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namedSheetViews/namedSheetView1.xml" ContentType="application/vnd.ms-excel.namedsheetviews+xml"/>
  <Override PartName="/xl/drawings/drawing2.xml" ContentType="application/vnd.openxmlformats-officedocument.drawing+xml"/>
  <Override PartName="/xl/ctrlProps/ctrlProp1.xml" ContentType="application/vnd.ms-excel.controlpropertie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namedSheetViews/namedSheetView2.xml" ContentType="application/vnd.ms-excel.namedsheetview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3.xml" ContentType="application/vnd.openxmlformats-officedocument.drawing+xml"/>
  <Override PartName="/xl/ctrlProps/ctrlProp2.xml" ContentType="application/vnd.ms-excel.controlproperties+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4.xml" ContentType="application/vnd.openxmlformats-officedocument.drawing+xml"/>
  <Override PartName="/xl/ctrlProps/ctrlProp3.xml" ContentType="application/vnd.ms-excel.controlproperties+xml"/>
  <Override PartName="/xl/tables/table17.xml" ContentType="application/vnd.openxmlformats-officedocument.spreadsheetml.table+xml"/>
  <Override PartName="/xl/pivotTables/pivotTable1.xml" ContentType="application/vnd.openxmlformats-officedocument.spreadsheetml.pivot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https://pge.sharepoint.com/sites/CWSP2022WMP/Shared Documents/General/Supporting files/Public/"/>
    </mc:Choice>
  </mc:AlternateContent>
  <xr:revisionPtr revIDLastSave="0" documentId="8_{41D8E609-F0D6-46DD-AA17-CA7C48A3B37E}" xr6:coauthVersionLast="46" xr6:coauthVersionMax="46" xr10:uidLastSave="{00000000-0000-0000-0000-000000000000}"/>
  <bookViews>
    <workbookView xWindow="-120" yWindow="-120" windowWidth="29040" windowHeight="15840" tabRatio="843" activeTab="4" xr2:uid="{00000000-000D-0000-FFFF-FFFF00000000}"/>
  </bookViews>
  <sheets>
    <sheet name="Change Log" sheetId="102" r:id="rId1"/>
    <sheet name="Instructions" sheetId="100" r:id="rId2"/>
    <sheet name="Prog Info" sheetId="108" r:id="rId3"/>
    <sheet name="Data Dictionary" sheetId="103" r:id="rId4"/>
    <sheet name="Summary of Programs" sheetId="1" r:id="rId5"/>
    <sheet name="1-Program Exposure" sheetId="11" r:id="rId6"/>
    <sheet name="2-Program Cost" sheetId="12" r:id="rId7"/>
    <sheet name="3-Eff - Freq Programs" sheetId="5" r:id="rId8"/>
    <sheet name="4-Eff - Conseq Programs" sheetId="6" r:id="rId9"/>
    <sheet name="RSE Lite" sheetId="20" r:id="rId10"/>
    <sheet name="RSE Results" sheetId="21" r:id="rId11"/>
    <sheet name="Table_12_RSE" sheetId="109" r:id="rId12"/>
    <sheet name="Match esc definition" sheetId="19" r:id="rId13"/>
    <sheet name=" Data &amp; Validation" sheetId="18" r:id="rId14"/>
    <sheet name="BowTie" sheetId="72" r:id="rId15"/>
    <sheet name="All EP&amp;ER - Effectiveness" sheetId="107" r:id="rId16"/>
    <sheet name="All EP&amp;ER - Financials" sheetId="104" r:id="rId17"/>
    <sheet name="Maturity Factor - 7.3.9-2021" sheetId="106" r:id="rId18"/>
    <sheet name="TablePVRR" sheetId="70"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_____L2" localSheetId="1" hidden="1">{"PI_Data",#N/A,TRUE,"P&amp;I Data"}</definedName>
    <definedName name="______L2" localSheetId="2" hidden="1">{"PI_Data",#N/A,TRUE,"P&amp;I Data"}</definedName>
    <definedName name="______L2" hidden="1">{"PI_Data",#N/A,TRUE,"P&amp;I Data"}</definedName>
    <definedName name="______m2" localSheetId="1" hidden="1">{"PI_Data",#N/A,TRUE,"P&amp;I Data"}</definedName>
    <definedName name="______m2" localSheetId="2" hidden="1">{"PI_Data",#N/A,TRUE,"P&amp;I Data"}</definedName>
    <definedName name="______m2" hidden="1">{"PI_Data",#N/A,TRUE,"P&amp;I Data"}</definedName>
    <definedName name="______p2" localSheetId="1" hidden="1">{"PI_Data",#N/A,TRUE,"P&amp;I Data"}</definedName>
    <definedName name="______p2" localSheetId="2" hidden="1">{"PI_Data",#N/A,TRUE,"P&amp;I Data"}</definedName>
    <definedName name="______p2" hidden="1">{"PI_Data",#N/A,TRUE,"P&amp;I Data"}</definedName>
    <definedName name="______t2" localSheetId="1" hidden="1">{"PI_Data",#N/A,TRUE,"P&amp;I Data"}</definedName>
    <definedName name="______t2" localSheetId="2" hidden="1">{"PI_Data",#N/A,TRUE,"P&amp;I Data"}</definedName>
    <definedName name="______t2" hidden="1">{"PI_Data",#N/A,TRUE,"P&amp;I Data"}</definedName>
    <definedName name="_____L2" localSheetId="1" hidden="1">{"PI_Data",#N/A,TRUE,"P&amp;I Data"}</definedName>
    <definedName name="_____L2" localSheetId="2" hidden="1">{"PI_Data",#N/A,TRUE,"P&amp;I Data"}</definedName>
    <definedName name="_____L2" hidden="1">{"PI_Data",#N/A,TRUE,"P&amp;I Data"}</definedName>
    <definedName name="_____m2" localSheetId="1" hidden="1">{"PI_Data",#N/A,TRUE,"P&amp;I Data"}</definedName>
    <definedName name="_____m2" localSheetId="2" hidden="1">{"PI_Data",#N/A,TRUE,"P&amp;I Data"}</definedName>
    <definedName name="_____m2" hidden="1">{"PI_Data",#N/A,TRUE,"P&amp;I Data"}</definedName>
    <definedName name="_____p2" localSheetId="1" hidden="1">{"PI_Data",#N/A,TRUE,"P&amp;I Data"}</definedName>
    <definedName name="_____p2" localSheetId="2" hidden="1">{"PI_Data",#N/A,TRUE,"P&amp;I Data"}</definedName>
    <definedName name="_____p2" hidden="1">{"PI_Data",#N/A,TRUE,"P&amp;I Data"}</definedName>
    <definedName name="_____t2" localSheetId="1" hidden="1">{"PI_Data",#N/A,TRUE,"P&amp;I Data"}</definedName>
    <definedName name="_____t2" localSheetId="2" hidden="1">{"PI_Data",#N/A,TRUE,"P&amp;I Data"}</definedName>
    <definedName name="_____t2" hidden="1">{"PI_Data",#N/A,TRUE,"P&amp;I Data"}</definedName>
    <definedName name="____L2" localSheetId="1" hidden="1">{"PI_Data",#N/A,TRUE,"P&amp;I Data"}</definedName>
    <definedName name="____L2" localSheetId="2" hidden="1">{"PI_Data",#N/A,TRUE,"P&amp;I Data"}</definedName>
    <definedName name="____L2" hidden="1">{"PI_Data",#N/A,TRUE,"P&amp;I Data"}</definedName>
    <definedName name="____m2" localSheetId="1" hidden="1">{"PI_Data",#N/A,TRUE,"P&amp;I Data"}</definedName>
    <definedName name="____m2" localSheetId="2" hidden="1">{"PI_Data",#N/A,TRUE,"P&amp;I Data"}</definedName>
    <definedName name="____m2" hidden="1">{"PI_Data",#N/A,TRUE,"P&amp;I Data"}</definedName>
    <definedName name="____p2" localSheetId="1" hidden="1">{"PI_Data",#N/A,TRUE,"P&amp;I Data"}</definedName>
    <definedName name="____p2" localSheetId="2" hidden="1">{"PI_Data",#N/A,TRUE,"P&amp;I Data"}</definedName>
    <definedName name="____p2" hidden="1">{"PI_Data",#N/A,TRUE,"P&amp;I Data"}</definedName>
    <definedName name="____t2" localSheetId="1" hidden="1">{"PI_Data",#N/A,TRUE,"P&amp;I Data"}</definedName>
    <definedName name="____t2" localSheetId="2" hidden="1">{"PI_Data",#N/A,TRUE,"P&amp;I Data"}</definedName>
    <definedName name="____t2" hidden="1">{"PI_Data",#N/A,TRUE,"P&amp;I Data"}</definedName>
    <definedName name="___huh2" localSheetId="1" hidden="1">{#N/A,#N/A,FALSE,"Dist Rev at PR ";#N/A,#N/A,FALSE,"Spec";#N/A,#N/A,FALSE,"Res";#N/A,#N/A,FALSE,"Small L&amp;P";#N/A,#N/A,FALSE,"Medium L&amp;P";#N/A,#N/A,FALSE,"E-19";#N/A,#N/A,FALSE,"E-20";#N/A,#N/A,FALSE,"Strtlts &amp; Standby";#N/A,#N/A,FALSE,"A-RTP";#N/A,#N/A,FALSE,"2003mixeduse"}</definedName>
    <definedName name="___huh2" localSheetId="2" hidden="1">{#N/A,#N/A,FALSE,"Dist Rev at PR ";#N/A,#N/A,FALSE,"Spec";#N/A,#N/A,FALSE,"Res";#N/A,#N/A,FALSE,"Small L&amp;P";#N/A,#N/A,FALSE,"Medium L&amp;P";#N/A,#N/A,FALSE,"E-19";#N/A,#N/A,FALSE,"E-20";#N/A,#N/A,FALSE,"Strtlts &amp; Standby";#N/A,#N/A,FALSE,"A-RTP";#N/A,#N/A,FALSE,"2003mixeduse"}</definedName>
    <definedName name="___huh2" hidden="1">{#N/A,#N/A,FALSE,"Dist Rev at PR ";#N/A,#N/A,FALSE,"Spec";#N/A,#N/A,FALSE,"Res";#N/A,#N/A,FALSE,"Small L&amp;P";#N/A,#N/A,FALSE,"Medium L&amp;P";#N/A,#N/A,FALSE,"E-19";#N/A,#N/A,FALSE,"E-20";#N/A,#N/A,FALSE,"Strtlts &amp; Standby";#N/A,#N/A,FALSE,"A-RTP";#N/A,#N/A,FALSE,"2003mixeduse"}</definedName>
    <definedName name="___L2" localSheetId="1" hidden="1">{"PI_Data",#N/A,TRUE,"P&amp;I Data"}</definedName>
    <definedName name="___L2" localSheetId="2" hidden="1">{"PI_Data",#N/A,TRUE,"P&amp;I Data"}</definedName>
    <definedName name="___L2" hidden="1">{"PI_Data",#N/A,TRUE,"P&amp;I Data"}</definedName>
    <definedName name="___m2" localSheetId="1" hidden="1">{"PI_Data",#N/A,TRUE,"P&amp;I Data"}</definedName>
    <definedName name="___m2" localSheetId="2" hidden="1">{"PI_Data",#N/A,TRUE,"P&amp;I Data"}</definedName>
    <definedName name="___m2" hidden="1">{"PI_Data",#N/A,TRUE,"P&amp;I Data"}</definedName>
    <definedName name="___p2" localSheetId="1" hidden="1">{"PI_Data",#N/A,TRUE,"P&amp;I Data"}</definedName>
    <definedName name="___p2" localSheetId="2" hidden="1">{"PI_Data",#N/A,TRUE,"P&amp;I Data"}</definedName>
    <definedName name="___p2" hidden="1">{"PI_Data",#N/A,TRUE,"P&amp;I Data"}</definedName>
    <definedName name="___t2" localSheetId="1" hidden="1">{"PI_Data",#N/A,TRUE,"P&amp;I Data"}</definedName>
    <definedName name="___t2" localSheetId="2" hidden="1">{"PI_Data",#N/A,TRUE,"P&amp;I Data"}</definedName>
    <definedName name="___t2" hidden="1">{"PI_Data",#N/A,TRUE,"P&amp;I Data"}</definedName>
    <definedName name="__12__123Graph_AChart_1A" localSheetId="1" hidden="1">#REF!</definedName>
    <definedName name="__12__123Graph_AChart_1A" localSheetId="2" hidden="1">#REF!</definedName>
    <definedName name="__12__123Graph_AChart_1A" hidden="1">#REF!</definedName>
    <definedName name="__123Graph_ATRAIN" localSheetId="1" hidden="1">#REF!</definedName>
    <definedName name="__123Graph_ATRAIN" localSheetId="2" hidden="1">#REF!</definedName>
    <definedName name="__123Graph_ATRAIN" hidden="1">#REF!</definedName>
    <definedName name="__123Graph_BTRAIN" localSheetId="1" hidden="1">#REF!</definedName>
    <definedName name="__123Graph_BTRAIN" localSheetId="2" hidden="1">#REF!</definedName>
    <definedName name="__123Graph_BTRAIN" hidden="1">#REF!</definedName>
    <definedName name="__123Graph_CTRAIN" localSheetId="2" hidden="1">#REF!</definedName>
    <definedName name="__123Graph_CTRAIN" hidden="1">#REF!</definedName>
    <definedName name="__123Graph_DTRAIN" localSheetId="2" hidden="1">#REF!</definedName>
    <definedName name="__123Graph_DTRAIN" hidden="1">#REF!</definedName>
    <definedName name="__123Graph_ETRAIN" localSheetId="2" hidden="1">#REF!</definedName>
    <definedName name="__123Graph_ETRAIN" hidden="1">#REF!</definedName>
    <definedName name="__123Graph_XTRAIN" localSheetId="2" hidden="1">#REF!</definedName>
    <definedName name="__123Graph_XTRAIN" hidden="1">#REF!</definedName>
    <definedName name="__7_0_Table2_" localSheetId="2" hidden="1">#REF!</definedName>
    <definedName name="__7_0_Table2_" hidden="1">#REF!</definedName>
    <definedName name="__8_0_Table2_" localSheetId="2" hidden="1">#REF!</definedName>
    <definedName name="__8_0_Table2_" hidden="1">#REF!</definedName>
    <definedName name="__9_0_Table2_" localSheetId="2" hidden="1">#REF!</definedName>
    <definedName name="__9_0_Table2_" hidden="1">#REF!</definedName>
    <definedName name="__a1" localSheetId="1" hidden="1">{#N/A,#N/A,FALSE,"Synth";"parc_DC",#N/A,FALSE,"parc";#N/A,#N/A,FALSE,"CA prest";#N/A,#N/A,FALSE,"Ratio CA";#N/A,#N/A,FALSE,"Trafic";"CR_GSM_acté_DC",#N/A,FALSE,"CR GSM_acté";#N/A,#N/A,FALSE,"Abonnés";#N/A,#N/A,FALSE,"Créances";#N/A,#N/A,FALSE,"Effectifs"}</definedName>
    <definedName name="__a1" localSheetId="2" hidden="1">{#N/A,#N/A,FALSE,"Synth";"parc_DC",#N/A,FALSE,"parc";#N/A,#N/A,FALSE,"CA prest";#N/A,#N/A,FALSE,"Ratio CA";#N/A,#N/A,FALSE,"Trafic";"CR_GSM_acté_DC",#N/A,FALSE,"CR GSM_acté";#N/A,#N/A,FALSE,"Abonnés";#N/A,#N/A,FALSE,"Créances";#N/A,#N/A,FALSE,"Effectifs"}</definedName>
    <definedName name="__a1" hidden="1">{#N/A,#N/A,FALSE,"Synth";"parc_DC",#N/A,FALSE,"parc";#N/A,#N/A,FALSE,"CA prest";#N/A,#N/A,FALSE,"Ratio CA";#N/A,#N/A,FALSE,"Trafic";"CR_GSM_acté_DC",#N/A,FALSE,"CR GSM_acté";#N/A,#N/A,FALSE,"Abonnés";#N/A,#N/A,FALSE,"Créances";#N/A,#N/A,FALSE,"Effectifs"}</definedName>
    <definedName name="__FDS_HYPERLINK_TOGGLE_STATE__" hidden="1">"ON"</definedName>
    <definedName name="_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3" localSheetId="1" hidden="1">{#N/A,#N/A,FALSE,"Res - Unadj";#N/A,#N/A,FALSE,"Small L&amp;P";#N/A,#N/A,FALSE,"Medium L&amp;P";#N/A,#N/A,FALSE,"E-19";#N/A,#N/A,FALSE,"E-20";#N/A,#N/A,FALSE,"A-RTP";#N/A,#N/A,FALSE,"Strtlts &amp; Standby";#N/A,#N/A,FALSE,"AG";#N/A,#N/A,FALSE,"2001mixeduse"}</definedName>
    <definedName name="__foo3" localSheetId="2" hidden="1">{#N/A,#N/A,FALSE,"Res - Unadj";#N/A,#N/A,FALSE,"Small L&amp;P";#N/A,#N/A,FALSE,"Medium L&amp;P";#N/A,#N/A,FALSE,"E-19";#N/A,#N/A,FALSE,"E-20";#N/A,#N/A,FALSE,"A-RTP";#N/A,#N/A,FALSE,"Strtlts &amp; Standby";#N/A,#N/A,FALSE,"AG";#N/A,#N/A,FALSE,"2001mixeduse"}</definedName>
    <definedName name="__foo3" hidden="1">{#N/A,#N/A,FALSE,"Res - Unadj";#N/A,#N/A,FALSE,"Small L&amp;P";#N/A,#N/A,FALSE,"Medium L&amp;P";#N/A,#N/A,FALSE,"E-19";#N/A,#N/A,FALSE,"E-20";#N/A,#N/A,FALSE,"A-RTP";#N/A,#N/A,FALSE,"Strtlts &amp; Standby";#N/A,#N/A,FALSE,"AG";#N/A,#N/A,FALSE,"2001mixeduse"}</definedName>
    <definedName name="__L2" localSheetId="1" hidden="1">{"PI_Data",#N/A,TRUE,"P&amp;I Data"}</definedName>
    <definedName name="__L2" localSheetId="2" hidden="1">{"PI_Data",#N/A,TRUE,"P&amp;I Data"}</definedName>
    <definedName name="__L2" hidden="1">{"PI_Data",#N/A,TRUE,"P&amp;I Data"}</definedName>
    <definedName name="__m2" localSheetId="1" hidden="1">{"PI_Data",#N/A,TRUE,"P&amp;I Data"}</definedName>
    <definedName name="__m2" localSheetId="2" hidden="1">{"PI_Data",#N/A,TRUE,"P&amp;I Data"}</definedName>
    <definedName name="__m2" hidden="1">{"PI_Data",#N/A,TRUE,"P&amp;I Data"}</definedName>
    <definedName name="__p2" localSheetId="1" hidden="1">{"PI_Data",#N/A,TRUE,"P&amp;I Data"}</definedName>
    <definedName name="__p2" localSheetId="2" hidden="1">{"PI_Data",#N/A,TRUE,"P&amp;I Data"}</definedName>
    <definedName name="__p2" hidden="1">{"PI_Data",#N/A,TRUE,"P&amp;I Data"}</definedName>
    <definedName name="__t2" localSheetId="1" hidden="1">{"PI_Data",#N/A,TRUE,"P&amp;I Data"}</definedName>
    <definedName name="__t2" localSheetId="2" hidden="1">{"PI_Data",#N/A,TRUE,"P&amp;I Data"}</definedName>
    <definedName name="__t2" hidden="1">{"PI_Data",#N/A,TRUE,"P&amp;I Data"}</definedName>
    <definedName name="_08W" localSheetId="2" hidden="1">{"PI_Data",#N/A,TRUE,"P&amp;I Data"}</definedName>
    <definedName name="_08W" hidden="1">{"PI_Data",#N/A,TRUE,"P&amp;I Data"}</definedName>
    <definedName name="_11__123Graph_AChart_2A" localSheetId="1" hidden="1">#REF!</definedName>
    <definedName name="_11__123Graph_AChart_2A" localSheetId="2" hidden="1">#REF!</definedName>
    <definedName name="_11__123Graph_AChart_2A" hidden="1">#REF!</definedName>
    <definedName name="_12__123Graph_AChart_1A" localSheetId="1" hidden="1">#REF!</definedName>
    <definedName name="_12__123Graph_AChart_1A" localSheetId="2" hidden="1">#REF!</definedName>
    <definedName name="_12__123Graph_AChart_1A" hidden="1">#REF!</definedName>
    <definedName name="_15__123Graph_AChart_2A" localSheetId="1" hidden="1">#REF!</definedName>
    <definedName name="_15__123Graph_AChart_2A" localSheetId="2" hidden="1">#REF!</definedName>
    <definedName name="_15__123Graph_AChart_2A" hidden="1">#REF!</definedName>
    <definedName name="_15__123Graph_AGROSS_MARGINS" localSheetId="2" hidden="1">#REF!</definedName>
    <definedName name="_15__123Graph_AGROSS_MARGINS" hidden="1">#REF!</definedName>
    <definedName name="_17__123Graph_AChart_2A" localSheetId="2" hidden="1">#REF!</definedName>
    <definedName name="_17__123Graph_AChart_2A" hidden="1">#REF!</definedName>
    <definedName name="_17__123Graph_AGROSS_MARGINS" localSheetId="2" hidden="1">#REF!</definedName>
    <definedName name="_17__123Graph_AGROSS_MARGINS" hidden="1">#REF!</definedName>
    <definedName name="_18__123Graph_AGROWTH_REVS_A" localSheetId="2" hidden="1">#REF!</definedName>
    <definedName name="_18__123Graph_AGROWTH_REVS_A" hidden="1">#REF!</definedName>
    <definedName name="_19__123Graph_AGROWTH_REVS_B" localSheetId="2" hidden="1">#REF!</definedName>
    <definedName name="_19__123Graph_AGROWTH_REVS_B" hidden="1">#REF!</definedName>
    <definedName name="_21__123Graph_AGROSS_MARGINS" localSheetId="2" hidden="1">#REF!</definedName>
    <definedName name="_21__123Graph_AGROSS_MARGINS" hidden="1">#REF!</definedName>
    <definedName name="_21__123Graph_AGROWTH_REVS_B" localSheetId="2" hidden="1">#REF!</definedName>
    <definedName name="_21__123Graph_AGROWTH_REVS_B" hidden="1">#REF!</definedName>
    <definedName name="_24__123Graph_AGROWTH_REVS_A" localSheetId="2" hidden="1">#REF!</definedName>
    <definedName name="_24__123Graph_AGROWTH_REVS_A" hidden="1">#REF!</definedName>
    <definedName name="_24__123Graph_BGROSS_MARGINS" localSheetId="2" hidden="1">#REF!</definedName>
    <definedName name="_24__123Graph_BGROSS_MARGINS" hidden="1">#REF!</definedName>
    <definedName name="_25__123Graph_BGROWTH_REVS_A" localSheetId="2" hidden="1">#REF!</definedName>
    <definedName name="_25__123Graph_BGROWTH_REVS_A" hidden="1">#REF!</definedName>
    <definedName name="_26__123Graph_BGROWTH_REVS_B" localSheetId="2" hidden="1">#REF!</definedName>
    <definedName name="_26__123Graph_BGROWTH_REVS_B" hidden="1">#REF!</definedName>
    <definedName name="_27__123Graph_AGROWTH_REVS_B" localSheetId="2" hidden="1">#REF!</definedName>
    <definedName name="_27__123Graph_AGROWTH_REVS_B" hidden="1">#REF!</definedName>
    <definedName name="_3_0_Table2_" localSheetId="2" hidden="1">#REF!</definedName>
    <definedName name="_3_0_Table2_" hidden="1">#REF!</definedName>
    <definedName name="_30__123Graph_BGROSS_MARGINS" localSheetId="2" hidden="1">#REF!</definedName>
    <definedName name="_30__123Graph_BGROSS_MARGINS" hidden="1">#REF!</definedName>
    <definedName name="_31__123Graph_CGROWTH_REVS_A" localSheetId="2" hidden="1">#REF!</definedName>
    <definedName name="_31__123Graph_CGROWTH_REVS_A" hidden="1">#REF!</definedName>
    <definedName name="_32__123Graph_CGROWTH_REVS_B" localSheetId="2" hidden="1">#REF!</definedName>
    <definedName name="_32__123Graph_CGROWTH_REVS_B" hidden="1">#REF!</definedName>
    <definedName name="_33__123Graph_BGROWTH_REVS_A" localSheetId="2" hidden="1">#REF!</definedName>
    <definedName name="_33__123Graph_BGROWTH_REVS_A" hidden="1">#REF!</definedName>
    <definedName name="_34__123Graph_DGROWTH_REVS_A" localSheetId="2" hidden="1">#REF!</definedName>
    <definedName name="_34__123Graph_DGROWTH_REVS_A" hidden="1">#REF!</definedName>
    <definedName name="_35__123Graph_DGROWTH_REVS_B" localSheetId="2" hidden="1">#REF!</definedName>
    <definedName name="_35__123Graph_DGROWTH_REVS_B" hidden="1">#REF!</definedName>
    <definedName name="_36__123Graph_BGROSS_MARGINS" localSheetId="2" hidden="1">#REF!</definedName>
    <definedName name="_36__123Graph_BGROSS_MARGINS" hidden="1">#REF!</definedName>
    <definedName name="_36__123Graph_BGROWTH_REVS_B" localSheetId="2" hidden="1">#REF!</definedName>
    <definedName name="_36__123Graph_BGROWTH_REVS_B" hidden="1">#REF!</definedName>
    <definedName name="_37__123Graph_XChart_1A" localSheetId="2" hidden="1">#REF!</definedName>
    <definedName name="_37__123Graph_XChart_1A" hidden="1">#REF!</definedName>
    <definedName name="_38__123Graph_XChart_2A" localSheetId="2" hidden="1">#REF!</definedName>
    <definedName name="_38__123Graph_XChart_2A" hidden="1">#REF!</definedName>
    <definedName name="_39__123Graph_BGROWTH_REVS_A" localSheetId="2" hidden="1">#REF!</definedName>
    <definedName name="_39__123Graph_BGROWTH_REVS_A" hidden="1">#REF!</definedName>
    <definedName name="_42__123Graph_BGROWTH_REVS_B" localSheetId="2" hidden="1">#REF!</definedName>
    <definedName name="_42__123Graph_BGROWTH_REVS_B" hidden="1">#REF!</definedName>
    <definedName name="_43__123Graph_CGROWTH_REVS_A" localSheetId="2" hidden="1">#REF!</definedName>
    <definedName name="_43__123Graph_CGROWTH_REVS_A" hidden="1">#REF!</definedName>
    <definedName name="_46__123Graph_CGROWTH_REVS_B" localSheetId="2" hidden="1">#REF!</definedName>
    <definedName name="_46__123Graph_CGROWTH_REVS_B" hidden="1">#REF!</definedName>
    <definedName name="_46_0_S" localSheetId="2" hidden="1">#REF!</definedName>
    <definedName name="_46_0_S" hidden="1">#REF!</definedName>
    <definedName name="_47_0_S" localSheetId="2" hidden="1">#REF!</definedName>
    <definedName name="_47_0_S" hidden="1">#REF!</definedName>
    <definedName name="_48_0_S" localSheetId="2" hidden="1">#REF!</definedName>
    <definedName name="_48_0_S" hidden="1">#REF!</definedName>
    <definedName name="_49__123Graph_CGROWTH_REVS_A" localSheetId="2" hidden="1">#REF!</definedName>
    <definedName name="_49__123Graph_CGROWTH_REVS_A" hidden="1">#REF!</definedName>
    <definedName name="_50__123Graph_DGROWTH_REVS_A" localSheetId="2" hidden="1">#REF!</definedName>
    <definedName name="_50__123Graph_DGROWTH_REVS_A" hidden="1">#REF!</definedName>
    <definedName name="_52__123Graph_CGROWTH_REVS_B" localSheetId="2" hidden="1">#REF!</definedName>
    <definedName name="_52__123Graph_CGROWTH_REVS_B" hidden="1">#REF!</definedName>
    <definedName name="_53__123Graph_DGROWTH_REVS_B" localSheetId="2" hidden="1">#REF!</definedName>
    <definedName name="_53__123Graph_DGROWTH_REVS_B" hidden="1">#REF!</definedName>
    <definedName name="_55__123Graph_XChart_1A" localSheetId="2" hidden="1">#REF!</definedName>
    <definedName name="_55__123Graph_XChart_1A" hidden="1">#REF!</definedName>
    <definedName name="_55_0_Table2_" localSheetId="2" hidden="1">#REF!</definedName>
    <definedName name="_55_0_Table2_" hidden="1">#REF!</definedName>
    <definedName name="_56__123Graph_DGROWTH_REVS_A" localSheetId="2" hidden="1">#REF!</definedName>
    <definedName name="_56__123Graph_DGROWTH_REVS_A" hidden="1">#REF!</definedName>
    <definedName name="_56__123Graph_XChart_2A" localSheetId="2" hidden="1">#REF!</definedName>
    <definedName name="_56__123Graph_XChart_2A" hidden="1">#REF!</definedName>
    <definedName name="_56_0_Table2_" localSheetId="2" hidden="1">#REF!</definedName>
    <definedName name="_56_0_Table2_" hidden="1">#REF!</definedName>
    <definedName name="_57_0_Table2_" localSheetId="2" hidden="1">#REF!</definedName>
    <definedName name="_57_0_Table2_" hidden="1">#REF!</definedName>
    <definedName name="_59__123Graph_DGROWTH_REVS_B" localSheetId="2" hidden="1">#REF!</definedName>
    <definedName name="_59__123Graph_DGROWTH_REVS_B" hidden="1">#REF!</definedName>
    <definedName name="_6__123Graph_AChart_1A" localSheetId="2" hidden="1">#REF!</definedName>
    <definedName name="_6__123Graph_AChart_1A" hidden="1">#REF!</definedName>
    <definedName name="_60_0_S" localSheetId="2" hidden="1">#REF!</definedName>
    <definedName name="_60_0_S" hidden="1">#REF!</definedName>
    <definedName name="_61__123Graph_XChart_1A" localSheetId="2" hidden="1">#REF!</definedName>
    <definedName name="_61__123Graph_XChart_1A" hidden="1">#REF!</definedName>
    <definedName name="_62__123Graph_XChart_2A" localSheetId="2" hidden="1">#REF!</definedName>
    <definedName name="_62__123Graph_XChart_2A" hidden="1">#REF!</definedName>
    <definedName name="_63_0_Table2_" localSheetId="2" hidden="1">#REF!</definedName>
    <definedName name="_63_0_Table2_" hidden="1">#REF!</definedName>
    <definedName name="_64_0_Table2_" localSheetId="2" hidden="1">#REF!</definedName>
    <definedName name="_64_0_Table2_" hidden="1">#REF!</definedName>
    <definedName name="_65_0_Table2_" localSheetId="2" hidden="1">#REF!</definedName>
    <definedName name="_65_0_Table2_" hidden="1">#REF!</definedName>
    <definedName name="_66_0_Table2_" localSheetId="2" hidden="1">#REF!</definedName>
    <definedName name="_66_0_Table2_" hidden="1">#REF!</definedName>
    <definedName name="_7_0_Table2_" localSheetId="2" hidden="1">#REF!</definedName>
    <definedName name="_7_0_Table2_" hidden="1">#REF!</definedName>
    <definedName name="_70_0_S" localSheetId="2" hidden="1">#REF!</definedName>
    <definedName name="_70_0_S" hidden="1">#REF!</definedName>
    <definedName name="_71_0_S" localSheetId="2" hidden="1">#REF!</definedName>
    <definedName name="_71_0_S" hidden="1">#REF!</definedName>
    <definedName name="_72_0_S" localSheetId="2" hidden="1">#REF!</definedName>
    <definedName name="_72_0_S" hidden="1">#REF!</definedName>
    <definedName name="_79_0_Table2_" localSheetId="2" hidden="1">#REF!</definedName>
    <definedName name="_79_0_Table2_" hidden="1">#REF!</definedName>
    <definedName name="_8_0_Table2_" localSheetId="2" hidden="1">#REF!</definedName>
    <definedName name="_8_0_Table2_" hidden="1">#REF!</definedName>
    <definedName name="_80_0_Table2_" localSheetId="2" hidden="1">#REF!</definedName>
    <definedName name="_80_0_Table2_" hidden="1">#REF!</definedName>
    <definedName name="_81_0_Table2_" localSheetId="2" hidden="1">#REF!</definedName>
    <definedName name="_81_0_Table2_" hidden="1">#REF!</definedName>
    <definedName name="_88_0_Table2_" localSheetId="2" hidden="1">#REF!</definedName>
    <definedName name="_88_0_Table2_" hidden="1">#REF!</definedName>
    <definedName name="_89_0_Table2_" localSheetId="2" hidden="1">#REF!</definedName>
    <definedName name="_89_0_Table2_" hidden="1">#REF!</definedName>
    <definedName name="_9_0_Table2_" localSheetId="2" hidden="1">#REF!</definedName>
    <definedName name="_9_0_Table2_" hidden="1">#REF!</definedName>
    <definedName name="_90_0_Table2_" localSheetId="2" hidden="1">#REF!</definedName>
    <definedName name="_90_0_Table2_" hidden="1">#REF!</definedName>
    <definedName name="_a1" localSheetId="1" hidden="1">{#N/A,#N/A,FALSE,"Synth";"parc_DC",#N/A,FALSE,"parc";#N/A,#N/A,FALSE,"CA prest";#N/A,#N/A,FALSE,"Ratio CA";#N/A,#N/A,FALSE,"Trafic";"CR_GSM_acté_DC",#N/A,FALSE,"CR GSM_acté";#N/A,#N/A,FALSE,"Abonnés";#N/A,#N/A,FALSE,"Créances";#N/A,#N/A,FALSE,"Effectifs"}</definedName>
    <definedName name="_a1" localSheetId="2" hidden="1">{#N/A,#N/A,FALSE,"Synth";"parc_DC",#N/A,FALSE,"parc";#N/A,#N/A,FALSE,"CA prest";#N/A,#N/A,FALSE,"Ratio CA";#N/A,#N/A,FALSE,"Trafic";"CR_GSM_acté_DC",#N/A,FALSE,"CR GSM_acté";#N/A,#N/A,FALSE,"Abonnés";#N/A,#N/A,FALSE,"Créances";#N/A,#N/A,FALSE,"Effectifs"}</definedName>
    <definedName name="_a1" hidden="1">{#N/A,#N/A,FALSE,"Synth";"parc_DC",#N/A,FALSE,"parc";#N/A,#N/A,FALSE,"CA prest";#N/A,#N/A,FALSE,"Ratio CA";#N/A,#N/A,FALSE,"Trafic";"CR_GSM_acté_DC",#N/A,FALSE,"CR GSM_acté";#N/A,#N/A,FALSE,"Abonnés";#N/A,#N/A,FALSE,"Créances";#N/A,#N/A,FALSE,"Effectifs"}</definedName>
    <definedName name="_AMO_UniqueIdentifier" hidden="1">"'1bd37225-f533-42ab-9062-4352d21091e2'"</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localSheetId="7" hidden="1">1</definedName>
    <definedName name="_AtRisk_SimSetting_ReportOptionReportMultiSimType" localSheetId="8" hidden="1">1</definedName>
    <definedName name="_AtRisk_SimSetting_ReportOptionReportMultiSimType" hidden="1">0</definedName>
    <definedName name="_AtRisk_SimSetting_ReportOptionReportPlacement" hidden="1">1</definedName>
    <definedName name="_AtRisk_SimSetting_ReportOptionReportSelection" localSheetId="7" hidden="1">2048</definedName>
    <definedName name="_AtRisk_SimSetting_ReportOptionReportSelection" localSheetId="8" hidden="1">2048</definedName>
    <definedName name="_AtRisk_SimSetting_ReportOptionReportSelection" hidden="1">768</definedName>
    <definedName name="_AtRisk_SimSetting_ReportOptionReportsFileType" hidden="1">1</definedName>
    <definedName name="_AtRisk_SimSetting_ReportOptionReportStyle" localSheetId="7" hidden="1">1</definedName>
    <definedName name="_AtRisk_SimSetting_ReportOptionReportStyle" localSheetId="8" hidden="1">1</definedName>
    <definedName name="_AtRisk_SimSetting_ReportOptionReportStyle" hidden="1">2</definedName>
    <definedName name="_AtRisk_SimSetting_ReportOptionSelectiveQR" hidden="1">FALSE</definedName>
    <definedName name="_AtRisk_SimSetting_ReportsList" localSheetId="7" hidden="1">2048</definedName>
    <definedName name="_AtRisk_SimSetting_ReportsList" localSheetId="8" hidden="1">2048</definedName>
    <definedName name="_AtRisk_SimSetting_ReportsList" hidden="1">768</definedName>
    <definedName name="_AtRisk_SimSetting_ShowSimulationProgressWindow" hidden="1">TRUE</definedName>
    <definedName name="_AtRisk_SimSetting_SimNameCount" hidden="1">0</definedName>
    <definedName name="_AtRisk_SimSetting_SmartSensitivityAnalysisEnabled" localSheetId="7" hidden="1">FALSE</definedName>
    <definedName name="_AtRisk_SimSetting_SmartSensitivityAnalysisEnabled" localSheetId="8" hidden="1">FALSE</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 localSheetId="1" hidden="1">{#N/A,#N/A,FALSE,"CTC Summary - EOY";#N/A,#N/A,FALSE,"CTC Summary - Wtavg"}</definedName>
    <definedName name="_d" localSheetId="2" hidden="1">{#N/A,#N/A,FALSE,"CTC Summary - EOY";#N/A,#N/A,FALSE,"CTC Summary - Wtavg"}</definedName>
    <definedName name="_d" hidden="1">{#N/A,#N/A,FALSE,"CTC Summary - EOY";#N/A,#N/A,FALSE,"CTC Summary - Wtavg"}</definedName>
    <definedName name="_Dist_Values" localSheetId="1" hidden="1">#REF!</definedName>
    <definedName name="_Dist_Values" localSheetId="2" hidden="1">#REF!</definedName>
    <definedName name="_Dist_Values" hidden="1">#REF!</definedName>
    <definedName name="_Fill" localSheetId="1" hidden="1">#REF!</definedName>
    <definedName name="_Fill" localSheetId="2" hidden="1">#REF!</definedName>
    <definedName name="_Fill" hidden="1">#REF!</definedName>
    <definedName name="_xlnm._FilterDatabase" localSheetId="7" hidden="1">'3-Eff - Freq Programs'!$D$7:$R$10</definedName>
    <definedName name="_xlnm._FilterDatabase" localSheetId="8" hidden="1">'4-Eff - Conseq Programs'!$B$7:$K$208</definedName>
    <definedName name="_foo1" localSheetId="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3" localSheetId="1" hidden="1">{#N/A,#N/A,FALSE,"Res - Unadj";#N/A,#N/A,FALSE,"Small L&amp;P";#N/A,#N/A,FALSE,"Medium L&amp;P";#N/A,#N/A,FALSE,"E-19";#N/A,#N/A,FALSE,"E-20";#N/A,#N/A,FALSE,"A-RTP";#N/A,#N/A,FALSE,"Strtlts &amp; Standby";#N/A,#N/A,FALSE,"AG";#N/A,#N/A,FALSE,"2001mixeduse"}</definedName>
    <definedName name="_foo3" localSheetId="2" hidden="1">{#N/A,#N/A,FALSE,"Res - Unadj";#N/A,#N/A,FALSE,"Small L&amp;P";#N/A,#N/A,FALSE,"Medium L&amp;P";#N/A,#N/A,FALSE,"E-19";#N/A,#N/A,FALSE,"E-20";#N/A,#N/A,FALSE,"A-RTP";#N/A,#N/A,FALSE,"Strtlts &amp; Standby";#N/A,#N/A,FALSE,"AG";#N/A,#N/A,FALSE,"2001mixeduse"}</definedName>
    <definedName name="_foo3" hidden="1">{#N/A,#N/A,FALSE,"Res - Unadj";#N/A,#N/A,FALSE,"Small L&amp;P";#N/A,#N/A,FALSE,"Medium L&amp;P";#N/A,#N/A,FALSE,"E-19";#N/A,#N/A,FALSE,"E-20";#N/A,#N/A,FALSE,"A-RTP";#N/A,#N/A,FALSE,"Strtlts &amp; Standby";#N/A,#N/A,FALSE,"AG";#N/A,#N/A,FALSE,"2001mixeduse"}</definedName>
    <definedName name="_foo4" localSheetId="1" hidden="1">{"Summary","1",FALSE,"Summary"}</definedName>
    <definedName name="_foo4" localSheetId="2" hidden="1">{"Summary","1",FALSE,"Summary"}</definedName>
    <definedName name="_foo4" hidden="1">{"Summary","1",FALSE,"Summary"}</definedName>
    <definedName name="_g2" localSheetId="1" hidden="1">{#N/A,#N/A,TRUE,"Task Status";#N/A,#N/A,TRUE,"Document Status";#N/A,#N/A,TRUE,"Percent Complete";#N/A,#N/A,TRUE,"Manhour Sum"}</definedName>
    <definedName name="_g2" localSheetId="2" hidden="1">{#N/A,#N/A,TRUE,"Task Status";#N/A,#N/A,TRUE,"Document Status";#N/A,#N/A,TRUE,"Percent Complete";#N/A,#N/A,TRUE,"Manhour Sum"}</definedName>
    <definedName name="_g2" hidden="1">{#N/A,#N/A,TRUE,"Task Status";#N/A,#N/A,TRUE,"Document Status";#N/A,#N/A,TRUE,"Percent Complete";#N/A,#N/A,TRUE,"Manhour Sum"}</definedName>
    <definedName name="_huh2" localSheetId="1" hidden="1">{#N/A,#N/A,FALSE,"Dist Rev at PR ";#N/A,#N/A,FALSE,"Spec";#N/A,#N/A,FALSE,"Res";#N/A,#N/A,FALSE,"Small L&amp;P";#N/A,#N/A,FALSE,"Medium L&amp;P";#N/A,#N/A,FALSE,"E-19";#N/A,#N/A,FALSE,"E-20";#N/A,#N/A,FALSE,"Strtlts &amp; Standby";#N/A,#N/A,FALSE,"A-RTP";#N/A,#N/A,FALSE,"2003mixeduse"}</definedName>
    <definedName name="_huh2" localSheetId="2" hidden="1">{#N/A,#N/A,FALSE,"Dist Rev at PR ";#N/A,#N/A,FALSE,"Spec";#N/A,#N/A,FALSE,"Res";#N/A,#N/A,FALSE,"Small L&amp;P";#N/A,#N/A,FALSE,"Medium L&amp;P";#N/A,#N/A,FALSE,"E-19";#N/A,#N/A,FALSE,"E-20";#N/A,#N/A,FALSE,"Strtlts &amp; Standby";#N/A,#N/A,FALSE,"A-RTP";#N/A,#N/A,FALSE,"2003mixeduse"}</definedName>
    <definedName name="_huh2" hidden="1">{#N/A,#N/A,FALSE,"Dist Rev at PR ";#N/A,#N/A,FALSE,"Spec";#N/A,#N/A,FALSE,"Res";#N/A,#N/A,FALSE,"Small L&amp;P";#N/A,#N/A,FALSE,"Medium L&amp;P";#N/A,#N/A,FALSE,"E-19";#N/A,#N/A,FALSE,"E-20";#N/A,#N/A,FALSE,"Strtlts &amp; Standby";#N/A,#N/A,FALSE,"A-RTP";#N/A,#N/A,FALSE,"2003mixeduse"}</definedName>
    <definedName name="_Key1" localSheetId="1" hidden="1">#REF!</definedName>
    <definedName name="_Key1" localSheetId="2" hidden="1">#REF!</definedName>
    <definedName name="_Key1" hidden="1">#REF!</definedName>
    <definedName name="_Key2" localSheetId="1" hidden="1">#REF!</definedName>
    <definedName name="_Key2" localSheetId="2" hidden="1">#REF!</definedName>
    <definedName name="_Key2" hidden="1">#REF!</definedName>
    <definedName name="_L2" localSheetId="1" hidden="1">{"PI_Data",#N/A,TRUE,"P&amp;I Data"}</definedName>
    <definedName name="_L2" localSheetId="2" hidden="1">{"PI_Data",#N/A,TRUE,"P&amp;I Data"}</definedName>
    <definedName name="_L2" hidden="1">{"PI_Data",#N/A,TRUE,"P&amp;I Data"}</definedName>
    <definedName name="_m2" localSheetId="1" hidden="1">{"PI_Data",#N/A,TRUE,"P&amp;I Data"}</definedName>
    <definedName name="_m2" localSheetId="2" hidden="1">{"PI_Data",#N/A,TRUE,"P&amp;I Data"}</definedName>
    <definedName name="_m2" hidden="1">{"PI_Data",#N/A,TRUE,"P&amp;I Data"}</definedName>
    <definedName name="_Order1" hidden="1">255</definedName>
    <definedName name="_order1a" hidden="1">0</definedName>
    <definedName name="_Order2" hidden="1">255</definedName>
    <definedName name="_p2" localSheetId="1" hidden="1">{"PI_Data",#N/A,TRUE,"P&amp;I Data"}</definedName>
    <definedName name="_p2" localSheetId="2" hidden="1">{"PI_Data",#N/A,TRUE,"P&amp;I Data"}</definedName>
    <definedName name="_p2" hidden="1">{"PI_Data",#N/A,TRUE,"P&amp;I Data"}</definedName>
    <definedName name="_Regression_Int" hidden="1">1</definedName>
    <definedName name="_Sort" localSheetId="1" hidden="1">#REF!</definedName>
    <definedName name="_Sort" localSheetId="2" hidden="1">#REF!</definedName>
    <definedName name="_Sort" hidden="1">#REF!</definedName>
    <definedName name="_t1" localSheetId="1" hidden="1">{#N/A,#N/A,TRUE,"Task Status";#N/A,#N/A,TRUE,"Document Status";#N/A,#N/A,TRUE,"Percent Complete";#N/A,#N/A,TRUE,"Manhour Sum"}</definedName>
    <definedName name="_t1" localSheetId="2" hidden="1">{#N/A,#N/A,TRUE,"Task Status";#N/A,#N/A,TRUE,"Document Status";#N/A,#N/A,TRUE,"Percent Complete";#N/A,#N/A,TRUE,"Manhour Sum"}</definedName>
    <definedName name="_t1" hidden="1">{#N/A,#N/A,TRUE,"Task Status";#N/A,#N/A,TRUE,"Document Status";#N/A,#N/A,TRUE,"Percent Complete";#N/A,#N/A,TRUE,"Manhour Sum"}</definedName>
    <definedName name="_t2" localSheetId="1" hidden="1">{#N/A,#N/A,TRUE,"Task Status";#N/A,#N/A,TRUE,"Document Status";#N/A,#N/A,TRUE,"Percent Complete";#N/A,#N/A,TRUE,"Manhour Sum"}</definedName>
    <definedName name="_t2" localSheetId="2" hidden="1">{#N/A,#N/A,TRUE,"Task Status";#N/A,#N/A,TRUE,"Document Status";#N/A,#N/A,TRUE,"Percent Complete";#N/A,#N/A,TRUE,"Manhour Sum"}</definedName>
    <definedName name="_t2" hidden="1">{#N/A,#N/A,TRUE,"Task Status";#N/A,#N/A,TRUE,"Document Status";#N/A,#N/A,TRUE,"Percent Complete";#N/A,#N/A,TRUE,"Manhour Sum"}</definedName>
    <definedName name="_t3" localSheetId="1" hidden="1">{#N/A,#N/A,TRUE,"Task Status";#N/A,#N/A,TRUE,"Document Status";#N/A,#N/A,TRUE,"Percent Complete";#N/A,#N/A,TRUE,"Manhour Sum"}</definedName>
    <definedName name="_t3" localSheetId="2" hidden="1">{#N/A,#N/A,TRUE,"Task Status";#N/A,#N/A,TRUE,"Document Status";#N/A,#N/A,TRUE,"Percent Complete";#N/A,#N/A,TRUE,"Manhour Sum"}</definedName>
    <definedName name="_t3" hidden="1">{#N/A,#N/A,TRUE,"Task Status";#N/A,#N/A,TRUE,"Document Status";#N/A,#N/A,TRUE,"Percent Complete";#N/A,#N/A,TRUE,"Manhour Sum"}</definedName>
    <definedName name="_t6" localSheetId="1" hidden="1">{#N/A,#N/A,TRUE,"Task Status";#N/A,#N/A,TRUE,"Document Status";#N/A,#N/A,TRUE,"Percent Complete";#N/A,#N/A,TRUE,"Manhour Sum"}</definedName>
    <definedName name="_t6" localSheetId="2" hidden="1">{#N/A,#N/A,TRUE,"Task Status";#N/A,#N/A,TRUE,"Document Status";#N/A,#N/A,TRUE,"Percent Complete";#N/A,#N/A,TRUE,"Manhour Sum"}</definedName>
    <definedName name="_t6" hidden="1">{#N/A,#N/A,TRUE,"Task Status";#N/A,#N/A,TRUE,"Document Status";#N/A,#N/A,TRUE,"Percent Complete";#N/A,#N/A,TRUE,"Manhour Sum"}</definedName>
    <definedName name="_Table1_In1" localSheetId="1" hidden="1">#REF!</definedName>
    <definedName name="_Table1_In1" localSheetId="2" hidden="1">#REF!</definedName>
    <definedName name="_Table1_In1" hidden="1">#REF!</definedName>
    <definedName name="_Table1_Out" localSheetId="1" hidden="1">#REF!</definedName>
    <definedName name="_Table1_Out" localSheetId="2" hidden="1">#REF!</definedName>
    <definedName name="_Table1_Out" hidden="1">#REF!</definedName>
    <definedName name="_Table2_In1" localSheetId="1" hidden="1">#REF!</definedName>
    <definedName name="_Table2_In1" localSheetId="2" hidden="1">#REF!</definedName>
    <definedName name="_Table2_In1" hidden="1">#REF!</definedName>
    <definedName name="_Table2_Out" localSheetId="2" hidden="1">#REF!</definedName>
    <definedName name="_Table2_Out" hidden="1">#REF!</definedName>
    <definedName name="a" localSheetId="1" hidden="1">{#N/A,#N/A,FALSE,"CTC Summary - EOY";#N/A,#N/A,FALSE,"CTC Summary - Wtavg"}</definedName>
    <definedName name="a" localSheetId="2" hidden="1">{#N/A,#N/A,FALSE,"CTC Summary - EOY";#N/A,#N/A,FALSE,"CTC Summary - Wtavg"}</definedName>
    <definedName name="a" hidden="1">{#N/A,#N/A,FALSE,"CTC Summary - EOY";#N/A,#N/A,FALSE,"CTC Summary - Wtavg"}</definedName>
    <definedName name="aa" localSheetId="1" hidden="1">{#N/A,#N/A,FALSE,"CTC Summary - EOY";#N/A,#N/A,FALSE,"CTC Summary - Wtavg"}</definedName>
    <definedName name="aa" localSheetId="2" hidden="1">{#N/A,#N/A,FALSE,"CTC Summary - EOY";#N/A,#N/A,FALSE,"CTC Summary - Wtavg"}</definedName>
    <definedName name="aa" hidden="1">{#N/A,#N/A,FALSE,"CTC Summary - EOY";#N/A,#N/A,FALSE,"CTC Summary - Wtavg"}</definedName>
    <definedName name="AAA_DOCTOPS" hidden="1">"AAA_SET"</definedName>
    <definedName name="AAA_duser" hidden="1">"OFF"</definedName>
    <definedName name="AAAA" localSheetId="1" hidden="1">{#N/A,#N/A,FALSE,"Executive Review Sheet";#N/A,#N/A,FALSE,"Summary of Estimate Components";#N/A,#N/A,FALSE,"Summary of Allowances"}</definedName>
    <definedName name="AAAA" localSheetId="2" hidden="1">{#N/A,#N/A,FALSE,"Executive Review Sheet";#N/A,#N/A,FALSE,"Summary of Estimate Components";#N/A,#N/A,FALSE,"Summary of Allowances"}</definedName>
    <definedName name="AAAA" hidden="1">{#N/A,#N/A,FALSE,"Executive Review Sheet";#N/A,#N/A,FALSE,"Summary of Estimate Components";#N/A,#N/A,FALSE,"Summary of Allowances"}</definedName>
    <definedName name="AAB_Addin5" hidden="1">"AAB_Description for addin 5,Description for addin 5,Description for addin 5,Description for addin 5,Description for addin 5,Description for addin 5"</definedName>
    <definedName name="ab" localSheetId="1" hidden="1">{#N/A,#N/A,TRUE,"Task Status";#N/A,#N/A,TRUE,"Document Status";#N/A,#N/A,TRUE,"Percent Complete";#N/A,#N/A,TRUE,"Manhour Sum"}</definedName>
    <definedName name="ab" localSheetId="2" hidden="1">{#N/A,#N/A,TRUE,"Task Status";#N/A,#N/A,TRUE,"Document Status";#N/A,#N/A,TRUE,"Percent Complete";#N/A,#N/A,TRUE,"Manhour Sum"}</definedName>
    <definedName name="ab" hidden="1">{#N/A,#N/A,TRUE,"Task Status";#N/A,#N/A,TRUE,"Document Status";#N/A,#N/A,TRUE,"Percent Complete";#N/A,#N/A,TRUE,"Manhour Sum"}</definedName>
    <definedName name="abc" localSheetId="1" hidden="1">#REF!</definedName>
    <definedName name="abc" localSheetId="2" hidden="1">#REF!</definedName>
    <definedName name="abc" hidden="1">#REF!</definedName>
    <definedName name="abcd" localSheetId="1" hidden="1">{#N/A,#N/A,TRUE,"Task Status";#N/A,#N/A,TRUE,"Document Status";#N/A,#N/A,TRUE,"Percent Complete";#N/A,#N/A,TRUE,"Manhour Sum"}</definedName>
    <definedName name="abcd" localSheetId="2" hidden="1">{#N/A,#N/A,TRUE,"Task Status";#N/A,#N/A,TRUE,"Document Status";#N/A,#N/A,TRUE,"Percent Complete";#N/A,#N/A,TRUE,"Manhour Sum"}</definedName>
    <definedName name="abcd" hidden="1">{#N/A,#N/A,TRUE,"Task Status";#N/A,#N/A,TRUE,"Document Status";#N/A,#N/A,TRUE,"Percent Complete";#N/A,#N/A,TRUE,"Manhour Sum"}</definedName>
    <definedName name="Accelerated" localSheetId="1" hidden="1">{#N/A,#N/A,FALSE,"CTC Summary - EOY";#N/A,#N/A,FALSE,"CTC Summary - Wtavg"}</definedName>
    <definedName name="Accelerated" localSheetId="2" hidden="1">{#N/A,#N/A,FALSE,"CTC Summary - EOY";#N/A,#N/A,FALSE,"CTC Summary - Wtavg"}</definedName>
    <definedName name="Accelerated" hidden="1">{#N/A,#N/A,FALSE,"CTC Summary - EOY";#N/A,#N/A,FALSE,"CTC Summary - Wtavg"}</definedName>
    <definedName name="ACCELERATED2" localSheetId="1" hidden="1">{#N/A,#N/A,FALSE,"CTC Summary - EOY";#N/A,#N/A,FALSE,"CTC Summary - Wtavg"}</definedName>
    <definedName name="ACCELERATED2" localSheetId="2" hidden="1">{#N/A,#N/A,FALSE,"CTC Summary - EOY";#N/A,#N/A,FALSE,"CTC Summary - Wtavg"}</definedName>
    <definedName name="ACCELERATED2" hidden="1">{#N/A,#N/A,FALSE,"CTC Summary - EOY";#N/A,#N/A,FALSE,"CTC Summary - Wtavg"}</definedName>
    <definedName name="ACCELLERATED1X" localSheetId="1" hidden="1">{#N/A,#N/A,FALSE,"CTC Summary - EOY";#N/A,#N/A,FALSE,"CTC Summary - Wtavg"}</definedName>
    <definedName name="ACCELLERATED1X" localSheetId="2" hidden="1">{#N/A,#N/A,FALSE,"CTC Summary - EOY";#N/A,#N/A,FALSE,"CTC Summary - Wtavg"}</definedName>
    <definedName name="ACCELLERATED1X" hidden="1">{#N/A,#N/A,FALSE,"CTC Summary - EOY";#N/A,#N/A,FALSE,"CTC Summary - Wtavg"}</definedName>
    <definedName name="AccessDatabase" localSheetId="1" hidden="1">"F:\REGUNIT\GRC99\TAX_ADJ\NEW_EST.mdb"</definedName>
    <definedName name="AccessDatabase" hidden="1">"I:\DEPT8900\OEL\FY01\Reports\Budget Comparison\Comparitive Budget TEST.mdb"</definedName>
    <definedName name="Accrual" localSheetId="1" hidden="1">{#N/A,#N/A,TRUE,"Task Status";#N/A,#N/A,TRUE,"Document Status";#N/A,#N/A,TRUE,"Percent Complete";#N/A,#N/A,TRUE,"Manhour Sum"}</definedName>
    <definedName name="Accrual" localSheetId="2" hidden="1">{#N/A,#N/A,TRUE,"Task Status";#N/A,#N/A,TRUE,"Document Status";#N/A,#N/A,TRUE,"Percent Complete";#N/A,#N/A,TRUE,"Manhour Sum"}</definedName>
    <definedName name="Accrual" hidden="1">{#N/A,#N/A,TRUE,"Task Status";#N/A,#N/A,TRUE,"Document Status";#N/A,#N/A,TRUE,"Percent Complete";#N/A,#N/A,TRUE,"Manhour Sum"}</definedName>
    <definedName name="ads" localSheetId="1" hidden="1">{#N/A,#N/A,FALSE,"Aging Summary";#N/A,#N/A,FALSE,"Ratio Analysis";#N/A,#N/A,FALSE,"Test 120 Day Accts";#N/A,#N/A,FALSE,"Tickmarks"}</definedName>
    <definedName name="ads" localSheetId="2" hidden="1">{#N/A,#N/A,FALSE,"Aging Summary";#N/A,#N/A,FALSE,"Ratio Analysis";#N/A,#N/A,FALSE,"Test 120 Day Accts";#N/A,#N/A,FALSE,"Tickmarks"}</definedName>
    <definedName name="ads" hidden="1">{#N/A,#N/A,FALSE,"Aging Summary";#N/A,#N/A,FALSE,"Ratio Analysis";#N/A,#N/A,FALSE,"Test 120 Day Accts";#N/A,#N/A,FALSE,"Tickmarks"}</definedName>
    <definedName name="again" localSheetId="1" hidden="1">{#N/A,#N/A,FALSE,"ND Rev at Pres Rates";#N/A,#N/A,FALSE,"Res - Unadj sales";#N/A,#N/A,FALSE,"Small L&amp;P";#N/A,#N/A,FALSE,"Medium L&amp;P";#N/A,#N/A,FALSE,"E-19";#N/A,#N/A,FALSE,"E-20";#N/A,#N/A,FALSE,"Strtlts &amp; Standby";#N/A,#N/A,FALSE,"AG";#N/A,#N/A,FALSE,"A-RTP";#N/A,#N/A,FALSE,"Spec"}</definedName>
    <definedName name="again" localSheetId="2" hidden="1">{#N/A,#N/A,FALSE,"ND Rev at Pres Rates";#N/A,#N/A,FALSE,"Res - Unadj sales";#N/A,#N/A,FALSE,"Small L&amp;P";#N/A,#N/A,FALSE,"Medium L&amp;P";#N/A,#N/A,FALSE,"E-19";#N/A,#N/A,FALSE,"E-20";#N/A,#N/A,FALSE,"Strtlts &amp; Standby";#N/A,#N/A,FALSE,"AG";#N/A,#N/A,FALSE,"A-RTP";#N/A,#N/A,FALSE,"Spec"}</definedName>
    <definedName name="again" hidden="1">{#N/A,#N/A,FALSE,"ND Rev at Pres Rates";#N/A,#N/A,FALSE,"Res - Unadj sales";#N/A,#N/A,FALSE,"Small L&amp;P";#N/A,#N/A,FALSE,"Medium L&amp;P";#N/A,#N/A,FALSE,"E-19";#N/A,#N/A,FALSE,"E-20";#N/A,#N/A,FALSE,"Strtlts &amp; Standby";#N/A,#N/A,FALSE,"AG";#N/A,#N/A,FALSE,"A-RTP";#N/A,#N/A,FALSE,"Spec"}</definedName>
    <definedName name="age" localSheetId="1" hidden="1">{"PI_Data",#N/A,TRUE,"P&amp;I Data"}</definedName>
    <definedName name="age" localSheetId="2" hidden="1">{"PI_Data",#N/A,TRUE,"P&amp;I Data"}</definedName>
    <definedName name="age" hidden="1">{"PI_Data",#N/A,TRUE,"P&amp;I Data"}</definedName>
    <definedName name="agg_period">'RSE Lite'!$E$8</definedName>
    <definedName name="agg_period_1" localSheetId="2">#REF!</definedName>
    <definedName name="agg_period_1">'[1]RSE Lite'!$E$8</definedName>
    <definedName name="agg_period_2" localSheetId="2">#REF!</definedName>
    <definedName name="agg_period_2">'[1]RSE Lite'!$E$9</definedName>
    <definedName name="agg_yrs">'RSE Lite'!$C$8:$E$8</definedName>
    <definedName name="ahya6" localSheetId="2">#N/A</definedName>
    <definedName name="ahya6">[0]!ahya6</definedName>
    <definedName name="alpha" localSheetId="1" hidden="1">{#N/A,#N/A,FALSE,"Sum6 (1)"}</definedName>
    <definedName name="alpha" localSheetId="2" hidden="1">{#N/A,#N/A,FALSE,"Sum6 (1)"}</definedName>
    <definedName name="alpha" hidden="1">{#N/A,#N/A,FALSE,"Sum6 (1)"}</definedName>
    <definedName name="April" localSheetId="1" hidden="1">{#N/A,#N/A,FALSE,"CTC Summary - EOY";#N/A,#N/A,FALSE,"CTC Summary - Wtavg"}</definedName>
    <definedName name="April" localSheetId="2" hidden="1">{#N/A,#N/A,FALSE,"CTC Summary - EOY";#N/A,#N/A,FALSE,"CTC Summary - Wtavg"}</definedName>
    <definedName name="April" hidden="1">{#N/A,#N/A,FALSE,"CTC Summary - EOY";#N/A,#N/A,FALSE,"CTC Summary - Wtavg"}</definedName>
    <definedName name="April_1" localSheetId="1" hidden="1">{#N/A,#N/A,FALSE,"CTC Summary - EOY";#N/A,#N/A,FALSE,"CTC Summary - Wtavg"}</definedName>
    <definedName name="April_1" localSheetId="2" hidden="1">{#N/A,#N/A,FALSE,"CTC Summary - EOY";#N/A,#N/A,FALSE,"CTC Summary - Wtavg"}</definedName>
    <definedName name="April_1" hidden="1">{#N/A,#N/A,FALSE,"CTC Summary - EOY";#N/A,#N/A,FALSE,"CTC Summary - Wtavg"}</definedName>
    <definedName name="April_2" localSheetId="1" hidden="1">{#N/A,#N/A,FALSE,"CTC Summary - EOY";#N/A,#N/A,FALSE,"CTC Summary - Wtavg"}</definedName>
    <definedName name="April_2" localSheetId="2" hidden="1">{#N/A,#N/A,FALSE,"CTC Summary - EOY";#N/A,#N/A,FALSE,"CTC Summary - Wtavg"}</definedName>
    <definedName name="April_2" hidden="1">{#N/A,#N/A,FALSE,"CTC Summary - EOY";#N/A,#N/A,FALSE,"CTC Summary - Wtavg"}</definedName>
    <definedName name="April_3" localSheetId="1" hidden="1">{#N/A,#N/A,FALSE,"CTC Summary - EOY";#N/A,#N/A,FALSE,"CTC Summary - Wtavg"}</definedName>
    <definedName name="April_3" localSheetId="2" hidden="1">{#N/A,#N/A,FALSE,"CTC Summary - EOY";#N/A,#N/A,FALSE,"CTC Summary - Wtavg"}</definedName>
    <definedName name="April_3" hidden="1">{#N/A,#N/A,FALSE,"CTC Summary - EOY";#N/A,#N/A,FALSE,"CTC Summary - Wtavg"}</definedName>
    <definedName name="April1" localSheetId="1" hidden="1">{#N/A,#N/A,FALSE,"CTC Summary - EOY";#N/A,#N/A,FALSE,"CTC Summary - Wtavg"}</definedName>
    <definedName name="April1" localSheetId="2" hidden="1">{#N/A,#N/A,FALSE,"CTC Summary - EOY";#N/A,#N/A,FALSE,"CTC Summary - Wtavg"}</definedName>
    <definedName name="April1" hidden="1">{#N/A,#N/A,FALSE,"CTC Summary - EOY";#N/A,#N/A,FALSE,"CTC Summary - Wtavg"}</definedName>
    <definedName name="AprSun1" localSheetId="2">DATE(CalendarYear,4,1)-WEEKDAY(DATE(CalendarYear,4,1))+1</definedName>
    <definedName name="AprSun1">DATE(CalendarYear,4,1)-WEEKDAY(DATE(CalendarYear,4,1))+1</definedName>
    <definedName name="AprSun1_" localSheetId="2">DATE(CalendarYear,4,1)-WEEKDAY(DATE(CalendarYear,4,1))+1</definedName>
    <definedName name="AprSun1_">DATE(CalendarYear,4,1)-WEEKDAY(DATE(CalendarYear,4,1))+1</definedName>
    <definedName name="arsdf" localSheetId="1" hidden="1">{#N/A,#N/A,FALSE,"Aging Summary";#N/A,#N/A,FALSE,"Ratio Analysis";#N/A,#N/A,FALSE,"Test 120 Day Accts";#N/A,#N/A,FALSE,"Tickmarks"}</definedName>
    <definedName name="arsdf" localSheetId="2" hidden="1">{#N/A,#N/A,FALSE,"Aging Summary";#N/A,#N/A,FALSE,"Ratio Analysis";#N/A,#N/A,FALSE,"Test 120 Day Accts";#N/A,#N/A,FALSE,"Tickmarks"}</definedName>
    <definedName name="arsdf" hidden="1">{#N/A,#N/A,FALSE,"Aging Summary";#N/A,#N/A,FALSE,"Ratio Analysis";#N/A,#N/A,FALSE,"Test 120 Day Accts";#N/A,#N/A,FALSE,"Tickmarks"}</definedName>
    <definedName name="ART" localSheetId="1" hidden="1">{#N/A,#N/A,FALSE,"CTC Summary - EOY";#N/A,#N/A,FALSE,"CTC Summary - Wtavg"}</definedName>
    <definedName name="ART" localSheetId="2" hidden="1">{#N/A,#N/A,FALSE,"CTC Summary - EOY";#N/A,#N/A,FALSE,"CTC Summary - Wtavg"}</definedName>
    <definedName name="ART" hidden="1">{#N/A,#N/A,FALSE,"CTC Summary - EOY";#N/A,#N/A,FALSE,"CTC Summary - Wtavg"}</definedName>
    <definedName name="as"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2DocOpenMode" hidden="1">"AS2DocumentEdit"</definedName>
    <definedName name="asd" localSheetId="1" hidden="1">{#N/A,#N/A,FALSE,"Aging Summary";#N/A,#N/A,FALSE,"Ratio Analysis";#N/A,#N/A,FALSE,"Test 120 Day Accts";#N/A,#N/A,FALSE,"Tickmarks"}</definedName>
    <definedName name="asd" localSheetId="2" hidden="1">{#N/A,#N/A,FALSE,"Aging Summary";#N/A,#N/A,FALSE,"Ratio Analysis";#N/A,#N/A,FALSE,"Test 120 Day Accts";#N/A,#N/A,FALSE,"Tickmarks"}</definedName>
    <definedName name="asd" hidden="1">{#N/A,#N/A,FALSE,"Aging Summary";#N/A,#N/A,FALSE,"Ratio Analysis";#N/A,#N/A,FALSE,"Test 120 Day Accts";#N/A,#N/A,FALSE,"Tickmarks"}</definedName>
    <definedName name="asda" localSheetId="1" hidden="1">{#N/A,#N/A,FALSE,"Inputs And Assumptions";#N/A,#N/A,FALSE,"Revenue Allocation";#N/A,#N/A,FALSE,"RSP Surch Allocations";#N/A,#N/A,FALSE,"Generation Calculations";#N/A,#N/A,FALSE,"Test Year 2001 Sales and Revs."}</definedName>
    <definedName name="asda" localSheetId="2" hidden="1">{#N/A,#N/A,FALSE,"Inputs And Assumptions";#N/A,#N/A,FALSE,"Revenue Allocation";#N/A,#N/A,FALSE,"RSP Surch Allocations";#N/A,#N/A,FALSE,"Generation Calculations";#N/A,#N/A,FALSE,"Test Year 2001 Sales and Revs."}</definedName>
    <definedName name="asda" hidden="1">{#N/A,#N/A,FALSE,"Inputs And Assumptions";#N/A,#N/A,FALSE,"Revenue Allocation";#N/A,#N/A,FALSE,"RSP Surch Allocations";#N/A,#N/A,FALSE,"Generation Calculations";#N/A,#N/A,FALSE,"Test Year 2001 Sales and Revs."}</definedName>
    <definedName name="AsOf">'[2]ISTS Dashboard'!$C$3</definedName>
    <definedName name="AsSoldExcRev" localSheetId="1" hidden="1">{#N/A,#N/A,FALSE,"Sum6 (1)"}</definedName>
    <definedName name="AsSoldExcRev" localSheetId="2" hidden="1">{#N/A,#N/A,FALSE,"Sum6 (1)"}</definedName>
    <definedName name="AsSoldExcRev" hidden="1">{#N/A,#N/A,FALSE,"Sum6 (1)"}</definedName>
    <definedName name="AugSun1" localSheetId="2">DATE(CalendarYear,8,1)-WEEKDAY(DATE(CalendarYear,8,1))+1</definedName>
    <definedName name="AugSun1">DATE(CalendarYear,8,1)-WEEKDAY(DATE(CalendarYear,8,1))+1</definedName>
    <definedName name="August" localSheetId="1" hidden="1">{#N/A,#N/A,FALSE,"CTC Summary - EOY";#N/A,#N/A,FALSE,"CTC Summary - Wtavg"}</definedName>
    <definedName name="August" localSheetId="2" hidden="1">{#N/A,#N/A,FALSE,"CTC Summary - EOY";#N/A,#N/A,FALSE,"CTC Summary - Wtavg"}</definedName>
    <definedName name="August" hidden="1">{#N/A,#N/A,FALSE,"CTC Summary - EOY";#N/A,#N/A,FALSE,"CTC Summary - Wtavg"}</definedName>
    <definedName name="August_1" localSheetId="1" hidden="1">{#N/A,#N/A,FALSE,"CTC Summary - EOY";#N/A,#N/A,FALSE,"CTC Summary - Wtavg"}</definedName>
    <definedName name="August_1" localSheetId="2" hidden="1">{#N/A,#N/A,FALSE,"CTC Summary - EOY";#N/A,#N/A,FALSE,"CTC Summary - Wtavg"}</definedName>
    <definedName name="August_1" hidden="1">{#N/A,#N/A,FALSE,"CTC Summary - EOY";#N/A,#N/A,FALSE,"CTC Summary - Wtavg"}</definedName>
    <definedName name="August_2" localSheetId="1" hidden="1">{#N/A,#N/A,FALSE,"CTC Summary - EOY";#N/A,#N/A,FALSE,"CTC Summary - Wtavg"}</definedName>
    <definedName name="August_2" localSheetId="2" hidden="1">{#N/A,#N/A,FALSE,"CTC Summary - EOY";#N/A,#N/A,FALSE,"CTC Summary - Wtavg"}</definedName>
    <definedName name="August_2" hidden="1">{#N/A,#N/A,FALSE,"CTC Summary - EOY";#N/A,#N/A,FALSE,"CTC Summary - Wtavg"}</definedName>
    <definedName name="August_3" localSheetId="1" hidden="1">{#N/A,#N/A,FALSE,"CTC Summary - EOY";#N/A,#N/A,FALSE,"CTC Summary - Wtavg"}</definedName>
    <definedName name="August_3" localSheetId="2" hidden="1">{#N/A,#N/A,FALSE,"CTC Summary - EOY";#N/A,#N/A,FALSE,"CTC Summary - Wtavg"}</definedName>
    <definedName name="August_3" hidden="1">{#N/A,#N/A,FALSE,"CTC Summary - EOY";#N/A,#N/A,FALSE,"CTC Summary - Wtavg"}</definedName>
    <definedName name="b" localSheetId="1" hidden="1">{#N/A,#N/A,FALSE,"CTC Summary - EOY";#N/A,#N/A,FALSE,"CTC Summary - Wtavg"}</definedName>
    <definedName name="b" localSheetId="2" hidden="1">{#N/A,#N/A,FALSE,"CTC Summary - EOY";#N/A,#N/A,FALSE,"CTC Summary - Wtavg"}</definedName>
    <definedName name="b" hidden="1">{#N/A,#N/A,FALSE,"CTC Summary - EOY";#N/A,#N/A,FALSE,"CTC Summary - Wtavg"}</definedName>
    <definedName name="b_1" localSheetId="1" hidden="1">{#N/A,#N/A,FALSE,"CTC Summary - EOY";#N/A,#N/A,FALSE,"CTC Summary - Wtavg"}</definedName>
    <definedName name="b_1" localSheetId="2" hidden="1">{#N/A,#N/A,FALSE,"CTC Summary - EOY";#N/A,#N/A,FALSE,"CTC Summary - Wtavg"}</definedName>
    <definedName name="b_1" hidden="1">{#N/A,#N/A,FALSE,"CTC Summary - EOY";#N/A,#N/A,FALSE,"CTC Summary - Wtavg"}</definedName>
    <definedName name="b_2" localSheetId="1" hidden="1">{#N/A,#N/A,FALSE,"CTC Summary - EOY";#N/A,#N/A,FALSE,"CTC Summary - Wtavg"}</definedName>
    <definedName name="b_2" localSheetId="2" hidden="1">{#N/A,#N/A,FALSE,"CTC Summary - EOY";#N/A,#N/A,FALSE,"CTC Summary - Wtavg"}</definedName>
    <definedName name="b_2" hidden="1">{#N/A,#N/A,FALSE,"CTC Summary - EOY";#N/A,#N/A,FALSE,"CTC Summary - Wtavg"}</definedName>
    <definedName name="b_3" localSheetId="1" hidden="1">{#N/A,#N/A,FALSE,"CTC Summary - EOY";#N/A,#N/A,FALSE,"CTC Summary - Wtavg"}</definedName>
    <definedName name="b_3" localSheetId="2" hidden="1">{#N/A,#N/A,FALSE,"CTC Summary - EOY";#N/A,#N/A,FALSE,"CTC Summary - Wtavg"}</definedName>
    <definedName name="b_3" hidden="1">{#N/A,#N/A,FALSE,"CTC Summary - EOY";#N/A,#N/A,FALSE,"CTC Summary - Wtavg"}</definedName>
    <definedName name="bb" localSheetId="1" hidden="1">{#N/A,#N/A,FALSE,"CTC Summary - EOY";#N/A,#N/A,FALSE,"CTC Summary - Wtavg"}</definedName>
    <definedName name="bb" localSheetId="2" hidden="1">{#N/A,#N/A,FALSE,"CTC Summary - EOY";#N/A,#N/A,FALSE,"CTC Summary - Wtavg"}</definedName>
    <definedName name="bb" hidden="1">{#N/A,#N/A,FALSE,"CTC Summary - EOY";#N/A,#N/A,FALSE,"CTC Summary - Wtavg"}</definedName>
    <definedName name="bc" localSheetId="1" hidden="1">#REF!</definedName>
    <definedName name="bc" localSheetId="2" hidden="1">#REF!</definedName>
    <definedName name="bc" hidden="1">#REF!</definedName>
    <definedName name="brian" localSheetId="2">[3]!TableProgSpend[Program]</definedName>
    <definedName name="brian">[4]!TableProgSpend[Program]</definedName>
    <definedName name="Bruce" localSheetId="1" hidden="1">{#N/A,#N/A,FALSE,"Inputs And Assumptions";#N/A,#N/A,FALSE,"Revenue Allocation";#N/A,#N/A,FALSE,"RSP Surch Allocations";#N/A,#N/A,FALSE,"Generation Calculations";#N/A,#N/A,FALSE,"Test Year 2001 Sales and Revs."}</definedName>
    <definedName name="Bruce" localSheetId="2" hidden="1">{#N/A,#N/A,FALSE,"Inputs And Assumptions";#N/A,#N/A,FALSE,"Revenue Allocation";#N/A,#N/A,FALSE,"RSP Surch Allocations";#N/A,#N/A,FALSE,"Generation Calculations";#N/A,#N/A,FALSE,"Test Year 2001 Sales and Revs."}</definedName>
    <definedName name="Bruce" hidden="1">{#N/A,#N/A,FALSE,"Inputs And Assumptions";#N/A,#N/A,FALSE,"Revenue Allocation";#N/A,#N/A,FALSE,"RSP Surch Allocations";#N/A,#N/A,FALSE,"Generation Calculations";#N/A,#N/A,FALSE,"Test Year 2001 Sales and Revs."}</definedName>
    <definedName name="BYPASS">[5]Sheet2!$A$3:$C$62</definedName>
    <definedName name="cc" localSheetId="1" hidden="1">{"PI_Data",#N/A,TRUE,"P&amp;I Data"}</definedName>
    <definedName name="cc" localSheetId="2" hidden="1">{"PI_Data",#N/A,TRUE,"P&amp;I Data"}</definedName>
    <definedName name="cc" hidden="1">{"PI_Data",#N/A,TRUE,"P&amp;I Data"}</definedName>
    <definedName name="CCC" localSheetId="1" hidden="1">{#N/A,#N/A,FALSE,"Sum6 (1)"}</definedName>
    <definedName name="CCC" localSheetId="2" hidden="1">{#N/A,#N/A,FALSE,"Sum6 (1)"}</definedName>
    <definedName name="CCC" hidden="1">{#N/A,#N/A,FALSE,"Sum6 (1)"}</definedName>
    <definedName name="CIQWBGuid" localSheetId="1" hidden="1">"26fc304f-3458-431f-93f8-b9e285949ba8"</definedName>
    <definedName name="CIQWBGuid" hidden="1">"e2c02820-9d19-4b8b-bbfd-45a1d07dc89b"</definedName>
    <definedName name="copy" localSheetId="1" hidden="1">{#N/A,#N/A,FALSE,"Dist Rev at PR ";#N/A,#N/A,FALSE,"Spec";#N/A,#N/A,FALSE,"Res";#N/A,#N/A,FALSE,"Small L&amp;P";#N/A,#N/A,FALSE,"Medium L&amp;P";#N/A,#N/A,FALSE,"E-19";#N/A,#N/A,FALSE,"E-20";#N/A,#N/A,FALSE,"Strtlts &amp; Standby";#N/A,#N/A,FALSE,"A-RTP";#N/A,#N/A,FALSE,"2003mixeduse"}</definedName>
    <definedName name="copy" localSheetId="2" hidden="1">{#N/A,#N/A,FALSE,"Dist Rev at PR ";#N/A,#N/A,FALSE,"Spec";#N/A,#N/A,FALSE,"Res";#N/A,#N/A,FALSE,"Small L&amp;P";#N/A,#N/A,FALSE,"Medium L&amp;P";#N/A,#N/A,FALSE,"E-19";#N/A,#N/A,FALSE,"E-20";#N/A,#N/A,FALSE,"Strtlts &amp; Standby";#N/A,#N/A,FALSE,"A-RTP";#N/A,#N/A,FALSE,"2003mixeduse"}</definedName>
    <definedName name="copy" hidden="1">{#N/A,#N/A,FALSE,"Dist Rev at PR ";#N/A,#N/A,FALSE,"Spec";#N/A,#N/A,FALSE,"Res";#N/A,#N/A,FALSE,"Small L&amp;P";#N/A,#N/A,FALSE,"Medium L&amp;P";#N/A,#N/A,FALSE,"E-19";#N/A,#N/A,FALSE,"E-20";#N/A,#N/A,FALSE,"Strtlts &amp; Standby";#N/A,#N/A,FALSE,"A-RTP";#N/A,#N/A,FALSE,"2003mixeduse"}</definedName>
    <definedName name="copyprint" localSheetId="1" hidden="1">{#N/A,#N/A,FALSE,"Workpaper Tables 4-1 &amp; 4-2";#N/A,#N/A,FALSE,"Revenue Allocation Results";#N/A,#N/A,FALSE,"FERC Rev @ PR";#N/A,#N/A,FALSE,"Distribution Revenue Allocation";#N/A,#N/A,FALSE,"Nonallocated Revenues ";#N/A,#N/A,FALSE,"2000mixuse";#N/A,#N/A,FALSE,"MC Revenues- 00 sales, 96 MC's"}</definedName>
    <definedName name="copyprint" localSheetId="2" hidden="1">{#N/A,#N/A,FALSE,"Workpaper Tables 4-1 &amp; 4-2";#N/A,#N/A,FALSE,"Revenue Allocation Results";#N/A,#N/A,FALSE,"FERC Rev @ PR";#N/A,#N/A,FALSE,"Distribution Revenue Allocation";#N/A,#N/A,FALSE,"Nonallocated Revenues ";#N/A,#N/A,FALSE,"2000mixuse";#N/A,#N/A,FALSE,"MC Revenues- 00 sales, 96 MC's"}</definedName>
    <definedName name="copyprint" hidden="1">{#N/A,#N/A,FALSE,"Workpaper Tables 4-1 &amp; 4-2";#N/A,#N/A,FALSE,"Revenue Allocation Results";#N/A,#N/A,FALSE,"FERC Rev @ PR";#N/A,#N/A,FALSE,"Distribution Revenue Allocation";#N/A,#N/A,FALSE,"Nonallocated Revenues ";#N/A,#N/A,FALSE,"2000mixuse";#N/A,#N/A,FALSE,"MC Revenues- 00 sales, 96 MC's"}</definedName>
    <definedName name="copy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localSheetId="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evalloc" localSheetId="1" hidden="1">{#N/A,#N/A,FALSE,"RRQ inputs ";#N/A,#N/A,FALSE,"FERC Rev @ PR";#N/A,#N/A,FALSE,"Distribution Revenue Allocation";#N/A,#N/A,FALSE,"Nonallocated Revenues";#N/A,#N/A,FALSE,"MC Revenues-03 sales, 96 MC's";#N/A,#N/A,FALSE,"FTA"}</definedName>
    <definedName name="copyrevalloc" localSheetId="2" hidden="1">{#N/A,#N/A,FALSE,"RRQ inputs ";#N/A,#N/A,FALSE,"FERC Rev @ PR";#N/A,#N/A,FALSE,"Distribution Revenue Allocation";#N/A,#N/A,FALSE,"Nonallocated Revenues";#N/A,#N/A,FALSE,"MC Revenues-03 sales, 96 MC's";#N/A,#N/A,FALSE,"FTA"}</definedName>
    <definedName name="copyrevalloc" hidden="1">{#N/A,#N/A,FALSE,"RRQ inputs ";#N/A,#N/A,FALSE,"FERC Rev @ PR";#N/A,#N/A,FALSE,"Distribution Revenue Allocation";#N/A,#N/A,FALSE,"Nonallocated Revenues";#N/A,#N/A,FALSE,"MC Revenues-03 sales, 96 MC's";#N/A,#N/A,FALSE,"FTA"}</definedName>
    <definedName name="copyschudel" localSheetId="1" hidden="1">{#N/A,#N/A,FALSE,"ND Rev at Pres Rates";#N/A,#N/A,FALSE,"Res - Unadj";#N/A,#N/A,FALSE,"Small L&amp;P";#N/A,#N/A,FALSE,"Medium L&amp;P";#N/A,#N/A,FALSE,"E-19";#N/A,#N/A,FALSE,"E-20";#N/A,#N/A,FALSE,"A-RTP";#N/A,#N/A,FALSE,"Strtlts &amp; Standby";#N/A,#N/A,FALSE,"AG";#N/A,#N/A,FALSE,"2001mixeduse"}</definedName>
    <definedName name="copyschudel" localSheetId="2" hidden="1">{#N/A,#N/A,FALSE,"ND Rev at Pres Rates";#N/A,#N/A,FALSE,"Res - Unadj";#N/A,#N/A,FALSE,"Small L&amp;P";#N/A,#N/A,FALSE,"Medium L&amp;P";#N/A,#N/A,FALSE,"E-19";#N/A,#N/A,FALSE,"E-20";#N/A,#N/A,FALSE,"A-RTP";#N/A,#N/A,FALSE,"Strtlts &amp; Standby";#N/A,#N/A,FALSE,"AG";#N/A,#N/A,FALSE,"2001mixeduse"}</definedName>
    <definedName name="copyschudel" hidden="1">{#N/A,#N/A,FALSE,"ND Rev at Pres Rates";#N/A,#N/A,FALSE,"Res - Unadj";#N/A,#N/A,FALSE,"Small L&amp;P";#N/A,#N/A,FALSE,"Medium L&amp;P";#N/A,#N/A,FALSE,"E-19";#N/A,#N/A,FALSE,"E-20";#N/A,#N/A,FALSE,"A-RTP";#N/A,#N/A,FALSE,"Strtlts &amp; Standby";#N/A,#N/A,FALSE,"AG";#N/A,#N/A,FALSE,"2001mixeduse"}</definedName>
    <definedName name="correct"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correct"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CrosstabA">#REF!</definedName>
    <definedName name="CTIT" localSheetId="1" hidden="1">{"PI_Data",#N/A,TRUE,"P&amp;I Data"}</definedName>
    <definedName name="CTIT" localSheetId="2" hidden="1">{"PI_Data",#N/A,TRUE,"P&amp;I Data"}</definedName>
    <definedName name="CTIT" hidden="1">{"PI_Data",#N/A,TRUE,"P&amp;I Data"}</definedName>
    <definedName name="CV">1.02</definedName>
    <definedName name="CY">[5]Sheet2!$B$1</definedName>
    <definedName name="d" localSheetId="1" hidden="1">{#N/A,#N/A,FALSE,"CTC Summary - EOY";#N/A,#N/A,FALSE,"CTC Summary - Wtavg"}</definedName>
    <definedName name="d" localSheetId="2" hidden="1">{#N/A,#N/A,FALSE,"CTC Summary - EOY";#N/A,#N/A,FALSE,"CTC Summary - Wtavg"}</definedName>
    <definedName name="d" hidden="1">{#N/A,#N/A,FALSE,"CTC Summary - EOY";#N/A,#N/A,FALSE,"CTC Summary - Wtavg"}</definedName>
    <definedName name="d_1" localSheetId="1" hidden="1">{#N/A,#N/A,FALSE,"CTC Summary - EOY";#N/A,#N/A,FALSE,"CTC Summary - Wtavg"}</definedName>
    <definedName name="d_1" localSheetId="2" hidden="1">{#N/A,#N/A,FALSE,"CTC Summary - EOY";#N/A,#N/A,FALSE,"CTC Summary - Wtavg"}</definedName>
    <definedName name="d_1" hidden="1">{#N/A,#N/A,FALSE,"CTC Summary - EOY";#N/A,#N/A,FALSE,"CTC Summary - Wtavg"}</definedName>
    <definedName name="d_2" localSheetId="1" hidden="1">{#N/A,#N/A,FALSE,"CTC Summary - EOY";#N/A,#N/A,FALSE,"CTC Summary - Wtavg"}</definedName>
    <definedName name="d_2" localSheetId="2" hidden="1">{#N/A,#N/A,FALSE,"CTC Summary - EOY";#N/A,#N/A,FALSE,"CTC Summary - Wtavg"}</definedName>
    <definedName name="d_2" hidden="1">{#N/A,#N/A,FALSE,"CTC Summary - EOY";#N/A,#N/A,FALSE,"CTC Summary - Wtavg"}</definedName>
    <definedName name="d_3" localSheetId="1" hidden="1">{#N/A,#N/A,FALSE,"CTC Summary - EOY";#N/A,#N/A,FALSE,"CTC Summary - Wtavg"}</definedName>
    <definedName name="d_3" localSheetId="2" hidden="1">{#N/A,#N/A,FALSE,"CTC Summary - EOY";#N/A,#N/A,FALSE,"CTC Summary - Wtavg"}</definedName>
    <definedName name="d_3" hidden="1">{#N/A,#N/A,FALSE,"CTC Summary - EOY";#N/A,#N/A,FALSE,"CTC Summary - Wtavg"}</definedName>
    <definedName name="DataFileName" localSheetId="17">'[1]RSE Lite'!$C$3</definedName>
    <definedName name="DataFileName" localSheetId="2">'[3]RSE Lite'!$C$3</definedName>
    <definedName name="DataFileName">'RSE Lite'!$C$3</definedName>
    <definedName name="DataFilePath">'RSE Lite'!$C$4</definedName>
    <definedName name="DecSun1" localSheetId="2">DATE(CalendarYear,12,1)-WEEKDAY(DATE(CalendarYear,12,1))+1</definedName>
    <definedName name="DecSun1">DATE(CalendarYear,12,1)-WEEKDAY(DATE(CalendarYear,12,1))+1</definedName>
    <definedName name="DELTA" localSheetId="1" hidden="1">{#N/A,#N/A,FALSE,"Sum6 (1)"}</definedName>
    <definedName name="DELTA" localSheetId="2" hidden="1">{#N/A,#N/A,FALSE,"Sum6 (1)"}</definedName>
    <definedName name="DELTA" hidden="1">{#N/A,#N/A,FALSE,"Sum6 (1)"}</definedName>
    <definedName name="dfd" hidden="1">40665.3713194444</definedName>
    <definedName name="disc_rate">'RSE Lite'!$C$7</definedName>
    <definedName name="Discount_Base_Year">#REF!</definedName>
    <definedName name="Discount_Rate">#REF!</definedName>
    <definedName name="dyfhn" localSheetId="1" hidden="1">{#N/A,#N/A,FALSE,"Aging Summary";#N/A,#N/A,FALSE,"Ratio Analysis";#N/A,#N/A,FALSE,"Test 120 Day Accts";#N/A,#N/A,FALSE,"Tickmarks"}</definedName>
    <definedName name="dyfhn" localSheetId="2" hidden="1">{#N/A,#N/A,FALSE,"Aging Summary";#N/A,#N/A,FALSE,"Ratio Analysis";#N/A,#N/A,FALSE,"Test 120 Day Accts";#N/A,#N/A,FALSE,"Tickmarks"}</definedName>
    <definedName name="dyfhn" hidden="1">{#N/A,#N/A,FALSE,"Aging Summary";#N/A,#N/A,FALSE,"Ratio Analysis";#N/A,#N/A,FALSE,"Test 120 Day Accts";#N/A,#N/A,FALSE,"Tickmarks"}</definedName>
    <definedName name="e" localSheetId="1" hidden="1">{#N/A,#N/A,FALSE,"CTC Summary - EOY";#N/A,#N/A,FALSE,"CTC Summary - Wtavg"}</definedName>
    <definedName name="e" localSheetId="2" hidden="1">{#N/A,#N/A,FALSE,"CTC Summary - EOY";#N/A,#N/A,FALSE,"CTC Summary - Wtavg"}</definedName>
    <definedName name="e" hidden="1">{#N/A,#N/A,FALSE,"CTC Summary - EOY";#N/A,#N/A,FALSE,"CTC Summary - Wtavg"}</definedName>
    <definedName name="e_1" localSheetId="1" hidden="1">{#N/A,#N/A,FALSE,"CTC Summary - EOY";#N/A,#N/A,FALSE,"CTC Summary - Wtavg"}</definedName>
    <definedName name="e_1" localSheetId="2" hidden="1">{#N/A,#N/A,FALSE,"CTC Summary - EOY";#N/A,#N/A,FALSE,"CTC Summary - Wtavg"}</definedName>
    <definedName name="e_1" hidden="1">{#N/A,#N/A,FALSE,"CTC Summary - EOY";#N/A,#N/A,FALSE,"CTC Summary - Wtavg"}</definedName>
    <definedName name="e_2" localSheetId="1" hidden="1">{#N/A,#N/A,FALSE,"CTC Summary - EOY";#N/A,#N/A,FALSE,"CTC Summary - Wtavg"}</definedName>
    <definedName name="e_2" localSheetId="2" hidden="1">{#N/A,#N/A,FALSE,"CTC Summary - EOY";#N/A,#N/A,FALSE,"CTC Summary - Wtavg"}</definedName>
    <definedName name="e_2" hidden="1">{#N/A,#N/A,FALSE,"CTC Summary - EOY";#N/A,#N/A,FALSE,"CTC Summary - Wtavg"}</definedName>
    <definedName name="e_3" localSheetId="1" hidden="1">{#N/A,#N/A,FALSE,"CTC Summary - EOY";#N/A,#N/A,FALSE,"CTC Summary - Wtavg"}</definedName>
    <definedName name="e_3" localSheetId="2" hidden="1">{#N/A,#N/A,FALSE,"CTC Summary - EOY";#N/A,#N/A,FALSE,"CTC Summary - Wtavg"}</definedName>
    <definedName name="e_3" hidden="1">{#N/A,#N/A,FALSE,"CTC Summary - EOY";#N/A,#N/A,FALSE,"CTC Summary - Wtavg"}</definedName>
    <definedName name="ED" hidden="1">"3W3Y8WU9D4KB8I8XZYLB5WWMT"</definedName>
    <definedName name="ee" localSheetId="1" hidden="1">{"PI_Data",#N/A,TRUE,"P&amp;I Data"}</definedName>
    <definedName name="ee" localSheetId="2" hidden="1">{"PI_Data",#N/A,TRUE,"P&amp;I Data"}</definedName>
    <definedName name="ee" hidden="1">{"PI_Data",#N/A,TRUE,"P&amp;I Data"}</definedName>
    <definedName name="ef" localSheetId="1" hidden="1">{"PI_Data",#N/A,TRUE,"P&amp;I Data"}</definedName>
    <definedName name="ef" localSheetId="2" hidden="1">{"PI_Data",#N/A,TRUE,"P&amp;I Data"}</definedName>
    <definedName name="ef" hidden="1">{"PI_Data",#N/A,TRUE,"P&amp;I Data"}</definedName>
    <definedName name="EffFactor" localSheetId="17">'Maturity Factor - 7.3.9-2021'!$G$16</definedName>
    <definedName name="Electrical" localSheetId="1" hidden="1">{#N/A,#N/A,TRUE,"Task Status";#N/A,#N/A,TRUE,"Document Status";#N/A,#N/A,TRUE,"Percent Complete";#N/A,#N/A,TRUE,"Manhour Sum"}</definedName>
    <definedName name="Electrical" localSheetId="2" hidden="1">{#N/A,#N/A,TRUE,"Task Status";#N/A,#N/A,TRUE,"Document Status";#N/A,#N/A,TRUE,"Percent Complete";#N/A,#N/A,TRUE,"Manhour Sum"}</definedName>
    <definedName name="Electrical" hidden="1">{#N/A,#N/A,TRUE,"Task Status";#N/A,#N/A,TRUE,"Document Status";#N/A,#N/A,TRUE,"Percent Complete";#N/A,#N/A,TRUE,"Manhour Sum"}</definedName>
    <definedName name="EPMWorkbookOptions_10" hidden="1">"IYnnk0x/xSEiQ|z8iiCXIzs7O/9cJ8f8eK/f0|M3x61cnX9vI3bt3//7|/v7tjdz/u/IzXRy/FnsqDUPXjFOJx0|/8/91Vv3GiLJniPL7vzz5/b/7I7J4vHL24uVX/5/33L9RisDa/f4/yu11mt2q1YCiJ8qevfn6wcynD3Z3Dg4e3F7P33uPYCbLH04ePtx/uD2bTO5t79/fPdienD/ItrNPZ/cmD|/d39s7n/2/IJgREoaM|vz08|Pn|sX/x3"</definedName>
    <definedName name="EPMWorkbookOptions_11" hidden="1">"n1myTL06|||OL3|f13f|SqdZrdqtWABD/76sUJUfj4a8swTcenn9679x4Zif33EOL/j2QkDBV73tqz4x|xqt/sVq0GWPXlqy|fnb05Ieqevvr67PreafD7//9jV5|SIcuefPf0|cmXP|JZv9mtWg3w7KuXb06|ekXkPfn6XtL7s|yn78Gy/x9xkzxCSsLmq9f/n/fjvzFaPD/5/zop/t8jsW/Ovjj9IYrqg///iSooGFqVvZ3dB2NO0/x/nU|/U"</definedName>
    <definedName name="EPMWorkbookOptions_12" hidden="1">"Zp8|iOadGmy8yM|6fPJ/R/RJKJPdvf|v06Q//cYvS9Oj19/9er09Q/R8B28h|H7/0hYZagoTtnL01dnXz49|/|8a/bNUONHaff3bBRgE2/0|O7xalUW06wlOPbz4FPTnKBVyyUhTp89zdqMP/Y/fFN1B//4VX5e5838y|WXq3x5dJ6VTf74bvghtzsp86wG0C|Xr7PL3LTsfsxtv1vVbydV9ZaEtGUymtb9L8L2VzOdtcdnzU9mdZFNyvyLvL5w"</definedName>
    <definedName name="EPMWorkbookOptions_13" hidden="1">"EHqf/8aJA/vlSqjx/wB5z7V2m10AAA=="</definedName>
    <definedName name="EPMWorkbookOptions_14" hidden="1">"xalUW06wlOPbz4FPTnKBVyyUhTp89zdqMP/Y/fFN1B//4VX5e5838y|WXq3x5dJ6VTf74bvghtzsp86wG0C|Xr7PL3LTsfsxtv1vVbydV9ZY0VstkNK37X4Ttr2Y6a4/Pmp/M6iKblPkXeX3hIPQ|/40TB/bLlVDj/wES2Pnf7ngAAA=="</definedName>
    <definedName name="EPMWorkbookOptions_2" hidden="1">"jqr64u7ezs3v39/7i|evpPF9k28WyabPlNP/IvjW7|a2PqNc0fXxSLZf5FH2|qU7WdZ0v258s8iv|Mvj6adZm|il9/iJb5NKb7anNF6t1XXBXXzV5/bLOz3OCN83HhNBHR7//s5df/P5PXp68|O7uzu//PYNePp2sdifj1cV8TL|Pp9Xi0f7|vZ2du022ujtZTe9|//f/3ndPT15/|/T5c/r1ZZktl0Q8|vU8K5v8|4/vAhWH2PFqVRbTzCPirR"</definedName>
    <definedName name="EPMWorkbookOptions_3" hidden="1">"E0MEIo3sc67iODRKdvIZijYXp38KtvF7NZvnxaLPJlw5gON3VYNkEbavV6Xl1ZGCdVWdVHbb3OH9|NfLHpVR5F5M3e6PRFYoo2f9c|yy6rumgJL54Kebn33S3ef1bUTeshEP||A8hiOUyg27by2321LH7ROueRH5|cfPnVizeP78a|3ARDKE6ifX9n997BrgcgNhf87pf1LK|Pdh7flV|i0JtVmV2/rKtVXrfXR7v3P71/nk/Ot|9/Otvf3t87f"</definedName>
    <definedName name="EPMWorkbookOptions_4" hidden="1">"7h9cD/Pt3eyfG9/Nnmw/2ByDz2Hb0UAP8|a9nVekpTnsy/yxYSUVaRZyJTRBtRE3vfI9D0l4vfH33t5/Or0xZtv79Kvz06ekeD2Gg8A/XaR11k9nV|7pikpxkfLovzsI3DNRx3x8d6NTN3t3n1896bhfoP0|OLzL978/k|Onx|/ODn9/UnVnb75EXk88rz8/d98|eb3f3X6k/9fp8rju7cRNk9f/KzptpPjN6eff/nq9/n6ym1nZ/9gZ|f2um33"</definedName>
    <definedName name="EPMWorkbookOptions_5" hidden="1">"/3|6zRCRWJT|9|b3f/b77D44fklS/P91Pv0GCfLpjwgS45Dff3dvjP99|iPKWMrc/xGrWIIcn7z56vj5/9dp8f8ee/f0|M3x61cnX9vc3bt3//7|/v7tzd3e///MndIw9M3IMyO/9el3/r/Oqt8oUc5evPzq560L36PInmGT3//lye//3R|RJZSe56efE2V|RJYgP/Dqyy9|/5MvX7z|8kcmMGh2q1bx4RwRcc/efP2A79MHuzsHBw9ubwHv/f/"</definedName>
    <definedName name="EPMWorkbookOptions_6" hidden="1">"PAgoJQ15l|dUv/j/Oq98kWb57/97ej|jh6PHq9PMzUmg/IokjydOvvvji9/n9KZG08/91qvy/R8k/||rFCVH4|GureZqOTz|9d|89Env7///T84aKPWft2fGPWNVvdqtWA6z68tWXz87enBB1T199fXZ97zW2|z9MdjVd34bm3PBrsatPyZBlT757|vzky/|v8|zPAl1e0B9Pvvp5a46HKfPd05P/fwRe3zxpTl68OPni/|tk|X|P/n/18s3JV6"</definedName>
    <definedName name="EPMWorkbookOptions_7" hidden="1">"|IuidfPyh9f/X/6f//1L9HSFk8|Or10/|vs|k3RovnJ/9fJ8X/eyT2zdkXpz9EUX3w/z9RBQVDo7K3s/NgzNnx/6/z6TdJk91Pxzs/b5fGowS5/yMmiTDJj2jSp8nu/|fzrv/vsXhfnB6//urV6esfotU7|P|f1TNUFI/s5emrsy|fnv1/3i/7Zqjx|7z5/7yv/g2K6y0aBdjEGz2|e7xalcU0awmO/Tz41DQnaNVySYjTZ0|zNuOP/Q/fVN3BP"</definedName>
    <definedName name="EPMWorkbookOptions_8" hidden="1">"36Vn9d5M/9y|eUqXx6dZ2WTP74bfsjtTso8qwH0y|Xr7DI3Lbsfc9vvVvXbSVW9JSFtmYymdf|LsP3VTGft8Vnzk1ldZJMy/yKvLxyE3ue/ceLAfrkSavw/fw2RD6k0AAA="</definedName>
    <definedName name="EPMWorkbookOptions_9" hidden="1">"JMTps6dZm/HH/odvqu7gH7/Kz|u8mX|5/HKVL4/Os7LJH98NP|R2J2We1QD65fJ1dpmblt2Pue13q/rtpKreksZqmYymdf|LsP3VTGft8Vnzk1ldZJMy/yKvLxyE3ue/ceLAfrkSavw/KQ2mP6dFAAA="</definedName>
    <definedName name="EPS">0.01</definedName>
    <definedName name="EV__DECIMALSYMBOL__" hidden="1">"."</definedName>
    <definedName name="EV__EVCOM_OPTIONS__" hidden="1">8</definedName>
    <definedName name="EV__EXPOPTIONS__" hidden="1">1</definedName>
    <definedName name="EV__LASTREFTIME__" hidden="1">40829.3368981481</definedName>
    <definedName name="EV__LOCKEDCVW__CONSOLIDATION" hidden="1">"P_NET_INCOME,ACTUAL,TOTPC,LEGALENTITY,F_CLO,TOTFA,LC,NON_INTERCO,NON_PC_INTERCO,WEC_CONSOL,2011.Jun,Periodic,"</definedName>
    <definedName name="EV__LOCKEDCVW__FERC_TRANS_AG" hidden="1">"ALL_COST_INDICATOR,TOTAL_P_DATASRC,ALLFERC,ALLDPT,ALLRSC,ALLCSTELEM,XXXX.INP,ACT,PERIODIC,"</definedName>
    <definedName name="EV__LOCKEDCVW__FERC_TRANS_MO" hidden="1">"TOTAL_P_DATASRC,ALLFERC,ALLFID,ALLMAT,99,CH_7_ENVIRONMENT_E,C_RECEIVER_CC_NA,ALLRSC,2016.INP,ACT,PERIODIC,"</definedName>
    <definedName name="EV__LOCKSTATUS__" hidden="1">1</definedName>
    <definedName name="EV__MAXEXPCOLS__" hidden="1">100</definedName>
    <definedName name="EV__MAXEXPROWS__" hidden="1">1000</definedName>
    <definedName name="EV__MEMORYCVW__" hidden="1">0</definedName>
    <definedName name="EV__USERCHANGEOPTIONS__" hidden="1">1</definedName>
    <definedName name="EV__WBEVMODE__" hidden="1">1</definedName>
    <definedName name="EV__WBREFOPTIONS__" hidden="1">4</definedName>
    <definedName name="EV__WBVERSION__" hidden="1">0</definedName>
    <definedName name="exepath">'RSE Lite'!$C$5</definedName>
    <definedName name="F" localSheetId="1" hidden="1">{#N/A,#N/A,FALSE,"CTC Summary - EOY";#N/A,#N/A,FALSE,"CTC Summary - Wtavg"}</definedName>
    <definedName name="F" localSheetId="2" hidden="1">{#N/A,#N/A,FALSE,"CTC Summary - EOY";#N/A,#N/A,FALSE,"CTC Summary - Wtavg"}</definedName>
    <definedName name="F" hidden="1">{#N/A,#N/A,FALSE,"CTC Summary - EOY";#N/A,#N/A,FALSE,"CTC Summary - Wtavg"}</definedName>
    <definedName name="FebSun1" localSheetId="2">DATE(CalendarYear,2,1)-WEEKDAY(DATE(CalendarYear,2,1))+1</definedName>
    <definedName name="FebSun1">DATE(CalendarYear,2,1)-WEEKDAY(DATE(CalendarYear,2,1))+1</definedName>
    <definedName name="FERC" localSheetId="1" hidden="1">{#N/A,#N/A,FALSE,"CTC Summary - EOY";#N/A,#N/A,FALSE,"CTC Summary - Wtavg"}</definedName>
    <definedName name="FERC" localSheetId="2" hidden="1">{#N/A,#N/A,FALSE,"CTC Summary - EOY";#N/A,#N/A,FALSE,"CTC Summary - Wtavg"}</definedName>
    <definedName name="FERC" hidden="1">{#N/A,#N/A,FALSE,"CTC Summary - EOY";#N/A,#N/A,FALSE,"CTC Summary - Wtavg"}</definedName>
    <definedName name="ff" localSheetId="1" hidden="1">{#N/A,#N/A,FALSE,"CTC Summary - EOY";#N/A,#N/A,FALSE,"CTC Summary - Wtavg"}</definedName>
    <definedName name="ff" localSheetId="2" hidden="1">{#N/A,#N/A,FALSE,"CTC Summary - EOY";#N/A,#N/A,FALSE,"CTC Summary - Wtavg"}</definedName>
    <definedName name="ff" hidden="1">{#N/A,#N/A,FALSE,"CTC Summary - EOY";#N/A,#N/A,FALSE,"CTC Summary - Wtavg"}</definedName>
    <definedName name="fg" localSheetId="1" hidden="1">{#N/A,#N/A,FALSE,"Aging Summary";#N/A,#N/A,FALSE,"Ratio Analysis";#N/A,#N/A,FALSE,"Test 120 Day Accts";#N/A,#N/A,FALSE,"Tickmarks"}</definedName>
    <definedName name="fg" localSheetId="2" hidden="1">{#N/A,#N/A,FALSE,"Aging Summary";#N/A,#N/A,FALSE,"Ratio Analysis";#N/A,#N/A,FALSE,"Test 120 Day Accts";#N/A,#N/A,FALSE,"Tickmarks"}</definedName>
    <definedName name="fg" hidden="1">{#N/A,#N/A,FALSE,"Aging Summary";#N/A,#N/A,FALSE,"Ratio Analysis";#N/A,#N/A,FALSE,"Test 120 Day Accts";#N/A,#N/A,FALSE,"Tickmarks"}</definedName>
    <definedName name="fgn"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gn"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ill_old" localSheetId="1" hidden="1">#REF!</definedName>
    <definedName name="Fill_old" localSheetId="2" hidden="1">#REF!</definedName>
    <definedName name="Fill_old" hidden="1">#REF!</definedName>
    <definedName name="foo"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rmsFlowWorkbook" localSheetId="1" hidden="1">#REF!</definedName>
    <definedName name="FormsFlowWorkbook" localSheetId="2" hidden="1">#REF!</definedName>
    <definedName name="FormsFlowWorkbook" hidden="1">#REF!</definedName>
    <definedName name="g" localSheetId="1" hidden="1">{#N/A,#N/A,FALSE,"Aging Summary";#N/A,#N/A,FALSE,"Ratio Analysis";#N/A,#N/A,FALSE,"Test 120 Day Accts";#N/A,#N/A,FALSE,"Tickmarks"}</definedName>
    <definedName name="g" localSheetId="2" hidden="1">{#N/A,#N/A,FALSE,"Aging Summary";#N/A,#N/A,FALSE,"Ratio Analysis";#N/A,#N/A,FALSE,"Test 120 Day Accts";#N/A,#N/A,FALSE,"Tickmarks"}</definedName>
    <definedName name="g" hidden="1">{#N/A,#N/A,FALSE,"Aging Summary";#N/A,#N/A,FALSE,"Ratio Analysis";#N/A,#N/A,FALSE,"Test 120 Day Accts";#N/A,#N/A,FALSE,"Tickmarks"}</definedName>
    <definedName name="GasReport" localSheetId="1" hidden="1">{#N/A,#N/A,FALSE,"CTC Summary - EOY";#N/A,#N/A,FALSE,"CTC Summary - Wtavg"}</definedName>
    <definedName name="GasReport" localSheetId="2" hidden="1">{#N/A,#N/A,FALSE,"CTC Summary - EOY";#N/A,#N/A,FALSE,"CTC Summary - Wtavg"}</definedName>
    <definedName name="GasReport" hidden="1">{#N/A,#N/A,FALSE,"CTC Summary - EOY";#N/A,#N/A,FALSE,"CTC Summary - Wtavg"}</definedName>
    <definedName name="GG" localSheetId="1" hidden="1">{#N/A,#N/A,FALSE,"Aging Summary";#N/A,#N/A,FALSE,"Ratio Analysis";#N/A,#N/A,FALSE,"Test 120 Day Accts";#N/A,#N/A,FALSE,"Tickmarks"}</definedName>
    <definedName name="GG" localSheetId="2" hidden="1">{#N/A,#N/A,FALSE,"Aging Summary";#N/A,#N/A,FALSE,"Ratio Analysis";#N/A,#N/A,FALSE,"Test 120 Day Accts";#N/A,#N/A,FALSE,"Tickmarks"}</definedName>
    <definedName name="GG" hidden="1">{#N/A,#N/A,FALSE,"Aging Summary";#N/A,#N/A,FALSE,"Ratio Analysis";#N/A,#N/A,FALSE,"Test 120 Day Accts";#N/A,#N/A,FALSE,"Tickmarks"}</definedName>
    <definedName name="gggg"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onogo" localSheetId="1" hidden="1">{#N/A,#N/A,FALSE,"F. Tax Analysis";#N/A,#N/A,FALSE,"G. Bond Analysis";#N/A,#N/A,FALSE,"H. Insurance Analysis"}</definedName>
    <definedName name="gonogo" localSheetId="2" hidden="1">{#N/A,#N/A,FALSE,"F. Tax Analysis";#N/A,#N/A,FALSE,"G. Bond Analysis";#N/A,#N/A,FALSE,"H. Insurance Analysis"}</definedName>
    <definedName name="gonogo" hidden="1">{#N/A,#N/A,FALSE,"F. Tax Analysis";#N/A,#N/A,FALSE,"G. Bond Analysis";#N/A,#N/A,FALSE,"H. Insurance Analysis"}</definedName>
    <definedName name="haroldharold" localSheetId="1" hidden="1">{"PI_Data",#N/A,TRUE,"P&amp;I Data"}</definedName>
    <definedName name="haroldharold" localSheetId="2" hidden="1">{"PI_Data",#N/A,TRUE,"P&amp;I Data"}</definedName>
    <definedName name="haroldharold" hidden="1">{"PI_Data",#N/A,TRUE,"P&amp;I Data"}</definedName>
    <definedName name="heat_val">1.02</definedName>
    <definedName name="hh" localSheetId="1" hidden="1">{#N/A,#N/A,FALSE,"CTC Summary - EOY";#N/A,#N/A,FALSE,"CTC Summary - Wtavg"}</definedName>
    <definedName name="hh" localSheetId="2" hidden="1">{#N/A,#N/A,FALSE,"CTC Summary - EOY";#N/A,#N/A,FALSE,"CTC Summary - Wtavg"}</definedName>
    <definedName name="hh" hidden="1">{#N/A,#N/A,FALSE,"CTC Summary - EOY";#N/A,#N/A,FALSE,"CTC Summary - Wtavg"}</definedName>
    <definedName name="hj" localSheetId="1" hidden="1">{"PI_Data",#N/A,TRUE,"P&amp;I Data"}</definedName>
    <definedName name="hj" localSheetId="2" hidden="1">{"PI_Data",#N/A,TRUE,"P&amp;I Data"}</definedName>
    <definedName name="hj" hidden="1">{"PI_Data",#N/A,TRUE,"P&amp;I Data"}</definedName>
    <definedName name="HTM_Control2" localSheetId="2" hidden="1">{"'Summary'!$A$1:$J$24"}</definedName>
    <definedName name="HTM_Control2" hidden="1">{"'Summary'!$A$1:$J$24"}</definedName>
    <definedName name="HTML_CodePage" hidden="1">1252</definedName>
    <definedName name="HTML_Control" localSheetId="17" hidden="1">{"'Sheet1'!$A$1:$J$121"}</definedName>
    <definedName name="HTML_Control" localSheetId="2" hidden="1">{"'Sheet1'!$A$1:$J$121"}</definedName>
    <definedName name="HTML_Control" hidden="1">{"'Sheet1'!$A$1:$J$121"}</definedName>
    <definedName name="HTML_Control2" localSheetId="2" hidden="1">{"'Summary'!$A$1:$J$24"}</definedName>
    <definedName name="HTML_Control2" hidden="1">{"'Summary'!$A$1:$J$24"}</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PathFileMac" hidden="1">"Web Site Backup:sitingcases:MyHTML.html"</definedName>
    <definedName name="HTML_Title" hidden="1">"Total North America"</definedName>
    <definedName name="huh"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nd" localSheetId="1" hidden="1">{#N/A,#N/A,FALSE,"ND Rev at Pres Rates";#N/A,#N/A,FALSE,"Res - Unadj sales";#N/A,#N/A,FALSE,"Small L&amp;P";#N/A,#N/A,FALSE,"Medium L&amp;P";#N/A,#N/A,FALSE,"E-19";#N/A,#N/A,FALSE,"E-20";#N/A,#N/A,FALSE,"Strtlts &amp; Standby";#N/A,#N/A,FALSE,"AG";#N/A,#N/A,FALSE,"A-RTP";#N/A,#N/A,FALSE,"Spec"}</definedName>
    <definedName name="huhnd" localSheetId="2" hidden="1">{#N/A,#N/A,FALSE,"ND Rev at Pres Rates";#N/A,#N/A,FALSE,"Res - Unadj sales";#N/A,#N/A,FALSE,"Small L&amp;P";#N/A,#N/A,FALSE,"Medium L&amp;P";#N/A,#N/A,FALSE,"E-19";#N/A,#N/A,FALSE,"E-20";#N/A,#N/A,FALSE,"Strtlts &amp; Standby";#N/A,#N/A,FALSE,"AG";#N/A,#N/A,FALSE,"A-RTP";#N/A,#N/A,FALSE,"Spec"}</definedName>
    <definedName name="huhnd" hidden="1">{#N/A,#N/A,FALSE,"ND Rev at Pres Rates";#N/A,#N/A,FALSE,"Res - Unadj sales";#N/A,#N/A,FALSE,"Small L&amp;P";#N/A,#N/A,FALSE,"Medium L&amp;P";#N/A,#N/A,FALSE,"E-19";#N/A,#N/A,FALSE,"E-20";#N/A,#N/A,FALSE,"Strtlts &amp; Standby";#N/A,#N/A,FALSE,"AG";#N/A,#N/A,FALSE,"A-RTP";#N/A,#N/A,FALSE,"Spec"}</definedName>
    <definedName name="huhnd2" localSheetId="1" hidden="1">{#N/A,#N/A,FALSE,"ND Rev at Pres Rates";#N/A,#N/A,FALSE,"Res - Unadj sales";#N/A,#N/A,FALSE,"Small L&amp;P";#N/A,#N/A,FALSE,"Medium L&amp;P";#N/A,#N/A,FALSE,"E-19";#N/A,#N/A,FALSE,"E-20";#N/A,#N/A,FALSE,"Strtlts &amp; Standby";#N/A,#N/A,FALSE,"AG";#N/A,#N/A,FALSE,"A-RTP";#N/A,#N/A,FALSE,"Spec"}</definedName>
    <definedName name="huhnd2" localSheetId="2" hidden="1">{#N/A,#N/A,FALSE,"ND Rev at Pres Rates";#N/A,#N/A,FALSE,"Res - Unadj sales";#N/A,#N/A,FALSE,"Small L&amp;P";#N/A,#N/A,FALSE,"Medium L&amp;P";#N/A,#N/A,FALSE,"E-19";#N/A,#N/A,FALSE,"E-20";#N/A,#N/A,FALSE,"Strtlts &amp; Standby";#N/A,#N/A,FALSE,"AG";#N/A,#N/A,FALSE,"A-RTP";#N/A,#N/A,FALSE,"Spec"}</definedName>
    <definedName name="huhnd2" hidden="1">{#N/A,#N/A,FALSE,"ND Rev at Pres Rates";#N/A,#N/A,FALSE,"Res - Unadj sales";#N/A,#N/A,FALSE,"Small L&amp;P";#N/A,#N/A,FALSE,"Medium L&amp;P";#N/A,#N/A,FALSE,"E-19";#N/A,#N/A,FALSE,"E-20";#N/A,#N/A,FALSE,"Strtlts &amp; Standby";#N/A,#N/A,FALSE,"AG";#N/A,#N/A,FALSE,"A-RTP";#N/A,#N/A,FALSE,"Spec"}</definedName>
    <definedName name="huhprint" localSheetId="1" hidden="1">{#N/A,#N/A,FALSE,"Workpaper Tables 4-1 &amp; 4-2";#N/A,#N/A,FALSE,"Revenue Allocation Results";#N/A,#N/A,FALSE,"FERC Rev @ PR";#N/A,#N/A,FALSE,"Distribution Revenue Allocation";#N/A,#N/A,FALSE,"Nonallocated Revenues ";#N/A,#N/A,FALSE,"2000mixuse";#N/A,#N/A,FALSE,"MC Revenues- 00 sales, 96 MC's"}</definedName>
    <definedName name="huhprint" localSheetId="2" hidden="1">{#N/A,#N/A,FALSE,"Workpaper Tables 4-1 &amp; 4-2";#N/A,#N/A,FALSE,"Revenue Allocation Results";#N/A,#N/A,FALSE,"FERC Rev @ PR";#N/A,#N/A,FALSE,"Distribution Revenue Allocation";#N/A,#N/A,FALSE,"Nonallocated Revenues ";#N/A,#N/A,FALSE,"2000mixuse";#N/A,#N/A,FALSE,"MC Revenues- 00 sales, 96 MC's"}</definedName>
    <definedName name="huhprint" hidden="1">{#N/A,#N/A,FALSE,"Workpaper Tables 4-1 &amp; 4-2";#N/A,#N/A,FALSE,"Revenue Allocation Results";#N/A,#N/A,FALSE,"FERC Rev @ PR";#N/A,#N/A,FALSE,"Distribution Revenue Allocation";#N/A,#N/A,FALSE,"Nonallocated Revenues ";#N/A,#N/A,FALSE,"2000mixuse";#N/A,#N/A,FALSE,"MC Revenues- 00 sales, 96 MC's"}</definedName>
    <definedName name="huh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localSheetId="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evalloc" localSheetId="1" hidden="1">{#N/A,#N/A,FALSE,"RRQ inputs ";#N/A,#N/A,FALSE,"FERC Rev @ PR";#N/A,#N/A,FALSE,"Distribution Revenue Allocation";#N/A,#N/A,FALSE,"Nonallocated Revenues";#N/A,#N/A,FALSE,"MC Revenues-03 sales, 96 MC's";#N/A,#N/A,FALSE,"FTA"}</definedName>
    <definedName name="huhrevalloc" localSheetId="2" hidden="1">{#N/A,#N/A,FALSE,"RRQ inputs ";#N/A,#N/A,FALSE,"FERC Rev @ PR";#N/A,#N/A,FALSE,"Distribution Revenue Allocation";#N/A,#N/A,FALSE,"Nonallocated Revenues";#N/A,#N/A,FALSE,"MC Revenues-03 sales, 96 MC's";#N/A,#N/A,FALSE,"FTA"}</definedName>
    <definedName name="huhrevalloc" hidden="1">{#N/A,#N/A,FALSE,"RRQ inputs ";#N/A,#N/A,FALSE,"FERC Rev @ PR";#N/A,#N/A,FALSE,"Distribution Revenue Allocation";#N/A,#N/A,FALSE,"Nonallocated Revenues";#N/A,#N/A,FALSE,"MC Revenues-03 sales, 96 MC's";#N/A,#N/A,FALSE,"FTA"}</definedName>
    <definedName name="huhschudel" localSheetId="1" hidden="1">{#N/A,#N/A,FALSE,"ND Rev at Pres Rates";#N/A,#N/A,FALSE,"Res - Unadj";#N/A,#N/A,FALSE,"Small L&amp;P";#N/A,#N/A,FALSE,"Medium L&amp;P";#N/A,#N/A,FALSE,"E-19";#N/A,#N/A,FALSE,"E-20";#N/A,#N/A,FALSE,"A-RTP";#N/A,#N/A,FALSE,"Strtlts &amp; Standby";#N/A,#N/A,FALSE,"AG";#N/A,#N/A,FALSE,"2001mixeduse"}</definedName>
    <definedName name="huhschudel" localSheetId="2" hidden="1">{#N/A,#N/A,FALSE,"ND Rev at Pres Rates";#N/A,#N/A,FALSE,"Res - Unadj";#N/A,#N/A,FALSE,"Small L&amp;P";#N/A,#N/A,FALSE,"Medium L&amp;P";#N/A,#N/A,FALSE,"E-19";#N/A,#N/A,FALSE,"E-20";#N/A,#N/A,FALSE,"A-RTP";#N/A,#N/A,FALSE,"Strtlts &amp; Standby";#N/A,#N/A,FALSE,"AG";#N/A,#N/A,FALSE,"2001mixeduse"}</definedName>
    <definedName name="huhschudel" hidden="1">{#N/A,#N/A,FALSE,"ND Rev at Pres Rates";#N/A,#N/A,FALSE,"Res - Unadj";#N/A,#N/A,FALSE,"Small L&amp;P";#N/A,#N/A,FALSE,"Medium L&amp;P";#N/A,#N/A,FALSE,"E-19";#N/A,#N/A,FALSE,"E-20";#N/A,#N/A,FALSE,"A-RTP";#N/A,#N/A,FALSE,"Strtlts &amp; Standby";#N/A,#N/A,FALSE,"AG";#N/A,#N/A,FALSE,"2001mixeduse"}</definedName>
    <definedName name="ii" localSheetId="1" hidden="1">{"PI_Data",#N/A,TRUE,"P&amp;I Data"}</definedName>
    <definedName name="ii" localSheetId="2" hidden="1">{"PI_Data",#N/A,TRUE,"P&amp;I Data"}</definedName>
    <definedName name="ii" hidden="1">{"PI_Data",#N/A,TRUE,"P&amp;I Data"}</definedName>
    <definedName name="IQ_ADDIN" hidden="1">"AUTO"</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"c118"</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"c124"</definedName>
    <definedName name="IQ_CASH_ST_INVEST" hidden="1">"c124"</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MBS_ISSUED_AVAIL_SALE_FFIEC" hidden="1">"c12800"</definedName>
    <definedName name="IQ_CMBS_ISSUED_FFIEC" hidden="1">"c12786"</definedName>
    <definedName name="IQ_CMO_FDIC" hidden="1">"c6406"</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"c315"</definedName>
    <definedName name="IQ_DEFERRED_TAX_ASSETS_FFIEC" hidden="1">"c12843"</definedName>
    <definedName name="IQ_DEFERRED_TAX_ASSETS_T1_FFIEC" hidden="1">"c13141"</definedName>
    <definedName name="IQ_DEFERRED_TAX_LIAB_FFIEC" hidden="1">"c12870"</definedName>
    <definedName name="IQ_DEFERRED_TAXES" hidden="1">"c147"</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"c322"</definedName>
    <definedName name="IQ_DEVELOP_LAND" hidden="1">"c323"</definedName>
    <definedName name="IQ_DIC" hidden="1">"c13834"</definedName>
    <definedName name="IQ_DIFF_LASTCLOSE_TARGET_PRICE" hidden="1">"c1854"</definedName>
    <definedName name="IQ_DIFF_LASTCLOSE_TARGET_PRICE_CIQ" hidden="1">"c4767"</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"c333"</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"c360"</definedName>
    <definedName name="IQ_EBIT_SBC_ACT_OR_EST" hidden="1">"c4316"</definedName>
    <definedName name="IQ_EBIT_SBC_ACT_OR_EST_CIQ" hidden="1">"c4841"</definedName>
    <definedName name="IQ_EBIT_SBC_GW_ACT_OR_EST" hidden="1">"c4320"</definedName>
    <definedName name="IQ_EBIT_SBC_GW_ACT_OR_EST_CIQ" hidden="1">"c4845"</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"c368"</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HIGH_EST" hidden="1">"c370"</definedName>
    <definedName name="IQ_EBITDA_HIGH_EST_CIQ" hidden="1">"c3624"</definedName>
    <definedName name="IQ_EBITDA_HIGH_EST_REUT" hidden="1">"c3642"</definedName>
    <definedName name="IQ_EBITDA_INT" hidden="1">"c373"</definedName>
    <definedName name="IQ_EBITDA_LOW_EST" hidden="1">"c371"</definedName>
    <definedName name="IQ_EBITDA_LOW_EST_CIQ" hidden="1">"c3625"</definedName>
    <definedName name="IQ_EBITDA_LOW_EST_REUT" hidden="1">"c3643"</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"c373"</definedName>
    <definedName name="IQ_EBITDA_SBC_ACT_OR_EST" hidden="1">"c4337"</definedName>
    <definedName name="IQ_EBITDA_SBC_ACT_OR_EST_CIQ" hidden="1">"c4862"</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GW_ACT_OR_EST" hidden="1">"c4354"</definedName>
    <definedName name="IQ_EBT_SBC_GW_ACT_OR_EST_CIQ" hidden="1">"c4879"</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NTERPRISE_VALUE" hidden="1">"c84"</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ST_REUT" hidden="1">"c5453"</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EST_REUT" hidden="1">"c5389"</definedName>
    <definedName name="IQ_EPS_GW_HIGH_EST" hidden="1">"c1739"</definedName>
    <definedName name="IQ_EPS_GW_HIGH_EST_CIQ" hidden="1">"c4725"</definedName>
    <definedName name="IQ_EPS_GW_HIGH_EST_REUT" hidden="1">"c5391"</definedName>
    <definedName name="IQ_EPS_GW_LOW_EST" hidden="1">"c1740"</definedName>
    <definedName name="IQ_EPS_GW_LOW_EST_CIQ" hidden="1">"c4726"</definedName>
    <definedName name="IQ_EPS_GW_LOW_EST_REUT" hidden="1">"c5392"</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GW_ACT_OR_EST" hidden="1">"c4380"</definedName>
    <definedName name="IQ_EPS_SBC_GW_ACT_OR_EST_CIQ" hidden="1">"c4905"</definedName>
    <definedName name="IQ_EPS_STDDEV_EST" hidden="1">"c403"</definedName>
    <definedName name="IQ_EPS_STDDEV_EST_CIQ" hidden="1">"c4993"</definedName>
    <definedName name="IQ_EPS_STDDEV_EST_REUT" hidden="1">"c5452"</definedName>
    <definedName name="IQ_EQUITY_AFFIL" hidden="1">"c552"</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"c739"</definedName>
    <definedName name="IQ_ESOP_DEBT" hidden="1">"c1597"</definedName>
    <definedName name="IQ_ESOP_DEBT_GUARANTEED_FFIEC" hidden="1">"c12971"</definedName>
    <definedName name="IQ_ESOP_OVER_TOTAL" hidden="1">"c13768"</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FFO" hidden="1">"c1666"</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ACT_REV_CIQ" hidden="1">"c3666"</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EQ_GROWTH_Q" hidden="1">"c1764"</definedName>
    <definedName name="IQ_EST_EPS_SEQ_GROWTH_Q_CIQ" hidden="1">"c3690"</definedName>
    <definedName name="IQ_EST_EPS_SURPRISE" hidden="1">"c1635"</definedName>
    <definedName name="IQ_EST_EPS_SURPRISE_PERCENT" hidden="1">"c1635"</definedName>
    <definedName name="IQ_EST_EPS_SURPRISE_PERCENT_CIQ" hidden="1">"c5000"</definedName>
    <definedName name="IQ_EST_FAIR_VALUE_MORT_SERVICING_ASSETS_FFIEC" hidden="1">"c12956"</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FOOTNOTE" hidden="1">"c4540"</definedName>
    <definedName name="IQ_EST_FOOTNOTE_CIQ" hidden="1">"c12022"</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TURN_PENSION_DOMESTIC" hidden="1">"c407"</definedName>
    <definedName name="IQ_EXP_RETURN_PENSION_FOREIGN" hidden="1">"c408"</definedName>
    <definedName name="IQ_EXPENSE_CODE_" hidden="1">"zwj561"</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"c413"</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FDIC" hidden="1">"c6427"</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TDDEV_EST" hidden="1">"c422"</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"c893"</definedName>
    <definedName name="IQ_FINANCING_CASH_SUPPL" hidden="1">"c899"</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"c452"</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_AVG_LOANS_FFIEC" hidden="1">"c13475"</definedName>
    <definedName name="IQ_GROSS_MARGIN" hidden="1">"c529"</definedName>
    <definedName name="IQ_GROSS_PC_EARNED" hidden="1">"c2747"</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TARGET_PRICE" hidden="1">"c1651"</definedName>
    <definedName name="IQ_HIGH_TARGET_PRICE_CIQ" hidden="1">"c4659"</definedName>
    <definedName name="IQ_HIGH_TARGET_PRICE_REUT" hidden="1">"c5317"</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"c907"</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RECEIVABLES_FOREIGN_FFIEC" hidden="1">"c13483"</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NAMES_REVISION_DATE_" localSheetId="1" hidden="1">43572.9332523148</definedName>
    <definedName name="IQ_NAMES_REVISION_DATE_" hidden="1">40355.507974537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NONINTEREST_INC_EXP_INTERNATIONAL_OPS_FFIEC" hidden="1">"c15387"</definedName>
    <definedName name="IQ_NET_OPERATING_INCOME_ASSETS_FDIC" hidden="1">"c6729"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GW_ACT_OR_EST" hidden="1">"c4478"</definedName>
    <definedName name="IQ_NI_SBC_GW_ACT_OR_EST_CIQ" hidden="1">"c5016"</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"c797"</definedName>
    <definedName name="IQ_NON_CASH_ITEMS" hidden="1">"c797"</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FFIEC" hidden="1">"c13017"</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"c362"</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"c868"</definedName>
    <definedName name="IQ_OTHER_CURRENT_LIAB" hidden="1">"c877"</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RIVATIVES_BENEFICIARY_FFIEC" hidden="1">"c13122"</definedName>
    <definedName name="IQ_OTHER_DERIVATIVES_GUARANTOR_FFIEC" hidden="1">"c13115"</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RADING_DOM_FFIEC" hidden="1">"c12936"</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NET" hidden="1">"c959"</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"c8"</definedName>
    <definedName name="IQ_PAYOUT_RATIO" hidden="1">"c1900"</definedName>
    <definedName name="IQ_PBV" hidden="1">"c1025"</definedName>
    <definedName name="IQ_PBV_AVG" hidden="1">"c1026"</definedName>
    <definedName name="IQ_PBV_FWD" hidden="1">"c15235"</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FORMANCE_LOC_FOREIGN_GUARANTEES_FFIEC" hidden="1">"c13251"</definedName>
    <definedName name="IQ_PERIODDATE" hidden="1">"c1034"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"c1068"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ROVISION_LL_FFIEC" hidden="1">"c13019"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SHARE_ACT_OR_EST" hidden="1">"c4508"</definedName>
    <definedName name="IQ_RECURRING_PROFIT_SHARE_ACT_OR_EST_CIQ" hidden="1">"c5046"</definedName>
    <definedName name="IQ_REDEEM_PREF_STOCK" hidden="1">"c1059"</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REV" hidden="1">"c1101"</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"c1092"</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DIC" hidden="1">"c6730"</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DIC" hidden="1">"c6732"</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ENUE" hidden="1">"c1122"</definedName>
    <definedName name="IQ_REVENUE_ACT_OR_EST" hidden="1">"c2214"</definedName>
    <definedName name="IQ_REVENUE_ACT_OR_EST_CIQ" hidden="1">"c5059"</definedName>
    <definedName name="IQ_REVENUE_BEFORE_LL_FFIEC" hidden="1">"c13018"</definedName>
    <definedName name="IQ_REVENUE_EST" hidden="1">"c1126"</definedName>
    <definedName name="IQ_REVENUE_EST_BOTTOM_UP_CIQ" hidden="1">"c12025"</definedName>
    <definedName name="IQ_REVENUE_EST_CIQ" hidden="1">"c3616"</definedName>
    <definedName name="IQ_REVENUE_EST_REUT" hidden="1">"c3634"</definedName>
    <definedName name="IQ_REVENUE_HIGH_EST" hidden="1">"c1127"</definedName>
    <definedName name="IQ_REVENUE_HIGH_EST_CIQ" hidden="1">"c3618"</definedName>
    <definedName name="IQ_REVENUE_HIGH_EST_REUT" hidden="1">"c3636"</definedName>
    <definedName name="IQ_REVENUE_LOW_EST" hidden="1">"c1128"</definedName>
    <definedName name="IQ_REVENUE_LOW_EST_CIQ" hidden="1">"c3619"</definedName>
    <definedName name="IQ_REVENUE_LOW_EST_REUT" hidden="1">"c3637"</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39637.5735185185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"c13314"</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"c83"</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PPLIES_FFIEC" hidden="1">"c13050"</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DUE_DEPOSITORY_INSTIT_DOM_FFIEC" hidden="1">"c15291"</definedName>
    <definedName name="IQ_TOTAL_CASH_DUE_DEPOSITORY_INSTIT_FFIEC" hidden="1">"c15285"</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"c591"</definedName>
    <definedName name="IQ_TOTAL_INTEREST_EXP_FOREIGN_FFIEC" hidden="1">"c15374"</definedName>
    <definedName name="IQ_TOTAL_INTEREST_INC_FOREIGN_FFIEC" hidden="1">"c15373"</definedName>
    <definedName name="IQ_TOTAL_INVENTORY" hidden="1">"c622"</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D10" hidden="1">"$E$10:$Q$10"</definedName>
    <definedName name="IQRD11" hidden="1">"$E$11:$U$11"</definedName>
    <definedName name="IQRD12" hidden="1">"$E$12:$U$12"</definedName>
    <definedName name="IQRD13" hidden="1">"$E$13:$Q$13"</definedName>
    <definedName name="IQRD14" hidden="1">"$E$14:$Q$14"</definedName>
    <definedName name="IQRD15" hidden="1">"$E$15:$Y$15"</definedName>
    <definedName name="IQRD16" hidden="1">"$E$16:$Y$16"</definedName>
    <definedName name="IQRD17" hidden="1">"$E$17:$L$17"</definedName>
    <definedName name="IQRD18" hidden="1">"$E$18:$L$18"</definedName>
    <definedName name="IQRD19" hidden="1">"$E$19:$T$19"</definedName>
    <definedName name="IQRD20" hidden="1">"$E$20:$T$20"</definedName>
    <definedName name="IQRD21" hidden="1">"$E$21:$G$21"</definedName>
    <definedName name="IQRD22" hidden="1">"$E$22:$G$22"</definedName>
    <definedName name="IQRD3" hidden="1">"$E$3:$J$3"</definedName>
    <definedName name="IQRD4" hidden="1">"$E$4:$J$4"</definedName>
    <definedName name="IQRD5" hidden="1">"$E$5:$O$5"</definedName>
    <definedName name="IQRD6" hidden="1">"$E$6:$O$6"</definedName>
    <definedName name="IQRD7" hidden="1">"$E$7:$U$7"</definedName>
    <definedName name="IQRD8" hidden="1">"$E$8:$U$8"</definedName>
    <definedName name="IQRD9" hidden="1">"$E$9:$Q$9"</definedName>
    <definedName name="IQRE10" hidden="1">"$F$10:$R$10"</definedName>
    <definedName name="IQRE11" hidden="1">"$F$11:$V$11"</definedName>
    <definedName name="IQRE12" hidden="1">"$F$12:$V$12"</definedName>
    <definedName name="IQRE13" hidden="1">"$F$13:$R$13"</definedName>
    <definedName name="IQRE14" hidden="1">"$F$14:$R$14"</definedName>
    <definedName name="IQRE15" hidden="1">"$F$15:$Z$15"</definedName>
    <definedName name="IQRE16" hidden="1">"$F$16:$Z$16"</definedName>
    <definedName name="IQRE17" hidden="1">"$F$17:$M$17"</definedName>
    <definedName name="IQRE18" hidden="1">"$F$18:$M$18"</definedName>
    <definedName name="IQRE19" hidden="1">"$F$19:$U$19"</definedName>
    <definedName name="IQRE20" hidden="1">"$F$20:$U$20"</definedName>
    <definedName name="IQRE21" hidden="1">"$F$21:$H$21"</definedName>
    <definedName name="IQRE22" hidden="1">"$F$22:$H$22"</definedName>
    <definedName name="IQRE23" hidden="1">"$F$23:$M$23"</definedName>
    <definedName name="IQRE24" hidden="1">"$F$24:$M$24"</definedName>
    <definedName name="IQRE25" hidden="1">"$F$25:$O$25"</definedName>
    <definedName name="IQRE26" hidden="1">"$F$26:$O$26"</definedName>
    <definedName name="IQRE27" hidden="1">"$F$27:$J$27"</definedName>
    <definedName name="IQRE28" hidden="1">"$F$28:$J$28"</definedName>
    <definedName name="IQRE29" hidden="1">"$F$29:$P$29"</definedName>
    <definedName name="IQRE3" hidden="1">"$F$3:$K$3"</definedName>
    <definedName name="IQRE30" hidden="1">"$F$30:$P$30"</definedName>
    <definedName name="IQRE31" hidden="1">"$F$31:$AB$31"</definedName>
    <definedName name="IQRE32" hidden="1">"$F$32:$AB$32"</definedName>
    <definedName name="IQRE33" hidden="1">"$F$33:$AA$33"</definedName>
    <definedName name="IQRE34" hidden="1">"$F$34:$AA$34"</definedName>
    <definedName name="IQRE35" hidden="1">"$F$35"</definedName>
    <definedName name="IQRE36" hidden="1">"$F$36"</definedName>
    <definedName name="IQRE37" hidden="1">"$F$37:$J$37"</definedName>
    <definedName name="IQRE38" hidden="1">"$F$38:$J$38"</definedName>
    <definedName name="IQRE39" hidden="1">"$F$39:$T$39"</definedName>
    <definedName name="IQRE4" hidden="1">"$F$4:$K$4"</definedName>
    <definedName name="IQRE40" hidden="1">"$F$40:$T$40"</definedName>
    <definedName name="IQRE41" hidden="1">"$F$41:$K$41"</definedName>
    <definedName name="IQRE42" hidden="1">"$F$42:$K$42"</definedName>
    <definedName name="IQRE43" hidden="1">"$F$43:$I$43"</definedName>
    <definedName name="IQRE44" hidden="1">"$F$44:$I$44"</definedName>
    <definedName name="IQRE45" hidden="1">"$F$45:$J$45"</definedName>
    <definedName name="IQRE46" hidden="1">"$F$46:$J$46"</definedName>
    <definedName name="IQRE47" hidden="1">"$F$47:$AD$47"</definedName>
    <definedName name="IQRE48" hidden="1">"$F$48:$AD$48"</definedName>
    <definedName name="IQRE49" hidden="1">"$F$49:$Y$49"</definedName>
    <definedName name="IQRE5" hidden="1">"$F$5:$P$5"</definedName>
    <definedName name="IQRE50" hidden="1">"$F$50:$Y$50"</definedName>
    <definedName name="IQRE51" hidden="1">"$F$51:$AK$51"</definedName>
    <definedName name="IQRE52" hidden="1">"$F$52:$AK$52"</definedName>
    <definedName name="IQRE53" hidden="1">"$F$53:$G$53"</definedName>
    <definedName name="IQRE54" hidden="1">"$F$54:$G$54"</definedName>
    <definedName name="IQRE55" hidden="1">"$F$55:$AU$55"</definedName>
    <definedName name="IQRE56" hidden="1">"$F$56:$AU$56"</definedName>
    <definedName name="IQRE57" hidden="1">"$F$57:$O$57"</definedName>
    <definedName name="IQRE58" hidden="1">"$F$58:$O$58"</definedName>
    <definedName name="IQRE59" hidden="1">"$F$59:$I$59"</definedName>
    <definedName name="IQRE6" hidden="1">"$F$6:$P$6"</definedName>
    <definedName name="IQRE60" hidden="1">"$F$60:$I$60"</definedName>
    <definedName name="IQRE61" hidden="1">"$F$61:$L$61"</definedName>
    <definedName name="IQRE62" hidden="1">"$F$62:$L$62"</definedName>
    <definedName name="IQRE63" hidden="1">"$F$63:$M$63"</definedName>
    <definedName name="IQRE64" hidden="1">"$F$64:$M$64"</definedName>
    <definedName name="IQRE65" hidden="1">"$F$65:$P$65"</definedName>
    <definedName name="IQRE66" hidden="1">"$F$66:$P$66"</definedName>
    <definedName name="IQRE67" hidden="1">"$F$67:$K$67"</definedName>
    <definedName name="IQRE68" hidden="1">"$F$68:$K$68"</definedName>
    <definedName name="IQRE69" hidden="1">"$F$69:$H$69"</definedName>
    <definedName name="IQRE7" hidden="1">"$F$7:$V$7"</definedName>
    <definedName name="IQRE70" hidden="1">"$F$70:$H$70"</definedName>
    <definedName name="IQRE71" hidden="1">"$F$71:$Q$71"</definedName>
    <definedName name="IQRE72" hidden="1">"$F$72:$Q$72"</definedName>
    <definedName name="IQRE73" hidden="1">"$F$73:$L$73"</definedName>
    <definedName name="IQRE74" hidden="1">"$F$74:$L$74"</definedName>
    <definedName name="IQRE75" hidden="1">"$F$75"</definedName>
    <definedName name="IQRE76" hidden="1">"$F$76"</definedName>
    <definedName name="IQRE77" hidden="1">"$F$77:$M$77"</definedName>
    <definedName name="IQRE78" hidden="1">"$F$78:$M$78"</definedName>
    <definedName name="IQRE79" hidden="1">"$F$79:$J$79"</definedName>
    <definedName name="IQRE8" hidden="1">"$F$8:$V$8"</definedName>
    <definedName name="IQRE80" hidden="1">"$F$80:$J$80"</definedName>
    <definedName name="IQRE81" hidden="1">"$F$81:$K$81"</definedName>
    <definedName name="IQRE82" hidden="1">"$F$82:$K$82"</definedName>
    <definedName name="IQRE83" hidden="1">"$F$83:$I$83"</definedName>
    <definedName name="IQRE9" hidden="1">"$F$9:$R$9"</definedName>
    <definedName name="IQRF14" hidden="1">"$G$14:$L$14"</definedName>
    <definedName name="IQRH100" hidden="1">"$I$100"</definedName>
    <definedName name="IQRH1000" hidden="1">"$I$1000"</definedName>
    <definedName name="IQRH1001" hidden="1">"$I$1001"</definedName>
    <definedName name="IQRH1002" hidden="1">"$I$1002"</definedName>
    <definedName name="IQRH1003" hidden="1">"$I$1003"</definedName>
    <definedName name="IQRH1004" hidden="1">"$I$1004"</definedName>
    <definedName name="IQRH1005" hidden="1">"$I$1005"</definedName>
    <definedName name="IQRH1006" hidden="1">"$I$1006"</definedName>
    <definedName name="IQRH1007" hidden="1">"$I$1007"</definedName>
    <definedName name="IQRH1008" hidden="1">"$I$1008"</definedName>
    <definedName name="IQRH1009" hidden="1">"$I$1009"</definedName>
    <definedName name="IQRH101" hidden="1">"$I$101:$J$101"</definedName>
    <definedName name="IQRH1010" hidden="1">"$I$1010"</definedName>
    <definedName name="IQRH1011" hidden="1">"$I$1011:$K$1011"</definedName>
    <definedName name="IQRH1012" hidden="1">"$I$1012"</definedName>
    <definedName name="IQRH1013" hidden="1">"$I$1013"</definedName>
    <definedName name="IQRH1014" hidden="1">"$I$1014"</definedName>
    <definedName name="IQRH1015" hidden="1">"$I$1015:$J$1015"</definedName>
    <definedName name="IQRH1016" hidden="1">"$I$1016"</definedName>
    <definedName name="IQRH1017" hidden="1">"$I$1017"</definedName>
    <definedName name="IQRH1018" hidden="1">"$I$1018:$K$1018"</definedName>
    <definedName name="IQRH1019" hidden="1">"$I$1019:$M$1019"</definedName>
    <definedName name="IQRH102" hidden="1">"$I$102"</definedName>
    <definedName name="IQRH1020" hidden="1">"$I$1020:$J$1020"</definedName>
    <definedName name="IQRH1021" hidden="1">"$I$1021"</definedName>
    <definedName name="IQRH1022" hidden="1">"$I$1022"</definedName>
    <definedName name="IQRH1023" hidden="1">"$I$1023"</definedName>
    <definedName name="IQRH1024" hidden="1">"$I$1024"</definedName>
    <definedName name="IQRH1025" hidden="1">"$I$1025"</definedName>
    <definedName name="IQRH1026" hidden="1">"$I$1026"</definedName>
    <definedName name="IQRH1027" hidden="1">"$I$1027"</definedName>
    <definedName name="IQRH1028" hidden="1">"$I$1028"</definedName>
    <definedName name="IQRH1029" hidden="1">"$I$1029"</definedName>
    <definedName name="IQRH103" hidden="1">"$I$103:$J$103"</definedName>
    <definedName name="IQRH1030" hidden="1">"$I$1030:$J$1030"</definedName>
    <definedName name="IQRH1031" hidden="1">"$I$1031"</definedName>
    <definedName name="IQRH1032" hidden="1">"$I$1032"</definedName>
    <definedName name="IQRH1033" hidden="1">"$I$1033"</definedName>
    <definedName name="IQRH1034" hidden="1">"$I$1034:$J$1034"</definedName>
    <definedName name="IQRH1035" hidden="1">"$I$1035:$K$1035"</definedName>
    <definedName name="IQRH1036" hidden="1">"$I$1036:$J$1036"</definedName>
    <definedName name="IQRH1037" hidden="1">"$I$1037:$K$1037"</definedName>
    <definedName name="IQRH1038" hidden="1">"$I$1038"</definedName>
    <definedName name="IQRH1039" hidden="1">"$I$1039"</definedName>
    <definedName name="IQRH104" hidden="1">"$I$104:$M$104"</definedName>
    <definedName name="IQRH1040" hidden="1">"$I$1040"</definedName>
    <definedName name="IQRH1041" hidden="1">"$I$1041:$J$1041"</definedName>
    <definedName name="IQRH1042" hidden="1">"$I$1042"</definedName>
    <definedName name="IQRH1043" hidden="1">"$I$1043"</definedName>
    <definedName name="IQRH1044" hidden="1">"$I$1044"</definedName>
    <definedName name="IQRH1045" hidden="1">"$I$1045"</definedName>
    <definedName name="IQRH1046" hidden="1">"$I$1046"</definedName>
    <definedName name="IQRH1047" hidden="1">"$I$1047"</definedName>
    <definedName name="IQRH1048" hidden="1">"$I$1048"</definedName>
    <definedName name="IQRH1049" hidden="1">"$I$1049"</definedName>
    <definedName name="IQRH105" hidden="1">"$I$105:$J$105"</definedName>
    <definedName name="IQRH1050" hidden="1">"$I$1050"</definedName>
    <definedName name="IQRH1051" hidden="1">"$I$1051"</definedName>
    <definedName name="IQRH1052" hidden="1">"$I$1052"</definedName>
    <definedName name="IQRH1053" hidden="1">"$I$1053"</definedName>
    <definedName name="IQRH1054" hidden="1">"$I$1054"</definedName>
    <definedName name="IQRH1055" hidden="1">"$I$1055:$J$1055"</definedName>
    <definedName name="IQRH1056" hidden="1">"$I$1056"</definedName>
    <definedName name="IQRH1057" hidden="1">"$I$1057"</definedName>
    <definedName name="IQRH1058" hidden="1">"$I$1058"</definedName>
    <definedName name="IQRH1059" hidden="1">"$I$1059:$K$1059"</definedName>
    <definedName name="IQRH106" hidden="1">"$I$106"</definedName>
    <definedName name="IQRH1060" hidden="1">"$I$1060"</definedName>
    <definedName name="IQRH1061" hidden="1">"$I$1061"</definedName>
    <definedName name="IQRH1062" hidden="1">"$I$1062"</definedName>
    <definedName name="IQRH1063" hidden="1">"$I$1063:$J$1063"</definedName>
    <definedName name="IQRH1064" hidden="1">"$I$1064"</definedName>
    <definedName name="IQRH1065" hidden="1">"$I$1065:$J$1065"</definedName>
    <definedName name="IQRH1066" hidden="1">"$I$1066"</definedName>
    <definedName name="IQRH1067" hidden="1">"$I$1067"</definedName>
    <definedName name="IQRH1068" hidden="1">"$I$1068:$M$1068"</definedName>
    <definedName name="IQRH1069" hidden="1">"$I$1069"</definedName>
    <definedName name="IQRH107" hidden="1">"$I$107"</definedName>
    <definedName name="IQRH1070" hidden="1">"$I$1070"</definedName>
    <definedName name="IQRH1071" hidden="1">"$I$1071"</definedName>
    <definedName name="IQRH1072" hidden="1">"$I$1072"</definedName>
    <definedName name="IQRH1073" hidden="1">"$I$1073:$J$1073"</definedName>
    <definedName name="IQRH1074" hidden="1">"$I$1074:$M$1074"</definedName>
    <definedName name="IQRH1075" hidden="1">"$I$1075"</definedName>
    <definedName name="IQRH1076" hidden="1">"$I$1076"</definedName>
    <definedName name="IQRH1077" hidden="1">"$I$1077"</definedName>
    <definedName name="IQRH1078" hidden="1">"$I$1078"</definedName>
    <definedName name="IQRH1079" hidden="1">"$I$1079"</definedName>
    <definedName name="IQRH108" hidden="1">"$I$108:$K$108"</definedName>
    <definedName name="IQRH1080" hidden="1">"$I$1080"</definedName>
    <definedName name="IQRH1081" hidden="1">"$I$1081"</definedName>
    <definedName name="IQRH1082" hidden="1">"$I$1082"</definedName>
    <definedName name="IQRH1083" hidden="1">"$I$1083"</definedName>
    <definedName name="IQRH1084" hidden="1">"$I$1084"</definedName>
    <definedName name="IQRH1085" hidden="1">"$I$1085"</definedName>
    <definedName name="IQRH1086" hidden="1">"$I$1086:$J$1086"</definedName>
    <definedName name="IQRH1087" hidden="1">"$I$1087"</definedName>
    <definedName name="IQRH1088" hidden="1">"$I$1088:$M$1088"</definedName>
    <definedName name="IQRH1089" hidden="1">"$I$1089"</definedName>
    <definedName name="IQRH109" hidden="1">"$I$109:$J$109"</definedName>
    <definedName name="IQRH1090" hidden="1">"$I$1090"</definedName>
    <definedName name="IQRH1091" hidden="1">"$I$1091:$M$1091"</definedName>
    <definedName name="IQRH1092" hidden="1">"$I$1092:$M$1092"</definedName>
    <definedName name="IQRH1093" hidden="1">"$I$1093"</definedName>
    <definedName name="IQRH1094" hidden="1">"$I$1094"</definedName>
    <definedName name="IQRH1095" hidden="1">"$I$1095"</definedName>
    <definedName name="IQRH1096" hidden="1">"$I$1096:$L$1096"</definedName>
    <definedName name="IQRH1097" hidden="1">"$I$1097"</definedName>
    <definedName name="IQRH1098" hidden="1">"$I$1098"</definedName>
    <definedName name="IQRH1099" hidden="1">"$I$1099"</definedName>
    <definedName name="IQRH110" hidden="1">"$I$110:$J$110"</definedName>
    <definedName name="IQRH1100" hidden="1">"$I$1100"</definedName>
    <definedName name="IQRH1101" hidden="1">"$I$1101"</definedName>
    <definedName name="IQRH1102" hidden="1">"$I$1102"</definedName>
    <definedName name="IQRH1103" hidden="1">"$I$1103"</definedName>
    <definedName name="IQRH1104" hidden="1">"$I$1104"</definedName>
    <definedName name="IQRH1105" hidden="1">"$I$1105"</definedName>
    <definedName name="IQRH1106" hidden="1">"$I$1106"</definedName>
    <definedName name="IQRH1107" hidden="1">"$I$1107"</definedName>
    <definedName name="IQRH1108" hidden="1">"$I$1108"</definedName>
    <definedName name="IQRH1109" hidden="1">"$I$1109:$L$1109"</definedName>
    <definedName name="IQRH111" hidden="1">"$I$111:$K$111"</definedName>
    <definedName name="IQRH1110" hidden="1">"$I$1110"</definedName>
    <definedName name="IQRH1111" hidden="1">"$I$1111"</definedName>
    <definedName name="IQRH1112" hidden="1">"$I$1112"</definedName>
    <definedName name="IQRH1113" hidden="1">"$I$1113"</definedName>
    <definedName name="IQRH1114" hidden="1">"$I$1114"</definedName>
    <definedName name="IQRH1115" hidden="1">"$I$1115:$J$1115"</definedName>
    <definedName name="IQRH1116" hidden="1">"$I$1116"</definedName>
    <definedName name="IQRH1117" hidden="1">"$I$1117"</definedName>
    <definedName name="IQRH1118" hidden="1">"$I$1118:$J$1118"</definedName>
    <definedName name="IQRH1119" hidden="1">"$I$1119"</definedName>
    <definedName name="IQRH112" hidden="1">"$I$112:$M$112"</definedName>
    <definedName name="IQRH1120" hidden="1">"$I$1120"</definedName>
    <definedName name="IQRH1121" hidden="1">"$I$1121"</definedName>
    <definedName name="IQRH1122" hidden="1">"$I$1122"</definedName>
    <definedName name="IQRH1123" hidden="1">"$I$1123"</definedName>
    <definedName name="IQRH1124" hidden="1">"$I$1124"</definedName>
    <definedName name="IQRH1125" hidden="1">"$I$1125"</definedName>
    <definedName name="IQRH1126" hidden="1">"$I$1126"</definedName>
    <definedName name="IQRH1127" hidden="1">"$I$1127"</definedName>
    <definedName name="IQRH1128" hidden="1">"$I$1128"</definedName>
    <definedName name="IQRH1129" hidden="1">"$I$1129"</definedName>
    <definedName name="IQRH113" hidden="1">"$I$113:$M$113"</definedName>
    <definedName name="IQRH1130" hidden="1">"$I$1130"</definedName>
    <definedName name="IQRH1131" hidden="1">"$I$1131"</definedName>
    <definedName name="IQRH1132" hidden="1">"$I$1132"</definedName>
    <definedName name="IQRH1133" hidden="1">"$I$1133"</definedName>
    <definedName name="IQRH1134" hidden="1">"$I$1134:$K$1134"</definedName>
    <definedName name="IQRH1135" hidden="1">"$I$1135"</definedName>
    <definedName name="IQRH1136" hidden="1">"$I$1136"</definedName>
    <definedName name="IQRH1137" hidden="1">"$I$1137:$K$1137"</definedName>
    <definedName name="IQRH1138" hidden="1">"$I$1138"</definedName>
    <definedName name="IQRH1139" hidden="1">"$I$1139"</definedName>
    <definedName name="IQRH114" hidden="1">"$I$114"</definedName>
    <definedName name="IQRH1140" hidden="1">"$I$1140"</definedName>
    <definedName name="IQRH1141" hidden="1">"$I$1141"</definedName>
    <definedName name="IQRH1142" hidden="1">"$I$1142"</definedName>
    <definedName name="IQRH1143" hidden="1">"$I$1143:$K$1143"</definedName>
    <definedName name="IQRH1144" hidden="1">"$I$1144"</definedName>
    <definedName name="IQRH1145" hidden="1">"$I$1145"</definedName>
    <definedName name="IQRH1146" hidden="1">"$I$1146:$K$1146"</definedName>
    <definedName name="IQRH1147" hidden="1">"$I$1147"</definedName>
    <definedName name="IQRH1148" hidden="1">"$I$1148:$L$1148"</definedName>
    <definedName name="IQRH1149" hidden="1">"$I$1149"</definedName>
    <definedName name="IQRH115" hidden="1">"$I$115"</definedName>
    <definedName name="IQRH1150" hidden="1">"$I$1150"</definedName>
    <definedName name="IQRH1151" hidden="1">"$I$1151"</definedName>
    <definedName name="IQRH1152" hidden="1">"$I$1152"</definedName>
    <definedName name="IQRH1153" hidden="1">"$I$1153"</definedName>
    <definedName name="IQRH1154" hidden="1">"$I$1154:$K$1154"</definedName>
    <definedName name="IQRH1155" hidden="1">"$I$1155"</definedName>
    <definedName name="IQRH1156" hidden="1">"$I$1156"</definedName>
    <definedName name="IQRH1157" hidden="1">"$I$1157:$M$1157"</definedName>
    <definedName name="IQRH1158" hidden="1">"$I$1158"</definedName>
    <definedName name="IQRH1159" hidden="1">"$I$1159"</definedName>
    <definedName name="IQRH116" hidden="1">"$I$116:$J$116"</definedName>
    <definedName name="IQRH1160" hidden="1">"$I$1160:$J$1160"</definedName>
    <definedName name="IQRH1161" hidden="1">"$I$1161:$J$1161"</definedName>
    <definedName name="IQRH1162" hidden="1">"$I$1162"</definedName>
    <definedName name="IQRH1163" hidden="1">"$I$1163"</definedName>
    <definedName name="IQRH1164" hidden="1">"$I$1164:$M$1164"</definedName>
    <definedName name="IQRH1165" hidden="1">"$I$1165"</definedName>
    <definedName name="IQRH1166" hidden="1">"$I$1166"</definedName>
    <definedName name="IQRH1167" hidden="1">"$I$1167"</definedName>
    <definedName name="IQRH1168" hidden="1">"$I$1168"</definedName>
    <definedName name="IQRH1169" hidden="1">"$I$1169"</definedName>
    <definedName name="IQRH117" hidden="1">"$I$117"</definedName>
    <definedName name="IQRH1170" hidden="1">"$I$1170:$L$1170"</definedName>
    <definedName name="IQRH1171" hidden="1">"$I$1171"</definedName>
    <definedName name="IQRH1172" hidden="1">"$I$1172"</definedName>
    <definedName name="IQRH1173" hidden="1">"$I$1173"</definedName>
    <definedName name="IQRH1174" hidden="1">"$I$1174"</definedName>
    <definedName name="IQRH1175" hidden="1">"$I$1175"</definedName>
    <definedName name="IQRH1176" hidden="1">"$I$1176"</definedName>
    <definedName name="IQRH1177" hidden="1">"$I$1177:$K$1177"</definedName>
    <definedName name="IQRH1178" hidden="1">"$I$1178"</definedName>
    <definedName name="IQRH1179" hidden="1">"$I$1179"</definedName>
    <definedName name="IQRH118" hidden="1">"$I$118:$M$118"</definedName>
    <definedName name="IQRH1180" hidden="1">"$I$1180"</definedName>
    <definedName name="IQRH1181" hidden="1">"$I$1181:$J$1181"</definedName>
    <definedName name="IQRH1182" hidden="1">"$I$1182"</definedName>
    <definedName name="IQRH1183" hidden="1">"$I$1183"</definedName>
    <definedName name="IQRH1184" hidden="1">"$I$1184:$K$1184"</definedName>
    <definedName name="IQRH1185" hidden="1">"$I$1185:$J$1185"</definedName>
    <definedName name="IQRH1186" hidden="1">"$I$1186"</definedName>
    <definedName name="IQRH1187" hidden="1">"$I$1187"</definedName>
    <definedName name="IQRH1188" hidden="1">"$I$1188"</definedName>
    <definedName name="IQRH1189" hidden="1">"$I$1189"</definedName>
    <definedName name="IQRH119" hidden="1">"$I$119:$J$119"</definedName>
    <definedName name="IQRH1190" hidden="1">"$I$1190"</definedName>
    <definedName name="IQRH1191" hidden="1">"$I$1191"</definedName>
    <definedName name="IQRH1192" hidden="1">"$I$1192:$M$1192"</definedName>
    <definedName name="IQRH1193" hidden="1">"$I$1193"</definedName>
    <definedName name="IQRH1194" hidden="1">"$I$1194:$M$1194"</definedName>
    <definedName name="IQRH1195" hidden="1">"$I$1195:$M$1195"</definedName>
    <definedName name="IQRH1196" hidden="1">"$I$1196"</definedName>
    <definedName name="IQRH1197" hidden="1">"$I$1197"</definedName>
    <definedName name="IQRH1198" hidden="1">"$I$1198"</definedName>
    <definedName name="IQRH1199" hidden="1">"$I$1199"</definedName>
    <definedName name="IQRH12" hidden="1">"$I$12:$M$12"</definedName>
    <definedName name="IQRH120" hidden="1">"$I$120:$M$120"</definedName>
    <definedName name="IQRH1200" hidden="1">"$I$1200"</definedName>
    <definedName name="IQRH1201" hidden="1">"$I$1201:$J$1201"</definedName>
    <definedName name="IQRH1202" hidden="1">"$I$1202"</definedName>
    <definedName name="IQRH1203" hidden="1">"$I$1203"</definedName>
    <definedName name="IQRH1204" hidden="1">"$I$1204:$M$1204"</definedName>
    <definedName name="IQRH1205" hidden="1">"$I$1205"</definedName>
    <definedName name="IQRH1206" hidden="1">"$I$1206"</definedName>
    <definedName name="IQRH1207" hidden="1">"$I$1207"</definedName>
    <definedName name="IQRH1208" hidden="1">"$I$1208"</definedName>
    <definedName name="IQRH1209" hidden="1">"$I$1209"</definedName>
    <definedName name="IQRH121" hidden="1">"$I$121"</definedName>
    <definedName name="IQRH1210" hidden="1">"$I$1210"</definedName>
    <definedName name="IQRH1211" hidden="1">"$I$1211"</definedName>
    <definedName name="IQRH1212" hidden="1">"$I$1212"</definedName>
    <definedName name="IQRH1213" hidden="1">"$I$1213:$M$1213"</definedName>
    <definedName name="IQRH1214" hidden="1">"$I$1214:$J$1214"</definedName>
    <definedName name="IQRH1215" hidden="1">"$I$1215:$M$1215"</definedName>
    <definedName name="IQRH1216" hidden="1">"$I$1216"</definedName>
    <definedName name="IQRH1217" hidden="1">"$I$1217"</definedName>
    <definedName name="IQRH1218" hidden="1">"$I$1218"</definedName>
    <definedName name="IQRH1219" hidden="1">"$I$1219:$J$1219"</definedName>
    <definedName name="IQRH122" hidden="1">"$I$122"</definedName>
    <definedName name="IQRH1220" hidden="1">"$I$1220:$J$1220"</definedName>
    <definedName name="IQRH1221" hidden="1">"$I$1221"</definedName>
    <definedName name="IQRH1222" hidden="1">"$I$1222"</definedName>
    <definedName name="IQRH1223" hidden="1">"$I$1223"</definedName>
    <definedName name="IQRH1224" hidden="1">"$I$1224"</definedName>
    <definedName name="IQRH1225" hidden="1">"$I$1225:$J$1225"</definedName>
    <definedName name="IQRH1226" hidden="1">"$I$1226:$M$1226"</definedName>
    <definedName name="IQRH1227" hidden="1">"$I$1227"</definedName>
    <definedName name="IQRH1228" hidden="1">"$I$1228:$J$1228"</definedName>
    <definedName name="IQRH1229" hidden="1">"$I$1229:$M$1229"</definedName>
    <definedName name="IQRH123" hidden="1">"$I$123"</definedName>
    <definedName name="IQRH1230" hidden="1">"$I$1230"</definedName>
    <definedName name="IQRH1231" hidden="1">"$I$1231"</definedName>
    <definedName name="IQRH1232" hidden="1">"$I$1232"</definedName>
    <definedName name="IQRH1233" hidden="1">"$I$1233"</definedName>
    <definedName name="IQRH1234" hidden="1">"$I$1234"</definedName>
    <definedName name="IQRH1235" hidden="1">"$I$1235"</definedName>
    <definedName name="IQRH1236" hidden="1">"$I$1236"</definedName>
    <definedName name="IQRH1237" hidden="1">"$I$1237"</definedName>
    <definedName name="IQRH1238" hidden="1">"$I$1238"</definedName>
    <definedName name="IQRH1239" hidden="1">"$I$1239"</definedName>
    <definedName name="IQRH124" hidden="1">"$I$124"</definedName>
    <definedName name="IQRH1240" hidden="1">"$I$1240"</definedName>
    <definedName name="IQRH1241" hidden="1">"$I$1241"</definedName>
    <definedName name="IQRH1242" hidden="1">"$I$1242"</definedName>
    <definedName name="IQRH1243" hidden="1">"$I$1243"</definedName>
    <definedName name="IQRH1244" hidden="1">"$I$1244"</definedName>
    <definedName name="IQRH1245" hidden="1">"$I$1245"</definedName>
    <definedName name="IQRH1246" hidden="1">"$I$1246:$J$1246"</definedName>
    <definedName name="IQRH1247" hidden="1">"$I$1247:$M$1247"</definedName>
    <definedName name="IQRH1248" hidden="1">"$I$1248"</definedName>
    <definedName name="IQRH1249" hidden="1">"$I$1249"</definedName>
    <definedName name="IQRH125" hidden="1">"$I$125"</definedName>
    <definedName name="IQRH1250" hidden="1">"$I$1250"</definedName>
    <definedName name="IQRH1251" hidden="1">"$I$1251"</definedName>
    <definedName name="IQRH1252" hidden="1">"$I$1252"</definedName>
    <definedName name="IQRH1253" hidden="1">"$I$1253"</definedName>
    <definedName name="IQRH1254" hidden="1">"$I$1254:$M$1254"</definedName>
    <definedName name="IQRH1255" hidden="1">"$I$1255:$M$1255"</definedName>
    <definedName name="IQRH1256" hidden="1">"$I$1256"</definedName>
    <definedName name="IQRH1257" hidden="1">"$I$1257"</definedName>
    <definedName name="IQRH1258" hidden="1">"$I$1258"</definedName>
    <definedName name="IQRH1259" hidden="1">"$I$1259"</definedName>
    <definedName name="IQRH126" hidden="1">"$I$126:$L$126"</definedName>
    <definedName name="IQRH1260" hidden="1">"$I$1260"</definedName>
    <definedName name="IQRH1261" hidden="1">"$I$1261"</definedName>
    <definedName name="IQRH1262" hidden="1">"$I$1262"</definedName>
    <definedName name="IQRH1263" hidden="1">"$I$1263"</definedName>
    <definedName name="IQRH1264" hidden="1">"$I$1264"</definedName>
    <definedName name="IQRH1265" hidden="1">"$I$1265"</definedName>
    <definedName name="IQRH1266" hidden="1">"$I$1266"</definedName>
    <definedName name="IQRH1267" hidden="1">"$I$1267"</definedName>
    <definedName name="IQRH1268" hidden="1">"$I$1268"</definedName>
    <definedName name="IQRH1269" hidden="1">"$I$1269"</definedName>
    <definedName name="IQRH127" hidden="1">"$I$127:$K$127"</definedName>
    <definedName name="IQRH1270" hidden="1">"$I$1270"</definedName>
    <definedName name="IQRH1271" hidden="1">"$I$1271"</definedName>
    <definedName name="IQRH1272" hidden="1">"$I$1272"</definedName>
    <definedName name="IQRH1273" hidden="1">"$I$1273"</definedName>
    <definedName name="IQRH1274" hidden="1">"$I$1274"</definedName>
    <definedName name="IQRH1275" hidden="1">"$I$1275"</definedName>
    <definedName name="IQRH1276" hidden="1">"$I$1276"</definedName>
    <definedName name="IQRH1277" hidden="1">"$I$1277"</definedName>
    <definedName name="IQRH1278" hidden="1">"$I$1278"</definedName>
    <definedName name="IQRH1279" hidden="1">"$I$1279:$J$1279"</definedName>
    <definedName name="IQRH128" hidden="1">"$I$128"</definedName>
    <definedName name="IQRH1280" hidden="1">"$I$1280"</definedName>
    <definedName name="IQRH1281" hidden="1">"$I$1281"</definedName>
    <definedName name="IQRH1282" hidden="1">"$I$1282"</definedName>
    <definedName name="IQRH1283" hidden="1">"$I$1283"</definedName>
    <definedName name="IQRH1284" hidden="1">"$I$1284"</definedName>
    <definedName name="IQRH1285" hidden="1">"$I$1285"</definedName>
    <definedName name="IQRH1286" hidden="1">"$I$1286"</definedName>
    <definedName name="IQRH1287" hidden="1">"$I$1287:$K$1287"</definedName>
    <definedName name="IQRH1288" hidden="1">"$I$1288"</definedName>
    <definedName name="IQRH1289" hidden="1">"$I$1289:$M$1289"</definedName>
    <definedName name="IQRH129" hidden="1">"$I$129:$M$129"</definedName>
    <definedName name="IQRH1290" hidden="1">"$I$1290:$J$1290"</definedName>
    <definedName name="IQRH1291" hidden="1">"$I$1291:$J$1291"</definedName>
    <definedName name="IQRH1292" hidden="1">"$I$1292:$K$1292"</definedName>
    <definedName name="IQRH1293" hidden="1">"$I$1293"</definedName>
    <definedName name="IQRH1294" hidden="1">"$I$1294"</definedName>
    <definedName name="IQRH1295" hidden="1">"$I$1295"</definedName>
    <definedName name="IQRH1296" hidden="1">"$I$1296"</definedName>
    <definedName name="IQRH1297" hidden="1">"$I$1297"</definedName>
    <definedName name="IQRH1298" hidden="1">"$I$1298"</definedName>
    <definedName name="IQRH1299" hidden="1">"$I$1299"</definedName>
    <definedName name="IQRH13" hidden="1">"$I$13:$M$13"</definedName>
    <definedName name="IQRH130" hidden="1">"$I$130"</definedName>
    <definedName name="IQRH1300" hidden="1">"$I$1300"</definedName>
    <definedName name="IQRH1301" hidden="1">"$I$1301"</definedName>
    <definedName name="IQRH1302" hidden="1">"$I$1302:$M$1302"</definedName>
    <definedName name="IQRH1303" hidden="1">"$I$1303"</definedName>
    <definedName name="IQRH1304" hidden="1">"$I$1304"</definedName>
    <definedName name="IQRH1305" hidden="1">"$I$1305"</definedName>
    <definedName name="IQRH1306" hidden="1">"$I$1306"</definedName>
    <definedName name="IQRH1307" hidden="1">"$I$1307"</definedName>
    <definedName name="IQRH1308" hidden="1">"$I$1308:$M$1308"</definedName>
    <definedName name="IQRH1309" hidden="1">"$I$1309"</definedName>
    <definedName name="IQRH131" hidden="1">"$I$131"</definedName>
    <definedName name="IQRH1310" hidden="1">"$I$1310"</definedName>
    <definedName name="IQRH1311" hidden="1">"$I$1311"</definedName>
    <definedName name="IQRH1312" hidden="1">"$I$1312:$M$1312"</definedName>
    <definedName name="IQRH1313" hidden="1">"$I$1313"</definedName>
    <definedName name="IQRH1314" hidden="1">"$I$1314:$J$1314"</definedName>
    <definedName name="IQRH1315" hidden="1">"$I$1315:$M$1315"</definedName>
    <definedName name="IQRH1316" hidden="1">"$I$1316"</definedName>
    <definedName name="IQRH1317" hidden="1">"$I$1317"</definedName>
    <definedName name="IQRH1318" hidden="1">"$I$1318:$M$1318"</definedName>
    <definedName name="IQRH1319" hidden="1">"$I$1319"</definedName>
    <definedName name="IQRH132" hidden="1">"$I$132:$M$132"</definedName>
    <definedName name="IQRH1320" hidden="1">"$I$1320:$K$1320"</definedName>
    <definedName name="IQRH1321" hidden="1">"$I$1321:$K$1321"</definedName>
    <definedName name="IQRH1322" hidden="1">"$I$1322"</definedName>
    <definedName name="IQRH1323" hidden="1">"$I$1323"</definedName>
    <definedName name="IQRH1324" hidden="1">"$I$1324"</definedName>
    <definedName name="IQRH1325" hidden="1">"$I$1325"</definedName>
    <definedName name="IQRH1326" hidden="1">"$I$1326"</definedName>
    <definedName name="IQRH1327" hidden="1">"$I$1327"</definedName>
    <definedName name="IQRH1328" hidden="1">"$I$1328"</definedName>
    <definedName name="IQRH1329" hidden="1">"$I$1329:$J$1329"</definedName>
    <definedName name="IQRH133" hidden="1">"$I$133:$K$133"</definedName>
    <definedName name="IQRH1330" hidden="1">"$I$1330"</definedName>
    <definedName name="IQRH1331" hidden="1">"$I$1331"</definedName>
    <definedName name="IQRH1332" hidden="1">"$I$1332"</definedName>
    <definedName name="IQRH1333" hidden="1">"$I$1333"</definedName>
    <definedName name="IQRH1334" hidden="1">"$I$1334"</definedName>
    <definedName name="IQRH1335" hidden="1">"$I$1335"</definedName>
    <definedName name="IQRH1336" hidden="1">"$I$1336"</definedName>
    <definedName name="IQRH1337" hidden="1">"$I$1337"</definedName>
    <definedName name="IQRH1338" hidden="1">"$I$1338"</definedName>
    <definedName name="IQRH1339" hidden="1">"$I$1339"</definedName>
    <definedName name="IQRH134" hidden="1">"$I$134"</definedName>
    <definedName name="IQRH1340" hidden="1">"$I$1340"</definedName>
    <definedName name="IQRH1341" hidden="1">"$I$1341"</definedName>
    <definedName name="IQRH1342" hidden="1">"$I$1342"</definedName>
    <definedName name="IQRH1343" hidden="1">"$I$1343"</definedName>
    <definedName name="IQRH1344" hidden="1">"$I$1344"</definedName>
    <definedName name="IQRH1345" hidden="1">"$I$1345"</definedName>
    <definedName name="IQRH1346" hidden="1">"$I$1346"</definedName>
    <definedName name="IQRH1347" hidden="1">"$I$1347"</definedName>
    <definedName name="IQRH1348" hidden="1">"$I$1348"</definedName>
    <definedName name="IQRH1349" hidden="1">"$I$1349"</definedName>
    <definedName name="IQRH135" hidden="1">"$I$135:$L$135"</definedName>
    <definedName name="IQRH1350" hidden="1">"$I$1350"</definedName>
    <definedName name="IQRH1351" hidden="1">"$I$1351"</definedName>
    <definedName name="IQRH1352" hidden="1">"$I$1352"</definedName>
    <definedName name="IQRH1353" hidden="1">"$I$1353:$J$1353"</definedName>
    <definedName name="IQRH1354" hidden="1">"$I$1354:$M$1354"</definedName>
    <definedName name="IQRH1355" hidden="1">"$I$1355"</definedName>
    <definedName name="IQRH1356" hidden="1">"$I$1356:$M$1356"</definedName>
    <definedName name="IQRH1357" hidden="1">"$I$1357:$L$1357"</definedName>
    <definedName name="IQRH1358" hidden="1">"$I$1358"</definedName>
    <definedName name="IQRH1359" hidden="1">"$I$1359"</definedName>
    <definedName name="IQRH136" hidden="1">"$I$136:$J$136"</definedName>
    <definedName name="IQRH1360" hidden="1">"$I$1360"</definedName>
    <definedName name="IQRH1361" hidden="1">"$I$1361"</definedName>
    <definedName name="IQRH1362" hidden="1">"$I$1362"</definedName>
    <definedName name="IQRH1363" hidden="1">"$I$1363"</definedName>
    <definedName name="IQRH1364" hidden="1">"$I$1364"</definedName>
    <definedName name="IQRH1365" hidden="1">"$I$1365"</definedName>
    <definedName name="IQRH1366" hidden="1">"$I$1366"</definedName>
    <definedName name="IQRH1367" hidden="1">"$I$1367:$M$1367"</definedName>
    <definedName name="IQRH1368" hidden="1">"$I$1368"</definedName>
    <definedName name="IQRH1369" hidden="1">"$I$1369"</definedName>
    <definedName name="IQRH137" hidden="1">"$I$137:$M$137"</definedName>
    <definedName name="IQRH1370" hidden="1">"$I$1370"</definedName>
    <definedName name="IQRH1371" hidden="1">"$I$1371"</definedName>
    <definedName name="IQRH1372" hidden="1">"$I$1372"</definedName>
    <definedName name="IQRH1373" hidden="1">"$I$1373:$M$1373"</definedName>
    <definedName name="IQRH1374" hidden="1">"$I$1374"</definedName>
    <definedName name="IQRH1375" hidden="1">"$I$1375"</definedName>
    <definedName name="IQRH1376" hidden="1">"$I$1376:$M$1376"</definedName>
    <definedName name="IQRH1377" hidden="1">"$I$1377"</definedName>
    <definedName name="IQRH1378" hidden="1">"$I$1378"</definedName>
    <definedName name="IQRH1379" hidden="1">"$I$1379:$M$1379"</definedName>
    <definedName name="IQRH138" hidden="1">"$I$138:$M$138"</definedName>
    <definedName name="IQRH1380" hidden="1">"$I$1380"</definedName>
    <definedName name="IQRH1381" hidden="1">"$I$1381"</definedName>
    <definedName name="IQRH1382" hidden="1">"$I$1382"</definedName>
    <definedName name="IQRH1383" hidden="1">"$I$1383"</definedName>
    <definedName name="IQRH1384" hidden="1">"$I$1384"</definedName>
    <definedName name="IQRH1385" hidden="1">"$I$1385"</definedName>
    <definedName name="IQRH1386" hidden="1">"$I$1386:$J$1386"</definedName>
    <definedName name="IQRH1387" hidden="1">"$I$1387:$M$1387"</definedName>
    <definedName name="IQRH1388" hidden="1">"$I$1388"</definedName>
    <definedName name="IQRH1389" hidden="1">"$I$1389:$M$1389"</definedName>
    <definedName name="IQRH139" hidden="1">"$I$139"</definedName>
    <definedName name="IQRH1390" hidden="1">"$I$1390"</definedName>
    <definedName name="IQRH1391" hidden="1">"$I$1391"</definedName>
    <definedName name="IQRH1392" hidden="1">"$I$1392"</definedName>
    <definedName name="IQRH1393" hidden="1">"$I$1393"</definedName>
    <definedName name="IQRH1394" hidden="1">"$I$1394:$J$1394"</definedName>
    <definedName name="IQRH1395" hidden="1">"$I$1395:$J$1395"</definedName>
    <definedName name="IQRH1396" hidden="1">"$I$1396"</definedName>
    <definedName name="IQRH1397" hidden="1">"$I$1397"</definedName>
    <definedName name="IQRH1398" hidden="1">"$I$1398:$L$1398"</definedName>
    <definedName name="IQRH1399" hidden="1">"$I$1399"</definedName>
    <definedName name="IQRH14" hidden="1">"$I$14:$M$14"</definedName>
    <definedName name="IQRH140" hidden="1">"$I$140"</definedName>
    <definedName name="IQRH1400" hidden="1">"$I$1400"</definedName>
    <definedName name="IQRH1401" hidden="1">"$I$1401:$M$1401"</definedName>
    <definedName name="IQRH1402" hidden="1">"$I$1402:$M$1402"</definedName>
    <definedName name="IQRH1403" hidden="1">"$I$1403"</definedName>
    <definedName name="IQRH1404" hidden="1">"$I$1404"</definedName>
    <definedName name="IQRH1405" hidden="1">"$I$1405"</definedName>
    <definedName name="IQRH1406" hidden="1">"$I$1406"</definedName>
    <definedName name="IQRH1407" hidden="1">"$I$1407:$M$1407"</definedName>
    <definedName name="IQRH1408" hidden="1">"$I$1408"</definedName>
    <definedName name="IQRH1409" hidden="1">"$I$1409"</definedName>
    <definedName name="IQRH141" hidden="1">"$I$141:$M$141"</definedName>
    <definedName name="IQRH1410" hidden="1">"$I$1410:$M$1410"</definedName>
    <definedName name="IQRH1411" hidden="1">"$I$1411"</definedName>
    <definedName name="IQRH1412" hidden="1">"$I$1412"</definedName>
    <definedName name="IQRH1413" hidden="1">"$I$1413"</definedName>
    <definedName name="IQRH1414" hidden="1">"$I$1414:$J$1414"</definedName>
    <definedName name="IQRH1415" hidden="1">"$I$1415"</definedName>
    <definedName name="IQRH1416" hidden="1">"$I$1416"</definedName>
    <definedName name="IQRH1417" hidden="1">"$I$1417"</definedName>
    <definedName name="IQRH1418" hidden="1">"$I$1418"</definedName>
    <definedName name="IQRH1419" hidden="1">"$I$1419"</definedName>
    <definedName name="IQRH142" hidden="1">"$I$142:$M$142"</definedName>
    <definedName name="IQRH1420" hidden="1">"$I$1420:$M$1420"</definedName>
    <definedName name="IQRH1421" hidden="1">"$I$1421"</definedName>
    <definedName name="IQRH1422" hidden="1">"$I$1422"</definedName>
    <definedName name="IQRH1423" hidden="1">"$I$1423"</definedName>
    <definedName name="IQRH1424" hidden="1">"$I$1424"</definedName>
    <definedName name="IQRH1425" hidden="1">"$I$1425"</definedName>
    <definedName name="IQRH1426" hidden="1">"$I$1426"</definedName>
    <definedName name="IQRH1427" hidden="1">"$I$1427"</definedName>
    <definedName name="IQRH1428" hidden="1">"$I$1428"</definedName>
    <definedName name="IQRH1429" hidden="1">"$I$1429:$J$1429"</definedName>
    <definedName name="IQRH143" hidden="1">"$I$143"</definedName>
    <definedName name="IQRH1430" hidden="1">"$I$1430:$M$1430"</definedName>
    <definedName name="IQRH1431" hidden="1">"$I$1431:$J$1431"</definedName>
    <definedName name="IQRH1432" hidden="1">"$I$1432"</definedName>
    <definedName name="IQRH1433" hidden="1">"$I$1433"</definedName>
    <definedName name="IQRH1434" hidden="1">"$I$1434"</definedName>
    <definedName name="IQRH1435" hidden="1">"$I$1435"</definedName>
    <definedName name="IQRH1436" hidden="1">"$I$1436"</definedName>
    <definedName name="IQRH1437" hidden="1">"$I$1437"</definedName>
    <definedName name="IQRH1438" hidden="1">"$I$1438"</definedName>
    <definedName name="IQRH1439" hidden="1">"$I$1439"</definedName>
    <definedName name="IQRH144" hidden="1">"$I$144:$J$144"</definedName>
    <definedName name="IQRH1440" hidden="1">"$I$1440"</definedName>
    <definedName name="IQRH1441" hidden="1">"$I$1441"</definedName>
    <definedName name="IQRH1442" hidden="1">"$I$1442"</definedName>
    <definedName name="IQRH1443" hidden="1">"$I$1443"</definedName>
    <definedName name="IQRH1444" hidden="1">"$I$1444"</definedName>
    <definedName name="IQRH1445" hidden="1">"$I$1445:$J$1445"</definedName>
    <definedName name="IQRH1446" hidden="1">"$I$1446"</definedName>
    <definedName name="IQRH1447" hidden="1">"$I$1447"</definedName>
    <definedName name="IQRH1448" hidden="1">"$I$1448"</definedName>
    <definedName name="IQRH1449" hidden="1">"$I$1449:$K$1449"</definedName>
    <definedName name="IQRH145" hidden="1">"$I$145"</definedName>
    <definedName name="IQRH1450" hidden="1">"$I$1450"</definedName>
    <definedName name="IQRH1451" hidden="1">"$I$1451:$J$1451"</definedName>
    <definedName name="IQRH1452" hidden="1">"$I$1452"</definedName>
    <definedName name="IQRH1453" hidden="1">"$I$1453"</definedName>
    <definedName name="IQRH1454" hidden="1">"$I$1454"</definedName>
    <definedName name="IQRH1455" hidden="1">"$I$1455:$M$1455"</definedName>
    <definedName name="IQRH1456" hidden="1">"$I$1456:$K$1456"</definedName>
    <definedName name="IQRH1457" hidden="1">"$I$1457"</definedName>
    <definedName name="IQRH1458" hidden="1">"$I$1458:$J$1458"</definedName>
    <definedName name="IQRH1459" hidden="1">"$I$1459"</definedName>
    <definedName name="IQRH146" hidden="1">"$I$146"</definedName>
    <definedName name="IQRH1460" hidden="1">"$I$1460"</definedName>
    <definedName name="IQRH1461" hidden="1">"$I$1461:$K$1461"</definedName>
    <definedName name="IQRH1462" hidden="1">"$I$1462"</definedName>
    <definedName name="IQRH1463" hidden="1">"$I$1463"</definedName>
    <definedName name="IQRH1464" hidden="1">"$I$1464"</definedName>
    <definedName name="IQRH1465" hidden="1">"$I$1465"</definedName>
    <definedName name="IQRH1466" hidden="1">"$I$1466"</definedName>
    <definedName name="IQRH1467" hidden="1">"$I$1467:$J$1467"</definedName>
    <definedName name="IQRH1468" hidden="1">"$I$1468"</definedName>
    <definedName name="IQRH1469" hidden="1">"$I$1469:$J$1469"</definedName>
    <definedName name="IQRH147" hidden="1">"$I$147:$M$147"</definedName>
    <definedName name="IQRH1470" hidden="1">"$I$1470"</definedName>
    <definedName name="IQRH1471" hidden="1">"$I$1471"</definedName>
    <definedName name="IQRH1472" hidden="1">"$I$1472"</definedName>
    <definedName name="IQRH1473" hidden="1">"$I$1473:$M$1473"</definedName>
    <definedName name="IQRH1474" hidden="1">"$I$1474"</definedName>
    <definedName name="IQRH1475" hidden="1">"$I$1475"</definedName>
    <definedName name="IQRH1476" hidden="1">"$I$1476"</definedName>
    <definedName name="IQRH1477" hidden="1">"$I$1477"</definedName>
    <definedName name="IQRH1478" hidden="1">"$I$1478"</definedName>
    <definedName name="IQRH1479" hidden="1">"$I$1479"</definedName>
    <definedName name="IQRH148" hidden="1">"$I$148"</definedName>
    <definedName name="IQRH1480" hidden="1">"$I$1480"</definedName>
    <definedName name="IQRH1481" hidden="1">"$I$1481"</definedName>
    <definedName name="IQRH1482" hidden="1">"$I$1482:$J$1482"</definedName>
    <definedName name="IQRH1483" hidden="1">"$I$1483"</definedName>
    <definedName name="IQRH1484" hidden="1">"$I$1484"</definedName>
    <definedName name="IQRH1485" hidden="1">"$I$1485"</definedName>
    <definedName name="IQRH1486" hidden="1">"$I$1486"</definedName>
    <definedName name="IQRH1487" hidden="1">"$I$1487"</definedName>
    <definedName name="IQRH1488" hidden="1">"$I$1488"</definedName>
    <definedName name="IQRH1489" hidden="1">"$I$1489"</definedName>
    <definedName name="IQRH149" hidden="1">"$I$149:$M$149"</definedName>
    <definedName name="IQRH1490" hidden="1">"$I$1490"</definedName>
    <definedName name="IQRH1491" hidden="1">"$I$1491:$K$1491"</definedName>
    <definedName name="IQRH1492" hidden="1">"$I$1492:$M$1492"</definedName>
    <definedName name="IQRH1493" hidden="1">"$I$1493"</definedName>
    <definedName name="IQRH1494" hidden="1">"$I$1494:$K$1494"</definedName>
    <definedName name="IQRH1495" hidden="1">"$I$1495"</definedName>
    <definedName name="IQRH1496" hidden="1">"$I$1496"</definedName>
    <definedName name="IQRH1497" hidden="1">"$I$1497:$J$1497"</definedName>
    <definedName name="IQRH1498" hidden="1">"$I$1498"</definedName>
    <definedName name="IQRH1499" hidden="1">"$I$1499"</definedName>
    <definedName name="IQRH15" hidden="1">"$I$15:$M$15"</definedName>
    <definedName name="IQRH150" hidden="1">"$I$150"</definedName>
    <definedName name="IQRH1500" hidden="1">"$I$1500"</definedName>
    <definedName name="IQRH1501" hidden="1">"$I$1501"</definedName>
    <definedName name="IQRH1502" hidden="1">"$I$1502"</definedName>
    <definedName name="IQRH1503" hidden="1">"$I$1503"</definedName>
    <definedName name="IQRH1504" hidden="1">"$I$1504:$J$1504"</definedName>
    <definedName name="IQRH1505" hidden="1">"$I$1505"</definedName>
    <definedName name="IQRH1506" hidden="1">"$I$1506:$J$1506"</definedName>
    <definedName name="IQRH1507" hidden="1">"$I$1507:$J$1507"</definedName>
    <definedName name="IQRH1508" hidden="1">"$I$1508:$J$1508"</definedName>
    <definedName name="IQRH1509" hidden="1">"$I$1509"</definedName>
    <definedName name="IQRH151" hidden="1">"$I$151:$J$151"</definedName>
    <definedName name="IQRH1510" hidden="1">"$I$1510"</definedName>
    <definedName name="IQRH1511" hidden="1">"$I$1511"</definedName>
    <definedName name="IQRH1512" hidden="1">"$I$1512"</definedName>
    <definedName name="IQRH1513" hidden="1">"$I$1513"</definedName>
    <definedName name="IQRH1514" hidden="1">"$I$1514"</definedName>
    <definedName name="IQRH1515" hidden="1">"$I$1515"</definedName>
    <definedName name="IQRH1516" hidden="1">"$I$1516"</definedName>
    <definedName name="IQRH1517" hidden="1">"$I$1517"</definedName>
    <definedName name="IQRH1518" hidden="1">"$I$1518"</definedName>
    <definedName name="IQRH1519" hidden="1">"$I$1519"</definedName>
    <definedName name="IQRH152" hidden="1">"$I$152:$K$152"</definedName>
    <definedName name="IQRH1520" hidden="1">"$I$1520"</definedName>
    <definedName name="IQRH1521" hidden="1">"$I$1521"</definedName>
    <definedName name="IQRH1522" hidden="1">"$I$1522:$M$1522"</definedName>
    <definedName name="IQRH1523" hidden="1">"$I$1523:$K$1523"</definedName>
    <definedName name="IQRH1524" hidden="1">"$I$1524:$J$1524"</definedName>
    <definedName name="IQRH1525" hidden="1">"$I$1525"</definedName>
    <definedName name="IQRH1526" hidden="1">"$I$1526"</definedName>
    <definedName name="IQRH1527" hidden="1">"$I$1527:$M$1527"</definedName>
    <definedName name="IQRH1528" hidden="1">"$I$1528"</definedName>
    <definedName name="IQRH1529" hidden="1">"$I$1529"</definedName>
    <definedName name="IQRH153" hidden="1">"$I$153:$K$153"</definedName>
    <definedName name="IQRH1530" hidden="1">"$I$1530"</definedName>
    <definedName name="IQRH1531" hidden="1">"$I$1531"</definedName>
    <definedName name="IQRH1532" hidden="1">"$I$1532"</definedName>
    <definedName name="IQRH1533" hidden="1">"$I$1533"</definedName>
    <definedName name="IQRH1534" hidden="1">"$I$1534"</definedName>
    <definedName name="IQRH1535" hidden="1">"$I$1535"</definedName>
    <definedName name="IQRH1536" hidden="1">"$I$1536"</definedName>
    <definedName name="IQRH1537" hidden="1">"$I$1537"</definedName>
    <definedName name="IQRH1538" hidden="1">"$I$1538"</definedName>
    <definedName name="IQRH1539" hidden="1">"$I$1539"</definedName>
    <definedName name="IQRH154" hidden="1">"$I$154"</definedName>
    <definedName name="IQRH1540" hidden="1">"$I$1540"</definedName>
    <definedName name="IQRH1541" hidden="1">"$I$1541"</definedName>
    <definedName name="IQRH1542" hidden="1">"$I$1542"</definedName>
    <definedName name="IQRH1543" hidden="1">"$I$1543:$J$1543"</definedName>
    <definedName name="IQRH1544" hidden="1">"$I$1544"</definedName>
    <definedName name="IQRH1545" hidden="1">"$I$1545:$J$1545"</definedName>
    <definedName name="IQRH1546" hidden="1">"$I$1546:$M$1546"</definedName>
    <definedName name="IQRH1547" hidden="1">"$I$1547"</definedName>
    <definedName name="IQRH1548" hidden="1">"$I$1548"</definedName>
    <definedName name="IQRH1549" hidden="1">"$I$1549"</definedName>
    <definedName name="IQRH155" hidden="1">"$I$155:$K$155"</definedName>
    <definedName name="IQRH1550" hidden="1">"$I$1550"</definedName>
    <definedName name="IQRH1551" hidden="1">"$I$1551:$M$1551"</definedName>
    <definedName name="IQRH1552" hidden="1">"$I$1552"</definedName>
    <definedName name="IQRH1553" hidden="1">"$I$1553:$M$1553"</definedName>
    <definedName name="IQRH1554" hidden="1">"$I$1554:$K$1554"</definedName>
    <definedName name="IQRH1555" hidden="1">"$I$1555"</definedName>
    <definedName name="IQRH1556" hidden="1">"$I$1556"</definedName>
    <definedName name="IQRH1557" hidden="1">"$I$1557"</definedName>
    <definedName name="IQRH1558" hidden="1">"$I$1558"</definedName>
    <definedName name="IQRH1559" hidden="1">"$I$1559"</definedName>
    <definedName name="IQRH156" hidden="1">"$I$156:$J$156"</definedName>
    <definedName name="IQRH1560" hidden="1">"$I$1560"</definedName>
    <definedName name="IQRH1561" hidden="1">"$I$1561:$M$1561"</definedName>
    <definedName name="IQRH1562" hidden="1">"$I$1562"</definedName>
    <definedName name="IQRH1563" hidden="1">"$I$1563"</definedName>
    <definedName name="IQRH1564" hidden="1">"$I$1564"</definedName>
    <definedName name="IQRH1565" hidden="1">"$I$1565:$M$1565"</definedName>
    <definedName name="IQRH1566" hidden="1">"$I$1566"</definedName>
    <definedName name="IQRH1567" hidden="1">"$I$1567"</definedName>
    <definedName name="IQRH1568" hidden="1">"$I$1568"</definedName>
    <definedName name="IQRH1569" hidden="1">"$I$1569"</definedName>
    <definedName name="IQRH157" hidden="1">"$I$157:$M$157"</definedName>
    <definedName name="IQRH1570" hidden="1">"$I$1570"</definedName>
    <definedName name="IQRH1571" hidden="1">"$I$1571"</definedName>
    <definedName name="IQRH1572" hidden="1">"$I$1572"</definedName>
    <definedName name="IQRH1573" hidden="1">"$I$1573"</definedName>
    <definedName name="IQRH1574" hidden="1">"$I$1574"</definedName>
    <definedName name="IQRH1575" hidden="1">"$I$1575"</definedName>
    <definedName name="IQRH1576" hidden="1">"$I$1576:$J$1576"</definedName>
    <definedName name="IQRH1577" hidden="1">"$I$1577"</definedName>
    <definedName name="IQRH1578" hidden="1">"$I$1578"</definedName>
    <definedName name="IQRH1579" hidden="1">"$I$1579"</definedName>
    <definedName name="IQRH158" hidden="1">"$I$158:$K$158"</definedName>
    <definedName name="IQRH1580" hidden="1">"$I$1580"</definedName>
    <definedName name="IQRH1581" hidden="1">"$I$1581"</definedName>
    <definedName name="IQRH1582" hidden="1">"$I$1582"</definedName>
    <definedName name="IQRH1583" hidden="1">"$I$1583"</definedName>
    <definedName name="IQRH1584" hidden="1">"$I$1584"</definedName>
    <definedName name="IQRH1585" hidden="1">"$I$1585"</definedName>
    <definedName name="IQRH1586" hidden="1">"$I$1586"</definedName>
    <definedName name="IQRH1587" hidden="1">"$I$1587"</definedName>
    <definedName name="IQRH1588" hidden="1">"$I$1588:$J$1588"</definedName>
    <definedName name="IQRH1589" hidden="1">"$I$1589"</definedName>
    <definedName name="IQRH159" hidden="1">"$I$159:$K$159"</definedName>
    <definedName name="IQRH1590" hidden="1">"$I$1590"</definedName>
    <definedName name="IQRH1591" hidden="1">"$I$1591:$J$1591"</definedName>
    <definedName name="IQRH1592" hidden="1">"$I$1592"</definedName>
    <definedName name="IQRH1593" hidden="1">"$I$1593:$J$1593"</definedName>
    <definedName name="IQRH1594" hidden="1">"$I$1594"</definedName>
    <definedName name="IQRH1595" hidden="1">"$I$1595"</definedName>
    <definedName name="IQRH1596" hidden="1">"$I$1596:$M$1596"</definedName>
    <definedName name="IQRH1597" hidden="1">"$I$1597"</definedName>
    <definedName name="IQRH1598" hidden="1">"$I$1598"</definedName>
    <definedName name="IQRH1599" hidden="1">"$I$1599"</definedName>
    <definedName name="IQRH16" hidden="1">"$I$16:$M$16"</definedName>
    <definedName name="IQRH160" hidden="1">"$I$160"</definedName>
    <definedName name="IQRH1600" hidden="1">"$I$1600"</definedName>
    <definedName name="IQRH1601" hidden="1">"$I$1601"</definedName>
    <definedName name="IQRH1602" hidden="1">"$I$1602"</definedName>
    <definedName name="IQRH1603" hidden="1">"$I$1603"</definedName>
    <definedName name="IQRH1604" hidden="1">"$I$1604"</definedName>
    <definedName name="IQRH1605" hidden="1">"$I$1605"</definedName>
    <definedName name="IQRH1606" hidden="1">"$I$1606"</definedName>
    <definedName name="IQRH1607" hidden="1">"$I$1607"</definedName>
    <definedName name="IQRH1608" hidden="1">"$I$1608"</definedName>
    <definedName name="IQRH1609" hidden="1">"$I$1609:$J$1609"</definedName>
    <definedName name="IQRH161" hidden="1">"$I$161"</definedName>
    <definedName name="IQRH1610" hidden="1">"$I$1610"</definedName>
    <definedName name="IQRH1611" hidden="1">"$I$1611"</definedName>
    <definedName name="IQRH1612" hidden="1">"$I$1612"</definedName>
    <definedName name="IQRH1613" hidden="1">"$I$1613"</definedName>
    <definedName name="IQRH1614" hidden="1">"$I$1614"</definedName>
    <definedName name="IQRH1615" hidden="1">"$I$1615:$M$1615"</definedName>
    <definedName name="IQRH1616" hidden="1">"$I$1616:$J$1616"</definedName>
    <definedName name="IQRH1617" hidden="1">"$I$1617"</definedName>
    <definedName name="IQRH1618" hidden="1">"$I$1618"</definedName>
    <definedName name="IQRH1619" hidden="1">"$I$1619:$K$1619"</definedName>
    <definedName name="IQRH162" hidden="1">"$I$162:$K$162"</definedName>
    <definedName name="IQRH1620" hidden="1">"$I$1620"</definedName>
    <definedName name="IQRH1621" hidden="1">"$I$1621"</definedName>
    <definedName name="IQRH1622" hidden="1">"$I$1622"</definedName>
    <definedName name="IQRH1623" hidden="1">"$I$1623"</definedName>
    <definedName name="IQRH1624" hidden="1">"$I$1624:$M$1624"</definedName>
    <definedName name="IQRH1625" hidden="1">"$I$1625"</definedName>
    <definedName name="IQRH1626" hidden="1">"$I$1626"</definedName>
    <definedName name="IQRH1627" hidden="1">"$I$1627"</definedName>
    <definedName name="IQRH1628" hidden="1">"$I$1628"</definedName>
    <definedName name="IQRH1629" hidden="1">"$I$1629:$J$1629"</definedName>
    <definedName name="IQRH163" hidden="1">"$I$163:$J$163"</definedName>
    <definedName name="IQRH1630" hidden="1">"$I$1630"</definedName>
    <definedName name="IQRH1631" hidden="1">"$I$1631"</definedName>
    <definedName name="IQRH1632" hidden="1">"$I$1632:$J$1632"</definedName>
    <definedName name="IQRH1633" hidden="1">"$I$1633"</definedName>
    <definedName name="IQRH1634" hidden="1">"$I$1634"</definedName>
    <definedName name="IQRH1635" hidden="1">"$I$1635"</definedName>
    <definedName name="IQRH1636" hidden="1">"$I$1636:$K$1636"</definedName>
    <definedName name="IQRH1637" hidden="1">"$I$1637:$M$1637"</definedName>
    <definedName name="IQRH1638" hidden="1">"$I$1638"</definedName>
    <definedName name="IQRH1639" hidden="1">"$I$1639"</definedName>
    <definedName name="IQRH164" hidden="1">"$I$164"</definedName>
    <definedName name="IQRH1640" hidden="1">"$I$1640"</definedName>
    <definedName name="IQRH1641" hidden="1">"$I$1641"</definedName>
    <definedName name="IQRH1642" hidden="1">"$I$1642"</definedName>
    <definedName name="IQRH1643" hidden="1">"$I$1643"</definedName>
    <definedName name="IQRH1644" hidden="1">"$I$1644"</definedName>
    <definedName name="IQRH1645" hidden="1">"$I$1645"</definedName>
    <definedName name="IQRH1646" hidden="1">"$I$1646"</definedName>
    <definedName name="IQRH1647" hidden="1">"$I$1647"</definedName>
    <definedName name="IQRH1648" hidden="1">"$I$1648"</definedName>
    <definedName name="IQRH1649" hidden="1">"$I$1649"</definedName>
    <definedName name="IQRH165" hidden="1">"$I$165"</definedName>
    <definedName name="IQRH1650" hidden="1">"$I$1650"</definedName>
    <definedName name="IQRH1651" hidden="1">"$I$1651"</definedName>
    <definedName name="IQRH1652" hidden="1">"$I$1652"</definedName>
    <definedName name="IQRH1653" hidden="1">"$I$1653:$M$1653"</definedName>
    <definedName name="IQRH1654" hidden="1">"$I$1654"</definedName>
    <definedName name="IQRH1655" hidden="1">"$I$1655"</definedName>
    <definedName name="IQRH1656" hidden="1">"$I$1656"</definedName>
    <definedName name="IQRH1657" hidden="1">"$I$1657"</definedName>
    <definedName name="IQRH1658" hidden="1">"$I$1658"</definedName>
    <definedName name="IQRH1659" hidden="1">"$I$1659"</definedName>
    <definedName name="IQRH166" hidden="1">"$I$166"</definedName>
    <definedName name="IQRH1660" hidden="1">"$I$1660"</definedName>
    <definedName name="IQRH1661" hidden="1">"$I$1661"</definedName>
    <definedName name="IQRH1662" hidden="1">"$I$1662:$J$1662"</definedName>
    <definedName name="IQRH1663" hidden="1">"$I$1663"</definedName>
    <definedName name="IQRH1664" hidden="1">"$I$1664"</definedName>
    <definedName name="IQRH1665" hidden="1">"$I$1665"</definedName>
    <definedName name="IQRH1666" hidden="1">"$I$1666"</definedName>
    <definedName name="IQRH1667" hidden="1">"$I$1667"</definedName>
    <definedName name="IQRH1668" hidden="1">"$I$1668:$M$1668"</definedName>
    <definedName name="IQRH1669" hidden="1">"$I$1669"</definedName>
    <definedName name="IQRH167" hidden="1">"$I$167:$J$167"</definedName>
    <definedName name="IQRH1670" hidden="1">"$I$1670"</definedName>
    <definedName name="IQRH1671" hidden="1">"$I$1671:$J$1671"</definedName>
    <definedName name="IQRH1672" hidden="1">"$I$1672"</definedName>
    <definedName name="IQRH1673" hidden="1">"$I$1673:$J$1673"</definedName>
    <definedName name="IQRH1674" hidden="1">"$I$1674"</definedName>
    <definedName name="IQRH1675" hidden="1">"$I$1675"</definedName>
    <definedName name="IQRH1676" hidden="1">"$I$1676:$M$1676"</definedName>
    <definedName name="IQRH1677" hidden="1">"$I$1677"</definedName>
    <definedName name="IQRH1678" hidden="1">"$I$1678"</definedName>
    <definedName name="IQRH1679" hidden="1">"$I$1679"</definedName>
    <definedName name="IQRH168" hidden="1">"$I$168:$M$168"</definedName>
    <definedName name="IQRH1680" hidden="1">"$I$1680"</definedName>
    <definedName name="IQRH1681" hidden="1">"$I$1681"</definedName>
    <definedName name="IQRH1682" hidden="1">"$I$1682"</definedName>
    <definedName name="IQRH1683" hidden="1">"$I$1683"</definedName>
    <definedName name="IQRH1684" hidden="1">"$I$1684:$J$1684"</definedName>
    <definedName name="IQRH1685" hidden="1">"$I$1685"</definedName>
    <definedName name="IQRH1686" hidden="1">"$I$1686"</definedName>
    <definedName name="IQRH1687" hidden="1">"$I$1687"</definedName>
    <definedName name="IQRH1688" hidden="1">"$I$1688"</definedName>
    <definedName name="IQRH1689" hidden="1">"$I$1689:$M$1689"</definedName>
    <definedName name="IQRH169" hidden="1">"$I$169"</definedName>
    <definedName name="IQRH1690" hidden="1">"$I$1690:$J$1690"</definedName>
    <definedName name="IQRH1691" hidden="1">"$I$1691"</definedName>
    <definedName name="IQRH1692" hidden="1">"$I$1692"</definedName>
    <definedName name="IQRH1693" hidden="1">"$I$1693"</definedName>
    <definedName name="IQRH1694" hidden="1">"$I$1694"</definedName>
    <definedName name="IQRH1695" hidden="1">"$I$1695:$M$1695"</definedName>
    <definedName name="IQRH1696" hidden="1">"$I$1696"</definedName>
    <definedName name="IQRH1697" hidden="1">"$I$1697"</definedName>
    <definedName name="IQRH1698" hidden="1">"$I$1698"</definedName>
    <definedName name="IQRH1699" hidden="1">"$I$1699:$J$1699"</definedName>
    <definedName name="IQRH17" hidden="1">"$I$17:$M$17"</definedName>
    <definedName name="IQRH170" hidden="1">"$I$170"</definedName>
    <definedName name="IQRH1700" hidden="1">"$I$1700:$M$1700"</definedName>
    <definedName name="IQRH1701" hidden="1">"$I$1701"</definedName>
    <definedName name="IQRH1702" hidden="1">"$I$1702:$J$1702"</definedName>
    <definedName name="IQRH1703" hidden="1">"$I$1703"</definedName>
    <definedName name="IQRH1704" hidden="1">"$I$1704"</definedName>
    <definedName name="IQRH1705" hidden="1">"$I$1705"</definedName>
    <definedName name="IQRH1706" hidden="1">"$I$1706"</definedName>
    <definedName name="IQRH1707" hidden="1">"$I$1707"</definedName>
    <definedName name="IQRH1708" hidden="1">"$I$1708"</definedName>
    <definedName name="IQRH1709" hidden="1">"$I$1709"</definedName>
    <definedName name="IQRH171" hidden="1">"$I$171"</definedName>
    <definedName name="IQRH1710" hidden="1">"$I$1710"</definedName>
    <definedName name="IQRH1711" hidden="1">"$I$1711:$M$1711"</definedName>
    <definedName name="IQRH1712" hidden="1">"$I$1712"</definedName>
    <definedName name="IQRH1713" hidden="1">"$I$1713"</definedName>
    <definedName name="IQRH1714" hidden="1">"$I$1714"</definedName>
    <definedName name="IQRH1715" hidden="1">"$I$1715"</definedName>
    <definedName name="IQRH1716" hidden="1">"$I$1716:$J$1716"</definedName>
    <definedName name="IQRH1717" hidden="1">"$I$1717"</definedName>
    <definedName name="IQRH1718" hidden="1">"$I$1718"</definedName>
    <definedName name="IQRH1719" hidden="1">"$I$1719:$J$1719"</definedName>
    <definedName name="IQRH172" hidden="1">"$I$172"</definedName>
    <definedName name="IQRH1720" hidden="1">"$I$1720"</definedName>
    <definedName name="IQRH1721" hidden="1">"$I$1721"</definedName>
    <definedName name="IQRH1722" hidden="1">"$I$1722"</definedName>
    <definedName name="IQRH1723" hidden="1">"$I$1723"</definedName>
    <definedName name="IQRH1724" hidden="1">"$I$1724"</definedName>
    <definedName name="IQRH1725" hidden="1">"$I$1725:$M$1725"</definedName>
    <definedName name="IQRH1726" hidden="1">"$I$1726"</definedName>
    <definedName name="IQRH1727" hidden="1">"$I$1727"</definedName>
    <definedName name="IQRH1728" hidden="1">"$I$1728"</definedName>
    <definedName name="IQRH1729" hidden="1">"$I$1729"</definedName>
    <definedName name="IQRH173" hidden="1">"$I$173"</definedName>
    <definedName name="IQRH1730" hidden="1">"$I$1730"</definedName>
    <definedName name="IQRH1731" hidden="1">"$I$1731"</definedName>
    <definedName name="IQRH1732" hidden="1">"$I$1732"</definedName>
    <definedName name="IQRH1733" hidden="1">"$I$1733"</definedName>
    <definedName name="IQRH1734" hidden="1">"$I$1734"</definedName>
    <definedName name="IQRH1735" hidden="1">"$I$1735"</definedName>
    <definedName name="IQRH1736" hidden="1">"$I$1736"</definedName>
    <definedName name="IQRH1737" hidden="1">"$I$1737"</definedName>
    <definedName name="IQRH1738" hidden="1">"$I$1738"</definedName>
    <definedName name="IQRH1739" hidden="1">"$I$1739"</definedName>
    <definedName name="IQRH174" hidden="1">"$I$174:$J$174"</definedName>
    <definedName name="IQRH1740" hidden="1">"$I$1740"</definedName>
    <definedName name="IQRH1741" hidden="1">"$I$1741"</definedName>
    <definedName name="IQRH1742" hidden="1">"$I$1742"</definedName>
    <definedName name="IQRH1743" hidden="1">"$I$1743:$M$1743"</definedName>
    <definedName name="IQRH1744" hidden="1">"$I$1744"</definedName>
    <definedName name="IQRH1745" hidden="1">"$I$1745"</definedName>
    <definedName name="IQRH1746" hidden="1">"$I$1746"</definedName>
    <definedName name="IQRH1747" hidden="1">"$I$1747:$M$1747"</definedName>
    <definedName name="IQRH1748" hidden="1">"$I$1748"</definedName>
    <definedName name="IQRH1749" hidden="1">"$I$1749"</definedName>
    <definedName name="IQRH175" hidden="1">"$I$175:$K$175"</definedName>
    <definedName name="IQRH1750" hidden="1">"$I$1750"</definedName>
    <definedName name="IQRH1751" hidden="1">"$I$1751"</definedName>
    <definedName name="IQRH1752" hidden="1">"$I$1752"</definedName>
    <definedName name="IQRH1753" hidden="1">"$I$1753"</definedName>
    <definedName name="IQRH1754" hidden="1">"$I$1754"</definedName>
    <definedName name="IQRH1755" hidden="1">"$I$1755"</definedName>
    <definedName name="IQRH1756" hidden="1">"$I$1756"</definedName>
    <definedName name="IQRH1757" hidden="1">"$I$1757"</definedName>
    <definedName name="IQRH1758" hidden="1">"$I$1758"</definedName>
    <definedName name="IQRH1759" hidden="1">"$I$1759"</definedName>
    <definedName name="IQRH176" hidden="1">"$I$176:$J$176"</definedName>
    <definedName name="IQRH1760" hidden="1">"$I$1760"</definedName>
    <definedName name="IQRH1761" hidden="1">"$I$1761"</definedName>
    <definedName name="IQRH1762" hidden="1">"$I$1762"</definedName>
    <definedName name="IQRH1763" hidden="1">"$I$1763"</definedName>
    <definedName name="IQRH1764" hidden="1">"$I$1764:$M$1764"</definedName>
    <definedName name="IQRH1765" hidden="1">"$I$1765"</definedName>
    <definedName name="IQRH1766" hidden="1">"$I$1766"</definedName>
    <definedName name="IQRH1767" hidden="1">"$I$1767"</definedName>
    <definedName name="IQRH1768" hidden="1">"$I$1768"</definedName>
    <definedName name="IQRH1769" hidden="1">"$I$1769:$M$1769"</definedName>
    <definedName name="IQRH177" hidden="1">"$I$177:$J$177"</definedName>
    <definedName name="IQRH1770" hidden="1">"$I$1770"</definedName>
    <definedName name="IQRH1771" hidden="1">"$I$1771:$J$1771"</definedName>
    <definedName name="IQRH1772" hidden="1">"$I$1772"</definedName>
    <definedName name="IQRH1773" hidden="1">"$I$1773:$M$1773"</definedName>
    <definedName name="IQRH1774" hidden="1">"$I$1774"</definedName>
    <definedName name="IQRH1775" hidden="1">"$I$1775:$J$1775"</definedName>
    <definedName name="IQRH1776" hidden="1">"$I$1776:$M$1776"</definedName>
    <definedName name="IQRH1777" hidden="1">"$I$1777"</definedName>
    <definedName name="IQRH1778" hidden="1">"$I$1778"</definedName>
    <definedName name="IQRH1779" hidden="1">"$I$1779:$J$1779"</definedName>
    <definedName name="IQRH178" hidden="1">"$I$178:$J$178"</definedName>
    <definedName name="IQRH1780" hidden="1">"$I$1780"</definedName>
    <definedName name="IQRH1781" hidden="1">"$I$1781"</definedName>
    <definedName name="IQRH1782" hidden="1">"$I$1782"</definedName>
    <definedName name="IQRH1783" hidden="1">"$I$1783"</definedName>
    <definedName name="IQRH1784" hidden="1">"$I$1784"</definedName>
    <definedName name="IQRH1785" hidden="1">"$I$1785:$M$1785"</definedName>
    <definedName name="IQRH1786" hidden="1">"$I$1786"</definedName>
    <definedName name="IQRH1787" hidden="1">"$I$1787"</definedName>
    <definedName name="IQRH1788" hidden="1">"$I$1788"</definedName>
    <definedName name="IQRH1789" hidden="1">"$I$1789"</definedName>
    <definedName name="IQRH179" hidden="1">"$I$179"</definedName>
    <definedName name="IQRH1790" hidden="1">"$I$1790"</definedName>
    <definedName name="IQRH1791" hidden="1">"$I$1791:$J$1791"</definedName>
    <definedName name="IQRH1792" hidden="1">"$I$1792:$J$1792"</definedName>
    <definedName name="IQRH1793" hidden="1">"$I$1793"</definedName>
    <definedName name="IQRH1794" hidden="1">"$I$1794:$J$1794"</definedName>
    <definedName name="IQRH1795" hidden="1">"$I$1795"</definedName>
    <definedName name="IQRH1796" hidden="1">"$I$1796"</definedName>
    <definedName name="IQRH1797" hidden="1">"$I$1797:$M$1797"</definedName>
    <definedName name="IQRH1798" hidden="1">"$I$1798"</definedName>
    <definedName name="IQRH1799" hidden="1">"$I$1799"</definedName>
    <definedName name="IQRH18" hidden="1">"$I$18:$M$18"</definedName>
    <definedName name="IQRH180" hidden="1">"$I$180"</definedName>
    <definedName name="IQRH1800" hidden="1">"$I$1800"</definedName>
    <definedName name="IQRH1801" hidden="1">"$I$1801"</definedName>
    <definedName name="IQRH1802" hidden="1">"$I$1802"</definedName>
    <definedName name="IQRH1803" hidden="1">"$I$1803"</definedName>
    <definedName name="IQRH1804" hidden="1">"$I$1804"</definedName>
    <definedName name="IQRH1805" hidden="1">"$I$1805"</definedName>
    <definedName name="IQRH1806" hidden="1">"$I$1806"</definedName>
    <definedName name="IQRH1807" hidden="1">"$I$1807:$M$1807"</definedName>
    <definedName name="IQRH1808" hidden="1">"$I$1808"</definedName>
    <definedName name="IQRH1809" hidden="1">"$I$1809:$J$1809"</definedName>
    <definedName name="IQRH181" hidden="1">"$I$181:$J$181"</definedName>
    <definedName name="IQRH1810" hidden="1">"$I$1810"</definedName>
    <definedName name="IQRH1811" hidden="1">"$I$1811"</definedName>
    <definedName name="IQRH1812" hidden="1">"$I$1812"</definedName>
    <definedName name="IQRH1813" hidden="1">"$I$1813"</definedName>
    <definedName name="IQRH1814" hidden="1">"$I$1814:$J$1814"</definedName>
    <definedName name="IQRH1815" hidden="1">"$I$1815"</definedName>
    <definedName name="IQRH1816" hidden="1">"$I$1816"</definedName>
    <definedName name="IQRH1817" hidden="1">"$I$1817"</definedName>
    <definedName name="IQRH1818" hidden="1">"$I$1818"</definedName>
    <definedName name="IQRH1819" hidden="1">"$I$1819"</definedName>
    <definedName name="IQRH182" hidden="1">"$I$182:$J$182"</definedName>
    <definedName name="IQRH1820" hidden="1">"$I$1820"</definedName>
    <definedName name="IQRH1821" hidden="1">"$I$1821"</definedName>
    <definedName name="IQRH1822" hidden="1">"$I$1822:$M$1822"</definedName>
    <definedName name="IQRH1823" hidden="1">"$I$1823"</definedName>
    <definedName name="IQRH1824" hidden="1">"$I$1824"</definedName>
    <definedName name="IQRH1825" hidden="1">"$I$1825"</definedName>
    <definedName name="IQRH1826" hidden="1">"$I$1826"</definedName>
    <definedName name="IQRH1827" hidden="1">"$I$1827"</definedName>
    <definedName name="IQRH1828" hidden="1">"$I$1828"</definedName>
    <definedName name="IQRH1829" hidden="1">"$I$1829"</definedName>
    <definedName name="IQRH183" hidden="1">"$I$183"</definedName>
    <definedName name="IQRH1830" hidden="1">"$I$1830"</definedName>
    <definedName name="IQRH1831" hidden="1">"$I$1831"</definedName>
    <definedName name="IQRH1832" hidden="1">"$I$1832"</definedName>
    <definedName name="IQRH1833" hidden="1">"$I$1833"</definedName>
    <definedName name="IQRH1834" hidden="1">"$I$1834"</definedName>
    <definedName name="IQRH1835" hidden="1">"$I$1835:$J$1835"</definedName>
    <definedName name="IQRH1836" hidden="1">"$I$1836:$J$1836"</definedName>
    <definedName name="IQRH1837" hidden="1">"$I$1837"</definedName>
    <definedName name="IQRH1838" hidden="1">"$I$1838"</definedName>
    <definedName name="IQRH1839" hidden="1">"$I$1839"</definedName>
    <definedName name="IQRH184" hidden="1">"$I$184"</definedName>
    <definedName name="IQRH1840" hidden="1">"$I$1840:$M$1840"</definedName>
    <definedName name="IQRH1841" hidden="1">"$I$1841"</definedName>
    <definedName name="IQRH1842" hidden="1">"$I$1842"</definedName>
    <definedName name="IQRH1843" hidden="1">"$I$1843"</definedName>
    <definedName name="IQRH1844" hidden="1">"$I$1844"</definedName>
    <definedName name="IQRH1845" hidden="1">"$I$1845"</definedName>
    <definedName name="IQRH1846" hidden="1">"$I$1846"</definedName>
    <definedName name="IQRH1847" hidden="1">"$I$1847"</definedName>
    <definedName name="IQRH1848" hidden="1">"$I$1848"</definedName>
    <definedName name="IQRH1849" hidden="1">"$I$1849"</definedName>
    <definedName name="IQRH185" hidden="1">"$I$185"</definedName>
    <definedName name="IQRH1850" hidden="1">"$I$1850"</definedName>
    <definedName name="IQRH1851" hidden="1">"$I$1851:$M$1851"</definedName>
    <definedName name="IQRH1852" hidden="1">"$I$1852"</definedName>
    <definedName name="IQRH1853" hidden="1">"$I$1853"</definedName>
    <definedName name="IQRH1854" hidden="1">"$I$1854:$J$1854"</definedName>
    <definedName name="IQRH1855" hidden="1">"$I$1855"</definedName>
    <definedName name="IQRH1856" hidden="1">"$I$1856"</definedName>
    <definedName name="IQRH1857" hidden="1">"$I$1857:$J$1857"</definedName>
    <definedName name="IQRH1858" hidden="1">"$I$1858:$J$1858"</definedName>
    <definedName name="IQRH1859" hidden="1">"$I$1859"</definedName>
    <definedName name="IQRH186" hidden="1">"$I$186"</definedName>
    <definedName name="IQRH1860" hidden="1">"$I$1860"</definedName>
    <definedName name="IQRH1861" hidden="1">"$I$1861"</definedName>
    <definedName name="IQRH1862" hidden="1">"$I$1862"</definedName>
    <definedName name="IQRH1863" hidden="1">"$I$1863"</definedName>
    <definedName name="IQRH1864" hidden="1">"$I$1864"</definedName>
    <definedName name="IQRH1865" hidden="1">"$I$1865"</definedName>
    <definedName name="IQRH1866" hidden="1">"$I$1866"</definedName>
    <definedName name="IQRH1867" hidden="1">"$I$1867"</definedName>
    <definedName name="IQRH1868" hidden="1">"$I$1868"</definedName>
    <definedName name="IQRH1869" hidden="1">"$I$1869"</definedName>
    <definedName name="IQRH187" hidden="1">"$I$187"</definedName>
    <definedName name="IQRH1870" hidden="1">"$I$1870"</definedName>
    <definedName name="IQRH1871" hidden="1">"$I$1871"</definedName>
    <definedName name="IQRH1872" hidden="1">"$I$1872"</definedName>
    <definedName name="IQRH1873" hidden="1">"$I$1873:$M$1873"</definedName>
    <definedName name="IQRH1874" hidden="1">"$I$1874"</definedName>
    <definedName name="IQRH1875" hidden="1">"$I$1875"</definedName>
    <definedName name="IQRH1876" hidden="1">"$I$1876:$M$1876"</definedName>
    <definedName name="IQRH1877" hidden="1">"$I$1877"</definedName>
    <definedName name="IQRH1878" hidden="1">"$I$1878:$J$1878"</definedName>
    <definedName name="IQRH1879" hidden="1">"$I$1879"</definedName>
    <definedName name="IQRH188" hidden="1">"$I$188:$L$188"</definedName>
    <definedName name="IQRH1880" hidden="1">"$I$1880:$J$1880"</definedName>
    <definedName name="IQRH1881" hidden="1">"$I$1881"</definedName>
    <definedName name="IQRH1882" hidden="1">"$I$1882"</definedName>
    <definedName name="IQRH1883" hidden="1">"$I$1883:$J$1883"</definedName>
    <definedName name="IQRH1884" hidden="1">"$I$1884"</definedName>
    <definedName name="IQRH1885" hidden="1">"$I$1885"</definedName>
    <definedName name="IQRH1886" hidden="1">"$I$1886"</definedName>
    <definedName name="IQRH1887" hidden="1">"$I$1887"</definedName>
    <definedName name="IQRH1888" hidden="1">"$I$1888"</definedName>
    <definedName name="IQRH1889" hidden="1">"$I$1889:$J$1889"</definedName>
    <definedName name="IQRH189" hidden="1">"$I$189"</definedName>
    <definedName name="IQRH1890" hidden="1">"$I$1890"</definedName>
    <definedName name="IQRH1891" hidden="1">"$I$1891"</definedName>
    <definedName name="IQRH1892" hidden="1">"$I$1892"</definedName>
    <definedName name="IQRH1893" hidden="1">"$I$1893"</definedName>
    <definedName name="IQRH1894" hidden="1">"$I$1894:$M$1894"</definedName>
    <definedName name="IQRH1895" hidden="1">"$I$1895"</definedName>
    <definedName name="IQRH1896" hidden="1">"$I$1896:$J$1896"</definedName>
    <definedName name="IQRH1897" hidden="1">"$I$1897"</definedName>
    <definedName name="IQRH1898" hidden="1">"$I$1898"</definedName>
    <definedName name="IQRH1899" hidden="1">"$I$1899"</definedName>
    <definedName name="IQRH19" hidden="1">"$I$19:$M$19"</definedName>
    <definedName name="IQRH190" hidden="1">"$I$190"</definedName>
    <definedName name="IQRH1900" hidden="1">"$I$1900"</definedName>
    <definedName name="IQRH1901" hidden="1">"$I$1901"</definedName>
    <definedName name="IQRH1902" hidden="1">"$I$1902:$J$1902"</definedName>
    <definedName name="IQRH1903" hidden="1">"$I$1903"</definedName>
    <definedName name="IQRH1904" hidden="1">"$I$1904"</definedName>
    <definedName name="IQRH1905" hidden="1">"$I$1905:$M$1905"</definedName>
    <definedName name="IQRH1906" hidden="1">"$I$1906:$K$1906"</definedName>
    <definedName name="IQRH1907" hidden="1">"$I$1907"</definedName>
    <definedName name="IQRH1908" hidden="1">"$I$1908"</definedName>
    <definedName name="IQRH1909" hidden="1">"$I$1909"</definedName>
    <definedName name="IQRH191" hidden="1">"$I$191:$K$191"</definedName>
    <definedName name="IQRH1910" hidden="1">"$I$1910"</definedName>
    <definedName name="IQRH1911" hidden="1">"$I$1911"</definedName>
    <definedName name="IQRH1912" hidden="1">"$I$1912:$M$1912"</definedName>
    <definedName name="IQRH1913" hidden="1">"$I$1913"</definedName>
    <definedName name="IQRH1914" hidden="1">"$I$1914:$K$1914"</definedName>
    <definedName name="IQRH1915" hidden="1">"$I$1915"</definedName>
    <definedName name="IQRH1916" hidden="1">"$I$1916"</definedName>
    <definedName name="IQRH1917" hidden="1">"$I$1917:$M$1917"</definedName>
    <definedName name="IQRH1918" hidden="1">"$I$1918"</definedName>
    <definedName name="IQRH1919" hidden="1">"$I$1919:$J$1919"</definedName>
    <definedName name="IQRH192" hidden="1">"$I$192"</definedName>
    <definedName name="IQRH1920" hidden="1">"$I$1920"</definedName>
    <definedName name="IQRH1921" hidden="1">"$I$1921"</definedName>
    <definedName name="IQRH1922" hidden="1">"$I$1922"</definedName>
    <definedName name="IQRH1923" hidden="1">"$I$1923:$J$1923"</definedName>
    <definedName name="IQRH1924" hidden="1">"$I$1924"</definedName>
    <definedName name="IQRH1925" hidden="1">"$I$1925"</definedName>
    <definedName name="IQRH1926" hidden="1">"$I$1926"</definedName>
    <definedName name="IQRH1927" hidden="1">"$I$1927"</definedName>
    <definedName name="IQRH1928" hidden="1">"$I$1928:$M$1928"</definedName>
    <definedName name="IQRH1929" hidden="1">"$I$1929:$M$1929"</definedName>
    <definedName name="IQRH193" hidden="1">"$I$193:$J$193"</definedName>
    <definedName name="IQRH1930" hidden="1">"$I$1930"</definedName>
    <definedName name="IQRH1931" hidden="1">"$I$1931"</definedName>
    <definedName name="IQRH1932" hidden="1">"$I$1932"</definedName>
    <definedName name="IQRH1933" hidden="1">"$I$1933"</definedName>
    <definedName name="IQRH1934" hidden="1">"$I$1934"</definedName>
    <definedName name="IQRH1935" hidden="1">"$I$1935"</definedName>
    <definedName name="IQRH1936" hidden="1">"$I$1936"</definedName>
    <definedName name="IQRH1937" hidden="1">"$I$1937"</definedName>
    <definedName name="IQRH1938" hidden="1">"$I$1938:$J$1938"</definedName>
    <definedName name="IQRH1939" hidden="1">"$I$1939:$M$1939"</definedName>
    <definedName name="IQRH194" hidden="1">"$I$194:$M$194"</definedName>
    <definedName name="IQRH1940" hidden="1">"$I$1940"</definedName>
    <definedName name="IQRH1941" hidden="1">"$I$1941"</definedName>
    <definedName name="IQRH1942" hidden="1">"$I$1942"</definedName>
    <definedName name="IQRH1943" hidden="1">"$I$1943"</definedName>
    <definedName name="IQRH1944" hidden="1">"$I$1944"</definedName>
    <definedName name="IQRH1945" hidden="1">"$I$1945:$K$1945"</definedName>
    <definedName name="IQRH1946" hidden="1">"$I$1946"</definedName>
    <definedName name="IQRH1947" hidden="1">"$I$1947"</definedName>
    <definedName name="IQRH1948" hidden="1">"$I$1948"</definedName>
    <definedName name="IQRH1949" hidden="1">"$I$1949:$M$1949"</definedName>
    <definedName name="IQRH195" hidden="1">"$I$195:$J$195"</definedName>
    <definedName name="IQRH1950" hidden="1">"$I$1950:$M$1950"</definedName>
    <definedName name="IQRH1951" hidden="1">"$I$1951:$M$1951"</definedName>
    <definedName name="IQRH1952" hidden="1">"$I$1952"</definedName>
    <definedName name="IQRH1953" hidden="1">"$I$1953:$M$1953"</definedName>
    <definedName name="IQRH1954" hidden="1">"$I$1954"</definedName>
    <definedName name="IQRH1955" hidden="1">"$I$1955"</definedName>
    <definedName name="IQRH1956" hidden="1">"$I$1956:$L$1956"</definedName>
    <definedName name="IQRH1957" hidden="1">"$I$1957"</definedName>
    <definedName name="IQRH1958" hidden="1">"$I$1958"</definedName>
    <definedName name="IQRH1959" hidden="1">"$I$1959"</definedName>
    <definedName name="IQRH196" hidden="1">"$I$196"</definedName>
    <definedName name="IQRH1960" hidden="1">"$I$1960"</definedName>
    <definedName name="IQRH1961" hidden="1">"$I$1961"</definedName>
    <definedName name="IQRH1962" hidden="1">"$I$1962:$J$1962"</definedName>
    <definedName name="IQRH1963" hidden="1">"$I$1963"</definedName>
    <definedName name="IQRH1964" hidden="1">"$I$1964:$J$1964"</definedName>
    <definedName name="IQRH1965" hidden="1">"$I$1965"</definedName>
    <definedName name="IQRH1966" hidden="1">"$I$1966:$J$1966"</definedName>
    <definedName name="IQRH1967" hidden="1">"$I$1967:$M$1967"</definedName>
    <definedName name="IQRH1968" hidden="1">"$I$1968:$M$1968"</definedName>
    <definedName name="IQRH1969" hidden="1">"$I$1969"</definedName>
    <definedName name="IQRH197" hidden="1">"$I$197"</definedName>
    <definedName name="IQRH1970" hidden="1">"$I$1970"</definedName>
    <definedName name="IQRH1971" hidden="1">"$I$1971"</definedName>
    <definedName name="IQRH1972" hidden="1">"$I$1972"</definedName>
    <definedName name="IQRH1973" hidden="1">"$I$1973"</definedName>
    <definedName name="IQRH1974" hidden="1">"$I$1974"</definedName>
    <definedName name="IQRH1975" hidden="1">"$I$1975"</definedName>
    <definedName name="IQRH1976" hidden="1">"$I$1976"</definedName>
    <definedName name="IQRH1977" hidden="1">"$I$1977"</definedName>
    <definedName name="IQRH1978" hidden="1">"$I$1978"</definedName>
    <definedName name="IQRH1979" hidden="1">"$I$1979"</definedName>
    <definedName name="IQRH198" hidden="1">"$I$198:$J$198"</definedName>
    <definedName name="IQRH1980" hidden="1">"$I$1980"</definedName>
    <definedName name="IQRH1981" hidden="1">"$I$1981:$J$1981"</definedName>
    <definedName name="IQRH1982" hidden="1">"$I$1982:$L$1982"</definedName>
    <definedName name="IQRH1983" hidden="1">"$I$1983"</definedName>
    <definedName name="IQRH1984" hidden="1">"$I$1984"</definedName>
    <definedName name="IQRH1985" hidden="1">"$I$1985"</definedName>
    <definedName name="IQRH1986" hidden="1">"$I$1986"</definedName>
    <definedName name="IQRH1987" hidden="1">"$I$1987"</definedName>
    <definedName name="IQRH1988" hidden="1">"$I$1988"</definedName>
    <definedName name="IQRH1989" hidden="1">"$I$1989"</definedName>
    <definedName name="IQRH199" hidden="1">"$I$199"</definedName>
    <definedName name="IQRH1990" hidden="1">"$I$1990"</definedName>
    <definedName name="IQRH1991" hidden="1">"$I$1991"</definedName>
    <definedName name="IQRH1992" hidden="1">"$I$1992:$M$1992"</definedName>
    <definedName name="IQRH1993" hidden="1">"$I$1993"</definedName>
    <definedName name="IQRH1994" hidden="1">"$I$1994"</definedName>
    <definedName name="IQRH1995" hidden="1">"$I$1995"</definedName>
    <definedName name="IQRH1996" hidden="1">"$I$1996:$J$1996"</definedName>
    <definedName name="IQRH1997" hidden="1">"$I$1997"</definedName>
    <definedName name="IQRH1998" hidden="1">"$I$1998:$J$1998"</definedName>
    <definedName name="IQRH1999" hidden="1">"$I$1999"</definedName>
    <definedName name="IQRH20" hidden="1">"$I$20"</definedName>
    <definedName name="IQRH200" hidden="1">"$I$200"</definedName>
    <definedName name="IQRH2000" hidden="1">"$I$2000"</definedName>
    <definedName name="IQRH2001" hidden="1">"$I$2001"</definedName>
    <definedName name="IQRH2002" hidden="1">"$I$2002"</definedName>
    <definedName name="IQRH2003" hidden="1">"$I$2003"</definedName>
    <definedName name="IQRH2004" hidden="1">"$I$2004"</definedName>
    <definedName name="IQRH2005" hidden="1">"$I$2005"</definedName>
    <definedName name="IQRH2006" hidden="1">"$I$2006"</definedName>
    <definedName name="IQRH2007" hidden="1">"$I$2007"</definedName>
    <definedName name="IQRH2008" hidden="1">"$I$2008"</definedName>
    <definedName name="IQRH2009" hidden="1">"$I$2009"</definedName>
    <definedName name="IQRH201" hidden="1">"$I$201:$K$201"</definedName>
    <definedName name="IQRH2010" hidden="1">"$I$2010:$M$2010"</definedName>
    <definedName name="IQRH2011" hidden="1">"$I$2011"</definedName>
    <definedName name="IQRH2012" hidden="1">"$I$2012"</definedName>
    <definedName name="IQRH2013" hidden="1">"$I$2013"</definedName>
    <definedName name="IQRH2014" hidden="1">"$I$2014:$J$2014"</definedName>
    <definedName name="IQRH2015" hidden="1">"$I$2015:$J$2015"</definedName>
    <definedName name="IQRH2016" hidden="1">"$I$2016"</definedName>
    <definedName name="IQRH2017" hidden="1">"$I$2017"</definedName>
    <definedName name="IQRH2018" hidden="1">"$I$2018"</definedName>
    <definedName name="IQRH2019" hidden="1">"$I$2019:$J$2019"</definedName>
    <definedName name="IQRH202" hidden="1">"$I$202:$M$202"</definedName>
    <definedName name="IQRH2020" hidden="1">"$I$2020:$M$2020"</definedName>
    <definedName name="IQRH2021" hidden="1">"$I$2021"</definedName>
    <definedName name="IQRH2022" hidden="1">"$I$2022"</definedName>
    <definedName name="IQRH2023" hidden="1">"$I$2023"</definedName>
    <definedName name="IQRH2024" hidden="1">"$I$2024"</definedName>
    <definedName name="IQRH2025" hidden="1">"$I$2025"</definedName>
    <definedName name="IQRH2026" hidden="1">"$I$2026"</definedName>
    <definedName name="IQRH2027" hidden="1">"$I$2027"</definedName>
    <definedName name="IQRH2028" hidden="1">"$I$2028"</definedName>
    <definedName name="IQRH2029" hidden="1">"$I$2029"</definedName>
    <definedName name="IQRH203" hidden="1">"$I$203:$M$203"</definedName>
    <definedName name="IQRH2030" hidden="1">"$I$2030"</definedName>
    <definedName name="IQRH2031" hidden="1">"$I$2031:$M$2031"</definedName>
    <definedName name="IQRH2032" hidden="1">"$I$2032"</definedName>
    <definedName name="IQRH2033" hidden="1">"$I$2033"</definedName>
    <definedName name="IQRH2034" hidden="1">"$I$2034"</definedName>
    <definedName name="IQRH2035" hidden="1">"$I$2035"</definedName>
    <definedName name="IQRH2036" hidden="1">"$I$2036"</definedName>
    <definedName name="IQRH2037" hidden="1">"$I$2037"</definedName>
    <definedName name="IQRH2038" hidden="1">"$I$2038"</definedName>
    <definedName name="IQRH2039" hidden="1">"$I$2039:$L$2039"</definedName>
    <definedName name="IQRH204" hidden="1">"$I$204"</definedName>
    <definedName name="IQRH2040" hidden="1">"$I$2040"</definedName>
    <definedName name="IQRH2041" hidden="1">"$I$2041:$L$2041"</definedName>
    <definedName name="IQRH2042" hidden="1">"$I$2042"</definedName>
    <definedName name="IQRH2043" hidden="1">"$I$2043:$K$2043"</definedName>
    <definedName name="IQRH2044" hidden="1">"$I$2044"</definedName>
    <definedName name="IQRH2045" hidden="1">"$I$2045:$K$2045"</definedName>
    <definedName name="IQRH2046" hidden="1">"$I$2046"</definedName>
    <definedName name="IQRH2047" hidden="1">"$I$2047:$K$2047"</definedName>
    <definedName name="IQRH2048" hidden="1">"$I$2048"</definedName>
    <definedName name="IQRH2049" hidden="1">"$I$2049"</definedName>
    <definedName name="IQRH205" hidden="1">"$I$205"</definedName>
    <definedName name="IQRH2050" hidden="1">"$I$2050:$K$2050"</definedName>
    <definedName name="IQRH2051" hidden="1">"$I$2051"</definedName>
    <definedName name="IQRH2052" hidden="1">"$I$2052"</definedName>
    <definedName name="IQRH2053" hidden="1">"$I$2053:$M$2053"</definedName>
    <definedName name="IQRH2054" hidden="1">"$I$2054"</definedName>
    <definedName name="IQRH2055" hidden="1">"$I$2055"</definedName>
    <definedName name="IQRH2056" hidden="1">"$I$2056"</definedName>
    <definedName name="IQRH2057" hidden="1">"$I$2057"</definedName>
    <definedName name="IQRH2058" hidden="1">"$I$2058"</definedName>
    <definedName name="IQRH2059" hidden="1">"$I$2059"</definedName>
    <definedName name="IQRH206" hidden="1">"$I$206"</definedName>
    <definedName name="IQRH2060" hidden="1">"$I$2060"</definedName>
    <definedName name="IQRH2061" hidden="1">"$I$2061:$M$2061"</definedName>
    <definedName name="IQRH2062" hidden="1">"$I$2062"</definedName>
    <definedName name="IQRH2063" hidden="1">"$I$2063:$M$2063"</definedName>
    <definedName name="IQRH2064" hidden="1">"$I$2064"</definedName>
    <definedName name="IQRH2065" hidden="1">"$I$2065"</definedName>
    <definedName name="IQRH2066" hidden="1">"$I$2066"</definedName>
    <definedName name="IQRH2067" hidden="1">"$I$2067"</definedName>
    <definedName name="IQRH2068" hidden="1">"$I$2068"</definedName>
    <definedName name="IQRH2069" hidden="1">"$I$2069"</definedName>
    <definedName name="IQRH207" hidden="1">"$I$207"</definedName>
    <definedName name="IQRH2070" hidden="1">"$I$2070"</definedName>
    <definedName name="IQRH2071" hidden="1">"$I$2071"</definedName>
    <definedName name="IQRH2072" hidden="1">"$I$2072"</definedName>
    <definedName name="IQRH2073" hidden="1">"$I$2073"</definedName>
    <definedName name="IQRH2074" hidden="1">"$I$2074"</definedName>
    <definedName name="IQRH2075" hidden="1">"$I$2075"</definedName>
    <definedName name="IQRH2076" hidden="1">"$I$2076"</definedName>
    <definedName name="IQRH2077" hidden="1">"$I$2077"</definedName>
    <definedName name="IQRH2078" hidden="1">"$I$2078:$M$2078"</definedName>
    <definedName name="IQRH2079" hidden="1">"$I$2079"</definedName>
    <definedName name="IQRH208" hidden="1">"$I$208"</definedName>
    <definedName name="IQRH2080" hidden="1">"$I$2080:$J$2080"</definedName>
    <definedName name="IQRH2081" hidden="1">"$I$2081"</definedName>
    <definedName name="IQRH2082" hidden="1">"$I$2082"</definedName>
    <definedName name="IQRH2083" hidden="1">"$I$2083"</definedName>
    <definedName name="IQRH2084" hidden="1">"$I$2084"</definedName>
    <definedName name="IQRH2085" hidden="1">"$I$2085"</definedName>
    <definedName name="IQRH2086" hidden="1">"$I$2086"</definedName>
    <definedName name="IQRH2087" hidden="1">"$I$2087"</definedName>
    <definedName name="IQRH2088" hidden="1">"$I$2088"</definedName>
    <definedName name="IQRH2089" hidden="1">"$I$2089:$J$2089"</definedName>
    <definedName name="IQRH209" hidden="1">"$I$209"</definedName>
    <definedName name="IQRH2090" hidden="1">"$I$2090"</definedName>
    <definedName name="IQRH2091" hidden="1">"$I$2091:$M$2091"</definedName>
    <definedName name="IQRH2092" hidden="1">"$I$2092"</definedName>
    <definedName name="IQRH2093" hidden="1">"$I$2093"</definedName>
    <definedName name="IQRH2094" hidden="1">"$I$2094"</definedName>
    <definedName name="IQRH2095" hidden="1">"$I$2095"</definedName>
    <definedName name="IQRH2096" hidden="1">"$I$2096:$J$2096"</definedName>
    <definedName name="IQRH2097" hidden="1">"$I$2097"</definedName>
    <definedName name="IQRH2098" hidden="1">"$I$2098"</definedName>
    <definedName name="IQRH2099" hidden="1">"$I$2099"</definedName>
    <definedName name="IQRH21" hidden="1">"$I$21:$M$21"</definedName>
    <definedName name="IQRH210" hidden="1">"$I$210:$J$210"</definedName>
    <definedName name="IQRH2100" hidden="1">"$I$2100:$J$2100"</definedName>
    <definedName name="IQRH2101" hidden="1">"$I$2101"</definedName>
    <definedName name="IQRH2102" hidden="1">"$I$2102"</definedName>
    <definedName name="IQRH2103" hidden="1">"$I$2103"</definedName>
    <definedName name="IQRH2104" hidden="1">"$I$2104"</definedName>
    <definedName name="IQRH2105" hidden="1">"$I$2105"</definedName>
    <definedName name="IQRH2106" hidden="1">"$I$2106:$M$2106"</definedName>
    <definedName name="IQRH2107" hidden="1">"$I$2107"</definedName>
    <definedName name="IQRH2108" hidden="1">"$I$2108"</definedName>
    <definedName name="IQRH2109" hidden="1">"$I$2109"</definedName>
    <definedName name="IQRH211" hidden="1">"$I$211:$M$211"</definedName>
    <definedName name="IQRH2110" hidden="1">"$I$2110"</definedName>
    <definedName name="IQRH2111" hidden="1">"$I$2111"</definedName>
    <definedName name="IQRH2112" hidden="1">"$I$2112:$J$2112"</definedName>
    <definedName name="IQRH2113" hidden="1">"$I$2113"</definedName>
    <definedName name="IQRH2114" hidden="1">"$I$2114"</definedName>
    <definedName name="IQRH2115" hidden="1">"$I$2115"</definedName>
    <definedName name="IQRH2116" hidden="1">"$I$2116:$M$2116"</definedName>
    <definedName name="IQRH2117" hidden="1">"$I$2117"</definedName>
    <definedName name="IQRH2118" hidden="1">"$I$2118"</definedName>
    <definedName name="IQRH2119" hidden="1">"$I$2119"</definedName>
    <definedName name="IQRH212" hidden="1">"$I$212"</definedName>
    <definedName name="IQRH2120" hidden="1">"$I$2120"</definedName>
    <definedName name="IQRH2121" hidden="1">"$I$2121"</definedName>
    <definedName name="IQRH2122" hidden="1">"$I$2122:$M$2122"</definedName>
    <definedName name="IQRH2123" hidden="1">"$I$2123:$J$2123"</definedName>
    <definedName name="IQRH2124" hidden="1">"$I$2124"</definedName>
    <definedName name="IQRH2125" hidden="1">"$I$2125"</definedName>
    <definedName name="IQRH2126" hidden="1">"$I$2126"</definedName>
    <definedName name="IQRH2127" hidden="1">"$I$2127:$M$2127"</definedName>
    <definedName name="IQRH2128" hidden="1">"$I$2128:$M$2128"</definedName>
    <definedName name="IQRH2129" hidden="1">"$I$2129:$J$2129"</definedName>
    <definedName name="IQRH213" hidden="1">"$I$213"</definedName>
    <definedName name="IQRH2130" hidden="1">"$I$2130"</definedName>
    <definedName name="IQRH2131" hidden="1">"$I$2131:$M$2131"</definedName>
    <definedName name="IQRH2132" hidden="1">"$I$2132:$K$2132"</definedName>
    <definedName name="IQRH2133" hidden="1">"$I$2133"</definedName>
    <definedName name="IQRH2134" hidden="1">"$I$2134"</definedName>
    <definedName name="IQRH2135" hidden="1">"$I$2135:$J$2135"</definedName>
    <definedName name="IQRH2136" hidden="1">"$I$2136"</definedName>
    <definedName name="IQRH2137" hidden="1">"$I$2137"</definedName>
    <definedName name="IQRH2138" hidden="1">"$I$2138"</definedName>
    <definedName name="IQRH2139" hidden="1">"$I$2139"</definedName>
    <definedName name="IQRH214" hidden="1">"$I$214"</definedName>
    <definedName name="IQRH2140" hidden="1">"$I$2140"</definedName>
    <definedName name="IQRH2141" hidden="1">"$I$2141"</definedName>
    <definedName name="IQRH2142" hidden="1">"$I$2142"</definedName>
    <definedName name="IQRH2143" hidden="1">"$I$2143:$J$2143"</definedName>
    <definedName name="IQRH2144" hidden="1">"$I$2144"</definedName>
    <definedName name="IQRH2145" hidden="1">"$I$2145"</definedName>
    <definedName name="IQRH2146" hidden="1">"$I$2146:$M$2146"</definedName>
    <definedName name="IQRH2147" hidden="1">"$I$2147"</definedName>
    <definedName name="IQRH2148" hidden="1">"$I$2148"</definedName>
    <definedName name="IQRH2149" hidden="1">"$I$2149"</definedName>
    <definedName name="IQRH215" hidden="1">"$I$215"</definedName>
    <definedName name="IQRH2150" hidden="1">"$I$2150"</definedName>
    <definedName name="IQRH2151" hidden="1">"$I$2151"</definedName>
    <definedName name="IQRH2152" hidden="1">"$I$2152"</definedName>
    <definedName name="IQRH2153" hidden="1">"$I$2153:$J$2153"</definedName>
    <definedName name="IQRH2154" hidden="1">"$I$2154"</definedName>
    <definedName name="IQRH2155" hidden="1">"$I$2155"</definedName>
    <definedName name="IQRH2156" hidden="1">"$I$2156"</definedName>
    <definedName name="IQRH2157" hidden="1">"$I$2157"</definedName>
    <definedName name="IQRH2158" hidden="1">"$I$2158:$J$2158"</definedName>
    <definedName name="IQRH2159" hidden="1">"$I$2159"</definedName>
    <definedName name="IQRH216" hidden="1">"$I$216"</definedName>
    <definedName name="IQRH2160" hidden="1">"$I$2160"</definedName>
    <definedName name="IQRH2161" hidden="1">"$I$2161"</definedName>
    <definedName name="IQRH2162" hidden="1">"$I$2162"</definedName>
    <definedName name="IQRH2163" hidden="1">"$I$2163"</definedName>
    <definedName name="IQRH2164" hidden="1">"$I$2164"</definedName>
    <definedName name="IQRH2165" hidden="1">"$I$2165"</definedName>
    <definedName name="IQRH2166" hidden="1">"$I$2166:$J$2166"</definedName>
    <definedName name="IQRH2167" hidden="1">"$I$2167:$K$2167"</definedName>
    <definedName name="IQRH2168" hidden="1">"$I$2168"</definedName>
    <definedName name="IQRH2169" hidden="1">"$I$2169"</definedName>
    <definedName name="IQRH217" hidden="1">"$I$217:$K$217"</definedName>
    <definedName name="IQRH2170" hidden="1">"$I$2170:$J$2170"</definedName>
    <definedName name="IQRH2171" hidden="1">"$I$2171"</definedName>
    <definedName name="IQRH2172" hidden="1">"$I$2172"</definedName>
    <definedName name="IQRH2173" hidden="1">"$I$2173"</definedName>
    <definedName name="IQRH2174" hidden="1">"$I$2174"</definedName>
    <definedName name="IQRH2175" hidden="1">"$I$2175"</definedName>
    <definedName name="IQRH2176" hidden="1">"$I$2176"</definedName>
    <definedName name="IQRH2177" hidden="1">"$I$2177"</definedName>
    <definedName name="IQRH2178" hidden="1">"$I$2178"</definedName>
    <definedName name="IQRH2179" hidden="1">"$I$2179:$J$2179"</definedName>
    <definedName name="IQRH218" hidden="1">"$I$218"</definedName>
    <definedName name="IQRH2180" hidden="1">"$I$2180"</definedName>
    <definedName name="IQRH2181" hidden="1">"$I$2181"</definedName>
    <definedName name="IQRH2182" hidden="1">"$I$2182"</definedName>
    <definedName name="IQRH2183" hidden="1">"$I$2183"</definedName>
    <definedName name="IQRH2184" hidden="1">"$I$2184"</definedName>
    <definedName name="IQRH2185" hidden="1">"$I$2185"</definedName>
    <definedName name="IQRH2186" hidden="1">"$I$2186"</definedName>
    <definedName name="IQRH2187" hidden="1">"$I$2187"</definedName>
    <definedName name="IQRH2188" hidden="1">"$I$2188"</definedName>
    <definedName name="IQRH2189" hidden="1">"$I$2189"</definedName>
    <definedName name="IQRH219" hidden="1">"$I$219:$J$219"</definedName>
    <definedName name="IQRH2190" hidden="1">"$I$2190"</definedName>
    <definedName name="IQRH2191" hidden="1">"$I$2191:$M$2191"</definedName>
    <definedName name="IQRH2192" hidden="1">"$I$2192:$K$2192"</definedName>
    <definedName name="IQRH2193" hidden="1">"$I$2193:$K$2193"</definedName>
    <definedName name="IQRH2194" hidden="1">"$I$2194:$J$2194"</definedName>
    <definedName name="IQRH2195" hidden="1">"$I$2195"</definedName>
    <definedName name="IQRH2196" hidden="1">"$I$2196"</definedName>
    <definedName name="IQRH2197" hidden="1">"$I$2197"</definedName>
    <definedName name="IQRH2198" hidden="1">"$I$2198"</definedName>
    <definedName name="IQRH2199" hidden="1">"$I$2199"</definedName>
    <definedName name="IQRH22" hidden="1">"$I$22"</definedName>
    <definedName name="IQRH220" hidden="1">"$I$220"</definedName>
    <definedName name="IQRH2200" hidden="1">"$I$2200"</definedName>
    <definedName name="IQRH2201" hidden="1">"$I$2201"</definedName>
    <definedName name="IQRH2202" hidden="1">"$I$2202"</definedName>
    <definedName name="IQRH2203" hidden="1">"$I$2203:$J$2203"</definedName>
    <definedName name="IQRH2204" hidden="1">"$I$2204"</definedName>
    <definedName name="IQRH2205" hidden="1">"$I$2205"</definedName>
    <definedName name="IQRH2206" hidden="1">"$I$2206"</definedName>
    <definedName name="IQRH2207" hidden="1">"$I$2207:$M$2207"</definedName>
    <definedName name="IQRH2208" hidden="1">"$I$2208"</definedName>
    <definedName name="IQRH2209" hidden="1">"$I$2209"</definedName>
    <definedName name="IQRH221" hidden="1">"$I$221:$M$221"</definedName>
    <definedName name="IQRH2210" hidden="1">"$I$2210"</definedName>
    <definedName name="IQRH2211" hidden="1">"$I$2211"</definedName>
    <definedName name="IQRH2212" hidden="1">"$I$2212"</definedName>
    <definedName name="IQRH2213" hidden="1">"$I$2213"</definedName>
    <definedName name="IQRH2214" hidden="1">"$I$2214"</definedName>
    <definedName name="IQRH2215" hidden="1">"$I$2215:$J$2215"</definedName>
    <definedName name="IQRH2216" hidden="1">"$I$2216"</definedName>
    <definedName name="IQRH2217" hidden="1">"$I$2217"</definedName>
    <definedName name="IQRH2218" hidden="1">"$I$2218"</definedName>
    <definedName name="IQRH2219" hidden="1">"$I$2219:$M$2219"</definedName>
    <definedName name="IQRH222" hidden="1">"$I$222"</definedName>
    <definedName name="IQRH2220" hidden="1">"$I$2220"</definedName>
    <definedName name="IQRH2221" hidden="1">"$I$2221:$J$2221"</definedName>
    <definedName name="IQRH2222" hidden="1">"$I$2222"</definedName>
    <definedName name="IQRH2223" hidden="1">"$I$2223"</definedName>
    <definedName name="IQRH2224" hidden="1">"$I$2224"</definedName>
    <definedName name="IQRH2225" hidden="1">"$I$2225:$J$2225"</definedName>
    <definedName name="IQRH2226" hidden="1">"$I$2226"</definedName>
    <definedName name="IQRH2227" hidden="1">"$I$2227"</definedName>
    <definedName name="IQRH2228" hidden="1">"$I$2228:$J$2228"</definedName>
    <definedName name="IQRH2229" hidden="1">"$I$2229"</definedName>
    <definedName name="IQRH223" hidden="1">"$I$223"</definedName>
    <definedName name="IQRH2230" hidden="1">"$I$2230"</definedName>
    <definedName name="IQRH2231" hidden="1">"$I$2231"</definedName>
    <definedName name="IQRH2232" hidden="1">"$I$2232"</definedName>
    <definedName name="IQRH2233" hidden="1">"$I$2233"</definedName>
    <definedName name="IQRH2234" hidden="1">"$I$2234"</definedName>
    <definedName name="IQRH2235" hidden="1">"$I$2235"</definedName>
    <definedName name="IQRH2236" hidden="1">"$I$2236"</definedName>
    <definedName name="IQRH2237" hidden="1">"$I$2237:$M$2237"</definedName>
    <definedName name="IQRH2238" hidden="1">"$I$2238:$M$2238"</definedName>
    <definedName name="IQRH2239" hidden="1">"$I$2239"</definedName>
    <definedName name="IQRH224" hidden="1">"$I$224:$J$224"</definedName>
    <definedName name="IQRH2240" hidden="1">"$I$2240:$L$2240"</definedName>
    <definedName name="IQRH2241" hidden="1">"$I$2241"</definedName>
    <definedName name="IQRH2242" hidden="1">"$I$2242"</definedName>
    <definedName name="IQRH2243" hidden="1">"$I$2243:$M$2243"</definedName>
    <definedName name="IQRH2244" hidden="1">"$I$2244"</definedName>
    <definedName name="IQRH2245" hidden="1">"$I$2245"</definedName>
    <definedName name="IQRH2246" hidden="1">"$I$2246"</definedName>
    <definedName name="IQRH2247" hidden="1">"$I$2247"</definedName>
    <definedName name="IQRH2248" hidden="1">"$I$2248:$M$2248"</definedName>
    <definedName name="IQRH2249" hidden="1">"$I$2249:$M$2249"</definedName>
    <definedName name="IQRH225" hidden="1">"$I$225"</definedName>
    <definedName name="IQRH2250" hidden="1">"$I$2250:$J$2250"</definedName>
    <definedName name="IQRH2251" hidden="1">"$I$2251"</definedName>
    <definedName name="IQRH2252" hidden="1">"$I$2252"</definedName>
    <definedName name="IQRH2253" hidden="1">"$I$2253:$L$2253"</definedName>
    <definedName name="IQRH2254" hidden="1">"$I$2254"</definedName>
    <definedName name="IQRH2255" hidden="1">"$I$2255:$M$2255"</definedName>
    <definedName name="IQRH2256" hidden="1">"$I$2256"</definedName>
    <definedName name="IQRH2257" hidden="1">"$I$2257"</definedName>
    <definedName name="IQRH2258" hidden="1">"$I$2258"</definedName>
    <definedName name="IQRH2259" hidden="1">"$I$2259"</definedName>
    <definedName name="IQRH226" hidden="1">"$I$226:$J$226"</definedName>
    <definedName name="IQRH2260" hidden="1">"$I$2260:$K$2260"</definedName>
    <definedName name="IQRH2261" hidden="1">"$I$2261"</definedName>
    <definedName name="IQRH2262" hidden="1">"$I$2262"</definedName>
    <definedName name="IQRH2263" hidden="1">"$I$2263:$J$2263"</definedName>
    <definedName name="IQRH2264" hidden="1">"$I$2264"</definedName>
    <definedName name="IQRH2265" hidden="1">"$I$2265:$J$2265"</definedName>
    <definedName name="IQRH2266" hidden="1">"$I$2266:$M$2266"</definedName>
    <definedName name="IQRH2267" hidden="1">"$I$2267"</definedName>
    <definedName name="IQRH2268" hidden="1">"$I$2268"</definedName>
    <definedName name="IQRH2269" hidden="1">"$I$2269"</definedName>
    <definedName name="IQRH227" hidden="1">"$I$227"</definedName>
    <definedName name="IQRH2270" hidden="1">"$I$2270"</definedName>
    <definedName name="IQRH2271" hidden="1">"$I$2271:$J$2271"</definedName>
    <definedName name="IQRH2272" hidden="1">"$I$2272"</definedName>
    <definedName name="IQRH2273" hidden="1">"$I$2273:$J$2273"</definedName>
    <definedName name="IQRH2274" hidden="1">"$I$2274"</definedName>
    <definedName name="IQRH2275" hidden="1">"$I$2275:$J$2275"</definedName>
    <definedName name="IQRH2276" hidden="1">"$I$2276"</definedName>
    <definedName name="IQRH2277" hidden="1">"$I$2277:$M$2277"</definedName>
    <definedName name="IQRH2278" hidden="1">"$I$2278"</definedName>
    <definedName name="IQRH2279" hidden="1">"$I$2279"</definedName>
    <definedName name="IQRH228" hidden="1">"$I$228:$K$228"</definedName>
    <definedName name="IQRH2280" hidden="1">"$I$2280"</definedName>
    <definedName name="IQRH2281" hidden="1">"$I$2281"</definedName>
    <definedName name="IQRH2282" hidden="1">"$I$2282"</definedName>
    <definedName name="IQRH2283" hidden="1">"$I$2283:$J$2283"</definedName>
    <definedName name="IQRH2284" hidden="1">"$I$2284"</definedName>
    <definedName name="IQRH2285" hidden="1">"$I$2285"</definedName>
    <definedName name="IQRH2286" hidden="1">"$I$2286"</definedName>
    <definedName name="IQRH2287" hidden="1">"$I$2287:$M$2287"</definedName>
    <definedName name="IQRH2288" hidden="1">"$I$2288"</definedName>
    <definedName name="IQRH2289" hidden="1">"$I$2289"</definedName>
    <definedName name="IQRH229" hidden="1">"$I$229"</definedName>
    <definedName name="IQRH2290" hidden="1">"$I$2290"</definedName>
    <definedName name="IQRH2291" hidden="1">"$I$2291"</definedName>
    <definedName name="IQRH2292" hidden="1">"$I$2292"</definedName>
    <definedName name="IQRH2293" hidden="1">"$I$2293"</definedName>
    <definedName name="IQRH2294" hidden="1">"$I$2294"</definedName>
    <definedName name="IQRH2295" hidden="1">"$I$2295"</definedName>
    <definedName name="IQRH2296" hidden="1">"$I$2296"</definedName>
    <definedName name="IQRH2297" hidden="1">"$I$2297"</definedName>
    <definedName name="IQRH2298" hidden="1">"$I$2298:$M$2298"</definedName>
    <definedName name="IQRH2299" hidden="1">"$I$2299"</definedName>
    <definedName name="IQRH23" hidden="1">"$I$23:$M$23"</definedName>
    <definedName name="IQRH230" hidden="1">"$I$230"</definedName>
    <definedName name="IQRH2300" hidden="1">"$I$2300"</definedName>
    <definedName name="IQRH2301" hidden="1">"$I$2301:$K$2301"</definedName>
    <definedName name="IQRH2302" hidden="1">"$I$2302:$J$2302"</definedName>
    <definedName name="IQRH2303" hidden="1">"$I$2303"</definedName>
    <definedName name="IQRH2304" hidden="1">"$I$2304"</definedName>
    <definedName name="IQRH2305" hidden="1">"$I$2305:$L$2305"</definedName>
    <definedName name="IQRH2306" hidden="1">"$I$2306"</definedName>
    <definedName name="IQRH2307" hidden="1">"$I$2307"</definedName>
    <definedName name="IQRH2308" hidden="1">"$I$2308"</definedName>
    <definedName name="IQRH2309" hidden="1">"$I$2309"</definedName>
    <definedName name="IQRH231" hidden="1">"$I$231"</definedName>
    <definedName name="IQRH2310" hidden="1">"$I$2310"</definedName>
    <definedName name="IQRH2311" hidden="1">"$I$2311"</definedName>
    <definedName name="IQRH2312" hidden="1">"$I$2312"</definedName>
    <definedName name="IQRH2313" hidden="1">"$I$2313"</definedName>
    <definedName name="IQRH2314" hidden="1">"$I$2314:$M$2314"</definedName>
    <definedName name="IQRH2315" hidden="1">"$I$2315"</definedName>
    <definedName name="IQRH2316" hidden="1">"$I$2316"</definedName>
    <definedName name="IQRH2317" hidden="1">"$I$2317"</definedName>
    <definedName name="IQRH2318" hidden="1">"$I$2318"</definedName>
    <definedName name="IQRH2319" hidden="1">"$I$2319"</definedName>
    <definedName name="IQRH232" hidden="1">"$I$232:$J$232"</definedName>
    <definedName name="IQRH2320" hidden="1">"$I$2320"</definedName>
    <definedName name="IQRH2321" hidden="1">"$I$2321"</definedName>
    <definedName name="IQRH2322" hidden="1">"$I$2322"</definedName>
    <definedName name="IQRH2323" hidden="1">"$I$2323"</definedName>
    <definedName name="IQRH2324" hidden="1">"$I$2324"</definedName>
    <definedName name="IQRH2325" hidden="1">"$I$2325:$M$2325"</definedName>
    <definedName name="IQRH2326" hidden="1">"$I$2326:$K$2326"</definedName>
    <definedName name="IQRH2327" hidden="1">"$I$2327"</definedName>
    <definedName name="IQRH2328" hidden="1">"$I$2328"</definedName>
    <definedName name="IQRH2329" hidden="1">"$I$2329"</definedName>
    <definedName name="IQRH233" hidden="1">"$I$233"</definedName>
    <definedName name="IQRH2330" hidden="1">"$I$2330"</definedName>
    <definedName name="IQRH2331" hidden="1">"$I$2331"</definedName>
    <definedName name="IQRH2332" hidden="1">"$I$2332:$M$2332"</definedName>
    <definedName name="IQRH2333" hidden="1">"$I$2333"</definedName>
    <definedName name="IQRH2334" hidden="1">"$I$2334"</definedName>
    <definedName name="IQRH2335" hidden="1">"$I$2335"</definedName>
    <definedName name="IQRH2336" hidden="1">"$I$2336"</definedName>
    <definedName name="IQRH2337" hidden="1">"$I$2337"</definedName>
    <definedName name="IQRH2338" hidden="1">"$I$2338"</definedName>
    <definedName name="IQRH2339" hidden="1">"$I$2339"</definedName>
    <definedName name="IQRH234" hidden="1">"$I$234:$M$234"</definedName>
    <definedName name="IQRH2340" hidden="1">"$I$2340"</definedName>
    <definedName name="IQRH2341" hidden="1">"$I$2341"</definedName>
    <definedName name="IQRH2342" hidden="1">"$I$2342"</definedName>
    <definedName name="IQRH2343" hidden="1">"$I$2343"</definedName>
    <definedName name="IQRH2344" hidden="1">"$I$2344"</definedName>
    <definedName name="IQRH2345" hidden="1">"$I$2345"</definedName>
    <definedName name="IQRH2346" hidden="1">"$I$2346:$K$2346"</definedName>
    <definedName name="IQRH2347" hidden="1">"$I$2347:$J$2347"</definedName>
    <definedName name="IQRH2348" hidden="1">"$I$2348:$J$2348"</definedName>
    <definedName name="IQRH2349" hidden="1">"$I$2349"</definedName>
    <definedName name="IQRH235" hidden="1">"$I$235"</definedName>
    <definedName name="IQRH2350" hidden="1">"$I$2350"</definedName>
    <definedName name="IQRH2351" hidden="1">"$I$2351"</definedName>
    <definedName name="IQRH2352" hidden="1">"$I$2352"</definedName>
    <definedName name="IQRH2353" hidden="1">"$I$2353"</definedName>
    <definedName name="IQRH2354" hidden="1">"$I$2354:$J$2354"</definedName>
    <definedName name="IQRH2355" hidden="1">"$I$2355"</definedName>
    <definedName name="IQRH2356" hidden="1">"$I$2356:$J$2356"</definedName>
    <definedName name="IQRH2357" hidden="1">"$I$2357:$M$2357"</definedName>
    <definedName name="IQRH2358" hidden="1">"$I$2358:$J$2358"</definedName>
    <definedName name="IQRH2359" hidden="1">"$I$2359"</definedName>
    <definedName name="IQRH236" hidden="1">"$I$236"</definedName>
    <definedName name="IQRH2360" hidden="1">"$I$2360"</definedName>
    <definedName name="IQRH2361" hidden="1">"$I$2361"</definedName>
    <definedName name="IQRH2362" hidden="1">"$I$2362"</definedName>
    <definedName name="IQRH2363" hidden="1">"$I$2363"</definedName>
    <definedName name="IQRH2364" hidden="1">"$I$2364"</definedName>
    <definedName name="IQRH2365" hidden="1">"$I$2365"</definedName>
    <definedName name="IQRH2366" hidden="1">"$I$2366"</definedName>
    <definedName name="IQRH2367" hidden="1">"$I$2367"</definedName>
    <definedName name="IQRH2368" hidden="1">"$I$2368"</definedName>
    <definedName name="IQRH2369" hidden="1">"$I$2369"</definedName>
    <definedName name="IQRH237" hidden="1">"$I$237"</definedName>
    <definedName name="IQRH2370" hidden="1">"$I$2370"</definedName>
    <definedName name="IQRH2371" hidden="1">"$I$2371"</definedName>
    <definedName name="IQRH2372" hidden="1">"$I$2372"</definedName>
    <definedName name="IQRH2373" hidden="1">"$I$2373"</definedName>
    <definedName name="IQRH2374" hidden="1">"$I$2374"</definedName>
    <definedName name="IQRH2375" hidden="1">"$I$2375"</definedName>
    <definedName name="IQRH2376" hidden="1">"$I$2376"</definedName>
    <definedName name="IQRH2377" hidden="1">"$I$2377"</definedName>
    <definedName name="IQRH2378" hidden="1">"$I$2378"</definedName>
    <definedName name="IQRH2379" hidden="1">"$I$2379:$M$2379"</definedName>
    <definedName name="IQRH238" hidden="1">"$I$238:$M$238"</definedName>
    <definedName name="IQRH2380" hidden="1">"$I$2380"</definedName>
    <definedName name="IQRH2381" hidden="1">"$I$2381:$J$2381"</definedName>
    <definedName name="IQRH2382" hidden="1">"$I$2382"</definedName>
    <definedName name="IQRH2383" hidden="1">"$I$2383"</definedName>
    <definedName name="IQRH2384" hidden="1">"$I$2384"</definedName>
    <definedName name="IQRH2385" hidden="1">"$I$2385:$J$2385"</definedName>
    <definedName name="IQRH2386" hidden="1">"$I$2386"</definedName>
    <definedName name="IQRH2387" hidden="1">"$I$2387:$M$2387"</definedName>
    <definedName name="IQRH2388" hidden="1">"$I$2388:$M$2388"</definedName>
    <definedName name="IQRH2389" hidden="1">"$I$2389"</definedName>
    <definedName name="IQRH239" hidden="1">"$I$239"</definedName>
    <definedName name="IQRH2390" hidden="1">"$I$2390"</definedName>
    <definedName name="IQRH2391" hidden="1">"$I$2391"</definedName>
    <definedName name="IQRH2392" hidden="1">"$I$2392"</definedName>
    <definedName name="IQRH2393" hidden="1">"$I$2393"</definedName>
    <definedName name="IQRH2394" hidden="1">"$I$2394"</definedName>
    <definedName name="IQRH2395" hidden="1">"$I$2395:$M$2395"</definedName>
    <definedName name="IQRH2396" hidden="1">"$I$2396"</definedName>
    <definedName name="IQRH2397" hidden="1">"$I$2397"</definedName>
    <definedName name="IQRH2398" hidden="1">"$I$2398"</definedName>
    <definedName name="IQRH2399" hidden="1">"$I$2399"</definedName>
    <definedName name="IQRH24" hidden="1">"$I$24:$M$24"</definedName>
    <definedName name="IQRH240" hidden="1">"$I$240:$M$240"</definedName>
    <definedName name="IQRH2400" hidden="1">"$I$2400:$M$2400"</definedName>
    <definedName name="IQRH2401" hidden="1">"$I$2401"</definedName>
    <definedName name="IQRH2402" hidden="1">"$I$2402"</definedName>
    <definedName name="IQRH2403" hidden="1">"$I$2403"</definedName>
    <definedName name="IQRH2404" hidden="1">"$I$2404"</definedName>
    <definedName name="IQRH2405" hidden="1">"$I$2405"</definedName>
    <definedName name="IQRH2406" hidden="1">"$I$2406:$J$2406"</definedName>
    <definedName name="IQRH2407" hidden="1">"$I$2407"</definedName>
    <definedName name="IQRH2408" hidden="1">"$I$2408"</definedName>
    <definedName name="IQRH2409" hidden="1">"$I$2409"</definedName>
    <definedName name="IQRH241" hidden="1">"$I$241"</definedName>
    <definedName name="IQRH2410" hidden="1">"$I$2410"</definedName>
    <definedName name="IQRH2411" hidden="1">"$I$2411"</definedName>
    <definedName name="IQRH2412" hidden="1">"$I$2412"</definedName>
    <definedName name="IQRH2413" hidden="1">"$I$2413"</definedName>
    <definedName name="IQRH2414" hidden="1">"$I$2414"</definedName>
    <definedName name="IQRH2415" hidden="1">"$I$2415"</definedName>
    <definedName name="IQRH2416" hidden="1">"$I$2416:$M$2416"</definedName>
    <definedName name="IQRH2417" hidden="1">"$I$2417"</definedName>
    <definedName name="IQRH2418" hidden="1">"$I$2418"</definedName>
    <definedName name="IQRH2419" hidden="1">"$I$2419"</definedName>
    <definedName name="IQRH242" hidden="1">"$I$242"</definedName>
    <definedName name="IQRH2420" hidden="1">"$I$2420"</definedName>
    <definedName name="IQRH2421" hidden="1">"$I$2421"</definedName>
    <definedName name="IQRH2422" hidden="1">"$I$2422"</definedName>
    <definedName name="IQRH2423" hidden="1">"$I$2423:$M$2423"</definedName>
    <definedName name="IQRH2424" hidden="1">"$I$2424"</definedName>
    <definedName name="IQRH2425" hidden="1">"$I$2425"</definedName>
    <definedName name="IQRH2426" hidden="1">"$I$2426"</definedName>
    <definedName name="IQRH2427" hidden="1">"$I$2427"</definedName>
    <definedName name="IQRH2428" hidden="1">"$I$2428"</definedName>
    <definedName name="IQRH2429" hidden="1">"$I$2429"</definedName>
    <definedName name="IQRH243" hidden="1">"$I$243"</definedName>
    <definedName name="IQRH2430" hidden="1">"$I$2430"</definedName>
    <definedName name="IQRH2431" hidden="1">"$I$2431"</definedName>
    <definedName name="IQRH2432" hidden="1">"$I$2432"</definedName>
    <definedName name="IQRH2433" hidden="1">"$I$2433"</definedName>
    <definedName name="IQRH2434" hidden="1">"$I$2434"</definedName>
    <definedName name="IQRH2435" hidden="1">"$I$2435"</definedName>
    <definedName name="IQRH2436" hidden="1">"$I$2436"</definedName>
    <definedName name="IQRH2437" hidden="1">"$I$2437"</definedName>
    <definedName name="IQRH2438" hidden="1">"$I$2438"</definedName>
    <definedName name="IQRH2439" hidden="1">"$I$2439"</definedName>
    <definedName name="IQRH244" hidden="1">"$I$244"</definedName>
    <definedName name="IQRH2440" hidden="1">"$I$2440:$M$2440"</definedName>
    <definedName name="IQRH2441" hidden="1">"$I$2441"</definedName>
    <definedName name="IQRH2442" hidden="1">"$I$2442:$M$2442"</definedName>
    <definedName name="IQRH2443" hidden="1">"$I$2443:$J$2443"</definedName>
    <definedName name="IQRH2444" hidden="1">"$I$2444"</definedName>
    <definedName name="IQRH2445" hidden="1">"$I$2445"</definedName>
    <definedName name="IQRH2446" hidden="1">"$I$2446"</definedName>
    <definedName name="IQRH2447" hidden="1">"$I$2447"</definedName>
    <definedName name="IQRH2448" hidden="1">"$I$2448:$M$2448"</definedName>
    <definedName name="IQRH2449" hidden="1">"$I$2449"</definedName>
    <definedName name="IQRH245" hidden="1">"$I$245:$J$245"</definedName>
    <definedName name="IQRH2450" hidden="1">"$I$2450:$J$2450"</definedName>
    <definedName name="IQRH2451" hidden="1">"$I$2451"</definedName>
    <definedName name="IQRH2452" hidden="1">"$I$2452"</definedName>
    <definedName name="IQRH2453" hidden="1">"$I$2453"</definedName>
    <definedName name="IQRH2454" hidden="1">"$I$2454"</definedName>
    <definedName name="IQRH2455" hidden="1">"$I$2455"</definedName>
    <definedName name="IQRH2456" hidden="1">"$I$2456:$J$2456"</definedName>
    <definedName name="IQRH2457" hidden="1">"$I$2457"</definedName>
    <definedName name="IQRH2458" hidden="1">"$I$2458"</definedName>
    <definedName name="IQRH2459" hidden="1">"$I$2459"</definedName>
    <definedName name="IQRH246" hidden="1">"$I$246"</definedName>
    <definedName name="IQRH2460" hidden="1">"$I$2460"</definedName>
    <definedName name="IQRH2461" hidden="1">"$I$2461:$L$2461"</definedName>
    <definedName name="IQRH2462" hidden="1">"$I$2462"</definedName>
    <definedName name="IQRH2463" hidden="1">"$I$2463"</definedName>
    <definedName name="IQRH2464" hidden="1">"$I$2464"</definedName>
    <definedName name="IQRH2465" hidden="1">"$I$2465"</definedName>
    <definedName name="IQRH2466" hidden="1">"$I$2466"</definedName>
    <definedName name="IQRH2467" hidden="1">"$I$2467"</definedName>
    <definedName name="IQRH2468" hidden="1">"$I$2468"</definedName>
    <definedName name="IQRH2469" hidden="1">"$I$2469"</definedName>
    <definedName name="IQRH247" hidden="1">"$I$247:$M$247"</definedName>
    <definedName name="IQRH2470" hidden="1">"$I$2470"</definedName>
    <definedName name="IQRH2471" hidden="1">"$I$2471"</definedName>
    <definedName name="IQRH2472" hidden="1">"$I$2472"</definedName>
    <definedName name="IQRH2473" hidden="1">"$I$2473"</definedName>
    <definedName name="IQRH2474" hidden="1">"$I$2474"</definedName>
    <definedName name="IQRH2475" hidden="1">"$I$2475:$M$2475"</definedName>
    <definedName name="IQRH2476" hidden="1">"$I$2476"</definedName>
    <definedName name="IQRH2477" hidden="1">"$I$2477"</definedName>
    <definedName name="IQRH2478" hidden="1">"$I$2478"</definedName>
    <definedName name="IQRH2479" hidden="1">"$I$2479"</definedName>
    <definedName name="IQRH248" hidden="1">"$I$248:$J$248"</definedName>
    <definedName name="IQRH2480" hidden="1">"$I$2480:$M$2480"</definedName>
    <definedName name="IQRH2481" hidden="1">"$I$2481"</definedName>
    <definedName name="IQRH2482" hidden="1">"$I$2482"</definedName>
    <definedName name="IQRH2483" hidden="1">"$I$2483"</definedName>
    <definedName name="IQRH2484" hidden="1">"$I$2484"</definedName>
    <definedName name="IQRH2485" hidden="1">"$I$2485"</definedName>
    <definedName name="IQRH2486" hidden="1">"$I$2486:$J$2486"</definedName>
    <definedName name="IQRH2487" hidden="1">"$I$2487"</definedName>
    <definedName name="IQRH2488" hidden="1">"$I$2488"</definedName>
    <definedName name="IQRH2489" hidden="1">"$I$2489"</definedName>
    <definedName name="IQRH249" hidden="1">"$I$249:$M$249"</definedName>
    <definedName name="IQRH2490" hidden="1">"$I$2490:$J$2490"</definedName>
    <definedName name="IQRH2491" hidden="1">"$I$2491:$M$2491"</definedName>
    <definedName name="IQRH2492" hidden="1">"$I$2492"</definedName>
    <definedName name="IQRH2493" hidden="1">"$I$2493"</definedName>
    <definedName name="IQRH2494" hidden="1">"$I$2494"</definedName>
    <definedName name="IQRH2495" hidden="1">"$I$2495"</definedName>
    <definedName name="IQRH2496" hidden="1">"$I$2496"</definedName>
    <definedName name="IQRH2497" hidden="1">"$I$2497"</definedName>
    <definedName name="IQRH2498" hidden="1">"$I$2498"</definedName>
    <definedName name="IQRH2499" hidden="1">"$I$2499"</definedName>
    <definedName name="IQRH25" hidden="1">"$I$25"</definedName>
    <definedName name="IQRH250" hidden="1">"$I$250"</definedName>
    <definedName name="IQRH2500" hidden="1">"$I$2500"</definedName>
    <definedName name="IQRH2501" hidden="1">"$I$2501"</definedName>
    <definedName name="IQRH2502" hidden="1">"$I$2502"</definedName>
    <definedName name="IQRH2503" hidden="1">"$I$2503"</definedName>
    <definedName name="IQRH2504" hidden="1">"$I$2504"</definedName>
    <definedName name="IQRH2505" hidden="1">"$I$2505"</definedName>
    <definedName name="IQRH2506" hidden="1">"$I$2506"</definedName>
    <definedName name="IQRH2507" hidden="1">"$I$2507"</definedName>
    <definedName name="IQRH2508" hidden="1">"$I$2508"</definedName>
    <definedName name="IQRH2509" hidden="1">"$I$2509"</definedName>
    <definedName name="IQRH251" hidden="1">"$I$251"</definedName>
    <definedName name="IQRH2510" hidden="1">"$I$2510"</definedName>
    <definedName name="IQRH2511" hidden="1">"$I$2511"</definedName>
    <definedName name="IQRH2512" hidden="1">"$I$2512"</definedName>
    <definedName name="IQRH2513" hidden="1">"$I$2513"</definedName>
    <definedName name="IQRH2514" hidden="1">"$I$2514"</definedName>
    <definedName name="IQRH2515" hidden="1">"$I$2515"</definedName>
    <definedName name="IQRH2516" hidden="1">"$I$2516"</definedName>
    <definedName name="IQRH2517" hidden="1">"$I$2517:$J$2517"</definedName>
    <definedName name="IQRH2518" hidden="1">"$I$2518:$J$2518"</definedName>
    <definedName name="IQRH2519" hidden="1">"$I$2519:$J$2519"</definedName>
    <definedName name="IQRH252" hidden="1">"$I$252:$M$252"</definedName>
    <definedName name="IQRH2520" hidden="1">"$I$2520"</definedName>
    <definedName name="IQRH2521" hidden="1">"$I$2521"</definedName>
    <definedName name="IQRH2522" hidden="1">"$I$2522:$M$2522"</definedName>
    <definedName name="IQRH2523" hidden="1">"$I$2523:$M$2523"</definedName>
    <definedName name="IQRH2524" hidden="1">"$I$2524"</definedName>
    <definedName name="IQRH2525" hidden="1">"$I$2525"</definedName>
    <definedName name="IQRH2526" hidden="1">"$I$2526:$J$2526"</definedName>
    <definedName name="IQRH2527" hidden="1">"$I$2527:$J$2527"</definedName>
    <definedName name="IQRH2528" hidden="1">"$I$2528"</definedName>
    <definedName name="IQRH2529" hidden="1">"$I$2529"</definedName>
    <definedName name="IQRH253" hidden="1">"$I$253"</definedName>
    <definedName name="IQRH2530" hidden="1">"$I$2530"</definedName>
    <definedName name="IQRH2531" hidden="1">"$I$2531"</definedName>
    <definedName name="IQRH2532" hidden="1">"$I$2532"</definedName>
    <definedName name="IQRH2533" hidden="1">"$I$2533"</definedName>
    <definedName name="IQRH2534" hidden="1">"$I$2534:$L$2534"</definedName>
    <definedName name="IQRH2535" hidden="1">"$I$2535"</definedName>
    <definedName name="IQRH2536" hidden="1">"$I$2536"</definedName>
    <definedName name="IQRH2537" hidden="1">"$I$2537"</definedName>
    <definedName name="IQRH2538" hidden="1">"$I$2538:$M$2538"</definedName>
    <definedName name="IQRH2539" hidden="1">"$I$2539"</definedName>
    <definedName name="IQRH254" hidden="1">"$I$254:$M$254"</definedName>
    <definedName name="IQRH2540" hidden="1">"$I$2540"</definedName>
    <definedName name="IQRH2541" hidden="1">"$I$2541"</definedName>
    <definedName name="IQRH2542" hidden="1">"$I$2542"</definedName>
    <definedName name="IQRH2543" hidden="1">"$I$2543:$J$2543"</definedName>
    <definedName name="IQRH2544" hidden="1">"$I$2544:$M$2544"</definedName>
    <definedName name="IQRH2545" hidden="1">"$I$2545"</definedName>
    <definedName name="IQRH2546" hidden="1">"$I$2546:$J$2546"</definedName>
    <definedName name="IQRH2547" hidden="1">"$I$2547"</definedName>
    <definedName name="IQRH2548" hidden="1">"$I$2548"</definedName>
    <definedName name="IQRH2549" hidden="1">"$I$2549"</definedName>
    <definedName name="IQRH255" hidden="1">"$I$255:$J$255"</definedName>
    <definedName name="IQRH2550" hidden="1">"$I$2550"</definedName>
    <definedName name="IQRH2551" hidden="1">"$I$2551"</definedName>
    <definedName name="IQRH2552" hidden="1">"$I$2552"</definedName>
    <definedName name="IQRH2553" hidden="1">"$I$2553"</definedName>
    <definedName name="IQRH2554" hidden="1">"$I$2554"</definedName>
    <definedName name="IQRH2555" hidden="1">"$I$2555"</definedName>
    <definedName name="IQRH2556" hidden="1">"$I$2556"</definedName>
    <definedName name="IQRH2557" hidden="1">"$I$2557"</definedName>
    <definedName name="IQRH2558" hidden="1">"$I$2558"</definedName>
    <definedName name="IQRH2559" hidden="1">"$I$2559"</definedName>
    <definedName name="IQRH256" hidden="1">"$I$256:$M$256"</definedName>
    <definedName name="IQRH2560" hidden="1">"$I$2560:$J$2560"</definedName>
    <definedName name="IQRH2561" hidden="1">"$I$2561"</definedName>
    <definedName name="IQRH2562" hidden="1">"$I$2562"</definedName>
    <definedName name="IQRH2563" hidden="1">"$I$2563"</definedName>
    <definedName name="IQRH2564" hidden="1">"$I$2564"</definedName>
    <definedName name="IQRH2565" hidden="1">"$I$2565:$L$2565"</definedName>
    <definedName name="IQRH2566" hidden="1">"$I$2566"</definedName>
    <definedName name="IQRH2567" hidden="1">"$I$2567"</definedName>
    <definedName name="IQRH2568" hidden="1">"$I$2568"</definedName>
    <definedName name="IQRH2569" hidden="1">"$I$2569"</definedName>
    <definedName name="IQRH257" hidden="1">"$I$257:$M$257"</definedName>
    <definedName name="IQRH2570" hidden="1">"$I$2570"</definedName>
    <definedName name="IQRH2571" hidden="1">"$I$2571"</definedName>
    <definedName name="IQRH2572" hidden="1">"$I$2572:$J$2572"</definedName>
    <definedName name="IQRH2573" hidden="1">"$I$2573:$M$2573"</definedName>
    <definedName name="IQRH2574" hidden="1">"$I$2574"</definedName>
    <definedName name="IQRH2575" hidden="1">"$I$2575"</definedName>
    <definedName name="IQRH2576" hidden="1">"$I$2576"</definedName>
    <definedName name="IQRH2577" hidden="1">"$I$2577"</definedName>
    <definedName name="IQRH2578" hidden="1">"$I$2578"</definedName>
    <definedName name="IQRH2579" hidden="1">"$I$2579"</definedName>
    <definedName name="IQRH258" hidden="1">"$I$258"</definedName>
    <definedName name="IQRH2580" hidden="1">"$I$2580"</definedName>
    <definedName name="IQRH2581" hidden="1">"$I$2581"</definedName>
    <definedName name="IQRH2582" hidden="1">"$I$2582"</definedName>
    <definedName name="IQRH2583" hidden="1">"$I$2583"</definedName>
    <definedName name="IQRH2584" hidden="1">"$I$2584"</definedName>
    <definedName name="IQRH2585" hidden="1">"$I$2585"</definedName>
    <definedName name="IQRH2586" hidden="1">"$I$2586:$M$2586"</definedName>
    <definedName name="IQRH2587" hidden="1">"$I$2587"</definedName>
    <definedName name="IQRH2588" hidden="1">"$I$2588"</definedName>
    <definedName name="IQRH2589" hidden="1">"$I$2589"</definedName>
    <definedName name="IQRH259" hidden="1">"$I$259:$M$259"</definedName>
    <definedName name="IQRH2590" hidden="1">"$I$2590:$M$2590"</definedName>
    <definedName name="IQRH2591" hidden="1">"$I$2591:$J$2591"</definedName>
    <definedName name="IQRH2592" hidden="1">"$I$2592"</definedName>
    <definedName name="IQRH2593" hidden="1">"$I$2593"</definedName>
    <definedName name="IQRH2594" hidden="1">"$I$2594:$M$2594"</definedName>
    <definedName name="IQRH2595" hidden="1">"$I$2595"</definedName>
    <definedName name="IQRH2596" hidden="1">"$I$2596"</definedName>
    <definedName name="IQRH2597" hidden="1">"$I$2597"</definedName>
    <definedName name="IQRH2598" hidden="1">"$I$2598"</definedName>
    <definedName name="IQRH2599" hidden="1">"$I$2599"</definedName>
    <definedName name="IQRH26" hidden="1">"$I$26:$M$26"</definedName>
    <definedName name="IQRH260" hidden="1">"$I$260:$M$260"</definedName>
    <definedName name="IQRH2600" hidden="1">"$I$2600"</definedName>
    <definedName name="IQRH2601" hidden="1">"$I$2601"</definedName>
    <definedName name="IQRH2602" hidden="1">"$I$2602"</definedName>
    <definedName name="IQRH2603" hidden="1">"$I$2603:$J$2603"</definedName>
    <definedName name="IQRH2604" hidden="1">"$I$2604"</definedName>
    <definedName name="IQRH2605" hidden="1">"$I$2605"</definedName>
    <definedName name="IQRH2606" hidden="1">"$I$2606"</definedName>
    <definedName name="IQRH2607" hidden="1">"$I$2607"</definedName>
    <definedName name="IQRH2608" hidden="1">"$I$2608"</definedName>
    <definedName name="IQRH2609" hidden="1">"$I$2609"</definedName>
    <definedName name="IQRH261" hidden="1">"$I$261"</definedName>
    <definedName name="IQRH2610" hidden="1">"$I$2610"</definedName>
    <definedName name="IQRH2611" hidden="1">"$I$2611"</definedName>
    <definedName name="IQRH2612" hidden="1">"$I$2612:$M$2612"</definedName>
    <definedName name="IQRH2613" hidden="1">"$I$2613"</definedName>
    <definedName name="IQRH2614" hidden="1">"$I$2614"</definedName>
    <definedName name="IQRH2615" hidden="1">"$I$2615"</definedName>
    <definedName name="IQRH2616" hidden="1">"$I$2616"</definedName>
    <definedName name="IQRH2617" hidden="1">"$I$2617"</definedName>
    <definedName name="IQRH2618" hidden="1">"$I$2618"</definedName>
    <definedName name="IQRH2619" hidden="1">"$I$2619"</definedName>
    <definedName name="IQRH262" hidden="1">"$I$262:$J$262"</definedName>
    <definedName name="IQRH2620" hidden="1">"$I$2620"</definedName>
    <definedName name="IQRH2621" hidden="1">"$I$2621"</definedName>
    <definedName name="IQRH2622" hidden="1">"$I$2622"</definedName>
    <definedName name="IQRH2623" hidden="1">"$I$2623"</definedName>
    <definedName name="IQRH2624" hidden="1">"$I$2624"</definedName>
    <definedName name="IQRH2625" hidden="1">"$I$2625"</definedName>
    <definedName name="IQRH2626" hidden="1">"$I$2626"</definedName>
    <definedName name="IQRH2627" hidden="1">"$I$2627:$M$2627"</definedName>
    <definedName name="IQRH2628" hidden="1">"$I$2628"</definedName>
    <definedName name="IQRH2629" hidden="1">"$I$2629:$M$2629"</definedName>
    <definedName name="IQRH263" hidden="1">"$I$263"</definedName>
    <definedName name="IQRH2630" hidden="1">"$I$2630"</definedName>
    <definedName name="IQRH2631" hidden="1">"$I$2631"</definedName>
    <definedName name="IQRH2632" hidden="1">"$I$2632:$M$2632"</definedName>
    <definedName name="IQRH2633" hidden="1">"$I$2633:$J$2633"</definedName>
    <definedName name="IQRH2634" hidden="1">"$I$2634:$M$2634"</definedName>
    <definedName name="IQRH2635" hidden="1">"$I$2635"</definedName>
    <definedName name="IQRH2636" hidden="1">"$I$2636"</definedName>
    <definedName name="IQRH2637" hidden="1">"$I$2637"</definedName>
    <definedName name="IQRH2638" hidden="1">"$I$2638"</definedName>
    <definedName name="IQRH2639" hidden="1">"$I$2639"</definedName>
    <definedName name="IQRH264" hidden="1">"$I$264"</definedName>
    <definedName name="IQRH2640" hidden="1">"$I$2640"</definedName>
    <definedName name="IQRH2641" hidden="1">"$I$2641"</definedName>
    <definedName name="IQRH2642" hidden="1">"$I$2642"</definedName>
    <definedName name="IQRH2643" hidden="1">"$I$2643"</definedName>
    <definedName name="IQRH2644" hidden="1">"$I$2644"</definedName>
    <definedName name="IQRH2645" hidden="1">"$I$2645"</definedName>
    <definedName name="IQRH2646" hidden="1">"$I$2646"</definedName>
    <definedName name="IQRH2647" hidden="1">"$I$2647:$J$2647"</definedName>
    <definedName name="IQRH2648" hidden="1">"$I$2648"</definedName>
    <definedName name="IQRH2649" hidden="1">"$I$2649"</definedName>
    <definedName name="IQRH265" hidden="1">"$I$265"</definedName>
    <definedName name="IQRH2650" hidden="1">"$I$2650"</definedName>
    <definedName name="IQRH2651" hidden="1">"$I$2651"</definedName>
    <definedName name="IQRH2652" hidden="1">"$I$2652"</definedName>
    <definedName name="IQRH2653" hidden="1">"$I$2653"</definedName>
    <definedName name="IQRH2654" hidden="1">"$I$2654:$M$2654"</definedName>
    <definedName name="IQRH2655" hidden="1">"$I$2655"</definedName>
    <definedName name="IQRH2656" hidden="1">"$I$2656"</definedName>
    <definedName name="IQRH2657" hidden="1">"$I$2657"</definedName>
    <definedName name="IQRH2658" hidden="1">"$I$2658"</definedName>
    <definedName name="IQRH2659" hidden="1">"$I$2659:$L$2659"</definedName>
    <definedName name="IQRH266" hidden="1">"$I$266:$K$266"</definedName>
    <definedName name="IQRH2660" hidden="1">"$I$2660"</definedName>
    <definedName name="IQRH2661" hidden="1">"$I$2661:$J$2661"</definedName>
    <definedName name="IQRH2662" hidden="1">"$I$2662"</definedName>
    <definedName name="IQRH2663" hidden="1">"$I$2663"</definedName>
    <definedName name="IQRH2664" hidden="1">"$I$2664"</definedName>
    <definedName name="IQRH2665" hidden="1">"$I$2665"</definedName>
    <definedName name="IQRH2666" hidden="1">"$I$2666"</definedName>
    <definedName name="IQRH2667" hidden="1">"$I$2667"</definedName>
    <definedName name="IQRH2668" hidden="1">"$I$2668:$J$2668"</definedName>
    <definedName name="IQRH2669" hidden="1">"$I$2669:$J$2669"</definedName>
    <definedName name="IQRH267" hidden="1">"$I$267:$M$267"</definedName>
    <definedName name="IQRH2670" hidden="1">"$I$2670:$L$2670"</definedName>
    <definedName name="IQRH2671" hidden="1">"$I$2671"</definedName>
    <definedName name="IQRH2672" hidden="1">"$I$2672"</definedName>
    <definedName name="IQRH2673" hidden="1">"$I$2673"</definedName>
    <definedName name="IQRH2674" hidden="1">"$I$2674"</definedName>
    <definedName name="IQRH2675" hidden="1">"$I$2675"</definedName>
    <definedName name="IQRH2676" hidden="1">"$I$2676"</definedName>
    <definedName name="IQRH2677" hidden="1">"$I$2677:$M$2677"</definedName>
    <definedName name="IQRH2678" hidden="1">"$I$2678:$M$2678"</definedName>
    <definedName name="IQRH2679" hidden="1">"$I$2679"</definedName>
    <definedName name="IQRH268" hidden="1">"$I$268:$M$268"</definedName>
    <definedName name="IQRH2680" hidden="1">"$I$2680:$M$2680"</definedName>
    <definedName name="IQRH2681" hidden="1">"$I$2681"</definedName>
    <definedName name="IQRH2682" hidden="1">"$I$2682"</definedName>
    <definedName name="IQRH2683" hidden="1">"$I$2683"</definedName>
    <definedName name="IQRH2684" hidden="1">"$I$2684:$M$2684"</definedName>
    <definedName name="IQRH2685" hidden="1">"$I$2685"</definedName>
    <definedName name="IQRH2686" hidden="1">"$I$2686"</definedName>
    <definedName name="IQRH2687" hidden="1">"$I$2687"</definedName>
    <definedName name="IQRH2688" hidden="1">"$I$2688"</definedName>
    <definedName name="IQRH2689" hidden="1">"$I$2689"</definedName>
    <definedName name="IQRH269" hidden="1">"$I$269"</definedName>
    <definedName name="IQRH2690" hidden="1">"$I$2690"</definedName>
    <definedName name="IQRH2691" hidden="1">"$I$2691"</definedName>
    <definedName name="IQRH2692" hidden="1">"$I$2692"</definedName>
    <definedName name="IQRH2693" hidden="1">"$I$2693"</definedName>
    <definedName name="IQRH2694" hidden="1">"$I$2694:$J$2694"</definedName>
    <definedName name="IQRH2695" hidden="1">"$I$2695"</definedName>
    <definedName name="IQRH2696" hidden="1">"$I$2696"</definedName>
    <definedName name="IQRH2697" hidden="1">"$I$2697"</definedName>
    <definedName name="IQRH2698" hidden="1">"$I$2698:$M$2698"</definedName>
    <definedName name="IQRH2699" hidden="1">"$I$2699"</definedName>
    <definedName name="IQRH27" hidden="1">"$I$27:$M$27"</definedName>
    <definedName name="IQRH270" hidden="1">"$I$270:$M$270"</definedName>
    <definedName name="IQRH2700" hidden="1">"$I$2700"</definedName>
    <definedName name="IQRH2701" hidden="1">"$I$2701"</definedName>
    <definedName name="IQRH2702" hidden="1">"$I$2702"</definedName>
    <definedName name="IQRH2703" hidden="1">"$I$2703:$M$2703"</definedName>
    <definedName name="IQRH2704" hidden="1">"$I$2704"</definedName>
    <definedName name="IQRH2705" hidden="1">"$I$2705"</definedName>
    <definedName name="IQRH2706" hidden="1">"$I$2706"</definedName>
    <definedName name="IQRH2707" hidden="1">"$I$2707"</definedName>
    <definedName name="IQRH2708" hidden="1">"$I$2708"</definedName>
    <definedName name="IQRH2709" hidden="1">"$I$2709"</definedName>
    <definedName name="IQRH271" hidden="1">"$I$271"</definedName>
    <definedName name="IQRH2710" hidden="1">"$I$2710"</definedName>
    <definedName name="IQRH2711" hidden="1">"$I$2711"</definedName>
    <definedName name="IQRH2712" hidden="1">"$I$2712"</definedName>
    <definedName name="IQRH2713" hidden="1">"$I$2713"</definedName>
    <definedName name="IQRH2714" hidden="1">"$I$2714"</definedName>
    <definedName name="IQRH2715" hidden="1">"$I$2715"</definedName>
    <definedName name="IQRH2716" hidden="1">"$I$2716:$M$2716"</definedName>
    <definedName name="IQRH2717" hidden="1">"$I$2717"</definedName>
    <definedName name="IQRH2718" hidden="1">"$I$2718"</definedName>
    <definedName name="IQRH2719" hidden="1">"$I$2719"</definedName>
    <definedName name="IQRH272" hidden="1">"$I$272"</definedName>
    <definedName name="IQRH2720" hidden="1">"$I$2720"</definedName>
    <definedName name="IQRH2721" hidden="1">"$I$2721"</definedName>
    <definedName name="IQRH2722" hidden="1">"$I$2722:$L$2722"</definedName>
    <definedName name="IQRH2723" hidden="1">"$I$2723"</definedName>
    <definedName name="IQRH2724" hidden="1">"$I$2724"</definedName>
    <definedName name="IQRH2725" hidden="1">"$I$2725"</definedName>
    <definedName name="IQRH2726" hidden="1">"$I$2726"</definedName>
    <definedName name="IQRH2727" hidden="1">"$I$2727"</definedName>
    <definedName name="IQRH2728" hidden="1">"$I$2728"</definedName>
    <definedName name="IQRH2729" hidden="1">"$I$2729:$J$2729"</definedName>
    <definedName name="IQRH273" hidden="1">"$I$273"</definedName>
    <definedName name="IQRH2730" hidden="1">"$I$2730"</definedName>
    <definedName name="IQRH2731" hidden="1">"$I$2731"</definedName>
    <definedName name="IQRH2732" hidden="1">"$I$2732:$J$2732"</definedName>
    <definedName name="IQRH2733" hidden="1">"$I$2733"</definedName>
    <definedName name="IQRH2734" hidden="1">"$I$2734"</definedName>
    <definedName name="IQRH2735" hidden="1">"$I$2735"</definedName>
    <definedName name="IQRH2736" hidden="1">"$I$2736:$J$2736"</definedName>
    <definedName name="IQRH2737" hidden="1">"$I$2737"</definedName>
    <definedName name="IQRH2738" hidden="1">"$I$2738:$M$2738"</definedName>
    <definedName name="IQRH2739" hidden="1">"$I$2739"</definedName>
    <definedName name="IQRH274" hidden="1">"$I$274"</definedName>
    <definedName name="IQRH2740" hidden="1">"$I$2740"</definedName>
    <definedName name="IQRH2741" hidden="1">"$I$2741"</definedName>
    <definedName name="IQRH2742" hidden="1">"$I$2742"</definedName>
    <definedName name="IQRH2743" hidden="1">"$I$2743"</definedName>
    <definedName name="IQRH2744" hidden="1">"$I$2744:$J$2744"</definedName>
    <definedName name="IQRH2745" hidden="1">"$I$2745:$K$2745"</definedName>
    <definedName name="IQRH2746" hidden="1">"$I$2746:$J$2746"</definedName>
    <definedName name="IQRH2747" hidden="1">"$I$2747"</definedName>
    <definedName name="IQRH2748" hidden="1">"$I$2748"</definedName>
    <definedName name="IQRH2749" hidden="1">"$I$2749"</definedName>
    <definedName name="IQRH275" hidden="1">"$I$275"</definedName>
    <definedName name="IQRH2750" hidden="1">"$I$2750"</definedName>
    <definedName name="IQRH2751" hidden="1">"$I$2751:$M$2751"</definedName>
    <definedName name="IQRH2752" hidden="1">"$I$2752"</definedName>
    <definedName name="IQRH2753" hidden="1">"$I$2753"</definedName>
    <definedName name="IQRH2754" hidden="1">"$I$2754:$M$2754"</definedName>
    <definedName name="IQRH2755" hidden="1">"$I$2755"</definedName>
    <definedName name="IQRH2756" hidden="1">"$I$2756:$J$2756"</definedName>
    <definedName name="IQRH2757" hidden="1">"$I$2757"</definedName>
    <definedName name="IQRH2758" hidden="1">"$I$2758"</definedName>
    <definedName name="IQRH2759" hidden="1">"$I$2759"</definedName>
    <definedName name="IQRH276" hidden="1">"$I$276:$J$276"</definedName>
    <definedName name="IQRH2760" hidden="1">"$I$2760"</definedName>
    <definedName name="IQRH2761" hidden="1">"$I$2761"</definedName>
    <definedName name="IQRH2762" hidden="1">"$I$2762:$J$2762"</definedName>
    <definedName name="IQRH2763" hidden="1">"$I$2763"</definedName>
    <definedName name="IQRH2764" hidden="1">"$I$2764:$L$2764"</definedName>
    <definedName name="IQRH2765" hidden="1">"$I$2765"</definedName>
    <definedName name="IQRH2766" hidden="1">"$I$2766"</definedName>
    <definedName name="IQRH2767" hidden="1">"$I$2767"</definedName>
    <definedName name="IQRH2768" hidden="1">"$I$2768:$K$2768"</definedName>
    <definedName name="IQRH2769" hidden="1">"$I$2769"</definedName>
    <definedName name="IQRH277" hidden="1">"$I$277"</definedName>
    <definedName name="IQRH2770" hidden="1">"$I$2770"</definedName>
    <definedName name="IQRH2771" hidden="1">"$I$2771"</definedName>
    <definedName name="IQRH2772" hidden="1">"$I$2772"</definedName>
    <definedName name="IQRH2773" hidden="1">"$I$2773:$J$2773"</definedName>
    <definedName name="IQRH2774" hidden="1">"$I$2774"</definedName>
    <definedName name="IQRH2775" hidden="1">"$I$2775"</definedName>
    <definedName name="IQRH2776" hidden="1">"$I$2776"</definedName>
    <definedName name="IQRH2777" hidden="1">"$I$2777:$K$2777"</definedName>
    <definedName name="IQRH2778" hidden="1">"$I$2778"</definedName>
    <definedName name="IQRH2779" hidden="1">"$I$2779"</definedName>
    <definedName name="IQRH278" hidden="1">"$I$278:$M$278"</definedName>
    <definedName name="IQRH2780" hidden="1">"$I$2780"</definedName>
    <definedName name="IQRH2781" hidden="1">"$I$2781"</definedName>
    <definedName name="IQRH2782" hidden="1">"$I$2782"</definedName>
    <definedName name="IQRH2783" hidden="1">"$I$2783"</definedName>
    <definedName name="IQRH2784" hidden="1">"$I$2784"</definedName>
    <definedName name="IQRH2785" hidden="1">"$I$2785"</definedName>
    <definedName name="IQRH2786" hidden="1">"$I$2786"</definedName>
    <definedName name="IQRH2787" hidden="1">"$I$2787:$M$2787"</definedName>
    <definedName name="IQRH2788" hidden="1">"$I$2788"</definedName>
    <definedName name="IQRH2789" hidden="1">"$I$2789"</definedName>
    <definedName name="IQRH279" hidden="1">"$I$279:$J$279"</definedName>
    <definedName name="IQRH2790" hidden="1">"$I$2790:$J$2790"</definedName>
    <definedName name="IQRH2791" hidden="1">"$I$2791"</definedName>
    <definedName name="IQRH2792" hidden="1">"$I$2792"</definedName>
    <definedName name="IQRH2793" hidden="1">"$I$2793"</definedName>
    <definedName name="IQRH2794" hidden="1">"$I$2794:$J$2794"</definedName>
    <definedName name="IQRH2795" hidden="1">"$I$2795"</definedName>
    <definedName name="IQRH2796" hidden="1">"$I$2796"</definedName>
    <definedName name="IQRH2797" hidden="1">"$I$2797"</definedName>
    <definedName name="IQRH2798" hidden="1">"$I$2798"</definedName>
    <definedName name="IQRH2799" hidden="1">"$I$2799"</definedName>
    <definedName name="IQRH28" hidden="1">"$I$28:$M$28"</definedName>
    <definedName name="IQRH280" hidden="1">"$I$280"</definedName>
    <definedName name="IQRH2800" hidden="1">"$I$2800:$L$2800"</definedName>
    <definedName name="IQRH2801" hidden="1">"$I$2801"</definedName>
    <definedName name="IQRH2802" hidden="1">"$I$2802:$M$2802"</definedName>
    <definedName name="IQRH2803" hidden="1">"$I$2803:$M$2803"</definedName>
    <definedName name="IQRH2804" hidden="1">"$I$2804"</definedName>
    <definedName name="IQRH2805" hidden="1">"$I$2805:$L$2805"</definedName>
    <definedName name="IQRH2806" hidden="1">"$I$2806:$M$2806"</definedName>
    <definedName name="IQRH2807" hidden="1">"$I$2807:$M$2807"</definedName>
    <definedName name="IQRH2808" hidden="1">"$I$2808:$M$2808"</definedName>
    <definedName name="IQRH2809" hidden="1">"$I$2809:$M$2809"</definedName>
    <definedName name="IQRH281" hidden="1">"$I$281:$K$281"</definedName>
    <definedName name="IQRH2810" hidden="1">"$I$2810"</definedName>
    <definedName name="IQRH2811" hidden="1">"$I$2811"</definedName>
    <definedName name="IQRH2812" hidden="1">"$I$2812"</definedName>
    <definedName name="IQRH2813" hidden="1">"$I$2813:$M$2813"</definedName>
    <definedName name="IQRH2814" hidden="1">"$I$2814"</definedName>
    <definedName name="IQRH2815" hidden="1">"$I$2815:$M$2815"</definedName>
    <definedName name="IQRH2816" hidden="1">"$I$2816"</definedName>
    <definedName name="IQRH2817" hidden="1">"$I$2817"</definedName>
    <definedName name="IQRH2818" hidden="1">"$I$2818:$K$2818"</definedName>
    <definedName name="IQRH2819" hidden="1">"$I$2819:$L$2819"</definedName>
    <definedName name="IQRH282" hidden="1">"$I$282"</definedName>
    <definedName name="IQRH2820" hidden="1">"$I$2820:$L$2820"</definedName>
    <definedName name="IQRH2821" hidden="1">"$I$2821:$M$2821"</definedName>
    <definedName name="IQRH2822" hidden="1">"$I$2822"</definedName>
    <definedName name="IQRH2823" hidden="1">"$I$2823:$M$2823"</definedName>
    <definedName name="IQRH2824" hidden="1">"$I$2824:$K$2824"</definedName>
    <definedName name="IQRH2825" hidden="1">"$I$2825"</definedName>
    <definedName name="IQRH2826" hidden="1">"$I$2826:$M$2826"</definedName>
    <definedName name="IQRH2827" hidden="1">"$I$2827:$M$2827"</definedName>
    <definedName name="IQRH2828" hidden="1">"$I$2828"</definedName>
    <definedName name="IQRH2829" hidden="1">"$I$2829:$M$2829"</definedName>
    <definedName name="IQRH283" hidden="1">"$I$283:$L$283"</definedName>
    <definedName name="IQRH2830" hidden="1">"$I$2830"</definedName>
    <definedName name="IQRH2831" hidden="1">"$I$2831:$M$2831"</definedName>
    <definedName name="IQRH2832" hidden="1">"$I$2832:$K$2832"</definedName>
    <definedName name="IQRH2833" hidden="1">"$I$2833"</definedName>
    <definedName name="IQRH2834" hidden="1">"$I$2834:$M$2834"</definedName>
    <definedName name="IQRH2835" hidden="1">"$I$2835:$K$2835"</definedName>
    <definedName name="IQRH2836" hidden="1">"$I$2836:$M$2836"</definedName>
    <definedName name="IQRH2837" hidden="1">"$I$2837:$M$2837"</definedName>
    <definedName name="IQRH2838" hidden="1">"$I$2838:$M$2838"</definedName>
    <definedName name="IQRH2839" hidden="1">"$I$2839:$J$2839"</definedName>
    <definedName name="IQRH284" hidden="1">"$I$284:$J$284"</definedName>
    <definedName name="IQRH2840" hidden="1">"$I$2840:$J$2840"</definedName>
    <definedName name="IQRH2841" hidden="1">"$I$2841:$J$2841"</definedName>
    <definedName name="IQRH285" hidden="1">"$I$285"</definedName>
    <definedName name="IQRH286" hidden="1">"$I$286:$J$286"</definedName>
    <definedName name="IQRH287" hidden="1">"$I$287"</definedName>
    <definedName name="IQRH288" hidden="1">"$I$288"</definedName>
    <definedName name="IQRH289" hidden="1">"$I$289"</definedName>
    <definedName name="IQRH29" hidden="1">"$I$29:$L$29"</definedName>
    <definedName name="IQRH290" hidden="1">"$I$290:$J$290"</definedName>
    <definedName name="IQRH291" hidden="1">"$I$291:$L$291"</definedName>
    <definedName name="IQRH292" hidden="1">"$I$292:$J$292"</definedName>
    <definedName name="IQRH293" hidden="1">"$I$293"</definedName>
    <definedName name="IQRH294" hidden="1">"$I$294"</definedName>
    <definedName name="IQRH295" hidden="1">"$I$295:$K$295"</definedName>
    <definedName name="IQRH296" hidden="1">"$I$296"</definedName>
    <definedName name="IQRH297" hidden="1">"$I$297:$M$297"</definedName>
    <definedName name="IQRH298" hidden="1">"$I$298:$M$298"</definedName>
    <definedName name="IQRH299" hidden="1">"$I$299:$K$299"</definedName>
    <definedName name="IQRH30" hidden="1">"$I$30:$M$30"</definedName>
    <definedName name="IQRH300" hidden="1">"$I$300:$J$300"</definedName>
    <definedName name="IQRH301" hidden="1">"$I$301:$K$301"</definedName>
    <definedName name="IQRH302" hidden="1">"$I$302:$M$302"</definedName>
    <definedName name="IQRH303" hidden="1">"$I$303:$J$303"</definedName>
    <definedName name="IQRH304" hidden="1">"$I$304"</definedName>
    <definedName name="IQRH305" hidden="1">"$I$305"</definedName>
    <definedName name="IQRH306" hidden="1">"$I$306:$J$306"</definedName>
    <definedName name="IQRH307" hidden="1">"$I$307:$M$307"</definedName>
    <definedName name="IQRH308" hidden="1">"$I$308:$M$308"</definedName>
    <definedName name="IQRH309" hidden="1">"$I$309"</definedName>
    <definedName name="IQRH31" hidden="1">"$I$31:$M$31"</definedName>
    <definedName name="IQRH310" hidden="1">"$I$310"</definedName>
    <definedName name="IQRH311" hidden="1">"$I$311:$L$311"</definedName>
    <definedName name="IQRH312" hidden="1">"$I$312"</definedName>
    <definedName name="IQRH313" hidden="1">"$I$313"</definedName>
    <definedName name="IQRH314" hidden="1">"$I$314"</definedName>
    <definedName name="IQRH315" hidden="1">"$I$315:$K$315"</definedName>
    <definedName name="IQRH316" hidden="1">"$I$316"</definedName>
    <definedName name="IQRH317" hidden="1">"$I$317"</definedName>
    <definedName name="IQRH318" hidden="1">"$I$318"</definedName>
    <definedName name="IQRH319" hidden="1">"$I$319"</definedName>
    <definedName name="IQRH32" hidden="1">"$I$32:$M$32"</definedName>
    <definedName name="IQRH320" hidden="1">"$I$320"</definedName>
    <definedName name="IQRH321" hidden="1">"$I$321"</definedName>
    <definedName name="IQRH322" hidden="1">"$I$322"</definedName>
    <definedName name="IQRH323" hidden="1">"$I$323:$J$323"</definedName>
    <definedName name="IQRH324" hidden="1">"$I$324"</definedName>
    <definedName name="IQRH325" hidden="1">"$I$325"</definedName>
    <definedName name="IQRH326" hidden="1">"$I$326"</definedName>
    <definedName name="IQRH327" hidden="1">"$I$327"</definedName>
    <definedName name="IQRH328" hidden="1">"$I$328"</definedName>
    <definedName name="IQRH329" hidden="1">"$I$329"</definedName>
    <definedName name="IQRH33" hidden="1">"$I$33:$M$33"</definedName>
    <definedName name="IQRH330" hidden="1">"$I$330:$J$330"</definedName>
    <definedName name="IQRH331" hidden="1">"$I$331:$J$331"</definedName>
    <definedName name="IQRH332" hidden="1">"$I$332:$J$332"</definedName>
    <definedName name="IQRH333" hidden="1">"$I$333:$J$333"</definedName>
    <definedName name="IQRH334" hidden="1">"$I$334"</definedName>
    <definedName name="IQRH335" hidden="1">"$I$335:$K$335"</definedName>
    <definedName name="IQRH336" hidden="1">"$I$336:$M$336"</definedName>
    <definedName name="IQRH337" hidden="1">"$I$337:$K$337"</definedName>
    <definedName name="IQRH338" hidden="1">"$I$338"</definedName>
    <definedName name="IQRH339" hidden="1">"$I$339:$J$339"</definedName>
    <definedName name="IQRH34" hidden="1">"$I$34:$M$34"</definedName>
    <definedName name="IQRH340" hidden="1">"$I$340:$M$340"</definedName>
    <definedName name="IQRH341" hidden="1">"$I$341:$M$341"</definedName>
    <definedName name="IQRH342" hidden="1">"$I$342:$M$342"</definedName>
    <definedName name="IQRH343" hidden="1">"$I$343"</definedName>
    <definedName name="IQRH344" hidden="1">"$I$344:$M$344"</definedName>
    <definedName name="IQRH345" hidden="1">"$I$345:$J$345"</definedName>
    <definedName name="IQRH346" hidden="1">"$I$346:$M$346"</definedName>
    <definedName name="IQRH347" hidden="1">"$I$347:$M$347"</definedName>
    <definedName name="IQRH348" hidden="1">"$I$348"</definedName>
    <definedName name="IQRH349" hidden="1">"$I$349:$J$349"</definedName>
    <definedName name="IQRH35" hidden="1">"$I$35:$M$35"</definedName>
    <definedName name="IQRH350" hidden="1">"$I$350:$J$350"</definedName>
    <definedName name="IQRH351" hidden="1">"$I$351"</definedName>
    <definedName name="IQRH352" hidden="1">"$I$352:$J$352"</definedName>
    <definedName name="IQRH353" hidden="1">"$I$353:$K$353"</definedName>
    <definedName name="IQRH354" hidden="1">"$I$354:$L$354"</definedName>
    <definedName name="IQRH355" hidden="1">"$I$355:$J$355"</definedName>
    <definedName name="IQRH356" hidden="1">"$I$356:$K$356"</definedName>
    <definedName name="IQRH357" hidden="1">"$I$357:$J$357"</definedName>
    <definedName name="IQRH358" hidden="1">"$I$358:$L$358"</definedName>
    <definedName name="IQRH359" hidden="1">"$I$359"</definedName>
    <definedName name="IQRH36" hidden="1">"$I$36:$J$36"</definedName>
    <definedName name="IQRH360" hidden="1">"$I$360"</definedName>
    <definedName name="IQRH361" hidden="1">"$I$361:$M$361"</definedName>
    <definedName name="IQRH362" hidden="1">"$I$362:$M$362"</definedName>
    <definedName name="IQRH363" hidden="1">"$I$363:$K$363"</definedName>
    <definedName name="IQRH364" hidden="1">"$I$364:$M$364"</definedName>
    <definedName name="IQRH365" hidden="1">"$I$365:$J$365"</definedName>
    <definedName name="IQRH366" hidden="1">"$I$366:$J$366"</definedName>
    <definedName name="IQRH367" hidden="1">"$I$367:$K$367"</definedName>
    <definedName name="IQRH368" hidden="1">"$I$368:$J$368"</definedName>
    <definedName name="IQRH369" hidden="1">"$I$369:$L$369"</definedName>
    <definedName name="IQRH37" hidden="1">"$I$37:$M$37"</definedName>
    <definedName name="IQRH370" hidden="1">"$I$370:$J$370"</definedName>
    <definedName name="IQRH371" hidden="1">"$I$371"</definedName>
    <definedName name="IQRH372" hidden="1">"$I$372:$M$372"</definedName>
    <definedName name="IQRH373" hidden="1">"$I$373:$K$373"</definedName>
    <definedName name="IQRH374" hidden="1">"$I$374"</definedName>
    <definedName name="IQRH375" hidden="1">"$I$375"</definedName>
    <definedName name="IQRH376" hidden="1">"$I$376:$J$376"</definedName>
    <definedName name="IQRH377" hidden="1">"$I$377"</definedName>
    <definedName name="IQRH378" hidden="1">"$I$378"</definedName>
    <definedName name="IQRH379" hidden="1">"$I$379"</definedName>
    <definedName name="IQRH38" hidden="1">"$I$38:$J$38"</definedName>
    <definedName name="IQRH380" hidden="1">"$I$380"</definedName>
    <definedName name="IQRH381" hidden="1">"$I$381"</definedName>
    <definedName name="IQRH382" hidden="1">"$I$382"</definedName>
    <definedName name="IQRH383" hidden="1">"$I$383"</definedName>
    <definedName name="IQRH384" hidden="1">"$I$384:$L$384"</definedName>
    <definedName name="IQRH385" hidden="1">"$I$385"</definedName>
    <definedName name="IQRH386" hidden="1">"$I$386"</definedName>
    <definedName name="IQRH387" hidden="1">"$I$387"</definedName>
    <definedName name="IQRH388" hidden="1">"$I$388"</definedName>
    <definedName name="IQRH389" hidden="1">"$I$389"</definedName>
    <definedName name="IQRH39" hidden="1">"$I$39"</definedName>
    <definedName name="IQRH390" hidden="1">"$I$390"</definedName>
    <definedName name="IQRH391" hidden="1">"$I$391:$M$391"</definedName>
    <definedName name="IQRH392" hidden="1">"$I$392"</definedName>
    <definedName name="IQRH393" hidden="1">"$I$393:$L$393"</definedName>
    <definedName name="IQRH394" hidden="1">"$I$394"</definedName>
    <definedName name="IQRH395" hidden="1">"$I$395"</definedName>
    <definedName name="IQRH396" hidden="1">"$I$396"</definedName>
    <definedName name="IQRH397" hidden="1">"$I$397"</definedName>
    <definedName name="IQRH398" hidden="1">"$I$398:$L$398"</definedName>
    <definedName name="IQRH399" hidden="1">"$I$399:$M$399"</definedName>
    <definedName name="IQRH40" hidden="1">"$I$40:$J$40"</definedName>
    <definedName name="IQRH400" hidden="1">"$I$400"</definedName>
    <definedName name="IQRH401" hidden="1">"$I$401:$L$401"</definedName>
    <definedName name="IQRH402" hidden="1">"$I$402:$J$402"</definedName>
    <definedName name="IQRH403" hidden="1">"$I$403:$M$403"</definedName>
    <definedName name="IQRH404" hidden="1">"$I$404"</definedName>
    <definedName name="IQRH405" hidden="1">"$I$405"</definedName>
    <definedName name="IQRH406" hidden="1">"$I$406"</definedName>
    <definedName name="IQRH407" hidden="1">"$I$407:$M$407"</definedName>
    <definedName name="IQRH408" hidden="1">"$I$408"</definedName>
    <definedName name="IQRH409" hidden="1">"$I$409:$M$409"</definedName>
    <definedName name="IQRH41" hidden="1">"$I$41:$M$41"</definedName>
    <definedName name="IQRH410" hidden="1">"$I$410"</definedName>
    <definedName name="IQRH411" hidden="1">"$I$411"</definedName>
    <definedName name="IQRH412" hidden="1">"$I$412:$L$412"</definedName>
    <definedName name="IQRH413" hidden="1">"$I$413"</definedName>
    <definedName name="IQRH414" hidden="1">"$I$414"</definedName>
    <definedName name="IQRH415" hidden="1">"$I$415"</definedName>
    <definedName name="IQRH416" hidden="1">"$I$416"</definedName>
    <definedName name="IQRH417" hidden="1">"$I$417"</definedName>
    <definedName name="IQRH418" hidden="1">"$I$418"</definedName>
    <definedName name="IQRH419" hidden="1">"$I$419"</definedName>
    <definedName name="IQRH42" hidden="1">"$I$42:$M$42"</definedName>
    <definedName name="IQRH420" hidden="1">"$I$420:$J$420"</definedName>
    <definedName name="IQRH421" hidden="1">"$I$421"</definedName>
    <definedName name="IQRH422" hidden="1">"$I$422"</definedName>
    <definedName name="IQRH423" hidden="1">"$I$423"</definedName>
    <definedName name="IQRH424" hidden="1">"$I$424"</definedName>
    <definedName name="IQRH425" hidden="1">"$I$425"</definedName>
    <definedName name="IQRH426" hidden="1">"$I$426:$M$426"</definedName>
    <definedName name="IQRH427" hidden="1">"$I$427"</definedName>
    <definedName name="IQRH428" hidden="1">"$I$428"</definedName>
    <definedName name="IQRH429" hidden="1">"$I$429:$K$429"</definedName>
    <definedName name="IQRH43" hidden="1">"$I$43:$K$43"</definedName>
    <definedName name="IQRH430" hidden="1">"$I$430"</definedName>
    <definedName name="IQRH431" hidden="1">"$I$431:$L$431"</definedName>
    <definedName name="IQRH432" hidden="1">"$I$432:$L$432"</definedName>
    <definedName name="IQRH433" hidden="1">"$I$433:$M$433"</definedName>
    <definedName name="IQRH434" hidden="1">"$I$434"</definedName>
    <definedName name="IQRH435" hidden="1">"$I$435:$K$435"</definedName>
    <definedName name="IQRH436" hidden="1">"$I$436:$L$436"</definedName>
    <definedName name="IQRH437" hidden="1">"$I$437:$M$437"</definedName>
    <definedName name="IQRH438" hidden="1">"$I$438:$M$438"</definedName>
    <definedName name="IQRH439" hidden="1">"$I$439"</definedName>
    <definedName name="IQRH44" hidden="1">"$I$44:$M$44"</definedName>
    <definedName name="IQRH440" hidden="1">"$I$440"</definedName>
    <definedName name="IQRH441" hidden="1">"$I$441"</definedName>
    <definedName name="IQRH442" hidden="1">"$I$442"</definedName>
    <definedName name="IQRH443" hidden="1">"$I$443"</definedName>
    <definedName name="IQRH444" hidden="1">"$I$444"</definedName>
    <definedName name="IQRH445" hidden="1">"$I$445"</definedName>
    <definedName name="IQRH446" hidden="1">"$I$446"</definedName>
    <definedName name="IQRH447" hidden="1">"$I$447"</definedName>
    <definedName name="IQRH448" hidden="1">"$I$448"</definedName>
    <definedName name="IQRH449" hidden="1">"$I$449"</definedName>
    <definedName name="IQRH45" hidden="1">"$I$45:$L$45"</definedName>
    <definedName name="IQRH450" hidden="1">"$I$450:$L$450"</definedName>
    <definedName name="IQRH451" hidden="1">"$I$451"</definedName>
    <definedName name="IQRH452" hidden="1">"$I$452"</definedName>
    <definedName name="IQRH453" hidden="1">"$I$453:$L$453"</definedName>
    <definedName name="IQRH454" hidden="1">"$I$454"</definedName>
    <definedName name="IQRH455" hidden="1">"$I$455"</definedName>
    <definedName name="IQRH456" hidden="1">"$I$456"</definedName>
    <definedName name="IQRH457" hidden="1">"$I$457"</definedName>
    <definedName name="IQRH458" hidden="1">"$I$458"</definedName>
    <definedName name="IQRH459" hidden="1">"$I$459:$J$459"</definedName>
    <definedName name="IQRH46" hidden="1">"$I$46"</definedName>
    <definedName name="IQRH460" hidden="1">"$I$460"</definedName>
    <definedName name="IQRH461" hidden="1">"$I$461:$J$461"</definedName>
    <definedName name="IQRH462" hidden="1">"$I$462"</definedName>
    <definedName name="IQRH463" hidden="1">"$I$463:$M$463"</definedName>
    <definedName name="IQRH464" hidden="1">"$I$464"</definedName>
    <definedName name="IQRH465" hidden="1">"$I$465"</definedName>
    <definedName name="IQRH466" hidden="1">"$I$466"</definedName>
    <definedName name="IQRH467" hidden="1">"$I$467:$K$467"</definedName>
    <definedName name="IQRH468" hidden="1">"$I$468:$M$468"</definedName>
    <definedName name="IQRH469" hidden="1">"$I$469"</definedName>
    <definedName name="IQRH47" hidden="1">"$I$47:$M$47"</definedName>
    <definedName name="IQRH470" hidden="1">"$I$470:$J$470"</definedName>
    <definedName name="IQRH471" hidden="1">"$I$471"</definedName>
    <definedName name="IQRH472" hidden="1">"$I$472"</definedName>
    <definedName name="IQRH473" hidden="1">"$I$473"</definedName>
    <definedName name="IQRH474" hidden="1">"$I$474"</definedName>
    <definedName name="IQRH475" hidden="1">"$I$475"</definedName>
    <definedName name="IQRH476" hidden="1">"$I$476"</definedName>
    <definedName name="IQRH477" hidden="1">"$I$477"</definedName>
    <definedName name="IQRH478" hidden="1">"$I$478"</definedName>
    <definedName name="IQRH479" hidden="1">"$I$479:$L$479"</definedName>
    <definedName name="IQRH48" hidden="1">"$I$48"</definedName>
    <definedName name="IQRH480" hidden="1">"$I$480"</definedName>
    <definedName name="IQRH481" hidden="1">"$I$481"</definedName>
    <definedName name="IQRH482" hidden="1">"$I$482"</definedName>
    <definedName name="IQRH483" hidden="1">"$I$483"</definedName>
    <definedName name="IQRH484" hidden="1">"$I$484"</definedName>
    <definedName name="IQRH485" hidden="1">"$I$485:$J$485"</definedName>
    <definedName name="IQRH486" hidden="1">"$I$486"</definedName>
    <definedName name="IQRH487" hidden="1">"$I$487"</definedName>
    <definedName name="IQRH488" hidden="1">"$I$488"</definedName>
    <definedName name="IQRH489" hidden="1">"$I$489"</definedName>
    <definedName name="IQRH49" hidden="1">"$I$49"</definedName>
    <definedName name="IQRH490" hidden="1">"$I$490"</definedName>
    <definedName name="IQRH491" hidden="1">"$I$491"</definedName>
    <definedName name="IQRH492" hidden="1">"$I$492:$K$492"</definedName>
    <definedName name="IQRH493" hidden="1">"$I$493"</definedName>
    <definedName name="IQRH494" hidden="1">"$I$494:$K$494"</definedName>
    <definedName name="IQRH495" hidden="1">"$I$495"</definedName>
    <definedName name="IQRH496" hidden="1">"$I$496:$M$496"</definedName>
    <definedName name="IQRH497" hidden="1">"$I$497"</definedName>
    <definedName name="IQRH498" hidden="1">"$I$498"</definedName>
    <definedName name="IQRH499" hidden="1">"$I$499:$M$499"</definedName>
    <definedName name="IQRH50" hidden="1">"$I$50:$K$50"</definedName>
    <definedName name="IQRH500" hidden="1">"$I$500"</definedName>
    <definedName name="IQRH501" hidden="1">"$I$501:$J$501"</definedName>
    <definedName name="IQRH502" hidden="1">"$I$502"</definedName>
    <definedName name="IQRH503" hidden="1">"$I$503"</definedName>
    <definedName name="IQRH504" hidden="1">"$I$504"</definedName>
    <definedName name="IQRH505" hidden="1">"$I$505"</definedName>
    <definedName name="IQRH506" hidden="1">"$I$506"</definedName>
    <definedName name="IQRH507" hidden="1">"$I$507"</definedName>
    <definedName name="IQRH508" hidden="1">"$I$508"</definedName>
    <definedName name="IQRH509" hidden="1">"$I$509"</definedName>
    <definedName name="IQRH51" hidden="1">"$I$51:$M$51"</definedName>
    <definedName name="IQRH510" hidden="1">"$I$510:$M$510"</definedName>
    <definedName name="IQRH511" hidden="1">"$I$511"</definedName>
    <definedName name="IQRH512" hidden="1">"$I$512"</definedName>
    <definedName name="IQRH513" hidden="1">"$I$513"</definedName>
    <definedName name="IQRH514" hidden="1">"$I$514"</definedName>
    <definedName name="IQRH515" hidden="1">"$I$515:$J$515"</definedName>
    <definedName name="IQRH516" hidden="1">"$I$516"</definedName>
    <definedName name="IQRH517" hidden="1">"$I$517:$L$517"</definedName>
    <definedName name="IQRH518" hidden="1">"$I$518:$J$518"</definedName>
    <definedName name="IQRH519" hidden="1">"$I$519"</definedName>
    <definedName name="IQRH52" hidden="1">"$I$52:$J$52"</definedName>
    <definedName name="IQRH520" hidden="1">"$I$520"</definedName>
    <definedName name="IQRH521" hidden="1">"$I$521"</definedName>
    <definedName name="IQRH522" hidden="1">"$I$522"</definedName>
    <definedName name="IQRH523" hidden="1">"$I$523:$K$523"</definedName>
    <definedName name="IQRH524" hidden="1">"$I$524"</definedName>
    <definedName name="IQRH525" hidden="1">"$I$525"</definedName>
    <definedName name="IQRH526" hidden="1">"$I$526"</definedName>
    <definedName name="IQRH527" hidden="1">"$I$527"</definedName>
    <definedName name="IQRH528" hidden="1">"$I$528"</definedName>
    <definedName name="IQRH529" hidden="1">"$I$529:$M$529"</definedName>
    <definedName name="IQRH53" hidden="1">"$I$53"</definedName>
    <definedName name="IQRH530" hidden="1">"$I$530"</definedName>
    <definedName name="IQRH531" hidden="1">"$I$531:$J$531"</definedName>
    <definedName name="IQRH532" hidden="1">"$I$532"</definedName>
    <definedName name="IQRH533" hidden="1">"$I$533"</definedName>
    <definedName name="IQRH534" hidden="1">"$I$534"</definedName>
    <definedName name="IQRH535" hidden="1">"$I$535"</definedName>
    <definedName name="IQRH536" hidden="1">"$I$536"</definedName>
    <definedName name="IQRH537" hidden="1">"$I$537"</definedName>
    <definedName name="IQRH538" hidden="1">"$I$538"</definedName>
    <definedName name="IQRH539" hidden="1">"$I$539:$J$539"</definedName>
    <definedName name="IQRH54" hidden="1">"$I$54:$J$54"</definedName>
    <definedName name="IQRH540" hidden="1">"$I$540"</definedName>
    <definedName name="IQRH541" hidden="1">"$I$541:$M$541"</definedName>
    <definedName name="IQRH542" hidden="1">"$I$542:$J$542"</definedName>
    <definedName name="IQRH543" hidden="1">"$I$543"</definedName>
    <definedName name="IQRH544" hidden="1">"$I$544"</definedName>
    <definedName name="IQRH545" hidden="1">"$I$545"</definedName>
    <definedName name="IQRH546" hidden="1">"$I$546"</definedName>
    <definedName name="IQRH547" hidden="1">"$I$547"</definedName>
    <definedName name="IQRH548" hidden="1">"$I$548"</definedName>
    <definedName name="IQRH549" hidden="1">"$I$549"</definedName>
    <definedName name="IQRH55" hidden="1">"$I$55"</definedName>
    <definedName name="IQRH550" hidden="1">"$I$550:$M$550"</definedName>
    <definedName name="IQRH551" hidden="1">"$I$551"</definedName>
    <definedName name="IQRH552" hidden="1">"$I$552"</definedName>
    <definedName name="IQRH553" hidden="1">"$I$553"</definedName>
    <definedName name="IQRH554" hidden="1">"$I$554"</definedName>
    <definedName name="IQRH555" hidden="1">"$I$555:$J$555"</definedName>
    <definedName name="IQRH556" hidden="1">"$I$556"</definedName>
    <definedName name="IQRH557" hidden="1">"$I$557"</definedName>
    <definedName name="IQRH558" hidden="1">"$I$558"</definedName>
    <definedName name="IQRH559" hidden="1">"$I$559"</definedName>
    <definedName name="IQRH56" hidden="1">"$I$56:$M$56"</definedName>
    <definedName name="IQRH560" hidden="1">"$I$560"</definedName>
    <definedName name="IQRH561" hidden="1">"$I$561"</definedName>
    <definedName name="IQRH562" hidden="1">"$I$562:$M$562"</definedName>
    <definedName name="IQRH563" hidden="1">"$I$563"</definedName>
    <definedName name="IQRH564" hidden="1">"$I$564"</definedName>
    <definedName name="IQRH565" hidden="1">"$I$565"</definedName>
    <definedName name="IQRH566" hidden="1">"$I$566"</definedName>
    <definedName name="IQRH567" hidden="1">"$I$567"</definedName>
    <definedName name="IQRH568" hidden="1">"$I$568:$K$568"</definedName>
    <definedName name="IQRH569" hidden="1">"$I$569:$K$569"</definedName>
    <definedName name="IQRH57" hidden="1">"$I$57:$M$57"</definedName>
    <definedName name="IQRH570" hidden="1">"$I$570:$K$570"</definedName>
    <definedName name="IQRH571" hidden="1">"$I$571"</definedName>
    <definedName name="IQRH572" hidden="1">"$I$572"</definedName>
    <definedName name="IQRH573" hidden="1">"$I$573:$J$573"</definedName>
    <definedName name="IQRH574" hidden="1">"$I$574"</definedName>
    <definedName name="IQRH575" hidden="1">"$I$575"</definedName>
    <definedName name="IQRH576" hidden="1">"$I$576"</definedName>
    <definedName name="IQRH577" hidden="1">"$I$577"</definedName>
    <definedName name="IQRH578" hidden="1">"$I$578"</definedName>
    <definedName name="IQRH579" hidden="1">"$I$579"</definedName>
    <definedName name="IQRH58" hidden="1">"$I$58:$L$58"</definedName>
    <definedName name="IQRH580" hidden="1">"$I$580:$L$580"</definedName>
    <definedName name="IQRH581" hidden="1">"$I$581"</definedName>
    <definedName name="IQRH582" hidden="1">"$I$582"</definedName>
    <definedName name="IQRH583" hidden="1">"$I$583"</definedName>
    <definedName name="IQRH584" hidden="1">"$I$584:$J$584"</definedName>
    <definedName name="IQRH585" hidden="1">"$I$585"</definedName>
    <definedName name="IQRH586" hidden="1">"$I$586"</definedName>
    <definedName name="IQRH587" hidden="1">"$I$587:$J$587"</definedName>
    <definedName name="IQRH588" hidden="1">"$I$588:$K$588"</definedName>
    <definedName name="IQRH589" hidden="1">"$I$589"</definedName>
    <definedName name="IQRH59" hidden="1">"$I$59:$J$59"</definedName>
    <definedName name="IQRH590" hidden="1">"$I$590:$J$590"</definedName>
    <definedName name="IQRH591" hidden="1">"$I$591"</definedName>
    <definedName name="IQRH592" hidden="1">"$I$592"</definedName>
    <definedName name="IQRH593" hidden="1">"$I$593"</definedName>
    <definedName name="IQRH594" hidden="1">"$I$594"</definedName>
    <definedName name="IQRH595" hidden="1">"$I$595"</definedName>
    <definedName name="IQRH596" hidden="1">"$I$596"</definedName>
    <definedName name="IQRH597" hidden="1">"$I$597"</definedName>
    <definedName name="IQRH598" hidden="1">"$I$598"</definedName>
    <definedName name="IQRH599" hidden="1">"$I$599"</definedName>
    <definedName name="IQRH60" hidden="1">"$I$60:$J$60"</definedName>
    <definedName name="IQRH600" hidden="1">"$I$600"</definedName>
    <definedName name="IQRH601" hidden="1">"$I$601"</definedName>
    <definedName name="IQRH602" hidden="1">"$I$602"</definedName>
    <definedName name="IQRH603" hidden="1">"$I$603"</definedName>
    <definedName name="IQRH604" hidden="1">"$I$604:$M$604"</definedName>
    <definedName name="IQRH605" hidden="1">"$I$605:$J$605"</definedName>
    <definedName name="IQRH606" hidden="1">"$I$606"</definedName>
    <definedName name="IQRH607" hidden="1">"$I$607"</definedName>
    <definedName name="IQRH608" hidden="1">"$I$608"</definedName>
    <definedName name="IQRH609" hidden="1">"$I$609"</definedName>
    <definedName name="IQRH61" hidden="1">"$I$61:$J$61"</definedName>
    <definedName name="IQRH610" hidden="1">"$I$610:$J$610"</definedName>
    <definedName name="IQRH611" hidden="1">"$I$611"</definedName>
    <definedName name="IQRH612" hidden="1">"$I$612"</definedName>
    <definedName name="IQRH613" hidden="1">"$I$613"</definedName>
    <definedName name="IQRH614" hidden="1">"$I$614:$M$614"</definedName>
    <definedName name="IQRH615" hidden="1">"$I$615:$M$615"</definedName>
    <definedName name="IQRH616" hidden="1">"$I$616"</definedName>
    <definedName name="IQRH617" hidden="1">"$I$617"</definedName>
    <definedName name="IQRH618" hidden="1">"$I$618"</definedName>
    <definedName name="IQRH619" hidden="1">"$I$619"</definedName>
    <definedName name="IQRH62" hidden="1">"$I$62"</definedName>
    <definedName name="IQRH620" hidden="1">"$I$620"</definedName>
    <definedName name="IQRH621" hidden="1">"$I$621"</definedName>
    <definedName name="IQRH622" hidden="1">"$I$622"</definedName>
    <definedName name="IQRH623" hidden="1">"$I$623"</definedName>
    <definedName name="IQRH624" hidden="1">"$I$624"</definedName>
    <definedName name="IQRH625" hidden="1">"$I$625"</definedName>
    <definedName name="IQRH626" hidden="1">"$I$626:$K$626"</definedName>
    <definedName name="IQRH627" hidden="1">"$I$627"</definedName>
    <definedName name="IQRH628" hidden="1">"$I$628:$M$628"</definedName>
    <definedName name="IQRH629" hidden="1">"$I$629:$J$629"</definedName>
    <definedName name="IQRH63" hidden="1">"$I$63:$M$63"</definedName>
    <definedName name="IQRH630" hidden="1">"$I$630"</definedName>
    <definedName name="IQRH631" hidden="1">"$I$631"</definedName>
    <definedName name="IQRH632" hidden="1">"$I$632"</definedName>
    <definedName name="IQRH633" hidden="1">"$I$633"</definedName>
    <definedName name="IQRH634" hidden="1">"$I$634"</definedName>
    <definedName name="IQRH635" hidden="1">"$I$635"</definedName>
    <definedName name="IQRH636" hidden="1">"$I$636"</definedName>
    <definedName name="IQRH637" hidden="1">"$I$637"</definedName>
    <definedName name="IQRH638" hidden="1">"$I$638"</definedName>
    <definedName name="IQRH639" hidden="1">"$I$639:$L$639"</definedName>
    <definedName name="IQRH64" hidden="1">"$I$64"</definedName>
    <definedName name="IQRH640" hidden="1">"$I$640:$M$640"</definedName>
    <definedName name="IQRH641" hidden="1">"$I$641"</definedName>
    <definedName name="IQRH642" hidden="1">"$I$642"</definedName>
    <definedName name="IQRH643" hidden="1">"$I$643"</definedName>
    <definedName name="IQRH644" hidden="1">"$I$644"</definedName>
    <definedName name="IQRH645" hidden="1">"$I$645:$J$645"</definedName>
    <definedName name="IQRH646" hidden="1">"$I$646"</definedName>
    <definedName name="IQRH647" hidden="1">"$I$647"</definedName>
    <definedName name="IQRH648" hidden="1">"$I$648:$M$648"</definedName>
    <definedName name="IQRH649" hidden="1">"$I$649"</definedName>
    <definedName name="IQRH65" hidden="1">"$I$65"</definedName>
    <definedName name="IQRH650" hidden="1">"$I$650"</definedName>
    <definedName name="IQRH651" hidden="1">"$I$651"</definedName>
    <definedName name="IQRH652" hidden="1">"$I$652"</definedName>
    <definedName name="IQRH653" hidden="1">"$I$653:$M$653"</definedName>
    <definedName name="IQRH654" hidden="1">"$I$654"</definedName>
    <definedName name="IQRH655" hidden="1">"$I$655"</definedName>
    <definedName name="IQRH656" hidden="1">"$I$656:$J$656"</definedName>
    <definedName name="IQRH657" hidden="1">"$I$657:$M$657"</definedName>
    <definedName name="IQRH658" hidden="1">"$I$658:$M$658"</definedName>
    <definedName name="IQRH659" hidden="1">"$I$659"</definedName>
    <definedName name="IQRH66" hidden="1">"$I$66"</definedName>
    <definedName name="IQRH660" hidden="1">"$I$660"</definedName>
    <definedName name="IQRH661" hidden="1">"$I$661:$M$661"</definedName>
    <definedName name="IQRH662" hidden="1">"$I$662"</definedName>
    <definedName name="IQRH663" hidden="1">"$I$663"</definedName>
    <definedName name="IQRH664" hidden="1">"$I$664"</definedName>
    <definedName name="IQRH665" hidden="1">"$I$665"</definedName>
    <definedName name="IQRH666" hidden="1">"$I$666"</definedName>
    <definedName name="IQRH667" hidden="1">"$I$667:$J$667"</definedName>
    <definedName name="IQRH668" hidden="1">"$I$668"</definedName>
    <definedName name="IQRH669" hidden="1">"$I$669"</definedName>
    <definedName name="IQRH67" hidden="1">"$I$67"</definedName>
    <definedName name="IQRH670" hidden="1">"$I$670:$M$670"</definedName>
    <definedName name="IQRH671" hidden="1">"$I$671"</definedName>
    <definedName name="IQRH672" hidden="1">"$I$672"</definedName>
    <definedName name="IQRH673" hidden="1">"$I$673"</definedName>
    <definedName name="IQRH674" hidden="1">"$I$674:$J$674"</definedName>
    <definedName name="IQRH675" hidden="1">"$I$675"</definedName>
    <definedName name="IQRH676" hidden="1">"$I$676:$M$676"</definedName>
    <definedName name="IQRH677" hidden="1">"$I$677"</definedName>
    <definedName name="IQRH678" hidden="1">"$I$678"</definedName>
    <definedName name="IQRH679" hidden="1">"$I$679"</definedName>
    <definedName name="IQRH68" hidden="1">"$I$68:$M$68"</definedName>
    <definedName name="IQRH680" hidden="1">"$I$680"</definedName>
    <definedName name="IQRH681" hidden="1">"$I$681"</definedName>
    <definedName name="IQRH682" hidden="1">"$I$682"</definedName>
    <definedName name="IQRH683" hidden="1">"$I$683"</definedName>
    <definedName name="IQRH684" hidden="1">"$I$684"</definedName>
    <definedName name="IQRH685" hidden="1">"$I$685:$J$685"</definedName>
    <definedName name="IQRH686" hidden="1">"$I$686"</definedName>
    <definedName name="IQRH687" hidden="1">"$I$687:$M$687"</definedName>
    <definedName name="IQRH688" hidden="1">"$I$688"</definedName>
    <definedName name="IQRH689" hidden="1">"$I$689"</definedName>
    <definedName name="IQRH69" hidden="1">"$I$69:$M$69"</definedName>
    <definedName name="IQRH690" hidden="1">"$I$690:$J$690"</definedName>
    <definedName name="IQRH691" hidden="1">"$I$691"</definedName>
    <definedName name="IQRH692" hidden="1">"$I$692"</definedName>
    <definedName name="IQRH693" hidden="1">"$I$693:$J$693"</definedName>
    <definedName name="IQRH694" hidden="1">"$I$694"</definedName>
    <definedName name="IQRH695" hidden="1">"$I$695"</definedName>
    <definedName name="IQRH696" hidden="1">"$I$696:$M$696"</definedName>
    <definedName name="IQRH697" hidden="1">"$I$697"</definedName>
    <definedName name="IQRH698" hidden="1">"$I$698"</definedName>
    <definedName name="IQRH699" hidden="1">"$I$699"</definedName>
    <definedName name="IQRH70" hidden="1">"$I$70:$M$70"</definedName>
    <definedName name="IQRH700" hidden="1">"$I$700:$M$700"</definedName>
    <definedName name="IQRH701" hidden="1">"$I$701"</definedName>
    <definedName name="IQRH702" hidden="1">"$I$702"</definedName>
    <definedName name="IQRH703" hidden="1">"$I$703"</definedName>
    <definedName name="IQRH704" hidden="1">"$I$704"</definedName>
    <definedName name="IQRH705" hidden="1">"$I$705"</definedName>
    <definedName name="IQRH706" hidden="1">"$I$706"</definedName>
    <definedName name="IQRH707" hidden="1">"$I$707"</definedName>
    <definedName name="IQRH708" hidden="1">"$I$708:$K$708"</definedName>
    <definedName name="IQRH709" hidden="1">"$I$709"</definedName>
    <definedName name="IQRH71" hidden="1">"$I$71"</definedName>
    <definedName name="IQRH710" hidden="1">"$I$710:$M$710"</definedName>
    <definedName name="IQRH711" hidden="1">"$I$711"</definedName>
    <definedName name="IQRH712" hidden="1">"$I$712"</definedName>
    <definedName name="IQRH713" hidden="1">"$I$713:$K$713"</definedName>
    <definedName name="IQRH714" hidden="1">"$I$714"</definedName>
    <definedName name="IQRH715" hidden="1">"$I$715:$J$715"</definedName>
    <definedName name="IQRH716" hidden="1">"$I$716"</definedName>
    <definedName name="IQRH717" hidden="1">"$I$717"</definedName>
    <definedName name="IQRH718" hidden="1">"$I$718"</definedName>
    <definedName name="IQRH719" hidden="1">"$I$719"</definedName>
    <definedName name="IQRH72" hidden="1">"$I$72"</definedName>
    <definedName name="IQRH720" hidden="1">"$I$720:$J$720"</definedName>
    <definedName name="IQRH721" hidden="1">"$I$721:$M$721"</definedName>
    <definedName name="IQRH722" hidden="1">"$I$722:$M$722"</definedName>
    <definedName name="IQRH723" hidden="1">"$I$723"</definedName>
    <definedName name="IQRH724" hidden="1">"$I$724"</definedName>
    <definedName name="IQRH725" hidden="1">"$I$725"</definedName>
    <definedName name="IQRH726" hidden="1">"$I$726"</definedName>
    <definedName name="IQRH727" hidden="1">"$I$727"</definedName>
    <definedName name="IQRH728" hidden="1">"$I$728:$J$728"</definedName>
    <definedName name="IQRH729" hidden="1">"$I$729"</definedName>
    <definedName name="IQRH73" hidden="1">"$I$73:$K$73"</definedName>
    <definedName name="IQRH730" hidden="1">"$I$730"</definedName>
    <definedName name="IQRH731" hidden="1">"$I$731"</definedName>
    <definedName name="IQRH732" hidden="1">"$I$732"</definedName>
    <definedName name="IQRH733" hidden="1">"$I$733"</definedName>
    <definedName name="IQRH734" hidden="1">"$I$734:$J$734"</definedName>
    <definedName name="IQRH735" hidden="1">"$I$735"</definedName>
    <definedName name="IQRH736" hidden="1">"$I$736:$M$736"</definedName>
    <definedName name="IQRH737" hidden="1">"$I$737"</definedName>
    <definedName name="IQRH738" hidden="1">"$I$738"</definedName>
    <definedName name="IQRH739" hidden="1">"$I$739:$M$739"</definedName>
    <definedName name="IQRH74" hidden="1">"$I$74"</definedName>
    <definedName name="IQRH740" hidden="1">"$I$740"</definedName>
    <definedName name="IQRH741" hidden="1">"$I$741"</definedName>
    <definedName name="IQRH742" hidden="1">"$I$742"</definedName>
    <definedName name="IQRH743" hidden="1">"$I$743"</definedName>
    <definedName name="IQRH744" hidden="1">"$I$744"</definedName>
    <definedName name="IQRH745" hidden="1">"$I$745"</definedName>
    <definedName name="IQRH746" hidden="1">"$I$746"</definedName>
    <definedName name="IQRH747" hidden="1">"$I$747"</definedName>
    <definedName name="IQRH748" hidden="1">"$I$748"</definedName>
    <definedName name="IQRH749" hidden="1">"$I$749:$K$749"</definedName>
    <definedName name="IQRH75" hidden="1">"$I$75:$M$75"</definedName>
    <definedName name="IQRH750" hidden="1">"$I$750:$M$750"</definedName>
    <definedName name="IQRH751" hidden="1">"$I$751"</definedName>
    <definedName name="IQRH752" hidden="1">"$I$752"</definedName>
    <definedName name="IQRH753" hidden="1">"$I$753"</definedName>
    <definedName name="IQRH754" hidden="1">"$I$754"</definedName>
    <definedName name="IQRH755" hidden="1">"$I$755"</definedName>
    <definedName name="IQRH756" hidden="1">"$I$756"</definedName>
    <definedName name="IQRH757" hidden="1">"$I$757"</definedName>
    <definedName name="IQRH758" hidden="1">"$I$758:$L$758"</definedName>
    <definedName name="IQRH759" hidden="1">"$I$759:$M$759"</definedName>
    <definedName name="IQRH76" hidden="1">"$I$76:$J$76"</definedName>
    <definedName name="IQRH760" hidden="1">"$I$760"</definedName>
    <definedName name="IQRH761" hidden="1">"$I$761"</definedName>
    <definedName name="IQRH762" hidden="1">"$I$762"</definedName>
    <definedName name="IQRH763" hidden="1">"$I$763:$J$763"</definedName>
    <definedName name="IQRH764" hidden="1">"$I$764"</definedName>
    <definedName name="IQRH765" hidden="1">"$I$765"</definedName>
    <definedName name="IQRH766" hidden="1">"$I$766"</definedName>
    <definedName name="IQRH767" hidden="1">"$I$767"</definedName>
    <definedName name="IQRH768" hidden="1">"$I$768"</definedName>
    <definedName name="IQRH769" hidden="1">"$I$769"</definedName>
    <definedName name="IQRH77" hidden="1">"$I$77"</definedName>
    <definedName name="IQRH770" hidden="1">"$I$770"</definedName>
    <definedName name="IQRH771" hidden="1">"$I$771"</definedName>
    <definedName name="IQRH772" hidden="1">"$I$772"</definedName>
    <definedName name="IQRH773" hidden="1">"$I$773"</definedName>
    <definedName name="IQRH774" hidden="1">"$I$774"</definedName>
    <definedName name="IQRH775" hidden="1">"$I$775:$J$775"</definedName>
    <definedName name="IQRH776" hidden="1">"$I$776"</definedName>
    <definedName name="IQRH777" hidden="1">"$I$777"</definedName>
    <definedName name="IQRH778" hidden="1">"$I$778"</definedName>
    <definedName name="IQRH779" hidden="1">"$I$779"</definedName>
    <definedName name="IQRH78" hidden="1">"$I$78:$M$78"</definedName>
    <definedName name="IQRH780" hidden="1">"$I$780:$K$780"</definedName>
    <definedName name="IQRH781" hidden="1">"$I$781"</definedName>
    <definedName name="IQRH782" hidden="1">"$I$782"</definedName>
    <definedName name="IQRH783" hidden="1">"$I$783:$K$783"</definedName>
    <definedName name="IQRH784" hidden="1">"$I$784"</definedName>
    <definedName name="IQRH785" hidden="1">"$I$785"</definedName>
    <definedName name="IQRH786" hidden="1">"$I$786"</definedName>
    <definedName name="IQRH787" hidden="1">"$I$787"</definedName>
    <definedName name="IQRH788" hidden="1">"$I$788"</definedName>
    <definedName name="IQRH789" hidden="1">"$I$789"</definedName>
    <definedName name="IQRH79" hidden="1">"$I$79"</definedName>
    <definedName name="IQRH790" hidden="1">"$I$790"</definedName>
    <definedName name="IQRH791" hidden="1">"$I$791"</definedName>
    <definedName name="IQRH792" hidden="1">"$I$792:$K$792"</definedName>
    <definedName name="IQRH793" hidden="1">"$I$793"</definedName>
    <definedName name="IQRH794" hidden="1">"$I$794"</definedName>
    <definedName name="IQRH795" hidden="1">"$I$795"</definedName>
    <definedName name="IQRH796" hidden="1">"$I$796"</definedName>
    <definedName name="IQRH797" hidden="1">"$I$797"</definedName>
    <definedName name="IQRH798" hidden="1">"$I$798"</definedName>
    <definedName name="IQRH799" hidden="1">"$I$799"</definedName>
    <definedName name="IQRH80" hidden="1">"$I$80"</definedName>
    <definedName name="IQRH800" hidden="1">"$I$800"</definedName>
    <definedName name="IQRH801" hidden="1">"$I$801"</definedName>
    <definedName name="IQRH802" hidden="1">"$I$802"</definedName>
    <definedName name="IQRH803" hidden="1">"$I$803"</definedName>
    <definedName name="IQRH804" hidden="1">"$I$804:$J$804"</definedName>
    <definedName name="IQRH805" hidden="1">"$I$805"</definedName>
    <definedName name="IQRH806" hidden="1">"$I$806"</definedName>
    <definedName name="IQRH807" hidden="1">"$I$807"</definedName>
    <definedName name="IQRH808" hidden="1">"$I$808"</definedName>
    <definedName name="IQRH809" hidden="1">"$I$809"</definedName>
    <definedName name="IQRH81" hidden="1">"$I$81:$M$81"</definedName>
    <definedName name="IQRH810" hidden="1">"$I$810:$J$810"</definedName>
    <definedName name="IQRH811" hidden="1">"$I$811"</definedName>
    <definedName name="IQRH812" hidden="1">"$I$812"</definedName>
    <definedName name="IQRH813" hidden="1">"$I$813"</definedName>
    <definedName name="IQRH814" hidden="1">"$I$814"</definedName>
    <definedName name="IQRH815" hidden="1">"$I$815"</definedName>
    <definedName name="IQRH816" hidden="1">"$I$816"</definedName>
    <definedName name="IQRH817" hidden="1">"$I$817"</definedName>
    <definedName name="IQRH818" hidden="1">"$I$818"</definedName>
    <definedName name="IQRH819" hidden="1">"$I$819"</definedName>
    <definedName name="IQRH82" hidden="1">"$I$82:$L$82"</definedName>
    <definedName name="IQRH820" hidden="1">"$I$820"</definedName>
    <definedName name="IQRH821" hidden="1">"$I$821"</definedName>
    <definedName name="IQRH822" hidden="1">"$I$822"</definedName>
    <definedName name="IQRH823" hidden="1">"$I$823"</definedName>
    <definedName name="IQRH824" hidden="1">"$I$824"</definedName>
    <definedName name="IQRH825" hidden="1">"$I$825:$M$825"</definedName>
    <definedName name="IQRH826" hidden="1">"$I$826"</definedName>
    <definedName name="IQRH827" hidden="1">"$I$827:$K$827"</definedName>
    <definedName name="IQRH828" hidden="1">"$I$828"</definedName>
    <definedName name="IQRH829" hidden="1">"$I$829"</definedName>
    <definedName name="IQRH83" hidden="1">"$I$83:$L$83"</definedName>
    <definedName name="IQRH830" hidden="1">"$I$830"</definedName>
    <definedName name="IQRH831" hidden="1">"$I$831:$K$831"</definedName>
    <definedName name="IQRH832" hidden="1">"$I$832"</definedName>
    <definedName name="IQRH833" hidden="1">"$I$833:$L$833"</definedName>
    <definedName name="IQRH834" hidden="1">"$I$834"</definedName>
    <definedName name="IQRH835" hidden="1">"$I$835"</definedName>
    <definedName name="IQRH836" hidden="1">"$I$836"</definedName>
    <definedName name="IQRH837" hidden="1">"$I$837:$M$837"</definedName>
    <definedName name="IQRH838" hidden="1">"$I$838"</definedName>
    <definedName name="IQRH839" hidden="1">"$I$839"</definedName>
    <definedName name="IQRH84" hidden="1">"$I$84"</definedName>
    <definedName name="IQRH840" hidden="1">"$I$840"</definedName>
    <definedName name="IQRH841" hidden="1">"$I$841"</definedName>
    <definedName name="IQRH842" hidden="1">"$I$842"</definedName>
    <definedName name="IQRH843" hidden="1">"$I$843"</definedName>
    <definedName name="IQRH844" hidden="1">"$I$844"</definedName>
    <definedName name="IQRH845" hidden="1">"$I$845"</definedName>
    <definedName name="IQRH846" hidden="1">"$I$846"</definedName>
    <definedName name="IQRH847" hidden="1">"$I$847"</definedName>
    <definedName name="IQRH848" hidden="1">"$I$848"</definedName>
    <definedName name="IQRH849" hidden="1">"$I$849"</definedName>
    <definedName name="IQRH85" hidden="1">"$I$85"</definedName>
    <definedName name="IQRH850" hidden="1">"$I$850"</definedName>
    <definedName name="IQRH851" hidden="1">"$I$851"</definedName>
    <definedName name="IQRH852" hidden="1">"$I$852:$J$852"</definedName>
    <definedName name="IQRH853" hidden="1">"$I$853"</definedName>
    <definedName name="IQRH854" hidden="1">"$I$854"</definedName>
    <definedName name="IQRH855" hidden="1">"$I$855"</definedName>
    <definedName name="IQRH856" hidden="1">"$I$856"</definedName>
    <definedName name="IQRH857" hidden="1">"$I$857"</definedName>
    <definedName name="IQRH858" hidden="1">"$I$858"</definedName>
    <definedName name="IQRH859" hidden="1">"$I$859"</definedName>
    <definedName name="IQRH86" hidden="1">"$I$86:$L$86"</definedName>
    <definedName name="IQRH860" hidden="1">"$I$860"</definedName>
    <definedName name="IQRH861" hidden="1">"$I$861"</definedName>
    <definedName name="IQRH862" hidden="1">"$I$862"</definedName>
    <definedName name="IQRH863" hidden="1">"$I$863"</definedName>
    <definedName name="IQRH864" hidden="1">"$I$864"</definedName>
    <definedName name="IQRH865" hidden="1">"$I$865:$J$865"</definedName>
    <definedName name="IQRH866" hidden="1">"$I$866"</definedName>
    <definedName name="IQRH867" hidden="1">"$I$867"</definedName>
    <definedName name="IQRH868" hidden="1">"$I$868"</definedName>
    <definedName name="IQRH869" hidden="1">"$I$869"</definedName>
    <definedName name="IQRH87" hidden="1">"$I$87"</definedName>
    <definedName name="IQRH870" hidden="1">"$I$870"</definedName>
    <definedName name="IQRH871" hidden="1">"$I$871"</definedName>
    <definedName name="IQRH872" hidden="1">"$I$872:$M$872"</definedName>
    <definedName name="IQRH873" hidden="1">"$I$873"</definedName>
    <definedName name="IQRH874" hidden="1">"$I$874"</definedName>
    <definedName name="IQRH875" hidden="1">"$I$875:$J$875"</definedName>
    <definedName name="IQRH876" hidden="1">"$I$876:$J$876"</definedName>
    <definedName name="IQRH877" hidden="1">"$I$877"</definedName>
    <definedName name="IQRH878" hidden="1">"$I$878:$M$878"</definedName>
    <definedName name="IQRH879" hidden="1">"$I$879"</definedName>
    <definedName name="IQRH88" hidden="1">"$I$88:$J$88"</definedName>
    <definedName name="IQRH880" hidden="1">"$I$880"</definedName>
    <definedName name="IQRH881" hidden="1">"$I$881"</definedName>
    <definedName name="IQRH882" hidden="1">"$I$882"</definedName>
    <definedName name="IQRH883" hidden="1">"$I$883"</definedName>
    <definedName name="IQRH884" hidden="1">"$I$884"</definedName>
    <definedName name="IQRH885" hidden="1">"$I$885"</definedName>
    <definedName name="IQRH886" hidden="1">"$I$886:$M$886"</definedName>
    <definedName name="IQRH887" hidden="1">"$I$887"</definedName>
    <definedName name="IQRH888" hidden="1">"$I$888"</definedName>
    <definedName name="IQRH889" hidden="1">"$I$889"</definedName>
    <definedName name="IQRH89" hidden="1">"$I$89"</definedName>
    <definedName name="IQRH890" hidden="1">"$I$890"</definedName>
    <definedName name="IQRH891" hidden="1">"$I$891"</definedName>
    <definedName name="IQRH892" hidden="1">"$I$892:$J$892"</definedName>
    <definedName name="IQRH893" hidden="1">"$I$893"</definedName>
    <definedName name="IQRH894" hidden="1">"$I$894:$M$894"</definedName>
    <definedName name="IQRH895" hidden="1">"$I$895"</definedName>
    <definedName name="IQRH896" hidden="1">"$I$896"</definedName>
    <definedName name="IQRH897" hidden="1">"$I$897"</definedName>
    <definedName name="IQRH898" hidden="1">"$I$898:$M$898"</definedName>
    <definedName name="IQRH899" hidden="1">"$I$899"</definedName>
    <definedName name="IQRH90" hidden="1">"$I$90"</definedName>
    <definedName name="IQRH900" hidden="1">"$I$900"</definedName>
    <definedName name="IQRH901" hidden="1">"$I$901"</definedName>
    <definedName name="IQRH902" hidden="1">"$I$902"</definedName>
    <definedName name="IQRH903" hidden="1">"$I$903"</definedName>
    <definedName name="IQRH904" hidden="1">"$I$904"</definedName>
    <definedName name="IQRH905" hidden="1">"$I$905"</definedName>
    <definedName name="IQRH906" hidden="1">"$I$906"</definedName>
    <definedName name="IQRH907" hidden="1">"$I$907"</definedName>
    <definedName name="IQRH908" hidden="1">"$I$908"</definedName>
    <definedName name="IQRH909" hidden="1">"$I$909:$L$909"</definedName>
    <definedName name="IQRH91" hidden="1">"$I$91"</definedName>
    <definedName name="IQRH910" hidden="1">"$I$910"</definedName>
    <definedName name="IQRH911" hidden="1">"$I$911"</definedName>
    <definedName name="IQRH912" hidden="1">"$I$912"</definedName>
    <definedName name="IQRH913" hidden="1">"$I$913:$J$913"</definedName>
    <definedName name="IQRH914" hidden="1">"$I$914"</definedName>
    <definedName name="IQRH915" hidden="1">"$I$915"</definedName>
    <definedName name="IQRH916" hidden="1">"$I$916:$K$916"</definedName>
    <definedName name="IQRH917" hidden="1">"$I$917"</definedName>
    <definedName name="IQRH918" hidden="1">"$I$918:$J$918"</definedName>
    <definedName name="IQRH919" hidden="1">"$I$919"</definedName>
    <definedName name="IQRH92" hidden="1">"$I$92"</definedName>
    <definedName name="IQRH920" hidden="1">"$I$920"</definedName>
    <definedName name="IQRH921" hidden="1">"$I$921"</definedName>
    <definedName name="IQRH922" hidden="1">"$I$922:$J$922"</definedName>
    <definedName name="IQRH923" hidden="1">"$I$923:$K$923"</definedName>
    <definedName name="IQRH924" hidden="1">"$I$924:$M$924"</definedName>
    <definedName name="IQRH925" hidden="1">"$I$925"</definedName>
    <definedName name="IQRH926" hidden="1">"$I$926"</definedName>
    <definedName name="IQRH927" hidden="1">"$I$927"</definedName>
    <definedName name="IQRH928" hidden="1">"$I$928"</definedName>
    <definedName name="IQRH929" hidden="1">"$I$929"</definedName>
    <definedName name="IQRH93" hidden="1">"$I$93"</definedName>
    <definedName name="IQRH930" hidden="1">"$I$930"</definedName>
    <definedName name="IQRH931" hidden="1">"$I$931"</definedName>
    <definedName name="IQRH932" hidden="1">"$I$932"</definedName>
    <definedName name="IQRH933" hidden="1">"$I$933"</definedName>
    <definedName name="IQRH934" hidden="1">"$I$934"</definedName>
    <definedName name="IQRH935" hidden="1">"$I$935:$M$935"</definedName>
    <definedName name="IQRH936" hidden="1">"$I$936"</definedName>
    <definedName name="IQRH937" hidden="1">"$I$937:$J$937"</definedName>
    <definedName name="IQRH938" hidden="1">"$I$938"</definedName>
    <definedName name="IQRH939" hidden="1">"$I$939"</definedName>
    <definedName name="IQRH94" hidden="1">"$I$94:$J$94"</definedName>
    <definedName name="IQRH940" hidden="1">"$I$940:$M$940"</definedName>
    <definedName name="IQRH941" hidden="1">"$I$941:$J$941"</definedName>
    <definedName name="IQRH942" hidden="1">"$I$942"</definedName>
    <definedName name="IQRH943" hidden="1">"$I$943"</definedName>
    <definedName name="IQRH944" hidden="1">"$I$944:$K$944"</definedName>
    <definedName name="IQRH945" hidden="1">"$I$945"</definedName>
    <definedName name="IQRH946" hidden="1">"$I$946:$M$946"</definedName>
    <definedName name="IQRH947" hidden="1">"$I$947"</definedName>
    <definedName name="IQRH948" hidden="1">"$I$948"</definedName>
    <definedName name="IQRH949" hidden="1">"$I$949"</definedName>
    <definedName name="IQRH95" hidden="1">"$I$95"</definedName>
    <definedName name="IQRH950" hidden="1">"$I$950"</definedName>
    <definedName name="IQRH951" hidden="1">"$I$951"</definedName>
    <definedName name="IQRH952" hidden="1">"$I$952:$L$952"</definedName>
    <definedName name="IQRH953" hidden="1">"$I$953"</definedName>
    <definedName name="IQRH954" hidden="1">"$I$954"</definedName>
    <definedName name="IQRH955" hidden="1">"$I$955"</definedName>
    <definedName name="IQRH956" hidden="1">"$I$956"</definedName>
    <definedName name="IQRH957" hidden="1">"$I$957"</definedName>
    <definedName name="IQRH958" hidden="1">"$I$958"</definedName>
    <definedName name="IQRH959" hidden="1">"$I$959:$J$959"</definedName>
    <definedName name="IQRH96" hidden="1">"$I$96"</definedName>
    <definedName name="IQRH960" hidden="1">"$I$960"</definedName>
    <definedName name="IQRH961" hidden="1">"$I$961:$J$961"</definedName>
    <definedName name="IQRH962" hidden="1">"$I$962"</definedName>
    <definedName name="IQRH963" hidden="1">"$I$963"</definedName>
    <definedName name="IQRH964" hidden="1">"$I$964"</definedName>
    <definedName name="IQRH965" hidden="1">"$I$965:$M$965"</definedName>
    <definedName name="IQRH966" hidden="1">"$I$966"</definedName>
    <definedName name="IQRH967" hidden="1">"$I$967"</definedName>
    <definedName name="IQRH968" hidden="1">"$I$968"</definedName>
    <definedName name="IQRH969" hidden="1">"$I$969"</definedName>
    <definedName name="IQRH97" hidden="1">"$I$97"</definedName>
    <definedName name="IQRH970" hidden="1">"$I$970"</definedName>
    <definedName name="IQRH971" hidden="1">"$I$971"</definedName>
    <definedName name="IQRH972" hidden="1">"$I$972"</definedName>
    <definedName name="IQRH973" hidden="1">"$I$973"</definedName>
    <definedName name="IQRH974" hidden="1">"$I$974"</definedName>
    <definedName name="IQRH975" hidden="1">"$I$975"</definedName>
    <definedName name="IQRH976" hidden="1">"$I$976"</definedName>
    <definedName name="IQRH977" hidden="1">"$I$977"</definedName>
    <definedName name="IQRH978" hidden="1">"$I$978"</definedName>
    <definedName name="IQRH979" hidden="1">"$I$979:$M$979"</definedName>
    <definedName name="IQRH98" hidden="1">"$I$98:$J$98"</definedName>
    <definedName name="IQRH980" hidden="1">"$I$980"</definedName>
    <definedName name="IQRH981" hidden="1">"$I$981:$J$981"</definedName>
    <definedName name="IQRH982" hidden="1">"$I$982"</definedName>
    <definedName name="IQRH983" hidden="1">"$I$983"</definedName>
    <definedName name="IQRH984" hidden="1">"$I$984"</definedName>
    <definedName name="IQRH985" hidden="1">"$I$985"</definedName>
    <definedName name="IQRH986" hidden="1">"$I$986"</definedName>
    <definedName name="IQRH987" hidden="1">"$I$987:$J$987"</definedName>
    <definedName name="IQRH988" hidden="1">"$I$988"</definedName>
    <definedName name="IQRH989" hidden="1">"$I$989"</definedName>
    <definedName name="IQRH99" hidden="1">"$I$99"</definedName>
    <definedName name="IQRH990" hidden="1">"$I$990"</definedName>
    <definedName name="IQRH991" hidden="1">"$I$991"</definedName>
    <definedName name="IQRH992" hidden="1">"$I$992"</definedName>
    <definedName name="IQRH993" hidden="1">"$I$993"</definedName>
    <definedName name="IQRH994" hidden="1">"$I$994:$J$994"</definedName>
    <definedName name="IQRH995" hidden="1">"$I$995:$J$995"</definedName>
    <definedName name="IQRH996" hidden="1">"$I$996"</definedName>
    <definedName name="IQRH997" hidden="1">"$I$997"</definedName>
    <definedName name="IQRH998" hidden="1">"$I$998"</definedName>
    <definedName name="IQRH999" hidden="1">"$I$999"</definedName>
    <definedName name="IQRI83" hidden="1">"$J$83:$M$83"</definedName>
    <definedName name="IQRJ83" hidden="1">"$K$83:$N$83"</definedName>
    <definedName name="IQRK83" hidden="1">"$L$83:$O$83"</definedName>
    <definedName name="IQRL83" hidden="1">"$M$83:$P$83"</definedName>
    <definedName name="IQRM83" hidden="1">"$N$83:$Q$83"</definedName>
    <definedName name="IQRN10" hidden="1">"$O$10:$AA$10"</definedName>
    <definedName name="IQRN100" hidden="1">"$O$100:$Z$100"</definedName>
    <definedName name="IQRN1000" hidden="1">"$O$1000"</definedName>
    <definedName name="IQRN1001" hidden="1">"$O$1001"</definedName>
    <definedName name="IQRN1002" hidden="1">"$O$1002"</definedName>
    <definedName name="IQRN1003" hidden="1">"$O$1003"</definedName>
    <definedName name="IQRN1004" hidden="1">"$O$1004"</definedName>
    <definedName name="IQRN1005" hidden="1">"$O$1005"</definedName>
    <definedName name="IQRN1006" hidden="1">"$O$1006"</definedName>
    <definedName name="IQRN1007" hidden="1">"$O$1007"</definedName>
    <definedName name="IQRN1008" hidden="1">"$O$1008"</definedName>
    <definedName name="IQRN1009" hidden="1">"$O$1009"</definedName>
    <definedName name="IQRN101" hidden="1">"$O$101"</definedName>
    <definedName name="IQRN1010" hidden="1">"$O$1010"</definedName>
    <definedName name="IQRN1011" hidden="1">"$O$1011:$Q$1011"</definedName>
    <definedName name="IQRN1012" hidden="1">"$O$1012"</definedName>
    <definedName name="IQRN1013" hidden="1">"$O$1013"</definedName>
    <definedName name="IQRN1014" hidden="1">"$O$1014"</definedName>
    <definedName name="IQRN1015" hidden="1">"$O$1015:$P$1015"</definedName>
    <definedName name="IQRN1016" hidden="1">"$O$1016"</definedName>
    <definedName name="IQRN1017" hidden="1">"$O$1017"</definedName>
    <definedName name="IQRN1018" hidden="1">"$O$1018:$Q$1018"</definedName>
    <definedName name="IQRN1019" hidden="1">"$O$1019:$S$1019"</definedName>
    <definedName name="IQRN102" hidden="1">"$O$102:$Z$102"</definedName>
    <definedName name="IQRN1020" hidden="1">"$O$1020:$P$1020"</definedName>
    <definedName name="IQRN1021" hidden="1">"$O$1021"</definedName>
    <definedName name="IQRN1022" hidden="1">"$O$1022"</definedName>
    <definedName name="IQRN1023" hidden="1">"$O$1023"</definedName>
    <definedName name="IQRN1024" hidden="1">"$O$1024"</definedName>
    <definedName name="IQRN1025" hidden="1">"$O$1025"</definedName>
    <definedName name="IQRN1026" hidden="1">"$O$1026"</definedName>
    <definedName name="IQRN1027" hidden="1">"$O$1027"</definedName>
    <definedName name="IQRN1028" hidden="1">"$O$1028"</definedName>
    <definedName name="IQRN1029" hidden="1">"$O$1029"</definedName>
    <definedName name="IQRN103" hidden="1">"$O$103"</definedName>
    <definedName name="IQRN1030" hidden="1">"$O$1030:$P$1030"</definedName>
    <definedName name="IQRN1031" hidden="1">"$O$1031"</definedName>
    <definedName name="IQRN1032" hidden="1">"$O$1032"</definedName>
    <definedName name="IQRN1033" hidden="1">"$O$1033"</definedName>
    <definedName name="IQRN1034" hidden="1">"$O$1034:$P$1034"</definedName>
    <definedName name="IQRN1035" hidden="1">"$O$1035:$Q$1035"</definedName>
    <definedName name="IQRN1036" hidden="1">"$O$1036:$P$1036"</definedName>
    <definedName name="IQRN1037" hidden="1">"$O$1037:$Q$1037"</definedName>
    <definedName name="IQRN1038" hidden="1">"$O$1038"</definedName>
    <definedName name="IQRN1039" hidden="1">"$O$1039"</definedName>
    <definedName name="IQRN104" hidden="1">"$O$104:$S$104"</definedName>
    <definedName name="IQRN1040" hidden="1">"$O$1040"</definedName>
    <definedName name="IQRN1041" hidden="1">"$O$1041:$P$1041"</definedName>
    <definedName name="IQRN1042" hidden="1">"$O$1042"</definedName>
    <definedName name="IQRN1043" hidden="1">"$O$1043"</definedName>
    <definedName name="IQRN1044" hidden="1">"$O$1044"</definedName>
    <definedName name="IQRN1045" hidden="1">"$O$1045"</definedName>
    <definedName name="IQRN1046" hidden="1">"$O$1046"</definedName>
    <definedName name="IQRN1047" hidden="1">"$O$1047"</definedName>
    <definedName name="IQRN1048" hidden="1">"$O$1048"</definedName>
    <definedName name="IQRN1049" hidden="1">"$O$1049"</definedName>
    <definedName name="IQRN105" hidden="1">"$O$105"</definedName>
    <definedName name="IQRN1050" hidden="1">"$O$1050"</definedName>
    <definedName name="IQRN1051" hidden="1">"$O$1051"</definedName>
    <definedName name="IQRN1052" hidden="1">"$O$1052"</definedName>
    <definedName name="IQRN1053" hidden="1">"$O$1053"</definedName>
    <definedName name="IQRN1054" hidden="1">"$O$1054"</definedName>
    <definedName name="IQRN1055" hidden="1">"$O$1055:$P$1055"</definedName>
    <definedName name="IQRN1056" hidden="1">"$O$1056"</definedName>
    <definedName name="IQRN1057" hidden="1">"$O$1057"</definedName>
    <definedName name="IQRN1058" hidden="1">"$O$1058"</definedName>
    <definedName name="IQRN1059" hidden="1">"$O$1059:$Q$1059"</definedName>
    <definedName name="IQRN106" hidden="1">"$O$106"</definedName>
    <definedName name="IQRN1060" hidden="1">"$O$1060"</definedName>
    <definedName name="IQRN1061" hidden="1">"$O$1061"</definedName>
    <definedName name="IQRN1062" hidden="1">"$O$1062"</definedName>
    <definedName name="IQRN1063" hidden="1">"$O$1063:$P$1063"</definedName>
    <definedName name="IQRN1064" hidden="1">"$O$1064"</definedName>
    <definedName name="IQRN1065" hidden="1">"$O$1065:$P$1065"</definedName>
    <definedName name="IQRN1066" hidden="1">"$O$1066"</definedName>
    <definedName name="IQRN1067" hidden="1">"$O$1067"</definedName>
    <definedName name="IQRN1068" hidden="1">"$O$1068:$S$1068"</definedName>
    <definedName name="IQRN1069" hidden="1">"$O$1069"</definedName>
    <definedName name="IQRN107" hidden="1">"$O$107:$P$107"</definedName>
    <definedName name="IQRN1070" hidden="1">"$O$1070"</definedName>
    <definedName name="IQRN1071" hidden="1">"$O$1071"</definedName>
    <definedName name="IQRN1072" hidden="1">"$O$1072"</definedName>
    <definedName name="IQRN1073" hidden="1">"$O$1073:$P$1073"</definedName>
    <definedName name="IQRN1074" hidden="1">"$O$1074:$S$1074"</definedName>
    <definedName name="IQRN1075" hidden="1">"$O$1075"</definedName>
    <definedName name="IQRN1076" hidden="1">"$O$1076"</definedName>
    <definedName name="IQRN1077" hidden="1">"$O$1077"</definedName>
    <definedName name="IQRN1078" hidden="1">"$O$1078"</definedName>
    <definedName name="IQRN1079" hidden="1">"$O$1079"</definedName>
    <definedName name="IQRN108" hidden="1">"$O$108:$P$108"</definedName>
    <definedName name="IQRN1080" hidden="1">"$O$1080"</definedName>
    <definedName name="IQRN1081" hidden="1">"$O$1081"</definedName>
    <definedName name="IQRN1082" hidden="1">"$O$1082"</definedName>
    <definedName name="IQRN1083" hidden="1">"$O$1083"</definedName>
    <definedName name="IQRN1084" hidden="1">"$O$1084"</definedName>
    <definedName name="IQRN1085" hidden="1">"$O$1085"</definedName>
    <definedName name="IQRN1086" hidden="1">"$O$1086:$P$1086"</definedName>
    <definedName name="IQRN1087" hidden="1">"$O$1087"</definedName>
    <definedName name="IQRN1088" hidden="1">"$O$1088:$S$1088"</definedName>
    <definedName name="IQRN1089" hidden="1">"$O$1089"</definedName>
    <definedName name="IQRN109" hidden="1">"$O$109:$Z$109"</definedName>
    <definedName name="IQRN1090" hidden="1">"$O$1090"</definedName>
    <definedName name="IQRN1091" hidden="1">"$O$1091:$S$1091"</definedName>
    <definedName name="IQRN1092" hidden="1">"$O$1092:$S$1092"</definedName>
    <definedName name="IQRN1093" hidden="1">"$O$1093"</definedName>
    <definedName name="IQRN1094" hidden="1">"$O$1094"</definedName>
    <definedName name="IQRN1095" hidden="1">"$O$1095"</definedName>
    <definedName name="IQRN1096" hidden="1">"$O$1096:$R$1096"</definedName>
    <definedName name="IQRN1097" hidden="1">"$O$1097"</definedName>
    <definedName name="IQRN1098" hidden="1">"$O$1098"</definedName>
    <definedName name="IQRN1099" hidden="1">"$O$1099"</definedName>
    <definedName name="IQRN11" hidden="1">"$O$11:$AE$11"</definedName>
    <definedName name="IQRN110" hidden="1">"$O$110:$Z$110"</definedName>
    <definedName name="IQRN1100" hidden="1">"$O$1100"</definedName>
    <definedName name="IQRN1101" hidden="1">"$O$1101"</definedName>
    <definedName name="IQRN1102" hidden="1">"$O$1102"</definedName>
    <definedName name="IQRN1103" hidden="1">"$O$1103"</definedName>
    <definedName name="IQRN1104" hidden="1">"$O$1104"</definedName>
    <definedName name="IQRN1105" hidden="1">"$O$1105"</definedName>
    <definedName name="IQRN1106" hidden="1">"$O$1106"</definedName>
    <definedName name="IQRN1107" hidden="1">"$O$1107"</definedName>
    <definedName name="IQRN1108" hidden="1">"$O$1108"</definedName>
    <definedName name="IQRN1109" hidden="1">"$O$1109:$R$1109"</definedName>
    <definedName name="IQRN111" hidden="1">"$O$111:$P$111"</definedName>
    <definedName name="IQRN1110" hidden="1">"$O$1110"</definedName>
    <definedName name="IQRN1111" hidden="1">"$O$1111"</definedName>
    <definedName name="IQRN1112" hidden="1">"$O$1112"</definedName>
    <definedName name="IQRN1113" hidden="1">"$O$1113"</definedName>
    <definedName name="IQRN1114" hidden="1">"$O$1114"</definedName>
    <definedName name="IQRN1115" hidden="1">"$O$1115:$P$1115"</definedName>
    <definedName name="IQRN1116" hidden="1">"$O$1116"</definedName>
    <definedName name="IQRN1117" hidden="1">"$O$1117"</definedName>
    <definedName name="IQRN1118" hidden="1">"$O$1118:$P$1118"</definedName>
    <definedName name="IQRN1119" hidden="1">"$O$1119"</definedName>
    <definedName name="IQRN112" hidden="1">"$O$112:$P$112"</definedName>
    <definedName name="IQRN1120" hidden="1">"$O$1120"</definedName>
    <definedName name="IQRN1121" hidden="1">"$O$1121"</definedName>
    <definedName name="IQRN1122" hidden="1">"$O$1122"</definedName>
    <definedName name="IQRN1123" hidden="1">"$O$1123"</definedName>
    <definedName name="IQRN1124" hidden="1">"$O$1124"</definedName>
    <definedName name="IQRN1125" hidden="1">"$O$1125"</definedName>
    <definedName name="IQRN1126" hidden="1">"$O$1126"</definedName>
    <definedName name="IQRN1127" hidden="1">"$O$1127"</definedName>
    <definedName name="IQRN1128" hidden="1">"$O$1128"</definedName>
    <definedName name="IQRN1129" hidden="1">"$O$1129"</definedName>
    <definedName name="IQRN113" hidden="1">"$O$113:$T$113"</definedName>
    <definedName name="IQRN1130" hidden="1">"$O$1130"</definedName>
    <definedName name="IQRN1131" hidden="1">"$O$1131"</definedName>
    <definedName name="IQRN1132" hidden="1">"$O$1132"</definedName>
    <definedName name="IQRN1133" hidden="1">"$O$1133"</definedName>
    <definedName name="IQRN1134" hidden="1">"$O$1134:$Q$1134"</definedName>
    <definedName name="IQRN1135" hidden="1">"$O$1135"</definedName>
    <definedName name="IQRN1136" hidden="1">"$O$1136"</definedName>
    <definedName name="IQRN1137" hidden="1">"$O$1137:$Q$1137"</definedName>
    <definedName name="IQRN1138" hidden="1">"$O$1138"</definedName>
    <definedName name="IQRN1139" hidden="1">"$O$1139"</definedName>
    <definedName name="IQRN114" hidden="1">"$O$114:$T$114"</definedName>
    <definedName name="IQRN1140" hidden="1">"$O$1140"</definedName>
    <definedName name="IQRN1141" hidden="1">"$O$1141"</definedName>
    <definedName name="IQRN1142" hidden="1">"$O$1142"</definedName>
    <definedName name="IQRN1143" hidden="1">"$O$1143:$Q$1143"</definedName>
    <definedName name="IQRN1144" hidden="1">"$O$1144"</definedName>
    <definedName name="IQRN1145" hidden="1">"$O$1145"</definedName>
    <definedName name="IQRN1146" hidden="1">"$O$1146:$Q$1146"</definedName>
    <definedName name="IQRN1147" hidden="1">"$O$1147"</definedName>
    <definedName name="IQRN1148" hidden="1">"$O$1148:$R$1148"</definedName>
    <definedName name="IQRN1149" hidden="1">"$O$1149"</definedName>
    <definedName name="IQRN115" hidden="1">"$O$115:$Y$115"</definedName>
    <definedName name="IQRN1150" hidden="1">"$O$1150"</definedName>
    <definedName name="IQRN1151" hidden="1">"$O$1151"</definedName>
    <definedName name="IQRN1152" hidden="1">"$O$1152"</definedName>
    <definedName name="IQRN1153" hidden="1">"$O$1153"</definedName>
    <definedName name="IQRN1154" hidden="1">"$O$1154:$Q$1154"</definedName>
    <definedName name="IQRN1155" hidden="1">"$O$1155"</definedName>
    <definedName name="IQRN1156" hidden="1">"$O$1156"</definedName>
    <definedName name="IQRN1157" hidden="1">"$O$1157:$S$1157"</definedName>
    <definedName name="IQRN1158" hidden="1">"$O$1158"</definedName>
    <definedName name="IQRN1159" hidden="1">"$O$1159"</definedName>
    <definedName name="IQRN116" hidden="1">"$O$116:$Y$116"</definedName>
    <definedName name="IQRN1160" hidden="1">"$O$1160:$P$1160"</definedName>
    <definedName name="IQRN1161" hidden="1">"$O$1161:$P$1161"</definedName>
    <definedName name="IQRN1162" hidden="1">"$O$1162"</definedName>
    <definedName name="IQRN1163" hidden="1">"$O$1163"</definedName>
    <definedName name="IQRN1164" hidden="1">"$O$1164:$S$1164"</definedName>
    <definedName name="IQRN1165" hidden="1">"$O$1165"</definedName>
    <definedName name="IQRN1166" hidden="1">"$O$1166"</definedName>
    <definedName name="IQRN1167" hidden="1">"$O$1167"</definedName>
    <definedName name="IQRN1168" hidden="1">"$O$1168"</definedName>
    <definedName name="IQRN1169" hidden="1">"$O$1169"</definedName>
    <definedName name="IQRN117" hidden="1">"$O$117"</definedName>
    <definedName name="IQRN1170" hidden="1">"$O$1170:$R$1170"</definedName>
    <definedName name="IQRN1171" hidden="1">"$O$1171"</definedName>
    <definedName name="IQRN1172" hidden="1">"$O$1172"</definedName>
    <definedName name="IQRN1173" hidden="1">"$O$1173"</definedName>
    <definedName name="IQRN1174" hidden="1">"$O$1174"</definedName>
    <definedName name="IQRN1175" hidden="1">"$O$1175"</definedName>
    <definedName name="IQRN1176" hidden="1">"$O$1176"</definedName>
    <definedName name="IQRN1177" hidden="1">"$O$1177:$Q$1177"</definedName>
    <definedName name="IQRN1178" hidden="1">"$O$1178"</definedName>
    <definedName name="IQRN1179" hidden="1">"$O$1179"</definedName>
    <definedName name="IQRN118" hidden="1">"$O$118:$Y$118"</definedName>
    <definedName name="IQRN1180" hidden="1">"$O$1180"</definedName>
    <definedName name="IQRN1181" hidden="1">"$O$1181:$P$1181"</definedName>
    <definedName name="IQRN1182" hidden="1">"$O$1182"</definedName>
    <definedName name="IQRN1183" hidden="1">"$O$1183"</definedName>
    <definedName name="IQRN1184" hidden="1">"$O$1184:$Q$1184"</definedName>
    <definedName name="IQRN1185" hidden="1">"$O$1185:$P$1185"</definedName>
    <definedName name="IQRN1186" hidden="1">"$O$1186"</definedName>
    <definedName name="IQRN1187" hidden="1">"$O$1187"</definedName>
    <definedName name="IQRN1188" hidden="1">"$O$1188"</definedName>
    <definedName name="IQRN1189" hidden="1">"$O$1189"</definedName>
    <definedName name="IQRN119" hidden="1">"$O$119:$Z$119"</definedName>
    <definedName name="IQRN1190" hidden="1">"$O$1190"</definedName>
    <definedName name="IQRN1191" hidden="1">"$O$1191"</definedName>
    <definedName name="IQRN1192" hidden="1">"$O$1192:$S$1192"</definedName>
    <definedName name="IQRN1193" hidden="1">"$O$1193"</definedName>
    <definedName name="IQRN1194" hidden="1">"$O$1194:$S$1194"</definedName>
    <definedName name="IQRN1195" hidden="1">"$O$1195:$S$1195"</definedName>
    <definedName name="IQRN1196" hidden="1">"$O$1196"</definedName>
    <definedName name="IQRN1197" hidden="1">"$O$1197"</definedName>
    <definedName name="IQRN1198" hidden="1">"$O$1198"</definedName>
    <definedName name="IQRN1199" hidden="1">"$O$1199"</definedName>
    <definedName name="IQRN12" hidden="1">"$O$12:$AE$12"</definedName>
    <definedName name="IQRN120" hidden="1">"$O$120:$Z$120"</definedName>
    <definedName name="IQRN1200" hidden="1">"$O$1200"</definedName>
    <definedName name="IQRN1201" hidden="1">"$O$1201:$P$1201"</definedName>
    <definedName name="IQRN1202" hidden="1">"$O$1202"</definedName>
    <definedName name="IQRN1203" hidden="1">"$O$1203"</definedName>
    <definedName name="IQRN1204" hidden="1">"$O$1204:$S$1204"</definedName>
    <definedName name="IQRN1205" hidden="1">"$O$1205"</definedName>
    <definedName name="IQRN1206" hidden="1">"$O$1206"</definedName>
    <definedName name="IQRN1207" hidden="1">"$O$1207"</definedName>
    <definedName name="IQRN1208" hidden="1">"$O$1208"</definedName>
    <definedName name="IQRN1209" hidden="1">"$O$1209"</definedName>
    <definedName name="IQRN121" hidden="1">"$O$121:$Y$121"</definedName>
    <definedName name="IQRN1210" hidden="1">"$O$1210"</definedName>
    <definedName name="IQRN1211" hidden="1">"$O$1211"</definedName>
    <definedName name="IQRN1212" hidden="1">"$O$1212"</definedName>
    <definedName name="IQRN1213" hidden="1">"$O$1213:$S$1213"</definedName>
    <definedName name="IQRN1214" hidden="1">"$O$1214:$P$1214"</definedName>
    <definedName name="IQRN1215" hidden="1">"$O$1215:$S$1215"</definedName>
    <definedName name="IQRN1216" hidden="1">"$O$1216"</definedName>
    <definedName name="IQRN1217" hidden="1">"$O$1217"</definedName>
    <definedName name="IQRN1218" hidden="1">"$O$1218"</definedName>
    <definedName name="IQRN1219" hidden="1">"$O$1219:$P$1219"</definedName>
    <definedName name="IQRN122" hidden="1">"$O$122:$Y$122"</definedName>
    <definedName name="IQRN1220" hidden="1">"$O$1220:$P$1220"</definedName>
    <definedName name="IQRN1221" hidden="1">"$O$1221"</definedName>
    <definedName name="IQRN1222" hidden="1">"$O$1222"</definedName>
    <definedName name="IQRN1223" hidden="1">"$O$1223"</definedName>
    <definedName name="IQRN1224" hidden="1">"$O$1224"</definedName>
    <definedName name="IQRN1225" hidden="1">"$O$1225:$P$1225"</definedName>
    <definedName name="IQRN1226" hidden="1">"$O$1226:$S$1226"</definedName>
    <definedName name="IQRN1227" hidden="1">"$O$1227"</definedName>
    <definedName name="IQRN1228" hidden="1">"$O$1228:$P$1228"</definedName>
    <definedName name="IQRN1229" hidden="1">"$O$1229:$S$1229"</definedName>
    <definedName name="IQRN123" hidden="1">"$O$123:$U$123"</definedName>
    <definedName name="IQRN1230" hidden="1">"$O$1230"</definedName>
    <definedName name="IQRN1231" hidden="1">"$O$1231"</definedName>
    <definedName name="IQRN1232" hidden="1">"$O$1232"</definedName>
    <definedName name="IQRN1233" hidden="1">"$O$1233"</definedName>
    <definedName name="IQRN1234" hidden="1">"$O$1234"</definedName>
    <definedName name="IQRN1235" hidden="1">"$O$1235"</definedName>
    <definedName name="IQRN1236" hidden="1">"$O$1236"</definedName>
    <definedName name="IQRN1237" hidden="1">"$O$1237"</definedName>
    <definedName name="IQRN1238" hidden="1">"$O$1238"</definedName>
    <definedName name="IQRN1239" hidden="1">"$O$1239"</definedName>
    <definedName name="IQRN124" hidden="1">"$O$124:$U$124"</definedName>
    <definedName name="IQRN1240" hidden="1">"$O$1240"</definedName>
    <definedName name="IQRN1241" hidden="1">"$O$1241"</definedName>
    <definedName name="IQRN1242" hidden="1">"$O$1242"</definedName>
    <definedName name="IQRN1243" hidden="1">"$O$1243"</definedName>
    <definedName name="IQRN1244" hidden="1">"$O$1244"</definedName>
    <definedName name="IQRN1245" hidden="1">"$O$1245"</definedName>
    <definedName name="IQRN1246" hidden="1">"$O$1246:$P$1246"</definedName>
    <definedName name="IQRN1247" hidden="1">"$O$1247:$S$1247"</definedName>
    <definedName name="IQRN1248" hidden="1">"$O$1248"</definedName>
    <definedName name="IQRN1249" hidden="1">"$O$1249"</definedName>
    <definedName name="IQRN125" hidden="1">"$O$125:$U$125"</definedName>
    <definedName name="IQRN1250" hidden="1">"$O$1250"</definedName>
    <definedName name="IQRN1251" hidden="1">"$O$1251"</definedName>
    <definedName name="IQRN1252" hidden="1">"$O$1252"</definedName>
    <definedName name="IQRN1253" hidden="1">"$O$1253"</definedName>
    <definedName name="IQRN1254" hidden="1">"$O$1254:$S$1254"</definedName>
    <definedName name="IQRN1255" hidden="1">"$O$1255:$S$1255"</definedName>
    <definedName name="IQRN1256" hidden="1">"$O$1256"</definedName>
    <definedName name="IQRN1257" hidden="1">"$O$1257"</definedName>
    <definedName name="IQRN1258" hidden="1">"$O$1258"</definedName>
    <definedName name="IQRN1259" hidden="1">"$O$1259"</definedName>
    <definedName name="IQRN126" hidden="1">"$O$126:$U$126"</definedName>
    <definedName name="IQRN1260" hidden="1">"$O$1260"</definedName>
    <definedName name="IQRN1261" hidden="1">"$O$1261"</definedName>
    <definedName name="IQRN1262" hidden="1">"$O$1262"</definedName>
    <definedName name="IQRN1263" hidden="1">"$O$1263"</definedName>
    <definedName name="IQRN1264" hidden="1">"$O$1264"</definedName>
    <definedName name="IQRN1265" hidden="1">"$O$1265"</definedName>
    <definedName name="IQRN1266" hidden="1">"$O$1266"</definedName>
    <definedName name="IQRN1267" hidden="1">"$O$1267"</definedName>
    <definedName name="IQRN1268" hidden="1">"$O$1268"</definedName>
    <definedName name="IQRN1269" hidden="1">"$O$1269"</definedName>
    <definedName name="IQRN127" hidden="1">"$O$127:$AL$127"</definedName>
    <definedName name="IQRN1270" hidden="1">"$O$1270"</definedName>
    <definedName name="IQRN1271" hidden="1">"$O$1271"</definedName>
    <definedName name="IQRN1272" hidden="1">"$O$1272"</definedName>
    <definedName name="IQRN1273" hidden="1">"$O$1273"</definedName>
    <definedName name="IQRN1274" hidden="1">"$O$1274"</definedName>
    <definedName name="IQRN1275" hidden="1">"$O$1275"</definedName>
    <definedName name="IQRN1276" hidden="1">"$O$1276"</definedName>
    <definedName name="IQRN1277" hidden="1">"$O$1277"</definedName>
    <definedName name="IQRN1278" hidden="1">"$O$1278"</definedName>
    <definedName name="IQRN1279" hidden="1">"$O$1279:$P$1279"</definedName>
    <definedName name="IQRN128" hidden="1">"$O$128:$AL$128"</definedName>
    <definedName name="IQRN1280" hidden="1">"$O$1280"</definedName>
    <definedName name="IQRN1281" hidden="1">"$O$1281"</definedName>
    <definedName name="IQRN1282" hidden="1">"$O$1282"</definedName>
    <definedName name="IQRN1283" hidden="1">"$O$1283"</definedName>
    <definedName name="IQRN1284" hidden="1">"$O$1284"</definedName>
    <definedName name="IQRN1285" hidden="1">"$O$1285"</definedName>
    <definedName name="IQRN1286" hidden="1">"$O$1286"</definedName>
    <definedName name="IQRN1287" hidden="1">"$O$1287:$Q$1287"</definedName>
    <definedName name="IQRN1288" hidden="1">"$O$1288"</definedName>
    <definedName name="IQRN1289" hidden="1">"$O$1289:$S$1289"</definedName>
    <definedName name="IQRN129" hidden="1">"$O$129"</definedName>
    <definedName name="IQRN1290" hidden="1">"$O$1290:$P$1290"</definedName>
    <definedName name="IQRN1291" hidden="1">"$O$1291:$P$1291"</definedName>
    <definedName name="IQRN1292" hidden="1">"$O$1292:$Q$1292"</definedName>
    <definedName name="IQRN1293" hidden="1">"$O$1293"</definedName>
    <definedName name="IQRN1294" hidden="1">"$O$1294"</definedName>
    <definedName name="IQRN1295" hidden="1">"$O$1295"</definedName>
    <definedName name="IQRN1296" hidden="1">"$O$1296"</definedName>
    <definedName name="IQRN1297" hidden="1">"$O$1297"</definedName>
    <definedName name="IQRN1298" hidden="1">"$O$1298"</definedName>
    <definedName name="IQRN1299" hidden="1">"$O$1299"</definedName>
    <definedName name="IQRN13" hidden="1">"$O$13:$AA$13"</definedName>
    <definedName name="IQRN130" hidden="1">"$O$130"</definedName>
    <definedName name="IQRN1300" hidden="1">"$O$1300"</definedName>
    <definedName name="IQRN1301" hidden="1">"$O$1301"</definedName>
    <definedName name="IQRN1302" hidden="1">"$O$1302:$S$1302"</definedName>
    <definedName name="IQRN1303" hidden="1">"$O$1303"</definedName>
    <definedName name="IQRN1304" hidden="1">"$O$1304"</definedName>
    <definedName name="IQRN1305" hidden="1">"$O$1305"</definedName>
    <definedName name="IQRN1306" hidden="1">"$O$1306"</definedName>
    <definedName name="IQRN1307" hidden="1">"$O$1307"</definedName>
    <definedName name="IQRN1308" hidden="1">"$O$1308:$S$1308"</definedName>
    <definedName name="IQRN1309" hidden="1">"$O$1309"</definedName>
    <definedName name="IQRN131" hidden="1">"$O$131:$Y$131"</definedName>
    <definedName name="IQRN1310" hidden="1">"$O$1310"</definedName>
    <definedName name="IQRN1311" hidden="1">"$O$1311"</definedName>
    <definedName name="IQRN1312" hidden="1">"$O$1312:$S$1312"</definedName>
    <definedName name="IQRN1313" hidden="1">"$O$1313"</definedName>
    <definedName name="IQRN1314" hidden="1">"$O$1314:$P$1314"</definedName>
    <definedName name="IQRN1315" hidden="1">"$O$1315:$S$1315"</definedName>
    <definedName name="IQRN1316" hidden="1">"$O$1316"</definedName>
    <definedName name="IQRN1317" hidden="1">"$O$1317"</definedName>
    <definedName name="IQRN1318" hidden="1">"$O$1318:$S$1318"</definedName>
    <definedName name="IQRN1319" hidden="1">"$O$1319"</definedName>
    <definedName name="IQRN132" hidden="1">"$O$132:$Y$132"</definedName>
    <definedName name="IQRN1320" hidden="1">"$O$1320:$Q$1320"</definedName>
    <definedName name="IQRN1321" hidden="1">"$O$1321:$Q$1321"</definedName>
    <definedName name="IQRN1322" hidden="1">"$O$1322"</definedName>
    <definedName name="IQRN1323" hidden="1">"$O$1323"</definedName>
    <definedName name="IQRN1324" hidden="1">"$O$1324"</definedName>
    <definedName name="IQRN1325" hidden="1">"$O$1325"</definedName>
    <definedName name="IQRN1326" hidden="1">"$O$1326"</definedName>
    <definedName name="IQRN1327" hidden="1">"$O$1327"</definedName>
    <definedName name="IQRN1328" hidden="1">"$O$1328"</definedName>
    <definedName name="IQRN1329" hidden="1">"$O$1329:$P$1329"</definedName>
    <definedName name="IQRN133" hidden="1">"$O$133:$T$133"</definedName>
    <definedName name="IQRN1330" hidden="1">"$O$1330"</definedName>
    <definedName name="IQRN1331" hidden="1">"$O$1331"</definedName>
    <definedName name="IQRN1332" hidden="1">"$O$1332"</definedName>
    <definedName name="IQRN1333" hidden="1">"$O$1333"</definedName>
    <definedName name="IQRN1334" hidden="1">"$O$1334"</definedName>
    <definedName name="IQRN1335" hidden="1">"$O$1335"</definedName>
    <definedName name="IQRN1336" hidden="1">"$O$1336"</definedName>
    <definedName name="IQRN1337" hidden="1">"$O$1337"</definedName>
    <definedName name="IQRN1338" hidden="1">"$O$1338"</definedName>
    <definedName name="IQRN1339" hidden="1">"$O$1339"</definedName>
    <definedName name="IQRN134" hidden="1">"$O$134:$T$134"</definedName>
    <definedName name="IQRN1340" hidden="1">"$O$1340"</definedName>
    <definedName name="IQRN1341" hidden="1">"$O$1341"</definedName>
    <definedName name="IQRN1342" hidden="1">"$O$1342"</definedName>
    <definedName name="IQRN1343" hidden="1">"$O$1343"</definedName>
    <definedName name="IQRN1344" hidden="1">"$O$1344"</definedName>
    <definedName name="IQRN1345" hidden="1">"$O$1345"</definedName>
    <definedName name="IQRN1346" hidden="1">"$O$1346"</definedName>
    <definedName name="IQRN1347" hidden="1">"$O$1347"</definedName>
    <definedName name="IQRN1348" hidden="1">"$O$1348"</definedName>
    <definedName name="IQRN1349" hidden="1">"$O$1349"</definedName>
    <definedName name="IQRN135" hidden="1">"$O$135"</definedName>
    <definedName name="IQRN1350" hidden="1">"$O$1350"</definedName>
    <definedName name="IQRN1351" hidden="1">"$O$1351"</definedName>
    <definedName name="IQRN1352" hidden="1">"$O$1352"</definedName>
    <definedName name="IQRN1353" hidden="1">"$O$1353:$P$1353"</definedName>
    <definedName name="IQRN1354" hidden="1">"$O$1354:$S$1354"</definedName>
    <definedName name="IQRN1355" hidden="1">"$O$1355"</definedName>
    <definedName name="IQRN1356" hidden="1">"$O$1356:$S$1356"</definedName>
    <definedName name="IQRN1357" hidden="1">"$O$1357:$R$1357"</definedName>
    <definedName name="IQRN1358" hidden="1">"$O$1358"</definedName>
    <definedName name="IQRN1359" hidden="1">"$O$1359"</definedName>
    <definedName name="IQRN136" hidden="1">"$O$136"</definedName>
    <definedName name="IQRN1360" hidden="1">"$O$1360"</definedName>
    <definedName name="IQRN1361" hidden="1">"$O$1361"</definedName>
    <definedName name="IQRN1362" hidden="1">"$O$1362"</definedName>
    <definedName name="IQRN1363" hidden="1">"$O$1363"</definedName>
    <definedName name="IQRN1364" hidden="1">"$O$1364"</definedName>
    <definedName name="IQRN1365" hidden="1">"$O$1365"</definedName>
    <definedName name="IQRN1366" hidden="1">"$O$1366"</definedName>
    <definedName name="IQRN1367" hidden="1">"$O$1367:$S$1367"</definedName>
    <definedName name="IQRN1368" hidden="1">"$O$1368"</definedName>
    <definedName name="IQRN1369" hidden="1">"$O$1369"</definedName>
    <definedName name="IQRN137" hidden="1">"$O$137:$AA$137"</definedName>
    <definedName name="IQRN1370" hidden="1">"$O$1370"</definedName>
    <definedName name="IQRN1371" hidden="1">"$O$1371"</definedName>
    <definedName name="IQRN1372" hidden="1">"$O$1372"</definedName>
    <definedName name="IQRN1373" hidden="1">"$O$1373:$S$1373"</definedName>
    <definedName name="IQRN1374" hidden="1">"$O$1374"</definedName>
    <definedName name="IQRN1375" hidden="1">"$O$1375"</definedName>
    <definedName name="IQRN1376" hidden="1">"$O$1376:$S$1376"</definedName>
    <definedName name="IQRN1377" hidden="1">"$O$1377"</definedName>
    <definedName name="IQRN1378" hidden="1">"$O$1378"</definedName>
    <definedName name="IQRN1379" hidden="1">"$O$1379:$S$1379"</definedName>
    <definedName name="IQRN138" hidden="1">"$O$138:$AA$138"</definedName>
    <definedName name="IQRN1380" hidden="1">"$O$1380"</definedName>
    <definedName name="IQRN1381" hidden="1">"$O$1381"</definedName>
    <definedName name="IQRN1382" hidden="1">"$O$1382"</definedName>
    <definedName name="IQRN1383" hidden="1">"$O$1383"</definedName>
    <definedName name="IQRN1384" hidden="1">"$O$1384"</definedName>
    <definedName name="IQRN1385" hidden="1">"$O$1385"</definedName>
    <definedName name="IQRN1386" hidden="1">"$O$1386:$P$1386"</definedName>
    <definedName name="IQRN1387" hidden="1">"$O$1387:$S$1387"</definedName>
    <definedName name="IQRN1388" hidden="1">"$O$1388"</definedName>
    <definedName name="IQRN1389" hidden="1">"$O$1389:$S$1389"</definedName>
    <definedName name="IQRN139" hidden="1">"$O$139:$P$139"</definedName>
    <definedName name="IQRN1390" hidden="1">"$O$1390"</definedName>
    <definedName name="IQRN1391" hidden="1">"$O$1391"</definedName>
    <definedName name="IQRN1392" hidden="1">"$O$1392"</definedName>
    <definedName name="IQRN1393" hidden="1">"$O$1393"</definedName>
    <definedName name="IQRN1394" hidden="1">"$O$1394:$P$1394"</definedName>
    <definedName name="IQRN1395" hidden="1">"$O$1395:$P$1395"</definedName>
    <definedName name="IQRN1396" hidden="1">"$O$1396"</definedName>
    <definedName name="IQRN1397" hidden="1">"$O$1397"</definedName>
    <definedName name="IQRN1398" hidden="1">"$O$1398:$R$1398"</definedName>
    <definedName name="IQRN1399" hidden="1">"$O$1399"</definedName>
    <definedName name="IQRN14" hidden="1">"$O$14:$AA$14"</definedName>
    <definedName name="IQRN140" hidden="1">"$O$140:$P$140"</definedName>
    <definedName name="IQRN1400" hidden="1">"$O$1400"</definedName>
    <definedName name="IQRN1401" hidden="1">"$O$1401:$S$1401"</definedName>
    <definedName name="IQRN1402" hidden="1">"$O$1402:$S$1402"</definedName>
    <definedName name="IQRN1403" hidden="1">"$O$1403"</definedName>
    <definedName name="IQRN1404" hidden="1">"$O$1404"</definedName>
    <definedName name="IQRN1405" hidden="1">"$O$1405"</definedName>
    <definedName name="IQRN1406" hidden="1">"$O$1406"</definedName>
    <definedName name="IQRN1407" hidden="1">"$O$1407:$S$1407"</definedName>
    <definedName name="IQRN1408" hidden="1">"$O$1408"</definedName>
    <definedName name="IQRN1409" hidden="1">"$O$1409"</definedName>
    <definedName name="IQRN141" hidden="1">"$O$141"</definedName>
    <definedName name="IQRN1410" hidden="1">"$O$1410:$S$1410"</definedName>
    <definedName name="IQRN1411" hidden="1">"$O$1411"</definedName>
    <definedName name="IQRN1412" hidden="1">"$O$1412"</definedName>
    <definedName name="IQRN1413" hidden="1">"$O$1413"</definedName>
    <definedName name="IQRN1414" hidden="1">"$O$1414:$P$1414"</definedName>
    <definedName name="IQRN1415" hidden="1">"$O$1415"</definedName>
    <definedName name="IQRN1416" hidden="1">"$O$1416"</definedName>
    <definedName name="IQRN1417" hidden="1">"$O$1417"</definedName>
    <definedName name="IQRN1418" hidden="1">"$O$1418"</definedName>
    <definedName name="IQRN1419" hidden="1">"$O$1419"</definedName>
    <definedName name="IQRN142" hidden="1">"$O$142"</definedName>
    <definedName name="IQRN1420" hidden="1">"$O$1420:$S$1420"</definedName>
    <definedName name="IQRN1421" hidden="1">"$O$1421"</definedName>
    <definedName name="IQRN1422" hidden="1">"$O$1422"</definedName>
    <definedName name="IQRN1423" hidden="1">"$O$1423"</definedName>
    <definedName name="IQRN1424" hidden="1">"$O$1424"</definedName>
    <definedName name="IQRN1425" hidden="1">"$O$1425"</definedName>
    <definedName name="IQRN1426" hidden="1">"$O$1426"</definedName>
    <definedName name="IQRN1427" hidden="1">"$O$1427"</definedName>
    <definedName name="IQRN1428" hidden="1">"$O$1428"</definedName>
    <definedName name="IQRN1429" hidden="1">"$O$1429:$P$1429"</definedName>
    <definedName name="IQRN143" hidden="1">"$O$143"</definedName>
    <definedName name="IQRN1430" hidden="1">"$O$1430:$S$1430"</definedName>
    <definedName name="IQRN1431" hidden="1">"$O$1431:$P$1431"</definedName>
    <definedName name="IQRN1432" hidden="1">"$O$1432"</definedName>
    <definedName name="IQRN1433" hidden="1">"$O$1433"</definedName>
    <definedName name="IQRN1434" hidden="1">"$O$1434"</definedName>
    <definedName name="IQRN1435" hidden="1">"$O$1435"</definedName>
    <definedName name="IQRN1436" hidden="1">"$O$1436"</definedName>
    <definedName name="IQRN1437" hidden="1">"$O$1437"</definedName>
    <definedName name="IQRN1438" hidden="1">"$O$1438"</definedName>
    <definedName name="IQRN1439" hidden="1">"$O$1439"</definedName>
    <definedName name="IQRN144" hidden="1">"$O$144"</definedName>
    <definedName name="IQRN1440" hidden="1">"$O$1440"</definedName>
    <definedName name="IQRN1441" hidden="1">"$O$1441"</definedName>
    <definedName name="IQRN1442" hidden="1">"$O$1442"</definedName>
    <definedName name="IQRN1443" hidden="1">"$O$1443"</definedName>
    <definedName name="IQRN1444" hidden="1">"$O$1444"</definedName>
    <definedName name="IQRN1445" hidden="1">"$O$1445:$P$1445"</definedName>
    <definedName name="IQRN1446" hidden="1">"$O$1446"</definedName>
    <definedName name="IQRN1447" hidden="1">"$O$1447"</definedName>
    <definedName name="IQRN1448" hidden="1">"$O$1448"</definedName>
    <definedName name="IQRN1449" hidden="1">"$O$1449:$Q$1449"</definedName>
    <definedName name="IQRN145" hidden="1">"$O$145:$T$145"</definedName>
    <definedName name="IQRN1450" hidden="1">"$O$1450"</definedName>
    <definedName name="IQRN1451" hidden="1">"$O$1451:$P$1451"</definedName>
    <definedName name="IQRN1452" hidden="1">"$O$1452"</definedName>
    <definedName name="IQRN1453" hidden="1">"$O$1453"</definedName>
    <definedName name="IQRN1454" hidden="1">"$O$1454"</definedName>
    <definedName name="IQRN1455" hidden="1">"$O$1455:$S$1455"</definedName>
    <definedName name="IQRN1456" hidden="1">"$O$1456:$Q$1456"</definedName>
    <definedName name="IQRN1457" hidden="1">"$O$1457"</definedName>
    <definedName name="IQRN1458" hidden="1">"$O$1458:$P$1458"</definedName>
    <definedName name="IQRN1459" hidden="1">"$O$1459"</definedName>
    <definedName name="IQRN146" hidden="1">"$O$146:$T$146"</definedName>
    <definedName name="IQRN1460" hidden="1">"$O$1460"</definedName>
    <definedName name="IQRN1461" hidden="1">"$O$1461:$Q$1461"</definedName>
    <definedName name="IQRN1462" hidden="1">"$O$1462"</definedName>
    <definedName name="IQRN1463" hidden="1">"$O$1463"</definedName>
    <definedName name="IQRN1464" hidden="1">"$O$1464"</definedName>
    <definedName name="IQRN1465" hidden="1">"$O$1465"</definedName>
    <definedName name="IQRN1466" hidden="1">"$O$1466"</definedName>
    <definedName name="IQRN1467" hidden="1">"$O$1467:$P$1467"</definedName>
    <definedName name="IQRN1468" hidden="1">"$O$1468"</definedName>
    <definedName name="IQRN1469" hidden="1">"$O$1469:$P$1469"</definedName>
    <definedName name="IQRN147" hidden="1">"$O$147:$W$147"</definedName>
    <definedName name="IQRN1470" hidden="1">"$O$1470"</definedName>
    <definedName name="IQRN1471" hidden="1">"$O$1471"</definedName>
    <definedName name="IQRN1472" hidden="1">"$O$1472"</definedName>
    <definedName name="IQRN1473" hidden="1">"$O$1473:$S$1473"</definedName>
    <definedName name="IQRN1474" hidden="1">"$O$1474"</definedName>
    <definedName name="IQRN1475" hidden="1">"$O$1475"</definedName>
    <definedName name="IQRN1476" hidden="1">"$O$1476"</definedName>
    <definedName name="IQRN1477" hidden="1">"$O$1477"</definedName>
    <definedName name="IQRN1478" hidden="1">"$O$1478"</definedName>
    <definedName name="IQRN1479" hidden="1">"$O$1479"</definedName>
    <definedName name="IQRN148" hidden="1">"$O$148:$W$148"</definedName>
    <definedName name="IQRN1480" hidden="1">"$O$1480"</definedName>
    <definedName name="IQRN1481" hidden="1">"$O$1481"</definedName>
    <definedName name="IQRN1482" hidden="1">"$O$1482:$P$1482"</definedName>
    <definedName name="IQRN1483" hidden="1">"$O$1483"</definedName>
    <definedName name="IQRN1484" hidden="1">"$O$1484"</definedName>
    <definedName name="IQRN1485" hidden="1">"$O$1485"</definedName>
    <definedName name="IQRN1486" hidden="1">"$O$1486"</definedName>
    <definedName name="IQRN1487" hidden="1">"$O$1487"</definedName>
    <definedName name="IQRN1488" hidden="1">"$O$1488"</definedName>
    <definedName name="IQRN1489" hidden="1">"$O$1489"</definedName>
    <definedName name="IQRN149" hidden="1">"$O$149"</definedName>
    <definedName name="IQRN1490" hidden="1">"$O$1490"</definedName>
    <definedName name="IQRN1491" hidden="1">"$O$1491:$Q$1491"</definedName>
    <definedName name="IQRN1492" hidden="1">"$O$1492:$S$1492"</definedName>
    <definedName name="IQRN1493" hidden="1">"$O$1493"</definedName>
    <definedName name="IQRN1494" hidden="1">"$O$1494:$Q$1494"</definedName>
    <definedName name="IQRN1495" hidden="1">"$O$1495"</definedName>
    <definedName name="IQRN1496" hidden="1">"$O$1496"</definedName>
    <definedName name="IQRN1497" hidden="1">"$O$1497:$P$1497"</definedName>
    <definedName name="IQRN1498" hidden="1">"$O$1498"</definedName>
    <definedName name="IQRN1499" hidden="1">"$O$1499"</definedName>
    <definedName name="IQRN15" hidden="1">"$O$15:$AI$15"</definedName>
    <definedName name="IQRN150" hidden="1">"$O$150:$W$150"</definedName>
    <definedName name="IQRN1500" hidden="1">"$O$1500"</definedName>
    <definedName name="IQRN1501" hidden="1">"$O$1501"</definedName>
    <definedName name="IQRN1502" hidden="1">"$O$1502"</definedName>
    <definedName name="IQRN1503" hidden="1">"$O$1503"</definedName>
    <definedName name="IQRN1504" hidden="1">"$O$1504:$P$1504"</definedName>
    <definedName name="IQRN1505" hidden="1">"$O$1505"</definedName>
    <definedName name="IQRN1506" hidden="1">"$O$1506:$P$1506"</definedName>
    <definedName name="IQRN1507" hidden="1">"$O$1507:$P$1507"</definedName>
    <definedName name="IQRN1508" hidden="1">"$O$1508:$P$1508"</definedName>
    <definedName name="IQRN1509" hidden="1">"$O$1509"</definedName>
    <definedName name="IQRN151" hidden="1">"$O$151:$P$151"</definedName>
    <definedName name="IQRN1510" hidden="1">"$O$1510"</definedName>
    <definedName name="IQRN1511" hidden="1">"$O$1511"</definedName>
    <definedName name="IQRN1512" hidden="1">"$O$1512"</definedName>
    <definedName name="IQRN1513" hidden="1">"$O$1513"</definedName>
    <definedName name="IQRN1514" hidden="1">"$O$1514"</definedName>
    <definedName name="IQRN1515" hidden="1">"$O$1515"</definedName>
    <definedName name="IQRN1516" hidden="1">"$O$1516"</definedName>
    <definedName name="IQRN1517" hidden="1">"$O$1517"</definedName>
    <definedName name="IQRN1518" hidden="1">"$O$1518"</definedName>
    <definedName name="IQRN1519" hidden="1">"$O$1519"</definedName>
    <definedName name="IQRN152" hidden="1">"$O$152:$P$152"</definedName>
    <definedName name="IQRN1520" hidden="1">"$O$1520"</definedName>
    <definedName name="IQRN1521" hidden="1">"$O$1521"</definedName>
    <definedName name="IQRN1522" hidden="1">"$O$1522:$S$1522"</definedName>
    <definedName name="IQRN1523" hidden="1">"$O$1523:$Q$1523"</definedName>
    <definedName name="IQRN1524" hidden="1">"$O$1524:$P$1524"</definedName>
    <definedName name="IQRN1525" hidden="1">"$O$1525"</definedName>
    <definedName name="IQRN1526" hidden="1">"$O$1526"</definedName>
    <definedName name="IQRN1527" hidden="1">"$O$1527:$S$1527"</definedName>
    <definedName name="IQRN1528" hidden="1">"$O$1528"</definedName>
    <definedName name="IQRN1529" hidden="1">"$O$1529"</definedName>
    <definedName name="IQRN153" hidden="1">"$O$153"</definedName>
    <definedName name="IQRN1530" hidden="1">"$O$1530"</definedName>
    <definedName name="IQRN1531" hidden="1">"$O$1531"</definedName>
    <definedName name="IQRN1532" hidden="1">"$O$1532"</definedName>
    <definedName name="IQRN1533" hidden="1">"$O$1533"</definedName>
    <definedName name="IQRN1534" hidden="1">"$O$1534"</definedName>
    <definedName name="IQRN1535" hidden="1">"$O$1535"</definedName>
    <definedName name="IQRN1536" hidden="1">"$O$1536"</definedName>
    <definedName name="IQRN1537" hidden="1">"$O$1537"</definedName>
    <definedName name="IQRN1538" hidden="1">"$O$1538"</definedName>
    <definedName name="IQRN1539" hidden="1">"$O$1539"</definedName>
    <definedName name="IQRN154" hidden="1">"$O$154:$P$154"</definedName>
    <definedName name="IQRN1540" hidden="1">"$O$1540"</definedName>
    <definedName name="IQRN1541" hidden="1">"$O$1541"</definedName>
    <definedName name="IQRN1542" hidden="1">"$O$1542"</definedName>
    <definedName name="IQRN1543" hidden="1">"$O$1543:$P$1543"</definedName>
    <definedName name="IQRN1544" hidden="1">"$O$1544"</definedName>
    <definedName name="IQRN1545" hidden="1">"$O$1545:$P$1545"</definedName>
    <definedName name="IQRN1546" hidden="1">"$O$1546:$S$1546"</definedName>
    <definedName name="IQRN1547" hidden="1">"$O$1547"</definedName>
    <definedName name="IQRN1548" hidden="1">"$O$1548"</definedName>
    <definedName name="IQRN1549" hidden="1">"$O$1549"</definedName>
    <definedName name="IQRN155" hidden="1">"$O$155"</definedName>
    <definedName name="IQRN1550" hidden="1">"$O$1550"</definedName>
    <definedName name="IQRN1551" hidden="1">"$O$1551:$S$1551"</definedName>
    <definedName name="IQRN1552" hidden="1">"$O$1552"</definedName>
    <definedName name="IQRN1553" hidden="1">"$O$1553:$S$1553"</definedName>
    <definedName name="IQRN1554" hidden="1">"$O$1554:$Q$1554"</definedName>
    <definedName name="IQRN1555" hidden="1">"$O$1555"</definedName>
    <definedName name="IQRN1556" hidden="1">"$O$1556"</definedName>
    <definedName name="IQRN1557" hidden="1">"$O$1557"</definedName>
    <definedName name="IQRN1558" hidden="1">"$O$1558"</definedName>
    <definedName name="IQRN1559" hidden="1">"$O$1559"</definedName>
    <definedName name="IQRN156" hidden="1">"$O$156"</definedName>
    <definedName name="IQRN1560" hidden="1">"$O$1560"</definedName>
    <definedName name="IQRN1561" hidden="1">"$O$1561:$S$1561"</definedName>
    <definedName name="IQRN1562" hidden="1">"$O$1562"</definedName>
    <definedName name="IQRN1563" hidden="1">"$O$1563"</definedName>
    <definedName name="IQRN1564" hidden="1">"$O$1564"</definedName>
    <definedName name="IQRN1565" hidden="1">"$O$1565:$S$1565"</definedName>
    <definedName name="IQRN1566" hidden="1">"$O$1566"</definedName>
    <definedName name="IQRN1567" hidden="1">"$O$1567"</definedName>
    <definedName name="IQRN1568" hidden="1">"$O$1568"</definedName>
    <definedName name="IQRN1569" hidden="1">"$O$1569"</definedName>
    <definedName name="IQRN157" hidden="1">"$O$157:$U$157"</definedName>
    <definedName name="IQRN1570" hidden="1">"$O$1570"</definedName>
    <definedName name="IQRN1571" hidden="1">"$O$1571"</definedName>
    <definedName name="IQRN1572" hidden="1">"$O$1572"</definedName>
    <definedName name="IQRN1573" hidden="1">"$O$1573"</definedName>
    <definedName name="IQRN1574" hidden="1">"$O$1574"</definedName>
    <definedName name="IQRN1575" hidden="1">"$O$1575"</definedName>
    <definedName name="IQRN1576" hidden="1">"$O$1576:$P$1576"</definedName>
    <definedName name="IQRN1577" hidden="1">"$O$1577"</definedName>
    <definedName name="IQRN1578" hidden="1">"$O$1578"</definedName>
    <definedName name="IQRN1579" hidden="1">"$O$1579"</definedName>
    <definedName name="IQRN158" hidden="1">"$O$158:$U$158"</definedName>
    <definedName name="IQRN1580" hidden="1">"$O$1580"</definedName>
    <definedName name="IQRN1581" hidden="1">"$O$1581"</definedName>
    <definedName name="IQRN1582" hidden="1">"$O$1582"</definedName>
    <definedName name="IQRN1583" hidden="1">"$O$1583"</definedName>
    <definedName name="IQRN1584" hidden="1">"$O$1584"</definedName>
    <definedName name="IQRN1585" hidden="1">"$O$1585"</definedName>
    <definedName name="IQRN1586" hidden="1">"$O$1586"</definedName>
    <definedName name="IQRN1587" hidden="1">"$O$1587"</definedName>
    <definedName name="IQRN1588" hidden="1">"$O$1588:$P$1588"</definedName>
    <definedName name="IQRN1589" hidden="1">"$O$1589"</definedName>
    <definedName name="IQRN159" hidden="1">"$O$159"</definedName>
    <definedName name="IQRN1590" hidden="1">"$O$1590"</definedName>
    <definedName name="IQRN1591" hidden="1">"$O$1591:$P$1591"</definedName>
    <definedName name="IQRN1592" hidden="1">"$O$1592"</definedName>
    <definedName name="IQRN1593" hidden="1">"$O$1593:$P$1593"</definedName>
    <definedName name="IQRN1594" hidden="1">"$O$1594"</definedName>
    <definedName name="IQRN1595" hidden="1">"$O$1595"</definedName>
    <definedName name="IQRN1596" hidden="1">"$O$1596:$S$1596"</definedName>
    <definedName name="IQRN1597" hidden="1">"$O$1597"</definedName>
    <definedName name="IQRN1598" hidden="1">"$O$1598"</definedName>
    <definedName name="IQRN1599" hidden="1">"$O$1599"</definedName>
    <definedName name="IQRN16" hidden="1">"$O$16:$AI$16"</definedName>
    <definedName name="IQRN160" hidden="1">"$O$160"</definedName>
    <definedName name="IQRN1600" hidden="1">"$O$1600"</definedName>
    <definedName name="IQRN1601" hidden="1">"$O$1601"</definedName>
    <definedName name="IQRN1602" hidden="1">"$O$1602"</definedName>
    <definedName name="IQRN1603" hidden="1">"$O$1603"</definedName>
    <definedName name="IQRN1604" hidden="1">"$O$1604"</definedName>
    <definedName name="IQRN1605" hidden="1">"$O$1605"</definedName>
    <definedName name="IQRN1606" hidden="1">"$O$1606"</definedName>
    <definedName name="IQRN1607" hidden="1">"$O$1607"</definedName>
    <definedName name="IQRN1608" hidden="1">"$O$1608"</definedName>
    <definedName name="IQRN1609" hidden="1">"$O$1609:$P$1609"</definedName>
    <definedName name="IQRN161" hidden="1">"$O$161:$R$161"</definedName>
    <definedName name="IQRN1610" hidden="1">"$O$1610"</definedName>
    <definedName name="IQRN1611" hidden="1">"$O$1611"</definedName>
    <definedName name="IQRN1612" hidden="1">"$O$1612"</definedName>
    <definedName name="IQRN1613" hidden="1">"$O$1613"</definedName>
    <definedName name="IQRN1614" hidden="1">"$O$1614"</definedName>
    <definedName name="IQRN1615" hidden="1">"$O$1615:$S$1615"</definedName>
    <definedName name="IQRN1616" hidden="1">"$O$1616:$P$1616"</definedName>
    <definedName name="IQRN1617" hidden="1">"$O$1617"</definedName>
    <definedName name="IQRN1618" hidden="1">"$O$1618"</definedName>
    <definedName name="IQRN1619" hidden="1">"$O$1619:$Q$1619"</definedName>
    <definedName name="IQRN162" hidden="1">"$O$162:$R$162"</definedName>
    <definedName name="IQRN1620" hidden="1">"$O$1620"</definedName>
    <definedName name="IQRN1621" hidden="1">"$O$1621"</definedName>
    <definedName name="IQRN1622" hidden="1">"$O$1622"</definedName>
    <definedName name="IQRN1623" hidden="1">"$O$1623"</definedName>
    <definedName name="IQRN1624" hidden="1">"$O$1624:$S$1624"</definedName>
    <definedName name="IQRN1625" hidden="1">"$O$1625"</definedName>
    <definedName name="IQRN1626" hidden="1">"$O$1626"</definedName>
    <definedName name="IQRN1627" hidden="1">"$O$1627"</definedName>
    <definedName name="IQRN1628" hidden="1">"$O$1628"</definedName>
    <definedName name="IQRN1629" hidden="1">"$O$1629:$P$1629"</definedName>
    <definedName name="IQRN163" hidden="1">"$O$163"</definedName>
    <definedName name="IQRN1630" hidden="1">"$O$1630"</definedName>
    <definedName name="IQRN1631" hidden="1">"$O$1631"</definedName>
    <definedName name="IQRN1632" hidden="1">"$O$1632:$P$1632"</definedName>
    <definedName name="IQRN1633" hidden="1">"$O$1633"</definedName>
    <definedName name="IQRN1634" hidden="1">"$O$1634"</definedName>
    <definedName name="IQRN1635" hidden="1">"$O$1635"</definedName>
    <definedName name="IQRN1636" hidden="1">"$O$1636:$Q$1636"</definedName>
    <definedName name="IQRN1637" hidden="1">"$O$1637:$S$1637"</definedName>
    <definedName name="IQRN1638" hidden="1">"$O$1638"</definedName>
    <definedName name="IQRN1639" hidden="1">"$O$1639"</definedName>
    <definedName name="IQRN164" hidden="1">"$O$164:$R$164"</definedName>
    <definedName name="IQRN1640" hidden="1">"$O$1640"</definedName>
    <definedName name="IQRN1641" hidden="1">"$O$1641"</definedName>
    <definedName name="IQRN1642" hidden="1">"$O$1642"</definedName>
    <definedName name="IQRN1643" hidden="1">"$O$1643"</definedName>
    <definedName name="IQRN1644" hidden="1">"$O$1644"</definedName>
    <definedName name="IQRN1645" hidden="1">"$O$1645"</definedName>
    <definedName name="IQRN1646" hidden="1">"$O$1646"</definedName>
    <definedName name="IQRN1647" hidden="1">"$O$1647"</definedName>
    <definedName name="IQRN1648" hidden="1">"$O$1648"</definedName>
    <definedName name="IQRN1649" hidden="1">"$O$1649"</definedName>
    <definedName name="IQRN165" hidden="1">"$O$165"</definedName>
    <definedName name="IQRN1650" hidden="1">"$O$1650"</definedName>
    <definedName name="IQRN1651" hidden="1">"$O$1651"</definedName>
    <definedName name="IQRN1652" hidden="1">"$O$1652"</definedName>
    <definedName name="IQRN1653" hidden="1">"$O$1653:$S$1653"</definedName>
    <definedName name="IQRN1654" hidden="1">"$O$1654"</definedName>
    <definedName name="IQRN1655" hidden="1">"$O$1655"</definedName>
    <definedName name="IQRN1656" hidden="1">"$O$1656"</definedName>
    <definedName name="IQRN1657" hidden="1">"$O$1657"</definedName>
    <definedName name="IQRN1658" hidden="1">"$O$1658"</definedName>
    <definedName name="IQRN1659" hidden="1">"$O$1659"</definedName>
    <definedName name="IQRN166" hidden="1">"$O$166"</definedName>
    <definedName name="IQRN1660" hidden="1">"$O$1660"</definedName>
    <definedName name="IQRN1661" hidden="1">"$O$1661"</definedName>
    <definedName name="IQRN1662" hidden="1">"$O$1662:$P$1662"</definedName>
    <definedName name="IQRN1663" hidden="1">"$O$1663"</definedName>
    <definedName name="IQRN1664" hidden="1">"$O$1664"</definedName>
    <definedName name="IQRN1665" hidden="1">"$O$1665"</definedName>
    <definedName name="IQRN1666" hidden="1">"$O$1666"</definedName>
    <definedName name="IQRN1667" hidden="1">"$O$1667"</definedName>
    <definedName name="IQRN1668" hidden="1">"$O$1668:$S$1668"</definedName>
    <definedName name="IQRN1669" hidden="1">"$O$1669"</definedName>
    <definedName name="IQRN167" hidden="1">"$O$167:$Q$167"</definedName>
    <definedName name="IQRN1670" hidden="1">"$O$1670"</definedName>
    <definedName name="IQRN1671" hidden="1">"$O$1671:$P$1671"</definedName>
    <definedName name="IQRN1672" hidden="1">"$O$1672"</definedName>
    <definedName name="IQRN1673" hidden="1">"$O$1673:$P$1673"</definedName>
    <definedName name="IQRN1674" hidden="1">"$O$1674"</definedName>
    <definedName name="IQRN1675" hidden="1">"$O$1675"</definedName>
    <definedName name="IQRN1676" hidden="1">"$O$1676:$S$1676"</definedName>
    <definedName name="IQRN1677" hidden="1">"$O$1677"</definedName>
    <definedName name="IQRN1678" hidden="1">"$O$1678"</definedName>
    <definedName name="IQRN1679" hidden="1">"$O$1679"</definedName>
    <definedName name="IQRN168" hidden="1">"$O$168:$Q$168"</definedName>
    <definedName name="IQRN1680" hidden="1">"$O$1680"</definedName>
    <definedName name="IQRN1681" hidden="1">"$O$1681"</definedName>
    <definedName name="IQRN1682" hidden="1">"$O$1682"</definedName>
    <definedName name="IQRN1683" hidden="1">"$O$1683"</definedName>
    <definedName name="IQRN1684" hidden="1">"$O$1684:$P$1684"</definedName>
    <definedName name="IQRN1685" hidden="1">"$O$1685"</definedName>
    <definedName name="IQRN1686" hidden="1">"$O$1686"</definedName>
    <definedName name="IQRN1687" hidden="1">"$O$1687"</definedName>
    <definedName name="IQRN1688" hidden="1">"$O$1688"</definedName>
    <definedName name="IQRN1689" hidden="1">"$O$1689:$S$1689"</definedName>
    <definedName name="IQRN169" hidden="1">"$O$169:$W$169"</definedName>
    <definedName name="IQRN1690" hidden="1">"$O$1690:$P$1690"</definedName>
    <definedName name="IQRN1691" hidden="1">"$O$1691"</definedName>
    <definedName name="IQRN1692" hidden="1">"$O$1692"</definedName>
    <definedName name="IQRN1693" hidden="1">"$O$1693"</definedName>
    <definedName name="IQRN1694" hidden="1">"$O$1694"</definedName>
    <definedName name="IQRN1695" hidden="1">"$O$1695:$S$1695"</definedName>
    <definedName name="IQRN1696" hidden="1">"$O$1696"</definedName>
    <definedName name="IQRN1697" hidden="1">"$O$1697"</definedName>
    <definedName name="IQRN1698" hidden="1">"$O$1698"</definedName>
    <definedName name="IQRN1699" hidden="1">"$O$1699:$P$1699"</definedName>
    <definedName name="IQRN17" hidden="1">"$O$17:$V$17"</definedName>
    <definedName name="IQRN170" hidden="1">"$O$170:$W$170"</definedName>
    <definedName name="IQRN1700" hidden="1">"$O$1700:$S$1700"</definedName>
    <definedName name="IQRN1701" hidden="1">"$O$1701"</definedName>
    <definedName name="IQRN1702" hidden="1">"$O$1702:$P$1702"</definedName>
    <definedName name="IQRN1703" hidden="1">"$O$1703"</definedName>
    <definedName name="IQRN1704" hidden="1">"$O$1704"</definedName>
    <definedName name="IQRN1705" hidden="1">"$O$1705"</definedName>
    <definedName name="IQRN1706" hidden="1">"$O$1706"</definedName>
    <definedName name="IQRN1707" hidden="1">"$O$1707"</definedName>
    <definedName name="IQRN1708" hidden="1">"$O$1708"</definedName>
    <definedName name="IQRN1709" hidden="1">"$O$1709"</definedName>
    <definedName name="IQRN171" hidden="1">"$O$171:$AB$171"</definedName>
    <definedName name="IQRN1710" hidden="1">"$O$1710"</definedName>
    <definedName name="IQRN1711" hidden="1">"$O$1711:$S$1711"</definedName>
    <definedName name="IQRN1712" hidden="1">"$O$1712"</definedName>
    <definedName name="IQRN1713" hidden="1">"$O$1713"</definedName>
    <definedName name="IQRN1714" hidden="1">"$O$1714"</definedName>
    <definedName name="IQRN1715" hidden="1">"$O$1715"</definedName>
    <definedName name="IQRN1716" hidden="1">"$O$1716:$P$1716"</definedName>
    <definedName name="IQRN1717" hidden="1">"$O$1717"</definedName>
    <definedName name="IQRN1718" hidden="1">"$O$1718"</definedName>
    <definedName name="IQRN1719" hidden="1">"$O$1719:$P$1719"</definedName>
    <definedName name="IQRN172" hidden="1">"$O$172:$AB$172"</definedName>
    <definedName name="IQRN1720" hidden="1">"$O$1720"</definedName>
    <definedName name="IQRN1721" hidden="1">"$O$1721"</definedName>
    <definedName name="IQRN1722" hidden="1">"$O$1722"</definedName>
    <definedName name="IQRN1723" hidden="1">"$O$1723"</definedName>
    <definedName name="IQRN1724" hidden="1">"$O$1724"</definedName>
    <definedName name="IQRN1725" hidden="1">"$O$1725:$S$1725"</definedName>
    <definedName name="IQRN1726" hidden="1">"$O$1726"</definedName>
    <definedName name="IQRN1727" hidden="1">"$O$1727"</definedName>
    <definedName name="IQRN1728" hidden="1">"$O$1728"</definedName>
    <definedName name="IQRN1729" hidden="1">"$O$1729"</definedName>
    <definedName name="IQRN173" hidden="1">"$O$173:$R$173"</definedName>
    <definedName name="IQRN1730" hidden="1">"$O$1730"</definedName>
    <definedName name="IQRN1731" hidden="1">"$O$1731"</definedName>
    <definedName name="IQRN1732" hidden="1">"$O$1732"</definedName>
    <definedName name="IQRN1733" hidden="1">"$O$1733"</definedName>
    <definedName name="IQRN1734" hidden="1">"$O$1734"</definedName>
    <definedName name="IQRN1735" hidden="1">"$O$1735"</definedName>
    <definedName name="IQRN1736" hidden="1">"$O$1736"</definedName>
    <definedName name="IQRN1737" hidden="1">"$O$1737"</definedName>
    <definedName name="IQRN1738" hidden="1">"$O$1738"</definedName>
    <definedName name="IQRN1739" hidden="1">"$O$1739"</definedName>
    <definedName name="IQRN174" hidden="1">"$O$174:$R$174"</definedName>
    <definedName name="IQRN1740" hidden="1">"$O$1740"</definedName>
    <definedName name="IQRN1741" hidden="1">"$O$1741"</definedName>
    <definedName name="IQRN1742" hidden="1">"$O$1742"</definedName>
    <definedName name="IQRN1743" hidden="1">"$O$1743:$S$1743"</definedName>
    <definedName name="IQRN1744" hidden="1">"$O$1744"</definedName>
    <definedName name="IQRN1745" hidden="1">"$O$1745"</definedName>
    <definedName name="IQRN1746" hidden="1">"$O$1746"</definedName>
    <definedName name="IQRN1747" hidden="1">"$O$1747:$S$1747"</definedName>
    <definedName name="IQRN1748" hidden="1">"$O$1748"</definedName>
    <definedName name="IQRN1749" hidden="1">"$O$1749"</definedName>
    <definedName name="IQRN175" hidden="1">"$O$175"</definedName>
    <definedName name="IQRN1750" hidden="1">"$O$1750"</definedName>
    <definedName name="IQRN1751" hidden="1">"$O$1751"</definedName>
    <definedName name="IQRN1752" hidden="1">"$O$1752"</definedName>
    <definedName name="IQRN1753" hidden="1">"$O$1753"</definedName>
    <definedName name="IQRN1754" hidden="1">"$O$1754"</definedName>
    <definedName name="IQRN1755" hidden="1">"$O$1755"</definedName>
    <definedName name="IQRN1756" hidden="1">"$O$1756"</definedName>
    <definedName name="IQRN1757" hidden="1">"$O$1757"</definedName>
    <definedName name="IQRN1758" hidden="1">"$O$1758"</definedName>
    <definedName name="IQRN1759" hidden="1">"$O$1759"</definedName>
    <definedName name="IQRN176" hidden="1">"$O$176:$R$176"</definedName>
    <definedName name="IQRN1760" hidden="1">"$O$1760"</definedName>
    <definedName name="IQRN1761" hidden="1">"$O$1761"</definedName>
    <definedName name="IQRN1762" hidden="1">"$O$1762"</definedName>
    <definedName name="IQRN1763" hidden="1">"$O$1763"</definedName>
    <definedName name="IQRN1764" hidden="1">"$O$1764:$S$1764"</definedName>
    <definedName name="IQRN1765" hidden="1">"$O$1765"</definedName>
    <definedName name="IQRN1766" hidden="1">"$O$1766"</definedName>
    <definedName name="IQRN1767" hidden="1">"$O$1767"</definedName>
    <definedName name="IQRN1768" hidden="1">"$O$1768"</definedName>
    <definedName name="IQRN1769" hidden="1">"$O$1769:$S$1769"</definedName>
    <definedName name="IQRN177" hidden="1">"$O$177"</definedName>
    <definedName name="IQRN1770" hidden="1">"$O$1770"</definedName>
    <definedName name="IQRN1771" hidden="1">"$O$1771:$P$1771"</definedName>
    <definedName name="IQRN1772" hidden="1">"$O$1772"</definedName>
    <definedName name="IQRN1773" hidden="1">"$O$1773:$S$1773"</definedName>
    <definedName name="IQRN1774" hidden="1">"$O$1774"</definedName>
    <definedName name="IQRN1775" hidden="1">"$O$1775:$P$1775"</definedName>
    <definedName name="IQRN1776" hidden="1">"$O$1776:$S$1776"</definedName>
    <definedName name="IQRN1777" hidden="1">"$O$1777"</definedName>
    <definedName name="IQRN1778" hidden="1">"$O$1778"</definedName>
    <definedName name="IQRN1779" hidden="1">"$O$1779:$P$1779"</definedName>
    <definedName name="IQRN178" hidden="1">"$O$178:$P$178"</definedName>
    <definedName name="IQRN1780" hidden="1">"$O$1780"</definedName>
    <definedName name="IQRN1781" hidden="1">"$O$1781"</definedName>
    <definedName name="IQRN1782" hidden="1">"$O$1782"</definedName>
    <definedName name="IQRN1783" hidden="1">"$O$1783"</definedName>
    <definedName name="IQRN1784" hidden="1">"$O$1784"</definedName>
    <definedName name="IQRN1785" hidden="1">"$O$1785:$S$1785"</definedName>
    <definedName name="IQRN1786" hidden="1">"$O$1786"</definedName>
    <definedName name="IQRN1787" hidden="1">"$O$1787"</definedName>
    <definedName name="IQRN1788" hidden="1">"$O$1788"</definedName>
    <definedName name="IQRN1789" hidden="1">"$O$1789"</definedName>
    <definedName name="IQRN179" hidden="1">"$O$179:$Q$179"</definedName>
    <definedName name="IQRN1790" hidden="1">"$O$1790"</definedName>
    <definedName name="IQRN1791" hidden="1">"$O$1791:$P$1791"</definedName>
    <definedName name="IQRN1792" hidden="1">"$O$1792:$P$1792"</definedName>
    <definedName name="IQRN1793" hidden="1">"$O$1793"</definedName>
    <definedName name="IQRN1794" hidden="1">"$O$1794:$P$1794"</definedName>
    <definedName name="IQRN1795" hidden="1">"$O$1795"</definedName>
    <definedName name="IQRN1796" hidden="1">"$O$1796"</definedName>
    <definedName name="IQRN1797" hidden="1">"$O$1797:$S$1797"</definedName>
    <definedName name="IQRN1798" hidden="1">"$O$1798"</definedName>
    <definedName name="IQRN1799" hidden="1">"$O$1799"</definedName>
    <definedName name="IQRN18" hidden="1">"$O$18:$V$18"</definedName>
    <definedName name="IQRN180" hidden="1">"$O$180:$Q$180"</definedName>
    <definedName name="IQRN1800" hidden="1">"$O$1800"</definedName>
    <definedName name="IQRN1801" hidden="1">"$O$1801"</definedName>
    <definedName name="IQRN1802" hidden="1">"$O$1802"</definedName>
    <definedName name="IQRN1803" hidden="1">"$O$1803"</definedName>
    <definedName name="IQRN1804" hidden="1">"$O$1804"</definedName>
    <definedName name="IQRN1805" hidden="1">"$O$1805"</definedName>
    <definedName name="IQRN1806" hidden="1">"$O$1806"</definedName>
    <definedName name="IQRN1807" hidden="1">"$O$1807:$S$1807"</definedName>
    <definedName name="IQRN1808" hidden="1">"$O$1808"</definedName>
    <definedName name="IQRN1809" hidden="1">"$O$1809:$P$1809"</definedName>
    <definedName name="IQRN181" hidden="1">"$O$181:$Q$181"</definedName>
    <definedName name="IQRN1810" hidden="1">"$O$1810"</definedName>
    <definedName name="IQRN1811" hidden="1">"$O$1811"</definedName>
    <definedName name="IQRN1812" hidden="1">"$O$1812"</definedName>
    <definedName name="IQRN1813" hidden="1">"$O$1813"</definedName>
    <definedName name="IQRN1814" hidden="1">"$O$1814:$P$1814"</definedName>
    <definedName name="IQRN1815" hidden="1">"$O$1815"</definedName>
    <definedName name="IQRN1816" hidden="1">"$O$1816"</definedName>
    <definedName name="IQRN1817" hidden="1">"$O$1817"</definedName>
    <definedName name="IQRN1818" hidden="1">"$O$1818"</definedName>
    <definedName name="IQRN1819" hidden="1">"$O$1819"</definedName>
    <definedName name="IQRN182" hidden="1">"$O$182:$Q$182"</definedName>
    <definedName name="IQRN1820" hidden="1">"$O$1820"</definedName>
    <definedName name="IQRN1821" hidden="1">"$O$1821"</definedName>
    <definedName name="IQRN1822" hidden="1">"$O$1822:$S$1822"</definedName>
    <definedName name="IQRN1823" hidden="1">"$O$1823"</definedName>
    <definedName name="IQRN1824" hidden="1">"$O$1824"</definedName>
    <definedName name="IQRN1825" hidden="1">"$O$1825"</definedName>
    <definedName name="IQRN1826" hidden="1">"$O$1826"</definedName>
    <definedName name="IQRN1827" hidden="1">"$O$1827"</definedName>
    <definedName name="IQRN1828" hidden="1">"$O$1828"</definedName>
    <definedName name="IQRN1829" hidden="1">"$O$1829"</definedName>
    <definedName name="IQRN183" hidden="1">"$O$183"</definedName>
    <definedName name="IQRN1830" hidden="1">"$O$1830"</definedName>
    <definedName name="IQRN1831" hidden="1">"$O$1831"</definedName>
    <definedName name="IQRN1832" hidden="1">"$O$1832"</definedName>
    <definedName name="IQRN1833" hidden="1">"$O$1833"</definedName>
    <definedName name="IQRN1834" hidden="1">"$O$1834"</definedName>
    <definedName name="IQRN1835" hidden="1">"$O$1835:$P$1835"</definedName>
    <definedName name="IQRN1836" hidden="1">"$O$1836:$P$1836"</definedName>
    <definedName name="IQRN1837" hidden="1">"$O$1837"</definedName>
    <definedName name="IQRN1838" hidden="1">"$O$1838"</definedName>
    <definedName name="IQRN1839" hidden="1">"$O$1839"</definedName>
    <definedName name="IQRN184" hidden="1">"$O$184:$Q$184"</definedName>
    <definedName name="IQRN1840" hidden="1">"$O$1840:$S$1840"</definedName>
    <definedName name="IQRN1841" hidden="1">"$O$1841"</definedName>
    <definedName name="IQRN1842" hidden="1">"$O$1842"</definedName>
    <definedName name="IQRN1843" hidden="1">"$O$1843"</definedName>
    <definedName name="IQRN1844" hidden="1">"$O$1844"</definedName>
    <definedName name="IQRN1845" hidden="1">"$O$1845"</definedName>
    <definedName name="IQRN1846" hidden="1">"$O$1846"</definedName>
    <definedName name="IQRN1847" hidden="1">"$O$1847"</definedName>
    <definedName name="IQRN1848" hidden="1">"$O$1848"</definedName>
    <definedName name="IQRN1849" hidden="1">"$O$1849"</definedName>
    <definedName name="IQRN185" hidden="1">"$O$185:$W$185"</definedName>
    <definedName name="IQRN1850" hidden="1">"$O$1850"</definedName>
    <definedName name="IQRN1851" hidden="1">"$O$1851:$S$1851"</definedName>
    <definedName name="IQRN1852" hidden="1">"$O$1852"</definedName>
    <definedName name="IQRN1853" hidden="1">"$O$1853"</definedName>
    <definedName name="IQRN1854" hidden="1">"$O$1854:$P$1854"</definedName>
    <definedName name="IQRN1855" hidden="1">"$O$1855"</definedName>
    <definedName name="IQRN1856" hidden="1">"$O$1856"</definedName>
    <definedName name="IQRN1857" hidden="1">"$O$1857:$P$1857"</definedName>
    <definedName name="IQRN1858" hidden="1">"$O$1858:$P$1858"</definedName>
    <definedName name="IQRN1859" hidden="1">"$O$1859"</definedName>
    <definedName name="IQRN186" hidden="1">"$O$186:$W$186"</definedName>
    <definedName name="IQRN1860" hidden="1">"$O$1860"</definedName>
    <definedName name="IQRN1861" hidden="1">"$O$1861"</definedName>
    <definedName name="IQRN1862" hidden="1">"$O$1862"</definedName>
    <definedName name="IQRN1863" hidden="1">"$O$1863"</definedName>
    <definedName name="IQRN1864" hidden="1">"$O$1864"</definedName>
    <definedName name="IQRN1865" hidden="1">"$O$1865"</definedName>
    <definedName name="IQRN1866" hidden="1">"$O$1866"</definedName>
    <definedName name="IQRN1867" hidden="1">"$O$1867"</definedName>
    <definedName name="IQRN1868" hidden="1">"$O$1868"</definedName>
    <definedName name="IQRN1869" hidden="1">"$O$1869"</definedName>
    <definedName name="IQRN187" hidden="1">"$O$187"</definedName>
    <definedName name="IQRN1870" hidden="1">"$O$1870"</definedName>
    <definedName name="IQRN1871" hidden="1">"$O$1871"</definedName>
    <definedName name="IQRN1872" hidden="1">"$O$1872"</definedName>
    <definedName name="IQRN1873" hidden="1">"$O$1873:$S$1873"</definedName>
    <definedName name="IQRN1874" hidden="1">"$O$1874"</definedName>
    <definedName name="IQRN1875" hidden="1">"$O$1875"</definedName>
    <definedName name="IQRN1876" hidden="1">"$O$1876:$S$1876"</definedName>
    <definedName name="IQRN1877" hidden="1">"$O$1877"</definedName>
    <definedName name="IQRN1878" hidden="1">"$O$1878:$P$1878"</definedName>
    <definedName name="IQRN1879" hidden="1">"$O$1879"</definedName>
    <definedName name="IQRN188" hidden="1">"$O$188"</definedName>
    <definedName name="IQRN1880" hidden="1">"$O$1880:$P$1880"</definedName>
    <definedName name="IQRN1881" hidden="1">"$O$1881"</definedName>
    <definedName name="IQRN1882" hidden="1">"$O$1882"</definedName>
    <definedName name="IQRN1883" hidden="1">"$O$1883:$P$1883"</definedName>
    <definedName name="IQRN1884" hidden="1">"$O$1884"</definedName>
    <definedName name="IQRN1885" hidden="1">"$O$1885"</definedName>
    <definedName name="IQRN1886" hidden="1">"$O$1886"</definedName>
    <definedName name="IQRN1887" hidden="1">"$O$1887"</definedName>
    <definedName name="IQRN1888" hidden="1">"$O$1888"</definedName>
    <definedName name="IQRN1889" hidden="1">"$O$1889:$P$1889"</definedName>
    <definedName name="IQRN189" hidden="1">"$O$189:$Q$189"</definedName>
    <definedName name="IQRN1890" hidden="1">"$O$1890"</definedName>
    <definedName name="IQRN1891" hidden="1">"$O$1891"</definedName>
    <definedName name="IQRN1892" hidden="1">"$O$1892"</definedName>
    <definedName name="IQRN1893" hidden="1">"$O$1893"</definedName>
    <definedName name="IQRN1894" hidden="1">"$O$1894:$S$1894"</definedName>
    <definedName name="IQRN1895" hidden="1">"$O$1895"</definedName>
    <definedName name="IQRN1896" hidden="1">"$O$1896:$P$1896"</definedName>
    <definedName name="IQRN1897" hidden="1">"$O$1897"</definedName>
    <definedName name="IQRN1898" hidden="1">"$O$1898"</definedName>
    <definedName name="IQRN1899" hidden="1">"$O$1899"</definedName>
    <definedName name="IQRN19" hidden="1">"$O$19:$AD$19"</definedName>
    <definedName name="IQRN190" hidden="1">"$O$190:$Q$190"</definedName>
    <definedName name="IQRN1900" hidden="1">"$O$1900"</definedName>
    <definedName name="IQRN1901" hidden="1">"$O$1901"</definedName>
    <definedName name="IQRN1902" hidden="1">"$O$1902:$P$1902"</definedName>
    <definedName name="IQRN1903" hidden="1">"$O$1903"</definedName>
    <definedName name="IQRN1904" hidden="1">"$O$1904"</definedName>
    <definedName name="IQRN1905" hidden="1">"$O$1905:$S$1905"</definedName>
    <definedName name="IQRN1906" hidden="1">"$O$1906:$Q$1906"</definedName>
    <definedName name="IQRN1907" hidden="1">"$O$1907"</definedName>
    <definedName name="IQRN1908" hidden="1">"$O$1908"</definedName>
    <definedName name="IQRN1909" hidden="1">"$O$1909"</definedName>
    <definedName name="IQRN191" hidden="1">"$O$191:$S$191"</definedName>
    <definedName name="IQRN1910" hidden="1">"$O$1910"</definedName>
    <definedName name="IQRN1911" hidden="1">"$O$1911"</definedName>
    <definedName name="IQRN1912" hidden="1">"$O$1912:$S$1912"</definedName>
    <definedName name="IQRN1913" hidden="1">"$O$1913"</definedName>
    <definedName name="IQRN1914" hidden="1">"$O$1914:$Q$1914"</definedName>
    <definedName name="IQRN1915" hidden="1">"$O$1915"</definedName>
    <definedName name="IQRN1916" hidden="1">"$O$1916"</definedName>
    <definedName name="IQRN1917" hidden="1">"$O$1917:$S$1917"</definedName>
    <definedName name="IQRN1918" hidden="1">"$O$1918"</definedName>
    <definedName name="IQRN1919" hidden="1">"$O$1919:$P$1919"</definedName>
    <definedName name="IQRN192" hidden="1">"$O$192:$S$192"</definedName>
    <definedName name="IQRN1920" hidden="1">"$O$1920"</definedName>
    <definedName name="IQRN1921" hidden="1">"$O$1921"</definedName>
    <definedName name="IQRN1922" hidden="1">"$O$1922"</definedName>
    <definedName name="IQRN1923" hidden="1">"$O$1923:$P$1923"</definedName>
    <definedName name="IQRN1924" hidden="1">"$O$1924"</definedName>
    <definedName name="IQRN1925" hidden="1">"$O$1925"</definedName>
    <definedName name="IQRN1926" hidden="1">"$O$1926"</definedName>
    <definedName name="IQRN1927" hidden="1">"$O$1927"</definedName>
    <definedName name="IQRN1928" hidden="1">"$O$1928:$S$1928"</definedName>
    <definedName name="IQRN1929" hidden="1">"$O$1929:$S$1929"</definedName>
    <definedName name="IQRN193" hidden="1">"$O$193:$X$193"</definedName>
    <definedName name="IQRN1930" hidden="1">"$O$1930"</definedName>
    <definedName name="IQRN1931" hidden="1">"$O$1931"</definedName>
    <definedName name="IQRN1932" hidden="1">"$O$1932"</definedName>
    <definedName name="IQRN1933" hidden="1">"$O$1933"</definedName>
    <definedName name="IQRN1934" hidden="1">"$O$1934"</definedName>
    <definedName name="IQRN1935" hidden="1">"$O$1935"</definedName>
    <definedName name="IQRN1936" hidden="1">"$O$1936"</definedName>
    <definedName name="IQRN1937" hidden="1">"$O$1937"</definedName>
    <definedName name="IQRN1938" hidden="1">"$O$1938:$P$1938"</definedName>
    <definedName name="IQRN1939" hidden="1">"$O$1939:$S$1939"</definedName>
    <definedName name="IQRN194" hidden="1">"$O$194:$X$194"</definedName>
    <definedName name="IQRN1940" hidden="1">"$O$1940"</definedName>
    <definedName name="IQRN1941" hidden="1">"$O$1941"</definedName>
    <definedName name="IQRN1942" hidden="1">"$O$1942"</definedName>
    <definedName name="IQRN1943" hidden="1">"$O$1943"</definedName>
    <definedName name="IQRN1944" hidden="1">"$O$1944"</definedName>
    <definedName name="IQRN1945" hidden="1">"$O$1945:$Q$1945"</definedName>
    <definedName name="IQRN1946" hidden="1">"$O$1946"</definedName>
    <definedName name="IQRN1947" hidden="1">"$O$1947"</definedName>
    <definedName name="IQRN1948" hidden="1">"$O$1948"</definedName>
    <definedName name="IQRN1949" hidden="1">"$O$1949:$S$1949"</definedName>
    <definedName name="IQRN195" hidden="1">"$O$195"</definedName>
    <definedName name="IQRN1950" hidden="1">"$O$1950:$S$1950"</definedName>
    <definedName name="IQRN1951" hidden="1">"$O$1951:$S$1951"</definedName>
    <definedName name="IQRN1952" hidden="1">"$O$1952"</definedName>
    <definedName name="IQRN1953" hidden="1">"$O$1953:$S$1953"</definedName>
    <definedName name="IQRN1954" hidden="1">"$O$1954"</definedName>
    <definedName name="IQRN1955" hidden="1">"$O$1955"</definedName>
    <definedName name="IQRN1956" hidden="1">"$O$1956:$R$1956"</definedName>
    <definedName name="IQRN1957" hidden="1">"$O$1957"</definedName>
    <definedName name="IQRN1958" hidden="1">"$O$1958"</definedName>
    <definedName name="IQRN1959" hidden="1">"$O$1959"</definedName>
    <definedName name="IQRN196" hidden="1">"$O$196:$X$196"</definedName>
    <definedName name="IQRN1960" hidden="1">"$O$1960"</definedName>
    <definedName name="IQRN1961" hidden="1">"$O$1961"</definedName>
    <definedName name="IQRN1962" hidden="1">"$O$1962:$P$1962"</definedName>
    <definedName name="IQRN1963" hidden="1">"$O$1963"</definedName>
    <definedName name="IQRN1964" hidden="1">"$O$1964:$P$1964"</definedName>
    <definedName name="IQRN1965" hidden="1">"$O$1965"</definedName>
    <definedName name="IQRN1966" hidden="1">"$O$1966:$P$1966"</definedName>
    <definedName name="IQRN1967" hidden="1">"$O$1967:$S$1967"</definedName>
    <definedName name="IQRN1968" hidden="1">"$O$1968:$S$1968"</definedName>
    <definedName name="IQRN1969" hidden="1">"$O$1969"</definedName>
    <definedName name="IQRN197" hidden="1">"$O$197:$U$197"</definedName>
    <definedName name="IQRN1970" hidden="1">"$O$1970"</definedName>
    <definedName name="IQRN1971" hidden="1">"$O$1971"</definedName>
    <definedName name="IQRN1972" hidden="1">"$O$1972"</definedName>
    <definedName name="IQRN1973" hidden="1">"$O$1973"</definedName>
    <definedName name="IQRN1974" hidden="1">"$O$1974"</definedName>
    <definedName name="IQRN1975" hidden="1">"$O$1975"</definedName>
    <definedName name="IQRN1976" hidden="1">"$O$1976"</definedName>
    <definedName name="IQRN1977" hidden="1">"$O$1977"</definedName>
    <definedName name="IQRN1978" hidden="1">"$O$1978"</definedName>
    <definedName name="IQRN1979" hidden="1">"$O$1979"</definedName>
    <definedName name="IQRN198" hidden="1">"$O$198:$U$198"</definedName>
    <definedName name="IQRN1980" hidden="1">"$O$1980"</definedName>
    <definedName name="IQRN1981" hidden="1">"$O$1981:$P$1981"</definedName>
    <definedName name="IQRN1982" hidden="1">"$O$1982:$R$1982"</definedName>
    <definedName name="IQRN1983" hidden="1">"$O$1983"</definedName>
    <definedName name="IQRN1984" hidden="1">"$O$1984"</definedName>
    <definedName name="IQRN1985" hidden="1">"$O$1985"</definedName>
    <definedName name="IQRN1986" hidden="1">"$O$1986"</definedName>
    <definedName name="IQRN1987" hidden="1">"$O$1987"</definedName>
    <definedName name="IQRN1988" hidden="1">"$O$1988"</definedName>
    <definedName name="IQRN1989" hidden="1">"$O$1989"</definedName>
    <definedName name="IQRN199" hidden="1">"$O$199"</definedName>
    <definedName name="IQRN1990" hidden="1">"$O$1990"</definedName>
    <definedName name="IQRN1991" hidden="1">"$O$1991"</definedName>
    <definedName name="IQRN1992" hidden="1">"$O$1992:$S$1992"</definedName>
    <definedName name="IQRN1993" hidden="1">"$O$1993"</definedName>
    <definedName name="IQRN1994" hidden="1">"$O$1994"</definedName>
    <definedName name="IQRN1995" hidden="1">"$O$1995"</definedName>
    <definedName name="IQRN1996" hidden="1">"$O$1996:$P$1996"</definedName>
    <definedName name="IQRN1997" hidden="1">"$O$1997"</definedName>
    <definedName name="IQRN1998" hidden="1">"$O$1998:$P$1998"</definedName>
    <definedName name="IQRN1999" hidden="1">"$O$1999"</definedName>
    <definedName name="IQRN20" hidden="1">"$O$20:$AD$20"</definedName>
    <definedName name="IQRN200" hidden="1">"$O$200:$U$200"</definedName>
    <definedName name="IQRN2000" hidden="1">"$O$2000"</definedName>
    <definedName name="IQRN2001" hidden="1">"$O$2001"</definedName>
    <definedName name="IQRN2002" hidden="1">"$O$2002"</definedName>
    <definedName name="IQRN2003" hidden="1">"$O$2003"</definedName>
    <definedName name="IQRN2004" hidden="1">"$O$2004"</definedName>
    <definedName name="IQRN2005" hidden="1">"$O$2005"</definedName>
    <definedName name="IQRN2006" hidden="1">"$O$2006"</definedName>
    <definedName name="IQRN2007" hidden="1">"$O$2007"</definedName>
    <definedName name="IQRN2008" hidden="1">"$O$2008"</definedName>
    <definedName name="IQRN2009" hidden="1">"$O$2009"</definedName>
    <definedName name="IQRN201" hidden="1">"$O$201:$R$201"</definedName>
    <definedName name="IQRN2010" hidden="1">"$O$2010:$S$2010"</definedName>
    <definedName name="IQRN2011" hidden="1">"$O$2011"</definedName>
    <definedName name="IQRN2012" hidden="1">"$O$2012"</definedName>
    <definedName name="IQRN2013" hidden="1">"$O$2013"</definedName>
    <definedName name="IQRN2014" hidden="1">"$O$2014:$P$2014"</definedName>
    <definedName name="IQRN2015" hidden="1">"$O$2015:$P$2015"</definedName>
    <definedName name="IQRN2016" hidden="1">"$O$2016"</definedName>
    <definedName name="IQRN2017" hidden="1">"$O$2017"</definedName>
    <definedName name="IQRN2018" hidden="1">"$O$2018"</definedName>
    <definedName name="IQRN2019" hidden="1">"$O$2019:$P$2019"</definedName>
    <definedName name="IQRN202" hidden="1">"$O$202:$R$202"</definedName>
    <definedName name="IQRN2020" hidden="1">"$O$2020:$S$2020"</definedName>
    <definedName name="IQRN2021" hidden="1">"$O$2021"</definedName>
    <definedName name="IQRN2022" hidden="1">"$O$2022"</definedName>
    <definedName name="IQRN2023" hidden="1">"$O$2023"</definedName>
    <definedName name="IQRN2024" hidden="1">"$O$2024"</definedName>
    <definedName name="IQRN2025" hidden="1">"$O$2025"</definedName>
    <definedName name="IQRN2026" hidden="1">"$O$2026"</definedName>
    <definedName name="IQRN2027" hidden="1">"$O$2027"</definedName>
    <definedName name="IQRN2028" hidden="1">"$O$2028"</definedName>
    <definedName name="IQRN2029" hidden="1">"$O$2029"</definedName>
    <definedName name="IQRN203" hidden="1">"$O$203:$P$203"</definedName>
    <definedName name="IQRN2030" hidden="1">"$O$2030"</definedName>
    <definedName name="IQRN2031" hidden="1">"$O$2031:$S$2031"</definedName>
    <definedName name="IQRN2032" hidden="1">"$O$2032"</definedName>
    <definedName name="IQRN2033" hidden="1">"$O$2033"</definedName>
    <definedName name="IQRN2034" hidden="1">"$O$2034"</definedName>
    <definedName name="IQRN2035" hidden="1">"$O$2035"</definedName>
    <definedName name="IQRN2036" hidden="1">"$O$2036"</definedName>
    <definedName name="IQRN2037" hidden="1">"$O$2037"</definedName>
    <definedName name="IQRN2038" hidden="1">"$O$2038"</definedName>
    <definedName name="IQRN2039" hidden="1">"$O$2039:$R$2039"</definedName>
    <definedName name="IQRN204" hidden="1">"$O$204:$P$204"</definedName>
    <definedName name="IQRN2040" hidden="1">"$O$2040"</definedName>
    <definedName name="IQRN2041" hidden="1">"$O$2041:$R$2041"</definedName>
    <definedName name="IQRN2042" hidden="1">"$O$2042"</definedName>
    <definedName name="IQRN2043" hidden="1">"$O$2043:$Q$2043"</definedName>
    <definedName name="IQRN2044" hidden="1">"$O$2044"</definedName>
    <definedName name="IQRN2045" hidden="1">"$O$2045:$Q$2045"</definedName>
    <definedName name="IQRN2046" hidden="1">"$O$2046"</definedName>
    <definedName name="IQRN2047" hidden="1">"$O$2047:$Q$2047"</definedName>
    <definedName name="IQRN2048" hidden="1">"$O$2048"</definedName>
    <definedName name="IQRN2049" hidden="1">"$O$2049"</definedName>
    <definedName name="IQRN205" hidden="1">"$O$205"</definedName>
    <definedName name="IQRN2050" hidden="1">"$O$2050:$Q$2050"</definedName>
    <definedName name="IQRN2051" hidden="1">"$O$2051"</definedName>
    <definedName name="IQRN2052" hidden="1">"$O$2052"</definedName>
    <definedName name="IQRN2053" hidden="1">"$O$2053:$S$2053"</definedName>
    <definedName name="IQRN2054" hidden="1">"$O$2054"</definedName>
    <definedName name="IQRN2055" hidden="1">"$O$2055"</definedName>
    <definedName name="IQRN2056" hidden="1">"$O$2056"</definedName>
    <definedName name="IQRN2057" hidden="1">"$O$2057"</definedName>
    <definedName name="IQRN2058" hidden="1">"$O$2058"</definedName>
    <definedName name="IQRN2059" hidden="1">"$O$2059"</definedName>
    <definedName name="IQRN206" hidden="1">"$O$206:$P$206"</definedName>
    <definedName name="IQRN2060" hidden="1">"$O$2060"</definedName>
    <definedName name="IQRN2061" hidden="1">"$O$2061:$S$2061"</definedName>
    <definedName name="IQRN2062" hidden="1">"$O$2062"</definedName>
    <definedName name="IQRN2063" hidden="1">"$O$2063:$S$2063"</definedName>
    <definedName name="IQRN2064" hidden="1">"$O$2064"</definedName>
    <definedName name="IQRN2065" hidden="1">"$O$2065"</definedName>
    <definedName name="IQRN2066" hidden="1">"$O$2066"</definedName>
    <definedName name="IQRN2067" hidden="1">"$O$2067"</definedName>
    <definedName name="IQRN2068" hidden="1">"$O$2068"</definedName>
    <definedName name="IQRN2069" hidden="1">"$O$2069"</definedName>
    <definedName name="IQRN207" hidden="1">"$O$207:$AM$207"</definedName>
    <definedName name="IQRN2070" hidden="1">"$O$2070"</definedName>
    <definedName name="IQRN2071" hidden="1">"$O$2071"</definedName>
    <definedName name="IQRN2072" hidden="1">"$O$2072"</definedName>
    <definedName name="IQRN2073" hidden="1">"$O$2073"</definedName>
    <definedName name="IQRN2074" hidden="1">"$O$2074"</definedName>
    <definedName name="IQRN2075" hidden="1">"$O$2075"</definedName>
    <definedName name="IQRN2076" hidden="1">"$O$2076"</definedName>
    <definedName name="IQRN2077" hidden="1">"$O$2077"</definedName>
    <definedName name="IQRN2078" hidden="1">"$O$2078:$S$2078"</definedName>
    <definedName name="IQRN2079" hidden="1">"$O$2079"</definedName>
    <definedName name="IQRN208" hidden="1">"$O$208:$AM$208"</definedName>
    <definedName name="IQRN2080" hidden="1">"$O$2080:$P$2080"</definedName>
    <definedName name="IQRN2081" hidden="1">"$O$2081"</definedName>
    <definedName name="IQRN2082" hidden="1">"$O$2082"</definedName>
    <definedName name="IQRN2083" hidden="1">"$O$2083"</definedName>
    <definedName name="IQRN2084" hidden="1">"$O$2084"</definedName>
    <definedName name="IQRN2085" hidden="1">"$O$2085"</definedName>
    <definedName name="IQRN2086" hidden="1">"$O$2086"</definedName>
    <definedName name="IQRN2087" hidden="1">"$O$2087"</definedName>
    <definedName name="IQRN2088" hidden="1">"$O$2088"</definedName>
    <definedName name="IQRN2089" hidden="1">"$O$2089:$P$2089"</definedName>
    <definedName name="IQRN209" hidden="1">"$O$209:$Q$209"</definedName>
    <definedName name="IQRN2090" hidden="1">"$O$2090"</definedName>
    <definedName name="IQRN2091" hidden="1">"$O$2091:$S$2091"</definedName>
    <definedName name="IQRN2092" hidden="1">"$O$2092"</definedName>
    <definedName name="IQRN2093" hidden="1">"$O$2093"</definedName>
    <definedName name="IQRN2094" hidden="1">"$O$2094"</definedName>
    <definedName name="IQRN2095" hidden="1">"$O$2095"</definedName>
    <definedName name="IQRN2096" hidden="1">"$O$2096:$P$2096"</definedName>
    <definedName name="IQRN2097" hidden="1">"$O$2097"</definedName>
    <definedName name="IQRN2098" hidden="1">"$O$2098"</definedName>
    <definedName name="IQRN2099" hidden="1">"$O$2099"</definedName>
    <definedName name="IQRN21" hidden="1">"$O$21:$Q$21"</definedName>
    <definedName name="IQRN210" hidden="1">"$O$210:$Q$210"</definedName>
    <definedName name="IQRN2100" hidden="1">"$O$2100:$P$2100"</definedName>
    <definedName name="IQRN2101" hidden="1">"$O$2101"</definedName>
    <definedName name="IQRN2102" hidden="1">"$O$2102"</definedName>
    <definedName name="IQRN2103" hidden="1">"$O$2103"</definedName>
    <definedName name="IQRN2104" hidden="1">"$O$2104"</definedName>
    <definedName name="IQRN2105" hidden="1">"$O$2105"</definedName>
    <definedName name="IQRN2106" hidden="1">"$O$2106:$S$2106"</definedName>
    <definedName name="IQRN2107" hidden="1">"$O$2107"</definedName>
    <definedName name="IQRN2108" hidden="1">"$O$2108"</definedName>
    <definedName name="IQRN2109" hidden="1">"$O$2109"</definedName>
    <definedName name="IQRN211" hidden="1">"$O$211"</definedName>
    <definedName name="IQRN2110" hidden="1">"$O$2110"</definedName>
    <definedName name="IQRN2111" hidden="1">"$O$2111"</definedName>
    <definedName name="IQRN2112" hidden="1">"$O$2112:$P$2112"</definedName>
    <definedName name="IQRN2113" hidden="1">"$O$2113"</definedName>
    <definedName name="IQRN2114" hidden="1">"$O$2114"</definedName>
    <definedName name="IQRN2115" hidden="1">"$O$2115"</definedName>
    <definedName name="IQRN2116" hidden="1">"$O$2116:$S$2116"</definedName>
    <definedName name="IQRN2117" hidden="1">"$O$2117"</definedName>
    <definedName name="IQRN2118" hidden="1">"$O$2118"</definedName>
    <definedName name="IQRN2119" hidden="1">"$O$2119"</definedName>
    <definedName name="IQRN212" hidden="1">"$O$212:$Q$212"</definedName>
    <definedName name="IQRN2120" hidden="1">"$O$2120"</definedName>
    <definedName name="IQRN2121" hidden="1">"$O$2121"</definedName>
    <definedName name="IQRN2122" hidden="1">"$O$2122:$S$2122"</definedName>
    <definedName name="IQRN2123" hidden="1">"$O$2123:$P$2123"</definedName>
    <definedName name="IQRN2124" hidden="1">"$O$2124"</definedName>
    <definedName name="IQRN2125" hidden="1">"$O$2125"</definedName>
    <definedName name="IQRN2126" hidden="1">"$O$2126"</definedName>
    <definedName name="IQRN2127" hidden="1">"$O$2127:$S$2127"</definedName>
    <definedName name="IQRN2128" hidden="1">"$O$2128:$S$2128"</definedName>
    <definedName name="IQRN2129" hidden="1">"$O$2129:$P$2129"</definedName>
    <definedName name="IQRN213" hidden="1">"$O$213:$P$213"</definedName>
    <definedName name="IQRN2130" hidden="1">"$O$2130"</definedName>
    <definedName name="IQRN2131" hidden="1">"$O$2131:$S$2131"</definedName>
    <definedName name="IQRN2132" hidden="1">"$O$2132:$Q$2132"</definedName>
    <definedName name="IQRN2133" hidden="1">"$O$2133"</definedName>
    <definedName name="IQRN2134" hidden="1">"$O$2134"</definedName>
    <definedName name="IQRN2135" hidden="1">"$O$2135:$P$2135"</definedName>
    <definedName name="IQRN2136" hidden="1">"$O$2136"</definedName>
    <definedName name="IQRN2137" hidden="1">"$O$2137"</definedName>
    <definedName name="IQRN2138" hidden="1">"$O$2138"</definedName>
    <definedName name="IQRN2139" hidden="1">"$O$2139"</definedName>
    <definedName name="IQRN214" hidden="1">"$O$214:$P$214"</definedName>
    <definedName name="IQRN2140" hidden="1">"$O$2140"</definedName>
    <definedName name="IQRN2141" hidden="1">"$O$2141"</definedName>
    <definedName name="IQRN2142" hidden="1">"$O$2142"</definedName>
    <definedName name="IQRN2143" hidden="1">"$O$2143:$P$2143"</definedName>
    <definedName name="IQRN2144" hidden="1">"$O$2144"</definedName>
    <definedName name="IQRN2145" hidden="1">"$O$2145"</definedName>
    <definedName name="IQRN2146" hidden="1">"$O$2146:$S$2146"</definedName>
    <definedName name="IQRN2147" hidden="1">"$O$2147"</definedName>
    <definedName name="IQRN2148" hidden="1">"$O$2148"</definedName>
    <definedName name="IQRN2149" hidden="1">"$O$2149"</definedName>
    <definedName name="IQRN215" hidden="1">"$O$215:$P$215"</definedName>
    <definedName name="IQRN2150" hidden="1">"$O$2150"</definedName>
    <definedName name="IQRN2151" hidden="1">"$O$2151"</definedName>
    <definedName name="IQRN2152" hidden="1">"$O$2152"</definedName>
    <definedName name="IQRN2153" hidden="1">"$O$2153:$P$2153"</definedName>
    <definedName name="IQRN2154" hidden="1">"$O$2154"</definedName>
    <definedName name="IQRN2155" hidden="1">"$O$2155"</definedName>
    <definedName name="IQRN2156" hidden="1">"$O$2156"</definedName>
    <definedName name="IQRN2157" hidden="1">"$O$2157"</definedName>
    <definedName name="IQRN2158" hidden="1">"$O$2158:$P$2158"</definedName>
    <definedName name="IQRN2159" hidden="1">"$O$2159"</definedName>
    <definedName name="IQRN216" hidden="1">"$O$216:$P$216"</definedName>
    <definedName name="IQRN2160" hidden="1">"$O$2160"</definedName>
    <definedName name="IQRN2161" hidden="1">"$O$2161"</definedName>
    <definedName name="IQRN2162" hidden="1">"$O$2162"</definedName>
    <definedName name="IQRN2163" hidden="1">"$O$2163"</definedName>
    <definedName name="IQRN2164" hidden="1">"$O$2164"</definedName>
    <definedName name="IQRN2165" hidden="1">"$O$2165"</definedName>
    <definedName name="IQRN2166" hidden="1">"$O$2166:$P$2166"</definedName>
    <definedName name="IQRN2167" hidden="1">"$O$2167:$Q$2167"</definedName>
    <definedName name="IQRN2168" hidden="1">"$O$2168"</definedName>
    <definedName name="IQRN2169" hidden="1">"$O$2169"</definedName>
    <definedName name="IQRN217" hidden="1">"$O$217:$V$217"</definedName>
    <definedName name="IQRN2170" hidden="1">"$O$2170:$P$2170"</definedName>
    <definedName name="IQRN2171" hidden="1">"$O$2171"</definedName>
    <definedName name="IQRN2172" hidden="1">"$O$2172"</definedName>
    <definedName name="IQRN2173" hidden="1">"$O$2173"</definedName>
    <definedName name="IQRN2174" hidden="1">"$O$2174"</definedName>
    <definedName name="IQRN2175" hidden="1">"$O$2175"</definedName>
    <definedName name="IQRN2176" hidden="1">"$O$2176"</definedName>
    <definedName name="IQRN2177" hidden="1">"$O$2177"</definedName>
    <definedName name="IQRN2178" hidden="1">"$O$2178"</definedName>
    <definedName name="IQRN2179" hidden="1">"$O$2179:$P$2179"</definedName>
    <definedName name="IQRN218" hidden="1">"$O$218:$V$218"</definedName>
    <definedName name="IQRN2180" hidden="1">"$O$2180"</definedName>
    <definedName name="IQRN2181" hidden="1">"$O$2181"</definedName>
    <definedName name="IQRN2182" hidden="1">"$O$2182"</definedName>
    <definedName name="IQRN2183" hidden="1">"$O$2183"</definedName>
    <definedName name="IQRN2184" hidden="1">"$O$2184"</definedName>
    <definedName name="IQRN2185" hidden="1">"$O$2185"</definedName>
    <definedName name="IQRN2186" hidden="1">"$O$2186"</definedName>
    <definedName name="IQRN2187" hidden="1">"$O$2187"</definedName>
    <definedName name="IQRN2188" hidden="1">"$O$2188"</definedName>
    <definedName name="IQRN2189" hidden="1">"$O$2189"</definedName>
    <definedName name="IQRN219" hidden="1">"$O$219:$S$219"</definedName>
    <definedName name="IQRN2190" hidden="1">"$O$2190"</definedName>
    <definedName name="IQRN2191" hidden="1">"$O$2191:$S$2191"</definedName>
    <definedName name="IQRN2192" hidden="1">"$O$2192:$Q$2192"</definedName>
    <definedName name="IQRN2193" hidden="1">"$O$2193:$Q$2193"</definedName>
    <definedName name="IQRN2194" hidden="1">"$O$2194:$P$2194"</definedName>
    <definedName name="IQRN2195" hidden="1">"$O$2195"</definedName>
    <definedName name="IQRN2196" hidden="1">"$O$2196"</definedName>
    <definedName name="IQRN2197" hidden="1">"$O$2197"</definedName>
    <definedName name="IQRN2198" hidden="1">"$O$2198"</definedName>
    <definedName name="IQRN2199" hidden="1">"$O$2199"</definedName>
    <definedName name="IQRN22" hidden="1">"$O$22:$Q$22"</definedName>
    <definedName name="IQRN220" hidden="1">"$O$220:$S$220"</definedName>
    <definedName name="IQRN2200" hidden="1">"$O$2200"</definedName>
    <definedName name="IQRN2201" hidden="1">"$O$2201"</definedName>
    <definedName name="IQRN2202" hidden="1">"$O$2202"</definedName>
    <definedName name="IQRN2203" hidden="1">"$O$2203:$P$2203"</definedName>
    <definedName name="IQRN2204" hidden="1">"$O$2204"</definedName>
    <definedName name="IQRN2205" hidden="1">"$O$2205"</definedName>
    <definedName name="IQRN2206" hidden="1">"$O$2206"</definedName>
    <definedName name="IQRN2207" hidden="1">"$O$2207:$S$2207"</definedName>
    <definedName name="IQRN2208" hidden="1">"$O$2208"</definedName>
    <definedName name="IQRN2209" hidden="1">"$O$2209"</definedName>
    <definedName name="IQRN221" hidden="1">"$O$221:$AA$221"</definedName>
    <definedName name="IQRN2210" hidden="1">"$O$2210"</definedName>
    <definedName name="IQRN2211" hidden="1">"$O$2211"</definedName>
    <definedName name="IQRN2212" hidden="1">"$O$2212"</definedName>
    <definedName name="IQRN2213" hidden="1">"$O$2213"</definedName>
    <definedName name="IQRN2214" hidden="1">"$O$2214"</definedName>
    <definedName name="IQRN2215" hidden="1">"$O$2215:$P$2215"</definedName>
    <definedName name="IQRN2216" hidden="1">"$O$2216"</definedName>
    <definedName name="IQRN2217" hidden="1">"$O$2217"</definedName>
    <definedName name="IQRN2218" hidden="1">"$O$2218"</definedName>
    <definedName name="IQRN2219" hidden="1">"$O$2219:$S$2219"</definedName>
    <definedName name="IQRN222" hidden="1">"$O$222:$AA$222"</definedName>
    <definedName name="IQRN2220" hidden="1">"$O$2220"</definedName>
    <definedName name="IQRN2221" hidden="1">"$O$2221:$P$2221"</definedName>
    <definedName name="IQRN2222" hidden="1">"$O$2222"</definedName>
    <definedName name="IQRN2223" hidden="1">"$O$2223"</definedName>
    <definedName name="IQRN2224" hidden="1">"$O$2224"</definedName>
    <definedName name="IQRN2225" hidden="1">"$O$2225:$P$2225"</definedName>
    <definedName name="IQRN2226" hidden="1">"$O$2226"</definedName>
    <definedName name="IQRN2227" hidden="1">"$O$2227"</definedName>
    <definedName name="IQRN2228" hidden="1">"$O$2228:$P$2228"</definedName>
    <definedName name="IQRN2229" hidden="1">"$O$2229"</definedName>
    <definedName name="IQRN223" hidden="1">"$O$223"</definedName>
    <definedName name="IQRN2230" hidden="1">"$O$2230"</definedName>
    <definedName name="IQRN2231" hidden="1">"$O$2231"</definedName>
    <definedName name="IQRN2232" hidden="1">"$O$2232"</definedName>
    <definedName name="IQRN2233" hidden="1">"$O$2233"</definedName>
    <definedName name="IQRN2234" hidden="1">"$O$2234"</definedName>
    <definedName name="IQRN2235" hidden="1">"$O$2235"</definedName>
    <definedName name="IQRN2236" hidden="1">"$O$2236"</definedName>
    <definedName name="IQRN2237" hidden="1">"$O$2237:$S$2237"</definedName>
    <definedName name="IQRN2238" hidden="1">"$O$2238:$S$2238"</definedName>
    <definedName name="IQRN2239" hidden="1">"$O$2239"</definedName>
    <definedName name="IQRN224" hidden="1">"$O$224:$AA$224"</definedName>
    <definedName name="IQRN2240" hidden="1">"$O$2240:$R$2240"</definedName>
    <definedName name="IQRN2241" hidden="1">"$O$2241"</definedName>
    <definedName name="IQRN2242" hidden="1">"$O$2242"</definedName>
    <definedName name="IQRN2243" hidden="1">"$O$2243:$S$2243"</definedName>
    <definedName name="IQRN2244" hidden="1">"$O$2244"</definedName>
    <definedName name="IQRN2245" hidden="1">"$O$2245"</definedName>
    <definedName name="IQRN2246" hidden="1">"$O$2246"</definedName>
    <definedName name="IQRN2247" hidden="1">"$O$2247"</definedName>
    <definedName name="IQRN2248" hidden="1">"$O$2248:$S$2248"</definedName>
    <definedName name="IQRN2249" hidden="1">"$O$2249:$S$2249"</definedName>
    <definedName name="IQRN225" hidden="1">"$O$225:$S$225"</definedName>
    <definedName name="IQRN2250" hidden="1">"$O$2250:$P$2250"</definedName>
    <definedName name="IQRN2251" hidden="1">"$O$2251"</definedName>
    <definedName name="IQRN2252" hidden="1">"$O$2252"</definedName>
    <definedName name="IQRN2253" hidden="1">"$O$2253:$R$2253"</definedName>
    <definedName name="IQRN2254" hidden="1">"$O$2254"</definedName>
    <definedName name="IQRN2255" hidden="1">"$O$2255:$S$2255"</definedName>
    <definedName name="IQRN2256" hidden="1">"$O$2256"</definedName>
    <definedName name="IQRN2257" hidden="1">"$O$2257"</definedName>
    <definedName name="IQRN2258" hidden="1">"$O$2258"</definedName>
    <definedName name="IQRN2259" hidden="1">"$O$2259"</definedName>
    <definedName name="IQRN226" hidden="1">"$O$226:$S$226"</definedName>
    <definedName name="IQRN2260" hidden="1">"$O$2260:$Q$2260"</definedName>
    <definedName name="IQRN2261" hidden="1">"$O$2261"</definedName>
    <definedName name="IQRN2262" hidden="1">"$O$2262"</definedName>
    <definedName name="IQRN2263" hidden="1">"$O$2263:$P$2263"</definedName>
    <definedName name="IQRN2264" hidden="1">"$O$2264"</definedName>
    <definedName name="IQRN2265" hidden="1">"$O$2265:$P$2265"</definedName>
    <definedName name="IQRN2266" hidden="1">"$O$2266:$S$2266"</definedName>
    <definedName name="IQRN2267" hidden="1">"$O$2267"</definedName>
    <definedName name="IQRN2268" hidden="1">"$O$2268"</definedName>
    <definedName name="IQRN2269" hidden="1">"$O$2269"</definedName>
    <definedName name="IQRN227" hidden="1">"$O$227:$R$227"</definedName>
    <definedName name="IQRN2270" hidden="1">"$O$2270"</definedName>
    <definedName name="IQRN2271" hidden="1">"$O$2271:$P$2271"</definedName>
    <definedName name="IQRN2272" hidden="1">"$O$2272"</definedName>
    <definedName name="IQRN2273" hidden="1">"$O$2273:$P$2273"</definedName>
    <definedName name="IQRN2274" hidden="1">"$O$2274"</definedName>
    <definedName name="IQRN2275" hidden="1">"$O$2275:$P$2275"</definedName>
    <definedName name="IQRN2276" hidden="1">"$O$2276"</definedName>
    <definedName name="IQRN2277" hidden="1">"$O$2277:$S$2277"</definedName>
    <definedName name="IQRN2278" hidden="1">"$O$2278"</definedName>
    <definedName name="IQRN2279" hidden="1">"$O$2279"</definedName>
    <definedName name="IQRN228" hidden="1">"$O$228:$R$228"</definedName>
    <definedName name="IQRN2280" hidden="1">"$O$2280"</definedName>
    <definedName name="IQRN2281" hidden="1">"$O$2281"</definedName>
    <definedName name="IQRN2282" hidden="1">"$O$2282"</definedName>
    <definedName name="IQRN2283" hidden="1">"$O$2283:$P$2283"</definedName>
    <definedName name="IQRN2284" hidden="1">"$O$2284"</definedName>
    <definedName name="IQRN2285" hidden="1">"$O$2285"</definedName>
    <definedName name="IQRN2286" hidden="1">"$O$2286"</definedName>
    <definedName name="IQRN2287" hidden="1">"$O$2287:$S$2287"</definedName>
    <definedName name="IQRN2288" hidden="1">"$O$2288"</definedName>
    <definedName name="IQRN2289" hidden="1">"$O$2289"</definedName>
    <definedName name="IQRN229" hidden="1">"$O$229:$S$229"</definedName>
    <definedName name="IQRN2290" hidden="1">"$O$2290"</definedName>
    <definedName name="IQRN2291" hidden="1">"$O$2291"</definedName>
    <definedName name="IQRN2292" hidden="1">"$O$2292"</definedName>
    <definedName name="IQRN2293" hidden="1">"$O$2293"</definedName>
    <definedName name="IQRN2294" hidden="1">"$O$2294"</definedName>
    <definedName name="IQRN2295" hidden="1">"$O$2295"</definedName>
    <definedName name="IQRN2296" hidden="1">"$O$2296"</definedName>
    <definedName name="IQRN2297" hidden="1">"$O$2297"</definedName>
    <definedName name="IQRN2298" hidden="1">"$O$2298:$S$2298"</definedName>
    <definedName name="IQRN2299" hidden="1">"$O$2299"</definedName>
    <definedName name="IQRN23" hidden="1">"$O$23:$V$23"</definedName>
    <definedName name="IQRN230" hidden="1">"$O$230:$S$230"</definedName>
    <definedName name="IQRN2300" hidden="1">"$O$2300"</definedName>
    <definedName name="IQRN2301" hidden="1">"$O$2301:$Q$2301"</definedName>
    <definedName name="IQRN2302" hidden="1">"$O$2302:$P$2302"</definedName>
    <definedName name="IQRN2303" hidden="1">"$O$2303"</definedName>
    <definedName name="IQRN2304" hidden="1">"$O$2304"</definedName>
    <definedName name="IQRN2305" hidden="1">"$O$2305:$R$2305"</definedName>
    <definedName name="IQRN2306" hidden="1">"$O$2306"</definedName>
    <definedName name="IQRN2307" hidden="1">"$O$2307"</definedName>
    <definedName name="IQRN2308" hidden="1">"$O$2308"</definedName>
    <definedName name="IQRN2309" hidden="1">"$O$2309"</definedName>
    <definedName name="IQRN231" hidden="1">"$O$231:$T$231"</definedName>
    <definedName name="IQRN2310" hidden="1">"$O$2310"</definedName>
    <definedName name="IQRN2311" hidden="1">"$O$2311"</definedName>
    <definedName name="IQRN2312" hidden="1">"$O$2312"</definedName>
    <definedName name="IQRN2313" hidden="1">"$O$2313"</definedName>
    <definedName name="IQRN2314" hidden="1">"$O$2314:$S$2314"</definedName>
    <definedName name="IQRN2315" hidden="1">"$O$2315"</definedName>
    <definedName name="IQRN2316" hidden="1">"$O$2316"</definedName>
    <definedName name="IQRN2317" hidden="1">"$O$2317"</definedName>
    <definedName name="IQRN2318" hidden="1">"$O$2318"</definedName>
    <definedName name="IQRN2319" hidden="1">"$O$2319"</definedName>
    <definedName name="IQRN232" hidden="1">"$O$232:$T$232"</definedName>
    <definedName name="IQRN2320" hidden="1">"$O$2320"</definedName>
    <definedName name="IQRN2321" hidden="1">"$O$2321"</definedName>
    <definedName name="IQRN2322" hidden="1">"$O$2322"</definedName>
    <definedName name="IQRN2323" hidden="1">"$O$2323"</definedName>
    <definedName name="IQRN2324" hidden="1">"$O$2324"</definedName>
    <definedName name="IQRN2325" hidden="1">"$O$2325:$S$2325"</definedName>
    <definedName name="IQRN2326" hidden="1">"$O$2326:$Q$2326"</definedName>
    <definedName name="IQRN2327" hidden="1">"$O$2327"</definedName>
    <definedName name="IQRN2328" hidden="1">"$O$2328"</definedName>
    <definedName name="IQRN2329" hidden="1">"$O$2329"</definedName>
    <definedName name="IQRN233" hidden="1">"$O$233:$S$233"</definedName>
    <definedName name="IQRN2330" hidden="1">"$O$2330"</definedName>
    <definedName name="IQRN2331" hidden="1">"$O$2331"</definedName>
    <definedName name="IQRN2332" hidden="1">"$O$2332:$S$2332"</definedName>
    <definedName name="IQRN2333" hidden="1">"$O$2333"</definedName>
    <definedName name="IQRN2334" hidden="1">"$O$2334"</definedName>
    <definedName name="IQRN2335" hidden="1">"$O$2335"</definedName>
    <definedName name="IQRN2336" hidden="1">"$O$2336"</definedName>
    <definedName name="IQRN2337" hidden="1">"$O$2337"</definedName>
    <definedName name="IQRN2338" hidden="1">"$O$2338"</definedName>
    <definedName name="IQRN2339" hidden="1">"$O$2339"</definedName>
    <definedName name="IQRN234" hidden="1">"$O$234:$S$234"</definedName>
    <definedName name="IQRN2340" hidden="1">"$O$2340"</definedName>
    <definedName name="IQRN2341" hidden="1">"$O$2341"</definedName>
    <definedName name="IQRN2342" hidden="1">"$O$2342"</definedName>
    <definedName name="IQRN2343" hidden="1">"$O$2343"</definedName>
    <definedName name="IQRN2344" hidden="1">"$O$2344"</definedName>
    <definedName name="IQRN2345" hidden="1">"$O$2345"</definedName>
    <definedName name="IQRN2346" hidden="1">"$O$2346:$Q$2346"</definedName>
    <definedName name="IQRN2347" hidden="1">"$O$2347:$P$2347"</definedName>
    <definedName name="IQRN2348" hidden="1">"$O$2348:$P$2348"</definedName>
    <definedName name="IQRN2349" hidden="1">"$O$2349"</definedName>
    <definedName name="IQRN235" hidden="1">"$O$235:$Q$235"</definedName>
    <definedName name="IQRN2350" hidden="1">"$O$2350"</definedName>
    <definedName name="IQRN2351" hidden="1">"$O$2351"</definedName>
    <definedName name="IQRN2352" hidden="1">"$O$2352"</definedName>
    <definedName name="IQRN2353" hidden="1">"$O$2353"</definedName>
    <definedName name="IQRN2354" hidden="1">"$O$2354:$P$2354"</definedName>
    <definedName name="IQRN2355" hidden="1">"$O$2355"</definedName>
    <definedName name="IQRN2356" hidden="1">"$O$2356:$P$2356"</definedName>
    <definedName name="IQRN2357" hidden="1">"$O$2357:$S$2357"</definedName>
    <definedName name="IQRN2358" hidden="1">"$O$2358:$P$2358"</definedName>
    <definedName name="IQRN2359" hidden="1">"$O$2359"</definedName>
    <definedName name="IQRN236" hidden="1">"$O$236:$Q$236"</definedName>
    <definedName name="IQRN2360" hidden="1">"$O$2360"</definedName>
    <definedName name="IQRN2361" hidden="1">"$O$2361"</definedName>
    <definedName name="IQRN2362" hidden="1">"$O$2362"</definedName>
    <definedName name="IQRN2363" hidden="1">"$O$2363"</definedName>
    <definedName name="IQRN2364" hidden="1">"$O$2364"</definedName>
    <definedName name="IQRN2365" hidden="1">"$O$2365"</definedName>
    <definedName name="IQRN2366" hidden="1">"$O$2366"</definedName>
    <definedName name="IQRN2367" hidden="1">"$O$2367"</definedName>
    <definedName name="IQRN2368" hidden="1">"$O$2368"</definedName>
    <definedName name="IQRN2369" hidden="1">"$O$2369"</definedName>
    <definedName name="IQRN237" hidden="1">"$O$237:$Q$237"</definedName>
    <definedName name="IQRN2370" hidden="1">"$O$2370"</definedName>
    <definedName name="IQRN2371" hidden="1">"$O$2371"</definedName>
    <definedName name="IQRN2372" hidden="1">"$O$2372"</definedName>
    <definedName name="IQRN2373" hidden="1">"$O$2373"</definedName>
    <definedName name="IQRN2374" hidden="1">"$O$2374"</definedName>
    <definedName name="IQRN2375" hidden="1">"$O$2375"</definedName>
    <definedName name="IQRN2376" hidden="1">"$O$2376"</definedName>
    <definedName name="IQRN2377" hidden="1">"$O$2377"</definedName>
    <definedName name="IQRN2378" hidden="1">"$O$2378"</definedName>
    <definedName name="IQRN2379" hidden="1">"$O$2379:$S$2379"</definedName>
    <definedName name="IQRN238" hidden="1">"$O$238:$Q$238"</definedName>
    <definedName name="IQRN2380" hidden="1">"$O$2380"</definedName>
    <definedName name="IQRN2381" hidden="1">"$O$2381:$P$2381"</definedName>
    <definedName name="IQRN2382" hidden="1">"$O$2382"</definedName>
    <definedName name="IQRN2383" hidden="1">"$O$2383"</definedName>
    <definedName name="IQRN2384" hidden="1">"$O$2384"</definedName>
    <definedName name="IQRN2385" hidden="1">"$O$2385:$P$2385"</definedName>
    <definedName name="IQRN2386" hidden="1">"$O$2386"</definedName>
    <definedName name="IQRN2387" hidden="1">"$O$2387:$S$2387"</definedName>
    <definedName name="IQRN2388" hidden="1">"$O$2388:$S$2388"</definedName>
    <definedName name="IQRN2389" hidden="1">"$O$2389"</definedName>
    <definedName name="IQRN239" hidden="1">"$O$239:$R$239"</definedName>
    <definedName name="IQRN2390" hidden="1">"$O$2390"</definedName>
    <definedName name="IQRN2391" hidden="1">"$O$2391"</definedName>
    <definedName name="IQRN2392" hidden="1">"$O$2392"</definedName>
    <definedName name="IQRN2393" hidden="1">"$O$2393"</definedName>
    <definedName name="IQRN2394" hidden="1">"$O$2394"</definedName>
    <definedName name="IQRN2395" hidden="1">"$O$2395:$S$2395"</definedName>
    <definedName name="IQRN2396" hidden="1">"$O$2396"</definedName>
    <definedName name="IQRN2397" hidden="1">"$O$2397"</definedName>
    <definedName name="IQRN2398" hidden="1">"$O$2398"</definedName>
    <definedName name="IQRN2399" hidden="1">"$O$2399"</definedName>
    <definedName name="IQRN24" hidden="1">"$O$24:$V$24"</definedName>
    <definedName name="IQRN240" hidden="1">"$O$240:$R$240"</definedName>
    <definedName name="IQRN2400" hidden="1">"$O$2400:$S$2400"</definedName>
    <definedName name="IQRN2401" hidden="1">"$O$2401"</definedName>
    <definedName name="IQRN2402" hidden="1">"$O$2402"</definedName>
    <definedName name="IQRN2403" hidden="1">"$O$2403"</definedName>
    <definedName name="IQRN2404" hidden="1">"$O$2404"</definedName>
    <definedName name="IQRN2405" hidden="1">"$O$2405"</definedName>
    <definedName name="IQRN2406" hidden="1">"$O$2406:$P$2406"</definedName>
    <definedName name="IQRN2407" hidden="1">"$O$2407"</definedName>
    <definedName name="IQRN2408" hidden="1">"$O$2408"</definedName>
    <definedName name="IQRN2409" hidden="1">"$O$2409"</definedName>
    <definedName name="IQRN241" hidden="1">"$O$241"</definedName>
    <definedName name="IQRN2410" hidden="1">"$O$2410"</definedName>
    <definedName name="IQRN2411" hidden="1">"$O$2411"</definedName>
    <definedName name="IQRN2412" hidden="1">"$O$2412"</definedName>
    <definedName name="IQRN2413" hidden="1">"$O$2413"</definedName>
    <definedName name="IQRN2414" hidden="1">"$O$2414"</definedName>
    <definedName name="IQRN2415" hidden="1">"$O$2415"</definedName>
    <definedName name="IQRN2416" hidden="1">"$O$2416:$S$2416"</definedName>
    <definedName name="IQRN2417" hidden="1">"$O$2417"</definedName>
    <definedName name="IQRN2418" hidden="1">"$O$2418"</definedName>
    <definedName name="IQRN2419" hidden="1">"$O$2419"</definedName>
    <definedName name="IQRN242" hidden="1">"$O$242"</definedName>
    <definedName name="IQRN2420" hidden="1">"$O$2420"</definedName>
    <definedName name="IQRN2421" hidden="1">"$O$2421"</definedName>
    <definedName name="IQRN2422" hidden="1">"$O$2422"</definedName>
    <definedName name="IQRN2423" hidden="1">"$O$2423:$S$2423"</definedName>
    <definedName name="IQRN2424" hidden="1">"$O$2424"</definedName>
    <definedName name="IQRN2425" hidden="1">"$O$2425"</definedName>
    <definedName name="IQRN2426" hidden="1">"$O$2426"</definedName>
    <definedName name="IQRN2427" hidden="1">"$O$2427"</definedName>
    <definedName name="IQRN2428" hidden="1">"$O$2428"</definedName>
    <definedName name="IQRN2429" hidden="1">"$O$2429"</definedName>
    <definedName name="IQRN243" hidden="1">"$O$243:$P$243"</definedName>
    <definedName name="IQRN2430" hidden="1">"$O$2430"</definedName>
    <definedName name="IQRN2431" hidden="1">"$O$2431"</definedName>
    <definedName name="IQRN2432" hidden="1">"$O$2432"</definedName>
    <definedName name="IQRN2433" hidden="1">"$O$2433"</definedName>
    <definedName name="IQRN2434" hidden="1">"$O$2434"</definedName>
    <definedName name="IQRN2435" hidden="1">"$O$2435"</definedName>
    <definedName name="IQRN2436" hidden="1">"$O$2436"</definedName>
    <definedName name="IQRN2437" hidden="1">"$O$2437"</definedName>
    <definedName name="IQRN2438" hidden="1">"$O$2438"</definedName>
    <definedName name="IQRN2439" hidden="1">"$O$2439"</definedName>
    <definedName name="IQRN244" hidden="1">"$O$244:$P$244"</definedName>
    <definedName name="IQRN2440" hidden="1">"$O$2440:$S$2440"</definedName>
    <definedName name="IQRN2441" hidden="1">"$O$2441"</definedName>
    <definedName name="IQRN2442" hidden="1">"$O$2442:$S$2442"</definedName>
    <definedName name="IQRN2443" hidden="1">"$O$2443:$P$2443"</definedName>
    <definedName name="IQRN2444" hidden="1">"$O$2444"</definedName>
    <definedName name="IQRN2445" hidden="1">"$O$2445"</definedName>
    <definedName name="IQRN2446" hidden="1">"$O$2446"</definedName>
    <definedName name="IQRN2447" hidden="1">"$O$2447"</definedName>
    <definedName name="IQRN2448" hidden="1">"$O$2448:$S$2448"</definedName>
    <definedName name="IQRN2449" hidden="1">"$O$2449"</definedName>
    <definedName name="IQRN245" hidden="1">"$O$245:$P$245"</definedName>
    <definedName name="IQRN2450" hidden="1">"$O$2450:$P$2450"</definedName>
    <definedName name="IQRN2451" hidden="1">"$O$2451"</definedName>
    <definedName name="IQRN2452" hidden="1">"$O$2452"</definedName>
    <definedName name="IQRN2453" hidden="1">"$O$2453"</definedName>
    <definedName name="IQRN2454" hidden="1">"$O$2454"</definedName>
    <definedName name="IQRN2455" hidden="1">"$O$2455"</definedName>
    <definedName name="IQRN2456" hidden="1">"$O$2456:$P$2456"</definedName>
    <definedName name="IQRN2457" hidden="1">"$O$2457"</definedName>
    <definedName name="IQRN2458" hidden="1">"$O$2458"</definedName>
    <definedName name="IQRN2459" hidden="1">"$O$2459"</definedName>
    <definedName name="IQRN246" hidden="1">"$O$246:$P$246"</definedName>
    <definedName name="IQRN2460" hidden="1">"$O$2460"</definedName>
    <definedName name="IQRN2461" hidden="1">"$O$2461:$R$2461"</definedName>
    <definedName name="IQRN2462" hidden="1">"$O$2462"</definedName>
    <definedName name="IQRN2463" hidden="1">"$O$2463"</definedName>
    <definedName name="IQRN2464" hidden="1">"$O$2464"</definedName>
    <definedName name="IQRN2465" hidden="1">"$O$2465"</definedName>
    <definedName name="IQRN2466" hidden="1">"$O$2466"</definedName>
    <definedName name="IQRN2467" hidden="1">"$O$2467"</definedName>
    <definedName name="IQRN2468" hidden="1">"$O$2468"</definedName>
    <definedName name="IQRN2469" hidden="1">"$O$2469"</definedName>
    <definedName name="IQRN247" hidden="1">"$O$247"</definedName>
    <definedName name="IQRN2470" hidden="1">"$O$2470"</definedName>
    <definedName name="IQRN2471" hidden="1">"$O$2471"</definedName>
    <definedName name="IQRN2472" hidden="1">"$O$2472"</definedName>
    <definedName name="IQRN2473" hidden="1">"$O$2473"</definedName>
    <definedName name="IQRN2474" hidden="1">"$O$2474"</definedName>
    <definedName name="IQRN2475" hidden="1">"$O$2475:$S$2475"</definedName>
    <definedName name="IQRN2476" hidden="1">"$O$2476"</definedName>
    <definedName name="IQRN2477" hidden="1">"$O$2477"</definedName>
    <definedName name="IQRN2478" hidden="1">"$O$2478"</definedName>
    <definedName name="IQRN2479" hidden="1">"$O$2479"</definedName>
    <definedName name="IQRN248" hidden="1">"$O$248:$P$248"</definedName>
    <definedName name="IQRN2480" hidden="1">"$O$2480:$S$2480"</definedName>
    <definedName name="IQRN2481" hidden="1">"$O$2481"</definedName>
    <definedName name="IQRN2482" hidden="1">"$O$2482"</definedName>
    <definedName name="IQRN2483" hidden="1">"$O$2483"</definedName>
    <definedName name="IQRN2484" hidden="1">"$O$2484"</definedName>
    <definedName name="IQRN2485" hidden="1">"$O$2485"</definedName>
    <definedName name="IQRN2486" hidden="1">"$O$2486:$P$2486"</definedName>
    <definedName name="IQRN2487" hidden="1">"$O$2487"</definedName>
    <definedName name="IQRN2488" hidden="1">"$O$2488"</definedName>
    <definedName name="IQRN2489" hidden="1">"$O$2489"</definedName>
    <definedName name="IQRN249" hidden="1">"$O$249"</definedName>
    <definedName name="IQRN2490" hidden="1">"$O$2490:$P$2490"</definedName>
    <definedName name="IQRN2491" hidden="1">"$O$2491:$S$2491"</definedName>
    <definedName name="IQRN2492" hidden="1">"$O$2492"</definedName>
    <definedName name="IQRN2493" hidden="1">"$O$2493"</definedName>
    <definedName name="IQRN2494" hidden="1">"$O$2494"</definedName>
    <definedName name="IQRN2495" hidden="1">"$O$2495"</definedName>
    <definedName name="IQRN2496" hidden="1">"$O$2496"</definedName>
    <definedName name="IQRN2497" hidden="1">"$O$2497"</definedName>
    <definedName name="IQRN2498" hidden="1">"$O$2498"</definedName>
    <definedName name="IQRN2499" hidden="1">"$O$2499"</definedName>
    <definedName name="IQRN25" hidden="1">"$O$25:$X$25"</definedName>
    <definedName name="IQRN250" hidden="1">"$O$250"</definedName>
    <definedName name="IQRN2500" hidden="1">"$O$2500"</definedName>
    <definedName name="IQRN2501" hidden="1">"$O$2501"</definedName>
    <definedName name="IQRN2502" hidden="1">"$O$2502"</definedName>
    <definedName name="IQRN2503" hidden="1">"$O$2503"</definedName>
    <definedName name="IQRN2504" hidden="1">"$O$2504"</definedName>
    <definedName name="IQRN2505" hidden="1">"$O$2505"</definedName>
    <definedName name="IQRN2506" hidden="1">"$O$2506"</definedName>
    <definedName name="IQRN2507" hidden="1">"$O$2507"</definedName>
    <definedName name="IQRN2508" hidden="1">"$O$2508"</definedName>
    <definedName name="IQRN2509" hidden="1">"$O$2509"</definedName>
    <definedName name="IQRN251" hidden="1">"$O$251:$Y$251"</definedName>
    <definedName name="IQRN2510" hidden="1">"$O$2510"</definedName>
    <definedName name="IQRN2511" hidden="1">"$O$2511"</definedName>
    <definedName name="IQRN2512" hidden="1">"$O$2512"</definedName>
    <definedName name="IQRN2513" hidden="1">"$O$2513"</definedName>
    <definedName name="IQRN2514" hidden="1">"$O$2514"</definedName>
    <definedName name="IQRN2515" hidden="1">"$O$2515"</definedName>
    <definedName name="IQRN2516" hidden="1">"$O$2516"</definedName>
    <definedName name="IQRN2517" hidden="1">"$O$2517:$P$2517"</definedName>
    <definedName name="IQRN2518" hidden="1">"$O$2518:$P$2518"</definedName>
    <definedName name="IQRN2519" hidden="1">"$O$2519:$P$2519"</definedName>
    <definedName name="IQRN252" hidden="1">"$O$252:$Y$252"</definedName>
    <definedName name="IQRN2520" hidden="1">"$O$2520"</definedName>
    <definedName name="IQRN2521" hidden="1">"$O$2521"</definedName>
    <definedName name="IQRN2522" hidden="1">"$O$2522:$S$2522"</definedName>
    <definedName name="IQRN2523" hidden="1">"$O$2523:$S$2523"</definedName>
    <definedName name="IQRN2524" hidden="1">"$O$2524"</definedName>
    <definedName name="IQRN2525" hidden="1">"$O$2525"</definedName>
    <definedName name="IQRN2526" hidden="1">"$O$2526:$P$2526"</definedName>
    <definedName name="IQRN2527" hidden="1">"$O$2527:$P$2527"</definedName>
    <definedName name="IQRN2528" hidden="1">"$O$2528"</definedName>
    <definedName name="IQRN2529" hidden="1">"$O$2529"</definedName>
    <definedName name="IQRN253" hidden="1">"$O$253"</definedName>
    <definedName name="IQRN2530" hidden="1">"$O$2530"</definedName>
    <definedName name="IQRN2531" hidden="1">"$O$2531"</definedName>
    <definedName name="IQRN2532" hidden="1">"$O$2532"</definedName>
    <definedName name="IQRN2533" hidden="1">"$O$2533"</definedName>
    <definedName name="IQRN2534" hidden="1">"$O$2534:$R$2534"</definedName>
    <definedName name="IQRN2535" hidden="1">"$O$2535"</definedName>
    <definedName name="IQRN2536" hidden="1">"$O$2536"</definedName>
    <definedName name="IQRN2537" hidden="1">"$O$2537"</definedName>
    <definedName name="IQRN2538" hidden="1">"$O$2538:$S$2538"</definedName>
    <definedName name="IQRN2539" hidden="1">"$O$2539"</definedName>
    <definedName name="IQRN254" hidden="1">"$O$254:$Z$254"</definedName>
    <definedName name="IQRN2540" hidden="1">"$O$2540"</definedName>
    <definedName name="IQRN2541" hidden="1">"$O$2541"</definedName>
    <definedName name="IQRN2542" hidden="1">"$O$2542"</definedName>
    <definedName name="IQRN2543" hidden="1">"$O$2543:$P$2543"</definedName>
    <definedName name="IQRN2544" hidden="1">"$O$2544:$S$2544"</definedName>
    <definedName name="IQRN2545" hidden="1">"$O$2545"</definedName>
    <definedName name="IQRN2546" hidden="1">"$O$2546:$P$2546"</definedName>
    <definedName name="IQRN2547" hidden="1">"$O$2547"</definedName>
    <definedName name="IQRN2548" hidden="1">"$O$2548"</definedName>
    <definedName name="IQRN2549" hidden="1">"$O$2549"</definedName>
    <definedName name="IQRN255" hidden="1">"$O$255:$U$255"</definedName>
    <definedName name="IQRN2550" hidden="1">"$O$2550"</definedName>
    <definedName name="IQRN2551" hidden="1">"$O$2551"</definedName>
    <definedName name="IQRN2552" hidden="1">"$O$2552"</definedName>
    <definedName name="IQRN2553" hidden="1">"$O$2553"</definedName>
    <definedName name="IQRN2554" hidden="1">"$O$2554"</definedName>
    <definedName name="IQRN2555" hidden="1">"$O$2555"</definedName>
    <definedName name="IQRN2556" hidden="1">"$O$2556"</definedName>
    <definedName name="IQRN2557" hidden="1">"$O$2557"</definedName>
    <definedName name="IQRN2558" hidden="1">"$O$2558"</definedName>
    <definedName name="IQRN2559" hidden="1">"$O$2559"</definedName>
    <definedName name="IQRN256" hidden="1">"$O$256:$U$256"</definedName>
    <definedName name="IQRN2560" hidden="1">"$O$2560:$P$2560"</definedName>
    <definedName name="IQRN2561" hidden="1">"$O$2561"</definedName>
    <definedName name="IQRN2562" hidden="1">"$O$2562"</definedName>
    <definedName name="IQRN2563" hidden="1">"$O$2563"</definedName>
    <definedName name="IQRN2564" hidden="1">"$O$2564"</definedName>
    <definedName name="IQRN2565" hidden="1">"$O$2565:$R$2565"</definedName>
    <definedName name="IQRN2566" hidden="1">"$O$2566"</definedName>
    <definedName name="IQRN2567" hidden="1">"$O$2567"</definedName>
    <definedName name="IQRN2568" hidden="1">"$O$2568"</definedName>
    <definedName name="IQRN2569" hidden="1">"$O$2569"</definedName>
    <definedName name="IQRN257" hidden="1">"$O$257:$R$257"</definedName>
    <definedName name="IQRN2570" hidden="1">"$O$2570"</definedName>
    <definedName name="IQRN2571" hidden="1">"$O$2571"</definedName>
    <definedName name="IQRN2572" hidden="1">"$O$2572:$P$2572"</definedName>
    <definedName name="IQRN2573" hidden="1">"$O$2573:$S$2573"</definedName>
    <definedName name="IQRN2574" hidden="1">"$O$2574"</definedName>
    <definedName name="IQRN2575" hidden="1">"$O$2575"</definedName>
    <definedName name="IQRN2576" hidden="1">"$O$2576"</definedName>
    <definedName name="IQRN2577" hidden="1">"$O$2577"</definedName>
    <definedName name="IQRN2578" hidden="1">"$O$2578"</definedName>
    <definedName name="IQRN2579" hidden="1">"$O$2579"</definedName>
    <definedName name="IQRN258" hidden="1">"$O$258:$R$258"</definedName>
    <definedName name="IQRN2580" hidden="1">"$O$2580"</definedName>
    <definedName name="IQRN2581" hidden="1">"$O$2581"</definedName>
    <definedName name="IQRN2582" hidden="1">"$O$2582"</definedName>
    <definedName name="IQRN2583" hidden="1">"$O$2583"</definedName>
    <definedName name="IQRN2584" hidden="1">"$O$2584"</definedName>
    <definedName name="IQRN2585" hidden="1">"$O$2585"</definedName>
    <definedName name="IQRN2586" hidden="1">"$O$2586:$S$2586"</definedName>
    <definedName name="IQRN2587" hidden="1">"$O$2587"</definedName>
    <definedName name="IQRN2588" hidden="1">"$O$2588"</definedName>
    <definedName name="IQRN2589" hidden="1">"$O$2589"</definedName>
    <definedName name="IQRN259" hidden="1">"$O$259:$Q$259"</definedName>
    <definedName name="IQRN2590" hidden="1">"$O$2590:$S$2590"</definedName>
    <definedName name="IQRN2591" hidden="1">"$O$2591:$P$2591"</definedName>
    <definedName name="IQRN2592" hidden="1">"$O$2592"</definedName>
    <definedName name="IQRN2593" hidden="1">"$O$2593"</definedName>
    <definedName name="IQRN2594" hidden="1">"$O$2594:$S$2594"</definedName>
    <definedName name="IQRN2595" hidden="1">"$O$2595"</definedName>
    <definedName name="IQRN2596" hidden="1">"$O$2596"</definedName>
    <definedName name="IQRN2597" hidden="1">"$O$2597"</definedName>
    <definedName name="IQRN2598" hidden="1">"$O$2598"</definedName>
    <definedName name="IQRN2599" hidden="1">"$O$2599"</definedName>
    <definedName name="IQRN26" hidden="1">"$O$26:$X$26"</definedName>
    <definedName name="IQRN260" hidden="1">"$O$260:$Q$260"</definedName>
    <definedName name="IQRN2600" hidden="1">"$O$2600"</definedName>
    <definedName name="IQRN2601" hidden="1">"$O$2601"</definedName>
    <definedName name="IQRN2602" hidden="1">"$O$2602"</definedName>
    <definedName name="IQRN2603" hidden="1">"$O$2603:$P$2603"</definedName>
    <definedName name="IQRN2604" hidden="1">"$O$2604"</definedName>
    <definedName name="IQRN2605" hidden="1">"$O$2605"</definedName>
    <definedName name="IQRN2606" hidden="1">"$O$2606"</definedName>
    <definedName name="IQRN2607" hidden="1">"$O$2607"</definedName>
    <definedName name="IQRN2608" hidden="1">"$O$2608"</definedName>
    <definedName name="IQRN2609" hidden="1">"$O$2609"</definedName>
    <definedName name="IQRN261" hidden="1">"$O$261:$R$261"</definedName>
    <definedName name="IQRN2610" hidden="1">"$O$2610"</definedName>
    <definedName name="IQRN2611" hidden="1">"$O$2611"</definedName>
    <definedName name="IQRN2612" hidden="1">"$O$2612:$S$2612"</definedName>
    <definedName name="IQRN2613" hidden="1">"$O$2613"</definedName>
    <definedName name="IQRN2614" hidden="1">"$O$2614"</definedName>
    <definedName name="IQRN2615" hidden="1">"$O$2615"</definedName>
    <definedName name="IQRN2616" hidden="1">"$O$2616"</definedName>
    <definedName name="IQRN2617" hidden="1">"$O$2617"</definedName>
    <definedName name="IQRN2618" hidden="1">"$O$2618"</definedName>
    <definedName name="IQRN2619" hidden="1">"$O$2619"</definedName>
    <definedName name="IQRN262" hidden="1">"$O$262:$R$262"</definedName>
    <definedName name="IQRN2620" hidden="1">"$O$2620"</definedName>
    <definedName name="IQRN2621" hidden="1">"$O$2621"</definedName>
    <definedName name="IQRN2622" hidden="1">"$O$2622"</definedName>
    <definedName name="IQRN2623" hidden="1">"$O$2623"</definedName>
    <definedName name="IQRN2624" hidden="1">"$O$2624"</definedName>
    <definedName name="IQRN2625" hidden="1">"$O$2625"</definedName>
    <definedName name="IQRN2626" hidden="1">"$O$2626"</definedName>
    <definedName name="IQRN2627" hidden="1">"$O$2627:$S$2627"</definedName>
    <definedName name="IQRN2628" hidden="1">"$O$2628"</definedName>
    <definedName name="IQRN2629" hidden="1">"$O$2629:$S$2629"</definedName>
    <definedName name="IQRN263" hidden="1">"$O$263:$AG$263"</definedName>
    <definedName name="IQRN2630" hidden="1">"$O$2630"</definedName>
    <definedName name="IQRN2631" hidden="1">"$O$2631"</definedName>
    <definedName name="IQRN2632" hidden="1">"$O$2632:$S$2632"</definedName>
    <definedName name="IQRN2633" hidden="1">"$O$2633:$P$2633"</definedName>
    <definedName name="IQRN2634" hidden="1">"$O$2634:$S$2634"</definedName>
    <definedName name="IQRN2635" hidden="1">"$O$2635"</definedName>
    <definedName name="IQRN2636" hidden="1">"$O$2636"</definedName>
    <definedName name="IQRN2637" hidden="1">"$O$2637"</definedName>
    <definedName name="IQRN2638" hidden="1">"$O$2638"</definedName>
    <definedName name="IQRN2639" hidden="1">"$O$2639"</definedName>
    <definedName name="IQRN264" hidden="1">"$O$264:$AG$264"</definedName>
    <definedName name="IQRN2640" hidden="1">"$O$2640"</definedName>
    <definedName name="IQRN2641" hidden="1">"$O$2641"</definedName>
    <definedName name="IQRN2642" hidden="1">"$O$2642"</definedName>
    <definedName name="IQRN2643" hidden="1">"$O$2643"</definedName>
    <definedName name="IQRN2644" hidden="1">"$O$2644"</definedName>
    <definedName name="IQRN2645" hidden="1">"$O$2645"</definedName>
    <definedName name="IQRN2646" hidden="1">"$O$2646"</definedName>
    <definedName name="IQRN2647" hidden="1">"$O$2647:$P$2647"</definedName>
    <definedName name="IQRN2648" hidden="1">"$O$2648"</definedName>
    <definedName name="IQRN2649" hidden="1">"$O$2649"</definedName>
    <definedName name="IQRN265" hidden="1">"$O$265:$Z$265"</definedName>
    <definedName name="IQRN2650" hidden="1">"$O$2650"</definedName>
    <definedName name="IQRN2651" hidden="1">"$O$2651"</definedName>
    <definedName name="IQRN2652" hidden="1">"$O$2652"</definedName>
    <definedName name="IQRN2653" hidden="1">"$O$2653"</definedName>
    <definedName name="IQRN2654" hidden="1">"$O$2654:$S$2654"</definedName>
    <definedName name="IQRN2655" hidden="1">"$O$2655"</definedName>
    <definedName name="IQRN2656" hidden="1">"$O$2656"</definedName>
    <definedName name="IQRN2657" hidden="1">"$O$2657"</definedName>
    <definedName name="IQRN2658" hidden="1">"$O$2658"</definedName>
    <definedName name="IQRN2659" hidden="1">"$O$2659:$R$2659"</definedName>
    <definedName name="IQRN266" hidden="1">"$O$266:$Z$266"</definedName>
    <definedName name="IQRN2660" hidden="1">"$O$2660"</definedName>
    <definedName name="IQRN2661" hidden="1">"$O$2661:$P$2661"</definedName>
    <definedName name="IQRN2662" hidden="1">"$O$2662"</definedName>
    <definedName name="IQRN2663" hidden="1">"$O$2663"</definedName>
    <definedName name="IQRN2664" hidden="1">"$O$2664"</definedName>
    <definedName name="IQRN2665" hidden="1">"$O$2665"</definedName>
    <definedName name="IQRN2666" hidden="1">"$O$2666"</definedName>
    <definedName name="IQRN2667" hidden="1">"$O$2667"</definedName>
    <definedName name="IQRN2668" hidden="1">"$O$2668:$P$2668"</definedName>
    <definedName name="IQRN2669" hidden="1">"$O$2669:$P$2669"</definedName>
    <definedName name="IQRN267" hidden="1">"$O$267:$Q$267"</definedName>
    <definedName name="IQRN2670" hidden="1">"$O$2670:$R$2670"</definedName>
    <definedName name="IQRN2671" hidden="1">"$O$2671"</definedName>
    <definedName name="IQRN2672" hidden="1">"$O$2672"</definedName>
    <definedName name="IQRN2673" hidden="1">"$O$2673"</definedName>
    <definedName name="IQRN2674" hidden="1">"$O$2674"</definedName>
    <definedName name="IQRN2675" hidden="1">"$O$2675"</definedName>
    <definedName name="IQRN2676" hidden="1">"$O$2676"</definedName>
    <definedName name="IQRN2677" hidden="1">"$O$2677:$S$2677"</definedName>
    <definedName name="IQRN2678" hidden="1">"$O$2678:$S$2678"</definedName>
    <definedName name="IQRN2679" hidden="1">"$O$2679"</definedName>
    <definedName name="IQRN268" hidden="1">"$O$268:$Q$268"</definedName>
    <definedName name="IQRN2680" hidden="1">"$O$2680:$S$2680"</definedName>
    <definedName name="IQRN2681" hidden="1">"$O$2681"</definedName>
    <definedName name="IQRN2682" hidden="1">"$O$2682"</definedName>
    <definedName name="IQRN2683" hidden="1">"$O$2683"</definedName>
    <definedName name="IQRN2684" hidden="1">"$O$2684:$S$2684"</definedName>
    <definedName name="IQRN2685" hidden="1">"$O$2685"</definedName>
    <definedName name="IQRN2686" hidden="1">"$O$2686"</definedName>
    <definedName name="IQRN2687" hidden="1">"$O$2687"</definedName>
    <definedName name="IQRN2688" hidden="1">"$O$2688"</definedName>
    <definedName name="IQRN2689" hidden="1">"$O$2689"</definedName>
    <definedName name="IQRN269" hidden="1">"$O$269:$Q$269"</definedName>
    <definedName name="IQRN2690" hidden="1">"$O$2690"</definedName>
    <definedName name="IQRN2691" hidden="1">"$O$2691"</definedName>
    <definedName name="IQRN2692" hidden="1">"$O$2692"</definedName>
    <definedName name="IQRN2693" hidden="1">"$O$2693"</definedName>
    <definedName name="IQRN2694" hidden="1">"$O$2694:$P$2694"</definedName>
    <definedName name="IQRN2695" hidden="1">"$O$2695"</definedName>
    <definedName name="IQRN2696" hidden="1">"$O$2696"</definedName>
    <definedName name="IQRN2697" hidden="1">"$O$2697"</definedName>
    <definedName name="IQRN2698" hidden="1">"$O$2698:$S$2698"</definedName>
    <definedName name="IQRN2699" hidden="1">"$O$2699"</definedName>
    <definedName name="IQRN27" hidden="1">"$O$27:$S$27"</definedName>
    <definedName name="IQRN270" hidden="1">"$O$270:$Q$270"</definedName>
    <definedName name="IQRN2700" hidden="1">"$O$2700"</definedName>
    <definedName name="IQRN2701" hidden="1">"$O$2701"</definedName>
    <definedName name="IQRN2702" hidden="1">"$O$2702"</definedName>
    <definedName name="IQRN2703" hidden="1">"$O$2703:$S$2703"</definedName>
    <definedName name="IQRN2704" hidden="1">"$O$2704"</definedName>
    <definedName name="IQRN2705" hidden="1">"$O$2705"</definedName>
    <definedName name="IQRN2706" hidden="1">"$O$2706"</definedName>
    <definedName name="IQRN2707" hidden="1">"$O$2707"</definedName>
    <definedName name="IQRN2708" hidden="1">"$O$2708"</definedName>
    <definedName name="IQRN2709" hidden="1">"$O$2709"</definedName>
    <definedName name="IQRN271" hidden="1">"$O$271"</definedName>
    <definedName name="IQRN2710" hidden="1">"$O$2710"</definedName>
    <definedName name="IQRN2711" hidden="1">"$O$2711"</definedName>
    <definedName name="IQRN2712" hidden="1">"$O$2712"</definedName>
    <definedName name="IQRN2713" hidden="1">"$O$2713"</definedName>
    <definedName name="IQRN2714" hidden="1">"$O$2714"</definedName>
    <definedName name="IQRN2715" hidden="1">"$O$2715"</definedName>
    <definedName name="IQRN2716" hidden="1">"$O$2716:$S$2716"</definedName>
    <definedName name="IQRN2717" hidden="1">"$O$2717"</definedName>
    <definedName name="IQRN2718" hidden="1">"$O$2718"</definedName>
    <definedName name="IQRN2719" hidden="1">"$O$2719"</definedName>
    <definedName name="IQRN272" hidden="1">"$O$272:$P$272"</definedName>
    <definedName name="IQRN2720" hidden="1">"$O$2720"</definedName>
    <definedName name="IQRN2721" hidden="1">"$O$2721"</definedName>
    <definedName name="IQRN2722" hidden="1">"$O$2722:$R$2722"</definedName>
    <definedName name="IQRN2723" hidden="1">"$O$2723"</definedName>
    <definedName name="IQRN2724" hidden="1">"$O$2724"</definedName>
    <definedName name="IQRN2725" hidden="1">"$O$2725"</definedName>
    <definedName name="IQRN2726" hidden="1">"$O$2726"</definedName>
    <definedName name="IQRN2727" hidden="1">"$O$2727"</definedName>
    <definedName name="IQRN2728" hidden="1">"$O$2728"</definedName>
    <definedName name="IQRN2729" hidden="1">"$O$2729:$P$2729"</definedName>
    <definedName name="IQRN273" hidden="1">"$O$273"</definedName>
    <definedName name="IQRN2730" hidden="1">"$O$2730"</definedName>
    <definedName name="IQRN2731" hidden="1">"$O$2731"</definedName>
    <definedName name="IQRN2732" hidden="1">"$O$2732:$P$2732"</definedName>
    <definedName name="IQRN2733" hidden="1">"$O$2733"</definedName>
    <definedName name="IQRN2734" hidden="1">"$O$2734"</definedName>
    <definedName name="IQRN2735" hidden="1">"$O$2735"</definedName>
    <definedName name="IQRN2736" hidden="1">"$O$2736:$P$2736"</definedName>
    <definedName name="IQRN2737" hidden="1">"$O$2737"</definedName>
    <definedName name="IQRN2738" hidden="1">"$O$2738:$S$2738"</definedName>
    <definedName name="IQRN2739" hidden="1">"$O$2739"</definedName>
    <definedName name="IQRN274" hidden="1">"$O$274:$P$274"</definedName>
    <definedName name="IQRN2740" hidden="1">"$O$2740"</definedName>
    <definedName name="IQRN2741" hidden="1">"$O$2741"</definedName>
    <definedName name="IQRN2742" hidden="1">"$O$2742"</definedName>
    <definedName name="IQRN2743" hidden="1">"$O$2743"</definedName>
    <definedName name="IQRN2744" hidden="1">"$O$2744:$P$2744"</definedName>
    <definedName name="IQRN2745" hidden="1">"$O$2745:$Q$2745"</definedName>
    <definedName name="IQRN2746" hidden="1">"$O$2746:$P$2746"</definedName>
    <definedName name="IQRN2747" hidden="1">"$O$2747"</definedName>
    <definedName name="IQRN2748" hidden="1">"$O$2748"</definedName>
    <definedName name="IQRN2749" hidden="1">"$O$2749"</definedName>
    <definedName name="IQRN275" hidden="1">"$O$275"</definedName>
    <definedName name="IQRN2750" hidden="1">"$O$2750"</definedName>
    <definedName name="IQRN2751" hidden="1">"$O$2751:$S$2751"</definedName>
    <definedName name="IQRN2752" hidden="1">"$O$2752"</definedName>
    <definedName name="IQRN2753" hidden="1">"$O$2753"</definedName>
    <definedName name="IQRN2754" hidden="1">"$O$2754:$S$2754"</definedName>
    <definedName name="IQRN2755" hidden="1">"$O$2755"</definedName>
    <definedName name="IQRN2756" hidden="1">"$O$2756:$P$2756"</definedName>
    <definedName name="IQRN2757" hidden="1">"$O$2757"</definedName>
    <definedName name="IQRN2758" hidden="1">"$O$2758"</definedName>
    <definedName name="IQRN2759" hidden="1">"$O$2759"</definedName>
    <definedName name="IQRN276" hidden="1">"$O$276"</definedName>
    <definedName name="IQRN2760" hidden="1">"$O$2760"</definedName>
    <definedName name="IQRN2761" hidden="1">"$O$2761"</definedName>
    <definedName name="IQRN2762" hidden="1">"$O$2762:$P$2762"</definedName>
    <definedName name="IQRN2763" hidden="1">"$O$2763"</definedName>
    <definedName name="IQRN2764" hidden="1">"$O$2764:$R$2764"</definedName>
    <definedName name="IQRN2765" hidden="1">"$O$2765"</definedName>
    <definedName name="IQRN2766" hidden="1">"$O$2766"</definedName>
    <definedName name="IQRN2767" hidden="1">"$O$2767"</definedName>
    <definedName name="IQRN2768" hidden="1">"$O$2768:$Q$2768"</definedName>
    <definedName name="IQRN2769" hidden="1">"$O$2769"</definedName>
    <definedName name="IQRN277" hidden="1">"$O$277:$R$277"</definedName>
    <definedName name="IQRN2770" hidden="1">"$O$2770"</definedName>
    <definedName name="IQRN2771" hidden="1">"$O$2771"</definedName>
    <definedName name="IQRN2772" hidden="1">"$O$2772"</definedName>
    <definedName name="IQRN2773" hidden="1">"$O$2773:$P$2773"</definedName>
    <definedName name="IQRN2774" hidden="1">"$O$2774"</definedName>
    <definedName name="IQRN2775" hidden="1">"$O$2775"</definedName>
    <definedName name="IQRN2776" hidden="1">"$O$2776"</definedName>
    <definedName name="IQRN2777" hidden="1">"$O$2777:$Q$2777"</definedName>
    <definedName name="IQRN2778" hidden="1">"$O$2778"</definedName>
    <definedName name="IQRN2779" hidden="1">"$O$2779"</definedName>
    <definedName name="IQRN278" hidden="1">"$O$278:$R$278"</definedName>
    <definedName name="IQRN2780" hidden="1">"$O$2780"</definedName>
    <definedName name="IQRN2781" hidden="1">"$O$2781"</definedName>
    <definedName name="IQRN2782" hidden="1">"$O$2782"</definedName>
    <definedName name="IQRN2783" hidden="1">"$O$2783"</definedName>
    <definedName name="IQRN2784" hidden="1">"$O$2784"</definedName>
    <definedName name="IQRN2785" hidden="1">"$O$2785"</definedName>
    <definedName name="IQRN2786" hidden="1">"$O$2786"</definedName>
    <definedName name="IQRN2787" hidden="1">"$O$2787:$S$2787"</definedName>
    <definedName name="IQRN2788" hidden="1">"$O$2788"</definedName>
    <definedName name="IQRN2789" hidden="1">"$O$2789"</definedName>
    <definedName name="IQRN279" hidden="1">"$O$279:$R$279"</definedName>
    <definedName name="IQRN2790" hidden="1">"$O$2790:$P$2790"</definedName>
    <definedName name="IQRN2791" hidden="1">"$O$2791"</definedName>
    <definedName name="IQRN2792" hidden="1">"$O$2792"</definedName>
    <definedName name="IQRN2793" hidden="1">"$O$2793"</definedName>
    <definedName name="IQRN2794" hidden="1">"$O$2794:$P$2794"</definedName>
    <definedName name="IQRN2795" hidden="1">"$O$2795"</definedName>
    <definedName name="IQRN2796" hidden="1">"$O$2796"</definedName>
    <definedName name="IQRN2797" hidden="1">"$O$2797"</definedName>
    <definedName name="IQRN2798" hidden="1">"$O$2798"</definedName>
    <definedName name="IQRN2799" hidden="1">"$O$2799"</definedName>
    <definedName name="IQRN28" hidden="1">"$O$28:$S$28"</definedName>
    <definedName name="IQRN280" hidden="1">"$O$280:$R$280"</definedName>
    <definedName name="IQRN2800" hidden="1">"$O$2800:$R$2800"</definedName>
    <definedName name="IQRN2801" hidden="1">"$O$2801"</definedName>
    <definedName name="IQRN2802" hidden="1">"$O$2802:$S$2802"</definedName>
    <definedName name="IQRN2803" hidden="1">"$O$2803:$S$2803"</definedName>
    <definedName name="IQRN2804" hidden="1">"$O$2804"</definedName>
    <definedName name="IQRN2805" hidden="1">"$O$2805:$R$2805"</definedName>
    <definedName name="IQRN2806" hidden="1">"$O$2806:$S$2806"</definedName>
    <definedName name="IQRN2807" hidden="1">"$O$2807:$S$2807"</definedName>
    <definedName name="IQRN2808" hidden="1">"$O$2808:$S$2808"</definedName>
    <definedName name="IQRN2809" hidden="1">"$O$2809:$S$2809"</definedName>
    <definedName name="IQRN281" hidden="1">"$O$281"</definedName>
    <definedName name="IQRN2810" hidden="1">"$O$2810"</definedName>
    <definedName name="IQRN2811" hidden="1">"$O$2811"</definedName>
    <definedName name="IQRN2812" hidden="1">"$O$2812"</definedName>
    <definedName name="IQRN2813" hidden="1">"$O$2813:$S$2813"</definedName>
    <definedName name="IQRN2814" hidden="1">"$O$2814"</definedName>
    <definedName name="IQRN2815" hidden="1">"$O$2815:$S$2815"</definedName>
    <definedName name="IQRN2816" hidden="1">"$O$2816"</definedName>
    <definedName name="IQRN2817" hidden="1">"$O$2817"</definedName>
    <definedName name="IQRN2818" hidden="1">"$O$2818:$Q$2818"</definedName>
    <definedName name="IQRN2819" hidden="1">"$O$2819:$R$2819"</definedName>
    <definedName name="IQRN282" hidden="1">"$O$282:$R$282"</definedName>
    <definedName name="IQRN2820" hidden="1">"$O$2820:$R$2820"</definedName>
    <definedName name="IQRN2821" hidden="1">"$O$2821:$S$2821"</definedName>
    <definedName name="IQRN2822" hidden="1">"$O$2822"</definedName>
    <definedName name="IQRN2823" hidden="1">"$O$2823:$S$2823"</definedName>
    <definedName name="IQRN2824" hidden="1">"$O$2824:$Q$2824"</definedName>
    <definedName name="IQRN2825" hidden="1">"$O$2825"</definedName>
    <definedName name="IQRN2826" hidden="1">"$O$2826:$S$2826"</definedName>
    <definedName name="IQRN2827" hidden="1">"$O$2827:$S$2827"</definedName>
    <definedName name="IQRN2828" hidden="1">"$O$2828"</definedName>
    <definedName name="IQRN2829" hidden="1">"$O$2829:$S$2829"</definedName>
    <definedName name="IQRN283" hidden="1">"$O$283"</definedName>
    <definedName name="IQRN2830" hidden="1">"$O$2830"</definedName>
    <definedName name="IQRN2831" hidden="1">"$O$2831:$S$2831"</definedName>
    <definedName name="IQRN2832" hidden="1">"$O$2832:$Q$2832"</definedName>
    <definedName name="IQRN2833" hidden="1">"$O$2833"</definedName>
    <definedName name="IQRN2834" hidden="1">"$O$2834:$S$2834"</definedName>
    <definedName name="IQRN2835" hidden="1">"$O$2835:$Q$2835"</definedName>
    <definedName name="IQRN2836" hidden="1">"$O$2836:$S$2836"</definedName>
    <definedName name="IQRN2837" hidden="1">"$O$2837:$S$2837"</definedName>
    <definedName name="IQRN2838" hidden="1">"$O$2838:$S$2838"</definedName>
    <definedName name="IQRN2839" hidden="1">"$O$2839:$P$2839"</definedName>
    <definedName name="IQRN284" hidden="1">"$O$284:$R$284"</definedName>
    <definedName name="IQRN2840" hidden="1">"$O$2840:$P$2840"</definedName>
    <definedName name="IQRN2841" hidden="1">"$O$2841:$P$2841"</definedName>
    <definedName name="IQRN285" hidden="1">"$O$285:$T$285"</definedName>
    <definedName name="IQRN286" hidden="1">"$O$286:$T$286"</definedName>
    <definedName name="IQRN287" hidden="1">"$O$287"</definedName>
    <definedName name="IQRN288" hidden="1">"$O$288:$U$288"</definedName>
    <definedName name="IQRN289" hidden="1">"$O$289"</definedName>
    <definedName name="IQRN29" hidden="1">"$O$29:$Y$29"</definedName>
    <definedName name="IQRN290" hidden="1">"$O$290"</definedName>
    <definedName name="IQRN291" hidden="1">"$O$291:$U$291"</definedName>
    <definedName name="IQRN292" hidden="1">"$O$292:$U$292"</definedName>
    <definedName name="IQRN293" hidden="1">"$O$293:$Y$293"</definedName>
    <definedName name="IQRN294" hidden="1">"$O$294:$Y$294"</definedName>
    <definedName name="IQRN295" hidden="1">"$O$295:$P$295"</definedName>
    <definedName name="IQRN296" hidden="1">"$O$296:$P$296"</definedName>
    <definedName name="IQRN297" hidden="1">"$O$297:$Y$297"</definedName>
    <definedName name="IQRN298" hidden="1">"$O$298:$Y$298"</definedName>
    <definedName name="IQRN299" hidden="1">"$O$299:$S$299"</definedName>
    <definedName name="IQRN3" hidden="1">"$O$3:$T$3"</definedName>
    <definedName name="IQRN30" hidden="1">"$O$30:$Y$30"</definedName>
    <definedName name="IQRN300" hidden="1">"$O$300:$S$300"</definedName>
    <definedName name="IQRN301" hidden="1">"$O$301"</definedName>
    <definedName name="IQRN302" hidden="1">"$O$302:$P$302"</definedName>
    <definedName name="IQRN303" hidden="1">"$O$303:$U$303"</definedName>
    <definedName name="IQRN304" hidden="1">"$O$304:$U$304"</definedName>
    <definedName name="IQRN305" hidden="1">"$O$305"</definedName>
    <definedName name="IQRN306" hidden="1">"$O$306:$S$306"</definedName>
    <definedName name="IQRN307" hidden="1">"$O$307:$Q$307"</definedName>
    <definedName name="IQRN308" hidden="1">"$O$308:$Q$308"</definedName>
    <definedName name="IQRN309" hidden="1">"$O$309"</definedName>
    <definedName name="IQRN31" hidden="1">"$O$31:$AK$31"</definedName>
    <definedName name="IQRN310" hidden="1">"$O$310"</definedName>
    <definedName name="IQRN311" hidden="1">"$O$311:$Q$311"</definedName>
    <definedName name="IQRN312" hidden="1">"$O$312:$Q$312"</definedName>
    <definedName name="IQRN313" hidden="1">"$O$313"</definedName>
    <definedName name="IQRN314" hidden="1">"$O$314"</definedName>
    <definedName name="IQRN315" hidden="1">"$O$315"</definedName>
    <definedName name="IQRN316" hidden="1">"$O$316"</definedName>
    <definedName name="IQRN317" hidden="1">"$O$317"</definedName>
    <definedName name="IQRN318" hidden="1">"$O$318"</definedName>
    <definedName name="IQRN319" hidden="1">"$O$319:$Z$319"</definedName>
    <definedName name="IQRN32" hidden="1">"$O$32:$AK$32"</definedName>
    <definedName name="IQRN320" hidden="1">"$O$320:$Z$320"</definedName>
    <definedName name="IQRN321" hidden="1">"$O$321"</definedName>
    <definedName name="IQRN322" hidden="1">"$O$322"</definedName>
    <definedName name="IQRN323" hidden="1">"$O$323"</definedName>
    <definedName name="IQRN324" hidden="1">"$O$324"</definedName>
    <definedName name="IQRN325" hidden="1">"$O$325:$T$325"</definedName>
    <definedName name="IQRN326" hidden="1">"$O$326:$T$326"</definedName>
    <definedName name="IQRN327" hidden="1">"$O$327:$Q$327"</definedName>
    <definedName name="IQRN328" hidden="1">"$O$328:$Q$328"</definedName>
    <definedName name="IQRN329" hidden="1">"$O$329:$T$329"</definedName>
    <definedName name="IQRN33" hidden="1">"$O$33:$AJ$33"</definedName>
    <definedName name="IQRN330" hidden="1">"$O$330:$T$330"</definedName>
    <definedName name="IQRN331" hidden="1">"$O$331:$AF$331"</definedName>
    <definedName name="IQRN332" hidden="1">"$O$332:$AF$332"</definedName>
    <definedName name="IQRN333" hidden="1">"$O$333"</definedName>
    <definedName name="IQRN334" hidden="1">"$O$334:$Q$334"</definedName>
    <definedName name="IQRN335" hidden="1">"$O$335"</definedName>
    <definedName name="IQRN336" hidden="1">"$O$336"</definedName>
    <definedName name="IQRN337" hidden="1">"$O$337"</definedName>
    <definedName name="IQRN338" hidden="1">"$O$338:$P$338"</definedName>
    <definedName name="IQRN339" hidden="1">"$O$339"</definedName>
    <definedName name="IQRN34" hidden="1">"$O$34:$AJ$34"</definedName>
    <definedName name="IQRN340" hidden="1">"$O$340"</definedName>
    <definedName name="IQRN341" hidden="1">"$O$341:$V$341"</definedName>
    <definedName name="IQRN342" hidden="1">"$O$342:$V$342"</definedName>
    <definedName name="IQRN343" hidden="1">"$O$343:$P$343"</definedName>
    <definedName name="IQRN344" hidden="1">"$O$344:$P$344"</definedName>
    <definedName name="IQRN345" hidden="1">"$O$345:$P$345"</definedName>
    <definedName name="IQRN346" hidden="1">"$O$346:$P$346"</definedName>
    <definedName name="IQRN347" hidden="1">"$O$347:$V$347"</definedName>
    <definedName name="IQRN348" hidden="1">"$O$348:$V$348"</definedName>
    <definedName name="IQRN349" hidden="1">"$O$349:$S$349"</definedName>
    <definedName name="IQRN35" hidden="1">"$O$35"</definedName>
    <definedName name="IQRN350" hidden="1">"$O$350:$S$350"</definedName>
    <definedName name="IQRN351" hidden="1">"$O$351:$P$351"</definedName>
    <definedName name="IQRN352" hidden="1">"$O$352:$P$352"</definedName>
    <definedName name="IQRN353" hidden="1">"$O$353:$S$353"</definedName>
    <definedName name="IQRN354" hidden="1">"$O$354:$S$354"</definedName>
    <definedName name="IQRN355" hidden="1">"$O$355:$Q$355"</definedName>
    <definedName name="IQRN356" hidden="1">"$O$356:$Q$356"</definedName>
    <definedName name="IQRN357" hidden="1">"$O$357:$T$357"</definedName>
    <definedName name="IQRN358" hidden="1">"$O$358:$T$358"</definedName>
    <definedName name="IQRN359" hidden="1">"$O$359"</definedName>
    <definedName name="IQRN36" hidden="1">"$O$36"</definedName>
    <definedName name="IQRN360" hidden="1">"$O$360:$AC$360"</definedName>
    <definedName name="IQRN361" hidden="1">"$O$361:$T$361"</definedName>
    <definedName name="IQRN362" hidden="1">"$O$362:$T$362"</definedName>
    <definedName name="IQRN363" hidden="1">"$O$363:$T$363"</definedName>
    <definedName name="IQRN364" hidden="1">"$O$364:$T$364"</definedName>
    <definedName name="IQRN365" hidden="1">"$O$365:$U$365"</definedName>
    <definedName name="IQRN366" hidden="1">"$O$366:$U$366"</definedName>
    <definedName name="IQRN367" hidden="1">"$O$367:$R$367"</definedName>
    <definedName name="IQRN368" hidden="1">"$O$368:$R$368"</definedName>
    <definedName name="IQRN369" hidden="1">"$O$369"</definedName>
    <definedName name="IQRN37" hidden="1">"$O$37:$U$37"</definedName>
    <definedName name="IQRN370" hidden="1">"$O$370"</definedName>
    <definedName name="IQRN371" hidden="1">"$O$371:$U$371"</definedName>
    <definedName name="IQRN372" hidden="1">"$O$372:$U$372"</definedName>
    <definedName name="IQRN373" hidden="1">"$O$373"</definedName>
    <definedName name="IQRN374" hidden="1">"$O$374:$V$374"</definedName>
    <definedName name="IQRN375" hidden="1">"$O$375:$R$375"</definedName>
    <definedName name="IQRN376" hidden="1">"$O$376:$R$376"</definedName>
    <definedName name="IQRN377" hidden="1">"$O$377:$R$377"</definedName>
    <definedName name="IQRN378" hidden="1">"$O$378:$R$378"</definedName>
    <definedName name="IQRN379" hidden="1">"$O$379:$Q$379"</definedName>
    <definedName name="IQRN38" hidden="1">"$O$38:$U$38"</definedName>
    <definedName name="IQRN380" hidden="1">"$O$380:$Q$380"</definedName>
    <definedName name="IQRN381" hidden="1">"$O$381:$Q$381"</definedName>
    <definedName name="IQRN382" hidden="1">"$O$382:$Q$382"</definedName>
    <definedName name="IQRN383" hidden="1">"$O$383"</definedName>
    <definedName name="IQRN384" hidden="1">"$O$384:$R$384"</definedName>
    <definedName name="IQRN385" hidden="1">"$O$385:$Q$385"</definedName>
    <definedName name="IQRN386" hidden="1">"$O$386:$Q$386"</definedName>
    <definedName name="IQRN387" hidden="1">"$O$387:$Q$387"</definedName>
    <definedName name="IQRN388" hidden="1">"$O$388:$Q$388"</definedName>
    <definedName name="IQRN389" hidden="1">"$O$389:$V$389"</definedName>
    <definedName name="IQRN39" hidden="1">"$O$39:$AC$39"</definedName>
    <definedName name="IQRN390" hidden="1">"$O$390:$V$390"</definedName>
    <definedName name="IQRN391" hidden="1">"$O$391:$R$391"</definedName>
    <definedName name="IQRN392" hidden="1">"$O$392:$R$392"</definedName>
    <definedName name="IQRN393" hidden="1">"$O$393:$Z$393"</definedName>
    <definedName name="IQRN394" hidden="1">"$O$394:$Z$394"</definedName>
    <definedName name="IQRN395" hidden="1">"$O$395"</definedName>
    <definedName name="IQRN396" hidden="1">"$O$396:$Z$396"</definedName>
    <definedName name="IQRN397" hidden="1">"$O$397"</definedName>
    <definedName name="IQRN398" hidden="1">"$O$398"</definedName>
    <definedName name="IQRN399" hidden="1">"$O$399"</definedName>
    <definedName name="IQRN4" hidden="1">"$O$4:$T$4"</definedName>
    <definedName name="IQRN40" hidden="1">"$O$40:$AC$40"</definedName>
    <definedName name="IQRN400" hidden="1">"$O$400"</definedName>
    <definedName name="IQRN401" hidden="1">"$O$401:$U$401"</definedName>
    <definedName name="IQRN402" hidden="1">"$O$402:$U$402"</definedName>
    <definedName name="IQRN403" hidden="1">"$O$403"</definedName>
    <definedName name="IQRN404" hidden="1">"$O$404:$S$404"</definedName>
    <definedName name="IQRN405" hidden="1">"$O$405:$AK$405"</definedName>
    <definedName name="IQRN406" hidden="1">"$O$406:$AK$406"</definedName>
    <definedName name="IQRN407" hidden="1">"$O$407:$P$407"</definedName>
    <definedName name="IQRN408" hidden="1">"$O$408:$P$408"</definedName>
    <definedName name="IQRN409" hidden="1">"$O$409:$S$409"</definedName>
    <definedName name="IQRN41" hidden="1">"$O$41:$T$41"</definedName>
    <definedName name="IQRN410" hidden="1">"$O$410:$S$410"</definedName>
    <definedName name="IQRN411" hidden="1">"$O$411:$P$411"</definedName>
    <definedName name="IQRN412" hidden="1">"$O$412:$P$412"</definedName>
    <definedName name="IQRN413" hidden="1">"$O$413"</definedName>
    <definedName name="IQRN414" hidden="1">"$O$414"</definedName>
    <definedName name="IQRN415" hidden="1">"$O$415:$Y$415"</definedName>
    <definedName name="IQRN416" hidden="1">"$O$416:$Y$416"</definedName>
    <definedName name="IQRN417" hidden="1">"$O$417:$P$417"</definedName>
    <definedName name="IQRN418" hidden="1">"$O$418:$P$418"</definedName>
    <definedName name="IQRN419" hidden="1">"$O$419:$Y$419"</definedName>
    <definedName name="IQRN42" hidden="1">"$O$42:$T$42"</definedName>
    <definedName name="IQRN420" hidden="1">"$O$420:$Y$420"</definedName>
    <definedName name="IQRN421" hidden="1">"$O$421"</definedName>
    <definedName name="IQRN422" hidden="1">"$O$422"</definedName>
    <definedName name="IQRN423" hidden="1">"$O$423"</definedName>
    <definedName name="IQRN424" hidden="1">"$O$424"</definedName>
    <definedName name="IQRN425" hidden="1">"$O$425"</definedName>
    <definedName name="IQRN426" hidden="1">"$O$426:$S$426"</definedName>
    <definedName name="IQRN427" hidden="1">"$O$427"</definedName>
    <definedName name="IQRN428" hidden="1">"$O$428"</definedName>
    <definedName name="IQRN429" hidden="1">"$O$429"</definedName>
    <definedName name="IQRN43" hidden="1">"$O$43:$R$43"</definedName>
    <definedName name="IQRN430" hidden="1">"$O$430"</definedName>
    <definedName name="IQRN431" hidden="1">"$O$431:$X$431"</definedName>
    <definedName name="IQRN432" hidden="1">"$O$432:$X$432"</definedName>
    <definedName name="IQRN433" hidden="1">"$O$433"</definedName>
    <definedName name="IQRN434" hidden="1">"$O$434"</definedName>
    <definedName name="IQRN435" hidden="1">"$O$435:$W$435"</definedName>
    <definedName name="IQRN436" hidden="1">"$O$436:$W$436"</definedName>
    <definedName name="IQRN437" hidden="1">"$O$437:$X$437"</definedName>
    <definedName name="IQRN438" hidden="1">"$O$438:$X$438"</definedName>
    <definedName name="IQRN439" hidden="1">"$O$439"</definedName>
    <definedName name="IQRN44" hidden="1">"$O$44:$R$44"</definedName>
    <definedName name="IQRN440" hidden="1">"$O$440"</definedName>
    <definedName name="IQRN441" hidden="1">"$O$441:$P$441"</definedName>
    <definedName name="IQRN442" hidden="1">"$O$442:$P$442"</definedName>
    <definedName name="IQRN443" hidden="1">"$O$443:$X$443"</definedName>
    <definedName name="IQRN444" hidden="1">"$O$444:$X$444"</definedName>
    <definedName name="IQRN445" hidden="1">"$O$445:$Q$445"</definedName>
    <definedName name="IQRN446" hidden="1">"$O$446:$Q$446"</definedName>
    <definedName name="IQRN447" hidden="1">"$O$447:$P$447"</definedName>
    <definedName name="IQRN448" hidden="1">"$O$448:$P$448"</definedName>
    <definedName name="IQRN449" hidden="1">"$O$449:$W$449"</definedName>
    <definedName name="IQRN45" hidden="1">"$O$45:$S$45"</definedName>
    <definedName name="IQRN450" hidden="1">"$O$450:$W$450"</definedName>
    <definedName name="IQRN451" hidden="1">"$O$451"</definedName>
    <definedName name="IQRN452" hidden="1">"$O$452"</definedName>
    <definedName name="IQRN453" hidden="1">"$O$453:$T$453"</definedName>
    <definedName name="IQRN454" hidden="1">"$O$454:$T$454"</definedName>
    <definedName name="IQRN455" hidden="1">"$O$455:$P$455"</definedName>
    <definedName name="IQRN456" hidden="1">"$O$456:$P$456"</definedName>
    <definedName name="IQRN457" hidden="1">"$O$457:$S$457"</definedName>
    <definedName name="IQRN458" hidden="1">"$O$458:$S$458"</definedName>
    <definedName name="IQRN459" hidden="1">"$O$459:$R$459"</definedName>
    <definedName name="IQRN46" hidden="1">"$O$46:$S$46"</definedName>
    <definedName name="IQRN460" hidden="1">"$O$460:$R$460"</definedName>
    <definedName name="IQRN461" hidden="1">"$O$461"</definedName>
    <definedName name="IQRN462" hidden="1">"$O$462"</definedName>
    <definedName name="IQRN463" hidden="1">"$O$463:$S$463"</definedName>
    <definedName name="IQRN464" hidden="1">"$O$464:$S$464"</definedName>
    <definedName name="IQRN465" hidden="1">"$O$465"</definedName>
    <definedName name="IQRN466" hidden="1">"$O$466"</definedName>
    <definedName name="IQRN467" hidden="1">"$O$467:$Q$467"</definedName>
    <definedName name="IQRN468" hidden="1">"$O$468:$Q$468"</definedName>
    <definedName name="IQRN469" hidden="1">"$O$469:$V$469"</definedName>
    <definedName name="IQRN47" hidden="1">"$O$47:$AM$47"</definedName>
    <definedName name="IQRN470" hidden="1">"$O$470:$V$470"</definedName>
    <definedName name="IQRN471" hidden="1">"$O$471:$R$471"</definedName>
    <definedName name="IQRN472" hidden="1">"$O$472:$R$472"</definedName>
    <definedName name="IQRN473" hidden="1">"$O$473:$R$473"</definedName>
    <definedName name="IQRN474" hidden="1">"$O$474:$R$474"</definedName>
    <definedName name="IQRN475" hidden="1">"$O$475"</definedName>
    <definedName name="IQRN476" hidden="1">"$O$476"</definedName>
    <definedName name="IQRN477" hidden="1">"$O$477"</definedName>
    <definedName name="IQRN478" hidden="1">"$O$478"</definedName>
    <definedName name="IQRN479" hidden="1">"$O$479:$S$479"</definedName>
    <definedName name="IQRN48" hidden="1">"$O$48:$AM$48"</definedName>
    <definedName name="IQRN480" hidden="1">"$O$480:$S$480"</definedName>
    <definedName name="IQRN481" hidden="1">"$O$481:$P$481"</definedName>
    <definedName name="IQRN482" hidden="1">"$O$482:$P$482"</definedName>
    <definedName name="IQRN483" hidden="1">"$O$483"</definedName>
    <definedName name="IQRN484" hidden="1">"$O$484"</definedName>
    <definedName name="IQRN485" hidden="1">"$O$485"</definedName>
    <definedName name="IQRN486" hidden="1">"$O$486"</definedName>
    <definedName name="IQRN487" hidden="1">"$O$487"</definedName>
    <definedName name="IQRN488" hidden="1">"$O$488"</definedName>
    <definedName name="IQRN489" hidden="1">"$O$489"</definedName>
    <definedName name="IQRN49" hidden="1">"$O$49:$AH$49"</definedName>
    <definedName name="IQRN490" hidden="1">"$O$490"</definedName>
    <definedName name="IQRN491" hidden="1">"$O$491:$R$491"</definedName>
    <definedName name="IQRN492" hidden="1">"$O$492:$R$492"</definedName>
    <definedName name="IQRN493" hidden="1">"$O$493"</definedName>
    <definedName name="IQRN494" hidden="1">"$O$494"</definedName>
    <definedName name="IQRN495" hidden="1">"$O$495:$Q$495"</definedName>
    <definedName name="IQRN496" hidden="1">"$O$496:$Q$496"</definedName>
    <definedName name="IQRN497" hidden="1">"$O$497:$S$497"</definedName>
    <definedName name="IQRN498" hidden="1">"$O$498:$S$498"</definedName>
    <definedName name="IQRN499" hidden="1">"$O$499:$AF$499"</definedName>
    <definedName name="IQRN5" hidden="1">"$O$5:$Y$5"</definedName>
    <definedName name="IQRN50" hidden="1">"$O$50:$AH$50"</definedName>
    <definedName name="IQRN500" hidden="1">"$O$500:$AF$500"</definedName>
    <definedName name="IQRN501" hidden="1">"$O$501:$R$501"</definedName>
    <definedName name="IQRN502" hidden="1">"$O$502:$R$502"</definedName>
    <definedName name="IQRN503" hidden="1">"$O$503:$S$503"</definedName>
    <definedName name="IQRN504" hidden="1">"$O$504:$S$504"</definedName>
    <definedName name="IQRN505" hidden="1">"$O$505"</definedName>
    <definedName name="IQRN506" hidden="1">"$O$506"</definedName>
    <definedName name="IQRN507" hidden="1">"$O$507:$R$507"</definedName>
    <definedName name="IQRN508" hidden="1">"$O$508:$R$508"</definedName>
    <definedName name="IQRN509" hidden="1">"$O$509:$Z$509"</definedName>
    <definedName name="IQRN51" hidden="1">"$O$51:$AT$51"</definedName>
    <definedName name="IQRN510" hidden="1">"$O$510:$Z$510"</definedName>
    <definedName name="IQRN511" hidden="1">"$O$511"</definedName>
    <definedName name="IQRN512" hidden="1">"$O$512"</definedName>
    <definedName name="IQRN513" hidden="1">"$O$513:$R$513"</definedName>
    <definedName name="IQRN514" hidden="1">"$O$514:$R$514"</definedName>
    <definedName name="IQRN515" hidden="1">"$O$515:$Z$515"</definedName>
    <definedName name="IQRN516" hidden="1">"$O$516:$Z$516"</definedName>
    <definedName name="IQRN517" hidden="1">"$O$517"</definedName>
    <definedName name="IQRN518" hidden="1">"$O$518"</definedName>
    <definedName name="IQRN519" hidden="1">"$O$519"</definedName>
    <definedName name="IQRN52" hidden="1">"$O$52:$AT$52"</definedName>
    <definedName name="IQRN520" hidden="1">"$O$520"</definedName>
    <definedName name="IQRN521" hidden="1">"$O$521:$W$521"</definedName>
    <definedName name="IQRN522" hidden="1">"$O$522:$W$522"</definedName>
    <definedName name="IQRN523" hidden="1">"$O$523"</definedName>
    <definedName name="IQRN524" hidden="1">"$O$524"</definedName>
    <definedName name="IQRN525" hidden="1">"$O$525"</definedName>
    <definedName name="IQRN526" hidden="1">"$O$526"</definedName>
    <definedName name="IQRN527" hidden="1">"$O$527:$R$527"</definedName>
    <definedName name="IQRN528" hidden="1">"$O$528:$R$528"</definedName>
    <definedName name="IQRN529" hidden="1">"$O$529"</definedName>
    <definedName name="IQRN53" hidden="1">"$O$53:$P$53"</definedName>
    <definedName name="IQRN530" hidden="1">"$O$530"</definedName>
    <definedName name="IQRN531" hidden="1">"$O$531"</definedName>
    <definedName name="IQRN532" hidden="1">"$O$532"</definedName>
    <definedName name="IQRN533" hidden="1">"$O$533"</definedName>
    <definedName name="IQRN534" hidden="1">"$O$534"</definedName>
    <definedName name="IQRN535" hidden="1">"$O$535"</definedName>
    <definedName name="IQRN536" hidden="1">"$O$536"</definedName>
    <definedName name="IQRN537" hidden="1">"$O$537"</definedName>
    <definedName name="IQRN538" hidden="1">"$O$538"</definedName>
    <definedName name="IQRN539" hidden="1">"$O$539"</definedName>
    <definedName name="IQRN54" hidden="1">"$O$54:$P$54"</definedName>
    <definedName name="IQRN540" hidden="1">"$O$540"</definedName>
    <definedName name="IQRN541" hidden="1">"$O$541:$R$541"</definedName>
    <definedName name="IQRN542" hidden="1">"$O$542:$R$542"</definedName>
    <definedName name="IQRN543" hidden="1">"$O$543"</definedName>
    <definedName name="IQRN544" hidden="1">"$O$544"</definedName>
    <definedName name="IQRN545" hidden="1">"$O$545:$S$545"</definedName>
    <definedName name="IQRN546" hidden="1">"$O$546:$S$546"</definedName>
    <definedName name="IQRN547" hidden="1">"$O$547"</definedName>
    <definedName name="IQRN548" hidden="1">"$O$548"</definedName>
    <definedName name="IQRN549" hidden="1">"$O$549:$R$549"</definedName>
    <definedName name="IQRN55" hidden="1">"$O$55:$BD$55"</definedName>
    <definedName name="IQRN550" hidden="1">"$O$550:$R$550"</definedName>
    <definedName name="IQRN551" hidden="1">"$O$551:$U$551"</definedName>
    <definedName name="IQRN552" hidden="1">"$O$552:$U$552"</definedName>
    <definedName name="IQRN553" hidden="1">"$O$553"</definedName>
    <definedName name="IQRN554" hidden="1">"$O$554"</definedName>
    <definedName name="IQRN555" hidden="1">"$O$555:$R$555"</definedName>
    <definedName name="IQRN556" hidden="1">"$O$556:$R$556"</definedName>
    <definedName name="IQRN557" hidden="1">"$O$557:$Q$557"</definedName>
    <definedName name="IQRN558" hidden="1">"$O$558:$Q$558"</definedName>
    <definedName name="IQRN559" hidden="1">"$O$559"</definedName>
    <definedName name="IQRN56" hidden="1">"$O$56:$BD$56"</definedName>
    <definedName name="IQRN560" hidden="1">"$O$560"</definedName>
    <definedName name="IQRN561" hidden="1">"$O$561:$R$561"</definedName>
    <definedName name="IQRN562" hidden="1">"$O$562:$R$562"</definedName>
    <definedName name="IQRN563" hidden="1">"$O$563"</definedName>
    <definedName name="IQRN564" hidden="1">"$O$564"</definedName>
    <definedName name="IQRN565" hidden="1">"$O$565:$U$565"</definedName>
    <definedName name="IQRN566" hidden="1">"$O$566:$U$566"</definedName>
    <definedName name="IQRN567" hidden="1">"$O$567"</definedName>
    <definedName name="IQRN568" hidden="1">"$O$568:$U$568"</definedName>
    <definedName name="IQRN569" hidden="1">"$O$569"</definedName>
    <definedName name="IQRN57" hidden="1">"$O$57:$X$57"</definedName>
    <definedName name="IQRN570" hidden="1">"$O$570"</definedName>
    <definedName name="IQRN571" hidden="1">"$O$571:$U$571"</definedName>
    <definedName name="IQRN572" hidden="1">"$O$572:$U$572"</definedName>
    <definedName name="IQRN573" hidden="1">"$O$573:$Q$573"</definedName>
    <definedName name="IQRN574" hidden="1">"$O$574:$Q$574"</definedName>
    <definedName name="IQRN575" hidden="1">"$O$575:$Q$575"</definedName>
    <definedName name="IQRN576" hidden="1">"$O$576:$Q$576"</definedName>
    <definedName name="IQRN577" hidden="1">"$O$577:$S$577"</definedName>
    <definedName name="IQRN578" hidden="1">"$O$578:$S$578"</definedName>
    <definedName name="IQRN579" hidden="1">"$O$579:$AB$579"</definedName>
    <definedName name="IQRN58" hidden="1">"$O$58:$X$58"</definedName>
    <definedName name="IQRN580" hidden="1">"$O$580:$AB$580"</definedName>
    <definedName name="IQRN581" hidden="1">"$O$581:$S$581"</definedName>
    <definedName name="IQRN582" hidden="1">"$O$582:$S$582"</definedName>
    <definedName name="IQRN583" hidden="1">"$O$583:$Q$583"</definedName>
    <definedName name="IQRN584" hidden="1">"$O$584:$Q$584"</definedName>
    <definedName name="IQRN585" hidden="1">"$O$585:$R$585"</definedName>
    <definedName name="IQRN586" hidden="1">"$O$586:$R$586"</definedName>
    <definedName name="IQRN587" hidden="1">"$O$587"</definedName>
    <definedName name="IQRN588" hidden="1">"$O$588"</definedName>
    <definedName name="IQRN589" hidden="1">"$O$589:$S$589"</definedName>
    <definedName name="IQRN59" hidden="1">"$O$59:$R$59"</definedName>
    <definedName name="IQRN590" hidden="1">"$O$590:$S$590"</definedName>
    <definedName name="IQRN591" hidden="1">"$O$591"</definedName>
    <definedName name="IQRN592" hidden="1">"$O$592:$P$592"</definedName>
    <definedName name="IQRN593" hidden="1">"$O$593:$R$593"</definedName>
    <definedName name="IQRN594" hidden="1">"$O$594:$R$594"</definedName>
    <definedName name="IQRN595" hidden="1">"$O$595"</definedName>
    <definedName name="IQRN596" hidden="1">"$O$596"</definedName>
    <definedName name="IQRN597" hidden="1">"$O$597:$S$597"</definedName>
    <definedName name="IQRN598" hidden="1">"$O$598:$S$598"</definedName>
    <definedName name="IQRN599" hidden="1">"$O$599"</definedName>
    <definedName name="IQRN6" hidden="1">"$O$6:$Y$6"</definedName>
    <definedName name="IQRN60" hidden="1">"$O$60:$R$60"</definedName>
    <definedName name="IQRN600" hidden="1">"$O$600:$P$600"</definedName>
    <definedName name="IQRN601" hidden="1">"$O$601"</definedName>
    <definedName name="IQRN602" hidden="1">"$O$602"</definedName>
    <definedName name="IQRN603" hidden="1">"$O$603"</definedName>
    <definedName name="IQRN604" hidden="1">"$O$604"</definedName>
    <definedName name="IQRN605" hidden="1">"$O$605"</definedName>
    <definedName name="IQRN606" hidden="1">"$O$606:$P$606"</definedName>
    <definedName name="IQRN607" hidden="1">"$O$607"</definedName>
    <definedName name="IQRN608" hidden="1">"$O$608:$P$608"</definedName>
    <definedName name="IQRN609" hidden="1">"$O$609"</definedName>
    <definedName name="IQRN61" hidden="1">"$O$61:$U$61"</definedName>
    <definedName name="IQRN610" hidden="1">"$O$610:$P$610"</definedName>
    <definedName name="IQRN611" hidden="1">"$O$611"</definedName>
    <definedName name="IQRN612" hidden="1">"$O$612"</definedName>
    <definedName name="IQRN613" hidden="1">"$O$613"</definedName>
    <definedName name="IQRN614" hidden="1">"$O$614:$S$614"</definedName>
    <definedName name="IQRN615" hidden="1">"$O$615"</definedName>
    <definedName name="IQRN616" hidden="1">"$O$616"</definedName>
    <definedName name="IQRN617" hidden="1">"$O$617:$P$617"</definedName>
    <definedName name="IQRN618" hidden="1">"$O$618:$P$618"</definedName>
    <definedName name="IQRN619" hidden="1">"$O$619:$P$619"</definedName>
    <definedName name="IQRN62" hidden="1">"$O$62:$U$62"</definedName>
    <definedName name="IQRN620" hidden="1">"$O$620:$P$620"</definedName>
    <definedName name="IQRN621" hidden="1">"$O$621"</definedName>
    <definedName name="IQRN622" hidden="1">"$O$622"</definedName>
    <definedName name="IQRN623" hidden="1">"$O$623"</definedName>
    <definedName name="IQRN624" hidden="1">"$O$624"</definedName>
    <definedName name="IQRN625" hidden="1">"$O$625:$V$625"</definedName>
    <definedName name="IQRN626" hidden="1">"$O$626:$V$626"</definedName>
    <definedName name="IQRN627" hidden="1">"$O$627"</definedName>
    <definedName name="IQRN628" hidden="1">"$O$628:$S$628"</definedName>
    <definedName name="IQRN629" hidden="1">"$O$629"</definedName>
    <definedName name="IQRN63" hidden="1">"$O$63:$V$63"</definedName>
    <definedName name="IQRN630" hidden="1">"$O$630"</definedName>
    <definedName name="IQRN631" hidden="1">"$O$631"</definedName>
    <definedName name="IQRN632" hidden="1">"$O$632"</definedName>
    <definedName name="IQRN633" hidden="1">"$O$633"</definedName>
    <definedName name="IQRN634" hidden="1">"$O$634"</definedName>
    <definedName name="IQRN635" hidden="1">"$O$635"</definedName>
    <definedName name="IQRN636" hidden="1">"$O$636"</definedName>
    <definedName name="IQRN637" hidden="1">"$O$637"</definedName>
    <definedName name="IQRN638" hidden="1">"$O$638"</definedName>
    <definedName name="IQRN639" hidden="1">"$O$639:$R$639"</definedName>
    <definedName name="IQRN64" hidden="1">"$O$64:$V$64"</definedName>
    <definedName name="IQRN640" hidden="1">"$O$640:$S$640"</definedName>
    <definedName name="IQRN641" hidden="1">"$O$641"</definedName>
    <definedName name="IQRN642" hidden="1">"$O$642"</definedName>
    <definedName name="IQRN643" hidden="1">"$O$643"</definedName>
    <definedName name="IQRN644" hidden="1">"$O$644"</definedName>
    <definedName name="IQRN645" hidden="1">"$O$645:$P$645"</definedName>
    <definedName name="IQRN646" hidden="1">"$O$646"</definedName>
    <definedName name="IQRN647" hidden="1">"$O$647"</definedName>
    <definedName name="IQRN648" hidden="1">"$O$648:$S$648"</definedName>
    <definedName name="IQRN649" hidden="1">"$O$649"</definedName>
    <definedName name="IQRN65" hidden="1">"$O$65"</definedName>
    <definedName name="IQRN650" hidden="1">"$O$650"</definedName>
    <definedName name="IQRN651" hidden="1">"$O$651"</definedName>
    <definedName name="IQRN652" hidden="1">"$O$652"</definedName>
    <definedName name="IQRN653" hidden="1">"$O$653:$S$653"</definedName>
    <definedName name="IQRN654" hidden="1">"$O$654"</definedName>
    <definedName name="IQRN655" hidden="1">"$O$655"</definedName>
    <definedName name="IQRN656" hidden="1">"$O$656:$P$656"</definedName>
    <definedName name="IQRN657" hidden="1">"$O$657:$S$657"</definedName>
    <definedName name="IQRN658" hidden="1">"$O$658:$S$658"</definedName>
    <definedName name="IQRN659" hidden="1">"$O$659"</definedName>
    <definedName name="IQRN66" hidden="1">"$O$66:$T$66"</definedName>
    <definedName name="IQRN660" hidden="1">"$O$660"</definedName>
    <definedName name="IQRN661" hidden="1">"$O$661:$S$661"</definedName>
    <definedName name="IQRN662" hidden="1">"$O$662"</definedName>
    <definedName name="IQRN663" hidden="1">"$O$663"</definedName>
    <definedName name="IQRN664" hidden="1">"$O$664"</definedName>
    <definedName name="IQRN665" hidden="1">"$O$665"</definedName>
    <definedName name="IQRN666" hidden="1">"$O$666"</definedName>
    <definedName name="IQRN667" hidden="1">"$O$667:$P$667"</definedName>
    <definedName name="IQRN668" hidden="1">"$O$668"</definedName>
    <definedName name="IQRN669" hidden="1">"$O$669"</definedName>
    <definedName name="IQRN67" hidden="1">"$O$67:$Q$67"</definedName>
    <definedName name="IQRN670" hidden="1">"$O$670:$S$670"</definedName>
    <definedName name="IQRN671" hidden="1">"$O$671"</definedName>
    <definedName name="IQRN672" hidden="1">"$O$672"</definedName>
    <definedName name="IQRN673" hidden="1">"$O$673"</definedName>
    <definedName name="IQRN674" hidden="1">"$O$674:$P$674"</definedName>
    <definedName name="IQRN675" hidden="1">"$O$675"</definedName>
    <definedName name="IQRN676" hidden="1">"$O$676:$S$676"</definedName>
    <definedName name="IQRN677" hidden="1">"$O$677"</definedName>
    <definedName name="IQRN678" hidden="1">"$O$678"</definedName>
    <definedName name="IQRN679" hidden="1">"$O$679"</definedName>
    <definedName name="IQRN68" hidden="1">"$O$68:$Q$68"</definedName>
    <definedName name="IQRN680" hidden="1">"$O$680"</definedName>
    <definedName name="IQRN681" hidden="1">"$O$681"</definedName>
    <definedName name="IQRN682" hidden="1">"$O$682"</definedName>
    <definedName name="IQRN683" hidden="1">"$O$683"</definedName>
    <definedName name="IQRN684" hidden="1">"$O$684"</definedName>
    <definedName name="IQRN685" hidden="1">"$O$685:$P$685"</definedName>
    <definedName name="IQRN686" hidden="1">"$O$686"</definedName>
    <definedName name="IQRN687" hidden="1">"$O$687:$S$687"</definedName>
    <definedName name="IQRN688" hidden="1">"$O$688"</definedName>
    <definedName name="IQRN689" hidden="1">"$O$689"</definedName>
    <definedName name="IQRN69" hidden="1">"$O$69:$AA$69"</definedName>
    <definedName name="IQRN690" hidden="1">"$O$690:$P$690"</definedName>
    <definedName name="IQRN691" hidden="1">"$O$691"</definedName>
    <definedName name="IQRN692" hidden="1">"$O$692"</definedName>
    <definedName name="IQRN693" hidden="1">"$O$693:$P$693"</definedName>
    <definedName name="IQRN694" hidden="1">"$O$694"</definedName>
    <definedName name="IQRN695" hidden="1">"$O$695"</definedName>
    <definedName name="IQRN696" hidden="1">"$O$696:$S$696"</definedName>
    <definedName name="IQRN697" hidden="1">"$O$697"</definedName>
    <definedName name="IQRN698" hidden="1">"$O$698"</definedName>
    <definedName name="IQRN699" hidden="1">"$O$699"</definedName>
    <definedName name="IQRN7" hidden="1">"$O$7:$AH$7"</definedName>
    <definedName name="IQRN70" hidden="1">"$O$70:$AA$70"</definedName>
    <definedName name="IQRN700" hidden="1">"$O$700:$S$700"</definedName>
    <definedName name="IQRN701" hidden="1">"$O$701"</definedName>
    <definedName name="IQRN702" hidden="1">"$O$702"</definedName>
    <definedName name="IQRN703" hidden="1">"$O$703"</definedName>
    <definedName name="IQRN704" hidden="1">"$O$704"</definedName>
    <definedName name="IQRN705" hidden="1">"$O$705"</definedName>
    <definedName name="IQRN706" hidden="1">"$O$706"</definedName>
    <definedName name="IQRN707" hidden="1">"$O$707"</definedName>
    <definedName name="IQRN708" hidden="1">"$O$708:$Q$708"</definedName>
    <definedName name="IQRN709" hidden="1">"$O$709"</definedName>
    <definedName name="IQRN71" hidden="1">"$O$71:$U$71"</definedName>
    <definedName name="IQRN710" hidden="1">"$O$710:$S$710"</definedName>
    <definedName name="IQRN711" hidden="1">"$O$711"</definedName>
    <definedName name="IQRN712" hidden="1">"$O$712"</definedName>
    <definedName name="IQRN713" hidden="1">"$O$713:$Q$713"</definedName>
    <definedName name="IQRN714" hidden="1">"$O$714"</definedName>
    <definedName name="IQRN715" hidden="1">"$O$715:$P$715"</definedName>
    <definedName name="IQRN716" hidden="1">"$O$716"</definedName>
    <definedName name="IQRN717" hidden="1">"$O$717"</definedName>
    <definedName name="IQRN718" hidden="1">"$O$718"</definedName>
    <definedName name="IQRN719" hidden="1">"$O$719"</definedName>
    <definedName name="IQRN72" hidden="1">"$O$72:$U$72"</definedName>
    <definedName name="IQRN720" hidden="1">"$O$720:$P$720"</definedName>
    <definedName name="IQRN721" hidden="1">"$O$721:$S$721"</definedName>
    <definedName name="IQRN722" hidden="1">"$O$722:$S$722"</definedName>
    <definedName name="IQRN723" hidden="1">"$O$723"</definedName>
    <definedName name="IQRN724" hidden="1">"$O$724"</definedName>
    <definedName name="IQRN725" hidden="1">"$O$725"</definedName>
    <definedName name="IQRN726" hidden="1">"$O$726"</definedName>
    <definedName name="IQRN727" hidden="1">"$O$727"</definedName>
    <definedName name="IQRN728" hidden="1">"$O$728:$P$728"</definedName>
    <definedName name="IQRN729" hidden="1">"$O$729"</definedName>
    <definedName name="IQRN73" hidden="1">"$O$73"</definedName>
    <definedName name="IQRN730" hidden="1">"$O$730"</definedName>
    <definedName name="IQRN731" hidden="1">"$O$731"</definedName>
    <definedName name="IQRN732" hidden="1">"$O$732"</definedName>
    <definedName name="IQRN733" hidden="1">"$O$733"</definedName>
    <definedName name="IQRN734" hidden="1">"$O$734:$P$734"</definedName>
    <definedName name="IQRN735" hidden="1">"$O$735"</definedName>
    <definedName name="IQRN736" hidden="1">"$O$736:$S$736"</definedName>
    <definedName name="IQRN737" hidden="1">"$O$737"</definedName>
    <definedName name="IQRN738" hidden="1">"$O$738"</definedName>
    <definedName name="IQRN739" hidden="1">"$O$739:$S$739"</definedName>
    <definedName name="IQRN74" hidden="1">"$O$74"</definedName>
    <definedName name="IQRN740" hidden="1">"$O$740"</definedName>
    <definedName name="IQRN741" hidden="1">"$O$741"</definedName>
    <definedName name="IQRN742" hidden="1">"$O$742"</definedName>
    <definedName name="IQRN743" hidden="1">"$O$743"</definedName>
    <definedName name="IQRN744" hidden="1">"$O$744"</definedName>
    <definedName name="IQRN745" hidden="1">"$O$745"</definedName>
    <definedName name="IQRN746" hidden="1">"$O$746"</definedName>
    <definedName name="IQRN747" hidden="1">"$O$747"</definedName>
    <definedName name="IQRN748" hidden="1">"$O$748"</definedName>
    <definedName name="IQRN749" hidden="1">"$O$749:$Q$749"</definedName>
    <definedName name="IQRN75" hidden="1">"$O$75:$V$75"</definedName>
    <definedName name="IQRN750" hidden="1">"$O$750:$S$750"</definedName>
    <definedName name="IQRN751" hidden="1">"$O$751"</definedName>
    <definedName name="IQRN752" hidden="1">"$O$752"</definedName>
    <definedName name="IQRN753" hidden="1">"$O$753"</definedName>
    <definedName name="IQRN754" hidden="1">"$O$754"</definedName>
    <definedName name="IQRN755" hidden="1">"$O$755"</definedName>
    <definedName name="IQRN756" hidden="1">"$O$756"</definedName>
    <definedName name="IQRN757" hidden="1">"$O$757"</definedName>
    <definedName name="IQRN758" hidden="1">"$O$758:$R$758"</definedName>
    <definedName name="IQRN759" hidden="1">"$O$759:$S$759"</definedName>
    <definedName name="IQRN76" hidden="1">"$O$76:$V$76"</definedName>
    <definedName name="IQRN760" hidden="1">"$O$760"</definedName>
    <definedName name="IQRN761" hidden="1">"$O$761"</definedName>
    <definedName name="IQRN762" hidden="1">"$O$762"</definedName>
    <definedName name="IQRN763" hidden="1">"$O$763:$P$763"</definedName>
    <definedName name="IQRN764" hidden="1">"$O$764"</definedName>
    <definedName name="IQRN765" hidden="1">"$O$765"</definedName>
    <definedName name="IQRN766" hidden="1">"$O$766"</definedName>
    <definedName name="IQRN767" hidden="1">"$O$767"</definedName>
    <definedName name="IQRN768" hidden="1">"$O$768"</definedName>
    <definedName name="IQRN769" hidden="1">"$O$769"</definedName>
    <definedName name="IQRN77" hidden="1">"$O$77:$S$77"</definedName>
    <definedName name="IQRN770" hidden="1">"$O$770"</definedName>
    <definedName name="IQRN771" hidden="1">"$O$771"</definedName>
    <definedName name="IQRN772" hidden="1">"$O$772"</definedName>
    <definedName name="IQRN773" hidden="1">"$O$773"</definedName>
    <definedName name="IQRN774" hidden="1">"$O$774"</definedName>
    <definedName name="IQRN775" hidden="1">"$O$775:$P$775"</definedName>
    <definedName name="IQRN776" hidden="1">"$O$776"</definedName>
    <definedName name="IQRN777" hidden="1">"$O$777"</definedName>
    <definedName name="IQRN778" hidden="1">"$O$778"</definedName>
    <definedName name="IQRN779" hidden="1">"$O$779"</definedName>
    <definedName name="IQRN78" hidden="1">"$O$78:$S$78"</definedName>
    <definedName name="IQRN780" hidden="1">"$O$780:$Q$780"</definedName>
    <definedName name="IQRN781" hidden="1">"$O$781"</definedName>
    <definedName name="IQRN782" hidden="1">"$O$782"</definedName>
    <definedName name="IQRN783" hidden="1">"$O$783:$Q$783"</definedName>
    <definedName name="IQRN784" hidden="1">"$O$784"</definedName>
    <definedName name="IQRN785" hidden="1">"$O$785"</definedName>
    <definedName name="IQRN786" hidden="1">"$O$786"</definedName>
    <definedName name="IQRN787" hidden="1">"$O$787"</definedName>
    <definedName name="IQRN788" hidden="1">"$O$788"</definedName>
    <definedName name="IQRN789" hidden="1">"$O$789"</definedName>
    <definedName name="IQRN79" hidden="1">"$O$79:$T$79"</definedName>
    <definedName name="IQRN790" hidden="1">"$O$790"</definedName>
    <definedName name="IQRN791" hidden="1">"$O$791"</definedName>
    <definedName name="IQRN792" hidden="1">"$O$792:$Q$792"</definedName>
    <definedName name="IQRN793" hidden="1">"$O$793"</definedName>
    <definedName name="IQRN794" hidden="1">"$O$794"</definedName>
    <definedName name="IQRN795" hidden="1">"$O$795"</definedName>
    <definedName name="IQRN796" hidden="1">"$O$796"</definedName>
    <definedName name="IQRN797" hidden="1">"$O$797"</definedName>
    <definedName name="IQRN798" hidden="1">"$O$798"</definedName>
    <definedName name="IQRN799" hidden="1">"$O$799"</definedName>
    <definedName name="IQRN8" hidden="1">"$O$8:$AH$8"</definedName>
    <definedName name="IQRN80" hidden="1">"$O$80:$T$80"</definedName>
    <definedName name="IQRN800" hidden="1">"$O$800"</definedName>
    <definedName name="IQRN801" hidden="1">"$O$801"</definedName>
    <definedName name="IQRN802" hidden="1">"$O$802"</definedName>
    <definedName name="IQRN803" hidden="1">"$O$803"</definedName>
    <definedName name="IQRN804" hidden="1">"$O$804:$P$804"</definedName>
    <definedName name="IQRN805" hidden="1">"$O$805"</definedName>
    <definedName name="IQRN806" hidden="1">"$O$806"</definedName>
    <definedName name="IQRN807" hidden="1">"$O$807"</definedName>
    <definedName name="IQRN808" hidden="1">"$O$808"</definedName>
    <definedName name="IQRN809" hidden="1">"$O$809"</definedName>
    <definedName name="IQRN81" hidden="1">"$O$81:$R$81"</definedName>
    <definedName name="IQRN810" hidden="1">"$O$810:$P$810"</definedName>
    <definedName name="IQRN811" hidden="1">"$O$811"</definedName>
    <definedName name="IQRN812" hidden="1">"$O$812"</definedName>
    <definedName name="IQRN813" hidden="1">"$O$813"</definedName>
    <definedName name="IQRN814" hidden="1">"$O$814"</definedName>
    <definedName name="IQRN815" hidden="1">"$O$815"</definedName>
    <definedName name="IQRN816" hidden="1">"$O$816"</definedName>
    <definedName name="IQRN817" hidden="1">"$O$817"</definedName>
    <definedName name="IQRN818" hidden="1">"$O$818"</definedName>
    <definedName name="IQRN819" hidden="1">"$O$819"</definedName>
    <definedName name="IQRN82" hidden="1">"$O$82:$R$82"</definedName>
    <definedName name="IQRN820" hidden="1">"$O$820"</definedName>
    <definedName name="IQRN821" hidden="1">"$O$821"</definedName>
    <definedName name="IQRN822" hidden="1">"$O$822"</definedName>
    <definedName name="IQRN823" hidden="1">"$O$823"</definedName>
    <definedName name="IQRN824" hidden="1">"$O$824"</definedName>
    <definedName name="IQRN825" hidden="1">"$O$825:$S$825"</definedName>
    <definedName name="IQRN826" hidden="1">"$O$826"</definedName>
    <definedName name="IQRN827" hidden="1">"$O$827:$Q$827"</definedName>
    <definedName name="IQRN828" hidden="1">"$O$828"</definedName>
    <definedName name="IQRN829" hidden="1">"$O$829"</definedName>
    <definedName name="IQRN83" hidden="1">"$O$83:$AA$83"</definedName>
    <definedName name="IQRN830" hidden="1">"$O$830"</definedName>
    <definedName name="IQRN831" hidden="1">"$O$831:$Q$831"</definedName>
    <definedName name="IQRN832" hidden="1">"$O$832"</definedName>
    <definedName name="IQRN833" hidden="1">"$O$833:$R$833"</definedName>
    <definedName name="IQRN834" hidden="1">"$O$834"</definedName>
    <definedName name="IQRN835" hidden="1">"$O$835"</definedName>
    <definedName name="IQRN836" hidden="1">"$O$836"</definedName>
    <definedName name="IQRN837" hidden="1">"$O$837:$S$837"</definedName>
    <definedName name="IQRN838" hidden="1">"$O$838"</definedName>
    <definedName name="IQRN839" hidden="1">"$O$839"</definedName>
    <definedName name="IQRN84" hidden="1">"$O$84:$AA$84"</definedName>
    <definedName name="IQRN840" hidden="1">"$O$840"</definedName>
    <definedName name="IQRN841" hidden="1">"$O$841"</definedName>
    <definedName name="IQRN842" hidden="1">"$O$842"</definedName>
    <definedName name="IQRN843" hidden="1">"$O$843"</definedName>
    <definedName name="IQRN844" hidden="1">"$O$844"</definedName>
    <definedName name="IQRN845" hidden="1">"$O$845"</definedName>
    <definedName name="IQRN846" hidden="1">"$O$846"</definedName>
    <definedName name="IQRN847" hidden="1">"$O$847"</definedName>
    <definedName name="IQRN848" hidden="1">"$O$848"</definedName>
    <definedName name="IQRN849" hidden="1">"$O$849"</definedName>
    <definedName name="IQRN85" hidden="1">"$O$85:$X$85"</definedName>
    <definedName name="IQRN850" hidden="1">"$O$850"</definedName>
    <definedName name="IQRN851" hidden="1">"$O$851"</definedName>
    <definedName name="IQRN852" hidden="1">"$O$852:$P$852"</definedName>
    <definedName name="IQRN853" hidden="1">"$O$853"</definedName>
    <definedName name="IQRN854" hidden="1">"$O$854"</definedName>
    <definedName name="IQRN855" hidden="1">"$O$855"</definedName>
    <definedName name="IQRN856" hidden="1">"$O$856"</definedName>
    <definedName name="IQRN857" hidden="1">"$O$857"</definedName>
    <definedName name="IQRN858" hidden="1">"$O$858"</definedName>
    <definedName name="IQRN859" hidden="1">"$O$859"</definedName>
    <definedName name="IQRN86" hidden="1">"$O$86:$X$86"</definedName>
    <definedName name="IQRN860" hidden="1">"$O$860"</definedName>
    <definedName name="IQRN861" hidden="1">"$O$861"</definedName>
    <definedName name="IQRN862" hidden="1">"$O$862"</definedName>
    <definedName name="IQRN863" hidden="1">"$O$863"</definedName>
    <definedName name="IQRN864" hidden="1">"$O$864"</definedName>
    <definedName name="IQRN865" hidden="1">"$O$865:$P$865"</definedName>
    <definedName name="IQRN866" hidden="1">"$O$866"</definedName>
    <definedName name="IQRN867" hidden="1">"$O$867"</definedName>
    <definedName name="IQRN868" hidden="1">"$O$868"</definedName>
    <definedName name="IQRN869" hidden="1">"$O$869"</definedName>
    <definedName name="IQRN87" hidden="1">"$O$87:$U$87"</definedName>
    <definedName name="IQRN870" hidden="1">"$O$870"</definedName>
    <definedName name="IQRN871" hidden="1">"$O$871"</definedName>
    <definedName name="IQRN872" hidden="1">"$O$872:$S$872"</definedName>
    <definedName name="IQRN873" hidden="1">"$O$873"</definedName>
    <definedName name="IQRN874" hidden="1">"$O$874"</definedName>
    <definedName name="IQRN875" hidden="1">"$O$875:$P$875"</definedName>
    <definedName name="IQRN876" hidden="1">"$O$876:$P$876"</definedName>
    <definedName name="IQRN877" hidden="1">"$O$877"</definedName>
    <definedName name="IQRN878" hidden="1">"$O$878:$S$878"</definedName>
    <definedName name="IQRN879" hidden="1">"$O$879"</definedName>
    <definedName name="IQRN88" hidden="1">"$O$88:$U$88"</definedName>
    <definedName name="IQRN880" hidden="1">"$O$880"</definedName>
    <definedName name="IQRN881" hidden="1">"$O$881"</definedName>
    <definedName name="IQRN882" hidden="1">"$O$882"</definedName>
    <definedName name="IQRN883" hidden="1">"$O$883"</definedName>
    <definedName name="IQRN884" hidden="1">"$O$884"</definedName>
    <definedName name="IQRN885" hidden="1">"$O$885"</definedName>
    <definedName name="IQRN886" hidden="1">"$O$886:$S$886"</definedName>
    <definedName name="IQRN887" hidden="1">"$O$887"</definedName>
    <definedName name="IQRN888" hidden="1">"$O$888"</definedName>
    <definedName name="IQRN889" hidden="1">"$O$889"</definedName>
    <definedName name="IQRN89" hidden="1">"$O$89:$AE$89"</definedName>
    <definedName name="IQRN890" hidden="1">"$O$890"</definedName>
    <definedName name="IQRN891" hidden="1">"$O$891"</definedName>
    <definedName name="IQRN892" hidden="1">"$O$892:$P$892"</definedName>
    <definedName name="IQRN893" hidden="1">"$O$893"</definedName>
    <definedName name="IQRN894" hidden="1">"$O$894:$S$894"</definedName>
    <definedName name="IQRN895" hidden="1">"$O$895"</definedName>
    <definedName name="IQRN896" hidden="1">"$O$896"</definedName>
    <definedName name="IQRN897" hidden="1">"$O$897"</definedName>
    <definedName name="IQRN898" hidden="1">"$O$898:$S$898"</definedName>
    <definedName name="IQRN899" hidden="1">"$O$899"</definedName>
    <definedName name="IQRN9" hidden="1">"$O$9:$AA$9"</definedName>
    <definedName name="IQRN90" hidden="1">"$O$90:$AE$90"</definedName>
    <definedName name="IQRN900" hidden="1">"$O$900"</definedName>
    <definedName name="IQRN901" hidden="1">"$O$901"</definedName>
    <definedName name="IQRN902" hidden="1">"$O$902"</definedName>
    <definedName name="IQRN903" hidden="1">"$O$903"</definedName>
    <definedName name="IQRN904" hidden="1">"$O$904"</definedName>
    <definedName name="IQRN905" hidden="1">"$O$905"</definedName>
    <definedName name="IQRN906" hidden="1">"$O$906"</definedName>
    <definedName name="IQRN907" hidden="1">"$O$907"</definedName>
    <definedName name="IQRN908" hidden="1">"$O$908"</definedName>
    <definedName name="IQRN909" hidden="1">"$O$909:$R$909"</definedName>
    <definedName name="IQRN91" hidden="1">"$O$91:$S$91"</definedName>
    <definedName name="IQRN910" hidden="1">"$O$910"</definedName>
    <definedName name="IQRN911" hidden="1">"$O$911"</definedName>
    <definedName name="IQRN912" hidden="1">"$O$912"</definedName>
    <definedName name="IQRN913" hidden="1">"$O$913:$P$913"</definedName>
    <definedName name="IQRN914" hidden="1">"$O$914"</definedName>
    <definedName name="IQRN915" hidden="1">"$O$915"</definedName>
    <definedName name="IQRN916" hidden="1">"$O$916:$Q$916"</definedName>
    <definedName name="IQRN917" hidden="1">"$O$917"</definedName>
    <definedName name="IQRN918" hidden="1">"$O$918:$P$918"</definedName>
    <definedName name="IQRN919" hidden="1">"$O$919"</definedName>
    <definedName name="IQRN92" hidden="1">"$O$92:$S$92"</definedName>
    <definedName name="IQRN920" hidden="1">"$O$920"</definedName>
    <definedName name="IQRN921" hidden="1">"$O$921"</definedName>
    <definedName name="IQRN922" hidden="1">"$O$922:$P$922"</definedName>
    <definedName name="IQRN923" hidden="1">"$O$923:$Q$923"</definedName>
    <definedName name="IQRN924" hidden="1">"$O$924:$S$924"</definedName>
    <definedName name="IQRN925" hidden="1">"$O$925"</definedName>
    <definedName name="IQRN926" hidden="1">"$O$926"</definedName>
    <definedName name="IQRN927" hidden="1">"$O$927"</definedName>
    <definedName name="IQRN928" hidden="1">"$O$928"</definedName>
    <definedName name="IQRN929" hidden="1">"$O$929"</definedName>
    <definedName name="IQRN93" hidden="1">"$O$93:$V$93"</definedName>
    <definedName name="IQRN930" hidden="1">"$O$930"</definedName>
    <definedName name="IQRN931" hidden="1">"$O$931"</definedName>
    <definedName name="IQRN932" hidden="1">"$O$932"</definedName>
    <definedName name="IQRN933" hidden="1">"$O$933"</definedName>
    <definedName name="IQRN934" hidden="1">"$O$934"</definedName>
    <definedName name="IQRN935" hidden="1">"$O$935:$S$935"</definedName>
    <definedName name="IQRN936" hidden="1">"$O$936"</definedName>
    <definedName name="IQRN937" hidden="1">"$O$937:$P$937"</definedName>
    <definedName name="IQRN938" hidden="1">"$O$938"</definedName>
    <definedName name="IQRN939" hidden="1">"$O$939"</definedName>
    <definedName name="IQRN94" hidden="1">"$O$94:$V$94"</definedName>
    <definedName name="IQRN940" hidden="1">"$O$940:$S$940"</definedName>
    <definedName name="IQRN941" hidden="1">"$O$941:$P$941"</definedName>
    <definedName name="IQRN942" hidden="1">"$O$942"</definedName>
    <definedName name="IQRN943" hidden="1">"$O$943"</definedName>
    <definedName name="IQRN944" hidden="1">"$O$944:$Q$944"</definedName>
    <definedName name="IQRN945" hidden="1">"$O$945"</definedName>
    <definedName name="IQRN946" hidden="1">"$O$946:$S$946"</definedName>
    <definedName name="IQRN947" hidden="1">"$O$947"</definedName>
    <definedName name="IQRN948" hidden="1">"$O$948"</definedName>
    <definedName name="IQRN949" hidden="1">"$O$949"</definedName>
    <definedName name="IQRN95" hidden="1">"$O$95"</definedName>
    <definedName name="IQRN950" hidden="1">"$O$950"</definedName>
    <definedName name="IQRN951" hidden="1">"$O$951"</definedName>
    <definedName name="IQRN952" hidden="1">"$O$952:$R$952"</definedName>
    <definedName name="IQRN953" hidden="1">"$O$953"</definedName>
    <definedName name="IQRN954" hidden="1">"$O$954"</definedName>
    <definedName name="IQRN955" hidden="1">"$O$955"</definedName>
    <definedName name="IQRN956" hidden="1">"$O$956"</definedName>
    <definedName name="IQRN957" hidden="1">"$O$957"</definedName>
    <definedName name="IQRN958" hidden="1">"$O$958"</definedName>
    <definedName name="IQRN959" hidden="1">"$O$959:$P$959"</definedName>
    <definedName name="IQRN96" hidden="1">"$O$96"</definedName>
    <definedName name="IQRN960" hidden="1">"$O$960"</definedName>
    <definedName name="IQRN961" hidden="1">"$O$961:$P$961"</definedName>
    <definedName name="IQRN962" hidden="1">"$O$962"</definedName>
    <definedName name="IQRN963" hidden="1">"$O$963"</definedName>
    <definedName name="IQRN964" hidden="1">"$O$964"</definedName>
    <definedName name="IQRN965" hidden="1">"$O$965:$S$965"</definedName>
    <definedName name="IQRN966" hidden="1">"$O$966"</definedName>
    <definedName name="IQRN967" hidden="1">"$O$967"</definedName>
    <definedName name="IQRN968" hidden="1">"$O$968"</definedName>
    <definedName name="IQRN969" hidden="1">"$O$969"</definedName>
    <definedName name="IQRN97" hidden="1">"$O$97"</definedName>
    <definedName name="IQRN970" hidden="1">"$O$970"</definedName>
    <definedName name="IQRN971" hidden="1">"$O$971"</definedName>
    <definedName name="IQRN972" hidden="1">"$O$972"</definedName>
    <definedName name="IQRN973" hidden="1">"$O$973"</definedName>
    <definedName name="IQRN974" hidden="1">"$O$974"</definedName>
    <definedName name="IQRN975" hidden="1">"$O$975"</definedName>
    <definedName name="IQRN976" hidden="1">"$O$976"</definedName>
    <definedName name="IQRN977" hidden="1">"$O$977"</definedName>
    <definedName name="IQRN978" hidden="1">"$O$978"</definedName>
    <definedName name="IQRN979" hidden="1">"$O$979:$S$979"</definedName>
    <definedName name="IQRN98" hidden="1">"$O$98"</definedName>
    <definedName name="IQRN980" hidden="1">"$O$980"</definedName>
    <definedName name="IQRN981" hidden="1">"$O$981:$P$981"</definedName>
    <definedName name="IQRN982" hidden="1">"$O$982"</definedName>
    <definedName name="IQRN983" hidden="1">"$O$983"</definedName>
    <definedName name="IQRN984" hidden="1">"$O$984"</definedName>
    <definedName name="IQRN985" hidden="1">"$O$985"</definedName>
    <definedName name="IQRN986" hidden="1">"$O$986"</definedName>
    <definedName name="IQRN987" hidden="1">"$O$987:$P$987"</definedName>
    <definedName name="IQRN988" hidden="1">"$O$988"</definedName>
    <definedName name="IQRN989" hidden="1">"$O$989"</definedName>
    <definedName name="IQRN99" hidden="1">"$O$99:$Z$99"</definedName>
    <definedName name="IQRN990" hidden="1">"$O$990"</definedName>
    <definedName name="IQRN991" hidden="1">"$O$991"</definedName>
    <definedName name="IQRN992" hidden="1">"$O$992"</definedName>
    <definedName name="IQRN993" hidden="1">"$O$993"</definedName>
    <definedName name="IQRN994" hidden="1">"$O$994:$P$994"</definedName>
    <definedName name="IQRN995" hidden="1">"$O$995:$P$995"</definedName>
    <definedName name="IQRN996" hidden="1">"$O$996"</definedName>
    <definedName name="IQRN997" hidden="1">"$O$997"</definedName>
    <definedName name="IQRN998" hidden="1">"$O$998"</definedName>
    <definedName name="IQRN999" hidden="1">"$O$999"</definedName>
    <definedName name="IQRU13" hidden="1">"$V$13:$AA$13"</definedName>
    <definedName name="IQRU14" hidden="1">"$V$14:$AA$14"</definedName>
    <definedName name="IQRU15" hidden="1">"$V$15:$AF$15"</definedName>
    <definedName name="IQRU16" hidden="1">"$V$16:$AF$16"</definedName>
    <definedName name="IQRV13" hidden="1">"$W$13:$AQ$13"</definedName>
    <definedName name="IQRV14" hidden="1">"$W$14:$AQ$14"</definedName>
    <definedName name="j" localSheetId="1" hidden="1">{#N/A,#N/A,TRUE,"Task Status";#N/A,#N/A,TRUE,"Document Status";#N/A,#N/A,TRUE,"Percent Complete";#N/A,#N/A,TRUE,"Manhour Sum"}</definedName>
    <definedName name="j" localSheetId="2" hidden="1">{#N/A,#N/A,TRUE,"Task Status";#N/A,#N/A,TRUE,"Document Status";#N/A,#N/A,TRUE,"Percent Complete";#N/A,#N/A,TRUE,"Manhour Sum"}</definedName>
    <definedName name="j" hidden="1">{#N/A,#N/A,TRUE,"Task Status";#N/A,#N/A,TRUE,"Document Status";#N/A,#N/A,TRUE,"Percent Complete";#N/A,#N/A,TRUE,"Manhour Sum"}</definedName>
    <definedName name="JanSun1" localSheetId="2">DATE(CalendarYear,1,1)-WEEKDAY(DATE(CalendarYear,1,1))+1</definedName>
    <definedName name="JanSun1">DATE(CalendarYear,1,1)-WEEKDAY(DATE(CalendarYear,1,1))+1</definedName>
    <definedName name="Jeanne" localSheetId="1" hidden="1">#REF!</definedName>
    <definedName name="Jeanne" localSheetId="2" hidden="1">#REF!</definedName>
    <definedName name="Jeanne" hidden="1">#REF!</definedName>
    <definedName name="jhnhgg" localSheetId="1" hidden="1">{#N/A,#N/A,FALSE,"Aging Summary";#N/A,#N/A,FALSE,"Ratio Analysis";#N/A,#N/A,FALSE,"Test 120 Day Accts";#N/A,#N/A,FALSE,"Tickmarks"}</definedName>
    <definedName name="jhnhgg" localSheetId="2" hidden="1">{#N/A,#N/A,FALSE,"Aging Summary";#N/A,#N/A,FALSE,"Ratio Analysis";#N/A,#N/A,FALSE,"Test 120 Day Accts";#N/A,#N/A,FALSE,"Tickmarks"}</definedName>
    <definedName name="jhnhgg" hidden="1">{#N/A,#N/A,FALSE,"Aging Summary";#N/A,#N/A,FALSE,"Ratio Analysis";#N/A,#N/A,FALSE,"Test 120 Day Accts";#N/A,#N/A,FALSE,"Tickmarks"}</definedName>
    <definedName name="jj" localSheetId="1" hidden="1">{#N/A,#N/A,FALSE,"CTC Summary - EOY";#N/A,#N/A,FALSE,"CTC Summary - Wtavg"}</definedName>
    <definedName name="jj" localSheetId="2" hidden="1">{#N/A,#N/A,FALSE,"CTC Summary - EOY";#N/A,#N/A,FALSE,"CTC Summary - Wtavg"}</definedName>
    <definedName name="jj" hidden="1">{#N/A,#N/A,FALSE,"CTC Summary - EOY";#N/A,#N/A,FALSE,"CTC Summary - Wtavg"}</definedName>
    <definedName name="jk" localSheetId="1" hidden="1">{#N/A,#N/A,FALSE,"CTC Summary - EOY";#N/A,#N/A,FALSE,"CTC Summary - Wtavg"}</definedName>
    <definedName name="jk" localSheetId="2" hidden="1">{#N/A,#N/A,FALSE,"CTC Summary - EOY";#N/A,#N/A,FALSE,"CTC Summary - Wtavg"}</definedName>
    <definedName name="jk" hidden="1">{#N/A,#N/A,FALSE,"CTC Summary - EOY";#N/A,#N/A,FALSE,"CTC Summary - Wtavg"}</definedName>
    <definedName name="JulSun1" localSheetId="2">DATE(CalendarYear,7,1)-WEEKDAY(DATE(CalendarYear,7,1))+1</definedName>
    <definedName name="JulSun1">DATE(CalendarYear,7,1)-WEEKDAY(DATE(CalendarYear,7,1))+1</definedName>
    <definedName name="July" localSheetId="1" hidden="1">{#N/A,#N/A,FALSE,"CTC Summary - EOY";#N/A,#N/A,FALSE,"CTC Summary - Wtavg"}</definedName>
    <definedName name="July" localSheetId="2" hidden="1">{#N/A,#N/A,FALSE,"CTC Summary - EOY";#N/A,#N/A,FALSE,"CTC Summary - Wtavg"}</definedName>
    <definedName name="July" hidden="1">{#N/A,#N/A,FALSE,"CTC Summary - EOY";#N/A,#N/A,FALSE,"CTC Summary - Wtavg"}</definedName>
    <definedName name="July_1" localSheetId="1" hidden="1">{#N/A,#N/A,FALSE,"CTC Summary - EOY";#N/A,#N/A,FALSE,"CTC Summary - Wtavg"}</definedName>
    <definedName name="July_1" localSheetId="2" hidden="1">{#N/A,#N/A,FALSE,"CTC Summary - EOY";#N/A,#N/A,FALSE,"CTC Summary - Wtavg"}</definedName>
    <definedName name="July_1" hidden="1">{#N/A,#N/A,FALSE,"CTC Summary - EOY";#N/A,#N/A,FALSE,"CTC Summary - Wtavg"}</definedName>
    <definedName name="July_2" localSheetId="1" hidden="1">{#N/A,#N/A,FALSE,"CTC Summary - EOY";#N/A,#N/A,FALSE,"CTC Summary - Wtavg"}</definedName>
    <definedName name="July_2" localSheetId="2" hidden="1">{#N/A,#N/A,FALSE,"CTC Summary - EOY";#N/A,#N/A,FALSE,"CTC Summary - Wtavg"}</definedName>
    <definedName name="July_2" hidden="1">{#N/A,#N/A,FALSE,"CTC Summary - EOY";#N/A,#N/A,FALSE,"CTC Summary - Wtavg"}</definedName>
    <definedName name="July_3" localSheetId="1" hidden="1">{#N/A,#N/A,FALSE,"CTC Summary - EOY";#N/A,#N/A,FALSE,"CTC Summary - Wtavg"}</definedName>
    <definedName name="July_3" localSheetId="2" hidden="1">{#N/A,#N/A,FALSE,"CTC Summary - EOY";#N/A,#N/A,FALSE,"CTC Summary - Wtavg"}</definedName>
    <definedName name="July_3" hidden="1">{#N/A,#N/A,FALSE,"CTC Summary - EOY";#N/A,#N/A,FALSE,"CTC Summary - Wtavg"}</definedName>
    <definedName name="June" localSheetId="1" hidden="1">{#N/A,#N/A,FALSE,"CTC Summary - EOY";#N/A,#N/A,FALSE,"CTC Summary - Wtavg"}</definedName>
    <definedName name="June" localSheetId="2" hidden="1">{#N/A,#N/A,FALSE,"CTC Summary - EOY";#N/A,#N/A,FALSE,"CTC Summary - Wtavg"}</definedName>
    <definedName name="June" hidden="1">{#N/A,#N/A,FALSE,"CTC Summary - EOY";#N/A,#N/A,FALSE,"CTC Summary - Wtavg"}</definedName>
    <definedName name="June_1" localSheetId="1" hidden="1">{#N/A,#N/A,FALSE,"CTC Summary - EOY";#N/A,#N/A,FALSE,"CTC Summary - Wtavg"}</definedName>
    <definedName name="June_1" localSheetId="2" hidden="1">{#N/A,#N/A,FALSE,"CTC Summary - EOY";#N/A,#N/A,FALSE,"CTC Summary - Wtavg"}</definedName>
    <definedName name="June_1" hidden="1">{#N/A,#N/A,FALSE,"CTC Summary - EOY";#N/A,#N/A,FALSE,"CTC Summary - Wtavg"}</definedName>
    <definedName name="June_2" localSheetId="1" hidden="1">{#N/A,#N/A,FALSE,"CTC Summary - EOY";#N/A,#N/A,FALSE,"CTC Summary - Wtavg"}</definedName>
    <definedName name="June_2" localSheetId="2" hidden="1">{#N/A,#N/A,FALSE,"CTC Summary - EOY";#N/A,#N/A,FALSE,"CTC Summary - Wtavg"}</definedName>
    <definedName name="June_2" hidden="1">{#N/A,#N/A,FALSE,"CTC Summary - EOY";#N/A,#N/A,FALSE,"CTC Summary - Wtavg"}</definedName>
    <definedName name="June_3" localSheetId="1" hidden="1">{#N/A,#N/A,FALSE,"CTC Summary - EOY";#N/A,#N/A,FALSE,"CTC Summary - Wtavg"}</definedName>
    <definedName name="June_3" localSheetId="2" hidden="1">{#N/A,#N/A,FALSE,"CTC Summary - EOY";#N/A,#N/A,FALSE,"CTC Summary - Wtavg"}</definedName>
    <definedName name="June_3" hidden="1">{#N/A,#N/A,FALSE,"CTC Summary - EOY";#N/A,#N/A,FALSE,"CTC Summary - Wtavg"}</definedName>
    <definedName name="junk" hidden="1">"S:\23150\06RET\Transformation\"</definedName>
    <definedName name="junk1" hidden="1">"Will Kane"</definedName>
    <definedName name="JunSun1" localSheetId="2">DATE(CalendarYear,6,1)-WEEKDAY(DATE(CalendarYear,6,1))+1</definedName>
    <definedName name="JunSun1">DATE(CalendarYear,6,1)-WEEKDAY(DATE(CalendarYear,6,1))+1</definedName>
    <definedName name="K2_WBEVMODE" hidden="1">0</definedName>
    <definedName name="KK" localSheetId="1" hidden="1">{#N/A,#N/A,FALSE,"Aging Summary";#N/A,#N/A,FALSE,"Ratio Analysis";#N/A,#N/A,FALSE,"Test 120 Day Accts";#N/A,#N/A,FALSE,"Tickmarks"}</definedName>
    <definedName name="KK" localSheetId="2" hidden="1">{#N/A,#N/A,FALSE,"Aging Summary";#N/A,#N/A,FALSE,"Ratio Analysis";#N/A,#N/A,FALSE,"Test 120 Day Accts";#N/A,#N/A,FALSE,"Tickmarks"}</definedName>
    <definedName name="KK" hidden="1">{#N/A,#N/A,FALSE,"Aging Summary";#N/A,#N/A,FALSE,"Ratio Analysis";#N/A,#N/A,FALSE,"Test 120 Day Accts";#N/A,#N/A,FALSE,"Tickmarks"}</definedName>
    <definedName name="L" localSheetId="1" hidden="1">{"PI_Data",#N/A,TRUE,"P&amp;I Data"}</definedName>
    <definedName name="L" localSheetId="2" hidden="1">{"PI_Data",#N/A,TRUE,"P&amp;I Data"}</definedName>
    <definedName name="L" hidden="1">{"PI_Data",#N/A,TRUE,"P&amp;I Data"}</definedName>
    <definedName name="L2X" localSheetId="1" hidden="1">{"PI_Data",#N/A,TRUE,"P&amp;I Data"}</definedName>
    <definedName name="L2X" localSheetId="2" hidden="1">{"PI_Data",#N/A,TRUE,"P&amp;I Data"}</definedName>
    <definedName name="L2X" hidden="1">{"PI_Data",#N/A,TRUE,"P&amp;I Data"}</definedName>
    <definedName name="leaders" localSheetId="1" hidden="1">{#N/A,#N/A,FALSE,"Sum6 (1)"}</definedName>
    <definedName name="leaders" localSheetId="2" hidden="1">{#N/A,#N/A,FALSE,"Sum6 (1)"}</definedName>
    <definedName name="leaders" hidden="1">{#N/A,#N/A,FALSE,"Sum6 (1)"}</definedName>
    <definedName name="leroy" localSheetId="1" hidden="1">{#N/A,#N/A,TRUE,"Task Status";#N/A,#N/A,TRUE,"Document Status";#N/A,#N/A,TRUE,"Percent Complete";#N/A,#N/A,TRUE,"Manhour Sum"}</definedName>
    <definedName name="leroy" localSheetId="2" hidden="1">{#N/A,#N/A,TRUE,"Task Status";#N/A,#N/A,TRUE,"Document Status";#N/A,#N/A,TRUE,"Percent Complete";#N/A,#N/A,TRUE,"Manhour Sum"}</definedName>
    <definedName name="leroy" hidden="1">{#N/A,#N/A,TRUE,"Task Status";#N/A,#N/A,TRUE,"Document Status";#N/A,#N/A,TRUE,"Percent Complete";#N/A,#N/A,TRUE,"Manhour Sum"}</definedName>
    <definedName name="ListOffset" hidden="1">1</definedName>
    <definedName name="LL" localSheetId="1" hidden="1">{"PI_Data",#N/A,TRUE,"P&amp;I Data"}</definedName>
    <definedName name="LL" localSheetId="2" hidden="1">{"PI_Data",#N/A,TRUE,"P&amp;I Data"}</definedName>
    <definedName name="LL" hidden="1">{"PI_Data",#N/A,TRUE,"P&amp;I Data"}</definedName>
    <definedName name="Look_up_SS_Tranche">[6]Substation_Tranche!$B$3:$C$726</definedName>
    <definedName name="m" localSheetId="1" hidden="1">{#N/A,#N/A,FALSE,"Aging Summary";#N/A,#N/A,FALSE,"Ratio Analysis";#N/A,#N/A,FALSE,"Test 120 Day Accts";#N/A,#N/A,FALSE,"Tickmarks"}</definedName>
    <definedName name="m" localSheetId="2" hidden="1">{#N/A,#N/A,FALSE,"Aging Summary";#N/A,#N/A,FALSE,"Ratio Analysis";#N/A,#N/A,FALSE,"Test 120 Day Accts";#N/A,#N/A,FALSE,"Tickmarks"}</definedName>
    <definedName name="m" hidden="1">{#N/A,#N/A,FALSE,"Aging Summary";#N/A,#N/A,FALSE,"Ratio Analysis";#N/A,#N/A,FALSE,"Test 120 Day Accts";#N/A,#N/A,FALSE,"Tickmarks"}</definedName>
    <definedName name="M2X" localSheetId="1" hidden="1">{"PI_Data",#N/A,TRUE,"P&amp;I Data"}</definedName>
    <definedName name="M2X" localSheetId="2" hidden="1">{"PI_Data",#N/A,TRUE,"P&amp;I Data"}</definedName>
    <definedName name="M2X" hidden="1">{"PI_Data",#N/A,TRUE,"P&amp;I Data"}</definedName>
    <definedName name="MarSun1" localSheetId="2">DATE(CalendarYear,3,1)-WEEKDAY(DATE(CalendarYear,3,1))+1</definedName>
    <definedName name="MarSun1">DATE(CalendarYear,3,1)-WEEKDAY(DATE(CalendarYear,3,1))+1</definedName>
    <definedName name="May" localSheetId="1" hidden="1">{#N/A,#N/A,FALSE,"CTC Summary - EOY";#N/A,#N/A,FALSE,"CTC Summary - Wtavg"}</definedName>
    <definedName name="May" localSheetId="2" hidden="1">{#N/A,#N/A,FALSE,"CTC Summary - EOY";#N/A,#N/A,FALSE,"CTC Summary - Wtavg"}</definedName>
    <definedName name="May" hidden="1">{#N/A,#N/A,FALSE,"CTC Summary - EOY";#N/A,#N/A,FALSE,"CTC Summary - Wtavg"}</definedName>
    <definedName name="May_1" localSheetId="1" hidden="1">{#N/A,#N/A,FALSE,"CTC Summary - EOY";#N/A,#N/A,FALSE,"CTC Summary - Wtavg"}</definedName>
    <definedName name="May_1" localSheetId="2" hidden="1">{#N/A,#N/A,FALSE,"CTC Summary - EOY";#N/A,#N/A,FALSE,"CTC Summary - Wtavg"}</definedName>
    <definedName name="May_1" hidden="1">{#N/A,#N/A,FALSE,"CTC Summary - EOY";#N/A,#N/A,FALSE,"CTC Summary - Wtavg"}</definedName>
    <definedName name="May_2" localSheetId="1" hidden="1">{#N/A,#N/A,FALSE,"CTC Summary - EOY";#N/A,#N/A,FALSE,"CTC Summary - Wtavg"}</definedName>
    <definedName name="May_2" localSheetId="2" hidden="1">{#N/A,#N/A,FALSE,"CTC Summary - EOY";#N/A,#N/A,FALSE,"CTC Summary - Wtavg"}</definedName>
    <definedName name="May_2" hidden="1">{#N/A,#N/A,FALSE,"CTC Summary - EOY";#N/A,#N/A,FALSE,"CTC Summary - Wtavg"}</definedName>
    <definedName name="May_3" localSheetId="1" hidden="1">{#N/A,#N/A,FALSE,"CTC Summary - EOY";#N/A,#N/A,FALSE,"CTC Summary - Wtavg"}</definedName>
    <definedName name="May_3" localSheetId="2" hidden="1">{#N/A,#N/A,FALSE,"CTC Summary - EOY";#N/A,#N/A,FALSE,"CTC Summary - Wtavg"}</definedName>
    <definedName name="May_3" hidden="1">{#N/A,#N/A,FALSE,"CTC Summary - EOY";#N/A,#N/A,FALSE,"CTC Summary - Wtavg"}</definedName>
    <definedName name="MaySun1" localSheetId="2">DATE(CalendarYear,5,1)-WEEKDAY(DATE(CalendarYear,5,1))+1</definedName>
    <definedName name="MaySun1">DATE(CalendarYear,5,1)-WEEKDAY(DATE(CalendarYear,5,1))+1</definedName>
    <definedName name="MEWarning" hidden="1">1</definedName>
    <definedName name="MM" hidden="1">#N/A</definedName>
    <definedName name="n" localSheetId="1" hidden="1">{#N/A,#N/A,FALSE,"Inputs And Assumptions";#N/A,#N/A,FALSE,"Revenue Allocation";#N/A,#N/A,FALSE,"RSP Surch Allocations";#N/A,#N/A,FALSE,"Generation Calculations";#N/A,#N/A,FALSE,"Test Year 2001 Sales and Revs."}</definedName>
    <definedName name="n" localSheetId="2" hidden="1">{#N/A,#N/A,FALSE,"Inputs And Assumptions";#N/A,#N/A,FALSE,"Revenue Allocation";#N/A,#N/A,FALSE,"RSP Surch Allocations";#N/A,#N/A,FALSE,"Generation Calculations";#N/A,#N/A,FALSE,"Test Year 2001 Sales and Revs."}</definedName>
    <definedName name="n" hidden="1">{#N/A,#N/A,FALSE,"Inputs And Assumptions";#N/A,#N/A,FALSE,"Revenue Allocation";#N/A,#N/A,FALSE,"RSP Surch Allocations";#N/A,#N/A,FALSE,"Generation Calculations";#N/A,#N/A,FALSE,"Test Year 2001 Sales and Revs."}</definedName>
    <definedName name="New" localSheetId="1" hidden="1">{#N/A,#N/A,FALSE,"CTC Summary - EOY";#N/A,#N/A,FALSE,"CTC Summary - Wtavg"}</definedName>
    <definedName name="New" localSheetId="2" hidden="1">{#N/A,#N/A,FALSE,"CTC Summary - EOY";#N/A,#N/A,FALSE,"CTC Summary - Wtavg"}</definedName>
    <definedName name="New" hidden="1">{#N/A,#N/A,FALSE,"CTC Summary - EOY";#N/A,#N/A,FALSE,"CTC Summary - Wtavg"}</definedName>
    <definedName name="New_1" localSheetId="1" hidden="1">{#N/A,#N/A,FALSE,"CTC Summary - EOY";#N/A,#N/A,FALSE,"CTC Summary - Wtavg"}</definedName>
    <definedName name="New_1" localSheetId="2" hidden="1">{#N/A,#N/A,FALSE,"CTC Summary - EOY";#N/A,#N/A,FALSE,"CTC Summary - Wtavg"}</definedName>
    <definedName name="New_1" hidden="1">{#N/A,#N/A,FALSE,"CTC Summary - EOY";#N/A,#N/A,FALSE,"CTC Summary - Wtavg"}</definedName>
    <definedName name="New_2" localSheetId="1" hidden="1">{#N/A,#N/A,FALSE,"CTC Summary - EOY";#N/A,#N/A,FALSE,"CTC Summary - Wtavg"}</definedName>
    <definedName name="New_2" localSheetId="2" hidden="1">{#N/A,#N/A,FALSE,"CTC Summary - EOY";#N/A,#N/A,FALSE,"CTC Summary - Wtavg"}</definedName>
    <definedName name="New_2" hidden="1">{#N/A,#N/A,FALSE,"CTC Summary - EOY";#N/A,#N/A,FALSE,"CTC Summary - Wtavg"}</definedName>
    <definedName name="New_3" localSheetId="1" hidden="1">{#N/A,#N/A,FALSE,"CTC Summary - EOY";#N/A,#N/A,FALSE,"CTC Summary - Wtavg"}</definedName>
    <definedName name="New_3" localSheetId="2" hidden="1">{#N/A,#N/A,FALSE,"CTC Summary - EOY";#N/A,#N/A,FALSE,"CTC Summary - Wtavg"}</definedName>
    <definedName name="New_3" hidden="1">{#N/A,#N/A,FALSE,"CTC Summary - EOY";#N/A,#N/A,FALSE,"CTC Summary - Wtavg"}</definedName>
    <definedName name="nj" localSheetId="1" hidden="1">{#N/A,#N/A,FALSE,"CTC Summary - EOY";#N/A,#N/A,FALSE,"CTC Summary - Wtavg"}</definedName>
    <definedName name="nj" localSheetId="2" hidden="1">{#N/A,#N/A,FALSE,"CTC Summary - EOY";#N/A,#N/A,FALSE,"CTC Summary - Wtavg"}</definedName>
    <definedName name="nj" hidden="1">{#N/A,#N/A,FALSE,"CTC Summary - EOY";#N/A,#N/A,FALSE,"CTC Summary - Wtavg"}</definedName>
    <definedName name="nn" localSheetId="1" hidden="1">{"PI_Data",#N/A,TRUE,"P&amp;I Data"}</definedName>
    <definedName name="nn" localSheetId="2" hidden="1">{"PI_Data",#N/A,TRUE,"P&amp;I Data"}</definedName>
    <definedName name="nn" hidden="1">{"PI_Data",#N/A,TRUE,"P&amp;I Data"}</definedName>
    <definedName name="NO" localSheetId="17" hidden="1">{"'Sheet1'!$A$1:$J$121"}</definedName>
    <definedName name="NO" localSheetId="2" hidden="1">{"'Sheet1'!$A$1:$J$121"}</definedName>
    <definedName name="NO" hidden="1">{"'Sheet1'!$A$1:$J$121"}</definedName>
    <definedName name="Note">"* (Amount requiring additional detail) Included within each Priority Category"</definedName>
    <definedName name="NovSun1" localSheetId="2">DATE(CalendarYear,11,1)-WEEKDAY(DATE(CalendarYear,11,1))+1</definedName>
    <definedName name="NovSun1">DATE(CalendarYear,11,1)-WEEKDAY(DATE(CalendarYear,11,1))+1</definedName>
    <definedName name="NPV_Year">'RSE Lite'!$C$6</definedName>
    <definedName name="nTranches">'[7]Data, Validation'!$G$2</definedName>
    <definedName name="o" localSheetId="1" hidden="1">{#N/A,#N/A,TRUE,"Task Status";#N/A,#N/A,TRUE,"Document Status";#N/A,#N/A,TRUE,"Percent Complete";#N/A,#N/A,TRUE,"Manhour Sum"}</definedName>
    <definedName name="o" localSheetId="2" hidden="1">{#N/A,#N/A,TRUE,"Task Status";#N/A,#N/A,TRUE,"Document Status";#N/A,#N/A,TRUE,"Percent Complete";#N/A,#N/A,TRUE,"Manhour Sum"}</definedName>
    <definedName name="o" hidden="1">{#N/A,#N/A,TRUE,"Task Status";#N/A,#N/A,TRUE,"Document Status";#N/A,#N/A,TRUE,"Percent Complete";#N/A,#N/A,TRUE,"Manhour Sum"}</definedName>
    <definedName name="OctSun1" localSheetId="2">DATE(CalendarYear,10,1)-WEEKDAY(DATE(CalendarYear,10,1))+1</definedName>
    <definedName name="OctSun1">DATE(CalendarYear,10,1)-WEEKDAY(DATE(CalendarYear,10,1))+1</definedName>
    <definedName name="oo" localSheetId="1" hidden="1">{#N/A,#N/A,FALSE,"CTC Summary - EOY";#N/A,#N/A,FALSE,"CTC Summary - Wtavg"}</definedName>
    <definedName name="oo" localSheetId="2" hidden="1">{#N/A,#N/A,FALSE,"CTC Summary - EOY";#N/A,#N/A,FALSE,"CTC Summary - Wtavg"}</definedName>
    <definedName name="oo" hidden="1">{#N/A,#N/A,FALSE,"CTC Summary - EOY";#N/A,#N/A,FALSE,"CTC Summary - Wtavg"}</definedName>
    <definedName name="p" localSheetId="1" hidden="1">{#N/A,#N/A,TRUE,"Task Status";#N/A,#N/A,TRUE,"Document Status";#N/A,#N/A,TRUE,"Percent Complete";#N/A,#N/A,TRUE,"Manhour Sum"}</definedName>
    <definedName name="p" localSheetId="2" hidden="1">{#N/A,#N/A,TRUE,"Task Status";#N/A,#N/A,TRUE,"Document Status";#N/A,#N/A,TRUE,"Percent Complete";#N/A,#N/A,TRUE,"Manhour Sum"}</definedName>
    <definedName name="p" hidden="1">{#N/A,#N/A,TRUE,"Task Status";#N/A,#N/A,TRUE,"Document Status";#N/A,#N/A,TRUE,"Percent Complete";#N/A,#N/A,TRUE,"Manhour Sum"}</definedName>
    <definedName name="P2X" localSheetId="1" hidden="1">{"PI_Data",#N/A,TRUE,"P&amp;I Data"}</definedName>
    <definedName name="P2X" localSheetId="2" hidden="1">{"PI_Data",#N/A,TRUE,"P&amp;I Data"}</definedName>
    <definedName name="P2X" hidden="1">{"PI_Data",#N/A,TRUE,"P&amp;I Data"}</definedName>
    <definedName name="Pal_Workbook_GUID" hidden="1">"F55CCCMZ2H366UJT6F4KNGTX"</definedName>
    <definedName name="pay_month2" localSheetId="2">{"Mar","Apr","Jun","Sep","Dec"}</definedName>
    <definedName name="pay_month2">{"Mar","Apr","Jun","Sep","Dec"}</definedName>
    <definedName name="PDA">"Prioritization Discussion Amount*"</definedName>
    <definedName name="PIX" localSheetId="1" hidden="1">{"PI_Data",#N/A,TRUE,"P&amp;I Data"}</definedName>
    <definedName name="PIX" localSheetId="2" hidden="1">{"PI_Data",#N/A,TRUE,"P&amp;I Data"}</definedName>
    <definedName name="PIX" hidden="1">{"PI_Data",#N/A,TRUE,"P&amp;I Data"}</definedName>
    <definedName name="PP" localSheetId="1" hidden="1">{"PI_Data",#N/A,TRUE,"P&amp;I Data"}</definedName>
    <definedName name="PP" localSheetId="2" hidden="1">{"PI_Data",#N/A,TRUE,"P&amp;I Data"}</definedName>
    <definedName name="PP" hidden="1">{"PI_Data",#N/A,TRUE,"P&amp;I Data"}</definedName>
    <definedName name="ppppppppppppppppppppppppppppppp" localSheetId="1" hidden="1">{"PI_Data",#N/A,TRUE,"P&amp;I Data"}</definedName>
    <definedName name="ppppppppppppppppppppppppppppppp" localSheetId="2" hidden="1">{"PI_Data",#N/A,TRUE,"P&amp;I Data"}</definedName>
    <definedName name="ppppppppppppppppppppppppppppppp" hidden="1">{"PI_Data",#N/A,TRUE,"P&amp;I Data"}</definedName>
    <definedName name="_xlnm.Print_Titles" localSheetId="5">'1-Program Exposure'!$7:$7</definedName>
    <definedName name="_xlnm.Print_Titles" localSheetId="6">'2-Program Cost'!$8:$8</definedName>
    <definedName name="_xlnm.Print_Titles" localSheetId="7">'3-Eff - Freq Programs'!$7:$7</definedName>
    <definedName name="_xlnm.Print_Titles" localSheetId="4">'Summary of Programs'!$17:$17</definedName>
    <definedName name="ProgramList" localSheetId="17">[1]!TableProgSpend[Program]</definedName>
    <definedName name="ProgramList" localSheetId="2">[3]!TableProgSpend[Program]</definedName>
    <definedName name="ProgramList">TableProgSpend[Program]</definedName>
    <definedName name="ProgramName" localSheetId="9">'RSE Lite'!$B$12</definedName>
    <definedName name="ProgramName">#REF!</definedName>
    <definedName name="q" localSheetId="2" hidden="1">{"'Summary'!$A$1:$J$24"}</definedName>
    <definedName name="q" hidden="1">{"'Summary'!$A$1:$J$24"}</definedName>
    <definedName name="QEWR" localSheetId="1" hidden="1">{"Network Summary",#N/A,TRUE,"Summary";"Piping Summary",#N/A,TRUE," Piping";"Meters Summary",#N/A,TRUE,"Meters &amp; Connections";"Connections Summary",#N/A,TRUE,"Meters &amp; Connections";"Stations Summary",#N/A,TRUE,"Stations Pivot"}</definedName>
    <definedName name="QEWR" localSheetId="2" hidden="1">{"Network Summary",#N/A,TRUE,"Summary";"Piping Summary",#N/A,TRUE," Piping";"Meters Summary",#N/A,TRUE,"Meters &amp; Connections";"Connections Summary",#N/A,TRUE,"Meters &amp; Connections";"Stations Summary",#N/A,TRUE,"Stations Pivot"}</definedName>
    <definedName name="QEWR" hidden="1">{"Network Summary",#N/A,TRUE,"Summary";"Piping Summary",#N/A,TRUE," Piping";"Meters Summary",#N/A,TRUE,"Meters &amp; Connections";"Connections Summary",#N/A,TRUE,"Meters &amp; Connections";"Stations Summary",#N/A,TRUE,"Stations Pivot"}</definedName>
    <definedName name="qqqqqqq" localSheetId="1" hidden="1">{#N/A,#N/A,FALSE,"Sum6 (1)"}</definedName>
    <definedName name="qqqqqqq" localSheetId="2" hidden="1">{#N/A,#N/A,FALSE,"Sum6 (1)"}</definedName>
    <definedName name="qqqqqqq" hidden="1">{#N/A,#N/A,FALSE,"Sum6 (1)"}</definedName>
    <definedName name="qwer" localSheetId="1" hidden="1">{"PI_Data",#N/A,TRUE,"P&amp;I Data"}</definedName>
    <definedName name="qwer" localSheetId="2" hidden="1">{"PI_Data",#N/A,TRUE,"P&amp;I Data"}</definedName>
    <definedName name="qwer" hidden="1">{"PI_Data",#N/A,TRUE,"P&amp;I Data"}</definedName>
    <definedName name="QWER1" localSheetId="1" hidden="1">{"PI_Data",#N/A,TRUE,"P&amp;I Data"}</definedName>
    <definedName name="QWER1" localSheetId="2" hidden="1">{"PI_Data",#N/A,TRUE,"P&amp;I Data"}</definedName>
    <definedName name="QWER1" hidden="1">{"PI_Data",#N/A,TRUE,"P&amp;I Data"}</definedName>
    <definedName name="qwer2" localSheetId="1" hidden="1">{"PI_Data",#N/A,TRUE,"P&amp;I Data"}</definedName>
    <definedName name="qwer2" localSheetId="2" hidden="1">{"PI_Data",#N/A,TRUE,"P&amp;I Data"}</definedName>
    <definedName name="qwer2" hidden="1">{"PI_Data",#N/A,TRUE,"P&amp;I Data"}</definedName>
    <definedName name="QWERX" localSheetId="1" hidden="1">{"PI_Data",#N/A,TRUE,"P&amp;I Data"}</definedName>
    <definedName name="QWERX" localSheetId="2" hidden="1">{"PI_Data",#N/A,TRUE,"P&amp;I Data"}</definedName>
    <definedName name="QWERX" hidden="1">{"PI_Data",#N/A,TRUE,"P&amp;I Data"}</definedName>
    <definedName name="ReportGroup" hidden="1">6</definedName>
    <definedName name="RES_MTR">1.8</definedName>
    <definedName name="risk_data_folder">'RSE Lite'!$C$2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localSheetId="7" hidden="1">0</definedName>
    <definedName name="RiskCollectDistributionSamples" localSheetId="8" hidden="1">0</definedName>
    <definedName name="RiskCollectDistributionSamples" hidden="1">2</definedName>
    <definedName name="RiskFixedSeed" hidden="1">1</definedName>
    <definedName name="RiskHasSettings" hidden="1">7</definedName>
    <definedName name="RiskID" localSheetId="2">'[3]Summary of Programs'!$C$5</definedName>
    <definedName name="RiskID">'Summary of Programs'!$C$5</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localSheetId="7" hidden="1">10000</definedName>
    <definedName name="RiskNumIterations" localSheetId="8" hidden="1">10000</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r" localSheetId="1" hidden="1">{#N/A,#N/A,FALSE,"Aging Summary";#N/A,#N/A,FALSE,"Ratio Analysis";#N/A,#N/A,FALSE,"Test 120 Day Accts";#N/A,#N/A,FALSE,"Tickmarks"}</definedName>
    <definedName name="rr" localSheetId="2" hidden="1">{#N/A,#N/A,FALSE,"Aging Summary";#N/A,#N/A,FALSE,"Ratio Analysis";#N/A,#N/A,FALSE,"Test 120 Day Accts";#N/A,#N/A,FALSE,"Tickmarks"}</definedName>
    <definedName name="rr" hidden="1">{#N/A,#N/A,FALSE,"Aging Summary";#N/A,#N/A,FALSE,"Ratio Analysis";#N/A,#N/A,FALSE,"Test 120 Day Accts";#N/A,#N/A,FALSE,"Tickmarks"}</definedName>
    <definedName name="RunMessage" localSheetId="9">'RSE Lite'!$B$13</definedName>
    <definedName name="RunMessage" localSheetId="10">'RSE Results'!$B$9</definedName>
    <definedName name="s" localSheetId="1" hidden="1">{#N/A,#N/A,TRUE,"Task Status";#N/A,#N/A,TRUE,"Document Status";#N/A,#N/A,TRUE,"Percent Complete";#N/A,#N/A,TRUE,"Manhour Sum"}</definedName>
    <definedName name="s" localSheetId="2" hidden="1">{#N/A,#N/A,TRUE,"Task Status";#N/A,#N/A,TRUE,"Document Status";#N/A,#N/A,TRUE,"Percent Complete";#N/A,#N/A,TRUE,"Manhour Sum"}</definedName>
    <definedName name="s" hidden="1">{#N/A,#N/A,TRUE,"Task Status";#N/A,#N/A,TRUE,"Document Status";#N/A,#N/A,TRUE,"Percent Complete";#N/A,#N/A,TRUE,"Manhour Sum"}</definedName>
    <definedName name="SAPBEXdnldView" hidden="1">"49BGT7GXT9EX51LLJXMJKZ8Y6"</definedName>
    <definedName name="SAPBEXhrIndnt" hidden="1">1</definedName>
    <definedName name="SAPBEXhrIndnt_1" hidden="1">2</definedName>
    <definedName name="SAPBEXrevision" hidden="1">1</definedName>
    <definedName name="SAPBEXrevision_1" hidden="1">1</definedName>
    <definedName name="SAPBEXsysID" hidden="1">"BPR"</definedName>
    <definedName name="SAPBEXwbID" hidden="1">"3X9DWKUFYE1BNC0NXAOOMH5X1"</definedName>
    <definedName name="SAPBEXwbID_1" hidden="1">"3WKCYM5JUCTNWZ07AQPBI1ELX"</definedName>
    <definedName name="SAPBEXwbID_2" hidden="1">"3XN5FMTC8H3J5YOVEA8EJAJW5"</definedName>
    <definedName name="SAPBEXwbID2" hidden="1">"43PJT8J5QINLSBNFYJLE3ZU45"</definedName>
    <definedName name="SAPCrosstab3">#REF!</definedName>
    <definedName name="SAPCrosstab6" localSheetId="2">#REF!</definedName>
    <definedName name="SAPCrosstab6">#REF!</definedName>
    <definedName name="SAPCrosstab9" localSheetId="2">#REF!</definedName>
    <definedName name="SAPCrosstab9">#REF!</definedName>
    <definedName name="SAPEXwbID1" hidden="1">"471C2VSNPC28U9XYPMV2AOH11"</definedName>
    <definedName name="SAPrevision" hidden="1">27</definedName>
    <definedName name="SDF" localSheetId="1" hidden="1">{#N/A,#N/A,FALSE,"Aging Summary";#N/A,#N/A,FALSE,"Ratio Analysis";#N/A,#N/A,FALSE,"Test 120 Day Accts";#N/A,#N/A,FALSE,"Tickmarks"}</definedName>
    <definedName name="SDF" localSheetId="2" hidden="1">{#N/A,#N/A,FALSE,"Aging Summary";#N/A,#N/A,FALSE,"Ratio Analysis";#N/A,#N/A,FALSE,"Test 120 Day Accts";#N/A,#N/A,FALSE,"Tickmarks"}</definedName>
    <definedName name="SDF" hidden="1">{#N/A,#N/A,FALSE,"Aging Summary";#N/A,#N/A,FALSE,"Ratio Analysis";#N/A,#N/A,FALSE,"Test 120 Day Accts";#N/A,#N/A,FALSE,"Tickmarks"}</definedName>
    <definedName name="sdfg" localSheetId="1" hidden="1">{#N/A,#N/A,FALSE,"Aging Summary";#N/A,#N/A,FALSE,"Ratio Analysis";#N/A,#N/A,FALSE,"Test 120 Day Accts";#N/A,#N/A,FALSE,"Tickmarks"}</definedName>
    <definedName name="sdfg" localSheetId="2" hidden="1">{#N/A,#N/A,FALSE,"Aging Summary";#N/A,#N/A,FALSE,"Ratio Analysis";#N/A,#N/A,FALSE,"Test 120 Day Accts";#N/A,#N/A,FALSE,"Tickmarks"}</definedName>
    <definedName name="sdfg" hidden="1">{#N/A,#N/A,FALSE,"Aging Summary";#N/A,#N/A,FALSE,"Ratio Analysis";#N/A,#N/A,FALSE,"Test 120 Day Accts";#N/A,#N/A,FALSE,"Tickmarks"}</definedName>
    <definedName name="sdfvsdfv" localSheetId="1" hidden="1">{#N/A,#N/A,FALSE,"Aging Summary";#N/A,#N/A,FALSE,"Ratio Analysis";#N/A,#N/A,FALSE,"Test 120 Day Accts";#N/A,#N/A,FALSE,"Tickmarks"}</definedName>
    <definedName name="sdfvsdfv" localSheetId="2" hidden="1">{#N/A,#N/A,FALSE,"Aging Summary";#N/A,#N/A,FALSE,"Ratio Analysis";#N/A,#N/A,FALSE,"Test 120 Day Accts";#N/A,#N/A,FALSE,"Tickmarks"}</definedName>
    <definedName name="sdfvsdfv" hidden="1">{#N/A,#N/A,FALSE,"Aging Summary";#N/A,#N/A,FALSE,"Ratio Analysis";#N/A,#N/A,FALSE,"Test 120 Day Accts";#N/A,#N/A,FALSE,"Tickmarks"}</definedName>
    <definedName name="sds" localSheetId="1" hidden="1">{"Summary","1",FALSE,"Summary"}</definedName>
    <definedName name="sds" localSheetId="2" hidden="1">{"Summary","1",FALSE,"Summary"}</definedName>
    <definedName name="sds" hidden="1">{"Summary","1",FALSE,"Summary"}</definedName>
    <definedName name="sdsb" localSheetId="1" hidden="1">{"Summary","1",FALSE,"Summary"}</definedName>
    <definedName name="sdsb" localSheetId="2" hidden="1">{"Summary","1",FALSE,"Summary"}</definedName>
    <definedName name="sdsb" hidden="1">{"Summary","1",FALSE,"Summary"}</definedName>
    <definedName name="sencount" hidden="1">1</definedName>
    <definedName name="SepSun1" localSheetId="2">DATE(CalendarYear,9,1)-WEEKDAY(DATE(CalendarYear,9,1))+1</definedName>
    <definedName name="SepSun1">DATE(CalendarYear,9,1)-WEEKDAY(DATE(CalendarYear,9,1))+1</definedName>
    <definedName name="sfas"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fas"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H_Eff_ToBeHardened">#REF!</definedName>
    <definedName name="solver_lin" hidden="1">0</definedName>
    <definedName name="solver_num" localSheetId="1" hidden="1">0</definedName>
    <definedName name="solver_num" hidden="1">1</definedName>
    <definedName name="solver_opt" localSheetId="2" hidden="1">#REF!</definedName>
    <definedName name="solver_opt" hidden="1">#REF!</definedName>
    <definedName name="solver_rhs1" hidden="1">0.15</definedName>
    <definedName name="solver_tmp" hidden="1">0.15</definedName>
    <definedName name="solver_typ" localSheetId="1" hidden="1">1</definedName>
    <definedName name="solver_typ" hidden="1">3</definedName>
    <definedName name="solver_val" localSheetId="1" hidden="1">0</definedName>
    <definedName name="solver_val" hidden="1">0.25</definedName>
    <definedName name="srdfg" localSheetId="1" hidden="1">{#N/A,#N/A,FALSE,"Aging Summary";#N/A,#N/A,FALSE,"Ratio Analysis";#N/A,#N/A,FALSE,"Test 120 Day Accts";#N/A,#N/A,FALSE,"Tickmarks"}</definedName>
    <definedName name="srdfg" localSheetId="2" hidden="1">{#N/A,#N/A,FALSE,"Aging Summary";#N/A,#N/A,FALSE,"Ratio Analysis";#N/A,#N/A,FALSE,"Test 120 Day Accts";#N/A,#N/A,FALSE,"Tickmarks"}</definedName>
    <definedName name="srdfg" hidden="1">{#N/A,#N/A,FALSE,"Aging Summary";#N/A,#N/A,FALSE,"Ratio Analysis";#N/A,#N/A,FALSE,"Test 120 Day Accts";#N/A,#N/A,FALSE,"Tickmarks"}</definedName>
    <definedName name="SS_Tranche_header">[6]Substation_Tranche!$B$3:$C$3</definedName>
    <definedName name="ssd"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s" localSheetId="1" hidden="1">{"summary",#N/A,TRUE,"Coal Inventory Summary";"view 1",#N/A,TRUE,"Coal Inv. By Station";"view 2",#N/A,TRUE,"Coal inv by sta 2";"view 3",#N/A,TRUE,"Coal inv by sta 3";"oil",#N/A,TRUE,"Oil Purchases"}</definedName>
    <definedName name="sss" localSheetId="2" hidden="1">{"summary",#N/A,TRUE,"Coal Inventory Summary";"view 1",#N/A,TRUE,"Coal Inv. By Station";"view 2",#N/A,TRUE,"Coal inv by sta 2";"view 3",#N/A,TRUE,"Coal inv by sta 3";"oil",#N/A,TRUE,"Oil Purchases"}</definedName>
    <definedName name="sss" hidden="1">{"summary",#N/A,TRUE,"Coal Inventory Summary";"view 1",#N/A,TRUE,"Coal Inv. By Station";"view 2",#N/A,TRUE,"Coal inv by sta 2";"view 3",#N/A,TRUE,"Coal inv by sta 3";"oil",#N/A,TRUE,"Oil Purchases"}</definedName>
    <definedName name="stdhg" localSheetId="1" hidden="1">{#N/A,#N/A,FALSE,"Aging Summary";#N/A,#N/A,FALSE,"Ratio Analysis";#N/A,#N/A,FALSE,"Test 120 Day Accts";#N/A,#N/A,FALSE,"Tickmarks"}</definedName>
    <definedName name="stdhg" localSheetId="2" hidden="1">{#N/A,#N/A,FALSE,"Aging Summary";#N/A,#N/A,FALSE,"Ratio Analysis";#N/A,#N/A,FALSE,"Test 120 Day Accts";#N/A,#N/A,FALSE,"Tickmarks"}</definedName>
    <definedName name="stdhg" hidden="1">{#N/A,#N/A,FALSE,"Aging Summary";#N/A,#N/A,FALSE,"Ratio Analysis";#N/A,#N/A,FALSE,"Test 120 Day Accts";#N/A,#N/A,FALSE,"Tickmarks"}</definedName>
    <definedName name="Step2" localSheetId="1" hidden="1">{#N/A,#N/A,FALSE,"CTC Summary - EOY";#N/A,#N/A,FALSE,"CTC Summary - Wtavg"}</definedName>
    <definedName name="Step2" localSheetId="2" hidden="1">{#N/A,#N/A,FALSE,"CTC Summary - EOY";#N/A,#N/A,FALSE,"CTC Summary - Wtavg"}</definedName>
    <definedName name="Step2" hidden="1">{#N/A,#N/A,FALSE,"CTC Summary - EOY";#N/A,#N/A,FALSE,"CTC Summary - Wtavg"}</definedName>
    <definedName name="stsg" localSheetId="1" hidden="1">{"Network Summary",#N/A,TRUE,"Summary";"Piping Summary",#N/A,TRUE," Piping";"Meters Summary",#N/A,TRUE,"Meters &amp; Connections";"Connections Summary",#N/A,TRUE,"Meters &amp; Connections";"Stations Summary",#N/A,TRUE,"Stations Pivot"}</definedName>
    <definedName name="stsg" localSheetId="2" hidden="1">{"Network Summary",#N/A,TRUE,"Summary";"Piping Summary",#N/A,TRUE," Piping";"Meters Summary",#N/A,TRUE,"Meters &amp; Connections";"Connections Summary",#N/A,TRUE,"Meters &amp; Connections";"Stations Summary",#N/A,TRUE,"Stations Pivot"}</definedName>
    <definedName name="stsg" hidden="1">{"Network Summary",#N/A,TRUE,"Summary";"Piping Summary",#N/A,TRUE," Piping";"Meters Summary",#N/A,TRUE,"Meters &amp; Connections";"Connections Summary",#N/A,TRUE,"Meters &amp; Connections";"Stations Summary",#N/A,TRUE,"Stations Pivot"}</definedName>
    <definedName name="Substation_Name">[6]Substation_Tranche!$B$4:$B$726</definedName>
    <definedName name="Support"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Support"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Support"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T" localSheetId="1" hidden="1">{"PI_Data",#N/A,TRUE,"P&amp;I Data"}</definedName>
    <definedName name="T" localSheetId="2" hidden="1">{"PI_Data",#N/A,TRUE,"P&amp;I Data"}</definedName>
    <definedName name="T" hidden="1">{"PI_Data",#N/A,TRUE,"P&amp;I Data"}</definedName>
    <definedName name="T2X" localSheetId="1" hidden="1">{"PI_Data",#N/A,TRUE,"P&amp;I Data"}</definedName>
    <definedName name="T2X" localSheetId="2" hidden="1">{"PI_Data",#N/A,TRUE,"P&amp;I Data"}</definedName>
    <definedName name="T2X" hidden="1">{"PI_Data",#N/A,TRUE,"P&amp;I Data"}</definedName>
    <definedName name="temp1" localSheetId="1" hidden="1">{#N/A,#N/A,TRUE,"Task Status";#N/A,#N/A,TRUE,"Document Status";#N/A,#N/A,TRUE,"Percent Complete";#N/A,#N/A,TRUE,"Manhour Sum"}</definedName>
    <definedName name="temp1" localSheetId="2" hidden="1">{#N/A,#N/A,TRUE,"Task Status";#N/A,#N/A,TRUE,"Document Status";#N/A,#N/A,TRUE,"Percent Complete";#N/A,#N/A,TRUE,"Manhour Sum"}</definedName>
    <definedName name="temp1" hidden="1">{#N/A,#N/A,TRUE,"Task Status";#N/A,#N/A,TRUE,"Document Status";#N/A,#N/A,TRUE,"Percent Complete";#N/A,#N/A,TRUE,"Manhour Sum"}</definedName>
    <definedName name="temp2" localSheetId="1" hidden="1">{#N/A,#N/A,TRUE,"Task Status";#N/A,#N/A,TRUE,"Document Status";#N/A,#N/A,TRUE,"Percent Complete";#N/A,#N/A,TRUE,"Manhour Sum"}</definedName>
    <definedName name="temp2" localSheetId="2" hidden="1">{#N/A,#N/A,TRUE,"Task Status";#N/A,#N/A,TRUE,"Document Status";#N/A,#N/A,TRUE,"Percent Complete";#N/A,#N/A,TRUE,"Manhour Sum"}</definedName>
    <definedName name="temp2" hidden="1">{#N/A,#N/A,TRUE,"Task Status";#N/A,#N/A,TRUE,"Document Status";#N/A,#N/A,TRUE,"Percent Complete";#N/A,#N/A,TRUE,"Manhour Sum"}</definedName>
    <definedName name="temp3" localSheetId="1" hidden="1">{#N/A,#N/A,TRUE,"Task Status";#N/A,#N/A,TRUE,"Document Status";#N/A,#N/A,TRUE,"Percent Complete";#N/A,#N/A,TRUE,"Manhour Sum"}</definedName>
    <definedName name="temp3" localSheetId="2" hidden="1">{#N/A,#N/A,TRUE,"Task Status";#N/A,#N/A,TRUE,"Document Status";#N/A,#N/A,TRUE,"Percent Complete";#N/A,#N/A,TRUE,"Manhour Sum"}</definedName>
    <definedName name="temp3" hidden="1">{#N/A,#N/A,TRUE,"Task Status";#N/A,#N/A,TRUE,"Document Status";#N/A,#N/A,TRUE,"Percent Complete";#N/A,#N/A,TRUE,"Manhour Sum"}</definedName>
    <definedName name="templateVersion">Instructions!$C$1</definedName>
    <definedName name="test_1" localSheetId="1" hidden="1">{#N/A,#N/A,FALSE,"CTC Summary - EOY";#N/A,#N/A,FALSE,"CTC Summary - Wtavg"}</definedName>
    <definedName name="test_1" localSheetId="2" hidden="1">{#N/A,#N/A,FALSE,"CTC Summary - EOY";#N/A,#N/A,FALSE,"CTC Summary - Wtavg"}</definedName>
    <definedName name="test_1" hidden="1">{#N/A,#N/A,FALSE,"CTC Summary - EOY";#N/A,#N/A,FALSE,"CTC Summary - Wtavg"}</definedName>
    <definedName name="test_2" localSheetId="1" hidden="1">{#N/A,#N/A,FALSE,"CTC Summary - EOY";#N/A,#N/A,FALSE,"CTC Summary - Wtavg"}</definedName>
    <definedName name="test_2" localSheetId="2" hidden="1">{#N/A,#N/A,FALSE,"CTC Summary - EOY";#N/A,#N/A,FALSE,"CTC Summary - Wtavg"}</definedName>
    <definedName name="test_2" hidden="1">{#N/A,#N/A,FALSE,"CTC Summary - EOY";#N/A,#N/A,FALSE,"CTC Summary - Wtavg"}</definedName>
    <definedName name="test_3" localSheetId="1" hidden="1">{#N/A,#N/A,FALSE,"CTC Summary - EOY";#N/A,#N/A,FALSE,"CTC Summary - Wtavg"}</definedName>
    <definedName name="test_3" localSheetId="2" hidden="1">{#N/A,#N/A,FALSE,"CTC Summary - EOY";#N/A,#N/A,FALSE,"CTC Summary - Wtavg"}</definedName>
    <definedName name="test_3" hidden="1">{#N/A,#N/A,FALSE,"CTC Summary - EOY";#N/A,#N/A,FALSE,"CTC Summary - Wtavg"}</definedName>
    <definedName name="text">"($ in '000s)"</definedName>
    <definedName name="TextRefCopyRangeCount" hidden="1">1</definedName>
    <definedName name="TP_Footer_Path" hidden="1">"S:\23150\05RET\exec calcs\Chinn\"</definedName>
    <definedName name="TP_Footer_User" hidden="1">"CORBINP"</definedName>
    <definedName name="TP_Footer_Version" hidden="1">"v3.00"</definedName>
    <definedName name="Tranches" localSheetId="17">OFFSET('[7]Data, Validation'!$G$7,0,0,nTranches,1)</definedName>
    <definedName name="Tranches">OFFSET('[7]Data, Validation'!$G$7,0,0,nTranches,1)</definedName>
    <definedName name="treeList" hidden="1">"01000000000000000000000000000000000000000000000000000000000000000000000000000000000000000000000000000000000000000000000000000000000000000000000000000000000000000000000000000000000000000000000000000000"</definedName>
    <definedName name="TT" localSheetId="1" hidden="1">{"PI_Data",#N/A,TRUE,"P&amp;I Data"}</definedName>
    <definedName name="TT" localSheetId="2" hidden="1">{"PI_Data",#N/A,TRUE,"P&amp;I Data"}</definedName>
    <definedName name="TT" hidden="1">{"PI_Data",#N/A,TRUE,"P&amp;I Data"}</definedName>
    <definedName name="TtO_A">'[8]Data Validation'!$D$34</definedName>
    <definedName name="TtO_B">'[8]Data, Validation'!$D$35</definedName>
    <definedName name="TtO_FDist">'[8]Data, Validation'!$D$38</definedName>
    <definedName name="ttttttttttttttttttttttaaaaaaaaaaaa" localSheetId="1" hidden="1">{"PI_Data",#N/A,TRUE,"P&amp;I Data"}</definedName>
    <definedName name="ttttttttttttttttttttttaaaaaaaaaaaa" localSheetId="2" hidden="1">{"PI_Data",#N/A,TRUE,"P&amp;I Data"}</definedName>
    <definedName name="ttttttttttttttttttttttaaaaaaaaaaaa" hidden="1">{"PI_Data",#N/A,TRUE,"P&amp;I Data"}</definedName>
    <definedName name="txtMillions">"($ in Millions)"</definedName>
    <definedName name="txtThousands">"($ in Thousands)"</definedName>
    <definedName name="ty" localSheetId="1" hidden="1">#REF!</definedName>
    <definedName name="ty" localSheetId="2" hidden="1">#REF!</definedName>
    <definedName name="ty" hidden="1">#REF!</definedName>
    <definedName name="u" localSheetId="1" hidden="1">{#N/A,#N/A,FALSE,"Aging Summary";#N/A,#N/A,FALSE,"Ratio Analysis";#N/A,#N/A,FALSE,"Test 120 Day Accts";#N/A,#N/A,FALSE,"Tickmarks"}</definedName>
    <definedName name="u" localSheetId="2" hidden="1">{#N/A,#N/A,FALSE,"Aging Summary";#N/A,#N/A,FALSE,"Ratio Analysis";#N/A,#N/A,FALSE,"Test 120 Day Accts";#N/A,#N/A,FALSE,"Tickmarks"}</definedName>
    <definedName name="u" hidden="1">{#N/A,#N/A,FALSE,"Aging Summary";#N/A,#N/A,FALSE,"Ratio Analysis";#N/A,#N/A,FALSE,"Test 120 Day Accts";#N/A,#N/A,FALSE,"Tickmarks"}</definedName>
    <definedName name="UCC_500" hidden="1">'[9]1_1'!$Z$78:$AA$92</definedName>
    <definedName name="UCC_510" hidden="1">'[9]1_1'!$Z$78:$AB$83</definedName>
    <definedName name="UCC_800" hidden="1">'[9]1_1'!$Y$48:$Z$97</definedName>
    <definedName name="UCC_801" hidden="1">'[9]1_1'!$Z$54:$AB$74</definedName>
    <definedName name="UCC_802" hidden="1">'[9]1_1'!$Z$78:$AC$97</definedName>
    <definedName name="UG">#REF!</definedName>
    <definedName name="Undergrounding_Mile_multiplier">#REF!</definedName>
    <definedName name="uu" localSheetId="1" hidden="1">{"PI_Data",#N/A,TRUE,"P&amp;I Data"}</definedName>
    <definedName name="uu" localSheetId="2" hidden="1">{"PI_Data",#N/A,TRUE,"P&amp;I Data"}</definedName>
    <definedName name="uu" hidden="1">{"PI_Data",#N/A,TRUE,"P&amp;I Data"}</definedName>
    <definedName name="vc" localSheetId="1" hidden="1">#REF!</definedName>
    <definedName name="vc" localSheetId="2" hidden="1">#REF!</definedName>
    <definedName name="vc" hidden="1">#REF!</definedName>
    <definedName name="VMBA05" localSheetId="1" hidden="1">{"PI_Data",#N/A,TRUE,"P&amp;I Data"}</definedName>
    <definedName name="VMBA05" localSheetId="2" hidden="1">{"PI_Data",#N/A,TRUE,"P&amp;I Data"}</definedName>
    <definedName name="VMBA05" hidden="1">{"PI_Data",#N/A,TRUE,"P&amp;I Data"}</definedName>
    <definedName name="VV" localSheetId="1" hidden="1">{#N/A,#N/A,FALSE,"Aging Summary";#N/A,#N/A,FALSE,"Ratio Analysis";#N/A,#N/A,FALSE,"Test 120 Day Accts";#N/A,#N/A,FALSE,"Tickmarks"}</definedName>
    <definedName name="VV" localSheetId="2" hidden="1">{#N/A,#N/A,FALSE,"Aging Summary";#N/A,#N/A,FALSE,"Ratio Analysis";#N/A,#N/A,FALSE,"Test 120 Day Accts";#N/A,#N/A,FALSE,"Tickmarks"}</definedName>
    <definedName name="VV" hidden="1">{#N/A,#N/A,FALSE,"Aging Summary";#N/A,#N/A,FALSE,"Ratio Analysis";#N/A,#N/A,FALSE,"Test 120 Day Accts";#N/A,#N/A,FALSE,"Tickmarks"}</definedName>
    <definedName name="w"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aresd" localSheetId="1" hidden="1">{#N/A,#N/A,FALSE,"Aging Summary";#N/A,#N/A,FALSE,"Ratio Analysis";#N/A,#N/A,FALSE,"Test 120 Day Accts";#N/A,#N/A,FALSE,"Tickmarks"}</definedName>
    <definedName name="waresd" localSheetId="2" hidden="1">{#N/A,#N/A,FALSE,"Aging Summary";#N/A,#N/A,FALSE,"Ratio Analysis";#N/A,#N/A,FALSE,"Test 120 Day Accts";#N/A,#N/A,FALSE,"Tickmarks"}</definedName>
    <definedName name="waresd" hidden="1">{#N/A,#N/A,FALSE,"Aging Summary";#N/A,#N/A,FALSE,"Ratio Analysis";#N/A,#N/A,FALSE,"Test 120 Day Accts";#N/A,#N/A,FALSE,"Tickmarks"}</definedName>
    <definedName name="Whocares" hidden="1">41619.7118865741</definedName>
    <definedName name="wlkednjfc" localSheetId="1" hidden="1">{#N/A,#N/A,FALSE,"Aging Summary";#N/A,#N/A,FALSE,"Ratio Analysis";#N/A,#N/A,FALSE,"Test 120 Day Accts";#N/A,#N/A,FALSE,"Tickmarks"}</definedName>
    <definedName name="wlkednjfc" localSheetId="2" hidden="1">{#N/A,#N/A,FALSE,"Aging Summary";#N/A,#N/A,FALSE,"Ratio Analysis";#N/A,#N/A,FALSE,"Test 120 Day Accts";#N/A,#N/A,FALSE,"Tickmarks"}</definedName>
    <definedName name="wlkednjfc" hidden="1">{#N/A,#N/A,FALSE,"Aging Summary";#N/A,#N/A,FALSE,"Ratio Analysis";#N/A,#N/A,FALSE,"Test 120 Day Accts";#N/A,#N/A,FALSE,"Tickmarks"}</definedName>
    <definedName name="wnm.Cost._.Report." localSheetId="1" hidden="1">{#N/A,#N/A,FALSE,"Cost Report"}</definedName>
    <definedName name="wnm.Cost._.Report." localSheetId="2" hidden="1">{#N/A,#N/A,FALSE,"Cost Report"}</definedName>
    <definedName name="wnm.Cost._.Report." hidden="1">{#N/A,#N/A,FALSE,"Cost Report"}</definedName>
    <definedName name="wnn.Cost._.Report." localSheetId="1" hidden="1">{#N/A,#N/A,FALSE,"Cost Report"}</definedName>
    <definedName name="wnn.Cost._.Report." localSheetId="2" hidden="1">{#N/A,#N/A,FALSE,"Cost Report"}</definedName>
    <definedName name="wnn.Cost._.Report." hidden="1">{#N/A,#N/A,FALSE,"Cost Report"}</definedName>
    <definedName name="wrn.Accelerated." localSheetId="1" hidden="1">{#N/A,#N/A,FALSE,"CTC Summary - EOY";#N/A,#N/A,FALSE,"CTC Summary - Wtavg"}</definedName>
    <definedName name="wrn.Accelerated." localSheetId="2" hidden="1">{#N/A,#N/A,FALSE,"CTC Summary - EOY";#N/A,#N/A,FALSE,"CTC Summary - Wtavg"}</definedName>
    <definedName name="wrn.Accelerated." hidden="1">{#N/A,#N/A,FALSE,"CTC Summary - EOY";#N/A,#N/A,FALSE,"CTC Summary - Wtavg"}</definedName>
    <definedName name="wrn.Accelerated._1" localSheetId="1" hidden="1">{#N/A,#N/A,FALSE,"CTC Summary - EOY";#N/A,#N/A,FALSE,"CTC Summary - Wtavg"}</definedName>
    <definedName name="wrn.Accelerated._1" localSheetId="2" hidden="1">{#N/A,#N/A,FALSE,"CTC Summary - EOY";#N/A,#N/A,FALSE,"CTC Summary - Wtavg"}</definedName>
    <definedName name="wrn.Accelerated._1" hidden="1">{#N/A,#N/A,FALSE,"CTC Summary - EOY";#N/A,#N/A,FALSE,"CTC Summary - Wtavg"}</definedName>
    <definedName name="wrn.Accelerated._2" localSheetId="1" hidden="1">{#N/A,#N/A,FALSE,"CTC Summary - EOY";#N/A,#N/A,FALSE,"CTC Summary - Wtavg"}</definedName>
    <definedName name="wrn.Accelerated._2" localSheetId="2" hidden="1">{#N/A,#N/A,FALSE,"CTC Summary - EOY";#N/A,#N/A,FALSE,"CTC Summary - Wtavg"}</definedName>
    <definedName name="wrn.Accelerated._2" hidden="1">{#N/A,#N/A,FALSE,"CTC Summary - EOY";#N/A,#N/A,FALSE,"CTC Summary - Wtavg"}</definedName>
    <definedName name="wrn.Accelerated._3" localSheetId="1" hidden="1">{#N/A,#N/A,FALSE,"CTC Summary - EOY";#N/A,#N/A,FALSE,"CTC Summary - Wtavg"}</definedName>
    <definedName name="wrn.Accelerated._3" localSheetId="2" hidden="1">{#N/A,#N/A,FALSE,"CTC Summary - EOY";#N/A,#N/A,FALSE,"CTC Summary - Wtavg"}</definedName>
    <definedName name="wrn.Accelerated._3" hidden="1">{#N/A,#N/A,FALSE,"CTC Summary - EOY";#N/A,#N/A,FALSE,"CTC Summary - Wtavg"}</definedName>
    <definedName name="wrn.accellerated1" localSheetId="1" hidden="1">{#N/A,#N/A,FALSE,"CTC Summary - EOY";#N/A,#N/A,FALSE,"CTC Summary - Wtavg"}</definedName>
    <definedName name="wrn.accellerated1" localSheetId="2" hidden="1">{#N/A,#N/A,FALSE,"CTC Summary - EOY";#N/A,#N/A,FALSE,"CTC Summary - Wtavg"}</definedName>
    <definedName name="wrn.accellerated1" hidden="1">{#N/A,#N/A,FALSE,"CTC Summary - EOY";#N/A,#N/A,FALSE,"CTC Summary - Wtavg"}</definedName>
    <definedName name="wrn.AG." localSheetId="1" hidden="1">{#N/A,#N/A,FALSE,"AG-1";#N/A,#N/A,FALSE,"AG-R";#N/A,#N/A,FALSE,"AG-V";#N/A,#N/A,FALSE,"AG-4";#N/A,#N/A,FALSE,"AG-5";#N/A,#N/A,FALSE,"AG-6";#N/A,#N/A,FALSE,"AG-7"}</definedName>
    <definedName name="wrn.AG." localSheetId="2" hidden="1">{#N/A,#N/A,FALSE,"AG-1";#N/A,#N/A,FALSE,"AG-R";#N/A,#N/A,FALSE,"AG-V";#N/A,#N/A,FALSE,"AG-4";#N/A,#N/A,FALSE,"AG-5";#N/A,#N/A,FALSE,"AG-6";#N/A,#N/A,FALSE,"AG-7"}</definedName>
    <definedName name="wrn.AG." hidden="1">{#N/A,#N/A,FALSE,"AG-1";#N/A,#N/A,FALSE,"AG-R";#N/A,#N/A,FALSE,"AG-V";#N/A,#N/A,FALSE,"AG-4";#N/A,#N/A,FALSE,"AG-5";#N/A,#N/A,FALSE,"AG-6";#N/A,#N/A,FALSE,"AG-7"}</definedName>
    <definedName name="wrn.AGa." localSheetId="1" hidden="1">{#N/A,#N/A,FALSE,"UN-AGRA";#N/A,#N/A,FALSE,"UN-AG1A";#N/A,#N/A,FALSE,"UN-AGVA";#N/A,#N/A,FALSE,"UN-AG4A ";#N/A,#N/A,FALSE,"UN-AG5A";#N/A,#N/A,FALSE,"UN-AG6A";#N/A,#N/A,FALSE,"Dist Calcs";#N/A,#N/A,FALSE,"7A-Avg.";#N/A,#N/A,FALSE,"7A Tier1-avg";#N/A,#N/A,FALSE,"7A Tier2-avg";#N/A,#N/A,FALSE,"Ag-7A Dist Calc"}</definedName>
    <definedName name="wrn.AGa." localSheetId="2" hidden="1">{#N/A,#N/A,FALSE,"UN-AGRA";#N/A,#N/A,FALSE,"UN-AG1A";#N/A,#N/A,FALSE,"UN-AGVA";#N/A,#N/A,FALSE,"UN-AG4A ";#N/A,#N/A,FALSE,"UN-AG5A";#N/A,#N/A,FALSE,"UN-AG6A";#N/A,#N/A,FALSE,"Dist Calcs";#N/A,#N/A,FALSE,"7A-Avg.";#N/A,#N/A,FALSE,"7A Tier1-avg";#N/A,#N/A,FALSE,"7A Tier2-avg";#N/A,#N/A,FALSE,"Ag-7A Dist Calc"}</definedName>
    <definedName name="wrn.AGa." hidden="1">{#N/A,#N/A,FALSE,"UN-AGRA";#N/A,#N/A,FALSE,"UN-AG1A";#N/A,#N/A,FALSE,"UN-AGVA";#N/A,#N/A,FALSE,"UN-AG4A ";#N/A,#N/A,FALSE,"UN-AG5A";#N/A,#N/A,FALSE,"UN-AG6A";#N/A,#N/A,FALSE,"Dist Calcs";#N/A,#N/A,FALSE,"7A-Avg.";#N/A,#N/A,FALSE,"7A Tier1-avg";#N/A,#N/A,FALSE,"7A Tier2-avg";#N/A,#N/A,FALSE,"Ag-7A Dist Calc"}</definedName>
    <definedName name="wrn.Agb." localSheetId="1"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localSheetId="2"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hidden="1">{#N/A,#N/A,FALSE,"UN-AG1B";#N/A,#N/A,FALSE,"UN-AGRB  ";#N/A,#N/A,FALSE,"UN-AGVB ";#N/A,#N/A,FALSE,"UN-AG4B";#N/A,#N/A,FALSE,"UN-AG4C";#N/A,#N/A,FALSE,"UN-AG5B";#N/A,#N/A,FALSE,"UN-AG5C ";#N/A,#N/A,FALSE,"UN-AG6B";#N/A,#N/A,FALSE,"Dist Cals";#N/A,#N/A,FALSE,"7B-Avg.";#N/A,#N/A,FALSE,"7B Tier1-avg";#N/A,#N/A,FALSE,"7B Tier2-avg";#N/A,#N/A,FALSE,"Ag-7B Dist Calc";#N/A,#N/A,FALSE,"AG RL Calc"}</definedName>
    <definedName name="wrn.Aging._.and._.Trend._.Analysis." localSheetId="1"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_.Sheets._.Engrs._.PMs."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owance._.Analysis." localSheetId="1" hidden="1">{#N/A,#N/A,FALSE,"F. Tax Analysis";#N/A,#N/A,FALSE,"G. Bond Analysis";#N/A,#N/A,FALSE,"H. Insurance Analysis"}</definedName>
    <definedName name="wrn.Allowance._.Analysis." localSheetId="2" hidden="1">{#N/A,#N/A,FALSE,"F. Tax Analysis";#N/A,#N/A,FALSE,"G. Bond Analysis";#N/A,#N/A,FALSE,"H. Insurance Analysis"}</definedName>
    <definedName name="wrn.Allowance._.Analysis." hidden="1">{#N/A,#N/A,FALSE,"F. Tax Analysis";#N/A,#N/A,FALSE,"G. Bond Analysis";#N/A,#N/A,FALSE,"H. Insurance Analysis"}</definedName>
    <definedName name="wrn.Basic._.Report." localSheetId="1" hidden="1">{#N/A,#N/A,FALSE,"New Depr Sch-150% DB";#N/A,#N/A,FALSE,"Cash Flows RLP";#N/A,#N/A,FALSE,"IRR";#N/A,#N/A,FALSE,"Proforma IS";#N/A,#N/A,FALSE,"Assumptions"}</definedName>
    <definedName name="wrn.Basic._.Report." localSheetId="2"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Citgo._.Status." localSheetId="1" hidden="1">{#N/A,#N/A,TRUE,"Task Status";#N/A,#N/A,TRUE,"Document Status";#N/A,#N/A,TRUE,"Percent Complete";#N/A,#N/A,TRUE,"Manhour Sum"}</definedName>
    <definedName name="wrn.Citgo._.Status." localSheetId="2" hidden="1">{#N/A,#N/A,TRUE,"Task Status";#N/A,#N/A,TRUE,"Document Status";#N/A,#N/A,TRUE,"Percent Complete";#N/A,#N/A,TRUE,"Manhour Sum"}</definedName>
    <definedName name="wrn.Citgo._.Status." hidden="1">{#N/A,#N/A,TRUE,"Task Status";#N/A,#N/A,TRUE,"Document Status";#N/A,#N/A,TRUE,"Percent Complete";#N/A,#N/A,TRUE,"Manhour Sum"}</definedName>
    <definedName name="wrn.clientcopy." localSheetId="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2"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ind." localSheetId="1" hidden="1">{#N/A,#N/A,FALSE,"A-1, A-6, A-10, A-15";#N/A,#N/A,FALSE,"E-19 Firm";#N/A,#N/A,FALSE,"E-19 Nonfirm";#N/A,#N/A,FALSE,"E-20 Firm ";#N/A,#N/A,FALSE,"E-20 Nonfirm ";#N/A,#N/A,FALSE,"E-25";#N/A,#N/A,FALSE,"E-36, E-37";#N/A,#N/A,FALSE,"LS-1,-2,-3, TC-1, OL-1";#N/A,#N/A,FALSE,"Standby"}</definedName>
    <definedName name="wrn.comind." localSheetId="2" hidden="1">{#N/A,#N/A,FALSE,"A-1, A-6, A-10, A-15";#N/A,#N/A,FALSE,"E-19 Firm";#N/A,#N/A,FALSE,"E-19 Nonfirm";#N/A,#N/A,FALSE,"E-20 Firm ";#N/A,#N/A,FALSE,"E-20 Nonfirm ";#N/A,#N/A,FALSE,"E-25";#N/A,#N/A,FALSE,"E-36, E-37";#N/A,#N/A,FALSE,"LS-1,-2,-3, TC-1, OL-1";#N/A,#N/A,FALSE,"Standby"}</definedName>
    <definedName name="wrn.comind." hidden="1">{#N/A,#N/A,FALSE,"A-1, A-6, A-10, A-15";#N/A,#N/A,FALSE,"E-19 Firm";#N/A,#N/A,FALSE,"E-19 Nonfirm";#N/A,#N/A,FALSE,"E-20 Firm ";#N/A,#N/A,FALSE,"E-20 Nonfirm ";#N/A,#N/A,FALSE,"E-25";#N/A,#N/A,FALSE,"E-36, E-37";#N/A,#N/A,FALSE,"LS-1,-2,-3, TC-1, OL-1";#N/A,#N/A,FALSE,"Standby"}</definedName>
    <definedName name="wrn.Complete._.Report." localSheetId="1" hidden="1">{#N/A,#N/A,FALSE,"Assumptions";#N/A,#N/A,FALSE,"Proforma IS";#N/A,#N/A,FALSE,"Cash Flows RLP";#N/A,#N/A,FALSE,"IRR";#N/A,#N/A,FALSE,"New Depr Sch-150% DB";#N/A,#N/A,FALSE,"Comments"}</definedName>
    <definedName name="wrn.Complete._.Report." localSheetId="2"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st._.Report." localSheetId="1" hidden="1">{#N/A,#N/A,FALSE,"Cost Report"}</definedName>
    <definedName name="wrn.Cost._.Report." localSheetId="2" hidden="1">{#N/A,#N/A,FALSE,"Cost Report"}</definedName>
    <definedName name="wrn.Cost._.Report." hidden="1">{#N/A,#N/A,FALSE,"Cost Report"}</definedName>
    <definedName name="wrn.Detail." localSheetId="1" hidden="1">{"Detail",#N/A,FALSE,"Detail"}</definedName>
    <definedName name="wrn.Detail." localSheetId="2" hidden="1">{"Detail",#N/A,FALSE,"Detail"}</definedName>
    <definedName name="wrn.Detail." hidden="1">{"Detail",#N/A,FALSE,"Detail"}</definedName>
    <definedName name="wrn.Distr." localSheetId="1" hidden="1">{#N/A,#N/A,FALSE,"Dist Rev at PR ";#N/A,#N/A,FALSE,"Spec";#N/A,#N/A,FALSE,"Res";#N/A,#N/A,FALSE,"Small L&amp;P";#N/A,#N/A,FALSE,"Medium L&amp;P";#N/A,#N/A,FALSE,"E-19";#N/A,#N/A,FALSE,"E-20";#N/A,#N/A,FALSE,"Strtlts &amp; Standby";#N/A,#N/A,FALSE,"A-RTP";#N/A,#N/A,FALSE,"2003mixeduse"}</definedName>
    <definedName name="wrn.Distr." localSheetId="2"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v._.Estimators."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Executive._.Review._.Report." localSheetId="1" hidden="1">{#N/A,#N/A,FALSE,"Executive Review Sheet";#N/A,#N/A,FALSE,"Summary of Estimate Components";#N/A,#N/A,FALSE,"Summary of Allowances"}</definedName>
    <definedName name="wrn.Executive._.Review._.Report." localSheetId="2" hidden="1">{#N/A,#N/A,FALSE,"Executive Review Sheet";#N/A,#N/A,FALSE,"Summary of Estimate Components";#N/A,#N/A,FALSE,"Summary of Allowances"}</definedName>
    <definedName name="wrn.Executive._.Review._.Report." hidden="1">{#N/A,#N/A,FALSE,"Executive Review Sheet";#N/A,#N/A,FALSE,"Summary of Estimate Components";#N/A,#N/A,FALSE,"Summary of Allowances"}</definedName>
    <definedName name="wrn.filecopy." localSheetId="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2"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ull._.Package." localSheetId="17"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Full._.Package." localSheetId="2"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Full._.Package."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G_CSP_REPORT." localSheetId="1" hidden="1">{#N/A,#N/A,FALSE,"Summary";#N/A,#N/A,FALSE,"Tariff G-CSP &amp; G-SUR";#N/A,#N/A,FALSE,"Amortization Calculations";#N/A,#N/A,FALSE,"Contracted Volumes";#N/A,#N/A,FALSE,"Reservation"}</definedName>
    <definedName name="wrn.G_CSP_REPORT." localSheetId="2" hidden="1">{#N/A,#N/A,FALSE,"Summary";#N/A,#N/A,FALSE,"Tariff G-CSP &amp; G-SUR";#N/A,#N/A,FALSE,"Amortization Calculations";#N/A,#N/A,FALSE,"Contracted Volumes";#N/A,#N/A,FALSE,"Reservation"}</definedName>
    <definedName name="wrn.G_CSP_REPORT." hidden="1">{#N/A,#N/A,FALSE,"Summary";#N/A,#N/A,FALSE,"Tariff G-CSP &amp; G-SUR";#N/A,#N/A,FALSE,"Amortization Calculations";#N/A,#N/A,FALSE,"Contracted Volumes";#N/A,#N/A,FALSE,"Reservation"}</definedName>
    <definedName name="wrn.GGR._.Network._.Exhibit." localSheetId="1" hidden="1">{"Network Summary",#N/A,TRUE,"Summary";"Piping Summary",#N/A,TRUE," Piping";"Meters Summary",#N/A,TRUE,"Meters &amp; Connections";"Connections Summary",#N/A,TRUE,"Meters &amp; Connections";"Stations Summary",#N/A,TRUE,"Stations Pivot"}</definedName>
    <definedName name="wrn.GGR._.Network._.Exhibit." localSheetId="2" hidden="1">{"Network Summary",#N/A,TRUE,"Summary";"Piping Summary",#N/A,TRUE," Piping";"Meters Summary",#N/A,TRUE,"Meters &amp; Connections";"Connections Summary",#N/A,TRUE,"Meters &amp; Connections";"Stations Summary",#N/A,TRUE,"Stations Pivot"}</definedName>
    <definedName name="wrn.GGR._.Network._.Exhibit." hidden="1">{"Network Summary",#N/A,TRUE,"Summary";"Piping Summary",#N/A,TRUE," Piping";"Meters Summary",#N/A,TRUE,"Meters &amp; Connections";"Connections Summary",#N/A,TRUE,"Meters &amp; Connections";"Stations Summary",#N/A,TRUE,"Stations Pivot"}</definedName>
    <definedName name="wrn.GS._.Estimators." localSheetId="1"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2"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localSheetId="1"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2"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Indirects." localSheetId="1" hidden="1">{"Budget",#N/A,TRUE,"Criteria";"Summary",#N/A,TRUE,"Summary";"Detail",#N/A,TRUE,"Detail";"Staff",#N/A,TRUE,"Staffing";"Equip",#N/A,TRUE,"Equipment"}</definedName>
    <definedName name="wrn.Indirects." localSheetId="2" hidden="1">{"Budget",#N/A,TRUE,"Criteria";"Summary",#N/A,TRUE,"Summary";"Detail",#N/A,TRUE,"Detail";"Staff",#N/A,TRUE,"Staffing";"Equip",#N/A,TRUE,"Equipment"}</definedName>
    <definedName name="wrn.Indirects." hidden="1">{"Budget",#N/A,TRUE,"Criteria";"Summary",#N/A,TRUE,"Summary";"Detail",#N/A,TRUE,"Detail";"Staff",#N/A,TRUE,"Staffing";"Equip",#N/A,TRUE,"Equipment"}</definedName>
    <definedName name="wrn.inventory." localSheetId="1" hidden="1">{"summary",#N/A,TRUE,"Coal Inventory Summary";"view 1",#N/A,TRUE,"Coal Inv. By Station";"view 2",#N/A,TRUE,"Coal inv by sta 2";"view 3",#N/A,TRUE,"Coal inv by sta 3";"oil",#N/A,TRUE,"Oil Purchases"}</definedName>
    <definedName name="wrn.inventory." localSheetId="2"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JE9DOLLARS." localSheetId="1" hidden="1">{"JE9DOLLARS",#N/A,FALSE,"JE9"}</definedName>
    <definedName name="wrn.JE9DOLLARS." localSheetId="2" hidden="1">{"JE9DOLLARS",#N/A,FALSE,"JE9"}</definedName>
    <definedName name="wrn.JE9DOLLARS." hidden="1">{"JE9DOLLARS",#N/A,FALSE,"JE9"}</definedName>
    <definedName name="wrn.JE9DTHS." localSheetId="1" hidden="1">{"JE9DTHS",#N/A,FALSE,"JE9"}</definedName>
    <definedName name="wrn.JE9DTHS." localSheetId="2" hidden="1">{"JE9DTHS",#N/A,FALSE,"JE9"}</definedName>
    <definedName name="wrn.JE9DTHS." hidden="1">{"JE9DTHS",#N/A,FALSE,"JE9"}</definedName>
    <definedName name="wrn.JE9MCF." localSheetId="1" hidden="1">{"JE9MCF",#N/A,FALSE,"JE9"}</definedName>
    <definedName name="wrn.JE9MCF." localSheetId="2" hidden="1">{"JE9MCF",#N/A,FALSE,"JE9"}</definedName>
    <definedName name="wrn.JE9MCF." hidden="1">{"JE9MCF",#N/A,FALSE,"JE9"}</definedName>
    <definedName name="wrn.jim." localSheetId="1" hidden="1">{"Inc_standard",#N/A,TRUE,"Inc"}</definedName>
    <definedName name="wrn.jim." localSheetId="2" hidden="1">{"Inc_standard",#N/A,TRUE,"Inc"}</definedName>
    <definedName name="wrn.jim." hidden="1">{"Inc_standard",#N/A,TRUE,"Inc"}</definedName>
    <definedName name="wrn.leroy." localSheetId="1" hidden="1">{"Summary",#N/A,FALSE,"Summary"}</definedName>
    <definedName name="wrn.leroy." localSheetId="2" hidden="1">{"Summary",#N/A,FALSE,"Summary"}</definedName>
    <definedName name="wrn.leroy." hidden="1">{"Summary",#N/A,FALSE,"Summary"}</definedName>
    <definedName name="wrn.MERGER._.PLANS." localSheetId="17" hidden="1">{"Assumptions1",#N/A,FALSE,"Assumptions";"MergerPlans1","20yearamort",FALSE,"MergerPlans";"MergerPlans1","40yearamort",FALSE,"MergerPlans";"MergerPlans2",#N/A,FALSE,"MergerPlans";"inputs",#N/A,FALSE,"MergerPlans"}</definedName>
    <definedName name="wrn.MERGER._.PLANS." localSheetId="2" hidden="1">{"Assumptions1",#N/A,FALSE,"Assumptions";"MergerPlans1","20yearamort",FALSE,"MergerPlans";"MergerPlans1","40yearamort",FALSE,"MergerPlans";"MergerPlans2",#N/A,FALSE,"MergerPlans";"inputs",#N/A,FALSE,"MergerPlans"}</definedName>
    <definedName name="wrn.MERGER._.PLANS." hidden="1">{"Assumptions1",#N/A,FALSE,"Assumptions";"MergerPlans1","20yearamort",FALSE,"MergerPlans";"MergerPlans1","40yearamort",FALSE,"MergerPlans";"MergerPlans2",#N/A,FALSE,"MergerPlans";"inputs",#N/A,FALSE,"MergerPlans"}</definedName>
    <definedName name="wrn.MHHD." localSheetId="1"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localSheetId="2"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VD." localSheetId="1" hidden="1">{#N/A,#N/A,FALSE,"MVD_98LROP_Pl";#N/A,#N/A,FALSE,"MVD_98LROP_Sales";#N/A,#N/A,FALSE,"MVD LROP Product P+L";#N/A,#N/A,FALSE,"MVD R&amp;O's";#N/A,#N/A,FALSE,"MVD 98LROP Launches"}</definedName>
    <definedName name="wrn.MVD." localSheetId="2" hidden="1">{#N/A,#N/A,FALSE,"MVD_98LROP_Pl";#N/A,#N/A,FALSE,"MVD_98LROP_Sales";#N/A,#N/A,FALSE,"MVD LROP Product P+L";#N/A,#N/A,FALSE,"MVD R&amp;O's";#N/A,#N/A,FALSE,"MVD 98LROP Launches"}</definedName>
    <definedName name="wrn.MVD." hidden="1">{#N/A,#N/A,FALSE,"MVD_98LROP_Pl";#N/A,#N/A,FALSE,"MVD_98LROP_Sales";#N/A,#N/A,FALSE,"MVD LROP Product P+L";#N/A,#N/A,FALSE,"MVD R&amp;O's";#N/A,#N/A,FALSE,"MVD 98LROP Launches"}</definedName>
    <definedName name="wrn.ND." localSheetId="1" hidden="1">{#N/A,#N/A,FALSE,"ND Rev at Pres Rates";#N/A,#N/A,FALSE,"Res - Unadj sales";#N/A,#N/A,FALSE,"Small L&amp;P";#N/A,#N/A,FALSE,"Medium L&amp;P";#N/A,#N/A,FALSE,"E-19";#N/A,#N/A,FALSE,"E-20";#N/A,#N/A,FALSE,"Strtlts &amp; Standby";#N/A,#N/A,FALSE,"AG";#N/A,#N/A,FALSE,"A-RTP";#N/A,#N/A,FALSE,"Spec"}</definedName>
    <definedName name="wrn.ND." localSheetId="2"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PI_Report." localSheetId="1" hidden="1">{"PI_Data",#N/A,TRUE,"P&amp;I Data"}</definedName>
    <definedName name="wrn.PI_Report." localSheetId="2" hidden="1">{"PI_Data",#N/A,TRUE,"P&amp;I Data"}</definedName>
    <definedName name="wrn.PI_Report." hidden="1">{"PI_Data",#N/A,TRUE,"P&amp;I Data"}</definedName>
    <definedName name="wrn.PI_Report._1" localSheetId="1" hidden="1">{"PI_Data",#N/A,TRUE,"P&amp;I Data"}</definedName>
    <definedName name="wrn.PI_Report._1" localSheetId="2" hidden="1">{"PI_Data",#N/A,TRUE,"P&amp;I Data"}</definedName>
    <definedName name="wrn.PI_Report._1" hidden="1">{"PI_Data",#N/A,TRUE,"P&amp;I Data"}</definedName>
    <definedName name="wrn.PI_Report._2" localSheetId="1" hidden="1">{"PI_Data",#N/A,TRUE,"P&amp;I Data"}</definedName>
    <definedName name="wrn.PI_Report._2" localSheetId="2" hidden="1">{"PI_Data",#N/A,TRUE,"P&amp;I Data"}</definedName>
    <definedName name="wrn.PI_Report._2" hidden="1">{"PI_Data",#N/A,TRUE,"P&amp;I Data"}</definedName>
    <definedName name="wrn.PI_Report._3" localSheetId="1" hidden="1">{"PI_Data",#N/A,TRUE,"P&amp;I Data"}</definedName>
    <definedName name="wrn.PI_Report._3" localSheetId="2" hidden="1">{"PI_Data",#N/A,TRUE,"P&amp;I Data"}</definedName>
    <definedName name="wrn.PI_Report._3" hidden="1">{"PI_Data",#N/A,TRUE,"P&amp;I Data"}</definedName>
    <definedName name="wrn.print." localSheetId="1" hidden="1">{#N/A,#N/A,FALSE,"Japan 2003";#N/A,#N/A,FALSE,"Sheet2"}</definedName>
    <definedName name="wrn.print." localSheetId="2" hidden="1">{#N/A,#N/A,FALSE,"Japan 2003";#N/A,#N/A,FALSE,"Sheet2"}</definedName>
    <definedName name="wrn.print." hidden="1">{#N/A,#N/A,FALSE,"Japan 2003";#N/A,#N/A,FALSE,"Sheet2"}</definedName>
    <definedName name="wrn.Print._.1_8."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localSheetId="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out."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int._.out."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int._.out."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ofile._.and._.Basis." localSheetId="1" hidden="1">{#N/A,#N/A,FALSE,"Project Profile";#N/A,#N/A,FALSE,"Basis of Estimate"}</definedName>
    <definedName name="wrn.Profile._.and._.Basis." localSheetId="2" hidden="1">{#N/A,#N/A,FALSE,"Project Profile";#N/A,#N/A,FALSE,"Basis of Estimate"}</definedName>
    <definedName name="wrn.Profile._.and._.Basis." hidden="1">{#N/A,#N/A,FALSE,"Project Profile";#N/A,#N/A,FALSE,"Basis of Estimate"}</definedName>
    <definedName name="wrn.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ceipt._.Stats." localSheetId="1" hidden="1">{"CM Dollars",#N/A,FALSE,"Rec Dollars";"YTD Dollars",#N/A,FALSE,"Rec Dollars";"CM Rec Stats",#N/A,FALSE,"Rec Dollars";"YTD Rec Stats",#N/A,FALSE,"Rec Dollars"}</definedName>
    <definedName name="wrn.Receipt._.Stats." localSheetId="2"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s." localSheetId="1" hidden="1">{#N/A,#N/A,FALSE,"E-1, EM, ES";#N/A,#N/A,FALSE,"ESR, ET";#N/A,#N/A,FALSE,"E-7, E-A7";#N/A,#N/A,FALSE,"E-8";#N/A,#N/A,FALSE,"E-9 A, B, C, D";#N/A,#N/A,FALSE,"EL-1, EML";#N/A,#N/A,FALSE,"ESL, ESRL";#N/A,#N/A,FALSE,"ETL, EL-7";#N/A,#N/A,FALSE,"EL-A7, EL-8"}</definedName>
    <definedName name="wrn.Res." localSheetId="2" hidden="1">{#N/A,#N/A,FALSE,"E-1, EM, ES";#N/A,#N/A,FALSE,"ESR, ET";#N/A,#N/A,FALSE,"E-7, E-A7";#N/A,#N/A,FALSE,"E-8";#N/A,#N/A,FALSE,"E-9 A, B, C, D";#N/A,#N/A,FALSE,"EL-1, EML";#N/A,#N/A,FALSE,"ESL, ESRL";#N/A,#N/A,FALSE,"ETL, EL-7";#N/A,#N/A,FALSE,"EL-A7, EL-8"}</definedName>
    <definedName name="wrn.Res." hidden="1">{#N/A,#N/A,FALSE,"E-1, EM, ES";#N/A,#N/A,FALSE,"ESR, ET";#N/A,#N/A,FALSE,"E-7, E-A7";#N/A,#N/A,FALSE,"E-8";#N/A,#N/A,FALSE,"E-9 A, B, C, D";#N/A,#N/A,FALSE,"EL-1, EML";#N/A,#N/A,FALSE,"ESL, ESRL";#N/A,#N/A,FALSE,"ETL, EL-7";#N/A,#N/A,FALSE,"EL-A7, EL-8"}</definedName>
    <definedName name="wrn.Rev._.0." localSheetId="1" hidden="1">{"Rev 0 Normal",#N/A,FALSE,"FNM Plan-Rev 0";"Rev 0 Pricing",#N/A,FALSE,"FNM Plan-Rev 0"}</definedName>
    <definedName name="wrn.Rev._.0." localSheetId="2" hidden="1">{"Rev 0 Normal",#N/A,FALSE,"FNM Plan-Rev 0";"Rev 0 Pricing",#N/A,FALSE,"FNM Plan-Rev 0"}</definedName>
    <definedName name="wrn.Rev._.0." hidden="1">{"Rev 0 Normal",#N/A,FALSE,"FNM Plan-Rev 0";"Rev 0 Pricing",#N/A,FALSE,"FNM Plan-Rev 0"}</definedName>
    <definedName name="wrn.Rev._.Alloc." localSheetId="1" hidden="1">{#N/A,#N/A,FALSE,"RRQ inputs ";#N/A,#N/A,FALSE,"FERC Rev @ PR";#N/A,#N/A,FALSE,"Distribution Revenue Allocation";#N/A,#N/A,FALSE,"Nonallocated Revenues";#N/A,#N/A,FALSE,"MC Revenues-03 sales, 96 MC's";#N/A,#N/A,FALSE,"FTA"}</definedName>
    <definedName name="wrn.Rev._.Alloc." localSheetId="2"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schedules." localSheetId="1" hidden="1">{#N/A,#N/A,FALSE,"Res - Unadj";#N/A,#N/A,FALSE,"Small L&amp;P";#N/A,#N/A,FALSE,"Medium L&amp;P";#N/A,#N/A,FALSE,"E-19";#N/A,#N/A,FALSE,"E-20";#N/A,#N/A,FALSE,"A-RTP";#N/A,#N/A,FALSE,"Strtlts &amp; Standby";#N/A,#N/A,FALSE,"AG";#N/A,#N/A,FALSE,"2001mixeduse"}</definedName>
    <definedName name="wrn.schedules." localSheetId="2" hidden="1">{#N/A,#N/A,FALSE,"Res - Unadj";#N/A,#N/A,FALSE,"Small L&amp;P";#N/A,#N/A,FALSE,"Medium L&amp;P";#N/A,#N/A,FALSE,"E-19";#N/A,#N/A,FALSE,"E-20";#N/A,#N/A,FALSE,"A-RTP";#N/A,#N/A,FALSE,"Strtlts &amp; Standby";#N/A,#N/A,FALSE,"AG";#N/A,#N/A,FALSE,"2001mixeduse"}</definedName>
    <definedName name="wrn.schedules." hidden="1">{#N/A,#N/A,FALSE,"Res - Unadj";#N/A,#N/A,FALSE,"Small L&amp;P";#N/A,#N/A,FALSE,"Medium L&amp;P";#N/A,#N/A,FALSE,"E-19";#N/A,#N/A,FALSE,"E-20";#N/A,#N/A,FALSE,"A-RTP";#N/A,#N/A,FALSE,"Strtlts &amp; Standby";#N/A,#N/A,FALSE,"AG";#N/A,#N/A,FALSE,"2001mixeduse"}</definedName>
    <definedName name="wrn.sum1." localSheetId="1" hidden="1">{"Summary","1",FALSE,"Summary"}</definedName>
    <definedName name="wrn.sum1." localSheetId="2" hidden="1">{"Summary","1",FALSE,"Summary"}</definedName>
    <definedName name="wrn.sum1." hidden="1">{"Summary","1",FALSE,"Summary"}</definedName>
    <definedName name="wrn.Summary." localSheetId="1" hidden="1">{"Summary",#N/A,FALSE,"Summary"}</definedName>
    <definedName name="wrn.Summary." localSheetId="2" hidden="1">{"Summary",#N/A,FALSE,"Summary"}</definedName>
    <definedName name="wrn.Summary." hidden="1">{"Summary",#N/A,FALSE,"Summary"}</definedName>
    <definedName name="wrn.workpaper2." localSheetId="1" hidden="1">{#N/A,#N/A,FALSE,"Inputs And Assumptions";#N/A,#N/A,FALSE,"Revenue Allocation";#N/A,#N/A,FALSE,"RSP Surch Allocations";#N/A,#N/A,FALSE,"Generation Calculations";#N/A,#N/A,FALSE,"Test Year 2001 Sales and Revs."}</definedName>
    <definedName name="wrn.workpaper2." localSheetId="2" hidden="1">{#N/A,#N/A,FALSE,"Inputs And Assumptions";#N/A,#N/A,FALSE,"Revenue Allocation";#N/A,#N/A,FALSE,"RSP Surch Allocations";#N/A,#N/A,FALSE,"Generation Calculations";#N/A,#N/A,FALSE,"Test Year 2001 Sales and Revs."}</definedName>
    <definedName name="wrn.workpaper2." hidden="1">{#N/A,#N/A,FALSE,"Inputs And Assumptions";#N/A,#N/A,FALSE,"Revenue Allocation";#N/A,#N/A,FALSE,"RSP Surch Allocations";#N/A,#N/A,FALSE,"Generation Calculations";#N/A,#N/A,FALSE,"Test Year 2001 Sales and Revs."}</definedName>
    <definedName name="wrn.workpapers." localSheetId="1" hidden="1">{#N/A,#N/A,FALSE,"Inputs And Assumptions";#N/A,#N/A,FALSE,"Revenue Allocation";#N/A,#N/A,FALSE,"RSP Surch Allocations";#N/A,#N/A,FALSE,"Generation Calculations";#N/A,#N/A,FALSE,"Test Year 2001 Sales and Revs."}</definedName>
    <definedName name="wrn.workpapers." localSheetId="2" hidden="1">{#N/A,#N/A,FALSE,"Inputs And Assumptions";#N/A,#N/A,FALSE,"Revenue Allocation";#N/A,#N/A,FALSE,"RSP Surch Allocations";#N/A,#N/A,FALSE,"Generation Calculations";#N/A,#N/A,FALSE,"Test Year 2001 Sales and Revs."}</definedName>
    <definedName name="wrn.workpapers." hidden="1">{#N/A,#N/A,FALSE,"Inputs And Assumptions";#N/A,#N/A,FALSE,"Revenue Allocation";#N/A,#N/A,FALSE,"RSP Surch Allocations";#N/A,#N/A,FALSE,"Generation Calculations";#N/A,#N/A,FALSE,"Test Year 2001 Sales and Revs."}</definedName>
    <definedName name="wro.Cost._.Report." localSheetId="1" hidden="1">{#N/A,#N/A,FALSE,"Cost Report"}</definedName>
    <definedName name="wro.Cost._.Report." localSheetId="2" hidden="1">{#N/A,#N/A,FALSE,"Cost Report"}</definedName>
    <definedName name="wro.Cost._.Report." hidden="1">{#N/A,#N/A,FALSE,"Cost Report"}</definedName>
    <definedName name="x" localSheetId="1" hidden="1">{#N/A,#N/A,FALSE,"Aging Summary";#N/A,#N/A,FALSE,"Ratio Analysis";#N/A,#N/A,FALSE,"Test 120 Day Accts";#N/A,#N/A,FALSE,"Tickmarks"}</definedName>
    <definedName name="x" localSheetId="2" hidden="1">{#N/A,#N/A,FALSE,"Aging Summary";#N/A,#N/A,FALSE,"Ratio Analysis";#N/A,#N/A,FALSE,"Test 120 Day Accts";#N/A,#N/A,FALSE,"Tickmarks"}</definedName>
    <definedName name="x" hidden="1">{#N/A,#N/A,FALSE,"Aging Summary";#N/A,#N/A,FALSE,"Ratio Analysis";#N/A,#N/A,FALSE,"Test 120 Day Accts";#N/A,#N/A,FALSE,"Tickmarks"}</definedName>
    <definedName name="xb"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c"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d"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2"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f" localSheetId="1"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localSheetId="2"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g" localSheetId="1"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localSheetId="2"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h"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localSheetId="2"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i" localSheetId="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localSheetId="2"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j"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localSheetId="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k" localSheetId="1" hidden="1">{#N/A,#N/A,FALSE,"Res - Unadj";#N/A,#N/A,FALSE,"Small L&amp;P";#N/A,#N/A,FALSE,"Medium L&amp;P";#N/A,#N/A,FALSE,"E-19";#N/A,#N/A,FALSE,"E-20";#N/A,#N/A,FALSE,"A-RTP";#N/A,#N/A,FALSE,"Strtlts &amp; Standby";#N/A,#N/A,FALSE,"AG";#N/A,#N/A,FALSE,"2001mixeduse"}</definedName>
    <definedName name="xk" localSheetId="2" hidden="1">{#N/A,#N/A,FALSE,"Res - Unadj";#N/A,#N/A,FALSE,"Small L&amp;P";#N/A,#N/A,FALSE,"Medium L&amp;P";#N/A,#N/A,FALSE,"E-19";#N/A,#N/A,FALSE,"E-20";#N/A,#N/A,FALSE,"A-RTP";#N/A,#N/A,FALSE,"Strtlts &amp; Standby";#N/A,#N/A,FALSE,"AG";#N/A,#N/A,FALSE,"2001mixeduse"}</definedName>
    <definedName name="xk" hidden="1">{#N/A,#N/A,FALSE,"Res - Unadj";#N/A,#N/A,FALSE,"Small L&amp;P";#N/A,#N/A,FALSE,"Medium L&amp;P";#N/A,#N/A,FALSE,"E-19";#N/A,#N/A,FALSE,"E-20";#N/A,#N/A,FALSE,"A-RTP";#N/A,#N/A,FALSE,"Strtlts &amp; Standby";#N/A,#N/A,FALSE,"AG";#N/A,#N/A,FALSE,"2001mixeduse"}</definedName>
    <definedName name="xl" localSheetId="1" hidden="1">{"Summary","1",FALSE,"Summary"}</definedName>
    <definedName name="xl" localSheetId="2" hidden="1">{"Summary","1",FALSE,"Summary"}</definedName>
    <definedName name="xl" hidden="1">{"Summary","1",FALSE,"Summary"}</definedName>
    <definedName name="xm"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 localSheetId="1" hidden="1">{"PI_Data",#N/A,TRUE,"P&amp;I Data"}</definedName>
    <definedName name="xx" localSheetId="2" hidden="1">{"PI_Data",#N/A,TRUE,"P&amp;I Data"}</definedName>
    <definedName name="xx" hidden="1">{"PI_Data",#N/A,TRUE,"P&amp;I Data"}</definedName>
    <definedName name="xxx"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2"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xxxx" localSheetId="1" hidden="1">{#N/A,#N/A,FALSE,"Sum6 (1)"}</definedName>
    <definedName name="xxxxxxx" localSheetId="2" hidden="1">{#N/A,#N/A,FALSE,"Sum6 (1)"}</definedName>
    <definedName name="xxxxxxx" hidden="1">{#N/A,#N/A,FALSE,"Sum6 (1)"}</definedName>
    <definedName name="yrh" localSheetId="1" hidden="1">{#N/A,#N/A,FALSE,"Aging Summary";#N/A,#N/A,FALSE,"Ratio Analysis";#N/A,#N/A,FALSE,"Test 120 Day Accts";#N/A,#N/A,FALSE,"Tickmarks"}</definedName>
    <definedName name="yrh" localSheetId="2" hidden="1">{#N/A,#N/A,FALSE,"Aging Summary";#N/A,#N/A,FALSE,"Ratio Analysis";#N/A,#N/A,FALSE,"Test 120 Day Accts";#N/A,#N/A,FALSE,"Tickmarks"}</definedName>
    <definedName name="yrh" hidden="1">{#N/A,#N/A,FALSE,"Aging Summary";#N/A,#N/A,FALSE,"Ratio Analysis";#N/A,#N/A,FALSE,"Test 120 Day Accts";#N/A,#N/A,FALSE,"Tickmarks"}</definedName>
    <definedName name="yy" localSheetId="1" hidden="1">{#N/A,#N/A,FALSE,"Sum6 (1)"}</definedName>
    <definedName name="yy" localSheetId="2" hidden="1">{#N/A,#N/A,FALSE,"Sum6 (1)"}</definedName>
    <definedName name="yy" hidden="1">{#N/A,#N/A,FALSE,"Sum6 (1)"}</definedName>
    <definedName name="z" localSheetId="1" hidden="1">{#N/A,#N/A,FALSE,"Aging Summary";#N/A,#N/A,FALSE,"Ratio Analysis";#N/A,#N/A,FALSE,"Test 120 Day Accts";#N/A,#N/A,FALSE,"Tickmarks"}</definedName>
    <definedName name="z" localSheetId="2" hidden="1">{#N/A,#N/A,FALSE,"Aging Summary";#N/A,#N/A,FALSE,"Ratio Analysis";#N/A,#N/A,FALSE,"Test 120 Day Accts";#N/A,#N/A,FALSE,"Tickmarks"}</definedName>
    <definedName name="z" hidden="1">{#N/A,#N/A,FALSE,"Aging Summary";#N/A,#N/A,FALSE,"Ratio Analysis";#N/A,#N/A,FALSE,"Test 120 Day Accts";#N/A,#N/A,FALSE,"Tickmarks"}</definedName>
    <definedName name="zzz" localSheetId="1" hidden="1">{#N/A,#N/A,FALSE,"MVD_98LROP_Pl";#N/A,#N/A,FALSE,"MVD_98LROP_Sales";#N/A,#N/A,FALSE,"MVD LROP Product P+L";#N/A,#N/A,FALSE,"MVD R&amp;O's";#N/A,#N/A,FALSE,"MVD 98LROP Launches"}</definedName>
    <definedName name="zzz" localSheetId="2" hidden="1">{#N/A,#N/A,FALSE,"MVD_98LROP_Pl";#N/A,#N/A,FALSE,"MVD_98LROP_Sales";#N/A,#N/A,FALSE,"MVD LROP Product P+L";#N/A,#N/A,FALSE,"MVD R&amp;O's";#N/A,#N/A,FALSE,"MVD 98LROP Launches"}</definedName>
    <definedName name="zzz" hidden="1">{#N/A,#N/A,FALSE,"MVD_98LROP_Pl";#N/A,#N/A,FALSE,"MVD_98LROP_Sales";#N/A,#N/A,FALSE,"MVD LROP Product P+L";#N/A,#N/A,FALSE,"MVD R&amp;O's";#N/A,#N/A,FALSE,"MVD 98LROP Launches"}</definedName>
    <definedName name="zzzzzzzzzzzzzzzzzzzzzzzzzzzzz" localSheetId="1" hidden="1">{"PI_Data",#N/A,TRUE,"P&amp;I Data"}</definedName>
    <definedName name="zzzzzzzzzzzzzzzzzzzzzzzzzzzzz" localSheetId="2" hidden="1">{"PI_Data",#N/A,TRUE,"P&amp;I Data"}</definedName>
    <definedName name="zzzzzzzzzzzzzzzzzzzzzzzzzzzzz" hidden="1">{"PI_Data",#N/A,TRUE,"P&amp;I Data"}</definedName>
  </definedNames>
  <calcPr calcId="191028" concurrentCalc="0"/>
  <pivotCaches>
    <pivotCache cacheId="6" r:id="rId2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109" l="1"/>
  <c r="D17" i="21"/>
  <c r="D22" i="21"/>
  <c r="E17" i="21"/>
  <c r="E22" i="21"/>
  <c r="F17" i="21"/>
  <c r="F22" i="21"/>
  <c r="G17" i="21"/>
  <c r="G22" i="21"/>
  <c r="H17" i="21"/>
  <c r="H22" i="21"/>
  <c r="I17" i="21"/>
  <c r="I22" i="21"/>
  <c r="J17" i="21"/>
  <c r="J22" i="21"/>
  <c r="K17" i="21"/>
  <c r="K22" i="21"/>
  <c r="L17" i="21"/>
  <c r="L22" i="21"/>
  <c r="M17" i="21"/>
  <c r="M22" i="21"/>
  <c r="N17" i="21"/>
  <c r="N22" i="21"/>
  <c r="O17" i="21"/>
  <c r="O22" i="21"/>
  <c r="P17" i="21"/>
  <c r="P22" i="21"/>
  <c r="Q17" i="21"/>
  <c r="Q22" i="21"/>
  <c r="R17" i="21"/>
  <c r="R22" i="21"/>
  <c r="S17" i="21"/>
  <c r="S22" i="21"/>
  <c r="T17" i="21"/>
  <c r="T22" i="21"/>
  <c r="U17" i="21"/>
  <c r="U22" i="21"/>
  <c r="V17" i="21"/>
  <c r="V22" i="21"/>
  <c r="C17" i="21"/>
  <c r="C22" i="21"/>
  <c r="N8" i="6"/>
  <c r="N9" i="12"/>
  <c r="O9" i="12"/>
  <c r="P9" i="12"/>
  <c r="M9" i="12"/>
  <c r="G7" i="104"/>
  <c r="H7" i="104"/>
  <c r="I7" i="104"/>
  <c r="F7" i="104"/>
  <c r="C5" i="108"/>
  <c r="C4" i="108"/>
  <c r="C3" i="108"/>
  <c r="N10" i="6"/>
  <c r="N9" i="6"/>
  <c r="N11" i="6"/>
  <c r="N12" i="6"/>
  <c r="P11" i="6"/>
  <c r="P12" i="6"/>
  <c r="N34" i="107"/>
  <c r="L41" i="107"/>
  <c r="L39" i="107"/>
  <c r="L40" i="107"/>
  <c r="C4" i="20"/>
  <c r="C5" i="20"/>
  <c r="A15" i="106"/>
  <c r="A14" i="106"/>
  <c r="A13" i="106"/>
  <c r="A12" i="106"/>
  <c r="A11" i="106"/>
  <c r="A10" i="106"/>
  <c r="A9" i="106"/>
  <c r="A8" i="106"/>
  <c r="A7" i="106"/>
  <c r="A6" i="106"/>
  <c r="A5" i="106"/>
  <c r="A4" i="106"/>
  <c r="A3" i="106"/>
  <c r="U9" i="5"/>
  <c r="V9" i="5" a="1"/>
  <c r="V9" i="5"/>
  <c r="W9" i="5"/>
  <c r="U10" i="5"/>
  <c r="V10" i="5" a="1"/>
  <c r="V10" i="5"/>
  <c r="W10" i="5"/>
  <c r="O9" i="5"/>
  <c r="Q9" i="5"/>
  <c r="O10" i="5"/>
  <c r="Q10" i="5"/>
  <c r="B9" i="5"/>
  <c r="C9" i="5"/>
  <c r="P9" i="5"/>
  <c r="B10" i="5"/>
  <c r="C10" i="5"/>
  <c r="P10" i="5"/>
  <c r="U8" i="6" a="1"/>
  <c r="U8" i="6"/>
  <c r="V8" i="6"/>
  <c r="U9" i="6" a="1"/>
  <c r="U9" i="6"/>
  <c r="V9" i="6"/>
  <c r="U10" i="6" a="1"/>
  <c r="U10" i="6"/>
  <c r="V10" i="6"/>
  <c r="U11" i="6" a="1"/>
  <c r="U11" i="6"/>
  <c r="V11" i="6"/>
  <c r="U12" i="6" a="1"/>
  <c r="U12" i="6"/>
  <c r="V12" i="6"/>
  <c r="AA9" i="12"/>
  <c r="AB9" i="12"/>
  <c r="AC9" i="12"/>
  <c r="U10" i="12"/>
  <c r="W10" i="12"/>
  <c r="Y10" i="12"/>
  <c r="AA10" i="12"/>
  <c r="AB10" i="12"/>
  <c r="AC10" i="12"/>
  <c r="U11" i="12"/>
  <c r="W11" i="12"/>
  <c r="Y11" i="12"/>
  <c r="AA11" i="12"/>
  <c r="AB11" i="12"/>
  <c r="AC11" i="12"/>
  <c r="U9" i="12"/>
  <c r="W9" i="12"/>
  <c r="Y9" i="12"/>
  <c r="Z11" i="12"/>
  <c r="Z10" i="12"/>
  <c r="Z9" i="12"/>
  <c r="K8" i="5"/>
  <c r="AB8" i="11" a="1"/>
  <c r="AB8" i="11"/>
  <c r="AB9" i="11" a="1"/>
  <c r="AB9" i="11"/>
  <c r="AB10" i="11" a="1"/>
  <c r="AB10" i="11"/>
  <c r="AA10" i="11"/>
  <c r="AA9" i="11"/>
  <c r="AA8" i="11"/>
  <c r="C8" i="11"/>
  <c r="C9" i="11"/>
  <c r="C10" i="11"/>
  <c r="F80" i="72"/>
  <c r="F78" i="72"/>
  <c r="F76" i="72"/>
  <c r="F75" i="72"/>
  <c r="F74" i="72"/>
  <c r="F77" i="72"/>
  <c r="F79" i="72"/>
  <c r="C8" i="6"/>
  <c r="C9" i="6"/>
  <c r="C10" i="6"/>
  <c r="C11" i="6"/>
  <c r="O11" i="6"/>
  <c r="C12" i="6"/>
  <c r="O12" i="6"/>
  <c r="B8" i="6"/>
  <c r="B9" i="6"/>
  <c r="B10" i="6"/>
  <c r="B11" i="6"/>
  <c r="B12" i="6"/>
  <c r="C15" i="12"/>
  <c r="C16" i="12"/>
  <c r="C17" i="12"/>
  <c r="B15" i="12"/>
  <c r="B16" i="12"/>
  <c r="B17" i="12"/>
  <c r="C9" i="12"/>
  <c r="C10" i="12"/>
  <c r="C11" i="12"/>
  <c r="B9" i="12"/>
  <c r="B10" i="12"/>
  <c r="B11" i="12"/>
  <c r="H8" i="11"/>
  <c r="H9" i="11"/>
  <c r="H10" i="11"/>
  <c r="G8" i="11"/>
  <c r="G9" i="11"/>
  <c r="G10" i="11"/>
  <c r="B8" i="11"/>
  <c r="B9" i="11"/>
  <c r="B10" i="11"/>
  <c r="D4" i="103"/>
  <c r="C4" i="103"/>
  <c r="H5" i="103" a="1"/>
  <c r="H5" i="103"/>
  <c r="H6" i="103" a="1"/>
  <c r="H6" i="103"/>
  <c r="H7" i="103" a="1"/>
  <c r="H7" i="103"/>
  <c r="H8" i="103" a="1"/>
  <c r="H8" i="103"/>
  <c r="H9" i="103" a="1"/>
  <c r="H9" i="103"/>
  <c r="H10" i="103" a="1"/>
  <c r="H10" i="103"/>
  <c r="H11" i="103" a="1"/>
  <c r="H11" i="103"/>
  <c r="H12" i="103" a="1"/>
  <c r="H12" i="103"/>
  <c r="H13" i="103" a="1"/>
  <c r="H13" i="103"/>
  <c r="H14" i="103" a="1"/>
  <c r="H14" i="103"/>
  <c r="H15" i="103" a="1"/>
  <c r="H15" i="103"/>
  <c r="H20" i="103" a="1"/>
  <c r="H20" i="103"/>
  <c r="H21" i="103" a="1"/>
  <c r="H21" i="103"/>
  <c r="H22" i="103" a="1"/>
  <c r="H22" i="103"/>
  <c r="H25" i="103" a="1"/>
  <c r="H25" i="103"/>
  <c r="H26" i="103" a="1"/>
  <c r="H26" i="103"/>
  <c r="H27" i="103" a="1"/>
  <c r="H27" i="103"/>
  <c r="H28" i="103" a="1"/>
  <c r="H28" i="103"/>
  <c r="H29" i="103" a="1"/>
  <c r="H29" i="103"/>
  <c r="H30" i="103" a="1"/>
  <c r="H30" i="103"/>
  <c r="H31" i="103" a="1"/>
  <c r="H31" i="103"/>
  <c r="H32" i="103" a="1"/>
  <c r="H32" i="103"/>
  <c r="H33" i="103" a="1"/>
  <c r="H33" i="103"/>
  <c r="H34" i="103" a="1"/>
  <c r="H34" i="103"/>
  <c r="H35" i="103" a="1"/>
  <c r="H35" i="103"/>
  <c r="H36" i="103" a="1"/>
  <c r="H36" i="103"/>
  <c r="H37" i="103" a="1"/>
  <c r="H37" i="103"/>
  <c r="H38" i="103" a="1"/>
  <c r="H38" i="103"/>
  <c r="H39" i="103" a="1"/>
  <c r="H39" i="103"/>
  <c r="H40" i="103" a="1"/>
  <c r="H40" i="103"/>
  <c r="H41" i="103" a="1"/>
  <c r="H41" i="103"/>
  <c r="H42" i="103" a="1"/>
  <c r="H42" i="103"/>
  <c r="H47" i="103" a="1"/>
  <c r="H47" i="103"/>
  <c r="H48" i="103" a="1"/>
  <c r="H48" i="103"/>
  <c r="H49" i="103" a="1"/>
  <c r="H49" i="103"/>
  <c r="H50" i="103" a="1"/>
  <c r="H50" i="103"/>
  <c r="H51" i="103" a="1"/>
  <c r="H51" i="103"/>
  <c r="H52" i="103" a="1"/>
  <c r="H52" i="103"/>
  <c r="H53" i="103" a="1"/>
  <c r="H53" i="103"/>
  <c r="H54" i="103" a="1"/>
  <c r="H54" i="103"/>
  <c r="H55" i="103" a="1"/>
  <c r="H55" i="103"/>
  <c r="H56" i="103" a="1"/>
  <c r="H56" i="103"/>
  <c r="H57" i="103" a="1"/>
  <c r="H57" i="103"/>
  <c r="H58" i="103" a="1"/>
  <c r="H58" i="103"/>
  <c r="H59" i="103" a="1"/>
  <c r="H59" i="103"/>
  <c r="H60" i="103" a="1"/>
  <c r="H60" i="103"/>
  <c r="H61" i="103" a="1"/>
  <c r="H61" i="103"/>
  <c r="H62" i="103" a="1"/>
  <c r="H62" i="103"/>
  <c r="H63" i="103" a="1"/>
  <c r="H63" i="103"/>
  <c r="H65" i="103" a="1"/>
  <c r="H65" i="103"/>
  <c r="H67" i="103" a="1"/>
  <c r="H67" i="103"/>
  <c r="H75" i="103" a="1"/>
  <c r="H75" i="103"/>
  <c r="H76" i="103" a="1"/>
  <c r="H76" i="103"/>
  <c r="H77" i="103" a="1"/>
  <c r="H77" i="103"/>
  <c r="H78" i="103" a="1"/>
  <c r="H78" i="103"/>
  <c r="H79" i="103" a="1"/>
  <c r="H79" i="103"/>
  <c r="H80" i="103" a="1"/>
  <c r="H80" i="103"/>
  <c r="H81" i="103" a="1"/>
  <c r="H81" i="103"/>
  <c r="H82" i="103" a="1"/>
  <c r="H82" i="103"/>
  <c r="H83" i="103" a="1"/>
  <c r="H83" i="103"/>
  <c r="H84" i="103" a="1"/>
  <c r="H84" i="103"/>
  <c r="H85" i="103" a="1"/>
  <c r="H85" i="103"/>
  <c r="H88" i="103" a="1"/>
  <c r="H88" i="103"/>
  <c r="H89" i="103" a="1"/>
  <c r="H89" i="103"/>
  <c r="H90" i="103" a="1"/>
  <c r="H90" i="103"/>
  <c r="H91" i="103" a="1"/>
  <c r="H91" i="103"/>
  <c r="H92" i="103" a="1"/>
  <c r="H92" i="103"/>
  <c r="H93" i="103" a="1"/>
  <c r="H93" i="103"/>
  <c r="H94" i="103" a="1"/>
  <c r="H94" i="103"/>
  <c r="H95" i="103" a="1"/>
  <c r="H95" i="103"/>
  <c r="H96" i="103" a="1"/>
  <c r="H96" i="103"/>
  <c r="H97" i="103" a="1"/>
  <c r="H97" i="103"/>
  <c r="H98" i="103" a="1"/>
  <c r="H98" i="103"/>
  <c r="H102" i="103" a="1"/>
  <c r="H102" i="103"/>
  <c r="H103" i="103" a="1"/>
  <c r="H103" i="103"/>
  <c r="H104" i="103" a="1"/>
  <c r="H104" i="103"/>
  <c r="H105" i="103" a="1"/>
  <c r="H105" i="103"/>
  <c r="H110" i="103" a="1"/>
  <c r="H110" i="103"/>
  <c r="H111" i="103" a="1"/>
  <c r="H111" i="103"/>
  <c r="H112" i="103" a="1"/>
  <c r="H112" i="103"/>
  <c r="H113" i="103" a="1"/>
  <c r="H113" i="103"/>
  <c r="H114" i="103" a="1"/>
  <c r="H114" i="103"/>
  <c r="H115" i="103" a="1"/>
  <c r="H115" i="103"/>
  <c r="H116" i="103" a="1"/>
  <c r="H116" i="103"/>
  <c r="H117" i="103" a="1"/>
  <c r="H117" i="103"/>
  <c r="H118" i="103" a="1"/>
  <c r="H118" i="103"/>
  <c r="H119" i="103" a="1"/>
  <c r="H119" i="103"/>
  <c r="H123" i="103" a="1"/>
  <c r="H123" i="103"/>
  <c r="H124" i="103" a="1"/>
  <c r="H124" i="103"/>
  <c r="H125" i="103" a="1"/>
  <c r="H125" i="103"/>
  <c r="H126" i="103" a="1"/>
  <c r="H126" i="103"/>
  <c r="H4" i="103" a="1"/>
  <c r="H4" i="103"/>
  <c r="N10" i="1"/>
  <c r="N11" i="1"/>
  <c r="N12" i="1"/>
  <c r="N13" i="1"/>
  <c r="N14" i="1"/>
  <c r="M10" i="1"/>
  <c r="M11" i="1"/>
  <c r="M12" i="1"/>
  <c r="M13" i="1"/>
  <c r="N15" i="1"/>
  <c r="N16" i="1"/>
  <c r="M14" i="1"/>
  <c r="M15" i="1"/>
  <c r="M16" i="1"/>
  <c r="C7" i="1"/>
  <c r="C6" i="1"/>
  <c r="U8" i="5"/>
  <c r="O8" i="5"/>
  <c r="C8" i="5"/>
  <c r="P8" i="5"/>
  <c r="B8" i="5"/>
  <c r="E8" i="20"/>
  <c r="W8" i="5"/>
  <c r="V8" i="5" a="1"/>
  <c r="V8" i="5"/>
  <c r="Q8" i="5"/>
  <c r="C8" i="108"/>
  <c r="O12" i="103"/>
  <c r="O16" i="103"/>
  <c r="F4" i="103" a="1"/>
  <c r="O5" i="103"/>
  <c r="O6" i="103"/>
  <c r="O13" i="103"/>
  <c r="N25" i="108"/>
  <c r="C19" i="108"/>
  <c r="O8" i="6"/>
  <c r="O11" i="103"/>
  <c r="O14" i="103"/>
  <c r="O18" i="103"/>
  <c r="O9" i="103"/>
  <c r="O7" i="103"/>
  <c r="O17" i="103"/>
  <c r="O10" i="6"/>
  <c r="O4" i="103"/>
  <c r="O15" i="103"/>
  <c r="O9" i="6"/>
  <c r="O8" i="103"/>
  <c r="C25" i="108"/>
  <c r="A27" i="108"/>
  <c r="P9" i="6"/>
  <c r="O10" i="103"/>
  <c r="B5" i="103"/>
  <c r="A5" i="103"/>
  <c r="D5" i="103"/>
  <c r="P10" i="6"/>
  <c r="P8" i="6"/>
  <c r="A21" i="108"/>
  <c r="L27" i="108"/>
  <c r="F4" i="103"/>
  <c r="A10" i="108"/>
  <c r="I27" i="108" a="1"/>
  <c r="C27" i="108" a="1"/>
  <c r="D27" i="108" a="1"/>
  <c r="J27" i="108" a="1"/>
  <c r="B27" i="108" a="1"/>
  <c r="F27" i="108" a="1"/>
  <c r="H27" i="108" a="1"/>
  <c r="G4" i="103" a="1"/>
  <c r="T10" i="108" a="1"/>
  <c r="I10" i="108" a="1"/>
  <c r="C10" i="108" a="1"/>
  <c r="D10" i="108" a="1"/>
  <c r="P10" i="108" a="1"/>
  <c r="J10" i="108" a="1"/>
  <c r="B10" i="108" a="1"/>
  <c r="R10" i="108" a="1"/>
  <c r="H10" i="108" a="1"/>
  <c r="F10" i="108" a="1"/>
  <c r="S10" i="108" a="1"/>
  <c r="Q10" i="108" a="1"/>
  <c r="L10" i="108" a="1"/>
  <c r="G10" i="108" a="1"/>
  <c r="N10" i="108" a="1"/>
  <c r="K10" i="108" a="1"/>
  <c r="M10" i="108" a="1"/>
  <c r="E10" i="108" a="1"/>
  <c r="O10" i="108" a="1"/>
  <c r="D21" i="108" a="1"/>
  <c r="P21" i="108" a="1"/>
  <c r="L21" i="108" a="1"/>
  <c r="H21" i="108" a="1"/>
  <c r="N21" i="108" a="1"/>
  <c r="I21" i="108" a="1"/>
  <c r="K21" i="108" a="1"/>
  <c r="O21" i="108" a="1"/>
  <c r="J21" i="108" a="1"/>
  <c r="M21" i="108" a="1"/>
  <c r="Q21" i="108" a="1"/>
  <c r="F21" i="108" a="1"/>
  <c r="G21" i="108" a="1"/>
  <c r="B21" i="108" a="1"/>
  <c r="S21" i="108" a="1"/>
  <c r="R21" i="108" a="1"/>
  <c r="T27" i="108" a="1"/>
  <c r="M27" i="108" a="1"/>
  <c r="N27" i="108" a="1"/>
  <c r="O27" i="108" a="1"/>
  <c r="Q27" i="108" a="1"/>
  <c r="S27" i="108" a="1"/>
  <c r="S27" i="108"/>
  <c r="Q27" i="108"/>
  <c r="O27" i="108"/>
  <c r="N27" i="108"/>
  <c r="M27" i="108"/>
  <c r="T27" i="108"/>
  <c r="R21" i="108"/>
  <c r="S21" i="108"/>
  <c r="B21" i="108"/>
  <c r="G21" i="108"/>
  <c r="F21" i="108"/>
  <c r="Q21" i="108"/>
  <c r="M21" i="108"/>
  <c r="J21" i="108"/>
  <c r="O21" i="108"/>
  <c r="K21" i="108"/>
  <c r="I21" i="108"/>
  <c r="N21" i="108"/>
  <c r="H21" i="108"/>
  <c r="L21" i="108"/>
  <c r="P21" i="108"/>
  <c r="D21" i="108"/>
  <c r="O10" i="108"/>
  <c r="E10" i="108"/>
  <c r="M10" i="108"/>
  <c r="K10" i="108"/>
  <c r="N10" i="108"/>
  <c r="G10" i="108"/>
  <c r="L10" i="108"/>
  <c r="Q10" i="108"/>
  <c r="S10" i="108"/>
  <c r="F10" i="108"/>
  <c r="H10" i="108"/>
  <c r="R10" i="108"/>
  <c r="B10" i="108"/>
  <c r="J10" i="108"/>
  <c r="P10" i="108"/>
  <c r="D10" i="108"/>
  <c r="C10" i="108"/>
  <c r="I10" i="108"/>
  <c r="T10" i="108"/>
  <c r="G4" i="103"/>
  <c r="H27" i="108"/>
  <c r="F27" i="108"/>
  <c r="B27" i="108"/>
  <c r="J27" i="108"/>
  <c r="D27" i="108"/>
  <c r="C27" i="108"/>
  <c r="I27" i="108"/>
  <c r="L28" i="108"/>
  <c r="A22" i="108"/>
  <c r="B6" i="103"/>
  <c r="A6" i="103"/>
  <c r="D6" i="103"/>
  <c r="A11" i="108"/>
  <c r="C5" i="103"/>
  <c r="A28" i="108"/>
  <c r="Q28" i="108" a="1"/>
  <c r="S28" i="108" a="1"/>
  <c r="O28" i="108" a="1"/>
  <c r="M28" i="108" a="1"/>
  <c r="N28" i="108" a="1"/>
  <c r="T28" i="108" a="1"/>
  <c r="D11" i="108" a="1"/>
  <c r="R11" i="108" a="1"/>
  <c r="N11" i="108" a="1"/>
  <c r="L11" i="108" a="1"/>
  <c r="F11" i="108" a="1"/>
  <c r="K11" i="108" a="1"/>
  <c r="E11" i="108" a="1"/>
  <c r="S11" i="108" a="1"/>
  <c r="Q11" i="108" a="1"/>
  <c r="J11" i="108" a="1"/>
  <c r="I11" i="108" a="1"/>
  <c r="T11" i="108" a="1"/>
  <c r="G11" i="108" a="1"/>
  <c r="B11" i="108" a="1"/>
  <c r="P11" i="108" a="1"/>
  <c r="O11" i="108" a="1"/>
  <c r="H11" i="108" a="1"/>
  <c r="C11" i="108" a="1"/>
  <c r="M11" i="108" a="1"/>
  <c r="F28" i="108" a="1"/>
  <c r="H28" i="108" a="1"/>
  <c r="J28" i="108" a="1"/>
  <c r="C28" i="108" a="1"/>
  <c r="D28" i="108" a="1"/>
  <c r="I28" i="108" a="1"/>
  <c r="B28" i="108" a="1"/>
  <c r="F5" i="103" a="1"/>
  <c r="F5" i="103"/>
  <c r="B28" i="108"/>
  <c r="I28" i="108"/>
  <c r="D28" i="108"/>
  <c r="C28" i="108"/>
  <c r="J28" i="108"/>
  <c r="H28" i="108"/>
  <c r="F28" i="108"/>
  <c r="M11" i="108"/>
  <c r="C11" i="108"/>
  <c r="H11" i="108"/>
  <c r="O11" i="108"/>
  <c r="P11" i="108"/>
  <c r="B11" i="108"/>
  <c r="G11" i="108"/>
  <c r="T11" i="108"/>
  <c r="I11" i="108"/>
  <c r="J11" i="108"/>
  <c r="Q11" i="108"/>
  <c r="S11" i="108"/>
  <c r="E11" i="108"/>
  <c r="K11" i="108"/>
  <c r="F11" i="108"/>
  <c r="L11" i="108"/>
  <c r="N11" i="108"/>
  <c r="R11" i="108"/>
  <c r="D11" i="108"/>
  <c r="T28" i="108"/>
  <c r="N28" i="108"/>
  <c r="M28" i="108"/>
  <c r="O28" i="108"/>
  <c r="S28" i="108"/>
  <c r="Q28" i="108"/>
  <c r="B7" i="103"/>
  <c r="A7" i="103"/>
  <c r="D7" i="103"/>
  <c r="A29" i="108"/>
  <c r="A12" i="108"/>
  <c r="L29" i="108"/>
  <c r="C6" i="103"/>
  <c r="G5" i="103" a="1"/>
  <c r="M29" i="108" a="1"/>
  <c r="N29" i="108" a="1"/>
  <c r="Q29" i="108" a="1"/>
  <c r="O29" i="108" a="1"/>
  <c r="T29" i="108" a="1"/>
  <c r="S29" i="108" a="1"/>
  <c r="F6" i="103" a="1"/>
  <c r="B29" i="108" a="1"/>
  <c r="F29" i="108" a="1"/>
  <c r="J29" i="108" a="1"/>
  <c r="I29" i="108" a="1"/>
  <c r="C29" i="108" a="1"/>
  <c r="H29" i="108" a="1"/>
  <c r="D29" i="108" a="1"/>
  <c r="T12" i="108" a="1"/>
  <c r="H12" i="108" a="1"/>
  <c r="L12" i="108" a="1"/>
  <c r="M12" i="108" a="1"/>
  <c r="B12" i="108" a="1"/>
  <c r="R12" i="108" a="1"/>
  <c r="J12" i="108" a="1"/>
  <c r="S12" i="108" a="1"/>
  <c r="I12" i="108" a="1"/>
  <c r="D12" i="108" a="1"/>
  <c r="C12" i="108" a="1"/>
  <c r="O12" i="108" a="1"/>
  <c r="K12" i="108" a="1"/>
  <c r="G12" i="108" a="1"/>
  <c r="Q12" i="108" a="1"/>
  <c r="N12" i="108" a="1"/>
  <c r="E12" i="108" a="1"/>
  <c r="P12" i="108" a="1"/>
  <c r="F12" i="108" a="1"/>
  <c r="F12" i="108"/>
  <c r="P12" i="108"/>
  <c r="E12" i="108"/>
  <c r="N12" i="108"/>
  <c r="Q12" i="108"/>
  <c r="G12" i="108"/>
  <c r="K12" i="108"/>
  <c r="O12" i="108"/>
  <c r="C12" i="108"/>
  <c r="D12" i="108"/>
  <c r="I12" i="108"/>
  <c r="S12" i="108"/>
  <c r="J12" i="108"/>
  <c r="R12" i="108"/>
  <c r="B12" i="108"/>
  <c r="M12" i="108"/>
  <c r="L12" i="108"/>
  <c r="H12" i="108"/>
  <c r="T12" i="108"/>
  <c r="D29" i="108"/>
  <c r="H29" i="108"/>
  <c r="C29" i="108"/>
  <c r="I29" i="108"/>
  <c r="J29" i="108"/>
  <c r="F29" i="108"/>
  <c r="B29" i="108"/>
  <c r="F6" i="103"/>
  <c r="S29" i="108"/>
  <c r="T29" i="108"/>
  <c r="O29" i="108"/>
  <c r="Q29" i="108"/>
  <c r="N29" i="108"/>
  <c r="M29" i="108"/>
  <c r="G5" i="103"/>
  <c r="A13" i="108"/>
  <c r="A30" i="108"/>
  <c r="C7" i="103"/>
  <c r="B8" i="103"/>
  <c r="A8" i="103"/>
  <c r="D8" i="103"/>
  <c r="L30" i="108"/>
  <c r="F7" i="103" a="1"/>
  <c r="B13" i="108" a="1"/>
  <c r="M13" i="108" a="1"/>
  <c r="L13" i="108" a="1"/>
  <c r="R13" i="108" a="1"/>
  <c r="Q13" i="108" a="1"/>
  <c r="I13" i="108" a="1"/>
  <c r="P13" i="108" a="1"/>
  <c r="H13" i="108" a="1"/>
  <c r="J13" i="108" a="1"/>
  <c r="G13" i="108" a="1"/>
  <c r="K13" i="108" a="1"/>
  <c r="F13" i="108" a="1"/>
  <c r="N13" i="108" a="1"/>
  <c r="E13" i="108" a="1"/>
  <c r="S13" i="108" a="1"/>
  <c r="D13" i="108" a="1"/>
  <c r="T13" i="108" a="1"/>
  <c r="O13" i="108" a="1"/>
  <c r="C13" i="108" a="1"/>
  <c r="G6" i="103" a="1"/>
  <c r="H30" i="108" a="1"/>
  <c r="D30" i="108" a="1"/>
  <c r="F30" i="108" a="1"/>
  <c r="C30" i="108" a="1"/>
  <c r="I30" i="108" a="1"/>
  <c r="J30" i="108" a="1"/>
  <c r="B30" i="108" a="1"/>
  <c r="S30" i="108" a="1"/>
  <c r="Q30" i="108" a="1"/>
  <c r="O30" i="108" a="1"/>
  <c r="M30" i="108" a="1"/>
  <c r="N30" i="108" a="1"/>
  <c r="T30" i="108" a="1"/>
  <c r="T30" i="108"/>
  <c r="N30" i="108"/>
  <c r="M30" i="108"/>
  <c r="O30" i="108"/>
  <c r="Q30" i="108"/>
  <c r="S30" i="108"/>
  <c r="B30" i="108"/>
  <c r="J30" i="108"/>
  <c r="I30" i="108"/>
  <c r="C30" i="108"/>
  <c r="F30" i="108"/>
  <c r="D30" i="108"/>
  <c r="H30" i="108"/>
  <c r="G6" i="103"/>
  <c r="C13" i="108"/>
  <c r="O13" i="108"/>
  <c r="O17" i="108"/>
  <c r="T13" i="108"/>
  <c r="T17" i="108"/>
  <c r="D13" i="108"/>
  <c r="S13" i="108"/>
  <c r="S17" i="108"/>
  <c r="E13" i="108"/>
  <c r="N13" i="108"/>
  <c r="N17" i="108"/>
  <c r="F13" i="108"/>
  <c r="K13" i="108"/>
  <c r="G13" i="108"/>
  <c r="J13" i="108"/>
  <c r="H13" i="108"/>
  <c r="P13" i="108"/>
  <c r="P17" i="108"/>
  <c r="I13" i="108"/>
  <c r="Q13" i="108"/>
  <c r="Q17" i="108"/>
  <c r="R13" i="108"/>
  <c r="L13" i="108"/>
  <c r="M13" i="108"/>
  <c r="B13" i="108"/>
  <c r="F7" i="103"/>
  <c r="L31" i="108"/>
  <c r="A31" i="108"/>
  <c r="A14" i="108"/>
  <c r="R17" i="108"/>
  <c r="C8" i="103"/>
  <c r="A9" i="103"/>
  <c r="D9" i="103"/>
  <c r="B9" i="103"/>
  <c r="F8" i="103" a="1"/>
  <c r="G7" i="103" a="1"/>
  <c r="T31" i="108" a="1"/>
  <c r="O31" i="108" a="1"/>
  <c r="S31" i="108" a="1"/>
  <c r="M31" i="108" a="1"/>
  <c r="N31" i="108" a="1"/>
  <c r="Q31" i="108" a="1"/>
  <c r="M14" i="108" a="1"/>
  <c r="C14" i="108" a="1"/>
  <c r="G14" i="108" a="1"/>
  <c r="H14" i="108" a="1"/>
  <c r="B14" i="108" a="1"/>
  <c r="L14" i="108" a="1"/>
  <c r="F14" i="108" a="1"/>
  <c r="J14" i="108" a="1"/>
  <c r="D14" i="108" a="1"/>
  <c r="E14" i="108" a="1"/>
  <c r="K14" i="108" a="1"/>
  <c r="I14" i="108" a="1"/>
  <c r="C31" i="108" a="1"/>
  <c r="H31" i="108" a="1"/>
  <c r="J31" i="108" a="1"/>
  <c r="D31" i="108" a="1"/>
  <c r="I31" i="108" a="1"/>
  <c r="B31" i="108" a="1"/>
  <c r="F31" i="108" a="1"/>
  <c r="F31" i="108"/>
  <c r="B31" i="108"/>
  <c r="I31" i="108"/>
  <c r="D31" i="108"/>
  <c r="J31" i="108"/>
  <c r="H31" i="108"/>
  <c r="C31" i="108"/>
  <c r="I14" i="108"/>
  <c r="K14" i="108"/>
  <c r="E14" i="108"/>
  <c r="D14" i="108"/>
  <c r="J14" i="108"/>
  <c r="F14" i="108"/>
  <c r="L14" i="108"/>
  <c r="B14" i="108"/>
  <c r="H14" i="108"/>
  <c r="G14" i="108"/>
  <c r="C14" i="108"/>
  <c r="M14" i="108"/>
  <c r="Q31" i="108"/>
  <c r="N31" i="108"/>
  <c r="M31" i="108"/>
  <c r="S31" i="108"/>
  <c r="O31" i="108"/>
  <c r="T31" i="108"/>
  <c r="G7" i="103"/>
  <c r="F8" i="103"/>
  <c r="B10" i="103"/>
  <c r="A10" i="103"/>
  <c r="D10" i="103"/>
  <c r="A32" i="108"/>
  <c r="C9" i="103"/>
  <c r="A15" i="108"/>
  <c r="L32" i="108"/>
  <c r="F32" i="108" a="1"/>
  <c r="C32" i="108" a="1"/>
  <c r="B32" i="108" a="1"/>
  <c r="J32" i="108" a="1"/>
  <c r="I32" i="108" a="1"/>
  <c r="H32" i="108" a="1"/>
  <c r="D32" i="108" a="1"/>
  <c r="B15" i="108" a="1"/>
  <c r="L15" i="108" a="1"/>
  <c r="J15" i="108" a="1"/>
  <c r="K15" i="108" a="1"/>
  <c r="F15" i="108" a="1"/>
  <c r="D15" i="108" a="1"/>
  <c r="H15" i="108" a="1"/>
  <c r="E15" i="108" a="1"/>
  <c r="C15" i="108" a="1"/>
  <c r="G15" i="108" a="1"/>
  <c r="M15" i="108" a="1"/>
  <c r="I15" i="108" a="1"/>
  <c r="G8" i="103" a="1"/>
  <c r="F9" i="103" a="1"/>
  <c r="M32" i="108" a="1"/>
  <c r="S32" i="108" a="1"/>
  <c r="N32" i="108" a="1"/>
  <c r="T32" i="108" a="1"/>
  <c r="Q32" i="108" a="1"/>
  <c r="O32" i="108" a="1"/>
  <c r="O32" i="108"/>
  <c r="Q32" i="108"/>
  <c r="T32" i="108"/>
  <c r="N32" i="108"/>
  <c r="S32" i="108"/>
  <c r="M32" i="108"/>
  <c r="F9" i="103"/>
  <c r="G8" i="103"/>
  <c r="I15" i="108"/>
  <c r="M15" i="108"/>
  <c r="G15" i="108"/>
  <c r="C15" i="108"/>
  <c r="E15" i="108"/>
  <c r="H15" i="108"/>
  <c r="D15" i="108"/>
  <c r="F15" i="108"/>
  <c r="K15" i="108"/>
  <c r="J15" i="108"/>
  <c r="L15" i="108"/>
  <c r="B15" i="108"/>
  <c r="D32" i="108"/>
  <c r="H32" i="108"/>
  <c r="I32" i="108"/>
  <c r="J32" i="108"/>
  <c r="B32" i="108"/>
  <c r="C32" i="108"/>
  <c r="F32" i="108"/>
  <c r="C10" i="103"/>
  <c r="L33" i="108"/>
  <c r="A16" i="108"/>
  <c r="B11" i="103"/>
  <c r="A11" i="103"/>
  <c r="D11" i="103"/>
  <c r="A33" i="108"/>
  <c r="J33" i="108" a="1"/>
  <c r="H33" i="108" a="1"/>
  <c r="F33" i="108" a="1"/>
  <c r="I33" i="108" a="1"/>
  <c r="C33" i="108" a="1"/>
  <c r="B33" i="108" a="1"/>
  <c r="D33" i="108" a="1"/>
  <c r="F10" i="103" a="1"/>
  <c r="G9" i="103" a="1"/>
  <c r="S33" i="108" a="1"/>
  <c r="T33" i="108" a="1"/>
  <c r="N33" i="108" a="1"/>
  <c r="M33" i="108" a="1"/>
  <c r="O33" i="108" a="1"/>
  <c r="Q33" i="108" a="1"/>
  <c r="M16" i="108" a="1"/>
  <c r="L16" i="108" a="1"/>
  <c r="H16" i="108" a="1"/>
  <c r="C16" i="108" a="1"/>
  <c r="I16" i="108" a="1"/>
  <c r="G16" i="108" a="1"/>
  <c r="F16" i="108" a="1"/>
  <c r="B16" i="108" a="1"/>
  <c r="K16" i="108" a="1"/>
  <c r="D16" i="108" a="1"/>
  <c r="E16" i="108" a="1"/>
  <c r="J16" i="108" a="1"/>
  <c r="J16" i="108"/>
  <c r="E16" i="108"/>
  <c r="D16" i="108"/>
  <c r="K16" i="108"/>
  <c r="B16" i="108"/>
  <c r="F16" i="108"/>
  <c r="G16" i="108"/>
  <c r="I16" i="108"/>
  <c r="C16" i="108"/>
  <c r="H16" i="108"/>
  <c r="L16" i="108"/>
  <c r="L22" i="108"/>
  <c r="M16" i="108"/>
  <c r="Q33" i="108"/>
  <c r="O33" i="108"/>
  <c r="M33" i="108"/>
  <c r="N33" i="108"/>
  <c r="T33" i="108"/>
  <c r="S33" i="108"/>
  <c r="G9" i="103"/>
  <c r="F10" i="103"/>
  <c r="D33" i="108"/>
  <c r="B33" i="108"/>
  <c r="C33" i="108"/>
  <c r="I33" i="108"/>
  <c r="F33" i="108"/>
  <c r="H33" i="108"/>
  <c r="J33" i="108"/>
  <c r="L34" i="108"/>
  <c r="C11" i="103"/>
  <c r="A34" i="108"/>
  <c r="B12" i="103"/>
  <c r="A12" i="103"/>
  <c r="D12" i="103"/>
  <c r="F11" i="103" a="1"/>
  <c r="C34" i="108" a="1"/>
  <c r="F34" i="108" a="1"/>
  <c r="J34" i="108" a="1"/>
  <c r="D34" i="108" a="1"/>
  <c r="B34" i="108" a="1"/>
  <c r="I34" i="108" a="1"/>
  <c r="H34" i="108" a="1"/>
  <c r="G10" i="103" a="1"/>
  <c r="T34" i="108" a="1"/>
  <c r="S34" i="108" a="1"/>
  <c r="M34" i="108" a="1"/>
  <c r="Q34" i="108" a="1"/>
  <c r="O34" i="108" a="1"/>
  <c r="N34" i="108" a="1"/>
  <c r="L17" i="108"/>
  <c r="N34" i="108"/>
  <c r="O34" i="108"/>
  <c r="Q34" i="108"/>
  <c r="M34" i="108"/>
  <c r="S34" i="108"/>
  <c r="T34" i="108"/>
  <c r="G10" i="103"/>
  <c r="H34" i="108"/>
  <c r="I34" i="108"/>
  <c r="B34" i="108"/>
  <c r="D34" i="108"/>
  <c r="J34" i="108"/>
  <c r="F34" i="108"/>
  <c r="C34" i="108"/>
  <c r="F11" i="103"/>
  <c r="C12" i="103"/>
  <c r="L35" i="108"/>
  <c r="I17" i="108"/>
  <c r="P22" i="108"/>
  <c r="I22" i="108"/>
  <c r="K17" i="108"/>
  <c r="K22" i="108"/>
  <c r="R22" i="108"/>
  <c r="A13" i="103"/>
  <c r="D13" i="103"/>
  <c r="B13" i="103"/>
  <c r="G22" i="108"/>
  <c r="N22" i="108"/>
  <c r="G17" i="108"/>
  <c r="A35" i="108"/>
  <c r="H22" i="108"/>
  <c r="H17" i="108"/>
  <c r="O22" i="108"/>
  <c r="M22" i="108"/>
  <c r="F17" i="108"/>
  <c r="F22" i="108"/>
  <c r="S22" i="108"/>
  <c r="J17" i="108"/>
  <c r="Q22" i="108"/>
  <c r="J22" i="108"/>
  <c r="G11" i="103" a="1"/>
  <c r="M35" i="108" a="1"/>
  <c r="S35" i="108" a="1"/>
  <c r="O35" i="108" a="1"/>
  <c r="T35" i="108" a="1"/>
  <c r="Q35" i="108" a="1"/>
  <c r="N35" i="108" a="1"/>
  <c r="C35" i="108" a="1"/>
  <c r="F35" i="108" a="1"/>
  <c r="D35" i="108" a="1"/>
  <c r="H35" i="108" a="1"/>
  <c r="I35" i="108" a="1"/>
  <c r="B35" i="108" a="1"/>
  <c r="J35" i="108" a="1"/>
  <c r="F12" i="103" a="1"/>
  <c r="F12" i="103"/>
  <c r="J35" i="108"/>
  <c r="B35" i="108"/>
  <c r="I35" i="108"/>
  <c r="H35" i="108"/>
  <c r="D35" i="108"/>
  <c r="F35" i="108"/>
  <c r="C35" i="108"/>
  <c r="N35" i="108"/>
  <c r="Q35" i="108"/>
  <c r="T35" i="108"/>
  <c r="O35" i="108"/>
  <c r="S35" i="108"/>
  <c r="M35" i="108"/>
  <c r="G11" i="103"/>
  <c r="A36" i="108"/>
  <c r="B14" i="103"/>
  <c r="A14" i="103"/>
  <c r="D14" i="103"/>
  <c r="L36" i="108"/>
  <c r="C13" i="103"/>
  <c r="G12" i="103" a="1"/>
  <c r="F13" i="103" a="1"/>
  <c r="N36" i="108" a="1"/>
  <c r="S36" i="108" a="1"/>
  <c r="O36" i="108" a="1"/>
  <c r="Q36" i="108" a="1"/>
  <c r="T36" i="108" a="1"/>
  <c r="M36" i="108" a="1"/>
  <c r="B36" i="108" a="1"/>
  <c r="D36" i="108" a="1"/>
  <c r="F36" i="108" a="1"/>
  <c r="I36" i="108" a="1"/>
  <c r="H36" i="108" a="1"/>
  <c r="J36" i="108" a="1"/>
  <c r="C36" i="108" a="1"/>
  <c r="C36" i="108"/>
  <c r="J36" i="108"/>
  <c r="H36" i="108"/>
  <c r="I36" i="108"/>
  <c r="F36" i="108"/>
  <c r="D36" i="108"/>
  <c r="B36" i="108"/>
  <c r="M36" i="108"/>
  <c r="T36" i="108"/>
  <c r="Q36" i="108"/>
  <c r="O36" i="108"/>
  <c r="S36" i="108"/>
  <c r="N36" i="108"/>
  <c r="F13" i="103"/>
  <c r="G12" i="103"/>
  <c r="A37" i="108"/>
  <c r="L37" i="108"/>
  <c r="C14" i="103"/>
  <c r="B15" i="103"/>
  <c r="A15" i="103"/>
  <c r="D15" i="103"/>
  <c r="T37" i="108" a="1"/>
  <c r="S37" i="108" a="1"/>
  <c r="O37" i="108" a="1"/>
  <c r="N37" i="108" a="1"/>
  <c r="Q37" i="108" a="1"/>
  <c r="M37" i="108" a="1"/>
  <c r="G13" i="103" a="1"/>
  <c r="F14" i="103" a="1"/>
  <c r="J37" i="108" a="1"/>
  <c r="D37" i="108" a="1"/>
  <c r="C37" i="108" a="1"/>
  <c r="F37" i="108" a="1"/>
  <c r="H37" i="108" a="1"/>
  <c r="I37" i="108" a="1"/>
  <c r="B37" i="108" a="1"/>
  <c r="B37" i="108"/>
  <c r="I37" i="108"/>
  <c r="H37" i="108"/>
  <c r="F37" i="108"/>
  <c r="C37" i="108"/>
  <c r="D37" i="108"/>
  <c r="J37" i="108"/>
  <c r="F14" i="103"/>
  <c r="G13" i="103"/>
  <c r="M37" i="108"/>
  <c r="Q37" i="108"/>
  <c r="N37" i="108"/>
  <c r="O37" i="108"/>
  <c r="S37" i="108"/>
  <c r="T37" i="108"/>
  <c r="A38" i="108"/>
  <c r="C15" i="103"/>
  <c r="A16" i="103"/>
  <c r="D16" i="103"/>
  <c r="B16" i="103"/>
  <c r="L38" i="108"/>
  <c r="F15" i="103" a="1"/>
  <c r="S38" i="108" a="1"/>
  <c r="Q38" i="108" a="1"/>
  <c r="N38" i="108" a="1"/>
  <c r="O38" i="108" a="1"/>
  <c r="T38" i="108" a="1"/>
  <c r="M38" i="108" a="1"/>
  <c r="I38" i="108" a="1"/>
  <c r="B38" i="108" a="1"/>
  <c r="C38" i="108" a="1"/>
  <c r="J38" i="108" a="1"/>
  <c r="F38" i="108" a="1"/>
  <c r="D38" i="108" a="1"/>
  <c r="H38" i="108" a="1"/>
  <c r="G14" i="103" a="1"/>
  <c r="G14" i="103"/>
  <c r="H38" i="108"/>
  <c r="D38" i="108"/>
  <c r="F38" i="108"/>
  <c r="J38" i="108"/>
  <c r="C38" i="108"/>
  <c r="B38" i="108"/>
  <c r="I38" i="108"/>
  <c r="M38" i="108"/>
  <c r="T38" i="108"/>
  <c r="O38" i="108"/>
  <c r="N38" i="108"/>
  <c r="Q38" i="108"/>
  <c r="S38" i="108"/>
  <c r="F15" i="103"/>
  <c r="C16" i="103"/>
  <c r="A39" i="108"/>
  <c r="L39" i="108"/>
  <c r="B17" i="103"/>
  <c r="A17" i="103"/>
  <c r="D17" i="103"/>
  <c r="F16" i="103" a="1"/>
  <c r="T39" i="108" a="1"/>
  <c r="S39" i="108" a="1"/>
  <c r="N39" i="108" a="1"/>
  <c r="Q39" i="108" a="1"/>
  <c r="O39" i="108" a="1"/>
  <c r="M39" i="108" a="1"/>
  <c r="G15" i="103" a="1"/>
  <c r="H39" i="108" a="1"/>
  <c r="C39" i="108" a="1"/>
  <c r="J39" i="108" a="1"/>
  <c r="B39" i="108" a="1"/>
  <c r="F39" i="108" a="1"/>
  <c r="I39" i="108" a="1"/>
  <c r="D39" i="108" a="1"/>
  <c r="D39" i="108"/>
  <c r="I39" i="108"/>
  <c r="F39" i="108"/>
  <c r="B39" i="108"/>
  <c r="J39" i="108"/>
  <c r="C39" i="108"/>
  <c r="H39" i="108"/>
  <c r="G15" i="103"/>
  <c r="M39" i="108"/>
  <c r="O39" i="108"/>
  <c r="Q39" i="108"/>
  <c r="N39" i="108"/>
  <c r="S39" i="108"/>
  <c r="T39" i="108"/>
  <c r="F16" i="103"/>
  <c r="A40" i="108"/>
  <c r="C17" i="103"/>
  <c r="B18" i="103"/>
  <c r="A18" i="103"/>
  <c r="D18" i="103"/>
  <c r="L40" i="108"/>
  <c r="F17" i="103" a="1"/>
  <c r="Q40" i="108" a="1"/>
  <c r="T40" i="108" a="1"/>
  <c r="N40" i="108" a="1"/>
  <c r="M40" i="108" a="1"/>
  <c r="S40" i="108" a="1"/>
  <c r="O40" i="108" a="1"/>
  <c r="H40" i="108" a="1"/>
  <c r="F40" i="108" a="1"/>
  <c r="J40" i="108" a="1"/>
  <c r="I40" i="108" a="1"/>
  <c r="D40" i="108" a="1"/>
  <c r="C40" i="108" a="1"/>
  <c r="B40" i="108" a="1"/>
  <c r="B40" i="108"/>
  <c r="C40" i="108"/>
  <c r="D40" i="108"/>
  <c r="I40" i="108"/>
  <c r="J40" i="108"/>
  <c r="F40" i="108"/>
  <c r="H40" i="108"/>
  <c r="O40" i="108"/>
  <c r="S40" i="108"/>
  <c r="M40" i="108"/>
  <c r="N40" i="108"/>
  <c r="T40" i="108"/>
  <c r="Q40" i="108"/>
  <c r="F17" i="103"/>
  <c r="A41" i="108"/>
  <c r="L41" i="108"/>
  <c r="C18" i="103"/>
  <c r="A19" i="103"/>
  <c r="D19" i="103"/>
  <c r="B19" i="103"/>
  <c r="H16" i="103" a="1"/>
  <c r="F18" i="103" a="1"/>
  <c r="G16" i="103" a="1"/>
  <c r="D41" i="108" a="1"/>
  <c r="J41" i="108" a="1"/>
  <c r="I41" i="108" a="1"/>
  <c r="H41" i="108" a="1"/>
  <c r="C41" i="108" a="1"/>
  <c r="B41" i="108" a="1"/>
  <c r="F41" i="108" a="1"/>
  <c r="T41" i="108" a="1"/>
  <c r="O41" i="108" a="1"/>
  <c r="Q41" i="108" a="1"/>
  <c r="N41" i="108" a="1"/>
  <c r="M41" i="108" a="1"/>
  <c r="S41" i="108" a="1"/>
  <c r="S41" i="108"/>
  <c r="M41" i="108"/>
  <c r="N41" i="108"/>
  <c r="Q41" i="108"/>
  <c r="O41" i="108"/>
  <c r="T41" i="108"/>
  <c r="F41" i="108"/>
  <c r="B41" i="108"/>
  <c r="C41" i="108"/>
  <c r="H41" i="108"/>
  <c r="I41" i="108"/>
  <c r="J41" i="108"/>
  <c r="D41" i="108"/>
  <c r="G16" i="103"/>
  <c r="F18" i="103"/>
  <c r="H16" i="103"/>
  <c r="L42" i="108"/>
  <c r="B20" i="103"/>
  <c r="A20" i="103"/>
  <c r="D20" i="103"/>
  <c r="A42" i="108"/>
  <c r="C19" i="103"/>
  <c r="M42" i="108" a="1"/>
  <c r="T42" i="108" a="1"/>
  <c r="S42" i="108" a="1"/>
  <c r="N42" i="108" a="1"/>
  <c r="O42" i="108" a="1"/>
  <c r="Q42" i="108" a="1"/>
  <c r="G17" i="103" a="1"/>
  <c r="H17" i="103" a="1"/>
  <c r="F19" i="103" a="1"/>
  <c r="H42" i="108" a="1"/>
  <c r="I42" i="108" a="1"/>
  <c r="F42" i="108" a="1"/>
  <c r="D42" i="108" a="1"/>
  <c r="B42" i="108" a="1"/>
  <c r="J42" i="108" a="1"/>
  <c r="C42" i="108" a="1"/>
  <c r="C42" i="108"/>
  <c r="J42" i="108"/>
  <c r="B42" i="108"/>
  <c r="D42" i="108"/>
  <c r="F42" i="108"/>
  <c r="I42" i="108"/>
  <c r="H42" i="108"/>
  <c r="F19" i="103"/>
  <c r="H17" i="103"/>
  <c r="G17" i="103"/>
  <c r="Q42" i="108"/>
  <c r="O42" i="108"/>
  <c r="N42" i="108"/>
  <c r="S42" i="108"/>
  <c r="T42" i="108"/>
  <c r="M42" i="108"/>
  <c r="A43" i="108"/>
  <c r="C20" i="103"/>
  <c r="B21" i="103"/>
  <c r="A21" i="103"/>
  <c r="D21" i="103"/>
  <c r="L43" i="108"/>
  <c r="F43" i="108" a="1"/>
  <c r="C43" i="108" a="1"/>
  <c r="H43" i="108" a="1"/>
  <c r="D43" i="108" a="1"/>
  <c r="J43" i="108" a="1"/>
  <c r="B43" i="108" a="1"/>
  <c r="I43" i="108" a="1"/>
  <c r="G18" i="103" a="1"/>
  <c r="N43" i="108" a="1"/>
  <c r="T43" i="108" a="1"/>
  <c r="M43" i="108" a="1"/>
  <c r="Q43" i="108" a="1"/>
  <c r="O43" i="108" a="1"/>
  <c r="S43" i="108" a="1"/>
  <c r="H18" i="103" a="1"/>
  <c r="F20" i="103" a="1"/>
  <c r="F20" i="103"/>
  <c r="H18" i="103"/>
  <c r="S43" i="108"/>
  <c r="O43" i="108"/>
  <c r="Q43" i="108"/>
  <c r="M43" i="108"/>
  <c r="T43" i="108"/>
  <c r="N43" i="108"/>
  <c r="G18" i="103"/>
  <c r="I43" i="108"/>
  <c r="B43" i="108"/>
  <c r="J43" i="108"/>
  <c r="D43" i="108"/>
  <c r="H43" i="108"/>
  <c r="C43" i="108"/>
  <c r="F43" i="108"/>
  <c r="C21" i="103"/>
  <c r="B22" i="103"/>
  <c r="A22" i="103"/>
  <c r="D22" i="103"/>
  <c r="L44" i="108"/>
  <c r="A44" i="108"/>
  <c r="G20" i="103" a="1"/>
  <c r="H19" i="103" a="1"/>
  <c r="B44" i="108" a="1"/>
  <c r="F44" i="108" a="1"/>
  <c r="J44" i="108" a="1"/>
  <c r="D44" i="108" a="1"/>
  <c r="I44" i="108" a="1"/>
  <c r="H44" i="108" a="1"/>
  <c r="C44" i="108" a="1"/>
  <c r="F21" i="103" a="1"/>
  <c r="G19" i="103" a="1"/>
  <c r="O44" i="108" a="1"/>
  <c r="Q44" i="108" a="1"/>
  <c r="T44" i="108" a="1"/>
  <c r="N44" i="108" a="1"/>
  <c r="S44" i="108" a="1"/>
  <c r="M44" i="108" a="1"/>
  <c r="M44" i="108"/>
  <c r="S44" i="108"/>
  <c r="N44" i="108"/>
  <c r="T44" i="108"/>
  <c r="Q44" i="108"/>
  <c r="O44" i="108"/>
  <c r="G19" i="103"/>
  <c r="F21" i="103"/>
  <c r="C44" i="108"/>
  <c r="H44" i="108"/>
  <c r="I44" i="108"/>
  <c r="D44" i="108"/>
  <c r="J44" i="108"/>
  <c r="F44" i="108"/>
  <c r="B44" i="108"/>
  <c r="H19" i="103"/>
  <c r="G20" i="103"/>
  <c r="L45" i="108"/>
  <c r="C22" i="103"/>
  <c r="A45" i="108"/>
  <c r="B23" i="103"/>
  <c r="A23" i="103"/>
  <c r="D23" i="103"/>
  <c r="J45" i="108" a="1"/>
  <c r="D45" i="108" a="1"/>
  <c r="C45" i="108" a="1"/>
  <c r="I45" i="108" a="1"/>
  <c r="B45" i="108" a="1"/>
  <c r="H45" i="108" a="1"/>
  <c r="F45" i="108" a="1"/>
  <c r="O45" i="108" a="1"/>
  <c r="Q45" i="108" a="1"/>
  <c r="S45" i="108" a="1"/>
  <c r="N45" i="108" a="1"/>
  <c r="T45" i="108" a="1"/>
  <c r="M45" i="108" a="1"/>
  <c r="G21" i="103" a="1"/>
  <c r="F22" i="103" a="1"/>
  <c r="F22" i="103"/>
  <c r="G21" i="103"/>
  <c r="M45" i="108"/>
  <c r="T45" i="108"/>
  <c r="N45" i="108"/>
  <c r="S45" i="108"/>
  <c r="Q45" i="108"/>
  <c r="O45" i="108"/>
  <c r="F45" i="108"/>
  <c r="H45" i="108"/>
  <c r="B45" i="108"/>
  <c r="I45" i="108"/>
  <c r="C45" i="108"/>
  <c r="D45" i="108"/>
  <c r="J45" i="108"/>
  <c r="C23" i="103"/>
  <c r="B24" i="103"/>
  <c r="A24" i="103"/>
  <c r="D24" i="103"/>
  <c r="L46" i="108"/>
  <c r="A46" i="108"/>
  <c r="G22" i="103" a="1"/>
  <c r="M46" i="108" a="1"/>
  <c r="N46" i="108" a="1"/>
  <c r="T46" i="108" a="1"/>
  <c r="S46" i="108" a="1"/>
  <c r="O46" i="108" a="1"/>
  <c r="Q46" i="108" a="1"/>
  <c r="F23" i="103" a="1"/>
  <c r="F46" i="108" a="1"/>
  <c r="H46" i="108" a="1"/>
  <c r="D46" i="108" a="1"/>
  <c r="J46" i="108" a="1"/>
  <c r="C46" i="108" a="1"/>
  <c r="B46" i="108" a="1"/>
  <c r="I46" i="108" a="1"/>
  <c r="I46" i="108"/>
  <c r="B46" i="108"/>
  <c r="C46" i="108"/>
  <c r="J46" i="108"/>
  <c r="D46" i="108"/>
  <c r="H46" i="108"/>
  <c r="F46" i="108"/>
  <c r="F23" i="103"/>
  <c r="Q46" i="108"/>
  <c r="O46" i="108"/>
  <c r="S46" i="108"/>
  <c r="T46" i="108"/>
  <c r="N46" i="108"/>
  <c r="M46" i="108"/>
  <c r="G22" i="103"/>
  <c r="A25" i="103"/>
  <c r="D25" i="103"/>
  <c r="B25" i="103"/>
  <c r="A47" i="108"/>
  <c r="L47" i="108"/>
  <c r="C24" i="103"/>
  <c r="H47" i="108" a="1"/>
  <c r="F47" i="108" a="1"/>
  <c r="B47" i="108" a="1"/>
  <c r="I47" i="108" a="1"/>
  <c r="D47" i="108" a="1"/>
  <c r="J47" i="108" a="1"/>
  <c r="C47" i="108" a="1"/>
  <c r="S47" i="108" a="1"/>
  <c r="O47" i="108" a="1"/>
  <c r="T47" i="108" a="1"/>
  <c r="Q47" i="108" a="1"/>
  <c r="N47" i="108" a="1"/>
  <c r="M47" i="108" a="1"/>
  <c r="F24" i="103" a="1"/>
  <c r="F24" i="103"/>
  <c r="M47" i="108"/>
  <c r="N47" i="108"/>
  <c r="Q47" i="108"/>
  <c r="T47" i="108"/>
  <c r="O47" i="108"/>
  <c r="S47" i="108"/>
  <c r="C47" i="108"/>
  <c r="J47" i="108"/>
  <c r="D47" i="108"/>
  <c r="I47" i="108"/>
  <c r="B47" i="108"/>
  <c r="F47" i="108"/>
  <c r="H47" i="108"/>
  <c r="C25" i="103"/>
  <c r="L48" i="108"/>
  <c r="A48" i="108"/>
  <c r="B26" i="103"/>
  <c r="A26" i="103"/>
  <c r="D26" i="103"/>
  <c r="C48" i="108" a="1"/>
  <c r="I48" i="108" a="1"/>
  <c r="B48" i="108" a="1"/>
  <c r="J48" i="108" a="1"/>
  <c r="D48" i="108" a="1"/>
  <c r="F48" i="108" a="1"/>
  <c r="H48" i="108" a="1"/>
  <c r="H23" i="103" a="1"/>
  <c r="M48" i="108" a="1"/>
  <c r="Q48" i="108" a="1"/>
  <c r="S48" i="108" a="1"/>
  <c r="O48" i="108" a="1"/>
  <c r="T48" i="108" a="1"/>
  <c r="N48" i="108" a="1"/>
  <c r="F25" i="103" a="1"/>
  <c r="G23" i="103" a="1"/>
  <c r="G23" i="103"/>
  <c r="F25" i="103"/>
  <c r="N48" i="108"/>
  <c r="T48" i="108"/>
  <c r="O48" i="108"/>
  <c r="S48" i="108"/>
  <c r="Q48" i="108"/>
  <c r="M48" i="108"/>
  <c r="H23" i="103"/>
  <c r="H48" i="108"/>
  <c r="F48" i="108"/>
  <c r="D48" i="108"/>
  <c r="J48" i="108"/>
  <c r="B48" i="108"/>
  <c r="I48" i="108"/>
  <c r="C48" i="108"/>
  <c r="C26" i="103"/>
  <c r="L49" i="108"/>
  <c r="B27" i="103"/>
  <c r="A27" i="103"/>
  <c r="D27" i="103"/>
  <c r="A49" i="108"/>
  <c r="H24" i="103" a="1"/>
  <c r="F26" i="103" a="1"/>
  <c r="O49" i="108" a="1"/>
  <c r="M49" i="108" a="1"/>
  <c r="T49" i="108" a="1"/>
  <c r="Q49" i="108" a="1"/>
  <c r="S49" i="108" a="1"/>
  <c r="N49" i="108" a="1"/>
  <c r="G25" i="103" a="1"/>
  <c r="D49" i="108" a="1"/>
  <c r="F49" i="108" a="1"/>
  <c r="J49" i="108" a="1"/>
  <c r="I49" i="108" a="1"/>
  <c r="C49" i="108" a="1"/>
  <c r="B49" i="108" a="1"/>
  <c r="H49" i="108" a="1"/>
  <c r="G24" i="103" a="1"/>
  <c r="G24" i="103"/>
  <c r="H49" i="108"/>
  <c r="B49" i="108"/>
  <c r="C49" i="108"/>
  <c r="I49" i="108"/>
  <c r="J49" i="108"/>
  <c r="F49" i="108"/>
  <c r="D49" i="108"/>
  <c r="G25" i="103"/>
  <c r="N49" i="108"/>
  <c r="S49" i="108"/>
  <c r="Q49" i="108"/>
  <c r="T49" i="108"/>
  <c r="M49" i="108"/>
  <c r="O49" i="108"/>
  <c r="F26" i="103"/>
  <c r="H24" i="103"/>
  <c r="A50" i="108"/>
  <c r="C27" i="103"/>
  <c r="L50" i="108"/>
  <c r="B28" i="103"/>
  <c r="A28" i="103"/>
  <c r="D28" i="103"/>
  <c r="G26" i="103" a="1"/>
  <c r="F50" i="108" a="1"/>
  <c r="H50" i="108" a="1"/>
  <c r="B50" i="108" a="1"/>
  <c r="D50" i="108" a="1"/>
  <c r="I50" i="108" a="1"/>
  <c r="J50" i="108" a="1"/>
  <c r="C50" i="108" a="1"/>
  <c r="S50" i="108" a="1"/>
  <c r="O50" i="108" a="1"/>
  <c r="T50" i="108" a="1"/>
  <c r="M50" i="108" a="1"/>
  <c r="N50" i="108" a="1"/>
  <c r="Q50" i="108" a="1"/>
  <c r="F27" i="103" a="1"/>
  <c r="F27" i="103"/>
  <c r="Q50" i="108"/>
  <c r="N50" i="108"/>
  <c r="M50" i="108"/>
  <c r="T50" i="108"/>
  <c r="O50" i="108"/>
  <c r="S50" i="108"/>
  <c r="C50" i="108"/>
  <c r="J50" i="108"/>
  <c r="I50" i="108"/>
  <c r="D50" i="108"/>
  <c r="B50" i="108"/>
  <c r="H50" i="108"/>
  <c r="F50" i="108"/>
  <c r="G26" i="103"/>
  <c r="A29" i="103"/>
  <c r="D29" i="103"/>
  <c r="B29" i="103"/>
  <c r="C28" i="103"/>
  <c r="L51" i="108"/>
  <c r="A51" i="108"/>
  <c r="G27" i="103" a="1"/>
  <c r="S51" i="108" a="1"/>
  <c r="O51" i="108" a="1"/>
  <c r="T51" i="108" a="1"/>
  <c r="N51" i="108" a="1"/>
  <c r="M51" i="108" a="1"/>
  <c r="Q51" i="108" a="1"/>
  <c r="H51" i="108" a="1"/>
  <c r="C51" i="108" a="1"/>
  <c r="J51" i="108" a="1"/>
  <c r="D51" i="108" a="1"/>
  <c r="I51" i="108" a="1"/>
  <c r="B51" i="108" a="1"/>
  <c r="F51" i="108" a="1"/>
  <c r="F28" i="103" a="1"/>
  <c r="F28" i="103"/>
  <c r="F51" i="108"/>
  <c r="B51" i="108"/>
  <c r="I51" i="108"/>
  <c r="D51" i="108"/>
  <c r="J51" i="108"/>
  <c r="C51" i="108"/>
  <c r="H51" i="108"/>
  <c r="Q51" i="108"/>
  <c r="M51" i="108"/>
  <c r="N51" i="108"/>
  <c r="T51" i="108"/>
  <c r="O51" i="108"/>
  <c r="S51" i="108"/>
  <c r="G27" i="103"/>
  <c r="A52" i="108"/>
  <c r="C29" i="103"/>
  <c r="L52" i="108"/>
  <c r="A30" i="103"/>
  <c r="D30" i="103"/>
  <c r="B30" i="103"/>
  <c r="G28" i="103" a="1"/>
  <c r="T52" i="108" a="1"/>
  <c r="M52" i="108" a="1"/>
  <c r="S52" i="108" a="1"/>
  <c r="Q52" i="108" a="1"/>
  <c r="O52" i="108" a="1"/>
  <c r="N52" i="108" a="1"/>
  <c r="F29" i="103" a="1"/>
  <c r="F52" i="108" a="1"/>
  <c r="I52" i="108" a="1"/>
  <c r="D52" i="108" a="1"/>
  <c r="C52" i="108" a="1"/>
  <c r="H52" i="108" a="1"/>
  <c r="J52" i="108" a="1"/>
  <c r="B52" i="108" a="1"/>
  <c r="B52" i="108"/>
  <c r="J52" i="108"/>
  <c r="H52" i="108"/>
  <c r="C52" i="108"/>
  <c r="D52" i="108"/>
  <c r="I52" i="108"/>
  <c r="F52" i="108"/>
  <c r="F29" i="103"/>
  <c r="N52" i="108"/>
  <c r="O52" i="108"/>
  <c r="Q52" i="108"/>
  <c r="S52" i="108"/>
  <c r="M52" i="108"/>
  <c r="T52" i="108"/>
  <c r="G28" i="103"/>
  <c r="A53" i="108"/>
  <c r="B31" i="103"/>
  <c r="A31" i="103"/>
  <c r="D31" i="103"/>
  <c r="L53" i="108"/>
  <c r="C30" i="103"/>
  <c r="G29" i="103" a="1"/>
  <c r="D53" i="108" a="1"/>
  <c r="H53" i="108" a="1"/>
  <c r="B53" i="108" a="1"/>
  <c r="I53" i="108" a="1"/>
  <c r="F53" i="108" a="1"/>
  <c r="J53" i="108" a="1"/>
  <c r="C53" i="108" a="1"/>
  <c r="S53" i="108" a="1"/>
  <c r="O53" i="108" a="1"/>
  <c r="Q53" i="108" a="1"/>
  <c r="T53" i="108" a="1"/>
  <c r="N53" i="108" a="1"/>
  <c r="M53" i="108" a="1"/>
  <c r="F30" i="103" a="1"/>
  <c r="F30" i="103"/>
  <c r="M53" i="108"/>
  <c r="N53" i="108"/>
  <c r="T53" i="108"/>
  <c r="Q53" i="108"/>
  <c r="O53" i="108"/>
  <c r="S53" i="108"/>
  <c r="C53" i="108"/>
  <c r="J53" i="108"/>
  <c r="F53" i="108"/>
  <c r="I53" i="108"/>
  <c r="B53" i="108"/>
  <c r="H53" i="108"/>
  <c r="D53" i="108"/>
  <c r="G29" i="103"/>
  <c r="L54" i="108"/>
  <c r="C31" i="103"/>
  <c r="A54" i="108"/>
  <c r="B32" i="103"/>
  <c r="A32" i="103"/>
  <c r="D32" i="103"/>
  <c r="G30" i="103" a="1"/>
  <c r="F31" i="103" a="1"/>
  <c r="F54" i="108" a="1"/>
  <c r="B54" i="108" a="1"/>
  <c r="D54" i="108" a="1"/>
  <c r="C54" i="108" a="1"/>
  <c r="I54" i="108" a="1"/>
  <c r="J54" i="108" a="1"/>
  <c r="H54" i="108" a="1"/>
  <c r="T54" i="108" a="1"/>
  <c r="Q54" i="108" a="1"/>
  <c r="O54" i="108" a="1"/>
  <c r="M54" i="108" a="1"/>
  <c r="S54" i="108" a="1"/>
  <c r="N54" i="108" a="1"/>
  <c r="N54" i="108"/>
  <c r="S54" i="108"/>
  <c r="M54" i="108"/>
  <c r="O54" i="108"/>
  <c r="Q54" i="108"/>
  <c r="T54" i="108"/>
  <c r="H54" i="108"/>
  <c r="J54" i="108"/>
  <c r="I54" i="108"/>
  <c r="C54" i="108"/>
  <c r="D54" i="108"/>
  <c r="B54" i="108"/>
  <c r="F54" i="108"/>
  <c r="F31" i="103"/>
  <c r="G30" i="103"/>
  <c r="L55" i="108"/>
  <c r="A55" i="108"/>
  <c r="C32" i="103"/>
  <c r="B33" i="103"/>
  <c r="A33" i="103"/>
  <c r="D33" i="103"/>
  <c r="J55" i="108" a="1"/>
  <c r="F55" i="108" a="1"/>
  <c r="D55" i="108" a="1"/>
  <c r="H55" i="108" a="1"/>
  <c r="C55" i="108" a="1"/>
  <c r="I55" i="108" a="1"/>
  <c r="B55" i="108" a="1"/>
  <c r="G31" i="103" a="1"/>
  <c r="F32" i="103" a="1"/>
  <c r="O55" i="108" a="1"/>
  <c r="S55" i="108" a="1"/>
  <c r="N55" i="108" a="1"/>
  <c r="Q55" i="108" a="1"/>
  <c r="M55" i="108" a="1"/>
  <c r="T55" i="108" a="1"/>
  <c r="T55" i="108"/>
  <c r="M55" i="108"/>
  <c r="Q55" i="108"/>
  <c r="N55" i="108"/>
  <c r="S55" i="108"/>
  <c r="O55" i="108"/>
  <c r="F32" i="103"/>
  <c r="G31" i="103"/>
  <c r="B55" i="108"/>
  <c r="I55" i="108"/>
  <c r="C55" i="108"/>
  <c r="H55" i="108"/>
  <c r="D55" i="108"/>
  <c r="F55" i="108"/>
  <c r="J55" i="108"/>
  <c r="A34" i="103"/>
  <c r="D34" i="103"/>
  <c r="B34" i="103"/>
  <c r="L56" i="108"/>
  <c r="C33" i="103"/>
  <c r="A56" i="108"/>
  <c r="C56" i="108" a="1"/>
  <c r="H56" i="108" a="1"/>
  <c r="I56" i="108" a="1"/>
  <c r="F56" i="108" a="1"/>
  <c r="J56" i="108" a="1"/>
  <c r="D56" i="108" a="1"/>
  <c r="B56" i="108" a="1"/>
  <c r="T56" i="108" a="1"/>
  <c r="S56" i="108" a="1"/>
  <c r="Q56" i="108" a="1"/>
  <c r="N56" i="108" a="1"/>
  <c r="M56" i="108" a="1"/>
  <c r="O56" i="108" a="1"/>
  <c r="G32" i="103" a="1"/>
  <c r="F33" i="103" a="1"/>
  <c r="F33" i="103"/>
  <c r="G32" i="103"/>
  <c r="O56" i="108"/>
  <c r="M56" i="108"/>
  <c r="N56" i="108"/>
  <c r="Q56" i="108"/>
  <c r="S56" i="108"/>
  <c r="T56" i="108"/>
  <c r="B56" i="108"/>
  <c r="D56" i="108"/>
  <c r="J56" i="108"/>
  <c r="F56" i="108"/>
  <c r="I56" i="108"/>
  <c r="H56" i="108"/>
  <c r="C56" i="108"/>
  <c r="C34" i="103"/>
  <c r="L57" i="108"/>
  <c r="A57" i="108"/>
  <c r="B35" i="103"/>
  <c r="A35" i="103"/>
  <c r="D35" i="103"/>
  <c r="G33" i="103" a="1"/>
  <c r="F34" i="103" a="1"/>
  <c r="S57" i="108" a="1"/>
  <c r="Q57" i="108" a="1"/>
  <c r="N57" i="108" a="1"/>
  <c r="M57" i="108" a="1"/>
  <c r="T57" i="108" a="1"/>
  <c r="O57" i="108" a="1"/>
  <c r="J57" i="108" a="1"/>
  <c r="D57" i="108" a="1"/>
  <c r="C57" i="108" a="1"/>
  <c r="I57" i="108" a="1"/>
  <c r="B57" i="108" a="1"/>
  <c r="H57" i="108" a="1"/>
  <c r="F57" i="108" a="1"/>
  <c r="F57" i="108"/>
  <c r="H57" i="108"/>
  <c r="B57" i="108"/>
  <c r="I57" i="108"/>
  <c r="C57" i="108"/>
  <c r="D57" i="108"/>
  <c r="J57" i="108"/>
  <c r="O57" i="108"/>
  <c r="T57" i="108"/>
  <c r="M57" i="108"/>
  <c r="N57" i="108"/>
  <c r="Q57" i="108"/>
  <c r="S57" i="108"/>
  <c r="F34" i="103"/>
  <c r="G33" i="103"/>
  <c r="C35" i="103"/>
  <c r="B36" i="103"/>
  <c r="A36" i="103"/>
  <c r="D36" i="103"/>
  <c r="F35" i="103" a="1"/>
  <c r="G34" i="103" a="1"/>
  <c r="G34" i="103"/>
  <c r="F35" i="103"/>
  <c r="C36" i="103"/>
  <c r="A37" i="103"/>
  <c r="D37" i="103"/>
  <c r="B37" i="103"/>
  <c r="G35" i="103" a="1"/>
  <c r="F36" i="103" a="1"/>
  <c r="F36" i="103"/>
  <c r="G35" i="103"/>
  <c r="C37" i="103"/>
  <c r="B38" i="103"/>
  <c r="A38" i="103"/>
  <c r="D38" i="103"/>
  <c r="G36" i="103" a="1"/>
  <c r="F37" i="103" a="1"/>
  <c r="F37" i="103"/>
  <c r="G36" i="103"/>
  <c r="A39" i="103"/>
  <c r="D39" i="103"/>
  <c r="B39" i="103"/>
  <c r="C38" i="103"/>
  <c r="G37" i="103" a="1"/>
  <c r="F38" i="103" a="1"/>
  <c r="F38" i="103"/>
  <c r="G37" i="103"/>
  <c r="A40" i="103"/>
  <c r="D40" i="103"/>
  <c r="B40" i="103"/>
  <c r="C39" i="103"/>
  <c r="G38" i="103" a="1"/>
  <c r="F39" i="103" a="1"/>
  <c r="F39" i="103"/>
  <c r="G38" i="103"/>
  <c r="B41" i="103"/>
  <c r="A41" i="103"/>
  <c r="D41" i="103"/>
  <c r="C40" i="103"/>
  <c r="G39" i="103" a="1"/>
  <c r="F40" i="103" a="1"/>
  <c r="F40" i="103"/>
  <c r="G39" i="103"/>
  <c r="C41" i="103"/>
  <c r="A42" i="103"/>
  <c r="D42" i="103"/>
  <c r="B42" i="103"/>
  <c r="G40" i="103" a="1"/>
  <c r="F41" i="103" a="1"/>
  <c r="F41" i="103"/>
  <c r="G40" i="103"/>
  <c r="B43" i="103"/>
  <c r="A43" i="103"/>
  <c r="D43" i="103"/>
  <c r="C42" i="103"/>
  <c r="G41" i="103" a="1"/>
  <c r="F42" i="103" a="1"/>
  <c r="F42" i="103"/>
  <c r="G41" i="103"/>
  <c r="C43" i="103"/>
  <c r="A44" i="103"/>
  <c r="D44" i="103"/>
  <c r="B44" i="103"/>
  <c r="G42" i="103" a="1"/>
  <c r="F43" i="103" a="1"/>
  <c r="F43" i="103"/>
  <c r="G42" i="103"/>
  <c r="B45" i="103"/>
  <c r="A45" i="103"/>
  <c r="D45" i="103"/>
  <c r="C44" i="103"/>
  <c r="F44" i="103" a="1"/>
  <c r="F44" i="103"/>
  <c r="C45" i="103"/>
  <c r="A46" i="103"/>
  <c r="D46" i="103"/>
  <c r="B46" i="103"/>
  <c r="G43" i="103" a="1"/>
  <c r="F45" i="103" a="1"/>
  <c r="H43" i="103" a="1"/>
  <c r="H43" i="103"/>
  <c r="F45" i="103"/>
  <c r="G43" i="103"/>
  <c r="B47" i="103"/>
  <c r="A47" i="103"/>
  <c r="D47" i="103"/>
  <c r="C46" i="103"/>
  <c r="H44" i="103" a="1"/>
  <c r="G44" i="103" a="1"/>
  <c r="F46" i="103" a="1"/>
  <c r="F46" i="103"/>
  <c r="G44" i="103"/>
  <c r="H44" i="103"/>
  <c r="A48" i="103"/>
  <c r="D48" i="103"/>
  <c r="B48" i="103"/>
  <c r="C47" i="103"/>
  <c r="H45" i="103" a="1"/>
  <c r="G45" i="103" a="1"/>
  <c r="F47" i="103" a="1"/>
  <c r="F47" i="103"/>
  <c r="G45" i="103"/>
  <c r="H45" i="103"/>
  <c r="C48" i="103"/>
  <c r="B49" i="103"/>
  <c r="A49" i="103"/>
  <c r="D49" i="103"/>
  <c r="G47" i="103" a="1"/>
  <c r="H46" i="103" a="1"/>
  <c r="F48" i="103" a="1"/>
  <c r="G46" i="103" a="1"/>
  <c r="G46" i="103"/>
  <c r="F48" i="103"/>
  <c r="H46" i="103"/>
  <c r="G47" i="103"/>
  <c r="A50" i="103"/>
  <c r="D50" i="103"/>
  <c r="B50" i="103"/>
  <c r="C49" i="103"/>
  <c r="G48" i="103" a="1"/>
  <c r="F49" i="103" a="1"/>
  <c r="F49" i="103"/>
  <c r="G48" i="103"/>
  <c r="B51" i="103"/>
  <c r="A51" i="103"/>
  <c r="D51" i="103"/>
  <c r="C50" i="103"/>
  <c r="G49" i="103" a="1"/>
  <c r="F50" i="103" a="1"/>
  <c r="F50" i="103"/>
  <c r="G49" i="103"/>
  <c r="C51" i="103"/>
  <c r="A52" i="103"/>
  <c r="D52" i="103"/>
  <c r="B52" i="103"/>
  <c r="G50" i="103" a="1"/>
  <c r="F51" i="103" a="1"/>
  <c r="F51" i="103"/>
  <c r="G50" i="103"/>
  <c r="B53" i="103"/>
  <c r="A53" i="103"/>
  <c r="D53" i="103"/>
  <c r="C52" i="103"/>
  <c r="G51" i="103" a="1"/>
  <c r="F52" i="103" a="1"/>
  <c r="F52" i="103"/>
  <c r="G51" i="103"/>
  <c r="C53" i="103"/>
  <c r="A54" i="103"/>
  <c r="D54" i="103"/>
  <c r="B54" i="103"/>
  <c r="G52" i="103" a="1"/>
  <c r="F53" i="103" a="1"/>
  <c r="F53" i="103"/>
  <c r="G52" i="103"/>
  <c r="B55" i="103"/>
  <c r="A55" i="103"/>
  <c r="D55" i="103"/>
  <c r="C54" i="103"/>
  <c r="G53" i="103" a="1"/>
  <c r="F54" i="103" a="1"/>
  <c r="F54" i="103"/>
  <c r="G53" i="103"/>
  <c r="C55" i="103"/>
  <c r="A56" i="103"/>
  <c r="D56" i="103"/>
  <c r="B56" i="103"/>
  <c r="G54" i="103" a="1"/>
  <c r="F55" i="103" a="1"/>
  <c r="F55" i="103"/>
  <c r="G54" i="103"/>
  <c r="B57" i="103"/>
  <c r="A57" i="103"/>
  <c r="D57" i="103"/>
  <c r="C56" i="103"/>
  <c r="G55" i="103" a="1"/>
  <c r="F56" i="103" a="1"/>
  <c r="F56" i="103"/>
  <c r="G55" i="103"/>
  <c r="C57" i="103"/>
  <c r="A58" i="103"/>
  <c r="D58" i="103"/>
  <c r="B58" i="103"/>
  <c r="G56" i="103" a="1"/>
  <c r="F57" i="103" a="1"/>
  <c r="F57" i="103"/>
  <c r="G56" i="103"/>
  <c r="A59" i="103"/>
  <c r="D59" i="103"/>
  <c r="B59" i="103"/>
  <c r="C58" i="103"/>
  <c r="G57" i="103" a="1"/>
  <c r="F58" i="103" a="1"/>
  <c r="F58" i="103"/>
  <c r="G57" i="103"/>
  <c r="B60" i="103"/>
  <c r="A60" i="103"/>
  <c r="D60" i="103"/>
  <c r="C59" i="103"/>
  <c r="G58" i="103" a="1"/>
  <c r="F59" i="103" a="1"/>
  <c r="F59" i="103"/>
  <c r="G58" i="103"/>
  <c r="B61" i="103"/>
  <c r="A61" i="103"/>
  <c r="D61" i="103"/>
  <c r="C60" i="103"/>
  <c r="G59" i="103" a="1"/>
  <c r="F60" i="103" a="1"/>
  <c r="F60" i="103"/>
  <c r="G59" i="103"/>
  <c r="C61" i="103"/>
  <c r="B62" i="103"/>
  <c r="A62" i="103"/>
  <c r="D62" i="103"/>
  <c r="G60" i="103" a="1"/>
  <c r="F61" i="103" a="1"/>
  <c r="F61" i="103"/>
  <c r="G60" i="103"/>
  <c r="C62" i="103"/>
  <c r="B63" i="103"/>
  <c r="A63" i="103"/>
  <c r="D63" i="103"/>
  <c r="G61" i="103" a="1"/>
  <c r="F62" i="103" a="1"/>
  <c r="F62" i="103"/>
  <c r="G61" i="103"/>
  <c r="C63" i="103"/>
  <c r="B64" i="103"/>
  <c r="A64" i="103"/>
  <c r="D64" i="103"/>
  <c r="G62" i="103" a="1"/>
  <c r="F63" i="103" a="1"/>
  <c r="F63" i="103"/>
  <c r="G62" i="103"/>
  <c r="C64" i="103"/>
  <c r="B65" i="103"/>
  <c r="A65" i="103"/>
  <c r="D65" i="103"/>
  <c r="G63" i="103" a="1"/>
  <c r="F64" i="103" a="1"/>
  <c r="F64" i="103"/>
  <c r="G63" i="103"/>
  <c r="C65" i="103"/>
  <c r="B66" i="103"/>
  <c r="A66" i="103"/>
  <c r="D66" i="103"/>
  <c r="F65" i="103" a="1"/>
  <c r="F65" i="103"/>
  <c r="C66" i="103"/>
  <c r="B67" i="103"/>
  <c r="A67" i="103"/>
  <c r="D67" i="103"/>
  <c r="G65" i="103" a="1"/>
  <c r="G64" i="103" a="1"/>
  <c r="F66" i="103" a="1"/>
  <c r="H64" i="103" a="1"/>
  <c r="H64" i="103"/>
  <c r="F66" i="103"/>
  <c r="G64" i="103"/>
  <c r="G65" i="103"/>
  <c r="C67" i="103"/>
  <c r="B68" i="103"/>
  <c r="A68" i="103"/>
  <c r="D68" i="103"/>
  <c r="F67" i="103" a="1"/>
  <c r="F67" i="103"/>
  <c r="B69" i="103"/>
  <c r="A69" i="103"/>
  <c r="D69" i="103"/>
  <c r="C68" i="103"/>
  <c r="G67" i="103" a="1"/>
  <c r="G66" i="103" a="1"/>
  <c r="F68" i="103" a="1"/>
  <c r="H66" i="103" a="1"/>
  <c r="H66" i="103"/>
  <c r="F68" i="103"/>
  <c r="G66" i="103"/>
  <c r="G67" i="103"/>
  <c r="C69" i="103"/>
  <c r="B70" i="103"/>
  <c r="A70" i="103"/>
  <c r="D70" i="103"/>
  <c r="F69" i="103" a="1"/>
  <c r="F69" i="103"/>
  <c r="B71" i="103"/>
  <c r="A71" i="103"/>
  <c r="D71" i="103"/>
  <c r="C70" i="103"/>
  <c r="F70" i="103" a="1"/>
  <c r="G68" i="103" a="1"/>
  <c r="H68" i="103" a="1"/>
  <c r="H68" i="103"/>
  <c r="G68" i="103"/>
  <c r="F70" i="103"/>
  <c r="C71" i="103"/>
  <c r="B72" i="103"/>
  <c r="A72" i="103"/>
  <c r="D72" i="103"/>
  <c r="F71" i="103" a="1"/>
  <c r="G69" i="103" a="1"/>
  <c r="H69" i="103" a="1"/>
  <c r="H69" i="103"/>
  <c r="G69" i="103"/>
  <c r="F71" i="103"/>
  <c r="B73" i="103"/>
  <c r="A73" i="103"/>
  <c r="D73" i="103"/>
  <c r="C72" i="103"/>
  <c r="F72" i="103" a="1"/>
  <c r="G70" i="103" a="1"/>
  <c r="H70" i="103" a="1"/>
  <c r="H70" i="103"/>
  <c r="G70" i="103"/>
  <c r="F72" i="103"/>
  <c r="B74" i="103"/>
  <c r="A74" i="103"/>
  <c r="D74" i="103"/>
  <c r="C73" i="103"/>
  <c r="F73" i="103" a="1"/>
  <c r="G71" i="103" a="1"/>
  <c r="H71" i="103" a="1"/>
  <c r="H71" i="103"/>
  <c r="G71" i="103"/>
  <c r="F73" i="103"/>
  <c r="B75" i="103"/>
  <c r="A75" i="103"/>
  <c r="D75" i="103"/>
  <c r="C74" i="103"/>
  <c r="G72" i="103" a="1"/>
  <c r="F74" i="103" a="1"/>
  <c r="H72" i="103" a="1"/>
  <c r="H72" i="103"/>
  <c r="F74" i="103"/>
  <c r="G72" i="103"/>
  <c r="B76" i="103"/>
  <c r="A76" i="103"/>
  <c r="D76" i="103"/>
  <c r="C75" i="103"/>
  <c r="H73" i="103" a="1"/>
  <c r="G73" i="103" a="1"/>
  <c r="F75" i="103" a="1"/>
  <c r="F75" i="103"/>
  <c r="G73" i="103"/>
  <c r="H73" i="103"/>
  <c r="B77" i="103"/>
  <c r="A77" i="103"/>
  <c r="D77" i="103"/>
  <c r="C76" i="103"/>
  <c r="G75" i="103" a="1"/>
  <c r="G74" i="103" a="1"/>
  <c r="F76" i="103" a="1"/>
  <c r="H74" i="103" a="1"/>
  <c r="H74" i="103"/>
  <c r="F76" i="103"/>
  <c r="G74" i="103"/>
  <c r="G75" i="103"/>
  <c r="B78" i="103"/>
  <c r="A78" i="103"/>
  <c r="D78" i="103"/>
  <c r="C77" i="103"/>
  <c r="G76" i="103" a="1"/>
  <c r="F77" i="103" a="1"/>
  <c r="F77" i="103"/>
  <c r="G76" i="103"/>
  <c r="C78" i="103"/>
  <c r="B79" i="103"/>
  <c r="A79" i="103"/>
  <c r="D79" i="103"/>
  <c r="G77" i="103" a="1"/>
  <c r="F78" i="103" a="1"/>
  <c r="F78" i="103"/>
  <c r="G77" i="103"/>
  <c r="C79" i="103"/>
  <c r="B80" i="103"/>
  <c r="A80" i="103"/>
  <c r="D80" i="103"/>
  <c r="G78" i="103" a="1"/>
  <c r="F79" i="103" a="1"/>
  <c r="F79" i="103"/>
  <c r="G78" i="103"/>
  <c r="C80" i="103"/>
  <c r="B81" i="103"/>
  <c r="A81" i="103"/>
  <c r="D81" i="103"/>
  <c r="G79" i="103" a="1"/>
  <c r="F80" i="103" a="1"/>
  <c r="F80" i="103"/>
  <c r="G79" i="103"/>
  <c r="C81" i="103"/>
  <c r="B82" i="103"/>
  <c r="A82" i="103"/>
  <c r="D82" i="103"/>
  <c r="G80" i="103" a="1"/>
  <c r="F81" i="103" a="1"/>
  <c r="F81" i="103"/>
  <c r="G80" i="103"/>
  <c r="C82" i="103"/>
  <c r="B83" i="103"/>
  <c r="A83" i="103"/>
  <c r="D83" i="103"/>
  <c r="G81" i="103" a="1"/>
  <c r="F82" i="103" a="1"/>
  <c r="F82" i="103"/>
  <c r="G81" i="103"/>
  <c r="C83" i="103"/>
  <c r="B84" i="103"/>
  <c r="A84" i="103"/>
  <c r="D84" i="103"/>
  <c r="G82" i="103" a="1"/>
  <c r="F83" i="103" a="1"/>
  <c r="F83" i="103"/>
  <c r="G82" i="103"/>
  <c r="C84" i="103"/>
  <c r="B85" i="103"/>
  <c r="A85" i="103"/>
  <c r="D85" i="103"/>
  <c r="G83" i="103" a="1"/>
  <c r="F84" i="103" a="1"/>
  <c r="F84" i="103"/>
  <c r="G83" i="103"/>
  <c r="B86" i="103"/>
  <c r="A86" i="103"/>
  <c r="D86" i="103"/>
  <c r="C85" i="103"/>
  <c r="G84" i="103" a="1"/>
  <c r="F85" i="103" a="1"/>
  <c r="F85" i="103"/>
  <c r="G84" i="103"/>
  <c r="C86" i="103"/>
  <c r="B87" i="103"/>
  <c r="A87" i="103"/>
  <c r="D87" i="103"/>
  <c r="G85" i="103" a="1"/>
  <c r="F86" i="103" a="1"/>
  <c r="F86" i="103"/>
  <c r="G85" i="103"/>
  <c r="C87" i="103"/>
  <c r="B88" i="103"/>
  <c r="A88" i="103"/>
  <c r="D88" i="103"/>
  <c r="F87" i="103" a="1"/>
  <c r="F87" i="103"/>
  <c r="B89" i="103"/>
  <c r="A89" i="103"/>
  <c r="D89" i="103"/>
  <c r="C88" i="103"/>
  <c r="G86" i="103" a="1"/>
  <c r="F88" i="103" a="1"/>
  <c r="H86" i="103" a="1"/>
  <c r="H86" i="103"/>
  <c r="F88" i="103"/>
  <c r="G86" i="103"/>
  <c r="C89" i="103"/>
  <c r="B90" i="103"/>
  <c r="A90" i="103"/>
  <c r="D90" i="103"/>
  <c r="H87" i="103" a="1"/>
  <c r="G88" i="103" a="1"/>
  <c r="F89" i="103" a="1"/>
  <c r="G87" i="103" a="1"/>
  <c r="G87" i="103"/>
  <c r="F89" i="103"/>
  <c r="G88" i="103"/>
  <c r="H87" i="103"/>
  <c r="C90" i="103"/>
  <c r="B91" i="103"/>
  <c r="A91" i="103"/>
  <c r="D91" i="103"/>
  <c r="F90" i="103" a="1"/>
  <c r="G89" i="103" a="1"/>
  <c r="G89" i="103"/>
  <c r="F90" i="103"/>
  <c r="B92" i="103"/>
  <c r="A92" i="103"/>
  <c r="D92" i="103"/>
  <c r="C91" i="103"/>
  <c r="F91" i="103" a="1"/>
  <c r="G90" i="103" a="1"/>
  <c r="G90" i="103"/>
  <c r="F91" i="103"/>
  <c r="C92" i="103"/>
  <c r="B93" i="103"/>
  <c r="A93" i="103"/>
  <c r="D93" i="103"/>
  <c r="G91" i="103" a="1"/>
  <c r="F92" i="103" a="1"/>
  <c r="F92" i="103"/>
  <c r="G91" i="103"/>
  <c r="C93" i="103"/>
  <c r="B94" i="103"/>
  <c r="A94" i="103"/>
  <c r="D94" i="103"/>
  <c r="G92" i="103" a="1"/>
  <c r="F93" i="103" a="1"/>
  <c r="F93" i="103"/>
  <c r="G92" i="103"/>
  <c r="C94" i="103"/>
  <c r="B95" i="103"/>
  <c r="A95" i="103"/>
  <c r="D95" i="103"/>
  <c r="G93" i="103" a="1"/>
  <c r="F94" i="103" a="1"/>
  <c r="F94" i="103"/>
  <c r="G93" i="103"/>
  <c r="C95" i="103"/>
  <c r="B96" i="103"/>
  <c r="A96" i="103"/>
  <c r="D96" i="103"/>
  <c r="G94" i="103" a="1"/>
  <c r="F95" i="103" a="1"/>
  <c r="F95" i="103"/>
  <c r="G94" i="103"/>
  <c r="C96" i="103"/>
  <c r="B97" i="103"/>
  <c r="A97" i="103"/>
  <c r="D97" i="103"/>
  <c r="G95" i="103" a="1"/>
  <c r="F96" i="103" a="1"/>
  <c r="F96" i="103"/>
  <c r="G95" i="103"/>
  <c r="C97" i="103"/>
  <c r="B98" i="103"/>
  <c r="A98" i="103"/>
  <c r="D98" i="103"/>
  <c r="G96" i="103" a="1"/>
  <c r="F97" i="103" a="1"/>
  <c r="F97" i="103"/>
  <c r="G96" i="103"/>
  <c r="B99" i="103"/>
  <c r="A99" i="103"/>
  <c r="D99" i="103"/>
  <c r="C98" i="103"/>
  <c r="G97" i="103" a="1"/>
  <c r="F98" i="103" a="1"/>
  <c r="F98" i="103"/>
  <c r="G97" i="103"/>
  <c r="B100" i="103"/>
  <c r="A100" i="103"/>
  <c r="D100" i="103"/>
  <c r="C99" i="103"/>
  <c r="G98" i="103" a="1"/>
  <c r="F99" i="103" a="1"/>
  <c r="F99" i="103"/>
  <c r="G98" i="103"/>
  <c r="C100" i="103"/>
  <c r="B101" i="103"/>
  <c r="A101" i="103"/>
  <c r="D101" i="103"/>
  <c r="F100" i="103" a="1"/>
  <c r="F100" i="103"/>
  <c r="C101" i="103"/>
  <c r="A102" i="103"/>
  <c r="D102" i="103"/>
  <c r="B102" i="103"/>
  <c r="H99" i="103" a="1"/>
  <c r="F101" i="103" a="1"/>
  <c r="G99" i="103" a="1"/>
  <c r="G99" i="103"/>
  <c r="F101" i="103"/>
  <c r="H99" i="103"/>
  <c r="B103" i="103"/>
  <c r="A103" i="103"/>
  <c r="D103" i="103"/>
  <c r="C102" i="103"/>
  <c r="G100" i="103" a="1"/>
  <c r="H100" i="103" a="1"/>
  <c r="F102" i="103" a="1"/>
  <c r="F102" i="103"/>
  <c r="H100" i="103"/>
  <c r="G100" i="103"/>
  <c r="A104" i="103"/>
  <c r="D104" i="103"/>
  <c r="B104" i="103"/>
  <c r="C103" i="103"/>
  <c r="G102" i="103" a="1"/>
  <c r="G101" i="103" a="1"/>
  <c r="F103" i="103" a="1"/>
  <c r="H101" i="103" a="1"/>
  <c r="H101" i="103"/>
  <c r="F103" i="103"/>
  <c r="G101" i="103"/>
  <c r="G102" i="103"/>
  <c r="C104" i="103"/>
  <c r="A105" i="103"/>
  <c r="D105" i="103"/>
  <c r="B105" i="103"/>
  <c r="F104" i="103" a="1"/>
  <c r="G103" i="103" a="1"/>
  <c r="G103" i="103"/>
  <c r="F104" i="103"/>
  <c r="C105" i="103"/>
  <c r="A106" i="103"/>
  <c r="D106" i="103"/>
  <c r="B106" i="103"/>
  <c r="F105" i="103" a="1"/>
  <c r="G104" i="103" a="1"/>
  <c r="G104" i="103"/>
  <c r="F105" i="103"/>
  <c r="A107" i="103"/>
  <c r="D107" i="103"/>
  <c r="B107" i="103"/>
  <c r="C106" i="103"/>
  <c r="F106" i="103" a="1"/>
  <c r="G105" i="103" a="1"/>
  <c r="G105" i="103"/>
  <c r="F106" i="103"/>
  <c r="A108" i="103"/>
  <c r="D108" i="103"/>
  <c r="B108" i="103"/>
  <c r="C107" i="103"/>
  <c r="F107" i="103" a="1"/>
  <c r="F107" i="103"/>
  <c r="C108" i="103"/>
  <c r="B109" i="103"/>
  <c r="A109" i="103"/>
  <c r="D109" i="103"/>
  <c r="H106" i="103" a="1"/>
  <c r="F108" i="103" a="1"/>
  <c r="G106" i="103" a="1"/>
  <c r="G106" i="103"/>
  <c r="F108" i="103"/>
  <c r="H106" i="103"/>
  <c r="A110" i="103"/>
  <c r="D110" i="103"/>
  <c r="B110" i="103"/>
  <c r="C109" i="103"/>
  <c r="G107" i="103" a="1"/>
  <c r="F109" i="103" a="1"/>
  <c r="H107" i="103" a="1"/>
  <c r="H107" i="103"/>
  <c r="F109" i="103"/>
  <c r="G107" i="103"/>
  <c r="C110" i="103"/>
  <c r="B111" i="103"/>
  <c r="A111" i="103"/>
  <c r="D111" i="103"/>
  <c r="G108" i="103" a="1"/>
  <c r="F110" i="103" a="1"/>
  <c r="H108" i="103" a="1"/>
  <c r="H108" i="103"/>
  <c r="F110" i="103"/>
  <c r="G108" i="103"/>
  <c r="C111" i="103"/>
  <c r="B112" i="103"/>
  <c r="A112" i="103"/>
  <c r="D112" i="103"/>
  <c r="G109" i="103" a="1"/>
  <c r="G110" i="103" a="1"/>
  <c r="F111" i="103" a="1"/>
  <c r="H109" i="103" a="1"/>
  <c r="H109" i="103"/>
  <c r="F111" i="103"/>
  <c r="G110" i="103"/>
  <c r="G109" i="103"/>
  <c r="C112" i="103"/>
  <c r="B113" i="103"/>
  <c r="A113" i="103"/>
  <c r="D113" i="103"/>
  <c r="G111" i="103" a="1"/>
  <c r="F112" i="103" a="1"/>
  <c r="F112" i="103"/>
  <c r="G111" i="103"/>
  <c r="A114" i="103"/>
  <c r="D114" i="103"/>
  <c r="B114" i="103"/>
  <c r="C113" i="103"/>
  <c r="G112" i="103" a="1"/>
  <c r="F113" i="103" a="1"/>
  <c r="F113" i="103"/>
  <c r="G112" i="103"/>
  <c r="B115" i="103"/>
  <c r="A115" i="103"/>
  <c r="D115" i="103"/>
  <c r="C114" i="103"/>
  <c r="G113" i="103" a="1"/>
  <c r="F114" i="103" a="1"/>
  <c r="F114" i="103"/>
  <c r="G113" i="103"/>
  <c r="C115" i="103"/>
  <c r="B116" i="103"/>
  <c r="A116" i="103"/>
  <c r="D116" i="103"/>
  <c r="G114" i="103" a="1"/>
  <c r="F115" i="103" a="1"/>
  <c r="F115" i="103"/>
  <c r="G114" i="103"/>
  <c r="C116" i="103"/>
  <c r="B117" i="103"/>
  <c r="A117" i="103"/>
  <c r="D117" i="103"/>
  <c r="G115" i="103" a="1"/>
  <c r="F116" i="103" a="1"/>
  <c r="F116" i="103"/>
  <c r="G115" i="103"/>
  <c r="C117" i="103"/>
  <c r="B118" i="103"/>
  <c r="A118" i="103"/>
  <c r="D118" i="103"/>
  <c r="G116" i="103" a="1"/>
  <c r="F117" i="103" a="1"/>
  <c r="F117" i="103"/>
  <c r="G116" i="103"/>
  <c r="B119" i="103"/>
  <c r="A119" i="103"/>
  <c r="D119" i="103"/>
  <c r="C118" i="103"/>
  <c r="G117" i="103" a="1"/>
  <c r="F118" i="103" a="1"/>
  <c r="F118" i="103"/>
  <c r="G117" i="103"/>
  <c r="B120" i="103"/>
  <c r="A120" i="103"/>
  <c r="D120" i="103"/>
  <c r="C119" i="103"/>
  <c r="G118" i="103" a="1"/>
  <c r="F119" i="103" a="1"/>
  <c r="F119" i="103"/>
  <c r="G118" i="103"/>
  <c r="C120" i="103"/>
  <c r="B121" i="103"/>
  <c r="A121" i="103"/>
  <c r="D121" i="103"/>
  <c r="G119" i="103" a="1"/>
  <c r="F120" i="103" a="1"/>
  <c r="F120" i="103"/>
  <c r="G119" i="103"/>
  <c r="B122" i="103"/>
  <c r="A122" i="103"/>
  <c r="D122" i="103"/>
  <c r="C121" i="103"/>
  <c r="F121" i="103" a="1"/>
  <c r="F121" i="103"/>
  <c r="C122" i="103"/>
  <c r="B123" i="103"/>
  <c r="A123" i="103"/>
  <c r="D123" i="103"/>
  <c r="H120" i="103" a="1"/>
  <c r="F122" i="103" a="1"/>
  <c r="G120" i="103" a="1"/>
  <c r="G120" i="103"/>
  <c r="F122" i="103"/>
  <c r="H120" i="103"/>
  <c r="C123" i="103"/>
  <c r="B124" i="103"/>
  <c r="A124" i="103"/>
  <c r="D124" i="103"/>
  <c r="F123" i="103" a="1"/>
  <c r="G121" i="103" a="1"/>
  <c r="H121" i="103" a="1"/>
  <c r="H121" i="103"/>
  <c r="G121" i="103"/>
  <c r="F123" i="103"/>
  <c r="C124" i="103"/>
  <c r="B125" i="103"/>
  <c r="A125" i="103"/>
  <c r="D125" i="103"/>
  <c r="G122" i="103" a="1"/>
  <c r="H122" i="103" a="1"/>
  <c r="G123" i="103" a="1"/>
  <c r="F124" i="103" a="1"/>
  <c r="F124" i="103"/>
  <c r="G123" i="103"/>
  <c r="H122" i="103"/>
  <c r="G122" i="103"/>
  <c r="C125" i="103"/>
  <c r="B126" i="103"/>
  <c r="A126" i="103"/>
  <c r="D126" i="103"/>
  <c r="G124" i="103" a="1"/>
  <c r="F125" i="103" a="1"/>
  <c r="F125" i="103"/>
  <c r="G124" i="103"/>
  <c r="B127" i="103"/>
  <c r="A127" i="103"/>
  <c r="D127" i="103"/>
  <c r="C126" i="103"/>
  <c r="G125" i="103" a="1"/>
  <c r="F126" i="103" a="1"/>
  <c r="F126" i="103"/>
  <c r="G125" i="103"/>
  <c r="C127" i="103"/>
  <c r="B128" i="103"/>
  <c r="A128" i="103"/>
  <c r="D128" i="103"/>
  <c r="G126" i="103" a="1"/>
  <c r="F127" i="103" a="1"/>
  <c r="F127" i="103"/>
  <c r="G126" i="103"/>
  <c r="C128" i="103"/>
  <c r="F128" i="103" a="1"/>
  <c r="F128" i="103"/>
  <c r="G127" i="103" a="1"/>
  <c r="H127" i="103" a="1"/>
  <c r="H127" i="103"/>
  <c r="G127" i="103"/>
  <c r="H128" i="103" a="1"/>
  <c r="G128" i="103" a="1"/>
  <c r="G128" i="103"/>
  <c r="H128" i="10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<sst xmlns="http://schemas.openxmlformats.org/spreadsheetml/2006/main" count="84648" uniqueCount="954">
  <si>
    <t>Version</t>
  </si>
  <si>
    <t>Format Guide</t>
  </si>
  <si>
    <t>Published On</t>
  </si>
  <si>
    <t>Description</t>
  </si>
  <si>
    <t>Format</t>
  </si>
  <si>
    <t>Tabs contained within this workbook</t>
  </si>
  <si>
    <t>Input cell (Manual) - user input required (Data used by Model or Description mandated to have)</t>
  </si>
  <si>
    <t>Font</t>
  </si>
  <si>
    <t>This workbook is a companion input to the Risk Model Input file. For more information on that file, see the Risk Model User Guide.</t>
  </si>
  <si>
    <t>Input cell (Manual) - user input required (Not used by Model / For information only - Optional)</t>
  </si>
  <si>
    <t>Below are the workbook tab names along with a description and instructions.</t>
  </si>
  <si>
    <t>Input cell - Not applicable / Not be used by the model for specific scenarios</t>
  </si>
  <si>
    <t>Calculated cell - formula that should not be touched</t>
  </si>
  <si>
    <t>Tab</t>
  </si>
  <si>
    <t>Description + Instructions</t>
  </si>
  <si>
    <t>Error checking cell - formula that should not be touched / Not be used by the model</t>
  </si>
  <si>
    <t>OK/True</t>
  </si>
  <si>
    <t>Error/False</t>
  </si>
  <si>
    <t>Summary of Programs</t>
  </si>
  <si>
    <t xml:space="preserve">Using one row per program, include a program description, Mitigation or Control specification, high-level justification/explanation for program characterization. </t>
  </si>
  <si>
    <t>1-Program Exposure</t>
  </si>
  <si>
    <t xml:space="preserve">This includes the scope of each program - how much of the risk exposure (in term of exposure unit or % of tranche exposure) or work units are covered. 
</t>
  </si>
  <si>
    <t>2-Program Cost</t>
  </si>
  <si>
    <t xml:space="preserve">This includes 2 tables. 
1) TableProgSpend - The total costs (CapEX and OoEx) oer each program distributing across time. PPVR multipliers are applicable when CapEX exists. 
2) TableTrancheSpend - The total cost allocation across tranches accross time. Need to specify the allocation method (i.e., prorate by Program Exposure or % of Total Cost)
</t>
  </si>
  <si>
    <t>3-Eff - Freq Programs</t>
  </si>
  <si>
    <t>Combined with the tranche exposure and spend specified in tabs 1 and 2, this constitutes all information needed to compute an RSE for a Program affecting event Frequency. Detailed instructions are in the section below. This table can accommodate quantitative effectiveness, or, facilitates use of the qualitative effectiveness methodology. For each program based on quantitative information, add the supporting worksheet. For each control program using the qualitative methodology, add a Maturity Factor - XX worksheet.</t>
  </si>
  <si>
    <t>4-Eff - Conseq Programs</t>
  </si>
  <si>
    <t>Combined with the tranche exposure and spend specified in tabs 1 and 2, this constitutes all information needed to compute an RSE for a Program affecting Consequence. Detailed instructions are in the section below. This table can accommodate quantitative effectiveness, or, facilitates use of the qualitative effectiveness methodology. For each program based on quantitative information, add the supporting worksheet. For each control program using the qualitative methodology, add a Maturity Factor - XX worksheet.</t>
  </si>
  <si>
    <t>RSE Lite</t>
  </si>
  <si>
    <t>Tool to compute the RSE for a single program specified within this workbook. 
1. Within the worksheet, specify the location and filename for the RSE Lite datafile (a workbook output from the Enterprise Risk Model using a Risk Model Input File with RSE Lite Run = TRUE in the 0-Global Parameters tab). 
2. Select the Program. 
3. Press Run to call an executable file which will return Risk Reduction and RSE information over time.</t>
  </si>
  <si>
    <t>RSE Results</t>
  </si>
  <si>
    <t xml:space="preserve">Tool to compute the batch RSE run for all listed programs specified within this workbook. </t>
  </si>
  <si>
    <t>Maturity Factor - XX</t>
  </si>
  <si>
    <t>Maturity factor calculation for &lt;Control XX&gt;, which is qualitatively evaluated</t>
  </si>
  <si>
    <t>Match esc definition</t>
  </si>
  <si>
    <t xml:space="preserve">For advanced users: Specify custom effectiveness escalation ('match'-type escalation). See the User Guide for additional information about parameter escalation, including the 'match' method. </t>
  </si>
  <si>
    <t>Data Dictionary</t>
  </si>
  <si>
    <t>Do not edit. Input Table column information (Input Cell Type, Formula, Validation Formula,  Conditional Formatting)</t>
  </si>
  <si>
    <t xml:space="preserve"> Data &amp; Validation</t>
  </si>
  <si>
    <t>Do not edit. Data supporting the Control Maturity Factor calculations and Lists for drop down menus</t>
  </si>
  <si>
    <t>TablePVRR</t>
  </si>
  <si>
    <t>Do not edit. Reference lookup table for generic PVRR multipliers</t>
  </si>
  <si>
    <t>BowTie</t>
  </si>
  <si>
    <t>Do not edit. Reference lookup tables for tranches, drivers, subdrivers, outcomes</t>
  </si>
  <si>
    <r>
      <t xml:space="preserve">Instructions on how to complete the </t>
    </r>
    <r>
      <rPr>
        <b/>
        <sz val="12"/>
        <color rgb="FF0000CC"/>
        <rFont val="Calibri"/>
        <family val="2"/>
        <scheme val="minor"/>
      </rPr>
      <t>Effectiveness by Model Element</t>
    </r>
    <r>
      <rPr>
        <b/>
        <sz val="12"/>
        <color theme="1"/>
        <rFont val="Calibri"/>
        <family val="2"/>
        <scheme val="minor"/>
      </rPr>
      <t xml:space="preserve"> tables on tabs 3 and 4:</t>
    </r>
  </si>
  <si>
    <t>Column</t>
  </si>
  <si>
    <t>Instructions</t>
  </si>
  <si>
    <t>ID</t>
  </si>
  <si>
    <t>Do not modify. This looks up the Program ID from the Summary of Programs tab.
Future enhancement will link this to the Master Control and Mitigation Cost File.</t>
  </si>
  <si>
    <t>Type</t>
  </si>
  <si>
    <t>Do not modify. This looks up the Program Type from the Summary of Programs tab, and determines whether a Maturity Factor is necessary (if Control and Qualitative).
Future enhancement will link this to the Master Control and Mitigation Cost File.</t>
  </si>
  <si>
    <t>Program</t>
  </si>
  <si>
    <t>Each program should be listed at least once in this table. Repeat the program name as many times as is necessary.</t>
  </si>
  <si>
    <t>Quantitative Measure</t>
  </si>
  <si>
    <t>Tranche</t>
  </si>
  <si>
    <t>Include the names of the tranches over which the effectiveness and/or benefit length will differ.</t>
  </si>
  <si>
    <t>Effectiveness - Quantitative</t>
  </si>
  <si>
    <t>Either link via cell reference to the quantitatively-derived effectiveness value or copy+paste from an external effectiveness workpaper.
List the reference to the external workpaper in the row.</t>
  </si>
  <si>
    <t>Outcome</t>
  </si>
  <si>
    <t>Include the names of the outcomes over which the effectiveness and/or benefit length will differ.</t>
  </si>
  <si>
    <t>Effectiveness</t>
  </si>
  <si>
    <r>
      <t xml:space="preserve">The effectiveness of the program per unit of program exposure in the first year of deployment.
</t>
    </r>
    <r>
      <rPr>
        <i/>
        <sz val="11"/>
        <color theme="1"/>
        <rFont val="Calibri"/>
        <family val="2"/>
        <scheme val="minor"/>
      </rPr>
      <t>The existing formula will compute the effectiveness so do not overwrite this column.</t>
    </r>
  </si>
  <si>
    <t>Driver / Subdriver / Attribute</t>
  </si>
  <si>
    <t>Include the names of the driver/subdriver/attribute over which the effectiveness and/or benefit length will differ.</t>
  </si>
  <si>
    <t>Does this use qualitative measure?</t>
  </si>
  <si>
    <t>Specify TRUE or FALSE. If TRUE, fill out columns 'Category?' and 'Risk driver primarily due to…'</t>
  </si>
  <si>
    <t>Qualitative Measure</t>
  </si>
  <si>
    <t>…</t>
  </si>
  <si>
    <t>Category?</t>
  </si>
  <si>
    <t>Select the appropriate category for the program.</t>
  </si>
  <si>
    <t>Benefit Length (yrs)</t>
  </si>
  <si>
    <t>List the number of years the program provides benefit for. This may or may  not be the same over all Program rows in this table.</t>
  </si>
  <si>
    <t>Risk driver primarily due to… / 
Consequence develops…</t>
  </si>
  <si>
    <t>Select the appropriate driver type for frequency mitigation OR select the appropriate consequence type for consequence mitigation.
If previously specified that the effectiveness does not vary by Driver/Subdriver, consider revisiting that specification.</t>
  </si>
  <si>
    <t>Effectiveness Degradation Rate</t>
  </si>
  <si>
    <t>If the benefits provided by the program degrade with time, specify the rate (%) at which the effectiveness of the program degrades.
A blank value is treats as 0% reduction over time.</t>
  </si>
  <si>
    <t>Explanation of Categorization</t>
  </si>
  <si>
    <t>Include the rationale behind the selection of program category as well as driver or consequence type.</t>
  </si>
  <si>
    <t>Effectiveness Degradation Method</t>
  </si>
  <si>
    <t>Specify the method by which the degradation rate should be applied. The default is 'esc'; see the User Guide for additional information about parameter escalation, including the 'match' method.</t>
  </si>
  <si>
    <t>Effectiveness Cap</t>
  </si>
  <si>
    <t>The value which matches the category and driver/outcome type selected.</t>
  </si>
  <si>
    <t>Explanation of Benefit Length</t>
  </si>
  <si>
    <t>If the benefit length, effectiveness degradation rate, and/or degradation method vary within the program, include the rationale behind the specified information. Otherwise, include the program-level explanation only in the Summary of Programs tab.</t>
  </si>
  <si>
    <t>Maturity Factor</t>
  </si>
  <si>
    <r>
      <t xml:space="preserve">This is necessary for control programs using the qualitative methodology. Duplicate the 'Maturity Factor - XX' worksheet as many times as is necessary, updating responses after duplication. Update 'XX' in the tab name with the Program ID. Each control should have one corresponding worksheet.
</t>
    </r>
    <r>
      <rPr>
        <i/>
        <sz val="11"/>
        <color theme="1"/>
        <rFont val="Calibri"/>
        <family val="2"/>
        <scheme val="minor"/>
      </rPr>
      <t>The existing formula will look up the discount factor so do not overwrite this column.</t>
    </r>
  </si>
  <si>
    <t>See 'Qualitative Program Effectiveness Guidance' documentation for more details on qualitative methodology.</t>
  </si>
  <si>
    <t>RSE Lite Template Data Dictionary</t>
  </si>
  <si>
    <t>formula</t>
  </si>
  <si>
    <t>input</t>
  </si>
  <si>
    <t>#</t>
  </si>
  <si>
    <t>Col#</t>
  </si>
  <si>
    <t>Sheet Name</t>
  </si>
  <si>
    <t>Table Name</t>
  </si>
  <si>
    <t>Column Name</t>
  </si>
  <si>
    <t>Col</t>
  </si>
  <si>
    <t>Formula</t>
  </si>
  <si>
    <t>Data Validation</t>
  </si>
  <si>
    <t>Conditional Formatting Criteria</t>
  </si>
  <si>
    <t>Conditional Formatting Application</t>
  </si>
  <si>
    <t>Columns</t>
  </si>
  <si>
    <t>Input</t>
  </si>
  <si>
    <t>TableSummary</t>
  </si>
  <si>
    <t>TableExposure</t>
  </si>
  <si>
    <t>=INDIRECT("TableProgTypeDropdown[Program Type Options]")</t>
  </si>
  <si>
    <t>TableProgSpend</t>
  </si>
  <si>
    <t>TableTranchSpend</t>
  </si>
  <si>
    <t>TableFreqPrograms</t>
  </si>
  <si>
    <t>=INDIRECT("TableBowtieDropdown[Bow Tie Element]")</t>
  </si>
  <si>
    <t>TableConseqPrograms</t>
  </si>
  <si>
    <t>Total Input Table Columns</t>
  </si>
  <si>
    <t>TableRSESummary</t>
  </si>
  <si>
    <t>TableRSE</t>
  </si>
  <si>
    <t>TableProgramRR</t>
  </si>
  <si>
    <t>Table_LoRECalc</t>
  </si>
  <si>
    <t>Optional Input</t>
  </si>
  <si>
    <t>Table_CoRECalc</t>
  </si>
  <si>
    <t>RSE Result</t>
  </si>
  <si>
    <t>TableAllRSEs</t>
  </si>
  <si>
    <t>TableRSEbatch</t>
  </si>
  <si>
    <t>TableProgramRRbatch</t>
  </si>
  <si>
    <t>=INDIRECT("TableSummary[Program]")</t>
  </si>
  <si>
    <t>=INDIRECT("Table_RiskNameLookup[Risk/Cross Cutting Factor Name]")</t>
  </si>
  <si>
    <t>=INDIRECT("TableTranche[Tranche]")</t>
  </si>
  <si>
    <t>=INDIRECT("TableProgExpDropdown[Program Exposure Options]")</t>
  </si>
  <si>
    <t>Error Check</t>
  </si>
  <si>
    <t>No Blank</t>
  </si>
  <si>
    <t>Red font if there is Error</t>
  </si>
  <si>
    <t>=SUM($F9:$L9)=0</t>
  </si>
  <si>
    <t xml:space="preserve">Condition on if there is CapEX.  If CapEX exists, then PVRR Multipliers are applicable. Otherwise, not applicable. </t>
  </si>
  <si>
    <t>=SUM($F9:$L9)=0
=$T9&lt;&gt;"Custom"</t>
  </si>
  <si>
    <t xml:space="preserve">Condition on if there is CapEX and if the Asset Type is "Custom".  If so, then PVRR Multipliers are applicable. Otherwise, not applicable. </t>
  </si>
  <si>
    <t>Red font if FALSE</t>
  </si>
  <si>
    <t>=INDIRECT("TableProgCostDropdown[Program Cost Options]")</t>
  </si>
  <si>
    <t>=$F52="% of Total Cost (specify to the right)"</t>
  </si>
  <si>
    <t xml:space="preserve">Condition on if Allocation method is set as "% of Total Cost". If it is, need to input the Tranche and allocation % across the years.  </t>
  </si>
  <si>
    <t>=INDIRECT("TableDriverSubdriver[Driver]")</t>
  </si>
  <si>
    <t>=INDIRECT("TableDriverSubdriver[Subdriver]")</t>
  </si>
  <si>
    <t>=INDIRECT("TableOutcome[Outcome]")</t>
  </si>
  <si>
    <t>=NOT($J8)</t>
  </si>
  <si>
    <t>If not use qualitative measure, need to input effective rate.</t>
  </si>
  <si>
    <t>=INDIRECT("TableQualFreqEff[Program Category]")</t>
  </si>
  <si>
    <t>=$J8</t>
  </si>
  <si>
    <t>If use qualitative measure, need to input Category and Risk driver primarily due to …</t>
  </si>
  <si>
    <t>=$Z$7:$AC$7</t>
  </si>
  <si>
    <t>=NOT($I8)</t>
  </si>
  <si>
    <t>=INDIRECT("TableQualConseqEff[Control Program Category]")</t>
  </si>
  <si>
    <t>=$I8</t>
  </si>
  <si>
    <t>If use qualitative measure, need to input Category and Consequence develops …</t>
  </si>
  <si>
    <t>=$AA$7:$AB$7</t>
  </si>
  <si>
    <t>Pacific Gas and Electric Company</t>
  </si>
  <si>
    <t>Control and Mitigation Program Workpaper</t>
  </si>
  <si>
    <t xml:space="preserve">RISK Name: </t>
  </si>
  <si>
    <t>Wildfire</t>
  </si>
  <si>
    <t xml:space="preserve">RISK ID: </t>
  </si>
  <si>
    <t>WLDFR</t>
  </si>
  <si>
    <t>Total mitigations:</t>
  </si>
  <si>
    <t>Total controls:</t>
  </si>
  <si>
    <t>Program ID</t>
  </si>
  <si>
    <t>Mitigation or Control?</t>
  </si>
  <si>
    <t>MAT or MWC</t>
  </si>
  <si>
    <t>Program Description</t>
  </si>
  <si>
    <t>Modifying Likelihood of Failure (LOF) or Consequence of Failure (COF)</t>
  </si>
  <si>
    <t>Risk Drivers and/or Consequences being addressed by Program</t>
  </si>
  <si>
    <t>Year(s) of Implementation</t>
  </si>
  <si>
    <t>Justification for Effectiveness %</t>
  </si>
  <si>
    <t>Benefit Length</t>
  </si>
  <si>
    <t>Justification for Benefit Length</t>
  </si>
  <si>
    <t>Assumptions / Comments</t>
  </si>
  <si>
    <t>Mitigation Program Count</t>
  </si>
  <si>
    <t>Control Program Count</t>
  </si>
  <si>
    <t>Mitigation</t>
  </si>
  <si>
    <t>LOF</t>
  </si>
  <si>
    <t>Ongoing</t>
  </si>
  <si>
    <t>All EP&amp;R in 2020</t>
  </si>
  <si>
    <t>Control</t>
  </si>
  <si>
    <t>All EP&amp;R Processes - specific initiatives listed below</t>
  </si>
  <si>
    <t>COF</t>
  </si>
  <si>
    <t>Safety, Electrical Reliability, and Financial</t>
  </si>
  <si>
    <t>Refer to All EP&amp;ER - Effectiveness tab.</t>
  </si>
  <si>
    <t>3 Years</t>
  </si>
  <si>
    <t>7.3.9.1</t>
  </si>
  <si>
    <t>Adequate and trained workforce for service restoration</t>
  </si>
  <si>
    <t>Actions taken to identify, hire, retain, and train qualified workforce to conduct service restoration in response to emergencies, including short-term contracting strategy and
implementation.</t>
  </si>
  <si>
    <t>7.3.9.2</t>
  </si>
  <si>
    <t>Community outreach, public awareness, and communications efforts</t>
  </si>
  <si>
    <t>Actions to identify and contact key community stakeholders; increase public awareness of emergency planning and preparedness information; and design, translate, distribute, and evaluate effectiveness of communications taken before, during, and after a wildfire, including Access and Functional Needs populations and Limited English Proficiency populations in particular.</t>
  </si>
  <si>
    <t>7.3.9.3</t>
  </si>
  <si>
    <t>Resources dedicated to customer support during emergencies, such as website pages and other digital resources, dedicated phone lines, etc.</t>
  </si>
  <si>
    <t>7.3.9.4</t>
  </si>
  <si>
    <t>Development of plan to deploy resources according to prioritization methodology for disaster and emergency preparedness of utility and within utility service territory (such as considerations for critical facilities and infrastructure), including strategy for collaboration with Public Safety Partners and communities.</t>
  </si>
  <si>
    <t>Program Exposure</t>
  </si>
  <si>
    <t>For each program, specify either the units of exposure (as defined in the Risk Model Input file), or the fraction of the total tranche exposure, to which the program applies</t>
  </si>
  <si>
    <t>If the exposure number applies all tranches, leave the 'Tranche' column blank and include only one line in the table below</t>
  </si>
  <si>
    <t>The tranche names in this table must match identically to the tranche names in the Risk Model Input File</t>
  </si>
  <si>
    <t>Exposure Table</t>
  </si>
  <si>
    <t>7181*85%</t>
  </si>
  <si>
    <t>Risk (for Cross Cutter only)</t>
  </si>
  <si>
    <t>Tranche Exposure</t>
  </si>
  <si>
    <t>Tranche Exposure Unit</t>
  </si>
  <si>
    <t>Program Exposure 2020</t>
  </si>
  <si>
    <t>Program Exposure 2021</t>
  </si>
  <si>
    <t>Program Exposure 2022</t>
  </si>
  <si>
    <t>Program Exposure 2023</t>
  </si>
  <si>
    <t>Program Exposure 2024</t>
  </si>
  <si>
    <t>Program Exposure 2025</t>
  </si>
  <si>
    <t>Program Exposure 2026</t>
  </si>
  <si>
    <t>Unit for Program Exposure</t>
  </si>
  <si>
    <t>Work Units 2020</t>
  </si>
  <si>
    <t>Work Units 2021</t>
  </si>
  <si>
    <t>Work Units 2022</t>
  </si>
  <si>
    <t>Work Units 2023</t>
  </si>
  <si>
    <t>Work Units 2024</t>
  </si>
  <si>
    <t>Work Units 2025</t>
  </si>
  <si>
    <t>Work Units 2026</t>
  </si>
  <si>
    <t>Unit for work units</t>
  </si>
  <si>
    <t>Explanation of relationship between different units</t>
  </si>
  <si>
    <t>Other Note</t>
  </si>
  <si>
    <t>Flag for modeler</t>
  </si>
  <si>
    <t>Risk ID</t>
  </si>
  <si>
    <t>Patrols - Distribution Overhead</t>
  </si>
  <si>
    <t>HFTD - Distribution - All</t>
  </si>
  <si>
    <t>Work unit</t>
  </si>
  <si>
    <t>HFTD - All</t>
  </si>
  <si>
    <t>% of tranche exposure</t>
  </si>
  <si>
    <t>Program Spend from Control File</t>
  </si>
  <si>
    <t>MAT (optional)</t>
  </si>
  <si>
    <t>CapEx USD 2020</t>
  </si>
  <si>
    <t>CapEx USD 2021</t>
  </si>
  <si>
    <t>CapEx USD 2022</t>
  </si>
  <si>
    <t>CapEx USD 2023</t>
  </si>
  <si>
    <t>CapEx USD 2024</t>
  </si>
  <si>
    <t>CapEx USD 2025</t>
  </si>
  <si>
    <t>CapEx USD 2026</t>
  </si>
  <si>
    <t>OpEx USD 2020</t>
  </si>
  <si>
    <t>OpEx USD 2021</t>
  </si>
  <si>
    <t>OpEx USD 2022</t>
  </si>
  <si>
    <t>OpEx USD 2023</t>
  </si>
  <si>
    <t>OpEx USD 2024</t>
  </si>
  <si>
    <t>OpEx USD 2025</t>
  </si>
  <si>
    <t>OpEx USD 2026</t>
  </si>
  <si>
    <t>Asset Type</t>
  </si>
  <si>
    <t>Generic Capital PVRR Multiplier</t>
  </si>
  <si>
    <t>Custom Capital PVRR Multiplier</t>
  </si>
  <si>
    <t>Generic Lifetime Incremental O&amp;M PVRR Multiplier</t>
  </si>
  <si>
    <t>Custom Lifetime Incremental O&amp;M PVRR Multiplier (optional; specify if 0)</t>
  </si>
  <si>
    <t>Lifetime Incremental O&amp;M PVRR Multiplier</t>
  </si>
  <si>
    <t>PVRR Multiplier</t>
  </si>
  <si>
    <t>In Exposure tab?</t>
  </si>
  <si>
    <t>In Allocation table</t>
  </si>
  <si>
    <t>In Eff Table</t>
  </si>
  <si>
    <t>Electric distribution (&lt;69kV) - Overhead</t>
  </si>
  <si>
    <t>Program Spend Allocation to Tranches</t>
  </si>
  <si>
    <t>Allocation method</t>
  </si>
  <si>
    <t>Spend USD 2020</t>
  </si>
  <si>
    <t>Spend USD 2021</t>
  </si>
  <si>
    <t>Spend USD 2022</t>
  </si>
  <si>
    <t>Spend USD 2023</t>
  </si>
  <si>
    <t>Spend USD 2024</t>
  </si>
  <si>
    <t>Spend USD 2025</t>
  </si>
  <si>
    <t>Spend USD 2026</t>
  </si>
  <si>
    <t>prorate by Program Exposure</t>
  </si>
  <si>
    <t>Effectiveness for Programs that Modify Frequency</t>
  </si>
  <si>
    <t>Qualitative Program Effectiveness Cap for different types of programs affecting event frequency</t>
  </si>
  <si>
    <t>Dimensions over which effectiveness differs</t>
  </si>
  <si>
    <t>Please see Instructions for detailed guidance on each column. See 'Control Effectiveness Guidance' documentation for more details on qualitative methodology.</t>
  </si>
  <si>
    <t>Effectiveness by Model Element</t>
  </si>
  <si>
    <t>Risk Driver is Primarily Due to…</t>
  </si>
  <si>
    <t>Effectiveness Mapping Table</t>
  </si>
  <si>
    <t>Driver</t>
  </si>
  <si>
    <t>Subdriver</t>
  </si>
  <si>
    <t>Category</t>
  </si>
  <si>
    <t>Risk driver primarily due to…</t>
  </si>
  <si>
    <t>Explanation of Program Category and Risk Driver type</t>
  </si>
  <si>
    <t>Effectiveness Cap (Ec)</t>
  </si>
  <si>
    <t>Maturity Factor (Mf)</t>
  </si>
  <si>
    <t>Effectiveness 
(Ec * Mf)</t>
  </si>
  <si>
    <t>Same benefit set across program?</t>
  </si>
  <si>
    <t>Program Category</t>
  </si>
  <si>
    <t>Human Error</t>
  </si>
  <si>
    <t>Functional Failure</t>
  </si>
  <si>
    <t>Malicious Action</t>
  </si>
  <si>
    <t>Natural/Outside Force</t>
  </si>
  <si>
    <t>Equipment / facility failure</t>
  </si>
  <si>
    <t>Elimination</t>
  </si>
  <si>
    <t>Engineered barrier</t>
  </si>
  <si>
    <t>Substitution</t>
  </si>
  <si>
    <t>Administrative barrier</t>
  </si>
  <si>
    <t>Distance gap</t>
  </si>
  <si>
    <t>Detect/Notify/Respond</t>
  </si>
  <si>
    <t>Minor or preventative main.</t>
  </si>
  <si>
    <t>Effectiveness Mapping - Programs that Modify Consequence</t>
  </si>
  <si>
    <t>Consequence development happens…</t>
  </si>
  <si>
    <t>Attribute</t>
  </si>
  <si>
    <t>Consequence develops…</t>
  </si>
  <si>
    <t>Explanation of Program Category and Consequence type</t>
  </si>
  <si>
    <t>Explanation of Benefit Length, Degradation Rate</t>
  </si>
  <si>
    <t>Control Program Category</t>
  </si>
  <si>
    <t>Rapidly</t>
  </si>
  <si>
    <t>Gradually</t>
  </si>
  <si>
    <t>Non-Red Flag Warning - Catastrophic Fires</t>
  </si>
  <si>
    <t>Financial</t>
  </si>
  <si>
    <t>Replacement</t>
  </si>
  <si>
    <t>Safety</t>
  </si>
  <si>
    <t>Manual response</t>
  </si>
  <si>
    <t>Electric Reliability</t>
  </si>
  <si>
    <t>Automated response</t>
  </si>
  <si>
    <t>Risk Data File Folder</t>
  </si>
  <si>
    <t>For PSPS</t>
  </si>
  <si>
    <t>Risk Data File Name</t>
  </si>
  <si>
    <t>EO_WPSPS_20211011_20211015091238_Baseline_rselite_(add_2020).xlsx</t>
  </si>
  <si>
    <t>Risk Data File Path</t>
  </si>
  <si>
    <t>RSE Lite exe path</t>
  </si>
  <si>
    <t>NPV Year</t>
  </si>
  <si>
    <t>discount rate</t>
  </si>
  <si>
    <t>Aggregation years</t>
  </si>
  <si>
    <t xml:space="preserve">Summary Results </t>
  </si>
  <si>
    <t>Program
Select a Program to Run RSE Lite</t>
  </si>
  <si>
    <t>2020 Program Risk Reduction NPV</t>
  </si>
  <si>
    <t>2021 Program Risk Reduction NPV</t>
  </si>
  <si>
    <t>2022 Program Risk Reduction NPV</t>
  </si>
  <si>
    <t>2023 Program Risk Reduction NPV</t>
  </si>
  <si>
    <t>2024 Program Risk Reduction NPV</t>
  </si>
  <si>
    <t>2025 Program Risk Reduction NPV</t>
  </si>
  <si>
    <t>2026 Program Risk Reduction NPV</t>
  </si>
  <si>
    <t>2020-2022 Program Risk Reduction NPV</t>
  </si>
  <si>
    <t>2020 Program RSE</t>
  </si>
  <si>
    <t>2021 Program RSE</t>
  </si>
  <si>
    <t>2022 Program RSE</t>
  </si>
  <si>
    <t>2023 Program RSE</t>
  </si>
  <si>
    <t>2024 Program RSE</t>
  </si>
  <si>
    <t>2025 Program RSE</t>
  </si>
  <si>
    <t>2026 Program RSE</t>
  </si>
  <si>
    <t>2020-2022 Program RSE</t>
  </si>
  <si>
    <t>2020-2022 Capital Cost NPV with PVRR ($M)</t>
  </si>
  <si>
    <t>2020-2022 Expense Cost NPV ($M)</t>
  </si>
  <si>
    <t>2020-2022 Total Cost NPV ($M)</t>
  </si>
  <si>
    <t>2020-2022 Program Freq Reduction NPV</t>
  </si>
  <si>
    <t>Program Risk Reduction</t>
  </si>
  <si>
    <t>Risk Reduction per Unit Program Exposure</t>
  </si>
  <si>
    <t>LoRE Reduction per unit of work each year, by Tranche, Outcome, Driver, Subdriver and Year.</t>
  </si>
  <si>
    <t>CoRE Reduction per unit of work each year, by Tranche, Outcome, Driver and Attribute.</t>
  </si>
  <si>
    <t>Summary Results by Tranche</t>
  </si>
  <si>
    <t>Freq Risk Reduction = LoRE Reduction x CoRE,  Conseq Risk Reduction = LoRE x CoRE Reduction,  Risk Reduction = Freq Risk Reduction + Conseq Risk Reduction +- LoRE Reduction x CoRE Reduction</t>
  </si>
  <si>
    <t>Purely based on effectiveness, regardless of program exposure.</t>
  </si>
  <si>
    <t>index</t>
  </si>
  <si>
    <t>Column26</t>
  </si>
  <si>
    <t>Column27</t>
  </si>
  <si>
    <t>Column28</t>
  </si>
  <si>
    <t>Column29</t>
  </si>
  <si>
    <t>Column30</t>
  </si>
  <si>
    <t>Column31</t>
  </si>
  <si>
    <t>Column32</t>
  </si>
  <si>
    <t>Column33</t>
  </si>
  <si>
    <t>Column34</t>
  </si>
  <si>
    <t>Column35</t>
  </si>
  <si>
    <t>Year</t>
  </si>
  <si>
    <t>Discount Factor</t>
  </si>
  <si>
    <t>2020 Program Freq Reduction</t>
  </si>
  <si>
    <t>2020 Program Freq Risk Reduction</t>
  </si>
  <si>
    <t>2020 Program Conseq Risk Reduction</t>
  </si>
  <si>
    <t>2020 Program Risk Reduction</t>
  </si>
  <si>
    <t>2021 Program Freq Reduction</t>
  </si>
  <si>
    <t>2021 Program Freq Risk Reduction</t>
  </si>
  <si>
    <t>2021 Program Conseq Risk Reduction</t>
  </si>
  <si>
    <t>2021 Program Risk Reduction</t>
  </si>
  <si>
    <t>2022 Program Freq Reduction</t>
  </si>
  <si>
    <t>2022 Program Freq Risk Reduction</t>
  </si>
  <si>
    <t>2022 Program Conseq Risk Reduction</t>
  </si>
  <si>
    <t>2022 Program Risk Reduction</t>
  </si>
  <si>
    <t>2023 Program Freq Reduction</t>
  </si>
  <si>
    <t>2023 Program Freq Risk Reduction</t>
  </si>
  <si>
    <t>2023 Program Conseq Risk Reduction</t>
  </si>
  <si>
    <t>2023 Program Risk Reduction</t>
  </si>
  <si>
    <t>Column36</t>
  </si>
  <si>
    <t>Column37</t>
  </si>
  <si>
    <t>Column38</t>
  </si>
  <si>
    <t>Column39</t>
  </si>
  <si>
    <t>Column40</t>
  </si>
  <si>
    <t>Column41</t>
  </si>
  <si>
    <t>Column42</t>
  </si>
  <si>
    <t>Column43</t>
  </si>
  <si>
    <t>Column44</t>
  </si>
  <si>
    <t>LoRE Reduction per Unit Tranche Exposure 2020</t>
  </si>
  <si>
    <t>LoRE Reduction per Unit Tranche Exposure 2021</t>
  </si>
  <si>
    <t>LoRE Reduction per Unit Tranche Exposure 2022</t>
  </si>
  <si>
    <t>LoRE Reduction per Unit Tranche Exposure 2023</t>
  </si>
  <si>
    <t>CoRE</t>
  </si>
  <si>
    <t>Electric Reliability CoRE</t>
  </si>
  <si>
    <t>Financial CoRE</t>
  </si>
  <si>
    <t>Safety CoRE</t>
  </si>
  <si>
    <t>CoRE Reduction per Unit Tranche Exposure 2020</t>
  </si>
  <si>
    <t>CoRE Reduction per Unit Tranche Exposure 2021</t>
  </si>
  <si>
    <t>CoRE Reduction per Unit Tranche Exposure 2022</t>
  </si>
  <si>
    <t>CoRE Reduction per Unit Tranche Exposure 2023</t>
  </si>
  <si>
    <t>LoRE</t>
  </si>
  <si>
    <t>Unnamed: 7</t>
  </si>
  <si>
    <t>Freq Risk Reduction per Unit Tranche Exposure 2020</t>
  </si>
  <si>
    <t>Conseq Risk Reduction per Unit Tranche Exposure 2020</t>
  </si>
  <si>
    <t>Risk Reduction per Unit Tranche Exposure 2020</t>
  </si>
  <si>
    <t>Freq Risk Reduction per Unit Tranche Exposure 2021</t>
  </si>
  <si>
    <t>Conseq Risk Reduction per Unit Tranche Exposure 2021</t>
  </si>
  <si>
    <t>Risk Reduction per Unit Tranche Exposure 2021</t>
  </si>
  <si>
    <t>Freq Risk Reduction per Unit Tranche Exposure 2022</t>
  </si>
  <si>
    <t>Conseq Risk Reduction per Unit Tranche Exposure 2022</t>
  </si>
  <si>
    <t>Risk Reduction per Unit Tranche Exposure 2022</t>
  </si>
  <si>
    <t>Freq Risk Reduction per Unit Tranche Exposure 2023</t>
  </si>
  <si>
    <t>Conseq Risk Reduction per Unit Tranche Exposure 2023</t>
  </si>
  <si>
    <t>Risk Reduction per Unit Tranche Exposure 2023</t>
  </si>
  <si>
    <t>Index</t>
  </si>
  <si>
    <t>Freq</t>
  </si>
  <si>
    <t>Yr</t>
  </si>
  <si>
    <t>Adjusted Effectiveness</t>
  </si>
  <si>
    <t>Effectiveness Life</t>
  </si>
  <si>
    <t>2020 Tranche Average Effectiveness</t>
  </si>
  <si>
    <t>2021 Tranche Average Effectiveness</t>
  </si>
  <si>
    <t>2022 Tranche Average Effectiveness</t>
  </si>
  <si>
    <t>2023 Tranche Average Effectiveness</t>
  </si>
  <si>
    <t>Column23</t>
  </si>
  <si>
    <t>Column24</t>
  </si>
  <si>
    <t>Column25</t>
  </si>
  <si>
    <t>HFTD - Distribution - Tier 2 - 1QU CoRE | 1QU LoRE</t>
  </si>
  <si>
    <t>All EPR in 2020WLDFRElectric Reliability</t>
  </si>
  <si>
    <t>esc</t>
  </si>
  <si>
    <t>HFTD - Distribution - Tier 2 - 1QU CoRE | 2QU LoRE</t>
  </si>
  <si>
    <t>All EPR in 2020WLDFRFinancial</t>
  </si>
  <si>
    <t>HFTD - Distribution - Tier 2 - 1QU CoRE | 3QU LoRE</t>
  </si>
  <si>
    <t>All EPR in 2020WLDFRSafety</t>
  </si>
  <si>
    <t>HFTD - Distribution - Tier 2 - 1QU CoRE | 4QU LoRE</t>
  </si>
  <si>
    <t>HFTD - Distribution - Tier 2 - 1QU CoRE | 5QU LoRE</t>
  </si>
  <si>
    <t>HFTD - Distribution - Tier 2 - 2QU CoRE | 1QU LoRE</t>
  </si>
  <si>
    <t>HFTD - Distribution - Tier 2 - 2QU CoRE | 2QU LoRE</t>
  </si>
  <si>
    <t>Non-Red Flag Warning - Destructive Fires</t>
  </si>
  <si>
    <t>HFTD - Distribution - Tier 2 - 2QU CoRE | 3QU LoRE</t>
  </si>
  <si>
    <t>HFTD - Distribution - Tier 2 - 2QU CoRE | 4QU LoRE</t>
  </si>
  <si>
    <t>HFTD - Distribution - Tier 2 - 2QU CoRE | 5QU LoRE</t>
  </si>
  <si>
    <t>HFTD - Distribution - Tier 2 - 3QU CoRE | 1QU LoRE</t>
  </si>
  <si>
    <t>HFTD - Distribution - Tier 2 - 3QU CoRE | 2QU LoRE</t>
  </si>
  <si>
    <t>HFTD - Distribution - Tier 2 - 3QU CoRE | 3QU LoRE</t>
  </si>
  <si>
    <t>Non-Red Flag Warning - Large Fires</t>
  </si>
  <si>
    <t>HFTD - Distribution - Tier 2 - 3QU CoRE | 4QU LoRE</t>
  </si>
  <si>
    <t>HFTD - Distribution - Tier 2 - 3QU CoRE | 5QU LoRE</t>
  </si>
  <si>
    <t>HFTD - Distribution - Tier 2 - 4QU CoRE | 1QU LoRE</t>
  </si>
  <si>
    <t>HFTD - Distribution - Tier 2 - 4QU CoRE | 2QU LoRE</t>
  </si>
  <si>
    <t>HFTD - Distribution - Tier 2 - 4QU CoRE | 3QU LoRE</t>
  </si>
  <si>
    <t>HFTD - Distribution - Tier 2 - 4QU CoRE | 4QU LoRE</t>
  </si>
  <si>
    <t>Non-Red Flag Warning - Small Fires</t>
  </si>
  <si>
    <t>HFTD - Distribution - Tier 2 - 4QU CoRE | 5QU LoRE</t>
  </si>
  <si>
    <t>HFTD - Distribution - Tier 2 - 5QU CoRE | 1QU LoRE</t>
  </si>
  <si>
    <t>HFTD - Distribution - Tier 2 - 5QU CoRE | 2QU LoRE</t>
  </si>
  <si>
    <t>HFTD - Distribution - Tier 2 - 5QU CoRE | 3QU LoRE</t>
  </si>
  <si>
    <t>HFTD - Distribution - Tier 2 - 5QU CoRE | 4QU LoRE</t>
  </si>
  <si>
    <t>HFTD - Distribution - Tier 2 - 5QU CoRE | 5QU LoRE</t>
  </si>
  <si>
    <t>Red Flag Warning - Catastrophic Fires</t>
  </si>
  <si>
    <t>HFTD - Distribution - Tier 3 - 1QU CoRE | 1QU LoRE</t>
  </si>
  <si>
    <t>HFTD - Distribution - Tier 3 - 1QU CoRE | 2QU LoRE</t>
  </si>
  <si>
    <t>HFTD - Distribution - Tier 3 - 1QU CoRE | 3QU LoRE</t>
  </si>
  <si>
    <t>HFTD - Distribution - Tier 3 - 1QU CoRE | 4QU LoRE</t>
  </si>
  <si>
    <t>HFTD - Distribution - Tier 3 - 1QU CoRE | 5QU LoRE</t>
  </si>
  <si>
    <t>HFTD - Distribution - Tier 3 - 2QU CoRE | 1QU LoRE</t>
  </si>
  <si>
    <t>Red Flag Warning - Destructive Fires</t>
  </si>
  <si>
    <t>HFTD - Distribution - Tier 3 - 2QU CoRE | 2QU LoRE</t>
  </si>
  <si>
    <t>HFTD - Distribution - Tier 3 - 2QU CoRE | 3QU LoRE</t>
  </si>
  <si>
    <t>HFTD - Distribution - Tier 3 - 2QU CoRE | 4QU LoRE</t>
  </si>
  <si>
    <t>HFTD - Distribution - Tier 3 - 2QU CoRE | 5QU LoRE</t>
  </si>
  <si>
    <t>HFTD - Distribution - Tier 3 - 3QU CoRE | 1QU LoRE</t>
  </si>
  <si>
    <t>HFTD - Distribution - Tier 3 - 3QU CoRE | 2QU LoRE</t>
  </si>
  <si>
    <t>Red Flag Warning - Large Fires</t>
  </si>
  <si>
    <t>HFTD - Distribution - Tier 3 - 3QU CoRE | 3QU LoRE</t>
  </si>
  <si>
    <t>HFTD - Distribution - Tier 3 - 3QU CoRE | 4QU LoRE</t>
  </si>
  <si>
    <t>HFTD - Distribution - Tier 3 - 3QU CoRE | 5QU LoRE</t>
  </si>
  <si>
    <t>HFTD - Distribution - Tier 3 - 4QU CoRE | 1QU LoRE</t>
  </si>
  <si>
    <t>HFTD - Distribution - Tier 3 - 4QU CoRE | 2QU LoRE</t>
  </si>
  <si>
    <t>HFTD - Distribution - Tier 3 - 4QU CoRE | 3QU LoRE</t>
  </si>
  <si>
    <t>Red Flag Warning - Small Fires</t>
  </si>
  <si>
    <t>HFTD - Distribution - Tier 3 - 4QU CoRE | 4QU LoRE</t>
  </si>
  <si>
    <t>HFTD - Distribution - Tier 3 - 4QU CoRE | 5QU LoRE</t>
  </si>
  <si>
    <t>HFTD - Distribution - Tier 3 - 5QU CoRE | 1QU LoRE</t>
  </si>
  <si>
    <t>HFTD - Distribution - Tier 3 - 5QU CoRE | 2QU LoRE</t>
  </si>
  <si>
    <t>HFTD - Distribution - Tier 3 - 5QU CoRE | 3QU LoRE</t>
  </si>
  <si>
    <t>HFTD - Distribution - Tier 3 - 5QU CoRE | 4QU LoRE</t>
  </si>
  <si>
    <t>Seismic - Non-Red Flag Warning - Catastrophic Fires</t>
  </si>
  <si>
    <t>HFTD - Distribution - Tier 3 - 5QU CoRE | 5QU LoRE</t>
  </si>
  <si>
    <t>HFTD - Distribution - Zone 1 - 1QU CoRE | 5QU LoRE</t>
  </si>
  <si>
    <t>HFTD - Distribution - Zone 1 - 4QU CoRE | 1QU LoRE</t>
  </si>
  <si>
    <t>HFTD - Distribution - Zone 1 - 5QU CoRE | 1QU LoRE</t>
  </si>
  <si>
    <t>HFTD - Distribution - Zone 1 - 5QU CoRE | 4QU LoRE</t>
  </si>
  <si>
    <t>HFTD - Substation</t>
  </si>
  <si>
    <t>Seismic - Red Flag Warning - Catastrophic Fires</t>
  </si>
  <si>
    <t>HFTD - Transmission - Tier 2 - 115 kV or Lower</t>
  </si>
  <si>
    <t>HFTD - Transmission - Tier 2 - 230 kV or Higher</t>
  </si>
  <si>
    <t>HFTD - Transmission - Tier 2 - 60/70 kV</t>
  </si>
  <si>
    <t>HFTD - Transmission - Tier 3 - 115 kV or Lower</t>
  </si>
  <si>
    <t>HFTD - Transmission - Tier 3 - 230 kV or Higher</t>
  </si>
  <si>
    <t>HFTD - Transmission - Tier 3 - 60/70 kV</t>
  </si>
  <si>
    <t>HFTD - Transmission - Zone 1 - 115 kV or Lower</t>
  </si>
  <si>
    <t>HFTD - Transmission - Zone 1 - 230 kV or Higher</t>
  </si>
  <si>
    <t>HFTD - Transmission - Zone 1 - 60/70 kV</t>
  </si>
  <si>
    <t>Results for different programs and scenarios</t>
  </si>
  <si>
    <t>Difference from previous WMP submission:</t>
  </si>
  <si>
    <t>NPV Risk Reduction -2020</t>
  </si>
  <si>
    <t>NPV Risk Reduction -2021</t>
  </si>
  <si>
    <t>NPV Risk Reduction -2022</t>
  </si>
  <si>
    <t>NPV Risk Reduction -2023</t>
  </si>
  <si>
    <t>NPV Risk Reduction -2024</t>
  </si>
  <si>
    <t>NPV Risk Reduction -2025</t>
  </si>
  <si>
    <t>NPV Risk Reduction -2026</t>
  </si>
  <si>
    <t xml:space="preserve">NPV Risk Reduction - 2020-2022 Total </t>
  </si>
  <si>
    <t>Risk Spend Eff - 2020</t>
  </si>
  <si>
    <t>Risk Spend Eff - 2021</t>
  </si>
  <si>
    <t>Risk Spend Eff - 2022</t>
  </si>
  <si>
    <t>Risk Spend Eff - 2023</t>
  </si>
  <si>
    <t>Risk Spend Eff - 2024</t>
  </si>
  <si>
    <t>Risk Spend Eff - 2025</t>
  </si>
  <si>
    <t>Risk Spend Eff - 2026</t>
  </si>
  <si>
    <t xml:space="preserve">Risk Spend Eff - 2020-2022 Total </t>
  </si>
  <si>
    <t>NPV Capital Cost ($M) - 2020-2022</t>
  </si>
  <si>
    <t>NPV Expense Cost ($M) - 2020-2022</t>
  </si>
  <si>
    <t>NPV Cost ($M) - 2020-2022</t>
  </si>
  <si>
    <t xml:space="preserve">NPV Freq Reduction - 2020-2022 </t>
  </si>
  <si>
    <t>Percentage difference:</t>
  </si>
  <si>
    <t>Justification for the difference</t>
  </si>
  <si>
    <t>non-HFTD - Distribution</t>
  </si>
  <si>
    <t>Define a Customer Extrapolation Multiplier</t>
  </si>
  <si>
    <t>match</t>
  </si>
  <si>
    <t>x_match</t>
  </si>
  <si>
    <t>matching with other series</t>
  </si>
  <si>
    <t>y[i, j]= y[i-1, j] * x_match[i]/x_match[i-1]</t>
  </si>
  <si>
    <t>Year1</t>
  </si>
  <si>
    <t>Year2</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</si>
  <si>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</si>
  <si>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</si>
  <si>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</si>
  <si>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</si>
  <si>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</si>
  <si>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</si>
  <si>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</si>
  <si>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</si>
  <si>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</si>
  <si>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</si>
  <si>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</si>
  <si>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</si>
  <si>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</si>
  <si>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</si>
  <si>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</si>
  <si>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</si>
  <si>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</si>
  <si>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</si>
  <si>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</si>
  <si>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</si>
  <si>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</si>
  <si>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</si>
  <si>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</si>
  <si>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</si>
  <si>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</si>
  <si>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</si>
  <si>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</si>
  <si>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</si>
  <si>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</si>
  <si>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</si>
  <si>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</si>
  <si>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</si>
  <si>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</si>
  <si>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</si>
  <si>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</si>
  <si>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</si>
  <si>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</si>
  <si>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</si>
  <si>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</si>
  <si>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</si>
  <si>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</si>
  <si>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</si>
  <si>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</si>
  <si>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</si>
  <si>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</si>
  <si>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</si>
  <si>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</si>
  <si>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</si>
  <si>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</si>
  <si>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</si>
  <si>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</si>
  <si>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</si>
  <si>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</si>
  <si>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</si>
  <si>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</si>
  <si>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</si>
  <si>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</si>
  <si>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</si>
  <si>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</si>
  <si>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</si>
  <si>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</si>
  <si>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</si>
  <si>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</si>
  <si>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</si>
  <si>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</si>
  <si>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</si>
  <si>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</si>
  <si>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</si>
  <si>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</si>
  <si>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</si>
  <si>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</si>
  <si>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</si>
  <si>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</si>
  <si>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</si>
  <si>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</si>
  <si>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</si>
  <si>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</si>
  <si>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</si>
  <si>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</si>
  <si>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</si>
  <si>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</si>
  <si>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</si>
  <si>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</si>
  <si>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</si>
  <si>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</si>
  <si>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</si>
  <si>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</si>
  <si>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</si>
  <si>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</si>
  <si>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</si>
  <si>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</si>
  <si>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</si>
  <si>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</si>
  <si>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</si>
  <si>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</si>
  <si>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</si>
  <si>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</si>
  <si>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</si>
  <si>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</si>
  <si>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</si>
  <si>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</si>
  <si>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case1</t>
  </si>
  <si>
    <t>Lookup tables</t>
  </si>
  <si>
    <t>No.</t>
  </si>
  <si>
    <t>A</t>
  </si>
  <si>
    <t>B</t>
  </si>
  <si>
    <t>C</t>
  </si>
  <si>
    <t>Risk/Cross Cutting Factor Name</t>
  </si>
  <si>
    <t>RISK ID</t>
  </si>
  <si>
    <t>Program Cost Options</t>
  </si>
  <si>
    <t>Aviation Incident</t>
  </si>
  <si>
    <t>AVATN</t>
  </si>
  <si>
    <t>Electric Transmission System-Wide Blackout</t>
  </si>
  <si>
    <t>BLKOT</t>
  </si>
  <si>
    <t>% of Total Cost (specify to the right)</t>
  </si>
  <si>
    <t>Loss of Containment on Gas Customer Connected Equipment</t>
  </si>
  <si>
    <t>CCEPQ</t>
  </si>
  <si>
    <t>Climate</t>
  </si>
  <si>
    <t>CLIMT</t>
  </si>
  <si>
    <t>Program Exposure Options</t>
  </si>
  <si>
    <t>Loss of Containment on CNG Station Equipment</t>
  </si>
  <si>
    <t>CNGEQ</t>
  </si>
  <si>
    <t>Exposure unit</t>
  </si>
  <si>
    <t>Contractor Safety Incident</t>
  </si>
  <si>
    <t>CNTSI</t>
  </si>
  <si>
    <t xml:space="preserve">Insufficient Capacity to Meet High Demand </t>
  </si>
  <si>
    <t>CPCTY</t>
  </si>
  <si>
    <t>Contract Management</t>
  </si>
  <si>
    <t>CTMGT</t>
  </si>
  <si>
    <t>Cyber Attack</t>
  </si>
  <si>
    <t>CYBER</t>
  </si>
  <si>
    <t>Program Type Options</t>
  </si>
  <si>
    <t>Failure of Electric Distribution Network Assets</t>
  </si>
  <si>
    <t>DNTWK</t>
  </si>
  <si>
    <t>Failure of Electric Distribution Overhead Assets</t>
  </si>
  <si>
    <t>DOVHD</t>
  </si>
  <si>
    <t>Data Loss Event</t>
  </si>
  <si>
    <t>DTALS</t>
  </si>
  <si>
    <t>Foundational Mitigation</t>
  </si>
  <si>
    <t>Failure of Electric Distribution Underground Assets</t>
  </si>
  <si>
    <t>DUNGD</t>
  </si>
  <si>
    <t>Foundational Control</t>
  </si>
  <si>
    <t>Business Model - Electric</t>
  </si>
  <si>
    <t>EMODL</t>
  </si>
  <si>
    <t>Employee Safety Incident</t>
  </si>
  <si>
    <t>EMPSI</t>
  </si>
  <si>
    <t>Emergency Preparedness and Response</t>
  </si>
  <si>
    <t>EPNDR</t>
  </si>
  <si>
    <t>Business Model - Gas</t>
  </si>
  <si>
    <t>GMODL</t>
  </si>
  <si>
    <t>Consequence Options</t>
  </si>
  <si>
    <t>Extended Unplanned Shutdown of a Critical Power Generation Asset</t>
  </si>
  <si>
    <t>GSHUT</t>
  </si>
  <si>
    <t>Hazardous Material Release</t>
  </si>
  <si>
    <t>HZMAT</t>
  </si>
  <si>
    <t>IT Asset Failure</t>
  </si>
  <si>
    <t>ITAFL</t>
  </si>
  <si>
    <t>Gas Reliability</t>
  </si>
  <si>
    <t>Large Uncontrolled Water Release (Dam Failure)</t>
  </si>
  <si>
    <t>LGUWR</t>
  </si>
  <si>
    <t>Loss of Containment on LNG/CNG Portable Equipment</t>
  </si>
  <si>
    <t>LNCNG</t>
  </si>
  <si>
    <t>Loss of Containment on Gas Distribution Main or Service</t>
  </si>
  <si>
    <t>LOCDM</t>
  </si>
  <si>
    <t>Bow Tie Element</t>
  </si>
  <si>
    <t>Loss of Containment on Gas Transmission Pipeline</t>
  </si>
  <si>
    <t>LOCTR</t>
  </si>
  <si>
    <t>Liquidity Shortage</t>
  </si>
  <si>
    <t>LQDTY</t>
  </si>
  <si>
    <t>Large Overpressure Event Downstream of Gas Measurement and Control Facility</t>
  </si>
  <si>
    <t>LRGOP</t>
  </si>
  <si>
    <t>LOF and COF</t>
  </si>
  <si>
    <t>Loss of Containment at Gas Measurement and Control or Compression and Processing Facility</t>
  </si>
  <si>
    <t>MCCPF</t>
  </si>
  <si>
    <t>Motor Vehicle Safety Incident</t>
  </si>
  <si>
    <t>MTRSI</t>
  </si>
  <si>
    <t>Nuclear Core Damaging Event</t>
  </si>
  <si>
    <t>NCORE</t>
  </si>
  <si>
    <t>Loss of Containment at Natural Gas Storage Well or Reservoir</t>
  </si>
  <si>
    <t>NGSWR</t>
  </si>
  <si>
    <t>Nuclear Extended Shutdown</t>
  </si>
  <si>
    <t>NSHUT</t>
  </si>
  <si>
    <t>Physical Attack</t>
  </si>
  <si>
    <t>PHYSA</t>
  </si>
  <si>
    <t>Records and Information Management</t>
  </si>
  <si>
    <t>RECIM</t>
  </si>
  <si>
    <t>Real Estate and Facilities Failure</t>
  </si>
  <si>
    <t>REFFL</t>
  </si>
  <si>
    <t>Failure of Substation Assets</t>
  </si>
  <si>
    <t>SBSTN</t>
  </si>
  <si>
    <t>Skilled and Qualified Workforce</t>
  </si>
  <si>
    <t>SQWKF</t>
  </si>
  <si>
    <t>Seismic</t>
  </si>
  <si>
    <t>SSMIC</t>
  </si>
  <si>
    <t>3rd-Party Safety Incident</t>
  </si>
  <si>
    <t>TPTSI</t>
  </si>
  <si>
    <t>Third-Party Risk</t>
  </si>
  <si>
    <t>TRDPY</t>
  </si>
  <si>
    <t>Failure of Electric Transmission Overhead Assets</t>
  </si>
  <si>
    <t>TRNHD</t>
  </si>
  <si>
    <t>Failure of Electric Transmission Underground Assets</t>
  </si>
  <si>
    <t>TUNGD</t>
  </si>
  <si>
    <t>TableDriverSubdriver</t>
  </si>
  <si>
    <t>TableTranche</t>
  </si>
  <si>
    <t>TableOutcome</t>
  </si>
  <si>
    <t>Exposure</t>
  </si>
  <si>
    <t>Unit</t>
  </si>
  <si>
    <t>Contact from object</t>
  </si>
  <si>
    <t>Animal contact</t>
  </si>
  <si>
    <t>Miles</t>
  </si>
  <si>
    <t>Balloon contact</t>
  </si>
  <si>
    <t>Other contact from object</t>
  </si>
  <si>
    <t>Vehicle contact</t>
  </si>
  <si>
    <t>Vegetation Contact</t>
  </si>
  <si>
    <t>Branch (Not overhanging, &gt; 12ft)</t>
  </si>
  <si>
    <t>Branch (Not overhanging, 4-12ft)</t>
  </si>
  <si>
    <t>Branch (Not overhanging, Distance Unknown)</t>
  </si>
  <si>
    <t>Branch (Not overhanging, within 4ft)</t>
  </si>
  <si>
    <t>Branch (OverHanging)</t>
  </si>
  <si>
    <t>Dead</t>
  </si>
  <si>
    <t>Fell into (Moderate-Severe defect)</t>
  </si>
  <si>
    <t>Fell into (No defect)</t>
  </si>
  <si>
    <t>Fell into (slight defect)</t>
  </si>
  <si>
    <t>Grow Into</t>
  </si>
  <si>
    <t>Other/Unknown</t>
  </si>
  <si>
    <t>Contamination</t>
  </si>
  <si>
    <t>Anchor / guy damage or failure</t>
  </si>
  <si>
    <t>Capacitor bank damage or failure</t>
  </si>
  <si>
    <t>Conductor damage or failure</t>
  </si>
  <si>
    <t>Connection device damage or failure</t>
  </si>
  <si>
    <t>Crossarm damage or failure</t>
  </si>
  <si>
    <t>Fuse damage or failure</t>
  </si>
  <si>
    <t>Insulator and brushing damage or failure</t>
  </si>
  <si>
    <t>Lightning arrestor damage or failure</t>
  </si>
  <si>
    <t>Other equipment / facility failure</t>
  </si>
  <si>
    <t>Pole damage or failure</t>
  </si>
  <si>
    <t>Recloser damage or failure</t>
  </si>
  <si>
    <t>Sectionalizer damage or failure</t>
  </si>
  <si>
    <t>Switch damage or failure</t>
  </si>
  <si>
    <t>Transformer damage or failure</t>
  </si>
  <si>
    <t>Voltage regulator / booster damage or failure</t>
  </si>
  <si>
    <t>Other</t>
  </si>
  <si>
    <t>All Other</t>
  </si>
  <si>
    <t>Unknown</t>
  </si>
  <si>
    <t>Vandalism / Theft</t>
  </si>
  <si>
    <t>Wire-to-wire contact</t>
  </si>
  <si>
    <t>Wire-to-wire contact / contamination</t>
  </si>
  <si>
    <t>Utility work / Operation</t>
  </si>
  <si>
    <t>CC - Seismic Scenario</t>
  </si>
  <si>
    <t>Seismic Scenario</t>
  </si>
  <si>
    <t>non-HFTD - Substation</t>
  </si>
  <si>
    <t>non-HFTD - Transmission - 115 kV or Lower</t>
  </si>
  <si>
    <t>non-HFTD - Transmission - 230 kV or Higher</t>
  </si>
  <si>
    <t>non-HFTD - Transmission - 60/70 kV</t>
  </si>
  <si>
    <t>HFTD - Distribution - Zone 1 - All</t>
  </si>
  <si>
    <t>HFTD - Distribution - Tier 2 - All</t>
  </si>
  <si>
    <t>HFTD - Distribution - Tier 3 - All</t>
  </si>
  <si>
    <t>HFTD - Transmission - All</t>
  </si>
  <si>
    <t>non-HFTD - Transmission - All</t>
  </si>
  <si>
    <t>This initiative reduces the consequence of wildfire risk, specifically mitigating the equipment failure driver, with an effectiveness as follows:</t>
  </si>
  <si>
    <t>Consequence of Ignition:</t>
  </si>
  <si>
    <t>Safety developing rapidly = 5.3%</t>
  </si>
  <si>
    <t>Electric Reliability developing gradually = 13.25%</t>
  </si>
  <si>
    <t>Financial developing rapidly = 5.3%</t>
  </si>
  <si>
    <t>Qualitative Effectiveness method (Maturity Factor Model) reviewed and revised by EP&amp;R SME to reflect improvements made to EP&amp;R processes</t>
  </si>
  <si>
    <t>All Data Sources:</t>
  </si>
  <si>
    <t>Maturity Factor – 5.3.9-2020 (Please refer to Tab Maturity Factor  – 5.3.9-2020)</t>
  </si>
  <si>
    <t>Assumptions:</t>
  </si>
  <si>
    <t>All EP&amp;R initiatives have been bundled together for 1 RSE Calculation to reflect overall Effectiveness, Risk Reduction and RSE for EP&amp;R. EP&amp;R initiatives impact all consequence attributes (safety, reliability and financial) across all tranches. Benefit length assumed as 3 years for 2020 because current program is budgeted to 2022 then benefit ends until further budget is allocated.</t>
  </si>
  <si>
    <t>Step 1:</t>
  </si>
  <si>
    <t>Summed Capital cost for initiatives 5.3.9.1, 5.3.9.2, 5.3.9.3, 5.3.9.4, 5.3.9.5, 5.3.9.6, and 5.3.9.7 provided in Plan. Sum Expense cost for initiatives 5.3.9.1, 5.3.9.2, 5.3.9.3, 5.3.9.4, 5.3.9.5, 5.3.9.6, and 5.3.9.7 provided in the WMP Financials</t>
  </si>
  <si>
    <t>Step 2:</t>
  </si>
  <si>
    <t>Sent Maturity Factor table (Maturity Factor – 5.3.9-2019, Maturity Factor – 5.3.9-2020 in this workpaper) to be reviewed and revised by EP&amp;R SME to reflect improvements made to EP&amp;R processes.</t>
  </si>
  <si>
    <t>Step 3:</t>
  </si>
  <si>
    <t>In Tab 4-Eff – Conseq Programs inputted Maturity Factor responses for each attribute EP&amp;R processes impact (safety, reliability, and financial).</t>
  </si>
  <si>
    <t>Step 4:</t>
  </si>
  <si>
    <t>Assumed the attribute of safety consequence develops rapidly, which gave an Effectiveness Cap of 25%. For the attribute of electrical reliability consequences develop gradually, which gave an Effectiveness Cap of 50%. For the attribute of financial consequences develop rapidly, which gave an effectiveness of 25%. A “gradual” consequence development generally means there is sufficient time to attempt an evacuation or an opportunity to prevent customer impacts from a reliability event (e.g., rerouting gas or power).  All other consequence developments should be considered prompt.</t>
  </si>
  <si>
    <t>Consequence</t>
  </si>
  <si>
    <t xml:space="preserve">Safety Consequence </t>
  </si>
  <si>
    <t>Develops Rapidly</t>
  </si>
  <si>
    <t>Electrical Reliability</t>
  </si>
  <si>
    <t>Develops Gradually</t>
  </si>
  <si>
    <t>Financial Reliability</t>
  </si>
  <si>
    <t>Step 5:</t>
  </si>
  <si>
    <t xml:space="preserve">Multiplied Effectiveness Cap by Maturity Factor for 2020 (53%) to find Effectiveness for each attribute. </t>
  </si>
  <si>
    <t>Expense</t>
  </si>
  <si>
    <t>Expense ($)</t>
  </si>
  <si>
    <t>Capital</t>
  </si>
  <si>
    <t>Capital ($)</t>
  </si>
  <si>
    <t>MWC</t>
  </si>
  <si>
    <t>MAT</t>
  </si>
  <si>
    <t>7.3.9.1 Adequate and trained workforce for service restoration</t>
  </si>
  <si>
    <t>7.3.9.2 Community outreach, public awareness, and communications efforts</t>
  </si>
  <si>
    <t>7.3.9.3 Customer support in emergencies</t>
  </si>
  <si>
    <t>Customer support in emergencies (ECPMA (used to be WildFire Consumer Protection MA)</t>
  </si>
  <si>
    <t>7.3.9.4 Disaster and emergency preparedness plan</t>
  </si>
  <si>
    <t>7.3.9.5 Preparedness and planning for service restoration</t>
  </si>
  <si>
    <t>Adequate and trained workforce for service restoration (core EP&amp;R)</t>
  </si>
  <si>
    <t>7.3.9.6 Protocols in place to learn from wildfire events</t>
  </si>
  <si>
    <t>Questions</t>
  </si>
  <si>
    <t>Response</t>
  </si>
  <si>
    <t>Response Result</t>
  </si>
  <si>
    <t>Explanation of choice</t>
  </si>
  <si>
    <t>Are there accountable control owners to oversee the end-to-end process?</t>
  </si>
  <si>
    <t>One or more control owners in an organization</t>
  </si>
  <si>
    <t>Multiple Control Owners across organization</t>
  </si>
  <si>
    <t>No designated control owners</t>
  </si>
  <si>
    <t>Is staffing sufficient for executing the control?</t>
  </si>
  <si>
    <t>Staffing is sufficient</t>
  </si>
  <si>
    <t>Openings exist but control is maintained by current staffing</t>
  </si>
  <si>
    <t>Staffing is insufficient to effectively implement control</t>
  </si>
  <si>
    <t>Is training mandated for process owners implementing the control?</t>
  </si>
  <si>
    <t>Training is accredited and directly applicable</t>
  </si>
  <si>
    <t>Training is not accredited or not directly applicable</t>
  </si>
  <si>
    <t>Training is generic or does not exist</t>
  </si>
  <si>
    <t>Are there open Internal Audit High Risk Findings?</t>
  </si>
  <si>
    <t>No, all IA High Risk Findings are closed</t>
  </si>
  <si>
    <t>IA High Risk Findings are open and corrective actions are in progress</t>
  </si>
  <si>
    <t>IA High Risk Findings are still under investigation</t>
  </si>
  <si>
    <t>Are there non-conformances or violations (NC&amp;V)?</t>
  </si>
  <si>
    <t>NC&amp;Vs are closed and no negative trend has been identified</t>
  </si>
  <si>
    <t>NC&amp;Vs are open and no negative trend has been identified</t>
  </si>
  <si>
    <t>NC&amp;V’s are open and trending is negative</t>
  </si>
  <si>
    <t>Is a skillset mandated for the control owner?</t>
  </si>
  <si>
    <t>Control owner has a defined skillset filled by current owner</t>
  </si>
  <si>
    <t>Control owner does not meet defined skillset or is interim</t>
  </si>
  <si>
    <t>Skillset is generic or irrelevant</t>
  </si>
  <si>
    <t>Is a skillset mandated for personnel executing the control</t>
  </si>
  <si>
    <t>Personnel meet and have a defined skillset</t>
  </si>
  <si>
    <t>Personnel do not meet defined skillset or are interim</t>
  </si>
  <si>
    <t>Is there guidance on the control?</t>
  </si>
  <si>
    <t>Guidance documents are up to date</t>
  </si>
  <si>
    <t>Guidance documents exist but updates or corrections are needed</t>
  </si>
  <si>
    <t>Guidance documents are inadequate or aren’t used</t>
  </si>
  <si>
    <t>Are records in a template format and retained?</t>
  </si>
  <si>
    <t>Templates are effective and retained per ERIM</t>
  </si>
  <si>
    <t>Deficiencies have been identified with templates or retention</t>
  </si>
  <si>
    <t>Templates don’t exist or are used inconsistently or ineffectively</t>
  </si>
  <si>
    <t>Is the control assessed by a qualified internal party?</t>
  </si>
  <si>
    <t>Independent internal assessment is performed at an appropriate interval</t>
  </si>
  <si>
    <t>Internal assessments are performed but lack independence or effectiveness</t>
  </si>
  <si>
    <t>Control is not assessed or assessment items are not addressed.</t>
  </si>
  <si>
    <t>Is the control assessed against the desired objectives and inherent risk?</t>
  </si>
  <si>
    <t>Control is assessed and open items are addressed</t>
  </si>
  <si>
    <t>Control is assessed but deficiencies are not timely addressed</t>
  </si>
  <si>
    <t>Control is generically assessed or not assessed</t>
  </si>
  <si>
    <t>Is data from the control tracked and trended?</t>
  </si>
  <si>
    <t>Data is effective and validated and helps drive implementation</t>
  </si>
  <si>
    <t>Data is collected but is not validated or inconsistently implemented</t>
  </si>
  <si>
    <t>Data is not collected or is not relevant to control objective</t>
  </si>
  <si>
    <t>Are metrics directly related to the control and reported to leadership at an appropriate interval?</t>
  </si>
  <si>
    <t>Metrics are reported to leadership and help inform decision-making</t>
  </si>
  <si>
    <t>Metrics do not reach the appropriate level of leadership or inconsistently inform decision-making</t>
  </si>
  <si>
    <t>Metrics are not reported or are ineffective for decision-making purposes</t>
  </si>
  <si>
    <t>Computed Maturity Factor</t>
  </si>
  <si>
    <t>Asset Group</t>
  </si>
  <si>
    <t>PVRR Multiplier (no O&amp;M)</t>
  </si>
  <si>
    <t>Lifetime O&amp;M as % of PVRR</t>
  </si>
  <si>
    <t>Buildings</t>
  </si>
  <si>
    <t>Communications equipment</t>
  </si>
  <si>
    <t>Computer hardware</t>
  </si>
  <si>
    <t>Computer software</t>
  </si>
  <si>
    <t>Electric distribution (&lt;69kV) - Underground</t>
  </si>
  <si>
    <t>Electric transmission (69kV+)</t>
  </si>
  <si>
    <t>Electric smart meter</t>
  </si>
  <si>
    <t>Gas distribution after 2010</t>
  </si>
  <si>
    <t>Gas Meters</t>
  </si>
  <si>
    <t>Gas transmission &amp; storage</t>
  </si>
  <si>
    <t>Gas (current) held for resale</t>
  </si>
  <si>
    <t>Land easement</t>
  </si>
  <si>
    <t>Land purchase</t>
  </si>
  <si>
    <t>Motor vehicles</t>
  </si>
  <si>
    <t>Office furniture</t>
  </si>
  <si>
    <t>Hydro</t>
  </si>
  <si>
    <t>Hydro additions</t>
  </si>
  <si>
    <t>Nuclear</t>
  </si>
  <si>
    <t>Nuclear additions</t>
  </si>
  <si>
    <t>Fuel cell</t>
  </si>
  <si>
    <t>Custom</t>
  </si>
  <si>
    <t>7.3.3.6</t>
  </si>
  <si>
    <t>Total Units</t>
  </si>
  <si>
    <t>Unit Cost</t>
  </si>
  <si>
    <t>7.3.9.5</t>
  </si>
  <si>
    <t>7.3.9.6</t>
  </si>
  <si>
    <t>7.3.9-2021</t>
  </si>
  <si>
    <t>Development of plans to prepare the utility to restore service after emergencies, such as developing employee and staff trainings, and to conduct inspections and remediation necessary to re-energize lines and restore service to customers.</t>
  </si>
  <si>
    <t>Tools and procedures to monitor effectiveness of strategy and actions taken to prepare for emergencies and of strategy and actions taken during and after emergencies, including based on an accounting of the outcomes of wildfire events.</t>
  </si>
  <si>
    <t>7.3.9-2021 All EP&amp;R in 2020</t>
  </si>
  <si>
    <t xml:space="preserve">Source file: </t>
  </si>
  <si>
    <t xml:space="preserve">Source file location: </t>
  </si>
  <si>
    <t>WMP -&gt; 2022 -&gt; Financials</t>
  </si>
  <si>
    <t>2022 WMP MASTER financials reach out v7.xlsx</t>
  </si>
  <si>
    <t xml:space="preserve">EP&amp;R </t>
  </si>
  <si>
    <t>Adequate and trained workforce for service restoration - Preflights, EU Helicopters</t>
  </si>
  <si>
    <t>7.3.9-2021 All EP&amp;R in 2021</t>
  </si>
  <si>
    <t>Costs have significantly changed since the last WMP. All other inputs remain same as previous submission.</t>
  </si>
  <si>
    <t xml:space="preserve">Previous WMP submission:
</t>
  </si>
  <si>
    <t>7.3.9-2021 All EPR in 2021</t>
  </si>
  <si>
    <t>P:\EAS\WMP 2022\Test Run</t>
  </si>
  <si>
    <t>EO_WLDFR_20220209_SplitByTier_192656_194748_Baseline_rselite_(add 2020).xlsx</t>
  </si>
  <si>
    <t>Row Labels</t>
  </si>
  <si>
    <t>Grand Total</t>
  </si>
  <si>
    <t>Sum of 2022 Program Risk Reduction NPV</t>
  </si>
  <si>
    <t>Sum of CapEx USD 2022</t>
  </si>
  <si>
    <t>Sum of OpEx USD 2022</t>
  </si>
  <si>
    <t>Sum of 2022 RSE</t>
  </si>
  <si>
    <t>(Multiple Items)</t>
  </si>
  <si>
    <t>2022-2022 Program Risk Reduction NPV</t>
  </si>
  <si>
    <t>2022-2022 Program RSE</t>
  </si>
  <si>
    <t>2022-2022 Capital Cost NPV with PVRR ($M)</t>
  </si>
  <si>
    <t>2022-2022 Expense Cost NPV ($M)</t>
  </si>
  <si>
    <t>2022-2022 Total Cost NPV ($M)</t>
  </si>
  <si>
    <t>2022-2022 Program Freq Reduction NPV</t>
  </si>
  <si>
    <t>2022-2022 Program Freq Risk Reduction NPV</t>
  </si>
  <si>
    <t>2022-2022 Program Conseq Risk Reduction NPV</t>
  </si>
  <si>
    <t>2022-2022 Capital Cost NPV with PVRR</t>
  </si>
  <si>
    <t>2022-2022 Expense Cost NPV</t>
  </si>
  <si>
    <t>2022-2022 Program Freq Reduction</t>
  </si>
  <si>
    <t>2022-2022 Program Freq Risk Reduction</t>
  </si>
  <si>
    <t>2022-2022 Program Conseq Risk Reduction</t>
  </si>
  <si>
    <t>2022-2022 Program Risk Reduction</t>
  </si>
  <si>
    <t xml:space="preserve">Batch Run Complete 02/24 11:22 with v2.5 and risk data file EO_WLDFR_20220209_SplitByTier_192656_194748_Baseline_rselite_(add 2020).xlsx.
WARNING - Batch output table does not exist in RSE Results tab. Writing detailed run table to TableRSE in RSE Lite tab
WARNING - Batch output table does not exist in RSE Results tab. Writing detailed run table to TableProgramRR in RSE Lite tab
</t>
  </si>
  <si>
    <t>2022 WMP</t>
  </si>
  <si>
    <t>All EP&amp;R bundled into 7.3.9-2021. Refer program "7.3.9-2021 All EP&amp;R in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</si>
</sst>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0.0%"/>
    <numFmt numFmtId="166" formatCode="_(* #,##0.0_);_(* \(#,##0.0\);_(* &quot;-&quot;??_);_(@_)"/>
    <numFmt numFmtId="167" formatCode="0.0"/>
    <numFmt numFmtId="168" formatCode="&quot;$&quot;#,##0.00"/>
    <numFmt numFmtId="169" formatCode="_([$€-2]* #,##0.00_);_([$€-2]* \(#,##0.00\);_([$€-2]* &quot;-&quot;??_)"/>
    <numFmt numFmtId="170" formatCode="_ * #,##0_ ;_ * \-#,##0_ ;_ * &quot;-&quot;_ ;_ @_ "/>
    <numFmt numFmtId="171" formatCode="_ * #,##0.00_ ;_ * \-#,##0.00_ ;_ * &quot;-&quot;??_ ;_ @_ "/>
    <numFmt numFmtId="172" formatCode="_(&quot;$&quot;* #,##0_);_(&quot;$&quot;* \(#,##0\);_(&quot;$&quot;* &quot;-&quot;??_);_(@_)"/>
  </numFmts>
  <fonts count="87" x14ac:knownFonts="1">
    <font>
      <sz val="11"/>
      <color theme="1"/>
      <name val="Calibri"/>
      <family val="2"/>
      <scheme val="minor"/>
    </font>
    <font>
      <sz val="9"/>
      <color theme="1"/>
      <name val="Arial"/>
      <family val="2"/>
    </font>
    <font>
      <b/>
      <sz val="9"/>
      <color theme="1"/>
      <name val="Arial"/>
      <family val="2"/>
    </font>
    <font>
      <sz val="9"/>
      <name val="Arial"/>
      <family val="2"/>
    </font>
    <font>
      <sz val="11"/>
      <color theme="1"/>
      <name val="Calibri"/>
      <family val="2"/>
      <scheme val="minor"/>
    </font>
    <font>
      <b/>
      <sz val="11"/>
      <color theme="1"/>
      <name val="Calibri"/>
      <family val="2"/>
      <scheme val="minor"/>
    </font>
    <font>
      <b/>
      <sz val="12"/>
      <color theme="1"/>
      <name val="Calibri"/>
      <family val="2"/>
      <scheme val="minor"/>
    </font>
    <font>
      <b/>
      <sz val="11"/>
      <color theme="0"/>
      <name val="Calibri"/>
      <family val="2"/>
      <scheme val="minor"/>
    </font>
    <font>
      <i/>
      <sz val="11"/>
      <color theme="1"/>
      <name val="Calibri"/>
      <family val="2"/>
      <scheme val="minor"/>
    </font>
    <font>
      <sz val="11"/>
      <name val="Calibri"/>
      <family val="2"/>
      <scheme val="minor"/>
    </font>
    <font>
      <b/>
      <sz val="11"/>
      <color theme="1"/>
      <name val="Arial"/>
      <family val="2"/>
    </font>
    <font>
      <sz val="10"/>
      <name val="Arial"/>
      <family val="2"/>
    </font>
    <font>
      <sz val="11"/>
      <color theme="1"/>
      <name val="Arial"/>
      <family val="2"/>
    </font>
    <font>
      <i/>
      <sz val="9"/>
      <name val="Arial"/>
      <family val="2"/>
    </font>
    <font>
      <sz val="8"/>
      <name val="Calibri"/>
      <family val="2"/>
      <scheme val="minor"/>
    </font>
    <font>
      <sz val="11"/>
      <color theme="0"/>
      <name val="Calibri"/>
      <family val="2"/>
      <scheme val="minor"/>
    </font>
    <font>
      <u/>
      <sz val="11"/>
      <color theme="10"/>
      <name val="Calibri"/>
      <family val="2"/>
      <scheme val="minor"/>
    </font>
    <font>
      <i/>
      <sz val="9"/>
      <color theme="1"/>
      <name val="Arial"/>
      <family val="2"/>
    </font>
    <font>
      <sz val="11"/>
      <color theme="5"/>
      <name val="Calibri"/>
      <family val="2"/>
      <scheme val="minor"/>
    </font>
    <font>
      <i/>
      <sz val="11"/>
      <color theme="5"/>
      <name val="Calibri"/>
      <family val="2"/>
      <scheme val="minor"/>
    </font>
    <font>
      <b/>
      <i/>
      <sz val="11"/>
      <color theme="5"/>
      <name val="Calibri"/>
      <family val="2"/>
      <scheme val="minor"/>
    </font>
    <font>
      <sz val="11"/>
      <color rgb="FF000000"/>
      <name val="Calibri"/>
      <family val="2"/>
    </font>
    <font>
      <b/>
      <sz val="10"/>
      <color theme="0"/>
      <name val="Calibri"/>
      <family val="2"/>
      <scheme val="minor"/>
    </font>
    <font>
      <b/>
      <sz val="11"/>
      <color rgb="FF0000CC"/>
      <name val="Calibri"/>
      <family val="2"/>
      <scheme val="minor"/>
    </font>
    <font>
      <b/>
      <sz val="11"/>
      <name val="Calibri"/>
      <family val="2"/>
      <scheme val="minor"/>
    </font>
    <font>
      <b/>
      <u/>
      <sz val="11"/>
      <color theme="1"/>
      <name val="Calibri"/>
      <family val="2"/>
      <scheme val="minor"/>
    </font>
    <font>
      <sz val="10"/>
      <color rgb="FF000000"/>
      <name val="Calibri"/>
      <family val="2"/>
      <scheme val="minor"/>
    </font>
    <font>
      <sz val="11"/>
      <color rgb="FF9C6500"/>
      <name val="Calibri"/>
      <family val="2"/>
      <scheme val="minor"/>
    </font>
    <font>
      <b/>
      <i/>
      <sz val="11"/>
      <color theme="1"/>
      <name val="Calibri"/>
      <family val="2"/>
      <scheme val="minor"/>
    </font>
    <font>
      <sz val="11"/>
      <color rgb="FF0000CC"/>
      <name val="Calibri"/>
      <family val="2"/>
      <scheme val="minor"/>
    </font>
    <font>
      <i/>
      <sz val="11"/>
      <color theme="5" tint="-0.249977111117893"/>
      <name val="Calibri"/>
      <family val="2"/>
      <scheme val="minor"/>
    </font>
    <font>
      <b/>
      <sz val="9"/>
      <color theme="0"/>
      <name val="Arial"/>
      <family val="2"/>
    </font>
    <font>
      <i/>
      <sz val="9"/>
      <color theme="0" tint="-0.34998626667073579"/>
      <name val="Arial"/>
      <family val="2"/>
    </font>
    <font>
      <sz val="10"/>
      <color theme="1"/>
      <name val="Calibri"/>
      <family val="2"/>
      <scheme val="minor"/>
    </font>
    <font>
      <sz val="11"/>
      <color rgb="FFFF0000"/>
      <name val="Calibri"/>
      <family val="2"/>
      <scheme val="minor"/>
    </font>
    <font>
      <sz val="11"/>
      <name val="Arial"/>
      <family val="2"/>
    </font>
    <font>
      <b/>
      <i/>
      <sz val="11"/>
      <name val="Calibri"/>
      <family val="2"/>
      <scheme val="minor"/>
    </font>
    <font>
      <sz val="8"/>
      <color theme="1"/>
      <name val="Calibri"/>
      <family val="2"/>
      <scheme val="minor"/>
    </font>
    <font>
      <b/>
      <sz val="9"/>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8"/>
      <name val="Arial"/>
      <family val="2"/>
    </font>
    <font>
      <b/>
      <sz val="10"/>
      <color indexed="8"/>
      <name val="Arial"/>
      <family val="2"/>
    </font>
    <font>
      <b/>
      <sz val="9"/>
      <color indexed="8"/>
      <name val="Arial"/>
      <family val="2"/>
    </font>
    <font>
      <b/>
      <sz val="11"/>
      <color indexed="9"/>
      <name val="Arial"/>
      <family val="2"/>
    </font>
    <font>
      <b/>
      <i/>
      <sz val="11"/>
      <color indexed="9"/>
      <name val="Arial"/>
      <family val="2"/>
    </font>
    <font>
      <sz val="9"/>
      <color indexed="8"/>
      <name val="Arial"/>
      <family val="2"/>
    </font>
    <font>
      <sz val="10"/>
      <color indexed="8"/>
      <name val="Arial"/>
      <family val="2"/>
    </font>
    <font>
      <i/>
      <sz val="8"/>
      <color indexed="8"/>
      <name val="Arial"/>
      <family val="2"/>
    </font>
    <font>
      <sz val="10"/>
      <color indexed="56"/>
      <name val="Arial"/>
      <family val="2"/>
    </font>
    <font>
      <sz val="12"/>
      <color indexed="9"/>
      <name val="Arial"/>
      <family val="2"/>
    </font>
    <font>
      <i/>
      <sz val="12"/>
      <color indexed="9"/>
      <name val="Arial"/>
      <family val="2"/>
    </font>
    <font>
      <sz val="8"/>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b/>
      <sz val="14"/>
      <name val="Arial"/>
      <family val="2"/>
    </font>
    <font>
      <sz val="9"/>
      <color indexed="9"/>
      <name val="Arial"/>
      <family val="2"/>
    </font>
    <font>
      <sz val="9"/>
      <color theme="1"/>
      <name val="Calibri"/>
      <family val="2"/>
      <scheme val="minor"/>
    </font>
    <font>
      <u/>
      <sz val="9"/>
      <color theme="10"/>
      <name val="Calibri"/>
      <family val="2"/>
      <scheme val="minor"/>
    </font>
    <font>
      <b/>
      <sz val="12"/>
      <color rgb="FF0000CC"/>
      <name val="Calibri"/>
      <family val="2"/>
      <scheme val="minor"/>
    </font>
    <font>
      <i/>
      <sz val="11"/>
      <color theme="0" tint="-0.499984740745262"/>
      <name val="Calibri"/>
      <family val="2"/>
      <scheme val="minor"/>
    </font>
    <font>
      <sz val="11"/>
      <color theme="1" tint="0.34998626667073579"/>
      <name val="Calibri"/>
      <family val="2"/>
      <scheme val="minor"/>
    </font>
    <font>
      <sz val="9"/>
      <color theme="1" tint="0.34998626667073579"/>
      <name val="Arial"/>
      <family val="2"/>
    </font>
    <font>
      <b/>
      <sz val="16"/>
      <color rgb="FF0070C0"/>
      <name val="Calibri"/>
      <family val="2"/>
      <scheme val="minor"/>
    </font>
    <font>
      <i/>
      <sz val="11"/>
      <color theme="4"/>
      <name val="Calibri"/>
      <family val="2"/>
      <scheme val="minor"/>
    </font>
    <font>
      <i/>
      <sz val="8"/>
      <color theme="1" tint="0.499984740745262"/>
      <name val="Calibri"/>
      <family val="2"/>
      <scheme val="minor"/>
    </font>
    <font>
      <i/>
      <sz val="8"/>
      <color theme="8"/>
      <name val="Calibri"/>
      <family val="2"/>
      <scheme val="minor"/>
    </font>
    <font>
      <i/>
      <sz val="9"/>
      <color theme="0" tint="-0.499984740745262"/>
      <name val="Calibri"/>
      <family val="2"/>
      <scheme val="minor"/>
    </font>
    <font>
      <i/>
      <sz val="9"/>
      <color theme="1"/>
      <name val="Calibri"/>
      <family val="2"/>
      <scheme val="minor"/>
    </font>
    <font>
      <i/>
      <sz val="9"/>
      <name val="Calibri"/>
      <family val="2"/>
      <scheme val="minor"/>
    </font>
    <font>
      <sz val="8"/>
      <color theme="4"/>
      <name val="Calibri"/>
      <family val="2"/>
      <scheme val="minor"/>
    </font>
    <font>
      <b/>
      <i/>
      <sz val="11"/>
      <color theme="4"/>
      <name val="Calibri"/>
      <family val="2"/>
      <scheme val="minor"/>
    </font>
    <font>
      <i/>
      <sz val="9"/>
      <color theme="0" tint="-0.499984740745262"/>
      <name val="Arial"/>
      <family val="2"/>
    </font>
    <font>
      <i/>
      <u/>
      <sz val="11"/>
      <color theme="1"/>
      <name val="Calibri"/>
      <family val="2"/>
      <scheme val="minor"/>
    </font>
  </fonts>
  <fills count="67">
    <fill>
      <patternFill patternType="none"/>
    </fill>
    <fill>
      <patternFill patternType="gray125"/>
    </fill>
    <fill>
      <patternFill patternType="solid">
        <fgColor theme="4"/>
        <bgColor theme="4"/>
      </patternFill>
    </fill>
    <fill>
      <patternFill patternType="solid">
        <fgColor theme="9" tint="0.59999389629810485"/>
        <bgColor indexed="64"/>
      </patternFill>
    </fill>
    <fill>
      <patternFill patternType="solid">
        <fgColor theme="1"/>
        <bgColor indexed="64"/>
      </patternFill>
    </fill>
    <fill>
      <patternFill patternType="solid">
        <fgColor theme="6"/>
        <bgColor theme="6"/>
      </patternFill>
    </fill>
    <fill>
      <patternFill patternType="solid">
        <fgColor rgb="FFFFEB9C"/>
      </patternFill>
    </fill>
    <fill>
      <patternFill patternType="solid">
        <fgColor rgb="FFBDDDA3"/>
        <bgColor indexed="64"/>
      </patternFill>
    </fill>
    <fill>
      <patternFill patternType="solid">
        <fgColor rgb="FFBFBFBF"/>
        <bgColor indexed="64"/>
      </patternFill>
    </fill>
    <fill>
      <patternFill patternType="solid">
        <fgColor theme="0" tint="-0.14999847407452621"/>
        <bgColor theme="0" tint="-0.14999847407452621"/>
      </patternFill>
    </fill>
    <fill>
      <patternFill patternType="solid">
        <fgColor theme="8" tint="-0.249977111117893"/>
        <bgColor indexed="64"/>
      </patternFill>
    </fill>
    <fill>
      <patternFill patternType="solid">
        <fgColor theme="7" tint="-0.499984740745262"/>
        <bgColor indexed="64"/>
      </patternFill>
    </fill>
    <fill>
      <patternFill patternType="solid">
        <fgColor theme="5" tint="-0.499984740745262"/>
        <bgColor indexed="64"/>
      </patternFill>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45"/>
      </patternFill>
    </fill>
    <fill>
      <patternFill patternType="solid">
        <fgColor indexed="10"/>
      </patternFill>
    </fill>
    <fill>
      <patternFill patternType="solid">
        <fgColor indexed="51"/>
      </patternFill>
    </fill>
    <fill>
      <patternFill patternType="solid">
        <fgColor indexed="52"/>
      </patternFill>
    </fill>
    <fill>
      <patternFill patternType="solid">
        <fgColor indexed="57"/>
      </patternFill>
    </fill>
    <fill>
      <patternFill patternType="solid">
        <fgColor indexed="22"/>
      </patternFill>
    </fill>
    <fill>
      <patternFill patternType="solid">
        <fgColor indexed="9"/>
        <bgColor indexed="64"/>
      </patternFill>
    </fill>
    <fill>
      <patternFill patternType="solid">
        <fgColor indexed="10"/>
        <bgColor indexed="64"/>
      </patternFill>
    </fill>
    <fill>
      <patternFill patternType="solid">
        <fgColor indexed="31"/>
      </patternFill>
    </fill>
    <fill>
      <patternFill patternType="solid">
        <fgColor theme="1"/>
        <bgColor theme="1"/>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9"/>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right/>
      <top style="thin">
        <color theme="6" tint="0.39997558519241921"/>
      </top>
      <bottom style="thin">
        <color theme="6" tint="0.39997558519241921"/>
      </bottom>
      <diagonal/>
    </border>
    <border>
      <left/>
      <right style="thin">
        <color indexed="64"/>
      </right>
      <top style="thin">
        <color indexed="64"/>
      </top>
      <bottom/>
      <diagonal/>
    </border>
    <border>
      <left/>
      <right style="thin">
        <color indexed="64"/>
      </right>
      <top style="thin">
        <color theme="6" tint="0.39997558519241921"/>
      </top>
      <bottom style="thin">
        <color indexed="64"/>
      </bottom>
      <diagonal/>
    </border>
    <border>
      <left/>
      <right/>
      <top style="thin">
        <color theme="1"/>
      </top>
      <bottom style="thin">
        <color theme="1"/>
      </bottom>
      <diagonal/>
    </border>
    <border>
      <left/>
      <right/>
      <top/>
      <bottom style="thin">
        <color theme="1"/>
      </bottom>
      <diagonal/>
    </border>
    <border>
      <left style="thin">
        <color theme="1"/>
      </left>
      <right/>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4" tint="0.39997558519241921"/>
      </left>
      <right/>
      <top/>
      <bottom style="thin">
        <color theme="4" tint="0.39997558519241921"/>
      </bottom>
      <diagonal/>
    </border>
    <border>
      <left style="thin">
        <color theme="4" tint="0.39997558519241921"/>
      </left>
      <right style="thin">
        <color theme="4" tint="0.39997558519241921"/>
      </right>
      <top/>
      <bottom style="thin">
        <color theme="4" tint="0.39997558519241921"/>
      </bottom>
      <diagonal/>
    </border>
    <border>
      <left style="thin">
        <color indexed="48"/>
      </left>
      <right style="thin">
        <color indexed="48"/>
      </right>
      <top style="thin">
        <color indexed="48"/>
      </top>
      <bottom style="thin">
        <color indexed="48"/>
      </bottom>
      <diagonal/>
    </border>
    <border>
      <left/>
      <right/>
      <top/>
      <bottom style="thick">
        <color indexed="22"/>
      </bottom>
      <diagonal/>
    </border>
    <border>
      <left/>
      <right/>
      <top/>
      <bottom style="medium">
        <color indexed="22"/>
      </bottom>
      <diagonal/>
    </border>
    <border>
      <left/>
      <right/>
      <top style="medium">
        <color indexed="22"/>
      </top>
      <bottom style="medium">
        <color indexed="22"/>
      </bottom>
      <diagonal/>
    </border>
    <border>
      <left style="thin">
        <color indexed="64"/>
      </left>
      <right style="thin">
        <color indexed="64"/>
      </right>
      <top style="thin">
        <color theme="1"/>
      </top>
      <bottom style="thin">
        <color theme="1"/>
      </bottom>
      <diagonal/>
    </border>
    <border>
      <left/>
      <right/>
      <top/>
      <bottom style="thin">
        <color theme="4" tint="0.39997558519241921"/>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style="medium">
        <color auto="1"/>
      </top>
      <bottom style="medium">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indexed="64"/>
      </left>
      <right style="thin">
        <color indexed="64"/>
      </right>
      <top style="thin">
        <color theme="1"/>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theme="1"/>
      </bottom>
      <diagonal/>
    </border>
    <border>
      <left/>
      <right/>
      <top style="thin">
        <color theme="1"/>
      </top>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s>
  <cellStyleXfs count="101">
    <xf numFmtId="0" fontId="0" fillId="0" borderId="0"/>
    <xf numFmtId="9" fontId="4" fillId="0" borderId="0" applyFont="0" applyFill="0" applyBorder="0" applyAlignment="0" applyProtection="0"/>
    <xf numFmtId="43" fontId="4" fillId="0" borderId="0" applyFont="0" applyFill="0" applyBorder="0" applyAlignment="0" applyProtection="0"/>
    <xf numFmtId="0" fontId="16" fillId="0" borderId="0" applyNumberFormat="0" applyFill="0" applyBorder="0" applyAlignment="0" applyProtection="0"/>
    <xf numFmtId="44" fontId="4" fillId="0" borderId="0" applyFont="0" applyFill="0" applyBorder="0" applyAlignment="0" applyProtection="0"/>
    <xf numFmtId="0" fontId="39" fillId="0" borderId="0" applyNumberFormat="0" applyFill="0" applyBorder="0" applyAlignment="0" applyProtection="0"/>
    <xf numFmtId="0" fontId="40" fillId="0" borderId="21" applyNumberFormat="0" applyFill="0" applyAlignment="0" applyProtection="0"/>
    <xf numFmtId="0" fontId="41" fillId="0" borderId="22" applyNumberFormat="0" applyFill="0" applyAlignment="0" applyProtection="0"/>
    <xf numFmtId="0" fontId="42" fillId="0" borderId="23" applyNumberFormat="0" applyFill="0" applyAlignment="0" applyProtection="0"/>
    <xf numFmtId="0" fontId="42" fillId="0" borderId="0" applyNumberFormat="0" applyFill="0" applyBorder="0" applyAlignment="0" applyProtection="0"/>
    <xf numFmtId="0" fontId="43" fillId="17" borderId="0" applyNumberFormat="0" applyBorder="0" applyAlignment="0" applyProtection="0"/>
    <xf numFmtId="0" fontId="44" fillId="18" borderId="0" applyNumberFormat="0" applyBorder="0" applyAlignment="0" applyProtection="0"/>
    <xf numFmtId="0" fontId="45" fillId="6" borderId="0" applyNumberFormat="0" applyBorder="0" applyAlignment="0" applyProtection="0"/>
    <xf numFmtId="0" fontId="46" fillId="19" borderId="24" applyNumberFormat="0" applyAlignment="0" applyProtection="0"/>
    <xf numFmtId="0" fontId="47" fillId="20" borderId="25" applyNumberFormat="0" applyAlignment="0" applyProtection="0"/>
    <xf numFmtId="0" fontId="48" fillId="20" borderId="24" applyNumberFormat="0" applyAlignment="0" applyProtection="0"/>
    <xf numFmtId="0" fontId="49" fillId="0" borderId="26" applyNumberFormat="0" applyFill="0" applyAlignment="0" applyProtection="0"/>
    <xf numFmtId="0" fontId="7" fillId="21" borderId="27" applyNumberFormat="0" applyAlignment="0" applyProtection="0"/>
    <xf numFmtId="0" fontId="34" fillId="0" borderId="0" applyNumberFormat="0" applyFill="0" applyBorder="0" applyAlignment="0" applyProtection="0"/>
    <xf numFmtId="0" fontId="4" fillId="22" borderId="28" applyNumberFormat="0" applyFont="0" applyAlignment="0" applyProtection="0"/>
    <xf numFmtId="0" fontId="50" fillId="0" borderId="0" applyNumberFormat="0" applyFill="0" applyBorder="0" applyAlignment="0" applyProtection="0"/>
    <xf numFmtId="0" fontId="5" fillId="0" borderId="29" applyNumberFormat="0" applyFill="0" applyAlignment="0" applyProtection="0"/>
    <xf numFmtId="0" fontId="15"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15"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15"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15"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15"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15" fillId="43"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170" fontId="11" fillId="0" borderId="0" applyFont="0" applyFill="0" applyBorder="0" applyAlignment="0" applyProtection="0"/>
    <xf numFmtId="171"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4" fontId="53" fillId="48" borderId="1" applyNumberFormat="0" applyProtection="0">
      <alignment horizontal="right" vertical="center" wrapText="1"/>
    </xf>
    <xf numFmtId="4" fontId="38" fillId="59" borderId="32" applyNumberFormat="0" applyProtection="0">
      <alignment vertical="center"/>
    </xf>
    <xf numFmtId="4" fontId="54" fillId="49" borderId="33">
      <alignment vertical="center"/>
    </xf>
    <xf numFmtId="4" fontId="55" fillId="49" borderId="33">
      <alignment vertical="center"/>
    </xf>
    <xf numFmtId="4" fontId="54" fillId="50" borderId="33">
      <alignment vertical="center"/>
    </xf>
    <xf numFmtId="4" fontId="55" fillId="50" borderId="33">
      <alignment vertical="center"/>
    </xf>
    <xf numFmtId="4" fontId="53" fillId="48" borderId="1" applyNumberFormat="0" applyProtection="0">
      <alignment horizontal="left" vertical="center" indent="1"/>
    </xf>
    <xf numFmtId="4" fontId="38" fillId="0" borderId="0" applyNumberFormat="0" applyProtection="0">
      <alignment horizontal="left" vertical="center"/>
    </xf>
    <xf numFmtId="4" fontId="56" fillId="51" borderId="32" applyNumberFormat="0" applyProtection="0">
      <alignment horizontal="right" vertical="center"/>
    </xf>
    <xf numFmtId="4" fontId="56" fillId="52" borderId="0" applyNumberFormat="0" applyProtection="0">
      <alignment horizontal="right" vertical="center"/>
    </xf>
    <xf numFmtId="4" fontId="56" fillId="53" borderId="0" applyNumberFormat="0" applyProtection="0">
      <alignment horizontal="right" vertical="center"/>
    </xf>
    <xf numFmtId="4" fontId="56" fillId="54" borderId="32" applyNumberFormat="0" applyProtection="0">
      <alignment horizontal="right" vertical="center"/>
    </xf>
    <xf numFmtId="4" fontId="56" fillId="55" borderId="0" applyNumberFormat="0" applyProtection="0">
      <alignment horizontal="right" vertical="center"/>
    </xf>
    <xf numFmtId="4" fontId="52" fillId="0" borderId="1" applyNumberFormat="0" applyProtection="0">
      <alignment horizontal="left" vertical="center" indent="1"/>
    </xf>
    <xf numFmtId="4" fontId="57" fillId="0" borderId="1" applyNumberFormat="0" applyProtection="0">
      <alignment horizontal="left" vertical="center" indent="1"/>
    </xf>
    <xf numFmtId="4" fontId="58" fillId="56" borderId="32" applyNumberFormat="0" applyProtection="0">
      <alignment horizontal="center" vertical="center"/>
    </xf>
    <xf numFmtId="4" fontId="59" fillId="57" borderId="34">
      <alignment horizontal="left" vertical="center" indent="1"/>
    </xf>
    <xf numFmtId="4" fontId="38" fillId="0" borderId="0" applyNumberFormat="0" applyProtection="0">
      <alignment horizontal="left" vertical="center" indent="1"/>
    </xf>
    <xf numFmtId="4" fontId="38" fillId="0" borderId="0" applyNumberFormat="0" applyProtection="0">
      <alignment horizontal="left" vertical="center" indent="1"/>
    </xf>
    <xf numFmtId="169" fontId="3" fillId="0" borderId="1" applyNumberFormat="0" applyProtection="0">
      <alignment horizontal="left" vertical="center" indent="2"/>
    </xf>
    <xf numFmtId="169" fontId="3" fillId="0" borderId="1" applyNumberFormat="0" applyProtection="0">
      <alignment horizontal="left" vertical="center" indent="2"/>
    </xf>
    <xf numFmtId="169" fontId="3" fillId="0" borderId="1" applyNumberFormat="0" applyProtection="0">
      <alignment horizontal="left" vertical="center" indent="2"/>
    </xf>
    <xf numFmtId="169" fontId="3" fillId="0" borderId="1" applyNumberFormat="0" applyProtection="0">
      <alignment horizontal="left" vertical="center" indent="2"/>
    </xf>
    <xf numFmtId="4" fontId="60" fillId="49" borderId="34">
      <alignment vertical="center"/>
    </xf>
    <xf numFmtId="4" fontId="61" fillId="49" borderId="34">
      <alignment vertical="center"/>
    </xf>
    <xf numFmtId="4" fontId="60" fillId="50" borderId="34">
      <alignment vertical="center"/>
    </xf>
    <xf numFmtId="4" fontId="61" fillId="50" borderId="34">
      <alignment vertical="center"/>
    </xf>
    <xf numFmtId="4" fontId="62" fillId="0" borderId="0" applyNumberFormat="0" applyProtection="0">
      <alignment horizontal="left" vertical="center" indent="1"/>
    </xf>
    <xf numFmtId="4" fontId="56" fillId="0" borderId="0" applyNumberFormat="0" applyProtection="0">
      <alignment horizontal="right" vertical="center" wrapText="1"/>
    </xf>
    <xf numFmtId="4" fontId="38" fillId="59" borderId="9" applyNumberFormat="0" applyProtection="0">
      <alignment horizontal="right" vertical="center"/>
    </xf>
    <xf numFmtId="4" fontId="63" fillId="49" borderId="34">
      <alignment vertical="center"/>
    </xf>
    <xf numFmtId="4" fontId="64" fillId="49" borderId="34">
      <alignment vertical="center"/>
    </xf>
    <xf numFmtId="4" fontId="63" fillId="50" borderId="34">
      <alignment vertical="center"/>
    </xf>
    <xf numFmtId="4" fontId="64" fillId="58" borderId="34">
      <alignment vertical="center"/>
    </xf>
    <xf numFmtId="4" fontId="56" fillId="0" borderId="0" applyNumberFormat="0" applyProtection="0">
      <alignment horizontal="left" vertical="center" indent="1"/>
    </xf>
    <xf numFmtId="169" fontId="38" fillId="0" borderId="10" applyNumberFormat="0" applyProtection="0">
      <alignment horizontal="center" vertical="top" wrapText="1"/>
    </xf>
    <xf numFmtId="4" fontId="65" fillId="57" borderId="35">
      <alignment vertical="center"/>
    </xf>
    <xf numFmtId="4" fontId="66" fillId="57" borderId="35">
      <alignment vertical="center"/>
    </xf>
    <xf numFmtId="4" fontId="54" fillId="49" borderId="35">
      <alignment vertical="center"/>
    </xf>
    <xf numFmtId="4" fontId="55" fillId="49" borderId="35">
      <alignment vertical="center"/>
    </xf>
    <xf numFmtId="4" fontId="54" fillId="50" borderId="34">
      <alignment vertical="center"/>
    </xf>
    <xf numFmtId="4" fontId="55" fillId="50" borderId="34">
      <alignment vertical="center"/>
    </xf>
    <xf numFmtId="4" fontId="67" fillId="47" borderId="35">
      <alignment horizontal="left" vertical="center" indent="1"/>
    </xf>
    <xf numFmtId="4" fontId="68" fillId="0" borderId="0" applyNumberFormat="0" applyProtection="0">
      <alignment vertical="center"/>
    </xf>
    <xf numFmtId="4" fontId="69" fillId="0" borderId="0" applyNumberFormat="0" applyProtection="0">
      <alignment horizontal="right" vertical="center"/>
    </xf>
    <xf numFmtId="37" fontId="51" fillId="0" borderId="0"/>
    <xf numFmtId="0" fontId="26" fillId="7" borderId="0" applyNumberFormat="0" applyBorder="0">
      <protection locked="0"/>
    </xf>
    <xf numFmtId="0" fontId="26" fillId="8" borderId="0" applyNumberFormat="0" applyBorder="0"/>
    <xf numFmtId="0" fontId="27" fillId="6" borderId="0" applyNumberFormat="0" applyBorder="0" applyAlignment="0" applyProtection="0"/>
    <xf numFmtId="0" fontId="11" fillId="0" borderId="0"/>
    <xf numFmtId="0" fontId="11" fillId="0" borderId="0"/>
  </cellStyleXfs>
  <cellXfs count="354">
    <xf numFmtId="0" fontId="0" fillId="0" borderId="0" xfId="0"/>
    <xf numFmtId="0" fontId="9" fillId="3" borderId="0" xfId="0" applyFont="1" applyFill="1" applyProtection="1">
      <protection locked="0"/>
    </xf>
    <xf numFmtId="0" fontId="0" fillId="3" borderId="0" xfId="0" applyFill="1" applyProtection="1">
      <protection locked="0"/>
    </xf>
    <xf numFmtId="0" fontId="7" fillId="13" borderId="37" xfId="0" applyFont="1" applyFill="1" applyBorder="1"/>
    <xf numFmtId="0" fontId="75" fillId="14" borderId="1" xfId="0" applyFont="1" applyFill="1" applyBorder="1" applyAlignment="1" applyProtection="1">
      <alignment horizontal="left" vertical="top" wrapText="1"/>
      <protection locked="0"/>
    </xf>
    <xf numFmtId="0" fontId="74" fillId="0" borderId="1" xfId="0" applyFont="1" applyBorder="1" applyAlignment="1">
      <alignment horizontal="center"/>
    </xf>
    <xf numFmtId="0" fontId="75" fillId="14" borderId="1" xfId="0" quotePrefix="1" applyFont="1" applyFill="1" applyBorder="1" applyAlignment="1" applyProtection="1">
      <alignment horizontal="left" vertical="top" wrapText="1"/>
      <protection locked="0"/>
    </xf>
    <xf numFmtId="0" fontId="74" fillId="14" borderId="5" xfId="0" applyFont="1" applyFill="1" applyBorder="1" applyProtection="1">
      <protection locked="0"/>
    </xf>
    <xf numFmtId="164" fontId="74" fillId="14" borderId="5" xfId="2" applyNumberFormat="1" applyFont="1" applyFill="1" applyBorder="1" applyProtection="1">
      <protection locked="0"/>
    </xf>
    <xf numFmtId="0" fontId="74" fillId="14" borderId="5" xfId="0" applyFont="1" applyFill="1" applyBorder="1" applyAlignment="1" applyProtection="1">
      <alignment wrapText="1"/>
      <protection locked="0"/>
    </xf>
    <xf numFmtId="0" fontId="73" fillId="15" borderId="1" xfId="0" applyFont="1" applyFill="1" applyBorder="1" applyAlignment="1">
      <alignment horizontal="center"/>
    </xf>
    <xf numFmtId="0" fontId="34" fillId="63" borderId="1" xfId="0" applyFont="1" applyFill="1" applyBorder="1" applyAlignment="1">
      <alignment horizontal="center"/>
    </xf>
    <xf numFmtId="0" fontId="0" fillId="63" borderId="1" xfId="0" applyFill="1" applyBorder="1" applyAlignment="1">
      <alignment horizontal="center"/>
    </xf>
    <xf numFmtId="0" fontId="32" fillId="0" borderId="1" xfId="0" applyFont="1" applyBorder="1" applyAlignment="1">
      <alignment horizontal="right" wrapText="1"/>
    </xf>
    <xf numFmtId="0" fontId="0" fillId="62" borderId="1" xfId="0" applyFill="1" applyBorder="1" applyAlignment="1">
      <alignment horizontal="center"/>
    </xf>
    <xf numFmtId="0" fontId="6" fillId="0" borderId="0" xfId="0" applyFont="1"/>
    <xf numFmtId="0" fontId="8" fillId="0" borderId="0" xfId="0" applyFont="1"/>
    <xf numFmtId="9" fontId="0" fillId="0" borderId="0" xfId="0" applyNumberFormat="1"/>
    <xf numFmtId="0" fontId="16" fillId="0" borderId="0" xfId="3"/>
    <xf numFmtId="0" fontId="23" fillId="0" borderId="0" xfId="0" applyFont="1"/>
    <xf numFmtId="9" fontId="0" fillId="0" borderId="0" xfId="1" applyFont="1"/>
    <xf numFmtId="0" fontId="7" fillId="2" borderId="0" xfId="0" applyFont="1" applyFill="1" applyAlignment="1">
      <alignment wrapText="1"/>
    </xf>
    <xf numFmtId="0" fontId="0" fillId="4" borderId="0" xfId="0" applyFill="1"/>
    <xf numFmtId="0" fontId="21" fillId="0" borderId="0" xfId="1" applyNumberFormat="1" applyFont="1"/>
    <xf numFmtId="0" fontId="24" fillId="0" borderId="0" xfId="0" applyFont="1"/>
    <xf numFmtId="0" fontId="25" fillId="0" borderId="0" xfId="0" applyFont="1"/>
    <xf numFmtId="0" fontId="0" fillId="0" borderId="0" xfId="0" applyAlignment="1">
      <alignment vertical="top" wrapText="1"/>
    </xf>
    <xf numFmtId="0" fontId="22" fillId="10" borderId="17" xfId="0" applyFont="1" applyFill="1" applyBorder="1" applyAlignment="1">
      <alignment horizontal="center" vertical="center" wrapText="1"/>
    </xf>
    <xf numFmtId="0" fontId="25" fillId="0" borderId="14" xfId="0" applyFont="1" applyBorder="1" applyAlignment="1">
      <alignment vertical="top" wrapText="1"/>
    </xf>
    <xf numFmtId="0" fontId="22" fillId="11" borderId="17" xfId="0" applyFont="1" applyFill="1" applyBorder="1" applyAlignment="1">
      <alignment horizontal="center" vertical="center" wrapText="1"/>
    </xf>
    <xf numFmtId="0" fontId="22" fillId="12" borderId="5" xfId="0" applyFont="1" applyFill="1" applyBorder="1" applyAlignment="1">
      <alignment horizontal="center" vertical="center" wrapText="1"/>
    </xf>
    <xf numFmtId="0" fontId="7" fillId="13" borderId="0" xfId="0" applyFont="1" applyFill="1"/>
    <xf numFmtId="0" fontId="7" fillId="13" borderId="0" xfId="0" applyFont="1" applyFill="1" applyAlignment="1">
      <alignment horizontal="center"/>
    </xf>
    <xf numFmtId="0" fontId="0" fillId="0" borderId="0" xfId="0" applyAlignment="1">
      <alignment horizontal="left"/>
    </xf>
    <xf numFmtId="0" fontId="9" fillId="0" borderId="0" xfId="0" applyFont="1" applyAlignment="1">
      <alignment vertical="top" wrapText="1"/>
    </xf>
    <xf numFmtId="0" fontId="0" fillId="0" borderId="0" xfId="0" applyAlignment="1">
      <alignment horizontal="left" indent="1"/>
    </xf>
    <xf numFmtId="0" fontId="0" fillId="0" borderId="1" xfId="0" applyBorder="1"/>
    <xf numFmtId="0" fontId="0" fillId="0" borderId="0" xfId="0" applyAlignment="1">
      <alignment wrapText="1"/>
    </xf>
    <xf numFmtId="2" fontId="0" fillId="0" borderId="0" xfId="0" applyNumberFormat="1"/>
    <xf numFmtId="0" fontId="30" fillId="0" borderId="0" xfId="0" applyFont="1" applyAlignment="1">
      <alignment wrapText="1"/>
    </xf>
    <xf numFmtId="0" fontId="0" fillId="0" borderId="0" xfId="0" applyAlignment="1">
      <alignment horizontal="center" vertical="center"/>
    </xf>
    <xf numFmtId="43" fontId="5" fillId="0" borderId="0" xfId="0" applyNumberFormat="1" applyFont="1"/>
    <xf numFmtId="1" fontId="0" fillId="0" borderId="0" xfId="0" applyNumberFormat="1"/>
    <xf numFmtId="0" fontId="5" fillId="0" borderId="0" xfId="0" applyFont="1"/>
    <xf numFmtId="0" fontId="0" fillId="0" borderId="2" xfId="0" applyBorder="1"/>
    <xf numFmtId="0" fontId="37" fillId="0" borderId="0" xfId="0" applyFont="1"/>
    <xf numFmtId="0" fontId="7" fillId="13" borderId="30" xfId="0" applyFont="1" applyFill="1" applyBorder="1"/>
    <xf numFmtId="0" fontId="7" fillId="13" borderId="31" xfId="0" applyFont="1" applyFill="1" applyBorder="1"/>
    <xf numFmtId="166" fontId="0" fillId="0" borderId="0" xfId="2" applyNumberFormat="1" applyFont="1"/>
    <xf numFmtId="0" fontId="33" fillId="0" borderId="0" xfId="0" applyFont="1"/>
    <xf numFmtId="0" fontId="28" fillId="0" borderId="0" xfId="0" applyFont="1"/>
    <xf numFmtId="43" fontId="0" fillId="0" borderId="0" xfId="0" applyNumberFormat="1"/>
    <xf numFmtId="0" fontId="0" fillId="0" borderId="17" xfId="0" applyBorder="1"/>
    <xf numFmtId="0" fontId="3" fillId="0" borderId="0" xfId="0" applyFont="1" applyAlignment="1">
      <alignment horizontal="left" vertical="center" wrapText="1"/>
    </xf>
    <xf numFmtId="43" fontId="0" fillId="0" borderId="0" xfId="2" applyFont="1" applyFill="1"/>
    <xf numFmtId="166" fontId="0" fillId="0" borderId="0" xfId="0" applyNumberFormat="1"/>
    <xf numFmtId="43" fontId="0" fillId="0" borderId="0" xfId="2" applyFont="1" applyFill="1" applyBorder="1"/>
    <xf numFmtId="0" fontId="25" fillId="0" borderId="0" xfId="0" applyFont="1" applyAlignment="1">
      <alignment vertical="top" wrapText="1"/>
    </xf>
    <xf numFmtId="0" fontId="22" fillId="0" borderId="0" xfId="0" applyFont="1" applyAlignment="1">
      <alignment horizontal="center" vertical="center" wrapText="1"/>
    </xf>
    <xf numFmtId="166" fontId="0" fillId="0" borderId="0" xfId="2" applyNumberFormat="1" applyFont="1" applyFill="1" applyBorder="1"/>
    <xf numFmtId="0" fontId="7" fillId="60" borderId="38" xfId="0" applyFont="1" applyFill="1" applyBorder="1"/>
    <xf numFmtId="0" fontId="7" fillId="60" borderId="39" xfId="0" applyFont="1" applyFill="1" applyBorder="1"/>
    <xf numFmtId="0" fontId="0" fillId="0" borderId="39" xfId="0" applyBorder="1" applyAlignment="1">
      <alignment vertical="top" wrapText="1"/>
    </xf>
    <xf numFmtId="0" fontId="5" fillId="61" borderId="38" xfId="0" applyFont="1" applyFill="1" applyBorder="1" applyAlignment="1">
      <alignment vertical="top"/>
    </xf>
    <xf numFmtId="0" fontId="5" fillId="0" borderId="6" xfId="0" applyFont="1" applyBorder="1" applyAlignment="1">
      <alignment vertical="top"/>
    </xf>
    <xf numFmtId="0" fontId="0" fillId="0" borderId="7" xfId="0" applyBorder="1" applyAlignment="1">
      <alignment vertical="top" wrapText="1"/>
    </xf>
    <xf numFmtId="0" fontId="5" fillId="15" borderId="6" xfId="0" applyFont="1" applyFill="1" applyBorder="1" applyAlignment="1">
      <alignment vertical="top"/>
    </xf>
    <xf numFmtId="0" fontId="24" fillId="0" borderId="38" xfId="0" applyFont="1" applyBorder="1" applyAlignment="1">
      <alignment vertical="top"/>
    </xf>
    <xf numFmtId="0" fontId="5" fillId="3" borderId="38" xfId="0" applyFont="1" applyFill="1" applyBorder="1" applyAlignment="1">
      <alignment vertical="top" wrapText="1"/>
    </xf>
    <xf numFmtId="0" fontId="7" fillId="4" borderId="0" xfId="0" applyFont="1" applyFill="1" applyAlignment="1">
      <alignment vertical="top" wrapText="1"/>
    </xf>
    <xf numFmtId="0" fontId="5" fillId="3" borderId="40" xfId="0" applyFont="1" applyFill="1" applyBorder="1" applyAlignment="1">
      <alignment vertical="top" wrapText="1"/>
    </xf>
    <xf numFmtId="0" fontId="0" fillId="0" borderId="41" xfId="0" applyBorder="1" applyAlignment="1">
      <alignment vertical="top" wrapText="1"/>
    </xf>
    <xf numFmtId="0" fontId="5" fillId="0" borderId="6" xfId="0" applyFont="1" applyBorder="1" applyAlignment="1">
      <alignment vertical="top" wrapText="1"/>
    </xf>
    <xf numFmtId="0" fontId="5" fillId="3" borderId="6" xfId="0" applyFont="1" applyFill="1" applyBorder="1" applyAlignment="1">
      <alignment vertical="top" wrapText="1"/>
    </xf>
    <xf numFmtId="0" fontId="1" fillId="0" borderId="0" xfId="0" applyFont="1" applyProtection="1">
      <protection locked="0"/>
    </xf>
    <xf numFmtId="0" fontId="17" fillId="0" borderId="0" xfId="0" applyFont="1" applyProtection="1">
      <protection locked="0"/>
    </xf>
    <xf numFmtId="0" fontId="1" fillId="0" borderId="0" xfId="0" applyFont="1" applyAlignment="1" applyProtection="1">
      <alignment horizontal="left"/>
      <protection locked="0"/>
    </xf>
    <xf numFmtId="0" fontId="0" fillId="0" borderId="0" xfId="0" applyProtection="1">
      <protection locked="0"/>
    </xf>
    <xf numFmtId="0" fontId="1" fillId="0" borderId="0" xfId="1" applyNumberFormat="1" applyFont="1" applyProtection="1">
      <protection locked="0"/>
    </xf>
    <xf numFmtId="0" fontId="1" fillId="0" borderId="0" xfId="0" applyFont="1" applyAlignment="1" applyProtection="1">
      <alignment horizontal="left" vertical="top"/>
      <protection locked="0"/>
    </xf>
    <xf numFmtId="0" fontId="1" fillId="0" borderId="0" xfId="0" applyFont="1" applyAlignment="1" applyProtection="1">
      <alignment wrapText="1"/>
      <protection locked="0"/>
    </xf>
    <xf numFmtId="0" fontId="71" fillId="0" borderId="0" xfId="3" applyFont="1" applyProtection="1">
      <protection locked="0"/>
    </xf>
    <xf numFmtId="8" fontId="70" fillId="0" borderId="0" xfId="0" applyNumberFormat="1" applyFont="1" applyProtection="1">
      <protection locked="0"/>
    </xf>
    <xf numFmtId="8" fontId="1" fillId="0" borderId="0" xfId="0" applyNumberFormat="1" applyFont="1" applyProtection="1">
      <protection locked="0"/>
    </xf>
    <xf numFmtId="2" fontId="1" fillId="0" borderId="0" xfId="0" applyNumberFormat="1" applyFont="1" applyProtection="1">
      <protection locked="0"/>
    </xf>
    <xf numFmtId="168" fontId="1" fillId="0" borderId="0" xfId="0" applyNumberFormat="1" applyFont="1" applyProtection="1">
      <protection locked="0"/>
    </xf>
    <xf numFmtId="0" fontId="1" fillId="0" borderId="0" xfId="0" quotePrefix="1" applyFont="1" applyProtection="1">
      <protection locked="0"/>
    </xf>
    <xf numFmtId="0" fontId="70" fillId="0" borderId="0" xfId="0" applyFont="1" applyProtection="1">
      <protection locked="0"/>
    </xf>
    <xf numFmtId="0" fontId="3" fillId="0" borderId="0" xfId="0" applyFont="1" applyAlignment="1" applyProtection="1">
      <alignment wrapText="1"/>
      <protection locked="0"/>
    </xf>
    <xf numFmtId="10" fontId="3" fillId="0" borderId="0" xfId="0" applyNumberFormat="1" applyFont="1" applyAlignment="1" applyProtection="1">
      <alignment wrapText="1"/>
      <protection locked="0"/>
    </xf>
    <xf numFmtId="8" fontId="3" fillId="0" borderId="0" xfId="0" applyNumberFormat="1" applyFont="1" applyAlignment="1" applyProtection="1">
      <alignment wrapText="1"/>
      <protection locked="0"/>
    </xf>
    <xf numFmtId="2" fontId="70" fillId="0" borderId="0" xfId="0" applyNumberFormat="1" applyFont="1" applyProtection="1">
      <protection locked="0"/>
    </xf>
    <xf numFmtId="44" fontId="3" fillId="0" borderId="0" xfId="0" applyNumberFormat="1" applyFont="1" applyAlignment="1" applyProtection="1">
      <alignment wrapText="1"/>
      <protection locked="0"/>
    </xf>
    <xf numFmtId="168" fontId="3" fillId="0" borderId="0" xfId="0" applyNumberFormat="1" applyFont="1" applyAlignment="1" applyProtection="1">
      <alignment wrapText="1"/>
      <protection locked="0"/>
    </xf>
    <xf numFmtId="0" fontId="3" fillId="0" borderId="0" xfId="0" applyFont="1" applyProtection="1">
      <protection locked="0"/>
    </xf>
    <xf numFmtId="0" fontId="3" fillId="62" borderId="1" xfId="0" quotePrefix="1" applyFont="1" applyFill="1" applyBorder="1" applyAlignment="1" applyProtection="1">
      <alignment horizontal="center" vertical="center" wrapText="1"/>
      <protection locked="0"/>
    </xf>
    <xf numFmtId="0" fontId="1" fillId="62" borderId="1" xfId="0" applyFont="1" applyFill="1" applyBorder="1" applyAlignment="1" applyProtection="1">
      <alignment horizontal="center" vertical="center" wrapText="1"/>
      <protection locked="0"/>
    </xf>
    <xf numFmtId="0" fontId="3" fillId="62" borderId="1" xfId="0" applyFont="1" applyFill="1" applyBorder="1" applyAlignment="1" applyProtection="1">
      <alignment horizontal="center" vertical="center" wrapText="1"/>
      <protection locked="0"/>
    </xf>
    <xf numFmtId="0" fontId="1" fillId="62" borderId="1" xfId="0" applyFont="1" applyFill="1" applyBorder="1" applyAlignment="1" applyProtection="1">
      <alignment horizontal="left" vertical="center" wrapText="1"/>
      <protection locked="0"/>
    </xf>
    <xf numFmtId="0" fontId="3" fillId="62" borderId="1" xfId="0" applyFont="1" applyFill="1" applyBorder="1" applyAlignment="1" applyProtection="1">
      <alignment horizontal="center" vertical="top" wrapText="1"/>
      <protection locked="0"/>
    </xf>
    <xf numFmtId="0" fontId="5" fillId="0" borderId="0" xfId="0" applyFont="1" applyProtection="1">
      <protection locked="0"/>
    </xf>
    <xf numFmtId="0" fontId="15" fillId="0" borderId="0" xfId="0" applyFont="1" applyProtection="1">
      <protection locked="0"/>
    </xf>
    <xf numFmtId="165" fontId="15" fillId="0" borderId="0" xfId="1" applyNumberFormat="1" applyFont="1" applyProtection="1">
      <protection locked="0"/>
    </xf>
    <xf numFmtId="9" fontId="15" fillId="0" borderId="0" xfId="0" applyNumberFormat="1" applyFont="1" applyProtection="1">
      <protection locked="0"/>
    </xf>
    <xf numFmtId="1" fontId="0" fillId="0" borderId="0" xfId="0" applyNumberFormat="1" applyProtection="1">
      <protection locked="0"/>
    </xf>
    <xf numFmtId="10" fontId="15" fillId="0" borderId="0" xfId="1" applyNumberFormat="1" applyFont="1" applyProtection="1">
      <protection locked="0"/>
    </xf>
    <xf numFmtId="43" fontId="0" fillId="0" borderId="0" xfId="0" applyNumberFormat="1" applyProtection="1">
      <protection locked="0"/>
    </xf>
    <xf numFmtId="44" fontId="15" fillId="0" borderId="0" xfId="4" applyFont="1" applyProtection="1">
      <protection locked="0"/>
    </xf>
    <xf numFmtId="1" fontId="15" fillId="0" borderId="0" xfId="0" applyNumberFormat="1" applyFont="1" applyProtection="1">
      <protection locked="0"/>
    </xf>
    <xf numFmtId="165" fontId="0" fillId="0" borderId="0" xfId="0" applyNumberFormat="1" applyProtection="1">
      <protection locked="0"/>
    </xf>
    <xf numFmtId="9" fontId="15" fillId="0" borderId="0" xfId="1" applyFont="1" applyProtection="1">
      <protection locked="0"/>
    </xf>
    <xf numFmtId="0" fontId="23" fillId="0" borderId="0" xfId="0" applyFont="1" applyProtection="1">
      <protection locked="0"/>
    </xf>
    <xf numFmtId="0" fontId="18" fillId="0" borderId="0" xfId="0" applyFont="1" applyProtection="1">
      <protection locked="0"/>
    </xf>
    <xf numFmtId="167" fontId="15" fillId="0" borderId="0" xfId="0" applyNumberFormat="1" applyFont="1" applyProtection="1">
      <protection locked="0"/>
    </xf>
    <xf numFmtId="1" fontId="34" fillId="0" borderId="0" xfId="0" applyNumberFormat="1" applyFont="1" applyProtection="1">
      <protection locked="0"/>
    </xf>
    <xf numFmtId="44" fontId="0" fillId="0" borderId="0" xfId="4" applyFont="1" applyProtection="1">
      <protection locked="0"/>
    </xf>
    <xf numFmtId="9" fontId="9" fillId="3" borderId="0" xfId="1" applyFont="1" applyFill="1" applyProtection="1">
      <protection locked="0"/>
    </xf>
    <xf numFmtId="164" fontId="9" fillId="3" borderId="0" xfId="1" applyNumberFormat="1" applyFont="1" applyFill="1" applyProtection="1">
      <protection locked="0"/>
    </xf>
    <xf numFmtId="0" fontId="9" fillId="3" borderId="5" xfId="0" applyFont="1" applyFill="1" applyBorder="1" applyProtection="1">
      <protection locked="0"/>
    </xf>
    <xf numFmtId="0" fontId="9" fillId="0" borderId="0" xfId="0" applyFont="1" applyProtection="1">
      <protection locked="0"/>
    </xf>
    <xf numFmtId="9" fontId="0" fillId="3" borderId="0" xfId="0" applyNumberFormat="1" applyFill="1" applyProtection="1">
      <protection locked="0"/>
    </xf>
    <xf numFmtId="0" fontId="0" fillId="3" borderId="8" xfId="0" applyFill="1" applyBorder="1" applyProtection="1">
      <protection locked="0"/>
    </xf>
    <xf numFmtId="9" fontId="0" fillId="3" borderId="0" xfId="1" applyFont="1" applyFill="1" applyProtection="1">
      <protection locked="0"/>
    </xf>
    <xf numFmtId="0" fontId="34" fillId="0" borderId="0" xfId="0" applyFont="1" applyProtection="1">
      <protection locked="0"/>
    </xf>
    <xf numFmtId="43" fontId="0" fillId="0" borderId="0" xfId="2" applyFont="1" applyProtection="1">
      <protection locked="0"/>
    </xf>
    <xf numFmtId="43" fontId="0" fillId="3" borderId="0" xfId="2" applyFont="1" applyFill="1" applyProtection="1">
      <protection locked="0"/>
    </xf>
    <xf numFmtId="0" fontId="0" fillId="3" borderId="2" xfId="0" applyFill="1" applyBorder="1" applyProtection="1">
      <protection locked="0"/>
    </xf>
    <xf numFmtId="44" fontId="0" fillId="0" borderId="0" xfId="0" applyNumberFormat="1" applyProtection="1">
      <protection locked="0"/>
    </xf>
    <xf numFmtId="0" fontId="0" fillId="14" borderId="0" xfId="0" applyFill="1" applyProtection="1">
      <protection locked="0"/>
    </xf>
    <xf numFmtId="6" fontId="0" fillId="0" borderId="0" xfId="0" applyNumberFormat="1" applyProtection="1">
      <protection locked="0"/>
    </xf>
    <xf numFmtId="44" fontId="0" fillId="3" borderId="0" xfId="0" applyNumberFormat="1" applyFill="1" applyProtection="1">
      <protection locked="0"/>
    </xf>
    <xf numFmtId="0" fontId="9" fillId="3" borderId="0" xfId="0" applyFont="1" applyFill="1" applyAlignment="1" applyProtection="1">
      <alignment horizontal="left" vertical="center" wrapText="1"/>
      <protection locked="0"/>
    </xf>
    <xf numFmtId="0" fontId="20" fillId="0" borderId="0" xfId="0" applyFont="1" applyProtection="1">
      <protection locked="0"/>
    </xf>
    <xf numFmtId="44" fontId="0" fillId="0" borderId="0" xfId="4" applyFont="1" applyBorder="1" applyProtection="1">
      <protection locked="0"/>
    </xf>
    <xf numFmtId="0" fontId="36" fillId="0" borderId="0" xfId="0" applyFont="1" applyProtection="1">
      <protection locked="0"/>
    </xf>
    <xf numFmtId="9" fontId="0" fillId="0" borderId="8" xfId="0" applyNumberFormat="1" applyBorder="1" applyProtection="1">
      <protection locked="0"/>
    </xf>
    <xf numFmtId="0" fontId="16" fillId="0" borderId="0" xfId="3" applyProtection="1">
      <protection locked="0"/>
    </xf>
    <xf numFmtId="0" fontId="19" fillId="0" borderId="0" xfId="0" applyFont="1" applyProtection="1">
      <protection locked="0"/>
    </xf>
    <xf numFmtId="0" fontId="7" fillId="5" borderId="11" xfId="0" applyFont="1" applyFill="1" applyBorder="1" applyProtection="1">
      <protection locked="0"/>
    </xf>
    <xf numFmtId="0" fontId="5" fillId="0" borderId="0" xfId="0" applyFont="1" applyAlignment="1" applyProtection="1">
      <alignment wrapText="1"/>
      <protection locked="0"/>
    </xf>
    <xf numFmtId="0" fontId="10" fillId="0" borderId="0" xfId="0" applyFont="1" applyAlignment="1" applyProtection="1">
      <alignment wrapText="1"/>
      <protection locked="0"/>
    </xf>
    <xf numFmtId="0" fontId="0" fillId="3" borderId="3" xfId="0" applyFill="1" applyBorder="1" applyProtection="1">
      <protection locked="0"/>
    </xf>
    <xf numFmtId="0" fontId="0" fillId="3" borderId="9" xfId="0" applyFill="1" applyBorder="1" applyProtection="1">
      <protection locked="0"/>
    </xf>
    <xf numFmtId="0" fontId="0" fillId="3" borderId="1" xfId="0" applyFill="1" applyBorder="1" applyProtection="1">
      <protection locked="0"/>
    </xf>
    <xf numFmtId="9" fontId="0" fillId="0" borderId="0" xfId="0" applyNumberFormat="1" applyAlignment="1" applyProtection="1">
      <alignment horizontal="center"/>
      <protection locked="0"/>
    </xf>
    <xf numFmtId="0" fontId="35" fillId="0" borderId="3" xfId="0" applyFont="1" applyBorder="1" applyProtection="1">
      <protection locked="0"/>
    </xf>
    <xf numFmtId="0" fontId="12" fillId="0" borderId="0" xfId="0" applyFont="1" applyProtection="1">
      <protection locked="0"/>
    </xf>
    <xf numFmtId="0" fontId="11" fillId="0" borderId="0" xfId="0" applyFont="1" applyProtection="1">
      <protection locked="0"/>
    </xf>
    <xf numFmtId="0" fontId="0" fillId="3" borderId="5" xfId="0" applyFill="1" applyBorder="1" applyProtection="1">
      <protection locked="0"/>
    </xf>
    <xf numFmtId="0" fontId="0" fillId="3" borderId="4" xfId="0" applyFill="1" applyBorder="1" applyProtection="1">
      <protection locked="0"/>
    </xf>
    <xf numFmtId="165" fontId="0" fillId="3" borderId="5" xfId="1" applyNumberFormat="1" applyFont="1" applyFill="1" applyBorder="1" applyProtection="1">
      <protection locked="0"/>
    </xf>
    <xf numFmtId="0" fontId="22" fillId="0" borderId="0" xfId="0" applyFont="1" applyProtection="1">
      <protection locked="0"/>
    </xf>
    <xf numFmtId="0" fontId="22" fillId="5" borderId="11" xfId="0" applyFont="1" applyFill="1" applyBorder="1" applyProtection="1">
      <protection locked="0"/>
    </xf>
    <xf numFmtId="0" fontId="0" fillId="0" borderId="8" xfId="0" applyBorder="1" applyProtection="1">
      <protection locked="0"/>
    </xf>
    <xf numFmtId="0" fontId="7" fillId="60" borderId="39" xfId="0" applyFont="1" applyFill="1" applyBorder="1" applyAlignment="1">
      <alignment horizontal="left"/>
    </xf>
    <xf numFmtId="0" fontId="7" fillId="60" borderId="0" xfId="0" applyFont="1" applyFill="1"/>
    <xf numFmtId="14" fontId="7" fillId="60" borderId="0" xfId="0" applyNumberFormat="1" applyFont="1" applyFill="1" applyAlignment="1">
      <alignment horizontal="left"/>
    </xf>
    <xf numFmtId="0" fontId="73" fillId="15" borderId="1" xfId="0" applyFont="1" applyFill="1" applyBorder="1" applyAlignment="1">
      <alignment horizontal="left" vertical="center"/>
    </xf>
    <xf numFmtId="0" fontId="1" fillId="0" borderId="0" xfId="0" applyFont="1" applyAlignment="1" applyProtection="1">
      <alignment horizontal="centerContinuous"/>
      <protection locked="0"/>
    </xf>
    <xf numFmtId="0" fontId="1" fillId="0" borderId="0" xfId="0" applyFont="1" applyAlignment="1" applyProtection="1">
      <alignment horizontal="centerContinuous" vertical="top"/>
      <protection locked="0"/>
    </xf>
    <xf numFmtId="0" fontId="2" fillId="0" borderId="0" xfId="0" applyFont="1" applyProtection="1">
      <protection locked="0"/>
    </xf>
    <xf numFmtId="0" fontId="38" fillId="62" borderId="1" xfId="0" quotePrefix="1" applyFont="1" applyFill="1" applyBorder="1" applyAlignment="1" applyProtection="1">
      <alignment horizontal="center" vertical="center" wrapText="1"/>
      <protection locked="0"/>
    </xf>
    <xf numFmtId="0" fontId="2" fillId="0" borderId="0" xfId="0" applyFont="1" applyAlignment="1" applyProtection="1">
      <alignment wrapText="1"/>
      <protection locked="0"/>
    </xf>
    <xf numFmtId="0" fontId="73" fillId="15" borderId="1" xfId="0" applyFont="1" applyFill="1" applyBorder="1" applyAlignment="1" applyProtection="1">
      <alignment horizontal="center"/>
      <protection locked="0"/>
    </xf>
    <xf numFmtId="0" fontId="0" fillId="63" borderId="1" xfId="0" applyFill="1" applyBorder="1" applyAlignment="1" applyProtection="1">
      <alignment horizontal="left"/>
      <protection locked="0"/>
    </xf>
    <xf numFmtId="0" fontId="0" fillId="63" borderId="1" xfId="0" applyFill="1" applyBorder="1" applyAlignment="1" applyProtection="1">
      <alignment horizontal="center"/>
      <protection locked="0"/>
    </xf>
    <xf numFmtId="0" fontId="31" fillId="0" borderId="8"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5" xfId="0" applyFont="1" applyBorder="1" applyAlignment="1">
      <alignment wrapText="1"/>
    </xf>
    <xf numFmtId="0" fontId="31" fillId="0" borderId="4" xfId="0" applyFont="1" applyBorder="1" applyAlignment="1">
      <alignment wrapText="1"/>
    </xf>
    <xf numFmtId="0" fontId="0" fillId="0" borderId="0" xfId="0" applyAlignment="1">
      <alignment vertical="center"/>
    </xf>
    <xf numFmtId="0" fontId="0" fillId="0" borderId="0" xfId="0" applyAlignment="1">
      <alignment horizontal="left" vertical="center" wrapText="1"/>
    </xf>
    <xf numFmtId="0" fontId="0" fillId="0" borderId="0" xfId="0" applyAlignment="1">
      <alignment vertical="center" wrapText="1"/>
    </xf>
    <xf numFmtId="44" fontId="0" fillId="0" borderId="0" xfId="0" applyNumberFormat="1" applyAlignment="1">
      <alignment wrapText="1"/>
    </xf>
    <xf numFmtId="0" fontId="5" fillId="0" borderId="10" xfId="0" applyFont="1" applyBorder="1" applyAlignment="1">
      <alignment wrapText="1"/>
    </xf>
    <xf numFmtId="0" fontId="0" fillId="0" borderId="0" xfId="0" applyAlignment="1">
      <alignment horizontal="left" wrapText="1"/>
    </xf>
    <xf numFmtId="0" fontId="5" fillId="0" borderId="0" xfId="0" applyFont="1" applyAlignment="1">
      <alignment wrapText="1"/>
    </xf>
    <xf numFmtId="0" fontId="7" fillId="0" borderId="10" xfId="0" applyFont="1" applyBorder="1" applyAlignment="1">
      <alignment wrapText="1"/>
    </xf>
    <xf numFmtId="0" fontId="5" fillId="0" borderId="13" xfId="0" applyFont="1" applyBorder="1" applyAlignment="1">
      <alignment wrapText="1"/>
    </xf>
    <xf numFmtId="0" fontId="73" fillId="15" borderId="20" xfId="0" applyFont="1" applyFill="1" applyBorder="1" applyAlignment="1">
      <alignment horizontal="left" vertical="center"/>
    </xf>
    <xf numFmtId="165" fontId="73" fillId="15" borderId="1" xfId="1" applyNumberFormat="1" applyFont="1" applyFill="1" applyBorder="1" applyAlignment="1" applyProtection="1">
      <alignment horizontal="right" vertical="center"/>
    </xf>
    <xf numFmtId="0" fontId="7" fillId="0" borderId="0" xfId="0" applyFont="1" applyAlignment="1">
      <alignment wrapText="1"/>
    </xf>
    <xf numFmtId="9" fontId="0" fillId="0" borderId="0" xfId="0" applyNumberFormat="1" applyAlignment="1">
      <alignment horizontal="center"/>
    </xf>
    <xf numFmtId="0" fontId="0" fillId="0" borderId="0" xfId="0" applyAlignment="1">
      <alignment horizontal="center" wrapText="1"/>
    </xf>
    <xf numFmtId="0" fontId="0" fillId="0" borderId="0" xfId="0" applyAlignment="1">
      <alignment horizontal="center"/>
    </xf>
    <xf numFmtId="0" fontId="1" fillId="0" borderId="0" xfId="0" quotePrefix="1" applyFont="1" applyAlignment="1" applyProtection="1">
      <alignment horizontal="left"/>
      <protection locked="0"/>
    </xf>
    <xf numFmtId="0" fontId="5" fillId="64" borderId="38" xfId="0" applyFont="1" applyFill="1" applyBorder="1" applyAlignment="1">
      <alignment vertical="top"/>
    </xf>
    <xf numFmtId="0" fontId="0" fillId="0" borderId="0" xfId="0" applyAlignment="1">
      <alignment horizontal="center" vertical="top" wrapText="1"/>
    </xf>
    <xf numFmtId="0" fontId="76" fillId="0" borderId="0" xfId="0" applyFont="1"/>
    <xf numFmtId="0" fontId="15" fillId="23" borderId="0" xfId="22"/>
    <xf numFmtId="0" fontId="15" fillId="23" borderId="0" xfId="22" applyAlignment="1">
      <alignment horizontal="center" vertical="center"/>
    </xf>
    <xf numFmtId="0" fontId="15" fillId="23" borderId="0" xfId="22" applyAlignment="1"/>
    <xf numFmtId="0" fontId="77" fillId="0" borderId="0" xfId="0" applyFont="1"/>
    <xf numFmtId="0" fontId="13" fillId="62" borderId="1" xfId="0" quotePrefix="1" applyFont="1" applyFill="1" applyBorder="1" applyAlignment="1">
      <alignment horizontal="center" vertical="center" wrapText="1"/>
    </xf>
    <xf numFmtId="0" fontId="31" fillId="60" borderId="0" xfId="0" applyFont="1" applyFill="1" applyAlignment="1">
      <alignment horizontal="left" vertical="top"/>
    </xf>
    <xf numFmtId="0" fontId="13" fillId="62" borderId="6" xfId="0" quotePrefix="1" applyFont="1" applyFill="1" applyBorder="1" applyAlignment="1">
      <alignment horizontal="center" vertical="center" wrapText="1"/>
    </xf>
    <xf numFmtId="0" fontId="70" fillId="0" borderId="0" xfId="0" applyFont="1"/>
    <xf numFmtId="0" fontId="0" fillId="0" borderId="0" xfId="0" quotePrefix="1" applyAlignment="1">
      <alignment horizontal="center" vertical="center"/>
    </xf>
    <xf numFmtId="0" fontId="0" fillId="0" borderId="0" xfId="0" quotePrefix="1" applyProtection="1">
      <protection locked="0"/>
    </xf>
    <xf numFmtId="0" fontId="37" fillId="0" borderId="1" xfId="0" applyFont="1" applyBorder="1"/>
    <xf numFmtId="0" fontId="37" fillId="0" borderId="1" xfId="0" quotePrefix="1" applyFont="1" applyBorder="1"/>
    <xf numFmtId="0" fontId="70" fillId="0" borderId="1" xfId="0" applyFont="1" applyBorder="1"/>
    <xf numFmtId="0" fontId="37" fillId="0" borderId="1" xfId="0" applyFont="1" applyBorder="1" applyAlignment="1">
      <alignment horizontal="left"/>
    </xf>
    <xf numFmtId="0" fontId="37" fillId="0" borderId="1" xfId="0" quotePrefix="1" applyFont="1" applyBorder="1" applyAlignment="1">
      <alignment horizontal="left"/>
    </xf>
    <xf numFmtId="0" fontId="78" fillId="0" borderId="0" xfId="0" applyFont="1"/>
    <xf numFmtId="0" fontId="79" fillId="0" borderId="0" xfId="0" applyFont="1"/>
    <xf numFmtId="0" fontId="38" fillId="0" borderId="1" xfId="0" applyFont="1" applyBorder="1" applyAlignment="1">
      <alignment horizontal="center" vertical="top" wrapText="1"/>
    </xf>
    <xf numFmtId="0" fontId="77" fillId="0" borderId="1" xfId="0" applyFont="1" applyBorder="1"/>
    <xf numFmtId="0" fontId="81" fillId="63" borderId="1" xfId="0" applyFont="1" applyFill="1" applyBorder="1" applyAlignment="1">
      <alignment horizontal="center" vertical="center"/>
    </xf>
    <xf numFmtId="0" fontId="79" fillId="0" borderId="0" xfId="0" applyFont="1" applyAlignment="1">
      <alignment horizontal="center" vertical="center"/>
    </xf>
    <xf numFmtId="0" fontId="80" fillId="15" borderId="6" xfId="0" applyFont="1" applyFill="1" applyBorder="1" applyAlignment="1">
      <alignment horizontal="center" vertical="center"/>
    </xf>
    <xf numFmtId="0" fontId="80" fillId="15" borderId="1" xfId="0" applyFont="1" applyFill="1" applyBorder="1" applyAlignment="1">
      <alignment horizontal="center" vertical="center"/>
    </xf>
    <xf numFmtId="0" fontId="82" fillId="15" borderId="6" xfId="0" applyFont="1" applyFill="1" applyBorder="1" applyAlignment="1">
      <alignment horizontal="center" vertical="center"/>
    </xf>
    <xf numFmtId="0" fontId="37" fillId="0" borderId="1" xfId="0" applyFont="1" applyBorder="1" applyAlignment="1">
      <alignment vertical="center" wrapText="1"/>
    </xf>
    <xf numFmtId="0" fontId="37" fillId="0" borderId="1" xfId="0" quotePrefix="1" applyFont="1" applyBorder="1" applyAlignment="1">
      <alignment wrapText="1"/>
    </xf>
    <xf numFmtId="0" fontId="77" fillId="0" borderId="2" xfId="0" applyFont="1" applyBorder="1"/>
    <xf numFmtId="0" fontId="5" fillId="14" borderId="19" xfId="0" applyFont="1" applyFill="1" applyBorder="1"/>
    <xf numFmtId="0" fontId="77" fillId="0" borderId="17" xfId="0" applyFont="1" applyBorder="1"/>
    <xf numFmtId="0" fontId="5" fillId="14" borderId="42" xfId="0" applyFont="1" applyFill="1" applyBorder="1"/>
    <xf numFmtId="0" fontId="5" fillId="14" borderId="18" xfId="0" applyFont="1" applyFill="1" applyBorder="1"/>
    <xf numFmtId="0" fontId="73" fillId="15" borderId="1" xfId="0" applyFont="1" applyFill="1" applyBorder="1" applyAlignment="1" applyProtection="1">
      <alignment horizontal="right" vertical="center"/>
      <protection locked="0"/>
    </xf>
    <xf numFmtId="0" fontId="73" fillId="15" borderId="1" xfId="0" applyFont="1" applyFill="1" applyBorder="1" applyAlignment="1" applyProtection="1">
      <alignment horizontal="left" vertical="center"/>
      <protection locked="0"/>
    </xf>
    <xf numFmtId="164" fontId="73" fillId="15" borderId="4" xfId="2" applyNumberFormat="1" applyFont="1" applyFill="1" applyBorder="1" applyAlignment="1" applyProtection="1">
      <alignment horizontal="right" vertical="center"/>
      <protection locked="0"/>
    </xf>
    <xf numFmtId="164" fontId="73" fillId="15" borderId="8" xfId="2" applyNumberFormat="1" applyFont="1" applyFill="1" applyBorder="1" applyAlignment="1" applyProtection="1">
      <alignment horizontal="right" vertical="center"/>
      <protection locked="0"/>
    </xf>
    <xf numFmtId="43" fontId="73" fillId="15" borderId="1" xfId="2" applyFont="1" applyFill="1" applyBorder="1" applyAlignment="1" applyProtection="1">
      <alignment horizontal="left" vertical="center"/>
      <protection locked="0"/>
    </xf>
    <xf numFmtId="0" fontId="73" fillId="15" borderId="20" xfId="0" applyFont="1" applyFill="1" applyBorder="1" applyAlignment="1" applyProtection="1">
      <alignment horizontal="left" vertical="center"/>
      <protection locked="0"/>
    </xf>
    <xf numFmtId="165" fontId="73" fillId="15" borderId="1" xfId="1" applyNumberFormat="1" applyFont="1" applyFill="1" applyBorder="1" applyAlignment="1" applyProtection="1">
      <alignment horizontal="right" vertical="center"/>
      <protection locked="0"/>
    </xf>
    <xf numFmtId="0" fontId="0" fillId="16" borderId="43" xfId="0" applyFill="1" applyBorder="1"/>
    <xf numFmtId="0" fontId="0" fillId="0" borderId="43" xfId="0" applyBorder="1"/>
    <xf numFmtId="0" fontId="9" fillId="0" borderId="39" xfId="0" applyFont="1" applyBorder="1" applyAlignment="1">
      <alignment vertical="top" wrapText="1"/>
    </xf>
    <xf numFmtId="0" fontId="0" fillId="0" borderId="44" xfId="0" applyBorder="1"/>
    <xf numFmtId="0" fontId="83" fillId="0" borderId="1" xfId="0" quotePrefix="1" applyFont="1" applyBorder="1"/>
    <xf numFmtId="0" fontId="3" fillId="62" borderId="1" xfId="0" quotePrefix="1" applyFont="1" applyFill="1" applyBorder="1" applyAlignment="1" applyProtection="1">
      <alignment horizontal="left" vertical="center" wrapText="1"/>
      <protection locked="0"/>
    </xf>
    <xf numFmtId="0" fontId="5" fillId="0" borderId="0" xfId="0" applyFont="1" applyAlignment="1" applyProtection="1">
      <alignment horizontal="right"/>
      <protection locked="0"/>
    </xf>
    <xf numFmtId="10" fontId="0" fillId="0" borderId="0" xfId="0" applyNumberFormat="1" applyProtection="1">
      <protection locked="0"/>
    </xf>
    <xf numFmtId="0" fontId="0" fillId="3" borderId="0" xfId="0" applyFill="1" applyAlignment="1" applyProtection="1">
      <alignment horizontal="left"/>
      <protection locked="0"/>
    </xf>
    <xf numFmtId="0" fontId="0" fillId="0" borderId="0" xfId="0" applyAlignment="1" applyProtection="1">
      <alignment horizontal="left"/>
      <protection locked="0"/>
    </xf>
    <xf numFmtId="0" fontId="25" fillId="0" borderId="14" xfId="0" applyFont="1" applyBorder="1" applyAlignment="1" applyProtection="1">
      <alignment vertical="top" wrapText="1"/>
      <protection locked="0"/>
    </xf>
    <xf numFmtId="0" fontId="22" fillId="10" borderId="17" xfId="0" applyFont="1" applyFill="1" applyBorder="1" applyAlignment="1" applyProtection="1">
      <alignment horizontal="center" vertical="center" wrapText="1"/>
      <protection locked="0"/>
    </xf>
    <xf numFmtId="0" fontId="0" fillId="3" borderId="16" xfId="0" applyFill="1" applyBorder="1" applyAlignment="1" applyProtection="1">
      <alignment vertical="top"/>
      <protection locked="0"/>
    </xf>
    <xf numFmtId="164" fontId="0" fillId="0" borderId="0" xfId="0" applyNumberFormat="1" applyProtection="1">
      <protection locked="0"/>
    </xf>
    <xf numFmtId="0" fontId="30" fillId="0" borderId="0" xfId="0" applyFont="1" applyAlignment="1" applyProtection="1">
      <alignment wrapText="1"/>
      <protection locked="0"/>
    </xf>
    <xf numFmtId="0" fontId="29" fillId="0" borderId="0" xfId="0" applyFont="1" applyProtection="1">
      <protection locked="0"/>
    </xf>
    <xf numFmtId="0" fontId="0" fillId="0" borderId="0" xfId="0" applyAlignment="1" applyProtection="1">
      <alignment vertical="top" wrapText="1"/>
      <protection locked="0"/>
    </xf>
    <xf numFmtId="0" fontId="5" fillId="0" borderId="15" xfId="0" applyFont="1" applyBorder="1" applyAlignment="1" applyProtection="1">
      <alignment vertical="top" wrapText="1"/>
      <protection locked="0"/>
    </xf>
    <xf numFmtId="0" fontId="5" fillId="0" borderId="15" xfId="0" applyFont="1" applyBorder="1" applyAlignment="1" applyProtection="1">
      <alignment vertical="top"/>
      <protection locked="0"/>
    </xf>
    <xf numFmtId="166" fontId="0" fillId="0" borderId="0" xfId="2" applyNumberFormat="1" applyFont="1" applyProtection="1">
      <protection locked="0"/>
    </xf>
    <xf numFmtId="164" fontId="0" fillId="0" borderId="0" xfId="2" applyNumberFormat="1" applyFont="1" applyProtection="1">
      <protection locked="0"/>
    </xf>
    <xf numFmtId="0" fontId="0" fillId="9" borderId="0" xfId="0" applyFill="1" applyProtection="1">
      <protection locked="0"/>
    </xf>
    <xf numFmtId="10" fontId="0" fillId="0" borderId="0" xfId="0" applyNumberFormat="1"/>
    <xf numFmtId="0" fontId="22" fillId="11" borderId="17" xfId="0" applyFont="1" applyFill="1" applyBorder="1" applyAlignment="1" applyProtection="1">
      <alignment horizontal="center" vertical="center" wrapText="1"/>
      <protection locked="0"/>
    </xf>
    <xf numFmtId="0" fontId="22" fillId="12" borderId="5" xfId="0" applyFont="1" applyFill="1" applyBorder="1" applyAlignment="1" applyProtection="1">
      <alignment horizontal="center" vertical="center" wrapText="1"/>
      <protection locked="0"/>
    </xf>
    <xf numFmtId="2" fontId="0" fillId="0" borderId="0" xfId="0" applyNumberFormat="1" applyProtection="1">
      <protection locked="0"/>
    </xf>
    <xf numFmtId="43" fontId="0" fillId="9" borderId="41" xfId="2" applyFont="1" applyFill="1" applyBorder="1" applyProtection="1">
      <protection locked="0"/>
    </xf>
    <xf numFmtId="0" fontId="16" fillId="3" borderId="0" xfId="3" applyFill="1" applyProtection="1">
      <protection locked="0"/>
    </xf>
    <xf numFmtId="168" fontId="0" fillId="3" borderId="0" xfId="0" applyNumberFormat="1" applyFill="1" applyProtection="1">
      <protection locked="0"/>
    </xf>
    <xf numFmtId="168" fontId="0" fillId="3" borderId="0" xfId="4" applyNumberFormat="1" applyFont="1" applyFill="1" applyProtection="1">
      <protection locked="0"/>
    </xf>
    <xf numFmtId="0" fontId="0" fillId="0" borderId="2" xfId="0" applyBorder="1" applyAlignment="1">
      <alignment wrapText="1"/>
    </xf>
    <xf numFmtId="0" fontId="0" fillId="0" borderId="8" xfId="0" applyBorder="1" applyAlignment="1">
      <alignment vertical="top"/>
    </xf>
    <xf numFmtId="0" fontId="0" fillId="0" borderId="8" xfId="0" applyBorder="1" applyAlignment="1">
      <alignment horizontal="left" vertical="top" wrapText="1"/>
    </xf>
    <xf numFmtId="9" fontId="0" fillId="0" borderId="0" xfId="1" applyFont="1" applyAlignment="1">
      <alignment vertical="top" wrapText="1"/>
    </xf>
    <xf numFmtId="0" fontId="0" fillId="3" borderId="5" xfId="0" applyFill="1" applyBorder="1" applyAlignment="1">
      <alignment horizontal="center"/>
    </xf>
    <xf numFmtId="0" fontId="0" fillId="65" borderId="0" xfId="0" applyFill="1"/>
    <xf numFmtId="0" fontId="15" fillId="4" borderId="0" xfId="0" applyFont="1" applyFill="1"/>
    <xf numFmtId="0" fontId="7" fillId="4" borderId="0" xfId="0" applyFont="1" applyFill="1" applyAlignment="1">
      <alignment horizontal="right" wrapText="1"/>
    </xf>
    <xf numFmtId="0" fontId="0" fillId="4" borderId="5" xfId="0" applyFill="1" applyBorder="1"/>
    <xf numFmtId="9" fontId="7" fillId="4" borderId="5" xfId="1" applyFont="1" applyFill="1" applyBorder="1"/>
    <xf numFmtId="0" fontId="22" fillId="10" borderId="5" xfId="0" applyFont="1" applyFill="1" applyBorder="1" applyAlignment="1">
      <alignment horizontal="center" vertical="center" wrapText="1"/>
    </xf>
    <xf numFmtId="0" fontId="0" fillId="0" borderId="16" xfId="0" applyBorder="1" applyAlignment="1">
      <alignment vertical="top"/>
    </xf>
    <xf numFmtId="43" fontId="0" fillId="0" borderId="0" xfId="2" applyFont="1"/>
    <xf numFmtId="164" fontId="0" fillId="0" borderId="0" xfId="0" applyNumberFormat="1"/>
    <xf numFmtId="0" fontId="22" fillId="11" borderId="45" xfId="0" applyFont="1" applyFill="1" applyBorder="1" applyAlignment="1">
      <alignment horizontal="center" vertical="center" wrapText="1"/>
    </xf>
    <xf numFmtId="0" fontId="22" fillId="10" borderId="45" xfId="0" applyFont="1" applyFill="1" applyBorder="1" applyAlignment="1">
      <alignment horizontal="center" vertical="center" wrapText="1"/>
    </xf>
    <xf numFmtId="0" fontId="22" fillId="12" borderId="36" xfId="0" applyFont="1" applyFill="1" applyBorder="1" applyAlignment="1">
      <alignment horizontal="center" vertical="center" wrapText="1"/>
    </xf>
    <xf numFmtId="0" fontId="22" fillId="10" borderId="36" xfId="0" applyFont="1" applyFill="1" applyBorder="1" applyAlignment="1">
      <alignment horizontal="center" vertical="center" wrapText="1"/>
    </xf>
    <xf numFmtId="43" fontId="9" fillId="0" borderId="0" xfId="0" applyNumberFormat="1" applyFont="1"/>
    <xf numFmtId="0" fontId="0" fillId="0" borderId="1" xfId="0" applyBorder="1" applyAlignment="1">
      <alignment horizontal="right" vertical="center"/>
    </xf>
    <xf numFmtId="9" fontId="0" fillId="0" borderId="0" xfId="1" applyFont="1" applyBorder="1" applyAlignment="1">
      <alignment horizontal="center" vertical="center"/>
    </xf>
    <xf numFmtId="0" fontId="0" fillId="0" borderId="4" xfId="0" applyBorder="1" applyAlignment="1">
      <alignment horizontal="center" vertical="center"/>
    </xf>
    <xf numFmtId="0" fontId="0" fillId="0" borderId="8" xfId="0" applyBorder="1" applyAlignment="1">
      <alignment horizontal="left" vertical="center" wrapText="1"/>
    </xf>
    <xf numFmtId="0" fontId="0" fillId="0" borderId="0" xfId="0" applyAlignment="1">
      <alignment horizontal="right" vertical="center"/>
    </xf>
    <xf numFmtId="2" fontId="73" fillId="15" borderId="20" xfId="0" applyNumberFormat="1" applyFont="1" applyFill="1" applyBorder="1" applyAlignment="1" applyProtection="1">
      <alignment horizontal="left" vertical="center"/>
      <protection locked="0"/>
    </xf>
    <xf numFmtId="0" fontId="0" fillId="0" borderId="1" xfId="0" applyBorder="1" applyAlignment="1">
      <alignment horizontal="center" vertical="center"/>
    </xf>
    <xf numFmtId="0" fontId="31" fillId="60" borderId="48" xfId="0" applyFont="1" applyFill="1" applyBorder="1" applyAlignment="1">
      <alignment horizontal="right" vertical="center" wrapText="1"/>
    </xf>
    <xf numFmtId="0" fontId="3" fillId="62" borderId="1" xfId="0" quotePrefix="1" applyFont="1" applyFill="1" applyBorder="1" applyAlignment="1">
      <alignment horizontal="left" vertical="top" wrapText="1"/>
    </xf>
    <xf numFmtId="0" fontId="31" fillId="60" borderId="48" xfId="0" applyFont="1" applyFill="1" applyBorder="1" applyAlignment="1">
      <alignment horizontal="right" vertical="center"/>
    </xf>
    <xf numFmtId="0" fontId="5" fillId="0" borderId="1" xfId="0" applyFont="1" applyBorder="1" applyAlignment="1">
      <alignment horizontal="center"/>
    </xf>
    <xf numFmtId="0" fontId="7" fillId="60" borderId="49" xfId="0" applyFont="1" applyFill="1" applyBorder="1" applyAlignment="1">
      <alignment horizontal="center" vertical="center"/>
    </xf>
    <xf numFmtId="0" fontId="31" fillId="60" borderId="48" xfId="0" applyFont="1" applyFill="1" applyBorder="1" applyAlignment="1">
      <alignment horizontal="center" vertical="center" wrapText="1"/>
    </xf>
    <xf numFmtId="0" fontId="7" fillId="60" borderId="15" xfId="0" applyFont="1" applyFill="1" applyBorder="1" applyAlignment="1">
      <alignment vertical="center"/>
    </xf>
    <xf numFmtId="0" fontId="7" fillId="60" borderId="14" xfId="0" applyFont="1" applyFill="1" applyBorder="1" applyAlignment="1">
      <alignment vertical="center" wrapText="1"/>
    </xf>
    <xf numFmtId="0" fontId="9" fillId="3" borderId="14" xfId="0" applyFont="1" applyFill="1" applyBorder="1"/>
    <xf numFmtId="164" fontId="73" fillId="15" borderId="50" xfId="2" applyNumberFormat="1" applyFont="1" applyFill="1" applyBorder="1" applyAlignment="1">
      <alignment horizontal="right" vertical="center"/>
    </xf>
    <xf numFmtId="164" fontId="73" fillId="15" borderId="51" xfId="2" applyNumberFormat="1" applyFont="1" applyFill="1" applyBorder="1" applyAlignment="1">
      <alignment horizontal="right" vertical="center"/>
    </xf>
    <xf numFmtId="166" fontId="9" fillId="3" borderId="14" xfId="2" applyNumberFormat="1" applyFont="1" applyFill="1" applyBorder="1" applyAlignment="1">
      <alignment horizontal="right"/>
    </xf>
    <xf numFmtId="0" fontId="9" fillId="3" borderId="36" xfId="0" applyFont="1" applyFill="1" applyBorder="1"/>
    <xf numFmtId="0" fontId="84" fillId="0" borderId="0" xfId="0" applyFont="1"/>
    <xf numFmtId="164" fontId="77" fillId="0" borderId="0" xfId="2" applyNumberFormat="1" applyFont="1" applyAlignment="1">
      <alignment horizontal="center"/>
    </xf>
    <xf numFmtId="0" fontId="31" fillId="60" borderId="2" xfId="0" applyFont="1" applyFill="1" applyBorder="1" applyAlignment="1">
      <alignment horizontal="center" vertical="center" wrapText="1"/>
    </xf>
    <xf numFmtId="0" fontId="31" fillId="60" borderId="0" xfId="0" applyFont="1" applyFill="1" applyAlignment="1">
      <alignment horizontal="center" vertical="center" wrapText="1"/>
    </xf>
    <xf numFmtId="44" fontId="7" fillId="60" borderId="49" xfId="0" applyNumberFormat="1" applyFont="1" applyFill="1" applyBorder="1" applyAlignment="1">
      <alignment wrapText="1"/>
    </xf>
    <xf numFmtId="0" fontId="7" fillId="60" borderId="49" xfId="0" applyFont="1" applyFill="1" applyBorder="1" applyAlignment="1">
      <alignment wrapText="1"/>
    </xf>
    <xf numFmtId="43" fontId="73" fillId="15" borderId="1" xfId="2" applyFont="1" applyFill="1" applyBorder="1" applyAlignment="1">
      <alignment horizontal="right" vertical="center"/>
    </xf>
    <xf numFmtId="164" fontId="0" fillId="3" borderId="1" xfId="2" applyNumberFormat="1" applyFont="1" applyFill="1" applyBorder="1"/>
    <xf numFmtId="172" fontId="0" fillId="3" borderId="1" xfId="4" applyNumberFormat="1" applyFont="1" applyFill="1" applyBorder="1"/>
    <xf numFmtId="6" fontId="0" fillId="3" borderId="1" xfId="0" applyNumberFormat="1" applyFill="1" applyBorder="1"/>
    <xf numFmtId="0" fontId="0" fillId="0" borderId="0" xfId="0" applyAlignment="1">
      <alignment horizontal="right"/>
    </xf>
    <xf numFmtId="0" fontId="7" fillId="60" borderId="49" xfId="0" applyFont="1" applyFill="1" applyBorder="1" applyAlignment="1">
      <alignment vertical="center" wrapText="1"/>
    </xf>
    <xf numFmtId="44" fontId="7" fillId="60" borderId="49" xfId="0" applyNumberFormat="1" applyFont="1" applyFill="1" applyBorder="1" applyAlignment="1">
      <alignment vertical="center" wrapText="1"/>
    </xf>
    <xf numFmtId="165" fontId="0" fillId="3" borderId="1" xfId="1" applyNumberFormat="1" applyFont="1" applyFill="1" applyBorder="1"/>
    <xf numFmtId="166" fontId="0" fillId="3" borderId="1" xfId="2" applyNumberFormat="1" applyFont="1" applyFill="1" applyBorder="1"/>
    <xf numFmtId="0" fontId="3" fillId="62" borderId="2" xfId="0" applyFont="1" applyFill="1" applyBorder="1" applyAlignment="1" applyProtection="1">
      <alignment horizontal="left" vertical="center" wrapText="1"/>
      <protection locked="0"/>
    </xf>
    <xf numFmtId="0" fontId="3" fillId="62" borderId="2" xfId="0" applyFont="1" applyFill="1" applyBorder="1" applyAlignment="1" applyProtection="1">
      <alignment horizontal="center" vertical="center" wrapText="1"/>
      <protection locked="0"/>
    </xf>
    <xf numFmtId="0" fontId="1" fillId="62" borderId="2" xfId="0" applyFont="1" applyFill="1" applyBorder="1" applyAlignment="1" applyProtection="1">
      <alignment horizontal="center" vertical="center" wrapText="1"/>
      <protection locked="0"/>
    </xf>
    <xf numFmtId="0" fontId="75" fillId="14" borderId="2" xfId="0" applyFont="1" applyFill="1" applyBorder="1" applyAlignment="1" applyProtection="1">
      <alignment horizontal="left" vertical="top" wrapText="1"/>
      <protection locked="0"/>
    </xf>
    <xf numFmtId="0" fontId="85" fillId="15" borderId="2" xfId="0" applyNumberFormat="1" applyFont="1" applyFill="1" applyBorder="1" applyAlignment="1" applyProtection="1">
      <alignment horizontal="right" vertical="center"/>
      <protection locked="0"/>
    </xf>
    <xf numFmtId="0" fontId="86" fillId="0" borderId="0" xfId="0" applyFont="1"/>
    <xf numFmtId="0" fontId="5" fillId="0" borderId="1" xfId="0" applyFont="1" applyBorder="1"/>
    <xf numFmtId="172" fontId="0" fillId="0" borderId="1" xfId="0" applyNumberFormat="1" applyBorder="1"/>
    <xf numFmtId="172" fontId="0" fillId="0" borderId="1" xfId="4" applyNumberFormat="1" applyFont="1" applyBorder="1"/>
    <xf numFmtId="0" fontId="30" fillId="0" borderId="0" xfId="0" applyFont="1" applyAlignment="1">
      <alignment horizontal="left" vertical="top" wrapText="1"/>
    </xf>
    <xf numFmtId="0" fontId="0" fillId="0" borderId="0" xfId="0" pivotButton="1"/>
    <xf numFmtId="0" fontId="0" fillId="0" borderId="0" xfId="0" applyNumberFormat="1"/>
    <xf numFmtId="0" fontId="0" fillId="0" borderId="0" xfId="0" applyAlignment="1">
      <alignment horizontal="left" wrapText="1"/>
    </xf>
    <xf numFmtId="0" fontId="37" fillId="0" borderId="1" xfId="0" quotePrefix="1" applyFont="1" applyBorder="1" applyAlignment="1">
      <alignment horizontal="left" vertical="center" wrapText="1"/>
    </xf>
    <xf numFmtId="0" fontId="37" fillId="0" borderId="1" xfId="0" applyFont="1" applyBorder="1" applyAlignment="1">
      <alignment horizontal="left" vertical="center" wrapText="1"/>
    </xf>
    <xf numFmtId="0" fontId="37" fillId="0" borderId="2" xfId="0" applyFont="1" applyBorder="1" applyAlignment="1">
      <alignment horizontal="left" vertical="center" wrapText="1"/>
    </xf>
    <xf numFmtId="0" fontId="37" fillId="0" borderId="5" xfId="0" applyFont="1" applyBorder="1" applyAlignment="1">
      <alignment horizontal="left" vertical="center" wrapText="1"/>
    </xf>
    <xf numFmtId="0" fontId="37" fillId="0" borderId="17" xfId="0" applyFont="1" applyBorder="1" applyAlignment="1">
      <alignment horizontal="left" vertical="center" wrapText="1"/>
    </xf>
    <xf numFmtId="0" fontId="0" fillId="0" borderId="6" xfId="0" applyBorder="1" applyAlignment="1">
      <alignment horizontal="center"/>
    </xf>
    <xf numFmtId="0" fontId="0" fillId="0" borderId="20" xfId="0" applyBorder="1" applyAlignment="1">
      <alignment horizontal="center"/>
    </xf>
    <xf numFmtId="0" fontId="0" fillId="0" borderId="7" xfId="0" applyBorder="1" applyAlignment="1">
      <alignment horizontal="center"/>
    </xf>
    <xf numFmtId="0" fontId="0" fillId="0" borderId="1" xfId="0" applyBorder="1" applyAlignment="1">
      <alignment horizontal="center" vertical="center"/>
    </xf>
    <xf numFmtId="0" fontId="0" fillId="66" borderId="1" xfId="0" applyFill="1" applyBorder="1"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10" xfId="0" applyBorder="1" applyAlignment="1">
      <alignment horizontal="center" vertical="center" wrapText="1"/>
    </xf>
    <xf numFmtId="0" fontId="0" fillId="0" borderId="47" xfId="0" applyBorder="1" applyAlignment="1">
      <alignment horizontal="center" vertical="center" wrapText="1"/>
    </xf>
    <xf numFmtId="9" fontId="0" fillId="64" borderId="3" xfId="1" applyFont="1" applyFill="1" applyBorder="1" applyAlignment="1">
      <alignment horizontal="center" vertical="center" wrapText="1"/>
    </xf>
    <xf numFmtId="9" fontId="0" fillId="64" borderId="12" xfId="1" applyFont="1" applyFill="1" applyBorder="1" applyAlignment="1">
      <alignment horizontal="center" vertical="center" wrapText="1"/>
    </xf>
    <xf numFmtId="9" fontId="0" fillId="64" borderId="46" xfId="1" applyFont="1" applyFill="1" applyBorder="1" applyAlignment="1">
      <alignment horizontal="center" vertical="center" wrapText="1"/>
    </xf>
    <xf numFmtId="9" fontId="0" fillId="64" borderId="47" xfId="1" applyFont="1" applyFill="1" applyBorder="1" applyAlignment="1">
      <alignment horizontal="center" vertical="center" wrapText="1"/>
    </xf>
    <xf numFmtId="0" fontId="0" fillId="0" borderId="7" xfId="0" applyBorder="1" applyAlignment="1">
      <alignment horizontal="center" vertical="center"/>
    </xf>
    <xf numFmtId="9" fontId="0" fillId="64" borderId="1" xfId="1" applyFont="1" applyFill="1" applyBorder="1" applyAlignment="1">
      <alignment horizontal="center" vertical="center"/>
    </xf>
    <xf numFmtId="0" fontId="0" fillId="0" borderId="1" xfId="0" applyBorder="1" applyAlignment="1">
      <alignment horizontal="left" vertical="center"/>
    </xf>
    <xf numFmtId="0" fontId="0" fillId="0" borderId="1" xfId="0" applyBorder="1" applyAlignment="1">
      <alignment horizontal="left" vertical="center" wrapText="1"/>
    </xf>
    <xf numFmtId="0" fontId="0" fillId="0" borderId="1" xfId="0" applyBorder="1" applyAlignment="1">
      <alignment horizontal="right" vertical="center"/>
    </xf>
    <xf numFmtId="0" fontId="0" fillId="0" borderId="6" xfId="0" applyBorder="1" applyAlignment="1">
      <alignment horizontal="center" vertical="center" wrapText="1"/>
    </xf>
    <xf numFmtId="0" fontId="0" fillId="0" borderId="20" xfId="0" applyBorder="1" applyAlignment="1">
      <alignment horizontal="center" vertical="center" wrapText="1"/>
    </xf>
    <xf numFmtId="0" fontId="0" fillId="0" borderId="6" xfId="0" applyBorder="1" applyAlignment="1">
      <alignment horizontal="left"/>
    </xf>
    <xf numFmtId="0" fontId="0" fillId="0" borderId="20" xfId="0" applyBorder="1" applyAlignment="1">
      <alignment horizontal="left"/>
    </xf>
    <xf numFmtId="0" fontId="0" fillId="0" borderId="7" xfId="0" applyBorder="1" applyAlignment="1">
      <alignment horizontal="left"/>
    </xf>
  </cellXfs>
  <cellStyles count="101">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Analysis Row" xfId="97" xr:uid="{AE02517B-9CC2-45D2-B8D3-D40E4B273FDA}"/>
    <cellStyle name="Bad" xfId="11" builtinId="27" customBuiltin="1"/>
    <cellStyle name="Calculation" xfId="15" builtinId="22" customBuiltin="1"/>
    <cellStyle name="Check Cell" xfId="17" builtinId="23" customBuiltin="1"/>
    <cellStyle name="Comma" xfId="2" builtinId="3"/>
    <cellStyle name="Currency" xfId="4" builtinId="4"/>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3" builtinId="8"/>
    <cellStyle name="Input" xfId="13" builtinId="20" customBuiltin="1"/>
    <cellStyle name="Input Row" xfId="96" xr:uid="{32922B55-DB6D-4B15-A91A-F3622B5BC679}"/>
    <cellStyle name="Linked Cell" xfId="16" builtinId="24" customBuiltin="1"/>
    <cellStyle name="Millares [0]_2AV_M_M " xfId="46" xr:uid="{DAECD182-ACCB-4F62-B553-D1ED213CF7B4}"/>
    <cellStyle name="Millares_2AV_M_M " xfId="47" xr:uid="{7FA270E6-4B97-4C97-88EE-E78DE6E086C9}"/>
    <cellStyle name="Moneda [0]_2AV_M_M " xfId="48" xr:uid="{C6D17D06-07B6-4559-8682-AAF571155349}"/>
    <cellStyle name="Moneda_2AV_M_M " xfId="49" xr:uid="{6AE30CE3-189B-4A0F-83AC-3F773240C762}"/>
    <cellStyle name="Neutral" xfId="12" builtinId="28" customBuiltin="1"/>
    <cellStyle name="Neutral 6" xfId="98" xr:uid="{E0122A3E-B457-488D-9785-6EBF093B68CF}"/>
    <cellStyle name="Normal" xfId="0" builtinId="0"/>
    <cellStyle name="Normal 10 2" xfId="100" xr:uid="{8E2F2E0F-65D5-45CC-80C1-2450F0ABE7DD}"/>
    <cellStyle name="Normal 14 2" xfId="99" xr:uid="{B8E76BB6-137D-4DB7-A7CE-1A7C5E4EB269}"/>
    <cellStyle name="Note" xfId="19" builtinId="10" customBuiltin="1"/>
    <cellStyle name="Output" xfId="14" builtinId="21" customBuiltin="1"/>
    <cellStyle name="Percent" xfId="1" builtinId="5"/>
    <cellStyle name="SAPBEXaggData_ IIC Summary " xfId="50" xr:uid="{57E05225-C59F-405C-B725-B61429E4277F}"/>
    <cellStyle name="SAPBEXaggDataEmph_ IIC Summary " xfId="51" xr:uid="{9971FF80-F5C1-4594-998E-1393B86B3793}"/>
    <cellStyle name="SAPBEXaggExc1_ IIC Summary " xfId="52" xr:uid="{FAEB6E37-1257-417D-BF7C-76A88152EA7A}"/>
    <cellStyle name="SAPBEXaggExc1Emph_ IIC Summary " xfId="53" xr:uid="{A1C32500-BBB9-4B01-9D76-D0E14C0E2DC0}"/>
    <cellStyle name="SAPBEXaggExc2_ IIC Summary " xfId="54" xr:uid="{80467FD9-7565-4026-AE73-371B49818B82}"/>
    <cellStyle name="SAPBEXaggExc2Emph_ IIC Summary " xfId="55" xr:uid="{E9B043C4-8D2E-4859-B3C4-880D57175437}"/>
    <cellStyle name="SAPBEXaggItem_ IIC Summary " xfId="56" xr:uid="{A806A2BF-70DF-4673-A993-2DB4FEF8EFCD}"/>
    <cellStyle name="SAPBEXchaText_ IIC Summary " xfId="57" xr:uid="{2BD7F26C-D905-4F1F-8619-E7167DECCB6C}"/>
    <cellStyle name="SAPBEXexcBad7_ IIC Summary " xfId="58" xr:uid="{016E4F12-07F8-41EB-8E65-9D00842B8780}"/>
    <cellStyle name="SAPBEXexcBad9_ IIC Summary " xfId="59" xr:uid="{29AAD280-7F6C-4A94-87DB-3011BE951479}"/>
    <cellStyle name="SAPBEXexcCritical4_ IIC Summary " xfId="60" xr:uid="{4C11A733-550E-439A-A7EB-1403DE60DAC2}"/>
    <cellStyle name="SAPBEXexcCritical5_ IIC Summary " xfId="61" xr:uid="{2A933438-A649-4FB6-8A6F-EA9F75399AF8}"/>
    <cellStyle name="SAPBEXexcGood1_ IIC Summary " xfId="62" xr:uid="{A2406B56-8475-4C4D-822B-83DD1D209F42}"/>
    <cellStyle name="SAPBEXfilterDrill_ IIC Summary " xfId="63" xr:uid="{FA515B7D-309D-449E-B0E6-57189C2BF3BD}"/>
    <cellStyle name="SAPBEXfilterItem_ IIC Summary " xfId="64" xr:uid="{7C3868E8-225F-4812-AFF3-0038FFA38AFE}"/>
    <cellStyle name="SAPBEXformats_ IIC Summary " xfId="65" xr:uid="{1F6C7A61-6D81-40D4-AEE0-4CDEE7BC0B77}"/>
    <cellStyle name="SAPBEXheaderData_ IIC Summary " xfId="66" xr:uid="{E009A496-FF67-4F98-BD77-95AE6591AD08}"/>
    <cellStyle name="SAPBEXheaderItem_ IIC Summary " xfId="67" xr:uid="{74D9A38C-2565-4756-ABCA-A4B3143D4EF6}"/>
    <cellStyle name="SAPBEXheaderText_ IIC Summary " xfId="68" xr:uid="{7B2D0A26-ECDE-4401-80CB-62CE90457075}"/>
    <cellStyle name="SAPBEXHLevel0_ IIC Summary " xfId="69" xr:uid="{FA9D9FD5-610C-4A44-9393-0E77584F7A8E}"/>
    <cellStyle name="SAPBEXHLevel1_ IIC Summary " xfId="70" xr:uid="{CBFA2F07-6A29-4EF4-BAF6-4627C4A8C8D2}"/>
    <cellStyle name="SAPBEXHLevel2_ IIC Summary " xfId="71" xr:uid="{A06F4140-01A9-45F5-8265-1D2A1D4D2D19}"/>
    <cellStyle name="SAPBEXHLevel3_ IIC Summary " xfId="72" xr:uid="{F1A16981-5663-436F-B019-F23376FDD661}"/>
    <cellStyle name="SAPBEXresExc1_ IIC Summary " xfId="73" xr:uid="{D3FEF566-20D0-4D90-A359-E1B13F5DDB11}"/>
    <cellStyle name="SAPBEXresExc1Emph_ IIC Summary " xfId="74" xr:uid="{FEDF3F65-8DDC-4B3E-9FD9-3516FE930EFE}"/>
    <cellStyle name="SAPBEXresExc2_ IIC Summary " xfId="75" xr:uid="{B9FB2D5C-F9E6-4BA3-A7C8-B5649FC7BC56}"/>
    <cellStyle name="SAPBEXresExc2Emph_ IIC Summary " xfId="76" xr:uid="{12EF1997-AE0C-410E-9137-EABA91FDB4C9}"/>
    <cellStyle name="SAPBEXresItem_ IIC Summary " xfId="77" xr:uid="{975D0892-881E-46FD-BE31-5B491F730E38}"/>
    <cellStyle name="SAPBEXstdData_ IIC Summary " xfId="78" xr:uid="{A6EE52E1-2203-47EA-8C77-6CD4481F3D6A}"/>
    <cellStyle name="SAPBEXstdDataEmph_ IIC Summary " xfId="79" xr:uid="{F3E3B687-0FEA-41E3-907A-001A13C2643C}"/>
    <cellStyle name="SAPBEXstdExc1_ IIC Summary " xfId="80" xr:uid="{B217513F-A743-4FE8-ABEE-6DEEB37CDACD}"/>
    <cellStyle name="SAPBEXstdExc1Emph_ IIC Summary " xfId="81" xr:uid="{6E1B264D-52A1-4B0C-A29A-1FBA6493E763}"/>
    <cellStyle name="SAPBEXstdExc2_ IIC Summary " xfId="82" xr:uid="{07518A5E-D0ED-4D5A-8CE8-8F0D4B5639E5}"/>
    <cellStyle name="SAPBEXstdExc2Emph_ IIC Summary " xfId="83" xr:uid="{2568183A-2D9C-4753-81B6-4F47C7479D45}"/>
    <cellStyle name="SAPBEXstdItem_ IIC Summary " xfId="84" xr:uid="{886ED3CD-0207-4D6B-8B0D-4FC00620D9D0}"/>
    <cellStyle name="SAPBEXstdItemX_ IIC Summary " xfId="85" xr:uid="{688277FD-FC29-4AFE-9767-2CD3762679F6}"/>
    <cellStyle name="SAPBEXsubData_ IIC Summary " xfId="86" xr:uid="{1C198D1B-2EF8-475C-BACE-271B72C59058}"/>
    <cellStyle name="SAPBEXsubDataEmph_ IIC Summary " xfId="87" xr:uid="{63BBE03D-9F84-4069-815A-0D556A9EB702}"/>
    <cellStyle name="SAPBEXsubExc1_ IIC Summary " xfId="88" xr:uid="{3C3A7085-7797-417F-830E-4A60D81FF091}"/>
    <cellStyle name="SAPBEXsubExc1Emph_ IIC Summary " xfId="89" xr:uid="{7A475394-A28E-457A-B50D-0420DC1C55BA}"/>
    <cellStyle name="SAPBEXsubExc2_ IIC Summary " xfId="90" xr:uid="{B0A1E9B0-BB1C-48F1-AF32-BAB22D1BBEDC}"/>
    <cellStyle name="SAPBEXsubExc2Emph_ IIC Summary " xfId="91" xr:uid="{6E8C2832-92A7-4DF2-AE76-5CE13BCA7314}"/>
    <cellStyle name="SAPBEXsubItem_ IIC Summary " xfId="92" xr:uid="{ED50CC37-D9CC-4B16-8A7F-5B96C194650A}"/>
    <cellStyle name="SAPBEXtitle_ IIC Summary " xfId="93" xr:uid="{B47979DF-FBE0-483E-A490-FF5735DB610F}"/>
    <cellStyle name="SAPBEXundefined_ IIC Summary " xfId="94" xr:uid="{2F8E1A23-7785-402E-8722-C06AF5BF8B3D}"/>
    <cellStyle name="Title" xfId="5" builtinId="15" customBuiltin="1"/>
    <cellStyle name="Total" xfId="21" builtinId="25" customBuiltin="1"/>
    <cellStyle name="Unprot$_ IIC Summary " xfId="95" xr:uid="{788791BC-59E3-49A2-B28B-54E3CC804391}"/>
    <cellStyle name="Warning Text" xfId="18" builtinId="11" customBuiltin="1"/>
  </cellStyles>
  <dxfs count="461">
    <dxf>
      <numFmt numFmtId="0" formatCode="General"/>
      <fill>
        <patternFill patternType="solid">
          <fgColor indexed="64"/>
          <bgColor theme="9" tint="0.59999389629810485"/>
        </patternFill>
      </fill>
      <border diagonalUp="0" diagonalDown="0">
        <left style="thin">
          <color indexed="64"/>
        </left>
        <right style="thin">
          <color indexed="64"/>
        </right>
        <top/>
        <bottom style="thin">
          <color indexed="64"/>
        </bottom>
        <vertical/>
        <horizontal/>
      </border>
    </dxf>
    <dxf>
      <fill>
        <patternFill patternType="solid">
          <fgColor indexed="64"/>
          <bgColor theme="9" tint="0.59999389629810485"/>
        </patternFill>
      </fill>
      <border diagonalUp="0" diagonalDown="0">
        <left style="thin">
          <color indexed="64"/>
        </left>
        <right style="thin">
          <color indexed="64"/>
        </right>
        <top/>
        <bottom/>
        <vertical/>
        <horizontal/>
      </border>
    </dxf>
    <dxf>
      <fill>
        <patternFill patternType="none">
          <fgColor indexed="64"/>
          <bgColor indexed="65"/>
        </patternFill>
      </fill>
      <alignment horizontal="general" vertical="bottom" textRotation="0" wrapText="1" indent="0" justifyLastLine="0" shrinkToFit="0" readingOrder="0"/>
    </dxf>
    <dxf>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alignment horizontal="general" vertical="top"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dxf>
    <dxf>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rgb="FF000000"/>
        <name val="Calibri"/>
        <family val="2"/>
        <scheme val="none"/>
      </font>
      <numFmt numFmtId="0" formatCode="General"/>
    </dxf>
    <dxf>
      <border outline="0">
        <top style="thin">
          <color rgb="FF5B9BD5"/>
        </top>
      </border>
    </dxf>
    <dxf>
      <font>
        <b val="0"/>
        <i val="0"/>
        <strike val="0"/>
        <condense val="0"/>
        <extend val="0"/>
        <outline val="0"/>
        <shadow val="0"/>
        <u val="none"/>
        <vertAlign val="baseline"/>
        <sz val="11"/>
        <color rgb="FF000000"/>
        <name val="Calibri"/>
        <family val="2"/>
        <scheme val="none"/>
      </font>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general" vertical="bottom" textRotation="0" wrapText="1" indent="0" justifyLastLine="0" shrinkToFit="0" readingOrder="0"/>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numFmt numFmtId="35" formatCode="_(* #,##0.00_);_(* \(#,##0.00\);_(* &quot;-&quot;??_);_(@_)"/>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i val="0"/>
        <strike val="0"/>
        <condense val="0"/>
        <extend val="0"/>
        <outline val="0"/>
        <shadow val="0"/>
        <u val="none"/>
        <vertAlign val="baseline"/>
        <sz val="10"/>
        <color theme="0"/>
        <name val="Calibri"/>
        <family val="2"/>
        <scheme val="minor"/>
      </font>
      <fill>
        <patternFill patternType="solid">
          <fgColor indexed="64"/>
          <bgColor theme="8"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protection locked="0" hidden="0"/>
    </dxf>
    <dxf>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2" formatCode="0.00"/>
      <protection locked="0" hidden="0"/>
    </dxf>
    <dxf>
      <protection locked="0" hidden="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theme="8"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protection locked="0" hidden="0"/>
    </dxf>
    <dxf>
      <protection locked="0" hidden="0"/>
    </dxf>
    <dxf>
      <protection locked="0" hidden="0"/>
    </dxf>
    <dxf>
      <protection locked="0" hidden="0"/>
    </dxf>
    <dxf>
      <protection locked="0" hidden="0"/>
    </dxf>
    <dxf>
      <numFmt numFmtId="0" formatCode="General"/>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0" formatCode="General"/>
      <protection locked="0" hidden="0"/>
    </dxf>
    <dxf>
      <numFmt numFmtId="0" formatCode="General"/>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ill>
        <patternFill patternType="solid">
          <fgColor theme="0" tint="-0.14999847407452621"/>
          <bgColor theme="0" tint="-0.14999847407452621"/>
        </patternFill>
      </fill>
      <protection locked="0" hidden="0"/>
    </dxf>
    <dxf>
      <fill>
        <patternFill patternType="solid">
          <fgColor theme="0" tint="-0.14999847407452621"/>
          <bgColor theme="0" tint="-0.14999847407452621"/>
        </patternFill>
      </fill>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35" formatCode="_(* #,##0.00_);_(* \(#,##0.0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protection locked="0" hidden="0"/>
    </dxf>
    <dxf>
      <border outline="0">
        <right style="thin">
          <color indexed="64"/>
        </right>
      </border>
    </dxf>
    <dxf>
      <protection locked="0" hidden="0"/>
    </dxf>
    <dxf>
      <alignment horizontal="general" vertical="top" textRotation="0" wrapText="1" indent="0" justifyLastLine="0" shrinkToFit="0" readingOrder="0"/>
      <protection locked="0" hidden="0"/>
    </dxf>
    <dxf>
      <font>
        <i/>
        <color theme="0" tint="-0.499984740745262"/>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color theme="0" tint="-0.499984740745262"/>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border diagonalUp="0" diagonalDown="0" outline="0">
        <left/>
        <right style="thin">
          <color indexed="64"/>
        </right>
        <top/>
        <bottom/>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border diagonalUp="0" diagonalDown="0" outline="0">
        <left style="thin">
          <color indexed="64"/>
        </left>
        <right/>
        <top/>
        <bottom/>
      </border>
      <protection locked="0" hidden="0"/>
    </dxf>
    <dxf>
      <font>
        <i/>
        <color theme="0" tint="-0.499984740745262"/>
      </font>
      <numFmt numFmtId="165" formatCode="0.0%"/>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color theme="0" tint="-0.499984740745262"/>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left/>
        <right/>
        <top style="thin">
          <color indexed="64"/>
        </top>
        <bottom style="thin">
          <color indexed="64"/>
        </bottom>
      </border>
      <protection locked="0" hidden="0"/>
    </dxf>
    <dxf>
      <font>
        <i/>
        <color theme="0" tint="-0.499984740745262"/>
      </font>
      <numFmt numFmtId="2" formatCode="0.00"/>
      <fill>
        <patternFill patternType="solid">
          <fgColor indexed="64"/>
          <bgColor theme="0" tint="-4.9989318521683403E-2"/>
        </patternFill>
      </fill>
      <alignment horizontal="left" vertical="center" textRotation="0" wrapText="0" indent="0" justifyLastLine="0" shrinkToFit="0" readingOrder="0"/>
      <border diagonalUp="0" diagonalDown="0">
        <left/>
        <right/>
        <top style="thin">
          <color indexed="64"/>
        </top>
        <bottom style="thin">
          <color indexed="64"/>
        </bottom>
      </border>
      <protection locked="0" hidden="0"/>
    </dxf>
    <dxf>
      <fill>
        <patternFill patternType="solid">
          <fgColor indexed="64"/>
          <bgColor theme="9" tint="0.59999389629810485"/>
        </patternFill>
      </fill>
      <protection locked="0" hidden="0"/>
    </dxf>
    <dxf>
      <numFmt numFmtId="13" formatCode="0%"/>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numFmt numFmtId="165" formatCode="0.0%"/>
      <fill>
        <patternFill patternType="solid">
          <fgColor indexed="64"/>
          <bgColor theme="9" tint="0.59999389629810485"/>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border outline="0">
        <right style="thin">
          <color indexed="64"/>
        </right>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theme="9" tint="0.59999389629810485"/>
        </patternFill>
      </fill>
      <protection locked="0" hidden="0"/>
    </dxf>
    <dxf>
      <font>
        <strike val="0"/>
        <outline val="0"/>
        <shadow val="0"/>
        <u val="none"/>
        <vertAlign val="baseline"/>
        <sz val="11"/>
        <color theme="1"/>
        <name val="Calibri"/>
        <family val="2"/>
        <scheme val="minor"/>
      </font>
      <fill>
        <patternFill patternType="solid">
          <fgColor indexed="64"/>
          <bgColor theme="9" tint="0.59999389629810485"/>
        </patternFill>
      </fill>
      <protection locked="0" hidden="0"/>
    </dxf>
    <dxf>
      <font>
        <b val="0"/>
        <i/>
        <strike val="0"/>
        <condense val="0"/>
        <extend val="0"/>
        <outline val="0"/>
        <shadow val="0"/>
        <u val="none"/>
        <vertAlign val="baseline"/>
        <sz val="10"/>
        <color theme="0" tint="-0.499984740745262"/>
        <name val="Arial"/>
        <family val="2"/>
        <scheme val="none"/>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0"/>
        <color theme="0" tint="-0.499984740745262"/>
        <name val="Arial"/>
        <family val="2"/>
        <scheme val="none"/>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protection locked="1" hidden="0"/>
    </dxf>
    <dxf>
      <numFmt numFmtId="13" formatCode="0%"/>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protection locked="1" hidden="0"/>
    </dxf>
    <dxf>
      <protection locked="1" hidden="0"/>
    </dxf>
    <dxf>
      <protection locked="1" hidden="0"/>
    </dxf>
    <dxf>
      <font>
        <b val="0"/>
        <i val="0"/>
        <strike val="0"/>
        <condense val="0"/>
        <extend val="0"/>
        <outline val="0"/>
        <shadow val="0"/>
        <u val="none"/>
        <vertAlign val="baseline"/>
        <sz val="11"/>
        <color theme="1"/>
        <name val="Arial"/>
        <family val="2"/>
        <scheme val="none"/>
      </font>
      <numFmt numFmtId="0" formatCode="General"/>
      <protection locked="0" hidden="0"/>
    </dxf>
    <dxf>
      <font>
        <strike val="0"/>
        <outline val="0"/>
        <shadow val="0"/>
        <u val="none"/>
        <vertAlign val="baseline"/>
        <sz val="11"/>
        <color theme="1"/>
        <name val="Arial"/>
        <family val="2"/>
        <scheme val="none"/>
      </font>
      <numFmt numFmtId="0" formatCode="General"/>
      <protection locked="0" hidden="0"/>
    </dxf>
    <dxf>
      <font>
        <strike val="0"/>
        <outline val="0"/>
        <shadow val="0"/>
        <u val="none"/>
        <vertAlign val="baseline"/>
        <sz val="11"/>
        <color theme="1"/>
        <name val="Arial"/>
        <family val="2"/>
        <scheme val="none"/>
      </font>
      <numFmt numFmtId="0" formatCode="General"/>
      <protection locked="0" hidden="0"/>
    </dxf>
    <dxf>
      <font>
        <strike val="0"/>
        <outline val="0"/>
        <shadow val="0"/>
        <u val="none"/>
        <vertAlign val="baseline"/>
        <sz val="11"/>
        <color theme="1"/>
        <name val="Arial"/>
        <family val="2"/>
        <scheme val="none"/>
      </font>
      <fill>
        <patternFill patternType="none">
          <fgColor indexed="64"/>
          <bgColor auto="1"/>
        </patternFill>
      </fill>
      <protection locked="0" hidden="0"/>
    </dxf>
    <dxf>
      <font>
        <strike val="0"/>
        <outline val="0"/>
        <shadow val="0"/>
        <u val="none"/>
        <vertAlign val="baseline"/>
        <sz val="11"/>
        <color rgb="FF000000"/>
        <name val="Arial"/>
        <family val="2"/>
        <scheme val="none"/>
      </font>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general" vertical="bottom" textRotation="0" wrapText="1" indent="0" justifyLastLine="0" shrinkToFit="0" readingOrder="0"/>
      <protection locked="0" hidden="0"/>
    </dxf>
    <dxf>
      <font>
        <color theme="0"/>
      </font>
      <fill>
        <patternFill>
          <bgColor theme="0"/>
        </patternFill>
      </fill>
    </dxf>
    <dxf>
      <font>
        <color theme="0"/>
      </font>
      <fill>
        <patternFill>
          <fgColor theme="0"/>
          <bgColor theme="0"/>
        </patternFill>
      </fill>
    </dxf>
    <dxf>
      <numFmt numFmtId="13" formatCode="0%"/>
      <alignment horizontal="center" vertical="bottom" textRotation="0" indent="0" justifyLastLine="0" shrinkToFit="0" readingOrder="0"/>
      <protection locked="1" hidden="0"/>
    </dxf>
    <dxf>
      <numFmt numFmtId="13" formatCode="0%"/>
      <alignment horizontal="center" vertical="bottom" textRotation="0" indent="0" justifyLastLine="0" shrinkToFit="0" readingOrder="0"/>
      <protection locked="1" hidden="0"/>
    </dxf>
    <dxf>
      <numFmt numFmtId="13" formatCode="0%"/>
      <alignment horizontal="center" vertical="bottom" textRotation="0" indent="0" justifyLastLine="0" shrinkToFit="0" readingOrder="0"/>
      <protection locked="1" hidden="0"/>
    </dxf>
    <dxf>
      <numFmt numFmtId="13" formatCode="0%"/>
      <alignment horizontal="center" vertical="bottom" textRotation="0" indent="0" justifyLastLine="0" shrinkToFit="0" readingOrder="0"/>
      <protection locked="1" hidden="0"/>
    </dxf>
    <dxf>
      <protection locked="1" hidden="0"/>
    </dxf>
    <dxf>
      <protection locked="1" hidden="0"/>
    </dxf>
    <dxf>
      <protection locked="1" hidden="0"/>
    </dxf>
    <dxf>
      <numFmt numFmtId="0" formatCode="General"/>
      <fill>
        <patternFill patternType="none">
          <fgColor indexed="64"/>
          <bgColor indexed="65"/>
        </patternFill>
      </fill>
      <protection locked="0" hidden="0"/>
    </dxf>
    <dxf>
      <numFmt numFmtId="0" formatCode="General"/>
      <fill>
        <patternFill patternType="none">
          <fgColor indexed="64"/>
          <bgColor indexed="65"/>
        </patternFill>
      </fill>
      <border outline="0">
        <left style="thin">
          <color indexed="64"/>
        </left>
      </border>
      <protection locked="0" hidden="0"/>
    </dxf>
    <dxf>
      <numFmt numFmtId="0" formatCode="General"/>
      <fill>
        <patternFill patternType="solid">
          <fgColor indexed="64"/>
          <bgColor theme="9" tint="0.59999389629810485"/>
        </patternFill>
      </fill>
      <border diagonalUp="0" diagonalDown="0" outline="0">
        <left/>
        <right style="thin">
          <color indexed="64"/>
        </right>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Calibri"/>
        <family val="2"/>
        <scheme val="minor"/>
      </font>
      <numFmt numFmtId="165" formatCode="0.0%"/>
      <fill>
        <patternFill patternType="none">
          <fgColor indexed="64"/>
          <bgColor auto="1"/>
        </patternFill>
      </fill>
      <border diagonalUp="0" diagonalDown="0" outline="0">
        <left style="thin">
          <color indexed="64"/>
        </left>
        <right style="thin">
          <color indexed="64"/>
        </right>
        <top/>
        <bottom/>
      </border>
      <protection locked="0" hidden="0"/>
    </dxf>
    <dxf>
      <numFmt numFmtId="13" formatCode="0%"/>
      <fill>
        <patternFill patternType="none">
          <fgColor indexed="64"/>
          <bgColor auto="1"/>
        </patternFill>
      </fill>
      <border diagonalUp="0" diagonalDown="0" outline="0">
        <left/>
        <right style="thin">
          <color indexed="64"/>
        </right>
        <top/>
        <bottom/>
      </border>
      <protection locked="0" hidden="0"/>
    </dxf>
    <dxf>
      <fill>
        <patternFill patternType="none">
          <fgColor indexed="64"/>
          <bgColor indexed="6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border outline="0">
        <left style="thin">
          <color indexed="64"/>
        </left>
        <right/>
      </border>
      <protection locked="0" hidden="0"/>
    </dxf>
    <dxf>
      <numFmt numFmtId="165" formatCode="0.0%"/>
      <fill>
        <patternFill patternType="solid">
          <fgColor indexed="64"/>
          <bgColor theme="9" tint="0.59999389629810485"/>
        </patternFill>
      </fill>
      <border diagonalUp="0" diagonalDown="0" outline="0">
        <left style="thin">
          <color indexed="64"/>
        </left>
        <right/>
        <top/>
        <bottom/>
      </border>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b val="0"/>
        <i val="0"/>
        <strike val="0"/>
        <condense val="0"/>
        <extend val="0"/>
        <outline val="0"/>
        <shadow val="0"/>
        <u val="none"/>
        <vertAlign val="baseline"/>
        <sz val="10"/>
        <color theme="0" tint="-0.34998626667073579"/>
        <name val="Arial"/>
        <family val="2"/>
        <scheme val="none"/>
      </font>
      <numFmt numFmtId="0" formatCode="General"/>
      <fill>
        <patternFill patternType="none">
          <fgColor indexed="64"/>
          <bgColor indexed="65"/>
        </patternFill>
      </fill>
      <protection locked="0" hidden="0"/>
    </dxf>
    <dxf>
      <font>
        <strike val="0"/>
        <outline val="0"/>
        <shadow val="0"/>
        <u val="none"/>
        <vertAlign val="baseline"/>
        <sz val="10"/>
        <color theme="0" tint="-0.34998626667073579"/>
        <name val="Arial"/>
        <family val="2"/>
        <scheme val="none"/>
      </font>
      <numFmt numFmtId="0" formatCode="General"/>
      <fill>
        <patternFill patternType="none">
          <fgColor indexed="64"/>
          <bgColor indexed="65"/>
        </patternFill>
      </fill>
      <protection locked="0" hidden="0"/>
    </dxf>
    <dxf>
      <border outline="0">
        <top style="thin">
          <color indexed="64"/>
        </top>
      </border>
    </dxf>
    <dxf>
      <fill>
        <patternFill patternType="none">
          <fgColor indexed="64"/>
          <bgColor indexed="65"/>
        </patternFill>
      </fill>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protection locked="1" hidden="0"/>
    </dxf>
    <dxf>
      <numFmt numFmtId="0" formatCode="General"/>
      <protection locked="0" hidden="0"/>
    </dxf>
    <dxf>
      <numFmt numFmtId="0" formatCode="General"/>
      <protection locked="0" hidden="0"/>
    </dxf>
    <dxf>
      <numFmt numFmtId="0" formatCode="General"/>
      <protection locked="0" hidden="0"/>
    </dxf>
    <dxf>
      <numFmt numFmtId="0" formatCode="General"/>
      <protection locked="0" hidden="0"/>
    </dxf>
    <dxf>
      <font>
        <strike val="0"/>
        <outline val="0"/>
        <shadow val="0"/>
        <u val="none"/>
        <vertAlign val="baseline"/>
        <sz val="11"/>
        <color theme="1"/>
        <name val="Arial"/>
        <family val="2"/>
        <scheme val="none"/>
      </font>
      <fill>
        <patternFill patternType="none">
          <fgColor indexed="64"/>
          <bgColor auto="1"/>
        </patternFill>
      </fill>
      <protection locked="0" hidden="0"/>
    </dxf>
    <dxf>
      <font>
        <strike val="0"/>
        <outline val="0"/>
        <shadow val="0"/>
        <u val="none"/>
        <vertAlign val="baseline"/>
        <sz val="11"/>
        <color theme="1"/>
        <name val="Arial"/>
        <family val="2"/>
        <scheme val="none"/>
      </font>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general" vertical="bottom" textRotation="0" wrapText="1" indent="0" justifyLastLine="0" shrinkToFit="0" readingOrder="0"/>
      <protection locked="0" hidden="0"/>
    </dxf>
    <dxf>
      <font>
        <color theme="0"/>
      </font>
      <fill>
        <patternFill>
          <bgColor theme="0"/>
        </patternFill>
      </fill>
    </dxf>
    <dxf>
      <font>
        <color theme="0"/>
      </font>
      <fill>
        <patternFill>
          <fgColor theme="0"/>
          <bgColor theme="0"/>
        </patternFill>
      </fill>
    </dxf>
    <dxf>
      <numFmt numFmtId="34" formatCode="_(&quot;$&quot;* #,##0.00_);_(&quot;$&quot;* \(#,##0.00\);_(&quot;$&quot;* &quot;-&quot;??_);_(@_)"/>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4" formatCode="_(&quot;$&quot;* #,##0.00_);_(&quot;$&quot;* \(#,##0.00\);_(&quot;$&quot;* &quot;-&quot;??_);_(@_)"/>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4" formatCode="_(&quot;$&quot;* #,##0.00_);_(&quot;$&quot;* \(#,##0.00\);_(&quot;$&quot;* &quot;-&quot;??_);_(@_)"/>
      <fill>
        <patternFill patternType="solid">
          <fgColor indexed="64"/>
          <bgColor theme="0" tint="-0.34998626667073579"/>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i/>
        <color theme="0" tint="-0.499984740745262"/>
      </font>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color theme="0" tint="-0.499984740745262"/>
      </font>
      <numFmt numFmtId="34" formatCode="_(&quot;$&quot;* #,##0.00_);_(&quot;$&quot;* \(#,##0.00\);_(&quot;$&quot;* &quot;-&quot;??_);_(@_)"/>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numFmt numFmtId="34" formatCode="_(&quot;$&quot;* #,##0.00_);_(&quot;$&quot;* \(#,##0.00\);_(&quot;$&quot;* &quot;-&quot;??_);_(@_)"/>
      <fill>
        <patternFill patternType="solid">
          <fgColor indexed="64"/>
          <bgColor theme="9" tint="0.59999389629810485"/>
        </patternFill>
      </fill>
      <protection locked="0" hidden="0"/>
    </dxf>
    <dxf>
      <font>
        <b val="0"/>
        <i/>
        <strike val="0"/>
        <condense val="0"/>
        <extend val="0"/>
        <outline val="0"/>
        <shadow val="0"/>
        <u val="none"/>
        <vertAlign val="baseline"/>
        <sz val="11"/>
        <color theme="0" tint="-0.499984740745262"/>
        <name val="Calibri"/>
        <family val="2"/>
        <scheme val="minor"/>
      </font>
      <numFmt numFmtId="34" formatCode="_(&quot;$&quot;* #,##0.00_);_(&quot;$&quot;* \(#,##0.00\);_(&quot;$&quot;* &quot;-&quot;??_);_(@_)"/>
      <fill>
        <patternFill patternType="solid">
          <fgColor indexed="64"/>
          <bgColor theme="0" tint="-4.9989318521683403E-2"/>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solid">
          <fgColor indexed="64"/>
          <bgColor theme="9" tint="0.59999389629810485"/>
        </patternFill>
      </fill>
      <protection locked="0" hidden="0"/>
    </dxf>
    <dxf>
      <font>
        <b val="0"/>
        <i/>
        <strike val="0"/>
        <condense val="0"/>
        <extend val="0"/>
        <outline val="0"/>
        <shadow val="0"/>
        <u val="none"/>
        <vertAlign val="baseline"/>
        <sz val="11"/>
        <color theme="0" tint="-0.499984740745262"/>
        <name val="Calibri"/>
        <family val="2"/>
        <scheme val="minor"/>
      </font>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numFmt numFmtId="168" formatCode="&quot;$&quot;#,##0.00"/>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1"/>
        <color theme="0" tint="-0.499984740745262"/>
        <name val="Calibri"/>
        <family val="2"/>
        <scheme val="minor"/>
      </font>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protection locked="0" hidden="0"/>
    </dxf>
    <dxf>
      <protection locked="1" hidden="0"/>
    </dxf>
    <dxf>
      <numFmt numFmtId="34" formatCode="_(&quot;$&quot;* #,##0.00_);_(&quot;$&quot;* \(#,##0.00\);_(&quot;$&quot;* &quot;-&quot;??_);_(@_)"/>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numFmt numFmtId="13" formatCode="0%"/>
      <fill>
        <patternFill patternType="none">
          <fgColor indexed="64"/>
          <bgColor indexed="65"/>
        </patternFill>
      </fill>
      <border diagonalUp="0" diagonalDown="0" outline="0">
        <left/>
        <right style="thin">
          <color indexed="64"/>
        </right>
        <top/>
        <bottom/>
      </border>
      <protection locked="0" hidden="0"/>
    </dxf>
    <dxf>
      <fill>
        <patternFill patternType="solid">
          <fgColor indexed="64"/>
          <bgColor theme="9" tint="0.59999389629810485"/>
        </patternFill>
      </fill>
      <protection locked="0" hidden="0"/>
    </dxf>
    <dxf>
      <fill>
        <patternFill patternType="none">
          <fgColor indexed="64"/>
          <bgColor auto="1"/>
        </patternFill>
      </fill>
      <protection locked="0" hidden="0"/>
    </dxf>
    <dxf>
      <fill>
        <patternFill patternType="solid">
          <fgColor indexed="64"/>
          <bgColor theme="9" tint="0.59999389629810485"/>
        </patternFill>
      </fill>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protection locked="0" hidden="0"/>
    </dxf>
    <dxf>
      <protection locked="1" hidden="0"/>
    </dxf>
    <dxf>
      <font>
        <color theme="0"/>
      </font>
      <fill>
        <patternFill patternType="none">
          <bgColor auto="1"/>
        </patternFill>
      </fill>
    </dxf>
    <dxf>
      <font>
        <color theme="0"/>
      </font>
      <fill>
        <patternFill>
          <bgColor theme="0"/>
        </patternFill>
      </fill>
    </dxf>
    <dxf>
      <font>
        <color rgb="FFFF0000"/>
      </font>
    </dxf>
    <dxf>
      <fill>
        <patternFill>
          <bgColor theme="9" tint="0.59996337778862885"/>
        </patternFill>
      </fill>
    </dxf>
    <dxf>
      <font>
        <strike val="0"/>
        <outline val="0"/>
        <shadow val="0"/>
        <u val="none"/>
        <vertAlign val="baseline"/>
        <sz val="11"/>
        <color auto="1"/>
        <name val="Calibri"/>
        <family val="2"/>
        <scheme val="minor"/>
      </font>
      <numFmt numFmtId="0" formatCode="Genera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rgb="FFFF0000"/>
        <name val="Calibri"/>
        <family val="2"/>
        <scheme val="minor"/>
      </font>
      <numFmt numFmtId="0" formatCode="General"/>
      <fill>
        <patternFill patternType="solid">
          <fgColor indexed="64"/>
          <bgColor theme="0" tint="-0.249977111117893"/>
        </patternFill>
      </fill>
      <border outline="0">
        <left style="thin">
          <color indexed="64"/>
        </left>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border diagonalUp="0" diagonalDown="0" outline="0">
        <left/>
        <right style="thin">
          <color indexed="64"/>
        </right>
        <top/>
        <bottom/>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border outline="0">
        <left style="thin">
          <color indexed="64"/>
        </left>
      </border>
      <protection locked="0" hidden="0"/>
    </dxf>
    <dxf>
      <font>
        <b val="0"/>
        <i/>
        <strike val="0"/>
        <condense val="0"/>
        <extend val="0"/>
        <outline val="0"/>
        <shadow val="0"/>
        <u val="none"/>
        <vertAlign val="baseline"/>
        <sz val="11"/>
        <color theme="0" tint="-0.499984740745262"/>
        <name val="Calibri"/>
        <family val="2"/>
        <scheme val="minor"/>
      </font>
      <numFmt numFmtId="164" formatCode="_(* #,##0_);_(* \(#,##0\);_(* &quot;-&quot;??_);_(@_)"/>
      <fill>
        <patternFill patternType="solid">
          <fgColor indexed="64"/>
          <bgColor theme="0" tint="-4.9989318521683403E-2"/>
        </patternFill>
      </fill>
      <alignment horizontal="right" vertical="center" textRotation="0" wrapText="0" indent="0" justifyLastLine="0" shrinkToFit="0" readingOrder="0"/>
      <border diagonalUp="0" diagonalDown="0" outline="0">
        <left/>
        <right style="thin">
          <color indexed="64"/>
        </right>
        <top/>
        <bottom/>
      </border>
      <protection locked="0" hidden="0"/>
    </dxf>
    <dxf>
      <font>
        <i/>
        <color theme="0" tint="-0.499984740745262"/>
      </font>
      <numFmt numFmtId="164" formatCode="_(* #,##0_);_(* \(#,##0\);_(* &quot;-&quot;??_);_(@_)"/>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top/>
        <bottom/>
      </border>
      <protection locked="0" hidden="0"/>
    </dxf>
    <dxf>
      <fill>
        <patternFill patternType="solid">
          <fgColor indexed="64"/>
          <bgColor theme="9" tint="0.59999389629810485"/>
        </patternFill>
      </fill>
      <border diagonalUp="0" diagonalDown="0" outline="0">
        <left/>
        <right style="thin">
          <color indexed="64"/>
        </right>
        <top/>
        <bottom/>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top style="thin">
          <color indexed="64"/>
        </top>
      </border>
    </dxf>
    <dxf>
      <protection locked="0" hidden="0"/>
    </dxf>
    <dxf>
      <alignment vertical="center" textRotation="0" indent="0" justifyLastLine="0" shrinkToFit="0" readingOrder="0"/>
      <protection locked="1" hidden="0"/>
    </dxf>
    <dxf>
      <font>
        <color rgb="FFFF0000"/>
      </font>
    </dxf>
    <dxf>
      <font>
        <b val="0"/>
        <i/>
        <strike val="0"/>
        <condense val="0"/>
        <extend val="0"/>
        <outline val="0"/>
        <shadow val="0"/>
        <u val="none"/>
        <vertAlign val="baseline"/>
        <sz val="9"/>
        <color theme="0" tint="-0.499984740745262"/>
        <name val="Arial"/>
        <family val="2"/>
        <scheme val="none"/>
      </font>
      <numFmt numFmtId="0" formatCode="General"/>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strike val="0"/>
        <condense val="0"/>
        <extend val="0"/>
        <outline val="0"/>
        <shadow val="0"/>
        <u val="none"/>
        <vertAlign val="baseline"/>
        <sz val="9"/>
        <color theme="0" tint="-0.499984740745262"/>
        <name val="Arial"/>
        <family val="2"/>
        <scheme val="none"/>
      </font>
      <numFmt numFmtId="0" formatCode="General"/>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
        <color theme="1" tint="0.34998626667073579"/>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9"/>
        <name val="Arial"/>
        <family val="2"/>
        <scheme val="none"/>
      </font>
      <fill>
        <patternFill>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numFmt numFmtId="0" formatCode="General"/>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strike val="0"/>
        <condense val="0"/>
        <extend val="0"/>
        <outline val="0"/>
        <shadow val="0"/>
        <u val="none"/>
        <vertAlign val="baseline"/>
        <sz val="9"/>
        <color auto="1"/>
        <name val="Arial"/>
        <family val="2"/>
        <scheme val="none"/>
      </font>
      <fill>
        <patternFill patternType="solid">
          <fgColor indexed="64"/>
          <bgColor theme="9" tint="0.3999755851924192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9"/>
        <color theme="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s>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sheetMetadata" Target="metadata.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theme" Target="theme/theme1.xml"/><Relationship Id="rId35"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3</xdr:col>
      <xdr:colOff>1566582</xdr:colOff>
      <xdr:row>30</xdr:row>
      <xdr:rowOff>246528</xdr:rowOff>
    </xdr:from>
    <xdr:to>
      <xdr:col>3</xdr:col>
      <xdr:colOff>2207558</xdr:colOff>
      <xdr:row>31</xdr:row>
      <xdr:rowOff>123265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9091332" y="13600578"/>
          <a:ext cx="640976" cy="257737"/>
        </a:xfrm>
        <a:prstGeom prst="rect">
          <a:avLst/>
        </a:prstGeom>
        <a:noFill/>
        <a:ln w="952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accent2"/>
              </a:solidFill>
            </a:rPr>
            <a:t>TRUE</a:t>
          </a:r>
        </a:p>
      </xdr:txBody>
    </xdr:sp>
    <xdr:clientData/>
  </xdr:twoCellAnchor>
  <xdr:twoCellAnchor>
    <xdr:from>
      <xdr:col>3</xdr:col>
      <xdr:colOff>1512792</xdr:colOff>
      <xdr:row>26</xdr:row>
      <xdr:rowOff>257737</xdr:rowOff>
    </xdr:from>
    <xdr:to>
      <xdr:col>4</xdr:col>
      <xdr:colOff>0</xdr:colOff>
      <xdr:row>27</xdr:row>
      <xdr:rowOff>190503</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9037542" y="11516287"/>
          <a:ext cx="820833" cy="313766"/>
        </a:xfrm>
        <a:prstGeom prst="rect">
          <a:avLst/>
        </a:prstGeom>
        <a:noFill/>
        <a:ln w="952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accent2"/>
              </a:solidFill>
            </a:rPr>
            <a:t>FALSE</a:t>
          </a:r>
        </a:p>
      </xdr:txBody>
    </xdr:sp>
    <xdr:clientData/>
  </xdr:twoCellAnchor>
  <xdr:twoCellAnchor>
    <xdr:from>
      <xdr:col>3</xdr:col>
      <xdr:colOff>448236</xdr:colOff>
      <xdr:row>29</xdr:row>
      <xdr:rowOff>89648</xdr:rowOff>
    </xdr:from>
    <xdr:to>
      <xdr:col>3</xdr:col>
      <xdr:colOff>1908923</xdr:colOff>
      <xdr:row>30</xdr:row>
      <xdr:rowOff>190502</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7972986" y="13062698"/>
          <a:ext cx="1460687" cy="481854"/>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t>Necessary cells are highlighted in </a:t>
          </a:r>
          <a:r>
            <a:rPr lang="en-US" sz="1200" b="0">
              <a:solidFill>
                <a:sysClr val="windowText" lastClr="000000"/>
              </a:solidFill>
            </a:rPr>
            <a:t>green</a:t>
          </a:r>
        </a:p>
      </xdr:txBody>
    </xdr:sp>
    <xdr:clientData/>
  </xdr:twoCellAnchor>
  <xdr:twoCellAnchor>
    <xdr:from>
      <xdr:col>3</xdr:col>
      <xdr:colOff>11206</xdr:colOff>
      <xdr:row>27</xdr:row>
      <xdr:rowOff>1</xdr:rowOff>
    </xdr:from>
    <xdr:to>
      <xdr:col>4</xdr:col>
      <xdr:colOff>6723</xdr:colOff>
      <xdr:row>30</xdr:row>
      <xdr:rowOff>156882</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flipV="1">
          <a:off x="7535956" y="11639551"/>
          <a:ext cx="2329142" cy="187138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11206</xdr:colOff>
      <xdr:row>30</xdr:row>
      <xdr:rowOff>168088</xdr:rowOff>
    </xdr:from>
    <xdr:to>
      <xdr:col>3</xdr:col>
      <xdr:colOff>2308412</xdr:colOff>
      <xdr:row>30</xdr:row>
      <xdr:rowOff>224119</xdr:rowOff>
    </xdr:to>
    <xdr:cxnSp macro="">
      <xdr:nvCxnSpPr>
        <xdr:cNvPr id="6" name="Straight Arrow Connector 5">
          <a:extLst>
            <a:ext uri="{FF2B5EF4-FFF2-40B4-BE49-F238E27FC236}">
              <a16:creationId xmlns:a16="http://schemas.microsoft.com/office/drawing/2014/main" id="{00000000-0008-0000-0100-000006000000}"/>
            </a:ext>
          </a:extLst>
        </xdr:cNvPr>
        <xdr:cNvCxnSpPr/>
      </xdr:nvCxnSpPr>
      <xdr:spPr>
        <a:xfrm>
          <a:off x="7535956" y="13522138"/>
          <a:ext cx="2297206" cy="5603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3181350</xdr:colOff>
          <xdr:row>4</xdr:row>
          <xdr:rowOff>95250</xdr:rowOff>
        </xdr:from>
        <xdr:to>
          <xdr:col>5</xdr:col>
          <xdr:colOff>1171575</xdr:colOff>
          <xdr:row>6</xdr:row>
          <xdr:rowOff>66675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600-00000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Update Cost Data</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514350</xdr:colOff>
          <xdr:row>6</xdr:row>
          <xdr:rowOff>38100</xdr:rowOff>
        </xdr:from>
        <xdr:to>
          <xdr:col>1</xdr:col>
          <xdr:colOff>1876425</xdr:colOff>
          <xdr:row>8</xdr:row>
          <xdr:rowOff>123825</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RUN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1866900</xdr:colOff>
          <xdr:row>5</xdr:row>
          <xdr:rowOff>38100</xdr:rowOff>
        </xdr:from>
        <xdr:to>
          <xdr:col>2</xdr:col>
          <xdr:colOff>419100</xdr:colOff>
          <xdr:row>7</xdr:row>
          <xdr:rowOff>66675</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A00-000001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Start Batch Run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erification_7.3.9_RSE%20Input%20Template_EO_WLDFR.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07%2012%201%20to%20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2CJ\Documents\2021-11%20WMP\2022%20Validation\01-24\7.3.3_RSE%20Input%20File_v2.2_EO_WLDFR_Templa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H2CJ\Documents\2021-11%20WMP\2022%20Validation\01-26\7.3.3_RSE%20Input%20File_v2.2_EO_WLDFR_v0126.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G&amp;A\01.%20Operating%20Plan%20&amp;%20%20Budgeting\Planning\2018%20S1-S2\2020%20GRC%20Application\BPC%20upload%20Template%20_Input_Targets_FE_OperDate_C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B3DL/EAS/GRC%202020/Substation/RSE%20calc%20documents/Control%20Mitigation%20Effectiveness%20Workpaper_1-07_v1.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s.utility.pge.com/sites/ElecOpsTDRM/Shared%20Documents/Risk%20Assess/EBRR%20-%202019%20Migration/Data/11_Wildfire%20(WF)/WMP%20Conditions/5.3.9%20%20Emergency%20planning%20and%20preparedness/5.3.9_CMEWPv1.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ps.utility.pge.com/sites/ElecOpsTDRM/Shared%20Documents/Risk%20Assess/EBRR%20-%202019%20Migration/Data/11_Wildfire%20(WF)/WMP%20Conditions/5.3.4%20Asset%20management%20and%20inspections/5.3.4_CMEWPv1.1.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2014GRC\2PreNOI_Run_MayRun\Input\lkpCommonUC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f Programs"/>
      <sheetName val="1-Program Exposure"/>
      <sheetName val="2-Program Cost"/>
      <sheetName val="3-Eff - Freq Programs"/>
      <sheetName val="4-Eff - Conseq Programs"/>
      <sheetName val="RSE Lite"/>
      <sheetName val="RSE Results"/>
      <sheetName val="Zone 1 RSE"/>
      <sheetName val="Tier 2 RSE"/>
      <sheetName val="Tier 3 RSE"/>
      <sheetName val="Maturity Factor - 7.3.9-2019"/>
      <sheetName val="Maturity Factor - 7.3.9-2020"/>
      <sheetName val="Impact Alloc"/>
      <sheetName val="Match esc definition"/>
      <sheetName val=" Data &amp; Validation"/>
      <sheetName val="Verification_7.3"/>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Report"/>
      <sheetName val="OMEN by ISTS Org"/>
      <sheetName val="Highlight Details"/>
      <sheetName val="OMEN Metric"/>
      <sheetName val="Highlights Metric"/>
      <sheetName val="Summary Expenditures by Org"/>
      <sheetName val="ISTS Dashboard"/>
      <sheetName val="BT"/>
      <sheetName val="AMI"/>
      <sheetName val="ITWR Graphs"/>
      <sheetName val="OMEN Summary"/>
      <sheetName val="Links"/>
      <sheetName val="ITWRs As of 9 19"/>
      <sheetName val="Plan by Month"/>
      <sheetName val="Budget Reallocation"/>
      <sheetName val="Cost Element Cross Ref"/>
      <sheetName val="Credit rating"/>
    </sheetNames>
    <sheetDataSet>
      <sheetData sheetId="0" refreshError="1"/>
      <sheetData sheetId="1" refreshError="1"/>
      <sheetData sheetId="2" refreshError="1"/>
      <sheetData sheetId="3" refreshError="1"/>
      <sheetData sheetId="4" refreshError="1"/>
      <sheetData sheetId="5" refreshError="1"/>
      <sheetData sheetId="6">
        <row r="3">
          <cell r="C3" t="str">
            <v>Financials As of December 2007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Prog Info"/>
      <sheetName val="Instructions"/>
      <sheetName val="Data Dictionary"/>
      <sheetName val="Summary of Programs"/>
      <sheetName val="1-Program Exposure"/>
      <sheetName val="2-Program Cost"/>
      <sheetName val="3-Eff - Freq Programs"/>
      <sheetName val="4-Eff - Conseq Programs"/>
      <sheetName val="RSE Lite"/>
      <sheetName val="RSE Results"/>
      <sheetName val="REF_Freq"/>
      <sheetName val="Ignition_to_Outage_Rate"/>
      <sheetName val="7.3.3.1_Exposure"/>
      <sheetName val="7.3.3.1_Financials"/>
      <sheetName val="7.3.3.2_Exposure"/>
      <sheetName val="7.3.3.2_Financials"/>
      <sheetName val="7.3.3.4_Exposure"/>
      <sheetName val="7.3.3.4_Financials"/>
      <sheetName val="7.3.3.5_Exposure"/>
      <sheetName val="7.3.3.5_Financials"/>
      <sheetName val="7.3.3.6_Exposure"/>
      <sheetName val="7.3.3.6_Financials"/>
      <sheetName val="7.3.3.7_Exposure"/>
      <sheetName val="7.3.3.7_Financials"/>
      <sheetName val="7.3.3.8.3_Exposure"/>
      <sheetName val="7.3.3.8.3_Financials"/>
      <sheetName val="7.3.3.10_Exposure"/>
      <sheetName val="7.3.3.10_Financials"/>
      <sheetName val="7.3.3.12.1_Exposure"/>
      <sheetName val="7.3.3.12.1_Financials"/>
      <sheetName val="08W_GRC_Costs"/>
      <sheetName val="7.3.3.17.1_Exposure_CS"/>
      <sheetName val="7.3.3.17.1_Exposure"/>
      <sheetName val="7.3.3.17.1_Financials"/>
      <sheetName val="7.3.3.17.1_Effectivenes_RAMP"/>
      <sheetName val="7.3.3.17.1_SME_Input"/>
      <sheetName val="7.3.3.17.1_Effectiveness_GRC"/>
      <sheetName val="7.3.3.17.2_Exposure"/>
      <sheetName val="7.3.3.17.2_Financials"/>
      <sheetName val="7.3.3.17.2_Effectivenes"/>
      <sheetName val="7.3.3.17.3_Exposure"/>
      <sheetName val="7.3.3.17.3_Financials"/>
      <sheetName val="7.3.3.17.3_Effectiveness"/>
      <sheetName val="7.3.3.17.4_Exposure"/>
      <sheetName val="7.3.3.17.4_Financials"/>
      <sheetName val="7.3.3.17.4_Effectiveness"/>
      <sheetName val="7.3.3.17.5_Exposure"/>
      <sheetName val="7.3.3.17.5_Financials"/>
      <sheetName val="7.3.3.17.5_Effectiveness"/>
      <sheetName val="7.3.3.17.6_Exposure"/>
      <sheetName val="7.3.3.17.6_Financials"/>
      <sheetName val="7.3.3.17.6_Effectiveness"/>
      <sheetName val="Match esc definition"/>
      <sheetName val=" Data &amp; Validation"/>
      <sheetName val="BowTie"/>
      <sheetName val="HFTD Miles"/>
      <sheetName val="TablePVRR"/>
      <sheetName val="7.3.3_RSE Input File_v2"/>
    </sheetNames>
    <sheetDataSet>
      <sheetData sheetId="0" refreshError="1"/>
      <sheetData sheetId="1" refreshError="1"/>
      <sheetData sheetId="2" refreshError="1"/>
      <sheetData sheetId="3" refreshError="1"/>
      <sheetData sheetId="4">
        <row r="5">
          <cell r="C5" t="str">
            <v>WLDFR</v>
          </cell>
        </row>
      </sheetData>
      <sheetData sheetId="5" refreshError="1"/>
      <sheetData sheetId="6"/>
      <sheetData sheetId="7" refreshError="1"/>
      <sheetData sheetId="8" refreshError="1"/>
      <sheetData sheetId="9">
        <row r="3">
          <cell r="C3" t="str">
            <v>EO_WLDFR_20211123_20211208113116_Baseline_rselite_(add 2020).xlsx</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Prog Info"/>
      <sheetName val="Instructions"/>
      <sheetName val="Data Dictionary"/>
      <sheetName val="Summary of Programs"/>
      <sheetName val="1-Program Exposure"/>
      <sheetName val="2-Program Cost"/>
      <sheetName val="3-Eff - Freq Programs"/>
      <sheetName val="4-Eff - Conseq Programs"/>
      <sheetName val="RSE Lite"/>
      <sheetName val="RSE Results"/>
      <sheetName val="Ignition Frequency"/>
      <sheetName val="Ignition_to_Outage_Rate"/>
      <sheetName val="7.3.3.1_Exposure"/>
      <sheetName val="7.3.3.1_Financials"/>
      <sheetName val="7.3.3.2_Exposure"/>
      <sheetName val="7.3.3.2_Financials"/>
      <sheetName val="7.3.3.4_Exposure"/>
      <sheetName val="7.3.3.4_Financials"/>
      <sheetName val="7.3.3.5_Exposure"/>
      <sheetName val="7.3.3.5_Financials"/>
      <sheetName val="7.3.3.6_Exposure"/>
      <sheetName val="7.3.3.6_Financials"/>
      <sheetName val="7.3.3.7_Exposure"/>
      <sheetName val="7.3.3.7_Financials"/>
      <sheetName val="7.3.3.8.3_Exposure"/>
      <sheetName val="7.3.3.8.3_Financials"/>
      <sheetName val="7.3.3.10_Exposure"/>
      <sheetName val="7.3.3.10_Financials"/>
      <sheetName val="7.3.3.12.1_Exposure"/>
      <sheetName val="7.3.3.12.1_Financials"/>
      <sheetName val="08W_GRC_Costs"/>
      <sheetName val="7.3.3.17.1_Exposure_CS"/>
      <sheetName val="7.3.3.17.1_Exposure"/>
      <sheetName val="7.3.3.17.1_Financials"/>
      <sheetName val="7.3.3.17.1_Effectivenes_RAMP"/>
      <sheetName val="7.3.3.17.1_SME_Input"/>
      <sheetName val="7.3.3.17.1_Effectiveness_GRC"/>
      <sheetName val="7.3.3.17.2_Exposure"/>
      <sheetName val="7.3.3.17.2_Financials"/>
      <sheetName val="7.3.3.17.2_Effectivenes"/>
      <sheetName val="7.3.3.17.3_Exposure"/>
      <sheetName val="7.3.3.17.3_Financials"/>
      <sheetName val="7.3.3.17.3_Effectiveness"/>
      <sheetName val="7.3.3.17.4_Exposure"/>
      <sheetName val="7.3.3.17.4_Financials"/>
      <sheetName val="7.3.3.17.4_Effectiveness"/>
      <sheetName val="7.3.3.17.5_Exposure"/>
      <sheetName val="7.3.3.17.5_Financials"/>
      <sheetName val="7.3.3.17.5_Effectiveness"/>
      <sheetName val="7.3.3.17.6_Exposure"/>
      <sheetName val="7.3.3.17.6_Financials"/>
      <sheetName val="7.3.3.17.6_Effectiveness"/>
      <sheetName val="Match esc definition"/>
      <sheetName val=" Data &amp; Validation"/>
      <sheetName val="BowTie"/>
      <sheetName val="HFTD Miles"/>
      <sheetName val="TablePVRR"/>
      <sheetName val="7.3.3_RSE Input File_v2"/>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Sheet2"/>
      <sheetName val="C20"/>
      <sheetName val="C20 (TO)"/>
      <sheetName val="Instructions FE"/>
      <sheetName val="BPC upload Template _Input_Targ"/>
    </sheetNames>
    <sheetDataSet>
      <sheetData sheetId="0"/>
      <sheetData sheetId="1">
        <row r="1">
          <cell r="B1">
            <v>0</v>
          </cell>
        </row>
        <row r="3">
          <cell r="A3" t="str">
            <v>czl2</v>
          </cell>
        </row>
        <row r="4">
          <cell r="A4" t="str">
            <v>sxy3</v>
          </cell>
        </row>
        <row r="5">
          <cell r="A5" t="str">
            <v>rfhc</v>
          </cell>
          <cell r="B5" t="str">
            <v>Auth</v>
          </cell>
          <cell r="C5" t="str">
            <v>Auth</v>
          </cell>
        </row>
        <row r="6">
          <cell r="A6" t="str">
            <v>mxl0</v>
          </cell>
        </row>
        <row r="7">
          <cell r="A7" t="str">
            <v>PTL2</v>
          </cell>
        </row>
        <row r="8">
          <cell r="A8" t="str">
            <v>AXQ0</v>
          </cell>
        </row>
        <row r="9">
          <cell r="A9" t="str">
            <v>MBSK</v>
          </cell>
        </row>
        <row r="10">
          <cell r="A10" t="str">
            <v>D5CO</v>
          </cell>
        </row>
        <row r="11">
          <cell r="A11" t="str">
            <v>YXY5</v>
          </cell>
        </row>
        <row r="12">
          <cell r="A12" t="str">
            <v>KMT1</v>
          </cell>
        </row>
        <row r="13">
          <cell r="A13" t="str">
            <v>TPB6</v>
          </cell>
        </row>
        <row r="14">
          <cell r="A14" t="str">
            <v>CAL6</v>
          </cell>
        </row>
        <row r="15">
          <cell r="A15" t="str">
            <v>MLJE</v>
          </cell>
        </row>
        <row r="16">
          <cell r="A16" t="str">
            <v>MXEY</v>
          </cell>
        </row>
        <row r="17">
          <cell r="A17" t="str">
            <v>JLJx</v>
          </cell>
          <cell r="B17" t="str">
            <v>Auth</v>
          </cell>
          <cell r="C17" t="str">
            <v>Auth</v>
          </cell>
        </row>
        <row r="18">
          <cell r="A18" t="str">
            <v>JA1Q</v>
          </cell>
        </row>
        <row r="19">
          <cell r="A19" t="str">
            <v>VXTT</v>
          </cell>
        </row>
        <row r="20">
          <cell r="A20" t="str">
            <v>EPF4</v>
          </cell>
        </row>
        <row r="21">
          <cell r="A21" t="str">
            <v>T2MW</v>
          </cell>
        </row>
        <row r="22">
          <cell r="A22" t="str">
            <v>C3R4</v>
          </cell>
        </row>
        <row r="23">
          <cell r="A23" t="str">
            <v>LXYG</v>
          </cell>
        </row>
        <row r="24">
          <cell r="A24" t="str">
            <v>EPD2</v>
          </cell>
        </row>
        <row r="25">
          <cell r="A25" t="str">
            <v>DBJ6</v>
          </cell>
          <cell r="B25" t="str">
            <v>Auth</v>
          </cell>
          <cell r="C25" t="str">
            <v>Auth</v>
          </cell>
        </row>
        <row r="26">
          <cell r="A26" t="str">
            <v>MXL0</v>
          </cell>
          <cell r="B26" t="str">
            <v>Auth</v>
          </cell>
          <cell r="C26" t="str">
            <v>Auth</v>
          </cell>
        </row>
      </sheetData>
      <sheetData sheetId="2"/>
      <sheetData sheetId="3" refreshError="1"/>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sset_Count_by_Tranche"/>
      <sheetName val="Substation Ranking"/>
      <sheetName val="Substation count by Tranche"/>
      <sheetName val="Assets_by_Substation"/>
      <sheetName val="lookup_tranche_criticality"/>
      <sheetName val="SBSTN-M001(Source)"/>
      <sheetName val="SBSTN-M001"/>
      <sheetName val="SBSTN-M002-2(Source)"/>
      <sheetName val="SBSTN-M002-2"/>
      <sheetName val="SBSTN-M006(Source)"/>
      <sheetName val="SBSTN-M006"/>
      <sheetName val="SBSTN-C001(Source)"/>
      <sheetName val="SBSTN-C001"/>
      <sheetName val="SBSTN-C002(Source)"/>
      <sheetName val="SBSTN-C002"/>
      <sheetName val="SBSTN-C007(Source)"/>
      <sheetName val="SBSTN-C007"/>
      <sheetName val="SBSTN-C009(Source)"/>
      <sheetName val="SBSTN-C009"/>
      <sheetName val="SBSTN-C016-1(Source)"/>
      <sheetName val="SBSTN-C016-1"/>
      <sheetName val="SBSTN-C016-2(Source)"/>
      <sheetName val="SBSTN-C016-2"/>
      <sheetName val="SBSTN-C016-3(Source)"/>
      <sheetName val="SBSTN-C016-3(1)"/>
      <sheetName val="SBSTN-C016-3(Source2)"/>
      <sheetName val="SBSTN-C016-3"/>
      <sheetName val="SBSTN-C016-4(Source)"/>
      <sheetName val="SBSTN-C016-4"/>
      <sheetName val="SBSTN-C016-4(1)"/>
      <sheetName val="SBSTN-C016-5(Source)"/>
      <sheetName val="SBSTN-C016-5"/>
      <sheetName val="Substation_Tranche"/>
      <sheetName val="SBSTN-C016-7(Source)"/>
      <sheetName val="SBSTN-C016-7"/>
      <sheetName val="SBSTN-C016-8(1)"/>
      <sheetName val="SBSTN-C016-8(Source)"/>
      <sheetName val="SBSTN-C016-8"/>
      <sheetName val="SBSTN-C016-9(Source)"/>
      <sheetName val="SBSTN-C016-9"/>
      <sheetName val="SBSTN-C016-10(Source)"/>
      <sheetName val="SBSTN-C016-10"/>
      <sheetName val="Yanping_method"/>
      <sheetName val="Substation_Drivers_Sub-Drivers"/>
      <sheetName val="tranches"/>
      <sheetName val="Summary of Programs"/>
      <sheetName val="1-Program Exposure"/>
      <sheetName val="2-Program Cost"/>
      <sheetName val="3-Eff - Freq Programs"/>
      <sheetName val="4-Eff - Conseq Programs"/>
      <sheetName val="RSE Lite"/>
      <sheetName val="RSE Results"/>
      <sheetName val="Maturity Factor - C13"/>
      <sheetName val="Match esc definition"/>
      <sheetName val=" Data &amp; 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
          <cell r="B3" t="str">
            <v>Substation Name</v>
          </cell>
          <cell r="C3" t="str">
            <v>Tranche</v>
          </cell>
        </row>
        <row r="4">
          <cell r="B4" t="str">
            <v>7TH STANDARD</v>
          </cell>
          <cell r="C4" t="str">
            <v>non-HFTD - Non-critical Substation</v>
          </cell>
        </row>
        <row r="5">
          <cell r="B5" t="str">
            <v>ACTON</v>
          </cell>
          <cell r="C5" t="str">
            <v>non-HFTD - Non-critical Substation</v>
          </cell>
        </row>
        <row r="6">
          <cell r="B6" t="str">
            <v>AG WISHON PH</v>
          </cell>
          <cell r="C6" t="str">
            <v>HFTD - Non-critical Substation</v>
          </cell>
        </row>
        <row r="7">
          <cell r="B7" t="str">
            <v>AIRWAYS</v>
          </cell>
          <cell r="C7" t="str">
            <v>non-HFTD - Non-critical Substation</v>
          </cell>
        </row>
        <row r="8">
          <cell r="B8" t="str">
            <v>ALHAMBRA</v>
          </cell>
          <cell r="C8" t="str">
            <v>HFTD - Non-critical Substation</v>
          </cell>
        </row>
        <row r="9">
          <cell r="B9" t="str">
            <v>ALLEGHANY</v>
          </cell>
          <cell r="C9" t="str">
            <v>HFTD - Non-critical Substation</v>
          </cell>
        </row>
        <row r="10">
          <cell r="B10" t="str">
            <v>ALMADEN</v>
          </cell>
          <cell r="C10" t="str">
            <v>non-HFTD - Non-critical Substation</v>
          </cell>
        </row>
        <row r="11">
          <cell r="B11" t="str">
            <v>ALPAUGH</v>
          </cell>
          <cell r="C11" t="str">
            <v>non-HFTD - Non-critical Substation</v>
          </cell>
        </row>
        <row r="12">
          <cell r="B12" t="str">
            <v>ALPINE</v>
          </cell>
          <cell r="C12" t="str">
            <v>non-HFTD - Non-critical Substation</v>
          </cell>
        </row>
        <row r="13">
          <cell r="B13" t="str">
            <v>ALTAMONT</v>
          </cell>
          <cell r="C13" t="str">
            <v>non-HFTD - Non-critical Substation</v>
          </cell>
        </row>
        <row r="14">
          <cell r="B14" t="str">
            <v>ALTO</v>
          </cell>
          <cell r="C14" t="str">
            <v>non-HFTD - Non-critical Substation</v>
          </cell>
        </row>
        <row r="15">
          <cell r="B15" t="str">
            <v>AMES DIST</v>
          </cell>
          <cell r="C15" t="str">
            <v>non-HFTD - Non-critical Substation</v>
          </cell>
        </row>
        <row r="16">
          <cell r="B16" t="str">
            <v>ANDERSON</v>
          </cell>
          <cell r="C16" t="str">
            <v>HFTD - Non-critical Substation</v>
          </cell>
        </row>
        <row r="17">
          <cell r="B17" t="str">
            <v>ANGIOLA</v>
          </cell>
          <cell r="C17" t="str">
            <v>non-HFTD - Non-critical Substation</v>
          </cell>
        </row>
        <row r="18">
          <cell r="B18" t="str">
            <v>ANITA</v>
          </cell>
          <cell r="C18" t="str">
            <v>non-HFTD - Non-critical Substation</v>
          </cell>
        </row>
        <row r="19">
          <cell r="B19" t="str">
            <v>ANNAPOLIS</v>
          </cell>
          <cell r="C19" t="str">
            <v>HFTD - Non-critical Substation</v>
          </cell>
        </row>
        <row r="20">
          <cell r="B20" t="str">
            <v>ANTELOPE</v>
          </cell>
          <cell r="C20" t="str">
            <v>non-HFTD - Non-critical Substation</v>
          </cell>
        </row>
        <row r="21">
          <cell r="B21" t="str">
            <v>ANTLER</v>
          </cell>
          <cell r="C21" t="str">
            <v>HFTD - Non-critical Substation</v>
          </cell>
        </row>
        <row r="22">
          <cell r="B22" t="str">
            <v>APPLE HILL</v>
          </cell>
          <cell r="C22" t="str">
            <v>HFTD - Non-critical Substation</v>
          </cell>
        </row>
        <row r="23">
          <cell r="B23" t="str">
            <v>ARANA</v>
          </cell>
          <cell r="C23" t="str">
            <v>non-HFTD - Non-critical Substation</v>
          </cell>
        </row>
        <row r="24">
          <cell r="B24" t="str">
            <v>ARBUCKLE</v>
          </cell>
          <cell r="C24" t="str">
            <v>non-HFTD - Non-critical Substation</v>
          </cell>
        </row>
        <row r="25">
          <cell r="B25" t="str">
            <v>ARCATA</v>
          </cell>
          <cell r="C25" t="str">
            <v>non-HFTD - Non-critical Substation</v>
          </cell>
        </row>
        <row r="26">
          <cell r="B26" t="str">
            <v>ARLINGTON</v>
          </cell>
          <cell r="C26" t="str">
            <v>non-HFTD - Non-critical Substation</v>
          </cell>
        </row>
        <row r="27">
          <cell r="B27" t="str">
            <v>ARVIN</v>
          </cell>
          <cell r="C27" t="str">
            <v>non-HFTD - Non-critical Substation</v>
          </cell>
        </row>
        <row r="28">
          <cell r="B28" t="str">
            <v>ASHLAN AVE</v>
          </cell>
          <cell r="C28" t="str">
            <v>non-HFTD - Non-critical Substation</v>
          </cell>
        </row>
        <row r="29">
          <cell r="B29" t="str">
            <v>ATASCADERO</v>
          </cell>
          <cell r="C29" t="str">
            <v>HFTD - Non-critical Substation</v>
          </cell>
        </row>
        <row r="30">
          <cell r="B30" t="str">
            <v>ATWATER</v>
          </cell>
          <cell r="C30" t="str">
            <v>non-HFTD - Non-critical Substation</v>
          </cell>
        </row>
        <row r="31">
          <cell r="B31" t="str">
            <v>AUBERRY</v>
          </cell>
          <cell r="C31" t="str">
            <v>HFTD - Non-critical Substation</v>
          </cell>
        </row>
        <row r="32">
          <cell r="B32" t="str">
            <v>AUBURN</v>
          </cell>
          <cell r="C32" t="str">
            <v>HFTD - Non-critical Substation</v>
          </cell>
        </row>
        <row r="33">
          <cell r="B33" t="str">
            <v>AVENA</v>
          </cell>
          <cell r="C33" t="str">
            <v>non-HFTD - Non-critical Substation</v>
          </cell>
        </row>
        <row r="34">
          <cell r="B34" t="str">
            <v>AVENAL</v>
          </cell>
          <cell r="C34" t="str">
            <v>non-HFTD - Non-critical Substation</v>
          </cell>
        </row>
        <row r="35">
          <cell r="B35" t="str">
            <v>BABEL</v>
          </cell>
          <cell r="C35" t="str">
            <v>non-HFTD - Non-critical Substation</v>
          </cell>
        </row>
        <row r="36">
          <cell r="B36" t="str">
            <v>BAHIA</v>
          </cell>
          <cell r="C36" t="str">
            <v>non-HFTD - Non-critical Substation</v>
          </cell>
        </row>
        <row r="37">
          <cell r="B37" t="str">
            <v>BAKERSFIELD</v>
          </cell>
          <cell r="C37" t="str">
            <v>non-HFTD - Non-critical Substation</v>
          </cell>
        </row>
        <row r="38">
          <cell r="B38" t="str">
            <v>BALFOUR</v>
          </cell>
          <cell r="C38" t="str">
            <v>non-HFTD - Non-critical Substation</v>
          </cell>
        </row>
        <row r="39">
          <cell r="B39" t="str">
            <v>BANCROFT</v>
          </cell>
          <cell r="C39" t="str">
            <v>non-HFTD - Non-critical Substation</v>
          </cell>
        </row>
        <row r="40">
          <cell r="B40" t="str">
            <v>BANGOR</v>
          </cell>
          <cell r="C40" t="str">
            <v>HFTD - Non-critical Substation</v>
          </cell>
        </row>
        <row r="41">
          <cell r="B41" t="str">
            <v>BANK OF AMERICA</v>
          </cell>
          <cell r="C41" t="str">
            <v>non-HFTD - Non-critical Substation</v>
          </cell>
        </row>
        <row r="42">
          <cell r="B42" t="str">
            <v>BANTA</v>
          </cell>
          <cell r="C42" t="str">
            <v>non-HFTD - Non-critical Substation</v>
          </cell>
        </row>
        <row r="43">
          <cell r="B43" t="str">
            <v>BARRETT</v>
          </cell>
          <cell r="C43" t="str">
            <v>non-HFTD - Non-critical Substation</v>
          </cell>
        </row>
        <row r="44">
          <cell r="B44" t="str">
            <v>BARRY</v>
          </cell>
          <cell r="C44" t="str">
            <v>non-HFTD - Non-critical Substation</v>
          </cell>
        </row>
        <row r="45">
          <cell r="B45" t="str">
            <v>BARTON</v>
          </cell>
          <cell r="C45" t="str">
            <v>non-HFTD - Non-critical Substation</v>
          </cell>
        </row>
        <row r="46">
          <cell r="B46" t="str">
            <v>BASALT</v>
          </cell>
          <cell r="C46" t="str">
            <v>non-HFTD - Non-critical Substation</v>
          </cell>
        </row>
        <row r="47">
          <cell r="B47" t="str">
            <v>BATAVIA</v>
          </cell>
          <cell r="C47" t="str">
            <v>non-HFTD - Non-critical Substation</v>
          </cell>
        </row>
        <row r="48">
          <cell r="B48" t="str">
            <v>BAY MEADOWS</v>
          </cell>
          <cell r="C48" t="str">
            <v>non-HFTD - Non-critical Substation</v>
          </cell>
        </row>
        <row r="49">
          <cell r="B49" t="str">
            <v>BAYWOOD</v>
          </cell>
          <cell r="C49" t="str">
            <v>non-HFTD - Non-critical Substation</v>
          </cell>
        </row>
        <row r="50">
          <cell r="B50" t="str">
            <v>BEACH ST</v>
          </cell>
          <cell r="C50" t="str">
            <v>non-HFTD - Non-critical Substation</v>
          </cell>
        </row>
        <row r="51">
          <cell r="B51" t="str">
            <v>BEAR VALLEY</v>
          </cell>
          <cell r="C51" t="str">
            <v>HFTD - Non-critical Substation</v>
          </cell>
        </row>
        <row r="52">
          <cell r="B52" t="str">
            <v>BECK</v>
          </cell>
          <cell r="C52" t="str">
            <v>non-HFTD - Non-critical Substation</v>
          </cell>
        </row>
        <row r="53">
          <cell r="B53" t="str">
            <v>BELL</v>
          </cell>
          <cell r="C53" t="str">
            <v>HFTD - Non-critical Substation</v>
          </cell>
        </row>
        <row r="54">
          <cell r="B54" t="str">
            <v>BELLE HAVEN</v>
          </cell>
          <cell r="C54" t="str">
            <v>non-HFTD - Non-critical Substation</v>
          </cell>
        </row>
        <row r="55">
          <cell r="B55" t="str">
            <v>BELLEVUE</v>
          </cell>
          <cell r="C55" t="str">
            <v>non-HFTD - Non-critical Substation</v>
          </cell>
        </row>
        <row r="56">
          <cell r="B56" t="str">
            <v>BELLRIDGE 1A</v>
          </cell>
          <cell r="C56" t="str">
            <v>non-HFTD - Non-critical Substation</v>
          </cell>
        </row>
        <row r="57">
          <cell r="B57" t="str">
            <v>BELLRIDGE 1B</v>
          </cell>
          <cell r="C57" t="str">
            <v>non-HFTD - Non-critical Substation</v>
          </cell>
        </row>
        <row r="58">
          <cell r="B58" t="str">
            <v>BELMONT</v>
          </cell>
          <cell r="C58" t="str">
            <v>non-HFTD - Non-critical Substation</v>
          </cell>
        </row>
        <row r="59">
          <cell r="B59" t="str">
            <v>BEN LOMOND</v>
          </cell>
          <cell r="C59" t="str">
            <v>HFTD - Non-critical Substation</v>
          </cell>
        </row>
        <row r="60">
          <cell r="B60" t="str">
            <v>BERESFORD</v>
          </cell>
          <cell r="C60" t="str">
            <v>non-HFTD - Non-critical Substation</v>
          </cell>
        </row>
        <row r="61">
          <cell r="B61" t="str">
            <v>BERKELEY F</v>
          </cell>
          <cell r="C61" t="str">
            <v>non-HFTD - Non-critical Substation</v>
          </cell>
        </row>
        <row r="62">
          <cell r="B62" t="str">
            <v>BERKELEY T</v>
          </cell>
          <cell r="C62" t="str">
            <v>non-HFTD - Non-critical Substation</v>
          </cell>
        </row>
        <row r="63">
          <cell r="B63" t="str">
            <v>BERRENDA A</v>
          </cell>
          <cell r="C63" t="str">
            <v>non-HFTD - Non-critical Substation</v>
          </cell>
        </row>
        <row r="64">
          <cell r="B64" t="str">
            <v>BERRENDA C</v>
          </cell>
          <cell r="C64" t="str">
            <v>non-HFTD - Non-critical Substation</v>
          </cell>
        </row>
        <row r="65">
          <cell r="B65" t="str">
            <v>BIG BASIN</v>
          </cell>
          <cell r="C65" t="str">
            <v>HFTD - Non-critical Substation</v>
          </cell>
        </row>
        <row r="66">
          <cell r="B66" t="str">
            <v>BIG LAGOON</v>
          </cell>
          <cell r="C66" t="str">
            <v>non-HFTD - Non-critical Substation</v>
          </cell>
        </row>
        <row r="67">
          <cell r="B67" t="str">
            <v>BIG MEADOWS</v>
          </cell>
          <cell r="C67" t="str">
            <v>HFTD - Non-critical Substation</v>
          </cell>
        </row>
        <row r="68">
          <cell r="B68" t="str">
            <v>BIG RIVER</v>
          </cell>
          <cell r="C68" t="str">
            <v>HFTD - Non-critical Substation</v>
          </cell>
        </row>
        <row r="69">
          <cell r="B69" t="str">
            <v>BIG TREES</v>
          </cell>
          <cell r="C69" t="str">
            <v>HFTD - Non-critical Substation</v>
          </cell>
        </row>
        <row r="70">
          <cell r="B70" t="str">
            <v>BIOLA</v>
          </cell>
          <cell r="C70" t="str">
            <v>non-HFTD - Non-critical Substation</v>
          </cell>
        </row>
        <row r="71">
          <cell r="B71" t="str">
            <v>BLACKWELL</v>
          </cell>
          <cell r="C71" t="str">
            <v>non-HFTD - Non-critical Substation</v>
          </cell>
        </row>
        <row r="72">
          <cell r="B72" t="str">
            <v>BLAINE ST</v>
          </cell>
          <cell r="C72" t="str">
            <v>non-HFTD - Non-critical Substation</v>
          </cell>
        </row>
        <row r="73">
          <cell r="B73" t="str">
            <v>BLUE LAKE</v>
          </cell>
          <cell r="C73" t="str">
            <v>non-HFTD - Non-critical Substation</v>
          </cell>
        </row>
        <row r="74">
          <cell r="B74" t="str">
            <v>BOGARD</v>
          </cell>
          <cell r="C74" t="str">
            <v>HFTD - Non-critical Substation</v>
          </cell>
        </row>
        <row r="75">
          <cell r="B75" t="str">
            <v>BOGUE</v>
          </cell>
          <cell r="C75" t="str">
            <v>non-HFTD - Non-critical Substation</v>
          </cell>
        </row>
        <row r="76">
          <cell r="B76" t="str">
            <v>BOLINAS</v>
          </cell>
          <cell r="C76" t="str">
            <v>HFTD - Non-critical Substation</v>
          </cell>
        </row>
        <row r="77">
          <cell r="B77" t="str">
            <v>BONITA</v>
          </cell>
          <cell r="C77" t="str">
            <v>non-HFTD - Non-critical Substation</v>
          </cell>
        </row>
        <row r="78">
          <cell r="B78" t="str">
            <v>BONITA JCT</v>
          </cell>
          <cell r="C78" t="str">
            <v>non-HFTD - Non-critical Substation</v>
          </cell>
        </row>
        <row r="79">
          <cell r="B79" t="str">
            <v>BONITA JCT SW STA</v>
          </cell>
          <cell r="C79" t="str">
            <v>non-HFTD - Non-critical Substation</v>
          </cell>
        </row>
        <row r="80">
          <cell r="B80" t="str">
            <v>BONNIE NOOK</v>
          </cell>
          <cell r="C80" t="str">
            <v>HFTD - Non-critical Substation</v>
          </cell>
        </row>
        <row r="81">
          <cell r="B81" t="str">
            <v>BORONDA</v>
          </cell>
          <cell r="C81" t="str">
            <v>non-HFTD - Non-critical Substation</v>
          </cell>
        </row>
        <row r="82">
          <cell r="B82" t="str">
            <v>BOSWELL</v>
          </cell>
          <cell r="C82" t="str">
            <v>non-HFTD - Non-critical Substation</v>
          </cell>
        </row>
        <row r="83">
          <cell r="B83" t="str">
            <v>BOWLES</v>
          </cell>
          <cell r="C83" t="str">
            <v>non-HFTD - Non-critical Substation</v>
          </cell>
        </row>
        <row r="84">
          <cell r="B84" t="str">
            <v>BRENTWOOD</v>
          </cell>
          <cell r="C84" t="str">
            <v>non-HFTD - Non-critical Substation</v>
          </cell>
        </row>
        <row r="85">
          <cell r="B85" t="str">
            <v>BRITTON</v>
          </cell>
          <cell r="C85" t="str">
            <v>non-HFTD - Non-critical Substation</v>
          </cell>
        </row>
        <row r="86">
          <cell r="B86" t="str">
            <v>BROOKSIDE</v>
          </cell>
          <cell r="C86" t="str">
            <v>non-HFTD - Non-critical Substation</v>
          </cell>
        </row>
        <row r="87">
          <cell r="B87" t="str">
            <v>BROWNS VALLEY</v>
          </cell>
          <cell r="C87" t="str">
            <v>HFTD - Non-critical Substation</v>
          </cell>
        </row>
        <row r="88">
          <cell r="B88" t="str">
            <v>BRUNSWICK</v>
          </cell>
          <cell r="C88" t="str">
            <v>HFTD - Non-critical Substation</v>
          </cell>
        </row>
        <row r="89">
          <cell r="B89" t="str">
            <v>BRYANT</v>
          </cell>
          <cell r="C89" t="str">
            <v>HFTD - Non-critical Substation</v>
          </cell>
        </row>
        <row r="90">
          <cell r="B90" t="str">
            <v>BUELLTON</v>
          </cell>
          <cell r="C90" t="str">
            <v>HFTD - Non-critical Substation</v>
          </cell>
        </row>
        <row r="91">
          <cell r="B91" t="str">
            <v>BUENA VISTA</v>
          </cell>
          <cell r="C91" t="str">
            <v>non-HFTD - Non-critical Substation</v>
          </cell>
        </row>
        <row r="92">
          <cell r="B92" t="str">
            <v>BULLARD</v>
          </cell>
          <cell r="C92" t="str">
            <v>non-HFTD - Non-critical Substation</v>
          </cell>
        </row>
        <row r="93">
          <cell r="B93" t="str">
            <v>BURLINGAME</v>
          </cell>
          <cell r="C93" t="str">
            <v>non-HFTD - Non-critical Substation</v>
          </cell>
        </row>
        <row r="94">
          <cell r="B94" t="str">
            <v>BURNEY</v>
          </cell>
          <cell r="C94" t="str">
            <v>HFTD - Non-critical Substation</v>
          </cell>
        </row>
        <row r="95">
          <cell r="B95" t="str">
            <v>BURNS</v>
          </cell>
          <cell r="C95" t="str">
            <v>HFTD - Non-critical Substation</v>
          </cell>
        </row>
        <row r="96">
          <cell r="B96" t="str">
            <v>CABBAGE PATCH SW STA</v>
          </cell>
          <cell r="C96" t="str">
            <v>HFTD - Non-critical Substation</v>
          </cell>
        </row>
        <row r="97">
          <cell r="B97" t="str">
            <v>CABRILLO</v>
          </cell>
          <cell r="C97" t="str">
            <v>HFTD - Non-critical Substation</v>
          </cell>
        </row>
        <row r="98">
          <cell r="B98" t="str">
            <v>CADET</v>
          </cell>
          <cell r="C98" t="str">
            <v>non-HFTD - Non-critical Substation</v>
          </cell>
        </row>
        <row r="99">
          <cell r="B99" t="str">
            <v>CAL WATER</v>
          </cell>
          <cell r="C99" t="str">
            <v>non-HFTD - Non-critical Substation</v>
          </cell>
        </row>
        <row r="100">
          <cell r="B100" t="str">
            <v>CALAVERAS CEMENT</v>
          </cell>
          <cell r="C100" t="str">
            <v>HFTD - Non-critical Substation</v>
          </cell>
        </row>
        <row r="101">
          <cell r="B101" t="str">
            <v>CALFLAX</v>
          </cell>
          <cell r="C101" t="str">
            <v>non-HFTD - Non-critical Substation</v>
          </cell>
        </row>
        <row r="102">
          <cell r="B102" t="str">
            <v>CALIFORNIA AVE</v>
          </cell>
          <cell r="C102" t="str">
            <v>non-HFTD - Non-critical Substation</v>
          </cell>
        </row>
        <row r="103">
          <cell r="B103" t="str">
            <v>CALISTOGA</v>
          </cell>
          <cell r="C103" t="str">
            <v>HFTD - Non-critical Substation</v>
          </cell>
        </row>
        <row r="104">
          <cell r="B104" t="str">
            <v>CALPELLA</v>
          </cell>
          <cell r="C104" t="str">
            <v>HFTD - Non-critical Substation</v>
          </cell>
        </row>
        <row r="105">
          <cell r="B105" t="str">
            <v>CAMBRIA</v>
          </cell>
          <cell r="C105" t="str">
            <v>HFTD - Non-critical Substation</v>
          </cell>
        </row>
        <row r="106">
          <cell r="B106" t="str">
            <v>CAMDEN</v>
          </cell>
          <cell r="C106" t="str">
            <v>non-HFTD - Non-critical Substation</v>
          </cell>
        </row>
        <row r="107">
          <cell r="B107" t="str">
            <v>CAMP EVERS</v>
          </cell>
          <cell r="C107" t="str">
            <v>HFTD - Non-critical Substation</v>
          </cell>
        </row>
        <row r="108">
          <cell r="B108" t="str">
            <v>CAMPHORA</v>
          </cell>
          <cell r="C108" t="str">
            <v>non-HFTD - Non-critical Substation</v>
          </cell>
        </row>
        <row r="109">
          <cell r="B109" t="str">
            <v>CANAL</v>
          </cell>
          <cell r="C109" t="str">
            <v>non-HFTD - Non-critical Substation</v>
          </cell>
        </row>
        <row r="110">
          <cell r="B110" t="str">
            <v>CANTUA</v>
          </cell>
          <cell r="C110" t="str">
            <v>non-HFTD - Non-critical Substation</v>
          </cell>
        </row>
        <row r="111">
          <cell r="B111" t="str">
            <v>CAPAY</v>
          </cell>
          <cell r="C111" t="str">
            <v>non-HFTD - Non-critical Substation</v>
          </cell>
        </row>
        <row r="112">
          <cell r="B112" t="str">
            <v>CARBONA</v>
          </cell>
          <cell r="C112" t="str">
            <v>non-HFTD - Non-critical Substation</v>
          </cell>
        </row>
        <row r="113">
          <cell r="B113" t="str">
            <v>CARLOTTA</v>
          </cell>
          <cell r="C113" t="str">
            <v>HFTD - Non-critical Substation</v>
          </cell>
        </row>
        <row r="114">
          <cell r="B114" t="str">
            <v>CARMEL</v>
          </cell>
          <cell r="C114" t="str">
            <v>non-HFTD - Non-critical Substation</v>
          </cell>
        </row>
        <row r="115">
          <cell r="B115" t="str">
            <v>CARNATION</v>
          </cell>
          <cell r="C115" t="str">
            <v>non-HFTD - Non-critical Substation</v>
          </cell>
        </row>
        <row r="116">
          <cell r="B116" t="str">
            <v>CARNERAS</v>
          </cell>
          <cell r="C116" t="str">
            <v>non-HFTD - Non-critical Substation</v>
          </cell>
        </row>
        <row r="117">
          <cell r="B117" t="str">
            <v>CAROLANDS</v>
          </cell>
          <cell r="C117" t="str">
            <v>non-HFTD - Non-critical Substation</v>
          </cell>
        </row>
        <row r="118">
          <cell r="B118" t="str">
            <v>CARQUINEZ</v>
          </cell>
          <cell r="C118" t="str">
            <v>non-HFTD - Non-critical Substation</v>
          </cell>
        </row>
        <row r="119">
          <cell r="B119" t="str">
            <v>CARRIZO PLAINS</v>
          </cell>
          <cell r="C119" t="str">
            <v>non-HFTD - Non-critical Substation</v>
          </cell>
        </row>
        <row r="120">
          <cell r="B120" t="str">
            <v>CARUTHERS</v>
          </cell>
          <cell r="C120" t="str">
            <v>non-HFTD - Non-critical Substation</v>
          </cell>
        </row>
        <row r="121">
          <cell r="B121" t="str">
            <v>CASSERLY</v>
          </cell>
          <cell r="C121" t="str">
            <v>non-HFTD - Non-critical Substation</v>
          </cell>
        </row>
        <row r="122">
          <cell r="B122" t="str">
            <v>CASSIDY</v>
          </cell>
          <cell r="C122" t="str">
            <v>non-HFTD - Non-critical Substation</v>
          </cell>
        </row>
        <row r="123">
          <cell r="B123" t="str">
            <v>CASTRO</v>
          </cell>
          <cell r="C123" t="str">
            <v>non-HFTD - Non-critical Substation</v>
          </cell>
        </row>
        <row r="124">
          <cell r="B124" t="str">
            <v>CASTRO VALLEY</v>
          </cell>
          <cell r="C124" t="str">
            <v>non-HFTD - Non-critical Substation</v>
          </cell>
        </row>
        <row r="125">
          <cell r="B125" t="str">
            <v>CASTROVILLE</v>
          </cell>
          <cell r="C125" t="str">
            <v>non-HFTD - Non-critical Substation</v>
          </cell>
        </row>
        <row r="126">
          <cell r="B126" t="str">
            <v>CATLETT</v>
          </cell>
          <cell r="C126" t="str">
            <v>non-HFTD - Non-critical Substation</v>
          </cell>
        </row>
        <row r="127">
          <cell r="B127" t="str">
            <v>CAWELO B</v>
          </cell>
          <cell r="C127" t="str">
            <v>non-HFTD - Non-critical Substation</v>
          </cell>
        </row>
        <row r="128">
          <cell r="B128" t="str">
            <v>CAWELO C</v>
          </cell>
          <cell r="C128" t="str">
            <v>non-HFTD - Non-critical Substation</v>
          </cell>
        </row>
        <row r="129">
          <cell r="B129" t="str">
            <v>CAYETANO</v>
          </cell>
          <cell r="C129" t="str">
            <v>HFTD - Non-critical Substation</v>
          </cell>
        </row>
        <row r="130">
          <cell r="B130" t="str">
            <v>CAYUCOS</v>
          </cell>
          <cell r="C130" t="str">
            <v>non-HFTD - Non-critical Substation</v>
          </cell>
        </row>
        <row r="131">
          <cell r="B131" t="str">
            <v>CEDAR CREEK</v>
          </cell>
          <cell r="C131" t="str">
            <v>HFTD - Non-critical Substation</v>
          </cell>
        </row>
        <row r="132">
          <cell r="B132" t="str">
            <v>CELERON HILL</v>
          </cell>
          <cell r="C132" t="str">
            <v>non-HFTD - Non-critical Substation</v>
          </cell>
        </row>
        <row r="133">
          <cell r="B133" t="str">
            <v>CENTERVILLE PH</v>
          </cell>
          <cell r="C133" t="str">
            <v>HFTD - Non-critical Substation</v>
          </cell>
        </row>
        <row r="134">
          <cell r="B134" t="str">
            <v>CHALLENGE</v>
          </cell>
          <cell r="C134" t="str">
            <v>HFTD - Non-critical Substation</v>
          </cell>
        </row>
        <row r="135">
          <cell r="B135" t="str">
            <v>CHANNEL</v>
          </cell>
          <cell r="C135" t="str">
            <v>non-HFTD - Non-critical Substation</v>
          </cell>
        </row>
        <row r="136">
          <cell r="B136" t="str">
            <v>CHARCA</v>
          </cell>
          <cell r="C136" t="str">
            <v>non-HFTD - Non-critical Substation</v>
          </cell>
        </row>
        <row r="137">
          <cell r="B137" t="str">
            <v>CHEROKEE</v>
          </cell>
          <cell r="C137" t="str">
            <v>non-HFTD - Non-critical Substation</v>
          </cell>
        </row>
        <row r="138">
          <cell r="B138" t="str">
            <v>CHESTER</v>
          </cell>
          <cell r="C138" t="str">
            <v>HFTD - Non-critical Substation</v>
          </cell>
        </row>
        <row r="139">
          <cell r="B139" t="str">
            <v>CHICO A</v>
          </cell>
          <cell r="C139" t="str">
            <v>non-HFTD - Non-critical Substation</v>
          </cell>
        </row>
        <row r="140">
          <cell r="B140" t="str">
            <v>CHICO B</v>
          </cell>
          <cell r="C140" t="str">
            <v>non-HFTD - Non-critical Substation</v>
          </cell>
        </row>
        <row r="141">
          <cell r="B141" t="str">
            <v>CHICO C</v>
          </cell>
          <cell r="C141" t="str">
            <v>non-HFTD - Non-critical Substation</v>
          </cell>
        </row>
        <row r="142">
          <cell r="B142" t="str">
            <v>CHOLAME</v>
          </cell>
          <cell r="C142" t="str">
            <v>non-HFTD - Non-critical Substation</v>
          </cell>
        </row>
        <row r="143">
          <cell r="B143" t="str">
            <v>CHOWCHILLA</v>
          </cell>
          <cell r="C143" t="str">
            <v>non-HFTD - Non-critical Substation</v>
          </cell>
        </row>
        <row r="144">
          <cell r="B144" t="str">
            <v>CLARK RD</v>
          </cell>
          <cell r="C144" t="str">
            <v>HFTD - Non-critical Substation</v>
          </cell>
        </row>
        <row r="145">
          <cell r="B145" t="str">
            <v>CLARKSVILLE</v>
          </cell>
          <cell r="C145" t="str">
            <v>HFTD - Non-critical Substation</v>
          </cell>
        </row>
        <row r="146">
          <cell r="B146" t="str">
            <v>CLAY</v>
          </cell>
          <cell r="C146" t="str">
            <v>HFTD - Non-critical Substation</v>
          </cell>
        </row>
        <row r="147">
          <cell r="B147" t="str">
            <v>CLAYTON</v>
          </cell>
          <cell r="C147" t="str">
            <v>non-HFTD - Non-critical Substation</v>
          </cell>
        </row>
        <row r="148">
          <cell r="B148" t="str">
            <v>CLEAR LAKE</v>
          </cell>
          <cell r="C148" t="str">
            <v>HFTD - Non-critical Substation</v>
          </cell>
        </row>
        <row r="149">
          <cell r="B149" t="str">
            <v>CLIFF DR</v>
          </cell>
          <cell r="C149" t="str">
            <v>non-HFTD - Non-critical Substation</v>
          </cell>
        </row>
        <row r="150">
          <cell r="B150" t="str">
            <v>CLOVERDALE</v>
          </cell>
          <cell r="C150" t="str">
            <v>non-HFTD - Non-critical Substation</v>
          </cell>
        </row>
        <row r="151">
          <cell r="B151" t="str">
            <v>CLOVIS</v>
          </cell>
          <cell r="C151" t="str">
            <v>non-HFTD - Non-critical Substation</v>
          </cell>
        </row>
        <row r="152">
          <cell r="B152" t="str">
            <v>CMC</v>
          </cell>
          <cell r="C152" t="str">
            <v>HFTD - Non-critical Substation</v>
          </cell>
        </row>
        <row r="153">
          <cell r="B153" t="str">
            <v>COALINGA #1</v>
          </cell>
          <cell r="C153" t="str">
            <v>non-HFTD - Non-critical Substation</v>
          </cell>
        </row>
        <row r="154">
          <cell r="B154" t="str">
            <v>COALINGA #2</v>
          </cell>
          <cell r="C154" t="str">
            <v>non-HFTD - Non-critical Substation</v>
          </cell>
        </row>
        <row r="155">
          <cell r="B155" t="str">
            <v>COARSEGOLD</v>
          </cell>
          <cell r="C155" t="str">
            <v>HFTD - Non-critical Substation</v>
          </cell>
        </row>
        <row r="156">
          <cell r="B156" t="str">
            <v>COLONY</v>
          </cell>
          <cell r="C156" t="str">
            <v>non-HFTD - Non-critical Substation</v>
          </cell>
        </row>
        <row r="157">
          <cell r="B157" t="str">
            <v>COLUMBIA HILL</v>
          </cell>
          <cell r="C157" t="str">
            <v>HFTD - Non-critical Substation</v>
          </cell>
        </row>
        <row r="158">
          <cell r="B158" t="str">
            <v>COLUMBUS</v>
          </cell>
          <cell r="C158" t="str">
            <v>non-HFTD - Non-critical Substation</v>
          </cell>
        </row>
        <row r="159">
          <cell r="B159" t="str">
            <v>COLUSA</v>
          </cell>
          <cell r="C159" t="str">
            <v>non-HFTD - Non-critical Substation</v>
          </cell>
        </row>
        <row r="160">
          <cell r="B160" t="str">
            <v>COLUSA JUNCTION</v>
          </cell>
          <cell r="C160" t="str">
            <v>non-HFTD - Non-critical Substation</v>
          </cell>
        </row>
        <row r="161">
          <cell r="B161" t="str">
            <v>CONCORD</v>
          </cell>
          <cell r="C161" t="str">
            <v>non-HFTD - Non-critical Substation</v>
          </cell>
        </row>
        <row r="162">
          <cell r="B162" t="str">
            <v>COPPERMINE</v>
          </cell>
          <cell r="C162" t="str">
            <v>non-HFTD - Non-critical Substation</v>
          </cell>
        </row>
        <row r="163">
          <cell r="B163" t="str">
            <v>COPUS</v>
          </cell>
          <cell r="C163" t="str">
            <v>non-HFTD - Non-critical Substation</v>
          </cell>
        </row>
        <row r="164">
          <cell r="B164" t="str">
            <v>CORDELIA</v>
          </cell>
          <cell r="C164" t="str">
            <v>non-HFTD - Non-critical Substation</v>
          </cell>
        </row>
        <row r="165">
          <cell r="B165" t="str">
            <v>CORNING</v>
          </cell>
          <cell r="C165" t="str">
            <v>non-HFTD - Non-critical Substation</v>
          </cell>
        </row>
        <row r="166">
          <cell r="B166" t="str">
            <v>CORONA</v>
          </cell>
          <cell r="C166" t="str">
            <v>non-HFTD - Non-critical Substation</v>
          </cell>
        </row>
        <row r="167">
          <cell r="B167" t="str">
            <v>CORRAL</v>
          </cell>
          <cell r="C167" t="str">
            <v>HFTD - Non-critical Substation</v>
          </cell>
        </row>
        <row r="168">
          <cell r="B168" t="str">
            <v>COTATI</v>
          </cell>
          <cell r="C168" t="str">
            <v>HFTD - Non-critical Substation</v>
          </cell>
        </row>
        <row r="169">
          <cell r="B169" t="str">
            <v>COTTLE</v>
          </cell>
          <cell r="C169" t="str">
            <v>non-HFTD - Non-critical Substation</v>
          </cell>
        </row>
        <row r="170">
          <cell r="B170" t="str">
            <v>COUNTRY CLUB</v>
          </cell>
          <cell r="C170" t="str">
            <v>non-HFTD - Non-critical Substation</v>
          </cell>
        </row>
        <row r="171">
          <cell r="B171" t="str">
            <v>COVELO</v>
          </cell>
          <cell r="C171" t="str">
            <v>non-HFTD - Non-critical Substation</v>
          </cell>
        </row>
        <row r="172">
          <cell r="B172" t="str">
            <v>COW CREEK PH</v>
          </cell>
          <cell r="C172" t="str">
            <v>HFTD - Non-critical Substation</v>
          </cell>
        </row>
        <row r="173">
          <cell r="B173" t="str">
            <v>CRESCENT MILLS</v>
          </cell>
          <cell r="C173" t="str">
            <v>HFTD - Non-critical Substation</v>
          </cell>
        </row>
        <row r="174">
          <cell r="B174" t="str">
            <v>CRESSEY</v>
          </cell>
          <cell r="C174" t="str">
            <v>non-HFTD - Non-critical Substation</v>
          </cell>
        </row>
        <row r="175">
          <cell r="B175" t="str">
            <v>CROWS LANDING</v>
          </cell>
          <cell r="C175" t="str">
            <v>non-HFTD - Non-critical Substation</v>
          </cell>
        </row>
        <row r="176">
          <cell r="B176" t="str">
            <v>CRUSHER</v>
          </cell>
          <cell r="C176" t="str">
            <v>HFTD - Non-critical Substation</v>
          </cell>
        </row>
        <row r="177">
          <cell r="B177" t="str">
            <v>CURTIS</v>
          </cell>
          <cell r="C177" t="str">
            <v>HFTD - Non-critical Substation</v>
          </cell>
        </row>
        <row r="178">
          <cell r="B178" t="str">
            <v>CUYAMA</v>
          </cell>
          <cell r="C178" t="str">
            <v>non-HFTD - Non-critical Substation</v>
          </cell>
        </row>
        <row r="179">
          <cell r="B179" t="str">
            <v>CYMRIC</v>
          </cell>
          <cell r="C179" t="str">
            <v>non-HFTD - Non-critical Substation</v>
          </cell>
        </row>
        <row r="180">
          <cell r="B180" t="str">
            <v>DAIRYLAND</v>
          </cell>
          <cell r="C180" t="str">
            <v>non-HFTD - Non-critical Substation</v>
          </cell>
        </row>
        <row r="181">
          <cell r="B181" t="str">
            <v>DAIRYVILLE</v>
          </cell>
          <cell r="C181" t="str">
            <v>non-HFTD - Non-critical Substation</v>
          </cell>
        </row>
        <row r="182">
          <cell r="B182" t="str">
            <v>DALY CITY</v>
          </cell>
          <cell r="C182" t="str">
            <v>non-HFTD - Non-critical Substation</v>
          </cell>
        </row>
        <row r="183">
          <cell r="B183" t="str">
            <v>DAVIS</v>
          </cell>
          <cell r="C183" t="str">
            <v>non-HFTD - Non-critical Substation</v>
          </cell>
        </row>
        <row r="184">
          <cell r="B184" t="str">
            <v>DAYTON RD</v>
          </cell>
          <cell r="C184" t="str">
            <v>non-HFTD - Non-critical Substation</v>
          </cell>
        </row>
        <row r="185">
          <cell r="B185" t="str">
            <v>DEEPWATER</v>
          </cell>
          <cell r="C185" t="str">
            <v>non-HFTD - Non-critical Substation</v>
          </cell>
        </row>
        <row r="186">
          <cell r="B186" t="str">
            <v>DEL MAR</v>
          </cell>
          <cell r="C186" t="str">
            <v>non-HFTD - Non-critical Substation</v>
          </cell>
        </row>
        <row r="187">
          <cell r="B187" t="str">
            <v>DERRICK</v>
          </cell>
          <cell r="C187" t="str">
            <v>non-HFTD - Non-critical Substation</v>
          </cell>
        </row>
        <row r="188">
          <cell r="B188" t="str">
            <v>DESCHUTES</v>
          </cell>
          <cell r="C188" t="str">
            <v>HFTD - Non-critical Substation</v>
          </cell>
        </row>
        <row r="189">
          <cell r="B189" t="str">
            <v>DEVILS DEN</v>
          </cell>
          <cell r="C189" t="str">
            <v>non-HFTD - Non-critical Substation</v>
          </cell>
        </row>
        <row r="190">
          <cell r="B190" t="str">
            <v>DIAMOND SPRINGS</v>
          </cell>
          <cell r="C190" t="str">
            <v>HFTD - Non-critical Substation</v>
          </cell>
        </row>
        <row r="191">
          <cell r="B191" t="str">
            <v>DINUBA</v>
          </cell>
          <cell r="C191" t="str">
            <v>non-HFTD - Non-critical Substation</v>
          </cell>
        </row>
        <row r="192">
          <cell r="B192" t="str">
            <v>DIXON</v>
          </cell>
          <cell r="C192" t="str">
            <v>non-HFTD - Non-critical Substation</v>
          </cell>
        </row>
        <row r="193">
          <cell r="B193" t="str">
            <v>DIXON LANDING</v>
          </cell>
          <cell r="C193" t="str">
            <v>non-HFTD - Non-critical Substation</v>
          </cell>
        </row>
        <row r="194">
          <cell r="B194" t="str">
            <v>DOBBINS</v>
          </cell>
          <cell r="C194" t="str">
            <v>HFTD - Non-critical Substation</v>
          </cell>
        </row>
        <row r="195">
          <cell r="B195" t="str">
            <v>DOLAN RD</v>
          </cell>
          <cell r="C195" t="str">
            <v>non-HFTD - Non-critical Substation</v>
          </cell>
        </row>
        <row r="196">
          <cell r="B196" t="str">
            <v>DOS PALOS</v>
          </cell>
          <cell r="C196" t="str">
            <v>non-HFTD - Non-critical Substation</v>
          </cell>
        </row>
        <row r="197">
          <cell r="B197" t="str">
            <v>DRAKE</v>
          </cell>
          <cell r="C197" t="str">
            <v>non-HFTD - Non-critical Substation</v>
          </cell>
        </row>
        <row r="198">
          <cell r="B198" t="str">
            <v>DUMBARTON</v>
          </cell>
          <cell r="C198" t="str">
            <v>non-HFTD - Non-critical Substation</v>
          </cell>
        </row>
        <row r="199">
          <cell r="B199" t="str">
            <v>DUNBAR</v>
          </cell>
          <cell r="C199" t="str">
            <v>HFTD - Non-critical Substation</v>
          </cell>
        </row>
        <row r="200">
          <cell r="B200" t="str">
            <v>DUNLAP</v>
          </cell>
          <cell r="C200" t="str">
            <v>HFTD - Non-critical Substation</v>
          </cell>
        </row>
        <row r="201">
          <cell r="B201" t="str">
            <v>DUNNIGAN</v>
          </cell>
          <cell r="C201" t="str">
            <v>non-HFTD - Non-critical Substation</v>
          </cell>
        </row>
        <row r="202">
          <cell r="B202" t="str">
            <v>EAST GRAND</v>
          </cell>
          <cell r="C202" t="str">
            <v>non-HFTD - Non-critical Substation</v>
          </cell>
        </row>
        <row r="203">
          <cell r="B203" t="str">
            <v>EAST MARYSVILLE</v>
          </cell>
          <cell r="C203" t="str">
            <v>non-HFTD - Non-critical Substation</v>
          </cell>
        </row>
        <row r="204">
          <cell r="B204" t="str">
            <v>EAST NICOLAUS</v>
          </cell>
          <cell r="C204" t="str">
            <v>non-HFTD - Non-critical Substation</v>
          </cell>
        </row>
        <row r="205">
          <cell r="B205" t="str">
            <v>EAST PORTAL</v>
          </cell>
          <cell r="C205" t="str">
            <v>HFTD - Non-critical Substation</v>
          </cell>
        </row>
        <row r="206">
          <cell r="B206" t="str">
            <v>EAST QUINCY</v>
          </cell>
          <cell r="C206" t="str">
            <v>HFTD - Non-critical Substation</v>
          </cell>
        </row>
        <row r="207">
          <cell r="B207" t="str">
            <v>EAST STOCKTON</v>
          </cell>
          <cell r="C207" t="str">
            <v>non-HFTD - Non-critical Substation</v>
          </cell>
        </row>
        <row r="208">
          <cell r="B208" t="str">
            <v>EDENVALE</v>
          </cell>
          <cell r="C208" t="str">
            <v>non-HFTD - Critical Substation</v>
          </cell>
        </row>
        <row r="209">
          <cell r="B209" t="str">
            <v>EDES</v>
          </cell>
          <cell r="C209" t="str">
            <v>non-HFTD - Non-critical Substation</v>
          </cell>
        </row>
        <row r="210">
          <cell r="B210" t="str">
            <v>EEL RIVER</v>
          </cell>
          <cell r="C210" t="str">
            <v>non-HFTD - Non-critical Substation</v>
          </cell>
        </row>
        <row r="211">
          <cell r="B211" t="str">
            <v>EIGHT MILE</v>
          </cell>
          <cell r="C211" t="str">
            <v>non-HFTD - Non-critical Substation</v>
          </cell>
        </row>
        <row r="212">
          <cell r="B212" t="str">
            <v>EIGHTEENTH ST</v>
          </cell>
          <cell r="C212" t="str">
            <v>non-HFTD - Non-critical Substation</v>
          </cell>
        </row>
        <row r="213">
          <cell r="B213" t="str">
            <v>EIGHTH AVE</v>
          </cell>
          <cell r="C213" t="str">
            <v>non-HFTD - Non-critical Substation</v>
          </cell>
        </row>
        <row r="214">
          <cell r="B214" t="str">
            <v>EL CAPITAN</v>
          </cell>
          <cell r="C214" t="str">
            <v>non-HFTD - Non-critical Substation</v>
          </cell>
        </row>
        <row r="215">
          <cell r="B215" t="str">
            <v>EL CERRITO G</v>
          </cell>
          <cell r="C215" t="str">
            <v>HFTD - Non-critical Substation</v>
          </cell>
        </row>
        <row r="216">
          <cell r="B216" t="str">
            <v>EL DORADO PH</v>
          </cell>
          <cell r="C216" t="str">
            <v>HFTD - Non-critical Substation</v>
          </cell>
        </row>
        <row r="217">
          <cell r="B217" t="str">
            <v>EL NIDO</v>
          </cell>
          <cell r="C217" t="str">
            <v>non-HFTD - Non-critical Substation</v>
          </cell>
        </row>
        <row r="218">
          <cell r="B218" t="str">
            <v>EL PATIO</v>
          </cell>
          <cell r="C218" t="str">
            <v>non-HFTD - Non-critical Substation</v>
          </cell>
        </row>
        <row r="219">
          <cell r="B219" t="str">
            <v>EL PECO</v>
          </cell>
          <cell r="C219" t="str">
            <v>non-HFTD - Non-critical Substation</v>
          </cell>
        </row>
        <row r="220">
          <cell r="B220" t="str">
            <v>ELECTRA</v>
          </cell>
          <cell r="C220" t="str">
            <v>HFTD - Non-critical Substation</v>
          </cell>
        </row>
        <row r="221">
          <cell r="B221" t="str">
            <v>ELK</v>
          </cell>
          <cell r="C221" t="str">
            <v>HFTD - Non-critical Substation</v>
          </cell>
        </row>
        <row r="222">
          <cell r="B222" t="str">
            <v>ELK CREEK</v>
          </cell>
          <cell r="C222" t="str">
            <v>HFTD - Non-critical Substation</v>
          </cell>
        </row>
        <row r="223">
          <cell r="B223" t="str">
            <v>ELK HILLS</v>
          </cell>
          <cell r="C223" t="str">
            <v>non-HFTD - Non-critical Substation</v>
          </cell>
        </row>
        <row r="224">
          <cell r="B224" t="str">
            <v>EMERALD LAKE</v>
          </cell>
          <cell r="C224" t="str">
            <v>HFTD - Non-critical Substation</v>
          </cell>
        </row>
        <row r="225">
          <cell r="B225" t="str">
            <v>ENCINAL</v>
          </cell>
          <cell r="C225" t="str">
            <v>non-HFTD - Non-critical Substation</v>
          </cell>
        </row>
        <row r="226">
          <cell r="B226" t="str">
            <v>ERTA</v>
          </cell>
          <cell r="C226" t="str">
            <v>non-HFTD - Non-critical Substation</v>
          </cell>
        </row>
        <row r="227">
          <cell r="B227" t="str">
            <v>ESQUON</v>
          </cell>
          <cell r="C227" t="str">
            <v>non-HFTD - Non-critical Substation</v>
          </cell>
        </row>
        <row r="228">
          <cell r="B228" t="str">
            <v>ESTUDILLO</v>
          </cell>
          <cell r="C228" t="str">
            <v>HFTD - Non-critical Substation</v>
          </cell>
        </row>
        <row r="229">
          <cell r="B229" t="str">
            <v>EUREKA A</v>
          </cell>
          <cell r="C229" t="str">
            <v>non-HFTD - Non-critical Substation</v>
          </cell>
        </row>
        <row r="230">
          <cell r="B230" t="str">
            <v>EUREKA E</v>
          </cell>
          <cell r="C230" t="str">
            <v>non-HFTD - Non-critical Substation</v>
          </cell>
        </row>
        <row r="231">
          <cell r="B231" t="str">
            <v>FAIRHAVEN</v>
          </cell>
          <cell r="C231" t="str">
            <v>non-HFTD - Non-critical Substation</v>
          </cell>
        </row>
        <row r="232">
          <cell r="B232" t="str">
            <v>FAIRMOUNT</v>
          </cell>
          <cell r="C232" t="str">
            <v>non-HFTD - Non-critical Substation</v>
          </cell>
        </row>
        <row r="233">
          <cell r="B233" t="str">
            <v>FAIRVIEW</v>
          </cell>
          <cell r="C233" t="str">
            <v>non-HFTD - Non-critical Substation</v>
          </cell>
        </row>
        <row r="234">
          <cell r="B234" t="str">
            <v>FAIRWAY</v>
          </cell>
          <cell r="C234" t="str">
            <v>non-HFTD - Non-critical Substation</v>
          </cell>
        </row>
        <row r="235">
          <cell r="B235" t="str">
            <v>FAMOSO</v>
          </cell>
          <cell r="C235" t="str">
            <v>non-HFTD - Non-critical Substation</v>
          </cell>
        </row>
        <row r="236">
          <cell r="B236" t="str">
            <v>FELLOWS</v>
          </cell>
          <cell r="C236" t="str">
            <v>non-HFTD - Non-critical Substation</v>
          </cell>
        </row>
        <row r="237">
          <cell r="B237" t="str">
            <v>FELTON</v>
          </cell>
          <cell r="C237" t="str">
            <v>HFTD - Non-critical Substation</v>
          </cell>
        </row>
        <row r="238">
          <cell r="B238" t="str">
            <v>FIGARDEN</v>
          </cell>
          <cell r="C238" t="str">
            <v>non-HFTD - Non-critical Substation</v>
          </cell>
        </row>
        <row r="239">
          <cell r="B239" t="str">
            <v>FIREBAUGH</v>
          </cell>
          <cell r="C239" t="str">
            <v>non-HFTD - Non-critical Substation</v>
          </cell>
        </row>
        <row r="240">
          <cell r="B240" t="str">
            <v>FITCH MTN</v>
          </cell>
          <cell r="C240" t="str">
            <v>non-HFTD - Non-critical Substation</v>
          </cell>
        </row>
        <row r="241">
          <cell r="B241" t="str">
            <v>FLINT</v>
          </cell>
          <cell r="C241" t="str">
            <v>HFTD - Non-critical Substation</v>
          </cell>
        </row>
        <row r="242">
          <cell r="B242" t="str">
            <v>FLORENCE</v>
          </cell>
          <cell r="C242" t="str">
            <v>HFTD - Non-critical Substation</v>
          </cell>
        </row>
        <row r="243">
          <cell r="B243" t="str">
            <v>FMC</v>
          </cell>
          <cell r="C243" t="str">
            <v>non-HFTD - Non-critical Substation</v>
          </cell>
        </row>
        <row r="244">
          <cell r="B244" t="str">
            <v>FOOTHILL</v>
          </cell>
          <cell r="C244" t="str">
            <v>HFTD - Non-critical Substation</v>
          </cell>
        </row>
        <row r="245">
          <cell r="B245" t="str">
            <v>FORESTHILL</v>
          </cell>
          <cell r="C245" t="str">
            <v>HFTD - Non-critical Substation</v>
          </cell>
        </row>
        <row r="246">
          <cell r="B246" t="str">
            <v>FORT BRAGG A</v>
          </cell>
          <cell r="C246" t="str">
            <v>non-HFTD - Non-critical Substation</v>
          </cell>
        </row>
        <row r="247">
          <cell r="B247" t="str">
            <v>FORT ORD</v>
          </cell>
          <cell r="C247" t="str">
            <v>non-HFTD - Non-critical Substation</v>
          </cell>
        </row>
        <row r="248">
          <cell r="B248" t="str">
            <v>FORT ROSS</v>
          </cell>
          <cell r="C248" t="str">
            <v>HFTD - Non-critical Substation</v>
          </cell>
        </row>
        <row r="249">
          <cell r="B249" t="str">
            <v>FORT SEWARD</v>
          </cell>
          <cell r="C249" t="str">
            <v>HFTD - Non-critical Substation</v>
          </cell>
        </row>
        <row r="250">
          <cell r="B250" t="str">
            <v>FRANKLIN</v>
          </cell>
          <cell r="C250" t="str">
            <v>non-HFTD - Non-critical Substation</v>
          </cell>
        </row>
        <row r="251">
          <cell r="B251" t="str">
            <v>FREEDOM</v>
          </cell>
          <cell r="C251" t="str">
            <v>non-HFTD - Non-critical Substation</v>
          </cell>
        </row>
        <row r="252">
          <cell r="B252" t="str">
            <v>FREMONT</v>
          </cell>
          <cell r="C252" t="str">
            <v>non-HFTD - Non-critical Substation</v>
          </cell>
        </row>
        <row r="253">
          <cell r="B253" t="str">
            <v>FRENCH CAMP</v>
          </cell>
          <cell r="C253" t="str">
            <v>non-HFTD - Non-critical Substation</v>
          </cell>
        </row>
        <row r="254">
          <cell r="B254" t="str">
            <v>FRENCH GULCH</v>
          </cell>
          <cell r="C254" t="str">
            <v>HFTD - Non-critical Substation</v>
          </cell>
        </row>
        <row r="255">
          <cell r="B255" t="str">
            <v>FROGTOWN</v>
          </cell>
          <cell r="C255" t="str">
            <v>HFTD - Non-critical Substation</v>
          </cell>
        </row>
        <row r="256">
          <cell r="B256" t="str">
            <v>FRUITLAND</v>
          </cell>
          <cell r="C256" t="str">
            <v>HFTD - Non-critical Substation</v>
          </cell>
        </row>
        <row r="257">
          <cell r="B257" t="str">
            <v>FRUITVALE</v>
          </cell>
          <cell r="C257" t="str">
            <v>non-HFTD - Non-critical Substation</v>
          </cell>
        </row>
        <row r="258">
          <cell r="B258" t="str">
            <v>GABILAN</v>
          </cell>
          <cell r="C258" t="str">
            <v>non-HFTD - Non-critical Substation</v>
          </cell>
        </row>
        <row r="259">
          <cell r="B259" t="str">
            <v>GALLO</v>
          </cell>
          <cell r="C259" t="str">
            <v>non-HFTD - Non-critical Substation</v>
          </cell>
        </row>
        <row r="260">
          <cell r="B260" t="str">
            <v>GANSNER</v>
          </cell>
          <cell r="C260" t="str">
            <v>HFTD - Non-critical Substation</v>
          </cell>
        </row>
        <row r="261">
          <cell r="B261" t="str">
            <v>GANSO</v>
          </cell>
          <cell r="C261" t="str">
            <v>non-HFTD - Non-critical Substation</v>
          </cell>
        </row>
        <row r="262">
          <cell r="B262" t="str">
            <v>GARBERVILLE</v>
          </cell>
          <cell r="C262" t="str">
            <v>HFTD - Non-critical Substation</v>
          </cell>
        </row>
        <row r="263">
          <cell r="B263" t="str">
            <v>GARCIA</v>
          </cell>
          <cell r="C263" t="str">
            <v>HFTD - Non-critical Substation</v>
          </cell>
        </row>
        <row r="264">
          <cell r="B264" t="str">
            <v>GARDNER</v>
          </cell>
          <cell r="C264" t="str">
            <v>non-HFTD - Non-critical Substation</v>
          </cell>
        </row>
        <row r="265">
          <cell r="B265" t="str">
            <v>GERBER</v>
          </cell>
          <cell r="C265" t="str">
            <v>non-HFTD - Non-critical Substation</v>
          </cell>
        </row>
        <row r="266">
          <cell r="B266" t="str">
            <v>GEYSERVILLE</v>
          </cell>
          <cell r="C266" t="str">
            <v>non-HFTD - Non-critical Substation</v>
          </cell>
        </row>
        <row r="267">
          <cell r="B267" t="str">
            <v>GIFFEN</v>
          </cell>
          <cell r="C267" t="str">
            <v>non-HFTD - Non-critical Substation</v>
          </cell>
        </row>
        <row r="268">
          <cell r="B268" t="str">
            <v>GILL</v>
          </cell>
          <cell r="C268" t="str">
            <v>non-HFTD - Non-critical Substation</v>
          </cell>
        </row>
        <row r="269">
          <cell r="B269" t="str">
            <v>GILL RANCH</v>
          </cell>
          <cell r="C269" t="str">
            <v>non-HFTD - Non-critical Substation</v>
          </cell>
        </row>
        <row r="270">
          <cell r="B270" t="str">
            <v>GIRVAN</v>
          </cell>
          <cell r="C270" t="str">
            <v>HFTD - Non-critical Substation</v>
          </cell>
        </row>
        <row r="271">
          <cell r="B271" t="str">
            <v>GLENWOOD</v>
          </cell>
          <cell r="C271" t="str">
            <v>non-HFTD - Non-critical Substation</v>
          </cell>
        </row>
        <row r="272">
          <cell r="B272" t="str">
            <v>GOLDTREE</v>
          </cell>
          <cell r="C272" t="str">
            <v>HFTD - Non-critical Substation</v>
          </cell>
        </row>
        <row r="273">
          <cell r="B273" t="str">
            <v>GONZALES</v>
          </cell>
          <cell r="C273" t="str">
            <v>non-HFTD - Non-critical Substation</v>
          </cell>
        </row>
        <row r="274">
          <cell r="B274" t="str">
            <v>GOOSE LAKE</v>
          </cell>
          <cell r="C274" t="str">
            <v>non-HFTD - Non-critical Substation</v>
          </cell>
        </row>
        <row r="275">
          <cell r="B275" t="str">
            <v>GRAND ISLAND</v>
          </cell>
          <cell r="C275" t="str">
            <v>non-HFTD - Non-critical Substation</v>
          </cell>
        </row>
        <row r="276">
          <cell r="B276" t="str">
            <v>GRANT</v>
          </cell>
          <cell r="C276" t="str">
            <v>non-HFTD - Non-critical Substation</v>
          </cell>
        </row>
        <row r="277">
          <cell r="B277" t="str">
            <v>GRASS VALLEY</v>
          </cell>
          <cell r="C277" t="str">
            <v>HFTD - Non-critical Substation</v>
          </cell>
        </row>
        <row r="278">
          <cell r="B278" t="str">
            <v>GRAYS FLAT</v>
          </cell>
          <cell r="C278" t="str">
            <v>HFTD - Non-critical Substation</v>
          </cell>
        </row>
        <row r="279">
          <cell r="B279" t="str">
            <v>GREENBRAE</v>
          </cell>
          <cell r="C279" t="str">
            <v>non-HFTD - Non-critical Substation</v>
          </cell>
        </row>
        <row r="280">
          <cell r="B280" t="str">
            <v>GUALALA</v>
          </cell>
          <cell r="C280" t="str">
            <v>HFTD - Non-critical Substation</v>
          </cell>
        </row>
        <row r="281">
          <cell r="B281" t="str">
            <v>GUERNSEY</v>
          </cell>
          <cell r="C281" t="str">
            <v>non-HFTD - Non-critical Substation</v>
          </cell>
        </row>
        <row r="282">
          <cell r="B282" t="str">
            <v>GUSTINE</v>
          </cell>
          <cell r="C282" t="str">
            <v>non-HFTD - Non-critical Substation</v>
          </cell>
        </row>
        <row r="283">
          <cell r="B283" t="str">
            <v>HALF MOON BAY</v>
          </cell>
          <cell r="C283" t="str">
            <v>non-HFTD - Non-critical Substation</v>
          </cell>
        </row>
        <row r="284">
          <cell r="B284" t="str">
            <v>HALSEY PH</v>
          </cell>
          <cell r="C284" t="str">
            <v>HFTD - Non-critical Substation</v>
          </cell>
        </row>
        <row r="285">
          <cell r="B285" t="str">
            <v>HAMILTON A</v>
          </cell>
          <cell r="C285" t="str">
            <v>non-HFTD - Non-critical Substation</v>
          </cell>
        </row>
        <row r="286">
          <cell r="B286" t="str">
            <v>HAMILTON BRANCH</v>
          </cell>
          <cell r="C286" t="str">
            <v>HFTD - Non-critical Substation</v>
          </cell>
        </row>
        <row r="287">
          <cell r="B287" t="str">
            <v>HAMMER</v>
          </cell>
          <cell r="C287" t="str">
            <v>non-HFTD - Non-critical Substation</v>
          </cell>
        </row>
        <row r="288">
          <cell r="B288" t="str">
            <v>HAMMONDS</v>
          </cell>
          <cell r="C288" t="str">
            <v>non-HFTD - Non-critical Substation</v>
          </cell>
        </row>
        <row r="289">
          <cell r="B289" t="str">
            <v>HARDING</v>
          </cell>
          <cell r="C289" t="str">
            <v>non-HFTD - Non-critical Substation</v>
          </cell>
        </row>
        <row r="290">
          <cell r="B290" t="str">
            <v>HARDWICK</v>
          </cell>
          <cell r="C290" t="str">
            <v>non-HFTD - Non-critical Substation</v>
          </cell>
        </row>
        <row r="291">
          <cell r="B291" t="str">
            <v>HARRINGTON</v>
          </cell>
          <cell r="C291" t="str">
            <v>non-HFTD - Non-critical Substation</v>
          </cell>
        </row>
        <row r="292">
          <cell r="B292" t="str">
            <v>HARRIS</v>
          </cell>
          <cell r="C292" t="str">
            <v>non-HFTD - Non-critical Substation</v>
          </cell>
        </row>
        <row r="293">
          <cell r="B293" t="str">
            <v>HARTER</v>
          </cell>
          <cell r="C293" t="str">
            <v>non-HFTD - Non-critical Substation</v>
          </cell>
        </row>
        <row r="294">
          <cell r="B294" t="str">
            <v>HARTLEY</v>
          </cell>
          <cell r="C294" t="str">
            <v>HFTD - Non-critical Substation</v>
          </cell>
        </row>
        <row r="295">
          <cell r="B295" t="str">
            <v>HATTON</v>
          </cell>
          <cell r="C295" t="str">
            <v>HFTD - Non-critical Substation</v>
          </cell>
        </row>
        <row r="296">
          <cell r="B296" t="str">
            <v>HAYWARD O</v>
          </cell>
          <cell r="C296" t="str">
            <v>non-HFTD - Non-critical Substation</v>
          </cell>
        </row>
        <row r="297">
          <cell r="B297" t="str">
            <v>HERDLYN</v>
          </cell>
          <cell r="C297" t="str">
            <v>non-HFTD - Non-critical Substation</v>
          </cell>
        </row>
        <row r="298">
          <cell r="B298" t="str">
            <v>HICKS</v>
          </cell>
          <cell r="C298" t="str">
            <v>non-HFTD - Non-critical Substation</v>
          </cell>
        </row>
        <row r="299">
          <cell r="B299" t="str">
            <v>HIGGINS</v>
          </cell>
          <cell r="C299" t="str">
            <v>HFTD - Non-critical Substation</v>
          </cell>
        </row>
        <row r="300">
          <cell r="B300" t="str">
            <v>HIGHLANDS</v>
          </cell>
          <cell r="C300" t="str">
            <v>HFTD - Non-critical Substation</v>
          </cell>
        </row>
        <row r="301">
          <cell r="B301" t="str">
            <v>HIGHWAY</v>
          </cell>
          <cell r="C301" t="str">
            <v>non-HFTD - Non-critical Substation</v>
          </cell>
        </row>
        <row r="302">
          <cell r="B302" t="str">
            <v>HILLSDALE</v>
          </cell>
          <cell r="C302" t="str">
            <v>non-HFTD - Non-critical Substation</v>
          </cell>
        </row>
        <row r="303">
          <cell r="B303" t="str">
            <v>HOLLISTER</v>
          </cell>
          <cell r="C303" t="str">
            <v>non-HFTD - Non-critical Substation</v>
          </cell>
        </row>
        <row r="304">
          <cell r="B304" t="str">
            <v>HOLLYWOOD</v>
          </cell>
          <cell r="C304" t="str">
            <v>HFTD - Non-critical Substation</v>
          </cell>
        </row>
        <row r="305">
          <cell r="B305" t="str">
            <v>HONCUT</v>
          </cell>
          <cell r="C305" t="str">
            <v>non-HFTD - Non-critical Substation</v>
          </cell>
        </row>
        <row r="306">
          <cell r="B306" t="str">
            <v>HOOPA</v>
          </cell>
          <cell r="C306" t="str">
            <v>HFTD - Non-critical Substation</v>
          </cell>
        </row>
        <row r="307">
          <cell r="B307" t="str">
            <v>HORSESHOE</v>
          </cell>
          <cell r="C307" t="str">
            <v>non-HFTD - Non-critical Substation</v>
          </cell>
        </row>
        <row r="308">
          <cell r="B308" t="str">
            <v>HOWLAND RD</v>
          </cell>
          <cell r="C308" t="str">
            <v>non-HFTD - Non-critical Substation</v>
          </cell>
        </row>
        <row r="309">
          <cell r="B309" t="str">
            <v>HUMBOLDT BAY PP</v>
          </cell>
          <cell r="C309" t="str">
            <v>non-HFTD - Critical Substation</v>
          </cell>
        </row>
        <row r="310">
          <cell r="B310" t="str">
            <v>HURON</v>
          </cell>
          <cell r="C310" t="str">
            <v>non-HFTD - Non-critical Substation</v>
          </cell>
        </row>
        <row r="311">
          <cell r="B311" t="str">
            <v>IMHOFF</v>
          </cell>
          <cell r="C311" t="str">
            <v>non-HFTD - Non-critical Substation</v>
          </cell>
        </row>
        <row r="312">
          <cell r="B312" t="str">
            <v>INDIAN FLAT</v>
          </cell>
          <cell r="C312" t="str">
            <v>HFTD - Non-critical Substation</v>
          </cell>
        </row>
        <row r="313">
          <cell r="B313" t="str">
            <v>INDUSTRIAL ACRES</v>
          </cell>
          <cell r="C313" t="str">
            <v>non-HFTD - Non-critical Substation</v>
          </cell>
        </row>
        <row r="314">
          <cell r="B314" t="str">
            <v>IONE</v>
          </cell>
          <cell r="C314" t="str">
            <v>HFTD - Non-critical Substation</v>
          </cell>
        </row>
        <row r="315">
          <cell r="B315" t="str">
            <v>IUKA</v>
          </cell>
          <cell r="C315" t="str">
            <v>non-HFTD - Non-critical Substation</v>
          </cell>
        </row>
        <row r="316">
          <cell r="B316" t="str">
            <v>JACALITOS</v>
          </cell>
          <cell r="C316" t="str">
            <v>non-HFTD - Non-critical Substation</v>
          </cell>
        </row>
        <row r="317">
          <cell r="B317" t="str">
            <v>JACINTO</v>
          </cell>
          <cell r="C317" t="str">
            <v>non-HFTD - Non-critical Substation</v>
          </cell>
        </row>
        <row r="318">
          <cell r="B318" t="str">
            <v>JACOBS CORNER</v>
          </cell>
          <cell r="C318" t="str">
            <v>non-HFTD - Non-critical Substation</v>
          </cell>
        </row>
        <row r="319">
          <cell r="B319" t="str">
            <v>JAMESON</v>
          </cell>
          <cell r="C319" t="str">
            <v>non-HFTD - Non-critical Substation</v>
          </cell>
        </row>
        <row r="320">
          <cell r="B320" t="str">
            <v>JANES CREEK</v>
          </cell>
          <cell r="C320" t="str">
            <v>non-HFTD - Non-critical Substation</v>
          </cell>
        </row>
        <row r="321">
          <cell r="B321" t="str">
            <v>JARVIS</v>
          </cell>
          <cell r="C321" t="str">
            <v>non-HFTD - Non-critical Substation</v>
          </cell>
        </row>
        <row r="322">
          <cell r="B322" t="str">
            <v>JESSUP</v>
          </cell>
          <cell r="C322" t="str">
            <v>HFTD - Non-critical Substation</v>
          </cell>
        </row>
        <row r="323">
          <cell r="B323" t="str">
            <v>JOLON</v>
          </cell>
          <cell r="C323" t="str">
            <v>HFTD - Non-critical Substation</v>
          </cell>
        </row>
        <row r="324">
          <cell r="B324" t="str">
            <v>JUDAH</v>
          </cell>
          <cell r="C324" t="str">
            <v>non-HFTD - Non-critical Substation</v>
          </cell>
        </row>
        <row r="325">
          <cell r="B325" t="str">
            <v>KANAKA</v>
          </cell>
          <cell r="C325" t="str">
            <v>HFTD - Non-critical Substation</v>
          </cell>
        </row>
        <row r="326">
          <cell r="B326" t="str">
            <v>KELSO</v>
          </cell>
          <cell r="C326" t="str">
            <v>non-HFTD - Non-critical Substation</v>
          </cell>
        </row>
        <row r="327">
          <cell r="B327" t="str">
            <v>KERMAN</v>
          </cell>
          <cell r="C327" t="str">
            <v>non-HFTD - Non-critical Substation</v>
          </cell>
        </row>
        <row r="328">
          <cell r="B328" t="str">
            <v>KERN OIL</v>
          </cell>
          <cell r="C328" t="str">
            <v>non-HFTD - Non-critical Substation</v>
          </cell>
        </row>
        <row r="329">
          <cell r="B329" t="str">
            <v>KERN PP DIST</v>
          </cell>
          <cell r="C329" t="str">
            <v>non-HFTD - Non-critical Substation</v>
          </cell>
        </row>
        <row r="330">
          <cell r="B330" t="str">
            <v>KESWICK</v>
          </cell>
          <cell r="C330" t="str">
            <v>HFTD - Non-critical Substation</v>
          </cell>
        </row>
        <row r="331">
          <cell r="B331" t="str">
            <v>KETTLEMAN HILLS</v>
          </cell>
          <cell r="C331" t="str">
            <v>non-HFTD - Non-critical Substation</v>
          </cell>
        </row>
        <row r="332">
          <cell r="B332" t="str">
            <v>KING CITY</v>
          </cell>
          <cell r="C332" t="str">
            <v>non-HFTD - Non-critical Substation</v>
          </cell>
        </row>
        <row r="333">
          <cell r="B333" t="str">
            <v>KIRKER</v>
          </cell>
          <cell r="C333" t="str">
            <v>non-HFTD - Non-critical Substation</v>
          </cell>
        </row>
        <row r="334">
          <cell r="B334" t="str">
            <v>KNIGHTS LANDING</v>
          </cell>
          <cell r="C334" t="str">
            <v>non-HFTD - Non-critical Substation</v>
          </cell>
        </row>
        <row r="335">
          <cell r="B335" t="str">
            <v>KONOCTI</v>
          </cell>
          <cell r="C335" t="str">
            <v>HFTD - Non-critical Substation</v>
          </cell>
        </row>
        <row r="336">
          <cell r="B336" t="str">
            <v>LAGUNA SECA</v>
          </cell>
          <cell r="C336" t="str">
            <v>non-HFTD - Non-critical Substation</v>
          </cell>
        </row>
        <row r="337">
          <cell r="B337" t="str">
            <v>LAGUNITAS</v>
          </cell>
          <cell r="C337" t="str">
            <v>HFTD - Non-critical Substation</v>
          </cell>
        </row>
        <row r="338">
          <cell r="B338" t="str">
            <v>LAKEVIEW</v>
          </cell>
          <cell r="C338" t="str">
            <v>non-HFTD - Non-critical Substation</v>
          </cell>
        </row>
        <row r="339">
          <cell r="B339" t="str">
            <v>LAKEWOOD</v>
          </cell>
          <cell r="C339" t="str">
            <v>non-HFTD - Non-critical Substation</v>
          </cell>
        </row>
        <row r="340">
          <cell r="B340" t="str">
            <v>LAMMERS</v>
          </cell>
          <cell r="C340" t="str">
            <v>non-HFTD - Non-critical Substation</v>
          </cell>
        </row>
        <row r="341">
          <cell r="B341" t="str">
            <v>LAMONT</v>
          </cell>
          <cell r="C341" t="str">
            <v>non-HFTD - Non-critical Substation</v>
          </cell>
        </row>
        <row r="342">
          <cell r="B342" t="str">
            <v>LAS GALLINAS A</v>
          </cell>
          <cell r="C342" t="str">
            <v>non-HFTD - Non-critical Substation</v>
          </cell>
        </row>
        <row r="343">
          <cell r="B343" t="str">
            <v>LAS PALMAS</v>
          </cell>
          <cell r="C343" t="str">
            <v>non-HFTD - Non-critical Substation</v>
          </cell>
        </row>
        <row r="344">
          <cell r="B344" t="str">
            <v>LAS PULGAS</v>
          </cell>
          <cell r="C344" t="str">
            <v>non-HFTD - Non-critical Substation</v>
          </cell>
        </row>
        <row r="345">
          <cell r="B345" t="str">
            <v>LAURELES</v>
          </cell>
          <cell r="C345" t="str">
            <v>HFTD - Non-critical Substation</v>
          </cell>
        </row>
        <row r="346">
          <cell r="B346" t="str">
            <v>LAWNDALE</v>
          </cell>
          <cell r="C346" t="str">
            <v>non-HFTD - Non-critical Substation</v>
          </cell>
        </row>
        <row r="347">
          <cell r="B347" t="str">
            <v>LAWRENCE</v>
          </cell>
          <cell r="C347" t="str">
            <v>non-HFTD - Non-critical Substation</v>
          </cell>
        </row>
        <row r="348">
          <cell r="B348" t="str">
            <v>LAYTONVILLE</v>
          </cell>
          <cell r="C348" t="str">
            <v>HFTD - Non-critical Substation</v>
          </cell>
        </row>
        <row r="349">
          <cell r="B349" t="str">
            <v>LE GRAND</v>
          </cell>
          <cell r="C349" t="str">
            <v>non-HFTD - Non-critical Substation</v>
          </cell>
        </row>
        <row r="350">
          <cell r="B350" t="str">
            <v>LEMOORE</v>
          </cell>
          <cell r="C350" t="str">
            <v>non-HFTD - Non-critical Substation</v>
          </cell>
        </row>
        <row r="351">
          <cell r="B351" t="str">
            <v>LERDO</v>
          </cell>
          <cell r="C351" t="str">
            <v>non-HFTD - Non-critical Substation</v>
          </cell>
        </row>
        <row r="352">
          <cell r="B352" t="str">
            <v>LIMESTONE</v>
          </cell>
          <cell r="C352" t="str">
            <v>HFTD - Non-critical Substation</v>
          </cell>
        </row>
        <row r="353">
          <cell r="B353" t="str">
            <v>LINCOLN</v>
          </cell>
          <cell r="C353" t="str">
            <v>non-HFTD - Non-critical Substation</v>
          </cell>
        </row>
        <row r="354">
          <cell r="B354" t="str">
            <v>LINDEN</v>
          </cell>
          <cell r="C354" t="str">
            <v>non-HFTD - Non-critical Substation</v>
          </cell>
        </row>
        <row r="355">
          <cell r="B355" t="str">
            <v>LIVE OAK</v>
          </cell>
          <cell r="C355" t="str">
            <v>non-HFTD - Non-critical Substation</v>
          </cell>
        </row>
        <row r="356">
          <cell r="B356" t="str">
            <v>LIVERMORE</v>
          </cell>
          <cell r="C356" t="str">
            <v>non-HFTD - Non-critical Substation</v>
          </cell>
        </row>
        <row r="357">
          <cell r="B357" t="str">
            <v>LIVINGSTON</v>
          </cell>
          <cell r="C357" t="str">
            <v>non-HFTD - Non-critical Substation</v>
          </cell>
        </row>
        <row r="358">
          <cell r="B358" t="str">
            <v>LLAGAS</v>
          </cell>
          <cell r="C358" t="str">
            <v>non-HFTD - Non-critical Substation</v>
          </cell>
        </row>
        <row r="359">
          <cell r="B359" t="str">
            <v>LOCKHEED #1</v>
          </cell>
          <cell r="C359" t="str">
            <v>non-HFTD - Non-critical Substation</v>
          </cell>
        </row>
        <row r="360">
          <cell r="B360" t="str">
            <v>LOCKHEED #2</v>
          </cell>
          <cell r="C360" t="str">
            <v>non-HFTD - Non-critical Substation</v>
          </cell>
        </row>
        <row r="361">
          <cell r="B361" t="str">
            <v>LODI</v>
          </cell>
          <cell r="C361" t="str">
            <v>non-HFTD - Non-critical Substation</v>
          </cell>
        </row>
        <row r="362">
          <cell r="B362" t="str">
            <v>LOGAN CREEK</v>
          </cell>
          <cell r="C362" t="str">
            <v>non-HFTD - Non-critical Substation</v>
          </cell>
        </row>
        <row r="363">
          <cell r="B363" t="str">
            <v>LONE TREE</v>
          </cell>
          <cell r="C363" t="str">
            <v>non-HFTD - Non-critical Substation</v>
          </cell>
        </row>
        <row r="364">
          <cell r="B364" t="str">
            <v>LOS ALTOS</v>
          </cell>
          <cell r="C364" t="str">
            <v>non-HFTD - Non-critical Substation</v>
          </cell>
        </row>
        <row r="365">
          <cell r="B365" t="str">
            <v>LOS COCHES</v>
          </cell>
          <cell r="C365" t="str">
            <v>non-HFTD - Non-critical Substation</v>
          </cell>
        </row>
        <row r="366">
          <cell r="B366" t="str">
            <v>LOS GATOS</v>
          </cell>
          <cell r="C366" t="str">
            <v>non-HFTD - Non-critical Substation</v>
          </cell>
        </row>
        <row r="367">
          <cell r="B367" t="str">
            <v>LOS MOLINOS</v>
          </cell>
          <cell r="C367" t="str">
            <v>non-HFTD - Non-critical Substation</v>
          </cell>
        </row>
        <row r="368">
          <cell r="B368" t="str">
            <v>LOS OSITOS</v>
          </cell>
          <cell r="C368" t="str">
            <v>non-HFTD - Non-critical Substation</v>
          </cell>
        </row>
        <row r="369">
          <cell r="B369" t="str">
            <v>LOST HILLS</v>
          </cell>
          <cell r="C369" t="str">
            <v>non-HFTD - Non-critical Substation</v>
          </cell>
        </row>
        <row r="370">
          <cell r="B370" t="str">
            <v>LOW GAP</v>
          </cell>
          <cell r="C370" t="str">
            <v>HFTD - Non-critical Substation</v>
          </cell>
        </row>
        <row r="371">
          <cell r="B371" t="str">
            <v>LOYOLA</v>
          </cell>
          <cell r="C371" t="str">
            <v>non-HFTD - Non-critical Substation</v>
          </cell>
        </row>
        <row r="372">
          <cell r="B372" t="str">
            <v>LUCERNE</v>
          </cell>
          <cell r="C372" t="str">
            <v>HFTD - Non-critical Substation</v>
          </cell>
        </row>
        <row r="373">
          <cell r="B373" t="str">
            <v>MABURY</v>
          </cell>
          <cell r="C373" t="str">
            <v>non-HFTD - Non-critical Substation</v>
          </cell>
        </row>
        <row r="374">
          <cell r="B374" t="str">
            <v>MADERA</v>
          </cell>
          <cell r="C374" t="str">
            <v>non-HFTD - Non-critical Substation</v>
          </cell>
        </row>
        <row r="375">
          <cell r="B375" t="str">
            <v>MADISON</v>
          </cell>
          <cell r="C375" t="str">
            <v>non-HFTD - Non-critical Substation</v>
          </cell>
        </row>
        <row r="376">
          <cell r="B376" t="str">
            <v>MAGUNDEN</v>
          </cell>
          <cell r="C376" t="str">
            <v>non-HFTD - Non-critical Substation</v>
          </cell>
        </row>
        <row r="377">
          <cell r="B377" t="str">
            <v>MAINE PRAIRIE</v>
          </cell>
          <cell r="C377" t="str">
            <v>non-HFTD - Non-critical Substation</v>
          </cell>
        </row>
        <row r="378">
          <cell r="B378" t="str">
            <v>MALAGA</v>
          </cell>
          <cell r="C378" t="str">
            <v>non-HFTD - Non-critical Substation</v>
          </cell>
        </row>
        <row r="379">
          <cell r="B379" t="str">
            <v>MANCHESTER</v>
          </cell>
          <cell r="C379" t="str">
            <v>non-HFTD - Non-critical Substation</v>
          </cell>
        </row>
        <row r="380">
          <cell r="B380" t="str">
            <v>MAPLE</v>
          </cell>
          <cell r="C380" t="str">
            <v>non-HFTD - Non-critical Substation</v>
          </cell>
        </row>
        <row r="381">
          <cell r="B381" t="str">
            <v>MAPLE CREEK</v>
          </cell>
          <cell r="C381" t="str">
            <v>HFTD - Non-critical Substation</v>
          </cell>
        </row>
        <row r="382">
          <cell r="B382" t="str">
            <v>MARICOPA</v>
          </cell>
          <cell r="C382" t="str">
            <v>non-HFTD - Non-critical Substation</v>
          </cell>
        </row>
        <row r="383">
          <cell r="B383" t="str">
            <v>MARIPOSA</v>
          </cell>
          <cell r="C383" t="str">
            <v>HFTD - Non-critical Substation</v>
          </cell>
        </row>
        <row r="384">
          <cell r="B384" t="str">
            <v>MARSH</v>
          </cell>
          <cell r="C384" t="str">
            <v>non-HFTD - Non-critical Substation</v>
          </cell>
        </row>
        <row r="385">
          <cell r="B385" t="str">
            <v>MARTELL</v>
          </cell>
          <cell r="C385" t="str">
            <v>HFTD - Non-critical Substation</v>
          </cell>
        </row>
        <row r="386">
          <cell r="B386" t="str">
            <v>MARYSVILLE</v>
          </cell>
          <cell r="C386" t="str">
            <v>non-HFTD - Non-critical Substation</v>
          </cell>
        </row>
        <row r="387">
          <cell r="B387" t="str">
            <v>MAXWELL</v>
          </cell>
          <cell r="C387" t="str">
            <v>non-HFTD - Non-critical Substation</v>
          </cell>
        </row>
        <row r="388">
          <cell r="B388" t="str">
            <v>MCARTHUR</v>
          </cell>
          <cell r="C388" t="str">
            <v>HFTD - Non-critical Substation</v>
          </cell>
        </row>
        <row r="389">
          <cell r="B389" t="str">
            <v>MCDONALD ISLAND</v>
          </cell>
          <cell r="C389" t="str">
            <v>non-HFTD - Non-critical Substation</v>
          </cell>
        </row>
        <row r="390">
          <cell r="B390" t="str">
            <v>MCFARLAND</v>
          </cell>
          <cell r="C390" t="str">
            <v>non-HFTD - Non-critical Substation</v>
          </cell>
        </row>
        <row r="391">
          <cell r="B391" t="str">
            <v>MCKEE</v>
          </cell>
          <cell r="C391" t="str">
            <v>non-HFTD - Non-critical Substation</v>
          </cell>
        </row>
        <row r="392">
          <cell r="B392" t="str">
            <v>MCKITTRICK</v>
          </cell>
          <cell r="C392" t="str">
            <v>non-HFTD - Non-critical Substation</v>
          </cell>
        </row>
        <row r="393">
          <cell r="B393" t="str">
            <v>MCMULLIN</v>
          </cell>
          <cell r="C393" t="str">
            <v>non-HFTD - Non-critical Substation</v>
          </cell>
        </row>
        <row r="394">
          <cell r="B394" t="str">
            <v>MEADOW LANE</v>
          </cell>
          <cell r="C394" t="str">
            <v>non-HFTD - Non-critical Substation</v>
          </cell>
        </row>
        <row r="395">
          <cell r="B395" t="str">
            <v>MENLO</v>
          </cell>
          <cell r="C395" t="str">
            <v>non-HFTD - Non-critical Substation</v>
          </cell>
        </row>
        <row r="396">
          <cell r="B396" t="str">
            <v>MERCED FALLS PH</v>
          </cell>
          <cell r="C396" t="str">
            <v>non-HFTD - Non-critical Substation</v>
          </cell>
        </row>
        <row r="397">
          <cell r="B397" t="str">
            <v>MERCY SPRINGS</v>
          </cell>
          <cell r="C397" t="str">
            <v>non-HFTD - Non-critical Substation</v>
          </cell>
        </row>
        <row r="398">
          <cell r="B398" t="str">
            <v>MERIDIAN</v>
          </cell>
          <cell r="C398" t="str">
            <v>non-HFTD - Non-critical Substation</v>
          </cell>
        </row>
        <row r="399">
          <cell r="B399" t="str">
            <v>METTLER</v>
          </cell>
          <cell r="C399" t="str">
            <v>non-HFTD - Non-critical Substation</v>
          </cell>
        </row>
        <row r="400">
          <cell r="B400" t="str">
            <v>MIDDLE RIVER</v>
          </cell>
          <cell r="C400" t="str">
            <v>non-HFTD - Non-critical Substation</v>
          </cell>
        </row>
        <row r="401">
          <cell r="B401" t="str">
            <v>MIDDLETOWN</v>
          </cell>
          <cell r="C401" t="str">
            <v>HFTD - Non-critical Substation</v>
          </cell>
        </row>
        <row r="402">
          <cell r="B402" t="str">
            <v>MILPITAS</v>
          </cell>
          <cell r="C402" t="str">
            <v>non-HFTD - Non-critical Substation</v>
          </cell>
        </row>
        <row r="403">
          <cell r="B403" t="str">
            <v>MINERAL</v>
          </cell>
          <cell r="C403" t="str">
            <v>HFTD - Non-critical Substation</v>
          </cell>
        </row>
        <row r="404">
          <cell r="B404" t="str">
            <v>MIRA VISTA</v>
          </cell>
          <cell r="C404" t="str">
            <v>non-HFTD - Non-critical Substation</v>
          </cell>
        </row>
        <row r="405">
          <cell r="B405" t="str">
            <v>MIRABEL</v>
          </cell>
          <cell r="C405" t="str">
            <v>non-HFTD - Non-critical Substation</v>
          </cell>
        </row>
        <row r="406">
          <cell r="B406" t="str">
            <v>MI-WUK</v>
          </cell>
          <cell r="C406" t="str">
            <v>HFTD - Non-critical Substation</v>
          </cell>
        </row>
        <row r="407">
          <cell r="B407" t="str">
            <v>MOLINO</v>
          </cell>
          <cell r="C407" t="str">
            <v>non-HFTD - Non-critical Substation</v>
          </cell>
        </row>
        <row r="408">
          <cell r="B408" t="str">
            <v>MONARCH</v>
          </cell>
          <cell r="C408" t="str">
            <v>non-HFTD - Non-critical Substation</v>
          </cell>
        </row>
        <row r="409">
          <cell r="B409" t="str">
            <v>MONROE</v>
          </cell>
          <cell r="C409" t="str">
            <v>non-HFTD - Non-critical Substation</v>
          </cell>
        </row>
        <row r="410">
          <cell r="B410" t="str">
            <v>MONTAGUE</v>
          </cell>
          <cell r="C410" t="str">
            <v>non-HFTD - Non-critical Substation</v>
          </cell>
        </row>
        <row r="411">
          <cell r="B411" t="str">
            <v>MONTE RIO</v>
          </cell>
          <cell r="C411" t="str">
            <v>HFTD - Non-critical Substation</v>
          </cell>
        </row>
        <row r="412">
          <cell r="B412" t="str">
            <v>MONTEREY</v>
          </cell>
          <cell r="C412" t="str">
            <v>non-HFTD - Non-critical Substation</v>
          </cell>
        </row>
        <row r="413">
          <cell r="B413" t="str">
            <v>MONTICELLO</v>
          </cell>
          <cell r="C413" t="str">
            <v>HFTD - Non-critical Substation</v>
          </cell>
        </row>
        <row r="414">
          <cell r="B414" t="str">
            <v>MORGAN HILL</v>
          </cell>
          <cell r="C414" t="str">
            <v>non-HFTD - Non-critical Substation</v>
          </cell>
        </row>
        <row r="415">
          <cell r="B415" t="str">
            <v>MORMON</v>
          </cell>
          <cell r="C415" t="str">
            <v>non-HFTD - Non-critical Substation</v>
          </cell>
        </row>
        <row r="416">
          <cell r="B416" t="str">
            <v>MOSCONE</v>
          </cell>
          <cell r="C416" t="str">
            <v>non-HFTD - Non-critical Substation</v>
          </cell>
        </row>
        <row r="417">
          <cell r="B417" t="str">
            <v>MOSHER</v>
          </cell>
          <cell r="C417" t="str">
            <v>non-HFTD - Non-critical Substation</v>
          </cell>
        </row>
        <row r="418">
          <cell r="B418" t="str">
            <v>MOUNTAIN VIEW</v>
          </cell>
          <cell r="C418" t="str">
            <v>non-HFTD - Non-critical Substation</v>
          </cell>
        </row>
        <row r="419">
          <cell r="B419" t="str">
            <v>MT EDEN</v>
          </cell>
          <cell r="C419" t="str">
            <v>non-HFTD - Non-critical Substation</v>
          </cell>
        </row>
        <row r="420">
          <cell r="B420" t="str">
            <v>MTN GATE JUNCTION</v>
          </cell>
          <cell r="C420" t="str">
            <v>HFTD - Non-critical Substation</v>
          </cell>
        </row>
        <row r="421">
          <cell r="B421" t="str">
            <v>MTN QUARRIES</v>
          </cell>
          <cell r="C421" t="str">
            <v>HFTD - Non-critical Substation</v>
          </cell>
        </row>
        <row r="422">
          <cell r="B422" t="str">
            <v>NAPA</v>
          </cell>
          <cell r="C422" t="str">
            <v>non-HFTD - Non-critical Substation</v>
          </cell>
        </row>
        <row r="423">
          <cell r="B423" t="str">
            <v>NARROWS</v>
          </cell>
          <cell r="C423" t="str">
            <v>HFTD - Non-critical Substation</v>
          </cell>
        </row>
        <row r="424">
          <cell r="B424" t="str">
            <v>NAVY LAB</v>
          </cell>
          <cell r="C424" t="str">
            <v>non-HFTD - Non-critical Substation</v>
          </cell>
        </row>
        <row r="425">
          <cell r="B425" t="str">
            <v>NAVY SCHOOL</v>
          </cell>
          <cell r="C425" t="str">
            <v>non-HFTD - Non-critical Substation</v>
          </cell>
        </row>
        <row r="426">
          <cell r="B426" t="str">
            <v>NEW HOPE</v>
          </cell>
          <cell r="C426" t="str">
            <v>non-HFTD - Non-critical Substation</v>
          </cell>
        </row>
        <row r="427">
          <cell r="B427" t="str">
            <v>NEWARK DIST</v>
          </cell>
          <cell r="C427" t="str">
            <v>non-HFTD - Non-critical Substation</v>
          </cell>
        </row>
        <row r="428">
          <cell r="B428" t="str">
            <v>NEWBURG</v>
          </cell>
          <cell r="C428" t="str">
            <v>non-HFTD - Non-critical Substation</v>
          </cell>
        </row>
        <row r="429">
          <cell r="B429" t="str">
            <v>NEWCASTLE PH</v>
          </cell>
          <cell r="C429" t="str">
            <v>HFTD - Non-critical Substation</v>
          </cell>
        </row>
        <row r="430">
          <cell r="B430" t="str">
            <v>NEWHALL</v>
          </cell>
          <cell r="C430" t="str">
            <v>non-HFTD - Non-critical Substation</v>
          </cell>
        </row>
        <row r="431">
          <cell r="B431" t="str">
            <v>NEWMAN</v>
          </cell>
          <cell r="C431" t="str">
            <v>non-HFTD - Non-critical Substation</v>
          </cell>
        </row>
        <row r="432">
          <cell r="B432" t="str">
            <v>NORCO</v>
          </cell>
          <cell r="C432" t="str">
            <v>non-HFTD - Non-critical Substation</v>
          </cell>
        </row>
        <row r="433">
          <cell r="B433" t="str">
            <v>NORD</v>
          </cell>
          <cell r="C433" t="str">
            <v>non-HFTD - Non-critical Substation</v>
          </cell>
        </row>
        <row r="434">
          <cell r="B434" t="str">
            <v>NORIEGA</v>
          </cell>
          <cell r="C434" t="str">
            <v>non-HFTD - Non-critical Substation</v>
          </cell>
        </row>
        <row r="435">
          <cell r="B435" t="str">
            <v>NORTECH</v>
          </cell>
          <cell r="C435" t="str">
            <v>non-HFTD - Non-critical Substation</v>
          </cell>
        </row>
        <row r="436">
          <cell r="B436" t="str">
            <v>NORTH BRANCH</v>
          </cell>
          <cell r="C436" t="str">
            <v>HFTD - Non-critical Substation</v>
          </cell>
        </row>
        <row r="437">
          <cell r="B437" t="str">
            <v>NORTH DUBLIN</v>
          </cell>
          <cell r="C437" t="str">
            <v>HFTD - Non-critical Substation</v>
          </cell>
        </row>
        <row r="438">
          <cell r="B438" t="str">
            <v>NORTH TOWER</v>
          </cell>
          <cell r="C438" t="str">
            <v>non-HFTD - Non-critical Substation</v>
          </cell>
        </row>
        <row r="439">
          <cell r="B439" t="str">
            <v>NOTRE DAME</v>
          </cell>
          <cell r="C439" t="str">
            <v>non-HFTD - Non-critical Substation</v>
          </cell>
        </row>
        <row r="440">
          <cell r="B440" t="str">
            <v>NOVATO</v>
          </cell>
          <cell r="C440" t="str">
            <v>non-HFTD - Non-critical Substation</v>
          </cell>
        </row>
        <row r="441">
          <cell r="B441" t="str">
            <v>OAK</v>
          </cell>
          <cell r="C441" t="str">
            <v>HFTD - Non-critical Substation</v>
          </cell>
        </row>
        <row r="442">
          <cell r="B442" t="str">
            <v>OAK PARK</v>
          </cell>
          <cell r="C442" t="str">
            <v>non-HFTD - Non-critical Substation</v>
          </cell>
        </row>
        <row r="443">
          <cell r="B443" t="str">
            <v>OAKHURST</v>
          </cell>
          <cell r="C443" t="str">
            <v>HFTD - Non-critical Substation</v>
          </cell>
        </row>
        <row r="444">
          <cell r="B444" t="str">
            <v>OAKLAND C (OAKLAND PP)</v>
          </cell>
          <cell r="C444" t="str">
            <v>non-HFTD - Non-critical Substation</v>
          </cell>
        </row>
        <row r="445">
          <cell r="B445" t="str">
            <v>OAKLAND D</v>
          </cell>
          <cell r="C445" t="str">
            <v>non-HFTD - Non-critical Substation</v>
          </cell>
        </row>
        <row r="446">
          <cell r="B446" t="str">
            <v>OAKLAND I</v>
          </cell>
          <cell r="C446" t="str">
            <v>non-HFTD - Non-critical Substation</v>
          </cell>
        </row>
        <row r="447">
          <cell r="B447" t="str">
            <v>OAKLAND J</v>
          </cell>
          <cell r="C447" t="str">
            <v>non-HFTD - Non-critical Substation</v>
          </cell>
        </row>
        <row r="448">
          <cell r="B448" t="str">
            <v>OAKLAND K (CLAREMONT)</v>
          </cell>
          <cell r="C448" t="str">
            <v>non-HFTD - Non-critical Substation</v>
          </cell>
        </row>
        <row r="449">
          <cell r="B449" t="str">
            <v>OAKLAND L</v>
          </cell>
          <cell r="C449" t="str">
            <v>non-HFTD - Non-critical Substation</v>
          </cell>
        </row>
        <row r="450">
          <cell r="B450" t="str">
            <v>OAKLAND X</v>
          </cell>
          <cell r="C450" t="str">
            <v>non-HFTD - Non-critical Substation</v>
          </cell>
        </row>
        <row r="451">
          <cell r="B451" t="str">
            <v>OCEAN AVE</v>
          </cell>
          <cell r="C451" t="str">
            <v>non-HFTD - Non-critical Substation</v>
          </cell>
        </row>
        <row r="452">
          <cell r="B452" t="str">
            <v>OCEANO</v>
          </cell>
          <cell r="C452" t="str">
            <v>HFTD - Non-critical Substation</v>
          </cell>
        </row>
        <row r="453">
          <cell r="B453" t="str">
            <v>OIL FIELDS</v>
          </cell>
          <cell r="C453" t="str">
            <v>non-HFTD - Non-critical Substation</v>
          </cell>
        </row>
        <row r="454">
          <cell r="B454" t="str">
            <v>OLD KEARNEY</v>
          </cell>
          <cell r="C454" t="str">
            <v>non-HFTD - Non-critical Substation</v>
          </cell>
        </row>
        <row r="455">
          <cell r="B455" t="str">
            <v>OLD RIVER</v>
          </cell>
          <cell r="C455" t="str">
            <v>non-HFTD - Non-critical Substation</v>
          </cell>
        </row>
        <row r="456">
          <cell r="B456" t="str">
            <v>OLEMA</v>
          </cell>
          <cell r="C456" t="str">
            <v>HFTD - Non-critical Substation</v>
          </cell>
        </row>
        <row r="457">
          <cell r="B457" t="str">
            <v>OLETA</v>
          </cell>
          <cell r="C457" t="str">
            <v>HFTD - Non-critical Substation</v>
          </cell>
        </row>
        <row r="458">
          <cell r="B458" t="str">
            <v>OLIVEHURST</v>
          </cell>
          <cell r="C458" t="str">
            <v>non-HFTD - Non-critical Substation</v>
          </cell>
        </row>
        <row r="459">
          <cell r="B459" t="str">
            <v>OPAL CLIFFS</v>
          </cell>
          <cell r="C459" t="str">
            <v>non-HFTD - Non-critical Substation</v>
          </cell>
        </row>
        <row r="460">
          <cell r="B460" t="str">
            <v>OREGON TRAIL</v>
          </cell>
          <cell r="C460" t="str">
            <v>HFTD - Non-critical Substation</v>
          </cell>
        </row>
        <row r="461">
          <cell r="B461" t="str">
            <v>ORICK</v>
          </cell>
          <cell r="C461" t="str">
            <v>non-HFTD - Non-critical Substation</v>
          </cell>
        </row>
        <row r="462">
          <cell r="B462" t="str">
            <v>ORINDA</v>
          </cell>
          <cell r="C462" t="str">
            <v>HFTD - Non-critical Substation</v>
          </cell>
        </row>
        <row r="463">
          <cell r="B463" t="str">
            <v>ORLAND B</v>
          </cell>
          <cell r="C463" t="str">
            <v>non-HFTD - Non-critical Substation</v>
          </cell>
        </row>
        <row r="464">
          <cell r="B464" t="str">
            <v>ORO FINO</v>
          </cell>
          <cell r="C464" t="str">
            <v>HFTD - Non-critical Substation</v>
          </cell>
        </row>
        <row r="465">
          <cell r="B465" t="str">
            <v>OROSI</v>
          </cell>
          <cell r="C465" t="str">
            <v>non-HFTD - Non-critical Substation</v>
          </cell>
        </row>
        <row r="466">
          <cell r="B466" t="str">
            <v>OROVILLE</v>
          </cell>
          <cell r="C466" t="str">
            <v>non-HFTD - Non-critical Substation</v>
          </cell>
        </row>
        <row r="467">
          <cell r="B467" t="str">
            <v>ORTIGA</v>
          </cell>
          <cell r="C467" t="str">
            <v>non-HFTD - Non-critical Substation</v>
          </cell>
        </row>
        <row r="468">
          <cell r="B468" t="str">
            <v>OTTER</v>
          </cell>
          <cell r="C468" t="str">
            <v>HFTD - Non-critical Substation</v>
          </cell>
        </row>
        <row r="469">
          <cell r="B469" t="str">
            <v>PACIFIC GROVE</v>
          </cell>
          <cell r="C469" t="str">
            <v>non-HFTD - Non-critical Substation</v>
          </cell>
        </row>
        <row r="470">
          <cell r="B470" t="str">
            <v>PACIFICA</v>
          </cell>
          <cell r="C470" t="str">
            <v>non-HFTD - Non-critical Substation</v>
          </cell>
        </row>
        <row r="471">
          <cell r="B471" t="str">
            <v>PALMER</v>
          </cell>
          <cell r="C471" t="str">
            <v>non-HFTD - Non-critical Substation</v>
          </cell>
        </row>
        <row r="472">
          <cell r="B472" t="str">
            <v>PALO SECO</v>
          </cell>
          <cell r="C472" t="str">
            <v>HFTD - Non-critical Substation</v>
          </cell>
        </row>
        <row r="473">
          <cell r="B473" t="str">
            <v>PANAMA</v>
          </cell>
          <cell r="C473" t="str">
            <v>non-HFTD - Non-critical Substation</v>
          </cell>
        </row>
        <row r="474">
          <cell r="B474" t="str">
            <v>PANORAMA</v>
          </cell>
          <cell r="C474" t="str">
            <v>HFTD - Non-critical Substation</v>
          </cell>
        </row>
        <row r="475">
          <cell r="B475" t="str">
            <v>PARADISE</v>
          </cell>
          <cell r="C475" t="str">
            <v>HFTD - Non-critical Substation</v>
          </cell>
        </row>
        <row r="476">
          <cell r="B476" t="str">
            <v>PARKWAY</v>
          </cell>
          <cell r="C476" t="str">
            <v>non-HFTD - Non-critical Substation</v>
          </cell>
        </row>
        <row r="477">
          <cell r="B477" t="str">
            <v>PARLIER</v>
          </cell>
          <cell r="C477" t="str">
            <v>non-HFTD - Non-critical Substation</v>
          </cell>
        </row>
        <row r="478">
          <cell r="B478" t="str">
            <v>PARSONS</v>
          </cell>
          <cell r="C478" t="str">
            <v>non-HFTD - Non-critical Substation</v>
          </cell>
        </row>
        <row r="479">
          <cell r="B479" t="str">
            <v>PASO ROBLES</v>
          </cell>
          <cell r="C479" t="str">
            <v>non-HFTD - Non-critical Substation</v>
          </cell>
        </row>
        <row r="480">
          <cell r="B480" t="str">
            <v>PAUL SWEET</v>
          </cell>
          <cell r="C480" t="str">
            <v>HFTD - Non-critical Substation</v>
          </cell>
        </row>
        <row r="481">
          <cell r="B481" t="str">
            <v>PEABODY</v>
          </cell>
          <cell r="C481" t="str">
            <v>non-HFTD - Non-critical Substation</v>
          </cell>
        </row>
        <row r="482">
          <cell r="B482" t="str">
            <v>PEACHTON</v>
          </cell>
          <cell r="C482" t="str">
            <v>non-HFTD - Non-critical Substation</v>
          </cell>
        </row>
        <row r="483">
          <cell r="B483" t="str">
            <v>PENNGROVE</v>
          </cell>
          <cell r="C483" t="str">
            <v>non-HFTD - Non-critical Substation</v>
          </cell>
        </row>
        <row r="484">
          <cell r="B484" t="str">
            <v>PENRYN</v>
          </cell>
          <cell r="C484" t="str">
            <v>HFTD - Non-critical Substation</v>
          </cell>
        </row>
        <row r="485">
          <cell r="B485" t="str">
            <v>PEORIA</v>
          </cell>
          <cell r="C485" t="str">
            <v>HFTD - Non-critical Substation</v>
          </cell>
        </row>
        <row r="486">
          <cell r="B486" t="str">
            <v>PERRY</v>
          </cell>
          <cell r="C486" t="str">
            <v>HFTD - Non-critical Substation</v>
          </cell>
        </row>
        <row r="487">
          <cell r="B487" t="str">
            <v>PETALUMA A</v>
          </cell>
          <cell r="C487" t="str">
            <v>non-HFTD - Non-critical Substation</v>
          </cell>
        </row>
        <row r="488">
          <cell r="B488" t="str">
            <v>PETALUMA C</v>
          </cell>
          <cell r="C488" t="str">
            <v>non-HFTD - Non-critical Substation</v>
          </cell>
        </row>
        <row r="489">
          <cell r="B489" t="str">
            <v>PHILO</v>
          </cell>
          <cell r="C489" t="str">
            <v>HFTD - Non-critical Substation</v>
          </cell>
        </row>
        <row r="490">
          <cell r="B490" t="str">
            <v>PIERCY</v>
          </cell>
          <cell r="C490" t="str">
            <v>non-HFTD - Non-critical Substation</v>
          </cell>
        </row>
        <row r="491">
          <cell r="B491" t="str">
            <v>PIKE CITY</v>
          </cell>
          <cell r="C491" t="str">
            <v>HFTD - Non-critical Substation</v>
          </cell>
        </row>
        <row r="492">
          <cell r="B492" t="str">
            <v>PINE GROVE</v>
          </cell>
          <cell r="C492" t="str">
            <v>HFTD - Non-critical Substation</v>
          </cell>
        </row>
        <row r="493">
          <cell r="B493" t="str">
            <v>PINECREST</v>
          </cell>
          <cell r="C493" t="str">
            <v>HFTD - Non-critical Substation</v>
          </cell>
        </row>
        <row r="494">
          <cell r="B494" t="str">
            <v>PINEDALE</v>
          </cell>
          <cell r="C494" t="str">
            <v>non-HFTD - Non-critical Substation</v>
          </cell>
        </row>
        <row r="495">
          <cell r="B495" t="str">
            <v>PLACERVILLE</v>
          </cell>
          <cell r="C495" t="str">
            <v>HFTD - Non-critical Substation</v>
          </cell>
        </row>
        <row r="496">
          <cell r="B496" t="str">
            <v>PLAINFIELD</v>
          </cell>
          <cell r="C496" t="str">
            <v>non-HFTD - Non-critical Substation</v>
          </cell>
        </row>
        <row r="497">
          <cell r="B497" t="str">
            <v>PLEASANT GROVE</v>
          </cell>
          <cell r="C497" t="str">
            <v>non-HFTD - Non-critical Substation</v>
          </cell>
        </row>
        <row r="498">
          <cell r="B498" t="str">
            <v>PLUMAS</v>
          </cell>
          <cell r="C498" t="str">
            <v>non-HFTD - Non-critical Substation</v>
          </cell>
        </row>
        <row r="499">
          <cell r="B499" t="str">
            <v>PLYMOUTH</v>
          </cell>
          <cell r="C499" t="str">
            <v>non-HFTD - Non-critical Substation</v>
          </cell>
        </row>
        <row r="500">
          <cell r="B500" t="str">
            <v>POINT ARENA</v>
          </cell>
          <cell r="C500" t="str">
            <v>HFTD - Non-critical Substation</v>
          </cell>
        </row>
        <row r="501">
          <cell r="B501" t="str">
            <v>POINT MORETTI</v>
          </cell>
          <cell r="C501" t="str">
            <v>HFTD - Non-critical Substation</v>
          </cell>
        </row>
        <row r="502">
          <cell r="B502" t="str">
            <v>POINT PINOLE</v>
          </cell>
          <cell r="C502" t="str">
            <v>non-HFTD - Non-critical Substation</v>
          </cell>
        </row>
        <row r="503">
          <cell r="B503" t="str">
            <v>PORTOLA</v>
          </cell>
          <cell r="C503" t="str">
            <v>non-HFTD - Non-critical Substation</v>
          </cell>
        </row>
        <row r="504">
          <cell r="B504" t="str">
            <v>POSO MTN</v>
          </cell>
          <cell r="C504" t="str">
            <v>HFTD - Non-critical Substation</v>
          </cell>
        </row>
        <row r="505">
          <cell r="B505" t="str">
            <v>POTTER VALLEY PH</v>
          </cell>
          <cell r="C505" t="str">
            <v>HFTD - Non-critical Substation</v>
          </cell>
        </row>
        <row r="506">
          <cell r="B506" t="str">
            <v>PRUNEDALE</v>
          </cell>
          <cell r="C506" t="str">
            <v>non-HFTD - Non-critical Substation</v>
          </cell>
        </row>
        <row r="507">
          <cell r="B507" t="str">
            <v>PUEBLO</v>
          </cell>
          <cell r="C507" t="str">
            <v>non-HFTD - Non-critical Substation</v>
          </cell>
        </row>
        <row r="508">
          <cell r="B508" t="str">
            <v>PURISIMA</v>
          </cell>
          <cell r="C508" t="str">
            <v>HFTD - Non-critical Substation</v>
          </cell>
        </row>
        <row r="509">
          <cell r="B509" t="str">
            <v>PUTAH CREEK</v>
          </cell>
          <cell r="C509" t="str">
            <v>non-HFTD - Non-critical Substation</v>
          </cell>
        </row>
        <row r="510">
          <cell r="B510" t="str">
            <v>RACETRACK</v>
          </cell>
          <cell r="C510" t="str">
            <v>HFTD - Non-critical Substation</v>
          </cell>
        </row>
        <row r="511">
          <cell r="B511" t="str">
            <v>RADUM</v>
          </cell>
          <cell r="C511" t="str">
            <v>non-HFTD - Non-critical Substation</v>
          </cell>
        </row>
        <row r="512">
          <cell r="B512" t="str">
            <v>RAINBOW</v>
          </cell>
          <cell r="C512" t="str">
            <v>non-HFTD - Non-critical Substation</v>
          </cell>
        </row>
        <row r="513">
          <cell r="B513" t="str">
            <v>RALSTON</v>
          </cell>
          <cell r="C513" t="str">
            <v>non-HFTD - Non-critical Substation</v>
          </cell>
        </row>
        <row r="514">
          <cell r="B514" t="str">
            <v>RANCHERS COTTON</v>
          </cell>
          <cell r="C514" t="str">
            <v>non-HFTD - Non-critical Substation</v>
          </cell>
        </row>
        <row r="515">
          <cell r="B515" t="str">
            <v>RANDOLPH</v>
          </cell>
          <cell r="C515" t="str">
            <v>non-HFTD - Non-critical Substation</v>
          </cell>
        </row>
        <row r="516">
          <cell r="B516" t="str">
            <v>RAWSON</v>
          </cell>
          <cell r="C516" t="str">
            <v>non-HFTD - Non-critical Substation</v>
          </cell>
        </row>
        <row r="517">
          <cell r="B517" t="str">
            <v>RECLAMATION DIST#108</v>
          </cell>
          <cell r="C517" t="str">
            <v>non-HFTD - Non-critical Substation</v>
          </cell>
        </row>
        <row r="518">
          <cell r="B518" t="str">
            <v>RECLAMATION DIST#1500</v>
          </cell>
          <cell r="C518" t="str">
            <v>non-HFTD - Non-critical Substation</v>
          </cell>
        </row>
        <row r="519">
          <cell r="B519" t="str">
            <v>RECLAMATION DIST#2047</v>
          </cell>
          <cell r="C519" t="str">
            <v>non-HFTD - Non-critical Substation</v>
          </cell>
        </row>
        <row r="520">
          <cell r="B520" t="str">
            <v>RECLAMATION DIST#999</v>
          </cell>
          <cell r="C520" t="str">
            <v>non-HFTD - Non-critical Substation</v>
          </cell>
        </row>
        <row r="521">
          <cell r="B521" t="str">
            <v>RED BLUFF</v>
          </cell>
          <cell r="C521" t="str">
            <v>non-HFTD - Non-critical Substation</v>
          </cell>
        </row>
        <row r="522">
          <cell r="B522" t="str">
            <v>REDBUD</v>
          </cell>
          <cell r="C522" t="str">
            <v>HFTD - Non-critical Substation</v>
          </cell>
        </row>
        <row r="523">
          <cell r="B523" t="str">
            <v>REDWOOD CITY</v>
          </cell>
          <cell r="C523" t="str">
            <v>non-HFTD - Non-critical Substation</v>
          </cell>
        </row>
        <row r="524">
          <cell r="B524" t="str">
            <v>RENFRO</v>
          </cell>
          <cell r="C524" t="str">
            <v>non-HFTD - Non-critical Substation</v>
          </cell>
        </row>
        <row r="525">
          <cell r="B525" t="str">
            <v>RESERVATION ROAD</v>
          </cell>
          <cell r="C525" t="str">
            <v>HFTD - Non-critical Substation</v>
          </cell>
        </row>
        <row r="526">
          <cell r="B526" t="str">
            <v>RESERVE OIL</v>
          </cell>
          <cell r="C526" t="str">
            <v>non-HFTD - Non-critical Substation</v>
          </cell>
        </row>
        <row r="527">
          <cell r="B527" t="str">
            <v>RICE</v>
          </cell>
          <cell r="C527" t="str">
            <v>non-HFTD - Non-critical Substation</v>
          </cell>
        </row>
        <row r="528">
          <cell r="B528" t="str">
            <v>RICHMOND R</v>
          </cell>
          <cell r="C528" t="str">
            <v>non-HFTD - Non-critical Substation</v>
          </cell>
        </row>
        <row r="529">
          <cell r="B529" t="str">
            <v>RIDGE</v>
          </cell>
          <cell r="C529" t="str">
            <v>HFTD - Non-critical Substation</v>
          </cell>
        </row>
        <row r="530">
          <cell r="B530" t="str">
            <v>RIDGE CABIN</v>
          </cell>
          <cell r="C530" t="str">
            <v>HFTD - Non-critical Substation</v>
          </cell>
        </row>
        <row r="531">
          <cell r="B531" t="str">
            <v>RINCON</v>
          </cell>
          <cell r="C531" t="str">
            <v>HFTD - Non-critical Substation</v>
          </cell>
        </row>
        <row r="532">
          <cell r="B532" t="str">
            <v>RIO BRAVO</v>
          </cell>
          <cell r="C532" t="str">
            <v>non-HFTD - Non-critical Substation</v>
          </cell>
        </row>
        <row r="533">
          <cell r="B533" t="str">
            <v>RIO DEL MAR</v>
          </cell>
          <cell r="C533" t="str">
            <v>HFTD - Non-critical Substation</v>
          </cell>
        </row>
        <row r="534">
          <cell r="B534" t="str">
            <v>RIO DELL</v>
          </cell>
          <cell r="C534" t="str">
            <v>non-HFTD - Non-critical Substation</v>
          </cell>
        </row>
        <row r="535">
          <cell r="B535" t="str">
            <v>RIPON</v>
          </cell>
          <cell r="C535" t="str">
            <v>non-HFTD - Non-critical Substation</v>
          </cell>
        </row>
        <row r="536">
          <cell r="B536" t="str">
            <v>RISING RIVER</v>
          </cell>
          <cell r="C536" t="str">
            <v>HFTD - Non-critical Substation</v>
          </cell>
        </row>
        <row r="537">
          <cell r="B537" t="str">
            <v>RIVER OAKS</v>
          </cell>
          <cell r="C537" t="str">
            <v>non-HFTD - Non-critical Substation</v>
          </cell>
        </row>
        <row r="538">
          <cell r="B538" t="str">
            <v>RIVER ROCK</v>
          </cell>
          <cell r="C538" t="str">
            <v>non-HFTD - Non-critical Substation</v>
          </cell>
        </row>
        <row r="539">
          <cell r="B539" t="str">
            <v>RIVERBANK</v>
          </cell>
          <cell r="C539" t="str">
            <v>non-HFTD - Non-critical Substation</v>
          </cell>
        </row>
        <row r="540">
          <cell r="B540" t="str">
            <v>ROB ROY</v>
          </cell>
          <cell r="C540" t="str">
            <v>HFTD - Non-critical Substation</v>
          </cell>
        </row>
        <row r="541">
          <cell r="B541" t="str">
            <v>ROCKLIN</v>
          </cell>
          <cell r="C541" t="str">
            <v>non-HFTD - Non-critical Substation</v>
          </cell>
        </row>
        <row r="542">
          <cell r="B542" t="str">
            <v>ROLAND</v>
          </cell>
          <cell r="C542" t="str">
            <v>non-HFTD - Non-critical Substation</v>
          </cell>
        </row>
        <row r="543">
          <cell r="B543" t="str">
            <v>ROSEDALE</v>
          </cell>
          <cell r="C543" t="str">
            <v>non-HFTD - Non-critical Substation</v>
          </cell>
        </row>
        <row r="544">
          <cell r="B544" t="str">
            <v>ROSSMOOR</v>
          </cell>
          <cell r="C544" t="str">
            <v>HFTD - Non-critical Substation</v>
          </cell>
        </row>
        <row r="545">
          <cell r="B545" t="str">
            <v>ROUGH &amp; READY</v>
          </cell>
          <cell r="C545" t="str">
            <v>non-HFTD - Non-critical Substation</v>
          </cell>
        </row>
        <row r="546">
          <cell r="B546" t="str">
            <v>RUSS RANCH</v>
          </cell>
          <cell r="C546" t="str">
            <v>HFTD - Non-critical Substation</v>
          </cell>
        </row>
        <row r="547">
          <cell r="B547" t="str">
            <v>RUSSELL</v>
          </cell>
          <cell r="C547" t="str">
            <v>non-HFTD - Non-critical Substation</v>
          </cell>
        </row>
        <row r="548">
          <cell r="B548" t="str">
            <v>SALMON CREEK</v>
          </cell>
          <cell r="C548" t="str">
            <v>non-HFTD - Non-critical Substation</v>
          </cell>
        </row>
        <row r="549">
          <cell r="B549" t="str">
            <v>SAN ANDREAS</v>
          </cell>
          <cell r="C549" t="str">
            <v>HFTD - Non-critical Substation</v>
          </cell>
        </row>
        <row r="550">
          <cell r="B550" t="str">
            <v>SAN ARDO</v>
          </cell>
          <cell r="C550" t="str">
            <v>non-HFTD - Non-critical Substation</v>
          </cell>
        </row>
        <row r="551">
          <cell r="B551" t="str">
            <v>SAN BENITO</v>
          </cell>
          <cell r="C551" t="str">
            <v>non-HFTD - Non-critical Substation</v>
          </cell>
        </row>
        <row r="552">
          <cell r="B552" t="str">
            <v>SAN BERNARD</v>
          </cell>
          <cell r="C552" t="str">
            <v>non-HFTD - Non-critical Substation</v>
          </cell>
        </row>
        <row r="553">
          <cell r="B553" t="str">
            <v>SAN BRUNO</v>
          </cell>
          <cell r="C553" t="str">
            <v>non-HFTD - Non-critical Substation</v>
          </cell>
        </row>
        <row r="554">
          <cell r="B554" t="str">
            <v>SAN CARLOS</v>
          </cell>
          <cell r="C554" t="str">
            <v>non-HFTD - Non-critical Substation</v>
          </cell>
        </row>
        <row r="555">
          <cell r="B555" t="str">
            <v>SAN FRAN AIRPORT</v>
          </cell>
          <cell r="C555" t="str">
            <v>non-HFTD - Non-critical Substation</v>
          </cell>
        </row>
        <row r="556">
          <cell r="B556" t="str">
            <v>SAN FRAN E</v>
          </cell>
          <cell r="C556" t="str">
            <v>non-HFTD - Non-critical Substation</v>
          </cell>
        </row>
        <row r="557">
          <cell r="B557" t="str">
            <v>SAN FRAN F (MARINA)</v>
          </cell>
          <cell r="C557" t="str">
            <v>non-HFTD - Non-critical Substation</v>
          </cell>
        </row>
        <row r="558">
          <cell r="B558" t="str">
            <v>SAN FRAN G</v>
          </cell>
          <cell r="C558" t="str">
            <v>non-HFTD - Non-critical Substation</v>
          </cell>
        </row>
        <row r="559">
          <cell r="B559" t="str">
            <v>SAN FRAN J</v>
          </cell>
          <cell r="C559" t="str">
            <v>non-HFTD - Non-critical Substation</v>
          </cell>
        </row>
        <row r="560">
          <cell r="B560" t="str">
            <v>SAN FRAN K</v>
          </cell>
          <cell r="C560" t="str">
            <v>non-HFTD - Non-critical Substation</v>
          </cell>
        </row>
        <row r="561">
          <cell r="B561" t="str">
            <v>SAN FRAN L</v>
          </cell>
          <cell r="C561" t="str">
            <v>non-HFTD - Non-critical Substation</v>
          </cell>
        </row>
        <row r="562">
          <cell r="B562" t="str">
            <v>SAN FRAN M</v>
          </cell>
          <cell r="C562" t="str">
            <v>non-HFTD - Non-critical Substation</v>
          </cell>
        </row>
        <row r="563">
          <cell r="B563" t="str">
            <v>SAN FRAN N</v>
          </cell>
          <cell r="C563" t="str">
            <v>non-HFTD - Non-critical Substation</v>
          </cell>
        </row>
        <row r="564">
          <cell r="B564" t="str">
            <v>SAN FRAN P(HUNTERS POINT)</v>
          </cell>
          <cell r="C564" t="str">
            <v>non-HFTD - Critical Substation</v>
          </cell>
        </row>
        <row r="565">
          <cell r="B565" t="str">
            <v>SAN FRAN W (BAYSHORE)</v>
          </cell>
          <cell r="C565" t="str">
            <v>non-HFTD - Non-critical Substation</v>
          </cell>
        </row>
        <row r="566">
          <cell r="B566" t="str">
            <v>SAN FRAN X (MISSION)</v>
          </cell>
          <cell r="C566" t="str">
            <v>non-HFTD - Critical Substation</v>
          </cell>
        </row>
        <row r="567">
          <cell r="B567" t="str">
            <v>SAN FRAN Y (LARKIN)</v>
          </cell>
          <cell r="C567" t="str">
            <v>non-HFTD - Critical Substation</v>
          </cell>
        </row>
        <row r="568">
          <cell r="B568" t="str">
            <v>SAN FRAN Z (EMBARCADERO)</v>
          </cell>
          <cell r="C568" t="str">
            <v>non-HFTD - Critical Substation</v>
          </cell>
        </row>
        <row r="569">
          <cell r="B569" t="str">
            <v>SAN JOAQUIN</v>
          </cell>
          <cell r="C569" t="str">
            <v>non-HFTD - Non-critical Substation</v>
          </cell>
        </row>
        <row r="570">
          <cell r="B570" t="str">
            <v>SAN JOSE A</v>
          </cell>
          <cell r="C570" t="str">
            <v>non-HFTD - Non-critical Substation</v>
          </cell>
        </row>
        <row r="571">
          <cell r="B571" t="str">
            <v>SAN JOSE B</v>
          </cell>
          <cell r="C571" t="str">
            <v>non-HFTD - Non-critical Substation</v>
          </cell>
        </row>
        <row r="572">
          <cell r="B572" t="str">
            <v>SAN JUSTO</v>
          </cell>
          <cell r="C572" t="str">
            <v>non-HFTD - Non-critical Substation</v>
          </cell>
        </row>
        <row r="573">
          <cell r="B573" t="str">
            <v>SAN LEANDRO U</v>
          </cell>
          <cell r="C573" t="str">
            <v>non-HFTD - Non-critical Substation</v>
          </cell>
        </row>
        <row r="574">
          <cell r="B574" t="str">
            <v>SAN LORENZO</v>
          </cell>
          <cell r="C574" t="str">
            <v>non-HFTD - Non-critical Substation</v>
          </cell>
        </row>
        <row r="575">
          <cell r="B575" t="str">
            <v>SAN LUIS #3</v>
          </cell>
          <cell r="C575" t="str">
            <v>non-HFTD - Non-critical Substation</v>
          </cell>
        </row>
        <row r="576">
          <cell r="B576" t="str">
            <v>SAN LUIS #5</v>
          </cell>
          <cell r="C576" t="str">
            <v>non-HFTD - Non-critical Substation</v>
          </cell>
        </row>
        <row r="577">
          <cell r="B577" t="str">
            <v>SAN MIGUEL</v>
          </cell>
          <cell r="C577" t="str">
            <v>non-HFTD - Non-critical Substation</v>
          </cell>
        </row>
        <row r="578">
          <cell r="B578" t="str">
            <v>SAN PABLO</v>
          </cell>
          <cell r="C578" t="str">
            <v>non-HFTD - Non-critical Substation</v>
          </cell>
        </row>
        <row r="579">
          <cell r="B579" t="str">
            <v>SAN RAFAEL</v>
          </cell>
          <cell r="C579" t="str">
            <v>non-HFTD - Non-critical Substation</v>
          </cell>
        </row>
        <row r="580">
          <cell r="B580" t="str">
            <v>SAN RAMON RESEARCH CTR</v>
          </cell>
          <cell r="C580" t="str">
            <v>non-HFTD - Non-critical Substation</v>
          </cell>
        </row>
        <row r="581">
          <cell r="B581" t="str">
            <v>SAND CREEK</v>
          </cell>
          <cell r="C581" t="str">
            <v>HFTD - Non-critical Substation</v>
          </cell>
        </row>
        <row r="582">
          <cell r="B582" t="str">
            <v>SANGER</v>
          </cell>
          <cell r="C582" t="str">
            <v>non-HFTD - Critical Substation</v>
          </cell>
        </row>
        <row r="583">
          <cell r="B583" t="str">
            <v>SANTA MARIA</v>
          </cell>
          <cell r="C583" t="str">
            <v>non-HFTD - Non-critical Substation</v>
          </cell>
        </row>
        <row r="584">
          <cell r="B584" t="str">
            <v>SANTA NELLA</v>
          </cell>
          <cell r="C584" t="str">
            <v>non-HFTD - Non-critical Substation</v>
          </cell>
        </row>
        <row r="585">
          <cell r="B585" t="str">
            <v>SANTA RITA</v>
          </cell>
          <cell r="C585" t="str">
            <v>non-HFTD - Non-critical Substation</v>
          </cell>
        </row>
        <row r="586">
          <cell r="B586" t="str">
            <v>SANTA ROSA A</v>
          </cell>
          <cell r="C586" t="str">
            <v>non-HFTD - Non-critical Substation</v>
          </cell>
        </row>
        <row r="587">
          <cell r="B587" t="str">
            <v>SANTA YNEZ</v>
          </cell>
          <cell r="C587" t="str">
            <v>HFTD - Non-critical Substation</v>
          </cell>
        </row>
        <row r="588">
          <cell r="B588" t="str">
            <v>SARANAP</v>
          </cell>
          <cell r="C588" t="str">
            <v>non-HFTD - Non-critical Substation</v>
          </cell>
        </row>
        <row r="589">
          <cell r="B589" t="str">
            <v>SARATOGA</v>
          </cell>
          <cell r="C589" t="str">
            <v>non-HFTD - Non-critical Substation</v>
          </cell>
        </row>
        <row r="590">
          <cell r="B590" t="str">
            <v>SAUSALITO</v>
          </cell>
          <cell r="C590" t="str">
            <v>non-HFTD - Non-critical Substation</v>
          </cell>
        </row>
        <row r="591">
          <cell r="B591" t="str">
            <v>SEACLIFF</v>
          </cell>
          <cell r="C591" t="str">
            <v>non-HFTD - Non-critical Substation</v>
          </cell>
        </row>
        <row r="592">
          <cell r="B592" t="str">
            <v>SERRAMONTE</v>
          </cell>
          <cell r="C592" t="str">
            <v>non-HFTD - Non-critical Substation</v>
          </cell>
        </row>
        <row r="593">
          <cell r="B593" t="str">
            <v>SHADY GLEN</v>
          </cell>
          <cell r="C593" t="str">
            <v>HFTD - Non-critical Substation</v>
          </cell>
        </row>
        <row r="594">
          <cell r="B594" t="str">
            <v>SHAFTER</v>
          </cell>
          <cell r="C594" t="str">
            <v>non-HFTD - Non-critical Substation</v>
          </cell>
        </row>
        <row r="595">
          <cell r="B595" t="str">
            <v>SHARON</v>
          </cell>
          <cell r="C595" t="str">
            <v>non-HFTD - Non-critical Substation</v>
          </cell>
        </row>
        <row r="596">
          <cell r="B596" t="str">
            <v>SHEPHERD</v>
          </cell>
          <cell r="C596" t="str">
            <v>non-HFTD - Non-critical Substation</v>
          </cell>
        </row>
        <row r="597">
          <cell r="B597" t="str">
            <v>SHINGLE SPRINGS</v>
          </cell>
          <cell r="C597" t="str">
            <v>HFTD - Non-critical Substation</v>
          </cell>
        </row>
        <row r="598">
          <cell r="B598" t="str">
            <v>SHREDDER</v>
          </cell>
          <cell r="C598" t="str">
            <v>non-HFTD - Non-critical Substation</v>
          </cell>
        </row>
        <row r="599">
          <cell r="B599" t="str">
            <v>SILVER AVE</v>
          </cell>
          <cell r="C599" t="str">
            <v>non-HFTD - Non-critical Substation</v>
          </cell>
        </row>
        <row r="600">
          <cell r="B600" t="str">
            <v>SILVERADO</v>
          </cell>
          <cell r="C600" t="str">
            <v>non-HFTD - Non-critical Substation</v>
          </cell>
        </row>
        <row r="601">
          <cell r="B601" t="str">
            <v>SISQUOC</v>
          </cell>
          <cell r="C601" t="str">
            <v>non-HFTD - Non-critical Substation</v>
          </cell>
        </row>
        <row r="602">
          <cell r="B602" t="str">
            <v>SIXTH AVE</v>
          </cell>
          <cell r="C602" t="str">
            <v>non-HFTD - Non-critical Substation</v>
          </cell>
        </row>
        <row r="603">
          <cell r="B603" t="str">
            <v>SKAGGS ISLAND</v>
          </cell>
          <cell r="C603" t="str">
            <v>non-HFTD - Non-critical Substation</v>
          </cell>
        </row>
        <row r="604">
          <cell r="B604" t="str">
            <v>SMARTVILLE</v>
          </cell>
          <cell r="C604" t="str">
            <v>HFTD - Non-critical Substation</v>
          </cell>
        </row>
        <row r="605">
          <cell r="B605" t="str">
            <v>SMYRNA</v>
          </cell>
          <cell r="C605" t="str">
            <v>non-HFTD - Non-critical Substation</v>
          </cell>
        </row>
        <row r="606">
          <cell r="B606" t="str">
            <v>SNEATH LANE</v>
          </cell>
          <cell r="C606" t="str">
            <v>HFTD - Non-critical Substation</v>
          </cell>
        </row>
        <row r="607">
          <cell r="B607" t="str">
            <v>SOLANO</v>
          </cell>
          <cell r="C607" t="str">
            <v>non-HFTD - Non-critical Substation</v>
          </cell>
        </row>
        <row r="608">
          <cell r="B608" t="str">
            <v>SONOMA A</v>
          </cell>
          <cell r="C608" t="str">
            <v>non-HFTD - Non-critical Substation</v>
          </cell>
        </row>
        <row r="609">
          <cell r="B609" t="str">
            <v>SOQUEL</v>
          </cell>
          <cell r="C609" t="str">
            <v>non-HFTD - Non-critical Substation</v>
          </cell>
        </row>
        <row r="610">
          <cell r="B610" t="str">
            <v>SOTO</v>
          </cell>
          <cell r="C610" t="str">
            <v>non-HFTD - Non-critical Substation</v>
          </cell>
        </row>
        <row r="611">
          <cell r="B611" t="str">
            <v>SPANISH CREEK</v>
          </cell>
          <cell r="C611" t="str">
            <v>HFTD - Non-critical Substation</v>
          </cell>
        </row>
        <row r="612">
          <cell r="B612" t="str">
            <v>SPENCE</v>
          </cell>
          <cell r="C612" t="str">
            <v>non-HFTD - Non-critical Substation</v>
          </cell>
        </row>
        <row r="613">
          <cell r="B613" t="str">
            <v>SPRING GAP PH</v>
          </cell>
          <cell r="C613" t="str">
            <v>HFTD - Non-critical Substation</v>
          </cell>
        </row>
        <row r="614">
          <cell r="B614" t="str">
            <v>SRI</v>
          </cell>
          <cell r="C614" t="str">
            <v>non-HFTD - Non-critical Substation</v>
          </cell>
        </row>
        <row r="615">
          <cell r="B615" t="str">
            <v>STAFFORD</v>
          </cell>
          <cell r="C615" t="str">
            <v>HFTD - Non-critical Substation</v>
          </cell>
        </row>
        <row r="616">
          <cell r="B616" t="str">
            <v>STATION MA</v>
          </cell>
          <cell r="C616" t="str">
            <v>non-HFTD - Non-critical Substation</v>
          </cell>
        </row>
        <row r="617">
          <cell r="B617" t="str">
            <v>STAUFFER</v>
          </cell>
          <cell r="C617" t="str">
            <v>non-HFTD - Non-critical Substation</v>
          </cell>
        </row>
        <row r="618">
          <cell r="B618" t="str">
            <v>STELLING</v>
          </cell>
          <cell r="C618" t="str">
            <v>non-HFTD - Non-critical Substation</v>
          </cell>
        </row>
        <row r="619">
          <cell r="B619" t="str">
            <v>STILLWATER</v>
          </cell>
          <cell r="C619" t="str">
            <v>HFTD - Non-critical Substation</v>
          </cell>
        </row>
        <row r="620">
          <cell r="B620" t="str">
            <v>STOCKDALE</v>
          </cell>
          <cell r="C620" t="str">
            <v>non-HFTD - Non-critical Substation</v>
          </cell>
        </row>
        <row r="621">
          <cell r="B621" t="str">
            <v>STOCKTON A</v>
          </cell>
          <cell r="C621" t="str">
            <v>non-HFTD - Non-critical Substation</v>
          </cell>
        </row>
        <row r="622">
          <cell r="B622" t="str">
            <v>STOCKTON ACRES</v>
          </cell>
          <cell r="C622" t="str">
            <v>non-HFTD - Non-critical Substation</v>
          </cell>
        </row>
        <row r="623">
          <cell r="B623" t="str">
            <v>STONE</v>
          </cell>
          <cell r="C623" t="str">
            <v>non-HFTD - Non-critical Substation</v>
          </cell>
        </row>
        <row r="624">
          <cell r="B624" t="str">
            <v>STONE CORRAL</v>
          </cell>
          <cell r="C624" t="str">
            <v>non-HFTD - Non-critical Substation</v>
          </cell>
        </row>
        <row r="625">
          <cell r="B625" t="str">
            <v>STOREY</v>
          </cell>
          <cell r="C625" t="str">
            <v>non-HFTD - Non-critical Substation</v>
          </cell>
        </row>
        <row r="626">
          <cell r="B626" t="str">
            <v>STROUD</v>
          </cell>
          <cell r="C626" t="str">
            <v>non-HFTD - Non-critical Substation</v>
          </cell>
        </row>
        <row r="627">
          <cell r="B627" t="str">
            <v>STUART</v>
          </cell>
          <cell r="C627" t="str">
            <v>non-HFTD - Non-critical Substation</v>
          </cell>
        </row>
        <row r="628">
          <cell r="B628" t="str">
            <v>SUISUN</v>
          </cell>
          <cell r="C628" t="str">
            <v>non-HFTD - Non-critical Substation</v>
          </cell>
        </row>
        <row r="629">
          <cell r="B629" t="str">
            <v>SULLIVAN</v>
          </cell>
          <cell r="C629" t="str">
            <v>non-HFTD - Non-critical Substation</v>
          </cell>
        </row>
        <row r="630">
          <cell r="B630" t="str">
            <v>SUMMIT</v>
          </cell>
          <cell r="C630" t="str">
            <v>HFTD - Non-critical Substation</v>
          </cell>
        </row>
        <row r="631">
          <cell r="B631" t="str">
            <v>SUNOL</v>
          </cell>
          <cell r="C631" t="str">
            <v>HFTD - Non-critical Substation</v>
          </cell>
        </row>
        <row r="632">
          <cell r="B632" t="str">
            <v>SWIFT</v>
          </cell>
          <cell r="C632" t="str">
            <v>non-HFTD - Non-critical Substation</v>
          </cell>
        </row>
        <row r="633">
          <cell r="B633" t="str">
            <v>SYCAMORE CREEK</v>
          </cell>
          <cell r="C633" t="str">
            <v>non-HFTD - Non-critical Substation</v>
          </cell>
        </row>
        <row r="634">
          <cell r="B634" t="str">
            <v>TAMARACK</v>
          </cell>
          <cell r="C634" t="str">
            <v>non-HFTD - Non-critical Substation</v>
          </cell>
        </row>
        <row r="635">
          <cell r="B635" t="str">
            <v>TAR FLAT</v>
          </cell>
          <cell r="C635" t="str">
            <v>HFTD - Non-critical Substation</v>
          </cell>
        </row>
        <row r="636">
          <cell r="B636" t="str">
            <v>TARAVAL</v>
          </cell>
          <cell r="C636" t="str">
            <v>non-HFTD - Non-critical Substation</v>
          </cell>
        </row>
        <row r="637">
          <cell r="B637" t="str">
            <v>TASSAJARA</v>
          </cell>
          <cell r="C637" t="str">
            <v>non-HFTD - Non-critical Substation</v>
          </cell>
        </row>
        <row r="638">
          <cell r="B638" t="str">
            <v>TECUYA</v>
          </cell>
          <cell r="C638" t="str">
            <v>non-HFTD - Non-critical Substation</v>
          </cell>
        </row>
        <row r="639">
          <cell r="B639" t="str">
            <v>TEJON</v>
          </cell>
          <cell r="C639" t="str">
            <v>non-HFTD - Non-critical Substation</v>
          </cell>
        </row>
        <row r="640">
          <cell r="B640" t="str">
            <v>TEMBLOR</v>
          </cell>
          <cell r="C640" t="str">
            <v>non-HFTD - Non-critical Substation</v>
          </cell>
        </row>
        <row r="641">
          <cell r="B641" t="str">
            <v>TERMINOUS</v>
          </cell>
          <cell r="C641" t="str">
            <v>non-HFTD - Non-critical Substation</v>
          </cell>
        </row>
        <row r="642">
          <cell r="B642" t="str">
            <v>TES SAN RAMON</v>
          </cell>
          <cell r="C642" t="str">
            <v>non-HFTD - Non-critical Substation</v>
          </cell>
        </row>
        <row r="643">
          <cell r="B643" t="str">
            <v>TEVIS</v>
          </cell>
          <cell r="C643" t="str">
            <v>non-HFTD - Non-critical Substation</v>
          </cell>
        </row>
        <row r="644">
          <cell r="B644" t="str">
            <v>TIDEWATER</v>
          </cell>
          <cell r="C644" t="str">
            <v>non-HFTD - Non-critical Substation</v>
          </cell>
        </row>
        <row r="645">
          <cell r="B645" t="str">
            <v>TIVY VALLEY</v>
          </cell>
          <cell r="C645" t="str">
            <v>non-HFTD - Non-critical Substation</v>
          </cell>
        </row>
        <row r="646">
          <cell r="B646" t="str">
            <v>TOCALOMA</v>
          </cell>
          <cell r="C646" t="str">
            <v>HFTD - Non-critical Substation</v>
          </cell>
        </row>
        <row r="647">
          <cell r="B647" t="str">
            <v>TRACY</v>
          </cell>
          <cell r="C647" t="str">
            <v>non-HFTD - Non-critical Substation</v>
          </cell>
        </row>
        <row r="648">
          <cell r="B648" t="str">
            <v>TRES PINOS</v>
          </cell>
          <cell r="C648" t="str">
            <v>non-HFTD - Non-critical Substation</v>
          </cell>
        </row>
        <row r="649">
          <cell r="B649" t="str">
            <v>TRES VIAS</v>
          </cell>
          <cell r="C649" t="str">
            <v>non-HFTD - Non-critical Substation</v>
          </cell>
        </row>
        <row r="650">
          <cell r="B650" t="str">
            <v>TRIMBLE</v>
          </cell>
          <cell r="C650" t="str">
            <v>non-HFTD - Non-critical Substation</v>
          </cell>
        </row>
        <row r="651">
          <cell r="B651" t="str">
            <v>TRINIDAD</v>
          </cell>
          <cell r="C651" t="str">
            <v>non-HFTD - Non-critical Substation</v>
          </cell>
        </row>
        <row r="652">
          <cell r="B652" t="str">
            <v>TUDOR</v>
          </cell>
          <cell r="C652" t="str">
            <v>non-HFTD - Non-critical Substation</v>
          </cell>
        </row>
        <row r="653">
          <cell r="B653" t="str">
            <v>TULARE LAKE</v>
          </cell>
          <cell r="C653" t="str">
            <v>non-HFTD - Non-critical Substation</v>
          </cell>
        </row>
        <row r="654">
          <cell r="B654" t="str">
            <v>TULE RIVER PH</v>
          </cell>
          <cell r="C654" t="str">
            <v>HFTD - Non-critical Substation</v>
          </cell>
        </row>
        <row r="655">
          <cell r="B655" t="str">
            <v>TUPMAN</v>
          </cell>
          <cell r="C655" t="str">
            <v>non-HFTD - Non-critical Substation</v>
          </cell>
        </row>
        <row r="656">
          <cell r="B656" t="str">
            <v>TWENTY-FIRST AVE</v>
          </cell>
          <cell r="C656" t="str">
            <v>non-HFTD - Non-critical Substation</v>
          </cell>
        </row>
        <row r="657">
          <cell r="B657" t="str">
            <v>TWISSELMAN</v>
          </cell>
          <cell r="C657" t="str">
            <v>non-HFTD - Non-critical Substation</v>
          </cell>
        </row>
        <row r="658">
          <cell r="B658" t="str">
            <v>TYLER</v>
          </cell>
          <cell r="C658" t="str">
            <v>non-HFTD - Non-critical Substation</v>
          </cell>
        </row>
        <row r="659">
          <cell r="B659" t="str">
            <v>UKIAH</v>
          </cell>
          <cell r="C659" t="str">
            <v>HFTD - Non-critical Substation</v>
          </cell>
        </row>
        <row r="660">
          <cell r="B660" t="str">
            <v>UPPER LAKE</v>
          </cell>
          <cell r="C660" t="str">
            <v>HFTD - Non-critical Substation</v>
          </cell>
        </row>
        <row r="661">
          <cell r="B661" t="str">
            <v>URICH</v>
          </cell>
          <cell r="C661" t="str">
            <v>non-HFTD - Non-critical Substation</v>
          </cell>
        </row>
        <row r="662">
          <cell r="B662" t="str">
            <v>VACAVILLE</v>
          </cell>
          <cell r="C662" t="str">
            <v>non-HFTD - Non-critical Substation</v>
          </cell>
        </row>
        <row r="663">
          <cell r="B663" t="str">
            <v>VALLECITOS</v>
          </cell>
          <cell r="C663" t="str">
            <v>non-HFTD - Non-critical Substation</v>
          </cell>
        </row>
        <row r="664">
          <cell r="B664" t="str">
            <v>VALLEJO B</v>
          </cell>
          <cell r="C664" t="str">
            <v>non-HFTD - Non-critical Substation</v>
          </cell>
        </row>
        <row r="665">
          <cell r="B665" t="str">
            <v>VALLEJO C</v>
          </cell>
          <cell r="C665" t="str">
            <v>non-HFTD - Non-critical Substation</v>
          </cell>
        </row>
        <row r="666">
          <cell r="B666" t="str">
            <v>VALLEY HOME</v>
          </cell>
          <cell r="C666" t="str">
            <v>non-HFTD - Non-critical Substation</v>
          </cell>
        </row>
        <row r="667">
          <cell r="B667" t="str">
            <v>VALLEY VIEW</v>
          </cell>
          <cell r="C667" t="str">
            <v>non-HFTD - Non-critical Substation</v>
          </cell>
        </row>
        <row r="668">
          <cell r="B668" t="str">
            <v>VASCO</v>
          </cell>
          <cell r="C668" t="str">
            <v>non-HFTD - Non-critical Substation</v>
          </cell>
        </row>
        <row r="669">
          <cell r="B669" t="str">
            <v>VASONA</v>
          </cell>
          <cell r="C669" t="str">
            <v>non-HFTD - Non-critical Substation</v>
          </cell>
        </row>
        <row r="670">
          <cell r="B670" t="str">
            <v>VICTOR</v>
          </cell>
          <cell r="C670" t="str">
            <v>non-HFTD - Non-critical Substation</v>
          </cell>
        </row>
        <row r="671">
          <cell r="B671" t="str">
            <v>VIEJO</v>
          </cell>
          <cell r="C671" t="str">
            <v>HFTD - Non-critical Substation</v>
          </cell>
        </row>
        <row r="672">
          <cell r="B672" t="str">
            <v>VIERRA</v>
          </cell>
          <cell r="C672" t="str">
            <v>non-HFTD - Non-critical Substation</v>
          </cell>
        </row>
        <row r="673">
          <cell r="B673" t="str">
            <v>VINA</v>
          </cell>
          <cell r="C673" t="str">
            <v>non-HFTD - Non-critical Substation</v>
          </cell>
        </row>
        <row r="674">
          <cell r="B674" t="str">
            <v>VINEYARD</v>
          </cell>
          <cell r="C674" t="str">
            <v>non-HFTD - Non-critical Substation</v>
          </cell>
        </row>
        <row r="675">
          <cell r="B675" t="str">
            <v>VIRGINIA</v>
          </cell>
          <cell r="C675" t="str">
            <v>non-HFTD - Non-critical Substation</v>
          </cell>
        </row>
        <row r="676">
          <cell r="B676" t="str">
            <v>VOLTA #1 PH</v>
          </cell>
          <cell r="C676" t="str">
            <v>HFTD - Non-critical Substation</v>
          </cell>
        </row>
        <row r="677">
          <cell r="B677" t="str">
            <v>WAHTOKE</v>
          </cell>
          <cell r="C677" t="str">
            <v>non-HFTD - Non-critical Substation</v>
          </cell>
        </row>
        <row r="678">
          <cell r="B678" t="str">
            <v>WALDO</v>
          </cell>
          <cell r="C678" t="str">
            <v>non-HFTD - Non-critical Substation</v>
          </cell>
        </row>
        <row r="679">
          <cell r="B679" t="str">
            <v>WALL</v>
          </cell>
          <cell r="C679" t="str">
            <v>non-HFTD - Non-critical Substation</v>
          </cell>
        </row>
        <row r="680">
          <cell r="B680" t="str">
            <v>WALNUT CREEK</v>
          </cell>
          <cell r="C680" t="str">
            <v>non-HFTD - Non-critical Substation</v>
          </cell>
        </row>
        <row r="681">
          <cell r="B681" t="str">
            <v>WARD</v>
          </cell>
          <cell r="C681" t="str">
            <v>non-HFTD - Non-critical Substation</v>
          </cell>
        </row>
        <row r="682">
          <cell r="B682" t="str">
            <v>WASCO</v>
          </cell>
          <cell r="C682" t="str">
            <v>non-HFTD - Non-critical Substation</v>
          </cell>
        </row>
        <row r="683">
          <cell r="B683" t="str">
            <v>WATERLOO</v>
          </cell>
          <cell r="C683" t="str">
            <v>non-HFTD - Non-critical Substation</v>
          </cell>
        </row>
        <row r="684">
          <cell r="B684" t="str">
            <v>WATERSHED</v>
          </cell>
          <cell r="C684" t="str">
            <v>non-HFTD - Non-critical Substation</v>
          </cell>
        </row>
        <row r="685">
          <cell r="B685" t="str">
            <v>WATSONVILLE</v>
          </cell>
          <cell r="C685" t="str">
            <v>non-HFTD - Non-critical Substation</v>
          </cell>
        </row>
        <row r="686">
          <cell r="B686" t="str">
            <v>WEEDPATCH</v>
          </cell>
          <cell r="C686" t="str">
            <v>non-HFTD - Non-critical Substation</v>
          </cell>
        </row>
        <row r="687">
          <cell r="B687" t="str">
            <v>WEIMAR</v>
          </cell>
          <cell r="C687" t="str">
            <v>HFTD - Non-critical Substation</v>
          </cell>
        </row>
        <row r="688">
          <cell r="B688" t="str">
            <v>WELLFIELD</v>
          </cell>
          <cell r="C688" t="str">
            <v>non-HFTD - Non-critical Substation</v>
          </cell>
        </row>
        <row r="689">
          <cell r="B689" t="str">
            <v>WEST FRESNO</v>
          </cell>
          <cell r="C689" t="str">
            <v>non-HFTD - Non-critical Substation</v>
          </cell>
        </row>
        <row r="690">
          <cell r="B690" t="str">
            <v>WEST LANE</v>
          </cell>
          <cell r="C690" t="str">
            <v>non-HFTD - Non-critical Substation</v>
          </cell>
        </row>
        <row r="691">
          <cell r="B691" t="str">
            <v>WEST POINT PH</v>
          </cell>
          <cell r="C691" t="str">
            <v>HFTD - Non-critical Substation</v>
          </cell>
        </row>
        <row r="692">
          <cell r="B692" t="str">
            <v>WEST SACRAMENTO</v>
          </cell>
          <cell r="C692" t="str">
            <v>non-HFTD - Non-critical Substation</v>
          </cell>
        </row>
        <row r="693">
          <cell r="B693" t="str">
            <v>WESTLAKE</v>
          </cell>
          <cell r="C693" t="str">
            <v>non-HFTD - Non-critical Substation</v>
          </cell>
        </row>
        <row r="694">
          <cell r="B694" t="str">
            <v>WESTLANDS</v>
          </cell>
          <cell r="C694" t="str">
            <v>non-HFTD - Non-critical Substation</v>
          </cell>
        </row>
        <row r="695">
          <cell r="B695" t="str">
            <v>WESTLEY</v>
          </cell>
          <cell r="C695" t="str">
            <v>non-HFTD - Non-critical Substation</v>
          </cell>
        </row>
        <row r="696">
          <cell r="B696" t="str">
            <v>WESTPARK</v>
          </cell>
          <cell r="C696" t="str">
            <v>non-HFTD - Non-critical Substation</v>
          </cell>
        </row>
        <row r="697">
          <cell r="B697" t="str">
            <v>WESTSIDE</v>
          </cell>
          <cell r="C697" t="str">
            <v>non-HFTD - Non-critical Substation</v>
          </cell>
        </row>
        <row r="698">
          <cell r="B698" t="str">
            <v>WHEATLAND</v>
          </cell>
          <cell r="C698" t="str">
            <v>non-HFTD - Non-critical Substation</v>
          </cell>
        </row>
        <row r="699">
          <cell r="B699" t="str">
            <v>WHISMAN</v>
          </cell>
          <cell r="C699" t="str">
            <v>non-HFTD - Non-critical Substation</v>
          </cell>
        </row>
        <row r="700">
          <cell r="B700" t="str">
            <v>WHITMORE</v>
          </cell>
          <cell r="C700" t="str">
            <v>HFTD - Non-critical Substation</v>
          </cell>
        </row>
        <row r="701">
          <cell r="B701" t="str">
            <v>WHITNEY</v>
          </cell>
          <cell r="C701" t="str">
            <v>non-HFTD - Non-critical Substation</v>
          </cell>
        </row>
        <row r="702">
          <cell r="B702" t="str">
            <v>WILDWOOD</v>
          </cell>
          <cell r="C702" t="str">
            <v>HFTD - Non-critical Substation</v>
          </cell>
        </row>
        <row r="703">
          <cell r="B703" t="str">
            <v>WILKINS SLOUGH</v>
          </cell>
          <cell r="C703" t="str">
            <v>non-HFTD - Non-critical Substation</v>
          </cell>
        </row>
        <row r="704">
          <cell r="B704" t="str">
            <v>WILLIAMS</v>
          </cell>
          <cell r="C704" t="str">
            <v>non-HFTD - Non-critical Substation</v>
          </cell>
        </row>
        <row r="705">
          <cell r="B705" t="str">
            <v>WILLITS A</v>
          </cell>
          <cell r="C705" t="str">
            <v>HFTD - Non-critical Substation</v>
          </cell>
        </row>
        <row r="706">
          <cell r="B706" t="str">
            <v>WILLOW CREEK</v>
          </cell>
          <cell r="C706" t="str">
            <v>HFTD - Non-critical Substation</v>
          </cell>
        </row>
        <row r="707">
          <cell r="B707" t="str">
            <v>WILLOW PASS</v>
          </cell>
          <cell r="C707" t="str">
            <v>non-HFTD - Non-critical Substation</v>
          </cell>
        </row>
        <row r="708">
          <cell r="B708" t="str">
            <v>WILLOWS A</v>
          </cell>
          <cell r="C708" t="str">
            <v>non-HFTD - Non-critical Substation</v>
          </cell>
        </row>
        <row r="709">
          <cell r="B709" t="str">
            <v>WINDSOR</v>
          </cell>
          <cell r="C709" t="str">
            <v>non-HFTD - Non-critical Substation</v>
          </cell>
        </row>
        <row r="710">
          <cell r="B710" t="str">
            <v>WINTERS</v>
          </cell>
          <cell r="C710" t="str">
            <v>non-HFTD - Non-critical Substation</v>
          </cell>
        </row>
        <row r="711">
          <cell r="B711" t="str">
            <v>WISE PH</v>
          </cell>
          <cell r="C711" t="str">
            <v>HFTD - Non-critical Substation</v>
          </cell>
        </row>
        <row r="712">
          <cell r="B712" t="str">
            <v>WOLFE</v>
          </cell>
          <cell r="C712" t="str">
            <v>non-HFTD - Non-critical Substation</v>
          </cell>
        </row>
        <row r="713">
          <cell r="B713" t="str">
            <v>WOOD</v>
          </cell>
          <cell r="C713" t="str">
            <v>HFTD - Non-critical Substation</v>
          </cell>
        </row>
        <row r="714">
          <cell r="B714" t="str">
            <v>WOODACRE</v>
          </cell>
          <cell r="C714" t="str">
            <v>HFTD - Non-critical Substation</v>
          </cell>
        </row>
        <row r="715">
          <cell r="B715" t="str">
            <v>WOODCHUCK</v>
          </cell>
          <cell r="C715" t="str">
            <v>non-HFTD - Non-critical Substation</v>
          </cell>
        </row>
        <row r="716">
          <cell r="B716" t="str">
            <v>WOODLAND</v>
          </cell>
          <cell r="C716" t="str">
            <v>non-HFTD - Non-critical Substation</v>
          </cell>
        </row>
        <row r="717">
          <cell r="B717" t="str">
            <v>WOODSIDE</v>
          </cell>
          <cell r="C717" t="str">
            <v>non-HFTD - Non-critical Substation</v>
          </cell>
        </row>
        <row r="718">
          <cell r="B718" t="str">
            <v>WOODWARD</v>
          </cell>
          <cell r="C718" t="str">
            <v>non-HFTD - Non-critical Substation</v>
          </cell>
        </row>
        <row r="719">
          <cell r="B719" t="str">
            <v>WRIGHT</v>
          </cell>
          <cell r="C719" t="str">
            <v>non-HFTD - Non-critical Substation</v>
          </cell>
        </row>
        <row r="720">
          <cell r="B720" t="str">
            <v>WYANDOTTE</v>
          </cell>
          <cell r="C720" t="str">
            <v>non-HFTD - Non-critical Substation</v>
          </cell>
        </row>
        <row r="721">
          <cell r="B721" t="str">
            <v>YERBA BUENA</v>
          </cell>
          <cell r="C721" t="str">
            <v>non-HFTD - Non-critical Substation</v>
          </cell>
        </row>
        <row r="722">
          <cell r="B722" t="str">
            <v>YOSEMITE</v>
          </cell>
          <cell r="C722" t="str">
            <v>non-HFTD - Non-critical Substation</v>
          </cell>
        </row>
        <row r="723">
          <cell r="B723" t="str">
            <v>YOSEMITE PARK</v>
          </cell>
          <cell r="C723" t="str">
            <v>HFTD - Non-critical Substation</v>
          </cell>
        </row>
        <row r="724">
          <cell r="B724" t="str">
            <v>ZACA</v>
          </cell>
          <cell r="C724" t="str">
            <v>HFTD - Non-critical Substation</v>
          </cell>
        </row>
        <row r="725">
          <cell r="B725" t="str">
            <v>ZAMORA</v>
          </cell>
          <cell r="C725" t="str">
            <v>non-HFTD - Non-critical Substation</v>
          </cell>
        </row>
        <row r="726">
          <cell r="B726" t="str">
            <v>POTRERO</v>
          </cell>
          <cell r="C726" t="str">
            <v>non-HFTD - Critical Substation</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f Programs"/>
      <sheetName val="1-Program Exposure"/>
      <sheetName val="2-Program Cost"/>
      <sheetName val="3-Eff - Freq Programs"/>
      <sheetName val="4-Eff - Conseq Programs"/>
      <sheetName val="RSE Results"/>
      <sheetName val="RSE Lite"/>
      <sheetName val="Maturity Factor - 5.3.9-2020"/>
      <sheetName val="Match esc definition"/>
      <sheetName val="Data, Validation"/>
      <sheetName val="Sheet1"/>
      <sheetName val="5.3.9_CMEWPv1.1"/>
    </sheetNames>
    <sheetDataSet>
      <sheetData sheetId="0"/>
      <sheetData sheetId="1"/>
      <sheetData sheetId="2"/>
      <sheetData sheetId="3"/>
      <sheetData sheetId="4"/>
      <sheetData sheetId="5"/>
      <sheetData sheetId="6"/>
      <sheetData sheetId="7"/>
      <sheetData sheetId="8"/>
      <sheetData sheetId="9"/>
      <sheetData sheetId="10">
        <row r="2">
          <cell r="G2">
            <v>8</v>
          </cell>
        </row>
        <row r="7">
          <cell r="G7" t="str">
            <v>HFTD - Distribution - Hardened</v>
          </cell>
        </row>
      </sheetData>
      <sheetData sheetId="1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f Programs"/>
      <sheetName val="1-Program Exposure"/>
      <sheetName val="2-Program Cost"/>
      <sheetName val="3-Eff - Freq Programs"/>
      <sheetName val="4-Eff - Conseq Programs"/>
      <sheetName val="RSE Results"/>
      <sheetName val="RSE Lite"/>
      <sheetName val="5.3.4.1"/>
      <sheetName val="5.3.4.2"/>
      <sheetName val="5.3.4.3"/>
      <sheetName val="5.3.4.4"/>
      <sheetName val="5.3.4.5"/>
      <sheetName val="5.3.4.6"/>
      <sheetName val="5.3.4.11"/>
      <sheetName val="5.3.4.13"/>
      <sheetName val="Maturity Factor - 5.3.4.14"/>
      <sheetName val="5.3.4.15-1"/>
      <sheetName val="5.3.4.15-2"/>
      <sheetName val="Match esc definition"/>
      <sheetName val="Data, Validation"/>
      <sheetName val="Data 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9">
          <cell r="C19">
            <v>0.25</v>
          </cell>
        </row>
        <row r="35">
          <cell r="D35">
            <v>0.5</v>
          </cell>
        </row>
        <row r="38">
          <cell r="D38">
            <v>0.01</v>
          </cell>
        </row>
      </sheetData>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pCommonUCC"/>
      <sheetName val="lkpUCC"/>
      <sheetName val="1_1"/>
    </sheetNames>
    <sheetDataSet>
      <sheetData sheetId="0"/>
      <sheetData sheetId="1"/>
      <sheetData sheetId="2">
        <row r="48">
          <cell r="Y48">
            <v>0</v>
          </cell>
          <cell r="Z48" t="str">
            <v>UCC</v>
          </cell>
        </row>
        <row r="49">
          <cell r="Y49" t="str">
            <v>%</v>
          </cell>
          <cell r="Z49">
            <v>0</v>
          </cell>
        </row>
        <row r="50">
          <cell r="Z50">
            <v>0</v>
          </cell>
        </row>
        <row r="51">
          <cell r="Z51">
            <v>0</v>
          </cell>
        </row>
        <row r="52">
          <cell r="Z52">
            <v>0</v>
          </cell>
        </row>
        <row r="53">
          <cell r="Z53">
            <v>0</v>
          </cell>
        </row>
        <row r="54">
          <cell r="Y54">
            <v>0.23698295087111609</v>
          </cell>
          <cell r="Z54">
            <v>0</v>
          </cell>
          <cell r="AA54">
            <v>0</v>
          </cell>
          <cell r="AB54" t="str">
            <v>UCC 801</v>
          </cell>
        </row>
        <row r="55">
          <cell r="Y55">
            <v>9.9599641230363866E-3</v>
          </cell>
          <cell r="Z55">
            <v>101</v>
          </cell>
          <cell r="AA55">
            <v>0</v>
          </cell>
          <cell r="AB55">
            <v>1.3825192512465702E-2</v>
          </cell>
        </row>
        <row r="56">
          <cell r="Y56">
            <v>1.0267451079691179E-4</v>
          </cell>
          <cell r="Z56">
            <v>102</v>
          </cell>
          <cell r="AA56">
            <v>0</v>
          </cell>
          <cell r="AB56">
            <v>1.4252007942552685E-4</v>
          </cell>
        </row>
        <row r="57">
          <cell r="Y57">
            <v>1.896293150407842E-5</v>
          </cell>
          <cell r="Z57">
            <v>108</v>
          </cell>
          <cell r="AA57">
            <v>0</v>
          </cell>
          <cell r="AB57">
            <v>2.6322000301007225E-5</v>
          </cell>
        </row>
        <row r="58">
          <cell r="Y58">
            <v>5.2980187022685317E-2</v>
          </cell>
          <cell r="Z58">
            <v>120</v>
          </cell>
          <cell r="AA58">
            <v>0</v>
          </cell>
          <cell r="AB58">
            <v>7.3540554552897722E-2</v>
          </cell>
        </row>
        <row r="59">
          <cell r="Y59">
            <v>1.6941294285856814E-3</v>
          </cell>
          <cell r="Z59">
            <v>121</v>
          </cell>
          <cell r="AA59">
            <v>0</v>
          </cell>
          <cell r="AB59">
            <v>2.3515813111272786E-3</v>
          </cell>
        </row>
        <row r="60">
          <cell r="Y60">
            <v>0.14748024465541509</v>
          </cell>
          <cell r="Z60">
            <v>130</v>
          </cell>
          <cell r="AA60">
            <v>0</v>
          </cell>
          <cell r="AB60">
            <v>0.20471386733520322</v>
          </cell>
        </row>
        <row r="61">
          <cell r="Y61">
            <v>2.474113450562275E-2</v>
          </cell>
          <cell r="Z61">
            <v>141</v>
          </cell>
          <cell r="AA61">
            <v>0</v>
          </cell>
          <cell r="AB61">
            <v>3.4342588315746367E-2</v>
          </cell>
        </row>
        <row r="62">
          <cell r="Y62">
            <v>5.6536934698964485E-6</v>
          </cell>
          <cell r="Z62">
            <v>142</v>
          </cell>
          <cell r="AA62">
            <v>0</v>
          </cell>
          <cell r="AB62">
            <v>7.8477592551768941E-6</v>
          </cell>
        </row>
        <row r="63">
          <cell r="Y63">
            <v>1.6283764154209708E-3</v>
          </cell>
          <cell r="Z63">
            <v>0</v>
          </cell>
          <cell r="AA63">
            <v>0</v>
          </cell>
          <cell r="AB63">
            <v>0</v>
          </cell>
        </row>
        <row r="64">
          <cell r="Y64">
            <v>1.6283764154209708E-3</v>
          </cell>
          <cell r="Z64">
            <v>134</v>
          </cell>
          <cell r="AA64">
            <v>0</v>
          </cell>
          <cell r="AB64">
            <v>2.2603110962904319E-3</v>
          </cell>
        </row>
        <row r="65">
          <cell r="Y65">
            <v>6.1919147134660228E-2</v>
          </cell>
          <cell r="Z65">
            <v>0</v>
          </cell>
          <cell r="AA65" t="str">
            <v>UCC 200</v>
          </cell>
          <cell r="AB65">
            <v>0</v>
          </cell>
        </row>
        <row r="66">
          <cell r="Y66">
            <v>3.0276146362615771E-2</v>
          </cell>
          <cell r="Z66">
            <v>201</v>
          </cell>
          <cell r="AA66">
            <v>0.49351464441813553</v>
          </cell>
          <cell r="AB66">
            <v>4.2025608408632023E-2</v>
          </cell>
        </row>
        <row r="67">
          <cell r="Y67">
            <v>3.1071873812777408E-2</v>
          </cell>
          <cell r="Z67">
            <v>202</v>
          </cell>
          <cell r="AA67">
            <v>0.50648535558186447</v>
          </cell>
          <cell r="AB67">
            <v>4.3130139012361179E-2</v>
          </cell>
        </row>
        <row r="68">
          <cell r="Y68">
            <v>4.4920094161855427E-5</v>
          </cell>
          <cell r="Z68">
            <v>203</v>
          </cell>
          <cell r="AA68">
            <v>0</v>
          </cell>
          <cell r="AB68">
            <v>6.2352528763568631E-5</v>
          </cell>
        </row>
        <row r="69">
          <cell r="Y69">
            <v>5.2620686510518962E-4</v>
          </cell>
          <cell r="Z69">
            <v>204</v>
          </cell>
          <cell r="AA69">
            <v>0</v>
          </cell>
          <cell r="AB69">
            <v>7.3041540326778743E-4</v>
          </cell>
        </row>
        <row r="70">
          <cell r="Y70">
            <v>0.41989089505020999</v>
          </cell>
          <cell r="Z70">
            <v>0</v>
          </cell>
          <cell r="AA70" t="str">
            <v>UCC 300</v>
          </cell>
          <cell r="AB70">
            <v>0</v>
          </cell>
        </row>
        <row r="71">
          <cell r="Y71">
            <v>0.35116936655316283</v>
          </cell>
          <cell r="Z71">
            <v>301</v>
          </cell>
          <cell r="AA71">
            <v>0.54955077595723734</v>
          </cell>
          <cell r="AB71">
            <v>0.48744995836370775</v>
          </cell>
        </row>
        <row r="72">
          <cell r="Y72">
            <v>4.5561815219517115E-4</v>
          </cell>
          <cell r="Z72">
            <v>302</v>
          </cell>
          <cell r="AA72">
            <v>4.49224042762632E-4</v>
          </cell>
          <cell r="AB72">
            <v>6.3243286707260029E-4</v>
          </cell>
        </row>
        <row r="73">
          <cell r="Y73">
            <v>6.1427010635558152E-2</v>
          </cell>
          <cell r="Z73">
            <v>303</v>
          </cell>
          <cell r="AA73">
            <v>0</v>
          </cell>
          <cell r="AB73">
            <v>8.526539222542609E-2</v>
          </cell>
        </row>
        <row r="74">
          <cell r="Y74">
            <v>6.8388997092938284E-3</v>
          </cell>
          <cell r="Z74">
            <v>307</v>
          </cell>
          <cell r="AA74">
            <v>0</v>
          </cell>
          <cell r="AB74">
            <v>9.4929162280565256E-3</v>
          </cell>
        </row>
        <row r="75">
          <cell r="Y75">
            <v>0.72042136947140734</v>
          </cell>
          <cell r="Z75">
            <v>0</v>
          </cell>
        </row>
        <row r="76">
          <cell r="Z76">
            <v>0</v>
          </cell>
        </row>
        <row r="77">
          <cell r="Z77">
            <v>0</v>
          </cell>
        </row>
        <row r="78">
          <cell r="Y78">
            <v>5.4110696150230314E-2</v>
          </cell>
          <cell r="Z78">
            <v>0</v>
          </cell>
          <cell r="AA78" t="str">
            <v>UCC 500</v>
          </cell>
          <cell r="AB78" t="str">
            <v>UCC 510</v>
          </cell>
          <cell r="AC78" t="str">
            <v>UCC 802</v>
          </cell>
        </row>
        <row r="79">
          <cell r="Y79">
            <v>2.7421366863523374E-3</v>
          </cell>
          <cell r="Z79">
            <v>501</v>
          </cell>
          <cell r="AA79">
            <v>5.067642594616048E-2</v>
          </cell>
          <cell r="AB79">
            <v>0</v>
          </cell>
          <cell r="AC79">
            <v>9.8081054377004619E-3</v>
          </cell>
        </row>
        <row r="80">
          <cell r="Y80">
            <v>0</v>
          </cell>
          <cell r="Z80">
            <v>510</v>
          </cell>
          <cell r="AA80">
            <v>0</v>
          </cell>
          <cell r="AB80">
            <v>0</v>
          </cell>
          <cell r="AC80">
            <v>0</v>
          </cell>
        </row>
        <row r="81">
          <cell r="Y81">
            <v>4.9220238023240364E-3</v>
          </cell>
          <cell r="Z81">
            <v>511</v>
          </cell>
          <cell r="AA81">
            <v>9.0962123064518854E-2</v>
          </cell>
          <cell r="AB81">
            <v>0.62728885522715172</v>
          </cell>
          <cell r="AC81">
            <v>1.7605150268524043E-2</v>
          </cell>
        </row>
        <row r="82">
          <cell r="Y82">
            <v>2.9150460350218558E-3</v>
          </cell>
          <cell r="Z82">
            <v>512</v>
          </cell>
          <cell r="AA82">
            <v>5.3871900426648793E-2</v>
          </cell>
          <cell r="AB82">
            <v>0.37150894909933335</v>
          </cell>
          <cell r="AC82">
            <v>1.0426569546858598E-2</v>
          </cell>
        </row>
        <row r="83">
          <cell r="Y83">
            <v>9.4330318015112172E-6</v>
          </cell>
          <cell r="Z83">
            <v>513</v>
          </cell>
          <cell r="AA83">
            <v>1.7432841328305599E-4</v>
          </cell>
          <cell r="AB83">
            <v>1.202195673514895E-3</v>
          </cell>
          <cell r="AC83">
            <v>3.3740174575132622E-5</v>
          </cell>
        </row>
        <row r="84">
          <cell r="Y84">
            <v>2.1989171046834486E-2</v>
          </cell>
          <cell r="Z84">
            <v>520</v>
          </cell>
          <cell r="AA84">
            <v>0.40637383384950021</v>
          </cell>
          <cell r="AB84">
            <v>0</v>
          </cell>
          <cell r="AC84">
            <v>7.8651115091522145E-2</v>
          </cell>
        </row>
        <row r="85">
          <cell r="Y85">
            <v>6.8122666972948427E-4</v>
          </cell>
          <cell r="Z85">
            <v>521</v>
          </cell>
          <cell r="AA85">
            <v>1.2589501118931451E-2</v>
          </cell>
          <cell r="AB85">
            <v>0</v>
          </cell>
          <cell r="AC85">
            <v>2.4366192381782017E-3</v>
          </cell>
        </row>
        <row r="86">
          <cell r="Y86">
            <v>3.6517549645538661E-3</v>
          </cell>
          <cell r="Z86">
            <v>522</v>
          </cell>
          <cell r="AA86">
            <v>6.748674891218015E-2</v>
          </cell>
          <cell r="AB86">
            <v>0</v>
          </cell>
          <cell r="AC86">
            <v>1.3061638357872992E-2</v>
          </cell>
        </row>
        <row r="87">
          <cell r="Y87">
            <v>0</v>
          </cell>
          <cell r="Z87">
            <v>523</v>
          </cell>
          <cell r="AA87">
            <v>0</v>
          </cell>
          <cell r="AB87">
            <v>0</v>
          </cell>
          <cell r="AC87">
            <v>0</v>
          </cell>
        </row>
        <row r="88">
          <cell r="Y88">
            <v>1.1949671462675741E-3</v>
          </cell>
          <cell r="Z88">
            <v>524</v>
          </cell>
          <cell r="AA88">
            <v>2.2083751111793594E-2</v>
          </cell>
          <cell r="AB88">
            <v>0</v>
          </cell>
          <cell r="AC88">
            <v>4.2741719708987713E-3</v>
          </cell>
        </row>
        <row r="89">
          <cell r="Y89">
            <v>1.2902366177907149E-2</v>
          </cell>
          <cell r="Z89">
            <v>525</v>
          </cell>
          <cell r="AA89">
            <v>0.23844391397378525</v>
          </cell>
          <cell r="AB89">
            <v>0</v>
          </cell>
          <cell r="AC89">
            <v>4.614932891513545E-2</v>
          </cell>
        </row>
        <row r="90">
          <cell r="Y90">
            <v>2.0893346085866021E-3</v>
          </cell>
          <cell r="Z90">
            <v>526</v>
          </cell>
          <cell r="AA90">
            <v>3.8612229323124483E-2</v>
          </cell>
          <cell r="AB90">
            <v>0</v>
          </cell>
          <cell r="AC90">
            <v>7.4731556007565638E-3</v>
          </cell>
        </row>
        <row r="91">
          <cell r="Y91">
            <v>0</v>
          </cell>
          <cell r="Z91">
            <v>527</v>
          </cell>
          <cell r="AA91">
            <v>0</v>
          </cell>
          <cell r="AB91">
            <v>0</v>
          </cell>
          <cell r="AC91">
            <v>0</v>
          </cell>
        </row>
        <row r="92">
          <cell r="Y92">
            <v>1.0132359808514119E-3</v>
          </cell>
          <cell r="Z92">
            <v>540</v>
          </cell>
          <cell r="AA92">
            <v>1.8725243860073668E-2</v>
          </cell>
          <cell r="AB92">
            <v>0</v>
          </cell>
          <cell r="AC92">
            <v>3.624153888069739E-3</v>
          </cell>
        </row>
        <row r="93">
          <cell r="Y93">
            <v>0.22546793437836232</v>
          </cell>
          <cell r="Z93">
            <v>0</v>
          </cell>
          <cell r="AA93" t="str">
            <v>UCC 300</v>
          </cell>
          <cell r="AB93">
            <v>0</v>
          </cell>
          <cell r="AC93">
            <v>0</v>
          </cell>
        </row>
        <row r="94">
          <cell r="Y94">
            <v>0.20665666087935833</v>
          </cell>
          <cell r="Z94">
            <v>601</v>
          </cell>
          <cell r="AA94">
            <v>0.45</v>
          </cell>
          <cell r="AB94">
            <v>0</v>
          </cell>
          <cell r="AC94">
            <v>0.73917187622186131</v>
          </cell>
        </row>
        <row r="95">
          <cell r="Y95">
            <v>2.3298697156248901E-3</v>
          </cell>
          <cell r="Z95">
            <v>602</v>
          </cell>
          <cell r="AA95">
            <v>0</v>
          </cell>
          <cell r="AB95">
            <v>0</v>
          </cell>
          <cell r="AC95">
            <v>8.3335042854307609E-3</v>
          </cell>
        </row>
        <row r="96">
          <cell r="Y96">
            <v>1.395194772867029E-2</v>
          </cell>
          <cell r="Z96">
            <v>603</v>
          </cell>
          <cell r="AA96">
            <v>0</v>
          </cell>
          <cell r="AB96">
            <v>0</v>
          </cell>
          <cell r="AC96">
            <v>4.9903484047731678E-2</v>
          </cell>
        </row>
        <row r="97">
          <cell r="Y97">
            <v>2.529456054708821E-3</v>
          </cell>
          <cell r="Z97">
            <v>604</v>
          </cell>
          <cell r="AA97">
            <v>0</v>
          </cell>
          <cell r="AB97">
            <v>0</v>
          </cell>
          <cell r="AC97">
            <v>9.0473869548843532E-3</v>
          </cell>
        </row>
      </sheetData>
    </sheetDataSet>
  </externalBook>
</externalLink>
</file>

<file path=xl/namedSheetViews/namedSheetView1.xml><?xml version="1.0" encoding="utf-8"?>
<namedSheetViews xmlns="http://schemas.microsoft.com/office/spreadsheetml/2019/namedsheetviews" xmlns:x="http://schemas.openxmlformats.org/spreadsheetml/2006/main">
  <namedSheetView name="View1" id="{90EF7F87-DEE0-4E08-9AE7-0F1307E2EDE1}"/>
</namedSheetViews>
</file>

<file path=xl/namedSheetViews/namedSheetView2.xml><?xml version="1.0" encoding="utf-8"?>
<namedSheetViews xmlns="http://schemas.microsoft.com/office/spreadsheetml/2019/namedsheetviews" xmlns:x="http://schemas.openxmlformats.org/spreadsheetml/2006/main">
  <namedSheetView name="View1" id="{71BB3316-ECAB-47DB-AD99-C798016B5F28}">
    <nsvFilter filterId="{188B1BA5-DDD0-4C71-AD87-3DA31AC31597}" ref="AE7:AI8" tableId="3"/>
    <nsvFilter filterId="{C0351391-59B3-47EC-8C33-6AB783325F48}" ref="B7:W10" tableId="5">
      <columnFilter colId="2" id="{11D27A0B-00E7-4622-8DA8-7CAE4F078EA3}">
        <filter colId="2">
          <x:filters>
            <x:filter val="Intrusive Wood Pole Inspection Program"/>
            <x:filter val="Overloaded Pole Replacements"/>
            <x:filter val="Pole Programs - Replace Tree Attachments"/>
            <x:filter val="Pole Replacement"/>
            <x:filter val="Pole Restoration Program"/>
          </x:filters>
        </filter>
      </columnFilter>
    </nsvFilter>
    <nsvFilter filterId="{523672E2-B03A-4ED1-8E53-FED62981725C}" ref="Y7:AC14" tableId="10"/>
  </namedSheetView>
  <namedSheetView name="View2" id="{08F36A95-5797-4DE1-8130-86C58196EB8A}">
    <nsvFilter filterId="{188B1BA5-DDD0-4C71-AD87-3DA31AC31597}" ref="AE7:AI8" tableId="3"/>
    <nsvFilter filterId="{C0351391-59B3-47EC-8C33-6AB783325F48}" ref="B7:W10" tableId="5">
      <columnFilter colId="2" id="{11D27A0B-00E7-4622-8DA8-7CAE4F078EA3}">
        <filter colId="2">
          <x:filters>
            <x:filter val="Intrusive Wood Pole Inspection Program"/>
            <x:filter val="Overloaded Pole Replacements"/>
            <x:filter val="Pole Programs - Replace Tree Attachments"/>
            <x:filter val="Pole Replacement"/>
            <x:filter val="Pole Restoration Program"/>
          </x:filters>
        </filter>
      </columnFilter>
    </nsvFilter>
    <nsvFilter filterId="{523672E2-B03A-4ED1-8E53-FED62981725C}" ref="Y7:AC14" tableId="10"/>
  </namedSheetView>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souza, Brian" refreshedDate="44615.73293564815" createdVersion="6" refreshedVersion="6" minRefreshableVersion="3" recordCount="64" xr:uid="{48911309-B476-4384-911A-8BBA7F2D4AF5}">
  <cacheSource type="worksheet">
    <worksheetSource name="TableRSE"/>
  </cacheSource>
  <cacheFields count="35">
    <cacheField name="Program" numFmtId="0">
      <sharedItems count="1">
        <s v="7.3.9-2021 All EPR in 2021"/>
      </sharedItems>
    </cacheField>
    <cacheField name="index" numFmtId="166">
      <sharedItems count="64">
        <s v="HFTD - Distribution - Tier 2 - 1QU CoRE | 1QU LoRE"/>
        <s v="HFTD - Distribution - Tier 2 - 1QU CoRE | 2QU LoRE"/>
        <s v="HFTD - Distribution - Tier 2 - 1QU CoRE | 3QU LoRE"/>
        <s v="HFTD - Distribution - Tier 2 - 1QU CoRE | 4QU LoRE"/>
        <s v="HFTD - Distribution - Tier 2 - 1QU CoRE | 5QU LoRE"/>
        <s v="HFTD - Distribution - Tier 2 - 2QU CoRE | 1QU LoRE"/>
        <s v="HFTD - Distribution - Tier 2 - 2QU CoRE | 2QU LoRE"/>
        <s v="HFTD - Distribution - Tier 2 - 2QU CoRE | 3QU LoRE"/>
        <s v="HFTD - Distribution - Tier 2 - 2QU CoRE | 4QU LoRE"/>
        <s v="HFTD - Distribution - Tier 2 - 2QU CoRE | 5QU LoRE"/>
        <s v="HFTD - Distribution - Tier 2 - 3QU CoRE | 1QU LoRE"/>
        <s v="HFTD - Distribution - Tier 2 - 3QU CoRE | 2QU LoRE"/>
        <s v="HFTD - Distribution - Tier 2 - 3QU CoRE | 3QU LoRE"/>
        <s v="HFTD - Distribution - Tier 2 - 3QU CoRE | 4QU LoRE"/>
        <s v="HFTD - Distribution - Tier 2 - 3QU CoRE | 5QU LoRE"/>
        <s v="HFTD - Distribution - Tier 2 - 4QU CoRE | 1QU LoRE"/>
        <s v="HFTD - Distribution - Tier 2 - 4QU CoRE | 2QU LoRE"/>
        <s v="HFTD - Distribution - Tier 2 - 4QU CoRE | 3QU LoRE"/>
        <s v="HFTD - Distribution - Tier 2 - 4QU CoRE | 4QU LoRE"/>
        <s v="HFTD - Distribution - Tier 2 - 4QU CoRE | 5QU LoRE"/>
        <s v="HFTD - Distribution - Tier 2 - 5QU CoRE | 1QU LoRE"/>
        <s v="HFTD - Distribution - Tier 2 - 5QU CoRE | 2QU LoRE"/>
        <s v="HFTD - Distribution - Tier 2 - 5QU CoRE | 3QU LoRE"/>
        <s v="HFTD - Distribution - Tier 2 - 5QU CoRE | 4QU LoRE"/>
        <s v="HFTD - Distribution - Tier 2 - 5QU CoRE | 5QU LoRE"/>
        <s v="HFTD - Distribution - Tier 3 - 1QU CoRE | 1QU LoRE"/>
        <s v="HFTD - Distribution - Tier 3 - 1QU CoRE | 2QU LoRE"/>
        <s v="HFTD - Distribution - Tier 3 - 1QU CoRE | 3QU LoRE"/>
        <s v="HFTD - Distribution - Tier 3 - 1QU CoRE | 4QU LoRE"/>
        <s v="HFTD - Distribution - Tier 3 - 1QU CoRE | 5QU LoRE"/>
        <s v="HFTD - Distribution - Tier 3 - 2QU CoRE | 1QU LoRE"/>
        <s v="HFTD - Distribution - Tier 3 - 2QU CoRE | 2QU LoRE"/>
        <s v="HFTD - Distribution - Tier 3 - 2QU CoRE | 3QU LoRE"/>
        <s v="HFTD - Distribution - Tier 3 - 2QU CoRE | 4QU LoRE"/>
        <s v="HFTD - Distribution - Tier 3 - 2QU CoRE | 5QU LoRE"/>
        <s v="HFTD - Distribution - Tier 3 - 3QU CoRE | 1QU LoRE"/>
        <s v="HFTD - Distribution - Tier 3 - 3QU CoRE | 2QU LoRE"/>
        <s v="HFTD - Distribution - Tier 3 - 3QU CoRE | 3QU LoRE"/>
        <s v="HFTD - Distribution - Tier 3 - 3QU CoRE | 4QU LoRE"/>
        <s v="HFTD - Distribution - Tier 3 - 3QU CoRE | 5QU LoRE"/>
        <s v="HFTD - Distribution - Tier 3 - 4QU CoRE | 1QU LoRE"/>
        <s v="HFTD - Distribution - Tier 3 - 4QU CoRE | 2QU LoRE"/>
        <s v="HFTD - Distribution - Tier 3 - 4QU CoRE | 3QU LoRE"/>
        <s v="HFTD - Distribution - Tier 3 - 4QU CoRE | 4QU LoRE"/>
        <s v="HFTD - Distribution - Tier 3 - 4QU CoRE | 5QU LoRE"/>
        <s v="HFTD - Distribution - Tier 3 - 5QU CoRE | 1QU LoRE"/>
        <s v="HFTD - Distribution - Tier 3 - 5QU CoRE | 2QU LoRE"/>
        <s v="HFTD - Distribution - Tier 3 - 5QU CoRE | 3QU LoRE"/>
        <s v="HFTD - Distribution - Tier 3 - 5QU CoRE | 4QU LoRE"/>
        <s v="HFTD - Distribution - Tier 3 - 5QU CoRE | 5QU LoRE"/>
        <s v="HFTD - Distribution - Zone 1 - 1QU CoRE | 5QU LoRE"/>
        <s v="HFTD - Distribution - Zone 1 - 4QU CoRE | 1QU LoRE"/>
        <s v="HFTD - Distribution - Zone 1 - 5QU CoRE | 1QU LoRE"/>
        <s v="HFTD - Distribution - Zone 1 - 5QU CoRE | 4QU LoRE"/>
        <s v="HFTD - Substation"/>
        <s v="HFTD - Transmission - Tier 2 - 115 kV or Lower"/>
        <s v="HFTD - Transmission - Tier 2 - 230 kV or Higher"/>
        <s v="HFTD - Transmission - Tier 2 - 60/70 kV"/>
        <s v="HFTD - Transmission - Tier 3 - 115 kV or Lower"/>
        <s v="HFTD - Transmission - Tier 3 - 230 kV or Higher"/>
        <s v="HFTD - Transmission - Tier 3 - 60/70 kV"/>
        <s v="HFTD - Transmission - Zone 1 - 115 kV or Lower"/>
        <s v="HFTD - Transmission - Zone 1 - 230 kV or Higher"/>
        <s v="HFTD - Transmission - Zone 1 - 60/70 kV"/>
      </sharedItems>
    </cacheField>
    <cacheField name="2020 Program Risk Reduction NPV" numFmtId="166">
      <sharedItems containsSemiMixedTypes="0" containsString="0" containsNumber="1" minValue="5.5443575816382529E-5" maxValue="668.30700461258471"/>
    </cacheField>
    <cacheField name="2021 Program Risk Reduction NPV" numFmtId="166">
      <sharedItems containsSemiMixedTypes="0" containsString="0" containsNumber="1" minValue="5.3579067217852523E-5" maxValue="632.71143117717611"/>
    </cacheField>
    <cacheField name="2022 Program Risk Reduction NPV" numFmtId="166">
      <sharedItems containsSemiMixedTypes="0" containsString="0" containsNumber="1" minValue="5.0599526872816569E-5" maxValue="603.75765256533725"/>
    </cacheField>
    <cacheField name="2023 Program Risk Reduction NPV" numFmtId="166">
      <sharedItems containsSemiMixedTypes="0" containsString="0" containsNumber="1" minValue="4.7860020852362364E-5" maxValue="571.52197702145179"/>
    </cacheField>
    <cacheField name="2020-2022 Program Freq Reduction NPV" numFmtId="166">
      <sharedItems containsSemiMixedTypes="0" containsString="0" containsNumber="1" containsInteger="1" minValue="0" maxValue="0"/>
    </cacheField>
    <cacheField name="2020-2022 Program Freq Risk Reduction NPV" numFmtId="0">
      <sharedItems containsSemiMixedTypes="0" containsString="0" containsNumber="1" containsInteger="1" minValue="0" maxValue="0"/>
    </cacheField>
    <cacheField name="2020-2022 Program Conseq Risk Reduction NPV" numFmtId="164">
      <sharedItems containsSemiMixedTypes="0" containsString="0" containsNumber="1" minValue="1.5962216990705161E-4" maxValue="1904.776088355098"/>
    </cacheField>
    <cacheField name="2020-2022 Program Risk Reduction NPV" numFmtId="164">
      <sharedItems containsSemiMixedTypes="0" containsString="0" containsNumber="1" minValue="1.5962216990705161E-4" maxValue="1904.776088355098"/>
    </cacheField>
    <cacheField name="2020 Program RSE" numFmtId="43">
      <sharedItems containsSemiMixedTypes="0" containsString="0" containsNumber="1" minValue="0.1157493839225454" maxValue="1390.5749358295247"/>
    </cacheField>
    <cacheField name="2021 Program RSE" numFmtId="164">
      <sharedItems containsSemiMixedTypes="0" containsString="0" containsNumber="1" minValue="0.11090190587211525" maxValue="1334.4263500954398"/>
    </cacheField>
    <cacheField name="2022 Program RSE" numFmtId="164">
      <sharedItems containsSemiMixedTypes="0" containsString="0" containsNumber="1" minValue="0.1075358487635147" maxValue="1296.0721905747516"/>
    </cacheField>
    <cacheField name="2023 Program RSE" numFmtId="164">
      <sharedItems containsSemiMixedTypes="0" containsString="0" containsNumber="1" minValue="0.10658049309247807" maxValue="1285.5743093437477"/>
    </cacheField>
    <cacheField name="2020-2022 Program RSE" numFmtId="164">
      <sharedItems containsSemiMixedTypes="0" containsString="0" containsNumber="1" minValue="0.11141708516759904" maxValue="1340.6022725420535"/>
    </cacheField>
    <cacheField name="CapEx USD 2020" numFmtId="164">
      <sharedItems containsSemiMixedTypes="0" containsString="0" containsNumber="1" containsInteger="1" minValue="0" maxValue="0"/>
    </cacheField>
    <cacheField name="CapEx USD 2021" numFmtId="164">
      <sharedItems containsSemiMixedTypes="0" containsString="0" containsNumber="1" containsInteger="1" minValue="0" maxValue="0"/>
    </cacheField>
    <cacheField name="CapEx USD 2022" numFmtId="164">
      <sharedItems containsSemiMixedTypes="0" containsString="0" containsNumber="1" containsInteger="1" minValue="0" maxValue="0"/>
    </cacheField>
    <cacheField name="CapEx USD 2023" numFmtId="164">
      <sharedItems containsSemiMixedTypes="0" containsString="0" containsNumber="1" containsInteger="1" minValue="0" maxValue="0"/>
    </cacheField>
    <cacheField name="PVRR Multiplier" numFmtId="164">
      <sharedItems containsSemiMixedTypes="0" containsString="0" containsNumber="1" containsInteger="1" minValue="0" maxValue="0"/>
    </cacheField>
    <cacheField name="2020-2022 Capital Cost NPV with PVRR" numFmtId="164">
      <sharedItems containsSemiMixedTypes="0" containsString="0" containsNumber="1" containsInteger="1" minValue="0" maxValue="0"/>
    </cacheField>
    <cacheField name="OpEx USD 2020" numFmtId="164">
      <sharedItems containsSemiMixedTypes="0" containsString="0" containsNumber="1" minValue="231.42033506283181" maxValue="3029311.9334094971"/>
    </cacheField>
    <cacheField name="OpEx USD 2021" numFmtId="164">
      <sharedItems containsSemiMixedTypes="0" containsString="0" containsNumber="1" minValue="233.41303887523782" maxValue="3055396.5963542345"/>
    </cacheField>
    <cacheField name="OpEx USD 2022" numFmtId="164">
      <sharedItems containsSemiMixedTypes="0" containsString="0" containsNumber="1" minValue="243.2461305530399" maxValue="3184112.6054888167"/>
    </cacheField>
    <cacheField name="OpEx USD 2023" numFmtId="164">
      <sharedItems containsSemiMixedTypes="0" containsString="0" containsNumber="1" minValue="248.38861604469966" maxValue="3251428.1793904817"/>
    </cacheField>
    <cacheField name="2020-2022 Expense Cost NPV" numFmtId="164">
      <sharedItems containsSemiMixedTypes="0" containsString="0" containsNumber="1" minValue="692.16620623063022" maxValue="9060514.7031177655"/>
    </cacheField>
    <cacheField name="Column27" numFmtId="164">
      <sharedItems containsNonDate="0" containsString="0" containsBlank="1"/>
    </cacheField>
    <cacheField name="Column28" numFmtId="164">
      <sharedItems containsNonDate="0" containsString="0" containsBlank="1"/>
    </cacheField>
    <cacheField name="Column29" numFmtId="164">
      <sharedItems containsNonDate="0" containsString="0" containsBlank="1"/>
    </cacheField>
    <cacheField name="Column30" numFmtId="164">
      <sharedItems containsNonDate="0" containsString="0" containsBlank="1"/>
    </cacheField>
    <cacheField name="Column31" numFmtId="164">
      <sharedItems containsNonDate="0" containsString="0" containsBlank="1"/>
    </cacheField>
    <cacheField name="Column32" numFmtId="164">
      <sharedItems containsNonDate="0" containsString="0" containsBlank="1"/>
    </cacheField>
    <cacheField name="Column33" numFmtId="164">
      <sharedItems containsNonDate="0" containsString="0" containsBlank="1"/>
    </cacheField>
    <cacheField name="Column34" numFmtId="164">
      <sharedItems containsNonDate="0" containsString="0" containsBlank="1"/>
    </cacheField>
    <cacheField name="Column35" numFmtId="16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
  <r>
    <x v="0"/>
    <x v="0"/>
    <n v="202.1814794559902"/>
    <n v="200.29414385826769"/>
    <n v="171.10049507653622"/>
    <n v="161.96530837042968"/>
    <n v="0"/>
    <n v="0"/>
    <n v="573.57611839079402"/>
    <n v="573.57611839079402"/>
    <n v="637.35423472216291"/>
    <n v="626.01416818232417"/>
    <n v="618.21973534982374"/>
    <n v="613.21339266841971"/>
    <n v="627.58986389346614"/>
    <n v="0"/>
    <n v="0"/>
    <n v="0"/>
    <n v="0"/>
    <n v="0"/>
    <n v="0"/>
    <n v="317219.95154566702"/>
    <n v="319951.45483661455"/>
    <n v="296136.66349279217"/>
    <n v="302397.3118825439"/>
    <n v="913934.64329143311"/>
    <m/>
    <m/>
    <m/>
    <m/>
    <m/>
    <m/>
    <m/>
    <m/>
    <m/>
  </r>
  <r>
    <x v="0"/>
    <x v="1"/>
    <n v="231.60459484537944"/>
    <n v="215.67631296278489"/>
    <n v="202.33491828215273"/>
    <n v="191.53198021794228"/>
    <n v="0"/>
    <n v="0"/>
    <n v="649.615826090317"/>
    <n v="649.615826090317"/>
    <n v="393.17738774795635"/>
    <n v="363.01136125066012"/>
    <n v="338.40164036123912"/>
    <n v="335.66105128215037"/>
    <n v="364.72663395609919"/>
    <n v="0"/>
    <n v="0"/>
    <n v="0"/>
    <n v="0"/>
    <n v="0"/>
    <n v="0"/>
    <n v="589058.78634568874"/>
    <n v="594131.02724864834"/>
    <n v="639767.47373563075"/>
    <n v="653292.8479902643"/>
    <n v="1781103.3404500666"/>
    <m/>
    <m/>
    <m/>
    <m/>
    <m/>
    <m/>
    <m/>
    <m/>
    <m/>
  </r>
  <r>
    <x v="0"/>
    <x v="2"/>
    <n v="534.19227657104943"/>
    <n v="513.40341605660797"/>
    <n v="466.42305096582197"/>
    <n v="441.5199763844634"/>
    <n v="0"/>
    <n v="0"/>
    <n v="1514.0187435934795"/>
    <n v="1514.0187435934795"/>
    <n v="296.6898022917714"/>
    <n v="282.70935108471656"/>
    <n v="271.99083295423765"/>
    <n v="269.7880131840609"/>
    <n v="283.9831848962109"/>
    <n v="0"/>
    <n v="0"/>
    <n v="0"/>
    <n v="0"/>
    <n v="0"/>
    <n v="0"/>
    <n v="1800507.7102235984"/>
    <n v="1816011.441032107"/>
    <n v="1834887.8126249141"/>
    <n v="1873679.3195393046"/>
    <n v="5331367.574269644"/>
    <m/>
    <m/>
    <m/>
    <m/>
    <m/>
    <m/>
    <m/>
    <m/>
    <m/>
  </r>
  <r>
    <x v="0"/>
    <x v="3"/>
    <n v="668.30700461258471"/>
    <n v="632.71143117717611"/>
    <n v="603.75765256533725"/>
    <n v="571.52197702145179"/>
    <n v="0"/>
    <n v="0"/>
    <n v="1904.776088355098"/>
    <n v="1904.776088355098"/>
    <n v="270.00104049715804"/>
    <n v="253.43787053478962"/>
    <n v="240.72039687809649"/>
    <n v="238.77079637754011"/>
    <n v="254.65449046461472"/>
    <n v="0"/>
    <n v="0"/>
    <n v="0"/>
    <n v="0"/>
    <n v="0"/>
    <n v="0"/>
    <n v="2475201.5895272787"/>
    <n v="2496514.9440455204"/>
    <n v="2683697.3377543204"/>
    <n v="2740433.593299394"/>
    <n v="7479844.8866142193"/>
    <m/>
    <m/>
    <m/>
    <m/>
    <m/>
    <m/>
    <m/>
    <m/>
    <m/>
  </r>
  <r>
    <x v="0"/>
    <x v="4"/>
    <n v="524.41961237508656"/>
    <n v="507.37950235277185"/>
    <n v="475.41486757180263"/>
    <n v="450.0315901449917"/>
    <n v="0"/>
    <n v="0"/>
    <n v="1507.2139822996612"/>
    <n v="1507.2139822996612"/>
    <n v="188.56428040745175"/>
    <n v="180.87969885027618"/>
    <n v="175.51622497260587"/>
    <n v="174.0946963789068"/>
    <n v="181.70477356427907"/>
    <n v="0"/>
    <n v="0"/>
    <n v="0"/>
    <n v="0"/>
    <n v="0"/>
    <n v="0"/>
    <n v="2781118.5195940342"/>
    <n v="2805066.0498542571"/>
    <n v="2898272.8427598332"/>
    <n v="2959545.4558570189"/>
    <n v="8294850.7776350509"/>
    <m/>
    <m/>
    <m/>
    <m/>
    <m/>
    <m/>
    <m/>
    <m/>
    <m/>
  </r>
  <r>
    <x v="0"/>
    <x v="5"/>
    <n v="71.488235358088545"/>
    <n v="68.184561415540585"/>
    <n v="68.746488150691818"/>
    <n v="65.076018314911522"/>
    <n v="0"/>
    <n v="0"/>
    <n v="208.41928492432095"/>
    <n v="208.41928492432095"/>
    <n v="231.05233455825672"/>
    <n v="218.49335862644958"/>
    <n v="209.77626025336798"/>
    <n v="208.07735777043453"/>
    <n v="219.5775248464721"/>
    <n v="0"/>
    <n v="0"/>
    <n v="0"/>
    <n v="0"/>
    <n v="0"/>
    <n v="0"/>
    <n v="309402.78311736236"/>
    <n v="312066.97468600562"/>
    <n v="350653.32098301267"/>
    <n v="358066.51029729971"/>
    <n v="949183.14189964137"/>
    <m/>
    <m/>
    <m/>
    <m/>
    <m/>
    <m/>
    <m/>
    <m/>
    <m/>
  </r>
  <r>
    <x v="0"/>
    <x v="6"/>
    <n v="118.47975222278799"/>
    <n v="112.47491847379109"/>
    <n v="111.44256933415568"/>
    <n v="105.49243684569382"/>
    <n v="0"/>
    <n v="0"/>
    <n v="342.39724003073474"/>
    <n v="342.39724003073474"/>
    <n v="135.05053906316797"/>
    <n v="127.11133413015278"/>
    <n v="121.32777666407839"/>
    <n v="120.34511821263837"/>
    <n v="127.72786426717113"/>
    <n v="0"/>
    <n v="0"/>
    <n v="0"/>
    <n v="0"/>
    <n v="0"/>
    <n v="0"/>
    <n v="877299.36544252362"/>
    <n v="884853.5753595737"/>
    <n v="982821.51429921575"/>
    <n v="1003599.4208857821"/>
    <n v="2680677.7205209904"/>
    <m/>
    <m/>
    <m/>
    <m/>
    <m/>
    <m/>
    <m/>
    <m/>
    <m/>
  </r>
  <r>
    <x v="0"/>
    <x v="7"/>
    <n v="180.61488670985577"/>
    <n v="174.39687739289718"/>
    <n v="163.76983390613589"/>
    <n v="155.02583994458453"/>
    <n v="0"/>
    <n v="0"/>
    <n v="518.78159800888886"/>
    <n v="518.78159800888886"/>
    <n v="110.33275413204329"/>
    <n v="105.62483070752852"/>
    <n v="102.29872409736819"/>
    <n v="101.47018028626448"/>
    <n v="106.11207176199996"/>
    <n v="0"/>
    <n v="0"/>
    <n v="0"/>
    <n v="0"/>
    <n v="0"/>
    <n v="0"/>
    <n v="1637001.5244403372"/>
    <n v="1651097.3435384345"/>
    <n v="1712960.9760604391"/>
    <n v="1749174.8181764162"/>
    <n v="4888996.9764464721"/>
    <m/>
    <m/>
    <m/>
    <m/>
    <m/>
    <m/>
    <m/>
    <m/>
    <m/>
  </r>
  <r>
    <x v="0"/>
    <x v="8"/>
    <n v="170.99656066214004"/>
    <n v="162.69406935910712"/>
    <n v="143.2069621557238"/>
    <n v="135.56086892756721"/>
    <n v="0"/>
    <n v="0"/>
    <n v="476.89759217697093"/>
    <n v="476.89759217697093"/>
    <n v="87.537395341379437"/>
    <n v="82.576100827483813"/>
    <n v="78.476890559539626"/>
    <n v="77.841290825177538"/>
    <n v="82.960740242882764"/>
    <n v="0"/>
    <n v="0"/>
    <n v="0"/>
    <n v="0"/>
    <n v="0"/>
    <n v="0"/>
    <n v="1953411.5676538639"/>
    <n v="1970231.9161206703"/>
    <n v="1952567.7994386042"/>
    <n v="1993847.1881683073"/>
    <n v="5748473.2028760333"/>
    <m/>
    <m/>
    <m/>
    <m/>
    <m/>
    <m/>
    <m/>
    <m/>
    <m/>
  </r>
  <r>
    <x v="0"/>
    <x v="9"/>
    <n v="167.31768197838528"/>
    <n v="160.69598564142271"/>
    <n v="150.91740962347345"/>
    <n v="142.85964418230213"/>
    <n v="0"/>
    <n v="0"/>
    <n v="478.93107724328144"/>
    <n v="478.93107724328144"/>
    <n v="66.410613114463004"/>
    <n v="63.237848158567445"/>
    <n v="60.914244398608844"/>
    <n v="60.420889378760975"/>
    <n v="63.53457721064845"/>
    <n v="0"/>
    <n v="0"/>
    <n v="0"/>
    <n v="0"/>
    <n v="0"/>
    <n v="0"/>
    <n v="2519441.9104368514"/>
    <n v="2541136.2075205538"/>
    <n v="2650966.6153029473"/>
    <n v="2707010.9080819325"/>
    <n v="7538117.0107638985"/>
    <m/>
    <m/>
    <m/>
    <m/>
    <m/>
    <m/>
    <m/>
    <m/>
    <m/>
  </r>
  <r>
    <x v="0"/>
    <x v="10"/>
    <n v="81.709010462457115"/>
    <n v="78.780695443571446"/>
    <n v="73.434707033439196"/>
    <n v="69.513828915798882"/>
    <n v="0"/>
    <n v="0"/>
    <n v="233.92441293946774"/>
    <n v="233.92441293946774"/>
    <n v="95.967949587920657"/>
    <n v="91.738678621647139"/>
    <n v="88.680431742968594"/>
    <n v="87.962117055511769"/>
    <n v="92.159599747754484"/>
    <n v="0"/>
    <n v="0"/>
    <n v="0"/>
    <n v="0"/>
    <n v="0"/>
    <n v="0"/>
    <n v="851419.77934622567"/>
    <n v="858751.14648732194"/>
    <n v="886048.19554241863"/>
    <n v="904780.2098200093"/>
    <n v="2538253.3515741257"/>
    <m/>
    <m/>
    <m/>
    <m/>
    <m/>
    <m/>
    <m/>
    <m/>
    <m/>
  </r>
  <r>
    <x v="0"/>
    <x v="11"/>
    <n v="78.74542327947205"/>
    <n v="75.883115031723804"/>
    <n v="76.786262017385894"/>
    <n v="72.68642621606233"/>
    <n v="0"/>
    <n v="0"/>
    <n v="231.41480032858175"/>
    <n v="231.41480032858175"/>
    <n v="61.888983517540687"/>
    <n v="59.13023209850541"/>
    <n v="57.388316956708863"/>
    <n v="56.923462417205528"/>
    <n v="59.433141265225174"/>
    <n v="0"/>
    <n v="0"/>
    <n v="0"/>
    <n v="0"/>
    <n v="0"/>
    <n v="0"/>
    <n v="1272365.755646219"/>
    <n v="1283321.78546686"/>
    <n v="1431672.9382494637"/>
    <n v="1461940.0479338432"/>
    <n v="3893699.632935008"/>
    <m/>
    <m/>
    <m/>
    <m/>
    <m/>
    <m/>
    <m/>
    <m/>
    <m/>
  </r>
  <r>
    <x v="0"/>
    <x v="12"/>
    <n v="66.647602680850497"/>
    <n v="64.433377206136186"/>
    <n v="60.468223341402307"/>
    <n v="57.239660939487791"/>
    <n v="0"/>
    <n v="0"/>
    <n v="191.54920322838899"/>
    <n v="191.54920322838899"/>
    <n v="48.618516087921314"/>
    <n v="46.601990515312302"/>
    <n v="45.189735503547006"/>
    <n v="44.823697015844687"/>
    <n v="46.815741863468176"/>
    <n v="0"/>
    <n v="0"/>
    <n v="0"/>
    <n v="0"/>
    <n v="0"/>
    <n v="0"/>
    <n v="1370827.5785366532"/>
    <n v="1382631.4389932533"/>
    <n v="1431763.1704266558"/>
    <n v="1462032.1877165583"/>
    <n v="4091555.438489398"/>
    <m/>
    <m/>
    <m/>
    <m/>
    <m/>
    <m/>
    <m/>
    <m/>
    <m/>
  </r>
  <r>
    <x v="0"/>
    <x v="13"/>
    <n v="47.733239553265776"/>
    <n v="45.770886266110153"/>
    <n v="41.899708175798253"/>
    <n v="39.66258695590286"/>
    <n v="0"/>
    <n v="0"/>
    <n v="135.40383399517418"/>
    <n v="135.40383399517418"/>
    <n v="36.593650315177506"/>
    <n v="34.789689339717121"/>
    <n v="33.407225862693053"/>
    <n v="33.136641007190555"/>
    <n v="34.949515516045324"/>
    <n v="0"/>
    <n v="0"/>
    <n v="0"/>
    <n v="0"/>
    <n v="0"/>
    <n v="0"/>
    <n v="1304413.1739289216"/>
    <n v="1315645.1562174922"/>
    <n v="1342005.7065609351"/>
    <n v="1370377.1542794402"/>
    <n v="3874269.2708575679"/>
    <m/>
    <m/>
    <m/>
    <m/>
    <m/>
    <m/>
    <m/>
    <m/>
    <m/>
  </r>
  <r>
    <x v="0"/>
    <x v="14"/>
    <n v="31.812339826276098"/>
    <n v="30.612023984976211"/>
    <n v="28.536759354159003"/>
    <n v="27.013117890025519"/>
    <n v="0"/>
    <n v="0"/>
    <n v="90.961123165411323"/>
    <n v="90.961123165411323"/>
    <n v="25.609135540053011"/>
    <n v="24.432491468256984"/>
    <n v="23.570933203297511"/>
    <n v="23.380019473500955"/>
    <n v="24.545446174064789"/>
    <n v="0"/>
    <n v="0"/>
    <n v="0"/>
    <n v="0"/>
    <n v="0"/>
    <n v="0"/>
    <n v="1242226.2272977235"/>
    <n v="1252922.7330232677"/>
    <n v="1295423.1487397563"/>
    <n v="1322809.790956052"/>
    <n v="3705824.8002646891"/>
    <m/>
    <m/>
    <m/>
    <m/>
    <m/>
    <m/>
    <m/>
    <m/>
    <m/>
  </r>
  <r>
    <x v="0"/>
    <x v="15"/>
    <n v="47.973823149768201"/>
    <n v="45.781473344879707"/>
    <n v="44.993581528364842"/>
    <n v="42.591099108490752"/>
    <n v="0"/>
    <n v="0"/>
    <n v="138.74887802301276"/>
    <n v="138.74887802301276"/>
    <n v="37.960381497278682"/>
    <n v="35.91636767940944"/>
    <n v="34.456035949284036"/>
    <n v="34.176817958839308"/>
    <n v="36.09228053070553"/>
    <n v="0"/>
    <n v="0"/>
    <n v="0"/>
    <n v="0"/>
    <n v="0"/>
    <n v="0"/>
    <n v="1263786.6443256731"/>
    <n v="1274668.8015204235"/>
    <n v="1397233.6314662672"/>
    <n v="1426772.6570694211"/>
    <n v="3844281.2696463466"/>
    <m/>
    <m/>
    <m/>
    <m/>
    <m/>
    <m/>
    <m/>
    <m/>
    <m/>
  </r>
  <r>
    <x v="0"/>
    <x v="16"/>
    <n v="20.796569573267053"/>
    <n v="19.964406975715434"/>
    <n v="17.748529797182073"/>
    <n v="16.800833104607293"/>
    <n v="0"/>
    <n v="0"/>
    <n v="58.509506346164557"/>
    <n v="58.509506346164557"/>
    <n v="21.999786091463491"/>
    <n v="20.939175377418366"/>
    <n v="20.095684033634679"/>
    <n v="19.932843534473069"/>
    <n v="21.031783268612525"/>
    <n v="0"/>
    <n v="0"/>
    <n v="0"/>
    <n v="0"/>
    <n v="0"/>
    <n v="0"/>
    <n v="945307.80830349436"/>
    <n v="953447.62226146879"/>
    <n v="945025.15322191571"/>
    <n v="965004.00397957489"/>
    <n v="2781956.5083424547"/>
    <m/>
    <m/>
    <m/>
    <m/>
    <m/>
    <m/>
    <m/>
    <m/>
    <m/>
  </r>
  <r>
    <x v="0"/>
    <x v="17"/>
    <n v="22.158911316174027"/>
    <n v="21.326584670497517"/>
    <n v="19.833615474866566"/>
    <n v="18.774582119021133"/>
    <n v="0"/>
    <n v="0"/>
    <n v="63.3191114615381"/>
    <n v="63.3191114615381"/>
    <n v="16.979467270767319"/>
    <n v="16.202176438639885"/>
    <n v="15.631486153813052"/>
    <n v="15.504818650132126"/>
    <n v="16.276798576664927"/>
    <n v="0"/>
    <n v="0"/>
    <n v="0"/>
    <n v="0"/>
    <n v="0"/>
    <n v="0"/>
    <n v="1305041.6107178989"/>
    <n v="1316279.0043217065"/>
    <n v="1357642.411558575"/>
    <n v="1386344.4360817547"/>
    <n v="3890145.2987392084"/>
    <m/>
    <m/>
    <m/>
    <m/>
    <m/>
    <m/>
    <m/>
    <m/>
    <m/>
  </r>
  <r>
    <x v="0"/>
    <x v="18"/>
    <n v="14.633368617374877"/>
    <n v="14.096285486635995"/>
    <n v="13.555112189656967"/>
    <n v="12.83133078782558"/>
    <n v="0"/>
    <n v="0"/>
    <n v="42.284766293667843"/>
    <n v="42.284766293667843"/>
    <n v="12.459766326554035"/>
    <n v="11.899992201333079"/>
    <n v="11.513145668186709"/>
    <n v="11.419855658140689"/>
    <n v="11.957104147503783"/>
    <n v="0"/>
    <n v="0"/>
    <n v="0"/>
    <n v="0"/>
    <n v="0"/>
    <n v="0"/>
    <n v="1174449.6833932188"/>
    <n v="1184562.5819029426"/>
    <n v="1259774.7358491723"/>
    <n v="1286407.7321773556"/>
    <n v="3536371.8315103408"/>
    <m/>
    <m/>
    <m/>
    <m/>
    <m/>
    <m/>
    <m/>
    <m/>
    <m/>
  </r>
  <r>
    <x v="0"/>
    <x v="19"/>
    <n v="7.764977497668097"/>
    <n v="7.4777347767901396"/>
    <n v="6.7819348307416316"/>
    <n v="6.4198112655170343"/>
    <n v="0"/>
    <n v="0"/>
    <n v="22.024647105199868"/>
    <n v="22.024647105199868"/>
    <n v="9.2537639420574695"/>
    <n v="8.8353687084589563"/>
    <n v="8.5167911286173048"/>
    <n v="8.4477815540544263"/>
    <n v="8.8746143148257666"/>
    <n v="0"/>
    <n v="0"/>
    <n v="0"/>
    <n v="0"/>
    <n v="0"/>
    <n v="0"/>
    <n v="839115.58002652496"/>
    <n v="846340.99872153369"/>
    <n v="852042.76579125901"/>
    <n v="870055.86861592985"/>
    <n v="2481758.2290202631"/>
    <m/>
    <m/>
    <m/>
    <m/>
    <m/>
    <m/>
    <m/>
    <m/>
    <m/>
  </r>
  <r>
    <x v="0"/>
    <x v="20"/>
    <n v="6.1360387454540177"/>
    <n v="5.8951344650215391"/>
    <n v="5.8447874408858373"/>
    <n v="5.5324821025894106"/>
    <n v="0"/>
    <n v="0"/>
    <n v="17.875960651361396"/>
    <n v="17.875960651361396"/>
    <n v="4.9871695560109215"/>
    <n v="4.7504654224202261"/>
    <n v="4.5916989363995526"/>
    <n v="4.5543114975694818"/>
    <n v="4.7742722396383881"/>
    <n v="0"/>
    <n v="0"/>
    <n v="0"/>
    <n v="0"/>
    <n v="0"/>
    <n v="0"/>
    <n v="1230364.9748700424"/>
    <n v="1240959.346256674"/>
    <n v="1362006.2308901458"/>
    <n v="1390800.5112594918"/>
    <n v="3744227.3406502167"/>
    <m/>
    <m/>
    <m/>
    <m/>
    <m/>
    <m/>
    <m/>
    <m/>
    <m/>
  </r>
  <r>
    <x v="0"/>
    <x v="21"/>
    <n v="5.185181714712626"/>
    <n v="4.9680174333947349"/>
    <n v="4.4855620369186555"/>
    <n v="4.2459320979313127"/>
    <n v="0"/>
    <n v="0"/>
    <n v="14.638761185026018"/>
    <n v="14.638761185026018"/>
    <n v="3.7899095827919482"/>
    <n v="3.6001814053529801"/>
    <n v="3.4513085729734736"/>
    <n v="3.4232451195981999"/>
    <n v="3.616509426544229"/>
    <n v="0"/>
    <n v="0"/>
    <n v="0"/>
    <n v="0"/>
    <n v="0"/>
    <n v="0"/>
    <n v="1368154.4642267718"/>
    <n v="1379935.3071509032"/>
    <n v="1390646.8453986743"/>
    <n v="1420046.6192418423"/>
    <n v="4047759.7203483991"/>
    <m/>
    <m/>
    <m/>
    <m/>
    <m/>
    <m/>
    <m/>
    <m/>
    <m/>
  </r>
  <r>
    <x v="0"/>
    <x v="22"/>
    <n v="1.7969893851164529"/>
    <n v="1.7589454232711148"/>
    <n v="1.7967258804353097"/>
    <n v="1.7007221491254843"/>
    <n v="0"/>
    <n v="0"/>
    <n v="5.3526606888228772"/>
    <n v="5.3526606888228772"/>
    <n v="2.3759151112097117"/>
    <n v="2.3057604071649997"/>
    <n v="2.2746280217984953"/>
    <n v="2.2561083851970172"/>
    <n v="2.3180895768568033"/>
    <n v="0"/>
    <n v="0"/>
    <n v="0"/>
    <n v="0"/>
    <n v="0"/>
    <n v="0"/>
    <n v="756335.68583243899"/>
    <n v="762848.30713776988"/>
    <n v="845191.68569184688"/>
    <n v="863059.94929571159"/>
    <n v="2309082.7646448324"/>
    <m/>
    <m/>
    <m/>
    <m/>
    <m/>
    <m/>
    <m/>
    <m/>
    <m/>
  </r>
  <r>
    <x v="0"/>
    <x v="23"/>
    <n v="1.5536659113984324"/>
    <n v="1.4886475822186607"/>
    <n v="1.2556287926611109"/>
    <n v="1.1885435606451002"/>
    <n v="0"/>
    <n v="0"/>
    <n v="4.2979422862782037"/>
    <n v="4.2979422862782037"/>
    <n v="2.3574866206972143"/>
    <n v="2.2395455562686699"/>
    <n v="2.1379190369106755"/>
    <n v="2.1205236594017922"/>
    <n v="2.2489856903752394"/>
    <n v="0"/>
    <n v="0"/>
    <n v="0"/>
    <n v="0"/>
    <n v="0"/>
    <n v="0"/>
    <n v="659034.87967153068"/>
    <n v="664709.66757153708"/>
    <n v="628425.48522735399"/>
    <n v="641711.07761488121"/>
    <n v="1911058.0848387256"/>
    <m/>
    <m/>
    <m/>
    <m/>
    <m/>
    <m/>
    <m/>
    <m/>
    <m/>
  </r>
  <r>
    <x v="0"/>
    <x v="24"/>
    <n v="0.88893472519276995"/>
    <n v="0.85102999050299344"/>
    <n v="0.78532492222118011"/>
    <n v="0.74334690463249264"/>
    <n v="0"/>
    <n v="0"/>
    <n v="2.5252896379169432"/>
    <n v="2.5252896379169432"/>
    <n v="1.2535245304676361"/>
    <n v="1.18982813899486"/>
    <n v="1.1411809082163582"/>
    <n v="1.1318651418776913"/>
    <n v="1.1953629508256678"/>
    <n v="0"/>
    <n v="0"/>
    <n v="0"/>
    <n v="0"/>
    <n v="0"/>
    <n v="0"/>
    <n v="709148.24846797902"/>
    <n v="715254.55031003419"/>
    <n v="736340.45288229571"/>
    <n v="751907.48405052104"/>
    <n v="2112571.4463315606"/>
    <m/>
    <m/>
    <m/>
    <m/>
    <m/>
    <m/>
    <m/>
    <m/>
    <m/>
  </r>
  <r>
    <x v="0"/>
    <x v="25"/>
    <n v="60.202009910266113"/>
    <n v="58.759087903100735"/>
    <n v="47.710893419360147"/>
    <n v="45.16352933470489"/>
    <n v="0"/>
    <n v="0"/>
    <n v="166.67199123272698"/>
    <n v="166.67199123272698"/>
    <n v="511.67255386643365"/>
    <n v="495.14521000580049"/>
    <n v="480.40480302563651"/>
    <n v="476.51403308544786"/>
    <n v="496.57719774414801"/>
    <n v="0"/>
    <n v="0"/>
    <n v="0"/>
    <n v="0"/>
    <n v="0"/>
    <n v="0"/>
    <n v="117657.29753404201"/>
    <n v="118670.41569969422"/>
    <n v="106265.91498917855"/>
    <n v="108512.49101835259"/>
    <n v="335641.65247595916"/>
    <m/>
    <m/>
    <m/>
    <m/>
    <m/>
    <m/>
    <m/>
    <m/>
    <m/>
  </r>
  <r>
    <x v="0"/>
    <x v="26"/>
    <n v="82.45634033621613"/>
    <n v="80.146316783330548"/>
    <n v="72.581139836536906"/>
    <n v="68.705881742557338"/>
    <n v="0"/>
    <n v="0"/>
    <n v="235.18379695608357"/>
    <n v="235.18379695608357"/>
    <n v="292.35434615202053"/>
    <n v="281.73802945001188"/>
    <n v="274.10571751910487"/>
    <n v="271.88563241618954"/>
    <n v="282.90880541708475"/>
    <n v="0"/>
    <n v="0"/>
    <n v="0"/>
    <n v="0"/>
    <n v="0"/>
    <n v="0"/>
    <n v="282042.4646375528"/>
    <n v="284471.06320643419"/>
    <n v="283327.9813642762"/>
    <n v="289317.84040225722"/>
    <n v="831306.03379190865"/>
    <m/>
    <m/>
    <m/>
    <m/>
    <m/>
    <m/>
    <m/>
    <m/>
    <m/>
  </r>
  <r>
    <x v="0"/>
    <x v="27"/>
    <n v="13.243144832287946"/>
    <n v="12.578717822604048"/>
    <n v="17.105116592555692"/>
    <n v="16.191838584287556"/>
    <n v="0"/>
    <n v="0"/>
    <n v="42.92697924744769"/>
    <n v="42.92697924744769"/>
    <n v="197.06691286454262"/>
    <n v="185.58179219481917"/>
    <n v="179.83642723150012"/>
    <n v="178.37986187196967"/>
    <n v="186.56114412911157"/>
    <n v="0"/>
    <n v="0"/>
    <n v="0"/>
    <n v="0"/>
    <n v="0"/>
    <n v="0"/>
    <n v="67201.259916173003"/>
    <n v="67779.913502501484"/>
    <n v="101772.9001615126"/>
    <n v="103924.48901242176"/>
    <n v="230096.03338270498"/>
    <m/>
    <m/>
    <m/>
    <m/>
    <m/>
    <m/>
    <m/>
    <m/>
    <m/>
  </r>
  <r>
    <x v="0"/>
    <x v="28"/>
    <n v="32.448068474196177"/>
    <n v="31.215211067279377"/>
    <n v="27.098573067961354"/>
    <n v="25.651720416668805"/>
    <n v="0"/>
    <n v="0"/>
    <n v="90.761852609436914"/>
    <n v="90.761852609436914"/>
    <n v="157.17733176384573"/>
    <n v="149.91453539354228"/>
    <n v="143.97855823488607"/>
    <n v="142.8124026680097"/>
    <n v="150.54837121992037"/>
    <n v="0"/>
    <n v="0"/>
    <n v="0"/>
    <n v="0"/>
    <n v="0"/>
    <n v="0"/>
    <n v="206442.41831861882"/>
    <n v="208220.04340897288"/>
    <n v="201387.43947842254"/>
    <n v="205644.98710463024"/>
    <n v="602875.02198779967"/>
    <m/>
    <m/>
    <m/>
    <m/>
    <m/>
    <m/>
    <m/>
    <m/>
    <m/>
  </r>
  <r>
    <x v="0"/>
    <x v="29"/>
    <n v="14.785873882121113"/>
    <n v="13.888253740530637"/>
    <n v="14.794621948368981"/>
    <n v="14.004701166555158"/>
    <n v="0"/>
    <n v="0"/>
    <n v="43.468749571020737"/>
    <n v="43.468749571020737"/>
    <n v="150.61327125027861"/>
    <n v="140.26208535233519"/>
    <n v="132.86211390206674"/>
    <n v="131.78596550144337"/>
    <n v="140.88494310499618"/>
    <n v="0"/>
    <n v="0"/>
    <n v="0"/>
    <n v="0"/>
    <n v="0"/>
    <n v="0"/>
    <n v="98171.122367769174"/>
    <n v="99016.449852742866"/>
    <n v="119147.9272746131"/>
    <n v="121666.84293414681"/>
    <n v="308540.77528089809"/>
    <m/>
    <m/>
    <m/>
    <m/>
    <m/>
    <m/>
    <m/>
    <m/>
    <m/>
  </r>
  <r>
    <x v="0"/>
    <x v="30"/>
    <n v="75.602594117848952"/>
    <n v="74.117348170471203"/>
    <n v="56.973663479970114"/>
    <n v="53.931707139271367"/>
    <n v="0"/>
    <n v="0"/>
    <n v="206.69360576829027"/>
    <n v="206.69360576829027"/>
    <n v="193.89621436588877"/>
    <n v="188.46421941258498"/>
    <n v="182.95736147837468"/>
    <n v="181.4754743958529"/>
    <n v="188.83252812943371"/>
    <n v="0"/>
    <n v="0"/>
    <n v="0"/>
    <n v="0"/>
    <n v="0"/>
    <n v="0"/>
    <n v="389912.68790418096"/>
    <n v="393270.13053981273"/>
    <n v="333202.33430877078"/>
    <n v="340246.59094740369"/>
    <n v="1094586.8691998543"/>
    <m/>
    <m/>
    <m/>
    <m/>
    <m/>
    <m/>
    <m/>
    <m/>
    <m/>
  </r>
  <r>
    <x v="0"/>
    <x v="31"/>
    <n v="72.137918511770209"/>
    <n v="70.422728450325081"/>
    <n v="56.370734865867831"/>
    <n v="53.360959114798177"/>
    <n v="0"/>
    <n v="0"/>
    <n v="198.93138182796307"/>
    <n v="198.93138182796307"/>
    <n v="134.31340851321482"/>
    <n v="130.00049802302672"/>
    <n v="126.03467168995148"/>
    <n v="125.0138112089076"/>
    <n v="130.35607728772669"/>
    <n v="0"/>
    <n v="0"/>
    <n v="0"/>
    <n v="0"/>
    <n v="0"/>
    <n v="0"/>
    <n v="537086.50022587064"/>
    <n v="541711.22050510335"/>
    <n v="478572.16984592279"/>
    <n v="488689.70155978558"/>
    <n v="1526061.4308673502"/>
    <m/>
    <m/>
    <m/>
    <m/>
    <m/>
    <m/>
    <m/>
    <m/>
    <m/>
  </r>
  <r>
    <x v="0"/>
    <x v="32"/>
    <n v="42.443298444934968"/>
    <n v="40.463750662193206"/>
    <n v="47.452738154393387"/>
    <n v="44.919129482975684"/>
    <n v="0"/>
    <n v="0"/>
    <n v="130.35978726152157"/>
    <n v="130.35978726152157"/>
    <n v="109.9329450785393"/>
    <n v="103.91094069739064"/>
    <n v="100.45997868635634"/>
    <n v="99.646297340625054"/>
    <n v="104.46783522227587"/>
    <n v="0"/>
    <n v="0"/>
    <n v="0"/>
    <n v="0"/>
    <n v="0"/>
    <n v="0"/>
    <n v="386083.52040975739"/>
    <n v="389407.99102215527"/>
    <n v="505419.47638394934"/>
    <n v="516104.58910741773"/>
    <n v="1247846.1622580336"/>
    <m/>
    <m/>
    <m/>
    <m/>
    <m/>
    <m/>
    <m/>
    <m/>
    <m/>
  </r>
  <r>
    <x v="0"/>
    <x v="33"/>
    <n v="11.245313340420635"/>
    <n v="10.439300746742061"/>
    <n v="15.166074903556463"/>
    <n v="14.356322201147549"/>
    <n v="0"/>
    <n v="0"/>
    <n v="36.850688990719156"/>
    <n v="36.850688990719156"/>
    <n v="94.572239261716533"/>
    <n v="87.044217547944399"/>
    <n v="82.464123686912245"/>
    <n v="81.796190704307335"/>
    <n v="87.169125943605835"/>
    <n v="0"/>
    <n v="0"/>
    <n v="0"/>
    <n v="0"/>
    <n v="0"/>
    <n v="0"/>
    <n v="118907.12780206752"/>
    <n v="119931.00794997717"/>
    <n v="196784.97049718711"/>
    <n v="200945.21696629928"/>
    <n v="422749.32313259342"/>
    <m/>
    <m/>
    <m/>
    <m/>
    <m/>
    <m/>
    <m/>
    <m/>
    <m/>
  </r>
  <r>
    <x v="0"/>
    <x v="34"/>
    <n v="4.1151576608442548"/>
    <n v="3.8132858537232597"/>
    <n v="2.261858735478139"/>
    <n v="2.1410930985401939"/>
    <n v="0"/>
    <n v="0"/>
    <n v="10.190302250045653"/>
    <n v="10.190302250045653"/>
    <n v="71.304390523599409"/>
    <n v="65.509692510023868"/>
    <n v="58.85772673965775"/>
    <n v="58.381007948108028"/>
    <n v="66.020194553826897"/>
    <n v="0"/>
    <n v="0"/>
    <n v="0"/>
    <n v="0"/>
    <n v="0"/>
    <n v="0"/>
    <n v="57712.542392214578"/>
    <n v="58209.490956468391"/>
    <n v="41119.30550200658"/>
    <n v="41988.61195917584"/>
    <n v="154351.29082719379"/>
    <m/>
    <m/>
    <m/>
    <m/>
    <m/>
    <m/>
    <m/>
    <m/>
    <m/>
  </r>
  <r>
    <x v="0"/>
    <x v="35"/>
    <n v="66.431726860062156"/>
    <n v="63.548312648139181"/>
    <n v="55.677596862288112"/>
    <n v="52.704780876958608"/>
    <n v="0"/>
    <n v="0"/>
    <n v="185.65763637048946"/>
    <n v="185.65763637048946"/>
    <n v="85.84753168564211"/>
    <n v="81.420300249227054"/>
    <n v="77.790103915817355"/>
    <n v="77.159945459073057"/>
    <n v="81.784896477475328"/>
    <n v="0"/>
    <n v="0"/>
    <n v="0"/>
    <n v="0"/>
    <n v="0"/>
    <n v="0"/>
    <n v="773833.86051590787"/>
    <n v="780497.15431677573"/>
    <n v="765843.28396217327"/>
    <n v="782034.03679226513"/>
    <n v="2270072.4017132195"/>
    <m/>
    <m/>
    <m/>
    <m/>
    <m/>
    <m/>
    <m/>
    <m/>
    <m/>
  </r>
  <r>
    <x v="0"/>
    <x v="36"/>
    <n v="61.995048450941894"/>
    <n v="60.114365636865188"/>
    <n v="59.177097593111441"/>
    <n v="56.017434197646402"/>
    <n v="0"/>
    <n v="0"/>
    <n v="181.28651168091852"/>
    <n v="181.28651168091852"/>
    <n v="62.686227849720446"/>
    <n v="60.265644703182431"/>
    <n v="58.772595508872634"/>
    <n v="58.296496133312885"/>
    <n v="60.563160786195503"/>
    <n v="0"/>
    <n v="0"/>
    <n v="0"/>
    <n v="0"/>
    <n v="0"/>
    <n v="0"/>
    <n v="988973.98324181302"/>
    <n v="997489.79593494243"/>
    <n v="1077364.2694590574"/>
    <n v="1100140.9118349482"/>
    <n v="2993346.2739983043"/>
    <m/>
    <m/>
    <m/>
    <m/>
    <m/>
    <m/>
    <m/>
    <m/>
    <m/>
  </r>
  <r>
    <x v="0"/>
    <x v="37"/>
    <n v="19.610541112684057"/>
    <n v="18.86467429191622"/>
    <n v="15.282649659175576"/>
    <n v="14.466664301433404"/>
    <n v="0"/>
    <n v="0"/>
    <n v="53.757865063775853"/>
    <n v="53.757865063775853"/>
    <n v="45.975652915278076"/>
    <n v="43.849439324421837"/>
    <n v="41.926693255691603"/>
    <n v="41.587076173665125"/>
    <n v="44.01816695399571"/>
    <n v="0"/>
    <n v="0"/>
    <n v="0"/>
    <n v="0"/>
    <n v="0"/>
    <n v="0"/>
    <n v="426541.87312622846"/>
    <n v="430214.72070247395"/>
    <n v="390024.44184166618"/>
    <n v="398269.97910469829"/>
    <n v="1221265.4179797922"/>
    <m/>
    <m/>
    <m/>
    <m/>
    <m/>
    <m/>
    <m/>
    <m/>
    <m/>
  </r>
  <r>
    <x v="0"/>
    <x v="38"/>
    <n v="14.175281158203564"/>
    <n v="13.586253727149501"/>
    <n v="13.31918345056911"/>
    <n v="12.60803193370743"/>
    <n v="0"/>
    <n v="0"/>
    <n v="41.080718335922171"/>
    <n v="41.080718335922171"/>
    <n v="38.511317262905131"/>
    <n v="36.595932526410543"/>
    <n v="35.260840246892251"/>
    <n v="34.975214523830473"/>
    <n v="36.775607185274531"/>
    <n v="0"/>
    <n v="0"/>
    <n v="0"/>
    <n v="0"/>
    <n v="0"/>
    <n v="0"/>
    <n v="368080.92180885945"/>
    <n v="371250.37645494012"/>
    <n v="404174.32461397513"/>
    <n v="412719.0056566014"/>
    <n v="1117064.3119217204"/>
    <m/>
    <m/>
    <m/>
    <m/>
    <m/>
    <m/>
    <m/>
    <m/>
    <m/>
  </r>
  <r>
    <x v="0"/>
    <x v="39"/>
    <n v="4.5350985127881227"/>
    <n v="4.1987360205916389"/>
    <n v="4.8729826262122025"/>
    <n v="4.6127975813292759"/>
    <n v="0"/>
    <n v="0"/>
    <n v="13.606817159591966"/>
    <n v="13.606817159591966"/>
    <n v="24.958258074472155"/>
    <n v="22.909864565793018"/>
    <n v="21.44512036625504"/>
    <n v="21.271398948412543"/>
    <n v="22.976350740457463"/>
    <n v="0"/>
    <n v="0"/>
    <n v="0"/>
    <n v="0"/>
    <n v="0"/>
    <n v="0"/>
    <n v="181707.33307011996"/>
    <n v="183271.97040094333"/>
    <n v="243136.49543565573"/>
    <n v="248276.66312271467"/>
    <n v="592209.67303709663"/>
    <m/>
    <m/>
    <m/>
    <m/>
    <m/>
    <m/>
    <m/>
    <m/>
    <m/>
  </r>
  <r>
    <x v="0"/>
    <x v="40"/>
    <n v="31.349066834227422"/>
    <n v="30.229336831746458"/>
    <n v="28.426030159827995"/>
    <n v="26.908185136584418"/>
    <n v="0"/>
    <n v="0"/>
    <n v="90.004433825801883"/>
    <n v="90.004433825801883"/>
    <n v="29.912445993313831"/>
    <n v="28.597780913235372"/>
    <n v="27.661827537481386"/>
    <n v="27.437661528937312"/>
    <n v="28.730571733377957"/>
    <n v="0"/>
    <n v="0"/>
    <n v="0"/>
    <n v="0"/>
    <n v="0"/>
    <n v="0"/>
    <n v="1048027.5281143746"/>
    <n v="1057051.8364156005"/>
    <n v="1099560.4766099746"/>
    <n v="1122806.3707391573"/>
    <n v="3132705.9781841571"/>
    <m/>
    <m/>
    <m/>
    <m/>
    <m/>
    <m/>
    <m/>
    <m/>
    <m/>
  </r>
  <r>
    <x v="0"/>
    <x v="41"/>
    <n v="17.174902951883833"/>
    <n v="16.449892451514337"/>
    <n v="15.977620710896165"/>
    <n v="15.124459822924177"/>
    <n v="0"/>
    <n v="0"/>
    <n v="49.602416114294336"/>
    <n v="49.602416114294336"/>
    <n v="18.072738678002739"/>
    <n v="17.162049305384901"/>
    <n v="16.51594107498806"/>
    <n v="16.382082941317108"/>
    <n v="17.245630298220014"/>
    <n v="0"/>
    <n v="0"/>
    <n v="0"/>
    <n v="0"/>
    <n v="0"/>
    <n v="0"/>
    <n v="950320.99217969063"/>
    <n v="958503.97343590471"/>
    <n v="1035124.4342079525"/>
    <n v="1057008.0809195132"/>
    <n v="2876230.9788940554"/>
    <m/>
    <m/>
    <m/>
    <m/>
    <m/>
    <m/>
    <m/>
    <m/>
    <m/>
  </r>
  <r>
    <x v="0"/>
    <x v="42"/>
    <n v="9.4159201371843757"/>
    <n v="9.1218557607371586"/>
    <n v="8.2752549410260734"/>
    <n v="7.8333792814003811"/>
    <n v="0"/>
    <n v="0"/>
    <n v="26.813030838947608"/>
    <n v="26.813030838947608"/>
    <n v="13.652185599143296"/>
    <n v="13.112908276264251"/>
    <n v="12.71662007544837"/>
    <n v="12.613554835494966"/>
    <n v="13.168926612049717"/>
    <n v="0"/>
    <n v="0"/>
    <n v="0"/>
    <n v="0"/>
    <n v="0"/>
    <n v="0"/>
    <n v="689700.56616980396"/>
    <n v="695639.40878383792"/>
    <n v="696295.29972300446"/>
    <n v="711015.73317284172"/>
    <n v="2036083.2457228049"/>
    <m/>
    <m/>
    <m/>
    <m/>
    <m/>
    <m/>
    <m/>
    <m/>
    <m/>
  </r>
  <r>
    <x v="0"/>
    <x v="43"/>
    <n v="4.9289427991437815"/>
    <n v="4.7983214368131089"/>
    <n v="4.3334463570604917"/>
    <n v="4.1020570839568125"/>
    <n v="0"/>
    <n v="0"/>
    <n v="14.060710593017383"/>
    <n v="14.060710593017383"/>
    <n v="13.430691302300655"/>
    <n v="12.963143599073261"/>
    <n v="12.629253758400852"/>
    <n v="12.526911083494598"/>
    <n v="13.015925746832183"/>
    <n v="0"/>
    <n v="0"/>
    <n v="0"/>
    <n v="0"/>
    <n v="0"/>
    <n v="0"/>
    <n v="366990.99757429922"/>
    <n v="370151.06714980322"/>
    <n v="367146.6019099016"/>
    <n v="374908.47696765169"/>
    <n v="1080269.7300604591"/>
    <m/>
    <m/>
    <m/>
    <m/>
    <m/>
    <m/>
    <m/>
    <m/>
    <m/>
  </r>
  <r>
    <x v="0"/>
    <x v="44"/>
    <n v="1.6962718489421842"/>
    <n v="1.580734344122666"/>
    <n v="1.6036705646968126"/>
    <n v="1.5180399619068545"/>
    <n v="0"/>
    <n v="0"/>
    <n v="4.8806767577616625"/>
    <n v="4.8806767577616625"/>
    <n v="9.3368971174566635"/>
    <n v="8.6266546649430129"/>
    <n v="8.0817636218029882"/>
    <n v="8.0162678662863396"/>
    <n v="8.6637714161170507"/>
    <n v="0"/>
    <n v="0"/>
    <n v="0"/>
    <n v="0"/>
    <n v="0"/>
    <n v="0"/>
    <n v="181674.04305770507"/>
    <n v="183238.39373638685"/>
    <n v="212320.92208145742"/>
    <n v="216809.61531944355"/>
    <n v="563343.20509451942"/>
    <m/>
    <m/>
    <m/>
    <m/>
    <m/>
    <m/>
    <m/>
    <m/>
    <m/>
  </r>
  <r>
    <x v="0"/>
    <x v="45"/>
    <n v="10.289403960708981"/>
    <n v="9.9146929991096453"/>
    <n v="9.4541223543394377"/>
    <n v="8.9489615398328439"/>
    <n v="0"/>
    <n v="0"/>
    <n v="29.658219314158064"/>
    <n v="29.658219314158064"/>
    <n v="4.229845541785763"/>
    <n v="4.0410103918734048"/>
    <n v="3.9090701916000268"/>
    <n v="3.8772421213407626"/>
    <n v="4.0602115143964843"/>
    <n v="0"/>
    <n v="0"/>
    <n v="0"/>
    <n v="0"/>
    <n v="0"/>
    <n v="0"/>
    <n v="2432572.0310734995"/>
    <n v="2453518.3129071868"/>
    <n v="2587804.8802706818"/>
    <n v="2642513.8658639248"/>
    <n v="7304599.5778785199"/>
    <m/>
    <m/>
    <m/>
    <m/>
    <m/>
    <m/>
    <m/>
    <m/>
    <m/>
  </r>
  <r>
    <x v="0"/>
    <x v="46"/>
    <n v="2.963171302402102"/>
    <n v="2.8662721568285567"/>
    <n v="2.5446441269853963"/>
    <n v="2.4086946966814153"/>
    <n v="0"/>
    <n v="0"/>
    <n v="8.3740875862160546"/>
    <n v="8.3740875862160546"/>
    <n v="3.0779458454926987"/>
    <n v="2.9518755616442114"/>
    <n v="2.8543250181493316"/>
    <n v="2.8311061742590358"/>
    <n v="2.9640524870403397"/>
    <n v="0"/>
    <n v="0"/>
    <n v="0"/>
    <n v="0"/>
    <n v="0"/>
    <n v="0"/>
    <n v="962710.668461347"/>
    <n v="971000.33418482821"/>
    <n v="953910.01324710576"/>
    <n v="974076.69952622254"/>
    <n v="2825215.687923844"/>
    <m/>
    <m/>
    <m/>
    <m/>
    <m/>
    <m/>
    <m/>
    <m/>
    <m/>
  </r>
  <r>
    <x v="0"/>
    <x v="47"/>
    <n v="1.1491607242192785"/>
    <n v="1.0792569395995124"/>
    <n v="0.99549406704697141"/>
    <n v="0.94231466702324851"/>
    <n v="0"/>
    <n v="0"/>
    <n v="3.2239117308657619"/>
    <n v="3.2239117308657619"/>
    <n v="3.5262289008278049"/>
    <n v="3.2834543394048588"/>
    <n v="3.0863106870743748"/>
    <n v="3.0612228610647403"/>
    <n v="3.2993463743956561"/>
    <n v="0"/>
    <n v="0"/>
    <n v="0"/>
    <n v="0"/>
    <n v="0"/>
    <n v="0"/>
    <n v="325889.42934178369"/>
    <n v="328695.58338220493"/>
    <n v="345130.07915932813"/>
    <n v="352426.50118576293"/>
    <n v="977136.48857382801"/>
    <m/>
    <m/>
    <m/>
    <m/>
    <m/>
    <m/>
    <m/>
    <m/>
    <m/>
  </r>
  <r>
    <x v="0"/>
    <x v="48"/>
    <n v="0.34178878903704846"/>
    <n v="0.33486268304693223"/>
    <n v="0.3565335380727469"/>
    <n v="0.33748603816882861"/>
    <n v="0"/>
    <n v="0"/>
    <n v="1.0331850101567277"/>
    <n v="1.0331850101567277"/>
    <n v="2.3047729501571936"/>
    <n v="2.2387906922663228"/>
    <n v="2.2154518805020387"/>
    <n v="2.1974336657599838"/>
    <n v="2.2519314783853517"/>
    <n v="0"/>
    <n v="0"/>
    <n v="0"/>
    <n v="0"/>
    <n v="0"/>
    <n v="0"/>
    <n v="148296.07793415716"/>
    <n v="149573.01913201698"/>
    <n v="172195.51870898248"/>
    <n v="175835.91765254014"/>
    <n v="458799.48838298023"/>
    <m/>
    <m/>
    <m/>
    <m/>
    <m/>
    <m/>
    <m/>
    <m/>
    <m/>
  </r>
  <r>
    <x v="0"/>
    <x v="49"/>
    <n v="0.22310674330882613"/>
    <n v="0.21549301471829496"/>
    <n v="0.21388549387164463"/>
    <n v="0.20245824923222583"/>
    <n v="0"/>
    <n v="0"/>
    <n v="0.65248525189876583"/>
    <n v="0.65248525189876583"/>
    <n v="1.3956324546014669"/>
    <n v="1.3364969296948159"/>
    <n v="1.2989179842455729"/>
    <n v="1.2883501322383009"/>
    <n v="1.3432194202081644"/>
    <n v="0"/>
    <n v="0"/>
    <n v="0"/>
    <n v="0"/>
    <n v="0"/>
    <n v="0"/>
    <n v="159860.67289652984"/>
    <n v="161237.19398854286"/>
    <n v="176190.8613310816"/>
    <n v="179915.7261258396"/>
    <n v="485762.22326926107"/>
    <m/>
    <m/>
    <m/>
    <m/>
    <m/>
    <m/>
    <m/>
    <m/>
    <m/>
  </r>
  <r>
    <x v="0"/>
    <x v="50"/>
    <n v="7.3424174609105285E-5"/>
    <n v="7.0931912806054446E-5"/>
    <n v="6.6963321953908983E-5"/>
    <n v="6.3367827235438588E-5"/>
    <n v="0"/>
    <n v="0"/>
    <n v="2.1131940936906871E-4"/>
    <n v="2.1131940936906871E-4"/>
    <n v="0.22705034733412463"/>
    <n v="0.21747091120893103"/>
    <n v="0.21079458145455468"/>
    <n v="0.20902070075355239"/>
    <n v="0.21848096827200422"/>
    <n v="0"/>
    <n v="0"/>
    <n v="0"/>
    <n v="0"/>
    <n v="0"/>
    <n v="0"/>
    <n v="323.3827891972133"/>
    <n v="326.16735917342049"/>
    <n v="339.90795207480147"/>
    <n v="347.09397270366122"/>
    <n v="967.22113161811183"/>
    <m/>
    <m/>
    <m/>
    <m/>
    <m/>
    <m/>
    <m/>
    <m/>
    <m/>
  </r>
  <r>
    <x v="0"/>
    <x v="51"/>
    <n v="1.5589300048435157E-2"/>
    <n v="1.5055444685254164E-2"/>
    <n v="1.4208243435465756E-2"/>
    <n v="1.344960868964191E-2"/>
    <n v="0"/>
    <n v="0"/>
    <n v="4.4852988169155082E-2"/>
    <n v="4.4852988169155082E-2"/>
    <n v="67.363570466711934"/>
    <n v="64.501301031865182"/>
    <n v="62.499742303746032"/>
    <n v="61.993408691483431"/>
    <n v="64.800892856953553"/>
    <n v="0"/>
    <n v="0"/>
    <n v="0"/>
    <n v="0"/>
    <n v="0"/>
    <n v="0"/>
    <n v="231.42033506283181"/>
    <n v="233.41303887523782"/>
    <n v="243.2461305530399"/>
    <n v="248.38861604469966"/>
    <n v="692.16620623063022"/>
    <m/>
    <m/>
    <m/>
    <m/>
    <m/>
    <m/>
    <m/>
    <m/>
    <m/>
  </r>
  <r>
    <x v="0"/>
    <x v="52"/>
    <n v="2.2954378159285905E-2"/>
    <n v="2.2157056202639722E-2"/>
    <n v="2.0898935474941559E-2"/>
    <n v="1.9778664473364807E-2"/>
    <n v="0"/>
    <n v="0"/>
    <n v="6.6010369836867186E-2"/>
    <n v="6.6010369836867186E-2"/>
    <n v="1.331221174357293"/>
    <n v="1.2740109163644331"/>
    <n v="1.2338097707288667"/>
    <n v="1.2235424277252309"/>
    <n v="1.279935182441118"/>
    <n v="0"/>
    <n v="0"/>
    <n v="0"/>
    <n v="0"/>
    <n v="0"/>
    <n v="0"/>
    <n v="17243.098743804283"/>
    <n v="17391.574842912614"/>
    <n v="18124.237211200976"/>
    <n v="18507.403129170958"/>
    <n v="51573.213036437432"/>
    <m/>
    <m/>
    <m/>
    <m/>
    <m/>
    <m/>
    <m/>
    <m/>
    <m/>
  </r>
  <r>
    <x v="0"/>
    <x v="53"/>
    <n v="5.5443575816382529E-5"/>
    <n v="5.3579067217852523E-5"/>
    <n v="5.0599526872816569E-5"/>
    <n v="4.7860020852362364E-5"/>
    <n v="0"/>
    <n v="0"/>
    <n v="1.5962216990705161E-4"/>
    <n v="1.5962216990705161E-4"/>
    <n v="0.1157493839225454"/>
    <n v="0.11090190587211525"/>
    <n v="0.1075358487635147"/>
    <n v="0.10658049309247807"/>
    <n v="0.11141708516759904"/>
    <n v="0"/>
    <n v="0"/>
    <n v="0"/>
    <n v="0"/>
    <n v="0"/>
    <n v="0"/>
    <n v="478.99672497162516"/>
    <n v="483.12124842684273"/>
    <n v="503.47390545991698"/>
    <n v="514.11788671614647"/>
    <n v="1432.6543336413811"/>
    <m/>
    <m/>
    <m/>
    <m/>
    <m/>
    <m/>
    <m/>
    <m/>
    <m/>
  </r>
  <r>
    <x v="0"/>
    <x v="54"/>
    <n v="2.3940968596207655"/>
    <n v="2.3172106915863959"/>
    <n v="2.1919828737360727"/>
    <n v="2.0749475299507236"/>
    <n v="0"/>
    <n v="0"/>
    <n v="6.9032904249432336"/>
    <n v="6.9032904249432336"/>
    <n v="1390.5749358295247"/>
    <n v="1334.4263500954398"/>
    <n v="1296.0721905747516"/>
    <n v="1285.5743093437477"/>
    <n v="1340.6022725420535"/>
    <n v="0"/>
    <n v="0"/>
    <n v="0"/>
    <n v="0"/>
    <n v="0"/>
    <n v="0"/>
    <n v="1721.6597235679401"/>
    <n v="1736.4845136793547"/>
    <n v="1809.6381451233094"/>
    <n v="1847.8958468400549"/>
    <n v="5149.3948401662756"/>
    <m/>
    <m/>
    <m/>
    <m/>
    <m/>
    <m/>
    <m/>
    <m/>
    <m/>
  </r>
  <r>
    <x v="0"/>
    <x v="55"/>
    <n v="35.875606176829123"/>
    <n v="34.723461291942229"/>
    <n v="32.846915711494177"/>
    <n v="31.093134795187595"/>
    <n v="0"/>
    <n v="0"/>
    <n v="103.44598318026553"/>
    <n v="103.44598318026553"/>
    <n v="16.037714934187601"/>
    <n v="15.390143060178795"/>
    <n v="14.947797066371482"/>
    <n v="14.826721744164688"/>
    <n v="15.461370941562063"/>
    <n v="0"/>
    <n v="0"/>
    <n v="0"/>
    <n v="0"/>
    <n v="0"/>
    <n v="0"/>
    <n v="2236952.4788318244"/>
    <n v="2256214.3286235854"/>
    <n v="2351262.841958716"/>
    <n v="2400971.0737992837"/>
    <n v="6690608.7158280406"/>
    <m/>
    <m/>
    <m/>
    <m/>
    <m/>
    <m/>
    <m/>
    <m/>
    <m/>
  </r>
  <r>
    <x v="0"/>
    <x v="56"/>
    <n v="10.798809957478021"/>
    <n v="10.452006520263565"/>
    <n v="9.8871533567810665"/>
    <n v="9.3592532039936867"/>
    <n v="0"/>
    <n v="0"/>
    <n v="31.13796983452265"/>
    <n v="31.13796983452265"/>
    <n v="3.5647731877264737"/>
    <n v="3.4208346414783359"/>
    <n v="3.3225125498134327"/>
    <n v="3.2956007028459418"/>
    <n v="3.4366667738873518"/>
    <n v="0"/>
    <n v="0"/>
    <n v="0"/>
    <n v="0"/>
    <n v="0"/>
    <n v="0"/>
    <n v="3029311.9334094971"/>
    <n v="3055396.5963542345"/>
    <n v="3184112.6054888167"/>
    <n v="3251428.1793904817"/>
    <n v="9060514.7031177655"/>
    <m/>
    <m/>
    <m/>
    <m/>
    <m/>
    <m/>
    <m/>
    <m/>
    <m/>
  </r>
  <r>
    <x v="0"/>
    <x v="57"/>
    <n v="49.670078164750919"/>
    <n v="48.074925906068529"/>
    <n v="45.476834666470168"/>
    <n v="43.048712012639932"/>
    <n v="0"/>
    <n v="0"/>
    <n v="143.22183873728963"/>
    <n v="143.22183873728963"/>
    <n v="20.323994437523776"/>
    <n v="19.503351714197425"/>
    <n v="18.942784038064453"/>
    <n v="18.78935067028069"/>
    <n v="19.593616127469392"/>
    <n v="0"/>
    <n v="0"/>
    <n v="0"/>
    <n v="0"/>
    <n v="0"/>
    <n v="0"/>
    <n v="2443913.1942019262"/>
    <n v="2464957.1320129805"/>
    <n v="2568799.4433839894"/>
    <n v="2623106.6335479268"/>
    <n v="7309617.4695644295"/>
    <m/>
    <m/>
    <m/>
    <m/>
    <m/>
    <m/>
    <m/>
    <m/>
    <m/>
  </r>
  <r>
    <x v="0"/>
    <x v="58"/>
    <n v="14.265793176368405"/>
    <n v="13.807648232764105"/>
    <n v="13.061448151858247"/>
    <n v="12.364064898675203"/>
    <n v="0"/>
    <n v="0"/>
    <n v="41.134889560990764"/>
    <n v="41.134889560990764"/>
    <n v="18.539143328711084"/>
    <n v="17.790569807471684"/>
    <n v="17.279231563383249"/>
    <n v="17.139273155821453"/>
    <n v="17.872907204621743"/>
    <n v="0"/>
    <n v="0"/>
    <n v="0"/>
    <n v="0"/>
    <n v="0"/>
    <n v="0"/>
    <n v="769495.81344869069"/>
    <n v="776121.7533889875"/>
    <n v="808817.76896286313"/>
    <n v="825917.04874516255"/>
    <n v="2301522.0238123164"/>
    <m/>
    <m/>
    <m/>
    <m/>
    <m/>
    <m/>
    <m/>
    <m/>
    <m/>
  </r>
  <r>
    <x v="0"/>
    <x v="59"/>
    <n v="3.9285890840292197"/>
    <n v="3.8024228002277258"/>
    <n v="3.5969303740325707"/>
    <n v="3.4048813775885005"/>
    <n v="0"/>
    <n v="0"/>
    <n v="11.327942258289516"/>
    <n v="11.327942258289516"/>
    <n v="4.0922911154488766"/>
    <n v="3.9270526672086272"/>
    <n v="3.8141810289818934"/>
    <n v="3.7832869908482318"/>
    <n v="3.9452276485067528"/>
    <n v="0"/>
    <n v="0"/>
    <n v="0"/>
    <n v="0"/>
    <n v="0"/>
    <n v="0"/>
    <n v="959997.46186148329"/>
    <n v="968263.76482760813"/>
    <n v="1009054.2297207575"/>
    <n v="1030386.7241980148"/>
    <n v="2871302.5628767153"/>
    <m/>
    <m/>
    <m/>
    <m/>
    <m/>
    <m/>
    <m/>
    <m/>
    <m/>
  </r>
  <r>
    <x v="0"/>
    <x v="60"/>
    <n v="15.062683212477019"/>
    <n v="14.578946667940055"/>
    <n v="13.791064138485746"/>
    <n v="13.054725325911622"/>
    <n v="0"/>
    <n v="0"/>
    <n v="43.432694018902822"/>
    <n v="43.432694018902822"/>
    <n v="23.241855406044774"/>
    <n v="22.303396492234725"/>
    <n v="21.662350880108679"/>
    <n v="21.486890810364045"/>
    <n v="22.406619910252168"/>
    <n v="0"/>
    <n v="0"/>
    <n v="0"/>
    <n v="0"/>
    <n v="0"/>
    <n v="0"/>
    <n v="648084.36974267964"/>
    <n v="653664.86548431951"/>
    <n v="681202.08696876746"/>
    <n v="695603.43362600193"/>
    <n v="1938386.699683791"/>
    <m/>
    <m/>
    <m/>
    <m/>
    <m/>
    <m/>
    <m/>
    <m/>
    <m/>
  </r>
  <r>
    <x v="0"/>
    <x v="61"/>
    <n v="3.1384983121721888E-2"/>
    <n v="3.0377052807262429E-2"/>
    <n v="2.8735396630341282E-2"/>
    <n v="2.7201138521069184E-2"/>
    <n v="0"/>
    <n v="0"/>
    <n v="9.0497432559325602E-2"/>
    <n v="9.0497432559325602E-2"/>
    <n v="14.35393114964676"/>
    <n v="13.774346404988187"/>
    <n v="13.378441089849391"/>
    <n v="13.270076518425022"/>
    <n v="13.838096150062144"/>
    <n v="0"/>
    <n v="0"/>
    <n v="0"/>
    <n v="0"/>
    <n v="0"/>
    <n v="0"/>
    <n v="2186.5078489312837"/>
    <n v="2205.3353323727802"/>
    <n v="2298.240444306603"/>
    <n v="2346.8277254868699"/>
    <n v="6539.7314470111696"/>
    <m/>
    <m/>
    <m/>
    <m/>
    <m/>
    <m/>
    <m/>
    <m/>
    <m/>
  </r>
  <r>
    <x v="0"/>
    <x v="62"/>
    <n v="1.7130557999824561E-2"/>
    <n v="1.6580409818239723E-2"/>
    <n v="1.5684361218810221E-2"/>
    <n v="1.484693262121255E-2"/>
    <n v="0"/>
    <n v="0"/>
    <n v="4.9395329036874505E-2"/>
    <n v="4.9395329036874505E-2"/>
    <n v="3.2096856166817589"/>
    <n v="3.0800846503800017"/>
    <n v="2.9915562792256969"/>
    <n v="2.9673249602826006"/>
    <n v="3.0943397434551132"/>
    <n v="0"/>
    <n v="0"/>
    <n v="0"/>
    <n v="0"/>
    <n v="0"/>
    <n v="0"/>
    <n v="5337.1451430606139"/>
    <n v="5383.1019924059992"/>
    <n v="5609.8782498822593"/>
    <n v="5728.4771252041701"/>
    <n v="15963.124004515452"/>
    <m/>
    <m/>
    <m/>
    <m/>
    <m/>
    <m/>
    <m/>
    <m/>
    <m/>
  </r>
  <r>
    <x v="0"/>
    <x v="63"/>
    <n v="5.6897093969617132E-2"/>
    <n v="5.5069843765329932E-2"/>
    <n v="5.2093726740570681E-2"/>
    <n v="4.9312308960421852E-2"/>
    <n v="0"/>
    <n v="0"/>
    <n v="0.16406066447551773"/>
    <n v="0.16406066447551773"/>
    <n v="18.359897845713835"/>
    <n v="17.618560607016637"/>
    <n v="17.112164956729039"/>
    <n v="16.97355839896704"/>
    <n v="17.70010193946727"/>
    <n v="0"/>
    <n v="0"/>
    <n v="0"/>
    <n v="0"/>
    <n v="0"/>
    <n v="0"/>
    <n v="3098.987502422292"/>
    <n v="3125.6721246228385"/>
    <n v="3257.3486612219572"/>
    <n v="3326.212524312099"/>
    <n v="9268.9107122992955"/>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2339BC0-0860-48EF-B554-12CE042B39CC}" name="PivotTable8" cacheId="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D5" firstHeaderRow="0" firstDataRow="1" firstDataCol="1" rowPageCount="1" colPageCount="1"/>
  <pivotFields count="35">
    <pivotField axis="axisRow" showAll="0">
      <items count="2">
        <item x="0"/>
        <item t="default"/>
      </items>
    </pivotField>
    <pivotField axis="axisPage" multipleItemSelectionAllowed="1" showAll="0">
      <items count="6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x="25"/>
        <item x="26"/>
        <item x="27"/>
        <item x="28"/>
        <item x="29"/>
        <item x="30"/>
        <item x="31"/>
        <item x="32"/>
        <item x="33"/>
        <item x="34"/>
        <item x="35"/>
        <item x="36"/>
        <item x="37"/>
        <item x="38"/>
        <item x="39"/>
        <item x="40"/>
        <item x="41"/>
        <item x="42"/>
        <item x="43"/>
        <item x="44"/>
        <item x="45"/>
        <item x="46"/>
        <item x="47"/>
        <item x="48"/>
        <item x="49"/>
        <item h="1" x="50"/>
        <item h="1" x="51"/>
        <item h="1" x="52"/>
        <item h="1" x="53"/>
        <item h="1" x="54"/>
        <item h="1" x="55"/>
        <item h="1" x="56"/>
        <item h="1" x="57"/>
        <item x="58"/>
        <item x="59"/>
        <item x="60"/>
        <item h="1" x="61"/>
        <item h="1" x="62"/>
        <item h="1" x="63"/>
        <item t="default"/>
      </items>
    </pivotField>
    <pivotField numFmtId="166" showAll="0"/>
    <pivotField numFmtId="166" showAll="0"/>
    <pivotField dataField="1" numFmtId="166" showAll="0"/>
    <pivotField numFmtId="166" showAll="0"/>
    <pivotField numFmtId="166" showAll="0"/>
    <pivotField showAll="0"/>
    <pivotField numFmtId="164" showAll="0"/>
    <pivotField numFmtId="164" showAll="0"/>
    <pivotField numFmtId="43"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showAll="0"/>
    <pivotField showAll="0"/>
    <pivotField showAll="0"/>
    <pivotField showAll="0"/>
    <pivotField showAll="0"/>
    <pivotField showAll="0"/>
    <pivotField showAll="0"/>
    <pivotField showAll="0"/>
    <pivotField showAll="0"/>
  </pivotFields>
  <rowFields count="1">
    <field x="0"/>
  </rowFields>
  <rowItems count="2">
    <i>
      <x/>
    </i>
    <i t="grand">
      <x/>
    </i>
  </rowItems>
  <colFields count="1">
    <field x="-2"/>
  </colFields>
  <colItems count="3">
    <i>
      <x/>
    </i>
    <i i="1">
      <x v="1"/>
    </i>
    <i i="2">
      <x v="2"/>
    </i>
  </colItems>
  <pageFields count="1">
    <pageField fld="1" hier="-1"/>
  </pageFields>
  <dataFields count="3">
    <dataField name="Sum of 2022 Program Risk Reduction NPV" fld="4" baseField="0" baseItem="0"/>
    <dataField name="Sum of CapEx USD 2022" fld="17" baseField="0" baseItem="0"/>
    <dataField name="Sum of OpEx USD 2022" fld="2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31FB11A-3CF4-4AE2-96F8-86B1F227B81C}" name="TableSummary" displayName="TableSummary" ref="A9:N16" totalsRowShown="0" headerRowDxfId="460" dataDxfId="458" headerRowBorderDxfId="459" tableBorderDxfId="457" totalsRowBorderDxfId="456">
  <autoFilter ref="A9:N16" xr:uid="{577E905E-671D-4883-ADE3-458B9261E6EE}"/>
  <tableColumns count="14">
    <tableColumn id="1" xr3:uid="{FB5C95E2-B80B-4792-9736-714FC7883278}" name="Program ID" dataDxfId="455"/>
    <tableColumn id="2" xr3:uid="{C7BB6339-6C92-4F60-83F7-226642D78D91}" name="Program" dataDxfId="454"/>
    <tableColumn id="3" xr3:uid="{DD263F71-8CCF-48B9-9B7B-F001231AB74F}" name="Mitigation or Control?" dataDxfId="453"/>
    <tableColumn id="4" xr3:uid="{9377FA2A-2591-4709-9563-65F640236777}" name="MAT or MWC" dataDxfId="452"/>
    <tableColumn id="5" xr3:uid="{537D55D9-5726-4390-9211-D4083933D6A8}" name="Program Description" dataDxfId="451"/>
    <tableColumn id="6" xr3:uid="{B2D88573-55BA-4F1D-90F3-C11EA1488682}" name="Modifying Likelihood of Failure (LOF) or Consequence of Failure (COF)" dataDxfId="450"/>
    <tableColumn id="7" xr3:uid="{54E32275-D7C0-4D41-8B9A-0CF5827B9DF9}" name="Risk Drivers and/or Consequences being addressed by Program" dataDxfId="449"/>
    <tableColumn id="8" xr3:uid="{2850AFC6-8757-4401-BE19-B6DDD475C2D1}" name="Year(s) of Implementation" dataDxfId="448"/>
    <tableColumn id="9" xr3:uid="{FD0FD743-58BD-41E4-B8F6-7D760C80352F}" name="Justification for Effectiveness %" dataDxfId="447"/>
    <tableColumn id="10" xr3:uid="{D07CDBFA-A127-4910-9383-A52D5D3E4CEB}" name="Benefit Length" dataDxfId="446"/>
    <tableColumn id="11" xr3:uid="{24B092FD-0600-44EF-9771-1D23F92DD4D9}" name="Justification for Benefit Length" dataDxfId="445"/>
    <tableColumn id="12" xr3:uid="{F5499D70-A21F-4AF7-9488-E4FA1DCDA2E3}" name="Assumptions / Comments" dataDxfId="444"/>
    <tableColumn id="13" xr3:uid="{4B37D0B3-071C-400F-A9A8-2FF1E697A78B}" name="Mitigation Program Count" dataDxfId="443">
      <calculatedColumnFormula>IF(ISNUMBER(M9),IF(AND(LEFT(C10,1)="M",B10&lt;&gt;B9),M9+1,M9),IF(LEFT(C10,1)="M",1,0))</calculatedColumnFormula>
    </tableColumn>
    <tableColumn id="14" xr3:uid="{7B48A86A-211D-4E60-AE9A-B45938A53D36}" name="Control Program Count" dataDxfId="442">
      <calculatedColumnFormula>IF(ISNUMBER(N9),IF(AND(LEFT(C10,1)="C",B10&lt;&gt;B9),N9+1,N9),IF(LEFT(C10,1)="C",1,0))</calculatedColumnFormula>
    </tableColumn>
  </tableColumns>
  <tableStyleInfo name="TableStyleMedium1"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B04C8B6-76E4-4088-AF38-55E47E9C1378}" name="TableConseqPrograms" displayName="TableConseqPrograms" ref="B7:V12" totalsRowShown="0" headerRowDxfId="306" dataDxfId="304" headerRowBorderDxfId="305" tableBorderDxfId="303">
  <autoFilter ref="B7:V12" xr:uid="{D92149E3-04DD-409D-B4B4-9D484F8587DA}"/>
  <tableColumns count="21">
    <tableColumn id="13" xr3:uid="{0275A842-F335-4E6B-A889-32BB12751624}" name="ID" dataDxfId="302">
      <calculatedColumnFormula>IFERROR(INDEX('Summary of Programs'!A:A,MATCH(TableConseqPrograms[[#This Row],[Program]],'Summary of Programs'!B:B,0)),"No match in Program Cost tab")</calculatedColumnFormula>
    </tableColumn>
    <tableColumn id="19" xr3:uid="{B6B0924B-31F4-4381-B0C5-FE3F2D6BD6AB}" name="Type" dataDxfId="301">
      <calculatedColumnFormula>IFERROR(INDEX('Summary of Programs'!C:C,MATCH(TableConseqPrograms[[#This Row],[Program]],'Summary of Programs'!B:B,0)),"No match in Summary of Programs tab")</calculatedColumnFormula>
    </tableColumn>
    <tableColumn id="2" xr3:uid="{84CEBB07-75D3-4E75-976F-7E517B135ACB}" name="Program" dataDxfId="300"/>
    <tableColumn id="20" xr3:uid="{661C7098-3576-41D4-A3A4-283AA8D4138A}" name="Risk (for Cross Cutter only)" dataDxfId="299"/>
    <tableColumn id="3" xr3:uid="{F18A20F4-A68B-4007-ADD0-58E2A83856A0}" name="Tranche" dataDxfId="298"/>
    <tableColumn id="5" xr3:uid="{9B3B7050-3839-4495-AEE6-0D1268BE0326}" name="Outcome" dataDxfId="297"/>
    <tableColumn id="6" xr3:uid="{D465F4C0-0C62-4A01-A38C-7A2AACD1CBF2}" name="Attribute" dataDxfId="296"/>
    <tableColumn id="4" xr3:uid="{B0A46FA9-1F03-4177-817E-F2E9C5BEB01A}" name="Does this use qualitative measure?" dataDxfId="295"/>
    <tableColumn id="8" xr3:uid="{2DE06BAF-C88D-484F-A073-E51107F09916}" name="Effectiveness - Quantitative" dataDxfId="294" dataCellStyle="Percent">
      <calculatedColumnFormula>#REF!</calculatedColumnFormula>
    </tableColumn>
    <tableColumn id="9" xr3:uid="{BFF03A73-071F-41DF-9D3D-8CF8FD292415}" name="Category" dataDxfId="293"/>
    <tableColumn id="10" xr3:uid="{410FDFF9-F480-42FD-BB3B-CDEA8407975B}" name="Consequence develops…" dataDxfId="292"/>
    <tableColumn id="15" xr3:uid="{5FA89116-C454-413E-B192-55FA8B60FBFD}" name="Explanation of Program Category and Consequence type" dataDxfId="291"/>
    <tableColumn id="7" xr3:uid="{F867A5FA-E0C5-44A8-9C71-F0098D715A4D}" name="Effectiveness Cap (Ec)" dataDxfId="290" dataCellStyle="Percent">
      <calculatedColumnFormula>IF(TableConseqPrograms[[#This Row],[Does this use qualitative measure?]],INDEX(TableQualConseqEff[],MATCH(TableConseqPrograms[[#This Row],[Category]],TableQualConseqEff[Control Program Category],0),MATCH(TableConseqPrograms[[#This Row],[Consequence develops…]],TableQualConseqEff[],0)),"")</calculatedColumnFormula>
    </tableColumn>
    <tableColumn id="12" xr3:uid="{6E6A8F99-3C9F-43D2-A21E-6F3C4C4835F1}" name="Maturity Factor (Mf)" dataDxfId="289">
      <calculatedColumnFormula>IFERROR(IF(AND(TableConseqPrograms[[#This Row],[Does this use qualitative measure?]],TableConseqPrograms[[#This Row],[Type]]="Control"),INDIRECT("'Maturity Factor - " &amp; TableConseqPrograms[[#This Row],[ID]] &amp; "'!EffFactor"),""),"Cannot find Maturity Factor - " &amp; TableConseqPrograms[[#This Row],[ID]] &amp; " tab.")</calculatedColumnFormula>
    </tableColumn>
    <tableColumn id="11" xr3:uid="{7A63107D-4108-4051-B159-7F7420BDDD84}" name="Effectiveness _x000a_(Ec * Mf)" dataDxfId="288" dataCellStyle="Percent">
      <calculatedColumnFormula>IFERROR(IF(TableConseqPrograms[[#This Row],[Does this use qualitative measure?]],TableConseqPrograms[[#This Row],[Effectiveness Cap (Ec)]]*MIN(TableConseqPrograms[[#This Row],[Maturity Factor (Mf)]],1),TableConseqPrograms[[#This Row],[Effectiveness - Quantitative]]),0)</calculatedColumnFormula>
    </tableColumn>
    <tableColumn id="14" xr3:uid="{E4166075-9E41-4B12-8D40-FE5043FF4D4D}" name="Benefit Length (yrs)" dataDxfId="287"/>
    <tableColumn id="16" xr3:uid="{58F41D2F-D386-494B-859F-DD296B688FDD}" name="Effectiveness Degradation Rate" dataDxfId="286"/>
    <tableColumn id="18" xr3:uid="{823166C4-5228-42BC-8F08-C346886E8798}" name="Effectiveness Degradation Method" dataDxfId="285"/>
    <tableColumn id="17" xr3:uid="{593FCE60-9D9F-494E-BC21-DE41308029A8}" name="Explanation of Benefit Length, Degradation Rate" dataDxfId="284"/>
    <tableColumn id="1" xr3:uid="{D6C6BD2B-7D43-4661-A485-7EF786B0296B}" name="Same benefit set across program?" dataDxfId="283">
      <calculatedColumnFormula array="1">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calculatedColumnFormula>
    </tableColumn>
    <tableColumn id="21" xr3:uid="{F0004A9C-5524-4F46-87D7-9C98970160B8}" name="Risk ID" dataDxfId="282">
      <calculatedColumnFormula>IFERROR(INDEX(Table_RiskNameLookup[RISK ID],MATCH(TableFreqPrograms[[#This Row],[Risk (for Cross Cutter only)]],Table_RiskNameLookup[Risk/Cross Cutting Factor Name],0)),RiskID)</calculatedColumnFormula>
    </tableColumn>
  </tableColumns>
  <tableStyleInfo name="TableStyleMedium1"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44D05E-1973-4A41-A867-FC343C7319B5}" name="TableRSE" displayName="TableRSE" ref="B15:AJ79" totalsRowShown="0" headerRowDxfId="281" dataDxfId="280" tableBorderDxfId="279">
  <autoFilter ref="B15:AJ79" xr:uid="{373954A2-1B7C-4FA7-84FC-862DD8D25A03}"/>
  <tableColumns count="35">
    <tableColumn id="1" xr3:uid="{7545FCA3-7E3D-4ABB-9BD5-F7C7BFF44ABE}" name="Program" dataDxfId="278"/>
    <tableColumn id="2" xr3:uid="{693EC2D0-03A8-45E5-8FDE-2F52C1215331}" name="index" dataDxfId="277" dataCellStyle="Comma"/>
    <tableColumn id="3" xr3:uid="{01E0687E-F082-4483-A391-729AFBE2D1EF}" name="2020 Program Risk Reduction NPV" dataDxfId="276" dataCellStyle="Comma"/>
    <tableColumn id="4" xr3:uid="{271B60C4-C212-425C-A0CC-BEB22791C9A7}" name="2021 Program Risk Reduction NPV" dataDxfId="275" dataCellStyle="Comma"/>
    <tableColumn id="5" xr3:uid="{A871C508-2A5D-4E14-8146-C1AC6E751E0B}" name="2022 Program Risk Reduction NPV" dataDxfId="274" dataCellStyle="Comma"/>
    <tableColumn id="6" xr3:uid="{09AD2A22-093B-4921-95F5-12483A9E933F}" name="2023 Program Risk Reduction NPV" dataDxfId="273" dataCellStyle="Comma"/>
    <tableColumn id="7" xr3:uid="{9B50C126-D2DD-41D8-9AC5-F8ADA5E36636}" name="2022-2022 Program Freq Reduction NPV" dataDxfId="272" dataCellStyle="Comma"/>
    <tableColumn id="8" xr3:uid="{66E5D775-D3BF-4D82-BD62-A44A112F2756}" name="2022-2022 Program Freq Risk Reduction NPV" dataDxfId="271" dataCellStyle="Comma"/>
    <tableColumn id="9" xr3:uid="{BA0533A0-F889-4D9D-9E33-299F3CF576F7}" name="2022-2022 Program Conseq Risk Reduction NPV" dataDxfId="270" dataCellStyle="Comma"/>
    <tableColumn id="10" xr3:uid="{AF131962-86D4-48F5-ACD5-177FF32F5C84}" name="2022-2022 Program Risk Reduction NPV" dataDxfId="269" dataCellStyle="Comma"/>
    <tableColumn id="11" xr3:uid="{D4AEE8D8-8634-476A-98A1-F2737D5B7561}" name="2020 Program RSE" dataDxfId="268" dataCellStyle="Comma"/>
    <tableColumn id="12" xr3:uid="{074049CC-0E58-4948-AF3C-CDCD88A13208}" name="2021 Program RSE" dataDxfId="267" dataCellStyle="Comma"/>
    <tableColumn id="13" xr3:uid="{1271367A-2065-48D2-B982-6639D9F02554}" name="2022 Program RSE" dataDxfId="266" dataCellStyle="Comma"/>
    <tableColumn id="14" xr3:uid="{94F54EE2-2541-4432-8D87-20E99CACAB7D}" name="2023 Program RSE" dataDxfId="265" dataCellStyle="Comma"/>
    <tableColumn id="15" xr3:uid="{6F1D4A6C-60CE-47CA-90CF-5284B978354A}" name="2022-2022 Program RSE" dataDxfId="264" dataCellStyle="Comma"/>
    <tableColumn id="16" xr3:uid="{5D15E1E6-0219-48BB-ADD8-3971F7CE0E8F}" name="CapEx USD 2020" dataDxfId="263" dataCellStyle="Comma"/>
    <tableColumn id="17" xr3:uid="{A2D0621E-C605-4527-9D61-376CC430E76D}" name="CapEx USD 2021" dataDxfId="262" dataCellStyle="Comma"/>
    <tableColumn id="18" xr3:uid="{7CB11404-6500-4372-B1E9-02EFF1B087AA}" name="CapEx USD 2022" dataDxfId="261" dataCellStyle="Comma"/>
    <tableColumn id="19" xr3:uid="{C5C839D0-AC0F-43E6-A0F6-81C07846202A}" name="CapEx USD 2023" dataDxfId="260" dataCellStyle="Comma"/>
    <tableColumn id="20" xr3:uid="{396FDA2F-2FB5-4064-AC3C-5210A44B5222}" name="PVRR Multiplier" dataDxfId="259" dataCellStyle="Comma"/>
    <tableColumn id="21" xr3:uid="{D26A789E-48A1-4A05-B4C0-A4E9C0CD3F52}" name="2022-2022 Capital Cost NPV with PVRR" dataDxfId="258" dataCellStyle="Comma"/>
    <tableColumn id="22" xr3:uid="{A9DFD209-BD1D-43FF-AC3C-B163E5DE78D8}" name="OpEx USD 2020" dataDxfId="257" dataCellStyle="Comma"/>
    <tableColumn id="23" xr3:uid="{355FB565-9B39-4F36-BD59-C26D54278043}" name="OpEx USD 2021" dataDxfId="256" dataCellStyle="Comma"/>
    <tableColumn id="24" xr3:uid="{56A2E687-9DA0-454B-B43E-BD4FD71EEB0D}" name="OpEx USD 2022" dataDxfId="255" dataCellStyle="Comma"/>
    <tableColumn id="25" xr3:uid="{30FB3AD9-B87F-4EF7-9D62-25C801C8B36A}" name="OpEx USD 2023" dataDxfId="254" dataCellStyle="Comma"/>
    <tableColumn id="26" xr3:uid="{A5A13CBB-7771-4C11-8DA6-6C514C0FF0EF}" name="2022-2022 Expense Cost NPV" dataDxfId="253" dataCellStyle="Comma"/>
    <tableColumn id="27" xr3:uid="{DD149D5E-4969-4D5D-9A32-A78C12855111}" name="Column27" dataDxfId="252" dataCellStyle="Comma"/>
    <tableColumn id="28" xr3:uid="{3EC97656-8752-4E07-A461-980B996828F1}" name="Column28" dataDxfId="251" dataCellStyle="Comma"/>
    <tableColumn id="29" xr3:uid="{040C0788-38C5-4DB5-8B9F-89D21AC3BC70}" name="Column29" dataDxfId="250" dataCellStyle="Comma"/>
    <tableColumn id="30" xr3:uid="{BFE914C4-E20C-49FA-A6EA-525F40F5F555}" name="Column30" dataDxfId="249" dataCellStyle="Comma"/>
    <tableColumn id="31" xr3:uid="{066FE506-76E2-4E4E-834A-EA4A5901C3D9}" name="Column31" dataDxfId="248" dataCellStyle="Comma"/>
    <tableColumn id="32" xr3:uid="{48FF02F3-DF76-4A6C-BF1F-DE1B9250AEF6}" name="Column32" dataDxfId="247" dataCellStyle="Comma"/>
    <tableColumn id="33" xr3:uid="{5A1434FE-801D-400E-A591-A5B8C9DA52E1}" name="Column33" dataDxfId="246" dataCellStyle="Comma"/>
    <tableColumn id="34" xr3:uid="{F9971BD5-104C-4B94-8D2D-02866D445974}" name="Column34" dataDxfId="245" dataCellStyle="Comma"/>
    <tableColumn id="35" xr3:uid="{CFA9D48B-EBDD-4069-B1EB-852B409A1582}" name="Column35" dataDxfId="244" dataCellStyle="Comma"/>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0C5DFE4-5D69-46A5-86CD-B03FDCC1E11F}" name="Table_CoRECalc" displayName="Table_CoRECalc" ref="GE15:HF1515" totalsRowShown="0" headerRowDxfId="243" dataDxfId="241" headerRowBorderDxfId="242" tableBorderDxfId="240">
  <autoFilter ref="GE15:HF1515" xr:uid="{86EFB896-61DB-486A-AB99-284CCBADF7D7}"/>
  <tableColumns count="28">
    <tableColumn id="1" xr3:uid="{7689CD45-63F8-463B-823E-120BACDCB931}" name="Index" dataDxfId="239"/>
    <tableColumn id="2" xr3:uid="{225AF4DE-4E05-4CB0-9745-9A9734FD28DB}" name="Risk ID" dataDxfId="238"/>
    <tableColumn id="3" xr3:uid="{86D7D776-F4C5-49DD-9B93-92DD874C61C5}" name="Tranche" dataDxfId="237"/>
    <tableColumn id="4" xr3:uid="{6B05D6C9-81C3-4BCC-AD5A-5089A019A8D2}" name="Outcome" dataDxfId="236"/>
    <tableColumn id="5" xr3:uid="{EE65698C-BECC-45C1-8C14-833D69B077E4}" name="Year" dataDxfId="235"/>
    <tableColumn id="6" xr3:uid="{A11BF4FC-EA79-483B-965A-64DA59D928A0}" name="Attribute" dataDxfId="234"/>
    <tableColumn id="7" xr3:uid="{EE2BE4EA-8AAA-4424-8F41-AC5A3613788B}" name="CoRE" dataDxfId="233"/>
    <tableColumn id="19" xr3:uid="{047EBB5B-4030-439C-AFC3-6E386F99393C}" name="Tranche Exposure" dataDxfId="232"/>
    <tableColumn id="18" xr3:uid="{B5D80392-ED45-4A06-8BA6-1C5A1BF7267B}" name="Yr" dataDxfId="231"/>
    <tableColumn id="8" xr3:uid="{F113C118-FA24-4ED9-B22B-F79EFCF3A2BF}" name="Type" dataDxfId="230"/>
    <tableColumn id="9" xr3:uid="{63302855-F86E-4765-88B5-ED9CE0009691}" name="Adjusted Effectiveness" dataDxfId="229"/>
    <tableColumn id="10" xr3:uid="{78BDB458-876E-4D5E-A316-0BEC16BBB7AF}" name="Effectiveness Life" dataDxfId="228"/>
    <tableColumn id="11" xr3:uid="{F74DEF0D-5E6B-4F04-B5CA-55829D55D12D}" name="Effectiveness Degradation Rate" dataDxfId="227"/>
    <tableColumn id="12" xr3:uid="{FA8223EA-00D2-41D4-A8E2-65D0A2CDD3F0}" name="Effectiveness Degradation Method" dataDxfId="226"/>
    <tableColumn id="13" xr3:uid="{3FF50DFF-7F00-41F9-B6C1-CFB7D6552C65}" name="2020 Tranche Average Effectiveness" dataDxfId="225"/>
    <tableColumn id="14" xr3:uid="{F3C027BF-6ED6-42FF-BA58-46B833B436C1}" name="CoRE Reduction per Unit Tranche Exposure 2020" dataDxfId="224"/>
    <tableColumn id="15" xr3:uid="{CE6F3392-3BEC-4ABB-B1F1-1E54B4C99525}" name="2021 Tranche Average Effectiveness" dataDxfId="223"/>
    <tableColumn id="16" xr3:uid="{A8042A46-4023-4ECC-9F2B-8422786D7E63}" name="CoRE Reduction per Unit Tranche Exposure 2021" dataDxfId="222"/>
    <tableColumn id="17" xr3:uid="{C8572F18-AD65-47AB-A8C6-76F4989183DA}" name="2022 Tranche Average Effectiveness" dataDxfId="221"/>
    <tableColumn id="20" xr3:uid="{7D9B1507-802A-40D5-B2ED-D2EB760B5C2B}" name="CoRE Reduction per Unit Tranche Exposure 2022" dataDxfId="220"/>
    <tableColumn id="21" xr3:uid="{63C570B0-74F4-43EB-A388-02126E619E80}" name="2023 Tranche Average Effectiveness" dataDxfId="219"/>
    <tableColumn id="22" xr3:uid="{1FC927A7-7783-4555-9FF5-0DB2422BB262}" name="CoRE Reduction per Unit Tranche Exposure 2023" dataDxfId="218"/>
    <tableColumn id="23" xr3:uid="{DB38F2E0-CAEC-4794-AB0D-73E23A36E27F}" name="Column23" dataDxfId="217"/>
    <tableColumn id="24" xr3:uid="{7DEEBA1B-D28B-4455-A3AE-2D22789FD8B7}" name="Column24" dataDxfId="216"/>
    <tableColumn id="25" xr3:uid="{6B8F2672-FE3B-4B18-B1B0-E209ADE1DC4E}" name="Column25" dataDxfId="215"/>
    <tableColumn id="26" xr3:uid="{BB73DAE8-5645-4111-BE4B-DEF459203B06}" name="Column26" dataDxfId="214"/>
    <tableColumn id="27" xr3:uid="{C7E22385-872F-4134-A46C-CCFF836B129B}" name="Column27" dataDxfId="213"/>
    <tableColumn id="28" xr3:uid="{D4575207-4382-4D1C-89EB-4F30AF44AC22}" name="Column28" dataDxfId="212"/>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CC457D2-7441-443F-A7DF-4F4D944FA8E3}" name="TableProgramRR" displayName="TableProgramRR" ref="AS15:CJ1324" totalsRowShown="0" headerRowDxfId="211" dataDxfId="209" headerRowBorderDxfId="210" tableBorderDxfId="208">
  <autoFilter ref="AS15:CJ1324" xr:uid="{91F89C8F-FA3D-407F-9538-841641E67949}"/>
  <tableColumns count="44">
    <tableColumn id="1" xr3:uid="{508359D0-D06D-4EE8-923F-63E1CB196831}" name="Program" dataDxfId="207"/>
    <tableColumn id="2" xr3:uid="{1F29A10E-AE35-4BCE-837A-E257C3F91C1E}" name="Risk ID" dataDxfId="206"/>
    <tableColumn id="3" xr3:uid="{A90AFF98-6706-4586-8608-D21E1928EB8D}" name="Tranche" dataDxfId="205"/>
    <tableColumn id="4" xr3:uid="{0E5A8335-3C3A-45CB-B809-8ED468135D3E}" name="Year" dataDxfId="204"/>
    <tableColumn id="5" xr3:uid="{355B71B8-198D-4786-A8C1-BD5AD5FC2843}" name="Discount Factor" dataDxfId="203"/>
    <tableColumn id="6" xr3:uid="{3EE6359B-462D-4797-9E77-770556724BA2}" name="2020 Program Freq Reduction" dataDxfId="202"/>
    <tableColumn id="7" xr3:uid="{BA5120C4-8DFE-44DA-80B2-EA41F5483918}" name="2020 Program Freq Risk Reduction" dataDxfId="201"/>
    <tableColumn id="8" xr3:uid="{839D2E12-E766-489C-A245-D54314508780}" name="2020 Program Conseq Risk Reduction" dataDxfId="200"/>
    <tableColumn id="9" xr3:uid="{056C52E8-EB56-4BE7-8B14-F5844CED386B}" name="2020 Program Risk Reduction" dataDxfId="199"/>
    <tableColumn id="10" xr3:uid="{5F1829FD-97D2-4F16-B806-CDD097EDAE11}" name="2021 Program Freq Reduction" dataDxfId="198"/>
    <tableColumn id="11" xr3:uid="{338C1C48-0824-4AAC-B860-9615BF22BAD0}" name="2021 Program Freq Risk Reduction" dataDxfId="197"/>
    <tableColumn id="12" xr3:uid="{B87916F2-7DA9-487D-A582-7F9510FD2F22}" name="2021 Program Conseq Risk Reduction" dataDxfId="196"/>
    <tableColumn id="13" xr3:uid="{D7169E88-7BF7-42C4-A536-AAC12862B02C}" name="2021 Program Risk Reduction" dataDxfId="195"/>
    <tableColumn id="14" xr3:uid="{03B8E986-76A8-4C46-8359-7F0BA9C180EA}" name="2022 Program Freq Reduction" dataDxfId="194"/>
    <tableColumn id="15" xr3:uid="{4D430617-5874-4F7A-BE97-31B2C11C591A}" name="2022 Program Freq Risk Reduction" dataDxfId="193"/>
    <tableColumn id="16" xr3:uid="{833F5E66-E937-44B9-888E-7103F3457867}" name="2022 Program Conseq Risk Reduction" dataDxfId="192"/>
    <tableColumn id="17" xr3:uid="{FDACD9E3-D70E-4963-AD73-EBFDEE0E7EA0}" name="2022 Program Risk Reduction" dataDxfId="191"/>
    <tableColumn id="18" xr3:uid="{BD0A1BA0-08F9-498E-AFF7-92066F7E268F}" name="2023 Program Freq Reduction" dataDxfId="190"/>
    <tableColumn id="19" xr3:uid="{C6EF7381-DACB-4116-8987-C4DFEF3572AD}" name="2023 Program Freq Risk Reduction" dataDxfId="189"/>
    <tableColumn id="20" xr3:uid="{3104B21C-72E7-49EC-BCE7-081B82CE6BF3}" name="2023 Program Conseq Risk Reduction" dataDxfId="188"/>
    <tableColumn id="21" xr3:uid="{889783D8-1349-409E-B20F-014AC4A797DD}" name="2023 Program Risk Reduction" dataDxfId="187"/>
    <tableColumn id="22" xr3:uid="{1FB1B918-6742-4FBE-9B14-E0DAE0D060A7}" name="2020 Program Risk Reduction NPV" dataDxfId="186"/>
    <tableColumn id="23" xr3:uid="{ED4F34B0-6603-4DA1-BA3B-C490920F3641}" name="2021 Program Risk Reduction NPV" dataDxfId="185"/>
    <tableColumn id="24" xr3:uid="{54BC75B8-10A4-467F-9E13-0B0A9D82B60C}" name="2022 Program Risk Reduction NPV" dataDxfId="184"/>
    <tableColumn id="25" xr3:uid="{0C44B2AA-B542-4E2C-A082-5DA5C618A391}" name="2023 Program Risk Reduction NPV" dataDxfId="183"/>
    <tableColumn id="26" xr3:uid="{26808171-9395-4531-A997-1D0836E3CE36}" name="2022-2022 Program Freq Reduction" dataDxfId="182"/>
    <tableColumn id="27" xr3:uid="{E4ED40C0-447B-4490-99A4-D74C73340E96}" name="2022-2022 Program Freq Reduction NPV" dataDxfId="181"/>
    <tableColumn id="28" xr3:uid="{78469AE1-F46C-4B84-9695-F2304A4AFE6C}" name="2022-2022 Program Freq Risk Reduction" dataDxfId="180"/>
    <tableColumn id="29" xr3:uid="{DCDF1D16-FA68-478C-AB9A-EB69FD7633ED}" name="2022-2022 Program Freq Risk Reduction NPV" dataDxfId="179"/>
    <tableColumn id="30" xr3:uid="{9770F644-8FA4-496B-8EF7-E9877F790F65}" name="2022-2022 Program Conseq Risk Reduction" dataDxfId="178"/>
    <tableColumn id="31" xr3:uid="{EFD354AA-5D32-4532-90FE-3359D938CDA5}" name="2022-2022 Program Conseq Risk Reduction NPV" dataDxfId="177"/>
    <tableColumn id="32" xr3:uid="{55C82EB5-A185-49E1-A138-8285BA7911E9}" name="2022-2022 Program Risk Reduction" dataDxfId="176"/>
    <tableColumn id="33" xr3:uid="{F35BD95F-745F-4EEC-93B0-9A8531632AAF}" name="2022-2022 Program Risk Reduction NPV" dataDxfId="175"/>
    <tableColumn id="34" xr3:uid="{0B74ED51-E665-46E9-92A2-8C9CFA48A86F}" name="Column34" dataDxfId="174"/>
    <tableColumn id="35" xr3:uid="{753E69DE-2B60-4B82-8E7D-4D255A68C6B1}" name="Column35" dataDxfId="173"/>
    <tableColumn id="36" xr3:uid="{3A84EB9E-BEE3-4681-A38F-77DE68B2F9F9}" name="Column36" dataDxfId="172"/>
    <tableColumn id="37" xr3:uid="{7C5E8E27-E504-4FDE-AFD7-0EC2619AB108}" name="Column37" dataDxfId="171"/>
    <tableColumn id="38" xr3:uid="{4653AEF1-222F-498B-B3AF-30942E43D25C}" name="Column38" dataDxfId="170"/>
    <tableColumn id="39" xr3:uid="{5ECF9809-FF34-4993-927A-5572CC73A345}" name="Column39" dataDxfId="169"/>
    <tableColumn id="40" xr3:uid="{C1C06EA0-6975-4963-B1F5-760D1FE65629}" name="Column40" dataDxfId="168"/>
    <tableColumn id="41" xr3:uid="{DBD55744-8F96-4037-AF5B-EDE78B15559C}" name="Column41" dataDxfId="167"/>
    <tableColumn id="42" xr3:uid="{20C8C25B-0EC0-405D-A530-9EE9A9FF4F76}" name="Column42" dataDxfId="166"/>
    <tableColumn id="43" xr3:uid="{31F3CDB1-5E61-45B6-B165-C4520353DD3B}" name="Column43" dataDxfId="165"/>
    <tableColumn id="44" xr3:uid="{4BE9A0ED-A8AC-488F-8357-2F8C65E1A11F}" name="Column44" dataDxfId="164"/>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C0C695E-EECF-4392-9C35-2EA8336EF4FF}" name="TableRiskReduction" displayName="TableRiskReduction" ref="CT15:EH2875" totalsRowShown="0" headerRowDxfId="163" dataDxfId="161" headerRowBorderDxfId="162" tableBorderDxfId="160">
  <autoFilter ref="CT15:EH2875" xr:uid="{CF21A223-8B21-46BB-B75C-05C2A63B40C3}"/>
  <tableColumns count="41">
    <tableColumn id="1" xr3:uid="{C43AA5D9-6CB7-4F45-B459-E030C0D183AF}" name="Risk ID" dataDxfId="159"/>
    <tableColumn id="2" xr3:uid="{41F9FE13-B539-4F45-AB5F-112E7EAB98D5}" name="Tranche" dataDxfId="158"/>
    <tableColumn id="3" xr3:uid="{D021BB7D-B5F2-4EB0-89AC-4C92315769E4}" name="Outcome" dataDxfId="157"/>
    <tableColumn id="4" xr3:uid="{CA478D36-D85C-4BEF-8162-2C981FAE7626}" name="Year" dataDxfId="156"/>
    <tableColumn id="5" xr3:uid="{D5A585D1-C57D-45C3-8BB4-7A630ADECB99}" name="LoRE Reduction per Unit Tranche Exposure 2020" dataDxfId="155"/>
    <tableColumn id="14" xr3:uid="{1B4F112E-010E-41A2-A457-DEB24DCADB6A}" name="LoRE Reduction per Unit Tranche Exposure 2021" dataDxfId="154"/>
    <tableColumn id="6" xr3:uid="{27259C0F-C328-4E2D-85DD-9F9C365FEBAB}" name="LoRE Reduction per Unit Tranche Exposure 2022" dataDxfId="153"/>
    <tableColumn id="7" xr3:uid="{DEA1A429-15F9-4D16-B88E-D401A54968D1}" name="LoRE Reduction per Unit Tranche Exposure 2023" dataDxfId="152"/>
    <tableColumn id="8" xr3:uid="{10E2BEEE-4CB6-4238-A6F3-7A89C736CC04}" name="CoRE" dataDxfId="151"/>
    <tableColumn id="9" xr3:uid="{021C11C2-6852-4C54-8D1B-A8A429FFD18E}" name="Electric Reliability CoRE" dataDxfId="150"/>
    <tableColumn id="18" xr3:uid="{EDF55E85-206B-4BC9-97A0-C1D1124BE356}" name="Financial CoRE" dataDxfId="149"/>
    <tableColumn id="19" xr3:uid="{35FC2D3F-FD90-464E-AA46-F6E898092B87}" name="Safety CoRE" dataDxfId="148"/>
    <tableColumn id="20" xr3:uid="{C056FD6A-C577-4FDA-8BF0-873E342AC032}" name="CoRE Reduction per Unit Tranche Exposure 2020" dataDxfId="147"/>
    <tableColumn id="21" xr3:uid="{F6562D8A-6742-440E-AEEE-31B19F31E77D}" name="CoRE Reduction per Unit Tranche Exposure 2021" dataDxfId="146"/>
    <tableColumn id="22" xr3:uid="{5C785700-2471-4C03-A88F-3C63430AC09B}" name="CoRE Reduction per Unit Tranche Exposure 2022" dataDxfId="145"/>
    <tableColumn id="23" xr3:uid="{FB204982-D98D-4544-853A-D952047970BF}" name="CoRE Reduction per Unit Tranche Exposure 2023" dataDxfId="144"/>
    <tableColumn id="10" xr3:uid="{824156FF-43FF-4A27-A8F0-A7A34D5DA01C}" name="LoRE" dataDxfId="143"/>
    <tableColumn id="11" xr3:uid="{5984E44B-EF43-4153-9354-E2AD3DDF4433}" name="Unnamed: 7" dataDxfId="142"/>
    <tableColumn id="12" xr3:uid="{A7DB8225-2B6A-460B-9E7C-2D758A3CE24F}" name="Freq Risk Reduction per Unit Tranche Exposure 2020" dataDxfId="141"/>
    <tableColumn id="13" xr3:uid="{F0953EB0-EEE5-4C2A-9343-A92E1CD02296}" name="Conseq Risk Reduction per Unit Tranche Exposure 2020" dataDxfId="140"/>
    <tableColumn id="15" xr3:uid="{B20A5D2C-FC0A-496B-9E59-052B8D7946B6}" name="Risk Reduction per Unit Tranche Exposure 2020" dataDxfId="139"/>
    <tableColumn id="16" xr3:uid="{5CCEA108-6AEF-47AD-B2FE-26F3A5EB0EF5}" name="Freq Risk Reduction per Unit Tranche Exposure 2021" dataDxfId="138"/>
    <tableColumn id="17" xr3:uid="{02F9E695-A661-4450-A1D2-E2894D1A794D}" name="Conseq Risk Reduction per Unit Tranche Exposure 2021" dataDxfId="137"/>
    <tableColumn id="24" xr3:uid="{B1AAFB49-0E95-40CB-9183-6FC57FB5AD4B}" name="Risk Reduction per Unit Tranche Exposure 2021" dataDxfId="136"/>
    <tableColumn id="25" xr3:uid="{A824ECB4-3F27-4D0E-BBDE-86F5CB096032}" name="Freq Risk Reduction per Unit Tranche Exposure 2022" dataDxfId="135"/>
    <tableColumn id="26" xr3:uid="{8551801C-5575-458C-A1BF-337CF2D01B4E}" name="Conseq Risk Reduction per Unit Tranche Exposure 2022" dataDxfId="134"/>
    <tableColumn id="27" xr3:uid="{E68399FF-B2C6-46DF-953A-63531715F388}" name="Risk Reduction per Unit Tranche Exposure 2022" dataDxfId="133"/>
    <tableColumn id="28" xr3:uid="{2ABB418B-B826-4D60-9B6B-461B33AA66FE}" name="Freq Risk Reduction per Unit Tranche Exposure 2023" dataDxfId="132"/>
    <tableColumn id="29" xr3:uid="{C99D8752-9600-4B2A-B904-E79E52E8A38C}" name="Conseq Risk Reduction per Unit Tranche Exposure 2023" dataDxfId="131"/>
    <tableColumn id="30" xr3:uid="{AD7E1358-23C3-42AF-94E1-0AB8B16A930C}" name="Risk Reduction per Unit Tranche Exposure 2023" dataDxfId="130"/>
    <tableColumn id="31" xr3:uid="{5F3FAD52-B94B-4DDB-996F-FCDB7A0B5642}" name="Column31" dataDxfId="129"/>
    <tableColumn id="32" xr3:uid="{8D14FBEB-C6B8-416F-9853-DF3C6D772D3B}" name="Column32" dataDxfId="128"/>
    <tableColumn id="33" xr3:uid="{789FA620-3146-437D-9CF5-C12B4CFCBA4D}" name="Column33" dataDxfId="127"/>
    <tableColumn id="34" xr3:uid="{44129099-766D-4741-A750-330BF28AF421}" name="Column34" dataDxfId="126"/>
    <tableColumn id="35" xr3:uid="{EC207AAC-1C4E-4B4D-9030-2880A96F1DF2}" name="Column35" dataDxfId="125"/>
    <tableColumn id="36" xr3:uid="{BFFC7B1E-61DE-4AD5-8F5E-A4A376F54EB7}" name="Column36" dataDxfId="124"/>
    <tableColumn id="37" xr3:uid="{41C6A0CA-8CE8-48BC-8449-7DA50FCF67CB}" name="Column37" dataDxfId="123"/>
    <tableColumn id="38" xr3:uid="{3C7E4327-AFDC-48D4-ADE6-BB73BA7C12C9}" name="Column38" dataDxfId="122"/>
    <tableColumn id="39" xr3:uid="{666A3E2D-51C3-480E-85EA-10E3FB8D9865}" name="Column39" dataDxfId="121"/>
    <tableColumn id="40" xr3:uid="{46307A57-7D9D-4505-B6B4-1FD1BC6908A8}" name="Column40" dataDxfId="120"/>
    <tableColumn id="41" xr3:uid="{5A171ABD-8BDF-4491-8C55-CB7D5546B165}" name="Column41" dataDxfId="119"/>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DEA0C35-D4CA-4E6B-AA4A-550382935901}" name="Table_LoRECalc" displayName="Table_LoRECalc" ref="ER15:FT34615" totalsRowShown="0" headerRowDxfId="118" dataDxfId="116" headerRowBorderDxfId="117" tableBorderDxfId="115">
  <autoFilter ref="ER15:FT34615" xr:uid="{AEA9A06A-0376-45D5-B2E4-F98149A25501}"/>
  <tableColumns count="29">
    <tableColumn id="1" xr3:uid="{2F9BE34D-6AC5-49DA-B871-C7B699A19DAF}" name="Index" dataDxfId="114"/>
    <tableColumn id="2" xr3:uid="{B2A5ED19-5E82-4690-AFD7-F552A243D543}" name="Risk ID" dataDxfId="113"/>
    <tableColumn id="3" xr3:uid="{2EE1F49D-1098-46C3-9C64-C05D816FD5F6}" name="Tranche" dataDxfId="112"/>
    <tableColumn id="4" xr3:uid="{2548F403-F730-48CA-8383-74C442146CA1}" name="Outcome" dataDxfId="111"/>
    <tableColumn id="5" xr3:uid="{C42E4087-C425-40C8-923D-55DA930F6C2F}" name="Driver" dataDxfId="110"/>
    <tableColumn id="6" xr3:uid="{5CF836C5-0F49-4F5E-82E9-58352BDD94F6}" name="Subdriver" dataDxfId="109"/>
    <tableColumn id="7" xr3:uid="{32ECEEF3-9B12-47EF-ADE6-31FC366438D5}" name="Year" dataDxfId="108"/>
    <tableColumn id="19" xr3:uid="{77B7E444-38E6-4C1F-A306-4E480DB13D08}" name="LoRE" dataDxfId="107"/>
    <tableColumn id="18" xr3:uid="{7C04291A-5B6B-401F-A467-E425863F0E6C}" name="Unnamed: 7" dataDxfId="106"/>
    <tableColumn id="8" xr3:uid="{68AA7D37-EBD3-41C0-905E-D5E71A05EAF8}" name="Tranche Exposure" dataDxfId="105"/>
    <tableColumn id="9" xr3:uid="{0A8E6B35-89DE-4AE6-A10A-B6F98CC79EA4}" name="Freq" dataDxfId="104"/>
    <tableColumn id="10" xr3:uid="{6CF88B93-9B63-4DA0-BA3E-1DF46CFF95A7}" name="Yr" dataDxfId="103"/>
    <tableColumn id="11" xr3:uid="{CCB99FA1-513D-4FF5-8716-A746B0D19102}" name="Type" dataDxfId="102"/>
    <tableColumn id="12" xr3:uid="{485D580F-35BB-48C4-992C-B27612808975}" name="Adjusted Effectiveness" dataDxfId="101"/>
    <tableColumn id="13" xr3:uid="{FDEBAE1A-20E9-40F2-8B46-ED965EA2542F}" name="Effectiveness Life" dataDxfId="100"/>
    <tableColumn id="14" xr3:uid="{F787A9F0-8C63-434F-916F-21E2C3FC8EE9}" name="Effectiveness Degradation Rate" dataDxfId="99"/>
    <tableColumn id="15" xr3:uid="{CB2CEFA6-8F11-40DC-9F78-4A0AB418010B}" name="Effectiveness Degradation Method" dataDxfId="98"/>
    <tableColumn id="16" xr3:uid="{F3B1C180-C171-480C-911F-157C5CA39AEE}" name="2020 Tranche Average Effectiveness" dataDxfId="97"/>
    <tableColumn id="17" xr3:uid="{C7C16F90-9BA2-4312-AEB5-459464147722}" name="LoRE Reduction per Unit Tranche Exposure 2020" dataDxfId="96"/>
    <tableColumn id="20" xr3:uid="{0B71AA7E-7163-4F4D-A8C9-1DA30E84B607}" name="2021 Tranche Average Effectiveness" dataDxfId="95"/>
    <tableColumn id="21" xr3:uid="{F68AF0FE-A2C0-4147-B2A1-76E2CC91D1F0}" name="LoRE Reduction per Unit Tranche Exposure 2021" dataDxfId="94"/>
    <tableColumn id="22" xr3:uid="{D2779731-0ED2-42B6-8426-D64C6D0171FF}" name="2022 Tranche Average Effectiveness" dataDxfId="93"/>
    <tableColumn id="23" xr3:uid="{6A342AFD-2A3B-464F-8252-DD69C7451A17}" name="LoRE Reduction per Unit Tranche Exposure 2022" dataDxfId="92"/>
    <tableColumn id="24" xr3:uid="{F812F486-FC42-40FB-9910-4094FEACF16B}" name="2023 Tranche Average Effectiveness" dataDxfId="91"/>
    <tableColumn id="25" xr3:uid="{97DC6827-8761-41A4-983F-79D4677719B1}" name="LoRE Reduction per Unit Tranche Exposure 2023" dataDxfId="90"/>
    <tableColumn id="26" xr3:uid="{D082926C-C487-495E-804E-BC044E7DF484}" name="Column26" dataDxfId="89"/>
    <tableColumn id="27" xr3:uid="{8C8B0F55-F80D-4415-8E2B-9BDD5E5460EF}" name="Column27" dataDxfId="88"/>
    <tableColumn id="28" xr3:uid="{9DB30B4C-FF18-416A-8B8E-5C5A667AE8FA}" name="Column28" dataDxfId="87"/>
    <tableColumn id="29" xr3:uid="{05D04A31-F58C-445F-BC03-4FD737D74E0E}" name="Column29" dataDxfId="86"/>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8351C0E5-5E9C-4CBA-B804-7CF405C45F2E}" name="TableRSESummary" displayName="TableRSESummary" ref="C11:T12" totalsRowShown="0" headerRowDxfId="85" dataDxfId="83" headerRowBorderDxfId="84">
  <autoFilter ref="C11:T12" xr:uid="{3889F53A-3089-4C43-886C-8AFB3EC27F04}"/>
  <tableColumns count="18">
    <tableColumn id="1" xr3:uid="{AE6B333D-103B-40DC-BBBF-5A22B4769CF2}" name="2020 Program Risk Reduction NPV" dataDxfId="82"/>
    <tableColumn id="2" xr3:uid="{2C5B01B3-41AF-46B3-A4D3-FF25160BA3F3}" name="2021 Program Risk Reduction NPV" dataDxfId="81" dataCellStyle="Comma"/>
    <tableColumn id="3" xr3:uid="{2728A9DC-CA2C-4D24-8934-3694714D51FA}" name="2022 Program Risk Reduction NPV" dataDxfId="80" dataCellStyle="Comma"/>
    <tableColumn id="4" xr3:uid="{85A7CA2A-BC4C-4F0D-AD78-45051E493AA3}" name="2023 Program Risk Reduction NPV" dataDxfId="79" dataCellStyle="Comma"/>
    <tableColumn id="5" xr3:uid="{5718C781-397D-4F41-81FC-9D2B835E1E8A}" name="2024 Program Risk Reduction NPV" dataDxfId="78" dataCellStyle="Comma"/>
    <tableColumn id="6" xr3:uid="{27675453-874B-4296-B29A-F7EFDC431E70}" name="2025 Program Risk Reduction NPV" dataDxfId="77" dataCellStyle="Comma"/>
    <tableColumn id="7" xr3:uid="{2619CF42-3AA9-432E-A9CE-4774D5DD5BD0}" name="2026 Program Risk Reduction NPV" dataDxfId="76" dataCellStyle="Comma"/>
    <tableColumn id="8" xr3:uid="{E332A5BE-F9C2-4458-A3F2-BCD9E8A21E19}" name="2020-2022 Program Risk Reduction NPV" dataDxfId="75" dataCellStyle="Comma"/>
    <tableColumn id="9" xr3:uid="{EBDB379D-CE71-4CD7-A45B-DA3C190D61AA}" name="2020 Program RSE" dataDxfId="74" dataCellStyle="Comma"/>
    <tableColumn id="10" xr3:uid="{2325469B-7D8E-454A-99E2-4E4E330D3280}" name="2021 Program RSE" dataDxfId="73" dataCellStyle="Comma"/>
    <tableColumn id="11" xr3:uid="{E3B69A31-F8FB-4F53-9533-84186D556CA6}" name="2022 Program RSE" dataDxfId="72" dataCellStyle="Comma"/>
    <tableColumn id="12" xr3:uid="{DC3F5BCC-1BB4-47B6-B401-9910FB5C4AE7}" name="2023 Program RSE" dataDxfId="71" dataCellStyle="Comma"/>
    <tableColumn id="13" xr3:uid="{0D7850E7-C4F3-47D3-A525-C49262A991CA}" name="2024 Program RSE" dataDxfId="70" dataCellStyle="Comma"/>
    <tableColumn id="14" xr3:uid="{0993D00F-DC04-4EFA-917C-697ED5ECFA9D}" name="2025 Program RSE" dataDxfId="69" dataCellStyle="Comma"/>
    <tableColumn id="15" xr3:uid="{1A99E9D7-1831-45B6-9D72-3933D791C60E}" name="2026 Program RSE" dataDxfId="68" dataCellStyle="Comma"/>
    <tableColumn id="16" xr3:uid="{557F1315-4223-45CD-9824-1F2298BB3C3F}" name="2020-2022 Program RSE" dataDxfId="67" dataCellStyle="Comma"/>
    <tableColumn id="17" xr3:uid="{525E5FA4-3B63-40B0-9B83-17EEDDC5EDD8}" name="2020-2022 Capital Cost NPV with PVRR ($M)" dataDxfId="66" dataCellStyle="Comma"/>
    <tableColumn id="18" xr3:uid="{589771CA-FF78-4B18-A213-0C9F6EEDF905}" name="2020-2022 Expense Cost NPV ($M)" dataDxfId="65" dataCellStyle="Comma"/>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ED69DB7-A627-4454-A3C1-63362C24C98C}" name="TableAllRSEs" displayName="TableAllRSEs" ref="B10:V12" totalsRowShown="0" headerRowDxfId="64" dataDxfId="63" dataCellStyle="Comma">
  <autoFilter ref="B10:V12" xr:uid="{78503763-E943-4901-B5C8-999E29850062}"/>
  <tableColumns count="21">
    <tableColumn id="1" xr3:uid="{186EEE6C-C6DC-4E56-B28D-72B76A3D4B6B}" name="Program" dataDxfId="62"/>
    <tableColumn id="2" xr3:uid="{511B678E-023F-4724-8BE0-EAFA38A1D715}" name="2020 Program Risk Reduction NPV" dataDxfId="61" totalsRowDxfId="60" dataCellStyle="Comma"/>
    <tableColumn id="3" xr3:uid="{AA7DBE11-2350-4A56-83B5-85964DE7BDF9}" name="2021 Program Risk Reduction NPV" dataDxfId="59" totalsRowDxfId="58" dataCellStyle="Comma"/>
    <tableColumn id="4" xr3:uid="{DE4071A7-8C80-4345-9323-0A2ABC00CB27}" name="2022 Program Risk Reduction NPV" dataDxfId="57" totalsRowDxfId="56" dataCellStyle="Comma"/>
    <tableColumn id="5" xr3:uid="{B9C0E772-B567-4151-8E59-F7CA96F01B5F}" name="2023 Program Risk Reduction NPV" dataDxfId="55" totalsRowDxfId="54" dataCellStyle="Comma"/>
    <tableColumn id="6" xr3:uid="{06BB7524-FD00-402B-B08C-B6ACF8F16623}" name="2024 Program Risk Reduction NPV" dataDxfId="53" totalsRowDxfId="52" dataCellStyle="Comma"/>
    <tableColumn id="7" xr3:uid="{A2F9E001-B903-4BC1-9354-066B989998FA}" name="2025 Program Risk Reduction NPV" dataDxfId="51" totalsRowDxfId="50" dataCellStyle="Comma"/>
    <tableColumn id="8" xr3:uid="{82594214-4A81-4F5A-BA2B-46CB8CCEE01C}" name="2026 Program Risk Reduction NPV" dataDxfId="49" totalsRowDxfId="48" dataCellStyle="Comma"/>
    <tableColumn id="9" xr3:uid="{9693D732-9DCD-4A54-9F10-33C26EC05AEA}" name="2022-2022 Program Risk Reduction NPV" dataDxfId="47" totalsRowDxfId="46" dataCellStyle="Comma"/>
    <tableColumn id="10" xr3:uid="{7F882B54-FA2D-4EC1-B72E-F0B9BB3BAAA4}" name="2020 Program RSE" dataDxfId="45" totalsRowDxfId="44" dataCellStyle="Comma"/>
    <tableColumn id="11" xr3:uid="{32C36094-D3F3-4685-8EC8-9EF7B6112D9C}" name="2021 Program RSE" dataDxfId="43" totalsRowDxfId="42" dataCellStyle="Comma"/>
    <tableColumn id="12" xr3:uid="{CEE9458C-7550-4873-B402-8529BBD84AA9}" name="2022 Program RSE" dataDxfId="41" totalsRowDxfId="40" dataCellStyle="Comma"/>
    <tableColumn id="13" xr3:uid="{E934CA8B-A215-4273-852E-5C599BF623E5}" name="2023 Program RSE" dataDxfId="39" totalsRowDxfId="38" dataCellStyle="Comma"/>
    <tableColumn id="14" xr3:uid="{E10F2773-7674-4F20-BF15-85C84C91D610}" name="2024 Program RSE" dataDxfId="37" totalsRowDxfId="36" dataCellStyle="Comma"/>
    <tableColumn id="15" xr3:uid="{A76E0E44-8CFD-4510-A3E5-27D8977D3F86}" name="2025 Program RSE" dataDxfId="35" totalsRowDxfId="34" dataCellStyle="Comma"/>
    <tableColumn id="16" xr3:uid="{E601A1C3-7583-422F-8707-2E40CAF5BF14}" name="2026 Program RSE" dataDxfId="33" totalsRowDxfId="32" dataCellStyle="Comma"/>
    <tableColumn id="17" xr3:uid="{F26F0A26-5A90-4EFC-8A9F-BE56311FF060}" name="2022-2022 Program RSE" dataDxfId="31" totalsRowDxfId="30"/>
    <tableColumn id="18" xr3:uid="{56C31439-8F1A-4E3F-8848-A1315FDCC54A}" name="2022-2022 Capital Cost NPV with PVRR ($M)" dataDxfId="29" totalsRowDxfId="28" dataCellStyle="Comma"/>
    <tableColumn id="19" xr3:uid="{9F55812E-2F75-489D-B3F9-2E08054C2B78}" name="2022-2022 Expense Cost NPV ($M)" dataDxfId="27" totalsRowDxfId="26" dataCellStyle="Comma"/>
    <tableColumn id="20" xr3:uid="{C4F6C45F-092B-4CC7-AD67-FFA1F490E675}" name="2022-2022 Total Cost NPV ($M)" dataDxfId="25" totalsRowDxfId="24" dataCellStyle="Comma"/>
    <tableColumn id="21" xr3:uid="{3B1B1924-1417-4272-80F7-2835CECE476A}" name="2022-2022 Program Freq Reduction NPV" dataDxfId="23" totalsRowDxfId="22" dataCellStyle="Comma"/>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017C540-4AF7-45ED-8083-21E787FC6C58}" name="Table2" displayName="Table2" ref="B7:DB8" totalsRowShown="0">
  <autoFilter ref="B7:DB8" xr:uid="{CD83E47B-EC2F-4379-81E2-E05017831922}"/>
  <tableColumns count="105">
    <tableColumn id="1" xr3:uid="{E67C8A3A-670C-4B03-9515-E1E4B86A01D5}" name="x_match"/>
    <tableColumn id="2" xr3:uid="{D6F77B3D-88EB-4D13-8543-1B111B9E4D57}" name="Description"/>
    <tableColumn id="3" xr3:uid="{239E9DC3-58E6-4EF2-B057-6654C79E9D5E}" name="Year1"/>
    <tableColumn id="4" xr3:uid="{D74EDFC0-5C21-4669-94B7-1FEBEC15A7D4}" name="Year2"/>
    <tableColumn id="5" xr3:uid="{754F23FC-C50E-4537-B545-24ED1C85671D}" name="2021"/>
    <tableColumn id="6" xr3:uid="{BBF053C0-B8B5-460D-89BF-7F46C7245510}" name="2022"/>
    <tableColumn id="7" xr3:uid="{14C7A87B-2EEC-4D56-990E-54AEB4EF9552}" name="2023"/>
    <tableColumn id="8" xr3:uid="{7CFBAAA9-C83A-499B-8644-17C9178534DB}" name="2024"/>
    <tableColumn id="9" xr3:uid="{9D1B265C-E2DF-4BC5-8818-B389584A20AF}" name="2025"/>
    <tableColumn id="10" xr3:uid="{539A3A0F-74E4-479E-A7AC-3F55FFB1A5F0}" name="2026"/>
    <tableColumn id="11" xr3:uid="{CCCBFC7A-5476-4864-A482-793939E2DACE}" name="2027"/>
    <tableColumn id="12" xr3:uid="{A7D6D5EA-374E-4FDE-BD42-1E62E4C2B861}" name="2028"/>
    <tableColumn id="13" xr3:uid="{F15455F7-2F9F-45D6-B7D9-0B9CF60DFBE3}" name="2029"/>
    <tableColumn id="14" xr3:uid="{F7FAC194-8B4A-40CB-8621-6F70012E5695}" name="2030"/>
    <tableColumn id="15" xr3:uid="{ABBBEAAB-EB82-4BB5-8DCD-402C4D92CB71}" name="2031"/>
    <tableColumn id="16" xr3:uid="{0AECB36E-DB1F-4722-90C6-E3F822948D49}" name="2032"/>
    <tableColumn id="17" xr3:uid="{4A01ADBB-2210-4B23-AC33-0D93B055D085}" name="2033"/>
    <tableColumn id="18" xr3:uid="{2AAEEE1C-8D55-4B85-98DE-CF1463E1DDD9}" name="2034"/>
    <tableColumn id="19" xr3:uid="{A4597D11-1A69-474C-8463-EE2175E5F4FA}" name="2035"/>
    <tableColumn id="20" xr3:uid="{27375A15-3C60-436B-B8DF-06FEEDBDE81B}" name="2036"/>
    <tableColumn id="21" xr3:uid="{07B7D485-52C8-40EE-B4FB-72CCE61294D3}" name="2037"/>
    <tableColumn id="22" xr3:uid="{46B48365-EA57-4007-879D-96D52A8E2002}" name="2038"/>
    <tableColumn id="23" xr3:uid="{9DC02EEE-3296-42DE-91F0-E492104E2CD3}" name="2039"/>
    <tableColumn id="24" xr3:uid="{285CEEC6-3E9D-4B4B-A1C7-6025B5C0A0AB}" name="2040"/>
    <tableColumn id="25" xr3:uid="{6F58A2FC-3C96-41CF-A8AC-FC78D9C3669E}" name="2041"/>
    <tableColumn id="26" xr3:uid="{3A22CF49-9383-4AEC-B11D-181959C559C4}" name="2042"/>
    <tableColumn id="27" xr3:uid="{D685D87B-457A-4536-AA89-AE1AF82A4CB9}" name="2043"/>
    <tableColumn id="28" xr3:uid="{67E57160-9377-497F-A89D-8A2FEEA9ABDE}" name="2044"/>
    <tableColumn id="29" xr3:uid="{6DE92686-5E5E-4ACB-B71B-1085A4EBEAFC}" name="2045"/>
    <tableColumn id="30" xr3:uid="{FC9DEDD3-7D2B-4B57-9B72-1DAAB66B9E4E}" name="2046"/>
    <tableColumn id="31" xr3:uid="{E014A642-880C-4F6B-85D9-1EE5DB5DF8F5}" name="2047"/>
    <tableColumn id="32" xr3:uid="{1DB01D8C-774F-41B5-9225-F9D1C81A6344}" name="2048"/>
    <tableColumn id="33" xr3:uid="{8043CB26-A8C4-42CA-AEE0-80B107B202AC}" name="2049"/>
    <tableColumn id="34" xr3:uid="{A48AA11C-960B-41EE-9EB5-DDA46BD462E8}" name="2050"/>
    <tableColumn id="35" xr3:uid="{530F00A9-A17E-4E6F-9B6C-95B50482F2BE}" name="2051"/>
    <tableColumn id="36" xr3:uid="{60EB1B33-BB8E-4559-BC45-DA7555643FFC}" name="2052"/>
    <tableColumn id="37" xr3:uid="{1B5147FA-F813-426D-A979-5762BFAE3332}" name="2053"/>
    <tableColumn id="38" xr3:uid="{34BBA3DE-3647-497C-8BB9-5F2E2C5A8064}" name="2054"/>
    <tableColumn id="39" xr3:uid="{74A18EED-EE92-4B86-8BD0-8F21937090BF}" name="2055"/>
    <tableColumn id="40" xr3:uid="{3F48DA31-79DB-4625-B198-1DEDD159837C}" name="2056"/>
    <tableColumn id="41" xr3:uid="{4BA34AC0-FDC7-4EF7-B7EB-2943D8686A2B}" name="2057"/>
    <tableColumn id="42" xr3:uid="{07A8289D-20D4-48F0-8CB5-3BE60A9553EF}" name="2058"/>
    <tableColumn id="43" xr3:uid="{425167C5-CDA5-4703-A10C-E6D843F17164}" name="2059"/>
    <tableColumn id="44" xr3:uid="{2231F029-511E-472A-BD65-3C10AC805598}" name="2060"/>
    <tableColumn id="45" xr3:uid="{C9D9937F-2DFA-4B40-9ADB-AE3C3B211188}" name="2061"/>
    <tableColumn id="46" xr3:uid="{2EB463B4-6407-42B1-9497-29181DB99D81}" name="2062"/>
    <tableColumn id="47" xr3:uid="{68C28BC0-FF83-4722-976B-FEA7CA34FEFF}" name="2063"/>
    <tableColumn id="48" xr3:uid="{8CFEE349-9345-447E-904C-714DD758FD6C}" name="2064"/>
    <tableColumn id="49" xr3:uid="{6B3824C1-0929-4055-8AE7-811E5B9BCAD6}" name="2065"/>
    <tableColumn id="50" xr3:uid="{BFFB9378-3298-4762-A93B-1E5C89D4B409}" name="2066"/>
    <tableColumn id="51" xr3:uid="{7873B5E5-7F3F-405C-A75A-B999862E6AC4}" name="2067"/>
    <tableColumn id="52" xr3:uid="{4F4A1B49-275E-4AA6-BE49-9B2DD3601B54}" name="2068"/>
    <tableColumn id="53" xr3:uid="{DD3C6015-78F8-4845-BBEC-AE8AC1722DEE}" name="2069"/>
    <tableColumn id="54" xr3:uid="{342B36A1-E1E3-4772-9276-07D9A7DAB320}" name="2070"/>
    <tableColumn id="55" xr3:uid="{18934B87-1FE8-4EE8-90AC-CAEE510A467D}" name="2071"/>
    <tableColumn id="56" xr3:uid="{EDD30552-8414-42BD-80F2-3D383F839B41}" name="2072"/>
    <tableColumn id="57" xr3:uid="{3F703DC8-E585-4149-AB2B-9C528120DCCB}" name="2073"/>
    <tableColumn id="58" xr3:uid="{A0DCD42E-E7F3-4018-9D2D-F6F599EC801F}" name="2074"/>
    <tableColumn id="59" xr3:uid="{0666CD6F-3DD3-4B18-86E3-F8ED951A7F21}" name="2075"/>
    <tableColumn id="60" xr3:uid="{BF6C037C-5EBB-436D-8F99-FAC1C7743129}" name="2076"/>
    <tableColumn id="61" xr3:uid="{BF5959C0-0A2A-43EA-ABAE-93382542B77F}" name="2077"/>
    <tableColumn id="62" xr3:uid="{A5B01474-4668-4B12-A4FF-1E0FFC994F51}" name="2078"/>
    <tableColumn id="63" xr3:uid="{5B51B5AD-5A96-4126-B74A-C38238B1BB12}" name="2079"/>
    <tableColumn id="64" xr3:uid="{A501D2C0-93F5-4043-ACC0-5BA6602F9A08}" name="2080"/>
    <tableColumn id="65" xr3:uid="{EB3F632B-A0F6-4545-9A1D-AE3EF258C4B8}" name="2081"/>
    <tableColumn id="66" xr3:uid="{6C1382E7-7A4E-43ED-BE80-95B459BA8E5E}" name="2082"/>
    <tableColumn id="67" xr3:uid="{B1E8BBF4-54D0-468B-8BD0-850D063CCFD4}" name="2083"/>
    <tableColumn id="68" xr3:uid="{54C9FD6D-3385-45D7-AB74-30EC8D3A9218}" name="2084"/>
    <tableColumn id="69" xr3:uid="{7FB890B3-EEB4-44FC-ADDB-EF6670B04A38}" name="2085"/>
    <tableColumn id="70" xr3:uid="{A374E01A-5558-438B-93FE-C5C3C005ECF8}" name="2086"/>
    <tableColumn id="71" xr3:uid="{5E560016-9B60-45F8-AEFE-BDCBD4554419}" name="2087"/>
    <tableColumn id="72" xr3:uid="{31BDB266-3177-4EDA-ABD6-57C0FE8A40D1}" name="2088"/>
    <tableColumn id="73" xr3:uid="{EEB24C66-91C8-48D9-842C-738B537BAAD4}" name="2089"/>
    <tableColumn id="74" xr3:uid="{A2D12442-3077-4A36-ABE4-3344D56D9E38}" name="2090"/>
    <tableColumn id="75" xr3:uid="{429B11FF-522E-4E8C-9EE4-5553EDCD67C2}" name="2091"/>
    <tableColumn id="76" xr3:uid="{7F99945B-300A-433E-8003-0244EA7DE980}" name="2092"/>
    <tableColumn id="77" xr3:uid="{1C271A4C-A6BD-470E-A5D2-8AC36D26F0A8}" name="2093"/>
    <tableColumn id="78" xr3:uid="{2F32C818-AFDA-4A91-BF77-71BC67002C86}" name="2094"/>
    <tableColumn id="79" xr3:uid="{71290027-FC84-4FC6-8699-6F34C9EE5A6D}" name="2095"/>
    <tableColumn id="80" xr3:uid="{BAD954E3-3166-4A7A-B85E-48500467629E}" name="2096"/>
    <tableColumn id="81" xr3:uid="{3C97EDC2-DC5B-421D-B00B-DAA39855223F}" name="2097"/>
    <tableColumn id="82" xr3:uid="{9F3BD364-14EF-4BE5-9893-246913FEE615}" name="2098"/>
    <tableColumn id="83" xr3:uid="{9B6B196A-134C-4DE9-B38F-EA661E2CAF57}" name="2099"/>
    <tableColumn id="84" xr3:uid="{D626D3DA-62B1-473D-8464-52EC9961F233}" name="2100"/>
    <tableColumn id="85" xr3:uid="{83DB9CF4-39C2-4C16-BB92-446574DB9782}" name="2101"/>
    <tableColumn id="86" xr3:uid="{68498280-C6E3-4FAA-A03E-77D38446CC18}" name="2102"/>
    <tableColumn id="87" xr3:uid="{36BD0026-4AFA-4F50-89A4-08C7D2F9CC92}" name="2103"/>
    <tableColumn id="88" xr3:uid="{56B89818-B8B2-4E5E-97FA-3C06776C356D}" name="2104"/>
    <tableColumn id="89" xr3:uid="{8192D37F-8238-42C1-89A5-C7596984CF8F}" name="2105"/>
    <tableColumn id="90" xr3:uid="{B2FFDE65-0D8C-4A89-BB7B-BF84D8A78897}" name="2106"/>
    <tableColumn id="91" xr3:uid="{58B695A0-0340-4862-A30A-96472332B1BE}" name="2107"/>
    <tableColumn id="92" xr3:uid="{9D038B94-7A8C-4947-9F90-841450F8AC24}" name="2108"/>
    <tableColumn id="93" xr3:uid="{B23E976B-6698-4273-8126-A83CCA351F2E}" name="2109"/>
    <tableColumn id="94" xr3:uid="{D77CA447-134B-4226-894C-D222D79ECB44}" name="2110"/>
    <tableColumn id="95" xr3:uid="{18618214-5A07-44FC-841E-71BE6DF3816E}" name="2111"/>
    <tableColumn id="96" xr3:uid="{547DB89F-EA6F-45CB-A9E5-2E05AB5A42D5}" name="2112"/>
    <tableColumn id="97" xr3:uid="{E816C198-CFC5-4B6D-A178-6C9A57968A12}" name="2113"/>
    <tableColumn id="98" xr3:uid="{26B8F69F-262B-40EE-A104-4D4E81D27404}" name="2114"/>
    <tableColumn id="99" xr3:uid="{D0395E9F-FCA1-44A7-9E0A-3CDBFE882465}" name="2115"/>
    <tableColumn id="100" xr3:uid="{6E26924B-D642-472A-88F7-1F0016DDD2C1}" name="2116"/>
    <tableColumn id="101" xr3:uid="{104D0E39-F42A-44AB-BD56-C121F5DB5A1B}" name="2117"/>
    <tableColumn id="102" xr3:uid="{F7AF3C6C-87FF-4AD6-9E9D-1A7321AE687A}" name="2118"/>
    <tableColumn id="103" xr3:uid="{289C06C7-4721-4BF4-8B22-1A881B61E118}" name="2119"/>
    <tableColumn id="104" xr3:uid="{66003DF6-FDD1-4020-8D05-48CE4D7371A0}" name="2120"/>
    <tableColumn id="105" xr3:uid="{D5E2EA1C-C6EE-4D5C-994B-13C853932651}" name="2121"/>
  </tableColumns>
  <tableStyleInfo name="TableStyleMedium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79EB0B3-3436-4D93-832C-E813B757F26A}" name="TableABC" displayName="TableABC" ref="B2:E15" totalsRowShown="0" headerRowDxfId="21" dataDxfId="20" tableBorderDxfId="19" dataCellStyle="Percent">
  <autoFilter ref="B2:E15" xr:uid="{3B882981-022D-48DC-B4FB-540001E2689F}"/>
  <tableColumns count="4">
    <tableColumn id="4" xr3:uid="{F83E4D7F-ADB8-4A9C-BB60-D1B4781F782D}" name="No." dataDxfId="18" dataCellStyle="Percent"/>
    <tableColumn id="1" xr3:uid="{704FE76A-AE64-46A6-B7E8-D160F014AFE6}" name="A" dataDxfId="17" dataCellStyle="Percent"/>
    <tableColumn id="2" xr3:uid="{0C470D29-128E-4C12-8485-048C2EDAFA25}" name="B" dataDxfId="16" dataCellStyle="Percent"/>
    <tableColumn id="3" xr3:uid="{08946762-DD52-4127-9DC7-F7108D828406}" name="C" dataDxfId="15" dataCellStyle="Percen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B692ED8-C4EE-4FB8-8FF9-B0252BA4062D}" name="TableExposure" displayName="TableExposure" ref="B7:AB10" totalsRowShown="0" headerRowDxfId="440" dataDxfId="439" totalsRowBorderDxfId="438">
  <autoFilter ref="B7:AB10" xr:uid="{4D97F046-DB24-49A8-BBDE-47268A9EE1FC}"/>
  <tableColumns count="27">
    <tableColumn id="16" xr3:uid="{F9B3B2BB-85AA-470B-838E-FEBFD78047C7}" name="Program ID" dataDxfId="437">
      <calculatedColumnFormula>IFERROR(INDEX('Summary of Programs'!A:A,MATCH(TableExposure[[#This Row],[Program]],'Summary of Programs'!B:B,0)),"No match in Summary of Programs tab")</calculatedColumnFormula>
    </tableColumn>
    <tableColumn id="15" xr3:uid="{439CAF38-6E52-4B02-B708-B53C79377360}" name="Type" dataDxfId="436">
      <calculatedColumnFormula>IFERROR(INDEX('Summary of Programs'!C:C,MATCH(TableExposure[[#This Row],[Program]],'Summary of Programs'!B:B,0)),"No match in Summary of Programs tab")</calculatedColumnFormula>
    </tableColumn>
    <tableColumn id="1" xr3:uid="{F7EF9979-9808-43A6-8CC6-BAAF61BB0A1C}" name="Program" dataDxfId="435"/>
    <tableColumn id="13" xr3:uid="{EB4508E6-2ECF-4745-B1A3-130E2DC16925}" name="Risk (for Cross Cutter only)" dataDxfId="434"/>
    <tableColumn id="2" xr3:uid="{60D9429E-7994-4A1C-B0F2-2EC452A263F5}" name="Tranche" dataDxfId="433"/>
    <tableColumn id="28" xr3:uid="{776D694C-9576-4D71-855C-2B6EB12EA269}" name="Tranche Exposure" dataDxfId="432" dataCellStyle="Comma">
      <calculatedColumnFormula>INDEX(TableTranche[[#All],[Exposure]], MATCH(TableExposure[[#This Row],[Tranche]], TableTranche[[#All],[Tranche]], 0))</calculatedColumnFormula>
    </tableColumn>
    <tableColumn id="29" xr3:uid="{38DB999D-86B6-4B3A-BAC8-D745B6E5ED8D}" name="Tranche Exposure Unit" dataDxfId="431" dataCellStyle="Comma">
      <calculatedColumnFormula>INDEX(TableTranche[[#All],[Unit]], MATCH(TableExposure[[#This Row],[Tranche]], TableTranche[[#All],[Tranche]], 0))</calculatedColumnFormula>
    </tableColumn>
    <tableColumn id="3" xr3:uid="{A0263F36-48A7-4606-989E-D97B01727955}" name="Program Exposure 2020" dataDxfId="430" dataCellStyle="Percent" totalsRowCellStyle="Percent"/>
    <tableColumn id="4" xr3:uid="{1BB959DA-3D96-49D8-B2C3-418BF6BAD074}" name="Program Exposure 2021" dataDxfId="429" dataCellStyle="Percent" totalsRowCellStyle="Percent"/>
    <tableColumn id="5" xr3:uid="{3AE006FF-CA46-4BEC-9999-86CE076669B1}" name="Program Exposure 2022" dataDxfId="428" dataCellStyle="Percent" totalsRowCellStyle="Percent"/>
    <tableColumn id="6" xr3:uid="{A5ECCEE3-883F-4916-B774-3DF822544206}" name="Program Exposure 2023" dataDxfId="427"/>
    <tableColumn id="7" xr3:uid="{56A33275-8708-4DC8-A2E2-A04E9FCB8263}" name="Program Exposure 2024" dataDxfId="426"/>
    <tableColumn id="8" xr3:uid="{E0CE6D16-23B0-4BB2-9AE5-8E006CC5C081}" name="Program Exposure 2025" dataDxfId="425"/>
    <tableColumn id="9" xr3:uid="{D0DA4BFB-B8E4-4A24-AA20-4E45241E5946}" name="Program Exposure 2026" dataDxfId="424"/>
    <tableColumn id="11" xr3:uid="{5E76E486-4C79-4689-93EA-202736B3B402}" name="Unit for Program Exposure" dataDxfId="423"/>
    <tableColumn id="19" xr3:uid="{FF2E9112-F57E-4E9E-88D3-955D2C918700}" name="Work Units 2020" dataDxfId="422"/>
    <tableColumn id="20" xr3:uid="{15671A54-2439-4438-BD78-A2C69BCEF061}" name="Work Units 2021" dataDxfId="421"/>
    <tableColumn id="21" xr3:uid="{86B8BDD6-CB8F-442A-9D43-18E03A63051E}" name="Work Units 2022" dataDxfId="420"/>
    <tableColumn id="22" xr3:uid="{7996A353-64F9-4BBB-B715-5B79F80EB097}" name="Work Units 2023" dataDxfId="419"/>
    <tableColumn id="23" xr3:uid="{6E6852E5-EE86-4207-9CA6-28C6A70CAF9B}" name="Work Units 2024" dataDxfId="418"/>
    <tableColumn id="24" xr3:uid="{4F16D258-8B73-417D-8A82-09D97638C4AC}" name="Work Units 2025" dataDxfId="417"/>
    <tableColumn id="25" xr3:uid="{444B9FA5-B90E-4EC8-AF57-9DDCA3F48A2F}" name="Work Units 2026" dataDxfId="416"/>
    <tableColumn id="26" xr3:uid="{A0AA0C4E-83A6-45EF-A9D2-FD7E948666C1}" name="Unit for work units" dataDxfId="415"/>
    <tableColumn id="27" xr3:uid="{CF0BA71C-01EC-4FBE-A50E-9A55736A9013}" name="Explanation of relationship between different units" dataDxfId="414"/>
    <tableColumn id="10" xr3:uid="{986ECB05-F8C0-4F92-9929-F4A8F4A45BDF}" name="Other Note" dataDxfId="413"/>
    <tableColumn id="12" xr3:uid="{B9A87BD8-B6A0-421A-88AD-2F1D95A86746}" name="Flag for modeler" dataDxfId="412">
      <calculatedColumnFormula>IF(AND(MAX(TableExposure[[#This Row],[Program Exposure 2020]:[Program Exposure 2026]])&gt;1,TableExposure[[#This Row],[Unit for Program Exposure]]="% of tranche exposure"),"Format not percent","")</calculatedColumnFormula>
    </tableColumn>
    <tableColumn id="14" xr3:uid="{E1FDF4EE-71B3-44AC-8737-EF1101303B07}" name="Risk ID" dataDxfId="411">
      <calculatedColumnFormula array="1">IFERROR(INDEX(Table_RiskNameLookup[RISK ID],MATCH(TableExposure[[#This Row],[Risk (for Cross Cutter only)]],Table_RiskNameLookup[Risk/Cross Cutting Factor Name],0)),RiskID)</calculatedColumnFormula>
    </tableColumn>
  </tableColumns>
  <tableStyleInfo name="TableStyleMedium1"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D76E0D9-EF34-4365-AE84-21865D3BB5F6}" name="Table_RiskNameLookup" displayName="Table_RiskNameLookup" ref="G2:H44" totalsRowShown="0">
  <autoFilter ref="G2:H44" xr:uid="{80010883-7BEE-4C38-B8AD-9C5773366D06}"/>
  <tableColumns count="2">
    <tableColumn id="1" xr3:uid="{F7FFECCC-CCFB-435D-A298-7CC276B05B47}" name="Risk/Cross Cutting Factor Name" dataDxfId="14"/>
    <tableColumn id="2" xr3:uid="{228D9794-110C-43D8-AEB2-D2913D152C3A}" name="RISK ID" dataDxfId="13"/>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AF0C203D-6FB5-4D70-A7F5-F4A05259CDDC}" name="TableProgCostDropdown" displayName="TableProgCostDropdown" ref="J2:J4" totalsRowShown="0">
  <autoFilter ref="J2:J4" xr:uid="{F19169C6-7A1F-4346-9472-464CA5784441}"/>
  <tableColumns count="1">
    <tableColumn id="1" xr3:uid="{FBBEE1D9-8AEA-4C90-8B7E-6170AD957F49}" name="Program Cost Options"/>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596D41D-2489-4ABB-9732-F40B4265D66E}" name="TableProgTypeDropdown" displayName="TableProgTypeDropdown" ref="J11:J15" totalsRowShown="0">
  <autoFilter ref="J11:J15" xr:uid="{D14EA089-06E0-46A8-8136-AE755E23B0F5}"/>
  <tableColumns count="1">
    <tableColumn id="1" xr3:uid="{51907924-ABEB-444B-B538-C1F7CCCF7C77}" name="Program Type Options"/>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5C1FCEE-AB3C-43B3-BEBB-0EAA697FD2FE}" name="TableConseqTypeDropdown" displayName="TableConseqTypeDropdown" ref="J19:J23" totalsRowShown="0">
  <autoFilter ref="J19:J23" xr:uid="{9EF65371-7322-4740-9D20-9DAE87FD48B6}"/>
  <tableColumns count="1">
    <tableColumn id="1" xr3:uid="{B4B835BA-ECC6-434A-8331-6455F72EBA56}" name="Consequence Options"/>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A6761D6-5BC0-4FD4-885C-7CBDAF5EA36A}" name="TableBowtieDropdown" displayName="TableBowtieDropdown" ref="J25:J28" totalsRowShown="0">
  <autoFilter ref="J25:J28" xr:uid="{BD69DD6D-EEFA-4FD6-96D6-26478D1CE389}"/>
  <tableColumns count="1">
    <tableColumn id="1" xr3:uid="{F36A1982-916C-4627-B9B5-7112EAF2A0FC}" name="Bow Tie Element"/>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85E0307-4712-49BD-997F-B80C3E8E7813}" name="TableProgExpDropdown" displayName="TableProgExpDropdown" ref="J6:J9" totalsRowShown="0">
  <autoFilter ref="J6:J9" xr:uid="{F479FF62-3390-4A79-B773-31E0492A36A7}"/>
  <tableColumns count="1">
    <tableColumn id="1" xr3:uid="{1A027DA2-3F6D-4685-AD85-DC67930C262A}" name="Program Exposure Options"/>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468A97A-9537-4DFD-901B-8A92E0229EA7}" name="TableDriverSubdriver" displayName="TableDriverSubdriver" ref="B4:C41" totalsRowShown="0" headerRowDxfId="12" headerRowBorderDxfId="11">
  <autoFilter ref="B4:C41" xr:uid="{365A3DFD-5C8B-4871-9C8D-235FFCCEC8D9}"/>
  <tableColumns count="2">
    <tableColumn id="1" xr3:uid="{12F879DB-9AE8-4361-86A1-47834A12F8F8}" name="Driver"/>
    <tableColumn id="2" xr3:uid="{4D7E75A9-DBE4-4D47-A8E2-A775D4F5609B}" name="Subdriver"/>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CF3E87D-4F09-4C17-B26D-21DB279C1E80}" name="TableTranche" displayName="TableTranche" ref="E4:G80" totalsRowShown="0" headerRowDxfId="10" headerRowBorderDxfId="9">
  <autoFilter ref="E4:G80" xr:uid="{FFCE1F55-4D41-4EF2-89E5-347516FDF977}"/>
  <sortState xmlns:xlrd2="http://schemas.microsoft.com/office/spreadsheetml/2017/richdata2" ref="E5:G73">
    <sortCondition ref="E5:E73"/>
  </sortState>
  <tableColumns count="3">
    <tableColumn id="1" xr3:uid="{5A8B96D8-A802-4E82-BB07-418F9F0418F8}" name="Tranche"/>
    <tableColumn id="2" xr3:uid="{850EBC45-CEF0-4735-BCFC-BFEAC184B3F5}" name="Exposure"/>
    <tableColumn id="3" xr3:uid="{1B58900F-777D-422D-95A7-17AADCE5578A}" name="Unit"/>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9830238-BC7C-40BE-890C-3BB9B31CF86E}" name="TableOutcome" displayName="TableOutcome" ref="I4:I14" totalsRowShown="0" headerRowDxfId="8" dataDxfId="7">
  <autoFilter ref="I4:I14" xr:uid="{1C720AFE-1CDE-4F7F-B7CA-3B001DDFCECE}"/>
  <tableColumns count="1">
    <tableColumn id="1" xr3:uid="{688BF999-7DD5-4829-B24E-69B380ED16F2}" name="Outcome" dataDxfId="6"/>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E093B7B-D450-4BBD-AEA3-BE8EC2EF82A2}" name="QualDiscount" displayName="QualDiscount" ref="A2:H16" totalsRowShown="0" headerRowDxfId="5">
  <autoFilter ref="A2:H16" xr:uid="{37D3696E-29DA-49D0-978B-C98F54A149D1}"/>
  <tableColumns count="8">
    <tableColumn id="1" xr3:uid="{5B00515E-62C9-4D91-9680-919E55221E1E}" name="No.">
      <calculatedColumnFormula>ROW(A2)</calculatedColumnFormula>
    </tableColumn>
    <tableColumn id="2" xr3:uid="{A3C8FF0B-17C4-4D9C-AD30-568D87B48B44}" name="Questions" dataDxfId="4"/>
    <tableColumn id="8" xr3:uid="{A18243A5-91DD-4C1C-9215-F81DE45BBF17}" name="A" dataDxfId="3"/>
    <tableColumn id="7" xr3:uid="{CB470F7F-7DA1-49BD-AE94-51FBE6D92E63}" name="B" dataDxfId="2"/>
    <tableColumn id="3" xr3:uid="{B452A261-A921-44CA-A714-D3C0162CA1CD}" name="C"/>
    <tableColumn id="4" xr3:uid="{D4B241F0-290E-4701-8EFA-4E1363850A9E}" name="Response" dataDxfId="1"/>
    <tableColumn id="10" xr3:uid="{CAAB3BE2-3155-43A3-8059-A7DBB577BC08}" name="Response Result" dataDxfId="0">
      <calculatedColumnFormula>IF(QualDiscount[[#This Row],[Response]]="N",1-QualDiscount[[#This Row],[C]],"")</calculatedColumnFormula>
    </tableColumn>
    <tableColumn id="5" xr3:uid="{8955BFBC-7900-4C70-9EEE-1CBBE685BDDC}" name="Explanation of choice"/>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C1545E4-BF5D-42A0-B224-7094DF53F3A1}" name="TableTranchSpend" displayName="TableTranchSpend" ref="B14:N17" totalsRowShown="0" headerRowDxfId="406" dataDxfId="405">
  <autoFilter ref="B14:N17" xr:uid="{B9C99961-677E-4022-9C1E-D364CBB1656E}"/>
  <tableColumns count="13">
    <tableColumn id="11" xr3:uid="{79905888-DBB3-4ABB-8246-00AD689E256A}" name="Program ID" dataDxfId="404">
      <calculatedColumnFormula>IFERROR(INDEX('Summary of Programs'!A:A,MATCH(TableTranchSpend[[#This Row],[Program]],'Summary of Programs'!B:B,0)),"No match in Summary of Programs")</calculatedColumnFormula>
    </tableColumn>
    <tableColumn id="13" xr3:uid="{5C21765E-0FB7-4153-B63D-803F00C0F6B7}" name="Type" dataDxfId="403">
      <calculatedColumnFormula>IFERROR(INDEX('Summary of Programs'!C:C,MATCH(TableTranchSpend[[#This Row],[Program]],'Summary of Programs'!B:B,0)),"No match in Summary of Programs tab")</calculatedColumnFormula>
    </tableColumn>
    <tableColumn id="1" xr3:uid="{97430EBB-8153-4768-B641-C387A29D602D}" name="Program" dataDxfId="402"/>
    <tableColumn id="10" xr3:uid="{05539399-537B-4945-B151-5AE403A45ECF}" name="MAT (optional)" dataDxfId="401"/>
    <tableColumn id="12" xr3:uid="{A2E81803-F755-4F22-92C3-3DA67A9A508F}" name="Allocation method" dataDxfId="400"/>
    <tableColumn id="2" xr3:uid="{32E0FB11-294E-4329-99FC-A91B1EE8852C}" name="Tranche" dataDxfId="399"/>
    <tableColumn id="3" xr3:uid="{039585B1-DEE6-4BA0-8D08-0B4C0FFAEDA0}" name="Spend USD 2020" dataDxfId="398"/>
    <tableColumn id="4" xr3:uid="{83023846-CC7D-43EC-BBD8-12A4D4B24DE3}" name="Spend USD 2021" dataDxfId="397"/>
    <tableColumn id="5" xr3:uid="{C2C3625C-CDF7-4707-BD5E-0FF045049A16}" name="Spend USD 2022" dataDxfId="396"/>
    <tableColumn id="6" xr3:uid="{D00A6FEF-BF8B-4054-AA2F-AA63BC679E31}" name="Spend USD 2023" dataDxfId="395"/>
    <tableColumn id="7" xr3:uid="{357171E7-4219-4EA1-9481-E8453C7F95FA}" name="Spend USD 2024" dataDxfId="394"/>
    <tableColumn id="8" xr3:uid="{AD16DE54-441E-437F-BA97-AD4E5BEAA6FE}" name="Spend USD 2025" dataDxfId="393"/>
    <tableColumn id="9" xr3:uid="{0145B8EC-85C5-4183-A320-D89DBF657CFD}" name="Spend USD 2026" dataDxfId="392"/>
  </tableColumns>
  <tableStyleInfo name="TableStyleMedium1"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DF8DE1D-4DC8-432F-AE56-D8E68091075D}" name="TablePVRR" displayName="TablePVRR" ref="B2:D24" totalsRowShown="0">
  <autoFilter ref="B2:D24" xr:uid="{7C7B63C5-397B-46B5-98C2-835264FBCA7A}"/>
  <tableColumns count="3">
    <tableColumn id="1" xr3:uid="{27094A8F-22F9-44DD-B4D8-99D7AE83940E}" name="Asset Group"/>
    <tableColumn id="2" xr3:uid="{F9919F71-4E79-4391-B47F-8AEA091847A5}" name="PVRR Multiplier (no O&amp;M)"/>
    <tableColumn id="3" xr3:uid="{D66F3A96-D246-46D6-AB70-F6A51BB7C371}" name="Lifetime O&amp;M as % of PVR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FD128EC-F7A9-48DC-9847-E8D7EE33A988}" name="TableProgSpend" displayName="TableProgSpend" ref="B8:AC11" totalsRowShown="0" headerRowDxfId="391" dataDxfId="390">
  <autoFilter ref="B8:AC11" xr:uid="{D976A47C-3800-42FA-8D78-3008FF5638DB}"/>
  <sortState xmlns:xlrd2="http://schemas.microsoft.com/office/spreadsheetml/2017/richdata2" ref="B9:AC11">
    <sortCondition ref="B8:B11"/>
  </sortState>
  <tableColumns count="28">
    <tableColumn id="16" xr3:uid="{5B9EEC21-1D01-4D36-9559-9620B3E325BF}" name="Program ID" dataDxfId="389">
      <calculatedColumnFormula>IFERROR(INDEX('Summary of Programs'!A:A,MATCH(TableProgSpend[[#This Row],[Program]],'Summary of Programs'!B:B,0)),"No match in Summary of Programs")</calculatedColumnFormula>
    </tableColumn>
    <tableColumn id="18" xr3:uid="{FB98D4A1-7694-4E73-A2CC-6100B79DD205}" name="Type" dataDxfId="388">
      <calculatedColumnFormula>IFERROR(INDEX('Summary of Programs'!C:C,MATCH(TableProgSpend[[#This Row],[Program]],'Summary of Programs'!B:B,0)),"No match in Summary of Programs tab")</calculatedColumnFormula>
    </tableColumn>
    <tableColumn id="1" xr3:uid="{8F65CBFD-AA9C-4A6A-8F52-FF1E3A49A9F9}" name="Program" dataDxfId="387"/>
    <tableColumn id="17" xr3:uid="{4EECC046-633B-4CDE-B311-1786AF4C8588}" name="MAT (optional)" dataDxfId="386"/>
    <tableColumn id="3" xr3:uid="{64C253B7-8C2D-4655-BDF8-E0993CC3A428}" name="CapEx USD 2020" dataDxfId="385"/>
    <tableColumn id="4" xr3:uid="{42BB16B8-2BF8-48E8-B755-A2EB5B8D6CA8}" name="CapEx USD 2021" dataDxfId="384"/>
    <tableColumn id="5" xr3:uid="{D9C7CBC2-3138-4E1B-93B2-565F0A3AE69F}" name="CapEx USD 2022" dataDxfId="383"/>
    <tableColumn id="6" xr3:uid="{CB7BFD5E-FB47-4BDC-81D1-567FE739A761}" name="CapEx USD 2023" dataDxfId="382"/>
    <tableColumn id="7" xr3:uid="{B995151B-7B56-4247-A04A-45A0F31414C1}" name="CapEx USD 2024" dataDxfId="381"/>
    <tableColumn id="8" xr3:uid="{A47F04B3-F167-494D-8892-8B90B47D7A3F}" name="CapEx USD 2025" dataDxfId="380"/>
    <tableColumn id="9" xr3:uid="{C420A31D-FBDF-40CC-BC30-D2070D52F556}" name="CapEx USD 2026" dataDxfId="379"/>
    <tableColumn id="11" xr3:uid="{45D67C44-AE18-4640-BC33-B60189630072}" name="OpEx USD 2020" dataDxfId="378"/>
    <tableColumn id="10" xr3:uid="{304A2620-6225-4A09-ABCD-C0165778B271}" name="OpEx USD 2021" dataDxfId="377">
      <calculatedColumnFormula>#REF!</calculatedColumnFormula>
    </tableColumn>
    <tableColumn id="2" xr3:uid="{1DDD3BD0-FB4D-41C4-AFD7-6847D80B30B2}" name="OpEx USD 2022" dataDxfId="376">
      <calculatedColumnFormula>#REF!</calculatedColumnFormula>
    </tableColumn>
    <tableColumn id="12" xr3:uid="{13799EE8-65B2-46D2-92B3-F8FAA24A23A0}" name="OpEx USD 2023" dataDxfId="375">
      <calculatedColumnFormula>#REF!</calculatedColumnFormula>
    </tableColumn>
    <tableColumn id="13" xr3:uid="{3CC1429F-3249-45B2-89A0-F744EDEA6319}" name="OpEx USD 2024" dataDxfId="374">
      <calculatedColumnFormula>#REF!</calculatedColumnFormula>
    </tableColumn>
    <tableColumn id="14" xr3:uid="{344D19DC-2217-48F5-8513-FB03F4EE2B93}" name="OpEx USD 2025" dataDxfId="373">
      <calculatedColumnFormula>#REF!</calculatedColumnFormula>
    </tableColumn>
    <tableColumn id="15" xr3:uid="{465EB19B-BB12-4F89-BC51-726B5175494E}" name="OpEx USD 2026" dataDxfId="372">
      <calculatedColumnFormula>#REF!</calculatedColumnFormula>
    </tableColumn>
    <tableColumn id="23" xr3:uid="{A98C1FB1-7B68-4008-9D55-BB4528FA6738}" name="Asset Type" dataDxfId="371"/>
    <tableColumn id="26" xr3:uid="{B17AAA87-AAFF-4E05-ABDD-4D11C4DEA988}" name="Generic Capital PVRR Multiplier" dataDxfId="370" dataCellStyle="Comma">
      <calculatedColumnFormula>IF(SUM(TableProgSpend[[#This Row],[CapEx USD 2020]:[CapEx USD 2026]])&gt;0,INDEX(TablePVRR[PVRR Multiplier (no O&amp;M)],MATCH(TableProgSpend[[#This Row],[Asset Type]],TablePVRR[Asset Group],0)),"")</calculatedColumnFormula>
    </tableColumn>
    <tableColumn id="24" xr3:uid="{CEB40C3A-0377-49C4-8125-776C232360B9}" name="Custom Capital PVRR Multiplier" dataDxfId="369" dataCellStyle="Comma"/>
    <tableColumn id="25" xr3:uid="{0DD3FB44-4D90-419D-A8A5-ED675544FF32}" name="Generic Lifetime Incremental O&amp;M PVRR Multiplier" dataDxfId="368" dataCellStyle="Comma">
      <calculatedColumnFormula>IF(SUM(TableProgSpend[[#This Row],[CapEx USD 2020]:[CapEx USD 2026]])&gt;0,INDEX(TablePVRR[Lifetime O&amp;M as % of PVRR],MATCH(TableProgSpend[[#This Row],[Asset Type]],TablePVRR[Asset Group],0)),"")</calculatedColumnFormula>
    </tableColumn>
    <tableColumn id="20" xr3:uid="{F8A4140A-2155-427B-B443-480BF8D30016}" name="Custom Lifetime Incremental O&amp;M PVRR Multiplier (optional; specify if 0)" dataDxfId="367" dataCellStyle="Comma"/>
    <tableColumn id="21" xr3:uid="{60D4D5C5-012A-4665-88BD-FCDAEDCC549D}" name="Lifetime Incremental O&amp;M PVRR Multiplier" dataDxfId="366" dataCellStyle="Comma">
      <calculatedColumnFormula>IF(TableProgSpend[[#This Row],[Custom Lifetime Incremental O&amp;M PVRR Multiplier (optional; specify if 0)]]&lt;&gt;"",TableProgSpend[[#This Row],[Custom Lifetime Incremental O&amp;M PVRR Multiplier (optional; specify if 0)]],TableProgSpend[[#This Row],[Generic Lifetime Incremental O&amp;M PVRR Multiplier]])</calculatedColumnFormula>
    </tableColumn>
    <tableColumn id="22" xr3:uid="{39E152EF-F0F5-4336-9610-4F33C6EF1726}" name="PVRR Multiplier" dataDxfId="365" dataCellStyle="Comma">
      <calculatedColumnFormula>IFERROR(IF(TableProgSpend[[#This Row],[Asset Type]]="Custom",TableProgSpend[[#This Row],[Custom Capital PVRR Multiplier]],TableProgSpend[[#This Row],[Generic Capital PVRR Multiplier]])+TableProgSpend[[#This Row],[Lifetime Incremental O&amp;M PVRR Multiplier]],0)</calculatedColumnFormula>
    </tableColumn>
    <tableColumn id="19" xr3:uid="{156DA926-E729-441D-8A8C-80E12E3C8B3F}" name="In Exposure tab?" dataDxfId="364">
      <calculatedColumnFormula>ISNUMBER(MATCH(TableProgSpend[[#This Row],[Program]],TableExposure[Program],0))</calculatedColumnFormula>
    </tableColumn>
    <tableColumn id="29" xr3:uid="{5BE72AD8-5EE1-4BFC-985B-1B71A3434B5A}" name="In Allocation table" dataDxfId="363">
      <calculatedColumnFormula>ISNUMBER(MATCH(TableProgSpend[[#This Row],[Program]],TableTranchSpend[Program],0))</calculatedColumnFormula>
    </tableColumn>
    <tableColumn id="30" xr3:uid="{6D38EB11-DDB2-472E-B894-7636711B7ED9}" name="In Eff Table" dataDxfId="362">
      <calculatedColumnFormula>OR(ISNUMBER(MATCH(TableProgSpend[[#This Row],[Program]],TableFreqPrograms[Program],0)),ISNUMBER(MATCH(TableProgSpend[[#This Row],[Program]],TableConseqPrograms[Program],0)))</calculatedColumnFormula>
    </tableColumn>
  </tableColumns>
  <tableStyleInfo name="TableStyleMedium1"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48FE5E3-1B33-42FC-A4A1-9D169241152E}" name="TableFreqMapping" displayName="TableFreqMapping" ref="AE7:AI8" totalsRowShown="0" headerRowDxfId="359" dataDxfId="358">
  <autoFilter ref="AE7:AI8" xr:uid="{188B1BA5-DDD0-4C71-AD87-3DA31AC31597}"/>
  <tableColumns count="5">
    <tableColumn id="1" xr3:uid="{5F645B23-414B-4127-B412-14EDBECB80A7}" name="Program" dataDxfId="357"/>
    <tableColumn id="2" xr3:uid="{5D0C3345-B623-4204-9375-360EEBD771B7}" name="Tranche" dataDxfId="356"/>
    <tableColumn id="3" xr3:uid="{FCB86E42-BEC6-4ABD-B682-575881B62713}" name="Driver" dataDxfId="355"/>
    <tableColumn id="4" xr3:uid="{BBF6B3FE-9117-4871-96A8-51A03B0817C6}" name="Subdriver" dataDxfId="354"/>
    <tableColumn id="9" xr3:uid="{D61412F8-7A08-466B-972D-15C431332133}" name="Outcome" dataDxfId="353"/>
  </tableColumns>
  <tableStyleInfo name="TableStyleLight8"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A18B4F6-8C2F-4955-8E70-6AFB6FAF194C}" name="TableFreqPrograms" displayName="TableFreqPrograms" ref="B7:W10" totalsRowShown="0" headerRowDxfId="352" dataDxfId="350" headerRowBorderDxfId="351" tableBorderDxfId="349">
  <autoFilter ref="B7:W10" xr:uid="{C0351391-59B3-47EC-8C33-6AB783325F48}"/>
  <sortState xmlns:xlrd2="http://schemas.microsoft.com/office/spreadsheetml/2017/richdata2" ref="B8:W10">
    <sortCondition ref="B7:B10"/>
  </sortState>
  <tableColumns count="22">
    <tableColumn id="12" xr3:uid="{205EB9A3-5826-43CF-8626-801535BC97D5}" name="ID" dataDxfId="348">
      <calculatedColumnFormula>IFERROR(INDEX('Summary of Programs'!A:A,MATCH(TableFreqPrograms[[#This Row],[Program]],'Summary of Programs'!B:B,0)),"No match in Program Cost tab")</calculatedColumnFormula>
    </tableColumn>
    <tableColumn id="21" xr3:uid="{75660C71-CF76-4880-95D0-519A9A931984}" name="Type" dataDxfId="347">
      <calculatedColumnFormula>IFERROR(INDEX('Summary of Programs'!C:C,MATCH(TableFreqPrograms[[#This Row],[Program]],'Summary of Programs'!B:B,0)),"No match in Summary of Programs tab")</calculatedColumnFormula>
    </tableColumn>
    <tableColumn id="2" xr3:uid="{11D27A0B-00E7-4622-8DA8-7CAE4F078EA3}" name="Program" dataDxfId="346"/>
    <tableColumn id="20" xr3:uid="{0ED37F36-278F-4BEB-AE69-49B0815AD627}" name="Risk (for Cross Cutter only)" dataDxfId="345"/>
    <tableColumn id="3" xr3:uid="{482DD963-3726-4413-83E0-9A9EC1F52947}" name="Tranche" dataDxfId="344"/>
    <tableColumn id="4" xr3:uid="{78047DB3-CDDF-4842-A49C-D23E3651B52D}" name="Driver" dataDxfId="343"/>
    <tableColumn id="5" xr3:uid="{3ABBA87B-A9E0-4FBF-826D-854A41DFE794}" name="Subdriver" dataDxfId="342"/>
    <tableColumn id="16" xr3:uid="{70DBF6DD-12F1-492A-BD06-AB45CDABB76A}" name="Outcome" dataDxfId="341"/>
    <tableColumn id="9" xr3:uid="{BBFBC24C-54FC-4A92-BD69-6A1498EC0041}" name="Does this use qualitative measure?" dataDxfId="340"/>
    <tableColumn id="15" xr3:uid="{DABEDCDA-3FB4-4F42-B086-1500649E158A}" name="Effectiveness - Quantitative" dataDxfId="339" dataCellStyle="Percent"/>
    <tableColumn id="6" xr3:uid="{0038FDFF-B909-4231-88A5-7D048FF45DC7}" name="Category" dataDxfId="338"/>
    <tableColumn id="10" xr3:uid="{78421E27-27FF-46B2-BC65-AB053F872A67}" name="Risk driver primarily due to…" dataDxfId="337"/>
    <tableColumn id="1" xr3:uid="{03870F55-311E-4D1B-9A5A-91DE87A786A9}" name="Explanation of Program Category and Risk Driver type" dataDxfId="336"/>
    <tableColumn id="13" xr3:uid="{E3781133-72F0-4C02-A3F1-0917463ADC36}" name="Effectiveness Cap (Ec)" dataDxfId="335" dataCellStyle="Percent">
      <calculatedColumnFormula>IF(TableFreqPrograms[[#This Row],[Does this use qualitative measure?]],INDEX(TableQualFreqEff[],MATCH(TableFreqPrograms[[#This Row],[Category]],TableQualFreqEff[Program Category],0),MATCH(TableFreqPrograms[[#This Row],[Risk driver primarily due to…]],TableQualFreqEff[#Headers],0)),"")</calculatedColumnFormula>
    </tableColumn>
    <tableColumn id="11" xr3:uid="{EB13A52D-46AF-4142-B39C-FB655B875448}" name="Maturity Factor (Mf)" dataDxfId="334">
      <calculatedColumnFormula>IFERROR(IF(AND(TableFreqPrograms[[#This Row],[Does this use qualitative measure?]],TableFreqPrograms[[#This Row],[Type]]="Control"),INDIRECT("'Maturity Factor - " &amp; TableFreqPrograms[[#This Row],[ID]] &amp; "'!EffFactor"),""),"Cannot find Maturity Factor - " &amp; TableFreqPrograms[[#This Row],[ID]] &amp; " tab.")</calculatedColumnFormula>
    </tableColumn>
    <tableColumn id="7" xr3:uid="{DD65FD80-E9CB-4F92-A33E-2A6A6A654C96}" name="Effectiveness _x000a_(Ec * Mf)" dataDxfId="333" dataCellStyle="Percent">
      <calculatedColumnFormula>IFERROR(IF(TableFreqPrograms[[#This Row],[Does this use qualitative measure?]],TableFreqPrograms[[#This Row],[Effectiveness Cap (Ec)]]*MIN(TableFreqPrograms[[#This Row],[Maturity Factor (Mf)]],1),TableFreqPrograms[[#This Row],[Effectiveness - Quantitative]]),0)</calculatedColumnFormula>
    </tableColumn>
    <tableColumn id="8" xr3:uid="{6E80646E-17AA-4171-9851-8BD175AEBD22}" name="Benefit Length (yrs)" dataDxfId="332"/>
    <tableColumn id="17" xr3:uid="{C02F457F-45BB-4884-84EB-4040DD03F334}" name="Effectiveness Degradation Rate" dataDxfId="331"/>
    <tableColumn id="18" xr3:uid="{20A9D82E-BF9F-4BA0-A0BD-4E6480D64ED1}" name="Effectiveness Degradation Method" dataDxfId="330"/>
    <tableColumn id="14" xr3:uid="{246B61BE-DCAB-40B3-AF79-88C58676B5D9}" name="Explanation of Benefit Length" dataDxfId="329">
      <calculatedColumnFormula>_xlfn.XLOOKUP(D8,TableSummary[Program],TableSummary[Justification for Benefit Length])</calculatedColumnFormula>
    </tableColumn>
    <tableColumn id="19" xr3:uid="{8D8AAB0E-22D4-42DD-AE2C-8DAAB71BC882}" name="Same benefit set across program?" dataDxfId="328">
      <calculatedColumnFormula array="1">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calculatedColumnFormula>
    </tableColumn>
    <tableColumn id="22" xr3:uid="{DD4342B6-56E8-421D-B18A-7166A6CC6D67}" name="Risk ID" dataDxfId="327">
      <calculatedColumnFormula>IFERROR(INDEX(Table_RiskNameLookup[RISK ID],MATCH(TableFreqPrograms[[#This Row],[Risk (for Cross Cutter only)]],Table_RiskNameLookup[Risk/Cross Cutting Factor Name],0)),RiskID)</calculatedColumnFormula>
    </tableColumn>
  </tableColumns>
  <tableStyleInfo name="TableStyleMedium1"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EECFFEA-B5CB-4A0B-B2CF-97AA3EC6965F}" name="TableQualFreqEff" displayName="TableQualFreqEff" ref="Y7:AC14" totalsRowShown="0" headerRowDxfId="326" dataDxfId="325">
  <autoFilter ref="Y7:AC14" xr:uid="{523672E2-B03A-4ED1-8E53-FED62981725C}"/>
  <tableColumns count="5">
    <tableColumn id="1" xr3:uid="{1C181B3C-6628-4306-9493-5946F01DE14F}" name="Program Category" dataDxfId="324"/>
    <tableColumn id="2" xr3:uid="{AB08DE59-5755-4C6E-ABA2-790EF01620E4}" name="Human Error" dataDxfId="323"/>
    <tableColumn id="3" xr3:uid="{2A69BCD4-BCFF-4216-B052-7FFD0DA84D9C}" name="Functional Failure" dataDxfId="322"/>
    <tableColumn id="4" xr3:uid="{A344233E-3D40-4007-8B05-620C3A9A30E7}" name="Malicious Action" dataDxfId="321"/>
    <tableColumn id="5" xr3:uid="{F85A5696-8B51-41D7-BD44-F9F14F9293F2}" name="Natural/Outside Force" dataDxfId="320"/>
  </tableColumns>
  <tableStyleInfo name="TableStyleMedium4"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E5015FD-9471-45EA-A946-11D370180019}" name="TableConseqMapping" displayName="TableConseqMapping" ref="AD7:AG8" insertRow="1" totalsRowShown="0" headerRowDxfId="317" dataDxfId="316">
  <autoFilter ref="AD7:AG8" xr:uid="{188B1BA5-DDD0-4C71-AD87-3DA31AC31597}"/>
  <tableColumns count="4">
    <tableColumn id="1" xr3:uid="{06586F3E-903B-4BC0-96A2-5116995625A0}" name="Program" dataDxfId="315"/>
    <tableColumn id="2" xr3:uid="{C6BC009A-428E-4F9E-855B-A00DFF093093}" name="Tranche" dataDxfId="314"/>
    <tableColumn id="5" xr3:uid="{ED601A81-5DC2-4A3F-8FB3-29C67DCCB47F}" name="Attribute" dataDxfId="313"/>
    <tableColumn id="9" xr3:uid="{F552D806-B49D-471F-B37A-C9F476FA62FD}" name="Outcome" dataDxfId="312"/>
  </tableColumns>
  <tableStyleInfo name="TableStyleLight8"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CF700CA-8319-4640-B5B4-CE10298B5A10}" name="TableQualConseqEff" displayName="TableQualConseqEff" ref="Z7:AB11" totalsRowShown="0" headerRowDxfId="311" dataDxfId="310">
  <autoFilter ref="Z7:AB11" xr:uid="{B28F705E-CA8F-4D5F-8A2E-EFA9E3BA0CC5}"/>
  <tableColumns count="3">
    <tableColumn id="1" xr3:uid="{63AE2080-4519-4B7B-B81C-A031C1337F99}" name="Control Program Category" dataDxfId="309"/>
    <tableColumn id="2" xr3:uid="{028EB8E8-A24C-449A-AE02-83693F50AE2F}" name="Rapidly" dataDxfId="308"/>
    <tableColumn id="3" xr3:uid="{0FF3570D-694B-4BA6-BABF-96F9CCCBF103}" name="Gradually" dataDxfId="307"/>
  </tableColumns>
  <tableStyleInfo name="TableStyleMedium4"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vmlDrawing" Target="../drawings/vmlDrawing2.vml"/><Relationship Id="rId7" Type="http://schemas.openxmlformats.org/officeDocument/2006/relationships/table" Target="../tables/table13.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table" Target="../tables/table12.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ctrlProp" Target="../ctrlProps/ctrlProp2.xml"/><Relationship Id="rId9" Type="http://schemas.openxmlformats.org/officeDocument/2006/relationships/table" Target="../tables/table1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table" Target="../tables/table17.xml"/><Relationship Id="rId4" Type="http://schemas.openxmlformats.org/officeDocument/2006/relationships/ctrlProp" Target="../ctrlProps/ctrlProp3.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table" Target="../tables/table25.xml"/><Relationship Id="rId3" Type="http://schemas.openxmlformats.org/officeDocument/2006/relationships/table" Target="../tables/table20.xml"/><Relationship Id="rId7" Type="http://schemas.openxmlformats.org/officeDocument/2006/relationships/table" Target="../tables/table24.xml"/><Relationship Id="rId2" Type="http://schemas.openxmlformats.org/officeDocument/2006/relationships/table" Target="../tables/table19.xml"/><Relationship Id="rId1" Type="http://schemas.openxmlformats.org/officeDocument/2006/relationships/printerSettings" Target="../printerSettings/printerSettings14.bin"/><Relationship Id="rId6" Type="http://schemas.openxmlformats.org/officeDocument/2006/relationships/table" Target="../tables/table23.xml"/><Relationship Id="rId5" Type="http://schemas.openxmlformats.org/officeDocument/2006/relationships/table" Target="../tables/table22.xml"/><Relationship Id="rId4" Type="http://schemas.openxmlformats.org/officeDocument/2006/relationships/table" Target="../tables/table21.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15.bin"/><Relationship Id="rId4" Type="http://schemas.openxmlformats.org/officeDocument/2006/relationships/table" Target="../tables/table2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5" Type="http://schemas.microsoft.com/office/2019/04/relationships/namedSheetView" Target="../namedSheetViews/namedSheetView2.xml"/><Relationship Id="rId4" Type="http://schemas.openxmlformats.org/officeDocument/2006/relationships/table" Target="../tables/table7.xml"/></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BD77F-D85C-4AD5-8A39-EACBAD70BD0A}">
  <sheetPr codeName="Sheet28"/>
  <dimension ref="A1"/>
  <sheetViews>
    <sheetView workbookViewId="0">
      <selection activeCell="B30" sqref="B30"/>
    </sheetView>
  </sheetViews>
  <sheetFormatPr defaultRowHeight="15" x14ac:dyDescent="0.25"/>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31B8A-AE8E-4393-ACF3-80F0198EDE17}">
  <sheetPr codeName="RSElite">
    <tabColor theme="8" tint="0.59999389629810485"/>
  </sheetPr>
  <dimension ref="B1:HF10143"/>
  <sheetViews>
    <sheetView showGridLines="0" topLeftCell="B1" zoomScaleNormal="100" workbookViewId="0">
      <selection activeCell="D8" sqref="D8"/>
    </sheetView>
  </sheetViews>
  <sheetFormatPr defaultColWidth="9.140625" defaultRowHeight="15" x14ac:dyDescent="0.25"/>
  <cols>
    <col min="1" max="1" width="9.140625" style="77"/>
    <col min="2" max="2" width="48.42578125" style="77" customWidth="1"/>
    <col min="3" max="22" width="12.28515625" style="77" customWidth="1"/>
    <col min="23" max="23" width="13.5703125" style="77" customWidth="1"/>
    <col min="24" max="26" width="12" style="77" customWidth="1"/>
    <col min="27" max="27" width="14" style="77" customWidth="1"/>
    <col min="28" max="29" width="12" style="77" customWidth="1"/>
    <col min="30" max="37" width="13.5703125" style="77" customWidth="1"/>
    <col min="38" max="43" width="10.28515625" style="77" customWidth="1"/>
    <col min="44" max="45" width="14.7109375" style="77" customWidth="1"/>
    <col min="46" max="46" width="8" style="77" bestFit="1" customWidth="1"/>
    <col min="47" max="47" width="14.7109375" style="77" customWidth="1"/>
    <col min="48" max="48" width="12.85546875" style="77" bestFit="1" customWidth="1"/>
    <col min="49" max="49" width="9.7109375" style="77" customWidth="1"/>
    <col min="50" max="50" width="10.7109375" style="77" customWidth="1"/>
    <col min="51" max="55" width="11.140625" style="77" customWidth="1"/>
    <col min="56" max="68" width="12.85546875" style="77" customWidth="1"/>
    <col min="69" max="69" width="12" style="77" customWidth="1"/>
    <col min="70" max="75" width="10" style="77" customWidth="1"/>
    <col min="76" max="78" width="12.28515625" style="77" bestFit="1" customWidth="1"/>
    <col min="79" max="80" width="12.42578125" style="77" bestFit="1" customWidth="1"/>
    <col min="81" max="82" width="12.28515625" style="77" bestFit="1" customWidth="1"/>
    <col min="83" max="83" width="10" style="77" bestFit="1" customWidth="1"/>
    <col min="84" max="86" width="12.28515625" style="77" bestFit="1" customWidth="1"/>
    <col min="87" max="87" width="12.5703125" style="77" bestFit="1" customWidth="1"/>
    <col min="88" max="89" width="9.5703125" style="77" bestFit="1" customWidth="1"/>
    <col min="90" max="93" width="9.5703125" style="77" customWidth="1"/>
    <col min="94" max="94" width="9.5703125" style="77" bestFit="1" customWidth="1"/>
    <col min="95" max="96" width="9.5703125" style="77" customWidth="1"/>
    <col min="97" max="97" width="9.28515625" style="77" bestFit="1" customWidth="1"/>
    <col min="98" max="98" width="12.140625" style="77" customWidth="1"/>
    <col min="99" max="99" width="40.28515625" style="77" customWidth="1"/>
    <col min="100" max="100" width="9.28515625" style="77" bestFit="1" customWidth="1"/>
    <col min="101" max="101" width="9.7109375" style="77" customWidth="1"/>
    <col min="102" max="103" width="10.7109375" style="77" customWidth="1"/>
    <col min="104" max="104" width="9.28515625" style="77" bestFit="1" customWidth="1"/>
    <col min="105" max="105" width="12.7109375" style="77" customWidth="1"/>
    <col min="106" max="113" width="10.5703125" style="77" customWidth="1"/>
    <col min="114" max="114" width="12.28515625" style="77" bestFit="1" customWidth="1"/>
    <col min="115" max="146" width="14.7109375" style="77" customWidth="1"/>
    <col min="147" max="148" width="9.140625" style="77"/>
    <col min="149" max="149" width="9.7109375" style="77" customWidth="1"/>
    <col min="150" max="150" width="40.42578125" style="77" bestFit="1" customWidth="1"/>
    <col min="151" max="151" width="9.140625" style="77"/>
    <col min="152" max="152" width="11.140625" style="77" customWidth="1"/>
    <col min="153" max="153" width="9.28515625" style="77" bestFit="1" customWidth="1"/>
    <col min="154" max="154" width="12.42578125" style="77" bestFit="1" customWidth="1"/>
    <col min="155" max="155" width="12" style="77" bestFit="1" customWidth="1"/>
    <col min="156" max="156" width="12.42578125" style="77" bestFit="1" customWidth="1"/>
    <col min="157" max="186" width="12.140625" style="77" customWidth="1"/>
    <col min="187" max="187" width="9.140625" style="77"/>
    <col min="188" max="188" width="9.7109375" style="77" customWidth="1"/>
    <col min="189" max="189" width="10.7109375" style="77" customWidth="1"/>
    <col min="190" max="190" width="9.140625" style="77"/>
    <col min="191" max="191" width="11.140625" style="77" customWidth="1"/>
    <col min="192" max="195" width="9.140625" style="77"/>
    <col min="196" max="213" width="12.140625" style="77" customWidth="1"/>
    <col min="214" max="16384" width="9.140625" style="77"/>
  </cols>
  <sheetData>
    <row r="1" spans="2:214" x14ac:dyDescent="0.25">
      <c r="B1" s="233"/>
      <c r="E1" s="234"/>
    </row>
    <row r="2" spans="2:214" x14ac:dyDescent="0.25">
      <c r="B2" s="233" t="s">
        <v>307</v>
      </c>
      <c r="C2" s="254" t="s">
        <v>928</v>
      </c>
      <c r="D2" s="2"/>
      <c r="E2" s="2"/>
      <c r="F2" s="2"/>
      <c r="G2" s="2"/>
      <c r="H2" s="2"/>
      <c r="L2" s="77" t="s">
        <v>308</v>
      </c>
    </row>
    <row r="3" spans="2:214" x14ac:dyDescent="0.25">
      <c r="B3" s="233" t="s">
        <v>309</v>
      </c>
      <c r="C3" s="235" t="s">
        <v>929</v>
      </c>
      <c r="D3" s="2"/>
      <c r="E3" s="2"/>
      <c r="F3" s="2"/>
      <c r="G3" s="2"/>
      <c r="H3" s="2"/>
      <c r="L3" s="77" t="s">
        <v>310</v>
      </c>
    </row>
    <row r="4" spans="2:214" x14ac:dyDescent="0.25">
      <c r="B4" s="233" t="s">
        <v>311</v>
      </c>
      <c r="C4" s="236" t="str">
        <f>C2&amp;"\"&amp;DataFileName</f>
        <v>P:\EAS\WMP 2022\Test Run\EO_WLDFR_20220209_SplitByTier_192656_194748_Baseline_rselite_(add 2020).xlsx</v>
      </c>
    </row>
    <row r="5" spans="2:214" x14ac:dyDescent="0.25">
      <c r="B5" s="233" t="s">
        <v>312</v>
      </c>
      <c r="C5" s="77" t="str">
        <f>C2&amp;"\RSE_lite.exe"</f>
        <v>P:\EAS\WMP 2022\Test Run\RSE_lite.exe</v>
      </c>
    </row>
    <row r="6" spans="2:214" x14ac:dyDescent="0.25">
      <c r="B6" s="233" t="s">
        <v>313</v>
      </c>
      <c r="C6">
        <v>2021</v>
      </c>
      <c r="D6"/>
      <c r="E6"/>
    </row>
    <row r="7" spans="2:214" x14ac:dyDescent="0.25">
      <c r="B7" s="233" t="s">
        <v>314</v>
      </c>
      <c r="C7" s="249">
        <v>7.0000000000000007E-2</v>
      </c>
      <c r="D7"/>
      <c r="E7" s="249"/>
    </row>
    <row r="8" spans="2:214" x14ac:dyDescent="0.25">
      <c r="B8" s="233" t="s">
        <v>315</v>
      </c>
      <c r="C8">
        <v>2022</v>
      </c>
      <c r="D8">
        <v>2022</v>
      </c>
      <c r="E8" s="249" t="str">
        <f>C8&amp;"-"&amp;D8</f>
        <v>2022-2022</v>
      </c>
    </row>
    <row r="9" spans="2:214" x14ac:dyDescent="0.25">
      <c r="B9" s="233"/>
      <c r="C9"/>
      <c r="D9"/>
      <c r="E9" s="249"/>
    </row>
    <row r="10" spans="2:214" x14ac:dyDescent="0.25">
      <c r="B10" s="111" t="s">
        <v>316</v>
      </c>
    </row>
    <row r="11" spans="2:214" ht="72" customHeight="1" x14ac:dyDescent="0.25">
      <c r="B11" s="237" t="s">
        <v>317</v>
      </c>
      <c r="C11" s="250" t="s">
        <v>318</v>
      </c>
      <c r="D11" s="250" t="s">
        <v>319</v>
      </c>
      <c r="E11" s="250" t="s">
        <v>320</v>
      </c>
      <c r="F11" s="250" t="s">
        <v>321</v>
      </c>
      <c r="G11" s="250" t="s">
        <v>322</v>
      </c>
      <c r="H11" s="250" t="s">
        <v>323</v>
      </c>
      <c r="I11" s="250" t="s">
        <v>324</v>
      </c>
      <c r="J11" s="250" t="s">
        <v>325</v>
      </c>
      <c r="K11" s="238" t="s">
        <v>326</v>
      </c>
      <c r="L11" s="238" t="s">
        <v>327</v>
      </c>
      <c r="M11" s="238" t="s">
        <v>328</v>
      </c>
      <c r="N11" s="238" t="s">
        <v>329</v>
      </c>
      <c r="O11" s="238" t="s">
        <v>330</v>
      </c>
      <c r="P11" s="238" t="s">
        <v>331</v>
      </c>
      <c r="Q11" s="238" t="s">
        <v>332</v>
      </c>
      <c r="R11" s="238" t="s">
        <v>333</v>
      </c>
      <c r="S11" s="251" t="s">
        <v>334</v>
      </c>
      <c r="T11" s="251" t="s">
        <v>335</v>
      </c>
      <c r="U11" s="251" t="s">
        <v>336</v>
      </c>
      <c r="V11" s="251" t="s">
        <v>337</v>
      </c>
    </row>
    <row r="12" spans="2:214" x14ac:dyDescent="0.25">
      <c r="B12" s="239" t="s">
        <v>924</v>
      </c>
      <c r="C12" s="252">
        <v>4232.6658275683494</v>
      </c>
      <c r="D12" s="124">
        <v>4096.734516849282</v>
      </c>
      <c r="E12" s="124">
        <v>3875.3371163662946</v>
      </c>
      <c r="F12" s="124">
        <v>3668.4236579709795</v>
      </c>
      <c r="G12" s="124"/>
      <c r="H12" s="124"/>
      <c r="I12" s="124"/>
      <c r="J12" s="124">
        <v>12204.737460783927</v>
      </c>
      <c r="K12" s="124">
        <v>154.91987463290417</v>
      </c>
      <c r="L12" s="124">
        <v>122.87039379019825</v>
      </c>
      <c r="M12" s="124">
        <v>213.50851717187274</v>
      </c>
      <c r="N12" s="124">
        <v>211.0136470698213</v>
      </c>
      <c r="O12" s="124"/>
      <c r="P12" s="124"/>
      <c r="Q12" s="124"/>
      <c r="R12" s="124">
        <v>154.85435286434301</v>
      </c>
      <c r="S12" s="124">
        <v>4.9938720000000014</v>
      </c>
      <c r="T12" s="124">
        <v>73.820428244279455</v>
      </c>
      <c r="U12" s="253">
        <v>78.814300244279465</v>
      </c>
      <c r="V12" s="253">
        <v>0</v>
      </c>
      <c r="W12" s="240"/>
      <c r="Y12" s="100"/>
    </row>
    <row r="13" spans="2:214" x14ac:dyDescent="0.25">
      <c r="B13" s="241"/>
      <c r="D13" s="198"/>
      <c r="E13" s="198"/>
      <c r="R13" s="106"/>
      <c r="AS13" s="111" t="s">
        <v>338</v>
      </c>
      <c r="AU13" s="111"/>
      <c r="CT13" s="111" t="s">
        <v>339</v>
      </c>
      <c r="CW13" s="111"/>
      <c r="ER13" s="111" t="s">
        <v>340</v>
      </c>
      <c r="GE13" s="111" t="s">
        <v>341</v>
      </c>
    </row>
    <row r="14" spans="2:214" x14ac:dyDescent="0.25">
      <c r="B14" s="111" t="s">
        <v>342</v>
      </c>
      <c r="E14" s="198"/>
      <c r="CT14" s="242" t="s">
        <v>343</v>
      </c>
      <c r="CW14" s="242"/>
      <c r="ER14" s="242" t="s">
        <v>344</v>
      </c>
      <c r="GE14" s="242" t="s">
        <v>344</v>
      </c>
    </row>
    <row r="15" spans="2:214" s="243" customFormat="1" ht="69.75" customHeight="1" x14ac:dyDescent="0.25">
      <c r="B15" s="243" t="s">
        <v>51</v>
      </c>
      <c r="C15" s="243" t="s">
        <v>345</v>
      </c>
      <c r="D15" s="243" t="s">
        <v>318</v>
      </c>
      <c r="E15" s="243" t="s">
        <v>319</v>
      </c>
      <c r="F15" s="243" t="s">
        <v>320</v>
      </c>
      <c r="G15" s="243" t="s">
        <v>321</v>
      </c>
      <c r="H15" s="243" t="s">
        <v>942</v>
      </c>
      <c r="I15" s="243" t="s">
        <v>943</v>
      </c>
      <c r="J15" s="243" t="s">
        <v>944</v>
      </c>
      <c r="K15" s="243" t="s">
        <v>937</v>
      </c>
      <c r="L15" s="243" t="s">
        <v>326</v>
      </c>
      <c r="M15" s="243" t="s">
        <v>327</v>
      </c>
      <c r="N15" s="243" t="s">
        <v>328</v>
      </c>
      <c r="O15" s="243" t="s">
        <v>329</v>
      </c>
      <c r="P15" s="243" t="s">
        <v>938</v>
      </c>
      <c r="Q15" s="243" t="s">
        <v>227</v>
      </c>
      <c r="R15" s="243" t="s">
        <v>228</v>
      </c>
      <c r="S15" s="243" t="s">
        <v>229</v>
      </c>
      <c r="T15" s="243" t="s">
        <v>230</v>
      </c>
      <c r="U15" s="243" t="s">
        <v>247</v>
      </c>
      <c r="V15" s="243" t="s">
        <v>945</v>
      </c>
      <c r="W15" s="243" t="s">
        <v>234</v>
      </c>
      <c r="X15" s="243" t="s">
        <v>235</v>
      </c>
      <c r="Y15" s="243" t="s">
        <v>236</v>
      </c>
      <c r="Z15" s="243" t="s">
        <v>237</v>
      </c>
      <c r="AA15" s="243" t="s">
        <v>946</v>
      </c>
      <c r="AB15" s="243" t="s">
        <v>347</v>
      </c>
      <c r="AC15" s="243" t="s">
        <v>348</v>
      </c>
      <c r="AD15" s="243" t="s">
        <v>349</v>
      </c>
      <c r="AE15" s="243" t="s">
        <v>350</v>
      </c>
      <c r="AF15" s="243" t="s">
        <v>351</v>
      </c>
      <c r="AG15" s="243" t="s">
        <v>352</v>
      </c>
      <c r="AH15" s="243" t="s">
        <v>353</v>
      </c>
      <c r="AI15" s="243" t="s">
        <v>354</v>
      </c>
      <c r="AJ15" s="243" t="s">
        <v>355</v>
      </c>
      <c r="AS15" s="244" t="s">
        <v>51</v>
      </c>
      <c r="AT15" s="244" t="s">
        <v>219</v>
      </c>
      <c r="AU15" s="244" t="s">
        <v>54</v>
      </c>
      <c r="AV15" s="244" t="s">
        <v>356</v>
      </c>
      <c r="AW15" s="244" t="s">
        <v>357</v>
      </c>
      <c r="AX15" s="244" t="s">
        <v>358</v>
      </c>
      <c r="AY15" s="244" t="s">
        <v>359</v>
      </c>
      <c r="AZ15" s="244" t="s">
        <v>360</v>
      </c>
      <c r="BA15" s="244" t="s">
        <v>361</v>
      </c>
      <c r="BB15" s="244" t="s">
        <v>362</v>
      </c>
      <c r="BC15" s="244" t="s">
        <v>363</v>
      </c>
      <c r="BD15" s="244" t="s">
        <v>364</v>
      </c>
      <c r="BE15" s="244" t="s">
        <v>365</v>
      </c>
      <c r="BF15" s="244" t="s">
        <v>366</v>
      </c>
      <c r="BG15" s="244" t="s">
        <v>367</v>
      </c>
      <c r="BH15" s="244" t="s">
        <v>368</v>
      </c>
      <c r="BI15" s="244" t="s">
        <v>369</v>
      </c>
      <c r="BJ15" s="244" t="s">
        <v>370</v>
      </c>
      <c r="BK15" s="244" t="s">
        <v>371</v>
      </c>
      <c r="BL15" s="244" t="s">
        <v>372</v>
      </c>
      <c r="BM15" s="244" t="s">
        <v>373</v>
      </c>
      <c r="BN15" s="244" t="s">
        <v>318</v>
      </c>
      <c r="BO15" s="244" t="s">
        <v>319</v>
      </c>
      <c r="BP15" s="244" t="s">
        <v>320</v>
      </c>
      <c r="BQ15" s="244" t="s">
        <v>321</v>
      </c>
      <c r="BR15" s="244" t="s">
        <v>947</v>
      </c>
      <c r="BS15" s="244" t="s">
        <v>942</v>
      </c>
      <c r="BT15" s="244" t="s">
        <v>948</v>
      </c>
      <c r="BU15" s="244" t="s">
        <v>943</v>
      </c>
      <c r="BV15" s="244" t="s">
        <v>949</v>
      </c>
      <c r="BW15" s="244" t="s">
        <v>944</v>
      </c>
      <c r="BX15" s="244" t="s">
        <v>950</v>
      </c>
      <c r="BY15" s="244" t="s">
        <v>937</v>
      </c>
      <c r="BZ15" s="244" t="s">
        <v>354</v>
      </c>
      <c r="CA15" s="244" t="s">
        <v>355</v>
      </c>
      <c r="CB15" s="244" t="s">
        <v>374</v>
      </c>
      <c r="CC15" s="244" t="s">
        <v>375</v>
      </c>
      <c r="CD15" s="244" t="s">
        <v>376</v>
      </c>
      <c r="CE15" s="244" t="s">
        <v>377</v>
      </c>
      <c r="CF15" s="244" t="s">
        <v>378</v>
      </c>
      <c r="CG15" s="244" t="s">
        <v>379</v>
      </c>
      <c r="CH15" s="244" t="s">
        <v>380</v>
      </c>
      <c r="CI15" s="244" t="s">
        <v>381</v>
      </c>
      <c r="CJ15" s="244" t="s">
        <v>382</v>
      </c>
      <c r="CK15" s="244"/>
      <c r="CL15" s="244"/>
      <c r="CM15" s="244"/>
      <c r="CN15" s="244"/>
      <c r="CO15" s="244"/>
      <c r="CP15" s="244"/>
      <c r="CQ15" s="244"/>
      <c r="CR15" s="244"/>
      <c r="CS15" s="244"/>
      <c r="CT15" s="245" t="s">
        <v>219</v>
      </c>
      <c r="CU15" s="244" t="s">
        <v>54</v>
      </c>
      <c r="CV15" s="244" t="s">
        <v>58</v>
      </c>
      <c r="CW15" s="244" t="s">
        <v>356</v>
      </c>
      <c r="CX15" s="244" t="s">
        <v>383</v>
      </c>
      <c r="CY15" s="244" t="s">
        <v>384</v>
      </c>
      <c r="CZ15" s="244" t="s">
        <v>385</v>
      </c>
      <c r="DA15" s="244" t="s">
        <v>386</v>
      </c>
      <c r="DB15" s="244" t="s">
        <v>387</v>
      </c>
      <c r="DC15" s="244" t="s">
        <v>388</v>
      </c>
      <c r="DD15" s="244" t="s">
        <v>389</v>
      </c>
      <c r="DE15" s="244" t="s">
        <v>390</v>
      </c>
      <c r="DF15" s="244" t="s">
        <v>391</v>
      </c>
      <c r="DG15" s="244" t="s">
        <v>392</v>
      </c>
      <c r="DH15" s="244" t="s">
        <v>393</v>
      </c>
      <c r="DI15" s="244" t="s">
        <v>394</v>
      </c>
      <c r="DJ15" s="244" t="s">
        <v>395</v>
      </c>
      <c r="DK15" s="244" t="s">
        <v>396</v>
      </c>
      <c r="DL15" s="244" t="s">
        <v>397</v>
      </c>
      <c r="DM15" s="244" t="s">
        <v>398</v>
      </c>
      <c r="DN15" s="244" t="s">
        <v>399</v>
      </c>
      <c r="DO15" s="244" t="s">
        <v>400</v>
      </c>
      <c r="DP15" s="244" t="s">
        <v>401</v>
      </c>
      <c r="DQ15" s="244" t="s">
        <v>402</v>
      </c>
      <c r="DR15" s="244" t="s">
        <v>403</v>
      </c>
      <c r="DS15" s="244" t="s">
        <v>404</v>
      </c>
      <c r="DT15" s="244" t="s">
        <v>405</v>
      </c>
      <c r="DU15" s="244" t="s">
        <v>406</v>
      </c>
      <c r="DV15" s="244" t="s">
        <v>407</v>
      </c>
      <c r="DW15" s="244" t="s">
        <v>408</v>
      </c>
      <c r="DX15" s="244" t="s">
        <v>351</v>
      </c>
      <c r="DY15" s="244" t="s">
        <v>352</v>
      </c>
      <c r="DZ15" s="244" t="s">
        <v>353</v>
      </c>
      <c r="EA15" s="244" t="s">
        <v>354</v>
      </c>
      <c r="EB15" s="244" t="s">
        <v>355</v>
      </c>
      <c r="EC15" s="244" t="s">
        <v>374</v>
      </c>
      <c r="ED15" s="244" t="s">
        <v>375</v>
      </c>
      <c r="EE15" s="244" t="s">
        <v>376</v>
      </c>
      <c r="EF15" s="244" t="s">
        <v>377</v>
      </c>
      <c r="EG15" s="244" t="s">
        <v>378</v>
      </c>
      <c r="EH15" s="244" t="s">
        <v>379</v>
      </c>
      <c r="EI15" s="244"/>
      <c r="EJ15" s="244"/>
      <c r="EK15" s="244"/>
      <c r="EL15" s="244"/>
      <c r="EM15" s="244"/>
      <c r="EN15" s="244"/>
      <c r="EO15" s="244"/>
      <c r="EP15" s="244"/>
      <c r="EQ15" s="244"/>
      <c r="ER15" s="244" t="s">
        <v>409</v>
      </c>
      <c r="ES15" s="244" t="s">
        <v>219</v>
      </c>
      <c r="ET15" s="244" t="s">
        <v>54</v>
      </c>
      <c r="EU15" s="244" t="s">
        <v>58</v>
      </c>
      <c r="EV15" s="244" t="s">
        <v>269</v>
      </c>
      <c r="EW15" s="244" t="s">
        <v>270</v>
      </c>
      <c r="EX15" s="244" t="s">
        <v>356</v>
      </c>
      <c r="EY15" s="244" t="s">
        <v>395</v>
      </c>
      <c r="EZ15" s="244" t="s">
        <v>396</v>
      </c>
      <c r="FA15" s="244" t="s">
        <v>198</v>
      </c>
      <c r="FB15" s="244" t="s">
        <v>410</v>
      </c>
      <c r="FC15" s="244" t="s">
        <v>411</v>
      </c>
      <c r="FD15" s="244" t="s">
        <v>49</v>
      </c>
      <c r="FE15" s="244" t="s">
        <v>412</v>
      </c>
      <c r="FF15" s="244" t="s">
        <v>413</v>
      </c>
      <c r="FG15" s="244" t="s">
        <v>74</v>
      </c>
      <c r="FH15" s="244" t="s">
        <v>78</v>
      </c>
      <c r="FI15" s="244" t="s">
        <v>414</v>
      </c>
      <c r="FJ15" s="244" t="s">
        <v>383</v>
      </c>
      <c r="FK15" s="244" t="s">
        <v>415</v>
      </c>
      <c r="FL15" s="244" t="s">
        <v>384</v>
      </c>
      <c r="FM15" s="244" t="s">
        <v>416</v>
      </c>
      <c r="FN15" s="244" t="s">
        <v>385</v>
      </c>
      <c r="FO15" s="244" t="s">
        <v>417</v>
      </c>
      <c r="FP15" s="244" t="s">
        <v>386</v>
      </c>
      <c r="FQ15" s="244" t="s">
        <v>346</v>
      </c>
      <c r="FR15" s="244" t="s">
        <v>347</v>
      </c>
      <c r="FS15" s="244" t="s">
        <v>348</v>
      </c>
      <c r="FT15" s="244" t="s">
        <v>349</v>
      </c>
      <c r="FU15" s="244"/>
      <c r="FV15" s="244"/>
      <c r="FW15" s="244"/>
      <c r="FX15" s="244"/>
      <c r="FY15" s="244"/>
      <c r="FZ15" s="244"/>
      <c r="GA15" s="244"/>
      <c r="GB15" s="244"/>
      <c r="GC15" s="244"/>
      <c r="GD15" s="244"/>
      <c r="GE15" s="244" t="s">
        <v>409</v>
      </c>
      <c r="GF15" s="244" t="s">
        <v>219</v>
      </c>
      <c r="GG15" s="244" t="s">
        <v>54</v>
      </c>
      <c r="GH15" s="244" t="s">
        <v>58</v>
      </c>
      <c r="GI15" s="244" t="s">
        <v>356</v>
      </c>
      <c r="GJ15" s="244" t="s">
        <v>293</v>
      </c>
      <c r="GK15" s="244" t="s">
        <v>387</v>
      </c>
      <c r="GL15" s="244" t="s">
        <v>198</v>
      </c>
      <c r="GM15" s="244" t="s">
        <v>411</v>
      </c>
      <c r="GN15" s="244" t="s">
        <v>49</v>
      </c>
      <c r="GO15" s="244" t="s">
        <v>412</v>
      </c>
      <c r="GP15" s="244" t="s">
        <v>413</v>
      </c>
      <c r="GQ15" s="244" t="s">
        <v>74</v>
      </c>
      <c r="GR15" s="244" t="s">
        <v>78</v>
      </c>
      <c r="GS15" s="244" t="s">
        <v>414</v>
      </c>
      <c r="GT15" s="244" t="s">
        <v>391</v>
      </c>
      <c r="GU15" s="244" t="s">
        <v>415</v>
      </c>
      <c r="GV15" s="244" t="s">
        <v>392</v>
      </c>
      <c r="GW15" s="244" t="s">
        <v>416</v>
      </c>
      <c r="GX15" s="244" t="s">
        <v>393</v>
      </c>
      <c r="GY15" s="244" t="s">
        <v>417</v>
      </c>
      <c r="GZ15" s="244" t="s">
        <v>394</v>
      </c>
      <c r="HA15" s="244" t="s">
        <v>418</v>
      </c>
      <c r="HB15" s="244" t="s">
        <v>419</v>
      </c>
      <c r="HC15" s="244" t="s">
        <v>420</v>
      </c>
      <c r="HD15" s="244" t="s">
        <v>346</v>
      </c>
      <c r="HE15" s="244" t="s">
        <v>347</v>
      </c>
      <c r="HF15" s="244" t="s">
        <v>348</v>
      </c>
    </row>
    <row r="16" spans="2:214" x14ac:dyDescent="0.25">
      <c r="B16" s="77" t="s">
        <v>927</v>
      </c>
      <c r="C16" s="246" t="s">
        <v>421</v>
      </c>
      <c r="D16" s="246">
        <v>202.1814794559902</v>
      </c>
      <c r="E16" s="246">
        <v>200.29414385826769</v>
      </c>
      <c r="F16" s="246">
        <v>171.10049507653622</v>
      </c>
      <c r="G16" s="246">
        <v>161.96530837042968</v>
      </c>
      <c r="H16" s="246">
        <v>0</v>
      </c>
      <c r="I16" s="246">
        <v>0</v>
      </c>
      <c r="J16" s="247">
        <v>171.10049507653622</v>
      </c>
      <c r="K16" s="247">
        <v>171.10049507653622</v>
      </c>
      <c r="L16" s="124">
        <v>637.35423472216291</v>
      </c>
      <c r="M16" s="247">
        <v>626.01416818232417</v>
      </c>
      <c r="N16" s="247">
        <v>618.21973534982374</v>
      </c>
      <c r="O16" s="247">
        <v>613.21339266841971</v>
      </c>
      <c r="P16" s="247">
        <v>618.21973534982374</v>
      </c>
      <c r="Q16" s="247">
        <v>0</v>
      </c>
      <c r="R16" s="247">
        <v>0</v>
      </c>
      <c r="S16" s="247">
        <v>0</v>
      </c>
      <c r="T16" s="247">
        <v>0</v>
      </c>
      <c r="U16" s="247">
        <v>0</v>
      </c>
      <c r="V16" s="247">
        <v>0</v>
      </c>
      <c r="W16" s="247">
        <v>317219.95154566702</v>
      </c>
      <c r="X16" s="247">
        <v>319951.45483661455</v>
      </c>
      <c r="Y16" s="247">
        <v>296136.66349279217</v>
      </c>
      <c r="Z16" s="247">
        <v>302397.3118825439</v>
      </c>
      <c r="AA16" s="247">
        <v>276763.23690915154</v>
      </c>
      <c r="AB16" s="247"/>
      <c r="AC16" s="247"/>
      <c r="AD16" s="247"/>
      <c r="AE16" s="247"/>
      <c r="AF16" s="247"/>
      <c r="AG16" s="247"/>
      <c r="AH16" s="247"/>
      <c r="AI16" s="247"/>
      <c r="AJ16" s="247"/>
      <c r="AK16" s="247"/>
      <c r="AL16" s="247"/>
      <c r="AM16" s="247"/>
      <c r="AN16" s="247"/>
      <c r="AO16" s="247"/>
      <c r="AP16" s="247"/>
      <c r="AQ16" s="247"/>
      <c r="AS16" s="248" t="s">
        <v>927</v>
      </c>
      <c r="AT16" s="248" t="s">
        <v>155</v>
      </c>
      <c r="AU16" s="248" t="s">
        <v>421</v>
      </c>
      <c r="AV16" s="248">
        <v>2020</v>
      </c>
      <c r="AW16" s="248">
        <v>1</v>
      </c>
      <c r="AX16" s="248">
        <v>0</v>
      </c>
      <c r="AY16" s="248">
        <v>0</v>
      </c>
      <c r="AZ16" s="248">
        <v>67.329039356853443</v>
      </c>
      <c r="BA16" s="248">
        <v>67.329039356853443</v>
      </c>
      <c r="BB16" s="248">
        <v>0</v>
      </c>
      <c r="BC16" s="248">
        <v>0</v>
      </c>
      <c r="BD16" s="248">
        <v>0</v>
      </c>
      <c r="BE16" s="248">
        <v>0</v>
      </c>
      <c r="BF16" s="248">
        <v>0</v>
      </c>
      <c r="BG16" s="248">
        <v>0</v>
      </c>
      <c r="BH16" s="248">
        <v>0</v>
      </c>
      <c r="BI16" s="248">
        <v>0</v>
      </c>
      <c r="BJ16" s="248">
        <v>0</v>
      </c>
      <c r="BK16" s="248">
        <v>0</v>
      </c>
      <c r="BL16" s="77">
        <v>0</v>
      </c>
      <c r="BM16" s="77">
        <v>0</v>
      </c>
      <c r="BN16" s="77">
        <v>67.329039356853443</v>
      </c>
      <c r="BO16" s="77">
        <v>0</v>
      </c>
      <c r="BP16" s="77">
        <v>0</v>
      </c>
      <c r="BQ16" s="77">
        <v>0</v>
      </c>
      <c r="BR16" s="77">
        <v>0</v>
      </c>
      <c r="BS16" s="77">
        <v>0</v>
      </c>
      <c r="BT16" s="77">
        <v>0</v>
      </c>
      <c r="BU16" s="77">
        <v>0</v>
      </c>
      <c r="BV16" s="77">
        <v>0</v>
      </c>
      <c r="BW16" s="77">
        <v>0</v>
      </c>
      <c r="BX16" s="77">
        <v>0</v>
      </c>
      <c r="BY16" s="77">
        <v>0</v>
      </c>
      <c r="CT16" s="248" t="s">
        <v>155</v>
      </c>
      <c r="CU16" s="248" t="s">
        <v>421</v>
      </c>
      <c r="CV16" s="248" t="s">
        <v>300</v>
      </c>
      <c r="CW16" s="248">
        <v>2020</v>
      </c>
      <c r="CX16" s="248">
        <v>0</v>
      </c>
      <c r="CY16" s="248">
        <v>0</v>
      </c>
      <c r="CZ16" s="248">
        <v>0</v>
      </c>
      <c r="DA16" s="248">
        <v>0</v>
      </c>
      <c r="DB16" s="248">
        <v>14146.130641332609</v>
      </c>
      <c r="DC16" s="248">
        <v>222.2294216278319</v>
      </c>
      <c r="DD16" s="248">
        <v>8585.7228092479963</v>
      </c>
      <c r="DE16" s="248">
        <v>5338.1784104567769</v>
      </c>
      <c r="DF16" s="248">
        <v>813.2107892130557</v>
      </c>
      <c r="DG16" s="248">
        <v>0</v>
      </c>
      <c r="DH16" s="248">
        <v>0</v>
      </c>
      <c r="DI16" s="248">
        <v>0</v>
      </c>
      <c r="DJ16" s="248">
        <v>3.0561516720834727E-5</v>
      </c>
      <c r="DK16" s="248"/>
      <c r="DL16" s="248">
        <v>0</v>
      </c>
      <c r="DM16" s="248">
        <v>2.4852955132098006E-2</v>
      </c>
      <c r="DN16" s="248">
        <v>2.4852955132098006E-2</v>
      </c>
      <c r="DO16" s="77">
        <v>0</v>
      </c>
      <c r="DP16" s="77">
        <v>0</v>
      </c>
      <c r="DQ16" s="77">
        <v>0</v>
      </c>
      <c r="DR16" s="77">
        <v>0</v>
      </c>
      <c r="DS16" s="77">
        <v>0</v>
      </c>
      <c r="DT16" s="77">
        <v>0</v>
      </c>
      <c r="DU16" s="77">
        <v>0</v>
      </c>
      <c r="DV16" s="77">
        <v>0</v>
      </c>
      <c r="DW16" s="77">
        <v>0</v>
      </c>
      <c r="ER16" s="248"/>
      <c r="ES16" s="248"/>
      <c r="ET16" s="248"/>
      <c r="EU16" s="248"/>
      <c r="EV16" s="248"/>
      <c r="EW16" s="248"/>
      <c r="EX16" s="248"/>
      <c r="EY16" s="248"/>
      <c r="EZ16" s="248"/>
      <c r="FA16" s="248"/>
      <c r="FB16" s="248"/>
      <c r="FC16" s="248"/>
      <c r="FD16" s="248"/>
      <c r="FE16" s="248"/>
      <c r="FF16" s="248"/>
      <c r="FG16" s="248"/>
      <c r="FH16" s="248"/>
      <c r="FI16" s="248"/>
      <c r="FJ16" s="248"/>
      <c r="GE16" s="248" t="s">
        <v>422</v>
      </c>
      <c r="GF16" s="248" t="s">
        <v>155</v>
      </c>
      <c r="GG16" s="248" t="s">
        <v>421</v>
      </c>
      <c r="GH16" s="248" t="s">
        <v>300</v>
      </c>
      <c r="GI16" s="248">
        <v>2021</v>
      </c>
      <c r="GJ16" s="248" t="s">
        <v>305</v>
      </c>
      <c r="GK16" s="248">
        <v>222.2294216278319</v>
      </c>
      <c r="GL16" s="248">
        <v>170.752815</v>
      </c>
      <c r="GM16" s="248">
        <v>2021</v>
      </c>
      <c r="GN16" s="248" t="s">
        <v>175</v>
      </c>
      <c r="GO16" s="248">
        <v>0.13250000000000001</v>
      </c>
      <c r="GP16" s="248">
        <v>3</v>
      </c>
      <c r="GQ16" s="248">
        <v>0</v>
      </c>
      <c r="GR16" s="248" t="s">
        <v>423</v>
      </c>
      <c r="GS16" s="248">
        <v>0.1527377521613833</v>
      </c>
      <c r="GT16" s="248">
        <v>33.942822323559341</v>
      </c>
      <c r="GU16" s="248">
        <v>0.1527377521613833</v>
      </c>
      <c r="GV16" s="248">
        <v>33.942822323559341</v>
      </c>
      <c r="GW16" s="248">
        <v>0</v>
      </c>
      <c r="GX16" s="77">
        <v>0</v>
      </c>
      <c r="GY16" s="77">
        <v>0</v>
      </c>
      <c r="GZ16" s="77">
        <v>0</v>
      </c>
    </row>
    <row r="17" spans="2:208" x14ac:dyDescent="0.25">
      <c r="B17" s="77" t="s">
        <v>927</v>
      </c>
      <c r="C17" s="246" t="s">
        <v>424</v>
      </c>
      <c r="D17" s="246">
        <v>231.60459484537944</v>
      </c>
      <c r="E17" s="246">
        <v>215.67631296278489</v>
      </c>
      <c r="F17" s="246">
        <v>202.33491828215273</v>
      </c>
      <c r="G17" s="246">
        <v>191.53198021794228</v>
      </c>
      <c r="H17" s="246">
        <v>0</v>
      </c>
      <c r="I17" s="246">
        <v>0</v>
      </c>
      <c r="J17" s="247">
        <v>202.33491828215273</v>
      </c>
      <c r="K17" s="247">
        <v>202.33491828215273</v>
      </c>
      <c r="L17" s="124">
        <v>393.17738774795635</v>
      </c>
      <c r="M17" s="247">
        <v>363.01136125066012</v>
      </c>
      <c r="N17" s="247">
        <v>338.40164036123912</v>
      </c>
      <c r="O17" s="247">
        <v>335.66105128215037</v>
      </c>
      <c r="P17" s="247">
        <v>338.40164036123912</v>
      </c>
      <c r="Q17" s="247">
        <v>0</v>
      </c>
      <c r="R17" s="247">
        <v>0</v>
      </c>
      <c r="S17" s="247">
        <v>0</v>
      </c>
      <c r="T17" s="247">
        <v>0</v>
      </c>
      <c r="U17" s="247">
        <v>0</v>
      </c>
      <c r="V17" s="247">
        <v>0</v>
      </c>
      <c r="W17" s="247">
        <v>589058.78634568874</v>
      </c>
      <c r="X17" s="247">
        <v>594131.02724864834</v>
      </c>
      <c r="Y17" s="247">
        <v>639767.47373563075</v>
      </c>
      <c r="Z17" s="247">
        <v>653292.8479902643</v>
      </c>
      <c r="AA17" s="247">
        <v>597913.52685572964</v>
      </c>
      <c r="AB17" s="247"/>
      <c r="AC17" s="247"/>
      <c r="AD17" s="247"/>
      <c r="AE17" s="247"/>
      <c r="AF17" s="247"/>
      <c r="AG17" s="247"/>
      <c r="AH17" s="247"/>
      <c r="AI17" s="247"/>
      <c r="AJ17" s="247"/>
      <c r="AK17" s="247"/>
      <c r="AL17" s="247"/>
      <c r="AM17" s="247"/>
      <c r="AN17" s="247"/>
      <c r="AO17" s="247"/>
      <c r="AP17" s="247"/>
      <c r="AQ17" s="247"/>
      <c r="AS17" s="77" t="s">
        <v>927</v>
      </c>
      <c r="AT17" s="77" t="s">
        <v>155</v>
      </c>
      <c r="AU17" s="77" t="s">
        <v>421</v>
      </c>
      <c r="AV17" s="77">
        <v>2021</v>
      </c>
      <c r="AW17" s="77">
        <v>1</v>
      </c>
      <c r="AX17" s="77">
        <v>0</v>
      </c>
      <c r="AY17" s="77">
        <v>0</v>
      </c>
      <c r="AZ17" s="77">
        <v>67.329039356853443</v>
      </c>
      <c r="BA17" s="77">
        <v>67.329039356853443</v>
      </c>
      <c r="BB17" s="77">
        <v>0</v>
      </c>
      <c r="BC17" s="77">
        <v>0</v>
      </c>
      <c r="BD17" s="77">
        <v>67.329039356853443</v>
      </c>
      <c r="BE17" s="77">
        <v>67.329039356853443</v>
      </c>
      <c r="BF17" s="77">
        <v>0</v>
      </c>
      <c r="BG17" s="77">
        <v>0</v>
      </c>
      <c r="BH17" s="77">
        <v>0</v>
      </c>
      <c r="BI17" s="77">
        <v>0</v>
      </c>
      <c r="BJ17" s="77">
        <v>0</v>
      </c>
      <c r="BK17" s="77">
        <v>0</v>
      </c>
      <c r="BL17" s="77">
        <v>0</v>
      </c>
      <c r="BM17" s="77">
        <v>0</v>
      </c>
      <c r="BN17" s="77">
        <v>67.329039356853443</v>
      </c>
      <c r="BO17" s="77">
        <v>67.329039356853443</v>
      </c>
      <c r="BP17" s="77">
        <v>0</v>
      </c>
      <c r="BQ17" s="77">
        <v>0</v>
      </c>
      <c r="BR17" s="77">
        <v>0</v>
      </c>
      <c r="BS17" s="77">
        <v>0</v>
      </c>
      <c r="BT17" s="77">
        <v>0</v>
      </c>
      <c r="BU17" s="77">
        <v>0</v>
      </c>
      <c r="BV17" s="77">
        <v>0</v>
      </c>
      <c r="BW17" s="77">
        <v>0</v>
      </c>
      <c r="BX17" s="77">
        <v>0</v>
      </c>
      <c r="BY17" s="77">
        <v>0</v>
      </c>
      <c r="CT17" s="77" t="s">
        <v>155</v>
      </c>
      <c r="CU17" s="77" t="s">
        <v>421</v>
      </c>
      <c r="CV17" s="77" t="s">
        <v>300</v>
      </c>
      <c r="CW17" s="77">
        <v>2021</v>
      </c>
      <c r="CX17" s="77">
        <v>0</v>
      </c>
      <c r="CY17" s="77">
        <v>0</v>
      </c>
      <c r="CZ17" s="77">
        <v>0</v>
      </c>
      <c r="DA17" s="77">
        <v>0</v>
      </c>
      <c r="DB17" s="77">
        <v>14146.130641332609</v>
      </c>
      <c r="DC17" s="77">
        <v>222.2294216278319</v>
      </c>
      <c r="DD17" s="77">
        <v>8585.7228092479963</v>
      </c>
      <c r="DE17" s="77">
        <v>5338.1784104567769</v>
      </c>
      <c r="DF17" s="77">
        <v>813.2107892130557</v>
      </c>
      <c r="DG17" s="77">
        <v>813.2107892130557</v>
      </c>
      <c r="DH17" s="77">
        <v>0</v>
      </c>
      <c r="DI17" s="77">
        <v>0</v>
      </c>
      <c r="DJ17" s="77">
        <v>3.0561516720834727E-5</v>
      </c>
      <c r="DL17" s="77">
        <v>0</v>
      </c>
      <c r="DM17" s="77">
        <v>2.4852955132098006E-2</v>
      </c>
      <c r="DN17" s="77">
        <v>2.4852955132098006E-2</v>
      </c>
      <c r="DO17" s="77">
        <v>0</v>
      </c>
      <c r="DP17" s="77">
        <v>2.4852955132098006E-2</v>
      </c>
      <c r="DQ17" s="77">
        <v>2.4852955132098006E-2</v>
      </c>
      <c r="DR17" s="77">
        <v>0</v>
      </c>
      <c r="DS17" s="77">
        <v>0</v>
      </c>
      <c r="DT17" s="77">
        <v>0</v>
      </c>
      <c r="DU17" s="77">
        <v>0</v>
      </c>
      <c r="DV17" s="77">
        <v>0</v>
      </c>
      <c r="DW17" s="77">
        <v>0</v>
      </c>
      <c r="GE17" s="77" t="s">
        <v>425</v>
      </c>
      <c r="GF17" s="77" t="s">
        <v>155</v>
      </c>
      <c r="GG17" s="77" t="s">
        <v>421</v>
      </c>
      <c r="GH17" s="77" t="s">
        <v>300</v>
      </c>
      <c r="GI17" s="77">
        <v>2021</v>
      </c>
      <c r="GJ17" s="77" t="s">
        <v>301</v>
      </c>
      <c r="GK17" s="77">
        <v>8585.7228092479963</v>
      </c>
      <c r="GL17" s="77">
        <v>170.752815</v>
      </c>
      <c r="GM17" s="77">
        <v>2021</v>
      </c>
      <c r="GN17" s="77" t="s">
        <v>175</v>
      </c>
      <c r="GO17" s="77">
        <v>5.3000000000000005E-2</v>
      </c>
      <c r="GP17" s="77">
        <v>3</v>
      </c>
      <c r="GQ17" s="77">
        <v>0</v>
      </c>
      <c r="GR17" s="77" t="s">
        <v>423</v>
      </c>
      <c r="GS17" s="77">
        <v>5.59662090813094E-2</v>
      </c>
      <c r="GT17" s="77">
        <v>480.51035785654045</v>
      </c>
      <c r="GU17" s="77">
        <v>5.59662090813094E-2</v>
      </c>
      <c r="GV17" s="248">
        <v>480.51035785654045</v>
      </c>
      <c r="GW17" s="248">
        <v>0</v>
      </c>
      <c r="GX17" s="77">
        <v>0</v>
      </c>
      <c r="GY17" s="77">
        <v>0</v>
      </c>
      <c r="GZ17" s="77">
        <v>0</v>
      </c>
    </row>
    <row r="18" spans="2:208" x14ac:dyDescent="0.25">
      <c r="B18" s="77" t="s">
        <v>927</v>
      </c>
      <c r="C18" s="246" t="s">
        <v>426</v>
      </c>
      <c r="D18" s="246">
        <v>534.19227657104943</v>
      </c>
      <c r="E18" s="246">
        <v>513.40341605660797</v>
      </c>
      <c r="F18" s="246">
        <v>466.42305096582197</v>
      </c>
      <c r="G18" s="246">
        <v>441.5199763844634</v>
      </c>
      <c r="H18" s="246">
        <v>0</v>
      </c>
      <c r="I18" s="246">
        <v>0</v>
      </c>
      <c r="J18" s="247">
        <v>466.42305096582197</v>
      </c>
      <c r="K18" s="247">
        <v>466.42305096582197</v>
      </c>
      <c r="L18" s="124">
        <v>296.6898022917714</v>
      </c>
      <c r="M18" s="247">
        <v>282.70935108471656</v>
      </c>
      <c r="N18" s="247">
        <v>271.99083295423765</v>
      </c>
      <c r="O18" s="247">
        <v>269.7880131840609</v>
      </c>
      <c r="P18" s="247">
        <v>271.99083295423765</v>
      </c>
      <c r="Q18" s="247">
        <v>0</v>
      </c>
      <c r="R18" s="247">
        <v>0</v>
      </c>
      <c r="S18" s="247">
        <v>0</v>
      </c>
      <c r="T18" s="247">
        <v>0</v>
      </c>
      <c r="U18" s="247">
        <v>0</v>
      </c>
      <c r="V18" s="247">
        <v>0</v>
      </c>
      <c r="W18" s="247">
        <v>1800507.7102235984</v>
      </c>
      <c r="X18" s="247">
        <v>1816011.441032107</v>
      </c>
      <c r="Y18" s="247">
        <v>1834887.8126249141</v>
      </c>
      <c r="Z18" s="247">
        <v>1873679.3195393046</v>
      </c>
      <c r="AA18" s="247">
        <v>1714848.4230139384</v>
      </c>
      <c r="AB18" s="247"/>
      <c r="AC18" s="247"/>
      <c r="AD18" s="247"/>
      <c r="AE18" s="247"/>
      <c r="AF18" s="247"/>
      <c r="AG18" s="247"/>
      <c r="AH18" s="247"/>
      <c r="AI18" s="247"/>
      <c r="AJ18" s="247"/>
      <c r="AK18" s="247"/>
      <c r="AL18" s="247"/>
      <c r="AM18" s="247"/>
      <c r="AN18" s="247"/>
      <c r="AO18" s="247"/>
      <c r="AP18" s="247"/>
      <c r="AQ18" s="247"/>
      <c r="AS18" s="77" t="s">
        <v>927</v>
      </c>
      <c r="AT18" s="77" t="s">
        <v>155</v>
      </c>
      <c r="AU18" s="77" t="s">
        <v>421</v>
      </c>
      <c r="AV18" s="77">
        <v>2022</v>
      </c>
      <c r="AW18" s="77">
        <v>0.93457943925233644</v>
      </c>
      <c r="AX18" s="77">
        <v>0</v>
      </c>
      <c r="AY18" s="77">
        <v>0</v>
      </c>
      <c r="AZ18" s="77">
        <v>72.250038794243125</v>
      </c>
      <c r="BA18" s="77">
        <v>72.250038794243125</v>
      </c>
      <c r="BB18" s="77">
        <v>0</v>
      </c>
      <c r="BC18" s="77">
        <v>0</v>
      </c>
      <c r="BD18" s="77">
        <v>72.250038794243125</v>
      </c>
      <c r="BE18" s="77">
        <v>72.250038794243125</v>
      </c>
      <c r="BF18" s="77">
        <v>0</v>
      </c>
      <c r="BG18" s="77">
        <v>0</v>
      </c>
      <c r="BH18" s="77">
        <v>63.680799253390134</v>
      </c>
      <c r="BI18" s="77">
        <v>63.680799253390134</v>
      </c>
      <c r="BJ18" s="77">
        <v>0</v>
      </c>
      <c r="BK18" s="77">
        <v>0</v>
      </c>
      <c r="BL18" s="77">
        <v>0</v>
      </c>
      <c r="BM18" s="77">
        <v>0</v>
      </c>
      <c r="BN18" s="77">
        <v>67.5234007422833</v>
      </c>
      <c r="BO18" s="77">
        <v>67.5234007422833</v>
      </c>
      <c r="BP18" s="77">
        <v>59.514765657373957</v>
      </c>
      <c r="BQ18" s="77">
        <v>0</v>
      </c>
      <c r="BR18" s="77">
        <v>0</v>
      </c>
      <c r="BS18" s="77">
        <v>0</v>
      </c>
      <c r="BT18" s="77">
        <v>0</v>
      </c>
      <c r="BU18" s="77">
        <v>0</v>
      </c>
      <c r="BV18" s="77">
        <v>63.680799253390134</v>
      </c>
      <c r="BW18" s="77">
        <v>59.514765657373957</v>
      </c>
      <c r="BX18" s="77">
        <v>63.680799253390134</v>
      </c>
      <c r="BY18" s="77">
        <v>59.514765657373957</v>
      </c>
      <c r="CT18" s="77" t="s">
        <v>155</v>
      </c>
      <c r="CU18" s="77" t="s">
        <v>421</v>
      </c>
      <c r="CV18" s="77" t="s">
        <v>300</v>
      </c>
      <c r="CW18" s="77">
        <v>2022</v>
      </c>
      <c r="CX18" s="77">
        <v>0</v>
      </c>
      <c r="CY18" s="77">
        <v>0</v>
      </c>
      <c r="CZ18" s="77">
        <v>0</v>
      </c>
      <c r="DA18" s="77">
        <v>0</v>
      </c>
      <c r="DB18" s="77">
        <v>14146.130641332609</v>
      </c>
      <c r="DC18" s="77">
        <v>222.2294216278319</v>
      </c>
      <c r="DD18" s="77">
        <v>8585.7228092479963</v>
      </c>
      <c r="DE18" s="77">
        <v>5338.1784104567769</v>
      </c>
      <c r="DF18" s="77">
        <v>813.2107892130557</v>
      </c>
      <c r="DG18" s="77">
        <v>813.2107892130557</v>
      </c>
      <c r="DH18" s="77">
        <v>813.2107892130557</v>
      </c>
      <c r="DI18" s="77">
        <v>0</v>
      </c>
      <c r="DJ18" s="77">
        <v>3.0561516720834727E-5</v>
      </c>
      <c r="DL18" s="77">
        <v>0</v>
      </c>
      <c r="DM18" s="77">
        <v>2.4852955132098006E-2</v>
      </c>
      <c r="DN18" s="77">
        <v>2.4852955132098006E-2</v>
      </c>
      <c r="DO18" s="77">
        <v>0</v>
      </c>
      <c r="DP18" s="77">
        <v>2.4852955132098006E-2</v>
      </c>
      <c r="DQ18" s="77">
        <v>2.4852955132098006E-2</v>
      </c>
      <c r="DR18" s="77">
        <v>0</v>
      </c>
      <c r="DS18" s="77">
        <v>2.4852955132098006E-2</v>
      </c>
      <c r="DT18" s="77">
        <v>2.4852955132098006E-2</v>
      </c>
      <c r="DU18" s="77">
        <v>0</v>
      </c>
      <c r="DV18" s="77">
        <v>0</v>
      </c>
      <c r="DW18" s="77">
        <v>0</v>
      </c>
      <c r="GE18" s="77" t="s">
        <v>427</v>
      </c>
      <c r="GF18" s="77" t="s">
        <v>155</v>
      </c>
      <c r="GG18" s="77" t="s">
        <v>421</v>
      </c>
      <c r="GH18" s="77" t="s">
        <v>300</v>
      </c>
      <c r="GI18" s="77">
        <v>2021</v>
      </c>
      <c r="GJ18" s="77" t="s">
        <v>303</v>
      </c>
      <c r="GK18" s="77">
        <v>5338.1784104567769</v>
      </c>
      <c r="GL18" s="77">
        <v>170.752815</v>
      </c>
      <c r="GM18" s="77">
        <v>2021</v>
      </c>
      <c r="GN18" s="77" t="s">
        <v>175</v>
      </c>
      <c r="GO18" s="77">
        <v>5.3000000000000005E-2</v>
      </c>
      <c r="GP18" s="77">
        <v>3</v>
      </c>
      <c r="GQ18" s="77">
        <v>0</v>
      </c>
      <c r="GR18" s="77" t="s">
        <v>423</v>
      </c>
      <c r="GS18" s="77">
        <v>5.59662090813094E-2</v>
      </c>
      <c r="GT18" s="77">
        <v>298.75760903295583</v>
      </c>
      <c r="GU18" s="77">
        <v>5.59662090813094E-2</v>
      </c>
      <c r="GV18" s="248">
        <v>298.75760903295583</v>
      </c>
      <c r="GW18" s="248">
        <v>0</v>
      </c>
      <c r="GX18" s="77">
        <v>0</v>
      </c>
      <c r="GY18" s="77">
        <v>0</v>
      </c>
      <c r="GZ18" s="77">
        <v>0</v>
      </c>
    </row>
    <row r="19" spans="2:208" x14ac:dyDescent="0.25">
      <c r="B19" s="77" t="s">
        <v>927</v>
      </c>
      <c r="C19" s="246" t="s">
        <v>428</v>
      </c>
      <c r="D19" s="246">
        <v>668.30700461258471</v>
      </c>
      <c r="E19" s="246">
        <v>632.71143117717611</v>
      </c>
      <c r="F19" s="246">
        <v>603.75765256533725</v>
      </c>
      <c r="G19" s="246">
        <v>571.52197702145179</v>
      </c>
      <c r="H19" s="246">
        <v>0</v>
      </c>
      <c r="I19" s="246">
        <v>0</v>
      </c>
      <c r="J19" s="247">
        <v>603.75765256533725</v>
      </c>
      <c r="K19" s="247">
        <v>603.75765256533725</v>
      </c>
      <c r="L19" s="124">
        <v>270.00104049715804</v>
      </c>
      <c r="M19" s="247">
        <v>253.43787053478962</v>
      </c>
      <c r="N19" s="247">
        <v>240.72039687809649</v>
      </c>
      <c r="O19" s="247">
        <v>238.77079637754011</v>
      </c>
      <c r="P19" s="247">
        <v>240.72039687809649</v>
      </c>
      <c r="Q19" s="247">
        <v>0</v>
      </c>
      <c r="R19" s="247">
        <v>0</v>
      </c>
      <c r="S19" s="247">
        <v>0</v>
      </c>
      <c r="T19" s="247">
        <v>0</v>
      </c>
      <c r="U19" s="247">
        <v>0</v>
      </c>
      <c r="V19" s="247">
        <v>0</v>
      </c>
      <c r="W19" s="247">
        <v>2475201.5895272787</v>
      </c>
      <c r="X19" s="247">
        <v>2496514.9440455204</v>
      </c>
      <c r="Y19" s="247">
        <v>2683697.3377543204</v>
      </c>
      <c r="Z19" s="247">
        <v>2740433.593299394</v>
      </c>
      <c r="AA19" s="247">
        <v>2508128.3530414207</v>
      </c>
      <c r="AB19" s="247"/>
      <c r="AC19" s="247"/>
      <c r="AD19" s="247"/>
      <c r="AE19" s="247"/>
      <c r="AF19" s="247"/>
      <c r="AG19" s="247"/>
      <c r="AH19" s="247"/>
      <c r="AI19" s="247"/>
      <c r="AJ19" s="247"/>
      <c r="AK19" s="247"/>
      <c r="AL19" s="247"/>
      <c r="AM19" s="247"/>
      <c r="AN19" s="247"/>
      <c r="AO19" s="247"/>
      <c r="AP19" s="247"/>
      <c r="AQ19" s="247"/>
      <c r="AS19" s="77" t="s">
        <v>927</v>
      </c>
      <c r="AT19" s="77" t="s">
        <v>155</v>
      </c>
      <c r="AU19" s="77" t="s">
        <v>421</v>
      </c>
      <c r="AV19" s="77">
        <v>2023</v>
      </c>
      <c r="AW19" s="77">
        <v>0.87343872827321156</v>
      </c>
      <c r="AX19" s="77">
        <v>0</v>
      </c>
      <c r="AY19" s="77">
        <v>0</v>
      </c>
      <c r="AZ19" s="77">
        <v>0</v>
      </c>
      <c r="BA19" s="77">
        <v>0</v>
      </c>
      <c r="BB19" s="77">
        <v>0</v>
      </c>
      <c r="BC19" s="77">
        <v>0</v>
      </c>
      <c r="BD19" s="77">
        <v>74.92420663382903</v>
      </c>
      <c r="BE19" s="77">
        <v>74.92420663382903</v>
      </c>
      <c r="BF19" s="77">
        <v>0</v>
      </c>
      <c r="BG19" s="77">
        <v>0</v>
      </c>
      <c r="BH19" s="77">
        <v>66.03735107480135</v>
      </c>
      <c r="BI19" s="77">
        <v>66.03735107480135</v>
      </c>
      <c r="BJ19" s="77">
        <v>0</v>
      </c>
      <c r="BK19" s="77">
        <v>0</v>
      </c>
      <c r="BL19" s="77">
        <v>66.03735107480135</v>
      </c>
      <c r="BM19" s="77">
        <v>66.03735107480135</v>
      </c>
      <c r="BN19" s="77">
        <v>0</v>
      </c>
      <c r="BO19" s="77">
        <v>65.441703759130945</v>
      </c>
      <c r="BP19" s="77">
        <v>57.679579941306095</v>
      </c>
      <c r="BQ19" s="77">
        <v>57.679579941306095</v>
      </c>
      <c r="BR19" s="77">
        <v>0</v>
      </c>
      <c r="BS19" s="77">
        <v>0</v>
      </c>
      <c r="BT19" s="77">
        <v>0</v>
      </c>
      <c r="BU19" s="77">
        <v>0</v>
      </c>
      <c r="BV19" s="77">
        <v>66.03735107480135</v>
      </c>
      <c r="BW19" s="77">
        <v>57.679579941306095</v>
      </c>
      <c r="BX19" s="77">
        <v>66.03735107480135</v>
      </c>
      <c r="BY19" s="77">
        <v>57.679579941306095</v>
      </c>
      <c r="CT19" s="77" t="s">
        <v>155</v>
      </c>
      <c r="CU19" s="77" t="s">
        <v>421</v>
      </c>
      <c r="CV19" s="77" t="s">
        <v>300</v>
      </c>
      <c r="CW19" s="77">
        <v>2023</v>
      </c>
      <c r="CX19" s="77">
        <v>0</v>
      </c>
      <c r="CY19" s="77">
        <v>0</v>
      </c>
      <c r="CZ19" s="77">
        <v>0</v>
      </c>
      <c r="DA19" s="77">
        <v>0</v>
      </c>
      <c r="DB19" s="77">
        <v>14664.637556436721</v>
      </c>
      <c r="DC19" s="77">
        <v>233.23007680794061</v>
      </c>
      <c r="DD19" s="77">
        <v>8896.5159934286476</v>
      </c>
      <c r="DE19" s="77">
        <v>5534.8914862001266</v>
      </c>
      <c r="DF19" s="77">
        <v>0</v>
      </c>
      <c r="DG19" s="77">
        <v>843.2942060105479</v>
      </c>
      <c r="DH19" s="77">
        <v>843.2942060105479</v>
      </c>
      <c r="DI19" s="77">
        <v>843.2942060105479</v>
      </c>
      <c r="DJ19" s="77">
        <v>3.0561516720834727E-5</v>
      </c>
      <c r="DL19" s="77">
        <v>0</v>
      </c>
      <c r="DM19" s="77">
        <v>0</v>
      </c>
      <c r="DN19" s="77">
        <v>0</v>
      </c>
      <c r="DO19" s="77">
        <v>0</v>
      </c>
      <c r="DP19" s="77">
        <v>2.5772349977574403E-2</v>
      </c>
      <c r="DQ19" s="77">
        <v>2.5772349977574403E-2</v>
      </c>
      <c r="DR19" s="77">
        <v>0</v>
      </c>
      <c r="DS19" s="77">
        <v>2.5772349977574403E-2</v>
      </c>
      <c r="DT19" s="77">
        <v>2.5772349977574403E-2</v>
      </c>
      <c r="DU19" s="77">
        <v>0</v>
      </c>
      <c r="DV19" s="77">
        <v>2.5772349977574403E-2</v>
      </c>
      <c r="DW19" s="77">
        <v>2.5772349977574403E-2</v>
      </c>
      <c r="GE19" s="77" t="s">
        <v>422</v>
      </c>
      <c r="GF19" s="77" t="s">
        <v>155</v>
      </c>
      <c r="GG19" s="77" t="s">
        <v>421</v>
      </c>
      <c r="GH19" s="77" t="s">
        <v>300</v>
      </c>
      <c r="GI19" s="77">
        <v>2022</v>
      </c>
      <c r="GJ19" s="77" t="s">
        <v>305</v>
      </c>
      <c r="GK19" s="77">
        <v>222.2294216278319</v>
      </c>
      <c r="GL19" s="77">
        <v>170.752815</v>
      </c>
      <c r="GM19" s="77">
        <v>2022</v>
      </c>
      <c r="GN19" s="77" t="s">
        <v>175</v>
      </c>
      <c r="GO19" s="77">
        <v>0.13250000000000001</v>
      </c>
      <c r="GP19" s="77">
        <v>3</v>
      </c>
      <c r="GQ19" s="77">
        <v>0</v>
      </c>
      <c r="GR19" s="77" t="s">
        <v>423</v>
      </c>
      <c r="GS19" s="77">
        <v>0.1527377521613833</v>
      </c>
      <c r="GT19" s="77">
        <v>33.942822323559341</v>
      </c>
      <c r="GU19" s="77">
        <v>0.1527377521613833</v>
      </c>
      <c r="GV19" s="248">
        <v>33.942822323559341</v>
      </c>
      <c r="GW19" s="248">
        <v>0.1527377521613833</v>
      </c>
      <c r="GX19" s="77">
        <v>33.942822323559341</v>
      </c>
      <c r="GY19" s="77">
        <v>0</v>
      </c>
      <c r="GZ19" s="77">
        <v>0</v>
      </c>
    </row>
    <row r="20" spans="2:208" x14ac:dyDescent="0.25">
      <c r="B20" s="77" t="s">
        <v>927</v>
      </c>
      <c r="C20" s="246" t="s">
        <v>429</v>
      </c>
      <c r="D20" s="246">
        <v>524.41961237508656</v>
      </c>
      <c r="E20" s="246">
        <v>507.37950235277185</v>
      </c>
      <c r="F20" s="246">
        <v>475.41486757180263</v>
      </c>
      <c r="G20" s="246">
        <v>450.0315901449917</v>
      </c>
      <c r="H20" s="246">
        <v>0</v>
      </c>
      <c r="I20" s="246">
        <v>0</v>
      </c>
      <c r="J20" s="247">
        <v>475.41486757180263</v>
      </c>
      <c r="K20" s="247">
        <v>475.41486757180263</v>
      </c>
      <c r="L20" s="124">
        <v>188.56428040745175</v>
      </c>
      <c r="M20" s="247">
        <v>180.87969885027618</v>
      </c>
      <c r="N20" s="247">
        <v>175.51622497260587</v>
      </c>
      <c r="O20" s="247">
        <v>174.0946963789068</v>
      </c>
      <c r="P20" s="247">
        <v>175.51622497260587</v>
      </c>
      <c r="Q20" s="247">
        <v>0</v>
      </c>
      <c r="R20" s="247">
        <v>0</v>
      </c>
      <c r="S20" s="247">
        <v>0</v>
      </c>
      <c r="T20" s="247">
        <v>0</v>
      </c>
      <c r="U20" s="247">
        <v>0</v>
      </c>
      <c r="V20" s="247">
        <v>0</v>
      </c>
      <c r="W20" s="247">
        <v>2781118.5195940342</v>
      </c>
      <c r="X20" s="247">
        <v>2805066.0498542571</v>
      </c>
      <c r="Y20" s="247">
        <v>2898272.8427598332</v>
      </c>
      <c r="Z20" s="247">
        <v>2959545.4558570189</v>
      </c>
      <c r="AA20" s="247">
        <v>2708666.2081867601</v>
      </c>
      <c r="AB20" s="247"/>
      <c r="AC20" s="247"/>
      <c r="AD20" s="247"/>
      <c r="AE20" s="247"/>
      <c r="AF20" s="247"/>
      <c r="AG20" s="247"/>
      <c r="AH20" s="247"/>
      <c r="AI20" s="247"/>
      <c r="AJ20" s="247"/>
      <c r="AK20" s="247"/>
      <c r="AL20" s="247"/>
      <c r="AM20" s="247"/>
      <c r="AN20" s="247"/>
      <c r="AO20" s="247"/>
      <c r="AP20" s="247"/>
      <c r="AQ20" s="247"/>
      <c r="AS20" s="77" t="s">
        <v>927</v>
      </c>
      <c r="AT20" s="77" t="s">
        <v>155</v>
      </c>
      <c r="AU20" s="77" t="s">
        <v>421</v>
      </c>
      <c r="AV20" s="77">
        <v>2024</v>
      </c>
      <c r="AW20" s="77">
        <v>0.81629787689085187</v>
      </c>
      <c r="AX20" s="77">
        <v>0</v>
      </c>
      <c r="AY20" s="77">
        <v>0</v>
      </c>
      <c r="AZ20" s="77">
        <v>0</v>
      </c>
      <c r="BA20" s="77">
        <v>0</v>
      </c>
      <c r="BB20" s="77">
        <v>0</v>
      </c>
      <c r="BC20" s="77">
        <v>0</v>
      </c>
      <c r="BD20" s="77">
        <v>0</v>
      </c>
      <c r="BE20" s="77">
        <v>0</v>
      </c>
      <c r="BF20" s="77">
        <v>0</v>
      </c>
      <c r="BG20" s="77">
        <v>0</v>
      </c>
      <c r="BH20" s="77">
        <v>66.03735107480135</v>
      </c>
      <c r="BI20" s="77">
        <v>66.03735107480135</v>
      </c>
      <c r="BJ20" s="77">
        <v>0</v>
      </c>
      <c r="BK20" s="77">
        <v>0</v>
      </c>
      <c r="BL20" s="77">
        <v>66.03735107480135</v>
      </c>
      <c r="BM20" s="77">
        <v>66.03735107480135</v>
      </c>
      <c r="BN20" s="77">
        <v>0</v>
      </c>
      <c r="BO20" s="77">
        <v>0</v>
      </c>
      <c r="BP20" s="77">
        <v>53.906149477856154</v>
      </c>
      <c r="BQ20" s="77">
        <v>53.906149477856154</v>
      </c>
      <c r="BR20" s="77">
        <v>0</v>
      </c>
      <c r="BS20" s="77">
        <v>0</v>
      </c>
      <c r="BT20" s="77">
        <v>0</v>
      </c>
      <c r="BU20" s="77">
        <v>0</v>
      </c>
      <c r="BV20" s="77">
        <v>66.03735107480135</v>
      </c>
      <c r="BW20" s="77">
        <v>53.906149477856154</v>
      </c>
      <c r="BX20" s="77">
        <v>66.03735107480135</v>
      </c>
      <c r="BY20" s="77">
        <v>53.906149477856154</v>
      </c>
      <c r="CT20" s="77" t="s">
        <v>155</v>
      </c>
      <c r="CU20" s="77" t="s">
        <v>421</v>
      </c>
      <c r="CV20" s="77" t="s">
        <v>300</v>
      </c>
      <c r="CW20" s="77">
        <v>2024</v>
      </c>
      <c r="CX20" s="77">
        <v>0</v>
      </c>
      <c r="CY20" s="77">
        <v>0</v>
      </c>
      <c r="CZ20" s="77">
        <v>0</v>
      </c>
      <c r="DA20" s="77">
        <v>0</v>
      </c>
      <c r="DB20" s="77">
        <v>14664.637556436721</v>
      </c>
      <c r="DC20" s="77">
        <v>233.23007680794061</v>
      </c>
      <c r="DD20" s="77">
        <v>8896.5159934286476</v>
      </c>
      <c r="DE20" s="77">
        <v>5534.8914862001266</v>
      </c>
      <c r="DF20" s="77">
        <v>0</v>
      </c>
      <c r="DG20" s="77">
        <v>0</v>
      </c>
      <c r="DH20" s="77">
        <v>843.2942060105479</v>
      </c>
      <c r="DI20" s="77">
        <v>843.2942060105479</v>
      </c>
      <c r="DJ20" s="77">
        <v>3.0561516720834727E-5</v>
      </c>
      <c r="DL20" s="77">
        <v>0</v>
      </c>
      <c r="DM20" s="77">
        <v>0</v>
      </c>
      <c r="DN20" s="77">
        <v>0</v>
      </c>
      <c r="DO20" s="77">
        <v>0</v>
      </c>
      <c r="DP20" s="77">
        <v>0</v>
      </c>
      <c r="DQ20" s="77">
        <v>0</v>
      </c>
      <c r="DR20" s="77">
        <v>0</v>
      </c>
      <c r="DS20" s="77">
        <v>2.5772349977574403E-2</v>
      </c>
      <c r="DT20" s="77">
        <v>2.5772349977574403E-2</v>
      </c>
      <c r="DU20" s="77">
        <v>0</v>
      </c>
      <c r="DV20" s="77">
        <v>2.5772349977574403E-2</v>
      </c>
      <c r="DW20" s="77">
        <v>2.5772349977574403E-2</v>
      </c>
      <c r="GE20" s="77" t="s">
        <v>425</v>
      </c>
      <c r="GF20" s="77" t="s">
        <v>155</v>
      </c>
      <c r="GG20" s="77" t="s">
        <v>421</v>
      </c>
      <c r="GH20" s="77" t="s">
        <v>300</v>
      </c>
      <c r="GI20" s="77">
        <v>2022</v>
      </c>
      <c r="GJ20" s="77" t="s">
        <v>301</v>
      </c>
      <c r="GK20" s="77">
        <v>8585.7228092479963</v>
      </c>
      <c r="GL20" s="77">
        <v>170.752815</v>
      </c>
      <c r="GM20" s="77">
        <v>2022</v>
      </c>
      <c r="GN20" s="77" t="s">
        <v>175</v>
      </c>
      <c r="GO20" s="77">
        <v>5.3000000000000005E-2</v>
      </c>
      <c r="GP20" s="77">
        <v>3</v>
      </c>
      <c r="GQ20" s="77">
        <v>0</v>
      </c>
      <c r="GR20" s="77" t="s">
        <v>423</v>
      </c>
      <c r="GS20" s="77">
        <v>5.59662090813094E-2</v>
      </c>
      <c r="GT20" s="77">
        <v>480.51035785654045</v>
      </c>
      <c r="GU20" s="77">
        <v>5.59662090813094E-2</v>
      </c>
      <c r="GV20" s="248">
        <v>480.51035785654045</v>
      </c>
      <c r="GW20" s="248">
        <v>5.59662090813094E-2</v>
      </c>
      <c r="GX20" s="77">
        <v>480.51035785654045</v>
      </c>
      <c r="GY20" s="77">
        <v>0</v>
      </c>
      <c r="GZ20" s="77">
        <v>0</v>
      </c>
    </row>
    <row r="21" spans="2:208" x14ac:dyDescent="0.25">
      <c r="B21" s="77" t="s">
        <v>927</v>
      </c>
      <c r="C21" s="246" t="s">
        <v>430</v>
      </c>
      <c r="D21" s="246">
        <v>71.488235358088545</v>
      </c>
      <c r="E21" s="246">
        <v>68.184561415540585</v>
      </c>
      <c r="F21" s="246">
        <v>68.746488150691818</v>
      </c>
      <c r="G21" s="246">
        <v>65.076018314911522</v>
      </c>
      <c r="H21" s="246">
        <v>0</v>
      </c>
      <c r="I21" s="246">
        <v>0</v>
      </c>
      <c r="J21" s="247">
        <v>68.746488150691818</v>
      </c>
      <c r="K21" s="247">
        <v>68.746488150691818</v>
      </c>
      <c r="L21" s="124">
        <v>231.05233455825672</v>
      </c>
      <c r="M21" s="247">
        <v>218.49335862644958</v>
      </c>
      <c r="N21" s="247">
        <v>209.77626025336798</v>
      </c>
      <c r="O21" s="247">
        <v>208.07735777043453</v>
      </c>
      <c r="P21" s="247">
        <v>209.77626025336798</v>
      </c>
      <c r="Q21" s="247">
        <v>0</v>
      </c>
      <c r="R21" s="247">
        <v>0</v>
      </c>
      <c r="S21" s="247">
        <v>0</v>
      </c>
      <c r="T21" s="247">
        <v>0</v>
      </c>
      <c r="U21" s="247">
        <v>0</v>
      </c>
      <c r="V21" s="247">
        <v>0</v>
      </c>
      <c r="W21" s="247">
        <v>309402.78311736236</v>
      </c>
      <c r="X21" s="247">
        <v>312066.97468600562</v>
      </c>
      <c r="Y21" s="247">
        <v>350653.32098301267</v>
      </c>
      <c r="Z21" s="247">
        <v>358066.51029729971</v>
      </c>
      <c r="AA21" s="247">
        <v>327713.38409627351</v>
      </c>
      <c r="AB21" s="247"/>
      <c r="AC21" s="247"/>
      <c r="AD21" s="247"/>
      <c r="AE21" s="247"/>
      <c r="AF21" s="247"/>
      <c r="AG21" s="247"/>
      <c r="AH21" s="247"/>
      <c r="AI21" s="247"/>
      <c r="AJ21" s="247"/>
      <c r="AK21" s="247"/>
      <c r="AL21" s="247"/>
      <c r="AM21" s="247"/>
      <c r="AN21" s="247"/>
      <c r="AO21" s="247"/>
      <c r="AP21" s="247"/>
      <c r="AQ21" s="247"/>
      <c r="AS21" s="77" t="s">
        <v>927</v>
      </c>
      <c r="AT21" s="77" t="s">
        <v>155</v>
      </c>
      <c r="AU21" s="77" t="s">
        <v>421</v>
      </c>
      <c r="AV21" s="77">
        <v>2025</v>
      </c>
      <c r="AW21" s="77">
        <v>0.76289521204752508</v>
      </c>
      <c r="AX21" s="77">
        <v>0</v>
      </c>
      <c r="AY21" s="77">
        <v>0</v>
      </c>
      <c r="AZ21" s="77">
        <v>0</v>
      </c>
      <c r="BA21" s="77">
        <v>0</v>
      </c>
      <c r="BB21" s="77">
        <v>0</v>
      </c>
      <c r="BC21" s="77">
        <v>0</v>
      </c>
      <c r="BD21" s="77">
        <v>0</v>
      </c>
      <c r="BE21" s="77">
        <v>0</v>
      </c>
      <c r="BF21" s="77">
        <v>0</v>
      </c>
      <c r="BG21" s="77">
        <v>0</v>
      </c>
      <c r="BH21" s="77">
        <v>0</v>
      </c>
      <c r="BI21" s="77">
        <v>0</v>
      </c>
      <c r="BJ21" s="77">
        <v>0</v>
      </c>
      <c r="BK21" s="77">
        <v>0</v>
      </c>
      <c r="BL21" s="77">
        <v>66.03735107480135</v>
      </c>
      <c r="BM21" s="77">
        <v>66.03735107480135</v>
      </c>
      <c r="BN21" s="77">
        <v>0</v>
      </c>
      <c r="BO21" s="77">
        <v>0</v>
      </c>
      <c r="BP21" s="77">
        <v>0</v>
      </c>
      <c r="BQ21" s="77">
        <v>50.379578951267433</v>
      </c>
      <c r="BR21" s="77">
        <v>0</v>
      </c>
      <c r="BS21" s="77">
        <v>0</v>
      </c>
      <c r="BT21" s="77">
        <v>0</v>
      </c>
      <c r="BU21" s="77">
        <v>0</v>
      </c>
      <c r="BV21" s="77">
        <v>0</v>
      </c>
      <c r="BW21" s="77">
        <v>0</v>
      </c>
      <c r="BX21" s="77">
        <v>0</v>
      </c>
      <c r="BY21" s="77">
        <v>0</v>
      </c>
      <c r="CT21" s="77" t="s">
        <v>155</v>
      </c>
      <c r="CU21" s="77" t="s">
        <v>421</v>
      </c>
      <c r="CV21" s="77" t="s">
        <v>300</v>
      </c>
      <c r="CW21" s="77">
        <v>2025</v>
      </c>
      <c r="CX21" s="77">
        <v>0</v>
      </c>
      <c r="CY21" s="77">
        <v>0</v>
      </c>
      <c r="CZ21" s="77">
        <v>0</v>
      </c>
      <c r="DA21" s="77">
        <v>0</v>
      </c>
      <c r="DB21" s="77">
        <v>14664.637556436721</v>
      </c>
      <c r="DC21" s="77">
        <v>233.23007680794061</v>
      </c>
      <c r="DD21" s="77">
        <v>8896.5159934286476</v>
      </c>
      <c r="DE21" s="77">
        <v>5534.8914862001266</v>
      </c>
      <c r="DF21" s="77">
        <v>0</v>
      </c>
      <c r="DG21" s="77">
        <v>0</v>
      </c>
      <c r="DH21" s="77">
        <v>0</v>
      </c>
      <c r="DI21" s="77">
        <v>843.2942060105479</v>
      </c>
      <c r="DJ21" s="77">
        <v>3.0561516720834727E-5</v>
      </c>
      <c r="DL21" s="77">
        <v>0</v>
      </c>
      <c r="DM21" s="77">
        <v>0</v>
      </c>
      <c r="DN21" s="77">
        <v>0</v>
      </c>
      <c r="DO21" s="77">
        <v>0</v>
      </c>
      <c r="DP21" s="77">
        <v>0</v>
      </c>
      <c r="DQ21" s="77">
        <v>0</v>
      </c>
      <c r="DR21" s="77">
        <v>0</v>
      </c>
      <c r="DS21" s="77">
        <v>0</v>
      </c>
      <c r="DT21" s="77">
        <v>0</v>
      </c>
      <c r="DU21" s="77">
        <v>0</v>
      </c>
      <c r="DV21" s="77">
        <v>2.5772349977574403E-2</v>
      </c>
      <c r="DW21" s="77">
        <v>2.5772349977574403E-2</v>
      </c>
      <c r="GE21" s="77" t="s">
        <v>427</v>
      </c>
      <c r="GF21" s="77" t="s">
        <v>155</v>
      </c>
      <c r="GG21" s="77" t="s">
        <v>421</v>
      </c>
      <c r="GH21" s="77" t="s">
        <v>300</v>
      </c>
      <c r="GI21" s="77">
        <v>2022</v>
      </c>
      <c r="GJ21" s="77" t="s">
        <v>303</v>
      </c>
      <c r="GK21" s="77">
        <v>5338.1784104567769</v>
      </c>
      <c r="GL21" s="77">
        <v>170.752815</v>
      </c>
      <c r="GM21" s="77">
        <v>2022</v>
      </c>
      <c r="GN21" s="77" t="s">
        <v>175</v>
      </c>
      <c r="GO21" s="77">
        <v>5.3000000000000005E-2</v>
      </c>
      <c r="GP21" s="77">
        <v>3</v>
      </c>
      <c r="GQ21" s="77">
        <v>0</v>
      </c>
      <c r="GR21" s="77" t="s">
        <v>423</v>
      </c>
      <c r="GS21" s="77">
        <v>5.59662090813094E-2</v>
      </c>
      <c r="GT21" s="77">
        <v>298.75760903295583</v>
      </c>
      <c r="GU21" s="77">
        <v>5.59662090813094E-2</v>
      </c>
      <c r="GV21" s="248">
        <v>298.75760903295583</v>
      </c>
      <c r="GW21" s="248">
        <v>5.59662090813094E-2</v>
      </c>
      <c r="GX21" s="77">
        <v>298.75760903295583</v>
      </c>
      <c r="GY21" s="77">
        <v>0</v>
      </c>
      <c r="GZ21" s="77">
        <v>0</v>
      </c>
    </row>
    <row r="22" spans="2:208" x14ac:dyDescent="0.25">
      <c r="B22" s="77" t="s">
        <v>927</v>
      </c>
      <c r="C22" s="246" t="s">
        <v>431</v>
      </c>
      <c r="D22" s="246">
        <v>118.47975222278799</v>
      </c>
      <c r="E22" s="246">
        <v>112.47491847379109</v>
      </c>
      <c r="F22" s="246">
        <v>111.44256933415568</v>
      </c>
      <c r="G22" s="246">
        <v>105.49243684569382</v>
      </c>
      <c r="H22" s="246">
        <v>0</v>
      </c>
      <c r="I22" s="246">
        <v>0</v>
      </c>
      <c r="J22" s="247">
        <v>111.44256933415568</v>
      </c>
      <c r="K22" s="247">
        <v>111.44256933415568</v>
      </c>
      <c r="L22" s="124">
        <v>135.05053906316797</v>
      </c>
      <c r="M22" s="247">
        <v>127.11133413015278</v>
      </c>
      <c r="N22" s="247">
        <v>121.32777666407839</v>
      </c>
      <c r="O22" s="247">
        <v>120.34511821263837</v>
      </c>
      <c r="P22" s="247">
        <v>121.32777666407839</v>
      </c>
      <c r="Q22" s="247">
        <v>0</v>
      </c>
      <c r="R22" s="247">
        <v>0</v>
      </c>
      <c r="S22" s="247">
        <v>0</v>
      </c>
      <c r="T22" s="247">
        <v>0</v>
      </c>
      <c r="U22" s="247">
        <v>0</v>
      </c>
      <c r="V22" s="247">
        <v>0</v>
      </c>
      <c r="W22" s="247">
        <v>877299.36544252362</v>
      </c>
      <c r="X22" s="247">
        <v>884853.5753595737</v>
      </c>
      <c r="Y22" s="247">
        <v>982821.51429921575</v>
      </c>
      <c r="Z22" s="247">
        <v>1003599.4208857821</v>
      </c>
      <c r="AA22" s="247">
        <v>918524.77971889323</v>
      </c>
      <c r="AB22" s="247"/>
      <c r="AC22" s="247"/>
      <c r="AD22" s="247"/>
      <c r="AE22" s="247"/>
      <c r="AF22" s="247"/>
      <c r="AG22" s="247"/>
      <c r="AH22" s="247"/>
      <c r="AI22" s="247"/>
      <c r="AJ22" s="247"/>
      <c r="AK22" s="247"/>
      <c r="AL22" s="247"/>
      <c r="AM22" s="247"/>
      <c r="AN22" s="247"/>
      <c r="AO22" s="247"/>
      <c r="AP22" s="247"/>
      <c r="AQ22" s="247"/>
      <c r="AS22" s="77" t="s">
        <v>927</v>
      </c>
      <c r="AT22" s="77" t="s">
        <v>155</v>
      </c>
      <c r="AU22" s="77" t="s">
        <v>424</v>
      </c>
      <c r="AV22" s="77">
        <v>2020</v>
      </c>
      <c r="AW22" s="77">
        <v>1</v>
      </c>
      <c r="AX22" s="77">
        <v>0</v>
      </c>
      <c r="AY22" s="77">
        <v>0</v>
      </c>
      <c r="AZ22" s="77">
        <v>81.81213975938293</v>
      </c>
      <c r="BA22" s="77">
        <v>81.81213975938293</v>
      </c>
      <c r="BB22" s="77">
        <v>0</v>
      </c>
      <c r="BC22" s="77">
        <v>0</v>
      </c>
      <c r="BD22" s="77">
        <v>0</v>
      </c>
      <c r="BE22" s="77">
        <v>0</v>
      </c>
      <c r="BF22" s="77">
        <v>0</v>
      </c>
      <c r="BG22" s="77">
        <v>0</v>
      </c>
      <c r="BH22" s="77">
        <v>0</v>
      </c>
      <c r="BI22" s="77">
        <v>0</v>
      </c>
      <c r="BJ22" s="77">
        <v>0</v>
      </c>
      <c r="BK22" s="77">
        <v>0</v>
      </c>
      <c r="BL22" s="77">
        <v>0</v>
      </c>
      <c r="BM22" s="77">
        <v>0</v>
      </c>
      <c r="BN22" s="77">
        <v>81.81213975938293</v>
      </c>
      <c r="BO22" s="77">
        <v>0</v>
      </c>
      <c r="BP22" s="77">
        <v>0</v>
      </c>
      <c r="BQ22" s="77">
        <v>0</v>
      </c>
      <c r="BR22" s="77">
        <v>0</v>
      </c>
      <c r="BS22" s="77">
        <v>0</v>
      </c>
      <c r="BT22" s="77">
        <v>0</v>
      </c>
      <c r="BU22" s="77">
        <v>0</v>
      </c>
      <c r="BV22" s="77">
        <v>0</v>
      </c>
      <c r="BW22" s="77">
        <v>0</v>
      </c>
      <c r="BX22" s="77">
        <v>0</v>
      </c>
      <c r="BY22" s="77">
        <v>0</v>
      </c>
      <c r="CT22" s="77" t="s">
        <v>155</v>
      </c>
      <c r="CU22" s="77" t="s">
        <v>421</v>
      </c>
      <c r="CV22" s="77" t="s">
        <v>432</v>
      </c>
      <c r="CW22" s="77">
        <v>2020</v>
      </c>
      <c r="CX22" s="77">
        <v>0</v>
      </c>
      <c r="CY22" s="77">
        <v>0</v>
      </c>
      <c r="CZ22" s="77">
        <v>0</v>
      </c>
      <c r="DA22" s="77">
        <v>0</v>
      </c>
      <c r="DB22" s="77">
        <v>8807.9522308758369</v>
      </c>
      <c r="DC22" s="77">
        <v>222.2294216278321</v>
      </c>
      <c r="DD22" s="77">
        <v>8585.7228092480036</v>
      </c>
      <c r="DE22" s="77">
        <v>0</v>
      </c>
      <c r="DF22" s="77">
        <v>514.45318018010016</v>
      </c>
      <c r="DG22" s="77">
        <v>0</v>
      </c>
      <c r="DH22" s="77">
        <v>0</v>
      </c>
      <c r="DI22" s="77">
        <v>0</v>
      </c>
      <c r="DJ22" s="77">
        <v>3.2296513680096577E-5</v>
      </c>
      <c r="DL22" s="77">
        <v>0</v>
      </c>
      <c r="DM22" s="77">
        <v>1.6615044171455793E-2</v>
      </c>
      <c r="DN22" s="77">
        <v>1.6615044171455793E-2</v>
      </c>
      <c r="DO22" s="77">
        <v>0</v>
      </c>
      <c r="DP22" s="77">
        <v>0</v>
      </c>
      <c r="DQ22" s="77">
        <v>0</v>
      </c>
      <c r="DR22" s="77">
        <v>0</v>
      </c>
      <c r="DS22" s="77">
        <v>0</v>
      </c>
      <c r="DT22" s="77">
        <v>0</v>
      </c>
      <c r="DU22" s="77">
        <v>0</v>
      </c>
      <c r="DV22" s="77">
        <v>0</v>
      </c>
      <c r="DW22" s="77">
        <v>0</v>
      </c>
      <c r="GE22" s="77" t="s">
        <v>422</v>
      </c>
      <c r="GF22" s="77" t="s">
        <v>155</v>
      </c>
      <c r="GG22" s="77" t="s">
        <v>421</v>
      </c>
      <c r="GH22" s="77" t="s">
        <v>300</v>
      </c>
      <c r="GI22" s="77">
        <v>2023</v>
      </c>
      <c r="GJ22" s="77" t="s">
        <v>305</v>
      </c>
      <c r="GK22" s="77">
        <v>233.23007680794061</v>
      </c>
      <c r="GL22" s="77">
        <v>170.752815</v>
      </c>
      <c r="GM22" s="77">
        <v>2023</v>
      </c>
      <c r="GN22" s="77" t="s">
        <v>175</v>
      </c>
      <c r="GO22" s="77">
        <v>0.13250000000000001</v>
      </c>
      <c r="GP22" s="77">
        <v>3</v>
      </c>
      <c r="GQ22" s="77">
        <v>0</v>
      </c>
      <c r="GR22" s="77" t="s">
        <v>423</v>
      </c>
      <c r="GS22" s="77">
        <v>0</v>
      </c>
      <c r="GT22" s="77">
        <v>0</v>
      </c>
      <c r="GU22" s="77">
        <v>0.1527377521613833</v>
      </c>
      <c r="GV22" s="248">
        <v>35.623037668071625</v>
      </c>
      <c r="GW22" s="248">
        <v>0.1527377521613833</v>
      </c>
      <c r="GX22" s="77">
        <v>35.623037668071625</v>
      </c>
      <c r="GY22" s="77">
        <v>0.1527377521613833</v>
      </c>
      <c r="GZ22" s="77">
        <v>35.623037668071625</v>
      </c>
    </row>
    <row r="23" spans="2:208" x14ac:dyDescent="0.25">
      <c r="B23" s="77" t="s">
        <v>927</v>
      </c>
      <c r="C23" s="246" t="s">
        <v>433</v>
      </c>
      <c r="D23" s="246">
        <v>180.61488670985577</v>
      </c>
      <c r="E23" s="246">
        <v>174.39687739289718</v>
      </c>
      <c r="F23" s="246">
        <v>163.76983390613589</v>
      </c>
      <c r="G23" s="246">
        <v>155.02583994458453</v>
      </c>
      <c r="H23" s="246">
        <v>0</v>
      </c>
      <c r="I23" s="246">
        <v>0</v>
      </c>
      <c r="J23" s="247">
        <v>163.76983390613589</v>
      </c>
      <c r="K23" s="247">
        <v>163.76983390613589</v>
      </c>
      <c r="L23" s="124">
        <v>110.33275413204329</v>
      </c>
      <c r="M23" s="247">
        <v>105.62483070752852</v>
      </c>
      <c r="N23" s="247">
        <v>102.29872409736819</v>
      </c>
      <c r="O23" s="247">
        <v>101.47018028626448</v>
      </c>
      <c r="P23" s="247">
        <v>102.29872409736819</v>
      </c>
      <c r="Q23" s="247">
        <v>0</v>
      </c>
      <c r="R23" s="247">
        <v>0</v>
      </c>
      <c r="S23" s="247">
        <v>0</v>
      </c>
      <c r="T23" s="247">
        <v>0</v>
      </c>
      <c r="U23" s="247">
        <v>0</v>
      </c>
      <c r="V23" s="247">
        <v>0</v>
      </c>
      <c r="W23" s="247">
        <v>1637001.5244403372</v>
      </c>
      <c r="X23" s="247">
        <v>1651097.3435384345</v>
      </c>
      <c r="Y23" s="247">
        <v>1712960.9760604391</v>
      </c>
      <c r="Z23" s="247">
        <v>1749174.8181764162</v>
      </c>
      <c r="AA23" s="247">
        <v>1600898.1084677002</v>
      </c>
      <c r="AB23" s="247"/>
      <c r="AC23" s="247"/>
      <c r="AD23" s="247"/>
      <c r="AE23" s="247"/>
      <c r="AF23" s="247"/>
      <c r="AG23" s="247"/>
      <c r="AH23" s="247"/>
      <c r="AI23" s="247"/>
      <c r="AJ23" s="247"/>
      <c r="AK23" s="247"/>
      <c r="AL23" s="247"/>
      <c r="AM23" s="247"/>
      <c r="AN23" s="247"/>
      <c r="AO23" s="247"/>
      <c r="AP23" s="247"/>
      <c r="AQ23" s="247"/>
      <c r="AS23" s="77" t="s">
        <v>927</v>
      </c>
      <c r="AT23" s="77" t="s">
        <v>155</v>
      </c>
      <c r="AU23" s="77" t="s">
        <v>424</v>
      </c>
      <c r="AV23" s="77">
        <v>2021</v>
      </c>
      <c r="AW23" s="77">
        <v>1</v>
      </c>
      <c r="AX23" s="77">
        <v>0</v>
      </c>
      <c r="AY23" s="77">
        <v>0</v>
      </c>
      <c r="AZ23" s="77">
        <v>81.81213975938293</v>
      </c>
      <c r="BA23" s="77">
        <v>81.81213975938293</v>
      </c>
      <c r="BB23" s="77">
        <v>0</v>
      </c>
      <c r="BC23" s="77">
        <v>0</v>
      </c>
      <c r="BD23" s="77">
        <v>81.81213975938293</v>
      </c>
      <c r="BE23" s="77">
        <v>81.81213975938293</v>
      </c>
      <c r="BF23" s="77">
        <v>0</v>
      </c>
      <c r="BG23" s="77">
        <v>0</v>
      </c>
      <c r="BH23" s="77">
        <v>0</v>
      </c>
      <c r="BI23" s="77">
        <v>0</v>
      </c>
      <c r="BJ23" s="77">
        <v>0</v>
      </c>
      <c r="BK23" s="77">
        <v>0</v>
      </c>
      <c r="BL23" s="77">
        <v>0</v>
      </c>
      <c r="BM23" s="77">
        <v>0</v>
      </c>
      <c r="BN23" s="77">
        <v>81.81213975938293</v>
      </c>
      <c r="BO23" s="77">
        <v>81.81213975938293</v>
      </c>
      <c r="BP23" s="77">
        <v>0</v>
      </c>
      <c r="BQ23" s="77">
        <v>0</v>
      </c>
      <c r="BR23" s="77">
        <v>0</v>
      </c>
      <c r="BS23" s="77">
        <v>0</v>
      </c>
      <c r="BT23" s="77">
        <v>0</v>
      </c>
      <c r="BU23" s="77">
        <v>0</v>
      </c>
      <c r="BV23" s="77">
        <v>0</v>
      </c>
      <c r="BW23" s="77">
        <v>0</v>
      </c>
      <c r="BX23" s="77">
        <v>0</v>
      </c>
      <c r="BY23" s="77">
        <v>0</v>
      </c>
      <c r="CT23" s="77" t="s">
        <v>155</v>
      </c>
      <c r="CU23" s="77" t="s">
        <v>421</v>
      </c>
      <c r="CV23" s="77" t="s">
        <v>432</v>
      </c>
      <c r="CW23" s="77">
        <v>2021</v>
      </c>
      <c r="CX23" s="77">
        <v>0</v>
      </c>
      <c r="CY23" s="77">
        <v>0</v>
      </c>
      <c r="CZ23" s="77">
        <v>0</v>
      </c>
      <c r="DA23" s="77">
        <v>0</v>
      </c>
      <c r="DB23" s="77">
        <v>8807.9522308758369</v>
      </c>
      <c r="DC23" s="77">
        <v>222.2294216278321</v>
      </c>
      <c r="DD23" s="77">
        <v>8585.7228092480036</v>
      </c>
      <c r="DE23" s="77">
        <v>0</v>
      </c>
      <c r="DF23" s="77">
        <v>514.45318018010016</v>
      </c>
      <c r="DG23" s="77">
        <v>514.45318018010016</v>
      </c>
      <c r="DH23" s="77">
        <v>0</v>
      </c>
      <c r="DI23" s="77">
        <v>0</v>
      </c>
      <c r="DJ23" s="77">
        <v>3.2296513680096577E-5</v>
      </c>
      <c r="DL23" s="77">
        <v>0</v>
      </c>
      <c r="DM23" s="77">
        <v>1.6615044171455793E-2</v>
      </c>
      <c r="DN23" s="77">
        <v>1.6615044171455793E-2</v>
      </c>
      <c r="DO23" s="77">
        <v>0</v>
      </c>
      <c r="DP23" s="77">
        <v>1.6615044171455793E-2</v>
      </c>
      <c r="DQ23" s="77">
        <v>1.6615044171455793E-2</v>
      </c>
      <c r="DR23" s="77">
        <v>0</v>
      </c>
      <c r="DS23" s="77">
        <v>0</v>
      </c>
      <c r="DT23" s="77">
        <v>0</v>
      </c>
      <c r="DU23" s="77">
        <v>0</v>
      </c>
      <c r="DV23" s="77">
        <v>0</v>
      </c>
      <c r="DW23" s="77">
        <v>0</v>
      </c>
      <c r="GE23" s="77" t="s">
        <v>425</v>
      </c>
      <c r="GF23" s="77" t="s">
        <v>155</v>
      </c>
      <c r="GG23" s="77" t="s">
        <v>421</v>
      </c>
      <c r="GH23" s="77" t="s">
        <v>300</v>
      </c>
      <c r="GI23" s="77">
        <v>2023</v>
      </c>
      <c r="GJ23" s="77" t="s">
        <v>301</v>
      </c>
      <c r="GK23" s="77">
        <v>8896.5159934286476</v>
      </c>
      <c r="GL23" s="77">
        <v>170.752815</v>
      </c>
      <c r="GM23" s="77">
        <v>2023</v>
      </c>
      <c r="GN23" s="77" t="s">
        <v>175</v>
      </c>
      <c r="GO23" s="77">
        <v>5.3000000000000005E-2</v>
      </c>
      <c r="GP23" s="77">
        <v>3</v>
      </c>
      <c r="GQ23" s="77">
        <v>0</v>
      </c>
      <c r="GR23" s="77" t="s">
        <v>423</v>
      </c>
      <c r="GS23" s="77">
        <v>0</v>
      </c>
      <c r="GT23" s="77">
        <v>0</v>
      </c>
      <c r="GU23" s="77">
        <v>5.59662090813094E-2</v>
      </c>
      <c r="GV23" s="248">
        <v>497.90427418344069</v>
      </c>
      <c r="GW23" s="248">
        <v>5.59662090813094E-2</v>
      </c>
      <c r="GX23" s="77">
        <v>497.90427418344069</v>
      </c>
      <c r="GY23" s="77">
        <v>5.59662090813094E-2</v>
      </c>
      <c r="GZ23" s="77">
        <v>497.90427418344069</v>
      </c>
    </row>
    <row r="24" spans="2:208" x14ac:dyDescent="0.25">
      <c r="B24" s="77" t="s">
        <v>927</v>
      </c>
      <c r="C24" s="246" t="s">
        <v>434</v>
      </c>
      <c r="D24" s="246">
        <v>170.99656066214004</v>
      </c>
      <c r="E24" s="246">
        <v>162.69406935910712</v>
      </c>
      <c r="F24" s="246">
        <v>143.2069621557238</v>
      </c>
      <c r="G24" s="246">
        <v>135.56086892756721</v>
      </c>
      <c r="H24" s="246">
        <v>0</v>
      </c>
      <c r="I24" s="246">
        <v>0</v>
      </c>
      <c r="J24" s="247">
        <v>143.2069621557238</v>
      </c>
      <c r="K24" s="247">
        <v>143.2069621557238</v>
      </c>
      <c r="L24" s="124">
        <v>87.537395341379437</v>
      </c>
      <c r="M24" s="247">
        <v>82.576100827483813</v>
      </c>
      <c r="N24" s="247">
        <v>78.476890559539626</v>
      </c>
      <c r="O24" s="247">
        <v>77.841290825177538</v>
      </c>
      <c r="P24" s="247">
        <v>78.476890559539626</v>
      </c>
      <c r="Q24" s="247">
        <v>0</v>
      </c>
      <c r="R24" s="247">
        <v>0</v>
      </c>
      <c r="S24" s="247">
        <v>0</v>
      </c>
      <c r="T24" s="247">
        <v>0</v>
      </c>
      <c r="U24" s="247">
        <v>0</v>
      </c>
      <c r="V24" s="247">
        <v>0</v>
      </c>
      <c r="W24" s="247">
        <v>1953411.5676538639</v>
      </c>
      <c r="X24" s="247">
        <v>1970231.9161206703</v>
      </c>
      <c r="Y24" s="247">
        <v>1952567.7994386042</v>
      </c>
      <c r="Z24" s="247">
        <v>1993847.1881683073</v>
      </c>
      <c r="AA24" s="247">
        <v>1824829.7191014993</v>
      </c>
      <c r="AB24" s="247"/>
      <c r="AC24" s="247"/>
      <c r="AD24" s="247"/>
      <c r="AE24" s="247"/>
      <c r="AF24" s="247"/>
      <c r="AG24" s="247"/>
      <c r="AH24" s="247"/>
      <c r="AI24" s="247"/>
      <c r="AJ24" s="247"/>
      <c r="AK24" s="247"/>
      <c r="AL24" s="247"/>
      <c r="AM24" s="247"/>
      <c r="AN24" s="247"/>
      <c r="AO24" s="247"/>
      <c r="AP24" s="247"/>
      <c r="AQ24" s="247"/>
      <c r="AS24" s="77" t="s">
        <v>927</v>
      </c>
      <c r="AT24" s="77" t="s">
        <v>155</v>
      </c>
      <c r="AU24" s="77" t="s">
        <v>424</v>
      </c>
      <c r="AV24" s="77">
        <v>2022</v>
      </c>
      <c r="AW24" s="77">
        <v>0.93457943925233644</v>
      </c>
      <c r="AX24" s="77">
        <v>0</v>
      </c>
      <c r="AY24" s="77">
        <v>0</v>
      </c>
      <c r="AZ24" s="77">
        <v>72.738937399476526</v>
      </c>
      <c r="BA24" s="77">
        <v>72.738937399476526</v>
      </c>
      <c r="BB24" s="77">
        <v>0</v>
      </c>
      <c r="BC24" s="77">
        <v>0</v>
      </c>
      <c r="BD24" s="77">
        <v>72.738937399476526</v>
      </c>
      <c r="BE24" s="77">
        <v>72.738937399476526</v>
      </c>
      <c r="BF24" s="77">
        <v>0</v>
      </c>
      <c r="BG24" s="77">
        <v>0</v>
      </c>
      <c r="BH24" s="77">
        <v>75.305829110271702</v>
      </c>
      <c r="BI24" s="77">
        <v>75.305829110271702</v>
      </c>
      <c r="BJ24" s="77">
        <v>0</v>
      </c>
      <c r="BK24" s="77">
        <v>0</v>
      </c>
      <c r="BL24" s="77">
        <v>0</v>
      </c>
      <c r="BM24" s="77">
        <v>0</v>
      </c>
      <c r="BN24" s="77">
        <v>67.980315326613578</v>
      </c>
      <c r="BO24" s="77">
        <v>67.980315326613578</v>
      </c>
      <c r="BP24" s="77">
        <v>70.379279542310002</v>
      </c>
      <c r="BQ24" s="77">
        <v>0</v>
      </c>
      <c r="BR24" s="77">
        <v>0</v>
      </c>
      <c r="BS24" s="77">
        <v>0</v>
      </c>
      <c r="BT24" s="77">
        <v>0</v>
      </c>
      <c r="BU24" s="77">
        <v>0</v>
      </c>
      <c r="BV24" s="77">
        <v>75.305829110271702</v>
      </c>
      <c r="BW24" s="77">
        <v>70.379279542310002</v>
      </c>
      <c r="BX24" s="77">
        <v>75.305829110271702</v>
      </c>
      <c r="BY24" s="77">
        <v>70.379279542310002</v>
      </c>
      <c r="CT24" s="77" t="s">
        <v>155</v>
      </c>
      <c r="CU24" s="77" t="s">
        <v>421</v>
      </c>
      <c r="CV24" s="77" t="s">
        <v>432</v>
      </c>
      <c r="CW24" s="77">
        <v>2022</v>
      </c>
      <c r="CX24" s="77">
        <v>0</v>
      </c>
      <c r="CY24" s="77">
        <v>0</v>
      </c>
      <c r="CZ24" s="77">
        <v>0</v>
      </c>
      <c r="DA24" s="77">
        <v>0</v>
      </c>
      <c r="DB24" s="77">
        <v>8807.9522308758369</v>
      </c>
      <c r="DC24" s="77">
        <v>222.2294216278321</v>
      </c>
      <c r="DD24" s="77">
        <v>8585.7228092480036</v>
      </c>
      <c r="DE24" s="77">
        <v>0</v>
      </c>
      <c r="DF24" s="77">
        <v>514.45318018010016</v>
      </c>
      <c r="DG24" s="77">
        <v>514.45318018010016</v>
      </c>
      <c r="DH24" s="77">
        <v>514.45318018010016</v>
      </c>
      <c r="DI24" s="77">
        <v>0</v>
      </c>
      <c r="DJ24" s="77">
        <v>3.2296513680096577E-5</v>
      </c>
      <c r="DL24" s="77">
        <v>0</v>
      </c>
      <c r="DM24" s="77">
        <v>1.6615044171455793E-2</v>
      </c>
      <c r="DN24" s="77">
        <v>1.6615044171455793E-2</v>
      </c>
      <c r="DO24" s="77">
        <v>0</v>
      </c>
      <c r="DP24" s="77">
        <v>1.6615044171455793E-2</v>
      </c>
      <c r="DQ24" s="77">
        <v>1.6615044171455793E-2</v>
      </c>
      <c r="DR24" s="77">
        <v>0</v>
      </c>
      <c r="DS24" s="77">
        <v>1.6615044171455793E-2</v>
      </c>
      <c r="DT24" s="77">
        <v>1.6615044171455793E-2</v>
      </c>
      <c r="DU24" s="77">
        <v>0</v>
      </c>
      <c r="DV24" s="77">
        <v>0</v>
      </c>
      <c r="DW24" s="77">
        <v>0</v>
      </c>
      <c r="GE24" s="77" t="s">
        <v>427</v>
      </c>
      <c r="GF24" s="77" t="s">
        <v>155</v>
      </c>
      <c r="GG24" s="77" t="s">
        <v>421</v>
      </c>
      <c r="GH24" s="77" t="s">
        <v>300</v>
      </c>
      <c r="GI24" s="77">
        <v>2023</v>
      </c>
      <c r="GJ24" s="77" t="s">
        <v>303</v>
      </c>
      <c r="GK24" s="77">
        <v>5534.8914862001266</v>
      </c>
      <c r="GL24" s="77">
        <v>170.752815</v>
      </c>
      <c r="GM24" s="77">
        <v>2023</v>
      </c>
      <c r="GN24" s="77" t="s">
        <v>175</v>
      </c>
      <c r="GO24" s="77">
        <v>5.3000000000000005E-2</v>
      </c>
      <c r="GP24" s="77">
        <v>3</v>
      </c>
      <c r="GQ24" s="77">
        <v>0</v>
      </c>
      <c r="GR24" s="77" t="s">
        <v>423</v>
      </c>
      <c r="GS24" s="77">
        <v>0</v>
      </c>
      <c r="GT24" s="77">
        <v>0</v>
      </c>
      <c r="GU24" s="77">
        <v>5.59662090813094E-2</v>
      </c>
      <c r="GV24" s="248">
        <v>309.76689415903559</v>
      </c>
      <c r="GW24" s="248">
        <v>5.59662090813094E-2</v>
      </c>
      <c r="GX24" s="77">
        <v>309.76689415903559</v>
      </c>
      <c r="GY24" s="77">
        <v>5.59662090813094E-2</v>
      </c>
      <c r="GZ24" s="77">
        <v>309.76689415903559</v>
      </c>
    </row>
    <row r="25" spans="2:208" x14ac:dyDescent="0.25">
      <c r="B25" s="77" t="s">
        <v>927</v>
      </c>
      <c r="C25" s="246" t="s">
        <v>435</v>
      </c>
      <c r="D25" s="246">
        <v>167.31768197838528</v>
      </c>
      <c r="E25" s="246">
        <v>160.69598564142271</v>
      </c>
      <c r="F25" s="246">
        <v>150.91740962347345</v>
      </c>
      <c r="G25" s="246">
        <v>142.85964418230213</v>
      </c>
      <c r="H25" s="246">
        <v>0</v>
      </c>
      <c r="I25" s="246">
        <v>0</v>
      </c>
      <c r="J25" s="247">
        <v>150.91740962347345</v>
      </c>
      <c r="K25" s="247">
        <v>150.91740962347345</v>
      </c>
      <c r="L25" s="124">
        <v>66.410613114463004</v>
      </c>
      <c r="M25" s="247">
        <v>63.237848158567445</v>
      </c>
      <c r="N25" s="247">
        <v>60.914244398608844</v>
      </c>
      <c r="O25" s="247">
        <v>60.420889378760975</v>
      </c>
      <c r="P25" s="247">
        <v>60.914244398608844</v>
      </c>
      <c r="Q25" s="247">
        <v>0</v>
      </c>
      <c r="R25" s="247">
        <v>0</v>
      </c>
      <c r="S25" s="247">
        <v>0</v>
      </c>
      <c r="T25" s="247">
        <v>0</v>
      </c>
      <c r="U25" s="247">
        <v>0</v>
      </c>
      <c r="V25" s="247">
        <v>0</v>
      </c>
      <c r="W25" s="247">
        <v>2519441.9104368514</v>
      </c>
      <c r="X25" s="247">
        <v>2541136.2075205538</v>
      </c>
      <c r="Y25" s="247">
        <v>2650966.6153029473</v>
      </c>
      <c r="Z25" s="247">
        <v>2707010.9080819325</v>
      </c>
      <c r="AA25" s="247">
        <v>2477538.8928064927</v>
      </c>
      <c r="AB25" s="247"/>
      <c r="AC25" s="247"/>
      <c r="AD25" s="247"/>
      <c r="AE25" s="247"/>
      <c r="AF25" s="247"/>
      <c r="AG25" s="247"/>
      <c r="AH25" s="247"/>
      <c r="AI25" s="247"/>
      <c r="AJ25" s="247"/>
      <c r="AK25" s="247"/>
      <c r="AL25" s="247"/>
      <c r="AM25" s="247"/>
      <c r="AN25" s="247"/>
      <c r="AO25" s="247"/>
      <c r="AP25" s="247"/>
      <c r="AQ25" s="247"/>
      <c r="AS25" s="77" t="s">
        <v>927</v>
      </c>
      <c r="AT25" s="77" t="s">
        <v>155</v>
      </c>
      <c r="AU25" s="77" t="s">
        <v>424</v>
      </c>
      <c r="AV25" s="77">
        <v>2023</v>
      </c>
      <c r="AW25" s="77">
        <v>0.87343872827321156</v>
      </c>
      <c r="AX25" s="77">
        <v>0</v>
      </c>
      <c r="AY25" s="77">
        <v>0</v>
      </c>
      <c r="AZ25" s="77">
        <v>0</v>
      </c>
      <c r="BA25" s="77">
        <v>0</v>
      </c>
      <c r="BB25" s="77">
        <v>0</v>
      </c>
      <c r="BC25" s="77">
        <v>0</v>
      </c>
      <c r="BD25" s="77">
        <v>75.43042888313505</v>
      </c>
      <c r="BE25" s="77">
        <v>75.43042888313505</v>
      </c>
      <c r="BF25" s="77">
        <v>0</v>
      </c>
      <c r="BG25" s="77">
        <v>0</v>
      </c>
      <c r="BH25" s="77">
        <v>78.092430699890414</v>
      </c>
      <c r="BI25" s="77">
        <v>78.092430699890414</v>
      </c>
      <c r="BJ25" s="77">
        <v>0</v>
      </c>
      <c r="BK25" s="77">
        <v>0</v>
      </c>
      <c r="BL25" s="77">
        <v>78.092430699890414</v>
      </c>
      <c r="BM25" s="77">
        <v>78.092430699890414</v>
      </c>
      <c r="BN25" s="77">
        <v>0</v>
      </c>
      <c r="BO25" s="77">
        <v>65.883857876788397</v>
      </c>
      <c r="BP25" s="77">
        <v>68.20895335827619</v>
      </c>
      <c r="BQ25" s="77">
        <v>68.20895335827619</v>
      </c>
      <c r="BR25" s="77">
        <v>0</v>
      </c>
      <c r="BS25" s="77">
        <v>0</v>
      </c>
      <c r="BT25" s="77">
        <v>0</v>
      </c>
      <c r="BU25" s="77">
        <v>0</v>
      </c>
      <c r="BV25" s="77">
        <v>78.092430699890414</v>
      </c>
      <c r="BW25" s="77">
        <v>68.20895335827619</v>
      </c>
      <c r="BX25" s="77">
        <v>78.092430699890414</v>
      </c>
      <c r="BY25" s="77">
        <v>68.20895335827619</v>
      </c>
      <c r="CT25" s="77" t="s">
        <v>155</v>
      </c>
      <c r="CU25" s="77" t="s">
        <v>421</v>
      </c>
      <c r="CV25" s="77" t="s">
        <v>432</v>
      </c>
      <c r="CW25" s="77">
        <v>2023</v>
      </c>
      <c r="CX25" s="77">
        <v>0</v>
      </c>
      <c r="CY25" s="77">
        <v>0</v>
      </c>
      <c r="CZ25" s="77">
        <v>0</v>
      </c>
      <c r="DA25" s="77">
        <v>0</v>
      </c>
      <c r="DB25" s="77">
        <v>9129.746070236597</v>
      </c>
      <c r="DC25" s="77">
        <v>233.2300768079408</v>
      </c>
      <c r="DD25" s="77">
        <v>8896.5159934286567</v>
      </c>
      <c r="DE25" s="77">
        <v>0</v>
      </c>
      <c r="DF25" s="77">
        <v>0</v>
      </c>
      <c r="DG25" s="77">
        <v>533.52731185151288</v>
      </c>
      <c r="DH25" s="77">
        <v>533.52731185151288</v>
      </c>
      <c r="DI25" s="77">
        <v>533.52731185151288</v>
      </c>
      <c r="DJ25" s="77">
        <v>3.2296513680096577E-5</v>
      </c>
      <c r="DL25" s="77">
        <v>0</v>
      </c>
      <c r="DM25" s="77">
        <v>0</v>
      </c>
      <c r="DN25" s="77">
        <v>0</v>
      </c>
      <c r="DO25" s="77">
        <v>0</v>
      </c>
      <c r="DP25" s="77">
        <v>1.7231072125917537E-2</v>
      </c>
      <c r="DQ25" s="77">
        <v>1.7231072125917537E-2</v>
      </c>
      <c r="DR25" s="77">
        <v>0</v>
      </c>
      <c r="DS25" s="77">
        <v>1.7231072125917537E-2</v>
      </c>
      <c r="DT25" s="77">
        <v>1.7231072125917537E-2</v>
      </c>
      <c r="DU25" s="77">
        <v>0</v>
      </c>
      <c r="DV25" s="77">
        <v>1.7231072125917537E-2</v>
      </c>
      <c r="DW25" s="77">
        <v>1.7231072125917537E-2</v>
      </c>
      <c r="GE25" s="77" t="s">
        <v>422</v>
      </c>
      <c r="GF25" s="77" t="s">
        <v>155</v>
      </c>
      <c r="GG25" s="77" t="s">
        <v>421</v>
      </c>
      <c r="GH25" s="77" t="s">
        <v>300</v>
      </c>
      <c r="GI25" s="77">
        <v>2024</v>
      </c>
      <c r="GJ25" s="77" t="s">
        <v>305</v>
      </c>
      <c r="GK25" s="77">
        <v>233.23007680794061</v>
      </c>
      <c r="GL25" s="77">
        <v>170.752815</v>
      </c>
      <c r="GM25" s="77">
        <v>2024</v>
      </c>
      <c r="GN25" s="77" t="s">
        <v>175</v>
      </c>
      <c r="GO25" s="77">
        <v>0.13250000000000001</v>
      </c>
      <c r="GP25" s="77">
        <v>3</v>
      </c>
      <c r="GQ25" s="77">
        <v>0</v>
      </c>
      <c r="GR25" s="77" t="s">
        <v>423</v>
      </c>
      <c r="GS25" s="77">
        <v>0</v>
      </c>
      <c r="GT25" s="77">
        <v>0</v>
      </c>
      <c r="GU25" s="77">
        <v>0</v>
      </c>
      <c r="GV25" s="248">
        <v>0</v>
      </c>
      <c r="GW25" s="248">
        <v>0.1527377521613833</v>
      </c>
      <c r="GX25" s="77">
        <v>35.623037668071625</v>
      </c>
      <c r="GY25" s="77">
        <v>0.1527377521613833</v>
      </c>
      <c r="GZ25" s="77">
        <v>35.623037668071625</v>
      </c>
    </row>
    <row r="26" spans="2:208" x14ac:dyDescent="0.25">
      <c r="B26" s="77" t="s">
        <v>927</v>
      </c>
      <c r="C26" s="246" t="s">
        <v>436</v>
      </c>
      <c r="D26" s="246">
        <v>81.709010462457115</v>
      </c>
      <c r="E26" s="246">
        <v>78.780695443571446</v>
      </c>
      <c r="F26" s="246">
        <v>73.434707033439196</v>
      </c>
      <c r="G26" s="246">
        <v>69.513828915798882</v>
      </c>
      <c r="H26" s="246">
        <v>0</v>
      </c>
      <c r="I26" s="246">
        <v>0</v>
      </c>
      <c r="J26" s="247">
        <v>73.434707033439196</v>
      </c>
      <c r="K26" s="247">
        <v>73.434707033439196</v>
      </c>
      <c r="L26" s="124">
        <v>95.967949587920657</v>
      </c>
      <c r="M26" s="247">
        <v>91.738678621647139</v>
      </c>
      <c r="N26" s="247">
        <v>88.680431742968594</v>
      </c>
      <c r="O26" s="247">
        <v>87.962117055511769</v>
      </c>
      <c r="P26" s="247">
        <v>88.680431742968594</v>
      </c>
      <c r="Q26" s="247">
        <v>0</v>
      </c>
      <c r="R26" s="247">
        <v>0</v>
      </c>
      <c r="S26" s="247">
        <v>0</v>
      </c>
      <c r="T26" s="247">
        <v>0</v>
      </c>
      <c r="U26" s="247">
        <v>0</v>
      </c>
      <c r="V26" s="247">
        <v>0</v>
      </c>
      <c r="W26" s="247">
        <v>851419.77934622567</v>
      </c>
      <c r="X26" s="247">
        <v>858751.14648732194</v>
      </c>
      <c r="Y26" s="247">
        <v>886048.19554241863</v>
      </c>
      <c r="Z26" s="247">
        <v>904780.2098200093</v>
      </c>
      <c r="AA26" s="247">
        <v>828082.4257405781</v>
      </c>
      <c r="AB26" s="247"/>
      <c r="AC26" s="247"/>
      <c r="AD26" s="247"/>
      <c r="AE26" s="247"/>
      <c r="AF26" s="247"/>
      <c r="AG26" s="247"/>
      <c r="AH26" s="247"/>
      <c r="AI26" s="247"/>
      <c r="AJ26" s="247"/>
      <c r="AK26" s="247"/>
      <c r="AL26" s="247"/>
      <c r="AM26" s="247"/>
      <c r="AN26" s="247"/>
      <c r="AO26" s="247"/>
      <c r="AP26" s="247"/>
      <c r="AQ26" s="247"/>
      <c r="AS26" s="77" t="s">
        <v>927</v>
      </c>
      <c r="AT26" s="77" t="s">
        <v>155</v>
      </c>
      <c r="AU26" s="77" t="s">
        <v>424</v>
      </c>
      <c r="AV26" s="77">
        <v>2024</v>
      </c>
      <c r="AW26" s="77">
        <v>0.81629787689085187</v>
      </c>
      <c r="AX26" s="77">
        <v>0</v>
      </c>
      <c r="AY26" s="77">
        <v>0</v>
      </c>
      <c r="AZ26" s="77">
        <v>0</v>
      </c>
      <c r="BA26" s="77">
        <v>0</v>
      </c>
      <c r="BB26" s="77">
        <v>0</v>
      </c>
      <c r="BC26" s="77">
        <v>0</v>
      </c>
      <c r="BD26" s="77">
        <v>0</v>
      </c>
      <c r="BE26" s="77">
        <v>0</v>
      </c>
      <c r="BF26" s="77">
        <v>0</v>
      </c>
      <c r="BG26" s="77">
        <v>0</v>
      </c>
      <c r="BH26" s="77">
        <v>78.092430699890414</v>
      </c>
      <c r="BI26" s="77">
        <v>78.092430699890414</v>
      </c>
      <c r="BJ26" s="77">
        <v>0</v>
      </c>
      <c r="BK26" s="77">
        <v>0</v>
      </c>
      <c r="BL26" s="77">
        <v>78.092430699890414</v>
      </c>
      <c r="BM26" s="77">
        <v>78.092430699890414</v>
      </c>
      <c r="BN26" s="77">
        <v>0</v>
      </c>
      <c r="BO26" s="77">
        <v>0</v>
      </c>
      <c r="BP26" s="77">
        <v>63.746685381566529</v>
      </c>
      <c r="BQ26" s="77">
        <v>63.746685381566529</v>
      </c>
      <c r="BR26" s="77">
        <v>0</v>
      </c>
      <c r="BS26" s="77">
        <v>0</v>
      </c>
      <c r="BT26" s="77">
        <v>0</v>
      </c>
      <c r="BU26" s="77">
        <v>0</v>
      </c>
      <c r="BV26" s="77">
        <v>78.092430699890414</v>
      </c>
      <c r="BW26" s="77">
        <v>63.746685381566529</v>
      </c>
      <c r="BX26" s="77">
        <v>78.092430699890414</v>
      </c>
      <c r="BY26" s="77">
        <v>63.746685381566529</v>
      </c>
      <c r="CT26" s="77" t="s">
        <v>155</v>
      </c>
      <c r="CU26" s="77" t="s">
        <v>421</v>
      </c>
      <c r="CV26" s="77" t="s">
        <v>432</v>
      </c>
      <c r="CW26" s="77">
        <v>2024</v>
      </c>
      <c r="CX26" s="77">
        <v>0</v>
      </c>
      <c r="CY26" s="77">
        <v>0</v>
      </c>
      <c r="CZ26" s="77">
        <v>0</v>
      </c>
      <c r="DA26" s="77">
        <v>0</v>
      </c>
      <c r="DB26" s="77">
        <v>9129.746070236597</v>
      </c>
      <c r="DC26" s="77">
        <v>233.2300768079408</v>
      </c>
      <c r="DD26" s="77">
        <v>8896.5159934286567</v>
      </c>
      <c r="DE26" s="77">
        <v>0</v>
      </c>
      <c r="DF26" s="77">
        <v>0</v>
      </c>
      <c r="DG26" s="77">
        <v>0</v>
      </c>
      <c r="DH26" s="77">
        <v>533.52731185151288</v>
      </c>
      <c r="DI26" s="77">
        <v>533.52731185151288</v>
      </c>
      <c r="DJ26" s="77">
        <v>3.2296513680096577E-5</v>
      </c>
      <c r="DL26" s="77">
        <v>0</v>
      </c>
      <c r="DM26" s="77">
        <v>0</v>
      </c>
      <c r="DN26" s="77">
        <v>0</v>
      </c>
      <c r="DO26" s="77">
        <v>0</v>
      </c>
      <c r="DP26" s="77">
        <v>0</v>
      </c>
      <c r="DQ26" s="77">
        <v>0</v>
      </c>
      <c r="DR26" s="77">
        <v>0</v>
      </c>
      <c r="DS26" s="77">
        <v>1.7231072125917537E-2</v>
      </c>
      <c r="DT26" s="77">
        <v>1.7231072125917537E-2</v>
      </c>
      <c r="DU26" s="77">
        <v>0</v>
      </c>
      <c r="DV26" s="77">
        <v>1.7231072125917537E-2</v>
      </c>
      <c r="DW26" s="77">
        <v>1.7231072125917537E-2</v>
      </c>
      <c r="GE26" s="77" t="s">
        <v>425</v>
      </c>
      <c r="GF26" s="77" t="s">
        <v>155</v>
      </c>
      <c r="GG26" s="77" t="s">
        <v>421</v>
      </c>
      <c r="GH26" s="77" t="s">
        <v>300</v>
      </c>
      <c r="GI26" s="77">
        <v>2024</v>
      </c>
      <c r="GJ26" s="77" t="s">
        <v>301</v>
      </c>
      <c r="GK26" s="77">
        <v>8896.5159934286476</v>
      </c>
      <c r="GL26" s="77">
        <v>170.752815</v>
      </c>
      <c r="GM26" s="77">
        <v>2024</v>
      </c>
      <c r="GN26" s="77" t="s">
        <v>175</v>
      </c>
      <c r="GO26" s="77">
        <v>5.3000000000000005E-2</v>
      </c>
      <c r="GP26" s="77">
        <v>3</v>
      </c>
      <c r="GQ26" s="77">
        <v>0</v>
      </c>
      <c r="GR26" s="77" t="s">
        <v>423</v>
      </c>
      <c r="GS26" s="77">
        <v>0</v>
      </c>
      <c r="GT26" s="77">
        <v>0</v>
      </c>
      <c r="GU26" s="77">
        <v>0</v>
      </c>
      <c r="GV26" s="248">
        <v>0</v>
      </c>
      <c r="GW26" s="248">
        <v>5.59662090813094E-2</v>
      </c>
      <c r="GX26" s="77">
        <v>497.90427418344069</v>
      </c>
      <c r="GY26" s="77">
        <v>5.59662090813094E-2</v>
      </c>
      <c r="GZ26" s="77">
        <v>497.90427418344069</v>
      </c>
    </row>
    <row r="27" spans="2:208" x14ac:dyDescent="0.25">
      <c r="B27" s="77" t="s">
        <v>927</v>
      </c>
      <c r="C27" s="246" t="s">
        <v>437</v>
      </c>
      <c r="D27" s="246">
        <v>78.74542327947205</v>
      </c>
      <c r="E27" s="246">
        <v>75.883115031723804</v>
      </c>
      <c r="F27" s="246">
        <v>76.786262017385894</v>
      </c>
      <c r="G27" s="246">
        <v>72.68642621606233</v>
      </c>
      <c r="H27" s="246">
        <v>0</v>
      </c>
      <c r="I27" s="246">
        <v>0</v>
      </c>
      <c r="J27" s="247">
        <v>76.786262017385894</v>
      </c>
      <c r="K27" s="247">
        <v>76.786262017385894</v>
      </c>
      <c r="L27" s="124">
        <v>61.888983517540687</v>
      </c>
      <c r="M27" s="247">
        <v>59.13023209850541</v>
      </c>
      <c r="N27" s="247">
        <v>57.388316956708863</v>
      </c>
      <c r="O27" s="247">
        <v>56.923462417205528</v>
      </c>
      <c r="P27" s="247">
        <v>57.388316956708863</v>
      </c>
      <c r="Q27" s="247">
        <v>0</v>
      </c>
      <c r="R27" s="247">
        <v>0</v>
      </c>
      <c r="S27" s="247">
        <v>0</v>
      </c>
      <c r="T27" s="247">
        <v>0</v>
      </c>
      <c r="U27" s="247">
        <v>0</v>
      </c>
      <c r="V27" s="247">
        <v>0</v>
      </c>
      <c r="W27" s="247">
        <v>1272365.755646219</v>
      </c>
      <c r="X27" s="247">
        <v>1283321.78546686</v>
      </c>
      <c r="Y27" s="247">
        <v>1431672.9382494637</v>
      </c>
      <c r="Z27" s="247">
        <v>1461940.0479338432</v>
      </c>
      <c r="AA27" s="247">
        <v>1338012.0918219287</v>
      </c>
      <c r="AB27" s="247"/>
      <c r="AC27" s="247"/>
      <c r="AD27" s="247"/>
      <c r="AE27" s="247"/>
      <c r="AF27" s="247"/>
      <c r="AG27" s="247"/>
      <c r="AH27" s="247"/>
      <c r="AI27" s="247"/>
      <c r="AJ27" s="247"/>
      <c r="AK27" s="247"/>
      <c r="AL27" s="247"/>
      <c r="AM27" s="247"/>
      <c r="AN27" s="247"/>
      <c r="AO27" s="247"/>
      <c r="AP27" s="247"/>
      <c r="AQ27" s="247"/>
      <c r="AS27" s="77" t="s">
        <v>927</v>
      </c>
      <c r="AT27" s="77" t="s">
        <v>155</v>
      </c>
      <c r="AU27" s="77" t="s">
        <v>424</v>
      </c>
      <c r="AV27" s="77">
        <v>2025</v>
      </c>
      <c r="AW27" s="77">
        <v>0.76289521204752508</v>
      </c>
      <c r="AX27" s="77">
        <v>0</v>
      </c>
      <c r="AY27" s="77">
        <v>0</v>
      </c>
      <c r="AZ27" s="77">
        <v>0</v>
      </c>
      <c r="BA27" s="77">
        <v>0</v>
      </c>
      <c r="BB27" s="77">
        <v>0</v>
      </c>
      <c r="BC27" s="77">
        <v>0</v>
      </c>
      <c r="BD27" s="77">
        <v>0</v>
      </c>
      <c r="BE27" s="77">
        <v>0</v>
      </c>
      <c r="BF27" s="77">
        <v>0</v>
      </c>
      <c r="BG27" s="77">
        <v>0</v>
      </c>
      <c r="BH27" s="77">
        <v>0</v>
      </c>
      <c r="BI27" s="77">
        <v>0</v>
      </c>
      <c r="BJ27" s="77">
        <v>0</v>
      </c>
      <c r="BK27" s="77">
        <v>0</v>
      </c>
      <c r="BL27" s="77">
        <v>78.092430699890414</v>
      </c>
      <c r="BM27" s="77">
        <v>78.092430699890414</v>
      </c>
      <c r="BN27" s="77">
        <v>0</v>
      </c>
      <c r="BO27" s="77">
        <v>0</v>
      </c>
      <c r="BP27" s="77">
        <v>0</v>
      </c>
      <c r="BQ27" s="77">
        <v>59.576341478099557</v>
      </c>
      <c r="BR27" s="77">
        <v>0</v>
      </c>
      <c r="BS27" s="77">
        <v>0</v>
      </c>
      <c r="BT27" s="77">
        <v>0</v>
      </c>
      <c r="BU27" s="77">
        <v>0</v>
      </c>
      <c r="BV27" s="77">
        <v>0</v>
      </c>
      <c r="BW27" s="77">
        <v>0</v>
      </c>
      <c r="BX27" s="77">
        <v>0</v>
      </c>
      <c r="BY27" s="77">
        <v>0</v>
      </c>
      <c r="CT27" s="77" t="s">
        <v>155</v>
      </c>
      <c r="CU27" s="77" t="s">
        <v>421</v>
      </c>
      <c r="CV27" s="77" t="s">
        <v>432</v>
      </c>
      <c r="CW27" s="77">
        <v>2025</v>
      </c>
      <c r="CX27" s="77">
        <v>0</v>
      </c>
      <c r="CY27" s="77">
        <v>0</v>
      </c>
      <c r="CZ27" s="77">
        <v>0</v>
      </c>
      <c r="DA27" s="77">
        <v>0</v>
      </c>
      <c r="DB27" s="77">
        <v>9129.746070236597</v>
      </c>
      <c r="DC27" s="77">
        <v>233.2300768079408</v>
      </c>
      <c r="DD27" s="77">
        <v>8896.5159934286567</v>
      </c>
      <c r="DE27" s="77">
        <v>0</v>
      </c>
      <c r="DF27" s="77">
        <v>0</v>
      </c>
      <c r="DG27" s="77">
        <v>0</v>
      </c>
      <c r="DH27" s="77">
        <v>0</v>
      </c>
      <c r="DI27" s="77">
        <v>533.52731185151288</v>
      </c>
      <c r="DJ27" s="77">
        <v>3.2296513680096577E-5</v>
      </c>
      <c r="DL27" s="77">
        <v>0</v>
      </c>
      <c r="DM27" s="77">
        <v>0</v>
      </c>
      <c r="DN27" s="77">
        <v>0</v>
      </c>
      <c r="DO27" s="77">
        <v>0</v>
      </c>
      <c r="DP27" s="77">
        <v>0</v>
      </c>
      <c r="DQ27" s="77">
        <v>0</v>
      </c>
      <c r="DR27" s="77">
        <v>0</v>
      </c>
      <c r="DS27" s="77">
        <v>0</v>
      </c>
      <c r="DT27" s="77">
        <v>0</v>
      </c>
      <c r="DU27" s="77">
        <v>0</v>
      </c>
      <c r="DV27" s="77">
        <v>1.7231072125917537E-2</v>
      </c>
      <c r="DW27" s="77">
        <v>1.7231072125917537E-2</v>
      </c>
      <c r="GE27" s="77" t="s">
        <v>427</v>
      </c>
      <c r="GF27" s="77" t="s">
        <v>155</v>
      </c>
      <c r="GG27" s="77" t="s">
        <v>421</v>
      </c>
      <c r="GH27" s="77" t="s">
        <v>300</v>
      </c>
      <c r="GI27" s="77">
        <v>2024</v>
      </c>
      <c r="GJ27" s="77" t="s">
        <v>303</v>
      </c>
      <c r="GK27" s="77">
        <v>5534.8914862001266</v>
      </c>
      <c r="GL27" s="77">
        <v>170.752815</v>
      </c>
      <c r="GM27" s="77">
        <v>2024</v>
      </c>
      <c r="GN27" s="77" t="s">
        <v>175</v>
      </c>
      <c r="GO27" s="77">
        <v>5.3000000000000005E-2</v>
      </c>
      <c r="GP27" s="77">
        <v>3</v>
      </c>
      <c r="GQ27" s="77">
        <v>0</v>
      </c>
      <c r="GR27" s="77" t="s">
        <v>423</v>
      </c>
      <c r="GS27" s="77">
        <v>0</v>
      </c>
      <c r="GT27" s="77">
        <v>0</v>
      </c>
      <c r="GU27" s="77">
        <v>0</v>
      </c>
      <c r="GV27" s="248">
        <v>0</v>
      </c>
      <c r="GW27" s="248">
        <v>5.59662090813094E-2</v>
      </c>
      <c r="GX27" s="77">
        <v>309.76689415903559</v>
      </c>
      <c r="GY27" s="77">
        <v>5.59662090813094E-2</v>
      </c>
      <c r="GZ27" s="77">
        <v>309.76689415903559</v>
      </c>
    </row>
    <row r="28" spans="2:208" x14ac:dyDescent="0.25">
      <c r="B28" s="77" t="s">
        <v>927</v>
      </c>
      <c r="C28" s="246" t="s">
        <v>438</v>
      </c>
      <c r="D28" s="246">
        <v>66.647602680850497</v>
      </c>
      <c r="E28" s="246">
        <v>64.433377206136186</v>
      </c>
      <c r="F28" s="246">
        <v>60.468223341402307</v>
      </c>
      <c r="G28" s="246">
        <v>57.239660939487791</v>
      </c>
      <c r="H28" s="246">
        <v>0</v>
      </c>
      <c r="I28" s="246">
        <v>0</v>
      </c>
      <c r="J28" s="247">
        <v>60.468223341402307</v>
      </c>
      <c r="K28" s="247">
        <v>60.468223341402307</v>
      </c>
      <c r="L28" s="124">
        <v>48.618516087921314</v>
      </c>
      <c r="M28" s="247">
        <v>46.601990515312302</v>
      </c>
      <c r="N28" s="247">
        <v>45.189735503547006</v>
      </c>
      <c r="O28" s="247">
        <v>44.823697015844687</v>
      </c>
      <c r="P28" s="247">
        <v>45.189735503547006</v>
      </c>
      <c r="Q28" s="247">
        <v>0</v>
      </c>
      <c r="R28" s="247">
        <v>0</v>
      </c>
      <c r="S28" s="247">
        <v>0</v>
      </c>
      <c r="T28" s="247">
        <v>0</v>
      </c>
      <c r="U28" s="247">
        <v>0</v>
      </c>
      <c r="V28" s="247">
        <v>0</v>
      </c>
      <c r="W28" s="247">
        <v>1370827.5785366532</v>
      </c>
      <c r="X28" s="247">
        <v>1382631.4389932533</v>
      </c>
      <c r="Y28" s="247">
        <v>1431763.1704266558</v>
      </c>
      <c r="Z28" s="247">
        <v>1462032.1877165583</v>
      </c>
      <c r="AA28" s="247">
        <v>1338096.4209594913</v>
      </c>
      <c r="AB28" s="247"/>
      <c r="AC28" s="247"/>
      <c r="AD28" s="247"/>
      <c r="AE28" s="247"/>
      <c r="AF28" s="247"/>
      <c r="AG28" s="247"/>
      <c r="AH28" s="247"/>
      <c r="AI28" s="247"/>
      <c r="AJ28" s="247"/>
      <c r="AK28" s="247"/>
      <c r="AL28" s="247"/>
      <c r="AM28" s="247"/>
      <c r="AN28" s="247"/>
      <c r="AO28" s="247"/>
      <c r="AP28" s="247"/>
      <c r="AQ28" s="247"/>
      <c r="AS28" s="77" t="s">
        <v>927</v>
      </c>
      <c r="AT28" s="77" t="s">
        <v>155</v>
      </c>
      <c r="AU28" s="77" t="s">
        <v>426</v>
      </c>
      <c r="AV28" s="77">
        <v>2020</v>
      </c>
      <c r="AW28" s="77">
        <v>1</v>
      </c>
      <c r="AX28" s="77">
        <v>0</v>
      </c>
      <c r="AY28" s="77">
        <v>0</v>
      </c>
      <c r="AZ28" s="77">
        <v>183.27044096742284</v>
      </c>
      <c r="BA28" s="77">
        <v>183.27044096742284</v>
      </c>
      <c r="BB28" s="77">
        <v>0</v>
      </c>
      <c r="BC28" s="77">
        <v>0</v>
      </c>
      <c r="BD28" s="77">
        <v>0</v>
      </c>
      <c r="BE28" s="77">
        <v>0</v>
      </c>
      <c r="BF28" s="77">
        <v>0</v>
      </c>
      <c r="BG28" s="77">
        <v>0</v>
      </c>
      <c r="BH28" s="77">
        <v>0</v>
      </c>
      <c r="BI28" s="77">
        <v>0</v>
      </c>
      <c r="BJ28" s="77">
        <v>0</v>
      </c>
      <c r="BK28" s="77">
        <v>0</v>
      </c>
      <c r="BL28" s="77">
        <v>0</v>
      </c>
      <c r="BM28" s="77">
        <v>0</v>
      </c>
      <c r="BN28" s="77">
        <v>183.27044096742284</v>
      </c>
      <c r="BO28" s="77">
        <v>0</v>
      </c>
      <c r="BP28" s="77">
        <v>0</v>
      </c>
      <c r="BQ28" s="77">
        <v>0</v>
      </c>
      <c r="BR28" s="77">
        <v>0</v>
      </c>
      <c r="BS28" s="77">
        <v>0</v>
      </c>
      <c r="BT28" s="77">
        <v>0</v>
      </c>
      <c r="BU28" s="77">
        <v>0</v>
      </c>
      <c r="BV28" s="77">
        <v>0</v>
      </c>
      <c r="BW28" s="77">
        <v>0</v>
      </c>
      <c r="BX28" s="77">
        <v>0</v>
      </c>
      <c r="BY28" s="77">
        <v>0</v>
      </c>
      <c r="CT28" s="77" t="s">
        <v>155</v>
      </c>
      <c r="CU28" s="77" t="s">
        <v>421</v>
      </c>
      <c r="CV28" s="77" t="s">
        <v>439</v>
      </c>
      <c r="CW28" s="77">
        <v>2020</v>
      </c>
      <c r="CX28" s="77">
        <v>0</v>
      </c>
      <c r="CY28" s="77">
        <v>0</v>
      </c>
      <c r="CZ28" s="77">
        <v>0</v>
      </c>
      <c r="DA28" s="77">
        <v>0</v>
      </c>
      <c r="DB28" s="77">
        <v>5.2405583313015498</v>
      </c>
      <c r="DC28" s="77">
        <v>0.69641821681223159</v>
      </c>
      <c r="DD28" s="77">
        <v>2.9419641522810238</v>
      </c>
      <c r="DE28" s="77">
        <v>1.602175962208289</v>
      </c>
      <c r="DF28" s="77">
        <v>0.36068764874241327</v>
      </c>
      <c r="DG28" s="77">
        <v>0</v>
      </c>
      <c r="DH28" s="77">
        <v>0</v>
      </c>
      <c r="DI28" s="77">
        <v>0</v>
      </c>
      <c r="DJ28" s="77">
        <v>1.183850622101861E-4</v>
      </c>
      <c r="DL28" s="77">
        <v>0</v>
      </c>
      <c r="DM28" s="77">
        <v>4.2700029734816349E-5</v>
      </c>
      <c r="DN28" s="77">
        <v>4.2700029734816349E-5</v>
      </c>
      <c r="DO28" s="77">
        <v>0</v>
      </c>
      <c r="DP28" s="77">
        <v>0</v>
      </c>
      <c r="DQ28" s="77">
        <v>0</v>
      </c>
      <c r="DR28" s="77">
        <v>0</v>
      </c>
      <c r="DS28" s="77">
        <v>0</v>
      </c>
      <c r="DT28" s="77">
        <v>0</v>
      </c>
      <c r="DU28" s="77">
        <v>0</v>
      </c>
      <c r="DV28" s="77">
        <v>0</v>
      </c>
      <c r="DW28" s="77">
        <v>0</v>
      </c>
      <c r="GE28" s="77" t="s">
        <v>422</v>
      </c>
      <c r="GF28" s="77" t="s">
        <v>155</v>
      </c>
      <c r="GG28" s="77" t="s">
        <v>421</v>
      </c>
      <c r="GH28" s="77" t="s">
        <v>300</v>
      </c>
      <c r="GI28" s="77">
        <v>2025</v>
      </c>
      <c r="GJ28" s="77" t="s">
        <v>305</v>
      </c>
      <c r="GK28" s="77">
        <v>233.23007680794061</v>
      </c>
      <c r="GL28" s="77">
        <v>170.752815</v>
      </c>
      <c r="GM28" s="77">
        <v>2025</v>
      </c>
      <c r="GN28" s="77" t="s">
        <v>175</v>
      </c>
      <c r="GO28" s="77">
        <v>0.13250000000000001</v>
      </c>
      <c r="GP28" s="77">
        <v>3</v>
      </c>
      <c r="GQ28" s="77">
        <v>0</v>
      </c>
      <c r="GR28" s="77" t="s">
        <v>423</v>
      </c>
      <c r="GS28" s="77">
        <v>0</v>
      </c>
      <c r="GT28" s="77">
        <v>0</v>
      </c>
      <c r="GU28" s="77">
        <v>0</v>
      </c>
      <c r="GV28" s="248">
        <v>0</v>
      </c>
      <c r="GW28" s="248">
        <v>0</v>
      </c>
      <c r="GX28" s="77">
        <v>0</v>
      </c>
      <c r="GY28" s="77">
        <v>0.1527377521613833</v>
      </c>
      <c r="GZ28" s="77">
        <v>35.623037668071625</v>
      </c>
    </row>
    <row r="29" spans="2:208" x14ac:dyDescent="0.25">
      <c r="B29" s="77" t="s">
        <v>927</v>
      </c>
      <c r="C29" s="246" t="s">
        <v>440</v>
      </c>
      <c r="D29" s="246">
        <v>47.733239553265776</v>
      </c>
      <c r="E29" s="246">
        <v>45.770886266110153</v>
      </c>
      <c r="F29" s="246">
        <v>41.899708175798253</v>
      </c>
      <c r="G29" s="246">
        <v>39.66258695590286</v>
      </c>
      <c r="H29" s="246">
        <v>0</v>
      </c>
      <c r="I29" s="246">
        <v>0</v>
      </c>
      <c r="J29" s="247">
        <v>41.899708175798253</v>
      </c>
      <c r="K29" s="247">
        <v>41.899708175798253</v>
      </c>
      <c r="L29" s="124">
        <v>36.593650315177506</v>
      </c>
      <c r="M29" s="247">
        <v>34.789689339717121</v>
      </c>
      <c r="N29" s="247">
        <v>33.407225862693053</v>
      </c>
      <c r="O29" s="247">
        <v>33.136641007190555</v>
      </c>
      <c r="P29" s="247">
        <v>33.407225862693053</v>
      </c>
      <c r="Q29" s="247">
        <v>0</v>
      </c>
      <c r="R29" s="247">
        <v>0</v>
      </c>
      <c r="S29" s="247">
        <v>0</v>
      </c>
      <c r="T29" s="247">
        <v>0</v>
      </c>
      <c r="U29" s="247">
        <v>0</v>
      </c>
      <c r="V29" s="247">
        <v>0</v>
      </c>
      <c r="W29" s="247">
        <v>1304413.1739289216</v>
      </c>
      <c r="X29" s="247">
        <v>1315645.1562174922</v>
      </c>
      <c r="Y29" s="247">
        <v>1342005.7065609351</v>
      </c>
      <c r="Z29" s="247">
        <v>1370377.1542794402</v>
      </c>
      <c r="AA29" s="247">
        <v>1254210.9407111544</v>
      </c>
      <c r="AB29" s="247"/>
      <c r="AC29" s="247"/>
      <c r="AD29" s="247"/>
      <c r="AE29" s="247"/>
      <c r="AF29" s="247"/>
      <c r="AG29" s="247"/>
      <c r="AH29" s="247"/>
      <c r="AI29" s="247"/>
      <c r="AJ29" s="247"/>
      <c r="AK29" s="247"/>
      <c r="AL29" s="247"/>
      <c r="AM29" s="247"/>
      <c r="AN29" s="247"/>
      <c r="AO29" s="247"/>
      <c r="AP29" s="247"/>
      <c r="AQ29" s="247"/>
      <c r="AS29" s="77" t="s">
        <v>927</v>
      </c>
      <c r="AT29" s="77" t="s">
        <v>155</v>
      </c>
      <c r="AU29" s="77" t="s">
        <v>426</v>
      </c>
      <c r="AV29" s="77">
        <v>2021</v>
      </c>
      <c r="AW29" s="77">
        <v>1</v>
      </c>
      <c r="AX29" s="77">
        <v>0</v>
      </c>
      <c r="AY29" s="77">
        <v>0</v>
      </c>
      <c r="AZ29" s="77">
        <v>183.27044096742284</v>
      </c>
      <c r="BA29" s="77">
        <v>183.27044096742284</v>
      </c>
      <c r="BB29" s="77">
        <v>0</v>
      </c>
      <c r="BC29" s="77">
        <v>0</v>
      </c>
      <c r="BD29" s="77">
        <v>183.27044096742284</v>
      </c>
      <c r="BE29" s="77">
        <v>183.27044096742284</v>
      </c>
      <c r="BF29" s="77">
        <v>0</v>
      </c>
      <c r="BG29" s="77">
        <v>0</v>
      </c>
      <c r="BH29" s="77">
        <v>0</v>
      </c>
      <c r="BI29" s="77">
        <v>0</v>
      </c>
      <c r="BJ29" s="77">
        <v>0</v>
      </c>
      <c r="BK29" s="77">
        <v>0</v>
      </c>
      <c r="BL29" s="77">
        <v>0</v>
      </c>
      <c r="BM29" s="77">
        <v>0</v>
      </c>
      <c r="BN29" s="77">
        <v>183.27044096742284</v>
      </c>
      <c r="BO29" s="77">
        <v>183.27044096742284</v>
      </c>
      <c r="BP29" s="77">
        <v>0</v>
      </c>
      <c r="BQ29" s="77">
        <v>0</v>
      </c>
      <c r="BR29" s="77">
        <v>0</v>
      </c>
      <c r="BS29" s="77">
        <v>0</v>
      </c>
      <c r="BT29" s="77">
        <v>0</v>
      </c>
      <c r="BU29" s="77">
        <v>0</v>
      </c>
      <c r="BV29" s="77">
        <v>0</v>
      </c>
      <c r="BW29" s="77">
        <v>0</v>
      </c>
      <c r="BX29" s="77">
        <v>0</v>
      </c>
      <c r="BY29" s="77">
        <v>0</v>
      </c>
      <c r="CT29" s="77" t="s">
        <v>155</v>
      </c>
      <c r="CU29" s="77" t="s">
        <v>421</v>
      </c>
      <c r="CV29" s="77" t="s">
        <v>439</v>
      </c>
      <c r="CW29" s="77">
        <v>2021</v>
      </c>
      <c r="CX29" s="77">
        <v>0</v>
      </c>
      <c r="CY29" s="77">
        <v>0</v>
      </c>
      <c r="CZ29" s="77">
        <v>0</v>
      </c>
      <c r="DA29" s="77">
        <v>0</v>
      </c>
      <c r="DB29" s="77">
        <v>5.2405583313015498</v>
      </c>
      <c r="DC29" s="77">
        <v>0.69641821681223159</v>
      </c>
      <c r="DD29" s="77">
        <v>2.9419641522810238</v>
      </c>
      <c r="DE29" s="77">
        <v>1.602175962208289</v>
      </c>
      <c r="DF29" s="77">
        <v>0.36068764874241327</v>
      </c>
      <c r="DG29" s="77">
        <v>0.36068764874241327</v>
      </c>
      <c r="DH29" s="77">
        <v>0</v>
      </c>
      <c r="DI29" s="77">
        <v>0</v>
      </c>
      <c r="DJ29" s="77">
        <v>1.183850622101861E-4</v>
      </c>
      <c r="DL29" s="77">
        <v>0</v>
      </c>
      <c r="DM29" s="77">
        <v>4.2700029734816349E-5</v>
      </c>
      <c r="DN29" s="77">
        <v>4.2700029734816349E-5</v>
      </c>
      <c r="DO29" s="77">
        <v>0</v>
      </c>
      <c r="DP29" s="77">
        <v>4.2700029734816349E-5</v>
      </c>
      <c r="DQ29" s="77">
        <v>4.2700029734816349E-5</v>
      </c>
      <c r="DR29" s="77">
        <v>0</v>
      </c>
      <c r="DS29" s="77">
        <v>0</v>
      </c>
      <c r="DT29" s="77">
        <v>0</v>
      </c>
      <c r="DU29" s="77">
        <v>0</v>
      </c>
      <c r="DV29" s="77">
        <v>0</v>
      </c>
      <c r="DW29" s="77">
        <v>0</v>
      </c>
      <c r="GE29" s="77" t="s">
        <v>425</v>
      </c>
      <c r="GF29" s="77" t="s">
        <v>155</v>
      </c>
      <c r="GG29" s="77" t="s">
        <v>421</v>
      </c>
      <c r="GH29" s="77" t="s">
        <v>300</v>
      </c>
      <c r="GI29" s="77">
        <v>2025</v>
      </c>
      <c r="GJ29" s="77" t="s">
        <v>301</v>
      </c>
      <c r="GK29" s="77">
        <v>8896.5159934286476</v>
      </c>
      <c r="GL29" s="77">
        <v>170.752815</v>
      </c>
      <c r="GM29" s="77">
        <v>2025</v>
      </c>
      <c r="GN29" s="77" t="s">
        <v>175</v>
      </c>
      <c r="GO29" s="77">
        <v>5.3000000000000005E-2</v>
      </c>
      <c r="GP29" s="77">
        <v>3</v>
      </c>
      <c r="GQ29" s="77">
        <v>0</v>
      </c>
      <c r="GR29" s="77" t="s">
        <v>423</v>
      </c>
      <c r="GS29" s="77">
        <v>0</v>
      </c>
      <c r="GT29" s="77">
        <v>0</v>
      </c>
      <c r="GU29" s="77">
        <v>0</v>
      </c>
      <c r="GV29" s="248">
        <v>0</v>
      </c>
      <c r="GW29" s="248">
        <v>0</v>
      </c>
      <c r="GX29" s="77">
        <v>0</v>
      </c>
      <c r="GY29" s="77">
        <v>5.59662090813094E-2</v>
      </c>
      <c r="GZ29" s="77">
        <v>497.90427418344069</v>
      </c>
    </row>
    <row r="30" spans="2:208" x14ac:dyDescent="0.25">
      <c r="B30" s="77" t="s">
        <v>927</v>
      </c>
      <c r="C30" s="246" t="s">
        <v>441</v>
      </c>
      <c r="D30" s="246">
        <v>31.812339826276098</v>
      </c>
      <c r="E30" s="246">
        <v>30.612023984976211</v>
      </c>
      <c r="F30" s="246">
        <v>28.536759354159003</v>
      </c>
      <c r="G30" s="246">
        <v>27.013117890025519</v>
      </c>
      <c r="H30" s="246">
        <v>0</v>
      </c>
      <c r="I30" s="246">
        <v>0</v>
      </c>
      <c r="J30" s="247">
        <v>28.536759354159003</v>
      </c>
      <c r="K30" s="247">
        <v>28.536759354159003</v>
      </c>
      <c r="L30" s="124">
        <v>25.609135540053011</v>
      </c>
      <c r="M30" s="247">
        <v>24.432491468256984</v>
      </c>
      <c r="N30" s="247">
        <v>23.570933203297511</v>
      </c>
      <c r="O30" s="247">
        <v>23.380019473500955</v>
      </c>
      <c r="P30" s="247">
        <v>23.570933203297511</v>
      </c>
      <c r="Q30" s="247">
        <v>0</v>
      </c>
      <c r="R30" s="247">
        <v>0</v>
      </c>
      <c r="S30" s="247">
        <v>0</v>
      </c>
      <c r="T30" s="247">
        <v>0</v>
      </c>
      <c r="U30" s="247">
        <v>0</v>
      </c>
      <c r="V30" s="247">
        <v>0</v>
      </c>
      <c r="W30" s="247">
        <v>1242226.2272977235</v>
      </c>
      <c r="X30" s="247">
        <v>1252922.7330232677</v>
      </c>
      <c r="Y30" s="247">
        <v>1295423.1487397563</v>
      </c>
      <c r="Z30" s="247">
        <v>1322809.790956052</v>
      </c>
      <c r="AA30" s="247">
        <v>1210675.8399436974</v>
      </c>
      <c r="AB30" s="247"/>
      <c r="AC30" s="247"/>
      <c r="AD30" s="247"/>
      <c r="AE30" s="247"/>
      <c r="AF30" s="247"/>
      <c r="AG30" s="247"/>
      <c r="AH30" s="247"/>
      <c r="AI30" s="247"/>
      <c r="AJ30" s="247"/>
      <c r="AK30" s="247"/>
      <c r="AL30" s="247"/>
      <c r="AM30" s="247"/>
      <c r="AN30" s="247"/>
      <c r="AO30" s="247"/>
      <c r="AP30" s="247"/>
      <c r="AQ30" s="247"/>
      <c r="AS30" s="77" t="s">
        <v>927</v>
      </c>
      <c r="AT30" s="77" t="s">
        <v>155</v>
      </c>
      <c r="AU30" s="77" t="s">
        <v>426</v>
      </c>
      <c r="AV30" s="77">
        <v>2022</v>
      </c>
      <c r="AW30" s="77">
        <v>0.93457943925233644</v>
      </c>
      <c r="AX30" s="77">
        <v>0</v>
      </c>
      <c r="AY30" s="77">
        <v>0</v>
      </c>
      <c r="AZ30" s="77">
        <v>179.38699226073805</v>
      </c>
      <c r="BA30" s="77">
        <v>179.38699226073805</v>
      </c>
      <c r="BB30" s="77">
        <v>0</v>
      </c>
      <c r="BC30" s="77">
        <v>0</v>
      </c>
      <c r="BD30" s="77">
        <v>179.38699226073805</v>
      </c>
      <c r="BE30" s="77">
        <v>179.38699226073805</v>
      </c>
      <c r="BF30" s="77">
        <v>0</v>
      </c>
      <c r="BG30" s="77">
        <v>0</v>
      </c>
      <c r="BH30" s="77">
        <v>173.59530057420076</v>
      </c>
      <c r="BI30" s="77">
        <v>173.59530057420076</v>
      </c>
      <c r="BJ30" s="77">
        <v>0</v>
      </c>
      <c r="BK30" s="77">
        <v>0</v>
      </c>
      <c r="BL30" s="77">
        <v>0</v>
      </c>
      <c r="BM30" s="77">
        <v>0</v>
      </c>
      <c r="BN30" s="77">
        <v>167.65139463620378</v>
      </c>
      <c r="BO30" s="77">
        <v>167.65139463620378</v>
      </c>
      <c r="BP30" s="77">
        <v>162.23859866747733</v>
      </c>
      <c r="BQ30" s="77">
        <v>0</v>
      </c>
      <c r="BR30" s="77">
        <v>0</v>
      </c>
      <c r="BS30" s="77">
        <v>0</v>
      </c>
      <c r="BT30" s="77">
        <v>0</v>
      </c>
      <c r="BU30" s="77">
        <v>0</v>
      </c>
      <c r="BV30" s="77">
        <v>173.59530057420076</v>
      </c>
      <c r="BW30" s="77">
        <v>162.23859866747733</v>
      </c>
      <c r="BX30" s="77">
        <v>173.59530057420076</v>
      </c>
      <c r="BY30" s="77">
        <v>162.23859866747733</v>
      </c>
      <c r="CT30" s="77" t="s">
        <v>155</v>
      </c>
      <c r="CU30" s="77" t="s">
        <v>421</v>
      </c>
      <c r="CV30" s="77" t="s">
        <v>439</v>
      </c>
      <c r="CW30" s="77">
        <v>2022</v>
      </c>
      <c r="CX30" s="77">
        <v>0</v>
      </c>
      <c r="CY30" s="77">
        <v>0</v>
      </c>
      <c r="CZ30" s="77">
        <v>0</v>
      </c>
      <c r="DA30" s="77">
        <v>0</v>
      </c>
      <c r="DB30" s="77">
        <v>5.2405583313015498</v>
      </c>
      <c r="DC30" s="77">
        <v>0.69641821681223159</v>
      </c>
      <c r="DD30" s="77">
        <v>2.9419641522810238</v>
      </c>
      <c r="DE30" s="77">
        <v>1.602175962208289</v>
      </c>
      <c r="DF30" s="77">
        <v>0.36068764874241327</v>
      </c>
      <c r="DG30" s="77">
        <v>0.36068764874241327</v>
      </c>
      <c r="DH30" s="77">
        <v>0.36068764874241327</v>
      </c>
      <c r="DI30" s="77">
        <v>0</v>
      </c>
      <c r="DJ30" s="77">
        <v>1.183850622101861E-4</v>
      </c>
      <c r="DL30" s="77">
        <v>0</v>
      </c>
      <c r="DM30" s="77">
        <v>4.2700029734816349E-5</v>
      </c>
      <c r="DN30" s="77">
        <v>4.2700029734816349E-5</v>
      </c>
      <c r="DO30" s="77">
        <v>0</v>
      </c>
      <c r="DP30" s="77">
        <v>4.2700029734816349E-5</v>
      </c>
      <c r="DQ30" s="77">
        <v>4.2700029734816349E-5</v>
      </c>
      <c r="DR30" s="77">
        <v>0</v>
      </c>
      <c r="DS30" s="77">
        <v>4.2700029734816349E-5</v>
      </c>
      <c r="DT30" s="77">
        <v>4.2700029734816349E-5</v>
      </c>
      <c r="DU30" s="77">
        <v>0</v>
      </c>
      <c r="DV30" s="77">
        <v>0</v>
      </c>
      <c r="DW30" s="77">
        <v>0</v>
      </c>
      <c r="GE30" s="77" t="s">
        <v>427</v>
      </c>
      <c r="GF30" s="77" t="s">
        <v>155</v>
      </c>
      <c r="GG30" s="77" t="s">
        <v>421</v>
      </c>
      <c r="GH30" s="77" t="s">
        <v>300</v>
      </c>
      <c r="GI30" s="77">
        <v>2025</v>
      </c>
      <c r="GJ30" s="77" t="s">
        <v>303</v>
      </c>
      <c r="GK30" s="77">
        <v>5534.8914862001266</v>
      </c>
      <c r="GL30" s="77">
        <v>170.752815</v>
      </c>
      <c r="GM30" s="77">
        <v>2025</v>
      </c>
      <c r="GN30" s="77" t="s">
        <v>175</v>
      </c>
      <c r="GO30" s="77">
        <v>5.3000000000000005E-2</v>
      </c>
      <c r="GP30" s="77">
        <v>3</v>
      </c>
      <c r="GQ30" s="77">
        <v>0</v>
      </c>
      <c r="GR30" s="77" t="s">
        <v>423</v>
      </c>
      <c r="GS30" s="77">
        <v>0</v>
      </c>
      <c r="GT30" s="77">
        <v>0</v>
      </c>
      <c r="GU30" s="77">
        <v>0</v>
      </c>
      <c r="GV30" s="248">
        <v>0</v>
      </c>
      <c r="GW30" s="248">
        <v>0</v>
      </c>
      <c r="GX30" s="77">
        <v>0</v>
      </c>
      <c r="GY30" s="77">
        <v>5.59662090813094E-2</v>
      </c>
      <c r="GZ30" s="77">
        <v>309.76689415903559</v>
      </c>
    </row>
    <row r="31" spans="2:208" x14ac:dyDescent="0.25">
      <c r="B31" s="77" t="s">
        <v>927</v>
      </c>
      <c r="C31" s="246" t="s">
        <v>442</v>
      </c>
      <c r="D31" s="246">
        <v>47.973823149768201</v>
      </c>
      <c r="E31" s="246">
        <v>45.781473344879707</v>
      </c>
      <c r="F31" s="246">
        <v>44.993581528364842</v>
      </c>
      <c r="G31" s="246">
        <v>42.591099108490752</v>
      </c>
      <c r="H31" s="246">
        <v>0</v>
      </c>
      <c r="I31" s="246">
        <v>0</v>
      </c>
      <c r="J31" s="247">
        <v>44.993581528364842</v>
      </c>
      <c r="K31" s="247">
        <v>44.993581528364842</v>
      </c>
      <c r="L31" s="124">
        <v>37.960381497278682</v>
      </c>
      <c r="M31" s="247">
        <v>35.91636767940944</v>
      </c>
      <c r="N31" s="247">
        <v>34.456035949284036</v>
      </c>
      <c r="O31" s="247">
        <v>34.176817958839308</v>
      </c>
      <c r="P31" s="247">
        <v>34.456035949284036</v>
      </c>
      <c r="Q31" s="247">
        <v>0</v>
      </c>
      <c r="R31" s="247">
        <v>0</v>
      </c>
      <c r="S31" s="247">
        <v>0</v>
      </c>
      <c r="T31" s="247">
        <v>0</v>
      </c>
      <c r="U31" s="247">
        <v>0</v>
      </c>
      <c r="V31" s="247">
        <v>0</v>
      </c>
      <c r="W31" s="247">
        <v>1263786.6443256731</v>
      </c>
      <c r="X31" s="247">
        <v>1274668.8015204235</v>
      </c>
      <c r="Y31" s="247">
        <v>1397233.6314662672</v>
      </c>
      <c r="Z31" s="247">
        <v>1426772.6570694211</v>
      </c>
      <c r="AA31" s="247">
        <v>1305825.8238002497</v>
      </c>
      <c r="AB31" s="247"/>
      <c r="AC31" s="247"/>
      <c r="AD31" s="247"/>
      <c r="AE31" s="247"/>
      <c r="AF31" s="247"/>
      <c r="AG31" s="247"/>
      <c r="AH31" s="247"/>
      <c r="AI31" s="247"/>
      <c r="AJ31" s="247"/>
      <c r="AK31" s="247"/>
      <c r="AL31" s="247"/>
      <c r="AM31" s="247"/>
      <c r="AN31" s="247"/>
      <c r="AO31" s="247"/>
      <c r="AP31" s="247"/>
      <c r="AQ31" s="247"/>
      <c r="AS31" s="77" t="s">
        <v>927</v>
      </c>
      <c r="AT31" s="77" t="s">
        <v>155</v>
      </c>
      <c r="AU31" s="77" t="s">
        <v>426</v>
      </c>
      <c r="AV31" s="77">
        <v>2023</v>
      </c>
      <c r="AW31" s="77">
        <v>0.87343872827321156</v>
      </c>
      <c r="AX31" s="77">
        <v>0</v>
      </c>
      <c r="AY31" s="77">
        <v>0</v>
      </c>
      <c r="AZ31" s="77">
        <v>0</v>
      </c>
      <c r="BA31" s="77">
        <v>0</v>
      </c>
      <c r="BB31" s="77">
        <v>0</v>
      </c>
      <c r="BC31" s="77">
        <v>0</v>
      </c>
      <c r="BD31" s="77">
        <v>186.02516146061836</v>
      </c>
      <c r="BE31" s="77">
        <v>186.02516146061836</v>
      </c>
      <c r="BF31" s="77">
        <v>0</v>
      </c>
      <c r="BG31" s="77">
        <v>0</v>
      </c>
      <c r="BH31" s="77">
        <v>180.01885700334347</v>
      </c>
      <c r="BI31" s="77">
        <v>180.01885700334347</v>
      </c>
      <c r="BJ31" s="77">
        <v>0</v>
      </c>
      <c r="BK31" s="77">
        <v>0</v>
      </c>
      <c r="BL31" s="77">
        <v>180.01885700334347</v>
      </c>
      <c r="BM31" s="77">
        <v>180.01885700334347</v>
      </c>
      <c r="BN31" s="77">
        <v>0</v>
      </c>
      <c r="BO31" s="77">
        <v>162.48158045298135</v>
      </c>
      <c r="BP31" s="77">
        <v>157.23544152619743</v>
      </c>
      <c r="BQ31" s="77">
        <v>157.23544152619743</v>
      </c>
      <c r="BR31" s="77">
        <v>0</v>
      </c>
      <c r="BS31" s="77">
        <v>0</v>
      </c>
      <c r="BT31" s="77">
        <v>0</v>
      </c>
      <c r="BU31" s="77">
        <v>0</v>
      </c>
      <c r="BV31" s="77">
        <v>180.01885700334347</v>
      </c>
      <c r="BW31" s="77">
        <v>157.23544152619743</v>
      </c>
      <c r="BX31" s="77">
        <v>180.01885700334347</v>
      </c>
      <c r="BY31" s="77">
        <v>157.23544152619743</v>
      </c>
      <c r="CT31" s="77" t="s">
        <v>155</v>
      </c>
      <c r="CU31" s="77" t="s">
        <v>421</v>
      </c>
      <c r="CV31" s="77" t="s">
        <v>439</v>
      </c>
      <c r="CW31" s="77">
        <v>2023</v>
      </c>
      <c r="CX31" s="77">
        <v>0</v>
      </c>
      <c r="CY31" s="77">
        <v>0</v>
      </c>
      <c r="CZ31" s="77">
        <v>0</v>
      </c>
      <c r="DA31" s="77">
        <v>0</v>
      </c>
      <c r="DB31" s="77">
        <v>5.4750346070077782</v>
      </c>
      <c r="DC31" s="77">
        <v>0.71896016785821348</v>
      </c>
      <c r="DD31" s="77">
        <v>3.0714971986151078</v>
      </c>
      <c r="DE31" s="77">
        <v>1.6845772405344519</v>
      </c>
      <c r="DF31" s="77">
        <v>0</v>
      </c>
      <c r="DG31" s="77">
        <v>0.37599181639994994</v>
      </c>
      <c r="DH31" s="77">
        <v>0.37599181639994994</v>
      </c>
      <c r="DI31" s="77">
        <v>0.37599181639994994</v>
      </c>
      <c r="DJ31" s="77">
        <v>1.183850622101861E-4</v>
      </c>
      <c r="DL31" s="77">
        <v>0</v>
      </c>
      <c r="DM31" s="77">
        <v>0</v>
      </c>
      <c r="DN31" s="77">
        <v>0</v>
      </c>
      <c r="DO31" s="77">
        <v>0</v>
      </c>
      <c r="DP31" s="77">
        <v>4.4511814575028944E-5</v>
      </c>
      <c r="DQ31" s="77">
        <v>4.4511814575028944E-5</v>
      </c>
      <c r="DR31" s="77">
        <v>0</v>
      </c>
      <c r="DS31" s="77">
        <v>4.4511814575028944E-5</v>
      </c>
      <c r="DT31" s="77">
        <v>4.4511814575028944E-5</v>
      </c>
      <c r="DU31" s="77">
        <v>0</v>
      </c>
      <c r="DV31" s="77">
        <v>4.4511814575028944E-5</v>
      </c>
      <c r="DW31" s="77">
        <v>4.4511814575028944E-5</v>
      </c>
      <c r="GE31" s="77" t="s">
        <v>422</v>
      </c>
      <c r="GF31" s="77" t="s">
        <v>155</v>
      </c>
      <c r="GG31" s="77" t="s">
        <v>421</v>
      </c>
      <c r="GH31" s="77" t="s">
        <v>432</v>
      </c>
      <c r="GI31" s="77">
        <v>2021</v>
      </c>
      <c r="GJ31" s="77" t="s">
        <v>305</v>
      </c>
      <c r="GK31" s="77">
        <v>222.2294216278321</v>
      </c>
      <c r="GL31" s="77">
        <v>170.752815</v>
      </c>
      <c r="GM31" s="77">
        <v>2021</v>
      </c>
      <c r="GN31" s="77" t="s">
        <v>175</v>
      </c>
      <c r="GO31" s="77">
        <v>0.13250000000000001</v>
      </c>
      <c r="GP31" s="77">
        <v>3</v>
      </c>
      <c r="GQ31" s="77">
        <v>0</v>
      </c>
      <c r="GR31" s="77" t="s">
        <v>423</v>
      </c>
      <c r="GS31" s="77">
        <v>0.1527377521613833</v>
      </c>
      <c r="GT31" s="77">
        <v>33.942822323559369</v>
      </c>
      <c r="GU31" s="77">
        <v>0.1527377521613833</v>
      </c>
      <c r="GV31" s="248">
        <v>33.942822323559369</v>
      </c>
      <c r="GW31" s="248">
        <v>0</v>
      </c>
      <c r="GX31" s="77">
        <v>0</v>
      </c>
      <c r="GY31" s="77">
        <v>0</v>
      </c>
      <c r="GZ31" s="77">
        <v>0</v>
      </c>
    </row>
    <row r="32" spans="2:208" x14ac:dyDescent="0.25">
      <c r="B32" s="77" t="s">
        <v>927</v>
      </c>
      <c r="C32" s="246" t="s">
        <v>443</v>
      </c>
      <c r="D32" s="246">
        <v>20.796569573267053</v>
      </c>
      <c r="E32" s="246">
        <v>19.964406975715434</v>
      </c>
      <c r="F32" s="246">
        <v>17.748529797182073</v>
      </c>
      <c r="G32" s="246">
        <v>16.800833104607293</v>
      </c>
      <c r="H32" s="246">
        <v>0</v>
      </c>
      <c r="I32" s="246">
        <v>0</v>
      </c>
      <c r="J32" s="247">
        <v>17.748529797182073</v>
      </c>
      <c r="K32" s="247">
        <v>17.748529797182073</v>
      </c>
      <c r="L32" s="124">
        <v>21.999786091463491</v>
      </c>
      <c r="M32" s="247">
        <v>20.939175377418366</v>
      </c>
      <c r="N32" s="247">
        <v>20.095684033634679</v>
      </c>
      <c r="O32" s="247">
        <v>19.932843534473069</v>
      </c>
      <c r="P32" s="247">
        <v>20.095684033634679</v>
      </c>
      <c r="Q32" s="247">
        <v>0</v>
      </c>
      <c r="R32" s="247">
        <v>0</v>
      </c>
      <c r="S32" s="247">
        <v>0</v>
      </c>
      <c r="T32" s="247">
        <v>0</v>
      </c>
      <c r="U32" s="247">
        <v>0</v>
      </c>
      <c r="V32" s="247">
        <v>0</v>
      </c>
      <c r="W32" s="247">
        <v>945307.80830349436</v>
      </c>
      <c r="X32" s="247">
        <v>953447.62226146879</v>
      </c>
      <c r="Y32" s="247">
        <v>945025.15322191571</v>
      </c>
      <c r="Z32" s="247">
        <v>965004.00397957489</v>
      </c>
      <c r="AA32" s="247">
        <v>883201.0777774913</v>
      </c>
      <c r="AB32" s="247"/>
      <c r="AC32" s="247"/>
      <c r="AD32" s="247"/>
      <c r="AE32" s="247"/>
      <c r="AF32" s="247"/>
      <c r="AG32" s="247"/>
      <c r="AH32" s="247"/>
      <c r="AI32" s="247"/>
      <c r="AJ32" s="247"/>
      <c r="AK32" s="247"/>
      <c r="AL32" s="247"/>
      <c r="AM32" s="247"/>
      <c r="AN32" s="247"/>
      <c r="AO32" s="247"/>
      <c r="AP32" s="247"/>
      <c r="AQ32" s="247"/>
      <c r="AS32" s="77" t="s">
        <v>927</v>
      </c>
      <c r="AT32" s="77" t="s">
        <v>155</v>
      </c>
      <c r="AU32" s="77" t="s">
        <v>426</v>
      </c>
      <c r="AV32" s="77">
        <v>2024</v>
      </c>
      <c r="AW32" s="77">
        <v>0.81629787689085187</v>
      </c>
      <c r="AX32" s="77">
        <v>0</v>
      </c>
      <c r="AY32" s="77">
        <v>0</v>
      </c>
      <c r="AZ32" s="77">
        <v>0</v>
      </c>
      <c r="BA32" s="77">
        <v>0</v>
      </c>
      <c r="BB32" s="77">
        <v>0</v>
      </c>
      <c r="BC32" s="77">
        <v>0</v>
      </c>
      <c r="BD32" s="77">
        <v>0</v>
      </c>
      <c r="BE32" s="77">
        <v>0</v>
      </c>
      <c r="BF32" s="77">
        <v>0</v>
      </c>
      <c r="BG32" s="77">
        <v>0</v>
      </c>
      <c r="BH32" s="77">
        <v>180.01885700334347</v>
      </c>
      <c r="BI32" s="77">
        <v>180.01885700334347</v>
      </c>
      <c r="BJ32" s="77">
        <v>0</v>
      </c>
      <c r="BK32" s="77">
        <v>0</v>
      </c>
      <c r="BL32" s="77">
        <v>180.01885700334347</v>
      </c>
      <c r="BM32" s="77">
        <v>180.01885700334347</v>
      </c>
      <c r="BN32" s="77">
        <v>0</v>
      </c>
      <c r="BO32" s="77">
        <v>0</v>
      </c>
      <c r="BP32" s="77">
        <v>146.94901077214715</v>
      </c>
      <c r="BQ32" s="77">
        <v>146.94901077214715</v>
      </c>
      <c r="BR32" s="77">
        <v>0</v>
      </c>
      <c r="BS32" s="77">
        <v>0</v>
      </c>
      <c r="BT32" s="77">
        <v>0</v>
      </c>
      <c r="BU32" s="77">
        <v>0</v>
      </c>
      <c r="BV32" s="77">
        <v>180.01885700334347</v>
      </c>
      <c r="BW32" s="77">
        <v>146.94901077214715</v>
      </c>
      <c r="BX32" s="77">
        <v>180.01885700334347</v>
      </c>
      <c r="BY32" s="77">
        <v>146.94901077214715</v>
      </c>
      <c r="CT32" s="77" t="s">
        <v>155</v>
      </c>
      <c r="CU32" s="77" t="s">
        <v>421</v>
      </c>
      <c r="CV32" s="77" t="s">
        <v>439</v>
      </c>
      <c r="CW32" s="77">
        <v>2024</v>
      </c>
      <c r="CX32" s="77">
        <v>0</v>
      </c>
      <c r="CY32" s="77">
        <v>0</v>
      </c>
      <c r="CZ32" s="77">
        <v>0</v>
      </c>
      <c r="DA32" s="77">
        <v>0</v>
      </c>
      <c r="DB32" s="77">
        <v>5.4750346070077782</v>
      </c>
      <c r="DC32" s="77">
        <v>0.71896016785821348</v>
      </c>
      <c r="DD32" s="77">
        <v>3.0714971986151078</v>
      </c>
      <c r="DE32" s="77">
        <v>1.6845772405344519</v>
      </c>
      <c r="DF32" s="77">
        <v>0</v>
      </c>
      <c r="DG32" s="77">
        <v>0</v>
      </c>
      <c r="DH32" s="77">
        <v>0.37599181639994994</v>
      </c>
      <c r="DI32" s="77">
        <v>0.37599181639994994</v>
      </c>
      <c r="DJ32" s="77">
        <v>1.183850622101861E-4</v>
      </c>
      <c r="DL32" s="77">
        <v>0</v>
      </c>
      <c r="DM32" s="77">
        <v>0</v>
      </c>
      <c r="DN32" s="77">
        <v>0</v>
      </c>
      <c r="DO32" s="77">
        <v>0</v>
      </c>
      <c r="DP32" s="77">
        <v>0</v>
      </c>
      <c r="DQ32" s="77">
        <v>0</v>
      </c>
      <c r="DR32" s="77">
        <v>0</v>
      </c>
      <c r="DS32" s="77">
        <v>4.4511814575028944E-5</v>
      </c>
      <c r="DT32" s="77">
        <v>4.4511814575028944E-5</v>
      </c>
      <c r="DU32" s="77">
        <v>0</v>
      </c>
      <c r="DV32" s="77">
        <v>4.4511814575028944E-5</v>
      </c>
      <c r="DW32" s="77">
        <v>4.4511814575028944E-5</v>
      </c>
      <c r="GE32" s="77" t="s">
        <v>425</v>
      </c>
      <c r="GF32" s="77" t="s">
        <v>155</v>
      </c>
      <c r="GG32" s="77" t="s">
        <v>421</v>
      </c>
      <c r="GH32" s="77" t="s">
        <v>432</v>
      </c>
      <c r="GI32" s="77">
        <v>2021</v>
      </c>
      <c r="GJ32" s="77" t="s">
        <v>301</v>
      </c>
      <c r="GK32" s="77">
        <v>8585.7228092480036</v>
      </c>
      <c r="GL32" s="77">
        <v>170.752815</v>
      </c>
      <c r="GM32" s="77">
        <v>2021</v>
      </c>
      <c r="GN32" s="77" t="s">
        <v>175</v>
      </c>
      <c r="GO32" s="77">
        <v>5.3000000000000005E-2</v>
      </c>
      <c r="GP32" s="77">
        <v>3</v>
      </c>
      <c r="GQ32" s="77">
        <v>0</v>
      </c>
      <c r="GR32" s="77" t="s">
        <v>423</v>
      </c>
      <c r="GS32" s="77">
        <v>5.59662090813094E-2</v>
      </c>
      <c r="GT32" s="77">
        <v>480.51035785654085</v>
      </c>
      <c r="GU32" s="77">
        <v>5.59662090813094E-2</v>
      </c>
      <c r="GV32" s="248">
        <v>480.51035785654085</v>
      </c>
      <c r="GW32" s="248">
        <v>0</v>
      </c>
      <c r="GX32" s="77">
        <v>0</v>
      </c>
      <c r="GY32" s="77">
        <v>0</v>
      </c>
      <c r="GZ32" s="77">
        <v>0</v>
      </c>
    </row>
    <row r="33" spans="2:208" x14ac:dyDescent="0.25">
      <c r="B33" s="77" t="s">
        <v>927</v>
      </c>
      <c r="C33" s="246" t="s">
        <v>444</v>
      </c>
      <c r="D33" s="246">
        <v>22.158911316174027</v>
      </c>
      <c r="E33" s="246">
        <v>21.326584670497517</v>
      </c>
      <c r="F33" s="246">
        <v>19.833615474866566</v>
      </c>
      <c r="G33" s="246">
        <v>18.774582119021133</v>
      </c>
      <c r="H33" s="246">
        <v>0</v>
      </c>
      <c r="I33" s="246">
        <v>0</v>
      </c>
      <c r="J33" s="247">
        <v>19.833615474866566</v>
      </c>
      <c r="K33" s="247">
        <v>19.833615474866566</v>
      </c>
      <c r="L33" s="124">
        <v>16.979467270767319</v>
      </c>
      <c r="M33" s="247">
        <v>16.202176438639885</v>
      </c>
      <c r="N33" s="247">
        <v>15.631486153813052</v>
      </c>
      <c r="O33" s="247">
        <v>15.504818650132126</v>
      </c>
      <c r="P33" s="247">
        <v>15.631486153813052</v>
      </c>
      <c r="Q33" s="247">
        <v>0</v>
      </c>
      <c r="R33" s="247">
        <v>0</v>
      </c>
      <c r="S33" s="247">
        <v>0</v>
      </c>
      <c r="T33" s="247">
        <v>0</v>
      </c>
      <c r="U33" s="247">
        <v>0</v>
      </c>
      <c r="V33" s="247">
        <v>0</v>
      </c>
      <c r="W33" s="247">
        <v>1305041.6107178989</v>
      </c>
      <c r="X33" s="247">
        <v>1316279.0043217065</v>
      </c>
      <c r="Y33" s="247">
        <v>1357642.411558575</v>
      </c>
      <c r="Z33" s="247">
        <v>1386344.4360817547</v>
      </c>
      <c r="AA33" s="247">
        <v>1268824.6836996027</v>
      </c>
      <c r="AB33" s="247"/>
      <c r="AC33" s="247"/>
      <c r="AD33" s="247"/>
      <c r="AE33" s="247"/>
      <c r="AF33" s="247"/>
      <c r="AG33" s="247"/>
      <c r="AH33" s="247"/>
      <c r="AI33" s="247"/>
      <c r="AJ33" s="247"/>
      <c r="AK33" s="247"/>
      <c r="AL33" s="247"/>
      <c r="AM33" s="247"/>
      <c r="AN33" s="247"/>
      <c r="AO33" s="247"/>
      <c r="AP33" s="247"/>
      <c r="AQ33" s="247"/>
      <c r="AS33" s="77" t="s">
        <v>927</v>
      </c>
      <c r="AT33" s="77" t="s">
        <v>155</v>
      </c>
      <c r="AU33" s="77" t="s">
        <v>426</v>
      </c>
      <c r="AV33" s="77">
        <v>2025</v>
      </c>
      <c r="AW33" s="77">
        <v>0.76289521204752508</v>
      </c>
      <c r="AX33" s="77">
        <v>0</v>
      </c>
      <c r="AY33" s="77">
        <v>0</v>
      </c>
      <c r="AZ33" s="77">
        <v>0</v>
      </c>
      <c r="BA33" s="77">
        <v>0</v>
      </c>
      <c r="BB33" s="77">
        <v>0</v>
      </c>
      <c r="BC33" s="77">
        <v>0</v>
      </c>
      <c r="BD33" s="77">
        <v>0</v>
      </c>
      <c r="BE33" s="77">
        <v>0</v>
      </c>
      <c r="BF33" s="77">
        <v>0</v>
      </c>
      <c r="BG33" s="77">
        <v>0</v>
      </c>
      <c r="BH33" s="77">
        <v>0</v>
      </c>
      <c r="BI33" s="77">
        <v>0</v>
      </c>
      <c r="BJ33" s="77">
        <v>0</v>
      </c>
      <c r="BK33" s="77">
        <v>0</v>
      </c>
      <c r="BL33" s="77">
        <v>180.01885700334347</v>
      </c>
      <c r="BM33" s="77">
        <v>180.01885700334347</v>
      </c>
      <c r="BN33" s="77">
        <v>0</v>
      </c>
      <c r="BO33" s="77">
        <v>0</v>
      </c>
      <c r="BP33" s="77">
        <v>0</v>
      </c>
      <c r="BQ33" s="77">
        <v>137.33552408611882</v>
      </c>
      <c r="BR33" s="77">
        <v>0</v>
      </c>
      <c r="BS33" s="77">
        <v>0</v>
      </c>
      <c r="BT33" s="77">
        <v>0</v>
      </c>
      <c r="BU33" s="77">
        <v>0</v>
      </c>
      <c r="BV33" s="77">
        <v>0</v>
      </c>
      <c r="BW33" s="77">
        <v>0</v>
      </c>
      <c r="BX33" s="77">
        <v>0</v>
      </c>
      <c r="BY33" s="77">
        <v>0</v>
      </c>
      <c r="CT33" s="77" t="s">
        <v>155</v>
      </c>
      <c r="CU33" s="77" t="s">
        <v>421</v>
      </c>
      <c r="CV33" s="77" t="s">
        <v>439</v>
      </c>
      <c r="CW33" s="77">
        <v>2025</v>
      </c>
      <c r="CX33" s="77">
        <v>0</v>
      </c>
      <c r="CY33" s="77">
        <v>0</v>
      </c>
      <c r="CZ33" s="77">
        <v>0</v>
      </c>
      <c r="DA33" s="77">
        <v>0</v>
      </c>
      <c r="DB33" s="77">
        <v>5.4750346070077782</v>
      </c>
      <c r="DC33" s="77">
        <v>0.71896016785821348</v>
      </c>
      <c r="DD33" s="77">
        <v>3.0714971986151078</v>
      </c>
      <c r="DE33" s="77">
        <v>1.6845772405344519</v>
      </c>
      <c r="DF33" s="77">
        <v>0</v>
      </c>
      <c r="DG33" s="77">
        <v>0</v>
      </c>
      <c r="DH33" s="77">
        <v>0</v>
      </c>
      <c r="DI33" s="77">
        <v>0.37599181639994994</v>
      </c>
      <c r="DJ33" s="77">
        <v>1.183850622101861E-4</v>
      </c>
      <c r="DL33" s="77">
        <v>0</v>
      </c>
      <c r="DM33" s="77">
        <v>0</v>
      </c>
      <c r="DN33" s="77">
        <v>0</v>
      </c>
      <c r="DO33" s="77">
        <v>0</v>
      </c>
      <c r="DP33" s="77">
        <v>0</v>
      </c>
      <c r="DQ33" s="77">
        <v>0</v>
      </c>
      <c r="DR33" s="77">
        <v>0</v>
      </c>
      <c r="DS33" s="77">
        <v>0</v>
      </c>
      <c r="DT33" s="77">
        <v>0</v>
      </c>
      <c r="DU33" s="77">
        <v>0</v>
      </c>
      <c r="DV33" s="77">
        <v>4.4511814575028944E-5</v>
      </c>
      <c r="DW33" s="77">
        <v>4.4511814575028944E-5</v>
      </c>
      <c r="GE33" s="77" t="s">
        <v>422</v>
      </c>
      <c r="GF33" s="77" t="s">
        <v>155</v>
      </c>
      <c r="GG33" s="77" t="s">
        <v>421</v>
      </c>
      <c r="GH33" s="77" t="s">
        <v>432</v>
      </c>
      <c r="GI33" s="77">
        <v>2022</v>
      </c>
      <c r="GJ33" s="77" t="s">
        <v>305</v>
      </c>
      <c r="GK33" s="77">
        <v>222.2294216278321</v>
      </c>
      <c r="GL33" s="77">
        <v>170.752815</v>
      </c>
      <c r="GM33" s="77">
        <v>2022</v>
      </c>
      <c r="GN33" s="77" t="s">
        <v>175</v>
      </c>
      <c r="GO33" s="77">
        <v>0.13250000000000001</v>
      </c>
      <c r="GP33" s="77">
        <v>3</v>
      </c>
      <c r="GQ33" s="77">
        <v>0</v>
      </c>
      <c r="GR33" s="77" t="s">
        <v>423</v>
      </c>
      <c r="GS33" s="77">
        <v>0.1527377521613833</v>
      </c>
      <c r="GT33" s="77">
        <v>33.942822323559369</v>
      </c>
      <c r="GU33" s="77">
        <v>0.1527377521613833</v>
      </c>
      <c r="GV33" s="248">
        <v>33.942822323559369</v>
      </c>
      <c r="GW33" s="248">
        <v>0.1527377521613833</v>
      </c>
      <c r="GX33" s="77">
        <v>33.942822323559369</v>
      </c>
      <c r="GY33" s="77">
        <v>0</v>
      </c>
      <c r="GZ33" s="77">
        <v>0</v>
      </c>
    </row>
    <row r="34" spans="2:208" x14ac:dyDescent="0.25">
      <c r="B34" s="77" t="s">
        <v>927</v>
      </c>
      <c r="C34" s="246" t="s">
        <v>445</v>
      </c>
      <c r="D34" s="246">
        <v>14.633368617374877</v>
      </c>
      <c r="E34" s="246">
        <v>14.096285486635995</v>
      </c>
      <c r="F34" s="246">
        <v>13.555112189656967</v>
      </c>
      <c r="G34" s="246">
        <v>12.83133078782558</v>
      </c>
      <c r="H34" s="246">
        <v>0</v>
      </c>
      <c r="I34" s="246">
        <v>0</v>
      </c>
      <c r="J34" s="247">
        <v>13.555112189656967</v>
      </c>
      <c r="K34" s="247">
        <v>13.555112189656967</v>
      </c>
      <c r="L34" s="124">
        <v>12.459766326554035</v>
      </c>
      <c r="M34" s="247">
        <v>11.899992201333079</v>
      </c>
      <c r="N34" s="247">
        <v>11.513145668186709</v>
      </c>
      <c r="O34" s="247">
        <v>11.419855658140689</v>
      </c>
      <c r="P34" s="247">
        <v>11.513145668186709</v>
      </c>
      <c r="Q34" s="247">
        <v>0</v>
      </c>
      <c r="R34" s="247">
        <v>0</v>
      </c>
      <c r="S34" s="247">
        <v>0</v>
      </c>
      <c r="T34" s="247">
        <v>0</v>
      </c>
      <c r="U34" s="247">
        <v>0</v>
      </c>
      <c r="V34" s="247">
        <v>0</v>
      </c>
      <c r="W34" s="247">
        <v>1174449.6833932188</v>
      </c>
      <c r="X34" s="247">
        <v>1184562.5819029426</v>
      </c>
      <c r="Y34" s="247">
        <v>1259774.7358491723</v>
      </c>
      <c r="Z34" s="247">
        <v>1286407.7321773556</v>
      </c>
      <c r="AA34" s="247">
        <v>1177359.5662141799</v>
      </c>
      <c r="AB34" s="247"/>
      <c r="AC34" s="247"/>
      <c r="AD34" s="247"/>
      <c r="AE34" s="247"/>
      <c r="AF34" s="247"/>
      <c r="AG34" s="247"/>
      <c r="AH34" s="247"/>
      <c r="AI34" s="247"/>
      <c r="AJ34" s="247"/>
      <c r="AK34" s="247"/>
      <c r="AL34" s="247"/>
      <c r="AM34" s="247"/>
      <c r="AN34" s="247"/>
      <c r="AO34" s="247"/>
      <c r="AP34" s="247"/>
      <c r="AQ34" s="247"/>
      <c r="AS34" s="77" t="s">
        <v>927</v>
      </c>
      <c r="AT34" s="77" t="s">
        <v>155</v>
      </c>
      <c r="AU34" s="77" t="s">
        <v>428</v>
      </c>
      <c r="AV34" s="77">
        <v>2020</v>
      </c>
      <c r="AW34" s="77">
        <v>1</v>
      </c>
      <c r="AX34" s="77">
        <v>0</v>
      </c>
      <c r="AY34" s="77">
        <v>0</v>
      </c>
      <c r="AZ34" s="77">
        <v>232.54511044593789</v>
      </c>
      <c r="BA34" s="77">
        <v>232.54511044593789</v>
      </c>
      <c r="BB34" s="77">
        <v>0</v>
      </c>
      <c r="BC34" s="77">
        <v>0</v>
      </c>
      <c r="BD34" s="77">
        <v>0</v>
      </c>
      <c r="BE34" s="77">
        <v>0</v>
      </c>
      <c r="BF34" s="77">
        <v>0</v>
      </c>
      <c r="BG34" s="77">
        <v>0</v>
      </c>
      <c r="BH34" s="77">
        <v>0</v>
      </c>
      <c r="BI34" s="77">
        <v>0</v>
      </c>
      <c r="BJ34" s="77">
        <v>0</v>
      </c>
      <c r="BK34" s="77">
        <v>0</v>
      </c>
      <c r="BL34" s="77">
        <v>0</v>
      </c>
      <c r="BM34" s="77">
        <v>0</v>
      </c>
      <c r="BN34" s="77">
        <v>232.54511044593789</v>
      </c>
      <c r="BO34" s="77">
        <v>0</v>
      </c>
      <c r="BP34" s="77">
        <v>0</v>
      </c>
      <c r="BQ34" s="77">
        <v>0</v>
      </c>
      <c r="BR34" s="77">
        <v>0</v>
      </c>
      <c r="BS34" s="77">
        <v>0</v>
      </c>
      <c r="BT34" s="77">
        <v>0</v>
      </c>
      <c r="BU34" s="77">
        <v>0</v>
      </c>
      <c r="BV34" s="77">
        <v>0</v>
      </c>
      <c r="BW34" s="77">
        <v>0</v>
      </c>
      <c r="BX34" s="77">
        <v>0</v>
      </c>
      <c r="BY34" s="77">
        <v>0</v>
      </c>
      <c r="CT34" s="77" t="s">
        <v>155</v>
      </c>
      <c r="CU34" s="77" t="s">
        <v>421</v>
      </c>
      <c r="CV34" s="77" t="s">
        <v>446</v>
      </c>
      <c r="CW34" s="77">
        <v>2020</v>
      </c>
      <c r="CX34" s="77">
        <v>0</v>
      </c>
      <c r="CY34" s="77">
        <v>0</v>
      </c>
      <c r="CZ34" s="77">
        <v>0</v>
      </c>
      <c r="DA34" s="77">
        <v>0</v>
      </c>
      <c r="DB34" s="77">
        <v>7.7900575334948485E-2</v>
      </c>
      <c r="DC34" s="77">
        <v>3.6425060683954472E-2</v>
      </c>
      <c r="DD34" s="77">
        <v>1.580872452543246E-3</v>
      </c>
      <c r="DE34" s="77">
        <v>3.9894642198450708E-2</v>
      </c>
      <c r="DF34" s="77">
        <v>7.8847092159216245E-3</v>
      </c>
      <c r="DG34" s="77">
        <v>0</v>
      </c>
      <c r="DH34" s="77">
        <v>0</v>
      </c>
      <c r="DI34" s="77">
        <v>0</v>
      </c>
      <c r="DJ34" s="77">
        <v>9.982855627391778E-3</v>
      </c>
      <c r="DL34" s="77">
        <v>0</v>
      </c>
      <c r="DM34" s="77">
        <v>7.8711913766510997E-5</v>
      </c>
      <c r="DN34" s="77">
        <v>7.8711913766510997E-5</v>
      </c>
      <c r="DO34" s="77">
        <v>0</v>
      </c>
      <c r="DP34" s="77">
        <v>0</v>
      </c>
      <c r="DQ34" s="77">
        <v>0</v>
      </c>
      <c r="DR34" s="77">
        <v>0</v>
      </c>
      <c r="DS34" s="77">
        <v>0</v>
      </c>
      <c r="DT34" s="77">
        <v>0</v>
      </c>
      <c r="DU34" s="77">
        <v>0</v>
      </c>
      <c r="DV34" s="77">
        <v>0</v>
      </c>
      <c r="DW34" s="77">
        <v>0</v>
      </c>
      <c r="GE34" s="77" t="s">
        <v>425</v>
      </c>
      <c r="GF34" s="77" t="s">
        <v>155</v>
      </c>
      <c r="GG34" s="77" t="s">
        <v>421</v>
      </c>
      <c r="GH34" s="77" t="s">
        <v>432</v>
      </c>
      <c r="GI34" s="77">
        <v>2022</v>
      </c>
      <c r="GJ34" s="77" t="s">
        <v>301</v>
      </c>
      <c r="GK34" s="77">
        <v>8585.7228092480036</v>
      </c>
      <c r="GL34" s="77">
        <v>170.752815</v>
      </c>
      <c r="GM34" s="77">
        <v>2022</v>
      </c>
      <c r="GN34" s="77" t="s">
        <v>175</v>
      </c>
      <c r="GO34" s="77">
        <v>5.3000000000000005E-2</v>
      </c>
      <c r="GP34" s="77">
        <v>3</v>
      </c>
      <c r="GQ34" s="77">
        <v>0</v>
      </c>
      <c r="GR34" s="77" t="s">
        <v>423</v>
      </c>
      <c r="GS34" s="77">
        <v>5.59662090813094E-2</v>
      </c>
      <c r="GT34" s="77">
        <v>480.51035785654085</v>
      </c>
      <c r="GU34" s="77">
        <v>5.59662090813094E-2</v>
      </c>
      <c r="GV34" s="248">
        <v>480.51035785654085</v>
      </c>
      <c r="GW34" s="248">
        <v>5.59662090813094E-2</v>
      </c>
      <c r="GX34" s="77">
        <v>480.51035785654085</v>
      </c>
      <c r="GY34" s="77">
        <v>0</v>
      </c>
      <c r="GZ34" s="77">
        <v>0</v>
      </c>
    </row>
    <row r="35" spans="2:208" x14ac:dyDescent="0.25">
      <c r="B35" s="77" t="s">
        <v>927</v>
      </c>
      <c r="C35" s="246" t="s">
        <v>447</v>
      </c>
      <c r="D35" s="246">
        <v>7.764977497668097</v>
      </c>
      <c r="E35" s="246">
        <v>7.4777347767901396</v>
      </c>
      <c r="F35" s="246">
        <v>6.7819348307416316</v>
      </c>
      <c r="G35" s="246">
        <v>6.4198112655170343</v>
      </c>
      <c r="H35" s="246">
        <v>0</v>
      </c>
      <c r="I35" s="247">
        <v>0</v>
      </c>
      <c r="J35" s="247">
        <v>6.7819348307416316</v>
      </c>
      <c r="K35" s="247">
        <v>6.7819348307416316</v>
      </c>
      <c r="L35" s="124">
        <v>9.2537639420574695</v>
      </c>
      <c r="M35" s="247">
        <v>8.8353687084589563</v>
      </c>
      <c r="N35" s="247">
        <v>8.5167911286173048</v>
      </c>
      <c r="O35" s="247">
        <v>8.4477815540544263</v>
      </c>
      <c r="P35" s="247">
        <v>8.5167911286173048</v>
      </c>
      <c r="Q35" s="247">
        <v>0</v>
      </c>
      <c r="R35" s="247">
        <v>0</v>
      </c>
      <c r="S35" s="247">
        <v>0</v>
      </c>
      <c r="T35" s="247">
        <v>0</v>
      </c>
      <c r="U35" s="247">
        <v>0</v>
      </c>
      <c r="V35" s="247">
        <v>0</v>
      </c>
      <c r="W35" s="247">
        <v>839115.58002652496</v>
      </c>
      <c r="X35" s="247">
        <v>846340.99872153369</v>
      </c>
      <c r="Y35" s="247">
        <v>852042.76579125901</v>
      </c>
      <c r="Z35" s="247">
        <v>870055.86861592985</v>
      </c>
      <c r="AA35" s="247">
        <v>796301.65027220466</v>
      </c>
      <c r="AB35" s="247"/>
      <c r="AC35" s="247"/>
      <c r="AD35" s="247"/>
      <c r="AE35" s="247"/>
      <c r="AF35" s="247"/>
      <c r="AG35" s="247"/>
      <c r="AH35" s="247"/>
      <c r="AI35" s="247"/>
      <c r="AJ35" s="247"/>
      <c r="AK35" s="247"/>
      <c r="AL35" s="247"/>
      <c r="AM35" s="247"/>
      <c r="AN35" s="247"/>
      <c r="AO35" s="247"/>
      <c r="AP35" s="247"/>
      <c r="AQ35" s="247"/>
      <c r="AS35" s="77" t="s">
        <v>927</v>
      </c>
      <c r="AT35" s="77" t="s">
        <v>155</v>
      </c>
      <c r="AU35" s="77" t="s">
        <v>428</v>
      </c>
      <c r="AV35" s="77">
        <v>2021</v>
      </c>
      <c r="AW35" s="77">
        <v>1</v>
      </c>
      <c r="AX35" s="77">
        <v>0</v>
      </c>
      <c r="AY35" s="77">
        <v>0</v>
      </c>
      <c r="AZ35" s="77">
        <v>232.54511044593789</v>
      </c>
      <c r="BA35" s="77">
        <v>232.54511044593789</v>
      </c>
      <c r="BB35" s="77">
        <v>0</v>
      </c>
      <c r="BC35" s="77">
        <v>0</v>
      </c>
      <c r="BD35" s="77">
        <v>232.54511044593789</v>
      </c>
      <c r="BE35" s="77">
        <v>232.54511044593789</v>
      </c>
      <c r="BF35" s="77">
        <v>0</v>
      </c>
      <c r="BG35" s="77">
        <v>0</v>
      </c>
      <c r="BH35" s="77">
        <v>0</v>
      </c>
      <c r="BI35" s="77">
        <v>0</v>
      </c>
      <c r="BJ35" s="77">
        <v>0</v>
      </c>
      <c r="BK35" s="77">
        <v>0</v>
      </c>
      <c r="BL35" s="77">
        <v>0</v>
      </c>
      <c r="BM35" s="77">
        <v>0</v>
      </c>
      <c r="BN35" s="77">
        <v>232.54511044593789</v>
      </c>
      <c r="BO35" s="77">
        <v>232.54511044593789</v>
      </c>
      <c r="BP35" s="77">
        <v>0</v>
      </c>
      <c r="BQ35" s="77">
        <v>0</v>
      </c>
      <c r="BR35" s="77">
        <v>0</v>
      </c>
      <c r="BS35" s="77">
        <v>0</v>
      </c>
      <c r="BT35" s="77">
        <v>0</v>
      </c>
      <c r="BU35" s="77">
        <v>0</v>
      </c>
      <c r="BV35" s="77">
        <v>0</v>
      </c>
      <c r="BW35" s="77">
        <v>0</v>
      </c>
      <c r="BX35" s="77">
        <v>0</v>
      </c>
      <c r="BY35" s="77">
        <v>0</v>
      </c>
      <c r="CT35" s="77" t="s">
        <v>155</v>
      </c>
      <c r="CU35" s="77" t="s">
        <v>421</v>
      </c>
      <c r="CV35" s="77" t="s">
        <v>446</v>
      </c>
      <c r="CW35" s="77">
        <v>2021</v>
      </c>
      <c r="CX35" s="77">
        <v>0</v>
      </c>
      <c r="CY35" s="77">
        <v>0</v>
      </c>
      <c r="CZ35" s="77">
        <v>0</v>
      </c>
      <c r="DA35" s="77">
        <v>0</v>
      </c>
      <c r="DB35" s="77">
        <v>7.7900575334948485E-2</v>
      </c>
      <c r="DC35" s="77">
        <v>3.6425060683954472E-2</v>
      </c>
      <c r="DD35" s="77">
        <v>1.580872452543246E-3</v>
      </c>
      <c r="DE35" s="77">
        <v>3.9894642198450708E-2</v>
      </c>
      <c r="DF35" s="77">
        <v>7.8847092159216245E-3</v>
      </c>
      <c r="DG35" s="77">
        <v>7.8847092159216245E-3</v>
      </c>
      <c r="DH35" s="77">
        <v>0</v>
      </c>
      <c r="DI35" s="77">
        <v>0</v>
      </c>
      <c r="DJ35" s="77">
        <v>9.982855627391778E-3</v>
      </c>
      <c r="DL35" s="77">
        <v>0</v>
      </c>
      <c r="DM35" s="77">
        <v>7.8711913766510997E-5</v>
      </c>
      <c r="DN35" s="77">
        <v>7.8711913766510997E-5</v>
      </c>
      <c r="DO35" s="77">
        <v>0</v>
      </c>
      <c r="DP35" s="77">
        <v>7.8711913766510997E-5</v>
      </c>
      <c r="DQ35" s="77">
        <v>7.8711913766510997E-5</v>
      </c>
      <c r="DR35" s="77">
        <v>0</v>
      </c>
      <c r="DS35" s="77">
        <v>0</v>
      </c>
      <c r="DT35" s="77">
        <v>0</v>
      </c>
      <c r="DU35" s="77">
        <v>0</v>
      </c>
      <c r="DV35" s="77">
        <v>0</v>
      </c>
      <c r="DW35" s="77">
        <v>0</v>
      </c>
      <c r="GE35" s="77" t="s">
        <v>422</v>
      </c>
      <c r="GF35" s="77" t="s">
        <v>155</v>
      </c>
      <c r="GG35" s="77" t="s">
        <v>421</v>
      </c>
      <c r="GH35" s="77" t="s">
        <v>432</v>
      </c>
      <c r="GI35" s="77">
        <v>2023</v>
      </c>
      <c r="GJ35" s="77" t="s">
        <v>305</v>
      </c>
      <c r="GK35" s="77">
        <v>233.2300768079408</v>
      </c>
      <c r="GL35" s="77">
        <v>170.752815</v>
      </c>
      <c r="GM35" s="77">
        <v>2023</v>
      </c>
      <c r="GN35" s="77" t="s">
        <v>175</v>
      </c>
      <c r="GO35" s="77">
        <v>0.13250000000000001</v>
      </c>
      <c r="GP35" s="77">
        <v>3</v>
      </c>
      <c r="GQ35" s="77">
        <v>0</v>
      </c>
      <c r="GR35" s="77" t="s">
        <v>423</v>
      </c>
      <c r="GS35" s="77">
        <v>0</v>
      </c>
      <c r="GT35" s="77">
        <v>0</v>
      </c>
      <c r="GU35" s="77">
        <v>0.1527377521613833</v>
      </c>
      <c r="GV35" s="248">
        <v>35.623037668071653</v>
      </c>
      <c r="GW35" s="248">
        <v>0.1527377521613833</v>
      </c>
      <c r="GX35" s="77">
        <v>35.623037668071653</v>
      </c>
      <c r="GY35" s="77">
        <v>0.1527377521613833</v>
      </c>
      <c r="GZ35" s="77">
        <v>35.623037668071653</v>
      </c>
    </row>
    <row r="36" spans="2:208" x14ac:dyDescent="0.25">
      <c r="B36" s="77" t="s">
        <v>927</v>
      </c>
      <c r="C36" s="246" t="s">
        <v>448</v>
      </c>
      <c r="D36" s="246">
        <v>6.1360387454540177</v>
      </c>
      <c r="E36" s="246">
        <v>5.8951344650215391</v>
      </c>
      <c r="F36" s="246">
        <v>5.8447874408858373</v>
      </c>
      <c r="G36" s="246">
        <v>5.5324821025894106</v>
      </c>
      <c r="H36" s="246">
        <v>0</v>
      </c>
      <c r="I36" s="247">
        <v>0</v>
      </c>
      <c r="J36" s="247">
        <v>5.8447874408858373</v>
      </c>
      <c r="K36" s="247">
        <v>5.8447874408858373</v>
      </c>
      <c r="L36" s="124">
        <v>4.9871695560109215</v>
      </c>
      <c r="M36" s="247">
        <v>4.7504654224202261</v>
      </c>
      <c r="N36" s="247">
        <v>4.5916989363995526</v>
      </c>
      <c r="O36" s="247">
        <v>4.5543114975694818</v>
      </c>
      <c r="P36" s="247">
        <v>4.5916989363995526</v>
      </c>
      <c r="Q36" s="247">
        <v>0</v>
      </c>
      <c r="R36" s="247">
        <v>0</v>
      </c>
      <c r="S36" s="247">
        <v>0</v>
      </c>
      <c r="T36" s="247">
        <v>0</v>
      </c>
      <c r="U36" s="247">
        <v>0</v>
      </c>
      <c r="V36" s="247">
        <v>0</v>
      </c>
      <c r="W36" s="247">
        <v>1230364.9748700424</v>
      </c>
      <c r="X36" s="247">
        <v>1240959.346256674</v>
      </c>
      <c r="Y36" s="247">
        <v>1362006.2308901458</v>
      </c>
      <c r="Z36" s="247">
        <v>1390800.5112594918</v>
      </c>
      <c r="AA36" s="247">
        <v>1272903.0195235007</v>
      </c>
      <c r="AB36" s="247"/>
      <c r="AC36" s="247"/>
      <c r="AD36" s="247"/>
      <c r="AE36" s="247"/>
      <c r="AF36" s="247"/>
      <c r="AG36" s="247"/>
      <c r="AH36" s="247"/>
      <c r="AI36" s="247"/>
      <c r="AJ36" s="247"/>
      <c r="AK36" s="247"/>
      <c r="AL36" s="247"/>
      <c r="AM36" s="247"/>
      <c r="AN36" s="247"/>
      <c r="AO36" s="247"/>
      <c r="AP36" s="247"/>
      <c r="AQ36" s="247"/>
      <c r="AS36" s="77" t="s">
        <v>927</v>
      </c>
      <c r="AT36" s="77" t="s">
        <v>155</v>
      </c>
      <c r="AU36" s="77" t="s">
        <v>428</v>
      </c>
      <c r="AV36" s="77">
        <v>2022</v>
      </c>
      <c r="AW36" s="77">
        <v>0.93457943925233644</v>
      </c>
      <c r="AX36" s="77">
        <v>0</v>
      </c>
      <c r="AY36" s="77">
        <v>0</v>
      </c>
      <c r="AZ36" s="77">
        <v>217.44195858115847</v>
      </c>
      <c r="BA36" s="77">
        <v>217.44195858115847</v>
      </c>
      <c r="BB36" s="77">
        <v>0</v>
      </c>
      <c r="BC36" s="77">
        <v>0</v>
      </c>
      <c r="BD36" s="77">
        <v>217.44195858115847</v>
      </c>
      <c r="BE36" s="77">
        <v>217.44195858115847</v>
      </c>
      <c r="BF36" s="77">
        <v>0</v>
      </c>
      <c r="BG36" s="77">
        <v>0</v>
      </c>
      <c r="BH36" s="77">
        <v>224.70913616299521</v>
      </c>
      <c r="BI36" s="77">
        <v>224.70913616299521</v>
      </c>
      <c r="BJ36" s="77">
        <v>0</v>
      </c>
      <c r="BK36" s="77">
        <v>0</v>
      </c>
      <c r="BL36" s="77">
        <v>0</v>
      </c>
      <c r="BM36" s="77">
        <v>0</v>
      </c>
      <c r="BN36" s="77">
        <v>203.21678372070886</v>
      </c>
      <c r="BO36" s="77">
        <v>203.21678372070886</v>
      </c>
      <c r="BP36" s="77">
        <v>210.00853847008898</v>
      </c>
      <c r="BQ36" s="77">
        <v>0</v>
      </c>
      <c r="BR36" s="77">
        <v>0</v>
      </c>
      <c r="BS36" s="77">
        <v>0</v>
      </c>
      <c r="BT36" s="77">
        <v>0</v>
      </c>
      <c r="BU36" s="77">
        <v>0</v>
      </c>
      <c r="BV36" s="77">
        <v>224.70913616299521</v>
      </c>
      <c r="BW36" s="77">
        <v>210.00853847008898</v>
      </c>
      <c r="BX36" s="77">
        <v>224.70913616299521</v>
      </c>
      <c r="BY36" s="77">
        <v>210.00853847008898</v>
      </c>
      <c r="CT36" s="77" t="s">
        <v>155</v>
      </c>
      <c r="CU36" s="77" t="s">
        <v>421</v>
      </c>
      <c r="CV36" s="77" t="s">
        <v>446</v>
      </c>
      <c r="CW36" s="77">
        <v>2022</v>
      </c>
      <c r="CX36" s="77">
        <v>0</v>
      </c>
      <c r="CY36" s="77">
        <v>0</v>
      </c>
      <c r="CZ36" s="77">
        <v>0</v>
      </c>
      <c r="DA36" s="77">
        <v>0</v>
      </c>
      <c r="DB36" s="77">
        <v>7.7900575334948485E-2</v>
      </c>
      <c r="DC36" s="77">
        <v>3.6425060683954472E-2</v>
      </c>
      <c r="DD36" s="77">
        <v>1.580872452543246E-3</v>
      </c>
      <c r="DE36" s="77">
        <v>3.9894642198450708E-2</v>
      </c>
      <c r="DF36" s="77">
        <v>7.8847092159216245E-3</v>
      </c>
      <c r="DG36" s="77">
        <v>7.8847092159216245E-3</v>
      </c>
      <c r="DH36" s="77">
        <v>7.8847092159216245E-3</v>
      </c>
      <c r="DI36" s="77">
        <v>0</v>
      </c>
      <c r="DJ36" s="77">
        <v>9.982855627391778E-3</v>
      </c>
      <c r="DL36" s="77">
        <v>0</v>
      </c>
      <c r="DM36" s="77">
        <v>7.8711913766510997E-5</v>
      </c>
      <c r="DN36" s="77">
        <v>7.8711913766510997E-5</v>
      </c>
      <c r="DO36" s="77">
        <v>0</v>
      </c>
      <c r="DP36" s="77">
        <v>7.8711913766510997E-5</v>
      </c>
      <c r="DQ36" s="77">
        <v>7.8711913766510997E-5</v>
      </c>
      <c r="DR36" s="77">
        <v>0</v>
      </c>
      <c r="DS36" s="77">
        <v>7.8711913766510997E-5</v>
      </c>
      <c r="DT36" s="77">
        <v>7.8711913766510997E-5</v>
      </c>
      <c r="DU36" s="77">
        <v>0</v>
      </c>
      <c r="DV36" s="77">
        <v>0</v>
      </c>
      <c r="DW36" s="77">
        <v>0</v>
      </c>
      <c r="GE36" s="77" t="s">
        <v>425</v>
      </c>
      <c r="GF36" s="77" t="s">
        <v>155</v>
      </c>
      <c r="GG36" s="77" t="s">
        <v>421</v>
      </c>
      <c r="GH36" s="77" t="s">
        <v>432</v>
      </c>
      <c r="GI36" s="77">
        <v>2023</v>
      </c>
      <c r="GJ36" s="77" t="s">
        <v>301</v>
      </c>
      <c r="GK36" s="77">
        <v>8896.5159934286567</v>
      </c>
      <c r="GL36" s="77">
        <v>170.752815</v>
      </c>
      <c r="GM36" s="77">
        <v>2023</v>
      </c>
      <c r="GN36" s="77" t="s">
        <v>175</v>
      </c>
      <c r="GO36" s="77">
        <v>5.3000000000000005E-2</v>
      </c>
      <c r="GP36" s="77">
        <v>3</v>
      </c>
      <c r="GQ36" s="77">
        <v>0</v>
      </c>
      <c r="GR36" s="77" t="s">
        <v>423</v>
      </c>
      <c r="GS36" s="77">
        <v>0</v>
      </c>
      <c r="GT36" s="77">
        <v>0</v>
      </c>
      <c r="GU36" s="77">
        <v>5.59662090813094E-2</v>
      </c>
      <c r="GV36" s="248">
        <v>497.9042741834412</v>
      </c>
      <c r="GW36" s="248">
        <v>5.59662090813094E-2</v>
      </c>
      <c r="GX36" s="77">
        <v>497.9042741834412</v>
      </c>
      <c r="GY36" s="77">
        <v>5.59662090813094E-2</v>
      </c>
      <c r="GZ36" s="77">
        <v>497.9042741834412</v>
      </c>
    </row>
    <row r="37" spans="2:208" x14ac:dyDescent="0.25">
      <c r="B37" s="77" t="s">
        <v>927</v>
      </c>
      <c r="C37" s="246" t="s">
        <v>449</v>
      </c>
      <c r="D37" s="246">
        <v>5.185181714712626</v>
      </c>
      <c r="E37" s="246">
        <v>4.9680174333947349</v>
      </c>
      <c r="F37" s="246">
        <v>4.4855620369186555</v>
      </c>
      <c r="G37" s="246">
        <v>4.2459320979313127</v>
      </c>
      <c r="H37" s="246">
        <v>0</v>
      </c>
      <c r="I37" s="247">
        <v>0</v>
      </c>
      <c r="J37" s="247">
        <v>4.4855620369186555</v>
      </c>
      <c r="K37" s="247">
        <v>4.4855620369186555</v>
      </c>
      <c r="L37" s="124">
        <v>3.7899095827919482</v>
      </c>
      <c r="M37" s="247">
        <v>3.6001814053529801</v>
      </c>
      <c r="N37" s="247">
        <v>3.4513085729734736</v>
      </c>
      <c r="O37" s="247">
        <v>3.4232451195981999</v>
      </c>
      <c r="P37" s="247">
        <v>3.4513085729734736</v>
      </c>
      <c r="Q37" s="247">
        <v>0</v>
      </c>
      <c r="R37" s="247">
        <v>0</v>
      </c>
      <c r="S37" s="247">
        <v>0</v>
      </c>
      <c r="T37" s="247">
        <v>0</v>
      </c>
      <c r="U37" s="247">
        <v>0</v>
      </c>
      <c r="V37" s="247">
        <v>0</v>
      </c>
      <c r="W37" s="247">
        <v>1368154.4642267718</v>
      </c>
      <c r="X37" s="247">
        <v>1379935.3071509032</v>
      </c>
      <c r="Y37" s="247">
        <v>1390646.8453986743</v>
      </c>
      <c r="Z37" s="247">
        <v>1420046.6192418423</v>
      </c>
      <c r="AA37" s="247">
        <v>1299669.9489707237</v>
      </c>
      <c r="AB37" s="247"/>
      <c r="AC37" s="247"/>
      <c r="AD37" s="247"/>
      <c r="AE37" s="247"/>
      <c r="AF37" s="247"/>
      <c r="AG37" s="247"/>
      <c r="AH37" s="247"/>
      <c r="AI37" s="247"/>
      <c r="AJ37" s="247"/>
      <c r="AK37" s="247"/>
      <c r="AL37" s="247"/>
      <c r="AM37" s="247"/>
      <c r="AN37" s="247"/>
      <c r="AO37" s="247"/>
      <c r="AP37" s="247"/>
      <c r="AQ37" s="247"/>
      <c r="AS37" s="77" t="s">
        <v>927</v>
      </c>
      <c r="AT37" s="77" t="s">
        <v>155</v>
      </c>
      <c r="AU37" s="77" t="s">
        <v>428</v>
      </c>
      <c r="AV37" s="77">
        <v>2023</v>
      </c>
      <c r="AW37" s="77">
        <v>0.87343872827321156</v>
      </c>
      <c r="AX37" s="77">
        <v>0</v>
      </c>
      <c r="AY37" s="77">
        <v>0</v>
      </c>
      <c r="AZ37" s="77">
        <v>0</v>
      </c>
      <c r="BA37" s="77">
        <v>0</v>
      </c>
      <c r="BB37" s="77">
        <v>0</v>
      </c>
      <c r="BC37" s="77">
        <v>0</v>
      </c>
      <c r="BD37" s="77">
        <v>225.48752492335507</v>
      </c>
      <c r="BE37" s="77">
        <v>225.48752492335507</v>
      </c>
      <c r="BF37" s="77">
        <v>0</v>
      </c>
      <c r="BG37" s="77">
        <v>0</v>
      </c>
      <c r="BH37" s="77">
        <v>233.02395940994458</v>
      </c>
      <c r="BI37" s="77">
        <v>233.02395940994458</v>
      </c>
      <c r="BJ37" s="77">
        <v>0</v>
      </c>
      <c r="BK37" s="77">
        <v>0</v>
      </c>
      <c r="BL37" s="77">
        <v>233.02395940994458</v>
      </c>
      <c r="BM37" s="77">
        <v>233.02395940994458</v>
      </c>
      <c r="BN37" s="77">
        <v>0</v>
      </c>
      <c r="BO37" s="77">
        <v>196.94953701052935</v>
      </c>
      <c r="BP37" s="77">
        <v>203.53215076421046</v>
      </c>
      <c r="BQ37" s="77">
        <v>203.53215076421046</v>
      </c>
      <c r="BR37" s="77">
        <v>0</v>
      </c>
      <c r="BS37" s="77">
        <v>0</v>
      </c>
      <c r="BT37" s="77">
        <v>0</v>
      </c>
      <c r="BU37" s="77">
        <v>0</v>
      </c>
      <c r="BV37" s="77">
        <v>233.02395940994458</v>
      </c>
      <c r="BW37" s="77">
        <v>203.53215076421046</v>
      </c>
      <c r="BX37" s="77">
        <v>233.02395940994458</v>
      </c>
      <c r="BY37" s="77">
        <v>203.53215076421046</v>
      </c>
      <c r="CT37" s="77" t="s">
        <v>155</v>
      </c>
      <c r="CU37" s="77" t="s">
        <v>421</v>
      </c>
      <c r="CV37" s="77" t="s">
        <v>446</v>
      </c>
      <c r="CW37" s="77">
        <v>2023</v>
      </c>
      <c r="CX37" s="77">
        <v>0</v>
      </c>
      <c r="CY37" s="77">
        <v>0</v>
      </c>
      <c r="CZ37" s="77">
        <v>0</v>
      </c>
      <c r="DA37" s="77">
        <v>0</v>
      </c>
      <c r="DB37" s="77">
        <v>8.0408269036977217E-2</v>
      </c>
      <c r="DC37" s="77">
        <v>3.7590224611390763E-2</v>
      </c>
      <c r="DD37" s="77">
        <v>1.631433411568693E-3</v>
      </c>
      <c r="DE37" s="77">
        <v>4.1186611014017702E-2</v>
      </c>
      <c r="DF37" s="77">
        <v>0</v>
      </c>
      <c r="DG37" s="77">
        <v>8.1378100371604957E-3</v>
      </c>
      <c r="DH37" s="77">
        <v>8.1378100371604957E-3</v>
      </c>
      <c r="DI37" s="77">
        <v>8.1378100371604957E-3</v>
      </c>
      <c r="DJ37" s="77">
        <v>9.982855627391778E-3</v>
      </c>
      <c r="DL37" s="77">
        <v>0</v>
      </c>
      <c r="DM37" s="77">
        <v>0</v>
      </c>
      <c r="DN37" s="77">
        <v>0</v>
      </c>
      <c r="DO37" s="77">
        <v>0</v>
      </c>
      <c r="DP37" s="77">
        <v>8.1238582724112952E-5</v>
      </c>
      <c r="DQ37" s="77">
        <v>8.1238582724112952E-5</v>
      </c>
      <c r="DR37" s="77">
        <v>0</v>
      </c>
      <c r="DS37" s="77">
        <v>8.1238582724112952E-5</v>
      </c>
      <c r="DT37" s="77">
        <v>8.1238582724112952E-5</v>
      </c>
      <c r="DU37" s="77">
        <v>0</v>
      </c>
      <c r="DV37" s="77">
        <v>8.1238582724112952E-5</v>
      </c>
      <c r="DW37" s="77">
        <v>8.1238582724112952E-5</v>
      </c>
      <c r="GE37" s="77" t="s">
        <v>422</v>
      </c>
      <c r="GF37" s="77" t="s">
        <v>155</v>
      </c>
      <c r="GG37" s="77" t="s">
        <v>421</v>
      </c>
      <c r="GH37" s="77" t="s">
        <v>432</v>
      </c>
      <c r="GI37" s="77">
        <v>2024</v>
      </c>
      <c r="GJ37" s="77" t="s">
        <v>305</v>
      </c>
      <c r="GK37" s="77">
        <v>233.2300768079408</v>
      </c>
      <c r="GL37" s="77">
        <v>170.752815</v>
      </c>
      <c r="GM37" s="77">
        <v>2024</v>
      </c>
      <c r="GN37" s="77" t="s">
        <v>175</v>
      </c>
      <c r="GO37" s="77">
        <v>0.13250000000000001</v>
      </c>
      <c r="GP37" s="77">
        <v>3</v>
      </c>
      <c r="GQ37" s="77">
        <v>0</v>
      </c>
      <c r="GR37" s="77" t="s">
        <v>423</v>
      </c>
      <c r="GS37" s="77">
        <v>0</v>
      </c>
      <c r="GT37" s="77">
        <v>0</v>
      </c>
      <c r="GU37" s="77">
        <v>0</v>
      </c>
      <c r="GV37" s="248">
        <v>0</v>
      </c>
      <c r="GW37" s="248">
        <v>0.1527377521613833</v>
      </c>
      <c r="GX37" s="77">
        <v>35.623037668071653</v>
      </c>
      <c r="GY37" s="77">
        <v>0.1527377521613833</v>
      </c>
      <c r="GZ37" s="77">
        <v>35.623037668071653</v>
      </c>
    </row>
    <row r="38" spans="2:208" x14ac:dyDescent="0.25">
      <c r="B38" s="77" t="s">
        <v>927</v>
      </c>
      <c r="C38" s="246" t="s">
        <v>450</v>
      </c>
      <c r="D38" s="246">
        <v>1.7969893851164529</v>
      </c>
      <c r="E38" s="246">
        <v>1.7589454232711148</v>
      </c>
      <c r="F38" s="246">
        <v>1.7967258804353097</v>
      </c>
      <c r="G38" s="246">
        <v>1.7007221491254843</v>
      </c>
      <c r="H38" s="246">
        <v>0</v>
      </c>
      <c r="I38" s="247">
        <v>0</v>
      </c>
      <c r="J38" s="247">
        <v>1.7967258804353097</v>
      </c>
      <c r="K38" s="247">
        <v>1.7967258804353097</v>
      </c>
      <c r="L38" s="124">
        <v>2.3759151112097117</v>
      </c>
      <c r="M38" s="247">
        <v>2.3057604071649997</v>
      </c>
      <c r="N38" s="247">
        <v>2.2746280217984953</v>
      </c>
      <c r="O38" s="247">
        <v>2.2561083851970172</v>
      </c>
      <c r="P38" s="247">
        <v>2.2746280217984953</v>
      </c>
      <c r="Q38" s="247">
        <v>0</v>
      </c>
      <c r="R38" s="247">
        <v>0</v>
      </c>
      <c r="S38" s="247">
        <v>0</v>
      </c>
      <c r="T38" s="247">
        <v>0</v>
      </c>
      <c r="U38" s="247">
        <v>0</v>
      </c>
      <c r="V38" s="247">
        <v>0</v>
      </c>
      <c r="W38" s="247">
        <v>756335.68583243899</v>
      </c>
      <c r="X38" s="247">
        <v>762848.30713776988</v>
      </c>
      <c r="Y38" s="247">
        <v>845191.68569184688</v>
      </c>
      <c r="Z38" s="247">
        <v>863059.94929571159</v>
      </c>
      <c r="AA38" s="247">
        <v>789898.77167462325</v>
      </c>
      <c r="AB38" s="247"/>
      <c r="AC38" s="247"/>
      <c r="AD38" s="247"/>
      <c r="AE38" s="247"/>
      <c r="AF38" s="247"/>
      <c r="AG38" s="247"/>
      <c r="AH38" s="247"/>
      <c r="AI38" s="247"/>
      <c r="AJ38" s="247"/>
      <c r="AK38" s="247"/>
      <c r="AL38" s="247"/>
      <c r="AM38" s="247"/>
      <c r="AN38" s="247"/>
      <c r="AO38" s="247"/>
      <c r="AP38" s="247"/>
      <c r="AQ38" s="247"/>
      <c r="AS38" s="77" t="s">
        <v>927</v>
      </c>
      <c r="AT38" s="77" t="s">
        <v>155</v>
      </c>
      <c r="AU38" s="77" t="s">
        <v>428</v>
      </c>
      <c r="AV38" s="77">
        <v>2024</v>
      </c>
      <c r="AW38" s="77">
        <v>0.81629787689085187</v>
      </c>
      <c r="AX38" s="77">
        <v>0</v>
      </c>
      <c r="AY38" s="77">
        <v>0</v>
      </c>
      <c r="AZ38" s="77">
        <v>0</v>
      </c>
      <c r="BA38" s="77">
        <v>0</v>
      </c>
      <c r="BB38" s="77">
        <v>0</v>
      </c>
      <c r="BC38" s="77">
        <v>0</v>
      </c>
      <c r="BD38" s="77">
        <v>0</v>
      </c>
      <c r="BE38" s="77">
        <v>0</v>
      </c>
      <c r="BF38" s="77">
        <v>0</v>
      </c>
      <c r="BG38" s="77">
        <v>0</v>
      </c>
      <c r="BH38" s="77">
        <v>233.02395940994458</v>
      </c>
      <c r="BI38" s="77">
        <v>233.02395940994458</v>
      </c>
      <c r="BJ38" s="77">
        <v>0</v>
      </c>
      <c r="BK38" s="77">
        <v>0</v>
      </c>
      <c r="BL38" s="77">
        <v>233.02395940994458</v>
      </c>
      <c r="BM38" s="77">
        <v>233.02395940994458</v>
      </c>
      <c r="BN38" s="77">
        <v>0</v>
      </c>
      <c r="BO38" s="77">
        <v>0</v>
      </c>
      <c r="BP38" s="77">
        <v>190.21696333103782</v>
      </c>
      <c r="BQ38" s="77">
        <v>190.21696333103782</v>
      </c>
      <c r="BR38" s="77">
        <v>0</v>
      </c>
      <c r="BS38" s="77">
        <v>0</v>
      </c>
      <c r="BT38" s="77">
        <v>0</v>
      </c>
      <c r="BU38" s="77">
        <v>0</v>
      </c>
      <c r="BV38" s="77">
        <v>233.02395940994458</v>
      </c>
      <c r="BW38" s="77">
        <v>190.21696333103782</v>
      </c>
      <c r="BX38" s="77">
        <v>233.02395940994458</v>
      </c>
      <c r="BY38" s="77">
        <v>190.21696333103782</v>
      </c>
      <c r="CT38" s="77" t="s">
        <v>155</v>
      </c>
      <c r="CU38" s="77" t="s">
        <v>421</v>
      </c>
      <c r="CV38" s="77" t="s">
        <v>446</v>
      </c>
      <c r="CW38" s="77">
        <v>2024</v>
      </c>
      <c r="CX38" s="77">
        <v>0</v>
      </c>
      <c r="CY38" s="77">
        <v>0</v>
      </c>
      <c r="CZ38" s="77">
        <v>0</v>
      </c>
      <c r="DA38" s="77">
        <v>0</v>
      </c>
      <c r="DB38" s="77">
        <v>8.0408269036977217E-2</v>
      </c>
      <c r="DC38" s="77">
        <v>3.7590224611390763E-2</v>
      </c>
      <c r="DD38" s="77">
        <v>1.631433411568693E-3</v>
      </c>
      <c r="DE38" s="77">
        <v>4.1186611014017702E-2</v>
      </c>
      <c r="DF38" s="77">
        <v>0</v>
      </c>
      <c r="DG38" s="77">
        <v>0</v>
      </c>
      <c r="DH38" s="77">
        <v>8.1378100371604957E-3</v>
      </c>
      <c r="DI38" s="77">
        <v>8.1378100371604957E-3</v>
      </c>
      <c r="DJ38" s="77">
        <v>9.982855627391778E-3</v>
      </c>
      <c r="DL38" s="77">
        <v>0</v>
      </c>
      <c r="DM38" s="77">
        <v>0</v>
      </c>
      <c r="DN38" s="77">
        <v>0</v>
      </c>
      <c r="DO38" s="77">
        <v>0</v>
      </c>
      <c r="DP38" s="77">
        <v>0</v>
      </c>
      <c r="DQ38" s="77">
        <v>0</v>
      </c>
      <c r="DR38" s="77">
        <v>0</v>
      </c>
      <c r="DS38" s="77">
        <v>8.1238582724112952E-5</v>
      </c>
      <c r="DT38" s="77">
        <v>8.1238582724112952E-5</v>
      </c>
      <c r="DU38" s="77">
        <v>0</v>
      </c>
      <c r="DV38" s="77">
        <v>8.1238582724112952E-5</v>
      </c>
      <c r="DW38" s="77">
        <v>8.1238582724112952E-5</v>
      </c>
      <c r="GE38" s="77" t="s">
        <v>425</v>
      </c>
      <c r="GF38" s="77" t="s">
        <v>155</v>
      </c>
      <c r="GG38" s="77" t="s">
        <v>421</v>
      </c>
      <c r="GH38" s="77" t="s">
        <v>432</v>
      </c>
      <c r="GI38" s="77">
        <v>2024</v>
      </c>
      <c r="GJ38" s="77" t="s">
        <v>301</v>
      </c>
      <c r="GK38" s="77">
        <v>8896.5159934286567</v>
      </c>
      <c r="GL38" s="77">
        <v>170.752815</v>
      </c>
      <c r="GM38" s="77">
        <v>2024</v>
      </c>
      <c r="GN38" s="77" t="s">
        <v>175</v>
      </c>
      <c r="GO38" s="77">
        <v>5.3000000000000005E-2</v>
      </c>
      <c r="GP38" s="77">
        <v>3</v>
      </c>
      <c r="GQ38" s="77">
        <v>0</v>
      </c>
      <c r="GR38" s="77" t="s">
        <v>423</v>
      </c>
      <c r="GS38" s="77">
        <v>0</v>
      </c>
      <c r="GT38" s="77">
        <v>0</v>
      </c>
      <c r="GU38" s="77">
        <v>0</v>
      </c>
      <c r="GV38" s="248">
        <v>0</v>
      </c>
      <c r="GW38" s="248">
        <v>5.59662090813094E-2</v>
      </c>
      <c r="GX38" s="77">
        <v>497.9042741834412</v>
      </c>
      <c r="GY38" s="77">
        <v>5.59662090813094E-2</v>
      </c>
      <c r="GZ38" s="77">
        <v>497.9042741834412</v>
      </c>
    </row>
    <row r="39" spans="2:208" x14ac:dyDescent="0.25">
      <c r="B39" s="77" t="s">
        <v>927</v>
      </c>
      <c r="C39" s="246" t="s">
        <v>451</v>
      </c>
      <c r="D39" s="246">
        <v>1.5536659113984324</v>
      </c>
      <c r="E39" s="246">
        <v>1.4886475822186607</v>
      </c>
      <c r="F39" s="246">
        <v>1.2556287926611109</v>
      </c>
      <c r="G39" s="246">
        <v>1.1885435606451002</v>
      </c>
      <c r="H39" s="246">
        <v>0</v>
      </c>
      <c r="I39" s="247">
        <v>0</v>
      </c>
      <c r="J39" s="247">
        <v>1.2556287926611109</v>
      </c>
      <c r="K39" s="247">
        <v>1.2556287926611109</v>
      </c>
      <c r="L39" s="124">
        <v>2.3574866206972143</v>
      </c>
      <c r="M39" s="247">
        <v>2.2395455562686699</v>
      </c>
      <c r="N39" s="247">
        <v>2.1379190369106755</v>
      </c>
      <c r="O39" s="247">
        <v>2.1205236594017922</v>
      </c>
      <c r="P39" s="247">
        <v>2.1379190369106755</v>
      </c>
      <c r="Q39" s="247">
        <v>0</v>
      </c>
      <c r="R39" s="247">
        <v>0</v>
      </c>
      <c r="S39" s="247">
        <v>0</v>
      </c>
      <c r="T39" s="247">
        <v>0</v>
      </c>
      <c r="U39" s="247">
        <v>0</v>
      </c>
      <c r="V39" s="247">
        <v>0</v>
      </c>
      <c r="W39" s="247">
        <v>659034.87967153068</v>
      </c>
      <c r="X39" s="247">
        <v>664709.66757153708</v>
      </c>
      <c r="Y39" s="247">
        <v>628425.48522735399</v>
      </c>
      <c r="Z39" s="247">
        <v>641711.07761488121</v>
      </c>
      <c r="AA39" s="247">
        <v>587313.53759565798</v>
      </c>
      <c r="AB39" s="247"/>
      <c r="AC39" s="247"/>
      <c r="AD39" s="247"/>
      <c r="AE39" s="247"/>
      <c r="AF39" s="247"/>
      <c r="AG39" s="247"/>
      <c r="AH39" s="247"/>
      <c r="AI39" s="247"/>
      <c r="AJ39" s="247"/>
      <c r="AK39" s="247"/>
      <c r="AL39" s="247"/>
      <c r="AM39" s="247"/>
      <c r="AN39" s="247"/>
      <c r="AO39" s="247"/>
      <c r="AP39" s="247"/>
      <c r="AQ39" s="247"/>
      <c r="AS39" s="77" t="s">
        <v>927</v>
      </c>
      <c r="AT39" s="77" t="s">
        <v>155</v>
      </c>
      <c r="AU39" s="77" t="s">
        <v>428</v>
      </c>
      <c r="AV39" s="77">
        <v>2025</v>
      </c>
      <c r="AW39" s="77">
        <v>0.76289521204752508</v>
      </c>
      <c r="AX39" s="77">
        <v>0</v>
      </c>
      <c r="AY39" s="77">
        <v>0</v>
      </c>
      <c r="AZ39" s="77">
        <v>0</v>
      </c>
      <c r="BA39" s="77">
        <v>0</v>
      </c>
      <c r="BB39" s="77">
        <v>0</v>
      </c>
      <c r="BC39" s="77">
        <v>0</v>
      </c>
      <c r="BD39" s="77">
        <v>0</v>
      </c>
      <c r="BE39" s="77">
        <v>0</v>
      </c>
      <c r="BF39" s="77">
        <v>0</v>
      </c>
      <c r="BG39" s="77">
        <v>0</v>
      </c>
      <c r="BH39" s="77">
        <v>0</v>
      </c>
      <c r="BI39" s="77">
        <v>0</v>
      </c>
      <c r="BJ39" s="77">
        <v>0</v>
      </c>
      <c r="BK39" s="77">
        <v>0</v>
      </c>
      <c r="BL39" s="77">
        <v>233.02395940994458</v>
      </c>
      <c r="BM39" s="77">
        <v>233.02395940994458</v>
      </c>
      <c r="BN39" s="77">
        <v>0</v>
      </c>
      <c r="BO39" s="77">
        <v>0</v>
      </c>
      <c r="BP39" s="77">
        <v>0</v>
      </c>
      <c r="BQ39" s="77">
        <v>177.77286292620354</v>
      </c>
      <c r="BR39" s="77">
        <v>0</v>
      </c>
      <c r="BS39" s="77">
        <v>0</v>
      </c>
      <c r="BT39" s="77">
        <v>0</v>
      </c>
      <c r="BU39" s="77">
        <v>0</v>
      </c>
      <c r="BV39" s="77">
        <v>0</v>
      </c>
      <c r="BW39" s="77">
        <v>0</v>
      </c>
      <c r="BX39" s="77">
        <v>0</v>
      </c>
      <c r="BY39" s="77">
        <v>0</v>
      </c>
      <c r="CT39" s="77" t="s">
        <v>155</v>
      </c>
      <c r="CU39" s="77" t="s">
        <v>421</v>
      </c>
      <c r="CV39" s="77" t="s">
        <v>446</v>
      </c>
      <c r="CW39" s="77">
        <v>2025</v>
      </c>
      <c r="CX39" s="77">
        <v>0</v>
      </c>
      <c r="CY39" s="77">
        <v>0</v>
      </c>
      <c r="CZ39" s="77">
        <v>0</v>
      </c>
      <c r="DA39" s="77">
        <v>0</v>
      </c>
      <c r="DB39" s="77">
        <v>8.0408269036977217E-2</v>
      </c>
      <c r="DC39" s="77">
        <v>3.7590224611390763E-2</v>
      </c>
      <c r="DD39" s="77">
        <v>1.631433411568693E-3</v>
      </c>
      <c r="DE39" s="77">
        <v>4.1186611014017702E-2</v>
      </c>
      <c r="DF39" s="77">
        <v>0</v>
      </c>
      <c r="DG39" s="77">
        <v>0</v>
      </c>
      <c r="DH39" s="77">
        <v>0</v>
      </c>
      <c r="DI39" s="77">
        <v>8.1378100371604957E-3</v>
      </c>
      <c r="DJ39" s="77">
        <v>9.982855627391778E-3</v>
      </c>
      <c r="DL39" s="77">
        <v>0</v>
      </c>
      <c r="DM39" s="77">
        <v>0</v>
      </c>
      <c r="DN39" s="77">
        <v>0</v>
      </c>
      <c r="DO39" s="77">
        <v>0</v>
      </c>
      <c r="DP39" s="77">
        <v>0</v>
      </c>
      <c r="DQ39" s="77">
        <v>0</v>
      </c>
      <c r="DR39" s="77">
        <v>0</v>
      </c>
      <c r="DS39" s="77">
        <v>0</v>
      </c>
      <c r="DT39" s="77">
        <v>0</v>
      </c>
      <c r="DU39" s="77">
        <v>0</v>
      </c>
      <c r="DV39" s="77">
        <v>8.1238582724112952E-5</v>
      </c>
      <c r="DW39" s="77">
        <v>8.1238582724112952E-5</v>
      </c>
      <c r="GE39" s="77" t="s">
        <v>422</v>
      </c>
      <c r="GF39" s="77" t="s">
        <v>155</v>
      </c>
      <c r="GG39" s="77" t="s">
        <v>421</v>
      </c>
      <c r="GH39" s="77" t="s">
        <v>432</v>
      </c>
      <c r="GI39" s="77">
        <v>2025</v>
      </c>
      <c r="GJ39" s="77" t="s">
        <v>305</v>
      </c>
      <c r="GK39" s="77">
        <v>233.2300768079408</v>
      </c>
      <c r="GL39" s="77">
        <v>170.752815</v>
      </c>
      <c r="GM39" s="77">
        <v>2025</v>
      </c>
      <c r="GN39" s="77" t="s">
        <v>175</v>
      </c>
      <c r="GO39" s="77">
        <v>0.13250000000000001</v>
      </c>
      <c r="GP39" s="77">
        <v>3</v>
      </c>
      <c r="GQ39" s="77">
        <v>0</v>
      </c>
      <c r="GR39" s="77" t="s">
        <v>423</v>
      </c>
      <c r="GS39" s="77">
        <v>0</v>
      </c>
      <c r="GT39" s="77">
        <v>0</v>
      </c>
      <c r="GU39" s="77">
        <v>0</v>
      </c>
      <c r="GV39" s="248">
        <v>0</v>
      </c>
      <c r="GW39" s="248">
        <v>0</v>
      </c>
      <c r="GX39" s="77">
        <v>0</v>
      </c>
      <c r="GY39" s="77">
        <v>0.1527377521613833</v>
      </c>
      <c r="GZ39" s="77">
        <v>35.623037668071653</v>
      </c>
    </row>
    <row r="40" spans="2:208" x14ac:dyDescent="0.25">
      <c r="B40" s="77" t="s">
        <v>927</v>
      </c>
      <c r="C40" s="246" t="s">
        <v>452</v>
      </c>
      <c r="D40" s="246">
        <v>0.88893472519276995</v>
      </c>
      <c r="E40" s="246">
        <v>0.85102999050299344</v>
      </c>
      <c r="F40" s="246">
        <v>0.78532492222118011</v>
      </c>
      <c r="G40" s="246">
        <v>0.74334690463249264</v>
      </c>
      <c r="H40" s="246">
        <v>0</v>
      </c>
      <c r="I40" s="247">
        <v>0</v>
      </c>
      <c r="J40" s="247">
        <v>0.78532492222118011</v>
      </c>
      <c r="K40" s="247">
        <v>0.78532492222118011</v>
      </c>
      <c r="L40" s="124">
        <v>1.2535245304676361</v>
      </c>
      <c r="M40" s="247">
        <v>1.18982813899486</v>
      </c>
      <c r="N40" s="247">
        <v>1.1411809082163582</v>
      </c>
      <c r="O40" s="247">
        <v>1.1318651418776913</v>
      </c>
      <c r="P40" s="247">
        <v>1.1411809082163582</v>
      </c>
      <c r="Q40" s="247">
        <v>0</v>
      </c>
      <c r="R40" s="247">
        <v>0</v>
      </c>
      <c r="S40" s="247">
        <v>0</v>
      </c>
      <c r="T40" s="247">
        <v>0</v>
      </c>
      <c r="U40" s="247">
        <v>0</v>
      </c>
      <c r="V40" s="247">
        <v>0</v>
      </c>
      <c r="W40" s="247">
        <v>709148.24846797902</v>
      </c>
      <c r="X40" s="247">
        <v>715254.55031003419</v>
      </c>
      <c r="Y40" s="247">
        <v>736340.45288229571</v>
      </c>
      <c r="Z40" s="247">
        <v>751907.48405052104</v>
      </c>
      <c r="AA40" s="247">
        <v>688168.6475535474</v>
      </c>
      <c r="AB40" s="247"/>
      <c r="AC40" s="247"/>
      <c r="AD40" s="247"/>
      <c r="AE40" s="247"/>
      <c r="AF40" s="247"/>
      <c r="AG40" s="247"/>
      <c r="AH40" s="247"/>
      <c r="AI40" s="247"/>
      <c r="AJ40" s="247"/>
      <c r="AK40" s="247"/>
      <c r="AL40" s="247"/>
      <c r="AM40" s="247"/>
      <c r="AN40" s="247"/>
      <c r="AO40" s="247"/>
      <c r="AP40" s="247"/>
      <c r="AQ40" s="247"/>
      <c r="AS40" s="77" t="s">
        <v>927</v>
      </c>
      <c r="AT40" s="77" t="s">
        <v>155</v>
      </c>
      <c r="AU40" s="77" t="s">
        <v>429</v>
      </c>
      <c r="AV40" s="77">
        <v>2020</v>
      </c>
      <c r="AW40" s="77">
        <v>1</v>
      </c>
      <c r="AX40" s="77">
        <v>0</v>
      </c>
      <c r="AY40" s="77">
        <v>0</v>
      </c>
      <c r="AZ40" s="77">
        <v>178.77115607287672</v>
      </c>
      <c r="BA40" s="77">
        <v>178.77115607287672</v>
      </c>
      <c r="BB40" s="77">
        <v>0</v>
      </c>
      <c r="BC40" s="77">
        <v>0</v>
      </c>
      <c r="BD40" s="77">
        <v>0</v>
      </c>
      <c r="BE40" s="77">
        <v>0</v>
      </c>
      <c r="BF40" s="77">
        <v>0</v>
      </c>
      <c r="BG40" s="77">
        <v>0</v>
      </c>
      <c r="BH40" s="77">
        <v>0</v>
      </c>
      <c r="BI40" s="77">
        <v>0</v>
      </c>
      <c r="BJ40" s="77">
        <v>0</v>
      </c>
      <c r="BK40" s="77">
        <v>0</v>
      </c>
      <c r="BL40" s="77">
        <v>0</v>
      </c>
      <c r="BM40" s="77">
        <v>0</v>
      </c>
      <c r="BN40" s="77">
        <v>178.77115607287672</v>
      </c>
      <c r="BO40" s="77">
        <v>0</v>
      </c>
      <c r="BP40" s="77">
        <v>0</v>
      </c>
      <c r="BQ40" s="77">
        <v>0</v>
      </c>
      <c r="BR40" s="77">
        <v>0</v>
      </c>
      <c r="BS40" s="77">
        <v>0</v>
      </c>
      <c r="BT40" s="77">
        <v>0</v>
      </c>
      <c r="BU40" s="77">
        <v>0</v>
      </c>
      <c r="BV40" s="77">
        <v>0</v>
      </c>
      <c r="BW40" s="77">
        <v>0</v>
      </c>
      <c r="BX40" s="77">
        <v>0</v>
      </c>
      <c r="BY40" s="77">
        <v>0</v>
      </c>
      <c r="CT40" s="77" t="s">
        <v>155</v>
      </c>
      <c r="CU40" s="77" t="s">
        <v>421</v>
      </c>
      <c r="CV40" s="77" t="s">
        <v>453</v>
      </c>
      <c r="CW40" s="77">
        <v>2020</v>
      </c>
      <c r="CX40" s="77">
        <v>0</v>
      </c>
      <c r="CY40" s="77">
        <v>0</v>
      </c>
      <c r="CZ40" s="77">
        <v>0</v>
      </c>
      <c r="DA40" s="77">
        <v>0</v>
      </c>
      <c r="DB40" s="77">
        <v>14146.130641332529</v>
      </c>
      <c r="DC40" s="77">
        <v>222.2294216278307</v>
      </c>
      <c r="DD40" s="77">
        <v>8585.722809247949</v>
      </c>
      <c r="DE40" s="77">
        <v>5338.1784104567478</v>
      </c>
      <c r="DF40" s="77">
        <v>813.21078921305116</v>
      </c>
      <c r="DG40" s="77">
        <v>0</v>
      </c>
      <c r="DH40" s="77">
        <v>0</v>
      </c>
      <c r="DI40" s="77">
        <v>0</v>
      </c>
      <c r="DJ40" s="77">
        <v>3.6526287446282332E-4</v>
      </c>
      <c r="DL40" s="77">
        <v>0</v>
      </c>
      <c r="DM40" s="77">
        <v>0.29703571041214016</v>
      </c>
      <c r="DN40" s="77">
        <v>0.29703571041214016</v>
      </c>
      <c r="DO40" s="77">
        <v>0</v>
      </c>
      <c r="DP40" s="77">
        <v>0</v>
      </c>
      <c r="DQ40" s="77">
        <v>0</v>
      </c>
      <c r="DR40" s="77">
        <v>0</v>
      </c>
      <c r="DS40" s="77">
        <v>0</v>
      </c>
      <c r="DT40" s="77">
        <v>0</v>
      </c>
      <c r="DU40" s="77">
        <v>0</v>
      </c>
      <c r="DV40" s="77">
        <v>0</v>
      </c>
      <c r="DW40" s="77">
        <v>0</v>
      </c>
      <c r="GE40" s="77" t="s">
        <v>425</v>
      </c>
      <c r="GF40" s="77" t="s">
        <v>155</v>
      </c>
      <c r="GG40" s="77" t="s">
        <v>421</v>
      </c>
      <c r="GH40" s="77" t="s">
        <v>432</v>
      </c>
      <c r="GI40" s="77">
        <v>2025</v>
      </c>
      <c r="GJ40" s="77" t="s">
        <v>301</v>
      </c>
      <c r="GK40" s="77">
        <v>8896.5159934286567</v>
      </c>
      <c r="GL40" s="77">
        <v>170.752815</v>
      </c>
      <c r="GM40" s="77">
        <v>2025</v>
      </c>
      <c r="GN40" s="77" t="s">
        <v>175</v>
      </c>
      <c r="GO40" s="77">
        <v>5.3000000000000005E-2</v>
      </c>
      <c r="GP40" s="77">
        <v>3</v>
      </c>
      <c r="GQ40" s="77">
        <v>0</v>
      </c>
      <c r="GR40" s="77" t="s">
        <v>423</v>
      </c>
      <c r="GS40" s="77">
        <v>0</v>
      </c>
      <c r="GT40" s="77">
        <v>0</v>
      </c>
      <c r="GU40" s="77">
        <v>0</v>
      </c>
      <c r="GV40" s="248">
        <v>0</v>
      </c>
      <c r="GW40" s="248">
        <v>0</v>
      </c>
      <c r="GX40" s="77">
        <v>0</v>
      </c>
      <c r="GY40" s="77">
        <v>5.59662090813094E-2</v>
      </c>
      <c r="GZ40" s="77">
        <v>497.9042741834412</v>
      </c>
    </row>
    <row r="41" spans="2:208" x14ac:dyDescent="0.25">
      <c r="B41" s="77" t="s">
        <v>927</v>
      </c>
      <c r="C41" s="246" t="s">
        <v>454</v>
      </c>
      <c r="D41" s="246">
        <v>60.202009910266113</v>
      </c>
      <c r="E41" s="246">
        <v>58.759087903100735</v>
      </c>
      <c r="F41" s="246">
        <v>47.710893419360147</v>
      </c>
      <c r="G41" s="246">
        <v>45.16352933470489</v>
      </c>
      <c r="H41" s="246">
        <v>0</v>
      </c>
      <c r="I41" s="247">
        <v>0</v>
      </c>
      <c r="J41" s="247">
        <v>47.710893419360147</v>
      </c>
      <c r="K41" s="247">
        <v>47.710893419360147</v>
      </c>
      <c r="L41" s="124">
        <v>511.67255386643365</v>
      </c>
      <c r="M41" s="247">
        <v>495.14521000580049</v>
      </c>
      <c r="N41" s="247">
        <v>480.40480302563651</v>
      </c>
      <c r="O41" s="247">
        <v>476.51403308544786</v>
      </c>
      <c r="P41" s="247">
        <v>480.40480302563651</v>
      </c>
      <c r="Q41" s="247">
        <v>0</v>
      </c>
      <c r="R41" s="247">
        <v>0</v>
      </c>
      <c r="S41" s="247">
        <v>0</v>
      </c>
      <c r="T41" s="247">
        <v>0</v>
      </c>
      <c r="U41" s="247">
        <v>0</v>
      </c>
      <c r="V41" s="247">
        <v>0</v>
      </c>
      <c r="W41" s="247">
        <v>117657.29753404201</v>
      </c>
      <c r="X41" s="247">
        <v>118670.41569969422</v>
      </c>
      <c r="Y41" s="247">
        <v>106265.91498917855</v>
      </c>
      <c r="Z41" s="247">
        <v>108512.49101835259</v>
      </c>
      <c r="AA41" s="247">
        <v>99313.939242222943</v>
      </c>
      <c r="AB41" s="247"/>
      <c r="AC41" s="247"/>
      <c r="AD41" s="247"/>
      <c r="AE41" s="247"/>
      <c r="AF41" s="247"/>
      <c r="AG41" s="247"/>
      <c r="AH41" s="247"/>
      <c r="AI41" s="247"/>
      <c r="AJ41" s="247"/>
      <c r="AK41" s="247"/>
      <c r="AL41" s="247"/>
      <c r="AM41" s="247"/>
      <c r="AN41" s="247"/>
      <c r="AO41" s="247"/>
      <c r="AP41" s="247"/>
      <c r="AQ41" s="247"/>
      <c r="AS41" s="77" t="s">
        <v>927</v>
      </c>
      <c r="AT41" s="77" t="s">
        <v>155</v>
      </c>
      <c r="AU41" s="77" t="s">
        <v>429</v>
      </c>
      <c r="AV41" s="77">
        <v>2021</v>
      </c>
      <c r="AW41" s="77">
        <v>1</v>
      </c>
      <c r="AX41" s="77">
        <v>0</v>
      </c>
      <c r="AY41" s="77">
        <v>0</v>
      </c>
      <c r="AZ41" s="77">
        <v>178.77115607287672</v>
      </c>
      <c r="BA41" s="77">
        <v>178.77115607287672</v>
      </c>
      <c r="BB41" s="77">
        <v>0</v>
      </c>
      <c r="BC41" s="77">
        <v>0</v>
      </c>
      <c r="BD41" s="77">
        <v>178.77115607287672</v>
      </c>
      <c r="BE41" s="77">
        <v>178.77115607287672</v>
      </c>
      <c r="BF41" s="77">
        <v>0</v>
      </c>
      <c r="BG41" s="77">
        <v>0</v>
      </c>
      <c r="BH41" s="77">
        <v>0</v>
      </c>
      <c r="BI41" s="77">
        <v>0</v>
      </c>
      <c r="BJ41" s="77">
        <v>0</v>
      </c>
      <c r="BK41" s="77">
        <v>0</v>
      </c>
      <c r="BL41" s="77">
        <v>0</v>
      </c>
      <c r="BM41" s="77">
        <v>0</v>
      </c>
      <c r="BN41" s="77">
        <v>178.77115607287672</v>
      </c>
      <c r="BO41" s="77">
        <v>178.77115607287672</v>
      </c>
      <c r="BP41" s="77">
        <v>0</v>
      </c>
      <c r="BQ41" s="77">
        <v>0</v>
      </c>
      <c r="BR41" s="77">
        <v>0</v>
      </c>
      <c r="BS41" s="77">
        <v>0</v>
      </c>
      <c r="BT41" s="77">
        <v>0</v>
      </c>
      <c r="BU41" s="77">
        <v>0</v>
      </c>
      <c r="BV41" s="77">
        <v>0</v>
      </c>
      <c r="BW41" s="77">
        <v>0</v>
      </c>
      <c r="BX41" s="77">
        <v>0</v>
      </c>
      <c r="BY41" s="77">
        <v>0</v>
      </c>
      <c r="CT41" s="77" t="s">
        <v>155</v>
      </c>
      <c r="CU41" s="77" t="s">
        <v>421</v>
      </c>
      <c r="CV41" s="77" t="s">
        <v>453</v>
      </c>
      <c r="CW41" s="77">
        <v>2021</v>
      </c>
      <c r="CX41" s="77">
        <v>0</v>
      </c>
      <c r="CY41" s="77">
        <v>0</v>
      </c>
      <c r="CZ41" s="77">
        <v>0</v>
      </c>
      <c r="DA41" s="77">
        <v>0</v>
      </c>
      <c r="DB41" s="77">
        <v>14146.130641332529</v>
      </c>
      <c r="DC41" s="77">
        <v>222.2294216278307</v>
      </c>
      <c r="DD41" s="77">
        <v>8585.722809247949</v>
      </c>
      <c r="DE41" s="77">
        <v>5338.1784104567478</v>
      </c>
      <c r="DF41" s="77">
        <v>813.21078921305116</v>
      </c>
      <c r="DG41" s="77">
        <v>813.21078921305116</v>
      </c>
      <c r="DH41" s="77">
        <v>0</v>
      </c>
      <c r="DI41" s="77">
        <v>0</v>
      </c>
      <c r="DJ41" s="77">
        <v>3.6526287446282332E-4</v>
      </c>
      <c r="DL41" s="77">
        <v>0</v>
      </c>
      <c r="DM41" s="77">
        <v>0.29703571041214016</v>
      </c>
      <c r="DN41" s="77">
        <v>0.29703571041214016</v>
      </c>
      <c r="DO41" s="77">
        <v>0</v>
      </c>
      <c r="DP41" s="77">
        <v>0.29703571041214016</v>
      </c>
      <c r="DQ41" s="77">
        <v>0.29703571041214016</v>
      </c>
      <c r="DR41" s="77">
        <v>0</v>
      </c>
      <c r="DS41" s="77">
        <v>0</v>
      </c>
      <c r="DT41" s="77">
        <v>0</v>
      </c>
      <c r="DU41" s="77">
        <v>0</v>
      </c>
      <c r="DV41" s="77">
        <v>0</v>
      </c>
      <c r="DW41" s="77">
        <v>0</v>
      </c>
      <c r="GE41" s="77" t="s">
        <v>422</v>
      </c>
      <c r="GF41" s="77" t="s">
        <v>155</v>
      </c>
      <c r="GG41" s="77" t="s">
        <v>421</v>
      </c>
      <c r="GH41" s="77" t="s">
        <v>439</v>
      </c>
      <c r="GI41" s="77">
        <v>2021</v>
      </c>
      <c r="GJ41" s="77" t="s">
        <v>305</v>
      </c>
      <c r="GK41" s="77">
        <v>0.69641821681223159</v>
      </c>
      <c r="GL41" s="77">
        <v>170.752815</v>
      </c>
      <c r="GM41" s="77">
        <v>2021</v>
      </c>
      <c r="GN41" s="77" t="s">
        <v>175</v>
      </c>
      <c r="GO41" s="77">
        <v>0.13250000000000001</v>
      </c>
      <c r="GP41" s="77">
        <v>3</v>
      </c>
      <c r="GQ41" s="77">
        <v>0</v>
      </c>
      <c r="GR41" s="77" t="s">
        <v>423</v>
      </c>
      <c r="GS41" s="77">
        <v>0.1527377521613833</v>
      </c>
      <c r="GT41" s="77">
        <v>0.10636935300013912</v>
      </c>
      <c r="GU41" s="77">
        <v>0.1527377521613833</v>
      </c>
      <c r="GV41" s="248">
        <v>0.10636935300013912</v>
      </c>
      <c r="GW41" s="248">
        <v>0</v>
      </c>
      <c r="GX41" s="77">
        <v>0</v>
      </c>
      <c r="GY41" s="77">
        <v>0</v>
      </c>
      <c r="GZ41" s="77">
        <v>0</v>
      </c>
    </row>
    <row r="42" spans="2:208" x14ac:dyDescent="0.25">
      <c r="B42" s="77" t="s">
        <v>927</v>
      </c>
      <c r="C42" s="246" t="s">
        <v>455</v>
      </c>
      <c r="D42" s="246">
        <v>82.45634033621613</v>
      </c>
      <c r="E42" s="246">
        <v>80.146316783330548</v>
      </c>
      <c r="F42" s="246">
        <v>72.581139836536906</v>
      </c>
      <c r="G42" s="246">
        <v>68.705881742557338</v>
      </c>
      <c r="H42" s="246">
        <v>0</v>
      </c>
      <c r="I42" s="247">
        <v>0</v>
      </c>
      <c r="J42" s="247">
        <v>72.581139836536906</v>
      </c>
      <c r="K42" s="247">
        <v>72.581139836536906</v>
      </c>
      <c r="L42" s="124">
        <v>292.35434615202053</v>
      </c>
      <c r="M42" s="247">
        <v>281.73802945001188</v>
      </c>
      <c r="N42" s="247">
        <v>274.10571751910487</v>
      </c>
      <c r="O42" s="247">
        <v>271.88563241618954</v>
      </c>
      <c r="P42" s="247">
        <v>274.10571751910487</v>
      </c>
      <c r="Q42" s="247">
        <v>0</v>
      </c>
      <c r="R42" s="247">
        <v>0</v>
      </c>
      <c r="S42" s="247">
        <v>0</v>
      </c>
      <c r="T42" s="247">
        <v>0</v>
      </c>
      <c r="U42" s="247">
        <v>0</v>
      </c>
      <c r="V42" s="247">
        <v>0</v>
      </c>
      <c r="W42" s="247">
        <v>282042.4646375528</v>
      </c>
      <c r="X42" s="247">
        <v>284471.06320643419</v>
      </c>
      <c r="Y42" s="247">
        <v>283327.9813642762</v>
      </c>
      <c r="Z42" s="247">
        <v>289317.84040225722</v>
      </c>
      <c r="AA42" s="247">
        <v>264792.50594792166</v>
      </c>
      <c r="AB42" s="247"/>
      <c r="AC42" s="247"/>
      <c r="AD42" s="247"/>
      <c r="AE42" s="247"/>
      <c r="AF42" s="247"/>
      <c r="AG42" s="247"/>
      <c r="AH42" s="247"/>
      <c r="AI42" s="247"/>
      <c r="AJ42" s="247"/>
      <c r="AK42" s="247"/>
      <c r="AL42" s="247"/>
      <c r="AM42" s="247"/>
      <c r="AN42" s="247"/>
      <c r="AO42" s="247"/>
      <c r="AP42" s="247"/>
      <c r="AQ42" s="247"/>
      <c r="AS42" s="77" t="s">
        <v>927</v>
      </c>
      <c r="AT42" s="77" t="s">
        <v>155</v>
      </c>
      <c r="AU42" s="77" t="s">
        <v>429</v>
      </c>
      <c r="AV42" s="77">
        <v>2022</v>
      </c>
      <c r="AW42" s="77">
        <v>0.93457943925233644</v>
      </c>
      <c r="AX42" s="77">
        <v>0</v>
      </c>
      <c r="AY42" s="77">
        <v>0</v>
      </c>
      <c r="AZ42" s="77">
        <v>178.55871124538643</v>
      </c>
      <c r="BA42" s="77">
        <v>178.55871124538643</v>
      </c>
      <c r="BB42" s="77">
        <v>0</v>
      </c>
      <c r="BC42" s="77">
        <v>0</v>
      </c>
      <c r="BD42" s="77">
        <v>178.55871124538643</v>
      </c>
      <c r="BE42" s="77">
        <v>178.55871124538643</v>
      </c>
      <c r="BF42" s="77">
        <v>0</v>
      </c>
      <c r="BG42" s="77">
        <v>0</v>
      </c>
      <c r="BH42" s="77">
        <v>176.94199787133576</v>
      </c>
      <c r="BI42" s="77">
        <v>176.94199787133576</v>
      </c>
      <c r="BJ42" s="77">
        <v>0</v>
      </c>
      <c r="BK42" s="77">
        <v>0</v>
      </c>
      <c r="BL42" s="77">
        <v>0</v>
      </c>
      <c r="BM42" s="77">
        <v>0</v>
      </c>
      <c r="BN42" s="77">
        <v>166.87730022933312</v>
      </c>
      <c r="BO42" s="77">
        <v>166.87730022933312</v>
      </c>
      <c r="BP42" s="77">
        <v>165.36635315078109</v>
      </c>
      <c r="BQ42" s="77">
        <v>0</v>
      </c>
      <c r="BR42" s="77">
        <v>0</v>
      </c>
      <c r="BS42" s="77">
        <v>0</v>
      </c>
      <c r="BT42" s="77">
        <v>0</v>
      </c>
      <c r="BU42" s="77">
        <v>0</v>
      </c>
      <c r="BV42" s="77">
        <v>176.94199787133576</v>
      </c>
      <c r="BW42" s="77">
        <v>165.36635315078109</v>
      </c>
      <c r="BX42" s="77">
        <v>176.94199787133576</v>
      </c>
      <c r="BY42" s="77">
        <v>165.36635315078109</v>
      </c>
      <c r="CT42" s="77" t="s">
        <v>155</v>
      </c>
      <c r="CU42" s="77" t="s">
        <v>421</v>
      </c>
      <c r="CV42" s="77" t="s">
        <v>453</v>
      </c>
      <c r="CW42" s="77">
        <v>2022</v>
      </c>
      <c r="CX42" s="77">
        <v>0</v>
      </c>
      <c r="CY42" s="77">
        <v>0</v>
      </c>
      <c r="CZ42" s="77">
        <v>0</v>
      </c>
      <c r="DA42" s="77">
        <v>0</v>
      </c>
      <c r="DB42" s="77">
        <v>14146.130641332529</v>
      </c>
      <c r="DC42" s="77">
        <v>222.2294216278307</v>
      </c>
      <c r="DD42" s="77">
        <v>8585.722809247949</v>
      </c>
      <c r="DE42" s="77">
        <v>5338.1784104567478</v>
      </c>
      <c r="DF42" s="77">
        <v>813.21078921305116</v>
      </c>
      <c r="DG42" s="77">
        <v>813.21078921305116</v>
      </c>
      <c r="DH42" s="77">
        <v>813.21078921305116</v>
      </c>
      <c r="DI42" s="77">
        <v>0</v>
      </c>
      <c r="DJ42" s="77">
        <v>3.6526287446282332E-4</v>
      </c>
      <c r="DL42" s="77">
        <v>0</v>
      </c>
      <c r="DM42" s="77">
        <v>0.29703571041214016</v>
      </c>
      <c r="DN42" s="77">
        <v>0.29703571041214016</v>
      </c>
      <c r="DO42" s="77">
        <v>0</v>
      </c>
      <c r="DP42" s="77">
        <v>0.29703571041214016</v>
      </c>
      <c r="DQ42" s="77">
        <v>0.29703571041214016</v>
      </c>
      <c r="DR42" s="77">
        <v>0</v>
      </c>
      <c r="DS42" s="77">
        <v>0.29703571041214016</v>
      </c>
      <c r="DT42" s="77">
        <v>0.29703571041214016</v>
      </c>
      <c r="DU42" s="77">
        <v>0</v>
      </c>
      <c r="DV42" s="77">
        <v>0</v>
      </c>
      <c r="DW42" s="77">
        <v>0</v>
      </c>
      <c r="GE42" s="77" t="s">
        <v>425</v>
      </c>
      <c r="GF42" s="77" t="s">
        <v>155</v>
      </c>
      <c r="GG42" s="77" t="s">
        <v>421</v>
      </c>
      <c r="GH42" s="77" t="s">
        <v>439</v>
      </c>
      <c r="GI42" s="77">
        <v>2021</v>
      </c>
      <c r="GJ42" s="77" t="s">
        <v>301</v>
      </c>
      <c r="GK42" s="77">
        <v>2.9419641522810238</v>
      </c>
      <c r="GL42" s="77">
        <v>170.752815</v>
      </c>
      <c r="GM42" s="77">
        <v>2021</v>
      </c>
      <c r="GN42" s="77" t="s">
        <v>175</v>
      </c>
      <c r="GO42" s="77">
        <v>5.3000000000000005E-2</v>
      </c>
      <c r="GP42" s="77">
        <v>3</v>
      </c>
      <c r="GQ42" s="77">
        <v>0</v>
      </c>
      <c r="GR42" s="77" t="s">
        <v>423</v>
      </c>
      <c r="GS42" s="77">
        <v>5.59662090813094E-2</v>
      </c>
      <c r="GT42" s="77">
        <v>0.16465058085627696</v>
      </c>
      <c r="GU42" s="77">
        <v>5.59662090813094E-2</v>
      </c>
      <c r="GV42" s="248">
        <v>0.16465058085627696</v>
      </c>
      <c r="GW42" s="248">
        <v>0</v>
      </c>
      <c r="GX42" s="77">
        <v>0</v>
      </c>
      <c r="GY42" s="77">
        <v>0</v>
      </c>
      <c r="GZ42" s="77">
        <v>0</v>
      </c>
    </row>
    <row r="43" spans="2:208" x14ac:dyDescent="0.25">
      <c r="B43" s="77" t="s">
        <v>927</v>
      </c>
      <c r="C43" s="246" t="s">
        <v>456</v>
      </c>
      <c r="D43" s="246">
        <v>13.243144832287946</v>
      </c>
      <c r="E43" s="246">
        <v>12.578717822604048</v>
      </c>
      <c r="F43" s="246">
        <v>17.105116592555692</v>
      </c>
      <c r="G43" s="246">
        <v>16.191838584287556</v>
      </c>
      <c r="H43" s="246">
        <v>0</v>
      </c>
      <c r="I43" s="247">
        <v>0</v>
      </c>
      <c r="J43" s="247">
        <v>17.105116592555692</v>
      </c>
      <c r="K43" s="247">
        <v>17.105116592555692</v>
      </c>
      <c r="L43" s="124">
        <v>197.06691286454262</v>
      </c>
      <c r="M43" s="247">
        <v>185.58179219481917</v>
      </c>
      <c r="N43" s="247">
        <v>179.83642723150012</v>
      </c>
      <c r="O43" s="247">
        <v>178.37986187196967</v>
      </c>
      <c r="P43" s="247">
        <v>179.83642723150012</v>
      </c>
      <c r="Q43" s="247">
        <v>0</v>
      </c>
      <c r="R43" s="247">
        <v>0</v>
      </c>
      <c r="S43" s="247">
        <v>0</v>
      </c>
      <c r="T43" s="247">
        <v>0</v>
      </c>
      <c r="U43" s="247">
        <v>0</v>
      </c>
      <c r="V43" s="247">
        <v>0</v>
      </c>
      <c r="W43" s="247">
        <v>67201.259916173003</v>
      </c>
      <c r="X43" s="247">
        <v>67779.913502501484</v>
      </c>
      <c r="Y43" s="247">
        <v>101772.9001615126</v>
      </c>
      <c r="Z43" s="247">
        <v>103924.48901242176</v>
      </c>
      <c r="AA43" s="247">
        <v>95114.859964030475</v>
      </c>
      <c r="AB43" s="247"/>
      <c r="AC43" s="247"/>
      <c r="AD43" s="247"/>
      <c r="AE43" s="247"/>
      <c r="AF43" s="247"/>
      <c r="AG43" s="247"/>
      <c r="AH43" s="247"/>
      <c r="AI43" s="247"/>
      <c r="AJ43" s="247"/>
      <c r="AK43" s="247"/>
      <c r="AL43" s="247"/>
      <c r="AM43" s="247"/>
      <c r="AN43" s="247"/>
      <c r="AO43" s="247"/>
      <c r="AP43" s="247"/>
      <c r="AQ43" s="247"/>
      <c r="AS43" s="77" t="s">
        <v>927</v>
      </c>
      <c r="AT43" s="77" t="s">
        <v>155</v>
      </c>
      <c r="AU43" s="77" t="s">
        <v>429</v>
      </c>
      <c r="AV43" s="77">
        <v>2023</v>
      </c>
      <c r="AW43" s="77">
        <v>0.87343872827321156</v>
      </c>
      <c r="AX43" s="77">
        <v>0</v>
      </c>
      <c r="AY43" s="77">
        <v>0</v>
      </c>
      <c r="AZ43" s="77">
        <v>0</v>
      </c>
      <c r="BA43" s="77">
        <v>0</v>
      </c>
      <c r="BB43" s="77">
        <v>0</v>
      </c>
      <c r="BC43" s="77">
        <v>0</v>
      </c>
      <c r="BD43" s="77">
        <v>185.16587462328843</v>
      </c>
      <c r="BE43" s="77">
        <v>185.16587462328843</v>
      </c>
      <c r="BF43" s="77">
        <v>0</v>
      </c>
      <c r="BG43" s="77">
        <v>0</v>
      </c>
      <c r="BH43" s="77">
        <v>183.48925712650799</v>
      </c>
      <c r="BI43" s="77">
        <v>183.48925712650799</v>
      </c>
      <c r="BJ43" s="77">
        <v>0</v>
      </c>
      <c r="BK43" s="77">
        <v>0</v>
      </c>
      <c r="BL43" s="77">
        <v>183.48925712650799</v>
      </c>
      <c r="BM43" s="77">
        <v>183.48925712650799</v>
      </c>
      <c r="BN43" s="77">
        <v>0</v>
      </c>
      <c r="BO43" s="77">
        <v>161.73104605056199</v>
      </c>
      <c r="BP43" s="77">
        <v>160.26662339637346</v>
      </c>
      <c r="BQ43" s="77">
        <v>160.26662339637346</v>
      </c>
      <c r="BR43" s="77">
        <v>0</v>
      </c>
      <c r="BS43" s="77">
        <v>0</v>
      </c>
      <c r="BT43" s="77">
        <v>0</v>
      </c>
      <c r="BU43" s="77">
        <v>0</v>
      </c>
      <c r="BV43" s="77">
        <v>183.48925712650799</v>
      </c>
      <c r="BW43" s="77">
        <v>160.26662339637346</v>
      </c>
      <c r="BX43" s="77">
        <v>183.48925712650799</v>
      </c>
      <c r="BY43" s="77">
        <v>160.26662339637346</v>
      </c>
      <c r="CT43" s="77" t="s">
        <v>155</v>
      </c>
      <c r="CU43" s="77" t="s">
        <v>421</v>
      </c>
      <c r="CV43" s="77" t="s">
        <v>453</v>
      </c>
      <c r="CW43" s="77">
        <v>2023</v>
      </c>
      <c r="CX43" s="77">
        <v>0</v>
      </c>
      <c r="CY43" s="77">
        <v>0</v>
      </c>
      <c r="CZ43" s="77">
        <v>0</v>
      </c>
      <c r="DA43" s="77">
        <v>0</v>
      </c>
      <c r="DB43" s="77">
        <v>14664.637556436641</v>
      </c>
      <c r="DC43" s="77">
        <v>233.2300768079393</v>
      </c>
      <c r="DD43" s="77">
        <v>8896.5159934286003</v>
      </c>
      <c r="DE43" s="77">
        <v>5534.8914862000956</v>
      </c>
      <c r="DF43" s="77">
        <v>0</v>
      </c>
      <c r="DG43" s="77">
        <v>843.29420601054335</v>
      </c>
      <c r="DH43" s="77">
        <v>843.29420601054335</v>
      </c>
      <c r="DI43" s="77">
        <v>843.29420601054335</v>
      </c>
      <c r="DJ43" s="77">
        <v>3.6526287446282332E-4</v>
      </c>
      <c r="DL43" s="77">
        <v>0</v>
      </c>
      <c r="DM43" s="77">
        <v>0</v>
      </c>
      <c r="DN43" s="77">
        <v>0</v>
      </c>
      <c r="DO43" s="77">
        <v>0</v>
      </c>
      <c r="DP43" s="77">
        <v>0.30802406570525537</v>
      </c>
      <c r="DQ43" s="77">
        <v>0.30802406570525537</v>
      </c>
      <c r="DR43" s="77">
        <v>0</v>
      </c>
      <c r="DS43" s="77">
        <v>0.30802406570525537</v>
      </c>
      <c r="DT43" s="77">
        <v>0.30802406570525537</v>
      </c>
      <c r="DU43" s="77">
        <v>0</v>
      </c>
      <c r="DV43" s="77">
        <v>0.30802406570525537</v>
      </c>
      <c r="DW43" s="77">
        <v>0.30802406570525537</v>
      </c>
      <c r="GE43" s="77" t="s">
        <v>427</v>
      </c>
      <c r="GF43" s="77" t="s">
        <v>155</v>
      </c>
      <c r="GG43" s="77" t="s">
        <v>421</v>
      </c>
      <c r="GH43" s="77" t="s">
        <v>439</v>
      </c>
      <c r="GI43" s="77">
        <v>2021</v>
      </c>
      <c r="GJ43" s="77" t="s">
        <v>303</v>
      </c>
      <c r="GK43" s="77">
        <v>1.602175962208289</v>
      </c>
      <c r="GL43" s="77">
        <v>170.752815</v>
      </c>
      <c r="GM43" s="77">
        <v>2021</v>
      </c>
      <c r="GN43" s="77" t="s">
        <v>175</v>
      </c>
      <c r="GO43" s="77">
        <v>5.3000000000000005E-2</v>
      </c>
      <c r="GP43" s="77">
        <v>3</v>
      </c>
      <c r="GQ43" s="77">
        <v>0</v>
      </c>
      <c r="GR43" s="77" t="s">
        <v>423</v>
      </c>
      <c r="GS43" s="77">
        <v>5.59662090813094E-2</v>
      </c>
      <c r="GT43" s="77">
        <v>8.966771488599716E-2</v>
      </c>
      <c r="GU43" s="77">
        <v>5.59662090813094E-2</v>
      </c>
      <c r="GV43" s="248">
        <v>8.966771488599716E-2</v>
      </c>
      <c r="GW43" s="248">
        <v>0</v>
      </c>
      <c r="GX43" s="77">
        <v>0</v>
      </c>
      <c r="GY43" s="77">
        <v>0</v>
      </c>
      <c r="GZ43" s="77">
        <v>0</v>
      </c>
    </row>
    <row r="44" spans="2:208" x14ac:dyDescent="0.25">
      <c r="B44" s="77" t="s">
        <v>927</v>
      </c>
      <c r="C44" s="246" t="s">
        <v>457</v>
      </c>
      <c r="D44" s="246">
        <v>32.448068474196177</v>
      </c>
      <c r="E44" s="246">
        <v>31.215211067279377</v>
      </c>
      <c r="F44" s="246">
        <v>27.098573067961354</v>
      </c>
      <c r="G44" s="246">
        <v>25.651720416668805</v>
      </c>
      <c r="H44" s="246">
        <v>0</v>
      </c>
      <c r="I44" s="247">
        <v>0</v>
      </c>
      <c r="J44" s="247">
        <v>27.098573067961354</v>
      </c>
      <c r="K44" s="247">
        <v>27.098573067961354</v>
      </c>
      <c r="L44" s="124">
        <v>157.17733176384573</v>
      </c>
      <c r="M44" s="247">
        <v>149.91453539354228</v>
      </c>
      <c r="N44" s="247">
        <v>143.97855823488607</v>
      </c>
      <c r="O44" s="247">
        <v>142.8124026680097</v>
      </c>
      <c r="P44" s="247">
        <v>143.97855823488607</v>
      </c>
      <c r="Q44" s="247">
        <v>0</v>
      </c>
      <c r="R44" s="247">
        <v>0</v>
      </c>
      <c r="S44" s="247">
        <v>0</v>
      </c>
      <c r="T44" s="247">
        <v>0</v>
      </c>
      <c r="U44" s="247">
        <v>0</v>
      </c>
      <c r="V44" s="247">
        <v>0</v>
      </c>
      <c r="W44" s="247">
        <v>206442.41831861882</v>
      </c>
      <c r="X44" s="247">
        <v>208220.04340897288</v>
      </c>
      <c r="Y44" s="247">
        <v>201387.43947842254</v>
      </c>
      <c r="Z44" s="247">
        <v>205644.98710463024</v>
      </c>
      <c r="AA44" s="247">
        <v>188212.56026020797</v>
      </c>
      <c r="AB44" s="247"/>
      <c r="AC44" s="247"/>
      <c r="AD44" s="247"/>
      <c r="AE44" s="247"/>
      <c r="AF44" s="247"/>
      <c r="AG44" s="247"/>
      <c r="AH44" s="247"/>
      <c r="AI44" s="247"/>
      <c r="AJ44" s="247"/>
      <c r="AK44" s="247"/>
      <c r="AL44" s="247"/>
      <c r="AM44" s="247"/>
      <c r="AN44" s="247"/>
      <c r="AO44" s="247"/>
      <c r="AP44" s="247"/>
      <c r="AQ44" s="247"/>
      <c r="AS44" s="77" t="s">
        <v>927</v>
      </c>
      <c r="AT44" s="77" t="s">
        <v>155</v>
      </c>
      <c r="AU44" s="77" t="s">
        <v>429</v>
      </c>
      <c r="AV44" s="77">
        <v>2024</v>
      </c>
      <c r="AW44" s="77">
        <v>0.81629787689085187</v>
      </c>
      <c r="AX44" s="77">
        <v>0</v>
      </c>
      <c r="AY44" s="77">
        <v>0</v>
      </c>
      <c r="AZ44" s="77">
        <v>0</v>
      </c>
      <c r="BA44" s="77">
        <v>0</v>
      </c>
      <c r="BB44" s="77">
        <v>0</v>
      </c>
      <c r="BC44" s="77">
        <v>0</v>
      </c>
      <c r="BD44" s="77">
        <v>0</v>
      </c>
      <c r="BE44" s="77">
        <v>0</v>
      </c>
      <c r="BF44" s="77">
        <v>0</v>
      </c>
      <c r="BG44" s="77">
        <v>0</v>
      </c>
      <c r="BH44" s="77">
        <v>183.48925712650799</v>
      </c>
      <c r="BI44" s="77">
        <v>183.48925712650799</v>
      </c>
      <c r="BJ44" s="77">
        <v>0</v>
      </c>
      <c r="BK44" s="77">
        <v>0</v>
      </c>
      <c r="BL44" s="77">
        <v>183.48925712650799</v>
      </c>
      <c r="BM44" s="77">
        <v>183.48925712650799</v>
      </c>
      <c r="BN44" s="77">
        <v>0</v>
      </c>
      <c r="BO44" s="77">
        <v>0</v>
      </c>
      <c r="BP44" s="77">
        <v>149.78189102464808</v>
      </c>
      <c r="BQ44" s="77">
        <v>149.78189102464808</v>
      </c>
      <c r="BR44" s="77">
        <v>0</v>
      </c>
      <c r="BS44" s="77">
        <v>0</v>
      </c>
      <c r="BT44" s="77">
        <v>0</v>
      </c>
      <c r="BU44" s="77">
        <v>0</v>
      </c>
      <c r="BV44" s="77">
        <v>183.48925712650799</v>
      </c>
      <c r="BW44" s="77">
        <v>149.78189102464808</v>
      </c>
      <c r="BX44" s="77">
        <v>183.48925712650799</v>
      </c>
      <c r="BY44" s="77">
        <v>149.78189102464808</v>
      </c>
      <c r="CT44" s="77" t="s">
        <v>155</v>
      </c>
      <c r="CU44" s="77" t="s">
        <v>421</v>
      </c>
      <c r="CV44" s="77" t="s">
        <v>453</v>
      </c>
      <c r="CW44" s="77">
        <v>2024</v>
      </c>
      <c r="CX44" s="77">
        <v>0</v>
      </c>
      <c r="CY44" s="77">
        <v>0</v>
      </c>
      <c r="CZ44" s="77">
        <v>0</v>
      </c>
      <c r="DA44" s="77">
        <v>0</v>
      </c>
      <c r="DB44" s="77">
        <v>14664.637556436641</v>
      </c>
      <c r="DC44" s="77">
        <v>233.2300768079393</v>
      </c>
      <c r="DD44" s="77">
        <v>8896.5159934286003</v>
      </c>
      <c r="DE44" s="77">
        <v>5534.8914862000956</v>
      </c>
      <c r="DF44" s="77">
        <v>0</v>
      </c>
      <c r="DG44" s="77">
        <v>0</v>
      </c>
      <c r="DH44" s="77">
        <v>843.29420601054335</v>
      </c>
      <c r="DI44" s="77">
        <v>843.29420601054335</v>
      </c>
      <c r="DJ44" s="77">
        <v>3.6526287446282332E-4</v>
      </c>
      <c r="DL44" s="77">
        <v>0</v>
      </c>
      <c r="DM44" s="77">
        <v>0</v>
      </c>
      <c r="DN44" s="77">
        <v>0</v>
      </c>
      <c r="DO44" s="77">
        <v>0</v>
      </c>
      <c r="DP44" s="77">
        <v>0</v>
      </c>
      <c r="DQ44" s="77">
        <v>0</v>
      </c>
      <c r="DR44" s="77">
        <v>0</v>
      </c>
      <c r="DS44" s="77">
        <v>0.30802406570525537</v>
      </c>
      <c r="DT44" s="77">
        <v>0.30802406570525537</v>
      </c>
      <c r="DU44" s="77">
        <v>0</v>
      </c>
      <c r="DV44" s="77">
        <v>0.30802406570525537</v>
      </c>
      <c r="DW44" s="77">
        <v>0.30802406570525537</v>
      </c>
      <c r="GE44" s="77" t="s">
        <v>422</v>
      </c>
      <c r="GF44" s="77" t="s">
        <v>155</v>
      </c>
      <c r="GG44" s="77" t="s">
        <v>421</v>
      </c>
      <c r="GH44" s="77" t="s">
        <v>439</v>
      </c>
      <c r="GI44" s="77">
        <v>2022</v>
      </c>
      <c r="GJ44" s="77" t="s">
        <v>305</v>
      </c>
      <c r="GK44" s="77">
        <v>0.69641821681223159</v>
      </c>
      <c r="GL44" s="77">
        <v>170.752815</v>
      </c>
      <c r="GM44" s="77">
        <v>2022</v>
      </c>
      <c r="GN44" s="77" t="s">
        <v>175</v>
      </c>
      <c r="GO44" s="77">
        <v>0.13250000000000001</v>
      </c>
      <c r="GP44" s="77">
        <v>3</v>
      </c>
      <c r="GQ44" s="77">
        <v>0</v>
      </c>
      <c r="GR44" s="77" t="s">
        <v>423</v>
      </c>
      <c r="GS44" s="77">
        <v>0.1527377521613833</v>
      </c>
      <c r="GT44" s="77">
        <v>0.10636935300013912</v>
      </c>
      <c r="GU44" s="77">
        <v>0.1527377521613833</v>
      </c>
      <c r="GV44" s="248">
        <v>0.10636935300013912</v>
      </c>
      <c r="GW44" s="248">
        <v>0.1527377521613833</v>
      </c>
      <c r="GX44" s="77">
        <v>0.10636935300013912</v>
      </c>
      <c r="GY44" s="77">
        <v>0</v>
      </c>
      <c r="GZ44" s="77">
        <v>0</v>
      </c>
    </row>
    <row r="45" spans="2:208" x14ac:dyDescent="0.25">
      <c r="B45" s="77" t="s">
        <v>927</v>
      </c>
      <c r="C45" s="246" t="s">
        <v>458</v>
      </c>
      <c r="D45" s="246">
        <v>14.785873882121113</v>
      </c>
      <c r="E45" s="246">
        <v>13.888253740530637</v>
      </c>
      <c r="F45" s="246">
        <v>14.794621948368981</v>
      </c>
      <c r="G45" s="246">
        <v>14.004701166555158</v>
      </c>
      <c r="H45" s="246">
        <v>0</v>
      </c>
      <c r="I45" s="247">
        <v>0</v>
      </c>
      <c r="J45" s="247">
        <v>14.794621948368981</v>
      </c>
      <c r="K45" s="247">
        <v>14.794621948368981</v>
      </c>
      <c r="L45" s="124">
        <v>150.61327125027861</v>
      </c>
      <c r="M45" s="247">
        <v>140.26208535233519</v>
      </c>
      <c r="N45" s="247">
        <v>132.86211390206674</v>
      </c>
      <c r="O45" s="247">
        <v>131.78596550144337</v>
      </c>
      <c r="P45" s="247">
        <v>132.86211390206674</v>
      </c>
      <c r="Q45" s="247">
        <v>0</v>
      </c>
      <c r="R45" s="247">
        <v>0</v>
      </c>
      <c r="S45" s="247">
        <v>0</v>
      </c>
      <c r="T45" s="247">
        <v>0</v>
      </c>
      <c r="U45" s="247">
        <v>0</v>
      </c>
      <c r="V45" s="247">
        <v>0</v>
      </c>
      <c r="W45" s="247">
        <v>98171.122367769174</v>
      </c>
      <c r="X45" s="247">
        <v>99016.449852742866</v>
      </c>
      <c r="Y45" s="247">
        <v>119147.9272746131</v>
      </c>
      <c r="Z45" s="247">
        <v>121666.84293414681</v>
      </c>
      <c r="AA45" s="247">
        <v>111353.20306038608</v>
      </c>
      <c r="AB45" s="247"/>
      <c r="AC45" s="247"/>
      <c r="AD45" s="247"/>
      <c r="AE45" s="247"/>
      <c r="AF45" s="247"/>
      <c r="AG45" s="247"/>
      <c r="AH45" s="247"/>
      <c r="AI45" s="247"/>
      <c r="AJ45" s="247"/>
      <c r="AK45" s="247"/>
      <c r="AL45" s="247"/>
      <c r="AM45" s="247"/>
      <c r="AN45" s="247"/>
      <c r="AO45" s="247"/>
      <c r="AP45" s="247"/>
      <c r="AQ45" s="247"/>
      <c r="AS45" s="77" t="s">
        <v>927</v>
      </c>
      <c r="AT45" s="77" t="s">
        <v>155</v>
      </c>
      <c r="AU45" s="77" t="s">
        <v>429</v>
      </c>
      <c r="AV45" s="77">
        <v>2025</v>
      </c>
      <c r="AW45" s="77">
        <v>0.76289521204752508</v>
      </c>
      <c r="AX45" s="77">
        <v>0</v>
      </c>
      <c r="AY45" s="77">
        <v>0</v>
      </c>
      <c r="AZ45" s="77">
        <v>0</v>
      </c>
      <c r="BA45" s="77">
        <v>0</v>
      </c>
      <c r="BB45" s="77">
        <v>0</v>
      </c>
      <c r="BC45" s="77">
        <v>0</v>
      </c>
      <c r="BD45" s="77">
        <v>0</v>
      </c>
      <c r="BE45" s="77">
        <v>0</v>
      </c>
      <c r="BF45" s="77">
        <v>0</v>
      </c>
      <c r="BG45" s="77">
        <v>0</v>
      </c>
      <c r="BH45" s="77">
        <v>0</v>
      </c>
      <c r="BI45" s="77">
        <v>0</v>
      </c>
      <c r="BJ45" s="77">
        <v>0</v>
      </c>
      <c r="BK45" s="77">
        <v>0</v>
      </c>
      <c r="BL45" s="77">
        <v>183.48925712650799</v>
      </c>
      <c r="BM45" s="77">
        <v>183.48925712650799</v>
      </c>
      <c r="BN45" s="77">
        <v>0</v>
      </c>
      <c r="BO45" s="77">
        <v>0</v>
      </c>
      <c r="BP45" s="77">
        <v>0</v>
      </c>
      <c r="BQ45" s="77">
        <v>139.98307572397016</v>
      </c>
      <c r="BR45" s="77">
        <v>0</v>
      </c>
      <c r="BS45" s="77">
        <v>0</v>
      </c>
      <c r="BT45" s="77">
        <v>0</v>
      </c>
      <c r="BU45" s="77">
        <v>0</v>
      </c>
      <c r="BV45" s="77">
        <v>0</v>
      </c>
      <c r="BW45" s="77">
        <v>0</v>
      </c>
      <c r="BX45" s="77">
        <v>0</v>
      </c>
      <c r="BY45" s="77">
        <v>0</v>
      </c>
      <c r="CT45" s="77" t="s">
        <v>155</v>
      </c>
      <c r="CU45" s="77" t="s">
        <v>421</v>
      </c>
      <c r="CV45" s="77" t="s">
        <v>453</v>
      </c>
      <c r="CW45" s="77">
        <v>2025</v>
      </c>
      <c r="CX45" s="77">
        <v>0</v>
      </c>
      <c r="CY45" s="77">
        <v>0</v>
      </c>
      <c r="CZ45" s="77">
        <v>0</v>
      </c>
      <c r="DA45" s="77">
        <v>0</v>
      </c>
      <c r="DB45" s="77">
        <v>14664.637556436641</v>
      </c>
      <c r="DC45" s="77">
        <v>233.2300768079393</v>
      </c>
      <c r="DD45" s="77">
        <v>8896.5159934286003</v>
      </c>
      <c r="DE45" s="77">
        <v>5534.8914862000956</v>
      </c>
      <c r="DF45" s="77">
        <v>0</v>
      </c>
      <c r="DG45" s="77">
        <v>0</v>
      </c>
      <c r="DH45" s="77">
        <v>0</v>
      </c>
      <c r="DI45" s="77">
        <v>843.29420601054335</v>
      </c>
      <c r="DJ45" s="77">
        <v>3.6526287446282332E-4</v>
      </c>
      <c r="DL45" s="77">
        <v>0</v>
      </c>
      <c r="DM45" s="77">
        <v>0</v>
      </c>
      <c r="DN45" s="77">
        <v>0</v>
      </c>
      <c r="DO45" s="77">
        <v>0</v>
      </c>
      <c r="DP45" s="77">
        <v>0</v>
      </c>
      <c r="DQ45" s="77">
        <v>0</v>
      </c>
      <c r="DR45" s="77">
        <v>0</v>
      </c>
      <c r="DS45" s="77">
        <v>0</v>
      </c>
      <c r="DT45" s="77">
        <v>0</v>
      </c>
      <c r="DU45" s="77">
        <v>0</v>
      </c>
      <c r="DV45" s="77">
        <v>0.30802406570525537</v>
      </c>
      <c r="DW45" s="77">
        <v>0.30802406570525537</v>
      </c>
      <c r="GE45" s="77" t="s">
        <v>425</v>
      </c>
      <c r="GF45" s="77" t="s">
        <v>155</v>
      </c>
      <c r="GG45" s="77" t="s">
        <v>421</v>
      </c>
      <c r="GH45" s="77" t="s">
        <v>439</v>
      </c>
      <c r="GI45" s="77">
        <v>2022</v>
      </c>
      <c r="GJ45" s="77" t="s">
        <v>301</v>
      </c>
      <c r="GK45" s="77">
        <v>2.9419641522810238</v>
      </c>
      <c r="GL45" s="77">
        <v>170.752815</v>
      </c>
      <c r="GM45" s="77">
        <v>2022</v>
      </c>
      <c r="GN45" s="77" t="s">
        <v>175</v>
      </c>
      <c r="GO45" s="77">
        <v>5.3000000000000005E-2</v>
      </c>
      <c r="GP45" s="77">
        <v>3</v>
      </c>
      <c r="GQ45" s="77">
        <v>0</v>
      </c>
      <c r="GR45" s="77" t="s">
        <v>423</v>
      </c>
      <c r="GS45" s="77">
        <v>5.59662090813094E-2</v>
      </c>
      <c r="GT45" s="77">
        <v>0.16465058085627696</v>
      </c>
      <c r="GU45" s="77">
        <v>5.59662090813094E-2</v>
      </c>
      <c r="GV45" s="248">
        <v>0.16465058085627696</v>
      </c>
      <c r="GW45" s="248">
        <v>5.59662090813094E-2</v>
      </c>
      <c r="GX45" s="77">
        <v>0.16465058085627696</v>
      </c>
      <c r="GY45" s="77">
        <v>0</v>
      </c>
      <c r="GZ45" s="77">
        <v>0</v>
      </c>
    </row>
    <row r="46" spans="2:208" x14ac:dyDescent="0.25">
      <c r="B46" s="77" t="s">
        <v>927</v>
      </c>
      <c r="C46" s="246" t="s">
        <v>459</v>
      </c>
      <c r="D46" s="246">
        <v>75.602594117848952</v>
      </c>
      <c r="E46" s="246">
        <v>74.117348170471203</v>
      </c>
      <c r="F46" s="246">
        <v>56.973663479970114</v>
      </c>
      <c r="G46" s="246">
        <v>53.931707139271367</v>
      </c>
      <c r="H46" s="246">
        <v>0</v>
      </c>
      <c r="I46" s="247">
        <v>0</v>
      </c>
      <c r="J46" s="247">
        <v>56.973663479970114</v>
      </c>
      <c r="K46" s="247">
        <v>56.973663479970114</v>
      </c>
      <c r="L46" s="124">
        <v>193.89621436588877</v>
      </c>
      <c r="M46" s="247">
        <v>188.46421941258498</v>
      </c>
      <c r="N46" s="247">
        <v>182.95736147837468</v>
      </c>
      <c r="O46" s="247">
        <v>181.4754743958529</v>
      </c>
      <c r="P46" s="247">
        <v>182.95736147837468</v>
      </c>
      <c r="Q46" s="247">
        <v>0</v>
      </c>
      <c r="R46" s="247">
        <v>0</v>
      </c>
      <c r="S46" s="247">
        <v>0</v>
      </c>
      <c r="T46" s="247">
        <v>0</v>
      </c>
      <c r="U46" s="247">
        <v>0</v>
      </c>
      <c r="V46" s="247">
        <v>0</v>
      </c>
      <c r="W46" s="247">
        <v>389912.68790418096</v>
      </c>
      <c r="X46" s="247">
        <v>393270.13053981273</v>
      </c>
      <c r="Y46" s="247">
        <v>333202.33430877078</v>
      </c>
      <c r="Z46" s="247">
        <v>340246.59094740369</v>
      </c>
      <c r="AA46" s="247">
        <v>311404.05075586052</v>
      </c>
      <c r="AB46" s="247"/>
      <c r="AC46" s="247"/>
      <c r="AD46" s="247"/>
      <c r="AE46" s="247"/>
      <c r="AF46" s="247"/>
      <c r="AG46" s="247"/>
      <c r="AH46" s="247"/>
      <c r="AI46" s="247"/>
      <c r="AJ46" s="247"/>
      <c r="AK46" s="247"/>
      <c r="AL46" s="247"/>
      <c r="AM46" s="247"/>
      <c r="AN46" s="247"/>
      <c r="AO46" s="247"/>
      <c r="AP46" s="247"/>
      <c r="AQ46" s="247"/>
      <c r="AS46" s="77" t="s">
        <v>927</v>
      </c>
      <c r="AT46" s="77" t="s">
        <v>155</v>
      </c>
      <c r="AU46" s="77" t="s">
        <v>430</v>
      </c>
      <c r="AV46" s="77">
        <v>2020</v>
      </c>
      <c r="AW46" s="77">
        <v>1</v>
      </c>
      <c r="AX46" s="77">
        <v>0</v>
      </c>
      <c r="AY46" s="77">
        <v>0</v>
      </c>
      <c r="AZ46" s="77">
        <v>24.70363501485415</v>
      </c>
      <c r="BA46" s="77">
        <v>24.70363501485415</v>
      </c>
      <c r="BB46" s="77">
        <v>0</v>
      </c>
      <c r="BC46" s="77">
        <v>0</v>
      </c>
      <c r="BD46" s="77">
        <v>0</v>
      </c>
      <c r="BE46" s="77">
        <v>0</v>
      </c>
      <c r="BF46" s="77">
        <v>0</v>
      </c>
      <c r="BG46" s="77">
        <v>0</v>
      </c>
      <c r="BH46" s="77">
        <v>0</v>
      </c>
      <c r="BI46" s="77">
        <v>0</v>
      </c>
      <c r="BJ46" s="77">
        <v>0</v>
      </c>
      <c r="BK46" s="77">
        <v>0</v>
      </c>
      <c r="BL46" s="77">
        <v>0</v>
      </c>
      <c r="BM46" s="77">
        <v>0</v>
      </c>
      <c r="BN46" s="77">
        <v>24.70363501485415</v>
      </c>
      <c r="BO46" s="77">
        <v>0</v>
      </c>
      <c r="BP46" s="77">
        <v>0</v>
      </c>
      <c r="BQ46" s="77">
        <v>0</v>
      </c>
      <c r="BR46" s="77">
        <v>0</v>
      </c>
      <c r="BS46" s="77">
        <v>0</v>
      </c>
      <c r="BT46" s="77">
        <v>0</v>
      </c>
      <c r="BU46" s="77">
        <v>0</v>
      </c>
      <c r="BV46" s="77">
        <v>0</v>
      </c>
      <c r="BW46" s="77">
        <v>0</v>
      </c>
      <c r="BX46" s="77">
        <v>0</v>
      </c>
      <c r="BY46" s="77">
        <v>0</v>
      </c>
      <c r="CT46" s="77" t="s">
        <v>155</v>
      </c>
      <c r="CU46" s="77" t="s">
        <v>421</v>
      </c>
      <c r="CV46" s="77" t="s">
        <v>460</v>
      </c>
      <c r="CW46" s="77">
        <v>2020</v>
      </c>
      <c r="CX46" s="77">
        <v>0</v>
      </c>
      <c r="CY46" s="77">
        <v>0</v>
      </c>
      <c r="CZ46" s="77">
        <v>0</v>
      </c>
      <c r="DA46" s="77">
        <v>0</v>
      </c>
      <c r="DB46" s="77">
        <v>8807.9522308758005</v>
      </c>
      <c r="DC46" s="77">
        <v>222.22942162783119</v>
      </c>
      <c r="DD46" s="77">
        <v>8585.7228092479672</v>
      </c>
      <c r="DE46" s="77">
        <v>0</v>
      </c>
      <c r="DF46" s="77">
        <v>514.45318018009812</v>
      </c>
      <c r="DG46" s="77">
        <v>0</v>
      </c>
      <c r="DH46" s="77">
        <v>0</v>
      </c>
      <c r="DI46" s="77">
        <v>0</v>
      </c>
      <c r="DJ46" s="77">
        <v>7.029315422585683E-5</v>
      </c>
      <c r="DL46" s="77">
        <v>0</v>
      </c>
      <c r="DM46" s="77">
        <v>3.6162536736382152E-2</v>
      </c>
      <c r="DN46" s="77">
        <v>3.6162536736382152E-2</v>
      </c>
      <c r="DO46" s="77">
        <v>0</v>
      </c>
      <c r="DP46" s="77">
        <v>0</v>
      </c>
      <c r="DQ46" s="77">
        <v>0</v>
      </c>
      <c r="DR46" s="77">
        <v>0</v>
      </c>
      <c r="DS46" s="77">
        <v>0</v>
      </c>
      <c r="DT46" s="77">
        <v>0</v>
      </c>
      <c r="DU46" s="77">
        <v>0</v>
      </c>
      <c r="DV46" s="77">
        <v>0</v>
      </c>
      <c r="DW46" s="77">
        <v>0</v>
      </c>
      <c r="GE46" s="77" t="s">
        <v>427</v>
      </c>
      <c r="GF46" s="77" t="s">
        <v>155</v>
      </c>
      <c r="GG46" s="77" t="s">
        <v>421</v>
      </c>
      <c r="GH46" s="77" t="s">
        <v>439</v>
      </c>
      <c r="GI46" s="77">
        <v>2022</v>
      </c>
      <c r="GJ46" s="77" t="s">
        <v>303</v>
      </c>
      <c r="GK46" s="77">
        <v>1.602175962208289</v>
      </c>
      <c r="GL46" s="77">
        <v>170.752815</v>
      </c>
      <c r="GM46" s="77">
        <v>2022</v>
      </c>
      <c r="GN46" s="77" t="s">
        <v>175</v>
      </c>
      <c r="GO46" s="77">
        <v>5.3000000000000005E-2</v>
      </c>
      <c r="GP46" s="77">
        <v>3</v>
      </c>
      <c r="GQ46" s="77">
        <v>0</v>
      </c>
      <c r="GR46" s="77" t="s">
        <v>423</v>
      </c>
      <c r="GS46" s="77">
        <v>5.59662090813094E-2</v>
      </c>
      <c r="GT46" s="77">
        <v>8.966771488599716E-2</v>
      </c>
      <c r="GU46" s="77">
        <v>5.59662090813094E-2</v>
      </c>
      <c r="GV46" s="248">
        <v>8.966771488599716E-2</v>
      </c>
      <c r="GW46" s="248">
        <v>5.59662090813094E-2</v>
      </c>
      <c r="GX46" s="77">
        <v>8.966771488599716E-2</v>
      </c>
      <c r="GY46" s="77">
        <v>0</v>
      </c>
      <c r="GZ46" s="77">
        <v>0</v>
      </c>
    </row>
    <row r="47" spans="2:208" x14ac:dyDescent="0.25">
      <c r="B47" s="77" t="s">
        <v>927</v>
      </c>
      <c r="C47" s="246" t="s">
        <v>461</v>
      </c>
      <c r="D47" s="246">
        <v>72.137918511770209</v>
      </c>
      <c r="E47" s="246">
        <v>70.422728450325081</v>
      </c>
      <c r="F47" s="246">
        <v>56.370734865867831</v>
      </c>
      <c r="G47" s="246">
        <v>53.360959114798177</v>
      </c>
      <c r="H47" s="246">
        <v>0</v>
      </c>
      <c r="I47" s="247">
        <v>0</v>
      </c>
      <c r="J47" s="247">
        <v>56.370734865867831</v>
      </c>
      <c r="K47" s="247">
        <v>56.370734865867831</v>
      </c>
      <c r="L47" s="124">
        <v>134.31340851321482</v>
      </c>
      <c r="M47" s="247">
        <v>130.00049802302672</v>
      </c>
      <c r="N47" s="247">
        <v>126.03467168995148</v>
      </c>
      <c r="O47" s="247">
        <v>125.0138112089076</v>
      </c>
      <c r="P47" s="247">
        <v>126.03467168995148</v>
      </c>
      <c r="Q47" s="247">
        <v>0</v>
      </c>
      <c r="R47" s="247">
        <v>0</v>
      </c>
      <c r="S47" s="247">
        <v>0</v>
      </c>
      <c r="T47" s="247">
        <v>0</v>
      </c>
      <c r="U47" s="247">
        <v>0</v>
      </c>
      <c r="V47" s="247">
        <v>0</v>
      </c>
      <c r="W47" s="247">
        <v>537086.50022587064</v>
      </c>
      <c r="X47" s="247">
        <v>541711.22050510335</v>
      </c>
      <c r="Y47" s="247">
        <v>478572.16984592279</v>
      </c>
      <c r="Z47" s="247">
        <v>488689.70155978558</v>
      </c>
      <c r="AA47" s="247">
        <v>447263.71013637644</v>
      </c>
      <c r="AB47" s="247"/>
      <c r="AC47" s="247"/>
      <c r="AD47" s="247"/>
      <c r="AE47" s="247"/>
      <c r="AF47" s="247"/>
      <c r="AG47" s="247"/>
      <c r="AH47" s="247"/>
      <c r="AI47" s="247"/>
      <c r="AJ47" s="247"/>
      <c r="AK47" s="247"/>
      <c r="AL47" s="247"/>
      <c r="AM47" s="247"/>
      <c r="AN47" s="247"/>
      <c r="AO47" s="247"/>
      <c r="AP47" s="247"/>
      <c r="AQ47" s="247"/>
      <c r="AS47" s="77" t="s">
        <v>927</v>
      </c>
      <c r="AT47" s="77" t="s">
        <v>155</v>
      </c>
      <c r="AU47" s="77" t="s">
        <v>430</v>
      </c>
      <c r="AV47" s="77">
        <v>2021</v>
      </c>
      <c r="AW47" s="77">
        <v>1</v>
      </c>
      <c r="AX47" s="77">
        <v>0</v>
      </c>
      <c r="AY47" s="77">
        <v>0</v>
      </c>
      <c r="AZ47" s="77">
        <v>24.70363501485415</v>
      </c>
      <c r="BA47" s="77">
        <v>24.70363501485415</v>
      </c>
      <c r="BB47" s="77">
        <v>0</v>
      </c>
      <c r="BC47" s="77">
        <v>0</v>
      </c>
      <c r="BD47" s="77">
        <v>24.70363501485415</v>
      </c>
      <c r="BE47" s="77">
        <v>24.70363501485415</v>
      </c>
      <c r="BF47" s="77">
        <v>0</v>
      </c>
      <c r="BG47" s="77">
        <v>0</v>
      </c>
      <c r="BH47" s="77">
        <v>0</v>
      </c>
      <c r="BI47" s="77">
        <v>0</v>
      </c>
      <c r="BJ47" s="77">
        <v>0</v>
      </c>
      <c r="BK47" s="77">
        <v>0</v>
      </c>
      <c r="BL47" s="77">
        <v>0</v>
      </c>
      <c r="BM47" s="77">
        <v>0</v>
      </c>
      <c r="BN47" s="77">
        <v>24.70363501485415</v>
      </c>
      <c r="BO47" s="77">
        <v>24.70363501485415</v>
      </c>
      <c r="BP47" s="77">
        <v>0</v>
      </c>
      <c r="BQ47" s="77">
        <v>0</v>
      </c>
      <c r="BR47" s="77">
        <v>0</v>
      </c>
      <c r="BS47" s="77">
        <v>0</v>
      </c>
      <c r="BT47" s="77">
        <v>0</v>
      </c>
      <c r="BU47" s="77">
        <v>0</v>
      </c>
      <c r="BV47" s="77">
        <v>0</v>
      </c>
      <c r="BW47" s="77">
        <v>0</v>
      </c>
      <c r="BX47" s="77">
        <v>0</v>
      </c>
      <c r="BY47" s="77">
        <v>0</v>
      </c>
      <c r="CT47" s="77" t="s">
        <v>155</v>
      </c>
      <c r="CU47" s="77" t="s">
        <v>421</v>
      </c>
      <c r="CV47" s="77" t="s">
        <v>460</v>
      </c>
      <c r="CW47" s="77">
        <v>2021</v>
      </c>
      <c r="CX47" s="77">
        <v>0</v>
      </c>
      <c r="CY47" s="77">
        <v>0</v>
      </c>
      <c r="CZ47" s="77">
        <v>0</v>
      </c>
      <c r="DA47" s="77">
        <v>0</v>
      </c>
      <c r="DB47" s="77">
        <v>8807.9522308758005</v>
      </c>
      <c r="DC47" s="77">
        <v>222.22942162783119</v>
      </c>
      <c r="DD47" s="77">
        <v>8585.7228092479672</v>
      </c>
      <c r="DE47" s="77">
        <v>0</v>
      </c>
      <c r="DF47" s="77">
        <v>514.45318018009812</v>
      </c>
      <c r="DG47" s="77">
        <v>514.45318018009812</v>
      </c>
      <c r="DH47" s="77">
        <v>0</v>
      </c>
      <c r="DI47" s="77">
        <v>0</v>
      </c>
      <c r="DJ47" s="77">
        <v>7.029315422585683E-5</v>
      </c>
      <c r="DL47" s="77">
        <v>0</v>
      </c>
      <c r="DM47" s="77">
        <v>3.6162536736382152E-2</v>
      </c>
      <c r="DN47" s="77">
        <v>3.6162536736382152E-2</v>
      </c>
      <c r="DO47" s="77">
        <v>0</v>
      </c>
      <c r="DP47" s="77">
        <v>3.6162536736382152E-2</v>
      </c>
      <c r="DQ47" s="77">
        <v>3.6162536736382152E-2</v>
      </c>
      <c r="DR47" s="77">
        <v>0</v>
      </c>
      <c r="DS47" s="77">
        <v>0</v>
      </c>
      <c r="DT47" s="77">
        <v>0</v>
      </c>
      <c r="DU47" s="77">
        <v>0</v>
      </c>
      <c r="DV47" s="77">
        <v>0</v>
      </c>
      <c r="DW47" s="77">
        <v>0</v>
      </c>
      <c r="GE47" s="77" t="s">
        <v>422</v>
      </c>
      <c r="GF47" s="77" t="s">
        <v>155</v>
      </c>
      <c r="GG47" s="77" t="s">
        <v>421</v>
      </c>
      <c r="GH47" s="77" t="s">
        <v>439</v>
      </c>
      <c r="GI47" s="77">
        <v>2023</v>
      </c>
      <c r="GJ47" s="77" t="s">
        <v>305</v>
      </c>
      <c r="GK47" s="77">
        <v>0.71896016785821348</v>
      </c>
      <c r="GL47" s="77">
        <v>170.752815</v>
      </c>
      <c r="GM47" s="77">
        <v>2023</v>
      </c>
      <c r="GN47" s="77" t="s">
        <v>175</v>
      </c>
      <c r="GO47" s="77">
        <v>0.13250000000000001</v>
      </c>
      <c r="GP47" s="77">
        <v>3</v>
      </c>
      <c r="GQ47" s="77">
        <v>0</v>
      </c>
      <c r="GR47" s="77" t="s">
        <v>423</v>
      </c>
      <c r="GS47" s="77">
        <v>0</v>
      </c>
      <c r="GT47" s="77">
        <v>0</v>
      </c>
      <c r="GU47" s="77">
        <v>0.1527377521613833</v>
      </c>
      <c r="GV47" s="248">
        <v>0.10981235993223434</v>
      </c>
      <c r="GW47" s="248">
        <v>0.1527377521613833</v>
      </c>
      <c r="GX47" s="77">
        <v>0.10981235993223434</v>
      </c>
      <c r="GY47" s="77">
        <v>0.1527377521613833</v>
      </c>
      <c r="GZ47" s="77">
        <v>0.10981235993223434</v>
      </c>
    </row>
    <row r="48" spans="2:208" x14ac:dyDescent="0.25">
      <c r="B48" s="77" t="s">
        <v>927</v>
      </c>
      <c r="C48" s="246" t="s">
        <v>462</v>
      </c>
      <c r="D48" s="246">
        <v>42.443298444934968</v>
      </c>
      <c r="E48" s="246">
        <v>40.463750662193206</v>
      </c>
      <c r="F48" s="246">
        <v>47.452738154393387</v>
      </c>
      <c r="G48" s="246">
        <v>44.919129482975684</v>
      </c>
      <c r="H48" s="246">
        <v>0</v>
      </c>
      <c r="I48" s="247">
        <v>0</v>
      </c>
      <c r="J48" s="247">
        <v>47.452738154393387</v>
      </c>
      <c r="K48" s="247">
        <v>47.452738154393387</v>
      </c>
      <c r="L48" s="124">
        <v>109.9329450785393</v>
      </c>
      <c r="M48" s="247">
        <v>103.91094069739064</v>
      </c>
      <c r="N48" s="247">
        <v>100.45997868635634</v>
      </c>
      <c r="O48" s="247">
        <v>99.646297340625054</v>
      </c>
      <c r="P48" s="247">
        <v>100.45997868635634</v>
      </c>
      <c r="Q48" s="247">
        <v>0</v>
      </c>
      <c r="R48" s="247">
        <v>0</v>
      </c>
      <c r="S48" s="247">
        <v>0</v>
      </c>
      <c r="T48" s="247">
        <v>0</v>
      </c>
      <c r="U48" s="247">
        <v>0</v>
      </c>
      <c r="V48" s="247">
        <v>0</v>
      </c>
      <c r="W48" s="247">
        <v>386083.52040975739</v>
      </c>
      <c r="X48" s="247">
        <v>389407.99102215527</v>
      </c>
      <c r="Y48" s="247">
        <v>505419.47638394934</v>
      </c>
      <c r="Z48" s="247">
        <v>516104.58910741773</v>
      </c>
      <c r="AA48" s="247">
        <v>472354.65082612087</v>
      </c>
      <c r="AB48" s="247"/>
      <c r="AC48" s="247"/>
      <c r="AD48" s="247"/>
      <c r="AE48" s="247"/>
      <c r="AF48" s="247"/>
      <c r="AG48" s="247"/>
      <c r="AH48" s="247"/>
      <c r="AI48" s="247"/>
      <c r="AJ48" s="247"/>
      <c r="AK48" s="247"/>
      <c r="AL48" s="247"/>
      <c r="AM48" s="247"/>
      <c r="AN48" s="247"/>
      <c r="AO48" s="247"/>
      <c r="AP48" s="247"/>
      <c r="AQ48" s="247"/>
      <c r="AS48" s="77" t="s">
        <v>927</v>
      </c>
      <c r="AT48" s="77" t="s">
        <v>155</v>
      </c>
      <c r="AU48" s="77" t="s">
        <v>430</v>
      </c>
      <c r="AV48" s="77">
        <v>2022</v>
      </c>
      <c r="AW48" s="77">
        <v>0.93457943925233644</v>
      </c>
      <c r="AX48" s="77">
        <v>0</v>
      </c>
      <c r="AY48" s="77">
        <v>0</v>
      </c>
      <c r="AZ48" s="77">
        <v>23.626632901366861</v>
      </c>
      <c r="BA48" s="77">
        <v>23.626632901366861</v>
      </c>
      <c r="BB48" s="77">
        <v>0</v>
      </c>
      <c r="BC48" s="77">
        <v>0</v>
      </c>
      <c r="BD48" s="77">
        <v>23.626632901366861</v>
      </c>
      <c r="BE48" s="77">
        <v>23.626632901366861</v>
      </c>
      <c r="BF48" s="77">
        <v>0</v>
      </c>
      <c r="BG48" s="77">
        <v>0</v>
      </c>
      <c r="BH48" s="77">
        <v>25.586346889563863</v>
      </c>
      <c r="BI48" s="77">
        <v>25.586346889563863</v>
      </c>
      <c r="BJ48" s="77">
        <v>0</v>
      </c>
      <c r="BK48" s="77">
        <v>0</v>
      </c>
      <c r="BL48" s="77">
        <v>0</v>
      </c>
      <c r="BM48" s="77">
        <v>0</v>
      </c>
      <c r="BN48" s="77">
        <v>22.080965328380245</v>
      </c>
      <c r="BO48" s="77">
        <v>22.080965328380245</v>
      </c>
      <c r="BP48" s="77">
        <v>23.912473728564358</v>
      </c>
      <c r="BQ48" s="77">
        <v>0</v>
      </c>
      <c r="BR48" s="77">
        <v>0</v>
      </c>
      <c r="BS48" s="77">
        <v>0</v>
      </c>
      <c r="BT48" s="77">
        <v>0</v>
      </c>
      <c r="BU48" s="77">
        <v>0</v>
      </c>
      <c r="BV48" s="77">
        <v>25.586346889563863</v>
      </c>
      <c r="BW48" s="77">
        <v>23.912473728564358</v>
      </c>
      <c r="BX48" s="77">
        <v>25.586346889563863</v>
      </c>
      <c r="BY48" s="77">
        <v>23.912473728564358</v>
      </c>
      <c r="CT48" s="77" t="s">
        <v>155</v>
      </c>
      <c r="CU48" s="77" t="s">
        <v>421</v>
      </c>
      <c r="CV48" s="77" t="s">
        <v>460</v>
      </c>
      <c r="CW48" s="77">
        <v>2022</v>
      </c>
      <c r="CX48" s="77">
        <v>0</v>
      </c>
      <c r="CY48" s="77">
        <v>0</v>
      </c>
      <c r="CZ48" s="77">
        <v>0</v>
      </c>
      <c r="DA48" s="77">
        <v>0</v>
      </c>
      <c r="DB48" s="77">
        <v>8807.9522308758005</v>
      </c>
      <c r="DC48" s="77">
        <v>222.22942162783119</v>
      </c>
      <c r="DD48" s="77">
        <v>8585.7228092479672</v>
      </c>
      <c r="DE48" s="77">
        <v>0</v>
      </c>
      <c r="DF48" s="77">
        <v>514.45318018009812</v>
      </c>
      <c r="DG48" s="77">
        <v>514.45318018009812</v>
      </c>
      <c r="DH48" s="77">
        <v>514.45318018009812</v>
      </c>
      <c r="DI48" s="77">
        <v>0</v>
      </c>
      <c r="DJ48" s="77">
        <v>7.029315422585683E-5</v>
      </c>
      <c r="DL48" s="77">
        <v>0</v>
      </c>
      <c r="DM48" s="77">
        <v>3.6162536736382152E-2</v>
      </c>
      <c r="DN48" s="77">
        <v>3.6162536736382152E-2</v>
      </c>
      <c r="DO48" s="77">
        <v>0</v>
      </c>
      <c r="DP48" s="77">
        <v>3.6162536736382152E-2</v>
      </c>
      <c r="DQ48" s="77">
        <v>3.6162536736382152E-2</v>
      </c>
      <c r="DR48" s="77">
        <v>0</v>
      </c>
      <c r="DS48" s="77">
        <v>3.6162536736382152E-2</v>
      </c>
      <c r="DT48" s="77">
        <v>3.6162536736382152E-2</v>
      </c>
      <c r="DU48" s="77">
        <v>0</v>
      </c>
      <c r="DV48" s="77">
        <v>0</v>
      </c>
      <c r="DW48" s="77">
        <v>0</v>
      </c>
      <c r="GE48" s="77" t="s">
        <v>425</v>
      </c>
      <c r="GF48" s="77" t="s">
        <v>155</v>
      </c>
      <c r="GG48" s="77" t="s">
        <v>421</v>
      </c>
      <c r="GH48" s="77" t="s">
        <v>439</v>
      </c>
      <c r="GI48" s="77">
        <v>2023</v>
      </c>
      <c r="GJ48" s="77" t="s">
        <v>301</v>
      </c>
      <c r="GK48" s="77">
        <v>3.0714971986151078</v>
      </c>
      <c r="GL48" s="77">
        <v>170.752815</v>
      </c>
      <c r="GM48" s="77">
        <v>2023</v>
      </c>
      <c r="GN48" s="77" t="s">
        <v>175</v>
      </c>
      <c r="GO48" s="77">
        <v>5.3000000000000005E-2</v>
      </c>
      <c r="GP48" s="77">
        <v>3</v>
      </c>
      <c r="GQ48" s="77">
        <v>0</v>
      </c>
      <c r="GR48" s="77" t="s">
        <v>423</v>
      </c>
      <c r="GS48" s="77">
        <v>0</v>
      </c>
      <c r="GT48" s="77">
        <v>0</v>
      </c>
      <c r="GU48" s="77">
        <v>5.59662090813094E-2</v>
      </c>
      <c r="GV48" s="248">
        <v>0.17190005441034922</v>
      </c>
      <c r="GW48" s="248">
        <v>5.59662090813094E-2</v>
      </c>
      <c r="GX48" s="77">
        <v>0.17190005441034922</v>
      </c>
      <c r="GY48" s="77">
        <v>5.59662090813094E-2</v>
      </c>
      <c r="GZ48" s="77">
        <v>0.17190005441034922</v>
      </c>
    </row>
    <row r="49" spans="2:208" x14ac:dyDescent="0.25">
      <c r="B49" s="77" t="s">
        <v>927</v>
      </c>
      <c r="C49" s="246" t="s">
        <v>463</v>
      </c>
      <c r="D49" s="246">
        <v>11.245313340420635</v>
      </c>
      <c r="E49" s="246">
        <v>10.439300746742061</v>
      </c>
      <c r="F49" s="246">
        <v>15.166074903556463</v>
      </c>
      <c r="G49" s="246">
        <v>14.356322201147549</v>
      </c>
      <c r="H49" s="246">
        <v>0</v>
      </c>
      <c r="I49" s="247">
        <v>0</v>
      </c>
      <c r="J49" s="247">
        <v>15.166074903556463</v>
      </c>
      <c r="K49" s="247">
        <v>15.166074903556463</v>
      </c>
      <c r="L49" s="124">
        <v>94.572239261716533</v>
      </c>
      <c r="M49" s="247">
        <v>87.044217547944399</v>
      </c>
      <c r="N49" s="247">
        <v>82.464123686912245</v>
      </c>
      <c r="O49" s="247">
        <v>81.796190704307335</v>
      </c>
      <c r="P49" s="247">
        <v>82.464123686912245</v>
      </c>
      <c r="Q49" s="247">
        <v>0</v>
      </c>
      <c r="R49" s="247">
        <v>0</v>
      </c>
      <c r="S49" s="247">
        <v>0</v>
      </c>
      <c r="T49" s="247">
        <v>0</v>
      </c>
      <c r="U49" s="247">
        <v>0</v>
      </c>
      <c r="V49" s="247">
        <v>0</v>
      </c>
      <c r="W49" s="247">
        <v>118907.12780206752</v>
      </c>
      <c r="X49" s="247">
        <v>119931.00794997717</v>
      </c>
      <c r="Y49" s="247">
        <v>196784.97049718711</v>
      </c>
      <c r="Z49" s="247">
        <v>200945.21696629928</v>
      </c>
      <c r="AA49" s="247">
        <v>183911.18738054871</v>
      </c>
      <c r="AB49" s="247"/>
      <c r="AC49" s="247"/>
      <c r="AD49" s="247"/>
      <c r="AE49" s="247"/>
      <c r="AF49" s="247"/>
      <c r="AG49" s="247"/>
      <c r="AH49" s="247"/>
      <c r="AI49" s="247"/>
      <c r="AJ49" s="247"/>
      <c r="AK49" s="247"/>
      <c r="AL49" s="247"/>
      <c r="AM49" s="247"/>
      <c r="AN49" s="247"/>
      <c r="AO49" s="247"/>
      <c r="AP49" s="247"/>
      <c r="AQ49" s="247"/>
      <c r="AS49" s="77" t="s">
        <v>927</v>
      </c>
      <c r="AT49" s="77" t="s">
        <v>155</v>
      </c>
      <c r="AU49" s="77" t="s">
        <v>430</v>
      </c>
      <c r="AV49" s="77">
        <v>2023</v>
      </c>
      <c r="AW49" s="77">
        <v>0.87343872827321156</v>
      </c>
      <c r="AX49" s="77">
        <v>0</v>
      </c>
      <c r="AY49" s="77">
        <v>0</v>
      </c>
      <c r="AZ49" s="77">
        <v>0</v>
      </c>
      <c r="BA49" s="77">
        <v>0</v>
      </c>
      <c r="BB49" s="77">
        <v>0</v>
      </c>
      <c r="BC49" s="77">
        <v>0</v>
      </c>
      <c r="BD49" s="77">
        <v>24.50081543168336</v>
      </c>
      <c r="BE49" s="77">
        <v>24.50081543168336</v>
      </c>
      <c r="BF49" s="77">
        <v>0</v>
      </c>
      <c r="BG49" s="77">
        <v>0</v>
      </c>
      <c r="BH49" s="77">
        <v>26.533137937065842</v>
      </c>
      <c r="BI49" s="77">
        <v>26.533137937065842</v>
      </c>
      <c r="BJ49" s="77">
        <v>0</v>
      </c>
      <c r="BK49" s="77">
        <v>0</v>
      </c>
      <c r="BL49" s="77">
        <v>26.533137937065842</v>
      </c>
      <c r="BM49" s="77">
        <v>26.533137937065842</v>
      </c>
      <c r="BN49" s="77">
        <v>0</v>
      </c>
      <c r="BO49" s="77">
        <v>21.399961072306191</v>
      </c>
      <c r="BP49" s="77">
        <v>23.175070256848493</v>
      </c>
      <c r="BQ49" s="77">
        <v>23.175070256848493</v>
      </c>
      <c r="BR49" s="77">
        <v>0</v>
      </c>
      <c r="BS49" s="77">
        <v>0</v>
      </c>
      <c r="BT49" s="77">
        <v>0</v>
      </c>
      <c r="BU49" s="77">
        <v>0</v>
      </c>
      <c r="BV49" s="77">
        <v>26.533137937065842</v>
      </c>
      <c r="BW49" s="77">
        <v>23.175070256848493</v>
      </c>
      <c r="BX49" s="77">
        <v>26.533137937065842</v>
      </c>
      <c r="BY49" s="77">
        <v>23.175070256848493</v>
      </c>
      <c r="CT49" s="77" t="s">
        <v>155</v>
      </c>
      <c r="CU49" s="77" t="s">
        <v>421</v>
      </c>
      <c r="CV49" s="77" t="s">
        <v>460</v>
      </c>
      <c r="CW49" s="77">
        <v>2023</v>
      </c>
      <c r="CX49" s="77">
        <v>0</v>
      </c>
      <c r="CY49" s="77">
        <v>0</v>
      </c>
      <c r="CZ49" s="77">
        <v>0</v>
      </c>
      <c r="DA49" s="77">
        <v>0</v>
      </c>
      <c r="DB49" s="77">
        <v>9129.746070236557</v>
      </c>
      <c r="DC49" s="77">
        <v>233.23007680793981</v>
      </c>
      <c r="DD49" s="77">
        <v>8896.5159934286166</v>
      </c>
      <c r="DE49" s="77">
        <v>0</v>
      </c>
      <c r="DF49" s="77">
        <v>0</v>
      </c>
      <c r="DG49" s="77">
        <v>533.52731185151049</v>
      </c>
      <c r="DH49" s="77">
        <v>533.52731185151049</v>
      </c>
      <c r="DI49" s="77">
        <v>533.52731185151049</v>
      </c>
      <c r="DJ49" s="77">
        <v>7.029315422585683E-5</v>
      </c>
      <c r="DL49" s="77">
        <v>0</v>
      </c>
      <c r="DM49" s="77">
        <v>0</v>
      </c>
      <c r="DN49" s="77">
        <v>0</v>
      </c>
      <c r="DO49" s="77">
        <v>0</v>
      </c>
      <c r="DP49" s="77">
        <v>3.7503317615685039E-2</v>
      </c>
      <c r="DQ49" s="77">
        <v>3.7503317615685039E-2</v>
      </c>
      <c r="DR49" s="77">
        <v>0</v>
      </c>
      <c r="DS49" s="77">
        <v>3.7503317615685039E-2</v>
      </c>
      <c r="DT49" s="77">
        <v>3.7503317615685039E-2</v>
      </c>
      <c r="DU49" s="77">
        <v>0</v>
      </c>
      <c r="DV49" s="77">
        <v>3.7503317615685039E-2</v>
      </c>
      <c r="DW49" s="77">
        <v>3.7503317615685039E-2</v>
      </c>
      <c r="GE49" s="77" t="s">
        <v>427</v>
      </c>
      <c r="GF49" s="77" t="s">
        <v>155</v>
      </c>
      <c r="GG49" s="77" t="s">
        <v>421</v>
      </c>
      <c r="GH49" s="77" t="s">
        <v>439</v>
      </c>
      <c r="GI49" s="77">
        <v>2023</v>
      </c>
      <c r="GJ49" s="77" t="s">
        <v>303</v>
      </c>
      <c r="GK49" s="77">
        <v>1.6845772405344519</v>
      </c>
      <c r="GL49" s="77">
        <v>170.752815</v>
      </c>
      <c r="GM49" s="77">
        <v>2023</v>
      </c>
      <c r="GN49" s="77" t="s">
        <v>175</v>
      </c>
      <c r="GO49" s="77">
        <v>5.3000000000000005E-2</v>
      </c>
      <c r="GP49" s="77">
        <v>3</v>
      </c>
      <c r="GQ49" s="77">
        <v>0</v>
      </c>
      <c r="GR49" s="77" t="s">
        <v>423</v>
      </c>
      <c r="GS49" s="77">
        <v>0</v>
      </c>
      <c r="GT49" s="77">
        <v>0</v>
      </c>
      <c r="GU49" s="77">
        <v>5.59662090813094E-2</v>
      </c>
      <c r="GV49" s="248">
        <v>9.4279402057366374E-2</v>
      </c>
      <c r="GW49" s="248">
        <v>5.59662090813094E-2</v>
      </c>
      <c r="GX49" s="77">
        <v>9.4279402057366374E-2</v>
      </c>
      <c r="GY49" s="77">
        <v>5.59662090813094E-2</v>
      </c>
      <c r="GZ49" s="77">
        <v>9.4279402057366374E-2</v>
      </c>
    </row>
    <row r="50" spans="2:208" x14ac:dyDescent="0.25">
      <c r="B50" s="77" t="s">
        <v>927</v>
      </c>
      <c r="C50" s="246" t="s">
        <v>464</v>
      </c>
      <c r="D50" s="246">
        <v>4.1151576608442548</v>
      </c>
      <c r="E50" s="246">
        <v>3.8132858537232597</v>
      </c>
      <c r="F50" s="246">
        <v>2.261858735478139</v>
      </c>
      <c r="G50" s="246">
        <v>2.1410930985401939</v>
      </c>
      <c r="H50" s="246">
        <v>0</v>
      </c>
      <c r="I50" s="247">
        <v>0</v>
      </c>
      <c r="J50" s="247">
        <v>2.261858735478139</v>
      </c>
      <c r="K50" s="247">
        <v>2.261858735478139</v>
      </c>
      <c r="L50" s="124">
        <v>71.304390523599409</v>
      </c>
      <c r="M50" s="247">
        <v>65.509692510023868</v>
      </c>
      <c r="N50" s="247">
        <v>58.85772673965775</v>
      </c>
      <c r="O50" s="247">
        <v>58.381007948108028</v>
      </c>
      <c r="P50" s="247">
        <v>58.85772673965775</v>
      </c>
      <c r="Q50" s="247">
        <v>0</v>
      </c>
      <c r="R50" s="247">
        <v>0</v>
      </c>
      <c r="S50" s="247">
        <v>0</v>
      </c>
      <c r="T50" s="247">
        <v>0</v>
      </c>
      <c r="U50" s="247">
        <v>0</v>
      </c>
      <c r="V50" s="247">
        <v>0</v>
      </c>
      <c r="W50" s="247">
        <v>57712.542392214578</v>
      </c>
      <c r="X50" s="247">
        <v>58209.490956468391</v>
      </c>
      <c r="Y50" s="247">
        <v>41119.30550200658</v>
      </c>
      <c r="Z50" s="247">
        <v>41988.61195917584</v>
      </c>
      <c r="AA50" s="247">
        <v>38429.257478510823</v>
      </c>
      <c r="AB50" s="247"/>
      <c r="AC50" s="247"/>
      <c r="AD50" s="247"/>
      <c r="AE50" s="247"/>
      <c r="AF50" s="247"/>
      <c r="AG50" s="247"/>
      <c r="AH50" s="247"/>
      <c r="AI50" s="247"/>
      <c r="AJ50" s="247"/>
      <c r="AK50" s="247"/>
      <c r="AL50" s="247"/>
      <c r="AM50" s="247"/>
      <c r="AN50" s="247"/>
      <c r="AO50" s="247"/>
      <c r="AP50" s="247"/>
      <c r="AQ50" s="247"/>
      <c r="AS50" s="77" t="s">
        <v>927</v>
      </c>
      <c r="AT50" s="77" t="s">
        <v>155</v>
      </c>
      <c r="AU50" s="77" t="s">
        <v>430</v>
      </c>
      <c r="AV50" s="77">
        <v>2024</v>
      </c>
      <c r="AW50" s="77">
        <v>0.81629787689085187</v>
      </c>
      <c r="AX50" s="77">
        <v>0</v>
      </c>
      <c r="AY50" s="77">
        <v>0</v>
      </c>
      <c r="AZ50" s="77">
        <v>0</v>
      </c>
      <c r="BA50" s="77">
        <v>0</v>
      </c>
      <c r="BB50" s="77">
        <v>0</v>
      </c>
      <c r="BC50" s="77">
        <v>0</v>
      </c>
      <c r="BD50" s="77">
        <v>0</v>
      </c>
      <c r="BE50" s="77">
        <v>0</v>
      </c>
      <c r="BF50" s="77">
        <v>0</v>
      </c>
      <c r="BG50" s="77">
        <v>0</v>
      </c>
      <c r="BH50" s="77">
        <v>26.533137937065842</v>
      </c>
      <c r="BI50" s="77">
        <v>26.533137937065842</v>
      </c>
      <c r="BJ50" s="77">
        <v>0</v>
      </c>
      <c r="BK50" s="77">
        <v>0</v>
      </c>
      <c r="BL50" s="77">
        <v>26.533137937065842</v>
      </c>
      <c r="BM50" s="77">
        <v>26.533137937065842</v>
      </c>
      <c r="BN50" s="77">
        <v>0</v>
      </c>
      <c r="BO50" s="77">
        <v>0</v>
      </c>
      <c r="BP50" s="77">
        <v>21.658944165278964</v>
      </c>
      <c r="BQ50" s="77">
        <v>21.658944165278964</v>
      </c>
      <c r="BR50" s="77">
        <v>0</v>
      </c>
      <c r="BS50" s="77">
        <v>0</v>
      </c>
      <c r="BT50" s="77">
        <v>0</v>
      </c>
      <c r="BU50" s="77">
        <v>0</v>
      </c>
      <c r="BV50" s="77">
        <v>26.533137937065842</v>
      </c>
      <c r="BW50" s="77">
        <v>21.658944165278964</v>
      </c>
      <c r="BX50" s="77">
        <v>26.533137937065842</v>
      </c>
      <c r="BY50" s="77">
        <v>21.658944165278964</v>
      </c>
      <c r="CT50" s="77" t="s">
        <v>155</v>
      </c>
      <c r="CU50" s="77" t="s">
        <v>421</v>
      </c>
      <c r="CV50" s="77" t="s">
        <v>460</v>
      </c>
      <c r="CW50" s="77">
        <v>2024</v>
      </c>
      <c r="CX50" s="77">
        <v>0</v>
      </c>
      <c r="CY50" s="77">
        <v>0</v>
      </c>
      <c r="CZ50" s="77">
        <v>0</v>
      </c>
      <c r="DA50" s="77">
        <v>0</v>
      </c>
      <c r="DB50" s="77">
        <v>9129.746070236557</v>
      </c>
      <c r="DC50" s="77">
        <v>233.23007680793981</v>
      </c>
      <c r="DD50" s="77">
        <v>8896.5159934286166</v>
      </c>
      <c r="DE50" s="77">
        <v>0</v>
      </c>
      <c r="DF50" s="77">
        <v>0</v>
      </c>
      <c r="DG50" s="77">
        <v>0</v>
      </c>
      <c r="DH50" s="77">
        <v>533.52731185151049</v>
      </c>
      <c r="DI50" s="77">
        <v>533.52731185151049</v>
      </c>
      <c r="DJ50" s="77">
        <v>7.029315422585683E-5</v>
      </c>
      <c r="DL50" s="77">
        <v>0</v>
      </c>
      <c r="DM50" s="77">
        <v>0</v>
      </c>
      <c r="DN50" s="77">
        <v>0</v>
      </c>
      <c r="DO50" s="77">
        <v>0</v>
      </c>
      <c r="DP50" s="77">
        <v>0</v>
      </c>
      <c r="DQ50" s="77">
        <v>0</v>
      </c>
      <c r="DR50" s="77">
        <v>0</v>
      </c>
      <c r="DS50" s="77">
        <v>3.7503317615685039E-2</v>
      </c>
      <c r="DT50" s="77">
        <v>3.7503317615685039E-2</v>
      </c>
      <c r="DU50" s="77">
        <v>0</v>
      </c>
      <c r="DV50" s="77">
        <v>3.7503317615685039E-2</v>
      </c>
      <c r="DW50" s="77">
        <v>3.7503317615685039E-2</v>
      </c>
      <c r="GE50" s="77" t="s">
        <v>422</v>
      </c>
      <c r="GF50" s="77" t="s">
        <v>155</v>
      </c>
      <c r="GG50" s="77" t="s">
        <v>421</v>
      </c>
      <c r="GH50" s="77" t="s">
        <v>439</v>
      </c>
      <c r="GI50" s="77">
        <v>2024</v>
      </c>
      <c r="GJ50" s="77" t="s">
        <v>305</v>
      </c>
      <c r="GK50" s="77">
        <v>0.71896016785821348</v>
      </c>
      <c r="GL50" s="77">
        <v>170.752815</v>
      </c>
      <c r="GM50" s="77">
        <v>2024</v>
      </c>
      <c r="GN50" s="77" t="s">
        <v>175</v>
      </c>
      <c r="GO50" s="77">
        <v>0.13250000000000001</v>
      </c>
      <c r="GP50" s="77">
        <v>3</v>
      </c>
      <c r="GQ50" s="77">
        <v>0</v>
      </c>
      <c r="GR50" s="77" t="s">
        <v>423</v>
      </c>
      <c r="GS50" s="77">
        <v>0</v>
      </c>
      <c r="GT50" s="77">
        <v>0</v>
      </c>
      <c r="GU50" s="77">
        <v>0</v>
      </c>
      <c r="GV50" s="248">
        <v>0</v>
      </c>
      <c r="GW50" s="248">
        <v>0.1527377521613833</v>
      </c>
      <c r="GX50" s="77">
        <v>0.10981235993223434</v>
      </c>
      <c r="GY50" s="77">
        <v>0.1527377521613833</v>
      </c>
      <c r="GZ50" s="77">
        <v>0.10981235993223434</v>
      </c>
    </row>
    <row r="51" spans="2:208" x14ac:dyDescent="0.25">
      <c r="B51" s="77" t="s">
        <v>927</v>
      </c>
      <c r="C51" s="246" t="s">
        <v>465</v>
      </c>
      <c r="D51" s="246">
        <v>66.431726860062156</v>
      </c>
      <c r="E51" s="246">
        <v>63.548312648139181</v>
      </c>
      <c r="F51" s="246">
        <v>55.677596862288112</v>
      </c>
      <c r="G51" s="246">
        <v>52.704780876958608</v>
      </c>
      <c r="H51" s="246">
        <v>0</v>
      </c>
      <c r="I51" s="247">
        <v>0</v>
      </c>
      <c r="J51" s="247">
        <v>55.677596862288112</v>
      </c>
      <c r="K51" s="247">
        <v>55.677596862288112</v>
      </c>
      <c r="L51" s="124">
        <v>85.84753168564211</v>
      </c>
      <c r="M51" s="247">
        <v>81.420300249227054</v>
      </c>
      <c r="N51" s="247">
        <v>77.790103915817355</v>
      </c>
      <c r="O51" s="247">
        <v>77.159945459073057</v>
      </c>
      <c r="P51" s="247">
        <v>77.790103915817355</v>
      </c>
      <c r="Q51" s="247">
        <v>0</v>
      </c>
      <c r="R51" s="247">
        <v>0</v>
      </c>
      <c r="S51" s="247">
        <v>0</v>
      </c>
      <c r="T51" s="247">
        <v>0</v>
      </c>
      <c r="U51" s="247">
        <v>0</v>
      </c>
      <c r="V51" s="247">
        <v>0</v>
      </c>
      <c r="W51" s="247">
        <v>773833.86051590787</v>
      </c>
      <c r="X51" s="247">
        <v>780497.15431677573</v>
      </c>
      <c r="Y51" s="247">
        <v>765843.28396217327</v>
      </c>
      <c r="Z51" s="247">
        <v>782034.03679226513</v>
      </c>
      <c r="AA51" s="247">
        <v>715741.38688053575</v>
      </c>
      <c r="AB51" s="247"/>
      <c r="AC51" s="247"/>
      <c r="AD51" s="247"/>
      <c r="AE51" s="247"/>
      <c r="AF51" s="247"/>
      <c r="AG51" s="247"/>
      <c r="AH51" s="247"/>
      <c r="AI51" s="247"/>
      <c r="AJ51" s="247"/>
      <c r="AK51" s="247"/>
      <c r="AL51" s="247"/>
      <c r="AM51" s="247"/>
      <c r="AN51" s="247"/>
      <c r="AO51" s="247"/>
      <c r="AP51" s="247"/>
      <c r="AQ51" s="247"/>
      <c r="AS51" s="77" t="s">
        <v>927</v>
      </c>
      <c r="AT51" s="77" t="s">
        <v>155</v>
      </c>
      <c r="AU51" s="77" t="s">
        <v>430</v>
      </c>
      <c r="AV51" s="77">
        <v>2025</v>
      </c>
      <c r="AW51" s="77">
        <v>0.76289521204752508</v>
      </c>
      <c r="AX51" s="77">
        <v>0</v>
      </c>
      <c r="AY51" s="77">
        <v>0</v>
      </c>
      <c r="AZ51" s="77">
        <v>0</v>
      </c>
      <c r="BA51" s="77">
        <v>0</v>
      </c>
      <c r="BB51" s="77">
        <v>0</v>
      </c>
      <c r="BC51" s="77">
        <v>0</v>
      </c>
      <c r="BD51" s="77">
        <v>0</v>
      </c>
      <c r="BE51" s="77">
        <v>0</v>
      </c>
      <c r="BF51" s="77">
        <v>0</v>
      </c>
      <c r="BG51" s="77">
        <v>0</v>
      </c>
      <c r="BH51" s="77">
        <v>0</v>
      </c>
      <c r="BI51" s="77">
        <v>0</v>
      </c>
      <c r="BJ51" s="77">
        <v>0</v>
      </c>
      <c r="BK51" s="77">
        <v>0</v>
      </c>
      <c r="BL51" s="77">
        <v>26.533137937065842</v>
      </c>
      <c r="BM51" s="77">
        <v>26.533137937065842</v>
      </c>
      <c r="BN51" s="77">
        <v>0</v>
      </c>
      <c r="BO51" s="77">
        <v>0</v>
      </c>
      <c r="BP51" s="77">
        <v>0</v>
      </c>
      <c r="BQ51" s="77">
        <v>20.242003892784076</v>
      </c>
      <c r="BR51" s="77">
        <v>0</v>
      </c>
      <c r="BS51" s="77">
        <v>0</v>
      </c>
      <c r="BT51" s="77">
        <v>0</v>
      </c>
      <c r="BU51" s="77">
        <v>0</v>
      </c>
      <c r="BV51" s="77">
        <v>0</v>
      </c>
      <c r="BW51" s="77">
        <v>0</v>
      </c>
      <c r="BX51" s="77">
        <v>0</v>
      </c>
      <c r="BY51" s="77">
        <v>0</v>
      </c>
      <c r="CT51" s="77" t="s">
        <v>155</v>
      </c>
      <c r="CU51" s="77" t="s">
        <v>421</v>
      </c>
      <c r="CV51" s="77" t="s">
        <v>460</v>
      </c>
      <c r="CW51" s="77">
        <v>2025</v>
      </c>
      <c r="CX51" s="77">
        <v>0</v>
      </c>
      <c r="CY51" s="77">
        <v>0</v>
      </c>
      <c r="CZ51" s="77">
        <v>0</v>
      </c>
      <c r="DA51" s="77">
        <v>0</v>
      </c>
      <c r="DB51" s="77">
        <v>9129.746070236557</v>
      </c>
      <c r="DC51" s="77">
        <v>233.23007680793981</v>
      </c>
      <c r="DD51" s="77">
        <v>8896.5159934286166</v>
      </c>
      <c r="DE51" s="77">
        <v>0</v>
      </c>
      <c r="DF51" s="77">
        <v>0</v>
      </c>
      <c r="DG51" s="77">
        <v>0</v>
      </c>
      <c r="DH51" s="77">
        <v>0</v>
      </c>
      <c r="DI51" s="77">
        <v>533.52731185151049</v>
      </c>
      <c r="DJ51" s="77">
        <v>7.029315422585683E-5</v>
      </c>
      <c r="DL51" s="77">
        <v>0</v>
      </c>
      <c r="DM51" s="77">
        <v>0</v>
      </c>
      <c r="DN51" s="77">
        <v>0</v>
      </c>
      <c r="DO51" s="77">
        <v>0</v>
      </c>
      <c r="DP51" s="77">
        <v>0</v>
      </c>
      <c r="DQ51" s="77">
        <v>0</v>
      </c>
      <c r="DR51" s="77">
        <v>0</v>
      </c>
      <c r="DS51" s="77">
        <v>0</v>
      </c>
      <c r="DT51" s="77">
        <v>0</v>
      </c>
      <c r="DU51" s="77">
        <v>0</v>
      </c>
      <c r="DV51" s="77">
        <v>3.7503317615685039E-2</v>
      </c>
      <c r="DW51" s="77">
        <v>3.7503317615685039E-2</v>
      </c>
      <c r="GE51" s="77" t="s">
        <v>425</v>
      </c>
      <c r="GF51" s="77" t="s">
        <v>155</v>
      </c>
      <c r="GG51" s="77" t="s">
        <v>421</v>
      </c>
      <c r="GH51" s="77" t="s">
        <v>439</v>
      </c>
      <c r="GI51" s="77">
        <v>2024</v>
      </c>
      <c r="GJ51" s="77" t="s">
        <v>301</v>
      </c>
      <c r="GK51" s="77">
        <v>3.0714971986151078</v>
      </c>
      <c r="GL51" s="77">
        <v>170.752815</v>
      </c>
      <c r="GM51" s="77">
        <v>2024</v>
      </c>
      <c r="GN51" s="77" t="s">
        <v>175</v>
      </c>
      <c r="GO51" s="77">
        <v>5.3000000000000005E-2</v>
      </c>
      <c r="GP51" s="77">
        <v>3</v>
      </c>
      <c r="GQ51" s="77">
        <v>0</v>
      </c>
      <c r="GR51" s="77" t="s">
        <v>423</v>
      </c>
      <c r="GS51" s="77">
        <v>0</v>
      </c>
      <c r="GT51" s="77">
        <v>0</v>
      </c>
      <c r="GU51" s="77">
        <v>0</v>
      </c>
      <c r="GV51" s="248">
        <v>0</v>
      </c>
      <c r="GW51" s="248">
        <v>5.59662090813094E-2</v>
      </c>
      <c r="GX51" s="77">
        <v>0.17190005441034922</v>
      </c>
      <c r="GY51" s="77">
        <v>5.59662090813094E-2</v>
      </c>
      <c r="GZ51" s="77">
        <v>0.17190005441034922</v>
      </c>
    </row>
    <row r="52" spans="2:208" x14ac:dyDescent="0.25">
      <c r="B52" s="77" t="s">
        <v>927</v>
      </c>
      <c r="C52" s="246" t="s">
        <v>466</v>
      </c>
      <c r="D52" s="246">
        <v>61.995048450941894</v>
      </c>
      <c r="E52" s="246">
        <v>60.114365636865188</v>
      </c>
      <c r="F52" s="246">
        <v>59.177097593111441</v>
      </c>
      <c r="G52" s="246">
        <v>56.017434197646402</v>
      </c>
      <c r="H52" s="246">
        <v>0</v>
      </c>
      <c r="I52" s="247">
        <v>0</v>
      </c>
      <c r="J52" s="247">
        <v>59.177097593111441</v>
      </c>
      <c r="K52" s="247">
        <v>59.177097593111441</v>
      </c>
      <c r="L52" s="124">
        <v>62.686227849720446</v>
      </c>
      <c r="M52" s="247">
        <v>60.265644703182431</v>
      </c>
      <c r="N52" s="247">
        <v>58.772595508872634</v>
      </c>
      <c r="O52" s="247">
        <v>58.296496133312885</v>
      </c>
      <c r="P52" s="247">
        <v>58.772595508872634</v>
      </c>
      <c r="Q52" s="247">
        <v>0</v>
      </c>
      <c r="R52" s="247">
        <v>0</v>
      </c>
      <c r="S52" s="247">
        <v>0</v>
      </c>
      <c r="T52" s="247">
        <v>0</v>
      </c>
      <c r="U52" s="247">
        <v>0</v>
      </c>
      <c r="V52" s="247">
        <v>0</v>
      </c>
      <c r="W52" s="247">
        <v>988973.98324181302</v>
      </c>
      <c r="X52" s="247">
        <v>997489.79593494243</v>
      </c>
      <c r="Y52" s="247">
        <v>1077364.2694590574</v>
      </c>
      <c r="Z52" s="247">
        <v>1100140.9118349482</v>
      </c>
      <c r="AA52" s="247">
        <v>1006882.4948215489</v>
      </c>
      <c r="AB52" s="247"/>
      <c r="AC52" s="247"/>
      <c r="AD52" s="247"/>
      <c r="AE52" s="247"/>
      <c r="AF52" s="247"/>
      <c r="AG52" s="247"/>
      <c r="AH52" s="247"/>
      <c r="AI52" s="247"/>
      <c r="AJ52" s="247"/>
      <c r="AK52" s="247"/>
      <c r="AL52" s="247"/>
      <c r="AM52" s="247"/>
      <c r="AN52" s="247"/>
      <c r="AO52" s="247"/>
      <c r="AP52" s="247"/>
      <c r="AQ52" s="247"/>
      <c r="AS52" s="77" t="s">
        <v>927</v>
      </c>
      <c r="AT52" s="77" t="s">
        <v>155</v>
      </c>
      <c r="AU52" s="77" t="s">
        <v>431</v>
      </c>
      <c r="AV52" s="77">
        <v>2020</v>
      </c>
      <c r="AW52" s="77">
        <v>1</v>
      </c>
      <c r="AX52" s="77">
        <v>0</v>
      </c>
      <c r="AY52" s="77">
        <v>0</v>
      </c>
      <c r="AZ52" s="77">
        <v>41.122338271823367</v>
      </c>
      <c r="BA52" s="77">
        <v>41.122338271823367</v>
      </c>
      <c r="BB52" s="77">
        <v>0</v>
      </c>
      <c r="BC52" s="77">
        <v>0</v>
      </c>
      <c r="BD52" s="77">
        <v>0</v>
      </c>
      <c r="BE52" s="77">
        <v>0</v>
      </c>
      <c r="BF52" s="77">
        <v>0</v>
      </c>
      <c r="BG52" s="77">
        <v>0</v>
      </c>
      <c r="BH52" s="77">
        <v>0</v>
      </c>
      <c r="BI52" s="77">
        <v>0</v>
      </c>
      <c r="BJ52" s="77">
        <v>0</v>
      </c>
      <c r="BK52" s="77">
        <v>0</v>
      </c>
      <c r="BL52" s="77">
        <v>0</v>
      </c>
      <c r="BM52" s="77">
        <v>0</v>
      </c>
      <c r="BN52" s="77">
        <v>41.122338271823367</v>
      </c>
      <c r="BO52" s="77">
        <v>0</v>
      </c>
      <c r="BP52" s="77">
        <v>0</v>
      </c>
      <c r="BQ52" s="77">
        <v>0</v>
      </c>
      <c r="BR52" s="77">
        <v>0</v>
      </c>
      <c r="BS52" s="77">
        <v>0</v>
      </c>
      <c r="BT52" s="77">
        <v>0</v>
      </c>
      <c r="BU52" s="77">
        <v>0</v>
      </c>
      <c r="BV52" s="77">
        <v>0</v>
      </c>
      <c r="BW52" s="77">
        <v>0</v>
      </c>
      <c r="BX52" s="77">
        <v>0</v>
      </c>
      <c r="BY52" s="77">
        <v>0</v>
      </c>
      <c r="CT52" s="77" t="s">
        <v>155</v>
      </c>
      <c r="CU52" s="77" t="s">
        <v>421</v>
      </c>
      <c r="CV52" s="77" t="s">
        <v>467</v>
      </c>
      <c r="CW52" s="77">
        <v>2020</v>
      </c>
      <c r="CX52" s="77">
        <v>0</v>
      </c>
      <c r="CY52" s="77">
        <v>0</v>
      </c>
      <c r="CZ52" s="77">
        <v>0</v>
      </c>
      <c r="DA52" s="77">
        <v>0</v>
      </c>
      <c r="DB52" s="77">
        <v>5.24055833130154</v>
      </c>
      <c r="DC52" s="77">
        <v>0.69641821681223082</v>
      </c>
      <c r="DD52" s="77">
        <v>2.9419641522810149</v>
      </c>
      <c r="DE52" s="77">
        <v>1.602175962208289</v>
      </c>
      <c r="DF52" s="77">
        <v>0.36068764874241266</v>
      </c>
      <c r="DG52" s="77">
        <v>0</v>
      </c>
      <c r="DH52" s="77">
        <v>0</v>
      </c>
      <c r="DI52" s="77">
        <v>0</v>
      </c>
      <c r="DJ52" s="77">
        <v>2.166597614319992E-4</v>
      </c>
      <c r="DL52" s="77">
        <v>0</v>
      </c>
      <c r="DM52" s="77">
        <v>7.8146499927999856E-5</v>
      </c>
      <c r="DN52" s="77">
        <v>7.8146499927999856E-5</v>
      </c>
      <c r="DO52" s="77">
        <v>0</v>
      </c>
      <c r="DP52" s="77">
        <v>0</v>
      </c>
      <c r="DQ52" s="77">
        <v>0</v>
      </c>
      <c r="DR52" s="77">
        <v>0</v>
      </c>
      <c r="DS52" s="77">
        <v>0</v>
      </c>
      <c r="DT52" s="77">
        <v>0</v>
      </c>
      <c r="DU52" s="77">
        <v>0</v>
      </c>
      <c r="DV52" s="77">
        <v>0</v>
      </c>
      <c r="DW52" s="77">
        <v>0</v>
      </c>
      <c r="GE52" s="77" t="s">
        <v>427</v>
      </c>
      <c r="GF52" s="77" t="s">
        <v>155</v>
      </c>
      <c r="GG52" s="77" t="s">
        <v>421</v>
      </c>
      <c r="GH52" s="77" t="s">
        <v>439</v>
      </c>
      <c r="GI52" s="77">
        <v>2024</v>
      </c>
      <c r="GJ52" s="77" t="s">
        <v>303</v>
      </c>
      <c r="GK52" s="77">
        <v>1.6845772405344519</v>
      </c>
      <c r="GL52" s="77">
        <v>170.752815</v>
      </c>
      <c r="GM52" s="77">
        <v>2024</v>
      </c>
      <c r="GN52" s="77" t="s">
        <v>175</v>
      </c>
      <c r="GO52" s="77">
        <v>5.3000000000000005E-2</v>
      </c>
      <c r="GP52" s="77">
        <v>3</v>
      </c>
      <c r="GQ52" s="77">
        <v>0</v>
      </c>
      <c r="GR52" s="77" t="s">
        <v>423</v>
      </c>
      <c r="GS52" s="77">
        <v>0</v>
      </c>
      <c r="GT52" s="77">
        <v>0</v>
      </c>
      <c r="GU52" s="77">
        <v>0</v>
      </c>
      <c r="GV52" s="248">
        <v>0</v>
      </c>
      <c r="GW52" s="248">
        <v>5.59662090813094E-2</v>
      </c>
      <c r="GX52" s="77">
        <v>9.4279402057366374E-2</v>
      </c>
      <c r="GY52" s="77">
        <v>5.59662090813094E-2</v>
      </c>
      <c r="GZ52" s="77">
        <v>9.4279402057366374E-2</v>
      </c>
    </row>
    <row r="53" spans="2:208" x14ac:dyDescent="0.25">
      <c r="B53" s="77" t="s">
        <v>927</v>
      </c>
      <c r="C53" s="246" t="s">
        <v>468</v>
      </c>
      <c r="D53" s="246">
        <v>19.610541112684057</v>
      </c>
      <c r="E53" s="246">
        <v>18.86467429191622</v>
      </c>
      <c r="F53" s="246">
        <v>15.282649659175576</v>
      </c>
      <c r="G53" s="246">
        <v>14.466664301433404</v>
      </c>
      <c r="H53" s="246">
        <v>0</v>
      </c>
      <c r="I53" s="247">
        <v>0</v>
      </c>
      <c r="J53" s="247">
        <v>15.282649659175576</v>
      </c>
      <c r="K53" s="247">
        <v>15.282649659175576</v>
      </c>
      <c r="L53" s="124">
        <v>45.975652915278076</v>
      </c>
      <c r="M53" s="247">
        <v>43.849439324421837</v>
      </c>
      <c r="N53" s="247">
        <v>41.926693255691603</v>
      </c>
      <c r="O53" s="247">
        <v>41.587076173665125</v>
      </c>
      <c r="P53" s="247">
        <v>41.926693255691603</v>
      </c>
      <c r="Q53" s="247">
        <v>0</v>
      </c>
      <c r="R53" s="247">
        <v>0</v>
      </c>
      <c r="S53" s="247">
        <v>0</v>
      </c>
      <c r="T53" s="247">
        <v>0</v>
      </c>
      <c r="U53" s="247">
        <v>0</v>
      </c>
      <c r="V53" s="247">
        <v>0</v>
      </c>
      <c r="W53" s="247">
        <v>426541.87312622846</v>
      </c>
      <c r="X53" s="247">
        <v>430214.72070247395</v>
      </c>
      <c r="Y53" s="247">
        <v>390024.44184166618</v>
      </c>
      <c r="Z53" s="247">
        <v>398269.97910469829</v>
      </c>
      <c r="AA53" s="247">
        <v>364508.82415108988</v>
      </c>
      <c r="AB53" s="247"/>
      <c r="AC53" s="247"/>
      <c r="AD53" s="247"/>
      <c r="AE53" s="247"/>
      <c r="AF53" s="247"/>
      <c r="AG53" s="247"/>
      <c r="AH53" s="247"/>
      <c r="AI53" s="247"/>
      <c r="AJ53" s="247"/>
      <c r="AK53" s="247"/>
      <c r="AL53" s="247"/>
      <c r="AM53" s="247"/>
      <c r="AN53" s="247"/>
      <c r="AO53" s="247"/>
      <c r="AP53" s="247"/>
      <c r="AQ53" s="247"/>
      <c r="AS53" s="77" t="s">
        <v>927</v>
      </c>
      <c r="AT53" s="77" t="s">
        <v>155</v>
      </c>
      <c r="AU53" s="77" t="s">
        <v>431</v>
      </c>
      <c r="AV53" s="77">
        <v>2021</v>
      </c>
      <c r="AW53" s="77">
        <v>1</v>
      </c>
      <c r="AX53" s="77">
        <v>0</v>
      </c>
      <c r="AY53" s="77">
        <v>0</v>
      </c>
      <c r="AZ53" s="77">
        <v>41.122338271823367</v>
      </c>
      <c r="BA53" s="77">
        <v>41.122338271823367</v>
      </c>
      <c r="BB53" s="77">
        <v>0</v>
      </c>
      <c r="BC53" s="77">
        <v>0</v>
      </c>
      <c r="BD53" s="77">
        <v>41.122338271823367</v>
      </c>
      <c r="BE53" s="77">
        <v>41.122338271823367</v>
      </c>
      <c r="BF53" s="77">
        <v>0</v>
      </c>
      <c r="BG53" s="77">
        <v>0</v>
      </c>
      <c r="BH53" s="77">
        <v>0</v>
      </c>
      <c r="BI53" s="77">
        <v>0</v>
      </c>
      <c r="BJ53" s="77">
        <v>0</v>
      </c>
      <c r="BK53" s="77">
        <v>0</v>
      </c>
      <c r="BL53" s="77">
        <v>0</v>
      </c>
      <c r="BM53" s="77">
        <v>0</v>
      </c>
      <c r="BN53" s="77">
        <v>41.122338271823367</v>
      </c>
      <c r="BO53" s="77">
        <v>41.122338271823367</v>
      </c>
      <c r="BP53" s="77">
        <v>0</v>
      </c>
      <c r="BQ53" s="77">
        <v>0</v>
      </c>
      <c r="BR53" s="77">
        <v>0</v>
      </c>
      <c r="BS53" s="77">
        <v>0</v>
      </c>
      <c r="BT53" s="77">
        <v>0</v>
      </c>
      <c r="BU53" s="77">
        <v>0</v>
      </c>
      <c r="BV53" s="77">
        <v>0</v>
      </c>
      <c r="BW53" s="77">
        <v>0</v>
      </c>
      <c r="BX53" s="77">
        <v>0</v>
      </c>
      <c r="BY53" s="77">
        <v>0</v>
      </c>
      <c r="CT53" s="77" t="s">
        <v>155</v>
      </c>
      <c r="CU53" s="77" t="s">
        <v>421</v>
      </c>
      <c r="CV53" s="77" t="s">
        <v>467</v>
      </c>
      <c r="CW53" s="77">
        <v>2021</v>
      </c>
      <c r="CX53" s="77">
        <v>0</v>
      </c>
      <c r="CY53" s="77">
        <v>0</v>
      </c>
      <c r="CZ53" s="77">
        <v>0</v>
      </c>
      <c r="DA53" s="77">
        <v>0</v>
      </c>
      <c r="DB53" s="77">
        <v>5.24055833130154</v>
      </c>
      <c r="DC53" s="77">
        <v>0.69641821681223082</v>
      </c>
      <c r="DD53" s="77">
        <v>2.9419641522810149</v>
      </c>
      <c r="DE53" s="77">
        <v>1.602175962208289</v>
      </c>
      <c r="DF53" s="77">
        <v>0.36068764874241266</v>
      </c>
      <c r="DG53" s="77">
        <v>0.36068764874241266</v>
      </c>
      <c r="DH53" s="77">
        <v>0</v>
      </c>
      <c r="DI53" s="77">
        <v>0</v>
      </c>
      <c r="DJ53" s="77">
        <v>2.166597614319992E-4</v>
      </c>
      <c r="DL53" s="77">
        <v>0</v>
      </c>
      <c r="DM53" s="77">
        <v>7.8146499927999856E-5</v>
      </c>
      <c r="DN53" s="77">
        <v>7.8146499927999856E-5</v>
      </c>
      <c r="DO53" s="77">
        <v>0</v>
      </c>
      <c r="DP53" s="77">
        <v>7.8146499927999856E-5</v>
      </c>
      <c r="DQ53" s="77">
        <v>7.8146499927999856E-5</v>
      </c>
      <c r="DR53" s="77">
        <v>0</v>
      </c>
      <c r="DS53" s="77">
        <v>0</v>
      </c>
      <c r="DT53" s="77">
        <v>0</v>
      </c>
      <c r="DU53" s="77">
        <v>0</v>
      </c>
      <c r="DV53" s="77">
        <v>0</v>
      </c>
      <c r="DW53" s="77">
        <v>0</v>
      </c>
      <c r="GE53" s="77" t="s">
        <v>422</v>
      </c>
      <c r="GF53" s="77" t="s">
        <v>155</v>
      </c>
      <c r="GG53" s="77" t="s">
        <v>421</v>
      </c>
      <c r="GH53" s="77" t="s">
        <v>439</v>
      </c>
      <c r="GI53" s="77">
        <v>2025</v>
      </c>
      <c r="GJ53" s="77" t="s">
        <v>305</v>
      </c>
      <c r="GK53" s="77">
        <v>0.71896016785821348</v>
      </c>
      <c r="GL53" s="77">
        <v>170.752815</v>
      </c>
      <c r="GM53" s="77">
        <v>2025</v>
      </c>
      <c r="GN53" s="77" t="s">
        <v>175</v>
      </c>
      <c r="GO53" s="77">
        <v>0.13250000000000001</v>
      </c>
      <c r="GP53" s="77">
        <v>3</v>
      </c>
      <c r="GQ53" s="77">
        <v>0</v>
      </c>
      <c r="GR53" s="77" t="s">
        <v>423</v>
      </c>
      <c r="GS53" s="77">
        <v>0</v>
      </c>
      <c r="GT53" s="77">
        <v>0</v>
      </c>
      <c r="GU53" s="77">
        <v>0</v>
      </c>
      <c r="GV53" s="248">
        <v>0</v>
      </c>
      <c r="GW53" s="248">
        <v>0</v>
      </c>
      <c r="GX53" s="77">
        <v>0</v>
      </c>
      <c r="GY53" s="77">
        <v>0.1527377521613833</v>
      </c>
      <c r="GZ53" s="77">
        <v>0.10981235993223434</v>
      </c>
    </row>
    <row r="54" spans="2:208" x14ac:dyDescent="0.25">
      <c r="B54" s="77" t="s">
        <v>927</v>
      </c>
      <c r="C54" s="246" t="s">
        <v>469</v>
      </c>
      <c r="D54" s="246">
        <v>14.175281158203564</v>
      </c>
      <c r="E54" s="246">
        <v>13.586253727149501</v>
      </c>
      <c r="F54" s="246">
        <v>13.31918345056911</v>
      </c>
      <c r="G54" s="246">
        <v>12.60803193370743</v>
      </c>
      <c r="H54" s="246">
        <v>0</v>
      </c>
      <c r="I54" s="247">
        <v>0</v>
      </c>
      <c r="J54" s="247">
        <v>13.31918345056911</v>
      </c>
      <c r="K54" s="247">
        <v>13.31918345056911</v>
      </c>
      <c r="L54" s="124">
        <v>38.511317262905131</v>
      </c>
      <c r="M54" s="247">
        <v>36.595932526410543</v>
      </c>
      <c r="N54" s="247">
        <v>35.260840246892251</v>
      </c>
      <c r="O54" s="247">
        <v>34.975214523830473</v>
      </c>
      <c r="P54" s="247">
        <v>35.260840246892251</v>
      </c>
      <c r="Q54" s="247">
        <v>0</v>
      </c>
      <c r="R54" s="247">
        <v>0</v>
      </c>
      <c r="S54" s="247">
        <v>0</v>
      </c>
      <c r="T54" s="247">
        <v>0</v>
      </c>
      <c r="U54" s="247">
        <v>0</v>
      </c>
      <c r="V54" s="247">
        <v>0</v>
      </c>
      <c r="W54" s="247">
        <v>368080.92180885945</v>
      </c>
      <c r="X54" s="247">
        <v>371250.37645494012</v>
      </c>
      <c r="Y54" s="247">
        <v>404174.32461397513</v>
      </c>
      <c r="Z54" s="247">
        <v>412719.0056566014</v>
      </c>
      <c r="AA54" s="247">
        <v>377733.0136579207</v>
      </c>
      <c r="AB54" s="247"/>
      <c r="AC54" s="247"/>
      <c r="AD54" s="247"/>
      <c r="AE54" s="247"/>
      <c r="AF54" s="247"/>
      <c r="AG54" s="247"/>
      <c r="AH54" s="247"/>
      <c r="AI54" s="247"/>
      <c r="AJ54" s="247"/>
      <c r="AK54" s="247"/>
      <c r="AL54" s="247"/>
      <c r="AM54" s="247"/>
      <c r="AN54" s="247"/>
      <c r="AO54" s="247"/>
      <c r="AP54" s="247"/>
      <c r="AQ54" s="247"/>
      <c r="AS54" s="77" t="s">
        <v>927</v>
      </c>
      <c r="AT54" s="77" t="s">
        <v>155</v>
      </c>
      <c r="AU54" s="77" t="s">
        <v>431</v>
      </c>
      <c r="AV54" s="77">
        <v>2022</v>
      </c>
      <c r="AW54" s="77">
        <v>0.93457943925233644</v>
      </c>
      <c r="AX54" s="77">
        <v>0</v>
      </c>
      <c r="AY54" s="77">
        <v>0</v>
      </c>
      <c r="AZ54" s="77">
        <v>38.771530976681142</v>
      </c>
      <c r="BA54" s="77">
        <v>38.771530976681142</v>
      </c>
      <c r="BB54" s="77">
        <v>0</v>
      </c>
      <c r="BC54" s="77">
        <v>0</v>
      </c>
      <c r="BD54" s="77">
        <v>38.771530976681142</v>
      </c>
      <c r="BE54" s="77">
        <v>38.771530976681142</v>
      </c>
      <c r="BF54" s="77">
        <v>0</v>
      </c>
      <c r="BG54" s="77">
        <v>0</v>
      </c>
      <c r="BH54" s="77">
        <v>41.47719183416261</v>
      </c>
      <c r="BI54" s="77">
        <v>41.47719183416261</v>
      </c>
      <c r="BJ54" s="77">
        <v>0</v>
      </c>
      <c r="BK54" s="77">
        <v>0</v>
      </c>
      <c r="BL54" s="77">
        <v>0</v>
      </c>
      <c r="BM54" s="77">
        <v>0</v>
      </c>
      <c r="BN54" s="77">
        <v>36.235075679141254</v>
      </c>
      <c r="BO54" s="77">
        <v>36.235075679141254</v>
      </c>
      <c r="BP54" s="77">
        <v>38.763730686133279</v>
      </c>
      <c r="BQ54" s="77">
        <v>0</v>
      </c>
      <c r="BR54" s="77">
        <v>0</v>
      </c>
      <c r="BS54" s="77">
        <v>0</v>
      </c>
      <c r="BT54" s="77">
        <v>0</v>
      </c>
      <c r="BU54" s="77">
        <v>0</v>
      </c>
      <c r="BV54" s="77">
        <v>41.47719183416261</v>
      </c>
      <c r="BW54" s="77">
        <v>38.763730686133279</v>
      </c>
      <c r="BX54" s="77">
        <v>41.47719183416261</v>
      </c>
      <c r="BY54" s="77">
        <v>38.763730686133279</v>
      </c>
      <c r="CT54" s="77" t="s">
        <v>155</v>
      </c>
      <c r="CU54" s="77" t="s">
        <v>421</v>
      </c>
      <c r="CV54" s="77" t="s">
        <v>467</v>
      </c>
      <c r="CW54" s="77">
        <v>2022</v>
      </c>
      <c r="CX54" s="77">
        <v>0</v>
      </c>
      <c r="CY54" s="77">
        <v>0</v>
      </c>
      <c r="CZ54" s="77">
        <v>0</v>
      </c>
      <c r="DA54" s="77">
        <v>0</v>
      </c>
      <c r="DB54" s="77">
        <v>5.24055833130154</v>
      </c>
      <c r="DC54" s="77">
        <v>0.69641821681223082</v>
      </c>
      <c r="DD54" s="77">
        <v>2.9419641522810149</v>
      </c>
      <c r="DE54" s="77">
        <v>1.602175962208289</v>
      </c>
      <c r="DF54" s="77">
        <v>0.36068764874241266</v>
      </c>
      <c r="DG54" s="77">
        <v>0.36068764874241266</v>
      </c>
      <c r="DH54" s="77">
        <v>0.36068764874241266</v>
      </c>
      <c r="DI54" s="77">
        <v>0</v>
      </c>
      <c r="DJ54" s="77">
        <v>2.166597614319992E-4</v>
      </c>
      <c r="DL54" s="77">
        <v>0</v>
      </c>
      <c r="DM54" s="77">
        <v>7.8146499927999856E-5</v>
      </c>
      <c r="DN54" s="77">
        <v>7.8146499927999856E-5</v>
      </c>
      <c r="DO54" s="77">
        <v>0</v>
      </c>
      <c r="DP54" s="77">
        <v>7.8146499927999856E-5</v>
      </c>
      <c r="DQ54" s="77">
        <v>7.8146499927999856E-5</v>
      </c>
      <c r="DR54" s="77">
        <v>0</v>
      </c>
      <c r="DS54" s="77">
        <v>7.8146499927999856E-5</v>
      </c>
      <c r="DT54" s="77">
        <v>7.8146499927999856E-5</v>
      </c>
      <c r="DU54" s="77">
        <v>0</v>
      </c>
      <c r="DV54" s="77">
        <v>0</v>
      </c>
      <c r="DW54" s="77">
        <v>0</v>
      </c>
      <c r="GE54" s="77" t="s">
        <v>425</v>
      </c>
      <c r="GF54" s="77" t="s">
        <v>155</v>
      </c>
      <c r="GG54" s="77" t="s">
        <v>421</v>
      </c>
      <c r="GH54" s="77" t="s">
        <v>439</v>
      </c>
      <c r="GI54" s="77">
        <v>2025</v>
      </c>
      <c r="GJ54" s="77" t="s">
        <v>301</v>
      </c>
      <c r="GK54" s="77">
        <v>3.0714971986151078</v>
      </c>
      <c r="GL54" s="77">
        <v>170.752815</v>
      </c>
      <c r="GM54" s="77">
        <v>2025</v>
      </c>
      <c r="GN54" s="77" t="s">
        <v>175</v>
      </c>
      <c r="GO54" s="77">
        <v>5.3000000000000005E-2</v>
      </c>
      <c r="GP54" s="77">
        <v>3</v>
      </c>
      <c r="GQ54" s="77">
        <v>0</v>
      </c>
      <c r="GR54" s="77" t="s">
        <v>423</v>
      </c>
      <c r="GS54" s="77">
        <v>0</v>
      </c>
      <c r="GT54" s="77">
        <v>0</v>
      </c>
      <c r="GU54" s="77">
        <v>0</v>
      </c>
      <c r="GV54" s="248">
        <v>0</v>
      </c>
      <c r="GW54" s="248">
        <v>0</v>
      </c>
      <c r="GX54" s="77">
        <v>0</v>
      </c>
      <c r="GY54" s="77">
        <v>5.59662090813094E-2</v>
      </c>
      <c r="GZ54" s="77">
        <v>0.17190005441034922</v>
      </c>
    </row>
    <row r="55" spans="2:208" x14ac:dyDescent="0.25">
      <c r="B55" s="77" t="s">
        <v>927</v>
      </c>
      <c r="C55" s="246" t="s">
        <v>470</v>
      </c>
      <c r="D55" s="246">
        <v>4.5350985127881227</v>
      </c>
      <c r="E55" s="246">
        <v>4.1987360205916389</v>
      </c>
      <c r="F55" s="246">
        <v>4.8729826262122025</v>
      </c>
      <c r="G55" s="246">
        <v>4.6127975813292759</v>
      </c>
      <c r="H55" s="246">
        <v>0</v>
      </c>
      <c r="I55" s="247">
        <v>0</v>
      </c>
      <c r="J55" s="247">
        <v>4.8729826262122025</v>
      </c>
      <c r="K55" s="247">
        <v>4.8729826262122025</v>
      </c>
      <c r="L55" s="124">
        <v>24.958258074472155</v>
      </c>
      <c r="M55" s="247">
        <v>22.909864565793018</v>
      </c>
      <c r="N55" s="247">
        <v>21.44512036625504</v>
      </c>
      <c r="O55" s="247">
        <v>21.271398948412543</v>
      </c>
      <c r="P55" s="247">
        <v>21.44512036625504</v>
      </c>
      <c r="Q55" s="247">
        <v>0</v>
      </c>
      <c r="R55" s="247">
        <v>0</v>
      </c>
      <c r="S55" s="247">
        <v>0</v>
      </c>
      <c r="T55" s="247">
        <v>0</v>
      </c>
      <c r="U55" s="247">
        <v>0</v>
      </c>
      <c r="V55" s="247">
        <v>0</v>
      </c>
      <c r="W55" s="247">
        <v>181707.33307011996</v>
      </c>
      <c r="X55" s="247">
        <v>183271.97040094333</v>
      </c>
      <c r="Y55" s="247">
        <v>243136.49543565573</v>
      </c>
      <c r="Z55" s="247">
        <v>248276.66312271467</v>
      </c>
      <c r="AA55" s="247">
        <v>227230.36956603339</v>
      </c>
      <c r="AB55" s="247"/>
      <c r="AC55" s="247"/>
      <c r="AD55" s="247"/>
      <c r="AE55" s="247"/>
      <c r="AF55" s="247"/>
      <c r="AG55" s="247"/>
      <c r="AH55" s="247"/>
      <c r="AI55" s="247"/>
      <c r="AJ55" s="247"/>
      <c r="AK55" s="247"/>
      <c r="AL55" s="247"/>
      <c r="AM55" s="247"/>
      <c r="AN55" s="247"/>
      <c r="AO55" s="247"/>
      <c r="AP55" s="247"/>
      <c r="AQ55" s="247"/>
      <c r="AS55" s="77" t="s">
        <v>927</v>
      </c>
      <c r="AT55" s="77" t="s">
        <v>155</v>
      </c>
      <c r="AU55" s="77" t="s">
        <v>431</v>
      </c>
      <c r="AV55" s="77">
        <v>2023</v>
      </c>
      <c r="AW55" s="77">
        <v>0.87343872827321156</v>
      </c>
      <c r="AX55" s="77">
        <v>0</v>
      </c>
      <c r="AY55" s="77">
        <v>0</v>
      </c>
      <c r="AZ55" s="77">
        <v>0</v>
      </c>
      <c r="BA55" s="77">
        <v>0</v>
      </c>
      <c r="BB55" s="77">
        <v>0</v>
      </c>
      <c r="BC55" s="77">
        <v>0</v>
      </c>
      <c r="BD55" s="77">
        <v>40.206030928184035</v>
      </c>
      <c r="BE55" s="77">
        <v>40.206030928184035</v>
      </c>
      <c r="BF55" s="77">
        <v>0</v>
      </c>
      <c r="BG55" s="77">
        <v>0</v>
      </c>
      <c r="BH55" s="77">
        <v>43.01193359125088</v>
      </c>
      <c r="BI55" s="77">
        <v>43.01193359125088</v>
      </c>
      <c r="BJ55" s="77">
        <v>0</v>
      </c>
      <c r="BK55" s="77">
        <v>0</v>
      </c>
      <c r="BL55" s="77">
        <v>43.01193359125088</v>
      </c>
      <c r="BM55" s="77">
        <v>43.01193359125088</v>
      </c>
      <c r="BN55" s="77">
        <v>0</v>
      </c>
      <c r="BO55" s="77">
        <v>35.117504522826472</v>
      </c>
      <c r="BP55" s="77">
        <v>37.568288576514</v>
      </c>
      <c r="BQ55" s="77">
        <v>37.568288576514</v>
      </c>
      <c r="BR55" s="77">
        <v>0</v>
      </c>
      <c r="BS55" s="77">
        <v>0</v>
      </c>
      <c r="BT55" s="77">
        <v>0</v>
      </c>
      <c r="BU55" s="77">
        <v>0</v>
      </c>
      <c r="BV55" s="77">
        <v>43.01193359125088</v>
      </c>
      <c r="BW55" s="77">
        <v>37.568288576514</v>
      </c>
      <c r="BX55" s="77">
        <v>43.01193359125088</v>
      </c>
      <c r="BY55" s="77">
        <v>37.568288576514</v>
      </c>
      <c r="CT55" s="77" t="s">
        <v>155</v>
      </c>
      <c r="CU55" s="77" t="s">
        <v>421</v>
      </c>
      <c r="CV55" s="77" t="s">
        <v>467</v>
      </c>
      <c r="CW55" s="77">
        <v>2023</v>
      </c>
      <c r="CX55" s="77">
        <v>0</v>
      </c>
      <c r="CY55" s="77">
        <v>0</v>
      </c>
      <c r="CZ55" s="77">
        <v>0</v>
      </c>
      <c r="DA55" s="77">
        <v>0</v>
      </c>
      <c r="DB55" s="77">
        <v>5.4750346070077649</v>
      </c>
      <c r="DC55" s="77">
        <v>0.71896016785821359</v>
      </c>
      <c r="DD55" s="77">
        <v>3.071497198615103</v>
      </c>
      <c r="DE55" s="77">
        <v>1.684577240534445</v>
      </c>
      <c r="DF55" s="77">
        <v>0</v>
      </c>
      <c r="DG55" s="77">
        <v>0.37599181639994927</v>
      </c>
      <c r="DH55" s="77">
        <v>0.37599181639994927</v>
      </c>
      <c r="DI55" s="77">
        <v>0.37599181639994927</v>
      </c>
      <c r="DJ55" s="77">
        <v>2.166597614319992E-4</v>
      </c>
      <c r="DL55" s="77">
        <v>0</v>
      </c>
      <c r="DM55" s="77">
        <v>0</v>
      </c>
      <c r="DN55" s="77">
        <v>0</v>
      </c>
      <c r="DO55" s="77">
        <v>0</v>
      </c>
      <c r="DP55" s="77">
        <v>8.1462297241597059E-5</v>
      </c>
      <c r="DQ55" s="77">
        <v>8.1462297241597059E-5</v>
      </c>
      <c r="DR55" s="77">
        <v>0</v>
      </c>
      <c r="DS55" s="77">
        <v>8.1462297241597059E-5</v>
      </c>
      <c r="DT55" s="77">
        <v>8.1462297241597059E-5</v>
      </c>
      <c r="DU55" s="77">
        <v>0</v>
      </c>
      <c r="DV55" s="77">
        <v>8.1462297241597059E-5</v>
      </c>
      <c r="DW55" s="77">
        <v>8.1462297241597059E-5</v>
      </c>
      <c r="GE55" s="77" t="s">
        <v>427</v>
      </c>
      <c r="GF55" s="77" t="s">
        <v>155</v>
      </c>
      <c r="GG55" s="77" t="s">
        <v>421</v>
      </c>
      <c r="GH55" s="77" t="s">
        <v>439</v>
      </c>
      <c r="GI55" s="77">
        <v>2025</v>
      </c>
      <c r="GJ55" s="77" t="s">
        <v>303</v>
      </c>
      <c r="GK55" s="77">
        <v>1.6845772405344519</v>
      </c>
      <c r="GL55" s="77">
        <v>170.752815</v>
      </c>
      <c r="GM55" s="77">
        <v>2025</v>
      </c>
      <c r="GN55" s="77" t="s">
        <v>175</v>
      </c>
      <c r="GO55" s="77">
        <v>5.3000000000000005E-2</v>
      </c>
      <c r="GP55" s="77">
        <v>3</v>
      </c>
      <c r="GQ55" s="77">
        <v>0</v>
      </c>
      <c r="GR55" s="77" t="s">
        <v>423</v>
      </c>
      <c r="GS55" s="77">
        <v>0</v>
      </c>
      <c r="GT55" s="77">
        <v>0</v>
      </c>
      <c r="GU55" s="77">
        <v>0</v>
      </c>
      <c r="GV55" s="248">
        <v>0</v>
      </c>
      <c r="GW55" s="248">
        <v>0</v>
      </c>
      <c r="GX55" s="77">
        <v>0</v>
      </c>
      <c r="GY55" s="77">
        <v>5.59662090813094E-2</v>
      </c>
      <c r="GZ55" s="77">
        <v>9.4279402057366374E-2</v>
      </c>
    </row>
    <row r="56" spans="2:208" x14ac:dyDescent="0.25">
      <c r="B56" s="77" t="s">
        <v>927</v>
      </c>
      <c r="C56" s="246" t="s">
        <v>471</v>
      </c>
      <c r="D56" s="246">
        <v>31.349066834227422</v>
      </c>
      <c r="E56" s="246">
        <v>30.229336831746458</v>
      </c>
      <c r="F56" s="246">
        <v>28.426030159827995</v>
      </c>
      <c r="G56" s="246">
        <v>26.908185136584418</v>
      </c>
      <c r="H56" s="246">
        <v>0</v>
      </c>
      <c r="I56" s="247">
        <v>0</v>
      </c>
      <c r="J56" s="247">
        <v>28.426030159827995</v>
      </c>
      <c r="K56" s="247">
        <v>28.426030159827995</v>
      </c>
      <c r="L56" s="124">
        <v>29.912445993313831</v>
      </c>
      <c r="M56" s="247">
        <v>28.597780913235372</v>
      </c>
      <c r="N56" s="247">
        <v>27.661827537481386</v>
      </c>
      <c r="O56" s="247">
        <v>27.437661528937312</v>
      </c>
      <c r="P56" s="247">
        <v>27.661827537481386</v>
      </c>
      <c r="Q56" s="247">
        <v>0</v>
      </c>
      <c r="R56" s="247">
        <v>0</v>
      </c>
      <c r="S56" s="247">
        <v>0</v>
      </c>
      <c r="T56" s="247">
        <v>0</v>
      </c>
      <c r="U56" s="247">
        <v>0</v>
      </c>
      <c r="V56" s="247">
        <v>0</v>
      </c>
      <c r="W56" s="247">
        <v>1048027.5281143746</v>
      </c>
      <c r="X56" s="247">
        <v>1057051.8364156005</v>
      </c>
      <c r="Y56" s="247">
        <v>1099560.4766099746</v>
      </c>
      <c r="Z56" s="247">
        <v>1122806.3707391573</v>
      </c>
      <c r="AA56" s="247">
        <v>1027626.6136541819</v>
      </c>
      <c r="AB56" s="247"/>
      <c r="AC56" s="247"/>
      <c r="AD56" s="247"/>
      <c r="AE56" s="247"/>
      <c r="AF56" s="247"/>
      <c r="AG56" s="247"/>
      <c r="AH56" s="247"/>
      <c r="AI56" s="247"/>
      <c r="AJ56" s="247"/>
      <c r="AK56" s="247"/>
      <c r="AL56" s="247"/>
      <c r="AM56" s="247"/>
      <c r="AN56" s="247"/>
      <c r="AO56" s="247"/>
      <c r="AP56" s="247"/>
      <c r="AQ56" s="247"/>
      <c r="AS56" s="77" t="s">
        <v>927</v>
      </c>
      <c r="AT56" s="77" t="s">
        <v>155</v>
      </c>
      <c r="AU56" s="77" t="s">
        <v>431</v>
      </c>
      <c r="AV56" s="77">
        <v>2024</v>
      </c>
      <c r="AW56" s="77">
        <v>0.81629787689085187</v>
      </c>
      <c r="AX56" s="77">
        <v>0</v>
      </c>
      <c r="AY56" s="77">
        <v>0</v>
      </c>
      <c r="AZ56" s="77">
        <v>0</v>
      </c>
      <c r="BA56" s="77">
        <v>0</v>
      </c>
      <c r="BB56" s="77">
        <v>0</v>
      </c>
      <c r="BC56" s="77">
        <v>0</v>
      </c>
      <c r="BD56" s="77">
        <v>0</v>
      </c>
      <c r="BE56" s="77">
        <v>0</v>
      </c>
      <c r="BF56" s="77">
        <v>0</v>
      </c>
      <c r="BG56" s="77">
        <v>0</v>
      </c>
      <c r="BH56" s="77">
        <v>43.01193359125088</v>
      </c>
      <c r="BI56" s="77">
        <v>43.01193359125088</v>
      </c>
      <c r="BJ56" s="77">
        <v>0</v>
      </c>
      <c r="BK56" s="77">
        <v>0</v>
      </c>
      <c r="BL56" s="77">
        <v>43.01193359125088</v>
      </c>
      <c r="BM56" s="77">
        <v>43.01193359125088</v>
      </c>
      <c r="BN56" s="77">
        <v>0</v>
      </c>
      <c r="BO56" s="77">
        <v>0</v>
      </c>
      <c r="BP56" s="77">
        <v>35.110550071508406</v>
      </c>
      <c r="BQ56" s="77">
        <v>35.110550071508406</v>
      </c>
      <c r="BR56" s="77">
        <v>0</v>
      </c>
      <c r="BS56" s="77">
        <v>0</v>
      </c>
      <c r="BT56" s="77">
        <v>0</v>
      </c>
      <c r="BU56" s="77">
        <v>0</v>
      </c>
      <c r="BV56" s="77">
        <v>43.01193359125088</v>
      </c>
      <c r="BW56" s="77">
        <v>35.110550071508406</v>
      </c>
      <c r="BX56" s="77">
        <v>43.01193359125088</v>
      </c>
      <c r="BY56" s="77">
        <v>35.110550071508406</v>
      </c>
      <c r="CT56" s="77" t="s">
        <v>155</v>
      </c>
      <c r="CU56" s="77" t="s">
        <v>421</v>
      </c>
      <c r="CV56" s="77" t="s">
        <v>467</v>
      </c>
      <c r="CW56" s="77">
        <v>2024</v>
      </c>
      <c r="CX56" s="77">
        <v>0</v>
      </c>
      <c r="CY56" s="77">
        <v>0</v>
      </c>
      <c r="CZ56" s="77">
        <v>0</v>
      </c>
      <c r="DA56" s="77">
        <v>0</v>
      </c>
      <c r="DB56" s="77">
        <v>5.4750346070077649</v>
      </c>
      <c r="DC56" s="77">
        <v>0.71896016785821359</v>
      </c>
      <c r="DD56" s="77">
        <v>3.071497198615103</v>
      </c>
      <c r="DE56" s="77">
        <v>1.684577240534445</v>
      </c>
      <c r="DF56" s="77">
        <v>0</v>
      </c>
      <c r="DG56" s="77">
        <v>0</v>
      </c>
      <c r="DH56" s="77">
        <v>0.37599181639994927</v>
      </c>
      <c r="DI56" s="77">
        <v>0.37599181639994927</v>
      </c>
      <c r="DJ56" s="77">
        <v>2.166597614319992E-4</v>
      </c>
      <c r="DL56" s="77">
        <v>0</v>
      </c>
      <c r="DM56" s="77">
        <v>0</v>
      </c>
      <c r="DN56" s="77">
        <v>0</v>
      </c>
      <c r="DO56" s="77">
        <v>0</v>
      </c>
      <c r="DP56" s="77">
        <v>0</v>
      </c>
      <c r="DQ56" s="77">
        <v>0</v>
      </c>
      <c r="DR56" s="77">
        <v>0</v>
      </c>
      <c r="DS56" s="77">
        <v>8.1462297241597059E-5</v>
      </c>
      <c r="DT56" s="77">
        <v>8.1462297241597059E-5</v>
      </c>
      <c r="DU56" s="77">
        <v>0</v>
      </c>
      <c r="DV56" s="77">
        <v>8.1462297241597059E-5</v>
      </c>
      <c r="DW56" s="77">
        <v>8.1462297241597059E-5</v>
      </c>
      <c r="GE56" s="77" t="s">
        <v>422</v>
      </c>
      <c r="GF56" s="77" t="s">
        <v>155</v>
      </c>
      <c r="GG56" s="77" t="s">
        <v>421</v>
      </c>
      <c r="GH56" s="77" t="s">
        <v>446</v>
      </c>
      <c r="GI56" s="77">
        <v>2021</v>
      </c>
      <c r="GJ56" s="77" t="s">
        <v>305</v>
      </c>
      <c r="GK56" s="77">
        <v>3.6425060683954472E-2</v>
      </c>
      <c r="GL56" s="77">
        <v>170.752815</v>
      </c>
      <c r="GM56" s="77">
        <v>2021</v>
      </c>
      <c r="GN56" s="77" t="s">
        <v>175</v>
      </c>
      <c r="GO56" s="77">
        <v>0.13250000000000001</v>
      </c>
      <c r="GP56" s="77">
        <v>3</v>
      </c>
      <c r="GQ56" s="77">
        <v>0</v>
      </c>
      <c r="GR56" s="77" t="s">
        <v>423</v>
      </c>
      <c r="GS56" s="77">
        <v>0.1527377521613833</v>
      </c>
      <c r="GT56" s="77">
        <v>5.5634818912091849E-3</v>
      </c>
      <c r="GU56" s="77">
        <v>0.1527377521613833</v>
      </c>
      <c r="GV56" s="248">
        <v>5.5634818912091849E-3</v>
      </c>
      <c r="GW56" s="248">
        <v>0</v>
      </c>
      <c r="GX56" s="77">
        <v>0</v>
      </c>
      <c r="GY56" s="77">
        <v>0</v>
      </c>
      <c r="GZ56" s="77">
        <v>0</v>
      </c>
    </row>
    <row r="57" spans="2:208" x14ac:dyDescent="0.25">
      <c r="B57" s="77" t="s">
        <v>927</v>
      </c>
      <c r="C57" s="246" t="s">
        <v>472</v>
      </c>
      <c r="D57" s="246">
        <v>17.174902951883833</v>
      </c>
      <c r="E57" s="246">
        <v>16.449892451514337</v>
      </c>
      <c r="F57" s="246">
        <v>15.977620710896165</v>
      </c>
      <c r="G57" s="246">
        <v>15.124459822924177</v>
      </c>
      <c r="H57" s="246">
        <v>0</v>
      </c>
      <c r="I57" s="247">
        <v>0</v>
      </c>
      <c r="J57" s="247">
        <v>15.977620710896165</v>
      </c>
      <c r="K57" s="247">
        <v>15.977620710896165</v>
      </c>
      <c r="L57" s="124">
        <v>18.072738678002739</v>
      </c>
      <c r="M57" s="247">
        <v>17.162049305384901</v>
      </c>
      <c r="N57" s="247">
        <v>16.51594107498806</v>
      </c>
      <c r="O57" s="247">
        <v>16.382082941317108</v>
      </c>
      <c r="P57" s="247">
        <v>16.51594107498806</v>
      </c>
      <c r="Q57" s="247">
        <v>0</v>
      </c>
      <c r="R57" s="247">
        <v>0</v>
      </c>
      <c r="S57" s="247">
        <v>0</v>
      </c>
      <c r="T57" s="247">
        <v>0</v>
      </c>
      <c r="U57" s="247">
        <v>0</v>
      </c>
      <c r="V57" s="247">
        <v>0</v>
      </c>
      <c r="W57" s="247">
        <v>950320.99217969063</v>
      </c>
      <c r="X57" s="247">
        <v>958503.97343590471</v>
      </c>
      <c r="Y57" s="247">
        <v>1035124.4342079525</v>
      </c>
      <c r="Z57" s="247">
        <v>1057008.0809195132</v>
      </c>
      <c r="AA57" s="247">
        <v>967406.01327846025</v>
      </c>
      <c r="AB57" s="247"/>
      <c r="AC57" s="247"/>
      <c r="AD57" s="247"/>
      <c r="AE57" s="247"/>
      <c r="AF57" s="247"/>
      <c r="AG57" s="247"/>
      <c r="AH57" s="247"/>
      <c r="AI57" s="247"/>
      <c r="AJ57" s="247"/>
      <c r="AK57" s="247"/>
      <c r="AL57" s="247"/>
      <c r="AM57" s="247"/>
      <c r="AN57" s="247"/>
      <c r="AO57" s="247"/>
      <c r="AP57" s="247"/>
      <c r="AQ57" s="247"/>
      <c r="AS57" s="77" t="s">
        <v>927</v>
      </c>
      <c r="AT57" s="77" t="s">
        <v>155</v>
      </c>
      <c r="AU57" s="77" t="s">
        <v>431</v>
      </c>
      <c r="AV57" s="77">
        <v>2025</v>
      </c>
      <c r="AW57" s="77">
        <v>0.76289521204752508</v>
      </c>
      <c r="AX57" s="77">
        <v>0</v>
      </c>
      <c r="AY57" s="77">
        <v>0</v>
      </c>
      <c r="AZ57" s="77">
        <v>0</v>
      </c>
      <c r="BA57" s="77">
        <v>0</v>
      </c>
      <c r="BB57" s="77">
        <v>0</v>
      </c>
      <c r="BC57" s="77">
        <v>0</v>
      </c>
      <c r="BD57" s="77">
        <v>0</v>
      </c>
      <c r="BE57" s="77">
        <v>0</v>
      </c>
      <c r="BF57" s="77">
        <v>0</v>
      </c>
      <c r="BG57" s="77">
        <v>0</v>
      </c>
      <c r="BH57" s="77">
        <v>0</v>
      </c>
      <c r="BI57" s="77">
        <v>0</v>
      </c>
      <c r="BJ57" s="77">
        <v>0</v>
      </c>
      <c r="BK57" s="77">
        <v>0</v>
      </c>
      <c r="BL57" s="77">
        <v>43.01193359125088</v>
      </c>
      <c r="BM57" s="77">
        <v>43.01193359125088</v>
      </c>
      <c r="BN57" s="77">
        <v>0</v>
      </c>
      <c r="BO57" s="77">
        <v>0</v>
      </c>
      <c r="BP57" s="77">
        <v>0</v>
      </c>
      <c r="BQ57" s="77">
        <v>32.813598197671411</v>
      </c>
      <c r="BR57" s="77">
        <v>0</v>
      </c>
      <c r="BS57" s="77">
        <v>0</v>
      </c>
      <c r="BT57" s="77">
        <v>0</v>
      </c>
      <c r="BU57" s="77">
        <v>0</v>
      </c>
      <c r="BV57" s="77">
        <v>0</v>
      </c>
      <c r="BW57" s="77">
        <v>0</v>
      </c>
      <c r="BX57" s="77">
        <v>0</v>
      </c>
      <c r="BY57" s="77">
        <v>0</v>
      </c>
      <c r="CT57" s="77" t="s">
        <v>155</v>
      </c>
      <c r="CU57" s="77" t="s">
        <v>421</v>
      </c>
      <c r="CV57" s="77" t="s">
        <v>467</v>
      </c>
      <c r="CW57" s="77">
        <v>2025</v>
      </c>
      <c r="CX57" s="77">
        <v>0</v>
      </c>
      <c r="CY57" s="77">
        <v>0</v>
      </c>
      <c r="CZ57" s="77">
        <v>0</v>
      </c>
      <c r="DA57" s="77">
        <v>0</v>
      </c>
      <c r="DB57" s="77">
        <v>5.4750346070077649</v>
      </c>
      <c r="DC57" s="77">
        <v>0.71896016785821359</v>
      </c>
      <c r="DD57" s="77">
        <v>3.071497198615103</v>
      </c>
      <c r="DE57" s="77">
        <v>1.684577240534445</v>
      </c>
      <c r="DF57" s="77">
        <v>0</v>
      </c>
      <c r="DG57" s="77">
        <v>0</v>
      </c>
      <c r="DH57" s="77">
        <v>0</v>
      </c>
      <c r="DI57" s="77">
        <v>0.37599181639994927</v>
      </c>
      <c r="DJ57" s="77">
        <v>2.166597614319992E-4</v>
      </c>
      <c r="DL57" s="77">
        <v>0</v>
      </c>
      <c r="DM57" s="77">
        <v>0</v>
      </c>
      <c r="DN57" s="77">
        <v>0</v>
      </c>
      <c r="DO57" s="77">
        <v>0</v>
      </c>
      <c r="DP57" s="77">
        <v>0</v>
      </c>
      <c r="DQ57" s="77">
        <v>0</v>
      </c>
      <c r="DR57" s="77">
        <v>0</v>
      </c>
      <c r="DS57" s="77">
        <v>0</v>
      </c>
      <c r="DT57" s="77">
        <v>0</v>
      </c>
      <c r="DU57" s="77">
        <v>0</v>
      </c>
      <c r="DV57" s="77">
        <v>8.1462297241597059E-5</v>
      </c>
      <c r="DW57" s="77">
        <v>8.1462297241597059E-5</v>
      </c>
      <c r="GE57" s="77" t="s">
        <v>425</v>
      </c>
      <c r="GF57" s="77" t="s">
        <v>155</v>
      </c>
      <c r="GG57" s="77" t="s">
        <v>421</v>
      </c>
      <c r="GH57" s="77" t="s">
        <v>446</v>
      </c>
      <c r="GI57" s="77">
        <v>2021</v>
      </c>
      <c r="GJ57" s="77" t="s">
        <v>301</v>
      </c>
      <c r="GK57" s="77">
        <v>1.580872452543246E-3</v>
      </c>
      <c r="GL57" s="77">
        <v>170.752815</v>
      </c>
      <c r="GM57" s="77">
        <v>2021</v>
      </c>
      <c r="GN57" s="77" t="s">
        <v>175</v>
      </c>
      <c r="GO57" s="77">
        <v>5.3000000000000005E-2</v>
      </c>
      <c r="GP57" s="77">
        <v>3</v>
      </c>
      <c r="GQ57" s="77">
        <v>0</v>
      </c>
      <c r="GR57" s="77" t="s">
        <v>423</v>
      </c>
      <c r="GS57" s="77">
        <v>5.59662090813094E-2</v>
      </c>
      <c r="GT57" s="77">
        <v>8.8475438209917675E-5</v>
      </c>
      <c r="GU57" s="77">
        <v>5.59662090813094E-2</v>
      </c>
      <c r="GV57" s="248">
        <v>8.8475438209917675E-5</v>
      </c>
      <c r="GW57" s="248">
        <v>0</v>
      </c>
      <c r="GX57" s="77">
        <v>0</v>
      </c>
      <c r="GY57" s="77">
        <v>0</v>
      </c>
      <c r="GZ57" s="77">
        <v>0</v>
      </c>
    </row>
    <row r="58" spans="2:208" x14ac:dyDescent="0.25">
      <c r="B58" s="77" t="s">
        <v>927</v>
      </c>
      <c r="C58" s="246" t="s">
        <v>473</v>
      </c>
      <c r="D58" s="246">
        <v>9.4159201371843757</v>
      </c>
      <c r="E58" s="246">
        <v>9.1218557607371586</v>
      </c>
      <c r="F58" s="246">
        <v>8.2752549410260734</v>
      </c>
      <c r="G58" s="246">
        <v>7.8333792814003811</v>
      </c>
      <c r="H58" s="246">
        <v>0</v>
      </c>
      <c r="I58" s="247">
        <v>0</v>
      </c>
      <c r="J58" s="247">
        <v>8.2752549410260734</v>
      </c>
      <c r="K58" s="247">
        <v>8.2752549410260734</v>
      </c>
      <c r="L58" s="124">
        <v>13.652185599143296</v>
      </c>
      <c r="M58" s="247">
        <v>13.112908276264251</v>
      </c>
      <c r="N58" s="247">
        <v>12.71662007544837</v>
      </c>
      <c r="O58" s="247">
        <v>12.613554835494966</v>
      </c>
      <c r="P58" s="247">
        <v>12.71662007544837</v>
      </c>
      <c r="Q58" s="247">
        <v>0</v>
      </c>
      <c r="R58" s="247">
        <v>0</v>
      </c>
      <c r="S58" s="247">
        <v>0</v>
      </c>
      <c r="T58" s="247">
        <v>0</v>
      </c>
      <c r="U58" s="247">
        <v>0</v>
      </c>
      <c r="V58" s="247">
        <v>0</v>
      </c>
      <c r="W58" s="247">
        <v>689700.56616980396</v>
      </c>
      <c r="X58" s="247">
        <v>695639.40878383792</v>
      </c>
      <c r="Y58" s="247">
        <v>696295.29972300446</v>
      </c>
      <c r="Z58" s="247">
        <v>711015.73317284172</v>
      </c>
      <c r="AA58" s="247">
        <v>650743.27076916303</v>
      </c>
      <c r="AB58" s="247"/>
      <c r="AC58" s="247"/>
      <c r="AD58" s="247"/>
      <c r="AE58" s="247"/>
      <c r="AF58" s="247"/>
      <c r="AG58" s="247"/>
      <c r="AH58" s="247"/>
      <c r="AI58" s="247"/>
      <c r="AJ58" s="247"/>
      <c r="AK58" s="247"/>
      <c r="AL58" s="247"/>
      <c r="AM58" s="247"/>
      <c r="AN58" s="247"/>
      <c r="AO58" s="247"/>
      <c r="AP58" s="247"/>
      <c r="AQ58" s="247"/>
      <c r="AS58" s="77" t="s">
        <v>927</v>
      </c>
      <c r="AT58" s="77" t="s">
        <v>155</v>
      </c>
      <c r="AU58" s="77" t="s">
        <v>433</v>
      </c>
      <c r="AV58" s="77">
        <v>2020</v>
      </c>
      <c r="AW58" s="77">
        <v>1</v>
      </c>
      <c r="AX58" s="77">
        <v>0</v>
      </c>
      <c r="AY58" s="77">
        <v>0</v>
      </c>
      <c r="AZ58" s="77">
        <v>61.689258928327185</v>
      </c>
      <c r="BA58" s="77">
        <v>61.689258928327185</v>
      </c>
      <c r="BB58" s="77">
        <v>0</v>
      </c>
      <c r="BC58" s="77">
        <v>0</v>
      </c>
      <c r="BD58" s="77">
        <v>0</v>
      </c>
      <c r="BE58" s="77">
        <v>0</v>
      </c>
      <c r="BF58" s="77">
        <v>0</v>
      </c>
      <c r="BG58" s="77">
        <v>0</v>
      </c>
      <c r="BH58" s="77">
        <v>0</v>
      </c>
      <c r="BI58" s="77">
        <v>0</v>
      </c>
      <c r="BJ58" s="77">
        <v>0</v>
      </c>
      <c r="BK58" s="77">
        <v>0</v>
      </c>
      <c r="BL58" s="77">
        <v>0</v>
      </c>
      <c r="BM58" s="77">
        <v>0</v>
      </c>
      <c r="BN58" s="77">
        <v>61.689258928327185</v>
      </c>
      <c r="BO58" s="77">
        <v>0</v>
      </c>
      <c r="BP58" s="77">
        <v>0</v>
      </c>
      <c r="BQ58" s="77">
        <v>0</v>
      </c>
      <c r="BR58" s="77">
        <v>0</v>
      </c>
      <c r="BS58" s="77">
        <v>0</v>
      </c>
      <c r="BT58" s="77">
        <v>0</v>
      </c>
      <c r="BU58" s="77">
        <v>0</v>
      </c>
      <c r="BV58" s="77">
        <v>0</v>
      </c>
      <c r="BW58" s="77">
        <v>0</v>
      </c>
      <c r="BX58" s="77">
        <v>0</v>
      </c>
      <c r="BY58" s="77">
        <v>0</v>
      </c>
      <c r="CT58" s="77" t="s">
        <v>155</v>
      </c>
      <c r="CU58" s="77" t="s">
        <v>421</v>
      </c>
      <c r="CV58" s="77" t="s">
        <v>474</v>
      </c>
      <c r="CW58" s="77">
        <v>2020</v>
      </c>
      <c r="CX58" s="77">
        <v>0</v>
      </c>
      <c r="CY58" s="77">
        <v>0</v>
      </c>
      <c r="CZ58" s="77">
        <v>0</v>
      </c>
      <c r="DA58" s="77">
        <v>0</v>
      </c>
      <c r="DB58" s="77">
        <v>7.7900575334948402E-2</v>
      </c>
      <c r="DC58" s="77">
        <v>3.6425060683954187E-2</v>
      </c>
      <c r="DD58" s="77">
        <v>1.580872452542926E-3</v>
      </c>
      <c r="DE58" s="77">
        <v>3.9894642198450708E-2</v>
      </c>
      <c r="DF58" s="77">
        <v>7.884709215921562E-3</v>
      </c>
      <c r="DG58" s="77">
        <v>0</v>
      </c>
      <c r="DH58" s="77">
        <v>0</v>
      </c>
      <c r="DI58" s="77">
        <v>0</v>
      </c>
      <c r="DJ58" s="77">
        <v>1.024834664616419E-3</v>
      </c>
      <c r="DL58" s="77">
        <v>0</v>
      </c>
      <c r="DM58" s="77">
        <v>8.0805233248969624E-6</v>
      </c>
      <c r="DN58" s="77">
        <v>8.0805233248969624E-6</v>
      </c>
      <c r="DO58" s="77">
        <v>0</v>
      </c>
      <c r="DP58" s="77">
        <v>0</v>
      </c>
      <c r="DQ58" s="77">
        <v>0</v>
      </c>
      <c r="DR58" s="77">
        <v>0</v>
      </c>
      <c r="DS58" s="77">
        <v>0</v>
      </c>
      <c r="DT58" s="77">
        <v>0</v>
      </c>
      <c r="DU58" s="77">
        <v>0</v>
      </c>
      <c r="DV58" s="77">
        <v>0</v>
      </c>
      <c r="DW58" s="77">
        <v>0</v>
      </c>
      <c r="GE58" s="77" t="s">
        <v>427</v>
      </c>
      <c r="GF58" s="77" t="s">
        <v>155</v>
      </c>
      <c r="GG58" s="77" t="s">
        <v>421</v>
      </c>
      <c r="GH58" s="77" t="s">
        <v>446</v>
      </c>
      <c r="GI58" s="77">
        <v>2021</v>
      </c>
      <c r="GJ58" s="77" t="s">
        <v>303</v>
      </c>
      <c r="GK58" s="77">
        <v>3.9894642198450708E-2</v>
      </c>
      <c r="GL58" s="77">
        <v>170.752815</v>
      </c>
      <c r="GM58" s="77">
        <v>2021</v>
      </c>
      <c r="GN58" s="77" t="s">
        <v>175</v>
      </c>
      <c r="GO58" s="77">
        <v>5.3000000000000005E-2</v>
      </c>
      <c r="GP58" s="77">
        <v>3</v>
      </c>
      <c r="GQ58" s="77">
        <v>0</v>
      </c>
      <c r="GR58" s="77" t="s">
        <v>423</v>
      </c>
      <c r="GS58" s="77">
        <v>5.59662090813094E-2</v>
      </c>
      <c r="GT58" s="77">
        <v>2.2327518865025214E-3</v>
      </c>
      <c r="GU58" s="77">
        <v>5.59662090813094E-2</v>
      </c>
      <c r="GV58" s="248">
        <v>2.2327518865025214E-3</v>
      </c>
      <c r="GW58" s="248">
        <v>0</v>
      </c>
      <c r="GX58" s="77">
        <v>0</v>
      </c>
      <c r="GY58" s="77">
        <v>0</v>
      </c>
      <c r="GZ58" s="77">
        <v>0</v>
      </c>
    </row>
    <row r="59" spans="2:208" x14ac:dyDescent="0.25">
      <c r="B59" s="77" t="s">
        <v>927</v>
      </c>
      <c r="C59" s="246" t="s">
        <v>475</v>
      </c>
      <c r="D59" s="246">
        <v>4.9289427991437815</v>
      </c>
      <c r="E59" s="246">
        <v>4.7983214368131089</v>
      </c>
      <c r="F59" s="246">
        <v>4.3334463570604917</v>
      </c>
      <c r="G59" s="246">
        <v>4.1020570839568125</v>
      </c>
      <c r="H59" s="246">
        <v>0</v>
      </c>
      <c r="I59" s="247">
        <v>0</v>
      </c>
      <c r="J59" s="247">
        <v>4.3334463570604917</v>
      </c>
      <c r="K59" s="247">
        <v>4.3334463570604917</v>
      </c>
      <c r="L59" s="124">
        <v>13.430691302300655</v>
      </c>
      <c r="M59" s="247">
        <v>12.963143599073261</v>
      </c>
      <c r="N59" s="247">
        <v>12.629253758400852</v>
      </c>
      <c r="O59" s="247">
        <v>12.526911083494598</v>
      </c>
      <c r="P59" s="247">
        <v>12.629253758400852</v>
      </c>
      <c r="Q59" s="247">
        <v>0</v>
      </c>
      <c r="R59" s="247">
        <v>0</v>
      </c>
      <c r="S59" s="247">
        <v>0</v>
      </c>
      <c r="T59" s="247">
        <v>0</v>
      </c>
      <c r="U59" s="247">
        <v>0</v>
      </c>
      <c r="V59" s="247">
        <v>0</v>
      </c>
      <c r="W59" s="247">
        <v>366990.99757429922</v>
      </c>
      <c r="X59" s="247">
        <v>370151.06714980322</v>
      </c>
      <c r="Y59" s="247">
        <v>367146.6019099016</v>
      </c>
      <c r="Z59" s="247">
        <v>374908.47696765169</v>
      </c>
      <c r="AA59" s="247">
        <v>343127.66533635661</v>
      </c>
      <c r="AB59" s="247"/>
      <c r="AC59" s="247"/>
      <c r="AD59" s="247"/>
      <c r="AE59" s="247"/>
      <c r="AF59" s="247"/>
      <c r="AG59" s="247"/>
      <c r="AH59" s="247"/>
      <c r="AI59" s="247"/>
      <c r="AJ59" s="247"/>
      <c r="AK59" s="247"/>
      <c r="AL59" s="247"/>
      <c r="AM59" s="247"/>
      <c r="AN59" s="247"/>
      <c r="AO59" s="247"/>
      <c r="AP59" s="247"/>
      <c r="AQ59" s="247"/>
      <c r="AS59" s="77" t="s">
        <v>927</v>
      </c>
      <c r="AT59" s="77" t="s">
        <v>155</v>
      </c>
      <c r="AU59" s="77" t="s">
        <v>433</v>
      </c>
      <c r="AV59" s="77">
        <v>2021</v>
      </c>
      <c r="AW59" s="77">
        <v>1</v>
      </c>
      <c r="AX59" s="77">
        <v>0</v>
      </c>
      <c r="AY59" s="77">
        <v>0</v>
      </c>
      <c r="AZ59" s="77">
        <v>61.689258928327185</v>
      </c>
      <c r="BA59" s="77">
        <v>61.689258928327185</v>
      </c>
      <c r="BB59" s="77">
        <v>0</v>
      </c>
      <c r="BC59" s="77">
        <v>0</v>
      </c>
      <c r="BD59" s="77">
        <v>61.689258928327185</v>
      </c>
      <c r="BE59" s="77">
        <v>61.689258928327185</v>
      </c>
      <c r="BF59" s="77">
        <v>0</v>
      </c>
      <c r="BG59" s="77">
        <v>0</v>
      </c>
      <c r="BH59" s="77">
        <v>0</v>
      </c>
      <c r="BI59" s="77">
        <v>0</v>
      </c>
      <c r="BJ59" s="77">
        <v>0</v>
      </c>
      <c r="BK59" s="77">
        <v>0</v>
      </c>
      <c r="BL59" s="77">
        <v>0</v>
      </c>
      <c r="BM59" s="77">
        <v>0</v>
      </c>
      <c r="BN59" s="77">
        <v>61.689258928327185</v>
      </c>
      <c r="BO59" s="77">
        <v>61.689258928327185</v>
      </c>
      <c r="BP59" s="77">
        <v>0</v>
      </c>
      <c r="BQ59" s="77">
        <v>0</v>
      </c>
      <c r="BR59" s="77">
        <v>0</v>
      </c>
      <c r="BS59" s="77">
        <v>0</v>
      </c>
      <c r="BT59" s="77">
        <v>0</v>
      </c>
      <c r="BU59" s="77">
        <v>0</v>
      </c>
      <c r="BV59" s="77">
        <v>0</v>
      </c>
      <c r="BW59" s="77">
        <v>0</v>
      </c>
      <c r="BX59" s="77">
        <v>0</v>
      </c>
      <c r="BY59" s="77">
        <v>0</v>
      </c>
      <c r="CT59" s="77" t="s">
        <v>155</v>
      </c>
      <c r="CU59" s="77" t="s">
        <v>421</v>
      </c>
      <c r="CV59" s="77" t="s">
        <v>474</v>
      </c>
      <c r="CW59" s="77">
        <v>2021</v>
      </c>
      <c r="CX59" s="77">
        <v>0</v>
      </c>
      <c r="CY59" s="77">
        <v>0</v>
      </c>
      <c r="CZ59" s="77">
        <v>0</v>
      </c>
      <c r="DA59" s="77">
        <v>0</v>
      </c>
      <c r="DB59" s="77">
        <v>7.7900575334948402E-2</v>
      </c>
      <c r="DC59" s="77">
        <v>3.6425060683954187E-2</v>
      </c>
      <c r="DD59" s="77">
        <v>1.580872452542926E-3</v>
      </c>
      <c r="DE59" s="77">
        <v>3.9894642198450708E-2</v>
      </c>
      <c r="DF59" s="77">
        <v>7.884709215921562E-3</v>
      </c>
      <c r="DG59" s="77">
        <v>7.884709215921562E-3</v>
      </c>
      <c r="DH59" s="77">
        <v>0</v>
      </c>
      <c r="DI59" s="77">
        <v>0</v>
      </c>
      <c r="DJ59" s="77">
        <v>1.024834664616419E-3</v>
      </c>
      <c r="DL59" s="77">
        <v>0</v>
      </c>
      <c r="DM59" s="77">
        <v>8.0805233248969624E-6</v>
      </c>
      <c r="DN59" s="77">
        <v>8.0805233248969624E-6</v>
      </c>
      <c r="DO59" s="77">
        <v>0</v>
      </c>
      <c r="DP59" s="77">
        <v>8.0805233248969624E-6</v>
      </c>
      <c r="DQ59" s="77">
        <v>8.0805233248969624E-6</v>
      </c>
      <c r="DR59" s="77">
        <v>0</v>
      </c>
      <c r="DS59" s="77">
        <v>0</v>
      </c>
      <c r="DT59" s="77">
        <v>0</v>
      </c>
      <c r="DU59" s="77">
        <v>0</v>
      </c>
      <c r="DV59" s="77">
        <v>0</v>
      </c>
      <c r="DW59" s="77">
        <v>0</v>
      </c>
      <c r="GE59" s="77" t="s">
        <v>422</v>
      </c>
      <c r="GF59" s="77" t="s">
        <v>155</v>
      </c>
      <c r="GG59" s="77" t="s">
        <v>421</v>
      </c>
      <c r="GH59" s="77" t="s">
        <v>446</v>
      </c>
      <c r="GI59" s="77">
        <v>2022</v>
      </c>
      <c r="GJ59" s="77" t="s">
        <v>305</v>
      </c>
      <c r="GK59" s="77">
        <v>3.6425060683954472E-2</v>
      </c>
      <c r="GL59" s="77">
        <v>170.752815</v>
      </c>
      <c r="GM59" s="77">
        <v>2022</v>
      </c>
      <c r="GN59" s="77" t="s">
        <v>175</v>
      </c>
      <c r="GO59" s="77">
        <v>0.13250000000000001</v>
      </c>
      <c r="GP59" s="77">
        <v>3</v>
      </c>
      <c r="GQ59" s="77">
        <v>0</v>
      </c>
      <c r="GR59" s="77" t="s">
        <v>423</v>
      </c>
      <c r="GS59" s="77">
        <v>0.1527377521613833</v>
      </c>
      <c r="GT59" s="77">
        <v>5.5634818912091849E-3</v>
      </c>
      <c r="GU59" s="77">
        <v>0.1527377521613833</v>
      </c>
      <c r="GV59" s="248">
        <v>5.5634818912091849E-3</v>
      </c>
      <c r="GW59" s="248">
        <v>0.1527377521613833</v>
      </c>
      <c r="GX59" s="77">
        <v>5.5634818912091849E-3</v>
      </c>
      <c r="GY59" s="77">
        <v>0</v>
      </c>
      <c r="GZ59" s="77">
        <v>0</v>
      </c>
    </row>
    <row r="60" spans="2:208" x14ac:dyDescent="0.25">
      <c r="B60" s="77" t="s">
        <v>927</v>
      </c>
      <c r="C60" s="246" t="s">
        <v>476</v>
      </c>
      <c r="D60" s="246">
        <v>1.6962718489421842</v>
      </c>
      <c r="E60" s="246">
        <v>1.580734344122666</v>
      </c>
      <c r="F60" s="246">
        <v>1.6036705646968126</v>
      </c>
      <c r="G60" s="246">
        <v>1.5180399619068545</v>
      </c>
      <c r="H60" s="246">
        <v>0</v>
      </c>
      <c r="I60" s="247">
        <v>0</v>
      </c>
      <c r="J60" s="247">
        <v>1.6036705646968126</v>
      </c>
      <c r="K60" s="247">
        <v>1.6036705646968126</v>
      </c>
      <c r="L60" s="124">
        <v>9.3368971174566635</v>
      </c>
      <c r="M60" s="247">
        <v>8.6266546649430129</v>
      </c>
      <c r="N60" s="247">
        <v>8.0817636218029882</v>
      </c>
      <c r="O60" s="247">
        <v>8.0162678662863396</v>
      </c>
      <c r="P60" s="247">
        <v>8.0817636218029882</v>
      </c>
      <c r="Q60" s="247">
        <v>0</v>
      </c>
      <c r="R60" s="247">
        <v>0</v>
      </c>
      <c r="S60" s="247">
        <v>0</v>
      </c>
      <c r="T60" s="247">
        <v>0</v>
      </c>
      <c r="U60" s="247">
        <v>0</v>
      </c>
      <c r="V60" s="247">
        <v>0</v>
      </c>
      <c r="W60" s="247">
        <v>181674.04305770507</v>
      </c>
      <c r="X60" s="247">
        <v>183238.39373638685</v>
      </c>
      <c r="Y60" s="247">
        <v>212320.92208145742</v>
      </c>
      <c r="Z60" s="247">
        <v>216809.61531944355</v>
      </c>
      <c r="AA60" s="247">
        <v>198430.7683004275</v>
      </c>
      <c r="AB60" s="247"/>
      <c r="AC60" s="247"/>
      <c r="AD60" s="247"/>
      <c r="AE60" s="247"/>
      <c r="AF60" s="247"/>
      <c r="AG60" s="247"/>
      <c r="AH60" s="247"/>
      <c r="AI60" s="247"/>
      <c r="AJ60" s="247"/>
      <c r="AK60" s="247"/>
      <c r="AL60" s="247"/>
      <c r="AM60" s="247"/>
      <c r="AN60" s="247"/>
      <c r="AO60" s="247"/>
      <c r="AP60" s="247"/>
      <c r="AQ60" s="247"/>
      <c r="AS60" s="77" t="s">
        <v>927</v>
      </c>
      <c r="AT60" s="77" t="s">
        <v>155</v>
      </c>
      <c r="AU60" s="77" t="s">
        <v>433</v>
      </c>
      <c r="AV60" s="77">
        <v>2022</v>
      </c>
      <c r="AW60" s="77">
        <v>0.93457943925233644</v>
      </c>
      <c r="AX60" s="77">
        <v>0</v>
      </c>
      <c r="AY60" s="77">
        <v>0</v>
      </c>
      <c r="AZ60" s="77">
        <v>61.242914672925487</v>
      </c>
      <c r="BA60" s="77">
        <v>61.242914672925487</v>
      </c>
      <c r="BB60" s="77">
        <v>0</v>
      </c>
      <c r="BC60" s="77">
        <v>0</v>
      </c>
      <c r="BD60" s="77">
        <v>61.242914672925487</v>
      </c>
      <c r="BE60" s="77">
        <v>61.242914672925487</v>
      </c>
      <c r="BF60" s="77">
        <v>0</v>
      </c>
      <c r="BG60" s="77">
        <v>0</v>
      </c>
      <c r="BH60" s="77">
        <v>60.952592479015308</v>
      </c>
      <c r="BI60" s="77">
        <v>60.952592479015308</v>
      </c>
      <c r="BJ60" s="77">
        <v>0</v>
      </c>
      <c r="BK60" s="77">
        <v>0</v>
      </c>
      <c r="BL60" s="77">
        <v>0</v>
      </c>
      <c r="BM60" s="77">
        <v>0</v>
      </c>
      <c r="BN60" s="77">
        <v>57.236368853201391</v>
      </c>
      <c r="BO60" s="77">
        <v>57.236368853201391</v>
      </c>
      <c r="BP60" s="77">
        <v>56.965039700014309</v>
      </c>
      <c r="BQ60" s="77">
        <v>0</v>
      </c>
      <c r="BR60" s="77">
        <v>0</v>
      </c>
      <c r="BS60" s="77">
        <v>0</v>
      </c>
      <c r="BT60" s="77">
        <v>0</v>
      </c>
      <c r="BU60" s="77">
        <v>0</v>
      </c>
      <c r="BV60" s="77">
        <v>60.952592479015308</v>
      </c>
      <c r="BW60" s="77">
        <v>56.965039700014309</v>
      </c>
      <c r="BX60" s="77">
        <v>60.952592479015308</v>
      </c>
      <c r="BY60" s="77">
        <v>56.965039700014309</v>
      </c>
      <c r="CT60" s="77" t="s">
        <v>155</v>
      </c>
      <c r="CU60" s="77" t="s">
        <v>421</v>
      </c>
      <c r="CV60" s="77" t="s">
        <v>474</v>
      </c>
      <c r="CW60" s="77">
        <v>2022</v>
      </c>
      <c r="CX60" s="77">
        <v>0</v>
      </c>
      <c r="CY60" s="77">
        <v>0</v>
      </c>
      <c r="CZ60" s="77">
        <v>0</v>
      </c>
      <c r="DA60" s="77">
        <v>0</v>
      </c>
      <c r="DB60" s="77">
        <v>7.7900575334948402E-2</v>
      </c>
      <c r="DC60" s="77">
        <v>3.6425060683954187E-2</v>
      </c>
      <c r="DD60" s="77">
        <v>1.580872452542926E-3</v>
      </c>
      <c r="DE60" s="77">
        <v>3.9894642198450708E-2</v>
      </c>
      <c r="DF60" s="77">
        <v>7.884709215921562E-3</v>
      </c>
      <c r="DG60" s="77">
        <v>7.884709215921562E-3</v>
      </c>
      <c r="DH60" s="77">
        <v>7.884709215921562E-3</v>
      </c>
      <c r="DI60" s="77">
        <v>0</v>
      </c>
      <c r="DJ60" s="77">
        <v>1.024834664616419E-3</v>
      </c>
      <c r="DL60" s="77">
        <v>0</v>
      </c>
      <c r="DM60" s="77">
        <v>8.0805233248969624E-6</v>
      </c>
      <c r="DN60" s="77">
        <v>8.0805233248969624E-6</v>
      </c>
      <c r="DO60" s="77">
        <v>0</v>
      </c>
      <c r="DP60" s="77">
        <v>8.0805233248969624E-6</v>
      </c>
      <c r="DQ60" s="77">
        <v>8.0805233248969624E-6</v>
      </c>
      <c r="DR60" s="77">
        <v>0</v>
      </c>
      <c r="DS60" s="77">
        <v>8.0805233248969624E-6</v>
      </c>
      <c r="DT60" s="77">
        <v>8.0805233248969624E-6</v>
      </c>
      <c r="DU60" s="77">
        <v>0</v>
      </c>
      <c r="DV60" s="77">
        <v>0</v>
      </c>
      <c r="DW60" s="77">
        <v>0</v>
      </c>
      <c r="GE60" s="77" t="s">
        <v>425</v>
      </c>
      <c r="GF60" s="77" t="s">
        <v>155</v>
      </c>
      <c r="GG60" s="77" t="s">
        <v>421</v>
      </c>
      <c r="GH60" s="77" t="s">
        <v>446</v>
      </c>
      <c r="GI60" s="77">
        <v>2022</v>
      </c>
      <c r="GJ60" s="77" t="s">
        <v>301</v>
      </c>
      <c r="GK60" s="77">
        <v>1.580872452543246E-3</v>
      </c>
      <c r="GL60" s="77">
        <v>170.752815</v>
      </c>
      <c r="GM60" s="77">
        <v>2022</v>
      </c>
      <c r="GN60" s="77" t="s">
        <v>175</v>
      </c>
      <c r="GO60" s="77">
        <v>5.3000000000000005E-2</v>
      </c>
      <c r="GP60" s="77">
        <v>3</v>
      </c>
      <c r="GQ60" s="77">
        <v>0</v>
      </c>
      <c r="GR60" s="77" t="s">
        <v>423</v>
      </c>
      <c r="GS60" s="77">
        <v>5.59662090813094E-2</v>
      </c>
      <c r="GT60" s="77">
        <v>8.8475438209917675E-5</v>
      </c>
      <c r="GU60" s="77">
        <v>5.59662090813094E-2</v>
      </c>
      <c r="GV60" s="248">
        <v>8.8475438209917675E-5</v>
      </c>
      <c r="GW60" s="248">
        <v>5.59662090813094E-2</v>
      </c>
      <c r="GX60" s="77">
        <v>8.8475438209917675E-5</v>
      </c>
      <c r="GY60" s="77">
        <v>0</v>
      </c>
      <c r="GZ60" s="77">
        <v>0</v>
      </c>
    </row>
    <row r="61" spans="2:208" x14ac:dyDescent="0.25">
      <c r="B61" s="77" t="s">
        <v>927</v>
      </c>
      <c r="C61" s="246" t="s">
        <v>477</v>
      </c>
      <c r="D61" s="246">
        <v>10.289403960708981</v>
      </c>
      <c r="E61" s="246">
        <v>9.9146929991096453</v>
      </c>
      <c r="F61" s="246">
        <v>9.4541223543394377</v>
      </c>
      <c r="G61" s="246">
        <v>8.9489615398328439</v>
      </c>
      <c r="H61" s="246">
        <v>0</v>
      </c>
      <c r="I61" s="247">
        <v>0</v>
      </c>
      <c r="J61" s="247">
        <v>9.4541223543394377</v>
      </c>
      <c r="K61" s="247">
        <v>9.4541223543394377</v>
      </c>
      <c r="L61" s="124">
        <v>4.229845541785763</v>
      </c>
      <c r="M61" s="247">
        <v>4.0410103918734048</v>
      </c>
      <c r="N61" s="247">
        <v>3.9090701916000268</v>
      </c>
      <c r="O61" s="247">
        <v>3.8772421213407626</v>
      </c>
      <c r="P61" s="247">
        <v>3.9090701916000268</v>
      </c>
      <c r="Q61" s="247">
        <v>0</v>
      </c>
      <c r="R61" s="247">
        <v>0</v>
      </c>
      <c r="S61" s="247">
        <v>0</v>
      </c>
      <c r="T61" s="247">
        <v>0</v>
      </c>
      <c r="U61" s="247">
        <v>0</v>
      </c>
      <c r="V61" s="247">
        <v>0</v>
      </c>
      <c r="W61" s="247">
        <v>2432572.0310734995</v>
      </c>
      <c r="X61" s="247">
        <v>2453518.3129071868</v>
      </c>
      <c r="Y61" s="247">
        <v>2587804.8802706818</v>
      </c>
      <c r="Z61" s="247">
        <v>2642513.8658639248</v>
      </c>
      <c r="AA61" s="247">
        <v>2418509.2338978336</v>
      </c>
      <c r="AB61" s="247"/>
      <c r="AC61" s="247"/>
      <c r="AD61" s="247"/>
      <c r="AE61" s="247"/>
      <c r="AF61" s="247"/>
      <c r="AG61" s="247"/>
      <c r="AH61" s="247"/>
      <c r="AI61" s="247"/>
      <c r="AJ61" s="247"/>
      <c r="AK61" s="247"/>
      <c r="AL61" s="247"/>
      <c r="AM61" s="247"/>
      <c r="AN61" s="247"/>
      <c r="AO61" s="247"/>
      <c r="AP61" s="247"/>
      <c r="AQ61" s="247"/>
      <c r="AS61" s="77" t="s">
        <v>927</v>
      </c>
      <c r="AT61" s="77" t="s">
        <v>155</v>
      </c>
      <c r="AU61" s="77" t="s">
        <v>433</v>
      </c>
      <c r="AV61" s="77">
        <v>2023</v>
      </c>
      <c r="AW61" s="77">
        <v>0.87343872827321156</v>
      </c>
      <c r="AX61" s="77">
        <v>0</v>
      </c>
      <c r="AY61" s="77">
        <v>0</v>
      </c>
      <c r="AZ61" s="77">
        <v>0</v>
      </c>
      <c r="BA61" s="77">
        <v>0</v>
      </c>
      <c r="BB61" s="77">
        <v>0</v>
      </c>
      <c r="BC61" s="77">
        <v>0</v>
      </c>
      <c r="BD61" s="77">
        <v>63.509033680055921</v>
      </c>
      <c r="BE61" s="77">
        <v>63.509033680055921</v>
      </c>
      <c r="BF61" s="77">
        <v>0</v>
      </c>
      <c r="BG61" s="77">
        <v>0</v>
      </c>
      <c r="BH61" s="77">
        <v>63.207954352004741</v>
      </c>
      <c r="BI61" s="77">
        <v>63.207954352004741</v>
      </c>
      <c r="BJ61" s="77">
        <v>0</v>
      </c>
      <c r="BK61" s="77">
        <v>0</v>
      </c>
      <c r="BL61" s="77">
        <v>63.207954352004741</v>
      </c>
      <c r="BM61" s="77">
        <v>63.207954352004741</v>
      </c>
      <c r="BN61" s="77">
        <v>0</v>
      </c>
      <c r="BO61" s="77">
        <v>55.471249611368606</v>
      </c>
      <c r="BP61" s="77">
        <v>55.208275265966229</v>
      </c>
      <c r="BQ61" s="77">
        <v>55.208275265966229</v>
      </c>
      <c r="BR61" s="77">
        <v>0</v>
      </c>
      <c r="BS61" s="77">
        <v>0</v>
      </c>
      <c r="BT61" s="77">
        <v>0</v>
      </c>
      <c r="BU61" s="77">
        <v>0</v>
      </c>
      <c r="BV61" s="77">
        <v>63.207954352004741</v>
      </c>
      <c r="BW61" s="77">
        <v>55.208275265966229</v>
      </c>
      <c r="BX61" s="77">
        <v>63.207954352004741</v>
      </c>
      <c r="BY61" s="77">
        <v>55.208275265966229</v>
      </c>
      <c r="CT61" s="77" t="s">
        <v>155</v>
      </c>
      <c r="CU61" s="77" t="s">
        <v>421</v>
      </c>
      <c r="CV61" s="77" t="s">
        <v>474</v>
      </c>
      <c r="CW61" s="77">
        <v>2023</v>
      </c>
      <c r="CX61" s="77">
        <v>0</v>
      </c>
      <c r="CY61" s="77">
        <v>0</v>
      </c>
      <c r="CZ61" s="77">
        <v>0</v>
      </c>
      <c r="DA61" s="77">
        <v>0</v>
      </c>
      <c r="DB61" s="77">
        <v>8.0408269036976968E-2</v>
      </c>
      <c r="DC61" s="77">
        <v>3.7590224611390367E-2</v>
      </c>
      <c r="DD61" s="77">
        <v>1.631433411568664E-3</v>
      </c>
      <c r="DE61" s="77">
        <v>4.1186611014017348E-2</v>
      </c>
      <c r="DF61" s="77">
        <v>0</v>
      </c>
      <c r="DG61" s="77">
        <v>8.1378100371604142E-3</v>
      </c>
      <c r="DH61" s="77">
        <v>8.1378100371604142E-3</v>
      </c>
      <c r="DI61" s="77">
        <v>8.1378100371604142E-3</v>
      </c>
      <c r="DJ61" s="77">
        <v>1.024834664616419E-3</v>
      </c>
      <c r="DL61" s="77">
        <v>0</v>
      </c>
      <c r="DM61" s="77">
        <v>0</v>
      </c>
      <c r="DN61" s="77">
        <v>0</v>
      </c>
      <c r="DO61" s="77">
        <v>0</v>
      </c>
      <c r="DP61" s="77">
        <v>8.339909820145422E-6</v>
      </c>
      <c r="DQ61" s="77">
        <v>8.339909820145422E-6</v>
      </c>
      <c r="DR61" s="77">
        <v>0</v>
      </c>
      <c r="DS61" s="77">
        <v>8.339909820145422E-6</v>
      </c>
      <c r="DT61" s="77">
        <v>8.339909820145422E-6</v>
      </c>
      <c r="DU61" s="77">
        <v>0</v>
      </c>
      <c r="DV61" s="77">
        <v>8.339909820145422E-6</v>
      </c>
      <c r="DW61" s="77">
        <v>8.339909820145422E-6</v>
      </c>
      <c r="GE61" s="77" t="s">
        <v>427</v>
      </c>
      <c r="GF61" s="77" t="s">
        <v>155</v>
      </c>
      <c r="GG61" s="77" t="s">
        <v>421</v>
      </c>
      <c r="GH61" s="77" t="s">
        <v>446</v>
      </c>
      <c r="GI61" s="77">
        <v>2022</v>
      </c>
      <c r="GJ61" s="77" t="s">
        <v>303</v>
      </c>
      <c r="GK61" s="77">
        <v>3.9894642198450708E-2</v>
      </c>
      <c r="GL61" s="77">
        <v>170.752815</v>
      </c>
      <c r="GM61" s="77">
        <v>2022</v>
      </c>
      <c r="GN61" s="77" t="s">
        <v>175</v>
      </c>
      <c r="GO61" s="77">
        <v>5.3000000000000005E-2</v>
      </c>
      <c r="GP61" s="77">
        <v>3</v>
      </c>
      <c r="GQ61" s="77">
        <v>0</v>
      </c>
      <c r="GR61" s="77" t="s">
        <v>423</v>
      </c>
      <c r="GS61" s="77">
        <v>5.59662090813094E-2</v>
      </c>
      <c r="GT61" s="77">
        <v>2.2327518865025214E-3</v>
      </c>
      <c r="GU61" s="77">
        <v>5.59662090813094E-2</v>
      </c>
      <c r="GV61" s="248">
        <v>2.2327518865025214E-3</v>
      </c>
      <c r="GW61" s="248">
        <v>5.59662090813094E-2</v>
      </c>
      <c r="GX61" s="77">
        <v>2.2327518865025214E-3</v>
      </c>
      <c r="GY61" s="77">
        <v>0</v>
      </c>
      <c r="GZ61" s="77">
        <v>0</v>
      </c>
    </row>
    <row r="62" spans="2:208" x14ac:dyDescent="0.25">
      <c r="B62" s="77" t="s">
        <v>927</v>
      </c>
      <c r="C62" s="246" t="s">
        <v>478</v>
      </c>
      <c r="D62" s="246">
        <v>2.963171302402102</v>
      </c>
      <c r="E62" s="246">
        <v>2.8662721568285567</v>
      </c>
      <c r="F62" s="246">
        <v>2.5446441269853963</v>
      </c>
      <c r="G62" s="246">
        <v>2.4086946966814153</v>
      </c>
      <c r="H62" s="246">
        <v>0</v>
      </c>
      <c r="I62" s="247">
        <v>0</v>
      </c>
      <c r="J62" s="247">
        <v>2.5446441269853963</v>
      </c>
      <c r="K62" s="247">
        <v>2.5446441269853963</v>
      </c>
      <c r="L62" s="124">
        <v>3.0779458454926987</v>
      </c>
      <c r="M62" s="247">
        <v>2.9518755616442114</v>
      </c>
      <c r="N62" s="247">
        <v>2.8543250181493316</v>
      </c>
      <c r="O62" s="247">
        <v>2.8311061742590358</v>
      </c>
      <c r="P62" s="247">
        <v>2.8543250181493316</v>
      </c>
      <c r="Q62" s="247">
        <v>0</v>
      </c>
      <c r="R62" s="247">
        <v>0</v>
      </c>
      <c r="S62" s="247">
        <v>0</v>
      </c>
      <c r="T62" s="247">
        <v>0</v>
      </c>
      <c r="U62" s="247">
        <v>0</v>
      </c>
      <c r="V62" s="247">
        <v>0</v>
      </c>
      <c r="W62" s="247">
        <v>962710.668461347</v>
      </c>
      <c r="X62" s="247">
        <v>971000.33418482821</v>
      </c>
      <c r="Y62" s="247">
        <v>953910.01324710576</v>
      </c>
      <c r="Z62" s="247">
        <v>974076.69952622254</v>
      </c>
      <c r="AA62" s="247">
        <v>891504.68527766888</v>
      </c>
      <c r="AB62" s="247"/>
      <c r="AC62" s="247"/>
      <c r="AD62" s="247"/>
      <c r="AE62" s="247"/>
      <c r="AF62" s="247"/>
      <c r="AG62" s="247"/>
      <c r="AH62" s="247"/>
      <c r="AI62" s="247"/>
      <c r="AJ62" s="247"/>
      <c r="AK62" s="247"/>
      <c r="AL62" s="247"/>
      <c r="AM62" s="247"/>
      <c r="AN62" s="247"/>
      <c r="AO62" s="247"/>
      <c r="AP62" s="247"/>
      <c r="AQ62" s="247"/>
      <c r="AS62" s="77" t="s">
        <v>927</v>
      </c>
      <c r="AT62" s="77" t="s">
        <v>155</v>
      </c>
      <c r="AU62" s="77" t="s">
        <v>433</v>
      </c>
      <c r="AV62" s="77">
        <v>2024</v>
      </c>
      <c r="AW62" s="77">
        <v>0.81629787689085187</v>
      </c>
      <c r="AX62" s="77">
        <v>0</v>
      </c>
      <c r="AY62" s="77">
        <v>0</v>
      </c>
      <c r="AZ62" s="77">
        <v>0</v>
      </c>
      <c r="BA62" s="77">
        <v>0</v>
      </c>
      <c r="BB62" s="77">
        <v>0</v>
      </c>
      <c r="BC62" s="77">
        <v>0</v>
      </c>
      <c r="BD62" s="77">
        <v>0</v>
      </c>
      <c r="BE62" s="77">
        <v>0</v>
      </c>
      <c r="BF62" s="77">
        <v>0</v>
      </c>
      <c r="BG62" s="77">
        <v>0</v>
      </c>
      <c r="BH62" s="77">
        <v>63.207954352004741</v>
      </c>
      <c r="BI62" s="77">
        <v>63.207954352004741</v>
      </c>
      <c r="BJ62" s="77">
        <v>0</v>
      </c>
      <c r="BK62" s="77">
        <v>0</v>
      </c>
      <c r="BL62" s="77">
        <v>63.207954352004741</v>
      </c>
      <c r="BM62" s="77">
        <v>63.207954352004741</v>
      </c>
      <c r="BN62" s="77">
        <v>0</v>
      </c>
      <c r="BO62" s="77">
        <v>0</v>
      </c>
      <c r="BP62" s="77">
        <v>51.596518940155349</v>
      </c>
      <c r="BQ62" s="77">
        <v>51.596518940155349</v>
      </c>
      <c r="BR62" s="77">
        <v>0</v>
      </c>
      <c r="BS62" s="77">
        <v>0</v>
      </c>
      <c r="BT62" s="77">
        <v>0</v>
      </c>
      <c r="BU62" s="77">
        <v>0</v>
      </c>
      <c r="BV62" s="77">
        <v>63.207954352004741</v>
      </c>
      <c r="BW62" s="77">
        <v>51.596518940155349</v>
      </c>
      <c r="BX62" s="77">
        <v>63.207954352004741</v>
      </c>
      <c r="BY62" s="77">
        <v>51.596518940155349</v>
      </c>
      <c r="CT62" s="77" t="s">
        <v>155</v>
      </c>
      <c r="CU62" s="77" t="s">
        <v>421</v>
      </c>
      <c r="CV62" s="77" t="s">
        <v>474</v>
      </c>
      <c r="CW62" s="77">
        <v>2024</v>
      </c>
      <c r="CX62" s="77">
        <v>0</v>
      </c>
      <c r="CY62" s="77">
        <v>0</v>
      </c>
      <c r="CZ62" s="77">
        <v>0</v>
      </c>
      <c r="DA62" s="77">
        <v>0</v>
      </c>
      <c r="DB62" s="77">
        <v>8.0408269036976968E-2</v>
      </c>
      <c r="DC62" s="77">
        <v>3.7590224611390367E-2</v>
      </c>
      <c r="DD62" s="77">
        <v>1.631433411568664E-3</v>
      </c>
      <c r="DE62" s="77">
        <v>4.1186611014017348E-2</v>
      </c>
      <c r="DF62" s="77">
        <v>0</v>
      </c>
      <c r="DG62" s="77">
        <v>0</v>
      </c>
      <c r="DH62" s="77">
        <v>8.1378100371604142E-3</v>
      </c>
      <c r="DI62" s="77">
        <v>8.1378100371604142E-3</v>
      </c>
      <c r="DJ62" s="77">
        <v>1.024834664616419E-3</v>
      </c>
      <c r="DL62" s="77">
        <v>0</v>
      </c>
      <c r="DM62" s="77">
        <v>0</v>
      </c>
      <c r="DN62" s="77">
        <v>0</v>
      </c>
      <c r="DO62" s="77">
        <v>0</v>
      </c>
      <c r="DP62" s="77">
        <v>0</v>
      </c>
      <c r="DQ62" s="77">
        <v>0</v>
      </c>
      <c r="DR62" s="77">
        <v>0</v>
      </c>
      <c r="DS62" s="77">
        <v>8.339909820145422E-6</v>
      </c>
      <c r="DT62" s="77">
        <v>8.339909820145422E-6</v>
      </c>
      <c r="DU62" s="77">
        <v>0</v>
      </c>
      <c r="DV62" s="77">
        <v>8.339909820145422E-6</v>
      </c>
      <c r="DW62" s="77">
        <v>8.339909820145422E-6</v>
      </c>
      <c r="GE62" s="77" t="s">
        <v>422</v>
      </c>
      <c r="GF62" s="77" t="s">
        <v>155</v>
      </c>
      <c r="GG62" s="77" t="s">
        <v>421</v>
      </c>
      <c r="GH62" s="77" t="s">
        <v>446</v>
      </c>
      <c r="GI62" s="77">
        <v>2023</v>
      </c>
      <c r="GJ62" s="77" t="s">
        <v>305</v>
      </c>
      <c r="GK62" s="77">
        <v>3.7590224611390763E-2</v>
      </c>
      <c r="GL62" s="77">
        <v>170.752815</v>
      </c>
      <c r="GM62" s="77">
        <v>2023</v>
      </c>
      <c r="GN62" s="77" t="s">
        <v>175</v>
      </c>
      <c r="GO62" s="77">
        <v>0.13250000000000001</v>
      </c>
      <c r="GP62" s="77">
        <v>3</v>
      </c>
      <c r="GQ62" s="77">
        <v>0</v>
      </c>
      <c r="GR62" s="77" t="s">
        <v>423</v>
      </c>
      <c r="GS62" s="77">
        <v>0</v>
      </c>
      <c r="GT62" s="77">
        <v>0</v>
      </c>
      <c r="GU62" s="77">
        <v>0.1527377521613833</v>
      </c>
      <c r="GV62" s="248">
        <v>5.7414464103853332E-3</v>
      </c>
      <c r="GW62" s="248">
        <v>0.1527377521613833</v>
      </c>
      <c r="GX62" s="77">
        <v>5.7414464103853332E-3</v>
      </c>
      <c r="GY62" s="77">
        <v>0.1527377521613833</v>
      </c>
      <c r="GZ62" s="77">
        <v>5.7414464103853332E-3</v>
      </c>
    </row>
    <row r="63" spans="2:208" x14ac:dyDescent="0.25">
      <c r="B63" s="77" t="s">
        <v>927</v>
      </c>
      <c r="C63" s="246" t="s">
        <v>479</v>
      </c>
      <c r="D63" s="246">
        <v>1.1491607242192785</v>
      </c>
      <c r="E63" s="246">
        <v>1.0792569395995124</v>
      </c>
      <c r="F63" s="246">
        <v>0.99549406704697141</v>
      </c>
      <c r="G63" s="246">
        <v>0.94231466702324851</v>
      </c>
      <c r="H63" s="246">
        <v>0</v>
      </c>
      <c r="I63" s="247">
        <v>0</v>
      </c>
      <c r="J63" s="247">
        <v>0.99549406704697141</v>
      </c>
      <c r="K63" s="247">
        <v>0.99549406704697141</v>
      </c>
      <c r="L63" s="124">
        <v>3.5262289008278049</v>
      </c>
      <c r="M63" s="247">
        <v>3.2834543394048588</v>
      </c>
      <c r="N63" s="247">
        <v>3.0863106870743748</v>
      </c>
      <c r="O63" s="247">
        <v>3.0612228610647403</v>
      </c>
      <c r="P63" s="247">
        <v>3.0863106870743748</v>
      </c>
      <c r="Q63" s="247">
        <v>0</v>
      </c>
      <c r="R63" s="247">
        <v>0</v>
      </c>
      <c r="S63" s="247">
        <v>0</v>
      </c>
      <c r="T63" s="247">
        <v>0</v>
      </c>
      <c r="U63" s="247">
        <v>0</v>
      </c>
      <c r="V63" s="247">
        <v>0</v>
      </c>
      <c r="W63" s="247">
        <v>325889.42934178369</v>
      </c>
      <c r="X63" s="247">
        <v>328695.58338220493</v>
      </c>
      <c r="Y63" s="247">
        <v>345130.07915932813</v>
      </c>
      <c r="Z63" s="247">
        <v>352426.50118576293</v>
      </c>
      <c r="AA63" s="247">
        <v>322551.47584983939</v>
      </c>
      <c r="AB63" s="247"/>
      <c r="AC63" s="247"/>
      <c r="AD63" s="247"/>
      <c r="AE63" s="247"/>
      <c r="AF63" s="247"/>
      <c r="AG63" s="247"/>
      <c r="AH63" s="247"/>
      <c r="AI63" s="247"/>
      <c r="AJ63" s="247"/>
      <c r="AK63" s="247"/>
      <c r="AL63" s="247"/>
      <c r="AM63" s="247"/>
      <c r="AN63" s="247"/>
      <c r="AO63" s="247"/>
      <c r="AP63" s="247"/>
      <c r="AQ63" s="247"/>
      <c r="AS63" s="77" t="s">
        <v>927</v>
      </c>
      <c r="AT63" s="77" t="s">
        <v>155</v>
      </c>
      <c r="AU63" s="77" t="s">
        <v>433</v>
      </c>
      <c r="AV63" s="77">
        <v>2025</v>
      </c>
      <c r="AW63" s="77">
        <v>0.76289521204752508</v>
      </c>
      <c r="AX63" s="77">
        <v>0</v>
      </c>
      <c r="AY63" s="77">
        <v>0</v>
      </c>
      <c r="AZ63" s="77">
        <v>0</v>
      </c>
      <c r="BA63" s="77">
        <v>0</v>
      </c>
      <c r="BB63" s="77">
        <v>0</v>
      </c>
      <c r="BC63" s="77">
        <v>0</v>
      </c>
      <c r="BD63" s="77">
        <v>0</v>
      </c>
      <c r="BE63" s="77">
        <v>0</v>
      </c>
      <c r="BF63" s="77">
        <v>0</v>
      </c>
      <c r="BG63" s="77">
        <v>0</v>
      </c>
      <c r="BH63" s="77">
        <v>0</v>
      </c>
      <c r="BI63" s="77">
        <v>0</v>
      </c>
      <c r="BJ63" s="77">
        <v>0</v>
      </c>
      <c r="BK63" s="77">
        <v>0</v>
      </c>
      <c r="BL63" s="77">
        <v>63.207954352004741</v>
      </c>
      <c r="BM63" s="77">
        <v>63.207954352004741</v>
      </c>
      <c r="BN63" s="77">
        <v>0</v>
      </c>
      <c r="BO63" s="77">
        <v>0</v>
      </c>
      <c r="BP63" s="77">
        <v>0</v>
      </c>
      <c r="BQ63" s="77">
        <v>48.221045738462941</v>
      </c>
      <c r="BR63" s="77">
        <v>0</v>
      </c>
      <c r="BS63" s="77">
        <v>0</v>
      </c>
      <c r="BT63" s="77">
        <v>0</v>
      </c>
      <c r="BU63" s="77">
        <v>0</v>
      </c>
      <c r="BV63" s="77">
        <v>0</v>
      </c>
      <c r="BW63" s="77">
        <v>0</v>
      </c>
      <c r="BX63" s="77">
        <v>0</v>
      </c>
      <c r="BY63" s="77">
        <v>0</v>
      </c>
      <c r="CT63" s="77" t="s">
        <v>155</v>
      </c>
      <c r="CU63" s="77" t="s">
        <v>421</v>
      </c>
      <c r="CV63" s="77" t="s">
        <v>474</v>
      </c>
      <c r="CW63" s="77">
        <v>2025</v>
      </c>
      <c r="CX63" s="77">
        <v>0</v>
      </c>
      <c r="CY63" s="77">
        <v>0</v>
      </c>
      <c r="CZ63" s="77">
        <v>0</v>
      </c>
      <c r="DA63" s="77">
        <v>0</v>
      </c>
      <c r="DB63" s="77">
        <v>8.0408269036976968E-2</v>
      </c>
      <c r="DC63" s="77">
        <v>3.7590224611390367E-2</v>
      </c>
      <c r="DD63" s="77">
        <v>1.631433411568664E-3</v>
      </c>
      <c r="DE63" s="77">
        <v>4.1186611014017348E-2</v>
      </c>
      <c r="DF63" s="77">
        <v>0</v>
      </c>
      <c r="DG63" s="77">
        <v>0</v>
      </c>
      <c r="DH63" s="77">
        <v>0</v>
      </c>
      <c r="DI63" s="77">
        <v>8.1378100371604142E-3</v>
      </c>
      <c r="DJ63" s="77">
        <v>1.024834664616419E-3</v>
      </c>
      <c r="DL63" s="77">
        <v>0</v>
      </c>
      <c r="DM63" s="77">
        <v>0</v>
      </c>
      <c r="DN63" s="77">
        <v>0</v>
      </c>
      <c r="DO63" s="77">
        <v>0</v>
      </c>
      <c r="DP63" s="77">
        <v>0</v>
      </c>
      <c r="DQ63" s="77">
        <v>0</v>
      </c>
      <c r="DR63" s="77">
        <v>0</v>
      </c>
      <c r="DS63" s="77">
        <v>0</v>
      </c>
      <c r="DT63" s="77">
        <v>0</v>
      </c>
      <c r="DU63" s="77">
        <v>0</v>
      </c>
      <c r="DV63" s="77">
        <v>8.339909820145422E-6</v>
      </c>
      <c r="DW63" s="77">
        <v>8.339909820145422E-6</v>
      </c>
      <c r="GE63" s="77" t="s">
        <v>425</v>
      </c>
      <c r="GF63" s="77" t="s">
        <v>155</v>
      </c>
      <c r="GG63" s="77" t="s">
        <v>421</v>
      </c>
      <c r="GH63" s="77" t="s">
        <v>446</v>
      </c>
      <c r="GI63" s="77">
        <v>2023</v>
      </c>
      <c r="GJ63" s="77" t="s">
        <v>301</v>
      </c>
      <c r="GK63" s="77">
        <v>1.631433411568693E-3</v>
      </c>
      <c r="GL63" s="77">
        <v>170.752815</v>
      </c>
      <c r="GM63" s="77">
        <v>2023</v>
      </c>
      <c r="GN63" s="77" t="s">
        <v>175</v>
      </c>
      <c r="GO63" s="77">
        <v>5.3000000000000005E-2</v>
      </c>
      <c r="GP63" s="77">
        <v>3</v>
      </c>
      <c r="GQ63" s="77">
        <v>0</v>
      </c>
      <c r="GR63" s="77" t="s">
        <v>423</v>
      </c>
      <c r="GS63" s="77">
        <v>0</v>
      </c>
      <c r="GT63" s="77">
        <v>0</v>
      </c>
      <c r="GU63" s="77">
        <v>5.59662090813094E-2</v>
      </c>
      <c r="GV63" s="248">
        <v>9.1305143414087362E-5</v>
      </c>
      <c r="GW63" s="248">
        <v>5.59662090813094E-2</v>
      </c>
      <c r="GX63" s="77">
        <v>9.1305143414087362E-5</v>
      </c>
      <c r="GY63" s="77">
        <v>5.59662090813094E-2</v>
      </c>
      <c r="GZ63" s="77">
        <v>9.1305143414087362E-5</v>
      </c>
    </row>
    <row r="64" spans="2:208" x14ac:dyDescent="0.25">
      <c r="B64" s="77" t="s">
        <v>927</v>
      </c>
      <c r="C64" s="246" t="s">
        <v>480</v>
      </c>
      <c r="D64" s="246">
        <v>0.34178878903704846</v>
      </c>
      <c r="E64" s="246">
        <v>0.33486268304693223</v>
      </c>
      <c r="F64" s="246">
        <v>0.3565335380727469</v>
      </c>
      <c r="G64" s="246">
        <v>0.33748603816882861</v>
      </c>
      <c r="H64" s="246">
        <v>0</v>
      </c>
      <c r="I64" s="247">
        <v>0</v>
      </c>
      <c r="J64" s="247">
        <v>0.3565335380727469</v>
      </c>
      <c r="K64" s="247">
        <v>0.3565335380727469</v>
      </c>
      <c r="L64" s="124">
        <v>2.3047729501571936</v>
      </c>
      <c r="M64" s="247">
        <v>2.2387906922663228</v>
      </c>
      <c r="N64" s="247">
        <v>2.2154518805020387</v>
      </c>
      <c r="O64" s="247">
        <v>2.1974336657599838</v>
      </c>
      <c r="P64" s="247">
        <v>2.2154518805020387</v>
      </c>
      <c r="Q64" s="247">
        <v>0</v>
      </c>
      <c r="R64" s="247">
        <v>0</v>
      </c>
      <c r="S64" s="247">
        <v>0</v>
      </c>
      <c r="T64" s="247">
        <v>0</v>
      </c>
      <c r="U64" s="247">
        <v>0</v>
      </c>
      <c r="V64" s="247">
        <v>0</v>
      </c>
      <c r="W64" s="247">
        <v>148296.07793415716</v>
      </c>
      <c r="X64" s="247">
        <v>149573.01913201698</v>
      </c>
      <c r="Y64" s="247">
        <v>172195.51870898248</v>
      </c>
      <c r="Z64" s="247">
        <v>175835.91765254014</v>
      </c>
      <c r="AA64" s="247">
        <v>160930.39131680605</v>
      </c>
      <c r="AB64" s="247"/>
      <c r="AC64" s="247"/>
      <c r="AD64" s="247"/>
      <c r="AE64" s="247"/>
      <c r="AF64" s="247"/>
      <c r="AG64" s="247"/>
      <c r="AH64" s="247"/>
      <c r="AI64" s="247"/>
      <c r="AJ64" s="247"/>
      <c r="AK64" s="247"/>
      <c r="AL64" s="247"/>
      <c r="AM64" s="247"/>
      <c r="AN64" s="247"/>
      <c r="AO64" s="247"/>
      <c r="AP64" s="247"/>
      <c r="AQ64" s="247"/>
      <c r="AS64" s="77" t="s">
        <v>927</v>
      </c>
      <c r="AT64" s="77" t="s">
        <v>155</v>
      </c>
      <c r="AU64" s="77" t="s">
        <v>434</v>
      </c>
      <c r="AV64" s="77">
        <v>2020</v>
      </c>
      <c r="AW64" s="77">
        <v>1</v>
      </c>
      <c r="AX64" s="77">
        <v>0</v>
      </c>
      <c r="AY64" s="77">
        <v>0</v>
      </c>
      <c r="AZ64" s="77">
        <v>59.226257762170491</v>
      </c>
      <c r="BA64" s="77">
        <v>59.226257762170491</v>
      </c>
      <c r="BB64" s="77">
        <v>0</v>
      </c>
      <c r="BC64" s="77">
        <v>0</v>
      </c>
      <c r="BD64" s="77">
        <v>0</v>
      </c>
      <c r="BE64" s="77">
        <v>0</v>
      </c>
      <c r="BF64" s="77">
        <v>0</v>
      </c>
      <c r="BG64" s="77">
        <v>0</v>
      </c>
      <c r="BH64" s="77">
        <v>0</v>
      </c>
      <c r="BI64" s="77">
        <v>0</v>
      </c>
      <c r="BJ64" s="77">
        <v>0</v>
      </c>
      <c r="BK64" s="77">
        <v>0</v>
      </c>
      <c r="BL64" s="77">
        <v>0</v>
      </c>
      <c r="BM64" s="77">
        <v>0</v>
      </c>
      <c r="BN64" s="77">
        <v>59.226257762170491</v>
      </c>
      <c r="BO64" s="77">
        <v>0</v>
      </c>
      <c r="BP64" s="77">
        <v>0</v>
      </c>
      <c r="BQ64" s="77">
        <v>0</v>
      </c>
      <c r="BR64" s="77">
        <v>0</v>
      </c>
      <c r="BS64" s="77">
        <v>0</v>
      </c>
      <c r="BT64" s="77">
        <v>0</v>
      </c>
      <c r="BU64" s="77">
        <v>0</v>
      </c>
      <c r="BV64" s="77">
        <v>0</v>
      </c>
      <c r="BW64" s="77">
        <v>0</v>
      </c>
      <c r="BX64" s="77">
        <v>0</v>
      </c>
      <c r="BY64" s="77">
        <v>0</v>
      </c>
      <c r="CT64" s="77" t="s">
        <v>155</v>
      </c>
      <c r="CU64" s="77" t="s">
        <v>421</v>
      </c>
      <c r="CV64" s="77" t="s">
        <v>481</v>
      </c>
      <c r="CW64" s="77">
        <v>2020</v>
      </c>
      <c r="CX64" s="77">
        <v>0</v>
      </c>
      <c r="CY64" s="77">
        <v>0</v>
      </c>
      <c r="CZ64" s="77">
        <v>0</v>
      </c>
      <c r="DA64" s="77">
        <v>0</v>
      </c>
      <c r="DB64" s="77">
        <v>21083.842824224379</v>
      </c>
      <c r="DC64" s="77">
        <v>409.22373582044048</v>
      </c>
      <c r="DD64" s="77">
        <v>13469.08781237833</v>
      </c>
      <c r="DE64" s="77">
        <v>7205.5312760247707</v>
      </c>
      <c r="DF64" s="77">
        <v>1219.5839681182961</v>
      </c>
      <c r="DG64" s="77">
        <v>0</v>
      </c>
      <c r="DH64" s="77">
        <v>0</v>
      </c>
      <c r="DI64" s="77">
        <v>0</v>
      </c>
      <c r="DJ64" s="77">
        <v>1.125696991478899E-9</v>
      </c>
      <c r="DL64" s="77">
        <v>0</v>
      </c>
      <c r="DM64" s="77">
        <v>1.3728820037666633E-6</v>
      </c>
      <c r="DN64" s="77">
        <v>1.3728820037666633E-6</v>
      </c>
      <c r="DO64" s="77">
        <v>0</v>
      </c>
      <c r="DP64" s="77">
        <v>0</v>
      </c>
      <c r="DQ64" s="77">
        <v>0</v>
      </c>
      <c r="DR64" s="77">
        <v>0</v>
      </c>
      <c r="DS64" s="77">
        <v>0</v>
      </c>
      <c r="DT64" s="77">
        <v>0</v>
      </c>
      <c r="DU64" s="77">
        <v>0</v>
      </c>
      <c r="DV64" s="77">
        <v>0</v>
      </c>
      <c r="DW64" s="77">
        <v>0</v>
      </c>
      <c r="GE64" s="77" t="s">
        <v>427</v>
      </c>
      <c r="GF64" s="77" t="s">
        <v>155</v>
      </c>
      <c r="GG64" s="77" t="s">
        <v>421</v>
      </c>
      <c r="GH64" s="77" t="s">
        <v>446</v>
      </c>
      <c r="GI64" s="77">
        <v>2023</v>
      </c>
      <c r="GJ64" s="77" t="s">
        <v>303</v>
      </c>
      <c r="GK64" s="77">
        <v>4.1186611014017702E-2</v>
      </c>
      <c r="GL64" s="77">
        <v>170.752815</v>
      </c>
      <c r="GM64" s="77">
        <v>2023</v>
      </c>
      <c r="GN64" s="77" t="s">
        <v>175</v>
      </c>
      <c r="GO64" s="77">
        <v>5.3000000000000005E-2</v>
      </c>
      <c r="GP64" s="77">
        <v>3</v>
      </c>
      <c r="GQ64" s="77">
        <v>0</v>
      </c>
      <c r="GR64" s="77" t="s">
        <v>423</v>
      </c>
      <c r="GS64" s="77">
        <v>0</v>
      </c>
      <c r="GT64" s="77">
        <v>0</v>
      </c>
      <c r="GU64" s="77">
        <v>5.59662090813094E-2</v>
      </c>
      <c r="GV64" s="248">
        <v>2.3050584833610751E-3</v>
      </c>
      <c r="GW64" s="248">
        <v>5.59662090813094E-2</v>
      </c>
      <c r="GX64" s="77">
        <v>2.3050584833610751E-3</v>
      </c>
      <c r="GY64" s="77">
        <v>5.59662090813094E-2</v>
      </c>
      <c r="GZ64" s="77">
        <v>2.3050584833610751E-3</v>
      </c>
    </row>
    <row r="65" spans="2:208" x14ac:dyDescent="0.25">
      <c r="B65" s="77" t="s">
        <v>927</v>
      </c>
      <c r="C65" s="246" t="s">
        <v>482</v>
      </c>
      <c r="D65" s="246">
        <v>0.22310674330882613</v>
      </c>
      <c r="E65" s="246">
        <v>0.21549301471829496</v>
      </c>
      <c r="F65" s="246">
        <v>0.21388549387164463</v>
      </c>
      <c r="G65" s="246">
        <v>0.20245824923222583</v>
      </c>
      <c r="H65" s="246">
        <v>0</v>
      </c>
      <c r="I65" s="247">
        <v>0</v>
      </c>
      <c r="J65" s="247">
        <v>0.21388549387164463</v>
      </c>
      <c r="K65" s="247">
        <v>0.21388549387164463</v>
      </c>
      <c r="L65" s="124">
        <v>1.3956324546014669</v>
      </c>
      <c r="M65" s="247">
        <v>1.3364969296948159</v>
      </c>
      <c r="N65" s="247">
        <v>1.2989179842455729</v>
      </c>
      <c r="O65" s="247">
        <v>1.2883501322383009</v>
      </c>
      <c r="P65" s="247">
        <v>1.2989179842455729</v>
      </c>
      <c r="Q65" s="247">
        <v>0</v>
      </c>
      <c r="R65" s="247">
        <v>0</v>
      </c>
      <c r="S65" s="247">
        <v>0</v>
      </c>
      <c r="T65" s="247">
        <v>0</v>
      </c>
      <c r="U65" s="247">
        <v>0</v>
      </c>
      <c r="V65" s="247">
        <v>0</v>
      </c>
      <c r="W65" s="247">
        <v>159860.67289652984</v>
      </c>
      <c r="X65" s="247">
        <v>161237.19398854286</v>
      </c>
      <c r="Y65" s="247">
        <v>176190.8613310816</v>
      </c>
      <c r="Z65" s="247">
        <v>179915.7261258396</v>
      </c>
      <c r="AA65" s="247">
        <v>164664.3563841884</v>
      </c>
      <c r="AB65" s="247"/>
      <c r="AC65" s="247"/>
      <c r="AD65" s="247"/>
      <c r="AE65" s="247"/>
      <c r="AF65" s="247"/>
      <c r="AG65" s="247"/>
      <c r="AH65" s="247"/>
      <c r="AI65" s="247"/>
      <c r="AJ65" s="247"/>
      <c r="AK65" s="247"/>
      <c r="AL65" s="247"/>
      <c r="AM65" s="247"/>
      <c r="AN65" s="247"/>
      <c r="AO65" s="247"/>
      <c r="AP65" s="247"/>
      <c r="AQ65" s="247"/>
      <c r="AS65" s="77" t="s">
        <v>927</v>
      </c>
      <c r="AT65" s="77" t="s">
        <v>155</v>
      </c>
      <c r="AU65" s="77" t="s">
        <v>434</v>
      </c>
      <c r="AV65" s="77">
        <v>2021</v>
      </c>
      <c r="AW65" s="77">
        <v>1</v>
      </c>
      <c r="AX65" s="77">
        <v>0</v>
      </c>
      <c r="AY65" s="77">
        <v>0</v>
      </c>
      <c r="AZ65" s="77">
        <v>59.226257762170491</v>
      </c>
      <c r="BA65" s="77">
        <v>59.226257762170491</v>
      </c>
      <c r="BB65" s="77">
        <v>0</v>
      </c>
      <c r="BC65" s="77">
        <v>0</v>
      </c>
      <c r="BD65" s="77">
        <v>59.226257762170491</v>
      </c>
      <c r="BE65" s="77">
        <v>59.226257762170491</v>
      </c>
      <c r="BF65" s="77">
        <v>0</v>
      </c>
      <c r="BG65" s="77">
        <v>0</v>
      </c>
      <c r="BH65" s="77">
        <v>0</v>
      </c>
      <c r="BI65" s="77">
        <v>0</v>
      </c>
      <c r="BJ65" s="77">
        <v>0</v>
      </c>
      <c r="BK65" s="77">
        <v>0</v>
      </c>
      <c r="BL65" s="77">
        <v>0</v>
      </c>
      <c r="BM65" s="77">
        <v>0</v>
      </c>
      <c r="BN65" s="77">
        <v>59.226257762170491</v>
      </c>
      <c r="BO65" s="77">
        <v>59.226257762170491</v>
      </c>
      <c r="BP65" s="77">
        <v>0</v>
      </c>
      <c r="BQ65" s="77">
        <v>0</v>
      </c>
      <c r="BR65" s="77">
        <v>0</v>
      </c>
      <c r="BS65" s="77">
        <v>0</v>
      </c>
      <c r="BT65" s="77">
        <v>0</v>
      </c>
      <c r="BU65" s="77">
        <v>0</v>
      </c>
      <c r="BV65" s="77">
        <v>0</v>
      </c>
      <c r="BW65" s="77">
        <v>0</v>
      </c>
      <c r="BX65" s="77">
        <v>0</v>
      </c>
      <c r="BY65" s="77">
        <v>0</v>
      </c>
      <c r="CT65" s="77" t="s">
        <v>155</v>
      </c>
      <c r="CU65" s="77" t="s">
        <v>421</v>
      </c>
      <c r="CV65" s="77" t="s">
        <v>481</v>
      </c>
      <c r="CW65" s="77">
        <v>2021</v>
      </c>
      <c r="CX65" s="77">
        <v>0</v>
      </c>
      <c r="CY65" s="77">
        <v>0</v>
      </c>
      <c r="CZ65" s="77">
        <v>0</v>
      </c>
      <c r="DA65" s="77">
        <v>0</v>
      </c>
      <c r="DB65" s="77">
        <v>21083.842824224379</v>
      </c>
      <c r="DC65" s="77">
        <v>409.22373582044048</v>
      </c>
      <c r="DD65" s="77">
        <v>13469.08781237833</v>
      </c>
      <c r="DE65" s="77">
        <v>7205.5312760247707</v>
      </c>
      <c r="DF65" s="77">
        <v>1219.5839681182961</v>
      </c>
      <c r="DG65" s="77">
        <v>1219.5839681182961</v>
      </c>
      <c r="DH65" s="77">
        <v>0</v>
      </c>
      <c r="DI65" s="77">
        <v>0</v>
      </c>
      <c r="DJ65" s="77">
        <v>1.125696991478899E-9</v>
      </c>
      <c r="DL65" s="77">
        <v>0</v>
      </c>
      <c r="DM65" s="77">
        <v>1.3728820037666633E-6</v>
      </c>
      <c r="DN65" s="77">
        <v>1.3728820037666633E-6</v>
      </c>
      <c r="DO65" s="77">
        <v>0</v>
      </c>
      <c r="DP65" s="77">
        <v>1.3728820037666633E-6</v>
      </c>
      <c r="DQ65" s="77">
        <v>1.3728820037666633E-6</v>
      </c>
      <c r="DR65" s="77">
        <v>0</v>
      </c>
      <c r="DS65" s="77">
        <v>0</v>
      </c>
      <c r="DT65" s="77">
        <v>0</v>
      </c>
      <c r="DU65" s="77">
        <v>0</v>
      </c>
      <c r="DV65" s="77">
        <v>0</v>
      </c>
      <c r="DW65" s="77">
        <v>0</v>
      </c>
      <c r="GE65" s="77" t="s">
        <v>422</v>
      </c>
      <c r="GF65" s="77" t="s">
        <v>155</v>
      </c>
      <c r="GG65" s="77" t="s">
        <v>421</v>
      </c>
      <c r="GH65" s="77" t="s">
        <v>446</v>
      </c>
      <c r="GI65" s="77">
        <v>2024</v>
      </c>
      <c r="GJ65" s="77" t="s">
        <v>305</v>
      </c>
      <c r="GK65" s="77">
        <v>3.7590224611390763E-2</v>
      </c>
      <c r="GL65" s="77">
        <v>170.752815</v>
      </c>
      <c r="GM65" s="77">
        <v>2024</v>
      </c>
      <c r="GN65" s="77" t="s">
        <v>175</v>
      </c>
      <c r="GO65" s="77">
        <v>0.13250000000000001</v>
      </c>
      <c r="GP65" s="77">
        <v>3</v>
      </c>
      <c r="GQ65" s="77">
        <v>0</v>
      </c>
      <c r="GR65" s="77" t="s">
        <v>423</v>
      </c>
      <c r="GS65" s="77">
        <v>0</v>
      </c>
      <c r="GT65" s="77">
        <v>0</v>
      </c>
      <c r="GU65" s="77">
        <v>0</v>
      </c>
      <c r="GV65" s="248">
        <v>0</v>
      </c>
      <c r="GW65" s="248">
        <v>0.1527377521613833</v>
      </c>
      <c r="GX65" s="77">
        <v>5.7414464103853332E-3</v>
      </c>
      <c r="GY65" s="77">
        <v>0.1527377521613833</v>
      </c>
      <c r="GZ65" s="77">
        <v>5.7414464103853332E-3</v>
      </c>
    </row>
    <row r="66" spans="2:208" x14ac:dyDescent="0.25">
      <c r="B66" s="77" t="s">
        <v>927</v>
      </c>
      <c r="C66" s="246" t="s">
        <v>483</v>
      </c>
      <c r="D66" s="246">
        <v>7.3424174609105285E-5</v>
      </c>
      <c r="E66" s="246">
        <v>7.0931912806054446E-5</v>
      </c>
      <c r="F66" s="246">
        <v>6.6963321953908983E-5</v>
      </c>
      <c r="G66" s="246">
        <v>6.3367827235438588E-5</v>
      </c>
      <c r="H66" s="246">
        <v>0</v>
      </c>
      <c r="I66" s="247">
        <v>0</v>
      </c>
      <c r="J66" s="247">
        <v>6.6963321953908983E-5</v>
      </c>
      <c r="K66" s="247">
        <v>6.6963321953908983E-5</v>
      </c>
      <c r="L66" s="124">
        <v>0.22705034733412463</v>
      </c>
      <c r="M66" s="247">
        <v>0.21747091120893103</v>
      </c>
      <c r="N66" s="247">
        <v>0.21079458145455468</v>
      </c>
      <c r="O66" s="247">
        <v>0.20902070075355239</v>
      </c>
      <c r="P66" s="247">
        <v>0.21079458145455468</v>
      </c>
      <c r="Q66" s="247">
        <v>0</v>
      </c>
      <c r="R66" s="247">
        <v>0</v>
      </c>
      <c r="S66" s="247">
        <v>0</v>
      </c>
      <c r="T66" s="247">
        <v>0</v>
      </c>
      <c r="U66" s="247">
        <v>0</v>
      </c>
      <c r="V66" s="247">
        <v>0</v>
      </c>
      <c r="W66" s="247">
        <v>323.3827891972133</v>
      </c>
      <c r="X66" s="247">
        <v>326.16735917342049</v>
      </c>
      <c r="Y66" s="247">
        <v>339.90795207480147</v>
      </c>
      <c r="Z66" s="247">
        <v>347.09397270366122</v>
      </c>
      <c r="AA66" s="247">
        <v>317.67098324747803</v>
      </c>
      <c r="AB66" s="247"/>
      <c r="AC66" s="247"/>
      <c r="AD66" s="247"/>
      <c r="AE66" s="247"/>
      <c r="AF66" s="247"/>
      <c r="AG66" s="247"/>
      <c r="AH66" s="247"/>
      <c r="AI66" s="247"/>
      <c r="AJ66" s="247"/>
      <c r="AK66" s="247"/>
      <c r="AL66" s="247"/>
      <c r="AM66" s="247"/>
      <c r="AN66" s="247"/>
      <c r="AO66" s="247"/>
      <c r="AP66" s="247"/>
      <c r="AQ66" s="247"/>
      <c r="AS66" s="77" t="s">
        <v>927</v>
      </c>
      <c r="AT66" s="77" t="s">
        <v>155</v>
      </c>
      <c r="AU66" s="77" t="s">
        <v>434</v>
      </c>
      <c r="AV66" s="77">
        <v>2022</v>
      </c>
      <c r="AW66" s="77">
        <v>0.93457943925233644</v>
      </c>
      <c r="AX66" s="77">
        <v>0</v>
      </c>
      <c r="AY66" s="77">
        <v>0</v>
      </c>
      <c r="AZ66" s="77">
        <v>56.222128297444982</v>
      </c>
      <c r="BA66" s="77">
        <v>56.222128297444982</v>
      </c>
      <c r="BB66" s="77">
        <v>0</v>
      </c>
      <c r="BC66" s="77">
        <v>0</v>
      </c>
      <c r="BD66" s="77">
        <v>56.222128297444982</v>
      </c>
      <c r="BE66" s="77">
        <v>56.222128297444982</v>
      </c>
      <c r="BF66" s="77">
        <v>0</v>
      </c>
      <c r="BG66" s="77">
        <v>0</v>
      </c>
      <c r="BH66" s="77">
        <v>53.29940422098403</v>
      </c>
      <c r="BI66" s="77">
        <v>53.29940422098403</v>
      </c>
      <c r="BJ66" s="77">
        <v>0</v>
      </c>
      <c r="BK66" s="77">
        <v>0</v>
      </c>
      <c r="BL66" s="77">
        <v>0</v>
      </c>
      <c r="BM66" s="77">
        <v>0</v>
      </c>
      <c r="BN66" s="77">
        <v>52.544045137799046</v>
      </c>
      <c r="BO66" s="77">
        <v>52.544045137799046</v>
      </c>
      <c r="BP66" s="77">
        <v>49.812527309330868</v>
      </c>
      <c r="BQ66" s="77">
        <v>0</v>
      </c>
      <c r="BR66" s="77">
        <v>0</v>
      </c>
      <c r="BS66" s="77">
        <v>0</v>
      </c>
      <c r="BT66" s="77">
        <v>0</v>
      </c>
      <c r="BU66" s="77">
        <v>0</v>
      </c>
      <c r="BV66" s="77">
        <v>53.29940422098403</v>
      </c>
      <c r="BW66" s="77">
        <v>49.812527309330868</v>
      </c>
      <c r="BX66" s="77">
        <v>53.29940422098403</v>
      </c>
      <c r="BY66" s="77">
        <v>49.812527309330868</v>
      </c>
      <c r="CT66" s="77" t="s">
        <v>155</v>
      </c>
      <c r="CU66" s="77" t="s">
        <v>421</v>
      </c>
      <c r="CV66" s="77" t="s">
        <v>481</v>
      </c>
      <c r="CW66" s="77">
        <v>2022</v>
      </c>
      <c r="CX66" s="77">
        <v>0</v>
      </c>
      <c r="CY66" s="77">
        <v>0</v>
      </c>
      <c r="CZ66" s="77">
        <v>0</v>
      </c>
      <c r="DA66" s="77">
        <v>0</v>
      </c>
      <c r="DB66" s="77">
        <v>21083.842824224379</v>
      </c>
      <c r="DC66" s="77">
        <v>409.22373582044048</v>
      </c>
      <c r="DD66" s="77">
        <v>13469.08781237833</v>
      </c>
      <c r="DE66" s="77">
        <v>7205.5312760247707</v>
      </c>
      <c r="DF66" s="77">
        <v>1219.5839681182961</v>
      </c>
      <c r="DG66" s="77">
        <v>1219.5839681182961</v>
      </c>
      <c r="DH66" s="77">
        <v>1219.5839681182961</v>
      </c>
      <c r="DI66" s="77">
        <v>0</v>
      </c>
      <c r="DJ66" s="77">
        <v>1.125696991478899E-9</v>
      </c>
      <c r="DL66" s="77">
        <v>0</v>
      </c>
      <c r="DM66" s="77">
        <v>1.3728820037666633E-6</v>
      </c>
      <c r="DN66" s="77">
        <v>1.3728820037666633E-6</v>
      </c>
      <c r="DO66" s="77">
        <v>0</v>
      </c>
      <c r="DP66" s="77">
        <v>1.3728820037666633E-6</v>
      </c>
      <c r="DQ66" s="77">
        <v>1.3728820037666633E-6</v>
      </c>
      <c r="DR66" s="77">
        <v>0</v>
      </c>
      <c r="DS66" s="77">
        <v>1.3728820037666633E-6</v>
      </c>
      <c r="DT66" s="77">
        <v>1.3728820037666633E-6</v>
      </c>
      <c r="DU66" s="77">
        <v>0</v>
      </c>
      <c r="DV66" s="77">
        <v>0</v>
      </c>
      <c r="DW66" s="77">
        <v>0</v>
      </c>
      <c r="GE66" s="77" t="s">
        <v>425</v>
      </c>
      <c r="GF66" s="77" t="s">
        <v>155</v>
      </c>
      <c r="GG66" s="77" t="s">
        <v>421</v>
      </c>
      <c r="GH66" s="77" t="s">
        <v>446</v>
      </c>
      <c r="GI66" s="77">
        <v>2024</v>
      </c>
      <c r="GJ66" s="77" t="s">
        <v>301</v>
      </c>
      <c r="GK66" s="77">
        <v>1.631433411568693E-3</v>
      </c>
      <c r="GL66" s="77">
        <v>170.752815</v>
      </c>
      <c r="GM66" s="77">
        <v>2024</v>
      </c>
      <c r="GN66" s="77" t="s">
        <v>175</v>
      </c>
      <c r="GO66" s="77">
        <v>5.3000000000000005E-2</v>
      </c>
      <c r="GP66" s="77">
        <v>3</v>
      </c>
      <c r="GQ66" s="77">
        <v>0</v>
      </c>
      <c r="GR66" s="77" t="s">
        <v>423</v>
      </c>
      <c r="GS66" s="77">
        <v>0</v>
      </c>
      <c r="GT66" s="77">
        <v>0</v>
      </c>
      <c r="GU66" s="77">
        <v>0</v>
      </c>
      <c r="GV66" s="248">
        <v>0</v>
      </c>
      <c r="GW66" s="248">
        <v>5.59662090813094E-2</v>
      </c>
      <c r="GX66" s="77">
        <v>9.1305143414087362E-5</v>
      </c>
      <c r="GY66" s="77">
        <v>5.59662090813094E-2</v>
      </c>
      <c r="GZ66" s="77">
        <v>9.1305143414087362E-5</v>
      </c>
    </row>
    <row r="67" spans="2:208" x14ac:dyDescent="0.25">
      <c r="B67" s="77" t="s">
        <v>927</v>
      </c>
      <c r="C67" s="246" t="s">
        <v>484</v>
      </c>
      <c r="D67" s="246">
        <v>1.5589300048435157E-2</v>
      </c>
      <c r="E67" s="246">
        <v>1.5055444685254164E-2</v>
      </c>
      <c r="F67" s="246">
        <v>1.4208243435465756E-2</v>
      </c>
      <c r="G67" s="246">
        <v>1.344960868964191E-2</v>
      </c>
      <c r="H67" s="246">
        <v>0</v>
      </c>
      <c r="I67" s="247">
        <v>0</v>
      </c>
      <c r="J67" s="247">
        <v>1.4208243435465756E-2</v>
      </c>
      <c r="K67" s="247">
        <v>1.4208243435465756E-2</v>
      </c>
      <c r="L67" s="124">
        <v>67.363570466711934</v>
      </c>
      <c r="M67" s="247">
        <v>64.501301031865182</v>
      </c>
      <c r="N67" s="247">
        <v>62.499742303746032</v>
      </c>
      <c r="O67" s="247">
        <v>61.993408691483431</v>
      </c>
      <c r="P67" s="247">
        <v>62.499742303746032</v>
      </c>
      <c r="Q67" s="247">
        <v>0</v>
      </c>
      <c r="R67" s="247">
        <v>0</v>
      </c>
      <c r="S67" s="247">
        <v>0</v>
      </c>
      <c r="T67" s="247">
        <v>0</v>
      </c>
      <c r="U67" s="247">
        <v>0</v>
      </c>
      <c r="V67" s="247">
        <v>0</v>
      </c>
      <c r="W67" s="247">
        <v>231.42033506283181</v>
      </c>
      <c r="X67" s="247">
        <v>233.41303887523782</v>
      </c>
      <c r="Y67" s="247">
        <v>243.2461305530399</v>
      </c>
      <c r="Z67" s="247">
        <v>248.38861604469966</v>
      </c>
      <c r="AA67" s="247">
        <v>227.33283229256065</v>
      </c>
      <c r="AB67" s="247"/>
      <c r="AC67" s="247"/>
      <c r="AD67" s="247"/>
      <c r="AE67" s="247"/>
      <c r="AF67" s="247"/>
      <c r="AG67" s="247"/>
      <c r="AH67" s="247"/>
      <c r="AI67" s="247"/>
      <c r="AJ67" s="247"/>
      <c r="AK67" s="247"/>
      <c r="AL67" s="247"/>
      <c r="AM67" s="247"/>
      <c r="AN67" s="247"/>
      <c r="AO67" s="247"/>
      <c r="AP67" s="247"/>
      <c r="AQ67" s="247"/>
      <c r="AS67" s="77" t="s">
        <v>927</v>
      </c>
      <c r="AT67" s="77" t="s">
        <v>155</v>
      </c>
      <c r="AU67" s="77" t="s">
        <v>434</v>
      </c>
      <c r="AV67" s="77">
        <v>2023</v>
      </c>
      <c r="AW67" s="77">
        <v>0.87343872827321156</v>
      </c>
      <c r="AX67" s="77">
        <v>0</v>
      </c>
      <c r="AY67" s="77">
        <v>0</v>
      </c>
      <c r="AZ67" s="77">
        <v>0</v>
      </c>
      <c r="BA67" s="77">
        <v>0</v>
      </c>
      <c r="BB67" s="77">
        <v>0</v>
      </c>
      <c r="BC67" s="77">
        <v>0</v>
      </c>
      <c r="BD67" s="77">
        <v>58.302620219066618</v>
      </c>
      <c r="BE67" s="77">
        <v>58.302620219066618</v>
      </c>
      <c r="BF67" s="77">
        <v>0</v>
      </c>
      <c r="BG67" s="77">
        <v>0</v>
      </c>
      <c r="BH67" s="77">
        <v>55.271593549531275</v>
      </c>
      <c r="BI67" s="77">
        <v>55.271593549531275</v>
      </c>
      <c r="BJ67" s="77">
        <v>0</v>
      </c>
      <c r="BK67" s="77">
        <v>0</v>
      </c>
      <c r="BL67" s="77">
        <v>55.271593549531275</v>
      </c>
      <c r="BM67" s="77">
        <v>55.271593549531275</v>
      </c>
      <c r="BN67" s="77">
        <v>0</v>
      </c>
      <c r="BO67" s="77">
        <v>50.923766459137582</v>
      </c>
      <c r="BP67" s="77">
        <v>48.276350379536439</v>
      </c>
      <c r="BQ67" s="77">
        <v>48.276350379536439</v>
      </c>
      <c r="BR67" s="77">
        <v>0</v>
      </c>
      <c r="BS67" s="77">
        <v>0</v>
      </c>
      <c r="BT67" s="77">
        <v>0</v>
      </c>
      <c r="BU67" s="77">
        <v>0</v>
      </c>
      <c r="BV67" s="77">
        <v>55.271593549531275</v>
      </c>
      <c r="BW67" s="77">
        <v>48.276350379536439</v>
      </c>
      <c r="BX67" s="77">
        <v>55.271593549531275</v>
      </c>
      <c r="BY67" s="77">
        <v>48.276350379536439</v>
      </c>
      <c r="CT67" s="77" t="s">
        <v>155</v>
      </c>
      <c r="CU67" s="77" t="s">
        <v>421</v>
      </c>
      <c r="CV67" s="77" t="s">
        <v>481</v>
      </c>
      <c r="CW67" s="77">
        <v>2023</v>
      </c>
      <c r="CX67" s="77">
        <v>0</v>
      </c>
      <c r="CY67" s="77">
        <v>0</v>
      </c>
      <c r="CZ67" s="77">
        <v>0</v>
      </c>
      <c r="DA67" s="77">
        <v>0</v>
      </c>
      <c r="DB67" s="77">
        <v>21835.978114130259</v>
      </c>
      <c r="DC67" s="77">
        <v>428.60232122030828</v>
      </c>
      <c r="DD67" s="77">
        <v>13939.560973457499</v>
      </c>
      <c r="DE67" s="77">
        <v>7467.8148194525429</v>
      </c>
      <c r="DF67" s="77">
        <v>0</v>
      </c>
      <c r="DG67" s="77">
        <v>1263.5534246225059</v>
      </c>
      <c r="DH67" s="77">
        <v>1263.5534246225059</v>
      </c>
      <c r="DI67" s="77">
        <v>1263.5534246225059</v>
      </c>
      <c r="DJ67" s="77">
        <v>1.125696991478899E-9</v>
      </c>
      <c r="DL67" s="77">
        <v>0</v>
      </c>
      <c r="DM67" s="77">
        <v>0</v>
      </c>
      <c r="DN67" s="77">
        <v>0</v>
      </c>
      <c r="DO67" s="77">
        <v>0</v>
      </c>
      <c r="DP67" s="77">
        <v>1.4223782886704147E-6</v>
      </c>
      <c r="DQ67" s="77">
        <v>1.4223782886704147E-6</v>
      </c>
      <c r="DR67" s="77">
        <v>0</v>
      </c>
      <c r="DS67" s="77">
        <v>1.4223782886704147E-6</v>
      </c>
      <c r="DT67" s="77">
        <v>1.4223782886704147E-6</v>
      </c>
      <c r="DU67" s="77">
        <v>0</v>
      </c>
      <c r="DV67" s="77">
        <v>1.4223782886704147E-6</v>
      </c>
      <c r="DW67" s="77">
        <v>1.4223782886704147E-6</v>
      </c>
      <c r="GE67" s="77" t="s">
        <v>427</v>
      </c>
      <c r="GF67" s="77" t="s">
        <v>155</v>
      </c>
      <c r="GG67" s="77" t="s">
        <v>421</v>
      </c>
      <c r="GH67" s="77" t="s">
        <v>446</v>
      </c>
      <c r="GI67" s="77">
        <v>2024</v>
      </c>
      <c r="GJ67" s="77" t="s">
        <v>303</v>
      </c>
      <c r="GK67" s="77">
        <v>4.1186611014017702E-2</v>
      </c>
      <c r="GL67" s="77">
        <v>170.752815</v>
      </c>
      <c r="GM67" s="77">
        <v>2024</v>
      </c>
      <c r="GN67" s="77" t="s">
        <v>175</v>
      </c>
      <c r="GO67" s="77">
        <v>5.3000000000000005E-2</v>
      </c>
      <c r="GP67" s="77">
        <v>3</v>
      </c>
      <c r="GQ67" s="77">
        <v>0</v>
      </c>
      <c r="GR67" s="77" t="s">
        <v>423</v>
      </c>
      <c r="GS67" s="77">
        <v>0</v>
      </c>
      <c r="GT67" s="77">
        <v>0</v>
      </c>
      <c r="GU67" s="77">
        <v>0</v>
      </c>
      <c r="GV67" s="248">
        <v>0</v>
      </c>
      <c r="GW67" s="248">
        <v>5.59662090813094E-2</v>
      </c>
      <c r="GX67" s="77">
        <v>2.3050584833610751E-3</v>
      </c>
      <c r="GY67" s="77">
        <v>5.59662090813094E-2</v>
      </c>
      <c r="GZ67" s="77">
        <v>2.3050584833610751E-3</v>
      </c>
    </row>
    <row r="68" spans="2:208" x14ac:dyDescent="0.25">
      <c r="B68" s="77" t="s">
        <v>927</v>
      </c>
      <c r="C68" s="246" t="s">
        <v>485</v>
      </c>
      <c r="D68" s="246">
        <v>2.2954378159285905E-2</v>
      </c>
      <c r="E68" s="246">
        <v>2.2157056202639722E-2</v>
      </c>
      <c r="F68" s="246">
        <v>2.0898935474941559E-2</v>
      </c>
      <c r="G68" s="246">
        <v>1.9778664473364807E-2</v>
      </c>
      <c r="H68" s="246">
        <v>0</v>
      </c>
      <c r="I68" s="247">
        <v>0</v>
      </c>
      <c r="J68" s="247">
        <v>2.0898935474941559E-2</v>
      </c>
      <c r="K68" s="247">
        <v>2.0898935474941559E-2</v>
      </c>
      <c r="L68" s="124">
        <v>1.331221174357293</v>
      </c>
      <c r="M68" s="247">
        <v>1.2740109163644331</v>
      </c>
      <c r="N68" s="247">
        <v>1.2338097707288667</v>
      </c>
      <c r="O68" s="247">
        <v>1.2235424277252309</v>
      </c>
      <c r="P68" s="247">
        <v>1.2338097707288667</v>
      </c>
      <c r="Q68" s="247">
        <v>0</v>
      </c>
      <c r="R68" s="247">
        <v>0</v>
      </c>
      <c r="S68" s="247">
        <v>0</v>
      </c>
      <c r="T68" s="247">
        <v>0</v>
      </c>
      <c r="U68" s="247">
        <v>0</v>
      </c>
      <c r="V68" s="247">
        <v>0</v>
      </c>
      <c r="W68" s="247">
        <v>17243.098743804283</v>
      </c>
      <c r="X68" s="247">
        <v>17391.574842912614</v>
      </c>
      <c r="Y68" s="247">
        <v>18124.237211200976</v>
      </c>
      <c r="Z68" s="247">
        <v>18507.403129170958</v>
      </c>
      <c r="AA68" s="247">
        <v>16938.539449720538</v>
      </c>
      <c r="AB68" s="247"/>
      <c r="AC68" s="247"/>
      <c r="AD68" s="247"/>
      <c r="AE68" s="247"/>
      <c r="AF68" s="247"/>
      <c r="AG68" s="247"/>
      <c r="AH68" s="247"/>
      <c r="AI68" s="247"/>
      <c r="AJ68" s="247"/>
      <c r="AK68" s="247"/>
      <c r="AL68" s="247"/>
      <c r="AM68" s="247"/>
      <c r="AN68" s="247"/>
      <c r="AO68" s="247"/>
      <c r="AP68" s="247"/>
      <c r="AQ68" s="247"/>
      <c r="AS68" s="77" t="s">
        <v>927</v>
      </c>
      <c r="AT68" s="77" t="s">
        <v>155</v>
      </c>
      <c r="AU68" s="77" t="s">
        <v>434</v>
      </c>
      <c r="AV68" s="77">
        <v>2024</v>
      </c>
      <c r="AW68" s="77">
        <v>0.81629787689085187</v>
      </c>
      <c r="AX68" s="77">
        <v>0</v>
      </c>
      <c r="AY68" s="77">
        <v>0</v>
      </c>
      <c r="AZ68" s="77">
        <v>0</v>
      </c>
      <c r="BA68" s="77">
        <v>0</v>
      </c>
      <c r="BB68" s="77">
        <v>0</v>
      </c>
      <c r="BC68" s="77">
        <v>0</v>
      </c>
      <c r="BD68" s="77">
        <v>0</v>
      </c>
      <c r="BE68" s="77">
        <v>0</v>
      </c>
      <c r="BF68" s="77">
        <v>0</v>
      </c>
      <c r="BG68" s="77">
        <v>0</v>
      </c>
      <c r="BH68" s="77">
        <v>55.271593549531275</v>
      </c>
      <c r="BI68" s="77">
        <v>55.271593549531275</v>
      </c>
      <c r="BJ68" s="77">
        <v>0</v>
      </c>
      <c r="BK68" s="77">
        <v>0</v>
      </c>
      <c r="BL68" s="77">
        <v>55.271593549531275</v>
      </c>
      <c r="BM68" s="77">
        <v>55.271593549531275</v>
      </c>
      <c r="BN68" s="77">
        <v>0</v>
      </c>
      <c r="BO68" s="77">
        <v>0</v>
      </c>
      <c r="BP68" s="77">
        <v>45.11808446685648</v>
      </c>
      <c r="BQ68" s="77">
        <v>45.11808446685648</v>
      </c>
      <c r="BR68" s="77">
        <v>0</v>
      </c>
      <c r="BS68" s="77">
        <v>0</v>
      </c>
      <c r="BT68" s="77">
        <v>0</v>
      </c>
      <c r="BU68" s="77">
        <v>0</v>
      </c>
      <c r="BV68" s="77">
        <v>55.271593549531275</v>
      </c>
      <c r="BW68" s="77">
        <v>45.11808446685648</v>
      </c>
      <c r="BX68" s="77">
        <v>55.271593549531275</v>
      </c>
      <c r="BY68" s="77">
        <v>45.11808446685648</v>
      </c>
      <c r="CT68" s="77" t="s">
        <v>155</v>
      </c>
      <c r="CU68" s="77" t="s">
        <v>421</v>
      </c>
      <c r="CV68" s="77" t="s">
        <v>481</v>
      </c>
      <c r="CW68" s="77">
        <v>2024</v>
      </c>
      <c r="CX68" s="77">
        <v>0</v>
      </c>
      <c r="CY68" s="77">
        <v>0</v>
      </c>
      <c r="CZ68" s="77">
        <v>0</v>
      </c>
      <c r="DA68" s="77">
        <v>0</v>
      </c>
      <c r="DB68" s="77">
        <v>21835.978114130259</v>
      </c>
      <c r="DC68" s="77">
        <v>428.60232122030828</v>
      </c>
      <c r="DD68" s="77">
        <v>13939.560973457499</v>
      </c>
      <c r="DE68" s="77">
        <v>7467.8148194525429</v>
      </c>
      <c r="DF68" s="77">
        <v>0</v>
      </c>
      <c r="DG68" s="77">
        <v>0</v>
      </c>
      <c r="DH68" s="77">
        <v>1263.5534246225059</v>
      </c>
      <c r="DI68" s="77">
        <v>1263.5534246225059</v>
      </c>
      <c r="DJ68" s="77">
        <v>1.125696991478899E-9</v>
      </c>
      <c r="DL68" s="77">
        <v>0</v>
      </c>
      <c r="DM68" s="77">
        <v>0</v>
      </c>
      <c r="DN68" s="77">
        <v>0</v>
      </c>
      <c r="DO68" s="77">
        <v>0</v>
      </c>
      <c r="DP68" s="77">
        <v>0</v>
      </c>
      <c r="DQ68" s="77">
        <v>0</v>
      </c>
      <c r="DR68" s="77">
        <v>0</v>
      </c>
      <c r="DS68" s="77">
        <v>1.4223782886704147E-6</v>
      </c>
      <c r="DT68" s="77">
        <v>1.4223782886704147E-6</v>
      </c>
      <c r="DU68" s="77">
        <v>0</v>
      </c>
      <c r="DV68" s="77">
        <v>1.4223782886704147E-6</v>
      </c>
      <c r="DW68" s="77">
        <v>1.4223782886704147E-6</v>
      </c>
      <c r="GE68" s="77" t="s">
        <v>422</v>
      </c>
      <c r="GF68" s="77" t="s">
        <v>155</v>
      </c>
      <c r="GG68" s="77" t="s">
        <v>421</v>
      </c>
      <c r="GH68" s="77" t="s">
        <v>446</v>
      </c>
      <c r="GI68" s="77">
        <v>2025</v>
      </c>
      <c r="GJ68" s="77" t="s">
        <v>305</v>
      </c>
      <c r="GK68" s="77">
        <v>3.7590224611390763E-2</v>
      </c>
      <c r="GL68" s="77">
        <v>170.752815</v>
      </c>
      <c r="GM68" s="77">
        <v>2025</v>
      </c>
      <c r="GN68" s="77" t="s">
        <v>175</v>
      </c>
      <c r="GO68" s="77">
        <v>0.13250000000000001</v>
      </c>
      <c r="GP68" s="77">
        <v>3</v>
      </c>
      <c r="GQ68" s="77">
        <v>0</v>
      </c>
      <c r="GR68" s="77" t="s">
        <v>423</v>
      </c>
      <c r="GS68" s="77">
        <v>0</v>
      </c>
      <c r="GT68" s="77">
        <v>0</v>
      </c>
      <c r="GU68" s="77">
        <v>0</v>
      </c>
      <c r="GV68" s="248">
        <v>0</v>
      </c>
      <c r="GW68" s="248">
        <v>0</v>
      </c>
      <c r="GX68" s="77">
        <v>0</v>
      </c>
      <c r="GY68" s="77">
        <v>0.1527377521613833</v>
      </c>
      <c r="GZ68" s="77">
        <v>5.7414464103853332E-3</v>
      </c>
    </row>
    <row r="69" spans="2:208" x14ac:dyDescent="0.25">
      <c r="B69" s="77" t="s">
        <v>927</v>
      </c>
      <c r="C69" s="246" t="s">
        <v>486</v>
      </c>
      <c r="D69" s="246">
        <v>5.5443575816382529E-5</v>
      </c>
      <c r="E69" s="246">
        <v>5.3579067217852523E-5</v>
      </c>
      <c r="F69" s="246">
        <v>5.0599526872816569E-5</v>
      </c>
      <c r="G69" s="246">
        <v>4.7860020852362364E-5</v>
      </c>
      <c r="H69" s="246">
        <v>0</v>
      </c>
      <c r="I69" s="247">
        <v>0</v>
      </c>
      <c r="J69" s="247">
        <v>5.0599526872816569E-5</v>
      </c>
      <c r="K69" s="247">
        <v>5.0599526872816569E-5</v>
      </c>
      <c r="L69" s="124">
        <v>0.1157493839225454</v>
      </c>
      <c r="M69" s="247">
        <v>0.11090190587211525</v>
      </c>
      <c r="N69" s="247">
        <v>0.1075358487635147</v>
      </c>
      <c r="O69" s="247">
        <v>0.10658049309247807</v>
      </c>
      <c r="P69" s="247">
        <v>0.1075358487635147</v>
      </c>
      <c r="Q69" s="247">
        <v>0</v>
      </c>
      <c r="R69" s="247">
        <v>0</v>
      </c>
      <c r="S69" s="247">
        <v>0</v>
      </c>
      <c r="T69" s="247">
        <v>0</v>
      </c>
      <c r="U69" s="247">
        <v>0</v>
      </c>
      <c r="V69" s="247">
        <v>0</v>
      </c>
      <c r="W69" s="247">
        <v>478.99672497162516</v>
      </c>
      <c r="X69" s="247">
        <v>483.12124842684273</v>
      </c>
      <c r="Y69" s="247">
        <v>503.47390545991698</v>
      </c>
      <c r="Z69" s="247">
        <v>514.11788671614647</v>
      </c>
      <c r="AA69" s="247">
        <v>470.53636024291308</v>
      </c>
      <c r="AB69" s="247"/>
      <c r="AC69" s="247"/>
      <c r="AD69" s="247"/>
      <c r="AE69" s="247"/>
      <c r="AF69" s="247"/>
      <c r="AG69" s="247"/>
      <c r="AH69" s="247"/>
      <c r="AI69" s="247"/>
      <c r="AJ69" s="247"/>
      <c r="AK69" s="247"/>
      <c r="AL69" s="247"/>
      <c r="AM69" s="247"/>
      <c r="AN69" s="247"/>
      <c r="AO69" s="247"/>
      <c r="AP69" s="247"/>
      <c r="AQ69" s="247"/>
      <c r="AS69" s="77" t="s">
        <v>927</v>
      </c>
      <c r="AT69" s="77" t="s">
        <v>155</v>
      </c>
      <c r="AU69" s="77" t="s">
        <v>434</v>
      </c>
      <c r="AV69" s="77">
        <v>2025</v>
      </c>
      <c r="AW69" s="77">
        <v>0.76289521204752508</v>
      </c>
      <c r="AX69" s="77">
        <v>0</v>
      </c>
      <c r="AY69" s="77">
        <v>0</v>
      </c>
      <c r="AZ69" s="77">
        <v>0</v>
      </c>
      <c r="BA69" s="77">
        <v>0</v>
      </c>
      <c r="BB69" s="77">
        <v>0</v>
      </c>
      <c r="BC69" s="77">
        <v>0</v>
      </c>
      <c r="BD69" s="77">
        <v>0</v>
      </c>
      <c r="BE69" s="77">
        <v>0</v>
      </c>
      <c r="BF69" s="77">
        <v>0</v>
      </c>
      <c r="BG69" s="77">
        <v>0</v>
      </c>
      <c r="BH69" s="77">
        <v>0</v>
      </c>
      <c r="BI69" s="77">
        <v>0</v>
      </c>
      <c r="BJ69" s="77">
        <v>0</v>
      </c>
      <c r="BK69" s="77">
        <v>0</v>
      </c>
      <c r="BL69" s="77">
        <v>55.271593549531275</v>
      </c>
      <c r="BM69" s="77">
        <v>55.271593549531275</v>
      </c>
      <c r="BN69" s="77">
        <v>0</v>
      </c>
      <c r="BO69" s="77">
        <v>0</v>
      </c>
      <c r="BP69" s="77">
        <v>0</v>
      </c>
      <c r="BQ69" s="77">
        <v>42.16643408117428</v>
      </c>
      <c r="BR69" s="77">
        <v>0</v>
      </c>
      <c r="BS69" s="77">
        <v>0</v>
      </c>
      <c r="BT69" s="77">
        <v>0</v>
      </c>
      <c r="BU69" s="77">
        <v>0</v>
      </c>
      <c r="BV69" s="77">
        <v>0</v>
      </c>
      <c r="BW69" s="77">
        <v>0</v>
      </c>
      <c r="BX69" s="77">
        <v>0</v>
      </c>
      <c r="BY69" s="77">
        <v>0</v>
      </c>
      <c r="CT69" s="77" t="s">
        <v>155</v>
      </c>
      <c r="CU69" s="77" t="s">
        <v>421</v>
      </c>
      <c r="CV69" s="77" t="s">
        <v>481</v>
      </c>
      <c r="CW69" s="77">
        <v>2025</v>
      </c>
      <c r="CX69" s="77">
        <v>0</v>
      </c>
      <c r="CY69" s="77">
        <v>0</v>
      </c>
      <c r="CZ69" s="77">
        <v>0</v>
      </c>
      <c r="DA69" s="77">
        <v>0</v>
      </c>
      <c r="DB69" s="77">
        <v>21835.978114130259</v>
      </c>
      <c r="DC69" s="77">
        <v>428.60232122030828</v>
      </c>
      <c r="DD69" s="77">
        <v>13939.560973457499</v>
      </c>
      <c r="DE69" s="77">
        <v>7467.8148194525429</v>
      </c>
      <c r="DF69" s="77">
        <v>0</v>
      </c>
      <c r="DG69" s="77">
        <v>0</v>
      </c>
      <c r="DH69" s="77">
        <v>0</v>
      </c>
      <c r="DI69" s="77">
        <v>1263.5534246225059</v>
      </c>
      <c r="DJ69" s="77">
        <v>1.125696991478899E-9</v>
      </c>
      <c r="DL69" s="77">
        <v>0</v>
      </c>
      <c r="DM69" s="77">
        <v>0</v>
      </c>
      <c r="DN69" s="77">
        <v>0</v>
      </c>
      <c r="DO69" s="77">
        <v>0</v>
      </c>
      <c r="DP69" s="77">
        <v>0</v>
      </c>
      <c r="DQ69" s="77">
        <v>0</v>
      </c>
      <c r="DR69" s="77">
        <v>0</v>
      </c>
      <c r="DS69" s="77">
        <v>0</v>
      </c>
      <c r="DT69" s="77">
        <v>0</v>
      </c>
      <c r="DU69" s="77">
        <v>0</v>
      </c>
      <c r="DV69" s="77">
        <v>1.4223782886704147E-6</v>
      </c>
      <c r="DW69" s="77">
        <v>1.4223782886704147E-6</v>
      </c>
      <c r="GE69" s="77" t="s">
        <v>425</v>
      </c>
      <c r="GF69" s="77" t="s">
        <v>155</v>
      </c>
      <c r="GG69" s="77" t="s">
        <v>421</v>
      </c>
      <c r="GH69" s="77" t="s">
        <v>446</v>
      </c>
      <c r="GI69" s="77">
        <v>2025</v>
      </c>
      <c r="GJ69" s="77" t="s">
        <v>301</v>
      </c>
      <c r="GK69" s="77">
        <v>1.631433411568693E-3</v>
      </c>
      <c r="GL69" s="77">
        <v>170.752815</v>
      </c>
      <c r="GM69" s="77">
        <v>2025</v>
      </c>
      <c r="GN69" s="77" t="s">
        <v>175</v>
      </c>
      <c r="GO69" s="77">
        <v>5.3000000000000005E-2</v>
      </c>
      <c r="GP69" s="77">
        <v>3</v>
      </c>
      <c r="GQ69" s="77">
        <v>0</v>
      </c>
      <c r="GR69" s="77" t="s">
        <v>423</v>
      </c>
      <c r="GS69" s="77">
        <v>0</v>
      </c>
      <c r="GT69" s="77">
        <v>0</v>
      </c>
      <c r="GU69" s="77">
        <v>0</v>
      </c>
      <c r="GV69" s="248">
        <v>0</v>
      </c>
      <c r="GW69" s="248">
        <v>0</v>
      </c>
      <c r="GX69" s="77">
        <v>0</v>
      </c>
      <c r="GY69" s="77">
        <v>5.59662090813094E-2</v>
      </c>
      <c r="GZ69" s="77">
        <v>9.1305143414087362E-5</v>
      </c>
    </row>
    <row r="70" spans="2:208" x14ac:dyDescent="0.25">
      <c r="B70" s="77" t="s">
        <v>927</v>
      </c>
      <c r="C70" s="246" t="s">
        <v>487</v>
      </c>
      <c r="D70" s="246">
        <v>2.3940968596207655</v>
      </c>
      <c r="E70" s="246">
        <v>2.3172106915863959</v>
      </c>
      <c r="F70" s="246">
        <v>2.1919828737360727</v>
      </c>
      <c r="G70" s="246">
        <v>2.0749475299507236</v>
      </c>
      <c r="H70" s="246">
        <v>0</v>
      </c>
      <c r="I70" s="247">
        <v>0</v>
      </c>
      <c r="J70" s="247">
        <v>2.1919828737360727</v>
      </c>
      <c r="K70" s="247">
        <v>2.1919828737360727</v>
      </c>
      <c r="L70" s="124">
        <v>1390.5749358295247</v>
      </c>
      <c r="M70" s="247">
        <v>1334.4263500954398</v>
      </c>
      <c r="N70" s="247">
        <v>1296.0721905747516</v>
      </c>
      <c r="O70" s="247">
        <v>1285.5743093437477</v>
      </c>
      <c r="P70" s="247">
        <v>1296.0721905747516</v>
      </c>
      <c r="Q70" s="247">
        <v>0</v>
      </c>
      <c r="R70" s="247">
        <v>0</v>
      </c>
      <c r="S70" s="247">
        <v>0</v>
      </c>
      <c r="T70" s="247">
        <v>0</v>
      </c>
      <c r="U70" s="247">
        <v>0</v>
      </c>
      <c r="V70" s="247">
        <v>0</v>
      </c>
      <c r="W70" s="247">
        <v>1721.6597235679401</v>
      </c>
      <c r="X70" s="247">
        <v>1736.4845136793547</v>
      </c>
      <c r="Y70" s="247">
        <v>1809.6381451233094</v>
      </c>
      <c r="Z70" s="247">
        <v>1847.8958468400549</v>
      </c>
      <c r="AA70" s="247">
        <v>1691.2506029189808</v>
      </c>
      <c r="AB70" s="247"/>
      <c r="AC70" s="247"/>
      <c r="AD70" s="247"/>
      <c r="AE70" s="247"/>
      <c r="AF70" s="247"/>
      <c r="AG70" s="247"/>
      <c r="AH70" s="247"/>
      <c r="AI70" s="247"/>
      <c r="AJ70" s="247"/>
      <c r="AK70" s="247"/>
      <c r="AL70" s="247"/>
      <c r="AM70" s="247"/>
      <c r="AN70" s="247"/>
      <c r="AO70" s="247"/>
      <c r="AP70" s="247"/>
      <c r="AQ70" s="247"/>
      <c r="AS70" s="77" t="s">
        <v>927</v>
      </c>
      <c r="AT70" s="77" t="s">
        <v>155</v>
      </c>
      <c r="AU70" s="77" t="s">
        <v>435</v>
      </c>
      <c r="AV70" s="77">
        <v>2020</v>
      </c>
      <c r="AW70" s="77">
        <v>1</v>
      </c>
      <c r="AX70" s="77">
        <v>0</v>
      </c>
      <c r="AY70" s="77">
        <v>0</v>
      </c>
      <c r="AZ70" s="77">
        <v>57.440763851793534</v>
      </c>
      <c r="BA70" s="77">
        <v>57.440763851793534</v>
      </c>
      <c r="BB70" s="77">
        <v>0</v>
      </c>
      <c r="BC70" s="77">
        <v>0</v>
      </c>
      <c r="BD70" s="77">
        <v>0</v>
      </c>
      <c r="BE70" s="77">
        <v>0</v>
      </c>
      <c r="BF70" s="77">
        <v>0</v>
      </c>
      <c r="BG70" s="77">
        <v>0</v>
      </c>
      <c r="BH70" s="77">
        <v>0</v>
      </c>
      <c r="BI70" s="77">
        <v>0</v>
      </c>
      <c r="BJ70" s="77">
        <v>0</v>
      </c>
      <c r="BK70" s="77">
        <v>0</v>
      </c>
      <c r="BL70" s="77">
        <v>0</v>
      </c>
      <c r="BM70" s="77">
        <v>0</v>
      </c>
      <c r="BN70" s="77">
        <v>57.440763851793534</v>
      </c>
      <c r="BO70" s="77">
        <v>0</v>
      </c>
      <c r="BP70" s="77">
        <v>0</v>
      </c>
      <c r="BQ70" s="77">
        <v>0</v>
      </c>
      <c r="BR70" s="77">
        <v>0</v>
      </c>
      <c r="BS70" s="77">
        <v>0</v>
      </c>
      <c r="BT70" s="77">
        <v>0</v>
      </c>
      <c r="BU70" s="77">
        <v>0</v>
      </c>
      <c r="BV70" s="77">
        <v>0</v>
      </c>
      <c r="BW70" s="77">
        <v>0</v>
      </c>
      <c r="BX70" s="77">
        <v>0</v>
      </c>
      <c r="BY70" s="77">
        <v>0</v>
      </c>
      <c r="CT70" s="77" t="s">
        <v>155</v>
      </c>
      <c r="CU70" s="77" t="s">
        <v>421</v>
      </c>
      <c r="CV70" s="77" t="s">
        <v>488</v>
      </c>
      <c r="CW70" s="77">
        <v>2020</v>
      </c>
      <c r="CX70" s="77">
        <v>0</v>
      </c>
      <c r="CY70" s="77">
        <v>0</v>
      </c>
      <c r="CZ70" s="77">
        <v>0</v>
      </c>
      <c r="DA70" s="77">
        <v>0</v>
      </c>
      <c r="DB70" s="77">
        <v>21083.842824224459</v>
      </c>
      <c r="DC70" s="77">
        <v>409.22373582043127</v>
      </c>
      <c r="DD70" s="77">
        <v>13469.08781237873</v>
      </c>
      <c r="DE70" s="77">
        <v>7205.5312760252828</v>
      </c>
      <c r="DF70" s="77">
        <v>1219.5839681183456</v>
      </c>
      <c r="DG70" s="77">
        <v>0</v>
      </c>
      <c r="DH70" s="77">
        <v>0</v>
      </c>
      <c r="DI70" s="77">
        <v>0</v>
      </c>
      <c r="DJ70" s="77">
        <v>4.8549943993802561E-8</v>
      </c>
      <c r="DL70" s="77">
        <v>0</v>
      </c>
      <c r="DM70" s="77">
        <v>5.9210733347885168E-5</v>
      </c>
      <c r="DN70" s="77">
        <v>5.9210733347885168E-5</v>
      </c>
      <c r="DO70" s="77">
        <v>0</v>
      </c>
      <c r="DP70" s="77">
        <v>0</v>
      </c>
      <c r="DQ70" s="77">
        <v>0</v>
      </c>
      <c r="DR70" s="77">
        <v>0</v>
      </c>
      <c r="DS70" s="77">
        <v>0</v>
      </c>
      <c r="DT70" s="77">
        <v>0</v>
      </c>
      <c r="DU70" s="77">
        <v>0</v>
      </c>
      <c r="DV70" s="77">
        <v>0</v>
      </c>
      <c r="DW70" s="77">
        <v>0</v>
      </c>
      <c r="GE70" s="77" t="s">
        <v>427</v>
      </c>
      <c r="GF70" s="77" t="s">
        <v>155</v>
      </c>
      <c r="GG70" s="77" t="s">
        <v>421</v>
      </c>
      <c r="GH70" s="77" t="s">
        <v>446</v>
      </c>
      <c r="GI70" s="77">
        <v>2025</v>
      </c>
      <c r="GJ70" s="77" t="s">
        <v>303</v>
      </c>
      <c r="GK70" s="77">
        <v>4.1186611014017702E-2</v>
      </c>
      <c r="GL70" s="77">
        <v>170.752815</v>
      </c>
      <c r="GM70" s="77">
        <v>2025</v>
      </c>
      <c r="GN70" s="77" t="s">
        <v>175</v>
      </c>
      <c r="GO70" s="77">
        <v>5.3000000000000005E-2</v>
      </c>
      <c r="GP70" s="77">
        <v>3</v>
      </c>
      <c r="GQ70" s="77">
        <v>0</v>
      </c>
      <c r="GR70" s="77" t="s">
        <v>423</v>
      </c>
      <c r="GS70" s="77">
        <v>0</v>
      </c>
      <c r="GT70" s="77">
        <v>0</v>
      </c>
      <c r="GU70" s="77">
        <v>0</v>
      </c>
      <c r="GV70" s="248">
        <v>0</v>
      </c>
      <c r="GW70" s="248">
        <v>0</v>
      </c>
      <c r="GX70" s="77">
        <v>0</v>
      </c>
      <c r="GY70" s="77">
        <v>5.59662090813094E-2</v>
      </c>
      <c r="GZ70" s="77">
        <v>2.3050584833610751E-3</v>
      </c>
    </row>
    <row r="71" spans="2:208" x14ac:dyDescent="0.25">
      <c r="B71" s="77" t="s">
        <v>927</v>
      </c>
      <c r="C71" s="246" t="s">
        <v>489</v>
      </c>
      <c r="D71" s="246">
        <v>35.875606176829123</v>
      </c>
      <c r="E71" s="246">
        <v>34.723461291942229</v>
      </c>
      <c r="F71" s="246">
        <v>32.846915711494177</v>
      </c>
      <c r="G71" s="246">
        <v>31.093134795187595</v>
      </c>
      <c r="H71" s="246">
        <v>0</v>
      </c>
      <c r="I71" s="247">
        <v>0</v>
      </c>
      <c r="J71" s="247">
        <v>32.846915711494177</v>
      </c>
      <c r="K71" s="247">
        <v>32.846915711494177</v>
      </c>
      <c r="L71" s="124">
        <v>16.037714934187601</v>
      </c>
      <c r="M71" s="247">
        <v>15.390143060178795</v>
      </c>
      <c r="N71" s="247">
        <v>14.947797066371482</v>
      </c>
      <c r="O71" s="247">
        <v>14.826721744164688</v>
      </c>
      <c r="P71" s="247">
        <v>14.947797066371482</v>
      </c>
      <c r="Q71" s="247">
        <v>0</v>
      </c>
      <c r="R71" s="247">
        <v>0</v>
      </c>
      <c r="S71" s="247">
        <v>0</v>
      </c>
      <c r="T71" s="247">
        <v>0</v>
      </c>
      <c r="U71" s="247">
        <v>0</v>
      </c>
      <c r="V71" s="247">
        <v>0</v>
      </c>
      <c r="W71" s="247">
        <v>2236952.4788318244</v>
      </c>
      <c r="X71" s="247">
        <v>2256214.3286235854</v>
      </c>
      <c r="Y71" s="247">
        <v>2351262.841958716</v>
      </c>
      <c r="Z71" s="247">
        <v>2400971.0737992837</v>
      </c>
      <c r="AA71" s="247">
        <v>2197441.9083726318</v>
      </c>
      <c r="AB71" s="247"/>
      <c r="AC71" s="247"/>
      <c r="AD71" s="247"/>
      <c r="AE71" s="247"/>
      <c r="AF71" s="247"/>
      <c r="AG71" s="247"/>
      <c r="AH71" s="247"/>
      <c r="AI71" s="247"/>
      <c r="AJ71" s="247"/>
      <c r="AK71" s="247"/>
      <c r="AL71" s="247"/>
      <c r="AM71" s="247"/>
      <c r="AN71" s="247"/>
      <c r="AO71" s="247"/>
      <c r="AP71" s="247"/>
      <c r="AQ71" s="247"/>
      <c r="AS71" s="77" t="s">
        <v>927</v>
      </c>
      <c r="AT71" s="77" t="s">
        <v>155</v>
      </c>
      <c r="AU71" s="77" t="s">
        <v>435</v>
      </c>
      <c r="AV71" s="77">
        <v>2021</v>
      </c>
      <c r="AW71" s="77">
        <v>1</v>
      </c>
      <c r="AX71" s="77">
        <v>0</v>
      </c>
      <c r="AY71" s="77">
        <v>0</v>
      </c>
      <c r="AZ71" s="77">
        <v>57.440763851793534</v>
      </c>
      <c r="BA71" s="77">
        <v>57.440763851793534</v>
      </c>
      <c r="BB71" s="77">
        <v>0</v>
      </c>
      <c r="BC71" s="77">
        <v>0</v>
      </c>
      <c r="BD71" s="77">
        <v>57.440763851793534</v>
      </c>
      <c r="BE71" s="77">
        <v>57.440763851793534</v>
      </c>
      <c r="BF71" s="77">
        <v>0</v>
      </c>
      <c r="BG71" s="77">
        <v>0</v>
      </c>
      <c r="BH71" s="77">
        <v>0</v>
      </c>
      <c r="BI71" s="77">
        <v>0</v>
      </c>
      <c r="BJ71" s="77">
        <v>0</v>
      </c>
      <c r="BK71" s="77">
        <v>0</v>
      </c>
      <c r="BL71" s="77">
        <v>0</v>
      </c>
      <c r="BM71" s="77">
        <v>0</v>
      </c>
      <c r="BN71" s="77">
        <v>57.440763851793534</v>
      </c>
      <c r="BO71" s="77">
        <v>57.440763851793534</v>
      </c>
      <c r="BP71" s="77">
        <v>0</v>
      </c>
      <c r="BQ71" s="77">
        <v>0</v>
      </c>
      <c r="BR71" s="77">
        <v>0</v>
      </c>
      <c r="BS71" s="77">
        <v>0</v>
      </c>
      <c r="BT71" s="77">
        <v>0</v>
      </c>
      <c r="BU71" s="77">
        <v>0</v>
      </c>
      <c r="BV71" s="77">
        <v>0</v>
      </c>
      <c r="BW71" s="77">
        <v>0</v>
      </c>
      <c r="BX71" s="77">
        <v>0</v>
      </c>
      <c r="BY71" s="77">
        <v>0</v>
      </c>
      <c r="CT71" s="77" t="s">
        <v>155</v>
      </c>
      <c r="CU71" s="77" t="s">
        <v>421</v>
      </c>
      <c r="CV71" s="77" t="s">
        <v>488</v>
      </c>
      <c r="CW71" s="77">
        <v>2021</v>
      </c>
      <c r="CX71" s="77">
        <v>0</v>
      </c>
      <c r="CY71" s="77">
        <v>0</v>
      </c>
      <c r="CZ71" s="77">
        <v>0</v>
      </c>
      <c r="DA71" s="77">
        <v>0</v>
      </c>
      <c r="DB71" s="77">
        <v>21083.842824224459</v>
      </c>
      <c r="DC71" s="77">
        <v>409.22373582043127</v>
      </c>
      <c r="DD71" s="77">
        <v>13469.08781237873</v>
      </c>
      <c r="DE71" s="77">
        <v>7205.5312760252828</v>
      </c>
      <c r="DF71" s="77">
        <v>1219.5839681183456</v>
      </c>
      <c r="DG71" s="77">
        <v>1219.5839681183456</v>
      </c>
      <c r="DH71" s="77">
        <v>0</v>
      </c>
      <c r="DI71" s="77">
        <v>0</v>
      </c>
      <c r="DJ71" s="77">
        <v>4.8549943993802561E-8</v>
      </c>
      <c r="DL71" s="77">
        <v>0</v>
      </c>
      <c r="DM71" s="77">
        <v>5.9210733347885168E-5</v>
      </c>
      <c r="DN71" s="77">
        <v>5.9210733347885168E-5</v>
      </c>
      <c r="DO71" s="77">
        <v>0</v>
      </c>
      <c r="DP71" s="77">
        <v>5.9210733347885168E-5</v>
      </c>
      <c r="DQ71" s="77">
        <v>5.9210733347885168E-5</v>
      </c>
      <c r="DR71" s="77">
        <v>0</v>
      </c>
      <c r="DS71" s="77">
        <v>0</v>
      </c>
      <c r="DT71" s="77">
        <v>0</v>
      </c>
      <c r="DU71" s="77">
        <v>0</v>
      </c>
      <c r="DV71" s="77">
        <v>0</v>
      </c>
      <c r="DW71" s="77">
        <v>0</v>
      </c>
      <c r="GE71" s="77" t="s">
        <v>422</v>
      </c>
      <c r="GF71" s="77" t="s">
        <v>155</v>
      </c>
      <c r="GG71" s="77" t="s">
        <v>421</v>
      </c>
      <c r="GH71" s="77" t="s">
        <v>453</v>
      </c>
      <c r="GI71" s="77">
        <v>2021</v>
      </c>
      <c r="GJ71" s="77" t="s">
        <v>305</v>
      </c>
      <c r="GK71" s="77">
        <v>222.2294216278307</v>
      </c>
      <c r="GL71" s="77">
        <v>170.752815</v>
      </c>
      <c r="GM71" s="77">
        <v>2021</v>
      </c>
      <c r="GN71" s="77" t="s">
        <v>175</v>
      </c>
      <c r="GO71" s="77">
        <v>0.13250000000000001</v>
      </c>
      <c r="GP71" s="77">
        <v>3</v>
      </c>
      <c r="GQ71" s="77">
        <v>0</v>
      </c>
      <c r="GR71" s="77" t="s">
        <v>423</v>
      </c>
      <c r="GS71" s="77">
        <v>0.1527377521613833</v>
      </c>
      <c r="GT71" s="77">
        <v>33.942822323559163</v>
      </c>
      <c r="GU71" s="77">
        <v>0.1527377521613833</v>
      </c>
      <c r="GV71" s="248">
        <v>33.942822323559163</v>
      </c>
      <c r="GW71" s="248">
        <v>0</v>
      </c>
      <c r="GX71" s="77">
        <v>0</v>
      </c>
      <c r="GY71" s="77">
        <v>0</v>
      </c>
      <c r="GZ71" s="77">
        <v>0</v>
      </c>
    </row>
    <row r="72" spans="2:208" x14ac:dyDescent="0.25">
      <c r="B72" s="77" t="s">
        <v>927</v>
      </c>
      <c r="C72" s="246" t="s">
        <v>490</v>
      </c>
      <c r="D72" s="246">
        <v>10.798809957478021</v>
      </c>
      <c r="E72" s="246">
        <v>10.452006520263565</v>
      </c>
      <c r="F72" s="246">
        <v>9.8871533567810665</v>
      </c>
      <c r="G72" s="246">
        <v>9.3592532039936867</v>
      </c>
      <c r="H72" s="246">
        <v>0</v>
      </c>
      <c r="I72" s="247">
        <v>0</v>
      </c>
      <c r="J72" s="247">
        <v>9.8871533567810665</v>
      </c>
      <c r="K72" s="247">
        <v>9.8871533567810665</v>
      </c>
      <c r="L72" s="124">
        <v>3.5647731877264737</v>
      </c>
      <c r="M72" s="247">
        <v>3.4208346414783359</v>
      </c>
      <c r="N72" s="247">
        <v>3.3225125498134327</v>
      </c>
      <c r="O72" s="247">
        <v>3.2956007028459418</v>
      </c>
      <c r="P72" s="247">
        <v>3.3225125498134327</v>
      </c>
      <c r="Q72" s="247">
        <v>0</v>
      </c>
      <c r="R72" s="247">
        <v>0</v>
      </c>
      <c r="S72" s="247">
        <v>0</v>
      </c>
      <c r="T72" s="247">
        <v>0</v>
      </c>
      <c r="U72" s="247">
        <v>0</v>
      </c>
      <c r="V72" s="247">
        <v>0</v>
      </c>
      <c r="W72" s="247">
        <v>3029311.9334094971</v>
      </c>
      <c r="X72" s="247">
        <v>3055396.5963542345</v>
      </c>
      <c r="Y72" s="247">
        <v>3184112.6054888167</v>
      </c>
      <c r="Z72" s="247">
        <v>3251428.1793904817</v>
      </c>
      <c r="AA72" s="247">
        <v>2975806.1733540343</v>
      </c>
      <c r="AB72" s="247"/>
      <c r="AC72" s="247"/>
      <c r="AD72" s="247"/>
      <c r="AE72" s="247"/>
      <c r="AF72" s="247"/>
      <c r="AG72" s="247"/>
      <c r="AH72" s="247"/>
      <c r="AI72" s="247"/>
      <c r="AJ72" s="247"/>
      <c r="AK72" s="247"/>
      <c r="AL72" s="247"/>
      <c r="AM72" s="247"/>
      <c r="AN72" s="247"/>
      <c r="AO72" s="247"/>
      <c r="AP72" s="247"/>
      <c r="AQ72" s="247"/>
      <c r="AS72" s="77" t="s">
        <v>927</v>
      </c>
      <c r="AT72" s="77" t="s">
        <v>155</v>
      </c>
      <c r="AU72" s="77" t="s">
        <v>435</v>
      </c>
      <c r="AV72" s="77">
        <v>2022</v>
      </c>
      <c r="AW72" s="77">
        <v>0.93457943925233644</v>
      </c>
      <c r="AX72" s="77">
        <v>0</v>
      </c>
      <c r="AY72" s="77">
        <v>0</v>
      </c>
      <c r="AZ72" s="77">
        <v>56.106685074034097</v>
      </c>
      <c r="BA72" s="77">
        <v>56.106685074034097</v>
      </c>
      <c r="BB72" s="77">
        <v>0</v>
      </c>
      <c r="BC72" s="77">
        <v>0</v>
      </c>
      <c r="BD72" s="77">
        <v>56.106685074034097</v>
      </c>
      <c r="BE72" s="77">
        <v>56.106685074034097</v>
      </c>
      <c r="BF72" s="77">
        <v>0</v>
      </c>
      <c r="BG72" s="77">
        <v>0</v>
      </c>
      <c r="BH72" s="77">
        <v>56.169110423360735</v>
      </c>
      <c r="BI72" s="77">
        <v>56.169110423360735</v>
      </c>
      <c r="BJ72" s="77">
        <v>0</v>
      </c>
      <c r="BK72" s="77">
        <v>0</v>
      </c>
      <c r="BL72" s="77">
        <v>0</v>
      </c>
      <c r="BM72" s="77">
        <v>0</v>
      </c>
      <c r="BN72" s="77">
        <v>52.43615427479822</v>
      </c>
      <c r="BO72" s="77">
        <v>52.43615427479822</v>
      </c>
      <c r="BP72" s="77">
        <v>52.494495722767041</v>
      </c>
      <c r="BQ72" s="77">
        <v>0</v>
      </c>
      <c r="BR72" s="77">
        <v>0</v>
      </c>
      <c r="BS72" s="77">
        <v>0</v>
      </c>
      <c r="BT72" s="77">
        <v>0</v>
      </c>
      <c r="BU72" s="77">
        <v>0</v>
      </c>
      <c r="BV72" s="77">
        <v>56.169110423360735</v>
      </c>
      <c r="BW72" s="77">
        <v>52.494495722767041</v>
      </c>
      <c r="BX72" s="77">
        <v>56.169110423360735</v>
      </c>
      <c r="BY72" s="77">
        <v>52.494495722767041</v>
      </c>
      <c r="CT72" s="77" t="s">
        <v>155</v>
      </c>
      <c r="CU72" s="77" t="s">
        <v>421</v>
      </c>
      <c r="CV72" s="77" t="s">
        <v>488</v>
      </c>
      <c r="CW72" s="77">
        <v>2022</v>
      </c>
      <c r="CX72" s="77">
        <v>0</v>
      </c>
      <c r="CY72" s="77">
        <v>0</v>
      </c>
      <c r="CZ72" s="77">
        <v>0</v>
      </c>
      <c r="DA72" s="77">
        <v>0</v>
      </c>
      <c r="DB72" s="77">
        <v>21083.842824224459</v>
      </c>
      <c r="DC72" s="77">
        <v>409.22373582043127</v>
      </c>
      <c r="DD72" s="77">
        <v>13469.08781237873</v>
      </c>
      <c r="DE72" s="77">
        <v>7205.5312760252828</v>
      </c>
      <c r="DF72" s="77">
        <v>1219.5839681183456</v>
      </c>
      <c r="DG72" s="77">
        <v>1219.5839681183456</v>
      </c>
      <c r="DH72" s="77">
        <v>1219.5839681183456</v>
      </c>
      <c r="DI72" s="77">
        <v>0</v>
      </c>
      <c r="DJ72" s="77">
        <v>4.8549943993802561E-8</v>
      </c>
      <c r="DL72" s="77">
        <v>0</v>
      </c>
      <c r="DM72" s="77">
        <v>5.9210733347885168E-5</v>
      </c>
      <c r="DN72" s="77">
        <v>5.9210733347885168E-5</v>
      </c>
      <c r="DO72" s="77">
        <v>0</v>
      </c>
      <c r="DP72" s="77">
        <v>5.9210733347885168E-5</v>
      </c>
      <c r="DQ72" s="77">
        <v>5.9210733347885168E-5</v>
      </c>
      <c r="DR72" s="77">
        <v>0</v>
      </c>
      <c r="DS72" s="77">
        <v>5.9210733347885168E-5</v>
      </c>
      <c r="DT72" s="77">
        <v>5.9210733347885168E-5</v>
      </c>
      <c r="DU72" s="77">
        <v>0</v>
      </c>
      <c r="DV72" s="77">
        <v>0</v>
      </c>
      <c r="DW72" s="77">
        <v>0</v>
      </c>
      <c r="GE72" s="77" t="s">
        <v>425</v>
      </c>
      <c r="GF72" s="77" t="s">
        <v>155</v>
      </c>
      <c r="GG72" s="77" t="s">
        <v>421</v>
      </c>
      <c r="GH72" s="77" t="s">
        <v>453</v>
      </c>
      <c r="GI72" s="77">
        <v>2021</v>
      </c>
      <c r="GJ72" s="77" t="s">
        <v>301</v>
      </c>
      <c r="GK72" s="77">
        <v>8585.722809247949</v>
      </c>
      <c r="GL72" s="77">
        <v>170.752815</v>
      </c>
      <c r="GM72" s="77">
        <v>2021</v>
      </c>
      <c r="GN72" s="77" t="s">
        <v>175</v>
      </c>
      <c r="GO72" s="77">
        <v>5.3000000000000005E-2</v>
      </c>
      <c r="GP72" s="77">
        <v>3</v>
      </c>
      <c r="GQ72" s="77">
        <v>0</v>
      </c>
      <c r="GR72" s="77" t="s">
        <v>423</v>
      </c>
      <c r="GS72" s="77">
        <v>5.59662090813094E-2</v>
      </c>
      <c r="GT72" s="77">
        <v>480.51035785653784</v>
      </c>
      <c r="GU72" s="77">
        <v>5.59662090813094E-2</v>
      </c>
      <c r="GV72" s="248">
        <v>480.51035785653784</v>
      </c>
      <c r="GW72" s="248">
        <v>0</v>
      </c>
      <c r="GX72" s="77">
        <v>0</v>
      </c>
      <c r="GY72" s="77">
        <v>0</v>
      </c>
      <c r="GZ72" s="77">
        <v>0</v>
      </c>
    </row>
    <row r="73" spans="2:208" x14ac:dyDescent="0.25">
      <c r="B73" s="77" t="s">
        <v>927</v>
      </c>
      <c r="C73" s="246" t="s">
        <v>491</v>
      </c>
      <c r="D73" s="246">
        <v>49.670078164750919</v>
      </c>
      <c r="E73" s="246">
        <v>48.074925906068529</v>
      </c>
      <c r="F73" s="246">
        <v>45.476834666470168</v>
      </c>
      <c r="G73" s="246">
        <v>43.048712012639932</v>
      </c>
      <c r="H73" s="246">
        <v>0</v>
      </c>
      <c r="I73" s="247">
        <v>0</v>
      </c>
      <c r="J73" s="247">
        <v>45.476834666470168</v>
      </c>
      <c r="K73" s="247">
        <v>45.476834666470168</v>
      </c>
      <c r="L73" s="124">
        <v>20.323994437523776</v>
      </c>
      <c r="M73" s="247">
        <v>19.503351714197425</v>
      </c>
      <c r="N73" s="247">
        <v>18.942784038064453</v>
      </c>
      <c r="O73" s="247">
        <v>18.78935067028069</v>
      </c>
      <c r="P73" s="247">
        <v>18.942784038064453</v>
      </c>
      <c r="Q73" s="247">
        <v>0</v>
      </c>
      <c r="R73" s="247">
        <v>0</v>
      </c>
      <c r="S73" s="247">
        <v>0</v>
      </c>
      <c r="T73" s="247">
        <v>0</v>
      </c>
      <c r="U73" s="247">
        <v>0</v>
      </c>
      <c r="V73" s="247">
        <v>0</v>
      </c>
      <c r="W73" s="247">
        <v>2443913.1942019262</v>
      </c>
      <c r="X73" s="247">
        <v>2464957.1320129805</v>
      </c>
      <c r="Y73" s="247">
        <v>2568799.4433839894</v>
      </c>
      <c r="Z73" s="247">
        <v>2623106.6335479268</v>
      </c>
      <c r="AA73" s="247">
        <v>2400747.1433495227</v>
      </c>
      <c r="AB73" s="247"/>
      <c r="AC73" s="247"/>
      <c r="AD73" s="247"/>
      <c r="AE73" s="247"/>
      <c r="AF73" s="247"/>
      <c r="AG73" s="247"/>
      <c r="AH73" s="247"/>
      <c r="AI73" s="247"/>
      <c r="AJ73" s="247"/>
      <c r="AK73" s="247"/>
      <c r="AL73" s="247"/>
      <c r="AM73" s="247"/>
      <c r="AN73" s="247"/>
      <c r="AO73" s="247"/>
      <c r="AP73" s="247"/>
      <c r="AQ73" s="247"/>
      <c r="AS73" s="77" t="s">
        <v>927</v>
      </c>
      <c r="AT73" s="77" t="s">
        <v>155</v>
      </c>
      <c r="AU73" s="77" t="s">
        <v>435</v>
      </c>
      <c r="AV73" s="77">
        <v>2023</v>
      </c>
      <c r="AW73" s="77">
        <v>0.87343872827321156</v>
      </c>
      <c r="AX73" s="77">
        <v>0</v>
      </c>
      <c r="AY73" s="77">
        <v>0</v>
      </c>
      <c r="AZ73" s="77">
        <v>0</v>
      </c>
      <c r="BA73" s="77">
        <v>0</v>
      </c>
      <c r="BB73" s="77">
        <v>0</v>
      </c>
      <c r="BC73" s="77">
        <v>0</v>
      </c>
      <c r="BD73" s="77">
        <v>58.182750397729968</v>
      </c>
      <c r="BE73" s="77">
        <v>58.182750397729968</v>
      </c>
      <c r="BF73" s="77">
        <v>0</v>
      </c>
      <c r="BG73" s="77">
        <v>0</v>
      </c>
      <c r="BH73" s="77">
        <v>58.247488750561878</v>
      </c>
      <c r="BI73" s="77">
        <v>58.247488750561878</v>
      </c>
      <c r="BJ73" s="77">
        <v>0</v>
      </c>
      <c r="BK73" s="77">
        <v>0</v>
      </c>
      <c r="BL73" s="77">
        <v>58.247488750561878</v>
      </c>
      <c r="BM73" s="77">
        <v>58.247488750561878</v>
      </c>
      <c r="BN73" s="77">
        <v>0</v>
      </c>
      <c r="BO73" s="77">
        <v>50.819067514830955</v>
      </c>
      <c r="BP73" s="77">
        <v>50.875612499398962</v>
      </c>
      <c r="BQ73" s="77">
        <v>50.875612499398962</v>
      </c>
      <c r="BR73" s="77">
        <v>0</v>
      </c>
      <c r="BS73" s="77">
        <v>0</v>
      </c>
      <c r="BT73" s="77">
        <v>0</v>
      </c>
      <c r="BU73" s="77">
        <v>0</v>
      </c>
      <c r="BV73" s="77">
        <v>58.247488750561878</v>
      </c>
      <c r="BW73" s="77">
        <v>50.875612499398962</v>
      </c>
      <c r="BX73" s="77">
        <v>58.247488750561878</v>
      </c>
      <c r="BY73" s="77">
        <v>50.875612499398962</v>
      </c>
      <c r="CT73" s="77" t="s">
        <v>155</v>
      </c>
      <c r="CU73" s="77" t="s">
        <v>421</v>
      </c>
      <c r="CV73" s="77" t="s">
        <v>488</v>
      </c>
      <c r="CW73" s="77">
        <v>2023</v>
      </c>
      <c r="CX73" s="77">
        <v>0</v>
      </c>
      <c r="CY73" s="77">
        <v>0</v>
      </c>
      <c r="CZ73" s="77">
        <v>0</v>
      </c>
      <c r="DA73" s="77">
        <v>0</v>
      </c>
      <c r="DB73" s="77">
        <v>21835.978114130408</v>
      </c>
      <c r="DC73" s="77">
        <v>428.60232122030641</v>
      </c>
      <c r="DD73" s="77">
        <v>13939.56097345755</v>
      </c>
      <c r="DE73" s="77">
        <v>7467.8148194525447</v>
      </c>
      <c r="DF73" s="77">
        <v>0</v>
      </c>
      <c r="DG73" s="77">
        <v>1263.5534246225086</v>
      </c>
      <c r="DH73" s="77">
        <v>1263.5534246225086</v>
      </c>
      <c r="DI73" s="77">
        <v>1263.5534246225086</v>
      </c>
      <c r="DJ73" s="77">
        <v>4.8549943993802561E-8</v>
      </c>
      <c r="DL73" s="77">
        <v>0</v>
      </c>
      <c r="DM73" s="77">
        <v>0</v>
      </c>
      <c r="DN73" s="77">
        <v>0</v>
      </c>
      <c r="DO73" s="77">
        <v>0</v>
      </c>
      <c r="DP73" s="77">
        <v>6.1345447998600216E-5</v>
      </c>
      <c r="DQ73" s="77">
        <v>6.1345447998600216E-5</v>
      </c>
      <c r="DR73" s="77">
        <v>0</v>
      </c>
      <c r="DS73" s="77">
        <v>6.1345447998600216E-5</v>
      </c>
      <c r="DT73" s="77">
        <v>6.1345447998600216E-5</v>
      </c>
      <c r="DU73" s="77">
        <v>0</v>
      </c>
      <c r="DV73" s="77">
        <v>6.1345447998600216E-5</v>
      </c>
      <c r="DW73" s="77">
        <v>6.1345447998600216E-5</v>
      </c>
      <c r="GE73" s="77" t="s">
        <v>427</v>
      </c>
      <c r="GF73" s="77" t="s">
        <v>155</v>
      </c>
      <c r="GG73" s="77" t="s">
        <v>421</v>
      </c>
      <c r="GH73" s="77" t="s">
        <v>453</v>
      </c>
      <c r="GI73" s="77">
        <v>2021</v>
      </c>
      <c r="GJ73" s="77" t="s">
        <v>303</v>
      </c>
      <c r="GK73" s="77">
        <v>5338.1784104567478</v>
      </c>
      <c r="GL73" s="77">
        <v>170.752815</v>
      </c>
      <c r="GM73" s="77">
        <v>2021</v>
      </c>
      <c r="GN73" s="77" t="s">
        <v>175</v>
      </c>
      <c r="GO73" s="77">
        <v>5.3000000000000005E-2</v>
      </c>
      <c r="GP73" s="77">
        <v>3</v>
      </c>
      <c r="GQ73" s="77">
        <v>0</v>
      </c>
      <c r="GR73" s="77" t="s">
        <v>423</v>
      </c>
      <c r="GS73" s="77">
        <v>5.59662090813094E-2</v>
      </c>
      <c r="GT73" s="77">
        <v>298.75760903295424</v>
      </c>
      <c r="GU73" s="77">
        <v>5.59662090813094E-2</v>
      </c>
      <c r="GV73" s="248">
        <v>298.75760903295424</v>
      </c>
      <c r="GW73" s="248">
        <v>0</v>
      </c>
      <c r="GX73" s="77">
        <v>0</v>
      </c>
      <c r="GY73" s="77">
        <v>0</v>
      </c>
      <c r="GZ73" s="77">
        <v>0</v>
      </c>
    </row>
    <row r="74" spans="2:208" x14ac:dyDescent="0.25">
      <c r="B74" s="77" t="s">
        <v>927</v>
      </c>
      <c r="C74" s="246" t="s">
        <v>492</v>
      </c>
      <c r="D74" s="246">
        <v>14.265793176368405</v>
      </c>
      <c r="E74" s="246">
        <v>13.807648232764105</v>
      </c>
      <c r="F74" s="246">
        <v>13.061448151858247</v>
      </c>
      <c r="G74" s="246">
        <v>12.364064898675203</v>
      </c>
      <c r="H74" s="246">
        <v>0</v>
      </c>
      <c r="I74" s="247">
        <v>0</v>
      </c>
      <c r="J74" s="247">
        <v>13.061448151858247</v>
      </c>
      <c r="K74" s="247">
        <v>13.061448151858247</v>
      </c>
      <c r="L74" s="124">
        <v>18.539143328711084</v>
      </c>
      <c r="M74" s="247">
        <v>17.790569807471684</v>
      </c>
      <c r="N74" s="247">
        <v>17.279231563383249</v>
      </c>
      <c r="O74" s="247">
        <v>17.139273155821453</v>
      </c>
      <c r="P74" s="247">
        <v>17.279231563383249</v>
      </c>
      <c r="Q74" s="247">
        <v>0</v>
      </c>
      <c r="R74" s="247">
        <v>0</v>
      </c>
      <c r="S74" s="247">
        <v>0</v>
      </c>
      <c r="T74" s="247">
        <v>0</v>
      </c>
      <c r="U74" s="247">
        <v>0</v>
      </c>
      <c r="V74" s="247">
        <v>0</v>
      </c>
      <c r="W74" s="247">
        <v>769495.81344869069</v>
      </c>
      <c r="X74" s="247">
        <v>776121.7533889875</v>
      </c>
      <c r="Y74" s="247">
        <v>808817.76896286313</v>
      </c>
      <c r="Z74" s="247">
        <v>825917.04874516255</v>
      </c>
      <c r="AA74" s="247">
        <v>755904.45697463839</v>
      </c>
      <c r="AB74" s="247"/>
      <c r="AC74" s="247"/>
      <c r="AD74" s="247"/>
      <c r="AE74" s="247"/>
      <c r="AF74" s="247"/>
      <c r="AG74" s="247"/>
      <c r="AH74" s="247"/>
      <c r="AI74" s="247"/>
      <c r="AJ74" s="247"/>
      <c r="AK74" s="247"/>
      <c r="AL74" s="247"/>
      <c r="AM74" s="247"/>
      <c r="AN74" s="247"/>
      <c r="AO74" s="247"/>
      <c r="AP74" s="247"/>
      <c r="AQ74" s="247"/>
      <c r="AS74" s="77" t="s">
        <v>927</v>
      </c>
      <c r="AT74" s="77" t="s">
        <v>155</v>
      </c>
      <c r="AU74" s="77" t="s">
        <v>435</v>
      </c>
      <c r="AV74" s="77">
        <v>2024</v>
      </c>
      <c r="AW74" s="77">
        <v>0.81629787689085187</v>
      </c>
      <c r="AX74" s="77">
        <v>0</v>
      </c>
      <c r="AY74" s="77">
        <v>0</v>
      </c>
      <c r="AZ74" s="77">
        <v>0</v>
      </c>
      <c r="BA74" s="77">
        <v>0</v>
      </c>
      <c r="BB74" s="77">
        <v>0</v>
      </c>
      <c r="BC74" s="77">
        <v>0</v>
      </c>
      <c r="BD74" s="77">
        <v>0</v>
      </c>
      <c r="BE74" s="77">
        <v>0</v>
      </c>
      <c r="BF74" s="77">
        <v>0</v>
      </c>
      <c r="BG74" s="77">
        <v>0</v>
      </c>
      <c r="BH74" s="77">
        <v>58.247488750561878</v>
      </c>
      <c r="BI74" s="77">
        <v>58.247488750561878</v>
      </c>
      <c r="BJ74" s="77">
        <v>0</v>
      </c>
      <c r="BK74" s="77">
        <v>0</v>
      </c>
      <c r="BL74" s="77">
        <v>58.247488750561878</v>
      </c>
      <c r="BM74" s="77">
        <v>58.247488750561878</v>
      </c>
      <c r="BN74" s="77">
        <v>0</v>
      </c>
      <c r="BO74" s="77">
        <v>0</v>
      </c>
      <c r="BP74" s="77">
        <v>47.547301401307436</v>
      </c>
      <c r="BQ74" s="77">
        <v>47.547301401307436</v>
      </c>
      <c r="BR74" s="77">
        <v>0</v>
      </c>
      <c r="BS74" s="77">
        <v>0</v>
      </c>
      <c r="BT74" s="77">
        <v>0</v>
      </c>
      <c r="BU74" s="77">
        <v>0</v>
      </c>
      <c r="BV74" s="77">
        <v>58.247488750561878</v>
      </c>
      <c r="BW74" s="77">
        <v>47.547301401307436</v>
      </c>
      <c r="BX74" s="77">
        <v>58.247488750561878</v>
      </c>
      <c r="BY74" s="77">
        <v>47.547301401307436</v>
      </c>
      <c r="CT74" s="77" t="s">
        <v>155</v>
      </c>
      <c r="CU74" s="77" t="s">
        <v>421</v>
      </c>
      <c r="CV74" s="77" t="s">
        <v>488</v>
      </c>
      <c r="CW74" s="77">
        <v>2024</v>
      </c>
      <c r="CX74" s="77">
        <v>0</v>
      </c>
      <c r="CY74" s="77">
        <v>0</v>
      </c>
      <c r="CZ74" s="77">
        <v>0</v>
      </c>
      <c r="DA74" s="77">
        <v>0</v>
      </c>
      <c r="DB74" s="77">
        <v>21835.978114130408</v>
      </c>
      <c r="DC74" s="77">
        <v>428.60232122030641</v>
      </c>
      <c r="DD74" s="77">
        <v>13939.56097345755</v>
      </c>
      <c r="DE74" s="77">
        <v>7467.8148194525447</v>
      </c>
      <c r="DF74" s="77">
        <v>0</v>
      </c>
      <c r="DG74" s="77">
        <v>0</v>
      </c>
      <c r="DH74" s="77">
        <v>1263.5534246225086</v>
      </c>
      <c r="DI74" s="77">
        <v>1263.5534246225086</v>
      </c>
      <c r="DJ74" s="77">
        <v>4.8549943993802561E-8</v>
      </c>
      <c r="DL74" s="77">
        <v>0</v>
      </c>
      <c r="DM74" s="77">
        <v>0</v>
      </c>
      <c r="DN74" s="77">
        <v>0</v>
      </c>
      <c r="DO74" s="77">
        <v>0</v>
      </c>
      <c r="DP74" s="77">
        <v>0</v>
      </c>
      <c r="DQ74" s="77">
        <v>0</v>
      </c>
      <c r="DR74" s="77">
        <v>0</v>
      </c>
      <c r="DS74" s="77">
        <v>6.1345447998600216E-5</v>
      </c>
      <c r="DT74" s="77">
        <v>6.1345447998600216E-5</v>
      </c>
      <c r="DU74" s="77">
        <v>0</v>
      </c>
      <c r="DV74" s="77">
        <v>6.1345447998600216E-5</v>
      </c>
      <c r="DW74" s="77">
        <v>6.1345447998600216E-5</v>
      </c>
      <c r="GE74" s="77" t="s">
        <v>422</v>
      </c>
      <c r="GF74" s="77" t="s">
        <v>155</v>
      </c>
      <c r="GG74" s="77" t="s">
        <v>421</v>
      </c>
      <c r="GH74" s="77" t="s">
        <v>453</v>
      </c>
      <c r="GI74" s="77">
        <v>2022</v>
      </c>
      <c r="GJ74" s="77" t="s">
        <v>305</v>
      </c>
      <c r="GK74" s="77">
        <v>222.2294216278307</v>
      </c>
      <c r="GL74" s="77">
        <v>170.752815</v>
      </c>
      <c r="GM74" s="77">
        <v>2022</v>
      </c>
      <c r="GN74" s="77" t="s">
        <v>175</v>
      </c>
      <c r="GO74" s="77">
        <v>0.13250000000000001</v>
      </c>
      <c r="GP74" s="77">
        <v>3</v>
      </c>
      <c r="GQ74" s="77">
        <v>0</v>
      </c>
      <c r="GR74" s="77" t="s">
        <v>423</v>
      </c>
      <c r="GS74" s="77">
        <v>0.1527377521613833</v>
      </c>
      <c r="GT74" s="77">
        <v>33.942822323559163</v>
      </c>
      <c r="GU74" s="77">
        <v>0.1527377521613833</v>
      </c>
      <c r="GV74" s="248">
        <v>33.942822323559163</v>
      </c>
      <c r="GW74" s="248">
        <v>0.1527377521613833</v>
      </c>
      <c r="GX74" s="77">
        <v>33.942822323559163</v>
      </c>
      <c r="GY74" s="77">
        <v>0</v>
      </c>
      <c r="GZ74" s="77">
        <v>0</v>
      </c>
    </row>
    <row r="75" spans="2:208" x14ac:dyDescent="0.25">
      <c r="B75" s="77" t="s">
        <v>927</v>
      </c>
      <c r="C75" s="246" t="s">
        <v>493</v>
      </c>
      <c r="D75" s="246">
        <v>3.9285890840292197</v>
      </c>
      <c r="E75" s="246">
        <v>3.8024228002277258</v>
      </c>
      <c r="F75" s="246">
        <v>3.5969303740325707</v>
      </c>
      <c r="G75" s="246">
        <v>3.4048813775885005</v>
      </c>
      <c r="H75" s="246">
        <v>0</v>
      </c>
      <c r="I75" s="247">
        <v>0</v>
      </c>
      <c r="J75" s="247">
        <v>3.5969303740325707</v>
      </c>
      <c r="K75" s="247">
        <v>3.5969303740325707</v>
      </c>
      <c r="L75" s="124">
        <v>4.0922911154488766</v>
      </c>
      <c r="M75" s="247">
        <v>3.9270526672086272</v>
      </c>
      <c r="N75" s="247">
        <v>3.8141810289818934</v>
      </c>
      <c r="O75" s="247">
        <v>3.7832869908482318</v>
      </c>
      <c r="P75" s="247">
        <v>3.8141810289818934</v>
      </c>
      <c r="Q75" s="247">
        <v>0</v>
      </c>
      <c r="R75" s="247">
        <v>0</v>
      </c>
      <c r="S75" s="247">
        <v>0</v>
      </c>
      <c r="T75" s="247">
        <v>0</v>
      </c>
      <c r="U75" s="247">
        <v>0</v>
      </c>
      <c r="V75" s="247">
        <v>0</v>
      </c>
      <c r="W75" s="247">
        <v>959997.46186148329</v>
      </c>
      <c r="X75" s="247">
        <v>968263.76482760813</v>
      </c>
      <c r="Y75" s="247">
        <v>1009054.2297207575</v>
      </c>
      <c r="Z75" s="247">
        <v>1030386.7241980148</v>
      </c>
      <c r="AA75" s="247">
        <v>943041.33618762379</v>
      </c>
      <c r="AB75" s="247"/>
      <c r="AC75" s="247"/>
      <c r="AD75" s="247"/>
      <c r="AE75" s="247"/>
      <c r="AF75" s="247"/>
      <c r="AG75" s="247"/>
      <c r="AH75" s="247"/>
      <c r="AI75" s="247"/>
      <c r="AJ75" s="247"/>
      <c r="AK75" s="247"/>
      <c r="AL75" s="247"/>
      <c r="AM75" s="247"/>
      <c r="AN75" s="247"/>
      <c r="AO75" s="247"/>
      <c r="AP75" s="247"/>
      <c r="AQ75" s="247"/>
      <c r="AS75" s="77" t="s">
        <v>927</v>
      </c>
      <c r="AT75" s="77" t="s">
        <v>155</v>
      </c>
      <c r="AU75" s="77" t="s">
        <v>435</v>
      </c>
      <c r="AV75" s="77">
        <v>2025</v>
      </c>
      <c r="AW75" s="77">
        <v>0.76289521204752508</v>
      </c>
      <c r="AX75" s="77">
        <v>0</v>
      </c>
      <c r="AY75" s="77">
        <v>0</v>
      </c>
      <c r="AZ75" s="77">
        <v>0</v>
      </c>
      <c r="BA75" s="77">
        <v>0</v>
      </c>
      <c r="BB75" s="77">
        <v>0</v>
      </c>
      <c r="BC75" s="77">
        <v>0</v>
      </c>
      <c r="BD75" s="77">
        <v>0</v>
      </c>
      <c r="BE75" s="77">
        <v>0</v>
      </c>
      <c r="BF75" s="77">
        <v>0</v>
      </c>
      <c r="BG75" s="77">
        <v>0</v>
      </c>
      <c r="BH75" s="77">
        <v>0</v>
      </c>
      <c r="BI75" s="77">
        <v>0</v>
      </c>
      <c r="BJ75" s="77">
        <v>0</v>
      </c>
      <c r="BK75" s="77">
        <v>0</v>
      </c>
      <c r="BL75" s="77">
        <v>58.247488750561878</v>
      </c>
      <c r="BM75" s="77">
        <v>58.247488750561878</v>
      </c>
      <c r="BN75" s="77">
        <v>0</v>
      </c>
      <c r="BO75" s="77">
        <v>0</v>
      </c>
      <c r="BP75" s="77">
        <v>0</v>
      </c>
      <c r="BQ75" s="77">
        <v>44.436730281595736</v>
      </c>
      <c r="BR75" s="77">
        <v>0</v>
      </c>
      <c r="BS75" s="77">
        <v>0</v>
      </c>
      <c r="BT75" s="77">
        <v>0</v>
      </c>
      <c r="BU75" s="77">
        <v>0</v>
      </c>
      <c r="BV75" s="77">
        <v>0</v>
      </c>
      <c r="BW75" s="77">
        <v>0</v>
      </c>
      <c r="BX75" s="77">
        <v>0</v>
      </c>
      <c r="BY75" s="77">
        <v>0</v>
      </c>
      <c r="CT75" s="77" t="s">
        <v>155</v>
      </c>
      <c r="CU75" s="77" t="s">
        <v>421</v>
      </c>
      <c r="CV75" s="77" t="s">
        <v>488</v>
      </c>
      <c r="CW75" s="77">
        <v>2025</v>
      </c>
      <c r="CX75" s="77">
        <v>0</v>
      </c>
      <c r="CY75" s="77">
        <v>0</v>
      </c>
      <c r="CZ75" s="77">
        <v>0</v>
      </c>
      <c r="DA75" s="77">
        <v>0</v>
      </c>
      <c r="DB75" s="77">
        <v>21835.978114130408</v>
      </c>
      <c r="DC75" s="77">
        <v>428.60232122030641</v>
      </c>
      <c r="DD75" s="77">
        <v>13939.56097345755</v>
      </c>
      <c r="DE75" s="77">
        <v>7467.8148194525447</v>
      </c>
      <c r="DF75" s="77">
        <v>0</v>
      </c>
      <c r="DG75" s="77">
        <v>0</v>
      </c>
      <c r="DH75" s="77">
        <v>0</v>
      </c>
      <c r="DI75" s="77">
        <v>1263.5534246225086</v>
      </c>
      <c r="DJ75" s="77">
        <v>4.8549943993802561E-8</v>
      </c>
      <c r="DL75" s="77">
        <v>0</v>
      </c>
      <c r="DM75" s="77">
        <v>0</v>
      </c>
      <c r="DN75" s="77">
        <v>0</v>
      </c>
      <c r="DO75" s="77">
        <v>0</v>
      </c>
      <c r="DP75" s="77">
        <v>0</v>
      </c>
      <c r="DQ75" s="77">
        <v>0</v>
      </c>
      <c r="DR75" s="77">
        <v>0</v>
      </c>
      <c r="DS75" s="77">
        <v>0</v>
      </c>
      <c r="DT75" s="77">
        <v>0</v>
      </c>
      <c r="DU75" s="77">
        <v>0</v>
      </c>
      <c r="DV75" s="77">
        <v>6.1345447998600216E-5</v>
      </c>
      <c r="DW75" s="77">
        <v>6.1345447998600216E-5</v>
      </c>
      <c r="GE75" s="77" t="s">
        <v>425</v>
      </c>
      <c r="GF75" s="77" t="s">
        <v>155</v>
      </c>
      <c r="GG75" s="77" t="s">
        <v>421</v>
      </c>
      <c r="GH75" s="77" t="s">
        <v>453</v>
      </c>
      <c r="GI75" s="77">
        <v>2022</v>
      </c>
      <c r="GJ75" s="77" t="s">
        <v>301</v>
      </c>
      <c r="GK75" s="77">
        <v>8585.722809247949</v>
      </c>
      <c r="GL75" s="77">
        <v>170.752815</v>
      </c>
      <c r="GM75" s="77">
        <v>2022</v>
      </c>
      <c r="GN75" s="77" t="s">
        <v>175</v>
      </c>
      <c r="GO75" s="77">
        <v>5.3000000000000005E-2</v>
      </c>
      <c r="GP75" s="77">
        <v>3</v>
      </c>
      <c r="GQ75" s="77">
        <v>0</v>
      </c>
      <c r="GR75" s="77" t="s">
        <v>423</v>
      </c>
      <c r="GS75" s="77">
        <v>5.59662090813094E-2</v>
      </c>
      <c r="GT75" s="77">
        <v>480.51035785653784</v>
      </c>
      <c r="GU75" s="77">
        <v>5.59662090813094E-2</v>
      </c>
      <c r="GV75" s="248">
        <v>480.51035785653784</v>
      </c>
      <c r="GW75" s="248">
        <v>5.59662090813094E-2</v>
      </c>
      <c r="GX75" s="77">
        <v>480.51035785653784</v>
      </c>
      <c r="GY75" s="77">
        <v>0</v>
      </c>
      <c r="GZ75" s="77">
        <v>0</v>
      </c>
    </row>
    <row r="76" spans="2:208" x14ac:dyDescent="0.25">
      <c r="B76" s="77" t="s">
        <v>927</v>
      </c>
      <c r="C76" s="246" t="s">
        <v>494</v>
      </c>
      <c r="D76" s="246">
        <v>15.062683212477019</v>
      </c>
      <c r="E76" s="246">
        <v>14.578946667940055</v>
      </c>
      <c r="F76" s="246">
        <v>13.791064138485746</v>
      </c>
      <c r="G76" s="246">
        <v>13.054725325911622</v>
      </c>
      <c r="H76" s="246">
        <v>0</v>
      </c>
      <c r="I76" s="247">
        <v>0</v>
      </c>
      <c r="J76" s="247">
        <v>13.791064138485746</v>
      </c>
      <c r="K76" s="247">
        <v>13.791064138485746</v>
      </c>
      <c r="L76" s="124">
        <v>23.241855406044774</v>
      </c>
      <c r="M76" s="247">
        <v>22.303396492234725</v>
      </c>
      <c r="N76" s="247">
        <v>21.662350880108679</v>
      </c>
      <c r="O76" s="247">
        <v>21.486890810364045</v>
      </c>
      <c r="P76" s="247">
        <v>21.662350880108679</v>
      </c>
      <c r="Q76" s="247">
        <v>0</v>
      </c>
      <c r="R76" s="247">
        <v>0</v>
      </c>
      <c r="S76" s="247">
        <v>0</v>
      </c>
      <c r="T76" s="247">
        <v>0</v>
      </c>
      <c r="U76" s="247">
        <v>0</v>
      </c>
      <c r="V76" s="247">
        <v>0</v>
      </c>
      <c r="W76" s="247">
        <v>648084.36974267964</v>
      </c>
      <c r="X76" s="247">
        <v>653664.86548431951</v>
      </c>
      <c r="Y76" s="247">
        <v>681202.08696876746</v>
      </c>
      <c r="Z76" s="247">
        <v>695603.43362600193</v>
      </c>
      <c r="AA76" s="247">
        <v>636637.46445679199</v>
      </c>
      <c r="AB76" s="247"/>
      <c r="AC76" s="247"/>
      <c r="AD76" s="247"/>
      <c r="AE76" s="247"/>
      <c r="AF76" s="247"/>
      <c r="AG76" s="247"/>
      <c r="AH76" s="247"/>
      <c r="AI76" s="247"/>
      <c r="AJ76" s="247"/>
      <c r="AK76" s="247"/>
      <c r="AL76" s="247"/>
      <c r="AM76" s="247"/>
      <c r="AN76" s="247"/>
      <c r="AO76" s="247"/>
      <c r="AP76" s="247"/>
      <c r="AQ76" s="247"/>
      <c r="AS76" s="77" t="s">
        <v>927</v>
      </c>
      <c r="AT76" s="77" t="s">
        <v>155</v>
      </c>
      <c r="AU76" s="77" t="s">
        <v>436</v>
      </c>
      <c r="AV76" s="77">
        <v>2020</v>
      </c>
      <c r="AW76" s="77">
        <v>1</v>
      </c>
      <c r="AX76" s="77">
        <v>0</v>
      </c>
      <c r="AY76" s="77">
        <v>0</v>
      </c>
      <c r="AZ76" s="77">
        <v>27.947055849880989</v>
      </c>
      <c r="BA76" s="77">
        <v>27.947055849880989</v>
      </c>
      <c r="BB76" s="77">
        <v>0</v>
      </c>
      <c r="BC76" s="77">
        <v>0</v>
      </c>
      <c r="BD76" s="77">
        <v>0</v>
      </c>
      <c r="BE76" s="77">
        <v>0</v>
      </c>
      <c r="BF76" s="77">
        <v>0</v>
      </c>
      <c r="BG76" s="77">
        <v>0</v>
      </c>
      <c r="BH76" s="77">
        <v>0</v>
      </c>
      <c r="BI76" s="77">
        <v>0</v>
      </c>
      <c r="BJ76" s="77">
        <v>0</v>
      </c>
      <c r="BK76" s="77">
        <v>0</v>
      </c>
      <c r="BL76" s="77">
        <v>0</v>
      </c>
      <c r="BM76" s="77">
        <v>0</v>
      </c>
      <c r="BN76" s="77">
        <v>27.947055849880989</v>
      </c>
      <c r="BO76" s="77">
        <v>0</v>
      </c>
      <c r="BP76" s="77">
        <v>0</v>
      </c>
      <c r="BQ76" s="77">
        <v>0</v>
      </c>
      <c r="BR76" s="77">
        <v>0</v>
      </c>
      <c r="BS76" s="77">
        <v>0</v>
      </c>
      <c r="BT76" s="77">
        <v>0</v>
      </c>
      <c r="BU76" s="77">
        <v>0</v>
      </c>
      <c r="BV76" s="77">
        <v>0</v>
      </c>
      <c r="BW76" s="77">
        <v>0</v>
      </c>
      <c r="BX76" s="77">
        <v>0</v>
      </c>
      <c r="BY76" s="77">
        <v>0</v>
      </c>
      <c r="CT76" s="77" t="s">
        <v>155</v>
      </c>
      <c r="CU76" s="77" t="s">
        <v>424</v>
      </c>
      <c r="CV76" s="77" t="s">
        <v>300</v>
      </c>
      <c r="CW76" s="77">
        <v>2020</v>
      </c>
      <c r="CX76" s="77">
        <v>0</v>
      </c>
      <c r="CY76" s="77">
        <v>0</v>
      </c>
      <c r="CZ76" s="77">
        <v>0</v>
      </c>
      <c r="DA76" s="77">
        <v>0</v>
      </c>
      <c r="DB76" s="77">
        <v>14146.13064133272</v>
      </c>
      <c r="DC76" s="77">
        <v>222.22942162783369</v>
      </c>
      <c r="DD76" s="77">
        <v>8585.7228092480655</v>
      </c>
      <c r="DE76" s="77">
        <v>5338.1784104568214</v>
      </c>
      <c r="DF76" s="77">
        <v>813.21078921306241</v>
      </c>
      <c r="DG76" s="77">
        <v>0</v>
      </c>
      <c r="DH76" s="77">
        <v>0</v>
      </c>
      <c r="DI76" s="77">
        <v>0</v>
      </c>
      <c r="DJ76" s="77">
        <v>1.6639489427549359E-5</v>
      </c>
      <c r="DL76" s="77">
        <v>0</v>
      </c>
      <c r="DM76" s="77">
        <v>1.3531412329479822E-2</v>
      </c>
      <c r="DN76" s="77">
        <v>1.3531412329479822E-2</v>
      </c>
      <c r="DO76" s="77">
        <v>0</v>
      </c>
      <c r="DP76" s="77">
        <v>0</v>
      </c>
      <c r="DQ76" s="77">
        <v>0</v>
      </c>
      <c r="DR76" s="77">
        <v>0</v>
      </c>
      <c r="DS76" s="77">
        <v>0</v>
      </c>
      <c r="DT76" s="77">
        <v>0</v>
      </c>
      <c r="DU76" s="77">
        <v>0</v>
      </c>
      <c r="DV76" s="77">
        <v>0</v>
      </c>
      <c r="DW76" s="77">
        <v>0</v>
      </c>
      <c r="GE76" s="77" t="s">
        <v>427</v>
      </c>
      <c r="GF76" s="77" t="s">
        <v>155</v>
      </c>
      <c r="GG76" s="77" t="s">
        <v>421</v>
      </c>
      <c r="GH76" s="77" t="s">
        <v>453</v>
      </c>
      <c r="GI76" s="77">
        <v>2022</v>
      </c>
      <c r="GJ76" s="77" t="s">
        <v>303</v>
      </c>
      <c r="GK76" s="77">
        <v>5338.1784104567478</v>
      </c>
      <c r="GL76" s="77">
        <v>170.752815</v>
      </c>
      <c r="GM76" s="77">
        <v>2022</v>
      </c>
      <c r="GN76" s="77" t="s">
        <v>175</v>
      </c>
      <c r="GO76" s="77">
        <v>5.3000000000000005E-2</v>
      </c>
      <c r="GP76" s="77">
        <v>3</v>
      </c>
      <c r="GQ76" s="77">
        <v>0</v>
      </c>
      <c r="GR76" s="77" t="s">
        <v>423</v>
      </c>
      <c r="GS76" s="77">
        <v>5.59662090813094E-2</v>
      </c>
      <c r="GT76" s="77">
        <v>298.75760903295424</v>
      </c>
      <c r="GU76" s="77">
        <v>5.59662090813094E-2</v>
      </c>
      <c r="GV76" s="248">
        <v>298.75760903295424</v>
      </c>
      <c r="GW76" s="248">
        <v>5.59662090813094E-2</v>
      </c>
      <c r="GX76" s="77">
        <v>298.75760903295424</v>
      </c>
      <c r="GY76" s="77">
        <v>0</v>
      </c>
      <c r="GZ76" s="77">
        <v>0</v>
      </c>
    </row>
    <row r="77" spans="2:208" x14ac:dyDescent="0.25">
      <c r="B77" s="77" t="s">
        <v>927</v>
      </c>
      <c r="C77" s="246" t="s">
        <v>495</v>
      </c>
      <c r="D77" s="246">
        <v>3.1384983121721888E-2</v>
      </c>
      <c r="E77" s="246">
        <v>3.0377052807262429E-2</v>
      </c>
      <c r="F77" s="246">
        <v>2.8735396630341282E-2</v>
      </c>
      <c r="G77" s="246">
        <v>2.7201138521069184E-2</v>
      </c>
      <c r="H77" s="246">
        <v>0</v>
      </c>
      <c r="I77" s="247">
        <v>0</v>
      </c>
      <c r="J77" s="247">
        <v>2.8735396630341282E-2</v>
      </c>
      <c r="K77" s="247">
        <v>2.8735396630341282E-2</v>
      </c>
      <c r="L77" s="124">
        <v>14.35393114964676</v>
      </c>
      <c r="M77" s="247">
        <v>13.774346404988187</v>
      </c>
      <c r="N77" s="247">
        <v>13.378441089849391</v>
      </c>
      <c r="O77" s="247">
        <v>13.270076518425022</v>
      </c>
      <c r="P77" s="247">
        <v>13.378441089849391</v>
      </c>
      <c r="Q77" s="247">
        <v>0</v>
      </c>
      <c r="R77" s="247">
        <v>0</v>
      </c>
      <c r="S77" s="247">
        <v>0</v>
      </c>
      <c r="T77" s="247">
        <v>0</v>
      </c>
      <c r="U77" s="247">
        <v>0</v>
      </c>
      <c r="V77" s="247">
        <v>0</v>
      </c>
      <c r="W77" s="247">
        <v>2186.5078489312837</v>
      </c>
      <c r="X77" s="247">
        <v>2205.3353323727802</v>
      </c>
      <c r="Y77" s="247">
        <v>2298.240444306603</v>
      </c>
      <c r="Z77" s="247">
        <v>2346.8277254868699</v>
      </c>
      <c r="AA77" s="247">
        <v>2147.8882657071053</v>
      </c>
      <c r="AB77" s="247"/>
      <c r="AC77" s="247"/>
      <c r="AD77" s="247"/>
      <c r="AE77" s="247"/>
      <c r="AF77" s="247"/>
      <c r="AG77" s="247"/>
      <c r="AH77" s="247"/>
      <c r="AI77" s="247"/>
      <c r="AJ77" s="247"/>
      <c r="AK77" s="247"/>
      <c r="AL77" s="247"/>
      <c r="AM77" s="247"/>
      <c r="AN77" s="247"/>
      <c r="AO77" s="247"/>
      <c r="AP77" s="247"/>
      <c r="AQ77" s="247"/>
      <c r="AS77" s="77" t="s">
        <v>927</v>
      </c>
      <c r="AT77" s="77" t="s">
        <v>155</v>
      </c>
      <c r="AU77" s="77" t="s">
        <v>436</v>
      </c>
      <c r="AV77" s="77">
        <v>2021</v>
      </c>
      <c r="AW77" s="77">
        <v>1</v>
      </c>
      <c r="AX77" s="77">
        <v>0</v>
      </c>
      <c r="AY77" s="77">
        <v>0</v>
      </c>
      <c r="AZ77" s="77">
        <v>27.947055849880989</v>
      </c>
      <c r="BA77" s="77">
        <v>27.947055849880989</v>
      </c>
      <c r="BB77" s="77">
        <v>0</v>
      </c>
      <c r="BC77" s="77">
        <v>0</v>
      </c>
      <c r="BD77" s="77">
        <v>27.947055849880989</v>
      </c>
      <c r="BE77" s="77">
        <v>27.947055849880989</v>
      </c>
      <c r="BF77" s="77">
        <v>0</v>
      </c>
      <c r="BG77" s="77">
        <v>0</v>
      </c>
      <c r="BH77" s="77">
        <v>0</v>
      </c>
      <c r="BI77" s="77">
        <v>0</v>
      </c>
      <c r="BJ77" s="77">
        <v>0</v>
      </c>
      <c r="BK77" s="77">
        <v>0</v>
      </c>
      <c r="BL77" s="77">
        <v>0</v>
      </c>
      <c r="BM77" s="77">
        <v>0</v>
      </c>
      <c r="BN77" s="77">
        <v>27.947055849880989</v>
      </c>
      <c r="BO77" s="77">
        <v>27.947055849880989</v>
      </c>
      <c r="BP77" s="77">
        <v>0</v>
      </c>
      <c r="BQ77" s="77">
        <v>0</v>
      </c>
      <c r="BR77" s="77">
        <v>0</v>
      </c>
      <c r="BS77" s="77">
        <v>0</v>
      </c>
      <c r="BT77" s="77">
        <v>0</v>
      </c>
      <c r="BU77" s="77">
        <v>0</v>
      </c>
      <c r="BV77" s="77">
        <v>0</v>
      </c>
      <c r="BW77" s="77">
        <v>0</v>
      </c>
      <c r="BX77" s="77">
        <v>0</v>
      </c>
      <c r="BY77" s="77">
        <v>0</v>
      </c>
      <c r="CT77" s="77" t="s">
        <v>155</v>
      </c>
      <c r="CU77" s="77" t="s">
        <v>424</v>
      </c>
      <c r="CV77" s="77" t="s">
        <v>300</v>
      </c>
      <c r="CW77" s="77">
        <v>2021</v>
      </c>
      <c r="CX77" s="77">
        <v>0</v>
      </c>
      <c r="CY77" s="77">
        <v>0</v>
      </c>
      <c r="CZ77" s="77">
        <v>0</v>
      </c>
      <c r="DA77" s="77">
        <v>0</v>
      </c>
      <c r="DB77" s="77">
        <v>14146.13064133272</v>
      </c>
      <c r="DC77" s="77">
        <v>222.22942162783369</v>
      </c>
      <c r="DD77" s="77">
        <v>8585.7228092480655</v>
      </c>
      <c r="DE77" s="77">
        <v>5338.1784104568214</v>
      </c>
      <c r="DF77" s="77">
        <v>813.21078921306241</v>
      </c>
      <c r="DG77" s="77">
        <v>813.21078921306241</v>
      </c>
      <c r="DH77" s="77">
        <v>0</v>
      </c>
      <c r="DI77" s="77">
        <v>0</v>
      </c>
      <c r="DJ77" s="77">
        <v>1.6639489427549359E-5</v>
      </c>
      <c r="DL77" s="77">
        <v>0</v>
      </c>
      <c r="DM77" s="77">
        <v>1.3531412329479822E-2</v>
      </c>
      <c r="DN77" s="77">
        <v>1.3531412329479822E-2</v>
      </c>
      <c r="DO77" s="77">
        <v>0</v>
      </c>
      <c r="DP77" s="77">
        <v>1.3531412329479822E-2</v>
      </c>
      <c r="DQ77" s="77">
        <v>1.3531412329479822E-2</v>
      </c>
      <c r="DR77" s="77">
        <v>0</v>
      </c>
      <c r="DS77" s="77">
        <v>0</v>
      </c>
      <c r="DT77" s="77">
        <v>0</v>
      </c>
      <c r="DU77" s="77">
        <v>0</v>
      </c>
      <c r="DV77" s="77">
        <v>0</v>
      </c>
      <c r="DW77" s="77">
        <v>0</v>
      </c>
      <c r="GE77" s="77" t="s">
        <v>422</v>
      </c>
      <c r="GF77" s="77" t="s">
        <v>155</v>
      </c>
      <c r="GG77" s="77" t="s">
        <v>421</v>
      </c>
      <c r="GH77" s="77" t="s">
        <v>453</v>
      </c>
      <c r="GI77" s="77">
        <v>2023</v>
      </c>
      <c r="GJ77" s="77" t="s">
        <v>305</v>
      </c>
      <c r="GK77" s="77">
        <v>233.2300768079393</v>
      </c>
      <c r="GL77" s="77">
        <v>170.752815</v>
      </c>
      <c r="GM77" s="77">
        <v>2023</v>
      </c>
      <c r="GN77" s="77" t="s">
        <v>175</v>
      </c>
      <c r="GO77" s="77">
        <v>0.13250000000000001</v>
      </c>
      <c r="GP77" s="77">
        <v>3</v>
      </c>
      <c r="GQ77" s="77">
        <v>0</v>
      </c>
      <c r="GR77" s="77" t="s">
        <v>423</v>
      </c>
      <c r="GS77" s="77">
        <v>0</v>
      </c>
      <c r="GT77" s="77">
        <v>0</v>
      </c>
      <c r="GU77" s="77">
        <v>0.1527377521613833</v>
      </c>
      <c r="GV77" s="248">
        <v>35.623037668071426</v>
      </c>
      <c r="GW77" s="248">
        <v>0.1527377521613833</v>
      </c>
      <c r="GX77" s="77">
        <v>35.623037668071426</v>
      </c>
      <c r="GY77" s="77">
        <v>0.1527377521613833</v>
      </c>
      <c r="GZ77" s="77">
        <v>35.623037668071426</v>
      </c>
    </row>
    <row r="78" spans="2:208" x14ac:dyDescent="0.25">
      <c r="B78" s="77" t="s">
        <v>927</v>
      </c>
      <c r="C78" s="246" t="s">
        <v>496</v>
      </c>
      <c r="D78" s="246">
        <v>1.7130557999824561E-2</v>
      </c>
      <c r="E78" s="246">
        <v>1.6580409818239723E-2</v>
      </c>
      <c r="F78" s="246">
        <v>1.5684361218810221E-2</v>
      </c>
      <c r="G78" s="246">
        <v>1.484693262121255E-2</v>
      </c>
      <c r="H78" s="246">
        <v>0</v>
      </c>
      <c r="I78" s="247">
        <v>0</v>
      </c>
      <c r="J78" s="247">
        <v>1.5684361218810221E-2</v>
      </c>
      <c r="K78" s="247">
        <v>1.5684361218810221E-2</v>
      </c>
      <c r="L78" s="124">
        <v>3.2096856166817589</v>
      </c>
      <c r="M78" s="247">
        <v>3.0800846503800017</v>
      </c>
      <c r="N78" s="247">
        <v>2.9915562792256969</v>
      </c>
      <c r="O78" s="247">
        <v>2.9673249602826006</v>
      </c>
      <c r="P78" s="247">
        <v>2.9915562792256969</v>
      </c>
      <c r="Q78" s="247">
        <v>0</v>
      </c>
      <c r="R78" s="247">
        <v>0</v>
      </c>
      <c r="S78" s="247">
        <v>0</v>
      </c>
      <c r="T78" s="247">
        <v>0</v>
      </c>
      <c r="U78" s="247">
        <v>0</v>
      </c>
      <c r="V78" s="247">
        <v>0</v>
      </c>
      <c r="W78" s="247">
        <v>5337.1451430606139</v>
      </c>
      <c r="X78" s="247">
        <v>5383.1019924059992</v>
      </c>
      <c r="Y78" s="247">
        <v>5609.8782498822593</v>
      </c>
      <c r="Z78" s="247">
        <v>5728.4771252041701</v>
      </c>
      <c r="AA78" s="247">
        <v>5242.8768690488405</v>
      </c>
      <c r="AB78" s="247"/>
      <c r="AC78" s="247"/>
      <c r="AD78" s="247"/>
      <c r="AE78" s="247"/>
      <c r="AF78" s="247"/>
      <c r="AG78" s="247"/>
      <c r="AH78" s="247"/>
      <c r="AI78" s="247"/>
      <c r="AJ78" s="247"/>
      <c r="AK78" s="247"/>
      <c r="AL78" s="247"/>
      <c r="AM78" s="247"/>
      <c r="AN78" s="247"/>
      <c r="AO78" s="247"/>
      <c r="AP78" s="247"/>
      <c r="AQ78" s="247"/>
      <c r="AS78" s="77" t="s">
        <v>927</v>
      </c>
      <c r="AT78" s="77" t="s">
        <v>155</v>
      </c>
      <c r="AU78" s="77" t="s">
        <v>436</v>
      </c>
      <c r="AV78" s="77">
        <v>2022</v>
      </c>
      <c r="AW78" s="77">
        <v>0.93457943925233644</v>
      </c>
      <c r="AX78" s="77">
        <v>0</v>
      </c>
      <c r="AY78" s="77">
        <v>0</v>
      </c>
      <c r="AZ78" s="77">
        <v>27.6219416760838</v>
      </c>
      <c r="BA78" s="77">
        <v>27.6219416760838</v>
      </c>
      <c r="BB78" s="77">
        <v>0</v>
      </c>
      <c r="BC78" s="77">
        <v>0</v>
      </c>
      <c r="BD78" s="77">
        <v>27.6219416760838</v>
      </c>
      <c r="BE78" s="77">
        <v>27.6219416760838</v>
      </c>
      <c r="BF78" s="77">
        <v>0</v>
      </c>
      <c r="BG78" s="77">
        <v>0</v>
      </c>
      <c r="BH78" s="77">
        <v>27.331299317096896</v>
      </c>
      <c r="BI78" s="77">
        <v>27.331299317096896</v>
      </c>
      <c r="BJ78" s="77">
        <v>0</v>
      </c>
      <c r="BK78" s="77">
        <v>0</v>
      </c>
      <c r="BL78" s="77">
        <v>0</v>
      </c>
      <c r="BM78" s="77">
        <v>0</v>
      </c>
      <c r="BN78" s="77">
        <v>25.81489876269514</v>
      </c>
      <c r="BO78" s="77">
        <v>25.81489876269514</v>
      </c>
      <c r="BP78" s="77">
        <v>25.543270389810182</v>
      </c>
      <c r="BQ78" s="77">
        <v>0</v>
      </c>
      <c r="BR78" s="77">
        <v>0</v>
      </c>
      <c r="BS78" s="77">
        <v>0</v>
      </c>
      <c r="BT78" s="77">
        <v>0</v>
      </c>
      <c r="BU78" s="77">
        <v>0</v>
      </c>
      <c r="BV78" s="77">
        <v>27.331299317096896</v>
      </c>
      <c r="BW78" s="77">
        <v>25.543270389810182</v>
      </c>
      <c r="BX78" s="77">
        <v>27.331299317096896</v>
      </c>
      <c r="BY78" s="77">
        <v>25.543270389810182</v>
      </c>
      <c r="CT78" s="77" t="s">
        <v>155</v>
      </c>
      <c r="CU78" s="77" t="s">
        <v>424</v>
      </c>
      <c r="CV78" s="77" t="s">
        <v>300</v>
      </c>
      <c r="CW78" s="77">
        <v>2022</v>
      </c>
      <c r="CX78" s="77">
        <v>0</v>
      </c>
      <c r="CY78" s="77">
        <v>0</v>
      </c>
      <c r="CZ78" s="77">
        <v>0</v>
      </c>
      <c r="DA78" s="77">
        <v>0</v>
      </c>
      <c r="DB78" s="77">
        <v>14146.13064133272</v>
      </c>
      <c r="DC78" s="77">
        <v>222.22942162783369</v>
      </c>
      <c r="DD78" s="77">
        <v>8585.7228092480655</v>
      </c>
      <c r="DE78" s="77">
        <v>5338.1784104568214</v>
      </c>
      <c r="DF78" s="77">
        <v>813.21078921306241</v>
      </c>
      <c r="DG78" s="77">
        <v>813.21078921306241</v>
      </c>
      <c r="DH78" s="77">
        <v>813.21078921306241</v>
      </c>
      <c r="DI78" s="77">
        <v>0</v>
      </c>
      <c r="DJ78" s="77">
        <v>1.6639489427549359E-5</v>
      </c>
      <c r="DL78" s="77">
        <v>0</v>
      </c>
      <c r="DM78" s="77">
        <v>1.3531412329479822E-2</v>
      </c>
      <c r="DN78" s="77">
        <v>1.3531412329479822E-2</v>
      </c>
      <c r="DO78" s="77">
        <v>0</v>
      </c>
      <c r="DP78" s="77">
        <v>1.3531412329479822E-2</v>
      </c>
      <c r="DQ78" s="77">
        <v>1.3531412329479822E-2</v>
      </c>
      <c r="DR78" s="77">
        <v>0</v>
      </c>
      <c r="DS78" s="77">
        <v>1.3531412329479822E-2</v>
      </c>
      <c r="DT78" s="77">
        <v>1.3531412329479822E-2</v>
      </c>
      <c r="DU78" s="77">
        <v>0</v>
      </c>
      <c r="DV78" s="77">
        <v>0</v>
      </c>
      <c r="DW78" s="77">
        <v>0</v>
      </c>
      <c r="GE78" s="77" t="s">
        <v>425</v>
      </c>
      <c r="GF78" s="77" t="s">
        <v>155</v>
      </c>
      <c r="GG78" s="77" t="s">
        <v>421</v>
      </c>
      <c r="GH78" s="77" t="s">
        <v>453</v>
      </c>
      <c r="GI78" s="77">
        <v>2023</v>
      </c>
      <c r="GJ78" s="77" t="s">
        <v>301</v>
      </c>
      <c r="GK78" s="77">
        <v>8896.5159934286003</v>
      </c>
      <c r="GL78" s="77">
        <v>170.752815</v>
      </c>
      <c r="GM78" s="77">
        <v>2023</v>
      </c>
      <c r="GN78" s="77" t="s">
        <v>175</v>
      </c>
      <c r="GO78" s="77">
        <v>5.3000000000000005E-2</v>
      </c>
      <c r="GP78" s="77">
        <v>3</v>
      </c>
      <c r="GQ78" s="77">
        <v>0</v>
      </c>
      <c r="GR78" s="77" t="s">
        <v>423</v>
      </c>
      <c r="GS78" s="77">
        <v>0</v>
      </c>
      <c r="GT78" s="77">
        <v>0</v>
      </c>
      <c r="GU78" s="77">
        <v>5.59662090813094E-2</v>
      </c>
      <c r="GV78" s="248">
        <v>497.90427418343802</v>
      </c>
      <c r="GW78" s="248">
        <v>5.59662090813094E-2</v>
      </c>
      <c r="GX78" s="77">
        <v>497.90427418343802</v>
      </c>
      <c r="GY78" s="77">
        <v>5.59662090813094E-2</v>
      </c>
      <c r="GZ78" s="77">
        <v>497.90427418343802</v>
      </c>
    </row>
    <row r="79" spans="2:208" x14ac:dyDescent="0.25">
      <c r="B79" s="77" t="s">
        <v>927</v>
      </c>
      <c r="C79" s="246" t="s">
        <v>497</v>
      </c>
      <c r="D79" s="246">
        <v>5.6897093969617132E-2</v>
      </c>
      <c r="E79" s="246">
        <v>5.5069843765329932E-2</v>
      </c>
      <c r="F79" s="246">
        <v>5.2093726740570681E-2</v>
      </c>
      <c r="G79" s="246">
        <v>4.9312308960421852E-2</v>
      </c>
      <c r="H79" s="246">
        <v>0</v>
      </c>
      <c r="I79" s="247">
        <v>0</v>
      </c>
      <c r="J79" s="247">
        <v>5.2093726740570681E-2</v>
      </c>
      <c r="K79" s="247">
        <v>5.2093726740570681E-2</v>
      </c>
      <c r="L79" s="124">
        <v>18.359897845713835</v>
      </c>
      <c r="M79" s="247">
        <v>17.618560607016637</v>
      </c>
      <c r="N79" s="247">
        <v>17.112164956729039</v>
      </c>
      <c r="O79" s="247">
        <v>16.97355839896704</v>
      </c>
      <c r="P79" s="247">
        <v>17.112164956729039</v>
      </c>
      <c r="Q79" s="247">
        <v>0</v>
      </c>
      <c r="R79" s="247">
        <v>0</v>
      </c>
      <c r="S79" s="247">
        <v>0</v>
      </c>
      <c r="T79" s="247">
        <v>0</v>
      </c>
      <c r="U79" s="247">
        <v>0</v>
      </c>
      <c r="V79" s="247">
        <v>0</v>
      </c>
      <c r="W79" s="247">
        <v>3098.987502422292</v>
      </c>
      <c r="X79" s="247">
        <v>3125.6721246228385</v>
      </c>
      <c r="Y79" s="247">
        <v>3257.3486612219572</v>
      </c>
      <c r="Z79" s="247">
        <v>3326.212524312099</v>
      </c>
      <c r="AA79" s="247">
        <v>3044.2510852541654</v>
      </c>
      <c r="AB79" s="247"/>
      <c r="AC79" s="247"/>
      <c r="AD79" s="247"/>
      <c r="AE79" s="247"/>
      <c r="AF79" s="247"/>
      <c r="AG79" s="247"/>
      <c r="AH79" s="247"/>
      <c r="AI79" s="247"/>
      <c r="AJ79" s="247"/>
      <c r="AK79" s="247"/>
      <c r="AL79" s="247"/>
      <c r="AM79" s="247"/>
      <c r="AN79" s="247"/>
      <c r="AO79" s="247"/>
      <c r="AP79" s="247"/>
      <c r="AQ79" s="247"/>
      <c r="AS79" s="77" t="s">
        <v>927</v>
      </c>
      <c r="AT79" s="77" t="s">
        <v>155</v>
      </c>
      <c r="AU79" s="77" t="s">
        <v>436</v>
      </c>
      <c r="AV79" s="77">
        <v>2023</v>
      </c>
      <c r="AW79" s="77">
        <v>0.87343872827321156</v>
      </c>
      <c r="AX79" s="77">
        <v>0</v>
      </c>
      <c r="AY79" s="77">
        <v>0</v>
      </c>
      <c r="AZ79" s="77">
        <v>0</v>
      </c>
      <c r="BA79" s="77">
        <v>0</v>
      </c>
      <c r="BB79" s="77">
        <v>0</v>
      </c>
      <c r="BC79" s="77">
        <v>0</v>
      </c>
      <c r="BD79" s="77">
        <v>28.643956377406532</v>
      </c>
      <c r="BE79" s="77">
        <v>28.643956377406532</v>
      </c>
      <c r="BF79" s="77">
        <v>0</v>
      </c>
      <c r="BG79" s="77">
        <v>0</v>
      </c>
      <c r="BH79" s="77">
        <v>28.342545517015086</v>
      </c>
      <c r="BI79" s="77">
        <v>28.342545517015086</v>
      </c>
      <c r="BJ79" s="77">
        <v>0</v>
      </c>
      <c r="BK79" s="77">
        <v>0</v>
      </c>
      <c r="BL79" s="77">
        <v>28.342545517015086</v>
      </c>
      <c r="BM79" s="77">
        <v>28.342545517015086</v>
      </c>
      <c r="BN79" s="77">
        <v>0</v>
      </c>
      <c r="BO79" s="77">
        <v>25.018740830995309</v>
      </c>
      <c r="BP79" s="77">
        <v>24.755476912407271</v>
      </c>
      <c r="BQ79" s="77">
        <v>24.755476912407271</v>
      </c>
      <c r="BR79" s="77">
        <v>0</v>
      </c>
      <c r="BS79" s="77">
        <v>0</v>
      </c>
      <c r="BT79" s="77">
        <v>0</v>
      </c>
      <c r="BU79" s="77">
        <v>0</v>
      </c>
      <c r="BV79" s="77">
        <v>28.342545517015086</v>
      </c>
      <c r="BW79" s="77">
        <v>24.755476912407271</v>
      </c>
      <c r="BX79" s="77">
        <v>28.342545517015086</v>
      </c>
      <c r="BY79" s="77">
        <v>24.755476912407271</v>
      </c>
      <c r="CT79" s="77" t="s">
        <v>155</v>
      </c>
      <c r="CU79" s="77" t="s">
        <v>424</v>
      </c>
      <c r="CV79" s="77" t="s">
        <v>300</v>
      </c>
      <c r="CW79" s="77">
        <v>2023</v>
      </c>
      <c r="CX79" s="77">
        <v>0</v>
      </c>
      <c r="CY79" s="77">
        <v>0</v>
      </c>
      <c r="CZ79" s="77">
        <v>0</v>
      </c>
      <c r="DA79" s="77">
        <v>0</v>
      </c>
      <c r="DB79" s="77">
        <v>14664.63755643683</v>
      </c>
      <c r="DC79" s="77">
        <v>233.23007680794251</v>
      </c>
      <c r="DD79" s="77">
        <v>8896.5159934287203</v>
      </c>
      <c r="DE79" s="77">
        <v>5534.8914862001711</v>
      </c>
      <c r="DF79" s="77">
        <v>0</v>
      </c>
      <c r="DG79" s="77">
        <v>843.29420601055506</v>
      </c>
      <c r="DH79" s="77">
        <v>843.29420601055506</v>
      </c>
      <c r="DI79" s="77">
        <v>843.29420601055506</v>
      </c>
      <c r="DJ79" s="77">
        <v>1.6639489427549359E-5</v>
      </c>
      <c r="DL79" s="77">
        <v>0</v>
      </c>
      <c r="DM79" s="77">
        <v>0</v>
      </c>
      <c r="DN79" s="77">
        <v>0</v>
      </c>
      <c r="DO79" s="77">
        <v>0</v>
      </c>
      <c r="DP79" s="77">
        <v>1.4031985025226262E-2</v>
      </c>
      <c r="DQ79" s="77">
        <v>1.4031985025226262E-2</v>
      </c>
      <c r="DR79" s="77">
        <v>0</v>
      </c>
      <c r="DS79" s="77">
        <v>1.4031985025226262E-2</v>
      </c>
      <c r="DT79" s="77">
        <v>1.4031985025226262E-2</v>
      </c>
      <c r="DU79" s="77">
        <v>0</v>
      </c>
      <c r="DV79" s="77">
        <v>1.4031985025226262E-2</v>
      </c>
      <c r="DW79" s="77">
        <v>1.4031985025226262E-2</v>
      </c>
      <c r="GE79" s="77" t="s">
        <v>427</v>
      </c>
      <c r="GF79" s="77" t="s">
        <v>155</v>
      </c>
      <c r="GG79" s="77" t="s">
        <v>421</v>
      </c>
      <c r="GH79" s="77" t="s">
        <v>453</v>
      </c>
      <c r="GI79" s="77">
        <v>2023</v>
      </c>
      <c r="GJ79" s="77" t="s">
        <v>303</v>
      </c>
      <c r="GK79" s="77">
        <v>5534.8914862000956</v>
      </c>
      <c r="GL79" s="77">
        <v>170.752815</v>
      </c>
      <c r="GM79" s="77">
        <v>2023</v>
      </c>
      <c r="GN79" s="77" t="s">
        <v>175</v>
      </c>
      <c r="GO79" s="77">
        <v>5.3000000000000005E-2</v>
      </c>
      <c r="GP79" s="77">
        <v>3</v>
      </c>
      <c r="GQ79" s="77">
        <v>0</v>
      </c>
      <c r="GR79" s="77" t="s">
        <v>423</v>
      </c>
      <c r="GS79" s="77">
        <v>0</v>
      </c>
      <c r="GT79" s="77">
        <v>0</v>
      </c>
      <c r="GU79" s="77">
        <v>5.59662090813094E-2</v>
      </c>
      <c r="GV79" s="248">
        <v>309.76689415903388</v>
      </c>
      <c r="GW79" s="248">
        <v>5.59662090813094E-2</v>
      </c>
      <c r="GX79" s="77">
        <v>309.76689415903388</v>
      </c>
      <c r="GY79" s="77">
        <v>5.59662090813094E-2</v>
      </c>
      <c r="GZ79" s="77">
        <v>309.76689415903388</v>
      </c>
    </row>
    <row r="80" spans="2:208" x14ac:dyDescent="0.25">
      <c r="C80" s="246"/>
      <c r="D80" s="246"/>
      <c r="E80" s="246"/>
      <c r="F80" s="246"/>
      <c r="G80" s="246"/>
      <c r="H80" s="246"/>
      <c r="I80" s="247"/>
      <c r="J80" s="247"/>
      <c r="K80" s="247"/>
      <c r="L80" s="124"/>
      <c r="M80" s="247"/>
      <c r="N80" s="247"/>
      <c r="O80" s="247"/>
      <c r="P80" s="247"/>
      <c r="Q80" s="247"/>
      <c r="R80" s="247"/>
      <c r="S80" s="247"/>
      <c r="T80" s="247"/>
      <c r="U80" s="247"/>
      <c r="V80" s="247"/>
      <c r="W80" s="247"/>
      <c r="X80" s="247"/>
      <c r="Y80" s="247"/>
      <c r="Z80" s="247"/>
      <c r="AA80" s="247"/>
      <c r="AB80" s="247"/>
      <c r="AC80" s="247"/>
      <c r="AD80" s="247"/>
      <c r="AE80" s="247"/>
      <c r="AF80" s="247"/>
      <c r="AG80" s="247"/>
      <c r="AH80" s="247"/>
      <c r="AI80" s="247"/>
      <c r="AJ80" s="247"/>
      <c r="AK80" s="247"/>
      <c r="AL80" s="247"/>
      <c r="AM80" s="247"/>
      <c r="AN80" s="247"/>
      <c r="AO80" s="247"/>
      <c r="AP80" s="247"/>
      <c r="AQ80" s="247"/>
      <c r="AS80" s="77" t="s">
        <v>927</v>
      </c>
      <c r="AT80" s="77" t="s">
        <v>155</v>
      </c>
      <c r="AU80" s="77" t="s">
        <v>436</v>
      </c>
      <c r="AV80" s="77">
        <v>2024</v>
      </c>
      <c r="AW80" s="77">
        <v>0.81629787689085187</v>
      </c>
      <c r="AX80" s="77">
        <v>0</v>
      </c>
      <c r="AY80" s="77">
        <v>0</v>
      </c>
      <c r="AZ80" s="77">
        <v>0</v>
      </c>
      <c r="BA80" s="77">
        <v>0</v>
      </c>
      <c r="BB80" s="77">
        <v>0</v>
      </c>
      <c r="BC80" s="77">
        <v>0</v>
      </c>
      <c r="BD80" s="77">
        <v>0</v>
      </c>
      <c r="BE80" s="77">
        <v>0</v>
      </c>
      <c r="BF80" s="77">
        <v>0</v>
      </c>
      <c r="BG80" s="77">
        <v>0</v>
      </c>
      <c r="BH80" s="77">
        <v>28.342545517015086</v>
      </c>
      <c r="BI80" s="77">
        <v>28.342545517015086</v>
      </c>
      <c r="BJ80" s="77">
        <v>0</v>
      </c>
      <c r="BK80" s="77">
        <v>0</v>
      </c>
      <c r="BL80" s="77">
        <v>28.342545517015086</v>
      </c>
      <c r="BM80" s="77">
        <v>28.342545517015086</v>
      </c>
      <c r="BN80" s="77">
        <v>0</v>
      </c>
      <c r="BO80" s="77">
        <v>0</v>
      </c>
      <c r="BP80" s="77">
        <v>23.135959731221746</v>
      </c>
      <c r="BQ80" s="77">
        <v>23.135959731221746</v>
      </c>
      <c r="BR80" s="77">
        <v>0</v>
      </c>
      <c r="BS80" s="77">
        <v>0</v>
      </c>
      <c r="BT80" s="77">
        <v>0</v>
      </c>
      <c r="BU80" s="77">
        <v>0</v>
      </c>
      <c r="BV80" s="77">
        <v>28.342545517015086</v>
      </c>
      <c r="BW80" s="77">
        <v>23.135959731221746</v>
      </c>
      <c r="BX80" s="77">
        <v>28.342545517015086</v>
      </c>
      <c r="BY80" s="77">
        <v>23.135959731221746</v>
      </c>
      <c r="CT80" s="77" t="s">
        <v>155</v>
      </c>
      <c r="CU80" s="77" t="s">
        <v>424</v>
      </c>
      <c r="CV80" s="77" t="s">
        <v>300</v>
      </c>
      <c r="CW80" s="77">
        <v>2024</v>
      </c>
      <c r="CX80" s="77">
        <v>0</v>
      </c>
      <c r="CY80" s="77">
        <v>0</v>
      </c>
      <c r="CZ80" s="77">
        <v>0</v>
      </c>
      <c r="DA80" s="77">
        <v>0</v>
      </c>
      <c r="DB80" s="77">
        <v>14664.63755643683</v>
      </c>
      <c r="DC80" s="77">
        <v>233.23007680794251</v>
      </c>
      <c r="DD80" s="77">
        <v>8896.5159934287203</v>
      </c>
      <c r="DE80" s="77">
        <v>5534.8914862001711</v>
      </c>
      <c r="DF80" s="77">
        <v>0</v>
      </c>
      <c r="DG80" s="77">
        <v>0</v>
      </c>
      <c r="DH80" s="77">
        <v>843.29420601055506</v>
      </c>
      <c r="DI80" s="77">
        <v>843.29420601055506</v>
      </c>
      <c r="DJ80" s="77">
        <v>1.6639489427549359E-5</v>
      </c>
      <c r="DL80" s="77">
        <v>0</v>
      </c>
      <c r="DM80" s="77">
        <v>0</v>
      </c>
      <c r="DN80" s="77">
        <v>0</v>
      </c>
      <c r="DO80" s="77">
        <v>0</v>
      </c>
      <c r="DP80" s="77">
        <v>0</v>
      </c>
      <c r="DQ80" s="77">
        <v>0</v>
      </c>
      <c r="DR80" s="77">
        <v>0</v>
      </c>
      <c r="DS80" s="77">
        <v>1.4031985025226262E-2</v>
      </c>
      <c r="DT80" s="77">
        <v>1.4031985025226262E-2</v>
      </c>
      <c r="DU80" s="77">
        <v>0</v>
      </c>
      <c r="DV80" s="77">
        <v>1.4031985025226262E-2</v>
      </c>
      <c r="DW80" s="77">
        <v>1.4031985025226262E-2</v>
      </c>
      <c r="GE80" s="77" t="s">
        <v>422</v>
      </c>
      <c r="GF80" s="77" t="s">
        <v>155</v>
      </c>
      <c r="GG80" s="77" t="s">
        <v>421</v>
      </c>
      <c r="GH80" s="77" t="s">
        <v>453</v>
      </c>
      <c r="GI80" s="77">
        <v>2024</v>
      </c>
      <c r="GJ80" s="77" t="s">
        <v>305</v>
      </c>
      <c r="GK80" s="77">
        <v>233.2300768079393</v>
      </c>
      <c r="GL80" s="77">
        <v>170.752815</v>
      </c>
      <c r="GM80" s="77">
        <v>2024</v>
      </c>
      <c r="GN80" s="77" t="s">
        <v>175</v>
      </c>
      <c r="GO80" s="77">
        <v>0.13250000000000001</v>
      </c>
      <c r="GP80" s="77">
        <v>3</v>
      </c>
      <c r="GQ80" s="77">
        <v>0</v>
      </c>
      <c r="GR80" s="77" t="s">
        <v>423</v>
      </c>
      <c r="GS80" s="77">
        <v>0</v>
      </c>
      <c r="GT80" s="77">
        <v>0</v>
      </c>
      <c r="GU80" s="77">
        <v>0</v>
      </c>
      <c r="GV80" s="248">
        <v>0</v>
      </c>
      <c r="GW80" s="248">
        <v>0.1527377521613833</v>
      </c>
      <c r="GX80" s="77">
        <v>35.623037668071426</v>
      </c>
      <c r="GY80" s="77">
        <v>0.1527377521613833</v>
      </c>
      <c r="GZ80" s="77">
        <v>35.623037668071426</v>
      </c>
    </row>
    <row r="81" spans="3:208" x14ac:dyDescent="0.25">
      <c r="C81" s="246"/>
      <c r="D81" s="246"/>
      <c r="E81" s="246"/>
      <c r="F81" s="246"/>
      <c r="G81" s="246"/>
      <c r="H81" s="246"/>
      <c r="I81" s="247"/>
      <c r="J81" s="247"/>
      <c r="K81" s="247"/>
      <c r="L81" s="124"/>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S81" s="77" t="s">
        <v>927</v>
      </c>
      <c r="AT81" s="77" t="s">
        <v>155</v>
      </c>
      <c r="AU81" s="77" t="s">
        <v>436</v>
      </c>
      <c r="AV81" s="77">
        <v>2025</v>
      </c>
      <c r="AW81" s="77">
        <v>0.76289521204752508</v>
      </c>
      <c r="AX81" s="77">
        <v>0</v>
      </c>
      <c r="AY81" s="77">
        <v>0</v>
      </c>
      <c r="AZ81" s="77">
        <v>0</v>
      </c>
      <c r="BA81" s="77">
        <v>0</v>
      </c>
      <c r="BB81" s="77">
        <v>0</v>
      </c>
      <c r="BC81" s="77">
        <v>0</v>
      </c>
      <c r="BD81" s="77">
        <v>0</v>
      </c>
      <c r="BE81" s="77">
        <v>0</v>
      </c>
      <c r="BF81" s="77">
        <v>0</v>
      </c>
      <c r="BG81" s="77">
        <v>0</v>
      </c>
      <c r="BH81" s="77">
        <v>0</v>
      </c>
      <c r="BI81" s="77">
        <v>0</v>
      </c>
      <c r="BJ81" s="77">
        <v>0</v>
      </c>
      <c r="BK81" s="77">
        <v>0</v>
      </c>
      <c r="BL81" s="77">
        <v>28.342545517015086</v>
      </c>
      <c r="BM81" s="77">
        <v>28.342545517015086</v>
      </c>
      <c r="BN81" s="77">
        <v>0</v>
      </c>
      <c r="BO81" s="77">
        <v>0</v>
      </c>
      <c r="BP81" s="77">
        <v>0</v>
      </c>
      <c r="BQ81" s="77">
        <v>21.622392272169854</v>
      </c>
      <c r="BR81" s="77">
        <v>0</v>
      </c>
      <c r="BS81" s="77">
        <v>0</v>
      </c>
      <c r="BT81" s="77">
        <v>0</v>
      </c>
      <c r="BU81" s="77">
        <v>0</v>
      </c>
      <c r="BV81" s="77">
        <v>0</v>
      </c>
      <c r="BW81" s="77">
        <v>0</v>
      </c>
      <c r="BX81" s="77">
        <v>0</v>
      </c>
      <c r="BY81" s="77">
        <v>0</v>
      </c>
      <c r="CT81" s="77" t="s">
        <v>155</v>
      </c>
      <c r="CU81" s="77" t="s">
        <v>424</v>
      </c>
      <c r="CV81" s="77" t="s">
        <v>300</v>
      </c>
      <c r="CW81" s="77">
        <v>2025</v>
      </c>
      <c r="CX81" s="77">
        <v>0</v>
      </c>
      <c r="CY81" s="77">
        <v>0</v>
      </c>
      <c r="CZ81" s="77">
        <v>0</v>
      </c>
      <c r="DA81" s="77">
        <v>0</v>
      </c>
      <c r="DB81" s="77">
        <v>14664.63755643683</v>
      </c>
      <c r="DC81" s="77">
        <v>233.23007680794251</v>
      </c>
      <c r="DD81" s="77">
        <v>8896.5159934287203</v>
      </c>
      <c r="DE81" s="77">
        <v>5534.8914862001711</v>
      </c>
      <c r="DF81" s="77">
        <v>0</v>
      </c>
      <c r="DG81" s="77">
        <v>0</v>
      </c>
      <c r="DH81" s="77">
        <v>0</v>
      </c>
      <c r="DI81" s="77">
        <v>843.29420601055506</v>
      </c>
      <c r="DJ81" s="77">
        <v>1.6639489427549359E-5</v>
      </c>
      <c r="DL81" s="77">
        <v>0</v>
      </c>
      <c r="DM81" s="77">
        <v>0</v>
      </c>
      <c r="DN81" s="77">
        <v>0</v>
      </c>
      <c r="DO81" s="77">
        <v>0</v>
      </c>
      <c r="DP81" s="77">
        <v>0</v>
      </c>
      <c r="DQ81" s="77">
        <v>0</v>
      </c>
      <c r="DR81" s="77">
        <v>0</v>
      </c>
      <c r="DS81" s="77">
        <v>0</v>
      </c>
      <c r="DT81" s="77">
        <v>0</v>
      </c>
      <c r="DU81" s="77">
        <v>0</v>
      </c>
      <c r="DV81" s="77">
        <v>1.4031985025226262E-2</v>
      </c>
      <c r="DW81" s="77">
        <v>1.4031985025226262E-2</v>
      </c>
      <c r="GE81" s="77" t="s">
        <v>425</v>
      </c>
      <c r="GF81" s="77" t="s">
        <v>155</v>
      </c>
      <c r="GG81" s="77" t="s">
        <v>421</v>
      </c>
      <c r="GH81" s="77" t="s">
        <v>453</v>
      </c>
      <c r="GI81" s="77">
        <v>2024</v>
      </c>
      <c r="GJ81" s="77" t="s">
        <v>301</v>
      </c>
      <c r="GK81" s="77">
        <v>8896.5159934286003</v>
      </c>
      <c r="GL81" s="77">
        <v>170.752815</v>
      </c>
      <c r="GM81" s="77">
        <v>2024</v>
      </c>
      <c r="GN81" s="77" t="s">
        <v>175</v>
      </c>
      <c r="GO81" s="77">
        <v>5.3000000000000005E-2</v>
      </c>
      <c r="GP81" s="77">
        <v>3</v>
      </c>
      <c r="GQ81" s="77">
        <v>0</v>
      </c>
      <c r="GR81" s="77" t="s">
        <v>423</v>
      </c>
      <c r="GS81" s="77">
        <v>0</v>
      </c>
      <c r="GT81" s="77">
        <v>0</v>
      </c>
      <c r="GU81" s="77">
        <v>0</v>
      </c>
      <c r="GV81" s="248">
        <v>0</v>
      </c>
      <c r="GW81" s="248">
        <v>5.59662090813094E-2</v>
      </c>
      <c r="GX81" s="77">
        <v>497.90427418343802</v>
      </c>
      <c r="GY81" s="77">
        <v>5.59662090813094E-2</v>
      </c>
      <c r="GZ81" s="77">
        <v>497.90427418343802</v>
      </c>
    </row>
    <row r="82" spans="3:208" x14ac:dyDescent="0.25">
      <c r="C82" s="246"/>
      <c r="D82" s="246"/>
      <c r="E82" s="246"/>
      <c r="F82" s="246"/>
      <c r="G82" s="246"/>
      <c r="H82" s="246"/>
      <c r="I82" s="247"/>
      <c r="J82" s="247"/>
      <c r="K82" s="247"/>
      <c r="L82" s="124"/>
      <c r="M82" s="247"/>
      <c r="N82" s="247"/>
      <c r="O82" s="247"/>
      <c r="P82" s="247"/>
      <c r="Q82" s="247"/>
      <c r="R82" s="247"/>
      <c r="S82" s="247"/>
      <c r="T82" s="247"/>
      <c r="U82" s="247"/>
      <c r="V82" s="247"/>
      <c r="W82" s="247"/>
      <c r="X82" s="247"/>
      <c r="Y82" s="247"/>
      <c r="Z82" s="247"/>
      <c r="AA82" s="247"/>
      <c r="AB82" s="247"/>
      <c r="AC82" s="247"/>
      <c r="AD82" s="247"/>
      <c r="AE82" s="247"/>
      <c r="AF82" s="247"/>
      <c r="AG82" s="247"/>
      <c r="AH82" s="247"/>
      <c r="AI82" s="247"/>
      <c r="AJ82" s="247"/>
      <c r="AK82" s="247"/>
      <c r="AL82" s="247"/>
      <c r="AM82" s="247"/>
      <c r="AN82" s="247"/>
      <c r="AO82" s="247"/>
      <c r="AP82" s="247"/>
      <c r="AQ82" s="247"/>
      <c r="AS82" s="77" t="s">
        <v>927</v>
      </c>
      <c r="AT82" s="77" t="s">
        <v>155</v>
      </c>
      <c r="AU82" s="77" t="s">
        <v>437</v>
      </c>
      <c r="AV82" s="77">
        <v>2020</v>
      </c>
      <c r="AW82" s="77">
        <v>1</v>
      </c>
      <c r="AX82" s="77">
        <v>0</v>
      </c>
      <c r="AY82" s="77">
        <v>0</v>
      </c>
      <c r="AZ82" s="77">
        <v>26.947063523214368</v>
      </c>
      <c r="BA82" s="77">
        <v>26.947063523214368</v>
      </c>
      <c r="BB82" s="77">
        <v>0</v>
      </c>
      <c r="BC82" s="77">
        <v>0</v>
      </c>
      <c r="BD82" s="77">
        <v>0</v>
      </c>
      <c r="BE82" s="77">
        <v>0</v>
      </c>
      <c r="BF82" s="77">
        <v>0</v>
      </c>
      <c r="BG82" s="77">
        <v>0</v>
      </c>
      <c r="BH82" s="77">
        <v>0</v>
      </c>
      <c r="BI82" s="77">
        <v>0</v>
      </c>
      <c r="BJ82" s="77">
        <v>0</v>
      </c>
      <c r="BK82" s="77">
        <v>0</v>
      </c>
      <c r="BL82" s="77">
        <v>0</v>
      </c>
      <c r="BM82" s="77">
        <v>0</v>
      </c>
      <c r="BN82" s="77">
        <v>26.947063523214368</v>
      </c>
      <c r="BO82" s="77">
        <v>0</v>
      </c>
      <c r="BP82" s="77">
        <v>0</v>
      </c>
      <c r="BQ82" s="77">
        <v>0</v>
      </c>
      <c r="BR82" s="77">
        <v>0</v>
      </c>
      <c r="BS82" s="77">
        <v>0</v>
      </c>
      <c r="BT82" s="77">
        <v>0</v>
      </c>
      <c r="BU82" s="77">
        <v>0</v>
      </c>
      <c r="BV82" s="77">
        <v>0</v>
      </c>
      <c r="BW82" s="77">
        <v>0</v>
      </c>
      <c r="BX82" s="77">
        <v>0</v>
      </c>
      <c r="BY82" s="77">
        <v>0</v>
      </c>
      <c r="CT82" s="77" t="s">
        <v>155</v>
      </c>
      <c r="CU82" s="77" t="s">
        <v>424</v>
      </c>
      <c r="CV82" s="77" t="s">
        <v>432</v>
      </c>
      <c r="CW82" s="77">
        <v>2020</v>
      </c>
      <c r="CX82" s="77">
        <v>0</v>
      </c>
      <c r="CY82" s="77">
        <v>0</v>
      </c>
      <c r="CZ82" s="77">
        <v>0</v>
      </c>
      <c r="DA82" s="77">
        <v>0</v>
      </c>
      <c r="DB82" s="77">
        <v>8807.9522308758314</v>
      </c>
      <c r="DC82" s="77">
        <v>222.22942162783201</v>
      </c>
      <c r="DD82" s="77">
        <v>8585.722809248</v>
      </c>
      <c r="DE82" s="77">
        <v>0</v>
      </c>
      <c r="DF82" s="77">
        <v>514.45318018010016</v>
      </c>
      <c r="DG82" s="77">
        <v>0</v>
      </c>
      <c r="DH82" s="77">
        <v>0</v>
      </c>
      <c r="DI82" s="77">
        <v>0</v>
      </c>
      <c r="DJ82" s="77">
        <v>1.6684488497802981E-5</v>
      </c>
      <c r="DL82" s="77">
        <v>0</v>
      </c>
      <c r="DM82" s="77">
        <v>8.5833881673730451E-3</v>
      </c>
      <c r="DN82" s="77">
        <v>8.5833881673730451E-3</v>
      </c>
      <c r="DO82" s="77">
        <v>0</v>
      </c>
      <c r="DP82" s="77">
        <v>0</v>
      </c>
      <c r="DQ82" s="77">
        <v>0</v>
      </c>
      <c r="DR82" s="77">
        <v>0</v>
      </c>
      <c r="DS82" s="77">
        <v>0</v>
      </c>
      <c r="DT82" s="77">
        <v>0</v>
      </c>
      <c r="DU82" s="77">
        <v>0</v>
      </c>
      <c r="DV82" s="77">
        <v>0</v>
      </c>
      <c r="DW82" s="77">
        <v>0</v>
      </c>
      <c r="GE82" s="77" t="s">
        <v>427</v>
      </c>
      <c r="GF82" s="77" t="s">
        <v>155</v>
      </c>
      <c r="GG82" s="77" t="s">
        <v>421</v>
      </c>
      <c r="GH82" s="77" t="s">
        <v>453</v>
      </c>
      <c r="GI82" s="77">
        <v>2024</v>
      </c>
      <c r="GJ82" s="77" t="s">
        <v>303</v>
      </c>
      <c r="GK82" s="77">
        <v>5534.8914862000956</v>
      </c>
      <c r="GL82" s="77">
        <v>170.752815</v>
      </c>
      <c r="GM82" s="77">
        <v>2024</v>
      </c>
      <c r="GN82" s="77" t="s">
        <v>175</v>
      </c>
      <c r="GO82" s="77">
        <v>5.3000000000000005E-2</v>
      </c>
      <c r="GP82" s="77">
        <v>3</v>
      </c>
      <c r="GQ82" s="77">
        <v>0</v>
      </c>
      <c r="GR82" s="77" t="s">
        <v>423</v>
      </c>
      <c r="GS82" s="77">
        <v>0</v>
      </c>
      <c r="GT82" s="77">
        <v>0</v>
      </c>
      <c r="GU82" s="77">
        <v>0</v>
      </c>
      <c r="GV82" s="248">
        <v>0</v>
      </c>
      <c r="GW82" s="248">
        <v>5.59662090813094E-2</v>
      </c>
      <c r="GX82" s="77">
        <v>309.76689415903388</v>
      </c>
      <c r="GY82" s="77">
        <v>5.59662090813094E-2</v>
      </c>
      <c r="GZ82" s="77">
        <v>309.76689415903388</v>
      </c>
    </row>
    <row r="83" spans="3:208" x14ac:dyDescent="0.25">
      <c r="C83" s="246"/>
      <c r="D83" s="246"/>
      <c r="E83" s="246"/>
      <c r="F83" s="246"/>
      <c r="G83" s="246"/>
      <c r="H83" s="246"/>
      <c r="I83" s="247"/>
      <c r="J83" s="247"/>
      <c r="K83" s="247"/>
      <c r="L83" s="124"/>
      <c r="M83" s="247"/>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c r="AL83" s="247"/>
      <c r="AM83" s="247"/>
      <c r="AN83" s="247"/>
      <c r="AO83" s="247"/>
      <c r="AP83" s="247"/>
      <c r="AQ83" s="247"/>
      <c r="AS83" s="77" t="s">
        <v>927</v>
      </c>
      <c r="AT83" s="77" t="s">
        <v>155</v>
      </c>
      <c r="AU83" s="77" t="s">
        <v>437</v>
      </c>
      <c r="AV83" s="77">
        <v>2021</v>
      </c>
      <c r="AW83" s="77">
        <v>1</v>
      </c>
      <c r="AX83" s="77">
        <v>0</v>
      </c>
      <c r="AY83" s="77">
        <v>0</v>
      </c>
      <c r="AZ83" s="77">
        <v>26.947063523214368</v>
      </c>
      <c r="BA83" s="77">
        <v>26.947063523214368</v>
      </c>
      <c r="BB83" s="77">
        <v>0</v>
      </c>
      <c r="BC83" s="77">
        <v>0</v>
      </c>
      <c r="BD83" s="77">
        <v>26.947063523214368</v>
      </c>
      <c r="BE83" s="77">
        <v>26.947063523214368</v>
      </c>
      <c r="BF83" s="77">
        <v>0</v>
      </c>
      <c r="BG83" s="77">
        <v>0</v>
      </c>
      <c r="BH83" s="77">
        <v>0</v>
      </c>
      <c r="BI83" s="77">
        <v>0</v>
      </c>
      <c r="BJ83" s="77">
        <v>0</v>
      </c>
      <c r="BK83" s="77">
        <v>0</v>
      </c>
      <c r="BL83" s="77">
        <v>0</v>
      </c>
      <c r="BM83" s="77">
        <v>0</v>
      </c>
      <c r="BN83" s="77">
        <v>26.947063523214368</v>
      </c>
      <c r="BO83" s="77">
        <v>26.947063523214368</v>
      </c>
      <c r="BP83" s="77">
        <v>0</v>
      </c>
      <c r="BQ83" s="77">
        <v>0</v>
      </c>
      <c r="BR83" s="77">
        <v>0</v>
      </c>
      <c r="BS83" s="77">
        <v>0</v>
      </c>
      <c r="BT83" s="77">
        <v>0</v>
      </c>
      <c r="BU83" s="77">
        <v>0</v>
      </c>
      <c r="BV83" s="77">
        <v>0</v>
      </c>
      <c r="BW83" s="77">
        <v>0</v>
      </c>
      <c r="BX83" s="77">
        <v>0</v>
      </c>
      <c r="BY83" s="77">
        <v>0</v>
      </c>
      <c r="CT83" s="77" t="s">
        <v>155</v>
      </c>
      <c r="CU83" s="77" t="s">
        <v>424</v>
      </c>
      <c r="CV83" s="77" t="s">
        <v>432</v>
      </c>
      <c r="CW83" s="77">
        <v>2021</v>
      </c>
      <c r="CX83" s="77">
        <v>0</v>
      </c>
      <c r="CY83" s="77">
        <v>0</v>
      </c>
      <c r="CZ83" s="77">
        <v>0</v>
      </c>
      <c r="DA83" s="77">
        <v>0</v>
      </c>
      <c r="DB83" s="77">
        <v>8807.9522308758314</v>
      </c>
      <c r="DC83" s="77">
        <v>222.22942162783201</v>
      </c>
      <c r="DD83" s="77">
        <v>8585.722809248</v>
      </c>
      <c r="DE83" s="77">
        <v>0</v>
      </c>
      <c r="DF83" s="77">
        <v>514.45318018010016</v>
      </c>
      <c r="DG83" s="77">
        <v>514.45318018010016</v>
      </c>
      <c r="DH83" s="77">
        <v>0</v>
      </c>
      <c r="DI83" s="77">
        <v>0</v>
      </c>
      <c r="DJ83" s="77">
        <v>1.6684488497802981E-5</v>
      </c>
      <c r="DL83" s="77">
        <v>0</v>
      </c>
      <c r="DM83" s="77">
        <v>8.5833881673730451E-3</v>
      </c>
      <c r="DN83" s="77">
        <v>8.5833881673730451E-3</v>
      </c>
      <c r="DO83" s="77">
        <v>0</v>
      </c>
      <c r="DP83" s="77">
        <v>8.5833881673730451E-3</v>
      </c>
      <c r="DQ83" s="77">
        <v>8.5833881673730451E-3</v>
      </c>
      <c r="DR83" s="77">
        <v>0</v>
      </c>
      <c r="DS83" s="77">
        <v>0</v>
      </c>
      <c r="DT83" s="77">
        <v>0</v>
      </c>
      <c r="DU83" s="77">
        <v>0</v>
      </c>
      <c r="DV83" s="77">
        <v>0</v>
      </c>
      <c r="DW83" s="77">
        <v>0</v>
      </c>
      <c r="GE83" s="77" t="s">
        <v>422</v>
      </c>
      <c r="GF83" s="77" t="s">
        <v>155</v>
      </c>
      <c r="GG83" s="77" t="s">
        <v>421</v>
      </c>
      <c r="GH83" s="77" t="s">
        <v>453</v>
      </c>
      <c r="GI83" s="77">
        <v>2025</v>
      </c>
      <c r="GJ83" s="77" t="s">
        <v>305</v>
      </c>
      <c r="GK83" s="77">
        <v>233.2300768079393</v>
      </c>
      <c r="GL83" s="77">
        <v>170.752815</v>
      </c>
      <c r="GM83" s="77">
        <v>2025</v>
      </c>
      <c r="GN83" s="77" t="s">
        <v>175</v>
      </c>
      <c r="GO83" s="77">
        <v>0.13250000000000001</v>
      </c>
      <c r="GP83" s="77">
        <v>3</v>
      </c>
      <c r="GQ83" s="77">
        <v>0</v>
      </c>
      <c r="GR83" s="77" t="s">
        <v>423</v>
      </c>
      <c r="GS83" s="77">
        <v>0</v>
      </c>
      <c r="GT83" s="77">
        <v>0</v>
      </c>
      <c r="GU83" s="77">
        <v>0</v>
      </c>
      <c r="GV83" s="248">
        <v>0</v>
      </c>
      <c r="GW83" s="248">
        <v>0</v>
      </c>
      <c r="GX83" s="77">
        <v>0</v>
      </c>
      <c r="GY83" s="77">
        <v>0.1527377521613833</v>
      </c>
      <c r="GZ83" s="77">
        <v>35.623037668071426</v>
      </c>
    </row>
    <row r="84" spans="3:208" x14ac:dyDescent="0.25">
      <c r="C84" s="246"/>
      <c r="D84" s="246"/>
      <c r="E84" s="246"/>
      <c r="F84" s="246"/>
      <c r="G84" s="246"/>
      <c r="H84" s="246"/>
      <c r="I84" s="247"/>
      <c r="J84" s="247"/>
      <c r="K84" s="247"/>
      <c r="L84" s="124"/>
      <c r="M84" s="247"/>
      <c r="N84" s="247"/>
      <c r="O84" s="247"/>
      <c r="P84" s="247"/>
      <c r="Q84" s="247"/>
      <c r="R84" s="247"/>
      <c r="S84" s="247"/>
      <c r="T84" s="247"/>
      <c r="U84" s="247"/>
      <c r="V84" s="247"/>
      <c r="W84" s="247"/>
      <c r="X84" s="247"/>
      <c r="Y84" s="247"/>
      <c r="Z84" s="247"/>
      <c r="AA84" s="247"/>
      <c r="AB84" s="247"/>
      <c r="AC84" s="247"/>
      <c r="AD84" s="247"/>
      <c r="AE84" s="247"/>
      <c r="AF84" s="247"/>
      <c r="AG84" s="247"/>
      <c r="AH84" s="247"/>
      <c r="AI84" s="247"/>
      <c r="AJ84" s="247"/>
      <c r="AK84" s="247"/>
      <c r="AL84" s="247"/>
      <c r="AM84" s="247"/>
      <c r="AN84" s="247"/>
      <c r="AO84" s="247"/>
      <c r="AP84" s="247"/>
      <c r="AQ84" s="247"/>
      <c r="AS84" s="77" t="s">
        <v>927</v>
      </c>
      <c r="AT84" s="77" t="s">
        <v>155</v>
      </c>
      <c r="AU84" s="77" t="s">
        <v>437</v>
      </c>
      <c r="AV84" s="77">
        <v>2022</v>
      </c>
      <c r="AW84" s="77">
        <v>0.93457943925233644</v>
      </c>
      <c r="AX84" s="77">
        <v>0</v>
      </c>
      <c r="AY84" s="77">
        <v>0</v>
      </c>
      <c r="AZ84" s="77">
        <v>26.59088696935634</v>
      </c>
      <c r="BA84" s="77">
        <v>26.59088696935634</v>
      </c>
      <c r="BB84" s="77">
        <v>0</v>
      </c>
      <c r="BC84" s="77">
        <v>0</v>
      </c>
      <c r="BD84" s="77">
        <v>26.59088696935634</v>
      </c>
      <c r="BE84" s="77">
        <v>26.59088696935634</v>
      </c>
      <c r="BF84" s="77">
        <v>0</v>
      </c>
      <c r="BG84" s="77">
        <v>0</v>
      </c>
      <c r="BH84" s="77">
        <v>28.578704630656965</v>
      </c>
      <c r="BI84" s="77">
        <v>28.578704630656965</v>
      </c>
      <c r="BJ84" s="77">
        <v>0</v>
      </c>
      <c r="BK84" s="77">
        <v>0</v>
      </c>
      <c r="BL84" s="77">
        <v>0</v>
      </c>
      <c r="BM84" s="77">
        <v>0</v>
      </c>
      <c r="BN84" s="77">
        <v>24.851296233043307</v>
      </c>
      <c r="BO84" s="77">
        <v>24.851296233043307</v>
      </c>
      <c r="BP84" s="77">
        <v>26.709069748277535</v>
      </c>
      <c r="BQ84" s="77">
        <v>0</v>
      </c>
      <c r="BR84" s="77">
        <v>0</v>
      </c>
      <c r="BS84" s="77">
        <v>0</v>
      </c>
      <c r="BT84" s="77">
        <v>0</v>
      </c>
      <c r="BU84" s="77">
        <v>0</v>
      </c>
      <c r="BV84" s="77">
        <v>28.578704630656965</v>
      </c>
      <c r="BW84" s="77">
        <v>26.709069748277535</v>
      </c>
      <c r="BX84" s="77">
        <v>28.578704630656965</v>
      </c>
      <c r="BY84" s="77">
        <v>26.709069748277535</v>
      </c>
      <c r="CT84" s="77" t="s">
        <v>155</v>
      </c>
      <c r="CU84" s="77" t="s">
        <v>424</v>
      </c>
      <c r="CV84" s="77" t="s">
        <v>432</v>
      </c>
      <c r="CW84" s="77">
        <v>2022</v>
      </c>
      <c r="CX84" s="77">
        <v>0</v>
      </c>
      <c r="CY84" s="77">
        <v>0</v>
      </c>
      <c r="CZ84" s="77">
        <v>0</v>
      </c>
      <c r="DA84" s="77">
        <v>0</v>
      </c>
      <c r="DB84" s="77">
        <v>8807.9522308758314</v>
      </c>
      <c r="DC84" s="77">
        <v>222.22942162783201</v>
      </c>
      <c r="DD84" s="77">
        <v>8585.722809248</v>
      </c>
      <c r="DE84" s="77">
        <v>0</v>
      </c>
      <c r="DF84" s="77">
        <v>514.45318018010016</v>
      </c>
      <c r="DG84" s="77">
        <v>514.45318018010016</v>
      </c>
      <c r="DH84" s="77">
        <v>514.45318018010016</v>
      </c>
      <c r="DI84" s="77">
        <v>0</v>
      </c>
      <c r="DJ84" s="77">
        <v>1.6684488497802981E-5</v>
      </c>
      <c r="DL84" s="77">
        <v>0</v>
      </c>
      <c r="DM84" s="77">
        <v>8.5833881673730451E-3</v>
      </c>
      <c r="DN84" s="77">
        <v>8.5833881673730451E-3</v>
      </c>
      <c r="DO84" s="77">
        <v>0</v>
      </c>
      <c r="DP84" s="77">
        <v>8.5833881673730451E-3</v>
      </c>
      <c r="DQ84" s="77">
        <v>8.5833881673730451E-3</v>
      </c>
      <c r="DR84" s="77">
        <v>0</v>
      </c>
      <c r="DS84" s="77">
        <v>8.5833881673730451E-3</v>
      </c>
      <c r="DT84" s="77">
        <v>8.5833881673730451E-3</v>
      </c>
      <c r="DU84" s="77">
        <v>0</v>
      </c>
      <c r="DV84" s="77">
        <v>0</v>
      </c>
      <c r="DW84" s="77">
        <v>0</v>
      </c>
      <c r="GE84" s="77" t="s">
        <v>425</v>
      </c>
      <c r="GF84" s="77" t="s">
        <v>155</v>
      </c>
      <c r="GG84" s="77" t="s">
        <v>421</v>
      </c>
      <c r="GH84" s="77" t="s">
        <v>453</v>
      </c>
      <c r="GI84" s="77">
        <v>2025</v>
      </c>
      <c r="GJ84" s="77" t="s">
        <v>301</v>
      </c>
      <c r="GK84" s="77">
        <v>8896.5159934286003</v>
      </c>
      <c r="GL84" s="77">
        <v>170.752815</v>
      </c>
      <c r="GM84" s="77">
        <v>2025</v>
      </c>
      <c r="GN84" s="77" t="s">
        <v>175</v>
      </c>
      <c r="GO84" s="77">
        <v>5.3000000000000005E-2</v>
      </c>
      <c r="GP84" s="77">
        <v>3</v>
      </c>
      <c r="GQ84" s="77">
        <v>0</v>
      </c>
      <c r="GR84" s="77" t="s">
        <v>423</v>
      </c>
      <c r="GS84" s="77">
        <v>0</v>
      </c>
      <c r="GT84" s="77">
        <v>0</v>
      </c>
      <c r="GU84" s="77">
        <v>0</v>
      </c>
      <c r="GV84" s="248">
        <v>0</v>
      </c>
      <c r="GW84" s="248">
        <v>0</v>
      </c>
      <c r="GX84" s="77">
        <v>0</v>
      </c>
      <c r="GY84" s="77">
        <v>5.59662090813094E-2</v>
      </c>
      <c r="GZ84" s="77">
        <v>497.90427418343802</v>
      </c>
    </row>
    <row r="85" spans="3:208" x14ac:dyDescent="0.25">
      <c r="C85" s="246"/>
      <c r="D85" s="246"/>
      <c r="E85" s="246"/>
      <c r="F85" s="246"/>
      <c r="G85" s="246"/>
      <c r="H85" s="246"/>
      <c r="I85" s="247"/>
      <c r="J85" s="247"/>
      <c r="K85" s="247"/>
      <c r="L85" s="124"/>
      <c r="M85" s="247"/>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c r="AK85" s="247"/>
      <c r="AL85" s="247"/>
      <c r="AM85" s="247"/>
      <c r="AN85" s="247"/>
      <c r="AO85" s="247"/>
      <c r="AP85" s="247"/>
      <c r="AQ85" s="247"/>
      <c r="AS85" s="77" t="s">
        <v>927</v>
      </c>
      <c r="AT85" s="77" t="s">
        <v>155</v>
      </c>
      <c r="AU85" s="77" t="s">
        <v>437</v>
      </c>
      <c r="AV85" s="77">
        <v>2023</v>
      </c>
      <c r="AW85" s="77">
        <v>0.87343872827321156</v>
      </c>
      <c r="AX85" s="77">
        <v>0</v>
      </c>
      <c r="AY85" s="77">
        <v>0</v>
      </c>
      <c r="AZ85" s="77">
        <v>0</v>
      </c>
      <c r="BA85" s="77">
        <v>0</v>
      </c>
      <c r="BB85" s="77">
        <v>0</v>
      </c>
      <c r="BC85" s="77">
        <v>0</v>
      </c>
      <c r="BD85" s="77">
        <v>27.574636314881179</v>
      </c>
      <c r="BE85" s="77">
        <v>27.574636314881179</v>
      </c>
      <c r="BF85" s="77">
        <v>0</v>
      </c>
      <c r="BG85" s="77">
        <v>0</v>
      </c>
      <c r="BH85" s="77">
        <v>29.63609364682382</v>
      </c>
      <c r="BI85" s="77">
        <v>29.63609364682382</v>
      </c>
      <c r="BJ85" s="77">
        <v>0</v>
      </c>
      <c r="BK85" s="77">
        <v>0</v>
      </c>
      <c r="BL85" s="77">
        <v>29.63609364682382</v>
      </c>
      <c r="BM85" s="77">
        <v>29.63609364682382</v>
      </c>
      <c r="BN85" s="77">
        <v>0</v>
      </c>
      <c r="BO85" s="77">
        <v>24.084755275466133</v>
      </c>
      <c r="BP85" s="77">
        <v>25.885311945867603</v>
      </c>
      <c r="BQ85" s="77">
        <v>25.885311945867603</v>
      </c>
      <c r="BR85" s="77">
        <v>0</v>
      </c>
      <c r="BS85" s="77">
        <v>0</v>
      </c>
      <c r="BT85" s="77">
        <v>0</v>
      </c>
      <c r="BU85" s="77">
        <v>0</v>
      </c>
      <c r="BV85" s="77">
        <v>29.63609364682382</v>
      </c>
      <c r="BW85" s="77">
        <v>25.885311945867603</v>
      </c>
      <c r="BX85" s="77">
        <v>29.63609364682382</v>
      </c>
      <c r="BY85" s="77">
        <v>25.885311945867603</v>
      </c>
      <c r="CT85" s="77" t="s">
        <v>155</v>
      </c>
      <c r="CU85" s="77" t="s">
        <v>424</v>
      </c>
      <c r="CV85" s="77" t="s">
        <v>432</v>
      </c>
      <c r="CW85" s="77">
        <v>2023</v>
      </c>
      <c r="CX85" s="77">
        <v>0</v>
      </c>
      <c r="CY85" s="77">
        <v>0</v>
      </c>
      <c r="CZ85" s="77">
        <v>0</v>
      </c>
      <c r="DA85" s="77">
        <v>0</v>
      </c>
      <c r="DB85" s="77">
        <v>9129.7460702365915</v>
      </c>
      <c r="DC85" s="77">
        <v>233.23007680794061</v>
      </c>
      <c r="DD85" s="77">
        <v>8896.5159934286512</v>
      </c>
      <c r="DE85" s="77">
        <v>0</v>
      </c>
      <c r="DF85" s="77">
        <v>0</v>
      </c>
      <c r="DG85" s="77">
        <v>533.52731185151265</v>
      </c>
      <c r="DH85" s="77">
        <v>533.52731185151265</v>
      </c>
      <c r="DI85" s="77">
        <v>533.52731185151265</v>
      </c>
      <c r="DJ85" s="77">
        <v>1.6684488497802981E-5</v>
      </c>
      <c r="DL85" s="77">
        <v>0</v>
      </c>
      <c r="DM85" s="77">
        <v>0</v>
      </c>
      <c r="DN85" s="77">
        <v>0</v>
      </c>
      <c r="DO85" s="77">
        <v>0</v>
      </c>
      <c r="DP85" s="77">
        <v>8.9016302978503058E-3</v>
      </c>
      <c r="DQ85" s="77">
        <v>8.9016302978503058E-3</v>
      </c>
      <c r="DR85" s="77">
        <v>0</v>
      </c>
      <c r="DS85" s="77">
        <v>8.9016302978503058E-3</v>
      </c>
      <c r="DT85" s="77">
        <v>8.9016302978503058E-3</v>
      </c>
      <c r="DU85" s="77">
        <v>0</v>
      </c>
      <c r="DV85" s="77">
        <v>8.9016302978503058E-3</v>
      </c>
      <c r="DW85" s="77">
        <v>8.9016302978503058E-3</v>
      </c>
      <c r="GE85" s="77" t="s">
        <v>427</v>
      </c>
      <c r="GF85" s="77" t="s">
        <v>155</v>
      </c>
      <c r="GG85" s="77" t="s">
        <v>421</v>
      </c>
      <c r="GH85" s="77" t="s">
        <v>453</v>
      </c>
      <c r="GI85" s="77">
        <v>2025</v>
      </c>
      <c r="GJ85" s="77" t="s">
        <v>303</v>
      </c>
      <c r="GK85" s="77">
        <v>5534.8914862000956</v>
      </c>
      <c r="GL85" s="77">
        <v>170.752815</v>
      </c>
      <c r="GM85" s="77">
        <v>2025</v>
      </c>
      <c r="GN85" s="77" t="s">
        <v>175</v>
      </c>
      <c r="GO85" s="77">
        <v>5.3000000000000005E-2</v>
      </c>
      <c r="GP85" s="77">
        <v>3</v>
      </c>
      <c r="GQ85" s="77">
        <v>0</v>
      </c>
      <c r="GR85" s="77" t="s">
        <v>423</v>
      </c>
      <c r="GS85" s="77">
        <v>0</v>
      </c>
      <c r="GT85" s="77">
        <v>0</v>
      </c>
      <c r="GU85" s="77">
        <v>0</v>
      </c>
      <c r="GV85" s="248">
        <v>0</v>
      </c>
      <c r="GW85" s="248">
        <v>0</v>
      </c>
      <c r="GX85" s="77">
        <v>0</v>
      </c>
      <c r="GY85" s="77">
        <v>5.59662090813094E-2</v>
      </c>
      <c r="GZ85" s="77">
        <v>309.76689415903388</v>
      </c>
    </row>
    <row r="86" spans="3:208" x14ac:dyDescent="0.25">
      <c r="C86" s="246"/>
      <c r="D86" s="246"/>
      <c r="E86" s="246"/>
      <c r="F86" s="246"/>
      <c r="G86" s="246"/>
      <c r="H86" s="246"/>
      <c r="I86" s="247"/>
      <c r="J86" s="247"/>
      <c r="K86" s="247"/>
      <c r="L86" s="124"/>
      <c r="M86" s="247"/>
      <c r="N86" s="247"/>
      <c r="O86" s="247"/>
      <c r="P86" s="247"/>
      <c r="Q86" s="247"/>
      <c r="R86" s="247"/>
      <c r="S86" s="247"/>
      <c r="T86" s="247"/>
      <c r="U86" s="247"/>
      <c r="V86" s="247"/>
      <c r="W86" s="247"/>
      <c r="X86" s="247"/>
      <c r="Y86" s="247"/>
      <c r="Z86" s="247"/>
      <c r="AA86" s="247"/>
      <c r="AB86" s="247"/>
      <c r="AC86" s="247"/>
      <c r="AD86" s="247"/>
      <c r="AE86" s="247"/>
      <c r="AF86" s="247"/>
      <c r="AG86" s="247"/>
      <c r="AH86" s="247"/>
      <c r="AI86" s="247"/>
      <c r="AJ86" s="247"/>
      <c r="AK86" s="247"/>
      <c r="AL86" s="247"/>
      <c r="AM86" s="247"/>
      <c r="AN86" s="247"/>
      <c r="AO86" s="247"/>
      <c r="AP86" s="247"/>
      <c r="AQ86" s="247"/>
      <c r="AS86" s="77" t="s">
        <v>927</v>
      </c>
      <c r="AT86" s="77" t="s">
        <v>155</v>
      </c>
      <c r="AU86" s="77" t="s">
        <v>437</v>
      </c>
      <c r="AV86" s="77">
        <v>2024</v>
      </c>
      <c r="AW86" s="77">
        <v>0.81629787689085187</v>
      </c>
      <c r="AX86" s="77">
        <v>0</v>
      </c>
      <c r="AY86" s="77">
        <v>0</v>
      </c>
      <c r="AZ86" s="77">
        <v>0</v>
      </c>
      <c r="BA86" s="77">
        <v>0</v>
      </c>
      <c r="BB86" s="77">
        <v>0</v>
      </c>
      <c r="BC86" s="77">
        <v>0</v>
      </c>
      <c r="BD86" s="77">
        <v>0</v>
      </c>
      <c r="BE86" s="77">
        <v>0</v>
      </c>
      <c r="BF86" s="77">
        <v>0</v>
      </c>
      <c r="BG86" s="77">
        <v>0</v>
      </c>
      <c r="BH86" s="77">
        <v>29.63609364682382</v>
      </c>
      <c r="BI86" s="77">
        <v>29.63609364682382</v>
      </c>
      <c r="BJ86" s="77">
        <v>0</v>
      </c>
      <c r="BK86" s="77">
        <v>0</v>
      </c>
      <c r="BL86" s="77">
        <v>29.63609364682382</v>
      </c>
      <c r="BM86" s="77">
        <v>29.63609364682382</v>
      </c>
      <c r="BN86" s="77">
        <v>0</v>
      </c>
      <c r="BO86" s="77">
        <v>0</v>
      </c>
      <c r="BP86" s="77">
        <v>24.191880323240749</v>
      </c>
      <c r="BQ86" s="77">
        <v>24.191880323240749</v>
      </c>
      <c r="BR86" s="77">
        <v>0</v>
      </c>
      <c r="BS86" s="77">
        <v>0</v>
      </c>
      <c r="BT86" s="77">
        <v>0</v>
      </c>
      <c r="BU86" s="77">
        <v>0</v>
      </c>
      <c r="BV86" s="77">
        <v>29.63609364682382</v>
      </c>
      <c r="BW86" s="77">
        <v>24.191880323240749</v>
      </c>
      <c r="BX86" s="77">
        <v>29.63609364682382</v>
      </c>
      <c r="BY86" s="77">
        <v>24.191880323240749</v>
      </c>
      <c r="CT86" s="77" t="s">
        <v>155</v>
      </c>
      <c r="CU86" s="77" t="s">
        <v>424</v>
      </c>
      <c r="CV86" s="77" t="s">
        <v>432</v>
      </c>
      <c r="CW86" s="77">
        <v>2024</v>
      </c>
      <c r="CX86" s="77">
        <v>0</v>
      </c>
      <c r="CY86" s="77">
        <v>0</v>
      </c>
      <c r="CZ86" s="77">
        <v>0</v>
      </c>
      <c r="DA86" s="77">
        <v>0</v>
      </c>
      <c r="DB86" s="77">
        <v>9129.7460702365915</v>
      </c>
      <c r="DC86" s="77">
        <v>233.23007680794061</v>
      </c>
      <c r="DD86" s="77">
        <v>8896.5159934286512</v>
      </c>
      <c r="DE86" s="77">
        <v>0</v>
      </c>
      <c r="DF86" s="77">
        <v>0</v>
      </c>
      <c r="DG86" s="77">
        <v>0</v>
      </c>
      <c r="DH86" s="77">
        <v>533.52731185151265</v>
      </c>
      <c r="DI86" s="77">
        <v>533.52731185151265</v>
      </c>
      <c r="DJ86" s="77">
        <v>1.6684488497802981E-5</v>
      </c>
      <c r="DL86" s="77">
        <v>0</v>
      </c>
      <c r="DM86" s="77">
        <v>0</v>
      </c>
      <c r="DN86" s="77">
        <v>0</v>
      </c>
      <c r="DO86" s="77">
        <v>0</v>
      </c>
      <c r="DP86" s="77">
        <v>0</v>
      </c>
      <c r="DQ86" s="77">
        <v>0</v>
      </c>
      <c r="DR86" s="77">
        <v>0</v>
      </c>
      <c r="DS86" s="77">
        <v>8.9016302978503058E-3</v>
      </c>
      <c r="DT86" s="77">
        <v>8.9016302978503058E-3</v>
      </c>
      <c r="DU86" s="77">
        <v>0</v>
      </c>
      <c r="DV86" s="77">
        <v>8.9016302978503058E-3</v>
      </c>
      <c r="DW86" s="77">
        <v>8.9016302978503058E-3</v>
      </c>
      <c r="GE86" s="77" t="s">
        <v>422</v>
      </c>
      <c r="GF86" s="77" t="s">
        <v>155</v>
      </c>
      <c r="GG86" s="77" t="s">
        <v>421</v>
      </c>
      <c r="GH86" s="77" t="s">
        <v>460</v>
      </c>
      <c r="GI86" s="77">
        <v>2021</v>
      </c>
      <c r="GJ86" s="77" t="s">
        <v>305</v>
      </c>
      <c r="GK86" s="77">
        <v>222.22942162783119</v>
      </c>
      <c r="GL86" s="77">
        <v>170.752815</v>
      </c>
      <c r="GM86" s="77">
        <v>2021</v>
      </c>
      <c r="GN86" s="77" t="s">
        <v>175</v>
      </c>
      <c r="GO86" s="77">
        <v>0.13250000000000001</v>
      </c>
      <c r="GP86" s="77">
        <v>3</v>
      </c>
      <c r="GQ86" s="77">
        <v>0</v>
      </c>
      <c r="GR86" s="77" t="s">
        <v>423</v>
      </c>
      <c r="GS86" s="77">
        <v>0.1527377521613833</v>
      </c>
      <c r="GT86" s="77">
        <v>33.942822323559234</v>
      </c>
      <c r="GU86" s="77">
        <v>0.1527377521613833</v>
      </c>
      <c r="GV86" s="248">
        <v>33.942822323559234</v>
      </c>
      <c r="GW86" s="248">
        <v>0</v>
      </c>
      <c r="GX86" s="77">
        <v>0</v>
      </c>
      <c r="GY86" s="77">
        <v>0</v>
      </c>
      <c r="GZ86" s="77">
        <v>0</v>
      </c>
    </row>
    <row r="87" spans="3:208" x14ac:dyDescent="0.25">
      <c r="C87" s="246"/>
      <c r="D87" s="246"/>
      <c r="E87" s="246"/>
      <c r="F87" s="246"/>
      <c r="G87" s="246"/>
      <c r="H87" s="246"/>
      <c r="I87" s="247"/>
      <c r="J87" s="247"/>
      <c r="K87" s="247"/>
      <c r="L87" s="124"/>
      <c r="M87" s="247"/>
      <c r="N87" s="247"/>
      <c r="O87" s="247"/>
      <c r="P87" s="247"/>
      <c r="Q87" s="247"/>
      <c r="R87" s="247"/>
      <c r="S87" s="247"/>
      <c r="T87" s="247"/>
      <c r="U87" s="247"/>
      <c r="V87" s="247"/>
      <c r="W87" s="247"/>
      <c r="X87" s="247"/>
      <c r="Y87" s="247"/>
      <c r="Z87" s="247"/>
      <c r="AA87" s="247"/>
      <c r="AB87" s="247"/>
      <c r="AC87" s="247"/>
      <c r="AD87" s="247"/>
      <c r="AE87" s="247"/>
      <c r="AF87" s="247"/>
      <c r="AG87" s="247"/>
      <c r="AH87" s="247"/>
      <c r="AI87" s="247"/>
      <c r="AJ87" s="247"/>
      <c r="AK87" s="247"/>
      <c r="AL87" s="247"/>
      <c r="AM87" s="247"/>
      <c r="AN87" s="247"/>
      <c r="AO87" s="247"/>
      <c r="AP87" s="247"/>
      <c r="AQ87" s="247"/>
      <c r="AS87" s="77" t="s">
        <v>927</v>
      </c>
      <c r="AT87" s="77" t="s">
        <v>155</v>
      </c>
      <c r="AU87" s="77" t="s">
        <v>437</v>
      </c>
      <c r="AV87" s="77">
        <v>2025</v>
      </c>
      <c r="AW87" s="77">
        <v>0.76289521204752508</v>
      </c>
      <c r="AX87" s="77">
        <v>0</v>
      </c>
      <c r="AY87" s="77">
        <v>0</v>
      </c>
      <c r="AZ87" s="77">
        <v>0</v>
      </c>
      <c r="BA87" s="77">
        <v>0</v>
      </c>
      <c r="BB87" s="77">
        <v>0</v>
      </c>
      <c r="BC87" s="77">
        <v>0</v>
      </c>
      <c r="BD87" s="77">
        <v>0</v>
      </c>
      <c r="BE87" s="77">
        <v>0</v>
      </c>
      <c r="BF87" s="77">
        <v>0</v>
      </c>
      <c r="BG87" s="77">
        <v>0</v>
      </c>
      <c r="BH87" s="77">
        <v>0</v>
      </c>
      <c r="BI87" s="77">
        <v>0</v>
      </c>
      <c r="BJ87" s="77">
        <v>0</v>
      </c>
      <c r="BK87" s="77">
        <v>0</v>
      </c>
      <c r="BL87" s="77">
        <v>29.63609364682382</v>
      </c>
      <c r="BM87" s="77">
        <v>29.63609364682382</v>
      </c>
      <c r="BN87" s="77">
        <v>0</v>
      </c>
      <c r="BO87" s="77">
        <v>0</v>
      </c>
      <c r="BP87" s="77">
        <v>0</v>
      </c>
      <c r="BQ87" s="77">
        <v>22.609233946953971</v>
      </c>
      <c r="BR87" s="77">
        <v>0</v>
      </c>
      <c r="BS87" s="77">
        <v>0</v>
      </c>
      <c r="BT87" s="77">
        <v>0</v>
      </c>
      <c r="BU87" s="77">
        <v>0</v>
      </c>
      <c r="BV87" s="77">
        <v>0</v>
      </c>
      <c r="BW87" s="77">
        <v>0</v>
      </c>
      <c r="BX87" s="77">
        <v>0</v>
      </c>
      <c r="BY87" s="77">
        <v>0</v>
      </c>
      <c r="CT87" s="77" t="s">
        <v>155</v>
      </c>
      <c r="CU87" s="77" t="s">
        <v>424</v>
      </c>
      <c r="CV87" s="77" t="s">
        <v>432</v>
      </c>
      <c r="CW87" s="77">
        <v>2025</v>
      </c>
      <c r="CX87" s="77">
        <v>0</v>
      </c>
      <c r="CY87" s="77">
        <v>0</v>
      </c>
      <c r="CZ87" s="77">
        <v>0</v>
      </c>
      <c r="DA87" s="77">
        <v>0</v>
      </c>
      <c r="DB87" s="77">
        <v>9129.7460702365915</v>
      </c>
      <c r="DC87" s="77">
        <v>233.23007680794061</v>
      </c>
      <c r="DD87" s="77">
        <v>8896.5159934286512</v>
      </c>
      <c r="DE87" s="77">
        <v>0</v>
      </c>
      <c r="DF87" s="77">
        <v>0</v>
      </c>
      <c r="DG87" s="77">
        <v>0</v>
      </c>
      <c r="DH87" s="77">
        <v>0</v>
      </c>
      <c r="DI87" s="77">
        <v>533.52731185151265</v>
      </c>
      <c r="DJ87" s="77">
        <v>1.6684488497802981E-5</v>
      </c>
      <c r="DL87" s="77">
        <v>0</v>
      </c>
      <c r="DM87" s="77">
        <v>0</v>
      </c>
      <c r="DN87" s="77">
        <v>0</v>
      </c>
      <c r="DO87" s="77">
        <v>0</v>
      </c>
      <c r="DP87" s="77">
        <v>0</v>
      </c>
      <c r="DQ87" s="77">
        <v>0</v>
      </c>
      <c r="DR87" s="77">
        <v>0</v>
      </c>
      <c r="DS87" s="77">
        <v>0</v>
      </c>
      <c r="DT87" s="77">
        <v>0</v>
      </c>
      <c r="DU87" s="77">
        <v>0</v>
      </c>
      <c r="DV87" s="77">
        <v>8.9016302978503058E-3</v>
      </c>
      <c r="DW87" s="77">
        <v>8.9016302978503058E-3</v>
      </c>
      <c r="GE87" s="77" t="s">
        <v>425</v>
      </c>
      <c r="GF87" s="77" t="s">
        <v>155</v>
      </c>
      <c r="GG87" s="77" t="s">
        <v>421</v>
      </c>
      <c r="GH87" s="77" t="s">
        <v>460</v>
      </c>
      <c r="GI87" s="77">
        <v>2021</v>
      </c>
      <c r="GJ87" s="77" t="s">
        <v>301</v>
      </c>
      <c r="GK87" s="77">
        <v>8585.7228092479672</v>
      </c>
      <c r="GL87" s="77">
        <v>170.752815</v>
      </c>
      <c r="GM87" s="77">
        <v>2021</v>
      </c>
      <c r="GN87" s="77" t="s">
        <v>175</v>
      </c>
      <c r="GO87" s="77">
        <v>5.3000000000000005E-2</v>
      </c>
      <c r="GP87" s="77">
        <v>3</v>
      </c>
      <c r="GQ87" s="77">
        <v>0</v>
      </c>
      <c r="GR87" s="77" t="s">
        <v>423</v>
      </c>
      <c r="GS87" s="77">
        <v>5.59662090813094E-2</v>
      </c>
      <c r="GT87" s="77">
        <v>480.51035785653886</v>
      </c>
      <c r="GU87" s="77">
        <v>5.59662090813094E-2</v>
      </c>
      <c r="GV87" s="248">
        <v>480.51035785653886</v>
      </c>
      <c r="GW87" s="248">
        <v>0</v>
      </c>
      <c r="GX87" s="77">
        <v>0</v>
      </c>
      <c r="GY87" s="77">
        <v>0</v>
      </c>
      <c r="GZ87" s="77">
        <v>0</v>
      </c>
    </row>
    <row r="88" spans="3:208" x14ac:dyDescent="0.25">
      <c r="C88" s="246"/>
      <c r="D88" s="246"/>
      <c r="E88" s="246"/>
      <c r="F88" s="246"/>
      <c r="G88" s="246"/>
      <c r="H88" s="246"/>
      <c r="I88" s="247"/>
      <c r="J88" s="247"/>
      <c r="K88" s="247"/>
      <c r="L88" s="124"/>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c r="AL88" s="247"/>
      <c r="AM88" s="247"/>
      <c r="AN88" s="247"/>
      <c r="AO88" s="247"/>
      <c r="AP88" s="247"/>
      <c r="AQ88" s="247"/>
      <c r="AS88" s="77" t="s">
        <v>927</v>
      </c>
      <c r="AT88" s="77" t="s">
        <v>155</v>
      </c>
      <c r="AU88" s="77" t="s">
        <v>438</v>
      </c>
      <c r="AV88" s="77">
        <v>2020</v>
      </c>
      <c r="AW88" s="77">
        <v>1</v>
      </c>
      <c r="AX88" s="77">
        <v>0</v>
      </c>
      <c r="AY88" s="77">
        <v>0</v>
      </c>
      <c r="AZ88" s="77">
        <v>22.73625419407389</v>
      </c>
      <c r="BA88" s="77">
        <v>22.73625419407389</v>
      </c>
      <c r="BB88" s="77">
        <v>0</v>
      </c>
      <c r="BC88" s="77">
        <v>0</v>
      </c>
      <c r="BD88" s="77">
        <v>0</v>
      </c>
      <c r="BE88" s="77">
        <v>0</v>
      </c>
      <c r="BF88" s="77">
        <v>0</v>
      </c>
      <c r="BG88" s="77">
        <v>0</v>
      </c>
      <c r="BH88" s="77">
        <v>0</v>
      </c>
      <c r="BI88" s="77">
        <v>0</v>
      </c>
      <c r="BJ88" s="77">
        <v>0</v>
      </c>
      <c r="BK88" s="77">
        <v>0</v>
      </c>
      <c r="BL88" s="77">
        <v>0</v>
      </c>
      <c r="BM88" s="77">
        <v>0</v>
      </c>
      <c r="BN88" s="77">
        <v>22.73625419407389</v>
      </c>
      <c r="BO88" s="77">
        <v>0</v>
      </c>
      <c r="BP88" s="77">
        <v>0</v>
      </c>
      <c r="BQ88" s="77">
        <v>0</v>
      </c>
      <c r="BR88" s="77">
        <v>0</v>
      </c>
      <c r="BS88" s="77">
        <v>0</v>
      </c>
      <c r="BT88" s="77">
        <v>0</v>
      </c>
      <c r="BU88" s="77">
        <v>0</v>
      </c>
      <c r="BV88" s="77">
        <v>0</v>
      </c>
      <c r="BW88" s="77">
        <v>0</v>
      </c>
      <c r="BX88" s="77">
        <v>0</v>
      </c>
      <c r="BY88" s="77">
        <v>0</v>
      </c>
      <c r="CT88" s="77" t="s">
        <v>155</v>
      </c>
      <c r="CU88" s="77" t="s">
        <v>424</v>
      </c>
      <c r="CV88" s="77" t="s">
        <v>439</v>
      </c>
      <c r="CW88" s="77">
        <v>2020</v>
      </c>
      <c r="CX88" s="77">
        <v>0</v>
      </c>
      <c r="CY88" s="77">
        <v>0</v>
      </c>
      <c r="CZ88" s="77">
        <v>0</v>
      </c>
      <c r="DA88" s="77">
        <v>0</v>
      </c>
      <c r="DB88" s="77">
        <v>5.2405583313015436</v>
      </c>
      <c r="DC88" s="77">
        <v>0.69641821681223071</v>
      </c>
      <c r="DD88" s="77">
        <v>2.9419641522810189</v>
      </c>
      <c r="DE88" s="77">
        <v>1.6021759622082901</v>
      </c>
      <c r="DF88" s="77">
        <v>0.36068764874241299</v>
      </c>
      <c r="DG88" s="77">
        <v>0</v>
      </c>
      <c r="DH88" s="77">
        <v>0</v>
      </c>
      <c r="DI88" s="77">
        <v>0</v>
      </c>
      <c r="DJ88" s="77">
        <v>7.8851902997614191E-5</v>
      </c>
      <c r="DL88" s="77">
        <v>0</v>
      </c>
      <c r="DM88" s="77">
        <v>2.844090749107429E-5</v>
      </c>
      <c r="DN88" s="77">
        <v>2.844090749107429E-5</v>
      </c>
      <c r="DO88" s="77">
        <v>0</v>
      </c>
      <c r="DP88" s="77">
        <v>0</v>
      </c>
      <c r="DQ88" s="77">
        <v>0</v>
      </c>
      <c r="DR88" s="77">
        <v>0</v>
      </c>
      <c r="DS88" s="77">
        <v>0</v>
      </c>
      <c r="DT88" s="77">
        <v>0</v>
      </c>
      <c r="DU88" s="77">
        <v>0</v>
      </c>
      <c r="DV88" s="77">
        <v>0</v>
      </c>
      <c r="DW88" s="77">
        <v>0</v>
      </c>
      <c r="GE88" s="77" t="s">
        <v>422</v>
      </c>
      <c r="GF88" s="77" t="s">
        <v>155</v>
      </c>
      <c r="GG88" s="77" t="s">
        <v>421</v>
      </c>
      <c r="GH88" s="77" t="s">
        <v>460</v>
      </c>
      <c r="GI88" s="77">
        <v>2022</v>
      </c>
      <c r="GJ88" s="77" t="s">
        <v>305</v>
      </c>
      <c r="GK88" s="77">
        <v>222.22942162783119</v>
      </c>
      <c r="GL88" s="77">
        <v>170.752815</v>
      </c>
      <c r="GM88" s="77">
        <v>2022</v>
      </c>
      <c r="GN88" s="77" t="s">
        <v>175</v>
      </c>
      <c r="GO88" s="77">
        <v>0.13250000000000001</v>
      </c>
      <c r="GP88" s="77">
        <v>3</v>
      </c>
      <c r="GQ88" s="77">
        <v>0</v>
      </c>
      <c r="GR88" s="77" t="s">
        <v>423</v>
      </c>
      <c r="GS88" s="77">
        <v>0.1527377521613833</v>
      </c>
      <c r="GT88" s="77">
        <v>33.942822323559234</v>
      </c>
      <c r="GU88" s="77">
        <v>0.1527377521613833</v>
      </c>
      <c r="GV88" s="248">
        <v>33.942822323559234</v>
      </c>
      <c r="GW88" s="248">
        <v>0.1527377521613833</v>
      </c>
      <c r="GX88" s="77">
        <v>33.942822323559234</v>
      </c>
      <c r="GY88" s="77">
        <v>0</v>
      </c>
      <c r="GZ88" s="77">
        <v>0</v>
      </c>
    </row>
    <row r="89" spans="3:208" x14ac:dyDescent="0.25">
      <c r="C89" s="246"/>
      <c r="D89" s="246"/>
      <c r="E89" s="246"/>
      <c r="F89" s="246"/>
      <c r="G89" s="246"/>
      <c r="H89" s="246"/>
      <c r="I89" s="247"/>
      <c r="J89" s="247"/>
      <c r="K89" s="247"/>
      <c r="L89" s="124"/>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S89" s="77" t="s">
        <v>927</v>
      </c>
      <c r="AT89" s="77" t="s">
        <v>155</v>
      </c>
      <c r="AU89" s="77" t="s">
        <v>438</v>
      </c>
      <c r="AV89" s="77">
        <v>2021</v>
      </c>
      <c r="AW89" s="77">
        <v>1</v>
      </c>
      <c r="AX89" s="77">
        <v>0</v>
      </c>
      <c r="AY89" s="77">
        <v>0</v>
      </c>
      <c r="AZ89" s="77">
        <v>22.73625419407389</v>
      </c>
      <c r="BA89" s="77">
        <v>22.73625419407389</v>
      </c>
      <c r="BB89" s="77">
        <v>0</v>
      </c>
      <c r="BC89" s="77">
        <v>0</v>
      </c>
      <c r="BD89" s="77">
        <v>22.73625419407389</v>
      </c>
      <c r="BE89" s="77">
        <v>22.73625419407389</v>
      </c>
      <c r="BF89" s="77">
        <v>0</v>
      </c>
      <c r="BG89" s="77">
        <v>0</v>
      </c>
      <c r="BH89" s="77">
        <v>0</v>
      </c>
      <c r="BI89" s="77">
        <v>0</v>
      </c>
      <c r="BJ89" s="77">
        <v>0</v>
      </c>
      <c r="BK89" s="77">
        <v>0</v>
      </c>
      <c r="BL89" s="77">
        <v>0</v>
      </c>
      <c r="BM89" s="77">
        <v>0</v>
      </c>
      <c r="BN89" s="77">
        <v>22.73625419407389</v>
      </c>
      <c r="BO89" s="77">
        <v>22.73625419407389</v>
      </c>
      <c r="BP89" s="77">
        <v>0</v>
      </c>
      <c r="BQ89" s="77">
        <v>0</v>
      </c>
      <c r="BR89" s="77">
        <v>0</v>
      </c>
      <c r="BS89" s="77">
        <v>0</v>
      </c>
      <c r="BT89" s="77">
        <v>0</v>
      </c>
      <c r="BU89" s="77">
        <v>0</v>
      </c>
      <c r="BV89" s="77">
        <v>0</v>
      </c>
      <c r="BW89" s="77">
        <v>0</v>
      </c>
      <c r="BX89" s="77">
        <v>0</v>
      </c>
      <c r="BY89" s="77">
        <v>0</v>
      </c>
      <c r="CT89" s="77" t="s">
        <v>155</v>
      </c>
      <c r="CU89" s="77" t="s">
        <v>424</v>
      </c>
      <c r="CV89" s="77" t="s">
        <v>439</v>
      </c>
      <c r="CW89" s="77">
        <v>2021</v>
      </c>
      <c r="CX89" s="77">
        <v>0</v>
      </c>
      <c r="CY89" s="77">
        <v>0</v>
      </c>
      <c r="CZ89" s="77">
        <v>0</v>
      </c>
      <c r="DA89" s="77">
        <v>0</v>
      </c>
      <c r="DB89" s="77">
        <v>5.2405583313015436</v>
      </c>
      <c r="DC89" s="77">
        <v>0.69641821681223071</v>
      </c>
      <c r="DD89" s="77">
        <v>2.9419641522810189</v>
      </c>
      <c r="DE89" s="77">
        <v>1.6021759622082901</v>
      </c>
      <c r="DF89" s="77">
        <v>0.36068764874241299</v>
      </c>
      <c r="DG89" s="77">
        <v>0.36068764874241299</v>
      </c>
      <c r="DH89" s="77">
        <v>0</v>
      </c>
      <c r="DI89" s="77">
        <v>0</v>
      </c>
      <c r="DJ89" s="77">
        <v>7.8851902997614191E-5</v>
      </c>
      <c r="DL89" s="77">
        <v>0</v>
      </c>
      <c r="DM89" s="77">
        <v>2.844090749107429E-5</v>
      </c>
      <c r="DN89" s="77">
        <v>2.844090749107429E-5</v>
      </c>
      <c r="DO89" s="77">
        <v>0</v>
      </c>
      <c r="DP89" s="77">
        <v>2.844090749107429E-5</v>
      </c>
      <c r="DQ89" s="77">
        <v>2.844090749107429E-5</v>
      </c>
      <c r="DR89" s="77">
        <v>0</v>
      </c>
      <c r="DS89" s="77">
        <v>0</v>
      </c>
      <c r="DT89" s="77">
        <v>0</v>
      </c>
      <c r="DU89" s="77">
        <v>0</v>
      </c>
      <c r="DV89" s="77">
        <v>0</v>
      </c>
      <c r="DW89" s="77">
        <v>0</v>
      </c>
      <c r="GE89" s="77" t="s">
        <v>425</v>
      </c>
      <c r="GF89" s="77" t="s">
        <v>155</v>
      </c>
      <c r="GG89" s="77" t="s">
        <v>421</v>
      </c>
      <c r="GH89" s="77" t="s">
        <v>460</v>
      </c>
      <c r="GI89" s="77">
        <v>2022</v>
      </c>
      <c r="GJ89" s="77" t="s">
        <v>301</v>
      </c>
      <c r="GK89" s="77">
        <v>8585.7228092479672</v>
      </c>
      <c r="GL89" s="77">
        <v>170.752815</v>
      </c>
      <c r="GM89" s="77">
        <v>2022</v>
      </c>
      <c r="GN89" s="77" t="s">
        <v>175</v>
      </c>
      <c r="GO89" s="77">
        <v>5.3000000000000005E-2</v>
      </c>
      <c r="GP89" s="77">
        <v>3</v>
      </c>
      <c r="GQ89" s="77">
        <v>0</v>
      </c>
      <c r="GR89" s="77" t="s">
        <v>423</v>
      </c>
      <c r="GS89" s="77">
        <v>5.59662090813094E-2</v>
      </c>
      <c r="GT89" s="77">
        <v>480.51035785653886</v>
      </c>
      <c r="GU89" s="77">
        <v>5.59662090813094E-2</v>
      </c>
      <c r="GV89" s="248">
        <v>480.51035785653886</v>
      </c>
      <c r="GW89" s="248">
        <v>5.59662090813094E-2</v>
      </c>
      <c r="GX89" s="77">
        <v>480.51035785653886</v>
      </c>
      <c r="GY89" s="77">
        <v>0</v>
      </c>
      <c r="GZ89" s="77">
        <v>0</v>
      </c>
    </row>
    <row r="90" spans="3:208" x14ac:dyDescent="0.25">
      <c r="C90" s="246"/>
      <c r="D90" s="246"/>
      <c r="E90" s="246"/>
      <c r="F90" s="246"/>
      <c r="G90" s="246"/>
      <c r="H90" s="246"/>
      <c r="I90" s="247"/>
      <c r="J90" s="247"/>
      <c r="K90" s="247"/>
      <c r="L90" s="124"/>
      <c r="M90" s="247"/>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c r="AO90" s="247"/>
      <c r="AP90" s="247"/>
      <c r="AQ90" s="247"/>
      <c r="AS90" s="77" t="s">
        <v>927</v>
      </c>
      <c r="AT90" s="77" t="s">
        <v>155</v>
      </c>
      <c r="AU90" s="77" t="s">
        <v>438</v>
      </c>
      <c r="AV90" s="77">
        <v>2022</v>
      </c>
      <c r="AW90" s="77">
        <v>0.93457943925233644</v>
      </c>
      <c r="AX90" s="77">
        <v>0</v>
      </c>
      <c r="AY90" s="77">
        <v>0</v>
      </c>
      <c r="AZ90" s="77">
        <v>22.6573508931919</v>
      </c>
      <c r="BA90" s="77">
        <v>22.6573508931919</v>
      </c>
      <c r="BB90" s="77">
        <v>0</v>
      </c>
      <c r="BC90" s="77">
        <v>0</v>
      </c>
      <c r="BD90" s="77">
        <v>22.6573508931919</v>
      </c>
      <c r="BE90" s="77">
        <v>22.6573508931919</v>
      </c>
      <c r="BF90" s="77">
        <v>0</v>
      </c>
      <c r="BG90" s="77">
        <v>0</v>
      </c>
      <c r="BH90" s="77">
        <v>22.505368079809934</v>
      </c>
      <c r="BI90" s="77">
        <v>22.505368079809934</v>
      </c>
      <c r="BJ90" s="77">
        <v>0</v>
      </c>
      <c r="BK90" s="77">
        <v>0</v>
      </c>
      <c r="BL90" s="77">
        <v>0</v>
      </c>
      <c r="BM90" s="77">
        <v>0</v>
      </c>
      <c r="BN90" s="77">
        <v>21.17509429270271</v>
      </c>
      <c r="BO90" s="77">
        <v>21.17509429270271</v>
      </c>
      <c r="BP90" s="77">
        <v>21.0330542801962</v>
      </c>
      <c r="BQ90" s="77">
        <v>0</v>
      </c>
      <c r="BR90" s="77">
        <v>0</v>
      </c>
      <c r="BS90" s="77">
        <v>0</v>
      </c>
      <c r="BT90" s="77">
        <v>0</v>
      </c>
      <c r="BU90" s="77">
        <v>0</v>
      </c>
      <c r="BV90" s="77">
        <v>22.505368079809934</v>
      </c>
      <c r="BW90" s="77">
        <v>21.0330542801962</v>
      </c>
      <c r="BX90" s="77">
        <v>22.505368079809934</v>
      </c>
      <c r="BY90" s="77">
        <v>21.0330542801962</v>
      </c>
      <c r="CT90" s="77" t="s">
        <v>155</v>
      </c>
      <c r="CU90" s="77" t="s">
        <v>424</v>
      </c>
      <c r="CV90" s="77" t="s">
        <v>439</v>
      </c>
      <c r="CW90" s="77">
        <v>2022</v>
      </c>
      <c r="CX90" s="77">
        <v>0</v>
      </c>
      <c r="CY90" s="77">
        <v>0</v>
      </c>
      <c r="CZ90" s="77">
        <v>0</v>
      </c>
      <c r="DA90" s="77">
        <v>0</v>
      </c>
      <c r="DB90" s="77">
        <v>5.2405583313015436</v>
      </c>
      <c r="DC90" s="77">
        <v>0.69641821681223071</v>
      </c>
      <c r="DD90" s="77">
        <v>2.9419641522810189</v>
      </c>
      <c r="DE90" s="77">
        <v>1.6021759622082901</v>
      </c>
      <c r="DF90" s="77">
        <v>0.36068764874241299</v>
      </c>
      <c r="DG90" s="77">
        <v>0.36068764874241299</v>
      </c>
      <c r="DH90" s="77">
        <v>0.36068764874241299</v>
      </c>
      <c r="DI90" s="77">
        <v>0</v>
      </c>
      <c r="DJ90" s="77">
        <v>7.8851902997614191E-5</v>
      </c>
      <c r="DL90" s="77">
        <v>0</v>
      </c>
      <c r="DM90" s="77">
        <v>2.844090749107429E-5</v>
      </c>
      <c r="DN90" s="77">
        <v>2.844090749107429E-5</v>
      </c>
      <c r="DO90" s="77">
        <v>0</v>
      </c>
      <c r="DP90" s="77">
        <v>2.844090749107429E-5</v>
      </c>
      <c r="DQ90" s="77">
        <v>2.844090749107429E-5</v>
      </c>
      <c r="DR90" s="77">
        <v>0</v>
      </c>
      <c r="DS90" s="77">
        <v>2.844090749107429E-5</v>
      </c>
      <c r="DT90" s="77">
        <v>2.844090749107429E-5</v>
      </c>
      <c r="DU90" s="77">
        <v>0</v>
      </c>
      <c r="DV90" s="77">
        <v>0</v>
      </c>
      <c r="DW90" s="77">
        <v>0</v>
      </c>
      <c r="GE90" s="77" t="s">
        <v>422</v>
      </c>
      <c r="GF90" s="77" t="s">
        <v>155</v>
      </c>
      <c r="GG90" s="77" t="s">
        <v>421</v>
      </c>
      <c r="GH90" s="77" t="s">
        <v>460</v>
      </c>
      <c r="GI90" s="77">
        <v>2023</v>
      </c>
      <c r="GJ90" s="77" t="s">
        <v>305</v>
      </c>
      <c r="GK90" s="77">
        <v>233.23007680793981</v>
      </c>
      <c r="GL90" s="77">
        <v>170.752815</v>
      </c>
      <c r="GM90" s="77">
        <v>2023</v>
      </c>
      <c r="GN90" s="77" t="s">
        <v>175</v>
      </c>
      <c r="GO90" s="77">
        <v>0.13250000000000001</v>
      </c>
      <c r="GP90" s="77">
        <v>3</v>
      </c>
      <c r="GQ90" s="77">
        <v>0</v>
      </c>
      <c r="GR90" s="77" t="s">
        <v>423</v>
      </c>
      <c r="GS90" s="77">
        <v>0</v>
      </c>
      <c r="GT90" s="77">
        <v>0</v>
      </c>
      <c r="GU90" s="77">
        <v>0.1527377521613833</v>
      </c>
      <c r="GV90" s="248">
        <v>35.623037668071504</v>
      </c>
      <c r="GW90" s="248">
        <v>0.1527377521613833</v>
      </c>
      <c r="GX90" s="77">
        <v>35.623037668071504</v>
      </c>
      <c r="GY90" s="77">
        <v>0.1527377521613833</v>
      </c>
      <c r="GZ90" s="77">
        <v>35.623037668071504</v>
      </c>
    </row>
    <row r="91" spans="3:208" x14ac:dyDescent="0.25">
      <c r="C91" s="246"/>
      <c r="D91" s="246"/>
      <c r="E91" s="246"/>
      <c r="F91" s="246"/>
      <c r="G91" s="246"/>
      <c r="H91" s="246"/>
      <c r="I91" s="247"/>
      <c r="J91" s="247"/>
      <c r="K91" s="247"/>
      <c r="L91" s="124"/>
      <c r="M91" s="247"/>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c r="AO91" s="247"/>
      <c r="AP91" s="247"/>
      <c r="AQ91" s="247"/>
      <c r="AS91" s="77" t="s">
        <v>927</v>
      </c>
      <c r="AT91" s="77" t="s">
        <v>155</v>
      </c>
      <c r="AU91" s="77" t="s">
        <v>438</v>
      </c>
      <c r="AV91" s="77">
        <v>2023</v>
      </c>
      <c r="AW91" s="77">
        <v>0.87343872827321156</v>
      </c>
      <c r="AX91" s="77">
        <v>0</v>
      </c>
      <c r="AY91" s="77">
        <v>0</v>
      </c>
      <c r="AZ91" s="77">
        <v>0</v>
      </c>
      <c r="BA91" s="77">
        <v>0</v>
      </c>
      <c r="BB91" s="77">
        <v>0</v>
      </c>
      <c r="BC91" s="77">
        <v>0</v>
      </c>
      <c r="BD91" s="77">
        <v>23.495670680794788</v>
      </c>
      <c r="BE91" s="77">
        <v>23.495670680794788</v>
      </c>
      <c r="BF91" s="77">
        <v>0</v>
      </c>
      <c r="BG91" s="77">
        <v>0</v>
      </c>
      <c r="BH91" s="77">
        <v>23.338056914129041</v>
      </c>
      <c r="BI91" s="77">
        <v>23.338056914129041</v>
      </c>
      <c r="BJ91" s="77">
        <v>0</v>
      </c>
      <c r="BK91" s="77">
        <v>0</v>
      </c>
      <c r="BL91" s="77">
        <v>23.338056914129041</v>
      </c>
      <c r="BM91" s="77">
        <v>23.338056914129041</v>
      </c>
      <c r="BN91" s="77">
        <v>0</v>
      </c>
      <c r="BO91" s="77">
        <v>20.522028719359582</v>
      </c>
      <c r="BP91" s="77">
        <v>20.384362751444701</v>
      </c>
      <c r="BQ91" s="77">
        <v>20.384362751444701</v>
      </c>
      <c r="BR91" s="77">
        <v>0</v>
      </c>
      <c r="BS91" s="77">
        <v>0</v>
      </c>
      <c r="BT91" s="77">
        <v>0</v>
      </c>
      <c r="BU91" s="77">
        <v>0</v>
      </c>
      <c r="BV91" s="77">
        <v>23.338056914129041</v>
      </c>
      <c r="BW91" s="77">
        <v>20.384362751444701</v>
      </c>
      <c r="BX91" s="77">
        <v>23.338056914129041</v>
      </c>
      <c r="BY91" s="77">
        <v>20.384362751444701</v>
      </c>
      <c r="CT91" s="77" t="s">
        <v>155</v>
      </c>
      <c r="CU91" s="77" t="s">
        <v>424</v>
      </c>
      <c r="CV91" s="77" t="s">
        <v>439</v>
      </c>
      <c r="CW91" s="77">
        <v>2023</v>
      </c>
      <c r="CX91" s="77">
        <v>0</v>
      </c>
      <c r="CY91" s="77">
        <v>0</v>
      </c>
      <c r="CZ91" s="77">
        <v>0</v>
      </c>
      <c r="DA91" s="77">
        <v>0</v>
      </c>
      <c r="DB91" s="77">
        <v>5.4750346070077676</v>
      </c>
      <c r="DC91" s="77">
        <v>0.71896016785821271</v>
      </c>
      <c r="DD91" s="77">
        <v>3.0714971986151069</v>
      </c>
      <c r="DE91" s="77">
        <v>1.6845772405344479</v>
      </c>
      <c r="DF91" s="77">
        <v>0</v>
      </c>
      <c r="DG91" s="77">
        <v>0.37599181639994961</v>
      </c>
      <c r="DH91" s="77">
        <v>0.37599181639994961</v>
      </c>
      <c r="DI91" s="77">
        <v>0.37599181639994961</v>
      </c>
      <c r="DJ91" s="77">
        <v>7.8851902997614191E-5</v>
      </c>
      <c r="DL91" s="77">
        <v>0</v>
      </c>
      <c r="DM91" s="77">
        <v>0</v>
      </c>
      <c r="DN91" s="77">
        <v>0</v>
      </c>
      <c r="DO91" s="77">
        <v>0</v>
      </c>
      <c r="DP91" s="77">
        <v>2.9647670234665591E-5</v>
      </c>
      <c r="DQ91" s="77">
        <v>2.9647670234665591E-5</v>
      </c>
      <c r="DR91" s="77">
        <v>0</v>
      </c>
      <c r="DS91" s="77">
        <v>2.9647670234665591E-5</v>
      </c>
      <c r="DT91" s="77">
        <v>2.9647670234665591E-5</v>
      </c>
      <c r="DU91" s="77">
        <v>0</v>
      </c>
      <c r="DV91" s="77">
        <v>2.9647670234665591E-5</v>
      </c>
      <c r="DW91" s="77">
        <v>2.9647670234665591E-5</v>
      </c>
      <c r="GE91" s="77" t="s">
        <v>425</v>
      </c>
      <c r="GF91" s="77" t="s">
        <v>155</v>
      </c>
      <c r="GG91" s="77" t="s">
        <v>421</v>
      </c>
      <c r="GH91" s="77" t="s">
        <v>460</v>
      </c>
      <c r="GI91" s="77">
        <v>2023</v>
      </c>
      <c r="GJ91" s="77" t="s">
        <v>301</v>
      </c>
      <c r="GK91" s="77">
        <v>8896.5159934286166</v>
      </c>
      <c r="GL91" s="77">
        <v>170.752815</v>
      </c>
      <c r="GM91" s="77">
        <v>2023</v>
      </c>
      <c r="GN91" s="77" t="s">
        <v>175</v>
      </c>
      <c r="GO91" s="77">
        <v>5.3000000000000005E-2</v>
      </c>
      <c r="GP91" s="77">
        <v>3</v>
      </c>
      <c r="GQ91" s="77">
        <v>0</v>
      </c>
      <c r="GR91" s="77" t="s">
        <v>423</v>
      </c>
      <c r="GS91" s="77">
        <v>0</v>
      </c>
      <c r="GT91" s="77">
        <v>0</v>
      </c>
      <c r="GU91" s="77">
        <v>5.59662090813094E-2</v>
      </c>
      <c r="GV91" s="248">
        <v>497.90427418343899</v>
      </c>
      <c r="GW91" s="248">
        <v>5.59662090813094E-2</v>
      </c>
      <c r="GX91" s="77">
        <v>497.90427418343899</v>
      </c>
      <c r="GY91" s="77">
        <v>5.59662090813094E-2</v>
      </c>
      <c r="GZ91" s="77">
        <v>497.90427418343899</v>
      </c>
    </row>
    <row r="92" spans="3:208" x14ac:dyDescent="0.25">
      <c r="C92" s="246"/>
      <c r="D92" s="246"/>
      <c r="E92" s="246"/>
      <c r="F92" s="246"/>
      <c r="G92" s="246"/>
      <c r="H92" s="246"/>
      <c r="I92" s="247"/>
      <c r="J92" s="247"/>
      <c r="K92" s="247"/>
      <c r="L92" s="124"/>
      <c r="M92" s="247"/>
      <c r="N92" s="247"/>
      <c r="O92" s="247"/>
      <c r="P92" s="247"/>
      <c r="Q92" s="247"/>
      <c r="R92" s="247"/>
      <c r="S92" s="247"/>
      <c r="T92" s="247"/>
      <c r="U92" s="247"/>
      <c r="V92" s="247"/>
      <c r="W92" s="247"/>
      <c r="X92" s="247"/>
      <c r="Y92" s="247"/>
      <c r="Z92" s="247"/>
      <c r="AA92" s="247"/>
      <c r="AB92" s="247"/>
      <c r="AC92" s="247"/>
      <c r="AD92" s="247"/>
      <c r="AE92" s="247"/>
      <c r="AF92" s="247"/>
      <c r="AG92" s="247"/>
      <c r="AH92" s="247"/>
      <c r="AI92" s="247"/>
      <c r="AJ92" s="247"/>
      <c r="AK92" s="247"/>
      <c r="AL92" s="247"/>
      <c r="AM92" s="247"/>
      <c r="AN92" s="247"/>
      <c r="AO92" s="247"/>
      <c r="AP92" s="247"/>
      <c r="AQ92" s="247"/>
      <c r="AS92" s="77" t="s">
        <v>927</v>
      </c>
      <c r="AT92" s="77" t="s">
        <v>155</v>
      </c>
      <c r="AU92" s="77" t="s">
        <v>438</v>
      </c>
      <c r="AV92" s="77">
        <v>2024</v>
      </c>
      <c r="AW92" s="77">
        <v>0.81629787689085187</v>
      </c>
      <c r="AX92" s="77">
        <v>0</v>
      </c>
      <c r="AY92" s="77">
        <v>0</v>
      </c>
      <c r="AZ92" s="77">
        <v>0</v>
      </c>
      <c r="BA92" s="77">
        <v>0</v>
      </c>
      <c r="BB92" s="77">
        <v>0</v>
      </c>
      <c r="BC92" s="77">
        <v>0</v>
      </c>
      <c r="BD92" s="77">
        <v>0</v>
      </c>
      <c r="BE92" s="77">
        <v>0</v>
      </c>
      <c r="BF92" s="77">
        <v>0</v>
      </c>
      <c r="BG92" s="77">
        <v>0</v>
      </c>
      <c r="BH92" s="77">
        <v>23.338056914129041</v>
      </c>
      <c r="BI92" s="77">
        <v>23.338056914129041</v>
      </c>
      <c r="BJ92" s="77">
        <v>0</v>
      </c>
      <c r="BK92" s="77">
        <v>0</v>
      </c>
      <c r="BL92" s="77">
        <v>23.338056914129041</v>
      </c>
      <c r="BM92" s="77">
        <v>23.338056914129041</v>
      </c>
      <c r="BN92" s="77">
        <v>0</v>
      </c>
      <c r="BO92" s="77">
        <v>0</v>
      </c>
      <c r="BP92" s="77">
        <v>19.050806309761402</v>
      </c>
      <c r="BQ92" s="77">
        <v>19.050806309761402</v>
      </c>
      <c r="BR92" s="77">
        <v>0</v>
      </c>
      <c r="BS92" s="77">
        <v>0</v>
      </c>
      <c r="BT92" s="77">
        <v>0</v>
      </c>
      <c r="BU92" s="77">
        <v>0</v>
      </c>
      <c r="BV92" s="77">
        <v>23.338056914129041</v>
      </c>
      <c r="BW92" s="77">
        <v>19.050806309761402</v>
      </c>
      <c r="BX92" s="77">
        <v>23.338056914129041</v>
      </c>
      <c r="BY92" s="77">
        <v>19.050806309761402</v>
      </c>
      <c r="CT92" s="77" t="s">
        <v>155</v>
      </c>
      <c r="CU92" s="77" t="s">
        <v>424</v>
      </c>
      <c r="CV92" s="77" t="s">
        <v>439</v>
      </c>
      <c r="CW92" s="77">
        <v>2024</v>
      </c>
      <c r="CX92" s="77">
        <v>0</v>
      </c>
      <c r="CY92" s="77">
        <v>0</v>
      </c>
      <c r="CZ92" s="77">
        <v>0</v>
      </c>
      <c r="DA92" s="77">
        <v>0</v>
      </c>
      <c r="DB92" s="77">
        <v>5.4750346070077676</v>
      </c>
      <c r="DC92" s="77">
        <v>0.71896016785821271</v>
      </c>
      <c r="DD92" s="77">
        <v>3.0714971986151069</v>
      </c>
      <c r="DE92" s="77">
        <v>1.6845772405344479</v>
      </c>
      <c r="DF92" s="77">
        <v>0</v>
      </c>
      <c r="DG92" s="77">
        <v>0</v>
      </c>
      <c r="DH92" s="77">
        <v>0.37599181639994961</v>
      </c>
      <c r="DI92" s="77">
        <v>0.37599181639994961</v>
      </c>
      <c r="DJ92" s="77">
        <v>7.8851902997614191E-5</v>
      </c>
      <c r="DL92" s="77">
        <v>0</v>
      </c>
      <c r="DM92" s="77">
        <v>0</v>
      </c>
      <c r="DN92" s="77">
        <v>0</v>
      </c>
      <c r="DO92" s="77">
        <v>0</v>
      </c>
      <c r="DP92" s="77">
        <v>0</v>
      </c>
      <c r="DQ92" s="77">
        <v>0</v>
      </c>
      <c r="DR92" s="77">
        <v>0</v>
      </c>
      <c r="DS92" s="77">
        <v>2.9647670234665591E-5</v>
      </c>
      <c r="DT92" s="77">
        <v>2.9647670234665591E-5</v>
      </c>
      <c r="DU92" s="77">
        <v>0</v>
      </c>
      <c r="DV92" s="77">
        <v>2.9647670234665591E-5</v>
      </c>
      <c r="DW92" s="77">
        <v>2.9647670234665591E-5</v>
      </c>
      <c r="GE92" s="77" t="s">
        <v>422</v>
      </c>
      <c r="GF92" s="77" t="s">
        <v>155</v>
      </c>
      <c r="GG92" s="77" t="s">
        <v>421</v>
      </c>
      <c r="GH92" s="77" t="s">
        <v>460</v>
      </c>
      <c r="GI92" s="77">
        <v>2024</v>
      </c>
      <c r="GJ92" s="77" t="s">
        <v>305</v>
      </c>
      <c r="GK92" s="77">
        <v>233.23007680793981</v>
      </c>
      <c r="GL92" s="77">
        <v>170.752815</v>
      </c>
      <c r="GM92" s="77">
        <v>2024</v>
      </c>
      <c r="GN92" s="77" t="s">
        <v>175</v>
      </c>
      <c r="GO92" s="77">
        <v>0.13250000000000001</v>
      </c>
      <c r="GP92" s="77">
        <v>3</v>
      </c>
      <c r="GQ92" s="77">
        <v>0</v>
      </c>
      <c r="GR92" s="77" t="s">
        <v>423</v>
      </c>
      <c r="GS92" s="77">
        <v>0</v>
      </c>
      <c r="GT92" s="77">
        <v>0</v>
      </c>
      <c r="GU92" s="77">
        <v>0</v>
      </c>
      <c r="GV92" s="248">
        <v>0</v>
      </c>
      <c r="GW92" s="248">
        <v>0.1527377521613833</v>
      </c>
      <c r="GX92" s="77">
        <v>35.623037668071504</v>
      </c>
      <c r="GY92" s="77">
        <v>0.1527377521613833</v>
      </c>
      <c r="GZ92" s="77">
        <v>35.623037668071504</v>
      </c>
    </row>
    <row r="93" spans="3:208" x14ac:dyDescent="0.25">
      <c r="C93" s="246"/>
      <c r="D93" s="246"/>
      <c r="E93" s="246"/>
      <c r="F93" s="246"/>
      <c r="G93" s="246"/>
      <c r="H93" s="246"/>
      <c r="I93" s="247"/>
      <c r="J93" s="247"/>
      <c r="K93" s="247"/>
      <c r="L93" s="124"/>
      <c r="M93" s="247"/>
      <c r="N93" s="247"/>
      <c r="O93" s="247"/>
      <c r="P93" s="247"/>
      <c r="Q93" s="247"/>
      <c r="R93" s="247"/>
      <c r="S93" s="247"/>
      <c r="T93" s="247"/>
      <c r="U93" s="247"/>
      <c r="V93" s="247"/>
      <c r="W93" s="247"/>
      <c r="X93" s="247"/>
      <c r="Y93" s="247"/>
      <c r="Z93" s="247"/>
      <c r="AA93" s="247"/>
      <c r="AB93" s="247"/>
      <c r="AC93" s="247"/>
      <c r="AD93" s="247"/>
      <c r="AE93" s="247"/>
      <c r="AF93" s="247"/>
      <c r="AG93" s="247"/>
      <c r="AH93" s="247"/>
      <c r="AI93" s="247"/>
      <c r="AJ93" s="247"/>
      <c r="AK93" s="247"/>
      <c r="AL93" s="247"/>
      <c r="AM93" s="247"/>
      <c r="AN93" s="247"/>
      <c r="AO93" s="247"/>
      <c r="AP93" s="247"/>
      <c r="AQ93" s="247"/>
      <c r="AS93" s="77" t="s">
        <v>927</v>
      </c>
      <c r="AT93" s="77" t="s">
        <v>155</v>
      </c>
      <c r="AU93" s="77" t="s">
        <v>438</v>
      </c>
      <c r="AV93" s="77">
        <v>2025</v>
      </c>
      <c r="AW93" s="77">
        <v>0.76289521204752508</v>
      </c>
      <c r="AX93" s="77">
        <v>0</v>
      </c>
      <c r="AY93" s="77">
        <v>0</v>
      </c>
      <c r="AZ93" s="77">
        <v>0</v>
      </c>
      <c r="BA93" s="77">
        <v>0</v>
      </c>
      <c r="BB93" s="77">
        <v>0</v>
      </c>
      <c r="BC93" s="77">
        <v>0</v>
      </c>
      <c r="BD93" s="77">
        <v>0</v>
      </c>
      <c r="BE93" s="77">
        <v>0</v>
      </c>
      <c r="BF93" s="77">
        <v>0</v>
      </c>
      <c r="BG93" s="77">
        <v>0</v>
      </c>
      <c r="BH93" s="77">
        <v>0</v>
      </c>
      <c r="BI93" s="77">
        <v>0</v>
      </c>
      <c r="BJ93" s="77">
        <v>0</v>
      </c>
      <c r="BK93" s="77">
        <v>0</v>
      </c>
      <c r="BL93" s="77">
        <v>23.338056914129041</v>
      </c>
      <c r="BM93" s="77">
        <v>23.338056914129041</v>
      </c>
      <c r="BN93" s="77">
        <v>0</v>
      </c>
      <c r="BO93" s="77">
        <v>0</v>
      </c>
      <c r="BP93" s="77">
        <v>0</v>
      </c>
      <c r="BQ93" s="77">
        <v>17.804491878281684</v>
      </c>
      <c r="BR93" s="77">
        <v>0</v>
      </c>
      <c r="BS93" s="77">
        <v>0</v>
      </c>
      <c r="BT93" s="77">
        <v>0</v>
      </c>
      <c r="BU93" s="77">
        <v>0</v>
      </c>
      <c r="BV93" s="77">
        <v>0</v>
      </c>
      <c r="BW93" s="77">
        <v>0</v>
      </c>
      <c r="BX93" s="77">
        <v>0</v>
      </c>
      <c r="BY93" s="77">
        <v>0</v>
      </c>
      <c r="CT93" s="77" t="s">
        <v>155</v>
      </c>
      <c r="CU93" s="77" t="s">
        <v>424</v>
      </c>
      <c r="CV93" s="77" t="s">
        <v>439</v>
      </c>
      <c r="CW93" s="77">
        <v>2025</v>
      </c>
      <c r="CX93" s="77">
        <v>0</v>
      </c>
      <c r="CY93" s="77">
        <v>0</v>
      </c>
      <c r="CZ93" s="77">
        <v>0</v>
      </c>
      <c r="DA93" s="77">
        <v>0</v>
      </c>
      <c r="DB93" s="77">
        <v>5.4750346070077676</v>
      </c>
      <c r="DC93" s="77">
        <v>0.71896016785821271</v>
      </c>
      <c r="DD93" s="77">
        <v>3.0714971986151069</v>
      </c>
      <c r="DE93" s="77">
        <v>1.6845772405344479</v>
      </c>
      <c r="DF93" s="77">
        <v>0</v>
      </c>
      <c r="DG93" s="77">
        <v>0</v>
      </c>
      <c r="DH93" s="77">
        <v>0</v>
      </c>
      <c r="DI93" s="77">
        <v>0.37599181639994961</v>
      </c>
      <c r="DJ93" s="77">
        <v>7.8851902997614191E-5</v>
      </c>
      <c r="DL93" s="77">
        <v>0</v>
      </c>
      <c r="DM93" s="77">
        <v>0</v>
      </c>
      <c r="DN93" s="77">
        <v>0</v>
      </c>
      <c r="DO93" s="77">
        <v>0</v>
      </c>
      <c r="DP93" s="77">
        <v>0</v>
      </c>
      <c r="DQ93" s="77">
        <v>0</v>
      </c>
      <c r="DR93" s="77">
        <v>0</v>
      </c>
      <c r="DS93" s="77">
        <v>0</v>
      </c>
      <c r="DT93" s="77">
        <v>0</v>
      </c>
      <c r="DU93" s="77">
        <v>0</v>
      </c>
      <c r="DV93" s="77">
        <v>2.9647670234665591E-5</v>
      </c>
      <c r="DW93" s="77">
        <v>2.9647670234665591E-5</v>
      </c>
      <c r="GE93" s="77" t="s">
        <v>425</v>
      </c>
      <c r="GF93" s="77" t="s">
        <v>155</v>
      </c>
      <c r="GG93" s="77" t="s">
        <v>421</v>
      </c>
      <c r="GH93" s="77" t="s">
        <v>460</v>
      </c>
      <c r="GI93" s="77">
        <v>2024</v>
      </c>
      <c r="GJ93" s="77" t="s">
        <v>301</v>
      </c>
      <c r="GK93" s="77">
        <v>8896.5159934286166</v>
      </c>
      <c r="GL93" s="77">
        <v>170.752815</v>
      </c>
      <c r="GM93" s="77">
        <v>2024</v>
      </c>
      <c r="GN93" s="77" t="s">
        <v>175</v>
      </c>
      <c r="GO93" s="77">
        <v>5.3000000000000005E-2</v>
      </c>
      <c r="GP93" s="77">
        <v>3</v>
      </c>
      <c r="GQ93" s="77">
        <v>0</v>
      </c>
      <c r="GR93" s="77" t="s">
        <v>423</v>
      </c>
      <c r="GS93" s="77">
        <v>0</v>
      </c>
      <c r="GT93" s="77">
        <v>0</v>
      </c>
      <c r="GU93" s="77">
        <v>0</v>
      </c>
      <c r="GV93" s="248">
        <v>0</v>
      </c>
      <c r="GW93" s="248">
        <v>5.59662090813094E-2</v>
      </c>
      <c r="GX93" s="77">
        <v>497.90427418343899</v>
      </c>
      <c r="GY93" s="77">
        <v>5.59662090813094E-2</v>
      </c>
      <c r="GZ93" s="77">
        <v>497.90427418343899</v>
      </c>
    </row>
    <row r="94" spans="3:208" x14ac:dyDescent="0.25">
      <c r="C94" s="246"/>
      <c r="D94" s="246"/>
      <c r="E94" s="246"/>
      <c r="F94" s="246"/>
      <c r="G94" s="246"/>
      <c r="H94" s="246"/>
      <c r="I94" s="247"/>
      <c r="J94" s="247"/>
      <c r="K94" s="247"/>
      <c r="L94" s="124"/>
      <c r="M94" s="247"/>
      <c r="N94" s="247"/>
      <c r="O94" s="247"/>
      <c r="P94" s="247"/>
      <c r="Q94" s="247"/>
      <c r="R94" s="247"/>
      <c r="S94" s="247"/>
      <c r="T94" s="247"/>
      <c r="U94" s="247"/>
      <c r="V94" s="247"/>
      <c r="W94" s="247"/>
      <c r="X94" s="247"/>
      <c r="Y94" s="247"/>
      <c r="Z94" s="247"/>
      <c r="AA94" s="247"/>
      <c r="AB94" s="247"/>
      <c r="AC94" s="247"/>
      <c r="AD94" s="247"/>
      <c r="AE94" s="247"/>
      <c r="AF94" s="247"/>
      <c r="AG94" s="247"/>
      <c r="AH94" s="247"/>
      <c r="AI94" s="247"/>
      <c r="AJ94" s="247"/>
      <c r="AK94" s="247"/>
      <c r="AL94" s="247"/>
      <c r="AM94" s="247"/>
      <c r="AN94" s="247"/>
      <c r="AO94" s="247"/>
      <c r="AP94" s="247"/>
      <c r="AQ94" s="247"/>
      <c r="AS94" s="77" t="s">
        <v>927</v>
      </c>
      <c r="AT94" s="77" t="s">
        <v>155</v>
      </c>
      <c r="AU94" s="77" t="s">
        <v>440</v>
      </c>
      <c r="AV94" s="77">
        <v>2020</v>
      </c>
      <c r="AW94" s="77">
        <v>1</v>
      </c>
      <c r="AX94" s="77">
        <v>0</v>
      </c>
      <c r="AY94" s="77">
        <v>0</v>
      </c>
      <c r="AZ94" s="77">
        <v>16.411933240498577</v>
      </c>
      <c r="BA94" s="77">
        <v>16.411933240498577</v>
      </c>
      <c r="BB94" s="77">
        <v>0</v>
      </c>
      <c r="BC94" s="77">
        <v>0</v>
      </c>
      <c r="BD94" s="77">
        <v>0</v>
      </c>
      <c r="BE94" s="77">
        <v>0</v>
      </c>
      <c r="BF94" s="77">
        <v>0</v>
      </c>
      <c r="BG94" s="77">
        <v>0</v>
      </c>
      <c r="BH94" s="77">
        <v>0</v>
      </c>
      <c r="BI94" s="77">
        <v>0</v>
      </c>
      <c r="BJ94" s="77">
        <v>0</v>
      </c>
      <c r="BK94" s="77">
        <v>0</v>
      </c>
      <c r="BL94" s="77">
        <v>0</v>
      </c>
      <c r="BM94" s="77">
        <v>0</v>
      </c>
      <c r="BN94" s="77">
        <v>16.411933240498577</v>
      </c>
      <c r="BO94" s="77">
        <v>0</v>
      </c>
      <c r="BP94" s="77">
        <v>0</v>
      </c>
      <c r="BQ94" s="77">
        <v>0</v>
      </c>
      <c r="BR94" s="77">
        <v>0</v>
      </c>
      <c r="BS94" s="77">
        <v>0</v>
      </c>
      <c r="BT94" s="77">
        <v>0</v>
      </c>
      <c r="BU94" s="77">
        <v>0</v>
      </c>
      <c r="BV94" s="77">
        <v>0</v>
      </c>
      <c r="BW94" s="77">
        <v>0</v>
      </c>
      <c r="BX94" s="77">
        <v>0</v>
      </c>
      <c r="BY94" s="77">
        <v>0</v>
      </c>
      <c r="CT94" s="77" t="s">
        <v>155</v>
      </c>
      <c r="CU94" s="77" t="s">
        <v>424</v>
      </c>
      <c r="CV94" s="77" t="s">
        <v>446</v>
      </c>
      <c r="CW94" s="77">
        <v>2020</v>
      </c>
      <c r="CX94" s="77">
        <v>0</v>
      </c>
      <c r="CY94" s="77">
        <v>0</v>
      </c>
      <c r="CZ94" s="77">
        <v>0</v>
      </c>
      <c r="DA94" s="77">
        <v>0</v>
      </c>
      <c r="DB94" s="77">
        <v>7.7900575334948541E-2</v>
      </c>
      <c r="DC94" s="77">
        <v>3.6425060683954499E-2</v>
      </c>
      <c r="DD94" s="77">
        <v>1.5808724525432629E-3</v>
      </c>
      <c r="DE94" s="77">
        <v>3.9894642198450722E-2</v>
      </c>
      <c r="DF94" s="77">
        <v>7.8847092159216314E-3</v>
      </c>
      <c r="DG94" s="77">
        <v>0</v>
      </c>
      <c r="DH94" s="77">
        <v>0</v>
      </c>
      <c r="DI94" s="77">
        <v>0</v>
      </c>
      <c r="DJ94" s="77">
        <v>5.2407832754790646E-3</v>
      </c>
      <c r="DL94" s="77">
        <v>0</v>
      </c>
      <c r="DM94" s="77">
        <v>4.1322052190817737E-5</v>
      </c>
      <c r="DN94" s="77">
        <v>4.1322052190817737E-5</v>
      </c>
      <c r="DO94" s="77">
        <v>0</v>
      </c>
      <c r="DP94" s="77">
        <v>0</v>
      </c>
      <c r="DQ94" s="77">
        <v>0</v>
      </c>
      <c r="DR94" s="77">
        <v>0</v>
      </c>
      <c r="DS94" s="77">
        <v>0</v>
      </c>
      <c r="DT94" s="77">
        <v>0</v>
      </c>
      <c r="DU94" s="77">
        <v>0</v>
      </c>
      <c r="DV94" s="77">
        <v>0</v>
      </c>
      <c r="DW94" s="77">
        <v>0</v>
      </c>
      <c r="GE94" s="77" t="s">
        <v>422</v>
      </c>
      <c r="GF94" s="77" t="s">
        <v>155</v>
      </c>
      <c r="GG94" s="77" t="s">
        <v>421</v>
      </c>
      <c r="GH94" s="77" t="s">
        <v>460</v>
      </c>
      <c r="GI94" s="77">
        <v>2025</v>
      </c>
      <c r="GJ94" s="77" t="s">
        <v>305</v>
      </c>
      <c r="GK94" s="77">
        <v>233.23007680793981</v>
      </c>
      <c r="GL94" s="77">
        <v>170.752815</v>
      </c>
      <c r="GM94" s="77">
        <v>2025</v>
      </c>
      <c r="GN94" s="77" t="s">
        <v>175</v>
      </c>
      <c r="GO94" s="77">
        <v>0.13250000000000001</v>
      </c>
      <c r="GP94" s="77">
        <v>3</v>
      </c>
      <c r="GQ94" s="77">
        <v>0</v>
      </c>
      <c r="GR94" s="77" t="s">
        <v>423</v>
      </c>
      <c r="GS94" s="77">
        <v>0</v>
      </c>
      <c r="GT94" s="77">
        <v>0</v>
      </c>
      <c r="GU94" s="77">
        <v>0</v>
      </c>
      <c r="GV94" s="248">
        <v>0</v>
      </c>
      <c r="GW94" s="248">
        <v>0</v>
      </c>
      <c r="GX94" s="77">
        <v>0</v>
      </c>
      <c r="GY94" s="77">
        <v>0.1527377521613833</v>
      </c>
      <c r="GZ94" s="77">
        <v>35.623037668071504</v>
      </c>
    </row>
    <row r="95" spans="3:208" x14ac:dyDescent="0.25">
      <c r="C95" s="246"/>
      <c r="D95" s="246"/>
      <c r="E95" s="246"/>
      <c r="F95" s="246"/>
      <c r="G95" s="246"/>
      <c r="H95" s="246"/>
      <c r="I95" s="247"/>
      <c r="J95" s="247"/>
      <c r="K95" s="247"/>
      <c r="L95" s="124"/>
      <c r="M95" s="247"/>
      <c r="N95" s="247"/>
      <c r="O95" s="247"/>
      <c r="P95" s="247"/>
      <c r="Q95" s="247"/>
      <c r="R95" s="247"/>
      <c r="S95" s="247"/>
      <c r="T95" s="247"/>
      <c r="U95" s="247"/>
      <c r="V95" s="247"/>
      <c r="W95" s="247"/>
      <c r="X95" s="247"/>
      <c r="Y95" s="247"/>
      <c r="Z95" s="247"/>
      <c r="AA95" s="247"/>
      <c r="AB95" s="247"/>
      <c r="AC95" s="247"/>
      <c r="AD95" s="247"/>
      <c r="AE95" s="247"/>
      <c r="AF95" s="247"/>
      <c r="AG95" s="247"/>
      <c r="AH95" s="247"/>
      <c r="AI95" s="247"/>
      <c r="AJ95" s="247"/>
      <c r="AK95" s="247"/>
      <c r="AL95" s="247"/>
      <c r="AM95" s="247"/>
      <c r="AN95" s="247"/>
      <c r="AO95" s="247"/>
      <c r="AP95" s="247"/>
      <c r="AQ95" s="247"/>
      <c r="AS95" s="77" t="s">
        <v>927</v>
      </c>
      <c r="AT95" s="77" t="s">
        <v>155</v>
      </c>
      <c r="AU95" s="77" t="s">
        <v>440</v>
      </c>
      <c r="AV95" s="77">
        <v>2021</v>
      </c>
      <c r="AW95" s="77">
        <v>1</v>
      </c>
      <c r="AX95" s="77">
        <v>0</v>
      </c>
      <c r="AY95" s="77">
        <v>0</v>
      </c>
      <c r="AZ95" s="77">
        <v>16.411933240498577</v>
      </c>
      <c r="BA95" s="77">
        <v>16.411933240498577</v>
      </c>
      <c r="BB95" s="77">
        <v>0</v>
      </c>
      <c r="BC95" s="77">
        <v>0</v>
      </c>
      <c r="BD95" s="77">
        <v>16.411933240498577</v>
      </c>
      <c r="BE95" s="77">
        <v>16.411933240498577</v>
      </c>
      <c r="BF95" s="77">
        <v>0</v>
      </c>
      <c r="BG95" s="77">
        <v>0</v>
      </c>
      <c r="BH95" s="77">
        <v>0</v>
      </c>
      <c r="BI95" s="77">
        <v>0</v>
      </c>
      <c r="BJ95" s="77">
        <v>0</v>
      </c>
      <c r="BK95" s="77">
        <v>0</v>
      </c>
      <c r="BL95" s="77">
        <v>0</v>
      </c>
      <c r="BM95" s="77">
        <v>0</v>
      </c>
      <c r="BN95" s="77">
        <v>16.411933240498577</v>
      </c>
      <c r="BO95" s="77">
        <v>16.411933240498577</v>
      </c>
      <c r="BP95" s="77">
        <v>0</v>
      </c>
      <c r="BQ95" s="77">
        <v>0</v>
      </c>
      <c r="BR95" s="77">
        <v>0</v>
      </c>
      <c r="BS95" s="77">
        <v>0</v>
      </c>
      <c r="BT95" s="77">
        <v>0</v>
      </c>
      <c r="BU95" s="77">
        <v>0</v>
      </c>
      <c r="BV95" s="77">
        <v>0</v>
      </c>
      <c r="BW95" s="77">
        <v>0</v>
      </c>
      <c r="BX95" s="77">
        <v>0</v>
      </c>
      <c r="BY95" s="77">
        <v>0</v>
      </c>
      <c r="CT95" s="77" t="s">
        <v>155</v>
      </c>
      <c r="CU95" s="77" t="s">
        <v>424</v>
      </c>
      <c r="CV95" s="77" t="s">
        <v>446</v>
      </c>
      <c r="CW95" s="77">
        <v>2021</v>
      </c>
      <c r="CX95" s="77">
        <v>0</v>
      </c>
      <c r="CY95" s="77">
        <v>0</v>
      </c>
      <c r="CZ95" s="77">
        <v>0</v>
      </c>
      <c r="DA95" s="77">
        <v>0</v>
      </c>
      <c r="DB95" s="77">
        <v>7.7900575334948541E-2</v>
      </c>
      <c r="DC95" s="77">
        <v>3.6425060683954499E-2</v>
      </c>
      <c r="DD95" s="77">
        <v>1.5808724525432629E-3</v>
      </c>
      <c r="DE95" s="77">
        <v>3.9894642198450722E-2</v>
      </c>
      <c r="DF95" s="77">
        <v>7.8847092159216314E-3</v>
      </c>
      <c r="DG95" s="77">
        <v>7.8847092159216314E-3</v>
      </c>
      <c r="DH95" s="77">
        <v>0</v>
      </c>
      <c r="DI95" s="77">
        <v>0</v>
      </c>
      <c r="DJ95" s="77">
        <v>5.2407832754790646E-3</v>
      </c>
      <c r="DL95" s="77">
        <v>0</v>
      </c>
      <c r="DM95" s="77">
        <v>4.1322052190817737E-5</v>
      </c>
      <c r="DN95" s="77">
        <v>4.1322052190817737E-5</v>
      </c>
      <c r="DO95" s="77">
        <v>0</v>
      </c>
      <c r="DP95" s="77">
        <v>4.1322052190817737E-5</v>
      </c>
      <c r="DQ95" s="77">
        <v>4.1322052190817737E-5</v>
      </c>
      <c r="DR95" s="77">
        <v>0</v>
      </c>
      <c r="DS95" s="77">
        <v>0</v>
      </c>
      <c r="DT95" s="77">
        <v>0</v>
      </c>
      <c r="DU95" s="77">
        <v>0</v>
      </c>
      <c r="DV95" s="77">
        <v>0</v>
      </c>
      <c r="DW95" s="77">
        <v>0</v>
      </c>
      <c r="GE95" s="77" t="s">
        <v>425</v>
      </c>
      <c r="GF95" s="77" t="s">
        <v>155</v>
      </c>
      <c r="GG95" s="77" t="s">
        <v>421</v>
      </c>
      <c r="GH95" s="77" t="s">
        <v>460</v>
      </c>
      <c r="GI95" s="77">
        <v>2025</v>
      </c>
      <c r="GJ95" s="77" t="s">
        <v>301</v>
      </c>
      <c r="GK95" s="77">
        <v>8896.5159934286166</v>
      </c>
      <c r="GL95" s="77">
        <v>170.752815</v>
      </c>
      <c r="GM95" s="77">
        <v>2025</v>
      </c>
      <c r="GN95" s="77" t="s">
        <v>175</v>
      </c>
      <c r="GO95" s="77">
        <v>5.3000000000000005E-2</v>
      </c>
      <c r="GP95" s="77">
        <v>3</v>
      </c>
      <c r="GQ95" s="77">
        <v>0</v>
      </c>
      <c r="GR95" s="77" t="s">
        <v>423</v>
      </c>
      <c r="GS95" s="77">
        <v>0</v>
      </c>
      <c r="GT95" s="77">
        <v>0</v>
      </c>
      <c r="GU95" s="77">
        <v>0</v>
      </c>
      <c r="GV95" s="248">
        <v>0</v>
      </c>
      <c r="GW95" s="248">
        <v>0</v>
      </c>
      <c r="GX95" s="77">
        <v>0</v>
      </c>
      <c r="GY95" s="77">
        <v>5.59662090813094E-2</v>
      </c>
      <c r="GZ95" s="77">
        <v>497.90427418343899</v>
      </c>
    </row>
    <row r="96" spans="3:208" x14ac:dyDescent="0.25">
      <c r="C96" s="246"/>
      <c r="D96" s="246"/>
      <c r="E96" s="246"/>
      <c r="F96" s="246"/>
      <c r="G96" s="246"/>
      <c r="H96" s="246"/>
      <c r="I96" s="247"/>
      <c r="J96" s="247"/>
      <c r="K96" s="247"/>
      <c r="L96" s="124"/>
      <c r="M96" s="247"/>
      <c r="N96" s="247"/>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c r="AO96" s="247"/>
      <c r="AP96" s="247"/>
      <c r="AQ96" s="247"/>
      <c r="AS96" s="77" t="s">
        <v>927</v>
      </c>
      <c r="AT96" s="77" t="s">
        <v>155</v>
      </c>
      <c r="AU96" s="77" t="s">
        <v>440</v>
      </c>
      <c r="AV96" s="77">
        <v>2022</v>
      </c>
      <c r="AW96" s="77">
        <v>0.93457943925233644</v>
      </c>
      <c r="AX96" s="77">
        <v>0</v>
      </c>
      <c r="AY96" s="77">
        <v>0</v>
      </c>
      <c r="AZ96" s="77">
        <v>15.953029187327425</v>
      </c>
      <c r="BA96" s="77">
        <v>15.953029187327425</v>
      </c>
      <c r="BB96" s="77">
        <v>0</v>
      </c>
      <c r="BC96" s="77">
        <v>0</v>
      </c>
      <c r="BD96" s="77">
        <v>15.953029187327425</v>
      </c>
      <c r="BE96" s="77">
        <v>15.953029187327425</v>
      </c>
      <c r="BF96" s="77">
        <v>0</v>
      </c>
      <c r="BG96" s="77">
        <v>0</v>
      </c>
      <c r="BH96" s="77">
        <v>15.594431404817156</v>
      </c>
      <c r="BI96" s="77">
        <v>15.594431404817156</v>
      </c>
      <c r="BJ96" s="77">
        <v>0</v>
      </c>
      <c r="BK96" s="77">
        <v>0</v>
      </c>
      <c r="BL96" s="77">
        <v>0</v>
      </c>
      <c r="BM96" s="77">
        <v>0</v>
      </c>
      <c r="BN96" s="77">
        <v>14.909373072268622</v>
      </c>
      <c r="BO96" s="77">
        <v>14.909373072268622</v>
      </c>
      <c r="BP96" s="77">
        <v>14.574234957773044</v>
      </c>
      <c r="BQ96" s="77">
        <v>0</v>
      </c>
      <c r="BR96" s="77">
        <v>0</v>
      </c>
      <c r="BS96" s="77">
        <v>0</v>
      </c>
      <c r="BT96" s="77">
        <v>0</v>
      </c>
      <c r="BU96" s="77">
        <v>0</v>
      </c>
      <c r="BV96" s="77">
        <v>15.594431404817156</v>
      </c>
      <c r="BW96" s="77">
        <v>14.574234957773044</v>
      </c>
      <c r="BX96" s="77">
        <v>15.594431404817156</v>
      </c>
      <c r="BY96" s="77">
        <v>14.574234957773044</v>
      </c>
      <c r="CT96" s="77" t="s">
        <v>155</v>
      </c>
      <c r="CU96" s="77" t="s">
        <v>424</v>
      </c>
      <c r="CV96" s="77" t="s">
        <v>446</v>
      </c>
      <c r="CW96" s="77">
        <v>2022</v>
      </c>
      <c r="CX96" s="77">
        <v>0</v>
      </c>
      <c r="CY96" s="77">
        <v>0</v>
      </c>
      <c r="CZ96" s="77">
        <v>0</v>
      </c>
      <c r="DA96" s="77">
        <v>0</v>
      </c>
      <c r="DB96" s="77">
        <v>7.7900575334948541E-2</v>
      </c>
      <c r="DC96" s="77">
        <v>3.6425060683954499E-2</v>
      </c>
      <c r="DD96" s="77">
        <v>1.5808724525432629E-3</v>
      </c>
      <c r="DE96" s="77">
        <v>3.9894642198450722E-2</v>
      </c>
      <c r="DF96" s="77">
        <v>7.8847092159216314E-3</v>
      </c>
      <c r="DG96" s="77">
        <v>7.8847092159216314E-3</v>
      </c>
      <c r="DH96" s="77">
        <v>7.8847092159216314E-3</v>
      </c>
      <c r="DI96" s="77">
        <v>0</v>
      </c>
      <c r="DJ96" s="77">
        <v>5.2407832754790646E-3</v>
      </c>
      <c r="DL96" s="77">
        <v>0</v>
      </c>
      <c r="DM96" s="77">
        <v>4.1322052190817737E-5</v>
      </c>
      <c r="DN96" s="77">
        <v>4.1322052190817737E-5</v>
      </c>
      <c r="DO96" s="77">
        <v>0</v>
      </c>
      <c r="DP96" s="77">
        <v>4.1322052190817737E-5</v>
      </c>
      <c r="DQ96" s="77">
        <v>4.1322052190817737E-5</v>
      </c>
      <c r="DR96" s="77">
        <v>0</v>
      </c>
      <c r="DS96" s="77">
        <v>4.1322052190817737E-5</v>
      </c>
      <c r="DT96" s="77">
        <v>4.1322052190817737E-5</v>
      </c>
      <c r="DU96" s="77">
        <v>0</v>
      </c>
      <c r="DV96" s="77">
        <v>0</v>
      </c>
      <c r="DW96" s="77">
        <v>0</v>
      </c>
      <c r="GE96" s="77" t="s">
        <v>422</v>
      </c>
      <c r="GF96" s="77" t="s">
        <v>155</v>
      </c>
      <c r="GG96" s="77" t="s">
        <v>421</v>
      </c>
      <c r="GH96" s="77" t="s">
        <v>467</v>
      </c>
      <c r="GI96" s="77">
        <v>2021</v>
      </c>
      <c r="GJ96" s="77" t="s">
        <v>305</v>
      </c>
      <c r="GK96" s="77">
        <v>0.69641821681223082</v>
      </c>
      <c r="GL96" s="77">
        <v>170.752815</v>
      </c>
      <c r="GM96" s="77">
        <v>2021</v>
      </c>
      <c r="GN96" s="77" t="s">
        <v>175</v>
      </c>
      <c r="GO96" s="77">
        <v>0.13250000000000001</v>
      </c>
      <c r="GP96" s="77">
        <v>3</v>
      </c>
      <c r="GQ96" s="77">
        <v>0</v>
      </c>
      <c r="GR96" s="77" t="s">
        <v>423</v>
      </c>
      <c r="GS96" s="77">
        <v>0.1527377521613833</v>
      </c>
      <c r="GT96" s="77">
        <v>0.10636935300013901</v>
      </c>
      <c r="GU96" s="77">
        <v>0.1527377521613833</v>
      </c>
      <c r="GV96" s="248">
        <v>0.10636935300013901</v>
      </c>
      <c r="GW96" s="248">
        <v>0</v>
      </c>
      <c r="GX96" s="77">
        <v>0</v>
      </c>
      <c r="GY96" s="77">
        <v>0</v>
      </c>
      <c r="GZ96" s="77">
        <v>0</v>
      </c>
    </row>
    <row r="97" spans="3:208" x14ac:dyDescent="0.25">
      <c r="C97" s="246"/>
      <c r="D97" s="246"/>
      <c r="E97" s="246"/>
      <c r="F97" s="246"/>
      <c r="G97" s="246"/>
      <c r="H97" s="246"/>
      <c r="I97" s="247"/>
      <c r="J97" s="247"/>
      <c r="K97" s="247"/>
      <c r="L97" s="124"/>
      <c r="M97" s="247"/>
      <c r="N97" s="247"/>
      <c r="O97" s="247"/>
      <c r="P97" s="247"/>
      <c r="Q97" s="247"/>
      <c r="R97" s="247"/>
      <c r="S97" s="247"/>
      <c r="T97" s="247"/>
      <c r="U97" s="247"/>
      <c r="V97" s="247"/>
      <c r="W97" s="247"/>
      <c r="X97" s="247"/>
      <c r="Y97" s="247"/>
      <c r="Z97" s="247"/>
      <c r="AA97" s="247"/>
      <c r="AB97" s="247"/>
      <c r="AC97" s="247"/>
      <c r="AD97" s="247"/>
      <c r="AE97" s="247"/>
      <c r="AF97" s="247"/>
      <c r="AG97" s="247"/>
      <c r="AH97" s="247"/>
      <c r="AI97" s="247"/>
      <c r="AJ97" s="247"/>
      <c r="AK97" s="247"/>
      <c r="AL97" s="247"/>
      <c r="AM97" s="247"/>
      <c r="AN97" s="247"/>
      <c r="AO97" s="247"/>
      <c r="AP97" s="247"/>
      <c r="AQ97" s="247"/>
      <c r="AS97" s="77" t="s">
        <v>927</v>
      </c>
      <c r="AT97" s="77" t="s">
        <v>155</v>
      </c>
      <c r="AU97" s="77" t="s">
        <v>440</v>
      </c>
      <c r="AV97" s="77">
        <v>2023</v>
      </c>
      <c r="AW97" s="77">
        <v>0.87343872827321156</v>
      </c>
      <c r="AX97" s="77">
        <v>0</v>
      </c>
      <c r="AY97" s="77">
        <v>0</v>
      </c>
      <c r="AZ97" s="77">
        <v>0</v>
      </c>
      <c r="BA97" s="77">
        <v>0</v>
      </c>
      <c r="BB97" s="77">
        <v>0</v>
      </c>
      <c r="BC97" s="77">
        <v>0</v>
      </c>
      <c r="BD97" s="77">
        <v>16.543324088582349</v>
      </c>
      <c r="BE97" s="77">
        <v>16.543324088582349</v>
      </c>
      <c r="BF97" s="77">
        <v>0</v>
      </c>
      <c r="BG97" s="77">
        <v>0</v>
      </c>
      <c r="BH97" s="77">
        <v>16.171439462526212</v>
      </c>
      <c r="BI97" s="77">
        <v>16.171439462526212</v>
      </c>
      <c r="BJ97" s="77">
        <v>0</v>
      </c>
      <c r="BK97" s="77">
        <v>0</v>
      </c>
      <c r="BL97" s="77">
        <v>16.171439462526212</v>
      </c>
      <c r="BM97" s="77">
        <v>16.171439462526212</v>
      </c>
      <c r="BN97" s="77">
        <v>0</v>
      </c>
      <c r="BO97" s="77">
        <v>14.449579953342953</v>
      </c>
      <c r="BP97" s="77">
        <v>14.124761518496122</v>
      </c>
      <c r="BQ97" s="77">
        <v>14.124761518496122</v>
      </c>
      <c r="BR97" s="77">
        <v>0</v>
      </c>
      <c r="BS97" s="77">
        <v>0</v>
      </c>
      <c r="BT97" s="77">
        <v>0</v>
      </c>
      <c r="BU97" s="77">
        <v>0</v>
      </c>
      <c r="BV97" s="77">
        <v>16.171439462526212</v>
      </c>
      <c r="BW97" s="77">
        <v>14.124761518496122</v>
      </c>
      <c r="BX97" s="77">
        <v>16.171439462526212</v>
      </c>
      <c r="BY97" s="77">
        <v>14.124761518496122</v>
      </c>
      <c r="CT97" s="77" t="s">
        <v>155</v>
      </c>
      <c r="CU97" s="77" t="s">
        <v>424</v>
      </c>
      <c r="CV97" s="77" t="s">
        <v>446</v>
      </c>
      <c r="CW97" s="77">
        <v>2023</v>
      </c>
      <c r="CX97" s="77">
        <v>0</v>
      </c>
      <c r="CY97" s="77">
        <v>0</v>
      </c>
      <c r="CZ97" s="77">
        <v>0</v>
      </c>
      <c r="DA97" s="77">
        <v>0</v>
      </c>
      <c r="DB97" s="77">
        <v>8.0408269036977259E-2</v>
      </c>
      <c r="DC97" s="77">
        <v>3.7590224611390707E-2</v>
      </c>
      <c r="DD97" s="77">
        <v>1.6314334115687171E-3</v>
      </c>
      <c r="DE97" s="77">
        <v>4.1186611014017702E-2</v>
      </c>
      <c r="DF97" s="77">
        <v>0</v>
      </c>
      <c r="DG97" s="77">
        <v>8.1378100371604888E-3</v>
      </c>
      <c r="DH97" s="77">
        <v>8.1378100371604888E-3</v>
      </c>
      <c r="DI97" s="77">
        <v>8.1378100371604888E-3</v>
      </c>
      <c r="DJ97" s="77">
        <v>5.2407832754790646E-3</v>
      </c>
      <c r="DL97" s="77">
        <v>0</v>
      </c>
      <c r="DM97" s="77">
        <v>0</v>
      </c>
      <c r="DN97" s="77">
        <v>0</v>
      </c>
      <c r="DO97" s="77">
        <v>0</v>
      </c>
      <c r="DP97" s="77">
        <v>4.2648498741776355E-5</v>
      </c>
      <c r="DQ97" s="77">
        <v>4.2648498741776355E-5</v>
      </c>
      <c r="DR97" s="77">
        <v>0</v>
      </c>
      <c r="DS97" s="77">
        <v>4.2648498741776355E-5</v>
      </c>
      <c r="DT97" s="77">
        <v>4.2648498741776355E-5</v>
      </c>
      <c r="DU97" s="77">
        <v>0</v>
      </c>
      <c r="DV97" s="77">
        <v>4.2648498741776355E-5</v>
      </c>
      <c r="DW97" s="77">
        <v>4.2648498741776355E-5</v>
      </c>
      <c r="GE97" s="77" t="s">
        <v>425</v>
      </c>
      <c r="GF97" s="77" t="s">
        <v>155</v>
      </c>
      <c r="GG97" s="77" t="s">
        <v>421</v>
      </c>
      <c r="GH97" s="77" t="s">
        <v>467</v>
      </c>
      <c r="GI97" s="77">
        <v>2021</v>
      </c>
      <c r="GJ97" s="77" t="s">
        <v>301</v>
      </c>
      <c r="GK97" s="77">
        <v>2.9419641522810149</v>
      </c>
      <c r="GL97" s="77">
        <v>170.752815</v>
      </c>
      <c r="GM97" s="77">
        <v>2021</v>
      </c>
      <c r="GN97" s="77" t="s">
        <v>175</v>
      </c>
      <c r="GO97" s="77">
        <v>5.3000000000000005E-2</v>
      </c>
      <c r="GP97" s="77">
        <v>3</v>
      </c>
      <c r="GQ97" s="77">
        <v>0</v>
      </c>
      <c r="GR97" s="77" t="s">
        <v>423</v>
      </c>
      <c r="GS97" s="77">
        <v>5.59662090813094E-2</v>
      </c>
      <c r="GT97" s="77">
        <v>0.16465058085627646</v>
      </c>
      <c r="GU97" s="77">
        <v>5.59662090813094E-2</v>
      </c>
      <c r="GV97" s="248">
        <v>0.16465058085627646</v>
      </c>
      <c r="GW97" s="248">
        <v>0</v>
      </c>
      <c r="GX97" s="77">
        <v>0</v>
      </c>
      <c r="GY97" s="77">
        <v>0</v>
      </c>
      <c r="GZ97" s="77">
        <v>0</v>
      </c>
    </row>
    <row r="98" spans="3:208" x14ac:dyDescent="0.25">
      <c r="C98" s="246"/>
      <c r="D98" s="246"/>
      <c r="E98" s="246"/>
      <c r="F98" s="246"/>
      <c r="G98" s="246"/>
      <c r="H98" s="246"/>
      <c r="I98" s="247"/>
      <c r="J98" s="247"/>
      <c r="K98" s="247"/>
      <c r="L98" s="124"/>
      <c r="M98" s="247"/>
      <c r="N98" s="247"/>
      <c r="O98" s="247"/>
      <c r="P98" s="247"/>
      <c r="Q98" s="247"/>
      <c r="R98" s="247"/>
      <c r="S98" s="247"/>
      <c r="T98" s="247"/>
      <c r="U98" s="247"/>
      <c r="V98" s="247"/>
      <c r="W98" s="247"/>
      <c r="X98" s="247"/>
      <c r="Y98" s="247"/>
      <c r="Z98" s="247"/>
      <c r="AA98" s="247"/>
      <c r="AB98" s="247"/>
      <c r="AC98" s="247"/>
      <c r="AD98" s="247"/>
      <c r="AE98" s="247"/>
      <c r="AF98" s="247"/>
      <c r="AG98" s="247"/>
      <c r="AH98" s="247"/>
      <c r="AI98" s="247"/>
      <c r="AJ98" s="247"/>
      <c r="AK98" s="247"/>
      <c r="AL98" s="247"/>
      <c r="AM98" s="247"/>
      <c r="AN98" s="247"/>
      <c r="AO98" s="247"/>
      <c r="AP98" s="247"/>
      <c r="AQ98" s="247"/>
      <c r="AS98" s="77" t="s">
        <v>927</v>
      </c>
      <c r="AT98" s="77" t="s">
        <v>155</v>
      </c>
      <c r="AU98" s="77" t="s">
        <v>440</v>
      </c>
      <c r="AV98" s="77">
        <v>2024</v>
      </c>
      <c r="AW98" s="77">
        <v>0.81629787689085187</v>
      </c>
      <c r="AX98" s="77">
        <v>0</v>
      </c>
      <c r="AY98" s="77">
        <v>0</v>
      </c>
      <c r="AZ98" s="77">
        <v>0</v>
      </c>
      <c r="BA98" s="77">
        <v>0</v>
      </c>
      <c r="BB98" s="77">
        <v>0</v>
      </c>
      <c r="BC98" s="77">
        <v>0</v>
      </c>
      <c r="BD98" s="77">
        <v>0</v>
      </c>
      <c r="BE98" s="77">
        <v>0</v>
      </c>
      <c r="BF98" s="77">
        <v>0</v>
      </c>
      <c r="BG98" s="77">
        <v>0</v>
      </c>
      <c r="BH98" s="77">
        <v>16.171439462526212</v>
      </c>
      <c r="BI98" s="77">
        <v>16.171439462526212</v>
      </c>
      <c r="BJ98" s="77">
        <v>0</v>
      </c>
      <c r="BK98" s="77">
        <v>0</v>
      </c>
      <c r="BL98" s="77">
        <v>16.171439462526212</v>
      </c>
      <c r="BM98" s="77">
        <v>16.171439462526212</v>
      </c>
      <c r="BN98" s="77">
        <v>0</v>
      </c>
      <c r="BO98" s="77">
        <v>0</v>
      </c>
      <c r="BP98" s="77">
        <v>13.200711699529085</v>
      </c>
      <c r="BQ98" s="77">
        <v>13.200711699529085</v>
      </c>
      <c r="BR98" s="77">
        <v>0</v>
      </c>
      <c r="BS98" s="77">
        <v>0</v>
      </c>
      <c r="BT98" s="77">
        <v>0</v>
      </c>
      <c r="BU98" s="77">
        <v>0</v>
      </c>
      <c r="BV98" s="77">
        <v>16.171439462526212</v>
      </c>
      <c r="BW98" s="77">
        <v>13.200711699529085</v>
      </c>
      <c r="BX98" s="77">
        <v>16.171439462526212</v>
      </c>
      <c r="BY98" s="77">
        <v>13.200711699529085</v>
      </c>
      <c r="CT98" s="77" t="s">
        <v>155</v>
      </c>
      <c r="CU98" s="77" t="s">
        <v>424</v>
      </c>
      <c r="CV98" s="77" t="s">
        <v>446</v>
      </c>
      <c r="CW98" s="77">
        <v>2024</v>
      </c>
      <c r="CX98" s="77">
        <v>0</v>
      </c>
      <c r="CY98" s="77">
        <v>0</v>
      </c>
      <c r="CZ98" s="77">
        <v>0</v>
      </c>
      <c r="DA98" s="77">
        <v>0</v>
      </c>
      <c r="DB98" s="77">
        <v>8.0408269036977259E-2</v>
      </c>
      <c r="DC98" s="77">
        <v>3.7590224611390707E-2</v>
      </c>
      <c r="DD98" s="77">
        <v>1.6314334115687171E-3</v>
      </c>
      <c r="DE98" s="77">
        <v>4.1186611014017702E-2</v>
      </c>
      <c r="DF98" s="77">
        <v>0</v>
      </c>
      <c r="DG98" s="77">
        <v>0</v>
      </c>
      <c r="DH98" s="77">
        <v>8.1378100371604888E-3</v>
      </c>
      <c r="DI98" s="77">
        <v>8.1378100371604888E-3</v>
      </c>
      <c r="DJ98" s="77">
        <v>5.2407832754790646E-3</v>
      </c>
      <c r="DL98" s="77">
        <v>0</v>
      </c>
      <c r="DM98" s="77">
        <v>0</v>
      </c>
      <c r="DN98" s="77">
        <v>0</v>
      </c>
      <c r="DO98" s="77">
        <v>0</v>
      </c>
      <c r="DP98" s="77">
        <v>0</v>
      </c>
      <c r="DQ98" s="77">
        <v>0</v>
      </c>
      <c r="DR98" s="77">
        <v>0</v>
      </c>
      <c r="DS98" s="77">
        <v>4.2648498741776355E-5</v>
      </c>
      <c r="DT98" s="77">
        <v>4.2648498741776355E-5</v>
      </c>
      <c r="DU98" s="77">
        <v>0</v>
      </c>
      <c r="DV98" s="77">
        <v>4.2648498741776355E-5</v>
      </c>
      <c r="DW98" s="77">
        <v>4.2648498741776355E-5</v>
      </c>
      <c r="GE98" s="77" t="s">
        <v>427</v>
      </c>
      <c r="GF98" s="77" t="s">
        <v>155</v>
      </c>
      <c r="GG98" s="77" t="s">
        <v>421</v>
      </c>
      <c r="GH98" s="77" t="s">
        <v>467</v>
      </c>
      <c r="GI98" s="77">
        <v>2021</v>
      </c>
      <c r="GJ98" s="77" t="s">
        <v>303</v>
      </c>
      <c r="GK98" s="77">
        <v>1.602175962208289</v>
      </c>
      <c r="GL98" s="77">
        <v>170.752815</v>
      </c>
      <c r="GM98" s="77">
        <v>2021</v>
      </c>
      <c r="GN98" s="77" t="s">
        <v>175</v>
      </c>
      <c r="GO98" s="77">
        <v>5.3000000000000005E-2</v>
      </c>
      <c r="GP98" s="77">
        <v>3</v>
      </c>
      <c r="GQ98" s="77">
        <v>0</v>
      </c>
      <c r="GR98" s="77" t="s">
        <v>423</v>
      </c>
      <c r="GS98" s="77">
        <v>5.59662090813094E-2</v>
      </c>
      <c r="GT98" s="77">
        <v>8.966771488599716E-2</v>
      </c>
      <c r="GU98" s="77">
        <v>5.59662090813094E-2</v>
      </c>
      <c r="GV98" s="248">
        <v>8.966771488599716E-2</v>
      </c>
      <c r="GW98" s="248">
        <v>0</v>
      </c>
      <c r="GX98" s="77">
        <v>0</v>
      </c>
      <c r="GY98" s="77">
        <v>0</v>
      </c>
      <c r="GZ98" s="77">
        <v>0</v>
      </c>
    </row>
    <row r="99" spans="3:208" x14ac:dyDescent="0.25">
      <c r="C99" s="246"/>
      <c r="D99" s="246"/>
      <c r="E99" s="246"/>
      <c r="F99" s="246"/>
      <c r="G99" s="246"/>
      <c r="H99" s="246"/>
      <c r="I99" s="247"/>
      <c r="J99" s="247"/>
      <c r="K99" s="247"/>
      <c r="L99" s="124"/>
      <c r="M99" s="247"/>
      <c r="N99" s="247"/>
      <c r="O99" s="247"/>
      <c r="P99" s="247"/>
      <c r="Q99" s="247"/>
      <c r="R99" s="247"/>
      <c r="S99" s="247"/>
      <c r="T99" s="247"/>
      <c r="U99" s="247"/>
      <c r="V99" s="247"/>
      <c r="W99" s="247"/>
      <c r="X99" s="247"/>
      <c r="Y99" s="247"/>
      <c r="Z99" s="247"/>
      <c r="AA99" s="247"/>
      <c r="AB99" s="247"/>
      <c r="AC99" s="247"/>
      <c r="AD99" s="247"/>
      <c r="AE99" s="247"/>
      <c r="AF99" s="247"/>
      <c r="AG99" s="247"/>
      <c r="AH99" s="247"/>
      <c r="AI99" s="247"/>
      <c r="AJ99" s="247"/>
      <c r="AK99" s="247"/>
      <c r="AL99" s="247"/>
      <c r="AM99" s="247"/>
      <c r="AN99" s="247"/>
      <c r="AO99" s="247"/>
      <c r="AP99" s="247"/>
      <c r="AQ99" s="247"/>
      <c r="AS99" s="77" t="s">
        <v>927</v>
      </c>
      <c r="AT99" s="77" t="s">
        <v>155</v>
      </c>
      <c r="AU99" s="77" t="s">
        <v>440</v>
      </c>
      <c r="AV99" s="77">
        <v>2025</v>
      </c>
      <c r="AW99" s="77">
        <v>0.76289521204752508</v>
      </c>
      <c r="AX99" s="77">
        <v>0</v>
      </c>
      <c r="AY99" s="77">
        <v>0</v>
      </c>
      <c r="AZ99" s="77">
        <v>0</v>
      </c>
      <c r="BA99" s="77">
        <v>0</v>
      </c>
      <c r="BB99" s="77">
        <v>0</v>
      </c>
      <c r="BC99" s="77">
        <v>0</v>
      </c>
      <c r="BD99" s="77">
        <v>0</v>
      </c>
      <c r="BE99" s="77">
        <v>0</v>
      </c>
      <c r="BF99" s="77">
        <v>0</v>
      </c>
      <c r="BG99" s="77">
        <v>0</v>
      </c>
      <c r="BH99" s="77">
        <v>0</v>
      </c>
      <c r="BI99" s="77">
        <v>0</v>
      </c>
      <c r="BJ99" s="77">
        <v>0</v>
      </c>
      <c r="BK99" s="77">
        <v>0</v>
      </c>
      <c r="BL99" s="77">
        <v>16.171439462526212</v>
      </c>
      <c r="BM99" s="77">
        <v>16.171439462526212</v>
      </c>
      <c r="BN99" s="77">
        <v>0</v>
      </c>
      <c r="BO99" s="77">
        <v>0</v>
      </c>
      <c r="BP99" s="77">
        <v>0</v>
      </c>
      <c r="BQ99" s="77">
        <v>12.337113737877649</v>
      </c>
      <c r="BR99" s="77">
        <v>0</v>
      </c>
      <c r="BS99" s="77">
        <v>0</v>
      </c>
      <c r="BT99" s="77">
        <v>0</v>
      </c>
      <c r="BU99" s="77">
        <v>0</v>
      </c>
      <c r="BV99" s="77">
        <v>0</v>
      </c>
      <c r="BW99" s="77">
        <v>0</v>
      </c>
      <c r="BX99" s="77">
        <v>0</v>
      </c>
      <c r="BY99" s="77">
        <v>0</v>
      </c>
      <c r="CT99" s="77" t="s">
        <v>155</v>
      </c>
      <c r="CU99" s="77" t="s">
        <v>424</v>
      </c>
      <c r="CV99" s="77" t="s">
        <v>446</v>
      </c>
      <c r="CW99" s="77">
        <v>2025</v>
      </c>
      <c r="CX99" s="77">
        <v>0</v>
      </c>
      <c r="CY99" s="77">
        <v>0</v>
      </c>
      <c r="CZ99" s="77">
        <v>0</v>
      </c>
      <c r="DA99" s="77">
        <v>0</v>
      </c>
      <c r="DB99" s="77">
        <v>8.0408269036977259E-2</v>
      </c>
      <c r="DC99" s="77">
        <v>3.7590224611390707E-2</v>
      </c>
      <c r="DD99" s="77">
        <v>1.6314334115687171E-3</v>
      </c>
      <c r="DE99" s="77">
        <v>4.1186611014017702E-2</v>
      </c>
      <c r="DF99" s="77">
        <v>0</v>
      </c>
      <c r="DG99" s="77">
        <v>0</v>
      </c>
      <c r="DH99" s="77">
        <v>0</v>
      </c>
      <c r="DI99" s="77">
        <v>8.1378100371604888E-3</v>
      </c>
      <c r="DJ99" s="77">
        <v>5.2407832754790646E-3</v>
      </c>
      <c r="DL99" s="77">
        <v>0</v>
      </c>
      <c r="DM99" s="77">
        <v>0</v>
      </c>
      <c r="DN99" s="77">
        <v>0</v>
      </c>
      <c r="DO99" s="77">
        <v>0</v>
      </c>
      <c r="DP99" s="77">
        <v>0</v>
      </c>
      <c r="DQ99" s="77">
        <v>0</v>
      </c>
      <c r="DR99" s="77">
        <v>0</v>
      </c>
      <c r="DS99" s="77">
        <v>0</v>
      </c>
      <c r="DT99" s="77">
        <v>0</v>
      </c>
      <c r="DU99" s="77">
        <v>0</v>
      </c>
      <c r="DV99" s="77">
        <v>4.2648498741776355E-5</v>
      </c>
      <c r="DW99" s="77">
        <v>4.2648498741776355E-5</v>
      </c>
      <c r="GE99" s="77" t="s">
        <v>422</v>
      </c>
      <c r="GF99" s="77" t="s">
        <v>155</v>
      </c>
      <c r="GG99" s="77" t="s">
        <v>421</v>
      </c>
      <c r="GH99" s="77" t="s">
        <v>467</v>
      </c>
      <c r="GI99" s="77">
        <v>2022</v>
      </c>
      <c r="GJ99" s="77" t="s">
        <v>305</v>
      </c>
      <c r="GK99" s="77">
        <v>0.69641821681223082</v>
      </c>
      <c r="GL99" s="77">
        <v>170.752815</v>
      </c>
      <c r="GM99" s="77">
        <v>2022</v>
      </c>
      <c r="GN99" s="77" t="s">
        <v>175</v>
      </c>
      <c r="GO99" s="77">
        <v>0.13250000000000001</v>
      </c>
      <c r="GP99" s="77">
        <v>3</v>
      </c>
      <c r="GQ99" s="77">
        <v>0</v>
      </c>
      <c r="GR99" s="77" t="s">
        <v>423</v>
      </c>
      <c r="GS99" s="77">
        <v>0.1527377521613833</v>
      </c>
      <c r="GT99" s="77">
        <v>0.10636935300013901</v>
      </c>
      <c r="GU99" s="77">
        <v>0.1527377521613833</v>
      </c>
      <c r="GV99" s="248">
        <v>0.10636935300013901</v>
      </c>
      <c r="GW99" s="248">
        <v>0.1527377521613833</v>
      </c>
      <c r="GX99" s="77">
        <v>0.10636935300013901</v>
      </c>
      <c r="GY99" s="77">
        <v>0</v>
      </c>
      <c r="GZ99" s="77">
        <v>0</v>
      </c>
    </row>
    <row r="100" spans="3:208" x14ac:dyDescent="0.25">
      <c r="C100" s="246"/>
      <c r="D100" s="246"/>
      <c r="E100" s="246"/>
      <c r="F100" s="246"/>
      <c r="G100" s="246"/>
      <c r="H100" s="246"/>
      <c r="I100" s="247"/>
      <c r="J100" s="247"/>
      <c r="K100" s="247"/>
      <c r="L100" s="124"/>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S100" s="77" t="s">
        <v>927</v>
      </c>
      <c r="AT100" s="77" t="s">
        <v>155</v>
      </c>
      <c r="AU100" s="77" t="s">
        <v>441</v>
      </c>
      <c r="AV100" s="77">
        <v>2020</v>
      </c>
      <c r="AW100" s="77">
        <v>1</v>
      </c>
      <c r="AX100" s="77">
        <v>0</v>
      </c>
      <c r="AY100" s="77">
        <v>0</v>
      </c>
      <c r="AZ100" s="77">
        <v>10.901319701978743</v>
      </c>
      <c r="BA100" s="77">
        <v>10.901319701978743</v>
      </c>
      <c r="BB100" s="77">
        <v>0</v>
      </c>
      <c r="BC100" s="77">
        <v>0</v>
      </c>
      <c r="BD100" s="77">
        <v>0</v>
      </c>
      <c r="BE100" s="77">
        <v>0</v>
      </c>
      <c r="BF100" s="77">
        <v>0</v>
      </c>
      <c r="BG100" s="77">
        <v>0</v>
      </c>
      <c r="BH100" s="77">
        <v>0</v>
      </c>
      <c r="BI100" s="77">
        <v>0</v>
      </c>
      <c r="BJ100" s="77">
        <v>0</v>
      </c>
      <c r="BK100" s="77">
        <v>0</v>
      </c>
      <c r="BL100" s="77">
        <v>0</v>
      </c>
      <c r="BM100" s="77">
        <v>0</v>
      </c>
      <c r="BN100" s="77">
        <v>10.901319701978743</v>
      </c>
      <c r="BO100" s="77">
        <v>0</v>
      </c>
      <c r="BP100" s="77">
        <v>0</v>
      </c>
      <c r="BQ100" s="77">
        <v>0</v>
      </c>
      <c r="BR100" s="77">
        <v>0</v>
      </c>
      <c r="BS100" s="77">
        <v>0</v>
      </c>
      <c r="BT100" s="77">
        <v>0</v>
      </c>
      <c r="BU100" s="77">
        <v>0</v>
      </c>
      <c r="BV100" s="77">
        <v>0</v>
      </c>
      <c r="BW100" s="77">
        <v>0</v>
      </c>
      <c r="BX100" s="77">
        <v>0</v>
      </c>
      <c r="BY100" s="77">
        <v>0</v>
      </c>
      <c r="CT100" s="77" t="s">
        <v>155</v>
      </c>
      <c r="CU100" s="77" t="s">
        <v>424</v>
      </c>
      <c r="CV100" s="77" t="s">
        <v>453</v>
      </c>
      <c r="CW100" s="77">
        <v>2020</v>
      </c>
      <c r="CX100" s="77">
        <v>0</v>
      </c>
      <c r="CY100" s="77">
        <v>0</v>
      </c>
      <c r="CZ100" s="77">
        <v>0</v>
      </c>
      <c r="DA100" s="77">
        <v>0</v>
      </c>
      <c r="DB100" s="77">
        <v>14146.130641332529</v>
      </c>
      <c r="DC100" s="77">
        <v>222.22942162783059</v>
      </c>
      <c r="DD100" s="77">
        <v>8585.722809247949</v>
      </c>
      <c r="DE100" s="77">
        <v>5338.1784104567469</v>
      </c>
      <c r="DF100" s="77">
        <v>813.21078921305138</v>
      </c>
      <c r="DG100" s="77">
        <v>0</v>
      </c>
      <c r="DH100" s="77">
        <v>0</v>
      </c>
      <c r="DI100" s="77">
        <v>0</v>
      </c>
      <c r="DJ100" s="77">
        <v>2.4551101927407757E-4</v>
      </c>
      <c r="DL100" s="77">
        <v>0</v>
      </c>
      <c r="DM100" s="77">
        <v>0.19965220974437328</v>
      </c>
      <c r="DN100" s="77">
        <v>0.19965220974437328</v>
      </c>
      <c r="DO100" s="77">
        <v>0</v>
      </c>
      <c r="DP100" s="77">
        <v>0</v>
      </c>
      <c r="DQ100" s="77">
        <v>0</v>
      </c>
      <c r="DR100" s="77">
        <v>0</v>
      </c>
      <c r="DS100" s="77">
        <v>0</v>
      </c>
      <c r="DT100" s="77">
        <v>0</v>
      </c>
      <c r="DU100" s="77">
        <v>0</v>
      </c>
      <c r="DV100" s="77">
        <v>0</v>
      </c>
      <c r="DW100" s="77">
        <v>0</v>
      </c>
      <c r="GE100" s="77" t="s">
        <v>425</v>
      </c>
      <c r="GF100" s="77" t="s">
        <v>155</v>
      </c>
      <c r="GG100" s="77" t="s">
        <v>421</v>
      </c>
      <c r="GH100" s="77" t="s">
        <v>467</v>
      </c>
      <c r="GI100" s="77">
        <v>2022</v>
      </c>
      <c r="GJ100" s="77" t="s">
        <v>301</v>
      </c>
      <c r="GK100" s="77">
        <v>2.9419641522810149</v>
      </c>
      <c r="GL100" s="77">
        <v>170.752815</v>
      </c>
      <c r="GM100" s="77">
        <v>2022</v>
      </c>
      <c r="GN100" s="77" t="s">
        <v>175</v>
      </c>
      <c r="GO100" s="77">
        <v>5.3000000000000005E-2</v>
      </c>
      <c r="GP100" s="77">
        <v>3</v>
      </c>
      <c r="GQ100" s="77">
        <v>0</v>
      </c>
      <c r="GR100" s="77" t="s">
        <v>423</v>
      </c>
      <c r="GS100" s="77">
        <v>5.59662090813094E-2</v>
      </c>
      <c r="GT100" s="77">
        <v>0.16465058085627646</v>
      </c>
      <c r="GU100" s="77">
        <v>5.59662090813094E-2</v>
      </c>
      <c r="GV100" s="248">
        <v>0.16465058085627646</v>
      </c>
      <c r="GW100" s="248">
        <v>5.59662090813094E-2</v>
      </c>
      <c r="GX100" s="77">
        <v>0.16465058085627646</v>
      </c>
      <c r="GY100" s="77">
        <v>0</v>
      </c>
      <c r="GZ100" s="77">
        <v>0</v>
      </c>
    </row>
    <row r="101" spans="3:208" x14ac:dyDescent="0.25">
      <c r="C101" s="246"/>
      <c r="D101" s="246"/>
      <c r="E101" s="246"/>
      <c r="F101" s="246"/>
      <c r="G101" s="246"/>
      <c r="H101" s="246"/>
      <c r="I101" s="247"/>
      <c r="J101" s="247"/>
      <c r="K101" s="247"/>
      <c r="L101" s="124"/>
      <c r="M101" s="247"/>
      <c r="N101" s="247"/>
      <c r="O101" s="247"/>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c r="AO101" s="247"/>
      <c r="AP101" s="247"/>
      <c r="AQ101" s="247"/>
      <c r="AS101" s="77" t="s">
        <v>927</v>
      </c>
      <c r="AT101" s="77" t="s">
        <v>155</v>
      </c>
      <c r="AU101" s="77" t="s">
        <v>441</v>
      </c>
      <c r="AV101" s="77">
        <v>2021</v>
      </c>
      <c r="AW101" s="77">
        <v>1</v>
      </c>
      <c r="AX101" s="77">
        <v>0</v>
      </c>
      <c r="AY101" s="77">
        <v>0</v>
      </c>
      <c r="AZ101" s="77">
        <v>10.901319701978743</v>
      </c>
      <c r="BA101" s="77">
        <v>10.901319701978743</v>
      </c>
      <c r="BB101" s="77">
        <v>0</v>
      </c>
      <c r="BC101" s="77">
        <v>0</v>
      </c>
      <c r="BD101" s="77">
        <v>10.901319701978743</v>
      </c>
      <c r="BE101" s="77">
        <v>10.901319701978743</v>
      </c>
      <c r="BF101" s="77">
        <v>0</v>
      </c>
      <c r="BG101" s="77">
        <v>0</v>
      </c>
      <c r="BH101" s="77">
        <v>0</v>
      </c>
      <c r="BI101" s="77">
        <v>0</v>
      </c>
      <c r="BJ101" s="77">
        <v>0</v>
      </c>
      <c r="BK101" s="77">
        <v>0</v>
      </c>
      <c r="BL101" s="77">
        <v>0</v>
      </c>
      <c r="BM101" s="77">
        <v>0</v>
      </c>
      <c r="BN101" s="77">
        <v>10.901319701978743</v>
      </c>
      <c r="BO101" s="77">
        <v>10.901319701978743</v>
      </c>
      <c r="BP101" s="77">
        <v>0</v>
      </c>
      <c r="BQ101" s="77">
        <v>0</v>
      </c>
      <c r="BR101" s="77">
        <v>0</v>
      </c>
      <c r="BS101" s="77">
        <v>0</v>
      </c>
      <c r="BT101" s="77">
        <v>0</v>
      </c>
      <c r="BU101" s="77">
        <v>0</v>
      </c>
      <c r="BV101" s="77">
        <v>0</v>
      </c>
      <c r="BW101" s="77">
        <v>0</v>
      </c>
      <c r="BX101" s="77">
        <v>0</v>
      </c>
      <c r="BY101" s="77">
        <v>0</v>
      </c>
      <c r="CT101" s="77" t="s">
        <v>155</v>
      </c>
      <c r="CU101" s="77" t="s">
        <v>424</v>
      </c>
      <c r="CV101" s="77" t="s">
        <v>453</v>
      </c>
      <c r="CW101" s="77">
        <v>2021</v>
      </c>
      <c r="CX101" s="77">
        <v>0</v>
      </c>
      <c r="CY101" s="77">
        <v>0</v>
      </c>
      <c r="CZ101" s="77">
        <v>0</v>
      </c>
      <c r="DA101" s="77">
        <v>0</v>
      </c>
      <c r="DB101" s="77">
        <v>14146.130641332529</v>
      </c>
      <c r="DC101" s="77">
        <v>222.22942162783059</v>
      </c>
      <c r="DD101" s="77">
        <v>8585.722809247949</v>
      </c>
      <c r="DE101" s="77">
        <v>5338.1784104567469</v>
      </c>
      <c r="DF101" s="77">
        <v>813.21078921305138</v>
      </c>
      <c r="DG101" s="77">
        <v>813.21078921305138</v>
      </c>
      <c r="DH101" s="77">
        <v>0</v>
      </c>
      <c r="DI101" s="77">
        <v>0</v>
      </c>
      <c r="DJ101" s="77">
        <v>2.4551101927407757E-4</v>
      </c>
      <c r="DL101" s="77">
        <v>0</v>
      </c>
      <c r="DM101" s="77">
        <v>0.19965220974437328</v>
      </c>
      <c r="DN101" s="77">
        <v>0.19965220974437328</v>
      </c>
      <c r="DO101" s="77">
        <v>0</v>
      </c>
      <c r="DP101" s="77">
        <v>0.19965220974437328</v>
      </c>
      <c r="DQ101" s="77">
        <v>0.19965220974437328</v>
      </c>
      <c r="DR101" s="77">
        <v>0</v>
      </c>
      <c r="DS101" s="77">
        <v>0</v>
      </c>
      <c r="DT101" s="77">
        <v>0</v>
      </c>
      <c r="DU101" s="77">
        <v>0</v>
      </c>
      <c r="DV101" s="77">
        <v>0</v>
      </c>
      <c r="DW101" s="77">
        <v>0</v>
      </c>
      <c r="GE101" s="77" t="s">
        <v>427</v>
      </c>
      <c r="GF101" s="77" t="s">
        <v>155</v>
      </c>
      <c r="GG101" s="77" t="s">
        <v>421</v>
      </c>
      <c r="GH101" s="77" t="s">
        <v>467</v>
      </c>
      <c r="GI101" s="77">
        <v>2022</v>
      </c>
      <c r="GJ101" s="77" t="s">
        <v>303</v>
      </c>
      <c r="GK101" s="77">
        <v>1.602175962208289</v>
      </c>
      <c r="GL101" s="77">
        <v>170.752815</v>
      </c>
      <c r="GM101" s="77">
        <v>2022</v>
      </c>
      <c r="GN101" s="77" t="s">
        <v>175</v>
      </c>
      <c r="GO101" s="77">
        <v>5.3000000000000005E-2</v>
      </c>
      <c r="GP101" s="77">
        <v>3</v>
      </c>
      <c r="GQ101" s="77">
        <v>0</v>
      </c>
      <c r="GR101" s="77" t="s">
        <v>423</v>
      </c>
      <c r="GS101" s="77">
        <v>5.59662090813094E-2</v>
      </c>
      <c r="GT101" s="77">
        <v>8.966771488599716E-2</v>
      </c>
      <c r="GU101" s="77">
        <v>5.59662090813094E-2</v>
      </c>
      <c r="GV101" s="248">
        <v>8.966771488599716E-2</v>
      </c>
      <c r="GW101" s="248">
        <v>5.59662090813094E-2</v>
      </c>
      <c r="GX101" s="77">
        <v>8.966771488599716E-2</v>
      </c>
      <c r="GY101" s="77">
        <v>0</v>
      </c>
      <c r="GZ101" s="77">
        <v>0</v>
      </c>
    </row>
    <row r="102" spans="3:208" x14ac:dyDescent="0.25">
      <c r="C102" s="246"/>
      <c r="D102" s="246"/>
      <c r="E102" s="246"/>
      <c r="F102" s="246"/>
      <c r="G102" s="246"/>
      <c r="H102" s="246"/>
      <c r="I102" s="247"/>
      <c r="J102" s="247"/>
      <c r="K102" s="247"/>
      <c r="L102" s="124"/>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c r="AO102" s="247"/>
      <c r="AP102" s="247"/>
      <c r="AQ102" s="247"/>
      <c r="AS102" s="77" t="s">
        <v>927</v>
      </c>
      <c r="AT102" s="77" t="s">
        <v>155</v>
      </c>
      <c r="AU102" s="77" t="s">
        <v>441</v>
      </c>
      <c r="AV102" s="77">
        <v>2022</v>
      </c>
      <c r="AW102" s="77">
        <v>0.93457943925233644</v>
      </c>
      <c r="AX102" s="77">
        <v>0</v>
      </c>
      <c r="AY102" s="77">
        <v>0</v>
      </c>
      <c r="AZ102" s="77">
        <v>10.710379451880916</v>
      </c>
      <c r="BA102" s="77">
        <v>10.710379451880916</v>
      </c>
      <c r="BB102" s="77">
        <v>0</v>
      </c>
      <c r="BC102" s="77">
        <v>0</v>
      </c>
      <c r="BD102" s="77">
        <v>10.710379451880916</v>
      </c>
      <c r="BE102" s="77">
        <v>10.710379451880916</v>
      </c>
      <c r="BF102" s="77">
        <v>0</v>
      </c>
      <c r="BG102" s="77">
        <v>0</v>
      </c>
      <c r="BH102" s="77">
        <v>10.62094495361692</v>
      </c>
      <c r="BI102" s="77">
        <v>10.62094495361692</v>
      </c>
      <c r="BJ102" s="77">
        <v>0</v>
      </c>
      <c r="BK102" s="77">
        <v>0</v>
      </c>
      <c r="BL102" s="77">
        <v>0</v>
      </c>
      <c r="BM102" s="77">
        <v>0</v>
      </c>
      <c r="BN102" s="77">
        <v>10.009700422318613</v>
      </c>
      <c r="BO102" s="77">
        <v>10.009700422318613</v>
      </c>
      <c r="BP102" s="77">
        <v>9.9261167790812337</v>
      </c>
      <c r="BQ102" s="77">
        <v>0</v>
      </c>
      <c r="BR102" s="77">
        <v>0</v>
      </c>
      <c r="BS102" s="77">
        <v>0</v>
      </c>
      <c r="BT102" s="77">
        <v>0</v>
      </c>
      <c r="BU102" s="77">
        <v>0</v>
      </c>
      <c r="BV102" s="77">
        <v>10.62094495361692</v>
      </c>
      <c r="BW102" s="77">
        <v>9.9261167790812337</v>
      </c>
      <c r="BX102" s="77">
        <v>10.62094495361692</v>
      </c>
      <c r="BY102" s="77">
        <v>9.9261167790812337</v>
      </c>
      <c r="CT102" s="77" t="s">
        <v>155</v>
      </c>
      <c r="CU102" s="77" t="s">
        <v>424</v>
      </c>
      <c r="CV102" s="77" t="s">
        <v>453</v>
      </c>
      <c r="CW102" s="77">
        <v>2022</v>
      </c>
      <c r="CX102" s="77">
        <v>0</v>
      </c>
      <c r="CY102" s="77">
        <v>0</v>
      </c>
      <c r="CZ102" s="77">
        <v>0</v>
      </c>
      <c r="DA102" s="77">
        <v>0</v>
      </c>
      <c r="DB102" s="77">
        <v>14146.130641332529</v>
      </c>
      <c r="DC102" s="77">
        <v>222.22942162783059</v>
      </c>
      <c r="DD102" s="77">
        <v>8585.722809247949</v>
      </c>
      <c r="DE102" s="77">
        <v>5338.1784104567469</v>
      </c>
      <c r="DF102" s="77">
        <v>813.21078921305138</v>
      </c>
      <c r="DG102" s="77">
        <v>813.21078921305138</v>
      </c>
      <c r="DH102" s="77">
        <v>813.21078921305138</v>
      </c>
      <c r="DI102" s="77">
        <v>0</v>
      </c>
      <c r="DJ102" s="77">
        <v>2.4551101927407757E-4</v>
      </c>
      <c r="DL102" s="77">
        <v>0</v>
      </c>
      <c r="DM102" s="77">
        <v>0.19965220974437328</v>
      </c>
      <c r="DN102" s="77">
        <v>0.19965220974437328</v>
      </c>
      <c r="DO102" s="77">
        <v>0</v>
      </c>
      <c r="DP102" s="77">
        <v>0.19965220974437328</v>
      </c>
      <c r="DQ102" s="77">
        <v>0.19965220974437328</v>
      </c>
      <c r="DR102" s="77">
        <v>0</v>
      </c>
      <c r="DS102" s="77">
        <v>0.19965220974437328</v>
      </c>
      <c r="DT102" s="77">
        <v>0.19965220974437328</v>
      </c>
      <c r="DU102" s="77">
        <v>0</v>
      </c>
      <c r="DV102" s="77">
        <v>0</v>
      </c>
      <c r="DW102" s="77">
        <v>0</v>
      </c>
      <c r="GE102" s="77" t="s">
        <v>422</v>
      </c>
      <c r="GF102" s="77" t="s">
        <v>155</v>
      </c>
      <c r="GG102" s="77" t="s">
        <v>421</v>
      </c>
      <c r="GH102" s="77" t="s">
        <v>467</v>
      </c>
      <c r="GI102" s="77">
        <v>2023</v>
      </c>
      <c r="GJ102" s="77" t="s">
        <v>305</v>
      </c>
      <c r="GK102" s="77">
        <v>0.71896016785821359</v>
      </c>
      <c r="GL102" s="77">
        <v>170.752815</v>
      </c>
      <c r="GM102" s="77">
        <v>2023</v>
      </c>
      <c r="GN102" s="77" t="s">
        <v>175</v>
      </c>
      <c r="GO102" s="77">
        <v>0.13250000000000001</v>
      </c>
      <c r="GP102" s="77">
        <v>3</v>
      </c>
      <c r="GQ102" s="77">
        <v>0</v>
      </c>
      <c r="GR102" s="77" t="s">
        <v>423</v>
      </c>
      <c r="GS102" s="77">
        <v>0</v>
      </c>
      <c r="GT102" s="77">
        <v>0</v>
      </c>
      <c r="GU102" s="77">
        <v>0.1527377521613833</v>
      </c>
      <c r="GV102" s="248">
        <v>0.10981235993223436</v>
      </c>
      <c r="GW102" s="248">
        <v>0.1527377521613833</v>
      </c>
      <c r="GX102" s="77">
        <v>0.10981235993223436</v>
      </c>
      <c r="GY102" s="77">
        <v>0.1527377521613833</v>
      </c>
      <c r="GZ102" s="77">
        <v>0.10981235993223436</v>
      </c>
    </row>
    <row r="103" spans="3:208" x14ac:dyDescent="0.25">
      <c r="C103" s="246"/>
      <c r="D103" s="246"/>
      <c r="E103" s="246"/>
      <c r="F103" s="246"/>
      <c r="G103" s="246"/>
      <c r="H103" s="246"/>
      <c r="I103" s="247"/>
      <c r="J103" s="247"/>
      <c r="K103" s="247"/>
      <c r="L103" s="124"/>
      <c r="M103" s="247"/>
      <c r="N103" s="247"/>
      <c r="O103" s="247"/>
      <c r="P103" s="247"/>
      <c r="Q103" s="247"/>
      <c r="R103" s="247"/>
      <c r="S103" s="247"/>
      <c r="T103" s="247"/>
      <c r="U103" s="247"/>
      <c r="V103" s="247"/>
      <c r="W103" s="247"/>
      <c r="X103" s="247"/>
      <c r="Y103" s="247"/>
      <c r="Z103" s="247"/>
      <c r="AA103" s="247"/>
      <c r="AB103" s="247"/>
      <c r="AC103" s="247"/>
      <c r="AD103" s="247"/>
      <c r="AE103" s="247"/>
      <c r="AF103" s="247"/>
      <c r="AG103" s="247"/>
      <c r="AH103" s="247"/>
      <c r="AI103" s="247"/>
      <c r="AJ103" s="247"/>
      <c r="AK103" s="247"/>
      <c r="AL103" s="247"/>
      <c r="AM103" s="247"/>
      <c r="AN103" s="247"/>
      <c r="AO103" s="247"/>
      <c r="AP103" s="247"/>
      <c r="AQ103" s="247"/>
      <c r="AS103" s="77" t="s">
        <v>927</v>
      </c>
      <c r="AT103" s="77" t="s">
        <v>155</v>
      </c>
      <c r="AU103" s="77" t="s">
        <v>441</v>
      </c>
      <c r="AV103" s="77">
        <v>2023</v>
      </c>
      <c r="AW103" s="77">
        <v>0.87343872827321156</v>
      </c>
      <c r="AX103" s="77">
        <v>0</v>
      </c>
      <c r="AY103" s="77">
        <v>0</v>
      </c>
      <c r="AZ103" s="77">
        <v>0</v>
      </c>
      <c r="BA103" s="77">
        <v>0</v>
      </c>
      <c r="BB103" s="77">
        <v>0</v>
      </c>
      <c r="BC103" s="77">
        <v>0</v>
      </c>
      <c r="BD103" s="77">
        <v>11.106679320091221</v>
      </c>
      <c r="BE103" s="77">
        <v>11.106679320091221</v>
      </c>
      <c r="BF103" s="77">
        <v>0</v>
      </c>
      <c r="BG103" s="77">
        <v>0</v>
      </c>
      <c r="BH103" s="77">
        <v>11.013931116957004</v>
      </c>
      <c r="BI103" s="77">
        <v>11.013931116957004</v>
      </c>
      <c r="BJ103" s="77">
        <v>0</v>
      </c>
      <c r="BK103" s="77">
        <v>0</v>
      </c>
      <c r="BL103" s="77">
        <v>11.013931116957004</v>
      </c>
      <c r="BM103" s="77">
        <v>11.013931116957004</v>
      </c>
      <c r="BN103" s="77">
        <v>0</v>
      </c>
      <c r="BO103" s="77">
        <v>9.7010038606788545</v>
      </c>
      <c r="BP103" s="77">
        <v>9.619993988083678</v>
      </c>
      <c r="BQ103" s="77">
        <v>9.619993988083678</v>
      </c>
      <c r="BR103" s="77">
        <v>0</v>
      </c>
      <c r="BS103" s="77">
        <v>0</v>
      </c>
      <c r="BT103" s="77">
        <v>0</v>
      </c>
      <c r="BU103" s="77">
        <v>0</v>
      </c>
      <c r="BV103" s="77">
        <v>11.013931116957004</v>
      </c>
      <c r="BW103" s="77">
        <v>9.619993988083678</v>
      </c>
      <c r="BX103" s="77">
        <v>11.013931116957004</v>
      </c>
      <c r="BY103" s="77">
        <v>9.619993988083678</v>
      </c>
      <c r="CT103" s="77" t="s">
        <v>155</v>
      </c>
      <c r="CU103" s="77" t="s">
        <v>424</v>
      </c>
      <c r="CV103" s="77" t="s">
        <v>453</v>
      </c>
      <c r="CW103" s="77">
        <v>2023</v>
      </c>
      <c r="CX103" s="77">
        <v>0</v>
      </c>
      <c r="CY103" s="77">
        <v>0</v>
      </c>
      <c r="CZ103" s="77">
        <v>0</v>
      </c>
      <c r="DA103" s="77">
        <v>0</v>
      </c>
      <c r="DB103" s="77">
        <v>14664.63755643663</v>
      </c>
      <c r="DC103" s="77">
        <v>233.2300768079393</v>
      </c>
      <c r="DD103" s="77">
        <v>8896.5159934285984</v>
      </c>
      <c r="DE103" s="77">
        <v>5534.8914862000947</v>
      </c>
      <c r="DF103" s="77">
        <v>0</v>
      </c>
      <c r="DG103" s="77">
        <v>843.29420601054335</v>
      </c>
      <c r="DH103" s="77">
        <v>843.29420601054335</v>
      </c>
      <c r="DI103" s="77">
        <v>843.29420601054335</v>
      </c>
      <c r="DJ103" s="77">
        <v>2.4551101927407757E-4</v>
      </c>
      <c r="DL103" s="77">
        <v>0</v>
      </c>
      <c r="DM103" s="77">
        <v>0</v>
      </c>
      <c r="DN103" s="77">
        <v>0</v>
      </c>
      <c r="DO103" s="77">
        <v>0</v>
      </c>
      <c r="DP103" s="77">
        <v>0.20703802006557245</v>
      </c>
      <c r="DQ103" s="77">
        <v>0.20703802006557245</v>
      </c>
      <c r="DR103" s="77">
        <v>0</v>
      </c>
      <c r="DS103" s="77">
        <v>0.20703802006557245</v>
      </c>
      <c r="DT103" s="77">
        <v>0.20703802006557245</v>
      </c>
      <c r="DU103" s="77">
        <v>0</v>
      </c>
      <c r="DV103" s="77">
        <v>0.20703802006557245</v>
      </c>
      <c r="DW103" s="77">
        <v>0.20703802006557245</v>
      </c>
      <c r="GE103" s="77" t="s">
        <v>425</v>
      </c>
      <c r="GF103" s="77" t="s">
        <v>155</v>
      </c>
      <c r="GG103" s="77" t="s">
        <v>421</v>
      </c>
      <c r="GH103" s="77" t="s">
        <v>467</v>
      </c>
      <c r="GI103" s="77">
        <v>2023</v>
      </c>
      <c r="GJ103" s="77" t="s">
        <v>301</v>
      </c>
      <c r="GK103" s="77">
        <v>3.071497198615103</v>
      </c>
      <c r="GL103" s="77">
        <v>170.752815</v>
      </c>
      <c r="GM103" s="77">
        <v>2023</v>
      </c>
      <c r="GN103" s="77" t="s">
        <v>175</v>
      </c>
      <c r="GO103" s="77">
        <v>5.3000000000000005E-2</v>
      </c>
      <c r="GP103" s="77">
        <v>3</v>
      </c>
      <c r="GQ103" s="77">
        <v>0</v>
      </c>
      <c r="GR103" s="77" t="s">
        <v>423</v>
      </c>
      <c r="GS103" s="77">
        <v>0</v>
      </c>
      <c r="GT103" s="77">
        <v>0</v>
      </c>
      <c r="GU103" s="77">
        <v>5.59662090813094E-2</v>
      </c>
      <c r="GV103" s="248">
        <v>0.17190005441034895</v>
      </c>
      <c r="GW103" s="248">
        <v>5.59662090813094E-2</v>
      </c>
      <c r="GX103" s="77">
        <v>0.17190005441034895</v>
      </c>
      <c r="GY103" s="77">
        <v>5.59662090813094E-2</v>
      </c>
      <c r="GZ103" s="77">
        <v>0.17190005441034895</v>
      </c>
    </row>
    <row r="104" spans="3:208" x14ac:dyDescent="0.25">
      <c r="C104" s="246"/>
      <c r="D104" s="246"/>
      <c r="E104" s="246"/>
      <c r="F104" s="246"/>
      <c r="G104" s="246"/>
      <c r="H104" s="246"/>
      <c r="I104" s="247"/>
      <c r="J104" s="247"/>
      <c r="K104" s="247"/>
      <c r="L104" s="124"/>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S104" s="77" t="s">
        <v>927</v>
      </c>
      <c r="AT104" s="77" t="s">
        <v>155</v>
      </c>
      <c r="AU104" s="77" t="s">
        <v>441</v>
      </c>
      <c r="AV104" s="77">
        <v>2024</v>
      </c>
      <c r="AW104" s="77">
        <v>0.81629787689085187</v>
      </c>
      <c r="AX104" s="77">
        <v>0</v>
      </c>
      <c r="AY104" s="77">
        <v>0</v>
      </c>
      <c r="AZ104" s="77">
        <v>0</v>
      </c>
      <c r="BA104" s="77">
        <v>0</v>
      </c>
      <c r="BB104" s="77">
        <v>0</v>
      </c>
      <c r="BC104" s="77">
        <v>0</v>
      </c>
      <c r="BD104" s="77">
        <v>0</v>
      </c>
      <c r="BE104" s="77">
        <v>0</v>
      </c>
      <c r="BF104" s="77">
        <v>0</v>
      </c>
      <c r="BG104" s="77">
        <v>0</v>
      </c>
      <c r="BH104" s="77">
        <v>11.013931116957004</v>
      </c>
      <c r="BI104" s="77">
        <v>11.013931116957004</v>
      </c>
      <c r="BJ104" s="77">
        <v>0</v>
      </c>
      <c r="BK104" s="77">
        <v>0</v>
      </c>
      <c r="BL104" s="77">
        <v>11.013931116957004</v>
      </c>
      <c r="BM104" s="77">
        <v>11.013931116957004</v>
      </c>
      <c r="BN104" s="77">
        <v>0</v>
      </c>
      <c r="BO104" s="77">
        <v>0</v>
      </c>
      <c r="BP104" s="77">
        <v>8.9906485869940909</v>
      </c>
      <c r="BQ104" s="77">
        <v>8.9906485869940909</v>
      </c>
      <c r="BR104" s="77">
        <v>0</v>
      </c>
      <c r="BS104" s="77">
        <v>0</v>
      </c>
      <c r="BT104" s="77">
        <v>0</v>
      </c>
      <c r="BU104" s="77">
        <v>0</v>
      </c>
      <c r="BV104" s="77">
        <v>11.013931116957004</v>
      </c>
      <c r="BW104" s="77">
        <v>8.9906485869940909</v>
      </c>
      <c r="BX104" s="77">
        <v>11.013931116957004</v>
      </c>
      <c r="BY104" s="77">
        <v>8.9906485869940909</v>
      </c>
      <c r="CT104" s="77" t="s">
        <v>155</v>
      </c>
      <c r="CU104" s="77" t="s">
        <v>424</v>
      </c>
      <c r="CV104" s="77" t="s">
        <v>453</v>
      </c>
      <c r="CW104" s="77">
        <v>2024</v>
      </c>
      <c r="CX104" s="77">
        <v>0</v>
      </c>
      <c r="CY104" s="77">
        <v>0</v>
      </c>
      <c r="CZ104" s="77">
        <v>0</v>
      </c>
      <c r="DA104" s="77">
        <v>0</v>
      </c>
      <c r="DB104" s="77">
        <v>14664.63755643663</v>
      </c>
      <c r="DC104" s="77">
        <v>233.2300768079393</v>
      </c>
      <c r="DD104" s="77">
        <v>8896.5159934285984</v>
      </c>
      <c r="DE104" s="77">
        <v>5534.8914862000947</v>
      </c>
      <c r="DF104" s="77">
        <v>0</v>
      </c>
      <c r="DG104" s="77">
        <v>0</v>
      </c>
      <c r="DH104" s="77">
        <v>843.29420601054335</v>
      </c>
      <c r="DI104" s="77">
        <v>843.29420601054335</v>
      </c>
      <c r="DJ104" s="77">
        <v>2.4551101927407757E-4</v>
      </c>
      <c r="DL104" s="77">
        <v>0</v>
      </c>
      <c r="DM104" s="77">
        <v>0</v>
      </c>
      <c r="DN104" s="77">
        <v>0</v>
      </c>
      <c r="DO104" s="77">
        <v>0</v>
      </c>
      <c r="DP104" s="77">
        <v>0</v>
      </c>
      <c r="DQ104" s="77">
        <v>0</v>
      </c>
      <c r="DR104" s="77">
        <v>0</v>
      </c>
      <c r="DS104" s="77">
        <v>0.20703802006557245</v>
      </c>
      <c r="DT104" s="77">
        <v>0.20703802006557245</v>
      </c>
      <c r="DU104" s="77">
        <v>0</v>
      </c>
      <c r="DV104" s="77">
        <v>0.20703802006557245</v>
      </c>
      <c r="DW104" s="77">
        <v>0.20703802006557245</v>
      </c>
      <c r="GE104" s="77" t="s">
        <v>427</v>
      </c>
      <c r="GF104" s="77" t="s">
        <v>155</v>
      </c>
      <c r="GG104" s="77" t="s">
        <v>421</v>
      </c>
      <c r="GH104" s="77" t="s">
        <v>467</v>
      </c>
      <c r="GI104" s="77">
        <v>2023</v>
      </c>
      <c r="GJ104" s="77" t="s">
        <v>303</v>
      </c>
      <c r="GK104" s="77">
        <v>1.684577240534445</v>
      </c>
      <c r="GL104" s="77">
        <v>170.752815</v>
      </c>
      <c r="GM104" s="77">
        <v>2023</v>
      </c>
      <c r="GN104" s="77" t="s">
        <v>175</v>
      </c>
      <c r="GO104" s="77">
        <v>5.3000000000000005E-2</v>
      </c>
      <c r="GP104" s="77">
        <v>3</v>
      </c>
      <c r="GQ104" s="77">
        <v>0</v>
      </c>
      <c r="GR104" s="77" t="s">
        <v>423</v>
      </c>
      <c r="GS104" s="77">
        <v>0</v>
      </c>
      <c r="GT104" s="77">
        <v>0</v>
      </c>
      <c r="GU104" s="77">
        <v>5.59662090813094E-2</v>
      </c>
      <c r="GV104" s="248">
        <v>9.4279402057365985E-2</v>
      </c>
      <c r="GW104" s="248">
        <v>5.59662090813094E-2</v>
      </c>
      <c r="GX104" s="77">
        <v>9.4279402057365985E-2</v>
      </c>
      <c r="GY104" s="77">
        <v>5.59662090813094E-2</v>
      </c>
      <c r="GZ104" s="77">
        <v>9.4279402057365985E-2</v>
      </c>
    </row>
    <row r="105" spans="3:208" x14ac:dyDescent="0.25">
      <c r="C105" s="246"/>
      <c r="D105" s="246"/>
      <c r="E105" s="246"/>
      <c r="F105" s="246"/>
      <c r="G105" s="246"/>
      <c r="H105" s="246"/>
      <c r="I105" s="247"/>
      <c r="J105" s="247"/>
      <c r="K105" s="247"/>
      <c r="L105" s="124"/>
      <c r="M105" s="247"/>
      <c r="N105" s="247"/>
      <c r="O105" s="247"/>
      <c r="P105" s="247"/>
      <c r="Q105" s="247"/>
      <c r="R105" s="247"/>
      <c r="S105" s="247"/>
      <c r="T105" s="247"/>
      <c r="U105" s="247"/>
      <c r="V105" s="247"/>
      <c r="W105" s="247"/>
      <c r="X105" s="247"/>
      <c r="Y105" s="247"/>
      <c r="Z105" s="247"/>
      <c r="AA105" s="247"/>
      <c r="AB105" s="247"/>
      <c r="AC105" s="247"/>
      <c r="AD105" s="247"/>
      <c r="AE105" s="247"/>
      <c r="AF105" s="247"/>
      <c r="AG105" s="247"/>
      <c r="AH105" s="247"/>
      <c r="AI105" s="247"/>
      <c r="AJ105" s="247"/>
      <c r="AS105" s="77" t="s">
        <v>927</v>
      </c>
      <c r="AT105" s="77" t="s">
        <v>155</v>
      </c>
      <c r="AU105" s="77" t="s">
        <v>441</v>
      </c>
      <c r="AV105" s="77">
        <v>2025</v>
      </c>
      <c r="AW105" s="77">
        <v>0.76289521204752508</v>
      </c>
      <c r="AX105" s="77">
        <v>0</v>
      </c>
      <c r="AY105" s="77">
        <v>0</v>
      </c>
      <c r="AZ105" s="77">
        <v>0</v>
      </c>
      <c r="BA105" s="77">
        <v>0</v>
      </c>
      <c r="BB105" s="77">
        <v>0</v>
      </c>
      <c r="BC105" s="77">
        <v>0</v>
      </c>
      <c r="BD105" s="77">
        <v>0</v>
      </c>
      <c r="BE105" s="77">
        <v>0</v>
      </c>
      <c r="BF105" s="77">
        <v>0</v>
      </c>
      <c r="BG105" s="77">
        <v>0</v>
      </c>
      <c r="BH105" s="77">
        <v>0</v>
      </c>
      <c r="BI105" s="77">
        <v>0</v>
      </c>
      <c r="BJ105" s="77">
        <v>0</v>
      </c>
      <c r="BK105" s="77">
        <v>0</v>
      </c>
      <c r="BL105" s="77">
        <v>11.013931116957004</v>
      </c>
      <c r="BM105" s="77">
        <v>11.013931116957004</v>
      </c>
      <c r="BN105" s="77">
        <v>0</v>
      </c>
      <c r="BO105" s="77">
        <v>0</v>
      </c>
      <c r="BP105" s="77">
        <v>0</v>
      </c>
      <c r="BQ105" s="77">
        <v>8.4024753149477487</v>
      </c>
      <c r="BR105" s="77">
        <v>0</v>
      </c>
      <c r="BS105" s="77">
        <v>0</v>
      </c>
      <c r="BT105" s="77">
        <v>0</v>
      </c>
      <c r="BU105" s="77">
        <v>0</v>
      </c>
      <c r="BV105" s="77">
        <v>0</v>
      </c>
      <c r="BW105" s="77">
        <v>0</v>
      </c>
      <c r="BX105" s="77">
        <v>0</v>
      </c>
      <c r="BY105" s="77">
        <v>0</v>
      </c>
      <c r="CT105" s="77" t="s">
        <v>155</v>
      </c>
      <c r="CU105" s="77" t="s">
        <v>424</v>
      </c>
      <c r="CV105" s="77" t="s">
        <v>453</v>
      </c>
      <c r="CW105" s="77">
        <v>2025</v>
      </c>
      <c r="CX105" s="77">
        <v>0</v>
      </c>
      <c r="CY105" s="77">
        <v>0</v>
      </c>
      <c r="CZ105" s="77">
        <v>0</v>
      </c>
      <c r="DA105" s="77">
        <v>0</v>
      </c>
      <c r="DB105" s="77">
        <v>14664.63755643663</v>
      </c>
      <c r="DC105" s="77">
        <v>233.2300768079393</v>
      </c>
      <c r="DD105" s="77">
        <v>8896.5159934285984</v>
      </c>
      <c r="DE105" s="77">
        <v>5534.8914862000947</v>
      </c>
      <c r="DF105" s="77">
        <v>0</v>
      </c>
      <c r="DG105" s="77">
        <v>0</v>
      </c>
      <c r="DH105" s="77">
        <v>0</v>
      </c>
      <c r="DI105" s="77">
        <v>843.29420601054335</v>
      </c>
      <c r="DJ105" s="77">
        <v>2.4551101927407757E-4</v>
      </c>
      <c r="DL105" s="77">
        <v>0</v>
      </c>
      <c r="DM105" s="77">
        <v>0</v>
      </c>
      <c r="DN105" s="77">
        <v>0</v>
      </c>
      <c r="DO105" s="77">
        <v>0</v>
      </c>
      <c r="DP105" s="77">
        <v>0</v>
      </c>
      <c r="DQ105" s="77">
        <v>0</v>
      </c>
      <c r="DR105" s="77">
        <v>0</v>
      </c>
      <c r="DS105" s="77">
        <v>0</v>
      </c>
      <c r="DT105" s="77">
        <v>0</v>
      </c>
      <c r="DU105" s="77">
        <v>0</v>
      </c>
      <c r="DV105" s="77">
        <v>0.20703802006557245</v>
      </c>
      <c r="DW105" s="77">
        <v>0.20703802006557245</v>
      </c>
      <c r="GE105" s="77" t="s">
        <v>422</v>
      </c>
      <c r="GF105" s="77" t="s">
        <v>155</v>
      </c>
      <c r="GG105" s="77" t="s">
        <v>421</v>
      </c>
      <c r="GH105" s="77" t="s">
        <v>467</v>
      </c>
      <c r="GI105" s="77">
        <v>2024</v>
      </c>
      <c r="GJ105" s="77" t="s">
        <v>305</v>
      </c>
      <c r="GK105" s="77">
        <v>0.71896016785821359</v>
      </c>
      <c r="GL105" s="77">
        <v>170.752815</v>
      </c>
      <c r="GM105" s="77">
        <v>2024</v>
      </c>
      <c r="GN105" s="77" t="s">
        <v>175</v>
      </c>
      <c r="GO105" s="77">
        <v>0.13250000000000001</v>
      </c>
      <c r="GP105" s="77">
        <v>3</v>
      </c>
      <c r="GQ105" s="77">
        <v>0</v>
      </c>
      <c r="GR105" s="77" t="s">
        <v>423</v>
      </c>
      <c r="GS105" s="77">
        <v>0</v>
      </c>
      <c r="GT105" s="77">
        <v>0</v>
      </c>
      <c r="GU105" s="77">
        <v>0</v>
      </c>
      <c r="GV105" s="248">
        <v>0</v>
      </c>
      <c r="GW105" s="248">
        <v>0.1527377521613833</v>
      </c>
      <c r="GX105" s="77">
        <v>0.10981235993223436</v>
      </c>
      <c r="GY105" s="77">
        <v>0.1527377521613833</v>
      </c>
      <c r="GZ105" s="77">
        <v>0.10981235993223436</v>
      </c>
    </row>
    <row r="106" spans="3:208" x14ac:dyDescent="0.25">
      <c r="C106" s="246"/>
      <c r="D106" s="246"/>
      <c r="E106" s="246"/>
      <c r="F106" s="246"/>
      <c r="G106" s="246"/>
      <c r="H106" s="246"/>
      <c r="I106" s="247"/>
      <c r="J106" s="247"/>
      <c r="K106" s="247"/>
      <c r="L106" s="124"/>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S106" s="77" t="s">
        <v>927</v>
      </c>
      <c r="AT106" s="77" t="s">
        <v>155</v>
      </c>
      <c r="AU106" s="77" t="s">
        <v>442</v>
      </c>
      <c r="AV106" s="77">
        <v>2020</v>
      </c>
      <c r="AW106" s="77">
        <v>1</v>
      </c>
      <c r="AX106" s="77">
        <v>0</v>
      </c>
      <c r="AY106" s="77">
        <v>0</v>
      </c>
      <c r="AZ106" s="77">
        <v>16.569486492387334</v>
      </c>
      <c r="BA106" s="77">
        <v>16.569486492387334</v>
      </c>
      <c r="BB106" s="77">
        <v>0</v>
      </c>
      <c r="BC106" s="77">
        <v>0</v>
      </c>
      <c r="BD106" s="77">
        <v>0</v>
      </c>
      <c r="BE106" s="77">
        <v>0</v>
      </c>
      <c r="BF106" s="77">
        <v>0</v>
      </c>
      <c r="BG106" s="77">
        <v>0</v>
      </c>
      <c r="BH106" s="77">
        <v>0</v>
      </c>
      <c r="BI106" s="77">
        <v>0</v>
      </c>
      <c r="BJ106" s="77">
        <v>0</v>
      </c>
      <c r="BK106" s="77">
        <v>0</v>
      </c>
      <c r="BL106" s="77">
        <v>0</v>
      </c>
      <c r="BM106" s="77">
        <v>0</v>
      </c>
      <c r="BN106" s="77">
        <v>16.569486492387334</v>
      </c>
      <c r="BO106" s="77">
        <v>0</v>
      </c>
      <c r="BP106" s="77">
        <v>0</v>
      </c>
      <c r="BQ106" s="77">
        <v>0</v>
      </c>
      <c r="BR106" s="77">
        <v>0</v>
      </c>
      <c r="BS106" s="77">
        <v>0</v>
      </c>
      <c r="BT106" s="77">
        <v>0</v>
      </c>
      <c r="BU106" s="77">
        <v>0</v>
      </c>
      <c r="BV106" s="77">
        <v>0</v>
      </c>
      <c r="BW106" s="77">
        <v>0</v>
      </c>
      <c r="BX106" s="77">
        <v>0</v>
      </c>
      <c r="BY106" s="77">
        <v>0</v>
      </c>
      <c r="CT106" s="77" t="s">
        <v>155</v>
      </c>
      <c r="CU106" s="77" t="s">
        <v>424</v>
      </c>
      <c r="CV106" s="77" t="s">
        <v>460</v>
      </c>
      <c r="CW106" s="77">
        <v>2020</v>
      </c>
      <c r="CX106" s="77">
        <v>0</v>
      </c>
      <c r="CY106" s="77">
        <v>0</v>
      </c>
      <c r="CZ106" s="77">
        <v>0</v>
      </c>
      <c r="DA106" s="77">
        <v>0</v>
      </c>
      <c r="DB106" s="77">
        <v>8807.9522308757969</v>
      </c>
      <c r="DC106" s="77">
        <v>222.2294216278311</v>
      </c>
      <c r="DD106" s="77">
        <v>8585.7228092479636</v>
      </c>
      <c r="DE106" s="77">
        <v>0</v>
      </c>
      <c r="DF106" s="77">
        <v>514.453180180098</v>
      </c>
      <c r="DG106" s="77">
        <v>0</v>
      </c>
      <c r="DH106" s="77">
        <v>0</v>
      </c>
      <c r="DI106" s="77">
        <v>0</v>
      </c>
      <c r="DJ106" s="77">
        <v>3.7887661528306612E-5</v>
      </c>
      <c r="DL106" s="77">
        <v>0</v>
      </c>
      <c r="DM106" s="77">
        <v>1.9491427962824489E-2</v>
      </c>
      <c r="DN106" s="77">
        <v>1.9491427962824489E-2</v>
      </c>
      <c r="DO106" s="77">
        <v>0</v>
      </c>
      <c r="DP106" s="77">
        <v>0</v>
      </c>
      <c r="DQ106" s="77">
        <v>0</v>
      </c>
      <c r="DR106" s="77">
        <v>0</v>
      </c>
      <c r="DS106" s="77">
        <v>0</v>
      </c>
      <c r="DT106" s="77">
        <v>0</v>
      </c>
      <c r="DU106" s="77">
        <v>0</v>
      </c>
      <c r="DV106" s="77">
        <v>0</v>
      </c>
      <c r="DW106" s="77">
        <v>0</v>
      </c>
      <c r="GE106" s="77" t="s">
        <v>425</v>
      </c>
      <c r="GF106" s="77" t="s">
        <v>155</v>
      </c>
      <c r="GG106" s="77" t="s">
        <v>421</v>
      </c>
      <c r="GH106" s="77" t="s">
        <v>467</v>
      </c>
      <c r="GI106" s="77">
        <v>2024</v>
      </c>
      <c r="GJ106" s="77" t="s">
        <v>301</v>
      </c>
      <c r="GK106" s="77">
        <v>3.071497198615103</v>
      </c>
      <c r="GL106" s="77">
        <v>170.752815</v>
      </c>
      <c r="GM106" s="77">
        <v>2024</v>
      </c>
      <c r="GN106" s="77" t="s">
        <v>175</v>
      </c>
      <c r="GO106" s="77">
        <v>5.3000000000000005E-2</v>
      </c>
      <c r="GP106" s="77">
        <v>3</v>
      </c>
      <c r="GQ106" s="77">
        <v>0</v>
      </c>
      <c r="GR106" s="77" t="s">
        <v>423</v>
      </c>
      <c r="GS106" s="77">
        <v>0</v>
      </c>
      <c r="GT106" s="77">
        <v>0</v>
      </c>
      <c r="GU106" s="77">
        <v>0</v>
      </c>
      <c r="GV106" s="248">
        <v>0</v>
      </c>
      <c r="GW106" s="248">
        <v>5.59662090813094E-2</v>
      </c>
      <c r="GX106" s="77">
        <v>0.17190005441034895</v>
      </c>
      <c r="GY106" s="77">
        <v>5.59662090813094E-2</v>
      </c>
      <c r="GZ106" s="77">
        <v>0.17190005441034895</v>
      </c>
    </row>
    <row r="107" spans="3:208" x14ac:dyDescent="0.25">
      <c r="C107" s="246"/>
      <c r="D107" s="246"/>
      <c r="E107" s="246"/>
      <c r="F107" s="246"/>
      <c r="G107" s="246"/>
      <c r="H107" s="246"/>
      <c r="I107" s="247"/>
      <c r="J107" s="247"/>
      <c r="K107" s="247"/>
      <c r="L107" s="124"/>
      <c r="M107" s="247"/>
      <c r="N107" s="247"/>
      <c r="O107" s="247"/>
      <c r="P107" s="247"/>
      <c r="Q107" s="247"/>
      <c r="R107" s="247"/>
      <c r="S107" s="247"/>
      <c r="T107" s="247"/>
      <c r="U107" s="247"/>
      <c r="V107" s="247"/>
      <c r="W107" s="247"/>
      <c r="X107" s="247"/>
      <c r="Y107" s="247"/>
      <c r="Z107" s="247"/>
      <c r="AA107" s="247"/>
      <c r="AB107" s="247"/>
      <c r="AC107" s="247"/>
      <c r="AD107" s="247"/>
      <c r="AE107" s="247"/>
      <c r="AF107" s="247"/>
      <c r="AG107" s="247"/>
      <c r="AH107" s="247"/>
      <c r="AI107" s="247"/>
      <c r="AJ107" s="247"/>
      <c r="AS107" s="77" t="s">
        <v>927</v>
      </c>
      <c r="AT107" s="77" t="s">
        <v>155</v>
      </c>
      <c r="AU107" s="77" t="s">
        <v>442</v>
      </c>
      <c r="AV107" s="77">
        <v>2021</v>
      </c>
      <c r="AW107" s="77">
        <v>1</v>
      </c>
      <c r="AX107" s="77">
        <v>0</v>
      </c>
      <c r="AY107" s="77">
        <v>0</v>
      </c>
      <c r="AZ107" s="77">
        <v>16.569486492387334</v>
      </c>
      <c r="BA107" s="77">
        <v>16.569486492387334</v>
      </c>
      <c r="BB107" s="77">
        <v>0</v>
      </c>
      <c r="BC107" s="77">
        <v>0</v>
      </c>
      <c r="BD107" s="77">
        <v>16.569486492387334</v>
      </c>
      <c r="BE107" s="77">
        <v>16.569486492387334</v>
      </c>
      <c r="BF107" s="77">
        <v>0</v>
      </c>
      <c r="BG107" s="77">
        <v>0</v>
      </c>
      <c r="BH107" s="77">
        <v>0</v>
      </c>
      <c r="BI107" s="77">
        <v>0</v>
      </c>
      <c r="BJ107" s="77">
        <v>0</v>
      </c>
      <c r="BK107" s="77">
        <v>0</v>
      </c>
      <c r="BL107" s="77">
        <v>0</v>
      </c>
      <c r="BM107" s="77">
        <v>0</v>
      </c>
      <c r="BN107" s="77">
        <v>16.569486492387334</v>
      </c>
      <c r="BO107" s="77">
        <v>16.569486492387334</v>
      </c>
      <c r="BP107" s="77">
        <v>0</v>
      </c>
      <c r="BQ107" s="77">
        <v>0</v>
      </c>
      <c r="BR107" s="77">
        <v>0</v>
      </c>
      <c r="BS107" s="77">
        <v>0</v>
      </c>
      <c r="BT107" s="77">
        <v>0</v>
      </c>
      <c r="BU107" s="77">
        <v>0</v>
      </c>
      <c r="BV107" s="77">
        <v>0</v>
      </c>
      <c r="BW107" s="77">
        <v>0</v>
      </c>
      <c r="BX107" s="77">
        <v>0</v>
      </c>
      <c r="BY107" s="77">
        <v>0</v>
      </c>
      <c r="CT107" s="77" t="s">
        <v>155</v>
      </c>
      <c r="CU107" s="77" t="s">
        <v>424</v>
      </c>
      <c r="CV107" s="77" t="s">
        <v>460</v>
      </c>
      <c r="CW107" s="77">
        <v>2021</v>
      </c>
      <c r="CX107" s="77">
        <v>0</v>
      </c>
      <c r="CY107" s="77">
        <v>0</v>
      </c>
      <c r="CZ107" s="77">
        <v>0</v>
      </c>
      <c r="DA107" s="77">
        <v>0</v>
      </c>
      <c r="DB107" s="77">
        <v>8807.9522308757969</v>
      </c>
      <c r="DC107" s="77">
        <v>222.2294216278311</v>
      </c>
      <c r="DD107" s="77">
        <v>8585.7228092479636</v>
      </c>
      <c r="DE107" s="77">
        <v>0</v>
      </c>
      <c r="DF107" s="77">
        <v>514.453180180098</v>
      </c>
      <c r="DG107" s="77">
        <v>514.453180180098</v>
      </c>
      <c r="DH107" s="77">
        <v>0</v>
      </c>
      <c r="DI107" s="77">
        <v>0</v>
      </c>
      <c r="DJ107" s="77">
        <v>3.7887661528306612E-5</v>
      </c>
      <c r="DL107" s="77">
        <v>0</v>
      </c>
      <c r="DM107" s="77">
        <v>1.9491427962824489E-2</v>
      </c>
      <c r="DN107" s="77">
        <v>1.9491427962824489E-2</v>
      </c>
      <c r="DO107" s="77">
        <v>0</v>
      </c>
      <c r="DP107" s="77">
        <v>1.9491427962824489E-2</v>
      </c>
      <c r="DQ107" s="77">
        <v>1.9491427962824489E-2</v>
      </c>
      <c r="DR107" s="77">
        <v>0</v>
      </c>
      <c r="DS107" s="77">
        <v>0</v>
      </c>
      <c r="DT107" s="77">
        <v>0</v>
      </c>
      <c r="DU107" s="77">
        <v>0</v>
      </c>
      <c r="DV107" s="77">
        <v>0</v>
      </c>
      <c r="DW107" s="77">
        <v>0</v>
      </c>
      <c r="GE107" s="77" t="s">
        <v>427</v>
      </c>
      <c r="GF107" s="77" t="s">
        <v>155</v>
      </c>
      <c r="GG107" s="77" t="s">
        <v>421</v>
      </c>
      <c r="GH107" s="77" t="s">
        <v>467</v>
      </c>
      <c r="GI107" s="77">
        <v>2024</v>
      </c>
      <c r="GJ107" s="77" t="s">
        <v>303</v>
      </c>
      <c r="GK107" s="77">
        <v>1.684577240534445</v>
      </c>
      <c r="GL107" s="77">
        <v>170.752815</v>
      </c>
      <c r="GM107" s="77">
        <v>2024</v>
      </c>
      <c r="GN107" s="77" t="s">
        <v>175</v>
      </c>
      <c r="GO107" s="77">
        <v>5.3000000000000005E-2</v>
      </c>
      <c r="GP107" s="77">
        <v>3</v>
      </c>
      <c r="GQ107" s="77">
        <v>0</v>
      </c>
      <c r="GR107" s="77" t="s">
        <v>423</v>
      </c>
      <c r="GS107" s="77">
        <v>0</v>
      </c>
      <c r="GT107" s="77">
        <v>0</v>
      </c>
      <c r="GU107" s="77">
        <v>0</v>
      </c>
      <c r="GV107" s="248">
        <v>0</v>
      </c>
      <c r="GW107" s="248">
        <v>5.59662090813094E-2</v>
      </c>
      <c r="GX107" s="77">
        <v>9.4279402057365985E-2</v>
      </c>
      <c r="GY107" s="77">
        <v>5.59662090813094E-2</v>
      </c>
      <c r="GZ107" s="77">
        <v>9.4279402057365985E-2</v>
      </c>
    </row>
    <row r="108" spans="3:208" x14ac:dyDescent="0.25">
      <c r="C108" s="246"/>
      <c r="D108" s="246"/>
      <c r="E108" s="246"/>
      <c r="F108" s="246"/>
      <c r="G108" s="246"/>
      <c r="H108" s="246"/>
      <c r="I108" s="247"/>
      <c r="J108" s="247"/>
      <c r="K108" s="247"/>
      <c r="L108" s="124"/>
      <c r="M108" s="247"/>
      <c r="N108" s="247"/>
      <c r="O108" s="247"/>
      <c r="P108" s="247"/>
      <c r="Q108" s="247"/>
      <c r="R108" s="247"/>
      <c r="S108" s="247"/>
      <c r="T108" s="247"/>
      <c r="U108" s="247"/>
      <c r="V108" s="247"/>
      <c r="W108" s="247"/>
      <c r="X108" s="247"/>
      <c r="Y108" s="247"/>
      <c r="Z108" s="247"/>
      <c r="AA108" s="247"/>
      <c r="AB108" s="247"/>
      <c r="AC108" s="247"/>
      <c r="AD108" s="247"/>
      <c r="AE108" s="247"/>
      <c r="AF108" s="247"/>
      <c r="AG108" s="247"/>
      <c r="AH108" s="247"/>
      <c r="AI108" s="247"/>
      <c r="AJ108" s="247"/>
      <c r="AS108" s="77" t="s">
        <v>927</v>
      </c>
      <c r="AT108" s="77" t="s">
        <v>155</v>
      </c>
      <c r="AU108" s="77" t="s">
        <v>442</v>
      </c>
      <c r="AV108" s="77">
        <v>2022</v>
      </c>
      <c r="AW108" s="77">
        <v>0.93457943925233644</v>
      </c>
      <c r="AX108" s="77">
        <v>0</v>
      </c>
      <c r="AY108" s="77">
        <v>0</v>
      </c>
      <c r="AZ108" s="77">
        <v>15.873289676543083</v>
      </c>
      <c r="BA108" s="77">
        <v>15.873289676543083</v>
      </c>
      <c r="BB108" s="77">
        <v>0</v>
      </c>
      <c r="BC108" s="77">
        <v>0</v>
      </c>
      <c r="BD108" s="77">
        <v>15.873289676543083</v>
      </c>
      <c r="BE108" s="77">
        <v>15.873289676543083</v>
      </c>
      <c r="BF108" s="77">
        <v>0</v>
      </c>
      <c r="BG108" s="77">
        <v>0</v>
      </c>
      <c r="BH108" s="77">
        <v>16.746050772638043</v>
      </c>
      <c r="BI108" s="77">
        <v>16.746050772638043</v>
      </c>
      <c r="BJ108" s="77">
        <v>0</v>
      </c>
      <c r="BK108" s="77">
        <v>0</v>
      </c>
      <c r="BL108" s="77">
        <v>0</v>
      </c>
      <c r="BM108" s="77">
        <v>0</v>
      </c>
      <c r="BN108" s="77">
        <v>14.834850164993535</v>
      </c>
      <c r="BO108" s="77">
        <v>14.834850164993535</v>
      </c>
      <c r="BP108" s="77">
        <v>15.650514740783217</v>
      </c>
      <c r="BQ108" s="77">
        <v>0</v>
      </c>
      <c r="BR108" s="77">
        <v>0</v>
      </c>
      <c r="BS108" s="77">
        <v>0</v>
      </c>
      <c r="BT108" s="77">
        <v>0</v>
      </c>
      <c r="BU108" s="77">
        <v>0</v>
      </c>
      <c r="BV108" s="77">
        <v>16.746050772638043</v>
      </c>
      <c r="BW108" s="77">
        <v>15.650514740783217</v>
      </c>
      <c r="BX108" s="77">
        <v>16.746050772638043</v>
      </c>
      <c r="BY108" s="77">
        <v>15.650514740783217</v>
      </c>
      <c r="CT108" s="77" t="s">
        <v>155</v>
      </c>
      <c r="CU108" s="77" t="s">
        <v>424</v>
      </c>
      <c r="CV108" s="77" t="s">
        <v>460</v>
      </c>
      <c r="CW108" s="77">
        <v>2022</v>
      </c>
      <c r="CX108" s="77">
        <v>0</v>
      </c>
      <c r="CY108" s="77">
        <v>0</v>
      </c>
      <c r="CZ108" s="77">
        <v>0</v>
      </c>
      <c r="DA108" s="77">
        <v>0</v>
      </c>
      <c r="DB108" s="77">
        <v>8807.9522308757969</v>
      </c>
      <c r="DC108" s="77">
        <v>222.2294216278311</v>
      </c>
      <c r="DD108" s="77">
        <v>8585.7228092479636</v>
      </c>
      <c r="DE108" s="77">
        <v>0</v>
      </c>
      <c r="DF108" s="77">
        <v>514.453180180098</v>
      </c>
      <c r="DG108" s="77">
        <v>514.453180180098</v>
      </c>
      <c r="DH108" s="77">
        <v>514.453180180098</v>
      </c>
      <c r="DI108" s="77">
        <v>0</v>
      </c>
      <c r="DJ108" s="77">
        <v>3.7887661528306612E-5</v>
      </c>
      <c r="DL108" s="77">
        <v>0</v>
      </c>
      <c r="DM108" s="77">
        <v>1.9491427962824489E-2</v>
      </c>
      <c r="DN108" s="77">
        <v>1.9491427962824489E-2</v>
      </c>
      <c r="DO108" s="77">
        <v>0</v>
      </c>
      <c r="DP108" s="77">
        <v>1.9491427962824489E-2</v>
      </c>
      <c r="DQ108" s="77">
        <v>1.9491427962824489E-2</v>
      </c>
      <c r="DR108" s="77">
        <v>0</v>
      </c>
      <c r="DS108" s="77">
        <v>1.9491427962824489E-2</v>
      </c>
      <c r="DT108" s="77">
        <v>1.9491427962824489E-2</v>
      </c>
      <c r="DU108" s="77">
        <v>0</v>
      </c>
      <c r="DV108" s="77">
        <v>0</v>
      </c>
      <c r="DW108" s="77">
        <v>0</v>
      </c>
      <c r="GE108" s="77" t="s">
        <v>422</v>
      </c>
      <c r="GF108" s="77" t="s">
        <v>155</v>
      </c>
      <c r="GG108" s="77" t="s">
        <v>421</v>
      </c>
      <c r="GH108" s="77" t="s">
        <v>467</v>
      </c>
      <c r="GI108" s="77">
        <v>2025</v>
      </c>
      <c r="GJ108" s="77" t="s">
        <v>305</v>
      </c>
      <c r="GK108" s="77">
        <v>0.71896016785821359</v>
      </c>
      <c r="GL108" s="77">
        <v>170.752815</v>
      </c>
      <c r="GM108" s="77">
        <v>2025</v>
      </c>
      <c r="GN108" s="77" t="s">
        <v>175</v>
      </c>
      <c r="GO108" s="77">
        <v>0.13250000000000001</v>
      </c>
      <c r="GP108" s="77">
        <v>3</v>
      </c>
      <c r="GQ108" s="77">
        <v>0</v>
      </c>
      <c r="GR108" s="77" t="s">
        <v>423</v>
      </c>
      <c r="GS108" s="77">
        <v>0</v>
      </c>
      <c r="GT108" s="77">
        <v>0</v>
      </c>
      <c r="GU108" s="77">
        <v>0</v>
      </c>
      <c r="GV108" s="248">
        <v>0</v>
      </c>
      <c r="GW108" s="248">
        <v>0</v>
      </c>
      <c r="GX108" s="77">
        <v>0</v>
      </c>
      <c r="GY108" s="77">
        <v>0.1527377521613833</v>
      </c>
      <c r="GZ108" s="77">
        <v>0.10981235993223436</v>
      </c>
    </row>
    <row r="109" spans="3:208" x14ac:dyDescent="0.25">
      <c r="C109" s="246"/>
      <c r="D109" s="246"/>
      <c r="E109" s="246"/>
      <c r="F109" s="246"/>
      <c r="G109" s="246"/>
      <c r="H109" s="246"/>
      <c r="I109" s="247"/>
      <c r="J109" s="247"/>
      <c r="K109" s="247"/>
      <c r="L109" s="124"/>
      <c r="M109" s="247"/>
      <c r="N109" s="247"/>
      <c r="O109" s="247"/>
      <c r="P109" s="247"/>
      <c r="Q109" s="247"/>
      <c r="R109" s="247"/>
      <c r="S109" s="247"/>
      <c r="T109" s="247"/>
      <c r="U109" s="247"/>
      <c r="V109" s="247"/>
      <c r="W109" s="247"/>
      <c r="X109" s="247"/>
      <c r="Y109" s="247"/>
      <c r="Z109" s="247"/>
      <c r="AA109" s="247"/>
      <c r="AB109" s="247"/>
      <c r="AC109" s="247"/>
      <c r="AD109" s="247"/>
      <c r="AE109" s="247"/>
      <c r="AF109" s="247"/>
      <c r="AG109" s="247"/>
      <c r="AH109" s="247"/>
      <c r="AI109" s="247"/>
      <c r="AJ109" s="247"/>
      <c r="AS109" s="77" t="s">
        <v>927</v>
      </c>
      <c r="AT109" s="77" t="s">
        <v>155</v>
      </c>
      <c r="AU109" s="77" t="s">
        <v>442</v>
      </c>
      <c r="AV109" s="77">
        <v>2023</v>
      </c>
      <c r="AW109" s="77">
        <v>0.87343872827321156</v>
      </c>
      <c r="AX109" s="77">
        <v>0</v>
      </c>
      <c r="AY109" s="77">
        <v>0</v>
      </c>
      <c r="AZ109" s="77">
        <v>0</v>
      </c>
      <c r="BA109" s="77">
        <v>0</v>
      </c>
      <c r="BB109" s="77">
        <v>0</v>
      </c>
      <c r="BC109" s="77">
        <v>0</v>
      </c>
      <c r="BD109" s="77">
        <v>16.460383793517426</v>
      </c>
      <c r="BE109" s="77">
        <v>16.460383793517426</v>
      </c>
      <c r="BF109" s="77">
        <v>0</v>
      </c>
      <c r="BG109" s="77">
        <v>0</v>
      </c>
      <c r="BH109" s="77">
        <v>17.365467906598724</v>
      </c>
      <c r="BI109" s="77">
        <v>17.365467906598724</v>
      </c>
      <c r="BJ109" s="77">
        <v>0</v>
      </c>
      <c r="BK109" s="77">
        <v>0</v>
      </c>
      <c r="BL109" s="77">
        <v>17.365467906598724</v>
      </c>
      <c r="BM109" s="77">
        <v>17.365467906598724</v>
      </c>
      <c r="BN109" s="77">
        <v>0</v>
      </c>
      <c r="BO109" s="77">
        <v>14.377136687498842</v>
      </c>
      <c r="BP109" s="77">
        <v>15.167672204208859</v>
      </c>
      <c r="BQ109" s="77">
        <v>15.167672204208859</v>
      </c>
      <c r="BR109" s="77">
        <v>0</v>
      </c>
      <c r="BS109" s="77">
        <v>0</v>
      </c>
      <c r="BT109" s="77">
        <v>0</v>
      </c>
      <c r="BU109" s="77">
        <v>0</v>
      </c>
      <c r="BV109" s="77">
        <v>17.365467906598724</v>
      </c>
      <c r="BW109" s="77">
        <v>15.167672204208859</v>
      </c>
      <c r="BX109" s="77">
        <v>17.365467906598724</v>
      </c>
      <c r="BY109" s="77">
        <v>15.167672204208859</v>
      </c>
      <c r="CT109" s="77" t="s">
        <v>155</v>
      </c>
      <c r="CU109" s="77" t="s">
        <v>424</v>
      </c>
      <c r="CV109" s="77" t="s">
        <v>460</v>
      </c>
      <c r="CW109" s="77">
        <v>2023</v>
      </c>
      <c r="CX109" s="77">
        <v>0</v>
      </c>
      <c r="CY109" s="77">
        <v>0</v>
      </c>
      <c r="CZ109" s="77">
        <v>0</v>
      </c>
      <c r="DA109" s="77">
        <v>0</v>
      </c>
      <c r="DB109" s="77">
        <v>9129.746070236557</v>
      </c>
      <c r="DC109" s="77">
        <v>233.23007680793981</v>
      </c>
      <c r="DD109" s="77">
        <v>8896.5159934286166</v>
      </c>
      <c r="DE109" s="77">
        <v>0</v>
      </c>
      <c r="DF109" s="77">
        <v>0</v>
      </c>
      <c r="DG109" s="77">
        <v>533.5273118515106</v>
      </c>
      <c r="DH109" s="77">
        <v>533.5273118515106</v>
      </c>
      <c r="DI109" s="77">
        <v>533.5273118515106</v>
      </c>
      <c r="DJ109" s="77">
        <v>3.7887661528306612E-5</v>
      </c>
      <c r="DL109" s="77">
        <v>0</v>
      </c>
      <c r="DM109" s="77">
        <v>0</v>
      </c>
      <c r="DN109" s="77">
        <v>0</v>
      </c>
      <c r="DO109" s="77">
        <v>0</v>
      </c>
      <c r="DP109" s="77">
        <v>2.0214102207537322E-2</v>
      </c>
      <c r="DQ109" s="77">
        <v>2.0214102207537322E-2</v>
      </c>
      <c r="DR109" s="77">
        <v>0</v>
      </c>
      <c r="DS109" s="77">
        <v>2.0214102207537322E-2</v>
      </c>
      <c r="DT109" s="77">
        <v>2.0214102207537322E-2</v>
      </c>
      <c r="DU109" s="77">
        <v>0</v>
      </c>
      <c r="DV109" s="77">
        <v>2.0214102207537322E-2</v>
      </c>
      <c r="DW109" s="77">
        <v>2.0214102207537322E-2</v>
      </c>
      <c r="GE109" s="77" t="s">
        <v>425</v>
      </c>
      <c r="GF109" s="77" t="s">
        <v>155</v>
      </c>
      <c r="GG109" s="77" t="s">
        <v>421</v>
      </c>
      <c r="GH109" s="77" t="s">
        <v>467</v>
      </c>
      <c r="GI109" s="77">
        <v>2025</v>
      </c>
      <c r="GJ109" s="77" t="s">
        <v>301</v>
      </c>
      <c r="GK109" s="77">
        <v>3.071497198615103</v>
      </c>
      <c r="GL109" s="77">
        <v>170.752815</v>
      </c>
      <c r="GM109" s="77">
        <v>2025</v>
      </c>
      <c r="GN109" s="77" t="s">
        <v>175</v>
      </c>
      <c r="GO109" s="77">
        <v>5.3000000000000005E-2</v>
      </c>
      <c r="GP109" s="77">
        <v>3</v>
      </c>
      <c r="GQ109" s="77">
        <v>0</v>
      </c>
      <c r="GR109" s="77" t="s">
        <v>423</v>
      </c>
      <c r="GS109" s="77">
        <v>0</v>
      </c>
      <c r="GT109" s="77">
        <v>0</v>
      </c>
      <c r="GU109" s="77">
        <v>0</v>
      </c>
      <c r="GV109" s="248">
        <v>0</v>
      </c>
      <c r="GW109" s="248">
        <v>0</v>
      </c>
      <c r="GX109" s="77">
        <v>0</v>
      </c>
      <c r="GY109" s="77">
        <v>5.59662090813094E-2</v>
      </c>
      <c r="GZ109" s="77">
        <v>0.17190005441034895</v>
      </c>
    </row>
    <row r="110" spans="3:208" x14ac:dyDescent="0.25">
      <c r="C110" s="246"/>
      <c r="D110" s="246"/>
      <c r="E110" s="246"/>
      <c r="F110" s="246"/>
      <c r="G110" s="246"/>
      <c r="H110" s="246"/>
      <c r="I110" s="247"/>
      <c r="J110" s="247"/>
      <c r="K110" s="247"/>
      <c r="L110" s="124"/>
      <c r="M110" s="247"/>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S110" s="77" t="s">
        <v>927</v>
      </c>
      <c r="AT110" s="77" t="s">
        <v>155</v>
      </c>
      <c r="AU110" s="77" t="s">
        <v>442</v>
      </c>
      <c r="AV110" s="77">
        <v>2024</v>
      </c>
      <c r="AW110" s="77">
        <v>0.81629787689085187</v>
      </c>
      <c r="AX110" s="77">
        <v>0</v>
      </c>
      <c r="AY110" s="77">
        <v>0</v>
      </c>
      <c r="AZ110" s="77">
        <v>0</v>
      </c>
      <c r="BA110" s="77">
        <v>0</v>
      </c>
      <c r="BB110" s="77">
        <v>0</v>
      </c>
      <c r="BC110" s="77">
        <v>0</v>
      </c>
      <c r="BD110" s="77">
        <v>0</v>
      </c>
      <c r="BE110" s="77">
        <v>0</v>
      </c>
      <c r="BF110" s="77">
        <v>0</v>
      </c>
      <c r="BG110" s="77">
        <v>0</v>
      </c>
      <c r="BH110" s="77">
        <v>17.365467906598724</v>
      </c>
      <c r="BI110" s="77">
        <v>17.365467906598724</v>
      </c>
      <c r="BJ110" s="77">
        <v>0</v>
      </c>
      <c r="BK110" s="77">
        <v>0</v>
      </c>
      <c r="BL110" s="77">
        <v>17.365467906598724</v>
      </c>
      <c r="BM110" s="77">
        <v>17.365467906598724</v>
      </c>
      <c r="BN110" s="77">
        <v>0</v>
      </c>
      <c r="BO110" s="77">
        <v>0</v>
      </c>
      <c r="BP110" s="77">
        <v>14.175394583372764</v>
      </c>
      <c r="BQ110" s="77">
        <v>14.175394583372764</v>
      </c>
      <c r="BR110" s="77">
        <v>0</v>
      </c>
      <c r="BS110" s="77">
        <v>0</v>
      </c>
      <c r="BT110" s="77">
        <v>0</v>
      </c>
      <c r="BU110" s="77">
        <v>0</v>
      </c>
      <c r="BV110" s="77">
        <v>17.365467906598724</v>
      </c>
      <c r="BW110" s="77">
        <v>14.175394583372764</v>
      </c>
      <c r="BX110" s="77">
        <v>17.365467906598724</v>
      </c>
      <c r="BY110" s="77">
        <v>14.175394583372764</v>
      </c>
      <c r="CT110" s="77" t="s">
        <v>155</v>
      </c>
      <c r="CU110" s="77" t="s">
        <v>424</v>
      </c>
      <c r="CV110" s="77" t="s">
        <v>460</v>
      </c>
      <c r="CW110" s="77">
        <v>2024</v>
      </c>
      <c r="CX110" s="77">
        <v>0</v>
      </c>
      <c r="CY110" s="77">
        <v>0</v>
      </c>
      <c r="CZ110" s="77">
        <v>0</v>
      </c>
      <c r="DA110" s="77">
        <v>0</v>
      </c>
      <c r="DB110" s="77">
        <v>9129.746070236557</v>
      </c>
      <c r="DC110" s="77">
        <v>233.23007680793981</v>
      </c>
      <c r="DD110" s="77">
        <v>8896.5159934286166</v>
      </c>
      <c r="DE110" s="77">
        <v>0</v>
      </c>
      <c r="DF110" s="77">
        <v>0</v>
      </c>
      <c r="DG110" s="77">
        <v>0</v>
      </c>
      <c r="DH110" s="77">
        <v>533.5273118515106</v>
      </c>
      <c r="DI110" s="77">
        <v>533.5273118515106</v>
      </c>
      <c r="DJ110" s="77">
        <v>3.7887661528306612E-5</v>
      </c>
      <c r="DL110" s="77">
        <v>0</v>
      </c>
      <c r="DM110" s="77">
        <v>0</v>
      </c>
      <c r="DN110" s="77">
        <v>0</v>
      </c>
      <c r="DO110" s="77">
        <v>0</v>
      </c>
      <c r="DP110" s="77">
        <v>0</v>
      </c>
      <c r="DQ110" s="77">
        <v>0</v>
      </c>
      <c r="DR110" s="77">
        <v>0</v>
      </c>
      <c r="DS110" s="77">
        <v>2.0214102207537322E-2</v>
      </c>
      <c r="DT110" s="77">
        <v>2.0214102207537322E-2</v>
      </c>
      <c r="DU110" s="77">
        <v>0</v>
      </c>
      <c r="DV110" s="77">
        <v>2.0214102207537322E-2</v>
      </c>
      <c r="DW110" s="77">
        <v>2.0214102207537322E-2</v>
      </c>
      <c r="GE110" s="77" t="s">
        <v>427</v>
      </c>
      <c r="GF110" s="77" t="s">
        <v>155</v>
      </c>
      <c r="GG110" s="77" t="s">
        <v>421</v>
      </c>
      <c r="GH110" s="77" t="s">
        <v>467</v>
      </c>
      <c r="GI110" s="77">
        <v>2025</v>
      </c>
      <c r="GJ110" s="77" t="s">
        <v>303</v>
      </c>
      <c r="GK110" s="77">
        <v>1.684577240534445</v>
      </c>
      <c r="GL110" s="77">
        <v>170.752815</v>
      </c>
      <c r="GM110" s="77">
        <v>2025</v>
      </c>
      <c r="GN110" s="77" t="s">
        <v>175</v>
      </c>
      <c r="GO110" s="77">
        <v>5.3000000000000005E-2</v>
      </c>
      <c r="GP110" s="77">
        <v>3</v>
      </c>
      <c r="GQ110" s="77">
        <v>0</v>
      </c>
      <c r="GR110" s="77" t="s">
        <v>423</v>
      </c>
      <c r="GS110" s="77">
        <v>0</v>
      </c>
      <c r="GT110" s="77">
        <v>0</v>
      </c>
      <c r="GU110" s="77">
        <v>0</v>
      </c>
      <c r="GV110" s="248">
        <v>0</v>
      </c>
      <c r="GW110" s="248">
        <v>0</v>
      </c>
      <c r="GX110" s="77">
        <v>0</v>
      </c>
      <c r="GY110" s="77">
        <v>5.59662090813094E-2</v>
      </c>
      <c r="GZ110" s="77">
        <v>9.4279402057365985E-2</v>
      </c>
    </row>
    <row r="111" spans="3:208" x14ac:dyDescent="0.25">
      <c r="C111" s="246"/>
      <c r="D111" s="246"/>
      <c r="E111" s="246"/>
      <c r="F111" s="246"/>
      <c r="G111" s="246"/>
      <c r="H111" s="246"/>
      <c r="I111" s="247"/>
      <c r="J111" s="247"/>
      <c r="K111" s="247"/>
      <c r="L111" s="124"/>
      <c r="M111" s="247"/>
      <c r="N111" s="247"/>
      <c r="O111" s="247"/>
      <c r="P111" s="247"/>
      <c r="Q111" s="247"/>
      <c r="R111" s="247"/>
      <c r="S111" s="247"/>
      <c r="T111" s="247"/>
      <c r="U111" s="247"/>
      <c r="V111" s="247"/>
      <c r="W111" s="247"/>
      <c r="X111" s="247"/>
      <c r="Y111" s="247"/>
      <c r="Z111" s="247"/>
      <c r="AA111" s="247"/>
      <c r="AB111" s="247"/>
      <c r="AC111" s="247"/>
      <c r="AD111" s="247"/>
      <c r="AE111" s="247"/>
      <c r="AF111" s="247"/>
      <c r="AG111" s="247"/>
      <c r="AH111" s="247"/>
      <c r="AI111" s="247"/>
      <c r="AJ111" s="247"/>
      <c r="AS111" s="77" t="s">
        <v>927</v>
      </c>
      <c r="AT111" s="77" t="s">
        <v>155</v>
      </c>
      <c r="AU111" s="77" t="s">
        <v>442</v>
      </c>
      <c r="AV111" s="77">
        <v>2025</v>
      </c>
      <c r="AW111" s="77">
        <v>0.76289521204752508</v>
      </c>
      <c r="AX111" s="77">
        <v>0</v>
      </c>
      <c r="AY111" s="77">
        <v>0</v>
      </c>
      <c r="AZ111" s="77">
        <v>0</v>
      </c>
      <c r="BA111" s="77">
        <v>0</v>
      </c>
      <c r="BB111" s="77">
        <v>0</v>
      </c>
      <c r="BC111" s="77">
        <v>0</v>
      </c>
      <c r="BD111" s="77">
        <v>0</v>
      </c>
      <c r="BE111" s="77">
        <v>0</v>
      </c>
      <c r="BF111" s="77">
        <v>0</v>
      </c>
      <c r="BG111" s="77">
        <v>0</v>
      </c>
      <c r="BH111" s="77">
        <v>0</v>
      </c>
      <c r="BI111" s="77">
        <v>0</v>
      </c>
      <c r="BJ111" s="77">
        <v>0</v>
      </c>
      <c r="BK111" s="77">
        <v>0</v>
      </c>
      <c r="BL111" s="77">
        <v>17.365467906598724</v>
      </c>
      <c r="BM111" s="77">
        <v>17.365467906598724</v>
      </c>
      <c r="BN111" s="77">
        <v>0</v>
      </c>
      <c r="BO111" s="77">
        <v>0</v>
      </c>
      <c r="BP111" s="77">
        <v>0</v>
      </c>
      <c r="BQ111" s="77">
        <v>13.248032320909125</v>
      </c>
      <c r="BR111" s="77">
        <v>0</v>
      </c>
      <c r="BS111" s="77">
        <v>0</v>
      </c>
      <c r="BT111" s="77">
        <v>0</v>
      </c>
      <c r="BU111" s="77">
        <v>0</v>
      </c>
      <c r="BV111" s="77">
        <v>0</v>
      </c>
      <c r="BW111" s="77">
        <v>0</v>
      </c>
      <c r="BX111" s="77">
        <v>0</v>
      </c>
      <c r="BY111" s="77">
        <v>0</v>
      </c>
      <c r="CT111" s="77" t="s">
        <v>155</v>
      </c>
      <c r="CU111" s="77" t="s">
        <v>424</v>
      </c>
      <c r="CV111" s="77" t="s">
        <v>460</v>
      </c>
      <c r="CW111" s="77">
        <v>2025</v>
      </c>
      <c r="CX111" s="77">
        <v>0</v>
      </c>
      <c r="CY111" s="77">
        <v>0</v>
      </c>
      <c r="CZ111" s="77">
        <v>0</v>
      </c>
      <c r="DA111" s="77">
        <v>0</v>
      </c>
      <c r="DB111" s="77">
        <v>9129.746070236557</v>
      </c>
      <c r="DC111" s="77">
        <v>233.23007680793981</v>
      </c>
      <c r="DD111" s="77">
        <v>8896.5159934286166</v>
      </c>
      <c r="DE111" s="77">
        <v>0</v>
      </c>
      <c r="DF111" s="77">
        <v>0</v>
      </c>
      <c r="DG111" s="77">
        <v>0</v>
      </c>
      <c r="DH111" s="77">
        <v>0</v>
      </c>
      <c r="DI111" s="77">
        <v>533.5273118515106</v>
      </c>
      <c r="DJ111" s="77">
        <v>3.7887661528306612E-5</v>
      </c>
      <c r="DL111" s="77">
        <v>0</v>
      </c>
      <c r="DM111" s="77">
        <v>0</v>
      </c>
      <c r="DN111" s="77">
        <v>0</v>
      </c>
      <c r="DO111" s="77">
        <v>0</v>
      </c>
      <c r="DP111" s="77">
        <v>0</v>
      </c>
      <c r="DQ111" s="77">
        <v>0</v>
      </c>
      <c r="DR111" s="77">
        <v>0</v>
      </c>
      <c r="DS111" s="77">
        <v>0</v>
      </c>
      <c r="DT111" s="77">
        <v>0</v>
      </c>
      <c r="DU111" s="77">
        <v>0</v>
      </c>
      <c r="DV111" s="77">
        <v>2.0214102207537322E-2</v>
      </c>
      <c r="DW111" s="77">
        <v>2.0214102207537322E-2</v>
      </c>
      <c r="GE111" s="77" t="s">
        <v>422</v>
      </c>
      <c r="GF111" s="77" t="s">
        <v>155</v>
      </c>
      <c r="GG111" s="77" t="s">
        <v>421</v>
      </c>
      <c r="GH111" s="77" t="s">
        <v>474</v>
      </c>
      <c r="GI111" s="77">
        <v>2021</v>
      </c>
      <c r="GJ111" s="77" t="s">
        <v>305</v>
      </c>
      <c r="GK111" s="77">
        <v>3.6425060683954187E-2</v>
      </c>
      <c r="GL111" s="77">
        <v>170.752815</v>
      </c>
      <c r="GM111" s="77">
        <v>2021</v>
      </c>
      <c r="GN111" s="77" t="s">
        <v>175</v>
      </c>
      <c r="GO111" s="77">
        <v>0.13250000000000001</v>
      </c>
      <c r="GP111" s="77">
        <v>3</v>
      </c>
      <c r="GQ111" s="77">
        <v>0</v>
      </c>
      <c r="GR111" s="77" t="s">
        <v>423</v>
      </c>
      <c r="GS111" s="77">
        <v>0.1527377521613833</v>
      </c>
      <c r="GT111" s="77">
        <v>5.5634818912091415E-3</v>
      </c>
      <c r="GU111" s="77">
        <v>0.1527377521613833</v>
      </c>
      <c r="GV111" s="248">
        <v>5.5634818912091415E-3</v>
      </c>
      <c r="GW111" s="248">
        <v>0</v>
      </c>
      <c r="GX111" s="77">
        <v>0</v>
      </c>
      <c r="GY111" s="77">
        <v>0</v>
      </c>
      <c r="GZ111" s="77">
        <v>0</v>
      </c>
    </row>
    <row r="112" spans="3:208" x14ac:dyDescent="0.25">
      <c r="C112" s="246"/>
      <c r="D112" s="246"/>
      <c r="E112" s="246"/>
      <c r="F112" s="246"/>
      <c r="G112" s="246"/>
      <c r="H112" s="246"/>
      <c r="I112" s="247"/>
      <c r="J112" s="247"/>
      <c r="K112" s="247"/>
      <c r="L112" s="124"/>
      <c r="M112" s="247"/>
      <c r="N112" s="247"/>
      <c r="O112" s="247"/>
      <c r="P112" s="247"/>
      <c r="Q112" s="247"/>
      <c r="R112" s="247"/>
      <c r="S112" s="247"/>
      <c r="T112" s="247"/>
      <c r="U112" s="247"/>
      <c r="V112" s="247"/>
      <c r="W112" s="247"/>
      <c r="X112" s="247"/>
      <c r="Y112" s="247"/>
      <c r="Z112" s="247"/>
      <c r="AA112" s="247"/>
      <c r="AB112" s="247"/>
      <c r="AC112" s="247"/>
      <c r="AD112" s="247"/>
      <c r="AE112" s="247"/>
      <c r="AF112" s="247"/>
      <c r="AG112" s="247"/>
      <c r="AH112" s="247"/>
      <c r="AI112" s="247"/>
      <c r="AJ112" s="247"/>
      <c r="AS112" s="77" t="s">
        <v>927</v>
      </c>
      <c r="AT112" s="77" t="s">
        <v>155</v>
      </c>
      <c r="AU112" s="77" t="s">
        <v>443</v>
      </c>
      <c r="AV112" s="77">
        <v>2020</v>
      </c>
      <c r="AW112" s="77">
        <v>1</v>
      </c>
      <c r="AX112" s="77">
        <v>0</v>
      </c>
      <c r="AY112" s="77">
        <v>0</v>
      </c>
      <c r="AZ112" s="77">
        <v>7.1426235241441445</v>
      </c>
      <c r="BA112" s="77">
        <v>7.1426235241441445</v>
      </c>
      <c r="BB112" s="77">
        <v>0</v>
      </c>
      <c r="BC112" s="77">
        <v>0</v>
      </c>
      <c r="BD112" s="77">
        <v>0</v>
      </c>
      <c r="BE112" s="77">
        <v>0</v>
      </c>
      <c r="BF112" s="77">
        <v>0</v>
      </c>
      <c r="BG112" s="77">
        <v>0</v>
      </c>
      <c r="BH112" s="77">
        <v>0</v>
      </c>
      <c r="BI112" s="77">
        <v>0</v>
      </c>
      <c r="BJ112" s="77">
        <v>0</v>
      </c>
      <c r="BK112" s="77">
        <v>0</v>
      </c>
      <c r="BL112" s="77">
        <v>0</v>
      </c>
      <c r="BM112" s="77">
        <v>0</v>
      </c>
      <c r="BN112" s="77">
        <v>7.1426235241441445</v>
      </c>
      <c r="BO112" s="77">
        <v>0</v>
      </c>
      <c r="BP112" s="77">
        <v>0</v>
      </c>
      <c r="BQ112" s="77">
        <v>0</v>
      </c>
      <c r="BR112" s="77">
        <v>0</v>
      </c>
      <c r="BS112" s="77">
        <v>0</v>
      </c>
      <c r="BT112" s="77">
        <v>0</v>
      </c>
      <c r="BU112" s="77">
        <v>0</v>
      </c>
      <c r="BV112" s="77">
        <v>0</v>
      </c>
      <c r="BW112" s="77">
        <v>0</v>
      </c>
      <c r="BX112" s="77">
        <v>0</v>
      </c>
      <c r="BY112" s="77">
        <v>0</v>
      </c>
      <c r="CT112" s="77" t="s">
        <v>155</v>
      </c>
      <c r="CU112" s="77" t="s">
        <v>424</v>
      </c>
      <c r="CV112" s="77" t="s">
        <v>467</v>
      </c>
      <c r="CW112" s="77">
        <v>2020</v>
      </c>
      <c r="CX112" s="77">
        <v>0</v>
      </c>
      <c r="CY112" s="77">
        <v>0</v>
      </c>
      <c r="CZ112" s="77">
        <v>0</v>
      </c>
      <c r="DA112" s="77">
        <v>0</v>
      </c>
      <c r="DB112" s="77">
        <v>5.2405583313015436</v>
      </c>
      <c r="DC112" s="77">
        <v>0.69641821681223315</v>
      </c>
      <c r="DD112" s="77">
        <v>2.9419641522810198</v>
      </c>
      <c r="DE112" s="77">
        <v>1.6021759622082909</v>
      </c>
      <c r="DF112" s="77">
        <v>0.36068764874241338</v>
      </c>
      <c r="DG112" s="77">
        <v>0</v>
      </c>
      <c r="DH112" s="77">
        <v>0</v>
      </c>
      <c r="DI112" s="77">
        <v>0</v>
      </c>
      <c r="DJ112" s="77">
        <v>1.337179125699089E-4</v>
      </c>
      <c r="DL112" s="77">
        <v>0</v>
      </c>
      <c r="DM112" s="77">
        <v>4.8230399479584046E-5</v>
      </c>
      <c r="DN112" s="77">
        <v>4.8230399479584046E-5</v>
      </c>
      <c r="DO112" s="77">
        <v>0</v>
      </c>
      <c r="DP112" s="77">
        <v>0</v>
      </c>
      <c r="DQ112" s="77">
        <v>0</v>
      </c>
      <c r="DR112" s="77">
        <v>0</v>
      </c>
      <c r="DS112" s="77">
        <v>0</v>
      </c>
      <c r="DT112" s="77">
        <v>0</v>
      </c>
      <c r="DU112" s="77">
        <v>0</v>
      </c>
      <c r="DV112" s="77">
        <v>0</v>
      </c>
      <c r="DW112" s="77">
        <v>0</v>
      </c>
      <c r="GE112" s="77" t="s">
        <v>425</v>
      </c>
      <c r="GF112" s="77" t="s">
        <v>155</v>
      </c>
      <c r="GG112" s="77" t="s">
        <v>421</v>
      </c>
      <c r="GH112" s="77" t="s">
        <v>474</v>
      </c>
      <c r="GI112" s="77">
        <v>2021</v>
      </c>
      <c r="GJ112" s="77" t="s">
        <v>301</v>
      </c>
      <c r="GK112" s="77">
        <v>1.580872452542926E-3</v>
      </c>
      <c r="GL112" s="77">
        <v>170.752815</v>
      </c>
      <c r="GM112" s="77">
        <v>2021</v>
      </c>
      <c r="GN112" s="77" t="s">
        <v>175</v>
      </c>
      <c r="GO112" s="77">
        <v>5.3000000000000005E-2</v>
      </c>
      <c r="GP112" s="77">
        <v>3</v>
      </c>
      <c r="GQ112" s="77">
        <v>0</v>
      </c>
      <c r="GR112" s="77" t="s">
        <v>423</v>
      </c>
      <c r="GS112" s="77">
        <v>5.59662090813094E-2</v>
      </c>
      <c r="GT112" s="77">
        <v>8.8475438209899773E-5</v>
      </c>
      <c r="GU112" s="77">
        <v>5.59662090813094E-2</v>
      </c>
      <c r="GV112" s="248">
        <v>8.8475438209899773E-5</v>
      </c>
      <c r="GW112" s="248">
        <v>0</v>
      </c>
      <c r="GX112" s="77">
        <v>0</v>
      </c>
      <c r="GY112" s="77">
        <v>0</v>
      </c>
      <c r="GZ112" s="77">
        <v>0</v>
      </c>
    </row>
    <row r="113" spans="3:208" x14ac:dyDescent="0.25">
      <c r="C113" s="246"/>
      <c r="D113" s="246"/>
      <c r="E113" s="246"/>
      <c r="F113" s="246"/>
      <c r="G113" s="246"/>
      <c r="H113" s="246"/>
      <c r="I113" s="247"/>
      <c r="J113" s="247"/>
      <c r="K113" s="247"/>
      <c r="L113" s="124"/>
      <c r="M113" s="247"/>
      <c r="N113" s="247"/>
      <c r="O113" s="247"/>
      <c r="P113" s="247"/>
      <c r="Q113" s="247"/>
      <c r="R113" s="247"/>
      <c r="S113" s="247"/>
      <c r="T113" s="247"/>
      <c r="U113" s="247"/>
      <c r="V113" s="247"/>
      <c r="W113" s="247"/>
      <c r="X113" s="247"/>
      <c r="Y113" s="247"/>
      <c r="Z113" s="247"/>
      <c r="AA113" s="247"/>
      <c r="AB113" s="247"/>
      <c r="AC113" s="247"/>
      <c r="AD113" s="247"/>
      <c r="AE113" s="247"/>
      <c r="AF113" s="247"/>
      <c r="AG113" s="247"/>
      <c r="AH113" s="247"/>
      <c r="AI113" s="247"/>
      <c r="AJ113" s="247"/>
      <c r="AS113" s="77" t="s">
        <v>927</v>
      </c>
      <c r="AT113" s="77" t="s">
        <v>155</v>
      </c>
      <c r="AU113" s="77" t="s">
        <v>443</v>
      </c>
      <c r="AV113" s="77">
        <v>2021</v>
      </c>
      <c r="AW113" s="77">
        <v>1</v>
      </c>
      <c r="AX113" s="77">
        <v>0</v>
      </c>
      <c r="AY113" s="77">
        <v>0</v>
      </c>
      <c r="AZ113" s="77">
        <v>7.1426235241441445</v>
      </c>
      <c r="BA113" s="77">
        <v>7.1426235241441445</v>
      </c>
      <c r="BB113" s="77">
        <v>0</v>
      </c>
      <c r="BC113" s="77">
        <v>0</v>
      </c>
      <c r="BD113" s="77">
        <v>7.1426235241441445</v>
      </c>
      <c r="BE113" s="77">
        <v>7.1426235241441445</v>
      </c>
      <c r="BF113" s="77">
        <v>0</v>
      </c>
      <c r="BG113" s="77">
        <v>0</v>
      </c>
      <c r="BH113" s="77">
        <v>0</v>
      </c>
      <c r="BI113" s="77">
        <v>0</v>
      </c>
      <c r="BJ113" s="77">
        <v>0</v>
      </c>
      <c r="BK113" s="77">
        <v>0</v>
      </c>
      <c r="BL113" s="77">
        <v>0</v>
      </c>
      <c r="BM113" s="77">
        <v>0</v>
      </c>
      <c r="BN113" s="77">
        <v>7.1426235241441445</v>
      </c>
      <c r="BO113" s="77">
        <v>7.1426235241441445</v>
      </c>
      <c r="BP113" s="77">
        <v>0</v>
      </c>
      <c r="BQ113" s="77">
        <v>0</v>
      </c>
      <c r="BR113" s="77">
        <v>0</v>
      </c>
      <c r="BS113" s="77">
        <v>0</v>
      </c>
      <c r="BT113" s="77">
        <v>0</v>
      </c>
      <c r="BU113" s="77">
        <v>0</v>
      </c>
      <c r="BV113" s="77">
        <v>0</v>
      </c>
      <c r="BW113" s="77">
        <v>0</v>
      </c>
      <c r="BX113" s="77">
        <v>0</v>
      </c>
      <c r="BY113" s="77">
        <v>0</v>
      </c>
      <c r="CT113" s="77" t="s">
        <v>155</v>
      </c>
      <c r="CU113" s="77" t="s">
        <v>424</v>
      </c>
      <c r="CV113" s="77" t="s">
        <v>467</v>
      </c>
      <c r="CW113" s="77">
        <v>2021</v>
      </c>
      <c r="CX113" s="77">
        <v>0</v>
      </c>
      <c r="CY113" s="77">
        <v>0</v>
      </c>
      <c r="CZ113" s="77">
        <v>0</v>
      </c>
      <c r="DA113" s="77">
        <v>0</v>
      </c>
      <c r="DB113" s="77">
        <v>5.2405583313015436</v>
      </c>
      <c r="DC113" s="77">
        <v>0.69641821681223315</v>
      </c>
      <c r="DD113" s="77">
        <v>2.9419641522810198</v>
      </c>
      <c r="DE113" s="77">
        <v>1.6021759622082909</v>
      </c>
      <c r="DF113" s="77">
        <v>0.36068764874241338</v>
      </c>
      <c r="DG113" s="77">
        <v>0.36068764874241338</v>
      </c>
      <c r="DH113" s="77">
        <v>0</v>
      </c>
      <c r="DI113" s="77">
        <v>0</v>
      </c>
      <c r="DJ113" s="77">
        <v>1.337179125699089E-4</v>
      </c>
      <c r="DL113" s="77">
        <v>0</v>
      </c>
      <c r="DM113" s="77">
        <v>4.8230399479584046E-5</v>
      </c>
      <c r="DN113" s="77">
        <v>4.8230399479584046E-5</v>
      </c>
      <c r="DO113" s="77">
        <v>0</v>
      </c>
      <c r="DP113" s="77">
        <v>4.8230399479584046E-5</v>
      </c>
      <c r="DQ113" s="77">
        <v>4.8230399479584046E-5</v>
      </c>
      <c r="DR113" s="77">
        <v>0</v>
      </c>
      <c r="DS113" s="77">
        <v>0</v>
      </c>
      <c r="DT113" s="77">
        <v>0</v>
      </c>
      <c r="DU113" s="77">
        <v>0</v>
      </c>
      <c r="DV113" s="77">
        <v>0</v>
      </c>
      <c r="DW113" s="77">
        <v>0</v>
      </c>
      <c r="GE113" s="77" t="s">
        <v>427</v>
      </c>
      <c r="GF113" s="77" t="s">
        <v>155</v>
      </c>
      <c r="GG113" s="77" t="s">
        <v>421</v>
      </c>
      <c r="GH113" s="77" t="s">
        <v>474</v>
      </c>
      <c r="GI113" s="77">
        <v>2021</v>
      </c>
      <c r="GJ113" s="77" t="s">
        <v>303</v>
      </c>
      <c r="GK113" s="77">
        <v>3.9894642198450708E-2</v>
      </c>
      <c r="GL113" s="77">
        <v>170.752815</v>
      </c>
      <c r="GM113" s="77">
        <v>2021</v>
      </c>
      <c r="GN113" s="77" t="s">
        <v>175</v>
      </c>
      <c r="GO113" s="77">
        <v>5.3000000000000005E-2</v>
      </c>
      <c r="GP113" s="77">
        <v>3</v>
      </c>
      <c r="GQ113" s="77">
        <v>0</v>
      </c>
      <c r="GR113" s="77" t="s">
        <v>423</v>
      </c>
      <c r="GS113" s="77">
        <v>5.59662090813094E-2</v>
      </c>
      <c r="GT113" s="77">
        <v>2.2327518865025214E-3</v>
      </c>
      <c r="GU113" s="77">
        <v>5.59662090813094E-2</v>
      </c>
      <c r="GV113" s="248">
        <v>2.2327518865025214E-3</v>
      </c>
      <c r="GW113" s="248">
        <v>0</v>
      </c>
      <c r="GX113" s="77">
        <v>0</v>
      </c>
      <c r="GY113" s="77">
        <v>0</v>
      </c>
      <c r="GZ113" s="77">
        <v>0</v>
      </c>
    </row>
    <row r="114" spans="3:208" x14ac:dyDescent="0.25">
      <c r="C114" s="246"/>
      <c r="D114" s="246"/>
      <c r="E114" s="246"/>
      <c r="F114" s="246"/>
      <c r="G114" s="246"/>
      <c r="H114" s="246"/>
      <c r="I114" s="247"/>
      <c r="J114" s="247"/>
      <c r="K114" s="247"/>
      <c r="L114" s="124"/>
      <c r="M114" s="247"/>
      <c r="N114" s="247"/>
      <c r="O114" s="247"/>
      <c r="P114" s="247"/>
      <c r="Q114" s="247"/>
      <c r="R114" s="247"/>
      <c r="S114" s="247"/>
      <c r="T114" s="247"/>
      <c r="U114" s="247"/>
      <c r="V114" s="247"/>
      <c r="W114" s="247"/>
      <c r="X114" s="247"/>
      <c r="Y114" s="247"/>
      <c r="Z114" s="247"/>
      <c r="AA114" s="247"/>
      <c r="AB114" s="247"/>
      <c r="AC114" s="247"/>
      <c r="AD114" s="247"/>
      <c r="AE114" s="247"/>
      <c r="AF114" s="247"/>
      <c r="AG114" s="247"/>
      <c r="AH114" s="247"/>
      <c r="AI114" s="247"/>
      <c r="AJ114" s="247"/>
      <c r="AS114" s="77" t="s">
        <v>927</v>
      </c>
      <c r="AT114" s="77" t="s">
        <v>155</v>
      </c>
      <c r="AU114" s="77" t="s">
        <v>443</v>
      </c>
      <c r="AV114" s="77">
        <v>2022</v>
      </c>
      <c r="AW114" s="77">
        <v>0.93457943925233644</v>
      </c>
      <c r="AX114" s="77">
        <v>0</v>
      </c>
      <c r="AY114" s="77">
        <v>0</v>
      </c>
      <c r="AZ114" s="77">
        <v>6.967115101727277</v>
      </c>
      <c r="BA114" s="77">
        <v>6.967115101727277</v>
      </c>
      <c r="BB114" s="77">
        <v>0</v>
      </c>
      <c r="BC114" s="77">
        <v>0</v>
      </c>
      <c r="BD114" s="77">
        <v>6.967115101727277</v>
      </c>
      <c r="BE114" s="77">
        <v>6.967115101727277</v>
      </c>
      <c r="BF114" s="77">
        <v>0</v>
      </c>
      <c r="BG114" s="77">
        <v>0</v>
      </c>
      <c r="BH114" s="77">
        <v>6.6057774816248012</v>
      </c>
      <c r="BI114" s="77">
        <v>6.6057774816248012</v>
      </c>
      <c r="BJ114" s="77">
        <v>0</v>
      </c>
      <c r="BK114" s="77">
        <v>0</v>
      </c>
      <c r="BL114" s="77">
        <v>0</v>
      </c>
      <c r="BM114" s="77">
        <v>0</v>
      </c>
      <c r="BN114" s="77">
        <v>6.5113225249787634</v>
      </c>
      <c r="BO114" s="77">
        <v>6.5113225249787634</v>
      </c>
      <c r="BP114" s="77">
        <v>6.1736238146026174</v>
      </c>
      <c r="BQ114" s="77">
        <v>0</v>
      </c>
      <c r="BR114" s="77">
        <v>0</v>
      </c>
      <c r="BS114" s="77">
        <v>0</v>
      </c>
      <c r="BT114" s="77">
        <v>0</v>
      </c>
      <c r="BU114" s="77">
        <v>0</v>
      </c>
      <c r="BV114" s="77">
        <v>6.6057774816248012</v>
      </c>
      <c r="BW114" s="77">
        <v>6.1736238146026174</v>
      </c>
      <c r="BX114" s="77">
        <v>6.6057774816248012</v>
      </c>
      <c r="BY114" s="77">
        <v>6.1736238146026174</v>
      </c>
      <c r="CT114" s="77" t="s">
        <v>155</v>
      </c>
      <c r="CU114" s="77" t="s">
        <v>424</v>
      </c>
      <c r="CV114" s="77" t="s">
        <v>467</v>
      </c>
      <c r="CW114" s="77">
        <v>2022</v>
      </c>
      <c r="CX114" s="77">
        <v>0</v>
      </c>
      <c r="CY114" s="77">
        <v>0</v>
      </c>
      <c r="CZ114" s="77">
        <v>0</v>
      </c>
      <c r="DA114" s="77">
        <v>0</v>
      </c>
      <c r="DB114" s="77">
        <v>5.2405583313015436</v>
      </c>
      <c r="DC114" s="77">
        <v>0.69641821681223315</v>
      </c>
      <c r="DD114" s="77">
        <v>2.9419641522810198</v>
      </c>
      <c r="DE114" s="77">
        <v>1.6021759622082909</v>
      </c>
      <c r="DF114" s="77">
        <v>0.36068764874241338</v>
      </c>
      <c r="DG114" s="77">
        <v>0.36068764874241338</v>
      </c>
      <c r="DH114" s="77">
        <v>0.36068764874241338</v>
      </c>
      <c r="DI114" s="77">
        <v>0</v>
      </c>
      <c r="DJ114" s="77">
        <v>1.337179125699089E-4</v>
      </c>
      <c r="DL114" s="77">
        <v>0</v>
      </c>
      <c r="DM114" s="77">
        <v>4.8230399479584046E-5</v>
      </c>
      <c r="DN114" s="77">
        <v>4.8230399479584046E-5</v>
      </c>
      <c r="DO114" s="77">
        <v>0</v>
      </c>
      <c r="DP114" s="77">
        <v>4.8230399479584046E-5</v>
      </c>
      <c r="DQ114" s="77">
        <v>4.8230399479584046E-5</v>
      </c>
      <c r="DR114" s="77">
        <v>0</v>
      </c>
      <c r="DS114" s="77">
        <v>4.8230399479584046E-5</v>
      </c>
      <c r="DT114" s="77">
        <v>4.8230399479584046E-5</v>
      </c>
      <c r="DU114" s="77">
        <v>0</v>
      </c>
      <c r="DV114" s="77">
        <v>0</v>
      </c>
      <c r="DW114" s="77">
        <v>0</v>
      </c>
      <c r="GE114" s="77" t="s">
        <v>422</v>
      </c>
      <c r="GF114" s="77" t="s">
        <v>155</v>
      </c>
      <c r="GG114" s="77" t="s">
        <v>421</v>
      </c>
      <c r="GH114" s="77" t="s">
        <v>474</v>
      </c>
      <c r="GI114" s="77">
        <v>2022</v>
      </c>
      <c r="GJ114" s="77" t="s">
        <v>305</v>
      </c>
      <c r="GK114" s="77">
        <v>3.6425060683954187E-2</v>
      </c>
      <c r="GL114" s="77">
        <v>170.752815</v>
      </c>
      <c r="GM114" s="77">
        <v>2022</v>
      </c>
      <c r="GN114" s="77" t="s">
        <v>175</v>
      </c>
      <c r="GO114" s="77">
        <v>0.13250000000000001</v>
      </c>
      <c r="GP114" s="77">
        <v>3</v>
      </c>
      <c r="GQ114" s="77">
        <v>0</v>
      </c>
      <c r="GR114" s="77" t="s">
        <v>423</v>
      </c>
      <c r="GS114" s="77">
        <v>0.1527377521613833</v>
      </c>
      <c r="GT114" s="77">
        <v>5.5634818912091415E-3</v>
      </c>
      <c r="GU114" s="77">
        <v>0.1527377521613833</v>
      </c>
      <c r="GV114" s="248">
        <v>5.5634818912091415E-3</v>
      </c>
      <c r="GW114" s="248">
        <v>0.1527377521613833</v>
      </c>
      <c r="GX114" s="77">
        <v>5.5634818912091415E-3</v>
      </c>
      <c r="GY114" s="77">
        <v>0</v>
      </c>
      <c r="GZ114" s="77">
        <v>0</v>
      </c>
    </row>
    <row r="115" spans="3:208" x14ac:dyDescent="0.25">
      <c r="C115" s="246"/>
      <c r="D115" s="246"/>
      <c r="E115" s="246"/>
      <c r="F115" s="246"/>
      <c r="G115" s="246"/>
      <c r="H115" s="246"/>
      <c r="I115" s="247"/>
      <c r="J115" s="247"/>
      <c r="K115" s="247"/>
      <c r="L115" s="124"/>
      <c r="M115" s="247"/>
      <c r="N115" s="247"/>
      <c r="O115" s="247"/>
      <c r="P115" s="247"/>
      <c r="Q115" s="247"/>
      <c r="R115" s="247"/>
      <c r="S115" s="247"/>
      <c r="T115" s="247"/>
      <c r="U115" s="247"/>
      <c r="V115" s="247"/>
      <c r="W115" s="247"/>
      <c r="X115" s="247"/>
      <c r="Y115" s="247"/>
      <c r="Z115" s="247"/>
      <c r="AA115" s="247"/>
      <c r="AB115" s="247"/>
      <c r="AC115" s="247"/>
      <c r="AD115" s="247"/>
      <c r="AE115" s="247"/>
      <c r="AF115" s="247"/>
      <c r="AG115" s="247"/>
      <c r="AH115" s="247"/>
      <c r="AI115" s="247"/>
      <c r="AJ115" s="247"/>
      <c r="AS115" s="77" t="s">
        <v>927</v>
      </c>
      <c r="AT115" s="77" t="s">
        <v>155</v>
      </c>
      <c r="AU115" s="77" t="s">
        <v>443</v>
      </c>
      <c r="AV115" s="77">
        <v>2023</v>
      </c>
      <c r="AW115" s="77">
        <v>0.87343872827321156</v>
      </c>
      <c r="AX115" s="77">
        <v>0</v>
      </c>
      <c r="AY115" s="77">
        <v>0</v>
      </c>
      <c r="AZ115" s="77">
        <v>0</v>
      </c>
      <c r="BA115" s="77">
        <v>0</v>
      </c>
      <c r="BB115" s="77">
        <v>0</v>
      </c>
      <c r="BC115" s="77">
        <v>0</v>
      </c>
      <c r="BD115" s="77">
        <v>7.2248467148557829</v>
      </c>
      <c r="BE115" s="77">
        <v>7.2248467148557829</v>
      </c>
      <c r="BF115" s="77">
        <v>0</v>
      </c>
      <c r="BG115" s="77">
        <v>0</v>
      </c>
      <c r="BH115" s="77">
        <v>6.8501244201048737</v>
      </c>
      <c r="BI115" s="77">
        <v>6.8501244201048737</v>
      </c>
      <c r="BJ115" s="77">
        <v>0</v>
      </c>
      <c r="BK115" s="77">
        <v>0</v>
      </c>
      <c r="BL115" s="77">
        <v>6.8501244201048737</v>
      </c>
      <c r="BM115" s="77">
        <v>6.8501244201048737</v>
      </c>
      <c r="BN115" s="77">
        <v>0</v>
      </c>
      <c r="BO115" s="77">
        <v>6.3104609265925253</v>
      </c>
      <c r="BP115" s="77">
        <v>5.9831639620096713</v>
      </c>
      <c r="BQ115" s="77">
        <v>5.9831639620096713</v>
      </c>
      <c r="BR115" s="77">
        <v>0</v>
      </c>
      <c r="BS115" s="77">
        <v>0</v>
      </c>
      <c r="BT115" s="77">
        <v>0</v>
      </c>
      <c r="BU115" s="77">
        <v>0</v>
      </c>
      <c r="BV115" s="77">
        <v>6.8501244201048737</v>
      </c>
      <c r="BW115" s="77">
        <v>5.9831639620096713</v>
      </c>
      <c r="BX115" s="77">
        <v>6.8501244201048737</v>
      </c>
      <c r="BY115" s="77">
        <v>5.9831639620096713</v>
      </c>
      <c r="CT115" s="77" t="s">
        <v>155</v>
      </c>
      <c r="CU115" s="77" t="s">
        <v>424</v>
      </c>
      <c r="CV115" s="77" t="s">
        <v>467</v>
      </c>
      <c r="CW115" s="77">
        <v>2023</v>
      </c>
      <c r="CX115" s="77">
        <v>0</v>
      </c>
      <c r="CY115" s="77">
        <v>0</v>
      </c>
      <c r="CZ115" s="77">
        <v>0</v>
      </c>
      <c r="DA115" s="77">
        <v>0</v>
      </c>
      <c r="DB115" s="77">
        <v>5.4750346070077711</v>
      </c>
      <c r="DC115" s="77">
        <v>0.71896016785821382</v>
      </c>
      <c r="DD115" s="77">
        <v>3.0714971986151061</v>
      </c>
      <c r="DE115" s="77">
        <v>1.6845772405344479</v>
      </c>
      <c r="DF115" s="77">
        <v>0</v>
      </c>
      <c r="DG115" s="77">
        <v>0.37599181639994972</v>
      </c>
      <c r="DH115" s="77">
        <v>0.37599181639994972</v>
      </c>
      <c r="DI115" s="77">
        <v>0.37599181639994972</v>
      </c>
      <c r="DJ115" s="77">
        <v>1.337179125699089E-4</v>
      </c>
      <c r="DL115" s="77">
        <v>0</v>
      </c>
      <c r="DM115" s="77">
        <v>0</v>
      </c>
      <c r="DN115" s="77">
        <v>0</v>
      </c>
      <c r="DO115" s="77">
        <v>0</v>
      </c>
      <c r="DP115" s="77">
        <v>5.0276840832369718E-5</v>
      </c>
      <c r="DQ115" s="77">
        <v>5.0276840832369718E-5</v>
      </c>
      <c r="DR115" s="77">
        <v>0</v>
      </c>
      <c r="DS115" s="77">
        <v>5.0276840832369718E-5</v>
      </c>
      <c r="DT115" s="77">
        <v>5.0276840832369718E-5</v>
      </c>
      <c r="DU115" s="77">
        <v>0</v>
      </c>
      <c r="DV115" s="77">
        <v>5.0276840832369718E-5</v>
      </c>
      <c r="DW115" s="77">
        <v>5.0276840832369718E-5</v>
      </c>
      <c r="GE115" s="77" t="s">
        <v>425</v>
      </c>
      <c r="GF115" s="77" t="s">
        <v>155</v>
      </c>
      <c r="GG115" s="77" t="s">
        <v>421</v>
      </c>
      <c r="GH115" s="77" t="s">
        <v>474</v>
      </c>
      <c r="GI115" s="77">
        <v>2022</v>
      </c>
      <c r="GJ115" s="77" t="s">
        <v>301</v>
      </c>
      <c r="GK115" s="77">
        <v>1.580872452542926E-3</v>
      </c>
      <c r="GL115" s="77">
        <v>170.752815</v>
      </c>
      <c r="GM115" s="77">
        <v>2022</v>
      </c>
      <c r="GN115" s="77" t="s">
        <v>175</v>
      </c>
      <c r="GO115" s="77">
        <v>5.3000000000000005E-2</v>
      </c>
      <c r="GP115" s="77">
        <v>3</v>
      </c>
      <c r="GQ115" s="77">
        <v>0</v>
      </c>
      <c r="GR115" s="77" t="s">
        <v>423</v>
      </c>
      <c r="GS115" s="77">
        <v>5.59662090813094E-2</v>
      </c>
      <c r="GT115" s="77">
        <v>8.8475438209899773E-5</v>
      </c>
      <c r="GU115" s="77">
        <v>5.59662090813094E-2</v>
      </c>
      <c r="GV115" s="248">
        <v>8.8475438209899773E-5</v>
      </c>
      <c r="GW115" s="248">
        <v>5.59662090813094E-2</v>
      </c>
      <c r="GX115" s="77">
        <v>8.8475438209899773E-5</v>
      </c>
      <c r="GY115" s="77">
        <v>0</v>
      </c>
      <c r="GZ115" s="77">
        <v>0</v>
      </c>
    </row>
    <row r="116" spans="3:208" x14ac:dyDescent="0.25">
      <c r="C116" s="246"/>
      <c r="D116" s="246"/>
      <c r="E116" s="246"/>
      <c r="F116" s="246"/>
      <c r="G116" s="246"/>
      <c r="H116" s="246"/>
      <c r="I116" s="247"/>
      <c r="J116" s="247"/>
      <c r="K116" s="247"/>
      <c r="L116" s="124"/>
      <c r="M116" s="247"/>
      <c r="N116" s="247"/>
      <c r="O116" s="247"/>
      <c r="P116" s="247"/>
      <c r="Q116" s="247"/>
      <c r="R116" s="247"/>
      <c r="S116" s="247"/>
      <c r="T116" s="247"/>
      <c r="U116" s="247"/>
      <c r="V116" s="247"/>
      <c r="W116" s="247"/>
      <c r="X116" s="247"/>
      <c r="Y116" s="247"/>
      <c r="Z116" s="247"/>
      <c r="AA116" s="247"/>
      <c r="AB116" s="247"/>
      <c r="AC116" s="247"/>
      <c r="AD116" s="247"/>
      <c r="AE116" s="247"/>
      <c r="AF116" s="247"/>
      <c r="AG116" s="247"/>
      <c r="AH116" s="247"/>
      <c r="AI116" s="247"/>
      <c r="AJ116" s="247"/>
      <c r="AS116" s="77" t="s">
        <v>927</v>
      </c>
      <c r="AT116" s="77" t="s">
        <v>155</v>
      </c>
      <c r="AU116" s="77" t="s">
        <v>443</v>
      </c>
      <c r="AV116" s="77">
        <v>2024</v>
      </c>
      <c r="AW116" s="77">
        <v>0.81629787689085187</v>
      </c>
      <c r="AX116" s="77">
        <v>0</v>
      </c>
      <c r="AY116" s="77">
        <v>0</v>
      </c>
      <c r="AZ116" s="77">
        <v>0</v>
      </c>
      <c r="BA116" s="77">
        <v>0</v>
      </c>
      <c r="BB116" s="77">
        <v>0</v>
      </c>
      <c r="BC116" s="77">
        <v>0</v>
      </c>
      <c r="BD116" s="77">
        <v>0</v>
      </c>
      <c r="BE116" s="77">
        <v>0</v>
      </c>
      <c r="BF116" s="77">
        <v>0</v>
      </c>
      <c r="BG116" s="77">
        <v>0</v>
      </c>
      <c r="BH116" s="77">
        <v>6.8501244201048737</v>
      </c>
      <c r="BI116" s="77">
        <v>6.8501244201048737</v>
      </c>
      <c r="BJ116" s="77">
        <v>0</v>
      </c>
      <c r="BK116" s="77">
        <v>0</v>
      </c>
      <c r="BL116" s="77">
        <v>6.8501244201048737</v>
      </c>
      <c r="BM116" s="77">
        <v>6.8501244201048737</v>
      </c>
      <c r="BN116" s="77">
        <v>0</v>
      </c>
      <c r="BO116" s="77">
        <v>0</v>
      </c>
      <c r="BP116" s="77">
        <v>5.5917420205697859</v>
      </c>
      <c r="BQ116" s="77">
        <v>5.5917420205697859</v>
      </c>
      <c r="BR116" s="77">
        <v>0</v>
      </c>
      <c r="BS116" s="77">
        <v>0</v>
      </c>
      <c r="BT116" s="77">
        <v>0</v>
      </c>
      <c r="BU116" s="77">
        <v>0</v>
      </c>
      <c r="BV116" s="77">
        <v>6.8501244201048737</v>
      </c>
      <c r="BW116" s="77">
        <v>5.5917420205697859</v>
      </c>
      <c r="BX116" s="77">
        <v>6.8501244201048737</v>
      </c>
      <c r="BY116" s="77">
        <v>5.5917420205697859</v>
      </c>
      <c r="CT116" s="77" t="s">
        <v>155</v>
      </c>
      <c r="CU116" s="77" t="s">
        <v>424</v>
      </c>
      <c r="CV116" s="77" t="s">
        <v>467</v>
      </c>
      <c r="CW116" s="77">
        <v>2024</v>
      </c>
      <c r="CX116" s="77">
        <v>0</v>
      </c>
      <c r="CY116" s="77">
        <v>0</v>
      </c>
      <c r="CZ116" s="77">
        <v>0</v>
      </c>
      <c r="DA116" s="77">
        <v>0</v>
      </c>
      <c r="DB116" s="77">
        <v>5.4750346070077711</v>
      </c>
      <c r="DC116" s="77">
        <v>0.71896016785821382</v>
      </c>
      <c r="DD116" s="77">
        <v>3.0714971986151061</v>
      </c>
      <c r="DE116" s="77">
        <v>1.6845772405344479</v>
      </c>
      <c r="DF116" s="77">
        <v>0</v>
      </c>
      <c r="DG116" s="77">
        <v>0</v>
      </c>
      <c r="DH116" s="77">
        <v>0.37599181639994972</v>
      </c>
      <c r="DI116" s="77">
        <v>0.37599181639994972</v>
      </c>
      <c r="DJ116" s="77">
        <v>1.337179125699089E-4</v>
      </c>
      <c r="DL116" s="77">
        <v>0</v>
      </c>
      <c r="DM116" s="77">
        <v>0</v>
      </c>
      <c r="DN116" s="77">
        <v>0</v>
      </c>
      <c r="DO116" s="77">
        <v>0</v>
      </c>
      <c r="DP116" s="77">
        <v>0</v>
      </c>
      <c r="DQ116" s="77">
        <v>0</v>
      </c>
      <c r="DR116" s="77">
        <v>0</v>
      </c>
      <c r="DS116" s="77">
        <v>5.0276840832369718E-5</v>
      </c>
      <c r="DT116" s="77">
        <v>5.0276840832369718E-5</v>
      </c>
      <c r="DU116" s="77">
        <v>0</v>
      </c>
      <c r="DV116" s="77">
        <v>5.0276840832369718E-5</v>
      </c>
      <c r="DW116" s="77">
        <v>5.0276840832369718E-5</v>
      </c>
      <c r="GE116" s="77" t="s">
        <v>427</v>
      </c>
      <c r="GF116" s="77" t="s">
        <v>155</v>
      </c>
      <c r="GG116" s="77" t="s">
        <v>421</v>
      </c>
      <c r="GH116" s="77" t="s">
        <v>474</v>
      </c>
      <c r="GI116" s="77">
        <v>2022</v>
      </c>
      <c r="GJ116" s="77" t="s">
        <v>303</v>
      </c>
      <c r="GK116" s="77">
        <v>3.9894642198450708E-2</v>
      </c>
      <c r="GL116" s="77">
        <v>170.752815</v>
      </c>
      <c r="GM116" s="77">
        <v>2022</v>
      </c>
      <c r="GN116" s="77" t="s">
        <v>175</v>
      </c>
      <c r="GO116" s="77">
        <v>5.3000000000000005E-2</v>
      </c>
      <c r="GP116" s="77">
        <v>3</v>
      </c>
      <c r="GQ116" s="77">
        <v>0</v>
      </c>
      <c r="GR116" s="77" t="s">
        <v>423</v>
      </c>
      <c r="GS116" s="77">
        <v>5.59662090813094E-2</v>
      </c>
      <c r="GT116" s="77">
        <v>2.2327518865025214E-3</v>
      </c>
      <c r="GU116" s="77">
        <v>5.59662090813094E-2</v>
      </c>
      <c r="GV116" s="248">
        <v>2.2327518865025214E-3</v>
      </c>
      <c r="GW116" s="248">
        <v>5.59662090813094E-2</v>
      </c>
      <c r="GX116" s="77">
        <v>2.2327518865025214E-3</v>
      </c>
      <c r="GY116" s="77">
        <v>0</v>
      </c>
      <c r="GZ116" s="77">
        <v>0</v>
      </c>
    </row>
    <row r="117" spans="3:208" x14ac:dyDescent="0.25">
      <c r="C117" s="246"/>
      <c r="D117" s="246"/>
      <c r="E117" s="246"/>
      <c r="F117" s="246"/>
      <c r="G117" s="246"/>
      <c r="H117" s="246"/>
      <c r="I117" s="247"/>
      <c r="J117" s="247"/>
      <c r="K117" s="247"/>
      <c r="L117" s="124"/>
      <c r="M117" s="247"/>
      <c r="N117" s="247"/>
      <c r="O117" s="247"/>
      <c r="P117" s="247"/>
      <c r="Q117" s="247"/>
      <c r="R117" s="247"/>
      <c r="S117" s="247"/>
      <c r="T117" s="247"/>
      <c r="U117" s="247"/>
      <c r="V117" s="247"/>
      <c r="W117" s="247"/>
      <c r="X117" s="247"/>
      <c r="Y117" s="247"/>
      <c r="Z117" s="247"/>
      <c r="AA117" s="247"/>
      <c r="AB117" s="247"/>
      <c r="AC117" s="247"/>
      <c r="AD117" s="247"/>
      <c r="AE117" s="247"/>
      <c r="AF117" s="247"/>
      <c r="AG117" s="247"/>
      <c r="AH117" s="247"/>
      <c r="AI117" s="247"/>
      <c r="AJ117" s="247"/>
      <c r="AS117" s="77" t="s">
        <v>927</v>
      </c>
      <c r="AT117" s="77" t="s">
        <v>155</v>
      </c>
      <c r="AU117" s="77" t="s">
        <v>443</v>
      </c>
      <c r="AV117" s="77">
        <v>2025</v>
      </c>
      <c r="AW117" s="77">
        <v>0.76289521204752508</v>
      </c>
      <c r="AX117" s="77">
        <v>0</v>
      </c>
      <c r="AY117" s="77">
        <v>0</v>
      </c>
      <c r="AZ117" s="77">
        <v>0</v>
      </c>
      <c r="BA117" s="77">
        <v>0</v>
      </c>
      <c r="BB117" s="77">
        <v>0</v>
      </c>
      <c r="BC117" s="77">
        <v>0</v>
      </c>
      <c r="BD117" s="77">
        <v>0</v>
      </c>
      <c r="BE117" s="77">
        <v>0</v>
      </c>
      <c r="BF117" s="77">
        <v>0</v>
      </c>
      <c r="BG117" s="77">
        <v>0</v>
      </c>
      <c r="BH117" s="77">
        <v>0</v>
      </c>
      <c r="BI117" s="77">
        <v>0</v>
      </c>
      <c r="BJ117" s="77">
        <v>0</v>
      </c>
      <c r="BK117" s="77">
        <v>0</v>
      </c>
      <c r="BL117" s="77">
        <v>6.8501244201048737</v>
      </c>
      <c r="BM117" s="77">
        <v>6.8501244201048737</v>
      </c>
      <c r="BN117" s="77">
        <v>0</v>
      </c>
      <c r="BO117" s="77">
        <v>0</v>
      </c>
      <c r="BP117" s="77">
        <v>0</v>
      </c>
      <c r="BQ117" s="77">
        <v>5.2259271220278372</v>
      </c>
      <c r="BR117" s="77">
        <v>0</v>
      </c>
      <c r="BS117" s="77">
        <v>0</v>
      </c>
      <c r="BT117" s="77">
        <v>0</v>
      </c>
      <c r="BU117" s="77">
        <v>0</v>
      </c>
      <c r="BV117" s="77">
        <v>0</v>
      </c>
      <c r="BW117" s="77">
        <v>0</v>
      </c>
      <c r="BX117" s="77">
        <v>0</v>
      </c>
      <c r="BY117" s="77">
        <v>0</v>
      </c>
      <c r="CT117" s="77" t="s">
        <v>155</v>
      </c>
      <c r="CU117" s="77" t="s">
        <v>424</v>
      </c>
      <c r="CV117" s="77" t="s">
        <v>467</v>
      </c>
      <c r="CW117" s="77">
        <v>2025</v>
      </c>
      <c r="CX117" s="77">
        <v>0</v>
      </c>
      <c r="CY117" s="77">
        <v>0</v>
      </c>
      <c r="CZ117" s="77">
        <v>0</v>
      </c>
      <c r="DA117" s="77">
        <v>0</v>
      </c>
      <c r="DB117" s="77">
        <v>5.4750346070077711</v>
      </c>
      <c r="DC117" s="77">
        <v>0.71896016785821382</v>
      </c>
      <c r="DD117" s="77">
        <v>3.0714971986151061</v>
      </c>
      <c r="DE117" s="77">
        <v>1.6845772405344479</v>
      </c>
      <c r="DF117" s="77">
        <v>0</v>
      </c>
      <c r="DG117" s="77">
        <v>0</v>
      </c>
      <c r="DH117" s="77">
        <v>0</v>
      </c>
      <c r="DI117" s="77">
        <v>0.37599181639994972</v>
      </c>
      <c r="DJ117" s="77">
        <v>1.337179125699089E-4</v>
      </c>
      <c r="DL117" s="77">
        <v>0</v>
      </c>
      <c r="DM117" s="77">
        <v>0</v>
      </c>
      <c r="DN117" s="77">
        <v>0</v>
      </c>
      <c r="DO117" s="77">
        <v>0</v>
      </c>
      <c r="DP117" s="77">
        <v>0</v>
      </c>
      <c r="DQ117" s="77">
        <v>0</v>
      </c>
      <c r="DR117" s="77">
        <v>0</v>
      </c>
      <c r="DS117" s="77">
        <v>0</v>
      </c>
      <c r="DT117" s="77">
        <v>0</v>
      </c>
      <c r="DU117" s="77">
        <v>0</v>
      </c>
      <c r="DV117" s="77">
        <v>5.0276840832369718E-5</v>
      </c>
      <c r="DW117" s="77">
        <v>5.0276840832369718E-5</v>
      </c>
      <c r="GE117" s="77" t="s">
        <v>422</v>
      </c>
      <c r="GF117" s="77" t="s">
        <v>155</v>
      </c>
      <c r="GG117" s="77" t="s">
        <v>421</v>
      </c>
      <c r="GH117" s="77" t="s">
        <v>474</v>
      </c>
      <c r="GI117" s="77">
        <v>2023</v>
      </c>
      <c r="GJ117" s="77" t="s">
        <v>305</v>
      </c>
      <c r="GK117" s="77">
        <v>3.7590224611390367E-2</v>
      </c>
      <c r="GL117" s="77">
        <v>170.752815</v>
      </c>
      <c r="GM117" s="77">
        <v>2023</v>
      </c>
      <c r="GN117" s="77" t="s">
        <v>175</v>
      </c>
      <c r="GO117" s="77">
        <v>0.13250000000000001</v>
      </c>
      <c r="GP117" s="77">
        <v>3</v>
      </c>
      <c r="GQ117" s="77">
        <v>0</v>
      </c>
      <c r="GR117" s="77" t="s">
        <v>423</v>
      </c>
      <c r="GS117" s="77">
        <v>0</v>
      </c>
      <c r="GT117" s="77">
        <v>0</v>
      </c>
      <c r="GU117" s="77">
        <v>0.1527377521613833</v>
      </c>
      <c r="GV117" s="248">
        <v>5.7414464103852725E-3</v>
      </c>
      <c r="GW117" s="248">
        <v>0.1527377521613833</v>
      </c>
      <c r="GX117" s="77">
        <v>5.7414464103852725E-3</v>
      </c>
      <c r="GY117" s="77">
        <v>0.1527377521613833</v>
      </c>
      <c r="GZ117" s="77">
        <v>5.7414464103852725E-3</v>
      </c>
    </row>
    <row r="118" spans="3:208" x14ac:dyDescent="0.25">
      <c r="C118" s="246"/>
      <c r="D118" s="246"/>
      <c r="E118" s="246"/>
      <c r="F118" s="246"/>
      <c r="G118" s="246"/>
      <c r="H118" s="246"/>
      <c r="I118" s="247"/>
      <c r="J118" s="247"/>
      <c r="K118" s="247"/>
      <c r="L118" s="124"/>
      <c r="M118" s="247"/>
      <c r="N118" s="247"/>
      <c r="O118" s="247"/>
      <c r="P118" s="247"/>
      <c r="Q118" s="247"/>
      <c r="R118" s="247"/>
      <c r="S118" s="247"/>
      <c r="T118" s="247"/>
      <c r="U118" s="247"/>
      <c r="V118" s="247"/>
      <c r="W118" s="247"/>
      <c r="X118" s="247"/>
      <c r="Y118" s="247"/>
      <c r="Z118" s="247"/>
      <c r="AA118" s="247"/>
      <c r="AB118" s="247"/>
      <c r="AC118" s="247"/>
      <c r="AD118" s="247"/>
      <c r="AE118" s="247"/>
      <c r="AF118" s="247"/>
      <c r="AG118" s="247"/>
      <c r="AH118" s="247"/>
      <c r="AI118" s="247"/>
      <c r="AJ118" s="247"/>
      <c r="AS118" s="77" t="s">
        <v>927</v>
      </c>
      <c r="AT118" s="77" t="s">
        <v>155</v>
      </c>
      <c r="AU118" s="77" t="s">
        <v>444</v>
      </c>
      <c r="AV118" s="77">
        <v>2020</v>
      </c>
      <c r="AW118" s="77">
        <v>1</v>
      </c>
      <c r="AX118" s="77">
        <v>0</v>
      </c>
      <c r="AY118" s="77">
        <v>0</v>
      </c>
      <c r="AZ118" s="77">
        <v>7.5920202543143231</v>
      </c>
      <c r="BA118" s="77">
        <v>7.5920202543143231</v>
      </c>
      <c r="BB118" s="77">
        <v>0</v>
      </c>
      <c r="BC118" s="77">
        <v>0</v>
      </c>
      <c r="BD118" s="77">
        <v>0</v>
      </c>
      <c r="BE118" s="77">
        <v>0</v>
      </c>
      <c r="BF118" s="77">
        <v>0</v>
      </c>
      <c r="BG118" s="77">
        <v>0</v>
      </c>
      <c r="BH118" s="77">
        <v>0</v>
      </c>
      <c r="BI118" s="77">
        <v>0</v>
      </c>
      <c r="BJ118" s="77">
        <v>0</v>
      </c>
      <c r="BK118" s="77">
        <v>0</v>
      </c>
      <c r="BL118" s="77">
        <v>0</v>
      </c>
      <c r="BM118" s="77">
        <v>0</v>
      </c>
      <c r="BN118" s="77">
        <v>7.5920202543143231</v>
      </c>
      <c r="BO118" s="77">
        <v>0</v>
      </c>
      <c r="BP118" s="77">
        <v>0</v>
      </c>
      <c r="BQ118" s="77">
        <v>0</v>
      </c>
      <c r="BR118" s="77">
        <v>0</v>
      </c>
      <c r="BS118" s="77">
        <v>0</v>
      </c>
      <c r="BT118" s="77">
        <v>0</v>
      </c>
      <c r="BU118" s="77">
        <v>0</v>
      </c>
      <c r="BV118" s="77">
        <v>0</v>
      </c>
      <c r="BW118" s="77">
        <v>0</v>
      </c>
      <c r="BX118" s="77">
        <v>0</v>
      </c>
      <c r="BY118" s="77">
        <v>0</v>
      </c>
      <c r="CT118" s="77" t="s">
        <v>155</v>
      </c>
      <c r="CU118" s="77" t="s">
        <v>424</v>
      </c>
      <c r="CV118" s="77" t="s">
        <v>474</v>
      </c>
      <c r="CW118" s="77">
        <v>2020</v>
      </c>
      <c r="CX118" s="77">
        <v>0</v>
      </c>
      <c r="CY118" s="77">
        <v>0</v>
      </c>
      <c r="CZ118" s="77">
        <v>0</v>
      </c>
      <c r="DA118" s="77">
        <v>0</v>
      </c>
      <c r="DB118" s="77">
        <v>7.7900575334948027E-2</v>
      </c>
      <c r="DC118" s="77">
        <v>3.6425060683954041E-2</v>
      </c>
      <c r="DD118" s="77">
        <v>1.5808724525430879E-3</v>
      </c>
      <c r="DE118" s="77">
        <v>3.9894642198450347E-2</v>
      </c>
      <c r="DF118" s="77">
        <v>7.8847092159215291E-3</v>
      </c>
      <c r="DG118" s="77">
        <v>0</v>
      </c>
      <c r="DH118" s="77">
        <v>0</v>
      </c>
      <c r="DI118" s="77">
        <v>0</v>
      </c>
      <c r="DJ118" s="77">
        <v>6.009196663982262E-4</v>
      </c>
      <c r="DL118" s="77">
        <v>0</v>
      </c>
      <c r="DM118" s="77">
        <v>4.7380768316785851E-6</v>
      </c>
      <c r="DN118" s="77">
        <v>4.7380768316785851E-6</v>
      </c>
      <c r="DO118" s="77">
        <v>0</v>
      </c>
      <c r="DP118" s="77">
        <v>0</v>
      </c>
      <c r="DQ118" s="77">
        <v>0</v>
      </c>
      <c r="DR118" s="77">
        <v>0</v>
      </c>
      <c r="DS118" s="77">
        <v>0</v>
      </c>
      <c r="DT118" s="77">
        <v>0</v>
      </c>
      <c r="DU118" s="77">
        <v>0</v>
      </c>
      <c r="DV118" s="77">
        <v>0</v>
      </c>
      <c r="DW118" s="77">
        <v>0</v>
      </c>
      <c r="GE118" s="77" t="s">
        <v>425</v>
      </c>
      <c r="GF118" s="77" t="s">
        <v>155</v>
      </c>
      <c r="GG118" s="77" t="s">
        <v>421</v>
      </c>
      <c r="GH118" s="77" t="s">
        <v>474</v>
      </c>
      <c r="GI118" s="77">
        <v>2023</v>
      </c>
      <c r="GJ118" s="77" t="s">
        <v>301</v>
      </c>
      <c r="GK118" s="77">
        <v>1.631433411568664E-3</v>
      </c>
      <c r="GL118" s="77">
        <v>170.752815</v>
      </c>
      <c r="GM118" s="77">
        <v>2023</v>
      </c>
      <c r="GN118" s="77" t="s">
        <v>175</v>
      </c>
      <c r="GO118" s="77">
        <v>5.3000000000000005E-2</v>
      </c>
      <c r="GP118" s="77">
        <v>3</v>
      </c>
      <c r="GQ118" s="77">
        <v>0</v>
      </c>
      <c r="GR118" s="77" t="s">
        <v>423</v>
      </c>
      <c r="GS118" s="77">
        <v>0</v>
      </c>
      <c r="GT118" s="77">
        <v>0</v>
      </c>
      <c r="GU118" s="77">
        <v>5.59662090813094E-2</v>
      </c>
      <c r="GV118" s="248">
        <v>9.1305143414085736E-5</v>
      </c>
      <c r="GW118" s="248">
        <v>5.59662090813094E-2</v>
      </c>
      <c r="GX118" s="77">
        <v>9.1305143414085736E-5</v>
      </c>
      <c r="GY118" s="77">
        <v>5.59662090813094E-2</v>
      </c>
      <c r="GZ118" s="77">
        <v>9.1305143414085736E-5</v>
      </c>
    </row>
    <row r="119" spans="3:208" x14ac:dyDescent="0.25">
      <c r="C119" s="246"/>
      <c r="D119" s="246"/>
      <c r="E119" s="246"/>
      <c r="F119" s="246"/>
      <c r="G119" s="246"/>
      <c r="H119" s="246"/>
      <c r="I119" s="247"/>
      <c r="J119" s="247"/>
      <c r="K119" s="247"/>
      <c r="L119" s="124"/>
      <c r="M119" s="247"/>
      <c r="N119" s="247"/>
      <c r="O119" s="247"/>
      <c r="P119" s="247"/>
      <c r="Q119" s="247"/>
      <c r="R119" s="247"/>
      <c r="S119" s="247"/>
      <c r="T119" s="247"/>
      <c r="U119" s="247"/>
      <c r="V119" s="247"/>
      <c r="W119" s="247"/>
      <c r="X119" s="247"/>
      <c r="Y119" s="247"/>
      <c r="Z119" s="247"/>
      <c r="AA119" s="247"/>
      <c r="AB119" s="247"/>
      <c r="AC119" s="247"/>
      <c r="AD119" s="247"/>
      <c r="AE119" s="247"/>
      <c r="AF119" s="247"/>
      <c r="AG119" s="247"/>
      <c r="AH119" s="247"/>
      <c r="AI119" s="247"/>
      <c r="AJ119" s="247"/>
      <c r="AS119" s="77" t="s">
        <v>927</v>
      </c>
      <c r="AT119" s="77" t="s">
        <v>155</v>
      </c>
      <c r="AU119" s="77" t="s">
        <v>444</v>
      </c>
      <c r="AV119" s="77">
        <v>2021</v>
      </c>
      <c r="AW119" s="77">
        <v>1</v>
      </c>
      <c r="AX119" s="77">
        <v>0</v>
      </c>
      <c r="AY119" s="77">
        <v>0</v>
      </c>
      <c r="AZ119" s="77">
        <v>7.5920202543143231</v>
      </c>
      <c r="BA119" s="77">
        <v>7.5920202543143231</v>
      </c>
      <c r="BB119" s="77">
        <v>0</v>
      </c>
      <c r="BC119" s="77">
        <v>0</v>
      </c>
      <c r="BD119" s="77">
        <v>7.5920202543143231</v>
      </c>
      <c r="BE119" s="77">
        <v>7.5920202543143231</v>
      </c>
      <c r="BF119" s="77">
        <v>0</v>
      </c>
      <c r="BG119" s="77">
        <v>0</v>
      </c>
      <c r="BH119" s="77">
        <v>0</v>
      </c>
      <c r="BI119" s="77">
        <v>0</v>
      </c>
      <c r="BJ119" s="77">
        <v>0</v>
      </c>
      <c r="BK119" s="77">
        <v>0</v>
      </c>
      <c r="BL119" s="77">
        <v>0</v>
      </c>
      <c r="BM119" s="77">
        <v>0</v>
      </c>
      <c r="BN119" s="77">
        <v>7.5920202543143231</v>
      </c>
      <c r="BO119" s="77">
        <v>7.5920202543143231</v>
      </c>
      <c r="BP119" s="77">
        <v>0</v>
      </c>
      <c r="BQ119" s="77">
        <v>0</v>
      </c>
      <c r="BR119" s="77">
        <v>0</v>
      </c>
      <c r="BS119" s="77">
        <v>0</v>
      </c>
      <c r="BT119" s="77">
        <v>0</v>
      </c>
      <c r="BU119" s="77">
        <v>0</v>
      </c>
      <c r="BV119" s="77">
        <v>0</v>
      </c>
      <c r="BW119" s="77">
        <v>0</v>
      </c>
      <c r="BX119" s="77">
        <v>0</v>
      </c>
      <c r="BY119" s="77">
        <v>0</v>
      </c>
      <c r="CT119" s="77" t="s">
        <v>155</v>
      </c>
      <c r="CU119" s="77" t="s">
        <v>424</v>
      </c>
      <c r="CV119" s="77" t="s">
        <v>474</v>
      </c>
      <c r="CW119" s="77">
        <v>2021</v>
      </c>
      <c r="CX119" s="77">
        <v>0</v>
      </c>
      <c r="CY119" s="77">
        <v>0</v>
      </c>
      <c r="CZ119" s="77">
        <v>0</v>
      </c>
      <c r="DA119" s="77">
        <v>0</v>
      </c>
      <c r="DB119" s="77">
        <v>7.7900575334948027E-2</v>
      </c>
      <c r="DC119" s="77">
        <v>3.6425060683954041E-2</v>
      </c>
      <c r="DD119" s="77">
        <v>1.5808724525430879E-3</v>
      </c>
      <c r="DE119" s="77">
        <v>3.9894642198450347E-2</v>
      </c>
      <c r="DF119" s="77">
        <v>7.8847092159215291E-3</v>
      </c>
      <c r="DG119" s="77">
        <v>7.8847092159215291E-3</v>
      </c>
      <c r="DH119" s="77">
        <v>0</v>
      </c>
      <c r="DI119" s="77">
        <v>0</v>
      </c>
      <c r="DJ119" s="77">
        <v>6.009196663982262E-4</v>
      </c>
      <c r="DL119" s="77">
        <v>0</v>
      </c>
      <c r="DM119" s="77">
        <v>4.7380768316785851E-6</v>
      </c>
      <c r="DN119" s="77">
        <v>4.7380768316785851E-6</v>
      </c>
      <c r="DO119" s="77">
        <v>0</v>
      </c>
      <c r="DP119" s="77">
        <v>4.7380768316785851E-6</v>
      </c>
      <c r="DQ119" s="77">
        <v>4.7380768316785851E-6</v>
      </c>
      <c r="DR119" s="77">
        <v>0</v>
      </c>
      <c r="DS119" s="77">
        <v>0</v>
      </c>
      <c r="DT119" s="77">
        <v>0</v>
      </c>
      <c r="DU119" s="77">
        <v>0</v>
      </c>
      <c r="DV119" s="77">
        <v>0</v>
      </c>
      <c r="DW119" s="77">
        <v>0</v>
      </c>
      <c r="GE119" s="77" t="s">
        <v>427</v>
      </c>
      <c r="GF119" s="77" t="s">
        <v>155</v>
      </c>
      <c r="GG119" s="77" t="s">
        <v>421</v>
      </c>
      <c r="GH119" s="77" t="s">
        <v>474</v>
      </c>
      <c r="GI119" s="77">
        <v>2023</v>
      </c>
      <c r="GJ119" s="77" t="s">
        <v>303</v>
      </c>
      <c r="GK119" s="77">
        <v>4.1186611014017348E-2</v>
      </c>
      <c r="GL119" s="77">
        <v>170.752815</v>
      </c>
      <c r="GM119" s="77">
        <v>2023</v>
      </c>
      <c r="GN119" s="77" t="s">
        <v>175</v>
      </c>
      <c r="GO119" s="77">
        <v>5.3000000000000005E-2</v>
      </c>
      <c r="GP119" s="77">
        <v>3</v>
      </c>
      <c r="GQ119" s="77">
        <v>0</v>
      </c>
      <c r="GR119" s="77" t="s">
        <v>423</v>
      </c>
      <c r="GS119" s="77">
        <v>0</v>
      </c>
      <c r="GT119" s="77">
        <v>0</v>
      </c>
      <c r="GU119" s="77">
        <v>5.59662090813094E-2</v>
      </c>
      <c r="GV119" s="248">
        <v>2.3050584833610556E-3</v>
      </c>
      <c r="GW119" s="248">
        <v>5.59662090813094E-2</v>
      </c>
      <c r="GX119" s="77">
        <v>2.3050584833610556E-3</v>
      </c>
      <c r="GY119" s="77">
        <v>5.59662090813094E-2</v>
      </c>
      <c r="GZ119" s="77">
        <v>2.3050584833610556E-3</v>
      </c>
    </row>
    <row r="120" spans="3:208" x14ac:dyDescent="0.25">
      <c r="C120" s="246"/>
      <c r="D120" s="246"/>
      <c r="E120" s="246"/>
      <c r="F120" s="246"/>
      <c r="G120" s="246"/>
      <c r="H120" s="246"/>
      <c r="I120" s="247"/>
      <c r="J120" s="247"/>
      <c r="K120" s="247"/>
      <c r="L120" s="124"/>
      <c r="M120" s="247"/>
      <c r="N120" s="247"/>
      <c r="O120" s="247"/>
      <c r="P120" s="247"/>
      <c r="Q120" s="247"/>
      <c r="R120" s="247"/>
      <c r="S120" s="247"/>
      <c r="T120" s="247"/>
      <c r="U120" s="247"/>
      <c r="V120" s="247"/>
      <c r="W120" s="247"/>
      <c r="X120" s="247"/>
      <c r="Y120" s="247"/>
      <c r="Z120" s="247"/>
      <c r="AA120" s="247"/>
      <c r="AB120" s="247"/>
      <c r="AC120" s="247"/>
      <c r="AD120" s="247"/>
      <c r="AE120" s="247"/>
      <c r="AF120" s="247"/>
      <c r="AG120" s="247"/>
      <c r="AH120" s="247"/>
      <c r="AI120" s="247"/>
      <c r="AJ120" s="247"/>
      <c r="AS120" s="77" t="s">
        <v>927</v>
      </c>
      <c r="AT120" s="77" t="s">
        <v>155</v>
      </c>
      <c r="AU120" s="77" t="s">
        <v>444</v>
      </c>
      <c r="AV120" s="77">
        <v>2022</v>
      </c>
      <c r="AW120" s="77">
        <v>0.93457943925233644</v>
      </c>
      <c r="AX120" s="77">
        <v>0</v>
      </c>
      <c r="AY120" s="77">
        <v>0</v>
      </c>
      <c r="AZ120" s="77">
        <v>7.4631117640735569</v>
      </c>
      <c r="BA120" s="77">
        <v>7.4631117640735569</v>
      </c>
      <c r="BB120" s="77">
        <v>0</v>
      </c>
      <c r="BC120" s="77">
        <v>0</v>
      </c>
      <c r="BD120" s="77">
        <v>7.4631117640735569</v>
      </c>
      <c r="BE120" s="77">
        <v>7.4631117640735569</v>
      </c>
      <c r="BF120" s="77">
        <v>0</v>
      </c>
      <c r="BG120" s="77">
        <v>0</v>
      </c>
      <c r="BH120" s="77">
        <v>7.3818212841953432</v>
      </c>
      <c r="BI120" s="77">
        <v>7.3818212841953432</v>
      </c>
      <c r="BJ120" s="77">
        <v>0</v>
      </c>
      <c r="BK120" s="77">
        <v>0</v>
      </c>
      <c r="BL120" s="77">
        <v>0</v>
      </c>
      <c r="BM120" s="77">
        <v>0</v>
      </c>
      <c r="BN120" s="77">
        <v>6.97487080754538</v>
      </c>
      <c r="BO120" s="77">
        <v>6.97487080754538</v>
      </c>
      <c r="BP120" s="77">
        <v>6.8988983964442463</v>
      </c>
      <c r="BQ120" s="77">
        <v>0</v>
      </c>
      <c r="BR120" s="77">
        <v>0</v>
      </c>
      <c r="BS120" s="77">
        <v>0</v>
      </c>
      <c r="BT120" s="77">
        <v>0</v>
      </c>
      <c r="BU120" s="77">
        <v>0</v>
      </c>
      <c r="BV120" s="77">
        <v>7.3818212841953432</v>
      </c>
      <c r="BW120" s="77">
        <v>6.8988983964442463</v>
      </c>
      <c r="BX120" s="77">
        <v>7.3818212841953432</v>
      </c>
      <c r="BY120" s="77">
        <v>6.8988983964442463</v>
      </c>
      <c r="CT120" s="77" t="s">
        <v>155</v>
      </c>
      <c r="CU120" s="77" t="s">
        <v>424</v>
      </c>
      <c r="CV120" s="77" t="s">
        <v>474</v>
      </c>
      <c r="CW120" s="77">
        <v>2022</v>
      </c>
      <c r="CX120" s="77">
        <v>0</v>
      </c>
      <c r="CY120" s="77">
        <v>0</v>
      </c>
      <c r="CZ120" s="77">
        <v>0</v>
      </c>
      <c r="DA120" s="77">
        <v>0</v>
      </c>
      <c r="DB120" s="77">
        <v>7.7900575334948027E-2</v>
      </c>
      <c r="DC120" s="77">
        <v>3.6425060683954041E-2</v>
      </c>
      <c r="DD120" s="77">
        <v>1.5808724525430879E-3</v>
      </c>
      <c r="DE120" s="77">
        <v>3.9894642198450347E-2</v>
      </c>
      <c r="DF120" s="77">
        <v>7.8847092159215291E-3</v>
      </c>
      <c r="DG120" s="77">
        <v>7.8847092159215291E-3</v>
      </c>
      <c r="DH120" s="77">
        <v>7.8847092159215291E-3</v>
      </c>
      <c r="DI120" s="77">
        <v>0</v>
      </c>
      <c r="DJ120" s="77">
        <v>6.009196663982262E-4</v>
      </c>
      <c r="DL120" s="77">
        <v>0</v>
      </c>
      <c r="DM120" s="77">
        <v>4.7380768316785851E-6</v>
      </c>
      <c r="DN120" s="77">
        <v>4.7380768316785851E-6</v>
      </c>
      <c r="DO120" s="77">
        <v>0</v>
      </c>
      <c r="DP120" s="77">
        <v>4.7380768316785851E-6</v>
      </c>
      <c r="DQ120" s="77">
        <v>4.7380768316785851E-6</v>
      </c>
      <c r="DR120" s="77">
        <v>0</v>
      </c>
      <c r="DS120" s="77">
        <v>4.7380768316785851E-6</v>
      </c>
      <c r="DT120" s="77">
        <v>4.7380768316785851E-6</v>
      </c>
      <c r="DU120" s="77">
        <v>0</v>
      </c>
      <c r="DV120" s="77">
        <v>0</v>
      </c>
      <c r="DW120" s="77">
        <v>0</v>
      </c>
      <c r="GE120" s="77" t="s">
        <v>422</v>
      </c>
      <c r="GF120" s="77" t="s">
        <v>155</v>
      </c>
      <c r="GG120" s="77" t="s">
        <v>421</v>
      </c>
      <c r="GH120" s="77" t="s">
        <v>474</v>
      </c>
      <c r="GI120" s="77">
        <v>2024</v>
      </c>
      <c r="GJ120" s="77" t="s">
        <v>305</v>
      </c>
      <c r="GK120" s="77">
        <v>3.7590224611390367E-2</v>
      </c>
      <c r="GL120" s="77">
        <v>170.752815</v>
      </c>
      <c r="GM120" s="77">
        <v>2024</v>
      </c>
      <c r="GN120" s="77" t="s">
        <v>175</v>
      </c>
      <c r="GO120" s="77">
        <v>0.13250000000000001</v>
      </c>
      <c r="GP120" s="77">
        <v>3</v>
      </c>
      <c r="GQ120" s="77">
        <v>0</v>
      </c>
      <c r="GR120" s="77" t="s">
        <v>423</v>
      </c>
      <c r="GS120" s="77">
        <v>0</v>
      </c>
      <c r="GT120" s="77">
        <v>0</v>
      </c>
      <c r="GU120" s="77">
        <v>0</v>
      </c>
      <c r="GV120" s="248">
        <v>0</v>
      </c>
      <c r="GW120" s="248">
        <v>0.1527377521613833</v>
      </c>
      <c r="GX120" s="77">
        <v>5.7414464103852725E-3</v>
      </c>
      <c r="GY120" s="77">
        <v>0.1527377521613833</v>
      </c>
      <c r="GZ120" s="77">
        <v>5.7414464103852725E-3</v>
      </c>
    </row>
    <row r="121" spans="3:208" x14ac:dyDescent="0.25">
      <c r="C121" s="246"/>
      <c r="D121" s="246"/>
      <c r="E121" s="246"/>
      <c r="F121" s="246"/>
      <c r="G121" s="246"/>
      <c r="H121" s="246"/>
      <c r="I121" s="247"/>
      <c r="J121" s="247"/>
      <c r="K121" s="247"/>
      <c r="L121" s="124"/>
      <c r="M121" s="247"/>
      <c r="N121" s="247"/>
      <c r="O121" s="247"/>
      <c r="P121" s="247"/>
      <c r="Q121" s="247"/>
      <c r="R121" s="247"/>
      <c r="S121" s="247"/>
      <c r="T121" s="247"/>
      <c r="U121" s="247"/>
      <c r="V121" s="247"/>
      <c r="W121" s="247"/>
      <c r="X121" s="247"/>
      <c r="Y121" s="247"/>
      <c r="Z121" s="247"/>
      <c r="AA121" s="247"/>
      <c r="AB121" s="247"/>
      <c r="AC121" s="247"/>
      <c r="AD121" s="247"/>
      <c r="AE121" s="247"/>
      <c r="AF121" s="247"/>
      <c r="AG121" s="247"/>
      <c r="AH121" s="247"/>
      <c r="AI121" s="247"/>
      <c r="AJ121" s="247"/>
      <c r="AS121" s="77" t="s">
        <v>927</v>
      </c>
      <c r="AT121" s="77" t="s">
        <v>155</v>
      </c>
      <c r="AU121" s="77" t="s">
        <v>444</v>
      </c>
      <c r="AV121" s="77">
        <v>2023</v>
      </c>
      <c r="AW121" s="77">
        <v>0.87343872827321156</v>
      </c>
      <c r="AX121" s="77">
        <v>0</v>
      </c>
      <c r="AY121" s="77">
        <v>0</v>
      </c>
      <c r="AZ121" s="77">
        <v>0</v>
      </c>
      <c r="BA121" s="77">
        <v>0</v>
      </c>
      <c r="BB121" s="77">
        <v>0</v>
      </c>
      <c r="BC121" s="77">
        <v>0</v>
      </c>
      <c r="BD121" s="77">
        <v>7.7391732125294359</v>
      </c>
      <c r="BE121" s="77">
        <v>7.7391732125294359</v>
      </c>
      <c r="BF121" s="77">
        <v>0</v>
      </c>
      <c r="BG121" s="77">
        <v>0</v>
      </c>
      <c r="BH121" s="77">
        <v>7.654871794155417</v>
      </c>
      <c r="BI121" s="77">
        <v>7.654871794155417</v>
      </c>
      <c r="BJ121" s="77">
        <v>0</v>
      </c>
      <c r="BK121" s="77">
        <v>0</v>
      </c>
      <c r="BL121" s="77">
        <v>7.654871794155417</v>
      </c>
      <c r="BM121" s="77">
        <v>7.654871794155417</v>
      </c>
      <c r="BN121" s="77">
        <v>0</v>
      </c>
      <c r="BO121" s="77">
        <v>6.7596936086378161</v>
      </c>
      <c r="BP121" s="77">
        <v>6.6860614849815851</v>
      </c>
      <c r="BQ121" s="77">
        <v>6.6860614849815851</v>
      </c>
      <c r="BR121" s="77">
        <v>0</v>
      </c>
      <c r="BS121" s="77">
        <v>0</v>
      </c>
      <c r="BT121" s="77">
        <v>0</v>
      </c>
      <c r="BU121" s="77">
        <v>0</v>
      </c>
      <c r="BV121" s="77">
        <v>7.654871794155417</v>
      </c>
      <c r="BW121" s="77">
        <v>6.6860614849815851</v>
      </c>
      <c r="BX121" s="77">
        <v>7.654871794155417</v>
      </c>
      <c r="BY121" s="77">
        <v>6.6860614849815851</v>
      </c>
      <c r="CT121" s="77" t="s">
        <v>155</v>
      </c>
      <c r="CU121" s="77" t="s">
        <v>424</v>
      </c>
      <c r="CV121" s="77" t="s">
        <v>474</v>
      </c>
      <c r="CW121" s="77">
        <v>2023</v>
      </c>
      <c r="CX121" s="77">
        <v>0</v>
      </c>
      <c r="CY121" s="77">
        <v>0</v>
      </c>
      <c r="CZ121" s="77">
        <v>0</v>
      </c>
      <c r="DA121" s="77">
        <v>0</v>
      </c>
      <c r="DB121" s="77">
        <v>8.0408269036977092E-2</v>
      </c>
      <c r="DC121" s="77">
        <v>3.759022461139068E-2</v>
      </c>
      <c r="DD121" s="77">
        <v>1.631433411568371E-3</v>
      </c>
      <c r="DE121" s="77">
        <v>4.11866110140175E-2</v>
      </c>
      <c r="DF121" s="77">
        <v>0</v>
      </c>
      <c r="DG121" s="77">
        <v>8.1378100371604541E-3</v>
      </c>
      <c r="DH121" s="77">
        <v>8.1378100371604541E-3</v>
      </c>
      <c r="DI121" s="77">
        <v>8.1378100371604541E-3</v>
      </c>
      <c r="DJ121" s="77">
        <v>6.009196663982262E-4</v>
      </c>
      <c r="DL121" s="77">
        <v>0</v>
      </c>
      <c r="DM121" s="77">
        <v>0</v>
      </c>
      <c r="DN121" s="77">
        <v>0</v>
      </c>
      <c r="DO121" s="77">
        <v>0</v>
      </c>
      <c r="DP121" s="77">
        <v>4.8901700927425969E-6</v>
      </c>
      <c r="DQ121" s="77">
        <v>4.8901700927425969E-6</v>
      </c>
      <c r="DR121" s="77">
        <v>0</v>
      </c>
      <c r="DS121" s="77">
        <v>4.8901700927425969E-6</v>
      </c>
      <c r="DT121" s="77">
        <v>4.8901700927425969E-6</v>
      </c>
      <c r="DU121" s="77">
        <v>0</v>
      </c>
      <c r="DV121" s="77">
        <v>4.8901700927425969E-6</v>
      </c>
      <c r="DW121" s="77">
        <v>4.8901700927425969E-6</v>
      </c>
      <c r="GE121" s="77" t="s">
        <v>425</v>
      </c>
      <c r="GF121" s="77" t="s">
        <v>155</v>
      </c>
      <c r="GG121" s="77" t="s">
        <v>421</v>
      </c>
      <c r="GH121" s="77" t="s">
        <v>474</v>
      </c>
      <c r="GI121" s="77">
        <v>2024</v>
      </c>
      <c r="GJ121" s="77" t="s">
        <v>301</v>
      </c>
      <c r="GK121" s="77">
        <v>1.631433411568664E-3</v>
      </c>
      <c r="GL121" s="77">
        <v>170.752815</v>
      </c>
      <c r="GM121" s="77">
        <v>2024</v>
      </c>
      <c r="GN121" s="77" t="s">
        <v>175</v>
      </c>
      <c r="GO121" s="77">
        <v>5.3000000000000005E-2</v>
      </c>
      <c r="GP121" s="77">
        <v>3</v>
      </c>
      <c r="GQ121" s="77">
        <v>0</v>
      </c>
      <c r="GR121" s="77" t="s">
        <v>423</v>
      </c>
      <c r="GS121" s="77">
        <v>0</v>
      </c>
      <c r="GT121" s="77">
        <v>0</v>
      </c>
      <c r="GU121" s="77">
        <v>0</v>
      </c>
      <c r="GV121" s="248">
        <v>0</v>
      </c>
      <c r="GW121" s="248">
        <v>5.59662090813094E-2</v>
      </c>
      <c r="GX121" s="77">
        <v>9.1305143414085736E-5</v>
      </c>
      <c r="GY121" s="77">
        <v>5.59662090813094E-2</v>
      </c>
      <c r="GZ121" s="77">
        <v>9.1305143414085736E-5</v>
      </c>
    </row>
    <row r="122" spans="3:208" x14ac:dyDescent="0.25">
      <c r="C122" s="246"/>
      <c r="D122" s="246"/>
      <c r="E122" s="246"/>
      <c r="F122" s="246"/>
      <c r="G122" s="246"/>
      <c r="H122" s="246"/>
      <c r="I122" s="247"/>
      <c r="J122" s="247"/>
      <c r="K122" s="247"/>
      <c r="L122" s="124"/>
      <c r="M122" s="247"/>
      <c r="N122" s="247"/>
      <c r="O122" s="247"/>
      <c r="P122" s="247"/>
      <c r="Q122" s="247"/>
      <c r="R122" s="247"/>
      <c r="S122" s="247"/>
      <c r="T122" s="247"/>
      <c r="U122" s="247"/>
      <c r="V122" s="247"/>
      <c r="W122" s="247"/>
      <c r="X122" s="247"/>
      <c r="Y122" s="247"/>
      <c r="Z122" s="247"/>
      <c r="AA122" s="247"/>
      <c r="AB122" s="247"/>
      <c r="AC122" s="247"/>
      <c r="AD122" s="247"/>
      <c r="AE122" s="247"/>
      <c r="AF122" s="247"/>
      <c r="AG122" s="247"/>
      <c r="AH122" s="247"/>
      <c r="AI122" s="247"/>
      <c r="AJ122" s="247"/>
      <c r="AS122" s="77" t="s">
        <v>927</v>
      </c>
      <c r="AT122" s="77" t="s">
        <v>155</v>
      </c>
      <c r="AU122" s="77" t="s">
        <v>444</v>
      </c>
      <c r="AV122" s="77">
        <v>2024</v>
      </c>
      <c r="AW122" s="77">
        <v>0.81629787689085187</v>
      </c>
      <c r="AX122" s="77">
        <v>0</v>
      </c>
      <c r="AY122" s="77">
        <v>0</v>
      </c>
      <c r="AZ122" s="77">
        <v>0</v>
      </c>
      <c r="BA122" s="77">
        <v>0</v>
      </c>
      <c r="BB122" s="77">
        <v>0</v>
      </c>
      <c r="BC122" s="77">
        <v>0</v>
      </c>
      <c r="BD122" s="77">
        <v>0</v>
      </c>
      <c r="BE122" s="77">
        <v>0</v>
      </c>
      <c r="BF122" s="77">
        <v>0</v>
      </c>
      <c r="BG122" s="77">
        <v>0</v>
      </c>
      <c r="BH122" s="77">
        <v>7.654871794155417</v>
      </c>
      <c r="BI122" s="77">
        <v>7.654871794155417</v>
      </c>
      <c r="BJ122" s="77">
        <v>0</v>
      </c>
      <c r="BK122" s="77">
        <v>0</v>
      </c>
      <c r="BL122" s="77">
        <v>7.654871794155417</v>
      </c>
      <c r="BM122" s="77">
        <v>7.654871794155417</v>
      </c>
      <c r="BN122" s="77">
        <v>0</v>
      </c>
      <c r="BO122" s="77">
        <v>0</v>
      </c>
      <c r="BP122" s="77">
        <v>6.2486555934407333</v>
      </c>
      <c r="BQ122" s="77">
        <v>6.2486555934407333</v>
      </c>
      <c r="BR122" s="77">
        <v>0</v>
      </c>
      <c r="BS122" s="77">
        <v>0</v>
      </c>
      <c r="BT122" s="77">
        <v>0</v>
      </c>
      <c r="BU122" s="77">
        <v>0</v>
      </c>
      <c r="BV122" s="77">
        <v>7.654871794155417</v>
      </c>
      <c r="BW122" s="77">
        <v>6.2486555934407333</v>
      </c>
      <c r="BX122" s="77">
        <v>7.654871794155417</v>
      </c>
      <c r="BY122" s="77">
        <v>6.2486555934407333</v>
      </c>
      <c r="CT122" s="77" t="s">
        <v>155</v>
      </c>
      <c r="CU122" s="77" t="s">
        <v>424</v>
      </c>
      <c r="CV122" s="77" t="s">
        <v>474</v>
      </c>
      <c r="CW122" s="77">
        <v>2024</v>
      </c>
      <c r="CX122" s="77">
        <v>0</v>
      </c>
      <c r="CY122" s="77">
        <v>0</v>
      </c>
      <c r="CZ122" s="77">
        <v>0</v>
      </c>
      <c r="DA122" s="77">
        <v>0</v>
      </c>
      <c r="DB122" s="77">
        <v>8.0408269036977092E-2</v>
      </c>
      <c r="DC122" s="77">
        <v>3.759022461139068E-2</v>
      </c>
      <c r="DD122" s="77">
        <v>1.631433411568371E-3</v>
      </c>
      <c r="DE122" s="77">
        <v>4.11866110140175E-2</v>
      </c>
      <c r="DF122" s="77">
        <v>0</v>
      </c>
      <c r="DG122" s="77">
        <v>0</v>
      </c>
      <c r="DH122" s="77">
        <v>8.1378100371604541E-3</v>
      </c>
      <c r="DI122" s="77">
        <v>8.1378100371604541E-3</v>
      </c>
      <c r="DJ122" s="77">
        <v>6.009196663982262E-4</v>
      </c>
      <c r="DL122" s="77">
        <v>0</v>
      </c>
      <c r="DM122" s="77">
        <v>0</v>
      </c>
      <c r="DN122" s="77">
        <v>0</v>
      </c>
      <c r="DO122" s="77">
        <v>0</v>
      </c>
      <c r="DP122" s="77">
        <v>0</v>
      </c>
      <c r="DQ122" s="77">
        <v>0</v>
      </c>
      <c r="DR122" s="77">
        <v>0</v>
      </c>
      <c r="DS122" s="77">
        <v>4.8901700927425969E-6</v>
      </c>
      <c r="DT122" s="77">
        <v>4.8901700927425969E-6</v>
      </c>
      <c r="DU122" s="77">
        <v>0</v>
      </c>
      <c r="DV122" s="77">
        <v>4.8901700927425969E-6</v>
      </c>
      <c r="DW122" s="77">
        <v>4.8901700927425969E-6</v>
      </c>
      <c r="GE122" s="77" t="s">
        <v>427</v>
      </c>
      <c r="GF122" s="77" t="s">
        <v>155</v>
      </c>
      <c r="GG122" s="77" t="s">
        <v>421</v>
      </c>
      <c r="GH122" s="77" t="s">
        <v>474</v>
      </c>
      <c r="GI122" s="77">
        <v>2024</v>
      </c>
      <c r="GJ122" s="77" t="s">
        <v>303</v>
      </c>
      <c r="GK122" s="77">
        <v>4.1186611014017348E-2</v>
      </c>
      <c r="GL122" s="77">
        <v>170.752815</v>
      </c>
      <c r="GM122" s="77">
        <v>2024</v>
      </c>
      <c r="GN122" s="77" t="s">
        <v>175</v>
      </c>
      <c r="GO122" s="77">
        <v>5.3000000000000005E-2</v>
      </c>
      <c r="GP122" s="77">
        <v>3</v>
      </c>
      <c r="GQ122" s="77">
        <v>0</v>
      </c>
      <c r="GR122" s="77" t="s">
        <v>423</v>
      </c>
      <c r="GS122" s="77">
        <v>0</v>
      </c>
      <c r="GT122" s="77">
        <v>0</v>
      </c>
      <c r="GU122" s="77">
        <v>0</v>
      </c>
      <c r="GV122" s="248">
        <v>0</v>
      </c>
      <c r="GW122" s="248">
        <v>5.59662090813094E-2</v>
      </c>
      <c r="GX122" s="77">
        <v>2.3050584833610556E-3</v>
      </c>
      <c r="GY122" s="77">
        <v>5.59662090813094E-2</v>
      </c>
      <c r="GZ122" s="77">
        <v>2.3050584833610556E-3</v>
      </c>
    </row>
    <row r="123" spans="3:208" x14ac:dyDescent="0.25">
      <c r="C123" s="246"/>
      <c r="D123" s="246"/>
      <c r="E123" s="246"/>
      <c r="F123" s="246"/>
      <c r="G123" s="246"/>
      <c r="H123" s="246"/>
      <c r="I123" s="247"/>
      <c r="J123" s="247"/>
      <c r="K123" s="247"/>
      <c r="L123" s="124"/>
      <c r="M123" s="247"/>
      <c r="N123" s="247"/>
      <c r="O123" s="247"/>
      <c r="P123" s="247"/>
      <c r="Q123" s="247"/>
      <c r="R123" s="247"/>
      <c r="S123" s="247"/>
      <c r="T123" s="247"/>
      <c r="U123" s="247"/>
      <c r="V123" s="247"/>
      <c r="W123" s="247"/>
      <c r="X123" s="247"/>
      <c r="Y123" s="247"/>
      <c r="Z123" s="247"/>
      <c r="AA123" s="247"/>
      <c r="AB123" s="247"/>
      <c r="AC123" s="247"/>
      <c r="AD123" s="247"/>
      <c r="AE123" s="247"/>
      <c r="AF123" s="247"/>
      <c r="AG123" s="247"/>
      <c r="AH123" s="247"/>
      <c r="AI123" s="247"/>
      <c r="AJ123" s="247"/>
      <c r="AS123" s="77" t="s">
        <v>927</v>
      </c>
      <c r="AT123" s="77" t="s">
        <v>155</v>
      </c>
      <c r="AU123" s="77" t="s">
        <v>444</v>
      </c>
      <c r="AV123" s="77">
        <v>2025</v>
      </c>
      <c r="AW123" s="77">
        <v>0.76289521204752508</v>
      </c>
      <c r="AX123" s="77">
        <v>0</v>
      </c>
      <c r="AY123" s="77">
        <v>0</v>
      </c>
      <c r="AZ123" s="77">
        <v>0</v>
      </c>
      <c r="BA123" s="77">
        <v>0</v>
      </c>
      <c r="BB123" s="77">
        <v>0</v>
      </c>
      <c r="BC123" s="77">
        <v>0</v>
      </c>
      <c r="BD123" s="77">
        <v>0</v>
      </c>
      <c r="BE123" s="77">
        <v>0</v>
      </c>
      <c r="BF123" s="77">
        <v>0</v>
      </c>
      <c r="BG123" s="77">
        <v>0</v>
      </c>
      <c r="BH123" s="77">
        <v>0</v>
      </c>
      <c r="BI123" s="77">
        <v>0</v>
      </c>
      <c r="BJ123" s="77">
        <v>0</v>
      </c>
      <c r="BK123" s="77">
        <v>0</v>
      </c>
      <c r="BL123" s="77">
        <v>7.654871794155417</v>
      </c>
      <c r="BM123" s="77">
        <v>7.654871794155417</v>
      </c>
      <c r="BN123" s="77">
        <v>0</v>
      </c>
      <c r="BO123" s="77">
        <v>0</v>
      </c>
      <c r="BP123" s="77">
        <v>0</v>
      </c>
      <c r="BQ123" s="77">
        <v>5.8398650405988155</v>
      </c>
      <c r="BR123" s="77">
        <v>0</v>
      </c>
      <c r="BS123" s="77">
        <v>0</v>
      </c>
      <c r="BT123" s="77">
        <v>0</v>
      </c>
      <c r="BU123" s="77">
        <v>0</v>
      </c>
      <c r="BV123" s="77">
        <v>0</v>
      </c>
      <c r="BW123" s="77">
        <v>0</v>
      </c>
      <c r="BX123" s="77">
        <v>0</v>
      </c>
      <c r="BY123" s="77">
        <v>0</v>
      </c>
      <c r="CT123" s="77" t="s">
        <v>155</v>
      </c>
      <c r="CU123" s="77" t="s">
        <v>424</v>
      </c>
      <c r="CV123" s="77" t="s">
        <v>474</v>
      </c>
      <c r="CW123" s="77">
        <v>2025</v>
      </c>
      <c r="CX123" s="77">
        <v>0</v>
      </c>
      <c r="CY123" s="77">
        <v>0</v>
      </c>
      <c r="CZ123" s="77">
        <v>0</v>
      </c>
      <c r="DA123" s="77">
        <v>0</v>
      </c>
      <c r="DB123" s="77">
        <v>8.0408269036977092E-2</v>
      </c>
      <c r="DC123" s="77">
        <v>3.759022461139068E-2</v>
      </c>
      <c r="DD123" s="77">
        <v>1.631433411568371E-3</v>
      </c>
      <c r="DE123" s="77">
        <v>4.11866110140175E-2</v>
      </c>
      <c r="DF123" s="77">
        <v>0</v>
      </c>
      <c r="DG123" s="77">
        <v>0</v>
      </c>
      <c r="DH123" s="77">
        <v>0</v>
      </c>
      <c r="DI123" s="77">
        <v>8.1378100371604541E-3</v>
      </c>
      <c r="DJ123" s="77">
        <v>6.009196663982262E-4</v>
      </c>
      <c r="DL123" s="77">
        <v>0</v>
      </c>
      <c r="DM123" s="77">
        <v>0</v>
      </c>
      <c r="DN123" s="77">
        <v>0</v>
      </c>
      <c r="DO123" s="77">
        <v>0</v>
      </c>
      <c r="DP123" s="77">
        <v>0</v>
      </c>
      <c r="DQ123" s="77">
        <v>0</v>
      </c>
      <c r="DR123" s="77">
        <v>0</v>
      </c>
      <c r="DS123" s="77">
        <v>0</v>
      </c>
      <c r="DT123" s="77">
        <v>0</v>
      </c>
      <c r="DU123" s="77">
        <v>0</v>
      </c>
      <c r="DV123" s="77">
        <v>4.8901700927425969E-6</v>
      </c>
      <c r="DW123" s="77">
        <v>4.8901700927425969E-6</v>
      </c>
      <c r="GE123" s="77" t="s">
        <v>422</v>
      </c>
      <c r="GF123" s="77" t="s">
        <v>155</v>
      </c>
      <c r="GG123" s="77" t="s">
        <v>421</v>
      </c>
      <c r="GH123" s="77" t="s">
        <v>474</v>
      </c>
      <c r="GI123" s="77">
        <v>2025</v>
      </c>
      <c r="GJ123" s="77" t="s">
        <v>305</v>
      </c>
      <c r="GK123" s="77">
        <v>3.7590224611390367E-2</v>
      </c>
      <c r="GL123" s="77">
        <v>170.752815</v>
      </c>
      <c r="GM123" s="77">
        <v>2025</v>
      </c>
      <c r="GN123" s="77" t="s">
        <v>175</v>
      </c>
      <c r="GO123" s="77">
        <v>0.13250000000000001</v>
      </c>
      <c r="GP123" s="77">
        <v>3</v>
      </c>
      <c r="GQ123" s="77">
        <v>0</v>
      </c>
      <c r="GR123" s="77" t="s">
        <v>423</v>
      </c>
      <c r="GS123" s="77">
        <v>0</v>
      </c>
      <c r="GT123" s="77">
        <v>0</v>
      </c>
      <c r="GU123" s="77">
        <v>0</v>
      </c>
      <c r="GV123" s="248">
        <v>0</v>
      </c>
      <c r="GW123" s="248">
        <v>0</v>
      </c>
      <c r="GX123" s="77">
        <v>0</v>
      </c>
      <c r="GY123" s="77">
        <v>0.1527377521613833</v>
      </c>
      <c r="GZ123" s="77">
        <v>5.7414464103852725E-3</v>
      </c>
    </row>
    <row r="124" spans="3:208" x14ac:dyDescent="0.25">
      <c r="C124" s="246"/>
      <c r="D124" s="246"/>
      <c r="E124" s="246"/>
      <c r="F124" s="246"/>
      <c r="G124" s="246"/>
      <c r="H124" s="246"/>
      <c r="I124" s="247"/>
      <c r="J124" s="247"/>
      <c r="K124" s="247"/>
      <c r="L124" s="124"/>
      <c r="M124" s="247"/>
      <c r="N124" s="247"/>
      <c r="O124" s="247"/>
      <c r="P124" s="247"/>
      <c r="Q124" s="247"/>
      <c r="R124" s="247"/>
      <c r="S124" s="247"/>
      <c r="T124" s="247"/>
      <c r="U124" s="247"/>
      <c r="V124" s="247"/>
      <c r="W124" s="247"/>
      <c r="X124" s="247"/>
      <c r="Y124" s="247"/>
      <c r="Z124" s="247"/>
      <c r="AA124" s="247"/>
      <c r="AB124" s="247"/>
      <c r="AC124" s="247"/>
      <c r="AD124" s="247"/>
      <c r="AE124" s="247"/>
      <c r="AF124" s="247"/>
      <c r="AG124" s="247"/>
      <c r="AH124" s="247"/>
      <c r="AI124" s="247"/>
      <c r="AJ124" s="247"/>
      <c r="AS124" s="77" t="s">
        <v>927</v>
      </c>
      <c r="AT124" s="77" t="s">
        <v>155</v>
      </c>
      <c r="AU124" s="77" t="s">
        <v>445</v>
      </c>
      <c r="AV124" s="77">
        <v>2020</v>
      </c>
      <c r="AW124" s="77">
        <v>1</v>
      </c>
      <c r="AX124" s="77">
        <v>0</v>
      </c>
      <c r="AY124" s="77">
        <v>0</v>
      </c>
      <c r="AZ124" s="77">
        <v>5.0093624330209607</v>
      </c>
      <c r="BA124" s="77">
        <v>5.0093624330209607</v>
      </c>
      <c r="BB124" s="77">
        <v>0</v>
      </c>
      <c r="BC124" s="77">
        <v>0</v>
      </c>
      <c r="BD124" s="77">
        <v>0</v>
      </c>
      <c r="BE124" s="77">
        <v>0</v>
      </c>
      <c r="BF124" s="77">
        <v>0</v>
      </c>
      <c r="BG124" s="77">
        <v>0</v>
      </c>
      <c r="BH124" s="77">
        <v>0</v>
      </c>
      <c r="BI124" s="77">
        <v>0</v>
      </c>
      <c r="BJ124" s="77">
        <v>0</v>
      </c>
      <c r="BK124" s="77">
        <v>0</v>
      </c>
      <c r="BL124" s="77">
        <v>0</v>
      </c>
      <c r="BM124" s="77">
        <v>0</v>
      </c>
      <c r="BN124" s="77">
        <v>5.0093624330209607</v>
      </c>
      <c r="BO124" s="77">
        <v>0</v>
      </c>
      <c r="BP124" s="77">
        <v>0</v>
      </c>
      <c r="BQ124" s="77">
        <v>0</v>
      </c>
      <c r="BR124" s="77">
        <v>0</v>
      </c>
      <c r="BS124" s="77">
        <v>0</v>
      </c>
      <c r="BT124" s="77">
        <v>0</v>
      </c>
      <c r="BU124" s="77">
        <v>0</v>
      </c>
      <c r="BV124" s="77">
        <v>0</v>
      </c>
      <c r="BW124" s="77">
        <v>0</v>
      </c>
      <c r="BX124" s="77">
        <v>0</v>
      </c>
      <c r="BY124" s="77">
        <v>0</v>
      </c>
      <c r="CT124" s="77" t="s">
        <v>155</v>
      </c>
      <c r="CU124" s="77" t="s">
        <v>424</v>
      </c>
      <c r="CV124" s="77" t="s">
        <v>481</v>
      </c>
      <c r="CW124" s="77">
        <v>2020</v>
      </c>
      <c r="CX124" s="77">
        <v>0</v>
      </c>
      <c r="CY124" s="77">
        <v>0</v>
      </c>
      <c r="CZ124" s="77">
        <v>0</v>
      </c>
      <c r="DA124" s="77">
        <v>0</v>
      </c>
      <c r="DB124" s="77">
        <v>21083.84282422411</v>
      </c>
      <c r="DC124" s="77">
        <v>409.22373582044048</v>
      </c>
      <c r="DD124" s="77">
        <v>13469.08781237861</v>
      </c>
      <c r="DE124" s="77">
        <v>7205.5312760250581</v>
      </c>
      <c r="DF124" s="77">
        <v>1219.5839681183281</v>
      </c>
      <c r="DG124" s="77">
        <v>0</v>
      </c>
      <c r="DH124" s="77">
        <v>0</v>
      </c>
      <c r="DI124" s="77">
        <v>0</v>
      </c>
      <c r="DJ124" s="77">
        <v>5.4821722973911205E-10</v>
      </c>
      <c r="DL124" s="77">
        <v>0</v>
      </c>
      <c r="DM124" s="77">
        <v>6.6859694443606344E-7</v>
      </c>
      <c r="DN124" s="77">
        <v>6.6859694443606344E-7</v>
      </c>
      <c r="DO124" s="77">
        <v>0</v>
      </c>
      <c r="DP124" s="77">
        <v>0</v>
      </c>
      <c r="DQ124" s="77">
        <v>0</v>
      </c>
      <c r="DR124" s="77">
        <v>0</v>
      </c>
      <c r="DS124" s="77">
        <v>0</v>
      </c>
      <c r="DT124" s="77">
        <v>0</v>
      </c>
      <c r="DU124" s="77">
        <v>0</v>
      </c>
      <c r="DV124" s="77">
        <v>0</v>
      </c>
      <c r="DW124" s="77">
        <v>0</v>
      </c>
      <c r="GE124" s="77" t="s">
        <v>425</v>
      </c>
      <c r="GF124" s="77" t="s">
        <v>155</v>
      </c>
      <c r="GG124" s="77" t="s">
        <v>421</v>
      </c>
      <c r="GH124" s="77" t="s">
        <v>474</v>
      </c>
      <c r="GI124" s="77">
        <v>2025</v>
      </c>
      <c r="GJ124" s="77" t="s">
        <v>301</v>
      </c>
      <c r="GK124" s="77">
        <v>1.631433411568664E-3</v>
      </c>
      <c r="GL124" s="77">
        <v>170.752815</v>
      </c>
      <c r="GM124" s="77">
        <v>2025</v>
      </c>
      <c r="GN124" s="77" t="s">
        <v>175</v>
      </c>
      <c r="GO124" s="77">
        <v>5.3000000000000005E-2</v>
      </c>
      <c r="GP124" s="77">
        <v>3</v>
      </c>
      <c r="GQ124" s="77">
        <v>0</v>
      </c>
      <c r="GR124" s="77" t="s">
        <v>423</v>
      </c>
      <c r="GS124" s="77">
        <v>0</v>
      </c>
      <c r="GT124" s="77">
        <v>0</v>
      </c>
      <c r="GU124" s="77">
        <v>0</v>
      </c>
      <c r="GV124" s="248">
        <v>0</v>
      </c>
      <c r="GW124" s="248">
        <v>0</v>
      </c>
      <c r="GX124" s="77">
        <v>0</v>
      </c>
      <c r="GY124" s="77">
        <v>5.59662090813094E-2</v>
      </c>
      <c r="GZ124" s="77">
        <v>9.1305143414085736E-5</v>
      </c>
    </row>
    <row r="125" spans="3:208" x14ac:dyDescent="0.25">
      <c r="C125" s="246"/>
      <c r="D125" s="246"/>
      <c r="E125" s="246"/>
      <c r="F125" s="246"/>
      <c r="G125" s="246"/>
      <c r="H125" s="246"/>
      <c r="I125" s="247"/>
      <c r="J125" s="247"/>
      <c r="K125" s="247"/>
      <c r="L125" s="124"/>
      <c r="M125" s="247"/>
      <c r="N125" s="247"/>
      <c r="O125" s="247"/>
      <c r="P125" s="247"/>
      <c r="Q125" s="247"/>
      <c r="R125" s="247"/>
      <c r="S125" s="247"/>
      <c r="T125" s="247"/>
      <c r="U125" s="247"/>
      <c r="V125" s="247"/>
      <c r="W125" s="247"/>
      <c r="X125" s="247"/>
      <c r="Y125" s="247"/>
      <c r="Z125" s="247"/>
      <c r="AA125" s="247"/>
      <c r="AB125" s="247"/>
      <c r="AC125" s="247"/>
      <c r="AD125" s="247"/>
      <c r="AE125" s="247"/>
      <c r="AF125" s="247"/>
      <c r="AG125" s="247"/>
      <c r="AH125" s="247"/>
      <c r="AI125" s="247"/>
      <c r="AJ125" s="247"/>
      <c r="AS125" s="77" t="s">
        <v>927</v>
      </c>
      <c r="AT125" s="77" t="s">
        <v>155</v>
      </c>
      <c r="AU125" s="77" t="s">
        <v>445</v>
      </c>
      <c r="AV125" s="77">
        <v>2021</v>
      </c>
      <c r="AW125" s="77">
        <v>1</v>
      </c>
      <c r="AX125" s="77">
        <v>0</v>
      </c>
      <c r="AY125" s="77">
        <v>0</v>
      </c>
      <c r="AZ125" s="77">
        <v>5.0093624330209607</v>
      </c>
      <c r="BA125" s="77">
        <v>5.0093624330209607</v>
      </c>
      <c r="BB125" s="77">
        <v>0</v>
      </c>
      <c r="BC125" s="77">
        <v>0</v>
      </c>
      <c r="BD125" s="77">
        <v>5.0093624330209607</v>
      </c>
      <c r="BE125" s="77">
        <v>5.0093624330209607</v>
      </c>
      <c r="BF125" s="77">
        <v>0</v>
      </c>
      <c r="BG125" s="77">
        <v>0</v>
      </c>
      <c r="BH125" s="77">
        <v>0</v>
      </c>
      <c r="BI125" s="77">
        <v>0</v>
      </c>
      <c r="BJ125" s="77">
        <v>0</v>
      </c>
      <c r="BK125" s="77">
        <v>0</v>
      </c>
      <c r="BL125" s="77">
        <v>0</v>
      </c>
      <c r="BM125" s="77">
        <v>0</v>
      </c>
      <c r="BN125" s="77">
        <v>5.0093624330209607</v>
      </c>
      <c r="BO125" s="77">
        <v>5.0093624330209607</v>
      </c>
      <c r="BP125" s="77">
        <v>0</v>
      </c>
      <c r="BQ125" s="77">
        <v>0</v>
      </c>
      <c r="BR125" s="77">
        <v>0</v>
      </c>
      <c r="BS125" s="77">
        <v>0</v>
      </c>
      <c r="BT125" s="77">
        <v>0</v>
      </c>
      <c r="BU125" s="77">
        <v>0</v>
      </c>
      <c r="BV125" s="77">
        <v>0</v>
      </c>
      <c r="BW125" s="77">
        <v>0</v>
      </c>
      <c r="BX125" s="77">
        <v>0</v>
      </c>
      <c r="BY125" s="77">
        <v>0</v>
      </c>
      <c r="CT125" s="77" t="s">
        <v>155</v>
      </c>
      <c r="CU125" s="77" t="s">
        <v>424</v>
      </c>
      <c r="CV125" s="77" t="s">
        <v>481</v>
      </c>
      <c r="CW125" s="77">
        <v>2021</v>
      </c>
      <c r="CX125" s="77">
        <v>0</v>
      </c>
      <c r="CY125" s="77">
        <v>0</v>
      </c>
      <c r="CZ125" s="77">
        <v>0</v>
      </c>
      <c r="DA125" s="77">
        <v>0</v>
      </c>
      <c r="DB125" s="77">
        <v>21083.84282422411</v>
      </c>
      <c r="DC125" s="77">
        <v>409.22373582044048</v>
      </c>
      <c r="DD125" s="77">
        <v>13469.08781237861</v>
      </c>
      <c r="DE125" s="77">
        <v>7205.5312760250581</v>
      </c>
      <c r="DF125" s="77">
        <v>1219.5839681183281</v>
      </c>
      <c r="DG125" s="77">
        <v>1219.5839681183281</v>
      </c>
      <c r="DH125" s="77">
        <v>0</v>
      </c>
      <c r="DI125" s="77">
        <v>0</v>
      </c>
      <c r="DJ125" s="77">
        <v>5.4821722973911205E-10</v>
      </c>
      <c r="DL125" s="77">
        <v>0</v>
      </c>
      <c r="DM125" s="77">
        <v>6.6859694443606344E-7</v>
      </c>
      <c r="DN125" s="77">
        <v>6.6859694443606344E-7</v>
      </c>
      <c r="DO125" s="77">
        <v>0</v>
      </c>
      <c r="DP125" s="77">
        <v>6.6859694443606344E-7</v>
      </c>
      <c r="DQ125" s="77">
        <v>6.6859694443606344E-7</v>
      </c>
      <c r="DR125" s="77">
        <v>0</v>
      </c>
      <c r="DS125" s="77">
        <v>0</v>
      </c>
      <c r="DT125" s="77">
        <v>0</v>
      </c>
      <c r="DU125" s="77">
        <v>0</v>
      </c>
      <c r="DV125" s="77">
        <v>0</v>
      </c>
      <c r="DW125" s="77">
        <v>0</v>
      </c>
      <c r="GE125" s="77" t="s">
        <v>427</v>
      </c>
      <c r="GF125" s="77" t="s">
        <v>155</v>
      </c>
      <c r="GG125" s="77" t="s">
        <v>421</v>
      </c>
      <c r="GH125" s="77" t="s">
        <v>474</v>
      </c>
      <c r="GI125" s="77">
        <v>2025</v>
      </c>
      <c r="GJ125" s="77" t="s">
        <v>303</v>
      </c>
      <c r="GK125" s="77">
        <v>4.1186611014017348E-2</v>
      </c>
      <c r="GL125" s="77">
        <v>170.752815</v>
      </c>
      <c r="GM125" s="77">
        <v>2025</v>
      </c>
      <c r="GN125" s="77" t="s">
        <v>175</v>
      </c>
      <c r="GO125" s="77">
        <v>5.3000000000000005E-2</v>
      </c>
      <c r="GP125" s="77">
        <v>3</v>
      </c>
      <c r="GQ125" s="77">
        <v>0</v>
      </c>
      <c r="GR125" s="77" t="s">
        <v>423</v>
      </c>
      <c r="GS125" s="77">
        <v>0</v>
      </c>
      <c r="GT125" s="77">
        <v>0</v>
      </c>
      <c r="GU125" s="77">
        <v>0</v>
      </c>
      <c r="GV125" s="248">
        <v>0</v>
      </c>
      <c r="GW125" s="248">
        <v>0</v>
      </c>
      <c r="GX125" s="77">
        <v>0</v>
      </c>
      <c r="GY125" s="77">
        <v>5.59662090813094E-2</v>
      </c>
      <c r="GZ125" s="77">
        <v>2.3050584833610556E-3</v>
      </c>
    </row>
    <row r="126" spans="3:208" x14ac:dyDescent="0.25">
      <c r="C126" s="246"/>
      <c r="D126" s="246"/>
      <c r="E126" s="246"/>
      <c r="F126" s="246"/>
      <c r="G126" s="246"/>
      <c r="H126" s="246"/>
      <c r="I126" s="247"/>
      <c r="J126" s="247"/>
      <c r="K126" s="247"/>
      <c r="L126" s="124"/>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S126" s="77" t="s">
        <v>927</v>
      </c>
      <c r="AT126" s="77" t="s">
        <v>155</v>
      </c>
      <c r="AU126" s="77" t="s">
        <v>445</v>
      </c>
      <c r="AV126" s="77">
        <v>2022</v>
      </c>
      <c r="AW126" s="77">
        <v>0.93457943925233644</v>
      </c>
      <c r="AX126" s="77">
        <v>0</v>
      </c>
      <c r="AY126" s="77">
        <v>0</v>
      </c>
      <c r="AZ126" s="77">
        <v>4.9376688139262628</v>
      </c>
      <c r="BA126" s="77">
        <v>4.9376688139262628</v>
      </c>
      <c r="BB126" s="77">
        <v>0</v>
      </c>
      <c r="BC126" s="77">
        <v>0</v>
      </c>
      <c r="BD126" s="77">
        <v>4.9376688139262628</v>
      </c>
      <c r="BE126" s="77">
        <v>4.9376688139262628</v>
      </c>
      <c r="BF126" s="77">
        <v>0</v>
      </c>
      <c r="BG126" s="77">
        <v>0</v>
      </c>
      <c r="BH126" s="77">
        <v>5.045037391437817</v>
      </c>
      <c r="BI126" s="77">
        <v>5.045037391437817</v>
      </c>
      <c r="BJ126" s="77">
        <v>0</v>
      </c>
      <c r="BK126" s="77">
        <v>0</v>
      </c>
      <c r="BL126" s="77">
        <v>0</v>
      </c>
      <c r="BM126" s="77">
        <v>0</v>
      </c>
      <c r="BN126" s="77">
        <v>4.6146437513329559</v>
      </c>
      <c r="BO126" s="77">
        <v>4.6146437513329559</v>
      </c>
      <c r="BP126" s="77">
        <v>4.7149882162970256</v>
      </c>
      <c r="BQ126" s="77">
        <v>0</v>
      </c>
      <c r="BR126" s="77">
        <v>0</v>
      </c>
      <c r="BS126" s="77">
        <v>0</v>
      </c>
      <c r="BT126" s="77">
        <v>0</v>
      </c>
      <c r="BU126" s="77">
        <v>0</v>
      </c>
      <c r="BV126" s="77">
        <v>5.045037391437817</v>
      </c>
      <c r="BW126" s="77">
        <v>4.7149882162970256</v>
      </c>
      <c r="BX126" s="77">
        <v>5.045037391437817</v>
      </c>
      <c r="BY126" s="77">
        <v>4.7149882162970256</v>
      </c>
      <c r="CT126" s="77" t="s">
        <v>155</v>
      </c>
      <c r="CU126" s="77" t="s">
        <v>424</v>
      </c>
      <c r="CV126" s="77" t="s">
        <v>481</v>
      </c>
      <c r="CW126" s="77">
        <v>2022</v>
      </c>
      <c r="CX126" s="77">
        <v>0</v>
      </c>
      <c r="CY126" s="77">
        <v>0</v>
      </c>
      <c r="CZ126" s="77">
        <v>0</v>
      </c>
      <c r="DA126" s="77">
        <v>0</v>
      </c>
      <c r="DB126" s="77">
        <v>21083.84282422411</v>
      </c>
      <c r="DC126" s="77">
        <v>409.22373582044048</v>
      </c>
      <c r="DD126" s="77">
        <v>13469.08781237861</v>
      </c>
      <c r="DE126" s="77">
        <v>7205.5312760250581</v>
      </c>
      <c r="DF126" s="77">
        <v>1219.5839681183281</v>
      </c>
      <c r="DG126" s="77">
        <v>1219.5839681183281</v>
      </c>
      <c r="DH126" s="77">
        <v>1219.5839681183281</v>
      </c>
      <c r="DI126" s="77">
        <v>0</v>
      </c>
      <c r="DJ126" s="77">
        <v>5.4821722973911205E-10</v>
      </c>
      <c r="DL126" s="77">
        <v>0</v>
      </c>
      <c r="DM126" s="77">
        <v>6.6859694443606344E-7</v>
      </c>
      <c r="DN126" s="77">
        <v>6.6859694443606344E-7</v>
      </c>
      <c r="DO126" s="77">
        <v>0</v>
      </c>
      <c r="DP126" s="77">
        <v>6.6859694443606344E-7</v>
      </c>
      <c r="DQ126" s="77">
        <v>6.6859694443606344E-7</v>
      </c>
      <c r="DR126" s="77">
        <v>0</v>
      </c>
      <c r="DS126" s="77">
        <v>6.6859694443606344E-7</v>
      </c>
      <c r="DT126" s="77">
        <v>6.6859694443606344E-7</v>
      </c>
      <c r="DU126" s="77">
        <v>0</v>
      </c>
      <c r="DV126" s="77">
        <v>0</v>
      </c>
      <c r="DW126" s="77">
        <v>0</v>
      </c>
      <c r="GE126" s="77" t="s">
        <v>422</v>
      </c>
      <c r="GF126" s="77" t="s">
        <v>155</v>
      </c>
      <c r="GG126" s="77" t="s">
        <v>421</v>
      </c>
      <c r="GH126" s="77" t="s">
        <v>481</v>
      </c>
      <c r="GI126" s="77">
        <v>2021</v>
      </c>
      <c r="GJ126" s="77" t="s">
        <v>305</v>
      </c>
      <c r="GK126" s="77">
        <v>409.22373582044048</v>
      </c>
      <c r="GL126" s="77">
        <v>170.752815</v>
      </c>
      <c r="GM126" s="77">
        <v>2021</v>
      </c>
      <c r="GN126" s="77" t="s">
        <v>175</v>
      </c>
      <c r="GO126" s="77">
        <v>0.13250000000000001</v>
      </c>
      <c r="GP126" s="77">
        <v>3</v>
      </c>
      <c r="GQ126" s="77">
        <v>0</v>
      </c>
      <c r="GR126" s="77" t="s">
        <v>423</v>
      </c>
      <c r="GS126" s="77">
        <v>0.1527377521613833</v>
      </c>
      <c r="GT126" s="77">
        <v>62.50391354029783</v>
      </c>
      <c r="GU126" s="77">
        <v>0.1527377521613833</v>
      </c>
      <c r="GV126" s="248">
        <v>62.50391354029783</v>
      </c>
      <c r="GW126" s="248">
        <v>0</v>
      </c>
      <c r="GX126" s="77">
        <v>0</v>
      </c>
      <c r="GY126" s="77">
        <v>0</v>
      </c>
      <c r="GZ126" s="77">
        <v>0</v>
      </c>
    </row>
    <row r="127" spans="3:208" x14ac:dyDescent="0.25">
      <c r="C127" s="246"/>
      <c r="D127" s="246"/>
      <c r="E127" s="246"/>
      <c r="F127" s="246"/>
      <c r="G127" s="246"/>
      <c r="H127" s="246"/>
      <c r="I127" s="247"/>
      <c r="J127" s="247"/>
      <c r="K127" s="247"/>
      <c r="L127" s="124"/>
      <c r="M127" s="247"/>
      <c r="N127" s="247"/>
      <c r="O127" s="247"/>
      <c r="P127" s="247"/>
      <c r="Q127" s="247"/>
      <c r="R127" s="247"/>
      <c r="S127" s="247"/>
      <c r="T127" s="247"/>
      <c r="U127" s="247"/>
      <c r="V127" s="247"/>
      <c r="W127" s="247"/>
      <c r="X127" s="247"/>
      <c r="Y127" s="247"/>
      <c r="Z127" s="247"/>
      <c r="AA127" s="247"/>
      <c r="AB127" s="247"/>
      <c r="AC127" s="247"/>
      <c r="AD127" s="247"/>
      <c r="AE127" s="247"/>
      <c r="AF127" s="247"/>
      <c r="AG127" s="247"/>
      <c r="AH127" s="247"/>
      <c r="AI127" s="247"/>
      <c r="AJ127" s="247"/>
      <c r="AS127" s="77" t="s">
        <v>927</v>
      </c>
      <c r="AT127" s="77" t="s">
        <v>155</v>
      </c>
      <c r="AU127" s="77" t="s">
        <v>445</v>
      </c>
      <c r="AV127" s="77">
        <v>2023</v>
      </c>
      <c r="AW127" s="77">
        <v>0.87343872827321156</v>
      </c>
      <c r="AX127" s="77">
        <v>0</v>
      </c>
      <c r="AY127" s="77">
        <v>0</v>
      </c>
      <c r="AZ127" s="77">
        <v>0</v>
      </c>
      <c r="BA127" s="77">
        <v>0</v>
      </c>
      <c r="BB127" s="77">
        <v>0</v>
      </c>
      <c r="BC127" s="77">
        <v>0</v>
      </c>
      <c r="BD127" s="77">
        <v>5.1203125731827512</v>
      </c>
      <c r="BE127" s="77">
        <v>5.1203125731827512</v>
      </c>
      <c r="BF127" s="77">
        <v>0</v>
      </c>
      <c r="BG127" s="77">
        <v>0</v>
      </c>
      <c r="BH127" s="77">
        <v>5.2316579674863695</v>
      </c>
      <c r="BI127" s="77">
        <v>5.2316579674863695</v>
      </c>
      <c r="BJ127" s="77">
        <v>0</v>
      </c>
      <c r="BK127" s="77">
        <v>0</v>
      </c>
      <c r="BL127" s="77">
        <v>5.2316579674863695</v>
      </c>
      <c r="BM127" s="77">
        <v>5.2316579674863695</v>
      </c>
      <c r="BN127" s="77">
        <v>0</v>
      </c>
      <c r="BO127" s="77">
        <v>4.4722793022820779</v>
      </c>
      <c r="BP127" s="77">
        <v>4.569532681881709</v>
      </c>
      <c r="BQ127" s="77">
        <v>4.569532681881709</v>
      </c>
      <c r="BR127" s="77">
        <v>0</v>
      </c>
      <c r="BS127" s="77">
        <v>0</v>
      </c>
      <c r="BT127" s="77">
        <v>0</v>
      </c>
      <c r="BU127" s="77">
        <v>0</v>
      </c>
      <c r="BV127" s="77">
        <v>5.2316579674863695</v>
      </c>
      <c r="BW127" s="77">
        <v>4.569532681881709</v>
      </c>
      <c r="BX127" s="77">
        <v>5.2316579674863695</v>
      </c>
      <c r="BY127" s="77">
        <v>4.569532681881709</v>
      </c>
      <c r="CT127" s="77" t="s">
        <v>155</v>
      </c>
      <c r="CU127" s="77" t="s">
        <v>424</v>
      </c>
      <c r="CV127" s="77" t="s">
        <v>481</v>
      </c>
      <c r="CW127" s="77">
        <v>2023</v>
      </c>
      <c r="CX127" s="77">
        <v>0</v>
      </c>
      <c r="CY127" s="77">
        <v>0</v>
      </c>
      <c r="CZ127" s="77">
        <v>0</v>
      </c>
      <c r="DA127" s="77">
        <v>0</v>
      </c>
      <c r="DB127" s="77">
        <v>21835.978114129841</v>
      </c>
      <c r="DC127" s="77">
        <v>428.60232122030828</v>
      </c>
      <c r="DD127" s="77">
        <v>13939.56097345711</v>
      </c>
      <c r="DE127" s="77">
        <v>7467.8148194521082</v>
      </c>
      <c r="DF127" s="77">
        <v>0</v>
      </c>
      <c r="DG127" s="77">
        <v>1263.5534246224602</v>
      </c>
      <c r="DH127" s="77">
        <v>1263.5534246224602</v>
      </c>
      <c r="DI127" s="77">
        <v>1263.5534246224602</v>
      </c>
      <c r="DJ127" s="77">
        <v>5.4821722973911205E-10</v>
      </c>
      <c r="DL127" s="77">
        <v>0</v>
      </c>
      <c r="DM127" s="77">
        <v>0</v>
      </c>
      <c r="DN127" s="77">
        <v>0</v>
      </c>
      <c r="DO127" s="77">
        <v>0</v>
      </c>
      <c r="DP127" s="77">
        <v>6.9270175807389301E-7</v>
      </c>
      <c r="DQ127" s="77">
        <v>6.9270175807389301E-7</v>
      </c>
      <c r="DR127" s="77">
        <v>0</v>
      </c>
      <c r="DS127" s="77">
        <v>6.9270175807389301E-7</v>
      </c>
      <c r="DT127" s="77">
        <v>6.9270175807389301E-7</v>
      </c>
      <c r="DU127" s="77">
        <v>0</v>
      </c>
      <c r="DV127" s="77">
        <v>6.9270175807389301E-7</v>
      </c>
      <c r="DW127" s="77">
        <v>6.9270175807389301E-7</v>
      </c>
      <c r="GE127" s="77" t="s">
        <v>425</v>
      </c>
      <c r="GF127" s="77" t="s">
        <v>155</v>
      </c>
      <c r="GG127" s="77" t="s">
        <v>421</v>
      </c>
      <c r="GH127" s="77" t="s">
        <v>481</v>
      </c>
      <c r="GI127" s="77">
        <v>2021</v>
      </c>
      <c r="GJ127" s="77" t="s">
        <v>301</v>
      </c>
      <c r="GK127" s="77">
        <v>13469.08781237833</v>
      </c>
      <c r="GL127" s="77">
        <v>170.752815</v>
      </c>
      <c r="GM127" s="77">
        <v>2021</v>
      </c>
      <c r="GN127" s="77" t="s">
        <v>175</v>
      </c>
      <c r="GO127" s="77">
        <v>5.3000000000000005E-2</v>
      </c>
      <c r="GP127" s="77">
        <v>3</v>
      </c>
      <c r="GQ127" s="77">
        <v>0</v>
      </c>
      <c r="GR127" s="77" t="s">
        <v>423</v>
      </c>
      <c r="GS127" s="77">
        <v>5.59662090813094E-2</v>
      </c>
      <c r="GT127" s="77">
        <v>753.81378464208183</v>
      </c>
      <c r="GU127" s="77">
        <v>5.59662090813094E-2</v>
      </c>
      <c r="GV127" s="248">
        <v>753.81378464208183</v>
      </c>
      <c r="GW127" s="248">
        <v>0</v>
      </c>
      <c r="GX127" s="77">
        <v>0</v>
      </c>
      <c r="GY127" s="77">
        <v>0</v>
      </c>
      <c r="GZ127" s="77">
        <v>0</v>
      </c>
    </row>
    <row r="128" spans="3:208" x14ac:dyDescent="0.25">
      <c r="C128" s="246"/>
      <c r="D128" s="246"/>
      <c r="E128" s="246"/>
      <c r="F128" s="246"/>
      <c r="G128" s="246"/>
      <c r="H128" s="246"/>
      <c r="I128" s="247"/>
      <c r="J128" s="247"/>
      <c r="K128" s="247"/>
      <c r="L128" s="124"/>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S128" s="77" t="s">
        <v>927</v>
      </c>
      <c r="AT128" s="77" t="s">
        <v>155</v>
      </c>
      <c r="AU128" s="77" t="s">
        <v>445</v>
      </c>
      <c r="AV128" s="77">
        <v>2024</v>
      </c>
      <c r="AW128" s="77">
        <v>0.81629787689085187</v>
      </c>
      <c r="AX128" s="77">
        <v>0</v>
      </c>
      <c r="AY128" s="77">
        <v>0</v>
      </c>
      <c r="AZ128" s="77">
        <v>0</v>
      </c>
      <c r="BA128" s="77">
        <v>0</v>
      </c>
      <c r="BB128" s="77">
        <v>0</v>
      </c>
      <c r="BC128" s="77">
        <v>0</v>
      </c>
      <c r="BD128" s="77">
        <v>0</v>
      </c>
      <c r="BE128" s="77">
        <v>0</v>
      </c>
      <c r="BF128" s="77">
        <v>0</v>
      </c>
      <c r="BG128" s="77">
        <v>0</v>
      </c>
      <c r="BH128" s="77">
        <v>5.2316579674863695</v>
      </c>
      <c r="BI128" s="77">
        <v>5.2316579674863695</v>
      </c>
      <c r="BJ128" s="77">
        <v>0</v>
      </c>
      <c r="BK128" s="77">
        <v>0</v>
      </c>
      <c r="BL128" s="77">
        <v>5.2316579674863695</v>
      </c>
      <c r="BM128" s="77">
        <v>5.2316579674863695</v>
      </c>
      <c r="BN128" s="77">
        <v>0</v>
      </c>
      <c r="BO128" s="77">
        <v>0</v>
      </c>
      <c r="BP128" s="77">
        <v>4.2705912914782331</v>
      </c>
      <c r="BQ128" s="77">
        <v>4.2705912914782331</v>
      </c>
      <c r="BR128" s="77">
        <v>0</v>
      </c>
      <c r="BS128" s="77">
        <v>0</v>
      </c>
      <c r="BT128" s="77">
        <v>0</v>
      </c>
      <c r="BU128" s="77">
        <v>0</v>
      </c>
      <c r="BV128" s="77">
        <v>5.2316579674863695</v>
      </c>
      <c r="BW128" s="77">
        <v>4.2705912914782331</v>
      </c>
      <c r="BX128" s="77">
        <v>5.2316579674863695</v>
      </c>
      <c r="BY128" s="77">
        <v>4.2705912914782331</v>
      </c>
      <c r="CT128" s="77" t="s">
        <v>155</v>
      </c>
      <c r="CU128" s="77" t="s">
        <v>424</v>
      </c>
      <c r="CV128" s="77" t="s">
        <v>481</v>
      </c>
      <c r="CW128" s="77">
        <v>2024</v>
      </c>
      <c r="CX128" s="77">
        <v>0</v>
      </c>
      <c r="CY128" s="77">
        <v>0</v>
      </c>
      <c r="CZ128" s="77">
        <v>0</v>
      </c>
      <c r="DA128" s="77">
        <v>0</v>
      </c>
      <c r="DB128" s="77">
        <v>21835.978114129841</v>
      </c>
      <c r="DC128" s="77">
        <v>428.60232122030828</v>
      </c>
      <c r="DD128" s="77">
        <v>13939.56097345711</v>
      </c>
      <c r="DE128" s="77">
        <v>7467.8148194521082</v>
      </c>
      <c r="DF128" s="77">
        <v>0</v>
      </c>
      <c r="DG128" s="77">
        <v>0</v>
      </c>
      <c r="DH128" s="77">
        <v>1263.5534246224602</v>
      </c>
      <c r="DI128" s="77">
        <v>1263.5534246224602</v>
      </c>
      <c r="DJ128" s="77">
        <v>5.4821722973911205E-10</v>
      </c>
      <c r="DL128" s="77">
        <v>0</v>
      </c>
      <c r="DM128" s="77">
        <v>0</v>
      </c>
      <c r="DN128" s="77">
        <v>0</v>
      </c>
      <c r="DO128" s="77">
        <v>0</v>
      </c>
      <c r="DP128" s="77">
        <v>0</v>
      </c>
      <c r="DQ128" s="77">
        <v>0</v>
      </c>
      <c r="DR128" s="77">
        <v>0</v>
      </c>
      <c r="DS128" s="77">
        <v>6.9270175807389301E-7</v>
      </c>
      <c r="DT128" s="77">
        <v>6.9270175807389301E-7</v>
      </c>
      <c r="DU128" s="77">
        <v>0</v>
      </c>
      <c r="DV128" s="77">
        <v>6.9270175807389301E-7</v>
      </c>
      <c r="DW128" s="77">
        <v>6.9270175807389301E-7</v>
      </c>
      <c r="GE128" s="77" t="s">
        <v>427</v>
      </c>
      <c r="GF128" s="77" t="s">
        <v>155</v>
      </c>
      <c r="GG128" s="77" t="s">
        <v>421</v>
      </c>
      <c r="GH128" s="77" t="s">
        <v>481</v>
      </c>
      <c r="GI128" s="77">
        <v>2021</v>
      </c>
      <c r="GJ128" s="77" t="s">
        <v>303</v>
      </c>
      <c r="GK128" s="77">
        <v>7205.5312760247707</v>
      </c>
      <c r="GL128" s="77">
        <v>170.752815</v>
      </c>
      <c r="GM128" s="77">
        <v>2021</v>
      </c>
      <c r="GN128" s="77" t="s">
        <v>175</v>
      </c>
      <c r="GO128" s="77">
        <v>5.3000000000000005E-2</v>
      </c>
      <c r="GP128" s="77">
        <v>3</v>
      </c>
      <c r="GQ128" s="77">
        <v>0</v>
      </c>
      <c r="GR128" s="77" t="s">
        <v>423</v>
      </c>
      <c r="GS128" s="77">
        <v>5.59662090813094E-2</v>
      </c>
      <c r="GT128" s="77">
        <v>403.26626993591645</v>
      </c>
      <c r="GU128" s="77">
        <v>5.59662090813094E-2</v>
      </c>
      <c r="GV128" s="248">
        <v>403.26626993591645</v>
      </c>
      <c r="GW128" s="248">
        <v>0</v>
      </c>
      <c r="GX128" s="77">
        <v>0</v>
      </c>
      <c r="GY128" s="77">
        <v>0</v>
      </c>
      <c r="GZ128" s="77">
        <v>0</v>
      </c>
    </row>
    <row r="129" spans="3:208" x14ac:dyDescent="0.25">
      <c r="C129" s="246"/>
      <c r="D129" s="246"/>
      <c r="E129" s="246"/>
      <c r="F129" s="246"/>
      <c r="G129" s="246"/>
      <c r="H129" s="246"/>
      <c r="I129" s="247"/>
      <c r="J129" s="247"/>
      <c r="K129" s="247"/>
      <c r="L129" s="124"/>
      <c r="M129" s="247"/>
      <c r="N129" s="247"/>
      <c r="O129" s="247"/>
      <c r="P129" s="247"/>
      <c r="Q129" s="247"/>
      <c r="R129" s="247"/>
      <c r="S129" s="247"/>
      <c r="T129" s="247"/>
      <c r="U129" s="247"/>
      <c r="V129" s="247"/>
      <c r="W129" s="247"/>
      <c r="X129" s="247"/>
      <c r="Y129" s="247"/>
      <c r="Z129" s="247"/>
      <c r="AA129" s="247"/>
      <c r="AB129" s="247"/>
      <c r="AC129" s="247"/>
      <c r="AD129" s="247"/>
      <c r="AE129" s="247"/>
      <c r="AF129" s="247"/>
      <c r="AG129" s="247"/>
      <c r="AH129" s="247"/>
      <c r="AI129" s="247"/>
      <c r="AJ129" s="247"/>
      <c r="AS129" s="77" t="s">
        <v>927</v>
      </c>
      <c r="AT129" s="77" t="s">
        <v>155</v>
      </c>
      <c r="AU129" s="77" t="s">
        <v>445</v>
      </c>
      <c r="AV129" s="77">
        <v>2025</v>
      </c>
      <c r="AW129" s="77">
        <v>0.76289521204752508</v>
      </c>
      <c r="AX129" s="77">
        <v>0</v>
      </c>
      <c r="AY129" s="77">
        <v>0</v>
      </c>
      <c r="AZ129" s="77">
        <v>0</v>
      </c>
      <c r="BA129" s="77">
        <v>0</v>
      </c>
      <c r="BB129" s="77">
        <v>0</v>
      </c>
      <c r="BC129" s="77">
        <v>0</v>
      </c>
      <c r="BD129" s="77">
        <v>0</v>
      </c>
      <c r="BE129" s="77">
        <v>0</v>
      </c>
      <c r="BF129" s="77">
        <v>0</v>
      </c>
      <c r="BG129" s="77">
        <v>0</v>
      </c>
      <c r="BH129" s="77">
        <v>0</v>
      </c>
      <c r="BI129" s="77">
        <v>0</v>
      </c>
      <c r="BJ129" s="77">
        <v>0</v>
      </c>
      <c r="BK129" s="77">
        <v>0</v>
      </c>
      <c r="BL129" s="77">
        <v>5.2316579674863695</v>
      </c>
      <c r="BM129" s="77">
        <v>5.2316579674863695</v>
      </c>
      <c r="BN129" s="77">
        <v>0</v>
      </c>
      <c r="BO129" s="77">
        <v>0</v>
      </c>
      <c r="BP129" s="77">
        <v>0</v>
      </c>
      <c r="BQ129" s="77">
        <v>3.9912068144656381</v>
      </c>
      <c r="BR129" s="77">
        <v>0</v>
      </c>
      <c r="BS129" s="77">
        <v>0</v>
      </c>
      <c r="BT129" s="77">
        <v>0</v>
      </c>
      <c r="BU129" s="77">
        <v>0</v>
      </c>
      <c r="BV129" s="77">
        <v>0</v>
      </c>
      <c r="BW129" s="77">
        <v>0</v>
      </c>
      <c r="BX129" s="77">
        <v>0</v>
      </c>
      <c r="BY129" s="77">
        <v>0</v>
      </c>
      <c r="CT129" s="77" t="s">
        <v>155</v>
      </c>
      <c r="CU129" s="77" t="s">
        <v>424</v>
      </c>
      <c r="CV129" s="77" t="s">
        <v>481</v>
      </c>
      <c r="CW129" s="77">
        <v>2025</v>
      </c>
      <c r="CX129" s="77">
        <v>0</v>
      </c>
      <c r="CY129" s="77">
        <v>0</v>
      </c>
      <c r="CZ129" s="77">
        <v>0</v>
      </c>
      <c r="DA129" s="77">
        <v>0</v>
      </c>
      <c r="DB129" s="77">
        <v>21835.978114129841</v>
      </c>
      <c r="DC129" s="77">
        <v>428.60232122030828</v>
      </c>
      <c r="DD129" s="77">
        <v>13939.56097345711</v>
      </c>
      <c r="DE129" s="77">
        <v>7467.8148194521082</v>
      </c>
      <c r="DF129" s="77">
        <v>0</v>
      </c>
      <c r="DG129" s="77">
        <v>0</v>
      </c>
      <c r="DH129" s="77">
        <v>0</v>
      </c>
      <c r="DI129" s="77">
        <v>1263.5534246224602</v>
      </c>
      <c r="DJ129" s="77">
        <v>5.4821722973911205E-10</v>
      </c>
      <c r="DL129" s="77">
        <v>0</v>
      </c>
      <c r="DM129" s="77">
        <v>0</v>
      </c>
      <c r="DN129" s="77">
        <v>0</v>
      </c>
      <c r="DO129" s="77">
        <v>0</v>
      </c>
      <c r="DP129" s="77">
        <v>0</v>
      </c>
      <c r="DQ129" s="77">
        <v>0</v>
      </c>
      <c r="DR129" s="77">
        <v>0</v>
      </c>
      <c r="DS129" s="77">
        <v>0</v>
      </c>
      <c r="DT129" s="77">
        <v>0</v>
      </c>
      <c r="DU129" s="77">
        <v>0</v>
      </c>
      <c r="DV129" s="77">
        <v>6.9270175807389301E-7</v>
      </c>
      <c r="DW129" s="77">
        <v>6.9270175807389301E-7</v>
      </c>
      <c r="GE129" s="77" t="s">
        <v>422</v>
      </c>
      <c r="GF129" s="77" t="s">
        <v>155</v>
      </c>
      <c r="GG129" s="77" t="s">
        <v>421</v>
      </c>
      <c r="GH129" s="77" t="s">
        <v>481</v>
      </c>
      <c r="GI129" s="77">
        <v>2022</v>
      </c>
      <c r="GJ129" s="77" t="s">
        <v>305</v>
      </c>
      <c r="GK129" s="77">
        <v>409.22373582044048</v>
      </c>
      <c r="GL129" s="77">
        <v>170.752815</v>
      </c>
      <c r="GM129" s="77">
        <v>2022</v>
      </c>
      <c r="GN129" s="77" t="s">
        <v>175</v>
      </c>
      <c r="GO129" s="77">
        <v>0.13250000000000001</v>
      </c>
      <c r="GP129" s="77">
        <v>3</v>
      </c>
      <c r="GQ129" s="77">
        <v>0</v>
      </c>
      <c r="GR129" s="77" t="s">
        <v>423</v>
      </c>
      <c r="GS129" s="77">
        <v>0.1527377521613833</v>
      </c>
      <c r="GT129" s="77">
        <v>62.50391354029783</v>
      </c>
      <c r="GU129" s="77">
        <v>0.1527377521613833</v>
      </c>
      <c r="GV129" s="248">
        <v>62.50391354029783</v>
      </c>
      <c r="GW129" s="248">
        <v>0.1527377521613833</v>
      </c>
      <c r="GX129" s="77">
        <v>62.50391354029783</v>
      </c>
      <c r="GY129" s="77">
        <v>0</v>
      </c>
      <c r="GZ129" s="77">
        <v>0</v>
      </c>
    </row>
    <row r="130" spans="3:208" x14ac:dyDescent="0.25">
      <c r="C130" s="246"/>
      <c r="D130" s="246"/>
      <c r="E130" s="246"/>
      <c r="F130" s="246"/>
      <c r="G130" s="246"/>
      <c r="H130" s="246"/>
      <c r="I130" s="247"/>
      <c r="J130" s="247"/>
      <c r="K130" s="247"/>
      <c r="L130" s="124"/>
      <c r="M130" s="247"/>
      <c r="N130" s="247"/>
      <c r="O130" s="247"/>
      <c r="P130" s="247"/>
      <c r="Q130" s="247"/>
      <c r="R130" s="247"/>
      <c r="S130" s="247"/>
      <c r="T130" s="247"/>
      <c r="U130" s="247"/>
      <c r="V130" s="247"/>
      <c r="W130" s="247"/>
      <c r="X130" s="247"/>
      <c r="Y130" s="247"/>
      <c r="Z130" s="247"/>
      <c r="AA130" s="247"/>
      <c r="AB130" s="247"/>
      <c r="AC130" s="247"/>
      <c r="AD130" s="247"/>
      <c r="AE130" s="247"/>
      <c r="AF130" s="247"/>
      <c r="AG130" s="247"/>
      <c r="AH130" s="247"/>
      <c r="AI130" s="247"/>
      <c r="AJ130" s="247"/>
      <c r="AS130" s="77" t="s">
        <v>927</v>
      </c>
      <c r="AT130" s="77" t="s">
        <v>155</v>
      </c>
      <c r="AU130" s="77" t="s">
        <v>447</v>
      </c>
      <c r="AV130" s="77">
        <v>2020</v>
      </c>
      <c r="AW130" s="77">
        <v>1</v>
      </c>
      <c r="AX130" s="77">
        <v>0</v>
      </c>
      <c r="AY130" s="77">
        <v>0</v>
      </c>
      <c r="AZ130" s="77">
        <v>2.6589105431471096</v>
      </c>
      <c r="BA130" s="77">
        <v>2.6589105431471096</v>
      </c>
      <c r="BB130" s="77">
        <v>0</v>
      </c>
      <c r="BC130" s="77">
        <v>0</v>
      </c>
      <c r="BD130" s="77">
        <v>0</v>
      </c>
      <c r="BE130" s="77">
        <v>0</v>
      </c>
      <c r="BF130" s="77">
        <v>0</v>
      </c>
      <c r="BG130" s="77">
        <v>0</v>
      </c>
      <c r="BH130" s="77">
        <v>0</v>
      </c>
      <c r="BI130" s="77">
        <v>0</v>
      </c>
      <c r="BJ130" s="77">
        <v>0</v>
      </c>
      <c r="BK130" s="77">
        <v>0</v>
      </c>
      <c r="BL130" s="77">
        <v>0</v>
      </c>
      <c r="BM130" s="77">
        <v>0</v>
      </c>
      <c r="BN130" s="77">
        <v>2.6589105431471096</v>
      </c>
      <c r="BO130" s="77">
        <v>0</v>
      </c>
      <c r="BP130" s="77">
        <v>0</v>
      </c>
      <c r="BQ130" s="77">
        <v>0</v>
      </c>
      <c r="BR130" s="77">
        <v>0</v>
      </c>
      <c r="BS130" s="77">
        <v>0</v>
      </c>
      <c r="BT130" s="77">
        <v>0</v>
      </c>
      <c r="BU130" s="77">
        <v>0</v>
      </c>
      <c r="BV130" s="77">
        <v>0</v>
      </c>
      <c r="BW130" s="77">
        <v>0</v>
      </c>
      <c r="BX130" s="77">
        <v>0</v>
      </c>
      <c r="BY130" s="77">
        <v>0</v>
      </c>
      <c r="CT130" s="77" t="s">
        <v>155</v>
      </c>
      <c r="CU130" s="77" t="s">
        <v>424</v>
      </c>
      <c r="CV130" s="77" t="s">
        <v>488</v>
      </c>
      <c r="CW130" s="77">
        <v>2020</v>
      </c>
      <c r="CX130" s="77">
        <v>0</v>
      </c>
      <c r="CY130" s="77">
        <v>0</v>
      </c>
      <c r="CZ130" s="77">
        <v>0</v>
      </c>
      <c r="DA130" s="77">
        <v>0</v>
      </c>
      <c r="DB130" s="77">
        <v>21083.842824224459</v>
      </c>
      <c r="DC130" s="77">
        <v>409.22373582043952</v>
      </c>
      <c r="DD130" s="77">
        <v>13469.08781237873</v>
      </c>
      <c r="DE130" s="77">
        <v>7205.5312760252837</v>
      </c>
      <c r="DF130" s="77">
        <v>1219.5839681183475</v>
      </c>
      <c r="DG130" s="77">
        <v>0</v>
      </c>
      <c r="DH130" s="77">
        <v>0</v>
      </c>
      <c r="DI130" s="77">
        <v>0</v>
      </c>
      <c r="DJ130" s="77">
        <v>2.3643943265145021E-8</v>
      </c>
      <c r="DL130" s="77">
        <v>0</v>
      </c>
      <c r="DM130" s="77">
        <v>2.8835774149270643E-5</v>
      </c>
      <c r="DN130" s="77">
        <v>2.8835774149270643E-5</v>
      </c>
      <c r="DO130" s="77">
        <v>0</v>
      </c>
      <c r="DP130" s="77">
        <v>0</v>
      </c>
      <c r="DQ130" s="77">
        <v>0</v>
      </c>
      <c r="DR130" s="77">
        <v>0</v>
      </c>
      <c r="DS130" s="77">
        <v>0</v>
      </c>
      <c r="DT130" s="77">
        <v>0</v>
      </c>
      <c r="DU130" s="77">
        <v>0</v>
      </c>
      <c r="DV130" s="77">
        <v>0</v>
      </c>
      <c r="DW130" s="77">
        <v>0</v>
      </c>
      <c r="GE130" s="77" t="s">
        <v>425</v>
      </c>
      <c r="GF130" s="77" t="s">
        <v>155</v>
      </c>
      <c r="GG130" s="77" t="s">
        <v>421</v>
      </c>
      <c r="GH130" s="77" t="s">
        <v>481</v>
      </c>
      <c r="GI130" s="77">
        <v>2022</v>
      </c>
      <c r="GJ130" s="77" t="s">
        <v>301</v>
      </c>
      <c r="GK130" s="77">
        <v>13469.08781237833</v>
      </c>
      <c r="GL130" s="77">
        <v>170.752815</v>
      </c>
      <c r="GM130" s="77">
        <v>2022</v>
      </c>
      <c r="GN130" s="77" t="s">
        <v>175</v>
      </c>
      <c r="GO130" s="77">
        <v>5.3000000000000005E-2</v>
      </c>
      <c r="GP130" s="77">
        <v>3</v>
      </c>
      <c r="GQ130" s="77">
        <v>0</v>
      </c>
      <c r="GR130" s="77" t="s">
        <v>423</v>
      </c>
      <c r="GS130" s="77">
        <v>5.59662090813094E-2</v>
      </c>
      <c r="GT130" s="77">
        <v>753.81378464208183</v>
      </c>
      <c r="GU130" s="77">
        <v>5.59662090813094E-2</v>
      </c>
      <c r="GV130" s="248">
        <v>753.81378464208183</v>
      </c>
      <c r="GW130" s="248">
        <v>5.59662090813094E-2</v>
      </c>
      <c r="GX130" s="77">
        <v>753.81378464208183</v>
      </c>
      <c r="GY130" s="77">
        <v>0</v>
      </c>
      <c r="GZ130" s="77">
        <v>0</v>
      </c>
    </row>
    <row r="131" spans="3:208" x14ac:dyDescent="0.25">
      <c r="C131" s="246"/>
      <c r="D131" s="246"/>
      <c r="E131" s="246"/>
      <c r="F131" s="246"/>
      <c r="G131" s="246"/>
      <c r="H131" s="246"/>
      <c r="I131" s="247"/>
      <c r="J131" s="247"/>
      <c r="K131" s="247"/>
      <c r="L131" s="124"/>
      <c r="M131" s="247"/>
      <c r="N131" s="247"/>
      <c r="O131" s="247"/>
      <c r="P131" s="247"/>
      <c r="Q131" s="247"/>
      <c r="R131" s="247"/>
      <c r="S131" s="247"/>
      <c r="T131" s="247"/>
      <c r="U131" s="247"/>
      <c r="V131" s="247"/>
      <c r="W131" s="247"/>
      <c r="X131" s="247"/>
      <c r="Y131" s="247"/>
      <c r="Z131" s="247"/>
      <c r="AA131" s="247"/>
      <c r="AB131" s="247"/>
      <c r="AC131" s="247"/>
      <c r="AD131" s="247"/>
      <c r="AE131" s="247"/>
      <c r="AF131" s="247"/>
      <c r="AG131" s="247"/>
      <c r="AH131" s="247"/>
      <c r="AI131" s="247"/>
      <c r="AJ131" s="247"/>
      <c r="AS131" s="77" t="s">
        <v>927</v>
      </c>
      <c r="AT131" s="77" t="s">
        <v>155</v>
      </c>
      <c r="AU131" s="77" t="s">
        <v>447</v>
      </c>
      <c r="AV131" s="77">
        <v>2021</v>
      </c>
      <c r="AW131" s="77">
        <v>1</v>
      </c>
      <c r="AX131" s="77">
        <v>0</v>
      </c>
      <c r="AY131" s="77">
        <v>0</v>
      </c>
      <c r="AZ131" s="77">
        <v>2.6589105431471096</v>
      </c>
      <c r="BA131" s="77">
        <v>2.6589105431471096</v>
      </c>
      <c r="BB131" s="77">
        <v>0</v>
      </c>
      <c r="BC131" s="77">
        <v>0</v>
      </c>
      <c r="BD131" s="77">
        <v>2.6589105431471096</v>
      </c>
      <c r="BE131" s="77">
        <v>2.6589105431471096</v>
      </c>
      <c r="BF131" s="77">
        <v>0</v>
      </c>
      <c r="BG131" s="77">
        <v>0</v>
      </c>
      <c r="BH131" s="77">
        <v>0</v>
      </c>
      <c r="BI131" s="77">
        <v>0</v>
      </c>
      <c r="BJ131" s="77">
        <v>0</v>
      </c>
      <c r="BK131" s="77">
        <v>0</v>
      </c>
      <c r="BL131" s="77">
        <v>0</v>
      </c>
      <c r="BM131" s="77">
        <v>0</v>
      </c>
      <c r="BN131" s="77">
        <v>2.6589105431471096</v>
      </c>
      <c r="BO131" s="77">
        <v>2.6589105431471096</v>
      </c>
      <c r="BP131" s="77">
        <v>0</v>
      </c>
      <c r="BQ131" s="77">
        <v>0</v>
      </c>
      <c r="BR131" s="77">
        <v>0</v>
      </c>
      <c r="BS131" s="77">
        <v>0</v>
      </c>
      <c r="BT131" s="77">
        <v>0</v>
      </c>
      <c r="BU131" s="77">
        <v>0</v>
      </c>
      <c r="BV131" s="77">
        <v>0</v>
      </c>
      <c r="BW131" s="77">
        <v>0</v>
      </c>
      <c r="BX131" s="77">
        <v>0</v>
      </c>
      <c r="BY131" s="77">
        <v>0</v>
      </c>
      <c r="CT131" s="77" t="s">
        <v>155</v>
      </c>
      <c r="CU131" s="77" t="s">
        <v>424</v>
      </c>
      <c r="CV131" s="77" t="s">
        <v>488</v>
      </c>
      <c r="CW131" s="77">
        <v>2021</v>
      </c>
      <c r="CX131" s="77">
        <v>0</v>
      </c>
      <c r="CY131" s="77">
        <v>0</v>
      </c>
      <c r="CZ131" s="77">
        <v>0</v>
      </c>
      <c r="DA131" s="77">
        <v>0</v>
      </c>
      <c r="DB131" s="77">
        <v>21083.842824224459</v>
      </c>
      <c r="DC131" s="77">
        <v>409.22373582043952</v>
      </c>
      <c r="DD131" s="77">
        <v>13469.08781237873</v>
      </c>
      <c r="DE131" s="77">
        <v>7205.5312760252837</v>
      </c>
      <c r="DF131" s="77">
        <v>1219.5839681183475</v>
      </c>
      <c r="DG131" s="77">
        <v>1219.5839681183475</v>
      </c>
      <c r="DH131" s="77">
        <v>0</v>
      </c>
      <c r="DI131" s="77">
        <v>0</v>
      </c>
      <c r="DJ131" s="77">
        <v>2.3643943265145021E-8</v>
      </c>
      <c r="DL131" s="77">
        <v>0</v>
      </c>
      <c r="DM131" s="77">
        <v>2.8835774149270643E-5</v>
      </c>
      <c r="DN131" s="77">
        <v>2.8835774149270643E-5</v>
      </c>
      <c r="DO131" s="77">
        <v>0</v>
      </c>
      <c r="DP131" s="77">
        <v>2.8835774149270643E-5</v>
      </c>
      <c r="DQ131" s="77">
        <v>2.8835774149270643E-5</v>
      </c>
      <c r="DR131" s="77">
        <v>0</v>
      </c>
      <c r="DS131" s="77">
        <v>0</v>
      </c>
      <c r="DT131" s="77">
        <v>0</v>
      </c>
      <c r="DU131" s="77">
        <v>0</v>
      </c>
      <c r="DV131" s="77">
        <v>0</v>
      </c>
      <c r="DW131" s="77">
        <v>0</v>
      </c>
      <c r="GE131" s="77" t="s">
        <v>427</v>
      </c>
      <c r="GF131" s="77" t="s">
        <v>155</v>
      </c>
      <c r="GG131" s="77" t="s">
        <v>421</v>
      </c>
      <c r="GH131" s="77" t="s">
        <v>481</v>
      </c>
      <c r="GI131" s="77">
        <v>2022</v>
      </c>
      <c r="GJ131" s="77" t="s">
        <v>303</v>
      </c>
      <c r="GK131" s="77">
        <v>7205.5312760247707</v>
      </c>
      <c r="GL131" s="77">
        <v>170.752815</v>
      </c>
      <c r="GM131" s="77">
        <v>2022</v>
      </c>
      <c r="GN131" s="77" t="s">
        <v>175</v>
      </c>
      <c r="GO131" s="77">
        <v>5.3000000000000005E-2</v>
      </c>
      <c r="GP131" s="77">
        <v>3</v>
      </c>
      <c r="GQ131" s="77">
        <v>0</v>
      </c>
      <c r="GR131" s="77" t="s">
        <v>423</v>
      </c>
      <c r="GS131" s="77">
        <v>5.59662090813094E-2</v>
      </c>
      <c r="GT131" s="77">
        <v>403.26626993591645</v>
      </c>
      <c r="GU131" s="77">
        <v>5.59662090813094E-2</v>
      </c>
      <c r="GV131" s="248">
        <v>403.26626993591645</v>
      </c>
      <c r="GW131" s="248">
        <v>5.59662090813094E-2</v>
      </c>
      <c r="GX131" s="77">
        <v>403.26626993591645</v>
      </c>
      <c r="GY131" s="77">
        <v>0</v>
      </c>
      <c r="GZ131" s="77">
        <v>0</v>
      </c>
    </row>
    <row r="132" spans="3:208" x14ac:dyDescent="0.25">
      <c r="C132" s="246"/>
      <c r="D132" s="246"/>
      <c r="E132" s="246"/>
      <c r="F132" s="246"/>
      <c r="G132" s="246"/>
      <c r="H132" s="246"/>
      <c r="I132" s="247"/>
      <c r="J132" s="247"/>
      <c r="K132" s="247"/>
      <c r="L132" s="124"/>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S132" s="77" t="s">
        <v>927</v>
      </c>
      <c r="AT132" s="77" t="s">
        <v>155</v>
      </c>
      <c r="AU132" s="77" t="s">
        <v>447</v>
      </c>
      <c r="AV132" s="77">
        <v>2022</v>
      </c>
      <c r="AW132" s="77">
        <v>0.93457943925233644</v>
      </c>
      <c r="AX132" s="77">
        <v>0</v>
      </c>
      <c r="AY132" s="77">
        <v>0</v>
      </c>
      <c r="AZ132" s="77">
        <v>2.6184573601700496</v>
      </c>
      <c r="BA132" s="77">
        <v>2.6184573601700496</v>
      </c>
      <c r="BB132" s="77">
        <v>0</v>
      </c>
      <c r="BC132" s="77">
        <v>0</v>
      </c>
      <c r="BD132" s="77">
        <v>2.6184573601700496</v>
      </c>
      <c r="BE132" s="77">
        <v>2.6184573601700496</v>
      </c>
      <c r="BF132" s="77">
        <v>0</v>
      </c>
      <c r="BG132" s="77">
        <v>0</v>
      </c>
      <c r="BH132" s="77">
        <v>2.5241477114164121</v>
      </c>
      <c r="BI132" s="77">
        <v>2.5241477114164121</v>
      </c>
      <c r="BJ132" s="77">
        <v>0</v>
      </c>
      <c r="BK132" s="77">
        <v>0</v>
      </c>
      <c r="BL132" s="77">
        <v>0</v>
      </c>
      <c r="BM132" s="77">
        <v>0</v>
      </c>
      <c r="BN132" s="77">
        <v>2.4471564113738782</v>
      </c>
      <c r="BO132" s="77">
        <v>2.4471564113738782</v>
      </c>
      <c r="BP132" s="77">
        <v>2.3590165527256186</v>
      </c>
      <c r="BQ132" s="77">
        <v>0</v>
      </c>
      <c r="BR132" s="77">
        <v>0</v>
      </c>
      <c r="BS132" s="77">
        <v>0</v>
      </c>
      <c r="BT132" s="77">
        <v>0</v>
      </c>
      <c r="BU132" s="77">
        <v>0</v>
      </c>
      <c r="BV132" s="77">
        <v>2.5241477114164121</v>
      </c>
      <c r="BW132" s="77">
        <v>2.3590165527256186</v>
      </c>
      <c r="BX132" s="77">
        <v>2.5241477114164121</v>
      </c>
      <c r="BY132" s="77">
        <v>2.3590165527256186</v>
      </c>
      <c r="CT132" s="77" t="s">
        <v>155</v>
      </c>
      <c r="CU132" s="77" t="s">
        <v>424</v>
      </c>
      <c r="CV132" s="77" t="s">
        <v>488</v>
      </c>
      <c r="CW132" s="77">
        <v>2022</v>
      </c>
      <c r="CX132" s="77">
        <v>0</v>
      </c>
      <c r="CY132" s="77">
        <v>0</v>
      </c>
      <c r="CZ132" s="77">
        <v>0</v>
      </c>
      <c r="DA132" s="77">
        <v>0</v>
      </c>
      <c r="DB132" s="77">
        <v>21083.842824224459</v>
      </c>
      <c r="DC132" s="77">
        <v>409.22373582043952</v>
      </c>
      <c r="DD132" s="77">
        <v>13469.08781237873</v>
      </c>
      <c r="DE132" s="77">
        <v>7205.5312760252837</v>
      </c>
      <c r="DF132" s="77">
        <v>1219.5839681183475</v>
      </c>
      <c r="DG132" s="77">
        <v>1219.5839681183475</v>
      </c>
      <c r="DH132" s="77">
        <v>1219.5839681183475</v>
      </c>
      <c r="DI132" s="77">
        <v>0</v>
      </c>
      <c r="DJ132" s="77">
        <v>2.3643943265145021E-8</v>
      </c>
      <c r="DL132" s="77">
        <v>0</v>
      </c>
      <c r="DM132" s="77">
        <v>2.8835774149270643E-5</v>
      </c>
      <c r="DN132" s="77">
        <v>2.8835774149270643E-5</v>
      </c>
      <c r="DO132" s="77">
        <v>0</v>
      </c>
      <c r="DP132" s="77">
        <v>2.8835774149270643E-5</v>
      </c>
      <c r="DQ132" s="77">
        <v>2.8835774149270643E-5</v>
      </c>
      <c r="DR132" s="77">
        <v>0</v>
      </c>
      <c r="DS132" s="77">
        <v>2.8835774149270643E-5</v>
      </c>
      <c r="DT132" s="77">
        <v>2.8835774149270643E-5</v>
      </c>
      <c r="DU132" s="77">
        <v>0</v>
      </c>
      <c r="DV132" s="77">
        <v>0</v>
      </c>
      <c r="DW132" s="77">
        <v>0</v>
      </c>
      <c r="GE132" s="77" t="s">
        <v>422</v>
      </c>
      <c r="GF132" s="77" t="s">
        <v>155</v>
      </c>
      <c r="GG132" s="77" t="s">
        <v>421</v>
      </c>
      <c r="GH132" s="77" t="s">
        <v>481</v>
      </c>
      <c r="GI132" s="77">
        <v>2023</v>
      </c>
      <c r="GJ132" s="77" t="s">
        <v>305</v>
      </c>
      <c r="GK132" s="77">
        <v>428.60232122030828</v>
      </c>
      <c r="GL132" s="77">
        <v>170.752815</v>
      </c>
      <c r="GM132" s="77">
        <v>2023</v>
      </c>
      <c r="GN132" s="77" t="s">
        <v>175</v>
      </c>
      <c r="GO132" s="77">
        <v>0.13250000000000001</v>
      </c>
      <c r="GP132" s="77">
        <v>3</v>
      </c>
      <c r="GQ132" s="77">
        <v>0</v>
      </c>
      <c r="GR132" s="77" t="s">
        <v>423</v>
      </c>
      <c r="GS132" s="77">
        <v>0</v>
      </c>
      <c r="GT132" s="77">
        <v>0</v>
      </c>
      <c r="GU132" s="77">
        <v>0.1527377521613833</v>
      </c>
      <c r="GV132" s="248">
        <v>65.463755114341041</v>
      </c>
      <c r="GW132" s="248">
        <v>0.1527377521613833</v>
      </c>
      <c r="GX132" s="77">
        <v>65.463755114341041</v>
      </c>
      <c r="GY132" s="77">
        <v>0.1527377521613833</v>
      </c>
      <c r="GZ132" s="77">
        <v>65.463755114341041</v>
      </c>
    </row>
    <row r="133" spans="3:208" x14ac:dyDescent="0.25">
      <c r="C133" s="246"/>
      <c r="D133" s="246"/>
      <c r="E133" s="246"/>
      <c r="F133" s="246"/>
      <c r="G133" s="246"/>
      <c r="H133" s="246"/>
      <c r="I133" s="247"/>
      <c r="J133" s="247"/>
      <c r="K133" s="247"/>
      <c r="L133" s="124"/>
      <c r="M133" s="247"/>
      <c r="N133" s="247"/>
      <c r="O133" s="247"/>
      <c r="P133" s="247"/>
      <c r="Q133" s="247"/>
      <c r="R133" s="247"/>
      <c r="S133" s="247"/>
      <c r="T133" s="247"/>
      <c r="U133" s="247"/>
      <c r="V133" s="247"/>
      <c r="W133" s="247"/>
      <c r="X133" s="247"/>
      <c r="Y133" s="247"/>
      <c r="Z133" s="247"/>
      <c r="AA133" s="247"/>
      <c r="AB133" s="247"/>
      <c r="AC133" s="247"/>
      <c r="AD133" s="247"/>
      <c r="AE133" s="247"/>
      <c r="AF133" s="247"/>
      <c r="AG133" s="247"/>
      <c r="AH133" s="247"/>
      <c r="AI133" s="247"/>
      <c r="AJ133" s="247"/>
      <c r="AS133" s="77" t="s">
        <v>927</v>
      </c>
      <c r="AT133" s="77" t="s">
        <v>155</v>
      </c>
      <c r="AU133" s="77" t="s">
        <v>447</v>
      </c>
      <c r="AV133" s="77">
        <v>2023</v>
      </c>
      <c r="AW133" s="77">
        <v>0.87343872827321156</v>
      </c>
      <c r="AX133" s="77">
        <v>0</v>
      </c>
      <c r="AY133" s="77">
        <v>0</v>
      </c>
      <c r="AZ133" s="77">
        <v>0</v>
      </c>
      <c r="BA133" s="77">
        <v>0</v>
      </c>
      <c r="BB133" s="77">
        <v>0</v>
      </c>
      <c r="BC133" s="77">
        <v>0</v>
      </c>
      <c r="BD133" s="77">
        <v>2.7153224897159522</v>
      </c>
      <c r="BE133" s="77">
        <v>2.7153224897159522</v>
      </c>
      <c r="BF133" s="77">
        <v>0</v>
      </c>
      <c r="BG133" s="77">
        <v>0</v>
      </c>
      <c r="BH133" s="77">
        <v>2.6175193604133193</v>
      </c>
      <c r="BI133" s="77">
        <v>2.6175193604133193</v>
      </c>
      <c r="BJ133" s="77">
        <v>0</v>
      </c>
      <c r="BK133" s="77">
        <v>0</v>
      </c>
      <c r="BL133" s="77">
        <v>2.6175193604133193</v>
      </c>
      <c r="BM133" s="77">
        <v>2.6175193604133193</v>
      </c>
      <c r="BN133" s="77">
        <v>0</v>
      </c>
      <c r="BO133" s="77">
        <v>2.3716678222691518</v>
      </c>
      <c r="BP133" s="77">
        <v>2.2862427813899195</v>
      </c>
      <c r="BQ133" s="77">
        <v>2.2862427813899195</v>
      </c>
      <c r="BR133" s="77">
        <v>0</v>
      </c>
      <c r="BS133" s="77">
        <v>0</v>
      </c>
      <c r="BT133" s="77">
        <v>0</v>
      </c>
      <c r="BU133" s="77">
        <v>0</v>
      </c>
      <c r="BV133" s="77">
        <v>2.6175193604133193</v>
      </c>
      <c r="BW133" s="77">
        <v>2.2862427813899195</v>
      </c>
      <c r="BX133" s="77">
        <v>2.6175193604133193</v>
      </c>
      <c r="BY133" s="77">
        <v>2.2862427813899195</v>
      </c>
      <c r="CT133" s="77" t="s">
        <v>155</v>
      </c>
      <c r="CU133" s="77" t="s">
        <v>424</v>
      </c>
      <c r="CV133" s="77" t="s">
        <v>488</v>
      </c>
      <c r="CW133" s="77">
        <v>2023</v>
      </c>
      <c r="CX133" s="77">
        <v>0</v>
      </c>
      <c r="CY133" s="77">
        <v>0</v>
      </c>
      <c r="CZ133" s="77">
        <v>0</v>
      </c>
      <c r="DA133" s="77">
        <v>0</v>
      </c>
      <c r="DB133" s="77">
        <v>21835.978114130408</v>
      </c>
      <c r="DC133" s="77">
        <v>428.60232122030652</v>
      </c>
      <c r="DD133" s="77">
        <v>13939.560973457539</v>
      </c>
      <c r="DE133" s="77">
        <v>7467.8148194525475</v>
      </c>
      <c r="DF133" s="77">
        <v>0</v>
      </c>
      <c r="DG133" s="77">
        <v>1263.5534246225086</v>
      </c>
      <c r="DH133" s="77">
        <v>1263.5534246225086</v>
      </c>
      <c r="DI133" s="77">
        <v>1263.5534246225086</v>
      </c>
      <c r="DJ133" s="77">
        <v>2.3643943265145021E-8</v>
      </c>
      <c r="DL133" s="77">
        <v>0</v>
      </c>
      <c r="DM133" s="77">
        <v>0</v>
      </c>
      <c r="DN133" s="77">
        <v>0</v>
      </c>
      <c r="DO133" s="77">
        <v>0</v>
      </c>
      <c r="DP133" s="77">
        <v>2.987538548425429E-5</v>
      </c>
      <c r="DQ133" s="77">
        <v>2.987538548425429E-5</v>
      </c>
      <c r="DR133" s="77">
        <v>0</v>
      </c>
      <c r="DS133" s="77">
        <v>2.987538548425429E-5</v>
      </c>
      <c r="DT133" s="77">
        <v>2.987538548425429E-5</v>
      </c>
      <c r="DU133" s="77">
        <v>0</v>
      </c>
      <c r="DV133" s="77">
        <v>2.987538548425429E-5</v>
      </c>
      <c r="DW133" s="77">
        <v>2.987538548425429E-5</v>
      </c>
      <c r="GE133" s="77" t="s">
        <v>425</v>
      </c>
      <c r="GF133" s="77" t="s">
        <v>155</v>
      </c>
      <c r="GG133" s="77" t="s">
        <v>421</v>
      </c>
      <c r="GH133" s="77" t="s">
        <v>481</v>
      </c>
      <c r="GI133" s="77">
        <v>2023</v>
      </c>
      <c r="GJ133" s="77" t="s">
        <v>301</v>
      </c>
      <c r="GK133" s="77">
        <v>13939.560973457499</v>
      </c>
      <c r="GL133" s="77">
        <v>170.752815</v>
      </c>
      <c r="GM133" s="77">
        <v>2023</v>
      </c>
      <c r="GN133" s="77" t="s">
        <v>175</v>
      </c>
      <c r="GO133" s="77">
        <v>5.3000000000000005E-2</v>
      </c>
      <c r="GP133" s="77">
        <v>3</v>
      </c>
      <c r="GQ133" s="77">
        <v>0</v>
      </c>
      <c r="GR133" s="77" t="s">
        <v>423</v>
      </c>
      <c r="GS133" s="77">
        <v>0</v>
      </c>
      <c r="GT133" s="77">
        <v>0</v>
      </c>
      <c r="GU133" s="77">
        <v>5.59662090813094E-2</v>
      </c>
      <c r="GV133" s="248">
        <v>780.14438394218314</v>
      </c>
      <c r="GW133" s="248">
        <v>5.59662090813094E-2</v>
      </c>
      <c r="GX133" s="77">
        <v>780.14438394218314</v>
      </c>
      <c r="GY133" s="77">
        <v>5.59662090813094E-2</v>
      </c>
      <c r="GZ133" s="77">
        <v>780.14438394218314</v>
      </c>
    </row>
    <row r="134" spans="3:208" x14ac:dyDescent="0.25">
      <c r="C134" s="246"/>
      <c r="D134" s="246"/>
      <c r="E134" s="246"/>
      <c r="F134" s="246"/>
      <c r="G134" s="246"/>
      <c r="H134" s="246"/>
      <c r="I134" s="247"/>
      <c r="J134" s="247"/>
      <c r="K134" s="247"/>
      <c r="L134" s="124"/>
      <c r="M134" s="247"/>
      <c r="N134" s="247"/>
      <c r="O134" s="247"/>
      <c r="P134" s="247"/>
      <c r="Q134" s="247"/>
      <c r="R134" s="247"/>
      <c r="S134" s="247"/>
      <c r="T134" s="247"/>
      <c r="U134" s="247"/>
      <c r="V134" s="247"/>
      <c r="W134" s="247"/>
      <c r="X134" s="247"/>
      <c r="Y134" s="247"/>
      <c r="Z134" s="247"/>
      <c r="AA134" s="247"/>
      <c r="AB134" s="247"/>
      <c r="AC134" s="247"/>
      <c r="AD134" s="247"/>
      <c r="AE134" s="247"/>
      <c r="AF134" s="247"/>
      <c r="AG134" s="247"/>
      <c r="AH134" s="247"/>
      <c r="AI134" s="247"/>
      <c r="AJ134" s="247"/>
      <c r="AS134" s="77" t="s">
        <v>927</v>
      </c>
      <c r="AT134" s="77" t="s">
        <v>155</v>
      </c>
      <c r="AU134" s="77" t="s">
        <v>447</v>
      </c>
      <c r="AV134" s="77">
        <v>2024</v>
      </c>
      <c r="AW134" s="77">
        <v>0.81629787689085187</v>
      </c>
      <c r="AX134" s="77">
        <v>0</v>
      </c>
      <c r="AY134" s="77">
        <v>0</v>
      </c>
      <c r="AZ134" s="77">
        <v>0</v>
      </c>
      <c r="BA134" s="77">
        <v>0</v>
      </c>
      <c r="BB134" s="77">
        <v>0</v>
      </c>
      <c r="BC134" s="77">
        <v>0</v>
      </c>
      <c r="BD134" s="77">
        <v>0</v>
      </c>
      <c r="BE134" s="77">
        <v>0</v>
      </c>
      <c r="BF134" s="77">
        <v>0</v>
      </c>
      <c r="BG134" s="77">
        <v>0</v>
      </c>
      <c r="BH134" s="77">
        <v>2.6175193604133193</v>
      </c>
      <c r="BI134" s="77">
        <v>2.6175193604133193</v>
      </c>
      <c r="BJ134" s="77">
        <v>0</v>
      </c>
      <c r="BK134" s="77">
        <v>0</v>
      </c>
      <c r="BL134" s="77">
        <v>2.6175193604133193</v>
      </c>
      <c r="BM134" s="77">
        <v>2.6175193604133193</v>
      </c>
      <c r="BN134" s="77">
        <v>0</v>
      </c>
      <c r="BO134" s="77">
        <v>0</v>
      </c>
      <c r="BP134" s="77">
        <v>2.136675496626093</v>
      </c>
      <c r="BQ134" s="77">
        <v>2.136675496626093</v>
      </c>
      <c r="BR134" s="77">
        <v>0</v>
      </c>
      <c r="BS134" s="77">
        <v>0</v>
      </c>
      <c r="BT134" s="77">
        <v>0</v>
      </c>
      <c r="BU134" s="77">
        <v>0</v>
      </c>
      <c r="BV134" s="77">
        <v>2.6175193604133193</v>
      </c>
      <c r="BW134" s="77">
        <v>2.136675496626093</v>
      </c>
      <c r="BX134" s="77">
        <v>2.6175193604133193</v>
      </c>
      <c r="BY134" s="77">
        <v>2.136675496626093</v>
      </c>
      <c r="CT134" s="77" t="s">
        <v>155</v>
      </c>
      <c r="CU134" s="77" t="s">
        <v>424</v>
      </c>
      <c r="CV134" s="77" t="s">
        <v>488</v>
      </c>
      <c r="CW134" s="77">
        <v>2024</v>
      </c>
      <c r="CX134" s="77">
        <v>0</v>
      </c>
      <c r="CY134" s="77">
        <v>0</v>
      </c>
      <c r="CZ134" s="77">
        <v>0</v>
      </c>
      <c r="DA134" s="77">
        <v>0</v>
      </c>
      <c r="DB134" s="77">
        <v>21835.978114130408</v>
      </c>
      <c r="DC134" s="77">
        <v>428.60232122030652</v>
      </c>
      <c r="DD134" s="77">
        <v>13939.560973457539</v>
      </c>
      <c r="DE134" s="77">
        <v>7467.8148194525475</v>
      </c>
      <c r="DF134" s="77">
        <v>0</v>
      </c>
      <c r="DG134" s="77">
        <v>0</v>
      </c>
      <c r="DH134" s="77">
        <v>1263.5534246225086</v>
      </c>
      <c r="DI134" s="77">
        <v>1263.5534246225086</v>
      </c>
      <c r="DJ134" s="77">
        <v>2.3643943265145021E-8</v>
      </c>
      <c r="DL134" s="77">
        <v>0</v>
      </c>
      <c r="DM134" s="77">
        <v>0</v>
      </c>
      <c r="DN134" s="77">
        <v>0</v>
      </c>
      <c r="DO134" s="77">
        <v>0</v>
      </c>
      <c r="DP134" s="77">
        <v>0</v>
      </c>
      <c r="DQ134" s="77">
        <v>0</v>
      </c>
      <c r="DR134" s="77">
        <v>0</v>
      </c>
      <c r="DS134" s="77">
        <v>2.987538548425429E-5</v>
      </c>
      <c r="DT134" s="77">
        <v>2.987538548425429E-5</v>
      </c>
      <c r="DU134" s="77">
        <v>0</v>
      </c>
      <c r="DV134" s="77">
        <v>2.987538548425429E-5</v>
      </c>
      <c r="DW134" s="77">
        <v>2.987538548425429E-5</v>
      </c>
      <c r="GE134" s="77" t="s">
        <v>427</v>
      </c>
      <c r="GF134" s="77" t="s">
        <v>155</v>
      </c>
      <c r="GG134" s="77" t="s">
        <v>421</v>
      </c>
      <c r="GH134" s="77" t="s">
        <v>481</v>
      </c>
      <c r="GI134" s="77">
        <v>2023</v>
      </c>
      <c r="GJ134" s="77" t="s">
        <v>303</v>
      </c>
      <c r="GK134" s="77">
        <v>7467.8148194525429</v>
      </c>
      <c r="GL134" s="77">
        <v>170.752815</v>
      </c>
      <c r="GM134" s="77">
        <v>2023</v>
      </c>
      <c r="GN134" s="77" t="s">
        <v>175</v>
      </c>
      <c r="GO134" s="77">
        <v>5.3000000000000005E-2</v>
      </c>
      <c r="GP134" s="77">
        <v>3</v>
      </c>
      <c r="GQ134" s="77">
        <v>0</v>
      </c>
      <c r="GR134" s="77" t="s">
        <v>423</v>
      </c>
      <c r="GS134" s="77">
        <v>0</v>
      </c>
      <c r="GT134" s="77">
        <v>0</v>
      </c>
      <c r="GU134" s="77">
        <v>5.59662090813094E-2</v>
      </c>
      <c r="GV134" s="248">
        <v>417.94528556598181</v>
      </c>
      <c r="GW134" s="248">
        <v>5.59662090813094E-2</v>
      </c>
      <c r="GX134" s="77">
        <v>417.94528556598181</v>
      </c>
      <c r="GY134" s="77">
        <v>5.59662090813094E-2</v>
      </c>
      <c r="GZ134" s="77">
        <v>417.94528556598181</v>
      </c>
    </row>
    <row r="135" spans="3:208" x14ac:dyDescent="0.25">
      <c r="C135" s="246"/>
      <c r="D135" s="246"/>
      <c r="E135" s="246"/>
      <c r="F135" s="246"/>
      <c r="G135" s="246"/>
      <c r="H135" s="246"/>
      <c r="I135" s="247"/>
      <c r="J135" s="247"/>
      <c r="K135" s="247"/>
      <c r="L135" s="124"/>
      <c r="M135" s="247"/>
      <c r="N135" s="247"/>
      <c r="O135" s="247"/>
      <c r="P135" s="247"/>
      <c r="Q135" s="247"/>
      <c r="R135" s="247"/>
      <c r="S135" s="247"/>
      <c r="T135" s="247"/>
      <c r="U135" s="247"/>
      <c r="V135" s="247"/>
      <c r="W135" s="247"/>
      <c r="X135" s="247"/>
      <c r="Y135" s="247"/>
      <c r="Z135" s="247"/>
      <c r="AA135" s="247"/>
      <c r="AB135" s="247"/>
      <c r="AC135" s="247"/>
      <c r="AD135" s="247"/>
      <c r="AE135" s="247"/>
      <c r="AF135" s="247"/>
      <c r="AG135" s="247"/>
      <c r="AH135" s="247"/>
      <c r="AI135" s="247"/>
      <c r="AJ135" s="247"/>
      <c r="AS135" s="77" t="s">
        <v>927</v>
      </c>
      <c r="AT135" s="77" t="s">
        <v>155</v>
      </c>
      <c r="AU135" s="77" t="s">
        <v>447</v>
      </c>
      <c r="AV135" s="77">
        <v>2025</v>
      </c>
      <c r="AW135" s="77">
        <v>0.76289521204752508</v>
      </c>
      <c r="AX135" s="77">
        <v>0</v>
      </c>
      <c r="AY135" s="77">
        <v>0</v>
      </c>
      <c r="AZ135" s="77">
        <v>0</v>
      </c>
      <c r="BA135" s="77">
        <v>0</v>
      </c>
      <c r="BB135" s="77">
        <v>0</v>
      </c>
      <c r="BC135" s="77">
        <v>0</v>
      </c>
      <c r="BD135" s="77">
        <v>0</v>
      </c>
      <c r="BE135" s="77">
        <v>0</v>
      </c>
      <c r="BF135" s="77">
        <v>0</v>
      </c>
      <c r="BG135" s="77">
        <v>0</v>
      </c>
      <c r="BH135" s="77">
        <v>0</v>
      </c>
      <c r="BI135" s="77">
        <v>0</v>
      </c>
      <c r="BJ135" s="77">
        <v>0</v>
      </c>
      <c r="BK135" s="77">
        <v>0</v>
      </c>
      <c r="BL135" s="77">
        <v>2.6175193604133193</v>
      </c>
      <c r="BM135" s="77">
        <v>2.6175193604133193</v>
      </c>
      <c r="BN135" s="77">
        <v>0</v>
      </c>
      <c r="BO135" s="77">
        <v>0</v>
      </c>
      <c r="BP135" s="77">
        <v>0</v>
      </c>
      <c r="BQ135" s="77">
        <v>1.9968929875010215</v>
      </c>
      <c r="BR135" s="77">
        <v>0</v>
      </c>
      <c r="BS135" s="77">
        <v>0</v>
      </c>
      <c r="BT135" s="77">
        <v>0</v>
      </c>
      <c r="BU135" s="77">
        <v>0</v>
      </c>
      <c r="BV135" s="77">
        <v>0</v>
      </c>
      <c r="BW135" s="77">
        <v>0</v>
      </c>
      <c r="BX135" s="77">
        <v>0</v>
      </c>
      <c r="BY135" s="77">
        <v>0</v>
      </c>
      <c r="CT135" s="77" t="s">
        <v>155</v>
      </c>
      <c r="CU135" s="77" t="s">
        <v>424</v>
      </c>
      <c r="CV135" s="77" t="s">
        <v>488</v>
      </c>
      <c r="CW135" s="77">
        <v>2025</v>
      </c>
      <c r="CX135" s="77">
        <v>0</v>
      </c>
      <c r="CY135" s="77">
        <v>0</v>
      </c>
      <c r="CZ135" s="77">
        <v>0</v>
      </c>
      <c r="DA135" s="77">
        <v>0</v>
      </c>
      <c r="DB135" s="77">
        <v>21835.978114130408</v>
      </c>
      <c r="DC135" s="77">
        <v>428.60232122030652</v>
      </c>
      <c r="DD135" s="77">
        <v>13939.560973457539</v>
      </c>
      <c r="DE135" s="77">
        <v>7467.8148194525475</v>
      </c>
      <c r="DF135" s="77">
        <v>0</v>
      </c>
      <c r="DG135" s="77">
        <v>0</v>
      </c>
      <c r="DH135" s="77">
        <v>0</v>
      </c>
      <c r="DI135" s="77">
        <v>1263.5534246225086</v>
      </c>
      <c r="DJ135" s="77">
        <v>2.3643943265145021E-8</v>
      </c>
      <c r="DL135" s="77">
        <v>0</v>
      </c>
      <c r="DM135" s="77">
        <v>0</v>
      </c>
      <c r="DN135" s="77">
        <v>0</v>
      </c>
      <c r="DO135" s="77">
        <v>0</v>
      </c>
      <c r="DP135" s="77">
        <v>0</v>
      </c>
      <c r="DQ135" s="77">
        <v>0</v>
      </c>
      <c r="DR135" s="77">
        <v>0</v>
      </c>
      <c r="DS135" s="77">
        <v>0</v>
      </c>
      <c r="DT135" s="77">
        <v>0</v>
      </c>
      <c r="DU135" s="77">
        <v>0</v>
      </c>
      <c r="DV135" s="77">
        <v>2.987538548425429E-5</v>
      </c>
      <c r="DW135" s="77">
        <v>2.987538548425429E-5</v>
      </c>
      <c r="GE135" s="77" t="s">
        <v>422</v>
      </c>
      <c r="GF135" s="77" t="s">
        <v>155</v>
      </c>
      <c r="GG135" s="77" t="s">
        <v>421</v>
      </c>
      <c r="GH135" s="77" t="s">
        <v>481</v>
      </c>
      <c r="GI135" s="77">
        <v>2024</v>
      </c>
      <c r="GJ135" s="77" t="s">
        <v>305</v>
      </c>
      <c r="GK135" s="77">
        <v>428.60232122030828</v>
      </c>
      <c r="GL135" s="77">
        <v>170.752815</v>
      </c>
      <c r="GM135" s="77">
        <v>2024</v>
      </c>
      <c r="GN135" s="77" t="s">
        <v>175</v>
      </c>
      <c r="GO135" s="77">
        <v>0.13250000000000001</v>
      </c>
      <c r="GP135" s="77">
        <v>3</v>
      </c>
      <c r="GQ135" s="77">
        <v>0</v>
      </c>
      <c r="GR135" s="77" t="s">
        <v>423</v>
      </c>
      <c r="GS135" s="77">
        <v>0</v>
      </c>
      <c r="GT135" s="77">
        <v>0</v>
      </c>
      <c r="GU135" s="77">
        <v>0</v>
      </c>
      <c r="GV135" s="248">
        <v>0</v>
      </c>
      <c r="GW135" s="248">
        <v>0.1527377521613833</v>
      </c>
      <c r="GX135" s="77">
        <v>65.463755114341041</v>
      </c>
      <c r="GY135" s="77">
        <v>0.1527377521613833</v>
      </c>
      <c r="GZ135" s="77">
        <v>65.463755114341041</v>
      </c>
    </row>
    <row r="136" spans="3:208" x14ac:dyDescent="0.25">
      <c r="C136" s="246"/>
      <c r="D136" s="246"/>
      <c r="E136" s="246"/>
      <c r="F136" s="246"/>
      <c r="G136" s="246"/>
      <c r="H136" s="246"/>
      <c r="I136" s="247"/>
      <c r="J136" s="247"/>
      <c r="K136" s="247"/>
      <c r="L136" s="124"/>
      <c r="M136" s="247"/>
      <c r="N136" s="247"/>
      <c r="O136" s="247"/>
      <c r="P136" s="247"/>
      <c r="Q136" s="247"/>
      <c r="R136" s="247"/>
      <c r="S136" s="247"/>
      <c r="T136" s="247"/>
      <c r="U136" s="247"/>
      <c r="V136" s="247"/>
      <c r="W136" s="247"/>
      <c r="X136" s="247"/>
      <c r="Y136" s="247"/>
      <c r="Z136" s="247"/>
      <c r="AA136" s="247"/>
      <c r="AB136" s="247"/>
      <c r="AC136" s="247"/>
      <c r="AD136" s="247"/>
      <c r="AE136" s="247"/>
      <c r="AF136" s="247"/>
      <c r="AG136" s="247"/>
      <c r="AH136" s="247"/>
      <c r="AI136" s="247"/>
      <c r="AJ136" s="247"/>
      <c r="AS136" s="77" t="s">
        <v>927</v>
      </c>
      <c r="AT136" s="77" t="s">
        <v>155</v>
      </c>
      <c r="AU136" s="77" t="s">
        <v>448</v>
      </c>
      <c r="AV136" s="77">
        <v>2020</v>
      </c>
      <c r="AW136" s="77">
        <v>1</v>
      </c>
      <c r="AX136" s="77">
        <v>0</v>
      </c>
      <c r="AY136" s="77">
        <v>0</v>
      </c>
      <c r="AZ136" s="77">
        <v>2.1057855857124155</v>
      </c>
      <c r="BA136" s="77">
        <v>2.1057855857124155</v>
      </c>
      <c r="BB136" s="77">
        <v>0</v>
      </c>
      <c r="BC136" s="77">
        <v>0</v>
      </c>
      <c r="BD136" s="77">
        <v>0</v>
      </c>
      <c r="BE136" s="77">
        <v>0</v>
      </c>
      <c r="BF136" s="77">
        <v>0</v>
      </c>
      <c r="BG136" s="77">
        <v>0</v>
      </c>
      <c r="BH136" s="77">
        <v>0</v>
      </c>
      <c r="BI136" s="77">
        <v>0</v>
      </c>
      <c r="BJ136" s="77">
        <v>0</v>
      </c>
      <c r="BK136" s="77">
        <v>0</v>
      </c>
      <c r="BL136" s="77">
        <v>0</v>
      </c>
      <c r="BM136" s="77">
        <v>0</v>
      </c>
      <c r="BN136" s="77">
        <v>2.1057855857124155</v>
      </c>
      <c r="BO136" s="77">
        <v>0</v>
      </c>
      <c r="BP136" s="77">
        <v>0</v>
      </c>
      <c r="BQ136" s="77">
        <v>0</v>
      </c>
      <c r="BR136" s="77">
        <v>0</v>
      </c>
      <c r="BS136" s="77">
        <v>0</v>
      </c>
      <c r="BT136" s="77">
        <v>0</v>
      </c>
      <c r="BU136" s="77">
        <v>0</v>
      </c>
      <c r="BV136" s="77">
        <v>0</v>
      </c>
      <c r="BW136" s="77">
        <v>0</v>
      </c>
      <c r="BX136" s="77">
        <v>0</v>
      </c>
      <c r="BY136" s="77">
        <v>0</v>
      </c>
      <c r="CT136" s="77" t="s">
        <v>155</v>
      </c>
      <c r="CU136" s="77" t="s">
        <v>426</v>
      </c>
      <c r="CV136" s="77" t="s">
        <v>300</v>
      </c>
      <c r="CW136" s="77">
        <v>2020</v>
      </c>
      <c r="CX136" s="77">
        <v>0</v>
      </c>
      <c r="CY136" s="77">
        <v>0</v>
      </c>
      <c r="CZ136" s="77">
        <v>0</v>
      </c>
      <c r="DA136" s="77">
        <v>0</v>
      </c>
      <c r="DB136" s="77">
        <v>14146.130641332589</v>
      </c>
      <c r="DC136" s="77">
        <v>222.22942162783161</v>
      </c>
      <c r="DD136" s="77">
        <v>8585.7228092479854</v>
      </c>
      <c r="DE136" s="77">
        <v>5338.1784104567696</v>
      </c>
      <c r="DF136" s="77">
        <v>813.21078921305457</v>
      </c>
      <c r="DG136" s="77">
        <v>0</v>
      </c>
      <c r="DH136" s="77">
        <v>0</v>
      </c>
      <c r="DI136" s="77">
        <v>0</v>
      </c>
      <c r="DJ136" s="77">
        <v>1.19123916964862E-5</v>
      </c>
      <c r="DL136" s="77">
        <v>0</v>
      </c>
      <c r="DM136" s="77">
        <v>9.6872854529145812E-3</v>
      </c>
      <c r="DN136" s="77">
        <v>9.6872854529145812E-3</v>
      </c>
      <c r="DO136" s="77">
        <v>0</v>
      </c>
      <c r="DP136" s="77">
        <v>0</v>
      </c>
      <c r="DQ136" s="77">
        <v>0</v>
      </c>
      <c r="DR136" s="77">
        <v>0</v>
      </c>
      <c r="DS136" s="77">
        <v>0</v>
      </c>
      <c r="DT136" s="77">
        <v>0</v>
      </c>
      <c r="DU136" s="77">
        <v>0</v>
      </c>
      <c r="DV136" s="77">
        <v>0</v>
      </c>
      <c r="DW136" s="77">
        <v>0</v>
      </c>
      <c r="GE136" s="77" t="s">
        <v>425</v>
      </c>
      <c r="GF136" s="77" t="s">
        <v>155</v>
      </c>
      <c r="GG136" s="77" t="s">
        <v>421</v>
      </c>
      <c r="GH136" s="77" t="s">
        <v>481</v>
      </c>
      <c r="GI136" s="77">
        <v>2024</v>
      </c>
      <c r="GJ136" s="77" t="s">
        <v>301</v>
      </c>
      <c r="GK136" s="77">
        <v>13939.560973457499</v>
      </c>
      <c r="GL136" s="77">
        <v>170.752815</v>
      </c>
      <c r="GM136" s="77">
        <v>2024</v>
      </c>
      <c r="GN136" s="77" t="s">
        <v>175</v>
      </c>
      <c r="GO136" s="77">
        <v>5.3000000000000005E-2</v>
      </c>
      <c r="GP136" s="77">
        <v>3</v>
      </c>
      <c r="GQ136" s="77">
        <v>0</v>
      </c>
      <c r="GR136" s="77" t="s">
        <v>423</v>
      </c>
      <c r="GS136" s="77">
        <v>0</v>
      </c>
      <c r="GT136" s="77">
        <v>0</v>
      </c>
      <c r="GU136" s="77">
        <v>0</v>
      </c>
      <c r="GV136" s="248">
        <v>0</v>
      </c>
      <c r="GW136" s="248">
        <v>5.59662090813094E-2</v>
      </c>
      <c r="GX136" s="77">
        <v>780.14438394218314</v>
      </c>
      <c r="GY136" s="77">
        <v>5.59662090813094E-2</v>
      </c>
      <c r="GZ136" s="77">
        <v>780.14438394218314</v>
      </c>
    </row>
    <row r="137" spans="3:208" x14ac:dyDescent="0.25">
      <c r="C137" s="246"/>
      <c r="D137" s="246"/>
      <c r="E137" s="246"/>
      <c r="F137" s="246"/>
      <c r="G137" s="246"/>
      <c r="H137" s="246"/>
      <c r="I137" s="247"/>
      <c r="J137" s="247"/>
      <c r="K137" s="247"/>
      <c r="L137" s="124"/>
      <c r="M137" s="247"/>
      <c r="N137" s="247"/>
      <c r="O137" s="247"/>
      <c r="P137" s="247"/>
      <c r="Q137" s="247"/>
      <c r="R137" s="247"/>
      <c r="S137" s="247"/>
      <c r="T137" s="247"/>
      <c r="U137" s="247"/>
      <c r="V137" s="247"/>
      <c r="W137" s="247"/>
      <c r="X137" s="247"/>
      <c r="Y137" s="247"/>
      <c r="Z137" s="247"/>
      <c r="AA137" s="247"/>
      <c r="AB137" s="247"/>
      <c r="AC137" s="247"/>
      <c r="AD137" s="247"/>
      <c r="AE137" s="247"/>
      <c r="AF137" s="247"/>
      <c r="AG137" s="247"/>
      <c r="AH137" s="247"/>
      <c r="AI137" s="247"/>
      <c r="AJ137" s="247"/>
      <c r="AS137" s="77" t="s">
        <v>927</v>
      </c>
      <c r="AT137" s="77" t="s">
        <v>155</v>
      </c>
      <c r="AU137" s="77" t="s">
        <v>448</v>
      </c>
      <c r="AV137" s="77">
        <v>2021</v>
      </c>
      <c r="AW137" s="77">
        <v>1</v>
      </c>
      <c r="AX137" s="77">
        <v>0</v>
      </c>
      <c r="AY137" s="77">
        <v>0</v>
      </c>
      <c r="AZ137" s="77">
        <v>2.1057855857124155</v>
      </c>
      <c r="BA137" s="77">
        <v>2.1057855857124155</v>
      </c>
      <c r="BB137" s="77">
        <v>0</v>
      </c>
      <c r="BC137" s="77">
        <v>0</v>
      </c>
      <c r="BD137" s="77">
        <v>2.1057855857124155</v>
      </c>
      <c r="BE137" s="77">
        <v>2.1057855857124155</v>
      </c>
      <c r="BF137" s="77">
        <v>0</v>
      </c>
      <c r="BG137" s="77">
        <v>0</v>
      </c>
      <c r="BH137" s="77">
        <v>0</v>
      </c>
      <c r="BI137" s="77">
        <v>0</v>
      </c>
      <c r="BJ137" s="77">
        <v>0</v>
      </c>
      <c r="BK137" s="77">
        <v>0</v>
      </c>
      <c r="BL137" s="77">
        <v>0</v>
      </c>
      <c r="BM137" s="77">
        <v>0</v>
      </c>
      <c r="BN137" s="77">
        <v>2.1057855857124155</v>
      </c>
      <c r="BO137" s="77">
        <v>2.1057855857124155</v>
      </c>
      <c r="BP137" s="77">
        <v>0</v>
      </c>
      <c r="BQ137" s="77">
        <v>0</v>
      </c>
      <c r="BR137" s="77">
        <v>0</v>
      </c>
      <c r="BS137" s="77">
        <v>0</v>
      </c>
      <c r="BT137" s="77">
        <v>0</v>
      </c>
      <c r="BU137" s="77">
        <v>0</v>
      </c>
      <c r="BV137" s="77">
        <v>0</v>
      </c>
      <c r="BW137" s="77">
        <v>0</v>
      </c>
      <c r="BX137" s="77">
        <v>0</v>
      </c>
      <c r="BY137" s="77">
        <v>0</v>
      </c>
      <c r="CT137" s="77" t="s">
        <v>155</v>
      </c>
      <c r="CU137" s="77" t="s">
        <v>426</v>
      </c>
      <c r="CV137" s="77" t="s">
        <v>300</v>
      </c>
      <c r="CW137" s="77">
        <v>2021</v>
      </c>
      <c r="CX137" s="77">
        <v>0</v>
      </c>
      <c r="CY137" s="77">
        <v>0</v>
      </c>
      <c r="CZ137" s="77">
        <v>0</v>
      </c>
      <c r="DA137" s="77">
        <v>0</v>
      </c>
      <c r="DB137" s="77">
        <v>14146.130641332589</v>
      </c>
      <c r="DC137" s="77">
        <v>222.22942162783161</v>
      </c>
      <c r="DD137" s="77">
        <v>8585.7228092479854</v>
      </c>
      <c r="DE137" s="77">
        <v>5338.1784104567696</v>
      </c>
      <c r="DF137" s="77">
        <v>813.21078921305457</v>
      </c>
      <c r="DG137" s="77">
        <v>813.21078921305457</v>
      </c>
      <c r="DH137" s="77">
        <v>0</v>
      </c>
      <c r="DI137" s="77">
        <v>0</v>
      </c>
      <c r="DJ137" s="77">
        <v>1.19123916964862E-5</v>
      </c>
      <c r="DL137" s="77">
        <v>0</v>
      </c>
      <c r="DM137" s="77">
        <v>9.6872854529145812E-3</v>
      </c>
      <c r="DN137" s="77">
        <v>9.6872854529145812E-3</v>
      </c>
      <c r="DO137" s="77">
        <v>0</v>
      </c>
      <c r="DP137" s="77">
        <v>9.6872854529145812E-3</v>
      </c>
      <c r="DQ137" s="77">
        <v>9.6872854529145812E-3</v>
      </c>
      <c r="DR137" s="77">
        <v>0</v>
      </c>
      <c r="DS137" s="77">
        <v>0</v>
      </c>
      <c r="DT137" s="77">
        <v>0</v>
      </c>
      <c r="DU137" s="77">
        <v>0</v>
      </c>
      <c r="DV137" s="77">
        <v>0</v>
      </c>
      <c r="DW137" s="77">
        <v>0</v>
      </c>
      <c r="GE137" s="77" t="s">
        <v>427</v>
      </c>
      <c r="GF137" s="77" t="s">
        <v>155</v>
      </c>
      <c r="GG137" s="77" t="s">
        <v>421</v>
      </c>
      <c r="GH137" s="77" t="s">
        <v>481</v>
      </c>
      <c r="GI137" s="77">
        <v>2024</v>
      </c>
      <c r="GJ137" s="77" t="s">
        <v>303</v>
      </c>
      <c r="GK137" s="77">
        <v>7467.8148194525429</v>
      </c>
      <c r="GL137" s="77">
        <v>170.752815</v>
      </c>
      <c r="GM137" s="77">
        <v>2024</v>
      </c>
      <c r="GN137" s="77" t="s">
        <v>175</v>
      </c>
      <c r="GO137" s="77">
        <v>5.3000000000000005E-2</v>
      </c>
      <c r="GP137" s="77">
        <v>3</v>
      </c>
      <c r="GQ137" s="77">
        <v>0</v>
      </c>
      <c r="GR137" s="77" t="s">
        <v>423</v>
      </c>
      <c r="GS137" s="77">
        <v>0</v>
      </c>
      <c r="GT137" s="77">
        <v>0</v>
      </c>
      <c r="GU137" s="77">
        <v>0</v>
      </c>
      <c r="GV137" s="248">
        <v>0</v>
      </c>
      <c r="GW137" s="248">
        <v>5.59662090813094E-2</v>
      </c>
      <c r="GX137" s="77">
        <v>417.94528556598181</v>
      </c>
      <c r="GY137" s="77">
        <v>5.59662090813094E-2</v>
      </c>
      <c r="GZ137" s="77">
        <v>417.94528556598181</v>
      </c>
    </row>
    <row r="138" spans="3:208" x14ac:dyDescent="0.25">
      <c r="C138" s="246"/>
      <c r="D138" s="246"/>
      <c r="E138" s="246"/>
      <c r="F138" s="246"/>
      <c r="G138" s="246"/>
      <c r="H138" s="246"/>
      <c r="I138" s="247"/>
      <c r="J138" s="247"/>
      <c r="K138" s="247"/>
      <c r="L138" s="124"/>
      <c r="M138" s="247"/>
      <c r="N138" s="247"/>
      <c r="O138" s="247"/>
      <c r="P138" s="247"/>
      <c r="Q138" s="247"/>
      <c r="R138" s="247"/>
      <c r="S138" s="247"/>
      <c r="T138" s="247"/>
      <c r="U138" s="247"/>
      <c r="V138" s="247"/>
      <c r="W138" s="247"/>
      <c r="X138" s="247"/>
      <c r="Y138" s="247"/>
      <c r="Z138" s="247"/>
      <c r="AA138" s="247"/>
      <c r="AB138" s="247"/>
      <c r="AC138" s="247"/>
      <c r="AD138" s="247"/>
      <c r="AE138" s="247"/>
      <c r="AF138" s="247"/>
      <c r="AG138" s="247"/>
      <c r="AH138" s="247"/>
      <c r="AI138" s="247"/>
      <c r="AJ138" s="247"/>
      <c r="AS138" s="77" t="s">
        <v>927</v>
      </c>
      <c r="AT138" s="77" t="s">
        <v>155</v>
      </c>
      <c r="AU138" s="77" t="s">
        <v>448</v>
      </c>
      <c r="AV138" s="77">
        <v>2022</v>
      </c>
      <c r="AW138" s="77">
        <v>0.93457943925233644</v>
      </c>
      <c r="AX138" s="77">
        <v>0</v>
      </c>
      <c r="AY138" s="77">
        <v>0</v>
      </c>
      <c r="AZ138" s="77">
        <v>2.0591803042112296</v>
      </c>
      <c r="BA138" s="77">
        <v>2.0591803042112296</v>
      </c>
      <c r="BB138" s="77">
        <v>0</v>
      </c>
      <c r="BC138" s="77">
        <v>0</v>
      </c>
      <c r="BD138" s="77">
        <v>2.0591803042112296</v>
      </c>
      <c r="BE138" s="77">
        <v>2.0591803042112296</v>
      </c>
      <c r="BF138" s="77">
        <v>0</v>
      </c>
      <c r="BG138" s="77">
        <v>0</v>
      </c>
      <c r="BH138" s="77">
        <v>2.1755166294771517</v>
      </c>
      <c r="BI138" s="77">
        <v>2.1755166294771517</v>
      </c>
      <c r="BJ138" s="77">
        <v>0</v>
      </c>
      <c r="BK138" s="77">
        <v>0</v>
      </c>
      <c r="BL138" s="77">
        <v>0</v>
      </c>
      <c r="BM138" s="77">
        <v>0</v>
      </c>
      <c r="BN138" s="77">
        <v>1.9244675740291866</v>
      </c>
      <c r="BO138" s="77">
        <v>1.9244675740291866</v>
      </c>
      <c r="BP138" s="77">
        <v>2.0331931116608897</v>
      </c>
      <c r="BQ138" s="77">
        <v>0</v>
      </c>
      <c r="BR138" s="77">
        <v>0</v>
      </c>
      <c r="BS138" s="77">
        <v>0</v>
      </c>
      <c r="BT138" s="77">
        <v>0</v>
      </c>
      <c r="BU138" s="77">
        <v>0</v>
      </c>
      <c r="BV138" s="77">
        <v>2.1755166294771517</v>
      </c>
      <c r="BW138" s="77">
        <v>2.0331931116608897</v>
      </c>
      <c r="BX138" s="77">
        <v>2.1755166294771517</v>
      </c>
      <c r="BY138" s="77">
        <v>2.0331931116608897</v>
      </c>
      <c r="CT138" s="77" t="s">
        <v>155</v>
      </c>
      <c r="CU138" s="77" t="s">
        <v>426</v>
      </c>
      <c r="CV138" s="77" t="s">
        <v>300</v>
      </c>
      <c r="CW138" s="77">
        <v>2022</v>
      </c>
      <c r="CX138" s="77">
        <v>0</v>
      </c>
      <c r="CY138" s="77">
        <v>0</v>
      </c>
      <c r="CZ138" s="77">
        <v>0</v>
      </c>
      <c r="DA138" s="77">
        <v>0</v>
      </c>
      <c r="DB138" s="77">
        <v>14146.130641332589</v>
      </c>
      <c r="DC138" s="77">
        <v>222.22942162783161</v>
      </c>
      <c r="DD138" s="77">
        <v>8585.7228092479854</v>
      </c>
      <c r="DE138" s="77">
        <v>5338.1784104567696</v>
      </c>
      <c r="DF138" s="77">
        <v>813.21078921305457</v>
      </c>
      <c r="DG138" s="77">
        <v>813.21078921305457</v>
      </c>
      <c r="DH138" s="77">
        <v>813.21078921305457</v>
      </c>
      <c r="DI138" s="77">
        <v>0</v>
      </c>
      <c r="DJ138" s="77">
        <v>1.19123916964862E-5</v>
      </c>
      <c r="DL138" s="77">
        <v>0</v>
      </c>
      <c r="DM138" s="77">
        <v>9.6872854529145812E-3</v>
      </c>
      <c r="DN138" s="77">
        <v>9.6872854529145812E-3</v>
      </c>
      <c r="DO138" s="77">
        <v>0</v>
      </c>
      <c r="DP138" s="77">
        <v>9.6872854529145812E-3</v>
      </c>
      <c r="DQ138" s="77">
        <v>9.6872854529145812E-3</v>
      </c>
      <c r="DR138" s="77">
        <v>0</v>
      </c>
      <c r="DS138" s="77">
        <v>9.6872854529145812E-3</v>
      </c>
      <c r="DT138" s="77">
        <v>9.6872854529145812E-3</v>
      </c>
      <c r="DU138" s="77">
        <v>0</v>
      </c>
      <c r="DV138" s="77">
        <v>0</v>
      </c>
      <c r="DW138" s="77">
        <v>0</v>
      </c>
      <c r="GE138" s="77" t="s">
        <v>422</v>
      </c>
      <c r="GF138" s="77" t="s">
        <v>155</v>
      </c>
      <c r="GG138" s="77" t="s">
        <v>421</v>
      </c>
      <c r="GH138" s="77" t="s">
        <v>481</v>
      </c>
      <c r="GI138" s="77">
        <v>2025</v>
      </c>
      <c r="GJ138" s="77" t="s">
        <v>305</v>
      </c>
      <c r="GK138" s="77">
        <v>428.60232122030828</v>
      </c>
      <c r="GL138" s="77">
        <v>170.752815</v>
      </c>
      <c r="GM138" s="77">
        <v>2025</v>
      </c>
      <c r="GN138" s="77" t="s">
        <v>175</v>
      </c>
      <c r="GO138" s="77">
        <v>0.13250000000000001</v>
      </c>
      <c r="GP138" s="77">
        <v>3</v>
      </c>
      <c r="GQ138" s="77">
        <v>0</v>
      </c>
      <c r="GR138" s="77" t="s">
        <v>423</v>
      </c>
      <c r="GS138" s="77">
        <v>0</v>
      </c>
      <c r="GT138" s="77">
        <v>0</v>
      </c>
      <c r="GU138" s="77">
        <v>0</v>
      </c>
      <c r="GV138" s="248">
        <v>0</v>
      </c>
      <c r="GW138" s="248">
        <v>0</v>
      </c>
      <c r="GX138" s="77">
        <v>0</v>
      </c>
      <c r="GY138" s="77">
        <v>0.1527377521613833</v>
      </c>
      <c r="GZ138" s="77">
        <v>65.463755114341041</v>
      </c>
    </row>
    <row r="139" spans="3:208" x14ac:dyDescent="0.25">
      <c r="C139" s="246"/>
      <c r="D139" s="246"/>
      <c r="E139" s="246"/>
      <c r="F139" s="246"/>
      <c r="G139" s="246"/>
      <c r="H139" s="246"/>
      <c r="I139" s="247"/>
      <c r="J139" s="247"/>
      <c r="K139" s="247"/>
      <c r="L139" s="124"/>
      <c r="M139" s="247"/>
      <c r="N139" s="247"/>
      <c r="O139" s="247"/>
      <c r="P139" s="247"/>
      <c r="Q139" s="247"/>
      <c r="R139" s="247"/>
      <c r="S139" s="247"/>
      <c r="T139" s="247"/>
      <c r="U139" s="247"/>
      <c r="V139" s="247"/>
      <c r="W139" s="247"/>
      <c r="X139" s="247"/>
      <c r="Y139" s="247"/>
      <c r="Z139" s="247"/>
      <c r="AA139" s="247"/>
      <c r="AB139" s="247"/>
      <c r="AC139" s="247"/>
      <c r="AD139" s="247"/>
      <c r="AE139" s="247"/>
      <c r="AF139" s="247"/>
      <c r="AG139" s="247"/>
      <c r="AH139" s="247"/>
      <c r="AI139" s="247"/>
      <c r="AJ139" s="247"/>
      <c r="AS139" s="77" t="s">
        <v>927</v>
      </c>
      <c r="AT139" s="77" t="s">
        <v>155</v>
      </c>
      <c r="AU139" s="77" t="s">
        <v>448</v>
      </c>
      <c r="AV139" s="77">
        <v>2023</v>
      </c>
      <c r="AW139" s="77">
        <v>0.87343872827321156</v>
      </c>
      <c r="AX139" s="77">
        <v>0</v>
      </c>
      <c r="AY139" s="77">
        <v>0</v>
      </c>
      <c r="AZ139" s="77">
        <v>0</v>
      </c>
      <c r="BA139" s="77">
        <v>0</v>
      </c>
      <c r="BB139" s="77">
        <v>0</v>
      </c>
      <c r="BC139" s="77">
        <v>0</v>
      </c>
      <c r="BD139" s="77">
        <v>2.1351026064149998</v>
      </c>
      <c r="BE139" s="77">
        <v>2.1351026064149998</v>
      </c>
      <c r="BF139" s="77">
        <v>0</v>
      </c>
      <c r="BG139" s="77">
        <v>0</v>
      </c>
      <c r="BH139" s="77">
        <v>2.2557328269839219</v>
      </c>
      <c r="BI139" s="77">
        <v>2.2557328269839219</v>
      </c>
      <c r="BJ139" s="77">
        <v>0</v>
      </c>
      <c r="BK139" s="77">
        <v>0</v>
      </c>
      <c r="BL139" s="77">
        <v>2.2557328269839219</v>
      </c>
      <c r="BM139" s="77">
        <v>2.2557328269839219</v>
      </c>
      <c r="BN139" s="77">
        <v>0</v>
      </c>
      <c r="BO139" s="77">
        <v>1.8648813052799369</v>
      </c>
      <c r="BP139" s="77">
        <v>1.9702444117249731</v>
      </c>
      <c r="BQ139" s="77">
        <v>1.9702444117249731</v>
      </c>
      <c r="BR139" s="77">
        <v>0</v>
      </c>
      <c r="BS139" s="77">
        <v>0</v>
      </c>
      <c r="BT139" s="77">
        <v>0</v>
      </c>
      <c r="BU139" s="77">
        <v>0</v>
      </c>
      <c r="BV139" s="77">
        <v>2.2557328269839219</v>
      </c>
      <c r="BW139" s="77">
        <v>1.9702444117249731</v>
      </c>
      <c r="BX139" s="77">
        <v>2.2557328269839219</v>
      </c>
      <c r="BY139" s="77">
        <v>1.9702444117249731</v>
      </c>
      <c r="CT139" s="77" t="s">
        <v>155</v>
      </c>
      <c r="CU139" s="77" t="s">
        <v>426</v>
      </c>
      <c r="CV139" s="77" t="s">
        <v>300</v>
      </c>
      <c r="CW139" s="77">
        <v>2023</v>
      </c>
      <c r="CX139" s="77">
        <v>0</v>
      </c>
      <c r="CY139" s="77">
        <v>0</v>
      </c>
      <c r="CZ139" s="77">
        <v>0</v>
      </c>
      <c r="DA139" s="77">
        <v>0</v>
      </c>
      <c r="DB139" s="77">
        <v>14664.637556436701</v>
      </c>
      <c r="DC139" s="77">
        <v>233.23007680794029</v>
      </c>
      <c r="DD139" s="77">
        <v>8896.5159934286348</v>
      </c>
      <c r="DE139" s="77">
        <v>5534.8914862001193</v>
      </c>
      <c r="DF139" s="77">
        <v>0</v>
      </c>
      <c r="DG139" s="77">
        <v>843.29420601054687</v>
      </c>
      <c r="DH139" s="77">
        <v>843.29420601054687</v>
      </c>
      <c r="DI139" s="77">
        <v>843.29420601054687</v>
      </c>
      <c r="DJ139" s="77">
        <v>1.19123916964862E-5</v>
      </c>
      <c r="DL139" s="77">
        <v>0</v>
      </c>
      <c r="DM139" s="77">
        <v>0</v>
      </c>
      <c r="DN139" s="77">
        <v>0</v>
      </c>
      <c r="DO139" s="77">
        <v>0</v>
      </c>
      <c r="DP139" s="77">
        <v>1.0045650897374962E-2</v>
      </c>
      <c r="DQ139" s="77">
        <v>1.0045650897374962E-2</v>
      </c>
      <c r="DR139" s="77">
        <v>0</v>
      </c>
      <c r="DS139" s="77">
        <v>1.0045650897374962E-2</v>
      </c>
      <c r="DT139" s="77">
        <v>1.0045650897374962E-2</v>
      </c>
      <c r="DU139" s="77">
        <v>0</v>
      </c>
      <c r="DV139" s="77">
        <v>1.0045650897374962E-2</v>
      </c>
      <c r="DW139" s="77">
        <v>1.0045650897374962E-2</v>
      </c>
      <c r="GE139" s="77" t="s">
        <v>425</v>
      </c>
      <c r="GF139" s="77" t="s">
        <v>155</v>
      </c>
      <c r="GG139" s="77" t="s">
        <v>421</v>
      </c>
      <c r="GH139" s="77" t="s">
        <v>481</v>
      </c>
      <c r="GI139" s="77">
        <v>2025</v>
      </c>
      <c r="GJ139" s="77" t="s">
        <v>301</v>
      </c>
      <c r="GK139" s="77">
        <v>13939.560973457499</v>
      </c>
      <c r="GL139" s="77">
        <v>170.752815</v>
      </c>
      <c r="GM139" s="77">
        <v>2025</v>
      </c>
      <c r="GN139" s="77" t="s">
        <v>175</v>
      </c>
      <c r="GO139" s="77">
        <v>5.3000000000000005E-2</v>
      </c>
      <c r="GP139" s="77">
        <v>3</v>
      </c>
      <c r="GQ139" s="77">
        <v>0</v>
      </c>
      <c r="GR139" s="77" t="s">
        <v>423</v>
      </c>
      <c r="GS139" s="77">
        <v>0</v>
      </c>
      <c r="GT139" s="77">
        <v>0</v>
      </c>
      <c r="GU139" s="77">
        <v>0</v>
      </c>
      <c r="GV139" s="248">
        <v>0</v>
      </c>
      <c r="GW139" s="248">
        <v>0</v>
      </c>
      <c r="GX139" s="77">
        <v>0</v>
      </c>
      <c r="GY139" s="77">
        <v>5.59662090813094E-2</v>
      </c>
      <c r="GZ139" s="77">
        <v>780.14438394218314</v>
      </c>
    </row>
    <row r="140" spans="3:208" x14ac:dyDescent="0.25">
      <c r="C140" s="246"/>
      <c r="D140" s="246"/>
      <c r="E140" s="246"/>
      <c r="F140" s="246"/>
      <c r="G140" s="246"/>
      <c r="H140" s="246"/>
      <c r="I140" s="247"/>
      <c r="J140" s="247"/>
      <c r="K140" s="247"/>
      <c r="L140" s="124"/>
      <c r="M140" s="247"/>
      <c r="N140" s="247"/>
      <c r="O140" s="247"/>
      <c r="P140" s="247"/>
      <c r="Q140" s="247"/>
      <c r="R140" s="247"/>
      <c r="S140" s="247"/>
      <c r="T140" s="247"/>
      <c r="U140" s="247"/>
      <c r="V140" s="247"/>
      <c r="W140" s="247"/>
      <c r="X140" s="247"/>
      <c r="Y140" s="247"/>
      <c r="Z140" s="247"/>
      <c r="AA140" s="247"/>
      <c r="AB140" s="247"/>
      <c r="AC140" s="247"/>
      <c r="AD140" s="247"/>
      <c r="AE140" s="247"/>
      <c r="AF140" s="247"/>
      <c r="AG140" s="247"/>
      <c r="AH140" s="247"/>
      <c r="AI140" s="247"/>
      <c r="AJ140" s="247"/>
      <c r="AS140" s="77" t="s">
        <v>927</v>
      </c>
      <c r="AT140" s="77" t="s">
        <v>155</v>
      </c>
      <c r="AU140" s="77" t="s">
        <v>448</v>
      </c>
      <c r="AV140" s="77">
        <v>2024</v>
      </c>
      <c r="AW140" s="77">
        <v>0.81629787689085187</v>
      </c>
      <c r="AX140" s="77">
        <v>0</v>
      </c>
      <c r="AY140" s="77">
        <v>0</v>
      </c>
      <c r="AZ140" s="77">
        <v>0</v>
      </c>
      <c r="BA140" s="77">
        <v>0</v>
      </c>
      <c r="BB140" s="77">
        <v>0</v>
      </c>
      <c r="BC140" s="77">
        <v>0</v>
      </c>
      <c r="BD140" s="77">
        <v>0</v>
      </c>
      <c r="BE140" s="77">
        <v>0</v>
      </c>
      <c r="BF140" s="77">
        <v>0</v>
      </c>
      <c r="BG140" s="77">
        <v>0</v>
      </c>
      <c r="BH140" s="77">
        <v>2.2557328269839219</v>
      </c>
      <c r="BI140" s="77">
        <v>2.2557328269839219</v>
      </c>
      <c r="BJ140" s="77">
        <v>0</v>
      </c>
      <c r="BK140" s="77">
        <v>0</v>
      </c>
      <c r="BL140" s="77">
        <v>2.2557328269839219</v>
      </c>
      <c r="BM140" s="77">
        <v>2.2557328269839219</v>
      </c>
      <c r="BN140" s="77">
        <v>0</v>
      </c>
      <c r="BO140" s="77">
        <v>0</v>
      </c>
      <c r="BP140" s="77">
        <v>1.8413499174999748</v>
      </c>
      <c r="BQ140" s="77">
        <v>1.8413499174999748</v>
      </c>
      <c r="BR140" s="77">
        <v>0</v>
      </c>
      <c r="BS140" s="77">
        <v>0</v>
      </c>
      <c r="BT140" s="77">
        <v>0</v>
      </c>
      <c r="BU140" s="77">
        <v>0</v>
      </c>
      <c r="BV140" s="77">
        <v>2.2557328269839219</v>
      </c>
      <c r="BW140" s="77">
        <v>1.8413499174999748</v>
      </c>
      <c r="BX140" s="77">
        <v>2.2557328269839219</v>
      </c>
      <c r="BY140" s="77">
        <v>1.8413499174999748</v>
      </c>
      <c r="CT140" s="77" t="s">
        <v>155</v>
      </c>
      <c r="CU140" s="77" t="s">
        <v>426</v>
      </c>
      <c r="CV140" s="77" t="s">
        <v>300</v>
      </c>
      <c r="CW140" s="77">
        <v>2024</v>
      </c>
      <c r="CX140" s="77">
        <v>0</v>
      </c>
      <c r="CY140" s="77">
        <v>0</v>
      </c>
      <c r="CZ140" s="77">
        <v>0</v>
      </c>
      <c r="DA140" s="77">
        <v>0</v>
      </c>
      <c r="DB140" s="77">
        <v>14664.637556436701</v>
      </c>
      <c r="DC140" s="77">
        <v>233.23007680794029</v>
      </c>
      <c r="DD140" s="77">
        <v>8896.5159934286348</v>
      </c>
      <c r="DE140" s="77">
        <v>5534.8914862001193</v>
      </c>
      <c r="DF140" s="77">
        <v>0</v>
      </c>
      <c r="DG140" s="77">
        <v>0</v>
      </c>
      <c r="DH140" s="77">
        <v>843.29420601054687</v>
      </c>
      <c r="DI140" s="77">
        <v>843.29420601054687</v>
      </c>
      <c r="DJ140" s="77">
        <v>1.19123916964862E-5</v>
      </c>
      <c r="DL140" s="77">
        <v>0</v>
      </c>
      <c r="DM140" s="77">
        <v>0</v>
      </c>
      <c r="DN140" s="77">
        <v>0</v>
      </c>
      <c r="DO140" s="77">
        <v>0</v>
      </c>
      <c r="DP140" s="77">
        <v>0</v>
      </c>
      <c r="DQ140" s="77">
        <v>0</v>
      </c>
      <c r="DR140" s="77">
        <v>0</v>
      </c>
      <c r="DS140" s="77">
        <v>1.0045650897374962E-2</v>
      </c>
      <c r="DT140" s="77">
        <v>1.0045650897374962E-2</v>
      </c>
      <c r="DU140" s="77">
        <v>0</v>
      </c>
      <c r="DV140" s="77">
        <v>1.0045650897374962E-2</v>
      </c>
      <c r="DW140" s="77">
        <v>1.0045650897374962E-2</v>
      </c>
      <c r="GE140" s="77" t="s">
        <v>427</v>
      </c>
      <c r="GF140" s="77" t="s">
        <v>155</v>
      </c>
      <c r="GG140" s="77" t="s">
        <v>421</v>
      </c>
      <c r="GH140" s="77" t="s">
        <v>481</v>
      </c>
      <c r="GI140" s="77">
        <v>2025</v>
      </c>
      <c r="GJ140" s="77" t="s">
        <v>303</v>
      </c>
      <c r="GK140" s="77">
        <v>7467.8148194525429</v>
      </c>
      <c r="GL140" s="77">
        <v>170.752815</v>
      </c>
      <c r="GM140" s="77">
        <v>2025</v>
      </c>
      <c r="GN140" s="77" t="s">
        <v>175</v>
      </c>
      <c r="GO140" s="77">
        <v>5.3000000000000005E-2</v>
      </c>
      <c r="GP140" s="77">
        <v>3</v>
      </c>
      <c r="GQ140" s="77">
        <v>0</v>
      </c>
      <c r="GR140" s="77" t="s">
        <v>423</v>
      </c>
      <c r="GS140" s="77">
        <v>0</v>
      </c>
      <c r="GT140" s="77">
        <v>0</v>
      </c>
      <c r="GU140" s="77">
        <v>0</v>
      </c>
      <c r="GV140" s="248">
        <v>0</v>
      </c>
      <c r="GW140" s="248">
        <v>0</v>
      </c>
      <c r="GX140" s="77">
        <v>0</v>
      </c>
      <c r="GY140" s="77">
        <v>5.59662090813094E-2</v>
      </c>
      <c r="GZ140" s="77">
        <v>417.94528556598181</v>
      </c>
    </row>
    <row r="141" spans="3:208" x14ac:dyDescent="0.25">
      <c r="C141" s="246"/>
      <c r="D141" s="246"/>
      <c r="E141" s="246"/>
      <c r="F141" s="246"/>
      <c r="G141" s="246"/>
      <c r="H141" s="246"/>
      <c r="I141" s="247"/>
      <c r="J141" s="247"/>
      <c r="K141" s="247"/>
      <c r="L141" s="124"/>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S141" s="77" t="s">
        <v>927</v>
      </c>
      <c r="AT141" s="77" t="s">
        <v>155</v>
      </c>
      <c r="AU141" s="77" t="s">
        <v>448</v>
      </c>
      <c r="AV141" s="77">
        <v>2025</v>
      </c>
      <c r="AW141" s="77">
        <v>0.76289521204752508</v>
      </c>
      <c r="AX141" s="77">
        <v>0</v>
      </c>
      <c r="AY141" s="77">
        <v>0</v>
      </c>
      <c r="AZ141" s="77">
        <v>0</v>
      </c>
      <c r="BA141" s="77">
        <v>0</v>
      </c>
      <c r="BB141" s="77">
        <v>0</v>
      </c>
      <c r="BC141" s="77">
        <v>0</v>
      </c>
      <c r="BD141" s="77">
        <v>0</v>
      </c>
      <c r="BE141" s="77">
        <v>0</v>
      </c>
      <c r="BF141" s="77">
        <v>0</v>
      </c>
      <c r="BG141" s="77">
        <v>0</v>
      </c>
      <c r="BH141" s="77">
        <v>0</v>
      </c>
      <c r="BI141" s="77">
        <v>0</v>
      </c>
      <c r="BJ141" s="77">
        <v>0</v>
      </c>
      <c r="BK141" s="77">
        <v>0</v>
      </c>
      <c r="BL141" s="77">
        <v>2.2557328269839219</v>
      </c>
      <c r="BM141" s="77">
        <v>2.2557328269839219</v>
      </c>
      <c r="BN141" s="77">
        <v>0</v>
      </c>
      <c r="BO141" s="77">
        <v>0</v>
      </c>
      <c r="BP141" s="77">
        <v>0</v>
      </c>
      <c r="BQ141" s="77">
        <v>1.7208877733644623</v>
      </c>
      <c r="BR141" s="77">
        <v>0</v>
      </c>
      <c r="BS141" s="77">
        <v>0</v>
      </c>
      <c r="BT141" s="77">
        <v>0</v>
      </c>
      <c r="BU141" s="77">
        <v>0</v>
      </c>
      <c r="BV141" s="77">
        <v>0</v>
      </c>
      <c r="BW141" s="77">
        <v>0</v>
      </c>
      <c r="BX141" s="77">
        <v>0</v>
      </c>
      <c r="BY141" s="77">
        <v>0</v>
      </c>
      <c r="CT141" s="77" t="s">
        <v>155</v>
      </c>
      <c r="CU141" s="77" t="s">
        <v>426</v>
      </c>
      <c r="CV141" s="77" t="s">
        <v>300</v>
      </c>
      <c r="CW141" s="77">
        <v>2025</v>
      </c>
      <c r="CX141" s="77">
        <v>0</v>
      </c>
      <c r="CY141" s="77">
        <v>0</v>
      </c>
      <c r="CZ141" s="77">
        <v>0</v>
      </c>
      <c r="DA141" s="77">
        <v>0</v>
      </c>
      <c r="DB141" s="77">
        <v>14664.637556436701</v>
      </c>
      <c r="DC141" s="77">
        <v>233.23007680794029</v>
      </c>
      <c r="DD141" s="77">
        <v>8896.5159934286348</v>
      </c>
      <c r="DE141" s="77">
        <v>5534.8914862001193</v>
      </c>
      <c r="DF141" s="77">
        <v>0</v>
      </c>
      <c r="DG141" s="77">
        <v>0</v>
      </c>
      <c r="DH141" s="77">
        <v>0</v>
      </c>
      <c r="DI141" s="77">
        <v>843.29420601054687</v>
      </c>
      <c r="DJ141" s="77">
        <v>1.19123916964862E-5</v>
      </c>
      <c r="DL141" s="77">
        <v>0</v>
      </c>
      <c r="DM141" s="77">
        <v>0</v>
      </c>
      <c r="DN141" s="77">
        <v>0</v>
      </c>
      <c r="DO141" s="77">
        <v>0</v>
      </c>
      <c r="DP141" s="77">
        <v>0</v>
      </c>
      <c r="DQ141" s="77">
        <v>0</v>
      </c>
      <c r="DR141" s="77">
        <v>0</v>
      </c>
      <c r="DS141" s="77">
        <v>0</v>
      </c>
      <c r="DT141" s="77">
        <v>0</v>
      </c>
      <c r="DU141" s="77">
        <v>0</v>
      </c>
      <c r="DV141" s="77">
        <v>1.0045650897374962E-2</v>
      </c>
      <c r="DW141" s="77">
        <v>1.0045650897374962E-2</v>
      </c>
      <c r="GE141" s="77" t="s">
        <v>422</v>
      </c>
      <c r="GF141" s="77" t="s">
        <v>155</v>
      </c>
      <c r="GG141" s="77" t="s">
        <v>421</v>
      </c>
      <c r="GH141" s="77" t="s">
        <v>488</v>
      </c>
      <c r="GI141" s="77">
        <v>2021</v>
      </c>
      <c r="GJ141" s="77" t="s">
        <v>305</v>
      </c>
      <c r="GK141" s="77">
        <v>409.22373582043127</v>
      </c>
      <c r="GL141" s="77">
        <v>170.752815</v>
      </c>
      <c r="GM141" s="77">
        <v>2021</v>
      </c>
      <c r="GN141" s="77" t="s">
        <v>175</v>
      </c>
      <c r="GO141" s="77">
        <v>0.13250000000000001</v>
      </c>
      <c r="GP141" s="77">
        <v>3</v>
      </c>
      <c r="GQ141" s="77">
        <v>0</v>
      </c>
      <c r="GR141" s="77" t="s">
        <v>423</v>
      </c>
      <c r="GS141" s="77">
        <v>0.1527377521613833</v>
      </c>
      <c r="GT141" s="77">
        <v>62.503913540296423</v>
      </c>
      <c r="GU141" s="77">
        <v>0.1527377521613833</v>
      </c>
      <c r="GV141" s="248">
        <v>62.503913540296423</v>
      </c>
      <c r="GW141" s="248">
        <v>0</v>
      </c>
      <c r="GX141" s="77">
        <v>0</v>
      </c>
      <c r="GY141" s="77">
        <v>0</v>
      </c>
      <c r="GZ141" s="77">
        <v>0</v>
      </c>
    </row>
    <row r="142" spans="3:208" x14ac:dyDescent="0.25">
      <c r="C142" s="246"/>
      <c r="D142" s="246"/>
      <c r="E142" s="246"/>
      <c r="F142" s="246"/>
      <c r="G142" s="246"/>
      <c r="H142" s="246"/>
      <c r="I142" s="247"/>
      <c r="J142" s="247"/>
      <c r="K142" s="247"/>
      <c r="L142" s="124"/>
      <c r="M142" s="247"/>
      <c r="N142" s="247"/>
      <c r="O142" s="247"/>
      <c r="P142" s="247"/>
      <c r="Q142" s="247"/>
      <c r="R142" s="247"/>
      <c r="S142" s="247"/>
      <c r="T142" s="247"/>
      <c r="U142" s="247"/>
      <c r="V142" s="247"/>
      <c r="W142" s="247"/>
      <c r="X142" s="247"/>
      <c r="Y142" s="247"/>
      <c r="Z142" s="247"/>
      <c r="AA142" s="247"/>
      <c r="AB142" s="247"/>
      <c r="AC142" s="247"/>
      <c r="AD142" s="247"/>
      <c r="AE142" s="247"/>
      <c r="AF142" s="247"/>
      <c r="AG142" s="247"/>
      <c r="AH142" s="247"/>
      <c r="AI142" s="247"/>
      <c r="AJ142" s="247"/>
      <c r="AS142" s="77" t="s">
        <v>927</v>
      </c>
      <c r="AT142" s="77" t="s">
        <v>155</v>
      </c>
      <c r="AU142" s="77" t="s">
        <v>449</v>
      </c>
      <c r="AV142" s="77">
        <v>2020</v>
      </c>
      <c r="AW142" s="77">
        <v>1</v>
      </c>
      <c r="AX142" s="77">
        <v>0</v>
      </c>
      <c r="AY142" s="77">
        <v>0</v>
      </c>
      <c r="AZ142" s="77">
        <v>1.7841123712041063</v>
      </c>
      <c r="BA142" s="77">
        <v>1.7841123712041063</v>
      </c>
      <c r="BB142" s="77">
        <v>0</v>
      </c>
      <c r="BC142" s="77">
        <v>0</v>
      </c>
      <c r="BD142" s="77">
        <v>0</v>
      </c>
      <c r="BE142" s="77">
        <v>0</v>
      </c>
      <c r="BF142" s="77">
        <v>0</v>
      </c>
      <c r="BG142" s="77">
        <v>0</v>
      </c>
      <c r="BH142" s="77">
        <v>0</v>
      </c>
      <c r="BI142" s="77">
        <v>0</v>
      </c>
      <c r="BJ142" s="77">
        <v>0</v>
      </c>
      <c r="BK142" s="77">
        <v>0</v>
      </c>
      <c r="BL142" s="77">
        <v>0</v>
      </c>
      <c r="BM142" s="77">
        <v>0</v>
      </c>
      <c r="BN142" s="77">
        <v>1.7841123712041063</v>
      </c>
      <c r="BO142" s="77">
        <v>0</v>
      </c>
      <c r="BP142" s="77">
        <v>0</v>
      </c>
      <c r="BQ142" s="77">
        <v>0</v>
      </c>
      <c r="BR142" s="77">
        <v>0</v>
      </c>
      <c r="BS142" s="77">
        <v>0</v>
      </c>
      <c r="BT142" s="77">
        <v>0</v>
      </c>
      <c r="BU142" s="77">
        <v>0</v>
      </c>
      <c r="BV142" s="77">
        <v>0</v>
      </c>
      <c r="BW142" s="77">
        <v>0</v>
      </c>
      <c r="BX142" s="77">
        <v>0</v>
      </c>
      <c r="BY142" s="77">
        <v>0</v>
      </c>
      <c r="CT142" s="77" t="s">
        <v>155</v>
      </c>
      <c r="CU142" s="77" t="s">
        <v>426</v>
      </c>
      <c r="CV142" s="77" t="s">
        <v>432</v>
      </c>
      <c r="CW142" s="77">
        <v>2020</v>
      </c>
      <c r="CX142" s="77">
        <v>0</v>
      </c>
      <c r="CY142" s="77">
        <v>0</v>
      </c>
      <c r="CZ142" s="77">
        <v>0</v>
      </c>
      <c r="DA142" s="77">
        <v>0</v>
      </c>
      <c r="DB142" s="77">
        <v>8807.9522308757805</v>
      </c>
      <c r="DC142" s="77">
        <v>222.2294216278307</v>
      </c>
      <c r="DD142" s="77">
        <v>8585.722809247949</v>
      </c>
      <c r="DE142" s="77">
        <v>0</v>
      </c>
      <c r="DF142" s="77">
        <v>514.45318018009709</v>
      </c>
      <c r="DG142" s="77">
        <v>0</v>
      </c>
      <c r="DH142" s="77">
        <v>0</v>
      </c>
      <c r="DI142" s="77">
        <v>0</v>
      </c>
      <c r="DJ142" s="77">
        <v>1.13050083910374E-5</v>
      </c>
      <c r="DL142" s="77">
        <v>0</v>
      </c>
      <c r="DM142" s="77">
        <v>5.815897518731873E-3</v>
      </c>
      <c r="DN142" s="77">
        <v>5.815897518731873E-3</v>
      </c>
      <c r="DO142" s="77">
        <v>0</v>
      </c>
      <c r="DP142" s="77">
        <v>0</v>
      </c>
      <c r="DQ142" s="77">
        <v>0</v>
      </c>
      <c r="DR142" s="77">
        <v>0</v>
      </c>
      <c r="DS142" s="77">
        <v>0</v>
      </c>
      <c r="DT142" s="77">
        <v>0</v>
      </c>
      <c r="DU142" s="77">
        <v>0</v>
      </c>
      <c r="DV142" s="77">
        <v>0</v>
      </c>
      <c r="DW142" s="77">
        <v>0</v>
      </c>
      <c r="GE142" s="77" t="s">
        <v>425</v>
      </c>
      <c r="GF142" s="77" t="s">
        <v>155</v>
      </c>
      <c r="GG142" s="77" t="s">
        <v>421</v>
      </c>
      <c r="GH142" s="77" t="s">
        <v>488</v>
      </c>
      <c r="GI142" s="77">
        <v>2021</v>
      </c>
      <c r="GJ142" s="77" t="s">
        <v>301</v>
      </c>
      <c r="GK142" s="77">
        <v>13469.08781237873</v>
      </c>
      <c r="GL142" s="77">
        <v>170.752815</v>
      </c>
      <c r="GM142" s="77">
        <v>2021</v>
      </c>
      <c r="GN142" s="77" t="s">
        <v>175</v>
      </c>
      <c r="GO142" s="77">
        <v>5.3000000000000005E-2</v>
      </c>
      <c r="GP142" s="77">
        <v>3</v>
      </c>
      <c r="GQ142" s="77">
        <v>0</v>
      </c>
      <c r="GR142" s="77" t="s">
        <v>423</v>
      </c>
      <c r="GS142" s="77">
        <v>5.59662090813094E-2</v>
      </c>
      <c r="GT142" s="77">
        <v>753.81378464210422</v>
      </c>
      <c r="GU142" s="77">
        <v>5.59662090813094E-2</v>
      </c>
      <c r="GV142" s="248">
        <v>753.81378464210422</v>
      </c>
      <c r="GW142" s="248">
        <v>0</v>
      </c>
      <c r="GX142" s="77">
        <v>0</v>
      </c>
      <c r="GY142" s="77">
        <v>0</v>
      </c>
      <c r="GZ142" s="77">
        <v>0</v>
      </c>
    </row>
    <row r="143" spans="3:208" x14ac:dyDescent="0.25">
      <c r="C143" s="246"/>
      <c r="D143" s="246"/>
      <c r="E143" s="246"/>
      <c r="F143" s="246"/>
      <c r="G143" s="246"/>
      <c r="H143" s="246"/>
      <c r="I143" s="247"/>
      <c r="J143" s="247"/>
      <c r="K143" s="247"/>
      <c r="L143" s="124"/>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c r="AJ143" s="247"/>
      <c r="AS143" s="77" t="s">
        <v>927</v>
      </c>
      <c r="AT143" s="77" t="s">
        <v>155</v>
      </c>
      <c r="AU143" s="77" t="s">
        <v>449</v>
      </c>
      <c r="AV143" s="77">
        <v>2021</v>
      </c>
      <c r="AW143" s="77">
        <v>1</v>
      </c>
      <c r="AX143" s="77">
        <v>0</v>
      </c>
      <c r="AY143" s="77">
        <v>0</v>
      </c>
      <c r="AZ143" s="77">
        <v>1.7841123712041063</v>
      </c>
      <c r="BA143" s="77">
        <v>1.7841123712041063</v>
      </c>
      <c r="BB143" s="77">
        <v>0</v>
      </c>
      <c r="BC143" s="77">
        <v>0</v>
      </c>
      <c r="BD143" s="77">
        <v>1.7841123712041063</v>
      </c>
      <c r="BE143" s="77">
        <v>1.7841123712041063</v>
      </c>
      <c r="BF143" s="77">
        <v>0</v>
      </c>
      <c r="BG143" s="77">
        <v>0</v>
      </c>
      <c r="BH143" s="77">
        <v>0</v>
      </c>
      <c r="BI143" s="77">
        <v>0</v>
      </c>
      <c r="BJ143" s="77">
        <v>0</v>
      </c>
      <c r="BK143" s="77">
        <v>0</v>
      </c>
      <c r="BL143" s="77">
        <v>0</v>
      </c>
      <c r="BM143" s="77">
        <v>0</v>
      </c>
      <c r="BN143" s="77">
        <v>1.7841123712041063</v>
      </c>
      <c r="BO143" s="77">
        <v>1.7841123712041063</v>
      </c>
      <c r="BP143" s="77">
        <v>0</v>
      </c>
      <c r="BQ143" s="77">
        <v>0</v>
      </c>
      <c r="BR143" s="77">
        <v>0</v>
      </c>
      <c r="BS143" s="77">
        <v>0</v>
      </c>
      <c r="BT143" s="77">
        <v>0</v>
      </c>
      <c r="BU143" s="77">
        <v>0</v>
      </c>
      <c r="BV143" s="77">
        <v>0</v>
      </c>
      <c r="BW143" s="77">
        <v>0</v>
      </c>
      <c r="BX143" s="77">
        <v>0</v>
      </c>
      <c r="BY143" s="77">
        <v>0</v>
      </c>
      <c r="CT143" s="77" t="s">
        <v>155</v>
      </c>
      <c r="CU143" s="77" t="s">
        <v>426</v>
      </c>
      <c r="CV143" s="77" t="s">
        <v>432</v>
      </c>
      <c r="CW143" s="77">
        <v>2021</v>
      </c>
      <c r="CX143" s="77">
        <v>0</v>
      </c>
      <c r="CY143" s="77">
        <v>0</v>
      </c>
      <c r="CZ143" s="77">
        <v>0</v>
      </c>
      <c r="DA143" s="77">
        <v>0</v>
      </c>
      <c r="DB143" s="77">
        <v>8807.9522308757805</v>
      </c>
      <c r="DC143" s="77">
        <v>222.2294216278307</v>
      </c>
      <c r="DD143" s="77">
        <v>8585.722809247949</v>
      </c>
      <c r="DE143" s="77">
        <v>0</v>
      </c>
      <c r="DF143" s="77">
        <v>514.45318018009709</v>
      </c>
      <c r="DG143" s="77">
        <v>514.45318018009709</v>
      </c>
      <c r="DH143" s="77">
        <v>0</v>
      </c>
      <c r="DI143" s="77">
        <v>0</v>
      </c>
      <c r="DJ143" s="77">
        <v>1.13050083910374E-5</v>
      </c>
      <c r="DL143" s="77">
        <v>0</v>
      </c>
      <c r="DM143" s="77">
        <v>5.815897518731873E-3</v>
      </c>
      <c r="DN143" s="77">
        <v>5.815897518731873E-3</v>
      </c>
      <c r="DO143" s="77">
        <v>0</v>
      </c>
      <c r="DP143" s="77">
        <v>5.815897518731873E-3</v>
      </c>
      <c r="DQ143" s="77">
        <v>5.815897518731873E-3</v>
      </c>
      <c r="DR143" s="77">
        <v>0</v>
      </c>
      <c r="DS143" s="77">
        <v>0</v>
      </c>
      <c r="DT143" s="77">
        <v>0</v>
      </c>
      <c r="DU143" s="77">
        <v>0</v>
      </c>
      <c r="DV143" s="77">
        <v>0</v>
      </c>
      <c r="DW143" s="77">
        <v>0</v>
      </c>
      <c r="GE143" s="77" t="s">
        <v>427</v>
      </c>
      <c r="GF143" s="77" t="s">
        <v>155</v>
      </c>
      <c r="GG143" s="77" t="s">
        <v>421</v>
      </c>
      <c r="GH143" s="77" t="s">
        <v>488</v>
      </c>
      <c r="GI143" s="77">
        <v>2021</v>
      </c>
      <c r="GJ143" s="77" t="s">
        <v>303</v>
      </c>
      <c r="GK143" s="77">
        <v>7205.5312760252828</v>
      </c>
      <c r="GL143" s="77">
        <v>170.752815</v>
      </c>
      <c r="GM143" s="77">
        <v>2021</v>
      </c>
      <c r="GN143" s="77" t="s">
        <v>175</v>
      </c>
      <c r="GO143" s="77">
        <v>5.3000000000000005E-2</v>
      </c>
      <c r="GP143" s="77">
        <v>3</v>
      </c>
      <c r="GQ143" s="77">
        <v>0</v>
      </c>
      <c r="GR143" s="77" t="s">
        <v>423</v>
      </c>
      <c r="GS143" s="77">
        <v>5.59662090813094E-2</v>
      </c>
      <c r="GT143" s="77">
        <v>403.2662699359451</v>
      </c>
      <c r="GU143" s="77">
        <v>5.59662090813094E-2</v>
      </c>
      <c r="GV143" s="248">
        <v>403.2662699359451</v>
      </c>
      <c r="GW143" s="248">
        <v>0</v>
      </c>
      <c r="GX143" s="77">
        <v>0</v>
      </c>
      <c r="GY143" s="77">
        <v>0</v>
      </c>
      <c r="GZ143" s="77">
        <v>0</v>
      </c>
    </row>
    <row r="144" spans="3:208" x14ac:dyDescent="0.25">
      <c r="C144" s="246"/>
      <c r="D144" s="246"/>
      <c r="E144" s="246"/>
      <c r="F144" s="246"/>
      <c r="G144" s="246"/>
      <c r="H144" s="246"/>
      <c r="I144" s="247"/>
      <c r="J144" s="247"/>
      <c r="K144" s="247"/>
      <c r="L144" s="124"/>
      <c r="M144" s="247"/>
      <c r="N144" s="247"/>
      <c r="O144" s="247"/>
      <c r="P144" s="247"/>
      <c r="Q144" s="247"/>
      <c r="R144" s="247"/>
      <c r="S144" s="247"/>
      <c r="T144" s="247"/>
      <c r="U144" s="247"/>
      <c r="V144" s="247"/>
      <c r="W144" s="247"/>
      <c r="X144" s="247"/>
      <c r="Y144" s="247"/>
      <c r="Z144" s="247"/>
      <c r="AA144" s="247"/>
      <c r="AB144" s="247"/>
      <c r="AC144" s="247"/>
      <c r="AD144" s="247"/>
      <c r="AE144" s="247"/>
      <c r="AF144" s="247"/>
      <c r="AG144" s="247"/>
      <c r="AH144" s="247"/>
      <c r="AI144" s="247"/>
      <c r="AJ144" s="247"/>
      <c r="AS144" s="77" t="s">
        <v>927</v>
      </c>
      <c r="AT144" s="77" t="s">
        <v>155</v>
      </c>
      <c r="AU144" s="77" t="s">
        <v>449</v>
      </c>
      <c r="AV144" s="77">
        <v>2022</v>
      </c>
      <c r="AW144" s="77">
        <v>0.93457943925233644</v>
      </c>
      <c r="AX144" s="77">
        <v>0</v>
      </c>
      <c r="AY144" s="77">
        <v>0</v>
      </c>
      <c r="AZ144" s="77">
        <v>1.7301439603657225</v>
      </c>
      <c r="BA144" s="77">
        <v>1.7301439603657225</v>
      </c>
      <c r="BB144" s="77">
        <v>0</v>
      </c>
      <c r="BC144" s="77">
        <v>0</v>
      </c>
      <c r="BD144" s="77">
        <v>1.7301439603657225</v>
      </c>
      <c r="BE144" s="77">
        <v>1.7301439603657225</v>
      </c>
      <c r="BF144" s="77">
        <v>0</v>
      </c>
      <c r="BG144" s="77">
        <v>0</v>
      </c>
      <c r="BH144" s="77">
        <v>1.6695575837495535</v>
      </c>
      <c r="BI144" s="77">
        <v>1.6695575837495535</v>
      </c>
      <c r="BJ144" s="77">
        <v>0</v>
      </c>
      <c r="BK144" s="77">
        <v>0</v>
      </c>
      <c r="BL144" s="77">
        <v>0</v>
      </c>
      <c r="BM144" s="77">
        <v>0</v>
      </c>
      <c r="BN144" s="77">
        <v>1.6169569723044135</v>
      </c>
      <c r="BO144" s="77">
        <v>1.6169569723044135</v>
      </c>
      <c r="BP144" s="77">
        <v>1.5603341904201435</v>
      </c>
      <c r="BQ144" s="77">
        <v>0</v>
      </c>
      <c r="BR144" s="77">
        <v>0</v>
      </c>
      <c r="BS144" s="77">
        <v>0</v>
      </c>
      <c r="BT144" s="77">
        <v>0</v>
      </c>
      <c r="BU144" s="77">
        <v>0</v>
      </c>
      <c r="BV144" s="77">
        <v>1.6695575837495535</v>
      </c>
      <c r="BW144" s="77">
        <v>1.5603341904201435</v>
      </c>
      <c r="BX144" s="77">
        <v>1.6695575837495535</v>
      </c>
      <c r="BY144" s="77">
        <v>1.5603341904201435</v>
      </c>
      <c r="CT144" s="77" t="s">
        <v>155</v>
      </c>
      <c r="CU144" s="77" t="s">
        <v>426</v>
      </c>
      <c r="CV144" s="77" t="s">
        <v>432</v>
      </c>
      <c r="CW144" s="77">
        <v>2022</v>
      </c>
      <c r="CX144" s="77">
        <v>0</v>
      </c>
      <c r="CY144" s="77">
        <v>0</v>
      </c>
      <c r="CZ144" s="77">
        <v>0</v>
      </c>
      <c r="DA144" s="77">
        <v>0</v>
      </c>
      <c r="DB144" s="77">
        <v>8807.9522308757805</v>
      </c>
      <c r="DC144" s="77">
        <v>222.2294216278307</v>
      </c>
      <c r="DD144" s="77">
        <v>8585.722809247949</v>
      </c>
      <c r="DE144" s="77">
        <v>0</v>
      </c>
      <c r="DF144" s="77">
        <v>514.45318018009709</v>
      </c>
      <c r="DG144" s="77">
        <v>514.45318018009709</v>
      </c>
      <c r="DH144" s="77">
        <v>514.45318018009709</v>
      </c>
      <c r="DI144" s="77">
        <v>0</v>
      </c>
      <c r="DJ144" s="77">
        <v>1.13050083910374E-5</v>
      </c>
      <c r="DL144" s="77">
        <v>0</v>
      </c>
      <c r="DM144" s="77">
        <v>5.815897518731873E-3</v>
      </c>
      <c r="DN144" s="77">
        <v>5.815897518731873E-3</v>
      </c>
      <c r="DO144" s="77">
        <v>0</v>
      </c>
      <c r="DP144" s="77">
        <v>5.815897518731873E-3</v>
      </c>
      <c r="DQ144" s="77">
        <v>5.815897518731873E-3</v>
      </c>
      <c r="DR144" s="77">
        <v>0</v>
      </c>
      <c r="DS144" s="77">
        <v>5.815897518731873E-3</v>
      </c>
      <c r="DT144" s="77">
        <v>5.815897518731873E-3</v>
      </c>
      <c r="DU144" s="77">
        <v>0</v>
      </c>
      <c r="DV144" s="77">
        <v>0</v>
      </c>
      <c r="DW144" s="77">
        <v>0</v>
      </c>
      <c r="GE144" s="77" t="s">
        <v>422</v>
      </c>
      <c r="GF144" s="77" t="s">
        <v>155</v>
      </c>
      <c r="GG144" s="77" t="s">
        <v>421</v>
      </c>
      <c r="GH144" s="77" t="s">
        <v>488</v>
      </c>
      <c r="GI144" s="77">
        <v>2022</v>
      </c>
      <c r="GJ144" s="77" t="s">
        <v>305</v>
      </c>
      <c r="GK144" s="77">
        <v>409.22373582043127</v>
      </c>
      <c r="GL144" s="77">
        <v>170.752815</v>
      </c>
      <c r="GM144" s="77">
        <v>2022</v>
      </c>
      <c r="GN144" s="77" t="s">
        <v>175</v>
      </c>
      <c r="GO144" s="77">
        <v>0.13250000000000001</v>
      </c>
      <c r="GP144" s="77">
        <v>3</v>
      </c>
      <c r="GQ144" s="77">
        <v>0</v>
      </c>
      <c r="GR144" s="77" t="s">
        <v>423</v>
      </c>
      <c r="GS144" s="77">
        <v>0.1527377521613833</v>
      </c>
      <c r="GT144" s="77">
        <v>62.503913540296423</v>
      </c>
      <c r="GU144" s="77">
        <v>0.1527377521613833</v>
      </c>
      <c r="GV144" s="248">
        <v>62.503913540296423</v>
      </c>
      <c r="GW144" s="248">
        <v>0.1527377521613833</v>
      </c>
      <c r="GX144" s="77">
        <v>62.503913540296423</v>
      </c>
      <c r="GY144" s="77">
        <v>0</v>
      </c>
      <c r="GZ144" s="77">
        <v>0</v>
      </c>
    </row>
    <row r="145" spans="3:208" x14ac:dyDescent="0.25">
      <c r="C145" s="246"/>
      <c r="D145" s="246"/>
      <c r="E145" s="246"/>
      <c r="F145" s="246"/>
      <c r="G145" s="246"/>
      <c r="H145" s="246"/>
      <c r="I145" s="247"/>
      <c r="J145" s="247"/>
      <c r="K145" s="247"/>
      <c r="L145" s="124"/>
      <c r="M145" s="247"/>
      <c r="N145" s="247"/>
      <c r="O145" s="247"/>
      <c r="P145" s="247"/>
      <c r="Q145" s="247"/>
      <c r="R145" s="247"/>
      <c r="S145" s="247"/>
      <c r="T145" s="247"/>
      <c r="U145" s="247"/>
      <c r="V145" s="247"/>
      <c r="W145" s="247"/>
      <c r="X145" s="247"/>
      <c r="Y145" s="247"/>
      <c r="Z145" s="247"/>
      <c r="AA145" s="247"/>
      <c r="AB145" s="247"/>
      <c r="AC145" s="247"/>
      <c r="AD145" s="247"/>
      <c r="AE145" s="247"/>
      <c r="AF145" s="247"/>
      <c r="AG145" s="247"/>
      <c r="AH145" s="247"/>
      <c r="AI145" s="247"/>
      <c r="AJ145" s="247"/>
      <c r="AS145" s="77" t="s">
        <v>927</v>
      </c>
      <c r="AT145" s="77" t="s">
        <v>155</v>
      </c>
      <c r="AU145" s="77" t="s">
        <v>449</v>
      </c>
      <c r="AV145" s="77">
        <v>2023</v>
      </c>
      <c r="AW145" s="77">
        <v>0.87343872827321156</v>
      </c>
      <c r="AX145" s="77">
        <v>0</v>
      </c>
      <c r="AY145" s="77">
        <v>0</v>
      </c>
      <c r="AZ145" s="77">
        <v>0</v>
      </c>
      <c r="BA145" s="77">
        <v>0</v>
      </c>
      <c r="BB145" s="77">
        <v>0</v>
      </c>
      <c r="BC145" s="77">
        <v>0</v>
      </c>
      <c r="BD145" s="77">
        <v>1.7939988681107277</v>
      </c>
      <c r="BE145" s="77">
        <v>1.7939988681107277</v>
      </c>
      <c r="BF145" s="77">
        <v>0</v>
      </c>
      <c r="BG145" s="77">
        <v>0</v>
      </c>
      <c r="BH145" s="77">
        <v>1.7311738631681532</v>
      </c>
      <c r="BI145" s="77">
        <v>1.7311738631681532</v>
      </c>
      <c r="BJ145" s="77">
        <v>0</v>
      </c>
      <c r="BK145" s="77">
        <v>0</v>
      </c>
      <c r="BL145" s="77">
        <v>1.7311738631681532</v>
      </c>
      <c r="BM145" s="77">
        <v>1.7311738631681532</v>
      </c>
      <c r="BN145" s="77">
        <v>0</v>
      </c>
      <c r="BO145" s="77">
        <v>1.5669480898862149</v>
      </c>
      <c r="BP145" s="77">
        <v>1.5120742974654144</v>
      </c>
      <c r="BQ145" s="77">
        <v>1.5120742974654144</v>
      </c>
      <c r="BR145" s="77">
        <v>0</v>
      </c>
      <c r="BS145" s="77">
        <v>0</v>
      </c>
      <c r="BT145" s="77">
        <v>0</v>
      </c>
      <c r="BU145" s="77">
        <v>0</v>
      </c>
      <c r="BV145" s="77">
        <v>1.7311738631681532</v>
      </c>
      <c r="BW145" s="77">
        <v>1.5120742974654144</v>
      </c>
      <c r="BX145" s="77">
        <v>1.7311738631681532</v>
      </c>
      <c r="BY145" s="77">
        <v>1.5120742974654144</v>
      </c>
      <c r="CT145" s="77" t="s">
        <v>155</v>
      </c>
      <c r="CU145" s="77" t="s">
        <v>426</v>
      </c>
      <c r="CV145" s="77" t="s">
        <v>432</v>
      </c>
      <c r="CW145" s="77">
        <v>2023</v>
      </c>
      <c r="CX145" s="77">
        <v>0</v>
      </c>
      <c r="CY145" s="77">
        <v>0</v>
      </c>
      <c r="CZ145" s="77">
        <v>0</v>
      </c>
      <c r="DA145" s="77">
        <v>0</v>
      </c>
      <c r="DB145" s="77">
        <v>9129.7460702365388</v>
      </c>
      <c r="DC145" s="77">
        <v>233.2300768079393</v>
      </c>
      <c r="DD145" s="77">
        <v>8896.5159934286003</v>
      </c>
      <c r="DE145" s="77">
        <v>0</v>
      </c>
      <c r="DF145" s="77">
        <v>0</v>
      </c>
      <c r="DG145" s="77">
        <v>533.52731185150958</v>
      </c>
      <c r="DH145" s="77">
        <v>533.52731185150958</v>
      </c>
      <c r="DI145" s="77">
        <v>533.52731185150958</v>
      </c>
      <c r="DJ145" s="77">
        <v>1.13050083910374E-5</v>
      </c>
      <c r="DL145" s="77">
        <v>0</v>
      </c>
      <c r="DM145" s="77">
        <v>0</v>
      </c>
      <c r="DN145" s="77">
        <v>0</v>
      </c>
      <c r="DO145" s="77">
        <v>0</v>
      </c>
      <c r="DP145" s="77">
        <v>6.0315307373289429E-3</v>
      </c>
      <c r="DQ145" s="77">
        <v>6.0315307373289429E-3</v>
      </c>
      <c r="DR145" s="77">
        <v>0</v>
      </c>
      <c r="DS145" s="77">
        <v>6.0315307373289429E-3</v>
      </c>
      <c r="DT145" s="77">
        <v>6.0315307373289429E-3</v>
      </c>
      <c r="DU145" s="77">
        <v>0</v>
      </c>
      <c r="DV145" s="77">
        <v>6.0315307373289429E-3</v>
      </c>
      <c r="DW145" s="77">
        <v>6.0315307373289429E-3</v>
      </c>
      <c r="GE145" s="77" t="s">
        <v>425</v>
      </c>
      <c r="GF145" s="77" t="s">
        <v>155</v>
      </c>
      <c r="GG145" s="77" t="s">
        <v>421</v>
      </c>
      <c r="GH145" s="77" t="s">
        <v>488</v>
      </c>
      <c r="GI145" s="77">
        <v>2022</v>
      </c>
      <c r="GJ145" s="77" t="s">
        <v>301</v>
      </c>
      <c r="GK145" s="77">
        <v>13469.08781237873</v>
      </c>
      <c r="GL145" s="77">
        <v>170.752815</v>
      </c>
      <c r="GM145" s="77">
        <v>2022</v>
      </c>
      <c r="GN145" s="77" t="s">
        <v>175</v>
      </c>
      <c r="GO145" s="77">
        <v>5.3000000000000005E-2</v>
      </c>
      <c r="GP145" s="77">
        <v>3</v>
      </c>
      <c r="GQ145" s="77">
        <v>0</v>
      </c>
      <c r="GR145" s="77" t="s">
        <v>423</v>
      </c>
      <c r="GS145" s="77">
        <v>5.59662090813094E-2</v>
      </c>
      <c r="GT145" s="77">
        <v>753.81378464210422</v>
      </c>
      <c r="GU145" s="77">
        <v>5.59662090813094E-2</v>
      </c>
      <c r="GV145" s="248">
        <v>753.81378464210422</v>
      </c>
      <c r="GW145" s="248">
        <v>5.59662090813094E-2</v>
      </c>
      <c r="GX145" s="77">
        <v>753.81378464210422</v>
      </c>
      <c r="GY145" s="77">
        <v>0</v>
      </c>
      <c r="GZ145" s="77">
        <v>0</v>
      </c>
    </row>
    <row r="146" spans="3:208" x14ac:dyDescent="0.25">
      <c r="C146" s="246"/>
      <c r="D146" s="246"/>
      <c r="E146" s="246"/>
      <c r="F146" s="246"/>
      <c r="G146" s="246"/>
      <c r="H146" s="246"/>
      <c r="I146" s="247"/>
      <c r="J146" s="247"/>
      <c r="K146" s="247"/>
      <c r="L146" s="124"/>
      <c r="M146" s="247"/>
      <c r="N146" s="247"/>
      <c r="O146" s="247"/>
      <c r="P146" s="247"/>
      <c r="Q146" s="247"/>
      <c r="R146" s="247"/>
      <c r="S146" s="247"/>
      <c r="T146" s="247"/>
      <c r="U146" s="247"/>
      <c r="V146" s="247"/>
      <c r="W146" s="247"/>
      <c r="X146" s="247"/>
      <c r="Y146" s="247"/>
      <c r="Z146" s="247"/>
      <c r="AA146" s="247"/>
      <c r="AB146" s="247"/>
      <c r="AC146" s="247"/>
      <c r="AD146" s="247"/>
      <c r="AE146" s="247"/>
      <c r="AF146" s="247"/>
      <c r="AG146" s="247"/>
      <c r="AH146" s="247"/>
      <c r="AI146" s="247"/>
      <c r="AJ146" s="247"/>
      <c r="AS146" s="77" t="s">
        <v>927</v>
      </c>
      <c r="AT146" s="77" t="s">
        <v>155</v>
      </c>
      <c r="AU146" s="77" t="s">
        <v>449</v>
      </c>
      <c r="AV146" s="77">
        <v>2024</v>
      </c>
      <c r="AW146" s="77">
        <v>0.81629787689085187</v>
      </c>
      <c r="AX146" s="77">
        <v>0</v>
      </c>
      <c r="AY146" s="77">
        <v>0</v>
      </c>
      <c r="AZ146" s="77">
        <v>0</v>
      </c>
      <c r="BA146" s="77">
        <v>0</v>
      </c>
      <c r="BB146" s="77">
        <v>0</v>
      </c>
      <c r="BC146" s="77">
        <v>0</v>
      </c>
      <c r="BD146" s="77">
        <v>0</v>
      </c>
      <c r="BE146" s="77">
        <v>0</v>
      </c>
      <c r="BF146" s="77">
        <v>0</v>
      </c>
      <c r="BG146" s="77">
        <v>0</v>
      </c>
      <c r="BH146" s="77">
        <v>1.7311738631681532</v>
      </c>
      <c r="BI146" s="77">
        <v>1.7311738631681532</v>
      </c>
      <c r="BJ146" s="77">
        <v>0</v>
      </c>
      <c r="BK146" s="77">
        <v>0</v>
      </c>
      <c r="BL146" s="77">
        <v>1.7311738631681532</v>
      </c>
      <c r="BM146" s="77">
        <v>1.7311738631681532</v>
      </c>
      <c r="BN146" s="77">
        <v>0</v>
      </c>
      <c r="BO146" s="77">
        <v>0</v>
      </c>
      <c r="BP146" s="77">
        <v>1.4131535490330975</v>
      </c>
      <c r="BQ146" s="77">
        <v>1.4131535490330975</v>
      </c>
      <c r="BR146" s="77">
        <v>0</v>
      </c>
      <c r="BS146" s="77">
        <v>0</v>
      </c>
      <c r="BT146" s="77">
        <v>0</v>
      </c>
      <c r="BU146" s="77">
        <v>0</v>
      </c>
      <c r="BV146" s="77">
        <v>1.7311738631681532</v>
      </c>
      <c r="BW146" s="77">
        <v>1.4131535490330975</v>
      </c>
      <c r="BX146" s="77">
        <v>1.7311738631681532</v>
      </c>
      <c r="BY146" s="77">
        <v>1.4131535490330975</v>
      </c>
      <c r="CT146" s="77" t="s">
        <v>155</v>
      </c>
      <c r="CU146" s="77" t="s">
        <v>426</v>
      </c>
      <c r="CV146" s="77" t="s">
        <v>432</v>
      </c>
      <c r="CW146" s="77">
        <v>2024</v>
      </c>
      <c r="CX146" s="77">
        <v>0</v>
      </c>
      <c r="CY146" s="77">
        <v>0</v>
      </c>
      <c r="CZ146" s="77">
        <v>0</v>
      </c>
      <c r="DA146" s="77">
        <v>0</v>
      </c>
      <c r="DB146" s="77">
        <v>9129.7460702365388</v>
      </c>
      <c r="DC146" s="77">
        <v>233.2300768079393</v>
      </c>
      <c r="DD146" s="77">
        <v>8896.5159934286003</v>
      </c>
      <c r="DE146" s="77">
        <v>0</v>
      </c>
      <c r="DF146" s="77">
        <v>0</v>
      </c>
      <c r="DG146" s="77">
        <v>0</v>
      </c>
      <c r="DH146" s="77">
        <v>533.52731185150958</v>
      </c>
      <c r="DI146" s="77">
        <v>533.52731185150958</v>
      </c>
      <c r="DJ146" s="77">
        <v>1.13050083910374E-5</v>
      </c>
      <c r="DL146" s="77">
        <v>0</v>
      </c>
      <c r="DM146" s="77">
        <v>0</v>
      </c>
      <c r="DN146" s="77">
        <v>0</v>
      </c>
      <c r="DO146" s="77">
        <v>0</v>
      </c>
      <c r="DP146" s="77">
        <v>0</v>
      </c>
      <c r="DQ146" s="77">
        <v>0</v>
      </c>
      <c r="DR146" s="77">
        <v>0</v>
      </c>
      <c r="DS146" s="77">
        <v>6.0315307373289429E-3</v>
      </c>
      <c r="DT146" s="77">
        <v>6.0315307373289429E-3</v>
      </c>
      <c r="DU146" s="77">
        <v>0</v>
      </c>
      <c r="DV146" s="77">
        <v>6.0315307373289429E-3</v>
      </c>
      <c r="DW146" s="77">
        <v>6.0315307373289429E-3</v>
      </c>
      <c r="GE146" s="77" t="s">
        <v>427</v>
      </c>
      <c r="GF146" s="77" t="s">
        <v>155</v>
      </c>
      <c r="GG146" s="77" t="s">
        <v>421</v>
      </c>
      <c r="GH146" s="77" t="s">
        <v>488</v>
      </c>
      <c r="GI146" s="77">
        <v>2022</v>
      </c>
      <c r="GJ146" s="77" t="s">
        <v>303</v>
      </c>
      <c r="GK146" s="77">
        <v>7205.5312760252828</v>
      </c>
      <c r="GL146" s="77">
        <v>170.752815</v>
      </c>
      <c r="GM146" s="77">
        <v>2022</v>
      </c>
      <c r="GN146" s="77" t="s">
        <v>175</v>
      </c>
      <c r="GO146" s="77">
        <v>5.3000000000000005E-2</v>
      </c>
      <c r="GP146" s="77">
        <v>3</v>
      </c>
      <c r="GQ146" s="77">
        <v>0</v>
      </c>
      <c r="GR146" s="77" t="s">
        <v>423</v>
      </c>
      <c r="GS146" s="77">
        <v>5.59662090813094E-2</v>
      </c>
      <c r="GT146" s="77">
        <v>403.2662699359451</v>
      </c>
      <c r="GU146" s="77">
        <v>5.59662090813094E-2</v>
      </c>
      <c r="GV146" s="248">
        <v>403.2662699359451</v>
      </c>
      <c r="GW146" s="248">
        <v>5.59662090813094E-2</v>
      </c>
      <c r="GX146" s="77">
        <v>403.2662699359451</v>
      </c>
      <c r="GY146" s="77">
        <v>0</v>
      </c>
      <c r="GZ146" s="77">
        <v>0</v>
      </c>
    </row>
    <row r="147" spans="3:208" x14ac:dyDescent="0.25">
      <c r="C147" s="246"/>
      <c r="D147" s="246"/>
      <c r="E147" s="246"/>
      <c r="F147" s="246"/>
      <c r="G147" s="246"/>
      <c r="H147" s="246"/>
      <c r="I147" s="247"/>
      <c r="J147" s="247"/>
      <c r="K147" s="247"/>
      <c r="L147" s="124"/>
      <c r="M147" s="247"/>
      <c r="N147" s="247"/>
      <c r="O147" s="247"/>
      <c r="P147" s="247"/>
      <c r="Q147" s="247"/>
      <c r="R147" s="247"/>
      <c r="S147" s="247"/>
      <c r="T147" s="247"/>
      <c r="U147" s="247"/>
      <c r="V147" s="247"/>
      <c r="W147" s="247"/>
      <c r="X147" s="247"/>
      <c r="Y147" s="247"/>
      <c r="Z147" s="247"/>
      <c r="AA147" s="247"/>
      <c r="AB147" s="247"/>
      <c r="AC147" s="247"/>
      <c r="AD147" s="247"/>
      <c r="AE147" s="247"/>
      <c r="AF147" s="247"/>
      <c r="AG147" s="247"/>
      <c r="AH147" s="247"/>
      <c r="AI147" s="247"/>
      <c r="AJ147" s="247"/>
      <c r="AS147" s="77" t="s">
        <v>927</v>
      </c>
      <c r="AT147" s="77" t="s">
        <v>155</v>
      </c>
      <c r="AU147" s="77" t="s">
        <v>449</v>
      </c>
      <c r="AV147" s="77">
        <v>2025</v>
      </c>
      <c r="AW147" s="77">
        <v>0.76289521204752508</v>
      </c>
      <c r="AX147" s="77">
        <v>0</v>
      </c>
      <c r="AY147" s="77">
        <v>0</v>
      </c>
      <c r="AZ147" s="77">
        <v>0</v>
      </c>
      <c r="BA147" s="77">
        <v>0</v>
      </c>
      <c r="BB147" s="77">
        <v>0</v>
      </c>
      <c r="BC147" s="77">
        <v>0</v>
      </c>
      <c r="BD147" s="77">
        <v>0</v>
      </c>
      <c r="BE147" s="77">
        <v>0</v>
      </c>
      <c r="BF147" s="77">
        <v>0</v>
      </c>
      <c r="BG147" s="77">
        <v>0</v>
      </c>
      <c r="BH147" s="77">
        <v>0</v>
      </c>
      <c r="BI147" s="77">
        <v>0</v>
      </c>
      <c r="BJ147" s="77">
        <v>0</v>
      </c>
      <c r="BK147" s="77">
        <v>0</v>
      </c>
      <c r="BL147" s="77">
        <v>1.7311738631681532</v>
      </c>
      <c r="BM147" s="77">
        <v>1.7311738631681532</v>
      </c>
      <c r="BN147" s="77">
        <v>0</v>
      </c>
      <c r="BO147" s="77">
        <v>0</v>
      </c>
      <c r="BP147" s="77">
        <v>0</v>
      </c>
      <c r="BQ147" s="77">
        <v>1.3207042514328013</v>
      </c>
      <c r="BR147" s="77">
        <v>0</v>
      </c>
      <c r="BS147" s="77">
        <v>0</v>
      </c>
      <c r="BT147" s="77">
        <v>0</v>
      </c>
      <c r="BU147" s="77">
        <v>0</v>
      </c>
      <c r="BV147" s="77">
        <v>0</v>
      </c>
      <c r="BW147" s="77">
        <v>0</v>
      </c>
      <c r="BX147" s="77">
        <v>0</v>
      </c>
      <c r="BY147" s="77">
        <v>0</v>
      </c>
      <c r="CT147" s="77" t="s">
        <v>155</v>
      </c>
      <c r="CU147" s="77" t="s">
        <v>426</v>
      </c>
      <c r="CV147" s="77" t="s">
        <v>432</v>
      </c>
      <c r="CW147" s="77">
        <v>2025</v>
      </c>
      <c r="CX147" s="77">
        <v>0</v>
      </c>
      <c r="CY147" s="77">
        <v>0</v>
      </c>
      <c r="CZ147" s="77">
        <v>0</v>
      </c>
      <c r="DA147" s="77">
        <v>0</v>
      </c>
      <c r="DB147" s="77">
        <v>9129.7460702365388</v>
      </c>
      <c r="DC147" s="77">
        <v>233.2300768079393</v>
      </c>
      <c r="DD147" s="77">
        <v>8896.5159934286003</v>
      </c>
      <c r="DE147" s="77">
        <v>0</v>
      </c>
      <c r="DF147" s="77">
        <v>0</v>
      </c>
      <c r="DG147" s="77">
        <v>0</v>
      </c>
      <c r="DH147" s="77">
        <v>0</v>
      </c>
      <c r="DI147" s="77">
        <v>533.52731185150958</v>
      </c>
      <c r="DJ147" s="77">
        <v>1.13050083910374E-5</v>
      </c>
      <c r="DL147" s="77">
        <v>0</v>
      </c>
      <c r="DM147" s="77">
        <v>0</v>
      </c>
      <c r="DN147" s="77">
        <v>0</v>
      </c>
      <c r="DO147" s="77">
        <v>0</v>
      </c>
      <c r="DP147" s="77">
        <v>0</v>
      </c>
      <c r="DQ147" s="77">
        <v>0</v>
      </c>
      <c r="DR147" s="77">
        <v>0</v>
      </c>
      <c r="DS147" s="77">
        <v>0</v>
      </c>
      <c r="DT147" s="77">
        <v>0</v>
      </c>
      <c r="DU147" s="77">
        <v>0</v>
      </c>
      <c r="DV147" s="77">
        <v>6.0315307373289429E-3</v>
      </c>
      <c r="DW147" s="77">
        <v>6.0315307373289429E-3</v>
      </c>
      <c r="GE147" s="77" t="s">
        <v>422</v>
      </c>
      <c r="GF147" s="77" t="s">
        <v>155</v>
      </c>
      <c r="GG147" s="77" t="s">
        <v>421</v>
      </c>
      <c r="GH147" s="77" t="s">
        <v>488</v>
      </c>
      <c r="GI147" s="77">
        <v>2023</v>
      </c>
      <c r="GJ147" s="77" t="s">
        <v>305</v>
      </c>
      <c r="GK147" s="77">
        <v>428.60232122030641</v>
      </c>
      <c r="GL147" s="77">
        <v>170.752815</v>
      </c>
      <c r="GM147" s="77">
        <v>2023</v>
      </c>
      <c r="GN147" s="77" t="s">
        <v>175</v>
      </c>
      <c r="GO147" s="77">
        <v>0.13250000000000001</v>
      </c>
      <c r="GP147" s="77">
        <v>3</v>
      </c>
      <c r="GQ147" s="77">
        <v>0</v>
      </c>
      <c r="GR147" s="77" t="s">
        <v>423</v>
      </c>
      <c r="GS147" s="77">
        <v>0</v>
      </c>
      <c r="GT147" s="77">
        <v>0</v>
      </c>
      <c r="GU147" s="77">
        <v>0.1527377521613833</v>
      </c>
      <c r="GV147" s="248">
        <v>65.463755114340756</v>
      </c>
      <c r="GW147" s="248">
        <v>0.1527377521613833</v>
      </c>
      <c r="GX147" s="77">
        <v>65.463755114340756</v>
      </c>
      <c r="GY147" s="77">
        <v>0.1527377521613833</v>
      </c>
      <c r="GZ147" s="77">
        <v>65.463755114340756</v>
      </c>
    </row>
    <row r="148" spans="3:208" x14ac:dyDescent="0.25">
      <c r="C148" s="246"/>
      <c r="D148" s="246"/>
      <c r="E148" s="246"/>
      <c r="F148" s="246"/>
      <c r="G148" s="246"/>
      <c r="H148" s="246"/>
      <c r="I148" s="247"/>
      <c r="J148" s="247"/>
      <c r="K148" s="247"/>
      <c r="L148" s="124"/>
      <c r="M148" s="247"/>
      <c r="N148" s="247"/>
      <c r="O148" s="247"/>
      <c r="P148" s="247"/>
      <c r="Q148" s="247"/>
      <c r="R148" s="247"/>
      <c r="S148" s="247"/>
      <c r="T148" s="247"/>
      <c r="U148" s="247"/>
      <c r="V148" s="247"/>
      <c r="W148" s="247"/>
      <c r="X148" s="247"/>
      <c r="Y148" s="247"/>
      <c r="Z148" s="247"/>
      <c r="AA148" s="247"/>
      <c r="AB148" s="247"/>
      <c r="AC148" s="247"/>
      <c r="AD148" s="247"/>
      <c r="AE148" s="247"/>
      <c r="AF148" s="247"/>
      <c r="AG148" s="247"/>
      <c r="AH148" s="247"/>
      <c r="AI148" s="247"/>
      <c r="AJ148" s="247"/>
      <c r="AS148" s="77" t="s">
        <v>927</v>
      </c>
      <c r="AT148" s="77" t="s">
        <v>155</v>
      </c>
      <c r="AU148" s="77" t="s">
        <v>450</v>
      </c>
      <c r="AV148" s="77">
        <v>2020</v>
      </c>
      <c r="AW148" s="77">
        <v>1</v>
      </c>
      <c r="AX148" s="77">
        <v>0</v>
      </c>
      <c r="AY148" s="77">
        <v>0</v>
      </c>
      <c r="AZ148" s="77">
        <v>0.60563286492914736</v>
      </c>
      <c r="BA148" s="77">
        <v>0.60563286492914736</v>
      </c>
      <c r="BB148" s="77">
        <v>0</v>
      </c>
      <c r="BC148" s="77">
        <v>0</v>
      </c>
      <c r="BD148" s="77">
        <v>0</v>
      </c>
      <c r="BE148" s="77">
        <v>0</v>
      </c>
      <c r="BF148" s="77">
        <v>0</v>
      </c>
      <c r="BG148" s="77">
        <v>0</v>
      </c>
      <c r="BH148" s="77">
        <v>0</v>
      </c>
      <c r="BI148" s="77">
        <v>0</v>
      </c>
      <c r="BJ148" s="77">
        <v>0</v>
      </c>
      <c r="BK148" s="77">
        <v>0</v>
      </c>
      <c r="BL148" s="77">
        <v>0</v>
      </c>
      <c r="BM148" s="77">
        <v>0</v>
      </c>
      <c r="BN148" s="77">
        <v>0.60563286492914736</v>
      </c>
      <c r="BO148" s="77">
        <v>0</v>
      </c>
      <c r="BP148" s="77">
        <v>0</v>
      </c>
      <c r="BQ148" s="77">
        <v>0</v>
      </c>
      <c r="BR148" s="77">
        <v>0</v>
      </c>
      <c r="BS148" s="77">
        <v>0</v>
      </c>
      <c r="BT148" s="77">
        <v>0</v>
      </c>
      <c r="BU148" s="77">
        <v>0</v>
      </c>
      <c r="BV148" s="77">
        <v>0</v>
      </c>
      <c r="BW148" s="77">
        <v>0</v>
      </c>
      <c r="BX148" s="77">
        <v>0</v>
      </c>
      <c r="BY148" s="77">
        <v>0</v>
      </c>
      <c r="CT148" s="77" t="s">
        <v>155</v>
      </c>
      <c r="CU148" s="77" t="s">
        <v>426</v>
      </c>
      <c r="CV148" s="77" t="s">
        <v>439</v>
      </c>
      <c r="CW148" s="77">
        <v>2020</v>
      </c>
      <c r="CX148" s="77">
        <v>0</v>
      </c>
      <c r="CY148" s="77">
        <v>0</v>
      </c>
      <c r="CZ148" s="77">
        <v>0</v>
      </c>
      <c r="DA148" s="77">
        <v>0</v>
      </c>
      <c r="DB148" s="77">
        <v>5.2405583313015454</v>
      </c>
      <c r="DC148" s="77">
        <v>0.69641821681223226</v>
      </c>
      <c r="DD148" s="77">
        <v>2.9419641522810189</v>
      </c>
      <c r="DE148" s="77">
        <v>1.6021759622082909</v>
      </c>
      <c r="DF148" s="77">
        <v>0.36068764874241321</v>
      </c>
      <c r="DG148" s="77">
        <v>0</v>
      </c>
      <c r="DH148" s="77">
        <v>0</v>
      </c>
      <c r="DI148" s="77">
        <v>0</v>
      </c>
      <c r="DJ148" s="77">
        <v>6.8331602822950703E-5</v>
      </c>
      <c r="DL148" s="77">
        <v>0</v>
      </c>
      <c r="DM148" s="77">
        <v>2.4646365157010536E-5</v>
      </c>
      <c r="DN148" s="77">
        <v>2.4646365157010536E-5</v>
      </c>
      <c r="DO148" s="77">
        <v>0</v>
      </c>
      <c r="DP148" s="77">
        <v>0</v>
      </c>
      <c r="DQ148" s="77">
        <v>0</v>
      </c>
      <c r="DR148" s="77">
        <v>0</v>
      </c>
      <c r="DS148" s="77">
        <v>0</v>
      </c>
      <c r="DT148" s="77">
        <v>0</v>
      </c>
      <c r="DU148" s="77">
        <v>0</v>
      </c>
      <c r="DV148" s="77">
        <v>0</v>
      </c>
      <c r="DW148" s="77">
        <v>0</v>
      </c>
      <c r="GE148" s="77" t="s">
        <v>425</v>
      </c>
      <c r="GF148" s="77" t="s">
        <v>155</v>
      </c>
      <c r="GG148" s="77" t="s">
        <v>421</v>
      </c>
      <c r="GH148" s="77" t="s">
        <v>488</v>
      </c>
      <c r="GI148" s="77">
        <v>2023</v>
      </c>
      <c r="GJ148" s="77" t="s">
        <v>301</v>
      </c>
      <c r="GK148" s="77">
        <v>13939.56097345755</v>
      </c>
      <c r="GL148" s="77">
        <v>170.752815</v>
      </c>
      <c r="GM148" s="77">
        <v>2023</v>
      </c>
      <c r="GN148" s="77" t="s">
        <v>175</v>
      </c>
      <c r="GO148" s="77">
        <v>5.3000000000000005E-2</v>
      </c>
      <c r="GP148" s="77">
        <v>3</v>
      </c>
      <c r="GQ148" s="77">
        <v>0</v>
      </c>
      <c r="GR148" s="77" t="s">
        <v>423</v>
      </c>
      <c r="GS148" s="77">
        <v>0</v>
      </c>
      <c r="GT148" s="77">
        <v>0</v>
      </c>
      <c r="GU148" s="77">
        <v>5.59662090813094E-2</v>
      </c>
      <c r="GV148" s="248">
        <v>780.14438394218598</v>
      </c>
      <c r="GW148" s="248">
        <v>5.59662090813094E-2</v>
      </c>
      <c r="GX148" s="77">
        <v>780.14438394218598</v>
      </c>
      <c r="GY148" s="77">
        <v>5.59662090813094E-2</v>
      </c>
      <c r="GZ148" s="77">
        <v>780.14438394218598</v>
      </c>
    </row>
    <row r="149" spans="3:208" x14ac:dyDescent="0.25">
      <c r="C149" s="246"/>
      <c r="D149" s="246"/>
      <c r="E149" s="246"/>
      <c r="F149" s="246"/>
      <c r="G149" s="246"/>
      <c r="H149" s="246"/>
      <c r="I149" s="247"/>
      <c r="J149" s="247"/>
      <c r="K149" s="247"/>
      <c r="L149" s="124"/>
      <c r="M149" s="247"/>
      <c r="N149" s="247"/>
      <c r="O149" s="247"/>
      <c r="P149" s="247"/>
      <c r="Q149" s="247"/>
      <c r="R149" s="247"/>
      <c r="S149" s="247"/>
      <c r="T149" s="247"/>
      <c r="U149" s="247"/>
      <c r="V149" s="247"/>
      <c r="W149" s="247"/>
      <c r="X149" s="247"/>
      <c r="Y149" s="247"/>
      <c r="Z149" s="247"/>
      <c r="AA149" s="247"/>
      <c r="AB149" s="247"/>
      <c r="AC149" s="247"/>
      <c r="AD149" s="247"/>
      <c r="AE149" s="247"/>
      <c r="AF149" s="247"/>
      <c r="AG149" s="247"/>
      <c r="AH149" s="247"/>
      <c r="AI149" s="247"/>
      <c r="AJ149" s="247"/>
      <c r="AS149" s="77" t="s">
        <v>927</v>
      </c>
      <c r="AT149" s="77" t="s">
        <v>155</v>
      </c>
      <c r="AU149" s="77" t="s">
        <v>450</v>
      </c>
      <c r="AV149" s="77">
        <v>2021</v>
      </c>
      <c r="AW149" s="77">
        <v>1</v>
      </c>
      <c r="AX149" s="77">
        <v>0</v>
      </c>
      <c r="AY149" s="77">
        <v>0</v>
      </c>
      <c r="AZ149" s="77">
        <v>0.60563286492914736</v>
      </c>
      <c r="BA149" s="77">
        <v>0.60563286492914736</v>
      </c>
      <c r="BB149" s="77">
        <v>0</v>
      </c>
      <c r="BC149" s="77">
        <v>0</v>
      </c>
      <c r="BD149" s="77">
        <v>0.60563286492914736</v>
      </c>
      <c r="BE149" s="77">
        <v>0.60563286492914736</v>
      </c>
      <c r="BF149" s="77">
        <v>0</v>
      </c>
      <c r="BG149" s="77">
        <v>0</v>
      </c>
      <c r="BH149" s="77">
        <v>0</v>
      </c>
      <c r="BI149" s="77">
        <v>0</v>
      </c>
      <c r="BJ149" s="77">
        <v>0</v>
      </c>
      <c r="BK149" s="77">
        <v>0</v>
      </c>
      <c r="BL149" s="77">
        <v>0</v>
      </c>
      <c r="BM149" s="77">
        <v>0</v>
      </c>
      <c r="BN149" s="77">
        <v>0.60563286492914736</v>
      </c>
      <c r="BO149" s="77">
        <v>0.60563286492914736</v>
      </c>
      <c r="BP149" s="77">
        <v>0</v>
      </c>
      <c r="BQ149" s="77">
        <v>0</v>
      </c>
      <c r="BR149" s="77">
        <v>0</v>
      </c>
      <c r="BS149" s="77">
        <v>0</v>
      </c>
      <c r="BT149" s="77">
        <v>0</v>
      </c>
      <c r="BU149" s="77">
        <v>0</v>
      </c>
      <c r="BV149" s="77">
        <v>0</v>
      </c>
      <c r="BW149" s="77">
        <v>0</v>
      </c>
      <c r="BX149" s="77">
        <v>0</v>
      </c>
      <c r="BY149" s="77">
        <v>0</v>
      </c>
      <c r="CT149" s="77" t="s">
        <v>155</v>
      </c>
      <c r="CU149" s="77" t="s">
        <v>426</v>
      </c>
      <c r="CV149" s="77" t="s">
        <v>439</v>
      </c>
      <c r="CW149" s="77">
        <v>2021</v>
      </c>
      <c r="CX149" s="77">
        <v>0</v>
      </c>
      <c r="CY149" s="77">
        <v>0</v>
      </c>
      <c r="CZ149" s="77">
        <v>0</v>
      </c>
      <c r="DA149" s="77">
        <v>0</v>
      </c>
      <c r="DB149" s="77">
        <v>5.2405583313015454</v>
      </c>
      <c r="DC149" s="77">
        <v>0.69641821681223226</v>
      </c>
      <c r="DD149" s="77">
        <v>2.9419641522810189</v>
      </c>
      <c r="DE149" s="77">
        <v>1.6021759622082909</v>
      </c>
      <c r="DF149" s="77">
        <v>0.36068764874241321</v>
      </c>
      <c r="DG149" s="77">
        <v>0.36068764874241321</v>
      </c>
      <c r="DH149" s="77">
        <v>0</v>
      </c>
      <c r="DI149" s="77">
        <v>0</v>
      </c>
      <c r="DJ149" s="77">
        <v>6.8331602822950703E-5</v>
      </c>
      <c r="DL149" s="77">
        <v>0</v>
      </c>
      <c r="DM149" s="77">
        <v>2.4646365157010536E-5</v>
      </c>
      <c r="DN149" s="77">
        <v>2.4646365157010536E-5</v>
      </c>
      <c r="DO149" s="77">
        <v>0</v>
      </c>
      <c r="DP149" s="77">
        <v>2.4646365157010536E-5</v>
      </c>
      <c r="DQ149" s="77">
        <v>2.4646365157010536E-5</v>
      </c>
      <c r="DR149" s="77">
        <v>0</v>
      </c>
      <c r="DS149" s="77">
        <v>0</v>
      </c>
      <c r="DT149" s="77">
        <v>0</v>
      </c>
      <c r="DU149" s="77">
        <v>0</v>
      </c>
      <c r="DV149" s="77">
        <v>0</v>
      </c>
      <c r="DW149" s="77">
        <v>0</v>
      </c>
      <c r="GE149" s="77" t="s">
        <v>427</v>
      </c>
      <c r="GF149" s="77" t="s">
        <v>155</v>
      </c>
      <c r="GG149" s="77" t="s">
        <v>421</v>
      </c>
      <c r="GH149" s="77" t="s">
        <v>488</v>
      </c>
      <c r="GI149" s="77">
        <v>2023</v>
      </c>
      <c r="GJ149" s="77" t="s">
        <v>303</v>
      </c>
      <c r="GK149" s="77">
        <v>7467.8148194525447</v>
      </c>
      <c r="GL149" s="77">
        <v>170.752815</v>
      </c>
      <c r="GM149" s="77">
        <v>2023</v>
      </c>
      <c r="GN149" s="77" t="s">
        <v>175</v>
      </c>
      <c r="GO149" s="77">
        <v>5.3000000000000005E-2</v>
      </c>
      <c r="GP149" s="77">
        <v>3</v>
      </c>
      <c r="GQ149" s="77">
        <v>0</v>
      </c>
      <c r="GR149" s="77" t="s">
        <v>423</v>
      </c>
      <c r="GS149" s="77">
        <v>0</v>
      </c>
      <c r="GT149" s="77">
        <v>0</v>
      </c>
      <c r="GU149" s="77">
        <v>5.59662090813094E-2</v>
      </c>
      <c r="GV149" s="248">
        <v>417.94528556598192</v>
      </c>
      <c r="GW149" s="248">
        <v>5.59662090813094E-2</v>
      </c>
      <c r="GX149" s="77">
        <v>417.94528556598192</v>
      </c>
      <c r="GY149" s="77">
        <v>5.59662090813094E-2</v>
      </c>
      <c r="GZ149" s="77">
        <v>417.94528556598192</v>
      </c>
    </row>
    <row r="150" spans="3:208" x14ac:dyDescent="0.25">
      <c r="C150" s="246"/>
      <c r="D150" s="246"/>
      <c r="E150" s="246"/>
      <c r="F150" s="246"/>
      <c r="G150" s="246"/>
      <c r="H150" s="246"/>
      <c r="I150" s="247"/>
      <c r="J150" s="247"/>
      <c r="K150" s="247"/>
      <c r="L150" s="124"/>
      <c r="M150" s="247"/>
      <c r="N150" s="247"/>
      <c r="O150" s="247"/>
      <c r="P150" s="247"/>
      <c r="Q150" s="247"/>
      <c r="R150" s="247"/>
      <c r="S150" s="247"/>
      <c r="T150" s="247"/>
      <c r="U150" s="247"/>
      <c r="V150" s="247"/>
      <c r="W150" s="247"/>
      <c r="X150" s="247"/>
      <c r="Y150" s="247"/>
      <c r="Z150" s="247"/>
      <c r="AA150" s="247"/>
      <c r="AB150" s="247"/>
      <c r="AC150" s="247"/>
      <c r="AD150" s="247"/>
      <c r="AE150" s="247"/>
      <c r="AF150" s="247"/>
      <c r="AG150" s="247"/>
      <c r="AH150" s="247"/>
      <c r="AI150" s="247"/>
      <c r="AJ150" s="247"/>
      <c r="AS150" s="77" t="s">
        <v>927</v>
      </c>
      <c r="AT150" s="77" t="s">
        <v>155</v>
      </c>
      <c r="AU150" s="77" t="s">
        <v>450</v>
      </c>
      <c r="AV150" s="77">
        <v>2022</v>
      </c>
      <c r="AW150" s="77">
        <v>0.93457943925233644</v>
      </c>
      <c r="AX150" s="77">
        <v>0</v>
      </c>
      <c r="AY150" s="77">
        <v>0</v>
      </c>
      <c r="AZ150" s="77">
        <v>0.62672431112622928</v>
      </c>
      <c r="BA150" s="77">
        <v>0.62672431112622928</v>
      </c>
      <c r="BB150" s="77">
        <v>0</v>
      </c>
      <c r="BC150" s="77">
        <v>0</v>
      </c>
      <c r="BD150" s="77">
        <v>0.62672431112622928</v>
      </c>
      <c r="BE150" s="77">
        <v>0.62672431112622928</v>
      </c>
      <c r="BF150" s="77">
        <v>0</v>
      </c>
      <c r="BG150" s="77">
        <v>0</v>
      </c>
      <c r="BH150" s="77">
        <v>0.66876732186300747</v>
      </c>
      <c r="BI150" s="77">
        <v>0.66876732186300747</v>
      </c>
      <c r="BJ150" s="77">
        <v>0</v>
      </c>
      <c r="BK150" s="77">
        <v>0</v>
      </c>
      <c r="BL150" s="77">
        <v>0</v>
      </c>
      <c r="BM150" s="77">
        <v>0</v>
      </c>
      <c r="BN150" s="77">
        <v>0.58572365525815817</v>
      </c>
      <c r="BO150" s="77">
        <v>0.58572365525815817</v>
      </c>
      <c r="BP150" s="77">
        <v>0.62501618865701636</v>
      </c>
      <c r="BQ150" s="77">
        <v>0</v>
      </c>
      <c r="BR150" s="77">
        <v>0</v>
      </c>
      <c r="BS150" s="77">
        <v>0</v>
      </c>
      <c r="BT150" s="77">
        <v>0</v>
      </c>
      <c r="BU150" s="77">
        <v>0</v>
      </c>
      <c r="BV150" s="77">
        <v>0.66876732186300747</v>
      </c>
      <c r="BW150" s="77">
        <v>0.62501618865701636</v>
      </c>
      <c r="BX150" s="77">
        <v>0.66876732186300747</v>
      </c>
      <c r="BY150" s="77">
        <v>0.62501618865701636</v>
      </c>
      <c r="CT150" s="77" t="s">
        <v>155</v>
      </c>
      <c r="CU150" s="77" t="s">
        <v>426</v>
      </c>
      <c r="CV150" s="77" t="s">
        <v>439</v>
      </c>
      <c r="CW150" s="77">
        <v>2022</v>
      </c>
      <c r="CX150" s="77">
        <v>0</v>
      </c>
      <c r="CY150" s="77">
        <v>0</v>
      </c>
      <c r="CZ150" s="77">
        <v>0</v>
      </c>
      <c r="DA150" s="77">
        <v>0</v>
      </c>
      <c r="DB150" s="77">
        <v>5.2405583313015454</v>
      </c>
      <c r="DC150" s="77">
        <v>0.69641821681223226</v>
      </c>
      <c r="DD150" s="77">
        <v>2.9419641522810189</v>
      </c>
      <c r="DE150" s="77">
        <v>1.6021759622082909</v>
      </c>
      <c r="DF150" s="77">
        <v>0.36068764874241321</v>
      </c>
      <c r="DG150" s="77">
        <v>0.36068764874241321</v>
      </c>
      <c r="DH150" s="77">
        <v>0.36068764874241321</v>
      </c>
      <c r="DI150" s="77">
        <v>0</v>
      </c>
      <c r="DJ150" s="77">
        <v>6.8331602822950703E-5</v>
      </c>
      <c r="DL150" s="77">
        <v>0</v>
      </c>
      <c r="DM150" s="77">
        <v>2.4646365157010536E-5</v>
      </c>
      <c r="DN150" s="77">
        <v>2.4646365157010536E-5</v>
      </c>
      <c r="DO150" s="77">
        <v>0</v>
      </c>
      <c r="DP150" s="77">
        <v>2.4646365157010536E-5</v>
      </c>
      <c r="DQ150" s="77">
        <v>2.4646365157010536E-5</v>
      </c>
      <c r="DR150" s="77">
        <v>0</v>
      </c>
      <c r="DS150" s="77">
        <v>2.4646365157010536E-5</v>
      </c>
      <c r="DT150" s="77">
        <v>2.4646365157010536E-5</v>
      </c>
      <c r="DU150" s="77">
        <v>0</v>
      </c>
      <c r="DV150" s="77">
        <v>0</v>
      </c>
      <c r="DW150" s="77">
        <v>0</v>
      </c>
      <c r="GE150" s="77" t="s">
        <v>422</v>
      </c>
      <c r="GF150" s="77" t="s">
        <v>155</v>
      </c>
      <c r="GG150" s="77" t="s">
        <v>421</v>
      </c>
      <c r="GH150" s="77" t="s">
        <v>488</v>
      </c>
      <c r="GI150" s="77">
        <v>2024</v>
      </c>
      <c r="GJ150" s="77" t="s">
        <v>305</v>
      </c>
      <c r="GK150" s="77">
        <v>428.60232122030641</v>
      </c>
      <c r="GL150" s="77">
        <v>170.752815</v>
      </c>
      <c r="GM150" s="77">
        <v>2024</v>
      </c>
      <c r="GN150" s="77" t="s">
        <v>175</v>
      </c>
      <c r="GO150" s="77">
        <v>0.13250000000000001</v>
      </c>
      <c r="GP150" s="77">
        <v>3</v>
      </c>
      <c r="GQ150" s="77">
        <v>0</v>
      </c>
      <c r="GR150" s="77" t="s">
        <v>423</v>
      </c>
      <c r="GS150" s="77">
        <v>0</v>
      </c>
      <c r="GT150" s="77">
        <v>0</v>
      </c>
      <c r="GU150" s="77">
        <v>0</v>
      </c>
      <c r="GV150" s="248">
        <v>0</v>
      </c>
      <c r="GW150" s="248">
        <v>0.1527377521613833</v>
      </c>
      <c r="GX150" s="77">
        <v>65.463755114340756</v>
      </c>
      <c r="GY150" s="77">
        <v>0.1527377521613833</v>
      </c>
      <c r="GZ150" s="77">
        <v>65.463755114340756</v>
      </c>
    </row>
    <row r="151" spans="3:208" x14ac:dyDescent="0.25">
      <c r="C151" s="246"/>
      <c r="D151" s="246"/>
      <c r="E151" s="246"/>
      <c r="F151" s="246"/>
      <c r="G151" s="246"/>
      <c r="H151" s="246"/>
      <c r="I151" s="247"/>
      <c r="J151" s="247"/>
      <c r="K151" s="247"/>
      <c r="L151" s="124"/>
      <c r="M151" s="247"/>
      <c r="N151" s="247"/>
      <c r="O151" s="247"/>
      <c r="P151" s="247"/>
      <c r="Q151" s="247"/>
      <c r="R151" s="247"/>
      <c r="S151" s="247"/>
      <c r="T151" s="247"/>
      <c r="U151" s="247"/>
      <c r="V151" s="247"/>
      <c r="W151" s="247"/>
      <c r="X151" s="247"/>
      <c r="Y151" s="247"/>
      <c r="Z151" s="247"/>
      <c r="AA151" s="247"/>
      <c r="AB151" s="247"/>
      <c r="AC151" s="247"/>
      <c r="AD151" s="247"/>
      <c r="AE151" s="247"/>
      <c r="AF151" s="247"/>
      <c r="AG151" s="247"/>
      <c r="AH151" s="247"/>
      <c r="AI151" s="247"/>
      <c r="AJ151" s="247"/>
      <c r="AS151" s="77" t="s">
        <v>927</v>
      </c>
      <c r="AT151" s="77" t="s">
        <v>155</v>
      </c>
      <c r="AU151" s="77" t="s">
        <v>450</v>
      </c>
      <c r="AV151" s="77">
        <v>2023</v>
      </c>
      <c r="AW151" s="77">
        <v>0.87343872827321156</v>
      </c>
      <c r="AX151" s="77">
        <v>0</v>
      </c>
      <c r="AY151" s="77">
        <v>0</v>
      </c>
      <c r="AZ151" s="77">
        <v>0</v>
      </c>
      <c r="BA151" s="77">
        <v>0</v>
      </c>
      <c r="BB151" s="77">
        <v>0</v>
      </c>
      <c r="BC151" s="77">
        <v>0</v>
      </c>
      <c r="BD151" s="77">
        <v>0.64983253514065342</v>
      </c>
      <c r="BE151" s="77">
        <v>0.64983253514065342</v>
      </c>
      <c r="BF151" s="77">
        <v>0</v>
      </c>
      <c r="BG151" s="77">
        <v>0</v>
      </c>
      <c r="BH151" s="77">
        <v>0.69342741833099319</v>
      </c>
      <c r="BI151" s="77">
        <v>0.69342741833099319</v>
      </c>
      <c r="BJ151" s="77">
        <v>0</v>
      </c>
      <c r="BK151" s="77">
        <v>0</v>
      </c>
      <c r="BL151" s="77">
        <v>0.69342741833099319</v>
      </c>
      <c r="BM151" s="77">
        <v>0.69342741833099319</v>
      </c>
      <c r="BN151" s="77">
        <v>0</v>
      </c>
      <c r="BO151" s="77">
        <v>0.56758890308380938</v>
      </c>
      <c r="BP151" s="77">
        <v>0.60566636241679894</v>
      </c>
      <c r="BQ151" s="77">
        <v>0.60566636241679894</v>
      </c>
      <c r="BR151" s="77">
        <v>0</v>
      </c>
      <c r="BS151" s="77">
        <v>0</v>
      </c>
      <c r="BT151" s="77">
        <v>0</v>
      </c>
      <c r="BU151" s="77">
        <v>0</v>
      </c>
      <c r="BV151" s="77">
        <v>0.69342741833099319</v>
      </c>
      <c r="BW151" s="77">
        <v>0.60566636241679894</v>
      </c>
      <c r="BX151" s="77">
        <v>0.69342741833099319</v>
      </c>
      <c r="BY151" s="77">
        <v>0.60566636241679894</v>
      </c>
      <c r="CT151" s="77" t="s">
        <v>155</v>
      </c>
      <c r="CU151" s="77" t="s">
        <v>426</v>
      </c>
      <c r="CV151" s="77" t="s">
        <v>439</v>
      </c>
      <c r="CW151" s="77">
        <v>2023</v>
      </c>
      <c r="CX151" s="77">
        <v>0</v>
      </c>
      <c r="CY151" s="77">
        <v>0</v>
      </c>
      <c r="CZ151" s="77">
        <v>0</v>
      </c>
      <c r="DA151" s="77">
        <v>0</v>
      </c>
      <c r="DB151" s="77">
        <v>5.475034607007772</v>
      </c>
      <c r="DC151" s="77">
        <v>0.71896016785821448</v>
      </c>
      <c r="DD151" s="77">
        <v>3.0714971986151069</v>
      </c>
      <c r="DE151" s="77">
        <v>1.6845772405344499</v>
      </c>
      <c r="DF151" s="77">
        <v>0</v>
      </c>
      <c r="DG151" s="77">
        <v>0.37599181639995</v>
      </c>
      <c r="DH151" s="77">
        <v>0.37599181639995</v>
      </c>
      <c r="DI151" s="77">
        <v>0.37599181639995</v>
      </c>
      <c r="DJ151" s="77">
        <v>6.8331602822950703E-5</v>
      </c>
      <c r="DL151" s="77">
        <v>0</v>
      </c>
      <c r="DM151" s="77">
        <v>0</v>
      </c>
      <c r="DN151" s="77">
        <v>0</v>
      </c>
      <c r="DO151" s="77">
        <v>0</v>
      </c>
      <c r="DP151" s="77">
        <v>2.5692123462921185E-5</v>
      </c>
      <c r="DQ151" s="77">
        <v>2.5692123462921185E-5</v>
      </c>
      <c r="DR151" s="77">
        <v>0</v>
      </c>
      <c r="DS151" s="77">
        <v>2.5692123462921185E-5</v>
      </c>
      <c r="DT151" s="77">
        <v>2.5692123462921185E-5</v>
      </c>
      <c r="DU151" s="77">
        <v>0</v>
      </c>
      <c r="DV151" s="77">
        <v>2.5692123462921185E-5</v>
      </c>
      <c r="DW151" s="77">
        <v>2.5692123462921185E-5</v>
      </c>
      <c r="GE151" s="77" t="s">
        <v>425</v>
      </c>
      <c r="GF151" s="77" t="s">
        <v>155</v>
      </c>
      <c r="GG151" s="77" t="s">
        <v>421</v>
      </c>
      <c r="GH151" s="77" t="s">
        <v>488</v>
      </c>
      <c r="GI151" s="77">
        <v>2024</v>
      </c>
      <c r="GJ151" s="77" t="s">
        <v>301</v>
      </c>
      <c r="GK151" s="77">
        <v>13939.56097345755</v>
      </c>
      <c r="GL151" s="77">
        <v>170.752815</v>
      </c>
      <c r="GM151" s="77">
        <v>2024</v>
      </c>
      <c r="GN151" s="77" t="s">
        <v>175</v>
      </c>
      <c r="GO151" s="77">
        <v>5.3000000000000005E-2</v>
      </c>
      <c r="GP151" s="77">
        <v>3</v>
      </c>
      <c r="GQ151" s="77">
        <v>0</v>
      </c>
      <c r="GR151" s="77" t="s">
        <v>423</v>
      </c>
      <c r="GS151" s="77">
        <v>0</v>
      </c>
      <c r="GT151" s="77">
        <v>0</v>
      </c>
      <c r="GU151" s="77">
        <v>0</v>
      </c>
      <c r="GV151" s="248">
        <v>0</v>
      </c>
      <c r="GW151" s="248">
        <v>5.59662090813094E-2</v>
      </c>
      <c r="GX151" s="77">
        <v>780.14438394218598</v>
      </c>
      <c r="GY151" s="77">
        <v>5.59662090813094E-2</v>
      </c>
      <c r="GZ151" s="77">
        <v>780.14438394218598</v>
      </c>
    </row>
    <row r="152" spans="3:208" x14ac:dyDescent="0.25">
      <c r="C152" s="246"/>
      <c r="D152" s="246"/>
      <c r="E152" s="246"/>
      <c r="F152" s="246"/>
      <c r="G152" s="246"/>
      <c r="H152" s="246"/>
      <c r="I152" s="247"/>
      <c r="J152" s="247"/>
      <c r="K152" s="247"/>
      <c r="L152" s="124"/>
      <c r="M152" s="247"/>
      <c r="N152" s="247"/>
      <c r="O152" s="247"/>
      <c r="P152" s="247"/>
      <c r="Q152" s="247"/>
      <c r="R152" s="247"/>
      <c r="S152" s="247"/>
      <c r="T152" s="247"/>
      <c r="U152" s="247"/>
      <c r="V152" s="247"/>
      <c r="W152" s="247"/>
      <c r="X152" s="247"/>
      <c r="Y152" s="247"/>
      <c r="Z152" s="247"/>
      <c r="AA152" s="247"/>
      <c r="AB152" s="247"/>
      <c r="AC152" s="247"/>
      <c r="AD152" s="247"/>
      <c r="AE152" s="247"/>
      <c r="AF152" s="247"/>
      <c r="AG152" s="247"/>
      <c r="AH152" s="247"/>
      <c r="AI152" s="247"/>
      <c r="AJ152" s="247"/>
      <c r="AS152" s="77" t="s">
        <v>927</v>
      </c>
      <c r="AT152" s="77" t="s">
        <v>155</v>
      </c>
      <c r="AU152" s="77" t="s">
        <v>450</v>
      </c>
      <c r="AV152" s="77">
        <v>2024</v>
      </c>
      <c r="AW152" s="77">
        <v>0.81629787689085187</v>
      </c>
      <c r="AX152" s="77">
        <v>0</v>
      </c>
      <c r="AY152" s="77">
        <v>0</v>
      </c>
      <c r="AZ152" s="77">
        <v>0</v>
      </c>
      <c r="BA152" s="77">
        <v>0</v>
      </c>
      <c r="BB152" s="77">
        <v>0</v>
      </c>
      <c r="BC152" s="77">
        <v>0</v>
      </c>
      <c r="BD152" s="77">
        <v>0</v>
      </c>
      <c r="BE152" s="77">
        <v>0</v>
      </c>
      <c r="BF152" s="77">
        <v>0</v>
      </c>
      <c r="BG152" s="77">
        <v>0</v>
      </c>
      <c r="BH152" s="77">
        <v>0.69342741833099319</v>
      </c>
      <c r="BI152" s="77">
        <v>0.69342741833099319</v>
      </c>
      <c r="BJ152" s="77">
        <v>0</v>
      </c>
      <c r="BK152" s="77">
        <v>0</v>
      </c>
      <c r="BL152" s="77">
        <v>0.69342741833099319</v>
      </c>
      <c r="BM152" s="77">
        <v>0.69342741833099319</v>
      </c>
      <c r="BN152" s="77">
        <v>0</v>
      </c>
      <c r="BO152" s="77">
        <v>0</v>
      </c>
      <c r="BP152" s="77">
        <v>0.56604332936149437</v>
      </c>
      <c r="BQ152" s="77">
        <v>0.56604332936149437</v>
      </c>
      <c r="BR152" s="77">
        <v>0</v>
      </c>
      <c r="BS152" s="77">
        <v>0</v>
      </c>
      <c r="BT152" s="77">
        <v>0</v>
      </c>
      <c r="BU152" s="77">
        <v>0</v>
      </c>
      <c r="BV152" s="77">
        <v>0.69342741833099319</v>
      </c>
      <c r="BW152" s="77">
        <v>0.56604332936149437</v>
      </c>
      <c r="BX152" s="77">
        <v>0.69342741833099319</v>
      </c>
      <c r="BY152" s="77">
        <v>0.56604332936149437</v>
      </c>
      <c r="CT152" s="77" t="s">
        <v>155</v>
      </c>
      <c r="CU152" s="77" t="s">
        <v>426</v>
      </c>
      <c r="CV152" s="77" t="s">
        <v>439</v>
      </c>
      <c r="CW152" s="77">
        <v>2024</v>
      </c>
      <c r="CX152" s="77">
        <v>0</v>
      </c>
      <c r="CY152" s="77">
        <v>0</v>
      </c>
      <c r="CZ152" s="77">
        <v>0</v>
      </c>
      <c r="DA152" s="77">
        <v>0</v>
      </c>
      <c r="DB152" s="77">
        <v>5.475034607007772</v>
      </c>
      <c r="DC152" s="77">
        <v>0.71896016785821448</v>
      </c>
      <c r="DD152" s="77">
        <v>3.0714971986151069</v>
      </c>
      <c r="DE152" s="77">
        <v>1.6845772405344499</v>
      </c>
      <c r="DF152" s="77">
        <v>0</v>
      </c>
      <c r="DG152" s="77">
        <v>0</v>
      </c>
      <c r="DH152" s="77">
        <v>0.37599181639995</v>
      </c>
      <c r="DI152" s="77">
        <v>0.37599181639995</v>
      </c>
      <c r="DJ152" s="77">
        <v>6.8331602822950703E-5</v>
      </c>
      <c r="DL152" s="77">
        <v>0</v>
      </c>
      <c r="DM152" s="77">
        <v>0</v>
      </c>
      <c r="DN152" s="77">
        <v>0</v>
      </c>
      <c r="DO152" s="77">
        <v>0</v>
      </c>
      <c r="DP152" s="77">
        <v>0</v>
      </c>
      <c r="DQ152" s="77">
        <v>0</v>
      </c>
      <c r="DR152" s="77">
        <v>0</v>
      </c>
      <c r="DS152" s="77">
        <v>2.5692123462921185E-5</v>
      </c>
      <c r="DT152" s="77">
        <v>2.5692123462921185E-5</v>
      </c>
      <c r="DU152" s="77">
        <v>0</v>
      </c>
      <c r="DV152" s="77">
        <v>2.5692123462921185E-5</v>
      </c>
      <c r="DW152" s="77">
        <v>2.5692123462921185E-5</v>
      </c>
      <c r="GE152" s="77" t="s">
        <v>427</v>
      </c>
      <c r="GF152" s="77" t="s">
        <v>155</v>
      </c>
      <c r="GG152" s="77" t="s">
        <v>421</v>
      </c>
      <c r="GH152" s="77" t="s">
        <v>488</v>
      </c>
      <c r="GI152" s="77">
        <v>2024</v>
      </c>
      <c r="GJ152" s="77" t="s">
        <v>303</v>
      </c>
      <c r="GK152" s="77">
        <v>7467.8148194525447</v>
      </c>
      <c r="GL152" s="77">
        <v>170.752815</v>
      </c>
      <c r="GM152" s="77">
        <v>2024</v>
      </c>
      <c r="GN152" s="77" t="s">
        <v>175</v>
      </c>
      <c r="GO152" s="77">
        <v>5.3000000000000005E-2</v>
      </c>
      <c r="GP152" s="77">
        <v>3</v>
      </c>
      <c r="GQ152" s="77">
        <v>0</v>
      </c>
      <c r="GR152" s="77" t="s">
        <v>423</v>
      </c>
      <c r="GS152" s="77">
        <v>0</v>
      </c>
      <c r="GT152" s="77">
        <v>0</v>
      </c>
      <c r="GU152" s="77">
        <v>0</v>
      </c>
      <c r="GV152" s="248">
        <v>0</v>
      </c>
      <c r="GW152" s="248">
        <v>5.59662090813094E-2</v>
      </c>
      <c r="GX152" s="77">
        <v>417.94528556598192</v>
      </c>
      <c r="GY152" s="77">
        <v>5.59662090813094E-2</v>
      </c>
      <c r="GZ152" s="77">
        <v>417.94528556598192</v>
      </c>
    </row>
    <row r="153" spans="3:208" x14ac:dyDescent="0.25">
      <c r="C153" s="246"/>
      <c r="D153" s="246"/>
      <c r="E153" s="246"/>
      <c r="F153" s="246"/>
      <c r="G153" s="246"/>
      <c r="H153" s="246"/>
      <c r="I153" s="247"/>
      <c r="J153" s="247"/>
      <c r="K153" s="247"/>
      <c r="L153" s="124"/>
      <c r="M153" s="247"/>
      <c r="N153" s="247"/>
      <c r="O153" s="247"/>
      <c r="P153" s="247"/>
      <c r="Q153" s="247"/>
      <c r="R153" s="247"/>
      <c r="S153" s="247"/>
      <c r="T153" s="247"/>
      <c r="U153" s="247"/>
      <c r="V153" s="247"/>
      <c r="W153" s="247"/>
      <c r="X153" s="247"/>
      <c r="Y153" s="247"/>
      <c r="Z153" s="247"/>
      <c r="AA153" s="247"/>
      <c r="AB153" s="247"/>
      <c r="AC153" s="247"/>
      <c r="AD153" s="247"/>
      <c r="AE153" s="247"/>
      <c r="AF153" s="247"/>
      <c r="AG153" s="247"/>
      <c r="AH153" s="247"/>
      <c r="AI153" s="247"/>
      <c r="AJ153" s="247"/>
      <c r="AS153" s="77" t="s">
        <v>927</v>
      </c>
      <c r="AT153" s="77" t="s">
        <v>155</v>
      </c>
      <c r="AU153" s="77" t="s">
        <v>450</v>
      </c>
      <c r="AV153" s="77">
        <v>2025</v>
      </c>
      <c r="AW153" s="77">
        <v>0.76289521204752508</v>
      </c>
      <c r="AX153" s="77">
        <v>0</v>
      </c>
      <c r="AY153" s="77">
        <v>0</v>
      </c>
      <c r="AZ153" s="77">
        <v>0</v>
      </c>
      <c r="BA153" s="77">
        <v>0</v>
      </c>
      <c r="BB153" s="77">
        <v>0</v>
      </c>
      <c r="BC153" s="77">
        <v>0</v>
      </c>
      <c r="BD153" s="77">
        <v>0</v>
      </c>
      <c r="BE153" s="77">
        <v>0</v>
      </c>
      <c r="BF153" s="77">
        <v>0</v>
      </c>
      <c r="BG153" s="77">
        <v>0</v>
      </c>
      <c r="BH153" s="77">
        <v>0</v>
      </c>
      <c r="BI153" s="77">
        <v>0</v>
      </c>
      <c r="BJ153" s="77">
        <v>0</v>
      </c>
      <c r="BK153" s="77">
        <v>0</v>
      </c>
      <c r="BL153" s="77">
        <v>0.69342741833099319</v>
      </c>
      <c r="BM153" s="77">
        <v>0.69342741833099319</v>
      </c>
      <c r="BN153" s="77">
        <v>0</v>
      </c>
      <c r="BO153" s="77">
        <v>0</v>
      </c>
      <c r="BP153" s="77">
        <v>0</v>
      </c>
      <c r="BQ153" s="77">
        <v>0.52901245734719093</v>
      </c>
      <c r="BR153" s="77">
        <v>0</v>
      </c>
      <c r="BS153" s="77">
        <v>0</v>
      </c>
      <c r="BT153" s="77">
        <v>0</v>
      </c>
      <c r="BU153" s="77">
        <v>0</v>
      </c>
      <c r="BV153" s="77">
        <v>0</v>
      </c>
      <c r="BW153" s="77">
        <v>0</v>
      </c>
      <c r="BX153" s="77">
        <v>0</v>
      </c>
      <c r="BY153" s="77">
        <v>0</v>
      </c>
      <c r="CT153" s="77" t="s">
        <v>155</v>
      </c>
      <c r="CU153" s="77" t="s">
        <v>426</v>
      </c>
      <c r="CV153" s="77" t="s">
        <v>439</v>
      </c>
      <c r="CW153" s="77">
        <v>2025</v>
      </c>
      <c r="CX153" s="77">
        <v>0</v>
      </c>
      <c r="CY153" s="77">
        <v>0</v>
      </c>
      <c r="CZ153" s="77">
        <v>0</v>
      </c>
      <c r="DA153" s="77">
        <v>0</v>
      </c>
      <c r="DB153" s="77">
        <v>5.475034607007772</v>
      </c>
      <c r="DC153" s="77">
        <v>0.71896016785821448</v>
      </c>
      <c r="DD153" s="77">
        <v>3.0714971986151069</v>
      </c>
      <c r="DE153" s="77">
        <v>1.6845772405344499</v>
      </c>
      <c r="DF153" s="77">
        <v>0</v>
      </c>
      <c r="DG153" s="77">
        <v>0</v>
      </c>
      <c r="DH153" s="77">
        <v>0</v>
      </c>
      <c r="DI153" s="77">
        <v>0.37599181639995</v>
      </c>
      <c r="DJ153" s="77">
        <v>6.8331602822950703E-5</v>
      </c>
      <c r="DL153" s="77">
        <v>0</v>
      </c>
      <c r="DM153" s="77">
        <v>0</v>
      </c>
      <c r="DN153" s="77">
        <v>0</v>
      </c>
      <c r="DO153" s="77">
        <v>0</v>
      </c>
      <c r="DP153" s="77">
        <v>0</v>
      </c>
      <c r="DQ153" s="77">
        <v>0</v>
      </c>
      <c r="DR153" s="77">
        <v>0</v>
      </c>
      <c r="DS153" s="77">
        <v>0</v>
      </c>
      <c r="DT153" s="77">
        <v>0</v>
      </c>
      <c r="DU153" s="77">
        <v>0</v>
      </c>
      <c r="DV153" s="77">
        <v>2.5692123462921185E-5</v>
      </c>
      <c r="DW153" s="77">
        <v>2.5692123462921185E-5</v>
      </c>
      <c r="GE153" s="77" t="s">
        <v>422</v>
      </c>
      <c r="GF153" s="77" t="s">
        <v>155</v>
      </c>
      <c r="GG153" s="77" t="s">
        <v>421</v>
      </c>
      <c r="GH153" s="77" t="s">
        <v>488</v>
      </c>
      <c r="GI153" s="77">
        <v>2025</v>
      </c>
      <c r="GJ153" s="77" t="s">
        <v>305</v>
      </c>
      <c r="GK153" s="77">
        <v>428.60232122030641</v>
      </c>
      <c r="GL153" s="77">
        <v>170.752815</v>
      </c>
      <c r="GM153" s="77">
        <v>2025</v>
      </c>
      <c r="GN153" s="77" t="s">
        <v>175</v>
      </c>
      <c r="GO153" s="77">
        <v>0.13250000000000001</v>
      </c>
      <c r="GP153" s="77">
        <v>3</v>
      </c>
      <c r="GQ153" s="77">
        <v>0</v>
      </c>
      <c r="GR153" s="77" t="s">
        <v>423</v>
      </c>
      <c r="GS153" s="77">
        <v>0</v>
      </c>
      <c r="GT153" s="77">
        <v>0</v>
      </c>
      <c r="GU153" s="77">
        <v>0</v>
      </c>
      <c r="GV153" s="248">
        <v>0</v>
      </c>
      <c r="GW153" s="248">
        <v>0</v>
      </c>
      <c r="GX153" s="77">
        <v>0</v>
      </c>
      <c r="GY153" s="77">
        <v>0.1527377521613833</v>
      </c>
      <c r="GZ153" s="77">
        <v>65.463755114340756</v>
      </c>
    </row>
    <row r="154" spans="3:208" x14ac:dyDescent="0.25">
      <c r="C154" s="246"/>
      <c r="D154" s="246"/>
      <c r="E154" s="246"/>
      <c r="F154" s="246"/>
      <c r="G154" s="246"/>
      <c r="H154" s="246"/>
      <c r="I154" s="247"/>
      <c r="J154" s="247"/>
      <c r="K154" s="247"/>
      <c r="L154" s="124"/>
      <c r="M154" s="247"/>
      <c r="N154" s="247"/>
      <c r="O154" s="247"/>
      <c r="P154" s="247"/>
      <c r="Q154" s="247"/>
      <c r="R154" s="247"/>
      <c r="S154" s="247"/>
      <c r="T154" s="247"/>
      <c r="U154" s="247"/>
      <c r="V154" s="247"/>
      <c r="W154" s="247"/>
      <c r="X154" s="247"/>
      <c r="Y154" s="247"/>
      <c r="Z154" s="247"/>
      <c r="AA154" s="247"/>
      <c r="AB154" s="247"/>
      <c r="AC154" s="247"/>
      <c r="AD154" s="247"/>
      <c r="AE154" s="247"/>
      <c r="AF154" s="247"/>
      <c r="AG154" s="247"/>
      <c r="AH154" s="247"/>
      <c r="AI154" s="247"/>
      <c r="AJ154" s="247"/>
      <c r="AS154" s="77" t="s">
        <v>927</v>
      </c>
      <c r="AT154" s="77" t="s">
        <v>155</v>
      </c>
      <c r="AU154" s="77" t="s">
        <v>451</v>
      </c>
      <c r="AV154" s="77">
        <v>2020</v>
      </c>
      <c r="AW154" s="77">
        <v>1</v>
      </c>
      <c r="AX154" s="77">
        <v>0</v>
      </c>
      <c r="AY154" s="77">
        <v>0</v>
      </c>
      <c r="AZ154" s="77">
        <v>0.5345642362685793</v>
      </c>
      <c r="BA154" s="77">
        <v>0.5345642362685793</v>
      </c>
      <c r="BB154" s="77">
        <v>0</v>
      </c>
      <c r="BC154" s="77">
        <v>0</v>
      </c>
      <c r="BD154" s="77">
        <v>0</v>
      </c>
      <c r="BE154" s="77">
        <v>0</v>
      </c>
      <c r="BF154" s="77">
        <v>0</v>
      </c>
      <c r="BG154" s="77">
        <v>0</v>
      </c>
      <c r="BH154" s="77">
        <v>0</v>
      </c>
      <c r="BI154" s="77">
        <v>0</v>
      </c>
      <c r="BJ154" s="77">
        <v>0</v>
      </c>
      <c r="BK154" s="77">
        <v>0</v>
      </c>
      <c r="BL154" s="77">
        <v>0</v>
      </c>
      <c r="BM154" s="77">
        <v>0</v>
      </c>
      <c r="BN154" s="77">
        <v>0.5345642362685793</v>
      </c>
      <c r="BO154" s="77">
        <v>0</v>
      </c>
      <c r="BP154" s="77">
        <v>0</v>
      </c>
      <c r="BQ154" s="77">
        <v>0</v>
      </c>
      <c r="BR154" s="77">
        <v>0</v>
      </c>
      <c r="BS154" s="77">
        <v>0</v>
      </c>
      <c r="BT154" s="77">
        <v>0</v>
      </c>
      <c r="BU154" s="77">
        <v>0</v>
      </c>
      <c r="BV154" s="77">
        <v>0</v>
      </c>
      <c r="BW154" s="77">
        <v>0</v>
      </c>
      <c r="BX154" s="77">
        <v>0</v>
      </c>
      <c r="BY154" s="77">
        <v>0</v>
      </c>
      <c r="CT154" s="77" t="s">
        <v>155</v>
      </c>
      <c r="CU154" s="77" t="s">
        <v>426</v>
      </c>
      <c r="CV154" s="77" t="s">
        <v>446</v>
      </c>
      <c r="CW154" s="77">
        <v>2020</v>
      </c>
      <c r="CX154" s="77">
        <v>0</v>
      </c>
      <c r="CY154" s="77">
        <v>0</v>
      </c>
      <c r="CZ154" s="77">
        <v>0</v>
      </c>
      <c r="DA154" s="77">
        <v>0</v>
      </c>
      <c r="DB154" s="77">
        <v>7.7900575334948527E-2</v>
      </c>
      <c r="DC154" s="77">
        <v>3.6425060683954499E-2</v>
      </c>
      <c r="DD154" s="77">
        <v>1.5808724525432651E-3</v>
      </c>
      <c r="DE154" s="77">
        <v>3.9894642198450743E-2</v>
      </c>
      <c r="DF154" s="77">
        <v>7.8847092159216314E-3</v>
      </c>
      <c r="DG154" s="77">
        <v>0</v>
      </c>
      <c r="DH154" s="77">
        <v>0</v>
      </c>
      <c r="DI154" s="77">
        <v>0</v>
      </c>
      <c r="DJ154" s="77">
        <v>4.1861249631288538E-3</v>
      </c>
      <c r="DL154" s="77">
        <v>0</v>
      </c>
      <c r="DM154" s="77">
        <v>3.3006378075781676E-5</v>
      </c>
      <c r="DN154" s="77">
        <v>3.3006378075781676E-5</v>
      </c>
      <c r="DO154" s="77">
        <v>0</v>
      </c>
      <c r="DP154" s="77">
        <v>0</v>
      </c>
      <c r="DQ154" s="77">
        <v>0</v>
      </c>
      <c r="DR154" s="77">
        <v>0</v>
      </c>
      <c r="DS154" s="77">
        <v>0</v>
      </c>
      <c r="DT154" s="77">
        <v>0</v>
      </c>
      <c r="DU154" s="77">
        <v>0</v>
      </c>
      <c r="DV154" s="77">
        <v>0</v>
      </c>
      <c r="DW154" s="77">
        <v>0</v>
      </c>
      <c r="GE154" s="77" t="s">
        <v>425</v>
      </c>
      <c r="GF154" s="77" t="s">
        <v>155</v>
      </c>
      <c r="GG154" s="77" t="s">
        <v>421</v>
      </c>
      <c r="GH154" s="77" t="s">
        <v>488</v>
      </c>
      <c r="GI154" s="77">
        <v>2025</v>
      </c>
      <c r="GJ154" s="77" t="s">
        <v>301</v>
      </c>
      <c r="GK154" s="77">
        <v>13939.56097345755</v>
      </c>
      <c r="GL154" s="77">
        <v>170.752815</v>
      </c>
      <c r="GM154" s="77">
        <v>2025</v>
      </c>
      <c r="GN154" s="77" t="s">
        <v>175</v>
      </c>
      <c r="GO154" s="77">
        <v>5.3000000000000005E-2</v>
      </c>
      <c r="GP154" s="77">
        <v>3</v>
      </c>
      <c r="GQ154" s="77">
        <v>0</v>
      </c>
      <c r="GR154" s="77" t="s">
        <v>423</v>
      </c>
      <c r="GS154" s="77">
        <v>0</v>
      </c>
      <c r="GT154" s="77">
        <v>0</v>
      </c>
      <c r="GU154" s="77">
        <v>0</v>
      </c>
      <c r="GV154" s="248">
        <v>0</v>
      </c>
      <c r="GW154" s="248">
        <v>0</v>
      </c>
      <c r="GX154" s="77">
        <v>0</v>
      </c>
      <c r="GY154" s="77">
        <v>5.59662090813094E-2</v>
      </c>
      <c r="GZ154" s="77">
        <v>780.14438394218598</v>
      </c>
    </row>
    <row r="155" spans="3:208" x14ac:dyDescent="0.25">
      <c r="C155" s="246"/>
      <c r="D155" s="246"/>
      <c r="E155" s="246"/>
      <c r="F155" s="246"/>
      <c r="G155" s="246"/>
      <c r="H155" s="246"/>
      <c r="I155" s="247"/>
      <c r="J155" s="247"/>
      <c r="K155" s="247"/>
      <c r="L155" s="124"/>
      <c r="M155" s="247"/>
      <c r="N155" s="247"/>
      <c r="O155" s="247"/>
      <c r="P155" s="247"/>
      <c r="Q155" s="247"/>
      <c r="R155" s="247"/>
      <c r="S155" s="247"/>
      <c r="T155" s="247"/>
      <c r="U155" s="247"/>
      <c r="V155" s="247"/>
      <c r="W155" s="247"/>
      <c r="X155" s="247"/>
      <c r="Y155" s="247"/>
      <c r="Z155" s="247"/>
      <c r="AA155" s="247"/>
      <c r="AB155" s="247"/>
      <c r="AC155" s="247"/>
      <c r="AD155" s="247"/>
      <c r="AE155" s="247"/>
      <c r="AF155" s="247"/>
      <c r="AG155" s="247"/>
      <c r="AH155" s="247"/>
      <c r="AI155" s="247"/>
      <c r="AJ155" s="247"/>
      <c r="AS155" s="77" t="s">
        <v>927</v>
      </c>
      <c r="AT155" s="77" t="s">
        <v>155</v>
      </c>
      <c r="AU155" s="77" t="s">
        <v>451</v>
      </c>
      <c r="AV155" s="77">
        <v>2021</v>
      </c>
      <c r="AW155" s="77">
        <v>1</v>
      </c>
      <c r="AX155" s="77">
        <v>0</v>
      </c>
      <c r="AY155" s="77">
        <v>0</v>
      </c>
      <c r="AZ155" s="77">
        <v>0.5345642362685793</v>
      </c>
      <c r="BA155" s="77">
        <v>0.5345642362685793</v>
      </c>
      <c r="BB155" s="77">
        <v>0</v>
      </c>
      <c r="BC155" s="77">
        <v>0</v>
      </c>
      <c r="BD155" s="77">
        <v>0.5345642362685793</v>
      </c>
      <c r="BE155" s="77">
        <v>0.5345642362685793</v>
      </c>
      <c r="BF155" s="77">
        <v>0</v>
      </c>
      <c r="BG155" s="77">
        <v>0</v>
      </c>
      <c r="BH155" s="77">
        <v>0</v>
      </c>
      <c r="BI155" s="77">
        <v>0</v>
      </c>
      <c r="BJ155" s="77">
        <v>0</v>
      </c>
      <c r="BK155" s="77">
        <v>0</v>
      </c>
      <c r="BL155" s="77">
        <v>0</v>
      </c>
      <c r="BM155" s="77">
        <v>0</v>
      </c>
      <c r="BN155" s="77">
        <v>0.5345642362685793</v>
      </c>
      <c r="BO155" s="77">
        <v>0.5345642362685793</v>
      </c>
      <c r="BP155" s="77">
        <v>0</v>
      </c>
      <c r="BQ155" s="77">
        <v>0</v>
      </c>
      <c r="BR155" s="77">
        <v>0</v>
      </c>
      <c r="BS155" s="77">
        <v>0</v>
      </c>
      <c r="BT155" s="77">
        <v>0</v>
      </c>
      <c r="BU155" s="77">
        <v>0</v>
      </c>
      <c r="BV155" s="77">
        <v>0</v>
      </c>
      <c r="BW155" s="77">
        <v>0</v>
      </c>
      <c r="BX155" s="77">
        <v>0</v>
      </c>
      <c r="BY155" s="77">
        <v>0</v>
      </c>
      <c r="CT155" s="77" t="s">
        <v>155</v>
      </c>
      <c r="CU155" s="77" t="s">
        <v>426</v>
      </c>
      <c r="CV155" s="77" t="s">
        <v>446</v>
      </c>
      <c r="CW155" s="77">
        <v>2021</v>
      </c>
      <c r="CX155" s="77">
        <v>0</v>
      </c>
      <c r="CY155" s="77">
        <v>0</v>
      </c>
      <c r="CZ155" s="77">
        <v>0</v>
      </c>
      <c r="DA155" s="77">
        <v>0</v>
      </c>
      <c r="DB155" s="77">
        <v>7.7900575334948527E-2</v>
      </c>
      <c r="DC155" s="77">
        <v>3.6425060683954499E-2</v>
      </c>
      <c r="DD155" s="77">
        <v>1.5808724525432651E-3</v>
      </c>
      <c r="DE155" s="77">
        <v>3.9894642198450743E-2</v>
      </c>
      <c r="DF155" s="77">
        <v>7.8847092159216314E-3</v>
      </c>
      <c r="DG155" s="77">
        <v>7.8847092159216314E-3</v>
      </c>
      <c r="DH155" s="77">
        <v>0</v>
      </c>
      <c r="DI155" s="77">
        <v>0</v>
      </c>
      <c r="DJ155" s="77">
        <v>4.1861249631288538E-3</v>
      </c>
      <c r="DL155" s="77">
        <v>0</v>
      </c>
      <c r="DM155" s="77">
        <v>3.3006378075781676E-5</v>
      </c>
      <c r="DN155" s="77">
        <v>3.3006378075781676E-5</v>
      </c>
      <c r="DO155" s="77">
        <v>0</v>
      </c>
      <c r="DP155" s="77">
        <v>3.3006378075781676E-5</v>
      </c>
      <c r="DQ155" s="77">
        <v>3.3006378075781676E-5</v>
      </c>
      <c r="DR155" s="77">
        <v>0</v>
      </c>
      <c r="DS155" s="77">
        <v>0</v>
      </c>
      <c r="DT155" s="77">
        <v>0</v>
      </c>
      <c r="DU155" s="77">
        <v>0</v>
      </c>
      <c r="DV155" s="77">
        <v>0</v>
      </c>
      <c r="DW155" s="77">
        <v>0</v>
      </c>
      <c r="GE155" s="77" t="s">
        <v>427</v>
      </c>
      <c r="GF155" s="77" t="s">
        <v>155</v>
      </c>
      <c r="GG155" s="77" t="s">
        <v>421</v>
      </c>
      <c r="GH155" s="77" t="s">
        <v>488</v>
      </c>
      <c r="GI155" s="77">
        <v>2025</v>
      </c>
      <c r="GJ155" s="77" t="s">
        <v>303</v>
      </c>
      <c r="GK155" s="77">
        <v>7467.8148194525447</v>
      </c>
      <c r="GL155" s="77">
        <v>170.752815</v>
      </c>
      <c r="GM155" s="77">
        <v>2025</v>
      </c>
      <c r="GN155" s="77" t="s">
        <v>175</v>
      </c>
      <c r="GO155" s="77">
        <v>5.3000000000000005E-2</v>
      </c>
      <c r="GP155" s="77">
        <v>3</v>
      </c>
      <c r="GQ155" s="77">
        <v>0</v>
      </c>
      <c r="GR155" s="77" t="s">
        <v>423</v>
      </c>
      <c r="GS155" s="77">
        <v>0</v>
      </c>
      <c r="GT155" s="77">
        <v>0</v>
      </c>
      <c r="GU155" s="77">
        <v>0</v>
      </c>
      <c r="GV155" s="248">
        <v>0</v>
      </c>
      <c r="GW155" s="248">
        <v>0</v>
      </c>
      <c r="GX155" s="77">
        <v>0</v>
      </c>
      <c r="GY155" s="77">
        <v>5.59662090813094E-2</v>
      </c>
      <c r="GZ155" s="77">
        <v>417.94528556598192</v>
      </c>
    </row>
    <row r="156" spans="3:208" x14ac:dyDescent="0.25">
      <c r="C156" s="246"/>
      <c r="D156" s="246"/>
      <c r="E156" s="246"/>
      <c r="F156" s="246"/>
      <c r="G156" s="246"/>
      <c r="H156" s="246"/>
      <c r="I156" s="247"/>
      <c r="J156" s="247"/>
      <c r="K156" s="247"/>
      <c r="L156" s="124"/>
      <c r="M156" s="247"/>
      <c r="N156" s="247"/>
      <c r="O156" s="247"/>
      <c r="P156" s="247"/>
      <c r="Q156" s="247"/>
      <c r="R156" s="247"/>
      <c r="S156" s="247"/>
      <c r="T156" s="247"/>
      <c r="U156" s="247"/>
      <c r="V156" s="247"/>
      <c r="W156" s="247"/>
      <c r="X156" s="247"/>
      <c r="Y156" s="247"/>
      <c r="Z156" s="247"/>
      <c r="AA156" s="247"/>
      <c r="AB156" s="247"/>
      <c r="AC156" s="247"/>
      <c r="AD156" s="247"/>
      <c r="AE156" s="247"/>
      <c r="AF156" s="247"/>
      <c r="AG156" s="247"/>
      <c r="AH156" s="247"/>
      <c r="AI156" s="247"/>
      <c r="AJ156" s="247"/>
      <c r="AS156" s="77" t="s">
        <v>927</v>
      </c>
      <c r="AT156" s="77" t="s">
        <v>155</v>
      </c>
      <c r="AU156" s="77" t="s">
        <v>451</v>
      </c>
      <c r="AV156" s="77">
        <v>2022</v>
      </c>
      <c r="AW156" s="77">
        <v>0.93457943925233644</v>
      </c>
      <c r="AX156" s="77">
        <v>0</v>
      </c>
      <c r="AY156" s="77">
        <v>0</v>
      </c>
      <c r="AZ156" s="77">
        <v>0.51845505958156302</v>
      </c>
      <c r="BA156" s="77">
        <v>0.51845505958156302</v>
      </c>
      <c r="BB156" s="77">
        <v>0</v>
      </c>
      <c r="BC156" s="77">
        <v>0</v>
      </c>
      <c r="BD156" s="77">
        <v>0.51845505958156302</v>
      </c>
      <c r="BE156" s="77">
        <v>0.51845505958156302</v>
      </c>
      <c r="BF156" s="77">
        <v>0</v>
      </c>
      <c r="BG156" s="77">
        <v>0</v>
      </c>
      <c r="BH156" s="77">
        <v>0.46735854433018414</v>
      </c>
      <c r="BI156" s="77">
        <v>0.46735854433018414</v>
      </c>
      <c r="BJ156" s="77">
        <v>0</v>
      </c>
      <c r="BK156" s="77">
        <v>0</v>
      </c>
      <c r="BL156" s="77">
        <v>0</v>
      </c>
      <c r="BM156" s="77">
        <v>0</v>
      </c>
      <c r="BN156" s="77">
        <v>0.48453743886127382</v>
      </c>
      <c r="BO156" s="77">
        <v>0.48453743886127382</v>
      </c>
      <c r="BP156" s="77">
        <v>0.43678368628989173</v>
      </c>
      <c r="BQ156" s="77">
        <v>0</v>
      </c>
      <c r="BR156" s="77">
        <v>0</v>
      </c>
      <c r="BS156" s="77">
        <v>0</v>
      </c>
      <c r="BT156" s="77">
        <v>0</v>
      </c>
      <c r="BU156" s="77">
        <v>0</v>
      </c>
      <c r="BV156" s="77">
        <v>0.46735854433018414</v>
      </c>
      <c r="BW156" s="77">
        <v>0.43678368628989173</v>
      </c>
      <c r="BX156" s="77">
        <v>0.46735854433018414</v>
      </c>
      <c r="BY156" s="77">
        <v>0.43678368628989173</v>
      </c>
      <c r="CT156" s="77" t="s">
        <v>155</v>
      </c>
      <c r="CU156" s="77" t="s">
        <v>426</v>
      </c>
      <c r="CV156" s="77" t="s">
        <v>446</v>
      </c>
      <c r="CW156" s="77">
        <v>2022</v>
      </c>
      <c r="CX156" s="77">
        <v>0</v>
      </c>
      <c r="CY156" s="77">
        <v>0</v>
      </c>
      <c r="CZ156" s="77">
        <v>0</v>
      </c>
      <c r="DA156" s="77">
        <v>0</v>
      </c>
      <c r="DB156" s="77">
        <v>7.7900575334948527E-2</v>
      </c>
      <c r="DC156" s="77">
        <v>3.6425060683954499E-2</v>
      </c>
      <c r="DD156" s="77">
        <v>1.5808724525432651E-3</v>
      </c>
      <c r="DE156" s="77">
        <v>3.9894642198450743E-2</v>
      </c>
      <c r="DF156" s="77">
        <v>7.8847092159216314E-3</v>
      </c>
      <c r="DG156" s="77">
        <v>7.8847092159216314E-3</v>
      </c>
      <c r="DH156" s="77">
        <v>7.8847092159216314E-3</v>
      </c>
      <c r="DI156" s="77">
        <v>0</v>
      </c>
      <c r="DJ156" s="77">
        <v>4.1861249631288538E-3</v>
      </c>
      <c r="DL156" s="77">
        <v>0</v>
      </c>
      <c r="DM156" s="77">
        <v>3.3006378075781676E-5</v>
      </c>
      <c r="DN156" s="77">
        <v>3.3006378075781676E-5</v>
      </c>
      <c r="DO156" s="77">
        <v>0</v>
      </c>
      <c r="DP156" s="77">
        <v>3.3006378075781676E-5</v>
      </c>
      <c r="DQ156" s="77">
        <v>3.3006378075781676E-5</v>
      </c>
      <c r="DR156" s="77">
        <v>0</v>
      </c>
      <c r="DS156" s="77">
        <v>3.3006378075781676E-5</v>
      </c>
      <c r="DT156" s="77">
        <v>3.3006378075781676E-5</v>
      </c>
      <c r="DU156" s="77">
        <v>0</v>
      </c>
      <c r="DV156" s="77">
        <v>0</v>
      </c>
      <c r="DW156" s="77">
        <v>0</v>
      </c>
      <c r="GE156" s="77" t="s">
        <v>422</v>
      </c>
      <c r="GF156" s="77" t="s">
        <v>155</v>
      </c>
      <c r="GG156" s="77" t="s">
        <v>424</v>
      </c>
      <c r="GH156" s="77" t="s">
        <v>300</v>
      </c>
      <c r="GI156" s="77">
        <v>2021</v>
      </c>
      <c r="GJ156" s="77" t="s">
        <v>305</v>
      </c>
      <c r="GK156" s="77">
        <v>222.22942162783369</v>
      </c>
      <c r="GL156" s="77">
        <v>306.60199899999998</v>
      </c>
      <c r="GM156" s="77">
        <v>2021</v>
      </c>
      <c r="GN156" s="77" t="s">
        <v>175</v>
      </c>
      <c r="GO156" s="77">
        <v>0.13250000000000001</v>
      </c>
      <c r="GP156" s="77">
        <v>3</v>
      </c>
      <c r="GQ156" s="77">
        <v>0</v>
      </c>
      <c r="GR156" s="77" t="s">
        <v>423</v>
      </c>
      <c r="GS156" s="77">
        <v>0.1527377521613833</v>
      </c>
      <c r="GT156" s="77">
        <v>33.942822323559618</v>
      </c>
      <c r="GU156" s="77">
        <v>0.1527377521613833</v>
      </c>
      <c r="GV156" s="248">
        <v>33.942822323559618</v>
      </c>
      <c r="GW156" s="248">
        <v>0</v>
      </c>
      <c r="GX156" s="77">
        <v>0</v>
      </c>
      <c r="GY156" s="77">
        <v>0</v>
      </c>
      <c r="GZ156" s="77">
        <v>0</v>
      </c>
    </row>
    <row r="157" spans="3:208" x14ac:dyDescent="0.25">
      <c r="C157" s="246"/>
      <c r="D157" s="246"/>
      <c r="E157" s="246"/>
      <c r="F157" s="246"/>
      <c r="G157" s="246"/>
      <c r="H157" s="246"/>
      <c r="I157" s="247"/>
      <c r="J157" s="247"/>
      <c r="K157" s="247"/>
      <c r="L157" s="124"/>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S157" s="77" t="s">
        <v>927</v>
      </c>
      <c r="AT157" s="77" t="s">
        <v>155</v>
      </c>
      <c r="AU157" s="77" t="s">
        <v>451</v>
      </c>
      <c r="AV157" s="77">
        <v>2023</v>
      </c>
      <c r="AW157" s="77">
        <v>0.87343872827321156</v>
      </c>
      <c r="AX157" s="77">
        <v>0</v>
      </c>
      <c r="AY157" s="77">
        <v>0</v>
      </c>
      <c r="AZ157" s="77">
        <v>0</v>
      </c>
      <c r="BA157" s="77">
        <v>0</v>
      </c>
      <c r="BB157" s="77">
        <v>0</v>
      </c>
      <c r="BC157" s="77">
        <v>0</v>
      </c>
      <c r="BD157" s="77">
        <v>0.53758310902597573</v>
      </c>
      <c r="BE157" s="77">
        <v>0.53758310902597573</v>
      </c>
      <c r="BF157" s="77">
        <v>0</v>
      </c>
      <c r="BG157" s="77">
        <v>0</v>
      </c>
      <c r="BH157" s="77">
        <v>0.48459925876537085</v>
      </c>
      <c r="BI157" s="77">
        <v>0.48459925876537085</v>
      </c>
      <c r="BJ157" s="77">
        <v>0</v>
      </c>
      <c r="BK157" s="77">
        <v>0</v>
      </c>
      <c r="BL157" s="77">
        <v>0.48459925876537085</v>
      </c>
      <c r="BM157" s="77">
        <v>0.48459925876537085</v>
      </c>
      <c r="BN157" s="77">
        <v>0</v>
      </c>
      <c r="BO157" s="77">
        <v>0.4695459070888075</v>
      </c>
      <c r="BP157" s="77">
        <v>0.42326776029816648</v>
      </c>
      <c r="BQ157" s="77">
        <v>0.42326776029816648</v>
      </c>
      <c r="BR157" s="77">
        <v>0</v>
      </c>
      <c r="BS157" s="77">
        <v>0</v>
      </c>
      <c r="BT157" s="77">
        <v>0</v>
      </c>
      <c r="BU157" s="77">
        <v>0</v>
      </c>
      <c r="BV157" s="77">
        <v>0.48459925876537085</v>
      </c>
      <c r="BW157" s="77">
        <v>0.42326776029816648</v>
      </c>
      <c r="BX157" s="77">
        <v>0.48459925876537085</v>
      </c>
      <c r="BY157" s="77">
        <v>0.42326776029816648</v>
      </c>
      <c r="CT157" s="77" t="s">
        <v>155</v>
      </c>
      <c r="CU157" s="77" t="s">
        <v>426</v>
      </c>
      <c r="CV157" s="77" t="s">
        <v>446</v>
      </c>
      <c r="CW157" s="77">
        <v>2023</v>
      </c>
      <c r="CX157" s="77">
        <v>0</v>
      </c>
      <c r="CY157" s="77">
        <v>0</v>
      </c>
      <c r="CZ157" s="77">
        <v>0</v>
      </c>
      <c r="DA157" s="77">
        <v>0</v>
      </c>
      <c r="DB157" s="77">
        <v>8.0408269036977231E-2</v>
      </c>
      <c r="DC157" s="77">
        <v>3.7590224611390763E-2</v>
      </c>
      <c r="DD157" s="77">
        <v>1.6314334115687379E-3</v>
      </c>
      <c r="DE157" s="77">
        <v>4.1186611014017722E-2</v>
      </c>
      <c r="DF157" s="77">
        <v>0</v>
      </c>
      <c r="DG157" s="77">
        <v>8.1378100371604992E-3</v>
      </c>
      <c r="DH157" s="77">
        <v>8.1378100371604992E-3</v>
      </c>
      <c r="DI157" s="77">
        <v>8.1378100371604992E-3</v>
      </c>
      <c r="DJ157" s="77">
        <v>4.1861249631288538E-3</v>
      </c>
      <c r="DL157" s="77">
        <v>0</v>
      </c>
      <c r="DM157" s="77">
        <v>0</v>
      </c>
      <c r="DN157" s="77">
        <v>0</v>
      </c>
      <c r="DO157" s="77">
        <v>0</v>
      </c>
      <c r="DP157" s="77">
        <v>3.4065889741758114E-5</v>
      </c>
      <c r="DQ157" s="77">
        <v>3.4065889741758114E-5</v>
      </c>
      <c r="DR157" s="77">
        <v>0</v>
      </c>
      <c r="DS157" s="77">
        <v>3.4065889741758114E-5</v>
      </c>
      <c r="DT157" s="77">
        <v>3.4065889741758114E-5</v>
      </c>
      <c r="DU157" s="77">
        <v>0</v>
      </c>
      <c r="DV157" s="77">
        <v>3.4065889741758114E-5</v>
      </c>
      <c r="DW157" s="77">
        <v>3.4065889741758114E-5</v>
      </c>
      <c r="GE157" s="77" t="s">
        <v>425</v>
      </c>
      <c r="GF157" s="77" t="s">
        <v>155</v>
      </c>
      <c r="GG157" s="77" t="s">
        <v>424</v>
      </c>
      <c r="GH157" s="77" t="s">
        <v>300</v>
      </c>
      <c r="GI157" s="77">
        <v>2021</v>
      </c>
      <c r="GJ157" s="77" t="s">
        <v>301</v>
      </c>
      <c r="GK157" s="77">
        <v>8585.7228092480655</v>
      </c>
      <c r="GL157" s="77">
        <v>306.60199899999998</v>
      </c>
      <c r="GM157" s="77">
        <v>2021</v>
      </c>
      <c r="GN157" s="77" t="s">
        <v>175</v>
      </c>
      <c r="GO157" s="77">
        <v>5.3000000000000005E-2</v>
      </c>
      <c r="GP157" s="77">
        <v>3</v>
      </c>
      <c r="GQ157" s="77">
        <v>0</v>
      </c>
      <c r="GR157" s="77" t="s">
        <v>423</v>
      </c>
      <c r="GS157" s="77">
        <v>5.5966209081309413E-2</v>
      </c>
      <c r="GT157" s="77">
        <v>480.51035785654443</v>
      </c>
      <c r="GU157" s="77">
        <v>5.5966209081309413E-2</v>
      </c>
      <c r="GV157" s="248">
        <v>480.51035785654443</v>
      </c>
      <c r="GW157" s="248">
        <v>0</v>
      </c>
      <c r="GX157" s="77">
        <v>0</v>
      </c>
      <c r="GY157" s="77">
        <v>0</v>
      </c>
      <c r="GZ157" s="77">
        <v>0</v>
      </c>
    </row>
    <row r="158" spans="3:208" x14ac:dyDescent="0.25">
      <c r="C158" s="246"/>
      <c r="D158" s="246"/>
      <c r="E158" s="246"/>
      <c r="F158" s="246"/>
      <c r="G158" s="246"/>
      <c r="H158" s="246"/>
      <c r="I158" s="247"/>
      <c r="J158" s="247"/>
      <c r="K158" s="247"/>
      <c r="L158" s="124"/>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S158" s="77" t="s">
        <v>927</v>
      </c>
      <c r="AT158" s="77" t="s">
        <v>155</v>
      </c>
      <c r="AU158" s="77" t="s">
        <v>451</v>
      </c>
      <c r="AV158" s="77">
        <v>2024</v>
      </c>
      <c r="AW158" s="77">
        <v>0.81629787689085187</v>
      </c>
      <c r="AX158" s="77">
        <v>0</v>
      </c>
      <c r="AY158" s="77">
        <v>0</v>
      </c>
      <c r="AZ158" s="77">
        <v>0</v>
      </c>
      <c r="BA158" s="77">
        <v>0</v>
      </c>
      <c r="BB158" s="77">
        <v>0</v>
      </c>
      <c r="BC158" s="77">
        <v>0</v>
      </c>
      <c r="BD158" s="77">
        <v>0</v>
      </c>
      <c r="BE158" s="77">
        <v>0</v>
      </c>
      <c r="BF158" s="77">
        <v>0</v>
      </c>
      <c r="BG158" s="77">
        <v>0</v>
      </c>
      <c r="BH158" s="77">
        <v>0.48459925876537085</v>
      </c>
      <c r="BI158" s="77">
        <v>0.48459925876537085</v>
      </c>
      <c r="BJ158" s="77">
        <v>0</v>
      </c>
      <c r="BK158" s="77">
        <v>0</v>
      </c>
      <c r="BL158" s="77">
        <v>0.48459925876537085</v>
      </c>
      <c r="BM158" s="77">
        <v>0.48459925876537085</v>
      </c>
      <c r="BN158" s="77">
        <v>0</v>
      </c>
      <c r="BO158" s="77">
        <v>0</v>
      </c>
      <c r="BP158" s="77">
        <v>0.39557734607305278</v>
      </c>
      <c r="BQ158" s="77">
        <v>0.39557734607305278</v>
      </c>
      <c r="BR158" s="77">
        <v>0</v>
      </c>
      <c r="BS158" s="77">
        <v>0</v>
      </c>
      <c r="BT158" s="77">
        <v>0</v>
      </c>
      <c r="BU158" s="77">
        <v>0</v>
      </c>
      <c r="BV158" s="77">
        <v>0.48459925876537085</v>
      </c>
      <c r="BW158" s="77">
        <v>0.39557734607305278</v>
      </c>
      <c r="BX158" s="77">
        <v>0.48459925876537085</v>
      </c>
      <c r="BY158" s="77">
        <v>0.39557734607305278</v>
      </c>
      <c r="CT158" s="77" t="s">
        <v>155</v>
      </c>
      <c r="CU158" s="77" t="s">
        <v>426</v>
      </c>
      <c r="CV158" s="77" t="s">
        <v>446</v>
      </c>
      <c r="CW158" s="77">
        <v>2024</v>
      </c>
      <c r="CX158" s="77">
        <v>0</v>
      </c>
      <c r="CY158" s="77">
        <v>0</v>
      </c>
      <c r="CZ158" s="77">
        <v>0</v>
      </c>
      <c r="DA158" s="77">
        <v>0</v>
      </c>
      <c r="DB158" s="77">
        <v>8.0408269036977231E-2</v>
      </c>
      <c r="DC158" s="77">
        <v>3.7590224611390763E-2</v>
      </c>
      <c r="DD158" s="77">
        <v>1.6314334115687379E-3</v>
      </c>
      <c r="DE158" s="77">
        <v>4.1186611014017722E-2</v>
      </c>
      <c r="DF158" s="77">
        <v>0</v>
      </c>
      <c r="DG158" s="77">
        <v>0</v>
      </c>
      <c r="DH158" s="77">
        <v>8.1378100371604992E-3</v>
      </c>
      <c r="DI158" s="77">
        <v>8.1378100371604992E-3</v>
      </c>
      <c r="DJ158" s="77">
        <v>4.1861249631288538E-3</v>
      </c>
      <c r="DL158" s="77">
        <v>0</v>
      </c>
      <c r="DM158" s="77">
        <v>0</v>
      </c>
      <c r="DN158" s="77">
        <v>0</v>
      </c>
      <c r="DO158" s="77">
        <v>0</v>
      </c>
      <c r="DP158" s="77">
        <v>0</v>
      </c>
      <c r="DQ158" s="77">
        <v>0</v>
      </c>
      <c r="DR158" s="77">
        <v>0</v>
      </c>
      <c r="DS158" s="77">
        <v>3.4065889741758114E-5</v>
      </c>
      <c r="DT158" s="77">
        <v>3.4065889741758114E-5</v>
      </c>
      <c r="DU158" s="77">
        <v>0</v>
      </c>
      <c r="DV158" s="77">
        <v>3.4065889741758114E-5</v>
      </c>
      <c r="DW158" s="77">
        <v>3.4065889741758114E-5</v>
      </c>
      <c r="GE158" s="77" t="s">
        <v>427</v>
      </c>
      <c r="GF158" s="77" t="s">
        <v>155</v>
      </c>
      <c r="GG158" s="77" t="s">
        <v>424</v>
      </c>
      <c r="GH158" s="77" t="s">
        <v>300</v>
      </c>
      <c r="GI158" s="77">
        <v>2021</v>
      </c>
      <c r="GJ158" s="77" t="s">
        <v>303</v>
      </c>
      <c r="GK158" s="77">
        <v>5338.1784104568214</v>
      </c>
      <c r="GL158" s="77">
        <v>306.60199899999998</v>
      </c>
      <c r="GM158" s="77">
        <v>2021</v>
      </c>
      <c r="GN158" s="77" t="s">
        <v>175</v>
      </c>
      <c r="GO158" s="77">
        <v>5.3000000000000005E-2</v>
      </c>
      <c r="GP158" s="77">
        <v>3</v>
      </c>
      <c r="GQ158" s="77">
        <v>0</v>
      </c>
      <c r="GR158" s="77" t="s">
        <v>423</v>
      </c>
      <c r="GS158" s="77">
        <v>5.5966209081309413E-2</v>
      </c>
      <c r="GT158" s="77">
        <v>298.75760903295838</v>
      </c>
      <c r="GU158" s="77">
        <v>5.5966209081309413E-2</v>
      </c>
      <c r="GV158" s="248">
        <v>298.75760903295838</v>
      </c>
      <c r="GW158" s="248">
        <v>0</v>
      </c>
      <c r="GX158" s="77">
        <v>0</v>
      </c>
      <c r="GY158" s="77">
        <v>0</v>
      </c>
      <c r="GZ158" s="77">
        <v>0</v>
      </c>
    </row>
    <row r="159" spans="3:208" x14ac:dyDescent="0.25">
      <c r="C159" s="246"/>
      <c r="D159" s="246"/>
      <c r="E159" s="246"/>
      <c r="F159" s="246"/>
      <c r="G159" s="246"/>
      <c r="H159" s="246"/>
      <c r="I159" s="247"/>
      <c r="J159" s="247"/>
      <c r="K159" s="247"/>
      <c r="L159" s="124"/>
      <c r="M159" s="247"/>
      <c r="N159" s="247"/>
      <c r="O159" s="247"/>
      <c r="P159" s="247"/>
      <c r="Q159" s="247"/>
      <c r="R159" s="247"/>
      <c r="S159" s="247"/>
      <c r="T159" s="247"/>
      <c r="U159" s="247"/>
      <c r="V159" s="247"/>
      <c r="W159" s="247"/>
      <c r="X159" s="247"/>
      <c r="Y159" s="247"/>
      <c r="Z159" s="247"/>
      <c r="AA159" s="247"/>
      <c r="AB159" s="247"/>
      <c r="AC159" s="247"/>
      <c r="AD159" s="247"/>
      <c r="AE159" s="247"/>
      <c r="AF159" s="247"/>
      <c r="AG159" s="247"/>
      <c r="AH159" s="247"/>
      <c r="AI159" s="247"/>
      <c r="AJ159" s="247"/>
      <c r="AS159" s="77" t="s">
        <v>927</v>
      </c>
      <c r="AT159" s="77" t="s">
        <v>155</v>
      </c>
      <c r="AU159" s="77" t="s">
        <v>451</v>
      </c>
      <c r="AV159" s="77">
        <v>2025</v>
      </c>
      <c r="AW159" s="77">
        <v>0.76289521204752508</v>
      </c>
      <c r="AX159" s="77">
        <v>0</v>
      </c>
      <c r="AY159" s="77">
        <v>0</v>
      </c>
      <c r="AZ159" s="77">
        <v>0</v>
      </c>
      <c r="BA159" s="77">
        <v>0</v>
      </c>
      <c r="BB159" s="77">
        <v>0</v>
      </c>
      <c r="BC159" s="77">
        <v>0</v>
      </c>
      <c r="BD159" s="77">
        <v>0</v>
      </c>
      <c r="BE159" s="77">
        <v>0</v>
      </c>
      <c r="BF159" s="77">
        <v>0</v>
      </c>
      <c r="BG159" s="77">
        <v>0</v>
      </c>
      <c r="BH159" s="77">
        <v>0</v>
      </c>
      <c r="BI159" s="77">
        <v>0</v>
      </c>
      <c r="BJ159" s="77">
        <v>0</v>
      </c>
      <c r="BK159" s="77">
        <v>0</v>
      </c>
      <c r="BL159" s="77">
        <v>0.48459925876537085</v>
      </c>
      <c r="BM159" s="77">
        <v>0.48459925876537085</v>
      </c>
      <c r="BN159" s="77">
        <v>0</v>
      </c>
      <c r="BO159" s="77">
        <v>0</v>
      </c>
      <c r="BP159" s="77">
        <v>0</v>
      </c>
      <c r="BQ159" s="77">
        <v>0.36969845427388109</v>
      </c>
      <c r="BR159" s="77">
        <v>0</v>
      </c>
      <c r="BS159" s="77">
        <v>0</v>
      </c>
      <c r="BT159" s="77">
        <v>0</v>
      </c>
      <c r="BU159" s="77">
        <v>0</v>
      </c>
      <c r="BV159" s="77">
        <v>0</v>
      </c>
      <c r="BW159" s="77">
        <v>0</v>
      </c>
      <c r="BX159" s="77">
        <v>0</v>
      </c>
      <c r="BY159" s="77">
        <v>0</v>
      </c>
      <c r="CT159" s="77" t="s">
        <v>155</v>
      </c>
      <c r="CU159" s="77" t="s">
        <v>426</v>
      </c>
      <c r="CV159" s="77" t="s">
        <v>446</v>
      </c>
      <c r="CW159" s="77">
        <v>2025</v>
      </c>
      <c r="CX159" s="77">
        <v>0</v>
      </c>
      <c r="CY159" s="77">
        <v>0</v>
      </c>
      <c r="CZ159" s="77">
        <v>0</v>
      </c>
      <c r="DA159" s="77">
        <v>0</v>
      </c>
      <c r="DB159" s="77">
        <v>8.0408269036977231E-2</v>
      </c>
      <c r="DC159" s="77">
        <v>3.7590224611390763E-2</v>
      </c>
      <c r="DD159" s="77">
        <v>1.6314334115687379E-3</v>
      </c>
      <c r="DE159" s="77">
        <v>4.1186611014017722E-2</v>
      </c>
      <c r="DF159" s="77">
        <v>0</v>
      </c>
      <c r="DG159" s="77">
        <v>0</v>
      </c>
      <c r="DH159" s="77">
        <v>0</v>
      </c>
      <c r="DI159" s="77">
        <v>8.1378100371604992E-3</v>
      </c>
      <c r="DJ159" s="77">
        <v>4.1861249631288538E-3</v>
      </c>
      <c r="DL159" s="77">
        <v>0</v>
      </c>
      <c r="DM159" s="77">
        <v>0</v>
      </c>
      <c r="DN159" s="77">
        <v>0</v>
      </c>
      <c r="DO159" s="77">
        <v>0</v>
      </c>
      <c r="DP159" s="77">
        <v>0</v>
      </c>
      <c r="DQ159" s="77">
        <v>0</v>
      </c>
      <c r="DR159" s="77">
        <v>0</v>
      </c>
      <c r="DS159" s="77">
        <v>0</v>
      </c>
      <c r="DT159" s="77">
        <v>0</v>
      </c>
      <c r="DU159" s="77">
        <v>0</v>
      </c>
      <c r="DV159" s="77">
        <v>3.4065889741758114E-5</v>
      </c>
      <c r="DW159" s="77">
        <v>3.4065889741758114E-5</v>
      </c>
      <c r="GE159" s="77" t="s">
        <v>422</v>
      </c>
      <c r="GF159" s="77" t="s">
        <v>155</v>
      </c>
      <c r="GG159" s="77" t="s">
        <v>424</v>
      </c>
      <c r="GH159" s="77" t="s">
        <v>300</v>
      </c>
      <c r="GI159" s="77">
        <v>2022</v>
      </c>
      <c r="GJ159" s="77" t="s">
        <v>305</v>
      </c>
      <c r="GK159" s="77">
        <v>222.22942162783369</v>
      </c>
      <c r="GL159" s="77">
        <v>306.60199899999998</v>
      </c>
      <c r="GM159" s="77">
        <v>2022</v>
      </c>
      <c r="GN159" s="77" t="s">
        <v>175</v>
      </c>
      <c r="GO159" s="77">
        <v>0.13250000000000001</v>
      </c>
      <c r="GP159" s="77">
        <v>3</v>
      </c>
      <c r="GQ159" s="77">
        <v>0</v>
      </c>
      <c r="GR159" s="77" t="s">
        <v>423</v>
      </c>
      <c r="GS159" s="77">
        <v>0.1527377521613833</v>
      </c>
      <c r="GT159" s="77">
        <v>33.942822323559618</v>
      </c>
      <c r="GU159" s="77">
        <v>0.1527377521613833</v>
      </c>
      <c r="GV159" s="248">
        <v>33.942822323559618</v>
      </c>
      <c r="GW159" s="248">
        <v>0.1527377521613833</v>
      </c>
      <c r="GX159" s="77">
        <v>33.942822323559618</v>
      </c>
      <c r="GY159" s="77">
        <v>0</v>
      </c>
      <c r="GZ159" s="77">
        <v>0</v>
      </c>
    </row>
    <row r="160" spans="3:208" x14ac:dyDescent="0.25">
      <c r="C160" s="246"/>
      <c r="D160" s="246"/>
      <c r="E160" s="246"/>
      <c r="F160" s="246"/>
      <c r="G160" s="246"/>
      <c r="H160" s="246"/>
      <c r="I160" s="247"/>
      <c r="J160" s="247"/>
      <c r="K160" s="247"/>
      <c r="L160" s="124"/>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S160" s="77" t="s">
        <v>927</v>
      </c>
      <c r="AT160" s="77" t="s">
        <v>155</v>
      </c>
      <c r="AU160" s="77" t="s">
        <v>452</v>
      </c>
      <c r="AV160" s="77">
        <v>2020</v>
      </c>
      <c r="AW160" s="77">
        <v>1</v>
      </c>
      <c r="AX160" s="77">
        <v>0</v>
      </c>
      <c r="AY160" s="77">
        <v>0</v>
      </c>
      <c r="AZ160" s="77">
        <v>0.30608486365712467</v>
      </c>
      <c r="BA160" s="77">
        <v>0.30608486365712467</v>
      </c>
      <c r="BB160" s="77">
        <v>0</v>
      </c>
      <c r="BC160" s="77">
        <v>0</v>
      </c>
      <c r="BD160" s="77">
        <v>0</v>
      </c>
      <c r="BE160" s="77">
        <v>0</v>
      </c>
      <c r="BF160" s="77">
        <v>0</v>
      </c>
      <c r="BG160" s="77">
        <v>0</v>
      </c>
      <c r="BH160" s="77">
        <v>0</v>
      </c>
      <c r="BI160" s="77">
        <v>0</v>
      </c>
      <c r="BJ160" s="77">
        <v>0</v>
      </c>
      <c r="BK160" s="77">
        <v>0</v>
      </c>
      <c r="BL160" s="77">
        <v>0</v>
      </c>
      <c r="BM160" s="77">
        <v>0</v>
      </c>
      <c r="BN160" s="77">
        <v>0.30608486365712467</v>
      </c>
      <c r="BO160" s="77">
        <v>0</v>
      </c>
      <c r="BP160" s="77">
        <v>0</v>
      </c>
      <c r="BQ160" s="77">
        <v>0</v>
      </c>
      <c r="BR160" s="77">
        <v>0</v>
      </c>
      <c r="BS160" s="77">
        <v>0</v>
      </c>
      <c r="BT160" s="77">
        <v>0</v>
      </c>
      <c r="BU160" s="77">
        <v>0</v>
      </c>
      <c r="BV160" s="77">
        <v>0</v>
      </c>
      <c r="BW160" s="77">
        <v>0</v>
      </c>
      <c r="BX160" s="77">
        <v>0</v>
      </c>
      <c r="BY160" s="77">
        <v>0</v>
      </c>
      <c r="CT160" s="77" t="s">
        <v>155</v>
      </c>
      <c r="CU160" s="77" t="s">
        <v>426</v>
      </c>
      <c r="CV160" s="77" t="s">
        <v>453</v>
      </c>
      <c r="CW160" s="77">
        <v>2020</v>
      </c>
      <c r="CX160" s="77">
        <v>0</v>
      </c>
      <c r="CY160" s="77">
        <v>0</v>
      </c>
      <c r="CZ160" s="77">
        <v>0</v>
      </c>
      <c r="DA160" s="77">
        <v>0</v>
      </c>
      <c r="DB160" s="77">
        <v>14146.13064133252</v>
      </c>
      <c r="DC160" s="77">
        <v>222.22942162783059</v>
      </c>
      <c r="DD160" s="77">
        <v>8585.7228092479454</v>
      </c>
      <c r="DE160" s="77">
        <v>5338.178410456745</v>
      </c>
      <c r="DF160" s="77">
        <v>813.21078921305093</v>
      </c>
      <c r="DG160" s="77">
        <v>0</v>
      </c>
      <c r="DH160" s="77">
        <v>0</v>
      </c>
      <c r="DI160" s="77">
        <v>0</v>
      </c>
      <c r="DJ160" s="77">
        <v>1.8686707470933939E-4</v>
      </c>
      <c r="DL160" s="77">
        <v>0</v>
      </c>
      <c r="DM160" s="77">
        <v>0.15196232130231604</v>
      </c>
      <c r="DN160" s="77">
        <v>0.15196232130231604</v>
      </c>
      <c r="DO160" s="77">
        <v>0</v>
      </c>
      <c r="DP160" s="77">
        <v>0</v>
      </c>
      <c r="DQ160" s="77">
        <v>0</v>
      </c>
      <c r="DR160" s="77">
        <v>0</v>
      </c>
      <c r="DS160" s="77">
        <v>0</v>
      </c>
      <c r="DT160" s="77">
        <v>0</v>
      </c>
      <c r="DU160" s="77">
        <v>0</v>
      </c>
      <c r="DV160" s="77">
        <v>0</v>
      </c>
      <c r="DW160" s="77">
        <v>0</v>
      </c>
      <c r="GE160" s="77" t="s">
        <v>425</v>
      </c>
      <c r="GF160" s="77" t="s">
        <v>155</v>
      </c>
      <c r="GG160" s="77" t="s">
        <v>424</v>
      </c>
      <c r="GH160" s="77" t="s">
        <v>300</v>
      </c>
      <c r="GI160" s="77">
        <v>2022</v>
      </c>
      <c r="GJ160" s="77" t="s">
        <v>301</v>
      </c>
      <c r="GK160" s="77">
        <v>8585.7228092480655</v>
      </c>
      <c r="GL160" s="77">
        <v>306.60199899999998</v>
      </c>
      <c r="GM160" s="77">
        <v>2022</v>
      </c>
      <c r="GN160" s="77" t="s">
        <v>175</v>
      </c>
      <c r="GO160" s="77">
        <v>5.3000000000000005E-2</v>
      </c>
      <c r="GP160" s="77">
        <v>3</v>
      </c>
      <c r="GQ160" s="77">
        <v>0</v>
      </c>
      <c r="GR160" s="77" t="s">
        <v>423</v>
      </c>
      <c r="GS160" s="77">
        <v>5.5966209081309413E-2</v>
      </c>
      <c r="GT160" s="77">
        <v>480.51035785654443</v>
      </c>
      <c r="GU160" s="77">
        <v>5.5966209081309413E-2</v>
      </c>
      <c r="GV160" s="248">
        <v>480.51035785654443</v>
      </c>
      <c r="GW160" s="248">
        <v>5.5966209081309413E-2</v>
      </c>
      <c r="GX160" s="77">
        <v>480.51035785654443</v>
      </c>
      <c r="GY160" s="77">
        <v>0</v>
      </c>
      <c r="GZ160" s="77">
        <v>0</v>
      </c>
    </row>
    <row r="161" spans="3:208" x14ac:dyDescent="0.25">
      <c r="C161" s="246"/>
      <c r="D161" s="246"/>
      <c r="E161" s="246"/>
      <c r="F161" s="246"/>
      <c r="G161" s="246"/>
      <c r="H161" s="246"/>
      <c r="I161" s="247"/>
      <c r="J161" s="247"/>
      <c r="K161" s="247"/>
      <c r="L161" s="124"/>
      <c r="M161" s="247"/>
      <c r="N161" s="247"/>
      <c r="O161" s="247"/>
      <c r="P161" s="247"/>
      <c r="Q161" s="247"/>
      <c r="R161" s="247"/>
      <c r="S161" s="247"/>
      <c r="T161" s="247"/>
      <c r="U161" s="247"/>
      <c r="V161" s="247"/>
      <c r="W161" s="247"/>
      <c r="X161" s="247"/>
      <c r="Y161" s="247"/>
      <c r="Z161" s="247"/>
      <c r="AA161" s="247"/>
      <c r="AB161" s="247"/>
      <c r="AC161" s="247"/>
      <c r="AD161" s="247"/>
      <c r="AE161" s="247"/>
      <c r="AF161" s="247"/>
      <c r="AG161" s="247"/>
      <c r="AH161" s="247"/>
      <c r="AI161" s="247"/>
      <c r="AJ161" s="247"/>
      <c r="AS161" s="77" t="s">
        <v>927</v>
      </c>
      <c r="AT161" s="77" t="s">
        <v>155</v>
      </c>
      <c r="AU161" s="77" t="s">
        <v>452</v>
      </c>
      <c r="AV161" s="77">
        <v>2021</v>
      </c>
      <c r="AW161" s="77">
        <v>1</v>
      </c>
      <c r="AX161" s="77">
        <v>0</v>
      </c>
      <c r="AY161" s="77">
        <v>0</v>
      </c>
      <c r="AZ161" s="77">
        <v>0.30608486365712467</v>
      </c>
      <c r="BA161" s="77">
        <v>0.30608486365712467</v>
      </c>
      <c r="BB161" s="77">
        <v>0</v>
      </c>
      <c r="BC161" s="77">
        <v>0</v>
      </c>
      <c r="BD161" s="77">
        <v>0.30608486365712467</v>
      </c>
      <c r="BE161" s="77">
        <v>0.30608486365712467</v>
      </c>
      <c r="BF161" s="77">
        <v>0</v>
      </c>
      <c r="BG161" s="77">
        <v>0</v>
      </c>
      <c r="BH161" s="77">
        <v>0</v>
      </c>
      <c r="BI161" s="77">
        <v>0</v>
      </c>
      <c r="BJ161" s="77">
        <v>0</v>
      </c>
      <c r="BK161" s="77">
        <v>0</v>
      </c>
      <c r="BL161" s="77">
        <v>0</v>
      </c>
      <c r="BM161" s="77">
        <v>0</v>
      </c>
      <c r="BN161" s="77">
        <v>0.30608486365712467</v>
      </c>
      <c r="BO161" s="77">
        <v>0.30608486365712467</v>
      </c>
      <c r="BP161" s="77">
        <v>0</v>
      </c>
      <c r="BQ161" s="77">
        <v>0</v>
      </c>
      <c r="BR161" s="77">
        <v>0</v>
      </c>
      <c r="BS161" s="77">
        <v>0</v>
      </c>
      <c r="BT161" s="77">
        <v>0</v>
      </c>
      <c r="BU161" s="77">
        <v>0</v>
      </c>
      <c r="BV161" s="77">
        <v>0</v>
      </c>
      <c r="BW161" s="77">
        <v>0</v>
      </c>
      <c r="BX161" s="77">
        <v>0</v>
      </c>
      <c r="BY161" s="77">
        <v>0</v>
      </c>
      <c r="CT161" s="77" t="s">
        <v>155</v>
      </c>
      <c r="CU161" s="77" t="s">
        <v>426</v>
      </c>
      <c r="CV161" s="77" t="s">
        <v>453</v>
      </c>
      <c r="CW161" s="77">
        <v>2021</v>
      </c>
      <c r="CX161" s="77">
        <v>0</v>
      </c>
      <c r="CY161" s="77">
        <v>0</v>
      </c>
      <c r="CZ161" s="77">
        <v>0</v>
      </c>
      <c r="DA161" s="77">
        <v>0</v>
      </c>
      <c r="DB161" s="77">
        <v>14146.13064133252</v>
      </c>
      <c r="DC161" s="77">
        <v>222.22942162783059</v>
      </c>
      <c r="DD161" s="77">
        <v>8585.7228092479454</v>
      </c>
      <c r="DE161" s="77">
        <v>5338.178410456745</v>
      </c>
      <c r="DF161" s="77">
        <v>813.21078921305093</v>
      </c>
      <c r="DG161" s="77">
        <v>813.21078921305093</v>
      </c>
      <c r="DH161" s="77">
        <v>0</v>
      </c>
      <c r="DI161" s="77">
        <v>0</v>
      </c>
      <c r="DJ161" s="77">
        <v>1.8686707470933939E-4</v>
      </c>
      <c r="DL161" s="77">
        <v>0</v>
      </c>
      <c r="DM161" s="77">
        <v>0.15196232130231604</v>
      </c>
      <c r="DN161" s="77">
        <v>0.15196232130231604</v>
      </c>
      <c r="DO161" s="77">
        <v>0</v>
      </c>
      <c r="DP161" s="77">
        <v>0.15196232130231604</v>
      </c>
      <c r="DQ161" s="77">
        <v>0.15196232130231604</v>
      </c>
      <c r="DR161" s="77">
        <v>0</v>
      </c>
      <c r="DS161" s="77">
        <v>0</v>
      </c>
      <c r="DT161" s="77">
        <v>0</v>
      </c>
      <c r="DU161" s="77">
        <v>0</v>
      </c>
      <c r="DV161" s="77">
        <v>0</v>
      </c>
      <c r="DW161" s="77">
        <v>0</v>
      </c>
      <c r="GE161" s="77" t="s">
        <v>427</v>
      </c>
      <c r="GF161" s="77" t="s">
        <v>155</v>
      </c>
      <c r="GG161" s="77" t="s">
        <v>424</v>
      </c>
      <c r="GH161" s="77" t="s">
        <v>300</v>
      </c>
      <c r="GI161" s="77">
        <v>2022</v>
      </c>
      <c r="GJ161" s="77" t="s">
        <v>303</v>
      </c>
      <c r="GK161" s="77">
        <v>5338.1784104568214</v>
      </c>
      <c r="GL161" s="77">
        <v>306.60199899999998</v>
      </c>
      <c r="GM161" s="77">
        <v>2022</v>
      </c>
      <c r="GN161" s="77" t="s">
        <v>175</v>
      </c>
      <c r="GO161" s="77">
        <v>5.3000000000000005E-2</v>
      </c>
      <c r="GP161" s="77">
        <v>3</v>
      </c>
      <c r="GQ161" s="77">
        <v>0</v>
      </c>
      <c r="GR161" s="77" t="s">
        <v>423</v>
      </c>
      <c r="GS161" s="77">
        <v>5.5966209081309413E-2</v>
      </c>
      <c r="GT161" s="77">
        <v>298.75760903295838</v>
      </c>
      <c r="GU161" s="77">
        <v>5.5966209081309413E-2</v>
      </c>
      <c r="GV161" s="248">
        <v>298.75760903295838</v>
      </c>
      <c r="GW161" s="248">
        <v>5.5966209081309413E-2</v>
      </c>
      <c r="GX161" s="77">
        <v>298.75760903295838</v>
      </c>
      <c r="GY161" s="77">
        <v>0</v>
      </c>
      <c r="GZ161" s="77">
        <v>0</v>
      </c>
    </row>
    <row r="162" spans="3:208" x14ac:dyDescent="0.25">
      <c r="C162" s="246"/>
      <c r="D162" s="246"/>
      <c r="E162" s="246"/>
      <c r="F162" s="246"/>
      <c r="G162" s="246"/>
      <c r="H162" s="246"/>
      <c r="I162" s="247"/>
      <c r="J162" s="247"/>
      <c r="K162" s="247"/>
      <c r="L162" s="124"/>
      <c r="M162" s="247"/>
      <c r="N162" s="247"/>
      <c r="O162" s="247"/>
      <c r="P162" s="247"/>
      <c r="Q162" s="247"/>
      <c r="R162" s="247"/>
      <c r="S162" s="247"/>
      <c r="T162" s="247"/>
      <c r="U162" s="247"/>
      <c r="V162" s="247"/>
      <c r="W162" s="247"/>
      <c r="X162" s="247"/>
      <c r="Y162" s="247"/>
      <c r="Z162" s="247"/>
      <c r="AA162" s="247"/>
      <c r="AB162" s="247"/>
      <c r="AC162" s="247"/>
      <c r="AD162" s="247"/>
      <c r="AE162" s="247"/>
      <c r="AF162" s="247"/>
      <c r="AG162" s="247"/>
      <c r="AH162" s="247"/>
      <c r="AI162" s="247"/>
      <c r="AJ162" s="247"/>
      <c r="AS162" s="77" t="s">
        <v>927</v>
      </c>
      <c r="AT162" s="77" t="s">
        <v>155</v>
      </c>
      <c r="AU162" s="77" t="s">
        <v>452</v>
      </c>
      <c r="AV162" s="77">
        <v>2022</v>
      </c>
      <c r="AW162" s="77">
        <v>0.93457943925233644</v>
      </c>
      <c r="AX162" s="77">
        <v>0</v>
      </c>
      <c r="AY162" s="77">
        <v>0</v>
      </c>
      <c r="AZ162" s="77">
        <v>0.29613854773001702</v>
      </c>
      <c r="BA162" s="77">
        <v>0.29613854773001702</v>
      </c>
      <c r="BB162" s="77">
        <v>0</v>
      </c>
      <c r="BC162" s="77">
        <v>0</v>
      </c>
      <c r="BD162" s="77">
        <v>0.29613854773001702</v>
      </c>
      <c r="BE162" s="77">
        <v>0.29613854773001702</v>
      </c>
      <c r="BF162" s="77">
        <v>0</v>
      </c>
      <c r="BG162" s="77">
        <v>0</v>
      </c>
      <c r="BH162" s="77">
        <v>0.29232112218571316</v>
      </c>
      <c r="BI162" s="77">
        <v>0.29232112218571316</v>
      </c>
      <c r="BJ162" s="77">
        <v>0</v>
      </c>
      <c r="BK162" s="77">
        <v>0</v>
      </c>
      <c r="BL162" s="77">
        <v>0</v>
      </c>
      <c r="BM162" s="77">
        <v>0</v>
      </c>
      <c r="BN162" s="77">
        <v>0.2767649978785206</v>
      </c>
      <c r="BO162" s="77">
        <v>0.2767649978785206</v>
      </c>
      <c r="BP162" s="77">
        <v>0.27319731045393753</v>
      </c>
      <c r="BQ162" s="77">
        <v>0</v>
      </c>
      <c r="BR162" s="77">
        <v>0</v>
      </c>
      <c r="BS162" s="77">
        <v>0</v>
      </c>
      <c r="BT162" s="77">
        <v>0</v>
      </c>
      <c r="BU162" s="77">
        <v>0</v>
      </c>
      <c r="BV162" s="77">
        <v>0.29232112218571316</v>
      </c>
      <c r="BW162" s="77">
        <v>0.27319731045393753</v>
      </c>
      <c r="BX162" s="77">
        <v>0.29232112218571316</v>
      </c>
      <c r="BY162" s="77">
        <v>0.27319731045393753</v>
      </c>
      <c r="CT162" s="77" t="s">
        <v>155</v>
      </c>
      <c r="CU162" s="77" t="s">
        <v>426</v>
      </c>
      <c r="CV162" s="77" t="s">
        <v>453</v>
      </c>
      <c r="CW162" s="77">
        <v>2022</v>
      </c>
      <c r="CX162" s="77">
        <v>0</v>
      </c>
      <c r="CY162" s="77">
        <v>0</v>
      </c>
      <c r="CZ162" s="77">
        <v>0</v>
      </c>
      <c r="DA162" s="77">
        <v>0</v>
      </c>
      <c r="DB162" s="77">
        <v>14146.13064133252</v>
      </c>
      <c r="DC162" s="77">
        <v>222.22942162783059</v>
      </c>
      <c r="DD162" s="77">
        <v>8585.7228092479454</v>
      </c>
      <c r="DE162" s="77">
        <v>5338.178410456745</v>
      </c>
      <c r="DF162" s="77">
        <v>813.21078921305093</v>
      </c>
      <c r="DG162" s="77">
        <v>813.21078921305093</v>
      </c>
      <c r="DH162" s="77">
        <v>813.21078921305093</v>
      </c>
      <c r="DI162" s="77">
        <v>0</v>
      </c>
      <c r="DJ162" s="77">
        <v>1.8686707470933939E-4</v>
      </c>
      <c r="DL162" s="77">
        <v>0</v>
      </c>
      <c r="DM162" s="77">
        <v>0.15196232130231604</v>
      </c>
      <c r="DN162" s="77">
        <v>0.15196232130231604</v>
      </c>
      <c r="DO162" s="77">
        <v>0</v>
      </c>
      <c r="DP162" s="77">
        <v>0.15196232130231604</v>
      </c>
      <c r="DQ162" s="77">
        <v>0.15196232130231604</v>
      </c>
      <c r="DR162" s="77">
        <v>0</v>
      </c>
      <c r="DS162" s="77">
        <v>0.15196232130231604</v>
      </c>
      <c r="DT162" s="77">
        <v>0.15196232130231604</v>
      </c>
      <c r="DU162" s="77">
        <v>0</v>
      </c>
      <c r="DV162" s="77">
        <v>0</v>
      </c>
      <c r="DW162" s="77">
        <v>0</v>
      </c>
      <c r="GE162" s="77" t="s">
        <v>422</v>
      </c>
      <c r="GF162" s="77" t="s">
        <v>155</v>
      </c>
      <c r="GG162" s="77" t="s">
        <v>424</v>
      </c>
      <c r="GH162" s="77" t="s">
        <v>300</v>
      </c>
      <c r="GI162" s="77">
        <v>2023</v>
      </c>
      <c r="GJ162" s="77" t="s">
        <v>305</v>
      </c>
      <c r="GK162" s="77">
        <v>233.23007680794251</v>
      </c>
      <c r="GL162" s="77">
        <v>306.60199899999998</v>
      </c>
      <c r="GM162" s="77">
        <v>2023</v>
      </c>
      <c r="GN162" s="77" t="s">
        <v>175</v>
      </c>
      <c r="GO162" s="77">
        <v>0.13250000000000001</v>
      </c>
      <c r="GP162" s="77">
        <v>3</v>
      </c>
      <c r="GQ162" s="77">
        <v>0</v>
      </c>
      <c r="GR162" s="77" t="s">
        <v>423</v>
      </c>
      <c r="GS162" s="77">
        <v>0</v>
      </c>
      <c r="GT162" s="77">
        <v>0</v>
      </c>
      <c r="GU162" s="77">
        <v>0.1527377521613833</v>
      </c>
      <c r="GV162" s="248">
        <v>35.623037668071916</v>
      </c>
      <c r="GW162" s="248">
        <v>0.1527377521613833</v>
      </c>
      <c r="GX162" s="77">
        <v>35.623037668071916</v>
      </c>
      <c r="GY162" s="77">
        <v>0.1527377521613833</v>
      </c>
      <c r="GZ162" s="77">
        <v>35.623037668071916</v>
      </c>
    </row>
    <row r="163" spans="3:208" x14ac:dyDescent="0.25">
      <c r="C163" s="246"/>
      <c r="D163" s="246"/>
      <c r="E163" s="246"/>
      <c r="F163" s="246"/>
      <c r="G163" s="246"/>
      <c r="H163" s="246"/>
      <c r="I163" s="247"/>
      <c r="J163" s="247"/>
      <c r="K163" s="247"/>
      <c r="L163" s="124"/>
      <c r="M163" s="247"/>
      <c r="N163" s="247"/>
      <c r="O163" s="247"/>
      <c r="P163" s="247"/>
      <c r="Q163" s="247"/>
      <c r="R163" s="247"/>
      <c r="S163" s="247"/>
      <c r="T163" s="247"/>
      <c r="U163" s="247"/>
      <c r="V163" s="247"/>
      <c r="W163" s="247"/>
      <c r="X163" s="247"/>
      <c r="Y163" s="247"/>
      <c r="Z163" s="247"/>
      <c r="AA163" s="247"/>
      <c r="AB163" s="247"/>
      <c r="AC163" s="247"/>
      <c r="AD163" s="247"/>
      <c r="AE163" s="247"/>
      <c r="AF163" s="247"/>
      <c r="AG163" s="247"/>
      <c r="AH163" s="247"/>
      <c r="AI163" s="247"/>
      <c r="AJ163" s="247"/>
      <c r="AS163" s="77" t="s">
        <v>927</v>
      </c>
      <c r="AT163" s="77" t="s">
        <v>155</v>
      </c>
      <c r="AU163" s="77" t="s">
        <v>452</v>
      </c>
      <c r="AV163" s="77">
        <v>2023</v>
      </c>
      <c r="AW163" s="77">
        <v>0.87343872827321156</v>
      </c>
      <c r="AX163" s="77">
        <v>0</v>
      </c>
      <c r="AY163" s="77">
        <v>0</v>
      </c>
      <c r="AZ163" s="77">
        <v>0</v>
      </c>
      <c r="BA163" s="77">
        <v>0</v>
      </c>
      <c r="BB163" s="77">
        <v>0</v>
      </c>
      <c r="BC163" s="77">
        <v>0</v>
      </c>
      <c r="BD163" s="77">
        <v>0.30703942965471703</v>
      </c>
      <c r="BE163" s="77">
        <v>0.30703942965471703</v>
      </c>
      <c r="BF163" s="77">
        <v>0</v>
      </c>
      <c r="BG163" s="77">
        <v>0</v>
      </c>
      <c r="BH163" s="77">
        <v>0.30308132652279141</v>
      </c>
      <c r="BI163" s="77">
        <v>0.30308132652279141</v>
      </c>
      <c r="BJ163" s="77">
        <v>0</v>
      </c>
      <c r="BK163" s="77">
        <v>0</v>
      </c>
      <c r="BL163" s="77">
        <v>0.30308132652279141</v>
      </c>
      <c r="BM163" s="77">
        <v>0.30308132652279141</v>
      </c>
      <c r="BN163" s="77">
        <v>0</v>
      </c>
      <c r="BO163" s="77">
        <v>0.26818012896734822</v>
      </c>
      <c r="BP163" s="77">
        <v>0.2647229684014249</v>
      </c>
      <c r="BQ163" s="77">
        <v>0.2647229684014249</v>
      </c>
      <c r="BR163" s="77">
        <v>0</v>
      </c>
      <c r="BS163" s="77">
        <v>0</v>
      </c>
      <c r="BT163" s="77">
        <v>0</v>
      </c>
      <c r="BU163" s="77">
        <v>0</v>
      </c>
      <c r="BV163" s="77">
        <v>0.30308132652279141</v>
      </c>
      <c r="BW163" s="77">
        <v>0.2647229684014249</v>
      </c>
      <c r="BX163" s="77">
        <v>0.30308132652279141</v>
      </c>
      <c r="BY163" s="77">
        <v>0.2647229684014249</v>
      </c>
      <c r="CT163" s="77" t="s">
        <v>155</v>
      </c>
      <c r="CU163" s="77" t="s">
        <v>426</v>
      </c>
      <c r="CV163" s="77" t="s">
        <v>453</v>
      </c>
      <c r="CW163" s="77">
        <v>2023</v>
      </c>
      <c r="CX163" s="77">
        <v>0</v>
      </c>
      <c r="CY163" s="77">
        <v>0</v>
      </c>
      <c r="CZ163" s="77">
        <v>0</v>
      </c>
      <c r="DA163" s="77">
        <v>0</v>
      </c>
      <c r="DB163" s="77">
        <v>14664.63755643663</v>
      </c>
      <c r="DC163" s="77">
        <v>233.23007680793921</v>
      </c>
      <c r="DD163" s="77">
        <v>8896.5159934285948</v>
      </c>
      <c r="DE163" s="77">
        <v>5534.8914862000929</v>
      </c>
      <c r="DF163" s="77">
        <v>0</v>
      </c>
      <c r="DG163" s="77">
        <v>843.29420601054301</v>
      </c>
      <c r="DH163" s="77">
        <v>843.29420601054301</v>
      </c>
      <c r="DI163" s="77">
        <v>843.29420601054301</v>
      </c>
      <c r="DJ163" s="77">
        <v>1.8686707470933939E-4</v>
      </c>
      <c r="DL163" s="77">
        <v>0</v>
      </c>
      <c r="DM163" s="77">
        <v>0</v>
      </c>
      <c r="DN163" s="77">
        <v>0</v>
      </c>
      <c r="DO163" s="77">
        <v>0</v>
      </c>
      <c r="DP163" s="77">
        <v>0.15758392139652519</v>
      </c>
      <c r="DQ163" s="77">
        <v>0.15758392139652519</v>
      </c>
      <c r="DR163" s="77">
        <v>0</v>
      </c>
      <c r="DS163" s="77">
        <v>0.15758392139652519</v>
      </c>
      <c r="DT163" s="77">
        <v>0.15758392139652519</v>
      </c>
      <c r="DU163" s="77">
        <v>0</v>
      </c>
      <c r="DV163" s="77">
        <v>0.15758392139652519</v>
      </c>
      <c r="DW163" s="77">
        <v>0.15758392139652519</v>
      </c>
      <c r="GE163" s="77" t="s">
        <v>425</v>
      </c>
      <c r="GF163" s="77" t="s">
        <v>155</v>
      </c>
      <c r="GG163" s="77" t="s">
        <v>424</v>
      </c>
      <c r="GH163" s="77" t="s">
        <v>300</v>
      </c>
      <c r="GI163" s="77">
        <v>2023</v>
      </c>
      <c r="GJ163" s="77" t="s">
        <v>301</v>
      </c>
      <c r="GK163" s="77">
        <v>8896.5159934287203</v>
      </c>
      <c r="GL163" s="77">
        <v>306.60199899999998</v>
      </c>
      <c r="GM163" s="77">
        <v>2023</v>
      </c>
      <c r="GN163" s="77" t="s">
        <v>175</v>
      </c>
      <c r="GO163" s="77">
        <v>5.3000000000000005E-2</v>
      </c>
      <c r="GP163" s="77">
        <v>3</v>
      </c>
      <c r="GQ163" s="77">
        <v>0</v>
      </c>
      <c r="GR163" s="77" t="s">
        <v>423</v>
      </c>
      <c r="GS163" s="77">
        <v>0</v>
      </c>
      <c r="GT163" s="77">
        <v>0</v>
      </c>
      <c r="GU163" s="77">
        <v>5.5966209081309413E-2</v>
      </c>
      <c r="GV163" s="248">
        <v>497.9042741834449</v>
      </c>
      <c r="GW163" s="248">
        <v>5.5966209081309413E-2</v>
      </c>
      <c r="GX163" s="77">
        <v>497.9042741834449</v>
      </c>
      <c r="GY163" s="77">
        <v>5.5966209081309413E-2</v>
      </c>
      <c r="GZ163" s="77">
        <v>497.9042741834449</v>
      </c>
    </row>
    <row r="164" spans="3:208" x14ac:dyDescent="0.25">
      <c r="C164" s="246"/>
      <c r="D164" s="246"/>
      <c r="E164" s="246"/>
      <c r="F164" s="246"/>
      <c r="G164" s="246"/>
      <c r="H164" s="246"/>
      <c r="I164" s="247"/>
      <c r="J164" s="247"/>
      <c r="K164" s="247"/>
      <c r="L164" s="124"/>
      <c r="M164" s="247"/>
      <c r="N164" s="247"/>
      <c r="O164" s="247"/>
      <c r="P164" s="247"/>
      <c r="Q164" s="247"/>
      <c r="R164" s="247"/>
      <c r="S164" s="247"/>
      <c r="T164" s="247"/>
      <c r="U164" s="247"/>
      <c r="V164" s="247"/>
      <c r="W164" s="247"/>
      <c r="X164" s="247"/>
      <c r="Y164" s="247"/>
      <c r="Z164" s="247"/>
      <c r="AA164" s="247"/>
      <c r="AB164" s="247"/>
      <c r="AC164" s="247"/>
      <c r="AD164" s="247"/>
      <c r="AE164" s="247"/>
      <c r="AF164" s="247"/>
      <c r="AG164" s="247"/>
      <c r="AH164" s="247"/>
      <c r="AI164" s="247"/>
      <c r="AJ164" s="247"/>
      <c r="AS164" s="77" t="s">
        <v>927</v>
      </c>
      <c r="AT164" s="77" t="s">
        <v>155</v>
      </c>
      <c r="AU164" s="77" t="s">
        <v>452</v>
      </c>
      <c r="AV164" s="77">
        <v>2024</v>
      </c>
      <c r="AW164" s="77">
        <v>0.81629787689085187</v>
      </c>
      <c r="AX164" s="77">
        <v>0</v>
      </c>
      <c r="AY164" s="77">
        <v>0</v>
      </c>
      <c r="AZ164" s="77">
        <v>0</v>
      </c>
      <c r="BA164" s="77">
        <v>0</v>
      </c>
      <c r="BB164" s="77">
        <v>0</v>
      </c>
      <c r="BC164" s="77">
        <v>0</v>
      </c>
      <c r="BD164" s="77">
        <v>0</v>
      </c>
      <c r="BE164" s="77">
        <v>0</v>
      </c>
      <c r="BF164" s="77">
        <v>0</v>
      </c>
      <c r="BG164" s="77">
        <v>0</v>
      </c>
      <c r="BH164" s="77">
        <v>0.30308132652279141</v>
      </c>
      <c r="BI164" s="77">
        <v>0.30308132652279141</v>
      </c>
      <c r="BJ164" s="77">
        <v>0</v>
      </c>
      <c r="BK164" s="77">
        <v>0</v>
      </c>
      <c r="BL164" s="77">
        <v>0.30308132652279141</v>
      </c>
      <c r="BM164" s="77">
        <v>0.30308132652279141</v>
      </c>
      <c r="BN164" s="77">
        <v>0</v>
      </c>
      <c r="BO164" s="77">
        <v>0</v>
      </c>
      <c r="BP164" s="77">
        <v>0.24740464336581766</v>
      </c>
      <c r="BQ164" s="77">
        <v>0.24740464336581766</v>
      </c>
      <c r="BR164" s="77">
        <v>0</v>
      </c>
      <c r="BS164" s="77">
        <v>0</v>
      </c>
      <c r="BT164" s="77">
        <v>0</v>
      </c>
      <c r="BU164" s="77">
        <v>0</v>
      </c>
      <c r="BV164" s="77">
        <v>0.30308132652279141</v>
      </c>
      <c r="BW164" s="77">
        <v>0.24740464336581766</v>
      </c>
      <c r="BX164" s="77">
        <v>0.30308132652279141</v>
      </c>
      <c r="BY164" s="77">
        <v>0.24740464336581766</v>
      </c>
      <c r="CT164" s="77" t="s">
        <v>155</v>
      </c>
      <c r="CU164" s="77" t="s">
        <v>426</v>
      </c>
      <c r="CV164" s="77" t="s">
        <v>453</v>
      </c>
      <c r="CW164" s="77">
        <v>2024</v>
      </c>
      <c r="CX164" s="77">
        <v>0</v>
      </c>
      <c r="CY164" s="77">
        <v>0</v>
      </c>
      <c r="CZ164" s="77">
        <v>0</v>
      </c>
      <c r="DA164" s="77">
        <v>0</v>
      </c>
      <c r="DB164" s="77">
        <v>14664.63755643663</v>
      </c>
      <c r="DC164" s="77">
        <v>233.23007680793921</v>
      </c>
      <c r="DD164" s="77">
        <v>8896.5159934285948</v>
      </c>
      <c r="DE164" s="77">
        <v>5534.8914862000929</v>
      </c>
      <c r="DF164" s="77">
        <v>0</v>
      </c>
      <c r="DG164" s="77">
        <v>0</v>
      </c>
      <c r="DH164" s="77">
        <v>843.29420601054301</v>
      </c>
      <c r="DI164" s="77">
        <v>843.29420601054301</v>
      </c>
      <c r="DJ164" s="77">
        <v>1.8686707470933939E-4</v>
      </c>
      <c r="DL164" s="77">
        <v>0</v>
      </c>
      <c r="DM164" s="77">
        <v>0</v>
      </c>
      <c r="DN164" s="77">
        <v>0</v>
      </c>
      <c r="DO164" s="77">
        <v>0</v>
      </c>
      <c r="DP164" s="77">
        <v>0</v>
      </c>
      <c r="DQ164" s="77">
        <v>0</v>
      </c>
      <c r="DR164" s="77">
        <v>0</v>
      </c>
      <c r="DS164" s="77">
        <v>0.15758392139652519</v>
      </c>
      <c r="DT164" s="77">
        <v>0.15758392139652519</v>
      </c>
      <c r="DU164" s="77">
        <v>0</v>
      </c>
      <c r="DV164" s="77">
        <v>0.15758392139652519</v>
      </c>
      <c r="DW164" s="77">
        <v>0.15758392139652519</v>
      </c>
      <c r="GE164" s="77" t="s">
        <v>427</v>
      </c>
      <c r="GF164" s="77" t="s">
        <v>155</v>
      </c>
      <c r="GG164" s="77" t="s">
        <v>424</v>
      </c>
      <c r="GH164" s="77" t="s">
        <v>300</v>
      </c>
      <c r="GI164" s="77">
        <v>2023</v>
      </c>
      <c r="GJ164" s="77" t="s">
        <v>303</v>
      </c>
      <c r="GK164" s="77">
        <v>5534.8914862001711</v>
      </c>
      <c r="GL164" s="77">
        <v>306.60199899999998</v>
      </c>
      <c r="GM164" s="77">
        <v>2023</v>
      </c>
      <c r="GN164" s="77" t="s">
        <v>175</v>
      </c>
      <c r="GO164" s="77">
        <v>5.3000000000000005E-2</v>
      </c>
      <c r="GP164" s="77">
        <v>3</v>
      </c>
      <c r="GQ164" s="77">
        <v>0</v>
      </c>
      <c r="GR164" s="77" t="s">
        <v>423</v>
      </c>
      <c r="GS164" s="77">
        <v>0</v>
      </c>
      <c r="GT164" s="77">
        <v>0</v>
      </c>
      <c r="GU164" s="77">
        <v>5.5966209081309413E-2</v>
      </c>
      <c r="GV164" s="248">
        <v>309.7668941590382</v>
      </c>
      <c r="GW164" s="248">
        <v>5.5966209081309413E-2</v>
      </c>
      <c r="GX164" s="77">
        <v>309.7668941590382</v>
      </c>
      <c r="GY164" s="77">
        <v>5.5966209081309413E-2</v>
      </c>
      <c r="GZ164" s="77">
        <v>309.7668941590382</v>
      </c>
    </row>
    <row r="165" spans="3:208" x14ac:dyDescent="0.25">
      <c r="C165" s="246"/>
      <c r="D165" s="246"/>
      <c r="E165" s="246"/>
      <c r="F165" s="246"/>
      <c r="G165" s="246"/>
      <c r="H165" s="246"/>
      <c r="I165" s="247"/>
      <c r="J165" s="247"/>
      <c r="K165" s="247"/>
      <c r="L165" s="124"/>
      <c r="M165" s="247"/>
      <c r="N165" s="247"/>
      <c r="O165" s="247"/>
      <c r="P165" s="247"/>
      <c r="Q165" s="247"/>
      <c r="R165" s="247"/>
      <c r="S165" s="247"/>
      <c r="T165" s="247"/>
      <c r="U165" s="247"/>
      <c r="V165" s="247"/>
      <c r="W165" s="247"/>
      <c r="X165" s="247"/>
      <c r="Y165" s="247"/>
      <c r="Z165" s="247"/>
      <c r="AA165" s="247"/>
      <c r="AB165" s="247"/>
      <c r="AC165" s="247"/>
      <c r="AD165" s="247"/>
      <c r="AE165" s="247"/>
      <c r="AF165" s="247"/>
      <c r="AG165" s="247"/>
      <c r="AH165" s="247"/>
      <c r="AI165" s="247"/>
      <c r="AJ165" s="247"/>
      <c r="AS165" s="77" t="s">
        <v>927</v>
      </c>
      <c r="AT165" s="77" t="s">
        <v>155</v>
      </c>
      <c r="AU165" s="77" t="s">
        <v>452</v>
      </c>
      <c r="AV165" s="77">
        <v>2025</v>
      </c>
      <c r="AW165" s="77">
        <v>0.76289521204752508</v>
      </c>
      <c r="AX165" s="77">
        <v>0</v>
      </c>
      <c r="AY165" s="77">
        <v>0</v>
      </c>
      <c r="AZ165" s="77">
        <v>0</v>
      </c>
      <c r="BA165" s="77">
        <v>0</v>
      </c>
      <c r="BB165" s="77">
        <v>0</v>
      </c>
      <c r="BC165" s="77">
        <v>0</v>
      </c>
      <c r="BD165" s="77">
        <v>0</v>
      </c>
      <c r="BE165" s="77">
        <v>0</v>
      </c>
      <c r="BF165" s="77">
        <v>0</v>
      </c>
      <c r="BG165" s="77">
        <v>0</v>
      </c>
      <c r="BH165" s="77">
        <v>0</v>
      </c>
      <c r="BI165" s="77">
        <v>0</v>
      </c>
      <c r="BJ165" s="77">
        <v>0</v>
      </c>
      <c r="BK165" s="77">
        <v>0</v>
      </c>
      <c r="BL165" s="77">
        <v>0.30308132652279141</v>
      </c>
      <c r="BM165" s="77">
        <v>0.30308132652279141</v>
      </c>
      <c r="BN165" s="77">
        <v>0</v>
      </c>
      <c r="BO165" s="77">
        <v>0</v>
      </c>
      <c r="BP165" s="77">
        <v>0</v>
      </c>
      <c r="BQ165" s="77">
        <v>0.23121929286525014</v>
      </c>
      <c r="BR165" s="77">
        <v>0</v>
      </c>
      <c r="BS165" s="77">
        <v>0</v>
      </c>
      <c r="BT165" s="77">
        <v>0</v>
      </c>
      <c r="BU165" s="77">
        <v>0</v>
      </c>
      <c r="BV165" s="77">
        <v>0</v>
      </c>
      <c r="BW165" s="77">
        <v>0</v>
      </c>
      <c r="BX165" s="77">
        <v>0</v>
      </c>
      <c r="BY165" s="77">
        <v>0</v>
      </c>
      <c r="CT165" s="77" t="s">
        <v>155</v>
      </c>
      <c r="CU165" s="77" t="s">
        <v>426</v>
      </c>
      <c r="CV165" s="77" t="s">
        <v>453</v>
      </c>
      <c r="CW165" s="77">
        <v>2025</v>
      </c>
      <c r="CX165" s="77">
        <v>0</v>
      </c>
      <c r="CY165" s="77">
        <v>0</v>
      </c>
      <c r="CZ165" s="77">
        <v>0</v>
      </c>
      <c r="DA165" s="77">
        <v>0</v>
      </c>
      <c r="DB165" s="77">
        <v>14664.63755643663</v>
      </c>
      <c r="DC165" s="77">
        <v>233.23007680793921</v>
      </c>
      <c r="DD165" s="77">
        <v>8896.5159934285948</v>
      </c>
      <c r="DE165" s="77">
        <v>5534.8914862000929</v>
      </c>
      <c r="DF165" s="77">
        <v>0</v>
      </c>
      <c r="DG165" s="77">
        <v>0</v>
      </c>
      <c r="DH165" s="77">
        <v>0</v>
      </c>
      <c r="DI165" s="77">
        <v>843.29420601054301</v>
      </c>
      <c r="DJ165" s="77">
        <v>1.8686707470933939E-4</v>
      </c>
      <c r="DL165" s="77">
        <v>0</v>
      </c>
      <c r="DM165" s="77">
        <v>0</v>
      </c>
      <c r="DN165" s="77">
        <v>0</v>
      </c>
      <c r="DO165" s="77">
        <v>0</v>
      </c>
      <c r="DP165" s="77">
        <v>0</v>
      </c>
      <c r="DQ165" s="77">
        <v>0</v>
      </c>
      <c r="DR165" s="77">
        <v>0</v>
      </c>
      <c r="DS165" s="77">
        <v>0</v>
      </c>
      <c r="DT165" s="77">
        <v>0</v>
      </c>
      <c r="DU165" s="77">
        <v>0</v>
      </c>
      <c r="DV165" s="77">
        <v>0.15758392139652519</v>
      </c>
      <c r="DW165" s="77">
        <v>0.15758392139652519</v>
      </c>
      <c r="GE165" s="77" t="s">
        <v>422</v>
      </c>
      <c r="GF165" s="77" t="s">
        <v>155</v>
      </c>
      <c r="GG165" s="77" t="s">
        <v>424</v>
      </c>
      <c r="GH165" s="77" t="s">
        <v>300</v>
      </c>
      <c r="GI165" s="77">
        <v>2024</v>
      </c>
      <c r="GJ165" s="77" t="s">
        <v>305</v>
      </c>
      <c r="GK165" s="77">
        <v>233.23007680794251</v>
      </c>
      <c r="GL165" s="77">
        <v>306.60199899999998</v>
      </c>
      <c r="GM165" s="77">
        <v>2024</v>
      </c>
      <c r="GN165" s="77" t="s">
        <v>175</v>
      </c>
      <c r="GO165" s="77">
        <v>0.13250000000000001</v>
      </c>
      <c r="GP165" s="77">
        <v>3</v>
      </c>
      <c r="GQ165" s="77">
        <v>0</v>
      </c>
      <c r="GR165" s="77" t="s">
        <v>423</v>
      </c>
      <c r="GS165" s="77">
        <v>0</v>
      </c>
      <c r="GT165" s="77">
        <v>0</v>
      </c>
      <c r="GU165" s="77">
        <v>0</v>
      </c>
      <c r="GV165" s="248">
        <v>0</v>
      </c>
      <c r="GW165" s="248">
        <v>0.1527377521613833</v>
      </c>
      <c r="GX165" s="77">
        <v>35.623037668071916</v>
      </c>
      <c r="GY165" s="77">
        <v>0.1527377521613833</v>
      </c>
      <c r="GZ165" s="77">
        <v>35.623037668071916</v>
      </c>
    </row>
    <row r="166" spans="3:208" x14ac:dyDescent="0.25">
      <c r="C166" s="246"/>
      <c r="D166" s="246"/>
      <c r="E166" s="246"/>
      <c r="F166" s="246"/>
      <c r="G166" s="246"/>
      <c r="H166" s="246"/>
      <c r="I166" s="247"/>
      <c r="J166" s="247"/>
      <c r="K166" s="247"/>
      <c r="L166" s="124"/>
      <c r="M166" s="247"/>
      <c r="N166" s="247"/>
      <c r="O166" s="247"/>
      <c r="P166" s="247"/>
      <c r="Q166" s="247"/>
      <c r="R166" s="247"/>
      <c r="S166" s="247"/>
      <c r="T166" s="247"/>
      <c r="U166" s="247"/>
      <c r="V166" s="247"/>
      <c r="W166" s="247"/>
      <c r="X166" s="247"/>
      <c r="Y166" s="247"/>
      <c r="Z166" s="247"/>
      <c r="AA166" s="247"/>
      <c r="AB166" s="247"/>
      <c r="AC166" s="247"/>
      <c r="AD166" s="247"/>
      <c r="AE166" s="247"/>
      <c r="AF166" s="247"/>
      <c r="AG166" s="247"/>
      <c r="AH166" s="247"/>
      <c r="AI166" s="247"/>
      <c r="AJ166" s="247"/>
      <c r="AS166" s="77" t="s">
        <v>927</v>
      </c>
      <c r="AT166" s="77" t="s">
        <v>155</v>
      </c>
      <c r="AU166" s="77" t="s">
        <v>454</v>
      </c>
      <c r="AV166" s="77">
        <v>2020</v>
      </c>
      <c r="AW166" s="77">
        <v>1</v>
      </c>
      <c r="AX166" s="77">
        <v>0</v>
      </c>
      <c r="AY166" s="77">
        <v>0</v>
      </c>
      <c r="AZ166" s="77">
        <v>20.347850501909758</v>
      </c>
      <c r="BA166" s="77">
        <v>20.347850501909758</v>
      </c>
      <c r="BB166" s="77">
        <v>0</v>
      </c>
      <c r="BC166" s="77">
        <v>0</v>
      </c>
      <c r="BD166" s="77">
        <v>0</v>
      </c>
      <c r="BE166" s="77">
        <v>0</v>
      </c>
      <c r="BF166" s="77">
        <v>0</v>
      </c>
      <c r="BG166" s="77">
        <v>0</v>
      </c>
      <c r="BH166" s="77">
        <v>0</v>
      </c>
      <c r="BI166" s="77">
        <v>0</v>
      </c>
      <c r="BJ166" s="77">
        <v>0</v>
      </c>
      <c r="BK166" s="77">
        <v>0</v>
      </c>
      <c r="BL166" s="77">
        <v>0</v>
      </c>
      <c r="BM166" s="77">
        <v>0</v>
      </c>
      <c r="BN166" s="77">
        <v>20.347850501909758</v>
      </c>
      <c r="BO166" s="77">
        <v>0</v>
      </c>
      <c r="BP166" s="77">
        <v>0</v>
      </c>
      <c r="BQ166" s="77">
        <v>0</v>
      </c>
      <c r="BR166" s="77">
        <v>0</v>
      </c>
      <c r="BS166" s="77">
        <v>0</v>
      </c>
      <c r="BT166" s="77">
        <v>0</v>
      </c>
      <c r="BU166" s="77">
        <v>0</v>
      </c>
      <c r="BV166" s="77">
        <v>0</v>
      </c>
      <c r="BW166" s="77">
        <v>0</v>
      </c>
      <c r="BX166" s="77">
        <v>0</v>
      </c>
      <c r="BY166" s="77">
        <v>0</v>
      </c>
      <c r="CT166" s="77" t="s">
        <v>155</v>
      </c>
      <c r="CU166" s="77" t="s">
        <v>426</v>
      </c>
      <c r="CV166" s="77" t="s">
        <v>460</v>
      </c>
      <c r="CW166" s="77">
        <v>2020</v>
      </c>
      <c r="CX166" s="77">
        <v>0</v>
      </c>
      <c r="CY166" s="77">
        <v>0</v>
      </c>
      <c r="CZ166" s="77">
        <v>0</v>
      </c>
      <c r="DA166" s="77">
        <v>0</v>
      </c>
      <c r="DB166" s="77">
        <v>8807.9522308757769</v>
      </c>
      <c r="DC166" s="77">
        <v>222.22942162783059</v>
      </c>
      <c r="DD166" s="77">
        <v>8585.722809247949</v>
      </c>
      <c r="DE166" s="77">
        <v>0</v>
      </c>
      <c r="DF166" s="77">
        <v>514.45318018009698</v>
      </c>
      <c r="DG166" s="77">
        <v>0</v>
      </c>
      <c r="DH166" s="77">
        <v>0</v>
      </c>
      <c r="DI166" s="77">
        <v>0</v>
      </c>
      <c r="DJ166" s="77">
        <v>2.5799664951083421E-5</v>
      </c>
      <c r="DL166" s="77">
        <v>0</v>
      </c>
      <c r="DM166" s="77">
        <v>1.3272719681665853E-2</v>
      </c>
      <c r="DN166" s="77">
        <v>1.3272719681665853E-2</v>
      </c>
      <c r="DO166" s="77">
        <v>0</v>
      </c>
      <c r="DP166" s="77">
        <v>0</v>
      </c>
      <c r="DQ166" s="77">
        <v>0</v>
      </c>
      <c r="DR166" s="77">
        <v>0</v>
      </c>
      <c r="DS166" s="77">
        <v>0</v>
      </c>
      <c r="DT166" s="77">
        <v>0</v>
      </c>
      <c r="DU166" s="77">
        <v>0</v>
      </c>
      <c r="DV166" s="77">
        <v>0</v>
      </c>
      <c r="DW166" s="77">
        <v>0</v>
      </c>
      <c r="GE166" s="77" t="s">
        <v>425</v>
      </c>
      <c r="GF166" s="77" t="s">
        <v>155</v>
      </c>
      <c r="GG166" s="77" t="s">
        <v>424</v>
      </c>
      <c r="GH166" s="77" t="s">
        <v>300</v>
      </c>
      <c r="GI166" s="77">
        <v>2024</v>
      </c>
      <c r="GJ166" s="77" t="s">
        <v>301</v>
      </c>
      <c r="GK166" s="77">
        <v>8896.5159934287203</v>
      </c>
      <c r="GL166" s="77">
        <v>306.60199899999998</v>
      </c>
      <c r="GM166" s="77">
        <v>2024</v>
      </c>
      <c r="GN166" s="77" t="s">
        <v>175</v>
      </c>
      <c r="GO166" s="77">
        <v>5.3000000000000005E-2</v>
      </c>
      <c r="GP166" s="77">
        <v>3</v>
      </c>
      <c r="GQ166" s="77">
        <v>0</v>
      </c>
      <c r="GR166" s="77" t="s">
        <v>423</v>
      </c>
      <c r="GS166" s="77">
        <v>0</v>
      </c>
      <c r="GT166" s="77">
        <v>0</v>
      </c>
      <c r="GU166" s="77">
        <v>0</v>
      </c>
      <c r="GV166" s="248">
        <v>0</v>
      </c>
      <c r="GW166" s="248">
        <v>5.5966209081309413E-2</v>
      </c>
      <c r="GX166" s="77">
        <v>497.9042741834449</v>
      </c>
      <c r="GY166" s="77">
        <v>5.5966209081309413E-2</v>
      </c>
      <c r="GZ166" s="77">
        <v>497.9042741834449</v>
      </c>
    </row>
    <row r="167" spans="3:208" x14ac:dyDescent="0.25">
      <c r="C167" s="246"/>
      <c r="D167" s="246"/>
      <c r="E167" s="246"/>
      <c r="F167" s="246"/>
      <c r="G167" s="246"/>
      <c r="H167" s="246"/>
      <c r="I167" s="247"/>
      <c r="J167" s="247"/>
      <c r="K167" s="247"/>
      <c r="L167" s="124"/>
      <c r="M167" s="247"/>
      <c r="N167" s="247"/>
      <c r="O167" s="247"/>
      <c r="P167" s="247"/>
      <c r="Q167" s="247"/>
      <c r="R167" s="247"/>
      <c r="S167" s="247"/>
      <c r="T167" s="247"/>
      <c r="U167" s="247"/>
      <c r="V167" s="247"/>
      <c r="W167" s="247"/>
      <c r="X167" s="247"/>
      <c r="Y167" s="247"/>
      <c r="Z167" s="247"/>
      <c r="AA167" s="247"/>
      <c r="AB167" s="247"/>
      <c r="AC167" s="247"/>
      <c r="AD167" s="247"/>
      <c r="AE167" s="247"/>
      <c r="AF167" s="247"/>
      <c r="AG167" s="247"/>
      <c r="AH167" s="247"/>
      <c r="AI167" s="247"/>
      <c r="AJ167" s="247"/>
      <c r="AS167" s="77" t="s">
        <v>927</v>
      </c>
      <c r="AT167" s="77" t="s">
        <v>155</v>
      </c>
      <c r="AU167" s="77" t="s">
        <v>454</v>
      </c>
      <c r="AV167" s="77">
        <v>2021</v>
      </c>
      <c r="AW167" s="77">
        <v>1</v>
      </c>
      <c r="AX167" s="77">
        <v>0</v>
      </c>
      <c r="AY167" s="77">
        <v>0</v>
      </c>
      <c r="AZ167" s="77">
        <v>20.347850501909758</v>
      </c>
      <c r="BA167" s="77">
        <v>20.347850501909758</v>
      </c>
      <c r="BB167" s="77">
        <v>0</v>
      </c>
      <c r="BC167" s="77">
        <v>0</v>
      </c>
      <c r="BD167" s="77">
        <v>20.347850501909758</v>
      </c>
      <c r="BE167" s="77">
        <v>20.347850501909758</v>
      </c>
      <c r="BF167" s="77">
        <v>0</v>
      </c>
      <c r="BG167" s="77">
        <v>0</v>
      </c>
      <c r="BH167" s="77">
        <v>0</v>
      </c>
      <c r="BI167" s="77">
        <v>0</v>
      </c>
      <c r="BJ167" s="77">
        <v>0</v>
      </c>
      <c r="BK167" s="77">
        <v>0</v>
      </c>
      <c r="BL167" s="77">
        <v>0</v>
      </c>
      <c r="BM167" s="77">
        <v>0</v>
      </c>
      <c r="BN167" s="77">
        <v>20.347850501909758</v>
      </c>
      <c r="BO167" s="77">
        <v>20.347850501909758</v>
      </c>
      <c r="BP167" s="77">
        <v>0</v>
      </c>
      <c r="BQ167" s="77">
        <v>0</v>
      </c>
      <c r="BR167" s="77">
        <v>0</v>
      </c>
      <c r="BS167" s="77">
        <v>0</v>
      </c>
      <c r="BT167" s="77">
        <v>0</v>
      </c>
      <c r="BU167" s="77">
        <v>0</v>
      </c>
      <c r="BV167" s="77">
        <v>0</v>
      </c>
      <c r="BW167" s="77">
        <v>0</v>
      </c>
      <c r="BX167" s="77">
        <v>0</v>
      </c>
      <c r="BY167" s="77">
        <v>0</v>
      </c>
      <c r="CT167" s="77" t="s">
        <v>155</v>
      </c>
      <c r="CU167" s="77" t="s">
        <v>426</v>
      </c>
      <c r="CV167" s="77" t="s">
        <v>460</v>
      </c>
      <c r="CW167" s="77">
        <v>2021</v>
      </c>
      <c r="CX167" s="77">
        <v>0</v>
      </c>
      <c r="CY167" s="77">
        <v>0</v>
      </c>
      <c r="CZ167" s="77">
        <v>0</v>
      </c>
      <c r="DA167" s="77">
        <v>0</v>
      </c>
      <c r="DB167" s="77">
        <v>8807.9522308757769</v>
      </c>
      <c r="DC167" s="77">
        <v>222.22942162783059</v>
      </c>
      <c r="DD167" s="77">
        <v>8585.722809247949</v>
      </c>
      <c r="DE167" s="77">
        <v>0</v>
      </c>
      <c r="DF167" s="77">
        <v>514.45318018009698</v>
      </c>
      <c r="DG167" s="77">
        <v>514.45318018009698</v>
      </c>
      <c r="DH167" s="77">
        <v>0</v>
      </c>
      <c r="DI167" s="77">
        <v>0</v>
      </c>
      <c r="DJ167" s="77">
        <v>2.5799664951083421E-5</v>
      </c>
      <c r="DL167" s="77">
        <v>0</v>
      </c>
      <c r="DM167" s="77">
        <v>1.3272719681665853E-2</v>
      </c>
      <c r="DN167" s="77">
        <v>1.3272719681665853E-2</v>
      </c>
      <c r="DO167" s="77">
        <v>0</v>
      </c>
      <c r="DP167" s="77">
        <v>1.3272719681665853E-2</v>
      </c>
      <c r="DQ167" s="77">
        <v>1.3272719681665853E-2</v>
      </c>
      <c r="DR167" s="77">
        <v>0</v>
      </c>
      <c r="DS167" s="77">
        <v>0</v>
      </c>
      <c r="DT167" s="77">
        <v>0</v>
      </c>
      <c r="DU167" s="77">
        <v>0</v>
      </c>
      <c r="DV167" s="77">
        <v>0</v>
      </c>
      <c r="DW167" s="77">
        <v>0</v>
      </c>
      <c r="GE167" s="77" t="s">
        <v>427</v>
      </c>
      <c r="GF167" s="77" t="s">
        <v>155</v>
      </c>
      <c r="GG167" s="77" t="s">
        <v>424</v>
      </c>
      <c r="GH167" s="77" t="s">
        <v>300</v>
      </c>
      <c r="GI167" s="77">
        <v>2024</v>
      </c>
      <c r="GJ167" s="77" t="s">
        <v>303</v>
      </c>
      <c r="GK167" s="77">
        <v>5534.8914862001711</v>
      </c>
      <c r="GL167" s="77">
        <v>306.60199899999998</v>
      </c>
      <c r="GM167" s="77">
        <v>2024</v>
      </c>
      <c r="GN167" s="77" t="s">
        <v>175</v>
      </c>
      <c r="GO167" s="77">
        <v>5.3000000000000005E-2</v>
      </c>
      <c r="GP167" s="77">
        <v>3</v>
      </c>
      <c r="GQ167" s="77">
        <v>0</v>
      </c>
      <c r="GR167" s="77" t="s">
        <v>423</v>
      </c>
      <c r="GS167" s="77">
        <v>0</v>
      </c>
      <c r="GT167" s="77">
        <v>0</v>
      </c>
      <c r="GU167" s="77">
        <v>0</v>
      </c>
      <c r="GV167" s="248">
        <v>0</v>
      </c>
      <c r="GW167" s="248">
        <v>5.5966209081309413E-2</v>
      </c>
      <c r="GX167" s="77">
        <v>309.7668941590382</v>
      </c>
      <c r="GY167" s="77">
        <v>5.5966209081309413E-2</v>
      </c>
      <c r="GZ167" s="77">
        <v>309.7668941590382</v>
      </c>
    </row>
    <row r="168" spans="3:208" x14ac:dyDescent="0.25">
      <c r="C168" s="246"/>
      <c r="D168" s="246"/>
      <c r="E168" s="246"/>
      <c r="F168" s="246"/>
      <c r="G168" s="246"/>
      <c r="H168" s="246"/>
      <c r="I168" s="247"/>
      <c r="J168" s="247"/>
      <c r="K168" s="247"/>
      <c r="L168" s="124"/>
      <c r="M168" s="247"/>
      <c r="N168" s="247"/>
      <c r="O168" s="247"/>
      <c r="P168" s="247"/>
      <c r="Q168" s="247"/>
      <c r="R168" s="247"/>
      <c r="S168" s="247"/>
      <c r="T168" s="247"/>
      <c r="U168" s="247"/>
      <c r="V168" s="247"/>
      <c r="W168" s="247"/>
      <c r="X168" s="247"/>
      <c r="Y168" s="247"/>
      <c r="Z168" s="247"/>
      <c r="AA168" s="247"/>
      <c r="AB168" s="247"/>
      <c r="AC168" s="247"/>
      <c r="AD168" s="247"/>
      <c r="AE168" s="247"/>
      <c r="AF168" s="247"/>
      <c r="AG168" s="247"/>
      <c r="AH168" s="247"/>
      <c r="AI168" s="247"/>
      <c r="AJ168" s="247"/>
      <c r="AS168" s="77" t="s">
        <v>927</v>
      </c>
      <c r="AT168" s="77" t="s">
        <v>155</v>
      </c>
      <c r="AU168" s="77" t="s">
        <v>454</v>
      </c>
      <c r="AV168" s="77">
        <v>2022</v>
      </c>
      <c r="AW168" s="77">
        <v>0.93457943925233644</v>
      </c>
      <c r="AX168" s="77">
        <v>0</v>
      </c>
      <c r="AY168" s="77">
        <v>0</v>
      </c>
      <c r="AZ168" s="77">
        <v>20.871750529897859</v>
      </c>
      <c r="BA168" s="77">
        <v>20.871750529897859</v>
      </c>
      <c r="BB168" s="77">
        <v>0</v>
      </c>
      <c r="BC168" s="77">
        <v>0</v>
      </c>
      <c r="BD168" s="77">
        <v>20.871750529897859</v>
      </c>
      <c r="BE168" s="77">
        <v>20.871750529897859</v>
      </c>
      <c r="BF168" s="77">
        <v>0</v>
      </c>
      <c r="BG168" s="77">
        <v>0</v>
      </c>
      <c r="BH168" s="77">
        <v>17.75724397013763</v>
      </c>
      <c r="BI168" s="77">
        <v>17.75724397013763</v>
      </c>
      <c r="BJ168" s="77">
        <v>0</v>
      </c>
      <c r="BK168" s="77">
        <v>0</v>
      </c>
      <c r="BL168" s="77">
        <v>0</v>
      </c>
      <c r="BM168" s="77">
        <v>0</v>
      </c>
      <c r="BN168" s="77">
        <v>19.506308906446598</v>
      </c>
      <c r="BO168" s="77">
        <v>19.506308906446598</v>
      </c>
      <c r="BP168" s="77">
        <v>16.595555112278159</v>
      </c>
      <c r="BQ168" s="77">
        <v>0</v>
      </c>
      <c r="BR168" s="77">
        <v>0</v>
      </c>
      <c r="BS168" s="77">
        <v>0</v>
      </c>
      <c r="BT168" s="77">
        <v>0</v>
      </c>
      <c r="BU168" s="77">
        <v>0</v>
      </c>
      <c r="BV168" s="77">
        <v>17.75724397013763</v>
      </c>
      <c r="BW168" s="77">
        <v>16.595555112278159</v>
      </c>
      <c r="BX168" s="77">
        <v>17.75724397013763</v>
      </c>
      <c r="BY168" s="77">
        <v>16.595555112278159</v>
      </c>
      <c r="CT168" s="77" t="s">
        <v>155</v>
      </c>
      <c r="CU168" s="77" t="s">
        <v>426</v>
      </c>
      <c r="CV168" s="77" t="s">
        <v>460</v>
      </c>
      <c r="CW168" s="77">
        <v>2022</v>
      </c>
      <c r="CX168" s="77">
        <v>0</v>
      </c>
      <c r="CY168" s="77">
        <v>0</v>
      </c>
      <c r="CZ168" s="77">
        <v>0</v>
      </c>
      <c r="DA168" s="77">
        <v>0</v>
      </c>
      <c r="DB168" s="77">
        <v>8807.9522308757769</v>
      </c>
      <c r="DC168" s="77">
        <v>222.22942162783059</v>
      </c>
      <c r="DD168" s="77">
        <v>8585.722809247949</v>
      </c>
      <c r="DE168" s="77">
        <v>0</v>
      </c>
      <c r="DF168" s="77">
        <v>514.45318018009698</v>
      </c>
      <c r="DG168" s="77">
        <v>514.45318018009698</v>
      </c>
      <c r="DH168" s="77">
        <v>514.45318018009698</v>
      </c>
      <c r="DI168" s="77">
        <v>0</v>
      </c>
      <c r="DJ168" s="77">
        <v>2.5799664951083421E-5</v>
      </c>
      <c r="DL168" s="77">
        <v>0</v>
      </c>
      <c r="DM168" s="77">
        <v>1.3272719681665853E-2</v>
      </c>
      <c r="DN168" s="77">
        <v>1.3272719681665853E-2</v>
      </c>
      <c r="DO168" s="77">
        <v>0</v>
      </c>
      <c r="DP168" s="77">
        <v>1.3272719681665853E-2</v>
      </c>
      <c r="DQ168" s="77">
        <v>1.3272719681665853E-2</v>
      </c>
      <c r="DR168" s="77">
        <v>0</v>
      </c>
      <c r="DS168" s="77">
        <v>1.3272719681665853E-2</v>
      </c>
      <c r="DT168" s="77">
        <v>1.3272719681665853E-2</v>
      </c>
      <c r="DU168" s="77">
        <v>0</v>
      </c>
      <c r="DV168" s="77">
        <v>0</v>
      </c>
      <c r="DW168" s="77">
        <v>0</v>
      </c>
      <c r="GE168" s="77" t="s">
        <v>422</v>
      </c>
      <c r="GF168" s="77" t="s">
        <v>155</v>
      </c>
      <c r="GG168" s="77" t="s">
        <v>424</v>
      </c>
      <c r="GH168" s="77" t="s">
        <v>300</v>
      </c>
      <c r="GI168" s="77">
        <v>2025</v>
      </c>
      <c r="GJ168" s="77" t="s">
        <v>305</v>
      </c>
      <c r="GK168" s="77">
        <v>233.23007680794251</v>
      </c>
      <c r="GL168" s="77">
        <v>306.60199899999998</v>
      </c>
      <c r="GM168" s="77">
        <v>2025</v>
      </c>
      <c r="GN168" s="77" t="s">
        <v>175</v>
      </c>
      <c r="GO168" s="77">
        <v>0.13250000000000001</v>
      </c>
      <c r="GP168" s="77">
        <v>3</v>
      </c>
      <c r="GQ168" s="77">
        <v>0</v>
      </c>
      <c r="GR168" s="77" t="s">
        <v>423</v>
      </c>
      <c r="GS168" s="77">
        <v>0</v>
      </c>
      <c r="GT168" s="77">
        <v>0</v>
      </c>
      <c r="GU168" s="77">
        <v>0</v>
      </c>
      <c r="GV168" s="248">
        <v>0</v>
      </c>
      <c r="GW168" s="248">
        <v>0</v>
      </c>
      <c r="GX168" s="77">
        <v>0</v>
      </c>
      <c r="GY168" s="77">
        <v>0.1527377521613833</v>
      </c>
      <c r="GZ168" s="77">
        <v>35.623037668071916</v>
      </c>
    </row>
    <row r="169" spans="3:208" x14ac:dyDescent="0.25">
      <c r="C169" s="246"/>
      <c r="D169" s="246"/>
      <c r="E169" s="246"/>
      <c r="F169" s="246"/>
      <c r="G169" s="246"/>
      <c r="H169" s="246"/>
      <c r="I169" s="247"/>
      <c r="J169" s="247"/>
      <c r="K169" s="247"/>
      <c r="L169" s="124"/>
      <c r="M169" s="247"/>
      <c r="N169" s="247"/>
      <c r="O169" s="247"/>
      <c r="P169" s="247"/>
      <c r="Q169" s="247"/>
      <c r="R169" s="247"/>
      <c r="S169" s="247"/>
      <c r="T169" s="247"/>
      <c r="U169" s="247"/>
      <c r="V169" s="247"/>
      <c r="W169" s="247"/>
      <c r="X169" s="247"/>
      <c r="Y169" s="247"/>
      <c r="Z169" s="247"/>
      <c r="AA169" s="247"/>
      <c r="AB169" s="247"/>
      <c r="AC169" s="247"/>
      <c r="AD169" s="247"/>
      <c r="AE169" s="247"/>
      <c r="AF169" s="247"/>
      <c r="AG169" s="247"/>
      <c r="AH169" s="247"/>
      <c r="AI169" s="247"/>
      <c r="AJ169" s="247"/>
      <c r="AS169" s="77" t="s">
        <v>927</v>
      </c>
      <c r="AT169" s="77" t="s">
        <v>155</v>
      </c>
      <c r="AU169" s="77" t="s">
        <v>454</v>
      </c>
      <c r="AV169" s="77">
        <v>2023</v>
      </c>
      <c r="AW169" s="77">
        <v>0.87343872827321156</v>
      </c>
      <c r="AX169" s="77">
        <v>0</v>
      </c>
      <c r="AY169" s="77">
        <v>0</v>
      </c>
      <c r="AZ169" s="77">
        <v>0</v>
      </c>
      <c r="BA169" s="77">
        <v>0</v>
      </c>
      <c r="BB169" s="77">
        <v>0</v>
      </c>
      <c r="BC169" s="77">
        <v>0</v>
      </c>
      <c r="BD169" s="77">
        <v>21.644252633632846</v>
      </c>
      <c r="BE169" s="77">
        <v>21.644252633632846</v>
      </c>
      <c r="BF169" s="77">
        <v>0</v>
      </c>
      <c r="BG169" s="77">
        <v>0</v>
      </c>
      <c r="BH169" s="77">
        <v>18.414312746725912</v>
      </c>
      <c r="BI169" s="77">
        <v>18.414312746725912</v>
      </c>
      <c r="BJ169" s="77">
        <v>0</v>
      </c>
      <c r="BK169" s="77">
        <v>0</v>
      </c>
      <c r="BL169" s="77">
        <v>18.414312746725912</v>
      </c>
      <c r="BM169" s="77">
        <v>18.414312746725912</v>
      </c>
      <c r="BN169" s="77">
        <v>0</v>
      </c>
      <c r="BO169" s="77">
        <v>18.904928494744382</v>
      </c>
      <c r="BP169" s="77">
        <v>16.083773907525469</v>
      </c>
      <c r="BQ169" s="77">
        <v>16.083773907525469</v>
      </c>
      <c r="BR169" s="77">
        <v>0</v>
      </c>
      <c r="BS169" s="77">
        <v>0</v>
      </c>
      <c r="BT169" s="77">
        <v>0</v>
      </c>
      <c r="BU169" s="77">
        <v>0</v>
      </c>
      <c r="BV169" s="77">
        <v>18.414312746725912</v>
      </c>
      <c r="BW169" s="77">
        <v>16.083773907525469</v>
      </c>
      <c r="BX169" s="77">
        <v>18.414312746725912</v>
      </c>
      <c r="BY169" s="77">
        <v>16.083773907525469</v>
      </c>
      <c r="CT169" s="77" t="s">
        <v>155</v>
      </c>
      <c r="CU169" s="77" t="s">
        <v>426</v>
      </c>
      <c r="CV169" s="77" t="s">
        <v>460</v>
      </c>
      <c r="CW169" s="77">
        <v>2023</v>
      </c>
      <c r="CX169" s="77">
        <v>0</v>
      </c>
      <c r="CY169" s="77">
        <v>0</v>
      </c>
      <c r="CZ169" s="77">
        <v>0</v>
      </c>
      <c r="DA169" s="77">
        <v>0</v>
      </c>
      <c r="DB169" s="77">
        <v>9129.7460702365352</v>
      </c>
      <c r="DC169" s="77">
        <v>233.23007680793921</v>
      </c>
      <c r="DD169" s="77">
        <v>8896.5159934285966</v>
      </c>
      <c r="DE169" s="77">
        <v>0</v>
      </c>
      <c r="DF169" s="77">
        <v>0</v>
      </c>
      <c r="DG169" s="77">
        <v>533.52731185150935</v>
      </c>
      <c r="DH169" s="77">
        <v>533.52731185150935</v>
      </c>
      <c r="DI169" s="77">
        <v>533.52731185150935</v>
      </c>
      <c r="DJ169" s="77">
        <v>2.5799664951083421E-5</v>
      </c>
      <c r="DL169" s="77">
        <v>0</v>
      </c>
      <c r="DM169" s="77">
        <v>0</v>
      </c>
      <c r="DN169" s="77">
        <v>0</v>
      </c>
      <c r="DO169" s="77">
        <v>0</v>
      </c>
      <c r="DP169" s="77">
        <v>1.3764825888021141E-2</v>
      </c>
      <c r="DQ169" s="77">
        <v>1.3764825888021141E-2</v>
      </c>
      <c r="DR169" s="77">
        <v>0</v>
      </c>
      <c r="DS169" s="77">
        <v>1.3764825888021141E-2</v>
      </c>
      <c r="DT169" s="77">
        <v>1.3764825888021141E-2</v>
      </c>
      <c r="DU169" s="77">
        <v>0</v>
      </c>
      <c r="DV169" s="77">
        <v>1.3764825888021141E-2</v>
      </c>
      <c r="DW169" s="77">
        <v>1.3764825888021141E-2</v>
      </c>
      <c r="GE169" s="77" t="s">
        <v>425</v>
      </c>
      <c r="GF169" s="77" t="s">
        <v>155</v>
      </c>
      <c r="GG169" s="77" t="s">
        <v>424</v>
      </c>
      <c r="GH169" s="77" t="s">
        <v>300</v>
      </c>
      <c r="GI169" s="77">
        <v>2025</v>
      </c>
      <c r="GJ169" s="77" t="s">
        <v>301</v>
      </c>
      <c r="GK169" s="77">
        <v>8896.5159934287203</v>
      </c>
      <c r="GL169" s="77">
        <v>306.60199899999998</v>
      </c>
      <c r="GM169" s="77">
        <v>2025</v>
      </c>
      <c r="GN169" s="77" t="s">
        <v>175</v>
      </c>
      <c r="GO169" s="77">
        <v>5.3000000000000005E-2</v>
      </c>
      <c r="GP169" s="77">
        <v>3</v>
      </c>
      <c r="GQ169" s="77">
        <v>0</v>
      </c>
      <c r="GR169" s="77" t="s">
        <v>423</v>
      </c>
      <c r="GS169" s="77">
        <v>0</v>
      </c>
      <c r="GT169" s="77">
        <v>0</v>
      </c>
      <c r="GU169" s="77">
        <v>0</v>
      </c>
      <c r="GV169" s="248">
        <v>0</v>
      </c>
      <c r="GW169" s="248">
        <v>0</v>
      </c>
      <c r="GX169" s="77">
        <v>0</v>
      </c>
      <c r="GY169" s="77">
        <v>5.5966209081309413E-2</v>
      </c>
      <c r="GZ169" s="77">
        <v>497.9042741834449</v>
      </c>
    </row>
    <row r="170" spans="3:208" x14ac:dyDescent="0.25">
      <c r="C170" s="246"/>
      <c r="D170" s="246"/>
      <c r="E170" s="246"/>
      <c r="F170" s="246"/>
      <c r="G170" s="246"/>
      <c r="H170" s="246"/>
      <c r="I170" s="247"/>
      <c r="J170" s="247"/>
      <c r="K170" s="247"/>
      <c r="L170" s="124"/>
      <c r="M170" s="247"/>
      <c r="N170" s="247"/>
      <c r="O170" s="247"/>
      <c r="P170" s="247"/>
      <c r="Q170" s="247"/>
      <c r="R170" s="247"/>
      <c r="S170" s="247"/>
      <c r="T170" s="247"/>
      <c r="U170" s="247"/>
      <c r="V170" s="247"/>
      <c r="W170" s="247"/>
      <c r="X170" s="247"/>
      <c r="Y170" s="247"/>
      <c r="Z170" s="247"/>
      <c r="AA170" s="247"/>
      <c r="AB170" s="247"/>
      <c r="AC170" s="247"/>
      <c r="AD170" s="247"/>
      <c r="AE170" s="247"/>
      <c r="AF170" s="247"/>
      <c r="AG170" s="247"/>
      <c r="AH170" s="247"/>
      <c r="AI170" s="247"/>
      <c r="AJ170" s="247"/>
      <c r="AS170" s="77" t="s">
        <v>927</v>
      </c>
      <c r="AT170" s="77" t="s">
        <v>155</v>
      </c>
      <c r="AU170" s="77" t="s">
        <v>454</v>
      </c>
      <c r="AV170" s="77">
        <v>2024</v>
      </c>
      <c r="AW170" s="77">
        <v>0.81629787689085187</v>
      </c>
      <c r="AX170" s="77">
        <v>0</v>
      </c>
      <c r="AY170" s="77">
        <v>0</v>
      </c>
      <c r="AZ170" s="77">
        <v>0</v>
      </c>
      <c r="BA170" s="77">
        <v>0</v>
      </c>
      <c r="BB170" s="77">
        <v>0</v>
      </c>
      <c r="BC170" s="77">
        <v>0</v>
      </c>
      <c r="BD170" s="77">
        <v>0</v>
      </c>
      <c r="BE170" s="77">
        <v>0</v>
      </c>
      <c r="BF170" s="77">
        <v>0</v>
      </c>
      <c r="BG170" s="77">
        <v>0</v>
      </c>
      <c r="BH170" s="77">
        <v>18.414312746725912</v>
      </c>
      <c r="BI170" s="77">
        <v>18.414312746725912</v>
      </c>
      <c r="BJ170" s="77">
        <v>0</v>
      </c>
      <c r="BK170" s="77">
        <v>0</v>
      </c>
      <c r="BL170" s="77">
        <v>18.414312746725912</v>
      </c>
      <c r="BM170" s="77">
        <v>18.414312746725912</v>
      </c>
      <c r="BN170" s="77">
        <v>0</v>
      </c>
      <c r="BO170" s="77">
        <v>0</v>
      </c>
      <c r="BP170" s="77">
        <v>15.031564399556514</v>
      </c>
      <c r="BQ170" s="77">
        <v>15.031564399556514</v>
      </c>
      <c r="BR170" s="77">
        <v>0</v>
      </c>
      <c r="BS170" s="77">
        <v>0</v>
      </c>
      <c r="BT170" s="77">
        <v>0</v>
      </c>
      <c r="BU170" s="77">
        <v>0</v>
      </c>
      <c r="BV170" s="77">
        <v>18.414312746725912</v>
      </c>
      <c r="BW170" s="77">
        <v>15.031564399556514</v>
      </c>
      <c r="BX170" s="77">
        <v>18.414312746725912</v>
      </c>
      <c r="BY170" s="77">
        <v>15.031564399556514</v>
      </c>
      <c r="CT170" s="77" t="s">
        <v>155</v>
      </c>
      <c r="CU170" s="77" t="s">
        <v>426</v>
      </c>
      <c r="CV170" s="77" t="s">
        <v>460</v>
      </c>
      <c r="CW170" s="77">
        <v>2024</v>
      </c>
      <c r="CX170" s="77">
        <v>0</v>
      </c>
      <c r="CY170" s="77">
        <v>0</v>
      </c>
      <c r="CZ170" s="77">
        <v>0</v>
      </c>
      <c r="DA170" s="77">
        <v>0</v>
      </c>
      <c r="DB170" s="77">
        <v>9129.7460702365352</v>
      </c>
      <c r="DC170" s="77">
        <v>233.23007680793921</v>
      </c>
      <c r="DD170" s="77">
        <v>8896.5159934285966</v>
      </c>
      <c r="DE170" s="77">
        <v>0</v>
      </c>
      <c r="DF170" s="77">
        <v>0</v>
      </c>
      <c r="DG170" s="77">
        <v>0</v>
      </c>
      <c r="DH170" s="77">
        <v>533.52731185150935</v>
      </c>
      <c r="DI170" s="77">
        <v>533.52731185150935</v>
      </c>
      <c r="DJ170" s="77">
        <v>2.5799664951083421E-5</v>
      </c>
      <c r="DL170" s="77">
        <v>0</v>
      </c>
      <c r="DM170" s="77">
        <v>0</v>
      </c>
      <c r="DN170" s="77">
        <v>0</v>
      </c>
      <c r="DO170" s="77">
        <v>0</v>
      </c>
      <c r="DP170" s="77">
        <v>0</v>
      </c>
      <c r="DQ170" s="77">
        <v>0</v>
      </c>
      <c r="DR170" s="77">
        <v>0</v>
      </c>
      <c r="DS170" s="77">
        <v>1.3764825888021141E-2</v>
      </c>
      <c r="DT170" s="77">
        <v>1.3764825888021141E-2</v>
      </c>
      <c r="DU170" s="77">
        <v>0</v>
      </c>
      <c r="DV170" s="77">
        <v>1.3764825888021141E-2</v>
      </c>
      <c r="DW170" s="77">
        <v>1.3764825888021141E-2</v>
      </c>
      <c r="GE170" s="77" t="s">
        <v>427</v>
      </c>
      <c r="GF170" s="77" t="s">
        <v>155</v>
      </c>
      <c r="GG170" s="77" t="s">
        <v>424</v>
      </c>
      <c r="GH170" s="77" t="s">
        <v>300</v>
      </c>
      <c r="GI170" s="77">
        <v>2025</v>
      </c>
      <c r="GJ170" s="77" t="s">
        <v>303</v>
      </c>
      <c r="GK170" s="77">
        <v>5534.8914862001711</v>
      </c>
      <c r="GL170" s="77">
        <v>306.60199899999998</v>
      </c>
      <c r="GM170" s="77">
        <v>2025</v>
      </c>
      <c r="GN170" s="77" t="s">
        <v>175</v>
      </c>
      <c r="GO170" s="77">
        <v>5.3000000000000005E-2</v>
      </c>
      <c r="GP170" s="77">
        <v>3</v>
      </c>
      <c r="GQ170" s="77">
        <v>0</v>
      </c>
      <c r="GR170" s="77" t="s">
        <v>423</v>
      </c>
      <c r="GS170" s="77">
        <v>0</v>
      </c>
      <c r="GT170" s="77">
        <v>0</v>
      </c>
      <c r="GU170" s="77">
        <v>0</v>
      </c>
      <c r="GV170" s="248">
        <v>0</v>
      </c>
      <c r="GW170" s="248">
        <v>0</v>
      </c>
      <c r="GX170" s="77">
        <v>0</v>
      </c>
      <c r="GY170" s="77">
        <v>5.5966209081309413E-2</v>
      </c>
      <c r="GZ170" s="77">
        <v>309.7668941590382</v>
      </c>
    </row>
    <row r="171" spans="3:208" x14ac:dyDescent="0.25">
      <c r="C171" s="246"/>
      <c r="D171" s="246"/>
      <c r="E171" s="246"/>
      <c r="F171" s="246"/>
      <c r="G171" s="246"/>
      <c r="H171" s="246"/>
      <c r="I171" s="247"/>
      <c r="J171" s="247"/>
      <c r="K171" s="247"/>
      <c r="L171" s="124"/>
      <c r="M171" s="247"/>
      <c r="N171" s="247"/>
      <c r="O171" s="247"/>
      <c r="P171" s="247"/>
      <c r="Q171" s="247"/>
      <c r="R171" s="247"/>
      <c r="S171" s="247"/>
      <c r="T171" s="247"/>
      <c r="U171" s="247"/>
      <c r="V171" s="247"/>
      <c r="W171" s="247"/>
      <c r="X171" s="247"/>
      <c r="Y171" s="247"/>
      <c r="Z171" s="247"/>
      <c r="AA171" s="247"/>
      <c r="AB171" s="247"/>
      <c r="AC171" s="247"/>
      <c r="AD171" s="247"/>
      <c r="AE171" s="247"/>
      <c r="AF171" s="247"/>
      <c r="AG171" s="247"/>
      <c r="AH171" s="247"/>
      <c r="AI171" s="247"/>
      <c r="AJ171" s="247"/>
      <c r="AS171" s="77" t="s">
        <v>927</v>
      </c>
      <c r="AT171" s="77" t="s">
        <v>155</v>
      </c>
      <c r="AU171" s="77" t="s">
        <v>454</v>
      </c>
      <c r="AV171" s="77">
        <v>2025</v>
      </c>
      <c r="AW171" s="77">
        <v>0.76289521204752508</v>
      </c>
      <c r="AX171" s="77">
        <v>0</v>
      </c>
      <c r="AY171" s="77">
        <v>0</v>
      </c>
      <c r="AZ171" s="77">
        <v>0</v>
      </c>
      <c r="BA171" s="77">
        <v>0</v>
      </c>
      <c r="BB171" s="77">
        <v>0</v>
      </c>
      <c r="BC171" s="77">
        <v>0</v>
      </c>
      <c r="BD171" s="77">
        <v>0</v>
      </c>
      <c r="BE171" s="77">
        <v>0</v>
      </c>
      <c r="BF171" s="77">
        <v>0</v>
      </c>
      <c r="BG171" s="77">
        <v>0</v>
      </c>
      <c r="BH171" s="77">
        <v>0</v>
      </c>
      <c r="BI171" s="77">
        <v>0</v>
      </c>
      <c r="BJ171" s="77">
        <v>0</v>
      </c>
      <c r="BK171" s="77">
        <v>0</v>
      </c>
      <c r="BL171" s="77">
        <v>18.414312746725912</v>
      </c>
      <c r="BM171" s="77">
        <v>18.414312746725912</v>
      </c>
      <c r="BN171" s="77">
        <v>0</v>
      </c>
      <c r="BO171" s="77">
        <v>0</v>
      </c>
      <c r="BP171" s="77">
        <v>0</v>
      </c>
      <c r="BQ171" s="77">
        <v>14.048191027622909</v>
      </c>
      <c r="BR171" s="77">
        <v>0</v>
      </c>
      <c r="BS171" s="77">
        <v>0</v>
      </c>
      <c r="BT171" s="77">
        <v>0</v>
      </c>
      <c r="BU171" s="77">
        <v>0</v>
      </c>
      <c r="BV171" s="77">
        <v>0</v>
      </c>
      <c r="BW171" s="77">
        <v>0</v>
      </c>
      <c r="BX171" s="77">
        <v>0</v>
      </c>
      <c r="BY171" s="77">
        <v>0</v>
      </c>
      <c r="CT171" s="77" t="s">
        <v>155</v>
      </c>
      <c r="CU171" s="77" t="s">
        <v>426</v>
      </c>
      <c r="CV171" s="77" t="s">
        <v>460</v>
      </c>
      <c r="CW171" s="77">
        <v>2025</v>
      </c>
      <c r="CX171" s="77">
        <v>0</v>
      </c>
      <c r="CY171" s="77">
        <v>0</v>
      </c>
      <c r="CZ171" s="77">
        <v>0</v>
      </c>
      <c r="DA171" s="77">
        <v>0</v>
      </c>
      <c r="DB171" s="77">
        <v>9129.7460702365352</v>
      </c>
      <c r="DC171" s="77">
        <v>233.23007680793921</v>
      </c>
      <c r="DD171" s="77">
        <v>8896.5159934285966</v>
      </c>
      <c r="DE171" s="77">
        <v>0</v>
      </c>
      <c r="DF171" s="77">
        <v>0</v>
      </c>
      <c r="DG171" s="77">
        <v>0</v>
      </c>
      <c r="DH171" s="77">
        <v>0</v>
      </c>
      <c r="DI171" s="77">
        <v>533.52731185150935</v>
      </c>
      <c r="DJ171" s="77">
        <v>2.5799664951083421E-5</v>
      </c>
      <c r="DL171" s="77">
        <v>0</v>
      </c>
      <c r="DM171" s="77">
        <v>0</v>
      </c>
      <c r="DN171" s="77">
        <v>0</v>
      </c>
      <c r="DO171" s="77">
        <v>0</v>
      </c>
      <c r="DP171" s="77">
        <v>0</v>
      </c>
      <c r="DQ171" s="77">
        <v>0</v>
      </c>
      <c r="DR171" s="77">
        <v>0</v>
      </c>
      <c r="DS171" s="77">
        <v>0</v>
      </c>
      <c r="DT171" s="77">
        <v>0</v>
      </c>
      <c r="DU171" s="77">
        <v>0</v>
      </c>
      <c r="DV171" s="77">
        <v>1.3764825888021141E-2</v>
      </c>
      <c r="DW171" s="77">
        <v>1.3764825888021141E-2</v>
      </c>
      <c r="GE171" s="77" t="s">
        <v>422</v>
      </c>
      <c r="GF171" s="77" t="s">
        <v>155</v>
      </c>
      <c r="GG171" s="77" t="s">
        <v>424</v>
      </c>
      <c r="GH171" s="77" t="s">
        <v>432</v>
      </c>
      <c r="GI171" s="77">
        <v>2021</v>
      </c>
      <c r="GJ171" s="77" t="s">
        <v>305</v>
      </c>
      <c r="GK171" s="77">
        <v>222.22942162783201</v>
      </c>
      <c r="GL171" s="77">
        <v>306.60199899999998</v>
      </c>
      <c r="GM171" s="77">
        <v>2021</v>
      </c>
      <c r="GN171" s="77" t="s">
        <v>175</v>
      </c>
      <c r="GO171" s="77">
        <v>0.13250000000000001</v>
      </c>
      <c r="GP171" s="77">
        <v>3</v>
      </c>
      <c r="GQ171" s="77">
        <v>0</v>
      </c>
      <c r="GR171" s="77" t="s">
        <v>423</v>
      </c>
      <c r="GS171" s="77">
        <v>0.1527377521613833</v>
      </c>
      <c r="GT171" s="77">
        <v>33.942822323559362</v>
      </c>
      <c r="GU171" s="77">
        <v>0.1527377521613833</v>
      </c>
      <c r="GV171" s="248">
        <v>33.942822323559362</v>
      </c>
      <c r="GW171" s="248">
        <v>0</v>
      </c>
      <c r="GX171" s="77">
        <v>0</v>
      </c>
      <c r="GY171" s="77">
        <v>0</v>
      </c>
      <c r="GZ171" s="77">
        <v>0</v>
      </c>
    </row>
    <row r="172" spans="3:208" x14ac:dyDescent="0.25">
      <c r="C172" s="246"/>
      <c r="D172" s="246"/>
      <c r="E172" s="246"/>
      <c r="F172" s="246"/>
      <c r="G172" s="246"/>
      <c r="H172" s="246"/>
      <c r="I172" s="247"/>
      <c r="J172" s="247"/>
      <c r="K172" s="247"/>
      <c r="L172" s="124"/>
      <c r="M172" s="247"/>
      <c r="N172" s="247"/>
      <c r="O172" s="247"/>
      <c r="P172" s="247"/>
      <c r="Q172" s="247"/>
      <c r="R172" s="247"/>
      <c r="S172" s="247"/>
      <c r="T172" s="247"/>
      <c r="U172" s="247"/>
      <c r="V172" s="247"/>
      <c r="W172" s="247"/>
      <c r="X172" s="247"/>
      <c r="Y172" s="247"/>
      <c r="Z172" s="247"/>
      <c r="AA172" s="247"/>
      <c r="AB172" s="247"/>
      <c r="AC172" s="247"/>
      <c r="AD172" s="247"/>
      <c r="AE172" s="247"/>
      <c r="AF172" s="247"/>
      <c r="AG172" s="247"/>
      <c r="AH172" s="247"/>
      <c r="AI172" s="247"/>
      <c r="AJ172" s="247"/>
      <c r="AS172" s="77" t="s">
        <v>927</v>
      </c>
      <c r="AT172" s="77" t="s">
        <v>155</v>
      </c>
      <c r="AU172" s="77" t="s">
        <v>455</v>
      </c>
      <c r="AV172" s="77">
        <v>2020</v>
      </c>
      <c r="AW172" s="77">
        <v>1</v>
      </c>
      <c r="AX172" s="77">
        <v>0</v>
      </c>
      <c r="AY172" s="77">
        <v>0</v>
      </c>
      <c r="AZ172" s="77">
        <v>27.983160561110523</v>
      </c>
      <c r="BA172" s="77">
        <v>27.983160561110523</v>
      </c>
      <c r="BB172" s="77">
        <v>0</v>
      </c>
      <c r="BC172" s="77">
        <v>0</v>
      </c>
      <c r="BD172" s="77">
        <v>0</v>
      </c>
      <c r="BE172" s="77">
        <v>0</v>
      </c>
      <c r="BF172" s="77">
        <v>0</v>
      </c>
      <c r="BG172" s="77">
        <v>0</v>
      </c>
      <c r="BH172" s="77">
        <v>0</v>
      </c>
      <c r="BI172" s="77">
        <v>0</v>
      </c>
      <c r="BJ172" s="77">
        <v>0</v>
      </c>
      <c r="BK172" s="77">
        <v>0</v>
      </c>
      <c r="BL172" s="77">
        <v>0</v>
      </c>
      <c r="BM172" s="77">
        <v>0</v>
      </c>
      <c r="BN172" s="77">
        <v>27.983160561110523</v>
      </c>
      <c r="BO172" s="77">
        <v>0</v>
      </c>
      <c r="BP172" s="77">
        <v>0</v>
      </c>
      <c r="BQ172" s="77">
        <v>0</v>
      </c>
      <c r="BR172" s="77">
        <v>0</v>
      </c>
      <c r="BS172" s="77">
        <v>0</v>
      </c>
      <c r="BT172" s="77">
        <v>0</v>
      </c>
      <c r="BU172" s="77">
        <v>0</v>
      </c>
      <c r="BV172" s="77">
        <v>0</v>
      </c>
      <c r="BW172" s="77">
        <v>0</v>
      </c>
      <c r="BX172" s="77">
        <v>0</v>
      </c>
      <c r="BY172" s="77">
        <v>0</v>
      </c>
      <c r="CT172" s="77" t="s">
        <v>155</v>
      </c>
      <c r="CU172" s="77" t="s">
        <v>426</v>
      </c>
      <c r="CV172" s="77" t="s">
        <v>467</v>
      </c>
      <c r="CW172" s="77">
        <v>2020</v>
      </c>
      <c r="CX172" s="77">
        <v>0</v>
      </c>
      <c r="CY172" s="77">
        <v>0</v>
      </c>
      <c r="CZ172" s="77">
        <v>0</v>
      </c>
      <c r="DA172" s="77">
        <v>0</v>
      </c>
      <c r="DB172" s="77">
        <v>5.2405583313015436</v>
      </c>
      <c r="DC172" s="77">
        <v>0.69641821681223237</v>
      </c>
      <c r="DD172" s="77">
        <v>2.9419641522810189</v>
      </c>
      <c r="DE172" s="77">
        <v>1.6021759622082901</v>
      </c>
      <c r="DF172" s="77">
        <v>0.36068764874241316</v>
      </c>
      <c r="DG172" s="77">
        <v>0</v>
      </c>
      <c r="DH172" s="77">
        <v>0</v>
      </c>
      <c r="DI172" s="77">
        <v>0</v>
      </c>
      <c r="DJ172" s="77">
        <v>1.053890513222854E-4</v>
      </c>
      <c r="DL172" s="77">
        <v>0</v>
      </c>
      <c r="DM172" s="77">
        <v>3.8012529124628628E-5</v>
      </c>
      <c r="DN172" s="77">
        <v>3.8012529124628628E-5</v>
      </c>
      <c r="DO172" s="77">
        <v>0</v>
      </c>
      <c r="DP172" s="77">
        <v>0</v>
      </c>
      <c r="DQ172" s="77">
        <v>0</v>
      </c>
      <c r="DR172" s="77">
        <v>0</v>
      </c>
      <c r="DS172" s="77">
        <v>0</v>
      </c>
      <c r="DT172" s="77">
        <v>0</v>
      </c>
      <c r="DU172" s="77">
        <v>0</v>
      </c>
      <c r="DV172" s="77">
        <v>0</v>
      </c>
      <c r="DW172" s="77">
        <v>0</v>
      </c>
      <c r="GE172" s="77" t="s">
        <v>425</v>
      </c>
      <c r="GF172" s="77" t="s">
        <v>155</v>
      </c>
      <c r="GG172" s="77" t="s">
        <v>424</v>
      </c>
      <c r="GH172" s="77" t="s">
        <v>432</v>
      </c>
      <c r="GI172" s="77">
        <v>2021</v>
      </c>
      <c r="GJ172" s="77" t="s">
        <v>301</v>
      </c>
      <c r="GK172" s="77">
        <v>8585.722809248</v>
      </c>
      <c r="GL172" s="77">
        <v>306.60199899999998</v>
      </c>
      <c r="GM172" s="77">
        <v>2021</v>
      </c>
      <c r="GN172" s="77" t="s">
        <v>175</v>
      </c>
      <c r="GO172" s="77">
        <v>5.3000000000000005E-2</v>
      </c>
      <c r="GP172" s="77">
        <v>3</v>
      </c>
      <c r="GQ172" s="77">
        <v>0</v>
      </c>
      <c r="GR172" s="77" t="s">
        <v>423</v>
      </c>
      <c r="GS172" s="77">
        <v>5.5966209081309413E-2</v>
      </c>
      <c r="GT172" s="77">
        <v>480.51035785654079</v>
      </c>
      <c r="GU172" s="77">
        <v>5.5966209081309413E-2</v>
      </c>
      <c r="GV172" s="248">
        <v>480.51035785654079</v>
      </c>
      <c r="GW172" s="248">
        <v>0</v>
      </c>
      <c r="GX172" s="77">
        <v>0</v>
      </c>
      <c r="GY172" s="77">
        <v>0</v>
      </c>
      <c r="GZ172" s="77">
        <v>0</v>
      </c>
    </row>
    <row r="173" spans="3:208" x14ac:dyDescent="0.25">
      <c r="C173" s="246"/>
      <c r="D173" s="246"/>
      <c r="E173" s="246"/>
      <c r="F173" s="246"/>
      <c r="G173" s="246"/>
      <c r="H173" s="246"/>
      <c r="I173" s="247"/>
      <c r="J173" s="247"/>
      <c r="K173" s="247"/>
      <c r="L173" s="124"/>
      <c r="M173" s="247"/>
      <c r="N173" s="247"/>
      <c r="O173" s="247"/>
      <c r="P173" s="247"/>
      <c r="Q173" s="247"/>
      <c r="R173" s="247"/>
      <c r="S173" s="247"/>
      <c r="T173" s="247"/>
      <c r="U173" s="247"/>
      <c r="V173" s="247"/>
      <c r="W173" s="247"/>
      <c r="X173" s="247"/>
      <c r="Y173" s="247"/>
      <c r="Z173" s="247"/>
      <c r="AA173" s="247"/>
      <c r="AB173" s="247"/>
      <c r="AC173" s="247"/>
      <c r="AD173" s="247"/>
      <c r="AE173" s="247"/>
      <c r="AF173" s="247"/>
      <c r="AG173" s="247"/>
      <c r="AH173" s="247"/>
      <c r="AI173" s="247"/>
      <c r="AJ173" s="247"/>
      <c r="AS173" s="77" t="s">
        <v>927</v>
      </c>
      <c r="AT173" s="77" t="s">
        <v>155</v>
      </c>
      <c r="AU173" s="77" t="s">
        <v>455</v>
      </c>
      <c r="AV173" s="77">
        <v>2021</v>
      </c>
      <c r="AW173" s="77">
        <v>1</v>
      </c>
      <c r="AX173" s="77">
        <v>0</v>
      </c>
      <c r="AY173" s="77">
        <v>0</v>
      </c>
      <c r="AZ173" s="77">
        <v>27.983160561110523</v>
      </c>
      <c r="BA173" s="77">
        <v>27.983160561110523</v>
      </c>
      <c r="BB173" s="77">
        <v>0</v>
      </c>
      <c r="BC173" s="77">
        <v>0</v>
      </c>
      <c r="BD173" s="77">
        <v>27.983160561110523</v>
      </c>
      <c r="BE173" s="77">
        <v>27.983160561110523</v>
      </c>
      <c r="BF173" s="77">
        <v>0</v>
      </c>
      <c r="BG173" s="77">
        <v>0</v>
      </c>
      <c r="BH173" s="77">
        <v>0</v>
      </c>
      <c r="BI173" s="77">
        <v>0</v>
      </c>
      <c r="BJ173" s="77">
        <v>0</v>
      </c>
      <c r="BK173" s="77">
        <v>0</v>
      </c>
      <c r="BL173" s="77">
        <v>0</v>
      </c>
      <c r="BM173" s="77">
        <v>0</v>
      </c>
      <c r="BN173" s="77">
        <v>27.983160561110523</v>
      </c>
      <c r="BO173" s="77">
        <v>27.983160561110523</v>
      </c>
      <c r="BP173" s="77">
        <v>0</v>
      </c>
      <c r="BQ173" s="77">
        <v>0</v>
      </c>
      <c r="BR173" s="77">
        <v>0</v>
      </c>
      <c r="BS173" s="77">
        <v>0</v>
      </c>
      <c r="BT173" s="77">
        <v>0</v>
      </c>
      <c r="BU173" s="77">
        <v>0</v>
      </c>
      <c r="BV173" s="77">
        <v>0</v>
      </c>
      <c r="BW173" s="77">
        <v>0</v>
      </c>
      <c r="BX173" s="77">
        <v>0</v>
      </c>
      <c r="BY173" s="77">
        <v>0</v>
      </c>
      <c r="CT173" s="77" t="s">
        <v>155</v>
      </c>
      <c r="CU173" s="77" t="s">
        <v>426</v>
      </c>
      <c r="CV173" s="77" t="s">
        <v>467</v>
      </c>
      <c r="CW173" s="77">
        <v>2021</v>
      </c>
      <c r="CX173" s="77">
        <v>0</v>
      </c>
      <c r="CY173" s="77">
        <v>0</v>
      </c>
      <c r="CZ173" s="77">
        <v>0</v>
      </c>
      <c r="DA173" s="77">
        <v>0</v>
      </c>
      <c r="DB173" s="77">
        <v>5.2405583313015436</v>
      </c>
      <c r="DC173" s="77">
        <v>0.69641821681223237</v>
      </c>
      <c r="DD173" s="77">
        <v>2.9419641522810189</v>
      </c>
      <c r="DE173" s="77">
        <v>1.6021759622082901</v>
      </c>
      <c r="DF173" s="77">
        <v>0.36068764874241316</v>
      </c>
      <c r="DG173" s="77">
        <v>0.36068764874241316</v>
      </c>
      <c r="DH173" s="77">
        <v>0</v>
      </c>
      <c r="DI173" s="77">
        <v>0</v>
      </c>
      <c r="DJ173" s="77">
        <v>1.053890513222854E-4</v>
      </c>
      <c r="DL173" s="77">
        <v>0</v>
      </c>
      <c r="DM173" s="77">
        <v>3.8012529124628628E-5</v>
      </c>
      <c r="DN173" s="77">
        <v>3.8012529124628628E-5</v>
      </c>
      <c r="DO173" s="77">
        <v>0</v>
      </c>
      <c r="DP173" s="77">
        <v>3.8012529124628628E-5</v>
      </c>
      <c r="DQ173" s="77">
        <v>3.8012529124628628E-5</v>
      </c>
      <c r="DR173" s="77">
        <v>0</v>
      </c>
      <c r="DS173" s="77">
        <v>0</v>
      </c>
      <c r="DT173" s="77">
        <v>0</v>
      </c>
      <c r="DU173" s="77">
        <v>0</v>
      </c>
      <c r="DV173" s="77">
        <v>0</v>
      </c>
      <c r="DW173" s="77">
        <v>0</v>
      </c>
      <c r="GE173" s="77" t="s">
        <v>422</v>
      </c>
      <c r="GF173" s="77" t="s">
        <v>155</v>
      </c>
      <c r="GG173" s="77" t="s">
        <v>424</v>
      </c>
      <c r="GH173" s="77" t="s">
        <v>432</v>
      </c>
      <c r="GI173" s="77">
        <v>2022</v>
      </c>
      <c r="GJ173" s="77" t="s">
        <v>305</v>
      </c>
      <c r="GK173" s="77">
        <v>222.22942162783201</v>
      </c>
      <c r="GL173" s="77">
        <v>306.60199899999998</v>
      </c>
      <c r="GM173" s="77">
        <v>2022</v>
      </c>
      <c r="GN173" s="77" t="s">
        <v>175</v>
      </c>
      <c r="GO173" s="77">
        <v>0.13250000000000001</v>
      </c>
      <c r="GP173" s="77">
        <v>3</v>
      </c>
      <c r="GQ173" s="77">
        <v>0</v>
      </c>
      <c r="GR173" s="77" t="s">
        <v>423</v>
      </c>
      <c r="GS173" s="77">
        <v>0.1527377521613833</v>
      </c>
      <c r="GT173" s="77">
        <v>33.942822323559362</v>
      </c>
      <c r="GU173" s="77">
        <v>0.1527377521613833</v>
      </c>
      <c r="GV173" s="248">
        <v>33.942822323559362</v>
      </c>
      <c r="GW173" s="248">
        <v>0.1527377521613833</v>
      </c>
      <c r="GX173" s="77">
        <v>33.942822323559362</v>
      </c>
      <c r="GY173" s="77">
        <v>0</v>
      </c>
      <c r="GZ173" s="77">
        <v>0</v>
      </c>
    </row>
    <row r="174" spans="3:208" x14ac:dyDescent="0.25">
      <c r="C174" s="246"/>
      <c r="D174" s="246"/>
      <c r="E174" s="246"/>
      <c r="F174" s="246"/>
      <c r="G174" s="246"/>
      <c r="H174" s="246"/>
      <c r="I174" s="247"/>
      <c r="J174" s="247"/>
      <c r="K174" s="247"/>
      <c r="L174" s="124"/>
      <c r="M174" s="247"/>
      <c r="N174" s="247"/>
      <c r="O174" s="247"/>
      <c r="P174" s="247"/>
      <c r="Q174" s="247"/>
      <c r="R174" s="247"/>
      <c r="S174" s="247"/>
      <c r="T174" s="247"/>
      <c r="U174" s="247"/>
      <c r="V174" s="247"/>
      <c r="W174" s="247"/>
      <c r="X174" s="247"/>
      <c r="Y174" s="247"/>
      <c r="Z174" s="247"/>
      <c r="AA174" s="247"/>
      <c r="AB174" s="247"/>
      <c r="AC174" s="247"/>
      <c r="AD174" s="247"/>
      <c r="AE174" s="247"/>
      <c r="AF174" s="247"/>
      <c r="AG174" s="247"/>
      <c r="AH174" s="247"/>
      <c r="AI174" s="247"/>
      <c r="AJ174" s="247"/>
      <c r="AS174" s="77" t="s">
        <v>927</v>
      </c>
      <c r="AT174" s="77" t="s">
        <v>155</v>
      </c>
      <c r="AU174" s="77" t="s">
        <v>455</v>
      </c>
      <c r="AV174" s="77">
        <v>2022</v>
      </c>
      <c r="AW174" s="77">
        <v>0.93457943925233644</v>
      </c>
      <c r="AX174" s="77">
        <v>0</v>
      </c>
      <c r="AY174" s="77">
        <v>0</v>
      </c>
      <c r="AZ174" s="77">
        <v>28.344320558974733</v>
      </c>
      <c r="BA174" s="77">
        <v>28.344320558974733</v>
      </c>
      <c r="BB174" s="77">
        <v>0</v>
      </c>
      <c r="BC174" s="77">
        <v>0</v>
      </c>
      <c r="BD174" s="77">
        <v>28.344320558974733</v>
      </c>
      <c r="BE174" s="77">
        <v>28.344320558974733</v>
      </c>
      <c r="BF174" s="77">
        <v>0</v>
      </c>
      <c r="BG174" s="77">
        <v>0</v>
      </c>
      <c r="BH174" s="77">
        <v>27.013580645778941</v>
      </c>
      <c r="BI174" s="77">
        <v>27.013580645778941</v>
      </c>
      <c r="BJ174" s="77">
        <v>0</v>
      </c>
      <c r="BK174" s="77">
        <v>0</v>
      </c>
      <c r="BL174" s="77">
        <v>0</v>
      </c>
      <c r="BM174" s="77">
        <v>0</v>
      </c>
      <c r="BN174" s="77">
        <v>26.490019213995076</v>
      </c>
      <c r="BO174" s="77">
        <v>26.490019213995076</v>
      </c>
      <c r="BP174" s="77">
        <v>25.246337052129849</v>
      </c>
      <c r="BQ174" s="77">
        <v>0</v>
      </c>
      <c r="BR174" s="77">
        <v>0</v>
      </c>
      <c r="BS174" s="77">
        <v>0</v>
      </c>
      <c r="BT174" s="77">
        <v>0</v>
      </c>
      <c r="BU174" s="77">
        <v>0</v>
      </c>
      <c r="BV174" s="77">
        <v>27.013580645778941</v>
      </c>
      <c r="BW174" s="77">
        <v>25.246337052129849</v>
      </c>
      <c r="BX174" s="77">
        <v>27.013580645778941</v>
      </c>
      <c r="BY174" s="77">
        <v>25.246337052129849</v>
      </c>
      <c r="CT174" s="77" t="s">
        <v>155</v>
      </c>
      <c r="CU174" s="77" t="s">
        <v>426</v>
      </c>
      <c r="CV174" s="77" t="s">
        <v>467</v>
      </c>
      <c r="CW174" s="77">
        <v>2022</v>
      </c>
      <c r="CX174" s="77">
        <v>0</v>
      </c>
      <c r="CY174" s="77">
        <v>0</v>
      </c>
      <c r="CZ174" s="77">
        <v>0</v>
      </c>
      <c r="DA174" s="77">
        <v>0</v>
      </c>
      <c r="DB174" s="77">
        <v>5.2405583313015436</v>
      </c>
      <c r="DC174" s="77">
        <v>0.69641821681223237</v>
      </c>
      <c r="DD174" s="77">
        <v>2.9419641522810189</v>
      </c>
      <c r="DE174" s="77">
        <v>1.6021759622082901</v>
      </c>
      <c r="DF174" s="77">
        <v>0.36068764874241316</v>
      </c>
      <c r="DG174" s="77">
        <v>0.36068764874241316</v>
      </c>
      <c r="DH174" s="77">
        <v>0.36068764874241316</v>
      </c>
      <c r="DI174" s="77">
        <v>0</v>
      </c>
      <c r="DJ174" s="77">
        <v>1.053890513222854E-4</v>
      </c>
      <c r="DL174" s="77">
        <v>0</v>
      </c>
      <c r="DM174" s="77">
        <v>3.8012529124628628E-5</v>
      </c>
      <c r="DN174" s="77">
        <v>3.8012529124628628E-5</v>
      </c>
      <c r="DO174" s="77">
        <v>0</v>
      </c>
      <c r="DP174" s="77">
        <v>3.8012529124628628E-5</v>
      </c>
      <c r="DQ174" s="77">
        <v>3.8012529124628628E-5</v>
      </c>
      <c r="DR174" s="77">
        <v>0</v>
      </c>
      <c r="DS174" s="77">
        <v>3.8012529124628628E-5</v>
      </c>
      <c r="DT174" s="77">
        <v>3.8012529124628628E-5</v>
      </c>
      <c r="DU174" s="77">
        <v>0</v>
      </c>
      <c r="DV174" s="77">
        <v>0</v>
      </c>
      <c r="DW174" s="77">
        <v>0</v>
      </c>
      <c r="GE174" s="77" t="s">
        <v>425</v>
      </c>
      <c r="GF174" s="77" t="s">
        <v>155</v>
      </c>
      <c r="GG174" s="77" t="s">
        <v>424</v>
      </c>
      <c r="GH174" s="77" t="s">
        <v>432</v>
      </c>
      <c r="GI174" s="77">
        <v>2022</v>
      </c>
      <c r="GJ174" s="77" t="s">
        <v>301</v>
      </c>
      <c r="GK174" s="77">
        <v>8585.722809248</v>
      </c>
      <c r="GL174" s="77">
        <v>306.60199899999998</v>
      </c>
      <c r="GM174" s="77">
        <v>2022</v>
      </c>
      <c r="GN174" s="77" t="s">
        <v>175</v>
      </c>
      <c r="GO174" s="77">
        <v>5.3000000000000005E-2</v>
      </c>
      <c r="GP174" s="77">
        <v>3</v>
      </c>
      <c r="GQ174" s="77">
        <v>0</v>
      </c>
      <c r="GR174" s="77" t="s">
        <v>423</v>
      </c>
      <c r="GS174" s="77">
        <v>5.5966209081309413E-2</v>
      </c>
      <c r="GT174" s="77">
        <v>480.51035785654079</v>
      </c>
      <c r="GU174" s="77">
        <v>5.5966209081309413E-2</v>
      </c>
      <c r="GV174" s="248">
        <v>480.51035785654079</v>
      </c>
      <c r="GW174" s="248">
        <v>5.5966209081309413E-2</v>
      </c>
      <c r="GX174" s="77">
        <v>480.51035785654079</v>
      </c>
      <c r="GY174" s="77">
        <v>0</v>
      </c>
      <c r="GZ174" s="77">
        <v>0</v>
      </c>
    </row>
    <row r="175" spans="3:208" x14ac:dyDescent="0.25">
      <c r="C175" s="246"/>
      <c r="D175" s="246"/>
      <c r="E175" s="246"/>
      <c r="F175" s="246"/>
      <c r="G175" s="246"/>
      <c r="H175" s="246"/>
      <c r="I175" s="247"/>
      <c r="J175" s="247"/>
      <c r="K175" s="247"/>
      <c r="L175" s="124"/>
      <c r="M175" s="247"/>
      <c r="N175" s="247"/>
      <c r="O175" s="247"/>
      <c r="P175" s="247"/>
      <c r="Q175" s="247"/>
      <c r="R175" s="247"/>
      <c r="S175" s="247"/>
      <c r="T175" s="247"/>
      <c r="U175" s="247"/>
      <c r="V175" s="247"/>
      <c r="W175" s="247"/>
      <c r="X175" s="247"/>
      <c r="Y175" s="247"/>
      <c r="Z175" s="247"/>
      <c r="AA175" s="247"/>
      <c r="AB175" s="247"/>
      <c r="AC175" s="247"/>
      <c r="AD175" s="247"/>
      <c r="AE175" s="247"/>
      <c r="AF175" s="247"/>
      <c r="AG175" s="247"/>
      <c r="AH175" s="247"/>
      <c r="AI175" s="247"/>
      <c r="AJ175" s="247"/>
      <c r="AS175" s="77" t="s">
        <v>927</v>
      </c>
      <c r="AT175" s="77" t="s">
        <v>155</v>
      </c>
      <c r="AU175" s="77" t="s">
        <v>455</v>
      </c>
      <c r="AV175" s="77">
        <v>2023</v>
      </c>
      <c r="AW175" s="77">
        <v>0.87343872827321156</v>
      </c>
      <c r="AX175" s="77">
        <v>0</v>
      </c>
      <c r="AY175" s="77">
        <v>0</v>
      </c>
      <c r="AZ175" s="77">
        <v>0</v>
      </c>
      <c r="BA175" s="77">
        <v>0</v>
      </c>
      <c r="BB175" s="77">
        <v>0</v>
      </c>
      <c r="BC175" s="77">
        <v>0</v>
      </c>
      <c r="BD175" s="77">
        <v>29.393174560716751</v>
      </c>
      <c r="BE175" s="77">
        <v>29.393174560716751</v>
      </c>
      <c r="BF175" s="77">
        <v>0</v>
      </c>
      <c r="BG175" s="77">
        <v>0</v>
      </c>
      <c r="BH175" s="77">
        <v>28.013125027738351</v>
      </c>
      <c r="BI175" s="77">
        <v>28.013125027738351</v>
      </c>
      <c r="BJ175" s="77">
        <v>0</v>
      </c>
      <c r="BK175" s="77">
        <v>0</v>
      </c>
      <c r="BL175" s="77">
        <v>28.013125027738351</v>
      </c>
      <c r="BM175" s="77">
        <v>28.013125027738351</v>
      </c>
      <c r="BN175" s="77">
        <v>0</v>
      </c>
      <c r="BO175" s="77">
        <v>25.673137008224952</v>
      </c>
      <c r="BP175" s="77">
        <v>24.467748299186258</v>
      </c>
      <c r="BQ175" s="77">
        <v>24.467748299186258</v>
      </c>
      <c r="BR175" s="77">
        <v>0</v>
      </c>
      <c r="BS175" s="77">
        <v>0</v>
      </c>
      <c r="BT175" s="77">
        <v>0</v>
      </c>
      <c r="BU175" s="77">
        <v>0</v>
      </c>
      <c r="BV175" s="77">
        <v>28.013125027738351</v>
      </c>
      <c r="BW175" s="77">
        <v>24.467748299186258</v>
      </c>
      <c r="BX175" s="77">
        <v>28.013125027738351</v>
      </c>
      <c r="BY175" s="77">
        <v>24.467748299186258</v>
      </c>
      <c r="CT175" s="77" t="s">
        <v>155</v>
      </c>
      <c r="CU175" s="77" t="s">
        <v>426</v>
      </c>
      <c r="CV175" s="77" t="s">
        <v>467</v>
      </c>
      <c r="CW175" s="77">
        <v>2023</v>
      </c>
      <c r="CX175" s="77">
        <v>0</v>
      </c>
      <c r="CY175" s="77">
        <v>0</v>
      </c>
      <c r="CZ175" s="77">
        <v>0</v>
      </c>
      <c r="DA175" s="77">
        <v>0</v>
      </c>
      <c r="DB175" s="77">
        <v>5.4750346070077702</v>
      </c>
      <c r="DC175" s="77">
        <v>0.71896016785821426</v>
      </c>
      <c r="DD175" s="77">
        <v>3.0714971986151061</v>
      </c>
      <c r="DE175" s="77">
        <v>1.6845772405344479</v>
      </c>
      <c r="DF175" s="77">
        <v>0</v>
      </c>
      <c r="DG175" s="77">
        <v>0.37599181639994977</v>
      </c>
      <c r="DH175" s="77">
        <v>0.37599181639994977</v>
      </c>
      <c r="DI175" s="77">
        <v>0.37599181639994977</v>
      </c>
      <c r="DJ175" s="77">
        <v>1.053890513222854E-4</v>
      </c>
      <c r="DL175" s="77">
        <v>0</v>
      </c>
      <c r="DM175" s="77">
        <v>0</v>
      </c>
      <c r="DN175" s="77">
        <v>0</v>
      </c>
      <c r="DO175" s="77">
        <v>0</v>
      </c>
      <c r="DP175" s="77">
        <v>3.9625420835333616E-5</v>
      </c>
      <c r="DQ175" s="77">
        <v>3.9625420835333616E-5</v>
      </c>
      <c r="DR175" s="77">
        <v>0</v>
      </c>
      <c r="DS175" s="77">
        <v>3.9625420835333616E-5</v>
      </c>
      <c r="DT175" s="77">
        <v>3.9625420835333616E-5</v>
      </c>
      <c r="DU175" s="77">
        <v>0</v>
      </c>
      <c r="DV175" s="77">
        <v>3.9625420835333616E-5</v>
      </c>
      <c r="DW175" s="77">
        <v>3.9625420835333616E-5</v>
      </c>
      <c r="GE175" s="77" t="s">
        <v>422</v>
      </c>
      <c r="GF175" s="77" t="s">
        <v>155</v>
      </c>
      <c r="GG175" s="77" t="s">
        <v>424</v>
      </c>
      <c r="GH175" s="77" t="s">
        <v>432</v>
      </c>
      <c r="GI175" s="77">
        <v>2023</v>
      </c>
      <c r="GJ175" s="77" t="s">
        <v>305</v>
      </c>
      <c r="GK175" s="77">
        <v>233.23007680794061</v>
      </c>
      <c r="GL175" s="77">
        <v>306.60199899999998</v>
      </c>
      <c r="GM175" s="77">
        <v>2023</v>
      </c>
      <c r="GN175" s="77" t="s">
        <v>175</v>
      </c>
      <c r="GO175" s="77">
        <v>0.13250000000000001</v>
      </c>
      <c r="GP175" s="77">
        <v>3</v>
      </c>
      <c r="GQ175" s="77">
        <v>0</v>
      </c>
      <c r="GR175" s="77" t="s">
        <v>423</v>
      </c>
      <c r="GS175" s="77">
        <v>0</v>
      </c>
      <c r="GT175" s="77">
        <v>0</v>
      </c>
      <c r="GU175" s="77">
        <v>0.1527377521613833</v>
      </c>
      <c r="GV175" s="248">
        <v>35.623037668071625</v>
      </c>
      <c r="GW175" s="248">
        <v>0.1527377521613833</v>
      </c>
      <c r="GX175" s="77">
        <v>35.623037668071625</v>
      </c>
      <c r="GY175" s="77">
        <v>0.1527377521613833</v>
      </c>
      <c r="GZ175" s="77">
        <v>35.623037668071625</v>
      </c>
    </row>
    <row r="176" spans="3:208" x14ac:dyDescent="0.25">
      <c r="C176" s="246"/>
      <c r="D176" s="246"/>
      <c r="E176" s="246"/>
      <c r="F176" s="246"/>
      <c r="G176" s="246"/>
      <c r="H176" s="246"/>
      <c r="I176" s="247"/>
      <c r="J176" s="247"/>
      <c r="K176" s="247"/>
      <c r="L176" s="124"/>
      <c r="M176" s="247"/>
      <c r="N176" s="247"/>
      <c r="O176" s="247"/>
      <c r="P176" s="247"/>
      <c r="Q176" s="247"/>
      <c r="R176" s="247"/>
      <c r="S176" s="247"/>
      <c r="T176" s="247"/>
      <c r="U176" s="247"/>
      <c r="V176" s="247"/>
      <c r="W176" s="247"/>
      <c r="X176" s="247"/>
      <c r="Y176" s="247"/>
      <c r="Z176" s="247"/>
      <c r="AA176" s="247"/>
      <c r="AB176" s="247"/>
      <c r="AC176" s="247"/>
      <c r="AD176" s="247"/>
      <c r="AE176" s="247"/>
      <c r="AF176" s="247"/>
      <c r="AG176" s="247"/>
      <c r="AH176" s="247"/>
      <c r="AI176" s="247"/>
      <c r="AJ176" s="247"/>
      <c r="AS176" s="77" t="s">
        <v>927</v>
      </c>
      <c r="AT176" s="77" t="s">
        <v>155</v>
      </c>
      <c r="AU176" s="77" t="s">
        <v>455</v>
      </c>
      <c r="AV176" s="77">
        <v>2024</v>
      </c>
      <c r="AW176" s="77">
        <v>0.81629787689085187</v>
      </c>
      <c r="AX176" s="77">
        <v>0</v>
      </c>
      <c r="AY176" s="77">
        <v>0</v>
      </c>
      <c r="AZ176" s="77">
        <v>0</v>
      </c>
      <c r="BA176" s="77">
        <v>0</v>
      </c>
      <c r="BB176" s="77">
        <v>0</v>
      </c>
      <c r="BC176" s="77">
        <v>0</v>
      </c>
      <c r="BD176" s="77">
        <v>0</v>
      </c>
      <c r="BE176" s="77">
        <v>0</v>
      </c>
      <c r="BF176" s="77">
        <v>0</v>
      </c>
      <c r="BG176" s="77">
        <v>0</v>
      </c>
      <c r="BH176" s="77">
        <v>28.013125027738351</v>
      </c>
      <c r="BI176" s="77">
        <v>28.013125027738351</v>
      </c>
      <c r="BJ176" s="77">
        <v>0</v>
      </c>
      <c r="BK176" s="77">
        <v>0</v>
      </c>
      <c r="BL176" s="77">
        <v>28.013125027738351</v>
      </c>
      <c r="BM176" s="77">
        <v>28.013125027738351</v>
      </c>
      <c r="BN176" s="77">
        <v>0</v>
      </c>
      <c r="BO176" s="77">
        <v>0</v>
      </c>
      <c r="BP176" s="77">
        <v>22.867054485220802</v>
      </c>
      <c r="BQ176" s="77">
        <v>22.867054485220802</v>
      </c>
      <c r="BR176" s="77">
        <v>0</v>
      </c>
      <c r="BS176" s="77">
        <v>0</v>
      </c>
      <c r="BT176" s="77">
        <v>0</v>
      </c>
      <c r="BU176" s="77">
        <v>0</v>
      </c>
      <c r="BV176" s="77">
        <v>28.013125027738351</v>
      </c>
      <c r="BW176" s="77">
        <v>22.867054485220802</v>
      </c>
      <c r="BX176" s="77">
        <v>28.013125027738351</v>
      </c>
      <c r="BY176" s="77">
        <v>22.867054485220802</v>
      </c>
      <c r="CT176" s="77" t="s">
        <v>155</v>
      </c>
      <c r="CU176" s="77" t="s">
        <v>426</v>
      </c>
      <c r="CV176" s="77" t="s">
        <v>467</v>
      </c>
      <c r="CW176" s="77">
        <v>2024</v>
      </c>
      <c r="CX176" s="77">
        <v>0</v>
      </c>
      <c r="CY176" s="77">
        <v>0</v>
      </c>
      <c r="CZ176" s="77">
        <v>0</v>
      </c>
      <c r="DA176" s="77">
        <v>0</v>
      </c>
      <c r="DB176" s="77">
        <v>5.4750346070077702</v>
      </c>
      <c r="DC176" s="77">
        <v>0.71896016785821426</v>
      </c>
      <c r="DD176" s="77">
        <v>3.0714971986151061</v>
      </c>
      <c r="DE176" s="77">
        <v>1.6845772405344479</v>
      </c>
      <c r="DF176" s="77">
        <v>0</v>
      </c>
      <c r="DG176" s="77">
        <v>0</v>
      </c>
      <c r="DH176" s="77">
        <v>0.37599181639994977</v>
      </c>
      <c r="DI176" s="77">
        <v>0.37599181639994977</v>
      </c>
      <c r="DJ176" s="77">
        <v>1.053890513222854E-4</v>
      </c>
      <c r="DL176" s="77">
        <v>0</v>
      </c>
      <c r="DM176" s="77">
        <v>0</v>
      </c>
      <c r="DN176" s="77">
        <v>0</v>
      </c>
      <c r="DO176" s="77">
        <v>0</v>
      </c>
      <c r="DP176" s="77">
        <v>0</v>
      </c>
      <c r="DQ176" s="77">
        <v>0</v>
      </c>
      <c r="DR176" s="77">
        <v>0</v>
      </c>
      <c r="DS176" s="77">
        <v>3.9625420835333616E-5</v>
      </c>
      <c r="DT176" s="77">
        <v>3.9625420835333616E-5</v>
      </c>
      <c r="DU176" s="77">
        <v>0</v>
      </c>
      <c r="DV176" s="77">
        <v>3.9625420835333616E-5</v>
      </c>
      <c r="DW176" s="77">
        <v>3.9625420835333616E-5</v>
      </c>
      <c r="GE176" s="77" t="s">
        <v>425</v>
      </c>
      <c r="GF176" s="77" t="s">
        <v>155</v>
      </c>
      <c r="GG176" s="77" t="s">
        <v>424</v>
      </c>
      <c r="GH176" s="77" t="s">
        <v>432</v>
      </c>
      <c r="GI176" s="77">
        <v>2023</v>
      </c>
      <c r="GJ176" s="77" t="s">
        <v>301</v>
      </c>
      <c r="GK176" s="77">
        <v>8896.5159934286512</v>
      </c>
      <c r="GL176" s="77">
        <v>306.60199899999998</v>
      </c>
      <c r="GM176" s="77">
        <v>2023</v>
      </c>
      <c r="GN176" s="77" t="s">
        <v>175</v>
      </c>
      <c r="GO176" s="77">
        <v>5.3000000000000005E-2</v>
      </c>
      <c r="GP176" s="77">
        <v>3</v>
      </c>
      <c r="GQ176" s="77">
        <v>0</v>
      </c>
      <c r="GR176" s="77" t="s">
        <v>423</v>
      </c>
      <c r="GS176" s="77">
        <v>0</v>
      </c>
      <c r="GT176" s="77">
        <v>0</v>
      </c>
      <c r="GU176" s="77">
        <v>5.5966209081309413E-2</v>
      </c>
      <c r="GV176" s="248">
        <v>497.90427418344103</v>
      </c>
      <c r="GW176" s="248">
        <v>5.5966209081309413E-2</v>
      </c>
      <c r="GX176" s="77">
        <v>497.90427418344103</v>
      </c>
      <c r="GY176" s="77">
        <v>5.5966209081309413E-2</v>
      </c>
      <c r="GZ176" s="77">
        <v>497.90427418344103</v>
      </c>
    </row>
    <row r="177" spans="3:208" x14ac:dyDescent="0.25">
      <c r="C177" s="246"/>
      <c r="D177" s="246"/>
      <c r="E177" s="246"/>
      <c r="F177" s="246"/>
      <c r="G177" s="246"/>
      <c r="H177" s="246"/>
      <c r="I177" s="247"/>
      <c r="J177" s="247"/>
      <c r="K177" s="247"/>
      <c r="L177" s="124"/>
      <c r="M177" s="247"/>
      <c r="N177" s="247"/>
      <c r="O177" s="247"/>
      <c r="P177" s="247"/>
      <c r="Q177" s="247"/>
      <c r="R177" s="247"/>
      <c r="S177" s="247"/>
      <c r="T177" s="247"/>
      <c r="U177" s="247"/>
      <c r="V177" s="247"/>
      <c r="W177" s="247"/>
      <c r="X177" s="247"/>
      <c r="Y177" s="247"/>
      <c r="Z177" s="247"/>
      <c r="AA177" s="247"/>
      <c r="AB177" s="247"/>
      <c r="AC177" s="247"/>
      <c r="AD177" s="247"/>
      <c r="AE177" s="247"/>
      <c r="AF177" s="247"/>
      <c r="AG177" s="247"/>
      <c r="AH177" s="247"/>
      <c r="AI177" s="247"/>
      <c r="AJ177" s="247"/>
      <c r="AS177" s="77" t="s">
        <v>927</v>
      </c>
      <c r="AT177" s="77" t="s">
        <v>155</v>
      </c>
      <c r="AU177" s="77" t="s">
        <v>455</v>
      </c>
      <c r="AV177" s="77">
        <v>2025</v>
      </c>
      <c r="AW177" s="77">
        <v>0.76289521204752508</v>
      </c>
      <c r="AX177" s="77">
        <v>0</v>
      </c>
      <c r="AY177" s="77">
        <v>0</v>
      </c>
      <c r="AZ177" s="77">
        <v>0</v>
      </c>
      <c r="BA177" s="77">
        <v>0</v>
      </c>
      <c r="BB177" s="77">
        <v>0</v>
      </c>
      <c r="BC177" s="77">
        <v>0</v>
      </c>
      <c r="BD177" s="77">
        <v>0</v>
      </c>
      <c r="BE177" s="77">
        <v>0</v>
      </c>
      <c r="BF177" s="77">
        <v>0</v>
      </c>
      <c r="BG177" s="77">
        <v>0</v>
      </c>
      <c r="BH177" s="77">
        <v>0</v>
      </c>
      <c r="BI177" s="77">
        <v>0</v>
      </c>
      <c r="BJ177" s="77">
        <v>0</v>
      </c>
      <c r="BK177" s="77">
        <v>0</v>
      </c>
      <c r="BL177" s="77">
        <v>28.013125027738351</v>
      </c>
      <c r="BM177" s="77">
        <v>28.013125027738351</v>
      </c>
      <c r="BN177" s="77">
        <v>0</v>
      </c>
      <c r="BO177" s="77">
        <v>0</v>
      </c>
      <c r="BP177" s="77">
        <v>0</v>
      </c>
      <c r="BQ177" s="77">
        <v>21.371078958150282</v>
      </c>
      <c r="BR177" s="77">
        <v>0</v>
      </c>
      <c r="BS177" s="77">
        <v>0</v>
      </c>
      <c r="BT177" s="77">
        <v>0</v>
      </c>
      <c r="BU177" s="77">
        <v>0</v>
      </c>
      <c r="BV177" s="77">
        <v>0</v>
      </c>
      <c r="BW177" s="77">
        <v>0</v>
      </c>
      <c r="BX177" s="77">
        <v>0</v>
      </c>
      <c r="BY177" s="77">
        <v>0</v>
      </c>
      <c r="CT177" s="77" t="s">
        <v>155</v>
      </c>
      <c r="CU177" s="77" t="s">
        <v>426</v>
      </c>
      <c r="CV177" s="77" t="s">
        <v>467</v>
      </c>
      <c r="CW177" s="77">
        <v>2025</v>
      </c>
      <c r="CX177" s="77">
        <v>0</v>
      </c>
      <c r="CY177" s="77">
        <v>0</v>
      </c>
      <c r="CZ177" s="77">
        <v>0</v>
      </c>
      <c r="DA177" s="77">
        <v>0</v>
      </c>
      <c r="DB177" s="77">
        <v>5.4750346070077702</v>
      </c>
      <c r="DC177" s="77">
        <v>0.71896016785821426</v>
      </c>
      <c r="DD177" s="77">
        <v>3.0714971986151061</v>
      </c>
      <c r="DE177" s="77">
        <v>1.6845772405344479</v>
      </c>
      <c r="DF177" s="77">
        <v>0</v>
      </c>
      <c r="DG177" s="77">
        <v>0</v>
      </c>
      <c r="DH177" s="77">
        <v>0</v>
      </c>
      <c r="DI177" s="77">
        <v>0.37599181639994977</v>
      </c>
      <c r="DJ177" s="77">
        <v>1.053890513222854E-4</v>
      </c>
      <c r="DL177" s="77">
        <v>0</v>
      </c>
      <c r="DM177" s="77">
        <v>0</v>
      </c>
      <c r="DN177" s="77">
        <v>0</v>
      </c>
      <c r="DO177" s="77">
        <v>0</v>
      </c>
      <c r="DP177" s="77">
        <v>0</v>
      </c>
      <c r="DQ177" s="77">
        <v>0</v>
      </c>
      <c r="DR177" s="77">
        <v>0</v>
      </c>
      <c r="DS177" s="77">
        <v>0</v>
      </c>
      <c r="DT177" s="77">
        <v>0</v>
      </c>
      <c r="DU177" s="77">
        <v>0</v>
      </c>
      <c r="DV177" s="77">
        <v>3.9625420835333616E-5</v>
      </c>
      <c r="DW177" s="77">
        <v>3.9625420835333616E-5</v>
      </c>
      <c r="GE177" s="77" t="s">
        <v>422</v>
      </c>
      <c r="GF177" s="77" t="s">
        <v>155</v>
      </c>
      <c r="GG177" s="77" t="s">
        <v>424</v>
      </c>
      <c r="GH177" s="77" t="s">
        <v>432</v>
      </c>
      <c r="GI177" s="77">
        <v>2024</v>
      </c>
      <c r="GJ177" s="77" t="s">
        <v>305</v>
      </c>
      <c r="GK177" s="77">
        <v>233.23007680794061</v>
      </c>
      <c r="GL177" s="77">
        <v>306.60199899999998</v>
      </c>
      <c r="GM177" s="77">
        <v>2024</v>
      </c>
      <c r="GN177" s="77" t="s">
        <v>175</v>
      </c>
      <c r="GO177" s="77">
        <v>0.13250000000000001</v>
      </c>
      <c r="GP177" s="77">
        <v>3</v>
      </c>
      <c r="GQ177" s="77">
        <v>0</v>
      </c>
      <c r="GR177" s="77" t="s">
        <v>423</v>
      </c>
      <c r="GS177" s="77">
        <v>0</v>
      </c>
      <c r="GT177" s="77">
        <v>0</v>
      </c>
      <c r="GU177" s="77">
        <v>0</v>
      </c>
      <c r="GV177" s="248">
        <v>0</v>
      </c>
      <c r="GW177" s="248">
        <v>0.1527377521613833</v>
      </c>
      <c r="GX177" s="77">
        <v>35.623037668071625</v>
      </c>
      <c r="GY177" s="77">
        <v>0.1527377521613833</v>
      </c>
      <c r="GZ177" s="77">
        <v>35.623037668071625</v>
      </c>
    </row>
    <row r="178" spans="3:208" x14ac:dyDescent="0.25">
      <c r="C178" s="246"/>
      <c r="D178" s="246"/>
      <c r="E178" s="246"/>
      <c r="F178" s="246"/>
      <c r="G178" s="246"/>
      <c r="H178" s="246"/>
      <c r="I178" s="247"/>
      <c r="J178" s="247"/>
      <c r="K178" s="247"/>
      <c r="L178" s="124"/>
      <c r="M178" s="247"/>
      <c r="N178" s="247"/>
      <c r="O178" s="247"/>
      <c r="P178" s="247"/>
      <c r="Q178" s="247"/>
      <c r="R178" s="247"/>
      <c r="S178" s="247"/>
      <c r="T178" s="247"/>
      <c r="U178" s="247"/>
      <c r="V178" s="247"/>
      <c r="W178" s="247"/>
      <c r="X178" s="247"/>
      <c r="Y178" s="247"/>
      <c r="Z178" s="247"/>
      <c r="AA178" s="247"/>
      <c r="AB178" s="247"/>
      <c r="AC178" s="247"/>
      <c r="AD178" s="247"/>
      <c r="AE178" s="247"/>
      <c r="AF178" s="247"/>
      <c r="AG178" s="247"/>
      <c r="AH178" s="247"/>
      <c r="AI178" s="247"/>
      <c r="AJ178" s="247"/>
      <c r="AS178" s="77" t="s">
        <v>927</v>
      </c>
      <c r="AT178" s="77" t="s">
        <v>155</v>
      </c>
      <c r="AU178" s="77" t="s">
        <v>456</v>
      </c>
      <c r="AV178" s="77">
        <v>2020</v>
      </c>
      <c r="AW178" s="77">
        <v>1</v>
      </c>
      <c r="AX178" s="77">
        <v>0</v>
      </c>
      <c r="AY178" s="77">
        <v>0</v>
      </c>
      <c r="AZ178" s="77">
        <v>4.5941543995519059</v>
      </c>
      <c r="BA178" s="77">
        <v>4.5941543995519059</v>
      </c>
      <c r="BB178" s="77">
        <v>0</v>
      </c>
      <c r="BC178" s="77">
        <v>0</v>
      </c>
      <c r="BD178" s="77">
        <v>0</v>
      </c>
      <c r="BE178" s="77">
        <v>0</v>
      </c>
      <c r="BF178" s="77">
        <v>0</v>
      </c>
      <c r="BG178" s="77">
        <v>0</v>
      </c>
      <c r="BH178" s="77">
        <v>0</v>
      </c>
      <c r="BI178" s="77">
        <v>0</v>
      </c>
      <c r="BJ178" s="77">
        <v>0</v>
      </c>
      <c r="BK178" s="77">
        <v>0</v>
      </c>
      <c r="BL178" s="77">
        <v>0</v>
      </c>
      <c r="BM178" s="77">
        <v>0</v>
      </c>
      <c r="BN178" s="77">
        <v>4.5941543995519059</v>
      </c>
      <c r="BO178" s="77">
        <v>0</v>
      </c>
      <c r="BP178" s="77">
        <v>0</v>
      </c>
      <c r="BQ178" s="77">
        <v>0</v>
      </c>
      <c r="BR178" s="77">
        <v>0</v>
      </c>
      <c r="BS178" s="77">
        <v>0</v>
      </c>
      <c r="BT178" s="77">
        <v>0</v>
      </c>
      <c r="BU178" s="77">
        <v>0</v>
      </c>
      <c r="BV178" s="77">
        <v>0</v>
      </c>
      <c r="BW178" s="77">
        <v>0</v>
      </c>
      <c r="BX178" s="77">
        <v>0</v>
      </c>
      <c r="BY178" s="77">
        <v>0</v>
      </c>
      <c r="CT178" s="77" t="s">
        <v>155</v>
      </c>
      <c r="CU178" s="77" t="s">
        <v>426</v>
      </c>
      <c r="CV178" s="77" t="s">
        <v>474</v>
      </c>
      <c r="CW178" s="77">
        <v>2020</v>
      </c>
      <c r="CX178" s="77">
        <v>0</v>
      </c>
      <c r="CY178" s="77">
        <v>0</v>
      </c>
      <c r="CZ178" s="77">
        <v>0</v>
      </c>
      <c r="DA178" s="77">
        <v>0</v>
      </c>
      <c r="DB178" s="77">
        <v>7.7900575334948541E-2</v>
      </c>
      <c r="DC178" s="77">
        <v>3.6425060683954451E-2</v>
      </c>
      <c r="DD178" s="77">
        <v>1.58087245254315E-3</v>
      </c>
      <c r="DE178" s="77">
        <v>3.9894642198450771E-2</v>
      </c>
      <c r="DF178" s="77">
        <v>7.8847092159216176E-3</v>
      </c>
      <c r="DG178" s="77">
        <v>0</v>
      </c>
      <c r="DH178" s="77">
        <v>0</v>
      </c>
      <c r="DI178" s="77">
        <v>0</v>
      </c>
      <c r="DJ178" s="77">
        <v>5.2774121774221247E-4</v>
      </c>
      <c r="DL178" s="77">
        <v>0</v>
      </c>
      <c r="DM178" s="77">
        <v>4.1610860431537197E-6</v>
      </c>
      <c r="DN178" s="77">
        <v>4.1610860431537197E-6</v>
      </c>
      <c r="DO178" s="77">
        <v>0</v>
      </c>
      <c r="DP178" s="77">
        <v>0</v>
      </c>
      <c r="DQ178" s="77">
        <v>0</v>
      </c>
      <c r="DR178" s="77">
        <v>0</v>
      </c>
      <c r="DS178" s="77">
        <v>0</v>
      </c>
      <c r="DT178" s="77">
        <v>0</v>
      </c>
      <c r="DU178" s="77">
        <v>0</v>
      </c>
      <c r="DV178" s="77">
        <v>0</v>
      </c>
      <c r="DW178" s="77">
        <v>0</v>
      </c>
      <c r="GE178" s="77" t="s">
        <v>425</v>
      </c>
      <c r="GF178" s="77" t="s">
        <v>155</v>
      </c>
      <c r="GG178" s="77" t="s">
        <v>424</v>
      </c>
      <c r="GH178" s="77" t="s">
        <v>432</v>
      </c>
      <c r="GI178" s="77">
        <v>2024</v>
      </c>
      <c r="GJ178" s="77" t="s">
        <v>301</v>
      </c>
      <c r="GK178" s="77">
        <v>8896.5159934286512</v>
      </c>
      <c r="GL178" s="77">
        <v>306.60199899999998</v>
      </c>
      <c r="GM178" s="77">
        <v>2024</v>
      </c>
      <c r="GN178" s="77" t="s">
        <v>175</v>
      </c>
      <c r="GO178" s="77">
        <v>5.3000000000000005E-2</v>
      </c>
      <c r="GP178" s="77">
        <v>3</v>
      </c>
      <c r="GQ178" s="77">
        <v>0</v>
      </c>
      <c r="GR178" s="77" t="s">
        <v>423</v>
      </c>
      <c r="GS178" s="77">
        <v>0</v>
      </c>
      <c r="GT178" s="77">
        <v>0</v>
      </c>
      <c r="GU178" s="77">
        <v>0</v>
      </c>
      <c r="GV178" s="248">
        <v>0</v>
      </c>
      <c r="GW178" s="248">
        <v>5.5966209081309413E-2</v>
      </c>
      <c r="GX178" s="77">
        <v>497.90427418344103</v>
      </c>
      <c r="GY178" s="77">
        <v>5.5966209081309413E-2</v>
      </c>
      <c r="GZ178" s="77">
        <v>497.90427418344103</v>
      </c>
    </row>
    <row r="179" spans="3:208" x14ac:dyDescent="0.25">
      <c r="C179" s="246"/>
      <c r="D179" s="246"/>
      <c r="E179" s="246"/>
      <c r="F179" s="246"/>
      <c r="G179" s="246"/>
      <c r="H179" s="246"/>
      <c r="I179" s="247"/>
      <c r="J179" s="247"/>
      <c r="K179" s="247"/>
      <c r="L179" s="124"/>
      <c r="M179" s="247"/>
      <c r="N179" s="247"/>
      <c r="O179" s="247"/>
      <c r="P179" s="247"/>
      <c r="Q179" s="247"/>
      <c r="R179" s="247"/>
      <c r="S179" s="247"/>
      <c r="T179" s="247"/>
      <c r="U179" s="247"/>
      <c r="V179" s="247"/>
      <c r="W179" s="247"/>
      <c r="X179" s="247"/>
      <c r="Y179" s="247"/>
      <c r="Z179" s="247"/>
      <c r="AA179" s="247"/>
      <c r="AB179" s="247"/>
      <c r="AC179" s="247"/>
      <c r="AD179" s="247"/>
      <c r="AE179" s="247"/>
      <c r="AF179" s="247"/>
      <c r="AG179" s="247"/>
      <c r="AH179" s="247"/>
      <c r="AI179" s="247"/>
      <c r="AJ179" s="247"/>
      <c r="AS179" s="77" t="s">
        <v>927</v>
      </c>
      <c r="AT179" s="77" t="s">
        <v>155</v>
      </c>
      <c r="AU179" s="77" t="s">
        <v>456</v>
      </c>
      <c r="AV179" s="77">
        <v>2021</v>
      </c>
      <c r="AW179" s="77">
        <v>1</v>
      </c>
      <c r="AX179" s="77">
        <v>0</v>
      </c>
      <c r="AY179" s="77">
        <v>0</v>
      </c>
      <c r="AZ179" s="77">
        <v>4.5941543995519059</v>
      </c>
      <c r="BA179" s="77">
        <v>4.5941543995519059</v>
      </c>
      <c r="BB179" s="77">
        <v>0</v>
      </c>
      <c r="BC179" s="77">
        <v>0</v>
      </c>
      <c r="BD179" s="77">
        <v>4.5941543995519059</v>
      </c>
      <c r="BE179" s="77">
        <v>4.5941543995519059</v>
      </c>
      <c r="BF179" s="77">
        <v>0</v>
      </c>
      <c r="BG179" s="77">
        <v>0</v>
      </c>
      <c r="BH179" s="77">
        <v>0</v>
      </c>
      <c r="BI179" s="77">
        <v>0</v>
      </c>
      <c r="BJ179" s="77">
        <v>0</v>
      </c>
      <c r="BK179" s="77">
        <v>0</v>
      </c>
      <c r="BL179" s="77">
        <v>0</v>
      </c>
      <c r="BM179" s="77">
        <v>0</v>
      </c>
      <c r="BN179" s="77">
        <v>4.5941543995519059</v>
      </c>
      <c r="BO179" s="77">
        <v>4.5941543995519059</v>
      </c>
      <c r="BP179" s="77">
        <v>0</v>
      </c>
      <c r="BQ179" s="77">
        <v>0</v>
      </c>
      <c r="BR179" s="77">
        <v>0</v>
      </c>
      <c r="BS179" s="77">
        <v>0</v>
      </c>
      <c r="BT179" s="77">
        <v>0</v>
      </c>
      <c r="BU179" s="77">
        <v>0</v>
      </c>
      <c r="BV179" s="77">
        <v>0</v>
      </c>
      <c r="BW179" s="77">
        <v>0</v>
      </c>
      <c r="BX179" s="77">
        <v>0</v>
      </c>
      <c r="BY179" s="77">
        <v>0</v>
      </c>
      <c r="CT179" s="77" t="s">
        <v>155</v>
      </c>
      <c r="CU179" s="77" t="s">
        <v>426</v>
      </c>
      <c r="CV179" s="77" t="s">
        <v>474</v>
      </c>
      <c r="CW179" s="77">
        <v>2021</v>
      </c>
      <c r="CX179" s="77">
        <v>0</v>
      </c>
      <c r="CY179" s="77">
        <v>0</v>
      </c>
      <c r="CZ179" s="77">
        <v>0</v>
      </c>
      <c r="DA179" s="77">
        <v>0</v>
      </c>
      <c r="DB179" s="77">
        <v>7.7900575334948541E-2</v>
      </c>
      <c r="DC179" s="77">
        <v>3.6425060683954451E-2</v>
      </c>
      <c r="DD179" s="77">
        <v>1.58087245254315E-3</v>
      </c>
      <c r="DE179" s="77">
        <v>3.9894642198450771E-2</v>
      </c>
      <c r="DF179" s="77">
        <v>7.8847092159216176E-3</v>
      </c>
      <c r="DG179" s="77">
        <v>7.8847092159216176E-3</v>
      </c>
      <c r="DH179" s="77">
        <v>0</v>
      </c>
      <c r="DI179" s="77">
        <v>0</v>
      </c>
      <c r="DJ179" s="77">
        <v>5.2774121774221247E-4</v>
      </c>
      <c r="DL179" s="77">
        <v>0</v>
      </c>
      <c r="DM179" s="77">
        <v>4.1610860431537197E-6</v>
      </c>
      <c r="DN179" s="77">
        <v>4.1610860431537197E-6</v>
      </c>
      <c r="DO179" s="77">
        <v>0</v>
      </c>
      <c r="DP179" s="77">
        <v>4.1610860431537197E-6</v>
      </c>
      <c r="DQ179" s="77">
        <v>4.1610860431537197E-6</v>
      </c>
      <c r="DR179" s="77">
        <v>0</v>
      </c>
      <c r="DS179" s="77">
        <v>0</v>
      </c>
      <c r="DT179" s="77">
        <v>0</v>
      </c>
      <c r="DU179" s="77">
        <v>0</v>
      </c>
      <c r="DV179" s="77">
        <v>0</v>
      </c>
      <c r="DW179" s="77">
        <v>0</v>
      </c>
      <c r="GE179" s="77" t="s">
        <v>422</v>
      </c>
      <c r="GF179" s="77" t="s">
        <v>155</v>
      </c>
      <c r="GG179" s="77" t="s">
        <v>424</v>
      </c>
      <c r="GH179" s="77" t="s">
        <v>432</v>
      </c>
      <c r="GI179" s="77">
        <v>2025</v>
      </c>
      <c r="GJ179" s="77" t="s">
        <v>305</v>
      </c>
      <c r="GK179" s="77">
        <v>233.23007680794061</v>
      </c>
      <c r="GL179" s="77">
        <v>306.60199899999998</v>
      </c>
      <c r="GM179" s="77">
        <v>2025</v>
      </c>
      <c r="GN179" s="77" t="s">
        <v>175</v>
      </c>
      <c r="GO179" s="77">
        <v>0.13250000000000001</v>
      </c>
      <c r="GP179" s="77">
        <v>3</v>
      </c>
      <c r="GQ179" s="77">
        <v>0</v>
      </c>
      <c r="GR179" s="77" t="s">
        <v>423</v>
      </c>
      <c r="GS179" s="77">
        <v>0</v>
      </c>
      <c r="GT179" s="77">
        <v>0</v>
      </c>
      <c r="GU179" s="77">
        <v>0</v>
      </c>
      <c r="GV179" s="248">
        <v>0</v>
      </c>
      <c r="GW179" s="248">
        <v>0</v>
      </c>
      <c r="GX179" s="77">
        <v>0</v>
      </c>
      <c r="GY179" s="77">
        <v>0.1527377521613833</v>
      </c>
      <c r="GZ179" s="77">
        <v>35.623037668071625</v>
      </c>
    </row>
    <row r="180" spans="3:208" x14ac:dyDescent="0.25">
      <c r="C180" s="246"/>
      <c r="D180" s="246"/>
      <c r="E180" s="246"/>
      <c r="F180" s="246"/>
      <c r="G180" s="246"/>
      <c r="H180" s="246"/>
      <c r="I180" s="247"/>
      <c r="J180" s="247"/>
      <c r="K180" s="247"/>
      <c r="L180" s="124"/>
      <c r="M180" s="247"/>
      <c r="N180" s="247"/>
      <c r="O180" s="247"/>
      <c r="P180" s="247"/>
      <c r="Q180" s="247"/>
      <c r="R180" s="247"/>
      <c r="S180" s="247"/>
      <c r="T180" s="247"/>
      <c r="U180" s="247"/>
      <c r="V180" s="247"/>
      <c r="W180" s="247"/>
      <c r="X180" s="247"/>
      <c r="Y180" s="247"/>
      <c r="Z180" s="247"/>
      <c r="AA180" s="247"/>
      <c r="AB180" s="247"/>
      <c r="AC180" s="247"/>
      <c r="AD180" s="247"/>
      <c r="AE180" s="247"/>
      <c r="AF180" s="247"/>
      <c r="AG180" s="247"/>
      <c r="AH180" s="247"/>
      <c r="AI180" s="247"/>
      <c r="AJ180" s="247"/>
      <c r="AS180" s="77" t="s">
        <v>927</v>
      </c>
      <c r="AT180" s="77" t="s">
        <v>155</v>
      </c>
      <c r="AU180" s="77" t="s">
        <v>456</v>
      </c>
      <c r="AV180" s="77">
        <v>2022</v>
      </c>
      <c r="AW180" s="77">
        <v>0.93457943925233644</v>
      </c>
      <c r="AX180" s="77">
        <v>0</v>
      </c>
      <c r="AY180" s="77">
        <v>0</v>
      </c>
      <c r="AZ180" s="77">
        <v>4.3386745555070236</v>
      </c>
      <c r="BA180" s="77">
        <v>4.3386745555070236</v>
      </c>
      <c r="BB180" s="77">
        <v>0</v>
      </c>
      <c r="BC180" s="77">
        <v>0</v>
      </c>
      <c r="BD180" s="77">
        <v>4.3386745555070236</v>
      </c>
      <c r="BE180" s="77">
        <v>4.3386745555070236</v>
      </c>
      <c r="BF180" s="77">
        <v>0</v>
      </c>
      <c r="BG180" s="77">
        <v>0</v>
      </c>
      <c r="BH180" s="77">
        <v>6.3662607162846747</v>
      </c>
      <c r="BI180" s="77">
        <v>6.3662607162846747</v>
      </c>
      <c r="BJ180" s="77">
        <v>0</v>
      </c>
      <c r="BK180" s="77">
        <v>0</v>
      </c>
      <c r="BL180" s="77">
        <v>0</v>
      </c>
      <c r="BM180" s="77">
        <v>0</v>
      </c>
      <c r="BN180" s="77">
        <v>4.0548360331841344</v>
      </c>
      <c r="BO180" s="77">
        <v>4.0548360331841344</v>
      </c>
      <c r="BP180" s="77">
        <v>5.9497763703595092</v>
      </c>
      <c r="BQ180" s="77">
        <v>0</v>
      </c>
      <c r="BR180" s="77">
        <v>0</v>
      </c>
      <c r="BS180" s="77">
        <v>0</v>
      </c>
      <c r="BT180" s="77">
        <v>0</v>
      </c>
      <c r="BU180" s="77">
        <v>0</v>
      </c>
      <c r="BV180" s="77">
        <v>6.3662607162846747</v>
      </c>
      <c r="BW180" s="77">
        <v>5.9497763703595092</v>
      </c>
      <c r="BX180" s="77">
        <v>6.3662607162846747</v>
      </c>
      <c r="BY180" s="77">
        <v>5.9497763703595092</v>
      </c>
      <c r="CT180" s="77" t="s">
        <v>155</v>
      </c>
      <c r="CU180" s="77" t="s">
        <v>426</v>
      </c>
      <c r="CV180" s="77" t="s">
        <v>474</v>
      </c>
      <c r="CW180" s="77">
        <v>2022</v>
      </c>
      <c r="CX180" s="77">
        <v>0</v>
      </c>
      <c r="CY180" s="77">
        <v>0</v>
      </c>
      <c r="CZ180" s="77">
        <v>0</v>
      </c>
      <c r="DA180" s="77">
        <v>0</v>
      </c>
      <c r="DB180" s="77">
        <v>7.7900575334948541E-2</v>
      </c>
      <c r="DC180" s="77">
        <v>3.6425060683954451E-2</v>
      </c>
      <c r="DD180" s="77">
        <v>1.58087245254315E-3</v>
      </c>
      <c r="DE180" s="77">
        <v>3.9894642198450771E-2</v>
      </c>
      <c r="DF180" s="77">
        <v>7.8847092159216176E-3</v>
      </c>
      <c r="DG180" s="77">
        <v>7.8847092159216176E-3</v>
      </c>
      <c r="DH180" s="77">
        <v>7.8847092159216176E-3</v>
      </c>
      <c r="DI180" s="77">
        <v>0</v>
      </c>
      <c r="DJ180" s="77">
        <v>5.2774121774221247E-4</v>
      </c>
      <c r="DL180" s="77">
        <v>0</v>
      </c>
      <c r="DM180" s="77">
        <v>4.1610860431537197E-6</v>
      </c>
      <c r="DN180" s="77">
        <v>4.1610860431537197E-6</v>
      </c>
      <c r="DO180" s="77">
        <v>0</v>
      </c>
      <c r="DP180" s="77">
        <v>4.1610860431537197E-6</v>
      </c>
      <c r="DQ180" s="77">
        <v>4.1610860431537197E-6</v>
      </c>
      <c r="DR180" s="77">
        <v>0</v>
      </c>
      <c r="DS180" s="77">
        <v>4.1610860431537197E-6</v>
      </c>
      <c r="DT180" s="77">
        <v>4.1610860431537197E-6</v>
      </c>
      <c r="DU180" s="77">
        <v>0</v>
      </c>
      <c r="DV180" s="77">
        <v>0</v>
      </c>
      <c r="DW180" s="77">
        <v>0</v>
      </c>
      <c r="GE180" s="77" t="s">
        <v>425</v>
      </c>
      <c r="GF180" s="77" t="s">
        <v>155</v>
      </c>
      <c r="GG180" s="77" t="s">
        <v>424</v>
      </c>
      <c r="GH180" s="77" t="s">
        <v>432</v>
      </c>
      <c r="GI180" s="77">
        <v>2025</v>
      </c>
      <c r="GJ180" s="77" t="s">
        <v>301</v>
      </c>
      <c r="GK180" s="77">
        <v>8896.5159934286512</v>
      </c>
      <c r="GL180" s="77">
        <v>306.60199899999998</v>
      </c>
      <c r="GM180" s="77">
        <v>2025</v>
      </c>
      <c r="GN180" s="77" t="s">
        <v>175</v>
      </c>
      <c r="GO180" s="77">
        <v>5.3000000000000005E-2</v>
      </c>
      <c r="GP180" s="77">
        <v>3</v>
      </c>
      <c r="GQ180" s="77">
        <v>0</v>
      </c>
      <c r="GR180" s="77" t="s">
        <v>423</v>
      </c>
      <c r="GS180" s="77">
        <v>0</v>
      </c>
      <c r="GT180" s="77">
        <v>0</v>
      </c>
      <c r="GU180" s="77">
        <v>0</v>
      </c>
      <c r="GV180" s="248">
        <v>0</v>
      </c>
      <c r="GW180" s="248">
        <v>0</v>
      </c>
      <c r="GX180" s="77">
        <v>0</v>
      </c>
      <c r="GY180" s="77">
        <v>5.5966209081309413E-2</v>
      </c>
      <c r="GZ180" s="77">
        <v>497.90427418344103</v>
      </c>
    </row>
    <row r="181" spans="3:208" x14ac:dyDescent="0.25">
      <c r="C181" s="246"/>
      <c r="D181" s="246"/>
      <c r="E181" s="246"/>
      <c r="F181" s="246"/>
      <c r="G181" s="246"/>
      <c r="H181" s="246"/>
      <c r="I181" s="247"/>
      <c r="J181" s="247"/>
      <c r="K181" s="247"/>
      <c r="L181" s="124"/>
      <c r="M181" s="247"/>
      <c r="N181" s="247"/>
      <c r="O181" s="247"/>
      <c r="P181" s="247"/>
      <c r="Q181" s="247"/>
      <c r="R181" s="247"/>
      <c r="S181" s="247"/>
      <c r="T181" s="247"/>
      <c r="U181" s="247"/>
      <c r="V181" s="247"/>
      <c r="W181" s="247"/>
      <c r="X181" s="247"/>
      <c r="Y181" s="247"/>
      <c r="Z181" s="247"/>
      <c r="AA181" s="247"/>
      <c r="AB181" s="247"/>
      <c r="AC181" s="247"/>
      <c r="AD181" s="247"/>
      <c r="AE181" s="247"/>
      <c r="AF181" s="247"/>
      <c r="AG181" s="247"/>
      <c r="AH181" s="247"/>
      <c r="AI181" s="247"/>
      <c r="AJ181" s="247"/>
      <c r="AS181" s="77" t="s">
        <v>927</v>
      </c>
      <c r="AT181" s="77" t="s">
        <v>155</v>
      </c>
      <c r="AU181" s="77" t="s">
        <v>456</v>
      </c>
      <c r="AV181" s="77">
        <v>2023</v>
      </c>
      <c r="AW181" s="77">
        <v>0.87343872827321156</v>
      </c>
      <c r="AX181" s="77">
        <v>0</v>
      </c>
      <c r="AY181" s="77">
        <v>0</v>
      </c>
      <c r="AZ181" s="77">
        <v>0</v>
      </c>
      <c r="BA181" s="77">
        <v>0</v>
      </c>
      <c r="BB181" s="77">
        <v>0</v>
      </c>
      <c r="BC181" s="77">
        <v>0</v>
      </c>
      <c r="BD181" s="77">
        <v>4.4991448886598819</v>
      </c>
      <c r="BE181" s="77">
        <v>4.4991448886598819</v>
      </c>
      <c r="BF181" s="77">
        <v>0</v>
      </c>
      <c r="BG181" s="77">
        <v>0</v>
      </c>
      <c r="BH181" s="77">
        <v>6.601821957400908</v>
      </c>
      <c r="BI181" s="77">
        <v>6.601821957400908</v>
      </c>
      <c r="BJ181" s="77">
        <v>0</v>
      </c>
      <c r="BK181" s="77">
        <v>0</v>
      </c>
      <c r="BL181" s="77">
        <v>6.601821957400908</v>
      </c>
      <c r="BM181" s="77">
        <v>6.601821957400908</v>
      </c>
      <c r="BN181" s="77">
        <v>0</v>
      </c>
      <c r="BO181" s="77">
        <v>3.9297273898680074</v>
      </c>
      <c r="BP181" s="77">
        <v>5.7662869747584136</v>
      </c>
      <c r="BQ181" s="77">
        <v>5.7662869747584136</v>
      </c>
      <c r="BR181" s="77">
        <v>0</v>
      </c>
      <c r="BS181" s="77">
        <v>0</v>
      </c>
      <c r="BT181" s="77">
        <v>0</v>
      </c>
      <c r="BU181" s="77">
        <v>0</v>
      </c>
      <c r="BV181" s="77">
        <v>6.601821957400908</v>
      </c>
      <c r="BW181" s="77">
        <v>5.7662869747584136</v>
      </c>
      <c r="BX181" s="77">
        <v>6.601821957400908</v>
      </c>
      <c r="BY181" s="77">
        <v>5.7662869747584136</v>
      </c>
      <c r="CT181" s="77" t="s">
        <v>155</v>
      </c>
      <c r="CU181" s="77" t="s">
        <v>426</v>
      </c>
      <c r="CV181" s="77" t="s">
        <v>474</v>
      </c>
      <c r="CW181" s="77">
        <v>2023</v>
      </c>
      <c r="CX181" s="77">
        <v>0</v>
      </c>
      <c r="CY181" s="77">
        <v>0</v>
      </c>
      <c r="CZ181" s="77">
        <v>0</v>
      </c>
      <c r="DA181" s="77">
        <v>0</v>
      </c>
      <c r="DB181" s="77">
        <v>8.0408269036977176E-2</v>
      </c>
      <c r="DC181" s="77">
        <v>3.7590224611390659E-2</v>
      </c>
      <c r="DD181" s="77">
        <v>1.6314334115687351E-3</v>
      </c>
      <c r="DE181" s="77">
        <v>4.1186611014017598E-2</v>
      </c>
      <c r="DF181" s="77">
        <v>0</v>
      </c>
      <c r="DG181" s="77">
        <v>8.1378100371604766E-3</v>
      </c>
      <c r="DH181" s="77">
        <v>8.1378100371604766E-3</v>
      </c>
      <c r="DI181" s="77">
        <v>8.1378100371604766E-3</v>
      </c>
      <c r="DJ181" s="77">
        <v>5.2774121774221247E-4</v>
      </c>
      <c r="DL181" s="77">
        <v>0</v>
      </c>
      <c r="DM181" s="77">
        <v>0</v>
      </c>
      <c r="DN181" s="77">
        <v>0</v>
      </c>
      <c r="DO181" s="77">
        <v>0</v>
      </c>
      <c r="DP181" s="77">
        <v>4.2946577787658691E-6</v>
      </c>
      <c r="DQ181" s="77">
        <v>4.2946577787658691E-6</v>
      </c>
      <c r="DR181" s="77">
        <v>0</v>
      </c>
      <c r="DS181" s="77">
        <v>4.2946577787658691E-6</v>
      </c>
      <c r="DT181" s="77">
        <v>4.2946577787658691E-6</v>
      </c>
      <c r="DU181" s="77">
        <v>0</v>
      </c>
      <c r="DV181" s="77">
        <v>4.2946577787658691E-6</v>
      </c>
      <c r="DW181" s="77">
        <v>4.2946577787658691E-6</v>
      </c>
      <c r="GE181" s="77" t="s">
        <v>422</v>
      </c>
      <c r="GF181" s="77" t="s">
        <v>155</v>
      </c>
      <c r="GG181" s="77" t="s">
        <v>424</v>
      </c>
      <c r="GH181" s="77" t="s">
        <v>439</v>
      </c>
      <c r="GI181" s="77">
        <v>2021</v>
      </c>
      <c r="GJ181" s="77" t="s">
        <v>305</v>
      </c>
      <c r="GK181" s="77">
        <v>0.69641821681223071</v>
      </c>
      <c r="GL181" s="77">
        <v>306.60199899999998</v>
      </c>
      <c r="GM181" s="77">
        <v>2021</v>
      </c>
      <c r="GN181" s="77" t="s">
        <v>175</v>
      </c>
      <c r="GO181" s="77">
        <v>0.13250000000000001</v>
      </c>
      <c r="GP181" s="77">
        <v>3</v>
      </c>
      <c r="GQ181" s="77">
        <v>0</v>
      </c>
      <c r="GR181" s="77" t="s">
        <v>423</v>
      </c>
      <c r="GS181" s="77">
        <v>0.1527377521613833</v>
      </c>
      <c r="GT181" s="77">
        <v>0.106369353000139</v>
      </c>
      <c r="GU181" s="77">
        <v>0.1527377521613833</v>
      </c>
      <c r="GV181" s="248">
        <v>0.106369353000139</v>
      </c>
      <c r="GW181" s="248">
        <v>0</v>
      </c>
      <c r="GX181" s="77">
        <v>0</v>
      </c>
      <c r="GY181" s="77">
        <v>0</v>
      </c>
      <c r="GZ181" s="77">
        <v>0</v>
      </c>
    </row>
    <row r="182" spans="3:208" x14ac:dyDescent="0.25">
      <c r="C182" s="246"/>
      <c r="D182" s="246"/>
      <c r="E182" s="246"/>
      <c r="F182" s="246"/>
      <c r="G182" s="246"/>
      <c r="H182" s="246"/>
      <c r="I182" s="247"/>
      <c r="J182" s="247"/>
      <c r="K182" s="247"/>
      <c r="L182" s="124"/>
      <c r="M182" s="247"/>
      <c r="N182" s="247"/>
      <c r="O182" s="247"/>
      <c r="P182" s="247"/>
      <c r="Q182" s="247"/>
      <c r="R182" s="247"/>
      <c r="S182" s="247"/>
      <c r="T182" s="247"/>
      <c r="U182" s="247"/>
      <c r="V182" s="247"/>
      <c r="W182" s="247"/>
      <c r="X182" s="247"/>
      <c r="Y182" s="247"/>
      <c r="Z182" s="247"/>
      <c r="AA182" s="247"/>
      <c r="AB182" s="247"/>
      <c r="AC182" s="247"/>
      <c r="AD182" s="247"/>
      <c r="AE182" s="247"/>
      <c r="AF182" s="247"/>
      <c r="AG182" s="247"/>
      <c r="AH182" s="247"/>
      <c r="AI182" s="247"/>
      <c r="AJ182" s="247"/>
      <c r="AS182" s="77" t="s">
        <v>927</v>
      </c>
      <c r="AT182" s="77" t="s">
        <v>155</v>
      </c>
      <c r="AU182" s="77" t="s">
        <v>456</v>
      </c>
      <c r="AV182" s="77">
        <v>2024</v>
      </c>
      <c r="AW182" s="77">
        <v>0.81629787689085187</v>
      </c>
      <c r="AX182" s="77">
        <v>0</v>
      </c>
      <c r="AY182" s="77">
        <v>0</v>
      </c>
      <c r="AZ182" s="77">
        <v>0</v>
      </c>
      <c r="BA182" s="77">
        <v>0</v>
      </c>
      <c r="BB182" s="77">
        <v>0</v>
      </c>
      <c r="BC182" s="77">
        <v>0</v>
      </c>
      <c r="BD182" s="77">
        <v>0</v>
      </c>
      <c r="BE182" s="77">
        <v>0</v>
      </c>
      <c r="BF182" s="77">
        <v>0</v>
      </c>
      <c r="BG182" s="77">
        <v>0</v>
      </c>
      <c r="BH182" s="77">
        <v>6.601821957400908</v>
      </c>
      <c r="BI182" s="77">
        <v>6.601821957400908</v>
      </c>
      <c r="BJ182" s="77">
        <v>0</v>
      </c>
      <c r="BK182" s="77">
        <v>0</v>
      </c>
      <c r="BL182" s="77">
        <v>6.601821957400908</v>
      </c>
      <c r="BM182" s="77">
        <v>6.601821957400908</v>
      </c>
      <c r="BN182" s="77">
        <v>0</v>
      </c>
      <c r="BO182" s="77">
        <v>0</v>
      </c>
      <c r="BP182" s="77">
        <v>5.3890532474377695</v>
      </c>
      <c r="BQ182" s="77">
        <v>5.3890532474377695</v>
      </c>
      <c r="BR182" s="77">
        <v>0</v>
      </c>
      <c r="BS182" s="77">
        <v>0</v>
      </c>
      <c r="BT182" s="77">
        <v>0</v>
      </c>
      <c r="BU182" s="77">
        <v>0</v>
      </c>
      <c r="BV182" s="77">
        <v>6.601821957400908</v>
      </c>
      <c r="BW182" s="77">
        <v>5.3890532474377695</v>
      </c>
      <c r="BX182" s="77">
        <v>6.601821957400908</v>
      </c>
      <c r="BY182" s="77">
        <v>5.3890532474377695</v>
      </c>
      <c r="CT182" s="77" t="s">
        <v>155</v>
      </c>
      <c r="CU182" s="77" t="s">
        <v>426</v>
      </c>
      <c r="CV182" s="77" t="s">
        <v>474</v>
      </c>
      <c r="CW182" s="77">
        <v>2024</v>
      </c>
      <c r="CX182" s="77">
        <v>0</v>
      </c>
      <c r="CY182" s="77">
        <v>0</v>
      </c>
      <c r="CZ182" s="77">
        <v>0</v>
      </c>
      <c r="DA182" s="77">
        <v>0</v>
      </c>
      <c r="DB182" s="77">
        <v>8.0408269036977176E-2</v>
      </c>
      <c r="DC182" s="77">
        <v>3.7590224611390659E-2</v>
      </c>
      <c r="DD182" s="77">
        <v>1.6314334115687351E-3</v>
      </c>
      <c r="DE182" s="77">
        <v>4.1186611014017598E-2</v>
      </c>
      <c r="DF182" s="77">
        <v>0</v>
      </c>
      <c r="DG182" s="77">
        <v>0</v>
      </c>
      <c r="DH182" s="77">
        <v>8.1378100371604766E-3</v>
      </c>
      <c r="DI182" s="77">
        <v>8.1378100371604766E-3</v>
      </c>
      <c r="DJ182" s="77">
        <v>5.2774121774221247E-4</v>
      </c>
      <c r="DL182" s="77">
        <v>0</v>
      </c>
      <c r="DM182" s="77">
        <v>0</v>
      </c>
      <c r="DN182" s="77">
        <v>0</v>
      </c>
      <c r="DO182" s="77">
        <v>0</v>
      </c>
      <c r="DP182" s="77">
        <v>0</v>
      </c>
      <c r="DQ182" s="77">
        <v>0</v>
      </c>
      <c r="DR182" s="77">
        <v>0</v>
      </c>
      <c r="DS182" s="77">
        <v>4.2946577787658691E-6</v>
      </c>
      <c r="DT182" s="77">
        <v>4.2946577787658691E-6</v>
      </c>
      <c r="DU182" s="77">
        <v>0</v>
      </c>
      <c r="DV182" s="77">
        <v>4.2946577787658691E-6</v>
      </c>
      <c r="DW182" s="77">
        <v>4.2946577787658691E-6</v>
      </c>
      <c r="GE182" s="77" t="s">
        <v>425</v>
      </c>
      <c r="GF182" s="77" t="s">
        <v>155</v>
      </c>
      <c r="GG182" s="77" t="s">
        <v>424</v>
      </c>
      <c r="GH182" s="77" t="s">
        <v>439</v>
      </c>
      <c r="GI182" s="77">
        <v>2021</v>
      </c>
      <c r="GJ182" s="77" t="s">
        <v>301</v>
      </c>
      <c r="GK182" s="77">
        <v>2.9419641522810189</v>
      </c>
      <c r="GL182" s="77">
        <v>306.60199899999998</v>
      </c>
      <c r="GM182" s="77">
        <v>2021</v>
      </c>
      <c r="GN182" s="77" t="s">
        <v>175</v>
      </c>
      <c r="GO182" s="77">
        <v>5.3000000000000005E-2</v>
      </c>
      <c r="GP182" s="77">
        <v>3</v>
      </c>
      <c r="GQ182" s="77">
        <v>0</v>
      </c>
      <c r="GR182" s="77" t="s">
        <v>423</v>
      </c>
      <c r="GS182" s="77">
        <v>5.5966209081309413E-2</v>
      </c>
      <c r="GT182" s="77">
        <v>0.16465058085627671</v>
      </c>
      <c r="GU182" s="77">
        <v>5.5966209081309413E-2</v>
      </c>
      <c r="GV182" s="248">
        <v>0.16465058085627671</v>
      </c>
      <c r="GW182" s="248">
        <v>0</v>
      </c>
      <c r="GX182" s="77">
        <v>0</v>
      </c>
      <c r="GY182" s="77">
        <v>0</v>
      </c>
      <c r="GZ182" s="77">
        <v>0</v>
      </c>
    </row>
    <row r="183" spans="3:208" x14ac:dyDescent="0.25">
      <c r="C183" s="246"/>
      <c r="D183" s="246"/>
      <c r="E183" s="246"/>
      <c r="F183" s="246"/>
      <c r="G183" s="246"/>
      <c r="H183" s="246"/>
      <c r="I183" s="247"/>
      <c r="J183" s="247"/>
      <c r="K183" s="247"/>
      <c r="L183" s="124"/>
      <c r="M183" s="247"/>
      <c r="N183" s="247"/>
      <c r="O183" s="247"/>
      <c r="P183" s="247"/>
      <c r="Q183" s="247"/>
      <c r="R183" s="247"/>
      <c r="S183" s="247"/>
      <c r="T183" s="247"/>
      <c r="U183" s="247"/>
      <c r="V183" s="247"/>
      <c r="W183" s="247"/>
      <c r="X183" s="247"/>
      <c r="Y183" s="247"/>
      <c r="Z183" s="247"/>
      <c r="AA183" s="247"/>
      <c r="AB183" s="247"/>
      <c r="AC183" s="247"/>
      <c r="AD183" s="247"/>
      <c r="AE183" s="247"/>
      <c r="AF183" s="247"/>
      <c r="AG183" s="247"/>
      <c r="AH183" s="247"/>
      <c r="AI183" s="247"/>
      <c r="AJ183" s="247"/>
      <c r="AS183" s="77" t="s">
        <v>927</v>
      </c>
      <c r="AT183" s="77" t="s">
        <v>155</v>
      </c>
      <c r="AU183" s="77" t="s">
        <v>456</v>
      </c>
      <c r="AV183" s="77">
        <v>2025</v>
      </c>
      <c r="AW183" s="77">
        <v>0.76289521204752508</v>
      </c>
      <c r="AX183" s="77">
        <v>0</v>
      </c>
      <c r="AY183" s="77">
        <v>0</v>
      </c>
      <c r="AZ183" s="77">
        <v>0</v>
      </c>
      <c r="BA183" s="77">
        <v>0</v>
      </c>
      <c r="BB183" s="77">
        <v>0</v>
      </c>
      <c r="BC183" s="77">
        <v>0</v>
      </c>
      <c r="BD183" s="77">
        <v>0</v>
      </c>
      <c r="BE183" s="77">
        <v>0</v>
      </c>
      <c r="BF183" s="77">
        <v>0</v>
      </c>
      <c r="BG183" s="77">
        <v>0</v>
      </c>
      <c r="BH183" s="77">
        <v>0</v>
      </c>
      <c r="BI183" s="77">
        <v>0</v>
      </c>
      <c r="BJ183" s="77">
        <v>0</v>
      </c>
      <c r="BK183" s="77">
        <v>0</v>
      </c>
      <c r="BL183" s="77">
        <v>6.601821957400908</v>
      </c>
      <c r="BM183" s="77">
        <v>6.601821957400908</v>
      </c>
      <c r="BN183" s="77">
        <v>0</v>
      </c>
      <c r="BO183" s="77">
        <v>0</v>
      </c>
      <c r="BP183" s="77">
        <v>0</v>
      </c>
      <c r="BQ183" s="77">
        <v>5.0364983620913728</v>
      </c>
      <c r="BR183" s="77">
        <v>0</v>
      </c>
      <c r="BS183" s="77">
        <v>0</v>
      </c>
      <c r="BT183" s="77">
        <v>0</v>
      </c>
      <c r="BU183" s="77">
        <v>0</v>
      </c>
      <c r="BV183" s="77">
        <v>0</v>
      </c>
      <c r="BW183" s="77">
        <v>0</v>
      </c>
      <c r="BX183" s="77">
        <v>0</v>
      </c>
      <c r="BY183" s="77">
        <v>0</v>
      </c>
      <c r="CT183" s="77" t="s">
        <v>155</v>
      </c>
      <c r="CU183" s="77" t="s">
        <v>426</v>
      </c>
      <c r="CV183" s="77" t="s">
        <v>474</v>
      </c>
      <c r="CW183" s="77">
        <v>2025</v>
      </c>
      <c r="CX183" s="77">
        <v>0</v>
      </c>
      <c r="CY183" s="77">
        <v>0</v>
      </c>
      <c r="CZ183" s="77">
        <v>0</v>
      </c>
      <c r="DA183" s="77">
        <v>0</v>
      </c>
      <c r="DB183" s="77">
        <v>8.0408269036977176E-2</v>
      </c>
      <c r="DC183" s="77">
        <v>3.7590224611390659E-2</v>
      </c>
      <c r="DD183" s="77">
        <v>1.6314334115687351E-3</v>
      </c>
      <c r="DE183" s="77">
        <v>4.1186611014017598E-2</v>
      </c>
      <c r="DF183" s="77">
        <v>0</v>
      </c>
      <c r="DG183" s="77">
        <v>0</v>
      </c>
      <c r="DH183" s="77">
        <v>0</v>
      </c>
      <c r="DI183" s="77">
        <v>8.1378100371604766E-3</v>
      </c>
      <c r="DJ183" s="77">
        <v>5.2774121774221247E-4</v>
      </c>
      <c r="DL183" s="77">
        <v>0</v>
      </c>
      <c r="DM183" s="77">
        <v>0</v>
      </c>
      <c r="DN183" s="77">
        <v>0</v>
      </c>
      <c r="DO183" s="77">
        <v>0</v>
      </c>
      <c r="DP183" s="77">
        <v>0</v>
      </c>
      <c r="DQ183" s="77">
        <v>0</v>
      </c>
      <c r="DR183" s="77">
        <v>0</v>
      </c>
      <c r="DS183" s="77">
        <v>0</v>
      </c>
      <c r="DT183" s="77">
        <v>0</v>
      </c>
      <c r="DU183" s="77">
        <v>0</v>
      </c>
      <c r="DV183" s="77">
        <v>4.2946577787658691E-6</v>
      </c>
      <c r="DW183" s="77">
        <v>4.2946577787658691E-6</v>
      </c>
      <c r="GE183" s="77" t="s">
        <v>427</v>
      </c>
      <c r="GF183" s="77" t="s">
        <v>155</v>
      </c>
      <c r="GG183" s="77" t="s">
        <v>424</v>
      </c>
      <c r="GH183" s="77" t="s">
        <v>439</v>
      </c>
      <c r="GI183" s="77">
        <v>2021</v>
      </c>
      <c r="GJ183" s="77" t="s">
        <v>303</v>
      </c>
      <c r="GK183" s="77">
        <v>1.6021759622082901</v>
      </c>
      <c r="GL183" s="77">
        <v>306.60199899999998</v>
      </c>
      <c r="GM183" s="77">
        <v>2021</v>
      </c>
      <c r="GN183" s="77" t="s">
        <v>175</v>
      </c>
      <c r="GO183" s="77">
        <v>5.3000000000000005E-2</v>
      </c>
      <c r="GP183" s="77">
        <v>3</v>
      </c>
      <c r="GQ183" s="77">
        <v>0</v>
      </c>
      <c r="GR183" s="77" t="s">
        <v>423</v>
      </c>
      <c r="GS183" s="77">
        <v>5.5966209081309413E-2</v>
      </c>
      <c r="GT183" s="77">
        <v>8.9667714885997257E-2</v>
      </c>
      <c r="GU183" s="77">
        <v>5.5966209081309413E-2</v>
      </c>
      <c r="GV183" s="248">
        <v>8.9667714885997257E-2</v>
      </c>
      <c r="GW183" s="248">
        <v>0</v>
      </c>
      <c r="GX183" s="77">
        <v>0</v>
      </c>
      <c r="GY183" s="77">
        <v>0</v>
      </c>
      <c r="GZ183" s="77">
        <v>0</v>
      </c>
    </row>
    <row r="184" spans="3:208" x14ac:dyDescent="0.25">
      <c r="C184" s="246"/>
      <c r="D184" s="246"/>
      <c r="E184" s="246"/>
      <c r="F184" s="246"/>
      <c r="G184" s="246"/>
      <c r="H184" s="246"/>
      <c r="I184" s="247"/>
      <c r="J184" s="247"/>
      <c r="K184" s="247"/>
      <c r="L184" s="124"/>
      <c r="M184" s="247"/>
      <c r="N184" s="247"/>
      <c r="O184" s="247"/>
      <c r="P184" s="247"/>
      <c r="Q184" s="247"/>
      <c r="R184" s="247"/>
      <c r="S184" s="247"/>
      <c r="T184" s="247"/>
      <c r="U184" s="247"/>
      <c r="V184" s="247"/>
      <c r="W184" s="247"/>
      <c r="X184" s="247"/>
      <c r="Y184" s="247"/>
      <c r="Z184" s="247"/>
      <c r="AA184" s="247"/>
      <c r="AB184" s="247"/>
      <c r="AC184" s="247"/>
      <c r="AD184" s="247"/>
      <c r="AE184" s="247"/>
      <c r="AF184" s="247"/>
      <c r="AG184" s="247"/>
      <c r="AH184" s="247"/>
      <c r="AI184" s="247"/>
      <c r="AJ184" s="247"/>
      <c r="AS184" s="77" t="s">
        <v>927</v>
      </c>
      <c r="AT184" s="77" t="s">
        <v>155</v>
      </c>
      <c r="AU184" s="77" t="s">
        <v>457</v>
      </c>
      <c r="AV184" s="77">
        <v>2020</v>
      </c>
      <c r="AW184" s="77">
        <v>1</v>
      </c>
      <c r="AX184" s="77">
        <v>0</v>
      </c>
      <c r="AY184" s="77">
        <v>0</v>
      </c>
      <c r="AZ184" s="77">
        <v>11.122092443828173</v>
      </c>
      <c r="BA184" s="77">
        <v>11.122092443828173</v>
      </c>
      <c r="BB184" s="77">
        <v>0</v>
      </c>
      <c r="BC184" s="77">
        <v>0</v>
      </c>
      <c r="BD184" s="77">
        <v>0</v>
      </c>
      <c r="BE184" s="77">
        <v>0</v>
      </c>
      <c r="BF184" s="77">
        <v>0</v>
      </c>
      <c r="BG184" s="77">
        <v>0</v>
      </c>
      <c r="BH184" s="77">
        <v>0</v>
      </c>
      <c r="BI184" s="77">
        <v>0</v>
      </c>
      <c r="BJ184" s="77">
        <v>0</v>
      </c>
      <c r="BK184" s="77">
        <v>0</v>
      </c>
      <c r="BL184" s="77">
        <v>0</v>
      </c>
      <c r="BM184" s="77">
        <v>0</v>
      </c>
      <c r="BN184" s="77">
        <v>11.122092443828173</v>
      </c>
      <c r="BO184" s="77">
        <v>0</v>
      </c>
      <c r="BP184" s="77">
        <v>0</v>
      </c>
      <c r="BQ184" s="77">
        <v>0</v>
      </c>
      <c r="BR184" s="77">
        <v>0</v>
      </c>
      <c r="BS184" s="77">
        <v>0</v>
      </c>
      <c r="BT184" s="77">
        <v>0</v>
      </c>
      <c r="BU184" s="77">
        <v>0</v>
      </c>
      <c r="BV184" s="77">
        <v>0</v>
      </c>
      <c r="BW184" s="77">
        <v>0</v>
      </c>
      <c r="BX184" s="77">
        <v>0</v>
      </c>
      <c r="BY184" s="77">
        <v>0</v>
      </c>
      <c r="CT184" s="77" t="s">
        <v>155</v>
      </c>
      <c r="CU184" s="77" t="s">
        <v>426</v>
      </c>
      <c r="CV184" s="77" t="s">
        <v>481</v>
      </c>
      <c r="CW184" s="77">
        <v>2020</v>
      </c>
      <c r="CX184" s="77">
        <v>0</v>
      </c>
      <c r="CY184" s="77">
        <v>0</v>
      </c>
      <c r="CZ184" s="77">
        <v>0</v>
      </c>
      <c r="DA184" s="77">
        <v>0</v>
      </c>
      <c r="DB184" s="77">
        <v>21083.842824224201</v>
      </c>
      <c r="DC184" s="77">
        <v>409.22373582044048</v>
      </c>
      <c r="DD184" s="77">
        <v>13469.08781237863</v>
      </c>
      <c r="DE184" s="77">
        <v>7205.531276025059</v>
      </c>
      <c r="DF184" s="77">
        <v>1219.5839681183293</v>
      </c>
      <c r="DG184" s="77">
        <v>0</v>
      </c>
      <c r="DH184" s="77">
        <v>0</v>
      </c>
      <c r="DI184" s="77">
        <v>0</v>
      </c>
      <c r="DJ184" s="77">
        <v>1.9625858815911299E-10</v>
      </c>
      <c r="DL184" s="77">
        <v>0</v>
      </c>
      <c r="DM184" s="77">
        <v>2.3935382772439194E-7</v>
      </c>
      <c r="DN184" s="77">
        <v>2.3935382772439194E-7</v>
      </c>
      <c r="DO184" s="77">
        <v>0</v>
      </c>
      <c r="DP184" s="77">
        <v>0</v>
      </c>
      <c r="DQ184" s="77">
        <v>0</v>
      </c>
      <c r="DR184" s="77">
        <v>0</v>
      </c>
      <c r="DS184" s="77">
        <v>0</v>
      </c>
      <c r="DT184" s="77">
        <v>0</v>
      </c>
      <c r="DU184" s="77">
        <v>0</v>
      </c>
      <c r="DV184" s="77">
        <v>0</v>
      </c>
      <c r="DW184" s="77">
        <v>0</v>
      </c>
      <c r="GE184" s="77" t="s">
        <v>422</v>
      </c>
      <c r="GF184" s="77" t="s">
        <v>155</v>
      </c>
      <c r="GG184" s="77" t="s">
        <v>424</v>
      </c>
      <c r="GH184" s="77" t="s">
        <v>439</v>
      </c>
      <c r="GI184" s="77">
        <v>2022</v>
      </c>
      <c r="GJ184" s="77" t="s">
        <v>305</v>
      </c>
      <c r="GK184" s="77">
        <v>0.69641821681223071</v>
      </c>
      <c r="GL184" s="77">
        <v>306.60199899999998</v>
      </c>
      <c r="GM184" s="77">
        <v>2022</v>
      </c>
      <c r="GN184" s="77" t="s">
        <v>175</v>
      </c>
      <c r="GO184" s="77">
        <v>0.13250000000000001</v>
      </c>
      <c r="GP184" s="77">
        <v>3</v>
      </c>
      <c r="GQ184" s="77">
        <v>0</v>
      </c>
      <c r="GR184" s="77" t="s">
        <v>423</v>
      </c>
      <c r="GS184" s="77">
        <v>0.1527377521613833</v>
      </c>
      <c r="GT184" s="77">
        <v>0.106369353000139</v>
      </c>
      <c r="GU184" s="77">
        <v>0.1527377521613833</v>
      </c>
      <c r="GV184" s="248">
        <v>0.106369353000139</v>
      </c>
      <c r="GW184" s="248">
        <v>0.1527377521613833</v>
      </c>
      <c r="GX184" s="77">
        <v>0.106369353000139</v>
      </c>
      <c r="GY184" s="77">
        <v>0</v>
      </c>
      <c r="GZ184" s="77">
        <v>0</v>
      </c>
    </row>
    <row r="185" spans="3:208" x14ac:dyDescent="0.25">
      <c r="C185" s="246"/>
      <c r="D185" s="246"/>
      <c r="E185" s="246"/>
      <c r="F185" s="246"/>
      <c r="G185" s="246"/>
      <c r="H185" s="246"/>
      <c r="I185" s="247"/>
      <c r="J185" s="247"/>
      <c r="K185" s="247"/>
      <c r="L185" s="124"/>
      <c r="M185" s="247"/>
      <c r="N185" s="247"/>
      <c r="O185" s="247"/>
      <c r="P185" s="247"/>
      <c r="Q185" s="247"/>
      <c r="R185" s="247"/>
      <c r="S185" s="247"/>
      <c r="T185" s="247"/>
      <c r="U185" s="247"/>
      <c r="V185" s="247"/>
      <c r="W185" s="247"/>
      <c r="X185" s="247"/>
      <c r="Y185" s="247"/>
      <c r="Z185" s="247"/>
      <c r="AA185" s="247"/>
      <c r="AB185" s="247"/>
      <c r="AC185" s="247"/>
      <c r="AD185" s="247"/>
      <c r="AE185" s="247"/>
      <c r="AF185" s="247"/>
      <c r="AG185" s="247"/>
      <c r="AH185" s="247"/>
      <c r="AI185" s="247"/>
      <c r="AJ185" s="247"/>
      <c r="AS185" s="77" t="s">
        <v>927</v>
      </c>
      <c r="AT185" s="77" t="s">
        <v>155</v>
      </c>
      <c r="AU185" s="77" t="s">
        <v>457</v>
      </c>
      <c r="AV185" s="77">
        <v>2021</v>
      </c>
      <c r="AW185" s="77">
        <v>1</v>
      </c>
      <c r="AX185" s="77">
        <v>0</v>
      </c>
      <c r="AY185" s="77">
        <v>0</v>
      </c>
      <c r="AZ185" s="77">
        <v>11.122092443828173</v>
      </c>
      <c r="BA185" s="77">
        <v>11.122092443828173</v>
      </c>
      <c r="BB185" s="77">
        <v>0</v>
      </c>
      <c r="BC185" s="77">
        <v>0</v>
      </c>
      <c r="BD185" s="77">
        <v>11.122092443828173</v>
      </c>
      <c r="BE185" s="77">
        <v>11.122092443828173</v>
      </c>
      <c r="BF185" s="77">
        <v>0</v>
      </c>
      <c r="BG185" s="77">
        <v>0</v>
      </c>
      <c r="BH185" s="77">
        <v>0</v>
      </c>
      <c r="BI185" s="77">
        <v>0</v>
      </c>
      <c r="BJ185" s="77">
        <v>0</v>
      </c>
      <c r="BK185" s="77">
        <v>0</v>
      </c>
      <c r="BL185" s="77">
        <v>0</v>
      </c>
      <c r="BM185" s="77">
        <v>0</v>
      </c>
      <c r="BN185" s="77">
        <v>11.122092443828173</v>
      </c>
      <c r="BO185" s="77">
        <v>11.122092443828173</v>
      </c>
      <c r="BP185" s="77">
        <v>0</v>
      </c>
      <c r="BQ185" s="77">
        <v>0</v>
      </c>
      <c r="BR185" s="77">
        <v>0</v>
      </c>
      <c r="BS185" s="77">
        <v>0</v>
      </c>
      <c r="BT185" s="77">
        <v>0</v>
      </c>
      <c r="BU185" s="77">
        <v>0</v>
      </c>
      <c r="BV185" s="77">
        <v>0</v>
      </c>
      <c r="BW185" s="77">
        <v>0</v>
      </c>
      <c r="BX185" s="77">
        <v>0</v>
      </c>
      <c r="BY185" s="77">
        <v>0</v>
      </c>
      <c r="CT185" s="77" t="s">
        <v>155</v>
      </c>
      <c r="CU185" s="77" t="s">
        <v>426</v>
      </c>
      <c r="CV185" s="77" t="s">
        <v>481</v>
      </c>
      <c r="CW185" s="77">
        <v>2021</v>
      </c>
      <c r="CX185" s="77">
        <v>0</v>
      </c>
      <c r="CY185" s="77">
        <v>0</v>
      </c>
      <c r="CZ185" s="77">
        <v>0</v>
      </c>
      <c r="DA185" s="77">
        <v>0</v>
      </c>
      <c r="DB185" s="77">
        <v>21083.842824224201</v>
      </c>
      <c r="DC185" s="77">
        <v>409.22373582044048</v>
      </c>
      <c r="DD185" s="77">
        <v>13469.08781237863</v>
      </c>
      <c r="DE185" s="77">
        <v>7205.531276025059</v>
      </c>
      <c r="DF185" s="77">
        <v>1219.5839681183293</v>
      </c>
      <c r="DG185" s="77">
        <v>1219.5839681183293</v>
      </c>
      <c r="DH185" s="77">
        <v>0</v>
      </c>
      <c r="DI185" s="77">
        <v>0</v>
      </c>
      <c r="DJ185" s="77">
        <v>1.9625858815911299E-10</v>
      </c>
      <c r="DL185" s="77">
        <v>0</v>
      </c>
      <c r="DM185" s="77">
        <v>2.3935382772439194E-7</v>
      </c>
      <c r="DN185" s="77">
        <v>2.3935382772439194E-7</v>
      </c>
      <c r="DO185" s="77">
        <v>0</v>
      </c>
      <c r="DP185" s="77">
        <v>2.3935382772439194E-7</v>
      </c>
      <c r="DQ185" s="77">
        <v>2.3935382772439194E-7</v>
      </c>
      <c r="DR185" s="77">
        <v>0</v>
      </c>
      <c r="DS185" s="77">
        <v>0</v>
      </c>
      <c r="DT185" s="77">
        <v>0</v>
      </c>
      <c r="DU185" s="77">
        <v>0</v>
      </c>
      <c r="DV185" s="77">
        <v>0</v>
      </c>
      <c r="DW185" s="77">
        <v>0</v>
      </c>
      <c r="GE185" s="77" t="s">
        <v>425</v>
      </c>
      <c r="GF185" s="77" t="s">
        <v>155</v>
      </c>
      <c r="GG185" s="77" t="s">
        <v>424</v>
      </c>
      <c r="GH185" s="77" t="s">
        <v>439</v>
      </c>
      <c r="GI185" s="77">
        <v>2022</v>
      </c>
      <c r="GJ185" s="77" t="s">
        <v>301</v>
      </c>
      <c r="GK185" s="77">
        <v>2.9419641522810189</v>
      </c>
      <c r="GL185" s="77">
        <v>306.60199899999998</v>
      </c>
      <c r="GM185" s="77">
        <v>2022</v>
      </c>
      <c r="GN185" s="77" t="s">
        <v>175</v>
      </c>
      <c r="GO185" s="77">
        <v>5.3000000000000005E-2</v>
      </c>
      <c r="GP185" s="77">
        <v>3</v>
      </c>
      <c r="GQ185" s="77">
        <v>0</v>
      </c>
      <c r="GR185" s="77" t="s">
        <v>423</v>
      </c>
      <c r="GS185" s="77">
        <v>5.5966209081309413E-2</v>
      </c>
      <c r="GT185" s="77">
        <v>0.16465058085627671</v>
      </c>
      <c r="GU185" s="77">
        <v>5.5966209081309413E-2</v>
      </c>
      <c r="GV185" s="248">
        <v>0.16465058085627671</v>
      </c>
      <c r="GW185" s="248">
        <v>5.5966209081309413E-2</v>
      </c>
      <c r="GX185" s="77">
        <v>0.16465058085627671</v>
      </c>
      <c r="GY185" s="77">
        <v>0</v>
      </c>
      <c r="GZ185" s="77">
        <v>0</v>
      </c>
    </row>
    <row r="186" spans="3:208" x14ac:dyDescent="0.25">
      <c r="C186" s="246"/>
      <c r="D186" s="246"/>
      <c r="E186" s="246"/>
      <c r="F186" s="246"/>
      <c r="G186" s="246"/>
      <c r="H186" s="246"/>
      <c r="I186" s="247"/>
      <c r="J186" s="247"/>
      <c r="K186" s="247"/>
      <c r="L186" s="124"/>
      <c r="M186" s="247"/>
      <c r="N186" s="247"/>
      <c r="O186" s="247"/>
      <c r="P186" s="247"/>
      <c r="Q186" s="247"/>
      <c r="R186" s="247"/>
      <c r="S186" s="247"/>
      <c r="T186" s="247"/>
      <c r="U186" s="247"/>
      <c r="V186" s="247"/>
      <c r="W186" s="247"/>
      <c r="X186" s="247"/>
      <c r="Y186" s="247"/>
      <c r="Z186" s="247"/>
      <c r="AA186" s="247"/>
      <c r="AB186" s="247"/>
      <c r="AC186" s="247"/>
      <c r="AD186" s="247"/>
      <c r="AE186" s="247"/>
      <c r="AF186" s="247"/>
      <c r="AG186" s="247"/>
      <c r="AH186" s="247"/>
      <c r="AI186" s="247"/>
      <c r="AJ186" s="247"/>
      <c r="AS186" s="77" t="s">
        <v>927</v>
      </c>
      <c r="AT186" s="77" t="s">
        <v>155</v>
      </c>
      <c r="AU186" s="77" t="s">
        <v>457</v>
      </c>
      <c r="AV186" s="77">
        <v>2022</v>
      </c>
      <c r="AW186" s="77">
        <v>0.93457943925233644</v>
      </c>
      <c r="AX186" s="77">
        <v>0</v>
      </c>
      <c r="AY186" s="77">
        <v>0</v>
      </c>
      <c r="AZ186" s="77">
        <v>10.918155437597621</v>
      </c>
      <c r="BA186" s="77">
        <v>10.918155437597621</v>
      </c>
      <c r="BB186" s="77">
        <v>0</v>
      </c>
      <c r="BC186" s="77">
        <v>0</v>
      </c>
      <c r="BD186" s="77">
        <v>10.918155437597621</v>
      </c>
      <c r="BE186" s="77">
        <v>10.918155437597621</v>
      </c>
      <c r="BF186" s="77">
        <v>0</v>
      </c>
      <c r="BG186" s="77">
        <v>0</v>
      </c>
      <c r="BH186" s="77">
        <v>10.085673425512727</v>
      </c>
      <c r="BI186" s="77">
        <v>10.085673425512727</v>
      </c>
      <c r="BJ186" s="77">
        <v>0</v>
      </c>
      <c r="BK186" s="77">
        <v>0</v>
      </c>
      <c r="BL186" s="77">
        <v>0</v>
      </c>
      <c r="BM186" s="77">
        <v>0</v>
      </c>
      <c r="BN186" s="77">
        <v>10.203883586539833</v>
      </c>
      <c r="BO186" s="77">
        <v>10.203883586539833</v>
      </c>
      <c r="BP186" s="77">
        <v>9.4258630144978763</v>
      </c>
      <c r="BQ186" s="77">
        <v>0</v>
      </c>
      <c r="BR186" s="77">
        <v>0</v>
      </c>
      <c r="BS186" s="77">
        <v>0</v>
      </c>
      <c r="BT186" s="77">
        <v>0</v>
      </c>
      <c r="BU186" s="77">
        <v>0</v>
      </c>
      <c r="BV186" s="77">
        <v>10.085673425512727</v>
      </c>
      <c r="BW186" s="77">
        <v>9.4258630144978763</v>
      </c>
      <c r="BX186" s="77">
        <v>10.085673425512727</v>
      </c>
      <c r="BY186" s="77">
        <v>9.4258630144978763</v>
      </c>
      <c r="CT186" s="77" t="s">
        <v>155</v>
      </c>
      <c r="CU186" s="77" t="s">
        <v>426</v>
      </c>
      <c r="CV186" s="77" t="s">
        <v>481</v>
      </c>
      <c r="CW186" s="77">
        <v>2022</v>
      </c>
      <c r="CX186" s="77">
        <v>0</v>
      </c>
      <c r="CY186" s="77">
        <v>0</v>
      </c>
      <c r="CZ186" s="77">
        <v>0</v>
      </c>
      <c r="DA186" s="77">
        <v>0</v>
      </c>
      <c r="DB186" s="77">
        <v>21083.842824224201</v>
      </c>
      <c r="DC186" s="77">
        <v>409.22373582044048</v>
      </c>
      <c r="DD186" s="77">
        <v>13469.08781237863</v>
      </c>
      <c r="DE186" s="77">
        <v>7205.531276025059</v>
      </c>
      <c r="DF186" s="77">
        <v>1219.5839681183293</v>
      </c>
      <c r="DG186" s="77">
        <v>1219.5839681183293</v>
      </c>
      <c r="DH186" s="77">
        <v>1219.5839681183293</v>
      </c>
      <c r="DI186" s="77">
        <v>0</v>
      </c>
      <c r="DJ186" s="77">
        <v>1.9625858815911299E-10</v>
      </c>
      <c r="DL186" s="77">
        <v>0</v>
      </c>
      <c r="DM186" s="77">
        <v>2.3935382772439194E-7</v>
      </c>
      <c r="DN186" s="77">
        <v>2.3935382772439194E-7</v>
      </c>
      <c r="DO186" s="77">
        <v>0</v>
      </c>
      <c r="DP186" s="77">
        <v>2.3935382772439194E-7</v>
      </c>
      <c r="DQ186" s="77">
        <v>2.3935382772439194E-7</v>
      </c>
      <c r="DR186" s="77">
        <v>0</v>
      </c>
      <c r="DS186" s="77">
        <v>2.3935382772439194E-7</v>
      </c>
      <c r="DT186" s="77">
        <v>2.3935382772439194E-7</v>
      </c>
      <c r="DU186" s="77">
        <v>0</v>
      </c>
      <c r="DV186" s="77">
        <v>0</v>
      </c>
      <c r="DW186" s="77">
        <v>0</v>
      </c>
      <c r="GE186" s="77" t="s">
        <v>427</v>
      </c>
      <c r="GF186" s="77" t="s">
        <v>155</v>
      </c>
      <c r="GG186" s="77" t="s">
        <v>424</v>
      </c>
      <c r="GH186" s="77" t="s">
        <v>439</v>
      </c>
      <c r="GI186" s="77">
        <v>2022</v>
      </c>
      <c r="GJ186" s="77" t="s">
        <v>303</v>
      </c>
      <c r="GK186" s="77">
        <v>1.6021759622082901</v>
      </c>
      <c r="GL186" s="77">
        <v>306.60199899999998</v>
      </c>
      <c r="GM186" s="77">
        <v>2022</v>
      </c>
      <c r="GN186" s="77" t="s">
        <v>175</v>
      </c>
      <c r="GO186" s="77">
        <v>5.3000000000000005E-2</v>
      </c>
      <c r="GP186" s="77">
        <v>3</v>
      </c>
      <c r="GQ186" s="77">
        <v>0</v>
      </c>
      <c r="GR186" s="77" t="s">
        <v>423</v>
      </c>
      <c r="GS186" s="77">
        <v>5.5966209081309413E-2</v>
      </c>
      <c r="GT186" s="77">
        <v>8.9667714885997257E-2</v>
      </c>
      <c r="GU186" s="77">
        <v>5.5966209081309413E-2</v>
      </c>
      <c r="GV186" s="248">
        <v>8.9667714885997257E-2</v>
      </c>
      <c r="GW186" s="248">
        <v>5.5966209081309413E-2</v>
      </c>
      <c r="GX186" s="77">
        <v>8.9667714885997257E-2</v>
      </c>
      <c r="GY186" s="77">
        <v>0</v>
      </c>
      <c r="GZ186" s="77">
        <v>0</v>
      </c>
    </row>
    <row r="187" spans="3:208" x14ac:dyDescent="0.25">
      <c r="C187" s="246"/>
      <c r="D187" s="246"/>
      <c r="E187" s="246"/>
      <c r="F187" s="246"/>
      <c r="G187" s="246"/>
      <c r="H187" s="246"/>
      <c r="I187" s="247"/>
      <c r="J187" s="247"/>
      <c r="K187" s="247"/>
      <c r="L187" s="124"/>
      <c r="M187" s="247"/>
      <c r="N187" s="247"/>
      <c r="O187" s="247"/>
      <c r="P187" s="247"/>
      <c r="Q187" s="247"/>
      <c r="R187" s="247"/>
      <c r="S187" s="247"/>
      <c r="T187" s="247"/>
      <c r="U187" s="247"/>
      <c r="V187" s="247"/>
      <c r="W187" s="247"/>
      <c r="X187" s="247"/>
      <c r="Y187" s="247"/>
      <c r="Z187" s="247"/>
      <c r="AA187" s="247"/>
      <c r="AB187" s="247"/>
      <c r="AC187" s="247"/>
      <c r="AD187" s="247"/>
      <c r="AE187" s="247"/>
      <c r="AF187" s="247"/>
      <c r="AG187" s="247"/>
      <c r="AH187" s="247"/>
      <c r="AI187" s="247"/>
      <c r="AJ187" s="247"/>
      <c r="AS187" s="77" t="s">
        <v>927</v>
      </c>
      <c r="AT187" s="77" t="s">
        <v>155</v>
      </c>
      <c r="AU187" s="77" t="s">
        <v>457</v>
      </c>
      <c r="AV187" s="77">
        <v>2023</v>
      </c>
      <c r="AW187" s="77">
        <v>0.87343872827321156</v>
      </c>
      <c r="AX187" s="77">
        <v>0</v>
      </c>
      <c r="AY187" s="77">
        <v>0</v>
      </c>
      <c r="AZ187" s="77">
        <v>0</v>
      </c>
      <c r="BA187" s="77">
        <v>0</v>
      </c>
      <c r="BB187" s="77">
        <v>0</v>
      </c>
      <c r="BC187" s="77">
        <v>0</v>
      </c>
      <c r="BD187" s="77">
        <v>11.322185193759831</v>
      </c>
      <c r="BE187" s="77">
        <v>11.322185193759831</v>
      </c>
      <c r="BF187" s="77">
        <v>0</v>
      </c>
      <c r="BG187" s="77">
        <v>0</v>
      </c>
      <c r="BH187" s="77">
        <v>10.458854947838194</v>
      </c>
      <c r="BI187" s="77">
        <v>10.458854947838194</v>
      </c>
      <c r="BJ187" s="77">
        <v>0</v>
      </c>
      <c r="BK187" s="77">
        <v>0</v>
      </c>
      <c r="BL187" s="77">
        <v>10.458854947838194</v>
      </c>
      <c r="BM187" s="77">
        <v>10.458854947838194</v>
      </c>
      <c r="BN187" s="77">
        <v>0</v>
      </c>
      <c r="BO187" s="77">
        <v>9.8892350369113711</v>
      </c>
      <c r="BP187" s="77">
        <v>9.1351689648337793</v>
      </c>
      <c r="BQ187" s="77">
        <v>9.1351689648337793</v>
      </c>
      <c r="BR187" s="77">
        <v>0</v>
      </c>
      <c r="BS187" s="77">
        <v>0</v>
      </c>
      <c r="BT187" s="77">
        <v>0</v>
      </c>
      <c r="BU187" s="77">
        <v>0</v>
      </c>
      <c r="BV187" s="77">
        <v>10.458854947838194</v>
      </c>
      <c r="BW187" s="77">
        <v>9.1351689648337793</v>
      </c>
      <c r="BX187" s="77">
        <v>10.458854947838194</v>
      </c>
      <c r="BY187" s="77">
        <v>9.1351689648337793</v>
      </c>
      <c r="CT187" s="77" t="s">
        <v>155</v>
      </c>
      <c r="CU187" s="77" t="s">
        <v>426</v>
      </c>
      <c r="CV187" s="77" t="s">
        <v>481</v>
      </c>
      <c r="CW187" s="77">
        <v>2023</v>
      </c>
      <c r="CX187" s="77">
        <v>0</v>
      </c>
      <c r="CY187" s="77">
        <v>0</v>
      </c>
      <c r="CZ187" s="77">
        <v>0</v>
      </c>
      <c r="DA187" s="77">
        <v>0</v>
      </c>
      <c r="DB187" s="77">
        <v>21835.97811413015</v>
      </c>
      <c r="DC187" s="77">
        <v>428.60232122030823</v>
      </c>
      <c r="DD187" s="77">
        <v>13939.56097345749</v>
      </c>
      <c r="DE187" s="77">
        <v>7467.8148194524392</v>
      </c>
      <c r="DF187" s="77">
        <v>0</v>
      </c>
      <c r="DG187" s="77">
        <v>1263.5534246224997</v>
      </c>
      <c r="DH187" s="77">
        <v>1263.5534246224997</v>
      </c>
      <c r="DI187" s="77">
        <v>1263.5534246224997</v>
      </c>
      <c r="DJ187" s="77">
        <v>1.9625858815911299E-10</v>
      </c>
      <c r="DL187" s="77">
        <v>0</v>
      </c>
      <c r="DM187" s="77">
        <v>0</v>
      </c>
      <c r="DN187" s="77">
        <v>0</v>
      </c>
      <c r="DO187" s="77">
        <v>0</v>
      </c>
      <c r="DP187" s="77">
        <v>2.4798321118002402E-7</v>
      </c>
      <c r="DQ187" s="77">
        <v>2.4798321118002402E-7</v>
      </c>
      <c r="DR187" s="77">
        <v>0</v>
      </c>
      <c r="DS187" s="77">
        <v>2.4798321118002402E-7</v>
      </c>
      <c r="DT187" s="77">
        <v>2.4798321118002402E-7</v>
      </c>
      <c r="DU187" s="77">
        <v>0</v>
      </c>
      <c r="DV187" s="77">
        <v>2.4798321118002402E-7</v>
      </c>
      <c r="DW187" s="77">
        <v>2.4798321118002402E-7</v>
      </c>
      <c r="GE187" s="77" t="s">
        <v>422</v>
      </c>
      <c r="GF187" s="77" t="s">
        <v>155</v>
      </c>
      <c r="GG187" s="77" t="s">
        <v>424</v>
      </c>
      <c r="GH187" s="77" t="s">
        <v>439</v>
      </c>
      <c r="GI187" s="77">
        <v>2023</v>
      </c>
      <c r="GJ187" s="77" t="s">
        <v>305</v>
      </c>
      <c r="GK187" s="77">
        <v>0.71896016785821271</v>
      </c>
      <c r="GL187" s="77">
        <v>306.60199899999998</v>
      </c>
      <c r="GM187" s="77">
        <v>2023</v>
      </c>
      <c r="GN187" s="77" t="s">
        <v>175</v>
      </c>
      <c r="GO187" s="77">
        <v>0.13250000000000001</v>
      </c>
      <c r="GP187" s="77">
        <v>3</v>
      </c>
      <c r="GQ187" s="77">
        <v>0</v>
      </c>
      <c r="GR187" s="77" t="s">
        <v>423</v>
      </c>
      <c r="GS187" s="77">
        <v>0</v>
      </c>
      <c r="GT187" s="77">
        <v>0</v>
      </c>
      <c r="GU187" s="77">
        <v>0.1527377521613833</v>
      </c>
      <c r="GV187" s="248">
        <v>0.10981235993223423</v>
      </c>
      <c r="GW187" s="248">
        <v>0.1527377521613833</v>
      </c>
      <c r="GX187" s="77">
        <v>0.10981235993223423</v>
      </c>
      <c r="GY187" s="77">
        <v>0.1527377521613833</v>
      </c>
      <c r="GZ187" s="77">
        <v>0.10981235993223423</v>
      </c>
    </row>
    <row r="188" spans="3:208" x14ac:dyDescent="0.25">
      <c r="C188" s="246"/>
      <c r="D188" s="246"/>
      <c r="E188" s="246"/>
      <c r="F188" s="246"/>
      <c r="G188" s="246"/>
      <c r="H188" s="246"/>
      <c r="I188" s="247"/>
      <c r="J188" s="247"/>
      <c r="K188" s="247"/>
      <c r="L188" s="124"/>
      <c r="M188" s="247"/>
      <c r="N188" s="247"/>
      <c r="O188" s="247"/>
      <c r="P188" s="247"/>
      <c r="Q188" s="247"/>
      <c r="R188" s="247"/>
      <c r="S188" s="247"/>
      <c r="T188" s="247"/>
      <c r="U188" s="247"/>
      <c r="V188" s="247"/>
      <c r="W188" s="247"/>
      <c r="X188" s="247"/>
      <c r="Y188" s="247"/>
      <c r="Z188" s="247"/>
      <c r="AA188" s="247"/>
      <c r="AB188" s="247"/>
      <c r="AC188" s="247"/>
      <c r="AD188" s="247"/>
      <c r="AE188" s="247"/>
      <c r="AF188" s="247"/>
      <c r="AG188" s="247"/>
      <c r="AH188" s="247"/>
      <c r="AI188" s="247"/>
      <c r="AJ188" s="247"/>
      <c r="AS188" s="77" t="s">
        <v>927</v>
      </c>
      <c r="AT188" s="77" t="s">
        <v>155</v>
      </c>
      <c r="AU188" s="77" t="s">
        <v>457</v>
      </c>
      <c r="AV188" s="77">
        <v>2024</v>
      </c>
      <c r="AW188" s="77">
        <v>0.81629787689085187</v>
      </c>
      <c r="AX188" s="77">
        <v>0</v>
      </c>
      <c r="AY188" s="77">
        <v>0</v>
      </c>
      <c r="AZ188" s="77">
        <v>0</v>
      </c>
      <c r="BA188" s="77">
        <v>0</v>
      </c>
      <c r="BB188" s="77">
        <v>0</v>
      </c>
      <c r="BC188" s="77">
        <v>0</v>
      </c>
      <c r="BD188" s="77">
        <v>0</v>
      </c>
      <c r="BE188" s="77">
        <v>0</v>
      </c>
      <c r="BF188" s="77">
        <v>0</v>
      </c>
      <c r="BG188" s="77">
        <v>0</v>
      </c>
      <c r="BH188" s="77">
        <v>10.458854947838194</v>
      </c>
      <c r="BI188" s="77">
        <v>10.458854947838194</v>
      </c>
      <c r="BJ188" s="77">
        <v>0</v>
      </c>
      <c r="BK188" s="77">
        <v>0</v>
      </c>
      <c r="BL188" s="77">
        <v>10.458854947838194</v>
      </c>
      <c r="BM188" s="77">
        <v>10.458854947838194</v>
      </c>
      <c r="BN188" s="77">
        <v>0</v>
      </c>
      <c r="BO188" s="77">
        <v>0</v>
      </c>
      <c r="BP188" s="77">
        <v>8.5375410886297001</v>
      </c>
      <c r="BQ188" s="77">
        <v>8.5375410886297001</v>
      </c>
      <c r="BR188" s="77">
        <v>0</v>
      </c>
      <c r="BS188" s="77">
        <v>0</v>
      </c>
      <c r="BT188" s="77">
        <v>0</v>
      </c>
      <c r="BU188" s="77">
        <v>0</v>
      </c>
      <c r="BV188" s="77">
        <v>10.458854947838194</v>
      </c>
      <c r="BW188" s="77">
        <v>8.5375410886297001</v>
      </c>
      <c r="BX188" s="77">
        <v>10.458854947838194</v>
      </c>
      <c r="BY188" s="77">
        <v>8.5375410886297001</v>
      </c>
      <c r="CT188" s="77" t="s">
        <v>155</v>
      </c>
      <c r="CU188" s="77" t="s">
        <v>426</v>
      </c>
      <c r="CV188" s="77" t="s">
        <v>481</v>
      </c>
      <c r="CW188" s="77">
        <v>2024</v>
      </c>
      <c r="CX188" s="77">
        <v>0</v>
      </c>
      <c r="CY188" s="77">
        <v>0</v>
      </c>
      <c r="CZ188" s="77">
        <v>0</v>
      </c>
      <c r="DA188" s="77">
        <v>0</v>
      </c>
      <c r="DB188" s="77">
        <v>21835.97811413015</v>
      </c>
      <c r="DC188" s="77">
        <v>428.60232122030823</v>
      </c>
      <c r="DD188" s="77">
        <v>13939.56097345749</v>
      </c>
      <c r="DE188" s="77">
        <v>7467.8148194524392</v>
      </c>
      <c r="DF188" s="77">
        <v>0</v>
      </c>
      <c r="DG188" s="77">
        <v>0</v>
      </c>
      <c r="DH188" s="77">
        <v>1263.5534246224997</v>
      </c>
      <c r="DI188" s="77">
        <v>1263.5534246224997</v>
      </c>
      <c r="DJ188" s="77">
        <v>1.9625858815911299E-10</v>
      </c>
      <c r="DL188" s="77">
        <v>0</v>
      </c>
      <c r="DM188" s="77">
        <v>0</v>
      </c>
      <c r="DN188" s="77">
        <v>0</v>
      </c>
      <c r="DO188" s="77">
        <v>0</v>
      </c>
      <c r="DP188" s="77">
        <v>0</v>
      </c>
      <c r="DQ188" s="77">
        <v>0</v>
      </c>
      <c r="DR188" s="77">
        <v>0</v>
      </c>
      <c r="DS188" s="77">
        <v>2.4798321118002402E-7</v>
      </c>
      <c r="DT188" s="77">
        <v>2.4798321118002402E-7</v>
      </c>
      <c r="DU188" s="77">
        <v>0</v>
      </c>
      <c r="DV188" s="77">
        <v>2.4798321118002402E-7</v>
      </c>
      <c r="DW188" s="77">
        <v>2.4798321118002402E-7</v>
      </c>
      <c r="GE188" s="77" t="s">
        <v>425</v>
      </c>
      <c r="GF188" s="77" t="s">
        <v>155</v>
      </c>
      <c r="GG188" s="77" t="s">
        <v>424</v>
      </c>
      <c r="GH188" s="77" t="s">
        <v>439</v>
      </c>
      <c r="GI188" s="77">
        <v>2023</v>
      </c>
      <c r="GJ188" s="77" t="s">
        <v>301</v>
      </c>
      <c r="GK188" s="77">
        <v>3.0714971986151069</v>
      </c>
      <c r="GL188" s="77">
        <v>306.60199899999998</v>
      </c>
      <c r="GM188" s="77">
        <v>2023</v>
      </c>
      <c r="GN188" s="77" t="s">
        <v>175</v>
      </c>
      <c r="GO188" s="77">
        <v>5.3000000000000005E-2</v>
      </c>
      <c r="GP188" s="77">
        <v>3</v>
      </c>
      <c r="GQ188" s="77">
        <v>0</v>
      </c>
      <c r="GR188" s="77" t="s">
        <v>423</v>
      </c>
      <c r="GS188" s="77">
        <v>0</v>
      </c>
      <c r="GT188" s="77">
        <v>0</v>
      </c>
      <c r="GU188" s="77">
        <v>5.5966209081309413E-2</v>
      </c>
      <c r="GV188" s="248">
        <v>0.17190005441034922</v>
      </c>
      <c r="GW188" s="248">
        <v>5.5966209081309413E-2</v>
      </c>
      <c r="GX188" s="77">
        <v>0.17190005441034922</v>
      </c>
      <c r="GY188" s="77">
        <v>5.5966209081309413E-2</v>
      </c>
      <c r="GZ188" s="77">
        <v>0.17190005441034922</v>
      </c>
    </row>
    <row r="189" spans="3:208" x14ac:dyDescent="0.25">
      <c r="C189" s="246"/>
      <c r="D189" s="246"/>
      <c r="E189" s="246"/>
      <c r="F189" s="246"/>
      <c r="G189" s="246"/>
      <c r="H189" s="246"/>
      <c r="I189" s="247"/>
      <c r="J189" s="247"/>
      <c r="K189" s="247"/>
      <c r="L189" s="124"/>
      <c r="M189" s="247"/>
      <c r="N189" s="247"/>
      <c r="O189" s="247"/>
      <c r="P189" s="247"/>
      <c r="Q189" s="247"/>
      <c r="R189" s="247"/>
      <c r="S189" s="247"/>
      <c r="T189" s="247"/>
      <c r="U189" s="247"/>
      <c r="V189" s="247"/>
      <c r="W189" s="247"/>
      <c r="X189" s="247"/>
      <c r="Y189" s="247"/>
      <c r="Z189" s="247"/>
      <c r="AA189" s="247"/>
      <c r="AB189" s="247"/>
      <c r="AC189" s="247"/>
      <c r="AD189" s="247"/>
      <c r="AE189" s="247"/>
      <c r="AF189" s="247"/>
      <c r="AG189" s="247"/>
      <c r="AH189" s="247"/>
      <c r="AI189" s="247"/>
      <c r="AJ189" s="247"/>
      <c r="AS189" s="77" t="s">
        <v>927</v>
      </c>
      <c r="AT189" s="77" t="s">
        <v>155</v>
      </c>
      <c r="AU189" s="77" t="s">
        <v>457</v>
      </c>
      <c r="AV189" s="77">
        <v>2025</v>
      </c>
      <c r="AW189" s="77">
        <v>0.76289521204752508</v>
      </c>
      <c r="AX189" s="77">
        <v>0</v>
      </c>
      <c r="AY189" s="77">
        <v>0</v>
      </c>
      <c r="AZ189" s="77">
        <v>0</v>
      </c>
      <c r="BA189" s="77">
        <v>0</v>
      </c>
      <c r="BB189" s="77">
        <v>0</v>
      </c>
      <c r="BC189" s="77">
        <v>0</v>
      </c>
      <c r="BD189" s="77">
        <v>0</v>
      </c>
      <c r="BE189" s="77">
        <v>0</v>
      </c>
      <c r="BF189" s="77">
        <v>0</v>
      </c>
      <c r="BG189" s="77">
        <v>0</v>
      </c>
      <c r="BH189" s="77">
        <v>0</v>
      </c>
      <c r="BI189" s="77">
        <v>0</v>
      </c>
      <c r="BJ189" s="77">
        <v>0</v>
      </c>
      <c r="BK189" s="77">
        <v>0</v>
      </c>
      <c r="BL189" s="77">
        <v>10.458854947838194</v>
      </c>
      <c r="BM189" s="77">
        <v>10.458854947838194</v>
      </c>
      <c r="BN189" s="77">
        <v>0</v>
      </c>
      <c r="BO189" s="77">
        <v>0</v>
      </c>
      <c r="BP189" s="77">
        <v>0</v>
      </c>
      <c r="BQ189" s="77">
        <v>7.979010363205326</v>
      </c>
      <c r="BR189" s="77">
        <v>0</v>
      </c>
      <c r="BS189" s="77">
        <v>0</v>
      </c>
      <c r="BT189" s="77">
        <v>0</v>
      </c>
      <c r="BU189" s="77">
        <v>0</v>
      </c>
      <c r="BV189" s="77">
        <v>0</v>
      </c>
      <c r="BW189" s="77">
        <v>0</v>
      </c>
      <c r="BX189" s="77">
        <v>0</v>
      </c>
      <c r="BY189" s="77">
        <v>0</v>
      </c>
      <c r="CT189" s="77" t="s">
        <v>155</v>
      </c>
      <c r="CU189" s="77" t="s">
        <v>426</v>
      </c>
      <c r="CV189" s="77" t="s">
        <v>481</v>
      </c>
      <c r="CW189" s="77">
        <v>2025</v>
      </c>
      <c r="CX189" s="77">
        <v>0</v>
      </c>
      <c r="CY189" s="77">
        <v>0</v>
      </c>
      <c r="CZ189" s="77">
        <v>0</v>
      </c>
      <c r="DA189" s="77">
        <v>0</v>
      </c>
      <c r="DB189" s="77">
        <v>21835.97811413015</v>
      </c>
      <c r="DC189" s="77">
        <v>428.60232122030823</v>
      </c>
      <c r="DD189" s="77">
        <v>13939.56097345749</v>
      </c>
      <c r="DE189" s="77">
        <v>7467.8148194524392</v>
      </c>
      <c r="DF189" s="77">
        <v>0</v>
      </c>
      <c r="DG189" s="77">
        <v>0</v>
      </c>
      <c r="DH189" s="77">
        <v>0</v>
      </c>
      <c r="DI189" s="77">
        <v>1263.5534246224997</v>
      </c>
      <c r="DJ189" s="77">
        <v>1.9625858815911299E-10</v>
      </c>
      <c r="DL189" s="77">
        <v>0</v>
      </c>
      <c r="DM189" s="77">
        <v>0</v>
      </c>
      <c r="DN189" s="77">
        <v>0</v>
      </c>
      <c r="DO189" s="77">
        <v>0</v>
      </c>
      <c r="DP189" s="77">
        <v>0</v>
      </c>
      <c r="DQ189" s="77">
        <v>0</v>
      </c>
      <c r="DR189" s="77">
        <v>0</v>
      </c>
      <c r="DS189" s="77">
        <v>0</v>
      </c>
      <c r="DT189" s="77">
        <v>0</v>
      </c>
      <c r="DU189" s="77">
        <v>0</v>
      </c>
      <c r="DV189" s="77">
        <v>2.4798321118002402E-7</v>
      </c>
      <c r="DW189" s="77">
        <v>2.4798321118002402E-7</v>
      </c>
      <c r="GE189" s="77" t="s">
        <v>427</v>
      </c>
      <c r="GF189" s="77" t="s">
        <v>155</v>
      </c>
      <c r="GG189" s="77" t="s">
        <v>424</v>
      </c>
      <c r="GH189" s="77" t="s">
        <v>439</v>
      </c>
      <c r="GI189" s="77">
        <v>2023</v>
      </c>
      <c r="GJ189" s="77" t="s">
        <v>303</v>
      </c>
      <c r="GK189" s="77">
        <v>1.6845772405344479</v>
      </c>
      <c r="GL189" s="77">
        <v>306.60199899999998</v>
      </c>
      <c r="GM189" s="77">
        <v>2023</v>
      </c>
      <c r="GN189" s="77" t="s">
        <v>175</v>
      </c>
      <c r="GO189" s="77">
        <v>5.3000000000000005E-2</v>
      </c>
      <c r="GP189" s="77">
        <v>3</v>
      </c>
      <c r="GQ189" s="77">
        <v>0</v>
      </c>
      <c r="GR189" s="77" t="s">
        <v>423</v>
      </c>
      <c r="GS189" s="77">
        <v>0</v>
      </c>
      <c r="GT189" s="77">
        <v>0</v>
      </c>
      <c r="GU189" s="77">
        <v>5.5966209081309413E-2</v>
      </c>
      <c r="GV189" s="248">
        <v>9.4279402057366166E-2</v>
      </c>
      <c r="GW189" s="248">
        <v>5.5966209081309413E-2</v>
      </c>
      <c r="GX189" s="77">
        <v>9.4279402057366166E-2</v>
      </c>
      <c r="GY189" s="77">
        <v>5.5966209081309413E-2</v>
      </c>
      <c r="GZ189" s="77">
        <v>9.4279402057366166E-2</v>
      </c>
    </row>
    <row r="190" spans="3:208" x14ac:dyDescent="0.25">
      <c r="C190" s="246"/>
      <c r="D190" s="246"/>
      <c r="E190" s="246"/>
      <c r="F190" s="246"/>
      <c r="G190" s="246"/>
      <c r="H190" s="246"/>
      <c r="I190" s="247"/>
      <c r="J190" s="247"/>
      <c r="K190" s="247"/>
      <c r="L190" s="124"/>
      <c r="M190" s="247"/>
      <c r="N190" s="247"/>
      <c r="O190" s="247"/>
      <c r="P190" s="247"/>
      <c r="Q190" s="247"/>
      <c r="R190" s="247"/>
      <c r="S190" s="247"/>
      <c r="T190" s="247"/>
      <c r="U190" s="247"/>
      <c r="V190" s="247"/>
      <c r="W190" s="247"/>
      <c r="X190" s="247"/>
      <c r="Y190" s="247"/>
      <c r="Z190" s="247"/>
      <c r="AA190" s="247"/>
      <c r="AB190" s="247"/>
      <c r="AC190" s="247"/>
      <c r="AD190" s="247"/>
      <c r="AE190" s="247"/>
      <c r="AF190" s="247"/>
      <c r="AG190" s="247"/>
      <c r="AH190" s="247"/>
      <c r="AI190" s="247"/>
      <c r="AJ190" s="247"/>
      <c r="AS190" s="77" t="s">
        <v>927</v>
      </c>
      <c r="AT190" s="77" t="s">
        <v>155</v>
      </c>
      <c r="AU190" s="77" t="s">
        <v>458</v>
      </c>
      <c r="AV190" s="77">
        <v>2020</v>
      </c>
      <c r="AW190" s="77">
        <v>1</v>
      </c>
      <c r="AX190" s="77">
        <v>0</v>
      </c>
      <c r="AY190" s="77">
        <v>0</v>
      </c>
      <c r="AZ190" s="77">
        <v>5.1823715194959679</v>
      </c>
      <c r="BA190" s="77">
        <v>5.1823715194959679</v>
      </c>
      <c r="BB190" s="77">
        <v>0</v>
      </c>
      <c r="BC190" s="77">
        <v>0</v>
      </c>
      <c r="BD190" s="77">
        <v>0</v>
      </c>
      <c r="BE190" s="77">
        <v>0</v>
      </c>
      <c r="BF190" s="77">
        <v>0</v>
      </c>
      <c r="BG190" s="77">
        <v>0</v>
      </c>
      <c r="BH190" s="77">
        <v>0</v>
      </c>
      <c r="BI190" s="77">
        <v>0</v>
      </c>
      <c r="BJ190" s="77">
        <v>0</v>
      </c>
      <c r="BK190" s="77">
        <v>0</v>
      </c>
      <c r="BL190" s="77">
        <v>0</v>
      </c>
      <c r="BM190" s="77">
        <v>0</v>
      </c>
      <c r="BN190" s="77">
        <v>5.1823715194959679</v>
      </c>
      <c r="BO190" s="77">
        <v>0</v>
      </c>
      <c r="BP190" s="77">
        <v>0</v>
      </c>
      <c r="BQ190" s="77">
        <v>0</v>
      </c>
      <c r="BR190" s="77">
        <v>0</v>
      </c>
      <c r="BS190" s="77">
        <v>0</v>
      </c>
      <c r="BT190" s="77">
        <v>0</v>
      </c>
      <c r="BU190" s="77">
        <v>0</v>
      </c>
      <c r="BV190" s="77">
        <v>0</v>
      </c>
      <c r="BW190" s="77">
        <v>0</v>
      </c>
      <c r="BX190" s="77">
        <v>0</v>
      </c>
      <c r="BY190" s="77">
        <v>0</v>
      </c>
      <c r="CT190" s="77" t="s">
        <v>155</v>
      </c>
      <c r="CU190" s="77" t="s">
        <v>426</v>
      </c>
      <c r="CV190" s="77" t="s">
        <v>488</v>
      </c>
      <c r="CW190" s="77">
        <v>2020</v>
      </c>
      <c r="CX190" s="77">
        <v>0</v>
      </c>
      <c r="CY190" s="77">
        <v>0</v>
      </c>
      <c r="CZ190" s="77">
        <v>0</v>
      </c>
      <c r="DA190" s="77">
        <v>0</v>
      </c>
      <c r="DB190" s="77">
        <v>21083.842824224459</v>
      </c>
      <c r="DC190" s="77">
        <v>409.22373582043008</v>
      </c>
      <c r="DD190" s="77">
        <v>13469.08781237873</v>
      </c>
      <c r="DE190" s="77">
        <v>7205.53127602528</v>
      </c>
      <c r="DF190" s="77">
        <v>1219.5839681183456</v>
      </c>
      <c r="DG190" s="77">
        <v>0</v>
      </c>
      <c r="DH190" s="77">
        <v>0</v>
      </c>
      <c r="DI190" s="77">
        <v>0</v>
      </c>
      <c r="DJ190" s="77">
        <v>8.4643945356109697E-9</v>
      </c>
      <c r="DL190" s="77">
        <v>0</v>
      </c>
      <c r="DM190" s="77">
        <v>1.0323039875459669E-5</v>
      </c>
      <c r="DN190" s="77">
        <v>1.0323039875459669E-5</v>
      </c>
      <c r="DO190" s="77">
        <v>0</v>
      </c>
      <c r="DP190" s="77">
        <v>0</v>
      </c>
      <c r="DQ190" s="77">
        <v>0</v>
      </c>
      <c r="DR190" s="77">
        <v>0</v>
      </c>
      <c r="DS190" s="77">
        <v>0</v>
      </c>
      <c r="DT190" s="77">
        <v>0</v>
      </c>
      <c r="DU190" s="77">
        <v>0</v>
      </c>
      <c r="DV190" s="77">
        <v>0</v>
      </c>
      <c r="DW190" s="77">
        <v>0</v>
      </c>
      <c r="GE190" s="77" t="s">
        <v>422</v>
      </c>
      <c r="GF190" s="77" t="s">
        <v>155</v>
      </c>
      <c r="GG190" s="77" t="s">
        <v>424</v>
      </c>
      <c r="GH190" s="77" t="s">
        <v>439</v>
      </c>
      <c r="GI190" s="77">
        <v>2024</v>
      </c>
      <c r="GJ190" s="77" t="s">
        <v>305</v>
      </c>
      <c r="GK190" s="77">
        <v>0.71896016785821271</v>
      </c>
      <c r="GL190" s="77">
        <v>306.60199899999998</v>
      </c>
      <c r="GM190" s="77">
        <v>2024</v>
      </c>
      <c r="GN190" s="77" t="s">
        <v>175</v>
      </c>
      <c r="GO190" s="77">
        <v>0.13250000000000001</v>
      </c>
      <c r="GP190" s="77">
        <v>3</v>
      </c>
      <c r="GQ190" s="77">
        <v>0</v>
      </c>
      <c r="GR190" s="77" t="s">
        <v>423</v>
      </c>
      <c r="GS190" s="77">
        <v>0</v>
      </c>
      <c r="GT190" s="77">
        <v>0</v>
      </c>
      <c r="GU190" s="77">
        <v>0</v>
      </c>
      <c r="GV190" s="248">
        <v>0</v>
      </c>
      <c r="GW190" s="248">
        <v>0.1527377521613833</v>
      </c>
      <c r="GX190" s="77">
        <v>0.10981235993223423</v>
      </c>
      <c r="GY190" s="77">
        <v>0.1527377521613833</v>
      </c>
      <c r="GZ190" s="77">
        <v>0.10981235993223423</v>
      </c>
    </row>
    <row r="191" spans="3:208" x14ac:dyDescent="0.25">
      <c r="C191" s="246"/>
      <c r="D191" s="246"/>
      <c r="E191" s="246"/>
      <c r="F191" s="246"/>
      <c r="G191" s="246"/>
      <c r="H191" s="246"/>
      <c r="I191" s="247"/>
      <c r="J191" s="247"/>
      <c r="K191" s="247"/>
      <c r="L191" s="124"/>
      <c r="M191" s="247"/>
      <c r="N191" s="247"/>
      <c r="O191" s="247"/>
      <c r="P191" s="247"/>
      <c r="Q191" s="247"/>
      <c r="R191" s="247"/>
      <c r="S191" s="247"/>
      <c r="T191" s="247"/>
      <c r="U191" s="247"/>
      <c r="V191" s="247"/>
      <c r="W191" s="247"/>
      <c r="X191" s="247"/>
      <c r="Y191" s="247"/>
      <c r="Z191" s="247"/>
      <c r="AA191" s="247"/>
      <c r="AB191" s="247"/>
      <c r="AC191" s="247"/>
      <c r="AD191" s="247"/>
      <c r="AE191" s="247"/>
      <c r="AF191" s="247"/>
      <c r="AG191" s="247"/>
      <c r="AH191" s="247"/>
      <c r="AI191" s="247"/>
      <c r="AJ191" s="247"/>
      <c r="AS191" s="77" t="s">
        <v>927</v>
      </c>
      <c r="AT191" s="77" t="s">
        <v>155</v>
      </c>
      <c r="AU191" s="77" t="s">
        <v>458</v>
      </c>
      <c r="AV191" s="77">
        <v>2021</v>
      </c>
      <c r="AW191" s="77">
        <v>1</v>
      </c>
      <c r="AX191" s="77">
        <v>0</v>
      </c>
      <c r="AY191" s="77">
        <v>0</v>
      </c>
      <c r="AZ191" s="77">
        <v>5.1823715194959679</v>
      </c>
      <c r="BA191" s="77">
        <v>5.1823715194959679</v>
      </c>
      <c r="BB191" s="77">
        <v>0</v>
      </c>
      <c r="BC191" s="77">
        <v>0</v>
      </c>
      <c r="BD191" s="77">
        <v>5.1823715194959679</v>
      </c>
      <c r="BE191" s="77">
        <v>5.1823715194959679</v>
      </c>
      <c r="BF191" s="77">
        <v>0</v>
      </c>
      <c r="BG191" s="77">
        <v>0</v>
      </c>
      <c r="BH191" s="77">
        <v>0</v>
      </c>
      <c r="BI191" s="77">
        <v>0</v>
      </c>
      <c r="BJ191" s="77">
        <v>0</v>
      </c>
      <c r="BK191" s="77">
        <v>0</v>
      </c>
      <c r="BL191" s="77">
        <v>0</v>
      </c>
      <c r="BM191" s="77">
        <v>0</v>
      </c>
      <c r="BN191" s="77">
        <v>5.1823715194959679</v>
      </c>
      <c r="BO191" s="77">
        <v>5.1823715194959679</v>
      </c>
      <c r="BP191" s="77">
        <v>0</v>
      </c>
      <c r="BQ191" s="77">
        <v>0</v>
      </c>
      <c r="BR191" s="77">
        <v>0</v>
      </c>
      <c r="BS191" s="77">
        <v>0</v>
      </c>
      <c r="BT191" s="77">
        <v>0</v>
      </c>
      <c r="BU191" s="77">
        <v>0</v>
      </c>
      <c r="BV191" s="77">
        <v>0</v>
      </c>
      <c r="BW191" s="77">
        <v>0</v>
      </c>
      <c r="BX191" s="77">
        <v>0</v>
      </c>
      <c r="BY191" s="77">
        <v>0</v>
      </c>
      <c r="CT191" s="77" t="s">
        <v>155</v>
      </c>
      <c r="CU191" s="77" t="s">
        <v>426</v>
      </c>
      <c r="CV191" s="77" t="s">
        <v>488</v>
      </c>
      <c r="CW191" s="77">
        <v>2021</v>
      </c>
      <c r="CX191" s="77">
        <v>0</v>
      </c>
      <c r="CY191" s="77">
        <v>0</v>
      </c>
      <c r="CZ191" s="77">
        <v>0</v>
      </c>
      <c r="DA191" s="77">
        <v>0</v>
      </c>
      <c r="DB191" s="77">
        <v>21083.842824224459</v>
      </c>
      <c r="DC191" s="77">
        <v>409.22373582043008</v>
      </c>
      <c r="DD191" s="77">
        <v>13469.08781237873</v>
      </c>
      <c r="DE191" s="77">
        <v>7205.53127602528</v>
      </c>
      <c r="DF191" s="77">
        <v>1219.5839681183456</v>
      </c>
      <c r="DG191" s="77">
        <v>1219.5839681183456</v>
      </c>
      <c r="DH191" s="77">
        <v>0</v>
      </c>
      <c r="DI191" s="77">
        <v>0</v>
      </c>
      <c r="DJ191" s="77">
        <v>8.4643945356109697E-9</v>
      </c>
      <c r="DL191" s="77">
        <v>0</v>
      </c>
      <c r="DM191" s="77">
        <v>1.0323039875459669E-5</v>
      </c>
      <c r="DN191" s="77">
        <v>1.0323039875459669E-5</v>
      </c>
      <c r="DO191" s="77">
        <v>0</v>
      </c>
      <c r="DP191" s="77">
        <v>1.0323039875459669E-5</v>
      </c>
      <c r="DQ191" s="77">
        <v>1.0323039875459669E-5</v>
      </c>
      <c r="DR191" s="77">
        <v>0</v>
      </c>
      <c r="DS191" s="77">
        <v>0</v>
      </c>
      <c r="DT191" s="77">
        <v>0</v>
      </c>
      <c r="DU191" s="77">
        <v>0</v>
      </c>
      <c r="DV191" s="77">
        <v>0</v>
      </c>
      <c r="DW191" s="77">
        <v>0</v>
      </c>
      <c r="GE191" s="77" t="s">
        <v>425</v>
      </c>
      <c r="GF191" s="77" t="s">
        <v>155</v>
      </c>
      <c r="GG191" s="77" t="s">
        <v>424</v>
      </c>
      <c r="GH191" s="77" t="s">
        <v>439</v>
      </c>
      <c r="GI191" s="77">
        <v>2024</v>
      </c>
      <c r="GJ191" s="77" t="s">
        <v>301</v>
      </c>
      <c r="GK191" s="77">
        <v>3.0714971986151069</v>
      </c>
      <c r="GL191" s="77">
        <v>306.60199899999998</v>
      </c>
      <c r="GM191" s="77">
        <v>2024</v>
      </c>
      <c r="GN191" s="77" t="s">
        <v>175</v>
      </c>
      <c r="GO191" s="77">
        <v>5.3000000000000005E-2</v>
      </c>
      <c r="GP191" s="77">
        <v>3</v>
      </c>
      <c r="GQ191" s="77">
        <v>0</v>
      </c>
      <c r="GR191" s="77" t="s">
        <v>423</v>
      </c>
      <c r="GS191" s="77">
        <v>0</v>
      </c>
      <c r="GT191" s="77">
        <v>0</v>
      </c>
      <c r="GU191" s="77">
        <v>0</v>
      </c>
      <c r="GV191" s="248">
        <v>0</v>
      </c>
      <c r="GW191" s="248">
        <v>5.5966209081309413E-2</v>
      </c>
      <c r="GX191" s="77">
        <v>0.17190005441034922</v>
      </c>
      <c r="GY191" s="77">
        <v>5.5966209081309413E-2</v>
      </c>
      <c r="GZ191" s="77">
        <v>0.17190005441034922</v>
      </c>
    </row>
    <row r="192" spans="3:208" x14ac:dyDescent="0.25">
      <c r="C192" s="246"/>
      <c r="D192" s="246"/>
      <c r="E192" s="246"/>
      <c r="F192" s="246"/>
      <c r="G192" s="246"/>
      <c r="H192" s="246"/>
      <c r="I192" s="247"/>
      <c r="J192" s="247"/>
      <c r="K192" s="247"/>
      <c r="L192" s="124"/>
      <c r="M192" s="247"/>
      <c r="N192" s="247"/>
      <c r="O192" s="247"/>
      <c r="P192" s="247"/>
      <c r="Q192" s="247"/>
      <c r="R192" s="247"/>
      <c r="S192" s="247"/>
      <c r="T192" s="247"/>
      <c r="U192" s="247"/>
      <c r="V192" s="247"/>
      <c r="W192" s="247"/>
      <c r="X192" s="247"/>
      <c r="Y192" s="247"/>
      <c r="Z192" s="247"/>
      <c r="AA192" s="247"/>
      <c r="AB192" s="247"/>
      <c r="AC192" s="247"/>
      <c r="AD192" s="247"/>
      <c r="AE192" s="247"/>
      <c r="AF192" s="247"/>
      <c r="AG192" s="247"/>
      <c r="AH192" s="247"/>
      <c r="AI192" s="247"/>
      <c r="AJ192" s="247"/>
      <c r="AS192" s="77" t="s">
        <v>927</v>
      </c>
      <c r="AT192" s="77" t="s">
        <v>155</v>
      </c>
      <c r="AU192" s="77" t="s">
        <v>458</v>
      </c>
      <c r="AV192" s="77">
        <v>2022</v>
      </c>
      <c r="AW192" s="77">
        <v>0.93457943925233644</v>
      </c>
      <c r="AX192" s="77">
        <v>0</v>
      </c>
      <c r="AY192" s="77">
        <v>0</v>
      </c>
      <c r="AZ192" s="77">
        <v>4.7306100021482189</v>
      </c>
      <c r="BA192" s="77">
        <v>4.7306100021482189</v>
      </c>
      <c r="BB192" s="77">
        <v>0</v>
      </c>
      <c r="BC192" s="77">
        <v>0</v>
      </c>
      <c r="BD192" s="77">
        <v>4.7306100021482189</v>
      </c>
      <c r="BE192" s="77">
        <v>4.7306100021482189</v>
      </c>
      <c r="BF192" s="77">
        <v>0</v>
      </c>
      <c r="BG192" s="77">
        <v>0</v>
      </c>
      <c r="BH192" s="77">
        <v>5.5063338555379655</v>
      </c>
      <c r="BI192" s="77">
        <v>5.5063338555379655</v>
      </c>
      <c r="BJ192" s="77">
        <v>0</v>
      </c>
      <c r="BK192" s="77">
        <v>0</v>
      </c>
      <c r="BL192" s="77">
        <v>0</v>
      </c>
      <c r="BM192" s="77">
        <v>0</v>
      </c>
      <c r="BN192" s="77">
        <v>4.4211308431291769</v>
      </c>
      <c r="BO192" s="77">
        <v>4.4211308431291769</v>
      </c>
      <c r="BP192" s="77">
        <v>5.1461064070448277</v>
      </c>
      <c r="BQ192" s="77">
        <v>0</v>
      </c>
      <c r="BR192" s="77">
        <v>0</v>
      </c>
      <c r="BS192" s="77">
        <v>0</v>
      </c>
      <c r="BT192" s="77">
        <v>0</v>
      </c>
      <c r="BU192" s="77">
        <v>0</v>
      </c>
      <c r="BV192" s="77">
        <v>5.5063338555379655</v>
      </c>
      <c r="BW192" s="77">
        <v>5.1461064070448277</v>
      </c>
      <c r="BX192" s="77">
        <v>5.5063338555379655</v>
      </c>
      <c r="BY192" s="77">
        <v>5.1461064070448277</v>
      </c>
      <c r="CT192" s="77" t="s">
        <v>155</v>
      </c>
      <c r="CU192" s="77" t="s">
        <v>426</v>
      </c>
      <c r="CV192" s="77" t="s">
        <v>488</v>
      </c>
      <c r="CW192" s="77">
        <v>2022</v>
      </c>
      <c r="CX192" s="77">
        <v>0</v>
      </c>
      <c r="CY192" s="77">
        <v>0</v>
      </c>
      <c r="CZ192" s="77">
        <v>0</v>
      </c>
      <c r="DA192" s="77">
        <v>0</v>
      </c>
      <c r="DB192" s="77">
        <v>21083.842824224459</v>
      </c>
      <c r="DC192" s="77">
        <v>409.22373582043008</v>
      </c>
      <c r="DD192" s="77">
        <v>13469.08781237873</v>
      </c>
      <c r="DE192" s="77">
        <v>7205.53127602528</v>
      </c>
      <c r="DF192" s="77">
        <v>1219.5839681183456</v>
      </c>
      <c r="DG192" s="77">
        <v>1219.5839681183456</v>
      </c>
      <c r="DH192" s="77">
        <v>1219.5839681183456</v>
      </c>
      <c r="DI192" s="77">
        <v>0</v>
      </c>
      <c r="DJ192" s="77">
        <v>8.4643945356109697E-9</v>
      </c>
      <c r="DL192" s="77">
        <v>0</v>
      </c>
      <c r="DM192" s="77">
        <v>1.0323039875459669E-5</v>
      </c>
      <c r="DN192" s="77">
        <v>1.0323039875459669E-5</v>
      </c>
      <c r="DO192" s="77">
        <v>0</v>
      </c>
      <c r="DP192" s="77">
        <v>1.0323039875459669E-5</v>
      </c>
      <c r="DQ192" s="77">
        <v>1.0323039875459669E-5</v>
      </c>
      <c r="DR192" s="77">
        <v>0</v>
      </c>
      <c r="DS192" s="77">
        <v>1.0323039875459669E-5</v>
      </c>
      <c r="DT192" s="77">
        <v>1.0323039875459669E-5</v>
      </c>
      <c r="DU192" s="77">
        <v>0</v>
      </c>
      <c r="DV192" s="77">
        <v>0</v>
      </c>
      <c r="DW192" s="77">
        <v>0</v>
      </c>
      <c r="GE192" s="77" t="s">
        <v>427</v>
      </c>
      <c r="GF192" s="77" t="s">
        <v>155</v>
      </c>
      <c r="GG192" s="77" t="s">
        <v>424</v>
      </c>
      <c r="GH192" s="77" t="s">
        <v>439</v>
      </c>
      <c r="GI192" s="77">
        <v>2024</v>
      </c>
      <c r="GJ192" s="77" t="s">
        <v>303</v>
      </c>
      <c r="GK192" s="77">
        <v>1.6845772405344479</v>
      </c>
      <c r="GL192" s="77">
        <v>306.60199899999998</v>
      </c>
      <c r="GM192" s="77">
        <v>2024</v>
      </c>
      <c r="GN192" s="77" t="s">
        <v>175</v>
      </c>
      <c r="GO192" s="77">
        <v>5.3000000000000005E-2</v>
      </c>
      <c r="GP192" s="77">
        <v>3</v>
      </c>
      <c r="GQ192" s="77">
        <v>0</v>
      </c>
      <c r="GR192" s="77" t="s">
        <v>423</v>
      </c>
      <c r="GS192" s="77">
        <v>0</v>
      </c>
      <c r="GT192" s="77">
        <v>0</v>
      </c>
      <c r="GU192" s="77">
        <v>0</v>
      </c>
      <c r="GV192" s="248">
        <v>0</v>
      </c>
      <c r="GW192" s="248">
        <v>5.5966209081309413E-2</v>
      </c>
      <c r="GX192" s="77">
        <v>9.4279402057366166E-2</v>
      </c>
      <c r="GY192" s="77">
        <v>5.5966209081309413E-2</v>
      </c>
      <c r="GZ192" s="77">
        <v>9.4279402057366166E-2</v>
      </c>
    </row>
    <row r="193" spans="3:208" x14ac:dyDescent="0.25">
      <c r="C193" s="246"/>
      <c r="D193" s="246"/>
      <c r="E193" s="246"/>
      <c r="F193" s="246"/>
      <c r="G193" s="246"/>
      <c r="H193" s="246"/>
      <c r="I193" s="247"/>
      <c r="J193" s="247"/>
      <c r="K193" s="247"/>
      <c r="L193" s="124"/>
      <c r="M193" s="247"/>
      <c r="N193" s="247"/>
      <c r="O193" s="247"/>
      <c r="P193" s="247"/>
      <c r="Q193" s="247"/>
      <c r="R193" s="247"/>
      <c r="S193" s="247"/>
      <c r="T193" s="247"/>
      <c r="U193" s="247"/>
      <c r="V193" s="247"/>
      <c r="W193" s="247"/>
      <c r="X193" s="247"/>
      <c r="Y193" s="247"/>
      <c r="Z193" s="247"/>
      <c r="AA193" s="247"/>
      <c r="AB193" s="247"/>
      <c r="AC193" s="247"/>
      <c r="AD193" s="247"/>
      <c r="AE193" s="247"/>
      <c r="AF193" s="247"/>
      <c r="AG193" s="247"/>
      <c r="AH193" s="247"/>
      <c r="AI193" s="247"/>
      <c r="AJ193" s="247"/>
      <c r="AS193" s="77" t="s">
        <v>927</v>
      </c>
      <c r="AT193" s="77" t="s">
        <v>155</v>
      </c>
      <c r="AU193" s="77" t="s">
        <v>458</v>
      </c>
      <c r="AV193" s="77">
        <v>2023</v>
      </c>
      <c r="AW193" s="77">
        <v>0.87343872827321156</v>
      </c>
      <c r="AX193" s="77">
        <v>0</v>
      </c>
      <c r="AY193" s="77">
        <v>0</v>
      </c>
      <c r="AZ193" s="77">
        <v>0</v>
      </c>
      <c r="BA193" s="77">
        <v>0</v>
      </c>
      <c r="BB193" s="77">
        <v>0</v>
      </c>
      <c r="BC193" s="77">
        <v>0</v>
      </c>
      <c r="BD193" s="77">
        <v>4.9056118525639976</v>
      </c>
      <c r="BE193" s="77">
        <v>4.9056118525639976</v>
      </c>
      <c r="BF193" s="77">
        <v>0</v>
      </c>
      <c r="BG193" s="77">
        <v>0</v>
      </c>
      <c r="BH193" s="77">
        <v>5.7100707363721579</v>
      </c>
      <c r="BI193" s="77">
        <v>5.7100707363721579</v>
      </c>
      <c r="BJ193" s="77">
        <v>0</v>
      </c>
      <c r="BK193" s="77">
        <v>0</v>
      </c>
      <c r="BL193" s="77">
        <v>5.7100707363721579</v>
      </c>
      <c r="BM193" s="77">
        <v>5.7100707363721579</v>
      </c>
      <c r="BN193" s="77">
        <v>0</v>
      </c>
      <c r="BO193" s="77">
        <v>4.2847513779054918</v>
      </c>
      <c r="BP193" s="77">
        <v>4.9873969223269778</v>
      </c>
      <c r="BQ193" s="77">
        <v>4.9873969223269778</v>
      </c>
      <c r="BR193" s="77">
        <v>0</v>
      </c>
      <c r="BS193" s="77">
        <v>0</v>
      </c>
      <c r="BT193" s="77">
        <v>0</v>
      </c>
      <c r="BU193" s="77">
        <v>0</v>
      </c>
      <c r="BV193" s="77">
        <v>5.7100707363721579</v>
      </c>
      <c r="BW193" s="77">
        <v>4.9873969223269778</v>
      </c>
      <c r="BX193" s="77">
        <v>5.7100707363721579</v>
      </c>
      <c r="BY193" s="77">
        <v>4.9873969223269778</v>
      </c>
      <c r="CT193" s="77" t="s">
        <v>155</v>
      </c>
      <c r="CU193" s="77" t="s">
        <v>426</v>
      </c>
      <c r="CV193" s="77" t="s">
        <v>488</v>
      </c>
      <c r="CW193" s="77">
        <v>2023</v>
      </c>
      <c r="CX193" s="77">
        <v>0</v>
      </c>
      <c r="CY193" s="77">
        <v>0</v>
      </c>
      <c r="CZ193" s="77">
        <v>0</v>
      </c>
      <c r="DA193" s="77">
        <v>0</v>
      </c>
      <c r="DB193" s="77">
        <v>21835.978114130408</v>
      </c>
      <c r="DC193" s="77">
        <v>428.60232122030038</v>
      </c>
      <c r="DD193" s="77">
        <v>13939.56097345755</v>
      </c>
      <c r="DE193" s="77">
        <v>7467.8148194525493</v>
      </c>
      <c r="DF193" s="77">
        <v>0</v>
      </c>
      <c r="DG193" s="77">
        <v>1263.5534246225081</v>
      </c>
      <c r="DH193" s="77">
        <v>1263.5534246225081</v>
      </c>
      <c r="DI193" s="77">
        <v>1263.5534246225081</v>
      </c>
      <c r="DJ193" s="77">
        <v>8.4643945356109697E-9</v>
      </c>
      <c r="DL193" s="77">
        <v>0</v>
      </c>
      <c r="DM193" s="77">
        <v>0</v>
      </c>
      <c r="DN193" s="77">
        <v>0</v>
      </c>
      <c r="DO193" s="77">
        <v>0</v>
      </c>
      <c r="DP193" s="77">
        <v>1.0695214702827286E-5</v>
      </c>
      <c r="DQ193" s="77">
        <v>1.0695214702827286E-5</v>
      </c>
      <c r="DR193" s="77">
        <v>0</v>
      </c>
      <c r="DS193" s="77">
        <v>1.0695214702827286E-5</v>
      </c>
      <c r="DT193" s="77">
        <v>1.0695214702827286E-5</v>
      </c>
      <c r="DU193" s="77">
        <v>0</v>
      </c>
      <c r="DV193" s="77">
        <v>1.0695214702827286E-5</v>
      </c>
      <c r="DW193" s="77">
        <v>1.0695214702827286E-5</v>
      </c>
      <c r="GE193" s="77" t="s">
        <v>422</v>
      </c>
      <c r="GF193" s="77" t="s">
        <v>155</v>
      </c>
      <c r="GG193" s="77" t="s">
        <v>424</v>
      </c>
      <c r="GH193" s="77" t="s">
        <v>439</v>
      </c>
      <c r="GI193" s="77">
        <v>2025</v>
      </c>
      <c r="GJ193" s="77" t="s">
        <v>305</v>
      </c>
      <c r="GK193" s="77">
        <v>0.71896016785821271</v>
      </c>
      <c r="GL193" s="77">
        <v>306.60199899999998</v>
      </c>
      <c r="GM193" s="77">
        <v>2025</v>
      </c>
      <c r="GN193" s="77" t="s">
        <v>175</v>
      </c>
      <c r="GO193" s="77">
        <v>0.13250000000000001</v>
      </c>
      <c r="GP193" s="77">
        <v>3</v>
      </c>
      <c r="GQ193" s="77">
        <v>0</v>
      </c>
      <c r="GR193" s="77" t="s">
        <v>423</v>
      </c>
      <c r="GS193" s="77">
        <v>0</v>
      </c>
      <c r="GT193" s="77">
        <v>0</v>
      </c>
      <c r="GU193" s="77">
        <v>0</v>
      </c>
      <c r="GV193" s="248">
        <v>0</v>
      </c>
      <c r="GW193" s="248">
        <v>0</v>
      </c>
      <c r="GX193" s="77">
        <v>0</v>
      </c>
      <c r="GY193" s="77">
        <v>0.1527377521613833</v>
      </c>
      <c r="GZ193" s="77">
        <v>0.10981235993223423</v>
      </c>
    </row>
    <row r="194" spans="3:208" x14ac:dyDescent="0.25">
      <c r="C194" s="246"/>
      <c r="D194" s="246"/>
      <c r="E194" s="246"/>
      <c r="F194" s="246"/>
      <c r="G194" s="246"/>
      <c r="H194" s="246"/>
      <c r="I194" s="247"/>
      <c r="J194" s="247"/>
      <c r="K194" s="247"/>
      <c r="L194" s="124"/>
      <c r="M194" s="247"/>
      <c r="N194" s="247"/>
      <c r="O194" s="247"/>
      <c r="P194" s="247"/>
      <c r="Q194" s="247"/>
      <c r="R194" s="247"/>
      <c r="S194" s="247"/>
      <c r="T194" s="247"/>
      <c r="U194" s="247"/>
      <c r="V194" s="247"/>
      <c r="W194" s="247"/>
      <c r="X194" s="247"/>
      <c r="Y194" s="247"/>
      <c r="Z194" s="247"/>
      <c r="AA194" s="247"/>
      <c r="AB194" s="247"/>
      <c r="AC194" s="247"/>
      <c r="AD194" s="247"/>
      <c r="AE194" s="247"/>
      <c r="AF194" s="247"/>
      <c r="AG194" s="247"/>
      <c r="AH194" s="247"/>
      <c r="AI194" s="247"/>
      <c r="AJ194" s="247"/>
      <c r="AS194" s="77" t="s">
        <v>927</v>
      </c>
      <c r="AT194" s="77" t="s">
        <v>155</v>
      </c>
      <c r="AU194" s="77" t="s">
        <v>458</v>
      </c>
      <c r="AV194" s="77">
        <v>2024</v>
      </c>
      <c r="AW194" s="77">
        <v>0.81629787689085187</v>
      </c>
      <c r="AX194" s="77">
        <v>0</v>
      </c>
      <c r="AY194" s="77">
        <v>0</v>
      </c>
      <c r="AZ194" s="77">
        <v>0</v>
      </c>
      <c r="BA194" s="77">
        <v>0</v>
      </c>
      <c r="BB194" s="77">
        <v>0</v>
      </c>
      <c r="BC194" s="77">
        <v>0</v>
      </c>
      <c r="BD194" s="77">
        <v>0</v>
      </c>
      <c r="BE194" s="77">
        <v>0</v>
      </c>
      <c r="BF194" s="77">
        <v>0</v>
      </c>
      <c r="BG194" s="77">
        <v>0</v>
      </c>
      <c r="BH194" s="77">
        <v>5.7100707363721579</v>
      </c>
      <c r="BI194" s="77">
        <v>5.7100707363721579</v>
      </c>
      <c r="BJ194" s="77">
        <v>0</v>
      </c>
      <c r="BK194" s="77">
        <v>0</v>
      </c>
      <c r="BL194" s="77">
        <v>5.7100707363721579</v>
      </c>
      <c r="BM194" s="77">
        <v>5.7100707363721579</v>
      </c>
      <c r="BN194" s="77">
        <v>0</v>
      </c>
      <c r="BO194" s="77">
        <v>0</v>
      </c>
      <c r="BP194" s="77">
        <v>4.6611186189971754</v>
      </c>
      <c r="BQ194" s="77">
        <v>4.6611186189971754</v>
      </c>
      <c r="BR194" s="77">
        <v>0</v>
      </c>
      <c r="BS194" s="77">
        <v>0</v>
      </c>
      <c r="BT194" s="77">
        <v>0</v>
      </c>
      <c r="BU194" s="77">
        <v>0</v>
      </c>
      <c r="BV194" s="77">
        <v>5.7100707363721579</v>
      </c>
      <c r="BW194" s="77">
        <v>4.6611186189971754</v>
      </c>
      <c r="BX194" s="77">
        <v>5.7100707363721579</v>
      </c>
      <c r="BY194" s="77">
        <v>4.6611186189971754</v>
      </c>
      <c r="CT194" s="77" t="s">
        <v>155</v>
      </c>
      <c r="CU194" s="77" t="s">
        <v>426</v>
      </c>
      <c r="CV194" s="77" t="s">
        <v>488</v>
      </c>
      <c r="CW194" s="77">
        <v>2024</v>
      </c>
      <c r="CX194" s="77">
        <v>0</v>
      </c>
      <c r="CY194" s="77">
        <v>0</v>
      </c>
      <c r="CZ194" s="77">
        <v>0</v>
      </c>
      <c r="DA194" s="77">
        <v>0</v>
      </c>
      <c r="DB194" s="77">
        <v>21835.978114130408</v>
      </c>
      <c r="DC194" s="77">
        <v>428.60232122030038</v>
      </c>
      <c r="DD194" s="77">
        <v>13939.56097345755</v>
      </c>
      <c r="DE194" s="77">
        <v>7467.8148194525493</v>
      </c>
      <c r="DF194" s="77">
        <v>0</v>
      </c>
      <c r="DG194" s="77">
        <v>0</v>
      </c>
      <c r="DH194" s="77">
        <v>1263.5534246225081</v>
      </c>
      <c r="DI194" s="77">
        <v>1263.5534246225081</v>
      </c>
      <c r="DJ194" s="77">
        <v>8.4643945356109697E-9</v>
      </c>
      <c r="DL194" s="77">
        <v>0</v>
      </c>
      <c r="DM194" s="77">
        <v>0</v>
      </c>
      <c r="DN194" s="77">
        <v>0</v>
      </c>
      <c r="DO194" s="77">
        <v>0</v>
      </c>
      <c r="DP194" s="77">
        <v>0</v>
      </c>
      <c r="DQ194" s="77">
        <v>0</v>
      </c>
      <c r="DR194" s="77">
        <v>0</v>
      </c>
      <c r="DS194" s="77">
        <v>1.0695214702827286E-5</v>
      </c>
      <c r="DT194" s="77">
        <v>1.0695214702827286E-5</v>
      </c>
      <c r="DU194" s="77">
        <v>0</v>
      </c>
      <c r="DV194" s="77">
        <v>1.0695214702827286E-5</v>
      </c>
      <c r="DW194" s="77">
        <v>1.0695214702827286E-5</v>
      </c>
      <c r="GE194" s="77" t="s">
        <v>425</v>
      </c>
      <c r="GF194" s="77" t="s">
        <v>155</v>
      </c>
      <c r="GG194" s="77" t="s">
        <v>424</v>
      </c>
      <c r="GH194" s="77" t="s">
        <v>439</v>
      </c>
      <c r="GI194" s="77">
        <v>2025</v>
      </c>
      <c r="GJ194" s="77" t="s">
        <v>301</v>
      </c>
      <c r="GK194" s="77">
        <v>3.0714971986151069</v>
      </c>
      <c r="GL194" s="77">
        <v>306.60199899999998</v>
      </c>
      <c r="GM194" s="77">
        <v>2025</v>
      </c>
      <c r="GN194" s="77" t="s">
        <v>175</v>
      </c>
      <c r="GO194" s="77">
        <v>5.3000000000000005E-2</v>
      </c>
      <c r="GP194" s="77">
        <v>3</v>
      </c>
      <c r="GQ194" s="77">
        <v>0</v>
      </c>
      <c r="GR194" s="77" t="s">
        <v>423</v>
      </c>
      <c r="GS194" s="77">
        <v>0</v>
      </c>
      <c r="GT194" s="77">
        <v>0</v>
      </c>
      <c r="GU194" s="77">
        <v>0</v>
      </c>
      <c r="GV194" s="248">
        <v>0</v>
      </c>
      <c r="GW194" s="248">
        <v>0</v>
      </c>
      <c r="GX194" s="77">
        <v>0</v>
      </c>
      <c r="GY194" s="77">
        <v>5.5966209081309413E-2</v>
      </c>
      <c r="GZ194" s="77">
        <v>0.17190005441034922</v>
      </c>
    </row>
    <row r="195" spans="3:208" x14ac:dyDescent="0.25">
      <c r="C195" s="246"/>
      <c r="D195" s="246"/>
      <c r="E195" s="246"/>
      <c r="F195" s="246"/>
      <c r="G195" s="246"/>
      <c r="H195" s="246"/>
      <c r="I195" s="247"/>
      <c r="J195" s="247"/>
      <c r="K195" s="247"/>
      <c r="L195" s="124"/>
      <c r="M195" s="247"/>
      <c r="N195" s="247"/>
      <c r="O195" s="247"/>
      <c r="P195" s="247"/>
      <c r="Q195" s="247"/>
      <c r="R195" s="247"/>
      <c r="S195" s="247"/>
      <c r="T195" s="247"/>
      <c r="U195" s="247"/>
      <c r="V195" s="247"/>
      <c r="W195" s="247"/>
      <c r="X195" s="247"/>
      <c r="Y195" s="247"/>
      <c r="Z195" s="247"/>
      <c r="AA195" s="247"/>
      <c r="AB195" s="247"/>
      <c r="AC195" s="247"/>
      <c r="AD195" s="247"/>
      <c r="AE195" s="247"/>
      <c r="AF195" s="247"/>
      <c r="AG195" s="247"/>
      <c r="AH195" s="247"/>
      <c r="AI195" s="247"/>
      <c r="AJ195" s="247"/>
      <c r="AS195" s="77" t="s">
        <v>927</v>
      </c>
      <c r="AT195" s="77" t="s">
        <v>155</v>
      </c>
      <c r="AU195" s="77" t="s">
        <v>458</v>
      </c>
      <c r="AV195" s="77">
        <v>2025</v>
      </c>
      <c r="AW195" s="77">
        <v>0.76289521204752508</v>
      </c>
      <c r="AX195" s="77">
        <v>0</v>
      </c>
      <c r="AY195" s="77">
        <v>0</v>
      </c>
      <c r="AZ195" s="77">
        <v>0</v>
      </c>
      <c r="BA195" s="77">
        <v>0</v>
      </c>
      <c r="BB195" s="77">
        <v>0</v>
      </c>
      <c r="BC195" s="77">
        <v>0</v>
      </c>
      <c r="BD195" s="77">
        <v>0</v>
      </c>
      <c r="BE195" s="77">
        <v>0</v>
      </c>
      <c r="BF195" s="77">
        <v>0</v>
      </c>
      <c r="BG195" s="77">
        <v>0</v>
      </c>
      <c r="BH195" s="77">
        <v>0</v>
      </c>
      <c r="BI195" s="77">
        <v>0</v>
      </c>
      <c r="BJ195" s="77">
        <v>0</v>
      </c>
      <c r="BK195" s="77">
        <v>0</v>
      </c>
      <c r="BL195" s="77">
        <v>5.7100707363721579</v>
      </c>
      <c r="BM195" s="77">
        <v>5.7100707363721579</v>
      </c>
      <c r="BN195" s="77">
        <v>0</v>
      </c>
      <c r="BO195" s="77">
        <v>0</v>
      </c>
      <c r="BP195" s="77">
        <v>0</v>
      </c>
      <c r="BQ195" s="77">
        <v>4.3561856252310047</v>
      </c>
      <c r="BR195" s="77">
        <v>0</v>
      </c>
      <c r="BS195" s="77">
        <v>0</v>
      </c>
      <c r="BT195" s="77">
        <v>0</v>
      </c>
      <c r="BU195" s="77">
        <v>0</v>
      </c>
      <c r="BV195" s="77">
        <v>0</v>
      </c>
      <c r="BW195" s="77">
        <v>0</v>
      </c>
      <c r="BX195" s="77">
        <v>0</v>
      </c>
      <c r="BY195" s="77">
        <v>0</v>
      </c>
      <c r="CT195" s="77" t="s">
        <v>155</v>
      </c>
      <c r="CU195" s="77" t="s">
        <v>426</v>
      </c>
      <c r="CV195" s="77" t="s">
        <v>488</v>
      </c>
      <c r="CW195" s="77">
        <v>2025</v>
      </c>
      <c r="CX195" s="77">
        <v>0</v>
      </c>
      <c r="CY195" s="77">
        <v>0</v>
      </c>
      <c r="CZ195" s="77">
        <v>0</v>
      </c>
      <c r="DA195" s="77">
        <v>0</v>
      </c>
      <c r="DB195" s="77">
        <v>21835.978114130408</v>
      </c>
      <c r="DC195" s="77">
        <v>428.60232122030038</v>
      </c>
      <c r="DD195" s="77">
        <v>13939.56097345755</v>
      </c>
      <c r="DE195" s="77">
        <v>7467.8148194525493</v>
      </c>
      <c r="DF195" s="77">
        <v>0</v>
      </c>
      <c r="DG195" s="77">
        <v>0</v>
      </c>
      <c r="DH195" s="77">
        <v>0</v>
      </c>
      <c r="DI195" s="77">
        <v>1263.5534246225081</v>
      </c>
      <c r="DJ195" s="77">
        <v>8.4643945356109697E-9</v>
      </c>
      <c r="DL195" s="77">
        <v>0</v>
      </c>
      <c r="DM195" s="77">
        <v>0</v>
      </c>
      <c r="DN195" s="77">
        <v>0</v>
      </c>
      <c r="DO195" s="77">
        <v>0</v>
      </c>
      <c r="DP195" s="77">
        <v>0</v>
      </c>
      <c r="DQ195" s="77">
        <v>0</v>
      </c>
      <c r="DR195" s="77">
        <v>0</v>
      </c>
      <c r="DS195" s="77">
        <v>0</v>
      </c>
      <c r="DT195" s="77">
        <v>0</v>
      </c>
      <c r="DU195" s="77">
        <v>0</v>
      </c>
      <c r="DV195" s="77">
        <v>1.0695214702827286E-5</v>
      </c>
      <c r="DW195" s="77">
        <v>1.0695214702827286E-5</v>
      </c>
      <c r="GE195" s="77" t="s">
        <v>427</v>
      </c>
      <c r="GF195" s="77" t="s">
        <v>155</v>
      </c>
      <c r="GG195" s="77" t="s">
        <v>424</v>
      </c>
      <c r="GH195" s="77" t="s">
        <v>439</v>
      </c>
      <c r="GI195" s="77">
        <v>2025</v>
      </c>
      <c r="GJ195" s="77" t="s">
        <v>303</v>
      </c>
      <c r="GK195" s="77">
        <v>1.6845772405344479</v>
      </c>
      <c r="GL195" s="77">
        <v>306.60199899999998</v>
      </c>
      <c r="GM195" s="77">
        <v>2025</v>
      </c>
      <c r="GN195" s="77" t="s">
        <v>175</v>
      </c>
      <c r="GO195" s="77">
        <v>5.3000000000000005E-2</v>
      </c>
      <c r="GP195" s="77">
        <v>3</v>
      </c>
      <c r="GQ195" s="77">
        <v>0</v>
      </c>
      <c r="GR195" s="77" t="s">
        <v>423</v>
      </c>
      <c r="GS195" s="77">
        <v>0</v>
      </c>
      <c r="GT195" s="77">
        <v>0</v>
      </c>
      <c r="GU195" s="77">
        <v>0</v>
      </c>
      <c r="GV195" s="248">
        <v>0</v>
      </c>
      <c r="GW195" s="248">
        <v>0</v>
      </c>
      <c r="GX195" s="77">
        <v>0</v>
      </c>
      <c r="GY195" s="77">
        <v>5.5966209081309413E-2</v>
      </c>
      <c r="GZ195" s="77">
        <v>9.4279402057366166E-2</v>
      </c>
    </row>
    <row r="196" spans="3:208" x14ac:dyDescent="0.25">
      <c r="C196" s="246"/>
      <c r="D196" s="246"/>
      <c r="E196" s="246"/>
      <c r="F196" s="246"/>
      <c r="G196" s="246"/>
      <c r="H196" s="246"/>
      <c r="I196" s="247"/>
      <c r="J196" s="247"/>
      <c r="K196" s="247"/>
      <c r="L196" s="124"/>
      <c r="M196" s="247"/>
      <c r="N196" s="247"/>
      <c r="O196" s="247"/>
      <c r="P196" s="247"/>
      <c r="Q196" s="247"/>
      <c r="R196" s="247"/>
      <c r="S196" s="247"/>
      <c r="T196" s="247"/>
      <c r="U196" s="247"/>
      <c r="V196" s="247"/>
      <c r="W196" s="247"/>
      <c r="X196" s="247"/>
      <c r="Y196" s="247"/>
      <c r="Z196" s="247"/>
      <c r="AA196" s="247"/>
      <c r="AB196" s="247"/>
      <c r="AC196" s="247"/>
      <c r="AD196" s="247"/>
      <c r="AE196" s="247"/>
      <c r="AF196" s="247"/>
      <c r="AG196" s="247"/>
      <c r="AH196" s="247"/>
      <c r="AI196" s="247"/>
      <c r="AJ196" s="247"/>
      <c r="AS196" s="77" t="s">
        <v>927</v>
      </c>
      <c r="AT196" s="77" t="s">
        <v>155</v>
      </c>
      <c r="AU196" s="77" t="s">
        <v>459</v>
      </c>
      <c r="AV196" s="77">
        <v>2020</v>
      </c>
      <c r="AW196" s="77">
        <v>1</v>
      </c>
      <c r="AX196" s="77">
        <v>0</v>
      </c>
      <c r="AY196" s="77">
        <v>0</v>
      </c>
      <c r="AZ196" s="77">
        <v>25.441932316665405</v>
      </c>
      <c r="BA196" s="77">
        <v>25.441932316665405</v>
      </c>
      <c r="BB196" s="77">
        <v>0</v>
      </c>
      <c r="BC196" s="77">
        <v>0</v>
      </c>
      <c r="BD196" s="77">
        <v>0</v>
      </c>
      <c r="BE196" s="77">
        <v>0</v>
      </c>
      <c r="BF196" s="77">
        <v>0</v>
      </c>
      <c r="BG196" s="77">
        <v>0</v>
      </c>
      <c r="BH196" s="77">
        <v>0</v>
      </c>
      <c r="BI196" s="77">
        <v>0</v>
      </c>
      <c r="BJ196" s="77">
        <v>0</v>
      </c>
      <c r="BK196" s="77">
        <v>0</v>
      </c>
      <c r="BL196" s="77">
        <v>0</v>
      </c>
      <c r="BM196" s="77">
        <v>0</v>
      </c>
      <c r="BN196" s="77">
        <v>25.441932316665405</v>
      </c>
      <c r="BO196" s="77">
        <v>0</v>
      </c>
      <c r="BP196" s="77">
        <v>0</v>
      </c>
      <c r="BQ196" s="77">
        <v>0</v>
      </c>
      <c r="BR196" s="77">
        <v>0</v>
      </c>
      <c r="BS196" s="77">
        <v>0</v>
      </c>
      <c r="BT196" s="77">
        <v>0</v>
      </c>
      <c r="BU196" s="77">
        <v>0</v>
      </c>
      <c r="BV196" s="77">
        <v>0</v>
      </c>
      <c r="BW196" s="77">
        <v>0</v>
      </c>
      <c r="BX196" s="77">
        <v>0</v>
      </c>
      <c r="BY196" s="77">
        <v>0</v>
      </c>
      <c r="CT196" s="77" t="s">
        <v>155</v>
      </c>
      <c r="CU196" s="77" t="s">
        <v>428</v>
      </c>
      <c r="CV196" s="77" t="s">
        <v>300</v>
      </c>
      <c r="CW196" s="77">
        <v>2020</v>
      </c>
      <c r="CX196" s="77">
        <v>0</v>
      </c>
      <c r="CY196" s="77">
        <v>0</v>
      </c>
      <c r="CZ196" s="77">
        <v>0</v>
      </c>
      <c r="DA196" s="77">
        <v>0</v>
      </c>
      <c r="DB196" s="77">
        <v>14146.1306413326</v>
      </c>
      <c r="DC196" s="77">
        <v>222.2294216278319</v>
      </c>
      <c r="DD196" s="77">
        <v>8585.7228092479945</v>
      </c>
      <c r="DE196" s="77">
        <v>5338.178410456776</v>
      </c>
      <c r="DF196" s="77">
        <v>813.2107892130557</v>
      </c>
      <c r="DG196" s="77">
        <v>0</v>
      </c>
      <c r="DH196" s="77">
        <v>0</v>
      </c>
      <c r="DI196" s="77">
        <v>0</v>
      </c>
      <c r="DJ196" s="77">
        <v>9.3357059864105769E-6</v>
      </c>
      <c r="DL196" s="77">
        <v>0</v>
      </c>
      <c r="DM196" s="77">
        <v>7.591896833069994E-3</v>
      </c>
      <c r="DN196" s="77">
        <v>7.591896833069994E-3</v>
      </c>
      <c r="DO196" s="77">
        <v>0</v>
      </c>
      <c r="DP196" s="77">
        <v>0</v>
      </c>
      <c r="DQ196" s="77">
        <v>0</v>
      </c>
      <c r="DR196" s="77">
        <v>0</v>
      </c>
      <c r="DS196" s="77">
        <v>0</v>
      </c>
      <c r="DT196" s="77">
        <v>0</v>
      </c>
      <c r="DU196" s="77">
        <v>0</v>
      </c>
      <c r="DV196" s="77">
        <v>0</v>
      </c>
      <c r="DW196" s="77">
        <v>0</v>
      </c>
      <c r="GE196" s="77" t="s">
        <v>422</v>
      </c>
      <c r="GF196" s="77" t="s">
        <v>155</v>
      </c>
      <c r="GG196" s="77" t="s">
        <v>424</v>
      </c>
      <c r="GH196" s="77" t="s">
        <v>446</v>
      </c>
      <c r="GI196" s="77">
        <v>2021</v>
      </c>
      <c r="GJ196" s="77" t="s">
        <v>305</v>
      </c>
      <c r="GK196" s="77">
        <v>3.6425060683954499E-2</v>
      </c>
      <c r="GL196" s="77">
        <v>306.60199899999998</v>
      </c>
      <c r="GM196" s="77">
        <v>2021</v>
      </c>
      <c r="GN196" s="77" t="s">
        <v>175</v>
      </c>
      <c r="GO196" s="77">
        <v>0.13250000000000001</v>
      </c>
      <c r="GP196" s="77">
        <v>3</v>
      </c>
      <c r="GQ196" s="77">
        <v>0</v>
      </c>
      <c r="GR196" s="77" t="s">
        <v>423</v>
      </c>
      <c r="GS196" s="77">
        <v>0.1527377521613833</v>
      </c>
      <c r="GT196" s="77">
        <v>5.5634818912091892E-3</v>
      </c>
      <c r="GU196" s="77">
        <v>0.1527377521613833</v>
      </c>
      <c r="GV196" s="248">
        <v>5.5634818912091892E-3</v>
      </c>
      <c r="GW196" s="248">
        <v>0</v>
      </c>
      <c r="GX196" s="77">
        <v>0</v>
      </c>
      <c r="GY196" s="77">
        <v>0</v>
      </c>
      <c r="GZ196" s="77">
        <v>0</v>
      </c>
    </row>
    <row r="197" spans="3:208" x14ac:dyDescent="0.25">
      <c r="C197" s="246"/>
      <c r="D197" s="246"/>
      <c r="E197" s="246"/>
      <c r="F197" s="246"/>
      <c r="G197" s="246"/>
      <c r="H197" s="246"/>
      <c r="I197" s="247"/>
      <c r="J197" s="247"/>
      <c r="K197" s="247"/>
      <c r="L197" s="124"/>
      <c r="M197" s="247"/>
      <c r="N197" s="247"/>
      <c r="O197" s="247"/>
      <c r="P197" s="247"/>
      <c r="Q197" s="247"/>
      <c r="R197" s="247"/>
      <c r="S197" s="247"/>
      <c r="T197" s="247"/>
      <c r="U197" s="247"/>
      <c r="V197" s="247"/>
      <c r="W197" s="247"/>
      <c r="X197" s="247"/>
      <c r="Y197" s="247"/>
      <c r="Z197" s="247"/>
      <c r="AA197" s="247"/>
      <c r="AB197" s="247"/>
      <c r="AC197" s="247"/>
      <c r="AD197" s="247"/>
      <c r="AE197" s="247"/>
      <c r="AF197" s="247"/>
      <c r="AG197" s="247"/>
      <c r="AH197" s="247"/>
      <c r="AI197" s="247"/>
      <c r="AJ197" s="247"/>
      <c r="AS197" s="77" t="s">
        <v>927</v>
      </c>
      <c r="AT197" s="77" t="s">
        <v>155</v>
      </c>
      <c r="AU197" s="77" t="s">
        <v>459</v>
      </c>
      <c r="AV197" s="77">
        <v>2021</v>
      </c>
      <c r="AW197" s="77">
        <v>1</v>
      </c>
      <c r="AX197" s="77">
        <v>0</v>
      </c>
      <c r="AY197" s="77">
        <v>0</v>
      </c>
      <c r="AZ197" s="77">
        <v>25.441932316665405</v>
      </c>
      <c r="BA197" s="77">
        <v>25.441932316665405</v>
      </c>
      <c r="BB197" s="77">
        <v>0</v>
      </c>
      <c r="BC197" s="77">
        <v>0</v>
      </c>
      <c r="BD197" s="77">
        <v>25.441932316665405</v>
      </c>
      <c r="BE197" s="77">
        <v>25.441932316665405</v>
      </c>
      <c r="BF197" s="77">
        <v>0</v>
      </c>
      <c r="BG197" s="77">
        <v>0</v>
      </c>
      <c r="BH197" s="77">
        <v>0</v>
      </c>
      <c r="BI197" s="77">
        <v>0</v>
      </c>
      <c r="BJ197" s="77">
        <v>0</v>
      </c>
      <c r="BK197" s="77">
        <v>0</v>
      </c>
      <c r="BL197" s="77">
        <v>0</v>
      </c>
      <c r="BM197" s="77">
        <v>0</v>
      </c>
      <c r="BN197" s="77">
        <v>25.441932316665405</v>
      </c>
      <c r="BO197" s="77">
        <v>25.441932316665405</v>
      </c>
      <c r="BP197" s="77">
        <v>0</v>
      </c>
      <c r="BQ197" s="77">
        <v>0</v>
      </c>
      <c r="BR197" s="77">
        <v>0</v>
      </c>
      <c r="BS197" s="77">
        <v>0</v>
      </c>
      <c r="BT197" s="77">
        <v>0</v>
      </c>
      <c r="BU197" s="77">
        <v>0</v>
      </c>
      <c r="BV197" s="77">
        <v>0</v>
      </c>
      <c r="BW197" s="77">
        <v>0</v>
      </c>
      <c r="BX197" s="77">
        <v>0</v>
      </c>
      <c r="BY197" s="77">
        <v>0</v>
      </c>
      <c r="CT197" s="77" t="s">
        <v>155</v>
      </c>
      <c r="CU197" s="77" t="s">
        <v>428</v>
      </c>
      <c r="CV197" s="77" t="s">
        <v>300</v>
      </c>
      <c r="CW197" s="77">
        <v>2021</v>
      </c>
      <c r="CX197" s="77">
        <v>0</v>
      </c>
      <c r="CY197" s="77">
        <v>0</v>
      </c>
      <c r="CZ197" s="77">
        <v>0</v>
      </c>
      <c r="DA197" s="77">
        <v>0</v>
      </c>
      <c r="DB197" s="77">
        <v>14146.1306413326</v>
      </c>
      <c r="DC197" s="77">
        <v>222.2294216278319</v>
      </c>
      <c r="DD197" s="77">
        <v>8585.7228092479945</v>
      </c>
      <c r="DE197" s="77">
        <v>5338.178410456776</v>
      </c>
      <c r="DF197" s="77">
        <v>813.2107892130557</v>
      </c>
      <c r="DG197" s="77">
        <v>813.2107892130557</v>
      </c>
      <c r="DH197" s="77">
        <v>0</v>
      </c>
      <c r="DI197" s="77">
        <v>0</v>
      </c>
      <c r="DJ197" s="77">
        <v>9.3357059864105769E-6</v>
      </c>
      <c r="DL197" s="77">
        <v>0</v>
      </c>
      <c r="DM197" s="77">
        <v>7.591896833069994E-3</v>
      </c>
      <c r="DN197" s="77">
        <v>7.591896833069994E-3</v>
      </c>
      <c r="DO197" s="77">
        <v>0</v>
      </c>
      <c r="DP197" s="77">
        <v>7.591896833069994E-3</v>
      </c>
      <c r="DQ197" s="77">
        <v>7.591896833069994E-3</v>
      </c>
      <c r="DR197" s="77">
        <v>0</v>
      </c>
      <c r="DS197" s="77">
        <v>0</v>
      </c>
      <c r="DT197" s="77">
        <v>0</v>
      </c>
      <c r="DU197" s="77">
        <v>0</v>
      </c>
      <c r="DV197" s="77">
        <v>0</v>
      </c>
      <c r="DW197" s="77">
        <v>0</v>
      </c>
      <c r="GE197" s="77" t="s">
        <v>425</v>
      </c>
      <c r="GF197" s="77" t="s">
        <v>155</v>
      </c>
      <c r="GG197" s="77" t="s">
        <v>424</v>
      </c>
      <c r="GH197" s="77" t="s">
        <v>446</v>
      </c>
      <c r="GI197" s="77">
        <v>2021</v>
      </c>
      <c r="GJ197" s="77" t="s">
        <v>301</v>
      </c>
      <c r="GK197" s="77">
        <v>1.5808724525432629E-3</v>
      </c>
      <c r="GL197" s="77">
        <v>306.60199899999998</v>
      </c>
      <c r="GM197" s="77">
        <v>2021</v>
      </c>
      <c r="GN197" s="77" t="s">
        <v>175</v>
      </c>
      <c r="GO197" s="77">
        <v>5.3000000000000005E-2</v>
      </c>
      <c r="GP197" s="77">
        <v>3</v>
      </c>
      <c r="GQ197" s="77">
        <v>0</v>
      </c>
      <c r="GR197" s="77" t="s">
        <v>423</v>
      </c>
      <c r="GS197" s="77">
        <v>5.5966209081309413E-2</v>
      </c>
      <c r="GT197" s="77">
        <v>8.8475438209918651E-5</v>
      </c>
      <c r="GU197" s="77">
        <v>5.5966209081309413E-2</v>
      </c>
      <c r="GV197" s="248">
        <v>8.8475438209918651E-5</v>
      </c>
      <c r="GW197" s="248">
        <v>0</v>
      </c>
      <c r="GX197" s="77">
        <v>0</v>
      </c>
      <c r="GY197" s="77">
        <v>0</v>
      </c>
      <c r="GZ197" s="77">
        <v>0</v>
      </c>
    </row>
    <row r="198" spans="3:208" x14ac:dyDescent="0.25">
      <c r="C198" s="246"/>
      <c r="D198" s="246"/>
      <c r="E198" s="246"/>
      <c r="F198" s="246"/>
      <c r="G198" s="246"/>
      <c r="H198" s="246"/>
      <c r="I198" s="247"/>
      <c r="J198" s="247"/>
      <c r="K198" s="247"/>
      <c r="L198" s="124"/>
      <c r="M198" s="247"/>
      <c r="N198" s="247"/>
      <c r="O198" s="247"/>
      <c r="P198" s="247"/>
      <c r="Q198" s="247"/>
      <c r="R198" s="247"/>
      <c r="S198" s="247"/>
      <c r="T198" s="247"/>
      <c r="U198" s="247"/>
      <c r="V198" s="247"/>
      <c r="W198" s="247"/>
      <c r="X198" s="247"/>
      <c r="Y198" s="247"/>
      <c r="Z198" s="247"/>
      <c r="AA198" s="247"/>
      <c r="AB198" s="247"/>
      <c r="AC198" s="247"/>
      <c r="AD198" s="247"/>
      <c r="AE198" s="247"/>
      <c r="AF198" s="247"/>
      <c r="AG198" s="247"/>
      <c r="AH198" s="247"/>
      <c r="AI198" s="247"/>
      <c r="AJ198" s="247"/>
      <c r="AS198" s="77" t="s">
        <v>927</v>
      </c>
      <c r="AT198" s="77" t="s">
        <v>155</v>
      </c>
      <c r="AU198" s="77" t="s">
        <v>459</v>
      </c>
      <c r="AV198" s="77">
        <v>2022</v>
      </c>
      <c r="AW198" s="77">
        <v>0.93457943925233644</v>
      </c>
      <c r="AX198" s="77">
        <v>0</v>
      </c>
      <c r="AY198" s="77">
        <v>0</v>
      </c>
      <c r="AZ198" s="77">
        <v>26.449040548434411</v>
      </c>
      <c r="BA198" s="77">
        <v>26.449040548434411</v>
      </c>
      <c r="BB198" s="77">
        <v>0</v>
      </c>
      <c r="BC198" s="77">
        <v>0</v>
      </c>
      <c r="BD198" s="77">
        <v>26.449040548434411</v>
      </c>
      <c r="BE198" s="77">
        <v>26.449040548434411</v>
      </c>
      <c r="BF198" s="77">
        <v>0</v>
      </c>
      <c r="BG198" s="77">
        <v>0</v>
      </c>
      <c r="BH198" s="77">
        <v>21.204728936984864</v>
      </c>
      <c r="BI198" s="77">
        <v>21.204728936984864</v>
      </c>
      <c r="BJ198" s="77">
        <v>0</v>
      </c>
      <c r="BK198" s="77">
        <v>0</v>
      </c>
      <c r="BL198" s="77">
        <v>0</v>
      </c>
      <c r="BM198" s="77">
        <v>0</v>
      </c>
      <c r="BN198" s="77">
        <v>24.718729484518139</v>
      </c>
      <c r="BO198" s="77">
        <v>24.718729484518139</v>
      </c>
      <c r="BP198" s="77">
        <v>19.817503679425105</v>
      </c>
      <c r="BQ198" s="77">
        <v>0</v>
      </c>
      <c r="BR198" s="77">
        <v>0</v>
      </c>
      <c r="BS198" s="77">
        <v>0</v>
      </c>
      <c r="BT198" s="77">
        <v>0</v>
      </c>
      <c r="BU198" s="77">
        <v>0</v>
      </c>
      <c r="BV198" s="77">
        <v>21.204728936984864</v>
      </c>
      <c r="BW198" s="77">
        <v>19.817503679425105</v>
      </c>
      <c r="BX198" s="77">
        <v>21.204728936984864</v>
      </c>
      <c r="BY198" s="77">
        <v>19.817503679425105</v>
      </c>
      <c r="CT198" s="77" t="s">
        <v>155</v>
      </c>
      <c r="CU198" s="77" t="s">
        <v>428</v>
      </c>
      <c r="CV198" s="77" t="s">
        <v>300</v>
      </c>
      <c r="CW198" s="77">
        <v>2022</v>
      </c>
      <c r="CX198" s="77">
        <v>0</v>
      </c>
      <c r="CY198" s="77">
        <v>0</v>
      </c>
      <c r="CZ198" s="77">
        <v>0</v>
      </c>
      <c r="DA198" s="77">
        <v>0</v>
      </c>
      <c r="DB198" s="77">
        <v>14146.1306413326</v>
      </c>
      <c r="DC198" s="77">
        <v>222.2294216278319</v>
      </c>
      <c r="DD198" s="77">
        <v>8585.7228092479945</v>
      </c>
      <c r="DE198" s="77">
        <v>5338.178410456776</v>
      </c>
      <c r="DF198" s="77">
        <v>813.2107892130557</v>
      </c>
      <c r="DG198" s="77">
        <v>813.2107892130557</v>
      </c>
      <c r="DH198" s="77">
        <v>813.2107892130557</v>
      </c>
      <c r="DI198" s="77">
        <v>0</v>
      </c>
      <c r="DJ198" s="77">
        <v>9.3357059864105769E-6</v>
      </c>
      <c r="DL198" s="77">
        <v>0</v>
      </c>
      <c r="DM198" s="77">
        <v>7.591896833069994E-3</v>
      </c>
      <c r="DN198" s="77">
        <v>7.591896833069994E-3</v>
      </c>
      <c r="DO198" s="77">
        <v>0</v>
      </c>
      <c r="DP198" s="77">
        <v>7.591896833069994E-3</v>
      </c>
      <c r="DQ198" s="77">
        <v>7.591896833069994E-3</v>
      </c>
      <c r="DR198" s="77">
        <v>0</v>
      </c>
      <c r="DS198" s="77">
        <v>7.591896833069994E-3</v>
      </c>
      <c r="DT198" s="77">
        <v>7.591896833069994E-3</v>
      </c>
      <c r="DU198" s="77">
        <v>0</v>
      </c>
      <c r="DV198" s="77">
        <v>0</v>
      </c>
      <c r="DW198" s="77">
        <v>0</v>
      </c>
      <c r="GE198" s="77" t="s">
        <v>427</v>
      </c>
      <c r="GF198" s="77" t="s">
        <v>155</v>
      </c>
      <c r="GG198" s="77" t="s">
        <v>424</v>
      </c>
      <c r="GH198" s="77" t="s">
        <v>446</v>
      </c>
      <c r="GI198" s="77">
        <v>2021</v>
      </c>
      <c r="GJ198" s="77" t="s">
        <v>303</v>
      </c>
      <c r="GK198" s="77">
        <v>3.9894642198450722E-2</v>
      </c>
      <c r="GL198" s="77">
        <v>306.60199899999998</v>
      </c>
      <c r="GM198" s="77">
        <v>2021</v>
      </c>
      <c r="GN198" s="77" t="s">
        <v>175</v>
      </c>
      <c r="GO198" s="77">
        <v>5.3000000000000005E-2</v>
      </c>
      <c r="GP198" s="77">
        <v>3</v>
      </c>
      <c r="GQ198" s="77">
        <v>0</v>
      </c>
      <c r="GR198" s="77" t="s">
        <v>423</v>
      </c>
      <c r="GS198" s="77">
        <v>5.5966209081309413E-2</v>
      </c>
      <c r="GT198" s="77">
        <v>2.2327518865025227E-3</v>
      </c>
      <c r="GU198" s="77">
        <v>5.5966209081309413E-2</v>
      </c>
      <c r="GV198" s="248">
        <v>2.2327518865025227E-3</v>
      </c>
      <c r="GW198" s="248">
        <v>0</v>
      </c>
      <c r="GX198" s="77">
        <v>0</v>
      </c>
      <c r="GY198" s="77">
        <v>0</v>
      </c>
      <c r="GZ198" s="77">
        <v>0</v>
      </c>
    </row>
    <row r="199" spans="3:208" x14ac:dyDescent="0.25">
      <c r="C199" s="246"/>
      <c r="D199" s="246"/>
      <c r="E199" s="246"/>
      <c r="F199" s="246"/>
      <c r="G199" s="246"/>
      <c r="H199" s="246"/>
      <c r="I199" s="247"/>
      <c r="J199" s="247"/>
      <c r="K199" s="247"/>
      <c r="L199" s="124"/>
      <c r="M199" s="247"/>
      <c r="N199" s="247"/>
      <c r="O199" s="247"/>
      <c r="P199" s="247"/>
      <c r="Q199" s="247"/>
      <c r="R199" s="247"/>
      <c r="S199" s="247"/>
      <c r="T199" s="247"/>
      <c r="U199" s="247"/>
      <c r="V199" s="247"/>
      <c r="W199" s="247"/>
      <c r="X199" s="247"/>
      <c r="Y199" s="247"/>
      <c r="Z199" s="247"/>
      <c r="AA199" s="247"/>
      <c r="AB199" s="247"/>
      <c r="AC199" s="247"/>
      <c r="AD199" s="247"/>
      <c r="AE199" s="247"/>
      <c r="AF199" s="247"/>
      <c r="AG199" s="247"/>
      <c r="AH199" s="247"/>
      <c r="AI199" s="247"/>
      <c r="AJ199" s="247"/>
      <c r="AS199" s="77" t="s">
        <v>927</v>
      </c>
      <c r="AT199" s="77" t="s">
        <v>155</v>
      </c>
      <c r="AU199" s="77" t="s">
        <v>459</v>
      </c>
      <c r="AV199" s="77">
        <v>2023</v>
      </c>
      <c r="AW199" s="77">
        <v>0.87343872827321156</v>
      </c>
      <c r="AX199" s="77">
        <v>0</v>
      </c>
      <c r="AY199" s="77">
        <v>0</v>
      </c>
      <c r="AZ199" s="77">
        <v>0</v>
      </c>
      <c r="BA199" s="77">
        <v>0</v>
      </c>
      <c r="BB199" s="77">
        <v>0</v>
      </c>
      <c r="BC199" s="77">
        <v>0</v>
      </c>
      <c r="BD199" s="77">
        <v>27.428010224197447</v>
      </c>
      <c r="BE199" s="77">
        <v>27.428010224197447</v>
      </c>
      <c r="BF199" s="77">
        <v>0</v>
      </c>
      <c r="BG199" s="77">
        <v>0</v>
      </c>
      <c r="BH199" s="77">
        <v>21.989320517168629</v>
      </c>
      <c r="BI199" s="77">
        <v>21.989320517168629</v>
      </c>
      <c r="BJ199" s="77">
        <v>0</v>
      </c>
      <c r="BK199" s="77">
        <v>0</v>
      </c>
      <c r="BL199" s="77">
        <v>21.989320517168629</v>
      </c>
      <c r="BM199" s="77">
        <v>21.989320517168629</v>
      </c>
      <c r="BN199" s="77">
        <v>0</v>
      </c>
      <c r="BO199" s="77">
        <v>23.956686369287663</v>
      </c>
      <c r="BP199" s="77">
        <v>19.206324148107807</v>
      </c>
      <c r="BQ199" s="77">
        <v>19.206324148107807</v>
      </c>
      <c r="BR199" s="77">
        <v>0</v>
      </c>
      <c r="BS199" s="77">
        <v>0</v>
      </c>
      <c r="BT199" s="77">
        <v>0</v>
      </c>
      <c r="BU199" s="77">
        <v>0</v>
      </c>
      <c r="BV199" s="77">
        <v>21.989320517168629</v>
      </c>
      <c r="BW199" s="77">
        <v>19.206324148107807</v>
      </c>
      <c r="BX199" s="77">
        <v>21.989320517168629</v>
      </c>
      <c r="BY199" s="77">
        <v>19.206324148107807</v>
      </c>
      <c r="CT199" s="77" t="s">
        <v>155</v>
      </c>
      <c r="CU199" s="77" t="s">
        <v>428</v>
      </c>
      <c r="CV199" s="77" t="s">
        <v>300</v>
      </c>
      <c r="CW199" s="77">
        <v>2023</v>
      </c>
      <c r="CX199" s="77">
        <v>0</v>
      </c>
      <c r="CY199" s="77">
        <v>0</v>
      </c>
      <c r="CZ199" s="77">
        <v>0</v>
      </c>
      <c r="DA199" s="77">
        <v>0</v>
      </c>
      <c r="DB199" s="77">
        <v>14664.63755643671</v>
      </c>
      <c r="DC199" s="77">
        <v>233.23007680794049</v>
      </c>
      <c r="DD199" s="77">
        <v>8896.5159934286457</v>
      </c>
      <c r="DE199" s="77">
        <v>5534.8914862001247</v>
      </c>
      <c r="DF199" s="77">
        <v>0</v>
      </c>
      <c r="DG199" s="77">
        <v>843.2942060105479</v>
      </c>
      <c r="DH199" s="77">
        <v>843.2942060105479</v>
      </c>
      <c r="DI199" s="77">
        <v>843.2942060105479</v>
      </c>
      <c r="DJ199" s="77">
        <v>9.3357059864105769E-6</v>
      </c>
      <c r="DL199" s="77">
        <v>0</v>
      </c>
      <c r="DM199" s="77">
        <v>0</v>
      </c>
      <c r="DN199" s="77">
        <v>0</v>
      </c>
      <c r="DO199" s="77">
        <v>0</v>
      </c>
      <c r="DP199" s="77">
        <v>7.872746767358026E-3</v>
      </c>
      <c r="DQ199" s="77">
        <v>7.872746767358026E-3</v>
      </c>
      <c r="DR199" s="77">
        <v>0</v>
      </c>
      <c r="DS199" s="77">
        <v>7.872746767358026E-3</v>
      </c>
      <c r="DT199" s="77">
        <v>7.872746767358026E-3</v>
      </c>
      <c r="DU199" s="77">
        <v>0</v>
      </c>
      <c r="DV199" s="77">
        <v>7.872746767358026E-3</v>
      </c>
      <c r="DW199" s="77">
        <v>7.872746767358026E-3</v>
      </c>
      <c r="GE199" s="77" t="s">
        <v>422</v>
      </c>
      <c r="GF199" s="77" t="s">
        <v>155</v>
      </c>
      <c r="GG199" s="77" t="s">
        <v>424</v>
      </c>
      <c r="GH199" s="77" t="s">
        <v>446</v>
      </c>
      <c r="GI199" s="77">
        <v>2022</v>
      </c>
      <c r="GJ199" s="77" t="s">
        <v>305</v>
      </c>
      <c r="GK199" s="77">
        <v>3.6425060683954499E-2</v>
      </c>
      <c r="GL199" s="77">
        <v>306.60199899999998</v>
      </c>
      <c r="GM199" s="77">
        <v>2022</v>
      </c>
      <c r="GN199" s="77" t="s">
        <v>175</v>
      </c>
      <c r="GO199" s="77">
        <v>0.13250000000000001</v>
      </c>
      <c r="GP199" s="77">
        <v>3</v>
      </c>
      <c r="GQ199" s="77">
        <v>0</v>
      </c>
      <c r="GR199" s="77" t="s">
        <v>423</v>
      </c>
      <c r="GS199" s="77">
        <v>0.1527377521613833</v>
      </c>
      <c r="GT199" s="77">
        <v>5.5634818912091892E-3</v>
      </c>
      <c r="GU199" s="77">
        <v>0.1527377521613833</v>
      </c>
      <c r="GV199" s="248">
        <v>5.5634818912091892E-3</v>
      </c>
      <c r="GW199" s="248">
        <v>0.1527377521613833</v>
      </c>
      <c r="GX199" s="77">
        <v>5.5634818912091892E-3</v>
      </c>
      <c r="GY199" s="77">
        <v>0</v>
      </c>
      <c r="GZ199" s="77">
        <v>0</v>
      </c>
    </row>
    <row r="200" spans="3:208" x14ac:dyDescent="0.25">
      <c r="C200" s="246"/>
      <c r="D200" s="246"/>
      <c r="E200" s="246"/>
      <c r="F200" s="246"/>
      <c r="G200" s="246"/>
      <c r="H200" s="246"/>
      <c r="I200" s="247"/>
      <c r="J200" s="247"/>
      <c r="K200" s="247"/>
      <c r="L200" s="124"/>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c r="AH200" s="247"/>
      <c r="AI200" s="247"/>
      <c r="AJ200" s="247"/>
      <c r="AS200" s="77" t="s">
        <v>927</v>
      </c>
      <c r="AT200" s="77" t="s">
        <v>155</v>
      </c>
      <c r="AU200" s="77" t="s">
        <v>459</v>
      </c>
      <c r="AV200" s="77">
        <v>2024</v>
      </c>
      <c r="AW200" s="77">
        <v>0.81629787689085187</v>
      </c>
      <c r="AX200" s="77">
        <v>0</v>
      </c>
      <c r="AY200" s="77">
        <v>0</v>
      </c>
      <c r="AZ200" s="77">
        <v>0</v>
      </c>
      <c r="BA200" s="77">
        <v>0</v>
      </c>
      <c r="BB200" s="77">
        <v>0</v>
      </c>
      <c r="BC200" s="77">
        <v>0</v>
      </c>
      <c r="BD200" s="77">
        <v>0</v>
      </c>
      <c r="BE200" s="77">
        <v>0</v>
      </c>
      <c r="BF200" s="77">
        <v>0</v>
      </c>
      <c r="BG200" s="77">
        <v>0</v>
      </c>
      <c r="BH200" s="77">
        <v>21.989320517168629</v>
      </c>
      <c r="BI200" s="77">
        <v>21.989320517168629</v>
      </c>
      <c r="BJ200" s="77">
        <v>0</v>
      </c>
      <c r="BK200" s="77">
        <v>0</v>
      </c>
      <c r="BL200" s="77">
        <v>21.989320517168629</v>
      </c>
      <c r="BM200" s="77">
        <v>21.989320517168629</v>
      </c>
      <c r="BN200" s="77">
        <v>0</v>
      </c>
      <c r="BO200" s="77">
        <v>0</v>
      </c>
      <c r="BP200" s="77">
        <v>17.949835652437201</v>
      </c>
      <c r="BQ200" s="77">
        <v>17.949835652437201</v>
      </c>
      <c r="BR200" s="77">
        <v>0</v>
      </c>
      <c r="BS200" s="77">
        <v>0</v>
      </c>
      <c r="BT200" s="77">
        <v>0</v>
      </c>
      <c r="BU200" s="77">
        <v>0</v>
      </c>
      <c r="BV200" s="77">
        <v>21.989320517168629</v>
      </c>
      <c r="BW200" s="77">
        <v>17.949835652437201</v>
      </c>
      <c r="BX200" s="77">
        <v>21.989320517168629</v>
      </c>
      <c r="BY200" s="77">
        <v>17.949835652437201</v>
      </c>
      <c r="CT200" s="77" t="s">
        <v>155</v>
      </c>
      <c r="CU200" s="77" t="s">
        <v>428</v>
      </c>
      <c r="CV200" s="77" t="s">
        <v>300</v>
      </c>
      <c r="CW200" s="77">
        <v>2024</v>
      </c>
      <c r="CX200" s="77">
        <v>0</v>
      </c>
      <c r="CY200" s="77">
        <v>0</v>
      </c>
      <c r="CZ200" s="77">
        <v>0</v>
      </c>
      <c r="DA200" s="77">
        <v>0</v>
      </c>
      <c r="DB200" s="77">
        <v>14664.63755643671</v>
      </c>
      <c r="DC200" s="77">
        <v>233.23007680794049</v>
      </c>
      <c r="DD200" s="77">
        <v>8896.5159934286457</v>
      </c>
      <c r="DE200" s="77">
        <v>5534.8914862001247</v>
      </c>
      <c r="DF200" s="77">
        <v>0</v>
      </c>
      <c r="DG200" s="77">
        <v>0</v>
      </c>
      <c r="DH200" s="77">
        <v>843.2942060105479</v>
      </c>
      <c r="DI200" s="77">
        <v>843.2942060105479</v>
      </c>
      <c r="DJ200" s="77">
        <v>9.3357059864105769E-6</v>
      </c>
      <c r="DL200" s="77">
        <v>0</v>
      </c>
      <c r="DM200" s="77">
        <v>0</v>
      </c>
      <c r="DN200" s="77">
        <v>0</v>
      </c>
      <c r="DO200" s="77">
        <v>0</v>
      </c>
      <c r="DP200" s="77">
        <v>0</v>
      </c>
      <c r="DQ200" s="77">
        <v>0</v>
      </c>
      <c r="DR200" s="77">
        <v>0</v>
      </c>
      <c r="DS200" s="77">
        <v>7.872746767358026E-3</v>
      </c>
      <c r="DT200" s="77">
        <v>7.872746767358026E-3</v>
      </c>
      <c r="DU200" s="77">
        <v>0</v>
      </c>
      <c r="DV200" s="77">
        <v>7.872746767358026E-3</v>
      </c>
      <c r="DW200" s="77">
        <v>7.872746767358026E-3</v>
      </c>
      <c r="GE200" s="77" t="s">
        <v>425</v>
      </c>
      <c r="GF200" s="77" t="s">
        <v>155</v>
      </c>
      <c r="GG200" s="77" t="s">
        <v>424</v>
      </c>
      <c r="GH200" s="77" t="s">
        <v>446</v>
      </c>
      <c r="GI200" s="77">
        <v>2022</v>
      </c>
      <c r="GJ200" s="77" t="s">
        <v>301</v>
      </c>
      <c r="GK200" s="77">
        <v>1.5808724525432629E-3</v>
      </c>
      <c r="GL200" s="77">
        <v>306.60199899999998</v>
      </c>
      <c r="GM200" s="77">
        <v>2022</v>
      </c>
      <c r="GN200" s="77" t="s">
        <v>175</v>
      </c>
      <c r="GO200" s="77">
        <v>5.3000000000000005E-2</v>
      </c>
      <c r="GP200" s="77">
        <v>3</v>
      </c>
      <c r="GQ200" s="77">
        <v>0</v>
      </c>
      <c r="GR200" s="77" t="s">
        <v>423</v>
      </c>
      <c r="GS200" s="77">
        <v>5.5966209081309413E-2</v>
      </c>
      <c r="GT200" s="77">
        <v>8.8475438209918651E-5</v>
      </c>
      <c r="GU200" s="77">
        <v>5.5966209081309413E-2</v>
      </c>
      <c r="GV200" s="248">
        <v>8.8475438209918651E-5</v>
      </c>
      <c r="GW200" s="248">
        <v>5.5966209081309413E-2</v>
      </c>
      <c r="GX200" s="77">
        <v>8.8475438209918651E-5</v>
      </c>
      <c r="GY200" s="77">
        <v>0</v>
      </c>
      <c r="GZ200" s="77">
        <v>0</v>
      </c>
    </row>
    <row r="201" spans="3:208" x14ac:dyDescent="0.25">
      <c r="C201" s="246"/>
      <c r="D201" s="246"/>
      <c r="E201" s="246"/>
      <c r="F201" s="246"/>
      <c r="G201" s="246"/>
      <c r="H201" s="246"/>
      <c r="I201" s="247"/>
      <c r="J201" s="247"/>
      <c r="K201" s="247"/>
      <c r="L201" s="124"/>
      <c r="M201" s="247"/>
      <c r="N201" s="247"/>
      <c r="O201" s="247"/>
      <c r="P201" s="247"/>
      <c r="Q201" s="247"/>
      <c r="R201" s="247"/>
      <c r="S201" s="247"/>
      <c r="T201" s="247"/>
      <c r="U201" s="247"/>
      <c r="V201" s="247"/>
      <c r="W201" s="247"/>
      <c r="X201" s="247"/>
      <c r="Y201" s="247"/>
      <c r="Z201" s="247"/>
      <c r="AA201" s="247"/>
      <c r="AB201" s="247"/>
      <c r="AC201" s="247"/>
      <c r="AD201" s="247"/>
      <c r="AE201" s="247"/>
      <c r="AF201" s="247"/>
      <c r="AG201" s="247"/>
      <c r="AH201" s="247"/>
      <c r="AI201" s="247"/>
      <c r="AJ201" s="247"/>
      <c r="AS201" s="77" t="s">
        <v>927</v>
      </c>
      <c r="AT201" s="77" t="s">
        <v>155</v>
      </c>
      <c r="AU201" s="77" t="s">
        <v>459</v>
      </c>
      <c r="AV201" s="77">
        <v>2025</v>
      </c>
      <c r="AW201" s="77">
        <v>0.76289521204752508</v>
      </c>
      <c r="AX201" s="77">
        <v>0</v>
      </c>
      <c r="AY201" s="77">
        <v>0</v>
      </c>
      <c r="AZ201" s="77">
        <v>0</v>
      </c>
      <c r="BA201" s="77">
        <v>0</v>
      </c>
      <c r="BB201" s="77">
        <v>0</v>
      </c>
      <c r="BC201" s="77">
        <v>0</v>
      </c>
      <c r="BD201" s="77">
        <v>0</v>
      </c>
      <c r="BE201" s="77">
        <v>0</v>
      </c>
      <c r="BF201" s="77">
        <v>0</v>
      </c>
      <c r="BG201" s="77">
        <v>0</v>
      </c>
      <c r="BH201" s="77">
        <v>0</v>
      </c>
      <c r="BI201" s="77">
        <v>0</v>
      </c>
      <c r="BJ201" s="77">
        <v>0</v>
      </c>
      <c r="BK201" s="77">
        <v>0</v>
      </c>
      <c r="BL201" s="77">
        <v>21.989320517168629</v>
      </c>
      <c r="BM201" s="77">
        <v>21.989320517168629</v>
      </c>
      <c r="BN201" s="77">
        <v>0</v>
      </c>
      <c r="BO201" s="77">
        <v>0</v>
      </c>
      <c r="BP201" s="77">
        <v>0</v>
      </c>
      <c r="BQ201" s="77">
        <v>16.775547338726355</v>
      </c>
      <c r="BR201" s="77">
        <v>0</v>
      </c>
      <c r="BS201" s="77">
        <v>0</v>
      </c>
      <c r="BT201" s="77">
        <v>0</v>
      </c>
      <c r="BU201" s="77">
        <v>0</v>
      </c>
      <c r="BV201" s="77">
        <v>0</v>
      </c>
      <c r="BW201" s="77">
        <v>0</v>
      </c>
      <c r="BX201" s="77">
        <v>0</v>
      </c>
      <c r="BY201" s="77">
        <v>0</v>
      </c>
      <c r="CT201" s="77" t="s">
        <v>155</v>
      </c>
      <c r="CU201" s="77" t="s">
        <v>428</v>
      </c>
      <c r="CV201" s="77" t="s">
        <v>300</v>
      </c>
      <c r="CW201" s="77">
        <v>2025</v>
      </c>
      <c r="CX201" s="77">
        <v>0</v>
      </c>
      <c r="CY201" s="77">
        <v>0</v>
      </c>
      <c r="CZ201" s="77">
        <v>0</v>
      </c>
      <c r="DA201" s="77">
        <v>0</v>
      </c>
      <c r="DB201" s="77">
        <v>14664.63755643671</v>
      </c>
      <c r="DC201" s="77">
        <v>233.23007680794049</v>
      </c>
      <c r="DD201" s="77">
        <v>8896.5159934286457</v>
      </c>
      <c r="DE201" s="77">
        <v>5534.8914862001247</v>
      </c>
      <c r="DF201" s="77">
        <v>0</v>
      </c>
      <c r="DG201" s="77">
        <v>0</v>
      </c>
      <c r="DH201" s="77">
        <v>0</v>
      </c>
      <c r="DI201" s="77">
        <v>843.2942060105479</v>
      </c>
      <c r="DJ201" s="77">
        <v>9.3357059864105769E-6</v>
      </c>
      <c r="DL201" s="77">
        <v>0</v>
      </c>
      <c r="DM201" s="77">
        <v>0</v>
      </c>
      <c r="DN201" s="77">
        <v>0</v>
      </c>
      <c r="DO201" s="77">
        <v>0</v>
      </c>
      <c r="DP201" s="77">
        <v>0</v>
      </c>
      <c r="DQ201" s="77">
        <v>0</v>
      </c>
      <c r="DR201" s="77">
        <v>0</v>
      </c>
      <c r="DS201" s="77">
        <v>0</v>
      </c>
      <c r="DT201" s="77">
        <v>0</v>
      </c>
      <c r="DU201" s="77">
        <v>0</v>
      </c>
      <c r="DV201" s="77">
        <v>7.872746767358026E-3</v>
      </c>
      <c r="DW201" s="77">
        <v>7.872746767358026E-3</v>
      </c>
      <c r="GE201" s="77" t="s">
        <v>427</v>
      </c>
      <c r="GF201" s="77" t="s">
        <v>155</v>
      </c>
      <c r="GG201" s="77" t="s">
        <v>424</v>
      </c>
      <c r="GH201" s="77" t="s">
        <v>446</v>
      </c>
      <c r="GI201" s="77">
        <v>2022</v>
      </c>
      <c r="GJ201" s="77" t="s">
        <v>303</v>
      </c>
      <c r="GK201" s="77">
        <v>3.9894642198450722E-2</v>
      </c>
      <c r="GL201" s="77">
        <v>306.60199899999998</v>
      </c>
      <c r="GM201" s="77">
        <v>2022</v>
      </c>
      <c r="GN201" s="77" t="s">
        <v>175</v>
      </c>
      <c r="GO201" s="77">
        <v>5.3000000000000005E-2</v>
      </c>
      <c r="GP201" s="77">
        <v>3</v>
      </c>
      <c r="GQ201" s="77">
        <v>0</v>
      </c>
      <c r="GR201" s="77" t="s">
        <v>423</v>
      </c>
      <c r="GS201" s="77">
        <v>5.5966209081309413E-2</v>
      </c>
      <c r="GT201" s="77">
        <v>2.2327518865025227E-3</v>
      </c>
      <c r="GU201" s="77">
        <v>5.5966209081309413E-2</v>
      </c>
      <c r="GV201" s="248">
        <v>2.2327518865025227E-3</v>
      </c>
      <c r="GW201" s="248">
        <v>5.5966209081309413E-2</v>
      </c>
      <c r="GX201" s="77">
        <v>2.2327518865025227E-3</v>
      </c>
      <c r="GY201" s="77">
        <v>0</v>
      </c>
      <c r="GZ201" s="77">
        <v>0</v>
      </c>
    </row>
    <row r="202" spans="3:208" x14ac:dyDescent="0.25">
      <c r="C202" s="246"/>
      <c r="D202" s="246"/>
      <c r="E202" s="246"/>
      <c r="F202" s="246"/>
      <c r="G202" s="246"/>
      <c r="H202" s="246"/>
      <c r="I202" s="247"/>
      <c r="J202" s="247"/>
      <c r="K202" s="247"/>
      <c r="L202" s="124"/>
      <c r="M202" s="247"/>
      <c r="N202" s="247"/>
      <c r="O202" s="247"/>
      <c r="P202" s="247"/>
      <c r="Q202" s="247"/>
      <c r="R202" s="247"/>
      <c r="S202" s="247"/>
      <c r="T202" s="247"/>
      <c r="U202" s="247"/>
      <c r="V202" s="247"/>
      <c r="W202" s="247"/>
      <c r="X202" s="247"/>
      <c r="Y202" s="247"/>
      <c r="Z202" s="247"/>
      <c r="AA202" s="247"/>
      <c r="AB202" s="247"/>
      <c r="AC202" s="247"/>
      <c r="AD202" s="247"/>
      <c r="AE202" s="247"/>
      <c r="AF202" s="247"/>
      <c r="AG202" s="247"/>
      <c r="AH202" s="247"/>
      <c r="AI202" s="247"/>
      <c r="AJ202" s="247"/>
      <c r="AS202" s="77" t="s">
        <v>927</v>
      </c>
      <c r="AT202" s="77" t="s">
        <v>155</v>
      </c>
      <c r="AU202" s="77" t="s">
        <v>461</v>
      </c>
      <c r="AV202" s="77">
        <v>2020</v>
      </c>
      <c r="AW202" s="77">
        <v>1</v>
      </c>
      <c r="AX202" s="77">
        <v>0</v>
      </c>
      <c r="AY202" s="77">
        <v>0</v>
      </c>
      <c r="AZ202" s="77">
        <v>24.37738769963876</v>
      </c>
      <c r="BA202" s="77">
        <v>24.37738769963876</v>
      </c>
      <c r="BB202" s="77">
        <v>0</v>
      </c>
      <c r="BC202" s="77">
        <v>0</v>
      </c>
      <c r="BD202" s="77">
        <v>0</v>
      </c>
      <c r="BE202" s="77">
        <v>0</v>
      </c>
      <c r="BF202" s="77">
        <v>0</v>
      </c>
      <c r="BG202" s="77">
        <v>0</v>
      </c>
      <c r="BH202" s="77">
        <v>0</v>
      </c>
      <c r="BI202" s="77">
        <v>0</v>
      </c>
      <c r="BJ202" s="77">
        <v>0</v>
      </c>
      <c r="BK202" s="77">
        <v>0</v>
      </c>
      <c r="BL202" s="77">
        <v>0</v>
      </c>
      <c r="BM202" s="77">
        <v>0</v>
      </c>
      <c r="BN202" s="77">
        <v>24.37738769963876</v>
      </c>
      <c r="BO202" s="77">
        <v>0</v>
      </c>
      <c r="BP202" s="77">
        <v>0</v>
      </c>
      <c r="BQ202" s="77">
        <v>0</v>
      </c>
      <c r="BR202" s="77">
        <v>0</v>
      </c>
      <c r="BS202" s="77">
        <v>0</v>
      </c>
      <c r="BT202" s="77">
        <v>0</v>
      </c>
      <c r="BU202" s="77">
        <v>0</v>
      </c>
      <c r="BV202" s="77">
        <v>0</v>
      </c>
      <c r="BW202" s="77">
        <v>0</v>
      </c>
      <c r="BX202" s="77">
        <v>0</v>
      </c>
      <c r="BY202" s="77">
        <v>0</v>
      </c>
      <c r="CT202" s="77" t="s">
        <v>155</v>
      </c>
      <c r="CU202" s="77" t="s">
        <v>428</v>
      </c>
      <c r="CV202" s="77" t="s">
        <v>432</v>
      </c>
      <c r="CW202" s="77">
        <v>2020</v>
      </c>
      <c r="CX202" s="77">
        <v>0</v>
      </c>
      <c r="CY202" s="77">
        <v>0</v>
      </c>
      <c r="CZ202" s="77">
        <v>0</v>
      </c>
      <c r="DA202" s="77">
        <v>0</v>
      </c>
      <c r="DB202" s="77">
        <v>8807.9522308758114</v>
      </c>
      <c r="DC202" s="77">
        <v>222.2294216278315</v>
      </c>
      <c r="DD202" s="77">
        <v>8585.72280924798</v>
      </c>
      <c r="DE202" s="77">
        <v>0</v>
      </c>
      <c r="DF202" s="77">
        <v>514.45318018009891</v>
      </c>
      <c r="DG202" s="77">
        <v>0</v>
      </c>
      <c r="DH202" s="77">
        <v>0</v>
      </c>
      <c r="DI202" s="77">
        <v>0</v>
      </c>
      <c r="DJ202" s="77">
        <v>8.9924281097602797E-6</v>
      </c>
      <c r="DL202" s="77">
        <v>0</v>
      </c>
      <c r="DM202" s="77">
        <v>4.6261832386070914E-3</v>
      </c>
      <c r="DN202" s="77">
        <v>4.6261832386070914E-3</v>
      </c>
      <c r="DO202" s="77">
        <v>0</v>
      </c>
      <c r="DP202" s="77">
        <v>0</v>
      </c>
      <c r="DQ202" s="77">
        <v>0</v>
      </c>
      <c r="DR202" s="77">
        <v>0</v>
      </c>
      <c r="DS202" s="77">
        <v>0</v>
      </c>
      <c r="DT202" s="77">
        <v>0</v>
      </c>
      <c r="DU202" s="77">
        <v>0</v>
      </c>
      <c r="DV202" s="77">
        <v>0</v>
      </c>
      <c r="DW202" s="77">
        <v>0</v>
      </c>
      <c r="GE202" s="77" t="s">
        <v>422</v>
      </c>
      <c r="GF202" s="77" t="s">
        <v>155</v>
      </c>
      <c r="GG202" s="77" t="s">
        <v>424</v>
      </c>
      <c r="GH202" s="77" t="s">
        <v>446</v>
      </c>
      <c r="GI202" s="77">
        <v>2023</v>
      </c>
      <c r="GJ202" s="77" t="s">
        <v>305</v>
      </c>
      <c r="GK202" s="77">
        <v>3.7590224611390707E-2</v>
      </c>
      <c r="GL202" s="77">
        <v>306.60199899999998</v>
      </c>
      <c r="GM202" s="77">
        <v>2023</v>
      </c>
      <c r="GN202" s="77" t="s">
        <v>175</v>
      </c>
      <c r="GO202" s="77">
        <v>0.13250000000000001</v>
      </c>
      <c r="GP202" s="77">
        <v>3</v>
      </c>
      <c r="GQ202" s="77">
        <v>0</v>
      </c>
      <c r="GR202" s="77" t="s">
        <v>423</v>
      </c>
      <c r="GS202" s="77">
        <v>0</v>
      </c>
      <c r="GT202" s="77">
        <v>0</v>
      </c>
      <c r="GU202" s="77">
        <v>0.1527377521613833</v>
      </c>
      <c r="GV202" s="248">
        <v>5.7414464103853246E-3</v>
      </c>
      <c r="GW202" s="248">
        <v>0.1527377521613833</v>
      </c>
      <c r="GX202" s="77">
        <v>5.7414464103853246E-3</v>
      </c>
      <c r="GY202" s="77">
        <v>0.1527377521613833</v>
      </c>
      <c r="GZ202" s="77">
        <v>5.7414464103853246E-3</v>
      </c>
    </row>
    <row r="203" spans="3:208" x14ac:dyDescent="0.25">
      <c r="C203" s="246"/>
      <c r="D203" s="246"/>
      <c r="E203" s="246"/>
      <c r="F203" s="246"/>
      <c r="G203" s="246"/>
      <c r="H203" s="246"/>
      <c r="I203" s="247"/>
      <c r="J203" s="247"/>
      <c r="K203" s="247"/>
      <c r="L203" s="124"/>
      <c r="M203" s="247"/>
      <c r="N203" s="247"/>
      <c r="O203" s="247"/>
      <c r="P203" s="247"/>
      <c r="Q203" s="247"/>
      <c r="R203" s="247"/>
      <c r="S203" s="247"/>
      <c r="T203" s="247"/>
      <c r="U203" s="247"/>
      <c r="V203" s="247"/>
      <c r="W203" s="247"/>
      <c r="X203" s="247"/>
      <c r="Y203" s="247"/>
      <c r="Z203" s="247"/>
      <c r="AA203" s="247"/>
      <c r="AB203" s="247"/>
      <c r="AC203" s="247"/>
      <c r="AD203" s="247"/>
      <c r="AE203" s="247"/>
      <c r="AF203" s="247"/>
      <c r="AG203" s="247"/>
      <c r="AH203" s="247"/>
      <c r="AI203" s="247"/>
      <c r="AJ203" s="247"/>
      <c r="AS203" s="77" t="s">
        <v>927</v>
      </c>
      <c r="AT203" s="77" t="s">
        <v>155</v>
      </c>
      <c r="AU203" s="77" t="s">
        <v>461</v>
      </c>
      <c r="AV203" s="77">
        <v>2021</v>
      </c>
      <c r="AW203" s="77">
        <v>1</v>
      </c>
      <c r="AX203" s="77">
        <v>0</v>
      </c>
      <c r="AY203" s="77">
        <v>0</v>
      </c>
      <c r="AZ203" s="77">
        <v>24.37738769963876</v>
      </c>
      <c r="BA203" s="77">
        <v>24.37738769963876</v>
      </c>
      <c r="BB203" s="77">
        <v>0</v>
      </c>
      <c r="BC203" s="77">
        <v>0</v>
      </c>
      <c r="BD203" s="77">
        <v>24.37738769963876</v>
      </c>
      <c r="BE203" s="77">
        <v>24.37738769963876</v>
      </c>
      <c r="BF203" s="77">
        <v>0</v>
      </c>
      <c r="BG203" s="77">
        <v>0</v>
      </c>
      <c r="BH203" s="77">
        <v>0</v>
      </c>
      <c r="BI203" s="77">
        <v>0</v>
      </c>
      <c r="BJ203" s="77">
        <v>0</v>
      </c>
      <c r="BK203" s="77">
        <v>0</v>
      </c>
      <c r="BL203" s="77">
        <v>0</v>
      </c>
      <c r="BM203" s="77">
        <v>0</v>
      </c>
      <c r="BN203" s="77">
        <v>24.37738769963876</v>
      </c>
      <c r="BO203" s="77">
        <v>24.37738769963876</v>
      </c>
      <c r="BP203" s="77">
        <v>0</v>
      </c>
      <c r="BQ203" s="77">
        <v>0</v>
      </c>
      <c r="BR203" s="77">
        <v>0</v>
      </c>
      <c r="BS203" s="77">
        <v>0</v>
      </c>
      <c r="BT203" s="77">
        <v>0</v>
      </c>
      <c r="BU203" s="77">
        <v>0</v>
      </c>
      <c r="BV203" s="77">
        <v>0</v>
      </c>
      <c r="BW203" s="77">
        <v>0</v>
      </c>
      <c r="BX203" s="77">
        <v>0</v>
      </c>
      <c r="BY203" s="77">
        <v>0</v>
      </c>
      <c r="CT203" s="77" t="s">
        <v>155</v>
      </c>
      <c r="CU203" s="77" t="s">
        <v>428</v>
      </c>
      <c r="CV203" s="77" t="s">
        <v>432</v>
      </c>
      <c r="CW203" s="77">
        <v>2021</v>
      </c>
      <c r="CX203" s="77">
        <v>0</v>
      </c>
      <c r="CY203" s="77">
        <v>0</v>
      </c>
      <c r="CZ203" s="77">
        <v>0</v>
      </c>
      <c r="DA203" s="77">
        <v>0</v>
      </c>
      <c r="DB203" s="77">
        <v>8807.9522308758114</v>
      </c>
      <c r="DC203" s="77">
        <v>222.2294216278315</v>
      </c>
      <c r="DD203" s="77">
        <v>8585.72280924798</v>
      </c>
      <c r="DE203" s="77">
        <v>0</v>
      </c>
      <c r="DF203" s="77">
        <v>514.45318018009891</v>
      </c>
      <c r="DG203" s="77">
        <v>514.45318018009891</v>
      </c>
      <c r="DH203" s="77">
        <v>0</v>
      </c>
      <c r="DI203" s="77">
        <v>0</v>
      </c>
      <c r="DJ203" s="77">
        <v>8.9924281097602797E-6</v>
      </c>
      <c r="DL203" s="77">
        <v>0</v>
      </c>
      <c r="DM203" s="77">
        <v>4.6261832386070914E-3</v>
      </c>
      <c r="DN203" s="77">
        <v>4.6261832386070914E-3</v>
      </c>
      <c r="DO203" s="77">
        <v>0</v>
      </c>
      <c r="DP203" s="77">
        <v>4.6261832386070914E-3</v>
      </c>
      <c r="DQ203" s="77">
        <v>4.6261832386070914E-3</v>
      </c>
      <c r="DR203" s="77">
        <v>0</v>
      </c>
      <c r="DS203" s="77">
        <v>0</v>
      </c>
      <c r="DT203" s="77">
        <v>0</v>
      </c>
      <c r="DU203" s="77">
        <v>0</v>
      </c>
      <c r="DV203" s="77">
        <v>0</v>
      </c>
      <c r="DW203" s="77">
        <v>0</v>
      </c>
      <c r="GE203" s="77" t="s">
        <v>425</v>
      </c>
      <c r="GF203" s="77" t="s">
        <v>155</v>
      </c>
      <c r="GG203" s="77" t="s">
        <v>424</v>
      </c>
      <c r="GH203" s="77" t="s">
        <v>446</v>
      </c>
      <c r="GI203" s="77">
        <v>2023</v>
      </c>
      <c r="GJ203" s="77" t="s">
        <v>301</v>
      </c>
      <c r="GK203" s="77">
        <v>1.6314334115687171E-3</v>
      </c>
      <c r="GL203" s="77">
        <v>306.60199899999998</v>
      </c>
      <c r="GM203" s="77">
        <v>2023</v>
      </c>
      <c r="GN203" s="77" t="s">
        <v>175</v>
      </c>
      <c r="GO203" s="77">
        <v>5.3000000000000005E-2</v>
      </c>
      <c r="GP203" s="77">
        <v>3</v>
      </c>
      <c r="GQ203" s="77">
        <v>0</v>
      </c>
      <c r="GR203" s="77" t="s">
        <v>423</v>
      </c>
      <c r="GS203" s="77">
        <v>0</v>
      </c>
      <c r="GT203" s="77">
        <v>0</v>
      </c>
      <c r="GU203" s="77">
        <v>5.5966209081309413E-2</v>
      </c>
      <c r="GV203" s="248">
        <v>9.1305143414088731E-5</v>
      </c>
      <c r="GW203" s="248">
        <v>5.5966209081309413E-2</v>
      </c>
      <c r="GX203" s="77">
        <v>9.1305143414088731E-5</v>
      </c>
      <c r="GY203" s="77">
        <v>5.5966209081309413E-2</v>
      </c>
      <c r="GZ203" s="77">
        <v>9.1305143414088731E-5</v>
      </c>
    </row>
    <row r="204" spans="3:208" x14ac:dyDescent="0.25">
      <c r="C204" s="246"/>
      <c r="D204" s="246"/>
      <c r="E204" s="246"/>
      <c r="F204" s="246"/>
      <c r="G204" s="246"/>
      <c r="H204" s="246"/>
      <c r="I204" s="247"/>
      <c r="J204" s="247"/>
      <c r="K204" s="247"/>
      <c r="L204" s="124"/>
      <c r="M204" s="247"/>
      <c r="N204" s="247"/>
      <c r="O204" s="247"/>
      <c r="P204" s="247"/>
      <c r="Q204" s="247"/>
      <c r="R204" s="247"/>
      <c r="S204" s="247"/>
      <c r="T204" s="247"/>
      <c r="U204" s="247"/>
      <c r="V204" s="247"/>
      <c r="W204" s="247"/>
      <c r="X204" s="247"/>
      <c r="Y204" s="247"/>
      <c r="Z204" s="247"/>
      <c r="AA204" s="247"/>
      <c r="AB204" s="247"/>
      <c r="AC204" s="247"/>
      <c r="AD204" s="247"/>
      <c r="AE204" s="247"/>
      <c r="AF204" s="247"/>
      <c r="AG204" s="247"/>
      <c r="AH204" s="247"/>
      <c r="AI204" s="247"/>
      <c r="AJ204" s="247"/>
      <c r="AS204" s="77" t="s">
        <v>927</v>
      </c>
      <c r="AT204" s="77" t="s">
        <v>155</v>
      </c>
      <c r="AU204" s="77" t="s">
        <v>461</v>
      </c>
      <c r="AV204" s="77">
        <v>2022</v>
      </c>
      <c r="AW204" s="77">
        <v>0.93457943925233644</v>
      </c>
      <c r="AX204" s="77">
        <v>0</v>
      </c>
      <c r="AY204" s="77">
        <v>0</v>
      </c>
      <c r="AZ204" s="77">
        <v>25.019963130367174</v>
      </c>
      <c r="BA204" s="77">
        <v>25.019963130367174</v>
      </c>
      <c r="BB204" s="77">
        <v>0</v>
      </c>
      <c r="BC204" s="77">
        <v>0</v>
      </c>
      <c r="BD204" s="77">
        <v>25.019963130367174</v>
      </c>
      <c r="BE204" s="77">
        <v>25.019963130367174</v>
      </c>
      <c r="BF204" s="77">
        <v>0</v>
      </c>
      <c r="BG204" s="77">
        <v>0</v>
      </c>
      <c r="BH204" s="77">
        <v>20.980336333726036</v>
      </c>
      <c r="BI204" s="77">
        <v>20.980336333726036</v>
      </c>
      <c r="BJ204" s="77">
        <v>0</v>
      </c>
      <c r="BK204" s="77">
        <v>0</v>
      </c>
      <c r="BL204" s="77">
        <v>0</v>
      </c>
      <c r="BM204" s="77">
        <v>0</v>
      </c>
      <c r="BN204" s="77">
        <v>23.383143112492686</v>
      </c>
      <c r="BO204" s="77">
        <v>23.383143112492686</v>
      </c>
      <c r="BP204" s="77">
        <v>19.607790966099099</v>
      </c>
      <c r="BQ204" s="77">
        <v>0</v>
      </c>
      <c r="BR204" s="77">
        <v>0</v>
      </c>
      <c r="BS204" s="77">
        <v>0</v>
      </c>
      <c r="BT204" s="77">
        <v>0</v>
      </c>
      <c r="BU204" s="77">
        <v>0</v>
      </c>
      <c r="BV204" s="77">
        <v>20.980336333726036</v>
      </c>
      <c r="BW204" s="77">
        <v>19.607790966099099</v>
      </c>
      <c r="BX204" s="77">
        <v>20.980336333726036</v>
      </c>
      <c r="BY204" s="77">
        <v>19.607790966099099</v>
      </c>
      <c r="CT204" s="77" t="s">
        <v>155</v>
      </c>
      <c r="CU204" s="77" t="s">
        <v>428</v>
      </c>
      <c r="CV204" s="77" t="s">
        <v>432</v>
      </c>
      <c r="CW204" s="77">
        <v>2022</v>
      </c>
      <c r="CX204" s="77">
        <v>0</v>
      </c>
      <c r="CY204" s="77">
        <v>0</v>
      </c>
      <c r="CZ204" s="77">
        <v>0</v>
      </c>
      <c r="DA204" s="77">
        <v>0</v>
      </c>
      <c r="DB204" s="77">
        <v>8807.9522308758114</v>
      </c>
      <c r="DC204" s="77">
        <v>222.2294216278315</v>
      </c>
      <c r="DD204" s="77">
        <v>8585.72280924798</v>
      </c>
      <c r="DE204" s="77">
        <v>0</v>
      </c>
      <c r="DF204" s="77">
        <v>514.45318018009891</v>
      </c>
      <c r="DG204" s="77">
        <v>514.45318018009891</v>
      </c>
      <c r="DH204" s="77">
        <v>514.45318018009891</v>
      </c>
      <c r="DI204" s="77">
        <v>0</v>
      </c>
      <c r="DJ204" s="77">
        <v>8.9924281097602797E-6</v>
      </c>
      <c r="DL204" s="77">
        <v>0</v>
      </c>
      <c r="DM204" s="77">
        <v>4.6261832386070914E-3</v>
      </c>
      <c r="DN204" s="77">
        <v>4.6261832386070914E-3</v>
      </c>
      <c r="DO204" s="77">
        <v>0</v>
      </c>
      <c r="DP204" s="77">
        <v>4.6261832386070914E-3</v>
      </c>
      <c r="DQ204" s="77">
        <v>4.6261832386070914E-3</v>
      </c>
      <c r="DR204" s="77">
        <v>0</v>
      </c>
      <c r="DS204" s="77">
        <v>4.6261832386070914E-3</v>
      </c>
      <c r="DT204" s="77">
        <v>4.6261832386070914E-3</v>
      </c>
      <c r="DU204" s="77">
        <v>0</v>
      </c>
      <c r="DV204" s="77">
        <v>0</v>
      </c>
      <c r="DW204" s="77">
        <v>0</v>
      </c>
      <c r="GE204" s="77" t="s">
        <v>427</v>
      </c>
      <c r="GF204" s="77" t="s">
        <v>155</v>
      </c>
      <c r="GG204" s="77" t="s">
        <v>424</v>
      </c>
      <c r="GH204" s="77" t="s">
        <v>446</v>
      </c>
      <c r="GI204" s="77">
        <v>2023</v>
      </c>
      <c r="GJ204" s="77" t="s">
        <v>303</v>
      </c>
      <c r="GK204" s="77">
        <v>4.1186611014017702E-2</v>
      </c>
      <c r="GL204" s="77">
        <v>306.60199899999998</v>
      </c>
      <c r="GM204" s="77">
        <v>2023</v>
      </c>
      <c r="GN204" s="77" t="s">
        <v>175</v>
      </c>
      <c r="GO204" s="77">
        <v>5.3000000000000005E-2</v>
      </c>
      <c r="GP204" s="77">
        <v>3</v>
      </c>
      <c r="GQ204" s="77">
        <v>0</v>
      </c>
      <c r="GR204" s="77" t="s">
        <v>423</v>
      </c>
      <c r="GS204" s="77">
        <v>0</v>
      </c>
      <c r="GT204" s="77">
        <v>0</v>
      </c>
      <c r="GU204" s="77">
        <v>5.5966209081309413E-2</v>
      </c>
      <c r="GV204" s="248">
        <v>2.305058483361076E-3</v>
      </c>
      <c r="GW204" s="248">
        <v>5.5966209081309413E-2</v>
      </c>
      <c r="GX204" s="77">
        <v>2.305058483361076E-3</v>
      </c>
      <c r="GY204" s="77">
        <v>5.5966209081309413E-2</v>
      </c>
      <c r="GZ204" s="77">
        <v>2.305058483361076E-3</v>
      </c>
    </row>
    <row r="205" spans="3:208" x14ac:dyDescent="0.25">
      <c r="C205" s="246"/>
      <c r="D205" s="246"/>
      <c r="E205" s="246"/>
      <c r="F205" s="246"/>
      <c r="G205" s="246"/>
      <c r="H205" s="246"/>
      <c r="I205" s="247"/>
      <c r="J205" s="247"/>
      <c r="K205" s="247"/>
      <c r="L205" s="124"/>
      <c r="M205" s="247"/>
      <c r="N205" s="247"/>
      <c r="O205" s="247"/>
      <c r="P205" s="247"/>
      <c r="Q205" s="247"/>
      <c r="R205" s="247"/>
      <c r="S205" s="247"/>
      <c r="T205" s="247"/>
      <c r="U205" s="247"/>
      <c r="V205" s="247"/>
      <c r="W205" s="247"/>
      <c r="X205" s="247"/>
      <c r="Y205" s="247"/>
      <c r="Z205" s="247"/>
      <c r="AA205" s="247"/>
      <c r="AB205" s="247"/>
      <c r="AC205" s="247"/>
      <c r="AD205" s="247"/>
      <c r="AE205" s="247"/>
      <c r="AF205" s="247"/>
      <c r="AG205" s="247"/>
      <c r="AH205" s="247"/>
      <c r="AI205" s="247"/>
      <c r="AJ205" s="247"/>
      <c r="AS205" s="77" t="s">
        <v>927</v>
      </c>
      <c r="AT205" s="77" t="s">
        <v>155</v>
      </c>
      <c r="AU205" s="77" t="s">
        <v>461</v>
      </c>
      <c r="AV205" s="77">
        <v>2023</v>
      </c>
      <c r="AW205" s="77">
        <v>0.87343872827321156</v>
      </c>
      <c r="AX205" s="77">
        <v>0</v>
      </c>
      <c r="AY205" s="77">
        <v>0</v>
      </c>
      <c r="AZ205" s="77">
        <v>0</v>
      </c>
      <c r="BA205" s="77">
        <v>0</v>
      </c>
      <c r="BB205" s="77">
        <v>0</v>
      </c>
      <c r="BC205" s="77">
        <v>0</v>
      </c>
      <c r="BD205" s="77">
        <v>25.945950075967886</v>
      </c>
      <c r="BE205" s="77">
        <v>25.945950075967886</v>
      </c>
      <c r="BF205" s="77">
        <v>0</v>
      </c>
      <c r="BG205" s="77">
        <v>0</v>
      </c>
      <c r="BH205" s="77">
        <v>21.756612117779898</v>
      </c>
      <c r="BI205" s="77">
        <v>21.756612117779898</v>
      </c>
      <c r="BJ205" s="77">
        <v>0</v>
      </c>
      <c r="BK205" s="77">
        <v>0</v>
      </c>
      <c r="BL205" s="77">
        <v>21.756612117779898</v>
      </c>
      <c r="BM205" s="77">
        <v>21.756612117779898</v>
      </c>
      <c r="BN205" s="77">
        <v>0</v>
      </c>
      <c r="BO205" s="77">
        <v>22.662197638193629</v>
      </c>
      <c r="BP205" s="77">
        <v>19.003067619687219</v>
      </c>
      <c r="BQ205" s="77">
        <v>19.003067619687219</v>
      </c>
      <c r="BR205" s="77">
        <v>0</v>
      </c>
      <c r="BS205" s="77">
        <v>0</v>
      </c>
      <c r="BT205" s="77">
        <v>0</v>
      </c>
      <c r="BU205" s="77">
        <v>0</v>
      </c>
      <c r="BV205" s="77">
        <v>21.756612117779898</v>
      </c>
      <c r="BW205" s="77">
        <v>19.003067619687219</v>
      </c>
      <c r="BX205" s="77">
        <v>21.756612117779898</v>
      </c>
      <c r="BY205" s="77">
        <v>19.003067619687219</v>
      </c>
      <c r="CT205" s="77" t="s">
        <v>155</v>
      </c>
      <c r="CU205" s="77" t="s">
        <v>428</v>
      </c>
      <c r="CV205" s="77" t="s">
        <v>432</v>
      </c>
      <c r="CW205" s="77">
        <v>2023</v>
      </c>
      <c r="CX205" s="77">
        <v>0</v>
      </c>
      <c r="CY205" s="77">
        <v>0</v>
      </c>
      <c r="CZ205" s="77">
        <v>0</v>
      </c>
      <c r="DA205" s="77">
        <v>0</v>
      </c>
      <c r="DB205" s="77">
        <v>9129.7460702365715</v>
      </c>
      <c r="DC205" s="77">
        <v>233.23007680794021</v>
      </c>
      <c r="DD205" s="77">
        <v>8896.515993428633</v>
      </c>
      <c r="DE205" s="77">
        <v>0</v>
      </c>
      <c r="DF205" s="77">
        <v>0</v>
      </c>
      <c r="DG205" s="77">
        <v>533.52731185151151</v>
      </c>
      <c r="DH205" s="77">
        <v>533.52731185151151</v>
      </c>
      <c r="DI205" s="77">
        <v>533.52731185151151</v>
      </c>
      <c r="DJ205" s="77">
        <v>8.9924281097602797E-6</v>
      </c>
      <c r="DL205" s="77">
        <v>0</v>
      </c>
      <c r="DM205" s="77">
        <v>0</v>
      </c>
      <c r="DN205" s="77">
        <v>0</v>
      </c>
      <c r="DO205" s="77">
        <v>0</v>
      </c>
      <c r="DP205" s="77">
        <v>4.7977059964183708E-3</v>
      </c>
      <c r="DQ205" s="77">
        <v>4.7977059964183708E-3</v>
      </c>
      <c r="DR205" s="77">
        <v>0</v>
      </c>
      <c r="DS205" s="77">
        <v>4.7977059964183708E-3</v>
      </c>
      <c r="DT205" s="77">
        <v>4.7977059964183708E-3</v>
      </c>
      <c r="DU205" s="77">
        <v>0</v>
      </c>
      <c r="DV205" s="77">
        <v>4.7977059964183708E-3</v>
      </c>
      <c r="DW205" s="77">
        <v>4.7977059964183708E-3</v>
      </c>
      <c r="GE205" s="77" t="s">
        <v>422</v>
      </c>
      <c r="GF205" s="77" t="s">
        <v>155</v>
      </c>
      <c r="GG205" s="77" t="s">
        <v>424</v>
      </c>
      <c r="GH205" s="77" t="s">
        <v>446</v>
      </c>
      <c r="GI205" s="77">
        <v>2024</v>
      </c>
      <c r="GJ205" s="77" t="s">
        <v>305</v>
      </c>
      <c r="GK205" s="77">
        <v>3.7590224611390707E-2</v>
      </c>
      <c r="GL205" s="77">
        <v>306.60199899999998</v>
      </c>
      <c r="GM205" s="77">
        <v>2024</v>
      </c>
      <c r="GN205" s="77" t="s">
        <v>175</v>
      </c>
      <c r="GO205" s="77">
        <v>0.13250000000000001</v>
      </c>
      <c r="GP205" s="77">
        <v>3</v>
      </c>
      <c r="GQ205" s="77">
        <v>0</v>
      </c>
      <c r="GR205" s="77" t="s">
        <v>423</v>
      </c>
      <c r="GS205" s="77">
        <v>0</v>
      </c>
      <c r="GT205" s="77">
        <v>0</v>
      </c>
      <c r="GU205" s="77">
        <v>0</v>
      </c>
      <c r="GV205" s="248">
        <v>0</v>
      </c>
      <c r="GW205" s="248">
        <v>0.1527377521613833</v>
      </c>
      <c r="GX205" s="77">
        <v>5.7414464103853246E-3</v>
      </c>
      <c r="GY205" s="77">
        <v>0.1527377521613833</v>
      </c>
      <c r="GZ205" s="77">
        <v>5.7414464103853246E-3</v>
      </c>
    </row>
    <row r="206" spans="3:208" x14ac:dyDescent="0.25">
      <c r="C206" s="246"/>
      <c r="D206" s="246"/>
      <c r="E206" s="246"/>
      <c r="F206" s="246"/>
      <c r="G206" s="246"/>
      <c r="H206" s="246"/>
      <c r="I206" s="247"/>
      <c r="J206" s="247"/>
      <c r="K206" s="247"/>
      <c r="L206" s="124"/>
      <c r="M206" s="247"/>
      <c r="N206" s="247"/>
      <c r="O206" s="247"/>
      <c r="P206" s="247"/>
      <c r="Q206" s="247"/>
      <c r="R206" s="247"/>
      <c r="S206" s="247"/>
      <c r="T206" s="247"/>
      <c r="U206" s="247"/>
      <c r="V206" s="247"/>
      <c r="W206" s="247"/>
      <c r="X206" s="247"/>
      <c r="Y206" s="247"/>
      <c r="Z206" s="247"/>
      <c r="AA206" s="247"/>
      <c r="AB206" s="247"/>
      <c r="AC206" s="247"/>
      <c r="AD206" s="247"/>
      <c r="AE206" s="247"/>
      <c r="AF206" s="247"/>
      <c r="AG206" s="247"/>
      <c r="AH206" s="247"/>
      <c r="AI206" s="247"/>
      <c r="AJ206" s="247"/>
      <c r="AS206" s="77" t="s">
        <v>927</v>
      </c>
      <c r="AT206" s="77" t="s">
        <v>155</v>
      </c>
      <c r="AU206" s="77" t="s">
        <v>461</v>
      </c>
      <c r="AV206" s="77">
        <v>2024</v>
      </c>
      <c r="AW206" s="77">
        <v>0.81629787689085187</v>
      </c>
      <c r="AX206" s="77">
        <v>0</v>
      </c>
      <c r="AY206" s="77">
        <v>0</v>
      </c>
      <c r="AZ206" s="77">
        <v>0</v>
      </c>
      <c r="BA206" s="77">
        <v>0</v>
      </c>
      <c r="BB206" s="77">
        <v>0</v>
      </c>
      <c r="BC206" s="77">
        <v>0</v>
      </c>
      <c r="BD206" s="77">
        <v>0</v>
      </c>
      <c r="BE206" s="77">
        <v>0</v>
      </c>
      <c r="BF206" s="77">
        <v>0</v>
      </c>
      <c r="BG206" s="77">
        <v>0</v>
      </c>
      <c r="BH206" s="77">
        <v>21.756612117779898</v>
      </c>
      <c r="BI206" s="77">
        <v>21.756612117779898</v>
      </c>
      <c r="BJ206" s="77">
        <v>0</v>
      </c>
      <c r="BK206" s="77">
        <v>0</v>
      </c>
      <c r="BL206" s="77">
        <v>21.756612117779898</v>
      </c>
      <c r="BM206" s="77">
        <v>21.756612117779898</v>
      </c>
      <c r="BN206" s="77">
        <v>0</v>
      </c>
      <c r="BO206" s="77">
        <v>0</v>
      </c>
      <c r="BP206" s="77">
        <v>17.75987628008151</v>
      </c>
      <c r="BQ206" s="77">
        <v>17.75987628008151</v>
      </c>
      <c r="BR206" s="77">
        <v>0</v>
      </c>
      <c r="BS206" s="77">
        <v>0</v>
      </c>
      <c r="BT206" s="77">
        <v>0</v>
      </c>
      <c r="BU206" s="77">
        <v>0</v>
      </c>
      <c r="BV206" s="77">
        <v>21.756612117779898</v>
      </c>
      <c r="BW206" s="77">
        <v>17.75987628008151</v>
      </c>
      <c r="BX206" s="77">
        <v>21.756612117779898</v>
      </c>
      <c r="BY206" s="77">
        <v>17.75987628008151</v>
      </c>
      <c r="CT206" s="77" t="s">
        <v>155</v>
      </c>
      <c r="CU206" s="77" t="s">
        <v>428</v>
      </c>
      <c r="CV206" s="77" t="s">
        <v>432</v>
      </c>
      <c r="CW206" s="77">
        <v>2024</v>
      </c>
      <c r="CX206" s="77">
        <v>0</v>
      </c>
      <c r="CY206" s="77">
        <v>0</v>
      </c>
      <c r="CZ206" s="77">
        <v>0</v>
      </c>
      <c r="DA206" s="77">
        <v>0</v>
      </c>
      <c r="DB206" s="77">
        <v>9129.7460702365715</v>
      </c>
      <c r="DC206" s="77">
        <v>233.23007680794021</v>
      </c>
      <c r="DD206" s="77">
        <v>8896.515993428633</v>
      </c>
      <c r="DE206" s="77">
        <v>0</v>
      </c>
      <c r="DF206" s="77">
        <v>0</v>
      </c>
      <c r="DG206" s="77">
        <v>0</v>
      </c>
      <c r="DH206" s="77">
        <v>533.52731185151151</v>
      </c>
      <c r="DI206" s="77">
        <v>533.52731185151151</v>
      </c>
      <c r="DJ206" s="77">
        <v>8.9924281097602797E-6</v>
      </c>
      <c r="DL206" s="77">
        <v>0</v>
      </c>
      <c r="DM206" s="77">
        <v>0</v>
      </c>
      <c r="DN206" s="77">
        <v>0</v>
      </c>
      <c r="DO206" s="77">
        <v>0</v>
      </c>
      <c r="DP206" s="77">
        <v>0</v>
      </c>
      <c r="DQ206" s="77">
        <v>0</v>
      </c>
      <c r="DR206" s="77">
        <v>0</v>
      </c>
      <c r="DS206" s="77">
        <v>4.7977059964183708E-3</v>
      </c>
      <c r="DT206" s="77">
        <v>4.7977059964183708E-3</v>
      </c>
      <c r="DU206" s="77">
        <v>0</v>
      </c>
      <c r="DV206" s="77">
        <v>4.7977059964183708E-3</v>
      </c>
      <c r="DW206" s="77">
        <v>4.7977059964183708E-3</v>
      </c>
      <c r="GE206" s="77" t="s">
        <v>425</v>
      </c>
      <c r="GF206" s="77" t="s">
        <v>155</v>
      </c>
      <c r="GG206" s="77" t="s">
        <v>424</v>
      </c>
      <c r="GH206" s="77" t="s">
        <v>446</v>
      </c>
      <c r="GI206" s="77">
        <v>2024</v>
      </c>
      <c r="GJ206" s="77" t="s">
        <v>301</v>
      </c>
      <c r="GK206" s="77">
        <v>1.6314334115687171E-3</v>
      </c>
      <c r="GL206" s="77">
        <v>306.60199899999998</v>
      </c>
      <c r="GM206" s="77">
        <v>2024</v>
      </c>
      <c r="GN206" s="77" t="s">
        <v>175</v>
      </c>
      <c r="GO206" s="77">
        <v>5.3000000000000005E-2</v>
      </c>
      <c r="GP206" s="77">
        <v>3</v>
      </c>
      <c r="GQ206" s="77">
        <v>0</v>
      </c>
      <c r="GR206" s="77" t="s">
        <v>423</v>
      </c>
      <c r="GS206" s="77">
        <v>0</v>
      </c>
      <c r="GT206" s="77">
        <v>0</v>
      </c>
      <c r="GU206" s="77">
        <v>0</v>
      </c>
      <c r="GV206" s="248">
        <v>0</v>
      </c>
      <c r="GW206" s="248">
        <v>5.5966209081309413E-2</v>
      </c>
      <c r="GX206" s="77">
        <v>9.1305143414088731E-5</v>
      </c>
      <c r="GY206" s="77">
        <v>5.5966209081309413E-2</v>
      </c>
      <c r="GZ206" s="77">
        <v>9.1305143414088731E-5</v>
      </c>
    </row>
    <row r="207" spans="3:208" x14ac:dyDescent="0.25">
      <c r="C207" s="246"/>
      <c r="D207" s="246"/>
      <c r="E207" s="246"/>
      <c r="F207" s="246"/>
      <c r="G207" s="246"/>
      <c r="H207" s="246"/>
      <c r="I207" s="247"/>
      <c r="J207" s="247"/>
      <c r="K207" s="247"/>
      <c r="L207" s="124"/>
      <c r="M207" s="247"/>
      <c r="N207" s="247"/>
      <c r="O207" s="247"/>
      <c r="P207" s="247"/>
      <c r="Q207" s="247"/>
      <c r="R207" s="247"/>
      <c r="S207" s="247"/>
      <c r="T207" s="247"/>
      <c r="U207" s="247"/>
      <c r="V207" s="247"/>
      <c r="W207" s="247"/>
      <c r="X207" s="247"/>
      <c r="Y207" s="247"/>
      <c r="Z207" s="247"/>
      <c r="AA207" s="247"/>
      <c r="AB207" s="247"/>
      <c r="AC207" s="247"/>
      <c r="AD207" s="247"/>
      <c r="AE207" s="247"/>
      <c r="AF207" s="247"/>
      <c r="AG207" s="247"/>
      <c r="AH207" s="247"/>
      <c r="AI207" s="247"/>
      <c r="AJ207" s="247"/>
      <c r="AS207" s="77" t="s">
        <v>927</v>
      </c>
      <c r="AT207" s="77" t="s">
        <v>155</v>
      </c>
      <c r="AU207" s="77" t="s">
        <v>461</v>
      </c>
      <c r="AV207" s="77">
        <v>2025</v>
      </c>
      <c r="AW207" s="77">
        <v>0.76289521204752508</v>
      </c>
      <c r="AX207" s="77">
        <v>0</v>
      </c>
      <c r="AY207" s="77">
        <v>0</v>
      </c>
      <c r="AZ207" s="77">
        <v>0</v>
      </c>
      <c r="BA207" s="77">
        <v>0</v>
      </c>
      <c r="BB207" s="77">
        <v>0</v>
      </c>
      <c r="BC207" s="77">
        <v>0</v>
      </c>
      <c r="BD207" s="77">
        <v>0</v>
      </c>
      <c r="BE207" s="77">
        <v>0</v>
      </c>
      <c r="BF207" s="77">
        <v>0</v>
      </c>
      <c r="BG207" s="77">
        <v>0</v>
      </c>
      <c r="BH207" s="77">
        <v>0</v>
      </c>
      <c r="BI207" s="77">
        <v>0</v>
      </c>
      <c r="BJ207" s="77">
        <v>0</v>
      </c>
      <c r="BK207" s="77">
        <v>0</v>
      </c>
      <c r="BL207" s="77">
        <v>21.756612117779898</v>
      </c>
      <c r="BM207" s="77">
        <v>21.756612117779898</v>
      </c>
      <c r="BN207" s="77">
        <v>0</v>
      </c>
      <c r="BO207" s="77">
        <v>0</v>
      </c>
      <c r="BP207" s="77">
        <v>0</v>
      </c>
      <c r="BQ207" s="77">
        <v>16.598015215029449</v>
      </c>
      <c r="BR207" s="77">
        <v>0</v>
      </c>
      <c r="BS207" s="77">
        <v>0</v>
      </c>
      <c r="BT207" s="77">
        <v>0</v>
      </c>
      <c r="BU207" s="77">
        <v>0</v>
      </c>
      <c r="BV207" s="77">
        <v>0</v>
      </c>
      <c r="BW207" s="77">
        <v>0</v>
      </c>
      <c r="BX207" s="77">
        <v>0</v>
      </c>
      <c r="BY207" s="77">
        <v>0</v>
      </c>
      <c r="CT207" s="77" t="s">
        <v>155</v>
      </c>
      <c r="CU207" s="77" t="s">
        <v>428</v>
      </c>
      <c r="CV207" s="77" t="s">
        <v>432</v>
      </c>
      <c r="CW207" s="77">
        <v>2025</v>
      </c>
      <c r="CX207" s="77">
        <v>0</v>
      </c>
      <c r="CY207" s="77">
        <v>0</v>
      </c>
      <c r="CZ207" s="77">
        <v>0</v>
      </c>
      <c r="DA207" s="77">
        <v>0</v>
      </c>
      <c r="DB207" s="77">
        <v>9129.7460702365715</v>
      </c>
      <c r="DC207" s="77">
        <v>233.23007680794021</v>
      </c>
      <c r="DD207" s="77">
        <v>8896.515993428633</v>
      </c>
      <c r="DE207" s="77">
        <v>0</v>
      </c>
      <c r="DF207" s="77">
        <v>0</v>
      </c>
      <c r="DG207" s="77">
        <v>0</v>
      </c>
      <c r="DH207" s="77">
        <v>0</v>
      </c>
      <c r="DI207" s="77">
        <v>533.52731185151151</v>
      </c>
      <c r="DJ207" s="77">
        <v>8.9924281097602797E-6</v>
      </c>
      <c r="DL207" s="77">
        <v>0</v>
      </c>
      <c r="DM207" s="77">
        <v>0</v>
      </c>
      <c r="DN207" s="77">
        <v>0</v>
      </c>
      <c r="DO207" s="77">
        <v>0</v>
      </c>
      <c r="DP207" s="77">
        <v>0</v>
      </c>
      <c r="DQ207" s="77">
        <v>0</v>
      </c>
      <c r="DR207" s="77">
        <v>0</v>
      </c>
      <c r="DS207" s="77">
        <v>0</v>
      </c>
      <c r="DT207" s="77">
        <v>0</v>
      </c>
      <c r="DU207" s="77">
        <v>0</v>
      </c>
      <c r="DV207" s="77">
        <v>4.7977059964183708E-3</v>
      </c>
      <c r="DW207" s="77">
        <v>4.7977059964183708E-3</v>
      </c>
      <c r="GE207" s="77" t="s">
        <v>427</v>
      </c>
      <c r="GF207" s="77" t="s">
        <v>155</v>
      </c>
      <c r="GG207" s="77" t="s">
        <v>424</v>
      </c>
      <c r="GH207" s="77" t="s">
        <v>446</v>
      </c>
      <c r="GI207" s="77">
        <v>2024</v>
      </c>
      <c r="GJ207" s="77" t="s">
        <v>303</v>
      </c>
      <c r="GK207" s="77">
        <v>4.1186611014017702E-2</v>
      </c>
      <c r="GL207" s="77">
        <v>306.60199899999998</v>
      </c>
      <c r="GM207" s="77">
        <v>2024</v>
      </c>
      <c r="GN207" s="77" t="s">
        <v>175</v>
      </c>
      <c r="GO207" s="77">
        <v>5.3000000000000005E-2</v>
      </c>
      <c r="GP207" s="77">
        <v>3</v>
      </c>
      <c r="GQ207" s="77">
        <v>0</v>
      </c>
      <c r="GR207" s="77" t="s">
        <v>423</v>
      </c>
      <c r="GS207" s="77">
        <v>0</v>
      </c>
      <c r="GT207" s="77">
        <v>0</v>
      </c>
      <c r="GU207" s="77">
        <v>0</v>
      </c>
      <c r="GV207" s="248">
        <v>0</v>
      </c>
      <c r="GW207" s="248">
        <v>5.5966209081309413E-2</v>
      </c>
      <c r="GX207" s="77">
        <v>2.305058483361076E-3</v>
      </c>
      <c r="GY207" s="77">
        <v>5.5966209081309413E-2</v>
      </c>
      <c r="GZ207" s="77">
        <v>2.305058483361076E-3</v>
      </c>
    </row>
    <row r="208" spans="3:208" x14ac:dyDescent="0.25">
      <c r="C208" s="246"/>
      <c r="D208" s="246"/>
      <c r="E208" s="246"/>
      <c r="F208" s="246"/>
      <c r="G208" s="246"/>
      <c r="H208" s="246"/>
      <c r="I208" s="247"/>
      <c r="J208" s="247"/>
      <c r="K208" s="247"/>
      <c r="L208" s="124"/>
      <c r="M208" s="247"/>
      <c r="N208" s="247"/>
      <c r="O208" s="247"/>
      <c r="P208" s="247"/>
      <c r="Q208" s="247"/>
      <c r="R208" s="247"/>
      <c r="S208" s="247"/>
      <c r="T208" s="247"/>
      <c r="U208" s="247"/>
      <c r="V208" s="247"/>
      <c r="W208" s="247"/>
      <c r="X208" s="247"/>
      <c r="Y208" s="247"/>
      <c r="Z208" s="247"/>
      <c r="AA208" s="247"/>
      <c r="AB208" s="247"/>
      <c r="AC208" s="247"/>
      <c r="AD208" s="247"/>
      <c r="AE208" s="247"/>
      <c r="AF208" s="247"/>
      <c r="AG208" s="247"/>
      <c r="AH208" s="247"/>
      <c r="AI208" s="247"/>
      <c r="AJ208" s="247"/>
      <c r="AS208" s="77" t="s">
        <v>927</v>
      </c>
      <c r="AT208" s="77" t="s">
        <v>155</v>
      </c>
      <c r="AU208" s="77" t="s">
        <v>462</v>
      </c>
      <c r="AV208" s="77">
        <v>2020</v>
      </c>
      <c r="AW208" s="77">
        <v>1</v>
      </c>
      <c r="AX208" s="77">
        <v>0</v>
      </c>
      <c r="AY208" s="77">
        <v>0</v>
      </c>
      <c r="AZ208" s="77">
        <v>14.672931485531581</v>
      </c>
      <c r="BA208" s="77">
        <v>14.672931485531581</v>
      </c>
      <c r="BB208" s="77">
        <v>0</v>
      </c>
      <c r="BC208" s="77">
        <v>0</v>
      </c>
      <c r="BD208" s="77">
        <v>0</v>
      </c>
      <c r="BE208" s="77">
        <v>0</v>
      </c>
      <c r="BF208" s="77">
        <v>0</v>
      </c>
      <c r="BG208" s="77">
        <v>0</v>
      </c>
      <c r="BH208" s="77">
        <v>0</v>
      </c>
      <c r="BI208" s="77">
        <v>0</v>
      </c>
      <c r="BJ208" s="77">
        <v>0</v>
      </c>
      <c r="BK208" s="77">
        <v>0</v>
      </c>
      <c r="BL208" s="77">
        <v>0</v>
      </c>
      <c r="BM208" s="77">
        <v>0</v>
      </c>
      <c r="BN208" s="77">
        <v>14.672931485531581</v>
      </c>
      <c r="BO208" s="77">
        <v>0</v>
      </c>
      <c r="BP208" s="77">
        <v>0</v>
      </c>
      <c r="BQ208" s="77">
        <v>0</v>
      </c>
      <c r="BR208" s="77">
        <v>0</v>
      </c>
      <c r="BS208" s="77">
        <v>0</v>
      </c>
      <c r="BT208" s="77">
        <v>0</v>
      </c>
      <c r="BU208" s="77">
        <v>0</v>
      </c>
      <c r="BV208" s="77">
        <v>0</v>
      </c>
      <c r="BW208" s="77">
        <v>0</v>
      </c>
      <c r="BX208" s="77">
        <v>0</v>
      </c>
      <c r="BY208" s="77">
        <v>0</v>
      </c>
      <c r="CT208" s="77" t="s">
        <v>155</v>
      </c>
      <c r="CU208" s="77" t="s">
        <v>428</v>
      </c>
      <c r="CV208" s="77" t="s">
        <v>439</v>
      </c>
      <c r="CW208" s="77">
        <v>2020</v>
      </c>
      <c r="CX208" s="77">
        <v>0</v>
      </c>
      <c r="CY208" s="77">
        <v>0</v>
      </c>
      <c r="CZ208" s="77">
        <v>0</v>
      </c>
      <c r="DA208" s="77">
        <v>0</v>
      </c>
      <c r="DB208" s="77">
        <v>5.2405583313015391</v>
      </c>
      <c r="DC208" s="77">
        <v>0.69641821681223171</v>
      </c>
      <c r="DD208" s="77">
        <v>2.9419641522810172</v>
      </c>
      <c r="DE208" s="77">
        <v>1.6021759622082901</v>
      </c>
      <c r="DF208" s="77">
        <v>0.36068764874241299</v>
      </c>
      <c r="DG208" s="77">
        <v>0</v>
      </c>
      <c r="DH208" s="77">
        <v>0</v>
      </c>
      <c r="DI208" s="77">
        <v>0</v>
      </c>
      <c r="DJ208" s="77">
        <v>5.9343227951754082E-5</v>
      </c>
      <c r="DL208" s="77">
        <v>0</v>
      </c>
      <c r="DM208" s="77">
        <v>2.140436935870322E-5</v>
      </c>
      <c r="DN208" s="77">
        <v>2.140436935870322E-5</v>
      </c>
      <c r="DO208" s="77">
        <v>0</v>
      </c>
      <c r="DP208" s="77">
        <v>0</v>
      </c>
      <c r="DQ208" s="77">
        <v>0</v>
      </c>
      <c r="DR208" s="77">
        <v>0</v>
      </c>
      <c r="DS208" s="77">
        <v>0</v>
      </c>
      <c r="DT208" s="77">
        <v>0</v>
      </c>
      <c r="DU208" s="77">
        <v>0</v>
      </c>
      <c r="DV208" s="77">
        <v>0</v>
      </c>
      <c r="DW208" s="77">
        <v>0</v>
      </c>
      <c r="GE208" s="77" t="s">
        <v>422</v>
      </c>
      <c r="GF208" s="77" t="s">
        <v>155</v>
      </c>
      <c r="GG208" s="77" t="s">
        <v>424</v>
      </c>
      <c r="GH208" s="77" t="s">
        <v>446</v>
      </c>
      <c r="GI208" s="77">
        <v>2025</v>
      </c>
      <c r="GJ208" s="77" t="s">
        <v>305</v>
      </c>
      <c r="GK208" s="77">
        <v>3.7590224611390707E-2</v>
      </c>
      <c r="GL208" s="77">
        <v>306.60199899999998</v>
      </c>
      <c r="GM208" s="77">
        <v>2025</v>
      </c>
      <c r="GN208" s="77" t="s">
        <v>175</v>
      </c>
      <c r="GO208" s="77">
        <v>0.13250000000000001</v>
      </c>
      <c r="GP208" s="77">
        <v>3</v>
      </c>
      <c r="GQ208" s="77">
        <v>0</v>
      </c>
      <c r="GR208" s="77" t="s">
        <v>423</v>
      </c>
      <c r="GS208" s="77">
        <v>0</v>
      </c>
      <c r="GT208" s="77">
        <v>0</v>
      </c>
      <c r="GU208" s="77">
        <v>0</v>
      </c>
      <c r="GV208" s="248">
        <v>0</v>
      </c>
      <c r="GW208" s="248">
        <v>0</v>
      </c>
      <c r="GX208" s="77">
        <v>0</v>
      </c>
      <c r="GY208" s="77">
        <v>0.1527377521613833</v>
      </c>
      <c r="GZ208" s="77">
        <v>5.7414464103853246E-3</v>
      </c>
    </row>
    <row r="209" spans="3:208" x14ac:dyDescent="0.25">
      <c r="C209" s="246"/>
      <c r="D209" s="246"/>
      <c r="E209" s="246"/>
      <c r="F209" s="246"/>
      <c r="G209" s="246"/>
      <c r="H209" s="246"/>
      <c r="I209" s="247"/>
      <c r="J209" s="247"/>
      <c r="K209" s="247"/>
      <c r="L209" s="124"/>
      <c r="M209" s="247"/>
      <c r="N209" s="247"/>
      <c r="O209" s="247"/>
      <c r="P209" s="247"/>
      <c r="Q209" s="247"/>
      <c r="R209" s="247"/>
      <c r="S209" s="247"/>
      <c r="T209" s="247"/>
      <c r="U209" s="247"/>
      <c r="V209" s="247"/>
      <c r="W209" s="247"/>
      <c r="X209" s="247"/>
      <c r="Y209" s="247"/>
      <c r="Z209" s="247"/>
      <c r="AA209" s="247"/>
      <c r="AB209" s="247"/>
      <c r="AC209" s="247"/>
      <c r="AD209" s="247"/>
      <c r="AE209" s="247"/>
      <c r="AF209" s="247"/>
      <c r="AG209" s="247"/>
      <c r="AH209" s="247"/>
      <c r="AI209" s="247"/>
      <c r="AJ209" s="247"/>
      <c r="AS209" s="77" t="s">
        <v>927</v>
      </c>
      <c r="AT209" s="77" t="s">
        <v>155</v>
      </c>
      <c r="AU209" s="77" t="s">
        <v>462</v>
      </c>
      <c r="AV209" s="77">
        <v>2021</v>
      </c>
      <c r="AW209" s="77">
        <v>1</v>
      </c>
      <c r="AX209" s="77">
        <v>0</v>
      </c>
      <c r="AY209" s="77">
        <v>0</v>
      </c>
      <c r="AZ209" s="77">
        <v>14.672931485531581</v>
      </c>
      <c r="BA209" s="77">
        <v>14.672931485531581</v>
      </c>
      <c r="BB209" s="77">
        <v>0</v>
      </c>
      <c r="BC209" s="77">
        <v>0</v>
      </c>
      <c r="BD209" s="77">
        <v>14.672931485531581</v>
      </c>
      <c r="BE209" s="77">
        <v>14.672931485531581</v>
      </c>
      <c r="BF209" s="77">
        <v>0</v>
      </c>
      <c r="BG209" s="77">
        <v>0</v>
      </c>
      <c r="BH209" s="77">
        <v>0</v>
      </c>
      <c r="BI209" s="77">
        <v>0</v>
      </c>
      <c r="BJ209" s="77">
        <v>0</v>
      </c>
      <c r="BK209" s="77">
        <v>0</v>
      </c>
      <c r="BL209" s="77">
        <v>0</v>
      </c>
      <c r="BM209" s="77">
        <v>0</v>
      </c>
      <c r="BN209" s="77">
        <v>14.672931485531581</v>
      </c>
      <c r="BO209" s="77">
        <v>14.672931485531581</v>
      </c>
      <c r="BP209" s="77">
        <v>0</v>
      </c>
      <c r="BQ209" s="77">
        <v>0</v>
      </c>
      <c r="BR209" s="77">
        <v>0</v>
      </c>
      <c r="BS209" s="77">
        <v>0</v>
      </c>
      <c r="BT209" s="77">
        <v>0</v>
      </c>
      <c r="BU209" s="77">
        <v>0</v>
      </c>
      <c r="BV209" s="77">
        <v>0</v>
      </c>
      <c r="BW209" s="77">
        <v>0</v>
      </c>
      <c r="BX209" s="77">
        <v>0</v>
      </c>
      <c r="BY209" s="77">
        <v>0</v>
      </c>
      <c r="CT209" s="77" t="s">
        <v>155</v>
      </c>
      <c r="CU209" s="77" t="s">
        <v>428</v>
      </c>
      <c r="CV209" s="77" t="s">
        <v>439</v>
      </c>
      <c r="CW209" s="77">
        <v>2021</v>
      </c>
      <c r="CX209" s="77">
        <v>0</v>
      </c>
      <c r="CY209" s="77">
        <v>0</v>
      </c>
      <c r="CZ209" s="77">
        <v>0</v>
      </c>
      <c r="DA209" s="77">
        <v>0</v>
      </c>
      <c r="DB209" s="77">
        <v>5.2405583313015391</v>
      </c>
      <c r="DC209" s="77">
        <v>0.69641821681223171</v>
      </c>
      <c r="DD209" s="77">
        <v>2.9419641522810172</v>
      </c>
      <c r="DE209" s="77">
        <v>1.6021759622082901</v>
      </c>
      <c r="DF209" s="77">
        <v>0.36068764874241299</v>
      </c>
      <c r="DG209" s="77">
        <v>0.36068764874241299</v>
      </c>
      <c r="DH209" s="77">
        <v>0</v>
      </c>
      <c r="DI209" s="77">
        <v>0</v>
      </c>
      <c r="DJ209" s="77">
        <v>5.9343227951754082E-5</v>
      </c>
      <c r="DL209" s="77">
        <v>0</v>
      </c>
      <c r="DM209" s="77">
        <v>2.140436935870322E-5</v>
      </c>
      <c r="DN209" s="77">
        <v>2.140436935870322E-5</v>
      </c>
      <c r="DO209" s="77">
        <v>0</v>
      </c>
      <c r="DP209" s="77">
        <v>2.140436935870322E-5</v>
      </c>
      <c r="DQ209" s="77">
        <v>2.140436935870322E-5</v>
      </c>
      <c r="DR209" s="77">
        <v>0</v>
      </c>
      <c r="DS209" s="77">
        <v>0</v>
      </c>
      <c r="DT209" s="77">
        <v>0</v>
      </c>
      <c r="DU209" s="77">
        <v>0</v>
      </c>
      <c r="DV209" s="77">
        <v>0</v>
      </c>
      <c r="DW209" s="77">
        <v>0</v>
      </c>
      <c r="GE209" s="77" t="s">
        <v>425</v>
      </c>
      <c r="GF209" s="77" t="s">
        <v>155</v>
      </c>
      <c r="GG209" s="77" t="s">
        <v>424</v>
      </c>
      <c r="GH209" s="77" t="s">
        <v>446</v>
      </c>
      <c r="GI209" s="77">
        <v>2025</v>
      </c>
      <c r="GJ209" s="77" t="s">
        <v>301</v>
      </c>
      <c r="GK209" s="77">
        <v>1.6314334115687171E-3</v>
      </c>
      <c r="GL209" s="77">
        <v>306.60199899999998</v>
      </c>
      <c r="GM209" s="77">
        <v>2025</v>
      </c>
      <c r="GN209" s="77" t="s">
        <v>175</v>
      </c>
      <c r="GO209" s="77">
        <v>5.3000000000000005E-2</v>
      </c>
      <c r="GP209" s="77">
        <v>3</v>
      </c>
      <c r="GQ209" s="77">
        <v>0</v>
      </c>
      <c r="GR209" s="77" t="s">
        <v>423</v>
      </c>
      <c r="GS209" s="77">
        <v>0</v>
      </c>
      <c r="GT209" s="77">
        <v>0</v>
      </c>
      <c r="GU209" s="77">
        <v>0</v>
      </c>
      <c r="GV209" s="248">
        <v>0</v>
      </c>
      <c r="GW209" s="248">
        <v>0</v>
      </c>
      <c r="GX209" s="77">
        <v>0</v>
      </c>
      <c r="GY209" s="77">
        <v>5.5966209081309413E-2</v>
      </c>
      <c r="GZ209" s="77">
        <v>9.1305143414088731E-5</v>
      </c>
    </row>
    <row r="210" spans="3:208" x14ac:dyDescent="0.25">
      <c r="C210" s="246"/>
      <c r="D210" s="246"/>
      <c r="E210" s="246"/>
      <c r="F210" s="246"/>
      <c r="G210" s="246"/>
      <c r="H210" s="246"/>
      <c r="I210" s="247"/>
      <c r="J210" s="247"/>
      <c r="K210" s="247"/>
      <c r="L210" s="124"/>
      <c r="M210" s="247"/>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S210" s="77" t="s">
        <v>927</v>
      </c>
      <c r="AT210" s="77" t="s">
        <v>155</v>
      </c>
      <c r="AU210" s="77" t="s">
        <v>462</v>
      </c>
      <c r="AV210" s="77">
        <v>2022</v>
      </c>
      <c r="AW210" s="77">
        <v>0.93457943925233644</v>
      </c>
      <c r="AX210" s="77">
        <v>0</v>
      </c>
      <c r="AY210" s="77">
        <v>0</v>
      </c>
      <c r="AZ210" s="77">
        <v>14.014255957042835</v>
      </c>
      <c r="BA210" s="77">
        <v>14.014255957042835</v>
      </c>
      <c r="BB210" s="77">
        <v>0</v>
      </c>
      <c r="BC210" s="77">
        <v>0</v>
      </c>
      <c r="BD210" s="77">
        <v>14.014255957042835</v>
      </c>
      <c r="BE210" s="77">
        <v>14.014255957042835</v>
      </c>
      <c r="BF210" s="77">
        <v>0</v>
      </c>
      <c r="BG210" s="77">
        <v>0</v>
      </c>
      <c r="BH210" s="77">
        <v>17.661183228332643</v>
      </c>
      <c r="BI210" s="77">
        <v>17.661183228332643</v>
      </c>
      <c r="BJ210" s="77">
        <v>0</v>
      </c>
      <c r="BK210" s="77">
        <v>0</v>
      </c>
      <c r="BL210" s="77">
        <v>0</v>
      </c>
      <c r="BM210" s="77">
        <v>0</v>
      </c>
      <c r="BN210" s="77">
        <v>13.097435473871808</v>
      </c>
      <c r="BO210" s="77">
        <v>13.097435473871808</v>
      </c>
      <c r="BP210" s="77">
        <v>16.505778718067891</v>
      </c>
      <c r="BQ210" s="77">
        <v>0</v>
      </c>
      <c r="BR210" s="77">
        <v>0</v>
      </c>
      <c r="BS210" s="77">
        <v>0</v>
      </c>
      <c r="BT210" s="77">
        <v>0</v>
      </c>
      <c r="BU210" s="77">
        <v>0</v>
      </c>
      <c r="BV210" s="77">
        <v>17.661183228332643</v>
      </c>
      <c r="BW210" s="77">
        <v>16.505778718067891</v>
      </c>
      <c r="BX210" s="77">
        <v>17.661183228332643</v>
      </c>
      <c r="BY210" s="77">
        <v>16.505778718067891</v>
      </c>
      <c r="CT210" s="77" t="s">
        <v>155</v>
      </c>
      <c r="CU210" s="77" t="s">
        <v>428</v>
      </c>
      <c r="CV210" s="77" t="s">
        <v>439</v>
      </c>
      <c r="CW210" s="77">
        <v>2022</v>
      </c>
      <c r="CX210" s="77">
        <v>0</v>
      </c>
      <c r="CY210" s="77">
        <v>0</v>
      </c>
      <c r="CZ210" s="77">
        <v>0</v>
      </c>
      <c r="DA210" s="77">
        <v>0</v>
      </c>
      <c r="DB210" s="77">
        <v>5.2405583313015391</v>
      </c>
      <c r="DC210" s="77">
        <v>0.69641821681223171</v>
      </c>
      <c r="DD210" s="77">
        <v>2.9419641522810172</v>
      </c>
      <c r="DE210" s="77">
        <v>1.6021759622082901</v>
      </c>
      <c r="DF210" s="77">
        <v>0.36068764874241299</v>
      </c>
      <c r="DG210" s="77">
        <v>0.36068764874241299</v>
      </c>
      <c r="DH210" s="77">
        <v>0.36068764874241299</v>
      </c>
      <c r="DI210" s="77">
        <v>0</v>
      </c>
      <c r="DJ210" s="77">
        <v>5.9343227951754082E-5</v>
      </c>
      <c r="DL210" s="77">
        <v>0</v>
      </c>
      <c r="DM210" s="77">
        <v>2.140436935870322E-5</v>
      </c>
      <c r="DN210" s="77">
        <v>2.140436935870322E-5</v>
      </c>
      <c r="DO210" s="77">
        <v>0</v>
      </c>
      <c r="DP210" s="77">
        <v>2.140436935870322E-5</v>
      </c>
      <c r="DQ210" s="77">
        <v>2.140436935870322E-5</v>
      </c>
      <c r="DR210" s="77">
        <v>0</v>
      </c>
      <c r="DS210" s="77">
        <v>2.140436935870322E-5</v>
      </c>
      <c r="DT210" s="77">
        <v>2.140436935870322E-5</v>
      </c>
      <c r="DU210" s="77">
        <v>0</v>
      </c>
      <c r="DV210" s="77">
        <v>0</v>
      </c>
      <c r="DW210" s="77">
        <v>0</v>
      </c>
      <c r="GE210" s="77" t="s">
        <v>427</v>
      </c>
      <c r="GF210" s="77" t="s">
        <v>155</v>
      </c>
      <c r="GG210" s="77" t="s">
        <v>424</v>
      </c>
      <c r="GH210" s="77" t="s">
        <v>446</v>
      </c>
      <c r="GI210" s="77">
        <v>2025</v>
      </c>
      <c r="GJ210" s="77" t="s">
        <v>303</v>
      </c>
      <c r="GK210" s="77">
        <v>4.1186611014017702E-2</v>
      </c>
      <c r="GL210" s="77">
        <v>306.60199899999998</v>
      </c>
      <c r="GM210" s="77">
        <v>2025</v>
      </c>
      <c r="GN210" s="77" t="s">
        <v>175</v>
      </c>
      <c r="GO210" s="77">
        <v>5.3000000000000005E-2</v>
      </c>
      <c r="GP210" s="77">
        <v>3</v>
      </c>
      <c r="GQ210" s="77">
        <v>0</v>
      </c>
      <c r="GR210" s="77" t="s">
        <v>423</v>
      </c>
      <c r="GS210" s="77">
        <v>0</v>
      </c>
      <c r="GT210" s="77">
        <v>0</v>
      </c>
      <c r="GU210" s="77">
        <v>0</v>
      </c>
      <c r="GV210" s="248">
        <v>0</v>
      </c>
      <c r="GW210" s="248">
        <v>0</v>
      </c>
      <c r="GX210" s="77">
        <v>0</v>
      </c>
      <c r="GY210" s="77">
        <v>5.5966209081309413E-2</v>
      </c>
      <c r="GZ210" s="77">
        <v>2.305058483361076E-3</v>
      </c>
    </row>
    <row r="211" spans="3:208" x14ac:dyDescent="0.25">
      <c r="C211" s="246"/>
      <c r="D211" s="246"/>
      <c r="E211" s="246"/>
      <c r="F211" s="246"/>
      <c r="G211" s="246"/>
      <c r="H211" s="246"/>
      <c r="I211" s="247"/>
      <c r="J211" s="247"/>
      <c r="K211" s="247"/>
      <c r="L211" s="124"/>
      <c r="M211" s="247"/>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S211" s="77" t="s">
        <v>927</v>
      </c>
      <c r="AT211" s="77" t="s">
        <v>155</v>
      </c>
      <c r="AU211" s="77" t="s">
        <v>462</v>
      </c>
      <c r="AV211" s="77">
        <v>2023</v>
      </c>
      <c r="AW211" s="77">
        <v>0.87343872827321156</v>
      </c>
      <c r="AX211" s="77">
        <v>0</v>
      </c>
      <c r="AY211" s="77">
        <v>0</v>
      </c>
      <c r="AZ211" s="77">
        <v>0</v>
      </c>
      <c r="BA211" s="77">
        <v>0</v>
      </c>
      <c r="BB211" s="77">
        <v>0</v>
      </c>
      <c r="BC211" s="77">
        <v>0</v>
      </c>
      <c r="BD211" s="77">
        <v>14.532655001324057</v>
      </c>
      <c r="BE211" s="77">
        <v>14.532655001324057</v>
      </c>
      <c r="BF211" s="77">
        <v>0</v>
      </c>
      <c r="BG211" s="77">
        <v>0</v>
      </c>
      <c r="BH211" s="77">
        <v>18.31466474819058</v>
      </c>
      <c r="BI211" s="77">
        <v>18.31466474819058</v>
      </c>
      <c r="BJ211" s="77">
        <v>0</v>
      </c>
      <c r="BK211" s="77">
        <v>0</v>
      </c>
      <c r="BL211" s="77">
        <v>18.31466474819058</v>
      </c>
      <c r="BM211" s="77">
        <v>18.31466474819058</v>
      </c>
      <c r="BN211" s="77">
        <v>0</v>
      </c>
      <c r="BO211" s="77">
        <v>12.693383702789813</v>
      </c>
      <c r="BP211" s="77">
        <v>15.996737486409799</v>
      </c>
      <c r="BQ211" s="77">
        <v>15.996737486409799</v>
      </c>
      <c r="BR211" s="77">
        <v>0</v>
      </c>
      <c r="BS211" s="77">
        <v>0</v>
      </c>
      <c r="BT211" s="77">
        <v>0</v>
      </c>
      <c r="BU211" s="77">
        <v>0</v>
      </c>
      <c r="BV211" s="77">
        <v>18.31466474819058</v>
      </c>
      <c r="BW211" s="77">
        <v>15.996737486409799</v>
      </c>
      <c r="BX211" s="77">
        <v>18.31466474819058</v>
      </c>
      <c r="BY211" s="77">
        <v>15.996737486409799</v>
      </c>
      <c r="CT211" s="77" t="s">
        <v>155</v>
      </c>
      <c r="CU211" s="77" t="s">
        <v>428</v>
      </c>
      <c r="CV211" s="77" t="s">
        <v>439</v>
      </c>
      <c r="CW211" s="77">
        <v>2023</v>
      </c>
      <c r="CX211" s="77">
        <v>0</v>
      </c>
      <c r="CY211" s="77">
        <v>0</v>
      </c>
      <c r="CZ211" s="77">
        <v>0</v>
      </c>
      <c r="DA211" s="77">
        <v>0</v>
      </c>
      <c r="DB211" s="77">
        <v>5.4750346070077667</v>
      </c>
      <c r="DC211" s="77">
        <v>0.71896016785821304</v>
      </c>
      <c r="DD211" s="77">
        <v>3.0714971986151052</v>
      </c>
      <c r="DE211" s="77">
        <v>1.6845772405344479</v>
      </c>
      <c r="DF211" s="77">
        <v>0</v>
      </c>
      <c r="DG211" s="77">
        <v>0.37599181639994955</v>
      </c>
      <c r="DH211" s="77">
        <v>0.37599181639994955</v>
      </c>
      <c r="DI211" s="77">
        <v>0.37599181639994955</v>
      </c>
      <c r="DJ211" s="77">
        <v>5.9343227951754082E-5</v>
      </c>
      <c r="DL211" s="77">
        <v>0</v>
      </c>
      <c r="DM211" s="77">
        <v>0</v>
      </c>
      <c r="DN211" s="77">
        <v>0</v>
      </c>
      <c r="DO211" s="77">
        <v>0</v>
      </c>
      <c r="DP211" s="77">
        <v>2.2312568068616275E-5</v>
      </c>
      <c r="DQ211" s="77">
        <v>2.2312568068616275E-5</v>
      </c>
      <c r="DR211" s="77">
        <v>0</v>
      </c>
      <c r="DS211" s="77">
        <v>2.2312568068616275E-5</v>
      </c>
      <c r="DT211" s="77">
        <v>2.2312568068616275E-5</v>
      </c>
      <c r="DU211" s="77">
        <v>0</v>
      </c>
      <c r="DV211" s="77">
        <v>2.2312568068616275E-5</v>
      </c>
      <c r="DW211" s="77">
        <v>2.2312568068616275E-5</v>
      </c>
      <c r="GE211" s="77" t="s">
        <v>422</v>
      </c>
      <c r="GF211" s="77" t="s">
        <v>155</v>
      </c>
      <c r="GG211" s="77" t="s">
        <v>424</v>
      </c>
      <c r="GH211" s="77" t="s">
        <v>453</v>
      </c>
      <c r="GI211" s="77">
        <v>2021</v>
      </c>
      <c r="GJ211" s="77" t="s">
        <v>305</v>
      </c>
      <c r="GK211" s="77">
        <v>222.22942162783059</v>
      </c>
      <c r="GL211" s="77">
        <v>306.60199899999998</v>
      </c>
      <c r="GM211" s="77">
        <v>2021</v>
      </c>
      <c r="GN211" s="77" t="s">
        <v>175</v>
      </c>
      <c r="GO211" s="77">
        <v>0.13250000000000001</v>
      </c>
      <c r="GP211" s="77">
        <v>3</v>
      </c>
      <c r="GQ211" s="77">
        <v>0</v>
      </c>
      <c r="GR211" s="77" t="s">
        <v>423</v>
      </c>
      <c r="GS211" s="77">
        <v>0.1527377521613833</v>
      </c>
      <c r="GT211" s="77">
        <v>33.942822323559142</v>
      </c>
      <c r="GU211" s="77">
        <v>0.1527377521613833</v>
      </c>
      <c r="GV211" s="248">
        <v>33.942822323559142</v>
      </c>
      <c r="GW211" s="248">
        <v>0</v>
      </c>
      <c r="GX211" s="77">
        <v>0</v>
      </c>
      <c r="GY211" s="77">
        <v>0</v>
      </c>
      <c r="GZ211" s="77">
        <v>0</v>
      </c>
    </row>
    <row r="212" spans="3:208" x14ac:dyDescent="0.25">
      <c r="C212" s="246"/>
      <c r="D212" s="246"/>
      <c r="E212" s="246"/>
      <c r="F212" s="246"/>
      <c r="G212" s="246"/>
      <c r="H212" s="246"/>
      <c r="I212" s="247"/>
      <c r="J212" s="247"/>
      <c r="K212" s="247"/>
      <c r="L212" s="124"/>
      <c r="M212" s="247"/>
      <c r="N212" s="247"/>
      <c r="O212" s="247"/>
      <c r="P212" s="247"/>
      <c r="Q212" s="247"/>
      <c r="R212" s="247"/>
      <c r="S212" s="247"/>
      <c r="T212" s="247"/>
      <c r="U212" s="247"/>
      <c r="V212" s="247"/>
      <c r="W212" s="247"/>
      <c r="X212" s="247"/>
      <c r="Y212" s="247"/>
      <c r="Z212" s="247"/>
      <c r="AA212" s="247"/>
      <c r="AB212" s="247"/>
      <c r="AC212" s="247"/>
      <c r="AD212" s="247"/>
      <c r="AE212" s="247"/>
      <c r="AF212" s="247"/>
      <c r="AG212" s="247"/>
      <c r="AH212" s="247"/>
      <c r="AI212" s="247"/>
      <c r="AJ212" s="247"/>
      <c r="AS212" s="77" t="s">
        <v>927</v>
      </c>
      <c r="AT212" s="77" t="s">
        <v>155</v>
      </c>
      <c r="AU212" s="77" t="s">
        <v>462</v>
      </c>
      <c r="AV212" s="77">
        <v>2024</v>
      </c>
      <c r="AW212" s="77">
        <v>0.81629787689085187</v>
      </c>
      <c r="AX212" s="77">
        <v>0</v>
      </c>
      <c r="AY212" s="77">
        <v>0</v>
      </c>
      <c r="AZ212" s="77">
        <v>0</v>
      </c>
      <c r="BA212" s="77">
        <v>0</v>
      </c>
      <c r="BB212" s="77">
        <v>0</v>
      </c>
      <c r="BC212" s="77">
        <v>0</v>
      </c>
      <c r="BD212" s="77">
        <v>0</v>
      </c>
      <c r="BE212" s="77">
        <v>0</v>
      </c>
      <c r="BF212" s="77">
        <v>0</v>
      </c>
      <c r="BG212" s="77">
        <v>0</v>
      </c>
      <c r="BH212" s="77">
        <v>18.31466474819058</v>
      </c>
      <c r="BI212" s="77">
        <v>18.31466474819058</v>
      </c>
      <c r="BJ212" s="77">
        <v>0</v>
      </c>
      <c r="BK212" s="77">
        <v>0</v>
      </c>
      <c r="BL212" s="77">
        <v>18.31466474819058</v>
      </c>
      <c r="BM212" s="77">
        <v>18.31466474819058</v>
      </c>
      <c r="BN212" s="77">
        <v>0</v>
      </c>
      <c r="BO212" s="77">
        <v>0</v>
      </c>
      <c r="BP212" s="77">
        <v>14.950221949915699</v>
      </c>
      <c r="BQ212" s="77">
        <v>14.950221949915699</v>
      </c>
      <c r="BR212" s="77">
        <v>0</v>
      </c>
      <c r="BS212" s="77">
        <v>0</v>
      </c>
      <c r="BT212" s="77">
        <v>0</v>
      </c>
      <c r="BU212" s="77">
        <v>0</v>
      </c>
      <c r="BV212" s="77">
        <v>18.31466474819058</v>
      </c>
      <c r="BW212" s="77">
        <v>14.950221949915699</v>
      </c>
      <c r="BX212" s="77">
        <v>18.31466474819058</v>
      </c>
      <c r="BY212" s="77">
        <v>14.950221949915699</v>
      </c>
      <c r="CT212" s="77" t="s">
        <v>155</v>
      </c>
      <c r="CU212" s="77" t="s">
        <v>428</v>
      </c>
      <c r="CV212" s="77" t="s">
        <v>439</v>
      </c>
      <c r="CW212" s="77">
        <v>2024</v>
      </c>
      <c r="CX212" s="77">
        <v>0</v>
      </c>
      <c r="CY212" s="77">
        <v>0</v>
      </c>
      <c r="CZ212" s="77">
        <v>0</v>
      </c>
      <c r="DA212" s="77">
        <v>0</v>
      </c>
      <c r="DB212" s="77">
        <v>5.4750346070077667</v>
      </c>
      <c r="DC212" s="77">
        <v>0.71896016785821304</v>
      </c>
      <c r="DD212" s="77">
        <v>3.0714971986151052</v>
      </c>
      <c r="DE212" s="77">
        <v>1.6845772405344479</v>
      </c>
      <c r="DF212" s="77">
        <v>0</v>
      </c>
      <c r="DG212" s="77">
        <v>0</v>
      </c>
      <c r="DH212" s="77">
        <v>0.37599181639994955</v>
      </c>
      <c r="DI212" s="77">
        <v>0.37599181639994955</v>
      </c>
      <c r="DJ212" s="77">
        <v>5.9343227951754082E-5</v>
      </c>
      <c r="DL212" s="77">
        <v>0</v>
      </c>
      <c r="DM212" s="77">
        <v>0</v>
      </c>
      <c r="DN212" s="77">
        <v>0</v>
      </c>
      <c r="DO212" s="77">
        <v>0</v>
      </c>
      <c r="DP212" s="77">
        <v>0</v>
      </c>
      <c r="DQ212" s="77">
        <v>0</v>
      </c>
      <c r="DR212" s="77">
        <v>0</v>
      </c>
      <c r="DS212" s="77">
        <v>2.2312568068616275E-5</v>
      </c>
      <c r="DT212" s="77">
        <v>2.2312568068616275E-5</v>
      </c>
      <c r="DU212" s="77">
        <v>0</v>
      </c>
      <c r="DV212" s="77">
        <v>2.2312568068616275E-5</v>
      </c>
      <c r="DW212" s="77">
        <v>2.2312568068616275E-5</v>
      </c>
      <c r="GE212" s="77" t="s">
        <v>425</v>
      </c>
      <c r="GF212" s="77" t="s">
        <v>155</v>
      </c>
      <c r="GG212" s="77" t="s">
        <v>424</v>
      </c>
      <c r="GH212" s="77" t="s">
        <v>453</v>
      </c>
      <c r="GI212" s="77">
        <v>2021</v>
      </c>
      <c r="GJ212" s="77" t="s">
        <v>301</v>
      </c>
      <c r="GK212" s="77">
        <v>8585.722809247949</v>
      </c>
      <c r="GL212" s="77">
        <v>306.60199899999998</v>
      </c>
      <c r="GM212" s="77">
        <v>2021</v>
      </c>
      <c r="GN212" s="77" t="s">
        <v>175</v>
      </c>
      <c r="GO212" s="77">
        <v>5.3000000000000005E-2</v>
      </c>
      <c r="GP212" s="77">
        <v>3</v>
      </c>
      <c r="GQ212" s="77">
        <v>0</v>
      </c>
      <c r="GR212" s="77" t="s">
        <v>423</v>
      </c>
      <c r="GS212" s="77">
        <v>5.5966209081309413E-2</v>
      </c>
      <c r="GT212" s="77">
        <v>480.51035785653795</v>
      </c>
      <c r="GU212" s="77">
        <v>5.5966209081309413E-2</v>
      </c>
      <c r="GV212" s="248">
        <v>480.51035785653795</v>
      </c>
      <c r="GW212" s="248">
        <v>0</v>
      </c>
      <c r="GX212" s="77">
        <v>0</v>
      </c>
      <c r="GY212" s="77">
        <v>0</v>
      </c>
      <c r="GZ212" s="77">
        <v>0</v>
      </c>
    </row>
    <row r="213" spans="3:208" x14ac:dyDescent="0.25">
      <c r="C213" s="246"/>
      <c r="D213" s="246"/>
      <c r="E213" s="246"/>
      <c r="F213" s="246"/>
      <c r="G213" s="246"/>
      <c r="H213" s="246"/>
      <c r="I213" s="247"/>
      <c r="J213" s="247"/>
      <c r="K213" s="247"/>
      <c r="L213" s="124"/>
      <c r="M213" s="247"/>
      <c r="N213" s="247"/>
      <c r="O213" s="247"/>
      <c r="P213" s="247"/>
      <c r="Q213" s="247"/>
      <c r="R213" s="247"/>
      <c r="S213" s="247"/>
      <c r="T213" s="247"/>
      <c r="U213" s="247"/>
      <c r="V213" s="247"/>
      <c r="W213" s="247"/>
      <c r="X213" s="247"/>
      <c r="Y213" s="247"/>
      <c r="Z213" s="247"/>
      <c r="AA213" s="247"/>
      <c r="AB213" s="247"/>
      <c r="AC213" s="247"/>
      <c r="AD213" s="247"/>
      <c r="AE213" s="247"/>
      <c r="AF213" s="247"/>
      <c r="AG213" s="247"/>
      <c r="AH213" s="247"/>
      <c r="AI213" s="247"/>
      <c r="AJ213" s="247"/>
      <c r="AS213" s="77" t="s">
        <v>927</v>
      </c>
      <c r="AT213" s="77" t="s">
        <v>155</v>
      </c>
      <c r="AU213" s="77" t="s">
        <v>462</v>
      </c>
      <c r="AV213" s="77">
        <v>2025</v>
      </c>
      <c r="AW213" s="77">
        <v>0.76289521204752508</v>
      </c>
      <c r="AX213" s="77">
        <v>0</v>
      </c>
      <c r="AY213" s="77">
        <v>0</v>
      </c>
      <c r="AZ213" s="77">
        <v>0</v>
      </c>
      <c r="BA213" s="77">
        <v>0</v>
      </c>
      <c r="BB213" s="77">
        <v>0</v>
      </c>
      <c r="BC213" s="77">
        <v>0</v>
      </c>
      <c r="BD213" s="77">
        <v>0</v>
      </c>
      <c r="BE213" s="77">
        <v>0</v>
      </c>
      <c r="BF213" s="77">
        <v>0</v>
      </c>
      <c r="BG213" s="77">
        <v>0</v>
      </c>
      <c r="BH213" s="77">
        <v>0</v>
      </c>
      <c r="BI213" s="77">
        <v>0</v>
      </c>
      <c r="BJ213" s="77">
        <v>0</v>
      </c>
      <c r="BK213" s="77">
        <v>0</v>
      </c>
      <c r="BL213" s="77">
        <v>18.31466474819058</v>
      </c>
      <c r="BM213" s="77">
        <v>18.31466474819058</v>
      </c>
      <c r="BN213" s="77">
        <v>0</v>
      </c>
      <c r="BO213" s="77">
        <v>0</v>
      </c>
      <c r="BP213" s="77">
        <v>0</v>
      </c>
      <c r="BQ213" s="77">
        <v>13.972170046650186</v>
      </c>
      <c r="BR213" s="77">
        <v>0</v>
      </c>
      <c r="BS213" s="77">
        <v>0</v>
      </c>
      <c r="BT213" s="77">
        <v>0</v>
      </c>
      <c r="BU213" s="77">
        <v>0</v>
      </c>
      <c r="BV213" s="77">
        <v>0</v>
      </c>
      <c r="BW213" s="77">
        <v>0</v>
      </c>
      <c r="BX213" s="77">
        <v>0</v>
      </c>
      <c r="BY213" s="77">
        <v>0</v>
      </c>
      <c r="CT213" s="77" t="s">
        <v>155</v>
      </c>
      <c r="CU213" s="77" t="s">
        <v>428</v>
      </c>
      <c r="CV213" s="77" t="s">
        <v>439</v>
      </c>
      <c r="CW213" s="77">
        <v>2025</v>
      </c>
      <c r="CX213" s="77">
        <v>0</v>
      </c>
      <c r="CY213" s="77">
        <v>0</v>
      </c>
      <c r="CZ213" s="77">
        <v>0</v>
      </c>
      <c r="DA213" s="77">
        <v>0</v>
      </c>
      <c r="DB213" s="77">
        <v>5.4750346070077667</v>
      </c>
      <c r="DC213" s="77">
        <v>0.71896016785821304</v>
      </c>
      <c r="DD213" s="77">
        <v>3.0714971986151052</v>
      </c>
      <c r="DE213" s="77">
        <v>1.6845772405344479</v>
      </c>
      <c r="DF213" s="77">
        <v>0</v>
      </c>
      <c r="DG213" s="77">
        <v>0</v>
      </c>
      <c r="DH213" s="77">
        <v>0</v>
      </c>
      <c r="DI213" s="77">
        <v>0.37599181639994955</v>
      </c>
      <c r="DJ213" s="77">
        <v>5.9343227951754082E-5</v>
      </c>
      <c r="DL213" s="77">
        <v>0</v>
      </c>
      <c r="DM213" s="77">
        <v>0</v>
      </c>
      <c r="DN213" s="77">
        <v>0</v>
      </c>
      <c r="DO213" s="77">
        <v>0</v>
      </c>
      <c r="DP213" s="77">
        <v>0</v>
      </c>
      <c r="DQ213" s="77">
        <v>0</v>
      </c>
      <c r="DR213" s="77">
        <v>0</v>
      </c>
      <c r="DS213" s="77">
        <v>0</v>
      </c>
      <c r="DT213" s="77">
        <v>0</v>
      </c>
      <c r="DU213" s="77">
        <v>0</v>
      </c>
      <c r="DV213" s="77">
        <v>2.2312568068616275E-5</v>
      </c>
      <c r="DW213" s="77">
        <v>2.2312568068616275E-5</v>
      </c>
      <c r="GE213" s="77" t="s">
        <v>427</v>
      </c>
      <c r="GF213" s="77" t="s">
        <v>155</v>
      </c>
      <c r="GG213" s="77" t="s">
        <v>424</v>
      </c>
      <c r="GH213" s="77" t="s">
        <v>453</v>
      </c>
      <c r="GI213" s="77">
        <v>2021</v>
      </c>
      <c r="GJ213" s="77" t="s">
        <v>303</v>
      </c>
      <c r="GK213" s="77">
        <v>5338.1784104567469</v>
      </c>
      <c r="GL213" s="77">
        <v>306.60199899999998</v>
      </c>
      <c r="GM213" s="77">
        <v>2021</v>
      </c>
      <c r="GN213" s="77" t="s">
        <v>175</v>
      </c>
      <c r="GO213" s="77">
        <v>5.3000000000000005E-2</v>
      </c>
      <c r="GP213" s="77">
        <v>3</v>
      </c>
      <c r="GQ213" s="77">
        <v>0</v>
      </c>
      <c r="GR213" s="77" t="s">
        <v>423</v>
      </c>
      <c r="GS213" s="77">
        <v>5.5966209081309413E-2</v>
      </c>
      <c r="GT213" s="77">
        <v>298.75760903295424</v>
      </c>
      <c r="GU213" s="77">
        <v>5.5966209081309413E-2</v>
      </c>
      <c r="GV213" s="248">
        <v>298.75760903295424</v>
      </c>
      <c r="GW213" s="248">
        <v>0</v>
      </c>
      <c r="GX213" s="77">
        <v>0</v>
      </c>
      <c r="GY213" s="77">
        <v>0</v>
      </c>
      <c r="GZ213" s="77">
        <v>0</v>
      </c>
    </row>
    <row r="214" spans="3:208" x14ac:dyDescent="0.25">
      <c r="C214" s="246"/>
      <c r="D214" s="246"/>
      <c r="E214" s="246"/>
      <c r="F214" s="246"/>
      <c r="G214" s="246"/>
      <c r="H214" s="246"/>
      <c r="I214" s="247"/>
      <c r="J214" s="247"/>
      <c r="K214" s="247"/>
      <c r="L214" s="124"/>
      <c r="M214" s="247"/>
      <c r="N214" s="247"/>
      <c r="O214" s="247"/>
      <c r="P214" s="247"/>
      <c r="Q214" s="247"/>
      <c r="R214" s="247"/>
      <c r="S214" s="247"/>
      <c r="T214" s="247"/>
      <c r="U214" s="247"/>
      <c r="V214" s="247"/>
      <c r="W214" s="247"/>
      <c r="X214" s="247"/>
      <c r="Y214" s="247"/>
      <c r="Z214" s="247"/>
      <c r="AA214" s="247"/>
      <c r="AB214" s="247"/>
      <c r="AC214" s="247"/>
      <c r="AD214" s="247"/>
      <c r="AE214" s="247"/>
      <c r="AF214" s="247"/>
      <c r="AG214" s="247"/>
      <c r="AH214" s="247"/>
      <c r="AI214" s="247"/>
      <c r="AJ214" s="247"/>
      <c r="AS214" s="77" t="s">
        <v>927</v>
      </c>
      <c r="AT214" s="77" t="s">
        <v>155</v>
      </c>
      <c r="AU214" s="77" t="s">
        <v>463</v>
      </c>
      <c r="AV214" s="77">
        <v>2020</v>
      </c>
      <c r="AW214" s="77">
        <v>1</v>
      </c>
      <c r="AX214" s="77">
        <v>0</v>
      </c>
      <c r="AY214" s="77">
        <v>0</v>
      </c>
      <c r="AZ214" s="77">
        <v>3.9833859019134477</v>
      </c>
      <c r="BA214" s="77">
        <v>3.9833859019134477</v>
      </c>
      <c r="BB214" s="77">
        <v>0</v>
      </c>
      <c r="BC214" s="77">
        <v>0</v>
      </c>
      <c r="BD214" s="77">
        <v>0</v>
      </c>
      <c r="BE214" s="77">
        <v>0</v>
      </c>
      <c r="BF214" s="77">
        <v>0</v>
      </c>
      <c r="BG214" s="77">
        <v>0</v>
      </c>
      <c r="BH214" s="77">
        <v>0</v>
      </c>
      <c r="BI214" s="77">
        <v>0</v>
      </c>
      <c r="BJ214" s="77">
        <v>0</v>
      </c>
      <c r="BK214" s="77">
        <v>0</v>
      </c>
      <c r="BL214" s="77">
        <v>0</v>
      </c>
      <c r="BM214" s="77">
        <v>0</v>
      </c>
      <c r="BN214" s="77">
        <v>3.9833859019134477</v>
      </c>
      <c r="BO214" s="77">
        <v>0</v>
      </c>
      <c r="BP214" s="77">
        <v>0</v>
      </c>
      <c r="BQ214" s="77">
        <v>0</v>
      </c>
      <c r="BR214" s="77">
        <v>0</v>
      </c>
      <c r="BS214" s="77">
        <v>0</v>
      </c>
      <c r="BT214" s="77">
        <v>0</v>
      </c>
      <c r="BU214" s="77">
        <v>0</v>
      </c>
      <c r="BV214" s="77">
        <v>0</v>
      </c>
      <c r="BW214" s="77">
        <v>0</v>
      </c>
      <c r="BX214" s="77">
        <v>0</v>
      </c>
      <c r="BY214" s="77">
        <v>0</v>
      </c>
      <c r="CT214" s="77" t="s">
        <v>155</v>
      </c>
      <c r="CU214" s="77" t="s">
        <v>428</v>
      </c>
      <c r="CV214" s="77" t="s">
        <v>446</v>
      </c>
      <c r="CW214" s="77">
        <v>2020</v>
      </c>
      <c r="CX214" s="77">
        <v>0</v>
      </c>
      <c r="CY214" s="77">
        <v>0</v>
      </c>
      <c r="CZ214" s="77">
        <v>0</v>
      </c>
      <c r="DA214" s="77">
        <v>0</v>
      </c>
      <c r="DB214" s="77">
        <v>7.7900575334948527E-2</v>
      </c>
      <c r="DC214" s="77">
        <v>3.6425060683954492E-2</v>
      </c>
      <c r="DD214" s="77">
        <v>1.580872452543254E-3</v>
      </c>
      <c r="DE214" s="77">
        <v>3.989464219845075E-2</v>
      </c>
      <c r="DF214" s="77">
        <v>7.8847092159216314E-3</v>
      </c>
      <c r="DG214" s="77">
        <v>0</v>
      </c>
      <c r="DH214" s="77">
        <v>0</v>
      </c>
      <c r="DI214" s="77">
        <v>0</v>
      </c>
      <c r="DJ214" s="77">
        <v>3.2394132589855409E-3</v>
      </c>
      <c r="DL214" s="77">
        <v>0</v>
      </c>
      <c r="DM214" s="77">
        <v>2.5541831577302022E-5</v>
      </c>
      <c r="DN214" s="77">
        <v>2.5541831577302022E-5</v>
      </c>
      <c r="DO214" s="77">
        <v>0</v>
      </c>
      <c r="DP214" s="77">
        <v>0</v>
      </c>
      <c r="DQ214" s="77">
        <v>0</v>
      </c>
      <c r="DR214" s="77">
        <v>0</v>
      </c>
      <c r="DS214" s="77">
        <v>0</v>
      </c>
      <c r="DT214" s="77">
        <v>0</v>
      </c>
      <c r="DU214" s="77">
        <v>0</v>
      </c>
      <c r="DV214" s="77">
        <v>0</v>
      </c>
      <c r="DW214" s="77">
        <v>0</v>
      </c>
      <c r="GE214" s="77" t="s">
        <v>422</v>
      </c>
      <c r="GF214" s="77" t="s">
        <v>155</v>
      </c>
      <c r="GG214" s="77" t="s">
        <v>424</v>
      </c>
      <c r="GH214" s="77" t="s">
        <v>453</v>
      </c>
      <c r="GI214" s="77">
        <v>2022</v>
      </c>
      <c r="GJ214" s="77" t="s">
        <v>305</v>
      </c>
      <c r="GK214" s="77">
        <v>222.22942162783059</v>
      </c>
      <c r="GL214" s="77">
        <v>306.60199899999998</v>
      </c>
      <c r="GM214" s="77">
        <v>2022</v>
      </c>
      <c r="GN214" s="77" t="s">
        <v>175</v>
      </c>
      <c r="GO214" s="77">
        <v>0.13250000000000001</v>
      </c>
      <c r="GP214" s="77">
        <v>3</v>
      </c>
      <c r="GQ214" s="77">
        <v>0</v>
      </c>
      <c r="GR214" s="77" t="s">
        <v>423</v>
      </c>
      <c r="GS214" s="77">
        <v>0.1527377521613833</v>
      </c>
      <c r="GT214" s="77">
        <v>33.942822323559142</v>
      </c>
      <c r="GU214" s="77">
        <v>0.1527377521613833</v>
      </c>
      <c r="GV214" s="248">
        <v>33.942822323559142</v>
      </c>
      <c r="GW214" s="248">
        <v>0.1527377521613833</v>
      </c>
      <c r="GX214" s="77">
        <v>33.942822323559142</v>
      </c>
      <c r="GY214" s="77">
        <v>0</v>
      </c>
      <c r="GZ214" s="77">
        <v>0</v>
      </c>
    </row>
    <row r="215" spans="3:208" x14ac:dyDescent="0.25">
      <c r="C215" s="246"/>
      <c r="D215" s="246"/>
      <c r="E215" s="246"/>
      <c r="F215" s="246"/>
      <c r="G215" s="246"/>
      <c r="H215" s="246"/>
      <c r="I215" s="247"/>
      <c r="J215" s="247"/>
      <c r="K215" s="247"/>
      <c r="L215" s="124"/>
      <c r="M215" s="247"/>
      <c r="N215" s="247"/>
      <c r="O215" s="247"/>
      <c r="P215" s="247"/>
      <c r="Q215" s="247"/>
      <c r="R215" s="247"/>
      <c r="S215" s="247"/>
      <c r="T215" s="247"/>
      <c r="U215" s="247"/>
      <c r="V215" s="247"/>
      <c r="W215" s="247"/>
      <c r="X215" s="247"/>
      <c r="Y215" s="247"/>
      <c r="Z215" s="247"/>
      <c r="AA215" s="247"/>
      <c r="AB215" s="247"/>
      <c r="AC215" s="247"/>
      <c r="AD215" s="247"/>
      <c r="AE215" s="247"/>
      <c r="AF215" s="247"/>
      <c r="AG215" s="247"/>
      <c r="AH215" s="247"/>
      <c r="AI215" s="247"/>
      <c r="AJ215" s="247"/>
      <c r="AS215" s="77" t="s">
        <v>927</v>
      </c>
      <c r="AT215" s="77" t="s">
        <v>155</v>
      </c>
      <c r="AU215" s="77" t="s">
        <v>463</v>
      </c>
      <c r="AV215" s="77">
        <v>2021</v>
      </c>
      <c r="AW215" s="77">
        <v>1</v>
      </c>
      <c r="AX215" s="77">
        <v>0</v>
      </c>
      <c r="AY215" s="77">
        <v>0</v>
      </c>
      <c r="AZ215" s="77">
        <v>3.9833859019134477</v>
      </c>
      <c r="BA215" s="77">
        <v>3.9833859019134477</v>
      </c>
      <c r="BB215" s="77">
        <v>0</v>
      </c>
      <c r="BC215" s="77">
        <v>0</v>
      </c>
      <c r="BD215" s="77">
        <v>3.9833859019134477</v>
      </c>
      <c r="BE215" s="77">
        <v>3.9833859019134477</v>
      </c>
      <c r="BF215" s="77">
        <v>0</v>
      </c>
      <c r="BG215" s="77">
        <v>0</v>
      </c>
      <c r="BH215" s="77">
        <v>0</v>
      </c>
      <c r="BI215" s="77">
        <v>0</v>
      </c>
      <c r="BJ215" s="77">
        <v>0</v>
      </c>
      <c r="BK215" s="77">
        <v>0</v>
      </c>
      <c r="BL215" s="77">
        <v>0</v>
      </c>
      <c r="BM215" s="77">
        <v>0</v>
      </c>
      <c r="BN215" s="77">
        <v>3.9833859019134477</v>
      </c>
      <c r="BO215" s="77">
        <v>3.9833859019134477</v>
      </c>
      <c r="BP215" s="77">
        <v>0</v>
      </c>
      <c r="BQ215" s="77">
        <v>0</v>
      </c>
      <c r="BR215" s="77">
        <v>0</v>
      </c>
      <c r="BS215" s="77">
        <v>0</v>
      </c>
      <c r="BT215" s="77">
        <v>0</v>
      </c>
      <c r="BU215" s="77">
        <v>0</v>
      </c>
      <c r="BV215" s="77">
        <v>0</v>
      </c>
      <c r="BW215" s="77">
        <v>0</v>
      </c>
      <c r="BX215" s="77">
        <v>0</v>
      </c>
      <c r="BY215" s="77">
        <v>0</v>
      </c>
      <c r="CT215" s="77" t="s">
        <v>155</v>
      </c>
      <c r="CU215" s="77" t="s">
        <v>428</v>
      </c>
      <c r="CV215" s="77" t="s">
        <v>446</v>
      </c>
      <c r="CW215" s="77">
        <v>2021</v>
      </c>
      <c r="CX215" s="77">
        <v>0</v>
      </c>
      <c r="CY215" s="77">
        <v>0</v>
      </c>
      <c r="CZ215" s="77">
        <v>0</v>
      </c>
      <c r="DA215" s="77">
        <v>0</v>
      </c>
      <c r="DB215" s="77">
        <v>7.7900575334948527E-2</v>
      </c>
      <c r="DC215" s="77">
        <v>3.6425060683954492E-2</v>
      </c>
      <c r="DD215" s="77">
        <v>1.580872452543254E-3</v>
      </c>
      <c r="DE215" s="77">
        <v>3.989464219845075E-2</v>
      </c>
      <c r="DF215" s="77">
        <v>7.8847092159216314E-3</v>
      </c>
      <c r="DG215" s="77">
        <v>7.8847092159216314E-3</v>
      </c>
      <c r="DH215" s="77">
        <v>0</v>
      </c>
      <c r="DI215" s="77">
        <v>0</v>
      </c>
      <c r="DJ215" s="77">
        <v>3.2394132589855409E-3</v>
      </c>
      <c r="DL215" s="77">
        <v>0</v>
      </c>
      <c r="DM215" s="77">
        <v>2.5541831577302022E-5</v>
      </c>
      <c r="DN215" s="77">
        <v>2.5541831577302022E-5</v>
      </c>
      <c r="DO215" s="77">
        <v>0</v>
      </c>
      <c r="DP215" s="77">
        <v>2.5541831577302022E-5</v>
      </c>
      <c r="DQ215" s="77">
        <v>2.5541831577302022E-5</v>
      </c>
      <c r="DR215" s="77">
        <v>0</v>
      </c>
      <c r="DS215" s="77">
        <v>0</v>
      </c>
      <c r="DT215" s="77">
        <v>0</v>
      </c>
      <c r="DU215" s="77">
        <v>0</v>
      </c>
      <c r="DV215" s="77">
        <v>0</v>
      </c>
      <c r="DW215" s="77">
        <v>0</v>
      </c>
      <c r="GE215" s="77" t="s">
        <v>425</v>
      </c>
      <c r="GF215" s="77" t="s">
        <v>155</v>
      </c>
      <c r="GG215" s="77" t="s">
        <v>424</v>
      </c>
      <c r="GH215" s="77" t="s">
        <v>453</v>
      </c>
      <c r="GI215" s="77">
        <v>2022</v>
      </c>
      <c r="GJ215" s="77" t="s">
        <v>301</v>
      </c>
      <c r="GK215" s="77">
        <v>8585.722809247949</v>
      </c>
      <c r="GL215" s="77">
        <v>306.60199899999998</v>
      </c>
      <c r="GM215" s="77">
        <v>2022</v>
      </c>
      <c r="GN215" s="77" t="s">
        <v>175</v>
      </c>
      <c r="GO215" s="77">
        <v>5.3000000000000005E-2</v>
      </c>
      <c r="GP215" s="77">
        <v>3</v>
      </c>
      <c r="GQ215" s="77">
        <v>0</v>
      </c>
      <c r="GR215" s="77" t="s">
        <v>423</v>
      </c>
      <c r="GS215" s="77">
        <v>5.5966209081309413E-2</v>
      </c>
      <c r="GT215" s="77">
        <v>480.51035785653795</v>
      </c>
      <c r="GU215" s="77">
        <v>5.5966209081309413E-2</v>
      </c>
      <c r="GV215" s="248">
        <v>480.51035785653795</v>
      </c>
      <c r="GW215" s="248">
        <v>5.5966209081309413E-2</v>
      </c>
      <c r="GX215" s="77">
        <v>480.51035785653795</v>
      </c>
      <c r="GY215" s="77">
        <v>0</v>
      </c>
      <c r="GZ215" s="77">
        <v>0</v>
      </c>
    </row>
    <row r="216" spans="3:208" x14ac:dyDescent="0.25">
      <c r="C216" s="246"/>
      <c r="D216" s="246"/>
      <c r="E216" s="246"/>
      <c r="F216" s="246"/>
      <c r="G216" s="246"/>
      <c r="H216" s="246"/>
      <c r="I216" s="247"/>
      <c r="J216" s="247"/>
      <c r="K216" s="247"/>
      <c r="L216" s="124"/>
      <c r="M216" s="247"/>
      <c r="N216" s="247"/>
      <c r="O216" s="247"/>
      <c r="P216" s="247"/>
      <c r="Q216" s="247"/>
      <c r="R216" s="247"/>
      <c r="S216" s="247"/>
      <c r="T216" s="247"/>
      <c r="U216" s="247"/>
      <c r="V216" s="247"/>
      <c r="W216" s="247"/>
      <c r="X216" s="247"/>
      <c r="Y216" s="247"/>
      <c r="Z216" s="247"/>
      <c r="AA216" s="247"/>
      <c r="AB216" s="247"/>
      <c r="AC216" s="247"/>
      <c r="AD216" s="247"/>
      <c r="AE216" s="247"/>
      <c r="AF216" s="247"/>
      <c r="AG216" s="247"/>
      <c r="AH216" s="247"/>
      <c r="AI216" s="247"/>
      <c r="AJ216" s="247"/>
      <c r="AS216" s="77" t="s">
        <v>927</v>
      </c>
      <c r="AT216" s="77" t="s">
        <v>155</v>
      </c>
      <c r="AU216" s="77" t="s">
        <v>463</v>
      </c>
      <c r="AV216" s="77">
        <v>2022</v>
      </c>
      <c r="AW216" s="77">
        <v>0.93457943925233644</v>
      </c>
      <c r="AX216" s="77">
        <v>0</v>
      </c>
      <c r="AY216" s="77">
        <v>0</v>
      </c>
      <c r="AZ216" s="77">
        <v>3.5080394441553011</v>
      </c>
      <c r="BA216" s="77">
        <v>3.5080394441553011</v>
      </c>
      <c r="BB216" s="77">
        <v>0</v>
      </c>
      <c r="BC216" s="77">
        <v>0</v>
      </c>
      <c r="BD216" s="77">
        <v>3.5080394441553011</v>
      </c>
      <c r="BE216" s="77">
        <v>3.5080394441553011</v>
      </c>
      <c r="BF216" s="77">
        <v>0</v>
      </c>
      <c r="BG216" s="77">
        <v>0</v>
      </c>
      <c r="BH216" s="77">
        <v>5.6445823806682958</v>
      </c>
      <c r="BI216" s="77">
        <v>5.6445823806682958</v>
      </c>
      <c r="BJ216" s="77">
        <v>0</v>
      </c>
      <c r="BK216" s="77">
        <v>0</v>
      </c>
      <c r="BL216" s="77">
        <v>0</v>
      </c>
      <c r="BM216" s="77">
        <v>0</v>
      </c>
      <c r="BN216" s="77">
        <v>3.2785415365937394</v>
      </c>
      <c r="BO216" s="77">
        <v>3.2785415365937394</v>
      </c>
      <c r="BP216" s="77">
        <v>5.2753106361385944</v>
      </c>
      <c r="BQ216" s="77">
        <v>0</v>
      </c>
      <c r="BR216" s="77">
        <v>0</v>
      </c>
      <c r="BS216" s="77">
        <v>0</v>
      </c>
      <c r="BT216" s="77">
        <v>0</v>
      </c>
      <c r="BU216" s="77">
        <v>0</v>
      </c>
      <c r="BV216" s="77">
        <v>5.6445823806682958</v>
      </c>
      <c r="BW216" s="77">
        <v>5.2753106361385944</v>
      </c>
      <c r="BX216" s="77">
        <v>5.6445823806682958</v>
      </c>
      <c r="BY216" s="77">
        <v>5.2753106361385944</v>
      </c>
      <c r="CT216" s="77" t="s">
        <v>155</v>
      </c>
      <c r="CU216" s="77" t="s">
        <v>428</v>
      </c>
      <c r="CV216" s="77" t="s">
        <v>446</v>
      </c>
      <c r="CW216" s="77">
        <v>2022</v>
      </c>
      <c r="CX216" s="77">
        <v>0</v>
      </c>
      <c r="CY216" s="77">
        <v>0</v>
      </c>
      <c r="CZ216" s="77">
        <v>0</v>
      </c>
      <c r="DA216" s="77">
        <v>0</v>
      </c>
      <c r="DB216" s="77">
        <v>7.7900575334948527E-2</v>
      </c>
      <c r="DC216" s="77">
        <v>3.6425060683954492E-2</v>
      </c>
      <c r="DD216" s="77">
        <v>1.580872452543254E-3</v>
      </c>
      <c r="DE216" s="77">
        <v>3.989464219845075E-2</v>
      </c>
      <c r="DF216" s="77">
        <v>7.8847092159216314E-3</v>
      </c>
      <c r="DG216" s="77">
        <v>7.8847092159216314E-3</v>
      </c>
      <c r="DH216" s="77">
        <v>7.8847092159216314E-3</v>
      </c>
      <c r="DI216" s="77">
        <v>0</v>
      </c>
      <c r="DJ216" s="77">
        <v>3.2394132589855409E-3</v>
      </c>
      <c r="DL216" s="77">
        <v>0</v>
      </c>
      <c r="DM216" s="77">
        <v>2.5541831577302022E-5</v>
      </c>
      <c r="DN216" s="77">
        <v>2.5541831577302022E-5</v>
      </c>
      <c r="DO216" s="77">
        <v>0</v>
      </c>
      <c r="DP216" s="77">
        <v>2.5541831577302022E-5</v>
      </c>
      <c r="DQ216" s="77">
        <v>2.5541831577302022E-5</v>
      </c>
      <c r="DR216" s="77">
        <v>0</v>
      </c>
      <c r="DS216" s="77">
        <v>2.5541831577302022E-5</v>
      </c>
      <c r="DT216" s="77">
        <v>2.5541831577302022E-5</v>
      </c>
      <c r="DU216" s="77">
        <v>0</v>
      </c>
      <c r="DV216" s="77">
        <v>0</v>
      </c>
      <c r="DW216" s="77">
        <v>0</v>
      </c>
      <c r="GE216" s="77" t="s">
        <v>427</v>
      </c>
      <c r="GF216" s="77" t="s">
        <v>155</v>
      </c>
      <c r="GG216" s="77" t="s">
        <v>424</v>
      </c>
      <c r="GH216" s="77" t="s">
        <v>453</v>
      </c>
      <c r="GI216" s="77">
        <v>2022</v>
      </c>
      <c r="GJ216" s="77" t="s">
        <v>303</v>
      </c>
      <c r="GK216" s="77">
        <v>5338.1784104567469</v>
      </c>
      <c r="GL216" s="77">
        <v>306.60199899999998</v>
      </c>
      <c r="GM216" s="77">
        <v>2022</v>
      </c>
      <c r="GN216" s="77" t="s">
        <v>175</v>
      </c>
      <c r="GO216" s="77">
        <v>5.3000000000000005E-2</v>
      </c>
      <c r="GP216" s="77">
        <v>3</v>
      </c>
      <c r="GQ216" s="77">
        <v>0</v>
      </c>
      <c r="GR216" s="77" t="s">
        <v>423</v>
      </c>
      <c r="GS216" s="77">
        <v>5.5966209081309413E-2</v>
      </c>
      <c r="GT216" s="77">
        <v>298.75760903295424</v>
      </c>
      <c r="GU216" s="77">
        <v>5.5966209081309413E-2</v>
      </c>
      <c r="GV216" s="248">
        <v>298.75760903295424</v>
      </c>
      <c r="GW216" s="248">
        <v>5.5966209081309413E-2</v>
      </c>
      <c r="GX216" s="77">
        <v>298.75760903295424</v>
      </c>
      <c r="GY216" s="77">
        <v>0</v>
      </c>
      <c r="GZ216" s="77">
        <v>0</v>
      </c>
    </row>
    <row r="217" spans="3:208" x14ac:dyDescent="0.25">
      <c r="C217" s="246"/>
      <c r="D217" s="246"/>
      <c r="E217" s="246"/>
      <c r="F217" s="246"/>
      <c r="G217" s="246"/>
      <c r="H217" s="246"/>
      <c r="I217" s="247"/>
      <c r="J217" s="247"/>
      <c r="K217" s="247"/>
      <c r="L217" s="124"/>
      <c r="M217" s="247"/>
      <c r="N217" s="247"/>
      <c r="O217" s="247"/>
      <c r="P217" s="247"/>
      <c r="Q217" s="247"/>
      <c r="R217" s="247"/>
      <c r="S217" s="247"/>
      <c r="T217" s="247"/>
      <c r="U217" s="247"/>
      <c r="V217" s="247"/>
      <c r="W217" s="247"/>
      <c r="X217" s="247"/>
      <c r="Y217" s="247"/>
      <c r="Z217" s="247"/>
      <c r="AA217" s="247"/>
      <c r="AB217" s="247"/>
      <c r="AC217" s="247"/>
      <c r="AD217" s="247"/>
      <c r="AE217" s="247"/>
      <c r="AF217" s="247"/>
      <c r="AG217" s="247"/>
      <c r="AH217" s="247"/>
      <c r="AI217" s="247"/>
      <c r="AJ217" s="247"/>
      <c r="AS217" s="77" t="s">
        <v>927</v>
      </c>
      <c r="AT217" s="77" t="s">
        <v>155</v>
      </c>
      <c r="AU217" s="77" t="s">
        <v>463</v>
      </c>
      <c r="AV217" s="77">
        <v>2023</v>
      </c>
      <c r="AW217" s="77">
        <v>0.87343872827321156</v>
      </c>
      <c r="AX217" s="77">
        <v>0</v>
      </c>
      <c r="AY217" s="77">
        <v>0</v>
      </c>
      <c r="AZ217" s="77">
        <v>0</v>
      </c>
      <c r="BA217" s="77">
        <v>0</v>
      </c>
      <c r="BB217" s="77">
        <v>0</v>
      </c>
      <c r="BC217" s="77">
        <v>0</v>
      </c>
      <c r="BD217" s="77">
        <v>3.6377747005981074</v>
      </c>
      <c r="BE217" s="77">
        <v>3.6377747005981074</v>
      </c>
      <c r="BF217" s="77">
        <v>0</v>
      </c>
      <c r="BG217" s="77">
        <v>0</v>
      </c>
      <c r="BH217" s="77">
        <v>5.85343552195671</v>
      </c>
      <c r="BI217" s="77">
        <v>5.85343552195671</v>
      </c>
      <c r="BJ217" s="77">
        <v>0</v>
      </c>
      <c r="BK217" s="77">
        <v>0</v>
      </c>
      <c r="BL217" s="77">
        <v>5.85343552195671</v>
      </c>
      <c r="BM217" s="77">
        <v>5.85343552195671</v>
      </c>
      <c r="BN217" s="77">
        <v>0</v>
      </c>
      <c r="BO217" s="77">
        <v>3.1773733082348738</v>
      </c>
      <c r="BP217" s="77">
        <v>5.1126172783271109</v>
      </c>
      <c r="BQ217" s="77">
        <v>5.1126172783271109</v>
      </c>
      <c r="BR217" s="77">
        <v>0</v>
      </c>
      <c r="BS217" s="77">
        <v>0</v>
      </c>
      <c r="BT217" s="77">
        <v>0</v>
      </c>
      <c r="BU217" s="77">
        <v>0</v>
      </c>
      <c r="BV217" s="77">
        <v>5.85343552195671</v>
      </c>
      <c r="BW217" s="77">
        <v>5.1126172783271109</v>
      </c>
      <c r="BX217" s="77">
        <v>5.85343552195671</v>
      </c>
      <c r="BY217" s="77">
        <v>5.1126172783271109</v>
      </c>
      <c r="CT217" s="77" t="s">
        <v>155</v>
      </c>
      <c r="CU217" s="77" t="s">
        <v>428</v>
      </c>
      <c r="CV217" s="77" t="s">
        <v>446</v>
      </c>
      <c r="CW217" s="77">
        <v>2023</v>
      </c>
      <c r="CX217" s="77">
        <v>0</v>
      </c>
      <c r="CY217" s="77">
        <v>0</v>
      </c>
      <c r="CZ217" s="77">
        <v>0</v>
      </c>
      <c r="DA217" s="77">
        <v>0</v>
      </c>
      <c r="DB217" s="77">
        <v>8.0408269036977231E-2</v>
      </c>
      <c r="DC217" s="77">
        <v>3.7590224611390742E-2</v>
      </c>
      <c r="DD217" s="77">
        <v>1.631433411568734E-3</v>
      </c>
      <c r="DE217" s="77">
        <v>4.1186611014017743E-2</v>
      </c>
      <c r="DF217" s="77">
        <v>0</v>
      </c>
      <c r="DG217" s="77">
        <v>8.1378100371604974E-3</v>
      </c>
      <c r="DH217" s="77">
        <v>8.1378100371604974E-3</v>
      </c>
      <c r="DI217" s="77">
        <v>8.1378100371604974E-3</v>
      </c>
      <c r="DJ217" s="77">
        <v>3.2394132589855409E-3</v>
      </c>
      <c r="DL217" s="77">
        <v>0</v>
      </c>
      <c r="DM217" s="77">
        <v>0</v>
      </c>
      <c r="DN217" s="77">
        <v>0</v>
      </c>
      <c r="DO217" s="77">
        <v>0</v>
      </c>
      <c r="DP217" s="77">
        <v>2.6361729733483334E-5</v>
      </c>
      <c r="DQ217" s="77">
        <v>2.6361729733483334E-5</v>
      </c>
      <c r="DR217" s="77">
        <v>0</v>
      </c>
      <c r="DS217" s="77">
        <v>2.6361729733483334E-5</v>
      </c>
      <c r="DT217" s="77">
        <v>2.6361729733483334E-5</v>
      </c>
      <c r="DU217" s="77">
        <v>0</v>
      </c>
      <c r="DV217" s="77">
        <v>2.6361729733483334E-5</v>
      </c>
      <c r="DW217" s="77">
        <v>2.6361729733483334E-5</v>
      </c>
      <c r="GE217" s="77" t="s">
        <v>422</v>
      </c>
      <c r="GF217" s="77" t="s">
        <v>155</v>
      </c>
      <c r="GG217" s="77" t="s">
        <v>424</v>
      </c>
      <c r="GH217" s="77" t="s">
        <v>453</v>
      </c>
      <c r="GI217" s="77">
        <v>2023</v>
      </c>
      <c r="GJ217" s="77" t="s">
        <v>305</v>
      </c>
      <c r="GK217" s="77">
        <v>233.2300768079393</v>
      </c>
      <c r="GL217" s="77">
        <v>306.60199899999998</v>
      </c>
      <c r="GM217" s="77">
        <v>2023</v>
      </c>
      <c r="GN217" s="77" t="s">
        <v>175</v>
      </c>
      <c r="GO217" s="77">
        <v>0.13250000000000001</v>
      </c>
      <c r="GP217" s="77">
        <v>3</v>
      </c>
      <c r="GQ217" s="77">
        <v>0</v>
      </c>
      <c r="GR217" s="77" t="s">
        <v>423</v>
      </c>
      <c r="GS217" s="77">
        <v>0</v>
      </c>
      <c r="GT217" s="77">
        <v>0</v>
      </c>
      <c r="GU217" s="77">
        <v>0.1527377521613833</v>
      </c>
      <c r="GV217" s="248">
        <v>35.623037668071426</v>
      </c>
      <c r="GW217" s="248">
        <v>0.1527377521613833</v>
      </c>
      <c r="GX217" s="77">
        <v>35.623037668071426</v>
      </c>
      <c r="GY217" s="77">
        <v>0.1527377521613833</v>
      </c>
      <c r="GZ217" s="77">
        <v>35.623037668071426</v>
      </c>
    </row>
    <row r="218" spans="3:208" x14ac:dyDescent="0.25">
      <c r="C218" s="246"/>
      <c r="D218" s="246"/>
      <c r="E218" s="246"/>
      <c r="F218" s="246"/>
      <c r="G218" s="246"/>
      <c r="H218" s="246"/>
      <c r="I218" s="247"/>
      <c r="J218" s="247"/>
      <c r="K218" s="247"/>
      <c r="L218" s="124"/>
      <c r="M218" s="247"/>
      <c r="N218" s="247"/>
      <c r="O218" s="247"/>
      <c r="P218" s="247"/>
      <c r="Q218" s="247"/>
      <c r="R218" s="247"/>
      <c r="S218" s="247"/>
      <c r="T218" s="247"/>
      <c r="U218" s="247"/>
      <c r="V218" s="247"/>
      <c r="W218" s="247"/>
      <c r="X218" s="247"/>
      <c r="Y218" s="247"/>
      <c r="Z218" s="247"/>
      <c r="AA218" s="247"/>
      <c r="AB218" s="247"/>
      <c r="AC218" s="247"/>
      <c r="AD218" s="247"/>
      <c r="AE218" s="247"/>
      <c r="AF218" s="247"/>
      <c r="AG218" s="247"/>
      <c r="AH218" s="247"/>
      <c r="AI218" s="247"/>
      <c r="AJ218" s="247"/>
      <c r="AS218" s="77" t="s">
        <v>927</v>
      </c>
      <c r="AT218" s="77" t="s">
        <v>155</v>
      </c>
      <c r="AU218" s="77" t="s">
        <v>463</v>
      </c>
      <c r="AV218" s="77">
        <v>2024</v>
      </c>
      <c r="AW218" s="77">
        <v>0.81629787689085187</v>
      </c>
      <c r="AX218" s="77">
        <v>0</v>
      </c>
      <c r="AY218" s="77">
        <v>0</v>
      </c>
      <c r="AZ218" s="77">
        <v>0</v>
      </c>
      <c r="BA218" s="77">
        <v>0</v>
      </c>
      <c r="BB218" s="77">
        <v>0</v>
      </c>
      <c r="BC218" s="77">
        <v>0</v>
      </c>
      <c r="BD218" s="77">
        <v>0</v>
      </c>
      <c r="BE218" s="77">
        <v>0</v>
      </c>
      <c r="BF218" s="77">
        <v>0</v>
      </c>
      <c r="BG218" s="77">
        <v>0</v>
      </c>
      <c r="BH218" s="77">
        <v>5.85343552195671</v>
      </c>
      <c r="BI218" s="77">
        <v>5.85343552195671</v>
      </c>
      <c r="BJ218" s="77">
        <v>0</v>
      </c>
      <c r="BK218" s="77">
        <v>0</v>
      </c>
      <c r="BL218" s="77">
        <v>5.85343552195671</v>
      </c>
      <c r="BM218" s="77">
        <v>5.85343552195671</v>
      </c>
      <c r="BN218" s="77">
        <v>0</v>
      </c>
      <c r="BO218" s="77">
        <v>0</v>
      </c>
      <c r="BP218" s="77">
        <v>4.7781469890907573</v>
      </c>
      <c r="BQ218" s="77">
        <v>4.7781469890907573</v>
      </c>
      <c r="BR218" s="77">
        <v>0</v>
      </c>
      <c r="BS218" s="77">
        <v>0</v>
      </c>
      <c r="BT218" s="77">
        <v>0</v>
      </c>
      <c r="BU218" s="77">
        <v>0</v>
      </c>
      <c r="BV218" s="77">
        <v>5.85343552195671</v>
      </c>
      <c r="BW218" s="77">
        <v>4.7781469890907573</v>
      </c>
      <c r="BX218" s="77">
        <v>5.85343552195671</v>
      </c>
      <c r="BY218" s="77">
        <v>4.7781469890907573</v>
      </c>
      <c r="CT218" s="77" t="s">
        <v>155</v>
      </c>
      <c r="CU218" s="77" t="s">
        <v>428</v>
      </c>
      <c r="CV218" s="77" t="s">
        <v>446</v>
      </c>
      <c r="CW218" s="77">
        <v>2024</v>
      </c>
      <c r="CX218" s="77">
        <v>0</v>
      </c>
      <c r="CY218" s="77">
        <v>0</v>
      </c>
      <c r="CZ218" s="77">
        <v>0</v>
      </c>
      <c r="DA218" s="77">
        <v>0</v>
      </c>
      <c r="DB218" s="77">
        <v>8.0408269036977231E-2</v>
      </c>
      <c r="DC218" s="77">
        <v>3.7590224611390742E-2</v>
      </c>
      <c r="DD218" s="77">
        <v>1.631433411568734E-3</v>
      </c>
      <c r="DE218" s="77">
        <v>4.1186611014017743E-2</v>
      </c>
      <c r="DF218" s="77">
        <v>0</v>
      </c>
      <c r="DG218" s="77">
        <v>0</v>
      </c>
      <c r="DH218" s="77">
        <v>8.1378100371604974E-3</v>
      </c>
      <c r="DI218" s="77">
        <v>8.1378100371604974E-3</v>
      </c>
      <c r="DJ218" s="77">
        <v>3.2394132589855409E-3</v>
      </c>
      <c r="DL218" s="77">
        <v>0</v>
      </c>
      <c r="DM218" s="77">
        <v>0</v>
      </c>
      <c r="DN218" s="77">
        <v>0</v>
      </c>
      <c r="DO218" s="77">
        <v>0</v>
      </c>
      <c r="DP218" s="77">
        <v>0</v>
      </c>
      <c r="DQ218" s="77">
        <v>0</v>
      </c>
      <c r="DR218" s="77">
        <v>0</v>
      </c>
      <c r="DS218" s="77">
        <v>2.6361729733483334E-5</v>
      </c>
      <c r="DT218" s="77">
        <v>2.6361729733483334E-5</v>
      </c>
      <c r="DU218" s="77">
        <v>0</v>
      </c>
      <c r="DV218" s="77">
        <v>2.6361729733483334E-5</v>
      </c>
      <c r="DW218" s="77">
        <v>2.6361729733483334E-5</v>
      </c>
      <c r="GE218" s="77" t="s">
        <v>425</v>
      </c>
      <c r="GF218" s="77" t="s">
        <v>155</v>
      </c>
      <c r="GG218" s="77" t="s">
        <v>424</v>
      </c>
      <c r="GH218" s="77" t="s">
        <v>453</v>
      </c>
      <c r="GI218" s="77">
        <v>2023</v>
      </c>
      <c r="GJ218" s="77" t="s">
        <v>301</v>
      </c>
      <c r="GK218" s="77">
        <v>8896.5159934285984</v>
      </c>
      <c r="GL218" s="77">
        <v>306.60199899999998</v>
      </c>
      <c r="GM218" s="77">
        <v>2023</v>
      </c>
      <c r="GN218" s="77" t="s">
        <v>175</v>
      </c>
      <c r="GO218" s="77">
        <v>5.3000000000000005E-2</v>
      </c>
      <c r="GP218" s="77">
        <v>3</v>
      </c>
      <c r="GQ218" s="77">
        <v>0</v>
      </c>
      <c r="GR218" s="77" t="s">
        <v>423</v>
      </c>
      <c r="GS218" s="77">
        <v>0</v>
      </c>
      <c r="GT218" s="77">
        <v>0</v>
      </c>
      <c r="GU218" s="77">
        <v>5.5966209081309413E-2</v>
      </c>
      <c r="GV218" s="248">
        <v>497.90427418343808</v>
      </c>
      <c r="GW218" s="248">
        <v>5.5966209081309413E-2</v>
      </c>
      <c r="GX218" s="77">
        <v>497.90427418343808</v>
      </c>
      <c r="GY218" s="77">
        <v>5.5966209081309413E-2</v>
      </c>
      <c r="GZ218" s="77">
        <v>497.90427418343808</v>
      </c>
    </row>
    <row r="219" spans="3:208" x14ac:dyDescent="0.25">
      <c r="C219" s="246"/>
      <c r="D219" s="246"/>
      <c r="E219" s="246"/>
      <c r="F219" s="246"/>
      <c r="G219" s="246"/>
      <c r="H219" s="246"/>
      <c r="I219" s="247"/>
      <c r="J219" s="247"/>
      <c r="K219" s="247"/>
      <c r="L219" s="124"/>
      <c r="M219" s="247"/>
      <c r="N219" s="247"/>
      <c r="O219" s="247"/>
      <c r="P219" s="247"/>
      <c r="Q219" s="247"/>
      <c r="R219" s="247"/>
      <c r="S219" s="247"/>
      <c r="T219" s="247"/>
      <c r="U219" s="247"/>
      <c r="V219" s="247"/>
      <c r="W219" s="247"/>
      <c r="X219" s="247"/>
      <c r="Y219" s="247"/>
      <c r="Z219" s="247"/>
      <c r="AA219" s="247"/>
      <c r="AB219" s="247"/>
      <c r="AC219" s="247"/>
      <c r="AD219" s="247"/>
      <c r="AE219" s="247"/>
      <c r="AF219" s="247"/>
      <c r="AG219" s="247"/>
      <c r="AH219" s="247"/>
      <c r="AI219" s="247"/>
      <c r="AJ219" s="247"/>
      <c r="AS219" s="77" t="s">
        <v>927</v>
      </c>
      <c r="AT219" s="77" t="s">
        <v>155</v>
      </c>
      <c r="AU219" s="77" t="s">
        <v>463</v>
      </c>
      <c r="AV219" s="77">
        <v>2025</v>
      </c>
      <c r="AW219" s="77">
        <v>0.76289521204752508</v>
      </c>
      <c r="AX219" s="77">
        <v>0</v>
      </c>
      <c r="AY219" s="77">
        <v>0</v>
      </c>
      <c r="AZ219" s="77">
        <v>0</v>
      </c>
      <c r="BA219" s="77">
        <v>0</v>
      </c>
      <c r="BB219" s="77">
        <v>0</v>
      </c>
      <c r="BC219" s="77">
        <v>0</v>
      </c>
      <c r="BD219" s="77">
        <v>0</v>
      </c>
      <c r="BE219" s="77">
        <v>0</v>
      </c>
      <c r="BF219" s="77">
        <v>0</v>
      </c>
      <c r="BG219" s="77">
        <v>0</v>
      </c>
      <c r="BH219" s="77">
        <v>0</v>
      </c>
      <c r="BI219" s="77">
        <v>0</v>
      </c>
      <c r="BJ219" s="77">
        <v>0</v>
      </c>
      <c r="BK219" s="77">
        <v>0</v>
      </c>
      <c r="BL219" s="77">
        <v>5.85343552195671</v>
      </c>
      <c r="BM219" s="77">
        <v>5.85343552195671</v>
      </c>
      <c r="BN219" s="77">
        <v>0</v>
      </c>
      <c r="BO219" s="77">
        <v>0</v>
      </c>
      <c r="BP219" s="77">
        <v>0</v>
      </c>
      <c r="BQ219" s="77">
        <v>4.4655579337296798</v>
      </c>
      <c r="BR219" s="77">
        <v>0</v>
      </c>
      <c r="BS219" s="77">
        <v>0</v>
      </c>
      <c r="BT219" s="77">
        <v>0</v>
      </c>
      <c r="BU219" s="77">
        <v>0</v>
      </c>
      <c r="BV219" s="77">
        <v>0</v>
      </c>
      <c r="BW219" s="77">
        <v>0</v>
      </c>
      <c r="BX219" s="77">
        <v>0</v>
      </c>
      <c r="BY219" s="77">
        <v>0</v>
      </c>
      <c r="CT219" s="77" t="s">
        <v>155</v>
      </c>
      <c r="CU219" s="77" t="s">
        <v>428</v>
      </c>
      <c r="CV219" s="77" t="s">
        <v>446</v>
      </c>
      <c r="CW219" s="77">
        <v>2025</v>
      </c>
      <c r="CX219" s="77">
        <v>0</v>
      </c>
      <c r="CY219" s="77">
        <v>0</v>
      </c>
      <c r="CZ219" s="77">
        <v>0</v>
      </c>
      <c r="DA219" s="77">
        <v>0</v>
      </c>
      <c r="DB219" s="77">
        <v>8.0408269036977231E-2</v>
      </c>
      <c r="DC219" s="77">
        <v>3.7590224611390742E-2</v>
      </c>
      <c r="DD219" s="77">
        <v>1.631433411568734E-3</v>
      </c>
      <c r="DE219" s="77">
        <v>4.1186611014017743E-2</v>
      </c>
      <c r="DF219" s="77">
        <v>0</v>
      </c>
      <c r="DG219" s="77">
        <v>0</v>
      </c>
      <c r="DH219" s="77">
        <v>0</v>
      </c>
      <c r="DI219" s="77">
        <v>8.1378100371604974E-3</v>
      </c>
      <c r="DJ219" s="77">
        <v>3.2394132589855409E-3</v>
      </c>
      <c r="DL219" s="77">
        <v>0</v>
      </c>
      <c r="DM219" s="77">
        <v>0</v>
      </c>
      <c r="DN219" s="77">
        <v>0</v>
      </c>
      <c r="DO219" s="77">
        <v>0</v>
      </c>
      <c r="DP219" s="77">
        <v>0</v>
      </c>
      <c r="DQ219" s="77">
        <v>0</v>
      </c>
      <c r="DR219" s="77">
        <v>0</v>
      </c>
      <c r="DS219" s="77">
        <v>0</v>
      </c>
      <c r="DT219" s="77">
        <v>0</v>
      </c>
      <c r="DU219" s="77">
        <v>0</v>
      </c>
      <c r="DV219" s="77">
        <v>2.6361729733483334E-5</v>
      </c>
      <c r="DW219" s="77">
        <v>2.6361729733483334E-5</v>
      </c>
      <c r="GE219" s="77" t="s">
        <v>427</v>
      </c>
      <c r="GF219" s="77" t="s">
        <v>155</v>
      </c>
      <c r="GG219" s="77" t="s">
        <v>424</v>
      </c>
      <c r="GH219" s="77" t="s">
        <v>453</v>
      </c>
      <c r="GI219" s="77">
        <v>2023</v>
      </c>
      <c r="GJ219" s="77" t="s">
        <v>303</v>
      </c>
      <c r="GK219" s="77">
        <v>5534.8914862000947</v>
      </c>
      <c r="GL219" s="77">
        <v>306.60199899999998</v>
      </c>
      <c r="GM219" s="77">
        <v>2023</v>
      </c>
      <c r="GN219" s="77" t="s">
        <v>175</v>
      </c>
      <c r="GO219" s="77">
        <v>5.3000000000000005E-2</v>
      </c>
      <c r="GP219" s="77">
        <v>3</v>
      </c>
      <c r="GQ219" s="77">
        <v>0</v>
      </c>
      <c r="GR219" s="77" t="s">
        <v>423</v>
      </c>
      <c r="GS219" s="77">
        <v>0</v>
      </c>
      <c r="GT219" s="77">
        <v>0</v>
      </c>
      <c r="GU219" s="77">
        <v>5.5966209081309413E-2</v>
      </c>
      <c r="GV219" s="248">
        <v>309.76689415903388</v>
      </c>
      <c r="GW219" s="248">
        <v>5.5966209081309413E-2</v>
      </c>
      <c r="GX219" s="77">
        <v>309.76689415903388</v>
      </c>
      <c r="GY219" s="77">
        <v>5.5966209081309413E-2</v>
      </c>
      <c r="GZ219" s="77">
        <v>309.76689415903388</v>
      </c>
    </row>
    <row r="220" spans="3:208" x14ac:dyDescent="0.25">
      <c r="C220" s="246"/>
      <c r="D220" s="246"/>
      <c r="E220" s="246"/>
      <c r="F220" s="246"/>
      <c r="G220" s="246"/>
      <c r="H220" s="246"/>
      <c r="I220" s="247"/>
      <c r="J220" s="247"/>
      <c r="K220" s="247"/>
      <c r="L220" s="124"/>
      <c r="M220" s="247"/>
      <c r="N220" s="247"/>
      <c r="O220" s="247"/>
      <c r="P220" s="247"/>
      <c r="Q220" s="247"/>
      <c r="R220" s="247"/>
      <c r="S220" s="247"/>
      <c r="T220" s="247"/>
      <c r="U220" s="247"/>
      <c r="V220" s="247"/>
      <c r="W220" s="247"/>
      <c r="X220" s="247"/>
      <c r="Y220" s="247"/>
      <c r="Z220" s="247"/>
      <c r="AA220" s="247"/>
      <c r="AB220" s="247"/>
      <c r="AC220" s="247"/>
      <c r="AD220" s="247"/>
      <c r="AE220" s="247"/>
      <c r="AF220" s="247"/>
      <c r="AG220" s="247"/>
      <c r="AH220" s="247"/>
      <c r="AI220" s="247"/>
      <c r="AJ220" s="247"/>
      <c r="AS220" s="77" t="s">
        <v>927</v>
      </c>
      <c r="AT220" s="77" t="s">
        <v>155</v>
      </c>
      <c r="AU220" s="77" t="s">
        <v>464</v>
      </c>
      <c r="AV220" s="77">
        <v>2020</v>
      </c>
      <c r="AW220" s="77">
        <v>1</v>
      </c>
      <c r="AX220" s="77">
        <v>0</v>
      </c>
      <c r="AY220" s="77">
        <v>0</v>
      </c>
      <c r="AZ220" s="77">
        <v>1.4600684231236194</v>
      </c>
      <c r="BA220" s="77">
        <v>1.4600684231236194</v>
      </c>
      <c r="BB220" s="77">
        <v>0</v>
      </c>
      <c r="BC220" s="77">
        <v>0</v>
      </c>
      <c r="BD220" s="77">
        <v>0</v>
      </c>
      <c r="BE220" s="77">
        <v>0</v>
      </c>
      <c r="BF220" s="77">
        <v>0</v>
      </c>
      <c r="BG220" s="77">
        <v>0</v>
      </c>
      <c r="BH220" s="77">
        <v>0</v>
      </c>
      <c r="BI220" s="77">
        <v>0</v>
      </c>
      <c r="BJ220" s="77">
        <v>0</v>
      </c>
      <c r="BK220" s="77">
        <v>0</v>
      </c>
      <c r="BL220" s="77">
        <v>0</v>
      </c>
      <c r="BM220" s="77">
        <v>0</v>
      </c>
      <c r="BN220" s="77">
        <v>1.4600684231236194</v>
      </c>
      <c r="BO220" s="77">
        <v>0</v>
      </c>
      <c r="BP220" s="77">
        <v>0</v>
      </c>
      <c r="BQ220" s="77">
        <v>0</v>
      </c>
      <c r="BR220" s="77">
        <v>0</v>
      </c>
      <c r="BS220" s="77">
        <v>0</v>
      </c>
      <c r="BT220" s="77">
        <v>0</v>
      </c>
      <c r="BU220" s="77">
        <v>0</v>
      </c>
      <c r="BV220" s="77">
        <v>0</v>
      </c>
      <c r="BW220" s="77">
        <v>0</v>
      </c>
      <c r="BX220" s="77">
        <v>0</v>
      </c>
      <c r="BY220" s="77">
        <v>0</v>
      </c>
      <c r="CT220" s="77" t="s">
        <v>155</v>
      </c>
      <c r="CU220" s="77" t="s">
        <v>428</v>
      </c>
      <c r="CV220" s="77" t="s">
        <v>453</v>
      </c>
      <c r="CW220" s="77">
        <v>2020</v>
      </c>
      <c r="CX220" s="77">
        <v>0</v>
      </c>
      <c r="CY220" s="77">
        <v>0</v>
      </c>
      <c r="CZ220" s="77">
        <v>0</v>
      </c>
      <c r="DA220" s="77">
        <v>0</v>
      </c>
      <c r="DB220" s="77">
        <v>14146.130641332529</v>
      </c>
      <c r="DC220" s="77">
        <v>222.22942162783059</v>
      </c>
      <c r="DD220" s="77">
        <v>8585.7228092479472</v>
      </c>
      <c r="DE220" s="77">
        <v>5338.1784104567469</v>
      </c>
      <c r="DF220" s="77">
        <v>813.21078921305116</v>
      </c>
      <c r="DG220" s="77">
        <v>0</v>
      </c>
      <c r="DH220" s="77">
        <v>0</v>
      </c>
      <c r="DI220" s="77">
        <v>0</v>
      </c>
      <c r="DJ220" s="77">
        <v>1.7887620266133751E-4</v>
      </c>
      <c r="DL220" s="77">
        <v>0</v>
      </c>
      <c r="DM220" s="77">
        <v>0.14546405793765996</v>
      </c>
      <c r="DN220" s="77">
        <v>0.14546405793765996</v>
      </c>
      <c r="DO220" s="77">
        <v>0</v>
      </c>
      <c r="DP220" s="77">
        <v>0</v>
      </c>
      <c r="DQ220" s="77">
        <v>0</v>
      </c>
      <c r="DR220" s="77">
        <v>0</v>
      </c>
      <c r="DS220" s="77">
        <v>0</v>
      </c>
      <c r="DT220" s="77">
        <v>0</v>
      </c>
      <c r="DU220" s="77">
        <v>0</v>
      </c>
      <c r="DV220" s="77">
        <v>0</v>
      </c>
      <c r="DW220" s="77">
        <v>0</v>
      </c>
      <c r="GE220" s="77" t="s">
        <v>422</v>
      </c>
      <c r="GF220" s="77" t="s">
        <v>155</v>
      </c>
      <c r="GG220" s="77" t="s">
        <v>424</v>
      </c>
      <c r="GH220" s="77" t="s">
        <v>453</v>
      </c>
      <c r="GI220" s="77">
        <v>2024</v>
      </c>
      <c r="GJ220" s="77" t="s">
        <v>305</v>
      </c>
      <c r="GK220" s="77">
        <v>233.2300768079393</v>
      </c>
      <c r="GL220" s="77">
        <v>306.60199899999998</v>
      </c>
      <c r="GM220" s="77">
        <v>2024</v>
      </c>
      <c r="GN220" s="77" t="s">
        <v>175</v>
      </c>
      <c r="GO220" s="77">
        <v>0.13250000000000001</v>
      </c>
      <c r="GP220" s="77">
        <v>3</v>
      </c>
      <c r="GQ220" s="77">
        <v>0</v>
      </c>
      <c r="GR220" s="77" t="s">
        <v>423</v>
      </c>
      <c r="GS220" s="77">
        <v>0</v>
      </c>
      <c r="GT220" s="77">
        <v>0</v>
      </c>
      <c r="GU220" s="77">
        <v>0</v>
      </c>
      <c r="GV220" s="248">
        <v>0</v>
      </c>
      <c r="GW220" s="248">
        <v>0.1527377521613833</v>
      </c>
      <c r="GX220" s="77">
        <v>35.623037668071426</v>
      </c>
      <c r="GY220" s="77">
        <v>0.1527377521613833</v>
      </c>
      <c r="GZ220" s="77">
        <v>35.623037668071426</v>
      </c>
    </row>
    <row r="221" spans="3:208" x14ac:dyDescent="0.25">
      <c r="C221" s="246"/>
      <c r="D221" s="246"/>
      <c r="E221" s="246"/>
      <c r="F221" s="246"/>
      <c r="G221" s="246"/>
      <c r="H221" s="246"/>
      <c r="I221" s="247"/>
      <c r="J221" s="247"/>
      <c r="K221" s="247"/>
      <c r="L221" s="124"/>
      <c r="M221" s="247"/>
      <c r="N221" s="247"/>
      <c r="O221" s="247"/>
      <c r="P221" s="247"/>
      <c r="Q221" s="247"/>
      <c r="R221" s="247"/>
      <c r="S221" s="247"/>
      <c r="T221" s="247"/>
      <c r="U221" s="247"/>
      <c r="V221" s="247"/>
      <c r="W221" s="247"/>
      <c r="X221" s="247"/>
      <c r="Y221" s="247"/>
      <c r="Z221" s="247"/>
      <c r="AA221" s="247"/>
      <c r="AB221" s="247"/>
      <c r="AC221" s="247"/>
      <c r="AD221" s="247"/>
      <c r="AE221" s="247"/>
      <c r="AF221" s="247"/>
      <c r="AG221" s="247"/>
      <c r="AH221" s="247"/>
      <c r="AI221" s="247"/>
      <c r="AJ221" s="247"/>
      <c r="AS221" s="77" t="s">
        <v>927</v>
      </c>
      <c r="AT221" s="77" t="s">
        <v>155</v>
      </c>
      <c r="AU221" s="77" t="s">
        <v>464</v>
      </c>
      <c r="AV221" s="77">
        <v>2021</v>
      </c>
      <c r="AW221" s="77">
        <v>1</v>
      </c>
      <c r="AX221" s="77">
        <v>0</v>
      </c>
      <c r="AY221" s="77">
        <v>0</v>
      </c>
      <c r="AZ221" s="77">
        <v>1.4600684231236194</v>
      </c>
      <c r="BA221" s="77">
        <v>1.4600684231236194</v>
      </c>
      <c r="BB221" s="77">
        <v>0</v>
      </c>
      <c r="BC221" s="77">
        <v>0</v>
      </c>
      <c r="BD221" s="77">
        <v>1.4600684231236194</v>
      </c>
      <c r="BE221" s="77">
        <v>1.4600684231236194</v>
      </c>
      <c r="BF221" s="77">
        <v>0</v>
      </c>
      <c r="BG221" s="77">
        <v>0</v>
      </c>
      <c r="BH221" s="77">
        <v>0</v>
      </c>
      <c r="BI221" s="77">
        <v>0</v>
      </c>
      <c r="BJ221" s="77">
        <v>0</v>
      </c>
      <c r="BK221" s="77">
        <v>0</v>
      </c>
      <c r="BL221" s="77">
        <v>0</v>
      </c>
      <c r="BM221" s="77">
        <v>0</v>
      </c>
      <c r="BN221" s="77">
        <v>1.4600684231236194</v>
      </c>
      <c r="BO221" s="77">
        <v>1.4600684231236194</v>
      </c>
      <c r="BP221" s="77">
        <v>0</v>
      </c>
      <c r="BQ221" s="77">
        <v>0</v>
      </c>
      <c r="BR221" s="77">
        <v>0</v>
      </c>
      <c r="BS221" s="77">
        <v>0</v>
      </c>
      <c r="BT221" s="77">
        <v>0</v>
      </c>
      <c r="BU221" s="77">
        <v>0</v>
      </c>
      <c r="BV221" s="77">
        <v>0</v>
      </c>
      <c r="BW221" s="77">
        <v>0</v>
      </c>
      <c r="BX221" s="77">
        <v>0</v>
      </c>
      <c r="BY221" s="77">
        <v>0</v>
      </c>
      <c r="CT221" s="77" t="s">
        <v>155</v>
      </c>
      <c r="CU221" s="77" t="s">
        <v>428</v>
      </c>
      <c r="CV221" s="77" t="s">
        <v>453</v>
      </c>
      <c r="CW221" s="77">
        <v>2021</v>
      </c>
      <c r="CX221" s="77">
        <v>0</v>
      </c>
      <c r="CY221" s="77">
        <v>0</v>
      </c>
      <c r="CZ221" s="77">
        <v>0</v>
      </c>
      <c r="DA221" s="77">
        <v>0</v>
      </c>
      <c r="DB221" s="77">
        <v>14146.130641332529</v>
      </c>
      <c r="DC221" s="77">
        <v>222.22942162783059</v>
      </c>
      <c r="DD221" s="77">
        <v>8585.7228092479472</v>
      </c>
      <c r="DE221" s="77">
        <v>5338.1784104567469</v>
      </c>
      <c r="DF221" s="77">
        <v>813.21078921305116</v>
      </c>
      <c r="DG221" s="77">
        <v>813.21078921305116</v>
      </c>
      <c r="DH221" s="77">
        <v>0</v>
      </c>
      <c r="DI221" s="77">
        <v>0</v>
      </c>
      <c r="DJ221" s="77">
        <v>1.7887620266133751E-4</v>
      </c>
      <c r="DL221" s="77">
        <v>0</v>
      </c>
      <c r="DM221" s="77">
        <v>0.14546405793765996</v>
      </c>
      <c r="DN221" s="77">
        <v>0.14546405793765996</v>
      </c>
      <c r="DO221" s="77">
        <v>0</v>
      </c>
      <c r="DP221" s="77">
        <v>0.14546405793765996</v>
      </c>
      <c r="DQ221" s="77">
        <v>0.14546405793765996</v>
      </c>
      <c r="DR221" s="77">
        <v>0</v>
      </c>
      <c r="DS221" s="77">
        <v>0</v>
      </c>
      <c r="DT221" s="77">
        <v>0</v>
      </c>
      <c r="DU221" s="77">
        <v>0</v>
      </c>
      <c r="DV221" s="77">
        <v>0</v>
      </c>
      <c r="DW221" s="77">
        <v>0</v>
      </c>
      <c r="GE221" s="77" t="s">
        <v>425</v>
      </c>
      <c r="GF221" s="77" t="s">
        <v>155</v>
      </c>
      <c r="GG221" s="77" t="s">
        <v>424</v>
      </c>
      <c r="GH221" s="77" t="s">
        <v>453</v>
      </c>
      <c r="GI221" s="77">
        <v>2024</v>
      </c>
      <c r="GJ221" s="77" t="s">
        <v>301</v>
      </c>
      <c r="GK221" s="77">
        <v>8896.5159934285984</v>
      </c>
      <c r="GL221" s="77">
        <v>306.60199899999998</v>
      </c>
      <c r="GM221" s="77">
        <v>2024</v>
      </c>
      <c r="GN221" s="77" t="s">
        <v>175</v>
      </c>
      <c r="GO221" s="77">
        <v>5.3000000000000005E-2</v>
      </c>
      <c r="GP221" s="77">
        <v>3</v>
      </c>
      <c r="GQ221" s="77">
        <v>0</v>
      </c>
      <c r="GR221" s="77" t="s">
        <v>423</v>
      </c>
      <c r="GS221" s="77">
        <v>0</v>
      </c>
      <c r="GT221" s="77">
        <v>0</v>
      </c>
      <c r="GU221" s="77">
        <v>0</v>
      </c>
      <c r="GV221" s="248">
        <v>0</v>
      </c>
      <c r="GW221" s="248">
        <v>5.5966209081309413E-2</v>
      </c>
      <c r="GX221" s="77">
        <v>497.90427418343808</v>
      </c>
      <c r="GY221" s="77">
        <v>5.5966209081309413E-2</v>
      </c>
      <c r="GZ221" s="77">
        <v>497.90427418343808</v>
      </c>
    </row>
    <row r="222" spans="3:208" x14ac:dyDescent="0.25">
      <c r="C222" s="246"/>
      <c r="D222" s="246"/>
      <c r="E222" s="246"/>
      <c r="F222" s="246"/>
      <c r="G222" s="246"/>
      <c r="H222" s="246"/>
      <c r="I222" s="247"/>
      <c r="J222" s="247"/>
      <c r="K222" s="247"/>
      <c r="L222" s="124"/>
      <c r="M222" s="247"/>
      <c r="N222" s="247"/>
      <c r="O222" s="247"/>
      <c r="P222" s="247"/>
      <c r="Q222" s="247"/>
      <c r="R222" s="247"/>
      <c r="S222" s="247"/>
      <c r="T222" s="247"/>
      <c r="U222" s="247"/>
      <c r="V222" s="247"/>
      <c r="W222" s="247"/>
      <c r="X222" s="247"/>
      <c r="Y222" s="247"/>
      <c r="Z222" s="247"/>
      <c r="AA222" s="247"/>
      <c r="AB222" s="247"/>
      <c r="AC222" s="247"/>
      <c r="AD222" s="247"/>
      <c r="AE222" s="247"/>
      <c r="AF222" s="247"/>
      <c r="AG222" s="247"/>
      <c r="AH222" s="247"/>
      <c r="AI222" s="247"/>
      <c r="AJ222" s="247"/>
      <c r="AS222" s="77" t="s">
        <v>927</v>
      </c>
      <c r="AT222" s="77" t="s">
        <v>155</v>
      </c>
      <c r="AU222" s="77" t="s">
        <v>464</v>
      </c>
      <c r="AV222" s="77">
        <v>2022</v>
      </c>
      <c r="AW222" s="77">
        <v>0.93457943925233644</v>
      </c>
      <c r="AX222" s="77">
        <v>0</v>
      </c>
      <c r="AY222" s="77">
        <v>0</v>
      </c>
      <c r="AZ222" s="77">
        <v>1.2786722716188073</v>
      </c>
      <c r="BA222" s="77">
        <v>1.2786722716188073</v>
      </c>
      <c r="BB222" s="77">
        <v>0</v>
      </c>
      <c r="BC222" s="77">
        <v>0</v>
      </c>
      <c r="BD222" s="77">
        <v>1.2786722716188073</v>
      </c>
      <c r="BE222" s="77">
        <v>1.2786722716188073</v>
      </c>
      <c r="BF222" s="77">
        <v>0</v>
      </c>
      <c r="BG222" s="77">
        <v>0</v>
      </c>
      <c r="BH222" s="77">
        <v>0.84182914643168782</v>
      </c>
      <c r="BI222" s="77">
        <v>0.84182914643168782</v>
      </c>
      <c r="BJ222" s="77">
        <v>0</v>
      </c>
      <c r="BK222" s="77">
        <v>0</v>
      </c>
      <c r="BL222" s="77">
        <v>0</v>
      </c>
      <c r="BM222" s="77">
        <v>0</v>
      </c>
      <c r="BN222" s="77">
        <v>1.195020814597016</v>
      </c>
      <c r="BO222" s="77">
        <v>1.195020814597016</v>
      </c>
      <c r="BP222" s="77">
        <v>0.78675621161839981</v>
      </c>
      <c r="BQ222" s="77">
        <v>0</v>
      </c>
      <c r="BR222" s="77">
        <v>0</v>
      </c>
      <c r="BS222" s="77">
        <v>0</v>
      </c>
      <c r="BT222" s="77">
        <v>0</v>
      </c>
      <c r="BU222" s="77">
        <v>0</v>
      </c>
      <c r="BV222" s="77">
        <v>0.84182914643168782</v>
      </c>
      <c r="BW222" s="77">
        <v>0.78675621161839981</v>
      </c>
      <c r="BX222" s="77">
        <v>0.84182914643168782</v>
      </c>
      <c r="BY222" s="77">
        <v>0.78675621161839981</v>
      </c>
      <c r="CT222" s="77" t="s">
        <v>155</v>
      </c>
      <c r="CU222" s="77" t="s">
        <v>428</v>
      </c>
      <c r="CV222" s="77" t="s">
        <v>453</v>
      </c>
      <c r="CW222" s="77">
        <v>2022</v>
      </c>
      <c r="CX222" s="77">
        <v>0</v>
      </c>
      <c r="CY222" s="77">
        <v>0</v>
      </c>
      <c r="CZ222" s="77">
        <v>0</v>
      </c>
      <c r="DA222" s="77">
        <v>0</v>
      </c>
      <c r="DB222" s="77">
        <v>14146.130641332529</v>
      </c>
      <c r="DC222" s="77">
        <v>222.22942162783059</v>
      </c>
      <c r="DD222" s="77">
        <v>8585.7228092479472</v>
      </c>
      <c r="DE222" s="77">
        <v>5338.1784104567469</v>
      </c>
      <c r="DF222" s="77">
        <v>813.21078921305116</v>
      </c>
      <c r="DG222" s="77">
        <v>813.21078921305116</v>
      </c>
      <c r="DH222" s="77">
        <v>813.21078921305116</v>
      </c>
      <c r="DI222" s="77">
        <v>0</v>
      </c>
      <c r="DJ222" s="77">
        <v>1.7887620266133751E-4</v>
      </c>
      <c r="DL222" s="77">
        <v>0</v>
      </c>
      <c r="DM222" s="77">
        <v>0.14546405793765996</v>
      </c>
      <c r="DN222" s="77">
        <v>0.14546405793765996</v>
      </c>
      <c r="DO222" s="77">
        <v>0</v>
      </c>
      <c r="DP222" s="77">
        <v>0.14546405793765996</v>
      </c>
      <c r="DQ222" s="77">
        <v>0.14546405793765996</v>
      </c>
      <c r="DR222" s="77">
        <v>0</v>
      </c>
      <c r="DS222" s="77">
        <v>0.14546405793765996</v>
      </c>
      <c r="DT222" s="77">
        <v>0.14546405793765996</v>
      </c>
      <c r="DU222" s="77">
        <v>0</v>
      </c>
      <c r="DV222" s="77">
        <v>0</v>
      </c>
      <c r="DW222" s="77">
        <v>0</v>
      </c>
      <c r="GE222" s="77" t="s">
        <v>427</v>
      </c>
      <c r="GF222" s="77" t="s">
        <v>155</v>
      </c>
      <c r="GG222" s="77" t="s">
        <v>424</v>
      </c>
      <c r="GH222" s="77" t="s">
        <v>453</v>
      </c>
      <c r="GI222" s="77">
        <v>2024</v>
      </c>
      <c r="GJ222" s="77" t="s">
        <v>303</v>
      </c>
      <c r="GK222" s="77">
        <v>5534.8914862000947</v>
      </c>
      <c r="GL222" s="77">
        <v>306.60199899999998</v>
      </c>
      <c r="GM222" s="77">
        <v>2024</v>
      </c>
      <c r="GN222" s="77" t="s">
        <v>175</v>
      </c>
      <c r="GO222" s="77">
        <v>5.3000000000000005E-2</v>
      </c>
      <c r="GP222" s="77">
        <v>3</v>
      </c>
      <c r="GQ222" s="77">
        <v>0</v>
      </c>
      <c r="GR222" s="77" t="s">
        <v>423</v>
      </c>
      <c r="GS222" s="77">
        <v>0</v>
      </c>
      <c r="GT222" s="77">
        <v>0</v>
      </c>
      <c r="GU222" s="77">
        <v>0</v>
      </c>
      <c r="GV222" s="248">
        <v>0</v>
      </c>
      <c r="GW222" s="248">
        <v>5.5966209081309413E-2</v>
      </c>
      <c r="GX222" s="77">
        <v>309.76689415903388</v>
      </c>
      <c r="GY222" s="77">
        <v>5.5966209081309413E-2</v>
      </c>
      <c r="GZ222" s="77">
        <v>309.76689415903388</v>
      </c>
    </row>
    <row r="223" spans="3:208" x14ac:dyDescent="0.25">
      <c r="C223" s="246"/>
      <c r="D223" s="246"/>
      <c r="E223" s="246"/>
      <c r="F223" s="246"/>
      <c r="G223" s="246"/>
      <c r="H223" s="246"/>
      <c r="I223" s="247"/>
      <c r="J223" s="247"/>
      <c r="K223" s="247"/>
      <c r="L223" s="124"/>
      <c r="M223" s="247"/>
      <c r="N223" s="247"/>
      <c r="O223" s="247"/>
      <c r="P223" s="247"/>
      <c r="Q223" s="247"/>
      <c r="R223" s="247"/>
      <c r="S223" s="247"/>
      <c r="T223" s="247"/>
      <c r="U223" s="247"/>
      <c r="V223" s="247"/>
      <c r="W223" s="247"/>
      <c r="X223" s="247"/>
      <c r="Y223" s="247"/>
      <c r="Z223" s="247"/>
      <c r="AA223" s="247"/>
      <c r="AB223" s="247"/>
      <c r="AC223" s="247"/>
      <c r="AD223" s="247"/>
      <c r="AE223" s="247"/>
      <c r="AF223" s="247"/>
      <c r="AG223" s="247"/>
      <c r="AH223" s="247"/>
      <c r="AI223" s="247"/>
      <c r="AJ223" s="247"/>
      <c r="AS223" s="77" t="s">
        <v>927</v>
      </c>
      <c r="AT223" s="77" t="s">
        <v>155</v>
      </c>
      <c r="AU223" s="77" t="s">
        <v>464</v>
      </c>
      <c r="AV223" s="77">
        <v>2023</v>
      </c>
      <c r="AW223" s="77">
        <v>0.87343872827321156</v>
      </c>
      <c r="AX223" s="77">
        <v>0</v>
      </c>
      <c r="AY223" s="77">
        <v>0</v>
      </c>
      <c r="AZ223" s="77">
        <v>0</v>
      </c>
      <c r="BA223" s="77">
        <v>0</v>
      </c>
      <c r="BB223" s="77">
        <v>0</v>
      </c>
      <c r="BC223" s="77">
        <v>0</v>
      </c>
      <c r="BD223" s="77">
        <v>1.3260193056614049</v>
      </c>
      <c r="BE223" s="77">
        <v>1.3260193056614049</v>
      </c>
      <c r="BF223" s="77">
        <v>0</v>
      </c>
      <c r="BG223" s="77">
        <v>0</v>
      </c>
      <c r="BH223" s="77">
        <v>0.87297778798874726</v>
      </c>
      <c r="BI223" s="77">
        <v>0.87297778798874726</v>
      </c>
      <c r="BJ223" s="77">
        <v>0</v>
      </c>
      <c r="BK223" s="77">
        <v>0</v>
      </c>
      <c r="BL223" s="77">
        <v>0.87297778798874726</v>
      </c>
      <c r="BM223" s="77">
        <v>0.87297778798874726</v>
      </c>
      <c r="BN223" s="77">
        <v>0</v>
      </c>
      <c r="BO223" s="77">
        <v>1.1581966160026245</v>
      </c>
      <c r="BP223" s="77">
        <v>0.76249260895165272</v>
      </c>
      <c r="BQ223" s="77">
        <v>0.76249260895165272</v>
      </c>
      <c r="BR223" s="77">
        <v>0</v>
      </c>
      <c r="BS223" s="77">
        <v>0</v>
      </c>
      <c r="BT223" s="77">
        <v>0</v>
      </c>
      <c r="BU223" s="77">
        <v>0</v>
      </c>
      <c r="BV223" s="77">
        <v>0.87297778798874726</v>
      </c>
      <c r="BW223" s="77">
        <v>0.76249260895165272</v>
      </c>
      <c r="BX223" s="77">
        <v>0.87297778798874726</v>
      </c>
      <c r="BY223" s="77">
        <v>0.76249260895165272</v>
      </c>
      <c r="CT223" s="77" t="s">
        <v>155</v>
      </c>
      <c r="CU223" s="77" t="s">
        <v>428</v>
      </c>
      <c r="CV223" s="77" t="s">
        <v>453</v>
      </c>
      <c r="CW223" s="77">
        <v>2023</v>
      </c>
      <c r="CX223" s="77">
        <v>0</v>
      </c>
      <c r="CY223" s="77">
        <v>0</v>
      </c>
      <c r="CZ223" s="77">
        <v>0</v>
      </c>
      <c r="DA223" s="77">
        <v>0</v>
      </c>
      <c r="DB223" s="77">
        <v>14664.63755643663</v>
      </c>
      <c r="DC223" s="77">
        <v>233.2300768079393</v>
      </c>
      <c r="DD223" s="77">
        <v>8896.5159934285966</v>
      </c>
      <c r="DE223" s="77">
        <v>5534.8914862000947</v>
      </c>
      <c r="DF223" s="77">
        <v>0</v>
      </c>
      <c r="DG223" s="77">
        <v>843.29420601054323</v>
      </c>
      <c r="DH223" s="77">
        <v>843.29420601054323</v>
      </c>
      <c r="DI223" s="77">
        <v>843.29420601054323</v>
      </c>
      <c r="DJ223" s="77">
        <v>1.7887620266133751E-4</v>
      </c>
      <c r="DL223" s="77">
        <v>0</v>
      </c>
      <c r="DM223" s="77">
        <v>0</v>
      </c>
      <c r="DN223" s="77">
        <v>0</v>
      </c>
      <c r="DO223" s="77">
        <v>0</v>
      </c>
      <c r="DP223" s="77">
        <v>0.15084526529747364</v>
      </c>
      <c r="DQ223" s="77">
        <v>0.15084526529747364</v>
      </c>
      <c r="DR223" s="77">
        <v>0</v>
      </c>
      <c r="DS223" s="77">
        <v>0.15084526529747364</v>
      </c>
      <c r="DT223" s="77">
        <v>0.15084526529747364</v>
      </c>
      <c r="DU223" s="77">
        <v>0</v>
      </c>
      <c r="DV223" s="77">
        <v>0.15084526529747364</v>
      </c>
      <c r="DW223" s="77">
        <v>0.15084526529747364</v>
      </c>
      <c r="GE223" s="77" t="s">
        <v>422</v>
      </c>
      <c r="GF223" s="77" t="s">
        <v>155</v>
      </c>
      <c r="GG223" s="77" t="s">
        <v>424</v>
      </c>
      <c r="GH223" s="77" t="s">
        <v>453</v>
      </c>
      <c r="GI223" s="77">
        <v>2025</v>
      </c>
      <c r="GJ223" s="77" t="s">
        <v>305</v>
      </c>
      <c r="GK223" s="77">
        <v>233.2300768079393</v>
      </c>
      <c r="GL223" s="77">
        <v>306.60199899999998</v>
      </c>
      <c r="GM223" s="77">
        <v>2025</v>
      </c>
      <c r="GN223" s="77" t="s">
        <v>175</v>
      </c>
      <c r="GO223" s="77">
        <v>0.13250000000000001</v>
      </c>
      <c r="GP223" s="77">
        <v>3</v>
      </c>
      <c r="GQ223" s="77">
        <v>0</v>
      </c>
      <c r="GR223" s="77" t="s">
        <v>423</v>
      </c>
      <c r="GS223" s="77">
        <v>0</v>
      </c>
      <c r="GT223" s="77">
        <v>0</v>
      </c>
      <c r="GU223" s="77">
        <v>0</v>
      </c>
      <c r="GV223" s="248">
        <v>0</v>
      </c>
      <c r="GW223" s="248">
        <v>0</v>
      </c>
      <c r="GX223" s="77">
        <v>0</v>
      </c>
      <c r="GY223" s="77">
        <v>0.1527377521613833</v>
      </c>
      <c r="GZ223" s="77">
        <v>35.623037668071426</v>
      </c>
    </row>
    <row r="224" spans="3:208" x14ac:dyDescent="0.25">
      <c r="C224" s="246"/>
      <c r="D224" s="246"/>
      <c r="E224" s="246"/>
      <c r="F224" s="246"/>
      <c r="G224" s="246"/>
      <c r="H224" s="246"/>
      <c r="I224" s="247"/>
      <c r="J224" s="247"/>
      <c r="K224" s="247"/>
      <c r="L224" s="124"/>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S224" s="77" t="s">
        <v>927</v>
      </c>
      <c r="AT224" s="77" t="s">
        <v>155</v>
      </c>
      <c r="AU224" s="77" t="s">
        <v>464</v>
      </c>
      <c r="AV224" s="77">
        <v>2024</v>
      </c>
      <c r="AW224" s="77">
        <v>0.81629787689085187</v>
      </c>
      <c r="AX224" s="77">
        <v>0</v>
      </c>
      <c r="AY224" s="77">
        <v>0</v>
      </c>
      <c r="AZ224" s="77">
        <v>0</v>
      </c>
      <c r="BA224" s="77">
        <v>0</v>
      </c>
      <c r="BB224" s="77">
        <v>0</v>
      </c>
      <c r="BC224" s="77">
        <v>0</v>
      </c>
      <c r="BD224" s="77">
        <v>0</v>
      </c>
      <c r="BE224" s="77">
        <v>0</v>
      </c>
      <c r="BF224" s="77">
        <v>0</v>
      </c>
      <c r="BG224" s="77">
        <v>0</v>
      </c>
      <c r="BH224" s="77">
        <v>0.87297778798874726</v>
      </c>
      <c r="BI224" s="77">
        <v>0.87297778798874726</v>
      </c>
      <c r="BJ224" s="77">
        <v>0</v>
      </c>
      <c r="BK224" s="77">
        <v>0</v>
      </c>
      <c r="BL224" s="77">
        <v>0.87297778798874726</v>
      </c>
      <c r="BM224" s="77">
        <v>0.87297778798874726</v>
      </c>
      <c r="BN224" s="77">
        <v>0</v>
      </c>
      <c r="BO224" s="77">
        <v>0</v>
      </c>
      <c r="BP224" s="77">
        <v>0.71260991490808656</v>
      </c>
      <c r="BQ224" s="77">
        <v>0.71260991490808656</v>
      </c>
      <c r="BR224" s="77">
        <v>0</v>
      </c>
      <c r="BS224" s="77">
        <v>0</v>
      </c>
      <c r="BT224" s="77">
        <v>0</v>
      </c>
      <c r="BU224" s="77">
        <v>0</v>
      </c>
      <c r="BV224" s="77">
        <v>0.87297778798874726</v>
      </c>
      <c r="BW224" s="77">
        <v>0.71260991490808656</v>
      </c>
      <c r="BX224" s="77">
        <v>0.87297778798874726</v>
      </c>
      <c r="BY224" s="77">
        <v>0.71260991490808656</v>
      </c>
      <c r="CT224" s="77" t="s">
        <v>155</v>
      </c>
      <c r="CU224" s="77" t="s">
        <v>428</v>
      </c>
      <c r="CV224" s="77" t="s">
        <v>453</v>
      </c>
      <c r="CW224" s="77">
        <v>2024</v>
      </c>
      <c r="CX224" s="77">
        <v>0</v>
      </c>
      <c r="CY224" s="77">
        <v>0</v>
      </c>
      <c r="CZ224" s="77">
        <v>0</v>
      </c>
      <c r="DA224" s="77">
        <v>0</v>
      </c>
      <c r="DB224" s="77">
        <v>14664.63755643663</v>
      </c>
      <c r="DC224" s="77">
        <v>233.2300768079393</v>
      </c>
      <c r="DD224" s="77">
        <v>8896.5159934285966</v>
      </c>
      <c r="DE224" s="77">
        <v>5534.8914862000947</v>
      </c>
      <c r="DF224" s="77">
        <v>0</v>
      </c>
      <c r="DG224" s="77">
        <v>0</v>
      </c>
      <c r="DH224" s="77">
        <v>843.29420601054323</v>
      </c>
      <c r="DI224" s="77">
        <v>843.29420601054323</v>
      </c>
      <c r="DJ224" s="77">
        <v>1.7887620266133751E-4</v>
      </c>
      <c r="DL224" s="77">
        <v>0</v>
      </c>
      <c r="DM224" s="77">
        <v>0</v>
      </c>
      <c r="DN224" s="77">
        <v>0</v>
      </c>
      <c r="DO224" s="77">
        <v>0</v>
      </c>
      <c r="DP224" s="77">
        <v>0</v>
      </c>
      <c r="DQ224" s="77">
        <v>0</v>
      </c>
      <c r="DR224" s="77">
        <v>0</v>
      </c>
      <c r="DS224" s="77">
        <v>0.15084526529747364</v>
      </c>
      <c r="DT224" s="77">
        <v>0.15084526529747364</v>
      </c>
      <c r="DU224" s="77">
        <v>0</v>
      </c>
      <c r="DV224" s="77">
        <v>0.15084526529747364</v>
      </c>
      <c r="DW224" s="77">
        <v>0.15084526529747364</v>
      </c>
      <c r="GE224" s="77" t="s">
        <v>425</v>
      </c>
      <c r="GF224" s="77" t="s">
        <v>155</v>
      </c>
      <c r="GG224" s="77" t="s">
        <v>424</v>
      </c>
      <c r="GH224" s="77" t="s">
        <v>453</v>
      </c>
      <c r="GI224" s="77">
        <v>2025</v>
      </c>
      <c r="GJ224" s="77" t="s">
        <v>301</v>
      </c>
      <c r="GK224" s="77">
        <v>8896.5159934285984</v>
      </c>
      <c r="GL224" s="77">
        <v>306.60199899999998</v>
      </c>
      <c r="GM224" s="77">
        <v>2025</v>
      </c>
      <c r="GN224" s="77" t="s">
        <v>175</v>
      </c>
      <c r="GO224" s="77">
        <v>5.3000000000000005E-2</v>
      </c>
      <c r="GP224" s="77">
        <v>3</v>
      </c>
      <c r="GQ224" s="77">
        <v>0</v>
      </c>
      <c r="GR224" s="77" t="s">
        <v>423</v>
      </c>
      <c r="GS224" s="77">
        <v>0</v>
      </c>
      <c r="GT224" s="77">
        <v>0</v>
      </c>
      <c r="GU224" s="77">
        <v>0</v>
      </c>
      <c r="GV224" s="248">
        <v>0</v>
      </c>
      <c r="GW224" s="248">
        <v>0</v>
      </c>
      <c r="GX224" s="77">
        <v>0</v>
      </c>
      <c r="GY224" s="77">
        <v>5.5966209081309413E-2</v>
      </c>
      <c r="GZ224" s="77">
        <v>497.90427418343808</v>
      </c>
    </row>
    <row r="225" spans="3:208" x14ac:dyDescent="0.25">
      <c r="C225" s="246"/>
      <c r="D225" s="246"/>
      <c r="E225" s="246"/>
      <c r="F225" s="246"/>
      <c r="G225" s="246"/>
      <c r="H225" s="246"/>
      <c r="I225" s="247"/>
      <c r="J225" s="247"/>
      <c r="K225" s="247"/>
      <c r="L225" s="124"/>
      <c r="M225" s="247"/>
      <c r="N225" s="247"/>
      <c r="O225" s="247"/>
      <c r="P225" s="247"/>
      <c r="Q225" s="247"/>
      <c r="R225" s="247"/>
      <c r="S225" s="247"/>
      <c r="T225" s="247"/>
      <c r="U225" s="247"/>
      <c r="V225" s="247"/>
      <c r="W225" s="247"/>
      <c r="X225" s="247"/>
      <c r="Y225" s="247"/>
      <c r="Z225" s="247"/>
      <c r="AA225" s="247"/>
      <c r="AB225" s="247"/>
      <c r="AC225" s="247"/>
      <c r="AD225" s="247"/>
      <c r="AE225" s="247"/>
      <c r="AF225" s="247"/>
      <c r="AG225" s="247"/>
      <c r="AH225" s="247"/>
      <c r="AI225" s="247"/>
      <c r="AJ225" s="247"/>
      <c r="AS225" s="77" t="s">
        <v>927</v>
      </c>
      <c r="AT225" s="77" t="s">
        <v>155</v>
      </c>
      <c r="AU225" s="77" t="s">
        <v>464</v>
      </c>
      <c r="AV225" s="77">
        <v>2025</v>
      </c>
      <c r="AW225" s="77">
        <v>0.76289521204752508</v>
      </c>
      <c r="AX225" s="77">
        <v>0</v>
      </c>
      <c r="AY225" s="77">
        <v>0</v>
      </c>
      <c r="AZ225" s="77">
        <v>0</v>
      </c>
      <c r="BA225" s="77">
        <v>0</v>
      </c>
      <c r="BB225" s="77">
        <v>0</v>
      </c>
      <c r="BC225" s="77">
        <v>0</v>
      </c>
      <c r="BD225" s="77">
        <v>0</v>
      </c>
      <c r="BE225" s="77">
        <v>0</v>
      </c>
      <c r="BF225" s="77">
        <v>0</v>
      </c>
      <c r="BG225" s="77">
        <v>0</v>
      </c>
      <c r="BH225" s="77">
        <v>0</v>
      </c>
      <c r="BI225" s="77">
        <v>0</v>
      </c>
      <c r="BJ225" s="77">
        <v>0</v>
      </c>
      <c r="BK225" s="77">
        <v>0</v>
      </c>
      <c r="BL225" s="77">
        <v>0.87297778798874726</v>
      </c>
      <c r="BM225" s="77">
        <v>0.87297778798874726</v>
      </c>
      <c r="BN225" s="77">
        <v>0</v>
      </c>
      <c r="BO225" s="77">
        <v>0</v>
      </c>
      <c r="BP225" s="77">
        <v>0</v>
      </c>
      <c r="BQ225" s="77">
        <v>0.66599057468045475</v>
      </c>
      <c r="BR225" s="77">
        <v>0</v>
      </c>
      <c r="BS225" s="77">
        <v>0</v>
      </c>
      <c r="BT225" s="77">
        <v>0</v>
      </c>
      <c r="BU225" s="77">
        <v>0</v>
      </c>
      <c r="BV225" s="77">
        <v>0</v>
      </c>
      <c r="BW225" s="77">
        <v>0</v>
      </c>
      <c r="BX225" s="77">
        <v>0</v>
      </c>
      <c r="BY225" s="77">
        <v>0</v>
      </c>
      <c r="CT225" s="77" t="s">
        <v>155</v>
      </c>
      <c r="CU225" s="77" t="s">
        <v>428</v>
      </c>
      <c r="CV225" s="77" t="s">
        <v>453</v>
      </c>
      <c r="CW225" s="77">
        <v>2025</v>
      </c>
      <c r="CX225" s="77">
        <v>0</v>
      </c>
      <c r="CY225" s="77">
        <v>0</v>
      </c>
      <c r="CZ225" s="77">
        <v>0</v>
      </c>
      <c r="DA225" s="77">
        <v>0</v>
      </c>
      <c r="DB225" s="77">
        <v>14664.63755643663</v>
      </c>
      <c r="DC225" s="77">
        <v>233.2300768079393</v>
      </c>
      <c r="DD225" s="77">
        <v>8896.5159934285966</v>
      </c>
      <c r="DE225" s="77">
        <v>5534.8914862000947</v>
      </c>
      <c r="DF225" s="77">
        <v>0</v>
      </c>
      <c r="DG225" s="77">
        <v>0</v>
      </c>
      <c r="DH225" s="77">
        <v>0</v>
      </c>
      <c r="DI225" s="77">
        <v>843.29420601054323</v>
      </c>
      <c r="DJ225" s="77">
        <v>1.7887620266133751E-4</v>
      </c>
      <c r="DL225" s="77">
        <v>0</v>
      </c>
      <c r="DM225" s="77">
        <v>0</v>
      </c>
      <c r="DN225" s="77">
        <v>0</v>
      </c>
      <c r="DO225" s="77">
        <v>0</v>
      </c>
      <c r="DP225" s="77">
        <v>0</v>
      </c>
      <c r="DQ225" s="77">
        <v>0</v>
      </c>
      <c r="DR225" s="77">
        <v>0</v>
      </c>
      <c r="DS225" s="77">
        <v>0</v>
      </c>
      <c r="DT225" s="77">
        <v>0</v>
      </c>
      <c r="DU225" s="77">
        <v>0</v>
      </c>
      <c r="DV225" s="77">
        <v>0.15084526529747364</v>
      </c>
      <c r="DW225" s="77">
        <v>0.15084526529747364</v>
      </c>
      <c r="GE225" s="77" t="s">
        <v>427</v>
      </c>
      <c r="GF225" s="77" t="s">
        <v>155</v>
      </c>
      <c r="GG225" s="77" t="s">
        <v>424</v>
      </c>
      <c r="GH225" s="77" t="s">
        <v>453</v>
      </c>
      <c r="GI225" s="77">
        <v>2025</v>
      </c>
      <c r="GJ225" s="77" t="s">
        <v>303</v>
      </c>
      <c r="GK225" s="77">
        <v>5534.8914862000947</v>
      </c>
      <c r="GL225" s="77">
        <v>306.60199899999998</v>
      </c>
      <c r="GM225" s="77">
        <v>2025</v>
      </c>
      <c r="GN225" s="77" t="s">
        <v>175</v>
      </c>
      <c r="GO225" s="77">
        <v>5.3000000000000005E-2</v>
      </c>
      <c r="GP225" s="77">
        <v>3</v>
      </c>
      <c r="GQ225" s="77">
        <v>0</v>
      </c>
      <c r="GR225" s="77" t="s">
        <v>423</v>
      </c>
      <c r="GS225" s="77">
        <v>0</v>
      </c>
      <c r="GT225" s="77">
        <v>0</v>
      </c>
      <c r="GU225" s="77">
        <v>0</v>
      </c>
      <c r="GV225" s="248">
        <v>0</v>
      </c>
      <c r="GW225" s="248">
        <v>0</v>
      </c>
      <c r="GX225" s="77">
        <v>0</v>
      </c>
      <c r="GY225" s="77">
        <v>5.5966209081309413E-2</v>
      </c>
      <c r="GZ225" s="77">
        <v>309.76689415903388</v>
      </c>
    </row>
    <row r="226" spans="3:208" x14ac:dyDescent="0.25">
      <c r="C226" s="246"/>
      <c r="D226" s="246"/>
      <c r="E226" s="246"/>
      <c r="F226" s="246"/>
      <c r="G226" s="246"/>
      <c r="H226" s="246"/>
      <c r="I226" s="247"/>
      <c r="J226" s="247"/>
      <c r="K226" s="247"/>
      <c r="L226" s="124"/>
      <c r="M226" s="247"/>
      <c r="N226" s="247"/>
      <c r="O226" s="247"/>
      <c r="P226" s="247"/>
      <c r="Q226" s="247"/>
      <c r="R226" s="247"/>
      <c r="S226" s="247"/>
      <c r="T226" s="247"/>
      <c r="U226" s="247"/>
      <c r="V226" s="247"/>
      <c r="W226" s="247"/>
      <c r="X226" s="247"/>
      <c r="Y226" s="247"/>
      <c r="Z226" s="247"/>
      <c r="AA226" s="247"/>
      <c r="AB226" s="247"/>
      <c r="AC226" s="247"/>
      <c r="AD226" s="247"/>
      <c r="AE226" s="247"/>
      <c r="AF226" s="247"/>
      <c r="AG226" s="247"/>
      <c r="AH226" s="247"/>
      <c r="AI226" s="247"/>
      <c r="AJ226" s="247"/>
      <c r="AS226" s="77" t="s">
        <v>927</v>
      </c>
      <c r="AT226" s="77" t="s">
        <v>155</v>
      </c>
      <c r="AU226" s="77" t="s">
        <v>465</v>
      </c>
      <c r="AV226" s="77">
        <v>2020</v>
      </c>
      <c r="AW226" s="77">
        <v>1</v>
      </c>
      <c r="AX226" s="77">
        <v>0</v>
      </c>
      <c r="AY226" s="77">
        <v>0</v>
      </c>
      <c r="AZ226" s="77">
        <v>22.892801735490789</v>
      </c>
      <c r="BA226" s="77">
        <v>22.892801735490789</v>
      </c>
      <c r="BB226" s="77">
        <v>0</v>
      </c>
      <c r="BC226" s="77">
        <v>0</v>
      </c>
      <c r="BD226" s="77">
        <v>0</v>
      </c>
      <c r="BE226" s="77">
        <v>0</v>
      </c>
      <c r="BF226" s="77">
        <v>0</v>
      </c>
      <c r="BG226" s="77">
        <v>0</v>
      </c>
      <c r="BH226" s="77">
        <v>0</v>
      </c>
      <c r="BI226" s="77">
        <v>0</v>
      </c>
      <c r="BJ226" s="77">
        <v>0</v>
      </c>
      <c r="BK226" s="77">
        <v>0</v>
      </c>
      <c r="BL226" s="77">
        <v>0</v>
      </c>
      <c r="BM226" s="77">
        <v>0</v>
      </c>
      <c r="BN226" s="77">
        <v>22.892801735490789</v>
      </c>
      <c r="BO226" s="77">
        <v>0</v>
      </c>
      <c r="BP226" s="77">
        <v>0</v>
      </c>
      <c r="BQ226" s="77">
        <v>0</v>
      </c>
      <c r="BR226" s="77">
        <v>0</v>
      </c>
      <c r="BS226" s="77">
        <v>0</v>
      </c>
      <c r="BT226" s="77">
        <v>0</v>
      </c>
      <c r="BU226" s="77">
        <v>0</v>
      </c>
      <c r="BV226" s="77">
        <v>0</v>
      </c>
      <c r="BW226" s="77">
        <v>0</v>
      </c>
      <c r="BX226" s="77">
        <v>0</v>
      </c>
      <c r="BY226" s="77">
        <v>0</v>
      </c>
      <c r="CT226" s="77" t="s">
        <v>155</v>
      </c>
      <c r="CU226" s="77" t="s">
        <v>428</v>
      </c>
      <c r="CV226" s="77" t="s">
        <v>460</v>
      </c>
      <c r="CW226" s="77">
        <v>2020</v>
      </c>
      <c r="CX226" s="77">
        <v>0</v>
      </c>
      <c r="CY226" s="77">
        <v>0</v>
      </c>
      <c r="CZ226" s="77">
        <v>0</v>
      </c>
      <c r="DA226" s="77">
        <v>0</v>
      </c>
      <c r="DB226" s="77">
        <v>8807.9522308757932</v>
      </c>
      <c r="DC226" s="77">
        <v>222.2294216278311</v>
      </c>
      <c r="DD226" s="77">
        <v>8585.7228092479636</v>
      </c>
      <c r="DE226" s="77">
        <v>0</v>
      </c>
      <c r="DF226" s="77">
        <v>514.453180180098</v>
      </c>
      <c r="DG226" s="77">
        <v>0</v>
      </c>
      <c r="DH226" s="77">
        <v>0</v>
      </c>
      <c r="DI226" s="77">
        <v>0</v>
      </c>
      <c r="DJ226" s="77">
        <v>2.423736356081212E-5</v>
      </c>
      <c r="DL226" s="77">
        <v>0</v>
      </c>
      <c r="DM226" s="77">
        <v>1.246898876304102E-2</v>
      </c>
      <c r="DN226" s="77">
        <v>1.246898876304102E-2</v>
      </c>
      <c r="DO226" s="77">
        <v>0</v>
      </c>
      <c r="DP226" s="77">
        <v>0</v>
      </c>
      <c r="DQ226" s="77">
        <v>0</v>
      </c>
      <c r="DR226" s="77">
        <v>0</v>
      </c>
      <c r="DS226" s="77">
        <v>0</v>
      </c>
      <c r="DT226" s="77">
        <v>0</v>
      </c>
      <c r="DU226" s="77">
        <v>0</v>
      </c>
      <c r="DV226" s="77">
        <v>0</v>
      </c>
      <c r="DW226" s="77">
        <v>0</v>
      </c>
      <c r="GE226" s="77" t="s">
        <v>422</v>
      </c>
      <c r="GF226" s="77" t="s">
        <v>155</v>
      </c>
      <c r="GG226" s="77" t="s">
        <v>424</v>
      </c>
      <c r="GH226" s="77" t="s">
        <v>460</v>
      </c>
      <c r="GI226" s="77">
        <v>2021</v>
      </c>
      <c r="GJ226" s="77" t="s">
        <v>305</v>
      </c>
      <c r="GK226" s="77">
        <v>222.2294216278311</v>
      </c>
      <c r="GL226" s="77">
        <v>306.60199899999998</v>
      </c>
      <c r="GM226" s="77">
        <v>2021</v>
      </c>
      <c r="GN226" s="77" t="s">
        <v>175</v>
      </c>
      <c r="GO226" s="77">
        <v>0.13250000000000001</v>
      </c>
      <c r="GP226" s="77">
        <v>3</v>
      </c>
      <c r="GQ226" s="77">
        <v>0</v>
      </c>
      <c r="GR226" s="77" t="s">
        <v>423</v>
      </c>
      <c r="GS226" s="77">
        <v>0.1527377521613833</v>
      </c>
      <c r="GT226" s="77">
        <v>33.94282232355922</v>
      </c>
      <c r="GU226" s="77">
        <v>0.1527377521613833</v>
      </c>
      <c r="GV226" s="248">
        <v>33.94282232355922</v>
      </c>
      <c r="GW226" s="248">
        <v>0</v>
      </c>
      <c r="GX226" s="77">
        <v>0</v>
      </c>
      <c r="GY226" s="77">
        <v>0</v>
      </c>
      <c r="GZ226" s="77">
        <v>0</v>
      </c>
    </row>
    <row r="227" spans="3:208" x14ac:dyDescent="0.25">
      <c r="C227" s="246"/>
      <c r="D227" s="246"/>
      <c r="E227" s="246"/>
      <c r="F227" s="246"/>
      <c r="G227" s="246"/>
      <c r="H227" s="246"/>
      <c r="I227" s="247"/>
      <c r="J227" s="247"/>
      <c r="K227" s="247"/>
      <c r="L227" s="124"/>
      <c r="M227" s="247"/>
      <c r="N227" s="247"/>
      <c r="O227" s="247"/>
      <c r="P227" s="247"/>
      <c r="Q227" s="247"/>
      <c r="R227" s="247"/>
      <c r="S227" s="247"/>
      <c r="T227" s="247"/>
      <c r="U227" s="247"/>
      <c r="V227" s="247"/>
      <c r="W227" s="247"/>
      <c r="X227" s="247"/>
      <c r="Y227" s="247"/>
      <c r="Z227" s="247"/>
      <c r="AA227" s="247"/>
      <c r="AB227" s="247"/>
      <c r="AC227" s="247"/>
      <c r="AD227" s="247"/>
      <c r="AE227" s="247"/>
      <c r="AF227" s="247"/>
      <c r="AG227" s="247"/>
      <c r="AH227" s="247"/>
      <c r="AI227" s="247"/>
      <c r="AJ227" s="247"/>
      <c r="AS227" s="77" t="s">
        <v>927</v>
      </c>
      <c r="AT227" s="77" t="s">
        <v>155</v>
      </c>
      <c r="AU227" s="77" t="s">
        <v>465</v>
      </c>
      <c r="AV227" s="77">
        <v>2021</v>
      </c>
      <c r="AW227" s="77">
        <v>1</v>
      </c>
      <c r="AX227" s="77">
        <v>0</v>
      </c>
      <c r="AY227" s="77">
        <v>0</v>
      </c>
      <c r="AZ227" s="77">
        <v>22.892801735490789</v>
      </c>
      <c r="BA227" s="77">
        <v>22.892801735490789</v>
      </c>
      <c r="BB227" s="77">
        <v>0</v>
      </c>
      <c r="BC227" s="77">
        <v>0</v>
      </c>
      <c r="BD227" s="77">
        <v>22.892801735490789</v>
      </c>
      <c r="BE227" s="77">
        <v>22.892801735490789</v>
      </c>
      <c r="BF227" s="77">
        <v>0</v>
      </c>
      <c r="BG227" s="77">
        <v>0</v>
      </c>
      <c r="BH227" s="77">
        <v>0</v>
      </c>
      <c r="BI227" s="77">
        <v>0</v>
      </c>
      <c r="BJ227" s="77">
        <v>0</v>
      </c>
      <c r="BK227" s="77">
        <v>0</v>
      </c>
      <c r="BL227" s="77">
        <v>0</v>
      </c>
      <c r="BM227" s="77">
        <v>0</v>
      </c>
      <c r="BN227" s="77">
        <v>22.892801735490789</v>
      </c>
      <c r="BO227" s="77">
        <v>22.892801735490789</v>
      </c>
      <c r="BP227" s="77">
        <v>0</v>
      </c>
      <c r="BQ227" s="77">
        <v>0</v>
      </c>
      <c r="BR227" s="77">
        <v>0</v>
      </c>
      <c r="BS227" s="77">
        <v>0</v>
      </c>
      <c r="BT227" s="77">
        <v>0</v>
      </c>
      <c r="BU227" s="77">
        <v>0</v>
      </c>
      <c r="BV227" s="77">
        <v>0</v>
      </c>
      <c r="BW227" s="77">
        <v>0</v>
      </c>
      <c r="BX227" s="77">
        <v>0</v>
      </c>
      <c r="BY227" s="77">
        <v>0</v>
      </c>
      <c r="CT227" s="77" t="s">
        <v>155</v>
      </c>
      <c r="CU227" s="77" t="s">
        <v>428</v>
      </c>
      <c r="CV227" s="77" t="s">
        <v>460</v>
      </c>
      <c r="CW227" s="77">
        <v>2021</v>
      </c>
      <c r="CX227" s="77">
        <v>0</v>
      </c>
      <c r="CY227" s="77">
        <v>0</v>
      </c>
      <c r="CZ227" s="77">
        <v>0</v>
      </c>
      <c r="DA227" s="77">
        <v>0</v>
      </c>
      <c r="DB227" s="77">
        <v>8807.9522308757932</v>
      </c>
      <c r="DC227" s="77">
        <v>222.2294216278311</v>
      </c>
      <c r="DD227" s="77">
        <v>8585.7228092479636</v>
      </c>
      <c r="DE227" s="77">
        <v>0</v>
      </c>
      <c r="DF227" s="77">
        <v>514.453180180098</v>
      </c>
      <c r="DG227" s="77">
        <v>514.453180180098</v>
      </c>
      <c r="DH227" s="77">
        <v>0</v>
      </c>
      <c r="DI227" s="77">
        <v>0</v>
      </c>
      <c r="DJ227" s="77">
        <v>2.423736356081212E-5</v>
      </c>
      <c r="DL227" s="77">
        <v>0</v>
      </c>
      <c r="DM227" s="77">
        <v>1.246898876304102E-2</v>
      </c>
      <c r="DN227" s="77">
        <v>1.246898876304102E-2</v>
      </c>
      <c r="DO227" s="77">
        <v>0</v>
      </c>
      <c r="DP227" s="77">
        <v>1.246898876304102E-2</v>
      </c>
      <c r="DQ227" s="77">
        <v>1.246898876304102E-2</v>
      </c>
      <c r="DR227" s="77">
        <v>0</v>
      </c>
      <c r="DS227" s="77">
        <v>0</v>
      </c>
      <c r="DT227" s="77">
        <v>0</v>
      </c>
      <c r="DU227" s="77">
        <v>0</v>
      </c>
      <c r="DV227" s="77">
        <v>0</v>
      </c>
      <c r="DW227" s="77">
        <v>0</v>
      </c>
      <c r="GE227" s="77" t="s">
        <v>425</v>
      </c>
      <c r="GF227" s="77" t="s">
        <v>155</v>
      </c>
      <c r="GG227" s="77" t="s">
        <v>424</v>
      </c>
      <c r="GH227" s="77" t="s">
        <v>460</v>
      </c>
      <c r="GI227" s="77">
        <v>2021</v>
      </c>
      <c r="GJ227" s="77" t="s">
        <v>301</v>
      </c>
      <c r="GK227" s="77">
        <v>8585.7228092479636</v>
      </c>
      <c r="GL227" s="77">
        <v>306.60199899999998</v>
      </c>
      <c r="GM227" s="77">
        <v>2021</v>
      </c>
      <c r="GN227" s="77" t="s">
        <v>175</v>
      </c>
      <c r="GO227" s="77">
        <v>5.3000000000000005E-2</v>
      </c>
      <c r="GP227" s="77">
        <v>3</v>
      </c>
      <c r="GQ227" s="77">
        <v>0</v>
      </c>
      <c r="GR227" s="77" t="s">
        <v>423</v>
      </c>
      <c r="GS227" s="77">
        <v>5.5966209081309413E-2</v>
      </c>
      <c r="GT227" s="77">
        <v>480.51035785653875</v>
      </c>
      <c r="GU227" s="77">
        <v>5.5966209081309413E-2</v>
      </c>
      <c r="GV227" s="248">
        <v>480.51035785653875</v>
      </c>
      <c r="GW227" s="248">
        <v>0</v>
      </c>
      <c r="GX227" s="77">
        <v>0</v>
      </c>
      <c r="GY227" s="77">
        <v>0</v>
      </c>
      <c r="GZ227" s="77">
        <v>0</v>
      </c>
    </row>
    <row r="228" spans="3:208" x14ac:dyDescent="0.25">
      <c r="C228" s="246"/>
      <c r="D228" s="246"/>
      <c r="E228" s="246"/>
      <c r="F228" s="246"/>
      <c r="G228" s="246"/>
      <c r="H228" s="246"/>
      <c r="I228" s="247"/>
      <c r="J228" s="247"/>
      <c r="K228" s="247"/>
      <c r="L228" s="124"/>
      <c r="M228" s="247"/>
      <c r="N228" s="247"/>
      <c r="O228" s="247"/>
      <c r="P228" s="247"/>
      <c r="Q228" s="247"/>
      <c r="R228" s="247"/>
      <c r="S228" s="247"/>
      <c r="T228" s="247"/>
      <c r="U228" s="247"/>
      <c r="V228" s="247"/>
      <c r="W228" s="247"/>
      <c r="X228" s="247"/>
      <c r="Y228" s="247"/>
      <c r="Z228" s="247"/>
      <c r="AA228" s="247"/>
      <c r="AB228" s="247"/>
      <c r="AC228" s="247"/>
      <c r="AD228" s="247"/>
      <c r="AE228" s="247"/>
      <c r="AF228" s="247"/>
      <c r="AG228" s="247"/>
      <c r="AH228" s="247"/>
      <c r="AI228" s="247"/>
      <c r="AJ228" s="247"/>
      <c r="AS228" s="77" t="s">
        <v>927</v>
      </c>
      <c r="AT228" s="77" t="s">
        <v>155</v>
      </c>
      <c r="AU228" s="77" t="s">
        <v>465</v>
      </c>
      <c r="AV228" s="77">
        <v>2022</v>
      </c>
      <c r="AW228" s="77">
        <v>0.93457943925233644</v>
      </c>
      <c r="AX228" s="77">
        <v>0</v>
      </c>
      <c r="AY228" s="77">
        <v>0</v>
      </c>
      <c r="AZ228" s="77">
        <v>22.091352026316226</v>
      </c>
      <c r="BA228" s="77">
        <v>22.091352026316226</v>
      </c>
      <c r="BB228" s="77">
        <v>0</v>
      </c>
      <c r="BC228" s="77">
        <v>0</v>
      </c>
      <c r="BD228" s="77">
        <v>22.091352026316226</v>
      </c>
      <c r="BE228" s="77">
        <v>22.091352026316226</v>
      </c>
      <c r="BF228" s="77">
        <v>0</v>
      </c>
      <c r="BG228" s="77">
        <v>0</v>
      </c>
      <c r="BH228" s="77">
        <v>20.722396677149533</v>
      </c>
      <c r="BI228" s="77">
        <v>20.722396677149533</v>
      </c>
      <c r="BJ228" s="77">
        <v>0</v>
      </c>
      <c r="BK228" s="77">
        <v>0</v>
      </c>
      <c r="BL228" s="77">
        <v>0</v>
      </c>
      <c r="BM228" s="77">
        <v>0</v>
      </c>
      <c r="BN228" s="77">
        <v>20.646123389080586</v>
      </c>
      <c r="BO228" s="77">
        <v>20.646123389080586</v>
      </c>
      <c r="BP228" s="77">
        <v>19.366725866494889</v>
      </c>
      <c r="BQ228" s="77">
        <v>0</v>
      </c>
      <c r="BR228" s="77">
        <v>0</v>
      </c>
      <c r="BS228" s="77">
        <v>0</v>
      </c>
      <c r="BT228" s="77">
        <v>0</v>
      </c>
      <c r="BU228" s="77">
        <v>0</v>
      </c>
      <c r="BV228" s="77">
        <v>20.722396677149533</v>
      </c>
      <c r="BW228" s="77">
        <v>19.366725866494889</v>
      </c>
      <c r="BX228" s="77">
        <v>20.722396677149533</v>
      </c>
      <c r="BY228" s="77">
        <v>19.366725866494889</v>
      </c>
      <c r="CT228" s="77" t="s">
        <v>155</v>
      </c>
      <c r="CU228" s="77" t="s">
        <v>428</v>
      </c>
      <c r="CV228" s="77" t="s">
        <v>460</v>
      </c>
      <c r="CW228" s="77">
        <v>2022</v>
      </c>
      <c r="CX228" s="77">
        <v>0</v>
      </c>
      <c r="CY228" s="77">
        <v>0</v>
      </c>
      <c r="CZ228" s="77">
        <v>0</v>
      </c>
      <c r="DA228" s="77">
        <v>0</v>
      </c>
      <c r="DB228" s="77">
        <v>8807.9522308757932</v>
      </c>
      <c r="DC228" s="77">
        <v>222.2294216278311</v>
      </c>
      <c r="DD228" s="77">
        <v>8585.7228092479636</v>
      </c>
      <c r="DE228" s="77">
        <v>0</v>
      </c>
      <c r="DF228" s="77">
        <v>514.453180180098</v>
      </c>
      <c r="DG228" s="77">
        <v>514.453180180098</v>
      </c>
      <c r="DH228" s="77">
        <v>514.453180180098</v>
      </c>
      <c r="DI228" s="77">
        <v>0</v>
      </c>
      <c r="DJ228" s="77">
        <v>2.423736356081212E-5</v>
      </c>
      <c r="DL228" s="77">
        <v>0</v>
      </c>
      <c r="DM228" s="77">
        <v>1.246898876304102E-2</v>
      </c>
      <c r="DN228" s="77">
        <v>1.246898876304102E-2</v>
      </c>
      <c r="DO228" s="77">
        <v>0</v>
      </c>
      <c r="DP228" s="77">
        <v>1.246898876304102E-2</v>
      </c>
      <c r="DQ228" s="77">
        <v>1.246898876304102E-2</v>
      </c>
      <c r="DR228" s="77">
        <v>0</v>
      </c>
      <c r="DS228" s="77">
        <v>1.246898876304102E-2</v>
      </c>
      <c r="DT228" s="77">
        <v>1.246898876304102E-2</v>
      </c>
      <c r="DU228" s="77">
        <v>0</v>
      </c>
      <c r="DV228" s="77">
        <v>0</v>
      </c>
      <c r="DW228" s="77">
        <v>0</v>
      </c>
      <c r="GE228" s="77" t="s">
        <v>422</v>
      </c>
      <c r="GF228" s="77" t="s">
        <v>155</v>
      </c>
      <c r="GG228" s="77" t="s">
        <v>424</v>
      </c>
      <c r="GH228" s="77" t="s">
        <v>460</v>
      </c>
      <c r="GI228" s="77">
        <v>2022</v>
      </c>
      <c r="GJ228" s="77" t="s">
        <v>305</v>
      </c>
      <c r="GK228" s="77">
        <v>222.2294216278311</v>
      </c>
      <c r="GL228" s="77">
        <v>306.60199899999998</v>
      </c>
      <c r="GM228" s="77">
        <v>2022</v>
      </c>
      <c r="GN228" s="77" t="s">
        <v>175</v>
      </c>
      <c r="GO228" s="77">
        <v>0.13250000000000001</v>
      </c>
      <c r="GP228" s="77">
        <v>3</v>
      </c>
      <c r="GQ228" s="77">
        <v>0</v>
      </c>
      <c r="GR228" s="77" t="s">
        <v>423</v>
      </c>
      <c r="GS228" s="77">
        <v>0.1527377521613833</v>
      </c>
      <c r="GT228" s="77">
        <v>33.94282232355922</v>
      </c>
      <c r="GU228" s="77">
        <v>0.1527377521613833</v>
      </c>
      <c r="GV228" s="248">
        <v>33.94282232355922</v>
      </c>
      <c r="GW228" s="248">
        <v>0.1527377521613833</v>
      </c>
      <c r="GX228" s="77">
        <v>33.94282232355922</v>
      </c>
      <c r="GY228" s="77">
        <v>0</v>
      </c>
      <c r="GZ228" s="77">
        <v>0</v>
      </c>
    </row>
    <row r="229" spans="3:208" x14ac:dyDescent="0.25">
      <c r="C229" s="246"/>
      <c r="D229" s="246"/>
      <c r="E229" s="246"/>
      <c r="F229" s="246"/>
      <c r="G229" s="246"/>
      <c r="H229" s="246"/>
      <c r="I229" s="247"/>
      <c r="J229" s="247"/>
      <c r="K229" s="247"/>
      <c r="L229" s="124"/>
      <c r="M229" s="247"/>
      <c r="N229" s="247"/>
      <c r="O229" s="247"/>
      <c r="P229" s="247"/>
      <c r="Q229" s="247"/>
      <c r="R229" s="247"/>
      <c r="S229" s="247"/>
      <c r="T229" s="247"/>
      <c r="U229" s="247"/>
      <c r="V229" s="247"/>
      <c r="W229" s="247"/>
      <c r="X229" s="247"/>
      <c r="Y229" s="247"/>
      <c r="Z229" s="247"/>
      <c r="AA229" s="247"/>
      <c r="AB229" s="247"/>
      <c r="AC229" s="247"/>
      <c r="AD229" s="247"/>
      <c r="AE229" s="247"/>
      <c r="AF229" s="247"/>
      <c r="AG229" s="247"/>
      <c r="AH229" s="247"/>
      <c r="AI229" s="247"/>
      <c r="AJ229" s="247"/>
      <c r="AS229" s="77" t="s">
        <v>927</v>
      </c>
      <c r="AT229" s="77" t="s">
        <v>155</v>
      </c>
      <c r="AU229" s="77" t="s">
        <v>465</v>
      </c>
      <c r="AV229" s="77">
        <v>2023</v>
      </c>
      <c r="AW229" s="77">
        <v>0.87343872827321156</v>
      </c>
      <c r="AX229" s="77">
        <v>0</v>
      </c>
      <c r="AY229" s="77">
        <v>0</v>
      </c>
      <c r="AZ229" s="77">
        <v>0</v>
      </c>
      <c r="BA229" s="77">
        <v>0</v>
      </c>
      <c r="BB229" s="77">
        <v>0</v>
      </c>
      <c r="BC229" s="77">
        <v>0</v>
      </c>
      <c r="BD229" s="77">
        <v>22.908747775732781</v>
      </c>
      <c r="BE229" s="77">
        <v>22.908747775732781</v>
      </c>
      <c r="BF229" s="77">
        <v>0</v>
      </c>
      <c r="BG229" s="77">
        <v>0</v>
      </c>
      <c r="BH229" s="77">
        <v>21.48907166053117</v>
      </c>
      <c r="BI229" s="77">
        <v>21.48907166053117</v>
      </c>
      <c r="BJ229" s="77">
        <v>0</v>
      </c>
      <c r="BK229" s="77">
        <v>0</v>
      </c>
      <c r="BL229" s="77">
        <v>21.48907166053117</v>
      </c>
      <c r="BM229" s="77">
        <v>21.48907166053117</v>
      </c>
      <c r="BN229" s="77">
        <v>0</v>
      </c>
      <c r="BO229" s="77">
        <v>20.009387523567803</v>
      </c>
      <c r="BP229" s="77">
        <v>18.769387422946256</v>
      </c>
      <c r="BQ229" s="77">
        <v>18.769387422946256</v>
      </c>
      <c r="BR229" s="77">
        <v>0</v>
      </c>
      <c r="BS229" s="77">
        <v>0</v>
      </c>
      <c r="BT229" s="77">
        <v>0</v>
      </c>
      <c r="BU229" s="77">
        <v>0</v>
      </c>
      <c r="BV229" s="77">
        <v>21.48907166053117</v>
      </c>
      <c r="BW229" s="77">
        <v>18.769387422946256</v>
      </c>
      <c r="BX229" s="77">
        <v>21.48907166053117</v>
      </c>
      <c r="BY229" s="77">
        <v>18.769387422946256</v>
      </c>
      <c r="CT229" s="77" t="s">
        <v>155</v>
      </c>
      <c r="CU229" s="77" t="s">
        <v>428</v>
      </c>
      <c r="CV229" s="77" t="s">
        <v>460</v>
      </c>
      <c r="CW229" s="77">
        <v>2023</v>
      </c>
      <c r="CX229" s="77">
        <v>0</v>
      </c>
      <c r="CY229" s="77">
        <v>0</v>
      </c>
      <c r="CZ229" s="77">
        <v>0</v>
      </c>
      <c r="DA229" s="77">
        <v>0</v>
      </c>
      <c r="DB229" s="77">
        <v>9129.7460702365534</v>
      </c>
      <c r="DC229" s="77">
        <v>233.2300768079397</v>
      </c>
      <c r="DD229" s="77">
        <v>8896.515993428613</v>
      </c>
      <c r="DE229" s="77">
        <v>0</v>
      </c>
      <c r="DF229" s="77">
        <v>0</v>
      </c>
      <c r="DG229" s="77">
        <v>533.52731185151038</v>
      </c>
      <c r="DH229" s="77">
        <v>533.52731185151038</v>
      </c>
      <c r="DI229" s="77">
        <v>533.52731185151038</v>
      </c>
      <c r="DJ229" s="77">
        <v>2.423736356081212E-5</v>
      </c>
      <c r="DL229" s="77">
        <v>0</v>
      </c>
      <c r="DM229" s="77">
        <v>0</v>
      </c>
      <c r="DN229" s="77">
        <v>0</v>
      </c>
      <c r="DO229" s="77">
        <v>0</v>
      </c>
      <c r="DP229" s="77">
        <v>1.2931295426967842E-2</v>
      </c>
      <c r="DQ229" s="77">
        <v>1.2931295426967842E-2</v>
      </c>
      <c r="DR229" s="77">
        <v>0</v>
      </c>
      <c r="DS229" s="77">
        <v>1.2931295426967842E-2</v>
      </c>
      <c r="DT229" s="77">
        <v>1.2931295426967842E-2</v>
      </c>
      <c r="DU229" s="77">
        <v>0</v>
      </c>
      <c r="DV229" s="77">
        <v>1.2931295426967842E-2</v>
      </c>
      <c r="DW229" s="77">
        <v>1.2931295426967842E-2</v>
      </c>
      <c r="GE229" s="77" t="s">
        <v>425</v>
      </c>
      <c r="GF229" s="77" t="s">
        <v>155</v>
      </c>
      <c r="GG229" s="77" t="s">
        <v>424</v>
      </c>
      <c r="GH229" s="77" t="s">
        <v>460</v>
      </c>
      <c r="GI229" s="77">
        <v>2022</v>
      </c>
      <c r="GJ229" s="77" t="s">
        <v>301</v>
      </c>
      <c r="GK229" s="77">
        <v>8585.7228092479636</v>
      </c>
      <c r="GL229" s="77">
        <v>306.60199899999998</v>
      </c>
      <c r="GM229" s="77">
        <v>2022</v>
      </c>
      <c r="GN229" s="77" t="s">
        <v>175</v>
      </c>
      <c r="GO229" s="77">
        <v>5.3000000000000005E-2</v>
      </c>
      <c r="GP229" s="77">
        <v>3</v>
      </c>
      <c r="GQ229" s="77">
        <v>0</v>
      </c>
      <c r="GR229" s="77" t="s">
        <v>423</v>
      </c>
      <c r="GS229" s="77">
        <v>5.5966209081309413E-2</v>
      </c>
      <c r="GT229" s="77">
        <v>480.51035785653875</v>
      </c>
      <c r="GU229" s="77">
        <v>5.5966209081309413E-2</v>
      </c>
      <c r="GV229" s="248">
        <v>480.51035785653875</v>
      </c>
      <c r="GW229" s="248">
        <v>5.5966209081309413E-2</v>
      </c>
      <c r="GX229" s="77">
        <v>480.51035785653875</v>
      </c>
      <c r="GY229" s="77">
        <v>0</v>
      </c>
      <c r="GZ229" s="77">
        <v>0</v>
      </c>
    </row>
    <row r="230" spans="3:208" x14ac:dyDescent="0.25">
      <c r="C230" s="246"/>
      <c r="D230" s="246"/>
      <c r="E230" s="246"/>
      <c r="F230" s="246"/>
      <c r="G230" s="246"/>
      <c r="H230" s="246"/>
      <c r="I230" s="247"/>
      <c r="J230" s="247"/>
      <c r="K230" s="247"/>
      <c r="L230" s="124"/>
      <c r="M230" s="247"/>
      <c r="N230" s="247"/>
      <c r="O230" s="247"/>
      <c r="P230" s="247"/>
      <c r="Q230" s="247"/>
      <c r="R230" s="247"/>
      <c r="S230" s="247"/>
      <c r="T230" s="247"/>
      <c r="U230" s="247"/>
      <c r="V230" s="247"/>
      <c r="W230" s="247"/>
      <c r="X230" s="247"/>
      <c r="Y230" s="247"/>
      <c r="Z230" s="247"/>
      <c r="AA230" s="247"/>
      <c r="AB230" s="247"/>
      <c r="AC230" s="247"/>
      <c r="AD230" s="247"/>
      <c r="AE230" s="247"/>
      <c r="AF230" s="247"/>
      <c r="AG230" s="247"/>
      <c r="AH230" s="247"/>
      <c r="AI230" s="247"/>
      <c r="AJ230" s="247"/>
      <c r="AS230" s="77" t="s">
        <v>927</v>
      </c>
      <c r="AT230" s="77" t="s">
        <v>155</v>
      </c>
      <c r="AU230" s="77" t="s">
        <v>465</v>
      </c>
      <c r="AV230" s="77">
        <v>2024</v>
      </c>
      <c r="AW230" s="77">
        <v>0.81629787689085187</v>
      </c>
      <c r="AX230" s="77">
        <v>0</v>
      </c>
      <c r="AY230" s="77">
        <v>0</v>
      </c>
      <c r="AZ230" s="77">
        <v>0</v>
      </c>
      <c r="BA230" s="77">
        <v>0</v>
      </c>
      <c r="BB230" s="77">
        <v>0</v>
      </c>
      <c r="BC230" s="77">
        <v>0</v>
      </c>
      <c r="BD230" s="77">
        <v>0</v>
      </c>
      <c r="BE230" s="77">
        <v>0</v>
      </c>
      <c r="BF230" s="77">
        <v>0</v>
      </c>
      <c r="BG230" s="77">
        <v>0</v>
      </c>
      <c r="BH230" s="77">
        <v>21.48907166053117</v>
      </c>
      <c r="BI230" s="77">
        <v>21.48907166053117</v>
      </c>
      <c r="BJ230" s="77">
        <v>0</v>
      </c>
      <c r="BK230" s="77">
        <v>0</v>
      </c>
      <c r="BL230" s="77">
        <v>21.48907166053117</v>
      </c>
      <c r="BM230" s="77">
        <v>21.48907166053117</v>
      </c>
      <c r="BN230" s="77">
        <v>0</v>
      </c>
      <c r="BO230" s="77">
        <v>0</v>
      </c>
      <c r="BP230" s="77">
        <v>17.541483572846968</v>
      </c>
      <c r="BQ230" s="77">
        <v>17.541483572846968</v>
      </c>
      <c r="BR230" s="77">
        <v>0</v>
      </c>
      <c r="BS230" s="77">
        <v>0</v>
      </c>
      <c r="BT230" s="77">
        <v>0</v>
      </c>
      <c r="BU230" s="77">
        <v>0</v>
      </c>
      <c r="BV230" s="77">
        <v>21.48907166053117</v>
      </c>
      <c r="BW230" s="77">
        <v>17.541483572846968</v>
      </c>
      <c r="BX230" s="77">
        <v>21.48907166053117</v>
      </c>
      <c r="BY230" s="77">
        <v>17.541483572846968</v>
      </c>
      <c r="CT230" s="77" t="s">
        <v>155</v>
      </c>
      <c r="CU230" s="77" t="s">
        <v>428</v>
      </c>
      <c r="CV230" s="77" t="s">
        <v>460</v>
      </c>
      <c r="CW230" s="77">
        <v>2024</v>
      </c>
      <c r="CX230" s="77">
        <v>0</v>
      </c>
      <c r="CY230" s="77">
        <v>0</v>
      </c>
      <c r="CZ230" s="77">
        <v>0</v>
      </c>
      <c r="DA230" s="77">
        <v>0</v>
      </c>
      <c r="DB230" s="77">
        <v>9129.7460702365534</v>
      </c>
      <c r="DC230" s="77">
        <v>233.2300768079397</v>
      </c>
      <c r="DD230" s="77">
        <v>8896.515993428613</v>
      </c>
      <c r="DE230" s="77">
        <v>0</v>
      </c>
      <c r="DF230" s="77">
        <v>0</v>
      </c>
      <c r="DG230" s="77">
        <v>0</v>
      </c>
      <c r="DH230" s="77">
        <v>533.52731185151038</v>
      </c>
      <c r="DI230" s="77">
        <v>533.52731185151038</v>
      </c>
      <c r="DJ230" s="77">
        <v>2.423736356081212E-5</v>
      </c>
      <c r="DL230" s="77">
        <v>0</v>
      </c>
      <c r="DM230" s="77">
        <v>0</v>
      </c>
      <c r="DN230" s="77">
        <v>0</v>
      </c>
      <c r="DO230" s="77">
        <v>0</v>
      </c>
      <c r="DP230" s="77">
        <v>0</v>
      </c>
      <c r="DQ230" s="77">
        <v>0</v>
      </c>
      <c r="DR230" s="77">
        <v>0</v>
      </c>
      <c r="DS230" s="77">
        <v>1.2931295426967842E-2</v>
      </c>
      <c r="DT230" s="77">
        <v>1.2931295426967842E-2</v>
      </c>
      <c r="DU230" s="77">
        <v>0</v>
      </c>
      <c r="DV230" s="77">
        <v>1.2931295426967842E-2</v>
      </c>
      <c r="DW230" s="77">
        <v>1.2931295426967842E-2</v>
      </c>
      <c r="GE230" s="77" t="s">
        <v>422</v>
      </c>
      <c r="GF230" s="77" t="s">
        <v>155</v>
      </c>
      <c r="GG230" s="77" t="s">
        <v>424</v>
      </c>
      <c r="GH230" s="77" t="s">
        <v>460</v>
      </c>
      <c r="GI230" s="77">
        <v>2023</v>
      </c>
      <c r="GJ230" s="77" t="s">
        <v>305</v>
      </c>
      <c r="GK230" s="77">
        <v>233.23007680793981</v>
      </c>
      <c r="GL230" s="77">
        <v>306.60199899999998</v>
      </c>
      <c r="GM230" s="77">
        <v>2023</v>
      </c>
      <c r="GN230" s="77" t="s">
        <v>175</v>
      </c>
      <c r="GO230" s="77">
        <v>0.13250000000000001</v>
      </c>
      <c r="GP230" s="77">
        <v>3</v>
      </c>
      <c r="GQ230" s="77">
        <v>0</v>
      </c>
      <c r="GR230" s="77" t="s">
        <v>423</v>
      </c>
      <c r="GS230" s="77">
        <v>0</v>
      </c>
      <c r="GT230" s="77">
        <v>0</v>
      </c>
      <c r="GU230" s="77">
        <v>0.1527377521613833</v>
      </c>
      <c r="GV230" s="248">
        <v>35.623037668071504</v>
      </c>
      <c r="GW230" s="248">
        <v>0.1527377521613833</v>
      </c>
      <c r="GX230" s="77">
        <v>35.623037668071504</v>
      </c>
      <c r="GY230" s="77">
        <v>0.1527377521613833</v>
      </c>
      <c r="GZ230" s="77">
        <v>35.623037668071504</v>
      </c>
    </row>
    <row r="231" spans="3:208" x14ac:dyDescent="0.25">
      <c r="C231" s="246"/>
      <c r="D231" s="246"/>
      <c r="E231" s="246"/>
      <c r="F231" s="246"/>
      <c r="G231" s="246"/>
      <c r="H231" s="246"/>
      <c r="I231" s="247"/>
      <c r="J231" s="247"/>
      <c r="K231" s="247"/>
      <c r="L231" s="124"/>
      <c r="M231" s="247"/>
      <c r="N231" s="247"/>
      <c r="O231" s="247"/>
      <c r="P231" s="247"/>
      <c r="Q231" s="247"/>
      <c r="R231" s="247"/>
      <c r="S231" s="247"/>
      <c r="T231" s="247"/>
      <c r="U231" s="247"/>
      <c r="V231" s="247"/>
      <c r="W231" s="247"/>
      <c r="X231" s="247"/>
      <c r="Y231" s="247"/>
      <c r="Z231" s="247"/>
      <c r="AA231" s="247"/>
      <c r="AB231" s="247"/>
      <c r="AC231" s="247"/>
      <c r="AD231" s="247"/>
      <c r="AE231" s="247"/>
      <c r="AF231" s="247"/>
      <c r="AG231" s="247"/>
      <c r="AH231" s="247"/>
      <c r="AI231" s="247"/>
      <c r="AJ231" s="247"/>
      <c r="AS231" s="77" t="s">
        <v>927</v>
      </c>
      <c r="AT231" s="77" t="s">
        <v>155</v>
      </c>
      <c r="AU231" s="77" t="s">
        <v>465</v>
      </c>
      <c r="AV231" s="77">
        <v>2025</v>
      </c>
      <c r="AW231" s="77">
        <v>0.76289521204752508</v>
      </c>
      <c r="AX231" s="77">
        <v>0</v>
      </c>
      <c r="AY231" s="77">
        <v>0</v>
      </c>
      <c r="AZ231" s="77">
        <v>0</v>
      </c>
      <c r="BA231" s="77">
        <v>0</v>
      </c>
      <c r="BB231" s="77">
        <v>0</v>
      </c>
      <c r="BC231" s="77">
        <v>0</v>
      </c>
      <c r="BD231" s="77">
        <v>0</v>
      </c>
      <c r="BE231" s="77">
        <v>0</v>
      </c>
      <c r="BF231" s="77">
        <v>0</v>
      </c>
      <c r="BG231" s="77">
        <v>0</v>
      </c>
      <c r="BH231" s="77">
        <v>0</v>
      </c>
      <c r="BI231" s="77">
        <v>0</v>
      </c>
      <c r="BJ231" s="77">
        <v>0</v>
      </c>
      <c r="BK231" s="77">
        <v>0</v>
      </c>
      <c r="BL231" s="77">
        <v>21.48907166053117</v>
      </c>
      <c r="BM231" s="77">
        <v>21.48907166053117</v>
      </c>
      <c r="BN231" s="77">
        <v>0</v>
      </c>
      <c r="BO231" s="77">
        <v>0</v>
      </c>
      <c r="BP231" s="77">
        <v>0</v>
      </c>
      <c r="BQ231" s="77">
        <v>16.393909881165388</v>
      </c>
      <c r="BR231" s="77">
        <v>0</v>
      </c>
      <c r="BS231" s="77">
        <v>0</v>
      </c>
      <c r="BT231" s="77">
        <v>0</v>
      </c>
      <c r="BU231" s="77">
        <v>0</v>
      </c>
      <c r="BV231" s="77">
        <v>0</v>
      </c>
      <c r="BW231" s="77">
        <v>0</v>
      </c>
      <c r="BX231" s="77">
        <v>0</v>
      </c>
      <c r="BY231" s="77">
        <v>0</v>
      </c>
      <c r="CT231" s="77" t="s">
        <v>155</v>
      </c>
      <c r="CU231" s="77" t="s">
        <v>428</v>
      </c>
      <c r="CV231" s="77" t="s">
        <v>460</v>
      </c>
      <c r="CW231" s="77">
        <v>2025</v>
      </c>
      <c r="CX231" s="77">
        <v>0</v>
      </c>
      <c r="CY231" s="77">
        <v>0</v>
      </c>
      <c r="CZ231" s="77">
        <v>0</v>
      </c>
      <c r="DA231" s="77">
        <v>0</v>
      </c>
      <c r="DB231" s="77">
        <v>9129.7460702365534</v>
      </c>
      <c r="DC231" s="77">
        <v>233.2300768079397</v>
      </c>
      <c r="DD231" s="77">
        <v>8896.515993428613</v>
      </c>
      <c r="DE231" s="77">
        <v>0</v>
      </c>
      <c r="DF231" s="77">
        <v>0</v>
      </c>
      <c r="DG231" s="77">
        <v>0</v>
      </c>
      <c r="DH231" s="77">
        <v>0</v>
      </c>
      <c r="DI231" s="77">
        <v>533.52731185151038</v>
      </c>
      <c r="DJ231" s="77">
        <v>2.423736356081212E-5</v>
      </c>
      <c r="DL231" s="77">
        <v>0</v>
      </c>
      <c r="DM231" s="77">
        <v>0</v>
      </c>
      <c r="DN231" s="77">
        <v>0</v>
      </c>
      <c r="DO231" s="77">
        <v>0</v>
      </c>
      <c r="DP231" s="77">
        <v>0</v>
      </c>
      <c r="DQ231" s="77">
        <v>0</v>
      </c>
      <c r="DR231" s="77">
        <v>0</v>
      </c>
      <c r="DS231" s="77">
        <v>0</v>
      </c>
      <c r="DT231" s="77">
        <v>0</v>
      </c>
      <c r="DU231" s="77">
        <v>0</v>
      </c>
      <c r="DV231" s="77">
        <v>1.2931295426967842E-2</v>
      </c>
      <c r="DW231" s="77">
        <v>1.2931295426967842E-2</v>
      </c>
      <c r="GE231" s="77" t="s">
        <v>425</v>
      </c>
      <c r="GF231" s="77" t="s">
        <v>155</v>
      </c>
      <c r="GG231" s="77" t="s">
        <v>424</v>
      </c>
      <c r="GH231" s="77" t="s">
        <v>460</v>
      </c>
      <c r="GI231" s="77">
        <v>2023</v>
      </c>
      <c r="GJ231" s="77" t="s">
        <v>301</v>
      </c>
      <c r="GK231" s="77">
        <v>8896.5159934286166</v>
      </c>
      <c r="GL231" s="77">
        <v>306.60199899999998</v>
      </c>
      <c r="GM231" s="77">
        <v>2023</v>
      </c>
      <c r="GN231" s="77" t="s">
        <v>175</v>
      </c>
      <c r="GO231" s="77">
        <v>5.3000000000000005E-2</v>
      </c>
      <c r="GP231" s="77">
        <v>3</v>
      </c>
      <c r="GQ231" s="77">
        <v>0</v>
      </c>
      <c r="GR231" s="77" t="s">
        <v>423</v>
      </c>
      <c r="GS231" s="77">
        <v>0</v>
      </c>
      <c r="GT231" s="77">
        <v>0</v>
      </c>
      <c r="GU231" s="77">
        <v>5.5966209081309413E-2</v>
      </c>
      <c r="GV231" s="248">
        <v>497.9042741834391</v>
      </c>
      <c r="GW231" s="248">
        <v>5.5966209081309413E-2</v>
      </c>
      <c r="GX231" s="77">
        <v>497.9042741834391</v>
      </c>
      <c r="GY231" s="77">
        <v>5.5966209081309413E-2</v>
      </c>
      <c r="GZ231" s="77">
        <v>497.9042741834391</v>
      </c>
    </row>
    <row r="232" spans="3:208" x14ac:dyDescent="0.25">
      <c r="C232" s="246"/>
      <c r="D232" s="246"/>
      <c r="E232" s="246"/>
      <c r="F232" s="246"/>
      <c r="G232" s="246"/>
      <c r="H232" s="246"/>
      <c r="I232" s="247"/>
      <c r="J232" s="247"/>
      <c r="K232" s="247"/>
      <c r="L232" s="124"/>
      <c r="M232" s="247"/>
      <c r="N232" s="247"/>
      <c r="O232" s="247"/>
      <c r="P232" s="247"/>
      <c r="Q232" s="247"/>
      <c r="R232" s="247"/>
      <c r="S232" s="247"/>
      <c r="T232" s="247"/>
      <c r="U232" s="247"/>
      <c r="V232" s="247"/>
      <c r="W232" s="247"/>
      <c r="X232" s="247"/>
      <c r="Y232" s="247"/>
      <c r="Z232" s="247"/>
      <c r="AA232" s="247"/>
      <c r="AB232" s="247"/>
      <c r="AC232" s="247"/>
      <c r="AD232" s="247"/>
      <c r="AE232" s="247"/>
      <c r="AF232" s="247"/>
      <c r="AG232" s="247"/>
      <c r="AH232" s="247"/>
      <c r="AI232" s="247"/>
      <c r="AJ232" s="247"/>
      <c r="AS232" s="77" t="s">
        <v>927</v>
      </c>
      <c r="AT232" s="77" t="s">
        <v>155</v>
      </c>
      <c r="AU232" s="77" t="s">
        <v>466</v>
      </c>
      <c r="AV232" s="77">
        <v>2020</v>
      </c>
      <c r="AW232" s="77">
        <v>1</v>
      </c>
      <c r="AX232" s="77">
        <v>0</v>
      </c>
      <c r="AY232" s="77">
        <v>0</v>
      </c>
      <c r="AZ232" s="77">
        <v>21.088139620976268</v>
      </c>
      <c r="BA232" s="77">
        <v>21.088139620976268</v>
      </c>
      <c r="BB232" s="77">
        <v>0</v>
      </c>
      <c r="BC232" s="77">
        <v>0</v>
      </c>
      <c r="BD232" s="77">
        <v>0</v>
      </c>
      <c r="BE232" s="77">
        <v>0</v>
      </c>
      <c r="BF232" s="77">
        <v>0</v>
      </c>
      <c r="BG232" s="77">
        <v>0</v>
      </c>
      <c r="BH232" s="77">
        <v>0</v>
      </c>
      <c r="BI232" s="77">
        <v>0</v>
      </c>
      <c r="BJ232" s="77">
        <v>0</v>
      </c>
      <c r="BK232" s="77">
        <v>0</v>
      </c>
      <c r="BL232" s="77">
        <v>0</v>
      </c>
      <c r="BM232" s="77">
        <v>0</v>
      </c>
      <c r="BN232" s="77">
        <v>21.088139620976268</v>
      </c>
      <c r="BO232" s="77">
        <v>0</v>
      </c>
      <c r="BP232" s="77">
        <v>0</v>
      </c>
      <c r="BQ232" s="77">
        <v>0</v>
      </c>
      <c r="BR232" s="77">
        <v>0</v>
      </c>
      <c r="BS232" s="77">
        <v>0</v>
      </c>
      <c r="BT232" s="77">
        <v>0</v>
      </c>
      <c r="BU232" s="77">
        <v>0</v>
      </c>
      <c r="BV232" s="77">
        <v>0</v>
      </c>
      <c r="BW232" s="77">
        <v>0</v>
      </c>
      <c r="BX232" s="77">
        <v>0</v>
      </c>
      <c r="BY232" s="77">
        <v>0</v>
      </c>
      <c r="CT232" s="77" t="s">
        <v>155</v>
      </c>
      <c r="CU232" s="77" t="s">
        <v>428</v>
      </c>
      <c r="CV232" s="77" t="s">
        <v>467</v>
      </c>
      <c r="CW232" s="77">
        <v>2020</v>
      </c>
      <c r="CX232" s="77">
        <v>0</v>
      </c>
      <c r="CY232" s="77">
        <v>0</v>
      </c>
      <c r="CZ232" s="77">
        <v>0</v>
      </c>
      <c r="DA232" s="77">
        <v>0</v>
      </c>
      <c r="DB232" s="77">
        <v>5.2405583313015409</v>
      </c>
      <c r="DC232" s="77">
        <v>0.69641821681223248</v>
      </c>
      <c r="DD232" s="77">
        <v>2.941964152281018</v>
      </c>
      <c r="DE232" s="77">
        <v>1.6021759622082909</v>
      </c>
      <c r="DF232" s="77">
        <v>0.36068764874241321</v>
      </c>
      <c r="DG232" s="77">
        <v>0</v>
      </c>
      <c r="DH232" s="77">
        <v>0</v>
      </c>
      <c r="DI232" s="77">
        <v>0</v>
      </c>
      <c r="DJ232" s="77">
        <v>9.9984167508849182E-5</v>
      </c>
      <c r="DL232" s="77">
        <v>0</v>
      </c>
      <c r="DM232" s="77">
        <v>3.6063054290234401E-5</v>
      </c>
      <c r="DN232" s="77">
        <v>3.6063054290234401E-5</v>
      </c>
      <c r="DO232" s="77">
        <v>0</v>
      </c>
      <c r="DP232" s="77">
        <v>0</v>
      </c>
      <c r="DQ232" s="77">
        <v>0</v>
      </c>
      <c r="DR232" s="77">
        <v>0</v>
      </c>
      <c r="DS232" s="77">
        <v>0</v>
      </c>
      <c r="DT232" s="77">
        <v>0</v>
      </c>
      <c r="DU232" s="77">
        <v>0</v>
      </c>
      <c r="DV232" s="77">
        <v>0</v>
      </c>
      <c r="DW232" s="77">
        <v>0</v>
      </c>
      <c r="GE232" s="77" t="s">
        <v>422</v>
      </c>
      <c r="GF232" s="77" t="s">
        <v>155</v>
      </c>
      <c r="GG232" s="77" t="s">
        <v>424</v>
      </c>
      <c r="GH232" s="77" t="s">
        <v>460</v>
      </c>
      <c r="GI232" s="77">
        <v>2024</v>
      </c>
      <c r="GJ232" s="77" t="s">
        <v>305</v>
      </c>
      <c r="GK232" s="77">
        <v>233.23007680793981</v>
      </c>
      <c r="GL232" s="77">
        <v>306.60199899999998</v>
      </c>
      <c r="GM232" s="77">
        <v>2024</v>
      </c>
      <c r="GN232" s="77" t="s">
        <v>175</v>
      </c>
      <c r="GO232" s="77">
        <v>0.13250000000000001</v>
      </c>
      <c r="GP232" s="77">
        <v>3</v>
      </c>
      <c r="GQ232" s="77">
        <v>0</v>
      </c>
      <c r="GR232" s="77" t="s">
        <v>423</v>
      </c>
      <c r="GS232" s="77">
        <v>0</v>
      </c>
      <c r="GT232" s="77">
        <v>0</v>
      </c>
      <c r="GU232" s="77">
        <v>0</v>
      </c>
      <c r="GV232" s="248">
        <v>0</v>
      </c>
      <c r="GW232" s="248">
        <v>0.1527377521613833</v>
      </c>
      <c r="GX232" s="77">
        <v>35.623037668071504</v>
      </c>
      <c r="GY232" s="77">
        <v>0.1527377521613833</v>
      </c>
      <c r="GZ232" s="77">
        <v>35.623037668071504</v>
      </c>
    </row>
    <row r="233" spans="3:208" x14ac:dyDescent="0.25">
      <c r="C233" s="246"/>
      <c r="D233" s="246"/>
      <c r="E233" s="246"/>
      <c r="F233" s="246"/>
      <c r="G233" s="246"/>
      <c r="H233" s="246"/>
      <c r="I233" s="247"/>
      <c r="J233" s="247"/>
      <c r="K233" s="247"/>
      <c r="L233" s="124"/>
      <c r="M233" s="247"/>
      <c r="N233" s="247"/>
      <c r="O233" s="247"/>
      <c r="P233" s="247"/>
      <c r="Q233" s="247"/>
      <c r="R233" s="247"/>
      <c r="S233" s="247"/>
      <c r="T233" s="247"/>
      <c r="U233" s="247"/>
      <c r="V233" s="247"/>
      <c r="W233" s="247"/>
      <c r="X233" s="247"/>
      <c r="Y233" s="247"/>
      <c r="Z233" s="247"/>
      <c r="AA233" s="247"/>
      <c r="AB233" s="247"/>
      <c r="AC233" s="247"/>
      <c r="AD233" s="247"/>
      <c r="AE233" s="247"/>
      <c r="AF233" s="247"/>
      <c r="AG233" s="247"/>
      <c r="AH233" s="247"/>
      <c r="AI233" s="247"/>
      <c r="AJ233" s="247"/>
      <c r="AS233" s="77" t="s">
        <v>927</v>
      </c>
      <c r="AT233" s="77" t="s">
        <v>155</v>
      </c>
      <c r="AU233" s="77" t="s">
        <v>466</v>
      </c>
      <c r="AV233" s="77">
        <v>2021</v>
      </c>
      <c r="AW233" s="77">
        <v>1</v>
      </c>
      <c r="AX233" s="77">
        <v>0</v>
      </c>
      <c r="AY233" s="77">
        <v>0</v>
      </c>
      <c r="AZ233" s="77">
        <v>21.088139620976268</v>
      </c>
      <c r="BA233" s="77">
        <v>21.088139620976268</v>
      </c>
      <c r="BB233" s="77">
        <v>0</v>
      </c>
      <c r="BC233" s="77">
        <v>0</v>
      </c>
      <c r="BD233" s="77">
        <v>21.088139620976268</v>
      </c>
      <c r="BE233" s="77">
        <v>21.088139620976268</v>
      </c>
      <c r="BF233" s="77">
        <v>0</v>
      </c>
      <c r="BG233" s="77">
        <v>0</v>
      </c>
      <c r="BH233" s="77">
        <v>0</v>
      </c>
      <c r="BI233" s="77">
        <v>0</v>
      </c>
      <c r="BJ233" s="77">
        <v>0</v>
      </c>
      <c r="BK233" s="77">
        <v>0</v>
      </c>
      <c r="BL233" s="77">
        <v>0</v>
      </c>
      <c r="BM233" s="77">
        <v>0</v>
      </c>
      <c r="BN233" s="77">
        <v>21.088139620976268</v>
      </c>
      <c r="BO233" s="77">
        <v>21.088139620976268</v>
      </c>
      <c r="BP233" s="77">
        <v>0</v>
      </c>
      <c r="BQ233" s="77">
        <v>0</v>
      </c>
      <c r="BR233" s="77">
        <v>0</v>
      </c>
      <c r="BS233" s="77">
        <v>0</v>
      </c>
      <c r="BT233" s="77">
        <v>0</v>
      </c>
      <c r="BU233" s="77">
        <v>0</v>
      </c>
      <c r="BV233" s="77">
        <v>0</v>
      </c>
      <c r="BW233" s="77">
        <v>0</v>
      </c>
      <c r="BX233" s="77">
        <v>0</v>
      </c>
      <c r="BY233" s="77">
        <v>0</v>
      </c>
      <c r="CT233" s="77" t="s">
        <v>155</v>
      </c>
      <c r="CU233" s="77" t="s">
        <v>428</v>
      </c>
      <c r="CV233" s="77" t="s">
        <v>467</v>
      </c>
      <c r="CW233" s="77">
        <v>2021</v>
      </c>
      <c r="CX233" s="77">
        <v>0</v>
      </c>
      <c r="CY233" s="77">
        <v>0</v>
      </c>
      <c r="CZ233" s="77">
        <v>0</v>
      </c>
      <c r="DA233" s="77">
        <v>0</v>
      </c>
      <c r="DB233" s="77">
        <v>5.2405583313015409</v>
      </c>
      <c r="DC233" s="77">
        <v>0.69641821681223248</v>
      </c>
      <c r="DD233" s="77">
        <v>2.941964152281018</v>
      </c>
      <c r="DE233" s="77">
        <v>1.6021759622082909</v>
      </c>
      <c r="DF233" s="77">
        <v>0.36068764874241321</v>
      </c>
      <c r="DG233" s="77">
        <v>0.36068764874241321</v>
      </c>
      <c r="DH233" s="77">
        <v>0</v>
      </c>
      <c r="DI233" s="77">
        <v>0</v>
      </c>
      <c r="DJ233" s="77">
        <v>9.9984167508849182E-5</v>
      </c>
      <c r="DL233" s="77">
        <v>0</v>
      </c>
      <c r="DM233" s="77">
        <v>3.6063054290234401E-5</v>
      </c>
      <c r="DN233" s="77">
        <v>3.6063054290234401E-5</v>
      </c>
      <c r="DO233" s="77">
        <v>0</v>
      </c>
      <c r="DP233" s="77">
        <v>3.6063054290234401E-5</v>
      </c>
      <c r="DQ233" s="77">
        <v>3.6063054290234401E-5</v>
      </c>
      <c r="DR233" s="77">
        <v>0</v>
      </c>
      <c r="DS233" s="77">
        <v>0</v>
      </c>
      <c r="DT233" s="77">
        <v>0</v>
      </c>
      <c r="DU233" s="77">
        <v>0</v>
      </c>
      <c r="DV233" s="77">
        <v>0</v>
      </c>
      <c r="DW233" s="77">
        <v>0</v>
      </c>
      <c r="GE233" s="77" t="s">
        <v>425</v>
      </c>
      <c r="GF233" s="77" t="s">
        <v>155</v>
      </c>
      <c r="GG233" s="77" t="s">
        <v>424</v>
      </c>
      <c r="GH233" s="77" t="s">
        <v>460</v>
      </c>
      <c r="GI233" s="77">
        <v>2024</v>
      </c>
      <c r="GJ233" s="77" t="s">
        <v>301</v>
      </c>
      <c r="GK233" s="77">
        <v>8896.5159934286166</v>
      </c>
      <c r="GL233" s="77">
        <v>306.60199899999998</v>
      </c>
      <c r="GM233" s="77">
        <v>2024</v>
      </c>
      <c r="GN233" s="77" t="s">
        <v>175</v>
      </c>
      <c r="GO233" s="77">
        <v>5.3000000000000005E-2</v>
      </c>
      <c r="GP233" s="77">
        <v>3</v>
      </c>
      <c r="GQ233" s="77">
        <v>0</v>
      </c>
      <c r="GR233" s="77" t="s">
        <v>423</v>
      </c>
      <c r="GS233" s="77">
        <v>0</v>
      </c>
      <c r="GT233" s="77">
        <v>0</v>
      </c>
      <c r="GU233" s="77">
        <v>0</v>
      </c>
      <c r="GV233" s="248">
        <v>0</v>
      </c>
      <c r="GW233" s="248">
        <v>5.5966209081309413E-2</v>
      </c>
      <c r="GX233" s="77">
        <v>497.9042741834391</v>
      </c>
      <c r="GY233" s="77">
        <v>5.5966209081309413E-2</v>
      </c>
      <c r="GZ233" s="77">
        <v>497.9042741834391</v>
      </c>
    </row>
    <row r="234" spans="3:208" x14ac:dyDescent="0.25">
      <c r="C234" s="246"/>
      <c r="D234" s="246"/>
      <c r="E234" s="246"/>
      <c r="F234" s="246"/>
      <c r="G234" s="246"/>
      <c r="H234" s="246"/>
      <c r="I234" s="247"/>
      <c r="J234" s="247"/>
      <c r="K234" s="247"/>
      <c r="L234" s="124"/>
      <c r="M234" s="247"/>
      <c r="N234" s="247"/>
      <c r="O234" s="247"/>
      <c r="P234" s="247"/>
      <c r="Q234" s="247"/>
      <c r="R234" s="247"/>
      <c r="S234" s="247"/>
      <c r="T234" s="247"/>
      <c r="U234" s="247"/>
      <c r="V234" s="247"/>
      <c r="W234" s="247"/>
      <c r="X234" s="247"/>
      <c r="Y234" s="247"/>
      <c r="Z234" s="247"/>
      <c r="AA234" s="247"/>
      <c r="AB234" s="247"/>
      <c r="AC234" s="247"/>
      <c r="AD234" s="247"/>
      <c r="AE234" s="247"/>
      <c r="AF234" s="247"/>
      <c r="AG234" s="247"/>
      <c r="AH234" s="247"/>
      <c r="AI234" s="247"/>
      <c r="AJ234" s="247"/>
      <c r="AS234" s="77" t="s">
        <v>927</v>
      </c>
      <c r="AT234" s="77" t="s">
        <v>155</v>
      </c>
      <c r="AU234" s="77" t="s">
        <v>466</v>
      </c>
      <c r="AV234" s="77">
        <v>2022</v>
      </c>
      <c r="AW234" s="77">
        <v>0.93457943925233644</v>
      </c>
      <c r="AX234" s="77">
        <v>0</v>
      </c>
      <c r="AY234" s="77">
        <v>0</v>
      </c>
      <c r="AZ234" s="77">
        <v>21.20608305361861</v>
      </c>
      <c r="BA234" s="77">
        <v>21.20608305361861</v>
      </c>
      <c r="BB234" s="77">
        <v>0</v>
      </c>
      <c r="BC234" s="77">
        <v>0</v>
      </c>
      <c r="BD234" s="77">
        <v>21.20608305361861</v>
      </c>
      <c r="BE234" s="77">
        <v>21.20608305361861</v>
      </c>
      <c r="BF234" s="77">
        <v>0</v>
      </c>
      <c r="BG234" s="77">
        <v>0</v>
      </c>
      <c r="BH234" s="77">
        <v>22.024858182546218</v>
      </c>
      <c r="BI234" s="77">
        <v>22.024858182546218</v>
      </c>
      <c r="BJ234" s="77">
        <v>0</v>
      </c>
      <c r="BK234" s="77">
        <v>0</v>
      </c>
      <c r="BL234" s="77">
        <v>0</v>
      </c>
      <c r="BM234" s="77">
        <v>0</v>
      </c>
      <c r="BN234" s="77">
        <v>19.818769208989355</v>
      </c>
      <c r="BO234" s="77">
        <v>19.818769208989355</v>
      </c>
      <c r="BP234" s="77">
        <v>20.583979609856279</v>
      </c>
      <c r="BQ234" s="77">
        <v>0</v>
      </c>
      <c r="BR234" s="77">
        <v>0</v>
      </c>
      <c r="BS234" s="77">
        <v>0</v>
      </c>
      <c r="BT234" s="77">
        <v>0</v>
      </c>
      <c r="BU234" s="77">
        <v>0</v>
      </c>
      <c r="BV234" s="77">
        <v>22.024858182546218</v>
      </c>
      <c r="BW234" s="77">
        <v>20.583979609856279</v>
      </c>
      <c r="BX234" s="77">
        <v>22.024858182546218</v>
      </c>
      <c r="BY234" s="77">
        <v>20.583979609856279</v>
      </c>
      <c r="CT234" s="77" t="s">
        <v>155</v>
      </c>
      <c r="CU234" s="77" t="s">
        <v>428</v>
      </c>
      <c r="CV234" s="77" t="s">
        <v>467</v>
      </c>
      <c r="CW234" s="77">
        <v>2022</v>
      </c>
      <c r="CX234" s="77">
        <v>0</v>
      </c>
      <c r="CY234" s="77">
        <v>0</v>
      </c>
      <c r="CZ234" s="77">
        <v>0</v>
      </c>
      <c r="DA234" s="77">
        <v>0</v>
      </c>
      <c r="DB234" s="77">
        <v>5.2405583313015409</v>
      </c>
      <c r="DC234" s="77">
        <v>0.69641821681223248</v>
      </c>
      <c r="DD234" s="77">
        <v>2.941964152281018</v>
      </c>
      <c r="DE234" s="77">
        <v>1.6021759622082909</v>
      </c>
      <c r="DF234" s="77">
        <v>0.36068764874241321</v>
      </c>
      <c r="DG234" s="77">
        <v>0.36068764874241321</v>
      </c>
      <c r="DH234" s="77">
        <v>0.36068764874241321</v>
      </c>
      <c r="DI234" s="77">
        <v>0</v>
      </c>
      <c r="DJ234" s="77">
        <v>9.9984167508849182E-5</v>
      </c>
      <c r="DL234" s="77">
        <v>0</v>
      </c>
      <c r="DM234" s="77">
        <v>3.6063054290234401E-5</v>
      </c>
      <c r="DN234" s="77">
        <v>3.6063054290234401E-5</v>
      </c>
      <c r="DO234" s="77">
        <v>0</v>
      </c>
      <c r="DP234" s="77">
        <v>3.6063054290234401E-5</v>
      </c>
      <c r="DQ234" s="77">
        <v>3.6063054290234401E-5</v>
      </c>
      <c r="DR234" s="77">
        <v>0</v>
      </c>
      <c r="DS234" s="77">
        <v>3.6063054290234401E-5</v>
      </c>
      <c r="DT234" s="77">
        <v>3.6063054290234401E-5</v>
      </c>
      <c r="DU234" s="77">
        <v>0</v>
      </c>
      <c r="DV234" s="77">
        <v>0</v>
      </c>
      <c r="DW234" s="77">
        <v>0</v>
      </c>
      <c r="GE234" s="77" t="s">
        <v>422</v>
      </c>
      <c r="GF234" s="77" t="s">
        <v>155</v>
      </c>
      <c r="GG234" s="77" t="s">
        <v>424</v>
      </c>
      <c r="GH234" s="77" t="s">
        <v>460</v>
      </c>
      <c r="GI234" s="77">
        <v>2025</v>
      </c>
      <c r="GJ234" s="77" t="s">
        <v>305</v>
      </c>
      <c r="GK234" s="77">
        <v>233.23007680793981</v>
      </c>
      <c r="GL234" s="77">
        <v>306.60199899999998</v>
      </c>
      <c r="GM234" s="77">
        <v>2025</v>
      </c>
      <c r="GN234" s="77" t="s">
        <v>175</v>
      </c>
      <c r="GO234" s="77">
        <v>0.13250000000000001</v>
      </c>
      <c r="GP234" s="77">
        <v>3</v>
      </c>
      <c r="GQ234" s="77">
        <v>0</v>
      </c>
      <c r="GR234" s="77" t="s">
        <v>423</v>
      </c>
      <c r="GS234" s="77">
        <v>0</v>
      </c>
      <c r="GT234" s="77">
        <v>0</v>
      </c>
      <c r="GU234" s="77">
        <v>0</v>
      </c>
      <c r="GV234" s="248">
        <v>0</v>
      </c>
      <c r="GW234" s="248">
        <v>0</v>
      </c>
      <c r="GX234" s="77">
        <v>0</v>
      </c>
      <c r="GY234" s="77">
        <v>0.1527377521613833</v>
      </c>
      <c r="GZ234" s="77">
        <v>35.623037668071504</v>
      </c>
    </row>
    <row r="235" spans="3:208" x14ac:dyDescent="0.25">
      <c r="C235" s="246"/>
      <c r="D235" s="246"/>
      <c r="E235" s="246"/>
      <c r="F235" s="246"/>
      <c r="G235" s="246"/>
      <c r="H235" s="246"/>
      <c r="I235" s="247"/>
      <c r="J235" s="247"/>
      <c r="K235" s="247"/>
      <c r="L235" s="124"/>
      <c r="M235" s="247"/>
      <c r="N235" s="247"/>
      <c r="O235" s="247"/>
      <c r="P235" s="247"/>
      <c r="Q235" s="247"/>
      <c r="R235" s="247"/>
      <c r="S235" s="247"/>
      <c r="T235" s="247"/>
      <c r="U235" s="247"/>
      <c r="V235" s="247"/>
      <c r="W235" s="247"/>
      <c r="X235" s="247"/>
      <c r="Y235" s="247"/>
      <c r="Z235" s="247"/>
      <c r="AA235" s="247"/>
      <c r="AB235" s="247"/>
      <c r="AC235" s="247"/>
      <c r="AD235" s="247"/>
      <c r="AE235" s="247"/>
      <c r="AF235" s="247"/>
      <c r="AG235" s="247"/>
      <c r="AH235" s="247"/>
      <c r="AI235" s="247"/>
      <c r="AJ235" s="247"/>
      <c r="AS235" s="77" t="s">
        <v>927</v>
      </c>
      <c r="AT235" s="77" t="s">
        <v>155</v>
      </c>
      <c r="AU235" s="77" t="s">
        <v>466</v>
      </c>
      <c r="AV235" s="77">
        <v>2023</v>
      </c>
      <c r="AW235" s="77">
        <v>0.87343872827321156</v>
      </c>
      <c r="AX235" s="77">
        <v>0</v>
      </c>
      <c r="AY235" s="77">
        <v>0</v>
      </c>
      <c r="AZ235" s="77">
        <v>0</v>
      </c>
      <c r="BA235" s="77">
        <v>0</v>
      </c>
      <c r="BB235" s="77">
        <v>0</v>
      </c>
      <c r="BC235" s="77">
        <v>0</v>
      </c>
      <c r="BD235" s="77">
        <v>21.990617298219316</v>
      </c>
      <c r="BE235" s="77">
        <v>21.990617298219316</v>
      </c>
      <c r="BF235" s="77">
        <v>0</v>
      </c>
      <c r="BG235" s="77">
        <v>0</v>
      </c>
      <c r="BH235" s="77">
        <v>22.839724170802349</v>
      </c>
      <c r="BI235" s="77">
        <v>22.839724170802349</v>
      </c>
      <c r="BJ235" s="77">
        <v>0</v>
      </c>
      <c r="BK235" s="77">
        <v>0</v>
      </c>
      <c r="BL235" s="77">
        <v>22.839724170802349</v>
      </c>
      <c r="BM235" s="77">
        <v>22.839724170802349</v>
      </c>
      <c r="BN235" s="77">
        <v>0</v>
      </c>
      <c r="BO235" s="77">
        <v>19.207456806899568</v>
      </c>
      <c r="BP235" s="77">
        <v>19.949099633856534</v>
      </c>
      <c r="BQ235" s="77">
        <v>19.949099633856534</v>
      </c>
      <c r="BR235" s="77">
        <v>0</v>
      </c>
      <c r="BS235" s="77">
        <v>0</v>
      </c>
      <c r="BT235" s="77">
        <v>0</v>
      </c>
      <c r="BU235" s="77">
        <v>0</v>
      </c>
      <c r="BV235" s="77">
        <v>22.839724170802349</v>
      </c>
      <c r="BW235" s="77">
        <v>19.949099633856534</v>
      </c>
      <c r="BX235" s="77">
        <v>22.839724170802349</v>
      </c>
      <c r="BY235" s="77">
        <v>19.949099633856534</v>
      </c>
      <c r="CT235" s="77" t="s">
        <v>155</v>
      </c>
      <c r="CU235" s="77" t="s">
        <v>428</v>
      </c>
      <c r="CV235" s="77" t="s">
        <v>467</v>
      </c>
      <c r="CW235" s="77">
        <v>2023</v>
      </c>
      <c r="CX235" s="77">
        <v>0</v>
      </c>
      <c r="CY235" s="77">
        <v>0</v>
      </c>
      <c r="CZ235" s="77">
        <v>0</v>
      </c>
      <c r="DA235" s="77">
        <v>0</v>
      </c>
      <c r="DB235" s="77">
        <v>5.4750346070077676</v>
      </c>
      <c r="DC235" s="77">
        <v>0.71896016785821404</v>
      </c>
      <c r="DD235" s="77">
        <v>3.0714971986151052</v>
      </c>
      <c r="DE235" s="77">
        <v>1.6845772405344479</v>
      </c>
      <c r="DF235" s="77">
        <v>0</v>
      </c>
      <c r="DG235" s="77">
        <v>0.37599181639994972</v>
      </c>
      <c r="DH235" s="77">
        <v>0.37599181639994972</v>
      </c>
      <c r="DI235" s="77">
        <v>0.37599181639994972</v>
      </c>
      <c r="DJ235" s="77">
        <v>9.9984167508849182E-5</v>
      </c>
      <c r="DL235" s="77">
        <v>0</v>
      </c>
      <c r="DM235" s="77">
        <v>0</v>
      </c>
      <c r="DN235" s="77">
        <v>0</v>
      </c>
      <c r="DO235" s="77">
        <v>0</v>
      </c>
      <c r="DP235" s="77">
        <v>3.7593228752889038E-5</v>
      </c>
      <c r="DQ235" s="77">
        <v>3.7593228752889038E-5</v>
      </c>
      <c r="DR235" s="77">
        <v>0</v>
      </c>
      <c r="DS235" s="77">
        <v>3.7593228752889038E-5</v>
      </c>
      <c r="DT235" s="77">
        <v>3.7593228752889038E-5</v>
      </c>
      <c r="DU235" s="77">
        <v>0</v>
      </c>
      <c r="DV235" s="77">
        <v>3.7593228752889038E-5</v>
      </c>
      <c r="DW235" s="77">
        <v>3.7593228752889038E-5</v>
      </c>
      <c r="GE235" s="77" t="s">
        <v>425</v>
      </c>
      <c r="GF235" s="77" t="s">
        <v>155</v>
      </c>
      <c r="GG235" s="77" t="s">
        <v>424</v>
      </c>
      <c r="GH235" s="77" t="s">
        <v>460</v>
      </c>
      <c r="GI235" s="77">
        <v>2025</v>
      </c>
      <c r="GJ235" s="77" t="s">
        <v>301</v>
      </c>
      <c r="GK235" s="77">
        <v>8896.5159934286166</v>
      </c>
      <c r="GL235" s="77">
        <v>306.60199899999998</v>
      </c>
      <c r="GM235" s="77">
        <v>2025</v>
      </c>
      <c r="GN235" s="77" t="s">
        <v>175</v>
      </c>
      <c r="GO235" s="77">
        <v>5.3000000000000005E-2</v>
      </c>
      <c r="GP235" s="77">
        <v>3</v>
      </c>
      <c r="GQ235" s="77">
        <v>0</v>
      </c>
      <c r="GR235" s="77" t="s">
        <v>423</v>
      </c>
      <c r="GS235" s="77">
        <v>0</v>
      </c>
      <c r="GT235" s="77">
        <v>0</v>
      </c>
      <c r="GU235" s="77">
        <v>0</v>
      </c>
      <c r="GV235" s="248">
        <v>0</v>
      </c>
      <c r="GW235" s="248">
        <v>0</v>
      </c>
      <c r="GX235" s="77">
        <v>0</v>
      </c>
      <c r="GY235" s="77">
        <v>5.5966209081309413E-2</v>
      </c>
      <c r="GZ235" s="77">
        <v>497.9042741834391</v>
      </c>
    </row>
    <row r="236" spans="3:208" x14ac:dyDescent="0.25">
      <c r="C236" s="246"/>
      <c r="D236" s="246"/>
      <c r="E236" s="246"/>
      <c r="F236" s="246"/>
      <c r="G236" s="246"/>
      <c r="H236" s="246"/>
      <c r="I236" s="247"/>
      <c r="J236" s="247"/>
      <c r="K236" s="247"/>
      <c r="L236" s="124"/>
      <c r="M236" s="247"/>
      <c r="N236" s="247"/>
      <c r="O236" s="247"/>
      <c r="P236" s="247"/>
      <c r="Q236" s="247"/>
      <c r="R236" s="247"/>
      <c r="S236" s="247"/>
      <c r="T236" s="247"/>
      <c r="U236" s="247"/>
      <c r="V236" s="247"/>
      <c r="W236" s="247"/>
      <c r="X236" s="247"/>
      <c r="Y236" s="247"/>
      <c r="Z236" s="247"/>
      <c r="AA236" s="247"/>
      <c r="AB236" s="247"/>
      <c r="AC236" s="247"/>
      <c r="AD236" s="247"/>
      <c r="AE236" s="247"/>
      <c r="AF236" s="247"/>
      <c r="AG236" s="247"/>
      <c r="AH236" s="247"/>
      <c r="AI236" s="247"/>
      <c r="AJ236" s="247"/>
      <c r="AS236" s="77" t="s">
        <v>927</v>
      </c>
      <c r="AT236" s="77" t="s">
        <v>155</v>
      </c>
      <c r="AU236" s="77" t="s">
        <v>466</v>
      </c>
      <c r="AV236" s="77">
        <v>2024</v>
      </c>
      <c r="AW236" s="77">
        <v>0.81629787689085187</v>
      </c>
      <c r="AX236" s="77">
        <v>0</v>
      </c>
      <c r="AY236" s="77">
        <v>0</v>
      </c>
      <c r="AZ236" s="77">
        <v>0</v>
      </c>
      <c r="BA236" s="77">
        <v>0</v>
      </c>
      <c r="BB236" s="77">
        <v>0</v>
      </c>
      <c r="BC236" s="77">
        <v>0</v>
      </c>
      <c r="BD236" s="77">
        <v>0</v>
      </c>
      <c r="BE236" s="77">
        <v>0</v>
      </c>
      <c r="BF236" s="77">
        <v>0</v>
      </c>
      <c r="BG236" s="77">
        <v>0</v>
      </c>
      <c r="BH236" s="77">
        <v>22.839724170802349</v>
      </c>
      <c r="BI236" s="77">
        <v>22.839724170802349</v>
      </c>
      <c r="BJ236" s="77">
        <v>0</v>
      </c>
      <c r="BK236" s="77">
        <v>0</v>
      </c>
      <c r="BL236" s="77">
        <v>22.839724170802349</v>
      </c>
      <c r="BM236" s="77">
        <v>22.839724170802349</v>
      </c>
      <c r="BN236" s="77">
        <v>0</v>
      </c>
      <c r="BO236" s="77">
        <v>0</v>
      </c>
      <c r="BP236" s="77">
        <v>18.644018349398628</v>
      </c>
      <c r="BQ236" s="77">
        <v>18.644018349398628</v>
      </c>
      <c r="BR236" s="77">
        <v>0</v>
      </c>
      <c r="BS236" s="77">
        <v>0</v>
      </c>
      <c r="BT236" s="77">
        <v>0</v>
      </c>
      <c r="BU236" s="77">
        <v>0</v>
      </c>
      <c r="BV236" s="77">
        <v>22.839724170802349</v>
      </c>
      <c r="BW236" s="77">
        <v>18.644018349398628</v>
      </c>
      <c r="BX236" s="77">
        <v>22.839724170802349</v>
      </c>
      <c r="BY236" s="77">
        <v>18.644018349398628</v>
      </c>
      <c r="CT236" s="77" t="s">
        <v>155</v>
      </c>
      <c r="CU236" s="77" t="s">
        <v>428</v>
      </c>
      <c r="CV236" s="77" t="s">
        <v>467</v>
      </c>
      <c r="CW236" s="77">
        <v>2024</v>
      </c>
      <c r="CX236" s="77">
        <v>0</v>
      </c>
      <c r="CY236" s="77">
        <v>0</v>
      </c>
      <c r="CZ236" s="77">
        <v>0</v>
      </c>
      <c r="DA236" s="77">
        <v>0</v>
      </c>
      <c r="DB236" s="77">
        <v>5.4750346070077676</v>
      </c>
      <c r="DC236" s="77">
        <v>0.71896016785821404</v>
      </c>
      <c r="DD236" s="77">
        <v>3.0714971986151052</v>
      </c>
      <c r="DE236" s="77">
        <v>1.6845772405344479</v>
      </c>
      <c r="DF236" s="77">
        <v>0</v>
      </c>
      <c r="DG236" s="77">
        <v>0</v>
      </c>
      <c r="DH236" s="77">
        <v>0.37599181639994972</v>
      </c>
      <c r="DI236" s="77">
        <v>0.37599181639994972</v>
      </c>
      <c r="DJ236" s="77">
        <v>9.9984167508849182E-5</v>
      </c>
      <c r="DL236" s="77">
        <v>0</v>
      </c>
      <c r="DM236" s="77">
        <v>0</v>
      </c>
      <c r="DN236" s="77">
        <v>0</v>
      </c>
      <c r="DO236" s="77">
        <v>0</v>
      </c>
      <c r="DP236" s="77">
        <v>0</v>
      </c>
      <c r="DQ236" s="77">
        <v>0</v>
      </c>
      <c r="DR236" s="77">
        <v>0</v>
      </c>
      <c r="DS236" s="77">
        <v>3.7593228752889038E-5</v>
      </c>
      <c r="DT236" s="77">
        <v>3.7593228752889038E-5</v>
      </c>
      <c r="DU236" s="77">
        <v>0</v>
      </c>
      <c r="DV236" s="77">
        <v>3.7593228752889038E-5</v>
      </c>
      <c r="DW236" s="77">
        <v>3.7593228752889038E-5</v>
      </c>
      <c r="GE236" s="77" t="s">
        <v>422</v>
      </c>
      <c r="GF236" s="77" t="s">
        <v>155</v>
      </c>
      <c r="GG236" s="77" t="s">
        <v>424</v>
      </c>
      <c r="GH236" s="77" t="s">
        <v>467</v>
      </c>
      <c r="GI236" s="77">
        <v>2021</v>
      </c>
      <c r="GJ236" s="77" t="s">
        <v>305</v>
      </c>
      <c r="GK236" s="77">
        <v>0.69641821681223315</v>
      </c>
      <c r="GL236" s="77">
        <v>306.60199899999998</v>
      </c>
      <c r="GM236" s="77">
        <v>2021</v>
      </c>
      <c r="GN236" s="77" t="s">
        <v>175</v>
      </c>
      <c r="GO236" s="77">
        <v>0.13250000000000001</v>
      </c>
      <c r="GP236" s="77">
        <v>3</v>
      </c>
      <c r="GQ236" s="77">
        <v>0</v>
      </c>
      <c r="GR236" s="77" t="s">
        <v>423</v>
      </c>
      <c r="GS236" s="77">
        <v>0.1527377521613833</v>
      </c>
      <c r="GT236" s="77">
        <v>0.10636935300013936</v>
      </c>
      <c r="GU236" s="77">
        <v>0.1527377521613833</v>
      </c>
      <c r="GV236" s="248">
        <v>0.10636935300013936</v>
      </c>
      <c r="GW236" s="248">
        <v>0</v>
      </c>
      <c r="GX236" s="77">
        <v>0</v>
      </c>
      <c r="GY236" s="77">
        <v>0</v>
      </c>
      <c r="GZ236" s="77">
        <v>0</v>
      </c>
    </row>
    <row r="237" spans="3:208" x14ac:dyDescent="0.25">
      <c r="C237" s="246"/>
      <c r="D237" s="246"/>
      <c r="E237" s="246"/>
      <c r="F237" s="246"/>
      <c r="G237" s="246"/>
      <c r="H237" s="246"/>
      <c r="I237" s="247"/>
      <c r="J237" s="247"/>
      <c r="K237" s="247"/>
      <c r="L237" s="124"/>
      <c r="M237" s="247"/>
      <c r="N237" s="247"/>
      <c r="O237" s="247"/>
      <c r="P237" s="247"/>
      <c r="Q237" s="247"/>
      <c r="R237" s="247"/>
      <c r="S237" s="247"/>
      <c r="T237" s="247"/>
      <c r="U237" s="247"/>
      <c r="V237" s="247"/>
      <c r="W237" s="247"/>
      <c r="X237" s="247"/>
      <c r="Y237" s="247"/>
      <c r="Z237" s="247"/>
      <c r="AA237" s="247"/>
      <c r="AB237" s="247"/>
      <c r="AC237" s="247"/>
      <c r="AD237" s="247"/>
      <c r="AE237" s="247"/>
      <c r="AF237" s="247"/>
      <c r="AG237" s="247"/>
      <c r="AH237" s="247"/>
      <c r="AI237" s="247"/>
      <c r="AJ237" s="247"/>
      <c r="AS237" s="77" t="s">
        <v>927</v>
      </c>
      <c r="AT237" s="77" t="s">
        <v>155</v>
      </c>
      <c r="AU237" s="77" t="s">
        <v>466</v>
      </c>
      <c r="AV237" s="77">
        <v>2025</v>
      </c>
      <c r="AW237" s="77">
        <v>0.76289521204752508</v>
      </c>
      <c r="AX237" s="77">
        <v>0</v>
      </c>
      <c r="AY237" s="77">
        <v>0</v>
      </c>
      <c r="AZ237" s="77">
        <v>0</v>
      </c>
      <c r="BA237" s="77">
        <v>0</v>
      </c>
      <c r="BB237" s="77">
        <v>0</v>
      </c>
      <c r="BC237" s="77">
        <v>0</v>
      </c>
      <c r="BD237" s="77">
        <v>0</v>
      </c>
      <c r="BE237" s="77">
        <v>0</v>
      </c>
      <c r="BF237" s="77">
        <v>0</v>
      </c>
      <c r="BG237" s="77">
        <v>0</v>
      </c>
      <c r="BH237" s="77">
        <v>0</v>
      </c>
      <c r="BI237" s="77">
        <v>0</v>
      </c>
      <c r="BJ237" s="77">
        <v>0</v>
      </c>
      <c r="BK237" s="77">
        <v>0</v>
      </c>
      <c r="BL237" s="77">
        <v>22.839724170802349</v>
      </c>
      <c r="BM237" s="77">
        <v>22.839724170802349</v>
      </c>
      <c r="BN237" s="77">
        <v>0</v>
      </c>
      <c r="BO237" s="77">
        <v>0</v>
      </c>
      <c r="BP237" s="77">
        <v>0</v>
      </c>
      <c r="BQ237" s="77">
        <v>17.42431621439124</v>
      </c>
      <c r="BR237" s="77">
        <v>0</v>
      </c>
      <c r="BS237" s="77">
        <v>0</v>
      </c>
      <c r="BT237" s="77">
        <v>0</v>
      </c>
      <c r="BU237" s="77">
        <v>0</v>
      </c>
      <c r="BV237" s="77">
        <v>0</v>
      </c>
      <c r="BW237" s="77">
        <v>0</v>
      </c>
      <c r="BX237" s="77">
        <v>0</v>
      </c>
      <c r="BY237" s="77">
        <v>0</v>
      </c>
      <c r="CT237" s="77" t="s">
        <v>155</v>
      </c>
      <c r="CU237" s="77" t="s">
        <v>428</v>
      </c>
      <c r="CV237" s="77" t="s">
        <v>467</v>
      </c>
      <c r="CW237" s="77">
        <v>2025</v>
      </c>
      <c r="CX237" s="77">
        <v>0</v>
      </c>
      <c r="CY237" s="77">
        <v>0</v>
      </c>
      <c r="CZ237" s="77">
        <v>0</v>
      </c>
      <c r="DA237" s="77">
        <v>0</v>
      </c>
      <c r="DB237" s="77">
        <v>5.4750346070077676</v>
      </c>
      <c r="DC237" s="77">
        <v>0.71896016785821404</v>
      </c>
      <c r="DD237" s="77">
        <v>3.0714971986151052</v>
      </c>
      <c r="DE237" s="77">
        <v>1.6845772405344479</v>
      </c>
      <c r="DF237" s="77">
        <v>0</v>
      </c>
      <c r="DG237" s="77">
        <v>0</v>
      </c>
      <c r="DH237" s="77">
        <v>0</v>
      </c>
      <c r="DI237" s="77">
        <v>0.37599181639994972</v>
      </c>
      <c r="DJ237" s="77">
        <v>9.9984167508849182E-5</v>
      </c>
      <c r="DL237" s="77">
        <v>0</v>
      </c>
      <c r="DM237" s="77">
        <v>0</v>
      </c>
      <c r="DN237" s="77">
        <v>0</v>
      </c>
      <c r="DO237" s="77">
        <v>0</v>
      </c>
      <c r="DP237" s="77">
        <v>0</v>
      </c>
      <c r="DQ237" s="77">
        <v>0</v>
      </c>
      <c r="DR237" s="77">
        <v>0</v>
      </c>
      <c r="DS237" s="77">
        <v>0</v>
      </c>
      <c r="DT237" s="77">
        <v>0</v>
      </c>
      <c r="DU237" s="77">
        <v>0</v>
      </c>
      <c r="DV237" s="77">
        <v>3.7593228752889038E-5</v>
      </c>
      <c r="DW237" s="77">
        <v>3.7593228752889038E-5</v>
      </c>
      <c r="GE237" s="77" t="s">
        <v>425</v>
      </c>
      <c r="GF237" s="77" t="s">
        <v>155</v>
      </c>
      <c r="GG237" s="77" t="s">
        <v>424</v>
      </c>
      <c r="GH237" s="77" t="s">
        <v>467</v>
      </c>
      <c r="GI237" s="77">
        <v>2021</v>
      </c>
      <c r="GJ237" s="77" t="s">
        <v>301</v>
      </c>
      <c r="GK237" s="77">
        <v>2.9419641522810198</v>
      </c>
      <c r="GL237" s="77">
        <v>306.60199899999998</v>
      </c>
      <c r="GM237" s="77">
        <v>2021</v>
      </c>
      <c r="GN237" s="77" t="s">
        <v>175</v>
      </c>
      <c r="GO237" s="77">
        <v>5.3000000000000005E-2</v>
      </c>
      <c r="GP237" s="77">
        <v>3</v>
      </c>
      <c r="GQ237" s="77">
        <v>0</v>
      </c>
      <c r="GR237" s="77" t="s">
        <v>423</v>
      </c>
      <c r="GS237" s="77">
        <v>5.5966209081309413E-2</v>
      </c>
      <c r="GT237" s="77">
        <v>0.16465058085627676</v>
      </c>
      <c r="GU237" s="77">
        <v>5.5966209081309413E-2</v>
      </c>
      <c r="GV237" s="248">
        <v>0.16465058085627676</v>
      </c>
      <c r="GW237" s="248">
        <v>0</v>
      </c>
      <c r="GX237" s="77">
        <v>0</v>
      </c>
      <c r="GY237" s="77">
        <v>0</v>
      </c>
      <c r="GZ237" s="77">
        <v>0</v>
      </c>
    </row>
    <row r="238" spans="3:208" x14ac:dyDescent="0.25">
      <c r="C238" s="246"/>
      <c r="D238" s="246"/>
      <c r="E238" s="246"/>
      <c r="F238" s="246"/>
      <c r="G238" s="246"/>
      <c r="H238" s="246"/>
      <c r="I238" s="247"/>
      <c r="J238" s="247"/>
      <c r="K238" s="247"/>
      <c r="L238" s="124"/>
      <c r="M238" s="247"/>
      <c r="N238" s="247"/>
      <c r="O238" s="247"/>
      <c r="P238" s="247"/>
      <c r="Q238" s="247"/>
      <c r="R238" s="247"/>
      <c r="S238" s="247"/>
      <c r="T238" s="247"/>
      <c r="U238" s="247"/>
      <c r="V238" s="247"/>
      <c r="W238" s="247"/>
      <c r="X238" s="247"/>
      <c r="Y238" s="247"/>
      <c r="Z238" s="247"/>
      <c r="AA238" s="247"/>
      <c r="AB238" s="247"/>
      <c r="AC238" s="247"/>
      <c r="AD238" s="247"/>
      <c r="AE238" s="247"/>
      <c r="AF238" s="247"/>
      <c r="AG238" s="247"/>
      <c r="AH238" s="247"/>
      <c r="AI238" s="247"/>
      <c r="AJ238" s="247"/>
      <c r="AS238" s="77" t="s">
        <v>927</v>
      </c>
      <c r="AT238" s="77" t="s">
        <v>155</v>
      </c>
      <c r="AU238" s="77" t="s">
        <v>468</v>
      </c>
      <c r="AV238" s="77">
        <v>2020</v>
      </c>
      <c r="AW238" s="77">
        <v>1</v>
      </c>
      <c r="AX238" s="77">
        <v>0</v>
      </c>
      <c r="AY238" s="77">
        <v>0</v>
      </c>
      <c r="AZ238" s="77">
        <v>6.7220901755308828</v>
      </c>
      <c r="BA238" s="77">
        <v>6.7220901755308828</v>
      </c>
      <c r="BB238" s="77">
        <v>0</v>
      </c>
      <c r="BC238" s="77">
        <v>0</v>
      </c>
      <c r="BD238" s="77">
        <v>0</v>
      </c>
      <c r="BE238" s="77">
        <v>0</v>
      </c>
      <c r="BF238" s="77">
        <v>0</v>
      </c>
      <c r="BG238" s="77">
        <v>0</v>
      </c>
      <c r="BH238" s="77">
        <v>0</v>
      </c>
      <c r="BI238" s="77">
        <v>0</v>
      </c>
      <c r="BJ238" s="77">
        <v>0</v>
      </c>
      <c r="BK238" s="77">
        <v>0</v>
      </c>
      <c r="BL238" s="77">
        <v>0</v>
      </c>
      <c r="BM238" s="77">
        <v>0</v>
      </c>
      <c r="BN238" s="77">
        <v>6.7220901755308828</v>
      </c>
      <c r="BO238" s="77">
        <v>0</v>
      </c>
      <c r="BP238" s="77">
        <v>0</v>
      </c>
      <c r="BQ238" s="77">
        <v>0</v>
      </c>
      <c r="BR238" s="77">
        <v>0</v>
      </c>
      <c r="BS238" s="77">
        <v>0</v>
      </c>
      <c r="BT238" s="77">
        <v>0</v>
      </c>
      <c r="BU238" s="77">
        <v>0</v>
      </c>
      <c r="BV238" s="77">
        <v>0</v>
      </c>
      <c r="BW238" s="77">
        <v>0</v>
      </c>
      <c r="BX238" s="77">
        <v>0</v>
      </c>
      <c r="BY238" s="77">
        <v>0</v>
      </c>
      <c r="CT238" s="77" t="s">
        <v>155</v>
      </c>
      <c r="CU238" s="77" t="s">
        <v>428</v>
      </c>
      <c r="CV238" s="77" t="s">
        <v>474</v>
      </c>
      <c r="CW238" s="77">
        <v>2020</v>
      </c>
      <c r="CX238" s="77">
        <v>0</v>
      </c>
      <c r="CY238" s="77">
        <v>0</v>
      </c>
      <c r="CZ238" s="77">
        <v>0</v>
      </c>
      <c r="DA238" s="77">
        <v>0</v>
      </c>
      <c r="DB238" s="77">
        <v>7.7900575334948513E-2</v>
      </c>
      <c r="DC238" s="77">
        <v>3.6425060683954347E-2</v>
      </c>
      <c r="DD238" s="77">
        <v>1.580872452543243E-3</v>
      </c>
      <c r="DE238" s="77">
        <v>3.9894642198450757E-2</v>
      </c>
      <c r="DF238" s="77">
        <v>7.8847092159216071E-3</v>
      </c>
      <c r="DG238" s="77">
        <v>0</v>
      </c>
      <c r="DH238" s="77">
        <v>0</v>
      </c>
      <c r="DI238" s="77">
        <v>0</v>
      </c>
      <c r="DJ238" s="77">
        <v>4.080607333182422E-4</v>
      </c>
      <c r="DL238" s="77">
        <v>0</v>
      </c>
      <c r="DM238" s="77">
        <v>3.2174402246500733E-6</v>
      </c>
      <c r="DN238" s="77">
        <v>3.2174402246500733E-6</v>
      </c>
      <c r="DO238" s="77">
        <v>0</v>
      </c>
      <c r="DP238" s="77">
        <v>0</v>
      </c>
      <c r="DQ238" s="77">
        <v>0</v>
      </c>
      <c r="DR238" s="77">
        <v>0</v>
      </c>
      <c r="DS238" s="77">
        <v>0</v>
      </c>
      <c r="DT238" s="77">
        <v>0</v>
      </c>
      <c r="DU238" s="77">
        <v>0</v>
      </c>
      <c r="DV238" s="77">
        <v>0</v>
      </c>
      <c r="DW238" s="77">
        <v>0</v>
      </c>
      <c r="GE238" s="77" t="s">
        <v>427</v>
      </c>
      <c r="GF238" s="77" t="s">
        <v>155</v>
      </c>
      <c r="GG238" s="77" t="s">
        <v>424</v>
      </c>
      <c r="GH238" s="77" t="s">
        <v>467</v>
      </c>
      <c r="GI238" s="77">
        <v>2021</v>
      </c>
      <c r="GJ238" s="77" t="s">
        <v>303</v>
      </c>
      <c r="GK238" s="77">
        <v>1.6021759622082909</v>
      </c>
      <c r="GL238" s="77">
        <v>306.60199899999998</v>
      </c>
      <c r="GM238" s="77">
        <v>2021</v>
      </c>
      <c r="GN238" s="77" t="s">
        <v>175</v>
      </c>
      <c r="GO238" s="77">
        <v>5.3000000000000005E-2</v>
      </c>
      <c r="GP238" s="77">
        <v>3</v>
      </c>
      <c r="GQ238" s="77">
        <v>0</v>
      </c>
      <c r="GR238" s="77" t="s">
        <v>423</v>
      </c>
      <c r="GS238" s="77">
        <v>5.5966209081309413E-2</v>
      </c>
      <c r="GT238" s="77">
        <v>8.9667714885997299E-2</v>
      </c>
      <c r="GU238" s="77">
        <v>5.5966209081309413E-2</v>
      </c>
      <c r="GV238" s="248">
        <v>8.9667714885997299E-2</v>
      </c>
      <c r="GW238" s="248">
        <v>0</v>
      </c>
      <c r="GX238" s="77">
        <v>0</v>
      </c>
      <c r="GY238" s="77">
        <v>0</v>
      </c>
      <c r="GZ238" s="77">
        <v>0</v>
      </c>
    </row>
    <row r="239" spans="3:208" x14ac:dyDescent="0.25">
      <c r="C239" s="246"/>
      <c r="D239" s="246"/>
      <c r="E239" s="246"/>
      <c r="F239" s="246"/>
      <c r="G239" s="246"/>
      <c r="H239" s="246"/>
      <c r="I239" s="247"/>
      <c r="J239" s="247"/>
      <c r="K239" s="247"/>
      <c r="L239" s="124"/>
      <c r="M239" s="247"/>
      <c r="N239" s="247"/>
      <c r="O239" s="247"/>
      <c r="P239" s="247"/>
      <c r="Q239" s="247"/>
      <c r="R239" s="247"/>
      <c r="S239" s="247"/>
      <c r="T239" s="247"/>
      <c r="U239" s="247"/>
      <c r="V239" s="247"/>
      <c r="W239" s="247"/>
      <c r="X239" s="247"/>
      <c r="Y239" s="247"/>
      <c r="Z239" s="247"/>
      <c r="AA239" s="247"/>
      <c r="AB239" s="247"/>
      <c r="AC239" s="247"/>
      <c r="AD239" s="247"/>
      <c r="AE239" s="247"/>
      <c r="AF239" s="247"/>
      <c r="AG239" s="247"/>
      <c r="AH239" s="247"/>
      <c r="AI239" s="247"/>
      <c r="AJ239" s="247"/>
      <c r="AS239" s="77" t="s">
        <v>927</v>
      </c>
      <c r="AT239" s="77" t="s">
        <v>155</v>
      </c>
      <c r="AU239" s="77" t="s">
        <v>468</v>
      </c>
      <c r="AV239" s="77">
        <v>2021</v>
      </c>
      <c r="AW239" s="77">
        <v>1</v>
      </c>
      <c r="AX239" s="77">
        <v>0</v>
      </c>
      <c r="AY239" s="77">
        <v>0</v>
      </c>
      <c r="AZ239" s="77">
        <v>6.7220901755308828</v>
      </c>
      <c r="BA239" s="77">
        <v>6.7220901755308828</v>
      </c>
      <c r="BB239" s="77">
        <v>0</v>
      </c>
      <c r="BC239" s="77">
        <v>0</v>
      </c>
      <c r="BD239" s="77">
        <v>6.7220901755308828</v>
      </c>
      <c r="BE239" s="77">
        <v>6.7220901755308828</v>
      </c>
      <c r="BF239" s="77">
        <v>0</v>
      </c>
      <c r="BG239" s="77">
        <v>0</v>
      </c>
      <c r="BH239" s="77">
        <v>0</v>
      </c>
      <c r="BI239" s="77">
        <v>0</v>
      </c>
      <c r="BJ239" s="77">
        <v>0</v>
      </c>
      <c r="BK239" s="77">
        <v>0</v>
      </c>
      <c r="BL239" s="77">
        <v>0</v>
      </c>
      <c r="BM239" s="77">
        <v>0</v>
      </c>
      <c r="BN239" s="77">
        <v>6.7220901755308828</v>
      </c>
      <c r="BO239" s="77">
        <v>6.7220901755308828</v>
      </c>
      <c r="BP239" s="77">
        <v>0</v>
      </c>
      <c r="BQ239" s="77">
        <v>0</v>
      </c>
      <c r="BR239" s="77">
        <v>0</v>
      </c>
      <c r="BS239" s="77">
        <v>0</v>
      </c>
      <c r="BT239" s="77">
        <v>0</v>
      </c>
      <c r="BU239" s="77">
        <v>0</v>
      </c>
      <c r="BV239" s="77">
        <v>0</v>
      </c>
      <c r="BW239" s="77">
        <v>0</v>
      </c>
      <c r="BX239" s="77">
        <v>0</v>
      </c>
      <c r="BY239" s="77">
        <v>0</v>
      </c>
      <c r="CT239" s="77" t="s">
        <v>155</v>
      </c>
      <c r="CU239" s="77" t="s">
        <v>428</v>
      </c>
      <c r="CV239" s="77" t="s">
        <v>474</v>
      </c>
      <c r="CW239" s="77">
        <v>2021</v>
      </c>
      <c r="CX239" s="77">
        <v>0</v>
      </c>
      <c r="CY239" s="77">
        <v>0</v>
      </c>
      <c r="CZ239" s="77">
        <v>0</v>
      </c>
      <c r="DA239" s="77">
        <v>0</v>
      </c>
      <c r="DB239" s="77">
        <v>7.7900575334948513E-2</v>
      </c>
      <c r="DC239" s="77">
        <v>3.6425060683954347E-2</v>
      </c>
      <c r="DD239" s="77">
        <v>1.580872452543243E-3</v>
      </c>
      <c r="DE239" s="77">
        <v>3.9894642198450757E-2</v>
      </c>
      <c r="DF239" s="77">
        <v>7.8847092159216071E-3</v>
      </c>
      <c r="DG239" s="77">
        <v>7.8847092159216071E-3</v>
      </c>
      <c r="DH239" s="77">
        <v>0</v>
      </c>
      <c r="DI239" s="77">
        <v>0</v>
      </c>
      <c r="DJ239" s="77">
        <v>4.080607333182422E-4</v>
      </c>
      <c r="DL239" s="77">
        <v>0</v>
      </c>
      <c r="DM239" s="77">
        <v>3.2174402246500733E-6</v>
      </c>
      <c r="DN239" s="77">
        <v>3.2174402246500733E-6</v>
      </c>
      <c r="DO239" s="77">
        <v>0</v>
      </c>
      <c r="DP239" s="77">
        <v>3.2174402246500733E-6</v>
      </c>
      <c r="DQ239" s="77">
        <v>3.2174402246500733E-6</v>
      </c>
      <c r="DR239" s="77">
        <v>0</v>
      </c>
      <c r="DS239" s="77">
        <v>0</v>
      </c>
      <c r="DT239" s="77">
        <v>0</v>
      </c>
      <c r="DU239" s="77">
        <v>0</v>
      </c>
      <c r="DV239" s="77">
        <v>0</v>
      </c>
      <c r="DW239" s="77">
        <v>0</v>
      </c>
      <c r="GE239" s="77" t="s">
        <v>422</v>
      </c>
      <c r="GF239" s="77" t="s">
        <v>155</v>
      </c>
      <c r="GG239" s="77" t="s">
        <v>424</v>
      </c>
      <c r="GH239" s="77" t="s">
        <v>467</v>
      </c>
      <c r="GI239" s="77">
        <v>2022</v>
      </c>
      <c r="GJ239" s="77" t="s">
        <v>305</v>
      </c>
      <c r="GK239" s="77">
        <v>0.69641821681223315</v>
      </c>
      <c r="GL239" s="77">
        <v>306.60199899999998</v>
      </c>
      <c r="GM239" s="77">
        <v>2022</v>
      </c>
      <c r="GN239" s="77" t="s">
        <v>175</v>
      </c>
      <c r="GO239" s="77">
        <v>0.13250000000000001</v>
      </c>
      <c r="GP239" s="77">
        <v>3</v>
      </c>
      <c r="GQ239" s="77">
        <v>0</v>
      </c>
      <c r="GR239" s="77" t="s">
        <v>423</v>
      </c>
      <c r="GS239" s="77">
        <v>0.1527377521613833</v>
      </c>
      <c r="GT239" s="77">
        <v>0.10636935300013936</v>
      </c>
      <c r="GU239" s="77">
        <v>0.1527377521613833</v>
      </c>
      <c r="GV239" s="248">
        <v>0.10636935300013936</v>
      </c>
      <c r="GW239" s="248">
        <v>0.1527377521613833</v>
      </c>
      <c r="GX239" s="77">
        <v>0.10636935300013936</v>
      </c>
      <c r="GY239" s="77">
        <v>0</v>
      </c>
      <c r="GZ239" s="77">
        <v>0</v>
      </c>
    </row>
    <row r="240" spans="3:208" x14ac:dyDescent="0.25">
      <c r="C240" s="246"/>
      <c r="D240" s="246"/>
      <c r="E240" s="246"/>
      <c r="F240" s="246"/>
      <c r="G240" s="246"/>
      <c r="H240" s="246"/>
      <c r="I240" s="247"/>
      <c r="J240" s="247"/>
      <c r="K240" s="247"/>
      <c r="L240" s="124"/>
      <c r="M240" s="247"/>
      <c r="N240" s="247"/>
      <c r="O240" s="247"/>
      <c r="P240" s="247"/>
      <c r="Q240" s="247"/>
      <c r="R240" s="247"/>
      <c r="S240" s="247"/>
      <c r="T240" s="247"/>
      <c r="U240" s="247"/>
      <c r="V240" s="247"/>
      <c r="W240" s="247"/>
      <c r="X240" s="247"/>
      <c r="Y240" s="247"/>
      <c r="Z240" s="247"/>
      <c r="AA240" s="247"/>
      <c r="AB240" s="247"/>
      <c r="AC240" s="247"/>
      <c r="AD240" s="247"/>
      <c r="AE240" s="247"/>
      <c r="AF240" s="247"/>
      <c r="AG240" s="247"/>
      <c r="AH240" s="247"/>
      <c r="AI240" s="247"/>
      <c r="AJ240" s="247"/>
      <c r="AS240" s="77" t="s">
        <v>927</v>
      </c>
      <c r="AT240" s="77" t="s">
        <v>155</v>
      </c>
      <c r="AU240" s="77" t="s">
        <v>468</v>
      </c>
      <c r="AV240" s="77">
        <v>2022</v>
      </c>
      <c r="AW240" s="77">
        <v>0.93457943925233644</v>
      </c>
      <c r="AX240" s="77">
        <v>0</v>
      </c>
      <c r="AY240" s="77">
        <v>0</v>
      </c>
      <c r="AZ240" s="77">
        <v>6.5980060149358515</v>
      </c>
      <c r="BA240" s="77">
        <v>6.5980060149358515</v>
      </c>
      <c r="BB240" s="77">
        <v>0</v>
      </c>
      <c r="BC240" s="77">
        <v>0</v>
      </c>
      <c r="BD240" s="77">
        <v>6.5980060149358515</v>
      </c>
      <c r="BE240" s="77">
        <v>6.5980060149358515</v>
      </c>
      <c r="BF240" s="77">
        <v>0</v>
      </c>
      <c r="BG240" s="77">
        <v>0</v>
      </c>
      <c r="BH240" s="77">
        <v>5.6879759625498227</v>
      </c>
      <c r="BI240" s="77">
        <v>5.6879759625498227</v>
      </c>
      <c r="BJ240" s="77">
        <v>0</v>
      </c>
      <c r="BK240" s="77">
        <v>0</v>
      </c>
      <c r="BL240" s="77">
        <v>0</v>
      </c>
      <c r="BM240" s="77">
        <v>0</v>
      </c>
      <c r="BN240" s="77">
        <v>6.1663607616222906</v>
      </c>
      <c r="BO240" s="77">
        <v>6.1663607616222906</v>
      </c>
      <c r="BP240" s="77">
        <v>5.3158653855605822</v>
      </c>
      <c r="BQ240" s="77">
        <v>0</v>
      </c>
      <c r="BR240" s="77">
        <v>0</v>
      </c>
      <c r="BS240" s="77">
        <v>0</v>
      </c>
      <c r="BT240" s="77">
        <v>0</v>
      </c>
      <c r="BU240" s="77">
        <v>0</v>
      </c>
      <c r="BV240" s="77">
        <v>5.6879759625498227</v>
      </c>
      <c r="BW240" s="77">
        <v>5.3158653855605822</v>
      </c>
      <c r="BX240" s="77">
        <v>5.6879759625498227</v>
      </c>
      <c r="BY240" s="77">
        <v>5.3158653855605822</v>
      </c>
      <c r="CT240" s="77" t="s">
        <v>155</v>
      </c>
      <c r="CU240" s="77" t="s">
        <v>428</v>
      </c>
      <c r="CV240" s="77" t="s">
        <v>474</v>
      </c>
      <c r="CW240" s="77">
        <v>2022</v>
      </c>
      <c r="CX240" s="77">
        <v>0</v>
      </c>
      <c r="CY240" s="77">
        <v>0</v>
      </c>
      <c r="CZ240" s="77">
        <v>0</v>
      </c>
      <c r="DA240" s="77">
        <v>0</v>
      </c>
      <c r="DB240" s="77">
        <v>7.7900575334948513E-2</v>
      </c>
      <c r="DC240" s="77">
        <v>3.6425060683954347E-2</v>
      </c>
      <c r="DD240" s="77">
        <v>1.580872452543243E-3</v>
      </c>
      <c r="DE240" s="77">
        <v>3.9894642198450757E-2</v>
      </c>
      <c r="DF240" s="77">
        <v>7.8847092159216071E-3</v>
      </c>
      <c r="DG240" s="77">
        <v>7.8847092159216071E-3</v>
      </c>
      <c r="DH240" s="77">
        <v>7.8847092159216071E-3</v>
      </c>
      <c r="DI240" s="77">
        <v>0</v>
      </c>
      <c r="DJ240" s="77">
        <v>4.080607333182422E-4</v>
      </c>
      <c r="DL240" s="77">
        <v>0</v>
      </c>
      <c r="DM240" s="77">
        <v>3.2174402246500733E-6</v>
      </c>
      <c r="DN240" s="77">
        <v>3.2174402246500733E-6</v>
      </c>
      <c r="DO240" s="77">
        <v>0</v>
      </c>
      <c r="DP240" s="77">
        <v>3.2174402246500733E-6</v>
      </c>
      <c r="DQ240" s="77">
        <v>3.2174402246500733E-6</v>
      </c>
      <c r="DR240" s="77">
        <v>0</v>
      </c>
      <c r="DS240" s="77">
        <v>3.2174402246500733E-6</v>
      </c>
      <c r="DT240" s="77">
        <v>3.2174402246500733E-6</v>
      </c>
      <c r="DU240" s="77">
        <v>0</v>
      </c>
      <c r="DV240" s="77">
        <v>0</v>
      </c>
      <c r="DW240" s="77">
        <v>0</v>
      </c>
      <c r="GE240" s="77" t="s">
        <v>425</v>
      </c>
      <c r="GF240" s="77" t="s">
        <v>155</v>
      </c>
      <c r="GG240" s="77" t="s">
        <v>424</v>
      </c>
      <c r="GH240" s="77" t="s">
        <v>467</v>
      </c>
      <c r="GI240" s="77">
        <v>2022</v>
      </c>
      <c r="GJ240" s="77" t="s">
        <v>301</v>
      </c>
      <c r="GK240" s="77">
        <v>2.9419641522810198</v>
      </c>
      <c r="GL240" s="77">
        <v>306.60199899999998</v>
      </c>
      <c r="GM240" s="77">
        <v>2022</v>
      </c>
      <c r="GN240" s="77" t="s">
        <v>175</v>
      </c>
      <c r="GO240" s="77">
        <v>5.3000000000000005E-2</v>
      </c>
      <c r="GP240" s="77">
        <v>3</v>
      </c>
      <c r="GQ240" s="77">
        <v>0</v>
      </c>
      <c r="GR240" s="77" t="s">
        <v>423</v>
      </c>
      <c r="GS240" s="77">
        <v>5.5966209081309413E-2</v>
      </c>
      <c r="GT240" s="77">
        <v>0.16465058085627676</v>
      </c>
      <c r="GU240" s="77">
        <v>5.5966209081309413E-2</v>
      </c>
      <c r="GV240" s="248">
        <v>0.16465058085627676</v>
      </c>
      <c r="GW240" s="248">
        <v>5.5966209081309413E-2</v>
      </c>
      <c r="GX240" s="77">
        <v>0.16465058085627676</v>
      </c>
      <c r="GY240" s="77">
        <v>0</v>
      </c>
      <c r="GZ240" s="77">
        <v>0</v>
      </c>
    </row>
    <row r="241" spans="3:208" x14ac:dyDescent="0.25">
      <c r="C241" s="246"/>
      <c r="D241" s="246"/>
      <c r="E241" s="246"/>
      <c r="F241" s="246"/>
      <c r="G241" s="246"/>
      <c r="H241" s="246"/>
      <c r="I241" s="247"/>
      <c r="J241" s="247"/>
      <c r="K241" s="247"/>
      <c r="L241" s="124"/>
      <c r="M241" s="247"/>
      <c r="N241" s="247"/>
      <c r="O241" s="247"/>
      <c r="P241" s="247"/>
      <c r="Q241" s="247"/>
      <c r="R241" s="247"/>
      <c r="S241" s="247"/>
      <c r="T241" s="247"/>
      <c r="U241" s="247"/>
      <c r="V241" s="247"/>
      <c r="W241" s="247"/>
      <c r="X241" s="247"/>
      <c r="Y241" s="247"/>
      <c r="Z241" s="247"/>
      <c r="AA241" s="247"/>
      <c r="AB241" s="247"/>
      <c r="AC241" s="247"/>
      <c r="AD241" s="247"/>
      <c r="AE241" s="247"/>
      <c r="AF241" s="247"/>
      <c r="AG241" s="247"/>
      <c r="AH241" s="247"/>
      <c r="AI241" s="247"/>
      <c r="AJ241" s="247"/>
      <c r="AS241" s="77" t="s">
        <v>927</v>
      </c>
      <c r="AT241" s="77" t="s">
        <v>155</v>
      </c>
      <c r="AU241" s="77" t="s">
        <v>468</v>
      </c>
      <c r="AV241" s="77">
        <v>2023</v>
      </c>
      <c r="AW241" s="77">
        <v>0.87343872827321156</v>
      </c>
      <c r="AX241" s="77">
        <v>0</v>
      </c>
      <c r="AY241" s="77">
        <v>0</v>
      </c>
      <c r="AZ241" s="77">
        <v>0</v>
      </c>
      <c r="BA241" s="77">
        <v>0</v>
      </c>
      <c r="BB241" s="77">
        <v>0</v>
      </c>
      <c r="BC241" s="77">
        <v>0</v>
      </c>
      <c r="BD241" s="77">
        <v>6.8421781188682118</v>
      </c>
      <c r="BE241" s="77">
        <v>6.8421781188682118</v>
      </c>
      <c r="BF241" s="77">
        <v>0</v>
      </c>
      <c r="BG241" s="77">
        <v>0</v>
      </c>
      <c r="BH241" s="77">
        <v>5.8984247859430603</v>
      </c>
      <c r="BI241" s="77">
        <v>5.8984247859430603</v>
      </c>
      <c r="BJ241" s="77">
        <v>0</v>
      </c>
      <c r="BK241" s="77">
        <v>0</v>
      </c>
      <c r="BL241" s="77">
        <v>5.8984247859430603</v>
      </c>
      <c r="BM241" s="77">
        <v>5.8984247859430603</v>
      </c>
      <c r="BN241" s="77">
        <v>0</v>
      </c>
      <c r="BO241" s="77">
        <v>5.9762233547630457</v>
      </c>
      <c r="BP241" s="77">
        <v>5.1519126438492968</v>
      </c>
      <c r="BQ241" s="77">
        <v>5.1519126438492968</v>
      </c>
      <c r="BR241" s="77">
        <v>0</v>
      </c>
      <c r="BS241" s="77">
        <v>0</v>
      </c>
      <c r="BT241" s="77">
        <v>0</v>
      </c>
      <c r="BU241" s="77">
        <v>0</v>
      </c>
      <c r="BV241" s="77">
        <v>5.8984247859430603</v>
      </c>
      <c r="BW241" s="77">
        <v>5.1519126438492968</v>
      </c>
      <c r="BX241" s="77">
        <v>5.8984247859430603</v>
      </c>
      <c r="BY241" s="77">
        <v>5.1519126438492968</v>
      </c>
      <c r="CT241" s="77" t="s">
        <v>155</v>
      </c>
      <c r="CU241" s="77" t="s">
        <v>428</v>
      </c>
      <c r="CV241" s="77" t="s">
        <v>474</v>
      </c>
      <c r="CW241" s="77">
        <v>2023</v>
      </c>
      <c r="CX241" s="77">
        <v>0</v>
      </c>
      <c r="CY241" s="77">
        <v>0</v>
      </c>
      <c r="CZ241" s="77">
        <v>0</v>
      </c>
      <c r="DA241" s="77">
        <v>0</v>
      </c>
      <c r="DB241" s="77">
        <v>8.0408269036977204E-2</v>
      </c>
      <c r="DC241" s="77">
        <v>3.7590224611390638E-2</v>
      </c>
      <c r="DD241" s="77">
        <v>1.631433411568603E-3</v>
      </c>
      <c r="DE241" s="77">
        <v>4.1186611014017598E-2</v>
      </c>
      <c r="DF241" s="77">
        <v>0</v>
      </c>
      <c r="DG241" s="77">
        <v>8.1378100371604662E-3</v>
      </c>
      <c r="DH241" s="77">
        <v>8.1378100371604662E-3</v>
      </c>
      <c r="DI241" s="77">
        <v>8.1378100371604662E-3</v>
      </c>
      <c r="DJ241" s="77">
        <v>4.080607333182422E-4</v>
      </c>
      <c r="DL241" s="77">
        <v>0</v>
      </c>
      <c r="DM241" s="77">
        <v>0</v>
      </c>
      <c r="DN241" s="77">
        <v>0</v>
      </c>
      <c r="DO241" s="77">
        <v>0</v>
      </c>
      <c r="DP241" s="77">
        <v>3.3207207313682515E-6</v>
      </c>
      <c r="DQ241" s="77">
        <v>3.3207207313682515E-6</v>
      </c>
      <c r="DR241" s="77">
        <v>0</v>
      </c>
      <c r="DS241" s="77">
        <v>3.3207207313682515E-6</v>
      </c>
      <c r="DT241" s="77">
        <v>3.3207207313682515E-6</v>
      </c>
      <c r="DU241" s="77">
        <v>0</v>
      </c>
      <c r="DV241" s="77">
        <v>3.3207207313682515E-6</v>
      </c>
      <c r="DW241" s="77">
        <v>3.3207207313682515E-6</v>
      </c>
      <c r="GE241" s="77" t="s">
        <v>427</v>
      </c>
      <c r="GF241" s="77" t="s">
        <v>155</v>
      </c>
      <c r="GG241" s="77" t="s">
        <v>424</v>
      </c>
      <c r="GH241" s="77" t="s">
        <v>467</v>
      </c>
      <c r="GI241" s="77">
        <v>2022</v>
      </c>
      <c r="GJ241" s="77" t="s">
        <v>303</v>
      </c>
      <c r="GK241" s="77">
        <v>1.6021759622082909</v>
      </c>
      <c r="GL241" s="77">
        <v>306.60199899999998</v>
      </c>
      <c r="GM241" s="77">
        <v>2022</v>
      </c>
      <c r="GN241" s="77" t="s">
        <v>175</v>
      </c>
      <c r="GO241" s="77">
        <v>5.3000000000000005E-2</v>
      </c>
      <c r="GP241" s="77">
        <v>3</v>
      </c>
      <c r="GQ241" s="77">
        <v>0</v>
      </c>
      <c r="GR241" s="77" t="s">
        <v>423</v>
      </c>
      <c r="GS241" s="77">
        <v>5.5966209081309413E-2</v>
      </c>
      <c r="GT241" s="77">
        <v>8.9667714885997299E-2</v>
      </c>
      <c r="GU241" s="77">
        <v>5.5966209081309413E-2</v>
      </c>
      <c r="GV241" s="248">
        <v>8.9667714885997299E-2</v>
      </c>
      <c r="GW241" s="248">
        <v>5.5966209081309413E-2</v>
      </c>
      <c r="GX241" s="77">
        <v>8.9667714885997299E-2</v>
      </c>
      <c r="GY241" s="77">
        <v>0</v>
      </c>
      <c r="GZ241" s="77">
        <v>0</v>
      </c>
    </row>
    <row r="242" spans="3:208" x14ac:dyDescent="0.25">
      <c r="C242" s="246"/>
      <c r="D242" s="246"/>
      <c r="E242" s="246"/>
      <c r="F242" s="246"/>
      <c r="G242" s="246"/>
      <c r="H242" s="246"/>
      <c r="I242" s="247"/>
      <c r="J242" s="247"/>
      <c r="K242" s="247"/>
      <c r="L242" s="124"/>
      <c r="M242" s="247"/>
      <c r="N242" s="247"/>
      <c r="O242" s="247"/>
      <c r="P242" s="247"/>
      <c r="Q242" s="247"/>
      <c r="R242" s="247"/>
      <c r="S242" s="247"/>
      <c r="T242" s="247"/>
      <c r="U242" s="247"/>
      <c r="V242" s="247"/>
      <c r="W242" s="247"/>
      <c r="X242" s="247"/>
      <c r="Y242" s="247"/>
      <c r="Z242" s="247"/>
      <c r="AA242" s="247"/>
      <c r="AB242" s="247"/>
      <c r="AC242" s="247"/>
      <c r="AD242" s="247"/>
      <c r="AE242" s="247"/>
      <c r="AF242" s="247"/>
      <c r="AG242" s="247"/>
      <c r="AH242" s="247"/>
      <c r="AI242" s="247"/>
      <c r="AJ242" s="247"/>
      <c r="AS242" s="77" t="s">
        <v>927</v>
      </c>
      <c r="AT242" s="77" t="s">
        <v>155</v>
      </c>
      <c r="AU242" s="77" t="s">
        <v>468</v>
      </c>
      <c r="AV242" s="77">
        <v>2024</v>
      </c>
      <c r="AW242" s="77">
        <v>0.81629787689085187</v>
      </c>
      <c r="AX242" s="77">
        <v>0</v>
      </c>
      <c r="AY242" s="77">
        <v>0</v>
      </c>
      <c r="AZ242" s="77">
        <v>0</v>
      </c>
      <c r="BA242" s="77">
        <v>0</v>
      </c>
      <c r="BB242" s="77">
        <v>0</v>
      </c>
      <c r="BC242" s="77">
        <v>0</v>
      </c>
      <c r="BD242" s="77">
        <v>0</v>
      </c>
      <c r="BE242" s="77">
        <v>0</v>
      </c>
      <c r="BF242" s="77">
        <v>0</v>
      </c>
      <c r="BG242" s="77">
        <v>0</v>
      </c>
      <c r="BH242" s="77">
        <v>5.8984247859430603</v>
      </c>
      <c r="BI242" s="77">
        <v>5.8984247859430603</v>
      </c>
      <c r="BJ242" s="77">
        <v>0</v>
      </c>
      <c r="BK242" s="77">
        <v>0</v>
      </c>
      <c r="BL242" s="77">
        <v>5.8984247859430603</v>
      </c>
      <c r="BM242" s="77">
        <v>5.8984247859430603</v>
      </c>
      <c r="BN242" s="77">
        <v>0</v>
      </c>
      <c r="BO242" s="77">
        <v>0</v>
      </c>
      <c r="BP242" s="77">
        <v>4.8148716297656975</v>
      </c>
      <c r="BQ242" s="77">
        <v>4.8148716297656975</v>
      </c>
      <c r="BR242" s="77">
        <v>0</v>
      </c>
      <c r="BS242" s="77">
        <v>0</v>
      </c>
      <c r="BT242" s="77">
        <v>0</v>
      </c>
      <c r="BU242" s="77">
        <v>0</v>
      </c>
      <c r="BV242" s="77">
        <v>5.8984247859430603</v>
      </c>
      <c r="BW242" s="77">
        <v>4.8148716297656975</v>
      </c>
      <c r="BX242" s="77">
        <v>5.8984247859430603</v>
      </c>
      <c r="BY242" s="77">
        <v>4.8148716297656975</v>
      </c>
      <c r="CT242" s="77" t="s">
        <v>155</v>
      </c>
      <c r="CU242" s="77" t="s">
        <v>428</v>
      </c>
      <c r="CV242" s="77" t="s">
        <v>474</v>
      </c>
      <c r="CW242" s="77">
        <v>2024</v>
      </c>
      <c r="CX242" s="77">
        <v>0</v>
      </c>
      <c r="CY242" s="77">
        <v>0</v>
      </c>
      <c r="CZ242" s="77">
        <v>0</v>
      </c>
      <c r="DA242" s="77">
        <v>0</v>
      </c>
      <c r="DB242" s="77">
        <v>8.0408269036977204E-2</v>
      </c>
      <c r="DC242" s="77">
        <v>3.7590224611390638E-2</v>
      </c>
      <c r="DD242" s="77">
        <v>1.631433411568603E-3</v>
      </c>
      <c r="DE242" s="77">
        <v>4.1186611014017598E-2</v>
      </c>
      <c r="DF242" s="77">
        <v>0</v>
      </c>
      <c r="DG242" s="77">
        <v>0</v>
      </c>
      <c r="DH242" s="77">
        <v>8.1378100371604662E-3</v>
      </c>
      <c r="DI242" s="77">
        <v>8.1378100371604662E-3</v>
      </c>
      <c r="DJ242" s="77">
        <v>4.080607333182422E-4</v>
      </c>
      <c r="DL242" s="77">
        <v>0</v>
      </c>
      <c r="DM242" s="77">
        <v>0</v>
      </c>
      <c r="DN242" s="77">
        <v>0</v>
      </c>
      <c r="DO242" s="77">
        <v>0</v>
      </c>
      <c r="DP242" s="77">
        <v>0</v>
      </c>
      <c r="DQ242" s="77">
        <v>0</v>
      </c>
      <c r="DR242" s="77">
        <v>0</v>
      </c>
      <c r="DS242" s="77">
        <v>3.3207207313682515E-6</v>
      </c>
      <c r="DT242" s="77">
        <v>3.3207207313682515E-6</v>
      </c>
      <c r="DU242" s="77">
        <v>0</v>
      </c>
      <c r="DV242" s="77">
        <v>3.3207207313682515E-6</v>
      </c>
      <c r="DW242" s="77">
        <v>3.3207207313682515E-6</v>
      </c>
      <c r="GE242" s="77" t="s">
        <v>422</v>
      </c>
      <c r="GF242" s="77" t="s">
        <v>155</v>
      </c>
      <c r="GG242" s="77" t="s">
        <v>424</v>
      </c>
      <c r="GH242" s="77" t="s">
        <v>467</v>
      </c>
      <c r="GI242" s="77">
        <v>2023</v>
      </c>
      <c r="GJ242" s="77" t="s">
        <v>305</v>
      </c>
      <c r="GK242" s="77">
        <v>0.71896016785821382</v>
      </c>
      <c r="GL242" s="77">
        <v>306.60199899999998</v>
      </c>
      <c r="GM242" s="77">
        <v>2023</v>
      </c>
      <c r="GN242" s="77" t="s">
        <v>175</v>
      </c>
      <c r="GO242" s="77">
        <v>0.13250000000000001</v>
      </c>
      <c r="GP242" s="77">
        <v>3</v>
      </c>
      <c r="GQ242" s="77">
        <v>0</v>
      </c>
      <c r="GR242" s="77" t="s">
        <v>423</v>
      </c>
      <c r="GS242" s="77">
        <v>0</v>
      </c>
      <c r="GT242" s="77">
        <v>0</v>
      </c>
      <c r="GU242" s="77">
        <v>0.1527377521613833</v>
      </c>
      <c r="GV242" s="248">
        <v>0.1098123599322344</v>
      </c>
      <c r="GW242" s="248">
        <v>0.1527377521613833</v>
      </c>
      <c r="GX242" s="77">
        <v>0.1098123599322344</v>
      </c>
      <c r="GY242" s="77">
        <v>0.1527377521613833</v>
      </c>
      <c r="GZ242" s="77">
        <v>0.1098123599322344</v>
      </c>
    </row>
    <row r="243" spans="3:208" x14ac:dyDescent="0.25">
      <c r="C243" s="246"/>
      <c r="D243" s="246"/>
      <c r="E243" s="246"/>
      <c r="F243" s="246"/>
      <c r="G243" s="246"/>
      <c r="H243" s="246"/>
      <c r="I243" s="247"/>
      <c r="J243" s="247"/>
      <c r="K243" s="247"/>
      <c r="L243" s="124"/>
      <c r="M243" s="247"/>
      <c r="N243" s="247"/>
      <c r="O243" s="247"/>
      <c r="P243" s="247"/>
      <c r="Q243" s="247"/>
      <c r="R243" s="247"/>
      <c r="S243" s="247"/>
      <c r="T243" s="247"/>
      <c r="U243" s="247"/>
      <c r="V243" s="247"/>
      <c r="W243" s="247"/>
      <c r="X243" s="247"/>
      <c r="Y243" s="247"/>
      <c r="Z243" s="247"/>
      <c r="AA243" s="247"/>
      <c r="AB243" s="247"/>
      <c r="AC243" s="247"/>
      <c r="AD243" s="247"/>
      <c r="AE243" s="247"/>
      <c r="AF243" s="247"/>
      <c r="AG243" s="247"/>
      <c r="AH243" s="247"/>
      <c r="AI243" s="247"/>
      <c r="AJ243" s="247"/>
      <c r="AS243" s="77" t="s">
        <v>927</v>
      </c>
      <c r="AT243" s="77" t="s">
        <v>155</v>
      </c>
      <c r="AU243" s="77" t="s">
        <v>468</v>
      </c>
      <c r="AV243" s="77">
        <v>2025</v>
      </c>
      <c r="AW243" s="77">
        <v>0.76289521204752508</v>
      </c>
      <c r="AX243" s="77">
        <v>0</v>
      </c>
      <c r="AY243" s="77">
        <v>0</v>
      </c>
      <c r="AZ243" s="77">
        <v>0</v>
      </c>
      <c r="BA243" s="77">
        <v>0</v>
      </c>
      <c r="BB243" s="77">
        <v>0</v>
      </c>
      <c r="BC243" s="77">
        <v>0</v>
      </c>
      <c r="BD243" s="77">
        <v>0</v>
      </c>
      <c r="BE243" s="77">
        <v>0</v>
      </c>
      <c r="BF243" s="77">
        <v>0</v>
      </c>
      <c r="BG243" s="77">
        <v>0</v>
      </c>
      <c r="BH243" s="77">
        <v>0</v>
      </c>
      <c r="BI243" s="77">
        <v>0</v>
      </c>
      <c r="BJ243" s="77">
        <v>0</v>
      </c>
      <c r="BK243" s="77">
        <v>0</v>
      </c>
      <c r="BL243" s="77">
        <v>5.8984247859430603</v>
      </c>
      <c r="BM243" s="77">
        <v>5.8984247859430603</v>
      </c>
      <c r="BN243" s="77">
        <v>0</v>
      </c>
      <c r="BO243" s="77">
        <v>0</v>
      </c>
      <c r="BP243" s="77">
        <v>0</v>
      </c>
      <c r="BQ243" s="77">
        <v>4.499880027818409</v>
      </c>
      <c r="BR243" s="77">
        <v>0</v>
      </c>
      <c r="BS243" s="77">
        <v>0</v>
      </c>
      <c r="BT243" s="77">
        <v>0</v>
      </c>
      <c r="BU243" s="77">
        <v>0</v>
      </c>
      <c r="BV243" s="77">
        <v>0</v>
      </c>
      <c r="BW243" s="77">
        <v>0</v>
      </c>
      <c r="BX243" s="77">
        <v>0</v>
      </c>
      <c r="BY243" s="77">
        <v>0</v>
      </c>
      <c r="CT243" s="77" t="s">
        <v>155</v>
      </c>
      <c r="CU243" s="77" t="s">
        <v>428</v>
      </c>
      <c r="CV243" s="77" t="s">
        <v>474</v>
      </c>
      <c r="CW243" s="77">
        <v>2025</v>
      </c>
      <c r="CX243" s="77">
        <v>0</v>
      </c>
      <c r="CY243" s="77">
        <v>0</v>
      </c>
      <c r="CZ243" s="77">
        <v>0</v>
      </c>
      <c r="DA243" s="77">
        <v>0</v>
      </c>
      <c r="DB243" s="77">
        <v>8.0408269036977204E-2</v>
      </c>
      <c r="DC243" s="77">
        <v>3.7590224611390638E-2</v>
      </c>
      <c r="DD243" s="77">
        <v>1.631433411568603E-3</v>
      </c>
      <c r="DE243" s="77">
        <v>4.1186611014017598E-2</v>
      </c>
      <c r="DF243" s="77">
        <v>0</v>
      </c>
      <c r="DG243" s="77">
        <v>0</v>
      </c>
      <c r="DH243" s="77">
        <v>0</v>
      </c>
      <c r="DI243" s="77">
        <v>8.1378100371604662E-3</v>
      </c>
      <c r="DJ243" s="77">
        <v>4.080607333182422E-4</v>
      </c>
      <c r="DL243" s="77">
        <v>0</v>
      </c>
      <c r="DM243" s="77">
        <v>0</v>
      </c>
      <c r="DN243" s="77">
        <v>0</v>
      </c>
      <c r="DO243" s="77">
        <v>0</v>
      </c>
      <c r="DP243" s="77">
        <v>0</v>
      </c>
      <c r="DQ243" s="77">
        <v>0</v>
      </c>
      <c r="DR243" s="77">
        <v>0</v>
      </c>
      <c r="DS243" s="77">
        <v>0</v>
      </c>
      <c r="DT243" s="77">
        <v>0</v>
      </c>
      <c r="DU243" s="77">
        <v>0</v>
      </c>
      <c r="DV243" s="77">
        <v>3.3207207313682515E-6</v>
      </c>
      <c r="DW243" s="77">
        <v>3.3207207313682515E-6</v>
      </c>
      <c r="GE243" s="77" t="s">
        <v>425</v>
      </c>
      <c r="GF243" s="77" t="s">
        <v>155</v>
      </c>
      <c r="GG243" s="77" t="s">
        <v>424</v>
      </c>
      <c r="GH243" s="77" t="s">
        <v>467</v>
      </c>
      <c r="GI243" s="77">
        <v>2023</v>
      </c>
      <c r="GJ243" s="77" t="s">
        <v>301</v>
      </c>
      <c r="GK243" s="77">
        <v>3.0714971986151061</v>
      </c>
      <c r="GL243" s="77">
        <v>306.60199899999998</v>
      </c>
      <c r="GM243" s="77">
        <v>2023</v>
      </c>
      <c r="GN243" s="77" t="s">
        <v>175</v>
      </c>
      <c r="GO243" s="77">
        <v>5.3000000000000005E-2</v>
      </c>
      <c r="GP243" s="77">
        <v>3</v>
      </c>
      <c r="GQ243" s="77">
        <v>0</v>
      </c>
      <c r="GR243" s="77" t="s">
        <v>423</v>
      </c>
      <c r="GS243" s="77">
        <v>0</v>
      </c>
      <c r="GT243" s="77">
        <v>0</v>
      </c>
      <c r="GU243" s="77">
        <v>5.5966209081309413E-2</v>
      </c>
      <c r="GV243" s="248">
        <v>0.17190005441034917</v>
      </c>
      <c r="GW243" s="248">
        <v>5.5966209081309413E-2</v>
      </c>
      <c r="GX243" s="77">
        <v>0.17190005441034917</v>
      </c>
      <c r="GY243" s="77">
        <v>5.5966209081309413E-2</v>
      </c>
      <c r="GZ243" s="77">
        <v>0.17190005441034917</v>
      </c>
    </row>
    <row r="244" spans="3:208" x14ac:dyDescent="0.25">
      <c r="C244" s="246"/>
      <c r="D244" s="246"/>
      <c r="E244" s="246"/>
      <c r="F244" s="246"/>
      <c r="G244" s="246"/>
      <c r="H244" s="246"/>
      <c r="I244" s="247"/>
      <c r="J244" s="247"/>
      <c r="K244" s="247"/>
      <c r="L244" s="124"/>
      <c r="M244" s="247"/>
      <c r="N244" s="247"/>
      <c r="O244" s="247"/>
      <c r="P244" s="247"/>
      <c r="Q244" s="247"/>
      <c r="R244" s="247"/>
      <c r="S244" s="247"/>
      <c r="T244" s="247"/>
      <c r="U244" s="247"/>
      <c r="V244" s="247"/>
      <c r="W244" s="247"/>
      <c r="X244" s="247"/>
      <c r="Y244" s="247"/>
      <c r="Z244" s="247"/>
      <c r="AA244" s="247"/>
      <c r="AB244" s="247"/>
      <c r="AC244" s="247"/>
      <c r="AD244" s="247"/>
      <c r="AE244" s="247"/>
      <c r="AF244" s="247"/>
      <c r="AG244" s="247"/>
      <c r="AH244" s="247"/>
      <c r="AI244" s="247"/>
      <c r="AJ244" s="247"/>
      <c r="AS244" s="77" t="s">
        <v>927</v>
      </c>
      <c r="AT244" s="77" t="s">
        <v>155</v>
      </c>
      <c r="AU244" s="77" t="s">
        <v>469</v>
      </c>
      <c r="AV244" s="77">
        <v>2020</v>
      </c>
      <c r="AW244" s="77">
        <v>1</v>
      </c>
      <c r="AX244" s="77">
        <v>0</v>
      </c>
      <c r="AY244" s="77">
        <v>0</v>
      </c>
      <c r="AZ244" s="77">
        <v>4.875957265795118</v>
      </c>
      <c r="BA244" s="77">
        <v>4.875957265795118</v>
      </c>
      <c r="BB244" s="77">
        <v>0</v>
      </c>
      <c r="BC244" s="77">
        <v>0</v>
      </c>
      <c r="BD244" s="77">
        <v>0</v>
      </c>
      <c r="BE244" s="77">
        <v>0</v>
      </c>
      <c r="BF244" s="77">
        <v>0</v>
      </c>
      <c r="BG244" s="77">
        <v>0</v>
      </c>
      <c r="BH244" s="77">
        <v>0</v>
      </c>
      <c r="BI244" s="77">
        <v>0</v>
      </c>
      <c r="BJ244" s="77">
        <v>0</v>
      </c>
      <c r="BK244" s="77">
        <v>0</v>
      </c>
      <c r="BL244" s="77">
        <v>0</v>
      </c>
      <c r="BM244" s="77">
        <v>0</v>
      </c>
      <c r="BN244" s="77">
        <v>4.875957265795118</v>
      </c>
      <c r="BO244" s="77">
        <v>0</v>
      </c>
      <c r="BP244" s="77">
        <v>0</v>
      </c>
      <c r="BQ244" s="77">
        <v>0</v>
      </c>
      <c r="BR244" s="77">
        <v>0</v>
      </c>
      <c r="BS244" s="77">
        <v>0</v>
      </c>
      <c r="BT244" s="77">
        <v>0</v>
      </c>
      <c r="BU244" s="77">
        <v>0</v>
      </c>
      <c r="BV244" s="77">
        <v>0</v>
      </c>
      <c r="BW244" s="77">
        <v>0</v>
      </c>
      <c r="BX244" s="77">
        <v>0</v>
      </c>
      <c r="BY244" s="77">
        <v>0</v>
      </c>
      <c r="CT244" s="77" t="s">
        <v>155</v>
      </c>
      <c r="CU244" s="77" t="s">
        <v>428</v>
      </c>
      <c r="CV244" s="77" t="s">
        <v>481</v>
      </c>
      <c r="CW244" s="77">
        <v>2020</v>
      </c>
      <c r="CX244" s="77">
        <v>0</v>
      </c>
      <c r="CY244" s="77">
        <v>0</v>
      </c>
      <c r="CZ244" s="77">
        <v>0</v>
      </c>
      <c r="DA244" s="77">
        <v>0</v>
      </c>
      <c r="DB244" s="77">
        <v>21083.842824224419</v>
      </c>
      <c r="DC244" s="77">
        <v>409.22373582043082</v>
      </c>
      <c r="DD244" s="77">
        <v>13469.08781237861</v>
      </c>
      <c r="DE244" s="77">
        <v>7205.5312760250736</v>
      </c>
      <c r="DF244" s="77">
        <v>1219.5839681183274</v>
      </c>
      <c r="DG244" s="77">
        <v>0</v>
      </c>
      <c r="DH244" s="77">
        <v>0</v>
      </c>
      <c r="DI244" s="77">
        <v>0</v>
      </c>
      <c r="DJ244" s="77">
        <v>2.2752054252529249E-10</v>
      </c>
      <c r="DL244" s="77">
        <v>0</v>
      </c>
      <c r="DM244" s="77">
        <v>2.774804060814309E-7</v>
      </c>
      <c r="DN244" s="77">
        <v>2.774804060814309E-7</v>
      </c>
      <c r="DO244" s="77">
        <v>0</v>
      </c>
      <c r="DP244" s="77">
        <v>0</v>
      </c>
      <c r="DQ244" s="77">
        <v>0</v>
      </c>
      <c r="DR244" s="77">
        <v>0</v>
      </c>
      <c r="DS244" s="77">
        <v>0</v>
      </c>
      <c r="DT244" s="77">
        <v>0</v>
      </c>
      <c r="DU244" s="77">
        <v>0</v>
      </c>
      <c r="DV244" s="77">
        <v>0</v>
      </c>
      <c r="DW244" s="77">
        <v>0</v>
      </c>
      <c r="GE244" s="77" t="s">
        <v>427</v>
      </c>
      <c r="GF244" s="77" t="s">
        <v>155</v>
      </c>
      <c r="GG244" s="77" t="s">
        <v>424</v>
      </c>
      <c r="GH244" s="77" t="s">
        <v>467</v>
      </c>
      <c r="GI244" s="77">
        <v>2023</v>
      </c>
      <c r="GJ244" s="77" t="s">
        <v>303</v>
      </c>
      <c r="GK244" s="77">
        <v>1.6845772405344479</v>
      </c>
      <c r="GL244" s="77">
        <v>306.60199899999998</v>
      </c>
      <c r="GM244" s="77">
        <v>2023</v>
      </c>
      <c r="GN244" s="77" t="s">
        <v>175</v>
      </c>
      <c r="GO244" s="77">
        <v>5.3000000000000005E-2</v>
      </c>
      <c r="GP244" s="77">
        <v>3</v>
      </c>
      <c r="GQ244" s="77">
        <v>0</v>
      </c>
      <c r="GR244" s="77" t="s">
        <v>423</v>
      </c>
      <c r="GS244" s="77">
        <v>0</v>
      </c>
      <c r="GT244" s="77">
        <v>0</v>
      </c>
      <c r="GU244" s="77">
        <v>5.5966209081309413E-2</v>
      </c>
      <c r="GV244" s="248">
        <v>9.4279402057366166E-2</v>
      </c>
      <c r="GW244" s="248">
        <v>5.5966209081309413E-2</v>
      </c>
      <c r="GX244" s="77">
        <v>9.4279402057366166E-2</v>
      </c>
      <c r="GY244" s="77">
        <v>5.5966209081309413E-2</v>
      </c>
      <c r="GZ244" s="77">
        <v>9.4279402057366166E-2</v>
      </c>
    </row>
    <row r="245" spans="3:208" x14ac:dyDescent="0.25">
      <c r="C245" s="246"/>
      <c r="D245" s="246"/>
      <c r="E245" s="246"/>
      <c r="F245" s="246"/>
      <c r="G245" s="246"/>
      <c r="H245" s="246"/>
      <c r="I245" s="247"/>
      <c r="J245" s="247"/>
      <c r="K245" s="247"/>
      <c r="L245" s="124"/>
      <c r="M245" s="247"/>
      <c r="N245" s="247"/>
      <c r="O245" s="247"/>
      <c r="P245" s="247"/>
      <c r="Q245" s="247"/>
      <c r="R245" s="247"/>
      <c r="S245" s="247"/>
      <c r="T245" s="247"/>
      <c r="U245" s="247"/>
      <c r="V245" s="247"/>
      <c r="W245" s="247"/>
      <c r="X245" s="247"/>
      <c r="Y245" s="247"/>
      <c r="Z245" s="247"/>
      <c r="AA245" s="247"/>
      <c r="AB245" s="247"/>
      <c r="AC245" s="247"/>
      <c r="AD245" s="247"/>
      <c r="AE245" s="247"/>
      <c r="AF245" s="247"/>
      <c r="AG245" s="247"/>
      <c r="AH245" s="247"/>
      <c r="AI245" s="247"/>
      <c r="AJ245" s="247"/>
      <c r="AS245" s="77" t="s">
        <v>927</v>
      </c>
      <c r="AT245" s="77" t="s">
        <v>155</v>
      </c>
      <c r="AU245" s="77" t="s">
        <v>469</v>
      </c>
      <c r="AV245" s="77">
        <v>2021</v>
      </c>
      <c r="AW245" s="77">
        <v>1</v>
      </c>
      <c r="AX245" s="77">
        <v>0</v>
      </c>
      <c r="AY245" s="77">
        <v>0</v>
      </c>
      <c r="AZ245" s="77">
        <v>4.875957265795118</v>
      </c>
      <c r="BA245" s="77">
        <v>4.875957265795118</v>
      </c>
      <c r="BB245" s="77">
        <v>0</v>
      </c>
      <c r="BC245" s="77">
        <v>0</v>
      </c>
      <c r="BD245" s="77">
        <v>4.875957265795118</v>
      </c>
      <c r="BE245" s="77">
        <v>4.875957265795118</v>
      </c>
      <c r="BF245" s="77">
        <v>0</v>
      </c>
      <c r="BG245" s="77">
        <v>0</v>
      </c>
      <c r="BH245" s="77">
        <v>0</v>
      </c>
      <c r="BI245" s="77">
        <v>0</v>
      </c>
      <c r="BJ245" s="77">
        <v>0</v>
      </c>
      <c r="BK245" s="77">
        <v>0</v>
      </c>
      <c r="BL245" s="77">
        <v>0</v>
      </c>
      <c r="BM245" s="77">
        <v>0</v>
      </c>
      <c r="BN245" s="77">
        <v>4.875957265795118</v>
      </c>
      <c r="BO245" s="77">
        <v>4.875957265795118</v>
      </c>
      <c r="BP245" s="77">
        <v>0</v>
      </c>
      <c r="BQ245" s="77">
        <v>0</v>
      </c>
      <c r="BR245" s="77">
        <v>0</v>
      </c>
      <c r="BS245" s="77">
        <v>0</v>
      </c>
      <c r="BT245" s="77">
        <v>0</v>
      </c>
      <c r="BU245" s="77">
        <v>0</v>
      </c>
      <c r="BV245" s="77">
        <v>0</v>
      </c>
      <c r="BW245" s="77">
        <v>0</v>
      </c>
      <c r="BX245" s="77">
        <v>0</v>
      </c>
      <c r="BY245" s="77">
        <v>0</v>
      </c>
      <c r="CT245" s="77" t="s">
        <v>155</v>
      </c>
      <c r="CU245" s="77" t="s">
        <v>428</v>
      </c>
      <c r="CV245" s="77" t="s">
        <v>481</v>
      </c>
      <c r="CW245" s="77">
        <v>2021</v>
      </c>
      <c r="CX245" s="77">
        <v>0</v>
      </c>
      <c r="CY245" s="77">
        <v>0</v>
      </c>
      <c r="CZ245" s="77">
        <v>0</v>
      </c>
      <c r="DA245" s="77">
        <v>0</v>
      </c>
      <c r="DB245" s="77">
        <v>21083.842824224419</v>
      </c>
      <c r="DC245" s="77">
        <v>409.22373582043082</v>
      </c>
      <c r="DD245" s="77">
        <v>13469.08781237861</v>
      </c>
      <c r="DE245" s="77">
        <v>7205.5312760250736</v>
      </c>
      <c r="DF245" s="77">
        <v>1219.5839681183274</v>
      </c>
      <c r="DG245" s="77">
        <v>1219.5839681183274</v>
      </c>
      <c r="DH245" s="77">
        <v>0</v>
      </c>
      <c r="DI245" s="77">
        <v>0</v>
      </c>
      <c r="DJ245" s="77">
        <v>2.2752054252529249E-10</v>
      </c>
      <c r="DL245" s="77">
        <v>0</v>
      </c>
      <c r="DM245" s="77">
        <v>2.774804060814309E-7</v>
      </c>
      <c r="DN245" s="77">
        <v>2.774804060814309E-7</v>
      </c>
      <c r="DO245" s="77">
        <v>0</v>
      </c>
      <c r="DP245" s="77">
        <v>2.774804060814309E-7</v>
      </c>
      <c r="DQ245" s="77">
        <v>2.774804060814309E-7</v>
      </c>
      <c r="DR245" s="77">
        <v>0</v>
      </c>
      <c r="DS245" s="77">
        <v>0</v>
      </c>
      <c r="DT245" s="77">
        <v>0</v>
      </c>
      <c r="DU245" s="77">
        <v>0</v>
      </c>
      <c r="DV245" s="77">
        <v>0</v>
      </c>
      <c r="DW245" s="77">
        <v>0</v>
      </c>
      <c r="GE245" s="77" t="s">
        <v>422</v>
      </c>
      <c r="GF245" s="77" t="s">
        <v>155</v>
      </c>
      <c r="GG245" s="77" t="s">
        <v>424</v>
      </c>
      <c r="GH245" s="77" t="s">
        <v>467</v>
      </c>
      <c r="GI245" s="77">
        <v>2024</v>
      </c>
      <c r="GJ245" s="77" t="s">
        <v>305</v>
      </c>
      <c r="GK245" s="77">
        <v>0.71896016785821382</v>
      </c>
      <c r="GL245" s="77">
        <v>306.60199899999998</v>
      </c>
      <c r="GM245" s="77">
        <v>2024</v>
      </c>
      <c r="GN245" s="77" t="s">
        <v>175</v>
      </c>
      <c r="GO245" s="77">
        <v>0.13250000000000001</v>
      </c>
      <c r="GP245" s="77">
        <v>3</v>
      </c>
      <c r="GQ245" s="77">
        <v>0</v>
      </c>
      <c r="GR245" s="77" t="s">
        <v>423</v>
      </c>
      <c r="GS245" s="77">
        <v>0</v>
      </c>
      <c r="GT245" s="77">
        <v>0</v>
      </c>
      <c r="GU245" s="77">
        <v>0</v>
      </c>
      <c r="GV245" s="248">
        <v>0</v>
      </c>
      <c r="GW245" s="248">
        <v>0.1527377521613833</v>
      </c>
      <c r="GX245" s="77">
        <v>0.1098123599322344</v>
      </c>
      <c r="GY245" s="77">
        <v>0.1527377521613833</v>
      </c>
      <c r="GZ245" s="77">
        <v>0.1098123599322344</v>
      </c>
    </row>
    <row r="246" spans="3:208" x14ac:dyDescent="0.25">
      <c r="C246" s="246"/>
      <c r="D246" s="246"/>
      <c r="E246" s="246"/>
      <c r="F246" s="246"/>
      <c r="G246" s="246"/>
      <c r="H246" s="246"/>
      <c r="I246" s="247"/>
      <c r="J246" s="247"/>
      <c r="K246" s="247"/>
      <c r="L246" s="124"/>
      <c r="M246" s="247"/>
      <c r="N246" s="247"/>
      <c r="O246" s="247"/>
      <c r="P246" s="247"/>
      <c r="Q246" s="247"/>
      <c r="R246" s="247"/>
      <c r="S246" s="247"/>
      <c r="T246" s="247"/>
      <c r="U246" s="247"/>
      <c r="V246" s="247"/>
      <c r="W246" s="247"/>
      <c r="X246" s="247"/>
      <c r="Y246" s="247"/>
      <c r="Z246" s="247"/>
      <c r="AA246" s="247"/>
      <c r="AB246" s="247"/>
      <c r="AC246" s="247"/>
      <c r="AD246" s="247"/>
      <c r="AE246" s="247"/>
      <c r="AF246" s="247"/>
      <c r="AG246" s="247"/>
      <c r="AH246" s="247"/>
      <c r="AI246" s="247"/>
      <c r="AJ246" s="247"/>
      <c r="AS246" s="77" t="s">
        <v>927</v>
      </c>
      <c r="AT246" s="77" t="s">
        <v>155</v>
      </c>
      <c r="AU246" s="77" t="s">
        <v>469</v>
      </c>
      <c r="AV246" s="77">
        <v>2022</v>
      </c>
      <c r="AW246" s="77">
        <v>0.93457943925233644</v>
      </c>
      <c r="AX246" s="77">
        <v>0</v>
      </c>
      <c r="AY246" s="77">
        <v>0</v>
      </c>
      <c r="AZ246" s="77">
        <v>4.7330022904762599</v>
      </c>
      <c r="BA246" s="77">
        <v>4.7330022904762599</v>
      </c>
      <c r="BB246" s="77">
        <v>0</v>
      </c>
      <c r="BC246" s="77">
        <v>0</v>
      </c>
      <c r="BD246" s="77">
        <v>4.7330022904762599</v>
      </c>
      <c r="BE246" s="77">
        <v>4.7330022904762599</v>
      </c>
      <c r="BF246" s="77">
        <v>0</v>
      </c>
      <c r="BG246" s="77">
        <v>0</v>
      </c>
      <c r="BH246" s="77">
        <v>4.9572039103656937</v>
      </c>
      <c r="BI246" s="77">
        <v>4.9572039103656937</v>
      </c>
      <c r="BJ246" s="77">
        <v>0</v>
      </c>
      <c r="BK246" s="77">
        <v>0</v>
      </c>
      <c r="BL246" s="77">
        <v>0</v>
      </c>
      <c r="BM246" s="77">
        <v>0</v>
      </c>
      <c r="BN246" s="77">
        <v>4.4233666266133271</v>
      </c>
      <c r="BO246" s="77">
        <v>4.4233666266133271</v>
      </c>
      <c r="BP246" s="77">
        <v>4.6329008508090599</v>
      </c>
      <c r="BQ246" s="77">
        <v>0</v>
      </c>
      <c r="BR246" s="77">
        <v>0</v>
      </c>
      <c r="BS246" s="77">
        <v>0</v>
      </c>
      <c r="BT246" s="77">
        <v>0</v>
      </c>
      <c r="BU246" s="77">
        <v>0</v>
      </c>
      <c r="BV246" s="77">
        <v>4.9572039103656937</v>
      </c>
      <c r="BW246" s="77">
        <v>4.6329008508090599</v>
      </c>
      <c r="BX246" s="77">
        <v>4.9572039103656937</v>
      </c>
      <c r="BY246" s="77">
        <v>4.6329008508090599</v>
      </c>
      <c r="CT246" s="77" t="s">
        <v>155</v>
      </c>
      <c r="CU246" s="77" t="s">
        <v>428</v>
      </c>
      <c r="CV246" s="77" t="s">
        <v>481</v>
      </c>
      <c r="CW246" s="77">
        <v>2022</v>
      </c>
      <c r="CX246" s="77">
        <v>0</v>
      </c>
      <c r="CY246" s="77">
        <v>0</v>
      </c>
      <c r="CZ246" s="77">
        <v>0</v>
      </c>
      <c r="DA246" s="77">
        <v>0</v>
      </c>
      <c r="DB246" s="77">
        <v>21083.842824224419</v>
      </c>
      <c r="DC246" s="77">
        <v>409.22373582043082</v>
      </c>
      <c r="DD246" s="77">
        <v>13469.08781237861</v>
      </c>
      <c r="DE246" s="77">
        <v>7205.5312760250736</v>
      </c>
      <c r="DF246" s="77">
        <v>1219.5839681183274</v>
      </c>
      <c r="DG246" s="77">
        <v>1219.5839681183274</v>
      </c>
      <c r="DH246" s="77">
        <v>1219.5839681183274</v>
      </c>
      <c r="DI246" s="77">
        <v>0</v>
      </c>
      <c r="DJ246" s="77">
        <v>2.2752054252529249E-10</v>
      </c>
      <c r="DL246" s="77">
        <v>0</v>
      </c>
      <c r="DM246" s="77">
        <v>2.774804060814309E-7</v>
      </c>
      <c r="DN246" s="77">
        <v>2.774804060814309E-7</v>
      </c>
      <c r="DO246" s="77">
        <v>0</v>
      </c>
      <c r="DP246" s="77">
        <v>2.774804060814309E-7</v>
      </c>
      <c r="DQ246" s="77">
        <v>2.774804060814309E-7</v>
      </c>
      <c r="DR246" s="77">
        <v>0</v>
      </c>
      <c r="DS246" s="77">
        <v>2.774804060814309E-7</v>
      </c>
      <c r="DT246" s="77">
        <v>2.774804060814309E-7</v>
      </c>
      <c r="DU246" s="77">
        <v>0</v>
      </c>
      <c r="DV246" s="77">
        <v>0</v>
      </c>
      <c r="DW246" s="77">
        <v>0</v>
      </c>
      <c r="GE246" s="77" t="s">
        <v>425</v>
      </c>
      <c r="GF246" s="77" t="s">
        <v>155</v>
      </c>
      <c r="GG246" s="77" t="s">
        <v>424</v>
      </c>
      <c r="GH246" s="77" t="s">
        <v>467</v>
      </c>
      <c r="GI246" s="77">
        <v>2024</v>
      </c>
      <c r="GJ246" s="77" t="s">
        <v>301</v>
      </c>
      <c r="GK246" s="77">
        <v>3.0714971986151061</v>
      </c>
      <c r="GL246" s="77">
        <v>306.60199899999998</v>
      </c>
      <c r="GM246" s="77">
        <v>2024</v>
      </c>
      <c r="GN246" s="77" t="s">
        <v>175</v>
      </c>
      <c r="GO246" s="77">
        <v>5.3000000000000005E-2</v>
      </c>
      <c r="GP246" s="77">
        <v>3</v>
      </c>
      <c r="GQ246" s="77">
        <v>0</v>
      </c>
      <c r="GR246" s="77" t="s">
        <v>423</v>
      </c>
      <c r="GS246" s="77">
        <v>0</v>
      </c>
      <c r="GT246" s="77">
        <v>0</v>
      </c>
      <c r="GU246" s="77">
        <v>0</v>
      </c>
      <c r="GV246" s="248">
        <v>0</v>
      </c>
      <c r="GW246" s="248">
        <v>5.5966209081309413E-2</v>
      </c>
      <c r="GX246" s="77">
        <v>0.17190005441034917</v>
      </c>
      <c r="GY246" s="77">
        <v>5.5966209081309413E-2</v>
      </c>
      <c r="GZ246" s="77">
        <v>0.17190005441034917</v>
      </c>
    </row>
    <row r="247" spans="3:208" x14ac:dyDescent="0.25">
      <c r="C247" s="246"/>
      <c r="D247" s="246"/>
      <c r="E247" s="246"/>
      <c r="F247" s="246"/>
      <c r="G247" s="246"/>
      <c r="H247" s="246"/>
      <c r="I247" s="247"/>
      <c r="J247" s="247"/>
      <c r="K247" s="247"/>
      <c r="L247" s="124"/>
      <c r="M247" s="247"/>
      <c r="N247" s="247"/>
      <c r="O247" s="247"/>
      <c r="P247" s="247"/>
      <c r="Q247" s="247"/>
      <c r="R247" s="247"/>
      <c r="S247" s="247"/>
      <c r="T247" s="247"/>
      <c r="U247" s="247"/>
      <c r="V247" s="247"/>
      <c r="W247" s="247"/>
      <c r="X247" s="247"/>
      <c r="Y247" s="247"/>
      <c r="Z247" s="247"/>
      <c r="AA247" s="247"/>
      <c r="AB247" s="247"/>
      <c r="AC247" s="247"/>
      <c r="AD247" s="247"/>
      <c r="AE247" s="247"/>
      <c r="AF247" s="247"/>
      <c r="AG247" s="247"/>
      <c r="AH247" s="247"/>
      <c r="AI247" s="247"/>
      <c r="AJ247" s="247"/>
      <c r="AS247" s="77" t="s">
        <v>927</v>
      </c>
      <c r="AT247" s="77" t="s">
        <v>155</v>
      </c>
      <c r="AU247" s="77" t="s">
        <v>469</v>
      </c>
      <c r="AV247" s="77">
        <v>2023</v>
      </c>
      <c r="AW247" s="77">
        <v>0.87343872827321156</v>
      </c>
      <c r="AX247" s="77">
        <v>0</v>
      </c>
      <c r="AY247" s="77">
        <v>0</v>
      </c>
      <c r="AZ247" s="77">
        <v>0</v>
      </c>
      <c r="BA247" s="77">
        <v>0</v>
      </c>
      <c r="BB247" s="77">
        <v>0</v>
      </c>
      <c r="BC247" s="77">
        <v>0</v>
      </c>
      <c r="BD247" s="77">
        <v>4.9081059677950352</v>
      </c>
      <c r="BE247" s="77">
        <v>4.9081059677950352</v>
      </c>
      <c r="BF247" s="77">
        <v>0</v>
      </c>
      <c r="BG247" s="77">
        <v>0</v>
      </c>
      <c r="BH247" s="77">
        <v>5.140613379158383</v>
      </c>
      <c r="BI247" s="77">
        <v>5.140613379158383</v>
      </c>
      <c r="BJ247" s="77">
        <v>0</v>
      </c>
      <c r="BK247" s="77">
        <v>0</v>
      </c>
      <c r="BL247" s="77">
        <v>5.140613379158383</v>
      </c>
      <c r="BM247" s="77">
        <v>5.140613379158383</v>
      </c>
      <c r="BN247" s="77">
        <v>0</v>
      </c>
      <c r="BO247" s="77">
        <v>4.2869298347410556</v>
      </c>
      <c r="BP247" s="77">
        <v>4.4900108124363545</v>
      </c>
      <c r="BQ247" s="77">
        <v>4.4900108124363545</v>
      </c>
      <c r="BR247" s="77">
        <v>0</v>
      </c>
      <c r="BS247" s="77">
        <v>0</v>
      </c>
      <c r="BT247" s="77">
        <v>0</v>
      </c>
      <c r="BU247" s="77">
        <v>0</v>
      </c>
      <c r="BV247" s="77">
        <v>5.140613379158383</v>
      </c>
      <c r="BW247" s="77">
        <v>4.4900108124363545</v>
      </c>
      <c r="BX247" s="77">
        <v>5.140613379158383</v>
      </c>
      <c r="BY247" s="77">
        <v>4.4900108124363545</v>
      </c>
      <c r="CT247" s="77" t="s">
        <v>155</v>
      </c>
      <c r="CU247" s="77" t="s">
        <v>428</v>
      </c>
      <c r="CV247" s="77" t="s">
        <v>481</v>
      </c>
      <c r="CW247" s="77">
        <v>2023</v>
      </c>
      <c r="CX247" s="77">
        <v>0</v>
      </c>
      <c r="CY247" s="77">
        <v>0</v>
      </c>
      <c r="CZ247" s="77">
        <v>0</v>
      </c>
      <c r="DA247" s="77">
        <v>0</v>
      </c>
      <c r="DB247" s="77">
        <v>21835.97811413011</v>
      </c>
      <c r="DC247" s="77">
        <v>428.60232122020642</v>
      </c>
      <c r="DD247" s="77">
        <v>13939.560973457361</v>
      </c>
      <c r="DE247" s="77">
        <v>7467.8148194525447</v>
      </c>
      <c r="DF247" s="77">
        <v>0</v>
      </c>
      <c r="DG247" s="77">
        <v>1263.5534246224831</v>
      </c>
      <c r="DH247" s="77">
        <v>1263.5534246224831</v>
      </c>
      <c r="DI247" s="77">
        <v>1263.5534246224831</v>
      </c>
      <c r="DJ247" s="77">
        <v>2.2752054252529249E-10</v>
      </c>
      <c r="DL247" s="77">
        <v>0</v>
      </c>
      <c r="DM247" s="77">
        <v>0</v>
      </c>
      <c r="DN247" s="77">
        <v>0</v>
      </c>
      <c r="DO247" s="77">
        <v>0</v>
      </c>
      <c r="DP247" s="77">
        <v>2.8748436067979864E-7</v>
      </c>
      <c r="DQ247" s="77">
        <v>2.8748436067979864E-7</v>
      </c>
      <c r="DR247" s="77">
        <v>0</v>
      </c>
      <c r="DS247" s="77">
        <v>2.8748436067979864E-7</v>
      </c>
      <c r="DT247" s="77">
        <v>2.8748436067979864E-7</v>
      </c>
      <c r="DU247" s="77">
        <v>0</v>
      </c>
      <c r="DV247" s="77">
        <v>2.8748436067979864E-7</v>
      </c>
      <c r="DW247" s="77">
        <v>2.8748436067979864E-7</v>
      </c>
      <c r="GE247" s="77" t="s">
        <v>427</v>
      </c>
      <c r="GF247" s="77" t="s">
        <v>155</v>
      </c>
      <c r="GG247" s="77" t="s">
        <v>424</v>
      </c>
      <c r="GH247" s="77" t="s">
        <v>467</v>
      </c>
      <c r="GI247" s="77">
        <v>2024</v>
      </c>
      <c r="GJ247" s="77" t="s">
        <v>303</v>
      </c>
      <c r="GK247" s="77">
        <v>1.6845772405344479</v>
      </c>
      <c r="GL247" s="77">
        <v>306.60199899999998</v>
      </c>
      <c r="GM247" s="77">
        <v>2024</v>
      </c>
      <c r="GN247" s="77" t="s">
        <v>175</v>
      </c>
      <c r="GO247" s="77">
        <v>5.3000000000000005E-2</v>
      </c>
      <c r="GP247" s="77">
        <v>3</v>
      </c>
      <c r="GQ247" s="77">
        <v>0</v>
      </c>
      <c r="GR247" s="77" t="s">
        <v>423</v>
      </c>
      <c r="GS247" s="77">
        <v>0</v>
      </c>
      <c r="GT247" s="77">
        <v>0</v>
      </c>
      <c r="GU247" s="77">
        <v>0</v>
      </c>
      <c r="GV247" s="248">
        <v>0</v>
      </c>
      <c r="GW247" s="248">
        <v>5.5966209081309413E-2</v>
      </c>
      <c r="GX247" s="77">
        <v>9.4279402057366166E-2</v>
      </c>
      <c r="GY247" s="77">
        <v>5.5966209081309413E-2</v>
      </c>
      <c r="GZ247" s="77">
        <v>9.4279402057366166E-2</v>
      </c>
    </row>
    <row r="248" spans="3:208" x14ac:dyDescent="0.25">
      <c r="C248" s="246"/>
      <c r="D248" s="246"/>
      <c r="E248" s="246"/>
      <c r="F248" s="246"/>
      <c r="G248" s="246"/>
      <c r="H248" s="246"/>
      <c r="I248" s="247"/>
      <c r="J248" s="247"/>
      <c r="K248" s="247"/>
      <c r="L248" s="124"/>
      <c r="M248" s="247"/>
      <c r="N248" s="247"/>
      <c r="O248" s="247"/>
      <c r="P248" s="247"/>
      <c r="Q248" s="247"/>
      <c r="R248" s="247"/>
      <c r="S248" s="247"/>
      <c r="T248" s="247"/>
      <c r="U248" s="247"/>
      <c r="V248" s="247"/>
      <c r="W248" s="247"/>
      <c r="X248" s="247"/>
      <c r="Y248" s="247"/>
      <c r="Z248" s="247"/>
      <c r="AA248" s="247"/>
      <c r="AB248" s="247"/>
      <c r="AC248" s="247"/>
      <c r="AD248" s="247"/>
      <c r="AE248" s="247"/>
      <c r="AF248" s="247"/>
      <c r="AG248" s="247"/>
      <c r="AH248" s="247"/>
      <c r="AI248" s="247"/>
      <c r="AJ248" s="247"/>
      <c r="AS248" s="77" t="s">
        <v>927</v>
      </c>
      <c r="AT248" s="77" t="s">
        <v>155</v>
      </c>
      <c r="AU248" s="77" t="s">
        <v>469</v>
      </c>
      <c r="AV248" s="77">
        <v>2024</v>
      </c>
      <c r="AW248" s="77">
        <v>0.81629787689085187</v>
      </c>
      <c r="AX248" s="77">
        <v>0</v>
      </c>
      <c r="AY248" s="77">
        <v>0</v>
      </c>
      <c r="AZ248" s="77">
        <v>0</v>
      </c>
      <c r="BA248" s="77">
        <v>0</v>
      </c>
      <c r="BB248" s="77">
        <v>0</v>
      </c>
      <c r="BC248" s="77">
        <v>0</v>
      </c>
      <c r="BD248" s="77">
        <v>0</v>
      </c>
      <c r="BE248" s="77">
        <v>0</v>
      </c>
      <c r="BF248" s="77">
        <v>0</v>
      </c>
      <c r="BG248" s="77">
        <v>0</v>
      </c>
      <c r="BH248" s="77">
        <v>5.140613379158383</v>
      </c>
      <c r="BI248" s="77">
        <v>5.140613379158383</v>
      </c>
      <c r="BJ248" s="77">
        <v>0</v>
      </c>
      <c r="BK248" s="77">
        <v>0</v>
      </c>
      <c r="BL248" s="77">
        <v>5.140613379158383</v>
      </c>
      <c r="BM248" s="77">
        <v>5.140613379158383</v>
      </c>
      <c r="BN248" s="77">
        <v>0</v>
      </c>
      <c r="BO248" s="77">
        <v>0</v>
      </c>
      <c r="BP248" s="77">
        <v>4.1962717873236954</v>
      </c>
      <c r="BQ248" s="77">
        <v>4.1962717873236954</v>
      </c>
      <c r="BR248" s="77">
        <v>0</v>
      </c>
      <c r="BS248" s="77">
        <v>0</v>
      </c>
      <c r="BT248" s="77">
        <v>0</v>
      </c>
      <c r="BU248" s="77">
        <v>0</v>
      </c>
      <c r="BV248" s="77">
        <v>5.140613379158383</v>
      </c>
      <c r="BW248" s="77">
        <v>4.1962717873236954</v>
      </c>
      <c r="BX248" s="77">
        <v>5.140613379158383</v>
      </c>
      <c r="BY248" s="77">
        <v>4.1962717873236954</v>
      </c>
      <c r="CT248" s="77" t="s">
        <v>155</v>
      </c>
      <c r="CU248" s="77" t="s">
        <v>428</v>
      </c>
      <c r="CV248" s="77" t="s">
        <v>481</v>
      </c>
      <c r="CW248" s="77">
        <v>2024</v>
      </c>
      <c r="CX248" s="77">
        <v>0</v>
      </c>
      <c r="CY248" s="77">
        <v>0</v>
      </c>
      <c r="CZ248" s="77">
        <v>0</v>
      </c>
      <c r="DA248" s="77">
        <v>0</v>
      </c>
      <c r="DB248" s="77">
        <v>21835.97811413011</v>
      </c>
      <c r="DC248" s="77">
        <v>428.60232122020642</v>
      </c>
      <c r="DD248" s="77">
        <v>13939.560973457361</v>
      </c>
      <c r="DE248" s="77">
        <v>7467.8148194525447</v>
      </c>
      <c r="DF248" s="77">
        <v>0</v>
      </c>
      <c r="DG248" s="77">
        <v>0</v>
      </c>
      <c r="DH248" s="77">
        <v>1263.5534246224831</v>
      </c>
      <c r="DI248" s="77">
        <v>1263.5534246224831</v>
      </c>
      <c r="DJ248" s="77">
        <v>2.2752054252529249E-10</v>
      </c>
      <c r="DL248" s="77">
        <v>0</v>
      </c>
      <c r="DM248" s="77">
        <v>0</v>
      </c>
      <c r="DN248" s="77">
        <v>0</v>
      </c>
      <c r="DO248" s="77">
        <v>0</v>
      </c>
      <c r="DP248" s="77">
        <v>0</v>
      </c>
      <c r="DQ248" s="77">
        <v>0</v>
      </c>
      <c r="DR248" s="77">
        <v>0</v>
      </c>
      <c r="DS248" s="77">
        <v>2.8748436067979864E-7</v>
      </c>
      <c r="DT248" s="77">
        <v>2.8748436067979864E-7</v>
      </c>
      <c r="DU248" s="77">
        <v>0</v>
      </c>
      <c r="DV248" s="77">
        <v>2.8748436067979864E-7</v>
      </c>
      <c r="DW248" s="77">
        <v>2.8748436067979864E-7</v>
      </c>
      <c r="GE248" s="77" t="s">
        <v>422</v>
      </c>
      <c r="GF248" s="77" t="s">
        <v>155</v>
      </c>
      <c r="GG248" s="77" t="s">
        <v>424</v>
      </c>
      <c r="GH248" s="77" t="s">
        <v>467</v>
      </c>
      <c r="GI248" s="77">
        <v>2025</v>
      </c>
      <c r="GJ248" s="77" t="s">
        <v>305</v>
      </c>
      <c r="GK248" s="77">
        <v>0.71896016785821382</v>
      </c>
      <c r="GL248" s="77">
        <v>306.60199899999998</v>
      </c>
      <c r="GM248" s="77">
        <v>2025</v>
      </c>
      <c r="GN248" s="77" t="s">
        <v>175</v>
      </c>
      <c r="GO248" s="77">
        <v>0.13250000000000001</v>
      </c>
      <c r="GP248" s="77">
        <v>3</v>
      </c>
      <c r="GQ248" s="77">
        <v>0</v>
      </c>
      <c r="GR248" s="77" t="s">
        <v>423</v>
      </c>
      <c r="GS248" s="77">
        <v>0</v>
      </c>
      <c r="GT248" s="77">
        <v>0</v>
      </c>
      <c r="GU248" s="77">
        <v>0</v>
      </c>
      <c r="GV248" s="248">
        <v>0</v>
      </c>
      <c r="GW248" s="248">
        <v>0</v>
      </c>
      <c r="GX248" s="77">
        <v>0</v>
      </c>
      <c r="GY248" s="77">
        <v>0.1527377521613833</v>
      </c>
      <c r="GZ248" s="77">
        <v>0.1098123599322344</v>
      </c>
    </row>
    <row r="249" spans="3:208" x14ac:dyDescent="0.25">
      <c r="C249" s="246"/>
      <c r="D249" s="246"/>
      <c r="E249" s="246"/>
      <c r="F249" s="246"/>
      <c r="G249" s="246"/>
      <c r="H249" s="246"/>
      <c r="I249" s="247"/>
      <c r="J249" s="247"/>
      <c r="K249" s="247"/>
      <c r="L249" s="124"/>
      <c r="M249" s="247"/>
      <c r="N249" s="247"/>
      <c r="O249" s="247"/>
      <c r="P249" s="247"/>
      <c r="Q249" s="247"/>
      <c r="R249" s="247"/>
      <c r="S249" s="247"/>
      <c r="T249" s="247"/>
      <c r="U249" s="247"/>
      <c r="V249" s="247"/>
      <c r="W249" s="247"/>
      <c r="X249" s="247"/>
      <c r="Y249" s="247"/>
      <c r="Z249" s="247"/>
      <c r="AA249" s="247"/>
      <c r="AB249" s="247"/>
      <c r="AC249" s="247"/>
      <c r="AD249" s="247"/>
      <c r="AE249" s="247"/>
      <c r="AF249" s="247"/>
      <c r="AG249" s="247"/>
      <c r="AH249" s="247"/>
      <c r="AI249" s="247"/>
      <c r="AJ249" s="247"/>
      <c r="AS249" s="77" t="s">
        <v>927</v>
      </c>
      <c r="AT249" s="77" t="s">
        <v>155</v>
      </c>
      <c r="AU249" s="77" t="s">
        <v>469</v>
      </c>
      <c r="AV249" s="77">
        <v>2025</v>
      </c>
      <c r="AW249" s="77">
        <v>0.76289521204752508</v>
      </c>
      <c r="AX249" s="77">
        <v>0</v>
      </c>
      <c r="AY249" s="77">
        <v>0</v>
      </c>
      <c r="AZ249" s="77">
        <v>0</v>
      </c>
      <c r="BA249" s="77">
        <v>0</v>
      </c>
      <c r="BB249" s="77">
        <v>0</v>
      </c>
      <c r="BC249" s="77">
        <v>0</v>
      </c>
      <c r="BD249" s="77">
        <v>0</v>
      </c>
      <c r="BE249" s="77">
        <v>0</v>
      </c>
      <c r="BF249" s="77">
        <v>0</v>
      </c>
      <c r="BG249" s="77">
        <v>0</v>
      </c>
      <c r="BH249" s="77">
        <v>0</v>
      </c>
      <c r="BI249" s="77">
        <v>0</v>
      </c>
      <c r="BJ249" s="77">
        <v>0</v>
      </c>
      <c r="BK249" s="77">
        <v>0</v>
      </c>
      <c r="BL249" s="77">
        <v>5.140613379158383</v>
      </c>
      <c r="BM249" s="77">
        <v>5.140613379158383</v>
      </c>
      <c r="BN249" s="77">
        <v>0</v>
      </c>
      <c r="BO249" s="77">
        <v>0</v>
      </c>
      <c r="BP249" s="77">
        <v>0</v>
      </c>
      <c r="BQ249" s="77">
        <v>3.9217493339473792</v>
      </c>
      <c r="BR249" s="77">
        <v>0</v>
      </c>
      <c r="BS249" s="77">
        <v>0</v>
      </c>
      <c r="BT249" s="77">
        <v>0</v>
      </c>
      <c r="BU249" s="77">
        <v>0</v>
      </c>
      <c r="BV249" s="77">
        <v>0</v>
      </c>
      <c r="BW249" s="77">
        <v>0</v>
      </c>
      <c r="BX249" s="77">
        <v>0</v>
      </c>
      <c r="BY249" s="77">
        <v>0</v>
      </c>
      <c r="CT249" s="77" t="s">
        <v>155</v>
      </c>
      <c r="CU249" s="77" t="s">
        <v>428</v>
      </c>
      <c r="CV249" s="77" t="s">
        <v>481</v>
      </c>
      <c r="CW249" s="77">
        <v>2025</v>
      </c>
      <c r="CX249" s="77">
        <v>0</v>
      </c>
      <c r="CY249" s="77">
        <v>0</v>
      </c>
      <c r="CZ249" s="77">
        <v>0</v>
      </c>
      <c r="DA249" s="77">
        <v>0</v>
      </c>
      <c r="DB249" s="77">
        <v>21835.97811413011</v>
      </c>
      <c r="DC249" s="77">
        <v>428.60232122020642</v>
      </c>
      <c r="DD249" s="77">
        <v>13939.560973457361</v>
      </c>
      <c r="DE249" s="77">
        <v>7467.8148194525447</v>
      </c>
      <c r="DF249" s="77">
        <v>0</v>
      </c>
      <c r="DG249" s="77">
        <v>0</v>
      </c>
      <c r="DH249" s="77">
        <v>0</v>
      </c>
      <c r="DI249" s="77">
        <v>1263.5534246224831</v>
      </c>
      <c r="DJ249" s="77">
        <v>2.2752054252529249E-10</v>
      </c>
      <c r="DL249" s="77">
        <v>0</v>
      </c>
      <c r="DM249" s="77">
        <v>0</v>
      </c>
      <c r="DN249" s="77">
        <v>0</v>
      </c>
      <c r="DO249" s="77">
        <v>0</v>
      </c>
      <c r="DP249" s="77">
        <v>0</v>
      </c>
      <c r="DQ249" s="77">
        <v>0</v>
      </c>
      <c r="DR249" s="77">
        <v>0</v>
      </c>
      <c r="DS249" s="77">
        <v>0</v>
      </c>
      <c r="DT249" s="77">
        <v>0</v>
      </c>
      <c r="DU249" s="77">
        <v>0</v>
      </c>
      <c r="DV249" s="77">
        <v>2.8748436067979864E-7</v>
      </c>
      <c r="DW249" s="77">
        <v>2.8748436067979864E-7</v>
      </c>
      <c r="GE249" s="77" t="s">
        <v>425</v>
      </c>
      <c r="GF249" s="77" t="s">
        <v>155</v>
      </c>
      <c r="GG249" s="77" t="s">
        <v>424</v>
      </c>
      <c r="GH249" s="77" t="s">
        <v>467</v>
      </c>
      <c r="GI249" s="77">
        <v>2025</v>
      </c>
      <c r="GJ249" s="77" t="s">
        <v>301</v>
      </c>
      <c r="GK249" s="77">
        <v>3.0714971986151061</v>
      </c>
      <c r="GL249" s="77">
        <v>306.60199899999998</v>
      </c>
      <c r="GM249" s="77">
        <v>2025</v>
      </c>
      <c r="GN249" s="77" t="s">
        <v>175</v>
      </c>
      <c r="GO249" s="77">
        <v>5.3000000000000005E-2</v>
      </c>
      <c r="GP249" s="77">
        <v>3</v>
      </c>
      <c r="GQ249" s="77">
        <v>0</v>
      </c>
      <c r="GR249" s="77" t="s">
        <v>423</v>
      </c>
      <c r="GS249" s="77">
        <v>0</v>
      </c>
      <c r="GT249" s="77">
        <v>0</v>
      </c>
      <c r="GU249" s="77">
        <v>0</v>
      </c>
      <c r="GV249" s="248">
        <v>0</v>
      </c>
      <c r="GW249" s="248">
        <v>0</v>
      </c>
      <c r="GX249" s="77">
        <v>0</v>
      </c>
      <c r="GY249" s="77">
        <v>5.5966209081309413E-2</v>
      </c>
      <c r="GZ249" s="77">
        <v>0.17190005441034917</v>
      </c>
    </row>
    <row r="250" spans="3:208" x14ac:dyDescent="0.25">
      <c r="C250" s="246"/>
      <c r="D250" s="246"/>
      <c r="E250" s="246"/>
      <c r="F250" s="246"/>
      <c r="G250" s="246"/>
      <c r="H250" s="246"/>
      <c r="I250" s="247"/>
      <c r="J250" s="247"/>
      <c r="K250" s="247"/>
      <c r="L250" s="124"/>
      <c r="M250" s="247"/>
      <c r="N250" s="247"/>
      <c r="O250" s="247"/>
      <c r="P250" s="247"/>
      <c r="Q250" s="247"/>
      <c r="R250" s="247"/>
      <c r="S250" s="247"/>
      <c r="T250" s="247"/>
      <c r="U250" s="247"/>
      <c r="V250" s="247"/>
      <c r="W250" s="247"/>
      <c r="X250" s="247"/>
      <c r="Y250" s="247"/>
      <c r="Z250" s="247"/>
      <c r="AA250" s="247"/>
      <c r="AB250" s="247"/>
      <c r="AC250" s="247"/>
      <c r="AD250" s="247"/>
      <c r="AE250" s="247"/>
      <c r="AF250" s="247"/>
      <c r="AG250" s="247"/>
      <c r="AH250" s="247"/>
      <c r="AI250" s="247"/>
      <c r="AJ250" s="247"/>
      <c r="AS250" s="77" t="s">
        <v>927</v>
      </c>
      <c r="AT250" s="77" t="s">
        <v>155</v>
      </c>
      <c r="AU250" s="77" t="s">
        <v>470</v>
      </c>
      <c r="AV250" s="77">
        <v>2020</v>
      </c>
      <c r="AW250" s="77">
        <v>1</v>
      </c>
      <c r="AX250" s="77">
        <v>0</v>
      </c>
      <c r="AY250" s="77">
        <v>0</v>
      </c>
      <c r="AZ250" s="77">
        <v>1.6103012772051604</v>
      </c>
      <c r="BA250" s="77">
        <v>1.6103012772051604</v>
      </c>
      <c r="BB250" s="77">
        <v>0</v>
      </c>
      <c r="BC250" s="77">
        <v>0</v>
      </c>
      <c r="BD250" s="77">
        <v>0</v>
      </c>
      <c r="BE250" s="77">
        <v>0</v>
      </c>
      <c r="BF250" s="77">
        <v>0</v>
      </c>
      <c r="BG250" s="77">
        <v>0</v>
      </c>
      <c r="BH250" s="77">
        <v>0</v>
      </c>
      <c r="BI250" s="77">
        <v>0</v>
      </c>
      <c r="BJ250" s="77">
        <v>0</v>
      </c>
      <c r="BK250" s="77">
        <v>0</v>
      </c>
      <c r="BL250" s="77">
        <v>0</v>
      </c>
      <c r="BM250" s="77">
        <v>0</v>
      </c>
      <c r="BN250" s="77">
        <v>1.6103012772051604</v>
      </c>
      <c r="BO250" s="77">
        <v>0</v>
      </c>
      <c r="BP250" s="77">
        <v>0</v>
      </c>
      <c r="BQ250" s="77">
        <v>0</v>
      </c>
      <c r="BR250" s="77">
        <v>0</v>
      </c>
      <c r="BS250" s="77">
        <v>0</v>
      </c>
      <c r="BT250" s="77">
        <v>0</v>
      </c>
      <c r="BU250" s="77">
        <v>0</v>
      </c>
      <c r="BV250" s="77">
        <v>0</v>
      </c>
      <c r="BW250" s="77">
        <v>0</v>
      </c>
      <c r="BX250" s="77">
        <v>0</v>
      </c>
      <c r="BY250" s="77">
        <v>0</v>
      </c>
      <c r="CT250" s="77" t="s">
        <v>155</v>
      </c>
      <c r="CU250" s="77" t="s">
        <v>428</v>
      </c>
      <c r="CV250" s="77" t="s">
        <v>488</v>
      </c>
      <c r="CW250" s="77">
        <v>2020</v>
      </c>
      <c r="CX250" s="77">
        <v>0</v>
      </c>
      <c r="CY250" s="77">
        <v>0</v>
      </c>
      <c r="CZ250" s="77">
        <v>0</v>
      </c>
      <c r="DA250" s="77">
        <v>0</v>
      </c>
      <c r="DB250" s="77">
        <v>21083.842824224459</v>
      </c>
      <c r="DC250" s="77">
        <v>409.22373582043969</v>
      </c>
      <c r="DD250" s="77">
        <v>13469.08781237873</v>
      </c>
      <c r="DE250" s="77">
        <v>7205.5312760252828</v>
      </c>
      <c r="DF250" s="77">
        <v>1219.5839681183475</v>
      </c>
      <c r="DG250" s="77">
        <v>0</v>
      </c>
      <c r="DH250" s="77">
        <v>0</v>
      </c>
      <c r="DI250" s="77">
        <v>0</v>
      </c>
      <c r="DJ250" s="77">
        <v>9.8126846572899885E-9</v>
      </c>
      <c r="DL250" s="77">
        <v>0</v>
      </c>
      <c r="DM250" s="77">
        <v>1.196739289223175E-5</v>
      </c>
      <c r="DN250" s="77">
        <v>1.196739289223175E-5</v>
      </c>
      <c r="DO250" s="77">
        <v>0</v>
      </c>
      <c r="DP250" s="77">
        <v>0</v>
      </c>
      <c r="DQ250" s="77">
        <v>0</v>
      </c>
      <c r="DR250" s="77">
        <v>0</v>
      </c>
      <c r="DS250" s="77">
        <v>0</v>
      </c>
      <c r="DT250" s="77">
        <v>0</v>
      </c>
      <c r="DU250" s="77">
        <v>0</v>
      </c>
      <c r="DV250" s="77">
        <v>0</v>
      </c>
      <c r="DW250" s="77">
        <v>0</v>
      </c>
      <c r="GE250" s="77" t="s">
        <v>427</v>
      </c>
      <c r="GF250" s="77" t="s">
        <v>155</v>
      </c>
      <c r="GG250" s="77" t="s">
        <v>424</v>
      </c>
      <c r="GH250" s="77" t="s">
        <v>467</v>
      </c>
      <c r="GI250" s="77">
        <v>2025</v>
      </c>
      <c r="GJ250" s="77" t="s">
        <v>303</v>
      </c>
      <c r="GK250" s="77">
        <v>1.6845772405344479</v>
      </c>
      <c r="GL250" s="77">
        <v>306.60199899999998</v>
      </c>
      <c r="GM250" s="77">
        <v>2025</v>
      </c>
      <c r="GN250" s="77" t="s">
        <v>175</v>
      </c>
      <c r="GO250" s="77">
        <v>5.3000000000000005E-2</v>
      </c>
      <c r="GP250" s="77">
        <v>3</v>
      </c>
      <c r="GQ250" s="77">
        <v>0</v>
      </c>
      <c r="GR250" s="77" t="s">
        <v>423</v>
      </c>
      <c r="GS250" s="77">
        <v>0</v>
      </c>
      <c r="GT250" s="77">
        <v>0</v>
      </c>
      <c r="GU250" s="77">
        <v>0</v>
      </c>
      <c r="GV250" s="248">
        <v>0</v>
      </c>
      <c r="GW250" s="248">
        <v>0</v>
      </c>
      <c r="GX250" s="77">
        <v>0</v>
      </c>
      <c r="GY250" s="77">
        <v>5.5966209081309413E-2</v>
      </c>
      <c r="GZ250" s="77">
        <v>9.4279402057366166E-2</v>
      </c>
    </row>
    <row r="251" spans="3:208" x14ac:dyDescent="0.25">
      <c r="C251" s="246"/>
      <c r="D251" s="246"/>
      <c r="E251" s="246"/>
      <c r="F251" s="246"/>
      <c r="G251" s="246"/>
      <c r="H251" s="246"/>
      <c r="I251" s="247"/>
      <c r="J251" s="247"/>
      <c r="K251" s="247"/>
      <c r="L251" s="124"/>
      <c r="M251" s="247"/>
      <c r="N251" s="247"/>
      <c r="O251" s="247"/>
      <c r="P251" s="247"/>
      <c r="Q251" s="247"/>
      <c r="R251" s="247"/>
      <c r="S251" s="247"/>
      <c r="T251" s="247"/>
      <c r="U251" s="247"/>
      <c r="V251" s="247"/>
      <c r="W251" s="247"/>
      <c r="X251" s="247"/>
      <c r="Y251" s="247"/>
      <c r="Z251" s="247"/>
      <c r="AA251" s="247"/>
      <c r="AB251" s="247"/>
      <c r="AC251" s="247"/>
      <c r="AD251" s="247"/>
      <c r="AE251" s="247"/>
      <c r="AF251" s="247"/>
      <c r="AG251" s="247"/>
      <c r="AH251" s="247"/>
      <c r="AI251" s="247"/>
      <c r="AJ251" s="247"/>
      <c r="AS251" s="77" t="s">
        <v>927</v>
      </c>
      <c r="AT251" s="77" t="s">
        <v>155</v>
      </c>
      <c r="AU251" s="77" t="s">
        <v>470</v>
      </c>
      <c r="AV251" s="77">
        <v>2021</v>
      </c>
      <c r="AW251" s="77">
        <v>1</v>
      </c>
      <c r="AX251" s="77">
        <v>0</v>
      </c>
      <c r="AY251" s="77">
        <v>0</v>
      </c>
      <c r="AZ251" s="77">
        <v>1.6103012772051604</v>
      </c>
      <c r="BA251" s="77">
        <v>1.6103012772051604</v>
      </c>
      <c r="BB251" s="77">
        <v>0</v>
      </c>
      <c r="BC251" s="77">
        <v>0</v>
      </c>
      <c r="BD251" s="77">
        <v>1.6103012772051604</v>
      </c>
      <c r="BE251" s="77">
        <v>1.6103012772051604</v>
      </c>
      <c r="BF251" s="77">
        <v>0</v>
      </c>
      <c r="BG251" s="77">
        <v>0</v>
      </c>
      <c r="BH251" s="77">
        <v>0</v>
      </c>
      <c r="BI251" s="77">
        <v>0</v>
      </c>
      <c r="BJ251" s="77">
        <v>0</v>
      </c>
      <c r="BK251" s="77">
        <v>0</v>
      </c>
      <c r="BL251" s="77">
        <v>0</v>
      </c>
      <c r="BM251" s="77">
        <v>0</v>
      </c>
      <c r="BN251" s="77">
        <v>1.6103012772051604</v>
      </c>
      <c r="BO251" s="77">
        <v>1.6103012772051604</v>
      </c>
      <c r="BP251" s="77">
        <v>0</v>
      </c>
      <c r="BQ251" s="77">
        <v>0</v>
      </c>
      <c r="BR251" s="77">
        <v>0</v>
      </c>
      <c r="BS251" s="77">
        <v>0</v>
      </c>
      <c r="BT251" s="77">
        <v>0</v>
      </c>
      <c r="BU251" s="77">
        <v>0</v>
      </c>
      <c r="BV251" s="77">
        <v>0</v>
      </c>
      <c r="BW251" s="77">
        <v>0</v>
      </c>
      <c r="BX251" s="77">
        <v>0</v>
      </c>
      <c r="BY251" s="77">
        <v>0</v>
      </c>
      <c r="CT251" s="77" t="s">
        <v>155</v>
      </c>
      <c r="CU251" s="77" t="s">
        <v>428</v>
      </c>
      <c r="CV251" s="77" t="s">
        <v>488</v>
      </c>
      <c r="CW251" s="77">
        <v>2021</v>
      </c>
      <c r="CX251" s="77">
        <v>0</v>
      </c>
      <c r="CY251" s="77">
        <v>0</v>
      </c>
      <c r="CZ251" s="77">
        <v>0</v>
      </c>
      <c r="DA251" s="77">
        <v>0</v>
      </c>
      <c r="DB251" s="77">
        <v>21083.842824224459</v>
      </c>
      <c r="DC251" s="77">
        <v>409.22373582043969</v>
      </c>
      <c r="DD251" s="77">
        <v>13469.08781237873</v>
      </c>
      <c r="DE251" s="77">
        <v>7205.5312760252828</v>
      </c>
      <c r="DF251" s="77">
        <v>1219.5839681183475</v>
      </c>
      <c r="DG251" s="77">
        <v>1219.5839681183475</v>
      </c>
      <c r="DH251" s="77">
        <v>0</v>
      </c>
      <c r="DI251" s="77">
        <v>0</v>
      </c>
      <c r="DJ251" s="77">
        <v>9.8126846572899885E-9</v>
      </c>
      <c r="DL251" s="77">
        <v>0</v>
      </c>
      <c r="DM251" s="77">
        <v>1.196739289223175E-5</v>
      </c>
      <c r="DN251" s="77">
        <v>1.196739289223175E-5</v>
      </c>
      <c r="DO251" s="77">
        <v>0</v>
      </c>
      <c r="DP251" s="77">
        <v>1.196739289223175E-5</v>
      </c>
      <c r="DQ251" s="77">
        <v>1.196739289223175E-5</v>
      </c>
      <c r="DR251" s="77">
        <v>0</v>
      </c>
      <c r="DS251" s="77">
        <v>0</v>
      </c>
      <c r="DT251" s="77">
        <v>0</v>
      </c>
      <c r="DU251" s="77">
        <v>0</v>
      </c>
      <c r="DV251" s="77">
        <v>0</v>
      </c>
      <c r="DW251" s="77">
        <v>0</v>
      </c>
      <c r="GE251" s="77" t="s">
        <v>422</v>
      </c>
      <c r="GF251" s="77" t="s">
        <v>155</v>
      </c>
      <c r="GG251" s="77" t="s">
        <v>424</v>
      </c>
      <c r="GH251" s="77" t="s">
        <v>474</v>
      </c>
      <c r="GI251" s="77">
        <v>2021</v>
      </c>
      <c r="GJ251" s="77" t="s">
        <v>305</v>
      </c>
      <c r="GK251" s="77">
        <v>3.6425060683954041E-2</v>
      </c>
      <c r="GL251" s="77">
        <v>306.60199899999998</v>
      </c>
      <c r="GM251" s="77">
        <v>2021</v>
      </c>
      <c r="GN251" s="77" t="s">
        <v>175</v>
      </c>
      <c r="GO251" s="77">
        <v>0.13250000000000001</v>
      </c>
      <c r="GP251" s="77">
        <v>3</v>
      </c>
      <c r="GQ251" s="77">
        <v>0</v>
      </c>
      <c r="GR251" s="77" t="s">
        <v>423</v>
      </c>
      <c r="GS251" s="77">
        <v>0.1527377521613833</v>
      </c>
      <c r="GT251" s="77">
        <v>5.563481891209119E-3</v>
      </c>
      <c r="GU251" s="77">
        <v>0.1527377521613833</v>
      </c>
      <c r="GV251" s="248">
        <v>5.563481891209119E-3</v>
      </c>
      <c r="GW251" s="248">
        <v>0</v>
      </c>
      <c r="GX251" s="77">
        <v>0</v>
      </c>
      <c r="GY251" s="77">
        <v>0</v>
      </c>
      <c r="GZ251" s="77">
        <v>0</v>
      </c>
    </row>
    <row r="252" spans="3:208" x14ac:dyDescent="0.25">
      <c r="C252" s="246"/>
      <c r="D252" s="246"/>
      <c r="E252" s="246"/>
      <c r="F252" s="246"/>
      <c r="G252" s="246"/>
      <c r="H252" s="246"/>
      <c r="I252" s="247"/>
      <c r="J252" s="247"/>
      <c r="K252" s="247"/>
      <c r="L252" s="124"/>
      <c r="M252" s="247"/>
      <c r="N252" s="247"/>
      <c r="O252" s="247"/>
      <c r="P252" s="247"/>
      <c r="Q252" s="247"/>
      <c r="R252" s="247"/>
      <c r="S252" s="247"/>
      <c r="T252" s="247"/>
      <c r="U252" s="247"/>
      <c r="V252" s="247"/>
      <c r="W252" s="247"/>
      <c r="X252" s="247"/>
      <c r="Y252" s="247"/>
      <c r="Z252" s="247"/>
      <c r="AA252" s="247"/>
      <c r="AB252" s="247"/>
      <c r="AC252" s="247"/>
      <c r="AD252" s="247"/>
      <c r="AE252" s="247"/>
      <c r="AF252" s="247"/>
      <c r="AG252" s="247"/>
      <c r="AH252" s="247"/>
      <c r="AI252" s="247"/>
      <c r="AJ252" s="247"/>
      <c r="AS252" s="77" t="s">
        <v>927</v>
      </c>
      <c r="AT252" s="77" t="s">
        <v>155</v>
      </c>
      <c r="AU252" s="77" t="s">
        <v>470</v>
      </c>
      <c r="AV252" s="77">
        <v>2022</v>
      </c>
      <c r="AW252" s="77">
        <v>0.93457943925233644</v>
      </c>
      <c r="AX252" s="77">
        <v>0</v>
      </c>
      <c r="AY252" s="77">
        <v>0</v>
      </c>
      <c r="AZ252" s="77">
        <v>1.406510675464248</v>
      </c>
      <c r="BA252" s="77">
        <v>1.406510675464248</v>
      </c>
      <c r="BB252" s="77">
        <v>0</v>
      </c>
      <c r="BC252" s="77">
        <v>0</v>
      </c>
      <c r="BD252" s="77">
        <v>1.406510675464248</v>
      </c>
      <c r="BE252" s="77">
        <v>1.406510675464248</v>
      </c>
      <c r="BF252" s="77">
        <v>0</v>
      </c>
      <c r="BG252" s="77">
        <v>0</v>
      </c>
      <c r="BH252" s="77">
        <v>1.8136536551283193</v>
      </c>
      <c r="BI252" s="77">
        <v>1.8136536551283193</v>
      </c>
      <c r="BJ252" s="77">
        <v>0</v>
      </c>
      <c r="BK252" s="77">
        <v>0</v>
      </c>
      <c r="BL252" s="77">
        <v>0</v>
      </c>
      <c r="BM252" s="77">
        <v>0</v>
      </c>
      <c r="BN252" s="77">
        <v>1.314495958377802</v>
      </c>
      <c r="BO252" s="77">
        <v>1.314495958377802</v>
      </c>
      <c r="BP252" s="77">
        <v>1.6950034160077752</v>
      </c>
      <c r="BQ252" s="77">
        <v>0</v>
      </c>
      <c r="BR252" s="77">
        <v>0</v>
      </c>
      <c r="BS252" s="77">
        <v>0</v>
      </c>
      <c r="BT252" s="77">
        <v>0</v>
      </c>
      <c r="BU252" s="77">
        <v>0</v>
      </c>
      <c r="BV252" s="77">
        <v>1.8136536551283193</v>
      </c>
      <c r="BW252" s="77">
        <v>1.6950034160077752</v>
      </c>
      <c r="BX252" s="77">
        <v>1.8136536551283193</v>
      </c>
      <c r="BY252" s="77">
        <v>1.6950034160077752</v>
      </c>
      <c r="CT252" s="77" t="s">
        <v>155</v>
      </c>
      <c r="CU252" s="77" t="s">
        <v>428</v>
      </c>
      <c r="CV252" s="77" t="s">
        <v>488</v>
      </c>
      <c r="CW252" s="77">
        <v>2022</v>
      </c>
      <c r="CX252" s="77">
        <v>0</v>
      </c>
      <c r="CY252" s="77">
        <v>0</v>
      </c>
      <c r="CZ252" s="77">
        <v>0</v>
      </c>
      <c r="DA252" s="77">
        <v>0</v>
      </c>
      <c r="DB252" s="77">
        <v>21083.842824224459</v>
      </c>
      <c r="DC252" s="77">
        <v>409.22373582043969</v>
      </c>
      <c r="DD252" s="77">
        <v>13469.08781237873</v>
      </c>
      <c r="DE252" s="77">
        <v>7205.5312760252828</v>
      </c>
      <c r="DF252" s="77">
        <v>1219.5839681183475</v>
      </c>
      <c r="DG252" s="77">
        <v>1219.5839681183475</v>
      </c>
      <c r="DH252" s="77">
        <v>1219.5839681183475</v>
      </c>
      <c r="DI252" s="77">
        <v>0</v>
      </c>
      <c r="DJ252" s="77">
        <v>9.8126846572899885E-9</v>
      </c>
      <c r="DL252" s="77">
        <v>0</v>
      </c>
      <c r="DM252" s="77">
        <v>1.196739289223175E-5</v>
      </c>
      <c r="DN252" s="77">
        <v>1.196739289223175E-5</v>
      </c>
      <c r="DO252" s="77">
        <v>0</v>
      </c>
      <c r="DP252" s="77">
        <v>1.196739289223175E-5</v>
      </c>
      <c r="DQ252" s="77">
        <v>1.196739289223175E-5</v>
      </c>
      <c r="DR252" s="77">
        <v>0</v>
      </c>
      <c r="DS252" s="77">
        <v>1.196739289223175E-5</v>
      </c>
      <c r="DT252" s="77">
        <v>1.196739289223175E-5</v>
      </c>
      <c r="DU252" s="77">
        <v>0</v>
      </c>
      <c r="DV252" s="77">
        <v>0</v>
      </c>
      <c r="DW252" s="77">
        <v>0</v>
      </c>
      <c r="GE252" s="77" t="s">
        <v>425</v>
      </c>
      <c r="GF252" s="77" t="s">
        <v>155</v>
      </c>
      <c r="GG252" s="77" t="s">
        <v>424</v>
      </c>
      <c r="GH252" s="77" t="s">
        <v>474</v>
      </c>
      <c r="GI252" s="77">
        <v>2021</v>
      </c>
      <c r="GJ252" s="77" t="s">
        <v>301</v>
      </c>
      <c r="GK252" s="77">
        <v>1.5808724525430879E-3</v>
      </c>
      <c r="GL252" s="77">
        <v>306.60199899999998</v>
      </c>
      <c r="GM252" s="77">
        <v>2021</v>
      </c>
      <c r="GN252" s="77" t="s">
        <v>175</v>
      </c>
      <c r="GO252" s="77">
        <v>5.3000000000000005E-2</v>
      </c>
      <c r="GP252" s="77">
        <v>3</v>
      </c>
      <c r="GQ252" s="77">
        <v>0</v>
      </c>
      <c r="GR252" s="77" t="s">
        <v>423</v>
      </c>
      <c r="GS252" s="77">
        <v>5.5966209081309413E-2</v>
      </c>
      <c r="GT252" s="77">
        <v>8.8475438209908853E-5</v>
      </c>
      <c r="GU252" s="77">
        <v>5.5966209081309413E-2</v>
      </c>
      <c r="GV252" s="248">
        <v>8.8475438209908853E-5</v>
      </c>
      <c r="GW252" s="248">
        <v>0</v>
      </c>
      <c r="GX252" s="77">
        <v>0</v>
      </c>
      <c r="GY252" s="77">
        <v>0</v>
      </c>
      <c r="GZ252" s="77">
        <v>0</v>
      </c>
    </row>
    <row r="253" spans="3:208" x14ac:dyDescent="0.25">
      <c r="C253" s="246"/>
      <c r="D253" s="246"/>
      <c r="E253" s="246"/>
      <c r="F253" s="246"/>
      <c r="G253" s="246"/>
      <c r="H253" s="246"/>
      <c r="I253" s="247"/>
      <c r="J253" s="247"/>
      <c r="K253" s="247"/>
      <c r="L253" s="124"/>
      <c r="M253" s="247"/>
      <c r="N253" s="247"/>
      <c r="O253" s="247"/>
      <c r="P253" s="247"/>
      <c r="Q253" s="247"/>
      <c r="R253" s="247"/>
      <c r="S253" s="247"/>
      <c r="T253" s="247"/>
      <c r="U253" s="247"/>
      <c r="V253" s="247"/>
      <c r="W253" s="247"/>
      <c r="X253" s="247"/>
      <c r="Y253" s="247"/>
      <c r="Z253" s="247"/>
      <c r="AA253" s="247"/>
      <c r="AB253" s="247"/>
      <c r="AC253" s="247"/>
      <c r="AD253" s="247"/>
      <c r="AE253" s="247"/>
      <c r="AF253" s="247"/>
      <c r="AG253" s="247"/>
      <c r="AH253" s="247"/>
      <c r="AI253" s="247"/>
      <c r="AJ253" s="247"/>
      <c r="AS253" s="77" t="s">
        <v>927</v>
      </c>
      <c r="AT253" s="77" t="s">
        <v>155</v>
      </c>
      <c r="AU253" s="77" t="s">
        <v>470</v>
      </c>
      <c r="AV253" s="77">
        <v>2023</v>
      </c>
      <c r="AW253" s="77">
        <v>0.87343872827321156</v>
      </c>
      <c r="AX253" s="77">
        <v>0</v>
      </c>
      <c r="AY253" s="77">
        <v>0</v>
      </c>
      <c r="AZ253" s="77">
        <v>0</v>
      </c>
      <c r="BA253" s="77">
        <v>0</v>
      </c>
      <c r="BB253" s="77">
        <v>0</v>
      </c>
      <c r="BC253" s="77">
        <v>0</v>
      </c>
      <c r="BD253" s="77">
        <v>1.4585325149564343</v>
      </c>
      <c r="BE253" s="77">
        <v>1.4585325149564343</v>
      </c>
      <c r="BF253" s="77">
        <v>0</v>
      </c>
      <c r="BG253" s="77">
        <v>0</v>
      </c>
      <c r="BH253" s="77">
        <v>1.880754195945151</v>
      </c>
      <c r="BI253" s="77">
        <v>1.880754195945151</v>
      </c>
      <c r="BJ253" s="77">
        <v>0</v>
      </c>
      <c r="BK253" s="77">
        <v>0</v>
      </c>
      <c r="BL253" s="77">
        <v>1.880754195945151</v>
      </c>
      <c r="BM253" s="77">
        <v>1.880754195945151</v>
      </c>
      <c r="BN253" s="77">
        <v>0</v>
      </c>
      <c r="BO253" s="77">
        <v>1.273938785008677</v>
      </c>
      <c r="BP253" s="77">
        <v>1.6427235531008393</v>
      </c>
      <c r="BQ253" s="77">
        <v>1.6427235531008393</v>
      </c>
      <c r="BR253" s="77">
        <v>0</v>
      </c>
      <c r="BS253" s="77">
        <v>0</v>
      </c>
      <c r="BT253" s="77">
        <v>0</v>
      </c>
      <c r="BU253" s="77">
        <v>0</v>
      </c>
      <c r="BV253" s="77">
        <v>1.880754195945151</v>
      </c>
      <c r="BW253" s="77">
        <v>1.6427235531008393</v>
      </c>
      <c r="BX253" s="77">
        <v>1.880754195945151</v>
      </c>
      <c r="BY253" s="77">
        <v>1.6427235531008393</v>
      </c>
      <c r="CT253" s="77" t="s">
        <v>155</v>
      </c>
      <c r="CU253" s="77" t="s">
        <v>428</v>
      </c>
      <c r="CV253" s="77" t="s">
        <v>488</v>
      </c>
      <c r="CW253" s="77">
        <v>2023</v>
      </c>
      <c r="CX253" s="77">
        <v>0</v>
      </c>
      <c r="CY253" s="77">
        <v>0</v>
      </c>
      <c r="CZ253" s="77">
        <v>0</v>
      </c>
      <c r="DA253" s="77">
        <v>0</v>
      </c>
      <c r="DB253" s="77">
        <v>21835.978114130419</v>
      </c>
      <c r="DC253" s="77">
        <v>428.60232122030669</v>
      </c>
      <c r="DD253" s="77">
        <v>13939.560973457559</v>
      </c>
      <c r="DE253" s="77">
        <v>7467.8148194525538</v>
      </c>
      <c r="DF253" s="77">
        <v>0</v>
      </c>
      <c r="DG253" s="77">
        <v>1263.5534246225102</v>
      </c>
      <c r="DH253" s="77">
        <v>1263.5534246225102</v>
      </c>
      <c r="DI253" s="77">
        <v>1263.5534246225102</v>
      </c>
      <c r="DJ253" s="77">
        <v>9.8126846572899885E-9</v>
      </c>
      <c r="DL253" s="77">
        <v>0</v>
      </c>
      <c r="DM253" s="77">
        <v>0</v>
      </c>
      <c r="DN253" s="77">
        <v>0</v>
      </c>
      <c r="DO253" s="77">
        <v>0</v>
      </c>
      <c r="DP253" s="77">
        <v>1.2398851303459528E-5</v>
      </c>
      <c r="DQ253" s="77">
        <v>1.2398851303459528E-5</v>
      </c>
      <c r="DR253" s="77">
        <v>0</v>
      </c>
      <c r="DS253" s="77">
        <v>1.2398851303459528E-5</v>
      </c>
      <c r="DT253" s="77">
        <v>1.2398851303459528E-5</v>
      </c>
      <c r="DU253" s="77">
        <v>0</v>
      </c>
      <c r="DV253" s="77">
        <v>1.2398851303459528E-5</v>
      </c>
      <c r="DW253" s="77">
        <v>1.2398851303459528E-5</v>
      </c>
      <c r="GE253" s="77" t="s">
        <v>427</v>
      </c>
      <c r="GF253" s="77" t="s">
        <v>155</v>
      </c>
      <c r="GG253" s="77" t="s">
        <v>424</v>
      </c>
      <c r="GH253" s="77" t="s">
        <v>474</v>
      </c>
      <c r="GI253" s="77">
        <v>2021</v>
      </c>
      <c r="GJ253" s="77" t="s">
        <v>303</v>
      </c>
      <c r="GK253" s="77">
        <v>3.9894642198450347E-2</v>
      </c>
      <c r="GL253" s="77">
        <v>306.60199899999998</v>
      </c>
      <c r="GM253" s="77">
        <v>2021</v>
      </c>
      <c r="GN253" s="77" t="s">
        <v>175</v>
      </c>
      <c r="GO253" s="77">
        <v>5.3000000000000005E-2</v>
      </c>
      <c r="GP253" s="77">
        <v>3</v>
      </c>
      <c r="GQ253" s="77">
        <v>0</v>
      </c>
      <c r="GR253" s="77" t="s">
        <v>423</v>
      </c>
      <c r="GS253" s="77">
        <v>5.5966209081309413E-2</v>
      </c>
      <c r="GT253" s="77">
        <v>2.2327518865025014E-3</v>
      </c>
      <c r="GU253" s="77">
        <v>5.5966209081309413E-2</v>
      </c>
      <c r="GV253" s="248">
        <v>2.2327518865025014E-3</v>
      </c>
      <c r="GW253" s="248">
        <v>0</v>
      </c>
      <c r="GX253" s="77">
        <v>0</v>
      </c>
      <c r="GY253" s="77">
        <v>0</v>
      </c>
      <c r="GZ253" s="77">
        <v>0</v>
      </c>
    </row>
    <row r="254" spans="3:208" x14ac:dyDescent="0.25">
      <c r="C254" s="246"/>
      <c r="D254" s="246"/>
      <c r="E254" s="246"/>
      <c r="F254" s="246"/>
      <c r="G254" s="246"/>
      <c r="H254" s="246"/>
      <c r="I254" s="247"/>
      <c r="J254" s="247"/>
      <c r="K254" s="247"/>
      <c r="L254" s="124"/>
      <c r="M254" s="247"/>
      <c r="N254" s="247"/>
      <c r="O254" s="247"/>
      <c r="P254" s="247"/>
      <c r="Q254" s="247"/>
      <c r="R254" s="247"/>
      <c r="S254" s="247"/>
      <c r="T254" s="247"/>
      <c r="U254" s="247"/>
      <c r="V254" s="247"/>
      <c r="W254" s="247"/>
      <c r="X254" s="247"/>
      <c r="Y254" s="247"/>
      <c r="Z254" s="247"/>
      <c r="AA254" s="247"/>
      <c r="AB254" s="247"/>
      <c r="AC254" s="247"/>
      <c r="AD254" s="247"/>
      <c r="AE254" s="247"/>
      <c r="AF254" s="247"/>
      <c r="AG254" s="247"/>
      <c r="AH254" s="247"/>
      <c r="AI254" s="247"/>
      <c r="AJ254" s="247"/>
      <c r="AS254" s="77" t="s">
        <v>927</v>
      </c>
      <c r="AT254" s="77" t="s">
        <v>155</v>
      </c>
      <c r="AU254" s="77" t="s">
        <v>470</v>
      </c>
      <c r="AV254" s="77">
        <v>2024</v>
      </c>
      <c r="AW254" s="77">
        <v>0.81629787689085187</v>
      </c>
      <c r="AX254" s="77">
        <v>0</v>
      </c>
      <c r="AY254" s="77">
        <v>0</v>
      </c>
      <c r="AZ254" s="77">
        <v>0</v>
      </c>
      <c r="BA254" s="77">
        <v>0</v>
      </c>
      <c r="BB254" s="77">
        <v>0</v>
      </c>
      <c r="BC254" s="77">
        <v>0</v>
      </c>
      <c r="BD254" s="77">
        <v>0</v>
      </c>
      <c r="BE254" s="77">
        <v>0</v>
      </c>
      <c r="BF254" s="77">
        <v>0</v>
      </c>
      <c r="BG254" s="77">
        <v>0</v>
      </c>
      <c r="BH254" s="77">
        <v>1.880754195945151</v>
      </c>
      <c r="BI254" s="77">
        <v>1.880754195945151</v>
      </c>
      <c r="BJ254" s="77">
        <v>0</v>
      </c>
      <c r="BK254" s="77">
        <v>0</v>
      </c>
      <c r="BL254" s="77">
        <v>1.880754195945151</v>
      </c>
      <c r="BM254" s="77">
        <v>1.880754195945151</v>
      </c>
      <c r="BN254" s="77">
        <v>0</v>
      </c>
      <c r="BO254" s="77">
        <v>0</v>
      </c>
      <c r="BP254" s="77">
        <v>1.535255657103588</v>
      </c>
      <c r="BQ254" s="77">
        <v>1.535255657103588</v>
      </c>
      <c r="BR254" s="77">
        <v>0</v>
      </c>
      <c r="BS254" s="77">
        <v>0</v>
      </c>
      <c r="BT254" s="77">
        <v>0</v>
      </c>
      <c r="BU254" s="77">
        <v>0</v>
      </c>
      <c r="BV254" s="77">
        <v>1.880754195945151</v>
      </c>
      <c r="BW254" s="77">
        <v>1.535255657103588</v>
      </c>
      <c r="BX254" s="77">
        <v>1.880754195945151</v>
      </c>
      <c r="BY254" s="77">
        <v>1.535255657103588</v>
      </c>
      <c r="CT254" s="77" t="s">
        <v>155</v>
      </c>
      <c r="CU254" s="77" t="s">
        <v>428</v>
      </c>
      <c r="CV254" s="77" t="s">
        <v>488</v>
      </c>
      <c r="CW254" s="77">
        <v>2024</v>
      </c>
      <c r="CX254" s="77">
        <v>0</v>
      </c>
      <c r="CY254" s="77">
        <v>0</v>
      </c>
      <c r="CZ254" s="77">
        <v>0</v>
      </c>
      <c r="DA254" s="77">
        <v>0</v>
      </c>
      <c r="DB254" s="77">
        <v>21835.978114130419</v>
      </c>
      <c r="DC254" s="77">
        <v>428.60232122030669</v>
      </c>
      <c r="DD254" s="77">
        <v>13939.560973457559</v>
      </c>
      <c r="DE254" s="77">
        <v>7467.8148194525538</v>
      </c>
      <c r="DF254" s="77">
        <v>0</v>
      </c>
      <c r="DG254" s="77">
        <v>0</v>
      </c>
      <c r="DH254" s="77">
        <v>1263.5534246225102</v>
      </c>
      <c r="DI254" s="77">
        <v>1263.5534246225102</v>
      </c>
      <c r="DJ254" s="77">
        <v>9.8126846572899885E-9</v>
      </c>
      <c r="DL254" s="77">
        <v>0</v>
      </c>
      <c r="DM254" s="77">
        <v>0</v>
      </c>
      <c r="DN254" s="77">
        <v>0</v>
      </c>
      <c r="DO254" s="77">
        <v>0</v>
      </c>
      <c r="DP254" s="77">
        <v>0</v>
      </c>
      <c r="DQ254" s="77">
        <v>0</v>
      </c>
      <c r="DR254" s="77">
        <v>0</v>
      </c>
      <c r="DS254" s="77">
        <v>1.2398851303459528E-5</v>
      </c>
      <c r="DT254" s="77">
        <v>1.2398851303459528E-5</v>
      </c>
      <c r="DU254" s="77">
        <v>0</v>
      </c>
      <c r="DV254" s="77">
        <v>1.2398851303459528E-5</v>
      </c>
      <c r="DW254" s="77">
        <v>1.2398851303459528E-5</v>
      </c>
      <c r="GE254" s="77" t="s">
        <v>422</v>
      </c>
      <c r="GF254" s="77" t="s">
        <v>155</v>
      </c>
      <c r="GG254" s="77" t="s">
        <v>424</v>
      </c>
      <c r="GH254" s="77" t="s">
        <v>474</v>
      </c>
      <c r="GI254" s="77">
        <v>2022</v>
      </c>
      <c r="GJ254" s="77" t="s">
        <v>305</v>
      </c>
      <c r="GK254" s="77">
        <v>3.6425060683954041E-2</v>
      </c>
      <c r="GL254" s="77">
        <v>306.60199899999998</v>
      </c>
      <c r="GM254" s="77">
        <v>2022</v>
      </c>
      <c r="GN254" s="77" t="s">
        <v>175</v>
      </c>
      <c r="GO254" s="77">
        <v>0.13250000000000001</v>
      </c>
      <c r="GP254" s="77">
        <v>3</v>
      </c>
      <c r="GQ254" s="77">
        <v>0</v>
      </c>
      <c r="GR254" s="77" t="s">
        <v>423</v>
      </c>
      <c r="GS254" s="77">
        <v>0.1527377521613833</v>
      </c>
      <c r="GT254" s="77">
        <v>5.563481891209119E-3</v>
      </c>
      <c r="GU254" s="77">
        <v>0.1527377521613833</v>
      </c>
      <c r="GV254" s="248">
        <v>5.563481891209119E-3</v>
      </c>
      <c r="GW254" s="248">
        <v>0.1527377521613833</v>
      </c>
      <c r="GX254" s="77">
        <v>5.563481891209119E-3</v>
      </c>
      <c r="GY254" s="77">
        <v>0</v>
      </c>
      <c r="GZ254" s="77">
        <v>0</v>
      </c>
    </row>
    <row r="255" spans="3:208" x14ac:dyDescent="0.25">
      <c r="C255" s="246"/>
      <c r="D255" s="246"/>
      <c r="E255" s="246"/>
      <c r="F255" s="246"/>
      <c r="G255" s="246"/>
      <c r="H255" s="246"/>
      <c r="I255" s="247"/>
      <c r="J255" s="247"/>
      <c r="K255" s="247"/>
      <c r="L255" s="124"/>
      <c r="M255" s="247"/>
      <c r="N255" s="247"/>
      <c r="O255" s="247"/>
      <c r="P255" s="247"/>
      <c r="Q255" s="247"/>
      <c r="R255" s="247"/>
      <c r="S255" s="247"/>
      <c r="T255" s="247"/>
      <c r="U255" s="247"/>
      <c r="V255" s="247"/>
      <c r="W255" s="247"/>
      <c r="X255" s="247"/>
      <c r="Y255" s="247"/>
      <c r="Z255" s="247"/>
      <c r="AA255" s="247"/>
      <c r="AB255" s="247"/>
      <c r="AC255" s="247"/>
      <c r="AD255" s="247"/>
      <c r="AE255" s="247"/>
      <c r="AF255" s="247"/>
      <c r="AG255" s="247"/>
      <c r="AH255" s="247"/>
      <c r="AI255" s="247"/>
      <c r="AJ255" s="247"/>
      <c r="AS255" s="77" t="s">
        <v>927</v>
      </c>
      <c r="AT255" s="77" t="s">
        <v>155</v>
      </c>
      <c r="AU255" s="77" t="s">
        <v>470</v>
      </c>
      <c r="AV255" s="77">
        <v>2025</v>
      </c>
      <c r="AW255" s="77">
        <v>0.76289521204752508</v>
      </c>
      <c r="AX255" s="77">
        <v>0</v>
      </c>
      <c r="AY255" s="77">
        <v>0</v>
      </c>
      <c r="AZ255" s="77">
        <v>0</v>
      </c>
      <c r="BA255" s="77">
        <v>0</v>
      </c>
      <c r="BB255" s="77">
        <v>0</v>
      </c>
      <c r="BC255" s="77">
        <v>0</v>
      </c>
      <c r="BD255" s="77">
        <v>0</v>
      </c>
      <c r="BE255" s="77">
        <v>0</v>
      </c>
      <c r="BF255" s="77">
        <v>0</v>
      </c>
      <c r="BG255" s="77">
        <v>0</v>
      </c>
      <c r="BH255" s="77">
        <v>0</v>
      </c>
      <c r="BI255" s="77">
        <v>0</v>
      </c>
      <c r="BJ255" s="77">
        <v>0</v>
      </c>
      <c r="BK255" s="77">
        <v>0</v>
      </c>
      <c r="BL255" s="77">
        <v>1.880754195945151</v>
      </c>
      <c r="BM255" s="77">
        <v>1.880754195945151</v>
      </c>
      <c r="BN255" s="77">
        <v>0</v>
      </c>
      <c r="BO255" s="77">
        <v>0</v>
      </c>
      <c r="BP255" s="77">
        <v>0</v>
      </c>
      <c r="BQ255" s="77">
        <v>1.4348183711248486</v>
      </c>
      <c r="BR255" s="77">
        <v>0</v>
      </c>
      <c r="BS255" s="77">
        <v>0</v>
      </c>
      <c r="BT255" s="77">
        <v>0</v>
      </c>
      <c r="BU255" s="77">
        <v>0</v>
      </c>
      <c r="BV255" s="77">
        <v>0</v>
      </c>
      <c r="BW255" s="77">
        <v>0</v>
      </c>
      <c r="BX255" s="77">
        <v>0</v>
      </c>
      <c r="BY255" s="77">
        <v>0</v>
      </c>
      <c r="CT255" s="77" t="s">
        <v>155</v>
      </c>
      <c r="CU255" s="77" t="s">
        <v>428</v>
      </c>
      <c r="CV255" s="77" t="s">
        <v>488</v>
      </c>
      <c r="CW255" s="77">
        <v>2025</v>
      </c>
      <c r="CX255" s="77">
        <v>0</v>
      </c>
      <c r="CY255" s="77">
        <v>0</v>
      </c>
      <c r="CZ255" s="77">
        <v>0</v>
      </c>
      <c r="DA255" s="77">
        <v>0</v>
      </c>
      <c r="DB255" s="77">
        <v>21835.978114130419</v>
      </c>
      <c r="DC255" s="77">
        <v>428.60232122030669</v>
      </c>
      <c r="DD255" s="77">
        <v>13939.560973457559</v>
      </c>
      <c r="DE255" s="77">
        <v>7467.8148194525538</v>
      </c>
      <c r="DF255" s="77">
        <v>0</v>
      </c>
      <c r="DG255" s="77">
        <v>0</v>
      </c>
      <c r="DH255" s="77">
        <v>0</v>
      </c>
      <c r="DI255" s="77">
        <v>1263.5534246225102</v>
      </c>
      <c r="DJ255" s="77">
        <v>9.8126846572899885E-9</v>
      </c>
      <c r="DL255" s="77">
        <v>0</v>
      </c>
      <c r="DM255" s="77">
        <v>0</v>
      </c>
      <c r="DN255" s="77">
        <v>0</v>
      </c>
      <c r="DO255" s="77">
        <v>0</v>
      </c>
      <c r="DP255" s="77">
        <v>0</v>
      </c>
      <c r="DQ255" s="77">
        <v>0</v>
      </c>
      <c r="DR255" s="77">
        <v>0</v>
      </c>
      <c r="DS255" s="77">
        <v>0</v>
      </c>
      <c r="DT255" s="77">
        <v>0</v>
      </c>
      <c r="DU255" s="77">
        <v>0</v>
      </c>
      <c r="DV255" s="77">
        <v>1.2398851303459528E-5</v>
      </c>
      <c r="DW255" s="77">
        <v>1.2398851303459528E-5</v>
      </c>
      <c r="GE255" s="77" t="s">
        <v>425</v>
      </c>
      <c r="GF255" s="77" t="s">
        <v>155</v>
      </c>
      <c r="GG255" s="77" t="s">
        <v>424</v>
      </c>
      <c r="GH255" s="77" t="s">
        <v>474</v>
      </c>
      <c r="GI255" s="77">
        <v>2022</v>
      </c>
      <c r="GJ255" s="77" t="s">
        <v>301</v>
      </c>
      <c r="GK255" s="77">
        <v>1.5808724525430879E-3</v>
      </c>
      <c r="GL255" s="77">
        <v>306.60199899999998</v>
      </c>
      <c r="GM255" s="77">
        <v>2022</v>
      </c>
      <c r="GN255" s="77" t="s">
        <v>175</v>
      </c>
      <c r="GO255" s="77">
        <v>5.3000000000000005E-2</v>
      </c>
      <c r="GP255" s="77">
        <v>3</v>
      </c>
      <c r="GQ255" s="77">
        <v>0</v>
      </c>
      <c r="GR255" s="77" t="s">
        <v>423</v>
      </c>
      <c r="GS255" s="77">
        <v>5.5966209081309413E-2</v>
      </c>
      <c r="GT255" s="77">
        <v>8.8475438209908853E-5</v>
      </c>
      <c r="GU255" s="77">
        <v>5.5966209081309413E-2</v>
      </c>
      <c r="GV255" s="248">
        <v>8.8475438209908853E-5</v>
      </c>
      <c r="GW255" s="248">
        <v>5.5966209081309413E-2</v>
      </c>
      <c r="GX255" s="77">
        <v>8.8475438209908853E-5</v>
      </c>
      <c r="GY255" s="77">
        <v>0</v>
      </c>
      <c r="GZ255" s="77">
        <v>0</v>
      </c>
    </row>
    <row r="256" spans="3:208" x14ac:dyDescent="0.25">
      <c r="C256" s="246"/>
      <c r="D256" s="246"/>
      <c r="E256" s="246"/>
      <c r="F256" s="246"/>
      <c r="G256" s="246"/>
      <c r="H256" s="246"/>
      <c r="I256" s="247"/>
      <c r="J256" s="247"/>
      <c r="K256" s="247"/>
      <c r="L256" s="124"/>
      <c r="M256" s="247"/>
      <c r="N256" s="247"/>
      <c r="O256" s="247"/>
      <c r="P256" s="247"/>
      <c r="Q256" s="247"/>
      <c r="R256" s="247"/>
      <c r="S256" s="247"/>
      <c r="T256" s="247"/>
      <c r="U256" s="247"/>
      <c r="V256" s="247"/>
      <c r="W256" s="247"/>
      <c r="X256" s="247"/>
      <c r="Y256" s="247"/>
      <c r="Z256" s="247"/>
      <c r="AA256" s="247"/>
      <c r="AB256" s="247"/>
      <c r="AC256" s="247"/>
      <c r="AD256" s="247"/>
      <c r="AE256" s="247"/>
      <c r="AF256" s="247"/>
      <c r="AG256" s="247"/>
      <c r="AH256" s="247"/>
      <c r="AI256" s="247"/>
      <c r="AJ256" s="247"/>
      <c r="AS256" s="77" t="s">
        <v>927</v>
      </c>
      <c r="AT256" s="77" t="s">
        <v>155</v>
      </c>
      <c r="AU256" s="77" t="s">
        <v>471</v>
      </c>
      <c r="AV256" s="77">
        <v>2020</v>
      </c>
      <c r="AW256" s="77">
        <v>1</v>
      </c>
      <c r="AX256" s="77">
        <v>0</v>
      </c>
      <c r="AY256" s="77">
        <v>0</v>
      </c>
      <c r="AZ256" s="77">
        <v>10.721048943300776</v>
      </c>
      <c r="BA256" s="77">
        <v>10.721048943300776</v>
      </c>
      <c r="BB256" s="77">
        <v>0</v>
      </c>
      <c r="BC256" s="77">
        <v>0</v>
      </c>
      <c r="BD256" s="77">
        <v>0</v>
      </c>
      <c r="BE256" s="77">
        <v>0</v>
      </c>
      <c r="BF256" s="77">
        <v>0</v>
      </c>
      <c r="BG256" s="77">
        <v>0</v>
      </c>
      <c r="BH256" s="77">
        <v>0</v>
      </c>
      <c r="BI256" s="77">
        <v>0</v>
      </c>
      <c r="BJ256" s="77">
        <v>0</v>
      </c>
      <c r="BK256" s="77">
        <v>0</v>
      </c>
      <c r="BL256" s="77">
        <v>0</v>
      </c>
      <c r="BM256" s="77">
        <v>0</v>
      </c>
      <c r="BN256" s="77">
        <v>10.721048943300776</v>
      </c>
      <c r="BO256" s="77">
        <v>0</v>
      </c>
      <c r="BP256" s="77">
        <v>0</v>
      </c>
      <c r="BQ256" s="77">
        <v>0</v>
      </c>
      <c r="BR256" s="77">
        <v>0</v>
      </c>
      <c r="BS256" s="77">
        <v>0</v>
      </c>
      <c r="BT256" s="77">
        <v>0</v>
      </c>
      <c r="BU256" s="77">
        <v>0</v>
      </c>
      <c r="BV256" s="77">
        <v>0</v>
      </c>
      <c r="BW256" s="77">
        <v>0</v>
      </c>
      <c r="BX256" s="77">
        <v>0</v>
      </c>
      <c r="BY256" s="77">
        <v>0</v>
      </c>
      <c r="CT256" s="77" t="s">
        <v>155</v>
      </c>
      <c r="CU256" s="77" t="s">
        <v>429</v>
      </c>
      <c r="CV256" s="77" t="s">
        <v>300</v>
      </c>
      <c r="CW256" s="77">
        <v>2020</v>
      </c>
      <c r="CX256" s="77">
        <v>0</v>
      </c>
      <c r="CY256" s="77">
        <v>0</v>
      </c>
      <c r="CZ256" s="77">
        <v>0</v>
      </c>
      <c r="DA256" s="77">
        <v>0</v>
      </c>
      <c r="DB256" s="77">
        <v>14146.1306413326</v>
      </c>
      <c r="DC256" s="77">
        <v>222.22942162783181</v>
      </c>
      <c r="DD256" s="77">
        <v>8585.7228092479945</v>
      </c>
      <c r="DE256" s="77">
        <v>5338.1784104567751</v>
      </c>
      <c r="DF256" s="77">
        <v>813.2107892130557</v>
      </c>
      <c r="DG256" s="77">
        <v>0</v>
      </c>
      <c r="DH256" s="77">
        <v>0</v>
      </c>
      <c r="DI256" s="77">
        <v>0</v>
      </c>
      <c r="DJ256" s="77">
        <v>6.2099599572509853E-6</v>
      </c>
      <c r="DL256" s="77">
        <v>0</v>
      </c>
      <c r="DM256" s="77">
        <v>5.0500064378175471E-3</v>
      </c>
      <c r="DN256" s="77">
        <v>5.0500064378175471E-3</v>
      </c>
      <c r="DO256" s="77">
        <v>0</v>
      </c>
      <c r="DP256" s="77">
        <v>0</v>
      </c>
      <c r="DQ256" s="77">
        <v>0</v>
      </c>
      <c r="DR256" s="77">
        <v>0</v>
      </c>
      <c r="DS256" s="77">
        <v>0</v>
      </c>
      <c r="DT256" s="77">
        <v>0</v>
      </c>
      <c r="DU256" s="77">
        <v>0</v>
      </c>
      <c r="DV256" s="77">
        <v>0</v>
      </c>
      <c r="DW256" s="77">
        <v>0</v>
      </c>
      <c r="GE256" s="77" t="s">
        <v>427</v>
      </c>
      <c r="GF256" s="77" t="s">
        <v>155</v>
      </c>
      <c r="GG256" s="77" t="s">
        <v>424</v>
      </c>
      <c r="GH256" s="77" t="s">
        <v>474</v>
      </c>
      <c r="GI256" s="77">
        <v>2022</v>
      </c>
      <c r="GJ256" s="77" t="s">
        <v>303</v>
      </c>
      <c r="GK256" s="77">
        <v>3.9894642198450347E-2</v>
      </c>
      <c r="GL256" s="77">
        <v>306.60199899999998</v>
      </c>
      <c r="GM256" s="77">
        <v>2022</v>
      </c>
      <c r="GN256" s="77" t="s">
        <v>175</v>
      </c>
      <c r="GO256" s="77">
        <v>5.3000000000000005E-2</v>
      </c>
      <c r="GP256" s="77">
        <v>3</v>
      </c>
      <c r="GQ256" s="77">
        <v>0</v>
      </c>
      <c r="GR256" s="77" t="s">
        <v>423</v>
      </c>
      <c r="GS256" s="77">
        <v>5.5966209081309413E-2</v>
      </c>
      <c r="GT256" s="77">
        <v>2.2327518865025014E-3</v>
      </c>
      <c r="GU256" s="77">
        <v>5.5966209081309413E-2</v>
      </c>
      <c r="GV256" s="248">
        <v>2.2327518865025014E-3</v>
      </c>
      <c r="GW256" s="248">
        <v>5.5966209081309413E-2</v>
      </c>
      <c r="GX256" s="77">
        <v>2.2327518865025014E-3</v>
      </c>
      <c r="GY256" s="77">
        <v>0</v>
      </c>
      <c r="GZ256" s="77">
        <v>0</v>
      </c>
    </row>
    <row r="257" spans="3:208" x14ac:dyDescent="0.25">
      <c r="C257" s="246"/>
      <c r="D257" s="246"/>
      <c r="E257" s="246"/>
      <c r="F257" s="246"/>
      <c r="G257" s="246"/>
      <c r="H257" s="246"/>
      <c r="I257" s="247"/>
      <c r="J257" s="247"/>
      <c r="K257" s="247"/>
      <c r="L257" s="124"/>
      <c r="M257" s="247"/>
      <c r="N257" s="247"/>
      <c r="O257" s="247"/>
      <c r="P257" s="247"/>
      <c r="Q257" s="247"/>
      <c r="R257" s="247"/>
      <c r="S257" s="247"/>
      <c r="T257" s="247"/>
      <c r="U257" s="247"/>
      <c r="V257" s="247"/>
      <c r="W257" s="247"/>
      <c r="X257" s="247"/>
      <c r="Y257" s="247"/>
      <c r="Z257" s="247"/>
      <c r="AA257" s="247"/>
      <c r="AB257" s="247"/>
      <c r="AC257" s="247"/>
      <c r="AD257" s="247"/>
      <c r="AE257" s="247"/>
      <c r="AF257" s="247"/>
      <c r="AG257" s="247"/>
      <c r="AH257" s="247"/>
      <c r="AI257" s="247"/>
      <c r="AJ257" s="247"/>
      <c r="AS257" s="77" t="s">
        <v>927</v>
      </c>
      <c r="AT257" s="77" t="s">
        <v>155</v>
      </c>
      <c r="AU257" s="77" t="s">
        <v>471</v>
      </c>
      <c r="AV257" s="77">
        <v>2021</v>
      </c>
      <c r="AW257" s="77">
        <v>1</v>
      </c>
      <c r="AX257" s="77">
        <v>0</v>
      </c>
      <c r="AY257" s="77">
        <v>0</v>
      </c>
      <c r="AZ257" s="77">
        <v>10.721048943300776</v>
      </c>
      <c r="BA257" s="77">
        <v>10.721048943300776</v>
      </c>
      <c r="BB257" s="77">
        <v>0</v>
      </c>
      <c r="BC257" s="77">
        <v>0</v>
      </c>
      <c r="BD257" s="77">
        <v>10.721048943300776</v>
      </c>
      <c r="BE257" s="77">
        <v>10.721048943300776</v>
      </c>
      <c r="BF257" s="77">
        <v>0</v>
      </c>
      <c r="BG257" s="77">
        <v>0</v>
      </c>
      <c r="BH257" s="77">
        <v>0</v>
      </c>
      <c r="BI257" s="77">
        <v>0</v>
      </c>
      <c r="BJ257" s="77">
        <v>0</v>
      </c>
      <c r="BK257" s="77">
        <v>0</v>
      </c>
      <c r="BL257" s="77">
        <v>0</v>
      </c>
      <c r="BM257" s="77">
        <v>0</v>
      </c>
      <c r="BN257" s="77">
        <v>10.721048943300776</v>
      </c>
      <c r="BO257" s="77">
        <v>10.721048943300776</v>
      </c>
      <c r="BP257" s="77">
        <v>0</v>
      </c>
      <c r="BQ257" s="77">
        <v>0</v>
      </c>
      <c r="BR257" s="77">
        <v>0</v>
      </c>
      <c r="BS257" s="77">
        <v>0</v>
      </c>
      <c r="BT257" s="77">
        <v>0</v>
      </c>
      <c r="BU257" s="77">
        <v>0</v>
      </c>
      <c r="BV257" s="77">
        <v>0</v>
      </c>
      <c r="BW257" s="77">
        <v>0</v>
      </c>
      <c r="BX257" s="77">
        <v>0</v>
      </c>
      <c r="BY257" s="77">
        <v>0</v>
      </c>
      <c r="CT257" s="77" t="s">
        <v>155</v>
      </c>
      <c r="CU257" s="77" t="s">
        <v>429</v>
      </c>
      <c r="CV257" s="77" t="s">
        <v>300</v>
      </c>
      <c r="CW257" s="77">
        <v>2021</v>
      </c>
      <c r="CX257" s="77">
        <v>0</v>
      </c>
      <c r="CY257" s="77">
        <v>0</v>
      </c>
      <c r="CZ257" s="77">
        <v>0</v>
      </c>
      <c r="DA257" s="77">
        <v>0</v>
      </c>
      <c r="DB257" s="77">
        <v>14146.1306413326</v>
      </c>
      <c r="DC257" s="77">
        <v>222.22942162783181</v>
      </c>
      <c r="DD257" s="77">
        <v>8585.7228092479945</v>
      </c>
      <c r="DE257" s="77">
        <v>5338.1784104567751</v>
      </c>
      <c r="DF257" s="77">
        <v>813.2107892130557</v>
      </c>
      <c r="DG257" s="77">
        <v>813.2107892130557</v>
      </c>
      <c r="DH257" s="77">
        <v>0</v>
      </c>
      <c r="DI257" s="77">
        <v>0</v>
      </c>
      <c r="DJ257" s="77">
        <v>6.2099599572509853E-6</v>
      </c>
      <c r="DL257" s="77">
        <v>0</v>
      </c>
      <c r="DM257" s="77">
        <v>5.0500064378175471E-3</v>
      </c>
      <c r="DN257" s="77">
        <v>5.0500064378175471E-3</v>
      </c>
      <c r="DO257" s="77">
        <v>0</v>
      </c>
      <c r="DP257" s="77">
        <v>5.0500064378175471E-3</v>
      </c>
      <c r="DQ257" s="77">
        <v>5.0500064378175471E-3</v>
      </c>
      <c r="DR257" s="77">
        <v>0</v>
      </c>
      <c r="DS257" s="77">
        <v>0</v>
      </c>
      <c r="DT257" s="77">
        <v>0</v>
      </c>
      <c r="DU257" s="77">
        <v>0</v>
      </c>
      <c r="DV257" s="77">
        <v>0</v>
      </c>
      <c r="DW257" s="77">
        <v>0</v>
      </c>
      <c r="GE257" s="77" t="s">
        <v>422</v>
      </c>
      <c r="GF257" s="77" t="s">
        <v>155</v>
      </c>
      <c r="GG257" s="77" t="s">
        <v>424</v>
      </c>
      <c r="GH257" s="77" t="s">
        <v>474</v>
      </c>
      <c r="GI257" s="77">
        <v>2023</v>
      </c>
      <c r="GJ257" s="77" t="s">
        <v>305</v>
      </c>
      <c r="GK257" s="77">
        <v>3.759022461139068E-2</v>
      </c>
      <c r="GL257" s="77">
        <v>306.60199899999998</v>
      </c>
      <c r="GM257" s="77">
        <v>2023</v>
      </c>
      <c r="GN257" s="77" t="s">
        <v>175</v>
      </c>
      <c r="GO257" s="77">
        <v>0.13250000000000001</v>
      </c>
      <c r="GP257" s="77">
        <v>3</v>
      </c>
      <c r="GQ257" s="77">
        <v>0</v>
      </c>
      <c r="GR257" s="77" t="s">
        <v>423</v>
      </c>
      <c r="GS257" s="77">
        <v>0</v>
      </c>
      <c r="GT257" s="77">
        <v>0</v>
      </c>
      <c r="GU257" s="77">
        <v>0.1527377521613833</v>
      </c>
      <c r="GV257" s="248">
        <v>5.7414464103853202E-3</v>
      </c>
      <c r="GW257" s="248">
        <v>0.1527377521613833</v>
      </c>
      <c r="GX257" s="77">
        <v>5.7414464103853202E-3</v>
      </c>
      <c r="GY257" s="77">
        <v>0.1527377521613833</v>
      </c>
      <c r="GZ257" s="77">
        <v>5.7414464103853202E-3</v>
      </c>
    </row>
    <row r="258" spans="3:208" x14ac:dyDescent="0.25">
      <c r="C258" s="246"/>
      <c r="D258" s="246"/>
      <c r="E258" s="246"/>
      <c r="F258" s="246"/>
      <c r="G258" s="246"/>
      <c r="H258" s="246"/>
      <c r="I258" s="247"/>
      <c r="J258" s="247"/>
      <c r="K258" s="247"/>
      <c r="L258" s="124"/>
      <c r="M258" s="247"/>
      <c r="N258" s="247"/>
      <c r="O258" s="247"/>
      <c r="P258" s="247"/>
      <c r="Q258" s="247"/>
      <c r="R258" s="247"/>
      <c r="S258" s="247"/>
      <c r="T258" s="247"/>
      <c r="U258" s="247"/>
      <c r="V258" s="247"/>
      <c r="W258" s="247"/>
      <c r="X258" s="247"/>
      <c r="Y258" s="247"/>
      <c r="Z258" s="247"/>
      <c r="AA258" s="247"/>
      <c r="AB258" s="247"/>
      <c r="AC258" s="247"/>
      <c r="AD258" s="247"/>
      <c r="AE258" s="247"/>
      <c r="AF258" s="247"/>
      <c r="AG258" s="247"/>
      <c r="AH258" s="247"/>
      <c r="AI258" s="247"/>
      <c r="AJ258" s="247"/>
      <c r="AS258" s="77" t="s">
        <v>927</v>
      </c>
      <c r="AT258" s="77" t="s">
        <v>155</v>
      </c>
      <c r="AU258" s="77" t="s">
        <v>471</v>
      </c>
      <c r="AV258" s="77">
        <v>2022</v>
      </c>
      <c r="AW258" s="77">
        <v>0.93457943925233644</v>
      </c>
      <c r="AX258" s="77">
        <v>0</v>
      </c>
      <c r="AY258" s="77">
        <v>0</v>
      </c>
      <c r="AZ258" s="77">
        <v>10.600456773959683</v>
      </c>
      <c r="BA258" s="77">
        <v>10.600456773959683</v>
      </c>
      <c r="BB258" s="77">
        <v>0</v>
      </c>
      <c r="BC258" s="77">
        <v>0</v>
      </c>
      <c r="BD258" s="77">
        <v>10.600456773959683</v>
      </c>
      <c r="BE258" s="77">
        <v>10.600456773959683</v>
      </c>
      <c r="BF258" s="77">
        <v>0</v>
      </c>
      <c r="BG258" s="77">
        <v>0</v>
      </c>
      <c r="BH258" s="77">
        <v>10.579818488580333</v>
      </c>
      <c r="BI258" s="77">
        <v>10.579818488580333</v>
      </c>
      <c r="BJ258" s="77">
        <v>0</v>
      </c>
      <c r="BK258" s="77">
        <v>0</v>
      </c>
      <c r="BL258" s="77">
        <v>0</v>
      </c>
      <c r="BM258" s="77">
        <v>0</v>
      </c>
      <c r="BN258" s="77">
        <v>9.906968947625872</v>
      </c>
      <c r="BO258" s="77">
        <v>9.906968947625872</v>
      </c>
      <c r="BP258" s="77">
        <v>9.8876808304489092</v>
      </c>
      <c r="BQ258" s="77">
        <v>0</v>
      </c>
      <c r="BR258" s="77">
        <v>0</v>
      </c>
      <c r="BS258" s="77">
        <v>0</v>
      </c>
      <c r="BT258" s="77">
        <v>0</v>
      </c>
      <c r="BU258" s="77">
        <v>0</v>
      </c>
      <c r="BV258" s="77">
        <v>10.579818488580333</v>
      </c>
      <c r="BW258" s="77">
        <v>9.8876808304489092</v>
      </c>
      <c r="BX258" s="77">
        <v>10.579818488580333</v>
      </c>
      <c r="BY258" s="77">
        <v>9.8876808304489092</v>
      </c>
      <c r="CT258" s="77" t="s">
        <v>155</v>
      </c>
      <c r="CU258" s="77" t="s">
        <v>429</v>
      </c>
      <c r="CV258" s="77" t="s">
        <v>300</v>
      </c>
      <c r="CW258" s="77">
        <v>2022</v>
      </c>
      <c r="CX258" s="77">
        <v>0</v>
      </c>
      <c r="CY258" s="77">
        <v>0</v>
      </c>
      <c r="CZ258" s="77">
        <v>0</v>
      </c>
      <c r="DA258" s="77">
        <v>0</v>
      </c>
      <c r="DB258" s="77">
        <v>14146.1306413326</v>
      </c>
      <c r="DC258" s="77">
        <v>222.22942162783181</v>
      </c>
      <c r="DD258" s="77">
        <v>8585.7228092479945</v>
      </c>
      <c r="DE258" s="77">
        <v>5338.1784104567751</v>
      </c>
      <c r="DF258" s="77">
        <v>813.2107892130557</v>
      </c>
      <c r="DG258" s="77">
        <v>813.2107892130557</v>
      </c>
      <c r="DH258" s="77">
        <v>813.2107892130557</v>
      </c>
      <c r="DI258" s="77">
        <v>0</v>
      </c>
      <c r="DJ258" s="77">
        <v>6.2099599572509853E-6</v>
      </c>
      <c r="DL258" s="77">
        <v>0</v>
      </c>
      <c r="DM258" s="77">
        <v>5.0500064378175471E-3</v>
      </c>
      <c r="DN258" s="77">
        <v>5.0500064378175471E-3</v>
      </c>
      <c r="DO258" s="77">
        <v>0</v>
      </c>
      <c r="DP258" s="77">
        <v>5.0500064378175471E-3</v>
      </c>
      <c r="DQ258" s="77">
        <v>5.0500064378175471E-3</v>
      </c>
      <c r="DR258" s="77">
        <v>0</v>
      </c>
      <c r="DS258" s="77">
        <v>5.0500064378175471E-3</v>
      </c>
      <c r="DT258" s="77">
        <v>5.0500064378175471E-3</v>
      </c>
      <c r="DU258" s="77">
        <v>0</v>
      </c>
      <c r="DV258" s="77">
        <v>0</v>
      </c>
      <c r="DW258" s="77">
        <v>0</v>
      </c>
      <c r="GE258" s="77" t="s">
        <v>425</v>
      </c>
      <c r="GF258" s="77" t="s">
        <v>155</v>
      </c>
      <c r="GG258" s="77" t="s">
        <v>424</v>
      </c>
      <c r="GH258" s="77" t="s">
        <v>474</v>
      </c>
      <c r="GI258" s="77">
        <v>2023</v>
      </c>
      <c r="GJ258" s="77" t="s">
        <v>301</v>
      </c>
      <c r="GK258" s="77">
        <v>1.631433411568371E-3</v>
      </c>
      <c r="GL258" s="77">
        <v>306.60199899999998</v>
      </c>
      <c r="GM258" s="77">
        <v>2023</v>
      </c>
      <c r="GN258" s="77" t="s">
        <v>175</v>
      </c>
      <c r="GO258" s="77">
        <v>5.3000000000000005E-2</v>
      </c>
      <c r="GP258" s="77">
        <v>3</v>
      </c>
      <c r="GQ258" s="77">
        <v>0</v>
      </c>
      <c r="GR258" s="77" t="s">
        <v>423</v>
      </c>
      <c r="GS258" s="77">
        <v>0</v>
      </c>
      <c r="GT258" s="77">
        <v>0</v>
      </c>
      <c r="GU258" s="77">
        <v>5.5966209081309413E-2</v>
      </c>
      <c r="GV258" s="248">
        <v>9.1305143414069365E-5</v>
      </c>
      <c r="GW258" s="248">
        <v>5.5966209081309413E-2</v>
      </c>
      <c r="GX258" s="77">
        <v>9.1305143414069365E-5</v>
      </c>
      <c r="GY258" s="77">
        <v>5.5966209081309413E-2</v>
      </c>
      <c r="GZ258" s="77">
        <v>9.1305143414069365E-5</v>
      </c>
    </row>
    <row r="259" spans="3:208" x14ac:dyDescent="0.25">
      <c r="C259" s="246"/>
      <c r="D259" s="246"/>
      <c r="E259" s="246"/>
      <c r="F259" s="246"/>
      <c r="G259" s="246"/>
      <c r="H259" s="246"/>
      <c r="I259" s="247"/>
      <c r="J259" s="247"/>
      <c r="K259" s="247"/>
      <c r="L259" s="124"/>
      <c r="M259" s="247"/>
      <c r="N259" s="247"/>
      <c r="O259" s="247"/>
      <c r="P259" s="247"/>
      <c r="Q259" s="247"/>
      <c r="R259" s="247"/>
      <c r="S259" s="247"/>
      <c r="T259" s="247"/>
      <c r="U259" s="247"/>
      <c r="V259" s="247"/>
      <c r="W259" s="247"/>
      <c r="X259" s="247"/>
      <c r="Y259" s="247"/>
      <c r="Z259" s="247"/>
      <c r="AA259" s="247"/>
      <c r="AB259" s="247"/>
      <c r="AC259" s="247"/>
      <c r="AD259" s="247"/>
      <c r="AE259" s="247"/>
      <c r="AF259" s="247"/>
      <c r="AG259" s="247"/>
      <c r="AH259" s="247"/>
      <c r="AI259" s="247"/>
      <c r="AJ259" s="247"/>
      <c r="AS259" s="77" t="s">
        <v>927</v>
      </c>
      <c r="AT259" s="77" t="s">
        <v>155</v>
      </c>
      <c r="AU259" s="77" t="s">
        <v>471</v>
      </c>
      <c r="AV259" s="77">
        <v>2023</v>
      </c>
      <c r="AW259" s="77">
        <v>0.87343872827321156</v>
      </c>
      <c r="AX259" s="77">
        <v>0</v>
      </c>
      <c r="AY259" s="77">
        <v>0</v>
      </c>
      <c r="AZ259" s="77">
        <v>0</v>
      </c>
      <c r="BA259" s="77">
        <v>0</v>
      </c>
      <c r="BB259" s="77">
        <v>0</v>
      </c>
      <c r="BC259" s="77">
        <v>0</v>
      </c>
      <c r="BD259" s="77">
        <v>10.992550055344598</v>
      </c>
      <c r="BE259" s="77">
        <v>10.992550055344598</v>
      </c>
      <c r="BF259" s="77">
        <v>0</v>
      </c>
      <c r="BG259" s="77">
        <v>0</v>
      </c>
      <c r="BH259" s="77">
        <v>10.971147380439877</v>
      </c>
      <c r="BI259" s="77">
        <v>10.971147380439877</v>
      </c>
      <c r="BJ259" s="77">
        <v>0</v>
      </c>
      <c r="BK259" s="77">
        <v>0</v>
      </c>
      <c r="BL259" s="77">
        <v>10.971147380439877</v>
      </c>
      <c r="BM259" s="77">
        <v>10.971147380439877</v>
      </c>
      <c r="BN259" s="77">
        <v>0</v>
      </c>
      <c r="BO259" s="77">
        <v>9.601318940819807</v>
      </c>
      <c r="BP259" s="77">
        <v>9.5826250156693824</v>
      </c>
      <c r="BQ259" s="77">
        <v>9.5826250156693824</v>
      </c>
      <c r="BR259" s="77">
        <v>0</v>
      </c>
      <c r="BS259" s="77">
        <v>0</v>
      </c>
      <c r="BT259" s="77">
        <v>0</v>
      </c>
      <c r="BU259" s="77">
        <v>0</v>
      </c>
      <c r="BV259" s="77">
        <v>10.971147380439877</v>
      </c>
      <c r="BW259" s="77">
        <v>9.5826250156693824</v>
      </c>
      <c r="BX259" s="77">
        <v>10.971147380439877</v>
      </c>
      <c r="BY259" s="77">
        <v>9.5826250156693824</v>
      </c>
      <c r="CT259" s="77" t="s">
        <v>155</v>
      </c>
      <c r="CU259" s="77" t="s">
        <v>429</v>
      </c>
      <c r="CV259" s="77" t="s">
        <v>300</v>
      </c>
      <c r="CW259" s="77">
        <v>2023</v>
      </c>
      <c r="CX259" s="77">
        <v>0</v>
      </c>
      <c r="CY259" s="77">
        <v>0</v>
      </c>
      <c r="CZ259" s="77">
        <v>0</v>
      </c>
      <c r="DA259" s="77">
        <v>0</v>
      </c>
      <c r="DB259" s="77">
        <v>14664.63755643671</v>
      </c>
      <c r="DC259" s="77">
        <v>233.23007680794049</v>
      </c>
      <c r="DD259" s="77">
        <v>8896.5159934286439</v>
      </c>
      <c r="DE259" s="77">
        <v>5534.8914862001247</v>
      </c>
      <c r="DF259" s="77">
        <v>0</v>
      </c>
      <c r="DG259" s="77">
        <v>843.29420601054778</v>
      </c>
      <c r="DH259" s="77">
        <v>843.29420601054778</v>
      </c>
      <c r="DI259" s="77">
        <v>843.29420601054778</v>
      </c>
      <c r="DJ259" s="77">
        <v>6.2099599572509853E-6</v>
      </c>
      <c r="DL259" s="77">
        <v>0</v>
      </c>
      <c r="DM259" s="77">
        <v>0</v>
      </c>
      <c r="DN259" s="77">
        <v>0</v>
      </c>
      <c r="DO259" s="77">
        <v>0</v>
      </c>
      <c r="DP259" s="77">
        <v>5.2368232515072654E-3</v>
      </c>
      <c r="DQ259" s="77">
        <v>5.2368232515072654E-3</v>
      </c>
      <c r="DR259" s="77">
        <v>0</v>
      </c>
      <c r="DS259" s="77">
        <v>5.2368232515072654E-3</v>
      </c>
      <c r="DT259" s="77">
        <v>5.2368232515072654E-3</v>
      </c>
      <c r="DU259" s="77">
        <v>0</v>
      </c>
      <c r="DV259" s="77">
        <v>5.2368232515072654E-3</v>
      </c>
      <c r="DW259" s="77">
        <v>5.2368232515072654E-3</v>
      </c>
      <c r="GE259" s="77" t="s">
        <v>427</v>
      </c>
      <c r="GF259" s="77" t="s">
        <v>155</v>
      </c>
      <c r="GG259" s="77" t="s">
        <v>424</v>
      </c>
      <c r="GH259" s="77" t="s">
        <v>474</v>
      </c>
      <c r="GI259" s="77">
        <v>2023</v>
      </c>
      <c r="GJ259" s="77" t="s">
        <v>303</v>
      </c>
      <c r="GK259" s="77">
        <v>4.11866110140175E-2</v>
      </c>
      <c r="GL259" s="77">
        <v>306.60199899999998</v>
      </c>
      <c r="GM259" s="77">
        <v>2023</v>
      </c>
      <c r="GN259" s="77" t="s">
        <v>175</v>
      </c>
      <c r="GO259" s="77">
        <v>5.3000000000000005E-2</v>
      </c>
      <c r="GP259" s="77">
        <v>3</v>
      </c>
      <c r="GQ259" s="77">
        <v>0</v>
      </c>
      <c r="GR259" s="77" t="s">
        <v>423</v>
      </c>
      <c r="GS259" s="77">
        <v>0</v>
      </c>
      <c r="GT259" s="77">
        <v>0</v>
      </c>
      <c r="GU259" s="77">
        <v>5.5966209081309413E-2</v>
      </c>
      <c r="GV259" s="248">
        <v>2.3050584833610647E-3</v>
      </c>
      <c r="GW259" s="248">
        <v>5.5966209081309413E-2</v>
      </c>
      <c r="GX259" s="77">
        <v>2.3050584833610647E-3</v>
      </c>
      <c r="GY259" s="77">
        <v>5.5966209081309413E-2</v>
      </c>
      <c r="GZ259" s="77">
        <v>2.3050584833610647E-3</v>
      </c>
    </row>
    <row r="260" spans="3:208" x14ac:dyDescent="0.25">
      <c r="C260" s="246"/>
      <c r="D260" s="246"/>
      <c r="E260" s="246"/>
      <c r="F260" s="246"/>
      <c r="G260" s="246"/>
      <c r="H260" s="246"/>
      <c r="I260" s="247"/>
      <c r="J260" s="247"/>
      <c r="K260" s="247"/>
      <c r="L260" s="124"/>
      <c r="M260" s="247"/>
      <c r="N260" s="247"/>
      <c r="O260" s="247"/>
      <c r="P260" s="247"/>
      <c r="Q260" s="247"/>
      <c r="R260" s="247"/>
      <c r="S260" s="247"/>
      <c r="T260" s="247"/>
      <c r="U260" s="247"/>
      <c r="V260" s="247"/>
      <c r="W260" s="247"/>
      <c r="X260" s="247"/>
      <c r="Y260" s="247"/>
      <c r="Z260" s="247"/>
      <c r="AA260" s="247"/>
      <c r="AB260" s="247"/>
      <c r="AC260" s="247"/>
      <c r="AD260" s="247"/>
      <c r="AE260" s="247"/>
      <c r="AF260" s="247"/>
      <c r="AG260" s="247"/>
      <c r="AH260" s="247"/>
      <c r="AI260" s="247"/>
      <c r="AJ260" s="247"/>
      <c r="AS260" s="77" t="s">
        <v>927</v>
      </c>
      <c r="AT260" s="77" t="s">
        <v>155</v>
      </c>
      <c r="AU260" s="77" t="s">
        <v>471</v>
      </c>
      <c r="AV260" s="77">
        <v>2024</v>
      </c>
      <c r="AW260" s="77">
        <v>0.81629787689085187</v>
      </c>
      <c r="AX260" s="77">
        <v>0</v>
      </c>
      <c r="AY260" s="77">
        <v>0</v>
      </c>
      <c r="AZ260" s="77">
        <v>0</v>
      </c>
      <c r="BA260" s="77">
        <v>0</v>
      </c>
      <c r="BB260" s="77">
        <v>0</v>
      </c>
      <c r="BC260" s="77">
        <v>0</v>
      </c>
      <c r="BD260" s="77">
        <v>0</v>
      </c>
      <c r="BE260" s="77">
        <v>0</v>
      </c>
      <c r="BF260" s="77">
        <v>0</v>
      </c>
      <c r="BG260" s="77">
        <v>0</v>
      </c>
      <c r="BH260" s="77">
        <v>10.971147380439877</v>
      </c>
      <c r="BI260" s="77">
        <v>10.971147380439877</v>
      </c>
      <c r="BJ260" s="77">
        <v>0</v>
      </c>
      <c r="BK260" s="77">
        <v>0</v>
      </c>
      <c r="BL260" s="77">
        <v>10.971147380439877</v>
      </c>
      <c r="BM260" s="77">
        <v>10.971147380439877</v>
      </c>
      <c r="BN260" s="77">
        <v>0</v>
      </c>
      <c r="BO260" s="77">
        <v>0</v>
      </c>
      <c r="BP260" s="77">
        <v>8.9557243137097036</v>
      </c>
      <c r="BQ260" s="77">
        <v>8.9557243137097036</v>
      </c>
      <c r="BR260" s="77">
        <v>0</v>
      </c>
      <c r="BS260" s="77">
        <v>0</v>
      </c>
      <c r="BT260" s="77">
        <v>0</v>
      </c>
      <c r="BU260" s="77">
        <v>0</v>
      </c>
      <c r="BV260" s="77">
        <v>10.971147380439877</v>
      </c>
      <c r="BW260" s="77">
        <v>8.9557243137097036</v>
      </c>
      <c r="BX260" s="77">
        <v>10.971147380439877</v>
      </c>
      <c r="BY260" s="77">
        <v>8.9557243137097036</v>
      </c>
      <c r="CT260" s="77" t="s">
        <v>155</v>
      </c>
      <c r="CU260" s="77" t="s">
        <v>429</v>
      </c>
      <c r="CV260" s="77" t="s">
        <v>300</v>
      </c>
      <c r="CW260" s="77">
        <v>2024</v>
      </c>
      <c r="CX260" s="77">
        <v>0</v>
      </c>
      <c r="CY260" s="77">
        <v>0</v>
      </c>
      <c r="CZ260" s="77">
        <v>0</v>
      </c>
      <c r="DA260" s="77">
        <v>0</v>
      </c>
      <c r="DB260" s="77">
        <v>14664.63755643671</v>
      </c>
      <c r="DC260" s="77">
        <v>233.23007680794049</v>
      </c>
      <c r="DD260" s="77">
        <v>8896.5159934286439</v>
      </c>
      <c r="DE260" s="77">
        <v>5534.8914862001247</v>
      </c>
      <c r="DF260" s="77">
        <v>0</v>
      </c>
      <c r="DG260" s="77">
        <v>0</v>
      </c>
      <c r="DH260" s="77">
        <v>843.29420601054778</v>
      </c>
      <c r="DI260" s="77">
        <v>843.29420601054778</v>
      </c>
      <c r="DJ260" s="77">
        <v>6.2099599572509853E-6</v>
      </c>
      <c r="DL260" s="77">
        <v>0</v>
      </c>
      <c r="DM260" s="77">
        <v>0</v>
      </c>
      <c r="DN260" s="77">
        <v>0</v>
      </c>
      <c r="DO260" s="77">
        <v>0</v>
      </c>
      <c r="DP260" s="77">
        <v>0</v>
      </c>
      <c r="DQ260" s="77">
        <v>0</v>
      </c>
      <c r="DR260" s="77">
        <v>0</v>
      </c>
      <c r="DS260" s="77">
        <v>5.2368232515072654E-3</v>
      </c>
      <c r="DT260" s="77">
        <v>5.2368232515072654E-3</v>
      </c>
      <c r="DU260" s="77">
        <v>0</v>
      </c>
      <c r="DV260" s="77">
        <v>5.2368232515072654E-3</v>
      </c>
      <c r="DW260" s="77">
        <v>5.2368232515072654E-3</v>
      </c>
      <c r="GE260" s="77" t="s">
        <v>422</v>
      </c>
      <c r="GF260" s="77" t="s">
        <v>155</v>
      </c>
      <c r="GG260" s="77" t="s">
        <v>424</v>
      </c>
      <c r="GH260" s="77" t="s">
        <v>474</v>
      </c>
      <c r="GI260" s="77">
        <v>2024</v>
      </c>
      <c r="GJ260" s="77" t="s">
        <v>305</v>
      </c>
      <c r="GK260" s="77">
        <v>3.759022461139068E-2</v>
      </c>
      <c r="GL260" s="77">
        <v>306.60199899999998</v>
      </c>
      <c r="GM260" s="77">
        <v>2024</v>
      </c>
      <c r="GN260" s="77" t="s">
        <v>175</v>
      </c>
      <c r="GO260" s="77">
        <v>0.13250000000000001</v>
      </c>
      <c r="GP260" s="77">
        <v>3</v>
      </c>
      <c r="GQ260" s="77">
        <v>0</v>
      </c>
      <c r="GR260" s="77" t="s">
        <v>423</v>
      </c>
      <c r="GS260" s="77">
        <v>0</v>
      </c>
      <c r="GT260" s="77">
        <v>0</v>
      </c>
      <c r="GU260" s="77">
        <v>0</v>
      </c>
      <c r="GV260" s="248">
        <v>0</v>
      </c>
      <c r="GW260" s="248">
        <v>0.1527377521613833</v>
      </c>
      <c r="GX260" s="77">
        <v>5.7414464103853202E-3</v>
      </c>
      <c r="GY260" s="77">
        <v>0.1527377521613833</v>
      </c>
      <c r="GZ260" s="77">
        <v>5.7414464103853202E-3</v>
      </c>
    </row>
    <row r="261" spans="3:208" x14ac:dyDescent="0.25">
      <c r="C261" s="246"/>
      <c r="D261" s="246"/>
      <c r="E261" s="246"/>
      <c r="F261" s="246"/>
      <c r="G261" s="246"/>
      <c r="H261" s="246"/>
      <c r="I261" s="247"/>
      <c r="J261" s="247"/>
      <c r="K261" s="247"/>
      <c r="L261" s="124"/>
      <c r="M261" s="247"/>
      <c r="N261" s="247"/>
      <c r="O261" s="247"/>
      <c r="P261" s="247"/>
      <c r="Q261" s="247"/>
      <c r="R261" s="247"/>
      <c r="S261" s="247"/>
      <c r="T261" s="247"/>
      <c r="U261" s="247"/>
      <c r="V261" s="247"/>
      <c r="W261" s="247"/>
      <c r="X261" s="247"/>
      <c r="Y261" s="247"/>
      <c r="Z261" s="247"/>
      <c r="AA261" s="247"/>
      <c r="AB261" s="247"/>
      <c r="AC261" s="247"/>
      <c r="AD261" s="247"/>
      <c r="AE261" s="247"/>
      <c r="AF261" s="247"/>
      <c r="AG261" s="247"/>
      <c r="AH261" s="247"/>
      <c r="AI261" s="247"/>
      <c r="AJ261" s="247"/>
      <c r="AS261" s="77" t="s">
        <v>927</v>
      </c>
      <c r="AT261" s="77" t="s">
        <v>155</v>
      </c>
      <c r="AU261" s="77" t="s">
        <v>471</v>
      </c>
      <c r="AV261" s="77">
        <v>2025</v>
      </c>
      <c r="AW261" s="77">
        <v>0.76289521204752508</v>
      </c>
      <c r="AX261" s="77">
        <v>0</v>
      </c>
      <c r="AY261" s="77">
        <v>0</v>
      </c>
      <c r="AZ261" s="77">
        <v>0</v>
      </c>
      <c r="BA261" s="77">
        <v>0</v>
      </c>
      <c r="BB261" s="77">
        <v>0</v>
      </c>
      <c r="BC261" s="77">
        <v>0</v>
      </c>
      <c r="BD261" s="77">
        <v>0</v>
      </c>
      <c r="BE261" s="77">
        <v>0</v>
      </c>
      <c r="BF261" s="77">
        <v>0</v>
      </c>
      <c r="BG261" s="77">
        <v>0</v>
      </c>
      <c r="BH261" s="77">
        <v>0</v>
      </c>
      <c r="BI261" s="77">
        <v>0</v>
      </c>
      <c r="BJ261" s="77">
        <v>0</v>
      </c>
      <c r="BK261" s="77">
        <v>0</v>
      </c>
      <c r="BL261" s="77">
        <v>10.971147380439877</v>
      </c>
      <c r="BM261" s="77">
        <v>10.971147380439877</v>
      </c>
      <c r="BN261" s="77">
        <v>0</v>
      </c>
      <c r="BO261" s="77">
        <v>0</v>
      </c>
      <c r="BP261" s="77">
        <v>0</v>
      </c>
      <c r="BQ261" s="77">
        <v>8.3698358072053303</v>
      </c>
      <c r="BR261" s="77">
        <v>0</v>
      </c>
      <c r="BS261" s="77">
        <v>0</v>
      </c>
      <c r="BT261" s="77">
        <v>0</v>
      </c>
      <c r="BU261" s="77">
        <v>0</v>
      </c>
      <c r="BV261" s="77">
        <v>0</v>
      </c>
      <c r="BW261" s="77">
        <v>0</v>
      </c>
      <c r="BX261" s="77">
        <v>0</v>
      </c>
      <c r="BY261" s="77">
        <v>0</v>
      </c>
      <c r="CT261" s="77" t="s">
        <v>155</v>
      </c>
      <c r="CU261" s="77" t="s">
        <v>429</v>
      </c>
      <c r="CV261" s="77" t="s">
        <v>300</v>
      </c>
      <c r="CW261" s="77">
        <v>2025</v>
      </c>
      <c r="CX261" s="77">
        <v>0</v>
      </c>
      <c r="CY261" s="77">
        <v>0</v>
      </c>
      <c r="CZ261" s="77">
        <v>0</v>
      </c>
      <c r="DA261" s="77">
        <v>0</v>
      </c>
      <c r="DB261" s="77">
        <v>14664.63755643671</v>
      </c>
      <c r="DC261" s="77">
        <v>233.23007680794049</v>
      </c>
      <c r="DD261" s="77">
        <v>8896.5159934286439</v>
      </c>
      <c r="DE261" s="77">
        <v>5534.8914862001247</v>
      </c>
      <c r="DF261" s="77">
        <v>0</v>
      </c>
      <c r="DG261" s="77">
        <v>0</v>
      </c>
      <c r="DH261" s="77">
        <v>0</v>
      </c>
      <c r="DI261" s="77">
        <v>843.29420601054778</v>
      </c>
      <c r="DJ261" s="77">
        <v>6.2099599572509853E-6</v>
      </c>
      <c r="DL261" s="77">
        <v>0</v>
      </c>
      <c r="DM261" s="77">
        <v>0</v>
      </c>
      <c r="DN261" s="77">
        <v>0</v>
      </c>
      <c r="DO261" s="77">
        <v>0</v>
      </c>
      <c r="DP261" s="77">
        <v>0</v>
      </c>
      <c r="DQ261" s="77">
        <v>0</v>
      </c>
      <c r="DR261" s="77">
        <v>0</v>
      </c>
      <c r="DS261" s="77">
        <v>0</v>
      </c>
      <c r="DT261" s="77">
        <v>0</v>
      </c>
      <c r="DU261" s="77">
        <v>0</v>
      </c>
      <c r="DV261" s="77">
        <v>5.2368232515072654E-3</v>
      </c>
      <c r="DW261" s="77">
        <v>5.2368232515072654E-3</v>
      </c>
      <c r="GE261" s="77" t="s">
        <v>425</v>
      </c>
      <c r="GF261" s="77" t="s">
        <v>155</v>
      </c>
      <c r="GG261" s="77" t="s">
        <v>424</v>
      </c>
      <c r="GH261" s="77" t="s">
        <v>474</v>
      </c>
      <c r="GI261" s="77">
        <v>2024</v>
      </c>
      <c r="GJ261" s="77" t="s">
        <v>301</v>
      </c>
      <c r="GK261" s="77">
        <v>1.631433411568371E-3</v>
      </c>
      <c r="GL261" s="77">
        <v>306.60199899999998</v>
      </c>
      <c r="GM261" s="77">
        <v>2024</v>
      </c>
      <c r="GN261" s="77" t="s">
        <v>175</v>
      </c>
      <c r="GO261" s="77">
        <v>5.3000000000000005E-2</v>
      </c>
      <c r="GP261" s="77">
        <v>3</v>
      </c>
      <c r="GQ261" s="77">
        <v>0</v>
      </c>
      <c r="GR261" s="77" t="s">
        <v>423</v>
      </c>
      <c r="GS261" s="77">
        <v>0</v>
      </c>
      <c r="GT261" s="77">
        <v>0</v>
      </c>
      <c r="GU261" s="77">
        <v>0</v>
      </c>
      <c r="GV261" s="248">
        <v>0</v>
      </c>
      <c r="GW261" s="248">
        <v>5.5966209081309413E-2</v>
      </c>
      <c r="GX261" s="77">
        <v>9.1305143414069365E-5</v>
      </c>
      <c r="GY261" s="77">
        <v>5.5966209081309413E-2</v>
      </c>
      <c r="GZ261" s="77">
        <v>9.1305143414069365E-5</v>
      </c>
    </row>
    <row r="262" spans="3:208" x14ac:dyDescent="0.25">
      <c r="C262" s="246"/>
      <c r="D262" s="246"/>
      <c r="E262" s="246"/>
      <c r="F262" s="246"/>
      <c r="G262" s="246"/>
      <c r="H262" s="246"/>
      <c r="I262" s="247"/>
      <c r="J262" s="247"/>
      <c r="K262" s="247"/>
      <c r="L262" s="124"/>
      <c r="M262" s="247"/>
      <c r="N262" s="247"/>
      <c r="O262" s="247"/>
      <c r="P262" s="247"/>
      <c r="Q262" s="247"/>
      <c r="R262" s="247"/>
      <c r="S262" s="247"/>
      <c r="T262" s="247"/>
      <c r="U262" s="247"/>
      <c r="V262" s="247"/>
      <c r="W262" s="247"/>
      <c r="X262" s="247"/>
      <c r="Y262" s="247"/>
      <c r="Z262" s="247"/>
      <c r="AA262" s="247"/>
      <c r="AB262" s="247"/>
      <c r="AC262" s="247"/>
      <c r="AD262" s="247"/>
      <c r="AE262" s="247"/>
      <c r="AF262" s="247"/>
      <c r="AG262" s="247"/>
      <c r="AH262" s="247"/>
      <c r="AI262" s="247"/>
      <c r="AJ262" s="247"/>
      <c r="AS262" s="77" t="s">
        <v>927</v>
      </c>
      <c r="AT262" s="77" t="s">
        <v>155</v>
      </c>
      <c r="AU262" s="77" t="s">
        <v>472</v>
      </c>
      <c r="AV262" s="77">
        <v>2020</v>
      </c>
      <c r="AW262" s="77">
        <v>1</v>
      </c>
      <c r="AX262" s="77">
        <v>0</v>
      </c>
      <c r="AY262" s="77">
        <v>0</v>
      </c>
      <c r="AZ262" s="77">
        <v>5.9115926408058632</v>
      </c>
      <c r="BA262" s="77">
        <v>5.9115926408058632</v>
      </c>
      <c r="BB262" s="77">
        <v>0</v>
      </c>
      <c r="BC262" s="77">
        <v>0</v>
      </c>
      <c r="BD262" s="77">
        <v>0</v>
      </c>
      <c r="BE262" s="77">
        <v>0</v>
      </c>
      <c r="BF262" s="77">
        <v>0</v>
      </c>
      <c r="BG262" s="77">
        <v>0</v>
      </c>
      <c r="BH262" s="77">
        <v>0</v>
      </c>
      <c r="BI262" s="77">
        <v>0</v>
      </c>
      <c r="BJ262" s="77">
        <v>0</v>
      </c>
      <c r="BK262" s="77">
        <v>0</v>
      </c>
      <c r="BL262" s="77">
        <v>0</v>
      </c>
      <c r="BM262" s="77">
        <v>0</v>
      </c>
      <c r="BN262" s="77">
        <v>5.9115926408058632</v>
      </c>
      <c r="BO262" s="77">
        <v>0</v>
      </c>
      <c r="BP262" s="77">
        <v>0</v>
      </c>
      <c r="BQ262" s="77">
        <v>0</v>
      </c>
      <c r="BR262" s="77">
        <v>0</v>
      </c>
      <c r="BS262" s="77">
        <v>0</v>
      </c>
      <c r="BT262" s="77">
        <v>0</v>
      </c>
      <c r="BU262" s="77">
        <v>0</v>
      </c>
      <c r="BV262" s="77">
        <v>0</v>
      </c>
      <c r="BW262" s="77">
        <v>0</v>
      </c>
      <c r="BX262" s="77">
        <v>0</v>
      </c>
      <c r="BY262" s="77">
        <v>0</v>
      </c>
      <c r="CT262" s="77" t="s">
        <v>155</v>
      </c>
      <c r="CU262" s="77" t="s">
        <v>429</v>
      </c>
      <c r="CV262" s="77" t="s">
        <v>432</v>
      </c>
      <c r="CW262" s="77">
        <v>2020</v>
      </c>
      <c r="CX262" s="77">
        <v>0</v>
      </c>
      <c r="CY262" s="77">
        <v>0</v>
      </c>
      <c r="CZ262" s="77">
        <v>0</v>
      </c>
      <c r="DA262" s="77">
        <v>0</v>
      </c>
      <c r="DB262" s="77">
        <v>8807.9522308758369</v>
      </c>
      <c r="DC262" s="77">
        <v>222.2294216278321</v>
      </c>
      <c r="DD262" s="77">
        <v>8585.7228092480054</v>
      </c>
      <c r="DE262" s="77">
        <v>0</v>
      </c>
      <c r="DF262" s="77">
        <v>514.45318018010039</v>
      </c>
      <c r="DG262" s="77">
        <v>0</v>
      </c>
      <c r="DH262" s="77">
        <v>0</v>
      </c>
      <c r="DI262" s="77">
        <v>0</v>
      </c>
      <c r="DJ262" s="77">
        <v>5.6754813388954832E-6</v>
      </c>
      <c r="DL262" s="77">
        <v>0</v>
      </c>
      <c r="DM262" s="77">
        <v>2.9197694238475955E-3</v>
      </c>
      <c r="DN262" s="77">
        <v>2.9197694238475955E-3</v>
      </c>
      <c r="DO262" s="77">
        <v>0</v>
      </c>
      <c r="DP262" s="77">
        <v>0</v>
      </c>
      <c r="DQ262" s="77">
        <v>0</v>
      </c>
      <c r="DR262" s="77">
        <v>0</v>
      </c>
      <c r="DS262" s="77">
        <v>0</v>
      </c>
      <c r="DT262" s="77">
        <v>0</v>
      </c>
      <c r="DU262" s="77">
        <v>0</v>
      </c>
      <c r="DV262" s="77">
        <v>0</v>
      </c>
      <c r="DW262" s="77">
        <v>0</v>
      </c>
      <c r="GE262" s="77" t="s">
        <v>427</v>
      </c>
      <c r="GF262" s="77" t="s">
        <v>155</v>
      </c>
      <c r="GG262" s="77" t="s">
        <v>424</v>
      </c>
      <c r="GH262" s="77" t="s">
        <v>474</v>
      </c>
      <c r="GI262" s="77">
        <v>2024</v>
      </c>
      <c r="GJ262" s="77" t="s">
        <v>303</v>
      </c>
      <c r="GK262" s="77">
        <v>4.11866110140175E-2</v>
      </c>
      <c r="GL262" s="77">
        <v>306.60199899999998</v>
      </c>
      <c r="GM262" s="77">
        <v>2024</v>
      </c>
      <c r="GN262" s="77" t="s">
        <v>175</v>
      </c>
      <c r="GO262" s="77">
        <v>5.3000000000000005E-2</v>
      </c>
      <c r="GP262" s="77">
        <v>3</v>
      </c>
      <c r="GQ262" s="77">
        <v>0</v>
      </c>
      <c r="GR262" s="77" t="s">
        <v>423</v>
      </c>
      <c r="GS262" s="77">
        <v>0</v>
      </c>
      <c r="GT262" s="77">
        <v>0</v>
      </c>
      <c r="GU262" s="77">
        <v>0</v>
      </c>
      <c r="GV262" s="248">
        <v>0</v>
      </c>
      <c r="GW262" s="248">
        <v>5.5966209081309413E-2</v>
      </c>
      <c r="GX262" s="77">
        <v>2.3050584833610647E-3</v>
      </c>
      <c r="GY262" s="77">
        <v>5.5966209081309413E-2</v>
      </c>
      <c r="GZ262" s="77">
        <v>2.3050584833610647E-3</v>
      </c>
    </row>
    <row r="263" spans="3:208" x14ac:dyDescent="0.25">
      <c r="C263" s="246"/>
      <c r="D263" s="246"/>
      <c r="E263" s="246"/>
      <c r="F263" s="246"/>
      <c r="G263" s="246"/>
      <c r="H263" s="246"/>
      <c r="I263" s="247"/>
      <c r="J263" s="247"/>
      <c r="K263" s="247"/>
      <c r="L263" s="124"/>
      <c r="M263" s="247"/>
      <c r="N263" s="247"/>
      <c r="O263" s="247"/>
      <c r="P263" s="247"/>
      <c r="Q263" s="247"/>
      <c r="R263" s="247"/>
      <c r="S263" s="247"/>
      <c r="T263" s="247"/>
      <c r="U263" s="247"/>
      <c r="V263" s="247"/>
      <c r="W263" s="247"/>
      <c r="X263" s="247"/>
      <c r="Y263" s="247"/>
      <c r="Z263" s="247"/>
      <c r="AA263" s="247"/>
      <c r="AB263" s="247"/>
      <c r="AC263" s="247"/>
      <c r="AD263" s="247"/>
      <c r="AE263" s="247"/>
      <c r="AF263" s="247"/>
      <c r="AG263" s="247"/>
      <c r="AH263" s="247"/>
      <c r="AI263" s="247"/>
      <c r="AJ263" s="247"/>
      <c r="AS263" s="77" t="s">
        <v>927</v>
      </c>
      <c r="AT263" s="77" t="s">
        <v>155</v>
      </c>
      <c r="AU263" s="77" t="s">
        <v>472</v>
      </c>
      <c r="AV263" s="77">
        <v>2021</v>
      </c>
      <c r="AW263" s="77">
        <v>1</v>
      </c>
      <c r="AX263" s="77">
        <v>0</v>
      </c>
      <c r="AY263" s="77">
        <v>0</v>
      </c>
      <c r="AZ263" s="77">
        <v>5.9115926408058632</v>
      </c>
      <c r="BA263" s="77">
        <v>5.9115926408058632</v>
      </c>
      <c r="BB263" s="77">
        <v>0</v>
      </c>
      <c r="BC263" s="77">
        <v>0</v>
      </c>
      <c r="BD263" s="77">
        <v>5.9115926408058632</v>
      </c>
      <c r="BE263" s="77">
        <v>5.9115926408058632</v>
      </c>
      <c r="BF263" s="77">
        <v>0</v>
      </c>
      <c r="BG263" s="77">
        <v>0</v>
      </c>
      <c r="BH263" s="77">
        <v>0</v>
      </c>
      <c r="BI263" s="77">
        <v>0</v>
      </c>
      <c r="BJ263" s="77">
        <v>0</v>
      </c>
      <c r="BK263" s="77">
        <v>0</v>
      </c>
      <c r="BL263" s="77">
        <v>0</v>
      </c>
      <c r="BM263" s="77">
        <v>0</v>
      </c>
      <c r="BN263" s="77">
        <v>5.9115926408058632</v>
      </c>
      <c r="BO263" s="77">
        <v>5.9115926408058632</v>
      </c>
      <c r="BP263" s="77">
        <v>0</v>
      </c>
      <c r="BQ263" s="77">
        <v>0</v>
      </c>
      <c r="BR263" s="77">
        <v>0</v>
      </c>
      <c r="BS263" s="77">
        <v>0</v>
      </c>
      <c r="BT263" s="77">
        <v>0</v>
      </c>
      <c r="BU263" s="77">
        <v>0</v>
      </c>
      <c r="BV263" s="77">
        <v>0</v>
      </c>
      <c r="BW263" s="77">
        <v>0</v>
      </c>
      <c r="BX263" s="77">
        <v>0</v>
      </c>
      <c r="BY263" s="77">
        <v>0</v>
      </c>
      <c r="CT263" s="77" t="s">
        <v>155</v>
      </c>
      <c r="CU263" s="77" t="s">
        <v>429</v>
      </c>
      <c r="CV263" s="77" t="s">
        <v>432</v>
      </c>
      <c r="CW263" s="77">
        <v>2021</v>
      </c>
      <c r="CX263" s="77">
        <v>0</v>
      </c>
      <c r="CY263" s="77">
        <v>0</v>
      </c>
      <c r="CZ263" s="77">
        <v>0</v>
      </c>
      <c r="DA263" s="77">
        <v>0</v>
      </c>
      <c r="DB263" s="77">
        <v>8807.9522308758369</v>
      </c>
      <c r="DC263" s="77">
        <v>222.2294216278321</v>
      </c>
      <c r="DD263" s="77">
        <v>8585.7228092480054</v>
      </c>
      <c r="DE263" s="77">
        <v>0</v>
      </c>
      <c r="DF263" s="77">
        <v>514.45318018010039</v>
      </c>
      <c r="DG263" s="77">
        <v>514.45318018010039</v>
      </c>
      <c r="DH263" s="77">
        <v>0</v>
      </c>
      <c r="DI263" s="77">
        <v>0</v>
      </c>
      <c r="DJ263" s="77">
        <v>5.6754813388954832E-6</v>
      </c>
      <c r="DL263" s="77">
        <v>0</v>
      </c>
      <c r="DM263" s="77">
        <v>2.9197694238475955E-3</v>
      </c>
      <c r="DN263" s="77">
        <v>2.9197694238475955E-3</v>
      </c>
      <c r="DO263" s="77">
        <v>0</v>
      </c>
      <c r="DP263" s="77">
        <v>2.9197694238475955E-3</v>
      </c>
      <c r="DQ263" s="77">
        <v>2.9197694238475955E-3</v>
      </c>
      <c r="DR263" s="77">
        <v>0</v>
      </c>
      <c r="DS263" s="77">
        <v>0</v>
      </c>
      <c r="DT263" s="77">
        <v>0</v>
      </c>
      <c r="DU263" s="77">
        <v>0</v>
      </c>
      <c r="DV263" s="77">
        <v>0</v>
      </c>
      <c r="DW263" s="77">
        <v>0</v>
      </c>
      <c r="GE263" s="77" t="s">
        <v>422</v>
      </c>
      <c r="GF263" s="77" t="s">
        <v>155</v>
      </c>
      <c r="GG263" s="77" t="s">
        <v>424</v>
      </c>
      <c r="GH263" s="77" t="s">
        <v>474</v>
      </c>
      <c r="GI263" s="77">
        <v>2025</v>
      </c>
      <c r="GJ263" s="77" t="s">
        <v>305</v>
      </c>
      <c r="GK263" s="77">
        <v>3.759022461139068E-2</v>
      </c>
      <c r="GL263" s="77">
        <v>306.60199899999998</v>
      </c>
      <c r="GM263" s="77">
        <v>2025</v>
      </c>
      <c r="GN263" s="77" t="s">
        <v>175</v>
      </c>
      <c r="GO263" s="77">
        <v>0.13250000000000001</v>
      </c>
      <c r="GP263" s="77">
        <v>3</v>
      </c>
      <c r="GQ263" s="77">
        <v>0</v>
      </c>
      <c r="GR263" s="77" t="s">
        <v>423</v>
      </c>
      <c r="GS263" s="77">
        <v>0</v>
      </c>
      <c r="GT263" s="77">
        <v>0</v>
      </c>
      <c r="GU263" s="77">
        <v>0</v>
      </c>
      <c r="GV263" s="248">
        <v>0</v>
      </c>
      <c r="GW263" s="248">
        <v>0</v>
      </c>
      <c r="GX263" s="77">
        <v>0</v>
      </c>
      <c r="GY263" s="77">
        <v>0.1527377521613833</v>
      </c>
      <c r="GZ263" s="77">
        <v>5.7414464103853202E-3</v>
      </c>
    </row>
    <row r="264" spans="3:208" x14ac:dyDescent="0.25">
      <c r="C264" s="246"/>
      <c r="D264" s="246"/>
      <c r="E264" s="246"/>
      <c r="F264" s="246"/>
      <c r="G264" s="246"/>
      <c r="H264" s="246"/>
      <c r="I264" s="247"/>
      <c r="J264" s="247"/>
      <c r="K264" s="247"/>
      <c r="L264" s="124"/>
      <c r="M264" s="247"/>
      <c r="N264" s="247"/>
      <c r="O264" s="247"/>
      <c r="P264" s="247"/>
      <c r="Q264" s="247"/>
      <c r="R264" s="247"/>
      <c r="S264" s="247"/>
      <c r="T264" s="247"/>
      <c r="U264" s="247"/>
      <c r="V264" s="247"/>
      <c r="W264" s="247"/>
      <c r="X264" s="247"/>
      <c r="Y264" s="247"/>
      <c r="Z264" s="247"/>
      <c r="AA264" s="247"/>
      <c r="AB264" s="247"/>
      <c r="AC264" s="247"/>
      <c r="AD264" s="247"/>
      <c r="AE264" s="247"/>
      <c r="AF264" s="247"/>
      <c r="AG264" s="247"/>
      <c r="AH264" s="247"/>
      <c r="AI264" s="247"/>
      <c r="AJ264" s="247"/>
      <c r="AS264" s="77" t="s">
        <v>927</v>
      </c>
      <c r="AT264" s="77" t="s">
        <v>155</v>
      </c>
      <c r="AU264" s="77" t="s">
        <v>472</v>
      </c>
      <c r="AV264" s="77">
        <v>2022</v>
      </c>
      <c r="AW264" s="77">
        <v>0.93457943925233644</v>
      </c>
      <c r="AX264" s="77">
        <v>0</v>
      </c>
      <c r="AY264" s="77">
        <v>0</v>
      </c>
      <c r="AZ264" s="77">
        <v>5.7263379071911542</v>
      </c>
      <c r="BA264" s="77">
        <v>5.7263379071911542</v>
      </c>
      <c r="BB264" s="77">
        <v>0</v>
      </c>
      <c r="BC264" s="77">
        <v>0</v>
      </c>
      <c r="BD264" s="77">
        <v>5.7263379071911542</v>
      </c>
      <c r="BE264" s="77">
        <v>5.7263379071911542</v>
      </c>
      <c r="BF264" s="77">
        <v>0</v>
      </c>
      <c r="BG264" s="77">
        <v>0</v>
      </c>
      <c r="BH264" s="77">
        <v>5.9466847600180088</v>
      </c>
      <c r="BI264" s="77">
        <v>5.9466847600180088</v>
      </c>
      <c r="BJ264" s="77">
        <v>0</v>
      </c>
      <c r="BK264" s="77">
        <v>0</v>
      </c>
      <c r="BL264" s="77">
        <v>0</v>
      </c>
      <c r="BM264" s="77">
        <v>0</v>
      </c>
      <c r="BN264" s="77">
        <v>5.351717670272107</v>
      </c>
      <c r="BO264" s="77">
        <v>5.351717670272107</v>
      </c>
      <c r="BP264" s="77">
        <v>5.5576493084280454</v>
      </c>
      <c r="BQ264" s="77">
        <v>0</v>
      </c>
      <c r="BR264" s="77">
        <v>0</v>
      </c>
      <c r="BS264" s="77">
        <v>0</v>
      </c>
      <c r="BT264" s="77">
        <v>0</v>
      </c>
      <c r="BU264" s="77">
        <v>0</v>
      </c>
      <c r="BV264" s="77">
        <v>5.9466847600180088</v>
      </c>
      <c r="BW264" s="77">
        <v>5.5576493084280454</v>
      </c>
      <c r="BX264" s="77">
        <v>5.9466847600180088</v>
      </c>
      <c r="BY264" s="77">
        <v>5.5576493084280454</v>
      </c>
      <c r="CT264" s="77" t="s">
        <v>155</v>
      </c>
      <c r="CU264" s="77" t="s">
        <v>429</v>
      </c>
      <c r="CV264" s="77" t="s">
        <v>432</v>
      </c>
      <c r="CW264" s="77">
        <v>2022</v>
      </c>
      <c r="CX264" s="77">
        <v>0</v>
      </c>
      <c r="CY264" s="77">
        <v>0</v>
      </c>
      <c r="CZ264" s="77">
        <v>0</v>
      </c>
      <c r="DA264" s="77">
        <v>0</v>
      </c>
      <c r="DB264" s="77">
        <v>8807.9522308758369</v>
      </c>
      <c r="DC264" s="77">
        <v>222.2294216278321</v>
      </c>
      <c r="DD264" s="77">
        <v>8585.7228092480054</v>
      </c>
      <c r="DE264" s="77">
        <v>0</v>
      </c>
      <c r="DF264" s="77">
        <v>514.45318018010039</v>
      </c>
      <c r="DG264" s="77">
        <v>514.45318018010039</v>
      </c>
      <c r="DH264" s="77">
        <v>514.45318018010039</v>
      </c>
      <c r="DI264" s="77">
        <v>0</v>
      </c>
      <c r="DJ264" s="77">
        <v>5.6754813388954832E-6</v>
      </c>
      <c r="DL264" s="77">
        <v>0</v>
      </c>
      <c r="DM264" s="77">
        <v>2.9197694238475955E-3</v>
      </c>
      <c r="DN264" s="77">
        <v>2.9197694238475955E-3</v>
      </c>
      <c r="DO264" s="77">
        <v>0</v>
      </c>
      <c r="DP264" s="77">
        <v>2.9197694238475955E-3</v>
      </c>
      <c r="DQ264" s="77">
        <v>2.9197694238475955E-3</v>
      </c>
      <c r="DR264" s="77">
        <v>0</v>
      </c>
      <c r="DS264" s="77">
        <v>2.9197694238475955E-3</v>
      </c>
      <c r="DT264" s="77">
        <v>2.9197694238475955E-3</v>
      </c>
      <c r="DU264" s="77">
        <v>0</v>
      </c>
      <c r="DV264" s="77">
        <v>0</v>
      </c>
      <c r="DW264" s="77">
        <v>0</v>
      </c>
      <c r="GE264" s="77" t="s">
        <v>425</v>
      </c>
      <c r="GF264" s="77" t="s">
        <v>155</v>
      </c>
      <c r="GG264" s="77" t="s">
        <v>424</v>
      </c>
      <c r="GH264" s="77" t="s">
        <v>474</v>
      </c>
      <c r="GI264" s="77">
        <v>2025</v>
      </c>
      <c r="GJ264" s="77" t="s">
        <v>301</v>
      </c>
      <c r="GK264" s="77">
        <v>1.631433411568371E-3</v>
      </c>
      <c r="GL264" s="77">
        <v>306.60199899999998</v>
      </c>
      <c r="GM264" s="77">
        <v>2025</v>
      </c>
      <c r="GN264" s="77" t="s">
        <v>175</v>
      </c>
      <c r="GO264" s="77">
        <v>5.3000000000000005E-2</v>
      </c>
      <c r="GP264" s="77">
        <v>3</v>
      </c>
      <c r="GQ264" s="77">
        <v>0</v>
      </c>
      <c r="GR264" s="77" t="s">
        <v>423</v>
      </c>
      <c r="GS264" s="77">
        <v>0</v>
      </c>
      <c r="GT264" s="77">
        <v>0</v>
      </c>
      <c r="GU264" s="77">
        <v>0</v>
      </c>
      <c r="GV264" s="248">
        <v>0</v>
      </c>
      <c r="GW264" s="248">
        <v>0</v>
      </c>
      <c r="GX264" s="77">
        <v>0</v>
      </c>
      <c r="GY264" s="77">
        <v>5.5966209081309413E-2</v>
      </c>
      <c r="GZ264" s="77">
        <v>9.1305143414069365E-5</v>
      </c>
    </row>
    <row r="265" spans="3:208" x14ac:dyDescent="0.25">
      <c r="C265" s="246"/>
      <c r="D265" s="246"/>
      <c r="E265" s="246"/>
      <c r="F265" s="246"/>
      <c r="G265" s="246"/>
      <c r="H265" s="246"/>
      <c r="I265" s="247"/>
      <c r="J265" s="247"/>
      <c r="K265" s="247"/>
      <c r="L265" s="124"/>
      <c r="M265" s="247"/>
      <c r="N265" s="247"/>
      <c r="O265" s="247"/>
      <c r="P265" s="247"/>
      <c r="Q265" s="247"/>
      <c r="R265" s="247"/>
      <c r="S265" s="247"/>
      <c r="T265" s="247"/>
      <c r="U265" s="247"/>
      <c r="V265" s="247"/>
      <c r="W265" s="247"/>
      <c r="X265" s="247"/>
      <c r="Y265" s="247"/>
      <c r="Z265" s="247"/>
      <c r="AA265" s="247"/>
      <c r="AB265" s="247"/>
      <c r="AC265" s="247"/>
      <c r="AD265" s="247"/>
      <c r="AE265" s="247"/>
      <c r="AF265" s="247"/>
      <c r="AG265" s="247"/>
      <c r="AH265" s="247"/>
      <c r="AI265" s="247"/>
      <c r="AJ265" s="247"/>
      <c r="AS265" s="77" t="s">
        <v>927</v>
      </c>
      <c r="AT265" s="77" t="s">
        <v>155</v>
      </c>
      <c r="AU265" s="77" t="s">
        <v>472</v>
      </c>
      <c r="AV265" s="77">
        <v>2023</v>
      </c>
      <c r="AW265" s="77">
        <v>0.87343872827321156</v>
      </c>
      <c r="AX265" s="77">
        <v>0</v>
      </c>
      <c r="AY265" s="77">
        <v>0</v>
      </c>
      <c r="AZ265" s="77">
        <v>0</v>
      </c>
      <c r="BA265" s="77">
        <v>0</v>
      </c>
      <c r="BB265" s="77">
        <v>0</v>
      </c>
      <c r="BC265" s="77">
        <v>0</v>
      </c>
      <c r="BD265" s="77">
        <v>5.9381178925855993</v>
      </c>
      <c r="BE265" s="77">
        <v>5.9381178925855993</v>
      </c>
      <c r="BF265" s="77">
        <v>0</v>
      </c>
      <c r="BG265" s="77">
        <v>0</v>
      </c>
      <c r="BH265" s="77">
        <v>6.1666246506250024</v>
      </c>
      <c r="BI265" s="77">
        <v>6.1666246506250024</v>
      </c>
      <c r="BJ265" s="77">
        <v>0</v>
      </c>
      <c r="BK265" s="77">
        <v>0</v>
      </c>
      <c r="BL265" s="77">
        <v>6.1666246506250024</v>
      </c>
      <c r="BM265" s="77">
        <v>6.1666246506250024</v>
      </c>
      <c r="BN265" s="77">
        <v>0</v>
      </c>
      <c r="BO265" s="77">
        <v>5.1865821404363688</v>
      </c>
      <c r="BP265" s="77">
        <v>5.3861687925801398</v>
      </c>
      <c r="BQ265" s="77">
        <v>5.3861687925801398</v>
      </c>
      <c r="BR265" s="77">
        <v>0</v>
      </c>
      <c r="BS265" s="77">
        <v>0</v>
      </c>
      <c r="BT265" s="77">
        <v>0</v>
      </c>
      <c r="BU265" s="77">
        <v>0</v>
      </c>
      <c r="BV265" s="77">
        <v>6.1666246506250024</v>
      </c>
      <c r="BW265" s="77">
        <v>5.3861687925801398</v>
      </c>
      <c r="BX265" s="77">
        <v>6.1666246506250024</v>
      </c>
      <c r="BY265" s="77">
        <v>5.3861687925801398</v>
      </c>
      <c r="CT265" s="77" t="s">
        <v>155</v>
      </c>
      <c r="CU265" s="77" t="s">
        <v>429</v>
      </c>
      <c r="CV265" s="77" t="s">
        <v>432</v>
      </c>
      <c r="CW265" s="77">
        <v>2023</v>
      </c>
      <c r="CX265" s="77">
        <v>0</v>
      </c>
      <c r="CY265" s="77">
        <v>0</v>
      </c>
      <c r="CZ265" s="77">
        <v>0</v>
      </c>
      <c r="DA265" s="77">
        <v>0</v>
      </c>
      <c r="DB265" s="77">
        <v>9129.746070236597</v>
      </c>
      <c r="DC265" s="77">
        <v>233.2300768079408</v>
      </c>
      <c r="DD265" s="77">
        <v>8896.5159934286567</v>
      </c>
      <c r="DE265" s="77">
        <v>0</v>
      </c>
      <c r="DF265" s="77">
        <v>0</v>
      </c>
      <c r="DG265" s="77">
        <v>533.52731185151299</v>
      </c>
      <c r="DH265" s="77">
        <v>533.52731185151299</v>
      </c>
      <c r="DI265" s="77">
        <v>533.52731185151299</v>
      </c>
      <c r="DJ265" s="77">
        <v>5.6754813388954832E-6</v>
      </c>
      <c r="DL265" s="77">
        <v>0</v>
      </c>
      <c r="DM265" s="77">
        <v>0</v>
      </c>
      <c r="DN265" s="77">
        <v>0</v>
      </c>
      <c r="DO265" s="77">
        <v>0</v>
      </c>
      <c r="DP265" s="77">
        <v>3.028024302204333E-3</v>
      </c>
      <c r="DQ265" s="77">
        <v>3.028024302204333E-3</v>
      </c>
      <c r="DR265" s="77">
        <v>0</v>
      </c>
      <c r="DS265" s="77">
        <v>3.028024302204333E-3</v>
      </c>
      <c r="DT265" s="77">
        <v>3.028024302204333E-3</v>
      </c>
      <c r="DU265" s="77">
        <v>0</v>
      </c>
      <c r="DV265" s="77">
        <v>3.028024302204333E-3</v>
      </c>
      <c r="DW265" s="77">
        <v>3.028024302204333E-3</v>
      </c>
      <c r="GE265" s="77" t="s">
        <v>427</v>
      </c>
      <c r="GF265" s="77" t="s">
        <v>155</v>
      </c>
      <c r="GG265" s="77" t="s">
        <v>424</v>
      </c>
      <c r="GH265" s="77" t="s">
        <v>474</v>
      </c>
      <c r="GI265" s="77">
        <v>2025</v>
      </c>
      <c r="GJ265" s="77" t="s">
        <v>303</v>
      </c>
      <c r="GK265" s="77">
        <v>4.11866110140175E-2</v>
      </c>
      <c r="GL265" s="77">
        <v>306.60199899999998</v>
      </c>
      <c r="GM265" s="77">
        <v>2025</v>
      </c>
      <c r="GN265" s="77" t="s">
        <v>175</v>
      </c>
      <c r="GO265" s="77">
        <v>5.3000000000000005E-2</v>
      </c>
      <c r="GP265" s="77">
        <v>3</v>
      </c>
      <c r="GQ265" s="77">
        <v>0</v>
      </c>
      <c r="GR265" s="77" t="s">
        <v>423</v>
      </c>
      <c r="GS265" s="77">
        <v>0</v>
      </c>
      <c r="GT265" s="77">
        <v>0</v>
      </c>
      <c r="GU265" s="77">
        <v>0</v>
      </c>
      <c r="GV265" s="248">
        <v>0</v>
      </c>
      <c r="GW265" s="248">
        <v>0</v>
      </c>
      <c r="GX265" s="77">
        <v>0</v>
      </c>
      <c r="GY265" s="77">
        <v>5.5966209081309413E-2</v>
      </c>
      <c r="GZ265" s="77">
        <v>2.3050584833610647E-3</v>
      </c>
    </row>
    <row r="266" spans="3:208" x14ac:dyDescent="0.25">
      <c r="C266" s="246"/>
      <c r="D266" s="246"/>
      <c r="E266" s="246"/>
      <c r="F266" s="246"/>
      <c r="G266" s="246"/>
      <c r="H266" s="246"/>
      <c r="I266" s="247"/>
      <c r="J266" s="247"/>
      <c r="K266" s="247"/>
      <c r="L266" s="124"/>
      <c r="M266" s="247"/>
      <c r="N266" s="247"/>
      <c r="O266" s="247"/>
      <c r="P266" s="247"/>
      <c r="Q266" s="247"/>
      <c r="R266" s="247"/>
      <c r="S266" s="247"/>
      <c r="T266" s="247"/>
      <c r="U266" s="247"/>
      <c r="V266" s="247"/>
      <c r="W266" s="247"/>
      <c r="X266" s="247"/>
      <c r="Y266" s="247"/>
      <c r="Z266" s="247"/>
      <c r="AA266" s="247"/>
      <c r="AB266" s="247"/>
      <c r="AC266" s="247"/>
      <c r="AD266" s="247"/>
      <c r="AE266" s="247"/>
      <c r="AF266" s="247"/>
      <c r="AG266" s="247"/>
      <c r="AH266" s="247"/>
      <c r="AI266" s="247"/>
      <c r="AJ266" s="247"/>
      <c r="AS266" s="77" t="s">
        <v>927</v>
      </c>
      <c r="AT266" s="77" t="s">
        <v>155</v>
      </c>
      <c r="AU266" s="77" t="s">
        <v>472</v>
      </c>
      <c r="AV266" s="77">
        <v>2024</v>
      </c>
      <c r="AW266" s="77">
        <v>0.81629787689085187</v>
      </c>
      <c r="AX266" s="77">
        <v>0</v>
      </c>
      <c r="AY266" s="77">
        <v>0</v>
      </c>
      <c r="AZ266" s="77">
        <v>0</v>
      </c>
      <c r="BA266" s="77">
        <v>0</v>
      </c>
      <c r="BB266" s="77">
        <v>0</v>
      </c>
      <c r="BC266" s="77">
        <v>0</v>
      </c>
      <c r="BD266" s="77">
        <v>0</v>
      </c>
      <c r="BE266" s="77">
        <v>0</v>
      </c>
      <c r="BF266" s="77">
        <v>0</v>
      </c>
      <c r="BG266" s="77">
        <v>0</v>
      </c>
      <c r="BH266" s="77">
        <v>6.1666246506250024</v>
      </c>
      <c r="BI266" s="77">
        <v>6.1666246506250024</v>
      </c>
      <c r="BJ266" s="77">
        <v>0</v>
      </c>
      <c r="BK266" s="77">
        <v>0</v>
      </c>
      <c r="BL266" s="77">
        <v>6.1666246506250024</v>
      </c>
      <c r="BM266" s="77">
        <v>6.1666246506250024</v>
      </c>
      <c r="BN266" s="77">
        <v>0</v>
      </c>
      <c r="BO266" s="77">
        <v>0</v>
      </c>
      <c r="BP266" s="77">
        <v>5.0338026098879807</v>
      </c>
      <c r="BQ266" s="77">
        <v>5.0338026098879807</v>
      </c>
      <c r="BR266" s="77">
        <v>0</v>
      </c>
      <c r="BS266" s="77">
        <v>0</v>
      </c>
      <c r="BT266" s="77">
        <v>0</v>
      </c>
      <c r="BU266" s="77">
        <v>0</v>
      </c>
      <c r="BV266" s="77">
        <v>6.1666246506250024</v>
      </c>
      <c r="BW266" s="77">
        <v>5.0338026098879807</v>
      </c>
      <c r="BX266" s="77">
        <v>6.1666246506250024</v>
      </c>
      <c r="BY266" s="77">
        <v>5.0338026098879807</v>
      </c>
      <c r="CT266" s="77" t="s">
        <v>155</v>
      </c>
      <c r="CU266" s="77" t="s">
        <v>429</v>
      </c>
      <c r="CV266" s="77" t="s">
        <v>432</v>
      </c>
      <c r="CW266" s="77">
        <v>2024</v>
      </c>
      <c r="CX266" s="77">
        <v>0</v>
      </c>
      <c r="CY266" s="77">
        <v>0</v>
      </c>
      <c r="CZ266" s="77">
        <v>0</v>
      </c>
      <c r="DA266" s="77">
        <v>0</v>
      </c>
      <c r="DB266" s="77">
        <v>9129.746070236597</v>
      </c>
      <c r="DC266" s="77">
        <v>233.2300768079408</v>
      </c>
      <c r="DD266" s="77">
        <v>8896.5159934286567</v>
      </c>
      <c r="DE266" s="77">
        <v>0</v>
      </c>
      <c r="DF266" s="77">
        <v>0</v>
      </c>
      <c r="DG266" s="77">
        <v>0</v>
      </c>
      <c r="DH266" s="77">
        <v>533.52731185151299</v>
      </c>
      <c r="DI266" s="77">
        <v>533.52731185151299</v>
      </c>
      <c r="DJ266" s="77">
        <v>5.6754813388954832E-6</v>
      </c>
      <c r="DL266" s="77">
        <v>0</v>
      </c>
      <c r="DM266" s="77">
        <v>0</v>
      </c>
      <c r="DN266" s="77">
        <v>0</v>
      </c>
      <c r="DO266" s="77">
        <v>0</v>
      </c>
      <c r="DP266" s="77">
        <v>0</v>
      </c>
      <c r="DQ266" s="77">
        <v>0</v>
      </c>
      <c r="DR266" s="77">
        <v>0</v>
      </c>
      <c r="DS266" s="77">
        <v>3.028024302204333E-3</v>
      </c>
      <c r="DT266" s="77">
        <v>3.028024302204333E-3</v>
      </c>
      <c r="DU266" s="77">
        <v>0</v>
      </c>
      <c r="DV266" s="77">
        <v>3.028024302204333E-3</v>
      </c>
      <c r="DW266" s="77">
        <v>3.028024302204333E-3</v>
      </c>
      <c r="GE266" s="77" t="s">
        <v>422</v>
      </c>
      <c r="GF266" s="77" t="s">
        <v>155</v>
      </c>
      <c r="GG266" s="77" t="s">
        <v>424</v>
      </c>
      <c r="GH266" s="77" t="s">
        <v>481</v>
      </c>
      <c r="GI266" s="77">
        <v>2021</v>
      </c>
      <c r="GJ266" s="77" t="s">
        <v>305</v>
      </c>
      <c r="GK266" s="77">
        <v>409.22373582044048</v>
      </c>
      <c r="GL266" s="77">
        <v>306.60199899999998</v>
      </c>
      <c r="GM266" s="77">
        <v>2021</v>
      </c>
      <c r="GN266" s="77" t="s">
        <v>175</v>
      </c>
      <c r="GO266" s="77">
        <v>0.13250000000000001</v>
      </c>
      <c r="GP266" s="77">
        <v>3</v>
      </c>
      <c r="GQ266" s="77">
        <v>0</v>
      </c>
      <c r="GR266" s="77" t="s">
        <v>423</v>
      </c>
      <c r="GS266" s="77">
        <v>0.1527377521613833</v>
      </c>
      <c r="GT266" s="77">
        <v>62.50391354029783</v>
      </c>
      <c r="GU266" s="77">
        <v>0.1527377521613833</v>
      </c>
      <c r="GV266" s="248">
        <v>62.50391354029783</v>
      </c>
      <c r="GW266" s="248">
        <v>0</v>
      </c>
      <c r="GX266" s="77">
        <v>0</v>
      </c>
      <c r="GY266" s="77">
        <v>0</v>
      </c>
      <c r="GZ266" s="77">
        <v>0</v>
      </c>
    </row>
    <row r="267" spans="3:208" x14ac:dyDescent="0.25">
      <c r="C267" s="246"/>
      <c r="D267" s="246"/>
      <c r="E267" s="246"/>
      <c r="F267" s="246"/>
      <c r="G267" s="246"/>
      <c r="H267" s="246"/>
      <c r="I267" s="247"/>
      <c r="J267" s="247"/>
      <c r="K267" s="247"/>
      <c r="L267" s="124"/>
      <c r="M267" s="247"/>
      <c r="N267" s="247"/>
      <c r="O267" s="247"/>
      <c r="P267" s="247"/>
      <c r="Q267" s="247"/>
      <c r="R267" s="247"/>
      <c r="S267" s="247"/>
      <c r="T267" s="247"/>
      <c r="U267" s="247"/>
      <c r="V267" s="247"/>
      <c r="W267" s="247"/>
      <c r="X267" s="247"/>
      <c r="Y267" s="247"/>
      <c r="Z267" s="247"/>
      <c r="AA267" s="247"/>
      <c r="AB267" s="247"/>
      <c r="AC267" s="247"/>
      <c r="AD267" s="247"/>
      <c r="AE267" s="247"/>
      <c r="AF267" s="247"/>
      <c r="AG267" s="247"/>
      <c r="AH267" s="247"/>
      <c r="AI267" s="247"/>
      <c r="AJ267" s="247"/>
      <c r="AS267" s="77" t="s">
        <v>927</v>
      </c>
      <c r="AT267" s="77" t="s">
        <v>155</v>
      </c>
      <c r="AU267" s="77" t="s">
        <v>472</v>
      </c>
      <c r="AV267" s="77">
        <v>2025</v>
      </c>
      <c r="AW267" s="77">
        <v>0.76289521204752508</v>
      </c>
      <c r="AX267" s="77">
        <v>0</v>
      </c>
      <c r="AY267" s="77">
        <v>0</v>
      </c>
      <c r="AZ267" s="77">
        <v>0</v>
      </c>
      <c r="BA267" s="77">
        <v>0</v>
      </c>
      <c r="BB267" s="77">
        <v>0</v>
      </c>
      <c r="BC267" s="77">
        <v>0</v>
      </c>
      <c r="BD267" s="77">
        <v>0</v>
      </c>
      <c r="BE267" s="77">
        <v>0</v>
      </c>
      <c r="BF267" s="77">
        <v>0</v>
      </c>
      <c r="BG267" s="77">
        <v>0</v>
      </c>
      <c r="BH267" s="77">
        <v>0</v>
      </c>
      <c r="BI267" s="77">
        <v>0</v>
      </c>
      <c r="BJ267" s="77">
        <v>0</v>
      </c>
      <c r="BK267" s="77">
        <v>0</v>
      </c>
      <c r="BL267" s="77">
        <v>6.1666246506250024</v>
      </c>
      <c r="BM267" s="77">
        <v>6.1666246506250024</v>
      </c>
      <c r="BN267" s="77">
        <v>0</v>
      </c>
      <c r="BO267" s="77">
        <v>0</v>
      </c>
      <c r="BP267" s="77">
        <v>0</v>
      </c>
      <c r="BQ267" s="77">
        <v>4.7044884204560562</v>
      </c>
      <c r="BR267" s="77">
        <v>0</v>
      </c>
      <c r="BS267" s="77">
        <v>0</v>
      </c>
      <c r="BT267" s="77">
        <v>0</v>
      </c>
      <c r="BU267" s="77">
        <v>0</v>
      </c>
      <c r="BV267" s="77">
        <v>0</v>
      </c>
      <c r="BW267" s="77">
        <v>0</v>
      </c>
      <c r="BX267" s="77">
        <v>0</v>
      </c>
      <c r="BY267" s="77">
        <v>0</v>
      </c>
      <c r="CT267" s="77" t="s">
        <v>155</v>
      </c>
      <c r="CU267" s="77" t="s">
        <v>429</v>
      </c>
      <c r="CV267" s="77" t="s">
        <v>432</v>
      </c>
      <c r="CW267" s="77">
        <v>2025</v>
      </c>
      <c r="CX267" s="77">
        <v>0</v>
      </c>
      <c r="CY267" s="77">
        <v>0</v>
      </c>
      <c r="CZ267" s="77">
        <v>0</v>
      </c>
      <c r="DA267" s="77">
        <v>0</v>
      </c>
      <c r="DB267" s="77">
        <v>9129.746070236597</v>
      </c>
      <c r="DC267" s="77">
        <v>233.2300768079408</v>
      </c>
      <c r="DD267" s="77">
        <v>8896.5159934286567</v>
      </c>
      <c r="DE267" s="77">
        <v>0</v>
      </c>
      <c r="DF267" s="77">
        <v>0</v>
      </c>
      <c r="DG267" s="77">
        <v>0</v>
      </c>
      <c r="DH267" s="77">
        <v>0</v>
      </c>
      <c r="DI267" s="77">
        <v>533.52731185151299</v>
      </c>
      <c r="DJ267" s="77">
        <v>5.6754813388954832E-6</v>
      </c>
      <c r="DL267" s="77">
        <v>0</v>
      </c>
      <c r="DM267" s="77">
        <v>0</v>
      </c>
      <c r="DN267" s="77">
        <v>0</v>
      </c>
      <c r="DO267" s="77">
        <v>0</v>
      </c>
      <c r="DP267" s="77">
        <v>0</v>
      </c>
      <c r="DQ267" s="77">
        <v>0</v>
      </c>
      <c r="DR267" s="77">
        <v>0</v>
      </c>
      <c r="DS267" s="77">
        <v>0</v>
      </c>
      <c r="DT267" s="77">
        <v>0</v>
      </c>
      <c r="DU267" s="77">
        <v>0</v>
      </c>
      <c r="DV267" s="77">
        <v>3.028024302204333E-3</v>
      </c>
      <c r="DW267" s="77">
        <v>3.028024302204333E-3</v>
      </c>
      <c r="GE267" s="77" t="s">
        <v>425</v>
      </c>
      <c r="GF267" s="77" t="s">
        <v>155</v>
      </c>
      <c r="GG267" s="77" t="s">
        <v>424</v>
      </c>
      <c r="GH267" s="77" t="s">
        <v>481</v>
      </c>
      <c r="GI267" s="77">
        <v>2021</v>
      </c>
      <c r="GJ267" s="77" t="s">
        <v>301</v>
      </c>
      <c r="GK267" s="77">
        <v>13469.08781237861</v>
      </c>
      <c r="GL267" s="77">
        <v>306.60199899999998</v>
      </c>
      <c r="GM267" s="77">
        <v>2021</v>
      </c>
      <c r="GN267" s="77" t="s">
        <v>175</v>
      </c>
      <c r="GO267" s="77">
        <v>5.3000000000000005E-2</v>
      </c>
      <c r="GP267" s="77">
        <v>3</v>
      </c>
      <c r="GQ267" s="77">
        <v>0</v>
      </c>
      <c r="GR267" s="77" t="s">
        <v>423</v>
      </c>
      <c r="GS267" s="77">
        <v>5.5966209081309413E-2</v>
      </c>
      <c r="GT267" s="77">
        <v>753.81378464209763</v>
      </c>
      <c r="GU267" s="77">
        <v>5.5966209081309413E-2</v>
      </c>
      <c r="GV267" s="248">
        <v>753.81378464209763</v>
      </c>
      <c r="GW267" s="248">
        <v>0</v>
      </c>
      <c r="GX267" s="77">
        <v>0</v>
      </c>
      <c r="GY267" s="77">
        <v>0</v>
      </c>
      <c r="GZ267" s="77">
        <v>0</v>
      </c>
    </row>
    <row r="268" spans="3:208" x14ac:dyDescent="0.25">
      <c r="C268" s="246"/>
      <c r="D268" s="246"/>
      <c r="E268" s="246"/>
      <c r="F268" s="246"/>
      <c r="G268" s="246"/>
      <c r="H268" s="246"/>
      <c r="I268" s="247"/>
      <c r="J268" s="247"/>
      <c r="K268" s="247"/>
      <c r="L268" s="124"/>
      <c r="M268" s="247"/>
      <c r="N268" s="247"/>
      <c r="O268" s="247"/>
      <c r="P268" s="247"/>
      <c r="Q268" s="247"/>
      <c r="R268" s="247"/>
      <c r="S268" s="247"/>
      <c r="T268" s="247"/>
      <c r="U268" s="247"/>
      <c r="V268" s="247"/>
      <c r="W268" s="247"/>
      <c r="X268" s="247"/>
      <c r="Y268" s="247"/>
      <c r="Z268" s="247"/>
      <c r="AA268" s="247"/>
      <c r="AB268" s="247"/>
      <c r="AC268" s="247"/>
      <c r="AD268" s="247"/>
      <c r="AE268" s="247"/>
      <c r="AF268" s="247"/>
      <c r="AG268" s="247"/>
      <c r="AH268" s="247"/>
      <c r="AI268" s="247"/>
      <c r="AJ268" s="247"/>
      <c r="AS268" s="77" t="s">
        <v>927</v>
      </c>
      <c r="AT268" s="77" t="s">
        <v>155</v>
      </c>
      <c r="AU268" s="77" t="s">
        <v>473</v>
      </c>
      <c r="AV268" s="77">
        <v>2020</v>
      </c>
      <c r="AW268" s="77">
        <v>1</v>
      </c>
      <c r="AX268" s="77">
        <v>0</v>
      </c>
      <c r="AY268" s="77">
        <v>0</v>
      </c>
      <c r="AZ268" s="77">
        <v>3.2057635126200958</v>
      </c>
      <c r="BA268" s="77">
        <v>3.2057635126200958</v>
      </c>
      <c r="BB268" s="77">
        <v>0</v>
      </c>
      <c r="BC268" s="77">
        <v>0</v>
      </c>
      <c r="BD268" s="77">
        <v>0</v>
      </c>
      <c r="BE268" s="77">
        <v>0</v>
      </c>
      <c r="BF268" s="77">
        <v>0</v>
      </c>
      <c r="BG268" s="77">
        <v>0</v>
      </c>
      <c r="BH268" s="77">
        <v>0</v>
      </c>
      <c r="BI268" s="77">
        <v>0</v>
      </c>
      <c r="BJ268" s="77">
        <v>0</v>
      </c>
      <c r="BK268" s="77">
        <v>0</v>
      </c>
      <c r="BL268" s="77">
        <v>0</v>
      </c>
      <c r="BM268" s="77">
        <v>0</v>
      </c>
      <c r="BN268" s="77">
        <v>3.2057635126200958</v>
      </c>
      <c r="BO268" s="77">
        <v>0</v>
      </c>
      <c r="BP268" s="77">
        <v>0</v>
      </c>
      <c r="BQ268" s="77">
        <v>0</v>
      </c>
      <c r="BR268" s="77">
        <v>0</v>
      </c>
      <c r="BS268" s="77">
        <v>0</v>
      </c>
      <c r="BT268" s="77">
        <v>0</v>
      </c>
      <c r="BU268" s="77">
        <v>0</v>
      </c>
      <c r="BV268" s="77">
        <v>0</v>
      </c>
      <c r="BW268" s="77">
        <v>0</v>
      </c>
      <c r="BX268" s="77">
        <v>0</v>
      </c>
      <c r="BY268" s="77">
        <v>0</v>
      </c>
      <c r="CT268" s="77" t="s">
        <v>155</v>
      </c>
      <c r="CU268" s="77" t="s">
        <v>429</v>
      </c>
      <c r="CV268" s="77" t="s">
        <v>439</v>
      </c>
      <c r="CW268" s="77">
        <v>2020</v>
      </c>
      <c r="CX268" s="77">
        <v>0</v>
      </c>
      <c r="CY268" s="77">
        <v>0</v>
      </c>
      <c r="CZ268" s="77">
        <v>0</v>
      </c>
      <c r="DA268" s="77">
        <v>0</v>
      </c>
      <c r="DB268" s="77">
        <v>5.2405583313015427</v>
      </c>
      <c r="DC268" s="77">
        <v>0.69641821681223259</v>
      </c>
      <c r="DD268" s="77">
        <v>2.941964152281018</v>
      </c>
      <c r="DE268" s="77">
        <v>1.6021759622082901</v>
      </c>
      <c r="DF268" s="77">
        <v>0.36068764874241321</v>
      </c>
      <c r="DG268" s="77">
        <v>0</v>
      </c>
      <c r="DH268" s="77">
        <v>0</v>
      </c>
      <c r="DI268" s="77">
        <v>0</v>
      </c>
      <c r="DJ268" s="77">
        <v>3.5447865227514528E-5</v>
      </c>
      <c r="DL268" s="77">
        <v>0</v>
      </c>
      <c r="DM268" s="77">
        <v>1.2785607161850164E-5</v>
      </c>
      <c r="DN268" s="77">
        <v>1.2785607161850164E-5</v>
      </c>
      <c r="DO268" s="77">
        <v>0</v>
      </c>
      <c r="DP268" s="77">
        <v>0</v>
      </c>
      <c r="DQ268" s="77">
        <v>0</v>
      </c>
      <c r="DR268" s="77">
        <v>0</v>
      </c>
      <c r="DS268" s="77">
        <v>0</v>
      </c>
      <c r="DT268" s="77">
        <v>0</v>
      </c>
      <c r="DU268" s="77">
        <v>0</v>
      </c>
      <c r="DV268" s="77">
        <v>0</v>
      </c>
      <c r="DW268" s="77">
        <v>0</v>
      </c>
      <c r="GE268" s="77" t="s">
        <v>427</v>
      </c>
      <c r="GF268" s="77" t="s">
        <v>155</v>
      </c>
      <c r="GG268" s="77" t="s">
        <v>424</v>
      </c>
      <c r="GH268" s="77" t="s">
        <v>481</v>
      </c>
      <c r="GI268" s="77">
        <v>2021</v>
      </c>
      <c r="GJ268" s="77" t="s">
        <v>303</v>
      </c>
      <c r="GK268" s="77">
        <v>7205.5312760250581</v>
      </c>
      <c r="GL268" s="77">
        <v>306.60199899999998</v>
      </c>
      <c r="GM268" s="77">
        <v>2021</v>
      </c>
      <c r="GN268" s="77" t="s">
        <v>175</v>
      </c>
      <c r="GO268" s="77">
        <v>5.3000000000000005E-2</v>
      </c>
      <c r="GP268" s="77">
        <v>3</v>
      </c>
      <c r="GQ268" s="77">
        <v>0</v>
      </c>
      <c r="GR268" s="77" t="s">
        <v>423</v>
      </c>
      <c r="GS268" s="77">
        <v>5.5966209081309413E-2</v>
      </c>
      <c r="GT268" s="77">
        <v>403.2662699359326</v>
      </c>
      <c r="GU268" s="77">
        <v>5.5966209081309413E-2</v>
      </c>
      <c r="GV268" s="248">
        <v>403.2662699359326</v>
      </c>
      <c r="GW268" s="248">
        <v>0</v>
      </c>
      <c r="GX268" s="77">
        <v>0</v>
      </c>
      <c r="GY268" s="77">
        <v>0</v>
      </c>
      <c r="GZ268" s="77">
        <v>0</v>
      </c>
    </row>
    <row r="269" spans="3:208" x14ac:dyDescent="0.25">
      <c r="C269" s="246"/>
      <c r="D269" s="246"/>
      <c r="E269" s="246"/>
      <c r="F269" s="246"/>
      <c r="G269" s="246"/>
      <c r="H269" s="246"/>
      <c r="I269" s="247"/>
      <c r="J269" s="247"/>
      <c r="K269" s="247"/>
      <c r="L269" s="124"/>
      <c r="M269" s="247"/>
      <c r="N269" s="247"/>
      <c r="O269" s="247"/>
      <c r="P269" s="247"/>
      <c r="Q269" s="247"/>
      <c r="R269" s="247"/>
      <c r="S269" s="247"/>
      <c r="T269" s="247"/>
      <c r="U269" s="247"/>
      <c r="V269" s="247"/>
      <c r="W269" s="247"/>
      <c r="X269" s="247"/>
      <c r="Y269" s="247"/>
      <c r="Z269" s="247"/>
      <c r="AA269" s="247"/>
      <c r="AB269" s="247"/>
      <c r="AC269" s="247"/>
      <c r="AD269" s="247"/>
      <c r="AE269" s="247"/>
      <c r="AF269" s="247"/>
      <c r="AG269" s="247"/>
      <c r="AH269" s="247"/>
      <c r="AI269" s="247"/>
      <c r="AJ269" s="247"/>
      <c r="AS269" s="77" t="s">
        <v>927</v>
      </c>
      <c r="AT269" s="77" t="s">
        <v>155</v>
      </c>
      <c r="AU269" s="77" t="s">
        <v>473</v>
      </c>
      <c r="AV269" s="77">
        <v>2021</v>
      </c>
      <c r="AW269" s="77">
        <v>1</v>
      </c>
      <c r="AX269" s="77">
        <v>0</v>
      </c>
      <c r="AY269" s="77">
        <v>0</v>
      </c>
      <c r="AZ269" s="77">
        <v>3.2057635126200958</v>
      </c>
      <c r="BA269" s="77">
        <v>3.2057635126200958</v>
      </c>
      <c r="BB269" s="77">
        <v>0</v>
      </c>
      <c r="BC269" s="77">
        <v>0</v>
      </c>
      <c r="BD269" s="77">
        <v>3.2057635126200958</v>
      </c>
      <c r="BE269" s="77">
        <v>3.2057635126200958</v>
      </c>
      <c r="BF269" s="77">
        <v>0</v>
      </c>
      <c r="BG269" s="77">
        <v>0</v>
      </c>
      <c r="BH269" s="77">
        <v>0</v>
      </c>
      <c r="BI269" s="77">
        <v>0</v>
      </c>
      <c r="BJ269" s="77">
        <v>0</v>
      </c>
      <c r="BK269" s="77">
        <v>0</v>
      </c>
      <c r="BL269" s="77">
        <v>0</v>
      </c>
      <c r="BM269" s="77">
        <v>0</v>
      </c>
      <c r="BN269" s="77">
        <v>3.2057635126200958</v>
      </c>
      <c r="BO269" s="77">
        <v>3.2057635126200958</v>
      </c>
      <c r="BP269" s="77">
        <v>0</v>
      </c>
      <c r="BQ269" s="77">
        <v>0</v>
      </c>
      <c r="BR269" s="77">
        <v>0</v>
      </c>
      <c r="BS269" s="77">
        <v>0</v>
      </c>
      <c r="BT269" s="77">
        <v>0</v>
      </c>
      <c r="BU269" s="77">
        <v>0</v>
      </c>
      <c r="BV269" s="77">
        <v>0</v>
      </c>
      <c r="BW269" s="77">
        <v>0</v>
      </c>
      <c r="BX269" s="77">
        <v>0</v>
      </c>
      <c r="BY269" s="77">
        <v>0</v>
      </c>
      <c r="CT269" s="77" t="s">
        <v>155</v>
      </c>
      <c r="CU269" s="77" t="s">
        <v>429</v>
      </c>
      <c r="CV269" s="77" t="s">
        <v>439</v>
      </c>
      <c r="CW269" s="77">
        <v>2021</v>
      </c>
      <c r="CX269" s="77">
        <v>0</v>
      </c>
      <c r="CY269" s="77">
        <v>0</v>
      </c>
      <c r="CZ269" s="77">
        <v>0</v>
      </c>
      <c r="DA269" s="77">
        <v>0</v>
      </c>
      <c r="DB269" s="77">
        <v>5.2405583313015427</v>
      </c>
      <c r="DC269" s="77">
        <v>0.69641821681223259</v>
      </c>
      <c r="DD269" s="77">
        <v>2.941964152281018</v>
      </c>
      <c r="DE269" s="77">
        <v>1.6021759622082901</v>
      </c>
      <c r="DF269" s="77">
        <v>0.36068764874241321</v>
      </c>
      <c r="DG269" s="77">
        <v>0.36068764874241321</v>
      </c>
      <c r="DH269" s="77">
        <v>0</v>
      </c>
      <c r="DI269" s="77">
        <v>0</v>
      </c>
      <c r="DJ269" s="77">
        <v>3.5447865227514528E-5</v>
      </c>
      <c r="DL269" s="77">
        <v>0</v>
      </c>
      <c r="DM269" s="77">
        <v>1.2785607161850164E-5</v>
      </c>
      <c r="DN269" s="77">
        <v>1.2785607161850164E-5</v>
      </c>
      <c r="DO269" s="77">
        <v>0</v>
      </c>
      <c r="DP269" s="77">
        <v>1.2785607161850164E-5</v>
      </c>
      <c r="DQ269" s="77">
        <v>1.2785607161850164E-5</v>
      </c>
      <c r="DR269" s="77">
        <v>0</v>
      </c>
      <c r="DS269" s="77">
        <v>0</v>
      </c>
      <c r="DT269" s="77">
        <v>0</v>
      </c>
      <c r="DU269" s="77">
        <v>0</v>
      </c>
      <c r="DV269" s="77">
        <v>0</v>
      </c>
      <c r="DW269" s="77">
        <v>0</v>
      </c>
      <c r="GE269" s="77" t="s">
        <v>422</v>
      </c>
      <c r="GF269" s="77" t="s">
        <v>155</v>
      </c>
      <c r="GG269" s="77" t="s">
        <v>424</v>
      </c>
      <c r="GH269" s="77" t="s">
        <v>481</v>
      </c>
      <c r="GI269" s="77">
        <v>2022</v>
      </c>
      <c r="GJ269" s="77" t="s">
        <v>305</v>
      </c>
      <c r="GK269" s="77">
        <v>409.22373582044048</v>
      </c>
      <c r="GL269" s="77">
        <v>306.60199899999998</v>
      </c>
      <c r="GM269" s="77">
        <v>2022</v>
      </c>
      <c r="GN269" s="77" t="s">
        <v>175</v>
      </c>
      <c r="GO269" s="77">
        <v>0.13250000000000001</v>
      </c>
      <c r="GP269" s="77">
        <v>3</v>
      </c>
      <c r="GQ269" s="77">
        <v>0</v>
      </c>
      <c r="GR269" s="77" t="s">
        <v>423</v>
      </c>
      <c r="GS269" s="77">
        <v>0.1527377521613833</v>
      </c>
      <c r="GT269" s="77">
        <v>62.50391354029783</v>
      </c>
      <c r="GU269" s="77">
        <v>0.1527377521613833</v>
      </c>
      <c r="GV269" s="248">
        <v>62.50391354029783</v>
      </c>
      <c r="GW269" s="248">
        <v>0.1527377521613833</v>
      </c>
      <c r="GX269" s="77">
        <v>62.50391354029783</v>
      </c>
      <c r="GY269" s="77">
        <v>0</v>
      </c>
      <c r="GZ269" s="77">
        <v>0</v>
      </c>
    </row>
    <row r="270" spans="3:208" x14ac:dyDescent="0.25">
      <c r="C270" s="246"/>
      <c r="D270" s="246"/>
      <c r="E270" s="246"/>
      <c r="F270" s="246"/>
      <c r="G270" s="246"/>
      <c r="H270" s="246"/>
      <c r="I270" s="247"/>
      <c r="J270" s="247"/>
      <c r="K270" s="247"/>
      <c r="L270" s="124"/>
      <c r="M270" s="247"/>
      <c r="N270" s="247"/>
      <c r="O270" s="247"/>
      <c r="P270" s="247"/>
      <c r="Q270" s="247"/>
      <c r="R270" s="247"/>
      <c r="S270" s="247"/>
      <c r="T270" s="247"/>
      <c r="U270" s="247"/>
      <c r="V270" s="247"/>
      <c r="W270" s="247"/>
      <c r="X270" s="247"/>
      <c r="Y270" s="247"/>
      <c r="Z270" s="247"/>
      <c r="AA270" s="247"/>
      <c r="AB270" s="247"/>
      <c r="AC270" s="247"/>
      <c r="AD270" s="247"/>
      <c r="AE270" s="247"/>
      <c r="AF270" s="247"/>
      <c r="AG270" s="247"/>
      <c r="AH270" s="247"/>
      <c r="AI270" s="247"/>
      <c r="AJ270" s="247"/>
      <c r="AS270" s="77" t="s">
        <v>927</v>
      </c>
      <c r="AT270" s="77" t="s">
        <v>155</v>
      </c>
      <c r="AU270" s="77" t="s">
        <v>473</v>
      </c>
      <c r="AV270" s="77">
        <v>2022</v>
      </c>
      <c r="AW270" s="77">
        <v>0.93457943925233644</v>
      </c>
      <c r="AX270" s="77">
        <v>0</v>
      </c>
      <c r="AY270" s="77">
        <v>0</v>
      </c>
      <c r="AZ270" s="77">
        <v>3.2147006297802774</v>
      </c>
      <c r="BA270" s="77">
        <v>3.2147006297802774</v>
      </c>
      <c r="BB270" s="77">
        <v>0</v>
      </c>
      <c r="BC270" s="77">
        <v>0</v>
      </c>
      <c r="BD270" s="77">
        <v>3.2147006297802774</v>
      </c>
      <c r="BE270" s="77">
        <v>3.2147006297802774</v>
      </c>
      <c r="BF270" s="77">
        <v>0</v>
      </c>
      <c r="BG270" s="77">
        <v>0</v>
      </c>
      <c r="BH270" s="77">
        <v>3.0799536263330713</v>
      </c>
      <c r="BI270" s="77">
        <v>3.0799536263330713</v>
      </c>
      <c r="BJ270" s="77">
        <v>0</v>
      </c>
      <c r="BK270" s="77">
        <v>0</v>
      </c>
      <c r="BL270" s="77">
        <v>0</v>
      </c>
      <c r="BM270" s="77">
        <v>0</v>
      </c>
      <c r="BN270" s="77">
        <v>3.0043931119441845</v>
      </c>
      <c r="BO270" s="77">
        <v>3.0043931119441845</v>
      </c>
      <c r="BP270" s="77">
        <v>2.878461333021562</v>
      </c>
      <c r="BQ270" s="77">
        <v>0</v>
      </c>
      <c r="BR270" s="77">
        <v>0</v>
      </c>
      <c r="BS270" s="77">
        <v>0</v>
      </c>
      <c r="BT270" s="77">
        <v>0</v>
      </c>
      <c r="BU270" s="77">
        <v>0</v>
      </c>
      <c r="BV270" s="77">
        <v>3.0799536263330713</v>
      </c>
      <c r="BW270" s="77">
        <v>2.878461333021562</v>
      </c>
      <c r="BX270" s="77">
        <v>3.0799536263330713</v>
      </c>
      <c r="BY270" s="77">
        <v>2.878461333021562</v>
      </c>
      <c r="CT270" s="77" t="s">
        <v>155</v>
      </c>
      <c r="CU270" s="77" t="s">
        <v>429</v>
      </c>
      <c r="CV270" s="77" t="s">
        <v>439</v>
      </c>
      <c r="CW270" s="77">
        <v>2022</v>
      </c>
      <c r="CX270" s="77">
        <v>0</v>
      </c>
      <c r="CY270" s="77">
        <v>0</v>
      </c>
      <c r="CZ270" s="77">
        <v>0</v>
      </c>
      <c r="DA270" s="77">
        <v>0</v>
      </c>
      <c r="DB270" s="77">
        <v>5.2405583313015427</v>
      </c>
      <c r="DC270" s="77">
        <v>0.69641821681223259</v>
      </c>
      <c r="DD270" s="77">
        <v>2.941964152281018</v>
      </c>
      <c r="DE270" s="77">
        <v>1.6021759622082901</v>
      </c>
      <c r="DF270" s="77">
        <v>0.36068764874241321</v>
      </c>
      <c r="DG270" s="77">
        <v>0.36068764874241321</v>
      </c>
      <c r="DH270" s="77">
        <v>0.36068764874241321</v>
      </c>
      <c r="DI270" s="77">
        <v>0</v>
      </c>
      <c r="DJ270" s="77">
        <v>3.5447865227514528E-5</v>
      </c>
      <c r="DL270" s="77">
        <v>0</v>
      </c>
      <c r="DM270" s="77">
        <v>1.2785607161850164E-5</v>
      </c>
      <c r="DN270" s="77">
        <v>1.2785607161850164E-5</v>
      </c>
      <c r="DO270" s="77">
        <v>0</v>
      </c>
      <c r="DP270" s="77">
        <v>1.2785607161850164E-5</v>
      </c>
      <c r="DQ270" s="77">
        <v>1.2785607161850164E-5</v>
      </c>
      <c r="DR270" s="77">
        <v>0</v>
      </c>
      <c r="DS270" s="77">
        <v>1.2785607161850164E-5</v>
      </c>
      <c r="DT270" s="77">
        <v>1.2785607161850164E-5</v>
      </c>
      <c r="DU270" s="77">
        <v>0</v>
      </c>
      <c r="DV270" s="77">
        <v>0</v>
      </c>
      <c r="DW270" s="77">
        <v>0</v>
      </c>
      <c r="GE270" s="77" t="s">
        <v>425</v>
      </c>
      <c r="GF270" s="77" t="s">
        <v>155</v>
      </c>
      <c r="GG270" s="77" t="s">
        <v>424</v>
      </c>
      <c r="GH270" s="77" t="s">
        <v>481</v>
      </c>
      <c r="GI270" s="77">
        <v>2022</v>
      </c>
      <c r="GJ270" s="77" t="s">
        <v>301</v>
      </c>
      <c r="GK270" s="77">
        <v>13469.08781237861</v>
      </c>
      <c r="GL270" s="77">
        <v>306.60199899999998</v>
      </c>
      <c r="GM270" s="77">
        <v>2022</v>
      </c>
      <c r="GN270" s="77" t="s">
        <v>175</v>
      </c>
      <c r="GO270" s="77">
        <v>5.3000000000000005E-2</v>
      </c>
      <c r="GP270" s="77">
        <v>3</v>
      </c>
      <c r="GQ270" s="77">
        <v>0</v>
      </c>
      <c r="GR270" s="77" t="s">
        <v>423</v>
      </c>
      <c r="GS270" s="77">
        <v>5.5966209081309413E-2</v>
      </c>
      <c r="GT270" s="77">
        <v>753.81378464209763</v>
      </c>
      <c r="GU270" s="77">
        <v>5.5966209081309413E-2</v>
      </c>
      <c r="GV270" s="248">
        <v>753.81378464209763</v>
      </c>
      <c r="GW270" s="248">
        <v>5.5966209081309413E-2</v>
      </c>
      <c r="GX270" s="77">
        <v>753.81378464209763</v>
      </c>
      <c r="GY270" s="77">
        <v>0</v>
      </c>
      <c r="GZ270" s="77">
        <v>0</v>
      </c>
    </row>
    <row r="271" spans="3:208" x14ac:dyDescent="0.25">
      <c r="C271" s="246"/>
      <c r="D271" s="246"/>
      <c r="E271" s="246"/>
      <c r="F271" s="246"/>
      <c r="G271" s="246"/>
      <c r="H271" s="246"/>
      <c r="I271" s="247"/>
      <c r="J271" s="247"/>
      <c r="K271" s="247"/>
      <c r="L271" s="124"/>
      <c r="M271" s="247"/>
      <c r="N271" s="247"/>
      <c r="O271" s="247"/>
      <c r="P271" s="247"/>
      <c r="Q271" s="247"/>
      <c r="R271" s="247"/>
      <c r="S271" s="247"/>
      <c r="T271" s="247"/>
      <c r="U271" s="247"/>
      <c r="V271" s="247"/>
      <c r="W271" s="247"/>
      <c r="X271" s="247"/>
      <c r="Y271" s="247"/>
      <c r="Z271" s="247"/>
      <c r="AA271" s="247"/>
      <c r="AB271" s="247"/>
      <c r="AC271" s="247"/>
      <c r="AD271" s="247"/>
      <c r="AE271" s="247"/>
      <c r="AF271" s="247"/>
      <c r="AG271" s="247"/>
      <c r="AH271" s="247"/>
      <c r="AI271" s="247"/>
      <c r="AJ271" s="247"/>
      <c r="AS271" s="77" t="s">
        <v>927</v>
      </c>
      <c r="AT271" s="77" t="s">
        <v>155</v>
      </c>
      <c r="AU271" s="77" t="s">
        <v>473</v>
      </c>
      <c r="AV271" s="77">
        <v>2023</v>
      </c>
      <c r="AW271" s="77">
        <v>0.87343872827321156</v>
      </c>
      <c r="AX271" s="77">
        <v>0</v>
      </c>
      <c r="AY271" s="77">
        <v>0</v>
      </c>
      <c r="AZ271" s="77">
        <v>0</v>
      </c>
      <c r="BA271" s="77">
        <v>0</v>
      </c>
      <c r="BB271" s="77">
        <v>0</v>
      </c>
      <c r="BC271" s="77">
        <v>0</v>
      </c>
      <c r="BD271" s="77">
        <v>3.3336043410043272</v>
      </c>
      <c r="BE271" s="77">
        <v>3.3336043410043272</v>
      </c>
      <c r="BF271" s="77">
        <v>0</v>
      </c>
      <c r="BG271" s="77">
        <v>0</v>
      </c>
      <c r="BH271" s="77">
        <v>3.1938667787104693</v>
      </c>
      <c r="BI271" s="77">
        <v>3.1938667787104693</v>
      </c>
      <c r="BJ271" s="77">
        <v>0</v>
      </c>
      <c r="BK271" s="77">
        <v>0</v>
      </c>
      <c r="BL271" s="77">
        <v>3.1938667787104693</v>
      </c>
      <c r="BM271" s="77">
        <v>3.1938667787104693</v>
      </c>
      <c r="BN271" s="77">
        <v>0</v>
      </c>
      <c r="BO271" s="77">
        <v>2.911699136172877</v>
      </c>
      <c r="BP271" s="77">
        <v>2.789646937470931</v>
      </c>
      <c r="BQ271" s="77">
        <v>2.789646937470931</v>
      </c>
      <c r="BR271" s="77">
        <v>0</v>
      </c>
      <c r="BS271" s="77">
        <v>0</v>
      </c>
      <c r="BT271" s="77">
        <v>0</v>
      </c>
      <c r="BU271" s="77">
        <v>0</v>
      </c>
      <c r="BV271" s="77">
        <v>3.1938667787104693</v>
      </c>
      <c r="BW271" s="77">
        <v>2.789646937470931</v>
      </c>
      <c r="BX271" s="77">
        <v>3.1938667787104693</v>
      </c>
      <c r="BY271" s="77">
        <v>2.789646937470931</v>
      </c>
      <c r="CT271" s="77" t="s">
        <v>155</v>
      </c>
      <c r="CU271" s="77" t="s">
        <v>429</v>
      </c>
      <c r="CV271" s="77" t="s">
        <v>439</v>
      </c>
      <c r="CW271" s="77">
        <v>2023</v>
      </c>
      <c r="CX271" s="77">
        <v>0</v>
      </c>
      <c r="CY271" s="77">
        <v>0</v>
      </c>
      <c r="CZ271" s="77">
        <v>0</v>
      </c>
      <c r="DA271" s="77">
        <v>0</v>
      </c>
      <c r="DB271" s="77">
        <v>5.4750346070077676</v>
      </c>
      <c r="DC271" s="77">
        <v>0.71896016785821359</v>
      </c>
      <c r="DD271" s="77">
        <v>3.0714971986151052</v>
      </c>
      <c r="DE271" s="77">
        <v>1.684577240534447</v>
      </c>
      <c r="DF271" s="77">
        <v>0</v>
      </c>
      <c r="DG271" s="77">
        <v>0.37599181639994961</v>
      </c>
      <c r="DH271" s="77">
        <v>0.37599181639994961</v>
      </c>
      <c r="DI271" s="77">
        <v>0.37599181639994961</v>
      </c>
      <c r="DJ271" s="77">
        <v>3.5447865227514528E-5</v>
      </c>
      <c r="DL271" s="77">
        <v>0</v>
      </c>
      <c r="DM271" s="77">
        <v>0</v>
      </c>
      <c r="DN271" s="77">
        <v>0</v>
      </c>
      <c r="DO271" s="77">
        <v>0</v>
      </c>
      <c r="DP271" s="77">
        <v>1.3328107234393801E-5</v>
      </c>
      <c r="DQ271" s="77">
        <v>1.3328107234393801E-5</v>
      </c>
      <c r="DR271" s="77">
        <v>0</v>
      </c>
      <c r="DS271" s="77">
        <v>1.3328107234393801E-5</v>
      </c>
      <c r="DT271" s="77">
        <v>1.3328107234393801E-5</v>
      </c>
      <c r="DU271" s="77">
        <v>0</v>
      </c>
      <c r="DV271" s="77">
        <v>1.3328107234393801E-5</v>
      </c>
      <c r="DW271" s="77">
        <v>1.3328107234393801E-5</v>
      </c>
      <c r="GE271" s="77" t="s">
        <v>427</v>
      </c>
      <c r="GF271" s="77" t="s">
        <v>155</v>
      </c>
      <c r="GG271" s="77" t="s">
        <v>424</v>
      </c>
      <c r="GH271" s="77" t="s">
        <v>481</v>
      </c>
      <c r="GI271" s="77">
        <v>2022</v>
      </c>
      <c r="GJ271" s="77" t="s">
        <v>303</v>
      </c>
      <c r="GK271" s="77">
        <v>7205.5312760250581</v>
      </c>
      <c r="GL271" s="77">
        <v>306.60199899999998</v>
      </c>
      <c r="GM271" s="77">
        <v>2022</v>
      </c>
      <c r="GN271" s="77" t="s">
        <v>175</v>
      </c>
      <c r="GO271" s="77">
        <v>5.3000000000000005E-2</v>
      </c>
      <c r="GP271" s="77">
        <v>3</v>
      </c>
      <c r="GQ271" s="77">
        <v>0</v>
      </c>
      <c r="GR271" s="77" t="s">
        <v>423</v>
      </c>
      <c r="GS271" s="77">
        <v>5.5966209081309413E-2</v>
      </c>
      <c r="GT271" s="77">
        <v>403.2662699359326</v>
      </c>
      <c r="GU271" s="77">
        <v>5.5966209081309413E-2</v>
      </c>
      <c r="GV271" s="248">
        <v>403.2662699359326</v>
      </c>
      <c r="GW271" s="248">
        <v>5.5966209081309413E-2</v>
      </c>
      <c r="GX271" s="77">
        <v>403.2662699359326</v>
      </c>
      <c r="GY271" s="77">
        <v>0</v>
      </c>
      <c r="GZ271" s="77">
        <v>0</v>
      </c>
    </row>
    <row r="272" spans="3:208" x14ac:dyDescent="0.25">
      <c r="C272" s="246"/>
      <c r="D272" s="246"/>
      <c r="E272" s="246"/>
      <c r="F272" s="246"/>
      <c r="G272" s="246"/>
      <c r="H272" s="246"/>
      <c r="I272" s="247"/>
      <c r="J272" s="247"/>
      <c r="K272" s="247"/>
      <c r="L272" s="124"/>
      <c r="M272" s="247"/>
      <c r="N272" s="247"/>
      <c r="O272" s="247"/>
      <c r="P272" s="247"/>
      <c r="Q272" s="247"/>
      <c r="R272" s="247"/>
      <c r="S272" s="247"/>
      <c r="T272" s="247"/>
      <c r="U272" s="247"/>
      <c r="V272" s="247"/>
      <c r="W272" s="247"/>
      <c r="X272" s="247"/>
      <c r="Y272" s="247"/>
      <c r="Z272" s="247"/>
      <c r="AA272" s="247"/>
      <c r="AB272" s="247"/>
      <c r="AC272" s="247"/>
      <c r="AD272" s="247"/>
      <c r="AE272" s="247"/>
      <c r="AF272" s="247"/>
      <c r="AG272" s="247"/>
      <c r="AH272" s="247"/>
      <c r="AI272" s="247"/>
      <c r="AJ272" s="247"/>
      <c r="AS272" s="77" t="s">
        <v>927</v>
      </c>
      <c r="AT272" s="77" t="s">
        <v>155</v>
      </c>
      <c r="AU272" s="77" t="s">
        <v>473</v>
      </c>
      <c r="AV272" s="77">
        <v>2024</v>
      </c>
      <c r="AW272" s="77">
        <v>0.81629787689085187</v>
      </c>
      <c r="AX272" s="77">
        <v>0</v>
      </c>
      <c r="AY272" s="77">
        <v>0</v>
      </c>
      <c r="AZ272" s="77">
        <v>0</v>
      </c>
      <c r="BA272" s="77">
        <v>0</v>
      </c>
      <c r="BB272" s="77">
        <v>0</v>
      </c>
      <c r="BC272" s="77">
        <v>0</v>
      </c>
      <c r="BD272" s="77">
        <v>0</v>
      </c>
      <c r="BE272" s="77">
        <v>0</v>
      </c>
      <c r="BF272" s="77">
        <v>0</v>
      </c>
      <c r="BG272" s="77">
        <v>0</v>
      </c>
      <c r="BH272" s="77">
        <v>3.1938667787104693</v>
      </c>
      <c r="BI272" s="77">
        <v>3.1938667787104693</v>
      </c>
      <c r="BJ272" s="77">
        <v>0</v>
      </c>
      <c r="BK272" s="77">
        <v>0</v>
      </c>
      <c r="BL272" s="77">
        <v>3.1938667787104693</v>
      </c>
      <c r="BM272" s="77">
        <v>3.1938667787104693</v>
      </c>
      <c r="BN272" s="77">
        <v>0</v>
      </c>
      <c r="BO272" s="77">
        <v>0</v>
      </c>
      <c r="BP272" s="77">
        <v>2.6071466705335804</v>
      </c>
      <c r="BQ272" s="77">
        <v>2.6071466705335804</v>
      </c>
      <c r="BR272" s="77">
        <v>0</v>
      </c>
      <c r="BS272" s="77">
        <v>0</v>
      </c>
      <c r="BT272" s="77">
        <v>0</v>
      </c>
      <c r="BU272" s="77">
        <v>0</v>
      </c>
      <c r="BV272" s="77">
        <v>3.1938667787104693</v>
      </c>
      <c r="BW272" s="77">
        <v>2.6071466705335804</v>
      </c>
      <c r="BX272" s="77">
        <v>3.1938667787104693</v>
      </c>
      <c r="BY272" s="77">
        <v>2.6071466705335804</v>
      </c>
      <c r="CT272" s="77" t="s">
        <v>155</v>
      </c>
      <c r="CU272" s="77" t="s">
        <v>429</v>
      </c>
      <c r="CV272" s="77" t="s">
        <v>439</v>
      </c>
      <c r="CW272" s="77">
        <v>2024</v>
      </c>
      <c r="CX272" s="77">
        <v>0</v>
      </c>
      <c r="CY272" s="77">
        <v>0</v>
      </c>
      <c r="CZ272" s="77">
        <v>0</v>
      </c>
      <c r="DA272" s="77">
        <v>0</v>
      </c>
      <c r="DB272" s="77">
        <v>5.4750346070077676</v>
      </c>
      <c r="DC272" s="77">
        <v>0.71896016785821359</v>
      </c>
      <c r="DD272" s="77">
        <v>3.0714971986151052</v>
      </c>
      <c r="DE272" s="77">
        <v>1.684577240534447</v>
      </c>
      <c r="DF272" s="77">
        <v>0</v>
      </c>
      <c r="DG272" s="77">
        <v>0</v>
      </c>
      <c r="DH272" s="77">
        <v>0.37599181639994961</v>
      </c>
      <c r="DI272" s="77">
        <v>0.37599181639994961</v>
      </c>
      <c r="DJ272" s="77">
        <v>3.5447865227514528E-5</v>
      </c>
      <c r="DL272" s="77">
        <v>0</v>
      </c>
      <c r="DM272" s="77">
        <v>0</v>
      </c>
      <c r="DN272" s="77">
        <v>0</v>
      </c>
      <c r="DO272" s="77">
        <v>0</v>
      </c>
      <c r="DP272" s="77">
        <v>0</v>
      </c>
      <c r="DQ272" s="77">
        <v>0</v>
      </c>
      <c r="DR272" s="77">
        <v>0</v>
      </c>
      <c r="DS272" s="77">
        <v>1.3328107234393801E-5</v>
      </c>
      <c r="DT272" s="77">
        <v>1.3328107234393801E-5</v>
      </c>
      <c r="DU272" s="77">
        <v>0</v>
      </c>
      <c r="DV272" s="77">
        <v>1.3328107234393801E-5</v>
      </c>
      <c r="DW272" s="77">
        <v>1.3328107234393801E-5</v>
      </c>
      <c r="GE272" s="77" t="s">
        <v>422</v>
      </c>
      <c r="GF272" s="77" t="s">
        <v>155</v>
      </c>
      <c r="GG272" s="77" t="s">
        <v>424</v>
      </c>
      <c r="GH272" s="77" t="s">
        <v>481</v>
      </c>
      <c r="GI272" s="77">
        <v>2023</v>
      </c>
      <c r="GJ272" s="77" t="s">
        <v>305</v>
      </c>
      <c r="GK272" s="77">
        <v>428.60232122030828</v>
      </c>
      <c r="GL272" s="77">
        <v>306.60199899999998</v>
      </c>
      <c r="GM272" s="77">
        <v>2023</v>
      </c>
      <c r="GN272" s="77" t="s">
        <v>175</v>
      </c>
      <c r="GO272" s="77">
        <v>0.13250000000000001</v>
      </c>
      <c r="GP272" s="77">
        <v>3</v>
      </c>
      <c r="GQ272" s="77">
        <v>0</v>
      </c>
      <c r="GR272" s="77" t="s">
        <v>423</v>
      </c>
      <c r="GS272" s="77">
        <v>0</v>
      </c>
      <c r="GT272" s="77">
        <v>0</v>
      </c>
      <c r="GU272" s="77">
        <v>0.1527377521613833</v>
      </c>
      <c r="GV272" s="248">
        <v>65.463755114341041</v>
      </c>
      <c r="GW272" s="248">
        <v>0.1527377521613833</v>
      </c>
      <c r="GX272" s="77">
        <v>65.463755114341041</v>
      </c>
      <c r="GY272" s="77">
        <v>0.1527377521613833</v>
      </c>
      <c r="GZ272" s="77">
        <v>65.463755114341041</v>
      </c>
    </row>
    <row r="273" spans="3:208" x14ac:dyDescent="0.25">
      <c r="C273" s="246"/>
      <c r="D273" s="246"/>
      <c r="E273" s="246"/>
      <c r="F273" s="246"/>
      <c r="G273" s="246"/>
      <c r="H273" s="246"/>
      <c r="I273" s="247"/>
      <c r="J273" s="247"/>
      <c r="K273" s="247"/>
      <c r="L273" s="124"/>
      <c r="M273" s="247"/>
      <c r="N273" s="247"/>
      <c r="O273" s="247"/>
      <c r="P273" s="247"/>
      <c r="Q273" s="247"/>
      <c r="R273" s="247"/>
      <c r="S273" s="247"/>
      <c r="T273" s="247"/>
      <c r="U273" s="247"/>
      <c r="V273" s="247"/>
      <c r="W273" s="247"/>
      <c r="X273" s="247"/>
      <c r="Y273" s="247"/>
      <c r="Z273" s="247"/>
      <c r="AA273" s="247"/>
      <c r="AB273" s="247"/>
      <c r="AC273" s="247"/>
      <c r="AD273" s="247"/>
      <c r="AE273" s="247"/>
      <c r="AF273" s="247"/>
      <c r="AG273" s="247"/>
      <c r="AH273" s="247"/>
      <c r="AI273" s="247"/>
      <c r="AJ273" s="247"/>
      <c r="AS273" s="77" t="s">
        <v>927</v>
      </c>
      <c r="AT273" s="77" t="s">
        <v>155</v>
      </c>
      <c r="AU273" s="77" t="s">
        <v>473</v>
      </c>
      <c r="AV273" s="77">
        <v>2025</v>
      </c>
      <c r="AW273" s="77">
        <v>0.76289521204752508</v>
      </c>
      <c r="AX273" s="77">
        <v>0</v>
      </c>
      <c r="AY273" s="77">
        <v>0</v>
      </c>
      <c r="AZ273" s="77">
        <v>0</v>
      </c>
      <c r="BA273" s="77">
        <v>0</v>
      </c>
      <c r="BB273" s="77">
        <v>0</v>
      </c>
      <c r="BC273" s="77">
        <v>0</v>
      </c>
      <c r="BD273" s="77">
        <v>0</v>
      </c>
      <c r="BE273" s="77">
        <v>0</v>
      </c>
      <c r="BF273" s="77">
        <v>0</v>
      </c>
      <c r="BG273" s="77">
        <v>0</v>
      </c>
      <c r="BH273" s="77">
        <v>0</v>
      </c>
      <c r="BI273" s="77">
        <v>0</v>
      </c>
      <c r="BJ273" s="77">
        <v>0</v>
      </c>
      <c r="BK273" s="77">
        <v>0</v>
      </c>
      <c r="BL273" s="77">
        <v>3.1938667787104693</v>
      </c>
      <c r="BM273" s="77">
        <v>3.1938667787104693</v>
      </c>
      <c r="BN273" s="77">
        <v>0</v>
      </c>
      <c r="BO273" s="77">
        <v>0</v>
      </c>
      <c r="BP273" s="77">
        <v>0</v>
      </c>
      <c r="BQ273" s="77">
        <v>2.4365856733958693</v>
      </c>
      <c r="BR273" s="77">
        <v>0</v>
      </c>
      <c r="BS273" s="77">
        <v>0</v>
      </c>
      <c r="BT273" s="77">
        <v>0</v>
      </c>
      <c r="BU273" s="77">
        <v>0</v>
      </c>
      <c r="BV273" s="77">
        <v>0</v>
      </c>
      <c r="BW273" s="77">
        <v>0</v>
      </c>
      <c r="BX273" s="77">
        <v>0</v>
      </c>
      <c r="BY273" s="77">
        <v>0</v>
      </c>
      <c r="CT273" s="77" t="s">
        <v>155</v>
      </c>
      <c r="CU273" s="77" t="s">
        <v>429</v>
      </c>
      <c r="CV273" s="77" t="s">
        <v>439</v>
      </c>
      <c r="CW273" s="77">
        <v>2025</v>
      </c>
      <c r="CX273" s="77">
        <v>0</v>
      </c>
      <c r="CY273" s="77">
        <v>0</v>
      </c>
      <c r="CZ273" s="77">
        <v>0</v>
      </c>
      <c r="DA273" s="77">
        <v>0</v>
      </c>
      <c r="DB273" s="77">
        <v>5.4750346070077676</v>
      </c>
      <c r="DC273" s="77">
        <v>0.71896016785821359</v>
      </c>
      <c r="DD273" s="77">
        <v>3.0714971986151052</v>
      </c>
      <c r="DE273" s="77">
        <v>1.684577240534447</v>
      </c>
      <c r="DF273" s="77">
        <v>0</v>
      </c>
      <c r="DG273" s="77">
        <v>0</v>
      </c>
      <c r="DH273" s="77">
        <v>0</v>
      </c>
      <c r="DI273" s="77">
        <v>0.37599181639994961</v>
      </c>
      <c r="DJ273" s="77">
        <v>3.5447865227514528E-5</v>
      </c>
      <c r="DL273" s="77">
        <v>0</v>
      </c>
      <c r="DM273" s="77">
        <v>0</v>
      </c>
      <c r="DN273" s="77">
        <v>0</v>
      </c>
      <c r="DO273" s="77">
        <v>0</v>
      </c>
      <c r="DP273" s="77">
        <v>0</v>
      </c>
      <c r="DQ273" s="77">
        <v>0</v>
      </c>
      <c r="DR273" s="77">
        <v>0</v>
      </c>
      <c r="DS273" s="77">
        <v>0</v>
      </c>
      <c r="DT273" s="77">
        <v>0</v>
      </c>
      <c r="DU273" s="77">
        <v>0</v>
      </c>
      <c r="DV273" s="77">
        <v>1.3328107234393801E-5</v>
      </c>
      <c r="DW273" s="77">
        <v>1.3328107234393801E-5</v>
      </c>
      <c r="GE273" s="77" t="s">
        <v>425</v>
      </c>
      <c r="GF273" s="77" t="s">
        <v>155</v>
      </c>
      <c r="GG273" s="77" t="s">
        <v>424</v>
      </c>
      <c r="GH273" s="77" t="s">
        <v>481</v>
      </c>
      <c r="GI273" s="77">
        <v>2023</v>
      </c>
      <c r="GJ273" s="77" t="s">
        <v>301</v>
      </c>
      <c r="GK273" s="77">
        <v>13939.56097345711</v>
      </c>
      <c r="GL273" s="77">
        <v>306.60199899999998</v>
      </c>
      <c r="GM273" s="77">
        <v>2023</v>
      </c>
      <c r="GN273" s="77" t="s">
        <v>175</v>
      </c>
      <c r="GO273" s="77">
        <v>5.3000000000000005E-2</v>
      </c>
      <c r="GP273" s="77">
        <v>3</v>
      </c>
      <c r="GQ273" s="77">
        <v>0</v>
      </c>
      <c r="GR273" s="77" t="s">
        <v>423</v>
      </c>
      <c r="GS273" s="77">
        <v>0</v>
      </c>
      <c r="GT273" s="77">
        <v>0</v>
      </c>
      <c r="GU273" s="77">
        <v>5.5966209081309413E-2</v>
      </c>
      <c r="GV273" s="248">
        <v>780.14438394216154</v>
      </c>
      <c r="GW273" s="248">
        <v>5.5966209081309413E-2</v>
      </c>
      <c r="GX273" s="77">
        <v>780.14438394216154</v>
      </c>
      <c r="GY273" s="77">
        <v>5.5966209081309413E-2</v>
      </c>
      <c r="GZ273" s="77">
        <v>780.14438394216154</v>
      </c>
    </row>
    <row r="274" spans="3:208" x14ac:dyDescent="0.25">
      <c r="C274" s="246"/>
      <c r="D274" s="246"/>
      <c r="E274" s="246"/>
      <c r="F274" s="246"/>
      <c r="G274" s="246"/>
      <c r="H274" s="246"/>
      <c r="I274" s="247"/>
      <c r="J274" s="247"/>
      <c r="K274" s="247"/>
      <c r="L274" s="124"/>
      <c r="M274" s="247"/>
      <c r="N274" s="247"/>
      <c r="O274" s="247"/>
      <c r="P274" s="247"/>
      <c r="Q274" s="247"/>
      <c r="R274" s="247"/>
      <c r="S274" s="247"/>
      <c r="T274" s="247"/>
      <c r="U274" s="247"/>
      <c r="V274" s="247"/>
      <c r="W274" s="247"/>
      <c r="X274" s="247"/>
      <c r="Y274" s="247"/>
      <c r="Z274" s="247"/>
      <c r="AA274" s="247"/>
      <c r="AB274" s="247"/>
      <c r="AC274" s="247"/>
      <c r="AD274" s="247"/>
      <c r="AE274" s="247"/>
      <c r="AF274" s="247"/>
      <c r="AG274" s="247"/>
      <c r="AH274" s="247"/>
      <c r="AI274" s="247"/>
      <c r="AJ274" s="247"/>
      <c r="AS274" s="77" t="s">
        <v>927</v>
      </c>
      <c r="AT274" s="77" t="s">
        <v>155</v>
      </c>
      <c r="AU274" s="77" t="s">
        <v>475</v>
      </c>
      <c r="AV274" s="77">
        <v>2020</v>
      </c>
      <c r="AW274" s="77">
        <v>1</v>
      </c>
      <c r="AX274" s="77">
        <v>0</v>
      </c>
      <c r="AY274" s="77">
        <v>0</v>
      </c>
      <c r="AZ274" s="77">
        <v>1.6701860595156157</v>
      </c>
      <c r="BA274" s="77">
        <v>1.6701860595156157</v>
      </c>
      <c r="BB274" s="77">
        <v>0</v>
      </c>
      <c r="BC274" s="77">
        <v>0</v>
      </c>
      <c r="BD274" s="77">
        <v>0</v>
      </c>
      <c r="BE274" s="77">
        <v>0</v>
      </c>
      <c r="BF274" s="77">
        <v>0</v>
      </c>
      <c r="BG274" s="77">
        <v>0</v>
      </c>
      <c r="BH274" s="77">
        <v>0</v>
      </c>
      <c r="BI274" s="77">
        <v>0</v>
      </c>
      <c r="BJ274" s="77">
        <v>0</v>
      </c>
      <c r="BK274" s="77">
        <v>0</v>
      </c>
      <c r="BL274" s="77">
        <v>0</v>
      </c>
      <c r="BM274" s="77">
        <v>0</v>
      </c>
      <c r="BN274" s="77">
        <v>1.6701860595156157</v>
      </c>
      <c r="BO274" s="77">
        <v>0</v>
      </c>
      <c r="BP274" s="77">
        <v>0</v>
      </c>
      <c r="BQ274" s="77">
        <v>0</v>
      </c>
      <c r="BR274" s="77">
        <v>0</v>
      </c>
      <c r="BS274" s="77">
        <v>0</v>
      </c>
      <c r="BT274" s="77">
        <v>0</v>
      </c>
      <c r="BU274" s="77">
        <v>0</v>
      </c>
      <c r="BV274" s="77">
        <v>0</v>
      </c>
      <c r="BW274" s="77">
        <v>0</v>
      </c>
      <c r="BX274" s="77">
        <v>0</v>
      </c>
      <c r="BY274" s="77">
        <v>0</v>
      </c>
      <c r="CT274" s="77" t="s">
        <v>155</v>
      </c>
      <c r="CU274" s="77" t="s">
        <v>429</v>
      </c>
      <c r="CV274" s="77" t="s">
        <v>446</v>
      </c>
      <c r="CW274" s="77">
        <v>2020</v>
      </c>
      <c r="CX274" s="77">
        <v>0</v>
      </c>
      <c r="CY274" s="77">
        <v>0</v>
      </c>
      <c r="CZ274" s="77">
        <v>0</v>
      </c>
      <c r="DA274" s="77">
        <v>0</v>
      </c>
      <c r="DB274" s="77">
        <v>7.7900575334948541E-2</v>
      </c>
      <c r="DC274" s="77">
        <v>3.6425060683954492E-2</v>
      </c>
      <c r="DD274" s="77">
        <v>1.5808724525432441E-3</v>
      </c>
      <c r="DE274" s="77">
        <v>3.9894642198450757E-2</v>
      </c>
      <c r="DF274" s="77">
        <v>7.8847092159216297E-3</v>
      </c>
      <c r="DG274" s="77">
        <v>0</v>
      </c>
      <c r="DH274" s="77">
        <v>0</v>
      </c>
      <c r="DI274" s="77">
        <v>0</v>
      </c>
      <c r="DJ274" s="77">
        <v>2.1309895440522718E-3</v>
      </c>
      <c r="DL274" s="77">
        <v>0</v>
      </c>
      <c r="DM274" s="77">
        <v>1.680223289702158E-5</v>
      </c>
      <c r="DN274" s="77">
        <v>1.680223289702158E-5</v>
      </c>
      <c r="DO274" s="77">
        <v>0</v>
      </c>
      <c r="DP274" s="77">
        <v>0</v>
      </c>
      <c r="DQ274" s="77">
        <v>0</v>
      </c>
      <c r="DR274" s="77">
        <v>0</v>
      </c>
      <c r="DS274" s="77">
        <v>0</v>
      </c>
      <c r="DT274" s="77">
        <v>0</v>
      </c>
      <c r="DU274" s="77">
        <v>0</v>
      </c>
      <c r="DV274" s="77">
        <v>0</v>
      </c>
      <c r="DW274" s="77">
        <v>0</v>
      </c>
      <c r="GE274" s="77" t="s">
        <v>427</v>
      </c>
      <c r="GF274" s="77" t="s">
        <v>155</v>
      </c>
      <c r="GG274" s="77" t="s">
        <v>424</v>
      </c>
      <c r="GH274" s="77" t="s">
        <v>481</v>
      </c>
      <c r="GI274" s="77">
        <v>2023</v>
      </c>
      <c r="GJ274" s="77" t="s">
        <v>303</v>
      </c>
      <c r="GK274" s="77">
        <v>7467.8148194521082</v>
      </c>
      <c r="GL274" s="77">
        <v>306.60199899999998</v>
      </c>
      <c r="GM274" s="77">
        <v>2023</v>
      </c>
      <c r="GN274" s="77" t="s">
        <v>175</v>
      </c>
      <c r="GO274" s="77">
        <v>5.3000000000000005E-2</v>
      </c>
      <c r="GP274" s="77">
        <v>3</v>
      </c>
      <c r="GQ274" s="77">
        <v>0</v>
      </c>
      <c r="GR274" s="77" t="s">
        <v>423</v>
      </c>
      <c r="GS274" s="77">
        <v>0</v>
      </c>
      <c r="GT274" s="77">
        <v>0</v>
      </c>
      <c r="GU274" s="77">
        <v>5.5966209081309413E-2</v>
      </c>
      <c r="GV274" s="248">
        <v>417.94528556595759</v>
      </c>
      <c r="GW274" s="248">
        <v>5.5966209081309413E-2</v>
      </c>
      <c r="GX274" s="77">
        <v>417.94528556595759</v>
      </c>
      <c r="GY274" s="77">
        <v>5.5966209081309413E-2</v>
      </c>
      <c r="GZ274" s="77">
        <v>417.94528556595759</v>
      </c>
    </row>
    <row r="275" spans="3:208" x14ac:dyDescent="0.25">
      <c r="C275" s="246"/>
      <c r="D275" s="246"/>
      <c r="E275" s="246"/>
      <c r="F275" s="246"/>
      <c r="G275" s="246"/>
      <c r="H275" s="246"/>
      <c r="I275" s="247"/>
      <c r="J275" s="247"/>
      <c r="K275" s="247"/>
      <c r="L275" s="124"/>
      <c r="M275" s="247"/>
      <c r="N275" s="247"/>
      <c r="O275" s="247"/>
      <c r="P275" s="247"/>
      <c r="Q275" s="247"/>
      <c r="R275" s="247"/>
      <c r="S275" s="247"/>
      <c r="T275" s="247"/>
      <c r="U275" s="247"/>
      <c r="V275" s="247"/>
      <c r="W275" s="247"/>
      <c r="X275" s="247"/>
      <c r="Y275" s="247"/>
      <c r="Z275" s="247"/>
      <c r="AA275" s="247"/>
      <c r="AB275" s="247"/>
      <c r="AC275" s="247"/>
      <c r="AD275" s="247"/>
      <c r="AE275" s="247"/>
      <c r="AF275" s="247"/>
      <c r="AG275" s="247"/>
      <c r="AH275" s="247"/>
      <c r="AI275" s="247"/>
      <c r="AJ275" s="247"/>
      <c r="AS275" s="77" t="s">
        <v>927</v>
      </c>
      <c r="AT275" s="77" t="s">
        <v>155</v>
      </c>
      <c r="AU275" s="77" t="s">
        <v>475</v>
      </c>
      <c r="AV275" s="77">
        <v>2021</v>
      </c>
      <c r="AW275" s="77">
        <v>1</v>
      </c>
      <c r="AX275" s="77">
        <v>0</v>
      </c>
      <c r="AY275" s="77">
        <v>0</v>
      </c>
      <c r="AZ275" s="77">
        <v>1.6701860595156157</v>
      </c>
      <c r="BA275" s="77">
        <v>1.6701860595156157</v>
      </c>
      <c r="BB275" s="77">
        <v>0</v>
      </c>
      <c r="BC275" s="77">
        <v>0</v>
      </c>
      <c r="BD275" s="77">
        <v>1.6701860595156157</v>
      </c>
      <c r="BE275" s="77">
        <v>1.6701860595156157</v>
      </c>
      <c r="BF275" s="77">
        <v>0</v>
      </c>
      <c r="BG275" s="77">
        <v>0</v>
      </c>
      <c r="BH275" s="77">
        <v>0</v>
      </c>
      <c r="BI275" s="77">
        <v>0</v>
      </c>
      <c r="BJ275" s="77">
        <v>0</v>
      </c>
      <c r="BK275" s="77">
        <v>0</v>
      </c>
      <c r="BL275" s="77">
        <v>0</v>
      </c>
      <c r="BM275" s="77">
        <v>0</v>
      </c>
      <c r="BN275" s="77">
        <v>1.6701860595156157</v>
      </c>
      <c r="BO275" s="77">
        <v>1.6701860595156157</v>
      </c>
      <c r="BP275" s="77">
        <v>0</v>
      </c>
      <c r="BQ275" s="77">
        <v>0</v>
      </c>
      <c r="BR275" s="77">
        <v>0</v>
      </c>
      <c r="BS275" s="77">
        <v>0</v>
      </c>
      <c r="BT275" s="77">
        <v>0</v>
      </c>
      <c r="BU275" s="77">
        <v>0</v>
      </c>
      <c r="BV275" s="77">
        <v>0</v>
      </c>
      <c r="BW275" s="77">
        <v>0</v>
      </c>
      <c r="BX275" s="77">
        <v>0</v>
      </c>
      <c r="BY275" s="77">
        <v>0</v>
      </c>
      <c r="CT275" s="77" t="s">
        <v>155</v>
      </c>
      <c r="CU275" s="77" t="s">
        <v>429</v>
      </c>
      <c r="CV275" s="77" t="s">
        <v>446</v>
      </c>
      <c r="CW275" s="77">
        <v>2021</v>
      </c>
      <c r="CX275" s="77">
        <v>0</v>
      </c>
      <c r="CY275" s="77">
        <v>0</v>
      </c>
      <c r="CZ275" s="77">
        <v>0</v>
      </c>
      <c r="DA275" s="77">
        <v>0</v>
      </c>
      <c r="DB275" s="77">
        <v>7.7900575334948541E-2</v>
      </c>
      <c r="DC275" s="77">
        <v>3.6425060683954492E-2</v>
      </c>
      <c r="DD275" s="77">
        <v>1.5808724525432441E-3</v>
      </c>
      <c r="DE275" s="77">
        <v>3.9894642198450757E-2</v>
      </c>
      <c r="DF275" s="77">
        <v>7.8847092159216297E-3</v>
      </c>
      <c r="DG275" s="77">
        <v>7.8847092159216297E-3</v>
      </c>
      <c r="DH275" s="77">
        <v>0</v>
      </c>
      <c r="DI275" s="77">
        <v>0</v>
      </c>
      <c r="DJ275" s="77">
        <v>2.1309895440522718E-3</v>
      </c>
      <c r="DL275" s="77">
        <v>0</v>
      </c>
      <c r="DM275" s="77">
        <v>1.680223289702158E-5</v>
      </c>
      <c r="DN275" s="77">
        <v>1.680223289702158E-5</v>
      </c>
      <c r="DO275" s="77">
        <v>0</v>
      </c>
      <c r="DP275" s="77">
        <v>1.680223289702158E-5</v>
      </c>
      <c r="DQ275" s="77">
        <v>1.680223289702158E-5</v>
      </c>
      <c r="DR275" s="77">
        <v>0</v>
      </c>
      <c r="DS275" s="77">
        <v>0</v>
      </c>
      <c r="DT275" s="77">
        <v>0</v>
      </c>
      <c r="DU275" s="77">
        <v>0</v>
      </c>
      <c r="DV275" s="77">
        <v>0</v>
      </c>
      <c r="DW275" s="77">
        <v>0</v>
      </c>
      <c r="GE275" s="77" t="s">
        <v>422</v>
      </c>
      <c r="GF275" s="77" t="s">
        <v>155</v>
      </c>
      <c r="GG275" s="77" t="s">
        <v>424</v>
      </c>
      <c r="GH275" s="77" t="s">
        <v>481</v>
      </c>
      <c r="GI275" s="77">
        <v>2024</v>
      </c>
      <c r="GJ275" s="77" t="s">
        <v>305</v>
      </c>
      <c r="GK275" s="77">
        <v>428.60232122030828</v>
      </c>
      <c r="GL275" s="77">
        <v>306.60199899999998</v>
      </c>
      <c r="GM275" s="77">
        <v>2024</v>
      </c>
      <c r="GN275" s="77" t="s">
        <v>175</v>
      </c>
      <c r="GO275" s="77">
        <v>0.13250000000000001</v>
      </c>
      <c r="GP275" s="77">
        <v>3</v>
      </c>
      <c r="GQ275" s="77">
        <v>0</v>
      </c>
      <c r="GR275" s="77" t="s">
        <v>423</v>
      </c>
      <c r="GS275" s="77">
        <v>0</v>
      </c>
      <c r="GT275" s="77">
        <v>0</v>
      </c>
      <c r="GU275" s="77">
        <v>0</v>
      </c>
      <c r="GV275" s="248">
        <v>0</v>
      </c>
      <c r="GW275" s="248">
        <v>0.1527377521613833</v>
      </c>
      <c r="GX275" s="77">
        <v>65.463755114341041</v>
      </c>
      <c r="GY275" s="77">
        <v>0.1527377521613833</v>
      </c>
      <c r="GZ275" s="77">
        <v>65.463755114341041</v>
      </c>
    </row>
    <row r="276" spans="3:208" x14ac:dyDescent="0.25">
      <c r="C276" s="246"/>
      <c r="D276" s="246"/>
      <c r="E276" s="246"/>
      <c r="F276" s="246"/>
      <c r="G276" s="246"/>
      <c r="H276" s="246"/>
      <c r="I276" s="247"/>
      <c r="J276" s="247"/>
      <c r="K276" s="247"/>
      <c r="L276" s="124"/>
      <c r="M276" s="247"/>
      <c r="N276" s="247"/>
      <c r="O276" s="247"/>
      <c r="P276" s="247"/>
      <c r="Q276" s="247"/>
      <c r="R276" s="247"/>
      <c r="S276" s="247"/>
      <c r="T276" s="247"/>
      <c r="U276" s="247"/>
      <c r="V276" s="247"/>
      <c r="W276" s="247"/>
      <c r="X276" s="247"/>
      <c r="Y276" s="247"/>
      <c r="Z276" s="247"/>
      <c r="AA276" s="247"/>
      <c r="AB276" s="247"/>
      <c r="AC276" s="247"/>
      <c r="AD276" s="247"/>
      <c r="AE276" s="247"/>
      <c r="AF276" s="247"/>
      <c r="AG276" s="247"/>
      <c r="AH276" s="247"/>
      <c r="AI276" s="247"/>
      <c r="AJ276" s="247"/>
      <c r="AS276" s="77" t="s">
        <v>927</v>
      </c>
      <c r="AT276" s="77" t="s">
        <v>155</v>
      </c>
      <c r="AU276" s="77" t="s">
        <v>475</v>
      </c>
      <c r="AV276" s="77">
        <v>2022</v>
      </c>
      <c r="AW276" s="77">
        <v>0.93457943925233644</v>
      </c>
      <c r="AX276" s="77">
        <v>0</v>
      </c>
      <c r="AY276" s="77">
        <v>0</v>
      </c>
      <c r="AZ276" s="77">
        <v>1.6997706277204292</v>
      </c>
      <c r="BA276" s="77">
        <v>1.6997706277204292</v>
      </c>
      <c r="BB276" s="77">
        <v>0</v>
      </c>
      <c r="BC276" s="77">
        <v>0</v>
      </c>
      <c r="BD276" s="77">
        <v>1.6997706277204292</v>
      </c>
      <c r="BE276" s="77">
        <v>1.6997706277204292</v>
      </c>
      <c r="BF276" s="77">
        <v>0</v>
      </c>
      <c r="BG276" s="77">
        <v>0</v>
      </c>
      <c r="BH276" s="77">
        <v>1.6128548291150204</v>
      </c>
      <c r="BI276" s="77">
        <v>1.6128548291150204</v>
      </c>
      <c r="BJ276" s="77">
        <v>0</v>
      </c>
      <c r="BK276" s="77">
        <v>0</v>
      </c>
      <c r="BL276" s="77">
        <v>0</v>
      </c>
      <c r="BM276" s="77">
        <v>0</v>
      </c>
      <c r="BN276" s="77">
        <v>1.5885706801125505</v>
      </c>
      <c r="BO276" s="77">
        <v>1.5885706801125505</v>
      </c>
      <c r="BP276" s="77">
        <v>1.5073409617897386</v>
      </c>
      <c r="BQ276" s="77">
        <v>0</v>
      </c>
      <c r="BR276" s="77">
        <v>0</v>
      </c>
      <c r="BS276" s="77">
        <v>0</v>
      </c>
      <c r="BT276" s="77">
        <v>0</v>
      </c>
      <c r="BU276" s="77">
        <v>0</v>
      </c>
      <c r="BV276" s="77">
        <v>1.6128548291150204</v>
      </c>
      <c r="BW276" s="77">
        <v>1.5073409617897386</v>
      </c>
      <c r="BX276" s="77">
        <v>1.6128548291150204</v>
      </c>
      <c r="BY276" s="77">
        <v>1.5073409617897386</v>
      </c>
      <c r="CT276" s="77" t="s">
        <v>155</v>
      </c>
      <c r="CU276" s="77" t="s">
        <v>429</v>
      </c>
      <c r="CV276" s="77" t="s">
        <v>446</v>
      </c>
      <c r="CW276" s="77">
        <v>2022</v>
      </c>
      <c r="CX276" s="77">
        <v>0</v>
      </c>
      <c r="CY276" s="77">
        <v>0</v>
      </c>
      <c r="CZ276" s="77">
        <v>0</v>
      </c>
      <c r="DA276" s="77">
        <v>0</v>
      </c>
      <c r="DB276" s="77">
        <v>7.7900575334948541E-2</v>
      </c>
      <c r="DC276" s="77">
        <v>3.6425060683954492E-2</v>
      </c>
      <c r="DD276" s="77">
        <v>1.5808724525432441E-3</v>
      </c>
      <c r="DE276" s="77">
        <v>3.9894642198450757E-2</v>
      </c>
      <c r="DF276" s="77">
        <v>7.8847092159216297E-3</v>
      </c>
      <c r="DG276" s="77">
        <v>7.8847092159216297E-3</v>
      </c>
      <c r="DH276" s="77">
        <v>7.8847092159216297E-3</v>
      </c>
      <c r="DI276" s="77">
        <v>0</v>
      </c>
      <c r="DJ276" s="77">
        <v>2.1309895440522718E-3</v>
      </c>
      <c r="DL276" s="77">
        <v>0</v>
      </c>
      <c r="DM276" s="77">
        <v>1.680223289702158E-5</v>
      </c>
      <c r="DN276" s="77">
        <v>1.680223289702158E-5</v>
      </c>
      <c r="DO276" s="77">
        <v>0</v>
      </c>
      <c r="DP276" s="77">
        <v>1.680223289702158E-5</v>
      </c>
      <c r="DQ276" s="77">
        <v>1.680223289702158E-5</v>
      </c>
      <c r="DR276" s="77">
        <v>0</v>
      </c>
      <c r="DS276" s="77">
        <v>1.680223289702158E-5</v>
      </c>
      <c r="DT276" s="77">
        <v>1.680223289702158E-5</v>
      </c>
      <c r="DU276" s="77">
        <v>0</v>
      </c>
      <c r="DV276" s="77">
        <v>0</v>
      </c>
      <c r="DW276" s="77">
        <v>0</v>
      </c>
      <c r="GE276" s="77" t="s">
        <v>425</v>
      </c>
      <c r="GF276" s="77" t="s">
        <v>155</v>
      </c>
      <c r="GG276" s="77" t="s">
        <v>424</v>
      </c>
      <c r="GH276" s="77" t="s">
        <v>481</v>
      </c>
      <c r="GI276" s="77">
        <v>2024</v>
      </c>
      <c r="GJ276" s="77" t="s">
        <v>301</v>
      </c>
      <c r="GK276" s="77">
        <v>13939.56097345711</v>
      </c>
      <c r="GL276" s="77">
        <v>306.60199899999998</v>
      </c>
      <c r="GM276" s="77">
        <v>2024</v>
      </c>
      <c r="GN276" s="77" t="s">
        <v>175</v>
      </c>
      <c r="GO276" s="77">
        <v>5.3000000000000005E-2</v>
      </c>
      <c r="GP276" s="77">
        <v>3</v>
      </c>
      <c r="GQ276" s="77">
        <v>0</v>
      </c>
      <c r="GR276" s="77" t="s">
        <v>423</v>
      </c>
      <c r="GS276" s="77">
        <v>0</v>
      </c>
      <c r="GT276" s="77">
        <v>0</v>
      </c>
      <c r="GU276" s="77">
        <v>0</v>
      </c>
      <c r="GV276" s="248">
        <v>0</v>
      </c>
      <c r="GW276" s="248">
        <v>5.5966209081309413E-2</v>
      </c>
      <c r="GX276" s="77">
        <v>780.14438394216154</v>
      </c>
      <c r="GY276" s="77">
        <v>5.5966209081309413E-2</v>
      </c>
      <c r="GZ276" s="77">
        <v>780.14438394216154</v>
      </c>
    </row>
    <row r="277" spans="3:208" x14ac:dyDescent="0.25">
      <c r="C277" s="246"/>
      <c r="D277" s="246"/>
      <c r="E277" s="246"/>
      <c r="F277" s="246"/>
      <c r="G277" s="246"/>
      <c r="H277" s="246"/>
      <c r="I277" s="247"/>
      <c r="J277" s="247"/>
      <c r="K277" s="247"/>
      <c r="L277" s="124"/>
      <c r="M277" s="247"/>
      <c r="N277" s="247"/>
      <c r="O277" s="247"/>
      <c r="P277" s="247"/>
      <c r="Q277" s="247"/>
      <c r="R277" s="247"/>
      <c r="S277" s="247"/>
      <c r="T277" s="247"/>
      <c r="U277" s="247"/>
      <c r="V277" s="247"/>
      <c r="W277" s="247"/>
      <c r="X277" s="247"/>
      <c r="Y277" s="247"/>
      <c r="Z277" s="247"/>
      <c r="AA277" s="247"/>
      <c r="AB277" s="247"/>
      <c r="AC277" s="247"/>
      <c r="AD277" s="247"/>
      <c r="AE277" s="247"/>
      <c r="AF277" s="247"/>
      <c r="AG277" s="247"/>
      <c r="AH277" s="247"/>
      <c r="AI277" s="247"/>
      <c r="AJ277" s="247"/>
      <c r="AS277" s="77" t="s">
        <v>927</v>
      </c>
      <c r="AT277" s="77" t="s">
        <v>155</v>
      </c>
      <c r="AU277" s="77" t="s">
        <v>475</v>
      </c>
      <c r="AV277" s="77">
        <v>2023</v>
      </c>
      <c r="AW277" s="77">
        <v>0.87343872827321156</v>
      </c>
      <c r="AX277" s="77">
        <v>0</v>
      </c>
      <c r="AY277" s="77">
        <v>0</v>
      </c>
      <c r="AZ277" s="77">
        <v>0</v>
      </c>
      <c r="BA277" s="77">
        <v>0</v>
      </c>
      <c r="BB277" s="77">
        <v>0</v>
      </c>
      <c r="BC277" s="77">
        <v>0</v>
      </c>
      <c r="BD277" s="77">
        <v>1.762647621807041</v>
      </c>
      <c r="BE277" s="77">
        <v>1.762647621807041</v>
      </c>
      <c r="BF277" s="77">
        <v>0</v>
      </c>
      <c r="BG277" s="77">
        <v>0</v>
      </c>
      <c r="BH277" s="77">
        <v>1.672512382482449</v>
      </c>
      <c r="BI277" s="77">
        <v>1.672512382482449</v>
      </c>
      <c r="BJ277" s="77">
        <v>0</v>
      </c>
      <c r="BK277" s="77">
        <v>0</v>
      </c>
      <c r="BL277" s="77">
        <v>1.672512382482449</v>
      </c>
      <c r="BM277" s="77">
        <v>1.672512382482449</v>
      </c>
      <c r="BN277" s="77">
        <v>0</v>
      </c>
      <c r="BO277" s="77">
        <v>1.5395646971849426</v>
      </c>
      <c r="BP277" s="77">
        <v>1.4608370883766695</v>
      </c>
      <c r="BQ277" s="77">
        <v>1.4608370883766695</v>
      </c>
      <c r="BR277" s="77">
        <v>0</v>
      </c>
      <c r="BS277" s="77">
        <v>0</v>
      </c>
      <c r="BT277" s="77">
        <v>0</v>
      </c>
      <c r="BU277" s="77">
        <v>0</v>
      </c>
      <c r="BV277" s="77">
        <v>1.672512382482449</v>
      </c>
      <c r="BW277" s="77">
        <v>1.4608370883766695</v>
      </c>
      <c r="BX277" s="77">
        <v>1.672512382482449</v>
      </c>
      <c r="BY277" s="77">
        <v>1.4608370883766695</v>
      </c>
      <c r="CT277" s="77" t="s">
        <v>155</v>
      </c>
      <c r="CU277" s="77" t="s">
        <v>429</v>
      </c>
      <c r="CV277" s="77" t="s">
        <v>446</v>
      </c>
      <c r="CW277" s="77">
        <v>2023</v>
      </c>
      <c r="CX277" s="77">
        <v>0</v>
      </c>
      <c r="CY277" s="77">
        <v>0</v>
      </c>
      <c r="CZ277" s="77">
        <v>0</v>
      </c>
      <c r="DA277" s="77">
        <v>0</v>
      </c>
      <c r="DB277" s="77">
        <v>8.0408269036977217E-2</v>
      </c>
      <c r="DC277" s="77">
        <v>3.7590224611390742E-2</v>
      </c>
      <c r="DD277" s="77">
        <v>1.6314334115687321E-3</v>
      </c>
      <c r="DE277" s="77">
        <v>4.1186611014017722E-2</v>
      </c>
      <c r="DF277" s="77">
        <v>0</v>
      </c>
      <c r="DG277" s="77">
        <v>8.1378100371604957E-3</v>
      </c>
      <c r="DH277" s="77">
        <v>8.1378100371604957E-3</v>
      </c>
      <c r="DI277" s="77">
        <v>8.1378100371604957E-3</v>
      </c>
      <c r="DJ277" s="77">
        <v>2.1309895440522718E-3</v>
      </c>
      <c r="DL277" s="77">
        <v>0</v>
      </c>
      <c r="DM277" s="77">
        <v>0</v>
      </c>
      <c r="DN277" s="77">
        <v>0</v>
      </c>
      <c r="DO277" s="77">
        <v>0</v>
      </c>
      <c r="DP277" s="77">
        <v>1.7341588100672645E-5</v>
      </c>
      <c r="DQ277" s="77">
        <v>1.7341588100672645E-5</v>
      </c>
      <c r="DR277" s="77">
        <v>0</v>
      </c>
      <c r="DS277" s="77">
        <v>1.7341588100672645E-5</v>
      </c>
      <c r="DT277" s="77">
        <v>1.7341588100672645E-5</v>
      </c>
      <c r="DU277" s="77">
        <v>0</v>
      </c>
      <c r="DV277" s="77">
        <v>1.7341588100672645E-5</v>
      </c>
      <c r="DW277" s="77">
        <v>1.7341588100672645E-5</v>
      </c>
      <c r="GE277" s="77" t="s">
        <v>427</v>
      </c>
      <c r="GF277" s="77" t="s">
        <v>155</v>
      </c>
      <c r="GG277" s="77" t="s">
        <v>424</v>
      </c>
      <c r="GH277" s="77" t="s">
        <v>481</v>
      </c>
      <c r="GI277" s="77">
        <v>2024</v>
      </c>
      <c r="GJ277" s="77" t="s">
        <v>303</v>
      </c>
      <c r="GK277" s="77">
        <v>7467.8148194521082</v>
      </c>
      <c r="GL277" s="77">
        <v>306.60199899999998</v>
      </c>
      <c r="GM277" s="77">
        <v>2024</v>
      </c>
      <c r="GN277" s="77" t="s">
        <v>175</v>
      </c>
      <c r="GO277" s="77">
        <v>5.3000000000000005E-2</v>
      </c>
      <c r="GP277" s="77">
        <v>3</v>
      </c>
      <c r="GQ277" s="77">
        <v>0</v>
      </c>
      <c r="GR277" s="77" t="s">
        <v>423</v>
      </c>
      <c r="GS277" s="77">
        <v>0</v>
      </c>
      <c r="GT277" s="77">
        <v>0</v>
      </c>
      <c r="GU277" s="77">
        <v>0</v>
      </c>
      <c r="GV277" s="248">
        <v>0</v>
      </c>
      <c r="GW277" s="248">
        <v>5.5966209081309413E-2</v>
      </c>
      <c r="GX277" s="77">
        <v>417.94528556595759</v>
      </c>
      <c r="GY277" s="77">
        <v>5.5966209081309413E-2</v>
      </c>
      <c r="GZ277" s="77">
        <v>417.94528556595759</v>
      </c>
    </row>
    <row r="278" spans="3:208" x14ac:dyDescent="0.25">
      <c r="C278" s="246"/>
      <c r="D278" s="246"/>
      <c r="E278" s="246"/>
      <c r="F278" s="246"/>
      <c r="G278" s="246"/>
      <c r="H278" s="246"/>
      <c r="I278" s="247"/>
      <c r="J278" s="247"/>
      <c r="K278" s="247"/>
      <c r="L278" s="124"/>
      <c r="M278" s="247"/>
      <c r="N278" s="247"/>
      <c r="O278" s="247"/>
      <c r="P278" s="247"/>
      <c r="Q278" s="247"/>
      <c r="R278" s="247"/>
      <c r="S278" s="247"/>
      <c r="T278" s="247"/>
      <c r="U278" s="247"/>
      <c r="V278" s="247"/>
      <c r="W278" s="247"/>
      <c r="X278" s="247"/>
      <c r="Y278" s="247"/>
      <c r="Z278" s="247"/>
      <c r="AA278" s="247"/>
      <c r="AB278" s="247"/>
      <c r="AC278" s="247"/>
      <c r="AD278" s="247"/>
      <c r="AE278" s="247"/>
      <c r="AF278" s="247"/>
      <c r="AG278" s="247"/>
      <c r="AH278" s="247"/>
      <c r="AI278" s="247"/>
      <c r="AJ278" s="247"/>
      <c r="AS278" s="77" t="s">
        <v>927</v>
      </c>
      <c r="AT278" s="77" t="s">
        <v>155</v>
      </c>
      <c r="AU278" s="77" t="s">
        <v>475</v>
      </c>
      <c r="AV278" s="77">
        <v>2024</v>
      </c>
      <c r="AW278" s="77">
        <v>0.81629787689085187</v>
      </c>
      <c r="AX278" s="77">
        <v>0</v>
      </c>
      <c r="AY278" s="77">
        <v>0</v>
      </c>
      <c r="AZ278" s="77">
        <v>0</v>
      </c>
      <c r="BA278" s="77">
        <v>0</v>
      </c>
      <c r="BB278" s="77">
        <v>0</v>
      </c>
      <c r="BC278" s="77">
        <v>0</v>
      </c>
      <c r="BD278" s="77">
        <v>0</v>
      </c>
      <c r="BE278" s="77">
        <v>0</v>
      </c>
      <c r="BF278" s="77">
        <v>0</v>
      </c>
      <c r="BG278" s="77">
        <v>0</v>
      </c>
      <c r="BH278" s="77">
        <v>1.672512382482449</v>
      </c>
      <c r="BI278" s="77">
        <v>1.672512382482449</v>
      </c>
      <c r="BJ278" s="77">
        <v>0</v>
      </c>
      <c r="BK278" s="77">
        <v>0</v>
      </c>
      <c r="BL278" s="77">
        <v>1.672512382482449</v>
      </c>
      <c r="BM278" s="77">
        <v>1.672512382482449</v>
      </c>
      <c r="BN278" s="77">
        <v>0</v>
      </c>
      <c r="BO278" s="77">
        <v>0</v>
      </c>
      <c r="BP278" s="77">
        <v>1.3652683068940836</v>
      </c>
      <c r="BQ278" s="77">
        <v>1.3652683068940836</v>
      </c>
      <c r="BR278" s="77">
        <v>0</v>
      </c>
      <c r="BS278" s="77">
        <v>0</v>
      </c>
      <c r="BT278" s="77">
        <v>0</v>
      </c>
      <c r="BU278" s="77">
        <v>0</v>
      </c>
      <c r="BV278" s="77">
        <v>1.672512382482449</v>
      </c>
      <c r="BW278" s="77">
        <v>1.3652683068940836</v>
      </c>
      <c r="BX278" s="77">
        <v>1.672512382482449</v>
      </c>
      <c r="BY278" s="77">
        <v>1.3652683068940836</v>
      </c>
      <c r="CT278" s="77" t="s">
        <v>155</v>
      </c>
      <c r="CU278" s="77" t="s">
        <v>429</v>
      </c>
      <c r="CV278" s="77" t="s">
        <v>446</v>
      </c>
      <c r="CW278" s="77">
        <v>2024</v>
      </c>
      <c r="CX278" s="77">
        <v>0</v>
      </c>
      <c r="CY278" s="77">
        <v>0</v>
      </c>
      <c r="CZ278" s="77">
        <v>0</v>
      </c>
      <c r="DA278" s="77">
        <v>0</v>
      </c>
      <c r="DB278" s="77">
        <v>8.0408269036977217E-2</v>
      </c>
      <c r="DC278" s="77">
        <v>3.7590224611390742E-2</v>
      </c>
      <c r="DD278" s="77">
        <v>1.6314334115687321E-3</v>
      </c>
      <c r="DE278" s="77">
        <v>4.1186611014017722E-2</v>
      </c>
      <c r="DF278" s="77">
        <v>0</v>
      </c>
      <c r="DG278" s="77">
        <v>0</v>
      </c>
      <c r="DH278" s="77">
        <v>8.1378100371604957E-3</v>
      </c>
      <c r="DI278" s="77">
        <v>8.1378100371604957E-3</v>
      </c>
      <c r="DJ278" s="77">
        <v>2.1309895440522718E-3</v>
      </c>
      <c r="DL278" s="77">
        <v>0</v>
      </c>
      <c r="DM278" s="77">
        <v>0</v>
      </c>
      <c r="DN278" s="77">
        <v>0</v>
      </c>
      <c r="DO278" s="77">
        <v>0</v>
      </c>
      <c r="DP278" s="77">
        <v>0</v>
      </c>
      <c r="DQ278" s="77">
        <v>0</v>
      </c>
      <c r="DR278" s="77">
        <v>0</v>
      </c>
      <c r="DS278" s="77">
        <v>1.7341588100672645E-5</v>
      </c>
      <c r="DT278" s="77">
        <v>1.7341588100672645E-5</v>
      </c>
      <c r="DU278" s="77">
        <v>0</v>
      </c>
      <c r="DV278" s="77">
        <v>1.7341588100672645E-5</v>
      </c>
      <c r="DW278" s="77">
        <v>1.7341588100672645E-5</v>
      </c>
      <c r="GE278" s="77" t="s">
        <v>422</v>
      </c>
      <c r="GF278" s="77" t="s">
        <v>155</v>
      </c>
      <c r="GG278" s="77" t="s">
        <v>424</v>
      </c>
      <c r="GH278" s="77" t="s">
        <v>481</v>
      </c>
      <c r="GI278" s="77">
        <v>2025</v>
      </c>
      <c r="GJ278" s="77" t="s">
        <v>305</v>
      </c>
      <c r="GK278" s="77">
        <v>428.60232122030828</v>
      </c>
      <c r="GL278" s="77">
        <v>306.60199899999998</v>
      </c>
      <c r="GM278" s="77">
        <v>2025</v>
      </c>
      <c r="GN278" s="77" t="s">
        <v>175</v>
      </c>
      <c r="GO278" s="77">
        <v>0.13250000000000001</v>
      </c>
      <c r="GP278" s="77">
        <v>3</v>
      </c>
      <c r="GQ278" s="77">
        <v>0</v>
      </c>
      <c r="GR278" s="77" t="s">
        <v>423</v>
      </c>
      <c r="GS278" s="77">
        <v>0</v>
      </c>
      <c r="GT278" s="77">
        <v>0</v>
      </c>
      <c r="GU278" s="77">
        <v>0</v>
      </c>
      <c r="GV278" s="248">
        <v>0</v>
      </c>
      <c r="GW278" s="248">
        <v>0</v>
      </c>
      <c r="GX278" s="77">
        <v>0</v>
      </c>
      <c r="GY278" s="77">
        <v>0.1527377521613833</v>
      </c>
      <c r="GZ278" s="77">
        <v>65.463755114341041</v>
      </c>
    </row>
    <row r="279" spans="3:208" x14ac:dyDescent="0.25">
      <c r="C279" s="246"/>
      <c r="D279" s="246"/>
      <c r="E279" s="246"/>
      <c r="F279" s="246"/>
      <c r="G279" s="246"/>
      <c r="H279" s="246"/>
      <c r="I279" s="247"/>
      <c r="J279" s="247"/>
      <c r="K279" s="247"/>
      <c r="L279" s="124"/>
      <c r="M279" s="247"/>
      <c r="N279" s="247"/>
      <c r="O279" s="247"/>
      <c r="P279" s="247"/>
      <c r="Q279" s="247"/>
      <c r="R279" s="247"/>
      <c r="S279" s="247"/>
      <c r="T279" s="247"/>
      <c r="U279" s="247"/>
      <c r="V279" s="247"/>
      <c r="W279" s="247"/>
      <c r="X279" s="247"/>
      <c r="Y279" s="247"/>
      <c r="Z279" s="247"/>
      <c r="AA279" s="247"/>
      <c r="AB279" s="247"/>
      <c r="AC279" s="247"/>
      <c r="AD279" s="247"/>
      <c r="AE279" s="247"/>
      <c r="AF279" s="247"/>
      <c r="AG279" s="247"/>
      <c r="AH279" s="247"/>
      <c r="AI279" s="247"/>
      <c r="AJ279" s="247"/>
      <c r="AS279" s="77" t="s">
        <v>927</v>
      </c>
      <c r="AT279" s="77" t="s">
        <v>155</v>
      </c>
      <c r="AU279" s="77" t="s">
        <v>475</v>
      </c>
      <c r="AV279" s="77">
        <v>2025</v>
      </c>
      <c r="AW279" s="77">
        <v>0.76289521204752508</v>
      </c>
      <c r="AX279" s="77">
        <v>0</v>
      </c>
      <c r="AY279" s="77">
        <v>0</v>
      </c>
      <c r="AZ279" s="77">
        <v>0</v>
      </c>
      <c r="BA279" s="77">
        <v>0</v>
      </c>
      <c r="BB279" s="77">
        <v>0</v>
      </c>
      <c r="BC279" s="77">
        <v>0</v>
      </c>
      <c r="BD279" s="77">
        <v>0</v>
      </c>
      <c r="BE279" s="77">
        <v>0</v>
      </c>
      <c r="BF279" s="77">
        <v>0</v>
      </c>
      <c r="BG279" s="77">
        <v>0</v>
      </c>
      <c r="BH279" s="77">
        <v>0</v>
      </c>
      <c r="BI279" s="77">
        <v>0</v>
      </c>
      <c r="BJ279" s="77">
        <v>0</v>
      </c>
      <c r="BK279" s="77">
        <v>0</v>
      </c>
      <c r="BL279" s="77">
        <v>1.672512382482449</v>
      </c>
      <c r="BM279" s="77">
        <v>1.672512382482449</v>
      </c>
      <c r="BN279" s="77">
        <v>0</v>
      </c>
      <c r="BO279" s="77">
        <v>0</v>
      </c>
      <c r="BP279" s="77">
        <v>0</v>
      </c>
      <c r="BQ279" s="77">
        <v>1.2759516886860593</v>
      </c>
      <c r="BR279" s="77">
        <v>0</v>
      </c>
      <c r="BS279" s="77">
        <v>0</v>
      </c>
      <c r="BT279" s="77">
        <v>0</v>
      </c>
      <c r="BU279" s="77">
        <v>0</v>
      </c>
      <c r="BV279" s="77">
        <v>0</v>
      </c>
      <c r="BW279" s="77">
        <v>0</v>
      </c>
      <c r="BX279" s="77">
        <v>0</v>
      </c>
      <c r="BY279" s="77">
        <v>0</v>
      </c>
      <c r="CT279" s="77" t="s">
        <v>155</v>
      </c>
      <c r="CU279" s="77" t="s">
        <v>429</v>
      </c>
      <c r="CV279" s="77" t="s">
        <v>446</v>
      </c>
      <c r="CW279" s="77">
        <v>2025</v>
      </c>
      <c r="CX279" s="77">
        <v>0</v>
      </c>
      <c r="CY279" s="77">
        <v>0</v>
      </c>
      <c r="CZ279" s="77">
        <v>0</v>
      </c>
      <c r="DA279" s="77">
        <v>0</v>
      </c>
      <c r="DB279" s="77">
        <v>8.0408269036977217E-2</v>
      </c>
      <c r="DC279" s="77">
        <v>3.7590224611390742E-2</v>
      </c>
      <c r="DD279" s="77">
        <v>1.6314334115687321E-3</v>
      </c>
      <c r="DE279" s="77">
        <v>4.1186611014017722E-2</v>
      </c>
      <c r="DF279" s="77">
        <v>0</v>
      </c>
      <c r="DG279" s="77">
        <v>0</v>
      </c>
      <c r="DH279" s="77">
        <v>0</v>
      </c>
      <c r="DI279" s="77">
        <v>8.1378100371604957E-3</v>
      </c>
      <c r="DJ279" s="77">
        <v>2.1309895440522718E-3</v>
      </c>
      <c r="DL279" s="77">
        <v>0</v>
      </c>
      <c r="DM279" s="77">
        <v>0</v>
      </c>
      <c r="DN279" s="77">
        <v>0</v>
      </c>
      <c r="DO279" s="77">
        <v>0</v>
      </c>
      <c r="DP279" s="77">
        <v>0</v>
      </c>
      <c r="DQ279" s="77">
        <v>0</v>
      </c>
      <c r="DR279" s="77">
        <v>0</v>
      </c>
      <c r="DS279" s="77">
        <v>0</v>
      </c>
      <c r="DT279" s="77">
        <v>0</v>
      </c>
      <c r="DU279" s="77">
        <v>0</v>
      </c>
      <c r="DV279" s="77">
        <v>1.7341588100672645E-5</v>
      </c>
      <c r="DW279" s="77">
        <v>1.7341588100672645E-5</v>
      </c>
      <c r="GE279" s="77" t="s">
        <v>425</v>
      </c>
      <c r="GF279" s="77" t="s">
        <v>155</v>
      </c>
      <c r="GG279" s="77" t="s">
        <v>424</v>
      </c>
      <c r="GH279" s="77" t="s">
        <v>481</v>
      </c>
      <c r="GI279" s="77">
        <v>2025</v>
      </c>
      <c r="GJ279" s="77" t="s">
        <v>301</v>
      </c>
      <c r="GK279" s="77">
        <v>13939.56097345711</v>
      </c>
      <c r="GL279" s="77">
        <v>306.60199899999998</v>
      </c>
      <c r="GM279" s="77">
        <v>2025</v>
      </c>
      <c r="GN279" s="77" t="s">
        <v>175</v>
      </c>
      <c r="GO279" s="77">
        <v>5.3000000000000005E-2</v>
      </c>
      <c r="GP279" s="77">
        <v>3</v>
      </c>
      <c r="GQ279" s="77">
        <v>0</v>
      </c>
      <c r="GR279" s="77" t="s">
        <v>423</v>
      </c>
      <c r="GS279" s="77">
        <v>0</v>
      </c>
      <c r="GT279" s="77">
        <v>0</v>
      </c>
      <c r="GU279" s="77">
        <v>0</v>
      </c>
      <c r="GV279" s="248">
        <v>0</v>
      </c>
      <c r="GW279" s="248">
        <v>0</v>
      </c>
      <c r="GX279" s="77">
        <v>0</v>
      </c>
      <c r="GY279" s="77">
        <v>5.5966209081309413E-2</v>
      </c>
      <c r="GZ279" s="77">
        <v>780.14438394216154</v>
      </c>
    </row>
    <row r="280" spans="3:208" x14ac:dyDescent="0.25">
      <c r="C280" s="246"/>
      <c r="D280" s="246"/>
      <c r="E280" s="246"/>
      <c r="F280" s="246"/>
      <c r="G280" s="246"/>
      <c r="H280" s="246"/>
      <c r="I280" s="247"/>
      <c r="J280" s="247"/>
      <c r="K280" s="247"/>
      <c r="L280" s="124"/>
      <c r="M280" s="247"/>
      <c r="N280" s="247"/>
      <c r="O280" s="247"/>
      <c r="P280" s="247"/>
      <c r="Q280" s="247"/>
      <c r="R280" s="247"/>
      <c r="S280" s="247"/>
      <c r="T280" s="247"/>
      <c r="U280" s="247"/>
      <c r="V280" s="247"/>
      <c r="W280" s="247"/>
      <c r="X280" s="247"/>
      <c r="Y280" s="247"/>
      <c r="Z280" s="247"/>
      <c r="AA280" s="247"/>
      <c r="AB280" s="247"/>
      <c r="AC280" s="247"/>
      <c r="AD280" s="247"/>
      <c r="AE280" s="247"/>
      <c r="AF280" s="247"/>
      <c r="AG280" s="247"/>
      <c r="AH280" s="247"/>
      <c r="AI280" s="247"/>
      <c r="AJ280" s="247"/>
      <c r="AS280" s="77" t="s">
        <v>927</v>
      </c>
      <c r="AT280" s="77" t="s">
        <v>155</v>
      </c>
      <c r="AU280" s="77" t="s">
        <v>476</v>
      </c>
      <c r="AV280" s="77">
        <v>2020</v>
      </c>
      <c r="AW280" s="77">
        <v>1</v>
      </c>
      <c r="AX280" s="77">
        <v>0</v>
      </c>
      <c r="AY280" s="77">
        <v>0</v>
      </c>
      <c r="AZ280" s="77">
        <v>0.59880728566904762</v>
      </c>
      <c r="BA280" s="77">
        <v>0.59880728566904762</v>
      </c>
      <c r="BB280" s="77">
        <v>0</v>
      </c>
      <c r="BC280" s="77">
        <v>0</v>
      </c>
      <c r="BD280" s="77">
        <v>0</v>
      </c>
      <c r="BE280" s="77">
        <v>0</v>
      </c>
      <c r="BF280" s="77">
        <v>0</v>
      </c>
      <c r="BG280" s="77">
        <v>0</v>
      </c>
      <c r="BH280" s="77">
        <v>0</v>
      </c>
      <c r="BI280" s="77">
        <v>0</v>
      </c>
      <c r="BJ280" s="77">
        <v>0</v>
      </c>
      <c r="BK280" s="77">
        <v>0</v>
      </c>
      <c r="BL280" s="77">
        <v>0</v>
      </c>
      <c r="BM280" s="77">
        <v>0</v>
      </c>
      <c r="BN280" s="77">
        <v>0.59880728566904762</v>
      </c>
      <c r="BO280" s="77">
        <v>0</v>
      </c>
      <c r="BP280" s="77">
        <v>0</v>
      </c>
      <c r="BQ280" s="77">
        <v>0</v>
      </c>
      <c r="BR280" s="77">
        <v>0</v>
      </c>
      <c r="BS280" s="77">
        <v>0</v>
      </c>
      <c r="BT280" s="77">
        <v>0</v>
      </c>
      <c r="BU280" s="77">
        <v>0</v>
      </c>
      <c r="BV280" s="77">
        <v>0</v>
      </c>
      <c r="BW280" s="77">
        <v>0</v>
      </c>
      <c r="BX280" s="77">
        <v>0</v>
      </c>
      <c r="BY280" s="77">
        <v>0</v>
      </c>
      <c r="CT280" s="77" t="s">
        <v>155</v>
      </c>
      <c r="CU280" s="77" t="s">
        <v>429</v>
      </c>
      <c r="CV280" s="77" t="s">
        <v>453</v>
      </c>
      <c r="CW280" s="77">
        <v>2020</v>
      </c>
      <c r="CX280" s="77">
        <v>0</v>
      </c>
      <c r="CY280" s="77">
        <v>0</v>
      </c>
      <c r="CZ280" s="77">
        <v>0</v>
      </c>
      <c r="DA280" s="77">
        <v>0</v>
      </c>
      <c r="DB280" s="77">
        <v>14146.13064133252</v>
      </c>
      <c r="DC280" s="77">
        <v>222.2294216278305</v>
      </c>
      <c r="DD280" s="77">
        <v>8585.7228092479418</v>
      </c>
      <c r="DE280" s="77">
        <v>5338.1784104567441</v>
      </c>
      <c r="DF280" s="77">
        <v>813.2107892130507</v>
      </c>
      <c r="DG280" s="77">
        <v>0</v>
      </c>
      <c r="DH280" s="77">
        <v>0</v>
      </c>
      <c r="DI280" s="77">
        <v>0</v>
      </c>
      <c r="DJ280" s="77">
        <v>1.166675042564306E-4</v>
      </c>
      <c r="DL280" s="77">
        <v>0</v>
      </c>
      <c r="DM280" s="77">
        <v>9.4875273211888878E-2</v>
      </c>
      <c r="DN280" s="77">
        <v>9.4875273211888878E-2</v>
      </c>
      <c r="DO280" s="77">
        <v>0</v>
      </c>
      <c r="DP280" s="77">
        <v>0</v>
      </c>
      <c r="DQ280" s="77">
        <v>0</v>
      </c>
      <c r="DR280" s="77">
        <v>0</v>
      </c>
      <c r="DS280" s="77">
        <v>0</v>
      </c>
      <c r="DT280" s="77">
        <v>0</v>
      </c>
      <c r="DU280" s="77">
        <v>0</v>
      </c>
      <c r="DV280" s="77">
        <v>0</v>
      </c>
      <c r="DW280" s="77">
        <v>0</v>
      </c>
      <c r="GE280" s="77" t="s">
        <v>427</v>
      </c>
      <c r="GF280" s="77" t="s">
        <v>155</v>
      </c>
      <c r="GG280" s="77" t="s">
        <v>424</v>
      </c>
      <c r="GH280" s="77" t="s">
        <v>481</v>
      </c>
      <c r="GI280" s="77">
        <v>2025</v>
      </c>
      <c r="GJ280" s="77" t="s">
        <v>303</v>
      </c>
      <c r="GK280" s="77">
        <v>7467.8148194521082</v>
      </c>
      <c r="GL280" s="77">
        <v>306.60199899999998</v>
      </c>
      <c r="GM280" s="77">
        <v>2025</v>
      </c>
      <c r="GN280" s="77" t="s">
        <v>175</v>
      </c>
      <c r="GO280" s="77">
        <v>5.3000000000000005E-2</v>
      </c>
      <c r="GP280" s="77">
        <v>3</v>
      </c>
      <c r="GQ280" s="77">
        <v>0</v>
      </c>
      <c r="GR280" s="77" t="s">
        <v>423</v>
      </c>
      <c r="GS280" s="77">
        <v>0</v>
      </c>
      <c r="GT280" s="77">
        <v>0</v>
      </c>
      <c r="GU280" s="77">
        <v>0</v>
      </c>
      <c r="GV280" s="248">
        <v>0</v>
      </c>
      <c r="GW280" s="248">
        <v>0</v>
      </c>
      <c r="GX280" s="77">
        <v>0</v>
      </c>
      <c r="GY280" s="77">
        <v>5.5966209081309413E-2</v>
      </c>
      <c r="GZ280" s="77">
        <v>417.94528556595759</v>
      </c>
    </row>
    <row r="281" spans="3:208" x14ac:dyDescent="0.25">
      <c r="C281" s="246"/>
      <c r="D281" s="246"/>
      <c r="E281" s="246"/>
      <c r="F281" s="246"/>
      <c r="G281" s="246"/>
      <c r="H281" s="246"/>
      <c r="I281" s="247"/>
      <c r="J281" s="247"/>
      <c r="K281" s="247"/>
      <c r="L281" s="124"/>
      <c r="M281" s="247"/>
      <c r="N281" s="247"/>
      <c r="O281" s="247"/>
      <c r="P281" s="247"/>
      <c r="Q281" s="247"/>
      <c r="R281" s="247"/>
      <c r="S281" s="247"/>
      <c r="T281" s="247"/>
      <c r="U281" s="247"/>
      <c r="V281" s="247"/>
      <c r="W281" s="247"/>
      <c r="X281" s="247"/>
      <c r="Y281" s="247"/>
      <c r="Z281" s="247"/>
      <c r="AA281" s="247"/>
      <c r="AB281" s="247"/>
      <c r="AC281" s="247"/>
      <c r="AD281" s="247"/>
      <c r="AE281" s="247"/>
      <c r="AF281" s="247"/>
      <c r="AG281" s="247"/>
      <c r="AH281" s="247"/>
      <c r="AI281" s="247"/>
      <c r="AJ281" s="247"/>
      <c r="AS281" s="77" t="s">
        <v>927</v>
      </c>
      <c r="AT281" s="77" t="s">
        <v>155</v>
      </c>
      <c r="AU281" s="77" t="s">
        <v>476</v>
      </c>
      <c r="AV281" s="77">
        <v>2021</v>
      </c>
      <c r="AW281" s="77">
        <v>1</v>
      </c>
      <c r="AX281" s="77">
        <v>0</v>
      </c>
      <c r="AY281" s="77">
        <v>0</v>
      </c>
      <c r="AZ281" s="77">
        <v>0.59880728566904762</v>
      </c>
      <c r="BA281" s="77">
        <v>0.59880728566904762</v>
      </c>
      <c r="BB281" s="77">
        <v>0</v>
      </c>
      <c r="BC281" s="77">
        <v>0</v>
      </c>
      <c r="BD281" s="77">
        <v>0.59880728566904762</v>
      </c>
      <c r="BE281" s="77">
        <v>0.59880728566904762</v>
      </c>
      <c r="BF281" s="77">
        <v>0</v>
      </c>
      <c r="BG281" s="77">
        <v>0</v>
      </c>
      <c r="BH281" s="77">
        <v>0</v>
      </c>
      <c r="BI281" s="77">
        <v>0</v>
      </c>
      <c r="BJ281" s="77">
        <v>0</v>
      </c>
      <c r="BK281" s="77">
        <v>0</v>
      </c>
      <c r="BL281" s="77">
        <v>0</v>
      </c>
      <c r="BM281" s="77">
        <v>0</v>
      </c>
      <c r="BN281" s="77">
        <v>0.59880728566904762</v>
      </c>
      <c r="BO281" s="77">
        <v>0.59880728566904762</v>
      </c>
      <c r="BP281" s="77">
        <v>0</v>
      </c>
      <c r="BQ281" s="77">
        <v>0</v>
      </c>
      <c r="BR281" s="77">
        <v>0</v>
      </c>
      <c r="BS281" s="77">
        <v>0</v>
      </c>
      <c r="BT281" s="77">
        <v>0</v>
      </c>
      <c r="BU281" s="77">
        <v>0</v>
      </c>
      <c r="BV281" s="77">
        <v>0</v>
      </c>
      <c r="BW281" s="77">
        <v>0</v>
      </c>
      <c r="BX281" s="77">
        <v>0</v>
      </c>
      <c r="BY281" s="77">
        <v>0</v>
      </c>
      <c r="CT281" s="77" t="s">
        <v>155</v>
      </c>
      <c r="CU281" s="77" t="s">
        <v>429</v>
      </c>
      <c r="CV281" s="77" t="s">
        <v>453</v>
      </c>
      <c r="CW281" s="77">
        <v>2021</v>
      </c>
      <c r="CX281" s="77">
        <v>0</v>
      </c>
      <c r="CY281" s="77">
        <v>0</v>
      </c>
      <c r="CZ281" s="77">
        <v>0</v>
      </c>
      <c r="DA281" s="77">
        <v>0</v>
      </c>
      <c r="DB281" s="77">
        <v>14146.13064133252</v>
      </c>
      <c r="DC281" s="77">
        <v>222.2294216278305</v>
      </c>
      <c r="DD281" s="77">
        <v>8585.7228092479418</v>
      </c>
      <c r="DE281" s="77">
        <v>5338.1784104567441</v>
      </c>
      <c r="DF281" s="77">
        <v>813.2107892130507</v>
      </c>
      <c r="DG281" s="77">
        <v>813.2107892130507</v>
      </c>
      <c r="DH281" s="77">
        <v>0</v>
      </c>
      <c r="DI281" s="77">
        <v>0</v>
      </c>
      <c r="DJ281" s="77">
        <v>1.166675042564306E-4</v>
      </c>
      <c r="DL281" s="77">
        <v>0</v>
      </c>
      <c r="DM281" s="77">
        <v>9.4875273211888878E-2</v>
      </c>
      <c r="DN281" s="77">
        <v>9.4875273211888878E-2</v>
      </c>
      <c r="DO281" s="77">
        <v>0</v>
      </c>
      <c r="DP281" s="77">
        <v>9.4875273211888878E-2</v>
      </c>
      <c r="DQ281" s="77">
        <v>9.4875273211888878E-2</v>
      </c>
      <c r="DR281" s="77">
        <v>0</v>
      </c>
      <c r="DS281" s="77">
        <v>0</v>
      </c>
      <c r="DT281" s="77">
        <v>0</v>
      </c>
      <c r="DU281" s="77">
        <v>0</v>
      </c>
      <c r="DV281" s="77">
        <v>0</v>
      </c>
      <c r="DW281" s="77">
        <v>0</v>
      </c>
      <c r="GE281" s="77" t="s">
        <v>422</v>
      </c>
      <c r="GF281" s="77" t="s">
        <v>155</v>
      </c>
      <c r="GG281" s="77" t="s">
        <v>424</v>
      </c>
      <c r="GH281" s="77" t="s">
        <v>488</v>
      </c>
      <c r="GI281" s="77">
        <v>2021</v>
      </c>
      <c r="GJ281" s="77" t="s">
        <v>305</v>
      </c>
      <c r="GK281" s="77">
        <v>409.22373582043952</v>
      </c>
      <c r="GL281" s="77">
        <v>306.60199899999998</v>
      </c>
      <c r="GM281" s="77">
        <v>2021</v>
      </c>
      <c r="GN281" s="77" t="s">
        <v>175</v>
      </c>
      <c r="GO281" s="77">
        <v>0.13250000000000001</v>
      </c>
      <c r="GP281" s="77">
        <v>3</v>
      </c>
      <c r="GQ281" s="77">
        <v>0</v>
      </c>
      <c r="GR281" s="77" t="s">
        <v>423</v>
      </c>
      <c r="GS281" s="77">
        <v>0.1527377521613833</v>
      </c>
      <c r="GT281" s="77">
        <v>62.503913540297681</v>
      </c>
      <c r="GU281" s="77">
        <v>0.1527377521613833</v>
      </c>
      <c r="GV281" s="248">
        <v>62.503913540297681</v>
      </c>
      <c r="GW281" s="248">
        <v>0</v>
      </c>
      <c r="GX281" s="77">
        <v>0</v>
      </c>
      <c r="GY281" s="77">
        <v>0</v>
      </c>
      <c r="GZ281" s="77">
        <v>0</v>
      </c>
    </row>
    <row r="282" spans="3:208" x14ac:dyDescent="0.25">
      <c r="C282" s="246"/>
      <c r="D282" s="246"/>
      <c r="E282" s="246"/>
      <c r="F282" s="246"/>
      <c r="G282" s="246"/>
      <c r="H282" s="246"/>
      <c r="I282" s="247"/>
      <c r="J282" s="247"/>
      <c r="K282" s="247"/>
      <c r="L282" s="124"/>
      <c r="M282" s="247"/>
      <c r="N282" s="247"/>
      <c r="O282" s="247"/>
      <c r="P282" s="247"/>
      <c r="Q282" s="247"/>
      <c r="R282" s="247"/>
      <c r="S282" s="247"/>
      <c r="T282" s="247"/>
      <c r="U282" s="247"/>
      <c r="V282" s="247"/>
      <c r="W282" s="247"/>
      <c r="X282" s="247"/>
      <c r="Y282" s="247"/>
      <c r="Z282" s="247"/>
      <c r="AA282" s="247"/>
      <c r="AB282" s="247"/>
      <c r="AC282" s="247"/>
      <c r="AD282" s="247"/>
      <c r="AE282" s="247"/>
      <c r="AF282" s="247"/>
      <c r="AG282" s="247"/>
      <c r="AH282" s="247"/>
      <c r="AI282" s="247"/>
      <c r="AJ282" s="247"/>
      <c r="AS282" s="77" t="s">
        <v>927</v>
      </c>
      <c r="AT282" s="77" t="s">
        <v>155</v>
      </c>
      <c r="AU282" s="77" t="s">
        <v>476</v>
      </c>
      <c r="AV282" s="77">
        <v>2022</v>
      </c>
      <c r="AW282" s="77">
        <v>0.93457943925233644</v>
      </c>
      <c r="AX282" s="77">
        <v>0</v>
      </c>
      <c r="AY282" s="77">
        <v>0</v>
      </c>
      <c r="AZ282" s="77">
        <v>0.53356328703637523</v>
      </c>
      <c r="BA282" s="77">
        <v>0.53356328703637523</v>
      </c>
      <c r="BB282" s="77">
        <v>0</v>
      </c>
      <c r="BC282" s="77">
        <v>0</v>
      </c>
      <c r="BD282" s="77">
        <v>0.53356328703637523</v>
      </c>
      <c r="BE282" s="77">
        <v>0.53356328703637523</v>
      </c>
      <c r="BF282" s="77">
        <v>0</v>
      </c>
      <c r="BG282" s="77">
        <v>0</v>
      </c>
      <c r="BH282" s="77">
        <v>0.59686682381829304</v>
      </c>
      <c r="BI282" s="77">
        <v>0.59686682381829304</v>
      </c>
      <c r="BJ282" s="77">
        <v>0</v>
      </c>
      <c r="BK282" s="77">
        <v>0</v>
      </c>
      <c r="BL282" s="77">
        <v>0</v>
      </c>
      <c r="BM282" s="77">
        <v>0</v>
      </c>
      <c r="BN282" s="77">
        <v>0.49865727760408901</v>
      </c>
      <c r="BO282" s="77">
        <v>0.49865727760408901</v>
      </c>
      <c r="BP282" s="77">
        <v>0.55781946151242334</v>
      </c>
      <c r="BQ282" s="77">
        <v>0</v>
      </c>
      <c r="BR282" s="77">
        <v>0</v>
      </c>
      <c r="BS282" s="77">
        <v>0</v>
      </c>
      <c r="BT282" s="77">
        <v>0</v>
      </c>
      <c r="BU282" s="77">
        <v>0</v>
      </c>
      <c r="BV282" s="77">
        <v>0.59686682381829304</v>
      </c>
      <c r="BW282" s="77">
        <v>0.55781946151242334</v>
      </c>
      <c r="BX282" s="77">
        <v>0.59686682381829304</v>
      </c>
      <c r="BY282" s="77">
        <v>0.55781946151242334</v>
      </c>
      <c r="CT282" s="77" t="s">
        <v>155</v>
      </c>
      <c r="CU282" s="77" t="s">
        <v>429</v>
      </c>
      <c r="CV282" s="77" t="s">
        <v>453</v>
      </c>
      <c r="CW282" s="77">
        <v>2022</v>
      </c>
      <c r="CX282" s="77">
        <v>0</v>
      </c>
      <c r="CY282" s="77">
        <v>0</v>
      </c>
      <c r="CZ282" s="77">
        <v>0</v>
      </c>
      <c r="DA282" s="77">
        <v>0</v>
      </c>
      <c r="DB282" s="77">
        <v>14146.13064133252</v>
      </c>
      <c r="DC282" s="77">
        <v>222.2294216278305</v>
      </c>
      <c r="DD282" s="77">
        <v>8585.7228092479418</v>
      </c>
      <c r="DE282" s="77">
        <v>5338.1784104567441</v>
      </c>
      <c r="DF282" s="77">
        <v>813.2107892130507</v>
      </c>
      <c r="DG282" s="77">
        <v>813.2107892130507</v>
      </c>
      <c r="DH282" s="77">
        <v>813.2107892130507</v>
      </c>
      <c r="DI282" s="77">
        <v>0</v>
      </c>
      <c r="DJ282" s="77">
        <v>1.166675042564306E-4</v>
      </c>
      <c r="DL282" s="77">
        <v>0</v>
      </c>
      <c r="DM282" s="77">
        <v>9.4875273211888878E-2</v>
      </c>
      <c r="DN282" s="77">
        <v>9.4875273211888878E-2</v>
      </c>
      <c r="DO282" s="77">
        <v>0</v>
      </c>
      <c r="DP282" s="77">
        <v>9.4875273211888878E-2</v>
      </c>
      <c r="DQ282" s="77">
        <v>9.4875273211888878E-2</v>
      </c>
      <c r="DR282" s="77">
        <v>0</v>
      </c>
      <c r="DS282" s="77">
        <v>9.4875273211888878E-2</v>
      </c>
      <c r="DT282" s="77">
        <v>9.4875273211888878E-2</v>
      </c>
      <c r="DU282" s="77">
        <v>0</v>
      </c>
      <c r="DV282" s="77">
        <v>0</v>
      </c>
      <c r="DW282" s="77">
        <v>0</v>
      </c>
      <c r="GE282" s="77" t="s">
        <v>425</v>
      </c>
      <c r="GF282" s="77" t="s">
        <v>155</v>
      </c>
      <c r="GG282" s="77" t="s">
        <v>424</v>
      </c>
      <c r="GH282" s="77" t="s">
        <v>488</v>
      </c>
      <c r="GI282" s="77">
        <v>2021</v>
      </c>
      <c r="GJ282" s="77" t="s">
        <v>301</v>
      </c>
      <c r="GK282" s="77">
        <v>13469.08781237873</v>
      </c>
      <c r="GL282" s="77">
        <v>306.60199899999998</v>
      </c>
      <c r="GM282" s="77">
        <v>2021</v>
      </c>
      <c r="GN282" s="77" t="s">
        <v>175</v>
      </c>
      <c r="GO282" s="77">
        <v>5.3000000000000005E-2</v>
      </c>
      <c r="GP282" s="77">
        <v>3</v>
      </c>
      <c r="GQ282" s="77">
        <v>0</v>
      </c>
      <c r="GR282" s="77" t="s">
        <v>423</v>
      </c>
      <c r="GS282" s="77">
        <v>5.5966209081309413E-2</v>
      </c>
      <c r="GT282" s="77">
        <v>753.81378464210445</v>
      </c>
      <c r="GU282" s="77">
        <v>5.5966209081309413E-2</v>
      </c>
      <c r="GV282" s="248">
        <v>753.81378464210445</v>
      </c>
      <c r="GW282" s="248">
        <v>0</v>
      </c>
      <c r="GX282" s="77">
        <v>0</v>
      </c>
      <c r="GY282" s="77">
        <v>0</v>
      </c>
      <c r="GZ282" s="77">
        <v>0</v>
      </c>
    </row>
    <row r="283" spans="3:208" x14ac:dyDescent="0.25">
      <c r="C283" s="246"/>
      <c r="D283" s="246"/>
      <c r="E283" s="246"/>
      <c r="F283" s="246"/>
      <c r="G283" s="246"/>
      <c r="H283" s="246"/>
      <c r="I283" s="247"/>
      <c r="J283" s="247"/>
      <c r="K283" s="247"/>
      <c r="L283" s="124"/>
      <c r="M283" s="247"/>
      <c r="N283" s="247"/>
      <c r="O283" s="247"/>
      <c r="P283" s="247"/>
      <c r="Q283" s="247"/>
      <c r="R283" s="247"/>
      <c r="S283" s="247"/>
      <c r="T283" s="247"/>
      <c r="U283" s="247"/>
      <c r="V283" s="247"/>
      <c r="W283" s="247"/>
      <c r="X283" s="247"/>
      <c r="Y283" s="247"/>
      <c r="Z283" s="247"/>
      <c r="AA283" s="247"/>
      <c r="AB283" s="247"/>
      <c r="AC283" s="247"/>
      <c r="AD283" s="247"/>
      <c r="AE283" s="247"/>
      <c r="AF283" s="247"/>
      <c r="AG283" s="247"/>
      <c r="AH283" s="247"/>
      <c r="AI283" s="247"/>
      <c r="AJ283" s="247"/>
      <c r="AS283" s="77" t="s">
        <v>927</v>
      </c>
      <c r="AT283" s="77" t="s">
        <v>155</v>
      </c>
      <c r="AU283" s="77" t="s">
        <v>476</v>
      </c>
      <c r="AV283" s="77">
        <v>2023</v>
      </c>
      <c r="AW283" s="77">
        <v>0.87343872827321156</v>
      </c>
      <c r="AX283" s="77">
        <v>0</v>
      </c>
      <c r="AY283" s="77">
        <v>0</v>
      </c>
      <c r="AZ283" s="77">
        <v>0</v>
      </c>
      <c r="BA283" s="77">
        <v>0</v>
      </c>
      <c r="BB283" s="77">
        <v>0</v>
      </c>
      <c r="BC283" s="77">
        <v>0</v>
      </c>
      <c r="BD283" s="77">
        <v>0.55329557209462643</v>
      </c>
      <c r="BE283" s="77">
        <v>0.55329557209462643</v>
      </c>
      <c r="BF283" s="77">
        <v>0</v>
      </c>
      <c r="BG283" s="77">
        <v>0</v>
      </c>
      <c r="BH283" s="77">
        <v>0.61894327197986165</v>
      </c>
      <c r="BI283" s="77">
        <v>0.61894327197986165</v>
      </c>
      <c r="BJ283" s="77">
        <v>0</v>
      </c>
      <c r="BK283" s="77">
        <v>0</v>
      </c>
      <c r="BL283" s="77">
        <v>0.61894327197986165</v>
      </c>
      <c r="BM283" s="77">
        <v>0.61894327197986165</v>
      </c>
      <c r="BN283" s="77">
        <v>0</v>
      </c>
      <c r="BO283" s="77">
        <v>0.48326978084952954</v>
      </c>
      <c r="BP283" s="77">
        <v>0.54060902435135083</v>
      </c>
      <c r="BQ283" s="77">
        <v>0.54060902435135083</v>
      </c>
      <c r="BR283" s="77">
        <v>0</v>
      </c>
      <c r="BS283" s="77">
        <v>0</v>
      </c>
      <c r="BT283" s="77">
        <v>0</v>
      </c>
      <c r="BU283" s="77">
        <v>0</v>
      </c>
      <c r="BV283" s="77">
        <v>0.61894327197986165</v>
      </c>
      <c r="BW283" s="77">
        <v>0.54060902435135083</v>
      </c>
      <c r="BX283" s="77">
        <v>0.61894327197986165</v>
      </c>
      <c r="BY283" s="77">
        <v>0.54060902435135083</v>
      </c>
      <c r="CT283" s="77" t="s">
        <v>155</v>
      </c>
      <c r="CU283" s="77" t="s">
        <v>429</v>
      </c>
      <c r="CV283" s="77" t="s">
        <v>453</v>
      </c>
      <c r="CW283" s="77">
        <v>2023</v>
      </c>
      <c r="CX283" s="77">
        <v>0</v>
      </c>
      <c r="CY283" s="77">
        <v>0</v>
      </c>
      <c r="CZ283" s="77">
        <v>0</v>
      </c>
      <c r="DA283" s="77">
        <v>0</v>
      </c>
      <c r="DB283" s="77">
        <v>14664.637556436621</v>
      </c>
      <c r="DC283" s="77">
        <v>233.2300768079391</v>
      </c>
      <c r="DD283" s="77">
        <v>8896.5159934285912</v>
      </c>
      <c r="DE283" s="77">
        <v>5534.8914862000893</v>
      </c>
      <c r="DF283" s="77">
        <v>0</v>
      </c>
      <c r="DG283" s="77">
        <v>843.29420601054267</v>
      </c>
      <c r="DH283" s="77">
        <v>843.29420601054267</v>
      </c>
      <c r="DI283" s="77">
        <v>843.29420601054267</v>
      </c>
      <c r="DJ283" s="77">
        <v>1.166675042564306E-4</v>
      </c>
      <c r="DL283" s="77">
        <v>0</v>
      </c>
      <c r="DM283" s="77">
        <v>0</v>
      </c>
      <c r="DN283" s="77">
        <v>0</v>
      </c>
      <c r="DO283" s="77">
        <v>0</v>
      </c>
      <c r="DP283" s="77">
        <v>9.8385030369158244E-2</v>
      </c>
      <c r="DQ283" s="77">
        <v>9.8385030369158244E-2</v>
      </c>
      <c r="DR283" s="77">
        <v>0</v>
      </c>
      <c r="DS283" s="77">
        <v>9.8385030369158244E-2</v>
      </c>
      <c r="DT283" s="77">
        <v>9.8385030369158244E-2</v>
      </c>
      <c r="DU283" s="77">
        <v>0</v>
      </c>
      <c r="DV283" s="77">
        <v>9.8385030369158244E-2</v>
      </c>
      <c r="DW283" s="77">
        <v>9.8385030369158244E-2</v>
      </c>
      <c r="GE283" s="77" t="s">
        <v>427</v>
      </c>
      <c r="GF283" s="77" t="s">
        <v>155</v>
      </c>
      <c r="GG283" s="77" t="s">
        <v>424</v>
      </c>
      <c r="GH283" s="77" t="s">
        <v>488</v>
      </c>
      <c r="GI283" s="77">
        <v>2021</v>
      </c>
      <c r="GJ283" s="77" t="s">
        <v>303</v>
      </c>
      <c r="GK283" s="77">
        <v>7205.5312760252837</v>
      </c>
      <c r="GL283" s="77">
        <v>306.60199899999998</v>
      </c>
      <c r="GM283" s="77">
        <v>2021</v>
      </c>
      <c r="GN283" s="77" t="s">
        <v>175</v>
      </c>
      <c r="GO283" s="77">
        <v>5.3000000000000005E-2</v>
      </c>
      <c r="GP283" s="77">
        <v>3</v>
      </c>
      <c r="GQ283" s="77">
        <v>0</v>
      </c>
      <c r="GR283" s="77" t="s">
        <v>423</v>
      </c>
      <c r="GS283" s="77">
        <v>5.5966209081309413E-2</v>
      </c>
      <c r="GT283" s="77">
        <v>403.26626993594522</v>
      </c>
      <c r="GU283" s="77">
        <v>5.5966209081309413E-2</v>
      </c>
      <c r="GV283" s="248">
        <v>403.26626993594522</v>
      </c>
      <c r="GW283" s="248">
        <v>0</v>
      </c>
      <c r="GX283" s="77">
        <v>0</v>
      </c>
      <c r="GY283" s="77">
        <v>0</v>
      </c>
      <c r="GZ283" s="77">
        <v>0</v>
      </c>
    </row>
    <row r="284" spans="3:208" x14ac:dyDescent="0.25">
      <c r="C284" s="246"/>
      <c r="D284" s="246"/>
      <c r="E284" s="246"/>
      <c r="F284" s="246"/>
      <c r="G284" s="246"/>
      <c r="H284" s="246"/>
      <c r="I284" s="247"/>
      <c r="J284" s="247"/>
      <c r="K284" s="247"/>
      <c r="L284" s="124"/>
      <c r="M284" s="247"/>
      <c r="N284" s="247"/>
      <c r="O284" s="247"/>
      <c r="P284" s="247"/>
      <c r="Q284" s="247"/>
      <c r="R284" s="247"/>
      <c r="S284" s="247"/>
      <c r="T284" s="247"/>
      <c r="U284" s="247"/>
      <c r="V284" s="247"/>
      <c r="W284" s="247"/>
      <c r="X284" s="247"/>
      <c r="Y284" s="247"/>
      <c r="Z284" s="247"/>
      <c r="AA284" s="247"/>
      <c r="AB284" s="247"/>
      <c r="AC284" s="247"/>
      <c r="AD284" s="247"/>
      <c r="AE284" s="247"/>
      <c r="AF284" s="247"/>
      <c r="AG284" s="247"/>
      <c r="AH284" s="247"/>
      <c r="AI284" s="247"/>
      <c r="AJ284" s="247"/>
      <c r="AS284" s="77" t="s">
        <v>927</v>
      </c>
      <c r="AT284" s="77" t="s">
        <v>155</v>
      </c>
      <c r="AU284" s="77" t="s">
        <v>476</v>
      </c>
      <c r="AV284" s="77">
        <v>2024</v>
      </c>
      <c r="AW284" s="77">
        <v>0.81629787689085187</v>
      </c>
      <c r="AX284" s="77">
        <v>0</v>
      </c>
      <c r="AY284" s="77">
        <v>0</v>
      </c>
      <c r="AZ284" s="77">
        <v>0</v>
      </c>
      <c r="BA284" s="77">
        <v>0</v>
      </c>
      <c r="BB284" s="77">
        <v>0</v>
      </c>
      <c r="BC284" s="77">
        <v>0</v>
      </c>
      <c r="BD284" s="77">
        <v>0</v>
      </c>
      <c r="BE284" s="77">
        <v>0</v>
      </c>
      <c r="BF284" s="77">
        <v>0</v>
      </c>
      <c r="BG284" s="77">
        <v>0</v>
      </c>
      <c r="BH284" s="77">
        <v>0.61894327197986165</v>
      </c>
      <c r="BI284" s="77">
        <v>0.61894327197986165</v>
      </c>
      <c r="BJ284" s="77">
        <v>0</v>
      </c>
      <c r="BK284" s="77">
        <v>0</v>
      </c>
      <c r="BL284" s="77">
        <v>0.61894327197986165</v>
      </c>
      <c r="BM284" s="77">
        <v>0.61894327197986165</v>
      </c>
      <c r="BN284" s="77">
        <v>0</v>
      </c>
      <c r="BO284" s="77">
        <v>0</v>
      </c>
      <c r="BP284" s="77">
        <v>0.50524207883303818</v>
      </c>
      <c r="BQ284" s="77">
        <v>0.50524207883303818</v>
      </c>
      <c r="BR284" s="77">
        <v>0</v>
      </c>
      <c r="BS284" s="77">
        <v>0</v>
      </c>
      <c r="BT284" s="77">
        <v>0</v>
      </c>
      <c r="BU284" s="77">
        <v>0</v>
      </c>
      <c r="BV284" s="77">
        <v>0.61894327197986165</v>
      </c>
      <c r="BW284" s="77">
        <v>0.50524207883303818</v>
      </c>
      <c r="BX284" s="77">
        <v>0.61894327197986165</v>
      </c>
      <c r="BY284" s="77">
        <v>0.50524207883303818</v>
      </c>
      <c r="CT284" s="77" t="s">
        <v>155</v>
      </c>
      <c r="CU284" s="77" t="s">
        <v>429</v>
      </c>
      <c r="CV284" s="77" t="s">
        <v>453</v>
      </c>
      <c r="CW284" s="77">
        <v>2024</v>
      </c>
      <c r="CX284" s="77">
        <v>0</v>
      </c>
      <c r="CY284" s="77">
        <v>0</v>
      </c>
      <c r="CZ284" s="77">
        <v>0</v>
      </c>
      <c r="DA284" s="77">
        <v>0</v>
      </c>
      <c r="DB284" s="77">
        <v>14664.637556436621</v>
      </c>
      <c r="DC284" s="77">
        <v>233.2300768079391</v>
      </c>
      <c r="DD284" s="77">
        <v>8896.5159934285912</v>
      </c>
      <c r="DE284" s="77">
        <v>5534.8914862000893</v>
      </c>
      <c r="DF284" s="77">
        <v>0</v>
      </c>
      <c r="DG284" s="77">
        <v>0</v>
      </c>
      <c r="DH284" s="77">
        <v>843.29420601054267</v>
      </c>
      <c r="DI284" s="77">
        <v>843.29420601054267</v>
      </c>
      <c r="DJ284" s="77">
        <v>1.166675042564306E-4</v>
      </c>
      <c r="DL284" s="77">
        <v>0</v>
      </c>
      <c r="DM284" s="77">
        <v>0</v>
      </c>
      <c r="DN284" s="77">
        <v>0</v>
      </c>
      <c r="DO284" s="77">
        <v>0</v>
      </c>
      <c r="DP284" s="77">
        <v>0</v>
      </c>
      <c r="DQ284" s="77">
        <v>0</v>
      </c>
      <c r="DR284" s="77">
        <v>0</v>
      </c>
      <c r="DS284" s="77">
        <v>9.8385030369158244E-2</v>
      </c>
      <c r="DT284" s="77">
        <v>9.8385030369158244E-2</v>
      </c>
      <c r="DU284" s="77">
        <v>0</v>
      </c>
      <c r="DV284" s="77">
        <v>9.8385030369158244E-2</v>
      </c>
      <c r="DW284" s="77">
        <v>9.8385030369158244E-2</v>
      </c>
      <c r="GE284" s="77" t="s">
        <v>422</v>
      </c>
      <c r="GF284" s="77" t="s">
        <v>155</v>
      </c>
      <c r="GG284" s="77" t="s">
        <v>424</v>
      </c>
      <c r="GH284" s="77" t="s">
        <v>488</v>
      </c>
      <c r="GI284" s="77">
        <v>2022</v>
      </c>
      <c r="GJ284" s="77" t="s">
        <v>305</v>
      </c>
      <c r="GK284" s="77">
        <v>409.22373582043952</v>
      </c>
      <c r="GL284" s="77">
        <v>306.60199899999998</v>
      </c>
      <c r="GM284" s="77">
        <v>2022</v>
      </c>
      <c r="GN284" s="77" t="s">
        <v>175</v>
      </c>
      <c r="GO284" s="77">
        <v>0.13250000000000001</v>
      </c>
      <c r="GP284" s="77">
        <v>3</v>
      </c>
      <c r="GQ284" s="77">
        <v>0</v>
      </c>
      <c r="GR284" s="77" t="s">
        <v>423</v>
      </c>
      <c r="GS284" s="77">
        <v>0.1527377521613833</v>
      </c>
      <c r="GT284" s="77">
        <v>62.503913540297681</v>
      </c>
      <c r="GU284" s="77">
        <v>0.1527377521613833</v>
      </c>
      <c r="GV284" s="248">
        <v>62.503913540297681</v>
      </c>
      <c r="GW284" s="248">
        <v>0.1527377521613833</v>
      </c>
      <c r="GX284" s="77">
        <v>62.503913540297681</v>
      </c>
      <c r="GY284" s="77">
        <v>0</v>
      </c>
      <c r="GZ284" s="77">
        <v>0</v>
      </c>
    </row>
    <row r="285" spans="3:208" x14ac:dyDescent="0.25">
      <c r="C285" s="246"/>
      <c r="D285" s="246"/>
      <c r="E285" s="246"/>
      <c r="F285" s="246"/>
      <c r="G285" s="246"/>
      <c r="H285" s="246"/>
      <c r="I285" s="247"/>
      <c r="J285" s="247"/>
      <c r="K285" s="247"/>
      <c r="L285" s="124"/>
      <c r="M285" s="247"/>
      <c r="N285" s="247"/>
      <c r="O285" s="247"/>
      <c r="P285" s="247"/>
      <c r="Q285" s="247"/>
      <c r="R285" s="247"/>
      <c r="S285" s="247"/>
      <c r="T285" s="247"/>
      <c r="U285" s="247"/>
      <c r="V285" s="247"/>
      <c r="W285" s="247"/>
      <c r="X285" s="247"/>
      <c r="Y285" s="247"/>
      <c r="Z285" s="247"/>
      <c r="AA285" s="247"/>
      <c r="AB285" s="247"/>
      <c r="AC285" s="247"/>
      <c r="AD285" s="247"/>
      <c r="AE285" s="247"/>
      <c r="AF285" s="247"/>
      <c r="AG285" s="247"/>
      <c r="AH285" s="247"/>
      <c r="AI285" s="247"/>
      <c r="AJ285" s="247"/>
      <c r="AS285" s="77" t="s">
        <v>927</v>
      </c>
      <c r="AT285" s="77" t="s">
        <v>155</v>
      </c>
      <c r="AU285" s="77" t="s">
        <v>476</v>
      </c>
      <c r="AV285" s="77">
        <v>2025</v>
      </c>
      <c r="AW285" s="77">
        <v>0.76289521204752508</v>
      </c>
      <c r="AX285" s="77">
        <v>0</v>
      </c>
      <c r="AY285" s="77">
        <v>0</v>
      </c>
      <c r="AZ285" s="77">
        <v>0</v>
      </c>
      <c r="BA285" s="77">
        <v>0</v>
      </c>
      <c r="BB285" s="77">
        <v>0</v>
      </c>
      <c r="BC285" s="77">
        <v>0</v>
      </c>
      <c r="BD285" s="77">
        <v>0</v>
      </c>
      <c r="BE285" s="77">
        <v>0</v>
      </c>
      <c r="BF285" s="77">
        <v>0</v>
      </c>
      <c r="BG285" s="77">
        <v>0</v>
      </c>
      <c r="BH285" s="77">
        <v>0</v>
      </c>
      <c r="BI285" s="77">
        <v>0</v>
      </c>
      <c r="BJ285" s="77">
        <v>0</v>
      </c>
      <c r="BK285" s="77">
        <v>0</v>
      </c>
      <c r="BL285" s="77">
        <v>0.61894327197986165</v>
      </c>
      <c r="BM285" s="77">
        <v>0.61894327197986165</v>
      </c>
      <c r="BN285" s="77">
        <v>0</v>
      </c>
      <c r="BO285" s="77">
        <v>0</v>
      </c>
      <c r="BP285" s="77">
        <v>0</v>
      </c>
      <c r="BQ285" s="77">
        <v>0.47218885872246552</v>
      </c>
      <c r="BR285" s="77">
        <v>0</v>
      </c>
      <c r="BS285" s="77">
        <v>0</v>
      </c>
      <c r="BT285" s="77">
        <v>0</v>
      </c>
      <c r="BU285" s="77">
        <v>0</v>
      </c>
      <c r="BV285" s="77">
        <v>0</v>
      </c>
      <c r="BW285" s="77">
        <v>0</v>
      </c>
      <c r="BX285" s="77">
        <v>0</v>
      </c>
      <c r="BY285" s="77">
        <v>0</v>
      </c>
      <c r="CT285" s="77" t="s">
        <v>155</v>
      </c>
      <c r="CU285" s="77" t="s">
        <v>429</v>
      </c>
      <c r="CV285" s="77" t="s">
        <v>453</v>
      </c>
      <c r="CW285" s="77">
        <v>2025</v>
      </c>
      <c r="CX285" s="77">
        <v>0</v>
      </c>
      <c r="CY285" s="77">
        <v>0</v>
      </c>
      <c r="CZ285" s="77">
        <v>0</v>
      </c>
      <c r="DA285" s="77">
        <v>0</v>
      </c>
      <c r="DB285" s="77">
        <v>14664.637556436621</v>
      </c>
      <c r="DC285" s="77">
        <v>233.2300768079391</v>
      </c>
      <c r="DD285" s="77">
        <v>8896.5159934285912</v>
      </c>
      <c r="DE285" s="77">
        <v>5534.8914862000893</v>
      </c>
      <c r="DF285" s="77">
        <v>0</v>
      </c>
      <c r="DG285" s="77">
        <v>0</v>
      </c>
      <c r="DH285" s="77">
        <v>0</v>
      </c>
      <c r="DI285" s="77">
        <v>843.29420601054267</v>
      </c>
      <c r="DJ285" s="77">
        <v>1.166675042564306E-4</v>
      </c>
      <c r="DL285" s="77">
        <v>0</v>
      </c>
      <c r="DM285" s="77">
        <v>0</v>
      </c>
      <c r="DN285" s="77">
        <v>0</v>
      </c>
      <c r="DO285" s="77">
        <v>0</v>
      </c>
      <c r="DP285" s="77">
        <v>0</v>
      </c>
      <c r="DQ285" s="77">
        <v>0</v>
      </c>
      <c r="DR285" s="77">
        <v>0</v>
      </c>
      <c r="DS285" s="77">
        <v>0</v>
      </c>
      <c r="DT285" s="77">
        <v>0</v>
      </c>
      <c r="DU285" s="77">
        <v>0</v>
      </c>
      <c r="DV285" s="77">
        <v>9.8385030369158244E-2</v>
      </c>
      <c r="DW285" s="77">
        <v>9.8385030369158244E-2</v>
      </c>
      <c r="GE285" s="77" t="s">
        <v>425</v>
      </c>
      <c r="GF285" s="77" t="s">
        <v>155</v>
      </c>
      <c r="GG285" s="77" t="s">
        <v>424</v>
      </c>
      <c r="GH285" s="77" t="s">
        <v>488</v>
      </c>
      <c r="GI285" s="77">
        <v>2022</v>
      </c>
      <c r="GJ285" s="77" t="s">
        <v>301</v>
      </c>
      <c r="GK285" s="77">
        <v>13469.08781237873</v>
      </c>
      <c r="GL285" s="77">
        <v>306.60199899999998</v>
      </c>
      <c r="GM285" s="77">
        <v>2022</v>
      </c>
      <c r="GN285" s="77" t="s">
        <v>175</v>
      </c>
      <c r="GO285" s="77">
        <v>5.3000000000000005E-2</v>
      </c>
      <c r="GP285" s="77">
        <v>3</v>
      </c>
      <c r="GQ285" s="77">
        <v>0</v>
      </c>
      <c r="GR285" s="77" t="s">
        <v>423</v>
      </c>
      <c r="GS285" s="77">
        <v>5.5966209081309413E-2</v>
      </c>
      <c r="GT285" s="77">
        <v>753.81378464210445</v>
      </c>
      <c r="GU285" s="77">
        <v>5.5966209081309413E-2</v>
      </c>
      <c r="GV285" s="248">
        <v>753.81378464210445</v>
      </c>
      <c r="GW285" s="248">
        <v>5.5966209081309413E-2</v>
      </c>
      <c r="GX285" s="77">
        <v>753.81378464210445</v>
      </c>
      <c r="GY285" s="77">
        <v>0</v>
      </c>
      <c r="GZ285" s="77">
        <v>0</v>
      </c>
    </row>
    <row r="286" spans="3:208" x14ac:dyDescent="0.25">
      <c r="C286" s="246"/>
      <c r="D286" s="246"/>
      <c r="E286" s="246"/>
      <c r="F286" s="246"/>
      <c r="G286" s="246"/>
      <c r="H286" s="246"/>
      <c r="I286" s="247"/>
      <c r="J286" s="247"/>
      <c r="K286" s="247"/>
      <c r="L286" s="124"/>
      <c r="M286" s="247"/>
      <c r="N286" s="247"/>
      <c r="O286" s="247"/>
      <c r="P286" s="247"/>
      <c r="Q286" s="247"/>
      <c r="R286" s="247"/>
      <c r="S286" s="247"/>
      <c r="T286" s="247"/>
      <c r="U286" s="247"/>
      <c r="V286" s="247"/>
      <c r="W286" s="247"/>
      <c r="X286" s="247"/>
      <c r="Y286" s="247"/>
      <c r="Z286" s="247"/>
      <c r="AA286" s="247"/>
      <c r="AB286" s="247"/>
      <c r="AC286" s="247"/>
      <c r="AD286" s="247"/>
      <c r="AE286" s="247"/>
      <c r="AF286" s="247"/>
      <c r="AG286" s="247"/>
      <c r="AH286" s="247"/>
      <c r="AI286" s="247"/>
      <c r="AJ286" s="247"/>
      <c r="AS286" s="77" t="s">
        <v>927</v>
      </c>
      <c r="AT286" s="77" t="s">
        <v>155</v>
      </c>
      <c r="AU286" s="77" t="s">
        <v>477</v>
      </c>
      <c r="AV286" s="77">
        <v>2020</v>
      </c>
      <c r="AW286" s="77">
        <v>1</v>
      </c>
      <c r="AX286" s="77">
        <v>0</v>
      </c>
      <c r="AY286" s="77">
        <v>0</v>
      </c>
      <c r="AZ286" s="77">
        <v>3.5211956557323072</v>
      </c>
      <c r="BA286" s="77">
        <v>3.5211956557323072</v>
      </c>
      <c r="BB286" s="77">
        <v>0</v>
      </c>
      <c r="BC286" s="77">
        <v>0</v>
      </c>
      <c r="BD286" s="77">
        <v>0</v>
      </c>
      <c r="BE286" s="77">
        <v>0</v>
      </c>
      <c r="BF286" s="77">
        <v>0</v>
      </c>
      <c r="BG286" s="77">
        <v>0</v>
      </c>
      <c r="BH286" s="77">
        <v>0</v>
      </c>
      <c r="BI286" s="77">
        <v>0</v>
      </c>
      <c r="BJ286" s="77">
        <v>0</v>
      </c>
      <c r="BK286" s="77">
        <v>0</v>
      </c>
      <c r="BL286" s="77">
        <v>0</v>
      </c>
      <c r="BM286" s="77">
        <v>0</v>
      </c>
      <c r="BN286" s="77">
        <v>3.5211956557323072</v>
      </c>
      <c r="BO286" s="77">
        <v>0</v>
      </c>
      <c r="BP286" s="77">
        <v>0</v>
      </c>
      <c r="BQ286" s="77">
        <v>0</v>
      </c>
      <c r="BR286" s="77">
        <v>0</v>
      </c>
      <c r="BS286" s="77">
        <v>0</v>
      </c>
      <c r="BT286" s="77">
        <v>0</v>
      </c>
      <c r="BU286" s="77">
        <v>0</v>
      </c>
      <c r="BV286" s="77">
        <v>0</v>
      </c>
      <c r="BW286" s="77">
        <v>0</v>
      </c>
      <c r="BX286" s="77">
        <v>0</v>
      </c>
      <c r="BY286" s="77">
        <v>0</v>
      </c>
      <c r="CT286" s="77" t="s">
        <v>155</v>
      </c>
      <c r="CU286" s="77" t="s">
        <v>429</v>
      </c>
      <c r="CV286" s="77" t="s">
        <v>460</v>
      </c>
      <c r="CW286" s="77">
        <v>2020</v>
      </c>
      <c r="CX286" s="77">
        <v>0</v>
      </c>
      <c r="CY286" s="77">
        <v>0</v>
      </c>
      <c r="CZ286" s="77">
        <v>0</v>
      </c>
      <c r="DA286" s="77">
        <v>0</v>
      </c>
      <c r="DB286" s="77">
        <v>8807.9522308757805</v>
      </c>
      <c r="DC286" s="77">
        <v>222.2294216278307</v>
      </c>
      <c r="DD286" s="77">
        <v>8585.7228092479509</v>
      </c>
      <c r="DE286" s="77">
        <v>0</v>
      </c>
      <c r="DF286" s="77">
        <v>514.45318018009721</v>
      </c>
      <c r="DG286" s="77">
        <v>0</v>
      </c>
      <c r="DH286" s="77">
        <v>0</v>
      </c>
      <c r="DI286" s="77">
        <v>0</v>
      </c>
      <c r="DJ286" s="77">
        <v>1.551705352660785E-5</v>
      </c>
      <c r="DL286" s="77">
        <v>0</v>
      </c>
      <c r="DM286" s="77">
        <v>7.9827975337882009E-3</v>
      </c>
      <c r="DN286" s="77">
        <v>7.9827975337882009E-3</v>
      </c>
      <c r="DO286" s="77">
        <v>0</v>
      </c>
      <c r="DP286" s="77">
        <v>0</v>
      </c>
      <c r="DQ286" s="77">
        <v>0</v>
      </c>
      <c r="DR286" s="77">
        <v>0</v>
      </c>
      <c r="DS286" s="77">
        <v>0</v>
      </c>
      <c r="DT286" s="77">
        <v>0</v>
      </c>
      <c r="DU286" s="77">
        <v>0</v>
      </c>
      <c r="DV286" s="77">
        <v>0</v>
      </c>
      <c r="DW286" s="77">
        <v>0</v>
      </c>
      <c r="GE286" s="77" t="s">
        <v>427</v>
      </c>
      <c r="GF286" s="77" t="s">
        <v>155</v>
      </c>
      <c r="GG286" s="77" t="s">
        <v>424</v>
      </c>
      <c r="GH286" s="77" t="s">
        <v>488</v>
      </c>
      <c r="GI286" s="77">
        <v>2022</v>
      </c>
      <c r="GJ286" s="77" t="s">
        <v>303</v>
      </c>
      <c r="GK286" s="77">
        <v>7205.5312760252837</v>
      </c>
      <c r="GL286" s="77">
        <v>306.60199899999998</v>
      </c>
      <c r="GM286" s="77">
        <v>2022</v>
      </c>
      <c r="GN286" s="77" t="s">
        <v>175</v>
      </c>
      <c r="GO286" s="77">
        <v>5.3000000000000005E-2</v>
      </c>
      <c r="GP286" s="77">
        <v>3</v>
      </c>
      <c r="GQ286" s="77">
        <v>0</v>
      </c>
      <c r="GR286" s="77" t="s">
        <v>423</v>
      </c>
      <c r="GS286" s="77">
        <v>5.5966209081309413E-2</v>
      </c>
      <c r="GT286" s="77">
        <v>403.26626993594522</v>
      </c>
      <c r="GU286" s="77">
        <v>5.5966209081309413E-2</v>
      </c>
      <c r="GV286" s="248">
        <v>403.26626993594522</v>
      </c>
      <c r="GW286" s="248">
        <v>5.5966209081309413E-2</v>
      </c>
      <c r="GX286" s="77">
        <v>403.26626993594522</v>
      </c>
      <c r="GY286" s="77">
        <v>0</v>
      </c>
      <c r="GZ286" s="77">
        <v>0</v>
      </c>
    </row>
    <row r="287" spans="3:208" x14ac:dyDescent="0.25">
      <c r="C287" s="246"/>
      <c r="D287" s="246"/>
      <c r="E287" s="246"/>
      <c r="F287" s="246"/>
      <c r="G287" s="246"/>
      <c r="H287" s="246"/>
      <c r="I287" s="247"/>
      <c r="J287" s="247"/>
      <c r="K287" s="247"/>
      <c r="L287" s="124"/>
      <c r="M287" s="247"/>
      <c r="N287" s="247"/>
      <c r="O287" s="247"/>
      <c r="P287" s="247"/>
      <c r="Q287" s="247"/>
      <c r="R287" s="247"/>
      <c r="S287" s="247"/>
      <c r="T287" s="247"/>
      <c r="U287" s="247"/>
      <c r="V287" s="247"/>
      <c r="W287" s="247"/>
      <c r="X287" s="247"/>
      <c r="Y287" s="247"/>
      <c r="Z287" s="247"/>
      <c r="AA287" s="247"/>
      <c r="AB287" s="247"/>
      <c r="AC287" s="247"/>
      <c r="AD287" s="247"/>
      <c r="AE287" s="247"/>
      <c r="AF287" s="247"/>
      <c r="AG287" s="247"/>
      <c r="AH287" s="247"/>
      <c r="AI287" s="247"/>
      <c r="AJ287" s="247"/>
      <c r="AS287" s="77" t="s">
        <v>927</v>
      </c>
      <c r="AT287" s="77" t="s">
        <v>155</v>
      </c>
      <c r="AU287" s="77" t="s">
        <v>477</v>
      </c>
      <c r="AV287" s="77">
        <v>2021</v>
      </c>
      <c r="AW287" s="77">
        <v>1</v>
      </c>
      <c r="AX287" s="77">
        <v>0</v>
      </c>
      <c r="AY287" s="77">
        <v>0</v>
      </c>
      <c r="AZ287" s="77">
        <v>3.5211956557323072</v>
      </c>
      <c r="BA287" s="77">
        <v>3.5211956557323072</v>
      </c>
      <c r="BB287" s="77">
        <v>0</v>
      </c>
      <c r="BC287" s="77">
        <v>0</v>
      </c>
      <c r="BD287" s="77">
        <v>3.5211956557323072</v>
      </c>
      <c r="BE287" s="77">
        <v>3.5211956557323072</v>
      </c>
      <c r="BF287" s="77">
        <v>0</v>
      </c>
      <c r="BG287" s="77">
        <v>0</v>
      </c>
      <c r="BH287" s="77">
        <v>0</v>
      </c>
      <c r="BI287" s="77">
        <v>0</v>
      </c>
      <c r="BJ287" s="77">
        <v>0</v>
      </c>
      <c r="BK287" s="77">
        <v>0</v>
      </c>
      <c r="BL287" s="77">
        <v>0</v>
      </c>
      <c r="BM287" s="77">
        <v>0</v>
      </c>
      <c r="BN287" s="77">
        <v>3.5211956557323072</v>
      </c>
      <c r="BO287" s="77">
        <v>3.5211956557323072</v>
      </c>
      <c r="BP287" s="77">
        <v>0</v>
      </c>
      <c r="BQ287" s="77">
        <v>0</v>
      </c>
      <c r="BR287" s="77">
        <v>0</v>
      </c>
      <c r="BS287" s="77">
        <v>0</v>
      </c>
      <c r="BT287" s="77">
        <v>0</v>
      </c>
      <c r="BU287" s="77">
        <v>0</v>
      </c>
      <c r="BV287" s="77">
        <v>0</v>
      </c>
      <c r="BW287" s="77">
        <v>0</v>
      </c>
      <c r="BX287" s="77">
        <v>0</v>
      </c>
      <c r="BY287" s="77">
        <v>0</v>
      </c>
      <c r="CT287" s="77" t="s">
        <v>155</v>
      </c>
      <c r="CU287" s="77" t="s">
        <v>429</v>
      </c>
      <c r="CV287" s="77" t="s">
        <v>460</v>
      </c>
      <c r="CW287" s="77">
        <v>2021</v>
      </c>
      <c r="CX287" s="77">
        <v>0</v>
      </c>
      <c r="CY287" s="77">
        <v>0</v>
      </c>
      <c r="CZ287" s="77">
        <v>0</v>
      </c>
      <c r="DA287" s="77">
        <v>0</v>
      </c>
      <c r="DB287" s="77">
        <v>8807.9522308757805</v>
      </c>
      <c r="DC287" s="77">
        <v>222.2294216278307</v>
      </c>
      <c r="DD287" s="77">
        <v>8585.7228092479509</v>
      </c>
      <c r="DE287" s="77">
        <v>0</v>
      </c>
      <c r="DF287" s="77">
        <v>514.45318018009721</v>
      </c>
      <c r="DG287" s="77">
        <v>514.45318018009721</v>
      </c>
      <c r="DH287" s="77">
        <v>0</v>
      </c>
      <c r="DI287" s="77">
        <v>0</v>
      </c>
      <c r="DJ287" s="77">
        <v>1.551705352660785E-5</v>
      </c>
      <c r="DL287" s="77">
        <v>0</v>
      </c>
      <c r="DM287" s="77">
        <v>7.9827975337882009E-3</v>
      </c>
      <c r="DN287" s="77">
        <v>7.9827975337882009E-3</v>
      </c>
      <c r="DO287" s="77">
        <v>0</v>
      </c>
      <c r="DP287" s="77">
        <v>7.9827975337882009E-3</v>
      </c>
      <c r="DQ287" s="77">
        <v>7.9827975337882009E-3</v>
      </c>
      <c r="DR287" s="77">
        <v>0</v>
      </c>
      <c r="DS287" s="77">
        <v>0</v>
      </c>
      <c r="DT287" s="77">
        <v>0</v>
      </c>
      <c r="DU287" s="77">
        <v>0</v>
      </c>
      <c r="DV287" s="77">
        <v>0</v>
      </c>
      <c r="DW287" s="77">
        <v>0</v>
      </c>
      <c r="GE287" s="77" t="s">
        <v>422</v>
      </c>
      <c r="GF287" s="77" t="s">
        <v>155</v>
      </c>
      <c r="GG287" s="77" t="s">
        <v>424</v>
      </c>
      <c r="GH287" s="77" t="s">
        <v>488</v>
      </c>
      <c r="GI287" s="77">
        <v>2023</v>
      </c>
      <c r="GJ287" s="77" t="s">
        <v>305</v>
      </c>
      <c r="GK287" s="77">
        <v>428.60232122030652</v>
      </c>
      <c r="GL287" s="77">
        <v>306.60199899999998</v>
      </c>
      <c r="GM287" s="77">
        <v>2023</v>
      </c>
      <c r="GN287" s="77" t="s">
        <v>175</v>
      </c>
      <c r="GO287" s="77">
        <v>0.13250000000000001</v>
      </c>
      <c r="GP287" s="77">
        <v>3</v>
      </c>
      <c r="GQ287" s="77">
        <v>0</v>
      </c>
      <c r="GR287" s="77" t="s">
        <v>423</v>
      </c>
      <c r="GS287" s="77">
        <v>0</v>
      </c>
      <c r="GT287" s="77">
        <v>0</v>
      </c>
      <c r="GU287" s="77">
        <v>0.1527377521613833</v>
      </c>
      <c r="GV287" s="248">
        <v>65.463755114340771</v>
      </c>
      <c r="GW287" s="248">
        <v>0.1527377521613833</v>
      </c>
      <c r="GX287" s="77">
        <v>65.463755114340771</v>
      </c>
      <c r="GY287" s="77">
        <v>0.1527377521613833</v>
      </c>
      <c r="GZ287" s="77">
        <v>65.463755114340771</v>
      </c>
    </row>
    <row r="288" spans="3:208" x14ac:dyDescent="0.25">
      <c r="C288" s="246"/>
      <c r="D288" s="246"/>
      <c r="E288" s="246"/>
      <c r="F288" s="246"/>
      <c r="G288" s="246"/>
      <c r="H288" s="246"/>
      <c r="I288" s="247"/>
      <c r="J288" s="247"/>
      <c r="K288" s="247"/>
      <c r="L288" s="124"/>
      <c r="M288" s="247"/>
      <c r="N288" s="247"/>
      <c r="O288" s="247"/>
      <c r="P288" s="247"/>
      <c r="Q288" s="247"/>
      <c r="R288" s="247"/>
      <c r="S288" s="247"/>
      <c r="T288" s="247"/>
      <c r="U288" s="247"/>
      <c r="V288" s="247"/>
      <c r="W288" s="247"/>
      <c r="X288" s="247"/>
      <c r="Y288" s="247"/>
      <c r="Z288" s="247"/>
      <c r="AA288" s="247"/>
      <c r="AB288" s="247"/>
      <c r="AC288" s="247"/>
      <c r="AD288" s="247"/>
      <c r="AE288" s="247"/>
      <c r="AF288" s="247"/>
      <c r="AG288" s="247"/>
      <c r="AH288" s="247"/>
      <c r="AI288" s="247"/>
      <c r="AJ288" s="247"/>
      <c r="AS288" s="77" t="s">
        <v>927</v>
      </c>
      <c r="AT288" s="77" t="s">
        <v>155</v>
      </c>
      <c r="AU288" s="77" t="s">
        <v>477</v>
      </c>
      <c r="AV288" s="77">
        <v>2022</v>
      </c>
      <c r="AW288" s="77">
        <v>0.93457943925233644</v>
      </c>
      <c r="AX288" s="77">
        <v>0</v>
      </c>
      <c r="AY288" s="77">
        <v>0</v>
      </c>
      <c r="AZ288" s="77">
        <v>3.4743035346914715</v>
      </c>
      <c r="BA288" s="77">
        <v>3.4743035346914715</v>
      </c>
      <c r="BB288" s="77">
        <v>0</v>
      </c>
      <c r="BC288" s="77">
        <v>0</v>
      </c>
      <c r="BD288" s="77">
        <v>3.4743035346914715</v>
      </c>
      <c r="BE288" s="77">
        <v>3.4743035346914715</v>
      </c>
      <c r="BF288" s="77">
        <v>0</v>
      </c>
      <c r="BG288" s="77">
        <v>0</v>
      </c>
      <c r="BH288" s="77">
        <v>3.5189627221242969</v>
      </c>
      <c r="BI288" s="77">
        <v>3.5189627221242969</v>
      </c>
      <c r="BJ288" s="77">
        <v>0</v>
      </c>
      <c r="BK288" s="77">
        <v>0</v>
      </c>
      <c r="BL288" s="77">
        <v>0</v>
      </c>
      <c r="BM288" s="77">
        <v>0</v>
      </c>
      <c r="BN288" s="77">
        <v>3.2470126492443656</v>
      </c>
      <c r="BO288" s="77">
        <v>3.2470126492443656</v>
      </c>
      <c r="BP288" s="77">
        <v>3.288750207592801</v>
      </c>
      <c r="BQ288" s="77">
        <v>0</v>
      </c>
      <c r="BR288" s="77">
        <v>0</v>
      </c>
      <c r="BS288" s="77">
        <v>0</v>
      </c>
      <c r="BT288" s="77">
        <v>0</v>
      </c>
      <c r="BU288" s="77">
        <v>0</v>
      </c>
      <c r="BV288" s="77">
        <v>3.5189627221242969</v>
      </c>
      <c r="BW288" s="77">
        <v>3.288750207592801</v>
      </c>
      <c r="BX288" s="77">
        <v>3.5189627221242969</v>
      </c>
      <c r="BY288" s="77">
        <v>3.288750207592801</v>
      </c>
      <c r="CT288" s="77" t="s">
        <v>155</v>
      </c>
      <c r="CU288" s="77" t="s">
        <v>429</v>
      </c>
      <c r="CV288" s="77" t="s">
        <v>460</v>
      </c>
      <c r="CW288" s="77">
        <v>2022</v>
      </c>
      <c r="CX288" s="77">
        <v>0</v>
      </c>
      <c r="CY288" s="77">
        <v>0</v>
      </c>
      <c r="CZ288" s="77">
        <v>0</v>
      </c>
      <c r="DA288" s="77">
        <v>0</v>
      </c>
      <c r="DB288" s="77">
        <v>8807.9522308757805</v>
      </c>
      <c r="DC288" s="77">
        <v>222.2294216278307</v>
      </c>
      <c r="DD288" s="77">
        <v>8585.7228092479509</v>
      </c>
      <c r="DE288" s="77">
        <v>0</v>
      </c>
      <c r="DF288" s="77">
        <v>514.45318018009721</v>
      </c>
      <c r="DG288" s="77">
        <v>514.45318018009721</v>
      </c>
      <c r="DH288" s="77">
        <v>514.45318018009721</v>
      </c>
      <c r="DI288" s="77">
        <v>0</v>
      </c>
      <c r="DJ288" s="77">
        <v>1.551705352660785E-5</v>
      </c>
      <c r="DL288" s="77">
        <v>0</v>
      </c>
      <c r="DM288" s="77">
        <v>7.9827975337882009E-3</v>
      </c>
      <c r="DN288" s="77">
        <v>7.9827975337882009E-3</v>
      </c>
      <c r="DO288" s="77">
        <v>0</v>
      </c>
      <c r="DP288" s="77">
        <v>7.9827975337882009E-3</v>
      </c>
      <c r="DQ288" s="77">
        <v>7.9827975337882009E-3</v>
      </c>
      <c r="DR288" s="77">
        <v>0</v>
      </c>
      <c r="DS288" s="77">
        <v>7.9827975337882009E-3</v>
      </c>
      <c r="DT288" s="77">
        <v>7.9827975337882009E-3</v>
      </c>
      <c r="DU288" s="77">
        <v>0</v>
      </c>
      <c r="DV288" s="77">
        <v>0</v>
      </c>
      <c r="DW288" s="77">
        <v>0</v>
      </c>
      <c r="GE288" s="77" t="s">
        <v>425</v>
      </c>
      <c r="GF288" s="77" t="s">
        <v>155</v>
      </c>
      <c r="GG288" s="77" t="s">
        <v>424</v>
      </c>
      <c r="GH288" s="77" t="s">
        <v>488</v>
      </c>
      <c r="GI288" s="77">
        <v>2023</v>
      </c>
      <c r="GJ288" s="77" t="s">
        <v>301</v>
      </c>
      <c r="GK288" s="77">
        <v>13939.560973457539</v>
      </c>
      <c r="GL288" s="77">
        <v>306.60199899999998</v>
      </c>
      <c r="GM288" s="77">
        <v>2023</v>
      </c>
      <c r="GN288" s="77" t="s">
        <v>175</v>
      </c>
      <c r="GO288" s="77">
        <v>5.3000000000000005E-2</v>
      </c>
      <c r="GP288" s="77">
        <v>3</v>
      </c>
      <c r="GQ288" s="77">
        <v>0</v>
      </c>
      <c r="GR288" s="77" t="s">
        <v>423</v>
      </c>
      <c r="GS288" s="77">
        <v>0</v>
      </c>
      <c r="GT288" s="77">
        <v>0</v>
      </c>
      <c r="GU288" s="77">
        <v>5.5966209081309413E-2</v>
      </c>
      <c r="GV288" s="248">
        <v>780.14438394218564</v>
      </c>
      <c r="GW288" s="248">
        <v>5.5966209081309413E-2</v>
      </c>
      <c r="GX288" s="77">
        <v>780.14438394218564</v>
      </c>
      <c r="GY288" s="77">
        <v>5.5966209081309413E-2</v>
      </c>
      <c r="GZ288" s="77">
        <v>780.14438394218564</v>
      </c>
    </row>
    <row r="289" spans="3:208" x14ac:dyDescent="0.25">
      <c r="C289" s="246"/>
      <c r="D289" s="246"/>
      <c r="E289" s="246"/>
      <c r="F289" s="246"/>
      <c r="G289" s="246"/>
      <c r="H289" s="246"/>
      <c r="I289" s="247"/>
      <c r="J289" s="247"/>
      <c r="K289" s="247"/>
      <c r="L289" s="124"/>
      <c r="M289" s="247"/>
      <c r="N289" s="247"/>
      <c r="O289" s="247"/>
      <c r="P289" s="247"/>
      <c r="Q289" s="247"/>
      <c r="R289" s="247"/>
      <c r="S289" s="247"/>
      <c r="T289" s="247"/>
      <c r="U289" s="247"/>
      <c r="V289" s="247"/>
      <c r="W289" s="247"/>
      <c r="X289" s="247"/>
      <c r="Y289" s="247"/>
      <c r="Z289" s="247"/>
      <c r="AA289" s="247"/>
      <c r="AB289" s="247"/>
      <c r="AC289" s="247"/>
      <c r="AD289" s="247"/>
      <c r="AE289" s="247"/>
      <c r="AF289" s="247"/>
      <c r="AG289" s="247"/>
      <c r="AH289" s="247"/>
      <c r="AI289" s="247"/>
      <c r="AJ289" s="247"/>
      <c r="AS289" s="77" t="s">
        <v>927</v>
      </c>
      <c r="AT289" s="77" t="s">
        <v>155</v>
      </c>
      <c r="AU289" s="77" t="s">
        <v>477</v>
      </c>
      <c r="AV289" s="77">
        <v>2023</v>
      </c>
      <c r="AW289" s="77">
        <v>0.87343872827321156</v>
      </c>
      <c r="AX289" s="77">
        <v>0</v>
      </c>
      <c r="AY289" s="77">
        <v>0</v>
      </c>
      <c r="AZ289" s="77">
        <v>0</v>
      </c>
      <c r="BA289" s="77">
        <v>0</v>
      </c>
      <c r="BB289" s="77">
        <v>0</v>
      </c>
      <c r="BC289" s="77">
        <v>0</v>
      </c>
      <c r="BD289" s="77">
        <v>3.6024103263128411</v>
      </c>
      <c r="BE289" s="77">
        <v>3.6024103263128411</v>
      </c>
      <c r="BF289" s="77">
        <v>0</v>
      </c>
      <c r="BG289" s="77">
        <v>0</v>
      </c>
      <c r="BH289" s="77">
        <v>3.6487178699357208</v>
      </c>
      <c r="BI289" s="77">
        <v>3.6487178699357208</v>
      </c>
      <c r="BJ289" s="77">
        <v>0</v>
      </c>
      <c r="BK289" s="77">
        <v>0</v>
      </c>
      <c r="BL289" s="77">
        <v>3.6487178699357208</v>
      </c>
      <c r="BM289" s="77">
        <v>3.6487178699357208</v>
      </c>
      <c r="BN289" s="77">
        <v>0</v>
      </c>
      <c r="BO289" s="77">
        <v>3.1464846941329729</v>
      </c>
      <c r="BP289" s="77">
        <v>3.1869314961443975</v>
      </c>
      <c r="BQ289" s="77">
        <v>3.1869314961443975</v>
      </c>
      <c r="BR289" s="77">
        <v>0</v>
      </c>
      <c r="BS289" s="77">
        <v>0</v>
      </c>
      <c r="BT289" s="77">
        <v>0</v>
      </c>
      <c r="BU289" s="77">
        <v>0</v>
      </c>
      <c r="BV289" s="77">
        <v>3.6487178699357208</v>
      </c>
      <c r="BW289" s="77">
        <v>3.1869314961443975</v>
      </c>
      <c r="BX289" s="77">
        <v>3.6487178699357208</v>
      </c>
      <c r="BY289" s="77">
        <v>3.1869314961443975</v>
      </c>
      <c r="CT289" s="77" t="s">
        <v>155</v>
      </c>
      <c r="CU289" s="77" t="s">
        <v>429</v>
      </c>
      <c r="CV289" s="77" t="s">
        <v>460</v>
      </c>
      <c r="CW289" s="77">
        <v>2023</v>
      </c>
      <c r="CX289" s="77">
        <v>0</v>
      </c>
      <c r="CY289" s="77">
        <v>0</v>
      </c>
      <c r="CZ289" s="77">
        <v>0</v>
      </c>
      <c r="DA289" s="77">
        <v>0</v>
      </c>
      <c r="DB289" s="77">
        <v>9129.7460702365388</v>
      </c>
      <c r="DC289" s="77">
        <v>233.2300768079393</v>
      </c>
      <c r="DD289" s="77">
        <v>8896.5159934286003</v>
      </c>
      <c r="DE289" s="77">
        <v>0</v>
      </c>
      <c r="DF289" s="77">
        <v>0</v>
      </c>
      <c r="DG289" s="77">
        <v>533.52731185150958</v>
      </c>
      <c r="DH289" s="77">
        <v>533.52731185150958</v>
      </c>
      <c r="DI289" s="77">
        <v>533.52731185150958</v>
      </c>
      <c r="DJ289" s="77">
        <v>1.551705352660785E-5</v>
      </c>
      <c r="DL289" s="77">
        <v>0</v>
      </c>
      <c r="DM289" s="77">
        <v>0</v>
      </c>
      <c r="DN289" s="77">
        <v>0</v>
      </c>
      <c r="DO289" s="77">
        <v>0</v>
      </c>
      <c r="DP289" s="77">
        <v>8.2787718559070734E-3</v>
      </c>
      <c r="DQ289" s="77">
        <v>8.2787718559070734E-3</v>
      </c>
      <c r="DR289" s="77">
        <v>0</v>
      </c>
      <c r="DS289" s="77">
        <v>8.2787718559070734E-3</v>
      </c>
      <c r="DT289" s="77">
        <v>8.2787718559070734E-3</v>
      </c>
      <c r="DU289" s="77">
        <v>0</v>
      </c>
      <c r="DV289" s="77">
        <v>8.2787718559070734E-3</v>
      </c>
      <c r="DW289" s="77">
        <v>8.2787718559070734E-3</v>
      </c>
      <c r="GE289" s="77" t="s">
        <v>427</v>
      </c>
      <c r="GF289" s="77" t="s">
        <v>155</v>
      </c>
      <c r="GG289" s="77" t="s">
        <v>424</v>
      </c>
      <c r="GH289" s="77" t="s">
        <v>488</v>
      </c>
      <c r="GI289" s="77">
        <v>2023</v>
      </c>
      <c r="GJ289" s="77" t="s">
        <v>303</v>
      </c>
      <c r="GK289" s="77">
        <v>7467.8148194525475</v>
      </c>
      <c r="GL289" s="77">
        <v>306.60199899999998</v>
      </c>
      <c r="GM289" s="77">
        <v>2023</v>
      </c>
      <c r="GN289" s="77" t="s">
        <v>175</v>
      </c>
      <c r="GO289" s="77">
        <v>5.3000000000000005E-2</v>
      </c>
      <c r="GP289" s="77">
        <v>3</v>
      </c>
      <c r="GQ289" s="77">
        <v>0</v>
      </c>
      <c r="GR289" s="77" t="s">
        <v>423</v>
      </c>
      <c r="GS289" s="77">
        <v>0</v>
      </c>
      <c r="GT289" s="77">
        <v>0</v>
      </c>
      <c r="GU289" s="77">
        <v>5.5966209081309413E-2</v>
      </c>
      <c r="GV289" s="248">
        <v>417.9452855659822</v>
      </c>
      <c r="GW289" s="248">
        <v>5.5966209081309413E-2</v>
      </c>
      <c r="GX289" s="77">
        <v>417.9452855659822</v>
      </c>
      <c r="GY289" s="77">
        <v>5.5966209081309413E-2</v>
      </c>
      <c r="GZ289" s="77">
        <v>417.9452855659822</v>
      </c>
    </row>
    <row r="290" spans="3:208" x14ac:dyDescent="0.25">
      <c r="C290" s="246"/>
      <c r="D290" s="246"/>
      <c r="E290" s="246"/>
      <c r="F290" s="246"/>
      <c r="G290" s="246"/>
      <c r="H290" s="246"/>
      <c r="I290" s="247"/>
      <c r="J290" s="247"/>
      <c r="K290" s="247"/>
      <c r="L290" s="124"/>
      <c r="M290" s="247"/>
      <c r="N290" s="247"/>
      <c r="O290" s="247"/>
      <c r="P290" s="247"/>
      <c r="Q290" s="247"/>
      <c r="R290" s="247"/>
      <c r="S290" s="247"/>
      <c r="T290" s="247"/>
      <c r="U290" s="247"/>
      <c r="V290" s="247"/>
      <c r="W290" s="247"/>
      <c r="X290" s="247"/>
      <c r="Y290" s="247"/>
      <c r="Z290" s="247"/>
      <c r="AA290" s="247"/>
      <c r="AB290" s="247"/>
      <c r="AC290" s="247"/>
      <c r="AD290" s="247"/>
      <c r="AE290" s="247"/>
      <c r="AF290" s="247"/>
      <c r="AG290" s="247"/>
      <c r="AH290" s="247"/>
      <c r="AI290" s="247"/>
      <c r="AJ290" s="247"/>
      <c r="AS290" s="77" t="s">
        <v>927</v>
      </c>
      <c r="AT290" s="77" t="s">
        <v>155</v>
      </c>
      <c r="AU290" s="77" t="s">
        <v>477</v>
      </c>
      <c r="AV290" s="77">
        <v>2024</v>
      </c>
      <c r="AW290" s="77">
        <v>0.81629787689085187</v>
      </c>
      <c r="AX290" s="77">
        <v>0</v>
      </c>
      <c r="AY290" s="77">
        <v>0</v>
      </c>
      <c r="AZ290" s="77">
        <v>0</v>
      </c>
      <c r="BA290" s="77">
        <v>0</v>
      </c>
      <c r="BB290" s="77">
        <v>0</v>
      </c>
      <c r="BC290" s="77">
        <v>0</v>
      </c>
      <c r="BD290" s="77">
        <v>0</v>
      </c>
      <c r="BE290" s="77">
        <v>0</v>
      </c>
      <c r="BF290" s="77">
        <v>0</v>
      </c>
      <c r="BG290" s="77">
        <v>0</v>
      </c>
      <c r="BH290" s="77">
        <v>3.6487178699357208</v>
      </c>
      <c r="BI290" s="77">
        <v>3.6487178699357208</v>
      </c>
      <c r="BJ290" s="77">
        <v>0</v>
      </c>
      <c r="BK290" s="77">
        <v>0</v>
      </c>
      <c r="BL290" s="77">
        <v>3.6487178699357208</v>
      </c>
      <c r="BM290" s="77">
        <v>3.6487178699357208</v>
      </c>
      <c r="BN290" s="77">
        <v>0</v>
      </c>
      <c r="BO290" s="77">
        <v>0</v>
      </c>
      <c r="BP290" s="77">
        <v>2.9784406506022401</v>
      </c>
      <c r="BQ290" s="77">
        <v>2.9784406506022401</v>
      </c>
      <c r="BR290" s="77">
        <v>0</v>
      </c>
      <c r="BS290" s="77">
        <v>0</v>
      </c>
      <c r="BT290" s="77">
        <v>0</v>
      </c>
      <c r="BU290" s="77">
        <v>0</v>
      </c>
      <c r="BV290" s="77">
        <v>3.6487178699357208</v>
      </c>
      <c r="BW290" s="77">
        <v>2.9784406506022401</v>
      </c>
      <c r="BX290" s="77">
        <v>3.6487178699357208</v>
      </c>
      <c r="BY290" s="77">
        <v>2.9784406506022401</v>
      </c>
      <c r="CT290" s="77" t="s">
        <v>155</v>
      </c>
      <c r="CU290" s="77" t="s">
        <v>429</v>
      </c>
      <c r="CV290" s="77" t="s">
        <v>460</v>
      </c>
      <c r="CW290" s="77">
        <v>2024</v>
      </c>
      <c r="CX290" s="77">
        <v>0</v>
      </c>
      <c r="CY290" s="77">
        <v>0</v>
      </c>
      <c r="CZ290" s="77">
        <v>0</v>
      </c>
      <c r="DA290" s="77">
        <v>0</v>
      </c>
      <c r="DB290" s="77">
        <v>9129.7460702365388</v>
      </c>
      <c r="DC290" s="77">
        <v>233.2300768079393</v>
      </c>
      <c r="DD290" s="77">
        <v>8896.5159934286003</v>
      </c>
      <c r="DE290" s="77">
        <v>0</v>
      </c>
      <c r="DF290" s="77">
        <v>0</v>
      </c>
      <c r="DG290" s="77">
        <v>0</v>
      </c>
      <c r="DH290" s="77">
        <v>533.52731185150958</v>
      </c>
      <c r="DI290" s="77">
        <v>533.52731185150958</v>
      </c>
      <c r="DJ290" s="77">
        <v>1.551705352660785E-5</v>
      </c>
      <c r="DL290" s="77">
        <v>0</v>
      </c>
      <c r="DM290" s="77">
        <v>0</v>
      </c>
      <c r="DN290" s="77">
        <v>0</v>
      </c>
      <c r="DO290" s="77">
        <v>0</v>
      </c>
      <c r="DP290" s="77">
        <v>0</v>
      </c>
      <c r="DQ290" s="77">
        <v>0</v>
      </c>
      <c r="DR290" s="77">
        <v>0</v>
      </c>
      <c r="DS290" s="77">
        <v>8.2787718559070734E-3</v>
      </c>
      <c r="DT290" s="77">
        <v>8.2787718559070734E-3</v>
      </c>
      <c r="DU290" s="77">
        <v>0</v>
      </c>
      <c r="DV290" s="77">
        <v>8.2787718559070734E-3</v>
      </c>
      <c r="DW290" s="77">
        <v>8.2787718559070734E-3</v>
      </c>
      <c r="GE290" s="77" t="s">
        <v>422</v>
      </c>
      <c r="GF290" s="77" t="s">
        <v>155</v>
      </c>
      <c r="GG290" s="77" t="s">
        <v>424</v>
      </c>
      <c r="GH290" s="77" t="s">
        <v>488</v>
      </c>
      <c r="GI290" s="77">
        <v>2024</v>
      </c>
      <c r="GJ290" s="77" t="s">
        <v>305</v>
      </c>
      <c r="GK290" s="77">
        <v>428.60232122030652</v>
      </c>
      <c r="GL290" s="77">
        <v>306.60199899999998</v>
      </c>
      <c r="GM290" s="77">
        <v>2024</v>
      </c>
      <c r="GN290" s="77" t="s">
        <v>175</v>
      </c>
      <c r="GO290" s="77">
        <v>0.13250000000000001</v>
      </c>
      <c r="GP290" s="77">
        <v>3</v>
      </c>
      <c r="GQ290" s="77">
        <v>0</v>
      </c>
      <c r="GR290" s="77" t="s">
        <v>423</v>
      </c>
      <c r="GS290" s="77">
        <v>0</v>
      </c>
      <c r="GT290" s="77">
        <v>0</v>
      </c>
      <c r="GU290" s="77">
        <v>0</v>
      </c>
      <c r="GV290" s="248">
        <v>0</v>
      </c>
      <c r="GW290" s="248">
        <v>0.1527377521613833</v>
      </c>
      <c r="GX290" s="77">
        <v>65.463755114340771</v>
      </c>
      <c r="GY290" s="77">
        <v>0.1527377521613833</v>
      </c>
      <c r="GZ290" s="77">
        <v>65.463755114340771</v>
      </c>
    </row>
    <row r="291" spans="3:208" x14ac:dyDescent="0.25">
      <c r="C291" s="246"/>
      <c r="D291" s="246"/>
      <c r="E291" s="246"/>
      <c r="F291" s="246"/>
      <c r="G291" s="246"/>
      <c r="H291" s="246"/>
      <c r="I291" s="247"/>
      <c r="J291" s="247"/>
      <c r="K291" s="247"/>
      <c r="L291" s="124"/>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S291" s="77" t="s">
        <v>927</v>
      </c>
      <c r="AT291" s="77" t="s">
        <v>155</v>
      </c>
      <c r="AU291" s="77" t="s">
        <v>477</v>
      </c>
      <c r="AV291" s="77">
        <v>2025</v>
      </c>
      <c r="AW291" s="77">
        <v>0.76289521204752508</v>
      </c>
      <c r="AX291" s="77">
        <v>0</v>
      </c>
      <c r="AY291" s="77">
        <v>0</v>
      </c>
      <c r="AZ291" s="77">
        <v>0</v>
      </c>
      <c r="BA291" s="77">
        <v>0</v>
      </c>
      <c r="BB291" s="77">
        <v>0</v>
      </c>
      <c r="BC291" s="77">
        <v>0</v>
      </c>
      <c r="BD291" s="77">
        <v>0</v>
      </c>
      <c r="BE291" s="77">
        <v>0</v>
      </c>
      <c r="BF291" s="77">
        <v>0</v>
      </c>
      <c r="BG291" s="77">
        <v>0</v>
      </c>
      <c r="BH291" s="77">
        <v>0</v>
      </c>
      <c r="BI291" s="77">
        <v>0</v>
      </c>
      <c r="BJ291" s="77">
        <v>0</v>
      </c>
      <c r="BK291" s="77">
        <v>0</v>
      </c>
      <c r="BL291" s="77">
        <v>3.6487178699357208</v>
      </c>
      <c r="BM291" s="77">
        <v>3.6487178699357208</v>
      </c>
      <c r="BN291" s="77">
        <v>0</v>
      </c>
      <c r="BO291" s="77">
        <v>0</v>
      </c>
      <c r="BP291" s="77">
        <v>0</v>
      </c>
      <c r="BQ291" s="77">
        <v>2.7835893930862059</v>
      </c>
      <c r="BR291" s="77">
        <v>0</v>
      </c>
      <c r="BS291" s="77">
        <v>0</v>
      </c>
      <c r="BT291" s="77">
        <v>0</v>
      </c>
      <c r="BU291" s="77">
        <v>0</v>
      </c>
      <c r="BV291" s="77">
        <v>0</v>
      </c>
      <c r="BW291" s="77">
        <v>0</v>
      </c>
      <c r="BX291" s="77">
        <v>0</v>
      </c>
      <c r="BY291" s="77">
        <v>0</v>
      </c>
      <c r="CT291" s="77" t="s">
        <v>155</v>
      </c>
      <c r="CU291" s="77" t="s">
        <v>429</v>
      </c>
      <c r="CV291" s="77" t="s">
        <v>460</v>
      </c>
      <c r="CW291" s="77">
        <v>2025</v>
      </c>
      <c r="CX291" s="77">
        <v>0</v>
      </c>
      <c r="CY291" s="77">
        <v>0</v>
      </c>
      <c r="CZ291" s="77">
        <v>0</v>
      </c>
      <c r="DA291" s="77">
        <v>0</v>
      </c>
      <c r="DB291" s="77">
        <v>9129.7460702365388</v>
      </c>
      <c r="DC291" s="77">
        <v>233.2300768079393</v>
      </c>
      <c r="DD291" s="77">
        <v>8896.5159934286003</v>
      </c>
      <c r="DE291" s="77">
        <v>0</v>
      </c>
      <c r="DF291" s="77">
        <v>0</v>
      </c>
      <c r="DG291" s="77">
        <v>0</v>
      </c>
      <c r="DH291" s="77">
        <v>0</v>
      </c>
      <c r="DI291" s="77">
        <v>533.52731185150958</v>
      </c>
      <c r="DJ291" s="77">
        <v>1.551705352660785E-5</v>
      </c>
      <c r="DL291" s="77">
        <v>0</v>
      </c>
      <c r="DM291" s="77">
        <v>0</v>
      </c>
      <c r="DN291" s="77">
        <v>0</v>
      </c>
      <c r="DO291" s="77">
        <v>0</v>
      </c>
      <c r="DP291" s="77">
        <v>0</v>
      </c>
      <c r="DQ291" s="77">
        <v>0</v>
      </c>
      <c r="DR291" s="77">
        <v>0</v>
      </c>
      <c r="DS291" s="77">
        <v>0</v>
      </c>
      <c r="DT291" s="77">
        <v>0</v>
      </c>
      <c r="DU291" s="77">
        <v>0</v>
      </c>
      <c r="DV291" s="77">
        <v>8.2787718559070734E-3</v>
      </c>
      <c r="DW291" s="77">
        <v>8.2787718559070734E-3</v>
      </c>
      <c r="GE291" s="77" t="s">
        <v>425</v>
      </c>
      <c r="GF291" s="77" t="s">
        <v>155</v>
      </c>
      <c r="GG291" s="77" t="s">
        <v>424</v>
      </c>
      <c r="GH291" s="77" t="s">
        <v>488</v>
      </c>
      <c r="GI291" s="77">
        <v>2024</v>
      </c>
      <c r="GJ291" s="77" t="s">
        <v>301</v>
      </c>
      <c r="GK291" s="77">
        <v>13939.560973457539</v>
      </c>
      <c r="GL291" s="77">
        <v>306.60199899999998</v>
      </c>
      <c r="GM291" s="77">
        <v>2024</v>
      </c>
      <c r="GN291" s="77" t="s">
        <v>175</v>
      </c>
      <c r="GO291" s="77">
        <v>5.3000000000000005E-2</v>
      </c>
      <c r="GP291" s="77">
        <v>3</v>
      </c>
      <c r="GQ291" s="77">
        <v>0</v>
      </c>
      <c r="GR291" s="77" t="s">
        <v>423</v>
      </c>
      <c r="GS291" s="77">
        <v>0</v>
      </c>
      <c r="GT291" s="77">
        <v>0</v>
      </c>
      <c r="GU291" s="77">
        <v>0</v>
      </c>
      <c r="GV291" s="248">
        <v>0</v>
      </c>
      <c r="GW291" s="248">
        <v>5.5966209081309413E-2</v>
      </c>
      <c r="GX291" s="77">
        <v>780.14438394218564</v>
      </c>
      <c r="GY291" s="77">
        <v>5.5966209081309413E-2</v>
      </c>
      <c r="GZ291" s="77">
        <v>780.14438394218564</v>
      </c>
    </row>
    <row r="292" spans="3:208" x14ac:dyDescent="0.25">
      <c r="C292" s="246"/>
      <c r="D292" s="246"/>
      <c r="E292" s="246"/>
      <c r="F292" s="246"/>
      <c r="G292" s="246"/>
      <c r="H292" s="246"/>
      <c r="I292" s="247"/>
      <c r="J292" s="247"/>
      <c r="K292" s="247"/>
      <c r="L292" s="124"/>
      <c r="M292" s="247"/>
      <c r="N292" s="247"/>
      <c r="O292" s="247"/>
      <c r="P292" s="247"/>
      <c r="Q292" s="247"/>
      <c r="R292" s="247"/>
      <c r="S292" s="247"/>
      <c r="T292" s="247"/>
      <c r="U292" s="247"/>
      <c r="V292" s="247"/>
      <c r="W292" s="247"/>
      <c r="X292" s="247"/>
      <c r="Y292" s="247"/>
      <c r="Z292" s="247"/>
      <c r="AA292" s="247"/>
      <c r="AB292" s="247"/>
      <c r="AC292" s="247"/>
      <c r="AD292" s="247"/>
      <c r="AE292" s="247"/>
      <c r="AF292" s="247"/>
      <c r="AG292" s="247"/>
      <c r="AH292" s="247"/>
      <c r="AI292" s="247"/>
      <c r="AJ292" s="247"/>
      <c r="AS292" s="77" t="s">
        <v>927</v>
      </c>
      <c r="AT292" s="77" t="s">
        <v>155</v>
      </c>
      <c r="AU292" s="77" t="s">
        <v>478</v>
      </c>
      <c r="AV292" s="77">
        <v>2020</v>
      </c>
      <c r="AW292" s="77">
        <v>1</v>
      </c>
      <c r="AX292" s="77">
        <v>0</v>
      </c>
      <c r="AY292" s="77">
        <v>0</v>
      </c>
      <c r="AZ292" s="77">
        <v>1.0103036848256632</v>
      </c>
      <c r="BA292" s="77">
        <v>1.0103036848256632</v>
      </c>
      <c r="BB292" s="77">
        <v>0</v>
      </c>
      <c r="BC292" s="77">
        <v>0</v>
      </c>
      <c r="BD292" s="77">
        <v>0</v>
      </c>
      <c r="BE292" s="77">
        <v>0</v>
      </c>
      <c r="BF292" s="77">
        <v>0</v>
      </c>
      <c r="BG292" s="77">
        <v>0</v>
      </c>
      <c r="BH292" s="77">
        <v>0</v>
      </c>
      <c r="BI292" s="77">
        <v>0</v>
      </c>
      <c r="BJ292" s="77">
        <v>0</v>
      </c>
      <c r="BK292" s="77">
        <v>0</v>
      </c>
      <c r="BL292" s="77">
        <v>0</v>
      </c>
      <c r="BM292" s="77">
        <v>0</v>
      </c>
      <c r="BN292" s="77">
        <v>1.0103036848256632</v>
      </c>
      <c r="BO292" s="77">
        <v>0</v>
      </c>
      <c r="BP292" s="77">
        <v>0</v>
      </c>
      <c r="BQ292" s="77">
        <v>0</v>
      </c>
      <c r="BR292" s="77">
        <v>0</v>
      </c>
      <c r="BS292" s="77">
        <v>0</v>
      </c>
      <c r="BT292" s="77">
        <v>0</v>
      </c>
      <c r="BU292" s="77">
        <v>0</v>
      </c>
      <c r="BV292" s="77">
        <v>0</v>
      </c>
      <c r="BW292" s="77">
        <v>0</v>
      </c>
      <c r="BX292" s="77">
        <v>0</v>
      </c>
      <c r="BY292" s="77">
        <v>0</v>
      </c>
      <c r="CT292" s="77" t="s">
        <v>155</v>
      </c>
      <c r="CU292" s="77" t="s">
        <v>429</v>
      </c>
      <c r="CV292" s="77" t="s">
        <v>467</v>
      </c>
      <c r="CW292" s="77">
        <v>2020</v>
      </c>
      <c r="CX292" s="77">
        <v>0</v>
      </c>
      <c r="CY292" s="77">
        <v>0</v>
      </c>
      <c r="CZ292" s="77">
        <v>0</v>
      </c>
      <c r="DA292" s="77">
        <v>0</v>
      </c>
      <c r="DB292" s="77">
        <v>5.2405583313015436</v>
      </c>
      <c r="DC292" s="77">
        <v>0.69641821681223248</v>
      </c>
      <c r="DD292" s="77">
        <v>2.9419641522810189</v>
      </c>
      <c r="DE292" s="77">
        <v>1.6021759622082909</v>
      </c>
      <c r="DF292" s="77">
        <v>0.36068764874241327</v>
      </c>
      <c r="DG292" s="77">
        <v>0</v>
      </c>
      <c r="DH292" s="77">
        <v>0</v>
      </c>
      <c r="DI292" s="77">
        <v>0</v>
      </c>
      <c r="DJ292" s="77">
        <v>5.9600891458406007E-5</v>
      </c>
      <c r="DL292" s="77">
        <v>0</v>
      </c>
      <c r="DM292" s="77">
        <v>2.1497305403084245E-5</v>
      </c>
      <c r="DN292" s="77">
        <v>2.1497305403084245E-5</v>
      </c>
      <c r="DO292" s="77">
        <v>0</v>
      </c>
      <c r="DP292" s="77">
        <v>0</v>
      </c>
      <c r="DQ292" s="77">
        <v>0</v>
      </c>
      <c r="DR292" s="77">
        <v>0</v>
      </c>
      <c r="DS292" s="77">
        <v>0</v>
      </c>
      <c r="DT292" s="77">
        <v>0</v>
      </c>
      <c r="DU292" s="77">
        <v>0</v>
      </c>
      <c r="DV292" s="77">
        <v>0</v>
      </c>
      <c r="DW292" s="77">
        <v>0</v>
      </c>
      <c r="GE292" s="77" t="s">
        <v>427</v>
      </c>
      <c r="GF292" s="77" t="s">
        <v>155</v>
      </c>
      <c r="GG292" s="77" t="s">
        <v>424</v>
      </c>
      <c r="GH292" s="77" t="s">
        <v>488</v>
      </c>
      <c r="GI292" s="77">
        <v>2024</v>
      </c>
      <c r="GJ292" s="77" t="s">
        <v>303</v>
      </c>
      <c r="GK292" s="77">
        <v>7467.8148194525475</v>
      </c>
      <c r="GL292" s="77">
        <v>306.60199899999998</v>
      </c>
      <c r="GM292" s="77">
        <v>2024</v>
      </c>
      <c r="GN292" s="77" t="s">
        <v>175</v>
      </c>
      <c r="GO292" s="77">
        <v>5.3000000000000005E-2</v>
      </c>
      <c r="GP292" s="77">
        <v>3</v>
      </c>
      <c r="GQ292" s="77">
        <v>0</v>
      </c>
      <c r="GR292" s="77" t="s">
        <v>423</v>
      </c>
      <c r="GS292" s="77">
        <v>0</v>
      </c>
      <c r="GT292" s="77">
        <v>0</v>
      </c>
      <c r="GU292" s="77">
        <v>0</v>
      </c>
      <c r="GV292" s="248">
        <v>0</v>
      </c>
      <c r="GW292" s="248">
        <v>5.5966209081309413E-2</v>
      </c>
      <c r="GX292" s="77">
        <v>417.9452855659822</v>
      </c>
      <c r="GY292" s="77">
        <v>5.5966209081309413E-2</v>
      </c>
      <c r="GZ292" s="77">
        <v>417.9452855659822</v>
      </c>
    </row>
    <row r="293" spans="3:208" x14ac:dyDescent="0.25">
      <c r="C293" s="246"/>
      <c r="D293" s="246"/>
      <c r="E293" s="246"/>
      <c r="F293" s="246"/>
      <c r="G293" s="246"/>
      <c r="H293" s="246"/>
      <c r="I293" s="247"/>
      <c r="J293" s="247"/>
      <c r="K293" s="247"/>
      <c r="L293" s="124"/>
      <c r="M293" s="247"/>
      <c r="N293" s="247"/>
      <c r="O293" s="247"/>
      <c r="P293" s="247"/>
      <c r="Q293" s="247"/>
      <c r="R293" s="247"/>
      <c r="S293" s="247"/>
      <c r="T293" s="247"/>
      <c r="U293" s="247"/>
      <c r="V293" s="247"/>
      <c r="W293" s="247"/>
      <c r="X293" s="247"/>
      <c r="Y293" s="247"/>
      <c r="Z293" s="247"/>
      <c r="AA293" s="247"/>
      <c r="AB293" s="247"/>
      <c r="AC293" s="247"/>
      <c r="AD293" s="247"/>
      <c r="AE293" s="247"/>
      <c r="AF293" s="247"/>
      <c r="AG293" s="247"/>
      <c r="AH293" s="247"/>
      <c r="AI293" s="247"/>
      <c r="AJ293" s="247"/>
      <c r="AS293" s="77" t="s">
        <v>927</v>
      </c>
      <c r="AT293" s="77" t="s">
        <v>155</v>
      </c>
      <c r="AU293" s="77" t="s">
        <v>478</v>
      </c>
      <c r="AV293" s="77">
        <v>2021</v>
      </c>
      <c r="AW293" s="77">
        <v>1</v>
      </c>
      <c r="AX293" s="77">
        <v>0</v>
      </c>
      <c r="AY293" s="77">
        <v>0</v>
      </c>
      <c r="AZ293" s="77">
        <v>1.0103036848256632</v>
      </c>
      <c r="BA293" s="77">
        <v>1.0103036848256632</v>
      </c>
      <c r="BB293" s="77">
        <v>0</v>
      </c>
      <c r="BC293" s="77">
        <v>0</v>
      </c>
      <c r="BD293" s="77">
        <v>1.0103036848256632</v>
      </c>
      <c r="BE293" s="77">
        <v>1.0103036848256632</v>
      </c>
      <c r="BF293" s="77">
        <v>0</v>
      </c>
      <c r="BG293" s="77">
        <v>0</v>
      </c>
      <c r="BH293" s="77">
        <v>0</v>
      </c>
      <c r="BI293" s="77">
        <v>0</v>
      </c>
      <c r="BJ293" s="77">
        <v>0</v>
      </c>
      <c r="BK293" s="77">
        <v>0</v>
      </c>
      <c r="BL293" s="77">
        <v>0</v>
      </c>
      <c r="BM293" s="77">
        <v>0</v>
      </c>
      <c r="BN293" s="77">
        <v>1.0103036848256632</v>
      </c>
      <c r="BO293" s="77">
        <v>1.0103036848256632</v>
      </c>
      <c r="BP293" s="77">
        <v>0</v>
      </c>
      <c r="BQ293" s="77">
        <v>0</v>
      </c>
      <c r="BR293" s="77">
        <v>0</v>
      </c>
      <c r="BS293" s="77">
        <v>0</v>
      </c>
      <c r="BT293" s="77">
        <v>0</v>
      </c>
      <c r="BU293" s="77">
        <v>0</v>
      </c>
      <c r="BV293" s="77">
        <v>0</v>
      </c>
      <c r="BW293" s="77">
        <v>0</v>
      </c>
      <c r="BX293" s="77">
        <v>0</v>
      </c>
      <c r="BY293" s="77">
        <v>0</v>
      </c>
      <c r="CT293" s="77" t="s">
        <v>155</v>
      </c>
      <c r="CU293" s="77" t="s">
        <v>429</v>
      </c>
      <c r="CV293" s="77" t="s">
        <v>467</v>
      </c>
      <c r="CW293" s="77">
        <v>2021</v>
      </c>
      <c r="CX293" s="77">
        <v>0</v>
      </c>
      <c r="CY293" s="77">
        <v>0</v>
      </c>
      <c r="CZ293" s="77">
        <v>0</v>
      </c>
      <c r="DA293" s="77">
        <v>0</v>
      </c>
      <c r="DB293" s="77">
        <v>5.2405583313015436</v>
      </c>
      <c r="DC293" s="77">
        <v>0.69641821681223248</v>
      </c>
      <c r="DD293" s="77">
        <v>2.9419641522810189</v>
      </c>
      <c r="DE293" s="77">
        <v>1.6021759622082909</v>
      </c>
      <c r="DF293" s="77">
        <v>0.36068764874241327</v>
      </c>
      <c r="DG293" s="77">
        <v>0.36068764874241327</v>
      </c>
      <c r="DH293" s="77">
        <v>0</v>
      </c>
      <c r="DI293" s="77">
        <v>0</v>
      </c>
      <c r="DJ293" s="77">
        <v>5.9600891458406007E-5</v>
      </c>
      <c r="DL293" s="77">
        <v>0</v>
      </c>
      <c r="DM293" s="77">
        <v>2.1497305403084245E-5</v>
      </c>
      <c r="DN293" s="77">
        <v>2.1497305403084245E-5</v>
      </c>
      <c r="DO293" s="77">
        <v>0</v>
      </c>
      <c r="DP293" s="77">
        <v>2.1497305403084245E-5</v>
      </c>
      <c r="DQ293" s="77">
        <v>2.1497305403084245E-5</v>
      </c>
      <c r="DR293" s="77">
        <v>0</v>
      </c>
      <c r="DS293" s="77">
        <v>0</v>
      </c>
      <c r="DT293" s="77">
        <v>0</v>
      </c>
      <c r="DU293" s="77">
        <v>0</v>
      </c>
      <c r="DV293" s="77">
        <v>0</v>
      </c>
      <c r="DW293" s="77">
        <v>0</v>
      </c>
      <c r="GE293" s="77" t="s">
        <v>422</v>
      </c>
      <c r="GF293" s="77" t="s">
        <v>155</v>
      </c>
      <c r="GG293" s="77" t="s">
        <v>424</v>
      </c>
      <c r="GH293" s="77" t="s">
        <v>488</v>
      </c>
      <c r="GI293" s="77">
        <v>2025</v>
      </c>
      <c r="GJ293" s="77" t="s">
        <v>305</v>
      </c>
      <c r="GK293" s="77">
        <v>428.60232122030652</v>
      </c>
      <c r="GL293" s="77">
        <v>306.60199899999998</v>
      </c>
      <c r="GM293" s="77">
        <v>2025</v>
      </c>
      <c r="GN293" s="77" t="s">
        <v>175</v>
      </c>
      <c r="GO293" s="77">
        <v>0.13250000000000001</v>
      </c>
      <c r="GP293" s="77">
        <v>3</v>
      </c>
      <c r="GQ293" s="77">
        <v>0</v>
      </c>
      <c r="GR293" s="77" t="s">
        <v>423</v>
      </c>
      <c r="GS293" s="77">
        <v>0</v>
      </c>
      <c r="GT293" s="77">
        <v>0</v>
      </c>
      <c r="GU293" s="77">
        <v>0</v>
      </c>
      <c r="GV293" s="248">
        <v>0</v>
      </c>
      <c r="GW293" s="248">
        <v>0</v>
      </c>
      <c r="GX293" s="77">
        <v>0</v>
      </c>
      <c r="GY293" s="77">
        <v>0.1527377521613833</v>
      </c>
      <c r="GZ293" s="77">
        <v>65.463755114340771</v>
      </c>
    </row>
    <row r="294" spans="3:208" x14ac:dyDescent="0.25">
      <c r="C294" s="246"/>
      <c r="D294" s="246"/>
      <c r="E294" s="246"/>
      <c r="F294" s="246"/>
      <c r="G294" s="246"/>
      <c r="H294" s="246"/>
      <c r="I294" s="247"/>
      <c r="J294" s="247"/>
      <c r="K294" s="247"/>
      <c r="L294" s="124"/>
      <c r="M294" s="247"/>
      <c r="N294" s="247"/>
      <c r="O294" s="247"/>
      <c r="P294" s="247"/>
      <c r="Q294" s="247"/>
      <c r="R294" s="247"/>
      <c r="S294" s="247"/>
      <c r="T294" s="247"/>
      <c r="U294" s="247"/>
      <c r="V294" s="247"/>
      <c r="W294" s="247"/>
      <c r="X294" s="247"/>
      <c r="Y294" s="247"/>
      <c r="Z294" s="247"/>
      <c r="AA294" s="247"/>
      <c r="AB294" s="247"/>
      <c r="AC294" s="247"/>
      <c r="AD294" s="247"/>
      <c r="AE294" s="247"/>
      <c r="AF294" s="247"/>
      <c r="AG294" s="247"/>
      <c r="AH294" s="247"/>
      <c r="AI294" s="247"/>
      <c r="AJ294" s="247"/>
      <c r="AS294" s="77" t="s">
        <v>927</v>
      </c>
      <c r="AT294" s="77" t="s">
        <v>155</v>
      </c>
      <c r="AU294" s="77" t="s">
        <v>478</v>
      </c>
      <c r="AV294" s="77">
        <v>2022</v>
      </c>
      <c r="AW294" s="77">
        <v>0.93457943925233644</v>
      </c>
      <c r="AX294" s="77">
        <v>0</v>
      </c>
      <c r="AY294" s="77">
        <v>0</v>
      </c>
      <c r="AZ294" s="77">
        <v>1.0085434080433298</v>
      </c>
      <c r="BA294" s="77">
        <v>1.0085434080433298</v>
      </c>
      <c r="BB294" s="77">
        <v>0</v>
      </c>
      <c r="BC294" s="77">
        <v>0</v>
      </c>
      <c r="BD294" s="77">
        <v>1.0085434080433298</v>
      </c>
      <c r="BE294" s="77">
        <v>1.0085434080433298</v>
      </c>
      <c r="BF294" s="77">
        <v>0</v>
      </c>
      <c r="BG294" s="77">
        <v>0</v>
      </c>
      <c r="BH294" s="77">
        <v>0.94714038277311285</v>
      </c>
      <c r="BI294" s="77">
        <v>0.94714038277311285</v>
      </c>
      <c r="BJ294" s="77">
        <v>0</v>
      </c>
      <c r="BK294" s="77">
        <v>0</v>
      </c>
      <c r="BL294" s="77">
        <v>0</v>
      </c>
      <c r="BM294" s="77">
        <v>0</v>
      </c>
      <c r="BN294" s="77">
        <v>0.94256393275077544</v>
      </c>
      <c r="BO294" s="77">
        <v>0.94256393275077544</v>
      </c>
      <c r="BP294" s="77">
        <v>0.88517792782533911</v>
      </c>
      <c r="BQ294" s="77">
        <v>0</v>
      </c>
      <c r="BR294" s="77">
        <v>0</v>
      </c>
      <c r="BS294" s="77">
        <v>0</v>
      </c>
      <c r="BT294" s="77">
        <v>0</v>
      </c>
      <c r="BU294" s="77">
        <v>0</v>
      </c>
      <c r="BV294" s="77">
        <v>0.94714038277311285</v>
      </c>
      <c r="BW294" s="77">
        <v>0.88517792782533911</v>
      </c>
      <c r="BX294" s="77">
        <v>0.94714038277311285</v>
      </c>
      <c r="BY294" s="77">
        <v>0.88517792782533911</v>
      </c>
      <c r="CT294" s="77" t="s">
        <v>155</v>
      </c>
      <c r="CU294" s="77" t="s">
        <v>429</v>
      </c>
      <c r="CV294" s="77" t="s">
        <v>467</v>
      </c>
      <c r="CW294" s="77">
        <v>2022</v>
      </c>
      <c r="CX294" s="77">
        <v>0</v>
      </c>
      <c r="CY294" s="77">
        <v>0</v>
      </c>
      <c r="CZ294" s="77">
        <v>0</v>
      </c>
      <c r="DA294" s="77">
        <v>0</v>
      </c>
      <c r="DB294" s="77">
        <v>5.2405583313015436</v>
      </c>
      <c r="DC294" s="77">
        <v>0.69641821681223248</v>
      </c>
      <c r="DD294" s="77">
        <v>2.9419641522810189</v>
      </c>
      <c r="DE294" s="77">
        <v>1.6021759622082909</v>
      </c>
      <c r="DF294" s="77">
        <v>0.36068764874241327</v>
      </c>
      <c r="DG294" s="77">
        <v>0.36068764874241327</v>
      </c>
      <c r="DH294" s="77">
        <v>0.36068764874241327</v>
      </c>
      <c r="DI294" s="77">
        <v>0</v>
      </c>
      <c r="DJ294" s="77">
        <v>5.9600891458406007E-5</v>
      </c>
      <c r="DL294" s="77">
        <v>0</v>
      </c>
      <c r="DM294" s="77">
        <v>2.1497305403084245E-5</v>
      </c>
      <c r="DN294" s="77">
        <v>2.1497305403084245E-5</v>
      </c>
      <c r="DO294" s="77">
        <v>0</v>
      </c>
      <c r="DP294" s="77">
        <v>2.1497305403084245E-5</v>
      </c>
      <c r="DQ294" s="77">
        <v>2.1497305403084245E-5</v>
      </c>
      <c r="DR294" s="77">
        <v>0</v>
      </c>
      <c r="DS294" s="77">
        <v>2.1497305403084245E-5</v>
      </c>
      <c r="DT294" s="77">
        <v>2.1497305403084245E-5</v>
      </c>
      <c r="DU294" s="77">
        <v>0</v>
      </c>
      <c r="DV294" s="77">
        <v>0</v>
      </c>
      <c r="DW294" s="77">
        <v>0</v>
      </c>
      <c r="GE294" s="77" t="s">
        <v>425</v>
      </c>
      <c r="GF294" s="77" t="s">
        <v>155</v>
      </c>
      <c r="GG294" s="77" t="s">
        <v>424</v>
      </c>
      <c r="GH294" s="77" t="s">
        <v>488</v>
      </c>
      <c r="GI294" s="77">
        <v>2025</v>
      </c>
      <c r="GJ294" s="77" t="s">
        <v>301</v>
      </c>
      <c r="GK294" s="77">
        <v>13939.560973457539</v>
      </c>
      <c r="GL294" s="77">
        <v>306.60199899999998</v>
      </c>
      <c r="GM294" s="77">
        <v>2025</v>
      </c>
      <c r="GN294" s="77" t="s">
        <v>175</v>
      </c>
      <c r="GO294" s="77">
        <v>5.3000000000000005E-2</v>
      </c>
      <c r="GP294" s="77">
        <v>3</v>
      </c>
      <c r="GQ294" s="77">
        <v>0</v>
      </c>
      <c r="GR294" s="77" t="s">
        <v>423</v>
      </c>
      <c r="GS294" s="77">
        <v>0</v>
      </c>
      <c r="GT294" s="77">
        <v>0</v>
      </c>
      <c r="GU294" s="77">
        <v>0</v>
      </c>
      <c r="GV294" s="248">
        <v>0</v>
      </c>
      <c r="GW294" s="248">
        <v>0</v>
      </c>
      <c r="GX294" s="77">
        <v>0</v>
      </c>
      <c r="GY294" s="77">
        <v>5.5966209081309413E-2</v>
      </c>
      <c r="GZ294" s="77">
        <v>780.14438394218564</v>
      </c>
    </row>
    <row r="295" spans="3:208" x14ac:dyDescent="0.25">
      <c r="C295" s="246"/>
      <c r="D295" s="246"/>
      <c r="E295" s="246"/>
      <c r="F295" s="246"/>
      <c r="G295" s="246"/>
      <c r="H295" s="246"/>
      <c r="I295" s="247"/>
      <c r="J295" s="247"/>
      <c r="K295" s="247"/>
      <c r="L295" s="124"/>
      <c r="M295" s="247"/>
      <c r="N295" s="247"/>
      <c r="O295" s="247"/>
      <c r="P295" s="247"/>
      <c r="Q295" s="247"/>
      <c r="R295" s="247"/>
      <c r="S295" s="247"/>
      <c r="T295" s="247"/>
      <c r="U295" s="247"/>
      <c r="V295" s="247"/>
      <c r="W295" s="247"/>
      <c r="X295" s="247"/>
      <c r="Y295" s="247"/>
      <c r="Z295" s="247"/>
      <c r="AA295" s="247"/>
      <c r="AB295" s="247"/>
      <c r="AC295" s="247"/>
      <c r="AD295" s="247"/>
      <c r="AE295" s="247"/>
      <c r="AF295" s="247"/>
      <c r="AG295" s="247"/>
      <c r="AH295" s="247"/>
      <c r="AI295" s="247"/>
      <c r="AJ295" s="247"/>
      <c r="AS295" s="77" t="s">
        <v>927</v>
      </c>
      <c r="AT295" s="77" t="s">
        <v>155</v>
      </c>
      <c r="AU295" s="77" t="s">
        <v>478</v>
      </c>
      <c r="AV295" s="77">
        <v>2023</v>
      </c>
      <c r="AW295" s="77">
        <v>0.87343872827321156</v>
      </c>
      <c r="AX295" s="77">
        <v>0</v>
      </c>
      <c r="AY295" s="77">
        <v>0</v>
      </c>
      <c r="AZ295" s="77">
        <v>0</v>
      </c>
      <c r="BA295" s="77">
        <v>0</v>
      </c>
      <c r="BB295" s="77">
        <v>0</v>
      </c>
      <c r="BC295" s="77">
        <v>0</v>
      </c>
      <c r="BD295" s="77">
        <v>1.0457568569897497</v>
      </c>
      <c r="BE295" s="77">
        <v>1.0457568569897497</v>
      </c>
      <c r="BF295" s="77">
        <v>0</v>
      </c>
      <c r="BG295" s="77">
        <v>0</v>
      </c>
      <c r="BH295" s="77">
        <v>0.98208572512929171</v>
      </c>
      <c r="BI295" s="77">
        <v>0.98208572512929171</v>
      </c>
      <c r="BJ295" s="77">
        <v>0</v>
      </c>
      <c r="BK295" s="77">
        <v>0</v>
      </c>
      <c r="BL295" s="77">
        <v>0.98208572512929171</v>
      </c>
      <c r="BM295" s="77">
        <v>0.98208572512929171</v>
      </c>
      <c r="BN295" s="77">
        <v>0</v>
      </c>
      <c r="BO295" s="77">
        <v>0.91340453925211773</v>
      </c>
      <c r="BP295" s="77">
        <v>0.8577917068122034</v>
      </c>
      <c r="BQ295" s="77">
        <v>0.8577917068122034</v>
      </c>
      <c r="BR295" s="77">
        <v>0</v>
      </c>
      <c r="BS295" s="77">
        <v>0</v>
      </c>
      <c r="BT295" s="77">
        <v>0</v>
      </c>
      <c r="BU295" s="77">
        <v>0</v>
      </c>
      <c r="BV295" s="77">
        <v>0.98208572512929171</v>
      </c>
      <c r="BW295" s="77">
        <v>0.8577917068122034</v>
      </c>
      <c r="BX295" s="77">
        <v>0.98208572512929171</v>
      </c>
      <c r="BY295" s="77">
        <v>0.8577917068122034</v>
      </c>
      <c r="CT295" s="77" t="s">
        <v>155</v>
      </c>
      <c r="CU295" s="77" t="s">
        <v>429</v>
      </c>
      <c r="CV295" s="77" t="s">
        <v>467</v>
      </c>
      <c r="CW295" s="77">
        <v>2023</v>
      </c>
      <c r="CX295" s="77">
        <v>0</v>
      </c>
      <c r="CY295" s="77">
        <v>0</v>
      </c>
      <c r="CZ295" s="77">
        <v>0</v>
      </c>
      <c r="DA295" s="77">
        <v>0</v>
      </c>
      <c r="DB295" s="77">
        <v>5.4750346070077693</v>
      </c>
      <c r="DC295" s="77">
        <v>0.71896016785821415</v>
      </c>
      <c r="DD295" s="77">
        <v>3.0714971986151061</v>
      </c>
      <c r="DE295" s="77">
        <v>1.684577240534449</v>
      </c>
      <c r="DF295" s="77">
        <v>0</v>
      </c>
      <c r="DG295" s="77">
        <v>0.37599181639994989</v>
      </c>
      <c r="DH295" s="77">
        <v>0.37599181639994989</v>
      </c>
      <c r="DI295" s="77">
        <v>0.37599181639994989</v>
      </c>
      <c r="DJ295" s="77">
        <v>5.9600891458406007E-5</v>
      </c>
      <c r="DL295" s="77">
        <v>0</v>
      </c>
      <c r="DM295" s="77">
        <v>0</v>
      </c>
      <c r="DN295" s="77">
        <v>0</v>
      </c>
      <c r="DO295" s="77">
        <v>0</v>
      </c>
      <c r="DP295" s="77">
        <v>2.2409447438502334E-5</v>
      </c>
      <c r="DQ295" s="77">
        <v>2.2409447438502334E-5</v>
      </c>
      <c r="DR295" s="77">
        <v>0</v>
      </c>
      <c r="DS295" s="77">
        <v>2.2409447438502334E-5</v>
      </c>
      <c r="DT295" s="77">
        <v>2.2409447438502334E-5</v>
      </c>
      <c r="DU295" s="77">
        <v>0</v>
      </c>
      <c r="DV295" s="77">
        <v>2.2409447438502334E-5</v>
      </c>
      <c r="DW295" s="77">
        <v>2.2409447438502334E-5</v>
      </c>
      <c r="GE295" s="77" t="s">
        <v>427</v>
      </c>
      <c r="GF295" s="77" t="s">
        <v>155</v>
      </c>
      <c r="GG295" s="77" t="s">
        <v>424</v>
      </c>
      <c r="GH295" s="77" t="s">
        <v>488</v>
      </c>
      <c r="GI295" s="77">
        <v>2025</v>
      </c>
      <c r="GJ295" s="77" t="s">
        <v>303</v>
      </c>
      <c r="GK295" s="77">
        <v>7467.8148194525475</v>
      </c>
      <c r="GL295" s="77">
        <v>306.60199899999998</v>
      </c>
      <c r="GM295" s="77">
        <v>2025</v>
      </c>
      <c r="GN295" s="77" t="s">
        <v>175</v>
      </c>
      <c r="GO295" s="77">
        <v>5.3000000000000005E-2</v>
      </c>
      <c r="GP295" s="77">
        <v>3</v>
      </c>
      <c r="GQ295" s="77">
        <v>0</v>
      </c>
      <c r="GR295" s="77" t="s">
        <v>423</v>
      </c>
      <c r="GS295" s="77">
        <v>0</v>
      </c>
      <c r="GT295" s="77">
        <v>0</v>
      </c>
      <c r="GU295" s="77">
        <v>0</v>
      </c>
      <c r="GV295" s="248">
        <v>0</v>
      </c>
      <c r="GW295" s="248">
        <v>0</v>
      </c>
      <c r="GX295" s="77">
        <v>0</v>
      </c>
      <c r="GY295" s="77">
        <v>5.5966209081309413E-2</v>
      </c>
      <c r="GZ295" s="77">
        <v>417.9452855659822</v>
      </c>
    </row>
    <row r="296" spans="3:208" x14ac:dyDescent="0.25">
      <c r="C296" s="246"/>
      <c r="D296" s="246"/>
      <c r="E296" s="246"/>
      <c r="F296" s="246"/>
      <c r="G296" s="246"/>
      <c r="H296" s="246"/>
      <c r="I296" s="247"/>
      <c r="J296" s="247"/>
      <c r="K296" s="247"/>
      <c r="L296" s="124"/>
      <c r="M296" s="247"/>
      <c r="N296" s="247"/>
      <c r="O296" s="247"/>
      <c r="P296" s="247"/>
      <c r="Q296" s="247"/>
      <c r="R296" s="247"/>
      <c r="S296" s="247"/>
      <c r="T296" s="247"/>
      <c r="U296" s="247"/>
      <c r="V296" s="247"/>
      <c r="W296" s="247"/>
      <c r="X296" s="247"/>
      <c r="Y296" s="247"/>
      <c r="Z296" s="247"/>
      <c r="AA296" s="247"/>
      <c r="AB296" s="247"/>
      <c r="AC296" s="247"/>
      <c r="AD296" s="247"/>
      <c r="AE296" s="247"/>
      <c r="AF296" s="247"/>
      <c r="AG296" s="247"/>
      <c r="AH296" s="247"/>
      <c r="AI296" s="247"/>
      <c r="AJ296" s="247"/>
      <c r="AS296" s="77" t="s">
        <v>927</v>
      </c>
      <c r="AT296" s="77" t="s">
        <v>155</v>
      </c>
      <c r="AU296" s="77" t="s">
        <v>478</v>
      </c>
      <c r="AV296" s="77">
        <v>2024</v>
      </c>
      <c r="AW296" s="77">
        <v>0.81629787689085187</v>
      </c>
      <c r="AX296" s="77">
        <v>0</v>
      </c>
      <c r="AY296" s="77">
        <v>0</v>
      </c>
      <c r="AZ296" s="77">
        <v>0</v>
      </c>
      <c r="BA296" s="77">
        <v>0</v>
      </c>
      <c r="BB296" s="77">
        <v>0</v>
      </c>
      <c r="BC296" s="77">
        <v>0</v>
      </c>
      <c r="BD296" s="77">
        <v>0</v>
      </c>
      <c r="BE296" s="77">
        <v>0</v>
      </c>
      <c r="BF296" s="77">
        <v>0</v>
      </c>
      <c r="BG296" s="77">
        <v>0</v>
      </c>
      <c r="BH296" s="77">
        <v>0.98208572512929171</v>
      </c>
      <c r="BI296" s="77">
        <v>0.98208572512929171</v>
      </c>
      <c r="BJ296" s="77">
        <v>0</v>
      </c>
      <c r="BK296" s="77">
        <v>0</v>
      </c>
      <c r="BL296" s="77">
        <v>0.98208572512929171</v>
      </c>
      <c r="BM296" s="77">
        <v>0.98208572512929171</v>
      </c>
      <c r="BN296" s="77">
        <v>0</v>
      </c>
      <c r="BO296" s="77">
        <v>0</v>
      </c>
      <c r="BP296" s="77">
        <v>0.8016744923478536</v>
      </c>
      <c r="BQ296" s="77">
        <v>0.8016744923478536</v>
      </c>
      <c r="BR296" s="77">
        <v>0</v>
      </c>
      <c r="BS296" s="77">
        <v>0</v>
      </c>
      <c r="BT296" s="77">
        <v>0</v>
      </c>
      <c r="BU296" s="77">
        <v>0</v>
      </c>
      <c r="BV296" s="77">
        <v>0.98208572512929171</v>
      </c>
      <c r="BW296" s="77">
        <v>0.8016744923478536</v>
      </c>
      <c r="BX296" s="77">
        <v>0.98208572512929171</v>
      </c>
      <c r="BY296" s="77">
        <v>0.8016744923478536</v>
      </c>
      <c r="CT296" s="77" t="s">
        <v>155</v>
      </c>
      <c r="CU296" s="77" t="s">
        <v>429</v>
      </c>
      <c r="CV296" s="77" t="s">
        <v>467</v>
      </c>
      <c r="CW296" s="77">
        <v>2024</v>
      </c>
      <c r="CX296" s="77">
        <v>0</v>
      </c>
      <c r="CY296" s="77">
        <v>0</v>
      </c>
      <c r="CZ296" s="77">
        <v>0</v>
      </c>
      <c r="DA296" s="77">
        <v>0</v>
      </c>
      <c r="DB296" s="77">
        <v>5.4750346070077693</v>
      </c>
      <c r="DC296" s="77">
        <v>0.71896016785821415</v>
      </c>
      <c r="DD296" s="77">
        <v>3.0714971986151061</v>
      </c>
      <c r="DE296" s="77">
        <v>1.684577240534449</v>
      </c>
      <c r="DF296" s="77">
        <v>0</v>
      </c>
      <c r="DG296" s="77">
        <v>0</v>
      </c>
      <c r="DH296" s="77">
        <v>0.37599181639994989</v>
      </c>
      <c r="DI296" s="77">
        <v>0.37599181639994989</v>
      </c>
      <c r="DJ296" s="77">
        <v>5.9600891458406007E-5</v>
      </c>
      <c r="DL296" s="77">
        <v>0</v>
      </c>
      <c r="DM296" s="77">
        <v>0</v>
      </c>
      <c r="DN296" s="77">
        <v>0</v>
      </c>
      <c r="DO296" s="77">
        <v>0</v>
      </c>
      <c r="DP296" s="77">
        <v>0</v>
      </c>
      <c r="DQ296" s="77">
        <v>0</v>
      </c>
      <c r="DR296" s="77">
        <v>0</v>
      </c>
      <c r="DS296" s="77">
        <v>2.2409447438502334E-5</v>
      </c>
      <c r="DT296" s="77">
        <v>2.2409447438502334E-5</v>
      </c>
      <c r="DU296" s="77">
        <v>0</v>
      </c>
      <c r="DV296" s="77">
        <v>2.2409447438502334E-5</v>
      </c>
      <c r="DW296" s="77">
        <v>2.2409447438502334E-5</v>
      </c>
      <c r="GE296" s="77" t="s">
        <v>422</v>
      </c>
      <c r="GF296" s="77" t="s">
        <v>155</v>
      </c>
      <c r="GG296" s="77" t="s">
        <v>426</v>
      </c>
      <c r="GH296" s="77" t="s">
        <v>300</v>
      </c>
      <c r="GI296" s="77">
        <v>2021</v>
      </c>
      <c r="GJ296" s="77" t="s">
        <v>305</v>
      </c>
      <c r="GK296" s="77">
        <v>222.22942162783161</v>
      </c>
      <c r="GL296" s="77">
        <v>1086.8999220000001</v>
      </c>
      <c r="GM296" s="77">
        <v>2021</v>
      </c>
      <c r="GN296" s="77" t="s">
        <v>175</v>
      </c>
      <c r="GO296" s="77">
        <v>0.13250000000000001</v>
      </c>
      <c r="GP296" s="77">
        <v>3</v>
      </c>
      <c r="GQ296" s="77">
        <v>0</v>
      </c>
      <c r="GR296" s="77" t="s">
        <v>423</v>
      </c>
      <c r="GS296" s="77">
        <v>0.1527377521613833</v>
      </c>
      <c r="GT296" s="77">
        <v>33.942822323559298</v>
      </c>
      <c r="GU296" s="77">
        <v>0.1527377521613833</v>
      </c>
      <c r="GV296" s="248">
        <v>33.942822323559298</v>
      </c>
      <c r="GW296" s="248">
        <v>0</v>
      </c>
      <c r="GX296" s="77">
        <v>0</v>
      </c>
      <c r="GY296" s="77">
        <v>0</v>
      </c>
      <c r="GZ296" s="77">
        <v>0</v>
      </c>
    </row>
    <row r="297" spans="3:208" x14ac:dyDescent="0.25">
      <c r="C297" s="246"/>
      <c r="D297" s="246"/>
      <c r="E297" s="246"/>
      <c r="F297" s="246"/>
      <c r="G297" s="246"/>
      <c r="H297" s="246"/>
      <c r="I297" s="247"/>
      <c r="J297" s="247"/>
      <c r="K297" s="247"/>
      <c r="L297" s="124"/>
      <c r="M297" s="247"/>
      <c r="N297" s="247"/>
      <c r="O297" s="247"/>
      <c r="P297" s="247"/>
      <c r="Q297" s="247"/>
      <c r="R297" s="247"/>
      <c r="S297" s="247"/>
      <c r="T297" s="247"/>
      <c r="U297" s="247"/>
      <c r="V297" s="247"/>
      <c r="W297" s="247"/>
      <c r="X297" s="247"/>
      <c r="Y297" s="247"/>
      <c r="Z297" s="247"/>
      <c r="AA297" s="247"/>
      <c r="AB297" s="247"/>
      <c r="AC297" s="247"/>
      <c r="AD297" s="247"/>
      <c r="AE297" s="247"/>
      <c r="AF297" s="247"/>
      <c r="AG297" s="247"/>
      <c r="AH297" s="247"/>
      <c r="AI297" s="247"/>
      <c r="AJ297" s="247"/>
      <c r="AS297" s="77" t="s">
        <v>927</v>
      </c>
      <c r="AT297" s="77" t="s">
        <v>155</v>
      </c>
      <c r="AU297" s="77" t="s">
        <v>478</v>
      </c>
      <c r="AV297" s="77">
        <v>2025</v>
      </c>
      <c r="AW297" s="77">
        <v>0.76289521204752508</v>
      </c>
      <c r="AX297" s="77">
        <v>0</v>
      </c>
      <c r="AY297" s="77">
        <v>0</v>
      </c>
      <c r="AZ297" s="77">
        <v>0</v>
      </c>
      <c r="BA297" s="77">
        <v>0</v>
      </c>
      <c r="BB297" s="77">
        <v>0</v>
      </c>
      <c r="BC297" s="77">
        <v>0</v>
      </c>
      <c r="BD297" s="77">
        <v>0</v>
      </c>
      <c r="BE297" s="77">
        <v>0</v>
      </c>
      <c r="BF297" s="77">
        <v>0</v>
      </c>
      <c r="BG297" s="77">
        <v>0</v>
      </c>
      <c r="BH297" s="77">
        <v>0</v>
      </c>
      <c r="BI297" s="77">
        <v>0</v>
      </c>
      <c r="BJ297" s="77">
        <v>0</v>
      </c>
      <c r="BK297" s="77">
        <v>0</v>
      </c>
      <c r="BL297" s="77">
        <v>0.98208572512929171</v>
      </c>
      <c r="BM297" s="77">
        <v>0.98208572512929171</v>
      </c>
      <c r="BN297" s="77">
        <v>0</v>
      </c>
      <c r="BO297" s="77">
        <v>0</v>
      </c>
      <c r="BP297" s="77">
        <v>0</v>
      </c>
      <c r="BQ297" s="77">
        <v>0.74922849752135845</v>
      </c>
      <c r="BR297" s="77">
        <v>0</v>
      </c>
      <c r="BS297" s="77">
        <v>0</v>
      </c>
      <c r="BT297" s="77">
        <v>0</v>
      </c>
      <c r="BU297" s="77">
        <v>0</v>
      </c>
      <c r="BV297" s="77">
        <v>0</v>
      </c>
      <c r="BW297" s="77">
        <v>0</v>
      </c>
      <c r="BX297" s="77">
        <v>0</v>
      </c>
      <c r="BY297" s="77">
        <v>0</v>
      </c>
      <c r="CT297" s="77" t="s">
        <v>155</v>
      </c>
      <c r="CU297" s="77" t="s">
        <v>429</v>
      </c>
      <c r="CV297" s="77" t="s">
        <v>467</v>
      </c>
      <c r="CW297" s="77">
        <v>2025</v>
      </c>
      <c r="CX297" s="77">
        <v>0</v>
      </c>
      <c r="CY297" s="77">
        <v>0</v>
      </c>
      <c r="CZ297" s="77">
        <v>0</v>
      </c>
      <c r="DA297" s="77">
        <v>0</v>
      </c>
      <c r="DB297" s="77">
        <v>5.4750346070077693</v>
      </c>
      <c r="DC297" s="77">
        <v>0.71896016785821415</v>
      </c>
      <c r="DD297" s="77">
        <v>3.0714971986151061</v>
      </c>
      <c r="DE297" s="77">
        <v>1.684577240534449</v>
      </c>
      <c r="DF297" s="77">
        <v>0</v>
      </c>
      <c r="DG297" s="77">
        <v>0</v>
      </c>
      <c r="DH297" s="77">
        <v>0</v>
      </c>
      <c r="DI297" s="77">
        <v>0.37599181639994989</v>
      </c>
      <c r="DJ297" s="77">
        <v>5.9600891458406007E-5</v>
      </c>
      <c r="DL297" s="77">
        <v>0</v>
      </c>
      <c r="DM297" s="77">
        <v>0</v>
      </c>
      <c r="DN297" s="77">
        <v>0</v>
      </c>
      <c r="DO297" s="77">
        <v>0</v>
      </c>
      <c r="DP297" s="77">
        <v>0</v>
      </c>
      <c r="DQ297" s="77">
        <v>0</v>
      </c>
      <c r="DR297" s="77">
        <v>0</v>
      </c>
      <c r="DS297" s="77">
        <v>0</v>
      </c>
      <c r="DT297" s="77">
        <v>0</v>
      </c>
      <c r="DU297" s="77">
        <v>0</v>
      </c>
      <c r="DV297" s="77">
        <v>2.2409447438502334E-5</v>
      </c>
      <c r="DW297" s="77">
        <v>2.2409447438502334E-5</v>
      </c>
      <c r="GE297" s="77" t="s">
        <v>425</v>
      </c>
      <c r="GF297" s="77" t="s">
        <v>155</v>
      </c>
      <c r="GG297" s="77" t="s">
        <v>426</v>
      </c>
      <c r="GH297" s="77" t="s">
        <v>300</v>
      </c>
      <c r="GI297" s="77">
        <v>2021</v>
      </c>
      <c r="GJ297" s="77" t="s">
        <v>301</v>
      </c>
      <c r="GK297" s="77">
        <v>8585.7228092479854</v>
      </c>
      <c r="GL297" s="77">
        <v>1086.8999220000001</v>
      </c>
      <c r="GM297" s="77">
        <v>2021</v>
      </c>
      <c r="GN297" s="77" t="s">
        <v>175</v>
      </c>
      <c r="GO297" s="77">
        <v>5.3000000000000005E-2</v>
      </c>
      <c r="GP297" s="77">
        <v>3</v>
      </c>
      <c r="GQ297" s="77">
        <v>0</v>
      </c>
      <c r="GR297" s="77" t="s">
        <v>423</v>
      </c>
      <c r="GS297" s="77">
        <v>5.5966209081309407E-2</v>
      </c>
      <c r="GT297" s="77">
        <v>480.51035785653988</v>
      </c>
      <c r="GU297" s="77">
        <v>5.5966209081309407E-2</v>
      </c>
      <c r="GV297" s="248">
        <v>480.51035785653988</v>
      </c>
      <c r="GW297" s="248">
        <v>0</v>
      </c>
      <c r="GX297" s="77">
        <v>0</v>
      </c>
      <c r="GY297" s="77">
        <v>0</v>
      </c>
      <c r="GZ297" s="77">
        <v>0</v>
      </c>
    </row>
    <row r="298" spans="3:208" x14ac:dyDescent="0.25">
      <c r="C298" s="246"/>
      <c r="D298" s="246"/>
      <c r="E298" s="246"/>
      <c r="F298" s="246"/>
      <c r="G298" s="246"/>
      <c r="H298" s="246"/>
      <c r="I298" s="247"/>
      <c r="J298" s="247"/>
      <c r="K298" s="247"/>
      <c r="L298" s="124"/>
      <c r="M298" s="247"/>
      <c r="N298" s="247"/>
      <c r="O298" s="247"/>
      <c r="P298" s="247"/>
      <c r="Q298" s="247"/>
      <c r="R298" s="247"/>
      <c r="S298" s="247"/>
      <c r="T298" s="247"/>
      <c r="U298" s="247"/>
      <c r="V298" s="247"/>
      <c r="W298" s="247"/>
      <c r="X298" s="247"/>
      <c r="Y298" s="247"/>
      <c r="Z298" s="247"/>
      <c r="AA298" s="247"/>
      <c r="AB298" s="247"/>
      <c r="AC298" s="247"/>
      <c r="AD298" s="247"/>
      <c r="AE298" s="247"/>
      <c r="AF298" s="247"/>
      <c r="AG298" s="247"/>
      <c r="AH298" s="247"/>
      <c r="AI298" s="247"/>
      <c r="AJ298" s="247"/>
      <c r="AS298" s="77" t="s">
        <v>927</v>
      </c>
      <c r="AT298" s="77" t="s">
        <v>155</v>
      </c>
      <c r="AU298" s="77" t="s">
        <v>479</v>
      </c>
      <c r="AV298" s="77">
        <v>2020</v>
      </c>
      <c r="AW298" s="77">
        <v>1</v>
      </c>
      <c r="AX298" s="77">
        <v>0</v>
      </c>
      <c r="AY298" s="77">
        <v>0</v>
      </c>
      <c r="AZ298" s="77">
        <v>0.40281387249681178</v>
      </c>
      <c r="BA298" s="77">
        <v>0.40281387249681178</v>
      </c>
      <c r="BB298" s="77">
        <v>0</v>
      </c>
      <c r="BC298" s="77">
        <v>0</v>
      </c>
      <c r="BD298" s="77">
        <v>0</v>
      </c>
      <c r="BE298" s="77">
        <v>0</v>
      </c>
      <c r="BF298" s="77">
        <v>0</v>
      </c>
      <c r="BG298" s="77">
        <v>0</v>
      </c>
      <c r="BH298" s="77">
        <v>0</v>
      </c>
      <c r="BI298" s="77">
        <v>0</v>
      </c>
      <c r="BJ298" s="77">
        <v>0</v>
      </c>
      <c r="BK298" s="77">
        <v>0</v>
      </c>
      <c r="BL298" s="77">
        <v>0</v>
      </c>
      <c r="BM298" s="77">
        <v>0</v>
      </c>
      <c r="BN298" s="77">
        <v>0.40281387249681178</v>
      </c>
      <c r="BO298" s="77">
        <v>0</v>
      </c>
      <c r="BP298" s="77">
        <v>0</v>
      </c>
      <c r="BQ298" s="77">
        <v>0</v>
      </c>
      <c r="BR298" s="77">
        <v>0</v>
      </c>
      <c r="BS298" s="77">
        <v>0</v>
      </c>
      <c r="BT298" s="77">
        <v>0</v>
      </c>
      <c r="BU298" s="77">
        <v>0</v>
      </c>
      <c r="BV298" s="77">
        <v>0</v>
      </c>
      <c r="BW298" s="77">
        <v>0</v>
      </c>
      <c r="BX298" s="77">
        <v>0</v>
      </c>
      <c r="BY298" s="77">
        <v>0</v>
      </c>
      <c r="CT298" s="77" t="s">
        <v>155</v>
      </c>
      <c r="CU298" s="77" t="s">
        <v>429</v>
      </c>
      <c r="CV298" s="77" t="s">
        <v>474</v>
      </c>
      <c r="CW298" s="77">
        <v>2020</v>
      </c>
      <c r="CX298" s="77">
        <v>0</v>
      </c>
      <c r="CY298" s="77">
        <v>0</v>
      </c>
      <c r="CZ298" s="77">
        <v>0</v>
      </c>
      <c r="DA298" s="77">
        <v>0</v>
      </c>
      <c r="DB298" s="77">
        <v>7.7900575334948277E-2</v>
      </c>
      <c r="DC298" s="77">
        <v>3.6425060683954333E-2</v>
      </c>
      <c r="DD298" s="77">
        <v>1.5808724525432419E-3</v>
      </c>
      <c r="DE298" s="77">
        <v>3.9894642198450722E-2</v>
      </c>
      <c r="DF298" s="77">
        <v>7.8847092159216037E-3</v>
      </c>
      <c r="DG298" s="77">
        <v>0</v>
      </c>
      <c r="DH298" s="77">
        <v>0</v>
      </c>
      <c r="DI298" s="77">
        <v>0</v>
      </c>
      <c r="DJ298" s="77">
        <v>2.5594067069712991E-4</v>
      </c>
      <c r="DL298" s="77">
        <v>0</v>
      </c>
      <c r="DM298" s="77">
        <v>2.0180177649748164E-6</v>
      </c>
      <c r="DN298" s="77">
        <v>2.0180177649748164E-6</v>
      </c>
      <c r="DO298" s="77">
        <v>0</v>
      </c>
      <c r="DP298" s="77">
        <v>0</v>
      </c>
      <c r="DQ298" s="77">
        <v>0</v>
      </c>
      <c r="DR298" s="77">
        <v>0</v>
      </c>
      <c r="DS298" s="77">
        <v>0</v>
      </c>
      <c r="DT298" s="77">
        <v>0</v>
      </c>
      <c r="DU298" s="77">
        <v>0</v>
      </c>
      <c r="DV298" s="77">
        <v>0</v>
      </c>
      <c r="DW298" s="77">
        <v>0</v>
      </c>
      <c r="GE298" s="77" t="s">
        <v>427</v>
      </c>
      <c r="GF298" s="77" t="s">
        <v>155</v>
      </c>
      <c r="GG298" s="77" t="s">
        <v>426</v>
      </c>
      <c r="GH298" s="77" t="s">
        <v>300</v>
      </c>
      <c r="GI298" s="77">
        <v>2021</v>
      </c>
      <c r="GJ298" s="77" t="s">
        <v>303</v>
      </c>
      <c r="GK298" s="77">
        <v>5338.1784104567696</v>
      </c>
      <c r="GL298" s="77">
        <v>1086.8999220000001</v>
      </c>
      <c r="GM298" s="77">
        <v>2021</v>
      </c>
      <c r="GN298" s="77" t="s">
        <v>175</v>
      </c>
      <c r="GO298" s="77">
        <v>5.3000000000000005E-2</v>
      </c>
      <c r="GP298" s="77">
        <v>3</v>
      </c>
      <c r="GQ298" s="77">
        <v>0</v>
      </c>
      <c r="GR298" s="77" t="s">
        <v>423</v>
      </c>
      <c r="GS298" s="77">
        <v>5.5966209081309407E-2</v>
      </c>
      <c r="GT298" s="77">
        <v>298.75760903295549</v>
      </c>
      <c r="GU298" s="77">
        <v>5.5966209081309407E-2</v>
      </c>
      <c r="GV298" s="248">
        <v>298.75760903295549</v>
      </c>
      <c r="GW298" s="248">
        <v>0</v>
      </c>
      <c r="GX298" s="77">
        <v>0</v>
      </c>
      <c r="GY298" s="77">
        <v>0</v>
      </c>
      <c r="GZ298" s="77">
        <v>0</v>
      </c>
    </row>
    <row r="299" spans="3:208" x14ac:dyDescent="0.25">
      <c r="C299" s="246"/>
      <c r="D299" s="246"/>
      <c r="E299" s="246"/>
      <c r="F299" s="246"/>
      <c r="G299" s="246"/>
      <c r="H299" s="246"/>
      <c r="I299" s="247"/>
      <c r="J299" s="247"/>
      <c r="K299" s="247"/>
      <c r="L299" s="124"/>
      <c r="M299" s="247"/>
      <c r="N299" s="247"/>
      <c r="O299" s="247"/>
      <c r="P299" s="247"/>
      <c r="Q299" s="247"/>
      <c r="R299" s="247"/>
      <c r="S299" s="247"/>
      <c r="T299" s="247"/>
      <c r="U299" s="247"/>
      <c r="V299" s="247"/>
      <c r="W299" s="247"/>
      <c r="X299" s="247"/>
      <c r="Y299" s="247"/>
      <c r="Z299" s="247"/>
      <c r="AA299" s="247"/>
      <c r="AB299" s="247"/>
      <c r="AC299" s="247"/>
      <c r="AD299" s="247"/>
      <c r="AE299" s="247"/>
      <c r="AF299" s="247"/>
      <c r="AG299" s="247"/>
      <c r="AH299" s="247"/>
      <c r="AI299" s="247"/>
      <c r="AJ299" s="247"/>
      <c r="AS299" s="77" t="s">
        <v>927</v>
      </c>
      <c r="AT299" s="77" t="s">
        <v>155</v>
      </c>
      <c r="AU299" s="77" t="s">
        <v>479</v>
      </c>
      <c r="AV299" s="77">
        <v>2021</v>
      </c>
      <c r="AW299" s="77">
        <v>1</v>
      </c>
      <c r="AX299" s="77">
        <v>0</v>
      </c>
      <c r="AY299" s="77">
        <v>0</v>
      </c>
      <c r="AZ299" s="77">
        <v>0.40281387249681178</v>
      </c>
      <c r="BA299" s="77">
        <v>0.40281387249681178</v>
      </c>
      <c r="BB299" s="77">
        <v>0</v>
      </c>
      <c r="BC299" s="77">
        <v>0</v>
      </c>
      <c r="BD299" s="77">
        <v>0.40281387249681178</v>
      </c>
      <c r="BE299" s="77">
        <v>0.40281387249681178</v>
      </c>
      <c r="BF299" s="77">
        <v>0</v>
      </c>
      <c r="BG299" s="77">
        <v>0</v>
      </c>
      <c r="BH299" s="77">
        <v>0</v>
      </c>
      <c r="BI299" s="77">
        <v>0</v>
      </c>
      <c r="BJ299" s="77">
        <v>0</v>
      </c>
      <c r="BK299" s="77">
        <v>0</v>
      </c>
      <c r="BL299" s="77">
        <v>0</v>
      </c>
      <c r="BM299" s="77">
        <v>0</v>
      </c>
      <c r="BN299" s="77">
        <v>0.40281387249681178</v>
      </c>
      <c r="BO299" s="77">
        <v>0.40281387249681178</v>
      </c>
      <c r="BP299" s="77">
        <v>0</v>
      </c>
      <c r="BQ299" s="77">
        <v>0</v>
      </c>
      <c r="BR299" s="77">
        <v>0</v>
      </c>
      <c r="BS299" s="77">
        <v>0</v>
      </c>
      <c r="BT299" s="77">
        <v>0</v>
      </c>
      <c r="BU299" s="77">
        <v>0</v>
      </c>
      <c r="BV299" s="77">
        <v>0</v>
      </c>
      <c r="BW299" s="77">
        <v>0</v>
      </c>
      <c r="BX299" s="77">
        <v>0</v>
      </c>
      <c r="BY299" s="77">
        <v>0</v>
      </c>
      <c r="CT299" s="77" t="s">
        <v>155</v>
      </c>
      <c r="CU299" s="77" t="s">
        <v>429</v>
      </c>
      <c r="CV299" s="77" t="s">
        <v>474</v>
      </c>
      <c r="CW299" s="77">
        <v>2021</v>
      </c>
      <c r="CX299" s="77">
        <v>0</v>
      </c>
      <c r="CY299" s="77">
        <v>0</v>
      </c>
      <c r="CZ299" s="77">
        <v>0</v>
      </c>
      <c r="DA299" s="77">
        <v>0</v>
      </c>
      <c r="DB299" s="77">
        <v>7.7900575334948277E-2</v>
      </c>
      <c r="DC299" s="77">
        <v>3.6425060683954333E-2</v>
      </c>
      <c r="DD299" s="77">
        <v>1.5808724525432419E-3</v>
      </c>
      <c r="DE299" s="77">
        <v>3.9894642198450722E-2</v>
      </c>
      <c r="DF299" s="77">
        <v>7.8847092159216037E-3</v>
      </c>
      <c r="DG299" s="77">
        <v>7.8847092159216037E-3</v>
      </c>
      <c r="DH299" s="77">
        <v>0</v>
      </c>
      <c r="DI299" s="77">
        <v>0</v>
      </c>
      <c r="DJ299" s="77">
        <v>2.5594067069712991E-4</v>
      </c>
      <c r="DL299" s="77">
        <v>0</v>
      </c>
      <c r="DM299" s="77">
        <v>2.0180177649748164E-6</v>
      </c>
      <c r="DN299" s="77">
        <v>2.0180177649748164E-6</v>
      </c>
      <c r="DO299" s="77">
        <v>0</v>
      </c>
      <c r="DP299" s="77">
        <v>2.0180177649748164E-6</v>
      </c>
      <c r="DQ299" s="77">
        <v>2.0180177649748164E-6</v>
      </c>
      <c r="DR299" s="77">
        <v>0</v>
      </c>
      <c r="DS299" s="77">
        <v>0</v>
      </c>
      <c r="DT299" s="77">
        <v>0</v>
      </c>
      <c r="DU299" s="77">
        <v>0</v>
      </c>
      <c r="DV299" s="77">
        <v>0</v>
      </c>
      <c r="DW299" s="77">
        <v>0</v>
      </c>
      <c r="GE299" s="77" t="s">
        <v>422</v>
      </c>
      <c r="GF299" s="77" t="s">
        <v>155</v>
      </c>
      <c r="GG299" s="77" t="s">
        <v>426</v>
      </c>
      <c r="GH299" s="77" t="s">
        <v>300</v>
      </c>
      <c r="GI299" s="77">
        <v>2022</v>
      </c>
      <c r="GJ299" s="77" t="s">
        <v>305</v>
      </c>
      <c r="GK299" s="77">
        <v>222.22942162783161</v>
      </c>
      <c r="GL299" s="77">
        <v>1086.8999220000001</v>
      </c>
      <c r="GM299" s="77">
        <v>2022</v>
      </c>
      <c r="GN299" s="77" t="s">
        <v>175</v>
      </c>
      <c r="GO299" s="77">
        <v>0.13250000000000001</v>
      </c>
      <c r="GP299" s="77">
        <v>3</v>
      </c>
      <c r="GQ299" s="77">
        <v>0</v>
      </c>
      <c r="GR299" s="77" t="s">
        <v>423</v>
      </c>
      <c r="GS299" s="77">
        <v>0.1527377521613833</v>
      </c>
      <c r="GT299" s="77">
        <v>33.942822323559298</v>
      </c>
      <c r="GU299" s="77">
        <v>0.1527377521613833</v>
      </c>
      <c r="GV299" s="248">
        <v>33.942822323559298</v>
      </c>
      <c r="GW299" s="248">
        <v>0.1527377521613833</v>
      </c>
      <c r="GX299" s="77">
        <v>33.942822323559298</v>
      </c>
      <c r="GY299" s="77">
        <v>0</v>
      </c>
      <c r="GZ299" s="77">
        <v>0</v>
      </c>
    </row>
    <row r="300" spans="3:208" x14ac:dyDescent="0.25">
      <c r="C300" s="246"/>
      <c r="D300" s="246"/>
      <c r="E300" s="246"/>
      <c r="F300" s="246"/>
      <c r="G300" s="246"/>
      <c r="H300" s="246"/>
      <c r="I300" s="247"/>
      <c r="J300" s="247"/>
      <c r="K300" s="247"/>
      <c r="L300" s="124"/>
      <c r="M300" s="247"/>
      <c r="N300" s="247"/>
      <c r="O300" s="247"/>
      <c r="P300" s="247"/>
      <c r="Q300" s="247"/>
      <c r="R300" s="247"/>
      <c r="S300" s="247"/>
      <c r="T300" s="247"/>
      <c r="U300" s="247"/>
      <c r="V300" s="247"/>
      <c r="W300" s="247"/>
      <c r="X300" s="247"/>
      <c r="Y300" s="247"/>
      <c r="Z300" s="247"/>
      <c r="AA300" s="247"/>
      <c r="AB300" s="247"/>
      <c r="AC300" s="247"/>
      <c r="AD300" s="247"/>
      <c r="AE300" s="247"/>
      <c r="AF300" s="247"/>
      <c r="AG300" s="247"/>
      <c r="AH300" s="247"/>
      <c r="AI300" s="247"/>
      <c r="AJ300" s="247"/>
      <c r="AS300" s="77" t="s">
        <v>927</v>
      </c>
      <c r="AT300" s="77" t="s">
        <v>155</v>
      </c>
      <c r="AU300" s="77" t="s">
        <v>479</v>
      </c>
      <c r="AV300" s="77">
        <v>2022</v>
      </c>
      <c r="AW300" s="77">
        <v>0.93457943925233644</v>
      </c>
      <c r="AX300" s="77">
        <v>0</v>
      </c>
      <c r="AY300" s="77">
        <v>0</v>
      </c>
      <c r="AZ300" s="77">
        <v>0.3675802877714508</v>
      </c>
      <c r="BA300" s="77">
        <v>0.3675802877714508</v>
      </c>
      <c r="BB300" s="77">
        <v>0</v>
      </c>
      <c r="BC300" s="77">
        <v>0</v>
      </c>
      <c r="BD300" s="77">
        <v>0.3675802877714508</v>
      </c>
      <c r="BE300" s="77">
        <v>0.3675802877714508</v>
      </c>
      <c r="BF300" s="77">
        <v>0</v>
      </c>
      <c r="BG300" s="77">
        <v>0</v>
      </c>
      <c r="BH300" s="77">
        <v>0.37052810307340234</v>
      </c>
      <c r="BI300" s="77">
        <v>0.37052810307340234</v>
      </c>
      <c r="BJ300" s="77">
        <v>0</v>
      </c>
      <c r="BK300" s="77">
        <v>0</v>
      </c>
      <c r="BL300" s="77">
        <v>0</v>
      </c>
      <c r="BM300" s="77">
        <v>0</v>
      </c>
      <c r="BN300" s="77">
        <v>0.34353297922565496</v>
      </c>
      <c r="BO300" s="77">
        <v>0.34353297922565496</v>
      </c>
      <c r="BP300" s="77">
        <v>0.3462879467975723</v>
      </c>
      <c r="BQ300" s="77">
        <v>0</v>
      </c>
      <c r="BR300" s="77">
        <v>0</v>
      </c>
      <c r="BS300" s="77">
        <v>0</v>
      </c>
      <c r="BT300" s="77">
        <v>0</v>
      </c>
      <c r="BU300" s="77">
        <v>0</v>
      </c>
      <c r="BV300" s="77">
        <v>0.37052810307340234</v>
      </c>
      <c r="BW300" s="77">
        <v>0.3462879467975723</v>
      </c>
      <c r="BX300" s="77">
        <v>0.37052810307340234</v>
      </c>
      <c r="BY300" s="77">
        <v>0.3462879467975723</v>
      </c>
      <c r="CT300" s="77" t="s">
        <v>155</v>
      </c>
      <c r="CU300" s="77" t="s">
        <v>429</v>
      </c>
      <c r="CV300" s="77" t="s">
        <v>474</v>
      </c>
      <c r="CW300" s="77">
        <v>2022</v>
      </c>
      <c r="CX300" s="77">
        <v>0</v>
      </c>
      <c r="CY300" s="77">
        <v>0</v>
      </c>
      <c r="CZ300" s="77">
        <v>0</v>
      </c>
      <c r="DA300" s="77">
        <v>0</v>
      </c>
      <c r="DB300" s="77">
        <v>7.7900575334948277E-2</v>
      </c>
      <c r="DC300" s="77">
        <v>3.6425060683954333E-2</v>
      </c>
      <c r="DD300" s="77">
        <v>1.5808724525432419E-3</v>
      </c>
      <c r="DE300" s="77">
        <v>3.9894642198450722E-2</v>
      </c>
      <c r="DF300" s="77">
        <v>7.8847092159216037E-3</v>
      </c>
      <c r="DG300" s="77">
        <v>7.8847092159216037E-3</v>
      </c>
      <c r="DH300" s="77">
        <v>7.8847092159216037E-3</v>
      </c>
      <c r="DI300" s="77">
        <v>0</v>
      </c>
      <c r="DJ300" s="77">
        <v>2.5594067069712991E-4</v>
      </c>
      <c r="DL300" s="77">
        <v>0</v>
      </c>
      <c r="DM300" s="77">
        <v>2.0180177649748164E-6</v>
      </c>
      <c r="DN300" s="77">
        <v>2.0180177649748164E-6</v>
      </c>
      <c r="DO300" s="77">
        <v>0</v>
      </c>
      <c r="DP300" s="77">
        <v>2.0180177649748164E-6</v>
      </c>
      <c r="DQ300" s="77">
        <v>2.0180177649748164E-6</v>
      </c>
      <c r="DR300" s="77">
        <v>0</v>
      </c>
      <c r="DS300" s="77">
        <v>2.0180177649748164E-6</v>
      </c>
      <c r="DT300" s="77">
        <v>2.0180177649748164E-6</v>
      </c>
      <c r="DU300" s="77">
        <v>0</v>
      </c>
      <c r="DV300" s="77">
        <v>0</v>
      </c>
      <c r="DW300" s="77">
        <v>0</v>
      </c>
      <c r="GE300" s="77" t="s">
        <v>425</v>
      </c>
      <c r="GF300" s="77" t="s">
        <v>155</v>
      </c>
      <c r="GG300" s="77" t="s">
        <v>426</v>
      </c>
      <c r="GH300" s="77" t="s">
        <v>300</v>
      </c>
      <c r="GI300" s="77">
        <v>2022</v>
      </c>
      <c r="GJ300" s="77" t="s">
        <v>301</v>
      </c>
      <c r="GK300" s="77">
        <v>8585.7228092479854</v>
      </c>
      <c r="GL300" s="77">
        <v>1086.8999220000001</v>
      </c>
      <c r="GM300" s="77">
        <v>2022</v>
      </c>
      <c r="GN300" s="77" t="s">
        <v>175</v>
      </c>
      <c r="GO300" s="77">
        <v>5.3000000000000005E-2</v>
      </c>
      <c r="GP300" s="77">
        <v>3</v>
      </c>
      <c r="GQ300" s="77">
        <v>0</v>
      </c>
      <c r="GR300" s="77" t="s">
        <v>423</v>
      </c>
      <c r="GS300" s="77">
        <v>5.5966209081309407E-2</v>
      </c>
      <c r="GT300" s="77">
        <v>480.51035785653988</v>
      </c>
      <c r="GU300" s="77">
        <v>5.5966209081309407E-2</v>
      </c>
      <c r="GV300" s="248">
        <v>480.51035785653988</v>
      </c>
      <c r="GW300" s="248">
        <v>5.5966209081309407E-2</v>
      </c>
      <c r="GX300" s="77">
        <v>480.51035785653988</v>
      </c>
      <c r="GY300" s="77">
        <v>0</v>
      </c>
      <c r="GZ300" s="77">
        <v>0</v>
      </c>
    </row>
    <row r="301" spans="3:208" x14ac:dyDescent="0.25">
      <c r="C301" s="246"/>
      <c r="D301" s="246"/>
      <c r="E301" s="246"/>
      <c r="F301" s="246"/>
      <c r="G301" s="246"/>
      <c r="H301" s="246"/>
      <c r="I301" s="247"/>
      <c r="J301" s="247"/>
      <c r="K301" s="247"/>
      <c r="L301" s="124"/>
      <c r="M301" s="247"/>
      <c r="N301" s="247"/>
      <c r="O301" s="247"/>
      <c r="P301" s="247"/>
      <c r="Q301" s="247"/>
      <c r="R301" s="247"/>
      <c r="S301" s="247"/>
      <c r="T301" s="247"/>
      <c r="U301" s="247"/>
      <c r="V301" s="247"/>
      <c r="W301" s="247"/>
      <c r="X301" s="247"/>
      <c r="Y301" s="247"/>
      <c r="Z301" s="247"/>
      <c r="AA301" s="247"/>
      <c r="AB301" s="247"/>
      <c r="AC301" s="247"/>
      <c r="AD301" s="247"/>
      <c r="AE301" s="247"/>
      <c r="AF301" s="247"/>
      <c r="AG301" s="247"/>
      <c r="AH301" s="247"/>
      <c r="AI301" s="247"/>
      <c r="AJ301" s="247"/>
      <c r="AS301" s="77" t="s">
        <v>927</v>
      </c>
      <c r="AT301" s="77" t="s">
        <v>155</v>
      </c>
      <c r="AU301" s="77" t="s">
        <v>479</v>
      </c>
      <c r="AV301" s="77">
        <v>2023</v>
      </c>
      <c r="AW301" s="77">
        <v>0.87343872827321156</v>
      </c>
      <c r="AX301" s="77">
        <v>0</v>
      </c>
      <c r="AY301" s="77">
        <v>0</v>
      </c>
      <c r="AZ301" s="77">
        <v>0</v>
      </c>
      <c r="BA301" s="77">
        <v>0</v>
      </c>
      <c r="BB301" s="77">
        <v>0</v>
      </c>
      <c r="BC301" s="77">
        <v>0</v>
      </c>
      <c r="BD301" s="77">
        <v>0.38114875961042971</v>
      </c>
      <c r="BE301" s="77">
        <v>0.38114875961042971</v>
      </c>
      <c r="BF301" s="77">
        <v>0</v>
      </c>
      <c r="BG301" s="77">
        <v>0</v>
      </c>
      <c r="BH301" s="77">
        <v>0.38420551360806027</v>
      </c>
      <c r="BI301" s="77">
        <v>0.38420551360806027</v>
      </c>
      <c r="BJ301" s="77">
        <v>0</v>
      </c>
      <c r="BK301" s="77">
        <v>0</v>
      </c>
      <c r="BL301" s="77">
        <v>0.38420551360806027</v>
      </c>
      <c r="BM301" s="77">
        <v>0.38420551360806027</v>
      </c>
      <c r="BN301" s="77">
        <v>0</v>
      </c>
      <c r="BO301" s="77">
        <v>0.33291008787704574</v>
      </c>
      <c r="BP301" s="77">
        <v>0.33557997520138022</v>
      </c>
      <c r="BQ301" s="77">
        <v>0.33557997520138022</v>
      </c>
      <c r="BR301" s="77">
        <v>0</v>
      </c>
      <c r="BS301" s="77">
        <v>0</v>
      </c>
      <c r="BT301" s="77">
        <v>0</v>
      </c>
      <c r="BU301" s="77">
        <v>0</v>
      </c>
      <c r="BV301" s="77">
        <v>0.38420551360806027</v>
      </c>
      <c r="BW301" s="77">
        <v>0.33557997520138022</v>
      </c>
      <c r="BX301" s="77">
        <v>0.38420551360806027</v>
      </c>
      <c r="BY301" s="77">
        <v>0.33557997520138022</v>
      </c>
      <c r="CT301" s="77" t="s">
        <v>155</v>
      </c>
      <c r="CU301" s="77" t="s">
        <v>429</v>
      </c>
      <c r="CV301" s="77" t="s">
        <v>474</v>
      </c>
      <c r="CW301" s="77">
        <v>2023</v>
      </c>
      <c r="CX301" s="77">
        <v>0</v>
      </c>
      <c r="CY301" s="77">
        <v>0</v>
      </c>
      <c r="CZ301" s="77">
        <v>0</v>
      </c>
      <c r="DA301" s="77">
        <v>0</v>
      </c>
      <c r="DB301" s="77">
        <v>8.0408269036977023E-2</v>
      </c>
      <c r="DC301" s="77">
        <v>3.7590224611390652E-2</v>
      </c>
      <c r="DD301" s="77">
        <v>1.6314334115686889E-3</v>
      </c>
      <c r="DE301" s="77">
        <v>4.1186611014017667E-2</v>
      </c>
      <c r="DF301" s="77">
        <v>0</v>
      </c>
      <c r="DG301" s="77">
        <v>8.1378100371604766E-3</v>
      </c>
      <c r="DH301" s="77">
        <v>8.1378100371604766E-3</v>
      </c>
      <c r="DI301" s="77">
        <v>8.1378100371604766E-3</v>
      </c>
      <c r="DJ301" s="77">
        <v>2.5594067069712991E-4</v>
      </c>
      <c r="DL301" s="77">
        <v>0</v>
      </c>
      <c r="DM301" s="77">
        <v>0</v>
      </c>
      <c r="DN301" s="77">
        <v>0</v>
      </c>
      <c r="DO301" s="77">
        <v>0</v>
      </c>
      <c r="DP301" s="77">
        <v>2.0827965589166881E-6</v>
      </c>
      <c r="DQ301" s="77">
        <v>2.0827965589166881E-6</v>
      </c>
      <c r="DR301" s="77">
        <v>0</v>
      </c>
      <c r="DS301" s="77">
        <v>2.0827965589166881E-6</v>
      </c>
      <c r="DT301" s="77">
        <v>2.0827965589166881E-6</v>
      </c>
      <c r="DU301" s="77">
        <v>0</v>
      </c>
      <c r="DV301" s="77">
        <v>2.0827965589166881E-6</v>
      </c>
      <c r="DW301" s="77">
        <v>2.0827965589166881E-6</v>
      </c>
      <c r="GE301" s="77" t="s">
        <v>427</v>
      </c>
      <c r="GF301" s="77" t="s">
        <v>155</v>
      </c>
      <c r="GG301" s="77" t="s">
        <v>426</v>
      </c>
      <c r="GH301" s="77" t="s">
        <v>300</v>
      </c>
      <c r="GI301" s="77">
        <v>2022</v>
      </c>
      <c r="GJ301" s="77" t="s">
        <v>303</v>
      </c>
      <c r="GK301" s="77">
        <v>5338.1784104567696</v>
      </c>
      <c r="GL301" s="77">
        <v>1086.8999220000001</v>
      </c>
      <c r="GM301" s="77">
        <v>2022</v>
      </c>
      <c r="GN301" s="77" t="s">
        <v>175</v>
      </c>
      <c r="GO301" s="77">
        <v>5.3000000000000005E-2</v>
      </c>
      <c r="GP301" s="77">
        <v>3</v>
      </c>
      <c r="GQ301" s="77">
        <v>0</v>
      </c>
      <c r="GR301" s="77" t="s">
        <v>423</v>
      </c>
      <c r="GS301" s="77">
        <v>5.5966209081309407E-2</v>
      </c>
      <c r="GT301" s="77">
        <v>298.75760903295549</v>
      </c>
      <c r="GU301" s="77">
        <v>5.5966209081309407E-2</v>
      </c>
      <c r="GV301" s="248">
        <v>298.75760903295549</v>
      </c>
      <c r="GW301" s="248">
        <v>5.5966209081309407E-2</v>
      </c>
      <c r="GX301" s="77">
        <v>298.75760903295549</v>
      </c>
      <c r="GY301" s="77">
        <v>0</v>
      </c>
      <c r="GZ301" s="77">
        <v>0</v>
      </c>
    </row>
    <row r="302" spans="3:208" x14ac:dyDescent="0.25">
      <c r="C302" s="246"/>
      <c r="D302" s="246"/>
      <c r="E302" s="246"/>
      <c r="F302" s="246"/>
      <c r="G302" s="246"/>
      <c r="H302" s="246"/>
      <c r="I302" s="247"/>
      <c r="J302" s="247"/>
      <c r="K302" s="247"/>
      <c r="L302" s="124"/>
      <c r="M302" s="247"/>
      <c r="N302" s="247"/>
      <c r="O302" s="247"/>
      <c r="P302" s="247"/>
      <c r="Q302" s="247"/>
      <c r="R302" s="247"/>
      <c r="S302" s="247"/>
      <c r="T302" s="247"/>
      <c r="U302" s="247"/>
      <c r="V302" s="247"/>
      <c r="W302" s="247"/>
      <c r="X302" s="247"/>
      <c r="Y302" s="247"/>
      <c r="Z302" s="247"/>
      <c r="AA302" s="247"/>
      <c r="AB302" s="247"/>
      <c r="AC302" s="247"/>
      <c r="AD302" s="247"/>
      <c r="AE302" s="247"/>
      <c r="AF302" s="247"/>
      <c r="AG302" s="247"/>
      <c r="AH302" s="247"/>
      <c r="AI302" s="247"/>
      <c r="AJ302" s="247"/>
      <c r="AS302" s="77" t="s">
        <v>927</v>
      </c>
      <c r="AT302" s="77" t="s">
        <v>155</v>
      </c>
      <c r="AU302" s="77" t="s">
        <v>479</v>
      </c>
      <c r="AV302" s="77">
        <v>2024</v>
      </c>
      <c r="AW302" s="77">
        <v>0.81629787689085187</v>
      </c>
      <c r="AX302" s="77">
        <v>0</v>
      </c>
      <c r="AY302" s="77">
        <v>0</v>
      </c>
      <c r="AZ302" s="77">
        <v>0</v>
      </c>
      <c r="BA302" s="77">
        <v>0</v>
      </c>
      <c r="BB302" s="77">
        <v>0</v>
      </c>
      <c r="BC302" s="77">
        <v>0</v>
      </c>
      <c r="BD302" s="77">
        <v>0</v>
      </c>
      <c r="BE302" s="77">
        <v>0</v>
      </c>
      <c r="BF302" s="77">
        <v>0</v>
      </c>
      <c r="BG302" s="77">
        <v>0</v>
      </c>
      <c r="BH302" s="77">
        <v>0.38420551360806027</v>
      </c>
      <c r="BI302" s="77">
        <v>0.38420551360806027</v>
      </c>
      <c r="BJ302" s="77">
        <v>0</v>
      </c>
      <c r="BK302" s="77">
        <v>0</v>
      </c>
      <c r="BL302" s="77">
        <v>0.38420551360806027</v>
      </c>
      <c r="BM302" s="77">
        <v>0.38420551360806027</v>
      </c>
      <c r="BN302" s="77">
        <v>0</v>
      </c>
      <c r="BO302" s="77">
        <v>0</v>
      </c>
      <c r="BP302" s="77">
        <v>0.31362614504801889</v>
      </c>
      <c r="BQ302" s="77">
        <v>0.31362614504801889</v>
      </c>
      <c r="BR302" s="77">
        <v>0</v>
      </c>
      <c r="BS302" s="77">
        <v>0</v>
      </c>
      <c r="BT302" s="77">
        <v>0</v>
      </c>
      <c r="BU302" s="77">
        <v>0</v>
      </c>
      <c r="BV302" s="77">
        <v>0.38420551360806027</v>
      </c>
      <c r="BW302" s="77">
        <v>0.31362614504801889</v>
      </c>
      <c r="BX302" s="77">
        <v>0.38420551360806027</v>
      </c>
      <c r="BY302" s="77">
        <v>0.31362614504801889</v>
      </c>
      <c r="CT302" s="77" t="s">
        <v>155</v>
      </c>
      <c r="CU302" s="77" t="s">
        <v>429</v>
      </c>
      <c r="CV302" s="77" t="s">
        <v>474</v>
      </c>
      <c r="CW302" s="77">
        <v>2024</v>
      </c>
      <c r="CX302" s="77">
        <v>0</v>
      </c>
      <c r="CY302" s="77">
        <v>0</v>
      </c>
      <c r="CZ302" s="77">
        <v>0</v>
      </c>
      <c r="DA302" s="77">
        <v>0</v>
      </c>
      <c r="DB302" s="77">
        <v>8.0408269036977023E-2</v>
      </c>
      <c r="DC302" s="77">
        <v>3.7590224611390652E-2</v>
      </c>
      <c r="DD302" s="77">
        <v>1.6314334115686889E-3</v>
      </c>
      <c r="DE302" s="77">
        <v>4.1186611014017667E-2</v>
      </c>
      <c r="DF302" s="77">
        <v>0</v>
      </c>
      <c r="DG302" s="77">
        <v>0</v>
      </c>
      <c r="DH302" s="77">
        <v>8.1378100371604766E-3</v>
      </c>
      <c r="DI302" s="77">
        <v>8.1378100371604766E-3</v>
      </c>
      <c r="DJ302" s="77">
        <v>2.5594067069712991E-4</v>
      </c>
      <c r="DL302" s="77">
        <v>0</v>
      </c>
      <c r="DM302" s="77">
        <v>0</v>
      </c>
      <c r="DN302" s="77">
        <v>0</v>
      </c>
      <c r="DO302" s="77">
        <v>0</v>
      </c>
      <c r="DP302" s="77">
        <v>0</v>
      </c>
      <c r="DQ302" s="77">
        <v>0</v>
      </c>
      <c r="DR302" s="77">
        <v>0</v>
      </c>
      <c r="DS302" s="77">
        <v>2.0827965589166881E-6</v>
      </c>
      <c r="DT302" s="77">
        <v>2.0827965589166881E-6</v>
      </c>
      <c r="DU302" s="77">
        <v>0</v>
      </c>
      <c r="DV302" s="77">
        <v>2.0827965589166881E-6</v>
      </c>
      <c r="DW302" s="77">
        <v>2.0827965589166881E-6</v>
      </c>
      <c r="GE302" s="77" t="s">
        <v>422</v>
      </c>
      <c r="GF302" s="77" t="s">
        <v>155</v>
      </c>
      <c r="GG302" s="77" t="s">
        <v>426</v>
      </c>
      <c r="GH302" s="77" t="s">
        <v>300</v>
      </c>
      <c r="GI302" s="77">
        <v>2023</v>
      </c>
      <c r="GJ302" s="77" t="s">
        <v>305</v>
      </c>
      <c r="GK302" s="77">
        <v>233.23007680794029</v>
      </c>
      <c r="GL302" s="77">
        <v>1086.8999220000001</v>
      </c>
      <c r="GM302" s="77">
        <v>2023</v>
      </c>
      <c r="GN302" s="77" t="s">
        <v>175</v>
      </c>
      <c r="GO302" s="77">
        <v>0.13250000000000001</v>
      </c>
      <c r="GP302" s="77">
        <v>3</v>
      </c>
      <c r="GQ302" s="77">
        <v>0</v>
      </c>
      <c r="GR302" s="77" t="s">
        <v>423</v>
      </c>
      <c r="GS302" s="77">
        <v>0</v>
      </c>
      <c r="GT302" s="77">
        <v>0</v>
      </c>
      <c r="GU302" s="77">
        <v>0.1527377521613833</v>
      </c>
      <c r="GV302" s="248">
        <v>35.623037668071575</v>
      </c>
      <c r="GW302" s="248">
        <v>0.1527377521613833</v>
      </c>
      <c r="GX302" s="77">
        <v>35.623037668071575</v>
      </c>
      <c r="GY302" s="77">
        <v>0.1527377521613833</v>
      </c>
      <c r="GZ302" s="77">
        <v>35.623037668071575</v>
      </c>
    </row>
    <row r="303" spans="3:208" x14ac:dyDescent="0.25">
      <c r="C303" s="246"/>
      <c r="D303" s="246"/>
      <c r="E303" s="246"/>
      <c r="F303" s="246"/>
      <c r="G303" s="246"/>
      <c r="H303" s="246"/>
      <c r="I303" s="247"/>
      <c r="J303" s="247"/>
      <c r="K303" s="247"/>
      <c r="L303" s="124"/>
      <c r="M303" s="247"/>
      <c r="N303" s="247"/>
      <c r="O303" s="247"/>
      <c r="P303" s="247"/>
      <c r="Q303" s="247"/>
      <c r="R303" s="247"/>
      <c r="S303" s="247"/>
      <c r="T303" s="247"/>
      <c r="U303" s="247"/>
      <c r="V303" s="247"/>
      <c r="W303" s="247"/>
      <c r="X303" s="247"/>
      <c r="Y303" s="247"/>
      <c r="Z303" s="247"/>
      <c r="AA303" s="247"/>
      <c r="AB303" s="247"/>
      <c r="AC303" s="247"/>
      <c r="AD303" s="247"/>
      <c r="AE303" s="247"/>
      <c r="AF303" s="247"/>
      <c r="AG303" s="247"/>
      <c r="AH303" s="247"/>
      <c r="AI303" s="247"/>
      <c r="AJ303" s="247"/>
      <c r="AS303" s="77" t="s">
        <v>927</v>
      </c>
      <c r="AT303" s="77" t="s">
        <v>155</v>
      </c>
      <c r="AU303" s="77" t="s">
        <v>479</v>
      </c>
      <c r="AV303" s="77">
        <v>2025</v>
      </c>
      <c r="AW303" s="77">
        <v>0.76289521204752508</v>
      </c>
      <c r="AX303" s="77">
        <v>0</v>
      </c>
      <c r="AY303" s="77">
        <v>0</v>
      </c>
      <c r="AZ303" s="77">
        <v>0</v>
      </c>
      <c r="BA303" s="77">
        <v>0</v>
      </c>
      <c r="BB303" s="77">
        <v>0</v>
      </c>
      <c r="BC303" s="77">
        <v>0</v>
      </c>
      <c r="BD303" s="77">
        <v>0</v>
      </c>
      <c r="BE303" s="77">
        <v>0</v>
      </c>
      <c r="BF303" s="77">
        <v>0</v>
      </c>
      <c r="BG303" s="77">
        <v>0</v>
      </c>
      <c r="BH303" s="77">
        <v>0</v>
      </c>
      <c r="BI303" s="77">
        <v>0</v>
      </c>
      <c r="BJ303" s="77">
        <v>0</v>
      </c>
      <c r="BK303" s="77">
        <v>0</v>
      </c>
      <c r="BL303" s="77">
        <v>0.38420551360806027</v>
      </c>
      <c r="BM303" s="77">
        <v>0.38420551360806027</v>
      </c>
      <c r="BN303" s="77">
        <v>0</v>
      </c>
      <c r="BO303" s="77">
        <v>0</v>
      </c>
      <c r="BP303" s="77">
        <v>0</v>
      </c>
      <c r="BQ303" s="77">
        <v>0.2931085467738494</v>
      </c>
      <c r="BR303" s="77">
        <v>0</v>
      </c>
      <c r="BS303" s="77">
        <v>0</v>
      </c>
      <c r="BT303" s="77">
        <v>0</v>
      </c>
      <c r="BU303" s="77">
        <v>0</v>
      </c>
      <c r="BV303" s="77">
        <v>0</v>
      </c>
      <c r="BW303" s="77">
        <v>0</v>
      </c>
      <c r="BX303" s="77">
        <v>0</v>
      </c>
      <c r="BY303" s="77">
        <v>0</v>
      </c>
      <c r="CT303" s="77" t="s">
        <v>155</v>
      </c>
      <c r="CU303" s="77" t="s">
        <v>429</v>
      </c>
      <c r="CV303" s="77" t="s">
        <v>474</v>
      </c>
      <c r="CW303" s="77">
        <v>2025</v>
      </c>
      <c r="CX303" s="77">
        <v>0</v>
      </c>
      <c r="CY303" s="77">
        <v>0</v>
      </c>
      <c r="CZ303" s="77">
        <v>0</v>
      </c>
      <c r="DA303" s="77">
        <v>0</v>
      </c>
      <c r="DB303" s="77">
        <v>8.0408269036977023E-2</v>
      </c>
      <c r="DC303" s="77">
        <v>3.7590224611390652E-2</v>
      </c>
      <c r="DD303" s="77">
        <v>1.6314334115686889E-3</v>
      </c>
      <c r="DE303" s="77">
        <v>4.1186611014017667E-2</v>
      </c>
      <c r="DF303" s="77">
        <v>0</v>
      </c>
      <c r="DG303" s="77">
        <v>0</v>
      </c>
      <c r="DH303" s="77">
        <v>0</v>
      </c>
      <c r="DI303" s="77">
        <v>8.1378100371604766E-3</v>
      </c>
      <c r="DJ303" s="77">
        <v>2.5594067069712991E-4</v>
      </c>
      <c r="DL303" s="77">
        <v>0</v>
      </c>
      <c r="DM303" s="77">
        <v>0</v>
      </c>
      <c r="DN303" s="77">
        <v>0</v>
      </c>
      <c r="DO303" s="77">
        <v>0</v>
      </c>
      <c r="DP303" s="77">
        <v>0</v>
      </c>
      <c r="DQ303" s="77">
        <v>0</v>
      </c>
      <c r="DR303" s="77">
        <v>0</v>
      </c>
      <c r="DS303" s="77">
        <v>0</v>
      </c>
      <c r="DT303" s="77">
        <v>0</v>
      </c>
      <c r="DU303" s="77">
        <v>0</v>
      </c>
      <c r="DV303" s="77">
        <v>2.0827965589166881E-6</v>
      </c>
      <c r="DW303" s="77">
        <v>2.0827965589166881E-6</v>
      </c>
      <c r="GE303" s="77" t="s">
        <v>425</v>
      </c>
      <c r="GF303" s="77" t="s">
        <v>155</v>
      </c>
      <c r="GG303" s="77" t="s">
        <v>426</v>
      </c>
      <c r="GH303" s="77" t="s">
        <v>300</v>
      </c>
      <c r="GI303" s="77">
        <v>2023</v>
      </c>
      <c r="GJ303" s="77" t="s">
        <v>301</v>
      </c>
      <c r="GK303" s="77">
        <v>8896.5159934286348</v>
      </c>
      <c r="GL303" s="77">
        <v>1086.8999220000001</v>
      </c>
      <c r="GM303" s="77">
        <v>2023</v>
      </c>
      <c r="GN303" s="77" t="s">
        <v>175</v>
      </c>
      <c r="GO303" s="77">
        <v>5.3000000000000005E-2</v>
      </c>
      <c r="GP303" s="77">
        <v>3</v>
      </c>
      <c r="GQ303" s="77">
        <v>0</v>
      </c>
      <c r="GR303" s="77" t="s">
        <v>423</v>
      </c>
      <c r="GS303" s="77">
        <v>0</v>
      </c>
      <c r="GT303" s="77">
        <v>0</v>
      </c>
      <c r="GU303" s="77">
        <v>5.5966209081309407E-2</v>
      </c>
      <c r="GV303" s="248">
        <v>497.90427418344007</v>
      </c>
      <c r="GW303" s="248">
        <v>5.5966209081309407E-2</v>
      </c>
      <c r="GX303" s="77">
        <v>497.90427418344007</v>
      </c>
      <c r="GY303" s="77">
        <v>5.5966209081309407E-2</v>
      </c>
      <c r="GZ303" s="77">
        <v>497.90427418344007</v>
      </c>
    </row>
    <row r="304" spans="3:208" x14ac:dyDescent="0.25">
      <c r="C304" s="246"/>
      <c r="D304" s="246"/>
      <c r="E304" s="246"/>
      <c r="F304" s="246"/>
      <c r="G304" s="246"/>
      <c r="H304" s="246"/>
      <c r="I304" s="247"/>
      <c r="J304" s="247"/>
      <c r="K304" s="247"/>
      <c r="L304" s="124"/>
      <c r="M304" s="247"/>
      <c r="N304" s="247"/>
      <c r="O304" s="247"/>
      <c r="P304" s="247"/>
      <c r="Q304" s="247"/>
      <c r="R304" s="247"/>
      <c r="S304" s="247"/>
      <c r="T304" s="247"/>
      <c r="U304" s="247"/>
      <c r="V304" s="247"/>
      <c r="W304" s="247"/>
      <c r="X304" s="247"/>
      <c r="Y304" s="247"/>
      <c r="Z304" s="247"/>
      <c r="AA304" s="247"/>
      <c r="AB304" s="247"/>
      <c r="AC304" s="247"/>
      <c r="AD304" s="247"/>
      <c r="AE304" s="247"/>
      <c r="AF304" s="247"/>
      <c r="AG304" s="247"/>
      <c r="AH304" s="247"/>
      <c r="AI304" s="247"/>
      <c r="AJ304" s="247"/>
      <c r="AS304" s="77" t="s">
        <v>927</v>
      </c>
      <c r="AT304" s="77" t="s">
        <v>155</v>
      </c>
      <c r="AU304" s="77" t="s">
        <v>480</v>
      </c>
      <c r="AV304" s="77">
        <v>2020</v>
      </c>
      <c r="AW304" s="77">
        <v>1</v>
      </c>
      <c r="AX304" s="77">
        <v>0</v>
      </c>
      <c r="AY304" s="77">
        <v>0</v>
      </c>
      <c r="AZ304" s="77">
        <v>0.11508726005325279</v>
      </c>
      <c r="BA304" s="77">
        <v>0.11508726005325279</v>
      </c>
      <c r="BB304" s="77">
        <v>0</v>
      </c>
      <c r="BC304" s="77">
        <v>0</v>
      </c>
      <c r="BD304" s="77">
        <v>0</v>
      </c>
      <c r="BE304" s="77">
        <v>0</v>
      </c>
      <c r="BF304" s="77">
        <v>0</v>
      </c>
      <c r="BG304" s="77">
        <v>0</v>
      </c>
      <c r="BH304" s="77">
        <v>0</v>
      </c>
      <c r="BI304" s="77">
        <v>0</v>
      </c>
      <c r="BJ304" s="77">
        <v>0</v>
      </c>
      <c r="BK304" s="77">
        <v>0</v>
      </c>
      <c r="BL304" s="77">
        <v>0</v>
      </c>
      <c r="BM304" s="77">
        <v>0</v>
      </c>
      <c r="BN304" s="77">
        <v>0.11508726005325279</v>
      </c>
      <c r="BO304" s="77">
        <v>0</v>
      </c>
      <c r="BP304" s="77">
        <v>0</v>
      </c>
      <c r="BQ304" s="77">
        <v>0</v>
      </c>
      <c r="BR304" s="77">
        <v>0</v>
      </c>
      <c r="BS304" s="77">
        <v>0</v>
      </c>
      <c r="BT304" s="77">
        <v>0</v>
      </c>
      <c r="BU304" s="77">
        <v>0</v>
      </c>
      <c r="BV304" s="77">
        <v>0</v>
      </c>
      <c r="BW304" s="77">
        <v>0</v>
      </c>
      <c r="BX304" s="77">
        <v>0</v>
      </c>
      <c r="BY304" s="77">
        <v>0</v>
      </c>
      <c r="CT304" s="77" t="s">
        <v>155</v>
      </c>
      <c r="CU304" s="77" t="s">
        <v>429</v>
      </c>
      <c r="CV304" s="77" t="s">
        <v>481</v>
      </c>
      <c r="CW304" s="77">
        <v>2020</v>
      </c>
      <c r="CX304" s="77">
        <v>0</v>
      </c>
      <c r="CY304" s="77">
        <v>0</v>
      </c>
      <c r="CZ304" s="77">
        <v>0</v>
      </c>
      <c r="DA304" s="77">
        <v>0</v>
      </c>
      <c r="DB304" s="77">
        <v>21083.842824224321</v>
      </c>
      <c r="DC304" s="77">
        <v>409.22373582027632</v>
      </c>
      <c r="DD304" s="77">
        <v>13469.08781237853</v>
      </c>
      <c r="DE304" s="77">
        <v>7205.5312760252737</v>
      </c>
      <c r="DF304" s="77">
        <v>1219.5839681183106</v>
      </c>
      <c r="DG304" s="77">
        <v>0</v>
      </c>
      <c r="DH304" s="77">
        <v>0</v>
      </c>
      <c r="DI304" s="77">
        <v>0</v>
      </c>
      <c r="DJ304" s="77">
        <v>2.5308121595466269E-10</v>
      </c>
      <c r="DL304" s="77">
        <v>0</v>
      </c>
      <c r="DM304" s="77">
        <v>3.0865379361019464E-7</v>
      </c>
      <c r="DN304" s="77">
        <v>3.0865379361019464E-7</v>
      </c>
      <c r="DO304" s="77">
        <v>0</v>
      </c>
      <c r="DP304" s="77">
        <v>0</v>
      </c>
      <c r="DQ304" s="77">
        <v>0</v>
      </c>
      <c r="DR304" s="77">
        <v>0</v>
      </c>
      <c r="DS304" s="77">
        <v>0</v>
      </c>
      <c r="DT304" s="77">
        <v>0</v>
      </c>
      <c r="DU304" s="77">
        <v>0</v>
      </c>
      <c r="DV304" s="77">
        <v>0</v>
      </c>
      <c r="DW304" s="77">
        <v>0</v>
      </c>
      <c r="GE304" s="77" t="s">
        <v>427</v>
      </c>
      <c r="GF304" s="77" t="s">
        <v>155</v>
      </c>
      <c r="GG304" s="77" t="s">
        <v>426</v>
      </c>
      <c r="GH304" s="77" t="s">
        <v>300</v>
      </c>
      <c r="GI304" s="77">
        <v>2023</v>
      </c>
      <c r="GJ304" s="77" t="s">
        <v>303</v>
      </c>
      <c r="GK304" s="77">
        <v>5534.8914862001193</v>
      </c>
      <c r="GL304" s="77">
        <v>1086.8999220000001</v>
      </c>
      <c r="GM304" s="77">
        <v>2023</v>
      </c>
      <c r="GN304" s="77" t="s">
        <v>175</v>
      </c>
      <c r="GO304" s="77">
        <v>5.3000000000000005E-2</v>
      </c>
      <c r="GP304" s="77">
        <v>3</v>
      </c>
      <c r="GQ304" s="77">
        <v>0</v>
      </c>
      <c r="GR304" s="77" t="s">
        <v>423</v>
      </c>
      <c r="GS304" s="77">
        <v>0</v>
      </c>
      <c r="GT304" s="77">
        <v>0</v>
      </c>
      <c r="GU304" s="77">
        <v>5.5966209081309407E-2</v>
      </c>
      <c r="GV304" s="248">
        <v>309.76689415903525</v>
      </c>
      <c r="GW304" s="248">
        <v>5.5966209081309407E-2</v>
      </c>
      <c r="GX304" s="77">
        <v>309.76689415903525</v>
      </c>
      <c r="GY304" s="77">
        <v>5.5966209081309407E-2</v>
      </c>
      <c r="GZ304" s="77">
        <v>309.76689415903525</v>
      </c>
    </row>
    <row r="305" spans="3:208" x14ac:dyDescent="0.25">
      <c r="C305" s="246"/>
      <c r="D305" s="246"/>
      <c r="E305" s="246"/>
      <c r="F305" s="246"/>
      <c r="G305" s="246"/>
      <c r="H305" s="246"/>
      <c r="I305" s="247"/>
      <c r="J305" s="247"/>
      <c r="K305" s="247"/>
      <c r="L305" s="124"/>
      <c r="M305" s="247"/>
      <c r="N305" s="247"/>
      <c r="O305" s="247"/>
      <c r="P305" s="247"/>
      <c r="Q305" s="247"/>
      <c r="R305" s="247"/>
      <c r="S305" s="247"/>
      <c r="T305" s="247"/>
      <c r="U305" s="247"/>
      <c r="V305" s="247"/>
      <c r="W305" s="247"/>
      <c r="X305" s="247"/>
      <c r="Y305" s="247"/>
      <c r="Z305" s="247"/>
      <c r="AA305" s="247"/>
      <c r="AB305" s="247"/>
      <c r="AC305" s="247"/>
      <c r="AD305" s="247"/>
      <c r="AE305" s="247"/>
      <c r="AF305" s="247"/>
      <c r="AG305" s="247"/>
      <c r="AH305" s="247"/>
      <c r="AI305" s="247"/>
      <c r="AJ305" s="247"/>
      <c r="AS305" s="77" t="s">
        <v>927</v>
      </c>
      <c r="AT305" s="77" t="s">
        <v>155</v>
      </c>
      <c r="AU305" s="77" t="s">
        <v>480</v>
      </c>
      <c r="AV305" s="77">
        <v>2021</v>
      </c>
      <c r="AW305" s="77">
        <v>1</v>
      </c>
      <c r="AX305" s="77">
        <v>0</v>
      </c>
      <c r="AY305" s="77">
        <v>0</v>
      </c>
      <c r="AZ305" s="77">
        <v>0.11508726005325279</v>
      </c>
      <c r="BA305" s="77">
        <v>0.11508726005325279</v>
      </c>
      <c r="BB305" s="77">
        <v>0</v>
      </c>
      <c r="BC305" s="77">
        <v>0</v>
      </c>
      <c r="BD305" s="77">
        <v>0.11508726005325279</v>
      </c>
      <c r="BE305" s="77">
        <v>0.11508726005325279</v>
      </c>
      <c r="BF305" s="77">
        <v>0</v>
      </c>
      <c r="BG305" s="77">
        <v>0</v>
      </c>
      <c r="BH305" s="77">
        <v>0</v>
      </c>
      <c r="BI305" s="77">
        <v>0</v>
      </c>
      <c r="BJ305" s="77">
        <v>0</v>
      </c>
      <c r="BK305" s="77">
        <v>0</v>
      </c>
      <c r="BL305" s="77">
        <v>0</v>
      </c>
      <c r="BM305" s="77">
        <v>0</v>
      </c>
      <c r="BN305" s="77">
        <v>0.11508726005325279</v>
      </c>
      <c r="BO305" s="77">
        <v>0.11508726005325279</v>
      </c>
      <c r="BP305" s="77">
        <v>0</v>
      </c>
      <c r="BQ305" s="77">
        <v>0</v>
      </c>
      <c r="BR305" s="77">
        <v>0</v>
      </c>
      <c r="BS305" s="77">
        <v>0</v>
      </c>
      <c r="BT305" s="77">
        <v>0</v>
      </c>
      <c r="BU305" s="77">
        <v>0</v>
      </c>
      <c r="BV305" s="77">
        <v>0</v>
      </c>
      <c r="BW305" s="77">
        <v>0</v>
      </c>
      <c r="BX305" s="77">
        <v>0</v>
      </c>
      <c r="BY305" s="77">
        <v>0</v>
      </c>
      <c r="CT305" s="77" t="s">
        <v>155</v>
      </c>
      <c r="CU305" s="77" t="s">
        <v>429</v>
      </c>
      <c r="CV305" s="77" t="s">
        <v>481</v>
      </c>
      <c r="CW305" s="77">
        <v>2021</v>
      </c>
      <c r="CX305" s="77">
        <v>0</v>
      </c>
      <c r="CY305" s="77">
        <v>0</v>
      </c>
      <c r="CZ305" s="77">
        <v>0</v>
      </c>
      <c r="DA305" s="77">
        <v>0</v>
      </c>
      <c r="DB305" s="77">
        <v>21083.842824224321</v>
      </c>
      <c r="DC305" s="77">
        <v>409.22373582027632</v>
      </c>
      <c r="DD305" s="77">
        <v>13469.08781237853</v>
      </c>
      <c r="DE305" s="77">
        <v>7205.5312760252737</v>
      </c>
      <c r="DF305" s="77">
        <v>1219.5839681183106</v>
      </c>
      <c r="DG305" s="77">
        <v>1219.5839681183106</v>
      </c>
      <c r="DH305" s="77">
        <v>0</v>
      </c>
      <c r="DI305" s="77">
        <v>0</v>
      </c>
      <c r="DJ305" s="77">
        <v>2.5308121595466269E-10</v>
      </c>
      <c r="DL305" s="77">
        <v>0</v>
      </c>
      <c r="DM305" s="77">
        <v>3.0865379361019464E-7</v>
      </c>
      <c r="DN305" s="77">
        <v>3.0865379361019464E-7</v>
      </c>
      <c r="DO305" s="77">
        <v>0</v>
      </c>
      <c r="DP305" s="77">
        <v>3.0865379361019464E-7</v>
      </c>
      <c r="DQ305" s="77">
        <v>3.0865379361019464E-7</v>
      </c>
      <c r="DR305" s="77">
        <v>0</v>
      </c>
      <c r="DS305" s="77">
        <v>0</v>
      </c>
      <c r="DT305" s="77">
        <v>0</v>
      </c>
      <c r="DU305" s="77">
        <v>0</v>
      </c>
      <c r="DV305" s="77">
        <v>0</v>
      </c>
      <c r="DW305" s="77">
        <v>0</v>
      </c>
      <c r="GE305" s="77" t="s">
        <v>422</v>
      </c>
      <c r="GF305" s="77" t="s">
        <v>155</v>
      </c>
      <c r="GG305" s="77" t="s">
        <v>426</v>
      </c>
      <c r="GH305" s="77" t="s">
        <v>300</v>
      </c>
      <c r="GI305" s="77">
        <v>2024</v>
      </c>
      <c r="GJ305" s="77" t="s">
        <v>305</v>
      </c>
      <c r="GK305" s="77">
        <v>233.23007680794029</v>
      </c>
      <c r="GL305" s="77">
        <v>1086.8999220000001</v>
      </c>
      <c r="GM305" s="77">
        <v>2024</v>
      </c>
      <c r="GN305" s="77" t="s">
        <v>175</v>
      </c>
      <c r="GO305" s="77">
        <v>0.13250000000000001</v>
      </c>
      <c r="GP305" s="77">
        <v>3</v>
      </c>
      <c r="GQ305" s="77">
        <v>0</v>
      </c>
      <c r="GR305" s="77" t="s">
        <v>423</v>
      </c>
      <c r="GS305" s="77">
        <v>0</v>
      </c>
      <c r="GT305" s="77">
        <v>0</v>
      </c>
      <c r="GU305" s="77">
        <v>0</v>
      </c>
      <c r="GV305" s="248">
        <v>0</v>
      </c>
      <c r="GW305" s="248">
        <v>0.1527377521613833</v>
      </c>
      <c r="GX305" s="77">
        <v>35.623037668071575</v>
      </c>
      <c r="GY305" s="77">
        <v>0.1527377521613833</v>
      </c>
      <c r="GZ305" s="77">
        <v>35.623037668071575</v>
      </c>
    </row>
    <row r="306" spans="3:208" x14ac:dyDescent="0.25">
      <c r="C306" s="246"/>
      <c r="D306" s="246"/>
      <c r="E306" s="246"/>
      <c r="F306" s="246"/>
      <c r="G306" s="246"/>
      <c r="H306" s="246"/>
      <c r="I306" s="247"/>
      <c r="J306" s="247"/>
      <c r="K306" s="247"/>
      <c r="L306" s="124"/>
      <c r="M306" s="247"/>
      <c r="N306" s="247"/>
      <c r="O306" s="247"/>
      <c r="P306" s="247"/>
      <c r="Q306" s="247"/>
      <c r="R306" s="247"/>
      <c r="S306" s="247"/>
      <c r="T306" s="247"/>
      <c r="U306" s="247"/>
      <c r="V306" s="247"/>
      <c r="W306" s="247"/>
      <c r="X306" s="247"/>
      <c r="Y306" s="247"/>
      <c r="Z306" s="247"/>
      <c r="AA306" s="247"/>
      <c r="AB306" s="247"/>
      <c r="AC306" s="247"/>
      <c r="AD306" s="247"/>
      <c r="AE306" s="247"/>
      <c r="AF306" s="247"/>
      <c r="AG306" s="247"/>
      <c r="AH306" s="247"/>
      <c r="AI306" s="247"/>
      <c r="AJ306" s="247"/>
      <c r="AS306" s="77" t="s">
        <v>927</v>
      </c>
      <c r="AT306" s="77" t="s">
        <v>155</v>
      </c>
      <c r="AU306" s="77" t="s">
        <v>480</v>
      </c>
      <c r="AV306" s="77">
        <v>2022</v>
      </c>
      <c r="AW306" s="77">
        <v>0.93457943925233644</v>
      </c>
      <c r="AX306" s="77">
        <v>0</v>
      </c>
      <c r="AY306" s="77">
        <v>0</v>
      </c>
      <c r="AZ306" s="77">
        <v>0.1194272677556809</v>
      </c>
      <c r="BA306" s="77">
        <v>0.1194272677556809</v>
      </c>
      <c r="BB306" s="77">
        <v>0</v>
      </c>
      <c r="BC306" s="77">
        <v>0</v>
      </c>
      <c r="BD306" s="77">
        <v>0.1194272677556809</v>
      </c>
      <c r="BE306" s="77">
        <v>0.1194272677556809</v>
      </c>
      <c r="BF306" s="77">
        <v>0</v>
      </c>
      <c r="BG306" s="77">
        <v>0</v>
      </c>
      <c r="BH306" s="77">
        <v>0.13270471081608476</v>
      </c>
      <c r="BI306" s="77">
        <v>0.13270471081608476</v>
      </c>
      <c r="BJ306" s="77">
        <v>0</v>
      </c>
      <c r="BK306" s="77">
        <v>0</v>
      </c>
      <c r="BL306" s="77">
        <v>0</v>
      </c>
      <c r="BM306" s="77">
        <v>0</v>
      </c>
      <c r="BN306" s="77">
        <v>0.1116142689305429</v>
      </c>
      <c r="BO306" s="77">
        <v>0.1116142689305429</v>
      </c>
      <c r="BP306" s="77">
        <v>0.12402309422063997</v>
      </c>
      <c r="BQ306" s="77">
        <v>0</v>
      </c>
      <c r="BR306" s="77">
        <v>0</v>
      </c>
      <c r="BS306" s="77">
        <v>0</v>
      </c>
      <c r="BT306" s="77">
        <v>0</v>
      </c>
      <c r="BU306" s="77">
        <v>0</v>
      </c>
      <c r="BV306" s="77">
        <v>0.13270471081608476</v>
      </c>
      <c r="BW306" s="77">
        <v>0.12402309422063997</v>
      </c>
      <c r="BX306" s="77">
        <v>0.13270471081608476</v>
      </c>
      <c r="BY306" s="77">
        <v>0.12402309422063997</v>
      </c>
      <c r="CT306" s="77" t="s">
        <v>155</v>
      </c>
      <c r="CU306" s="77" t="s">
        <v>429</v>
      </c>
      <c r="CV306" s="77" t="s">
        <v>481</v>
      </c>
      <c r="CW306" s="77">
        <v>2022</v>
      </c>
      <c r="CX306" s="77">
        <v>0</v>
      </c>
      <c r="CY306" s="77">
        <v>0</v>
      </c>
      <c r="CZ306" s="77">
        <v>0</v>
      </c>
      <c r="DA306" s="77">
        <v>0</v>
      </c>
      <c r="DB306" s="77">
        <v>21083.842824224321</v>
      </c>
      <c r="DC306" s="77">
        <v>409.22373582027632</v>
      </c>
      <c r="DD306" s="77">
        <v>13469.08781237853</v>
      </c>
      <c r="DE306" s="77">
        <v>7205.5312760252737</v>
      </c>
      <c r="DF306" s="77">
        <v>1219.5839681183106</v>
      </c>
      <c r="DG306" s="77">
        <v>1219.5839681183106</v>
      </c>
      <c r="DH306" s="77">
        <v>1219.5839681183106</v>
      </c>
      <c r="DI306" s="77">
        <v>0</v>
      </c>
      <c r="DJ306" s="77">
        <v>2.5308121595466269E-10</v>
      </c>
      <c r="DL306" s="77">
        <v>0</v>
      </c>
      <c r="DM306" s="77">
        <v>3.0865379361019464E-7</v>
      </c>
      <c r="DN306" s="77">
        <v>3.0865379361019464E-7</v>
      </c>
      <c r="DO306" s="77">
        <v>0</v>
      </c>
      <c r="DP306" s="77">
        <v>3.0865379361019464E-7</v>
      </c>
      <c r="DQ306" s="77">
        <v>3.0865379361019464E-7</v>
      </c>
      <c r="DR306" s="77">
        <v>0</v>
      </c>
      <c r="DS306" s="77">
        <v>3.0865379361019464E-7</v>
      </c>
      <c r="DT306" s="77">
        <v>3.0865379361019464E-7</v>
      </c>
      <c r="DU306" s="77">
        <v>0</v>
      </c>
      <c r="DV306" s="77">
        <v>0</v>
      </c>
      <c r="DW306" s="77">
        <v>0</v>
      </c>
      <c r="GE306" s="77" t="s">
        <v>425</v>
      </c>
      <c r="GF306" s="77" t="s">
        <v>155</v>
      </c>
      <c r="GG306" s="77" t="s">
        <v>426</v>
      </c>
      <c r="GH306" s="77" t="s">
        <v>300</v>
      </c>
      <c r="GI306" s="77">
        <v>2024</v>
      </c>
      <c r="GJ306" s="77" t="s">
        <v>301</v>
      </c>
      <c r="GK306" s="77">
        <v>8896.5159934286348</v>
      </c>
      <c r="GL306" s="77">
        <v>1086.8999220000001</v>
      </c>
      <c r="GM306" s="77">
        <v>2024</v>
      </c>
      <c r="GN306" s="77" t="s">
        <v>175</v>
      </c>
      <c r="GO306" s="77">
        <v>5.3000000000000005E-2</v>
      </c>
      <c r="GP306" s="77">
        <v>3</v>
      </c>
      <c r="GQ306" s="77">
        <v>0</v>
      </c>
      <c r="GR306" s="77" t="s">
        <v>423</v>
      </c>
      <c r="GS306" s="77">
        <v>0</v>
      </c>
      <c r="GT306" s="77">
        <v>0</v>
      </c>
      <c r="GU306" s="77">
        <v>0</v>
      </c>
      <c r="GV306" s="248">
        <v>0</v>
      </c>
      <c r="GW306" s="248">
        <v>5.5966209081309407E-2</v>
      </c>
      <c r="GX306" s="77">
        <v>497.90427418344007</v>
      </c>
      <c r="GY306" s="77">
        <v>5.5966209081309407E-2</v>
      </c>
      <c r="GZ306" s="77">
        <v>497.90427418344007</v>
      </c>
    </row>
    <row r="307" spans="3:208" x14ac:dyDescent="0.25">
      <c r="C307" s="246"/>
      <c r="D307" s="246"/>
      <c r="E307" s="246"/>
      <c r="F307" s="246"/>
      <c r="G307" s="246"/>
      <c r="H307" s="246"/>
      <c r="I307" s="247"/>
      <c r="J307" s="247"/>
      <c r="K307" s="247"/>
      <c r="L307" s="124"/>
      <c r="M307" s="247"/>
      <c r="N307" s="247"/>
      <c r="O307" s="247"/>
      <c r="P307" s="247"/>
      <c r="Q307" s="247"/>
      <c r="R307" s="247"/>
      <c r="S307" s="247"/>
      <c r="T307" s="247"/>
      <c r="U307" s="247"/>
      <c r="V307" s="247"/>
      <c r="W307" s="247"/>
      <c r="X307" s="247"/>
      <c r="Y307" s="247"/>
      <c r="Z307" s="247"/>
      <c r="AA307" s="247"/>
      <c r="AB307" s="247"/>
      <c r="AC307" s="247"/>
      <c r="AD307" s="247"/>
      <c r="AE307" s="247"/>
      <c r="AF307" s="247"/>
      <c r="AG307" s="247"/>
      <c r="AH307" s="247"/>
      <c r="AI307" s="247"/>
      <c r="AJ307" s="247"/>
      <c r="AS307" s="77" t="s">
        <v>927</v>
      </c>
      <c r="AT307" s="77" t="s">
        <v>155</v>
      </c>
      <c r="AU307" s="77" t="s">
        <v>480</v>
      </c>
      <c r="AV307" s="77">
        <v>2023</v>
      </c>
      <c r="AW307" s="77">
        <v>0.87343872827321156</v>
      </c>
      <c r="AX307" s="77">
        <v>0</v>
      </c>
      <c r="AY307" s="77">
        <v>0</v>
      </c>
      <c r="AZ307" s="77">
        <v>0</v>
      </c>
      <c r="BA307" s="77">
        <v>0</v>
      </c>
      <c r="BB307" s="77">
        <v>0</v>
      </c>
      <c r="BC307" s="77">
        <v>0</v>
      </c>
      <c r="BD307" s="77">
        <v>0.12383370528688506</v>
      </c>
      <c r="BE307" s="77">
        <v>0.12383370528688506</v>
      </c>
      <c r="BF307" s="77">
        <v>0</v>
      </c>
      <c r="BG307" s="77">
        <v>0</v>
      </c>
      <c r="BH307" s="77">
        <v>0.13760159017773751</v>
      </c>
      <c r="BI307" s="77">
        <v>0.13760159017773751</v>
      </c>
      <c r="BJ307" s="77">
        <v>0</v>
      </c>
      <c r="BK307" s="77">
        <v>0</v>
      </c>
      <c r="BL307" s="77">
        <v>0.13760159017773751</v>
      </c>
      <c r="BM307" s="77">
        <v>0.13760159017773751</v>
      </c>
      <c r="BN307" s="77">
        <v>0</v>
      </c>
      <c r="BO307" s="77">
        <v>0.10816115406313656</v>
      </c>
      <c r="BP307" s="77">
        <v>0.1201865579332147</v>
      </c>
      <c r="BQ307" s="77">
        <v>0.1201865579332147</v>
      </c>
      <c r="BR307" s="77">
        <v>0</v>
      </c>
      <c r="BS307" s="77">
        <v>0</v>
      </c>
      <c r="BT307" s="77">
        <v>0</v>
      </c>
      <c r="BU307" s="77">
        <v>0</v>
      </c>
      <c r="BV307" s="77">
        <v>0.13760159017773751</v>
      </c>
      <c r="BW307" s="77">
        <v>0.1201865579332147</v>
      </c>
      <c r="BX307" s="77">
        <v>0.13760159017773751</v>
      </c>
      <c r="BY307" s="77">
        <v>0.1201865579332147</v>
      </c>
      <c r="CT307" s="77" t="s">
        <v>155</v>
      </c>
      <c r="CU307" s="77" t="s">
        <v>429</v>
      </c>
      <c r="CV307" s="77" t="s">
        <v>481</v>
      </c>
      <c r="CW307" s="77">
        <v>2023</v>
      </c>
      <c r="CX307" s="77">
        <v>0</v>
      </c>
      <c r="CY307" s="77">
        <v>0</v>
      </c>
      <c r="CZ307" s="77">
        <v>0</v>
      </c>
      <c r="DA307" s="77">
        <v>0</v>
      </c>
      <c r="DB307" s="77">
        <v>21835.978114130368</v>
      </c>
      <c r="DC307" s="77">
        <v>428.60232122016617</v>
      </c>
      <c r="DD307" s="77">
        <v>13939.56097345735</v>
      </c>
      <c r="DE307" s="77">
        <v>7467.8148194523728</v>
      </c>
      <c r="DF307" s="77">
        <v>0</v>
      </c>
      <c r="DG307" s="77">
        <v>1263.553424622467</v>
      </c>
      <c r="DH307" s="77">
        <v>1263.553424622467</v>
      </c>
      <c r="DI307" s="77">
        <v>1263.553424622467</v>
      </c>
      <c r="DJ307" s="77">
        <v>2.5308121595466269E-10</v>
      </c>
      <c r="DL307" s="77">
        <v>0</v>
      </c>
      <c r="DM307" s="77">
        <v>0</v>
      </c>
      <c r="DN307" s="77">
        <v>0</v>
      </c>
      <c r="DO307" s="77">
        <v>0</v>
      </c>
      <c r="DP307" s="77">
        <v>3.1978163712713216E-7</v>
      </c>
      <c r="DQ307" s="77">
        <v>3.1978163712713216E-7</v>
      </c>
      <c r="DR307" s="77">
        <v>0</v>
      </c>
      <c r="DS307" s="77">
        <v>3.1978163712713216E-7</v>
      </c>
      <c r="DT307" s="77">
        <v>3.1978163712713216E-7</v>
      </c>
      <c r="DU307" s="77">
        <v>0</v>
      </c>
      <c r="DV307" s="77">
        <v>3.1978163712713216E-7</v>
      </c>
      <c r="DW307" s="77">
        <v>3.1978163712713216E-7</v>
      </c>
      <c r="GE307" s="77" t="s">
        <v>427</v>
      </c>
      <c r="GF307" s="77" t="s">
        <v>155</v>
      </c>
      <c r="GG307" s="77" t="s">
        <v>426</v>
      </c>
      <c r="GH307" s="77" t="s">
        <v>300</v>
      </c>
      <c r="GI307" s="77">
        <v>2024</v>
      </c>
      <c r="GJ307" s="77" t="s">
        <v>303</v>
      </c>
      <c r="GK307" s="77">
        <v>5534.8914862001193</v>
      </c>
      <c r="GL307" s="77">
        <v>1086.8999220000001</v>
      </c>
      <c r="GM307" s="77">
        <v>2024</v>
      </c>
      <c r="GN307" s="77" t="s">
        <v>175</v>
      </c>
      <c r="GO307" s="77">
        <v>5.3000000000000005E-2</v>
      </c>
      <c r="GP307" s="77">
        <v>3</v>
      </c>
      <c r="GQ307" s="77">
        <v>0</v>
      </c>
      <c r="GR307" s="77" t="s">
        <v>423</v>
      </c>
      <c r="GS307" s="77">
        <v>0</v>
      </c>
      <c r="GT307" s="77">
        <v>0</v>
      </c>
      <c r="GU307" s="77">
        <v>0</v>
      </c>
      <c r="GV307" s="248">
        <v>0</v>
      </c>
      <c r="GW307" s="248">
        <v>5.5966209081309407E-2</v>
      </c>
      <c r="GX307" s="77">
        <v>309.76689415903525</v>
      </c>
      <c r="GY307" s="77">
        <v>5.5966209081309407E-2</v>
      </c>
      <c r="GZ307" s="77">
        <v>309.76689415903525</v>
      </c>
    </row>
    <row r="308" spans="3:208" x14ac:dyDescent="0.25">
      <c r="C308" s="246"/>
      <c r="D308" s="246"/>
      <c r="E308" s="246"/>
      <c r="F308" s="246"/>
      <c r="G308" s="246"/>
      <c r="H308" s="246"/>
      <c r="I308" s="247"/>
      <c r="J308" s="247"/>
      <c r="K308" s="247"/>
      <c r="L308" s="124"/>
      <c r="M308" s="247"/>
      <c r="N308" s="247"/>
      <c r="O308" s="247"/>
      <c r="P308" s="247"/>
      <c r="Q308" s="247"/>
      <c r="R308" s="247"/>
      <c r="S308" s="247"/>
      <c r="T308" s="247"/>
      <c r="U308" s="247"/>
      <c r="V308" s="247"/>
      <c r="W308" s="247"/>
      <c r="X308" s="247"/>
      <c r="Y308" s="247"/>
      <c r="Z308" s="247"/>
      <c r="AA308" s="247"/>
      <c r="AB308" s="247"/>
      <c r="AC308" s="247"/>
      <c r="AD308" s="247"/>
      <c r="AE308" s="247"/>
      <c r="AF308" s="247"/>
      <c r="AG308" s="247"/>
      <c r="AH308" s="247"/>
      <c r="AI308" s="247"/>
      <c r="AJ308" s="247"/>
      <c r="AS308" s="77" t="s">
        <v>927</v>
      </c>
      <c r="AT308" s="77" t="s">
        <v>155</v>
      </c>
      <c r="AU308" s="77" t="s">
        <v>480</v>
      </c>
      <c r="AV308" s="77">
        <v>2024</v>
      </c>
      <c r="AW308" s="77">
        <v>0.81629787689085187</v>
      </c>
      <c r="AX308" s="77">
        <v>0</v>
      </c>
      <c r="AY308" s="77">
        <v>0</v>
      </c>
      <c r="AZ308" s="77">
        <v>0</v>
      </c>
      <c r="BA308" s="77">
        <v>0</v>
      </c>
      <c r="BB308" s="77">
        <v>0</v>
      </c>
      <c r="BC308" s="77">
        <v>0</v>
      </c>
      <c r="BD308" s="77">
        <v>0</v>
      </c>
      <c r="BE308" s="77">
        <v>0</v>
      </c>
      <c r="BF308" s="77">
        <v>0</v>
      </c>
      <c r="BG308" s="77">
        <v>0</v>
      </c>
      <c r="BH308" s="77">
        <v>0.13760159017773751</v>
      </c>
      <c r="BI308" s="77">
        <v>0.13760159017773751</v>
      </c>
      <c r="BJ308" s="77">
        <v>0</v>
      </c>
      <c r="BK308" s="77">
        <v>0</v>
      </c>
      <c r="BL308" s="77">
        <v>0.13760159017773751</v>
      </c>
      <c r="BM308" s="77">
        <v>0.13760159017773751</v>
      </c>
      <c r="BN308" s="77">
        <v>0</v>
      </c>
      <c r="BO308" s="77">
        <v>0</v>
      </c>
      <c r="BP308" s="77">
        <v>0.11232388591889222</v>
      </c>
      <c r="BQ308" s="77">
        <v>0.11232388591889222</v>
      </c>
      <c r="BR308" s="77">
        <v>0</v>
      </c>
      <c r="BS308" s="77">
        <v>0</v>
      </c>
      <c r="BT308" s="77">
        <v>0</v>
      </c>
      <c r="BU308" s="77">
        <v>0</v>
      </c>
      <c r="BV308" s="77">
        <v>0.13760159017773751</v>
      </c>
      <c r="BW308" s="77">
        <v>0.11232388591889222</v>
      </c>
      <c r="BX308" s="77">
        <v>0.13760159017773751</v>
      </c>
      <c r="BY308" s="77">
        <v>0.11232388591889222</v>
      </c>
      <c r="CT308" s="77" t="s">
        <v>155</v>
      </c>
      <c r="CU308" s="77" t="s">
        <v>429</v>
      </c>
      <c r="CV308" s="77" t="s">
        <v>481</v>
      </c>
      <c r="CW308" s="77">
        <v>2024</v>
      </c>
      <c r="CX308" s="77">
        <v>0</v>
      </c>
      <c r="CY308" s="77">
        <v>0</v>
      </c>
      <c r="CZ308" s="77">
        <v>0</v>
      </c>
      <c r="DA308" s="77">
        <v>0</v>
      </c>
      <c r="DB308" s="77">
        <v>21835.978114130368</v>
      </c>
      <c r="DC308" s="77">
        <v>428.60232122016617</v>
      </c>
      <c r="DD308" s="77">
        <v>13939.56097345735</v>
      </c>
      <c r="DE308" s="77">
        <v>7467.8148194523728</v>
      </c>
      <c r="DF308" s="77">
        <v>0</v>
      </c>
      <c r="DG308" s="77">
        <v>0</v>
      </c>
      <c r="DH308" s="77">
        <v>1263.553424622467</v>
      </c>
      <c r="DI308" s="77">
        <v>1263.553424622467</v>
      </c>
      <c r="DJ308" s="77">
        <v>2.5308121595466269E-10</v>
      </c>
      <c r="DL308" s="77">
        <v>0</v>
      </c>
      <c r="DM308" s="77">
        <v>0</v>
      </c>
      <c r="DN308" s="77">
        <v>0</v>
      </c>
      <c r="DO308" s="77">
        <v>0</v>
      </c>
      <c r="DP308" s="77">
        <v>0</v>
      </c>
      <c r="DQ308" s="77">
        <v>0</v>
      </c>
      <c r="DR308" s="77">
        <v>0</v>
      </c>
      <c r="DS308" s="77">
        <v>3.1978163712713216E-7</v>
      </c>
      <c r="DT308" s="77">
        <v>3.1978163712713216E-7</v>
      </c>
      <c r="DU308" s="77">
        <v>0</v>
      </c>
      <c r="DV308" s="77">
        <v>3.1978163712713216E-7</v>
      </c>
      <c r="DW308" s="77">
        <v>3.1978163712713216E-7</v>
      </c>
      <c r="GE308" s="77" t="s">
        <v>422</v>
      </c>
      <c r="GF308" s="77" t="s">
        <v>155</v>
      </c>
      <c r="GG308" s="77" t="s">
        <v>426</v>
      </c>
      <c r="GH308" s="77" t="s">
        <v>300</v>
      </c>
      <c r="GI308" s="77">
        <v>2025</v>
      </c>
      <c r="GJ308" s="77" t="s">
        <v>305</v>
      </c>
      <c r="GK308" s="77">
        <v>233.23007680794029</v>
      </c>
      <c r="GL308" s="77">
        <v>1086.8999220000001</v>
      </c>
      <c r="GM308" s="77">
        <v>2025</v>
      </c>
      <c r="GN308" s="77" t="s">
        <v>175</v>
      </c>
      <c r="GO308" s="77">
        <v>0.13250000000000001</v>
      </c>
      <c r="GP308" s="77">
        <v>3</v>
      </c>
      <c r="GQ308" s="77">
        <v>0</v>
      </c>
      <c r="GR308" s="77" t="s">
        <v>423</v>
      </c>
      <c r="GS308" s="77">
        <v>0</v>
      </c>
      <c r="GT308" s="77">
        <v>0</v>
      </c>
      <c r="GU308" s="77">
        <v>0</v>
      </c>
      <c r="GV308" s="248">
        <v>0</v>
      </c>
      <c r="GW308" s="248">
        <v>0</v>
      </c>
      <c r="GX308" s="77">
        <v>0</v>
      </c>
      <c r="GY308" s="77">
        <v>0.1527377521613833</v>
      </c>
      <c r="GZ308" s="77">
        <v>35.623037668071575</v>
      </c>
    </row>
    <row r="309" spans="3:208" x14ac:dyDescent="0.25">
      <c r="C309" s="246"/>
      <c r="D309" s="246"/>
      <c r="E309" s="246"/>
      <c r="F309" s="246"/>
      <c r="G309" s="246"/>
      <c r="H309" s="246"/>
      <c r="I309" s="247"/>
      <c r="J309" s="247"/>
      <c r="K309" s="247"/>
      <c r="L309" s="124"/>
      <c r="M309" s="247"/>
      <c r="N309" s="247"/>
      <c r="O309" s="247"/>
      <c r="P309" s="247"/>
      <c r="Q309" s="247"/>
      <c r="R309" s="247"/>
      <c r="S309" s="247"/>
      <c r="T309" s="247"/>
      <c r="U309" s="247"/>
      <c r="V309" s="247"/>
      <c r="W309" s="247"/>
      <c r="X309" s="247"/>
      <c r="Y309" s="247"/>
      <c r="Z309" s="247"/>
      <c r="AA309" s="247"/>
      <c r="AB309" s="247"/>
      <c r="AC309" s="247"/>
      <c r="AD309" s="247"/>
      <c r="AE309" s="247"/>
      <c r="AF309" s="247"/>
      <c r="AG309" s="247"/>
      <c r="AH309" s="247"/>
      <c r="AI309" s="247"/>
      <c r="AJ309" s="247"/>
      <c r="AS309" s="77" t="s">
        <v>927</v>
      </c>
      <c r="AT309" s="77" t="s">
        <v>155</v>
      </c>
      <c r="AU309" s="77" t="s">
        <v>480</v>
      </c>
      <c r="AV309" s="77">
        <v>2025</v>
      </c>
      <c r="AW309" s="77">
        <v>0.76289521204752508</v>
      </c>
      <c r="AX309" s="77">
        <v>0</v>
      </c>
      <c r="AY309" s="77">
        <v>0</v>
      </c>
      <c r="AZ309" s="77">
        <v>0</v>
      </c>
      <c r="BA309" s="77">
        <v>0</v>
      </c>
      <c r="BB309" s="77">
        <v>0</v>
      </c>
      <c r="BC309" s="77">
        <v>0</v>
      </c>
      <c r="BD309" s="77">
        <v>0</v>
      </c>
      <c r="BE309" s="77">
        <v>0</v>
      </c>
      <c r="BF309" s="77">
        <v>0</v>
      </c>
      <c r="BG309" s="77">
        <v>0</v>
      </c>
      <c r="BH309" s="77">
        <v>0</v>
      </c>
      <c r="BI309" s="77">
        <v>0</v>
      </c>
      <c r="BJ309" s="77">
        <v>0</v>
      </c>
      <c r="BK309" s="77">
        <v>0</v>
      </c>
      <c r="BL309" s="77">
        <v>0.13760159017773751</v>
      </c>
      <c r="BM309" s="77">
        <v>0.13760159017773751</v>
      </c>
      <c r="BN309" s="77">
        <v>0</v>
      </c>
      <c r="BO309" s="77">
        <v>0</v>
      </c>
      <c r="BP309" s="77">
        <v>0</v>
      </c>
      <c r="BQ309" s="77">
        <v>0.10497559431672171</v>
      </c>
      <c r="BR309" s="77">
        <v>0</v>
      </c>
      <c r="BS309" s="77">
        <v>0</v>
      </c>
      <c r="BT309" s="77">
        <v>0</v>
      </c>
      <c r="BU309" s="77">
        <v>0</v>
      </c>
      <c r="BV309" s="77">
        <v>0</v>
      </c>
      <c r="BW309" s="77">
        <v>0</v>
      </c>
      <c r="BX309" s="77">
        <v>0</v>
      </c>
      <c r="BY309" s="77">
        <v>0</v>
      </c>
      <c r="CT309" s="77" t="s">
        <v>155</v>
      </c>
      <c r="CU309" s="77" t="s">
        <v>429</v>
      </c>
      <c r="CV309" s="77" t="s">
        <v>481</v>
      </c>
      <c r="CW309" s="77">
        <v>2025</v>
      </c>
      <c r="CX309" s="77">
        <v>0</v>
      </c>
      <c r="CY309" s="77">
        <v>0</v>
      </c>
      <c r="CZ309" s="77">
        <v>0</v>
      </c>
      <c r="DA309" s="77">
        <v>0</v>
      </c>
      <c r="DB309" s="77">
        <v>21835.978114130368</v>
      </c>
      <c r="DC309" s="77">
        <v>428.60232122016617</v>
      </c>
      <c r="DD309" s="77">
        <v>13939.56097345735</v>
      </c>
      <c r="DE309" s="77">
        <v>7467.8148194523728</v>
      </c>
      <c r="DF309" s="77">
        <v>0</v>
      </c>
      <c r="DG309" s="77">
        <v>0</v>
      </c>
      <c r="DH309" s="77">
        <v>0</v>
      </c>
      <c r="DI309" s="77">
        <v>1263.553424622467</v>
      </c>
      <c r="DJ309" s="77">
        <v>2.5308121595466269E-10</v>
      </c>
      <c r="DL309" s="77">
        <v>0</v>
      </c>
      <c r="DM309" s="77">
        <v>0</v>
      </c>
      <c r="DN309" s="77">
        <v>0</v>
      </c>
      <c r="DO309" s="77">
        <v>0</v>
      </c>
      <c r="DP309" s="77">
        <v>0</v>
      </c>
      <c r="DQ309" s="77">
        <v>0</v>
      </c>
      <c r="DR309" s="77">
        <v>0</v>
      </c>
      <c r="DS309" s="77">
        <v>0</v>
      </c>
      <c r="DT309" s="77">
        <v>0</v>
      </c>
      <c r="DU309" s="77">
        <v>0</v>
      </c>
      <c r="DV309" s="77">
        <v>3.1978163712713216E-7</v>
      </c>
      <c r="DW309" s="77">
        <v>3.1978163712713216E-7</v>
      </c>
      <c r="GE309" s="77" t="s">
        <v>425</v>
      </c>
      <c r="GF309" s="77" t="s">
        <v>155</v>
      </c>
      <c r="GG309" s="77" t="s">
        <v>426</v>
      </c>
      <c r="GH309" s="77" t="s">
        <v>300</v>
      </c>
      <c r="GI309" s="77">
        <v>2025</v>
      </c>
      <c r="GJ309" s="77" t="s">
        <v>301</v>
      </c>
      <c r="GK309" s="77">
        <v>8896.5159934286348</v>
      </c>
      <c r="GL309" s="77">
        <v>1086.8999220000001</v>
      </c>
      <c r="GM309" s="77">
        <v>2025</v>
      </c>
      <c r="GN309" s="77" t="s">
        <v>175</v>
      </c>
      <c r="GO309" s="77">
        <v>5.3000000000000005E-2</v>
      </c>
      <c r="GP309" s="77">
        <v>3</v>
      </c>
      <c r="GQ309" s="77">
        <v>0</v>
      </c>
      <c r="GR309" s="77" t="s">
        <v>423</v>
      </c>
      <c r="GS309" s="77">
        <v>0</v>
      </c>
      <c r="GT309" s="77">
        <v>0</v>
      </c>
      <c r="GU309" s="77">
        <v>0</v>
      </c>
      <c r="GV309" s="248">
        <v>0</v>
      </c>
      <c r="GW309" s="248">
        <v>0</v>
      </c>
      <c r="GX309" s="77">
        <v>0</v>
      </c>
      <c r="GY309" s="77">
        <v>5.5966209081309407E-2</v>
      </c>
      <c r="GZ309" s="77">
        <v>497.90427418344007</v>
      </c>
    </row>
    <row r="310" spans="3:208" x14ac:dyDescent="0.25">
      <c r="C310" s="246"/>
      <c r="D310" s="246"/>
      <c r="E310" s="246"/>
      <c r="F310" s="246"/>
      <c r="G310" s="246"/>
      <c r="H310" s="246"/>
      <c r="I310" s="247"/>
      <c r="J310" s="247"/>
      <c r="K310" s="247"/>
      <c r="L310" s="124"/>
      <c r="M310" s="247"/>
      <c r="N310" s="247"/>
      <c r="O310" s="247"/>
      <c r="P310" s="247"/>
      <c r="Q310" s="247"/>
      <c r="R310" s="247"/>
      <c r="S310" s="247"/>
      <c r="T310" s="247"/>
      <c r="U310" s="247"/>
      <c r="V310" s="247"/>
      <c r="W310" s="247"/>
      <c r="X310" s="247"/>
      <c r="Y310" s="247"/>
      <c r="Z310" s="247"/>
      <c r="AA310" s="247"/>
      <c r="AB310" s="247"/>
      <c r="AC310" s="247"/>
      <c r="AD310" s="247"/>
      <c r="AE310" s="247"/>
      <c r="AF310" s="247"/>
      <c r="AG310" s="247"/>
      <c r="AH310" s="247"/>
      <c r="AI310" s="247"/>
      <c r="AJ310" s="247"/>
      <c r="AS310" s="77" t="s">
        <v>927</v>
      </c>
      <c r="AT310" s="77" t="s">
        <v>155</v>
      </c>
      <c r="AU310" s="77" t="s">
        <v>482</v>
      </c>
      <c r="AV310" s="77">
        <v>2020</v>
      </c>
      <c r="AW310" s="77">
        <v>1</v>
      </c>
      <c r="AX310" s="77">
        <v>0</v>
      </c>
      <c r="AY310" s="77">
        <v>0</v>
      </c>
      <c r="AZ310" s="77">
        <v>7.6177031274757459E-2</v>
      </c>
      <c r="BA310" s="77">
        <v>7.6177031274757459E-2</v>
      </c>
      <c r="BB310" s="77">
        <v>0</v>
      </c>
      <c r="BC310" s="77">
        <v>0</v>
      </c>
      <c r="BD310" s="77">
        <v>0</v>
      </c>
      <c r="BE310" s="77">
        <v>0</v>
      </c>
      <c r="BF310" s="77">
        <v>0</v>
      </c>
      <c r="BG310" s="77">
        <v>0</v>
      </c>
      <c r="BH310" s="77">
        <v>0</v>
      </c>
      <c r="BI310" s="77">
        <v>0</v>
      </c>
      <c r="BJ310" s="77">
        <v>0</v>
      </c>
      <c r="BK310" s="77">
        <v>0</v>
      </c>
      <c r="BL310" s="77">
        <v>0</v>
      </c>
      <c r="BM310" s="77">
        <v>0</v>
      </c>
      <c r="BN310" s="77">
        <v>7.6177031274757459E-2</v>
      </c>
      <c r="BO310" s="77">
        <v>0</v>
      </c>
      <c r="BP310" s="77">
        <v>0</v>
      </c>
      <c r="BQ310" s="77">
        <v>0</v>
      </c>
      <c r="BR310" s="77">
        <v>0</v>
      </c>
      <c r="BS310" s="77">
        <v>0</v>
      </c>
      <c r="BT310" s="77">
        <v>0</v>
      </c>
      <c r="BU310" s="77">
        <v>0</v>
      </c>
      <c r="BV310" s="77">
        <v>0</v>
      </c>
      <c r="BW310" s="77">
        <v>0</v>
      </c>
      <c r="BX310" s="77">
        <v>0</v>
      </c>
      <c r="BY310" s="77">
        <v>0</v>
      </c>
      <c r="CT310" s="77" t="s">
        <v>155</v>
      </c>
      <c r="CU310" s="77" t="s">
        <v>429</v>
      </c>
      <c r="CV310" s="77" t="s">
        <v>488</v>
      </c>
      <c r="CW310" s="77">
        <v>2020</v>
      </c>
      <c r="CX310" s="77">
        <v>0</v>
      </c>
      <c r="CY310" s="77">
        <v>0</v>
      </c>
      <c r="CZ310" s="77">
        <v>0</v>
      </c>
      <c r="DA310" s="77">
        <v>0</v>
      </c>
      <c r="DB310" s="77">
        <v>21083.842824224459</v>
      </c>
      <c r="DC310" s="77">
        <v>409.22373582043792</v>
      </c>
      <c r="DD310" s="77">
        <v>13469.08781237873</v>
      </c>
      <c r="DE310" s="77">
        <v>7205.5312760252818</v>
      </c>
      <c r="DF310" s="77">
        <v>1219.583968118347</v>
      </c>
      <c r="DG310" s="77">
        <v>0</v>
      </c>
      <c r="DH310" s="77">
        <v>0</v>
      </c>
      <c r="DI310" s="77">
        <v>0</v>
      </c>
      <c r="DJ310" s="77">
        <v>1.0915085456824399E-8</v>
      </c>
      <c r="DL310" s="77">
        <v>0</v>
      </c>
      <c r="DM310" s="77">
        <v>1.3311863233784762E-5</v>
      </c>
      <c r="DN310" s="77">
        <v>1.3311863233784762E-5</v>
      </c>
      <c r="DO310" s="77">
        <v>0</v>
      </c>
      <c r="DP310" s="77">
        <v>0</v>
      </c>
      <c r="DQ310" s="77">
        <v>0</v>
      </c>
      <c r="DR310" s="77">
        <v>0</v>
      </c>
      <c r="DS310" s="77">
        <v>0</v>
      </c>
      <c r="DT310" s="77">
        <v>0</v>
      </c>
      <c r="DU310" s="77">
        <v>0</v>
      </c>
      <c r="DV310" s="77">
        <v>0</v>
      </c>
      <c r="DW310" s="77">
        <v>0</v>
      </c>
      <c r="GE310" s="77" t="s">
        <v>427</v>
      </c>
      <c r="GF310" s="77" t="s">
        <v>155</v>
      </c>
      <c r="GG310" s="77" t="s">
        <v>426</v>
      </c>
      <c r="GH310" s="77" t="s">
        <v>300</v>
      </c>
      <c r="GI310" s="77">
        <v>2025</v>
      </c>
      <c r="GJ310" s="77" t="s">
        <v>303</v>
      </c>
      <c r="GK310" s="77">
        <v>5534.8914862001193</v>
      </c>
      <c r="GL310" s="77">
        <v>1086.8999220000001</v>
      </c>
      <c r="GM310" s="77">
        <v>2025</v>
      </c>
      <c r="GN310" s="77" t="s">
        <v>175</v>
      </c>
      <c r="GO310" s="77">
        <v>5.3000000000000005E-2</v>
      </c>
      <c r="GP310" s="77">
        <v>3</v>
      </c>
      <c r="GQ310" s="77">
        <v>0</v>
      </c>
      <c r="GR310" s="77" t="s">
        <v>423</v>
      </c>
      <c r="GS310" s="77">
        <v>0</v>
      </c>
      <c r="GT310" s="77">
        <v>0</v>
      </c>
      <c r="GU310" s="77">
        <v>0</v>
      </c>
      <c r="GV310" s="248">
        <v>0</v>
      </c>
      <c r="GW310" s="248">
        <v>0</v>
      </c>
      <c r="GX310" s="77">
        <v>0</v>
      </c>
      <c r="GY310" s="77">
        <v>5.5966209081309407E-2</v>
      </c>
      <c r="GZ310" s="77">
        <v>309.76689415903525</v>
      </c>
    </row>
    <row r="311" spans="3:208" x14ac:dyDescent="0.25">
      <c r="C311" s="246"/>
      <c r="D311" s="246"/>
      <c r="E311" s="246"/>
      <c r="F311" s="246"/>
      <c r="G311" s="246"/>
      <c r="H311" s="246"/>
      <c r="I311" s="247"/>
      <c r="J311" s="247"/>
      <c r="K311" s="247"/>
      <c r="L311" s="124"/>
      <c r="M311" s="247"/>
      <c r="N311" s="247"/>
      <c r="O311" s="247"/>
      <c r="P311" s="247"/>
      <c r="Q311" s="247"/>
      <c r="R311" s="247"/>
      <c r="S311" s="247"/>
      <c r="T311" s="247"/>
      <c r="U311" s="247"/>
      <c r="V311" s="247"/>
      <c r="W311" s="247"/>
      <c r="X311" s="247"/>
      <c r="Y311" s="247"/>
      <c r="Z311" s="247"/>
      <c r="AA311" s="247"/>
      <c r="AB311" s="247"/>
      <c r="AC311" s="247"/>
      <c r="AD311" s="247"/>
      <c r="AE311" s="247"/>
      <c r="AF311" s="247"/>
      <c r="AG311" s="247"/>
      <c r="AH311" s="247"/>
      <c r="AI311" s="247"/>
      <c r="AJ311" s="247"/>
      <c r="AS311" s="77" t="s">
        <v>927</v>
      </c>
      <c r="AT311" s="77" t="s">
        <v>155</v>
      </c>
      <c r="AU311" s="77" t="s">
        <v>482</v>
      </c>
      <c r="AV311" s="77">
        <v>2021</v>
      </c>
      <c r="AW311" s="77">
        <v>1</v>
      </c>
      <c r="AX311" s="77">
        <v>0</v>
      </c>
      <c r="AY311" s="77">
        <v>0</v>
      </c>
      <c r="AZ311" s="77">
        <v>7.6177031274757459E-2</v>
      </c>
      <c r="BA311" s="77">
        <v>7.6177031274757459E-2</v>
      </c>
      <c r="BB311" s="77">
        <v>0</v>
      </c>
      <c r="BC311" s="77">
        <v>0</v>
      </c>
      <c r="BD311" s="77">
        <v>7.6177031274757459E-2</v>
      </c>
      <c r="BE311" s="77">
        <v>7.6177031274757459E-2</v>
      </c>
      <c r="BF311" s="77">
        <v>0</v>
      </c>
      <c r="BG311" s="77">
        <v>0</v>
      </c>
      <c r="BH311" s="77">
        <v>0</v>
      </c>
      <c r="BI311" s="77">
        <v>0</v>
      </c>
      <c r="BJ311" s="77">
        <v>0</v>
      </c>
      <c r="BK311" s="77">
        <v>0</v>
      </c>
      <c r="BL311" s="77">
        <v>0</v>
      </c>
      <c r="BM311" s="77">
        <v>0</v>
      </c>
      <c r="BN311" s="77">
        <v>7.6177031274757459E-2</v>
      </c>
      <c r="BO311" s="77">
        <v>7.6177031274757459E-2</v>
      </c>
      <c r="BP311" s="77">
        <v>0</v>
      </c>
      <c r="BQ311" s="77">
        <v>0</v>
      </c>
      <c r="BR311" s="77">
        <v>0</v>
      </c>
      <c r="BS311" s="77">
        <v>0</v>
      </c>
      <c r="BT311" s="77">
        <v>0</v>
      </c>
      <c r="BU311" s="77">
        <v>0</v>
      </c>
      <c r="BV311" s="77">
        <v>0</v>
      </c>
      <c r="BW311" s="77">
        <v>0</v>
      </c>
      <c r="BX311" s="77">
        <v>0</v>
      </c>
      <c r="BY311" s="77">
        <v>0</v>
      </c>
      <c r="CT311" s="77" t="s">
        <v>155</v>
      </c>
      <c r="CU311" s="77" t="s">
        <v>429</v>
      </c>
      <c r="CV311" s="77" t="s">
        <v>488</v>
      </c>
      <c r="CW311" s="77">
        <v>2021</v>
      </c>
      <c r="CX311" s="77">
        <v>0</v>
      </c>
      <c r="CY311" s="77">
        <v>0</v>
      </c>
      <c r="CZ311" s="77">
        <v>0</v>
      </c>
      <c r="DA311" s="77">
        <v>0</v>
      </c>
      <c r="DB311" s="77">
        <v>21083.842824224459</v>
      </c>
      <c r="DC311" s="77">
        <v>409.22373582043792</v>
      </c>
      <c r="DD311" s="77">
        <v>13469.08781237873</v>
      </c>
      <c r="DE311" s="77">
        <v>7205.5312760252818</v>
      </c>
      <c r="DF311" s="77">
        <v>1219.583968118347</v>
      </c>
      <c r="DG311" s="77">
        <v>1219.583968118347</v>
      </c>
      <c r="DH311" s="77">
        <v>0</v>
      </c>
      <c r="DI311" s="77">
        <v>0</v>
      </c>
      <c r="DJ311" s="77">
        <v>1.0915085456824399E-8</v>
      </c>
      <c r="DL311" s="77">
        <v>0</v>
      </c>
      <c r="DM311" s="77">
        <v>1.3311863233784762E-5</v>
      </c>
      <c r="DN311" s="77">
        <v>1.3311863233784762E-5</v>
      </c>
      <c r="DO311" s="77">
        <v>0</v>
      </c>
      <c r="DP311" s="77">
        <v>1.3311863233784762E-5</v>
      </c>
      <c r="DQ311" s="77">
        <v>1.3311863233784762E-5</v>
      </c>
      <c r="DR311" s="77">
        <v>0</v>
      </c>
      <c r="DS311" s="77">
        <v>0</v>
      </c>
      <c r="DT311" s="77">
        <v>0</v>
      </c>
      <c r="DU311" s="77">
        <v>0</v>
      </c>
      <c r="DV311" s="77">
        <v>0</v>
      </c>
      <c r="DW311" s="77">
        <v>0</v>
      </c>
      <c r="GE311" s="77" t="s">
        <v>422</v>
      </c>
      <c r="GF311" s="77" t="s">
        <v>155</v>
      </c>
      <c r="GG311" s="77" t="s">
        <v>426</v>
      </c>
      <c r="GH311" s="77" t="s">
        <v>432</v>
      </c>
      <c r="GI311" s="77">
        <v>2021</v>
      </c>
      <c r="GJ311" s="77" t="s">
        <v>305</v>
      </c>
      <c r="GK311" s="77">
        <v>222.2294216278307</v>
      </c>
      <c r="GL311" s="77">
        <v>1086.8999220000001</v>
      </c>
      <c r="GM311" s="77">
        <v>2021</v>
      </c>
      <c r="GN311" s="77" t="s">
        <v>175</v>
      </c>
      <c r="GO311" s="77">
        <v>0.13250000000000001</v>
      </c>
      <c r="GP311" s="77">
        <v>3</v>
      </c>
      <c r="GQ311" s="77">
        <v>0</v>
      </c>
      <c r="GR311" s="77" t="s">
        <v>423</v>
      </c>
      <c r="GS311" s="77">
        <v>0.1527377521613833</v>
      </c>
      <c r="GT311" s="77">
        <v>33.942822323559163</v>
      </c>
      <c r="GU311" s="77">
        <v>0.1527377521613833</v>
      </c>
      <c r="GV311" s="248">
        <v>33.942822323559163</v>
      </c>
      <c r="GW311" s="248">
        <v>0</v>
      </c>
      <c r="GX311" s="77">
        <v>0</v>
      </c>
      <c r="GY311" s="77">
        <v>0</v>
      </c>
      <c r="GZ311" s="77">
        <v>0</v>
      </c>
    </row>
    <row r="312" spans="3:208" x14ac:dyDescent="0.25">
      <c r="C312" s="246"/>
      <c r="D312" s="246"/>
      <c r="E312" s="246"/>
      <c r="F312" s="246"/>
      <c r="G312" s="246"/>
      <c r="H312" s="246"/>
      <c r="I312" s="247"/>
      <c r="J312" s="247"/>
      <c r="K312" s="247"/>
      <c r="L312" s="124"/>
      <c r="M312" s="247"/>
      <c r="N312" s="247"/>
      <c r="O312" s="247"/>
      <c r="P312" s="247"/>
      <c r="Q312" s="247"/>
      <c r="R312" s="247"/>
      <c r="S312" s="247"/>
      <c r="T312" s="247"/>
      <c r="U312" s="247"/>
      <c r="V312" s="247"/>
      <c r="W312" s="247"/>
      <c r="X312" s="247"/>
      <c r="Y312" s="247"/>
      <c r="Z312" s="247"/>
      <c r="AA312" s="247"/>
      <c r="AB312" s="247"/>
      <c r="AC312" s="247"/>
      <c r="AD312" s="247"/>
      <c r="AE312" s="247"/>
      <c r="AF312" s="247"/>
      <c r="AG312" s="247"/>
      <c r="AH312" s="247"/>
      <c r="AI312" s="247"/>
      <c r="AJ312" s="247"/>
      <c r="AS312" s="77" t="s">
        <v>927</v>
      </c>
      <c r="AT312" s="77" t="s">
        <v>155</v>
      </c>
      <c r="AU312" s="77" t="s">
        <v>482</v>
      </c>
      <c r="AV312" s="77">
        <v>2022</v>
      </c>
      <c r="AW312" s="77">
        <v>0.93457943925233644</v>
      </c>
      <c r="AX312" s="77">
        <v>0</v>
      </c>
      <c r="AY312" s="77">
        <v>0</v>
      </c>
      <c r="AZ312" s="77">
        <v>7.5705368412463003E-2</v>
      </c>
      <c r="BA312" s="77">
        <v>7.5705368412463003E-2</v>
      </c>
      <c r="BB312" s="77">
        <v>0</v>
      </c>
      <c r="BC312" s="77">
        <v>0</v>
      </c>
      <c r="BD312" s="77">
        <v>7.5705368412463003E-2</v>
      </c>
      <c r="BE312" s="77">
        <v>7.5705368412463003E-2</v>
      </c>
      <c r="BF312" s="77">
        <v>0</v>
      </c>
      <c r="BG312" s="77">
        <v>0</v>
      </c>
      <c r="BH312" s="77">
        <v>7.9610375714684087E-2</v>
      </c>
      <c r="BI312" s="77">
        <v>7.9610375714684087E-2</v>
      </c>
      <c r="BJ312" s="77">
        <v>0</v>
      </c>
      <c r="BK312" s="77">
        <v>0</v>
      </c>
      <c r="BL312" s="77">
        <v>0</v>
      </c>
      <c r="BM312" s="77">
        <v>0</v>
      </c>
      <c r="BN312" s="77">
        <v>7.0752680759311223E-2</v>
      </c>
      <c r="BO312" s="77">
        <v>7.0752680759311223E-2</v>
      </c>
      <c r="BP312" s="77">
        <v>7.4402220294097279E-2</v>
      </c>
      <c r="BQ312" s="77">
        <v>0</v>
      </c>
      <c r="BR312" s="77">
        <v>0</v>
      </c>
      <c r="BS312" s="77">
        <v>0</v>
      </c>
      <c r="BT312" s="77">
        <v>0</v>
      </c>
      <c r="BU312" s="77">
        <v>0</v>
      </c>
      <c r="BV312" s="77">
        <v>7.9610375714684087E-2</v>
      </c>
      <c r="BW312" s="77">
        <v>7.4402220294097279E-2</v>
      </c>
      <c r="BX312" s="77">
        <v>7.9610375714684087E-2</v>
      </c>
      <c r="BY312" s="77">
        <v>7.4402220294097279E-2</v>
      </c>
      <c r="CT312" s="77" t="s">
        <v>155</v>
      </c>
      <c r="CU312" s="77" t="s">
        <v>429</v>
      </c>
      <c r="CV312" s="77" t="s">
        <v>488</v>
      </c>
      <c r="CW312" s="77">
        <v>2022</v>
      </c>
      <c r="CX312" s="77">
        <v>0</v>
      </c>
      <c r="CY312" s="77">
        <v>0</v>
      </c>
      <c r="CZ312" s="77">
        <v>0</v>
      </c>
      <c r="DA312" s="77">
        <v>0</v>
      </c>
      <c r="DB312" s="77">
        <v>21083.842824224459</v>
      </c>
      <c r="DC312" s="77">
        <v>409.22373582043792</v>
      </c>
      <c r="DD312" s="77">
        <v>13469.08781237873</v>
      </c>
      <c r="DE312" s="77">
        <v>7205.5312760252818</v>
      </c>
      <c r="DF312" s="77">
        <v>1219.583968118347</v>
      </c>
      <c r="DG312" s="77">
        <v>1219.583968118347</v>
      </c>
      <c r="DH312" s="77">
        <v>1219.583968118347</v>
      </c>
      <c r="DI312" s="77">
        <v>0</v>
      </c>
      <c r="DJ312" s="77">
        <v>1.0915085456824399E-8</v>
      </c>
      <c r="DL312" s="77">
        <v>0</v>
      </c>
      <c r="DM312" s="77">
        <v>1.3311863233784762E-5</v>
      </c>
      <c r="DN312" s="77">
        <v>1.3311863233784762E-5</v>
      </c>
      <c r="DO312" s="77">
        <v>0</v>
      </c>
      <c r="DP312" s="77">
        <v>1.3311863233784762E-5</v>
      </c>
      <c r="DQ312" s="77">
        <v>1.3311863233784762E-5</v>
      </c>
      <c r="DR312" s="77">
        <v>0</v>
      </c>
      <c r="DS312" s="77">
        <v>1.3311863233784762E-5</v>
      </c>
      <c r="DT312" s="77">
        <v>1.3311863233784762E-5</v>
      </c>
      <c r="DU312" s="77">
        <v>0</v>
      </c>
      <c r="DV312" s="77">
        <v>0</v>
      </c>
      <c r="DW312" s="77">
        <v>0</v>
      </c>
      <c r="GE312" s="77" t="s">
        <v>425</v>
      </c>
      <c r="GF312" s="77" t="s">
        <v>155</v>
      </c>
      <c r="GG312" s="77" t="s">
        <v>426</v>
      </c>
      <c r="GH312" s="77" t="s">
        <v>432</v>
      </c>
      <c r="GI312" s="77">
        <v>2021</v>
      </c>
      <c r="GJ312" s="77" t="s">
        <v>301</v>
      </c>
      <c r="GK312" s="77">
        <v>8585.722809247949</v>
      </c>
      <c r="GL312" s="77">
        <v>1086.8999220000001</v>
      </c>
      <c r="GM312" s="77">
        <v>2021</v>
      </c>
      <c r="GN312" s="77" t="s">
        <v>175</v>
      </c>
      <c r="GO312" s="77">
        <v>5.3000000000000005E-2</v>
      </c>
      <c r="GP312" s="77">
        <v>3</v>
      </c>
      <c r="GQ312" s="77">
        <v>0</v>
      </c>
      <c r="GR312" s="77" t="s">
        <v>423</v>
      </c>
      <c r="GS312" s="77">
        <v>5.5966209081309407E-2</v>
      </c>
      <c r="GT312" s="77">
        <v>480.51035785653789</v>
      </c>
      <c r="GU312" s="77">
        <v>5.5966209081309407E-2</v>
      </c>
      <c r="GV312" s="248">
        <v>480.51035785653789</v>
      </c>
      <c r="GW312" s="248">
        <v>0</v>
      </c>
      <c r="GX312" s="77">
        <v>0</v>
      </c>
      <c r="GY312" s="77">
        <v>0</v>
      </c>
      <c r="GZ312" s="77">
        <v>0</v>
      </c>
    </row>
    <row r="313" spans="3:208" x14ac:dyDescent="0.25">
      <c r="C313" s="246"/>
      <c r="D313" s="246"/>
      <c r="E313" s="246"/>
      <c r="F313" s="246"/>
      <c r="G313" s="246"/>
      <c r="H313" s="246"/>
      <c r="I313" s="247"/>
      <c r="J313" s="247"/>
      <c r="K313" s="247"/>
      <c r="L313" s="124"/>
      <c r="M313" s="247"/>
      <c r="N313" s="247"/>
      <c r="O313" s="247"/>
      <c r="P313" s="247"/>
      <c r="Q313" s="247"/>
      <c r="R313" s="247"/>
      <c r="S313" s="247"/>
      <c r="T313" s="247"/>
      <c r="U313" s="247"/>
      <c r="V313" s="247"/>
      <c r="W313" s="247"/>
      <c r="X313" s="247"/>
      <c r="Y313" s="247"/>
      <c r="Z313" s="247"/>
      <c r="AA313" s="247"/>
      <c r="AB313" s="247"/>
      <c r="AC313" s="247"/>
      <c r="AD313" s="247"/>
      <c r="AE313" s="247"/>
      <c r="AF313" s="247"/>
      <c r="AG313" s="247"/>
      <c r="AH313" s="247"/>
      <c r="AI313" s="247"/>
      <c r="AJ313" s="247"/>
      <c r="AS313" s="77" t="s">
        <v>927</v>
      </c>
      <c r="AT313" s="77" t="s">
        <v>155</v>
      </c>
      <c r="AU313" s="77" t="s">
        <v>482</v>
      </c>
      <c r="AV313" s="77">
        <v>2023</v>
      </c>
      <c r="AW313" s="77">
        <v>0.87343872827321156</v>
      </c>
      <c r="AX313" s="77">
        <v>0</v>
      </c>
      <c r="AY313" s="77">
        <v>0</v>
      </c>
      <c r="AZ313" s="77">
        <v>0</v>
      </c>
      <c r="BA313" s="77">
        <v>0</v>
      </c>
      <c r="BB313" s="77">
        <v>0</v>
      </c>
      <c r="BC313" s="77">
        <v>0</v>
      </c>
      <c r="BD313" s="77">
        <v>7.849812524317068E-2</v>
      </c>
      <c r="BE313" s="77">
        <v>7.849812524317068E-2</v>
      </c>
      <c r="BF313" s="77">
        <v>0</v>
      </c>
      <c r="BG313" s="77">
        <v>0</v>
      </c>
      <c r="BH313" s="77">
        <v>8.2547346817999689E-2</v>
      </c>
      <c r="BI313" s="77">
        <v>8.2547346817999689E-2</v>
      </c>
      <c r="BJ313" s="77">
        <v>0</v>
      </c>
      <c r="BK313" s="77">
        <v>0</v>
      </c>
      <c r="BL313" s="77">
        <v>8.2547346817999689E-2</v>
      </c>
      <c r="BM313" s="77">
        <v>8.2547346817999689E-2</v>
      </c>
      <c r="BN313" s="77">
        <v>0</v>
      </c>
      <c r="BO313" s="77">
        <v>6.8563302684226279E-2</v>
      </c>
      <c r="BP313" s="77">
        <v>7.210004962704139E-2</v>
      </c>
      <c r="BQ313" s="77">
        <v>7.210004962704139E-2</v>
      </c>
      <c r="BR313" s="77">
        <v>0</v>
      </c>
      <c r="BS313" s="77">
        <v>0</v>
      </c>
      <c r="BT313" s="77">
        <v>0</v>
      </c>
      <c r="BU313" s="77">
        <v>0</v>
      </c>
      <c r="BV313" s="77">
        <v>8.2547346817999689E-2</v>
      </c>
      <c r="BW313" s="77">
        <v>7.210004962704139E-2</v>
      </c>
      <c r="BX313" s="77">
        <v>8.2547346817999689E-2</v>
      </c>
      <c r="BY313" s="77">
        <v>7.210004962704139E-2</v>
      </c>
      <c r="CT313" s="77" t="s">
        <v>155</v>
      </c>
      <c r="CU313" s="77" t="s">
        <v>429</v>
      </c>
      <c r="CV313" s="77" t="s">
        <v>488</v>
      </c>
      <c r="CW313" s="77">
        <v>2023</v>
      </c>
      <c r="CX313" s="77">
        <v>0</v>
      </c>
      <c r="CY313" s="77">
        <v>0</v>
      </c>
      <c r="CZ313" s="77">
        <v>0</v>
      </c>
      <c r="DA313" s="77">
        <v>0</v>
      </c>
      <c r="DB313" s="77">
        <v>21835.978114130419</v>
      </c>
      <c r="DC313" s="77">
        <v>428.60232122030322</v>
      </c>
      <c r="DD313" s="77">
        <v>13939.56097345755</v>
      </c>
      <c r="DE313" s="77">
        <v>7467.8148194525556</v>
      </c>
      <c r="DF313" s="77">
        <v>0</v>
      </c>
      <c r="DG313" s="77">
        <v>1263.5534246225093</v>
      </c>
      <c r="DH313" s="77">
        <v>1263.5534246225093</v>
      </c>
      <c r="DI313" s="77">
        <v>1263.5534246225093</v>
      </c>
      <c r="DJ313" s="77">
        <v>1.0915085456824399E-8</v>
      </c>
      <c r="DL313" s="77">
        <v>0</v>
      </c>
      <c r="DM313" s="77">
        <v>0</v>
      </c>
      <c r="DN313" s="77">
        <v>0</v>
      </c>
      <c r="DO313" s="77">
        <v>0</v>
      </c>
      <c r="DP313" s="77">
        <v>1.3791793609017815E-5</v>
      </c>
      <c r="DQ313" s="77">
        <v>1.3791793609017815E-5</v>
      </c>
      <c r="DR313" s="77">
        <v>0</v>
      </c>
      <c r="DS313" s="77">
        <v>1.3791793609017815E-5</v>
      </c>
      <c r="DT313" s="77">
        <v>1.3791793609017815E-5</v>
      </c>
      <c r="DU313" s="77">
        <v>0</v>
      </c>
      <c r="DV313" s="77">
        <v>1.3791793609017815E-5</v>
      </c>
      <c r="DW313" s="77">
        <v>1.3791793609017815E-5</v>
      </c>
      <c r="GE313" s="77" t="s">
        <v>422</v>
      </c>
      <c r="GF313" s="77" t="s">
        <v>155</v>
      </c>
      <c r="GG313" s="77" t="s">
        <v>426</v>
      </c>
      <c r="GH313" s="77" t="s">
        <v>432</v>
      </c>
      <c r="GI313" s="77">
        <v>2022</v>
      </c>
      <c r="GJ313" s="77" t="s">
        <v>305</v>
      </c>
      <c r="GK313" s="77">
        <v>222.2294216278307</v>
      </c>
      <c r="GL313" s="77">
        <v>1086.8999220000001</v>
      </c>
      <c r="GM313" s="77">
        <v>2022</v>
      </c>
      <c r="GN313" s="77" t="s">
        <v>175</v>
      </c>
      <c r="GO313" s="77">
        <v>0.13250000000000001</v>
      </c>
      <c r="GP313" s="77">
        <v>3</v>
      </c>
      <c r="GQ313" s="77">
        <v>0</v>
      </c>
      <c r="GR313" s="77" t="s">
        <v>423</v>
      </c>
      <c r="GS313" s="77">
        <v>0.1527377521613833</v>
      </c>
      <c r="GT313" s="77">
        <v>33.942822323559163</v>
      </c>
      <c r="GU313" s="77">
        <v>0.1527377521613833</v>
      </c>
      <c r="GV313" s="248">
        <v>33.942822323559163</v>
      </c>
      <c r="GW313" s="248">
        <v>0.1527377521613833</v>
      </c>
      <c r="GX313" s="77">
        <v>33.942822323559163</v>
      </c>
      <c r="GY313" s="77">
        <v>0</v>
      </c>
      <c r="GZ313" s="77">
        <v>0</v>
      </c>
    </row>
    <row r="314" spans="3:208" x14ac:dyDescent="0.25">
      <c r="C314" s="246"/>
      <c r="D314" s="246"/>
      <c r="E314" s="246"/>
      <c r="F314" s="246"/>
      <c r="G314" s="246"/>
      <c r="H314" s="246"/>
      <c r="I314" s="247"/>
      <c r="J314" s="247"/>
      <c r="K314" s="247"/>
      <c r="L314" s="124"/>
      <c r="M314" s="247"/>
      <c r="N314" s="247"/>
      <c r="O314" s="247"/>
      <c r="P314" s="247"/>
      <c r="Q314" s="247"/>
      <c r="R314" s="247"/>
      <c r="S314" s="247"/>
      <c r="T314" s="247"/>
      <c r="U314" s="247"/>
      <c r="V314" s="247"/>
      <c r="W314" s="247"/>
      <c r="X314" s="247"/>
      <c r="Y314" s="247"/>
      <c r="Z314" s="247"/>
      <c r="AA314" s="247"/>
      <c r="AB314" s="247"/>
      <c r="AC314" s="247"/>
      <c r="AD314" s="247"/>
      <c r="AE314" s="247"/>
      <c r="AF314" s="247"/>
      <c r="AG314" s="247"/>
      <c r="AH314" s="247"/>
      <c r="AI314" s="247"/>
      <c r="AJ314" s="247"/>
      <c r="AS314" s="77" t="s">
        <v>927</v>
      </c>
      <c r="AT314" s="77" t="s">
        <v>155</v>
      </c>
      <c r="AU314" s="77" t="s">
        <v>482</v>
      </c>
      <c r="AV314" s="77">
        <v>2024</v>
      </c>
      <c r="AW314" s="77">
        <v>0.81629787689085187</v>
      </c>
      <c r="AX314" s="77">
        <v>0</v>
      </c>
      <c r="AY314" s="77">
        <v>0</v>
      </c>
      <c r="AZ314" s="77">
        <v>0</v>
      </c>
      <c r="BA314" s="77">
        <v>0</v>
      </c>
      <c r="BB314" s="77">
        <v>0</v>
      </c>
      <c r="BC314" s="77">
        <v>0</v>
      </c>
      <c r="BD314" s="77">
        <v>0</v>
      </c>
      <c r="BE314" s="77">
        <v>0</v>
      </c>
      <c r="BF314" s="77">
        <v>0</v>
      </c>
      <c r="BG314" s="77">
        <v>0</v>
      </c>
      <c r="BH314" s="77">
        <v>8.2547346817999689E-2</v>
      </c>
      <c r="BI314" s="77">
        <v>8.2547346817999689E-2</v>
      </c>
      <c r="BJ314" s="77">
        <v>0</v>
      </c>
      <c r="BK314" s="77">
        <v>0</v>
      </c>
      <c r="BL314" s="77">
        <v>8.2547346817999689E-2</v>
      </c>
      <c r="BM314" s="77">
        <v>8.2547346817999689E-2</v>
      </c>
      <c r="BN314" s="77">
        <v>0</v>
      </c>
      <c r="BO314" s="77">
        <v>0</v>
      </c>
      <c r="BP314" s="77">
        <v>6.7383223950505958E-2</v>
      </c>
      <c r="BQ314" s="77">
        <v>6.7383223950505958E-2</v>
      </c>
      <c r="BR314" s="77">
        <v>0</v>
      </c>
      <c r="BS314" s="77">
        <v>0</v>
      </c>
      <c r="BT314" s="77">
        <v>0</v>
      </c>
      <c r="BU314" s="77">
        <v>0</v>
      </c>
      <c r="BV314" s="77">
        <v>8.2547346817999689E-2</v>
      </c>
      <c r="BW314" s="77">
        <v>6.7383223950505958E-2</v>
      </c>
      <c r="BX314" s="77">
        <v>8.2547346817999689E-2</v>
      </c>
      <c r="BY314" s="77">
        <v>6.7383223950505958E-2</v>
      </c>
      <c r="CT314" s="77" t="s">
        <v>155</v>
      </c>
      <c r="CU314" s="77" t="s">
        <v>429</v>
      </c>
      <c r="CV314" s="77" t="s">
        <v>488</v>
      </c>
      <c r="CW314" s="77">
        <v>2024</v>
      </c>
      <c r="CX314" s="77">
        <v>0</v>
      </c>
      <c r="CY314" s="77">
        <v>0</v>
      </c>
      <c r="CZ314" s="77">
        <v>0</v>
      </c>
      <c r="DA314" s="77">
        <v>0</v>
      </c>
      <c r="DB314" s="77">
        <v>21835.978114130419</v>
      </c>
      <c r="DC314" s="77">
        <v>428.60232122030322</v>
      </c>
      <c r="DD314" s="77">
        <v>13939.56097345755</v>
      </c>
      <c r="DE314" s="77">
        <v>7467.8148194525556</v>
      </c>
      <c r="DF314" s="77">
        <v>0</v>
      </c>
      <c r="DG314" s="77">
        <v>0</v>
      </c>
      <c r="DH314" s="77">
        <v>1263.5534246225093</v>
      </c>
      <c r="DI314" s="77">
        <v>1263.5534246225093</v>
      </c>
      <c r="DJ314" s="77">
        <v>1.0915085456824399E-8</v>
      </c>
      <c r="DL314" s="77">
        <v>0</v>
      </c>
      <c r="DM314" s="77">
        <v>0</v>
      </c>
      <c r="DN314" s="77">
        <v>0</v>
      </c>
      <c r="DO314" s="77">
        <v>0</v>
      </c>
      <c r="DP314" s="77">
        <v>0</v>
      </c>
      <c r="DQ314" s="77">
        <v>0</v>
      </c>
      <c r="DR314" s="77">
        <v>0</v>
      </c>
      <c r="DS314" s="77">
        <v>1.3791793609017815E-5</v>
      </c>
      <c r="DT314" s="77">
        <v>1.3791793609017815E-5</v>
      </c>
      <c r="DU314" s="77">
        <v>0</v>
      </c>
      <c r="DV314" s="77">
        <v>1.3791793609017815E-5</v>
      </c>
      <c r="DW314" s="77">
        <v>1.3791793609017815E-5</v>
      </c>
      <c r="GE314" s="77" t="s">
        <v>425</v>
      </c>
      <c r="GF314" s="77" t="s">
        <v>155</v>
      </c>
      <c r="GG314" s="77" t="s">
        <v>426</v>
      </c>
      <c r="GH314" s="77" t="s">
        <v>432</v>
      </c>
      <c r="GI314" s="77">
        <v>2022</v>
      </c>
      <c r="GJ314" s="77" t="s">
        <v>301</v>
      </c>
      <c r="GK314" s="77">
        <v>8585.722809247949</v>
      </c>
      <c r="GL314" s="77">
        <v>1086.8999220000001</v>
      </c>
      <c r="GM314" s="77">
        <v>2022</v>
      </c>
      <c r="GN314" s="77" t="s">
        <v>175</v>
      </c>
      <c r="GO314" s="77">
        <v>5.3000000000000005E-2</v>
      </c>
      <c r="GP314" s="77">
        <v>3</v>
      </c>
      <c r="GQ314" s="77">
        <v>0</v>
      </c>
      <c r="GR314" s="77" t="s">
        <v>423</v>
      </c>
      <c r="GS314" s="77">
        <v>5.5966209081309407E-2</v>
      </c>
      <c r="GT314" s="77">
        <v>480.51035785653789</v>
      </c>
      <c r="GU314" s="77">
        <v>5.5966209081309407E-2</v>
      </c>
      <c r="GV314" s="248">
        <v>480.51035785653789</v>
      </c>
      <c r="GW314" s="248">
        <v>5.5966209081309407E-2</v>
      </c>
      <c r="GX314" s="77">
        <v>480.51035785653789</v>
      </c>
      <c r="GY314" s="77">
        <v>0</v>
      </c>
      <c r="GZ314" s="77">
        <v>0</v>
      </c>
    </row>
    <row r="315" spans="3:208" x14ac:dyDescent="0.25">
      <c r="C315" s="246"/>
      <c r="D315" s="246"/>
      <c r="E315" s="246"/>
      <c r="F315" s="246"/>
      <c r="G315" s="246"/>
      <c r="H315" s="246"/>
      <c r="I315" s="247"/>
      <c r="J315" s="247"/>
      <c r="K315" s="247"/>
      <c r="L315" s="124"/>
      <c r="M315" s="247"/>
      <c r="N315" s="247"/>
      <c r="O315" s="247"/>
      <c r="P315" s="247"/>
      <c r="Q315" s="247"/>
      <c r="R315" s="247"/>
      <c r="S315" s="247"/>
      <c r="T315" s="247"/>
      <c r="U315" s="247"/>
      <c r="V315" s="247"/>
      <c r="W315" s="247"/>
      <c r="X315" s="247"/>
      <c r="Y315" s="247"/>
      <c r="Z315" s="247"/>
      <c r="AA315" s="247"/>
      <c r="AB315" s="247"/>
      <c r="AC315" s="247"/>
      <c r="AD315" s="247"/>
      <c r="AE315" s="247"/>
      <c r="AF315" s="247"/>
      <c r="AG315" s="247"/>
      <c r="AH315" s="247"/>
      <c r="AI315" s="247"/>
      <c r="AJ315" s="247"/>
      <c r="AS315" s="77" t="s">
        <v>927</v>
      </c>
      <c r="AT315" s="77" t="s">
        <v>155</v>
      </c>
      <c r="AU315" s="77" t="s">
        <v>482</v>
      </c>
      <c r="AV315" s="77">
        <v>2025</v>
      </c>
      <c r="AW315" s="77">
        <v>0.76289521204752508</v>
      </c>
      <c r="AX315" s="77">
        <v>0</v>
      </c>
      <c r="AY315" s="77">
        <v>0</v>
      </c>
      <c r="AZ315" s="77">
        <v>0</v>
      </c>
      <c r="BA315" s="77">
        <v>0</v>
      </c>
      <c r="BB315" s="77">
        <v>0</v>
      </c>
      <c r="BC315" s="77">
        <v>0</v>
      </c>
      <c r="BD315" s="77">
        <v>0</v>
      </c>
      <c r="BE315" s="77">
        <v>0</v>
      </c>
      <c r="BF315" s="77">
        <v>0</v>
      </c>
      <c r="BG315" s="77">
        <v>0</v>
      </c>
      <c r="BH315" s="77">
        <v>0</v>
      </c>
      <c r="BI315" s="77">
        <v>0</v>
      </c>
      <c r="BJ315" s="77">
        <v>0</v>
      </c>
      <c r="BK315" s="77">
        <v>0</v>
      </c>
      <c r="BL315" s="77">
        <v>8.2547346817999689E-2</v>
      </c>
      <c r="BM315" s="77">
        <v>8.2547346817999689E-2</v>
      </c>
      <c r="BN315" s="77">
        <v>0</v>
      </c>
      <c r="BO315" s="77">
        <v>0</v>
      </c>
      <c r="BP315" s="77">
        <v>0</v>
      </c>
      <c r="BQ315" s="77">
        <v>6.2974975654678467E-2</v>
      </c>
      <c r="BR315" s="77">
        <v>0</v>
      </c>
      <c r="BS315" s="77">
        <v>0</v>
      </c>
      <c r="BT315" s="77">
        <v>0</v>
      </c>
      <c r="BU315" s="77">
        <v>0</v>
      </c>
      <c r="BV315" s="77">
        <v>0</v>
      </c>
      <c r="BW315" s="77">
        <v>0</v>
      </c>
      <c r="BX315" s="77">
        <v>0</v>
      </c>
      <c r="BY315" s="77">
        <v>0</v>
      </c>
      <c r="CT315" s="77" t="s">
        <v>155</v>
      </c>
      <c r="CU315" s="77" t="s">
        <v>429</v>
      </c>
      <c r="CV315" s="77" t="s">
        <v>488</v>
      </c>
      <c r="CW315" s="77">
        <v>2025</v>
      </c>
      <c r="CX315" s="77">
        <v>0</v>
      </c>
      <c r="CY315" s="77">
        <v>0</v>
      </c>
      <c r="CZ315" s="77">
        <v>0</v>
      </c>
      <c r="DA315" s="77">
        <v>0</v>
      </c>
      <c r="DB315" s="77">
        <v>21835.978114130419</v>
      </c>
      <c r="DC315" s="77">
        <v>428.60232122030322</v>
      </c>
      <c r="DD315" s="77">
        <v>13939.56097345755</v>
      </c>
      <c r="DE315" s="77">
        <v>7467.8148194525556</v>
      </c>
      <c r="DF315" s="77">
        <v>0</v>
      </c>
      <c r="DG315" s="77">
        <v>0</v>
      </c>
      <c r="DH315" s="77">
        <v>0</v>
      </c>
      <c r="DI315" s="77">
        <v>1263.5534246225093</v>
      </c>
      <c r="DJ315" s="77">
        <v>1.0915085456824399E-8</v>
      </c>
      <c r="DL315" s="77">
        <v>0</v>
      </c>
      <c r="DM315" s="77">
        <v>0</v>
      </c>
      <c r="DN315" s="77">
        <v>0</v>
      </c>
      <c r="DO315" s="77">
        <v>0</v>
      </c>
      <c r="DP315" s="77">
        <v>0</v>
      </c>
      <c r="DQ315" s="77">
        <v>0</v>
      </c>
      <c r="DR315" s="77">
        <v>0</v>
      </c>
      <c r="DS315" s="77">
        <v>0</v>
      </c>
      <c r="DT315" s="77">
        <v>0</v>
      </c>
      <c r="DU315" s="77">
        <v>0</v>
      </c>
      <c r="DV315" s="77">
        <v>1.3791793609017815E-5</v>
      </c>
      <c r="DW315" s="77">
        <v>1.3791793609017815E-5</v>
      </c>
      <c r="GE315" s="77" t="s">
        <v>422</v>
      </c>
      <c r="GF315" s="77" t="s">
        <v>155</v>
      </c>
      <c r="GG315" s="77" t="s">
        <v>426</v>
      </c>
      <c r="GH315" s="77" t="s">
        <v>432</v>
      </c>
      <c r="GI315" s="77">
        <v>2023</v>
      </c>
      <c r="GJ315" s="77" t="s">
        <v>305</v>
      </c>
      <c r="GK315" s="77">
        <v>233.2300768079393</v>
      </c>
      <c r="GL315" s="77">
        <v>1086.8999220000001</v>
      </c>
      <c r="GM315" s="77">
        <v>2023</v>
      </c>
      <c r="GN315" s="77" t="s">
        <v>175</v>
      </c>
      <c r="GO315" s="77">
        <v>0.13250000000000001</v>
      </c>
      <c r="GP315" s="77">
        <v>3</v>
      </c>
      <c r="GQ315" s="77">
        <v>0</v>
      </c>
      <c r="GR315" s="77" t="s">
        <v>423</v>
      </c>
      <c r="GS315" s="77">
        <v>0</v>
      </c>
      <c r="GT315" s="77">
        <v>0</v>
      </c>
      <c r="GU315" s="77">
        <v>0.1527377521613833</v>
      </c>
      <c r="GV315" s="248">
        <v>35.623037668071426</v>
      </c>
      <c r="GW315" s="248">
        <v>0.1527377521613833</v>
      </c>
      <c r="GX315" s="77">
        <v>35.623037668071426</v>
      </c>
      <c r="GY315" s="77">
        <v>0.1527377521613833</v>
      </c>
      <c r="GZ315" s="77">
        <v>35.623037668071426</v>
      </c>
    </row>
    <row r="316" spans="3:208" x14ac:dyDescent="0.25">
      <c r="AS316" s="77" t="s">
        <v>927</v>
      </c>
      <c r="AT316" s="77" t="s">
        <v>155</v>
      </c>
      <c r="AU316" s="77" t="s">
        <v>483</v>
      </c>
      <c r="AV316" s="77">
        <v>2020</v>
      </c>
      <c r="AW316" s="77">
        <v>1</v>
      </c>
      <c r="AX316" s="77">
        <v>0</v>
      </c>
      <c r="AY316" s="77">
        <v>0</v>
      </c>
      <c r="AZ316" s="77">
        <v>2.5059005839211722E-5</v>
      </c>
      <c r="BA316" s="77">
        <v>2.5059005839211722E-5</v>
      </c>
      <c r="BB316" s="77">
        <v>0</v>
      </c>
      <c r="BC316" s="77">
        <v>0</v>
      </c>
      <c r="BD316" s="77">
        <v>0</v>
      </c>
      <c r="BE316" s="77">
        <v>0</v>
      </c>
      <c r="BF316" s="77">
        <v>0</v>
      </c>
      <c r="BG316" s="77">
        <v>0</v>
      </c>
      <c r="BH316" s="77">
        <v>0</v>
      </c>
      <c r="BI316" s="77">
        <v>0</v>
      </c>
      <c r="BJ316" s="77">
        <v>0</v>
      </c>
      <c r="BK316" s="77">
        <v>0</v>
      </c>
      <c r="BL316" s="77">
        <v>0</v>
      </c>
      <c r="BM316" s="77">
        <v>0</v>
      </c>
      <c r="BN316" s="77">
        <v>2.5059005839211722E-5</v>
      </c>
      <c r="BO316" s="77">
        <v>0</v>
      </c>
      <c r="BP316" s="77">
        <v>0</v>
      </c>
      <c r="BQ316" s="77">
        <v>0</v>
      </c>
      <c r="BR316" s="77">
        <v>0</v>
      </c>
      <c r="BS316" s="77">
        <v>0</v>
      </c>
      <c r="BT316" s="77">
        <v>0</v>
      </c>
      <c r="BU316" s="77">
        <v>0</v>
      </c>
      <c r="BV316" s="77">
        <v>0</v>
      </c>
      <c r="BW316" s="77">
        <v>0</v>
      </c>
      <c r="BX316" s="77">
        <v>0</v>
      </c>
      <c r="BY316" s="77">
        <v>0</v>
      </c>
      <c r="CT316" s="77" t="s">
        <v>155</v>
      </c>
      <c r="CU316" s="77" t="s">
        <v>430</v>
      </c>
      <c r="CV316" s="77" t="s">
        <v>300</v>
      </c>
      <c r="CW316" s="77">
        <v>2020</v>
      </c>
      <c r="CX316" s="77">
        <v>0</v>
      </c>
      <c r="CY316" s="77">
        <v>0</v>
      </c>
      <c r="CZ316" s="77">
        <v>0</v>
      </c>
      <c r="DA316" s="77">
        <v>0</v>
      </c>
      <c r="DB316" s="77">
        <v>14146.130641332829</v>
      </c>
      <c r="DC316" s="77">
        <v>222.22942162783539</v>
      </c>
      <c r="DD316" s="77">
        <v>8585.7228092481328</v>
      </c>
      <c r="DE316" s="77">
        <v>5338.1784104568605</v>
      </c>
      <c r="DF316" s="77">
        <v>813.21078921306855</v>
      </c>
      <c r="DG316" s="77">
        <v>0</v>
      </c>
      <c r="DH316" s="77">
        <v>0</v>
      </c>
      <c r="DI316" s="77">
        <v>0</v>
      </c>
      <c r="DJ316" s="77">
        <v>1.350244667283799E-5</v>
      </c>
      <c r="DL316" s="77">
        <v>0</v>
      </c>
      <c r="DM316" s="77">
        <v>1.0980335315125954E-2</v>
      </c>
      <c r="DN316" s="77">
        <v>1.0980335315125954E-2</v>
      </c>
      <c r="DO316" s="77">
        <v>0</v>
      </c>
      <c r="DP316" s="77">
        <v>0</v>
      </c>
      <c r="DQ316" s="77">
        <v>0</v>
      </c>
      <c r="DR316" s="77">
        <v>0</v>
      </c>
      <c r="DS316" s="77">
        <v>0</v>
      </c>
      <c r="DT316" s="77">
        <v>0</v>
      </c>
      <c r="DU316" s="77">
        <v>0</v>
      </c>
      <c r="DV316" s="77">
        <v>0</v>
      </c>
      <c r="DW316" s="77">
        <v>0</v>
      </c>
      <c r="GE316" s="77" t="s">
        <v>425</v>
      </c>
      <c r="GF316" s="77" t="s">
        <v>155</v>
      </c>
      <c r="GG316" s="77" t="s">
        <v>426</v>
      </c>
      <c r="GH316" s="77" t="s">
        <v>432</v>
      </c>
      <c r="GI316" s="77">
        <v>2023</v>
      </c>
      <c r="GJ316" s="77" t="s">
        <v>301</v>
      </c>
      <c r="GK316" s="77">
        <v>8896.5159934286003</v>
      </c>
      <c r="GL316" s="77">
        <v>1086.8999220000001</v>
      </c>
      <c r="GM316" s="77">
        <v>2023</v>
      </c>
      <c r="GN316" s="77" t="s">
        <v>175</v>
      </c>
      <c r="GO316" s="77">
        <v>5.3000000000000005E-2</v>
      </c>
      <c r="GP316" s="77">
        <v>3</v>
      </c>
      <c r="GQ316" s="77">
        <v>0</v>
      </c>
      <c r="GR316" s="77" t="s">
        <v>423</v>
      </c>
      <c r="GS316" s="77">
        <v>0</v>
      </c>
      <c r="GT316" s="77">
        <v>0</v>
      </c>
      <c r="GU316" s="77">
        <v>5.5966209081309407E-2</v>
      </c>
      <c r="GV316" s="248">
        <v>497.90427418343813</v>
      </c>
      <c r="GW316" s="248">
        <v>5.5966209081309407E-2</v>
      </c>
      <c r="GX316" s="77">
        <v>497.90427418343813</v>
      </c>
      <c r="GY316" s="77">
        <v>5.5966209081309407E-2</v>
      </c>
      <c r="GZ316" s="77">
        <v>497.90427418343813</v>
      </c>
    </row>
    <row r="317" spans="3:208" x14ac:dyDescent="0.25">
      <c r="AS317" s="77" t="s">
        <v>927</v>
      </c>
      <c r="AT317" s="77" t="s">
        <v>155</v>
      </c>
      <c r="AU317" s="77" t="s">
        <v>483</v>
      </c>
      <c r="AV317" s="77">
        <v>2021</v>
      </c>
      <c r="AW317" s="77">
        <v>1</v>
      </c>
      <c r="AX317" s="77">
        <v>0</v>
      </c>
      <c r="AY317" s="77">
        <v>0</v>
      </c>
      <c r="AZ317" s="77">
        <v>2.5059005839211722E-5</v>
      </c>
      <c r="BA317" s="77">
        <v>2.5059005839211722E-5</v>
      </c>
      <c r="BB317" s="77">
        <v>0</v>
      </c>
      <c r="BC317" s="77">
        <v>0</v>
      </c>
      <c r="BD317" s="77">
        <v>2.5059005839211722E-5</v>
      </c>
      <c r="BE317" s="77">
        <v>2.5059005839211722E-5</v>
      </c>
      <c r="BF317" s="77">
        <v>0</v>
      </c>
      <c r="BG317" s="77">
        <v>0</v>
      </c>
      <c r="BH317" s="77">
        <v>0</v>
      </c>
      <c r="BI317" s="77">
        <v>0</v>
      </c>
      <c r="BJ317" s="77">
        <v>0</v>
      </c>
      <c r="BK317" s="77">
        <v>0</v>
      </c>
      <c r="BL317" s="77">
        <v>0</v>
      </c>
      <c r="BM317" s="77">
        <v>0</v>
      </c>
      <c r="BN317" s="77">
        <v>2.5059005839211722E-5</v>
      </c>
      <c r="BO317" s="77">
        <v>2.5059005839211722E-5</v>
      </c>
      <c r="BP317" s="77">
        <v>0</v>
      </c>
      <c r="BQ317" s="77">
        <v>0</v>
      </c>
      <c r="BR317" s="77">
        <v>0</v>
      </c>
      <c r="BS317" s="77">
        <v>0</v>
      </c>
      <c r="BT317" s="77">
        <v>0</v>
      </c>
      <c r="BU317" s="77">
        <v>0</v>
      </c>
      <c r="BV317" s="77">
        <v>0</v>
      </c>
      <c r="BW317" s="77">
        <v>0</v>
      </c>
      <c r="BX317" s="77">
        <v>0</v>
      </c>
      <c r="BY317" s="77">
        <v>0</v>
      </c>
      <c r="CT317" s="77" t="s">
        <v>155</v>
      </c>
      <c r="CU317" s="77" t="s">
        <v>430</v>
      </c>
      <c r="CV317" s="77" t="s">
        <v>300</v>
      </c>
      <c r="CW317" s="77">
        <v>2021</v>
      </c>
      <c r="CX317" s="77">
        <v>0</v>
      </c>
      <c r="CY317" s="77">
        <v>0</v>
      </c>
      <c r="CZ317" s="77">
        <v>0</v>
      </c>
      <c r="DA317" s="77">
        <v>0</v>
      </c>
      <c r="DB317" s="77">
        <v>14146.130641332829</v>
      </c>
      <c r="DC317" s="77">
        <v>222.22942162783539</v>
      </c>
      <c r="DD317" s="77">
        <v>8585.7228092481328</v>
      </c>
      <c r="DE317" s="77">
        <v>5338.1784104568605</v>
      </c>
      <c r="DF317" s="77">
        <v>813.21078921306855</v>
      </c>
      <c r="DG317" s="77">
        <v>813.21078921306855</v>
      </c>
      <c r="DH317" s="77">
        <v>0</v>
      </c>
      <c r="DI317" s="77">
        <v>0</v>
      </c>
      <c r="DJ317" s="77">
        <v>1.350244667283799E-5</v>
      </c>
      <c r="DL317" s="77">
        <v>0</v>
      </c>
      <c r="DM317" s="77">
        <v>1.0980335315125954E-2</v>
      </c>
      <c r="DN317" s="77">
        <v>1.0980335315125954E-2</v>
      </c>
      <c r="DO317" s="77">
        <v>0</v>
      </c>
      <c r="DP317" s="77">
        <v>1.0980335315125954E-2</v>
      </c>
      <c r="DQ317" s="77">
        <v>1.0980335315125954E-2</v>
      </c>
      <c r="DR317" s="77">
        <v>0</v>
      </c>
      <c r="DS317" s="77">
        <v>0</v>
      </c>
      <c r="DT317" s="77">
        <v>0</v>
      </c>
      <c r="DU317" s="77">
        <v>0</v>
      </c>
      <c r="DV317" s="77">
        <v>0</v>
      </c>
      <c r="DW317" s="77">
        <v>0</v>
      </c>
      <c r="GE317" s="77" t="s">
        <v>422</v>
      </c>
      <c r="GF317" s="77" t="s">
        <v>155</v>
      </c>
      <c r="GG317" s="77" t="s">
        <v>426</v>
      </c>
      <c r="GH317" s="77" t="s">
        <v>432</v>
      </c>
      <c r="GI317" s="77">
        <v>2024</v>
      </c>
      <c r="GJ317" s="77" t="s">
        <v>305</v>
      </c>
      <c r="GK317" s="77">
        <v>233.2300768079393</v>
      </c>
      <c r="GL317" s="77">
        <v>1086.8999220000001</v>
      </c>
      <c r="GM317" s="77">
        <v>2024</v>
      </c>
      <c r="GN317" s="77" t="s">
        <v>175</v>
      </c>
      <c r="GO317" s="77">
        <v>0.13250000000000001</v>
      </c>
      <c r="GP317" s="77">
        <v>3</v>
      </c>
      <c r="GQ317" s="77">
        <v>0</v>
      </c>
      <c r="GR317" s="77" t="s">
        <v>423</v>
      </c>
      <c r="GS317" s="77">
        <v>0</v>
      </c>
      <c r="GT317" s="77">
        <v>0</v>
      </c>
      <c r="GU317" s="77">
        <v>0</v>
      </c>
      <c r="GV317" s="248">
        <v>0</v>
      </c>
      <c r="GW317" s="248">
        <v>0.1527377521613833</v>
      </c>
      <c r="GX317" s="77">
        <v>35.623037668071426</v>
      </c>
      <c r="GY317" s="77">
        <v>0.1527377521613833</v>
      </c>
      <c r="GZ317" s="77">
        <v>35.623037668071426</v>
      </c>
    </row>
    <row r="318" spans="3:208" x14ac:dyDescent="0.25">
      <c r="AS318" s="77" t="s">
        <v>927</v>
      </c>
      <c r="AT318" s="77" t="s">
        <v>155</v>
      </c>
      <c r="AU318" s="77" t="s">
        <v>483</v>
      </c>
      <c r="AV318" s="77">
        <v>2022</v>
      </c>
      <c r="AW318" s="77">
        <v>0.93457943925233644</v>
      </c>
      <c r="AX318" s="77">
        <v>0</v>
      </c>
      <c r="AY318" s="77">
        <v>0</v>
      </c>
      <c r="AZ318" s="77">
        <v>2.493759433582957E-5</v>
      </c>
      <c r="BA318" s="77">
        <v>2.493759433582957E-5</v>
      </c>
      <c r="BB318" s="77">
        <v>0</v>
      </c>
      <c r="BC318" s="77">
        <v>0</v>
      </c>
      <c r="BD318" s="77">
        <v>2.493759433582957E-5</v>
      </c>
      <c r="BE318" s="77">
        <v>2.493759433582957E-5</v>
      </c>
      <c r="BF318" s="77">
        <v>0</v>
      </c>
      <c r="BG318" s="77">
        <v>0</v>
      </c>
      <c r="BH318" s="77">
        <v>2.493759433582957E-5</v>
      </c>
      <c r="BI318" s="77">
        <v>2.493759433582957E-5</v>
      </c>
      <c r="BJ318" s="77">
        <v>0</v>
      </c>
      <c r="BK318" s="77">
        <v>0</v>
      </c>
      <c r="BL318" s="77">
        <v>0</v>
      </c>
      <c r="BM318" s="77">
        <v>0</v>
      </c>
      <c r="BN318" s="77">
        <v>2.3306162930681842E-5</v>
      </c>
      <c r="BO318" s="77">
        <v>2.3306162930681842E-5</v>
      </c>
      <c r="BP318" s="77">
        <v>2.3306162930681842E-5</v>
      </c>
      <c r="BQ318" s="77">
        <v>0</v>
      </c>
      <c r="BR318" s="77">
        <v>0</v>
      </c>
      <c r="BS318" s="77">
        <v>0</v>
      </c>
      <c r="BT318" s="77">
        <v>0</v>
      </c>
      <c r="BU318" s="77">
        <v>0</v>
      </c>
      <c r="BV318" s="77">
        <v>2.493759433582957E-5</v>
      </c>
      <c r="BW318" s="77">
        <v>2.3306162930681842E-5</v>
      </c>
      <c r="BX318" s="77">
        <v>2.493759433582957E-5</v>
      </c>
      <c r="BY318" s="77">
        <v>2.3306162930681842E-5</v>
      </c>
      <c r="CT318" s="77" t="s">
        <v>155</v>
      </c>
      <c r="CU318" s="77" t="s">
        <v>430</v>
      </c>
      <c r="CV318" s="77" t="s">
        <v>300</v>
      </c>
      <c r="CW318" s="77">
        <v>2022</v>
      </c>
      <c r="CX318" s="77">
        <v>0</v>
      </c>
      <c r="CY318" s="77">
        <v>0</v>
      </c>
      <c r="CZ318" s="77">
        <v>0</v>
      </c>
      <c r="DA318" s="77">
        <v>0</v>
      </c>
      <c r="DB318" s="77">
        <v>14146.130641332829</v>
      </c>
      <c r="DC318" s="77">
        <v>222.22942162783539</v>
      </c>
      <c r="DD318" s="77">
        <v>8585.7228092481328</v>
      </c>
      <c r="DE318" s="77">
        <v>5338.1784104568605</v>
      </c>
      <c r="DF318" s="77">
        <v>813.21078921306855</v>
      </c>
      <c r="DG318" s="77">
        <v>813.21078921306855</v>
      </c>
      <c r="DH318" s="77">
        <v>813.21078921306855</v>
      </c>
      <c r="DI318" s="77">
        <v>0</v>
      </c>
      <c r="DJ318" s="77">
        <v>1.350244667283799E-5</v>
      </c>
      <c r="DL318" s="77">
        <v>0</v>
      </c>
      <c r="DM318" s="77">
        <v>1.0980335315125954E-2</v>
      </c>
      <c r="DN318" s="77">
        <v>1.0980335315125954E-2</v>
      </c>
      <c r="DO318" s="77">
        <v>0</v>
      </c>
      <c r="DP318" s="77">
        <v>1.0980335315125954E-2</v>
      </c>
      <c r="DQ318" s="77">
        <v>1.0980335315125954E-2</v>
      </c>
      <c r="DR318" s="77">
        <v>0</v>
      </c>
      <c r="DS318" s="77">
        <v>1.0980335315125954E-2</v>
      </c>
      <c r="DT318" s="77">
        <v>1.0980335315125954E-2</v>
      </c>
      <c r="DU318" s="77">
        <v>0</v>
      </c>
      <c r="DV318" s="77">
        <v>0</v>
      </c>
      <c r="DW318" s="77">
        <v>0</v>
      </c>
      <c r="GE318" s="77" t="s">
        <v>425</v>
      </c>
      <c r="GF318" s="77" t="s">
        <v>155</v>
      </c>
      <c r="GG318" s="77" t="s">
        <v>426</v>
      </c>
      <c r="GH318" s="77" t="s">
        <v>432</v>
      </c>
      <c r="GI318" s="77">
        <v>2024</v>
      </c>
      <c r="GJ318" s="77" t="s">
        <v>301</v>
      </c>
      <c r="GK318" s="77">
        <v>8896.5159934286003</v>
      </c>
      <c r="GL318" s="77">
        <v>1086.8999220000001</v>
      </c>
      <c r="GM318" s="77">
        <v>2024</v>
      </c>
      <c r="GN318" s="77" t="s">
        <v>175</v>
      </c>
      <c r="GO318" s="77">
        <v>5.3000000000000005E-2</v>
      </c>
      <c r="GP318" s="77">
        <v>3</v>
      </c>
      <c r="GQ318" s="77">
        <v>0</v>
      </c>
      <c r="GR318" s="77" t="s">
        <v>423</v>
      </c>
      <c r="GS318" s="77">
        <v>0</v>
      </c>
      <c r="GT318" s="77">
        <v>0</v>
      </c>
      <c r="GU318" s="77">
        <v>0</v>
      </c>
      <c r="GV318" s="248">
        <v>0</v>
      </c>
      <c r="GW318" s="248">
        <v>5.5966209081309407E-2</v>
      </c>
      <c r="GX318" s="77">
        <v>497.90427418343813</v>
      </c>
      <c r="GY318" s="77">
        <v>5.5966209081309407E-2</v>
      </c>
      <c r="GZ318" s="77">
        <v>497.90427418343813</v>
      </c>
    </row>
    <row r="319" spans="3:208" x14ac:dyDescent="0.25">
      <c r="AS319" s="77" t="s">
        <v>927</v>
      </c>
      <c r="AT319" s="77" t="s">
        <v>155</v>
      </c>
      <c r="AU319" s="77" t="s">
        <v>483</v>
      </c>
      <c r="AV319" s="77">
        <v>2023</v>
      </c>
      <c r="AW319" s="77">
        <v>0.87343872827321156</v>
      </c>
      <c r="AX319" s="77">
        <v>0</v>
      </c>
      <c r="AY319" s="77">
        <v>0</v>
      </c>
      <c r="AZ319" s="77">
        <v>0</v>
      </c>
      <c r="BA319" s="77">
        <v>0</v>
      </c>
      <c r="BB319" s="77">
        <v>0</v>
      </c>
      <c r="BC319" s="77">
        <v>0</v>
      </c>
      <c r="BD319" s="77">
        <v>2.5836665247000602E-5</v>
      </c>
      <c r="BE319" s="77">
        <v>2.5836665247000602E-5</v>
      </c>
      <c r="BF319" s="77">
        <v>0</v>
      </c>
      <c r="BG319" s="77">
        <v>0</v>
      </c>
      <c r="BH319" s="77">
        <v>2.5836665247000602E-5</v>
      </c>
      <c r="BI319" s="77">
        <v>2.5836665247000602E-5</v>
      </c>
      <c r="BJ319" s="77">
        <v>0</v>
      </c>
      <c r="BK319" s="77">
        <v>0</v>
      </c>
      <c r="BL319" s="77">
        <v>2.5836665247000602E-5</v>
      </c>
      <c r="BM319" s="77">
        <v>2.5836665247000602E-5</v>
      </c>
      <c r="BN319" s="77">
        <v>0</v>
      </c>
      <c r="BO319" s="77">
        <v>2.2566744036160886E-5</v>
      </c>
      <c r="BP319" s="77">
        <v>2.2566744036160886E-5</v>
      </c>
      <c r="BQ319" s="77">
        <v>2.2566744036160886E-5</v>
      </c>
      <c r="BR319" s="77">
        <v>0</v>
      </c>
      <c r="BS319" s="77">
        <v>0</v>
      </c>
      <c r="BT319" s="77">
        <v>0</v>
      </c>
      <c r="BU319" s="77">
        <v>0</v>
      </c>
      <c r="BV319" s="77">
        <v>2.5836665247000602E-5</v>
      </c>
      <c r="BW319" s="77">
        <v>2.2566744036160886E-5</v>
      </c>
      <c r="BX319" s="77">
        <v>2.5836665247000602E-5</v>
      </c>
      <c r="BY319" s="77">
        <v>2.2566744036160886E-5</v>
      </c>
      <c r="CT319" s="77" t="s">
        <v>155</v>
      </c>
      <c r="CU319" s="77" t="s">
        <v>430</v>
      </c>
      <c r="CV319" s="77" t="s">
        <v>300</v>
      </c>
      <c r="CW319" s="77">
        <v>2023</v>
      </c>
      <c r="CX319" s="77">
        <v>0</v>
      </c>
      <c r="CY319" s="77">
        <v>0</v>
      </c>
      <c r="CZ319" s="77">
        <v>0</v>
      </c>
      <c r="DA319" s="77">
        <v>0</v>
      </c>
      <c r="DB319" s="77">
        <v>14664.63755643695</v>
      </c>
      <c r="DC319" s="77">
        <v>233.2300768079443</v>
      </c>
      <c r="DD319" s="77">
        <v>8896.5159934287894</v>
      </c>
      <c r="DE319" s="77">
        <v>5534.8914862002139</v>
      </c>
      <c r="DF319" s="77">
        <v>0</v>
      </c>
      <c r="DG319" s="77">
        <v>843.29420601056131</v>
      </c>
      <c r="DH319" s="77">
        <v>843.29420601056131</v>
      </c>
      <c r="DI319" s="77">
        <v>843.29420601056131</v>
      </c>
      <c r="DJ319" s="77">
        <v>1.350244667283799E-5</v>
      </c>
      <c r="DL319" s="77">
        <v>0</v>
      </c>
      <c r="DM319" s="77">
        <v>0</v>
      </c>
      <c r="DN319" s="77">
        <v>0</v>
      </c>
      <c r="DO319" s="77">
        <v>0</v>
      </c>
      <c r="DP319" s="77">
        <v>1.1386535046170859E-2</v>
      </c>
      <c r="DQ319" s="77">
        <v>1.1386535046170859E-2</v>
      </c>
      <c r="DR319" s="77">
        <v>0</v>
      </c>
      <c r="DS319" s="77">
        <v>1.1386535046170859E-2</v>
      </c>
      <c r="DT319" s="77">
        <v>1.1386535046170859E-2</v>
      </c>
      <c r="DU319" s="77">
        <v>0</v>
      </c>
      <c r="DV319" s="77">
        <v>1.1386535046170859E-2</v>
      </c>
      <c r="DW319" s="77">
        <v>1.1386535046170859E-2</v>
      </c>
      <c r="GE319" s="77" t="s">
        <v>422</v>
      </c>
      <c r="GF319" s="77" t="s">
        <v>155</v>
      </c>
      <c r="GG319" s="77" t="s">
        <v>426</v>
      </c>
      <c r="GH319" s="77" t="s">
        <v>432</v>
      </c>
      <c r="GI319" s="77">
        <v>2025</v>
      </c>
      <c r="GJ319" s="77" t="s">
        <v>305</v>
      </c>
      <c r="GK319" s="77">
        <v>233.2300768079393</v>
      </c>
      <c r="GL319" s="77">
        <v>1086.8999220000001</v>
      </c>
      <c r="GM319" s="77">
        <v>2025</v>
      </c>
      <c r="GN319" s="77" t="s">
        <v>175</v>
      </c>
      <c r="GO319" s="77">
        <v>0.13250000000000001</v>
      </c>
      <c r="GP319" s="77">
        <v>3</v>
      </c>
      <c r="GQ319" s="77">
        <v>0</v>
      </c>
      <c r="GR319" s="77" t="s">
        <v>423</v>
      </c>
      <c r="GS319" s="77">
        <v>0</v>
      </c>
      <c r="GT319" s="77">
        <v>0</v>
      </c>
      <c r="GU319" s="77">
        <v>0</v>
      </c>
      <c r="GV319" s="248">
        <v>0</v>
      </c>
      <c r="GW319" s="248">
        <v>0</v>
      </c>
      <c r="GX319" s="77">
        <v>0</v>
      </c>
      <c r="GY319" s="77">
        <v>0.1527377521613833</v>
      </c>
      <c r="GZ319" s="77">
        <v>35.623037668071426</v>
      </c>
    </row>
    <row r="320" spans="3:208" x14ac:dyDescent="0.25">
      <c r="AS320" s="77" t="s">
        <v>927</v>
      </c>
      <c r="AT320" s="77" t="s">
        <v>155</v>
      </c>
      <c r="AU320" s="77" t="s">
        <v>483</v>
      </c>
      <c r="AV320" s="77">
        <v>2024</v>
      </c>
      <c r="AW320" s="77">
        <v>0.81629787689085187</v>
      </c>
      <c r="AX320" s="77">
        <v>0</v>
      </c>
      <c r="AY320" s="77">
        <v>0</v>
      </c>
      <c r="AZ320" s="77">
        <v>0</v>
      </c>
      <c r="BA320" s="77">
        <v>0</v>
      </c>
      <c r="BB320" s="77">
        <v>0</v>
      </c>
      <c r="BC320" s="77">
        <v>0</v>
      </c>
      <c r="BD320" s="77">
        <v>0</v>
      </c>
      <c r="BE320" s="77">
        <v>0</v>
      </c>
      <c r="BF320" s="77">
        <v>0</v>
      </c>
      <c r="BG320" s="77">
        <v>0</v>
      </c>
      <c r="BH320" s="77">
        <v>2.5836665247000602E-5</v>
      </c>
      <c r="BI320" s="77">
        <v>2.5836665247000602E-5</v>
      </c>
      <c r="BJ320" s="77">
        <v>0</v>
      </c>
      <c r="BK320" s="77">
        <v>0</v>
      </c>
      <c r="BL320" s="77">
        <v>2.5836665247000602E-5</v>
      </c>
      <c r="BM320" s="77">
        <v>2.5836665247000602E-5</v>
      </c>
      <c r="BN320" s="77">
        <v>0</v>
      </c>
      <c r="BO320" s="77">
        <v>0</v>
      </c>
      <c r="BP320" s="77">
        <v>2.1090414987066249E-5</v>
      </c>
      <c r="BQ320" s="77">
        <v>2.1090414987066249E-5</v>
      </c>
      <c r="BR320" s="77">
        <v>0</v>
      </c>
      <c r="BS320" s="77">
        <v>0</v>
      </c>
      <c r="BT320" s="77">
        <v>0</v>
      </c>
      <c r="BU320" s="77">
        <v>0</v>
      </c>
      <c r="BV320" s="77">
        <v>2.5836665247000602E-5</v>
      </c>
      <c r="BW320" s="77">
        <v>2.1090414987066249E-5</v>
      </c>
      <c r="BX320" s="77">
        <v>2.5836665247000602E-5</v>
      </c>
      <c r="BY320" s="77">
        <v>2.1090414987066249E-5</v>
      </c>
      <c r="CT320" s="77" t="s">
        <v>155</v>
      </c>
      <c r="CU320" s="77" t="s">
        <v>430</v>
      </c>
      <c r="CV320" s="77" t="s">
        <v>300</v>
      </c>
      <c r="CW320" s="77">
        <v>2024</v>
      </c>
      <c r="CX320" s="77">
        <v>0</v>
      </c>
      <c r="CY320" s="77">
        <v>0</v>
      </c>
      <c r="CZ320" s="77">
        <v>0</v>
      </c>
      <c r="DA320" s="77">
        <v>0</v>
      </c>
      <c r="DB320" s="77">
        <v>14664.63755643695</v>
      </c>
      <c r="DC320" s="77">
        <v>233.2300768079443</v>
      </c>
      <c r="DD320" s="77">
        <v>8896.5159934287894</v>
      </c>
      <c r="DE320" s="77">
        <v>5534.8914862002139</v>
      </c>
      <c r="DF320" s="77">
        <v>0</v>
      </c>
      <c r="DG320" s="77">
        <v>0</v>
      </c>
      <c r="DH320" s="77">
        <v>843.29420601056131</v>
      </c>
      <c r="DI320" s="77">
        <v>843.29420601056131</v>
      </c>
      <c r="DJ320" s="77">
        <v>1.350244667283799E-5</v>
      </c>
      <c r="DL320" s="77">
        <v>0</v>
      </c>
      <c r="DM320" s="77">
        <v>0</v>
      </c>
      <c r="DN320" s="77">
        <v>0</v>
      </c>
      <c r="DO320" s="77">
        <v>0</v>
      </c>
      <c r="DP320" s="77">
        <v>0</v>
      </c>
      <c r="DQ320" s="77">
        <v>0</v>
      </c>
      <c r="DR320" s="77">
        <v>0</v>
      </c>
      <c r="DS320" s="77">
        <v>1.1386535046170859E-2</v>
      </c>
      <c r="DT320" s="77">
        <v>1.1386535046170859E-2</v>
      </c>
      <c r="DU320" s="77">
        <v>0</v>
      </c>
      <c r="DV320" s="77">
        <v>1.1386535046170859E-2</v>
      </c>
      <c r="DW320" s="77">
        <v>1.1386535046170859E-2</v>
      </c>
      <c r="GE320" s="77" t="s">
        <v>425</v>
      </c>
      <c r="GF320" s="77" t="s">
        <v>155</v>
      </c>
      <c r="GG320" s="77" t="s">
        <v>426</v>
      </c>
      <c r="GH320" s="77" t="s">
        <v>432</v>
      </c>
      <c r="GI320" s="77">
        <v>2025</v>
      </c>
      <c r="GJ320" s="77" t="s">
        <v>301</v>
      </c>
      <c r="GK320" s="77">
        <v>8896.5159934286003</v>
      </c>
      <c r="GL320" s="77">
        <v>1086.8999220000001</v>
      </c>
      <c r="GM320" s="77">
        <v>2025</v>
      </c>
      <c r="GN320" s="77" t="s">
        <v>175</v>
      </c>
      <c r="GO320" s="77">
        <v>5.3000000000000005E-2</v>
      </c>
      <c r="GP320" s="77">
        <v>3</v>
      </c>
      <c r="GQ320" s="77">
        <v>0</v>
      </c>
      <c r="GR320" s="77" t="s">
        <v>423</v>
      </c>
      <c r="GS320" s="77">
        <v>0</v>
      </c>
      <c r="GT320" s="77">
        <v>0</v>
      </c>
      <c r="GU320" s="77">
        <v>0</v>
      </c>
      <c r="GV320" s="248">
        <v>0</v>
      </c>
      <c r="GW320" s="248">
        <v>0</v>
      </c>
      <c r="GX320" s="77">
        <v>0</v>
      </c>
      <c r="GY320" s="77">
        <v>5.5966209081309407E-2</v>
      </c>
      <c r="GZ320" s="77">
        <v>497.90427418343813</v>
      </c>
    </row>
    <row r="321" spans="45:208" x14ac:dyDescent="0.25">
      <c r="AS321" s="77" t="s">
        <v>927</v>
      </c>
      <c r="AT321" s="77" t="s">
        <v>155</v>
      </c>
      <c r="AU321" s="77" t="s">
        <v>483</v>
      </c>
      <c r="AV321" s="77">
        <v>2025</v>
      </c>
      <c r="AW321" s="77">
        <v>0.76289521204752508</v>
      </c>
      <c r="AX321" s="77">
        <v>0</v>
      </c>
      <c r="AY321" s="77">
        <v>0</v>
      </c>
      <c r="AZ321" s="77">
        <v>0</v>
      </c>
      <c r="BA321" s="77">
        <v>0</v>
      </c>
      <c r="BB321" s="77">
        <v>0</v>
      </c>
      <c r="BC321" s="77">
        <v>0</v>
      </c>
      <c r="BD321" s="77">
        <v>0</v>
      </c>
      <c r="BE321" s="77">
        <v>0</v>
      </c>
      <c r="BF321" s="77">
        <v>0</v>
      </c>
      <c r="BG321" s="77">
        <v>0</v>
      </c>
      <c r="BH321" s="77">
        <v>0</v>
      </c>
      <c r="BI321" s="77">
        <v>0</v>
      </c>
      <c r="BJ321" s="77">
        <v>0</v>
      </c>
      <c r="BK321" s="77">
        <v>0</v>
      </c>
      <c r="BL321" s="77">
        <v>2.5836665247000602E-5</v>
      </c>
      <c r="BM321" s="77">
        <v>2.5836665247000602E-5</v>
      </c>
      <c r="BN321" s="77">
        <v>0</v>
      </c>
      <c r="BO321" s="77">
        <v>0</v>
      </c>
      <c r="BP321" s="77">
        <v>0</v>
      </c>
      <c r="BQ321" s="77">
        <v>1.9710668212211447E-5</v>
      </c>
      <c r="BR321" s="77">
        <v>0</v>
      </c>
      <c r="BS321" s="77">
        <v>0</v>
      </c>
      <c r="BT321" s="77">
        <v>0</v>
      </c>
      <c r="BU321" s="77">
        <v>0</v>
      </c>
      <c r="BV321" s="77">
        <v>0</v>
      </c>
      <c r="BW321" s="77">
        <v>0</v>
      </c>
      <c r="BX321" s="77">
        <v>0</v>
      </c>
      <c r="BY321" s="77">
        <v>0</v>
      </c>
      <c r="CT321" s="77" t="s">
        <v>155</v>
      </c>
      <c r="CU321" s="77" t="s">
        <v>430</v>
      </c>
      <c r="CV321" s="77" t="s">
        <v>300</v>
      </c>
      <c r="CW321" s="77">
        <v>2025</v>
      </c>
      <c r="CX321" s="77">
        <v>0</v>
      </c>
      <c r="CY321" s="77">
        <v>0</v>
      </c>
      <c r="CZ321" s="77">
        <v>0</v>
      </c>
      <c r="DA321" s="77">
        <v>0</v>
      </c>
      <c r="DB321" s="77">
        <v>14664.63755643695</v>
      </c>
      <c r="DC321" s="77">
        <v>233.2300768079443</v>
      </c>
      <c r="DD321" s="77">
        <v>8896.5159934287894</v>
      </c>
      <c r="DE321" s="77">
        <v>5534.8914862002139</v>
      </c>
      <c r="DF321" s="77">
        <v>0</v>
      </c>
      <c r="DG321" s="77">
        <v>0</v>
      </c>
      <c r="DH321" s="77">
        <v>0</v>
      </c>
      <c r="DI321" s="77">
        <v>843.29420601056131</v>
      </c>
      <c r="DJ321" s="77">
        <v>1.350244667283799E-5</v>
      </c>
      <c r="DL321" s="77">
        <v>0</v>
      </c>
      <c r="DM321" s="77">
        <v>0</v>
      </c>
      <c r="DN321" s="77">
        <v>0</v>
      </c>
      <c r="DO321" s="77">
        <v>0</v>
      </c>
      <c r="DP321" s="77">
        <v>0</v>
      </c>
      <c r="DQ321" s="77">
        <v>0</v>
      </c>
      <c r="DR321" s="77">
        <v>0</v>
      </c>
      <c r="DS321" s="77">
        <v>0</v>
      </c>
      <c r="DT321" s="77">
        <v>0</v>
      </c>
      <c r="DU321" s="77">
        <v>0</v>
      </c>
      <c r="DV321" s="77">
        <v>1.1386535046170859E-2</v>
      </c>
      <c r="DW321" s="77">
        <v>1.1386535046170859E-2</v>
      </c>
      <c r="GE321" s="77" t="s">
        <v>422</v>
      </c>
      <c r="GF321" s="77" t="s">
        <v>155</v>
      </c>
      <c r="GG321" s="77" t="s">
        <v>426</v>
      </c>
      <c r="GH321" s="77" t="s">
        <v>439</v>
      </c>
      <c r="GI321" s="77">
        <v>2021</v>
      </c>
      <c r="GJ321" s="77" t="s">
        <v>305</v>
      </c>
      <c r="GK321" s="77">
        <v>0.69641821681223226</v>
      </c>
      <c r="GL321" s="77">
        <v>1086.8999220000001</v>
      </c>
      <c r="GM321" s="77">
        <v>2021</v>
      </c>
      <c r="GN321" s="77" t="s">
        <v>175</v>
      </c>
      <c r="GO321" s="77">
        <v>0.13250000000000001</v>
      </c>
      <c r="GP321" s="77">
        <v>3</v>
      </c>
      <c r="GQ321" s="77">
        <v>0</v>
      </c>
      <c r="GR321" s="77" t="s">
        <v>423</v>
      </c>
      <c r="GS321" s="77">
        <v>0.1527377521613833</v>
      </c>
      <c r="GT321" s="77">
        <v>0.10636935300013924</v>
      </c>
      <c r="GU321" s="77">
        <v>0.1527377521613833</v>
      </c>
      <c r="GV321" s="248">
        <v>0.10636935300013924</v>
      </c>
      <c r="GW321" s="248">
        <v>0</v>
      </c>
      <c r="GX321" s="77">
        <v>0</v>
      </c>
      <c r="GY321" s="77">
        <v>0</v>
      </c>
      <c r="GZ321" s="77">
        <v>0</v>
      </c>
    </row>
    <row r="322" spans="45:208" x14ac:dyDescent="0.25">
      <c r="AS322" s="77" t="s">
        <v>927</v>
      </c>
      <c r="AT322" s="77" t="s">
        <v>155</v>
      </c>
      <c r="AU322" s="77" t="s">
        <v>484</v>
      </c>
      <c r="AV322" s="77">
        <v>2020</v>
      </c>
      <c r="AW322" s="77">
        <v>1</v>
      </c>
      <c r="AX322" s="77">
        <v>0</v>
      </c>
      <c r="AY322" s="77">
        <v>0</v>
      </c>
      <c r="AZ322" s="77">
        <v>5.3235710584657678E-3</v>
      </c>
      <c r="BA322" s="77">
        <v>5.3235710584657678E-3</v>
      </c>
      <c r="BB322" s="77">
        <v>0</v>
      </c>
      <c r="BC322" s="77">
        <v>0</v>
      </c>
      <c r="BD322" s="77">
        <v>0</v>
      </c>
      <c r="BE322" s="77">
        <v>0</v>
      </c>
      <c r="BF322" s="77">
        <v>0</v>
      </c>
      <c r="BG322" s="77">
        <v>0</v>
      </c>
      <c r="BH322" s="77">
        <v>0</v>
      </c>
      <c r="BI322" s="77">
        <v>0</v>
      </c>
      <c r="BJ322" s="77">
        <v>0</v>
      </c>
      <c r="BK322" s="77">
        <v>0</v>
      </c>
      <c r="BL322" s="77">
        <v>0</v>
      </c>
      <c r="BM322" s="77">
        <v>0</v>
      </c>
      <c r="BN322" s="77">
        <v>5.3235710584657678E-3</v>
      </c>
      <c r="BO322" s="77">
        <v>0</v>
      </c>
      <c r="BP322" s="77">
        <v>0</v>
      </c>
      <c r="BQ322" s="77">
        <v>0</v>
      </c>
      <c r="BR322" s="77">
        <v>0</v>
      </c>
      <c r="BS322" s="77">
        <v>0</v>
      </c>
      <c r="BT322" s="77">
        <v>0</v>
      </c>
      <c r="BU322" s="77">
        <v>0</v>
      </c>
      <c r="BV322" s="77">
        <v>0</v>
      </c>
      <c r="BW322" s="77">
        <v>0</v>
      </c>
      <c r="BX322" s="77">
        <v>0</v>
      </c>
      <c r="BY322" s="77">
        <v>0</v>
      </c>
      <c r="CT322" s="77" t="s">
        <v>155</v>
      </c>
      <c r="CU322" s="77" t="s">
        <v>430</v>
      </c>
      <c r="CV322" s="77" t="s">
        <v>432</v>
      </c>
      <c r="CW322" s="77">
        <v>2020</v>
      </c>
      <c r="CX322" s="77">
        <v>0</v>
      </c>
      <c r="CY322" s="77">
        <v>0</v>
      </c>
      <c r="CZ322" s="77">
        <v>0</v>
      </c>
      <c r="DA322" s="77">
        <v>0</v>
      </c>
      <c r="DB322" s="77">
        <v>8807.9522308758878</v>
      </c>
      <c r="DC322" s="77">
        <v>222.2294216278334</v>
      </c>
      <c r="DD322" s="77">
        <v>8585.7228092480545</v>
      </c>
      <c r="DE322" s="77">
        <v>0</v>
      </c>
      <c r="DF322" s="77">
        <v>514.45318018010335</v>
      </c>
      <c r="DG322" s="77">
        <v>0</v>
      </c>
      <c r="DH322" s="77">
        <v>0</v>
      </c>
      <c r="DI322" s="77">
        <v>0</v>
      </c>
      <c r="DJ322" s="77">
        <v>1.433057941309969E-5</v>
      </c>
      <c r="DL322" s="77">
        <v>0</v>
      </c>
      <c r="DM322" s="77">
        <v>7.3724121528926543E-3</v>
      </c>
      <c r="DN322" s="77">
        <v>7.3724121528926543E-3</v>
      </c>
      <c r="DO322" s="77">
        <v>0</v>
      </c>
      <c r="DP322" s="77">
        <v>0</v>
      </c>
      <c r="DQ322" s="77">
        <v>0</v>
      </c>
      <c r="DR322" s="77">
        <v>0</v>
      </c>
      <c r="DS322" s="77">
        <v>0</v>
      </c>
      <c r="DT322" s="77">
        <v>0</v>
      </c>
      <c r="DU322" s="77">
        <v>0</v>
      </c>
      <c r="DV322" s="77">
        <v>0</v>
      </c>
      <c r="DW322" s="77">
        <v>0</v>
      </c>
      <c r="GE322" s="77" t="s">
        <v>425</v>
      </c>
      <c r="GF322" s="77" t="s">
        <v>155</v>
      </c>
      <c r="GG322" s="77" t="s">
        <v>426</v>
      </c>
      <c r="GH322" s="77" t="s">
        <v>439</v>
      </c>
      <c r="GI322" s="77">
        <v>2021</v>
      </c>
      <c r="GJ322" s="77" t="s">
        <v>301</v>
      </c>
      <c r="GK322" s="77">
        <v>2.9419641522810189</v>
      </c>
      <c r="GL322" s="77">
        <v>1086.8999220000001</v>
      </c>
      <c r="GM322" s="77">
        <v>2021</v>
      </c>
      <c r="GN322" s="77" t="s">
        <v>175</v>
      </c>
      <c r="GO322" s="77">
        <v>5.3000000000000005E-2</v>
      </c>
      <c r="GP322" s="77">
        <v>3</v>
      </c>
      <c r="GQ322" s="77">
        <v>0</v>
      </c>
      <c r="GR322" s="77" t="s">
        <v>423</v>
      </c>
      <c r="GS322" s="77">
        <v>5.5966209081309407E-2</v>
      </c>
      <c r="GT322" s="77">
        <v>0.16465058085627668</v>
      </c>
      <c r="GU322" s="77">
        <v>5.5966209081309407E-2</v>
      </c>
      <c r="GV322" s="248">
        <v>0.16465058085627668</v>
      </c>
      <c r="GW322" s="248">
        <v>0</v>
      </c>
      <c r="GX322" s="77">
        <v>0</v>
      </c>
      <c r="GY322" s="77">
        <v>0</v>
      </c>
      <c r="GZ322" s="77">
        <v>0</v>
      </c>
    </row>
    <row r="323" spans="45:208" x14ac:dyDescent="0.25">
      <c r="AS323" s="77" t="s">
        <v>927</v>
      </c>
      <c r="AT323" s="77" t="s">
        <v>155</v>
      </c>
      <c r="AU323" s="77" t="s">
        <v>484</v>
      </c>
      <c r="AV323" s="77">
        <v>2021</v>
      </c>
      <c r="AW323" s="77">
        <v>1</v>
      </c>
      <c r="AX323" s="77">
        <v>0</v>
      </c>
      <c r="AY323" s="77">
        <v>0</v>
      </c>
      <c r="AZ323" s="77">
        <v>5.3235710584657678E-3</v>
      </c>
      <c r="BA323" s="77">
        <v>5.3235710584657678E-3</v>
      </c>
      <c r="BB323" s="77">
        <v>0</v>
      </c>
      <c r="BC323" s="77">
        <v>0</v>
      </c>
      <c r="BD323" s="77">
        <v>5.3235710584657678E-3</v>
      </c>
      <c r="BE323" s="77">
        <v>5.3235710584657678E-3</v>
      </c>
      <c r="BF323" s="77">
        <v>0</v>
      </c>
      <c r="BG323" s="77">
        <v>0</v>
      </c>
      <c r="BH323" s="77">
        <v>0</v>
      </c>
      <c r="BI323" s="77">
        <v>0</v>
      </c>
      <c r="BJ323" s="77">
        <v>0</v>
      </c>
      <c r="BK323" s="77">
        <v>0</v>
      </c>
      <c r="BL323" s="77">
        <v>0</v>
      </c>
      <c r="BM323" s="77">
        <v>0</v>
      </c>
      <c r="BN323" s="77">
        <v>5.3235710584657678E-3</v>
      </c>
      <c r="BO323" s="77">
        <v>5.3235710584657678E-3</v>
      </c>
      <c r="BP323" s="77">
        <v>0</v>
      </c>
      <c r="BQ323" s="77">
        <v>0</v>
      </c>
      <c r="BR323" s="77">
        <v>0</v>
      </c>
      <c r="BS323" s="77">
        <v>0</v>
      </c>
      <c r="BT323" s="77">
        <v>0</v>
      </c>
      <c r="BU323" s="77">
        <v>0</v>
      </c>
      <c r="BV323" s="77">
        <v>0</v>
      </c>
      <c r="BW323" s="77">
        <v>0</v>
      </c>
      <c r="BX323" s="77">
        <v>0</v>
      </c>
      <c r="BY323" s="77">
        <v>0</v>
      </c>
      <c r="CT323" s="77" t="s">
        <v>155</v>
      </c>
      <c r="CU323" s="77" t="s">
        <v>430</v>
      </c>
      <c r="CV323" s="77" t="s">
        <v>432</v>
      </c>
      <c r="CW323" s="77">
        <v>2021</v>
      </c>
      <c r="CX323" s="77">
        <v>0</v>
      </c>
      <c r="CY323" s="77">
        <v>0</v>
      </c>
      <c r="CZ323" s="77">
        <v>0</v>
      </c>
      <c r="DA323" s="77">
        <v>0</v>
      </c>
      <c r="DB323" s="77">
        <v>8807.9522308758878</v>
      </c>
      <c r="DC323" s="77">
        <v>222.2294216278334</v>
      </c>
      <c r="DD323" s="77">
        <v>8585.7228092480545</v>
      </c>
      <c r="DE323" s="77">
        <v>0</v>
      </c>
      <c r="DF323" s="77">
        <v>514.45318018010335</v>
      </c>
      <c r="DG323" s="77">
        <v>514.45318018010335</v>
      </c>
      <c r="DH323" s="77">
        <v>0</v>
      </c>
      <c r="DI323" s="77">
        <v>0</v>
      </c>
      <c r="DJ323" s="77">
        <v>1.433057941309969E-5</v>
      </c>
      <c r="DL323" s="77">
        <v>0</v>
      </c>
      <c r="DM323" s="77">
        <v>7.3724121528926543E-3</v>
      </c>
      <c r="DN323" s="77">
        <v>7.3724121528926543E-3</v>
      </c>
      <c r="DO323" s="77">
        <v>0</v>
      </c>
      <c r="DP323" s="77">
        <v>7.3724121528926543E-3</v>
      </c>
      <c r="DQ323" s="77">
        <v>7.3724121528926543E-3</v>
      </c>
      <c r="DR323" s="77">
        <v>0</v>
      </c>
      <c r="DS323" s="77">
        <v>0</v>
      </c>
      <c r="DT323" s="77">
        <v>0</v>
      </c>
      <c r="DU323" s="77">
        <v>0</v>
      </c>
      <c r="DV323" s="77">
        <v>0</v>
      </c>
      <c r="DW323" s="77">
        <v>0</v>
      </c>
      <c r="GE323" s="77" t="s">
        <v>427</v>
      </c>
      <c r="GF323" s="77" t="s">
        <v>155</v>
      </c>
      <c r="GG323" s="77" t="s">
        <v>426</v>
      </c>
      <c r="GH323" s="77" t="s">
        <v>439</v>
      </c>
      <c r="GI323" s="77">
        <v>2021</v>
      </c>
      <c r="GJ323" s="77" t="s">
        <v>303</v>
      </c>
      <c r="GK323" s="77">
        <v>1.6021759622082909</v>
      </c>
      <c r="GL323" s="77">
        <v>1086.8999220000001</v>
      </c>
      <c r="GM323" s="77">
        <v>2021</v>
      </c>
      <c r="GN323" s="77" t="s">
        <v>175</v>
      </c>
      <c r="GO323" s="77">
        <v>5.3000000000000005E-2</v>
      </c>
      <c r="GP323" s="77">
        <v>3</v>
      </c>
      <c r="GQ323" s="77">
        <v>0</v>
      </c>
      <c r="GR323" s="77" t="s">
        <v>423</v>
      </c>
      <c r="GS323" s="77">
        <v>5.5966209081309407E-2</v>
      </c>
      <c r="GT323" s="77">
        <v>8.9667714885997285E-2</v>
      </c>
      <c r="GU323" s="77">
        <v>5.5966209081309407E-2</v>
      </c>
      <c r="GV323" s="248">
        <v>8.9667714885997285E-2</v>
      </c>
      <c r="GW323" s="248">
        <v>0</v>
      </c>
      <c r="GX323" s="77">
        <v>0</v>
      </c>
      <c r="GY323" s="77">
        <v>0</v>
      </c>
      <c r="GZ323" s="77">
        <v>0</v>
      </c>
    </row>
    <row r="324" spans="45:208" x14ac:dyDescent="0.25">
      <c r="AS324" s="77" t="s">
        <v>927</v>
      </c>
      <c r="AT324" s="77" t="s">
        <v>155</v>
      </c>
      <c r="AU324" s="77" t="s">
        <v>484</v>
      </c>
      <c r="AV324" s="77">
        <v>2022</v>
      </c>
      <c r="AW324" s="77">
        <v>0.93457943925233644</v>
      </c>
      <c r="AX324" s="77">
        <v>0</v>
      </c>
      <c r="AY324" s="77">
        <v>0</v>
      </c>
      <c r="AZ324" s="77">
        <v>5.2881089867088749E-3</v>
      </c>
      <c r="BA324" s="77">
        <v>5.2881089867088749E-3</v>
      </c>
      <c r="BB324" s="77">
        <v>0</v>
      </c>
      <c r="BC324" s="77">
        <v>0</v>
      </c>
      <c r="BD324" s="77">
        <v>5.2881089867088749E-3</v>
      </c>
      <c r="BE324" s="77">
        <v>5.2881089867088749E-3</v>
      </c>
      <c r="BF324" s="77">
        <v>0</v>
      </c>
      <c r="BG324" s="77">
        <v>0</v>
      </c>
      <c r="BH324" s="77">
        <v>5.2881089867088749E-3</v>
      </c>
      <c r="BI324" s="77">
        <v>5.2881089867088749E-3</v>
      </c>
      <c r="BJ324" s="77">
        <v>0</v>
      </c>
      <c r="BK324" s="77">
        <v>0</v>
      </c>
      <c r="BL324" s="77">
        <v>0</v>
      </c>
      <c r="BM324" s="77">
        <v>0</v>
      </c>
      <c r="BN324" s="77">
        <v>4.9421579315036216E-3</v>
      </c>
      <c r="BO324" s="77">
        <v>4.9421579315036216E-3</v>
      </c>
      <c r="BP324" s="77">
        <v>4.9421579315036216E-3</v>
      </c>
      <c r="BQ324" s="77">
        <v>0</v>
      </c>
      <c r="BR324" s="77">
        <v>0</v>
      </c>
      <c r="BS324" s="77">
        <v>0</v>
      </c>
      <c r="BT324" s="77">
        <v>0</v>
      </c>
      <c r="BU324" s="77">
        <v>0</v>
      </c>
      <c r="BV324" s="77">
        <v>5.2881089867088749E-3</v>
      </c>
      <c r="BW324" s="77">
        <v>4.9421579315036216E-3</v>
      </c>
      <c r="BX324" s="77">
        <v>5.2881089867088749E-3</v>
      </c>
      <c r="BY324" s="77">
        <v>4.9421579315036216E-3</v>
      </c>
      <c r="CT324" s="77" t="s">
        <v>155</v>
      </c>
      <c r="CU324" s="77" t="s">
        <v>430</v>
      </c>
      <c r="CV324" s="77" t="s">
        <v>432</v>
      </c>
      <c r="CW324" s="77">
        <v>2022</v>
      </c>
      <c r="CX324" s="77">
        <v>0</v>
      </c>
      <c r="CY324" s="77">
        <v>0</v>
      </c>
      <c r="CZ324" s="77">
        <v>0</v>
      </c>
      <c r="DA324" s="77">
        <v>0</v>
      </c>
      <c r="DB324" s="77">
        <v>8807.9522308758878</v>
      </c>
      <c r="DC324" s="77">
        <v>222.2294216278334</v>
      </c>
      <c r="DD324" s="77">
        <v>8585.7228092480545</v>
      </c>
      <c r="DE324" s="77">
        <v>0</v>
      </c>
      <c r="DF324" s="77">
        <v>514.45318018010335</v>
      </c>
      <c r="DG324" s="77">
        <v>514.45318018010335</v>
      </c>
      <c r="DH324" s="77">
        <v>514.45318018010335</v>
      </c>
      <c r="DI324" s="77">
        <v>0</v>
      </c>
      <c r="DJ324" s="77">
        <v>1.433057941309969E-5</v>
      </c>
      <c r="DL324" s="77">
        <v>0</v>
      </c>
      <c r="DM324" s="77">
        <v>7.3724121528926543E-3</v>
      </c>
      <c r="DN324" s="77">
        <v>7.3724121528926543E-3</v>
      </c>
      <c r="DO324" s="77">
        <v>0</v>
      </c>
      <c r="DP324" s="77">
        <v>7.3724121528926543E-3</v>
      </c>
      <c r="DQ324" s="77">
        <v>7.3724121528926543E-3</v>
      </c>
      <c r="DR324" s="77">
        <v>0</v>
      </c>
      <c r="DS324" s="77">
        <v>7.3724121528926543E-3</v>
      </c>
      <c r="DT324" s="77">
        <v>7.3724121528926543E-3</v>
      </c>
      <c r="DU324" s="77">
        <v>0</v>
      </c>
      <c r="DV324" s="77">
        <v>0</v>
      </c>
      <c r="DW324" s="77">
        <v>0</v>
      </c>
      <c r="GE324" s="77" t="s">
        <v>422</v>
      </c>
      <c r="GF324" s="77" t="s">
        <v>155</v>
      </c>
      <c r="GG324" s="77" t="s">
        <v>426</v>
      </c>
      <c r="GH324" s="77" t="s">
        <v>439</v>
      </c>
      <c r="GI324" s="77">
        <v>2022</v>
      </c>
      <c r="GJ324" s="77" t="s">
        <v>305</v>
      </c>
      <c r="GK324" s="77">
        <v>0.69641821681223226</v>
      </c>
      <c r="GL324" s="77">
        <v>1086.8999220000001</v>
      </c>
      <c r="GM324" s="77">
        <v>2022</v>
      </c>
      <c r="GN324" s="77" t="s">
        <v>175</v>
      </c>
      <c r="GO324" s="77">
        <v>0.13250000000000001</v>
      </c>
      <c r="GP324" s="77">
        <v>3</v>
      </c>
      <c r="GQ324" s="77">
        <v>0</v>
      </c>
      <c r="GR324" s="77" t="s">
        <v>423</v>
      </c>
      <c r="GS324" s="77">
        <v>0.1527377521613833</v>
      </c>
      <c r="GT324" s="77">
        <v>0.10636935300013924</v>
      </c>
      <c r="GU324" s="77">
        <v>0.1527377521613833</v>
      </c>
      <c r="GV324" s="248">
        <v>0.10636935300013924</v>
      </c>
      <c r="GW324" s="248">
        <v>0.1527377521613833</v>
      </c>
      <c r="GX324" s="77">
        <v>0.10636935300013924</v>
      </c>
      <c r="GY324" s="77">
        <v>0</v>
      </c>
      <c r="GZ324" s="77">
        <v>0</v>
      </c>
    </row>
    <row r="325" spans="45:208" x14ac:dyDescent="0.25">
      <c r="AS325" s="77" t="s">
        <v>927</v>
      </c>
      <c r="AT325" s="77" t="s">
        <v>155</v>
      </c>
      <c r="AU325" s="77" t="s">
        <v>484</v>
      </c>
      <c r="AV325" s="77">
        <v>2023</v>
      </c>
      <c r="AW325" s="77">
        <v>0.87343872827321156</v>
      </c>
      <c r="AX325" s="77">
        <v>0</v>
      </c>
      <c r="AY325" s="77">
        <v>0</v>
      </c>
      <c r="AZ325" s="77">
        <v>0</v>
      </c>
      <c r="BA325" s="77">
        <v>0</v>
      </c>
      <c r="BB325" s="77">
        <v>0</v>
      </c>
      <c r="BC325" s="77">
        <v>0</v>
      </c>
      <c r="BD325" s="77">
        <v>5.4837454995315393E-3</v>
      </c>
      <c r="BE325" s="77">
        <v>5.4837454995315393E-3</v>
      </c>
      <c r="BF325" s="77">
        <v>0</v>
      </c>
      <c r="BG325" s="77">
        <v>0</v>
      </c>
      <c r="BH325" s="77">
        <v>5.4837454995315393E-3</v>
      </c>
      <c r="BI325" s="77">
        <v>5.4837454995315393E-3</v>
      </c>
      <c r="BJ325" s="77">
        <v>0</v>
      </c>
      <c r="BK325" s="77">
        <v>0</v>
      </c>
      <c r="BL325" s="77">
        <v>5.4837454995315393E-3</v>
      </c>
      <c r="BM325" s="77">
        <v>5.4837454995315393E-3</v>
      </c>
      <c r="BN325" s="77">
        <v>0</v>
      </c>
      <c r="BO325" s="77">
        <v>4.789715695284775E-3</v>
      </c>
      <c r="BP325" s="77">
        <v>4.789715695284775E-3</v>
      </c>
      <c r="BQ325" s="77">
        <v>4.789715695284775E-3</v>
      </c>
      <c r="BR325" s="77">
        <v>0</v>
      </c>
      <c r="BS325" s="77">
        <v>0</v>
      </c>
      <c r="BT325" s="77">
        <v>0</v>
      </c>
      <c r="BU325" s="77">
        <v>0</v>
      </c>
      <c r="BV325" s="77">
        <v>5.4837454995315393E-3</v>
      </c>
      <c r="BW325" s="77">
        <v>4.789715695284775E-3</v>
      </c>
      <c r="BX325" s="77">
        <v>5.4837454995315393E-3</v>
      </c>
      <c r="BY325" s="77">
        <v>4.789715695284775E-3</v>
      </c>
      <c r="CT325" s="77" t="s">
        <v>155</v>
      </c>
      <c r="CU325" s="77" t="s">
        <v>430</v>
      </c>
      <c r="CV325" s="77" t="s">
        <v>432</v>
      </c>
      <c r="CW325" s="77">
        <v>2023</v>
      </c>
      <c r="CX325" s="77">
        <v>0</v>
      </c>
      <c r="CY325" s="77">
        <v>0</v>
      </c>
      <c r="CZ325" s="77">
        <v>0</v>
      </c>
      <c r="DA325" s="77">
        <v>0</v>
      </c>
      <c r="DB325" s="77">
        <v>9129.7460702366479</v>
      </c>
      <c r="DC325" s="77">
        <v>233.2300768079422</v>
      </c>
      <c r="DD325" s="77">
        <v>8896.5159934287076</v>
      </c>
      <c r="DE325" s="77">
        <v>0</v>
      </c>
      <c r="DF325" s="77">
        <v>0</v>
      </c>
      <c r="DG325" s="77">
        <v>533.52731185151595</v>
      </c>
      <c r="DH325" s="77">
        <v>533.52731185151595</v>
      </c>
      <c r="DI325" s="77">
        <v>533.52731185151595</v>
      </c>
      <c r="DJ325" s="77">
        <v>1.433057941309969E-5</v>
      </c>
      <c r="DL325" s="77">
        <v>0</v>
      </c>
      <c r="DM325" s="77">
        <v>0</v>
      </c>
      <c r="DN325" s="77">
        <v>0</v>
      </c>
      <c r="DO325" s="77">
        <v>0</v>
      </c>
      <c r="DP325" s="77">
        <v>7.6457555115457525E-3</v>
      </c>
      <c r="DQ325" s="77">
        <v>7.6457555115457525E-3</v>
      </c>
      <c r="DR325" s="77">
        <v>0</v>
      </c>
      <c r="DS325" s="77">
        <v>7.6457555115457525E-3</v>
      </c>
      <c r="DT325" s="77">
        <v>7.6457555115457525E-3</v>
      </c>
      <c r="DU325" s="77">
        <v>0</v>
      </c>
      <c r="DV325" s="77">
        <v>7.6457555115457525E-3</v>
      </c>
      <c r="DW325" s="77">
        <v>7.6457555115457525E-3</v>
      </c>
      <c r="GE325" s="77" t="s">
        <v>425</v>
      </c>
      <c r="GF325" s="77" t="s">
        <v>155</v>
      </c>
      <c r="GG325" s="77" t="s">
        <v>426</v>
      </c>
      <c r="GH325" s="77" t="s">
        <v>439</v>
      </c>
      <c r="GI325" s="77">
        <v>2022</v>
      </c>
      <c r="GJ325" s="77" t="s">
        <v>301</v>
      </c>
      <c r="GK325" s="77">
        <v>2.9419641522810189</v>
      </c>
      <c r="GL325" s="77">
        <v>1086.8999220000001</v>
      </c>
      <c r="GM325" s="77">
        <v>2022</v>
      </c>
      <c r="GN325" s="77" t="s">
        <v>175</v>
      </c>
      <c r="GO325" s="77">
        <v>5.3000000000000005E-2</v>
      </c>
      <c r="GP325" s="77">
        <v>3</v>
      </c>
      <c r="GQ325" s="77">
        <v>0</v>
      </c>
      <c r="GR325" s="77" t="s">
        <v>423</v>
      </c>
      <c r="GS325" s="77">
        <v>5.5966209081309407E-2</v>
      </c>
      <c r="GT325" s="77">
        <v>0.16465058085627668</v>
      </c>
      <c r="GU325" s="77">
        <v>5.5966209081309407E-2</v>
      </c>
      <c r="GV325" s="248">
        <v>0.16465058085627668</v>
      </c>
      <c r="GW325" s="248">
        <v>5.5966209081309407E-2</v>
      </c>
      <c r="GX325" s="77">
        <v>0.16465058085627668</v>
      </c>
      <c r="GY325" s="77">
        <v>0</v>
      </c>
      <c r="GZ325" s="77">
        <v>0</v>
      </c>
    </row>
    <row r="326" spans="45:208" x14ac:dyDescent="0.25">
      <c r="AS326" s="77" t="s">
        <v>927</v>
      </c>
      <c r="AT326" s="77" t="s">
        <v>155</v>
      </c>
      <c r="AU326" s="77" t="s">
        <v>484</v>
      </c>
      <c r="AV326" s="77">
        <v>2024</v>
      </c>
      <c r="AW326" s="77">
        <v>0.81629787689085187</v>
      </c>
      <c r="AX326" s="77">
        <v>0</v>
      </c>
      <c r="AY326" s="77">
        <v>0</v>
      </c>
      <c r="AZ326" s="77">
        <v>0</v>
      </c>
      <c r="BA326" s="77">
        <v>0</v>
      </c>
      <c r="BB326" s="77">
        <v>0</v>
      </c>
      <c r="BC326" s="77">
        <v>0</v>
      </c>
      <c r="BD326" s="77">
        <v>0</v>
      </c>
      <c r="BE326" s="77">
        <v>0</v>
      </c>
      <c r="BF326" s="77">
        <v>0</v>
      </c>
      <c r="BG326" s="77">
        <v>0</v>
      </c>
      <c r="BH326" s="77">
        <v>5.4837454995315393E-3</v>
      </c>
      <c r="BI326" s="77">
        <v>5.4837454995315393E-3</v>
      </c>
      <c r="BJ326" s="77">
        <v>0</v>
      </c>
      <c r="BK326" s="77">
        <v>0</v>
      </c>
      <c r="BL326" s="77">
        <v>5.4837454995315393E-3</v>
      </c>
      <c r="BM326" s="77">
        <v>5.4837454995315393E-3</v>
      </c>
      <c r="BN326" s="77">
        <v>0</v>
      </c>
      <c r="BO326" s="77">
        <v>0</v>
      </c>
      <c r="BP326" s="77">
        <v>4.4763698086773595E-3</v>
      </c>
      <c r="BQ326" s="77">
        <v>4.4763698086773595E-3</v>
      </c>
      <c r="BR326" s="77">
        <v>0</v>
      </c>
      <c r="BS326" s="77">
        <v>0</v>
      </c>
      <c r="BT326" s="77">
        <v>0</v>
      </c>
      <c r="BU326" s="77">
        <v>0</v>
      </c>
      <c r="BV326" s="77">
        <v>5.4837454995315393E-3</v>
      </c>
      <c r="BW326" s="77">
        <v>4.4763698086773595E-3</v>
      </c>
      <c r="BX326" s="77">
        <v>5.4837454995315393E-3</v>
      </c>
      <c r="BY326" s="77">
        <v>4.4763698086773595E-3</v>
      </c>
      <c r="CT326" s="77" t="s">
        <v>155</v>
      </c>
      <c r="CU326" s="77" t="s">
        <v>430</v>
      </c>
      <c r="CV326" s="77" t="s">
        <v>432</v>
      </c>
      <c r="CW326" s="77">
        <v>2024</v>
      </c>
      <c r="CX326" s="77">
        <v>0</v>
      </c>
      <c r="CY326" s="77">
        <v>0</v>
      </c>
      <c r="CZ326" s="77">
        <v>0</v>
      </c>
      <c r="DA326" s="77">
        <v>0</v>
      </c>
      <c r="DB326" s="77">
        <v>9129.7460702366479</v>
      </c>
      <c r="DC326" s="77">
        <v>233.2300768079422</v>
      </c>
      <c r="DD326" s="77">
        <v>8896.5159934287076</v>
      </c>
      <c r="DE326" s="77">
        <v>0</v>
      </c>
      <c r="DF326" s="77">
        <v>0</v>
      </c>
      <c r="DG326" s="77">
        <v>0</v>
      </c>
      <c r="DH326" s="77">
        <v>533.52731185151595</v>
      </c>
      <c r="DI326" s="77">
        <v>533.52731185151595</v>
      </c>
      <c r="DJ326" s="77">
        <v>1.433057941309969E-5</v>
      </c>
      <c r="DL326" s="77">
        <v>0</v>
      </c>
      <c r="DM326" s="77">
        <v>0</v>
      </c>
      <c r="DN326" s="77">
        <v>0</v>
      </c>
      <c r="DO326" s="77">
        <v>0</v>
      </c>
      <c r="DP326" s="77">
        <v>0</v>
      </c>
      <c r="DQ326" s="77">
        <v>0</v>
      </c>
      <c r="DR326" s="77">
        <v>0</v>
      </c>
      <c r="DS326" s="77">
        <v>7.6457555115457525E-3</v>
      </c>
      <c r="DT326" s="77">
        <v>7.6457555115457525E-3</v>
      </c>
      <c r="DU326" s="77">
        <v>0</v>
      </c>
      <c r="DV326" s="77">
        <v>7.6457555115457525E-3</v>
      </c>
      <c r="DW326" s="77">
        <v>7.6457555115457525E-3</v>
      </c>
      <c r="GE326" s="77" t="s">
        <v>427</v>
      </c>
      <c r="GF326" s="77" t="s">
        <v>155</v>
      </c>
      <c r="GG326" s="77" t="s">
        <v>426</v>
      </c>
      <c r="GH326" s="77" t="s">
        <v>439</v>
      </c>
      <c r="GI326" s="77">
        <v>2022</v>
      </c>
      <c r="GJ326" s="77" t="s">
        <v>303</v>
      </c>
      <c r="GK326" s="77">
        <v>1.6021759622082909</v>
      </c>
      <c r="GL326" s="77">
        <v>1086.8999220000001</v>
      </c>
      <c r="GM326" s="77">
        <v>2022</v>
      </c>
      <c r="GN326" s="77" t="s">
        <v>175</v>
      </c>
      <c r="GO326" s="77">
        <v>5.3000000000000005E-2</v>
      </c>
      <c r="GP326" s="77">
        <v>3</v>
      </c>
      <c r="GQ326" s="77">
        <v>0</v>
      </c>
      <c r="GR326" s="77" t="s">
        <v>423</v>
      </c>
      <c r="GS326" s="77">
        <v>5.5966209081309407E-2</v>
      </c>
      <c r="GT326" s="77">
        <v>8.9667714885997285E-2</v>
      </c>
      <c r="GU326" s="77">
        <v>5.5966209081309407E-2</v>
      </c>
      <c r="GV326" s="248">
        <v>8.9667714885997285E-2</v>
      </c>
      <c r="GW326" s="248">
        <v>5.5966209081309407E-2</v>
      </c>
      <c r="GX326" s="77">
        <v>8.9667714885997285E-2</v>
      </c>
      <c r="GY326" s="77">
        <v>0</v>
      </c>
      <c r="GZ326" s="77">
        <v>0</v>
      </c>
    </row>
    <row r="327" spans="45:208" x14ac:dyDescent="0.25">
      <c r="AS327" s="77" t="s">
        <v>927</v>
      </c>
      <c r="AT327" s="77" t="s">
        <v>155</v>
      </c>
      <c r="AU327" s="77" t="s">
        <v>484</v>
      </c>
      <c r="AV327" s="77">
        <v>2025</v>
      </c>
      <c r="AW327" s="77">
        <v>0.76289521204752508</v>
      </c>
      <c r="AX327" s="77">
        <v>0</v>
      </c>
      <c r="AY327" s="77">
        <v>0</v>
      </c>
      <c r="AZ327" s="77">
        <v>0</v>
      </c>
      <c r="BA327" s="77">
        <v>0</v>
      </c>
      <c r="BB327" s="77">
        <v>0</v>
      </c>
      <c r="BC327" s="77">
        <v>0</v>
      </c>
      <c r="BD327" s="77">
        <v>0</v>
      </c>
      <c r="BE327" s="77">
        <v>0</v>
      </c>
      <c r="BF327" s="77">
        <v>0</v>
      </c>
      <c r="BG327" s="77">
        <v>0</v>
      </c>
      <c r="BH327" s="77">
        <v>0</v>
      </c>
      <c r="BI327" s="77">
        <v>0</v>
      </c>
      <c r="BJ327" s="77">
        <v>0</v>
      </c>
      <c r="BK327" s="77">
        <v>0</v>
      </c>
      <c r="BL327" s="77">
        <v>5.4837454995315393E-3</v>
      </c>
      <c r="BM327" s="77">
        <v>5.4837454995315393E-3</v>
      </c>
      <c r="BN327" s="77">
        <v>0</v>
      </c>
      <c r="BO327" s="77">
        <v>0</v>
      </c>
      <c r="BP327" s="77">
        <v>0</v>
      </c>
      <c r="BQ327" s="77">
        <v>4.1835231856797751E-3</v>
      </c>
      <c r="BR327" s="77">
        <v>0</v>
      </c>
      <c r="BS327" s="77">
        <v>0</v>
      </c>
      <c r="BT327" s="77">
        <v>0</v>
      </c>
      <c r="BU327" s="77">
        <v>0</v>
      </c>
      <c r="BV327" s="77">
        <v>0</v>
      </c>
      <c r="BW327" s="77">
        <v>0</v>
      </c>
      <c r="BX327" s="77">
        <v>0</v>
      </c>
      <c r="BY327" s="77">
        <v>0</v>
      </c>
      <c r="CT327" s="77" t="s">
        <v>155</v>
      </c>
      <c r="CU327" s="77" t="s">
        <v>430</v>
      </c>
      <c r="CV327" s="77" t="s">
        <v>432</v>
      </c>
      <c r="CW327" s="77">
        <v>2025</v>
      </c>
      <c r="CX327" s="77">
        <v>0</v>
      </c>
      <c r="CY327" s="77">
        <v>0</v>
      </c>
      <c r="CZ327" s="77">
        <v>0</v>
      </c>
      <c r="DA327" s="77">
        <v>0</v>
      </c>
      <c r="DB327" s="77">
        <v>9129.7460702366479</v>
      </c>
      <c r="DC327" s="77">
        <v>233.2300768079422</v>
      </c>
      <c r="DD327" s="77">
        <v>8896.5159934287076</v>
      </c>
      <c r="DE327" s="77">
        <v>0</v>
      </c>
      <c r="DF327" s="77">
        <v>0</v>
      </c>
      <c r="DG327" s="77">
        <v>0</v>
      </c>
      <c r="DH327" s="77">
        <v>0</v>
      </c>
      <c r="DI327" s="77">
        <v>533.52731185151595</v>
      </c>
      <c r="DJ327" s="77">
        <v>1.433057941309969E-5</v>
      </c>
      <c r="DL327" s="77">
        <v>0</v>
      </c>
      <c r="DM327" s="77">
        <v>0</v>
      </c>
      <c r="DN327" s="77">
        <v>0</v>
      </c>
      <c r="DO327" s="77">
        <v>0</v>
      </c>
      <c r="DP327" s="77">
        <v>0</v>
      </c>
      <c r="DQ327" s="77">
        <v>0</v>
      </c>
      <c r="DR327" s="77">
        <v>0</v>
      </c>
      <c r="DS327" s="77">
        <v>0</v>
      </c>
      <c r="DT327" s="77">
        <v>0</v>
      </c>
      <c r="DU327" s="77">
        <v>0</v>
      </c>
      <c r="DV327" s="77">
        <v>7.6457555115457525E-3</v>
      </c>
      <c r="DW327" s="77">
        <v>7.6457555115457525E-3</v>
      </c>
      <c r="GE327" s="77" t="s">
        <v>422</v>
      </c>
      <c r="GF327" s="77" t="s">
        <v>155</v>
      </c>
      <c r="GG327" s="77" t="s">
        <v>426</v>
      </c>
      <c r="GH327" s="77" t="s">
        <v>439</v>
      </c>
      <c r="GI327" s="77">
        <v>2023</v>
      </c>
      <c r="GJ327" s="77" t="s">
        <v>305</v>
      </c>
      <c r="GK327" s="77">
        <v>0.71896016785821448</v>
      </c>
      <c r="GL327" s="77">
        <v>1086.8999220000001</v>
      </c>
      <c r="GM327" s="77">
        <v>2023</v>
      </c>
      <c r="GN327" s="77" t="s">
        <v>175</v>
      </c>
      <c r="GO327" s="77">
        <v>0.13250000000000001</v>
      </c>
      <c r="GP327" s="77">
        <v>3</v>
      </c>
      <c r="GQ327" s="77">
        <v>0</v>
      </c>
      <c r="GR327" s="77" t="s">
        <v>423</v>
      </c>
      <c r="GS327" s="77">
        <v>0</v>
      </c>
      <c r="GT327" s="77">
        <v>0</v>
      </c>
      <c r="GU327" s="77">
        <v>0.1527377521613833</v>
      </c>
      <c r="GV327" s="248">
        <v>0.1098123599322345</v>
      </c>
      <c r="GW327" s="248">
        <v>0.1527377521613833</v>
      </c>
      <c r="GX327" s="77">
        <v>0.1098123599322345</v>
      </c>
      <c r="GY327" s="77">
        <v>0.1527377521613833</v>
      </c>
      <c r="GZ327" s="77">
        <v>0.1098123599322345</v>
      </c>
    </row>
    <row r="328" spans="45:208" x14ac:dyDescent="0.25">
      <c r="AS328" s="77" t="s">
        <v>927</v>
      </c>
      <c r="AT328" s="77" t="s">
        <v>155</v>
      </c>
      <c r="AU328" s="77" t="s">
        <v>485</v>
      </c>
      <c r="AV328" s="77">
        <v>2020</v>
      </c>
      <c r="AW328" s="77">
        <v>1</v>
      </c>
      <c r="AX328" s="77">
        <v>0</v>
      </c>
      <c r="AY328" s="77">
        <v>0</v>
      </c>
      <c r="AZ328" s="77">
        <v>7.8409603141550831E-3</v>
      </c>
      <c r="BA328" s="77">
        <v>7.8409603141550831E-3</v>
      </c>
      <c r="BB328" s="77">
        <v>0</v>
      </c>
      <c r="BC328" s="77">
        <v>0</v>
      </c>
      <c r="BD328" s="77">
        <v>0</v>
      </c>
      <c r="BE328" s="77">
        <v>0</v>
      </c>
      <c r="BF328" s="77">
        <v>0</v>
      </c>
      <c r="BG328" s="77">
        <v>0</v>
      </c>
      <c r="BH328" s="77">
        <v>0</v>
      </c>
      <c r="BI328" s="77">
        <v>0</v>
      </c>
      <c r="BJ328" s="77">
        <v>0</v>
      </c>
      <c r="BK328" s="77">
        <v>0</v>
      </c>
      <c r="BL328" s="77">
        <v>0</v>
      </c>
      <c r="BM328" s="77">
        <v>0</v>
      </c>
      <c r="BN328" s="77">
        <v>7.8409603141550831E-3</v>
      </c>
      <c r="BO328" s="77">
        <v>0</v>
      </c>
      <c r="BP328" s="77">
        <v>0</v>
      </c>
      <c r="BQ328" s="77">
        <v>0</v>
      </c>
      <c r="BR328" s="77">
        <v>0</v>
      </c>
      <c r="BS328" s="77">
        <v>0</v>
      </c>
      <c r="BT328" s="77">
        <v>0</v>
      </c>
      <c r="BU328" s="77">
        <v>0</v>
      </c>
      <c r="BV328" s="77">
        <v>0</v>
      </c>
      <c r="BW328" s="77">
        <v>0</v>
      </c>
      <c r="BX328" s="77">
        <v>0</v>
      </c>
      <c r="BY328" s="77">
        <v>0</v>
      </c>
      <c r="CT328" s="77" t="s">
        <v>155</v>
      </c>
      <c r="CU328" s="77" t="s">
        <v>430</v>
      </c>
      <c r="CV328" s="77" t="s">
        <v>439</v>
      </c>
      <c r="CW328" s="77">
        <v>2020</v>
      </c>
      <c r="CX328" s="77">
        <v>0</v>
      </c>
      <c r="CY328" s="77">
        <v>0</v>
      </c>
      <c r="CZ328" s="77">
        <v>0</v>
      </c>
      <c r="DA328" s="77">
        <v>0</v>
      </c>
      <c r="DB328" s="77">
        <v>5.2405583313015374</v>
      </c>
      <c r="DC328" s="77">
        <v>0.69641821681222893</v>
      </c>
      <c r="DD328" s="77">
        <v>2.941964152281014</v>
      </c>
      <c r="DE328" s="77">
        <v>1.6021759622082881</v>
      </c>
      <c r="DF328" s="77">
        <v>0.36068764874241227</v>
      </c>
      <c r="DG328" s="77">
        <v>0</v>
      </c>
      <c r="DH328" s="77">
        <v>0</v>
      </c>
      <c r="DI328" s="77">
        <v>0</v>
      </c>
      <c r="DJ328" s="77">
        <v>8.5601518196051874E-5</v>
      </c>
      <c r="DL328" s="77">
        <v>0</v>
      </c>
      <c r="DM328" s="77">
        <v>3.0875410326914771E-5</v>
      </c>
      <c r="DN328" s="77">
        <v>3.0875410326914771E-5</v>
      </c>
      <c r="DO328" s="77">
        <v>0</v>
      </c>
      <c r="DP328" s="77">
        <v>0</v>
      </c>
      <c r="DQ328" s="77">
        <v>0</v>
      </c>
      <c r="DR328" s="77">
        <v>0</v>
      </c>
      <c r="DS328" s="77">
        <v>0</v>
      </c>
      <c r="DT328" s="77">
        <v>0</v>
      </c>
      <c r="DU328" s="77">
        <v>0</v>
      </c>
      <c r="DV328" s="77">
        <v>0</v>
      </c>
      <c r="DW328" s="77">
        <v>0</v>
      </c>
      <c r="GE328" s="77" t="s">
        <v>425</v>
      </c>
      <c r="GF328" s="77" t="s">
        <v>155</v>
      </c>
      <c r="GG328" s="77" t="s">
        <v>426</v>
      </c>
      <c r="GH328" s="77" t="s">
        <v>439</v>
      </c>
      <c r="GI328" s="77">
        <v>2023</v>
      </c>
      <c r="GJ328" s="77" t="s">
        <v>301</v>
      </c>
      <c r="GK328" s="77">
        <v>3.0714971986151069</v>
      </c>
      <c r="GL328" s="77">
        <v>1086.8999220000001</v>
      </c>
      <c r="GM328" s="77">
        <v>2023</v>
      </c>
      <c r="GN328" s="77" t="s">
        <v>175</v>
      </c>
      <c r="GO328" s="77">
        <v>5.3000000000000005E-2</v>
      </c>
      <c r="GP328" s="77">
        <v>3</v>
      </c>
      <c r="GQ328" s="77">
        <v>0</v>
      </c>
      <c r="GR328" s="77" t="s">
        <v>423</v>
      </c>
      <c r="GS328" s="77">
        <v>0</v>
      </c>
      <c r="GT328" s="77">
        <v>0</v>
      </c>
      <c r="GU328" s="77">
        <v>5.5966209081309407E-2</v>
      </c>
      <c r="GV328" s="248">
        <v>0.1719000544103492</v>
      </c>
      <c r="GW328" s="248">
        <v>5.5966209081309407E-2</v>
      </c>
      <c r="GX328" s="77">
        <v>0.1719000544103492</v>
      </c>
      <c r="GY328" s="77">
        <v>5.5966209081309407E-2</v>
      </c>
      <c r="GZ328" s="77">
        <v>0.1719000544103492</v>
      </c>
    </row>
    <row r="329" spans="45:208" x14ac:dyDescent="0.25">
      <c r="AS329" s="77" t="s">
        <v>927</v>
      </c>
      <c r="AT329" s="77" t="s">
        <v>155</v>
      </c>
      <c r="AU329" s="77" t="s">
        <v>485</v>
      </c>
      <c r="AV329" s="77">
        <v>2021</v>
      </c>
      <c r="AW329" s="77">
        <v>1</v>
      </c>
      <c r="AX329" s="77">
        <v>0</v>
      </c>
      <c r="AY329" s="77">
        <v>0</v>
      </c>
      <c r="AZ329" s="77">
        <v>7.8409603141550831E-3</v>
      </c>
      <c r="BA329" s="77">
        <v>7.8409603141550831E-3</v>
      </c>
      <c r="BB329" s="77">
        <v>0</v>
      </c>
      <c r="BC329" s="77">
        <v>0</v>
      </c>
      <c r="BD329" s="77">
        <v>7.8409603141550831E-3</v>
      </c>
      <c r="BE329" s="77">
        <v>7.8409603141550831E-3</v>
      </c>
      <c r="BF329" s="77">
        <v>0</v>
      </c>
      <c r="BG329" s="77">
        <v>0</v>
      </c>
      <c r="BH329" s="77">
        <v>0</v>
      </c>
      <c r="BI329" s="77">
        <v>0</v>
      </c>
      <c r="BJ329" s="77">
        <v>0</v>
      </c>
      <c r="BK329" s="77">
        <v>0</v>
      </c>
      <c r="BL329" s="77">
        <v>0</v>
      </c>
      <c r="BM329" s="77">
        <v>0</v>
      </c>
      <c r="BN329" s="77">
        <v>7.8409603141550831E-3</v>
      </c>
      <c r="BO329" s="77">
        <v>7.8409603141550831E-3</v>
      </c>
      <c r="BP329" s="77">
        <v>0</v>
      </c>
      <c r="BQ329" s="77">
        <v>0</v>
      </c>
      <c r="BR329" s="77">
        <v>0</v>
      </c>
      <c r="BS329" s="77">
        <v>0</v>
      </c>
      <c r="BT329" s="77">
        <v>0</v>
      </c>
      <c r="BU329" s="77">
        <v>0</v>
      </c>
      <c r="BV329" s="77">
        <v>0</v>
      </c>
      <c r="BW329" s="77">
        <v>0</v>
      </c>
      <c r="BX329" s="77">
        <v>0</v>
      </c>
      <c r="BY329" s="77">
        <v>0</v>
      </c>
      <c r="CT329" s="77" t="s">
        <v>155</v>
      </c>
      <c r="CU329" s="77" t="s">
        <v>430</v>
      </c>
      <c r="CV329" s="77" t="s">
        <v>439</v>
      </c>
      <c r="CW329" s="77">
        <v>2021</v>
      </c>
      <c r="CX329" s="77">
        <v>0</v>
      </c>
      <c r="CY329" s="77">
        <v>0</v>
      </c>
      <c r="CZ329" s="77">
        <v>0</v>
      </c>
      <c r="DA329" s="77">
        <v>0</v>
      </c>
      <c r="DB329" s="77">
        <v>5.2405583313015374</v>
      </c>
      <c r="DC329" s="77">
        <v>0.69641821681222893</v>
      </c>
      <c r="DD329" s="77">
        <v>2.941964152281014</v>
      </c>
      <c r="DE329" s="77">
        <v>1.6021759622082881</v>
      </c>
      <c r="DF329" s="77">
        <v>0.36068764874241227</v>
      </c>
      <c r="DG329" s="77">
        <v>0.36068764874241227</v>
      </c>
      <c r="DH329" s="77">
        <v>0</v>
      </c>
      <c r="DI329" s="77">
        <v>0</v>
      </c>
      <c r="DJ329" s="77">
        <v>8.5601518196051874E-5</v>
      </c>
      <c r="DL329" s="77">
        <v>0</v>
      </c>
      <c r="DM329" s="77">
        <v>3.0875410326914771E-5</v>
      </c>
      <c r="DN329" s="77">
        <v>3.0875410326914771E-5</v>
      </c>
      <c r="DO329" s="77">
        <v>0</v>
      </c>
      <c r="DP329" s="77">
        <v>3.0875410326914771E-5</v>
      </c>
      <c r="DQ329" s="77">
        <v>3.0875410326914771E-5</v>
      </c>
      <c r="DR329" s="77">
        <v>0</v>
      </c>
      <c r="DS329" s="77">
        <v>0</v>
      </c>
      <c r="DT329" s="77">
        <v>0</v>
      </c>
      <c r="DU329" s="77">
        <v>0</v>
      </c>
      <c r="DV329" s="77">
        <v>0</v>
      </c>
      <c r="DW329" s="77">
        <v>0</v>
      </c>
      <c r="GE329" s="77" t="s">
        <v>427</v>
      </c>
      <c r="GF329" s="77" t="s">
        <v>155</v>
      </c>
      <c r="GG329" s="77" t="s">
        <v>426</v>
      </c>
      <c r="GH329" s="77" t="s">
        <v>439</v>
      </c>
      <c r="GI329" s="77">
        <v>2023</v>
      </c>
      <c r="GJ329" s="77" t="s">
        <v>303</v>
      </c>
      <c r="GK329" s="77">
        <v>1.6845772405344499</v>
      </c>
      <c r="GL329" s="77">
        <v>1086.8999220000001</v>
      </c>
      <c r="GM329" s="77">
        <v>2023</v>
      </c>
      <c r="GN329" s="77" t="s">
        <v>175</v>
      </c>
      <c r="GO329" s="77">
        <v>5.3000000000000005E-2</v>
      </c>
      <c r="GP329" s="77">
        <v>3</v>
      </c>
      <c r="GQ329" s="77">
        <v>0</v>
      </c>
      <c r="GR329" s="77" t="s">
        <v>423</v>
      </c>
      <c r="GS329" s="77">
        <v>0</v>
      </c>
      <c r="GT329" s="77">
        <v>0</v>
      </c>
      <c r="GU329" s="77">
        <v>5.5966209081309407E-2</v>
      </c>
      <c r="GV329" s="248">
        <v>9.4279402057366277E-2</v>
      </c>
      <c r="GW329" s="248">
        <v>5.5966209081309407E-2</v>
      </c>
      <c r="GX329" s="77">
        <v>9.4279402057366277E-2</v>
      </c>
      <c r="GY329" s="77">
        <v>5.5966209081309407E-2</v>
      </c>
      <c r="GZ329" s="77">
        <v>9.4279402057366277E-2</v>
      </c>
    </row>
    <row r="330" spans="45:208" x14ac:dyDescent="0.25">
      <c r="AS330" s="77" t="s">
        <v>927</v>
      </c>
      <c r="AT330" s="77" t="s">
        <v>155</v>
      </c>
      <c r="AU330" s="77" t="s">
        <v>485</v>
      </c>
      <c r="AV330" s="77">
        <v>2022</v>
      </c>
      <c r="AW330" s="77">
        <v>0.93457943925233644</v>
      </c>
      <c r="AX330" s="77">
        <v>0</v>
      </c>
      <c r="AY330" s="77">
        <v>0</v>
      </c>
      <c r="AZ330" s="77">
        <v>7.7815295581440394E-3</v>
      </c>
      <c r="BA330" s="77">
        <v>7.7815295581440394E-3</v>
      </c>
      <c r="BB330" s="77">
        <v>0</v>
      </c>
      <c r="BC330" s="77">
        <v>0</v>
      </c>
      <c r="BD330" s="77">
        <v>7.7815295581440394E-3</v>
      </c>
      <c r="BE330" s="77">
        <v>7.7815295581440394E-3</v>
      </c>
      <c r="BF330" s="77">
        <v>0</v>
      </c>
      <c r="BG330" s="77">
        <v>0</v>
      </c>
      <c r="BH330" s="77">
        <v>7.7815295581440394E-3</v>
      </c>
      <c r="BI330" s="77">
        <v>7.7815295581440394E-3</v>
      </c>
      <c r="BJ330" s="77">
        <v>0</v>
      </c>
      <c r="BK330" s="77">
        <v>0</v>
      </c>
      <c r="BL330" s="77">
        <v>0</v>
      </c>
      <c r="BM330" s="77">
        <v>0</v>
      </c>
      <c r="BN330" s="77">
        <v>7.2724575309757377E-3</v>
      </c>
      <c r="BO330" s="77">
        <v>7.2724575309757377E-3</v>
      </c>
      <c r="BP330" s="77">
        <v>7.2724575309757377E-3</v>
      </c>
      <c r="BQ330" s="77">
        <v>0</v>
      </c>
      <c r="BR330" s="77">
        <v>0</v>
      </c>
      <c r="BS330" s="77">
        <v>0</v>
      </c>
      <c r="BT330" s="77">
        <v>0</v>
      </c>
      <c r="BU330" s="77">
        <v>0</v>
      </c>
      <c r="BV330" s="77">
        <v>7.7815295581440394E-3</v>
      </c>
      <c r="BW330" s="77">
        <v>7.2724575309757377E-3</v>
      </c>
      <c r="BX330" s="77">
        <v>7.7815295581440394E-3</v>
      </c>
      <c r="BY330" s="77">
        <v>7.2724575309757377E-3</v>
      </c>
      <c r="CT330" s="77" t="s">
        <v>155</v>
      </c>
      <c r="CU330" s="77" t="s">
        <v>430</v>
      </c>
      <c r="CV330" s="77" t="s">
        <v>439</v>
      </c>
      <c r="CW330" s="77">
        <v>2022</v>
      </c>
      <c r="CX330" s="77">
        <v>0</v>
      </c>
      <c r="CY330" s="77">
        <v>0</v>
      </c>
      <c r="CZ330" s="77">
        <v>0</v>
      </c>
      <c r="DA330" s="77">
        <v>0</v>
      </c>
      <c r="DB330" s="77">
        <v>5.2405583313015374</v>
      </c>
      <c r="DC330" s="77">
        <v>0.69641821681222893</v>
      </c>
      <c r="DD330" s="77">
        <v>2.941964152281014</v>
      </c>
      <c r="DE330" s="77">
        <v>1.6021759622082881</v>
      </c>
      <c r="DF330" s="77">
        <v>0.36068764874241227</v>
      </c>
      <c r="DG330" s="77">
        <v>0.36068764874241227</v>
      </c>
      <c r="DH330" s="77">
        <v>0.36068764874241227</v>
      </c>
      <c r="DI330" s="77">
        <v>0</v>
      </c>
      <c r="DJ330" s="77">
        <v>8.5601518196051874E-5</v>
      </c>
      <c r="DL330" s="77">
        <v>0</v>
      </c>
      <c r="DM330" s="77">
        <v>3.0875410326914771E-5</v>
      </c>
      <c r="DN330" s="77">
        <v>3.0875410326914771E-5</v>
      </c>
      <c r="DO330" s="77">
        <v>0</v>
      </c>
      <c r="DP330" s="77">
        <v>3.0875410326914771E-5</v>
      </c>
      <c r="DQ330" s="77">
        <v>3.0875410326914771E-5</v>
      </c>
      <c r="DR330" s="77">
        <v>0</v>
      </c>
      <c r="DS330" s="77">
        <v>3.0875410326914771E-5</v>
      </c>
      <c r="DT330" s="77">
        <v>3.0875410326914771E-5</v>
      </c>
      <c r="DU330" s="77">
        <v>0</v>
      </c>
      <c r="DV330" s="77">
        <v>0</v>
      </c>
      <c r="DW330" s="77">
        <v>0</v>
      </c>
      <c r="GE330" s="77" t="s">
        <v>422</v>
      </c>
      <c r="GF330" s="77" t="s">
        <v>155</v>
      </c>
      <c r="GG330" s="77" t="s">
        <v>426</v>
      </c>
      <c r="GH330" s="77" t="s">
        <v>439</v>
      </c>
      <c r="GI330" s="77">
        <v>2024</v>
      </c>
      <c r="GJ330" s="77" t="s">
        <v>305</v>
      </c>
      <c r="GK330" s="77">
        <v>0.71896016785821448</v>
      </c>
      <c r="GL330" s="77">
        <v>1086.8999220000001</v>
      </c>
      <c r="GM330" s="77">
        <v>2024</v>
      </c>
      <c r="GN330" s="77" t="s">
        <v>175</v>
      </c>
      <c r="GO330" s="77">
        <v>0.13250000000000001</v>
      </c>
      <c r="GP330" s="77">
        <v>3</v>
      </c>
      <c r="GQ330" s="77">
        <v>0</v>
      </c>
      <c r="GR330" s="77" t="s">
        <v>423</v>
      </c>
      <c r="GS330" s="77">
        <v>0</v>
      </c>
      <c r="GT330" s="77">
        <v>0</v>
      </c>
      <c r="GU330" s="77">
        <v>0</v>
      </c>
      <c r="GV330" s="248">
        <v>0</v>
      </c>
      <c r="GW330" s="248">
        <v>0.1527377521613833</v>
      </c>
      <c r="GX330" s="77">
        <v>0.1098123599322345</v>
      </c>
      <c r="GY330" s="77">
        <v>0.1527377521613833</v>
      </c>
      <c r="GZ330" s="77">
        <v>0.1098123599322345</v>
      </c>
    </row>
    <row r="331" spans="45:208" x14ac:dyDescent="0.25">
      <c r="AS331" s="77" t="s">
        <v>927</v>
      </c>
      <c r="AT331" s="77" t="s">
        <v>155</v>
      </c>
      <c r="AU331" s="77" t="s">
        <v>485</v>
      </c>
      <c r="AV331" s="77">
        <v>2023</v>
      </c>
      <c r="AW331" s="77">
        <v>0.87343872827321156</v>
      </c>
      <c r="AX331" s="77">
        <v>0</v>
      </c>
      <c r="AY331" s="77">
        <v>0</v>
      </c>
      <c r="AZ331" s="77">
        <v>0</v>
      </c>
      <c r="BA331" s="77">
        <v>0</v>
      </c>
      <c r="BB331" s="77">
        <v>0</v>
      </c>
      <c r="BC331" s="77">
        <v>0</v>
      </c>
      <c r="BD331" s="77">
        <v>8.0642615555119434E-3</v>
      </c>
      <c r="BE331" s="77">
        <v>8.0642615555119434E-3</v>
      </c>
      <c r="BF331" s="77">
        <v>0</v>
      </c>
      <c r="BG331" s="77">
        <v>0</v>
      </c>
      <c r="BH331" s="77">
        <v>8.0642615555119434E-3</v>
      </c>
      <c r="BI331" s="77">
        <v>8.0642615555119434E-3</v>
      </c>
      <c r="BJ331" s="77">
        <v>0</v>
      </c>
      <c r="BK331" s="77">
        <v>0</v>
      </c>
      <c r="BL331" s="77">
        <v>8.0642615555119434E-3</v>
      </c>
      <c r="BM331" s="77">
        <v>8.0642615555119434E-3</v>
      </c>
      <c r="BN331" s="77">
        <v>0</v>
      </c>
      <c r="BO331" s="77">
        <v>7.0436383575089023E-3</v>
      </c>
      <c r="BP331" s="77">
        <v>7.0436383575089023E-3</v>
      </c>
      <c r="BQ331" s="77">
        <v>7.0436383575089023E-3</v>
      </c>
      <c r="BR331" s="77">
        <v>0</v>
      </c>
      <c r="BS331" s="77">
        <v>0</v>
      </c>
      <c r="BT331" s="77">
        <v>0</v>
      </c>
      <c r="BU331" s="77">
        <v>0</v>
      </c>
      <c r="BV331" s="77">
        <v>8.0642615555119434E-3</v>
      </c>
      <c r="BW331" s="77">
        <v>7.0436383575089023E-3</v>
      </c>
      <c r="BX331" s="77">
        <v>8.0642615555119434E-3</v>
      </c>
      <c r="BY331" s="77">
        <v>7.0436383575089023E-3</v>
      </c>
      <c r="CT331" s="77" t="s">
        <v>155</v>
      </c>
      <c r="CU331" s="77" t="s">
        <v>430</v>
      </c>
      <c r="CV331" s="77" t="s">
        <v>439</v>
      </c>
      <c r="CW331" s="77">
        <v>2023</v>
      </c>
      <c r="CX331" s="77">
        <v>0</v>
      </c>
      <c r="CY331" s="77">
        <v>0</v>
      </c>
      <c r="CZ331" s="77">
        <v>0</v>
      </c>
      <c r="DA331" s="77">
        <v>0</v>
      </c>
      <c r="DB331" s="77">
        <v>5.4750346070077649</v>
      </c>
      <c r="DC331" s="77">
        <v>0.71896016785820904</v>
      </c>
      <c r="DD331" s="77">
        <v>3.071497198615103</v>
      </c>
      <c r="DE331" s="77">
        <v>1.6845772405344459</v>
      </c>
      <c r="DF331" s="77">
        <v>0</v>
      </c>
      <c r="DG331" s="77">
        <v>0.37599181639994872</v>
      </c>
      <c r="DH331" s="77">
        <v>0.37599181639994872</v>
      </c>
      <c r="DI331" s="77">
        <v>0.37599181639994872</v>
      </c>
      <c r="DJ331" s="77">
        <v>8.5601518196051874E-5</v>
      </c>
      <c r="DL331" s="77">
        <v>0</v>
      </c>
      <c r="DM331" s="77">
        <v>0</v>
      </c>
      <c r="DN331" s="77">
        <v>0</v>
      </c>
      <c r="DO331" s="77">
        <v>0</v>
      </c>
      <c r="DP331" s="77">
        <v>3.2185470313126807E-5</v>
      </c>
      <c r="DQ331" s="77">
        <v>3.2185470313126807E-5</v>
      </c>
      <c r="DR331" s="77">
        <v>0</v>
      </c>
      <c r="DS331" s="77">
        <v>3.2185470313126807E-5</v>
      </c>
      <c r="DT331" s="77">
        <v>3.2185470313126807E-5</v>
      </c>
      <c r="DU331" s="77">
        <v>0</v>
      </c>
      <c r="DV331" s="77">
        <v>3.2185470313126807E-5</v>
      </c>
      <c r="DW331" s="77">
        <v>3.2185470313126807E-5</v>
      </c>
      <c r="GE331" s="77" t="s">
        <v>425</v>
      </c>
      <c r="GF331" s="77" t="s">
        <v>155</v>
      </c>
      <c r="GG331" s="77" t="s">
        <v>426</v>
      </c>
      <c r="GH331" s="77" t="s">
        <v>439</v>
      </c>
      <c r="GI331" s="77">
        <v>2024</v>
      </c>
      <c r="GJ331" s="77" t="s">
        <v>301</v>
      </c>
      <c r="GK331" s="77">
        <v>3.0714971986151069</v>
      </c>
      <c r="GL331" s="77">
        <v>1086.8999220000001</v>
      </c>
      <c r="GM331" s="77">
        <v>2024</v>
      </c>
      <c r="GN331" s="77" t="s">
        <v>175</v>
      </c>
      <c r="GO331" s="77">
        <v>5.3000000000000005E-2</v>
      </c>
      <c r="GP331" s="77">
        <v>3</v>
      </c>
      <c r="GQ331" s="77">
        <v>0</v>
      </c>
      <c r="GR331" s="77" t="s">
        <v>423</v>
      </c>
      <c r="GS331" s="77">
        <v>0</v>
      </c>
      <c r="GT331" s="77">
        <v>0</v>
      </c>
      <c r="GU331" s="77">
        <v>0</v>
      </c>
      <c r="GV331" s="248">
        <v>0</v>
      </c>
      <c r="GW331" s="248">
        <v>5.5966209081309407E-2</v>
      </c>
      <c r="GX331" s="77">
        <v>0.1719000544103492</v>
      </c>
      <c r="GY331" s="77">
        <v>5.5966209081309407E-2</v>
      </c>
      <c r="GZ331" s="77">
        <v>0.1719000544103492</v>
      </c>
    </row>
    <row r="332" spans="45:208" x14ac:dyDescent="0.25">
      <c r="AS332" s="77" t="s">
        <v>927</v>
      </c>
      <c r="AT332" s="77" t="s">
        <v>155</v>
      </c>
      <c r="AU332" s="77" t="s">
        <v>485</v>
      </c>
      <c r="AV332" s="77">
        <v>2024</v>
      </c>
      <c r="AW332" s="77">
        <v>0.81629787689085187</v>
      </c>
      <c r="AX332" s="77">
        <v>0</v>
      </c>
      <c r="AY332" s="77">
        <v>0</v>
      </c>
      <c r="AZ332" s="77">
        <v>0</v>
      </c>
      <c r="BA332" s="77">
        <v>0</v>
      </c>
      <c r="BB332" s="77">
        <v>0</v>
      </c>
      <c r="BC332" s="77">
        <v>0</v>
      </c>
      <c r="BD332" s="77">
        <v>0</v>
      </c>
      <c r="BE332" s="77">
        <v>0</v>
      </c>
      <c r="BF332" s="77">
        <v>0</v>
      </c>
      <c r="BG332" s="77">
        <v>0</v>
      </c>
      <c r="BH332" s="77">
        <v>8.0642615555119434E-3</v>
      </c>
      <c r="BI332" s="77">
        <v>8.0642615555119434E-3</v>
      </c>
      <c r="BJ332" s="77">
        <v>0</v>
      </c>
      <c r="BK332" s="77">
        <v>0</v>
      </c>
      <c r="BL332" s="77">
        <v>8.0642615555119434E-3</v>
      </c>
      <c r="BM332" s="77">
        <v>8.0642615555119434E-3</v>
      </c>
      <c r="BN332" s="77">
        <v>0</v>
      </c>
      <c r="BO332" s="77">
        <v>0</v>
      </c>
      <c r="BP332" s="77">
        <v>6.5828395864569178E-3</v>
      </c>
      <c r="BQ332" s="77">
        <v>6.5828395864569178E-3</v>
      </c>
      <c r="BR332" s="77">
        <v>0</v>
      </c>
      <c r="BS332" s="77">
        <v>0</v>
      </c>
      <c r="BT332" s="77">
        <v>0</v>
      </c>
      <c r="BU332" s="77">
        <v>0</v>
      </c>
      <c r="BV332" s="77">
        <v>8.0642615555119434E-3</v>
      </c>
      <c r="BW332" s="77">
        <v>6.5828395864569178E-3</v>
      </c>
      <c r="BX332" s="77">
        <v>8.0642615555119434E-3</v>
      </c>
      <c r="BY332" s="77">
        <v>6.5828395864569178E-3</v>
      </c>
      <c r="CT332" s="77" t="s">
        <v>155</v>
      </c>
      <c r="CU332" s="77" t="s">
        <v>430</v>
      </c>
      <c r="CV332" s="77" t="s">
        <v>439</v>
      </c>
      <c r="CW332" s="77">
        <v>2024</v>
      </c>
      <c r="CX332" s="77">
        <v>0</v>
      </c>
      <c r="CY332" s="77">
        <v>0</v>
      </c>
      <c r="CZ332" s="77">
        <v>0</v>
      </c>
      <c r="DA332" s="77">
        <v>0</v>
      </c>
      <c r="DB332" s="77">
        <v>5.4750346070077649</v>
      </c>
      <c r="DC332" s="77">
        <v>0.71896016785820904</v>
      </c>
      <c r="DD332" s="77">
        <v>3.071497198615103</v>
      </c>
      <c r="DE332" s="77">
        <v>1.6845772405344459</v>
      </c>
      <c r="DF332" s="77">
        <v>0</v>
      </c>
      <c r="DG332" s="77">
        <v>0</v>
      </c>
      <c r="DH332" s="77">
        <v>0.37599181639994872</v>
      </c>
      <c r="DI332" s="77">
        <v>0.37599181639994872</v>
      </c>
      <c r="DJ332" s="77">
        <v>8.5601518196051874E-5</v>
      </c>
      <c r="DL332" s="77">
        <v>0</v>
      </c>
      <c r="DM332" s="77">
        <v>0</v>
      </c>
      <c r="DN332" s="77">
        <v>0</v>
      </c>
      <c r="DO332" s="77">
        <v>0</v>
      </c>
      <c r="DP332" s="77">
        <v>0</v>
      </c>
      <c r="DQ332" s="77">
        <v>0</v>
      </c>
      <c r="DR332" s="77">
        <v>0</v>
      </c>
      <c r="DS332" s="77">
        <v>3.2185470313126807E-5</v>
      </c>
      <c r="DT332" s="77">
        <v>3.2185470313126807E-5</v>
      </c>
      <c r="DU332" s="77">
        <v>0</v>
      </c>
      <c r="DV332" s="77">
        <v>3.2185470313126807E-5</v>
      </c>
      <c r="DW332" s="77">
        <v>3.2185470313126807E-5</v>
      </c>
      <c r="GE332" s="77" t="s">
        <v>427</v>
      </c>
      <c r="GF332" s="77" t="s">
        <v>155</v>
      </c>
      <c r="GG332" s="77" t="s">
        <v>426</v>
      </c>
      <c r="GH332" s="77" t="s">
        <v>439</v>
      </c>
      <c r="GI332" s="77">
        <v>2024</v>
      </c>
      <c r="GJ332" s="77" t="s">
        <v>303</v>
      </c>
      <c r="GK332" s="77">
        <v>1.6845772405344499</v>
      </c>
      <c r="GL332" s="77">
        <v>1086.8999220000001</v>
      </c>
      <c r="GM332" s="77">
        <v>2024</v>
      </c>
      <c r="GN332" s="77" t="s">
        <v>175</v>
      </c>
      <c r="GO332" s="77">
        <v>5.3000000000000005E-2</v>
      </c>
      <c r="GP332" s="77">
        <v>3</v>
      </c>
      <c r="GQ332" s="77">
        <v>0</v>
      </c>
      <c r="GR332" s="77" t="s">
        <v>423</v>
      </c>
      <c r="GS332" s="77">
        <v>0</v>
      </c>
      <c r="GT332" s="77">
        <v>0</v>
      </c>
      <c r="GU332" s="77">
        <v>0</v>
      </c>
      <c r="GV332" s="248">
        <v>0</v>
      </c>
      <c r="GW332" s="248">
        <v>5.5966209081309407E-2</v>
      </c>
      <c r="GX332" s="77">
        <v>9.4279402057366277E-2</v>
      </c>
      <c r="GY332" s="77">
        <v>5.5966209081309407E-2</v>
      </c>
      <c r="GZ332" s="77">
        <v>9.4279402057366277E-2</v>
      </c>
    </row>
    <row r="333" spans="45:208" x14ac:dyDescent="0.25">
      <c r="AS333" s="77" t="s">
        <v>927</v>
      </c>
      <c r="AT333" s="77" t="s">
        <v>155</v>
      </c>
      <c r="AU333" s="77" t="s">
        <v>485</v>
      </c>
      <c r="AV333" s="77">
        <v>2025</v>
      </c>
      <c r="AW333" s="77">
        <v>0.76289521204752508</v>
      </c>
      <c r="AX333" s="77">
        <v>0</v>
      </c>
      <c r="AY333" s="77">
        <v>0</v>
      </c>
      <c r="AZ333" s="77">
        <v>0</v>
      </c>
      <c r="BA333" s="77">
        <v>0</v>
      </c>
      <c r="BB333" s="77">
        <v>0</v>
      </c>
      <c r="BC333" s="77">
        <v>0</v>
      </c>
      <c r="BD333" s="77">
        <v>0</v>
      </c>
      <c r="BE333" s="77">
        <v>0</v>
      </c>
      <c r="BF333" s="77">
        <v>0</v>
      </c>
      <c r="BG333" s="77">
        <v>0</v>
      </c>
      <c r="BH333" s="77">
        <v>0</v>
      </c>
      <c r="BI333" s="77">
        <v>0</v>
      </c>
      <c r="BJ333" s="77">
        <v>0</v>
      </c>
      <c r="BK333" s="77">
        <v>0</v>
      </c>
      <c r="BL333" s="77">
        <v>8.0642615555119434E-3</v>
      </c>
      <c r="BM333" s="77">
        <v>8.0642615555119434E-3</v>
      </c>
      <c r="BN333" s="77">
        <v>0</v>
      </c>
      <c r="BO333" s="77">
        <v>0</v>
      </c>
      <c r="BP333" s="77">
        <v>0</v>
      </c>
      <c r="BQ333" s="77">
        <v>6.1521865293989886E-3</v>
      </c>
      <c r="BR333" s="77">
        <v>0</v>
      </c>
      <c r="BS333" s="77">
        <v>0</v>
      </c>
      <c r="BT333" s="77">
        <v>0</v>
      </c>
      <c r="BU333" s="77">
        <v>0</v>
      </c>
      <c r="BV333" s="77">
        <v>0</v>
      </c>
      <c r="BW333" s="77">
        <v>0</v>
      </c>
      <c r="BX333" s="77">
        <v>0</v>
      </c>
      <c r="BY333" s="77">
        <v>0</v>
      </c>
      <c r="CT333" s="77" t="s">
        <v>155</v>
      </c>
      <c r="CU333" s="77" t="s">
        <v>430</v>
      </c>
      <c r="CV333" s="77" t="s">
        <v>439</v>
      </c>
      <c r="CW333" s="77">
        <v>2025</v>
      </c>
      <c r="CX333" s="77">
        <v>0</v>
      </c>
      <c r="CY333" s="77">
        <v>0</v>
      </c>
      <c r="CZ333" s="77">
        <v>0</v>
      </c>
      <c r="DA333" s="77">
        <v>0</v>
      </c>
      <c r="DB333" s="77">
        <v>5.4750346070077649</v>
      </c>
      <c r="DC333" s="77">
        <v>0.71896016785820904</v>
      </c>
      <c r="DD333" s="77">
        <v>3.071497198615103</v>
      </c>
      <c r="DE333" s="77">
        <v>1.6845772405344459</v>
      </c>
      <c r="DF333" s="77">
        <v>0</v>
      </c>
      <c r="DG333" s="77">
        <v>0</v>
      </c>
      <c r="DH333" s="77">
        <v>0</v>
      </c>
      <c r="DI333" s="77">
        <v>0.37599181639994872</v>
      </c>
      <c r="DJ333" s="77">
        <v>8.5601518196051874E-5</v>
      </c>
      <c r="DL333" s="77">
        <v>0</v>
      </c>
      <c r="DM333" s="77">
        <v>0</v>
      </c>
      <c r="DN333" s="77">
        <v>0</v>
      </c>
      <c r="DO333" s="77">
        <v>0</v>
      </c>
      <c r="DP333" s="77">
        <v>0</v>
      </c>
      <c r="DQ333" s="77">
        <v>0</v>
      </c>
      <c r="DR333" s="77">
        <v>0</v>
      </c>
      <c r="DS333" s="77">
        <v>0</v>
      </c>
      <c r="DT333" s="77">
        <v>0</v>
      </c>
      <c r="DU333" s="77">
        <v>0</v>
      </c>
      <c r="DV333" s="77">
        <v>3.2185470313126807E-5</v>
      </c>
      <c r="DW333" s="77">
        <v>3.2185470313126807E-5</v>
      </c>
      <c r="GE333" s="77" t="s">
        <v>422</v>
      </c>
      <c r="GF333" s="77" t="s">
        <v>155</v>
      </c>
      <c r="GG333" s="77" t="s">
        <v>426</v>
      </c>
      <c r="GH333" s="77" t="s">
        <v>439</v>
      </c>
      <c r="GI333" s="77">
        <v>2025</v>
      </c>
      <c r="GJ333" s="77" t="s">
        <v>305</v>
      </c>
      <c r="GK333" s="77">
        <v>0.71896016785821448</v>
      </c>
      <c r="GL333" s="77">
        <v>1086.8999220000001</v>
      </c>
      <c r="GM333" s="77">
        <v>2025</v>
      </c>
      <c r="GN333" s="77" t="s">
        <v>175</v>
      </c>
      <c r="GO333" s="77">
        <v>0.13250000000000001</v>
      </c>
      <c r="GP333" s="77">
        <v>3</v>
      </c>
      <c r="GQ333" s="77">
        <v>0</v>
      </c>
      <c r="GR333" s="77" t="s">
        <v>423</v>
      </c>
      <c r="GS333" s="77">
        <v>0</v>
      </c>
      <c r="GT333" s="77">
        <v>0</v>
      </c>
      <c r="GU333" s="77">
        <v>0</v>
      </c>
      <c r="GV333" s="248">
        <v>0</v>
      </c>
      <c r="GW333" s="248">
        <v>0</v>
      </c>
      <c r="GX333" s="77">
        <v>0</v>
      </c>
      <c r="GY333" s="77">
        <v>0.1527377521613833</v>
      </c>
      <c r="GZ333" s="77">
        <v>0.1098123599322345</v>
      </c>
    </row>
    <row r="334" spans="45:208" x14ac:dyDescent="0.25">
      <c r="AS334" s="77" t="s">
        <v>927</v>
      </c>
      <c r="AT334" s="77" t="s">
        <v>155</v>
      </c>
      <c r="AU334" s="77" t="s">
        <v>486</v>
      </c>
      <c r="AV334" s="77">
        <v>2020</v>
      </c>
      <c r="AW334" s="77">
        <v>1</v>
      </c>
      <c r="AX334" s="77">
        <v>0</v>
      </c>
      <c r="AY334" s="77">
        <v>0</v>
      </c>
      <c r="AZ334" s="77">
        <v>1.8908565295120785E-5</v>
      </c>
      <c r="BA334" s="77">
        <v>1.8908565295120785E-5</v>
      </c>
      <c r="BB334" s="77">
        <v>0</v>
      </c>
      <c r="BC334" s="77">
        <v>0</v>
      </c>
      <c r="BD334" s="77">
        <v>0</v>
      </c>
      <c r="BE334" s="77">
        <v>0</v>
      </c>
      <c r="BF334" s="77">
        <v>0</v>
      </c>
      <c r="BG334" s="77">
        <v>0</v>
      </c>
      <c r="BH334" s="77">
        <v>0</v>
      </c>
      <c r="BI334" s="77">
        <v>0</v>
      </c>
      <c r="BJ334" s="77">
        <v>0</v>
      </c>
      <c r="BK334" s="77">
        <v>0</v>
      </c>
      <c r="BL334" s="77">
        <v>0</v>
      </c>
      <c r="BM334" s="77">
        <v>0</v>
      </c>
      <c r="BN334" s="77">
        <v>1.8908565295120785E-5</v>
      </c>
      <c r="BO334" s="77">
        <v>0</v>
      </c>
      <c r="BP334" s="77">
        <v>0</v>
      </c>
      <c r="BQ334" s="77">
        <v>0</v>
      </c>
      <c r="BR334" s="77">
        <v>0</v>
      </c>
      <c r="BS334" s="77">
        <v>0</v>
      </c>
      <c r="BT334" s="77">
        <v>0</v>
      </c>
      <c r="BU334" s="77">
        <v>0</v>
      </c>
      <c r="BV334" s="77">
        <v>0</v>
      </c>
      <c r="BW334" s="77">
        <v>0</v>
      </c>
      <c r="BX334" s="77">
        <v>0</v>
      </c>
      <c r="BY334" s="77">
        <v>0</v>
      </c>
      <c r="CT334" s="77" t="s">
        <v>155</v>
      </c>
      <c r="CU334" s="77" t="s">
        <v>430</v>
      </c>
      <c r="CV334" s="77" t="s">
        <v>446</v>
      </c>
      <c r="CW334" s="77">
        <v>2020</v>
      </c>
      <c r="CX334" s="77">
        <v>0</v>
      </c>
      <c r="CY334" s="77">
        <v>0</v>
      </c>
      <c r="CZ334" s="77">
        <v>0</v>
      </c>
      <c r="DA334" s="77">
        <v>0</v>
      </c>
      <c r="DB334" s="77">
        <v>7.7900575334948485E-2</v>
      </c>
      <c r="DC334" s="77">
        <v>3.6425060683954458E-2</v>
      </c>
      <c r="DD334" s="77">
        <v>1.580872452543251E-3</v>
      </c>
      <c r="DE334" s="77">
        <v>3.9894642198450722E-2</v>
      </c>
      <c r="DF334" s="77">
        <v>7.8847092159216245E-3</v>
      </c>
      <c r="DG334" s="77">
        <v>0</v>
      </c>
      <c r="DH334" s="77">
        <v>0</v>
      </c>
      <c r="DI334" s="77">
        <v>0</v>
      </c>
      <c r="DJ334" s="77">
        <v>1.002629674232036E-2</v>
      </c>
      <c r="DL334" s="77">
        <v>0</v>
      </c>
      <c r="DM334" s="77">
        <v>7.9054434325738303E-5</v>
      </c>
      <c r="DN334" s="77">
        <v>7.9054434325738303E-5</v>
      </c>
      <c r="DO334" s="77">
        <v>0</v>
      </c>
      <c r="DP334" s="77">
        <v>0</v>
      </c>
      <c r="DQ334" s="77">
        <v>0</v>
      </c>
      <c r="DR334" s="77">
        <v>0</v>
      </c>
      <c r="DS334" s="77">
        <v>0</v>
      </c>
      <c r="DT334" s="77">
        <v>0</v>
      </c>
      <c r="DU334" s="77">
        <v>0</v>
      </c>
      <c r="DV334" s="77">
        <v>0</v>
      </c>
      <c r="DW334" s="77">
        <v>0</v>
      </c>
      <c r="GE334" s="77" t="s">
        <v>425</v>
      </c>
      <c r="GF334" s="77" t="s">
        <v>155</v>
      </c>
      <c r="GG334" s="77" t="s">
        <v>426</v>
      </c>
      <c r="GH334" s="77" t="s">
        <v>439</v>
      </c>
      <c r="GI334" s="77">
        <v>2025</v>
      </c>
      <c r="GJ334" s="77" t="s">
        <v>301</v>
      </c>
      <c r="GK334" s="77">
        <v>3.0714971986151069</v>
      </c>
      <c r="GL334" s="77">
        <v>1086.8999220000001</v>
      </c>
      <c r="GM334" s="77">
        <v>2025</v>
      </c>
      <c r="GN334" s="77" t="s">
        <v>175</v>
      </c>
      <c r="GO334" s="77">
        <v>5.3000000000000005E-2</v>
      </c>
      <c r="GP334" s="77">
        <v>3</v>
      </c>
      <c r="GQ334" s="77">
        <v>0</v>
      </c>
      <c r="GR334" s="77" t="s">
        <v>423</v>
      </c>
      <c r="GS334" s="77">
        <v>0</v>
      </c>
      <c r="GT334" s="77">
        <v>0</v>
      </c>
      <c r="GU334" s="77">
        <v>0</v>
      </c>
      <c r="GV334" s="248">
        <v>0</v>
      </c>
      <c r="GW334" s="248">
        <v>0</v>
      </c>
      <c r="GX334" s="77">
        <v>0</v>
      </c>
      <c r="GY334" s="77">
        <v>5.5966209081309407E-2</v>
      </c>
      <c r="GZ334" s="77">
        <v>0.1719000544103492</v>
      </c>
    </row>
    <row r="335" spans="45:208" x14ac:dyDescent="0.25">
      <c r="AS335" s="77" t="s">
        <v>927</v>
      </c>
      <c r="AT335" s="77" t="s">
        <v>155</v>
      </c>
      <c r="AU335" s="77" t="s">
        <v>486</v>
      </c>
      <c r="AV335" s="77">
        <v>2021</v>
      </c>
      <c r="AW335" s="77">
        <v>1</v>
      </c>
      <c r="AX335" s="77">
        <v>0</v>
      </c>
      <c r="AY335" s="77">
        <v>0</v>
      </c>
      <c r="AZ335" s="77">
        <v>1.8908565295120785E-5</v>
      </c>
      <c r="BA335" s="77">
        <v>1.8908565295120785E-5</v>
      </c>
      <c r="BB335" s="77">
        <v>0</v>
      </c>
      <c r="BC335" s="77">
        <v>0</v>
      </c>
      <c r="BD335" s="77">
        <v>1.8908565295120785E-5</v>
      </c>
      <c r="BE335" s="77">
        <v>1.8908565295120785E-5</v>
      </c>
      <c r="BF335" s="77">
        <v>0</v>
      </c>
      <c r="BG335" s="77">
        <v>0</v>
      </c>
      <c r="BH335" s="77">
        <v>0</v>
      </c>
      <c r="BI335" s="77">
        <v>0</v>
      </c>
      <c r="BJ335" s="77">
        <v>0</v>
      </c>
      <c r="BK335" s="77">
        <v>0</v>
      </c>
      <c r="BL335" s="77">
        <v>0</v>
      </c>
      <c r="BM335" s="77">
        <v>0</v>
      </c>
      <c r="BN335" s="77">
        <v>1.8908565295120785E-5</v>
      </c>
      <c r="BO335" s="77">
        <v>1.8908565295120785E-5</v>
      </c>
      <c r="BP335" s="77">
        <v>0</v>
      </c>
      <c r="BQ335" s="77">
        <v>0</v>
      </c>
      <c r="BR335" s="77">
        <v>0</v>
      </c>
      <c r="BS335" s="77">
        <v>0</v>
      </c>
      <c r="BT335" s="77">
        <v>0</v>
      </c>
      <c r="BU335" s="77">
        <v>0</v>
      </c>
      <c r="BV335" s="77">
        <v>0</v>
      </c>
      <c r="BW335" s="77">
        <v>0</v>
      </c>
      <c r="BX335" s="77">
        <v>0</v>
      </c>
      <c r="BY335" s="77">
        <v>0</v>
      </c>
      <c r="CT335" s="77" t="s">
        <v>155</v>
      </c>
      <c r="CU335" s="77" t="s">
        <v>430</v>
      </c>
      <c r="CV335" s="77" t="s">
        <v>446</v>
      </c>
      <c r="CW335" s="77">
        <v>2021</v>
      </c>
      <c r="CX335" s="77">
        <v>0</v>
      </c>
      <c r="CY335" s="77">
        <v>0</v>
      </c>
      <c r="CZ335" s="77">
        <v>0</v>
      </c>
      <c r="DA335" s="77">
        <v>0</v>
      </c>
      <c r="DB335" s="77">
        <v>7.7900575334948485E-2</v>
      </c>
      <c r="DC335" s="77">
        <v>3.6425060683954458E-2</v>
      </c>
      <c r="DD335" s="77">
        <v>1.580872452543251E-3</v>
      </c>
      <c r="DE335" s="77">
        <v>3.9894642198450722E-2</v>
      </c>
      <c r="DF335" s="77">
        <v>7.8847092159216245E-3</v>
      </c>
      <c r="DG335" s="77">
        <v>7.8847092159216245E-3</v>
      </c>
      <c r="DH335" s="77">
        <v>0</v>
      </c>
      <c r="DI335" s="77">
        <v>0</v>
      </c>
      <c r="DJ335" s="77">
        <v>1.002629674232036E-2</v>
      </c>
      <c r="DL335" s="77">
        <v>0</v>
      </c>
      <c r="DM335" s="77">
        <v>7.9054434325738303E-5</v>
      </c>
      <c r="DN335" s="77">
        <v>7.9054434325738303E-5</v>
      </c>
      <c r="DO335" s="77">
        <v>0</v>
      </c>
      <c r="DP335" s="77">
        <v>7.9054434325738303E-5</v>
      </c>
      <c r="DQ335" s="77">
        <v>7.9054434325738303E-5</v>
      </c>
      <c r="DR335" s="77">
        <v>0</v>
      </c>
      <c r="DS335" s="77">
        <v>0</v>
      </c>
      <c r="DT335" s="77">
        <v>0</v>
      </c>
      <c r="DU335" s="77">
        <v>0</v>
      </c>
      <c r="DV335" s="77">
        <v>0</v>
      </c>
      <c r="DW335" s="77">
        <v>0</v>
      </c>
      <c r="GE335" s="77" t="s">
        <v>427</v>
      </c>
      <c r="GF335" s="77" t="s">
        <v>155</v>
      </c>
      <c r="GG335" s="77" t="s">
        <v>426</v>
      </c>
      <c r="GH335" s="77" t="s">
        <v>439</v>
      </c>
      <c r="GI335" s="77">
        <v>2025</v>
      </c>
      <c r="GJ335" s="77" t="s">
        <v>303</v>
      </c>
      <c r="GK335" s="77">
        <v>1.6845772405344499</v>
      </c>
      <c r="GL335" s="77">
        <v>1086.8999220000001</v>
      </c>
      <c r="GM335" s="77">
        <v>2025</v>
      </c>
      <c r="GN335" s="77" t="s">
        <v>175</v>
      </c>
      <c r="GO335" s="77">
        <v>5.3000000000000005E-2</v>
      </c>
      <c r="GP335" s="77">
        <v>3</v>
      </c>
      <c r="GQ335" s="77">
        <v>0</v>
      </c>
      <c r="GR335" s="77" t="s">
        <v>423</v>
      </c>
      <c r="GS335" s="77">
        <v>0</v>
      </c>
      <c r="GT335" s="77">
        <v>0</v>
      </c>
      <c r="GU335" s="77">
        <v>0</v>
      </c>
      <c r="GV335" s="248">
        <v>0</v>
      </c>
      <c r="GW335" s="248">
        <v>0</v>
      </c>
      <c r="GX335" s="77">
        <v>0</v>
      </c>
      <c r="GY335" s="77">
        <v>5.5966209081309407E-2</v>
      </c>
      <c r="GZ335" s="77">
        <v>9.4279402057366277E-2</v>
      </c>
    </row>
    <row r="336" spans="45:208" x14ac:dyDescent="0.25">
      <c r="AS336" s="77" t="s">
        <v>927</v>
      </c>
      <c r="AT336" s="77" t="s">
        <v>155</v>
      </c>
      <c r="AU336" s="77" t="s">
        <v>486</v>
      </c>
      <c r="AV336" s="77">
        <v>2022</v>
      </c>
      <c r="AW336" s="77">
        <v>0.93457943925233644</v>
      </c>
      <c r="AX336" s="77">
        <v>0</v>
      </c>
      <c r="AY336" s="77">
        <v>0</v>
      </c>
      <c r="AZ336" s="77">
        <v>1.8860296391970827E-5</v>
      </c>
      <c r="BA336" s="77">
        <v>1.8860296391970827E-5</v>
      </c>
      <c r="BB336" s="77">
        <v>0</v>
      </c>
      <c r="BC336" s="77">
        <v>0</v>
      </c>
      <c r="BD336" s="77">
        <v>1.8860296391970827E-5</v>
      </c>
      <c r="BE336" s="77">
        <v>1.8860296391970827E-5</v>
      </c>
      <c r="BF336" s="77">
        <v>0</v>
      </c>
      <c r="BG336" s="77">
        <v>0</v>
      </c>
      <c r="BH336" s="77">
        <v>1.8860296391970827E-5</v>
      </c>
      <c r="BI336" s="77">
        <v>1.8860296391970827E-5</v>
      </c>
      <c r="BJ336" s="77">
        <v>0</v>
      </c>
      <c r="BK336" s="77">
        <v>0</v>
      </c>
      <c r="BL336" s="77">
        <v>0</v>
      </c>
      <c r="BM336" s="77">
        <v>0</v>
      </c>
      <c r="BN336" s="77">
        <v>1.7626445226140959E-5</v>
      </c>
      <c r="BO336" s="77">
        <v>1.7626445226140959E-5</v>
      </c>
      <c r="BP336" s="77">
        <v>1.7626445226140959E-5</v>
      </c>
      <c r="BQ336" s="77">
        <v>0</v>
      </c>
      <c r="BR336" s="77">
        <v>0</v>
      </c>
      <c r="BS336" s="77">
        <v>0</v>
      </c>
      <c r="BT336" s="77">
        <v>0</v>
      </c>
      <c r="BU336" s="77">
        <v>0</v>
      </c>
      <c r="BV336" s="77">
        <v>1.8860296391970827E-5</v>
      </c>
      <c r="BW336" s="77">
        <v>1.7626445226140959E-5</v>
      </c>
      <c r="BX336" s="77">
        <v>1.8860296391970827E-5</v>
      </c>
      <c r="BY336" s="77">
        <v>1.7626445226140959E-5</v>
      </c>
      <c r="CT336" s="77" t="s">
        <v>155</v>
      </c>
      <c r="CU336" s="77" t="s">
        <v>430</v>
      </c>
      <c r="CV336" s="77" t="s">
        <v>446</v>
      </c>
      <c r="CW336" s="77">
        <v>2022</v>
      </c>
      <c r="CX336" s="77">
        <v>0</v>
      </c>
      <c r="CY336" s="77">
        <v>0</v>
      </c>
      <c r="CZ336" s="77">
        <v>0</v>
      </c>
      <c r="DA336" s="77">
        <v>0</v>
      </c>
      <c r="DB336" s="77">
        <v>7.7900575334948485E-2</v>
      </c>
      <c r="DC336" s="77">
        <v>3.6425060683954458E-2</v>
      </c>
      <c r="DD336" s="77">
        <v>1.580872452543251E-3</v>
      </c>
      <c r="DE336" s="77">
        <v>3.9894642198450722E-2</v>
      </c>
      <c r="DF336" s="77">
        <v>7.8847092159216245E-3</v>
      </c>
      <c r="DG336" s="77">
        <v>7.8847092159216245E-3</v>
      </c>
      <c r="DH336" s="77">
        <v>7.8847092159216245E-3</v>
      </c>
      <c r="DI336" s="77">
        <v>0</v>
      </c>
      <c r="DJ336" s="77">
        <v>1.002629674232036E-2</v>
      </c>
      <c r="DL336" s="77">
        <v>0</v>
      </c>
      <c r="DM336" s="77">
        <v>7.9054434325738303E-5</v>
      </c>
      <c r="DN336" s="77">
        <v>7.9054434325738303E-5</v>
      </c>
      <c r="DO336" s="77">
        <v>0</v>
      </c>
      <c r="DP336" s="77">
        <v>7.9054434325738303E-5</v>
      </c>
      <c r="DQ336" s="77">
        <v>7.9054434325738303E-5</v>
      </c>
      <c r="DR336" s="77">
        <v>0</v>
      </c>
      <c r="DS336" s="77">
        <v>7.9054434325738303E-5</v>
      </c>
      <c r="DT336" s="77">
        <v>7.9054434325738303E-5</v>
      </c>
      <c r="DU336" s="77">
        <v>0</v>
      </c>
      <c r="DV336" s="77">
        <v>0</v>
      </c>
      <c r="DW336" s="77">
        <v>0</v>
      </c>
      <c r="GE336" s="77" t="s">
        <v>422</v>
      </c>
      <c r="GF336" s="77" t="s">
        <v>155</v>
      </c>
      <c r="GG336" s="77" t="s">
        <v>426</v>
      </c>
      <c r="GH336" s="77" t="s">
        <v>446</v>
      </c>
      <c r="GI336" s="77">
        <v>2021</v>
      </c>
      <c r="GJ336" s="77" t="s">
        <v>305</v>
      </c>
      <c r="GK336" s="77">
        <v>3.6425060683954499E-2</v>
      </c>
      <c r="GL336" s="77">
        <v>1086.8999220000001</v>
      </c>
      <c r="GM336" s="77">
        <v>2021</v>
      </c>
      <c r="GN336" s="77" t="s">
        <v>175</v>
      </c>
      <c r="GO336" s="77">
        <v>0.13250000000000001</v>
      </c>
      <c r="GP336" s="77">
        <v>3</v>
      </c>
      <c r="GQ336" s="77">
        <v>0</v>
      </c>
      <c r="GR336" s="77" t="s">
        <v>423</v>
      </c>
      <c r="GS336" s="77">
        <v>0.1527377521613833</v>
      </c>
      <c r="GT336" s="77">
        <v>5.5634818912091892E-3</v>
      </c>
      <c r="GU336" s="77">
        <v>0.1527377521613833</v>
      </c>
      <c r="GV336" s="248">
        <v>5.5634818912091892E-3</v>
      </c>
      <c r="GW336" s="248">
        <v>0</v>
      </c>
      <c r="GX336" s="77">
        <v>0</v>
      </c>
      <c r="GY336" s="77">
        <v>0</v>
      </c>
      <c r="GZ336" s="77">
        <v>0</v>
      </c>
    </row>
    <row r="337" spans="45:208" x14ac:dyDescent="0.25">
      <c r="AS337" s="77" t="s">
        <v>927</v>
      </c>
      <c r="AT337" s="77" t="s">
        <v>155</v>
      </c>
      <c r="AU337" s="77" t="s">
        <v>486</v>
      </c>
      <c r="AV337" s="77">
        <v>2023</v>
      </c>
      <c r="AW337" s="77">
        <v>0.87343872827321156</v>
      </c>
      <c r="AX337" s="77">
        <v>0</v>
      </c>
      <c r="AY337" s="77">
        <v>0</v>
      </c>
      <c r="AZ337" s="77">
        <v>0</v>
      </c>
      <c r="BA337" s="77">
        <v>0</v>
      </c>
      <c r="BB337" s="77">
        <v>0</v>
      </c>
      <c r="BC337" s="77">
        <v>0</v>
      </c>
      <c r="BD337" s="77">
        <v>1.9513740511926776E-5</v>
      </c>
      <c r="BE337" s="77">
        <v>1.9513740511926776E-5</v>
      </c>
      <c r="BF337" s="77">
        <v>0</v>
      </c>
      <c r="BG337" s="77">
        <v>0</v>
      </c>
      <c r="BH337" s="77">
        <v>1.9513740511926776E-5</v>
      </c>
      <c r="BI337" s="77">
        <v>1.9513740511926776E-5</v>
      </c>
      <c r="BJ337" s="77">
        <v>0</v>
      </c>
      <c r="BK337" s="77">
        <v>0</v>
      </c>
      <c r="BL337" s="77">
        <v>1.9513740511926776E-5</v>
      </c>
      <c r="BM337" s="77">
        <v>1.9513740511926776E-5</v>
      </c>
      <c r="BN337" s="77">
        <v>0</v>
      </c>
      <c r="BO337" s="77">
        <v>1.7044056696590773E-5</v>
      </c>
      <c r="BP337" s="77">
        <v>1.7044056696590773E-5</v>
      </c>
      <c r="BQ337" s="77">
        <v>1.7044056696590773E-5</v>
      </c>
      <c r="BR337" s="77">
        <v>0</v>
      </c>
      <c r="BS337" s="77">
        <v>0</v>
      </c>
      <c r="BT337" s="77">
        <v>0</v>
      </c>
      <c r="BU337" s="77">
        <v>0</v>
      </c>
      <c r="BV337" s="77">
        <v>1.9513740511926776E-5</v>
      </c>
      <c r="BW337" s="77">
        <v>1.7044056696590773E-5</v>
      </c>
      <c r="BX337" s="77">
        <v>1.9513740511926776E-5</v>
      </c>
      <c r="BY337" s="77">
        <v>1.7044056696590773E-5</v>
      </c>
      <c r="CT337" s="77" t="s">
        <v>155</v>
      </c>
      <c r="CU337" s="77" t="s">
        <v>430</v>
      </c>
      <c r="CV337" s="77" t="s">
        <v>446</v>
      </c>
      <c r="CW337" s="77">
        <v>2023</v>
      </c>
      <c r="CX337" s="77">
        <v>0</v>
      </c>
      <c r="CY337" s="77">
        <v>0</v>
      </c>
      <c r="CZ337" s="77">
        <v>0</v>
      </c>
      <c r="DA337" s="77">
        <v>0</v>
      </c>
      <c r="DB337" s="77">
        <v>8.0408269036977176E-2</v>
      </c>
      <c r="DC337" s="77">
        <v>3.7590224611390742E-2</v>
      </c>
      <c r="DD337" s="77">
        <v>1.6314334115687119E-3</v>
      </c>
      <c r="DE337" s="77">
        <v>4.1186611014017729E-2</v>
      </c>
      <c r="DF337" s="77">
        <v>0</v>
      </c>
      <c r="DG337" s="77">
        <v>8.1378100371604957E-3</v>
      </c>
      <c r="DH337" s="77">
        <v>8.1378100371604957E-3</v>
      </c>
      <c r="DI337" s="77">
        <v>8.1378100371604957E-3</v>
      </c>
      <c r="DJ337" s="77">
        <v>1.002629674232036E-2</v>
      </c>
      <c r="DL337" s="77">
        <v>0</v>
      </c>
      <c r="DM337" s="77">
        <v>0</v>
      </c>
      <c r="DN337" s="77">
        <v>0</v>
      </c>
      <c r="DO337" s="77">
        <v>0</v>
      </c>
      <c r="DP337" s="77">
        <v>8.1592098265204202E-5</v>
      </c>
      <c r="DQ337" s="77">
        <v>8.1592098265204202E-5</v>
      </c>
      <c r="DR337" s="77">
        <v>0</v>
      </c>
      <c r="DS337" s="77">
        <v>8.1592098265204202E-5</v>
      </c>
      <c r="DT337" s="77">
        <v>8.1592098265204202E-5</v>
      </c>
      <c r="DU337" s="77">
        <v>0</v>
      </c>
      <c r="DV337" s="77">
        <v>8.1592098265204202E-5</v>
      </c>
      <c r="DW337" s="77">
        <v>8.1592098265204202E-5</v>
      </c>
      <c r="GE337" s="77" t="s">
        <v>425</v>
      </c>
      <c r="GF337" s="77" t="s">
        <v>155</v>
      </c>
      <c r="GG337" s="77" t="s">
        <v>426</v>
      </c>
      <c r="GH337" s="77" t="s">
        <v>446</v>
      </c>
      <c r="GI337" s="77">
        <v>2021</v>
      </c>
      <c r="GJ337" s="77" t="s">
        <v>301</v>
      </c>
      <c r="GK337" s="77">
        <v>1.5808724525432651E-3</v>
      </c>
      <c r="GL337" s="77">
        <v>1086.8999220000001</v>
      </c>
      <c r="GM337" s="77">
        <v>2021</v>
      </c>
      <c r="GN337" s="77" t="s">
        <v>175</v>
      </c>
      <c r="GO337" s="77">
        <v>5.3000000000000005E-2</v>
      </c>
      <c r="GP337" s="77">
        <v>3</v>
      </c>
      <c r="GQ337" s="77">
        <v>0</v>
      </c>
      <c r="GR337" s="77" t="s">
        <v>423</v>
      </c>
      <c r="GS337" s="77">
        <v>5.5966209081309407E-2</v>
      </c>
      <c r="GT337" s="77">
        <v>8.847543820991876E-5</v>
      </c>
      <c r="GU337" s="77">
        <v>5.5966209081309407E-2</v>
      </c>
      <c r="GV337" s="248">
        <v>8.847543820991876E-5</v>
      </c>
      <c r="GW337" s="248">
        <v>0</v>
      </c>
      <c r="GX337" s="77">
        <v>0</v>
      </c>
      <c r="GY337" s="77">
        <v>0</v>
      </c>
      <c r="GZ337" s="77">
        <v>0</v>
      </c>
    </row>
    <row r="338" spans="45:208" x14ac:dyDescent="0.25">
      <c r="AS338" s="77" t="s">
        <v>927</v>
      </c>
      <c r="AT338" s="77" t="s">
        <v>155</v>
      </c>
      <c r="AU338" s="77" t="s">
        <v>486</v>
      </c>
      <c r="AV338" s="77">
        <v>2024</v>
      </c>
      <c r="AW338" s="77">
        <v>0.81629787689085187</v>
      </c>
      <c r="AX338" s="77">
        <v>0</v>
      </c>
      <c r="AY338" s="77">
        <v>0</v>
      </c>
      <c r="AZ338" s="77">
        <v>0</v>
      </c>
      <c r="BA338" s="77">
        <v>0</v>
      </c>
      <c r="BB338" s="77">
        <v>0</v>
      </c>
      <c r="BC338" s="77">
        <v>0</v>
      </c>
      <c r="BD338" s="77">
        <v>0</v>
      </c>
      <c r="BE338" s="77">
        <v>0</v>
      </c>
      <c r="BF338" s="77">
        <v>0</v>
      </c>
      <c r="BG338" s="77">
        <v>0</v>
      </c>
      <c r="BH338" s="77">
        <v>1.9513740511926776E-5</v>
      </c>
      <c r="BI338" s="77">
        <v>1.9513740511926776E-5</v>
      </c>
      <c r="BJ338" s="77">
        <v>0</v>
      </c>
      <c r="BK338" s="77">
        <v>0</v>
      </c>
      <c r="BL338" s="77">
        <v>1.9513740511926776E-5</v>
      </c>
      <c r="BM338" s="77">
        <v>1.9513740511926776E-5</v>
      </c>
      <c r="BN338" s="77">
        <v>0</v>
      </c>
      <c r="BO338" s="77">
        <v>0</v>
      </c>
      <c r="BP338" s="77">
        <v>1.5929024950084831E-5</v>
      </c>
      <c r="BQ338" s="77">
        <v>1.5929024950084831E-5</v>
      </c>
      <c r="BR338" s="77">
        <v>0</v>
      </c>
      <c r="BS338" s="77">
        <v>0</v>
      </c>
      <c r="BT338" s="77">
        <v>0</v>
      </c>
      <c r="BU338" s="77">
        <v>0</v>
      </c>
      <c r="BV338" s="77">
        <v>1.9513740511926776E-5</v>
      </c>
      <c r="BW338" s="77">
        <v>1.5929024950084831E-5</v>
      </c>
      <c r="BX338" s="77">
        <v>1.9513740511926776E-5</v>
      </c>
      <c r="BY338" s="77">
        <v>1.5929024950084831E-5</v>
      </c>
      <c r="CT338" s="77" t="s">
        <v>155</v>
      </c>
      <c r="CU338" s="77" t="s">
        <v>430</v>
      </c>
      <c r="CV338" s="77" t="s">
        <v>446</v>
      </c>
      <c r="CW338" s="77">
        <v>2024</v>
      </c>
      <c r="CX338" s="77">
        <v>0</v>
      </c>
      <c r="CY338" s="77">
        <v>0</v>
      </c>
      <c r="CZ338" s="77">
        <v>0</v>
      </c>
      <c r="DA338" s="77">
        <v>0</v>
      </c>
      <c r="DB338" s="77">
        <v>8.0408269036977176E-2</v>
      </c>
      <c r="DC338" s="77">
        <v>3.7590224611390742E-2</v>
      </c>
      <c r="DD338" s="77">
        <v>1.6314334115687119E-3</v>
      </c>
      <c r="DE338" s="77">
        <v>4.1186611014017729E-2</v>
      </c>
      <c r="DF338" s="77">
        <v>0</v>
      </c>
      <c r="DG338" s="77">
        <v>0</v>
      </c>
      <c r="DH338" s="77">
        <v>8.1378100371604957E-3</v>
      </c>
      <c r="DI338" s="77">
        <v>8.1378100371604957E-3</v>
      </c>
      <c r="DJ338" s="77">
        <v>1.002629674232036E-2</v>
      </c>
      <c r="DL338" s="77">
        <v>0</v>
      </c>
      <c r="DM338" s="77">
        <v>0</v>
      </c>
      <c r="DN338" s="77">
        <v>0</v>
      </c>
      <c r="DO338" s="77">
        <v>0</v>
      </c>
      <c r="DP338" s="77">
        <v>0</v>
      </c>
      <c r="DQ338" s="77">
        <v>0</v>
      </c>
      <c r="DR338" s="77">
        <v>0</v>
      </c>
      <c r="DS338" s="77">
        <v>8.1592098265204202E-5</v>
      </c>
      <c r="DT338" s="77">
        <v>8.1592098265204202E-5</v>
      </c>
      <c r="DU338" s="77">
        <v>0</v>
      </c>
      <c r="DV338" s="77">
        <v>8.1592098265204202E-5</v>
      </c>
      <c r="DW338" s="77">
        <v>8.1592098265204202E-5</v>
      </c>
      <c r="GE338" s="77" t="s">
        <v>427</v>
      </c>
      <c r="GF338" s="77" t="s">
        <v>155</v>
      </c>
      <c r="GG338" s="77" t="s">
        <v>426</v>
      </c>
      <c r="GH338" s="77" t="s">
        <v>446</v>
      </c>
      <c r="GI338" s="77">
        <v>2021</v>
      </c>
      <c r="GJ338" s="77" t="s">
        <v>303</v>
      </c>
      <c r="GK338" s="77">
        <v>3.9894642198450743E-2</v>
      </c>
      <c r="GL338" s="77">
        <v>1086.8999220000001</v>
      </c>
      <c r="GM338" s="77">
        <v>2021</v>
      </c>
      <c r="GN338" s="77" t="s">
        <v>175</v>
      </c>
      <c r="GO338" s="77">
        <v>5.3000000000000005E-2</v>
      </c>
      <c r="GP338" s="77">
        <v>3</v>
      </c>
      <c r="GQ338" s="77">
        <v>0</v>
      </c>
      <c r="GR338" s="77" t="s">
        <v>423</v>
      </c>
      <c r="GS338" s="77">
        <v>5.5966209081309407E-2</v>
      </c>
      <c r="GT338" s="77">
        <v>2.2327518865025236E-3</v>
      </c>
      <c r="GU338" s="77">
        <v>5.5966209081309407E-2</v>
      </c>
      <c r="GV338" s="248">
        <v>2.2327518865025236E-3</v>
      </c>
      <c r="GW338" s="248">
        <v>0</v>
      </c>
      <c r="GX338" s="77">
        <v>0</v>
      </c>
      <c r="GY338" s="77">
        <v>0</v>
      </c>
      <c r="GZ338" s="77">
        <v>0</v>
      </c>
    </row>
    <row r="339" spans="45:208" x14ac:dyDescent="0.25">
      <c r="AS339" s="77" t="s">
        <v>927</v>
      </c>
      <c r="AT339" s="77" t="s">
        <v>155</v>
      </c>
      <c r="AU339" s="77" t="s">
        <v>486</v>
      </c>
      <c r="AV339" s="77">
        <v>2025</v>
      </c>
      <c r="AW339" s="77">
        <v>0.76289521204752508</v>
      </c>
      <c r="AX339" s="77">
        <v>0</v>
      </c>
      <c r="AY339" s="77">
        <v>0</v>
      </c>
      <c r="AZ339" s="77">
        <v>0</v>
      </c>
      <c r="BA339" s="77">
        <v>0</v>
      </c>
      <c r="BB339" s="77">
        <v>0</v>
      </c>
      <c r="BC339" s="77">
        <v>0</v>
      </c>
      <c r="BD339" s="77">
        <v>0</v>
      </c>
      <c r="BE339" s="77">
        <v>0</v>
      </c>
      <c r="BF339" s="77">
        <v>0</v>
      </c>
      <c r="BG339" s="77">
        <v>0</v>
      </c>
      <c r="BH339" s="77">
        <v>0</v>
      </c>
      <c r="BI339" s="77">
        <v>0</v>
      </c>
      <c r="BJ339" s="77">
        <v>0</v>
      </c>
      <c r="BK339" s="77">
        <v>0</v>
      </c>
      <c r="BL339" s="77">
        <v>1.9513740511926776E-5</v>
      </c>
      <c r="BM339" s="77">
        <v>1.9513740511926776E-5</v>
      </c>
      <c r="BN339" s="77">
        <v>0</v>
      </c>
      <c r="BO339" s="77">
        <v>0</v>
      </c>
      <c r="BP339" s="77">
        <v>0</v>
      </c>
      <c r="BQ339" s="77">
        <v>1.4886939205686759E-5</v>
      </c>
      <c r="BR339" s="77">
        <v>0</v>
      </c>
      <c r="BS339" s="77">
        <v>0</v>
      </c>
      <c r="BT339" s="77">
        <v>0</v>
      </c>
      <c r="BU339" s="77">
        <v>0</v>
      </c>
      <c r="BV339" s="77">
        <v>0</v>
      </c>
      <c r="BW339" s="77">
        <v>0</v>
      </c>
      <c r="BX339" s="77">
        <v>0</v>
      </c>
      <c r="BY339" s="77">
        <v>0</v>
      </c>
      <c r="CT339" s="77" t="s">
        <v>155</v>
      </c>
      <c r="CU339" s="77" t="s">
        <v>430</v>
      </c>
      <c r="CV339" s="77" t="s">
        <v>446</v>
      </c>
      <c r="CW339" s="77">
        <v>2025</v>
      </c>
      <c r="CX339" s="77">
        <v>0</v>
      </c>
      <c r="CY339" s="77">
        <v>0</v>
      </c>
      <c r="CZ339" s="77">
        <v>0</v>
      </c>
      <c r="DA339" s="77">
        <v>0</v>
      </c>
      <c r="DB339" s="77">
        <v>8.0408269036977176E-2</v>
      </c>
      <c r="DC339" s="77">
        <v>3.7590224611390742E-2</v>
      </c>
      <c r="DD339" s="77">
        <v>1.6314334115687119E-3</v>
      </c>
      <c r="DE339" s="77">
        <v>4.1186611014017729E-2</v>
      </c>
      <c r="DF339" s="77">
        <v>0</v>
      </c>
      <c r="DG339" s="77">
        <v>0</v>
      </c>
      <c r="DH339" s="77">
        <v>0</v>
      </c>
      <c r="DI339" s="77">
        <v>8.1378100371604957E-3</v>
      </c>
      <c r="DJ339" s="77">
        <v>1.002629674232036E-2</v>
      </c>
      <c r="DL339" s="77">
        <v>0</v>
      </c>
      <c r="DM339" s="77">
        <v>0</v>
      </c>
      <c r="DN339" s="77">
        <v>0</v>
      </c>
      <c r="DO339" s="77">
        <v>0</v>
      </c>
      <c r="DP339" s="77">
        <v>0</v>
      </c>
      <c r="DQ339" s="77">
        <v>0</v>
      </c>
      <c r="DR339" s="77">
        <v>0</v>
      </c>
      <c r="DS339" s="77">
        <v>0</v>
      </c>
      <c r="DT339" s="77">
        <v>0</v>
      </c>
      <c r="DU339" s="77">
        <v>0</v>
      </c>
      <c r="DV339" s="77">
        <v>8.1592098265204202E-5</v>
      </c>
      <c r="DW339" s="77">
        <v>8.1592098265204202E-5</v>
      </c>
      <c r="GE339" s="77" t="s">
        <v>422</v>
      </c>
      <c r="GF339" s="77" t="s">
        <v>155</v>
      </c>
      <c r="GG339" s="77" t="s">
        <v>426</v>
      </c>
      <c r="GH339" s="77" t="s">
        <v>446</v>
      </c>
      <c r="GI339" s="77">
        <v>2022</v>
      </c>
      <c r="GJ339" s="77" t="s">
        <v>305</v>
      </c>
      <c r="GK339" s="77">
        <v>3.6425060683954499E-2</v>
      </c>
      <c r="GL339" s="77">
        <v>1086.8999220000001</v>
      </c>
      <c r="GM339" s="77">
        <v>2022</v>
      </c>
      <c r="GN339" s="77" t="s">
        <v>175</v>
      </c>
      <c r="GO339" s="77">
        <v>0.13250000000000001</v>
      </c>
      <c r="GP339" s="77">
        <v>3</v>
      </c>
      <c r="GQ339" s="77">
        <v>0</v>
      </c>
      <c r="GR339" s="77" t="s">
        <v>423</v>
      </c>
      <c r="GS339" s="77">
        <v>0.1527377521613833</v>
      </c>
      <c r="GT339" s="77">
        <v>5.5634818912091892E-3</v>
      </c>
      <c r="GU339" s="77">
        <v>0.1527377521613833</v>
      </c>
      <c r="GV339" s="248">
        <v>5.5634818912091892E-3</v>
      </c>
      <c r="GW339" s="248">
        <v>0.1527377521613833</v>
      </c>
      <c r="GX339" s="77">
        <v>5.5634818912091892E-3</v>
      </c>
      <c r="GY339" s="77">
        <v>0</v>
      </c>
      <c r="GZ339" s="77">
        <v>0</v>
      </c>
    </row>
    <row r="340" spans="45:208" x14ac:dyDescent="0.25">
      <c r="AS340" s="77" t="s">
        <v>927</v>
      </c>
      <c r="AT340" s="77" t="s">
        <v>155</v>
      </c>
      <c r="AU340" s="77" t="s">
        <v>487</v>
      </c>
      <c r="AV340" s="77">
        <v>2020</v>
      </c>
      <c r="AW340" s="77">
        <v>1</v>
      </c>
      <c r="AX340" s="77">
        <v>0</v>
      </c>
      <c r="AY340" s="77">
        <v>0</v>
      </c>
      <c r="AZ340" s="77">
        <v>0.8158228152210889</v>
      </c>
      <c r="BA340" s="77">
        <v>0.8158228152210889</v>
      </c>
      <c r="BB340" s="77">
        <v>0</v>
      </c>
      <c r="BC340" s="77">
        <v>0</v>
      </c>
      <c r="BD340" s="77">
        <v>0</v>
      </c>
      <c r="BE340" s="77">
        <v>0</v>
      </c>
      <c r="BF340" s="77">
        <v>0</v>
      </c>
      <c r="BG340" s="77">
        <v>0</v>
      </c>
      <c r="BH340" s="77">
        <v>0</v>
      </c>
      <c r="BI340" s="77">
        <v>0</v>
      </c>
      <c r="BJ340" s="77">
        <v>0</v>
      </c>
      <c r="BK340" s="77">
        <v>0</v>
      </c>
      <c r="BL340" s="77">
        <v>0</v>
      </c>
      <c r="BM340" s="77">
        <v>0</v>
      </c>
      <c r="BN340" s="77">
        <v>0.8158228152210889</v>
      </c>
      <c r="BO340" s="77">
        <v>0</v>
      </c>
      <c r="BP340" s="77">
        <v>0</v>
      </c>
      <c r="BQ340" s="77">
        <v>0</v>
      </c>
      <c r="BR340" s="77">
        <v>0</v>
      </c>
      <c r="BS340" s="77">
        <v>0</v>
      </c>
      <c r="BT340" s="77">
        <v>0</v>
      </c>
      <c r="BU340" s="77">
        <v>0</v>
      </c>
      <c r="BV340" s="77">
        <v>0</v>
      </c>
      <c r="BW340" s="77">
        <v>0</v>
      </c>
      <c r="BX340" s="77">
        <v>0</v>
      </c>
      <c r="BY340" s="77">
        <v>0</v>
      </c>
      <c r="CT340" s="77" t="s">
        <v>155</v>
      </c>
      <c r="CU340" s="77" t="s">
        <v>430</v>
      </c>
      <c r="CV340" s="77" t="s">
        <v>453</v>
      </c>
      <c r="CW340" s="77">
        <v>2020</v>
      </c>
      <c r="CX340" s="77">
        <v>0</v>
      </c>
      <c r="CY340" s="77">
        <v>0</v>
      </c>
      <c r="CZ340" s="77">
        <v>0</v>
      </c>
      <c r="DA340" s="77">
        <v>0</v>
      </c>
      <c r="DB340" s="77">
        <v>14146.13064133252</v>
      </c>
      <c r="DC340" s="77">
        <v>222.2294216278305</v>
      </c>
      <c r="DD340" s="77">
        <v>8585.7228092479436</v>
      </c>
      <c r="DE340" s="77">
        <v>5338.1784104567441</v>
      </c>
      <c r="DF340" s="77">
        <v>813.2107892130507</v>
      </c>
      <c r="DG340" s="77">
        <v>0</v>
      </c>
      <c r="DH340" s="77">
        <v>0</v>
      </c>
      <c r="DI340" s="77">
        <v>0</v>
      </c>
      <c r="DJ340" s="77">
        <v>1.4099581266072199E-4</v>
      </c>
      <c r="DL340" s="77">
        <v>0</v>
      </c>
      <c r="DM340" s="77">
        <v>0.11465931608956118</v>
      </c>
      <c r="DN340" s="77">
        <v>0.11465931608956118</v>
      </c>
      <c r="DO340" s="77">
        <v>0</v>
      </c>
      <c r="DP340" s="77">
        <v>0</v>
      </c>
      <c r="DQ340" s="77">
        <v>0</v>
      </c>
      <c r="DR340" s="77">
        <v>0</v>
      </c>
      <c r="DS340" s="77">
        <v>0</v>
      </c>
      <c r="DT340" s="77">
        <v>0</v>
      </c>
      <c r="DU340" s="77">
        <v>0</v>
      </c>
      <c r="DV340" s="77">
        <v>0</v>
      </c>
      <c r="DW340" s="77">
        <v>0</v>
      </c>
      <c r="GE340" s="77" t="s">
        <v>425</v>
      </c>
      <c r="GF340" s="77" t="s">
        <v>155</v>
      </c>
      <c r="GG340" s="77" t="s">
        <v>426</v>
      </c>
      <c r="GH340" s="77" t="s">
        <v>446</v>
      </c>
      <c r="GI340" s="77">
        <v>2022</v>
      </c>
      <c r="GJ340" s="77" t="s">
        <v>301</v>
      </c>
      <c r="GK340" s="77">
        <v>1.5808724525432651E-3</v>
      </c>
      <c r="GL340" s="77">
        <v>1086.8999220000001</v>
      </c>
      <c r="GM340" s="77">
        <v>2022</v>
      </c>
      <c r="GN340" s="77" t="s">
        <v>175</v>
      </c>
      <c r="GO340" s="77">
        <v>5.3000000000000005E-2</v>
      </c>
      <c r="GP340" s="77">
        <v>3</v>
      </c>
      <c r="GQ340" s="77">
        <v>0</v>
      </c>
      <c r="GR340" s="77" t="s">
        <v>423</v>
      </c>
      <c r="GS340" s="77">
        <v>5.5966209081309407E-2</v>
      </c>
      <c r="GT340" s="77">
        <v>8.847543820991876E-5</v>
      </c>
      <c r="GU340" s="77">
        <v>5.5966209081309407E-2</v>
      </c>
      <c r="GV340" s="248">
        <v>8.847543820991876E-5</v>
      </c>
      <c r="GW340" s="248">
        <v>5.5966209081309407E-2</v>
      </c>
      <c r="GX340" s="77">
        <v>8.847543820991876E-5</v>
      </c>
      <c r="GY340" s="77">
        <v>0</v>
      </c>
      <c r="GZ340" s="77">
        <v>0</v>
      </c>
    </row>
    <row r="341" spans="45:208" x14ac:dyDescent="0.25">
      <c r="AS341" s="77" t="s">
        <v>927</v>
      </c>
      <c r="AT341" s="77" t="s">
        <v>155</v>
      </c>
      <c r="AU341" s="77" t="s">
        <v>487</v>
      </c>
      <c r="AV341" s="77">
        <v>2021</v>
      </c>
      <c r="AW341" s="77">
        <v>1</v>
      </c>
      <c r="AX341" s="77">
        <v>0</v>
      </c>
      <c r="AY341" s="77">
        <v>0</v>
      </c>
      <c r="AZ341" s="77">
        <v>0.8158228152210889</v>
      </c>
      <c r="BA341" s="77">
        <v>0.8158228152210889</v>
      </c>
      <c r="BB341" s="77">
        <v>0</v>
      </c>
      <c r="BC341" s="77">
        <v>0</v>
      </c>
      <c r="BD341" s="77">
        <v>0.8158228152210889</v>
      </c>
      <c r="BE341" s="77">
        <v>0.8158228152210889</v>
      </c>
      <c r="BF341" s="77">
        <v>0</v>
      </c>
      <c r="BG341" s="77">
        <v>0</v>
      </c>
      <c r="BH341" s="77">
        <v>0</v>
      </c>
      <c r="BI341" s="77">
        <v>0</v>
      </c>
      <c r="BJ341" s="77">
        <v>0</v>
      </c>
      <c r="BK341" s="77">
        <v>0</v>
      </c>
      <c r="BL341" s="77">
        <v>0</v>
      </c>
      <c r="BM341" s="77">
        <v>0</v>
      </c>
      <c r="BN341" s="77">
        <v>0.8158228152210889</v>
      </c>
      <c r="BO341" s="77">
        <v>0.8158228152210889</v>
      </c>
      <c r="BP341" s="77">
        <v>0</v>
      </c>
      <c r="BQ341" s="77">
        <v>0</v>
      </c>
      <c r="BR341" s="77">
        <v>0</v>
      </c>
      <c r="BS341" s="77">
        <v>0</v>
      </c>
      <c r="BT341" s="77">
        <v>0</v>
      </c>
      <c r="BU341" s="77">
        <v>0</v>
      </c>
      <c r="BV341" s="77">
        <v>0</v>
      </c>
      <c r="BW341" s="77">
        <v>0</v>
      </c>
      <c r="BX341" s="77">
        <v>0</v>
      </c>
      <c r="BY341" s="77">
        <v>0</v>
      </c>
      <c r="CT341" s="77" t="s">
        <v>155</v>
      </c>
      <c r="CU341" s="77" t="s">
        <v>430</v>
      </c>
      <c r="CV341" s="77" t="s">
        <v>453</v>
      </c>
      <c r="CW341" s="77">
        <v>2021</v>
      </c>
      <c r="CX341" s="77">
        <v>0</v>
      </c>
      <c r="CY341" s="77">
        <v>0</v>
      </c>
      <c r="CZ341" s="77">
        <v>0</v>
      </c>
      <c r="DA341" s="77">
        <v>0</v>
      </c>
      <c r="DB341" s="77">
        <v>14146.13064133252</v>
      </c>
      <c r="DC341" s="77">
        <v>222.2294216278305</v>
      </c>
      <c r="DD341" s="77">
        <v>8585.7228092479436</v>
      </c>
      <c r="DE341" s="77">
        <v>5338.1784104567441</v>
      </c>
      <c r="DF341" s="77">
        <v>813.2107892130507</v>
      </c>
      <c r="DG341" s="77">
        <v>813.2107892130507</v>
      </c>
      <c r="DH341" s="77">
        <v>0</v>
      </c>
      <c r="DI341" s="77">
        <v>0</v>
      </c>
      <c r="DJ341" s="77">
        <v>1.4099581266072199E-4</v>
      </c>
      <c r="DL341" s="77">
        <v>0</v>
      </c>
      <c r="DM341" s="77">
        <v>0.11465931608956118</v>
      </c>
      <c r="DN341" s="77">
        <v>0.11465931608956118</v>
      </c>
      <c r="DO341" s="77">
        <v>0</v>
      </c>
      <c r="DP341" s="77">
        <v>0.11465931608956118</v>
      </c>
      <c r="DQ341" s="77">
        <v>0.11465931608956118</v>
      </c>
      <c r="DR341" s="77">
        <v>0</v>
      </c>
      <c r="DS341" s="77">
        <v>0</v>
      </c>
      <c r="DT341" s="77">
        <v>0</v>
      </c>
      <c r="DU341" s="77">
        <v>0</v>
      </c>
      <c r="DV341" s="77">
        <v>0</v>
      </c>
      <c r="DW341" s="77">
        <v>0</v>
      </c>
      <c r="GE341" s="77" t="s">
        <v>427</v>
      </c>
      <c r="GF341" s="77" t="s">
        <v>155</v>
      </c>
      <c r="GG341" s="77" t="s">
        <v>426</v>
      </c>
      <c r="GH341" s="77" t="s">
        <v>446</v>
      </c>
      <c r="GI341" s="77">
        <v>2022</v>
      </c>
      <c r="GJ341" s="77" t="s">
        <v>303</v>
      </c>
      <c r="GK341" s="77">
        <v>3.9894642198450743E-2</v>
      </c>
      <c r="GL341" s="77">
        <v>1086.8999220000001</v>
      </c>
      <c r="GM341" s="77">
        <v>2022</v>
      </c>
      <c r="GN341" s="77" t="s">
        <v>175</v>
      </c>
      <c r="GO341" s="77">
        <v>5.3000000000000005E-2</v>
      </c>
      <c r="GP341" s="77">
        <v>3</v>
      </c>
      <c r="GQ341" s="77">
        <v>0</v>
      </c>
      <c r="GR341" s="77" t="s">
        <v>423</v>
      </c>
      <c r="GS341" s="77">
        <v>5.5966209081309407E-2</v>
      </c>
      <c r="GT341" s="77">
        <v>2.2327518865025236E-3</v>
      </c>
      <c r="GU341" s="77">
        <v>5.5966209081309407E-2</v>
      </c>
      <c r="GV341" s="248">
        <v>2.2327518865025236E-3</v>
      </c>
      <c r="GW341" s="248">
        <v>5.5966209081309407E-2</v>
      </c>
      <c r="GX341" s="77">
        <v>2.2327518865025236E-3</v>
      </c>
      <c r="GY341" s="77">
        <v>0</v>
      </c>
      <c r="GZ341" s="77">
        <v>0</v>
      </c>
    </row>
    <row r="342" spans="45:208" x14ac:dyDescent="0.25">
      <c r="AS342" s="77" t="s">
        <v>927</v>
      </c>
      <c r="AT342" s="77" t="s">
        <v>155</v>
      </c>
      <c r="AU342" s="77" t="s">
        <v>487</v>
      </c>
      <c r="AV342" s="77">
        <v>2022</v>
      </c>
      <c r="AW342" s="77">
        <v>0.93457943925233644</v>
      </c>
      <c r="AX342" s="77">
        <v>0</v>
      </c>
      <c r="AY342" s="77">
        <v>0</v>
      </c>
      <c r="AZ342" s="77">
        <v>0.8158228152210889</v>
      </c>
      <c r="BA342" s="77">
        <v>0.8158228152210889</v>
      </c>
      <c r="BB342" s="77">
        <v>0</v>
      </c>
      <c r="BC342" s="77">
        <v>0</v>
      </c>
      <c r="BD342" s="77">
        <v>0.8158228152210889</v>
      </c>
      <c r="BE342" s="77">
        <v>0.8158228152210889</v>
      </c>
      <c r="BF342" s="77">
        <v>0</v>
      </c>
      <c r="BG342" s="77">
        <v>0</v>
      </c>
      <c r="BH342" s="77">
        <v>0.8158228152210889</v>
      </c>
      <c r="BI342" s="77">
        <v>0.8158228152210889</v>
      </c>
      <c r="BJ342" s="77">
        <v>0</v>
      </c>
      <c r="BK342" s="77">
        <v>0</v>
      </c>
      <c r="BL342" s="77">
        <v>0</v>
      </c>
      <c r="BM342" s="77">
        <v>0</v>
      </c>
      <c r="BN342" s="77">
        <v>0.76245122917858776</v>
      </c>
      <c r="BO342" s="77">
        <v>0.76245122917858776</v>
      </c>
      <c r="BP342" s="77">
        <v>0.76245122917858776</v>
      </c>
      <c r="BQ342" s="77">
        <v>0</v>
      </c>
      <c r="BR342" s="77">
        <v>0</v>
      </c>
      <c r="BS342" s="77">
        <v>0</v>
      </c>
      <c r="BT342" s="77">
        <v>0</v>
      </c>
      <c r="BU342" s="77">
        <v>0</v>
      </c>
      <c r="BV342" s="77">
        <v>0.8158228152210889</v>
      </c>
      <c r="BW342" s="77">
        <v>0.76245122917858776</v>
      </c>
      <c r="BX342" s="77">
        <v>0.8158228152210889</v>
      </c>
      <c r="BY342" s="77">
        <v>0.76245122917858776</v>
      </c>
      <c r="CT342" s="77" t="s">
        <v>155</v>
      </c>
      <c r="CU342" s="77" t="s">
        <v>430</v>
      </c>
      <c r="CV342" s="77" t="s">
        <v>453</v>
      </c>
      <c r="CW342" s="77">
        <v>2022</v>
      </c>
      <c r="CX342" s="77">
        <v>0</v>
      </c>
      <c r="CY342" s="77">
        <v>0</v>
      </c>
      <c r="CZ342" s="77">
        <v>0</v>
      </c>
      <c r="DA342" s="77">
        <v>0</v>
      </c>
      <c r="DB342" s="77">
        <v>14146.13064133252</v>
      </c>
      <c r="DC342" s="77">
        <v>222.2294216278305</v>
      </c>
      <c r="DD342" s="77">
        <v>8585.7228092479436</v>
      </c>
      <c r="DE342" s="77">
        <v>5338.1784104567441</v>
      </c>
      <c r="DF342" s="77">
        <v>813.2107892130507</v>
      </c>
      <c r="DG342" s="77">
        <v>813.2107892130507</v>
      </c>
      <c r="DH342" s="77">
        <v>813.2107892130507</v>
      </c>
      <c r="DI342" s="77">
        <v>0</v>
      </c>
      <c r="DJ342" s="77">
        <v>1.4099581266072199E-4</v>
      </c>
      <c r="DL342" s="77">
        <v>0</v>
      </c>
      <c r="DM342" s="77">
        <v>0.11465931608956118</v>
      </c>
      <c r="DN342" s="77">
        <v>0.11465931608956118</v>
      </c>
      <c r="DO342" s="77">
        <v>0</v>
      </c>
      <c r="DP342" s="77">
        <v>0.11465931608956118</v>
      </c>
      <c r="DQ342" s="77">
        <v>0.11465931608956118</v>
      </c>
      <c r="DR342" s="77">
        <v>0</v>
      </c>
      <c r="DS342" s="77">
        <v>0.11465931608956118</v>
      </c>
      <c r="DT342" s="77">
        <v>0.11465931608956118</v>
      </c>
      <c r="DU342" s="77">
        <v>0</v>
      </c>
      <c r="DV342" s="77">
        <v>0</v>
      </c>
      <c r="DW342" s="77">
        <v>0</v>
      </c>
      <c r="GE342" s="77" t="s">
        <v>422</v>
      </c>
      <c r="GF342" s="77" t="s">
        <v>155</v>
      </c>
      <c r="GG342" s="77" t="s">
        <v>426</v>
      </c>
      <c r="GH342" s="77" t="s">
        <v>446</v>
      </c>
      <c r="GI342" s="77">
        <v>2023</v>
      </c>
      <c r="GJ342" s="77" t="s">
        <v>305</v>
      </c>
      <c r="GK342" s="77">
        <v>3.7590224611390763E-2</v>
      </c>
      <c r="GL342" s="77">
        <v>1086.8999220000001</v>
      </c>
      <c r="GM342" s="77">
        <v>2023</v>
      </c>
      <c r="GN342" s="77" t="s">
        <v>175</v>
      </c>
      <c r="GO342" s="77">
        <v>0.13250000000000001</v>
      </c>
      <c r="GP342" s="77">
        <v>3</v>
      </c>
      <c r="GQ342" s="77">
        <v>0</v>
      </c>
      <c r="GR342" s="77" t="s">
        <v>423</v>
      </c>
      <c r="GS342" s="77">
        <v>0</v>
      </c>
      <c r="GT342" s="77">
        <v>0</v>
      </c>
      <c r="GU342" s="77">
        <v>0.1527377521613833</v>
      </c>
      <c r="GV342" s="248">
        <v>5.7414464103853332E-3</v>
      </c>
      <c r="GW342" s="248">
        <v>0.1527377521613833</v>
      </c>
      <c r="GX342" s="77">
        <v>5.7414464103853332E-3</v>
      </c>
      <c r="GY342" s="77">
        <v>0.1527377521613833</v>
      </c>
      <c r="GZ342" s="77">
        <v>5.7414464103853332E-3</v>
      </c>
    </row>
    <row r="343" spans="45:208" x14ac:dyDescent="0.25">
      <c r="AS343" s="77" t="s">
        <v>927</v>
      </c>
      <c r="AT343" s="77" t="s">
        <v>155</v>
      </c>
      <c r="AU343" s="77" t="s">
        <v>487</v>
      </c>
      <c r="AV343" s="77">
        <v>2023</v>
      </c>
      <c r="AW343" s="77">
        <v>0.87343872827321156</v>
      </c>
      <c r="AX343" s="77">
        <v>0</v>
      </c>
      <c r="AY343" s="77">
        <v>0</v>
      </c>
      <c r="AZ343" s="77">
        <v>0</v>
      </c>
      <c r="BA343" s="77">
        <v>0</v>
      </c>
      <c r="BB343" s="77">
        <v>0</v>
      </c>
      <c r="BC343" s="77">
        <v>0</v>
      </c>
      <c r="BD343" s="77">
        <v>0.84600856736407493</v>
      </c>
      <c r="BE343" s="77">
        <v>0.84600856736407493</v>
      </c>
      <c r="BF343" s="77">
        <v>0</v>
      </c>
      <c r="BG343" s="77">
        <v>0</v>
      </c>
      <c r="BH343" s="77">
        <v>0.84600856736407493</v>
      </c>
      <c r="BI343" s="77">
        <v>0.84600856736407493</v>
      </c>
      <c r="BJ343" s="77">
        <v>0</v>
      </c>
      <c r="BK343" s="77">
        <v>0</v>
      </c>
      <c r="BL343" s="77">
        <v>0.84600856736407493</v>
      </c>
      <c r="BM343" s="77">
        <v>0.84600856736407493</v>
      </c>
      <c r="BN343" s="77">
        <v>0</v>
      </c>
      <c r="BO343" s="77">
        <v>0.73893664718671925</v>
      </c>
      <c r="BP343" s="77">
        <v>0.73893664718671925</v>
      </c>
      <c r="BQ343" s="77">
        <v>0.73893664718671925</v>
      </c>
      <c r="BR343" s="77">
        <v>0</v>
      </c>
      <c r="BS343" s="77">
        <v>0</v>
      </c>
      <c r="BT343" s="77">
        <v>0</v>
      </c>
      <c r="BU343" s="77">
        <v>0</v>
      </c>
      <c r="BV343" s="77">
        <v>0.84600856736407493</v>
      </c>
      <c r="BW343" s="77">
        <v>0.73893664718671925</v>
      </c>
      <c r="BX343" s="77">
        <v>0.84600856736407493</v>
      </c>
      <c r="BY343" s="77">
        <v>0.73893664718671925</v>
      </c>
      <c r="CT343" s="77" t="s">
        <v>155</v>
      </c>
      <c r="CU343" s="77" t="s">
        <v>430</v>
      </c>
      <c r="CV343" s="77" t="s">
        <v>453</v>
      </c>
      <c r="CW343" s="77">
        <v>2023</v>
      </c>
      <c r="CX343" s="77">
        <v>0</v>
      </c>
      <c r="CY343" s="77">
        <v>0</v>
      </c>
      <c r="CZ343" s="77">
        <v>0</v>
      </c>
      <c r="DA343" s="77">
        <v>0</v>
      </c>
      <c r="DB343" s="77">
        <v>14664.637556436621</v>
      </c>
      <c r="DC343" s="77">
        <v>233.2300768079391</v>
      </c>
      <c r="DD343" s="77">
        <v>8896.515993428593</v>
      </c>
      <c r="DE343" s="77">
        <v>5534.891486200092</v>
      </c>
      <c r="DF343" s="77">
        <v>0</v>
      </c>
      <c r="DG343" s="77">
        <v>843.29420601054267</v>
      </c>
      <c r="DH343" s="77">
        <v>843.29420601054267</v>
      </c>
      <c r="DI343" s="77">
        <v>843.29420601054267</v>
      </c>
      <c r="DJ343" s="77">
        <v>1.4099581266072199E-4</v>
      </c>
      <c r="DL343" s="77">
        <v>0</v>
      </c>
      <c r="DM343" s="77">
        <v>0</v>
      </c>
      <c r="DN343" s="77">
        <v>0</v>
      </c>
      <c r="DO343" s="77">
        <v>0</v>
      </c>
      <c r="DP343" s="77">
        <v>0.11890095188853476</v>
      </c>
      <c r="DQ343" s="77">
        <v>0.11890095188853476</v>
      </c>
      <c r="DR343" s="77">
        <v>0</v>
      </c>
      <c r="DS343" s="77">
        <v>0.11890095188853476</v>
      </c>
      <c r="DT343" s="77">
        <v>0.11890095188853476</v>
      </c>
      <c r="DU343" s="77">
        <v>0</v>
      </c>
      <c r="DV343" s="77">
        <v>0.11890095188853476</v>
      </c>
      <c r="DW343" s="77">
        <v>0.11890095188853476</v>
      </c>
      <c r="GE343" s="77" t="s">
        <v>425</v>
      </c>
      <c r="GF343" s="77" t="s">
        <v>155</v>
      </c>
      <c r="GG343" s="77" t="s">
        <v>426</v>
      </c>
      <c r="GH343" s="77" t="s">
        <v>446</v>
      </c>
      <c r="GI343" s="77">
        <v>2023</v>
      </c>
      <c r="GJ343" s="77" t="s">
        <v>301</v>
      </c>
      <c r="GK343" s="77">
        <v>1.6314334115687379E-3</v>
      </c>
      <c r="GL343" s="77">
        <v>1086.8999220000001</v>
      </c>
      <c r="GM343" s="77">
        <v>2023</v>
      </c>
      <c r="GN343" s="77" t="s">
        <v>175</v>
      </c>
      <c r="GO343" s="77">
        <v>5.3000000000000005E-2</v>
      </c>
      <c r="GP343" s="77">
        <v>3</v>
      </c>
      <c r="GQ343" s="77">
        <v>0</v>
      </c>
      <c r="GR343" s="77" t="s">
        <v>423</v>
      </c>
      <c r="GS343" s="77">
        <v>0</v>
      </c>
      <c r="GT343" s="77">
        <v>0</v>
      </c>
      <c r="GU343" s="77">
        <v>5.5966209081309407E-2</v>
      </c>
      <c r="GV343" s="248">
        <v>9.1305143414089883E-5</v>
      </c>
      <c r="GW343" s="248">
        <v>5.5966209081309407E-2</v>
      </c>
      <c r="GX343" s="77">
        <v>9.1305143414089883E-5</v>
      </c>
      <c r="GY343" s="77">
        <v>5.5966209081309407E-2</v>
      </c>
      <c r="GZ343" s="77">
        <v>9.1305143414089883E-5</v>
      </c>
    </row>
    <row r="344" spans="45:208" x14ac:dyDescent="0.25">
      <c r="AS344" s="77" t="s">
        <v>927</v>
      </c>
      <c r="AT344" s="77" t="s">
        <v>155</v>
      </c>
      <c r="AU344" s="77" t="s">
        <v>487</v>
      </c>
      <c r="AV344" s="77">
        <v>2024</v>
      </c>
      <c r="AW344" s="77">
        <v>0.81629787689085187</v>
      </c>
      <c r="AX344" s="77">
        <v>0</v>
      </c>
      <c r="AY344" s="77">
        <v>0</v>
      </c>
      <c r="AZ344" s="77">
        <v>0</v>
      </c>
      <c r="BA344" s="77">
        <v>0</v>
      </c>
      <c r="BB344" s="77">
        <v>0</v>
      </c>
      <c r="BC344" s="77">
        <v>0</v>
      </c>
      <c r="BD344" s="77">
        <v>0</v>
      </c>
      <c r="BE344" s="77">
        <v>0</v>
      </c>
      <c r="BF344" s="77">
        <v>0</v>
      </c>
      <c r="BG344" s="77">
        <v>0</v>
      </c>
      <c r="BH344" s="77">
        <v>0.84600856736407493</v>
      </c>
      <c r="BI344" s="77">
        <v>0.84600856736407493</v>
      </c>
      <c r="BJ344" s="77">
        <v>0</v>
      </c>
      <c r="BK344" s="77">
        <v>0</v>
      </c>
      <c r="BL344" s="77">
        <v>0.84600856736407493</v>
      </c>
      <c r="BM344" s="77">
        <v>0.84600856736407493</v>
      </c>
      <c r="BN344" s="77">
        <v>0</v>
      </c>
      <c r="BO344" s="77">
        <v>0</v>
      </c>
      <c r="BP344" s="77">
        <v>0.69059499737076557</v>
      </c>
      <c r="BQ344" s="77">
        <v>0.69059499737076557</v>
      </c>
      <c r="BR344" s="77">
        <v>0</v>
      </c>
      <c r="BS344" s="77">
        <v>0</v>
      </c>
      <c r="BT344" s="77">
        <v>0</v>
      </c>
      <c r="BU344" s="77">
        <v>0</v>
      </c>
      <c r="BV344" s="77">
        <v>0.84600856736407493</v>
      </c>
      <c r="BW344" s="77">
        <v>0.69059499737076557</v>
      </c>
      <c r="BX344" s="77">
        <v>0.84600856736407493</v>
      </c>
      <c r="BY344" s="77">
        <v>0.69059499737076557</v>
      </c>
      <c r="CT344" s="77" t="s">
        <v>155</v>
      </c>
      <c r="CU344" s="77" t="s">
        <v>430</v>
      </c>
      <c r="CV344" s="77" t="s">
        <v>453</v>
      </c>
      <c r="CW344" s="77">
        <v>2024</v>
      </c>
      <c r="CX344" s="77">
        <v>0</v>
      </c>
      <c r="CY344" s="77">
        <v>0</v>
      </c>
      <c r="CZ344" s="77">
        <v>0</v>
      </c>
      <c r="DA344" s="77">
        <v>0</v>
      </c>
      <c r="DB344" s="77">
        <v>14664.637556436621</v>
      </c>
      <c r="DC344" s="77">
        <v>233.2300768079391</v>
      </c>
      <c r="DD344" s="77">
        <v>8896.515993428593</v>
      </c>
      <c r="DE344" s="77">
        <v>5534.891486200092</v>
      </c>
      <c r="DF344" s="77">
        <v>0</v>
      </c>
      <c r="DG344" s="77">
        <v>0</v>
      </c>
      <c r="DH344" s="77">
        <v>843.29420601054267</v>
      </c>
      <c r="DI344" s="77">
        <v>843.29420601054267</v>
      </c>
      <c r="DJ344" s="77">
        <v>1.4099581266072199E-4</v>
      </c>
      <c r="DL344" s="77">
        <v>0</v>
      </c>
      <c r="DM344" s="77">
        <v>0</v>
      </c>
      <c r="DN344" s="77">
        <v>0</v>
      </c>
      <c r="DO344" s="77">
        <v>0</v>
      </c>
      <c r="DP344" s="77">
        <v>0</v>
      </c>
      <c r="DQ344" s="77">
        <v>0</v>
      </c>
      <c r="DR344" s="77">
        <v>0</v>
      </c>
      <c r="DS344" s="77">
        <v>0.11890095188853476</v>
      </c>
      <c r="DT344" s="77">
        <v>0.11890095188853476</v>
      </c>
      <c r="DU344" s="77">
        <v>0</v>
      </c>
      <c r="DV344" s="77">
        <v>0.11890095188853476</v>
      </c>
      <c r="DW344" s="77">
        <v>0.11890095188853476</v>
      </c>
      <c r="GE344" s="77" t="s">
        <v>427</v>
      </c>
      <c r="GF344" s="77" t="s">
        <v>155</v>
      </c>
      <c r="GG344" s="77" t="s">
        <v>426</v>
      </c>
      <c r="GH344" s="77" t="s">
        <v>446</v>
      </c>
      <c r="GI344" s="77">
        <v>2023</v>
      </c>
      <c r="GJ344" s="77" t="s">
        <v>303</v>
      </c>
      <c r="GK344" s="77">
        <v>4.1186611014017722E-2</v>
      </c>
      <c r="GL344" s="77">
        <v>1086.8999220000001</v>
      </c>
      <c r="GM344" s="77">
        <v>2023</v>
      </c>
      <c r="GN344" s="77" t="s">
        <v>175</v>
      </c>
      <c r="GO344" s="77">
        <v>5.3000000000000005E-2</v>
      </c>
      <c r="GP344" s="77">
        <v>3</v>
      </c>
      <c r="GQ344" s="77">
        <v>0</v>
      </c>
      <c r="GR344" s="77" t="s">
        <v>423</v>
      </c>
      <c r="GS344" s="77">
        <v>0</v>
      </c>
      <c r="GT344" s="77">
        <v>0</v>
      </c>
      <c r="GU344" s="77">
        <v>5.5966209081309407E-2</v>
      </c>
      <c r="GV344" s="248">
        <v>2.3050584833610769E-3</v>
      </c>
      <c r="GW344" s="248">
        <v>5.5966209081309407E-2</v>
      </c>
      <c r="GX344" s="77">
        <v>2.3050584833610769E-3</v>
      </c>
      <c r="GY344" s="77">
        <v>5.5966209081309407E-2</v>
      </c>
      <c r="GZ344" s="77">
        <v>2.3050584833610769E-3</v>
      </c>
    </row>
    <row r="345" spans="45:208" x14ac:dyDescent="0.25">
      <c r="AS345" s="77" t="s">
        <v>927</v>
      </c>
      <c r="AT345" s="77" t="s">
        <v>155</v>
      </c>
      <c r="AU345" s="77" t="s">
        <v>487</v>
      </c>
      <c r="AV345" s="77">
        <v>2025</v>
      </c>
      <c r="AW345" s="77">
        <v>0.76289521204752508</v>
      </c>
      <c r="AX345" s="77">
        <v>0</v>
      </c>
      <c r="AY345" s="77">
        <v>0</v>
      </c>
      <c r="AZ345" s="77">
        <v>0</v>
      </c>
      <c r="BA345" s="77">
        <v>0</v>
      </c>
      <c r="BB345" s="77">
        <v>0</v>
      </c>
      <c r="BC345" s="77">
        <v>0</v>
      </c>
      <c r="BD345" s="77">
        <v>0</v>
      </c>
      <c r="BE345" s="77">
        <v>0</v>
      </c>
      <c r="BF345" s="77">
        <v>0</v>
      </c>
      <c r="BG345" s="77">
        <v>0</v>
      </c>
      <c r="BH345" s="77">
        <v>0</v>
      </c>
      <c r="BI345" s="77">
        <v>0</v>
      </c>
      <c r="BJ345" s="77">
        <v>0</v>
      </c>
      <c r="BK345" s="77">
        <v>0</v>
      </c>
      <c r="BL345" s="77">
        <v>0.84600856736407493</v>
      </c>
      <c r="BM345" s="77">
        <v>0.84600856736407493</v>
      </c>
      <c r="BN345" s="77">
        <v>0</v>
      </c>
      <c r="BO345" s="77">
        <v>0</v>
      </c>
      <c r="BP345" s="77">
        <v>0</v>
      </c>
      <c r="BQ345" s="77">
        <v>0.6454158853932388</v>
      </c>
      <c r="BR345" s="77">
        <v>0</v>
      </c>
      <c r="BS345" s="77">
        <v>0</v>
      </c>
      <c r="BT345" s="77">
        <v>0</v>
      </c>
      <c r="BU345" s="77">
        <v>0</v>
      </c>
      <c r="BV345" s="77">
        <v>0</v>
      </c>
      <c r="BW345" s="77">
        <v>0</v>
      </c>
      <c r="BX345" s="77">
        <v>0</v>
      </c>
      <c r="BY345" s="77">
        <v>0</v>
      </c>
      <c r="CT345" s="77" t="s">
        <v>155</v>
      </c>
      <c r="CU345" s="77" t="s">
        <v>430</v>
      </c>
      <c r="CV345" s="77" t="s">
        <v>453</v>
      </c>
      <c r="CW345" s="77">
        <v>2025</v>
      </c>
      <c r="CX345" s="77">
        <v>0</v>
      </c>
      <c r="CY345" s="77">
        <v>0</v>
      </c>
      <c r="CZ345" s="77">
        <v>0</v>
      </c>
      <c r="DA345" s="77">
        <v>0</v>
      </c>
      <c r="DB345" s="77">
        <v>14664.637556436621</v>
      </c>
      <c r="DC345" s="77">
        <v>233.2300768079391</v>
      </c>
      <c r="DD345" s="77">
        <v>8896.515993428593</v>
      </c>
      <c r="DE345" s="77">
        <v>5534.891486200092</v>
      </c>
      <c r="DF345" s="77">
        <v>0</v>
      </c>
      <c r="DG345" s="77">
        <v>0</v>
      </c>
      <c r="DH345" s="77">
        <v>0</v>
      </c>
      <c r="DI345" s="77">
        <v>843.29420601054267</v>
      </c>
      <c r="DJ345" s="77">
        <v>1.4099581266072199E-4</v>
      </c>
      <c r="DL345" s="77">
        <v>0</v>
      </c>
      <c r="DM345" s="77">
        <v>0</v>
      </c>
      <c r="DN345" s="77">
        <v>0</v>
      </c>
      <c r="DO345" s="77">
        <v>0</v>
      </c>
      <c r="DP345" s="77">
        <v>0</v>
      </c>
      <c r="DQ345" s="77">
        <v>0</v>
      </c>
      <c r="DR345" s="77">
        <v>0</v>
      </c>
      <c r="DS345" s="77">
        <v>0</v>
      </c>
      <c r="DT345" s="77">
        <v>0</v>
      </c>
      <c r="DU345" s="77">
        <v>0</v>
      </c>
      <c r="DV345" s="77">
        <v>0.11890095188853476</v>
      </c>
      <c r="DW345" s="77">
        <v>0.11890095188853476</v>
      </c>
      <c r="GE345" s="77" t="s">
        <v>422</v>
      </c>
      <c r="GF345" s="77" t="s">
        <v>155</v>
      </c>
      <c r="GG345" s="77" t="s">
        <v>426</v>
      </c>
      <c r="GH345" s="77" t="s">
        <v>446</v>
      </c>
      <c r="GI345" s="77">
        <v>2024</v>
      </c>
      <c r="GJ345" s="77" t="s">
        <v>305</v>
      </c>
      <c r="GK345" s="77">
        <v>3.7590224611390763E-2</v>
      </c>
      <c r="GL345" s="77">
        <v>1086.8999220000001</v>
      </c>
      <c r="GM345" s="77">
        <v>2024</v>
      </c>
      <c r="GN345" s="77" t="s">
        <v>175</v>
      </c>
      <c r="GO345" s="77">
        <v>0.13250000000000001</v>
      </c>
      <c r="GP345" s="77">
        <v>3</v>
      </c>
      <c r="GQ345" s="77">
        <v>0</v>
      </c>
      <c r="GR345" s="77" t="s">
        <v>423</v>
      </c>
      <c r="GS345" s="77">
        <v>0</v>
      </c>
      <c r="GT345" s="77">
        <v>0</v>
      </c>
      <c r="GU345" s="77">
        <v>0</v>
      </c>
      <c r="GV345" s="248">
        <v>0</v>
      </c>
      <c r="GW345" s="248">
        <v>0.1527377521613833</v>
      </c>
      <c r="GX345" s="77">
        <v>5.7414464103853332E-3</v>
      </c>
      <c r="GY345" s="77">
        <v>0.1527377521613833</v>
      </c>
      <c r="GZ345" s="77">
        <v>5.7414464103853332E-3</v>
      </c>
    </row>
    <row r="346" spans="45:208" x14ac:dyDescent="0.25">
      <c r="AS346" s="77" t="s">
        <v>927</v>
      </c>
      <c r="AT346" s="77" t="s">
        <v>155</v>
      </c>
      <c r="AU346" s="77" t="s">
        <v>489</v>
      </c>
      <c r="AV346" s="77">
        <v>2020</v>
      </c>
      <c r="AW346" s="77">
        <v>1</v>
      </c>
      <c r="AX346" s="77">
        <v>0</v>
      </c>
      <c r="AY346" s="77">
        <v>0</v>
      </c>
      <c r="AZ346" s="77">
        <v>12.225126945607375</v>
      </c>
      <c r="BA346" s="77">
        <v>12.225126945607375</v>
      </c>
      <c r="BB346" s="77">
        <v>0</v>
      </c>
      <c r="BC346" s="77">
        <v>0</v>
      </c>
      <c r="BD346" s="77">
        <v>0</v>
      </c>
      <c r="BE346" s="77">
        <v>0</v>
      </c>
      <c r="BF346" s="77">
        <v>0</v>
      </c>
      <c r="BG346" s="77">
        <v>0</v>
      </c>
      <c r="BH346" s="77">
        <v>0</v>
      </c>
      <c r="BI346" s="77">
        <v>0</v>
      </c>
      <c r="BJ346" s="77">
        <v>0</v>
      </c>
      <c r="BK346" s="77">
        <v>0</v>
      </c>
      <c r="BL346" s="77">
        <v>0</v>
      </c>
      <c r="BM346" s="77">
        <v>0</v>
      </c>
      <c r="BN346" s="77">
        <v>12.225126945607375</v>
      </c>
      <c r="BO346" s="77">
        <v>0</v>
      </c>
      <c r="BP346" s="77">
        <v>0</v>
      </c>
      <c r="BQ346" s="77">
        <v>0</v>
      </c>
      <c r="BR346" s="77">
        <v>0</v>
      </c>
      <c r="BS346" s="77">
        <v>0</v>
      </c>
      <c r="BT346" s="77">
        <v>0</v>
      </c>
      <c r="BU346" s="77">
        <v>0</v>
      </c>
      <c r="BV346" s="77">
        <v>0</v>
      </c>
      <c r="BW346" s="77">
        <v>0</v>
      </c>
      <c r="BX346" s="77">
        <v>0</v>
      </c>
      <c r="BY346" s="77">
        <v>0</v>
      </c>
      <c r="CT346" s="77" t="s">
        <v>155</v>
      </c>
      <c r="CU346" s="77" t="s">
        <v>430</v>
      </c>
      <c r="CV346" s="77" t="s">
        <v>460</v>
      </c>
      <c r="CW346" s="77">
        <v>2020</v>
      </c>
      <c r="CX346" s="77">
        <v>0</v>
      </c>
      <c r="CY346" s="77">
        <v>0</v>
      </c>
      <c r="CZ346" s="77">
        <v>0</v>
      </c>
      <c r="DA346" s="77">
        <v>0</v>
      </c>
      <c r="DB346" s="77">
        <v>8807.9522308758678</v>
      </c>
      <c r="DC346" s="77">
        <v>222.22942162783289</v>
      </c>
      <c r="DD346" s="77">
        <v>8585.7228092480345</v>
      </c>
      <c r="DE346" s="77">
        <v>0</v>
      </c>
      <c r="DF346" s="77">
        <v>514.45318018010221</v>
      </c>
      <c r="DG346" s="77">
        <v>0</v>
      </c>
      <c r="DH346" s="77">
        <v>0</v>
      </c>
      <c r="DI346" s="77">
        <v>0</v>
      </c>
      <c r="DJ346" s="77">
        <v>2.541579366176414E-5</v>
      </c>
      <c r="DL346" s="77">
        <v>0</v>
      </c>
      <c r="DM346" s="77">
        <v>1.3075235876095846E-2</v>
      </c>
      <c r="DN346" s="77">
        <v>1.3075235876095846E-2</v>
      </c>
      <c r="DO346" s="77">
        <v>0</v>
      </c>
      <c r="DP346" s="77">
        <v>0</v>
      </c>
      <c r="DQ346" s="77">
        <v>0</v>
      </c>
      <c r="DR346" s="77">
        <v>0</v>
      </c>
      <c r="DS346" s="77">
        <v>0</v>
      </c>
      <c r="DT346" s="77">
        <v>0</v>
      </c>
      <c r="DU346" s="77">
        <v>0</v>
      </c>
      <c r="DV346" s="77">
        <v>0</v>
      </c>
      <c r="DW346" s="77">
        <v>0</v>
      </c>
      <c r="GE346" s="77" t="s">
        <v>425</v>
      </c>
      <c r="GF346" s="77" t="s">
        <v>155</v>
      </c>
      <c r="GG346" s="77" t="s">
        <v>426</v>
      </c>
      <c r="GH346" s="77" t="s">
        <v>446</v>
      </c>
      <c r="GI346" s="77">
        <v>2024</v>
      </c>
      <c r="GJ346" s="77" t="s">
        <v>301</v>
      </c>
      <c r="GK346" s="77">
        <v>1.6314334115687379E-3</v>
      </c>
      <c r="GL346" s="77">
        <v>1086.8999220000001</v>
      </c>
      <c r="GM346" s="77">
        <v>2024</v>
      </c>
      <c r="GN346" s="77" t="s">
        <v>175</v>
      </c>
      <c r="GO346" s="77">
        <v>5.3000000000000005E-2</v>
      </c>
      <c r="GP346" s="77">
        <v>3</v>
      </c>
      <c r="GQ346" s="77">
        <v>0</v>
      </c>
      <c r="GR346" s="77" t="s">
        <v>423</v>
      </c>
      <c r="GS346" s="77">
        <v>0</v>
      </c>
      <c r="GT346" s="77">
        <v>0</v>
      </c>
      <c r="GU346" s="77">
        <v>0</v>
      </c>
      <c r="GV346" s="248">
        <v>0</v>
      </c>
      <c r="GW346" s="248">
        <v>5.5966209081309407E-2</v>
      </c>
      <c r="GX346" s="77">
        <v>9.1305143414089883E-5</v>
      </c>
      <c r="GY346" s="77">
        <v>5.5966209081309407E-2</v>
      </c>
      <c r="GZ346" s="77">
        <v>9.1305143414089883E-5</v>
      </c>
    </row>
    <row r="347" spans="45:208" x14ac:dyDescent="0.25">
      <c r="AS347" s="77" t="s">
        <v>927</v>
      </c>
      <c r="AT347" s="77" t="s">
        <v>155</v>
      </c>
      <c r="AU347" s="77" t="s">
        <v>489</v>
      </c>
      <c r="AV347" s="77">
        <v>2021</v>
      </c>
      <c r="AW347" s="77">
        <v>1</v>
      </c>
      <c r="AX347" s="77">
        <v>0</v>
      </c>
      <c r="AY347" s="77">
        <v>0</v>
      </c>
      <c r="AZ347" s="77">
        <v>12.225126945607375</v>
      </c>
      <c r="BA347" s="77">
        <v>12.225126945607375</v>
      </c>
      <c r="BB347" s="77">
        <v>0</v>
      </c>
      <c r="BC347" s="77">
        <v>0</v>
      </c>
      <c r="BD347" s="77">
        <v>12.225126945607375</v>
      </c>
      <c r="BE347" s="77">
        <v>12.225126945607375</v>
      </c>
      <c r="BF347" s="77">
        <v>0</v>
      </c>
      <c r="BG347" s="77">
        <v>0</v>
      </c>
      <c r="BH347" s="77">
        <v>0</v>
      </c>
      <c r="BI347" s="77">
        <v>0</v>
      </c>
      <c r="BJ347" s="77">
        <v>0</v>
      </c>
      <c r="BK347" s="77">
        <v>0</v>
      </c>
      <c r="BL347" s="77">
        <v>0</v>
      </c>
      <c r="BM347" s="77">
        <v>0</v>
      </c>
      <c r="BN347" s="77">
        <v>12.225126945607375</v>
      </c>
      <c r="BO347" s="77">
        <v>12.225126945607375</v>
      </c>
      <c r="BP347" s="77">
        <v>0</v>
      </c>
      <c r="BQ347" s="77">
        <v>0</v>
      </c>
      <c r="BR347" s="77">
        <v>0</v>
      </c>
      <c r="BS347" s="77">
        <v>0</v>
      </c>
      <c r="BT347" s="77">
        <v>0</v>
      </c>
      <c r="BU347" s="77">
        <v>0</v>
      </c>
      <c r="BV347" s="77">
        <v>0</v>
      </c>
      <c r="BW347" s="77">
        <v>0</v>
      </c>
      <c r="BX347" s="77">
        <v>0</v>
      </c>
      <c r="BY347" s="77">
        <v>0</v>
      </c>
      <c r="CT347" s="77" t="s">
        <v>155</v>
      </c>
      <c r="CU347" s="77" t="s">
        <v>430</v>
      </c>
      <c r="CV347" s="77" t="s">
        <v>460</v>
      </c>
      <c r="CW347" s="77">
        <v>2021</v>
      </c>
      <c r="CX347" s="77">
        <v>0</v>
      </c>
      <c r="CY347" s="77">
        <v>0</v>
      </c>
      <c r="CZ347" s="77">
        <v>0</v>
      </c>
      <c r="DA347" s="77">
        <v>0</v>
      </c>
      <c r="DB347" s="77">
        <v>8807.9522308758678</v>
      </c>
      <c r="DC347" s="77">
        <v>222.22942162783289</v>
      </c>
      <c r="DD347" s="77">
        <v>8585.7228092480345</v>
      </c>
      <c r="DE347" s="77">
        <v>0</v>
      </c>
      <c r="DF347" s="77">
        <v>514.45318018010221</v>
      </c>
      <c r="DG347" s="77">
        <v>514.45318018010221</v>
      </c>
      <c r="DH347" s="77">
        <v>0</v>
      </c>
      <c r="DI347" s="77">
        <v>0</v>
      </c>
      <c r="DJ347" s="77">
        <v>2.541579366176414E-5</v>
      </c>
      <c r="DL347" s="77">
        <v>0</v>
      </c>
      <c r="DM347" s="77">
        <v>1.3075235876095846E-2</v>
      </c>
      <c r="DN347" s="77">
        <v>1.3075235876095846E-2</v>
      </c>
      <c r="DO347" s="77">
        <v>0</v>
      </c>
      <c r="DP347" s="77">
        <v>1.3075235876095846E-2</v>
      </c>
      <c r="DQ347" s="77">
        <v>1.3075235876095846E-2</v>
      </c>
      <c r="DR347" s="77">
        <v>0</v>
      </c>
      <c r="DS347" s="77">
        <v>0</v>
      </c>
      <c r="DT347" s="77">
        <v>0</v>
      </c>
      <c r="DU347" s="77">
        <v>0</v>
      </c>
      <c r="DV347" s="77">
        <v>0</v>
      </c>
      <c r="DW347" s="77">
        <v>0</v>
      </c>
      <c r="GE347" s="77" t="s">
        <v>427</v>
      </c>
      <c r="GF347" s="77" t="s">
        <v>155</v>
      </c>
      <c r="GG347" s="77" t="s">
        <v>426</v>
      </c>
      <c r="GH347" s="77" t="s">
        <v>446</v>
      </c>
      <c r="GI347" s="77">
        <v>2024</v>
      </c>
      <c r="GJ347" s="77" t="s">
        <v>303</v>
      </c>
      <c r="GK347" s="77">
        <v>4.1186611014017722E-2</v>
      </c>
      <c r="GL347" s="77">
        <v>1086.8999220000001</v>
      </c>
      <c r="GM347" s="77">
        <v>2024</v>
      </c>
      <c r="GN347" s="77" t="s">
        <v>175</v>
      </c>
      <c r="GO347" s="77">
        <v>5.3000000000000005E-2</v>
      </c>
      <c r="GP347" s="77">
        <v>3</v>
      </c>
      <c r="GQ347" s="77">
        <v>0</v>
      </c>
      <c r="GR347" s="77" t="s">
        <v>423</v>
      </c>
      <c r="GS347" s="77">
        <v>0</v>
      </c>
      <c r="GT347" s="77">
        <v>0</v>
      </c>
      <c r="GU347" s="77">
        <v>0</v>
      </c>
      <c r="GV347" s="248">
        <v>0</v>
      </c>
      <c r="GW347" s="248">
        <v>5.5966209081309407E-2</v>
      </c>
      <c r="GX347" s="77">
        <v>2.3050584833610769E-3</v>
      </c>
      <c r="GY347" s="77">
        <v>5.5966209081309407E-2</v>
      </c>
      <c r="GZ347" s="77">
        <v>2.3050584833610769E-3</v>
      </c>
    </row>
    <row r="348" spans="45:208" x14ac:dyDescent="0.25">
      <c r="AS348" s="77" t="s">
        <v>927</v>
      </c>
      <c r="AT348" s="77" t="s">
        <v>155</v>
      </c>
      <c r="AU348" s="77" t="s">
        <v>489</v>
      </c>
      <c r="AV348" s="77">
        <v>2022</v>
      </c>
      <c r="AW348" s="77">
        <v>0.93457943925233644</v>
      </c>
      <c r="AX348" s="77">
        <v>0</v>
      </c>
      <c r="AY348" s="77">
        <v>0</v>
      </c>
      <c r="AZ348" s="77">
        <v>12.225126945607375</v>
      </c>
      <c r="BA348" s="77">
        <v>12.225126945607375</v>
      </c>
      <c r="BB348" s="77">
        <v>0</v>
      </c>
      <c r="BC348" s="77">
        <v>0</v>
      </c>
      <c r="BD348" s="77">
        <v>12.225126945607375</v>
      </c>
      <c r="BE348" s="77">
        <v>12.225126945607375</v>
      </c>
      <c r="BF348" s="77">
        <v>0</v>
      </c>
      <c r="BG348" s="77">
        <v>0</v>
      </c>
      <c r="BH348" s="77">
        <v>12.225126945607375</v>
      </c>
      <c r="BI348" s="77">
        <v>12.225126945607375</v>
      </c>
      <c r="BJ348" s="77">
        <v>0</v>
      </c>
      <c r="BK348" s="77">
        <v>0</v>
      </c>
      <c r="BL348" s="77">
        <v>0</v>
      </c>
      <c r="BM348" s="77">
        <v>0</v>
      </c>
      <c r="BN348" s="77">
        <v>11.42535228561437</v>
      </c>
      <c r="BO348" s="77">
        <v>11.42535228561437</v>
      </c>
      <c r="BP348" s="77">
        <v>11.42535228561437</v>
      </c>
      <c r="BQ348" s="77">
        <v>0</v>
      </c>
      <c r="BR348" s="77">
        <v>0</v>
      </c>
      <c r="BS348" s="77">
        <v>0</v>
      </c>
      <c r="BT348" s="77">
        <v>0</v>
      </c>
      <c r="BU348" s="77">
        <v>0</v>
      </c>
      <c r="BV348" s="77">
        <v>12.225126945607375</v>
      </c>
      <c r="BW348" s="77">
        <v>11.42535228561437</v>
      </c>
      <c r="BX348" s="77">
        <v>12.225126945607375</v>
      </c>
      <c r="BY348" s="77">
        <v>11.42535228561437</v>
      </c>
      <c r="CT348" s="77" t="s">
        <v>155</v>
      </c>
      <c r="CU348" s="77" t="s">
        <v>430</v>
      </c>
      <c r="CV348" s="77" t="s">
        <v>460</v>
      </c>
      <c r="CW348" s="77">
        <v>2022</v>
      </c>
      <c r="CX348" s="77">
        <v>0</v>
      </c>
      <c r="CY348" s="77">
        <v>0</v>
      </c>
      <c r="CZ348" s="77">
        <v>0</v>
      </c>
      <c r="DA348" s="77">
        <v>0</v>
      </c>
      <c r="DB348" s="77">
        <v>8807.9522308758678</v>
      </c>
      <c r="DC348" s="77">
        <v>222.22942162783289</v>
      </c>
      <c r="DD348" s="77">
        <v>8585.7228092480345</v>
      </c>
      <c r="DE348" s="77">
        <v>0</v>
      </c>
      <c r="DF348" s="77">
        <v>514.45318018010221</v>
      </c>
      <c r="DG348" s="77">
        <v>514.45318018010221</v>
      </c>
      <c r="DH348" s="77">
        <v>514.45318018010221</v>
      </c>
      <c r="DI348" s="77">
        <v>0</v>
      </c>
      <c r="DJ348" s="77">
        <v>2.541579366176414E-5</v>
      </c>
      <c r="DL348" s="77">
        <v>0</v>
      </c>
      <c r="DM348" s="77">
        <v>1.3075235876095846E-2</v>
      </c>
      <c r="DN348" s="77">
        <v>1.3075235876095846E-2</v>
      </c>
      <c r="DO348" s="77">
        <v>0</v>
      </c>
      <c r="DP348" s="77">
        <v>1.3075235876095846E-2</v>
      </c>
      <c r="DQ348" s="77">
        <v>1.3075235876095846E-2</v>
      </c>
      <c r="DR348" s="77">
        <v>0</v>
      </c>
      <c r="DS348" s="77">
        <v>1.3075235876095846E-2</v>
      </c>
      <c r="DT348" s="77">
        <v>1.3075235876095846E-2</v>
      </c>
      <c r="DU348" s="77">
        <v>0</v>
      </c>
      <c r="DV348" s="77">
        <v>0</v>
      </c>
      <c r="DW348" s="77">
        <v>0</v>
      </c>
      <c r="GE348" s="77" t="s">
        <v>422</v>
      </c>
      <c r="GF348" s="77" t="s">
        <v>155</v>
      </c>
      <c r="GG348" s="77" t="s">
        <v>426</v>
      </c>
      <c r="GH348" s="77" t="s">
        <v>446</v>
      </c>
      <c r="GI348" s="77">
        <v>2025</v>
      </c>
      <c r="GJ348" s="77" t="s">
        <v>305</v>
      </c>
      <c r="GK348" s="77">
        <v>3.7590224611390763E-2</v>
      </c>
      <c r="GL348" s="77">
        <v>1086.8999220000001</v>
      </c>
      <c r="GM348" s="77">
        <v>2025</v>
      </c>
      <c r="GN348" s="77" t="s">
        <v>175</v>
      </c>
      <c r="GO348" s="77">
        <v>0.13250000000000001</v>
      </c>
      <c r="GP348" s="77">
        <v>3</v>
      </c>
      <c r="GQ348" s="77">
        <v>0</v>
      </c>
      <c r="GR348" s="77" t="s">
        <v>423</v>
      </c>
      <c r="GS348" s="77">
        <v>0</v>
      </c>
      <c r="GT348" s="77">
        <v>0</v>
      </c>
      <c r="GU348" s="77">
        <v>0</v>
      </c>
      <c r="GV348" s="248">
        <v>0</v>
      </c>
      <c r="GW348" s="248">
        <v>0</v>
      </c>
      <c r="GX348" s="77">
        <v>0</v>
      </c>
      <c r="GY348" s="77">
        <v>0.1527377521613833</v>
      </c>
      <c r="GZ348" s="77">
        <v>5.7414464103853332E-3</v>
      </c>
    </row>
    <row r="349" spans="45:208" x14ac:dyDescent="0.25">
      <c r="AS349" s="77" t="s">
        <v>927</v>
      </c>
      <c r="AT349" s="77" t="s">
        <v>155</v>
      </c>
      <c r="AU349" s="77" t="s">
        <v>489</v>
      </c>
      <c r="AV349" s="77">
        <v>2023</v>
      </c>
      <c r="AW349" s="77">
        <v>0.87343872827321156</v>
      </c>
      <c r="AX349" s="77">
        <v>0</v>
      </c>
      <c r="AY349" s="77">
        <v>0</v>
      </c>
      <c r="AZ349" s="77">
        <v>0</v>
      </c>
      <c r="BA349" s="77">
        <v>0</v>
      </c>
      <c r="BB349" s="77">
        <v>0</v>
      </c>
      <c r="BC349" s="77">
        <v>0</v>
      </c>
      <c r="BD349" s="77">
        <v>12.67745716131888</v>
      </c>
      <c r="BE349" s="77">
        <v>12.67745716131888</v>
      </c>
      <c r="BF349" s="77">
        <v>0</v>
      </c>
      <c r="BG349" s="77">
        <v>0</v>
      </c>
      <c r="BH349" s="77">
        <v>12.67745716131888</v>
      </c>
      <c r="BI349" s="77">
        <v>12.67745716131888</v>
      </c>
      <c r="BJ349" s="77">
        <v>0</v>
      </c>
      <c r="BK349" s="77">
        <v>0</v>
      </c>
      <c r="BL349" s="77">
        <v>12.67745716131888</v>
      </c>
      <c r="BM349" s="77">
        <v>12.67745716131888</v>
      </c>
      <c r="BN349" s="77">
        <v>0</v>
      </c>
      <c r="BO349" s="77">
        <v>11.072982060720481</v>
      </c>
      <c r="BP349" s="77">
        <v>11.072982060720481</v>
      </c>
      <c r="BQ349" s="77">
        <v>11.072982060720481</v>
      </c>
      <c r="BR349" s="77">
        <v>0</v>
      </c>
      <c r="BS349" s="77">
        <v>0</v>
      </c>
      <c r="BT349" s="77">
        <v>0</v>
      </c>
      <c r="BU349" s="77">
        <v>0</v>
      </c>
      <c r="BV349" s="77">
        <v>12.67745716131888</v>
      </c>
      <c r="BW349" s="77">
        <v>11.072982060720481</v>
      </c>
      <c r="BX349" s="77">
        <v>12.67745716131888</v>
      </c>
      <c r="BY349" s="77">
        <v>11.072982060720481</v>
      </c>
      <c r="CT349" s="77" t="s">
        <v>155</v>
      </c>
      <c r="CU349" s="77" t="s">
        <v>430</v>
      </c>
      <c r="CV349" s="77" t="s">
        <v>460</v>
      </c>
      <c r="CW349" s="77">
        <v>2023</v>
      </c>
      <c r="CX349" s="77">
        <v>0</v>
      </c>
      <c r="CY349" s="77">
        <v>0</v>
      </c>
      <c r="CZ349" s="77">
        <v>0</v>
      </c>
      <c r="DA349" s="77">
        <v>0</v>
      </c>
      <c r="DB349" s="77">
        <v>9129.7460702366297</v>
      </c>
      <c r="DC349" s="77">
        <v>233.23007680794171</v>
      </c>
      <c r="DD349" s="77">
        <v>8896.5159934286876</v>
      </c>
      <c r="DE349" s="77">
        <v>0</v>
      </c>
      <c r="DF349" s="77">
        <v>0</v>
      </c>
      <c r="DG349" s="77">
        <v>533.52731185151481</v>
      </c>
      <c r="DH349" s="77">
        <v>533.52731185151481</v>
      </c>
      <c r="DI349" s="77">
        <v>533.52731185151481</v>
      </c>
      <c r="DJ349" s="77">
        <v>2.541579366176414E-5</v>
      </c>
      <c r="DL349" s="77">
        <v>0</v>
      </c>
      <c r="DM349" s="77">
        <v>0</v>
      </c>
      <c r="DN349" s="77">
        <v>0</v>
      </c>
      <c r="DO349" s="77">
        <v>0</v>
      </c>
      <c r="DP349" s="77">
        <v>1.3560020070933789E-2</v>
      </c>
      <c r="DQ349" s="77">
        <v>1.3560020070933789E-2</v>
      </c>
      <c r="DR349" s="77">
        <v>0</v>
      </c>
      <c r="DS349" s="77">
        <v>1.3560020070933789E-2</v>
      </c>
      <c r="DT349" s="77">
        <v>1.3560020070933789E-2</v>
      </c>
      <c r="DU349" s="77">
        <v>0</v>
      </c>
      <c r="DV349" s="77">
        <v>1.3560020070933789E-2</v>
      </c>
      <c r="DW349" s="77">
        <v>1.3560020070933789E-2</v>
      </c>
      <c r="GE349" s="77" t="s">
        <v>425</v>
      </c>
      <c r="GF349" s="77" t="s">
        <v>155</v>
      </c>
      <c r="GG349" s="77" t="s">
        <v>426</v>
      </c>
      <c r="GH349" s="77" t="s">
        <v>446</v>
      </c>
      <c r="GI349" s="77">
        <v>2025</v>
      </c>
      <c r="GJ349" s="77" t="s">
        <v>301</v>
      </c>
      <c r="GK349" s="77">
        <v>1.6314334115687379E-3</v>
      </c>
      <c r="GL349" s="77">
        <v>1086.8999220000001</v>
      </c>
      <c r="GM349" s="77">
        <v>2025</v>
      </c>
      <c r="GN349" s="77" t="s">
        <v>175</v>
      </c>
      <c r="GO349" s="77">
        <v>5.3000000000000005E-2</v>
      </c>
      <c r="GP349" s="77">
        <v>3</v>
      </c>
      <c r="GQ349" s="77">
        <v>0</v>
      </c>
      <c r="GR349" s="77" t="s">
        <v>423</v>
      </c>
      <c r="GS349" s="77">
        <v>0</v>
      </c>
      <c r="GT349" s="77">
        <v>0</v>
      </c>
      <c r="GU349" s="77">
        <v>0</v>
      </c>
      <c r="GV349" s="248">
        <v>0</v>
      </c>
      <c r="GW349" s="248">
        <v>0</v>
      </c>
      <c r="GX349" s="77">
        <v>0</v>
      </c>
      <c r="GY349" s="77">
        <v>5.5966209081309407E-2</v>
      </c>
      <c r="GZ349" s="77">
        <v>9.1305143414089883E-5</v>
      </c>
    </row>
    <row r="350" spans="45:208" x14ac:dyDescent="0.25">
      <c r="AS350" s="77" t="s">
        <v>927</v>
      </c>
      <c r="AT350" s="77" t="s">
        <v>155</v>
      </c>
      <c r="AU350" s="77" t="s">
        <v>489</v>
      </c>
      <c r="AV350" s="77">
        <v>2024</v>
      </c>
      <c r="AW350" s="77">
        <v>0.81629787689085187</v>
      </c>
      <c r="AX350" s="77">
        <v>0</v>
      </c>
      <c r="AY350" s="77">
        <v>0</v>
      </c>
      <c r="AZ350" s="77">
        <v>0</v>
      </c>
      <c r="BA350" s="77">
        <v>0</v>
      </c>
      <c r="BB350" s="77">
        <v>0</v>
      </c>
      <c r="BC350" s="77">
        <v>0</v>
      </c>
      <c r="BD350" s="77">
        <v>0</v>
      </c>
      <c r="BE350" s="77">
        <v>0</v>
      </c>
      <c r="BF350" s="77">
        <v>0</v>
      </c>
      <c r="BG350" s="77">
        <v>0</v>
      </c>
      <c r="BH350" s="77">
        <v>12.67745716131888</v>
      </c>
      <c r="BI350" s="77">
        <v>12.67745716131888</v>
      </c>
      <c r="BJ350" s="77">
        <v>0</v>
      </c>
      <c r="BK350" s="77">
        <v>0</v>
      </c>
      <c r="BL350" s="77">
        <v>12.67745716131888</v>
      </c>
      <c r="BM350" s="77">
        <v>12.67745716131888</v>
      </c>
      <c r="BN350" s="77">
        <v>0</v>
      </c>
      <c r="BO350" s="77">
        <v>0</v>
      </c>
      <c r="BP350" s="77">
        <v>10.348581365159328</v>
      </c>
      <c r="BQ350" s="77">
        <v>10.348581365159328</v>
      </c>
      <c r="BR350" s="77">
        <v>0</v>
      </c>
      <c r="BS350" s="77">
        <v>0</v>
      </c>
      <c r="BT350" s="77">
        <v>0</v>
      </c>
      <c r="BU350" s="77">
        <v>0</v>
      </c>
      <c r="BV350" s="77">
        <v>12.67745716131888</v>
      </c>
      <c r="BW350" s="77">
        <v>10.348581365159328</v>
      </c>
      <c r="BX350" s="77">
        <v>12.67745716131888</v>
      </c>
      <c r="BY350" s="77">
        <v>10.348581365159328</v>
      </c>
      <c r="CT350" s="77" t="s">
        <v>155</v>
      </c>
      <c r="CU350" s="77" t="s">
        <v>430</v>
      </c>
      <c r="CV350" s="77" t="s">
        <v>460</v>
      </c>
      <c r="CW350" s="77">
        <v>2024</v>
      </c>
      <c r="CX350" s="77">
        <v>0</v>
      </c>
      <c r="CY350" s="77">
        <v>0</v>
      </c>
      <c r="CZ350" s="77">
        <v>0</v>
      </c>
      <c r="DA350" s="77">
        <v>0</v>
      </c>
      <c r="DB350" s="77">
        <v>9129.7460702366297</v>
      </c>
      <c r="DC350" s="77">
        <v>233.23007680794171</v>
      </c>
      <c r="DD350" s="77">
        <v>8896.5159934286876</v>
      </c>
      <c r="DE350" s="77">
        <v>0</v>
      </c>
      <c r="DF350" s="77">
        <v>0</v>
      </c>
      <c r="DG350" s="77">
        <v>0</v>
      </c>
      <c r="DH350" s="77">
        <v>533.52731185151481</v>
      </c>
      <c r="DI350" s="77">
        <v>533.52731185151481</v>
      </c>
      <c r="DJ350" s="77">
        <v>2.541579366176414E-5</v>
      </c>
      <c r="DL350" s="77">
        <v>0</v>
      </c>
      <c r="DM350" s="77">
        <v>0</v>
      </c>
      <c r="DN350" s="77">
        <v>0</v>
      </c>
      <c r="DO350" s="77">
        <v>0</v>
      </c>
      <c r="DP350" s="77">
        <v>0</v>
      </c>
      <c r="DQ350" s="77">
        <v>0</v>
      </c>
      <c r="DR350" s="77">
        <v>0</v>
      </c>
      <c r="DS350" s="77">
        <v>1.3560020070933789E-2</v>
      </c>
      <c r="DT350" s="77">
        <v>1.3560020070933789E-2</v>
      </c>
      <c r="DU350" s="77">
        <v>0</v>
      </c>
      <c r="DV350" s="77">
        <v>1.3560020070933789E-2</v>
      </c>
      <c r="DW350" s="77">
        <v>1.3560020070933789E-2</v>
      </c>
      <c r="GE350" s="77" t="s">
        <v>427</v>
      </c>
      <c r="GF350" s="77" t="s">
        <v>155</v>
      </c>
      <c r="GG350" s="77" t="s">
        <v>426</v>
      </c>
      <c r="GH350" s="77" t="s">
        <v>446</v>
      </c>
      <c r="GI350" s="77">
        <v>2025</v>
      </c>
      <c r="GJ350" s="77" t="s">
        <v>303</v>
      </c>
      <c r="GK350" s="77">
        <v>4.1186611014017722E-2</v>
      </c>
      <c r="GL350" s="77">
        <v>1086.8999220000001</v>
      </c>
      <c r="GM350" s="77">
        <v>2025</v>
      </c>
      <c r="GN350" s="77" t="s">
        <v>175</v>
      </c>
      <c r="GO350" s="77">
        <v>5.3000000000000005E-2</v>
      </c>
      <c r="GP350" s="77">
        <v>3</v>
      </c>
      <c r="GQ350" s="77">
        <v>0</v>
      </c>
      <c r="GR350" s="77" t="s">
        <v>423</v>
      </c>
      <c r="GS350" s="77">
        <v>0</v>
      </c>
      <c r="GT350" s="77">
        <v>0</v>
      </c>
      <c r="GU350" s="77">
        <v>0</v>
      </c>
      <c r="GV350" s="248">
        <v>0</v>
      </c>
      <c r="GW350" s="248">
        <v>0</v>
      </c>
      <c r="GX350" s="77">
        <v>0</v>
      </c>
      <c r="GY350" s="77">
        <v>5.5966209081309407E-2</v>
      </c>
      <c r="GZ350" s="77">
        <v>2.3050584833610769E-3</v>
      </c>
    </row>
    <row r="351" spans="45:208" x14ac:dyDescent="0.25">
      <c r="AS351" s="77" t="s">
        <v>927</v>
      </c>
      <c r="AT351" s="77" t="s">
        <v>155</v>
      </c>
      <c r="AU351" s="77" t="s">
        <v>489</v>
      </c>
      <c r="AV351" s="77">
        <v>2025</v>
      </c>
      <c r="AW351" s="77">
        <v>0.76289521204752508</v>
      </c>
      <c r="AX351" s="77">
        <v>0</v>
      </c>
      <c r="AY351" s="77">
        <v>0</v>
      </c>
      <c r="AZ351" s="77">
        <v>0</v>
      </c>
      <c r="BA351" s="77">
        <v>0</v>
      </c>
      <c r="BB351" s="77">
        <v>0</v>
      </c>
      <c r="BC351" s="77">
        <v>0</v>
      </c>
      <c r="BD351" s="77">
        <v>0</v>
      </c>
      <c r="BE351" s="77">
        <v>0</v>
      </c>
      <c r="BF351" s="77">
        <v>0</v>
      </c>
      <c r="BG351" s="77">
        <v>0</v>
      </c>
      <c r="BH351" s="77">
        <v>0</v>
      </c>
      <c r="BI351" s="77">
        <v>0</v>
      </c>
      <c r="BJ351" s="77">
        <v>0</v>
      </c>
      <c r="BK351" s="77">
        <v>0</v>
      </c>
      <c r="BL351" s="77">
        <v>12.67745716131888</v>
      </c>
      <c r="BM351" s="77">
        <v>12.67745716131888</v>
      </c>
      <c r="BN351" s="77">
        <v>0</v>
      </c>
      <c r="BO351" s="77">
        <v>0</v>
      </c>
      <c r="BP351" s="77">
        <v>0</v>
      </c>
      <c r="BQ351" s="77">
        <v>9.6715713693077827</v>
      </c>
      <c r="BR351" s="77">
        <v>0</v>
      </c>
      <c r="BS351" s="77">
        <v>0</v>
      </c>
      <c r="BT351" s="77">
        <v>0</v>
      </c>
      <c r="BU351" s="77">
        <v>0</v>
      </c>
      <c r="BV351" s="77">
        <v>0</v>
      </c>
      <c r="BW351" s="77">
        <v>0</v>
      </c>
      <c r="BX351" s="77">
        <v>0</v>
      </c>
      <c r="BY351" s="77">
        <v>0</v>
      </c>
      <c r="CT351" s="77" t="s">
        <v>155</v>
      </c>
      <c r="CU351" s="77" t="s">
        <v>430</v>
      </c>
      <c r="CV351" s="77" t="s">
        <v>460</v>
      </c>
      <c r="CW351" s="77">
        <v>2025</v>
      </c>
      <c r="CX351" s="77">
        <v>0</v>
      </c>
      <c r="CY351" s="77">
        <v>0</v>
      </c>
      <c r="CZ351" s="77">
        <v>0</v>
      </c>
      <c r="DA351" s="77">
        <v>0</v>
      </c>
      <c r="DB351" s="77">
        <v>9129.7460702366297</v>
      </c>
      <c r="DC351" s="77">
        <v>233.23007680794171</v>
      </c>
      <c r="DD351" s="77">
        <v>8896.5159934286876</v>
      </c>
      <c r="DE351" s="77">
        <v>0</v>
      </c>
      <c r="DF351" s="77">
        <v>0</v>
      </c>
      <c r="DG351" s="77">
        <v>0</v>
      </c>
      <c r="DH351" s="77">
        <v>0</v>
      </c>
      <c r="DI351" s="77">
        <v>533.52731185151481</v>
      </c>
      <c r="DJ351" s="77">
        <v>2.541579366176414E-5</v>
      </c>
      <c r="DL351" s="77">
        <v>0</v>
      </c>
      <c r="DM351" s="77">
        <v>0</v>
      </c>
      <c r="DN351" s="77">
        <v>0</v>
      </c>
      <c r="DO351" s="77">
        <v>0</v>
      </c>
      <c r="DP351" s="77">
        <v>0</v>
      </c>
      <c r="DQ351" s="77">
        <v>0</v>
      </c>
      <c r="DR351" s="77">
        <v>0</v>
      </c>
      <c r="DS351" s="77">
        <v>0</v>
      </c>
      <c r="DT351" s="77">
        <v>0</v>
      </c>
      <c r="DU351" s="77">
        <v>0</v>
      </c>
      <c r="DV351" s="77">
        <v>1.3560020070933789E-2</v>
      </c>
      <c r="DW351" s="77">
        <v>1.3560020070933789E-2</v>
      </c>
      <c r="GE351" s="77" t="s">
        <v>422</v>
      </c>
      <c r="GF351" s="77" t="s">
        <v>155</v>
      </c>
      <c r="GG351" s="77" t="s">
        <v>426</v>
      </c>
      <c r="GH351" s="77" t="s">
        <v>453</v>
      </c>
      <c r="GI351" s="77">
        <v>2021</v>
      </c>
      <c r="GJ351" s="77" t="s">
        <v>305</v>
      </c>
      <c r="GK351" s="77">
        <v>222.22942162783059</v>
      </c>
      <c r="GL351" s="77">
        <v>1086.8999220000001</v>
      </c>
      <c r="GM351" s="77">
        <v>2021</v>
      </c>
      <c r="GN351" s="77" t="s">
        <v>175</v>
      </c>
      <c r="GO351" s="77">
        <v>0.13250000000000001</v>
      </c>
      <c r="GP351" s="77">
        <v>3</v>
      </c>
      <c r="GQ351" s="77">
        <v>0</v>
      </c>
      <c r="GR351" s="77" t="s">
        <v>423</v>
      </c>
      <c r="GS351" s="77">
        <v>0.1527377521613833</v>
      </c>
      <c r="GT351" s="77">
        <v>33.942822323559142</v>
      </c>
      <c r="GU351" s="77">
        <v>0.1527377521613833</v>
      </c>
      <c r="GV351" s="248">
        <v>33.942822323559142</v>
      </c>
      <c r="GW351" s="248">
        <v>0</v>
      </c>
      <c r="GX351" s="77">
        <v>0</v>
      </c>
      <c r="GY351" s="77">
        <v>0</v>
      </c>
      <c r="GZ351" s="77">
        <v>0</v>
      </c>
    </row>
    <row r="352" spans="45:208" x14ac:dyDescent="0.25">
      <c r="AS352" s="77" t="s">
        <v>927</v>
      </c>
      <c r="AT352" s="77" t="s">
        <v>155</v>
      </c>
      <c r="AU352" s="77" t="s">
        <v>490</v>
      </c>
      <c r="AV352" s="77">
        <v>2020</v>
      </c>
      <c r="AW352" s="77">
        <v>1</v>
      </c>
      <c r="AX352" s="77">
        <v>0</v>
      </c>
      <c r="AY352" s="77">
        <v>0</v>
      </c>
      <c r="AZ352" s="77">
        <v>3.6798492530259495</v>
      </c>
      <c r="BA352" s="77">
        <v>3.6798492530259495</v>
      </c>
      <c r="BB352" s="77">
        <v>0</v>
      </c>
      <c r="BC352" s="77">
        <v>0</v>
      </c>
      <c r="BD352" s="77">
        <v>0</v>
      </c>
      <c r="BE352" s="77">
        <v>0</v>
      </c>
      <c r="BF352" s="77">
        <v>0</v>
      </c>
      <c r="BG352" s="77">
        <v>0</v>
      </c>
      <c r="BH352" s="77">
        <v>0</v>
      </c>
      <c r="BI352" s="77">
        <v>0</v>
      </c>
      <c r="BJ352" s="77">
        <v>0</v>
      </c>
      <c r="BK352" s="77">
        <v>0</v>
      </c>
      <c r="BL352" s="77">
        <v>0</v>
      </c>
      <c r="BM352" s="77">
        <v>0</v>
      </c>
      <c r="BN352" s="77">
        <v>3.6798492530259495</v>
      </c>
      <c r="BO352" s="77">
        <v>0</v>
      </c>
      <c r="BP352" s="77">
        <v>0</v>
      </c>
      <c r="BQ352" s="77">
        <v>0</v>
      </c>
      <c r="BR352" s="77">
        <v>0</v>
      </c>
      <c r="BS352" s="77">
        <v>0</v>
      </c>
      <c r="BT352" s="77">
        <v>0</v>
      </c>
      <c r="BU352" s="77">
        <v>0</v>
      </c>
      <c r="BV352" s="77">
        <v>0</v>
      </c>
      <c r="BW352" s="77">
        <v>0</v>
      </c>
      <c r="BX352" s="77">
        <v>0</v>
      </c>
      <c r="BY352" s="77">
        <v>0</v>
      </c>
      <c r="CT352" s="77" t="s">
        <v>155</v>
      </c>
      <c r="CU352" s="77" t="s">
        <v>430</v>
      </c>
      <c r="CV352" s="77" t="s">
        <v>467</v>
      </c>
      <c r="CW352" s="77">
        <v>2020</v>
      </c>
      <c r="CX352" s="77">
        <v>0</v>
      </c>
      <c r="CY352" s="77">
        <v>0</v>
      </c>
      <c r="CZ352" s="77">
        <v>0</v>
      </c>
      <c r="DA352" s="77">
        <v>0</v>
      </c>
      <c r="DB352" s="77">
        <v>5.2405583313015578</v>
      </c>
      <c r="DC352" s="77">
        <v>0.69641821681223148</v>
      </c>
      <c r="DD352" s="77">
        <v>2.941964152281026</v>
      </c>
      <c r="DE352" s="77">
        <v>1.6021759622082949</v>
      </c>
      <c r="DF352" s="77">
        <v>0.36068764874241371</v>
      </c>
      <c r="DG352" s="77">
        <v>0</v>
      </c>
      <c r="DH352" s="77">
        <v>0</v>
      </c>
      <c r="DI352" s="77">
        <v>0</v>
      </c>
      <c r="DJ352" s="77">
        <v>1.0963515137652099E-4</v>
      </c>
      <c r="DL352" s="77">
        <v>0</v>
      </c>
      <c r="DM352" s="77">
        <v>3.9544044969515958E-5</v>
      </c>
      <c r="DN352" s="77">
        <v>3.9544044969515958E-5</v>
      </c>
      <c r="DO352" s="77">
        <v>0</v>
      </c>
      <c r="DP352" s="77">
        <v>0</v>
      </c>
      <c r="DQ352" s="77">
        <v>0</v>
      </c>
      <c r="DR352" s="77">
        <v>0</v>
      </c>
      <c r="DS352" s="77">
        <v>0</v>
      </c>
      <c r="DT352" s="77">
        <v>0</v>
      </c>
      <c r="DU352" s="77">
        <v>0</v>
      </c>
      <c r="DV352" s="77">
        <v>0</v>
      </c>
      <c r="DW352" s="77">
        <v>0</v>
      </c>
      <c r="GE352" s="77" t="s">
        <v>425</v>
      </c>
      <c r="GF352" s="77" t="s">
        <v>155</v>
      </c>
      <c r="GG352" s="77" t="s">
        <v>426</v>
      </c>
      <c r="GH352" s="77" t="s">
        <v>453</v>
      </c>
      <c r="GI352" s="77">
        <v>2021</v>
      </c>
      <c r="GJ352" s="77" t="s">
        <v>301</v>
      </c>
      <c r="GK352" s="77">
        <v>8585.7228092479454</v>
      </c>
      <c r="GL352" s="77">
        <v>1086.8999220000001</v>
      </c>
      <c r="GM352" s="77">
        <v>2021</v>
      </c>
      <c r="GN352" s="77" t="s">
        <v>175</v>
      </c>
      <c r="GO352" s="77">
        <v>5.3000000000000005E-2</v>
      </c>
      <c r="GP352" s="77">
        <v>3</v>
      </c>
      <c r="GQ352" s="77">
        <v>0</v>
      </c>
      <c r="GR352" s="77" t="s">
        <v>423</v>
      </c>
      <c r="GS352" s="77">
        <v>5.5966209081309407E-2</v>
      </c>
      <c r="GT352" s="77">
        <v>480.51035785653767</v>
      </c>
      <c r="GU352" s="77">
        <v>5.5966209081309407E-2</v>
      </c>
      <c r="GV352" s="248">
        <v>480.51035785653767</v>
      </c>
      <c r="GW352" s="248">
        <v>0</v>
      </c>
      <c r="GX352" s="77">
        <v>0</v>
      </c>
      <c r="GY352" s="77">
        <v>0</v>
      </c>
      <c r="GZ352" s="77">
        <v>0</v>
      </c>
    </row>
    <row r="353" spans="45:208" x14ac:dyDescent="0.25">
      <c r="AS353" s="77" t="s">
        <v>927</v>
      </c>
      <c r="AT353" s="77" t="s">
        <v>155</v>
      </c>
      <c r="AU353" s="77" t="s">
        <v>490</v>
      </c>
      <c r="AV353" s="77">
        <v>2021</v>
      </c>
      <c r="AW353" s="77">
        <v>1</v>
      </c>
      <c r="AX353" s="77">
        <v>0</v>
      </c>
      <c r="AY353" s="77">
        <v>0</v>
      </c>
      <c r="AZ353" s="77">
        <v>3.6798492530259495</v>
      </c>
      <c r="BA353" s="77">
        <v>3.6798492530259495</v>
      </c>
      <c r="BB353" s="77">
        <v>0</v>
      </c>
      <c r="BC353" s="77">
        <v>0</v>
      </c>
      <c r="BD353" s="77">
        <v>3.6798492530259495</v>
      </c>
      <c r="BE353" s="77">
        <v>3.6798492530259495</v>
      </c>
      <c r="BF353" s="77">
        <v>0</v>
      </c>
      <c r="BG353" s="77">
        <v>0</v>
      </c>
      <c r="BH353" s="77">
        <v>0</v>
      </c>
      <c r="BI353" s="77">
        <v>0</v>
      </c>
      <c r="BJ353" s="77">
        <v>0</v>
      </c>
      <c r="BK353" s="77">
        <v>0</v>
      </c>
      <c r="BL353" s="77">
        <v>0</v>
      </c>
      <c r="BM353" s="77">
        <v>0</v>
      </c>
      <c r="BN353" s="77">
        <v>3.6798492530259495</v>
      </c>
      <c r="BO353" s="77">
        <v>3.6798492530259495</v>
      </c>
      <c r="BP353" s="77">
        <v>0</v>
      </c>
      <c r="BQ353" s="77">
        <v>0</v>
      </c>
      <c r="BR353" s="77">
        <v>0</v>
      </c>
      <c r="BS353" s="77">
        <v>0</v>
      </c>
      <c r="BT353" s="77">
        <v>0</v>
      </c>
      <c r="BU353" s="77">
        <v>0</v>
      </c>
      <c r="BV353" s="77">
        <v>0</v>
      </c>
      <c r="BW353" s="77">
        <v>0</v>
      </c>
      <c r="BX353" s="77">
        <v>0</v>
      </c>
      <c r="BY353" s="77">
        <v>0</v>
      </c>
      <c r="CT353" s="77" t="s">
        <v>155</v>
      </c>
      <c r="CU353" s="77" t="s">
        <v>430</v>
      </c>
      <c r="CV353" s="77" t="s">
        <v>467</v>
      </c>
      <c r="CW353" s="77">
        <v>2021</v>
      </c>
      <c r="CX353" s="77">
        <v>0</v>
      </c>
      <c r="CY353" s="77">
        <v>0</v>
      </c>
      <c r="CZ353" s="77">
        <v>0</v>
      </c>
      <c r="DA353" s="77">
        <v>0</v>
      </c>
      <c r="DB353" s="77">
        <v>5.2405583313015578</v>
      </c>
      <c r="DC353" s="77">
        <v>0.69641821681223148</v>
      </c>
      <c r="DD353" s="77">
        <v>2.941964152281026</v>
      </c>
      <c r="DE353" s="77">
        <v>1.6021759622082949</v>
      </c>
      <c r="DF353" s="77">
        <v>0.36068764874241371</v>
      </c>
      <c r="DG353" s="77">
        <v>0.36068764874241371</v>
      </c>
      <c r="DH353" s="77">
        <v>0</v>
      </c>
      <c r="DI353" s="77">
        <v>0</v>
      </c>
      <c r="DJ353" s="77">
        <v>1.0963515137652099E-4</v>
      </c>
      <c r="DL353" s="77">
        <v>0</v>
      </c>
      <c r="DM353" s="77">
        <v>3.9544044969515958E-5</v>
      </c>
      <c r="DN353" s="77">
        <v>3.9544044969515958E-5</v>
      </c>
      <c r="DO353" s="77">
        <v>0</v>
      </c>
      <c r="DP353" s="77">
        <v>3.9544044969515958E-5</v>
      </c>
      <c r="DQ353" s="77">
        <v>3.9544044969515958E-5</v>
      </c>
      <c r="DR353" s="77">
        <v>0</v>
      </c>
      <c r="DS353" s="77">
        <v>0</v>
      </c>
      <c r="DT353" s="77">
        <v>0</v>
      </c>
      <c r="DU353" s="77">
        <v>0</v>
      </c>
      <c r="DV353" s="77">
        <v>0</v>
      </c>
      <c r="DW353" s="77">
        <v>0</v>
      </c>
      <c r="GE353" s="77" t="s">
        <v>427</v>
      </c>
      <c r="GF353" s="77" t="s">
        <v>155</v>
      </c>
      <c r="GG353" s="77" t="s">
        <v>426</v>
      </c>
      <c r="GH353" s="77" t="s">
        <v>453</v>
      </c>
      <c r="GI353" s="77">
        <v>2021</v>
      </c>
      <c r="GJ353" s="77" t="s">
        <v>303</v>
      </c>
      <c r="GK353" s="77">
        <v>5338.178410456745</v>
      </c>
      <c r="GL353" s="77">
        <v>1086.8999220000001</v>
      </c>
      <c r="GM353" s="77">
        <v>2021</v>
      </c>
      <c r="GN353" s="77" t="s">
        <v>175</v>
      </c>
      <c r="GO353" s="77">
        <v>5.3000000000000005E-2</v>
      </c>
      <c r="GP353" s="77">
        <v>3</v>
      </c>
      <c r="GQ353" s="77">
        <v>0</v>
      </c>
      <c r="GR353" s="77" t="s">
        <v>423</v>
      </c>
      <c r="GS353" s="77">
        <v>5.5966209081309407E-2</v>
      </c>
      <c r="GT353" s="77">
        <v>298.75760903295412</v>
      </c>
      <c r="GU353" s="77">
        <v>5.5966209081309407E-2</v>
      </c>
      <c r="GV353" s="248">
        <v>298.75760903295412</v>
      </c>
      <c r="GW353" s="248">
        <v>0</v>
      </c>
      <c r="GX353" s="77">
        <v>0</v>
      </c>
      <c r="GY353" s="77">
        <v>0</v>
      </c>
      <c r="GZ353" s="77">
        <v>0</v>
      </c>
    </row>
    <row r="354" spans="45:208" x14ac:dyDescent="0.25">
      <c r="AS354" s="77" t="s">
        <v>927</v>
      </c>
      <c r="AT354" s="77" t="s">
        <v>155</v>
      </c>
      <c r="AU354" s="77" t="s">
        <v>490</v>
      </c>
      <c r="AV354" s="77">
        <v>2022</v>
      </c>
      <c r="AW354" s="77">
        <v>0.93457943925233644</v>
      </c>
      <c r="AX354" s="77">
        <v>0</v>
      </c>
      <c r="AY354" s="77">
        <v>0</v>
      </c>
      <c r="AZ354" s="77">
        <v>3.6798492530259495</v>
      </c>
      <c r="BA354" s="77">
        <v>3.6798492530259495</v>
      </c>
      <c r="BB354" s="77">
        <v>0</v>
      </c>
      <c r="BC354" s="77">
        <v>0</v>
      </c>
      <c r="BD354" s="77">
        <v>3.6798492530259495</v>
      </c>
      <c r="BE354" s="77">
        <v>3.6798492530259495</v>
      </c>
      <c r="BF354" s="77">
        <v>0</v>
      </c>
      <c r="BG354" s="77">
        <v>0</v>
      </c>
      <c r="BH354" s="77">
        <v>3.6798492530259495</v>
      </c>
      <c r="BI354" s="77">
        <v>3.6798492530259495</v>
      </c>
      <c r="BJ354" s="77">
        <v>0</v>
      </c>
      <c r="BK354" s="77">
        <v>0</v>
      </c>
      <c r="BL354" s="77">
        <v>0</v>
      </c>
      <c r="BM354" s="77">
        <v>0</v>
      </c>
      <c r="BN354" s="77">
        <v>3.439111451426121</v>
      </c>
      <c r="BO354" s="77">
        <v>3.439111451426121</v>
      </c>
      <c r="BP354" s="77">
        <v>3.439111451426121</v>
      </c>
      <c r="BQ354" s="77">
        <v>0</v>
      </c>
      <c r="BR354" s="77">
        <v>0</v>
      </c>
      <c r="BS354" s="77">
        <v>0</v>
      </c>
      <c r="BT354" s="77">
        <v>0</v>
      </c>
      <c r="BU354" s="77">
        <v>0</v>
      </c>
      <c r="BV354" s="77">
        <v>3.6798492530259495</v>
      </c>
      <c r="BW354" s="77">
        <v>3.439111451426121</v>
      </c>
      <c r="BX354" s="77">
        <v>3.6798492530259495</v>
      </c>
      <c r="BY354" s="77">
        <v>3.439111451426121</v>
      </c>
      <c r="CT354" s="77" t="s">
        <v>155</v>
      </c>
      <c r="CU354" s="77" t="s">
        <v>430</v>
      </c>
      <c r="CV354" s="77" t="s">
        <v>467</v>
      </c>
      <c r="CW354" s="77">
        <v>2022</v>
      </c>
      <c r="CX354" s="77">
        <v>0</v>
      </c>
      <c r="CY354" s="77">
        <v>0</v>
      </c>
      <c r="CZ354" s="77">
        <v>0</v>
      </c>
      <c r="DA354" s="77">
        <v>0</v>
      </c>
      <c r="DB354" s="77">
        <v>5.2405583313015578</v>
      </c>
      <c r="DC354" s="77">
        <v>0.69641821681223148</v>
      </c>
      <c r="DD354" s="77">
        <v>2.941964152281026</v>
      </c>
      <c r="DE354" s="77">
        <v>1.6021759622082949</v>
      </c>
      <c r="DF354" s="77">
        <v>0.36068764874241371</v>
      </c>
      <c r="DG354" s="77">
        <v>0.36068764874241371</v>
      </c>
      <c r="DH354" s="77">
        <v>0.36068764874241371</v>
      </c>
      <c r="DI354" s="77">
        <v>0</v>
      </c>
      <c r="DJ354" s="77">
        <v>1.0963515137652099E-4</v>
      </c>
      <c r="DL354" s="77">
        <v>0</v>
      </c>
      <c r="DM354" s="77">
        <v>3.9544044969515958E-5</v>
      </c>
      <c r="DN354" s="77">
        <v>3.9544044969515958E-5</v>
      </c>
      <c r="DO354" s="77">
        <v>0</v>
      </c>
      <c r="DP354" s="77">
        <v>3.9544044969515958E-5</v>
      </c>
      <c r="DQ354" s="77">
        <v>3.9544044969515958E-5</v>
      </c>
      <c r="DR354" s="77">
        <v>0</v>
      </c>
      <c r="DS354" s="77">
        <v>3.9544044969515958E-5</v>
      </c>
      <c r="DT354" s="77">
        <v>3.9544044969515958E-5</v>
      </c>
      <c r="DU354" s="77">
        <v>0</v>
      </c>
      <c r="DV354" s="77">
        <v>0</v>
      </c>
      <c r="DW354" s="77">
        <v>0</v>
      </c>
      <c r="GE354" s="77" t="s">
        <v>422</v>
      </c>
      <c r="GF354" s="77" t="s">
        <v>155</v>
      </c>
      <c r="GG354" s="77" t="s">
        <v>426</v>
      </c>
      <c r="GH354" s="77" t="s">
        <v>453</v>
      </c>
      <c r="GI354" s="77">
        <v>2022</v>
      </c>
      <c r="GJ354" s="77" t="s">
        <v>305</v>
      </c>
      <c r="GK354" s="77">
        <v>222.22942162783059</v>
      </c>
      <c r="GL354" s="77">
        <v>1086.8999220000001</v>
      </c>
      <c r="GM354" s="77">
        <v>2022</v>
      </c>
      <c r="GN354" s="77" t="s">
        <v>175</v>
      </c>
      <c r="GO354" s="77">
        <v>0.13250000000000001</v>
      </c>
      <c r="GP354" s="77">
        <v>3</v>
      </c>
      <c r="GQ354" s="77">
        <v>0</v>
      </c>
      <c r="GR354" s="77" t="s">
        <v>423</v>
      </c>
      <c r="GS354" s="77">
        <v>0.1527377521613833</v>
      </c>
      <c r="GT354" s="77">
        <v>33.942822323559142</v>
      </c>
      <c r="GU354" s="77">
        <v>0.1527377521613833</v>
      </c>
      <c r="GV354" s="248">
        <v>33.942822323559142</v>
      </c>
      <c r="GW354" s="248">
        <v>0.1527377521613833</v>
      </c>
      <c r="GX354" s="77">
        <v>33.942822323559142</v>
      </c>
      <c r="GY354" s="77">
        <v>0</v>
      </c>
      <c r="GZ354" s="77">
        <v>0</v>
      </c>
    </row>
    <row r="355" spans="45:208" x14ac:dyDescent="0.25">
      <c r="AS355" s="77" t="s">
        <v>927</v>
      </c>
      <c r="AT355" s="77" t="s">
        <v>155</v>
      </c>
      <c r="AU355" s="77" t="s">
        <v>490</v>
      </c>
      <c r="AV355" s="77">
        <v>2023</v>
      </c>
      <c r="AW355" s="77">
        <v>0.87343872827321156</v>
      </c>
      <c r="AX355" s="77">
        <v>0</v>
      </c>
      <c r="AY355" s="77">
        <v>0</v>
      </c>
      <c r="AZ355" s="77">
        <v>0</v>
      </c>
      <c r="BA355" s="77">
        <v>0</v>
      </c>
      <c r="BB355" s="77">
        <v>0</v>
      </c>
      <c r="BC355" s="77">
        <v>0</v>
      </c>
      <c r="BD355" s="77">
        <v>3.81600415452258</v>
      </c>
      <c r="BE355" s="77">
        <v>3.81600415452258</v>
      </c>
      <c r="BF355" s="77">
        <v>0</v>
      </c>
      <c r="BG355" s="77">
        <v>0</v>
      </c>
      <c r="BH355" s="77">
        <v>3.81600415452258</v>
      </c>
      <c r="BI355" s="77">
        <v>3.81600415452258</v>
      </c>
      <c r="BJ355" s="77">
        <v>0</v>
      </c>
      <c r="BK355" s="77">
        <v>0</v>
      </c>
      <c r="BL355" s="77">
        <v>3.81600415452258</v>
      </c>
      <c r="BM355" s="77">
        <v>3.81600415452258</v>
      </c>
      <c r="BN355" s="77">
        <v>0</v>
      </c>
      <c r="BO355" s="77">
        <v>3.3330458158114942</v>
      </c>
      <c r="BP355" s="77">
        <v>3.3330458158114942</v>
      </c>
      <c r="BQ355" s="77">
        <v>3.3330458158114942</v>
      </c>
      <c r="BR355" s="77">
        <v>0</v>
      </c>
      <c r="BS355" s="77">
        <v>0</v>
      </c>
      <c r="BT355" s="77">
        <v>0</v>
      </c>
      <c r="BU355" s="77">
        <v>0</v>
      </c>
      <c r="BV355" s="77">
        <v>3.81600415452258</v>
      </c>
      <c r="BW355" s="77">
        <v>3.3330458158114942</v>
      </c>
      <c r="BX355" s="77">
        <v>3.81600415452258</v>
      </c>
      <c r="BY355" s="77">
        <v>3.3330458158114942</v>
      </c>
      <c r="CT355" s="77" t="s">
        <v>155</v>
      </c>
      <c r="CU355" s="77" t="s">
        <v>430</v>
      </c>
      <c r="CV355" s="77" t="s">
        <v>467</v>
      </c>
      <c r="CW355" s="77">
        <v>2023</v>
      </c>
      <c r="CX355" s="77">
        <v>0</v>
      </c>
      <c r="CY355" s="77">
        <v>0</v>
      </c>
      <c r="CZ355" s="77">
        <v>0</v>
      </c>
      <c r="DA355" s="77">
        <v>0</v>
      </c>
      <c r="DB355" s="77">
        <v>5.4750346070077844</v>
      </c>
      <c r="DC355" s="77">
        <v>0.71896016785821415</v>
      </c>
      <c r="DD355" s="77">
        <v>3.0714971986151158</v>
      </c>
      <c r="DE355" s="77">
        <v>1.684577240534453</v>
      </c>
      <c r="DF355" s="77">
        <v>0</v>
      </c>
      <c r="DG355" s="77">
        <v>0.37599181639995061</v>
      </c>
      <c r="DH355" s="77">
        <v>0.37599181639995061</v>
      </c>
      <c r="DI355" s="77">
        <v>0.37599181639995061</v>
      </c>
      <c r="DJ355" s="77">
        <v>1.0963515137652099E-4</v>
      </c>
      <c r="DL355" s="77">
        <v>0</v>
      </c>
      <c r="DM355" s="77">
        <v>0</v>
      </c>
      <c r="DN355" s="77">
        <v>0</v>
      </c>
      <c r="DO355" s="77">
        <v>0</v>
      </c>
      <c r="DP355" s="77">
        <v>4.1221919707341674E-5</v>
      </c>
      <c r="DQ355" s="77">
        <v>4.1221919707341674E-5</v>
      </c>
      <c r="DR355" s="77">
        <v>0</v>
      </c>
      <c r="DS355" s="77">
        <v>4.1221919707341674E-5</v>
      </c>
      <c r="DT355" s="77">
        <v>4.1221919707341674E-5</v>
      </c>
      <c r="DU355" s="77">
        <v>0</v>
      </c>
      <c r="DV355" s="77">
        <v>4.1221919707341674E-5</v>
      </c>
      <c r="DW355" s="77">
        <v>4.1221919707341674E-5</v>
      </c>
      <c r="GE355" s="77" t="s">
        <v>425</v>
      </c>
      <c r="GF355" s="77" t="s">
        <v>155</v>
      </c>
      <c r="GG355" s="77" t="s">
        <v>426</v>
      </c>
      <c r="GH355" s="77" t="s">
        <v>453</v>
      </c>
      <c r="GI355" s="77">
        <v>2022</v>
      </c>
      <c r="GJ355" s="77" t="s">
        <v>301</v>
      </c>
      <c r="GK355" s="77">
        <v>8585.7228092479454</v>
      </c>
      <c r="GL355" s="77">
        <v>1086.8999220000001</v>
      </c>
      <c r="GM355" s="77">
        <v>2022</v>
      </c>
      <c r="GN355" s="77" t="s">
        <v>175</v>
      </c>
      <c r="GO355" s="77">
        <v>5.3000000000000005E-2</v>
      </c>
      <c r="GP355" s="77">
        <v>3</v>
      </c>
      <c r="GQ355" s="77">
        <v>0</v>
      </c>
      <c r="GR355" s="77" t="s">
        <v>423</v>
      </c>
      <c r="GS355" s="77">
        <v>5.5966209081309407E-2</v>
      </c>
      <c r="GT355" s="77">
        <v>480.51035785653767</v>
      </c>
      <c r="GU355" s="77">
        <v>5.5966209081309407E-2</v>
      </c>
      <c r="GV355" s="248">
        <v>480.51035785653767</v>
      </c>
      <c r="GW355" s="248">
        <v>5.5966209081309407E-2</v>
      </c>
      <c r="GX355" s="77">
        <v>480.51035785653767</v>
      </c>
      <c r="GY355" s="77">
        <v>0</v>
      </c>
      <c r="GZ355" s="77">
        <v>0</v>
      </c>
    </row>
    <row r="356" spans="45:208" x14ac:dyDescent="0.25">
      <c r="AS356" s="77" t="s">
        <v>927</v>
      </c>
      <c r="AT356" s="77" t="s">
        <v>155</v>
      </c>
      <c r="AU356" s="77" t="s">
        <v>490</v>
      </c>
      <c r="AV356" s="77">
        <v>2024</v>
      </c>
      <c r="AW356" s="77">
        <v>0.81629787689085187</v>
      </c>
      <c r="AX356" s="77">
        <v>0</v>
      </c>
      <c r="AY356" s="77">
        <v>0</v>
      </c>
      <c r="AZ356" s="77">
        <v>0</v>
      </c>
      <c r="BA356" s="77">
        <v>0</v>
      </c>
      <c r="BB356" s="77">
        <v>0</v>
      </c>
      <c r="BC356" s="77">
        <v>0</v>
      </c>
      <c r="BD356" s="77">
        <v>0</v>
      </c>
      <c r="BE356" s="77">
        <v>0</v>
      </c>
      <c r="BF356" s="77">
        <v>0</v>
      </c>
      <c r="BG356" s="77">
        <v>0</v>
      </c>
      <c r="BH356" s="77">
        <v>3.81600415452258</v>
      </c>
      <c r="BI356" s="77">
        <v>3.81600415452258</v>
      </c>
      <c r="BJ356" s="77">
        <v>0</v>
      </c>
      <c r="BK356" s="77">
        <v>0</v>
      </c>
      <c r="BL356" s="77">
        <v>3.81600415452258</v>
      </c>
      <c r="BM356" s="77">
        <v>3.81600415452258</v>
      </c>
      <c r="BN356" s="77">
        <v>0</v>
      </c>
      <c r="BO356" s="77">
        <v>0</v>
      </c>
      <c r="BP356" s="77">
        <v>3.1149960895434523</v>
      </c>
      <c r="BQ356" s="77">
        <v>3.1149960895434523</v>
      </c>
      <c r="BR356" s="77">
        <v>0</v>
      </c>
      <c r="BS356" s="77">
        <v>0</v>
      </c>
      <c r="BT356" s="77">
        <v>0</v>
      </c>
      <c r="BU356" s="77">
        <v>0</v>
      </c>
      <c r="BV356" s="77">
        <v>3.81600415452258</v>
      </c>
      <c r="BW356" s="77">
        <v>3.1149960895434523</v>
      </c>
      <c r="BX356" s="77">
        <v>3.81600415452258</v>
      </c>
      <c r="BY356" s="77">
        <v>3.1149960895434523</v>
      </c>
      <c r="CT356" s="77" t="s">
        <v>155</v>
      </c>
      <c r="CU356" s="77" t="s">
        <v>430</v>
      </c>
      <c r="CV356" s="77" t="s">
        <v>467</v>
      </c>
      <c r="CW356" s="77">
        <v>2024</v>
      </c>
      <c r="CX356" s="77">
        <v>0</v>
      </c>
      <c r="CY356" s="77">
        <v>0</v>
      </c>
      <c r="CZ356" s="77">
        <v>0</v>
      </c>
      <c r="DA356" s="77">
        <v>0</v>
      </c>
      <c r="DB356" s="77">
        <v>5.4750346070077844</v>
      </c>
      <c r="DC356" s="77">
        <v>0.71896016785821415</v>
      </c>
      <c r="DD356" s="77">
        <v>3.0714971986151158</v>
      </c>
      <c r="DE356" s="77">
        <v>1.684577240534453</v>
      </c>
      <c r="DF356" s="77">
        <v>0</v>
      </c>
      <c r="DG356" s="77">
        <v>0</v>
      </c>
      <c r="DH356" s="77">
        <v>0.37599181639995061</v>
      </c>
      <c r="DI356" s="77">
        <v>0.37599181639995061</v>
      </c>
      <c r="DJ356" s="77">
        <v>1.0963515137652099E-4</v>
      </c>
      <c r="DL356" s="77">
        <v>0</v>
      </c>
      <c r="DM356" s="77">
        <v>0</v>
      </c>
      <c r="DN356" s="77">
        <v>0</v>
      </c>
      <c r="DO356" s="77">
        <v>0</v>
      </c>
      <c r="DP356" s="77">
        <v>0</v>
      </c>
      <c r="DQ356" s="77">
        <v>0</v>
      </c>
      <c r="DR356" s="77">
        <v>0</v>
      </c>
      <c r="DS356" s="77">
        <v>4.1221919707341674E-5</v>
      </c>
      <c r="DT356" s="77">
        <v>4.1221919707341674E-5</v>
      </c>
      <c r="DU356" s="77">
        <v>0</v>
      </c>
      <c r="DV356" s="77">
        <v>4.1221919707341674E-5</v>
      </c>
      <c r="DW356" s="77">
        <v>4.1221919707341674E-5</v>
      </c>
      <c r="GE356" s="77" t="s">
        <v>427</v>
      </c>
      <c r="GF356" s="77" t="s">
        <v>155</v>
      </c>
      <c r="GG356" s="77" t="s">
        <v>426</v>
      </c>
      <c r="GH356" s="77" t="s">
        <v>453</v>
      </c>
      <c r="GI356" s="77">
        <v>2022</v>
      </c>
      <c r="GJ356" s="77" t="s">
        <v>303</v>
      </c>
      <c r="GK356" s="77">
        <v>5338.178410456745</v>
      </c>
      <c r="GL356" s="77">
        <v>1086.8999220000001</v>
      </c>
      <c r="GM356" s="77">
        <v>2022</v>
      </c>
      <c r="GN356" s="77" t="s">
        <v>175</v>
      </c>
      <c r="GO356" s="77">
        <v>5.3000000000000005E-2</v>
      </c>
      <c r="GP356" s="77">
        <v>3</v>
      </c>
      <c r="GQ356" s="77">
        <v>0</v>
      </c>
      <c r="GR356" s="77" t="s">
        <v>423</v>
      </c>
      <c r="GS356" s="77">
        <v>5.5966209081309407E-2</v>
      </c>
      <c r="GT356" s="77">
        <v>298.75760903295412</v>
      </c>
      <c r="GU356" s="77">
        <v>5.5966209081309407E-2</v>
      </c>
      <c r="GV356" s="248">
        <v>298.75760903295412</v>
      </c>
      <c r="GW356" s="248">
        <v>5.5966209081309407E-2</v>
      </c>
      <c r="GX356" s="77">
        <v>298.75760903295412</v>
      </c>
      <c r="GY356" s="77">
        <v>0</v>
      </c>
      <c r="GZ356" s="77">
        <v>0</v>
      </c>
    </row>
    <row r="357" spans="45:208" x14ac:dyDescent="0.25">
      <c r="AS357" s="77" t="s">
        <v>927</v>
      </c>
      <c r="AT357" s="77" t="s">
        <v>155</v>
      </c>
      <c r="AU357" s="77" t="s">
        <v>490</v>
      </c>
      <c r="AV357" s="77">
        <v>2025</v>
      </c>
      <c r="AW357" s="77">
        <v>0.76289521204752508</v>
      </c>
      <c r="AX357" s="77">
        <v>0</v>
      </c>
      <c r="AY357" s="77">
        <v>0</v>
      </c>
      <c r="AZ357" s="77">
        <v>0</v>
      </c>
      <c r="BA357" s="77">
        <v>0</v>
      </c>
      <c r="BB357" s="77">
        <v>0</v>
      </c>
      <c r="BC357" s="77">
        <v>0</v>
      </c>
      <c r="BD357" s="77">
        <v>0</v>
      </c>
      <c r="BE357" s="77">
        <v>0</v>
      </c>
      <c r="BF357" s="77">
        <v>0</v>
      </c>
      <c r="BG357" s="77">
        <v>0</v>
      </c>
      <c r="BH357" s="77">
        <v>0</v>
      </c>
      <c r="BI357" s="77">
        <v>0</v>
      </c>
      <c r="BJ357" s="77">
        <v>0</v>
      </c>
      <c r="BK357" s="77">
        <v>0</v>
      </c>
      <c r="BL357" s="77">
        <v>3.81600415452258</v>
      </c>
      <c r="BM357" s="77">
        <v>3.81600415452258</v>
      </c>
      <c r="BN357" s="77">
        <v>0</v>
      </c>
      <c r="BO357" s="77">
        <v>0</v>
      </c>
      <c r="BP357" s="77">
        <v>0</v>
      </c>
      <c r="BQ357" s="77">
        <v>2.9112112986387402</v>
      </c>
      <c r="BR357" s="77">
        <v>0</v>
      </c>
      <c r="BS357" s="77">
        <v>0</v>
      </c>
      <c r="BT357" s="77">
        <v>0</v>
      </c>
      <c r="BU357" s="77">
        <v>0</v>
      </c>
      <c r="BV357" s="77">
        <v>0</v>
      </c>
      <c r="BW357" s="77">
        <v>0</v>
      </c>
      <c r="BX357" s="77">
        <v>0</v>
      </c>
      <c r="BY357" s="77">
        <v>0</v>
      </c>
      <c r="CT357" s="77" t="s">
        <v>155</v>
      </c>
      <c r="CU357" s="77" t="s">
        <v>430</v>
      </c>
      <c r="CV357" s="77" t="s">
        <v>467</v>
      </c>
      <c r="CW357" s="77">
        <v>2025</v>
      </c>
      <c r="CX357" s="77">
        <v>0</v>
      </c>
      <c r="CY357" s="77">
        <v>0</v>
      </c>
      <c r="CZ357" s="77">
        <v>0</v>
      </c>
      <c r="DA357" s="77">
        <v>0</v>
      </c>
      <c r="DB357" s="77">
        <v>5.4750346070077844</v>
      </c>
      <c r="DC357" s="77">
        <v>0.71896016785821415</v>
      </c>
      <c r="DD357" s="77">
        <v>3.0714971986151158</v>
      </c>
      <c r="DE357" s="77">
        <v>1.684577240534453</v>
      </c>
      <c r="DF357" s="77">
        <v>0</v>
      </c>
      <c r="DG357" s="77">
        <v>0</v>
      </c>
      <c r="DH357" s="77">
        <v>0</v>
      </c>
      <c r="DI357" s="77">
        <v>0.37599181639995061</v>
      </c>
      <c r="DJ357" s="77">
        <v>1.0963515137652099E-4</v>
      </c>
      <c r="DL357" s="77">
        <v>0</v>
      </c>
      <c r="DM357" s="77">
        <v>0</v>
      </c>
      <c r="DN357" s="77">
        <v>0</v>
      </c>
      <c r="DO357" s="77">
        <v>0</v>
      </c>
      <c r="DP357" s="77">
        <v>0</v>
      </c>
      <c r="DQ357" s="77">
        <v>0</v>
      </c>
      <c r="DR357" s="77">
        <v>0</v>
      </c>
      <c r="DS357" s="77">
        <v>0</v>
      </c>
      <c r="DT357" s="77">
        <v>0</v>
      </c>
      <c r="DU357" s="77">
        <v>0</v>
      </c>
      <c r="DV357" s="77">
        <v>4.1221919707341674E-5</v>
      </c>
      <c r="DW357" s="77">
        <v>4.1221919707341674E-5</v>
      </c>
      <c r="GE357" s="77" t="s">
        <v>422</v>
      </c>
      <c r="GF357" s="77" t="s">
        <v>155</v>
      </c>
      <c r="GG357" s="77" t="s">
        <v>426</v>
      </c>
      <c r="GH357" s="77" t="s">
        <v>453</v>
      </c>
      <c r="GI357" s="77">
        <v>2023</v>
      </c>
      <c r="GJ357" s="77" t="s">
        <v>305</v>
      </c>
      <c r="GK357" s="77">
        <v>233.23007680793921</v>
      </c>
      <c r="GL357" s="77">
        <v>1086.8999220000001</v>
      </c>
      <c r="GM357" s="77">
        <v>2023</v>
      </c>
      <c r="GN357" s="77" t="s">
        <v>175</v>
      </c>
      <c r="GO357" s="77">
        <v>0.13250000000000001</v>
      </c>
      <c r="GP357" s="77">
        <v>3</v>
      </c>
      <c r="GQ357" s="77">
        <v>0</v>
      </c>
      <c r="GR357" s="77" t="s">
        <v>423</v>
      </c>
      <c r="GS357" s="77">
        <v>0</v>
      </c>
      <c r="GT357" s="77">
        <v>0</v>
      </c>
      <c r="GU357" s="77">
        <v>0.1527377521613833</v>
      </c>
      <c r="GV357" s="248">
        <v>35.623037668071412</v>
      </c>
      <c r="GW357" s="248">
        <v>0.1527377521613833</v>
      </c>
      <c r="GX357" s="77">
        <v>35.623037668071412</v>
      </c>
      <c r="GY357" s="77">
        <v>0.1527377521613833</v>
      </c>
      <c r="GZ357" s="77">
        <v>35.623037668071412</v>
      </c>
    </row>
    <row r="358" spans="45:208" x14ac:dyDescent="0.25">
      <c r="AS358" s="77" t="s">
        <v>927</v>
      </c>
      <c r="AT358" s="77" t="s">
        <v>155</v>
      </c>
      <c r="AU358" s="77" t="s">
        <v>491</v>
      </c>
      <c r="AV358" s="77">
        <v>2020</v>
      </c>
      <c r="AW358" s="77">
        <v>1</v>
      </c>
      <c r="AX358" s="77">
        <v>0</v>
      </c>
      <c r="AY358" s="77">
        <v>0</v>
      </c>
      <c r="AZ358" s="77">
        <v>16.925790966969263</v>
      </c>
      <c r="BA358" s="77">
        <v>16.925790966969263</v>
      </c>
      <c r="BB358" s="77">
        <v>0</v>
      </c>
      <c r="BC358" s="77">
        <v>0</v>
      </c>
      <c r="BD358" s="77">
        <v>0</v>
      </c>
      <c r="BE358" s="77">
        <v>0</v>
      </c>
      <c r="BF358" s="77">
        <v>0</v>
      </c>
      <c r="BG358" s="77">
        <v>0</v>
      </c>
      <c r="BH358" s="77">
        <v>0</v>
      </c>
      <c r="BI358" s="77">
        <v>0</v>
      </c>
      <c r="BJ358" s="77">
        <v>0</v>
      </c>
      <c r="BK358" s="77">
        <v>0</v>
      </c>
      <c r="BL358" s="77">
        <v>0</v>
      </c>
      <c r="BM358" s="77">
        <v>0</v>
      </c>
      <c r="BN358" s="77">
        <v>16.925790966969263</v>
      </c>
      <c r="BO358" s="77">
        <v>0</v>
      </c>
      <c r="BP358" s="77">
        <v>0</v>
      </c>
      <c r="BQ358" s="77">
        <v>0</v>
      </c>
      <c r="BR358" s="77">
        <v>0</v>
      </c>
      <c r="BS358" s="77">
        <v>0</v>
      </c>
      <c r="BT358" s="77">
        <v>0</v>
      </c>
      <c r="BU358" s="77">
        <v>0</v>
      </c>
      <c r="BV358" s="77">
        <v>0</v>
      </c>
      <c r="BW358" s="77">
        <v>0</v>
      </c>
      <c r="BX358" s="77">
        <v>0</v>
      </c>
      <c r="BY358" s="77">
        <v>0</v>
      </c>
      <c r="CT358" s="77" t="s">
        <v>155</v>
      </c>
      <c r="CU358" s="77" t="s">
        <v>430</v>
      </c>
      <c r="CV358" s="77" t="s">
        <v>474</v>
      </c>
      <c r="CW358" s="77">
        <v>2020</v>
      </c>
      <c r="CX358" s="77">
        <v>0</v>
      </c>
      <c r="CY358" s="77">
        <v>0</v>
      </c>
      <c r="CZ358" s="77">
        <v>0</v>
      </c>
      <c r="DA358" s="77">
        <v>0</v>
      </c>
      <c r="DB358" s="77">
        <v>7.7900575334948402E-2</v>
      </c>
      <c r="DC358" s="77">
        <v>3.6425060683954243E-2</v>
      </c>
      <c r="DD358" s="77">
        <v>1.580872452542939E-3</v>
      </c>
      <c r="DE358" s="77">
        <v>3.9894642198450687E-2</v>
      </c>
      <c r="DF358" s="77">
        <v>7.8847092159215725E-3</v>
      </c>
      <c r="DG358" s="77">
        <v>0</v>
      </c>
      <c r="DH358" s="77">
        <v>0</v>
      </c>
      <c r="DI358" s="77">
        <v>0</v>
      </c>
      <c r="DJ358" s="77">
        <v>1.0262873039102759E-3</v>
      </c>
      <c r="DL358" s="77">
        <v>0</v>
      </c>
      <c r="DM358" s="77">
        <v>8.091976963324656E-6</v>
      </c>
      <c r="DN358" s="77">
        <v>8.091976963324656E-6</v>
      </c>
      <c r="DO358" s="77">
        <v>0</v>
      </c>
      <c r="DP358" s="77">
        <v>0</v>
      </c>
      <c r="DQ358" s="77">
        <v>0</v>
      </c>
      <c r="DR358" s="77">
        <v>0</v>
      </c>
      <c r="DS358" s="77">
        <v>0</v>
      </c>
      <c r="DT358" s="77">
        <v>0</v>
      </c>
      <c r="DU358" s="77">
        <v>0</v>
      </c>
      <c r="DV358" s="77">
        <v>0</v>
      </c>
      <c r="DW358" s="77">
        <v>0</v>
      </c>
      <c r="GE358" s="77" t="s">
        <v>425</v>
      </c>
      <c r="GF358" s="77" t="s">
        <v>155</v>
      </c>
      <c r="GG358" s="77" t="s">
        <v>426</v>
      </c>
      <c r="GH358" s="77" t="s">
        <v>453</v>
      </c>
      <c r="GI358" s="77">
        <v>2023</v>
      </c>
      <c r="GJ358" s="77" t="s">
        <v>301</v>
      </c>
      <c r="GK358" s="77">
        <v>8896.5159934285948</v>
      </c>
      <c r="GL358" s="77">
        <v>1086.8999220000001</v>
      </c>
      <c r="GM358" s="77">
        <v>2023</v>
      </c>
      <c r="GN358" s="77" t="s">
        <v>175</v>
      </c>
      <c r="GO358" s="77">
        <v>5.3000000000000005E-2</v>
      </c>
      <c r="GP358" s="77">
        <v>3</v>
      </c>
      <c r="GQ358" s="77">
        <v>0</v>
      </c>
      <c r="GR358" s="77" t="s">
        <v>423</v>
      </c>
      <c r="GS358" s="77">
        <v>0</v>
      </c>
      <c r="GT358" s="77">
        <v>0</v>
      </c>
      <c r="GU358" s="77">
        <v>5.5966209081309407E-2</v>
      </c>
      <c r="GV358" s="248">
        <v>497.90427418343779</v>
      </c>
      <c r="GW358" s="248">
        <v>5.5966209081309407E-2</v>
      </c>
      <c r="GX358" s="77">
        <v>497.90427418343779</v>
      </c>
      <c r="GY358" s="77">
        <v>5.5966209081309407E-2</v>
      </c>
      <c r="GZ358" s="77">
        <v>497.90427418343779</v>
      </c>
    </row>
    <row r="359" spans="45:208" x14ac:dyDescent="0.25">
      <c r="AS359" s="77" t="s">
        <v>927</v>
      </c>
      <c r="AT359" s="77" t="s">
        <v>155</v>
      </c>
      <c r="AU359" s="77" t="s">
        <v>491</v>
      </c>
      <c r="AV359" s="77">
        <v>2021</v>
      </c>
      <c r="AW359" s="77">
        <v>1</v>
      </c>
      <c r="AX359" s="77">
        <v>0</v>
      </c>
      <c r="AY359" s="77">
        <v>0</v>
      </c>
      <c r="AZ359" s="77">
        <v>16.925790966969263</v>
      </c>
      <c r="BA359" s="77">
        <v>16.925790966969263</v>
      </c>
      <c r="BB359" s="77">
        <v>0</v>
      </c>
      <c r="BC359" s="77">
        <v>0</v>
      </c>
      <c r="BD359" s="77">
        <v>16.925790966969263</v>
      </c>
      <c r="BE359" s="77">
        <v>16.925790966969263</v>
      </c>
      <c r="BF359" s="77">
        <v>0</v>
      </c>
      <c r="BG359" s="77">
        <v>0</v>
      </c>
      <c r="BH359" s="77">
        <v>0</v>
      </c>
      <c r="BI359" s="77">
        <v>0</v>
      </c>
      <c r="BJ359" s="77">
        <v>0</v>
      </c>
      <c r="BK359" s="77">
        <v>0</v>
      </c>
      <c r="BL359" s="77">
        <v>0</v>
      </c>
      <c r="BM359" s="77">
        <v>0</v>
      </c>
      <c r="BN359" s="77">
        <v>16.925790966969263</v>
      </c>
      <c r="BO359" s="77">
        <v>16.925790966969263</v>
      </c>
      <c r="BP359" s="77">
        <v>0</v>
      </c>
      <c r="BQ359" s="77">
        <v>0</v>
      </c>
      <c r="BR359" s="77">
        <v>0</v>
      </c>
      <c r="BS359" s="77">
        <v>0</v>
      </c>
      <c r="BT359" s="77">
        <v>0</v>
      </c>
      <c r="BU359" s="77">
        <v>0</v>
      </c>
      <c r="BV359" s="77">
        <v>0</v>
      </c>
      <c r="BW359" s="77">
        <v>0</v>
      </c>
      <c r="BX359" s="77">
        <v>0</v>
      </c>
      <c r="BY359" s="77">
        <v>0</v>
      </c>
      <c r="CT359" s="77" t="s">
        <v>155</v>
      </c>
      <c r="CU359" s="77" t="s">
        <v>430</v>
      </c>
      <c r="CV359" s="77" t="s">
        <v>474</v>
      </c>
      <c r="CW359" s="77">
        <v>2021</v>
      </c>
      <c r="CX359" s="77">
        <v>0</v>
      </c>
      <c r="CY359" s="77">
        <v>0</v>
      </c>
      <c r="CZ359" s="77">
        <v>0</v>
      </c>
      <c r="DA359" s="77">
        <v>0</v>
      </c>
      <c r="DB359" s="77">
        <v>7.7900575334948402E-2</v>
      </c>
      <c r="DC359" s="77">
        <v>3.6425060683954243E-2</v>
      </c>
      <c r="DD359" s="77">
        <v>1.580872452542939E-3</v>
      </c>
      <c r="DE359" s="77">
        <v>3.9894642198450687E-2</v>
      </c>
      <c r="DF359" s="77">
        <v>7.8847092159215725E-3</v>
      </c>
      <c r="DG359" s="77">
        <v>7.8847092159215725E-3</v>
      </c>
      <c r="DH359" s="77">
        <v>0</v>
      </c>
      <c r="DI359" s="77">
        <v>0</v>
      </c>
      <c r="DJ359" s="77">
        <v>1.0262873039102759E-3</v>
      </c>
      <c r="DL359" s="77">
        <v>0</v>
      </c>
      <c r="DM359" s="77">
        <v>8.091976963324656E-6</v>
      </c>
      <c r="DN359" s="77">
        <v>8.091976963324656E-6</v>
      </c>
      <c r="DO359" s="77">
        <v>0</v>
      </c>
      <c r="DP359" s="77">
        <v>8.091976963324656E-6</v>
      </c>
      <c r="DQ359" s="77">
        <v>8.091976963324656E-6</v>
      </c>
      <c r="DR359" s="77">
        <v>0</v>
      </c>
      <c r="DS359" s="77">
        <v>0</v>
      </c>
      <c r="DT359" s="77">
        <v>0</v>
      </c>
      <c r="DU359" s="77">
        <v>0</v>
      </c>
      <c r="DV359" s="77">
        <v>0</v>
      </c>
      <c r="DW359" s="77">
        <v>0</v>
      </c>
      <c r="GE359" s="77" t="s">
        <v>427</v>
      </c>
      <c r="GF359" s="77" t="s">
        <v>155</v>
      </c>
      <c r="GG359" s="77" t="s">
        <v>426</v>
      </c>
      <c r="GH359" s="77" t="s">
        <v>453</v>
      </c>
      <c r="GI359" s="77">
        <v>2023</v>
      </c>
      <c r="GJ359" s="77" t="s">
        <v>303</v>
      </c>
      <c r="GK359" s="77">
        <v>5534.8914862000929</v>
      </c>
      <c r="GL359" s="77">
        <v>1086.8999220000001</v>
      </c>
      <c r="GM359" s="77">
        <v>2023</v>
      </c>
      <c r="GN359" s="77" t="s">
        <v>175</v>
      </c>
      <c r="GO359" s="77">
        <v>5.3000000000000005E-2</v>
      </c>
      <c r="GP359" s="77">
        <v>3</v>
      </c>
      <c r="GQ359" s="77">
        <v>0</v>
      </c>
      <c r="GR359" s="77" t="s">
        <v>423</v>
      </c>
      <c r="GS359" s="77">
        <v>0</v>
      </c>
      <c r="GT359" s="77">
        <v>0</v>
      </c>
      <c r="GU359" s="77">
        <v>5.5966209081309407E-2</v>
      </c>
      <c r="GV359" s="248">
        <v>309.76689415903377</v>
      </c>
      <c r="GW359" s="248">
        <v>5.5966209081309407E-2</v>
      </c>
      <c r="GX359" s="77">
        <v>309.76689415903377</v>
      </c>
      <c r="GY359" s="77">
        <v>5.5966209081309407E-2</v>
      </c>
      <c r="GZ359" s="77">
        <v>309.76689415903377</v>
      </c>
    </row>
    <row r="360" spans="45:208" x14ac:dyDescent="0.25">
      <c r="AS360" s="77" t="s">
        <v>927</v>
      </c>
      <c r="AT360" s="77" t="s">
        <v>155</v>
      </c>
      <c r="AU360" s="77" t="s">
        <v>491</v>
      </c>
      <c r="AV360" s="77">
        <v>2022</v>
      </c>
      <c r="AW360" s="77">
        <v>0.93457943925233644</v>
      </c>
      <c r="AX360" s="77">
        <v>0</v>
      </c>
      <c r="AY360" s="77">
        <v>0</v>
      </c>
      <c r="AZ360" s="77">
        <v>16.925790966969263</v>
      </c>
      <c r="BA360" s="77">
        <v>16.925790966969263</v>
      </c>
      <c r="BB360" s="77">
        <v>0</v>
      </c>
      <c r="BC360" s="77">
        <v>0</v>
      </c>
      <c r="BD360" s="77">
        <v>16.925790966969263</v>
      </c>
      <c r="BE360" s="77">
        <v>16.925790966969263</v>
      </c>
      <c r="BF360" s="77">
        <v>0</v>
      </c>
      <c r="BG360" s="77">
        <v>0</v>
      </c>
      <c r="BH360" s="77">
        <v>16.925790966969263</v>
      </c>
      <c r="BI360" s="77">
        <v>16.925790966969263</v>
      </c>
      <c r="BJ360" s="77">
        <v>0</v>
      </c>
      <c r="BK360" s="77">
        <v>0</v>
      </c>
      <c r="BL360" s="77">
        <v>0</v>
      </c>
      <c r="BM360" s="77">
        <v>0</v>
      </c>
      <c r="BN360" s="77">
        <v>15.818496230812395</v>
      </c>
      <c r="BO360" s="77">
        <v>15.818496230812395</v>
      </c>
      <c r="BP360" s="77">
        <v>15.818496230812395</v>
      </c>
      <c r="BQ360" s="77">
        <v>0</v>
      </c>
      <c r="BR360" s="77">
        <v>0</v>
      </c>
      <c r="BS360" s="77">
        <v>0</v>
      </c>
      <c r="BT360" s="77">
        <v>0</v>
      </c>
      <c r="BU360" s="77">
        <v>0</v>
      </c>
      <c r="BV360" s="77">
        <v>16.925790966969263</v>
      </c>
      <c r="BW360" s="77">
        <v>15.818496230812395</v>
      </c>
      <c r="BX360" s="77">
        <v>16.925790966969263</v>
      </c>
      <c r="BY360" s="77">
        <v>15.818496230812395</v>
      </c>
      <c r="CT360" s="77" t="s">
        <v>155</v>
      </c>
      <c r="CU360" s="77" t="s">
        <v>430</v>
      </c>
      <c r="CV360" s="77" t="s">
        <v>474</v>
      </c>
      <c r="CW360" s="77">
        <v>2022</v>
      </c>
      <c r="CX360" s="77">
        <v>0</v>
      </c>
      <c r="CY360" s="77">
        <v>0</v>
      </c>
      <c r="CZ360" s="77">
        <v>0</v>
      </c>
      <c r="DA360" s="77">
        <v>0</v>
      </c>
      <c r="DB360" s="77">
        <v>7.7900575334948402E-2</v>
      </c>
      <c r="DC360" s="77">
        <v>3.6425060683954243E-2</v>
      </c>
      <c r="DD360" s="77">
        <v>1.580872452542939E-3</v>
      </c>
      <c r="DE360" s="77">
        <v>3.9894642198450687E-2</v>
      </c>
      <c r="DF360" s="77">
        <v>7.8847092159215725E-3</v>
      </c>
      <c r="DG360" s="77">
        <v>7.8847092159215725E-3</v>
      </c>
      <c r="DH360" s="77">
        <v>7.8847092159215725E-3</v>
      </c>
      <c r="DI360" s="77">
        <v>0</v>
      </c>
      <c r="DJ360" s="77">
        <v>1.0262873039102759E-3</v>
      </c>
      <c r="DL360" s="77">
        <v>0</v>
      </c>
      <c r="DM360" s="77">
        <v>8.091976963324656E-6</v>
      </c>
      <c r="DN360" s="77">
        <v>8.091976963324656E-6</v>
      </c>
      <c r="DO360" s="77">
        <v>0</v>
      </c>
      <c r="DP360" s="77">
        <v>8.091976963324656E-6</v>
      </c>
      <c r="DQ360" s="77">
        <v>8.091976963324656E-6</v>
      </c>
      <c r="DR360" s="77">
        <v>0</v>
      </c>
      <c r="DS360" s="77">
        <v>8.091976963324656E-6</v>
      </c>
      <c r="DT360" s="77">
        <v>8.091976963324656E-6</v>
      </c>
      <c r="DU360" s="77">
        <v>0</v>
      </c>
      <c r="DV360" s="77">
        <v>0</v>
      </c>
      <c r="DW360" s="77">
        <v>0</v>
      </c>
      <c r="GE360" s="77" t="s">
        <v>422</v>
      </c>
      <c r="GF360" s="77" t="s">
        <v>155</v>
      </c>
      <c r="GG360" s="77" t="s">
        <v>426</v>
      </c>
      <c r="GH360" s="77" t="s">
        <v>453</v>
      </c>
      <c r="GI360" s="77">
        <v>2024</v>
      </c>
      <c r="GJ360" s="77" t="s">
        <v>305</v>
      </c>
      <c r="GK360" s="77">
        <v>233.23007680793921</v>
      </c>
      <c r="GL360" s="77">
        <v>1086.8999220000001</v>
      </c>
      <c r="GM360" s="77">
        <v>2024</v>
      </c>
      <c r="GN360" s="77" t="s">
        <v>175</v>
      </c>
      <c r="GO360" s="77">
        <v>0.13250000000000001</v>
      </c>
      <c r="GP360" s="77">
        <v>3</v>
      </c>
      <c r="GQ360" s="77">
        <v>0</v>
      </c>
      <c r="GR360" s="77" t="s">
        <v>423</v>
      </c>
      <c r="GS360" s="77">
        <v>0</v>
      </c>
      <c r="GT360" s="77">
        <v>0</v>
      </c>
      <c r="GU360" s="77">
        <v>0</v>
      </c>
      <c r="GV360" s="248">
        <v>0</v>
      </c>
      <c r="GW360" s="248">
        <v>0.1527377521613833</v>
      </c>
      <c r="GX360" s="77">
        <v>35.623037668071412</v>
      </c>
      <c r="GY360" s="77">
        <v>0.1527377521613833</v>
      </c>
      <c r="GZ360" s="77">
        <v>35.623037668071412</v>
      </c>
    </row>
    <row r="361" spans="45:208" x14ac:dyDescent="0.25">
      <c r="AS361" s="77" t="s">
        <v>927</v>
      </c>
      <c r="AT361" s="77" t="s">
        <v>155</v>
      </c>
      <c r="AU361" s="77" t="s">
        <v>491</v>
      </c>
      <c r="AV361" s="77">
        <v>2023</v>
      </c>
      <c r="AW361" s="77">
        <v>0.87343872827321156</v>
      </c>
      <c r="AX361" s="77">
        <v>0</v>
      </c>
      <c r="AY361" s="77">
        <v>0</v>
      </c>
      <c r="AZ361" s="77">
        <v>0</v>
      </c>
      <c r="BA361" s="77">
        <v>0</v>
      </c>
      <c r="BB361" s="77">
        <v>0</v>
      </c>
      <c r="BC361" s="77">
        <v>0</v>
      </c>
      <c r="BD361" s="77">
        <v>17.55204825711764</v>
      </c>
      <c r="BE361" s="77">
        <v>17.55204825711764</v>
      </c>
      <c r="BF361" s="77">
        <v>0</v>
      </c>
      <c r="BG361" s="77">
        <v>0</v>
      </c>
      <c r="BH361" s="77">
        <v>17.55204825711764</v>
      </c>
      <c r="BI361" s="77">
        <v>17.55204825711764</v>
      </c>
      <c r="BJ361" s="77">
        <v>0</v>
      </c>
      <c r="BK361" s="77">
        <v>0</v>
      </c>
      <c r="BL361" s="77">
        <v>17.55204825711764</v>
      </c>
      <c r="BM361" s="77">
        <v>17.55204825711764</v>
      </c>
      <c r="BN361" s="77">
        <v>0</v>
      </c>
      <c r="BO361" s="77">
        <v>15.330638708286871</v>
      </c>
      <c r="BP361" s="77">
        <v>15.330638708286871</v>
      </c>
      <c r="BQ361" s="77">
        <v>15.330638708286871</v>
      </c>
      <c r="BR361" s="77">
        <v>0</v>
      </c>
      <c r="BS361" s="77">
        <v>0</v>
      </c>
      <c r="BT361" s="77">
        <v>0</v>
      </c>
      <c r="BU361" s="77">
        <v>0</v>
      </c>
      <c r="BV361" s="77">
        <v>17.55204825711764</v>
      </c>
      <c r="BW361" s="77">
        <v>15.330638708286871</v>
      </c>
      <c r="BX361" s="77">
        <v>17.55204825711764</v>
      </c>
      <c r="BY361" s="77">
        <v>15.330638708286871</v>
      </c>
      <c r="CT361" s="77" t="s">
        <v>155</v>
      </c>
      <c r="CU361" s="77" t="s">
        <v>430</v>
      </c>
      <c r="CV361" s="77" t="s">
        <v>474</v>
      </c>
      <c r="CW361" s="77">
        <v>2023</v>
      </c>
      <c r="CX361" s="77">
        <v>0</v>
      </c>
      <c r="CY361" s="77">
        <v>0</v>
      </c>
      <c r="CZ361" s="77">
        <v>0</v>
      </c>
      <c r="DA361" s="77">
        <v>0</v>
      </c>
      <c r="DB361" s="77">
        <v>8.0408269036977009E-2</v>
      </c>
      <c r="DC361" s="77">
        <v>3.7590224611390548E-2</v>
      </c>
      <c r="DD361" s="77">
        <v>1.6314334115683489E-3</v>
      </c>
      <c r="DE361" s="77">
        <v>4.1186611014017577E-2</v>
      </c>
      <c r="DF361" s="77">
        <v>0</v>
      </c>
      <c r="DG361" s="77">
        <v>8.1378100371604367E-3</v>
      </c>
      <c r="DH361" s="77">
        <v>8.1378100371604367E-3</v>
      </c>
      <c r="DI361" s="77">
        <v>8.1378100371604367E-3</v>
      </c>
      <c r="DJ361" s="77">
        <v>1.0262873039102759E-3</v>
      </c>
      <c r="DL361" s="77">
        <v>0</v>
      </c>
      <c r="DM361" s="77">
        <v>0</v>
      </c>
      <c r="DN361" s="77">
        <v>0</v>
      </c>
      <c r="DO361" s="77">
        <v>0</v>
      </c>
      <c r="DP361" s="77">
        <v>8.3517311227713675E-6</v>
      </c>
      <c r="DQ361" s="77">
        <v>8.3517311227713675E-6</v>
      </c>
      <c r="DR361" s="77">
        <v>0</v>
      </c>
      <c r="DS361" s="77">
        <v>8.3517311227713675E-6</v>
      </c>
      <c r="DT361" s="77">
        <v>8.3517311227713675E-6</v>
      </c>
      <c r="DU361" s="77">
        <v>0</v>
      </c>
      <c r="DV361" s="77">
        <v>8.3517311227713675E-6</v>
      </c>
      <c r="DW361" s="77">
        <v>8.3517311227713675E-6</v>
      </c>
      <c r="GE361" s="77" t="s">
        <v>425</v>
      </c>
      <c r="GF361" s="77" t="s">
        <v>155</v>
      </c>
      <c r="GG361" s="77" t="s">
        <v>426</v>
      </c>
      <c r="GH361" s="77" t="s">
        <v>453</v>
      </c>
      <c r="GI361" s="77">
        <v>2024</v>
      </c>
      <c r="GJ361" s="77" t="s">
        <v>301</v>
      </c>
      <c r="GK361" s="77">
        <v>8896.5159934285948</v>
      </c>
      <c r="GL361" s="77">
        <v>1086.8999220000001</v>
      </c>
      <c r="GM361" s="77">
        <v>2024</v>
      </c>
      <c r="GN361" s="77" t="s">
        <v>175</v>
      </c>
      <c r="GO361" s="77">
        <v>5.3000000000000005E-2</v>
      </c>
      <c r="GP361" s="77">
        <v>3</v>
      </c>
      <c r="GQ361" s="77">
        <v>0</v>
      </c>
      <c r="GR361" s="77" t="s">
        <v>423</v>
      </c>
      <c r="GS361" s="77">
        <v>0</v>
      </c>
      <c r="GT361" s="77">
        <v>0</v>
      </c>
      <c r="GU361" s="77">
        <v>0</v>
      </c>
      <c r="GV361" s="248">
        <v>0</v>
      </c>
      <c r="GW361" s="248">
        <v>5.5966209081309407E-2</v>
      </c>
      <c r="GX361" s="77">
        <v>497.90427418343779</v>
      </c>
      <c r="GY361" s="77">
        <v>5.5966209081309407E-2</v>
      </c>
      <c r="GZ361" s="77">
        <v>497.90427418343779</v>
      </c>
    </row>
    <row r="362" spans="45:208" x14ac:dyDescent="0.25">
      <c r="AS362" s="77" t="s">
        <v>927</v>
      </c>
      <c r="AT362" s="77" t="s">
        <v>155</v>
      </c>
      <c r="AU362" s="77" t="s">
        <v>491</v>
      </c>
      <c r="AV362" s="77">
        <v>2024</v>
      </c>
      <c r="AW362" s="77">
        <v>0.81629787689085187</v>
      </c>
      <c r="AX362" s="77">
        <v>0</v>
      </c>
      <c r="AY362" s="77">
        <v>0</v>
      </c>
      <c r="AZ362" s="77">
        <v>0</v>
      </c>
      <c r="BA362" s="77">
        <v>0</v>
      </c>
      <c r="BB362" s="77">
        <v>0</v>
      </c>
      <c r="BC362" s="77">
        <v>0</v>
      </c>
      <c r="BD362" s="77">
        <v>0</v>
      </c>
      <c r="BE362" s="77">
        <v>0</v>
      </c>
      <c r="BF362" s="77">
        <v>0</v>
      </c>
      <c r="BG362" s="77">
        <v>0</v>
      </c>
      <c r="BH362" s="77">
        <v>17.55204825711764</v>
      </c>
      <c r="BI362" s="77">
        <v>17.55204825711764</v>
      </c>
      <c r="BJ362" s="77">
        <v>0</v>
      </c>
      <c r="BK362" s="77">
        <v>0</v>
      </c>
      <c r="BL362" s="77">
        <v>17.55204825711764</v>
      </c>
      <c r="BM362" s="77">
        <v>17.55204825711764</v>
      </c>
      <c r="BN362" s="77">
        <v>0</v>
      </c>
      <c r="BO362" s="77">
        <v>0</v>
      </c>
      <c r="BP362" s="77">
        <v>14.327699727370906</v>
      </c>
      <c r="BQ362" s="77">
        <v>14.327699727370906</v>
      </c>
      <c r="BR362" s="77">
        <v>0</v>
      </c>
      <c r="BS362" s="77">
        <v>0</v>
      </c>
      <c r="BT362" s="77">
        <v>0</v>
      </c>
      <c r="BU362" s="77">
        <v>0</v>
      </c>
      <c r="BV362" s="77">
        <v>17.55204825711764</v>
      </c>
      <c r="BW362" s="77">
        <v>14.327699727370906</v>
      </c>
      <c r="BX362" s="77">
        <v>17.55204825711764</v>
      </c>
      <c r="BY362" s="77">
        <v>14.327699727370906</v>
      </c>
      <c r="CT362" s="77" t="s">
        <v>155</v>
      </c>
      <c r="CU362" s="77" t="s">
        <v>430</v>
      </c>
      <c r="CV362" s="77" t="s">
        <v>474</v>
      </c>
      <c r="CW362" s="77">
        <v>2024</v>
      </c>
      <c r="CX362" s="77">
        <v>0</v>
      </c>
      <c r="CY362" s="77">
        <v>0</v>
      </c>
      <c r="CZ362" s="77">
        <v>0</v>
      </c>
      <c r="DA362" s="77">
        <v>0</v>
      </c>
      <c r="DB362" s="77">
        <v>8.0408269036977009E-2</v>
      </c>
      <c r="DC362" s="77">
        <v>3.7590224611390548E-2</v>
      </c>
      <c r="DD362" s="77">
        <v>1.6314334115683489E-3</v>
      </c>
      <c r="DE362" s="77">
        <v>4.1186611014017577E-2</v>
      </c>
      <c r="DF362" s="77">
        <v>0</v>
      </c>
      <c r="DG362" s="77">
        <v>0</v>
      </c>
      <c r="DH362" s="77">
        <v>8.1378100371604367E-3</v>
      </c>
      <c r="DI362" s="77">
        <v>8.1378100371604367E-3</v>
      </c>
      <c r="DJ362" s="77">
        <v>1.0262873039102759E-3</v>
      </c>
      <c r="DL362" s="77">
        <v>0</v>
      </c>
      <c r="DM362" s="77">
        <v>0</v>
      </c>
      <c r="DN362" s="77">
        <v>0</v>
      </c>
      <c r="DO362" s="77">
        <v>0</v>
      </c>
      <c r="DP362" s="77">
        <v>0</v>
      </c>
      <c r="DQ362" s="77">
        <v>0</v>
      </c>
      <c r="DR362" s="77">
        <v>0</v>
      </c>
      <c r="DS362" s="77">
        <v>8.3517311227713675E-6</v>
      </c>
      <c r="DT362" s="77">
        <v>8.3517311227713675E-6</v>
      </c>
      <c r="DU362" s="77">
        <v>0</v>
      </c>
      <c r="DV362" s="77">
        <v>8.3517311227713675E-6</v>
      </c>
      <c r="DW362" s="77">
        <v>8.3517311227713675E-6</v>
      </c>
      <c r="GE362" s="77" t="s">
        <v>427</v>
      </c>
      <c r="GF362" s="77" t="s">
        <v>155</v>
      </c>
      <c r="GG362" s="77" t="s">
        <v>426</v>
      </c>
      <c r="GH362" s="77" t="s">
        <v>453</v>
      </c>
      <c r="GI362" s="77">
        <v>2024</v>
      </c>
      <c r="GJ362" s="77" t="s">
        <v>303</v>
      </c>
      <c r="GK362" s="77">
        <v>5534.8914862000929</v>
      </c>
      <c r="GL362" s="77">
        <v>1086.8999220000001</v>
      </c>
      <c r="GM362" s="77">
        <v>2024</v>
      </c>
      <c r="GN362" s="77" t="s">
        <v>175</v>
      </c>
      <c r="GO362" s="77">
        <v>5.3000000000000005E-2</v>
      </c>
      <c r="GP362" s="77">
        <v>3</v>
      </c>
      <c r="GQ362" s="77">
        <v>0</v>
      </c>
      <c r="GR362" s="77" t="s">
        <v>423</v>
      </c>
      <c r="GS362" s="77">
        <v>0</v>
      </c>
      <c r="GT362" s="77">
        <v>0</v>
      </c>
      <c r="GU362" s="77">
        <v>0</v>
      </c>
      <c r="GV362" s="248">
        <v>0</v>
      </c>
      <c r="GW362" s="248">
        <v>5.5966209081309407E-2</v>
      </c>
      <c r="GX362" s="77">
        <v>309.76689415903377</v>
      </c>
      <c r="GY362" s="77">
        <v>5.5966209081309407E-2</v>
      </c>
      <c r="GZ362" s="77">
        <v>309.76689415903377</v>
      </c>
    </row>
    <row r="363" spans="45:208" x14ac:dyDescent="0.25">
      <c r="AS363" s="77" t="s">
        <v>927</v>
      </c>
      <c r="AT363" s="77" t="s">
        <v>155</v>
      </c>
      <c r="AU363" s="77" t="s">
        <v>491</v>
      </c>
      <c r="AV363" s="77">
        <v>2025</v>
      </c>
      <c r="AW363" s="77">
        <v>0.76289521204752508</v>
      </c>
      <c r="AX363" s="77">
        <v>0</v>
      </c>
      <c r="AY363" s="77">
        <v>0</v>
      </c>
      <c r="AZ363" s="77">
        <v>0</v>
      </c>
      <c r="BA363" s="77">
        <v>0</v>
      </c>
      <c r="BB363" s="77">
        <v>0</v>
      </c>
      <c r="BC363" s="77">
        <v>0</v>
      </c>
      <c r="BD363" s="77">
        <v>0</v>
      </c>
      <c r="BE363" s="77">
        <v>0</v>
      </c>
      <c r="BF363" s="77">
        <v>0</v>
      </c>
      <c r="BG363" s="77">
        <v>0</v>
      </c>
      <c r="BH363" s="77">
        <v>0</v>
      </c>
      <c r="BI363" s="77">
        <v>0</v>
      </c>
      <c r="BJ363" s="77">
        <v>0</v>
      </c>
      <c r="BK363" s="77">
        <v>0</v>
      </c>
      <c r="BL363" s="77">
        <v>17.55204825711764</v>
      </c>
      <c r="BM363" s="77">
        <v>17.55204825711764</v>
      </c>
      <c r="BN363" s="77">
        <v>0</v>
      </c>
      <c r="BO363" s="77">
        <v>0</v>
      </c>
      <c r="BP363" s="77">
        <v>0</v>
      </c>
      <c r="BQ363" s="77">
        <v>13.390373576982155</v>
      </c>
      <c r="BR363" s="77">
        <v>0</v>
      </c>
      <c r="BS363" s="77">
        <v>0</v>
      </c>
      <c r="BT363" s="77">
        <v>0</v>
      </c>
      <c r="BU363" s="77">
        <v>0</v>
      </c>
      <c r="BV363" s="77">
        <v>0</v>
      </c>
      <c r="BW363" s="77">
        <v>0</v>
      </c>
      <c r="BX363" s="77">
        <v>0</v>
      </c>
      <c r="BY363" s="77">
        <v>0</v>
      </c>
      <c r="CT363" s="77" t="s">
        <v>155</v>
      </c>
      <c r="CU363" s="77" t="s">
        <v>430</v>
      </c>
      <c r="CV363" s="77" t="s">
        <v>474</v>
      </c>
      <c r="CW363" s="77">
        <v>2025</v>
      </c>
      <c r="CX363" s="77">
        <v>0</v>
      </c>
      <c r="CY363" s="77">
        <v>0</v>
      </c>
      <c r="CZ363" s="77">
        <v>0</v>
      </c>
      <c r="DA363" s="77">
        <v>0</v>
      </c>
      <c r="DB363" s="77">
        <v>8.0408269036977009E-2</v>
      </c>
      <c r="DC363" s="77">
        <v>3.7590224611390548E-2</v>
      </c>
      <c r="DD363" s="77">
        <v>1.6314334115683489E-3</v>
      </c>
      <c r="DE363" s="77">
        <v>4.1186611014017577E-2</v>
      </c>
      <c r="DF363" s="77">
        <v>0</v>
      </c>
      <c r="DG363" s="77">
        <v>0</v>
      </c>
      <c r="DH363" s="77">
        <v>0</v>
      </c>
      <c r="DI363" s="77">
        <v>8.1378100371604367E-3</v>
      </c>
      <c r="DJ363" s="77">
        <v>1.0262873039102759E-3</v>
      </c>
      <c r="DL363" s="77">
        <v>0</v>
      </c>
      <c r="DM363" s="77">
        <v>0</v>
      </c>
      <c r="DN363" s="77">
        <v>0</v>
      </c>
      <c r="DO363" s="77">
        <v>0</v>
      </c>
      <c r="DP363" s="77">
        <v>0</v>
      </c>
      <c r="DQ363" s="77">
        <v>0</v>
      </c>
      <c r="DR363" s="77">
        <v>0</v>
      </c>
      <c r="DS363" s="77">
        <v>0</v>
      </c>
      <c r="DT363" s="77">
        <v>0</v>
      </c>
      <c r="DU363" s="77">
        <v>0</v>
      </c>
      <c r="DV363" s="77">
        <v>8.3517311227713675E-6</v>
      </c>
      <c r="DW363" s="77">
        <v>8.3517311227713675E-6</v>
      </c>
      <c r="GE363" s="77" t="s">
        <v>422</v>
      </c>
      <c r="GF363" s="77" t="s">
        <v>155</v>
      </c>
      <c r="GG363" s="77" t="s">
        <v>426</v>
      </c>
      <c r="GH363" s="77" t="s">
        <v>453</v>
      </c>
      <c r="GI363" s="77">
        <v>2025</v>
      </c>
      <c r="GJ363" s="77" t="s">
        <v>305</v>
      </c>
      <c r="GK363" s="77">
        <v>233.23007680793921</v>
      </c>
      <c r="GL363" s="77">
        <v>1086.8999220000001</v>
      </c>
      <c r="GM363" s="77">
        <v>2025</v>
      </c>
      <c r="GN363" s="77" t="s">
        <v>175</v>
      </c>
      <c r="GO363" s="77">
        <v>0.13250000000000001</v>
      </c>
      <c r="GP363" s="77">
        <v>3</v>
      </c>
      <c r="GQ363" s="77">
        <v>0</v>
      </c>
      <c r="GR363" s="77" t="s">
        <v>423</v>
      </c>
      <c r="GS363" s="77">
        <v>0</v>
      </c>
      <c r="GT363" s="77">
        <v>0</v>
      </c>
      <c r="GU363" s="77">
        <v>0</v>
      </c>
      <c r="GV363" s="248">
        <v>0</v>
      </c>
      <c r="GW363" s="248">
        <v>0</v>
      </c>
      <c r="GX363" s="77">
        <v>0</v>
      </c>
      <c r="GY363" s="77">
        <v>0.1527377521613833</v>
      </c>
      <c r="GZ363" s="77">
        <v>35.623037668071412</v>
      </c>
    </row>
    <row r="364" spans="45:208" x14ac:dyDescent="0.25">
      <c r="AS364" s="77" t="s">
        <v>927</v>
      </c>
      <c r="AT364" s="77" t="s">
        <v>155</v>
      </c>
      <c r="AU364" s="77" t="s">
        <v>492</v>
      </c>
      <c r="AV364" s="77">
        <v>2020</v>
      </c>
      <c r="AW364" s="77">
        <v>1</v>
      </c>
      <c r="AX364" s="77">
        <v>0</v>
      </c>
      <c r="AY364" s="77">
        <v>0</v>
      </c>
      <c r="AZ364" s="77">
        <v>4.8612734709280874</v>
      </c>
      <c r="BA364" s="77">
        <v>4.8612734709280874</v>
      </c>
      <c r="BB364" s="77">
        <v>0</v>
      </c>
      <c r="BC364" s="77">
        <v>0</v>
      </c>
      <c r="BD364" s="77">
        <v>0</v>
      </c>
      <c r="BE364" s="77">
        <v>0</v>
      </c>
      <c r="BF364" s="77">
        <v>0</v>
      </c>
      <c r="BG364" s="77">
        <v>0</v>
      </c>
      <c r="BH364" s="77">
        <v>0</v>
      </c>
      <c r="BI364" s="77">
        <v>0</v>
      </c>
      <c r="BJ364" s="77">
        <v>0</v>
      </c>
      <c r="BK364" s="77">
        <v>0</v>
      </c>
      <c r="BL364" s="77">
        <v>0</v>
      </c>
      <c r="BM364" s="77">
        <v>0</v>
      </c>
      <c r="BN364" s="77">
        <v>4.8612734709280874</v>
      </c>
      <c r="BO364" s="77">
        <v>0</v>
      </c>
      <c r="BP364" s="77">
        <v>0</v>
      </c>
      <c r="BQ364" s="77">
        <v>0</v>
      </c>
      <c r="BR364" s="77">
        <v>0</v>
      </c>
      <c r="BS364" s="77">
        <v>0</v>
      </c>
      <c r="BT364" s="77">
        <v>0</v>
      </c>
      <c r="BU364" s="77">
        <v>0</v>
      </c>
      <c r="BV364" s="77">
        <v>0</v>
      </c>
      <c r="BW364" s="77">
        <v>0</v>
      </c>
      <c r="BX364" s="77">
        <v>0</v>
      </c>
      <c r="BY364" s="77">
        <v>0</v>
      </c>
      <c r="CT364" s="77" t="s">
        <v>155</v>
      </c>
      <c r="CU364" s="77" t="s">
        <v>430</v>
      </c>
      <c r="CV364" s="77" t="s">
        <v>481</v>
      </c>
      <c r="CW364" s="77">
        <v>2020</v>
      </c>
      <c r="CX364" s="77">
        <v>0</v>
      </c>
      <c r="CY364" s="77">
        <v>0</v>
      </c>
      <c r="CZ364" s="77">
        <v>0</v>
      </c>
      <c r="DA364" s="77">
        <v>0</v>
      </c>
      <c r="DB364" s="77">
        <v>21083.84282422407</v>
      </c>
      <c r="DC364" s="77">
        <v>409.22373582044048</v>
      </c>
      <c r="DD364" s="77">
        <v>13469.08781237873</v>
      </c>
      <c r="DE364" s="77">
        <v>7205.5312760248898</v>
      </c>
      <c r="DF364" s="77">
        <v>1219.5839681183254</v>
      </c>
      <c r="DG364" s="77">
        <v>0</v>
      </c>
      <c r="DH364" s="77">
        <v>0</v>
      </c>
      <c r="DI364" s="77">
        <v>0</v>
      </c>
      <c r="DJ364" s="77">
        <v>1.062003961356614E-9</v>
      </c>
      <c r="DL364" s="77">
        <v>0</v>
      </c>
      <c r="DM364" s="77">
        <v>1.2952030053486799E-6</v>
      </c>
      <c r="DN364" s="77">
        <v>1.2952030053486799E-6</v>
      </c>
      <c r="DO364" s="77">
        <v>0</v>
      </c>
      <c r="DP364" s="77">
        <v>0</v>
      </c>
      <c r="DQ364" s="77">
        <v>0</v>
      </c>
      <c r="DR364" s="77">
        <v>0</v>
      </c>
      <c r="DS364" s="77">
        <v>0</v>
      </c>
      <c r="DT364" s="77">
        <v>0</v>
      </c>
      <c r="DU364" s="77">
        <v>0</v>
      </c>
      <c r="DV364" s="77">
        <v>0</v>
      </c>
      <c r="DW364" s="77">
        <v>0</v>
      </c>
      <c r="GE364" s="77" t="s">
        <v>425</v>
      </c>
      <c r="GF364" s="77" t="s">
        <v>155</v>
      </c>
      <c r="GG364" s="77" t="s">
        <v>426</v>
      </c>
      <c r="GH364" s="77" t="s">
        <v>453</v>
      </c>
      <c r="GI364" s="77">
        <v>2025</v>
      </c>
      <c r="GJ364" s="77" t="s">
        <v>301</v>
      </c>
      <c r="GK364" s="77">
        <v>8896.5159934285948</v>
      </c>
      <c r="GL364" s="77">
        <v>1086.8999220000001</v>
      </c>
      <c r="GM364" s="77">
        <v>2025</v>
      </c>
      <c r="GN364" s="77" t="s">
        <v>175</v>
      </c>
      <c r="GO364" s="77">
        <v>5.3000000000000005E-2</v>
      </c>
      <c r="GP364" s="77">
        <v>3</v>
      </c>
      <c r="GQ364" s="77">
        <v>0</v>
      </c>
      <c r="GR364" s="77" t="s">
        <v>423</v>
      </c>
      <c r="GS364" s="77">
        <v>0</v>
      </c>
      <c r="GT364" s="77">
        <v>0</v>
      </c>
      <c r="GU364" s="77">
        <v>0</v>
      </c>
      <c r="GV364" s="248">
        <v>0</v>
      </c>
      <c r="GW364" s="248">
        <v>0</v>
      </c>
      <c r="GX364" s="77">
        <v>0</v>
      </c>
      <c r="GY364" s="77">
        <v>5.5966209081309407E-2</v>
      </c>
      <c r="GZ364" s="77">
        <v>497.90427418343779</v>
      </c>
    </row>
    <row r="365" spans="45:208" x14ac:dyDescent="0.25">
      <c r="AS365" s="77" t="s">
        <v>927</v>
      </c>
      <c r="AT365" s="77" t="s">
        <v>155</v>
      </c>
      <c r="AU365" s="77" t="s">
        <v>492</v>
      </c>
      <c r="AV365" s="77">
        <v>2021</v>
      </c>
      <c r="AW365" s="77">
        <v>1</v>
      </c>
      <c r="AX365" s="77">
        <v>0</v>
      </c>
      <c r="AY365" s="77">
        <v>0</v>
      </c>
      <c r="AZ365" s="77">
        <v>4.8612734709280874</v>
      </c>
      <c r="BA365" s="77">
        <v>4.8612734709280874</v>
      </c>
      <c r="BB365" s="77">
        <v>0</v>
      </c>
      <c r="BC365" s="77">
        <v>0</v>
      </c>
      <c r="BD365" s="77">
        <v>4.8612734709280874</v>
      </c>
      <c r="BE365" s="77">
        <v>4.8612734709280874</v>
      </c>
      <c r="BF365" s="77">
        <v>0</v>
      </c>
      <c r="BG365" s="77">
        <v>0</v>
      </c>
      <c r="BH365" s="77">
        <v>0</v>
      </c>
      <c r="BI365" s="77">
        <v>0</v>
      </c>
      <c r="BJ365" s="77">
        <v>0</v>
      </c>
      <c r="BK365" s="77">
        <v>0</v>
      </c>
      <c r="BL365" s="77">
        <v>0</v>
      </c>
      <c r="BM365" s="77">
        <v>0</v>
      </c>
      <c r="BN365" s="77">
        <v>4.8612734709280874</v>
      </c>
      <c r="BO365" s="77">
        <v>4.8612734709280874</v>
      </c>
      <c r="BP365" s="77">
        <v>0</v>
      </c>
      <c r="BQ365" s="77">
        <v>0</v>
      </c>
      <c r="BR365" s="77">
        <v>0</v>
      </c>
      <c r="BS365" s="77">
        <v>0</v>
      </c>
      <c r="BT365" s="77">
        <v>0</v>
      </c>
      <c r="BU365" s="77">
        <v>0</v>
      </c>
      <c r="BV365" s="77">
        <v>0</v>
      </c>
      <c r="BW365" s="77">
        <v>0</v>
      </c>
      <c r="BX365" s="77">
        <v>0</v>
      </c>
      <c r="BY365" s="77">
        <v>0</v>
      </c>
      <c r="CT365" s="77" t="s">
        <v>155</v>
      </c>
      <c r="CU365" s="77" t="s">
        <v>430</v>
      </c>
      <c r="CV365" s="77" t="s">
        <v>481</v>
      </c>
      <c r="CW365" s="77">
        <v>2021</v>
      </c>
      <c r="CX365" s="77">
        <v>0</v>
      </c>
      <c r="CY365" s="77">
        <v>0</v>
      </c>
      <c r="CZ365" s="77">
        <v>0</v>
      </c>
      <c r="DA365" s="77">
        <v>0</v>
      </c>
      <c r="DB365" s="77">
        <v>21083.84282422407</v>
      </c>
      <c r="DC365" s="77">
        <v>409.22373582044048</v>
      </c>
      <c r="DD365" s="77">
        <v>13469.08781237873</v>
      </c>
      <c r="DE365" s="77">
        <v>7205.5312760248898</v>
      </c>
      <c r="DF365" s="77">
        <v>1219.5839681183254</v>
      </c>
      <c r="DG365" s="77">
        <v>1219.5839681183254</v>
      </c>
      <c r="DH365" s="77">
        <v>0</v>
      </c>
      <c r="DI365" s="77">
        <v>0</v>
      </c>
      <c r="DJ365" s="77">
        <v>1.062003961356614E-9</v>
      </c>
      <c r="DL365" s="77">
        <v>0</v>
      </c>
      <c r="DM365" s="77">
        <v>1.2952030053486799E-6</v>
      </c>
      <c r="DN365" s="77">
        <v>1.2952030053486799E-6</v>
      </c>
      <c r="DO365" s="77">
        <v>0</v>
      </c>
      <c r="DP365" s="77">
        <v>1.2952030053486799E-6</v>
      </c>
      <c r="DQ365" s="77">
        <v>1.2952030053486799E-6</v>
      </c>
      <c r="DR365" s="77">
        <v>0</v>
      </c>
      <c r="DS365" s="77">
        <v>0</v>
      </c>
      <c r="DT365" s="77">
        <v>0</v>
      </c>
      <c r="DU365" s="77">
        <v>0</v>
      </c>
      <c r="DV365" s="77">
        <v>0</v>
      </c>
      <c r="DW365" s="77">
        <v>0</v>
      </c>
      <c r="GE365" s="77" t="s">
        <v>427</v>
      </c>
      <c r="GF365" s="77" t="s">
        <v>155</v>
      </c>
      <c r="GG365" s="77" t="s">
        <v>426</v>
      </c>
      <c r="GH365" s="77" t="s">
        <v>453</v>
      </c>
      <c r="GI365" s="77">
        <v>2025</v>
      </c>
      <c r="GJ365" s="77" t="s">
        <v>303</v>
      </c>
      <c r="GK365" s="77">
        <v>5534.8914862000929</v>
      </c>
      <c r="GL365" s="77">
        <v>1086.8999220000001</v>
      </c>
      <c r="GM365" s="77">
        <v>2025</v>
      </c>
      <c r="GN365" s="77" t="s">
        <v>175</v>
      </c>
      <c r="GO365" s="77">
        <v>5.3000000000000005E-2</v>
      </c>
      <c r="GP365" s="77">
        <v>3</v>
      </c>
      <c r="GQ365" s="77">
        <v>0</v>
      </c>
      <c r="GR365" s="77" t="s">
        <v>423</v>
      </c>
      <c r="GS365" s="77">
        <v>0</v>
      </c>
      <c r="GT365" s="77">
        <v>0</v>
      </c>
      <c r="GU365" s="77">
        <v>0</v>
      </c>
      <c r="GV365" s="248">
        <v>0</v>
      </c>
      <c r="GW365" s="248">
        <v>0</v>
      </c>
      <c r="GX365" s="77">
        <v>0</v>
      </c>
      <c r="GY365" s="77">
        <v>5.5966209081309407E-2</v>
      </c>
      <c r="GZ365" s="77">
        <v>309.76689415903377</v>
      </c>
    </row>
    <row r="366" spans="45:208" x14ac:dyDescent="0.25">
      <c r="AS366" s="77" t="s">
        <v>927</v>
      </c>
      <c r="AT366" s="77" t="s">
        <v>155</v>
      </c>
      <c r="AU366" s="77" t="s">
        <v>492</v>
      </c>
      <c r="AV366" s="77">
        <v>2022</v>
      </c>
      <c r="AW366" s="77">
        <v>0.93457943925233644</v>
      </c>
      <c r="AX366" s="77">
        <v>0</v>
      </c>
      <c r="AY366" s="77">
        <v>0</v>
      </c>
      <c r="AZ366" s="77">
        <v>4.8612734709280874</v>
      </c>
      <c r="BA366" s="77">
        <v>4.8612734709280874</v>
      </c>
      <c r="BB366" s="77">
        <v>0</v>
      </c>
      <c r="BC366" s="77">
        <v>0</v>
      </c>
      <c r="BD366" s="77">
        <v>4.8612734709280874</v>
      </c>
      <c r="BE366" s="77">
        <v>4.8612734709280874</v>
      </c>
      <c r="BF366" s="77">
        <v>0</v>
      </c>
      <c r="BG366" s="77">
        <v>0</v>
      </c>
      <c r="BH366" s="77">
        <v>4.8612734709280874</v>
      </c>
      <c r="BI366" s="77">
        <v>4.8612734709280874</v>
      </c>
      <c r="BJ366" s="77">
        <v>0</v>
      </c>
      <c r="BK366" s="77">
        <v>0</v>
      </c>
      <c r="BL366" s="77">
        <v>0</v>
      </c>
      <c r="BM366" s="77">
        <v>0</v>
      </c>
      <c r="BN366" s="77">
        <v>4.5432462345122309</v>
      </c>
      <c r="BO366" s="77">
        <v>4.5432462345122309</v>
      </c>
      <c r="BP366" s="77">
        <v>4.5432462345122309</v>
      </c>
      <c r="BQ366" s="77">
        <v>0</v>
      </c>
      <c r="BR366" s="77">
        <v>0</v>
      </c>
      <c r="BS366" s="77">
        <v>0</v>
      </c>
      <c r="BT366" s="77">
        <v>0</v>
      </c>
      <c r="BU366" s="77">
        <v>0</v>
      </c>
      <c r="BV366" s="77">
        <v>4.8612734709280874</v>
      </c>
      <c r="BW366" s="77">
        <v>4.5432462345122309</v>
      </c>
      <c r="BX366" s="77">
        <v>4.8612734709280874</v>
      </c>
      <c r="BY366" s="77">
        <v>4.5432462345122309</v>
      </c>
      <c r="CT366" s="77" t="s">
        <v>155</v>
      </c>
      <c r="CU366" s="77" t="s">
        <v>430</v>
      </c>
      <c r="CV366" s="77" t="s">
        <v>481</v>
      </c>
      <c r="CW366" s="77">
        <v>2022</v>
      </c>
      <c r="CX366" s="77">
        <v>0</v>
      </c>
      <c r="CY366" s="77">
        <v>0</v>
      </c>
      <c r="CZ366" s="77">
        <v>0</v>
      </c>
      <c r="DA366" s="77">
        <v>0</v>
      </c>
      <c r="DB366" s="77">
        <v>21083.84282422407</v>
      </c>
      <c r="DC366" s="77">
        <v>409.22373582044048</v>
      </c>
      <c r="DD366" s="77">
        <v>13469.08781237873</v>
      </c>
      <c r="DE366" s="77">
        <v>7205.5312760248898</v>
      </c>
      <c r="DF366" s="77">
        <v>1219.5839681183254</v>
      </c>
      <c r="DG366" s="77">
        <v>1219.5839681183254</v>
      </c>
      <c r="DH366" s="77">
        <v>1219.5839681183254</v>
      </c>
      <c r="DI366" s="77">
        <v>0</v>
      </c>
      <c r="DJ366" s="77">
        <v>1.062003961356614E-9</v>
      </c>
      <c r="DL366" s="77">
        <v>0</v>
      </c>
      <c r="DM366" s="77">
        <v>1.2952030053486799E-6</v>
      </c>
      <c r="DN366" s="77">
        <v>1.2952030053486799E-6</v>
      </c>
      <c r="DO366" s="77">
        <v>0</v>
      </c>
      <c r="DP366" s="77">
        <v>1.2952030053486799E-6</v>
      </c>
      <c r="DQ366" s="77">
        <v>1.2952030053486799E-6</v>
      </c>
      <c r="DR366" s="77">
        <v>0</v>
      </c>
      <c r="DS366" s="77">
        <v>1.2952030053486799E-6</v>
      </c>
      <c r="DT366" s="77">
        <v>1.2952030053486799E-6</v>
      </c>
      <c r="DU366" s="77">
        <v>0</v>
      </c>
      <c r="DV366" s="77">
        <v>0</v>
      </c>
      <c r="DW366" s="77">
        <v>0</v>
      </c>
      <c r="GE366" s="77" t="s">
        <v>422</v>
      </c>
      <c r="GF366" s="77" t="s">
        <v>155</v>
      </c>
      <c r="GG366" s="77" t="s">
        <v>426</v>
      </c>
      <c r="GH366" s="77" t="s">
        <v>460</v>
      </c>
      <c r="GI366" s="77">
        <v>2021</v>
      </c>
      <c r="GJ366" s="77" t="s">
        <v>305</v>
      </c>
      <c r="GK366" s="77">
        <v>222.22942162783059</v>
      </c>
      <c r="GL366" s="77">
        <v>1086.8999220000001</v>
      </c>
      <c r="GM366" s="77">
        <v>2021</v>
      </c>
      <c r="GN366" s="77" t="s">
        <v>175</v>
      </c>
      <c r="GO366" s="77">
        <v>0.13250000000000001</v>
      </c>
      <c r="GP366" s="77">
        <v>3</v>
      </c>
      <c r="GQ366" s="77">
        <v>0</v>
      </c>
      <c r="GR366" s="77" t="s">
        <v>423</v>
      </c>
      <c r="GS366" s="77">
        <v>0.1527377521613833</v>
      </c>
      <c r="GT366" s="77">
        <v>33.942822323559142</v>
      </c>
      <c r="GU366" s="77">
        <v>0.1527377521613833</v>
      </c>
      <c r="GV366" s="248">
        <v>33.942822323559142</v>
      </c>
      <c r="GW366" s="248">
        <v>0</v>
      </c>
      <c r="GX366" s="77">
        <v>0</v>
      </c>
      <c r="GY366" s="77">
        <v>0</v>
      </c>
      <c r="GZ366" s="77">
        <v>0</v>
      </c>
    </row>
    <row r="367" spans="45:208" x14ac:dyDescent="0.25">
      <c r="AS367" s="77" t="s">
        <v>927</v>
      </c>
      <c r="AT367" s="77" t="s">
        <v>155</v>
      </c>
      <c r="AU367" s="77" t="s">
        <v>492</v>
      </c>
      <c r="AV367" s="77">
        <v>2023</v>
      </c>
      <c r="AW367" s="77">
        <v>0.87343872827321156</v>
      </c>
      <c r="AX367" s="77">
        <v>0</v>
      </c>
      <c r="AY367" s="77">
        <v>0</v>
      </c>
      <c r="AZ367" s="77">
        <v>0</v>
      </c>
      <c r="BA367" s="77">
        <v>0</v>
      </c>
      <c r="BB367" s="77">
        <v>0</v>
      </c>
      <c r="BC367" s="77">
        <v>0</v>
      </c>
      <c r="BD367" s="77">
        <v>5.0411418509330028</v>
      </c>
      <c r="BE367" s="77">
        <v>5.0411418509330028</v>
      </c>
      <c r="BF367" s="77">
        <v>0</v>
      </c>
      <c r="BG367" s="77">
        <v>0</v>
      </c>
      <c r="BH367" s="77">
        <v>5.0411418509330028</v>
      </c>
      <c r="BI367" s="77">
        <v>5.0411418509330028</v>
      </c>
      <c r="BJ367" s="77">
        <v>0</v>
      </c>
      <c r="BK367" s="77">
        <v>0</v>
      </c>
      <c r="BL367" s="77">
        <v>5.0411418509330028</v>
      </c>
      <c r="BM367" s="77">
        <v>5.0411418509330028</v>
      </c>
      <c r="BN367" s="77">
        <v>0</v>
      </c>
      <c r="BO367" s="77">
        <v>4.4031285273237861</v>
      </c>
      <c r="BP367" s="77">
        <v>4.4031285273237861</v>
      </c>
      <c r="BQ367" s="77">
        <v>4.4031285273237861</v>
      </c>
      <c r="BR367" s="77">
        <v>0</v>
      </c>
      <c r="BS367" s="77">
        <v>0</v>
      </c>
      <c r="BT367" s="77">
        <v>0</v>
      </c>
      <c r="BU367" s="77">
        <v>0</v>
      </c>
      <c r="BV367" s="77">
        <v>5.0411418509330028</v>
      </c>
      <c r="BW367" s="77">
        <v>4.4031285273237861</v>
      </c>
      <c r="BX367" s="77">
        <v>5.0411418509330028</v>
      </c>
      <c r="BY367" s="77">
        <v>4.4031285273237861</v>
      </c>
      <c r="CT367" s="77" t="s">
        <v>155</v>
      </c>
      <c r="CU367" s="77" t="s">
        <v>430</v>
      </c>
      <c r="CV367" s="77" t="s">
        <v>481</v>
      </c>
      <c r="CW367" s="77">
        <v>2023</v>
      </c>
      <c r="CX367" s="77">
        <v>0</v>
      </c>
      <c r="CY367" s="77">
        <v>0</v>
      </c>
      <c r="CZ367" s="77">
        <v>0</v>
      </c>
      <c r="DA367" s="77">
        <v>0</v>
      </c>
      <c r="DB367" s="77">
        <v>21835.978114130379</v>
      </c>
      <c r="DC367" s="77">
        <v>428.60232122030828</v>
      </c>
      <c r="DD367" s="77">
        <v>13939.560973457419</v>
      </c>
      <c r="DE367" s="77">
        <v>7467.8148194521809</v>
      </c>
      <c r="DF367" s="77">
        <v>0</v>
      </c>
      <c r="DG367" s="77">
        <v>1263.5534246224815</v>
      </c>
      <c r="DH367" s="77">
        <v>1263.5534246224815</v>
      </c>
      <c r="DI367" s="77">
        <v>1263.5534246224815</v>
      </c>
      <c r="DJ367" s="77">
        <v>1.062003961356614E-9</v>
      </c>
      <c r="DL367" s="77">
        <v>0</v>
      </c>
      <c r="DM367" s="77">
        <v>0</v>
      </c>
      <c r="DN367" s="77">
        <v>0</v>
      </c>
      <c r="DO367" s="77">
        <v>0</v>
      </c>
      <c r="DP367" s="77">
        <v>1.3418987423347912E-6</v>
      </c>
      <c r="DQ367" s="77">
        <v>1.3418987423347912E-6</v>
      </c>
      <c r="DR367" s="77">
        <v>0</v>
      </c>
      <c r="DS367" s="77">
        <v>1.3418987423347912E-6</v>
      </c>
      <c r="DT367" s="77">
        <v>1.3418987423347912E-6</v>
      </c>
      <c r="DU367" s="77">
        <v>0</v>
      </c>
      <c r="DV367" s="77">
        <v>1.3418987423347912E-6</v>
      </c>
      <c r="DW367" s="77">
        <v>1.3418987423347912E-6</v>
      </c>
      <c r="GE367" s="77" t="s">
        <v>425</v>
      </c>
      <c r="GF367" s="77" t="s">
        <v>155</v>
      </c>
      <c r="GG367" s="77" t="s">
        <v>426</v>
      </c>
      <c r="GH367" s="77" t="s">
        <v>460</v>
      </c>
      <c r="GI367" s="77">
        <v>2021</v>
      </c>
      <c r="GJ367" s="77" t="s">
        <v>301</v>
      </c>
      <c r="GK367" s="77">
        <v>8585.722809247949</v>
      </c>
      <c r="GL367" s="77">
        <v>1086.8999220000001</v>
      </c>
      <c r="GM367" s="77">
        <v>2021</v>
      </c>
      <c r="GN367" s="77" t="s">
        <v>175</v>
      </c>
      <c r="GO367" s="77">
        <v>5.3000000000000005E-2</v>
      </c>
      <c r="GP367" s="77">
        <v>3</v>
      </c>
      <c r="GQ367" s="77">
        <v>0</v>
      </c>
      <c r="GR367" s="77" t="s">
        <v>423</v>
      </c>
      <c r="GS367" s="77">
        <v>5.5966209081309407E-2</v>
      </c>
      <c r="GT367" s="77">
        <v>480.51035785653789</v>
      </c>
      <c r="GU367" s="77">
        <v>5.5966209081309407E-2</v>
      </c>
      <c r="GV367" s="248">
        <v>480.51035785653789</v>
      </c>
      <c r="GW367" s="248">
        <v>0</v>
      </c>
      <c r="GX367" s="77">
        <v>0</v>
      </c>
      <c r="GY367" s="77">
        <v>0</v>
      </c>
      <c r="GZ367" s="77">
        <v>0</v>
      </c>
    </row>
    <row r="368" spans="45:208" x14ac:dyDescent="0.25">
      <c r="AS368" s="77" t="s">
        <v>927</v>
      </c>
      <c r="AT368" s="77" t="s">
        <v>155</v>
      </c>
      <c r="AU368" s="77" t="s">
        <v>492</v>
      </c>
      <c r="AV368" s="77">
        <v>2024</v>
      </c>
      <c r="AW368" s="77">
        <v>0.81629787689085187</v>
      </c>
      <c r="AX368" s="77">
        <v>0</v>
      </c>
      <c r="AY368" s="77">
        <v>0</v>
      </c>
      <c r="AZ368" s="77">
        <v>0</v>
      </c>
      <c r="BA368" s="77">
        <v>0</v>
      </c>
      <c r="BB368" s="77">
        <v>0</v>
      </c>
      <c r="BC368" s="77">
        <v>0</v>
      </c>
      <c r="BD368" s="77">
        <v>0</v>
      </c>
      <c r="BE368" s="77">
        <v>0</v>
      </c>
      <c r="BF368" s="77">
        <v>0</v>
      </c>
      <c r="BG368" s="77">
        <v>0</v>
      </c>
      <c r="BH368" s="77">
        <v>5.0411418509330028</v>
      </c>
      <c r="BI368" s="77">
        <v>5.0411418509330028</v>
      </c>
      <c r="BJ368" s="77">
        <v>0</v>
      </c>
      <c r="BK368" s="77">
        <v>0</v>
      </c>
      <c r="BL368" s="77">
        <v>5.0411418509330028</v>
      </c>
      <c r="BM368" s="77">
        <v>5.0411418509330028</v>
      </c>
      <c r="BN368" s="77">
        <v>0</v>
      </c>
      <c r="BO368" s="77">
        <v>0</v>
      </c>
      <c r="BP368" s="77">
        <v>4.1150733900222294</v>
      </c>
      <c r="BQ368" s="77">
        <v>4.1150733900222294</v>
      </c>
      <c r="BR368" s="77">
        <v>0</v>
      </c>
      <c r="BS368" s="77">
        <v>0</v>
      </c>
      <c r="BT368" s="77">
        <v>0</v>
      </c>
      <c r="BU368" s="77">
        <v>0</v>
      </c>
      <c r="BV368" s="77">
        <v>5.0411418509330028</v>
      </c>
      <c r="BW368" s="77">
        <v>4.1150733900222294</v>
      </c>
      <c r="BX368" s="77">
        <v>5.0411418509330028</v>
      </c>
      <c r="BY368" s="77">
        <v>4.1150733900222294</v>
      </c>
      <c r="CT368" s="77" t="s">
        <v>155</v>
      </c>
      <c r="CU368" s="77" t="s">
        <v>430</v>
      </c>
      <c r="CV368" s="77" t="s">
        <v>481</v>
      </c>
      <c r="CW368" s="77">
        <v>2024</v>
      </c>
      <c r="CX368" s="77">
        <v>0</v>
      </c>
      <c r="CY368" s="77">
        <v>0</v>
      </c>
      <c r="CZ368" s="77">
        <v>0</v>
      </c>
      <c r="DA368" s="77">
        <v>0</v>
      </c>
      <c r="DB368" s="77">
        <v>21835.978114130379</v>
      </c>
      <c r="DC368" s="77">
        <v>428.60232122030828</v>
      </c>
      <c r="DD368" s="77">
        <v>13939.560973457419</v>
      </c>
      <c r="DE368" s="77">
        <v>7467.8148194521809</v>
      </c>
      <c r="DF368" s="77">
        <v>0</v>
      </c>
      <c r="DG368" s="77">
        <v>0</v>
      </c>
      <c r="DH368" s="77">
        <v>1263.5534246224815</v>
      </c>
      <c r="DI368" s="77">
        <v>1263.5534246224815</v>
      </c>
      <c r="DJ368" s="77">
        <v>1.062003961356614E-9</v>
      </c>
      <c r="DL368" s="77">
        <v>0</v>
      </c>
      <c r="DM368" s="77">
        <v>0</v>
      </c>
      <c r="DN368" s="77">
        <v>0</v>
      </c>
      <c r="DO368" s="77">
        <v>0</v>
      </c>
      <c r="DP368" s="77">
        <v>0</v>
      </c>
      <c r="DQ368" s="77">
        <v>0</v>
      </c>
      <c r="DR368" s="77">
        <v>0</v>
      </c>
      <c r="DS368" s="77">
        <v>1.3418987423347912E-6</v>
      </c>
      <c r="DT368" s="77">
        <v>1.3418987423347912E-6</v>
      </c>
      <c r="DU368" s="77">
        <v>0</v>
      </c>
      <c r="DV368" s="77">
        <v>1.3418987423347912E-6</v>
      </c>
      <c r="DW368" s="77">
        <v>1.3418987423347912E-6</v>
      </c>
      <c r="GE368" s="77" t="s">
        <v>422</v>
      </c>
      <c r="GF368" s="77" t="s">
        <v>155</v>
      </c>
      <c r="GG368" s="77" t="s">
        <v>426</v>
      </c>
      <c r="GH368" s="77" t="s">
        <v>460</v>
      </c>
      <c r="GI368" s="77">
        <v>2022</v>
      </c>
      <c r="GJ368" s="77" t="s">
        <v>305</v>
      </c>
      <c r="GK368" s="77">
        <v>222.22942162783059</v>
      </c>
      <c r="GL368" s="77">
        <v>1086.8999220000001</v>
      </c>
      <c r="GM368" s="77">
        <v>2022</v>
      </c>
      <c r="GN368" s="77" t="s">
        <v>175</v>
      </c>
      <c r="GO368" s="77">
        <v>0.13250000000000001</v>
      </c>
      <c r="GP368" s="77">
        <v>3</v>
      </c>
      <c r="GQ368" s="77">
        <v>0</v>
      </c>
      <c r="GR368" s="77" t="s">
        <v>423</v>
      </c>
      <c r="GS368" s="77">
        <v>0.1527377521613833</v>
      </c>
      <c r="GT368" s="77">
        <v>33.942822323559142</v>
      </c>
      <c r="GU368" s="77">
        <v>0.1527377521613833</v>
      </c>
      <c r="GV368" s="248">
        <v>33.942822323559142</v>
      </c>
      <c r="GW368" s="248">
        <v>0.1527377521613833</v>
      </c>
      <c r="GX368" s="77">
        <v>33.942822323559142</v>
      </c>
      <c r="GY368" s="77">
        <v>0</v>
      </c>
      <c r="GZ368" s="77">
        <v>0</v>
      </c>
    </row>
    <row r="369" spans="45:208" x14ac:dyDescent="0.25">
      <c r="AS369" s="77" t="s">
        <v>927</v>
      </c>
      <c r="AT369" s="77" t="s">
        <v>155</v>
      </c>
      <c r="AU369" s="77" t="s">
        <v>492</v>
      </c>
      <c r="AV369" s="77">
        <v>2025</v>
      </c>
      <c r="AW369" s="77">
        <v>0.76289521204752508</v>
      </c>
      <c r="AX369" s="77">
        <v>0</v>
      </c>
      <c r="AY369" s="77">
        <v>0</v>
      </c>
      <c r="AZ369" s="77">
        <v>0</v>
      </c>
      <c r="BA369" s="77">
        <v>0</v>
      </c>
      <c r="BB369" s="77">
        <v>0</v>
      </c>
      <c r="BC369" s="77">
        <v>0</v>
      </c>
      <c r="BD369" s="77">
        <v>0</v>
      </c>
      <c r="BE369" s="77">
        <v>0</v>
      </c>
      <c r="BF369" s="77">
        <v>0</v>
      </c>
      <c r="BG369" s="77">
        <v>0</v>
      </c>
      <c r="BH369" s="77">
        <v>0</v>
      </c>
      <c r="BI369" s="77">
        <v>0</v>
      </c>
      <c r="BJ369" s="77">
        <v>0</v>
      </c>
      <c r="BK369" s="77">
        <v>0</v>
      </c>
      <c r="BL369" s="77">
        <v>5.0411418509330028</v>
      </c>
      <c r="BM369" s="77">
        <v>5.0411418509330028</v>
      </c>
      <c r="BN369" s="77">
        <v>0</v>
      </c>
      <c r="BO369" s="77">
        <v>0</v>
      </c>
      <c r="BP369" s="77">
        <v>0</v>
      </c>
      <c r="BQ369" s="77">
        <v>3.8458629813291862</v>
      </c>
      <c r="BR369" s="77">
        <v>0</v>
      </c>
      <c r="BS369" s="77">
        <v>0</v>
      </c>
      <c r="BT369" s="77">
        <v>0</v>
      </c>
      <c r="BU369" s="77">
        <v>0</v>
      </c>
      <c r="BV369" s="77">
        <v>0</v>
      </c>
      <c r="BW369" s="77">
        <v>0</v>
      </c>
      <c r="BX369" s="77">
        <v>0</v>
      </c>
      <c r="BY369" s="77">
        <v>0</v>
      </c>
      <c r="CT369" s="77" t="s">
        <v>155</v>
      </c>
      <c r="CU369" s="77" t="s">
        <v>430</v>
      </c>
      <c r="CV369" s="77" t="s">
        <v>481</v>
      </c>
      <c r="CW369" s="77">
        <v>2025</v>
      </c>
      <c r="CX369" s="77">
        <v>0</v>
      </c>
      <c r="CY369" s="77">
        <v>0</v>
      </c>
      <c r="CZ369" s="77">
        <v>0</v>
      </c>
      <c r="DA369" s="77">
        <v>0</v>
      </c>
      <c r="DB369" s="77">
        <v>21835.978114130379</v>
      </c>
      <c r="DC369" s="77">
        <v>428.60232122030828</v>
      </c>
      <c r="DD369" s="77">
        <v>13939.560973457419</v>
      </c>
      <c r="DE369" s="77">
        <v>7467.8148194521809</v>
      </c>
      <c r="DF369" s="77">
        <v>0</v>
      </c>
      <c r="DG369" s="77">
        <v>0</v>
      </c>
      <c r="DH369" s="77">
        <v>0</v>
      </c>
      <c r="DI369" s="77">
        <v>1263.5534246224815</v>
      </c>
      <c r="DJ369" s="77">
        <v>1.062003961356614E-9</v>
      </c>
      <c r="DL369" s="77">
        <v>0</v>
      </c>
      <c r="DM369" s="77">
        <v>0</v>
      </c>
      <c r="DN369" s="77">
        <v>0</v>
      </c>
      <c r="DO369" s="77">
        <v>0</v>
      </c>
      <c r="DP369" s="77">
        <v>0</v>
      </c>
      <c r="DQ369" s="77">
        <v>0</v>
      </c>
      <c r="DR369" s="77">
        <v>0</v>
      </c>
      <c r="DS369" s="77">
        <v>0</v>
      </c>
      <c r="DT369" s="77">
        <v>0</v>
      </c>
      <c r="DU369" s="77">
        <v>0</v>
      </c>
      <c r="DV369" s="77">
        <v>1.3418987423347912E-6</v>
      </c>
      <c r="DW369" s="77">
        <v>1.3418987423347912E-6</v>
      </c>
      <c r="GE369" s="77" t="s">
        <v>425</v>
      </c>
      <c r="GF369" s="77" t="s">
        <v>155</v>
      </c>
      <c r="GG369" s="77" t="s">
        <v>426</v>
      </c>
      <c r="GH369" s="77" t="s">
        <v>460</v>
      </c>
      <c r="GI369" s="77">
        <v>2022</v>
      </c>
      <c r="GJ369" s="77" t="s">
        <v>301</v>
      </c>
      <c r="GK369" s="77">
        <v>8585.722809247949</v>
      </c>
      <c r="GL369" s="77">
        <v>1086.8999220000001</v>
      </c>
      <c r="GM369" s="77">
        <v>2022</v>
      </c>
      <c r="GN369" s="77" t="s">
        <v>175</v>
      </c>
      <c r="GO369" s="77">
        <v>5.3000000000000005E-2</v>
      </c>
      <c r="GP369" s="77">
        <v>3</v>
      </c>
      <c r="GQ369" s="77">
        <v>0</v>
      </c>
      <c r="GR369" s="77" t="s">
        <v>423</v>
      </c>
      <c r="GS369" s="77">
        <v>5.5966209081309407E-2</v>
      </c>
      <c r="GT369" s="77">
        <v>480.51035785653789</v>
      </c>
      <c r="GU369" s="77">
        <v>5.5966209081309407E-2</v>
      </c>
      <c r="GV369" s="248">
        <v>480.51035785653789</v>
      </c>
      <c r="GW369" s="248">
        <v>5.5966209081309407E-2</v>
      </c>
      <c r="GX369" s="77">
        <v>480.51035785653789</v>
      </c>
      <c r="GY369" s="77">
        <v>0</v>
      </c>
      <c r="GZ369" s="77">
        <v>0</v>
      </c>
    </row>
    <row r="370" spans="45:208" x14ac:dyDescent="0.25">
      <c r="AS370" s="77" t="s">
        <v>927</v>
      </c>
      <c r="AT370" s="77" t="s">
        <v>155</v>
      </c>
      <c r="AU370" s="77" t="s">
        <v>493</v>
      </c>
      <c r="AV370" s="77">
        <v>2020</v>
      </c>
      <c r="AW370" s="77">
        <v>1</v>
      </c>
      <c r="AX370" s="77">
        <v>0</v>
      </c>
      <c r="AY370" s="77">
        <v>0</v>
      </c>
      <c r="AZ370" s="77">
        <v>1.3387230318188743</v>
      </c>
      <c r="BA370" s="77">
        <v>1.3387230318188743</v>
      </c>
      <c r="BB370" s="77">
        <v>0</v>
      </c>
      <c r="BC370" s="77">
        <v>0</v>
      </c>
      <c r="BD370" s="77">
        <v>0</v>
      </c>
      <c r="BE370" s="77">
        <v>0</v>
      </c>
      <c r="BF370" s="77">
        <v>0</v>
      </c>
      <c r="BG370" s="77">
        <v>0</v>
      </c>
      <c r="BH370" s="77">
        <v>0</v>
      </c>
      <c r="BI370" s="77">
        <v>0</v>
      </c>
      <c r="BJ370" s="77">
        <v>0</v>
      </c>
      <c r="BK370" s="77">
        <v>0</v>
      </c>
      <c r="BL370" s="77">
        <v>0</v>
      </c>
      <c r="BM370" s="77">
        <v>0</v>
      </c>
      <c r="BN370" s="77">
        <v>1.3387230318188743</v>
      </c>
      <c r="BO370" s="77">
        <v>0</v>
      </c>
      <c r="BP370" s="77">
        <v>0</v>
      </c>
      <c r="BQ370" s="77">
        <v>0</v>
      </c>
      <c r="BR370" s="77">
        <v>0</v>
      </c>
      <c r="BS370" s="77">
        <v>0</v>
      </c>
      <c r="BT370" s="77">
        <v>0</v>
      </c>
      <c r="BU370" s="77">
        <v>0</v>
      </c>
      <c r="BV370" s="77">
        <v>0</v>
      </c>
      <c r="BW370" s="77">
        <v>0</v>
      </c>
      <c r="BX370" s="77">
        <v>0</v>
      </c>
      <c r="BY370" s="77">
        <v>0</v>
      </c>
      <c r="CT370" s="77" t="s">
        <v>155</v>
      </c>
      <c r="CU370" s="77" t="s">
        <v>430</v>
      </c>
      <c r="CV370" s="77" t="s">
        <v>488</v>
      </c>
      <c r="CW370" s="77">
        <v>2020</v>
      </c>
      <c r="CX370" s="77">
        <v>0</v>
      </c>
      <c r="CY370" s="77">
        <v>0</v>
      </c>
      <c r="CZ370" s="77">
        <v>0</v>
      </c>
      <c r="DA370" s="77">
        <v>0</v>
      </c>
      <c r="DB370" s="77">
        <v>21083.842824224459</v>
      </c>
      <c r="DC370" s="77">
        <v>409.22373582044048</v>
      </c>
      <c r="DD370" s="77">
        <v>13469.08781237873</v>
      </c>
      <c r="DE370" s="77">
        <v>7205.53127602528</v>
      </c>
      <c r="DF370" s="77">
        <v>1219.5839681183472</v>
      </c>
      <c r="DG370" s="77">
        <v>0</v>
      </c>
      <c r="DH370" s="77">
        <v>0</v>
      </c>
      <c r="DI370" s="77">
        <v>0</v>
      </c>
      <c r="DJ370" s="77">
        <v>4.5802940964887977E-8</v>
      </c>
      <c r="DL370" s="77">
        <v>0</v>
      </c>
      <c r="DM370" s="77">
        <v>5.5860532493448482E-5</v>
      </c>
      <c r="DN370" s="77">
        <v>5.5860532493448482E-5</v>
      </c>
      <c r="DO370" s="77">
        <v>0</v>
      </c>
      <c r="DP370" s="77">
        <v>0</v>
      </c>
      <c r="DQ370" s="77">
        <v>0</v>
      </c>
      <c r="DR370" s="77">
        <v>0</v>
      </c>
      <c r="DS370" s="77">
        <v>0</v>
      </c>
      <c r="DT370" s="77">
        <v>0</v>
      </c>
      <c r="DU370" s="77">
        <v>0</v>
      </c>
      <c r="DV370" s="77">
        <v>0</v>
      </c>
      <c r="DW370" s="77">
        <v>0</v>
      </c>
      <c r="GE370" s="77" t="s">
        <v>422</v>
      </c>
      <c r="GF370" s="77" t="s">
        <v>155</v>
      </c>
      <c r="GG370" s="77" t="s">
        <v>426</v>
      </c>
      <c r="GH370" s="77" t="s">
        <v>460</v>
      </c>
      <c r="GI370" s="77">
        <v>2023</v>
      </c>
      <c r="GJ370" s="77" t="s">
        <v>305</v>
      </c>
      <c r="GK370" s="77">
        <v>233.23007680793921</v>
      </c>
      <c r="GL370" s="77">
        <v>1086.8999220000001</v>
      </c>
      <c r="GM370" s="77">
        <v>2023</v>
      </c>
      <c r="GN370" s="77" t="s">
        <v>175</v>
      </c>
      <c r="GO370" s="77">
        <v>0.13250000000000001</v>
      </c>
      <c r="GP370" s="77">
        <v>3</v>
      </c>
      <c r="GQ370" s="77">
        <v>0</v>
      </c>
      <c r="GR370" s="77" t="s">
        <v>423</v>
      </c>
      <c r="GS370" s="77">
        <v>0</v>
      </c>
      <c r="GT370" s="77">
        <v>0</v>
      </c>
      <c r="GU370" s="77">
        <v>0.1527377521613833</v>
      </c>
      <c r="GV370" s="248">
        <v>35.623037668071412</v>
      </c>
      <c r="GW370" s="248">
        <v>0.1527377521613833</v>
      </c>
      <c r="GX370" s="77">
        <v>35.623037668071412</v>
      </c>
      <c r="GY370" s="77">
        <v>0.1527377521613833</v>
      </c>
      <c r="GZ370" s="77">
        <v>35.623037668071412</v>
      </c>
    </row>
    <row r="371" spans="45:208" x14ac:dyDescent="0.25">
      <c r="AS371" s="77" t="s">
        <v>927</v>
      </c>
      <c r="AT371" s="77" t="s">
        <v>155</v>
      </c>
      <c r="AU371" s="77" t="s">
        <v>493</v>
      </c>
      <c r="AV371" s="77">
        <v>2021</v>
      </c>
      <c r="AW371" s="77">
        <v>1</v>
      </c>
      <c r="AX371" s="77">
        <v>0</v>
      </c>
      <c r="AY371" s="77">
        <v>0</v>
      </c>
      <c r="AZ371" s="77">
        <v>1.3387230318188743</v>
      </c>
      <c r="BA371" s="77">
        <v>1.3387230318188743</v>
      </c>
      <c r="BB371" s="77">
        <v>0</v>
      </c>
      <c r="BC371" s="77">
        <v>0</v>
      </c>
      <c r="BD371" s="77">
        <v>1.3387230318188743</v>
      </c>
      <c r="BE371" s="77">
        <v>1.3387230318188743</v>
      </c>
      <c r="BF371" s="77">
        <v>0</v>
      </c>
      <c r="BG371" s="77">
        <v>0</v>
      </c>
      <c r="BH371" s="77">
        <v>0</v>
      </c>
      <c r="BI371" s="77">
        <v>0</v>
      </c>
      <c r="BJ371" s="77">
        <v>0</v>
      </c>
      <c r="BK371" s="77">
        <v>0</v>
      </c>
      <c r="BL371" s="77">
        <v>0</v>
      </c>
      <c r="BM371" s="77">
        <v>0</v>
      </c>
      <c r="BN371" s="77">
        <v>1.3387230318188743</v>
      </c>
      <c r="BO371" s="77">
        <v>1.3387230318188743</v>
      </c>
      <c r="BP371" s="77">
        <v>0</v>
      </c>
      <c r="BQ371" s="77">
        <v>0</v>
      </c>
      <c r="BR371" s="77">
        <v>0</v>
      </c>
      <c r="BS371" s="77">
        <v>0</v>
      </c>
      <c r="BT371" s="77">
        <v>0</v>
      </c>
      <c r="BU371" s="77">
        <v>0</v>
      </c>
      <c r="BV371" s="77">
        <v>0</v>
      </c>
      <c r="BW371" s="77">
        <v>0</v>
      </c>
      <c r="BX371" s="77">
        <v>0</v>
      </c>
      <c r="BY371" s="77">
        <v>0</v>
      </c>
      <c r="CT371" s="77" t="s">
        <v>155</v>
      </c>
      <c r="CU371" s="77" t="s">
        <v>430</v>
      </c>
      <c r="CV371" s="77" t="s">
        <v>488</v>
      </c>
      <c r="CW371" s="77">
        <v>2021</v>
      </c>
      <c r="CX371" s="77">
        <v>0</v>
      </c>
      <c r="CY371" s="77">
        <v>0</v>
      </c>
      <c r="CZ371" s="77">
        <v>0</v>
      </c>
      <c r="DA371" s="77">
        <v>0</v>
      </c>
      <c r="DB371" s="77">
        <v>21083.842824224459</v>
      </c>
      <c r="DC371" s="77">
        <v>409.22373582044048</v>
      </c>
      <c r="DD371" s="77">
        <v>13469.08781237873</v>
      </c>
      <c r="DE371" s="77">
        <v>7205.53127602528</v>
      </c>
      <c r="DF371" s="77">
        <v>1219.5839681183472</v>
      </c>
      <c r="DG371" s="77">
        <v>1219.5839681183472</v>
      </c>
      <c r="DH371" s="77">
        <v>0</v>
      </c>
      <c r="DI371" s="77">
        <v>0</v>
      </c>
      <c r="DJ371" s="77">
        <v>4.5802940964887977E-8</v>
      </c>
      <c r="DL371" s="77">
        <v>0</v>
      </c>
      <c r="DM371" s="77">
        <v>5.5860532493448482E-5</v>
      </c>
      <c r="DN371" s="77">
        <v>5.5860532493448482E-5</v>
      </c>
      <c r="DO371" s="77">
        <v>0</v>
      </c>
      <c r="DP371" s="77">
        <v>5.5860532493448482E-5</v>
      </c>
      <c r="DQ371" s="77">
        <v>5.5860532493448482E-5</v>
      </c>
      <c r="DR371" s="77">
        <v>0</v>
      </c>
      <c r="DS371" s="77">
        <v>0</v>
      </c>
      <c r="DT371" s="77">
        <v>0</v>
      </c>
      <c r="DU371" s="77">
        <v>0</v>
      </c>
      <c r="DV371" s="77">
        <v>0</v>
      </c>
      <c r="DW371" s="77">
        <v>0</v>
      </c>
      <c r="GE371" s="77" t="s">
        <v>425</v>
      </c>
      <c r="GF371" s="77" t="s">
        <v>155</v>
      </c>
      <c r="GG371" s="77" t="s">
        <v>426</v>
      </c>
      <c r="GH371" s="77" t="s">
        <v>460</v>
      </c>
      <c r="GI371" s="77">
        <v>2023</v>
      </c>
      <c r="GJ371" s="77" t="s">
        <v>301</v>
      </c>
      <c r="GK371" s="77">
        <v>8896.5159934285966</v>
      </c>
      <c r="GL371" s="77">
        <v>1086.8999220000001</v>
      </c>
      <c r="GM371" s="77">
        <v>2023</v>
      </c>
      <c r="GN371" s="77" t="s">
        <v>175</v>
      </c>
      <c r="GO371" s="77">
        <v>5.3000000000000005E-2</v>
      </c>
      <c r="GP371" s="77">
        <v>3</v>
      </c>
      <c r="GQ371" s="77">
        <v>0</v>
      </c>
      <c r="GR371" s="77" t="s">
        <v>423</v>
      </c>
      <c r="GS371" s="77">
        <v>0</v>
      </c>
      <c r="GT371" s="77">
        <v>0</v>
      </c>
      <c r="GU371" s="77">
        <v>5.5966209081309407E-2</v>
      </c>
      <c r="GV371" s="248">
        <v>497.90427418343791</v>
      </c>
      <c r="GW371" s="248">
        <v>5.5966209081309407E-2</v>
      </c>
      <c r="GX371" s="77">
        <v>497.90427418343791</v>
      </c>
      <c r="GY371" s="77">
        <v>5.5966209081309407E-2</v>
      </c>
      <c r="GZ371" s="77">
        <v>497.90427418343791</v>
      </c>
    </row>
    <row r="372" spans="45:208" x14ac:dyDescent="0.25">
      <c r="AS372" s="77" t="s">
        <v>927</v>
      </c>
      <c r="AT372" s="77" t="s">
        <v>155</v>
      </c>
      <c r="AU372" s="77" t="s">
        <v>493</v>
      </c>
      <c r="AV372" s="77">
        <v>2022</v>
      </c>
      <c r="AW372" s="77">
        <v>0.93457943925233644</v>
      </c>
      <c r="AX372" s="77">
        <v>0</v>
      </c>
      <c r="AY372" s="77">
        <v>0</v>
      </c>
      <c r="AZ372" s="77">
        <v>1.3387230318188743</v>
      </c>
      <c r="BA372" s="77">
        <v>1.3387230318188743</v>
      </c>
      <c r="BB372" s="77">
        <v>0</v>
      </c>
      <c r="BC372" s="77">
        <v>0</v>
      </c>
      <c r="BD372" s="77">
        <v>1.3387230318188743</v>
      </c>
      <c r="BE372" s="77">
        <v>1.3387230318188743</v>
      </c>
      <c r="BF372" s="77">
        <v>0</v>
      </c>
      <c r="BG372" s="77">
        <v>0</v>
      </c>
      <c r="BH372" s="77">
        <v>1.3387230318188743</v>
      </c>
      <c r="BI372" s="77">
        <v>1.3387230318188743</v>
      </c>
      <c r="BJ372" s="77">
        <v>0</v>
      </c>
      <c r="BK372" s="77">
        <v>0</v>
      </c>
      <c r="BL372" s="77">
        <v>0</v>
      </c>
      <c r="BM372" s="77">
        <v>0</v>
      </c>
      <c r="BN372" s="77">
        <v>1.2511430203914713</v>
      </c>
      <c r="BO372" s="77">
        <v>1.2511430203914713</v>
      </c>
      <c r="BP372" s="77">
        <v>1.2511430203914713</v>
      </c>
      <c r="BQ372" s="77">
        <v>0</v>
      </c>
      <c r="BR372" s="77">
        <v>0</v>
      </c>
      <c r="BS372" s="77">
        <v>0</v>
      </c>
      <c r="BT372" s="77">
        <v>0</v>
      </c>
      <c r="BU372" s="77">
        <v>0</v>
      </c>
      <c r="BV372" s="77">
        <v>1.3387230318188743</v>
      </c>
      <c r="BW372" s="77">
        <v>1.2511430203914713</v>
      </c>
      <c r="BX372" s="77">
        <v>1.3387230318188743</v>
      </c>
      <c r="BY372" s="77">
        <v>1.2511430203914713</v>
      </c>
      <c r="CT372" s="77" t="s">
        <v>155</v>
      </c>
      <c r="CU372" s="77" t="s">
        <v>430</v>
      </c>
      <c r="CV372" s="77" t="s">
        <v>488</v>
      </c>
      <c r="CW372" s="77">
        <v>2022</v>
      </c>
      <c r="CX372" s="77">
        <v>0</v>
      </c>
      <c r="CY372" s="77">
        <v>0</v>
      </c>
      <c r="CZ372" s="77">
        <v>0</v>
      </c>
      <c r="DA372" s="77">
        <v>0</v>
      </c>
      <c r="DB372" s="77">
        <v>21083.842824224459</v>
      </c>
      <c r="DC372" s="77">
        <v>409.22373582044048</v>
      </c>
      <c r="DD372" s="77">
        <v>13469.08781237873</v>
      </c>
      <c r="DE372" s="77">
        <v>7205.53127602528</v>
      </c>
      <c r="DF372" s="77">
        <v>1219.5839681183472</v>
      </c>
      <c r="DG372" s="77">
        <v>1219.5839681183472</v>
      </c>
      <c r="DH372" s="77">
        <v>1219.5839681183472</v>
      </c>
      <c r="DI372" s="77">
        <v>0</v>
      </c>
      <c r="DJ372" s="77">
        <v>4.5802940964887977E-8</v>
      </c>
      <c r="DL372" s="77">
        <v>0</v>
      </c>
      <c r="DM372" s="77">
        <v>5.5860532493448482E-5</v>
      </c>
      <c r="DN372" s="77">
        <v>5.5860532493448482E-5</v>
      </c>
      <c r="DO372" s="77">
        <v>0</v>
      </c>
      <c r="DP372" s="77">
        <v>5.5860532493448482E-5</v>
      </c>
      <c r="DQ372" s="77">
        <v>5.5860532493448482E-5</v>
      </c>
      <c r="DR372" s="77">
        <v>0</v>
      </c>
      <c r="DS372" s="77">
        <v>5.5860532493448482E-5</v>
      </c>
      <c r="DT372" s="77">
        <v>5.5860532493448482E-5</v>
      </c>
      <c r="DU372" s="77">
        <v>0</v>
      </c>
      <c r="DV372" s="77">
        <v>0</v>
      </c>
      <c r="DW372" s="77">
        <v>0</v>
      </c>
      <c r="GE372" s="77" t="s">
        <v>422</v>
      </c>
      <c r="GF372" s="77" t="s">
        <v>155</v>
      </c>
      <c r="GG372" s="77" t="s">
        <v>426</v>
      </c>
      <c r="GH372" s="77" t="s">
        <v>460</v>
      </c>
      <c r="GI372" s="77">
        <v>2024</v>
      </c>
      <c r="GJ372" s="77" t="s">
        <v>305</v>
      </c>
      <c r="GK372" s="77">
        <v>233.23007680793921</v>
      </c>
      <c r="GL372" s="77">
        <v>1086.8999220000001</v>
      </c>
      <c r="GM372" s="77">
        <v>2024</v>
      </c>
      <c r="GN372" s="77" t="s">
        <v>175</v>
      </c>
      <c r="GO372" s="77">
        <v>0.13250000000000001</v>
      </c>
      <c r="GP372" s="77">
        <v>3</v>
      </c>
      <c r="GQ372" s="77">
        <v>0</v>
      </c>
      <c r="GR372" s="77" t="s">
        <v>423</v>
      </c>
      <c r="GS372" s="77">
        <v>0</v>
      </c>
      <c r="GT372" s="77">
        <v>0</v>
      </c>
      <c r="GU372" s="77">
        <v>0</v>
      </c>
      <c r="GV372" s="248">
        <v>0</v>
      </c>
      <c r="GW372" s="248">
        <v>0.1527377521613833</v>
      </c>
      <c r="GX372" s="77">
        <v>35.623037668071412</v>
      </c>
      <c r="GY372" s="77">
        <v>0.1527377521613833</v>
      </c>
      <c r="GZ372" s="77">
        <v>35.623037668071412</v>
      </c>
    </row>
    <row r="373" spans="45:208" x14ac:dyDescent="0.25">
      <c r="AS373" s="77" t="s">
        <v>927</v>
      </c>
      <c r="AT373" s="77" t="s">
        <v>155</v>
      </c>
      <c r="AU373" s="77" t="s">
        <v>493</v>
      </c>
      <c r="AV373" s="77">
        <v>2023</v>
      </c>
      <c r="AW373" s="77">
        <v>0.87343872827321156</v>
      </c>
      <c r="AX373" s="77">
        <v>0</v>
      </c>
      <c r="AY373" s="77">
        <v>0</v>
      </c>
      <c r="AZ373" s="77">
        <v>0</v>
      </c>
      <c r="BA373" s="77">
        <v>0</v>
      </c>
      <c r="BB373" s="77">
        <v>0</v>
      </c>
      <c r="BC373" s="77">
        <v>0</v>
      </c>
      <c r="BD373" s="77">
        <v>1.3882562208050984</v>
      </c>
      <c r="BE373" s="77">
        <v>1.3882562208050984</v>
      </c>
      <c r="BF373" s="77">
        <v>0</v>
      </c>
      <c r="BG373" s="77">
        <v>0</v>
      </c>
      <c r="BH373" s="77">
        <v>1.3882562208050984</v>
      </c>
      <c r="BI373" s="77">
        <v>1.3882562208050984</v>
      </c>
      <c r="BJ373" s="77">
        <v>0</v>
      </c>
      <c r="BK373" s="77">
        <v>0</v>
      </c>
      <c r="BL373" s="77">
        <v>1.3882562208050984</v>
      </c>
      <c r="BM373" s="77">
        <v>1.3882562208050984</v>
      </c>
      <c r="BN373" s="77">
        <v>0</v>
      </c>
      <c r="BO373" s="77">
        <v>1.21255674801738</v>
      </c>
      <c r="BP373" s="77">
        <v>1.21255674801738</v>
      </c>
      <c r="BQ373" s="77">
        <v>1.21255674801738</v>
      </c>
      <c r="BR373" s="77">
        <v>0</v>
      </c>
      <c r="BS373" s="77">
        <v>0</v>
      </c>
      <c r="BT373" s="77">
        <v>0</v>
      </c>
      <c r="BU373" s="77">
        <v>0</v>
      </c>
      <c r="BV373" s="77">
        <v>1.3882562208050984</v>
      </c>
      <c r="BW373" s="77">
        <v>1.21255674801738</v>
      </c>
      <c r="BX373" s="77">
        <v>1.3882562208050984</v>
      </c>
      <c r="BY373" s="77">
        <v>1.21255674801738</v>
      </c>
      <c r="CT373" s="77" t="s">
        <v>155</v>
      </c>
      <c r="CU373" s="77" t="s">
        <v>430</v>
      </c>
      <c r="CV373" s="77" t="s">
        <v>488</v>
      </c>
      <c r="CW373" s="77">
        <v>2023</v>
      </c>
      <c r="CX373" s="77">
        <v>0</v>
      </c>
      <c r="CY373" s="77">
        <v>0</v>
      </c>
      <c r="CZ373" s="77">
        <v>0</v>
      </c>
      <c r="DA373" s="77">
        <v>0</v>
      </c>
      <c r="DB373" s="77">
        <v>21835.978114130419</v>
      </c>
      <c r="DC373" s="77">
        <v>428.60232122029771</v>
      </c>
      <c r="DD373" s="77">
        <v>13939.56097345755</v>
      </c>
      <c r="DE373" s="77">
        <v>7467.8148194525484</v>
      </c>
      <c r="DF373" s="77">
        <v>0</v>
      </c>
      <c r="DG373" s="77">
        <v>1263.5534246225077</v>
      </c>
      <c r="DH373" s="77">
        <v>1263.5534246225077</v>
      </c>
      <c r="DI373" s="77">
        <v>1263.5534246225077</v>
      </c>
      <c r="DJ373" s="77">
        <v>4.5802940964887977E-8</v>
      </c>
      <c r="DL373" s="77">
        <v>0</v>
      </c>
      <c r="DM373" s="77">
        <v>0</v>
      </c>
      <c r="DN373" s="77">
        <v>0</v>
      </c>
      <c r="DO373" s="77">
        <v>0</v>
      </c>
      <c r="DP373" s="77">
        <v>5.787446291396675E-5</v>
      </c>
      <c r="DQ373" s="77">
        <v>5.787446291396675E-5</v>
      </c>
      <c r="DR373" s="77">
        <v>0</v>
      </c>
      <c r="DS373" s="77">
        <v>5.787446291396675E-5</v>
      </c>
      <c r="DT373" s="77">
        <v>5.787446291396675E-5</v>
      </c>
      <c r="DU373" s="77">
        <v>0</v>
      </c>
      <c r="DV373" s="77">
        <v>5.787446291396675E-5</v>
      </c>
      <c r="DW373" s="77">
        <v>5.787446291396675E-5</v>
      </c>
      <c r="GE373" s="77" t="s">
        <v>425</v>
      </c>
      <c r="GF373" s="77" t="s">
        <v>155</v>
      </c>
      <c r="GG373" s="77" t="s">
        <v>426</v>
      </c>
      <c r="GH373" s="77" t="s">
        <v>460</v>
      </c>
      <c r="GI373" s="77">
        <v>2024</v>
      </c>
      <c r="GJ373" s="77" t="s">
        <v>301</v>
      </c>
      <c r="GK373" s="77">
        <v>8896.5159934285966</v>
      </c>
      <c r="GL373" s="77">
        <v>1086.8999220000001</v>
      </c>
      <c r="GM373" s="77">
        <v>2024</v>
      </c>
      <c r="GN373" s="77" t="s">
        <v>175</v>
      </c>
      <c r="GO373" s="77">
        <v>5.3000000000000005E-2</v>
      </c>
      <c r="GP373" s="77">
        <v>3</v>
      </c>
      <c r="GQ373" s="77">
        <v>0</v>
      </c>
      <c r="GR373" s="77" t="s">
        <v>423</v>
      </c>
      <c r="GS373" s="77">
        <v>0</v>
      </c>
      <c r="GT373" s="77">
        <v>0</v>
      </c>
      <c r="GU373" s="77">
        <v>0</v>
      </c>
      <c r="GV373" s="248">
        <v>0</v>
      </c>
      <c r="GW373" s="248">
        <v>5.5966209081309407E-2</v>
      </c>
      <c r="GX373" s="77">
        <v>497.90427418343791</v>
      </c>
      <c r="GY373" s="77">
        <v>5.5966209081309407E-2</v>
      </c>
      <c r="GZ373" s="77">
        <v>497.90427418343791</v>
      </c>
    </row>
    <row r="374" spans="45:208" x14ac:dyDescent="0.25">
      <c r="AS374" s="77" t="s">
        <v>927</v>
      </c>
      <c r="AT374" s="77" t="s">
        <v>155</v>
      </c>
      <c r="AU374" s="77" t="s">
        <v>493</v>
      </c>
      <c r="AV374" s="77">
        <v>2024</v>
      </c>
      <c r="AW374" s="77">
        <v>0.81629787689085187</v>
      </c>
      <c r="AX374" s="77">
        <v>0</v>
      </c>
      <c r="AY374" s="77">
        <v>0</v>
      </c>
      <c r="AZ374" s="77">
        <v>0</v>
      </c>
      <c r="BA374" s="77">
        <v>0</v>
      </c>
      <c r="BB374" s="77">
        <v>0</v>
      </c>
      <c r="BC374" s="77">
        <v>0</v>
      </c>
      <c r="BD374" s="77">
        <v>0</v>
      </c>
      <c r="BE374" s="77">
        <v>0</v>
      </c>
      <c r="BF374" s="77">
        <v>0</v>
      </c>
      <c r="BG374" s="77">
        <v>0</v>
      </c>
      <c r="BH374" s="77">
        <v>1.3882562208050984</v>
      </c>
      <c r="BI374" s="77">
        <v>1.3882562208050984</v>
      </c>
      <c r="BJ374" s="77">
        <v>0</v>
      </c>
      <c r="BK374" s="77">
        <v>0</v>
      </c>
      <c r="BL374" s="77">
        <v>1.3882562208050984</v>
      </c>
      <c r="BM374" s="77">
        <v>1.3882562208050984</v>
      </c>
      <c r="BN374" s="77">
        <v>0</v>
      </c>
      <c r="BO374" s="77">
        <v>0</v>
      </c>
      <c r="BP374" s="77">
        <v>1.1332306056237194</v>
      </c>
      <c r="BQ374" s="77">
        <v>1.1332306056237194</v>
      </c>
      <c r="BR374" s="77">
        <v>0</v>
      </c>
      <c r="BS374" s="77">
        <v>0</v>
      </c>
      <c r="BT374" s="77">
        <v>0</v>
      </c>
      <c r="BU374" s="77">
        <v>0</v>
      </c>
      <c r="BV374" s="77">
        <v>1.3882562208050984</v>
      </c>
      <c r="BW374" s="77">
        <v>1.1332306056237194</v>
      </c>
      <c r="BX374" s="77">
        <v>1.3882562208050984</v>
      </c>
      <c r="BY374" s="77">
        <v>1.1332306056237194</v>
      </c>
      <c r="CT374" s="77" t="s">
        <v>155</v>
      </c>
      <c r="CU374" s="77" t="s">
        <v>430</v>
      </c>
      <c r="CV374" s="77" t="s">
        <v>488</v>
      </c>
      <c r="CW374" s="77">
        <v>2024</v>
      </c>
      <c r="CX374" s="77">
        <v>0</v>
      </c>
      <c r="CY374" s="77">
        <v>0</v>
      </c>
      <c r="CZ374" s="77">
        <v>0</v>
      </c>
      <c r="DA374" s="77">
        <v>0</v>
      </c>
      <c r="DB374" s="77">
        <v>21835.978114130419</v>
      </c>
      <c r="DC374" s="77">
        <v>428.60232122029771</v>
      </c>
      <c r="DD374" s="77">
        <v>13939.56097345755</v>
      </c>
      <c r="DE374" s="77">
        <v>7467.8148194525484</v>
      </c>
      <c r="DF374" s="77">
        <v>0</v>
      </c>
      <c r="DG374" s="77">
        <v>0</v>
      </c>
      <c r="DH374" s="77">
        <v>1263.5534246225077</v>
      </c>
      <c r="DI374" s="77">
        <v>1263.5534246225077</v>
      </c>
      <c r="DJ374" s="77">
        <v>4.5802940964887977E-8</v>
      </c>
      <c r="DL374" s="77">
        <v>0</v>
      </c>
      <c r="DM374" s="77">
        <v>0</v>
      </c>
      <c r="DN374" s="77">
        <v>0</v>
      </c>
      <c r="DO374" s="77">
        <v>0</v>
      </c>
      <c r="DP374" s="77">
        <v>0</v>
      </c>
      <c r="DQ374" s="77">
        <v>0</v>
      </c>
      <c r="DR374" s="77">
        <v>0</v>
      </c>
      <c r="DS374" s="77">
        <v>5.787446291396675E-5</v>
      </c>
      <c r="DT374" s="77">
        <v>5.787446291396675E-5</v>
      </c>
      <c r="DU374" s="77">
        <v>0</v>
      </c>
      <c r="DV374" s="77">
        <v>5.787446291396675E-5</v>
      </c>
      <c r="DW374" s="77">
        <v>5.787446291396675E-5</v>
      </c>
      <c r="GE374" s="77" t="s">
        <v>422</v>
      </c>
      <c r="GF374" s="77" t="s">
        <v>155</v>
      </c>
      <c r="GG374" s="77" t="s">
        <v>426</v>
      </c>
      <c r="GH374" s="77" t="s">
        <v>460</v>
      </c>
      <c r="GI374" s="77">
        <v>2025</v>
      </c>
      <c r="GJ374" s="77" t="s">
        <v>305</v>
      </c>
      <c r="GK374" s="77">
        <v>233.23007680793921</v>
      </c>
      <c r="GL374" s="77">
        <v>1086.8999220000001</v>
      </c>
      <c r="GM374" s="77">
        <v>2025</v>
      </c>
      <c r="GN374" s="77" t="s">
        <v>175</v>
      </c>
      <c r="GO374" s="77">
        <v>0.13250000000000001</v>
      </c>
      <c r="GP374" s="77">
        <v>3</v>
      </c>
      <c r="GQ374" s="77">
        <v>0</v>
      </c>
      <c r="GR374" s="77" t="s">
        <v>423</v>
      </c>
      <c r="GS374" s="77">
        <v>0</v>
      </c>
      <c r="GT374" s="77">
        <v>0</v>
      </c>
      <c r="GU374" s="77">
        <v>0</v>
      </c>
      <c r="GV374" s="248">
        <v>0</v>
      </c>
      <c r="GW374" s="248">
        <v>0</v>
      </c>
      <c r="GX374" s="77">
        <v>0</v>
      </c>
      <c r="GY374" s="77">
        <v>0.1527377521613833</v>
      </c>
      <c r="GZ374" s="77">
        <v>35.623037668071412</v>
      </c>
    </row>
    <row r="375" spans="45:208" x14ac:dyDescent="0.25">
      <c r="AS375" s="77" t="s">
        <v>927</v>
      </c>
      <c r="AT375" s="77" t="s">
        <v>155</v>
      </c>
      <c r="AU375" s="77" t="s">
        <v>493</v>
      </c>
      <c r="AV375" s="77">
        <v>2025</v>
      </c>
      <c r="AW375" s="77">
        <v>0.76289521204752508</v>
      </c>
      <c r="AX375" s="77">
        <v>0</v>
      </c>
      <c r="AY375" s="77">
        <v>0</v>
      </c>
      <c r="AZ375" s="77">
        <v>0</v>
      </c>
      <c r="BA375" s="77">
        <v>0</v>
      </c>
      <c r="BB375" s="77">
        <v>0</v>
      </c>
      <c r="BC375" s="77">
        <v>0</v>
      </c>
      <c r="BD375" s="77">
        <v>0</v>
      </c>
      <c r="BE375" s="77">
        <v>0</v>
      </c>
      <c r="BF375" s="77">
        <v>0</v>
      </c>
      <c r="BG375" s="77">
        <v>0</v>
      </c>
      <c r="BH375" s="77">
        <v>0</v>
      </c>
      <c r="BI375" s="77">
        <v>0</v>
      </c>
      <c r="BJ375" s="77">
        <v>0</v>
      </c>
      <c r="BK375" s="77">
        <v>0</v>
      </c>
      <c r="BL375" s="77">
        <v>1.3882562208050984</v>
      </c>
      <c r="BM375" s="77">
        <v>1.3882562208050984</v>
      </c>
      <c r="BN375" s="77">
        <v>0</v>
      </c>
      <c r="BO375" s="77">
        <v>0</v>
      </c>
      <c r="BP375" s="77">
        <v>0</v>
      </c>
      <c r="BQ375" s="77">
        <v>1.0590940239474014</v>
      </c>
      <c r="BR375" s="77">
        <v>0</v>
      </c>
      <c r="BS375" s="77">
        <v>0</v>
      </c>
      <c r="BT375" s="77">
        <v>0</v>
      </c>
      <c r="BU375" s="77">
        <v>0</v>
      </c>
      <c r="BV375" s="77">
        <v>0</v>
      </c>
      <c r="BW375" s="77">
        <v>0</v>
      </c>
      <c r="BX375" s="77">
        <v>0</v>
      </c>
      <c r="BY375" s="77">
        <v>0</v>
      </c>
      <c r="CT375" s="77" t="s">
        <v>155</v>
      </c>
      <c r="CU375" s="77" t="s">
        <v>430</v>
      </c>
      <c r="CV375" s="77" t="s">
        <v>488</v>
      </c>
      <c r="CW375" s="77">
        <v>2025</v>
      </c>
      <c r="CX375" s="77">
        <v>0</v>
      </c>
      <c r="CY375" s="77">
        <v>0</v>
      </c>
      <c r="CZ375" s="77">
        <v>0</v>
      </c>
      <c r="DA375" s="77">
        <v>0</v>
      </c>
      <c r="DB375" s="77">
        <v>21835.978114130419</v>
      </c>
      <c r="DC375" s="77">
        <v>428.60232122029771</v>
      </c>
      <c r="DD375" s="77">
        <v>13939.56097345755</v>
      </c>
      <c r="DE375" s="77">
        <v>7467.8148194525484</v>
      </c>
      <c r="DF375" s="77">
        <v>0</v>
      </c>
      <c r="DG375" s="77">
        <v>0</v>
      </c>
      <c r="DH375" s="77">
        <v>0</v>
      </c>
      <c r="DI375" s="77">
        <v>1263.5534246225077</v>
      </c>
      <c r="DJ375" s="77">
        <v>4.5802940964887977E-8</v>
      </c>
      <c r="DL375" s="77">
        <v>0</v>
      </c>
      <c r="DM375" s="77">
        <v>0</v>
      </c>
      <c r="DN375" s="77">
        <v>0</v>
      </c>
      <c r="DO375" s="77">
        <v>0</v>
      </c>
      <c r="DP375" s="77">
        <v>0</v>
      </c>
      <c r="DQ375" s="77">
        <v>0</v>
      </c>
      <c r="DR375" s="77">
        <v>0</v>
      </c>
      <c r="DS375" s="77">
        <v>0</v>
      </c>
      <c r="DT375" s="77">
        <v>0</v>
      </c>
      <c r="DU375" s="77">
        <v>0</v>
      </c>
      <c r="DV375" s="77">
        <v>5.787446291396675E-5</v>
      </c>
      <c r="DW375" s="77">
        <v>5.787446291396675E-5</v>
      </c>
      <c r="GE375" s="77" t="s">
        <v>425</v>
      </c>
      <c r="GF375" s="77" t="s">
        <v>155</v>
      </c>
      <c r="GG375" s="77" t="s">
        <v>426</v>
      </c>
      <c r="GH375" s="77" t="s">
        <v>460</v>
      </c>
      <c r="GI375" s="77">
        <v>2025</v>
      </c>
      <c r="GJ375" s="77" t="s">
        <v>301</v>
      </c>
      <c r="GK375" s="77">
        <v>8896.5159934285966</v>
      </c>
      <c r="GL375" s="77">
        <v>1086.8999220000001</v>
      </c>
      <c r="GM375" s="77">
        <v>2025</v>
      </c>
      <c r="GN375" s="77" t="s">
        <v>175</v>
      </c>
      <c r="GO375" s="77">
        <v>5.3000000000000005E-2</v>
      </c>
      <c r="GP375" s="77">
        <v>3</v>
      </c>
      <c r="GQ375" s="77">
        <v>0</v>
      </c>
      <c r="GR375" s="77" t="s">
        <v>423</v>
      </c>
      <c r="GS375" s="77">
        <v>0</v>
      </c>
      <c r="GT375" s="77">
        <v>0</v>
      </c>
      <c r="GU375" s="77">
        <v>0</v>
      </c>
      <c r="GV375" s="248">
        <v>0</v>
      </c>
      <c r="GW375" s="248">
        <v>0</v>
      </c>
      <c r="GX375" s="77">
        <v>0</v>
      </c>
      <c r="GY375" s="77">
        <v>5.5966209081309407E-2</v>
      </c>
      <c r="GZ375" s="77">
        <v>497.90427418343791</v>
      </c>
    </row>
    <row r="376" spans="45:208" x14ac:dyDescent="0.25">
      <c r="AS376" s="77" t="s">
        <v>927</v>
      </c>
      <c r="AT376" s="77" t="s">
        <v>155</v>
      </c>
      <c r="AU376" s="77" t="s">
        <v>494</v>
      </c>
      <c r="AV376" s="77">
        <v>2020</v>
      </c>
      <c r="AW376" s="77">
        <v>1</v>
      </c>
      <c r="AX376" s="77">
        <v>0</v>
      </c>
      <c r="AY376" s="77">
        <v>0</v>
      </c>
      <c r="AZ376" s="77">
        <v>5.1328251711307038</v>
      </c>
      <c r="BA376" s="77">
        <v>5.1328251711307038</v>
      </c>
      <c r="BB376" s="77">
        <v>0</v>
      </c>
      <c r="BC376" s="77">
        <v>0</v>
      </c>
      <c r="BD376" s="77">
        <v>0</v>
      </c>
      <c r="BE376" s="77">
        <v>0</v>
      </c>
      <c r="BF376" s="77">
        <v>0</v>
      </c>
      <c r="BG376" s="77">
        <v>0</v>
      </c>
      <c r="BH376" s="77">
        <v>0</v>
      </c>
      <c r="BI376" s="77">
        <v>0</v>
      </c>
      <c r="BJ376" s="77">
        <v>0</v>
      </c>
      <c r="BK376" s="77">
        <v>0</v>
      </c>
      <c r="BL376" s="77">
        <v>0</v>
      </c>
      <c r="BM376" s="77">
        <v>0</v>
      </c>
      <c r="BN376" s="77">
        <v>5.1328251711307038</v>
      </c>
      <c r="BO376" s="77">
        <v>0</v>
      </c>
      <c r="BP376" s="77">
        <v>0</v>
      </c>
      <c r="BQ376" s="77">
        <v>0</v>
      </c>
      <c r="BR376" s="77">
        <v>0</v>
      </c>
      <c r="BS376" s="77">
        <v>0</v>
      </c>
      <c r="BT376" s="77">
        <v>0</v>
      </c>
      <c r="BU376" s="77">
        <v>0</v>
      </c>
      <c r="BV376" s="77">
        <v>0</v>
      </c>
      <c r="BW376" s="77">
        <v>0</v>
      </c>
      <c r="BX376" s="77">
        <v>0</v>
      </c>
      <c r="BY376" s="77">
        <v>0</v>
      </c>
      <c r="CT376" s="77" t="s">
        <v>155</v>
      </c>
      <c r="CU376" s="77" t="s">
        <v>431</v>
      </c>
      <c r="CV376" s="77" t="s">
        <v>300</v>
      </c>
      <c r="CW376" s="77">
        <v>2020</v>
      </c>
      <c r="CX376" s="77">
        <v>0</v>
      </c>
      <c r="CY376" s="77">
        <v>0</v>
      </c>
      <c r="CZ376" s="77">
        <v>0</v>
      </c>
      <c r="DA376" s="77">
        <v>0</v>
      </c>
      <c r="DB376" s="77">
        <v>14146.130641332829</v>
      </c>
      <c r="DC376" s="77">
        <v>222.22942162783551</v>
      </c>
      <c r="DD376" s="77">
        <v>8585.7228092481364</v>
      </c>
      <c r="DE376" s="77">
        <v>5338.1784104568642</v>
      </c>
      <c r="DF376" s="77">
        <v>813.21078921306901</v>
      </c>
      <c r="DG376" s="77">
        <v>0</v>
      </c>
      <c r="DH376" s="77">
        <v>0</v>
      </c>
      <c r="DI376" s="77">
        <v>0</v>
      </c>
      <c r="DJ376" s="77">
        <v>5.5184980566505581E-6</v>
      </c>
      <c r="DL376" s="77">
        <v>0</v>
      </c>
      <c r="DM376" s="77">
        <v>4.4877021599195877E-3</v>
      </c>
      <c r="DN376" s="77">
        <v>4.4877021599195877E-3</v>
      </c>
      <c r="DO376" s="77">
        <v>0</v>
      </c>
      <c r="DP376" s="77">
        <v>0</v>
      </c>
      <c r="DQ376" s="77">
        <v>0</v>
      </c>
      <c r="DR376" s="77">
        <v>0</v>
      </c>
      <c r="DS376" s="77">
        <v>0</v>
      </c>
      <c r="DT376" s="77">
        <v>0</v>
      </c>
      <c r="DU376" s="77">
        <v>0</v>
      </c>
      <c r="DV376" s="77">
        <v>0</v>
      </c>
      <c r="DW376" s="77">
        <v>0</v>
      </c>
      <c r="GE376" s="77" t="s">
        <v>422</v>
      </c>
      <c r="GF376" s="77" t="s">
        <v>155</v>
      </c>
      <c r="GG376" s="77" t="s">
        <v>426</v>
      </c>
      <c r="GH376" s="77" t="s">
        <v>467</v>
      </c>
      <c r="GI376" s="77">
        <v>2021</v>
      </c>
      <c r="GJ376" s="77" t="s">
        <v>305</v>
      </c>
      <c r="GK376" s="77">
        <v>0.69641821681223237</v>
      </c>
      <c r="GL376" s="77">
        <v>1086.8999220000001</v>
      </c>
      <c r="GM376" s="77">
        <v>2021</v>
      </c>
      <c r="GN376" s="77" t="s">
        <v>175</v>
      </c>
      <c r="GO376" s="77">
        <v>0.13250000000000001</v>
      </c>
      <c r="GP376" s="77">
        <v>3</v>
      </c>
      <c r="GQ376" s="77">
        <v>0</v>
      </c>
      <c r="GR376" s="77" t="s">
        <v>423</v>
      </c>
      <c r="GS376" s="77">
        <v>0.1527377521613833</v>
      </c>
      <c r="GT376" s="77">
        <v>0.10636935300013925</v>
      </c>
      <c r="GU376" s="77">
        <v>0.1527377521613833</v>
      </c>
      <c r="GV376" s="248">
        <v>0.10636935300013925</v>
      </c>
      <c r="GW376" s="248">
        <v>0</v>
      </c>
      <c r="GX376" s="77">
        <v>0</v>
      </c>
      <c r="GY376" s="77">
        <v>0</v>
      </c>
      <c r="GZ376" s="77">
        <v>0</v>
      </c>
    </row>
    <row r="377" spans="45:208" x14ac:dyDescent="0.25">
      <c r="AS377" s="77" t="s">
        <v>927</v>
      </c>
      <c r="AT377" s="77" t="s">
        <v>155</v>
      </c>
      <c r="AU377" s="77" t="s">
        <v>494</v>
      </c>
      <c r="AV377" s="77">
        <v>2021</v>
      </c>
      <c r="AW377" s="77">
        <v>1</v>
      </c>
      <c r="AX377" s="77">
        <v>0</v>
      </c>
      <c r="AY377" s="77">
        <v>0</v>
      </c>
      <c r="AZ377" s="77">
        <v>5.1328251711307038</v>
      </c>
      <c r="BA377" s="77">
        <v>5.1328251711307038</v>
      </c>
      <c r="BB377" s="77">
        <v>0</v>
      </c>
      <c r="BC377" s="77">
        <v>0</v>
      </c>
      <c r="BD377" s="77">
        <v>5.1328251711307038</v>
      </c>
      <c r="BE377" s="77">
        <v>5.1328251711307038</v>
      </c>
      <c r="BF377" s="77">
        <v>0</v>
      </c>
      <c r="BG377" s="77">
        <v>0</v>
      </c>
      <c r="BH377" s="77">
        <v>0</v>
      </c>
      <c r="BI377" s="77">
        <v>0</v>
      </c>
      <c r="BJ377" s="77">
        <v>0</v>
      </c>
      <c r="BK377" s="77">
        <v>0</v>
      </c>
      <c r="BL377" s="77">
        <v>0</v>
      </c>
      <c r="BM377" s="77">
        <v>0</v>
      </c>
      <c r="BN377" s="77">
        <v>5.1328251711307038</v>
      </c>
      <c r="BO377" s="77">
        <v>5.1328251711307038</v>
      </c>
      <c r="BP377" s="77">
        <v>0</v>
      </c>
      <c r="BQ377" s="77">
        <v>0</v>
      </c>
      <c r="BR377" s="77">
        <v>0</v>
      </c>
      <c r="BS377" s="77">
        <v>0</v>
      </c>
      <c r="BT377" s="77">
        <v>0</v>
      </c>
      <c r="BU377" s="77">
        <v>0</v>
      </c>
      <c r="BV377" s="77">
        <v>0</v>
      </c>
      <c r="BW377" s="77">
        <v>0</v>
      </c>
      <c r="BX377" s="77">
        <v>0</v>
      </c>
      <c r="BY377" s="77">
        <v>0</v>
      </c>
      <c r="CT377" s="77" t="s">
        <v>155</v>
      </c>
      <c r="CU377" s="77" t="s">
        <v>431</v>
      </c>
      <c r="CV377" s="77" t="s">
        <v>300</v>
      </c>
      <c r="CW377" s="77">
        <v>2021</v>
      </c>
      <c r="CX377" s="77">
        <v>0</v>
      </c>
      <c r="CY377" s="77">
        <v>0</v>
      </c>
      <c r="CZ377" s="77">
        <v>0</v>
      </c>
      <c r="DA377" s="77">
        <v>0</v>
      </c>
      <c r="DB377" s="77">
        <v>14146.130641332829</v>
      </c>
      <c r="DC377" s="77">
        <v>222.22942162783551</v>
      </c>
      <c r="DD377" s="77">
        <v>8585.7228092481364</v>
      </c>
      <c r="DE377" s="77">
        <v>5338.1784104568642</v>
      </c>
      <c r="DF377" s="77">
        <v>813.21078921306901</v>
      </c>
      <c r="DG377" s="77">
        <v>813.21078921306901</v>
      </c>
      <c r="DH377" s="77">
        <v>0</v>
      </c>
      <c r="DI377" s="77">
        <v>0</v>
      </c>
      <c r="DJ377" s="77">
        <v>5.5184980566505581E-6</v>
      </c>
      <c r="DL377" s="77">
        <v>0</v>
      </c>
      <c r="DM377" s="77">
        <v>4.4877021599195877E-3</v>
      </c>
      <c r="DN377" s="77">
        <v>4.4877021599195877E-3</v>
      </c>
      <c r="DO377" s="77">
        <v>0</v>
      </c>
      <c r="DP377" s="77">
        <v>4.4877021599195877E-3</v>
      </c>
      <c r="DQ377" s="77">
        <v>4.4877021599195877E-3</v>
      </c>
      <c r="DR377" s="77">
        <v>0</v>
      </c>
      <c r="DS377" s="77">
        <v>0</v>
      </c>
      <c r="DT377" s="77">
        <v>0</v>
      </c>
      <c r="DU377" s="77">
        <v>0</v>
      </c>
      <c r="DV377" s="77">
        <v>0</v>
      </c>
      <c r="DW377" s="77">
        <v>0</v>
      </c>
      <c r="GE377" s="77" t="s">
        <v>425</v>
      </c>
      <c r="GF377" s="77" t="s">
        <v>155</v>
      </c>
      <c r="GG377" s="77" t="s">
        <v>426</v>
      </c>
      <c r="GH377" s="77" t="s">
        <v>467</v>
      </c>
      <c r="GI377" s="77">
        <v>2021</v>
      </c>
      <c r="GJ377" s="77" t="s">
        <v>301</v>
      </c>
      <c r="GK377" s="77">
        <v>2.9419641522810189</v>
      </c>
      <c r="GL377" s="77">
        <v>1086.8999220000001</v>
      </c>
      <c r="GM377" s="77">
        <v>2021</v>
      </c>
      <c r="GN377" s="77" t="s">
        <v>175</v>
      </c>
      <c r="GO377" s="77">
        <v>5.3000000000000005E-2</v>
      </c>
      <c r="GP377" s="77">
        <v>3</v>
      </c>
      <c r="GQ377" s="77">
        <v>0</v>
      </c>
      <c r="GR377" s="77" t="s">
        <v>423</v>
      </c>
      <c r="GS377" s="77">
        <v>5.5966209081309407E-2</v>
      </c>
      <c r="GT377" s="77">
        <v>0.16465058085627668</v>
      </c>
      <c r="GU377" s="77">
        <v>5.5966209081309407E-2</v>
      </c>
      <c r="GV377" s="248">
        <v>0.16465058085627668</v>
      </c>
      <c r="GW377" s="248">
        <v>0</v>
      </c>
      <c r="GX377" s="77">
        <v>0</v>
      </c>
      <c r="GY377" s="77">
        <v>0</v>
      </c>
      <c r="GZ377" s="77">
        <v>0</v>
      </c>
    </row>
    <row r="378" spans="45:208" x14ac:dyDescent="0.25">
      <c r="AS378" s="77" t="s">
        <v>927</v>
      </c>
      <c r="AT378" s="77" t="s">
        <v>155</v>
      </c>
      <c r="AU378" s="77" t="s">
        <v>494</v>
      </c>
      <c r="AV378" s="77">
        <v>2022</v>
      </c>
      <c r="AW378" s="77">
        <v>0.93457943925233644</v>
      </c>
      <c r="AX378" s="77">
        <v>0</v>
      </c>
      <c r="AY378" s="77">
        <v>0</v>
      </c>
      <c r="AZ378" s="77">
        <v>5.1328251711307038</v>
      </c>
      <c r="BA378" s="77">
        <v>5.1328251711307038</v>
      </c>
      <c r="BB378" s="77">
        <v>0</v>
      </c>
      <c r="BC378" s="77">
        <v>0</v>
      </c>
      <c r="BD378" s="77">
        <v>5.1328251711307038</v>
      </c>
      <c r="BE378" s="77">
        <v>5.1328251711307038</v>
      </c>
      <c r="BF378" s="77">
        <v>0</v>
      </c>
      <c r="BG378" s="77">
        <v>0</v>
      </c>
      <c r="BH378" s="77">
        <v>5.1328251711307038</v>
      </c>
      <c r="BI378" s="77">
        <v>5.1328251711307038</v>
      </c>
      <c r="BJ378" s="77">
        <v>0</v>
      </c>
      <c r="BK378" s="77">
        <v>0</v>
      </c>
      <c r="BL378" s="77">
        <v>0</v>
      </c>
      <c r="BM378" s="77">
        <v>0</v>
      </c>
      <c r="BN378" s="77">
        <v>4.7970328702156113</v>
      </c>
      <c r="BO378" s="77">
        <v>4.7970328702156113</v>
      </c>
      <c r="BP378" s="77">
        <v>4.7970328702156113</v>
      </c>
      <c r="BQ378" s="77">
        <v>0</v>
      </c>
      <c r="BR378" s="77">
        <v>0</v>
      </c>
      <c r="BS378" s="77">
        <v>0</v>
      </c>
      <c r="BT378" s="77">
        <v>0</v>
      </c>
      <c r="BU378" s="77">
        <v>0</v>
      </c>
      <c r="BV378" s="77">
        <v>5.1328251711307038</v>
      </c>
      <c r="BW378" s="77">
        <v>4.7970328702156113</v>
      </c>
      <c r="BX378" s="77">
        <v>5.1328251711307038</v>
      </c>
      <c r="BY378" s="77">
        <v>4.7970328702156113</v>
      </c>
      <c r="CT378" s="77" t="s">
        <v>155</v>
      </c>
      <c r="CU378" s="77" t="s">
        <v>431</v>
      </c>
      <c r="CV378" s="77" t="s">
        <v>300</v>
      </c>
      <c r="CW378" s="77">
        <v>2022</v>
      </c>
      <c r="CX378" s="77">
        <v>0</v>
      </c>
      <c r="CY378" s="77">
        <v>0</v>
      </c>
      <c r="CZ378" s="77">
        <v>0</v>
      </c>
      <c r="DA378" s="77">
        <v>0</v>
      </c>
      <c r="DB378" s="77">
        <v>14146.130641332829</v>
      </c>
      <c r="DC378" s="77">
        <v>222.22942162783551</v>
      </c>
      <c r="DD378" s="77">
        <v>8585.7228092481364</v>
      </c>
      <c r="DE378" s="77">
        <v>5338.1784104568642</v>
      </c>
      <c r="DF378" s="77">
        <v>813.21078921306901</v>
      </c>
      <c r="DG378" s="77">
        <v>813.21078921306901</v>
      </c>
      <c r="DH378" s="77">
        <v>813.21078921306901</v>
      </c>
      <c r="DI378" s="77">
        <v>0</v>
      </c>
      <c r="DJ378" s="77">
        <v>5.5184980566505581E-6</v>
      </c>
      <c r="DL378" s="77">
        <v>0</v>
      </c>
      <c r="DM378" s="77">
        <v>4.4877021599195877E-3</v>
      </c>
      <c r="DN378" s="77">
        <v>4.4877021599195877E-3</v>
      </c>
      <c r="DO378" s="77">
        <v>0</v>
      </c>
      <c r="DP378" s="77">
        <v>4.4877021599195877E-3</v>
      </c>
      <c r="DQ378" s="77">
        <v>4.4877021599195877E-3</v>
      </c>
      <c r="DR378" s="77">
        <v>0</v>
      </c>
      <c r="DS378" s="77">
        <v>4.4877021599195877E-3</v>
      </c>
      <c r="DT378" s="77">
        <v>4.4877021599195877E-3</v>
      </c>
      <c r="DU378" s="77">
        <v>0</v>
      </c>
      <c r="DV378" s="77">
        <v>0</v>
      </c>
      <c r="DW378" s="77">
        <v>0</v>
      </c>
      <c r="GE378" s="77" t="s">
        <v>427</v>
      </c>
      <c r="GF378" s="77" t="s">
        <v>155</v>
      </c>
      <c r="GG378" s="77" t="s">
        <v>426</v>
      </c>
      <c r="GH378" s="77" t="s">
        <v>467</v>
      </c>
      <c r="GI378" s="77">
        <v>2021</v>
      </c>
      <c r="GJ378" s="77" t="s">
        <v>303</v>
      </c>
      <c r="GK378" s="77">
        <v>1.6021759622082901</v>
      </c>
      <c r="GL378" s="77">
        <v>1086.8999220000001</v>
      </c>
      <c r="GM378" s="77">
        <v>2021</v>
      </c>
      <c r="GN378" s="77" t="s">
        <v>175</v>
      </c>
      <c r="GO378" s="77">
        <v>5.3000000000000005E-2</v>
      </c>
      <c r="GP378" s="77">
        <v>3</v>
      </c>
      <c r="GQ378" s="77">
        <v>0</v>
      </c>
      <c r="GR378" s="77" t="s">
        <v>423</v>
      </c>
      <c r="GS378" s="77">
        <v>5.5966209081309407E-2</v>
      </c>
      <c r="GT378" s="77">
        <v>8.9667714885997243E-2</v>
      </c>
      <c r="GU378" s="77">
        <v>5.5966209081309407E-2</v>
      </c>
      <c r="GV378" s="248">
        <v>8.9667714885997243E-2</v>
      </c>
      <c r="GW378" s="248">
        <v>0</v>
      </c>
      <c r="GX378" s="77">
        <v>0</v>
      </c>
      <c r="GY378" s="77">
        <v>0</v>
      </c>
      <c r="GZ378" s="77">
        <v>0</v>
      </c>
    </row>
    <row r="379" spans="45:208" x14ac:dyDescent="0.25">
      <c r="AS379" s="77" t="s">
        <v>927</v>
      </c>
      <c r="AT379" s="77" t="s">
        <v>155</v>
      </c>
      <c r="AU379" s="77" t="s">
        <v>494</v>
      </c>
      <c r="AV379" s="77">
        <v>2023</v>
      </c>
      <c r="AW379" s="77">
        <v>0.87343872827321156</v>
      </c>
      <c r="AX379" s="77">
        <v>0</v>
      </c>
      <c r="AY379" s="77">
        <v>0</v>
      </c>
      <c r="AZ379" s="77">
        <v>0</v>
      </c>
      <c r="BA379" s="77">
        <v>0</v>
      </c>
      <c r="BB379" s="77">
        <v>0</v>
      </c>
      <c r="BC379" s="77">
        <v>0</v>
      </c>
      <c r="BD379" s="77">
        <v>5.3227415685871744</v>
      </c>
      <c r="BE379" s="77">
        <v>5.3227415685871744</v>
      </c>
      <c r="BF379" s="77">
        <v>0</v>
      </c>
      <c r="BG379" s="77">
        <v>0</v>
      </c>
      <c r="BH379" s="77">
        <v>5.3227415685871744</v>
      </c>
      <c r="BI379" s="77">
        <v>5.3227415685871744</v>
      </c>
      <c r="BJ379" s="77">
        <v>0</v>
      </c>
      <c r="BK379" s="77">
        <v>0</v>
      </c>
      <c r="BL379" s="77">
        <v>5.3227415685871744</v>
      </c>
      <c r="BM379" s="77">
        <v>5.3227415685871744</v>
      </c>
      <c r="BN379" s="77">
        <v>0</v>
      </c>
      <c r="BO379" s="77">
        <v>4.6490886265937412</v>
      </c>
      <c r="BP379" s="77">
        <v>4.6490886265937412</v>
      </c>
      <c r="BQ379" s="77">
        <v>4.6490886265937412</v>
      </c>
      <c r="BR379" s="77">
        <v>0</v>
      </c>
      <c r="BS379" s="77">
        <v>0</v>
      </c>
      <c r="BT379" s="77">
        <v>0</v>
      </c>
      <c r="BU379" s="77">
        <v>0</v>
      </c>
      <c r="BV379" s="77">
        <v>5.3227415685871744</v>
      </c>
      <c r="BW379" s="77">
        <v>4.6490886265937412</v>
      </c>
      <c r="BX379" s="77">
        <v>5.3227415685871744</v>
      </c>
      <c r="BY379" s="77">
        <v>4.6490886265937412</v>
      </c>
      <c r="CT379" s="77" t="s">
        <v>155</v>
      </c>
      <c r="CU379" s="77" t="s">
        <v>431</v>
      </c>
      <c r="CV379" s="77" t="s">
        <v>300</v>
      </c>
      <c r="CW379" s="77">
        <v>2023</v>
      </c>
      <c r="CX379" s="77">
        <v>0</v>
      </c>
      <c r="CY379" s="77">
        <v>0</v>
      </c>
      <c r="CZ379" s="77">
        <v>0</v>
      </c>
      <c r="DA379" s="77">
        <v>0</v>
      </c>
      <c r="DB379" s="77">
        <v>14664.63755643695</v>
      </c>
      <c r="DC379" s="77">
        <v>233.23007680794441</v>
      </c>
      <c r="DD379" s="77">
        <v>8896.5159934287913</v>
      </c>
      <c r="DE379" s="77">
        <v>5534.8914862002166</v>
      </c>
      <c r="DF379" s="77">
        <v>0</v>
      </c>
      <c r="DG379" s="77">
        <v>843.29420601056177</v>
      </c>
      <c r="DH379" s="77">
        <v>843.29420601056177</v>
      </c>
      <c r="DI379" s="77">
        <v>843.29420601056177</v>
      </c>
      <c r="DJ379" s="77">
        <v>5.5184980566505581E-6</v>
      </c>
      <c r="DL379" s="77">
        <v>0</v>
      </c>
      <c r="DM379" s="77">
        <v>0</v>
      </c>
      <c r="DN379" s="77">
        <v>0</v>
      </c>
      <c r="DO379" s="77">
        <v>0</v>
      </c>
      <c r="DP379" s="77">
        <v>4.6537174370539607E-3</v>
      </c>
      <c r="DQ379" s="77">
        <v>4.6537174370539607E-3</v>
      </c>
      <c r="DR379" s="77">
        <v>0</v>
      </c>
      <c r="DS379" s="77">
        <v>4.6537174370539607E-3</v>
      </c>
      <c r="DT379" s="77">
        <v>4.6537174370539607E-3</v>
      </c>
      <c r="DU379" s="77">
        <v>0</v>
      </c>
      <c r="DV379" s="77">
        <v>4.6537174370539607E-3</v>
      </c>
      <c r="DW379" s="77">
        <v>4.6537174370539607E-3</v>
      </c>
      <c r="GE379" s="77" t="s">
        <v>422</v>
      </c>
      <c r="GF379" s="77" t="s">
        <v>155</v>
      </c>
      <c r="GG379" s="77" t="s">
        <v>426</v>
      </c>
      <c r="GH379" s="77" t="s">
        <v>467</v>
      </c>
      <c r="GI379" s="77">
        <v>2022</v>
      </c>
      <c r="GJ379" s="77" t="s">
        <v>305</v>
      </c>
      <c r="GK379" s="77">
        <v>0.69641821681223237</v>
      </c>
      <c r="GL379" s="77">
        <v>1086.8999220000001</v>
      </c>
      <c r="GM379" s="77">
        <v>2022</v>
      </c>
      <c r="GN379" s="77" t="s">
        <v>175</v>
      </c>
      <c r="GO379" s="77">
        <v>0.13250000000000001</v>
      </c>
      <c r="GP379" s="77">
        <v>3</v>
      </c>
      <c r="GQ379" s="77">
        <v>0</v>
      </c>
      <c r="GR379" s="77" t="s">
        <v>423</v>
      </c>
      <c r="GS379" s="77">
        <v>0.1527377521613833</v>
      </c>
      <c r="GT379" s="77">
        <v>0.10636935300013925</v>
      </c>
      <c r="GU379" s="77">
        <v>0.1527377521613833</v>
      </c>
      <c r="GV379" s="248">
        <v>0.10636935300013925</v>
      </c>
      <c r="GW379" s="248">
        <v>0.1527377521613833</v>
      </c>
      <c r="GX379" s="77">
        <v>0.10636935300013925</v>
      </c>
      <c r="GY379" s="77">
        <v>0</v>
      </c>
      <c r="GZ379" s="77">
        <v>0</v>
      </c>
    </row>
    <row r="380" spans="45:208" x14ac:dyDescent="0.25">
      <c r="AS380" s="77" t="s">
        <v>927</v>
      </c>
      <c r="AT380" s="77" t="s">
        <v>155</v>
      </c>
      <c r="AU380" s="77" t="s">
        <v>494</v>
      </c>
      <c r="AV380" s="77">
        <v>2024</v>
      </c>
      <c r="AW380" s="77">
        <v>0.81629787689085187</v>
      </c>
      <c r="AX380" s="77">
        <v>0</v>
      </c>
      <c r="AY380" s="77">
        <v>0</v>
      </c>
      <c r="AZ380" s="77">
        <v>0</v>
      </c>
      <c r="BA380" s="77">
        <v>0</v>
      </c>
      <c r="BB380" s="77">
        <v>0</v>
      </c>
      <c r="BC380" s="77">
        <v>0</v>
      </c>
      <c r="BD380" s="77">
        <v>0</v>
      </c>
      <c r="BE380" s="77">
        <v>0</v>
      </c>
      <c r="BF380" s="77">
        <v>0</v>
      </c>
      <c r="BG380" s="77">
        <v>0</v>
      </c>
      <c r="BH380" s="77">
        <v>5.3227415685871744</v>
      </c>
      <c r="BI380" s="77">
        <v>5.3227415685871744</v>
      </c>
      <c r="BJ380" s="77">
        <v>0</v>
      </c>
      <c r="BK380" s="77">
        <v>0</v>
      </c>
      <c r="BL380" s="77">
        <v>5.3227415685871744</v>
      </c>
      <c r="BM380" s="77">
        <v>5.3227415685871744</v>
      </c>
      <c r="BN380" s="77">
        <v>0</v>
      </c>
      <c r="BO380" s="77">
        <v>0</v>
      </c>
      <c r="BP380" s="77">
        <v>4.3449426416763934</v>
      </c>
      <c r="BQ380" s="77">
        <v>4.3449426416763934</v>
      </c>
      <c r="BR380" s="77">
        <v>0</v>
      </c>
      <c r="BS380" s="77">
        <v>0</v>
      </c>
      <c r="BT380" s="77">
        <v>0</v>
      </c>
      <c r="BU380" s="77">
        <v>0</v>
      </c>
      <c r="BV380" s="77">
        <v>5.3227415685871744</v>
      </c>
      <c r="BW380" s="77">
        <v>4.3449426416763934</v>
      </c>
      <c r="BX380" s="77">
        <v>5.3227415685871744</v>
      </c>
      <c r="BY380" s="77">
        <v>4.3449426416763934</v>
      </c>
      <c r="CT380" s="77" t="s">
        <v>155</v>
      </c>
      <c r="CU380" s="77" t="s">
        <v>431</v>
      </c>
      <c r="CV380" s="77" t="s">
        <v>300</v>
      </c>
      <c r="CW380" s="77">
        <v>2024</v>
      </c>
      <c r="CX380" s="77">
        <v>0</v>
      </c>
      <c r="CY380" s="77">
        <v>0</v>
      </c>
      <c r="CZ380" s="77">
        <v>0</v>
      </c>
      <c r="DA380" s="77">
        <v>0</v>
      </c>
      <c r="DB380" s="77">
        <v>14664.63755643695</v>
      </c>
      <c r="DC380" s="77">
        <v>233.23007680794441</v>
      </c>
      <c r="DD380" s="77">
        <v>8896.5159934287913</v>
      </c>
      <c r="DE380" s="77">
        <v>5534.8914862002166</v>
      </c>
      <c r="DF380" s="77">
        <v>0</v>
      </c>
      <c r="DG380" s="77">
        <v>0</v>
      </c>
      <c r="DH380" s="77">
        <v>843.29420601056177</v>
      </c>
      <c r="DI380" s="77">
        <v>843.29420601056177</v>
      </c>
      <c r="DJ380" s="77">
        <v>5.5184980566505581E-6</v>
      </c>
      <c r="DL380" s="77">
        <v>0</v>
      </c>
      <c r="DM380" s="77">
        <v>0</v>
      </c>
      <c r="DN380" s="77">
        <v>0</v>
      </c>
      <c r="DO380" s="77">
        <v>0</v>
      </c>
      <c r="DP380" s="77">
        <v>0</v>
      </c>
      <c r="DQ380" s="77">
        <v>0</v>
      </c>
      <c r="DR380" s="77">
        <v>0</v>
      </c>
      <c r="DS380" s="77">
        <v>4.6537174370539607E-3</v>
      </c>
      <c r="DT380" s="77">
        <v>4.6537174370539607E-3</v>
      </c>
      <c r="DU380" s="77">
        <v>0</v>
      </c>
      <c r="DV380" s="77">
        <v>4.6537174370539607E-3</v>
      </c>
      <c r="DW380" s="77">
        <v>4.6537174370539607E-3</v>
      </c>
      <c r="GE380" s="77" t="s">
        <v>425</v>
      </c>
      <c r="GF380" s="77" t="s">
        <v>155</v>
      </c>
      <c r="GG380" s="77" t="s">
        <v>426</v>
      </c>
      <c r="GH380" s="77" t="s">
        <v>467</v>
      </c>
      <c r="GI380" s="77">
        <v>2022</v>
      </c>
      <c r="GJ380" s="77" t="s">
        <v>301</v>
      </c>
      <c r="GK380" s="77">
        <v>2.9419641522810189</v>
      </c>
      <c r="GL380" s="77">
        <v>1086.8999220000001</v>
      </c>
      <c r="GM380" s="77">
        <v>2022</v>
      </c>
      <c r="GN380" s="77" t="s">
        <v>175</v>
      </c>
      <c r="GO380" s="77">
        <v>5.3000000000000005E-2</v>
      </c>
      <c r="GP380" s="77">
        <v>3</v>
      </c>
      <c r="GQ380" s="77">
        <v>0</v>
      </c>
      <c r="GR380" s="77" t="s">
        <v>423</v>
      </c>
      <c r="GS380" s="77">
        <v>5.5966209081309407E-2</v>
      </c>
      <c r="GT380" s="77">
        <v>0.16465058085627668</v>
      </c>
      <c r="GU380" s="77">
        <v>5.5966209081309407E-2</v>
      </c>
      <c r="GV380" s="248">
        <v>0.16465058085627668</v>
      </c>
      <c r="GW380" s="248">
        <v>5.5966209081309407E-2</v>
      </c>
      <c r="GX380" s="77">
        <v>0.16465058085627668</v>
      </c>
      <c r="GY380" s="77">
        <v>0</v>
      </c>
      <c r="GZ380" s="77">
        <v>0</v>
      </c>
    </row>
    <row r="381" spans="45:208" x14ac:dyDescent="0.25">
      <c r="AS381" s="77" t="s">
        <v>927</v>
      </c>
      <c r="AT381" s="77" t="s">
        <v>155</v>
      </c>
      <c r="AU381" s="77" t="s">
        <v>494</v>
      </c>
      <c r="AV381" s="77">
        <v>2025</v>
      </c>
      <c r="AW381" s="77">
        <v>0.76289521204752508</v>
      </c>
      <c r="AX381" s="77">
        <v>0</v>
      </c>
      <c r="AY381" s="77">
        <v>0</v>
      </c>
      <c r="AZ381" s="77">
        <v>0</v>
      </c>
      <c r="BA381" s="77">
        <v>0</v>
      </c>
      <c r="BB381" s="77">
        <v>0</v>
      </c>
      <c r="BC381" s="77">
        <v>0</v>
      </c>
      <c r="BD381" s="77">
        <v>0</v>
      </c>
      <c r="BE381" s="77">
        <v>0</v>
      </c>
      <c r="BF381" s="77">
        <v>0</v>
      </c>
      <c r="BG381" s="77">
        <v>0</v>
      </c>
      <c r="BH381" s="77">
        <v>0</v>
      </c>
      <c r="BI381" s="77">
        <v>0</v>
      </c>
      <c r="BJ381" s="77">
        <v>0</v>
      </c>
      <c r="BK381" s="77">
        <v>0</v>
      </c>
      <c r="BL381" s="77">
        <v>5.3227415685871744</v>
      </c>
      <c r="BM381" s="77">
        <v>5.3227415685871744</v>
      </c>
      <c r="BN381" s="77">
        <v>0</v>
      </c>
      <c r="BO381" s="77">
        <v>0</v>
      </c>
      <c r="BP381" s="77">
        <v>0</v>
      </c>
      <c r="BQ381" s="77">
        <v>4.0606940576414887</v>
      </c>
      <c r="BR381" s="77">
        <v>0</v>
      </c>
      <c r="BS381" s="77">
        <v>0</v>
      </c>
      <c r="BT381" s="77">
        <v>0</v>
      </c>
      <c r="BU381" s="77">
        <v>0</v>
      </c>
      <c r="BV381" s="77">
        <v>0</v>
      </c>
      <c r="BW381" s="77">
        <v>0</v>
      </c>
      <c r="BX381" s="77">
        <v>0</v>
      </c>
      <c r="BY381" s="77">
        <v>0</v>
      </c>
      <c r="CT381" s="77" t="s">
        <v>155</v>
      </c>
      <c r="CU381" s="77" t="s">
        <v>431</v>
      </c>
      <c r="CV381" s="77" t="s">
        <v>300</v>
      </c>
      <c r="CW381" s="77">
        <v>2025</v>
      </c>
      <c r="CX381" s="77">
        <v>0</v>
      </c>
      <c r="CY381" s="77">
        <v>0</v>
      </c>
      <c r="CZ381" s="77">
        <v>0</v>
      </c>
      <c r="DA381" s="77">
        <v>0</v>
      </c>
      <c r="DB381" s="77">
        <v>14664.63755643695</v>
      </c>
      <c r="DC381" s="77">
        <v>233.23007680794441</v>
      </c>
      <c r="DD381" s="77">
        <v>8896.5159934287913</v>
      </c>
      <c r="DE381" s="77">
        <v>5534.8914862002166</v>
      </c>
      <c r="DF381" s="77">
        <v>0</v>
      </c>
      <c r="DG381" s="77">
        <v>0</v>
      </c>
      <c r="DH381" s="77">
        <v>0</v>
      </c>
      <c r="DI381" s="77">
        <v>843.29420601056177</v>
      </c>
      <c r="DJ381" s="77">
        <v>5.5184980566505581E-6</v>
      </c>
      <c r="DL381" s="77">
        <v>0</v>
      </c>
      <c r="DM381" s="77">
        <v>0</v>
      </c>
      <c r="DN381" s="77">
        <v>0</v>
      </c>
      <c r="DO381" s="77">
        <v>0</v>
      </c>
      <c r="DP381" s="77">
        <v>0</v>
      </c>
      <c r="DQ381" s="77">
        <v>0</v>
      </c>
      <c r="DR381" s="77">
        <v>0</v>
      </c>
      <c r="DS381" s="77">
        <v>0</v>
      </c>
      <c r="DT381" s="77">
        <v>0</v>
      </c>
      <c r="DU381" s="77">
        <v>0</v>
      </c>
      <c r="DV381" s="77">
        <v>4.6537174370539607E-3</v>
      </c>
      <c r="DW381" s="77">
        <v>4.6537174370539607E-3</v>
      </c>
      <c r="GE381" s="77" t="s">
        <v>427</v>
      </c>
      <c r="GF381" s="77" t="s">
        <v>155</v>
      </c>
      <c r="GG381" s="77" t="s">
        <v>426</v>
      </c>
      <c r="GH381" s="77" t="s">
        <v>467</v>
      </c>
      <c r="GI381" s="77">
        <v>2022</v>
      </c>
      <c r="GJ381" s="77" t="s">
        <v>303</v>
      </c>
      <c r="GK381" s="77">
        <v>1.6021759622082901</v>
      </c>
      <c r="GL381" s="77">
        <v>1086.8999220000001</v>
      </c>
      <c r="GM381" s="77">
        <v>2022</v>
      </c>
      <c r="GN381" s="77" t="s">
        <v>175</v>
      </c>
      <c r="GO381" s="77">
        <v>5.3000000000000005E-2</v>
      </c>
      <c r="GP381" s="77">
        <v>3</v>
      </c>
      <c r="GQ381" s="77">
        <v>0</v>
      </c>
      <c r="GR381" s="77" t="s">
        <v>423</v>
      </c>
      <c r="GS381" s="77">
        <v>5.5966209081309407E-2</v>
      </c>
      <c r="GT381" s="77">
        <v>8.9667714885997243E-2</v>
      </c>
      <c r="GU381" s="77">
        <v>5.5966209081309407E-2</v>
      </c>
      <c r="GV381" s="248">
        <v>8.9667714885997243E-2</v>
      </c>
      <c r="GW381" s="248">
        <v>5.5966209081309407E-2</v>
      </c>
      <c r="GX381" s="77">
        <v>8.9667714885997243E-2</v>
      </c>
      <c r="GY381" s="77">
        <v>0</v>
      </c>
      <c r="GZ381" s="77">
        <v>0</v>
      </c>
    </row>
    <row r="382" spans="45:208" x14ac:dyDescent="0.25">
      <c r="AS382" s="77" t="s">
        <v>927</v>
      </c>
      <c r="AT382" s="77" t="s">
        <v>155</v>
      </c>
      <c r="AU382" s="77" t="s">
        <v>495</v>
      </c>
      <c r="AV382" s="77">
        <v>2020</v>
      </c>
      <c r="AW382" s="77">
        <v>1</v>
      </c>
      <c r="AX382" s="77">
        <v>0</v>
      </c>
      <c r="AY382" s="77">
        <v>0</v>
      </c>
      <c r="AZ382" s="77">
        <v>1.0694882783516694E-2</v>
      </c>
      <c r="BA382" s="77">
        <v>1.0694882783516694E-2</v>
      </c>
      <c r="BB382" s="77">
        <v>0</v>
      </c>
      <c r="BC382" s="77">
        <v>0</v>
      </c>
      <c r="BD382" s="77">
        <v>0</v>
      </c>
      <c r="BE382" s="77">
        <v>0</v>
      </c>
      <c r="BF382" s="77">
        <v>0</v>
      </c>
      <c r="BG382" s="77">
        <v>0</v>
      </c>
      <c r="BH382" s="77">
        <v>0</v>
      </c>
      <c r="BI382" s="77">
        <v>0</v>
      </c>
      <c r="BJ382" s="77">
        <v>0</v>
      </c>
      <c r="BK382" s="77">
        <v>0</v>
      </c>
      <c r="BL382" s="77">
        <v>0</v>
      </c>
      <c r="BM382" s="77">
        <v>0</v>
      </c>
      <c r="BN382" s="77">
        <v>1.0694882783516694E-2</v>
      </c>
      <c r="BO382" s="77">
        <v>0</v>
      </c>
      <c r="BP382" s="77">
        <v>0</v>
      </c>
      <c r="BQ382" s="77">
        <v>0</v>
      </c>
      <c r="BR382" s="77">
        <v>0</v>
      </c>
      <c r="BS382" s="77">
        <v>0</v>
      </c>
      <c r="BT382" s="77">
        <v>0</v>
      </c>
      <c r="BU382" s="77">
        <v>0</v>
      </c>
      <c r="BV382" s="77">
        <v>0</v>
      </c>
      <c r="BW382" s="77">
        <v>0</v>
      </c>
      <c r="BX382" s="77">
        <v>0</v>
      </c>
      <c r="BY382" s="77">
        <v>0</v>
      </c>
      <c r="CT382" s="77" t="s">
        <v>155</v>
      </c>
      <c r="CU382" s="77" t="s">
        <v>431</v>
      </c>
      <c r="CV382" s="77" t="s">
        <v>432</v>
      </c>
      <c r="CW382" s="77">
        <v>2020</v>
      </c>
      <c r="CX382" s="77">
        <v>0</v>
      </c>
      <c r="CY382" s="77">
        <v>0</v>
      </c>
      <c r="CZ382" s="77">
        <v>0</v>
      </c>
      <c r="DA382" s="77">
        <v>0</v>
      </c>
      <c r="DB382" s="77">
        <v>8807.9522308760115</v>
      </c>
      <c r="DC382" s="77">
        <v>222.2294216278365</v>
      </c>
      <c r="DD382" s="77">
        <v>8585.7228092481728</v>
      </c>
      <c r="DE382" s="77">
        <v>0</v>
      </c>
      <c r="DF382" s="77">
        <v>514.45318018011039</v>
      </c>
      <c r="DG382" s="77">
        <v>0</v>
      </c>
      <c r="DH382" s="77">
        <v>0</v>
      </c>
      <c r="DI382" s="77">
        <v>0</v>
      </c>
      <c r="DJ382" s="77">
        <v>5.5193325949897581E-6</v>
      </c>
      <c r="DL382" s="77">
        <v>0</v>
      </c>
      <c r="DM382" s="77">
        <v>2.8394382059642224E-3</v>
      </c>
      <c r="DN382" s="77">
        <v>2.8394382059642224E-3</v>
      </c>
      <c r="DO382" s="77">
        <v>0</v>
      </c>
      <c r="DP382" s="77">
        <v>0</v>
      </c>
      <c r="DQ382" s="77">
        <v>0</v>
      </c>
      <c r="DR382" s="77">
        <v>0</v>
      </c>
      <c r="DS382" s="77">
        <v>0</v>
      </c>
      <c r="DT382" s="77">
        <v>0</v>
      </c>
      <c r="DU382" s="77">
        <v>0</v>
      </c>
      <c r="DV382" s="77">
        <v>0</v>
      </c>
      <c r="DW382" s="77">
        <v>0</v>
      </c>
      <c r="GE382" s="77" t="s">
        <v>422</v>
      </c>
      <c r="GF382" s="77" t="s">
        <v>155</v>
      </c>
      <c r="GG382" s="77" t="s">
        <v>426</v>
      </c>
      <c r="GH382" s="77" t="s">
        <v>467</v>
      </c>
      <c r="GI382" s="77">
        <v>2023</v>
      </c>
      <c r="GJ382" s="77" t="s">
        <v>305</v>
      </c>
      <c r="GK382" s="77">
        <v>0.71896016785821426</v>
      </c>
      <c r="GL382" s="77">
        <v>1086.8999220000001</v>
      </c>
      <c r="GM382" s="77">
        <v>2023</v>
      </c>
      <c r="GN382" s="77" t="s">
        <v>175</v>
      </c>
      <c r="GO382" s="77">
        <v>0.13250000000000001</v>
      </c>
      <c r="GP382" s="77">
        <v>3</v>
      </c>
      <c r="GQ382" s="77">
        <v>0</v>
      </c>
      <c r="GR382" s="77" t="s">
        <v>423</v>
      </c>
      <c r="GS382" s="77">
        <v>0</v>
      </c>
      <c r="GT382" s="77">
        <v>0</v>
      </c>
      <c r="GU382" s="77">
        <v>0.1527377521613833</v>
      </c>
      <c r="GV382" s="248">
        <v>0.10981235993223447</v>
      </c>
      <c r="GW382" s="248">
        <v>0.1527377521613833</v>
      </c>
      <c r="GX382" s="77">
        <v>0.10981235993223447</v>
      </c>
      <c r="GY382" s="77">
        <v>0.1527377521613833</v>
      </c>
      <c r="GZ382" s="77">
        <v>0.10981235993223447</v>
      </c>
    </row>
    <row r="383" spans="45:208" x14ac:dyDescent="0.25">
      <c r="AS383" s="77" t="s">
        <v>927</v>
      </c>
      <c r="AT383" s="77" t="s">
        <v>155</v>
      </c>
      <c r="AU383" s="77" t="s">
        <v>495</v>
      </c>
      <c r="AV383" s="77">
        <v>2021</v>
      </c>
      <c r="AW383" s="77">
        <v>1</v>
      </c>
      <c r="AX383" s="77">
        <v>0</v>
      </c>
      <c r="AY383" s="77">
        <v>0</v>
      </c>
      <c r="AZ383" s="77">
        <v>1.0694882783516694E-2</v>
      </c>
      <c r="BA383" s="77">
        <v>1.0694882783516694E-2</v>
      </c>
      <c r="BB383" s="77">
        <v>0</v>
      </c>
      <c r="BC383" s="77">
        <v>0</v>
      </c>
      <c r="BD383" s="77">
        <v>1.0694882783516694E-2</v>
      </c>
      <c r="BE383" s="77">
        <v>1.0694882783516694E-2</v>
      </c>
      <c r="BF383" s="77">
        <v>0</v>
      </c>
      <c r="BG383" s="77">
        <v>0</v>
      </c>
      <c r="BH383" s="77">
        <v>0</v>
      </c>
      <c r="BI383" s="77">
        <v>0</v>
      </c>
      <c r="BJ383" s="77">
        <v>0</v>
      </c>
      <c r="BK383" s="77">
        <v>0</v>
      </c>
      <c r="BL383" s="77">
        <v>0</v>
      </c>
      <c r="BM383" s="77">
        <v>0</v>
      </c>
      <c r="BN383" s="77">
        <v>1.0694882783516694E-2</v>
      </c>
      <c r="BO383" s="77">
        <v>1.0694882783516694E-2</v>
      </c>
      <c r="BP383" s="77">
        <v>0</v>
      </c>
      <c r="BQ383" s="77">
        <v>0</v>
      </c>
      <c r="BR383" s="77">
        <v>0</v>
      </c>
      <c r="BS383" s="77">
        <v>0</v>
      </c>
      <c r="BT383" s="77">
        <v>0</v>
      </c>
      <c r="BU383" s="77">
        <v>0</v>
      </c>
      <c r="BV383" s="77">
        <v>0</v>
      </c>
      <c r="BW383" s="77">
        <v>0</v>
      </c>
      <c r="BX383" s="77">
        <v>0</v>
      </c>
      <c r="BY383" s="77">
        <v>0</v>
      </c>
      <c r="CT383" s="77" t="s">
        <v>155</v>
      </c>
      <c r="CU383" s="77" t="s">
        <v>431</v>
      </c>
      <c r="CV383" s="77" t="s">
        <v>432</v>
      </c>
      <c r="CW383" s="77">
        <v>2021</v>
      </c>
      <c r="CX383" s="77">
        <v>0</v>
      </c>
      <c r="CY383" s="77">
        <v>0</v>
      </c>
      <c r="CZ383" s="77">
        <v>0</v>
      </c>
      <c r="DA383" s="77">
        <v>0</v>
      </c>
      <c r="DB383" s="77">
        <v>8807.9522308760115</v>
      </c>
      <c r="DC383" s="77">
        <v>222.2294216278365</v>
      </c>
      <c r="DD383" s="77">
        <v>8585.7228092481728</v>
      </c>
      <c r="DE383" s="77">
        <v>0</v>
      </c>
      <c r="DF383" s="77">
        <v>514.45318018011039</v>
      </c>
      <c r="DG383" s="77">
        <v>514.45318018011039</v>
      </c>
      <c r="DH383" s="77">
        <v>0</v>
      </c>
      <c r="DI383" s="77">
        <v>0</v>
      </c>
      <c r="DJ383" s="77">
        <v>5.5193325949897581E-6</v>
      </c>
      <c r="DL383" s="77">
        <v>0</v>
      </c>
      <c r="DM383" s="77">
        <v>2.8394382059642224E-3</v>
      </c>
      <c r="DN383" s="77">
        <v>2.8394382059642224E-3</v>
      </c>
      <c r="DO383" s="77">
        <v>0</v>
      </c>
      <c r="DP383" s="77">
        <v>2.8394382059642224E-3</v>
      </c>
      <c r="DQ383" s="77">
        <v>2.8394382059642224E-3</v>
      </c>
      <c r="DR383" s="77">
        <v>0</v>
      </c>
      <c r="DS383" s="77">
        <v>0</v>
      </c>
      <c r="DT383" s="77">
        <v>0</v>
      </c>
      <c r="DU383" s="77">
        <v>0</v>
      </c>
      <c r="DV383" s="77">
        <v>0</v>
      </c>
      <c r="DW383" s="77">
        <v>0</v>
      </c>
      <c r="GE383" s="77" t="s">
        <v>425</v>
      </c>
      <c r="GF383" s="77" t="s">
        <v>155</v>
      </c>
      <c r="GG383" s="77" t="s">
        <v>426</v>
      </c>
      <c r="GH383" s="77" t="s">
        <v>467</v>
      </c>
      <c r="GI383" s="77">
        <v>2023</v>
      </c>
      <c r="GJ383" s="77" t="s">
        <v>301</v>
      </c>
      <c r="GK383" s="77">
        <v>3.0714971986151061</v>
      </c>
      <c r="GL383" s="77">
        <v>1086.8999220000001</v>
      </c>
      <c r="GM383" s="77">
        <v>2023</v>
      </c>
      <c r="GN383" s="77" t="s">
        <v>175</v>
      </c>
      <c r="GO383" s="77">
        <v>5.3000000000000005E-2</v>
      </c>
      <c r="GP383" s="77">
        <v>3</v>
      </c>
      <c r="GQ383" s="77">
        <v>0</v>
      </c>
      <c r="GR383" s="77" t="s">
        <v>423</v>
      </c>
      <c r="GS383" s="77">
        <v>0</v>
      </c>
      <c r="GT383" s="77">
        <v>0</v>
      </c>
      <c r="GU383" s="77">
        <v>5.5966209081309407E-2</v>
      </c>
      <c r="GV383" s="248">
        <v>0.17190005441034914</v>
      </c>
      <c r="GW383" s="248">
        <v>5.5966209081309407E-2</v>
      </c>
      <c r="GX383" s="77">
        <v>0.17190005441034914</v>
      </c>
      <c r="GY383" s="77">
        <v>5.5966209081309407E-2</v>
      </c>
      <c r="GZ383" s="77">
        <v>0.17190005441034914</v>
      </c>
    </row>
    <row r="384" spans="45:208" x14ac:dyDescent="0.25">
      <c r="AS384" s="77" t="s">
        <v>927</v>
      </c>
      <c r="AT384" s="77" t="s">
        <v>155</v>
      </c>
      <c r="AU384" s="77" t="s">
        <v>495</v>
      </c>
      <c r="AV384" s="77">
        <v>2022</v>
      </c>
      <c r="AW384" s="77">
        <v>0.93457943925233644</v>
      </c>
      <c r="AX384" s="77">
        <v>0</v>
      </c>
      <c r="AY384" s="77">
        <v>0</v>
      </c>
      <c r="AZ384" s="77">
        <v>1.0694882783516694E-2</v>
      </c>
      <c r="BA384" s="77">
        <v>1.0694882783516694E-2</v>
      </c>
      <c r="BB384" s="77">
        <v>0</v>
      </c>
      <c r="BC384" s="77">
        <v>0</v>
      </c>
      <c r="BD384" s="77">
        <v>1.0694882783516694E-2</v>
      </c>
      <c r="BE384" s="77">
        <v>1.0694882783516694E-2</v>
      </c>
      <c r="BF384" s="77">
        <v>0</v>
      </c>
      <c r="BG384" s="77">
        <v>0</v>
      </c>
      <c r="BH384" s="77">
        <v>1.0694882783516694E-2</v>
      </c>
      <c r="BI384" s="77">
        <v>1.0694882783516694E-2</v>
      </c>
      <c r="BJ384" s="77">
        <v>0</v>
      </c>
      <c r="BK384" s="77">
        <v>0</v>
      </c>
      <c r="BL384" s="77">
        <v>0</v>
      </c>
      <c r="BM384" s="77">
        <v>0</v>
      </c>
      <c r="BN384" s="77">
        <v>9.9952175546884989E-3</v>
      </c>
      <c r="BO384" s="77">
        <v>9.9952175546884989E-3</v>
      </c>
      <c r="BP384" s="77">
        <v>9.9952175546884989E-3</v>
      </c>
      <c r="BQ384" s="77">
        <v>0</v>
      </c>
      <c r="BR384" s="77">
        <v>0</v>
      </c>
      <c r="BS384" s="77">
        <v>0</v>
      </c>
      <c r="BT384" s="77">
        <v>0</v>
      </c>
      <c r="BU384" s="77">
        <v>0</v>
      </c>
      <c r="BV384" s="77">
        <v>1.0694882783516694E-2</v>
      </c>
      <c r="BW384" s="77">
        <v>9.9952175546884989E-3</v>
      </c>
      <c r="BX384" s="77">
        <v>1.0694882783516694E-2</v>
      </c>
      <c r="BY384" s="77">
        <v>9.9952175546884989E-3</v>
      </c>
      <c r="CT384" s="77" t="s">
        <v>155</v>
      </c>
      <c r="CU384" s="77" t="s">
        <v>431</v>
      </c>
      <c r="CV384" s="77" t="s">
        <v>432</v>
      </c>
      <c r="CW384" s="77">
        <v>2022</v>
      </c>
      <c r="CX384" s="77">
        <v>0</v>
      </c>
      <c r="CY384" s="77">
        <v>0</v>
      </c>
      <c r="CZ384" s="77">
        <v>0</v>
      </c>
      <c r="DA384" s="77">
        <v>0</v>
      </c>
      <c r="DB384" s="77">
        <v>8807.9522308760115</v>
      </c>
      <c r="DC384" s="77">
        <v>222.2294216278365</v>
      </c>
      <c r="DD384" s="77">
        <v>8585.7228092481728</v>
      </c>
      <c r="DE384" s="77">
        <v>0</v>
      </c>
      <c r="DF384" s="77">
        <v>514.45318018011039</v>
      </c>
      <c r="DG384" s="77">
        <v>514.45318018011039</v>
      </c>
      <c r="DH384" s="77">
        <v>514.45318018011039</v>
      </c>
      <c r="DI384" s="77">
        <v>0</v>
      </c>
      <c r="DJ384" s="77">
        <v>5.5193325949897581E-6</v>
      </c>
      <c r="DL384" s="77">
        <v>0</v>
      </c>
      <c r="DM384" s="77">
        <v>2.8394382059642224E-3</v>
      </c>
      <c r="DN384" s="77">
        <v>2.8394382059642224E-3</v>
      </c>
      <c r="DO384" s="77">
        <v>0</v>
      </c>
      <c r="DP384" s="77">
        <v>2.8394382059642224E-3</v>
      </c>
      <c r="DQ384" s="77">
        <v>2.8394382059642224E-3</v>
      </c>
      <c r="DR384" s="77">
        <v>0</v>
      </c>
      <c r="DS384" s="77">
        <v>2.8394382059642224E-3</v>
      </c>
      <c r="DT384" s="77">
        <v>2.8394382059642224E-3</v>
      </c>
      <c r="DU384" s="77">
        <v>0</v>
      </c>
      <c r="DV384" s="77">
        <v>0</v>
      </c>
      <c r="DW384" s="77">
        <v>0</v>
      </c>
      <c r="GE384" s="77" t="s">
        <v>427</v>
      </c>
      <c r="GF384" s="77" t="s">
        <v>155</v>
      </c>
      <c r="GG384" s="77" t="s">
        <v>426</v>
      </c>
      <c r="GH384" s="77" t="s">
        <v>467</v>
      </c>
      <c r="GI384" s="77">
        <v>2023</v>
      </c>
      <c r="GJ384" s="77" t="s">
        <v>303</v>
      </c>
      <c r="GK384" s="77">
        <v>1.6845772405344479</v>
      </c>
      <c r="GL384" s="77">
        <v>1086.8999220000001</v>
      </c>
      <c r="GM384" s="77">
        <v>2023</v>
      </c>
      <c r="GN384" s="77" t="s">
        <v>175</v>
      </c>
      <c r="GO384" s="77">
        <v>5.3000000000000005E-2</v>
      </c>
      <c r="GP384" s="77">
        <v>3</v>
      </c>
      <c r="GQ384" s="77">
        <v>0</v>
      </c>
      <c r="GR384" s="77" t="s">
        <v>423</v>
      </c>
      <c r="GS384" s="77">
        <v>0</v>
      </c>
      <c r="GT384" s="77">
        <v>0</v>
      </c>
      <c r="GU384" s="77">
        <v>5.5966209081309407E-2</v>
      </c>
      <c r="GV384" s="248">
        <v>9.4279402057366166E-2</v>
      </c>
      <c r="GW384" s="248">
        <v>5.5966209081309407E-2</v>
      </c>
      <c r="GX384" s="77">
        <v>9.4279402057366166E-2</v>
      </c>
      <c r="GY384" s="77">
        <v>5.5966209081309407E-2</v>
      </c>
      <c r="GZ384" s="77">
        <v>9.4279402057366166E-2</v>
      </c>
    </row>
    <row r="385" spans="45:208" x14ac:dyDescent="0.25">
      <c r="AS385" s="77" t="s">
        <v>927</v>
      </c>
      <c r="AT385" s="77" t="s">
        <v>155</v>
      </c>
      <c r="AU385" s="77" t="s">
        <v>495</v>
      </c>
      <c r="AV385" s="77">
        <v>2023</v>
      </c>
      <c r="AW385" s="77">
        <v>0.87343872827321156</v>
      </c>
      <c r="AX385" s="77">
        <v>0</v>
      </c>
      <c r="AY385" s="77">
        <v>0</v>
      </c>
      <c r="AZ385" s="77">
        <v>0</v>
      </c>
      <c r="BA385" s="77">
        <v>0</v>
      </c>
      <c r="BB385" s="77">
        <v>0</v>
      </c>
      <c r="BC385" s="77">
        <v>0</v>
      </c>
      <c r="BD385" s="77">
        <v>1.109059188182363E-2</v>
      </c>
      <c r="BE385" s="77">
        <v>1.109059188182363E-2</v>
      </c>
      <c r="BF385" s="77">
        <v>0</v>
      </c>
      <c r="BG385" s="77">
        <v>0</v>
      </c>
      <c r="BH385" s="77">
        <v>1.109059188182363E-2</v>
      </c>
      <c r="BI385" s="77">
        <v>1.109059188182363E-2</v>
      </c>
      <c r="BJ385" s="77">
        <v>0</v>
      </c>
      <c r="BK385" s="77">
        <v>0</v>
      </c>
      <c r="BL385" s="77">
        <v>1.109059188182363E-2</v>
      </c>
      <c r="BM385" s="77">
        <v>1.109059188182363E-2</v>
      </c>
      <c r="BN385" s="77">
        <v>0</v>
      </c>
      <c r="BO385" s="77">
        <v>9.6869524690572362E-3</v>
      </c>
      <c r="BP385" s="77">
        <v>9.6869524690572362E-3</v>
      </c>
      <c r="BQ385" s="77">
        <v>9.6869524690572362E-3</v>
      </c>
      <c r="BR385" s="77">
        <v>0</v>
      </c>
      <c r="BS385" s="77">
        <v>0</v>
      </c>
      <c r="BT385" s="77">
        <v>0</v>
      </c>
      <c r="BU385" s="77">
        <v>0</v>
      </c>
      <c r="BV385" s="77">
        <v>1.109059188182363E-2</v>
      </c>
      <c r="BW385" s="77">
        <v>9.6869524690572362E-3</v>
      </c>
      <c r="BX385" s="77">
        <v>1.109059188182363E-2</v>
      </c>
      <c r="BY385" s="77">
        <v>9.6869524690572362E-3</v>
      </c>
      <c r="CT385" s="77" t="s">
        <v>155</v>
      </c>
      <c r="CU385" s="77" t="s">
        <v>431</v>
      </c>
      <c r="CV385" s="77" t="s">
        <v>432</v>
      </c>
      <c r="CW385" s="77">
        <v>2023</v>
      </c>
      <c r="CX385" s="77">
        <v>0</v>
      </c>
      <c r="CY385" s="77">
        <v>0</v>
      </c>
      <c r="CZ385" s="77">
        <v>0</v>
      </c>
      <c r="DA385" s="77">
        <v>0</v>
      </c>
      <c r="DB385" s="77">
        <v>9129.7460702367771</v>
      </c>
      <c r="DC385" s="77">
        <v>233.23007680794541</v>
      </c>
      <c r="DD385" s="77">
        <v>8896.5159934288331</v>
      </c>
      <c r="DE385" s="77">
        <v>0</v>
      </c>
      <c r="DF385" s="77">
        <v>0</v>
      </c>
      <c r="DG385" s="77">
        <v>533.52731185152356</v>
      </c>
      <c r="DH385" s="77">
        <v>533.52731185152356</v>
      </c>
      <c r="DI385" s="77">
        <v>533.52731185152356</v>
      </c>
      <c r="DJ385" s="77">
        <v>5.5193325949897581E-6</v>
      </c>
      <c r="DL385" s="77">
        <v>0</v>
      </c>
      <c r="DM385" s="77">
        <v>0</v>
      </c>
      <c r="DN385" s="77">
        <v>0</v>
      </c>
      <c r="DO385" s="77">
        <v>0</v>
      </c>
      <c r="DP385" s="77">
        <v>2.9447146826193796E-3</v>
      </c>
      <c r="DQ385" s="77">
        <v>2.9447146826193796E-3</v>
      </c>
      <c r="DR385" s="77">
        <v>0</v>
      </c>
      <c r="DS385" s="77">
        <v>2.9447146826193796E-3</v>
      </c>
      <c r="DT385" s="77">
        <v>2.9447146826193796E-3</v>
      </c>
      <c r="DU385" s="77">
        <v>0</v>
      </c>
      <c r="DV385" s="77">
        <v>2.9447146826193796E-3</v>
      </c>
      <c r="DW385" s="77">
        <v>2.9447146826193796E-3</v>
      </c>
      <c r="GE385" s="77" t="s">
        <v>422</v>
      </c>
      <c r="GF385" s="77" t="s">
        <v>155</v>
      </c>
      <c r="GG385" s="77" t="s">
        <v>426</v>
      </c>
      <c r="GH385" s="77" t="s">
        <v>467</v>
      </c>
      <c r="GI385" s="77">
        <v>2024</v>
      </c>
      <c r="GJ385" s="77" t="s">
        <v>305</v>
      </c>
      <c r="GK385" s="77">
        <v>0.71896016785821426</v>
      </c>
      <c r="GL385" s="77">
        <v>1086.8999220000001</v>
      </c>
      <c r="GM385" s="77">
        <v>2024</v>
      </c>
      <c r="GN385" s="77" t="s">
        <v>175</v>
      </c>
      <c r="GO385" s="77">
        <v>0.13250000000000001</v>
      </c>
      <c r="GP385" s="77">
        <v>3</v>
      </c>
      <c r="GQ385" s="77">
        <v>0</v>
      </c>
      <c r="GR385" s="77" t="s">
        <v>423</v>
      </c>
      <c r="GS385" s="77">
        <v>0</v>
      </c>
      <c r="GT385" s="77">
        <v>0</v>
      </c>
      <c r="GU385" s="77">
        <v>0</v>
      </c>
      <c r="GV385" s="248">
        <v>0</v>
      </c>
      <c r="GW385" s="248">
        <v>0.1527377521613833</v>
      </c>
      <c r="GX385" s="77">
        <v>0.10981235993223447</v>
      </c>
      <c r="GY385" s="77">
        <v>0.1527377521613833</v>
      </c>
      <c r="GZ385" s="77">
        <v>0.10981235993223447</v>
      </c>
    </row>
    <row r="386" spans="45:208" x14ac:dyDescent="0.25">
      <c r="AS386" s="77" t="s">
        <v>927</v>
      </c>
      <c r="AT386" s="77" t="s">
        <v>155</v>
      </c>
      <c r="AU386" s="77" t="s">
        <v>495</v>
      </c>
      <c r="AV386" s="77">
        <v>2024</v>
      </c>
      <c r="AW386" s="77">
        <v>0.81629787689085187</v>
      </c>
      <c r="AX386" s="77">
        <v>0</v>
      </c>
      <c r="AY386" s="77">
        <v>0</v>
      </c>
      <c r="AZ386" s="77">
        <v>0</v>
      </c>
      <c r="BA386" s="77">
        <v>0</v>
      </c>
      <c r="BB386" s="77">
        <v>0</v>
      </c>
      <c r="BC386" s="77">
        <v>0</v>
      </c>
      <c r="BD386" s="77">
        <v>0</v>
      </c>
      <c r="BE386" s="77">
        <v>0</v>
      </c>
      <c r="BF386" s="77">
        <v>0</v>
      </c>
      <c r="BG386" s="77">
        <v>0</v>
      </c>
      <c r="BH386" s="77">
        <v>1.109059188182363E-2</v>
      </c>
      <c r="BI386" s="77">
        <v>1.109059188182363E-2</v>
      </c>
      <c r="BJ386" s="77">
        <v>0</v>
      </c>
      <c r="BK386" s="77">
        <v>0</v>
      </c>
      <c r="BL386" s="77">
        <v>1.109059188182363E-2</v>
      </c>
      <c r="BM386" s="77">
        <v>1.109059188182363E-2</v>
      </c>
      <c r="BN386" s="77">
        <v>0</v>
      </c>
      <c r="BO386" s="77">
        <v>0</v>
      </c>
      <c r="BP386" s="77">
        <v>9.0532266065955474E-3</v>
      </c>
      <c r="BQ386" s="77">
        <v>9.0532266065955474E-3</v>
      </c>
      <c r="BR386" s="77">
        <v>0</v>
      </c>
      <c r="BS386" s="77">
        <v>0</v>
      </c>
      <c r="BT386" s="77">
        <v>0</v>
      </c>
      <c r="BU386" s="77">
        <v>0</v>
      </c>
      <c r="BV386" s="77">
        <v>1.109059188182363E-2</v>
      </c>
      <c r="BW386" s="77">
        <v>9.0532266065955474E-3</v>
      </c>
      <c r="BX386" s="77">
        <v>1.109059188182363E-2</v>
      </c>
      <c r="BY386" s="77">
        <v>9.0532266065955474E-3</v>
      </c>
      <c r="CT386" s="77" t="s">
        <v>155</v>
      </c>
      <c r="CU386" s="77" t="s">
        <v>431</v>
      </c>
      <c r="CV386" s="77" t="s">
        <v>432</v>
      </c>
      <c r="CW386" s="77">
        <v>2024</v>
      </c>
      <c r="CX386" s="77">
        <v>0</v>
      </c>
      <c r="CY386" s="77">
        <v>0</v>
      </c>
      <c r="CZ386" s="77">
        <v>0</v>
      </c>
      <c r="DA386" s="77">
        <v>0</v>
      </c>
      <c r="DB386" s="77">
        <v>9129.7460702367771</v>
      </c>
      <c r="DC386" s="77">
        <v>233.23007680794541</v>
      </c>
      <c r="DD386" s="77">
        <v>8896.5159934288331</v>
      </c>
      <c r="DE386" s="77">
        <v>0</v>
      </c>
      <c r="DF386" s="77">
        <v>0</v>
      </c>
      <c r="DG386" s="77">
        <v>0</v>
      </c>
      <c r="DH386" s="77">
        <v>533.52731185152356</v>
      </c>
      <c r="DI386" s="77">
        <v>533.52731185152356</v>
      </c>
      <c r="DJ386" s="77">
        <v>5.5193325949897581E-6</v>
      </c>
      <c r="DL386" s="77">
        <v>0</v>
      </c>
      <c r="DM386" s="77">
        <v>0</v>
      </c>
      <c r="DN386" s="77">
        <v>0</v>
      </c>
      <c r="DO386" s="77">
        <v>0</v>
      </c>
      <c r="DP386" s="77">
        <v>0</v>
      </c>
      <c r="DQ386" s="77">
        <v>0</v>
      </c>
      <c r="DR386" s="77">
        <v>0</v>
      </c>
      <c r="DS386" s="77">
        <v>2.9447146826193796E-3</v>
      </c>
      <c r="DT386" s="77">
        <v>2.9447146826193796E-3</v>
      </c>
      <c r="DU386" s="77">
        <v>0</v>
      </c>
      <c r="DV386" s="77">
        <v>2.9447146826193796E-3</v>
      </c>
      <c r="DW386" s="77">
        <v>2.9447146826193796E-3</v>
      </c>
      <c r="GE386" s="77" t="s">
        <v>425</v>
      </c>
      <c r="GF386" s="77" t="s">
        <v>155</v>
      </c>
      <c r="GG386" s="77" t="s">
        <v>426</v>
      </c>
      <c r="GH386" s="77" t="s">
        <v>467</v>
      </c>
      <c r="GI386" s="77">
        <v>2024</v>
      </c>
      <c r="GJ386" s="77" t="s">
        <v>301</v>
      </c>
      <c r="GK386" s="77">
        <v>3.0714971986151061</v>
      </c>
      <c r="GL386" s="77">
        <v>1086.8999220000001</v>
      </c>
      <c r="GM386" s="77">
        <v>2024</v>
      </c>
      <c r="GN386" s="77" t="s">
        <v>175</v>
      </c>
      <c r="GO386" s="77">
        <v>5.3000000000000005E-2</v>
      </c>
      <c r="GP386" s="77">
        <v>3</v>
      </c>
      <c r="GQ386" s="77">
        <v>0</v>
      </c>
      <c r="GR386" s="77" t="s">
        <v>423</v>
      </c>
      <c r="GS386" s="77">
        <v>0</v>
      </c>
      <c r="GT386" s="77">
        <v>0</v>
      </c>
      <c r="GU386" s="77">
        <v>0</v>
      </c>
      <c r="GV386" s="248">
        <v>0</v>
      </c>
      <c r="GW386" s="248">
        <v>5.5966209081309407E-2</v>
      </c>
      <c r="GX386" s="77">
        <v>0.17190005441034914</v>
      </c>
      <c r="GY386" s="77">
        <v>5.5966209081309407E-2</v>
      </c>
      <c r="GZ386" s="77">
        <v>0.17190005441034914</v>
      </c>
    </row>
    <row r="387" spans="45:208" x14ac:dyDescent="0.25">
      <c r="AS387" s="77" t="s">
        <v>927</v>
      </c>
      <c r="AT387" s="77" t="s">
        <v>155</v>
      </c>
      <c r="AU387" s="77" t="s">
        <v>495</v>
      </c>
      <c r="AV387" s="77">
        <v>2025</v>
      </c>
      <c r="AW387" s="77">
        <v>0.76289521204752508</v>
      </c>
      <c r="AX387" s="77">
        <v>0</v>
      </c>
      <c r="AY387" s="77">
        <v>0</v>
      </c>
      <c r="AZ387" s="77">
        <v>0</v>
      </c>
      <c r="BA387" s="77">
        <v>0</v>
      </c>
      <c r="BB387" s="77">
        <v>0</v>
      </c>
      <c r="BC387" s="77">
        <v>0</v>
      </c>
      <c r="BD387" s="77">
        <v>0</v>
      </c>
      <c r="BE387" s="77">
        <v>0</v>
      </c>
      <c r="BF387" s="77">
        <v>0</v>
      </c>
      <c r="BG387" s="77">
        <v>0</v>
      </c>
      <c r="BH387" s="77">
        <v>0</v>
      </c>
      <c r="BI387" s="77">
        <v>0</v>
      </c>
      <c r="BJ387" s="77">
        <v>0</v>
      </c>
      <c r="BK387" s="77">
        <v>0</v>
      </c>
      <c r="BL387" s="77">
        <v>1.109059188182363E-2</v>
      </c>
      <c r="BM387" s="77">
        <v>1.109059188182363E-2</v>
      </c>
      <c r="BN387" s="77">
        <v>0</v>
      </c>
      <c r="BO387" s="77">
        <v>0</v>
      </c>
      <c r="BP387" s="77">
        <v>0</v>
      </c>
      <c r="BQ387" s="77">
        <v>8.4609594454163987E-3</v>
      </c>
      <c r="BR387" s="77">
        <v>0</v>
      </c>
      <c r="BS387" s="77">
        <v>0</v>
      </c>
      <c r="BT387" s="77">
        <v>0</v>
      </c>
      <c r="BU387" s="77">
        <v>0</v>
      </c>
      <c r="BV387" s="77">
        <v>0</v>
      </c>
      <c r="BW387" s="77">
        <v>0</v>
      </c>
      <c r="BX387" s="77">
        <v>0</v>
      </c>
      <c r="BY387" s="77">
        <v>0</v>
      </c>
      <c r="CT387" s="77" t="s">
        <v>155</v>
      </c>
      <c r="CU387" s="77" t="s">
        <v>431</v>
      </c>
      <c r="CV387" s="77" t="s">
        <v>432</v>
      </c>
      <c r="CW387" s="77">
        <v>2025</v>
      </c>
      <c r="CX387" s="77">
        <v>0</v>
      </c>
      <c r="CY387" s="77">
        <v>0</v>
      </c>
      <c r="CZ387" s="77">
        <v>0</v>
      </c>
      <c r="DA387" s="77">
        <v>0</v>
      </c>
      <c r="DB387" s="77">
        <v>9129.7460702367771</v>
      </c>
      <c r="DC387" s="77">
        <v>233.23007680794541</v>
      </c>
      <c r="DD387" s="77">
        <v>8896.5159934288331</v>
      </c>
      <c r="DE387" s="77">
        <v>0</v>
      </c>
      <c r="DF387" s="77">
        <v>0</v>
      </c>
      <c r="DG387" s="77">
        <v>0</v>
      </c>
      <c r="DH387" s="77">
        <v>0</v>
      </c>
      <c r="DI387" s="77">
        <v>533.52731185152356</v>
      </c>
      <c r="DJ387" s="77">
        <v>5.5193325949897581E-6</v>
      </c>
      <c r="DL387" s="77">
        <v>0</v>
      </c>
      <c r="DM387" s="77">
        <v>0</v>
      </c>
      <c r="DN387" s="77">
        <v>0</v>
      </c>
      <c r="DO387" s="77">
        <v>0</v>
      </c>
      <c r="DP387" s="77">
        <v>0</v>
      </c>
      <c r="DQ387" s="77">
        <v>0</v>
      </c>
      <c r="DR387" s="77">
        <v>0</v>
      </c>
      <c r="DS387" s="77">
        <v>0</v>
      </c>
      <c r="DT387" s="77">
        <v>0</v>
      </c>
      <c r="DU387" s="77">
        <v>0</v>
      </c>
      <c r="DV387" s="77">
        <v>2.9447146826193796E-3</v>
      </c>
      <c r="DW387" s="77">
        <v>2.9447146826193796E-3</v>
      </c>
      <c r="GE387" s="77" t="s">
        <v>427</v>
      </c>
      <c r="GF387" s="77" t="s">
        <v>155</v>
      </c>
      <c r="GG387" s="77" t="s">
        <v>426</v>
      </c>
      <c r="GH387" s="77" t="s">
        <v>467</v>
      </c>
      <c r="GI387" s="77">
        <v>2024</v>
      </c>
      <c r="GJ387" s="77" t="s">
        <v>303</v>
      </c>
      <c r="GK387" s="77">
        <v>1.6845772405344479</v>
      </c>
      <c r="GL387" s="77">
        <v>1086.8999220000001</v>
      </c>
      <c r="GM387" s="77">
        <v>2024</v>
      </c>
      <c r="GN387" s="77" t="s">
        <v>175</v>
      </c>
      <c r="GO387" s="77">
        <v>5.3000000000000005E-2</v>
      </c>
      <c r="GP387" s="77">
        <v>3</v>
      </c>
      <c r="GQ387" s="77">
        <v>0</v>
      </c>
      <c r="GR387" s="77" t="s">
        <v>423</v>
      </c>
      <c r="GS387" s="77">
        <v>0</v>
      </c>
      <c r="GT387" s="77">
        <v>0</v>
      </c>
      <c r="GU387" s="77">
        <v>0</v>
      </c>
      <c r="GV387" s="248">
        <v>0</v>
      </c>
      <c r="GW387" s="248">
        <v>5.5966209081309407E-2</v>
      </c>
      <c r="GX387" s="77">
        <v>9.4279402057366166E-2</v>
      </c>
      <c r="GY387" s="77">
        <v>5.5966209081309407E-2</v>
      </c>
      <c r="GZ387" s="77">
        <v>9.4279402057366166E-2</v>
      </c>
    </row>
    <row r="388" spans="45:208" x14ac:dyDescent="0.25">
      <c r="AS388" s="77" t="s">
        <v>927</v>
      </c>
      <c r="AT388" s="77" t="s">
        <v>155</v>
      </c>
      <c r="AU388" s="77" t="s">
        <v>496</v>
      </c>
      <c r="AV388" s="77">
        <v>2020</v>
      </c>
      <c r="AW388" s="77">
        <v>1</v>
      </c>
      <c r="AX388" s="77">
        <v>0</v>
      </c>
      <c r="AY388" s="77">
        <v>0</v>
      </c>
      <c r="AZ388" s="77">
        <v>5.8374831400676052E-3</v>
      </c>
      <c r="BA388" s="77">
        <v>5.8374831400676052E-3</v>
      </c>
      <c r="BB388" s="77">
        <v>0</v>
      </c>
      <c r="BC388" s="77">
        <v>0</v>
      </c>
      <c r="BD388" s="77">
        <v>0</v>
      </c>
      <c r="BE388" s="77">
        <v>0</v>
      </c>
      <c r="BF388" s="77">
        <v>0</v>
      </c>
      <c r="BG388" s="77">
        <v>0</v>
      </c>
      <c r="BH388" s="77">
        <v>0</v>
      </c>
      <c r="BI388" s="77">
        <v>0</v>
      </c>
      <c r="BJ388" s="77">
        <v>0</v>
      </c>
      <c r="BK388" s="77">
        <v>0</v>
      </c>
      <c r="BL388" s="77">
        <v>0</v>
      </c>
      <c r="BM388" s="77">
        <v>0</v>
      </c>
      <c r="BN388" s="77">
        <v>5.8374831400676052E-3</v>
      </c>
      <c r="BO388" s="77">
        <v>0</v>
      </c>
      <c r="BP388" s="77">
        <v>0</v>
      </c>
      <c r="BQ388" s="77">
        <v>0</v>
      </c>
      <c r="BR388" s="77">
        <v>0</v>
      </c>
      <c r="BS388" s="77">
        <v>0</v>
      </c>
      <c r="BT388" s="77">
        <v>0</v>
      </c>
      <c r="BU388" s="77">
        <v>0</v>
      </c>
      <c r="BV388" s="77">
        <v>0</v>
      </c>
      <c r="BW388" s="77">
        <v>0</v>
      </c>
      <c r="BX388" s="77">
        <v>0</v>
      </c>
      <c r="BY388" s="77">
        <v>0</v>
      </c>
      <c r="CT388" s="77" t="s">
        <v>155</v>
      </c>
      <c r="CU388" s="77" t="s">
        <v>431</v>
      </c>
      <c r="CV388" s="77" t="s">
        <v>439</v>
      </c>
      <c r="CW388" s="77">
        <v>2020</v>
      </c>
      <c r="CX388" s="77">
        <v>0</v>
      </c>
      <c r="CY388" s="77">
        <v>0</v>
      </c>
      <c r="CZ388" s="77">
        <v>0</v>
      </c>
      <c r="DA388" s="77">
        <v>0</v>
      </c>
      <c r="DB388" s="77">
        <v>5.2405583313015489</v>
      </c>
      <c r="DC388" s="77">
        <v>0.6964182168122337</v>
      </c>
      <c r="DD388" s="77">
        <v>2.9419641522810198</v>
      </c>
      <c r="DE388" s="77">
        <v>1.6021759622082901</v>
      </c>
      <c r="DF388" s="77">
        <v>0.36068764874241344</v>
      </c>
      <c r="DG388" s="77">
        <v>0</v>
      </c>
      <c r="DH388" s="77">
        <v>0</v>
      </c>
      <c r="DI388" s="77">
        <v>0</v>
      </c>
      <c r="DJ388" s="77">
        <v>4.0038008680296193E-5</v>
      </c>
      <c r="DL388" s="77">
        <v>0</v>
      </c>
      <c r="DM388" s="77">
        <v>1.4441215211224373E-5</v>
      </c>
      <c r="DN388" s="77">
        <v>1.4441215211224373E-5</v>
      </c>
      <c r="DO388" s="77">
        <v>0</v>
      </c>
      <c r="DP388" s="77">
        <v>0</v>
      </c>
      <c r="DQ388" s="77">
        <v>0</v>
      </c>
      <c r="DR388" s="77">
        <v>0</v>
      </c>
      <c r="DS388" s="77">
        <v>0</v>
      </c>
      <c r="DT388" s="77">
        <v>0</v>
      </c>
      <c r="DU388" s="77">
        <v>0</v>
      </c>
      <c r="DV388" s="77">
        <v>0</v>
      </c>
      <c r="DW388" s="77">
        <v>0</v>
      </c>
      <c r="GE388" s="77" t="s">
        <v>422</v>
      </c>
      <c r="GF388" s="77" t="s">
        <v>155</v>
      </c>
      <c r="GG388" s="77" t="s">
        <v>426</v>
      </c>
      <c r="GH388" s="77" t="s">
        <v>467</v>
      </c>
      <c r="GI388" s="77">
        <v>2025</v>
      </c>
      <c r="GJ388" s="77" t="s">
        <v>305</v>
      </c>
      <c r="GK388" s="77">
        <v>0.71896016785821426</v>
      </c>
      <c r="GL388" s="77">
        <v>1086.8999220000001</v>
      </c>
      <c r="GM388" s="77">
        <v>2025</v>
      </c>
      <c r="GN388" s="77" t="s">
        <v>175</v>
      </c>
      <c r="GO388" s="77">
        <v>0.13250000000000001</v>
      </c>
      <c r="GP388" s="77">
        <v>3</v>
      </c>
      <c r="GQ388" s="77">
        <v>0</v>
      </c>
      <c r="GR388" s="77" t="s">
        <v>423</v>
      </c>
      <c r="GS388" s="77">
        <v>0</v>
      </c>
      <c r="GT388" s="77">
        <v>0</v>
      </c>
      <c r="GU388" s="77">
        <v>0</v>
      </c>
      <c r="GV388" s="248">
        <v>0</v>
      </c>
      <c r="GW388" s="248">
        <v>0</v>
      </c>
      <c r="GX388" s="77">
        <v>0</v>
      </c>
      <c r="GY388" s="77">
        <v>0.1527377521613833</v>
      </c>
      <c r="GZ388" s="77">
        <v>0.10981235993223447</v>
      </c>
    </row>
    <row r="389" spans="45:208" x14ac:dyDescent="0.25">
      <c r="AS389" s="77" t="s">
        <v>927</v>
      </c>
      <c r="AT389" s="77" t="s">
        <v>155</v>
      </c>
      <c r="AU389" s="77" t="s">
        <v>496</v>
      </c>
      <c r="AV389" s="77">
        <v>2021</v>
      </c>
      <c r="AW389" s="77">
        <v>1</v>
      </c>
      <c r="AX389" s="77">
        <v>0</v>
      </c>
      <c r="AY389" s="77">
        <v>0</v>
      </c>
      <c r="AZ389" s="77">
        <v>5.8374831400676052E-3</v>
      </c>
      <c r="BA389" s="77">
        <v>5.8374831400676052E-3</v>
      </c>
      <c r="BB389" s="77">
        <v>0</v>
      </c>
      <c r="BC389" s="77">
        <v>0</v>
      </c>
      <c r="BD389" s="77">
        <v>5.8374831400676052E-3</v>
      </c>
      <c r="BE389" s="77">
        <v>5.8374831400676052E-3</v>
      </c>
      <c r="BF389" s="77">
        <v>0</v>
      </c>
      <c r="BG389" s="77">
        <v>0</v>
      </c>
      <c r="BH389" s="77">
        <v>0</v>
      </c>
      <c r="BI389" s="77">
        <v>0</v>
      </c>
      <c r="BJ389" s="77">
        <v>0</v>
      </c>
      <c r="BK389" s="77">
        <v>0</v>
      </c>
      <c r="BL389" s="77">
        <v>0</v>
      </c>
      <c r="BM389" s="77">
        <v>0</v>
      </c>
      <c r="BN389" s="77">
        <v>5.8374831400676052E-3</v>
      </c>
      <c r="BO389" s="77">
        <v>5.8374831400676052E-3</v>
      </c>
      <c r="BP389" s="77">
        <v>0</v>
      </c>
      <c r="BQ389" s="77">
        <v>0</v>
      </c>
      <c r="BR389" s="77">
        <v>0</v>
      </c>
      <c r="BS389" s="77">
        <v>0</v>
      </c>
      <c r="BT389" s="77">
        <v>0</v>
      </c>
      <c r="BU389" s="77">
        <v>0</v>
      </c>
      <c r="BV389" s="77">
        <v>0</v>
      </c>
      <c r="BW389" s="77">
        <v>0</v>
      </c>
      <c r="BX389" s="77">
        <v>0</v>
      </c>
      <c r="BY389" s="77">
        <v>0</v>
      </c>
      <c r="CT389" s="77" t="s">
        <v>155</v>
      </c>
      <c r="CU389" s="77" t="s">
        <v>431</v>
      </c>
      <c r="CV389" s="77" t="s">
        <v>439</v>
      </c>
      <c r="CW389" s="77">
        <v>2021</v>
      </c>
      <c r="CX389" s="77">
        <v>0</v>
      </c>
      <c r="CY389" s="77">
        <v>0</v>
      </c>
      <c r="CZ389" s="77">
        <v>0</v>
      </c>
      <c r="DA389" s="77">
        <v>0</v>
      </c>
      <c r="DB389" s="77">
        <v>5.2405583313015489</v>
      </c>
      <c r="DC389" s="77">
        <v>0.6964182168122337</v>
      </c>
      <c r="DD389" s="77">
        <v>2.9419641522810198</v>
      </c>
      <c r="DE389" s="77">
        <v>1.6021759622082901</v>
      </c>
      <c r="DF389" s="77">
        <v>0.36068764874241344</v>
      </c>
      <c r="DG389" s="77">
        <v>0.36068764874241344</v>
      </c>
      <c r="DH389" s="77">
        <v>0</v>
      </c>
      <c r="DI389" s="77">
        <v>0</v>
      </c>
      <c r="DJ389" s="77">
        <v>4.0038008680296193E-5</v>
      </c>
      <c r="DL389" s="77">
        <v>0</v>
      </c>
      <c r="DM389" s="77">
        <v>1.4441215211224373E-5</v>
      </c>
      <c r="DN389" s="77">
        <v>1.4441215211224373E-5</v>
      </c>
      <c r="DO389" s="77">
        <v>0</v>
      </c>
      <c r="DP389" s="77">
        <v>1.4441215211224373E-5</v>
      </c>
      <c r="DQ389" s="77">
        <v>1.4441215211224373E-5</v>
      </c>
      <c r="DR389" s="77">
        <v>0</v>
      </c>
      <c r="DS389" s="77">
        <v>0</v>
      </c>
      <c r="DT389" s="77">
        <v>0</v>
      </c>
      <c r="DU389" s="77">
        <v>0</v>
      </c>
      <c r="DV389" s="77">
        <v>0</v>
      </c>
      <c r="DW389" s="77">
        <v>0</v>
      </c>
      <c r="GE389" s="77" t="s">
        <v>425</v>
      </c>
      <c r="GF389" s="77" t="s">
        <v>155</v>
      </c>
      <c r="GG389" s="77" t="s">
        <v>426</v>
      </c>
      <c r="GH389" s="77" t="s">
        <v>467</v>
      </c>
      <c r="GI389" s="77">
        <v>2025</v>
      </c>
      <c r="GJ389" s="77" t="s">
        <v>301</v>
      </c>
      <c r="GK389" s="77">
        <v>3.0714971986151061</v>
      </c>
      <c r="GL389" s="77">
        <v>1086.8999220000001</v>
      </c>
      <c r="GM389" s="77">
        <v>2025</v>
      </c>
      <c r="GN389" s="77" t="s">
        <v>175</v>
      </c>
      <c r="GO389" s="77">
        <v>5.3000000000000005E-2</v>
      </c>
      <c r="GP389" s="77">
        <v>3</v>
      </c>
      <c r="GQ389" s="77">
        <v>0</v>
      </c>
      <c r="GR389" s="77" t="s">
        <v>423</v>
      </c>
      <c r="GS389" s="77">
        <v>0</v>
      </c>
      <c r="GT389" s="77">
        <v>0</v>
      </c>
      <c r="GU389" s="77">
        <v>0</v>
      </c>
      <c r="GV389" s="248">
        <v>0</v>
      </c>
      <c r="GW389" s="248">
        <v>0</v>
      </c>
      <c r="GX389" s="77">
        <v>0</v>
      </c>
      <c r="GY389" s="77">
        <v>5.5966209081309407E-2</v>
      </c>
      <c r="GZ389" s="77">
        <v>0.17190005441034914</v>
      </c>
    </row>
    <row r="390" spans="45:208" x14ac:dyDescent="0.25">
      <c r="AS390" s="77" t="s">
        <v>927</v>
      </c>
      <c r="AT390" s="77" t="s">
        <v>155</v>
      </c>
      <c r="AU390" s="77" t="s">
        <v>496</v>
      </c>
      <c r="AV390" s="77">
        <v>2022</v>
      </c>
      <c r="AW390" s="77">
        <v>0.93457943925233644</v>
      </c>
      <c r="AX390" s="77">
        <v>0</v>
      </c>
      <c r="AY390" s="77">
        <v>0</v>
      </c>
      <c r="AZ390" s="77">
        <v>5.8374831400676052E-3</v>
      </c>
      <c r="BA390" s="77">
        <v>5.8374831400676052E-3</v>
      </c>
      <c r="BB390" s="77">
        <v>0</v>
      </c>
      <c r="BC390" s="77">
        <v>0</v>
      </c>
      <c r="BD390" s="77">
        <v>5.8374831400676052E-3</v>
      </c>
      <c r="BE390" s="77">
        <v>5.8374831400676052E-3</v>
      </c>
      <c r="BF390" s="77">
        <v>0</v>
      </c>
      <c r="BG390" s="77">
        <v>0</v>
      </c>
      <c r="BH390" s="77">
        <v>5.8374831400676052E-3</v>
      </c>
      <c r="BI390" s="77">
        <v>5.8374831400676052E-3</v>
      </c>
      <c r="BJ390" s="77">
        <v>0</v>
      </c>
      <c r="BK390" s="77">
        <v>0</v>
      </c>
      <c r="BL390" s="77">
        <v>0</v>
      </c>
      <c r="BM390" s="77">
        <v>0</v>
      </c>
      <c r="BN390" s="77">
        <v>5.4555917196893507E-3</v>
      </c>
      <c r="BO390" s="77">
        <v>5.4555917196893507E-3</v>
      </c>
      <c r="BP390" s="77">
        <v>5.4555917196893507E-3</v>
      </c>
      <c r="BQ390" s="77">
        <v>0</v>
      </c>
      <c r="BR390" s="77">
        <v>0</v>
      </c>
      <c r="BS390" s="77">
        <v>0</v>
      </c>
      <c r="BT390" s="77">
        <v>0</v>
      </c>
      <c r="BU390" s="77">
        <v>0</v>
      </c>
      <c r="BV390" s="77">
        <v>5.8374831400676052E-3</v>
      </c>
      <c r="BW390" s="77">
        <v>5.4555917196893507E-3</v>
      </c>
      <c r="BX390" s="77">
        <v>5.8374831400676052E-3</v>
      </c>
      <c r="BY390" s="77">
        <v>5.4555917196893507E-3</v>
      </c>
      <c r="CT390" s="77" t="s">
        <v>155</v>
      </c>
      <c r="CU390" s="77" t="s">
        <v>431</v>
      </c>
      <c r="CV390" s="77" t="s">
        <v>439</v>
      </c>
      <c r="CW390" s="77">
        <v>2022</v>
      </c>
      <c r="CX390" s="77">
        <v>0</v>
      </c>
      <c r="CY390" s="77">
        <v>0</v>
      </c>
      <c r="CZ390" s="77">
        <v>0</v>
      </c>
      <c r="DA390" s="77">
        <v>0</v>
      </c>
      <c r="DB390" s="77">
        <v>5.2405583313015489</v>
      </c>
      <c r="DC390" s="77">
        <v>0.6964182168122337</v>
      </c>
      <c r="DD390" s="77">
        <v>2.9419641522810198</v>
      </c>
      <c r="DE390" s="77">
        <v>1.6021759622082901</v>
      </c>
      <c r="DF390" s="77">
        <v>0.36068764874241344</v>
      </c>
      <c r="DG390" s="77">
        <v>0.36068764874241344</v>
      </c>
      <c r="DH390" s="77">
        <v>0.36068764874241344</v>
      </c>
      <c r="DI390" s="77">
        <v>0</v>
      </c>
      <c r="DJ390" s="77">
        <v>4.0038008680296193E-5</v>
      </c>
      <c r="DL390" s="77">
        <v>0</v>
      </c>
      <c r="DM390" s="77">
        <v>1.4441215211224373E-5</v>
      </c>
      <c r="DN390" s="77">
        <v>1.4441215211224373E-5</v>
      </c>
      <c r="DO390" s="77">
        <v>0</v>
      </c>
      <c r="DP390" s="77">
        <v>1.4441215211224373E-5</v>
      </c>
      <c r="DQ390" s="77">
        <v>1.4441215211224373E-5</v>
      </c>
      <c r="DR390" s="77">
        <v>0</v>
      </c>
      <c r="DS390" s="77">
        <v>1.4441215211224373E-5</v>
      </c>
      <c r="DT390" s="77">
        <v>1.4441215211224373E-5</v>
      </c>
      <c r="DU390" s="77">
        <v>0</v>
      </c>
      <c r="DV390" s="77">
        <v>0</v>
      </c>
      <c r="DW390" s="77">
        <v>0</v>
      </c>
      <c r="GE390" s="77" t="s">
        <v>427</v>
      </c>
      <c r="GF390" s="77" t="s">
        <v>155</v>
      </c>
      <c r="GG390" s="77" t="s">
        <v>426</v>
      </c>
      <c r="GH390" s="77" t="s">
        <v>467</v>
      </c>
      <c r="GI390" s="77">
        <v>2025</v>
      </c>
      <c r="GJ390" s="77" t="s">
        <v>303</v>
      </c>
      <c r="GK390" s="77">
        <v>1.6845772405344479</v>
      </c>
      <c r="GL390" s="77">
        <v>1086.8999220000001</v>
      </c>
      <c r="GM390" s="77">
        <v>2025</v>
      </c>
      <c r="GN390" s="77" t="s">
        <v>175</v>
      </c>
      <c r="GO390" s="77">
        <v>5.3000000000000005E-2</v>
      </c>
      <c r="GP390" s="77">
        <v>3</v>
      </c>
      <c r="GQ390" s="77">
        <v>0</v>
      </c>
      <c r="GR390" s="77" t="s">
        <v>423</v>
      </c>
      <c r="GS390" s="77">
        <v>0</v>
      </c>
      <c r="GT390" s="77">
        <v>0</v>
      </c>
      <c r="GU390" s="77">
        <v>0</v>
      </c>
      <c r="GV390" s="248">
        <v>0</v>
      </c>
      <c r="GW390" s="248">
        <v>0</v>
      </c>
      <c r="GX390" s="77">
        <v>0</v>
      </c>
      <c r="GY390" s="77">
        <v>5.5966209081309407E-2</v>
      </c>
      <c r="GZ390" s="77">
        <v>9.4279402057366166E-2</v>
      </c>
    </row>
    <row r="391" spans="45:208" x14ac:dyDescent="0.25">
      <c r="AS391" s="77" t="s">
        <v>927</v>
      </c>
      <c r="AT391" s="77" t="s">
        <v>155</v>
      </c>
      <c r="AU391" s="77" t="s">
        <v>496</v>
      </c>
      <c r="AV391" s="77">
        <v>2023</v>
      </c>
      <c r="AW391" s="77">
        <v>0.87343872827321156</v>
      </c>
      <c r="AX391" s="77">
        <v>0</v>
      </c>
      <c r="AY391" s="77">
        <v>0</v>
      </c>
      <c r="AZ391" s="77">
        <v>0</v>
      </c>
      <c r="BA391" s="77">
        <v>0</v>
      </c>
      <c r="BB391" s="77">
        <v>0</v>
      </c>
      <c r="BC391" s="77">
        <v>0</v>
      </c>
      <c r="BD391" s="77">
        <v>6.0534697939669223E-3</v>
      </c>
      <c r="BE391" s="77">
        <v>6.0534697939669223E-3</v>
      </c>
      <c r="BF391" s="77">
        <v>0</v>
      </c>
      <c r="BG391" s="77">
        <v>0</v>
      </c>
      <c r="BH391" s="77">
        <v>6.0534697939669223E-3</v>
      </c>
      <c r="BI391" s="77">
        <v>6.0534697939669223E-3</v>
      </c>
      <c r="BJ391" s="77">
        <v>0</v>
      </c>
      <c r="BK391" s="77">
        <v>0</v>
      </c>
      <c r="BL391" s="77">
        <v>6.0534697939669223E-3</v>
      </c>
      <c r="BM391" s="77">
        <v>6.0534697939669223E-3</v>
      </c>
      <c r="BN391" s="77">
        <v>0</v>
      </c>
      <c r="BO391" s="77">
        <v>5.2873349584827683E-3</v>
      </c>
      <c r="BP391" s="77">
        <v>5.2873349584827683E-3</v>
      </c>
      <c r="BQ391" s="77">
        <v>5.2873349584827683E-3</v>
      </c>
      <c r="BR391" s="77">
        <v>0</v>
      </c>
      <c r="BS391" s="77">
        <v>0</v>
      </c>
      <c r="BT391" s="77">
        <v>0</v>
      </c>
      <c r="BU391" s="77">
        <v>0</v>
      </c>
      <c r="BV391" s="77">
        <v>6.0534697939669223E-3</v>
      </c>
      <c r="BW391" s="77">
        <v>5.2873349584827683E-3</v>
      </c>
      <c r="BX391" s="77">
        <v>6.0534697939669223E-3</v>
      </c>
      <c r="BY391" s="77">
        <v>5.2873349584827683E-3</v>
      </c>
      <c r="CT391" s="77" t="s">
        <v>155</v>
      </c>
      <c r="CU391" s="77" t="s">
        <v>431</v>
      </c>
      <c r="CV391" s="77" t="s">
        <v>439</v>
      </c>
      <c r="CW391" s="77">
        <v>2023</v>
      </c>
      <c r="CX391" s="77">
        <v>0</v>
      </c>
      <c r="CY391" s="77">
        <v>0</v>
      </c>
      <c r="CZ391" s="77">
        <v>0</v>
      </c>
      <c r="DA391" s="77">
        <v>0</v>
      </c>
      <c r="DB391" s="77">
        <v>5.4750346070077729</v>
      </c>
      <c r="DC391" s="77">
        <v>0.71896016785821437</v>
      </c>
      <c r="DD391" s="77">
        <v>3.0714971986151069</v>
      </c>
      <c r="DE391" s="77">
        <v>1.684577240534447</v>
      </c>
      <c r="DF391" s="77">
        <v>0</v>
      </c>
      <c r="DG391" s="77">
        <v>0.37599181639994977</v>
      </c>
      <c r="DH391" s="77">
        <v>0.37599181639994977</v>
      </c>
      <c r="DI391" s="77">
        <v>0.37599181639994977</v>
      </c>
      <c r="DJ391" s="77">
        <v>4.0038008680296193E-5</v>
      </c>
      <c r="DL391" s="77">
        <v>0</v>
      </c>
      <c r="DM391" s="77">
        <v>0</v>
      </c>
      <c r="DN391" s="77">
        <v>0</v>
      </c>
      <c r="DO391" s="77">
        <v>0</v>
      </c>
      <c r="DP391" s="77">
        <v>1.5053963608741521E-5</v>
      </c>
      <c r="DQ391" s="77">
        <v>1.5053963608741521E-5</v>
      </c>
      <c r="DR391" s="77">
        <v>0</v>
      </c>
      <c r="DS391" s="77">
        <v>1.5053963608741521E-5</v>
      </c>
      <c r="DT391" s="77">
        <v>1.5053963608741521E-5</v>
      </c>
      <c r="DU391" s="77">
        <v>0</v>
      </c>
      <c r="DV391" s="77">
        <v>1.5053963608741521E-5</v>
      </c>
      <c r="DW391" s="77">
        <v>1.5053963608741521E-5</v>
      </c>
      <c r="GE391" s="77" t="s">
        <v>422</v>
      </c>
      <c r="GF391" s="77" t="s">
        <v>155</v>
      </c>
      <c r="GG391" s="77" t="s">
        <v>426</v>
      </c>
      <c r="GH391" s="77" t="s">
        <v>474</v>
      </c>
      <c r="GI391" s="77">
        <v>2021</v>
      </c>
      <c r="GJ391" s="77" t="s">
        <v>305</v>
      </c>
      <c r="GK391" s="77">
        <v>3.6425060683954451E-2</v>
      </c>
      <c r="GL391" s="77">
        <v>1086.8999220000001</v>
      </c>
      <c r="GM391" s="77">
        <v>2021</v>
      </c>
      <c r="GN391" s="77" t="s">
        <v>175</v>
      </c>
      <c r="GO391" s="77">
        <v>0.13250000000000001</v>
      </c>
      <c r="GP391" s="77">
        <v>3</v>
      </c>
      <c r="GQ391" s="77">
        <v>0</v>
      </c>
      <c r="GR391" s="77" t="s">
        <v>423</v>
      </c>
      <c r="GS391" s="77">
        <v>0.1527377521613833</v>
      </c>
      <c r="GT391" s="77">
        <v>5.5634818912091814E-3</v>
      </c>
      <c r="GU391" s="77">
        <v>0.1527377521613833</v>
      </c>
      <c r="GV391" s="248">
        <v>5.5634818912091814E-3</v>
      </c>
      <c r="GW391" s="248">
        <v>0</v>
      </c>
      <c r="GX391" s="77">
        <v>0</v>
      </c>
      <c r="GY391" s="77">
        <v>0</v>
      </c>
      <c r="GZ391" s="77">
        <v>0</v>
      </c>
    </row>
    <row r="392" spans="45:208" x14ac:dyDescent="0.25">
      <c r="AS392" s="77" t="s">
        <v>927</v>
      </c>
      <c r="AT392" s="77" t="s">
        <v>155</v>
      </c>
      <c r="AU392" s="77" t="s">
        <v>496</v>
      </c>
      <c r="AV392" s="77">
        <v>2024</v>
      </c>
      <c r="AW392" s="77">
        <v>0.81629787689085187</v>
      </c>
      <c r="AX392" s="77">
        <v>0</v>
      </c>
      <c r="AY392" s="77">
        <v>0</v>
      </c>
      <c r="AZ392" s="77">
        <v>0</v>
      </c>
      <c r="BA392" s="77">
        <v>0</v>
      </c>
      <c r="BB392" s="77">
        <v>0</v>
      </c>
      <c r="BC392" s="77">
        <v>0</v>
      </c>
      <c r="BD392" s="77">
        <v>0</v>
      </c>
      <c r="BE392" s="77">
        <v>0</v>
      </c>
      <c r="BF392" s="77">
        <v>0</v>
      </c>
      <c r="BG392" s="77">
        <v>0</v>
      </c>
      <c r="BH392" s="77">
        <v>6.0534697939669223E-3</v>
      </c>
      <c r="BI392" s="77">
        <v>6.0534697939669223E-3</v>
      </c>
      <c r="BJ392" s="77">
        <v>0</v>
      </c>
      <c r="BK392" s="77">
        <v>0</v>
      </c>
      <c r="BL392" s="77">
        <v>6.0534697939669223E-3</v>
      </c>
      <c r="BM392" s="77">
        <v>6.0534697939669223E-3</v>
      </c>
      <c r="BN392" s="77">
        <v>0</v>
      </c>
      <c r="BO392" s="77">
        <v>0</v>
      </c>
      <c r="BP392" s="77">
        <v>4.9414345406381009E-3</v>
      </c>
      <c r="BQ392" s="77">
        <v>4.9414345406381009E-3</v>
      </c>
      <c r="BR392" s="77">
        <v>0</v>
      </c>
      <c r="BS392" s="77">
        <v>0</v>
      </c>
      <c r="BT392" s="77">
        <v>0</v>
      </c>
      <c r="BU392" s="77">
        <v>0</v>
      </c>
      <c r="BV392" s="77">
        <v>6.0534697939669223E-3</v>
      </c>
      <c r="BW392" s="77">
        <v>4.9414345406381009E-3</v>
      </c>
      <c r="BX392" s="77">
        <v>6.0534697939669223E-3</v>
      </c>
      <c r="BY392" s="77">
        <v>4.9414345406381009E-3</v>
      </c>
      <c r="CT392" s="77" t="s">
        <v>155</v>
      </c>
      <c r="CU392" s="77" t="s">
        <v>431</v>
      </c>
      <c r="CV392" s="77" t="s">
        <v>439</v>
      </c>
      <c r="CW392" s="77">
        <v>2024</v>
      </c>
      <c r="CX392" s="77">
        <v>0</v>
      </c>
      <c r="CY392" s="77">
        <v>0</v>
      </c>
      <c r="CZ392" s="77">
        <v>0</v>
      </c>
      <c r="DA392" s="77">
        <v>0</v>
      </c>
      <c r="DB392" s="77">
        <v>5.4750346070077729</v>
      </c>
      <c r="DC392" s="77">
        <v>0.71896016785821437</v>
      </c>
      <c r="DD392" s="77">
        <v>3.0714971986151069</v>
      </c>
      <c r="DE392" s="77">
        <v>1.684577240534447</v>
      </c>
      <c r="DF392" s="77">
        <v>0</v>
      </c>
      <c r="DG392" s="77">
        <v>0</v>
      </c>
      <c r="DH392" s="77">
        <v>0.37599181639994977</v>
      </c>
      <c r="DI392" s="77">
        <v>0.37599181639994977</v>
      </c>
      <c r="DJ392" s="77">
        <v>4.0038008680296193E-5</v>
      </c>
      <c r="DL392" s="77">
        <v>0</v>
      </c>
      <c r="DM392" s="77">
        <v>0</v>
      </c>
      <c r="DN392" s="77">
        <v>0</v>
      </c>
      <c r="DO392" s="77">
        <v>0</v>
      </c>
      <c r="DP392" s="77">
        <v>0</v>
      </c>
      <c r="DQ392" s="77">
        <v>0</v>
      </c>
      <c r="DR392" s="77">
        <v>0</v>
      </c>
      <c r="DS392" s="77">
        <v>1.5053963608741521E-5</v>
      </c>
      <c r="DT392" s="77">
        <v>1.5053963608741521E-5</v>
      </c>
      <c r="DU392" s="77">
        <v>0</v>
      </c>
      <c r="DV392" s="77">
        <v>1.5053963608741521E-5</v>
      </c>
      <c r="DW392" s="77">
        <v>1.5053963608741521E-5</v>
      </c>
      <c r="GE392" s="77" t="s">
        <v>425</v>
      </c>
      <c r="GF392" s="77" t="s">
        <v>155</v>
      </c>
      <c r="GG392" s="77" t="s">
        <v>426</v>
      </c>
      <c r="GH392" s="77" t="s">
        <v>474</v>
      </c>
      <c r="GI392" s="77">
        <v>2021</v>
      </c>
      <c r="GJ392" s="77" t="s">
        <v>301</v>
      </c>
      <c r="GK392" s="77">
        <v>1.58087245254315E-3</v>
      </c>
      <c r="GL392" s="77">
        <v>1086.8999220000001</v>
      </c>
      <c r="GM392" s="77">
        <v>2021</v>
      </c>
      <c r="GN392" s="77" t="s">
        <v>175</v>
      </c>
      <c r="GO392" s="77">
        <v>5.3000000000000005E-2</v>
      </c>
      <c r="GP392" s="77">
        <v>3</v>
      </c>
      <c r="GQ392" s="77">
        <v>0</v>
      </c>
      <c r="GR392" s="77" t="s">
        <v>423</v>
      </c>
      <c r="GS392" s="77">
        <v>5.5966209081309407E-2</v>
      </c>
      <c r="GT392" s="77">
        <v>8.8475438209912309E-5</v>
      </c>
      <c r="GU392" s="77">
        <v>5.5966209081309407E-2</v>
      </c>
      <c r="GV392" s="248">
        <v>8.8475438209912309E-5</v>
      </c>
      <c r="GW392" s="248">
        <v>0</v>
      </c>
      <c r="GX392" s="77">
        <v>0</v>
      </c>
      <c r="GY392" s="77">
        <v>0</v>
      </c>
      <c r="GZ392" s="77">
        <v>0</v>
      </c>
    </row>
    <row r="393" spans="45:208" x14ac:dyDescent="0.25">
      <c r="AS393" s="77" t="s">
        <v>927</v>
      </c>
      <c r="AT393" s="77" t="s">
        <v>155</v>
      </c>
      <c r="AU393" s="77" t="s">
        <v>496</v>
      </c>
      <c r="AV393" s="77">
        <v>2025</v>
      </c>
      <c r="AW393" s="77">
        <v>0.76289521204752508</v>
      </c>
      <c r="AX393" s="77">
        <v>0</v>
      </c>
      <c r="AY393" s="77">
        <v>0</v>
      </c>
      <c r="AZ393" s="77">
        <v>0</v>
      </c>
      <c r="BA393" s="77">
        <v>0</v>
      </c>
      <c r="BB393" s="77">
        <v>0</v>
      </c>
      <c r="BC393" s="77">
        <v>0</v>
      </c>
      <c r="BD393" s="77">
        <v>0</v>
      </c>
      <c r="BE393" s="77">
        <v>0</v>
      </c>
      <c r="BF393" s="77">
        <v>0</v>
      </c>
      <c r="BG393" s="77">
        <v>0</v>
      </c>
      <c r="BH393" s="77">
        <v>0</v>
      </c>
      <c r="BI393" s="77">
        <v>0</v>
      </c>
      <c r="BJ393" s="77">
        <v>0</v>
      </c>
      <c r="BK393" s="77">
        <v>0</v>
      </c>
      <c r="BL393" s="77">
        <v>6.0534697939669223E-3</v>
      </c>
      <c r="BM393" s="77">
        <v>6.0534697939669223E-3</v>
      </c>
      <c r="BN393" s="77">
        <v>0</v>
      </c>
      <c r="BO393" s="77">
        <v>0</v>
      </c>
      <c r="BP393" s="77">
        <v>0</v>
      </c>
      <c r="BQ393" s="77">
        <v>4.6181631220916829E-3</v>
      </c>
      <c r="BR393" s="77">
        <v>0</v>
      </c>
      <c r="BS393" s="77">
        <v>0</v>
      </c>
      <c r="BT393" s="77">
        <v>0</v>
      </c>
      <c r="BU393" s="77">
        <v>0</v>
      </c>
      <c r="BV393" s="77">
        <v>0</v>
      </c>
      <c r="BW393" s="77">
        <v>0</v>
      </c>
      <c r="BX393" s="77">
        <v>0</v>
      </c>
      <c r="BY393" s="77">
        <v>0</v>
      </c>
      <c r="CT393" s="77" t="s">
        <v>155</v>
      </c>
      <c r="CU393" s="77" t="s">
        <v>431</v>
      </c>
      <c r="CV393" s="77" t="s">
        <v>439</v>
      </c>
      <c r="CW393" s="77">
        <v>2025</v>
      </c>
      <c r="CX393" s="77">
        <v>0</v>
      </c>
      <c r="CY393" s="77">
        <v>0</v>
      </c>
      <c r="CZ393" s="77">
        <v>0</v>
      </c>
      <c r="DA393" s="77">
        <v>0</v>
      </c>
      <c r="DB393" s="77">
        <v>5.4750346070077729</v>
      </c>
      <c r="DC393" s="77">
        <v>0.71896016785821437</v>
      </c>
      <c r="DD393" s="77">
        <v>3.0714971986151069</v>
      </c>
      <c r="DE393" s="77">
        <v>1.684577240534447</v>
      </c>
      <c r="DF393" s="77">
        <v>0</v>
      </c>
      <c r="DG393" s="77">
        <v>0</v>
      </c>
      <c r="DH393" s="77">
        <v>0</v>
      </c>
      <c r="DI393" s="77">
        <v>0.37599181639994977</v>
      </c>
      <c r="DJ393" s="77">
        <v>4.0038008680296193E-5</v>
      </c>
      <c r="DL393" s="77">
        <v>0</v>
      </c>
      <c r="DM393" s="77">
        <v>0</v>
      </c>
      <c r="DN393" s="77">
        <v>0</v>
      </c>
      <c r="DO393" s="77">
        <v>0</v>
      </c>
      <c r="DP393" s="77">
        <v>0</v>
      </c>
      <c r="DQ393" s="77">
        <v>0</v>
      </c>
      <c r="DR393" s="77">
        <v>0</v>
      </c>
      <c r="DS393" s="77">
        <v>0</v>
      </c>
      <c r="DT393" s="77">
        <v>0</v>
      </c>
      <c r="DU393" s="77">
        <v>0</v>
      </c>
      <c r="DV393" s="77">
        <v>1.5053963608741521E-5</v>
      </c>
      <c r="DW393" s="77">
        <v>1.5053963608741521E-5</v>
      </c>
      <c r="GE393" s="77" t="s">
        <v>427</v>
      </c>
      <c r="GF393" s="77" t="s">
        <v>155</v>
      </c>
      <c r="GG393" s="77" t="s">
        <v>426</v>
      </c>
      <c r="GH393" s="77" t="s">
        <v>474</v>
      </c>
      <c r="GI393" s="77">
        <v>2021</v>
      </c>
      <c r="GJ393" s="77" t="s">
        <v>303</v>
      </c>
      <c r="GK393" s="77">
        <v>3.9894642198450771E-2</v>
      </c>
      <c r="GL393" s="77">
        <v>1086.8999220000001</v>
      </c>
      <c r="GM393" s="77">
        <v>2021</v>
      </c>
      <c r="GN393" s="77" t="s">
        <v>175</v>
      </c>
      <c r="GO393" s="77">
        <v>5.3000000000000005E-2</v>
      </c>
      <c r="GP393" s="77">
        <v>3</v>
      </c>
      <c r="GQ393" s="77">
        <v>0</v>
      </c>
      <c r="GR393" s="77" t="s">
        <v>423</v>
      </c>
      <c r="GS393" s="77">
        <v>5.5966209081309407E-2</v>
      </c>
      <c r="GT393" s="77">
        <v>2.2327518865025249E-3</v>
      </c>
      <c r="GU393" s="77">
        <v>5.5966209081309407E-2</v>
      </c>
      <c r="GV393" s="248">
        <v>2.2327518865025249E-3</v>
      </c>
      <c r="GW393" s="248">
        <v>0</v>
      </c>
      <c r="GX393" s="77">
        <v>0</v>
      </c>
      <c r="GY393" s="77">
        <v>0</v>
      </c>
      <c r="GZ393" s="77">
        <v>0</v>
      </c>
    </row>
    <row r="394" spans="45:208" x14ac:dyDescent="0.25">
      <c r="AS394" s="77" t="s">
        <v>927</v>
      </c>
      <c r="AT394" s="77" t="s">
        <v>155</v>
      </c>
      <c r="AU394" s="77" t="s">
        <v>497</v>
      </c>
      <c r="AV394" s="77">
        <v>2020</v>
      </c>
      <c r="AW394" s="77">
        <v>1</v>
      </c>
      <c r="AX394" s="77">
        <v>0</v>
      </c>
      <c r="AY394" s="77">
        <v>0</v>
      </c>
      <c r="AZ394" s="77">
        <v>1.9388500174359977E-2</v>
      </c>
      <c r="BA394" s="77">
        <v>1.9388500174359977E-2</v>
      </c>
      <c r="BB394" s="77">
        <v>0</v>
      </c>
      <c r="BC394" s="77">
        <v>0</v>
      </c>
      <c r="BD394" s="77">
        <v>0</v>
      </c>
      <c r="BE394" s="77">
        <v>0</v>
      </c>
      <c r="BF394" s="77">
        <v>0</v>
      </c>
      <c r="BG394" s="77">
        <v>0</v>
      </c>
      <c r="BH394" s="77">
        <v>0</v>
      </c>
      <c r="BI394" s="77">
        <v>0</v>
      </c>
      <c r="BJ394" s="77">
        <v>0</v>
      </c>
      <c r="BK394" s="77">
        <v>0</v>
      </c>
      <c r="BL394" s="77">
        <v>0</v>
      </c>
      <c r="BM394" s="77">
        <v>0</v>
      </c>
      <c r="BN394" s="77">
        <v>1.9388500174359977E-2</v>
      </c>
      <c r="BO394" s="77">
        <v>0</v>
      </c>
      <c r="BP394" s="77">
        <v>0</v>
      </c>
      <c r="BQ394" s="77">
        <v>0</v>
      </c>
      <c r="BR394" s="77">
        <v>0</v>
      </c>
      <c r="BS394" s="77">
        <v>0</v>
      </c>
      <c r="BT394" s="77">
        <v>0</v>
      </c>
      <c r="BU394" s="77">
        <v>0</v>
      </c>
      <c r="BV394" s="77">
        <v>0</v>
      </c>
      <c r="BW394" s="77">
        <v>0</v>
      </c>
      <c r="BX394" s="77">
        <v>0</v>
      </c>
      <c r="BY394" s="77">
        <v>0</v>
      </c>
      <c r="CT394" s="77" t="s">
        <v>155</v>
      </c>
      <c r="CU394" s="77" t="s">
        <v>431</v>
      </c>
      <c r="CV394" s="77" t="s">
        <v>446</v>
      </c>
      <c r="CW394" s="77">
        <v>2020</v>
      </c>
      <c r="CX394" s="77">
        <v>0</v>
      </c>
      <c r="CY394" s="77">
        <v>0</v>
      </c>
      <c r="CZ394" s="77">
        <v>0</v>
      </c>
      <c r="DA394" s="77">
        <v>0</v>
      </c>
      <c r="DB394" s="77">
        <v>7.7900575334948513E-2</v>
      </c>
      <c r="DC394" s="77">
        <v>3.6425060683954513E-2</v>
      </c>
      <c r="DD394" s="77">
        <v>1.580872452543264E-3</v>
      </c>
      <c r="DE394" s="77">
        <v>3.9894642198450743E-2</v>
      </c>
      <c r="DF394" s="77">
        <v>7.8847092159216332E-3</v>
      </c>
      <c r="DG394" s="77">
        <v>0</v>
      </c>
      <c r="DH394" s="77">
        <v>0</v>
      </c>
      <c r="DI394" s="77">
        <v>0</v>
      </c>
      <c r="DJ394" s="77">
        <v>5.6444519555494113E-3</v>
      </c>
      <c r="DL394" s="77">
        <v>0</v>
      </c>
      <c r="DM394" s="77">
        <v>4.4504862352747329E-5</v>
      </c>
      <c r="DN394" s="77">
        <v>4.4504862352747329E-5</v>
      </c>
      <c r="DO394" s="77">
        <v>0</v>
      </c>
      <c r="DP394" s="77">
        <v>0</v>
      </c>
      <c r="DQ394" s="77">
        <v>0</v>
      </c>
      <c r="DR394" s="77">
        <v>0</v>
      </c>
      <c r="DS394" s="77">
        <v>0</v>
      </c>
      <c r="DT394" s="77">
        <v>0</v>
      </c>
      <c r="DU394" s="77">
        <v>0</v>
      </c>
      <c r="DV394" s="77">
        <v>0</v>
      </c>
      <c r="DW394" s="77">
        <v>0</v>
      </c>
      <c r="GE394" s="77" t="s">
        <v>422</v>
      </c>
      <c r="GF394" s="77" t="s">
        <v>155</v>
      </c>
      <c r="GG394" s="77" t="s">
        <v>426</v>
      </c>
      <c r="GH394" s="77" t="s">
        <v>474</v>
      </c>
      <c r="GI394" s="77">
        <v>2022</v>
      </c>
      <c r="GJ394" s="77" t="s">
        <v>305</v>
      </c>
      <c r="GK394" s="77">
        <v>3.6425060683954451E-2</v>
      </c>
      <c r="GL394" s="77">
        <v>1086.8999220000001</v>
      </c>
      <c r="GM394" s="77">
        <v>2022</v>
      </c>
      <c r="GN394" s="77" t="s">
        <v>175</v>
      </c>
      <c r="GO394" s="77">
        <v>0.13250000000000001</v>
      </c>
      <c r="GP394" s="77">
        <v>3</v>
      </c>
      <c r="GQ394" s="77">
        <v>0</v>
      </c>
      <c r="GR394" s="77" t="s">
        <v>423</v>
      </c>
      <c r="GS394" s="77">
        <v>0.1527377521613833</v>
      </c>
      <c r="GT394" s="77">
        <v>5.5634818912091814E-3</v>
      </c>
      <c r="GU394" s="77">
        <v>0.1527377521613833</v>
      </c>
      <c r="GV394" s="248">
        <v>5.5634818912091814E-3</v>
      </c>
      <c r="GW394" s="248">
        <v>0.1527377521613833</v>
      </c>
      <c r="GX394" s="77">
        <v>5.5634818912091814E-3</v>
      </c>
      <c r="GY394" s="77">
        <v>0</v>
      </c>
      <c r="GZ394" s="77">
        <v>0</v>
      </c>
    </row>
    <row r="395" spans="45:208" x14ac:dyDescent="0.25">
      <c r="AS395" s="77" t="s">
        <v>927</v>
      </c>
      <c r="AT395" s="77" t="s">
        <v>155</v>
      </c>
      <c r="AU395" s="77" t="s">
        <v>497</v>
      </c>
      <c r="AV395" s="77">
        <v>2021</v>
      </c>
      <c r="AW395" s="77">
        <v>1</v>
      </c>
      <c r="AX395" s="77">
        <v>0</v>
      </c>
      <c r="AY395" s="77">
        <v>0</v>
      </c>
      <c r="AZ395" s="77">
        <v>1.9388500174359977E-2</v>
      </c>
      <c r="BA395" s="77">
        <v>1.9388500174359977E-2</v>
      </c>
      <c r="BB395" s="77">
        <v>0</v>
      </c>
      <c r="BC395" s="77">
        <v>0</v>
      </c>
      <c r="BD395" s="77">
        <v>1.9388500174359977E-2</v>
      </c>
      <c r="BE395" s="77">
        <v>1.9388500174359977E-2</v>
      </c>
      <c r="BF395" s="77">
        <v>0</v>
      </c>
      <c r="BG395" s="77">
        <v>0</v>
      </c>
      <c r="BH395" s="77">
        <v>0</v>
      </c>
      <c r="BI395" s="77">
        <v>0</v>
      </c>
      <c r="BJ395" s="77">
        <v>0</v>
      </c>
      <c r="BK395" s="77">
        <v>0</v>
      </c>
      <c r="BL395" s="77">
        <v>0</v>
      </c>
      <c r="BM395" s="77">
        <v>0</v>
      </c>
      <c r="BN395" s="77">
        <v>1.9388500174359977E-2</v>
      </c>
      <c r="BO395" s="77">
        <v>1.9388500174359977E-2</v>
      </c>
      <c r="BP395" s="77">
        <v>0</v>
      </c>
      <c r="BQ395" s="77">
        <v>0</v>
      </c>
      <c r="BR395" s="77">
        <v>0</v>
      </c>
      <c r="BS395" s="77">
        <v>0</v>
      </c>
      <c r="BT395" s="77">
        <v>0</v>
      </c>
      <c r="BU395" s="77">
        <v>0</v>
      </c>
      <c r="BV395" s="77">
        <v>0</v>
      </c>
      <c r="BW395" s="77">
        <v>0</v>
      </c>
      <c r="BX395" s="77">
        <v>0</v>
      </c>
      <c r="BY395" s="77">
        <v>0</v>
      </c>
      <c r="CT395" s="77" t="s">
        <v>155</v>
      </c>
      <c r="CU395" s="77" t="s">
        <v>431</v>
      </c>
      <c r="CV395" s="77" t="s">
        <v>446</v>
      </c>
      <c r="CW395" s="77">
        <v>2021</v>
      </c>
      <c r="CX395" s="77">
        <v>0</v>
      </c>
      <c r="CY395" s="77">
        <v>0</v>
      </c>
      <c r="CZ395" s="77">
        <v>0</v>
      </c>
      <c r="DA395" s="77">
        <v>0</v>
      </c>
      <c r="DB395" s="77">
        <v>7.7900575334948513E-2</v>
      </c>
      <c r="DC395" s="77">
        <v>3.6425060683954513E-2</v>
      </c>
      <c r="DD395" s="77">
        <v>1.580872452543264E-3</v>
      </c>
      <c r="DE395" s="77">
        <v>3.9894642198450743E-2</v>
      </c>
      <c r="DF395" s="77">
        <v>7.8847092159216332E-3</v>
      </c>
      <c r="DG395" s="77">
        <v>7.8847092159216332E-3</v>
      </c>
      <c r="DH395" s="77">
        <v>0</v>
      </c>
      <c r="DI395" s="77">
        <v>0</v>
      </c>
      <c r="DJ395" s="77">
        <v>5.6444519555494113E-3</v>
      </c>
      <c r="DL395" s="77">
        <v>0</v>
      </c>
      <c r="DM395" s="77">
        <v>4.4504862352747329E-5</v>
      </c>
      <c r="DN395" s="77">
        <v>4.4504862352747329E-5</v>
      </c>
      <c r="DO395" s="77">
        <v>0</v>
      </c>
      <c r="DP395" s="77">
        <v>4.4504862352747329E-5</v>
      </c>
      <c r="DQ395" s="77">
        <v>4.4504862352747329E-5</v>
      </c>
      <c r="DR395" s="77">
        <v>0</v>
      </c>
      <c r="DS395" s="77">
        <v>0</v>
      </c>
      <c r="DT395" s="77">
        <v>0</v>
      </c>
      <c r="DU395" s="77">
        <v>0</v>
      </c>
      <c r="DV395" s="77">
        <v>0</v>
      </c>
      <c r="DW395" s="77">
        <v>0</v>
      </c>
      <c r="GE395" s="77" t="s">
        <v>425</v>
      </c>
      <c r="GF395" s="77" t="s">
        <v>155</v>
      </c>
      <c r="GG395" s="77" t="s">
        <v>426</v>
      </c>
      <c r="GH395" s="77" t="s">
        <v>474</v>
      </c>
      <c r="GI395" s="77">
        <v>2022</v>
      </c>
      <c r="GJ395" s="77" t="s">
        <v>301</v>
      </c>
      <c r="GK395" s="77">
        <v>1.58087245254315E-3</v>
      </c>
      <c r="GL395" s="77">
        <v>1086.8999220000001</v>
      </c>
      <c r="GM395" s="77">
        <v>2022</v>
      </c>
      <c r="GN395" s="77" t="s">
        <v>175</v>
      </c>
      <c r="GO395" s="77">
        <v>5.3000000000000005E-2</v>
      </c>
      <c r="GP395" s="77">
        <v>3</v>
      </c>
      <c r="GQ395" s="77">
        <v>0</v>
      </c>
      <c r="GR395" s="77" t="s">
        <v>423</v>
      </c>
      <c r="GS395" s="77">
        <v>5.5966209081309407E-2</v>
      </c>
      <c r="GT395" s="77">
        <v>8.8475438209912309E-5</v>
      </c>
      <c r="GU395" s="77">
        <v>5.5966209081309407E-2</v>
      </c>
      <c r="GV395" s="248">
        <v>8.8475438209912309E-5</v>
      </c>
      <c r="GW395" s="248">
        <v>5.5966209081309407E-2</v>
      </c>
      <c r="GX395" s="77">
        <v>8.8475438209912309E-5</v>
      </c>
      <c r="GY395" s="77">
        <v>0</v>
      </c>
      <c r="GZ395" s="77">
        <v>0</v>
      </c>
    </row>
    <row r="396" spans="45:208" x14ac:dyDescent="0.25">
      <c r="AS396" s="77" t="s">
        <v>927</v>
      </c>
      <c r="AT396" s="77" t="s">
        <v>155</v>
      </c>
      <c r="AU396" s="77" t="s">
        <v>497</v>
      </c>
      <c r="AV396" s="77">
        <v>2022</v>
      </c>
      <c r="AW396" s="77">
        <v>0.93457943925233644</v>
      </c>
      <c r="AX396" s="77">
        <v>0</v>
      </c>
      <c r="AY396" s="77">
        <v>0</v>
      </c>
      <c r="AZ396" s="77">
        <v>1.9388500174359977E-2</v>
      </c>
      <c r="BA396" s="77">
        <v>1.9388500174359977E-2</v>
      </c>
      <c r="BB396" s="77">
        <v>0</v>
      </c>
      <c r="BC396" s="77">
        <v>0</v>
      </c>
      <c r="BD396" s="77">
        <v>1.9388500174359977E-2</v>
      </c>
      <c r="BE396" s="77">
        <v>1.9388500174359977E-2</v>
      </c>
      <c r="BF396" s="77">
        <v>0</v>
      </c>
      <c r="BG396" s="77">
        <v>0</v>
      </c>
      <c r="BH396" s="77">
        <v>1.9388500174359977E-2</v>
      </c>
      <c r="BI396" s="77">
        <v>1.9388500174359977E-2</v>
      </c>
      <c r="BJ396" s="77">
        <v>0</v>
      </c>
      <c r="BK396" s="77">
        <v>0</v>
      </c>
      <c r="BL396" s="77">
        <v>0</v>
      </c>
      <c r="BM396" s="77">
        <v>0</v>
      </c>
      <c r="BN396" s="77">
        <v>1.8120093620897174E-2</v>
      </c>
      <c r="BO396" s="77">
        <v>1.8120093620897174E-2</v>
      </c>
      <c r="BP396" s="77">
        <v>1.8120093620897174E-2</v>
      </c>
      <c r="BQ396" s="77">
        <v>0</v>
      </c>
      <c r="BR396" s="77">
        <v>0</v>
      </c>
      <c r="BS396" s="77">
        <v>0</v>
      </c>
      <c r="BT396" s="77">
        <v>0</v>
      </c>
      <c r="BU396" s="77">
        <v>0</v>
      </c>
      <c r="BV396" s="77">
        <v>1.9388500174359977E-2</v>
      </c>
      <c r="BW396" s="77">
        <v>1.8120093620897174E-2</v>
      </c>
      <c r="BX396" s="77">
        <v>1.9388500174359977E-2</v>
      </c>
      <c r="BY396" s="77">
        <v>1.8120093620897174E-2</v>
      </c>
      <c r="CT396" s="77" t="s">
        <v>155</v>
      </c>
      <c r="CU396" s="77" t="s">
        <v>431</v>
      </c>
      <c r="CV396" s="77" t="s">
        <v>446</v>
      </c>
      <c r="CW396" s="77">
        <v>2022</v>
      </c>
      <c r="CX396" s="77">
        <v>0</v>
      </c>
      <c r="CY396" s="77">
        <v>0</v>
      </c>
      <c r="CZ396" s="77">
        <v>0</v>
      </c>
      <c r="DA396" s="77">
        <v>0</v>
      </c>
      <c r="DB396" s="77">
        <v>7.7900575334948513E-2</v>
      </c>
      <c r="DC396" s="77">
        <v>3.6425060683954513E-2</v>
      </c>
      <c r="DD396" s="77">
        <v>1.580872452543264E-3</v>
      </c>
      <c r="DE396" s="77">
        <v>3.9894642198450743E-2</v>
      </c>
      <c r="DF396" s="77">
        <v>7.8847092159216332E-3</v>
      </c>
      <c r="DG396" s="77">
        <v>7.8847092159216332E-3</v>
      </c>
      <c r="DH396" s="77">
        <v>7.8847092159216332E-3</v>
      </c>
      <c r="DI396" s="77">
        <v>0</v>
      </c>
      <c r="DJ396" s="77">
        <v>5.6444519555494113E-3</v>
      </c>
      <c r="DL396" s="77">
        <v>0</v>
      </c>
      <c r="DM396" s="77">
        <v>4.4504862352747329E-5</v>
      </c>
      <c r="DN396" s="77">
        <v>4.4504862352747329E-5</v>
      </c>
      <c r="DO396" s="77">
        <v>0</v>
      </c>
      <c r="DP396" s="77">
        <v>4.4504862352747329E-5</v>
      </c>
      <c r="DQ396" s="77">
        <v>4.4504862352747329E-5</v>
      </c>
      <c r="DR396" s="77">
        <v>0</v>
      </c>
      <c r="DS396" s="77">
        <v>4.4504862352747329E-5</v>
      </c>
      <c r="DT396" s="77">
        <v>4.4504862352747329E-5</v>
      </c>
      <c r="DU396" s="77">
        <v>0</v>
      </c>
      <c r="DV396" s="77">
        <v>0</v>
      </c>
      <c r="DW396" s="77">
        <v>0</v>
      </c>
      <c r="GE396" s="77" t="s">
        <v>427</v>
      </c>
      <c r="GF396" s="77" t="s">
        <v>155</v>
      </c>
      <c r="GG396" s="77" t="s">
        <v>426</v>
      </c>
      <c r="GH396" s="77" t="s">
        <v>474</v>
      </c>
      <c r="GI396" s="77">
        <v>2022</v>
      </c>
      <c r="GJ396" s="77" t="s">
        <v>303</v>
      </c>
      <c r="GK396" s="77">
        <v>3.9894642198450771E-2</v>
      </c>
      <c r="GL396" s="77">
        <v>1086.8999220000001</v>
      </c>
      <c r="GM396" s="77">
        <v>2022</v>
      </c>
      <c r="GN396" s="77" t="s">
        <v>175</v>
      </c>
      <c r="GO396" s="77">
        <v>5.3000000000000005E-2</v>
      </c>
      <c r="GP396" s="77">
        <v>3</v>
      </c>
      <c r="GQ396" s="77">
        <v>0</v>
      </c>
      <c r="GR396" s="77" t="s">
        <v>423</v>
      </c>
      <c r="GS396" s="77">
        <v>5.5966209081309407E-2</v>
      </c>
      <c r="GT396" s="77">
        <v>2.2327518865025249E-3</v>
      </c>
      <c r="GU396" s="77">
        <v>5.5966209081309407E-2</v>
      </c>
      <c r="GV396" s="248">
        <v>2.2327518865025249E-3</v>
      </c>
      <c r="GW396" s="248">
        <v>5.5966209081309407E-2</v>
      </c>
      <c r="GX396" s="77">
        <v>2.2327518865025249E-3</v>
      </c>
      <c r="GY396" s="77">
        <v>0</v>
      </c>
      <c r="GZ396" s="77">
        <v>0</v>
      </c>
    </row>
    <row r="397" spans="45:208" x14ac:dyDescent="0.25">
      <c r="AS397" s="77" t="s">
        <v>927</v>
      </c>
      <c r="AT397" s="77" t="s">
        <v>155</v>
      </c>
      <c r="AU397" s="77" t="s">
        <v>497</v>
      </c>
      <c r="AV397" s="77">
        <v>2023</v>
      </c>
      <c r="AW397" s="77">
        <v>0.87343872827321156</v>
      </c>
      <c r="AX397" s="77">
        <v>0</v>
      </c>
      <c r="AY397" s="77">
        <v>0</v>
      </c>
      <c r="AZ397" s="77">
        <v>0</v>
      </c>
      <c r="BA397" s="77">
        <v>0</v>
      </c>
      <c r="BB397" s="77">
        <v>0</v>
      </c>
      <c r="BC397" s="77">
        <v>0</v>
      </c>
      <c r="BD397" s="77">
        <v>2.0105875090736327E-2</v>
      </c>
      <c r="BE397" s="77">
        <v>2.0105875090736327E-2</v>
      </c>
      <c r="BF397" s="77">
        <v>0</v>
      </c>
      <c r="BG397" s="77">
        <v>0</v>
      </c>
      <c r="BH397" s="77">
        <v>2.0105875090736327E-2</v>
      </c>
      <c r="BI397" s="77">
        <v>2.0105875090736327E-2</v>
      </c>
      <c r="BJ397" s="77">
        <v>0</v>
      </c>
      <c r="BK397" s="77">
        <v>0</v>
      </c>
      <c r="BL397" s="77">
        <v>2.0105875090736327E-2</v>
      </c>
      <c r="BM397" s="77">
        <v>2.0105875090736327E-2</v>
      </c>
      <c r="BN397" s="77">
        <v>0</v>
      </c>
      <c r="BO397" s="77">
        <v>1.756124997007278E-2</v>
      </c>
      <c r="BP397" s="77">
        <v>1.756124997007278E-2</v>
      </c>
      <c r="BQ397" s="77">
        <v>1.756124997007278E-2</v>
      </c>
      <c r="BR397" s="77">
        <v>0</v>
      </c>
      <c r="BS397" s="77">
        <v>0</v>
      </c>
      <c r="BT397" s="77">
        <v>0</v>
      </c>
      <c r="BU397" s="77">
        <v>0</v>
      </c>
      <c r="BV397" s="77">
        <v>2.0105875090736327E-2</v>
      </c>
      <c r="BW397" s="77">
        <v>1.756124997007278E-2</v>
      </c>
      <c r="BX397" s="77">
        <v>2.0105875090736327E-2</v>
      </c>
      <c r="BY397" s="77">
        <v>1.756124997007278E-2</v>
      </c>
      <c r="CT397" s="77" t="s">
        <v>155</v>
      </c>
      <c r="CU397" s="77" t="s">
        <v>431</v>
      </c>
      <c r="CV397" s="77" t="s">
        <v>446</v>
      </c>
      <c r="CW397" s="77">
        <v>2023</v>
      </c>
      <c r="CX397" s="77">
        <v>0</v>
      </c>
      <c r="CY397" s="77">
        <v>0</v>
      </c>
      <c r="CZ397" s="77">
        <v>0</v>
      </c>
      <c r="DA397" s="77">
        <v>0</v>
      </c>
      <c r="DB397" s="77">
        <v>8.0408269036977217E-2</v>
      </c>
      <c r="DC397" s="77">
        <v>3.7590224611390763E-2</v>
      </c>
      <c r="DD397" s="77">
        <v>1.631433411568736E-3</v>
      </c>
      <c r="DE397" s="77">
        <v>4.1186611014017729E-2</v>
      </c>
      <c r="DF397" s="77">
        <v>0</v>
      </c>
      <c r="DG397" s="77">
        <v>8.1378100371604992E-3</v>
      </c>
      <c r="DH397" s="77">
        <v>8.1378100371604992E-3</v>
      </c>
      <c r="DI397" s="77">
        <v>8.1378100371604992E-3</v>
      </c>
      <c r="DJ397" s="77">
        <v>5.6444519555494113E-3</v>
      </c>
      <c r="DL397" s="77">
        <v>0</v>
      </c>
      <c r="DM397" s="77">
        <v>0</v>
      </c>
      <c r="DN397" s="77">
        <v>0</v>
      </c>
      <c r="DO397" s="77">
        <v>0</v>
      </c>
      <c r="DP397" s="77">
        <v>4.5933477778140207E-5</v>
      </c>
      <c r="DQ397" s="77">
        <v>4.5933477778140207E-5</v>
      </c>
      <c r="DR397" s="77">
        <v>0</v>
      </c>
      <c r="DS397" s="77">
        <v>4.5933477778140207E-5</v>
      </c>
      <c r="DT397" s="77">
        <v>4.5933477778140207E-5</v>
      </c>
      <c r="DU397" s="77">
        <v>0</v>
      </c>
      <c r="DV397" s="77">
        <v>4.5933477778140207E-5</v>
      </c>
      <c r="DW397" s="77">
        <v>4.5933477778140207E-5</v>
      </c>
      <c r="GE397" s="77" t="s">
        <v>422</v>
      </c>
      <c r="GF397" s="77" t="s">
        <v>155</v>
      </c>
      <c r="GG397" s="77" t="s">
        <v>426</v>
      </c>
      <c r="GH397" s="77" t="s">
        <v>474</v>
      </c>
      <c r="GI397" s="77">
        <v>2023</v>
      </c>
      <c r="GJ397" s="77" t="s">
        <v>305</v>
      </c>
      <c r="GK397" s="77">
        <v>3.7590224611390659E-2</v>
      </c>
      <c r="GL397" s="77">
        <v>1086.8999220000001</v>
      </c>
      <c r="GM397" s="77">
        <v>2023</v>
      </c>
      <c r="GN397" s="77" t="s">
        <v>175</v>
      </c>
      <c r="GO397" s="77">
        <v>0.13250000000000001</v>
      </c>
      <c r="GP397" s="77">
        <v>3</v>
      </c>
      <c r="GQ397" s="77">
        <v>0</v>
      </c>
      <c r="GR397" s="77" t="s">
        <v>423</v>
      </c>
      <c r="GS397" s="77">
        <v>0</v>
      </c>
      <c r="GT397" s="77">
        <v>0</v>
      </c>
      <c r="GU397" s="77">
        <v>0.1527377521613833</v>
      </c>
      <c r="GV397" s="248">
        <v>5.7414464103853176E-3</v>
      </c>
      <c r="GW397" s="248">
        <v>0.1527377521613833</v>
      </c>
      <c r="GX397" s="77">
        <v>5.7414464103853176E-3</v>
      </c>
      <c r="GY397" s="77">
        <v>0.1527377521613833</v>
      </c>
      <c r="GZ397" s="77">
        <v>5.7414464103853176E-3</v>
      </c>
    </row>
    <row r="398" spans="45:208" x14ac:dyDescent="0.25">
      <c r="AS398" s="77" t="s">
        <v>927</v>
      </c>
      <c r="AT398" s="77" t="s">
        <v>155</v>
      </c>
      <c r="AU398" s="77" t="s">
        <v>497</v>
      </c>
      <c r="AV398" s="77">
        <v>2024</v>
      </c>
      <c r="AW398" s="77">
        <v>0.81629787689085187</v>
      </c>
      <c r="AX398" s="77">
        <v>0</v>
      </c>
      <c r="AY398" s="77">
        <v>0</v>
      </c>
      <c r="AZ398" s="77">
        <v>0</v>
      </c>
      <c r="BA398" s="77">
        <v>0</v>
      </c>
      <c r="BB398" s="77">
        <v>0</v>
      </c>
      <c r="BC398" s="77">
        <v>0</v>
      </c>
      <c r="BD398" s="77">
        <v>0</v>
      </c>
      <c r="BE398" s="77">
        <v>0</v>
      </c>
      <c r="BF398" s="77">
        <v>0</v>
      </c>
      <c r="BG398" s="77">
        <v>0</v>
      </c>
      <c r="BH398" s="77">
        <v>2.0105875090736327E-2</v>
      </c>
      <c r="BI398" s="77">
        <v>2.0105875090736327E-2</v>
      </c>
      <c r="BJ398" s="77">
        <v>0</v>
      </c>
      <c r="BK398" s="77">
        <v>0</v>
      </c>
      <c r="BL398" s="77">
        <v>2.0105875090736327E-2</v>
      </c>
      <c r="BM398" s="77">
        <v>2.0105875090736327E-2</v>
      </c>
      <c r="BN398" s="77">
        <v>0</v>
      </c>
      <c r="BO398" s="77">
        <v>0</v>
      </c>
      <c r="BP398" s="77">
        <v>1.6412383149600727E-2</v>
      </c>
      <c r="BQ398" s="77">
        <v>1.6412383149600727E-2</v>
      </c>
      <c r="BR398" s="77">
        <v>0</v>
      </c>
      <c r="BS398" s="77">
        <v>0</v>
      </c>
      <c r="BT398" s="77">
        <v>0</v>
      </c>
      <c r="BU398" s="77">
        <v>0</v>
      </c>
      <c r="BV398" s="77">
        <v>2.0105875090736327E-2</v>
      </c>
      <c r="BW398" s="77">
        <v>1.6412383149600727E-2</v>
      </c>
      <c r="BX398" s="77">
        <v>2.0105875090736327E-2</v>
      </c>
      <c r="BY398" s="77">
        <v>1.6412383149600727E-2</v>
      </c>
      <c r="CT398" s="77" t="s">
        <v>155</v>
      </c>
      <c r="CU398" s="77" t="s">
        <v>431</v>
      </c>
      <c r="CV398" s="77" t="s">
        <v>446</v>
      </c>
      <c r="CW398" s="77">
        <v>2024</v>
      </c>
      <c r="CX398" s="77">
        <v>0</v>
      </c>
      <c r="CY398" s="77">
        <v>0</v>
      </c>
      <c r="CZ398" s="77">
        <v>0</v>
      </c>
      <c r="DA398" s="77">
        <v>0</v>
      </c>
      <c r="DB398" s="77">
        <v>8.0408269036977217E-2</v>
      </c>
      <c r="DC398" s="77">
        <v>3.7590224611390763E-2</v>
      </c>
      <c r="DD398" s="77">
        <v>1.631433411568736E-3</v>
      </c>
      <c r="DE398" s="77">
        <v>4.1186611014017729E-2</v>
      </c>
      <c r="DF398" s="77">
        <v>0</v>
      </c>
      <c r="DG398" s="77">
        <v>0</v>
      </c>
      <c r="DH398" s="77">
        <v>8.1378100371604992E-3</v>
      </c>
      <c r="DI398" s="77">
        <v>8.1378100371604992E-3</v>
      </c>
      <c r="DJ398" s="77">
        <v>5.6444519555494113E-3</v>
      </c>
      <c r="DL398" s="77">
        <v>0</v>
      </c>
      <c r="DM398" s="77">
        <v>0</v>
      </c>
      <c r="DN398" s="77">
        <v>0</v>
      </c>
      <c r="DO398" s="77">
        <v>0</v>
      </c>
      <c r="DP398" s="77">
        <v>0</v>
      </c>
      <c r="DQ398" s="77">
        <v>0</v>
      </c>
      <c r="DR398" s="77">
        <v>0</v>
      </c>
      <c r="DS398" s="77">
        <v>4.5933477778140207E-5</v>
      </c>
      <c r="DT398" s="77">
        <v>4.5933477778140207E-5</v>
      </c>
      <c r="DU398" s="77">
        <v>0</v>
      </c>
      <c r="DV398" s="77">
        <v>4.5933477778140207E-5</v>
      </c>
      <c r="DW398" s="77">
        <v>4.5933477778140207E-5</v>
      </c>
      <c r="GE398" s="77" t="s">
        <v>425</v>
      </c>
      <c r="GF398" s="77" t="s">
        <v>155</v>
      </c>
      <c r="GG398" s="77" t="s">
        <v>426</v>
      </c>
      <c r="GH398" s="77" t="s">
        <v>474</v>
      </c>
      <c r="GI398" s="77">
        <v>2023</v>
      </c>
      <c r="GJ398" s="77" t="s">
        <v>301</v>
      </c>
      <c r="GK398" s="77">
        <v>1.6314334115687351E-3</v>
      </c>
      <c r="GL398" s="77">
        <v>1086.8999220000001</v>
      </c>
      <c r="GM398" s="77">
        <v>2023</v>
      </c>
      <c r="GN398" s="77" t="s">
        <v>175</v>
      </c>
      <c r="GO398" s="77">
        <v>5.3000000000000005E-2</v>
      </c>
      <c r="GP398" s="77">
        <v>3</v>
      </c>
      <c r="GQ398" s="77">
        <v>0</v>
      </c>
      <c r="GR398" s="77" t="s">
        <v>423</v>
      </c>
      <c r="GS398" s="77">
        <v>0</v>
      </c>
      <c r="GT398" s="77">
        <v>0</v>
      </c>
      <c r="GU398" s="77">
        <v>5.5966209081309407E-2</v>
      </c>
      <c r="GV398" s="248">
        <v>9.1305143414089734E-5</v>
      </c>
      <c r="GW398" s="248">
        <v>5.5966209081309407E-2</v>
      </c>
      <c r="GX398" s="77">
        <v>9.1305143414089734E-5</v>
      </c>
      <c r="GY398" s="77">
        <v>5.5966209081309407E-2</v>
      </c>
      <c r="GZ398" s="77">
        <v>9.1305143414089734E-5</v>
      </c>
    </row>
    <row r="399" spans="45:208" x14ac:dyDescent="0.25">
      <c r="AS399" s="77" t="s">
        <v>927</v>
      </c>
      <c r="AT399" s="77" t="s">
        <v>155</v>
      </c>
      <c r="AU399" s="77" t="s">
        <v>497</v>
      </c>
      <c r="AV399" s="77">
        <v>2025</v>
      </c>
      <c r="AW399" s="77">
        <v>0.76289521204752508</v>
      </c>
      <c r="AX399" s="77">
        <v>0</v>
      </c>
      <c r="AY399" s="77">
        <v>0</v>
      </c>
      <c r="AZ399" s="77">
        <v>0</v>
      </c>
      <c r="BA399" s="77">
        <v>0</v>
      </c>
      <c r="BB399" s="77">
        <v>0</v>
      </c>
      <c r="BC399" s="77">
        <v>0</v>
      </c>
      <c r="BD399" s="77">
        <v>0</v>
      </c>
      <c r="BE399" s="77">
        <v>0</v>
      </c>
      <c r="BF399" s="77">
        <v>0</v>
      </c>
      <c r="BG399" s="77">
        <v>0</v>
      </c>
      <c r="BH399" s="77">
        <v>0</v>
      </c>
      <c r="BI399" s="77">
        <v>0</v>
      </c>
      <c r="BJ399" s="77">
        <v>0</v>
      </c>
      <c r="BK399" s="77">
        <v>0</v>
      </c>
      <c r="BL399" s="77">
        <v>2.0105875090736327E-2</v>
      </c>
      <c r="BM399" s="77">
        <v>2.0105875090736327E-2</v>
      </c>
      <c r="BN399" s="77">
        <v>0</v>
      </c>
      <c r="BO399" s="77">
        <v>0</v>
      </c>
      <c r="BP399" s="77">
        <v>0</v>
      </c>
      <c r="BQ399" s="77">
        <v>1.5338675840748342E-2</v>
      </c>
      <c r="BR399" s="77">
        <v>0</v>
      </c>
      <c r="BS399" s="77">
        <v>0</v>
      </c>
      <c r="BT399" s="77">
        <v>0</v>
      </c>
      <c r="BU399" s="77">
        <v>0</v>
      </c>
      <c r="BV399" s="77">
        <v>0</v>
      </c>
      <c r="BW399" s="77">
        <v>0</v>
      </c>
      <c r="BX399" s="77">
        <v>0</v>
      </c>
      <c r="BY399" s="77">
        <v>0</v>
      </c>
      <c r="CT399" s="77" t="s">
        <v>155</v>
      </c>
      <c r="CU399" s="77" t="s">
        <v>431</v>
      </c>
      <c r="CV399" s="77" t="s">
        <v>446</v>
      </c>
      <c r="CW399" s="77">
        <v>2025</v>
      </c>
      <c r="CX399" s="77">
        <v>0</v>
      </c>
      <c r="CY399" s="77">
        <v>0</v>
      </c>
      <c r="CZ399" s="77">
        <v>0</v>
      </c>
      <c r="DA399" s="77">
        <v>0</v>
      </c>
      <c r="DB399" s="77">
        <v>8.0408269036977217E-2</v>
      </c>
      <c r="DC399" s="77">
        <v>3.7590224611390763E-2</v>
      </c>
      <c r="DD399" s="77">
        <v>1.631433411568736E-3</v>
      </c>
      <c r="DE399" s="77">
        <v>4.1186611014017729E-2</v>
      </c>
      <c r="DF399" s="77">
        <v>0</v>
      </c>
      <c r="DG399" s="77">
        <v>0</v>
      </c>
      <c r="DH399" s="77">
        <v>0</v>
      </c>
      <c r="DI399" s="77">
        <v>8.1378100371604992E-3</v>
      </c>
      <c r="DJ399" s="77">
        <v>5.6444519555494113E-3</v>
      </c>
      <c r="DL399" s="77">
        <v>0</v>
      </c>
      <c r="DM399" s="77">
        <v>0</v>
      </c>
      <c r="DN399" s="77">
        <v>0</v>
      </c>
      <c r="DO399" s="77">
        <v>0</v>
      </c>
      <c r="DP399" s="77">
        <v>0</v>
      </c>
      <c r="DQ399" s="77">
        <v>0</v>
      </c>
      <c r="DR399" s="77">
        <v>0</v>
      </c>
      <c r="DS399" s="77">
        <v>0</v>
      </c>
      <c r="DT399" s="77">
        <v>0</v>
      </c>
      <c r="DU399" s="77">
        <v>0</v>
      </c>
      <c r="DV399" s="77">
        <v>4.5933477778140207E-5</v>
      </c>
      <c r="DW399" s="77">
        <v>4.5933477778140207E-5</v>
      </c>
      <c r="GE399" s="77" t="s">
        <v>427</v>
      </c>
      <c r="GF399" s="77" t="s">
        <v>155</v>
      </c>
      <c r="GG399" s="77" t="s">
        <v>426</v>
      </c>
      <c r="GH399" s="77" t="s">
        <v>474</v>
      </c>
      <c r="GI399" s="77">
        <v>2023</v>
      </c>
      <c r="GJ399" s="77" t="s">
        <v>303</v>
      </c>
      <c r="GK399" s="77">
        <v>4.1186611014017598E-2</v>
      </c>
      <c r="GL399" s="77">
        <v>1086.8999220000001</v>
      </c>
      <c r="GM399" s="77">
        <v>2023</v>
      </c>
      <c r="GN399" s="77" t="s">
        <v>175</v>
      </c>
      <c r="GO399" s="77">
        <v>5.3000000000000005E-2</v>
      </c>
      <c r="GP399" s="77">
        <v>3</v>
      </c>
      <c r="GQ399" s="77">
        <v>0</v>
      </c>
      <c r="GR399" s="77" t="s">
        <v>423</v>
      </c>
      <c r="GS399" s="77">
        <v>0</v>
      </c>
      <c r="GT399" s="77">
        <v>0</v>
      </c>
      <c r="GU399" s="77">
        <v>5.5966209081309407E-2</v>
      </c>
      <c r="GV399" s="248">
        <v>2.3050584833610695E-3</v>
      </c>
      <c r="GW399" s="248">
        <v>5.5966209081309407E-2</v>
      </c>
      <c r="GX399" s="77">
        <v>2.3050584833610695E-3</v>
      </c>
      <c r="GY399" s="77">
        <v>5.5966209081309407E-2</v>
      </c>
      <c r="GZ399" s="77">
        <v>2.3050584833610695E-3</v>
      </c>
    </row>
    <row r="400" spans="45:208" x14ac:dyDescent="0.25">
      <c r="CT400" s="77" t="s">
        <v>155</v>
      </c>
      <c r="CU400" s="77" t="s">
        <v>431</v>
      </c>
      <c r="CV400" s="77" t="s">
        <v>453</v>
      </c>
      <c r="CW400" s="77">
        <v>2020</v>
      </c>
      <c r="CX400" s="77">
        <v>0</v>
      </c>
      <c r="CY400" s="77">
        <v>0</v>
      </c>
      <c r="CZ400" s="77">
        <v>0</v>
      </c>
      <c r="DA400" s="77">
        <v>0</v>
      </c>
      <c r="DB400" s="77">
        <v>14146.130641332529</v>
      </c>
      <c r="DC400" s="77">
        <v>222.22942162783079</v>
      </c>
      <c r="DD400" s="77">
        <v>8585.7228092479545</v>
      </c>
      <c r="DE400" s="77">
        <v>5338.1784104567496</v>
      </c>
      <c r="DF400" s="77">
        <v>813.21078921305161</v>
      </c>
      <c r="DG400" s="77">
        <v>0</v>
      </c>
      <c r="DH400" s="77">
        <v>0</v>
      </c>
      <c r="DI400" s="77">
        <v>0</v>
      </c>
      <c r="DJ400" s="77">
        <v>8.4334385425984134E-5</v>
      </c>
      <c r="DL400" s="77">
        <v>0</v>
      </c>
      <c r="DM400" s="77">
        <v>6.8581632130062242E-2</v>
      </c>
      <c r="DN400" s="77">
        <v>6.8581632130062242E-2</v>
      </c>
      <c r="DO400" s="77">
        <v>0</v>
      </c>
      <c r="DP400" s="77">
        <v>0</v>
      </c>
      <c r="DQ400" s="77">
        <v>0</v>
      </c>
      <c r="DR400" s="77">
        <v>0</v>
      </c>
      <c r="DS400" s="77">
        <v>0</v>
      </c>
      <c r="DT400" s="77">
        <v>0</v>
      </c>
      <c r="DU400" s="77">
        <v>0</v>
      </c>
      <c r="DV400" s="77">
        <v>0</v>
      </c>
      <c r="DW400" s="77">
        <v>0</v>
      </c>
      <c r="GE400" s="77" t="s">
        <v>422</v>
      </c>
      <c r="GF400" s="77" t="s">
        <v>155</v>
      </c>
      <c r="GG400" s="77" t="s">
        <v>426</v>
      </c>
      <c r="GH400" s="77" t="s">
        <v>474</v>
      </c>
      <c r="GI400" s="77">
        <v>2024</v>
      </c>
      <c r="GJ400" s="77" t="s">
        <v>305</v>
      </c>
      <c r="GK400" s="77">
        <v>3.7590224611390659E-2</v>
      </c>
      <c r="GL400" s="77">
        <v>1086.8999220000001</v>
      </c>
      <c r="GM400" s="77">
        <v>2024</v>
      </c>
      <c r="GN400" s="77" t="s">
        <v>175</v>
      </c>
      <c r="GO400" s="77">
        <v>0.13250000000000001</v>
      </c>
      <c r="GP400" s="77">
        <v>3</v>
      </c>
      <c r="GQ400" s="77">
        <v>0</v>
      </c>
      <c r="GR400" s="77" t="s">
        <v>423</v>
      </c>
      <c r="GS400" s="77">
        <v>0</v>
      </c>
      <c r="GT400" s="77">
        <v>0</v>
      </c>
      <c r="GU400" s="77">
        <v>0</v>
      </c>
      <c r="GV400" s="248">
        <v>0</v>
      </c>
      <c r="GW400" s="248">
        <v>0.1527377521613833</v>
      </c>
      <c r="GX400" s="77">
        <v>5.7414464103853176E-3</v>
      </c>
      <c r="GY400" s="77">
        <v>0.1527377521613833</v>
      </c>
      <c r="GZ400" s="77">
        <v>5.7414464103853176E-3</v>
      </c>
    </row>
    <row r="401" spans="98:208" x14ac:dyDescent="0.25">
      <c r="CT401" s="77" t="s">
        <v>155</v>
      </c>
      <c r="CU401" s="77" t="s">
        <v>431</v>
      </c>
      <c r="CV401" s="77" t="s">
        <v>453</v>
      </c>
      <c r="CW401" s="77">
        <v>2021</v>
      </c>
      <c r="CX401" s="77">
        <v>0</v>
      </c>
      <c r="CY401" s="77">
        <v>0</v>
      </c>
      <c r="CZ401" s="77">
        <v>0</v>
      </c>
      <c r="DA401" s="77">
        <v>0</v>
      </c>
      <c r="DB401" s="77">
        <v>14146.130641332529</v>
      </c>
      <c r="DC401" s="77">
        <v>222.22942162783079</v>
      </c>
      <c r="DD401" s="77">
        <v>8585.7228092479545</v>
      </c>
      <c r="DE401" s="77">
        <v>5338.1784104567496</v>
      </c>
      <c r="DF401" s="77">
        <v>813.21078921305161</v>
      </c>
      <c r="DG401" s="77">
        <v>813.21078921305161</v>
      </c>
      <c r="DH401" s="77">
        <v>0</v>
      </c>
      <c r="DI401" s="77">
        <v>0</v>
      </c>
      <c r="DJ401" s="77">
        <v>8.4334385425984134E-5</v>
      </c>
      <c r="DL401" s="77">
        <v>0</v>
      </c>
      <c r="DM401" s="77">
        <v>6.8581632130062242E-2</v>
      </c>
      <c r="DN401" s="77">
        <v>6.8581632130062242E-2</v>
      </c>
      <c r="DO401" s="77">
        <v>0</v>
      </c>
      <c r="DP401" s="77">
        <v>6.8581632130062242E-2</v>
      </c>
      <c r="DQ401" s="77">
        <v>6.8581632130062242E-2</v>
      </c>
      <c r="DR401" s="77">
        <v>0</v>
      </c>
      <c r="DS401" s="77">
        <v>0</v>
      </c>
      <c r="DT401" s="77">
        <v>0</v>
      </c>
      <c r="DU401" s="77">
        <v>0</v>
      </c>
      <c r="DV401" s="77">
        <v>0</v>
      </c>
      <c r="DW401" s="77">
        <v>0</v>
      </c>
      <c r="GE401" s="77" t="s">
        <v>425</v>
      </c>
      <c r="GF401" s="77" t="s">
        <v>155</v>
      </c>
      <c r="GG401" s="77" t="s">
        <v>426</v>
      </c>
      <c r="GH401" s="77" t="s">
        <v>474</v>
      </c>
      <c r="GI401" s="77">
        <v>2024</v>
      </c>
      <c r="GJ401" s="77" t="s">
        <v>301</v>
      </c>
      <c r="GK401" s="77">
        <v>1.6314334115687351E-3</v>
      </c>
      <c r="GL401" s="77">
        <v>1086.8999220000001</v>
      </c>
      <c r="GM401" s="77">
        <v>2024</v>
      </c>
      <c r="GN401" s="77" t="s">
        <v>175</v>
      </c>
      <c r="GO401" s="77">
        <v>5.3000000000000005E-2</v>
      </c>
      <c r="GP401" s="77">
        <v>3</v>
      </c>
      <c r="GQ401" s="77">
        <v>0</v>
      </c>
      <c r="GR401" s="77" t="s">
        <v>423</v>
      </c>
      <c r="GS401" s="77">
        <v>0</v>
      </c>
      <c r="GT401" s="77">
        <v>0</v>
      </c>
      <c r="GU401" s="77">
        <v>0</v>
      </c>
      <c r="GV401" s="248">
        <v>0</v>
      </c>
      <c r="GW401" s="248">
        <v>5.5966209081309407E-2</v>
      </c>
      <c r="GX401" s="77">
        <v>9.1305143414089734E-5</v>
      </c>
      <c r="GY401" s="77">
        <v>5.5966209081309407E-2</v>
      </c>
      <c r="GZ401" s="77">
        <v>9.1305143414089734E-5</v>
      </c>
    </row>
    <row r="402" spans="98:208" x14ac:dyDescent="0.25">
      <c r="CT402" s="77" t="s">
        <v>155</v>
      </c>
      <c r="CU402" s="77" t="s">
        <v>431</v>
      </c>
      <c r="CV402" s="77" t="s">
        <v>453</v>
      </c>
      <c r="CW402" s="77">
        <v>2022</v>
      </c>
      <c r="CX402" s="77">
        <v>0</v>
      </c>
      <c r="CY402" s="77">
        <v>0</v>
      </c>
      <c r="CZ402" s="77">
        <v>0</v>
      </c>
      <c r="DA402" s="77">
        <v>0</v>
      </c>
      <c r="DB402" s="77">
        <v>14146.130641332529</v>
      </c>
      <c r="DC402" s="77">
        <v>222.22942162783079</v>
      </c>
      <c r="DD402" s="77">
        <v>8585.7228092479545</v>
      </c>
      <c r="DE402" s="77">
        <v>5338.1784104567496</v>
      </c>
      <c r="DF402" s="77">
        <v>813.21078921305161</v>
      </c>
      <c r="DG402" s="77">
        <v>813.21078921305161</v>
      </c>
      <c r="DH402" s="77">
        <v>813.21078921305161</v>
      </c>
      <c r="DI402" s="77">
        <v>0</v>
      </c>
      <c r="DJ402" s="77">
        <v>8.4334385425984134E-5</v>
      </c>
      <c r="DL402" s="77">
        <v>0</v>
      </c>
      <c r="DM402" s="77">
        <v>6.8581632130062242E-2</v>
      </c>
      <c r="DN402" s="77">
        <v>6.8581632130062242E-2</v>
      </c>
      <c r="DO402" s="77">
        <v>0</v>
      </c>
      <c r="DP402" s="77">
        <v>6.8581632130062242E-2</v>
      </c>
      <c r="DQ402" s="77">
        <v>6.8581632130062242E-2</v>
      </c>
      <c r="DR402" s="77">
        <v>0</v>
      </c>
      <c r="DS402" s="77">
        <v>6.8581632130062242E-2</v>
      </c>
      <c r="DT402" s="77">
        <v>6.8581632130062242E-2</v>
      </c>
      <c r="DU402" s="77">
        <v>0</v>
      </c>
      <c r="DV402" s="77">
        <v>0</v>
      </c>
      <c r="DW402" s="77">
        <v>0</v>
      </c>
      <c r="GE402" s="77" t="s">
        <v>427</v>
      </c>
      <c r="GF402" s="77" t="s">
        <v>155</v>
      </c>
      <c r="GG402" s="77" t="s">
        <v>426</v>
      </c>
      <c r="GH402" s="77" t="s">
        <v>474</v>
      </c>
      <c r="GI402" s="77">
        <v>2024</v>
      </c>
      <c r="GJ402" s="77" t="s">
        <v>303</v>
      </c>
      <c r="GK402" s="77">
        <v>4.1186611014017598E-2</v>
      </c>
      <c r="GL402" s="77">
        <v>1086.8999220000001</v>
      </c>
      <c r="GM402" s="77">
        <v>2024</v>
      </c>
      <c r="GN402" s="77" t="s">
        <v>175</v>
      </c>
      <c r="GO402" s="77">
        <v>5.3000000000000005E-2</v>
      </c>
      <c r="GP402" s="77">
        <v>3</v>
      </c>
      <c r="GQ402" s="77">
        <v>0</v>
      </c>
      <c r="GR402" s="77" t="s">
        <v>423</v>
      </c>
      <c r="GS402" s="77">
        <v>0</v>
      </c>
      <c r="GT402" s="77">
        <v>0</v>
      </c>
      <c r="GU402" s="77">
        <v>0</v>
      </c>
      <c r="GV402" s="248">
        <v>0</v>
      </c>
      <c r="GW402" s="248">
        <v>5.5966209081309407E-2</v>
      </c>
      <c r="GX402" s="77">
        <v>2.3050584833610695E-3</v>
      </c>
      <c r="GY402" s="77">
        <v>5.5966209081309407E-2</v>
      </c>
      <c r="GZ402" s="77">
        <v>2.3050584833610695E-3</v>
      </c>
    </row>
    <row r="403" spans="98:208" x14ac:dyDescent="0.25">
      <c r="CT403" s="77" t="s">
        <v>155</v>
      </c>
      <c r="CU403" s="77" t="s">
        <v>431</v>
      </c>
      <c r="CV403" s="77" t="s">
        <v>453</v>
      </c>
      <c r="CW403" s="77">
        <v>2023</v>
      </c>
      <c r="CX403" s="77">
        <v>0</v>
      </c>
      <c r="CY403" s="77">
        <v>0</v>
      </c>
      <c r="CZ403" s="77">
        <v>0</v>
      </c>
      <c r="DA403" s="77">
        <v>0</v>
      </c>
      <c r="DB403" s="77">
        <v>14664.637556436641</v>
      </c>
      <c r="DC403" s="77">
        <v>233.23007680793941</v>
      </c>
      <c r="DD403" s="77">
        <v>8896.5159934286039</v>
      </c>
      <c r="DE403" s="77">
        <v>5534.8914862000984</v>
      </c>
      <c r="DF403" s="77">
        <v>0</v>
      </c>
      <c r="DG403" s="77">
        <v>843.2942060105438</v>
      </c>
      <c r="DH403" s="77">
        <v>843.2942060105438</v>
      </c>
      <c r="DI403" s="77">
        <v>843.2942060105438</v>
      </c>
      <c r="DJ403" s="77">
        <v>8.4334385425984134E-5</v>
      </c>
      <c r="DL403" s="77">
        <v>0</v>
      </c>
      <c r="DM403" s="77">
        <v>0</v>
      </c>
      <c r="DN403" s="77">
        <v>0</v>
      </c>
      <c r="DO403" s="77">
        <v>0</v>
      </c>
      <c r="DP403" s="77">
        <v>7.111869859719247E-2</v>
      </c>
      <c r="DQ403" s="77">
        <v>7.111869859719247E-2</v>
      </c>
      <c r="DR403" s="77">
        <v>0</v>
      </c>
      <c r="DS403" s="77">
        <v>7.111869859719247E-2</v>
      </c>
      <c r="DT403" s="77">
        <v>7.111869859719247E-2</v>
      </c>
      <c r="DU403" s="77">
        <v>0</v>
      </c>
      <c r="DV403" s="77">
        <v>7.111869859719247E-2</v>
      </c>
      <c r="DW403" s="77">
        <v>7.111869859719247E-2</v>
      </c>
      <c r="GE403" s="77" t="s">
        <v>422</v>
      </c>
      <c r="GF403" s="77" t="s">
        <v>155</v>
      </c>
      <c r="GG403" s="77" t="s">
        <v>426</v>
      </c>
      <c r="GH403" s="77" t="s">
        <v>474</v>
      </c>
      <c r="GI403" s="77">
        <v>2025</v>
      </c>
      <c r="GJ403" s="77" t="s">
        <v>305</v>
      </c>
      <c r="GK403" s="77">
        <v>3.7590224611390659E-2</v>
      </c>
      <c r="GL403" s="77">
        <v>1086.8999220000001</v>
      </c>
      <c r="GM403" s="77">
        <v>2025</v>
      </c>
      <c r="GN403" s="77" t="s">
        <v>175</v>
      </c>
      <c r="GO403" s="77">
        <v>0.13250000000000001</v>
      </c>
      <c r="GP403" s="77">
        <v>3</v>
      </c>
      <c r="GQ403" s="77">
        <v>0</v>
      </c>
      <c r="GR403" s="77" t="s">
        <v>423</v>
      </c>
      <c r="GS403" s="77">
        <v>0</v>
      </c>
      <c r="GT403" s="77">
        <v>0</v>
      </c>
      <c r="GU403" s="77">
        <v>0</v>
      </c>
      <c r="GV403" s="248">
        <v>0</v>
      </c>
      <c r="GW403" s="248">
        <v>0</v>
      </c>
      <c r="GX403" s="77">
        <v>0</v>
      </c>
      <c r="GY403" s="77">
        <v>0.1527377521613833</v>
      </c>
      <c r="GZ403" s="77">
        <v>5.7414464103853176E-3</v>
      </c>
    </row>
    <row r="404" spans="98:208" x14ac:dyDescent="0.25">
      <c r="CT404" s="77" t="s">
        <v>155</v>
      </c>
      <c r="CU404" s="77" t="s">
        <v>431</v>
      </c>
      <c r="CV404" s="77" t="s">
        <v>453</v>
      </c>
      <c r="CW404" s="77">
        <v>2024</v>
      </c>
      <c r="CX404" s="77">
        <v>0</v>
      </c>
      <c r="CY404" s="77">
        <v>0</v>
      </c>
      <c r="CZ404" s="77">
        <v>0</v>
      </c>
      <c r="DA404" s="77">
        <v>0</v>
      </c>
      <c r="DB404" s="77">
        <v>14664.637556436641</v>
      </c>
      <c r="DC404" s="77">
        <v>233.23007680793941</v>
      </c>
      <c r="DD404" s="77">
        <v>8896.5159934286039</v>
      </c>
      <c r="DE404" s="77">
        <v>5534.8914862000984</v>
      </c>
      <c r="DF404" s="77">
        <v>0</v>
      </c>
      <c r="DG404" s="77">
        <v>0</v>
      </c>
      <c r="DH404" s="77">
        <v>843.2942060105438</v>
      </c>
      <c r="DI404" s="77">
        <v>843.2942060105438</v>
      </c>
      <c r="DJ404" s="77">
        <v>8.4334385425984134E-5</v>
      </c>
      <c r="DL404" s="77">
        <v>0</v>
      </c>
      <c r="DM404" s="77">
        <v>0</v>
      </c>
      <c r="DN404" s="77">
        <v>0</v>
      </c>
      <c r="DO404" s="77">
        <v>0</v>
      </c>
      <c r="DP404" s="77">
        <v>0</v>
      </c>
      <c r="DQ404" s="77">
        <v>0</v>
      </c>
      <c r="DR404" s="77">
        <v>0</v>
      </c>
      <c r="DS404" s="77">
        <v>7.111869859719247E-2</v>
      </c>
      <c r="DT404" s="77">
        <v>7.111869859719247E-2</v>
      </c>
      <c r="DU404" s="77">
        <v>0</v>
      </c>
      <c r="DV404" s="77">
        <v>7.111869859719247E-2</v>
      </c>
      <c r="DW404" s="77">
        <v>7.111869859719247E-2</v>
      </c>
      <c r="GE404" s="77" t="s">
        <v>425</v>
      </c>
      <c r="GF404" s="77" t="s">
        <v>155</v>
      </c>
      <c r="GG404" s="77" t="s">
        <v>426</v>
      </c>
      <c r="GH404" s="77" t="s">
        <v>474</v>
      </c>
      <c r="GI404" s="77">
        <v>2025</v>
      </c>
      <c r="GJ404" s="77" t="s">
        <v>301</v>
      </c>
      <c r="GK404" s="77">
        <v>1.6314334115687351E-3</v>
      </c>
      <c r="GL404" s="77">
        <v>1086.8999220000001</v>
      </c>
      <c r="GM404" s="77">
        <v>2025</v>
      </c>
      <c r="GN404" s="77" t="s">
        <v>175</v>
      </c>
      <c r="GO404" s="77">
        <v>5.3000000000000005E-2</v>
      </c>
      <c r="GP404" s="77">
        <v>3</v>
      </c>
      <c r="GQ404" s="77">
        <v>0</v>
      </c>
      <c r="GR404" s="77" t="s">
        <v>423</v>
      </c>
      <c r="GS404" s="77">
        <v>0</v>
      </c>
      <c r="GT404" s="77">
        <v>0</v>
      </c>
      <c r="GU404" s="77">
        <v>0</v>
      </c>
      <c r="GV404" s="248">
        <v>0</v>
      </c>
      <c r="GW404" s="248">
        <v>0</v>
      </c>
      <c r="GX404" s="77">
        <v>0</v>
      </c>
      <c r="GY404" s="77">
        <v>5.5966209081309407E-2</v>
      </c>
      <c r="GZ404" s="77">
        <v>9.1305143414089734E-5</v>
      </c>
    </row>
    <row r="405" spans="98:208" x14ac:dyDescent="0.25">
      <c r="CT405" s="77" t="s">
        <v>155</v>
      </c>
      <c r="CU405" s="77" t="s">
        <v>431</v>
      </c>
      <c r="CV405" s="77" t="s">
        <v>453</v>
      </c>
      <c r="CW405" s="77">
        <v>2025</v>
      </c>
      <c r="CX405" s="77">
        <v>0</v>
      </c>
      <c r="CY405" s="77">
        <v>0</v>
      </c>
      <c r="CZ405" s="77">
        <v>0</v>
      </c>
      <c r="DA405" s="77">
        <v>0</v>
      </c>
      <c r="DB405" s="77">
        <v>14664.637556436641</v>
      </c>
      <c r="DC405" s="77">
        <v>233.23007680793941</v>
      </c>
      <c r="DD405" s="77">
        <v>8896.5159934286039</v>
      </c>
      <c r="DE405" s="77">
        <v>5534.8914862000984</v>
      </c>
      <c r="DF405" s="77">
        <v>0</v>
      </c>
      <c r="DG405" s="77">
        <v>0</v>
      </c>
      <c r="DH405" s="77">
        <v>0</v>
      </c>
      <c r="DI405" s="77">
        <v>843.2942060105438</v>
      </c>
      <c r="DJ405" s="77">
        <v>8.4334385425984134E-5</v>
      </c>
      <c r="DL405" s="77">
        <v>0</v>
      </c>
      <c r="DM405" s="77">
        <v>0</v>
      </c>
      <c r="DN405" s="77">
        <v>0</v>
      </c>
      <c r="DO405" s="77">
        <v>0</v>
      </c>
      <c r="DP405" s="77">
        <v>0</v>
      </c>
      <c r="DQ405" s="77">
        <v>0</v>
      </c>
      <c r="DR405" s="77">
        <v>0</v>
      </c>
      <c r="DS405" s="77">
        <v>0</v>
      </c>
      <c r="DT405" s="77">
        <v>0</v>
      </c>
      <c r="DU405" s="77">
        <v>0</v>
      </c>
      <c r="DV405" s="77">
        <v>7.111869859719247E-2</v>
      </c>
      <c r="DW405" s="77">
        <v>7.111869859719247E-2</v>
      </c>
      <c r="GE405" s="77" t="s">
        <v>427</v>
      </c>
      <c r="GF405" s="77" t="s">
        <v>155</v>
      </c>
      <c r="GG405" s="77" t="s">
        <v>426</v>
      </c>
      <c r="GH405" s="77" t="s">
        <v>474</v>
      </c>
      <c r="GI405" s="77">
        <v>2025</v>
      </c>
      <c r="GJ405" s="77" t="s">
        <v>303</v>
      </c>
      <c r="GK405" s="77">
        <v>4.1186611014017598E-2</v>
      </c>
      <c r="GL405" s="77">
        <v>1086.8999220000001</v>
      </c>
      <c r="GM405" s="77">
        <v>2025</v>
      </c>
      <c r="GN405" s="77" t="s">
        <v>175</v>
      </c>
      <c r="GO405" s="77">
        <v>5.3000000000000005E-2</v>
      </c>
      <c r="GP405" s="77">
        <v>3</v>
      </c>
      <c r="GQ405" s="77">
        <v>0</v>
      </c>
      <c r="GR405" s="77" t="s">
        <v>423</v>
      </c>
      <c r="GS405" s="77">
        <v>0</v>
      </c>
      <c r="GT405" s="77">
        <v>0</v>
      </c>
      <c r="GU405" s="77">
        <v>0</v>
      </c>
      <c r="GV405" s="248">
        <v>0</v>
      </c>
      <c r="GW405" s="248">
        <v>0</v>
      </c>
      <c r="GX405" s="77">
        <v>0</v>
      </c>
      <c r="GY405" s="77">
        <v>5.5966209081309407E-2</v>
      </c>
      <c r="GZ405" s="77">
        <v>2.3050584833610695E-3</v>
      </c>
    </row>
    <row r="406" spans="98:208" x14ac:dyDescent="0.25">
      <c r="CT406" s="77" t="s">
        <v>155</v>
      </c>
      <c r="CU406" s="77" t="s">
        <v>431</v>
      </c>
      <c r="CV406" s="77" t="s">
        <v>460</v>
      </c>
      <c r="CW406" s="77">
        <v>2020</v>
      </c>
      <c r="CX406" s="77">
        <v>0</v>
      </c>
      <c r="CY406" s="77">
        <v>0</v>
      </c>
      <c r="CZ406" s="77">
        <v>0</v>
      </c>
      <c r="DA406" s="77">
        <v>0</v>
      </c>
      <c r="DB406" s="77">
        <v>8807.9522308758187</v>
      </c>
      <c r="DC406" s="77">
        <v>222.2294216278317</v>
      </c>
      <c r="DD406" s="77">
        <v>8585.7228092479891</v>
      </c>
      <c r="DE406" s="77">
        <v>0</v>
      </c>
      <c r="DF406" s="77">
        <v>514.45318018009948</v>
      </c>
      <c r="DG406" s="77">
        <v>0</v>
      </c>
      <c r="DH406" s="77">
        <v>0</v>
      </c>
      <c r="DI406" s="77">
        <v>0</v>
      </c>
      <c r="DJ406" s="77">
        <v>1.215323780657606E-5</v>
      </c>
      <c r="DL406" s="77">
        <v>0</v>
      </c>
      <c r="DM406" s="77">
        <v>6.2522718390780711E-3</v>
      </c>
      <c r="DN406" s="77">
        <v>6.2522718390780711E-3</v>
      </c>
      <c r="DO406" s="77">
        <v>0</v>
      </c>
      <c r="DP406" s="77">
        <v>0</v>
      </c>
      <c r="DQ406" s="77">
        <v>0</v>
      </c>
      <c r="DR406" s="77">
        <v>0</v>
      </c>
      <c r="DS406" s="77">
        <v>0</v>
      </c>
      <c r="DT406" s="77">
        <v>0</v>
      </c>
      <c r="DU406" s="77">
        <v>0</v>
      </c>
      <c r="DV406" s="77">
        <v>0</v>
      </c>
      <c r="DW406" s="77">
        <v>0</v>
      </c>
      <c r="GE406" s="77" t="s">
        <v>422</v>
      </c>
      <c r="GF406" s="77" t="s">
        <v>155</v>
      </c>
      <c r="GG406" s="77" t="s">
        <v>426</v>
      </c>
      <c r="GH406" s="77" t="s">
        <v>481</v>
      </c>
      <c r="GI406" s="77">
        <v>2021</v>
      </c>
      <c r="GJ406" s="77" t="s">
        <v>305</v>
      </c>
      <c r="GK406" s="77">
        <v>409.22373582044048</v>
      </c>
      <c r="GL406" s="77">
        <v>1086.8999220000001</v>
      </c>
      <c r="GM406" s="77">
        <v>2021</v>
      </c>
      <c r="GN406" s="77" t="s">
        <v>175</v>
      </c>
      <c r="GO406" s="77">
        <v>0.13250000000000001</v>
      </c>
      <c r="GP406" s="77">
        <v>3</v>
      </c>
      <c r="GQ406" s="77">
        <v>0</v>
      </c>
      <c r="GR406" s="77" t="s">
        <v>423</v>
      </c>
      <c r="GS406" s="77">
        <v>0.1527377521613833</v>
      </c>
      <c r="GT406" s="77">
        <v>62.50391354029783</v>
      </c>
      <c r="GU406" s="77">
        <v>0.1527377521613833</v>
      </c>
      <c r="GV406" s="248">
        <v>62.50391354029783</v>
      </c>
      <c r="GW406" s="248">
        <v>0</v>
      </c>
      <c r="GX406" s="77">
        <v>0</v>
      </c>
      <c r="GY406" s="77">
        <v>0</v>
      </c>
      <c r="GZ406" s="77">
        <v>0</v>
      </c>
    </row>
    <row r="407" spans="98:208" x14ac:dyDescent="0.25">
      <c r="CT407" s="77" t="s">
        <v>155</v>
      </c>
      <c r="CU407" s="77" t="s">
        <v>431</v>
      </c>
      <c r="CV407" s="77" t="s">
        <v>460</v>
      </c>
      <c r="CW407" s="77">
        <v>2021</v>
      </c>
      <c r="CX407" s="77">
        <v>0</v>
      </c>
      <c r="CY407" s="77">
        <v>0</v>
      </c>
      <c r="CZ407" s="77">
        <v>0</v>
      </c>
      <c r="DA407" s="77">
        <v>0</v>
      </c>
      <c r="DB407" s="77">
        <v>8807.9522308758187</v>
      </c>
      <c r="DC407" s="77">
        <v>222.2294216278317</v>
      </c>
      <c r="DD407" s="77">
        <v>8585.7228092479891</v>
      </c>
      <c r="DE407" s="77">
        <v>0</v>
      </c>
      <c r="DF407" s="77">
        <v>514.45318018009948</v>
      </c>
      <c r="DG407" s="77">
        <v>514.45318018009948</v>
      </c>
      <c r="DH407" s="77">
        <v>0</v>
      </c>
      <c r="DI407" s="77">
        <v>0</v>
      </c>
      <c r="DJ407" s="77">
        <v>1.215323780657606E-5</v>
      </c>
      <c r="DL407" s="77">
        <v>0</v>
      </c>
      <c r="DM407" s="77">
        <v>6.2522718390780711E-3</v>
      </c>
      <c r="DN407" s="77">
        <v>6.2522718390780711E-3</v>
      </c>
      <c r="DO407" s="77">
        <v>0</v>
      </c>
      <c r="DP407" s="77">
        <v>6.2522718390780711E-3</v>
      </c>
      <c r="DQ407" s="77">
        <v>6.2522718390780711E-3</v>
      </c>
      <c r="DR407" s="77">
        <v>0</v>
      </c>
      <c r="DS407" s="77">
        <v>0</v>
      </c>
      <c r="DT407" s="77">
        <v>0</v>
      </c>
      <c r="DU407" s="77">
        <v>0</v>
      </c>
      <c r="DV407" s="77">
        <v>0</v>
      </c>
      <c r="DW407" s="77">
        <v>0</v>
      </c>
      <c r="GE407" s="77" t="s">
        <v>425</v>
      </c>
      <c r="GF407" s="77" t="s">
        <v>155</v>
      </c>
      <c r="GG407" s="77" t="s">
        <v>426</v>
      </c>
      <c r="GH407" s="77" t="s">
        <v>481</v>
      </c>
      <c r="GI407" s="77">
        <v>2021</v>
      </c>
      <c r="GJ407" s="77" t="s">
        <v>301</v>
      </c>
      <c r="GK407" s="77">
        <v>13469.08781237863</v>
      </c>
      <c r="GL407" s="77">
        <v>1086.8999220000001</v>
      </c>
      <c r="GM407" s="77">
        <v>2021</v>
      </c>
      <c r="GN407" s="77" t="s">
        <v>175</v>
      </c>
      <c r="GO407" s="77">
        <v>5.3000000000000005E-2</v>
      </c>
      <c r="GP407" s="77">
        <v>3</v>
      </c>
      <c r="GQ407" s="77">
        <v>0</v>
      </c>
      <c r="GR407" s="77" t="s">
        <v>423</v>
      </c>
      <c r="GS407" s="77">
        <v>5.5966209081309407E-2</v>
      </c>
      <c r="GT407" s="77">
        <v>753.81378464209877</v>
      </c>
      <c r="GU407" s="77">
        <v>5.5966209081309407E-2</v>
      </c>
      <c r="GV407" s="248">
        <v>753.81378464209877</v>
      </c>
      <c r="GW407" s="248">
        <v>0</v>
      </c>
      <c r="GX407" s="77">
        <v>0</v>
      </c>
      <c r="GY407" s="77">
        <v>0</v>
      </c>
      <c r="GZ407" s="77">
        <v>0</v>
      </c>
    </row>
    <row r="408" spans="98:208" x14ac:dyDescent="0.25">
      <c r="CT408" s="77" t="s">
        <v>155</v>
      </c>
      <c r="CU408" s="77" t="s">
        <v>431</v>
      </c>
      <c r="CV408" s="77" t="s">
        <v>460</v>
      </c>
      <c r="CW408" s="77">
        <v>2022</v>
      </c>
      <c r="CX408" s="77">
        <v>0</v>
      </c>
      <c r="CY408" s="77">
        <v>0</v>
      </c>
      <c r="CZ408" s="77">
        <v>0</v>
      </c>
      <c r="DA408" s="77">
        <v>0</v>
      </c>
      <c r="DB408" s="77">
        <v>8807.9522308758187</v>
      </c>
      <c r="DC408" s="77">
        <v>222.2294216278317</v>
      </c>
      <c r="DD408" s="77">
        <v>8585.7228092479891</v>
      </c>
      <c r="DE408" s="77">
        <v>0</v>
      </c>
      <c r="DF408" s="77">
        <v>514.45318018009948</v>
      </c>
      <c r="DG408" s="77">
        <v>514.45318018009948</v>
      </c>
      <c r="DH408" s="77">
        <v>514.45318018009948</v>
      </c>
      <c r="DI408" s="77">
        <v>0</v>
      </c>
      <c r="DJ408" s="77">
        <v>1.215323780657606E-5</v>
      </c>
      <c r="DL408" s="77">
        <v>0</v>
      </c>
      <c r="DM408" s="77">
        <v>6.2522718390780711E-3</v>
      </c>
      <c r="DN408" s="77">
        <v>6.2522718390780711E-3</v>
      </c>
      <c r="DO408" s="77">
        <v>0</v>
      </c>
      <c r="DP408" s="77">
        <v>6.2522718390780711E-3</v>
      </c>
      <c r="DQ408" s="77">
        <v>6.2522718390780711E-3</v>
      </c>
      <c r="DR408" s="77">
        <v>0</v>
      </c>
      <c r="DS408" s="77">
        <v>6.2522718390780711E-3</v>
      </c>
      <c r="DT408" s="77">
        <v>6.2522718390780711E-3</v>
      </c>
      <c r="DU408" s="77">
        <v>0</v>
      </c>
      <c r="DV408" s="77">
        <v>0</v>
      </c>
      <c r="DW408" s="77">
        <v>0</v>
      </c>
      <c r="GE408" s="77" t="s">
        <v>427</v>
      </c>
      <c r="GF408" s="77" t="s">
        <v>155</v>
      </c>
      <c r="GG408" s="77" t="s">
        <v>426</v>
      </c>
      <c r="GH408" s="77" t="s">
        <v>481</v>
      </c>
      <c r="GI408" s="77">
        <v>2021</v>
      </c>
      <c r="GJ408" s="77" t="s">
        <v>303</v>
      </c>
      <c r="GK408" s="77">
        <v>7205.531276025059</v>
      </c>
      <c r="GL408" s="77">
        <v>1086.8999220000001</v>
      </c>
      <c r="GM408" s="77">
        <v>2021</v>
      </c>
      <c r="GN408" s="77" t="s">
        <v>175</v>
      </c>
      <c r="GO408" s="77">
        <v>5.3000000000000005E-2</v>
      </c>
      <c r="GP408" s="77">
        <v>3</v>
      </c>
      <c r="GQ408" s="77">
        <v>0</v>
      </c>
      <c r="GR408" s="77" t="s">
        <v>423</v>
      </c>
      <c r="GS408" s="77">
        <v>5.5966209081309407E-2</v>
      </c>
      <c r="GT408" s="77">
        <v>403.2662699359326</v>
      </c>
      <c r="GU408" s="77">
        <v>5.5966209081309407E-2</v>
      </c>
      <c r="GV408" s="248">
        <v>403.2662699359326</v>
      </c>
      <c r="GW408" s="248">
        <v>0</v>
      </c>
      <c r="GX408" s="77">
        <v>0</v>
      </c>
      <c r="GY408" s="77">
        <v>0</v>
      </c>
      <c r="GZ408" s="77">
        <v>0</v>
      </c>
    </row>
    <row r="409" spans="98:208" x14ac:dyDescent="0.25">
      <c r="CT409" s="77" t="s">
        <v>155</v>
      </c>
      <c r="CU409" s="77" t="s">
        <v>431</v>
      </c>
      <c r="CV409" s="77" t="s">
        <v>460</v>
      </c>
      <c r="CW409" s="77">
        <v>2023</v>
      </c>
      <c r="CX409" s="77">
        <v>0</v>
      </c>
      <c r="CY409" s="77">
        <v>0</v>
      </c>
      <c r="CZ409" s="77">
        <v>0</v>
      </c>
      <c r="DA409" s="77">
        <v>0</v>
      </c>
      <c r="DB409" s="77">
        <v>9129.7460702365788</v>
      </c>
      <c r="DC409" s="77">
        <v>233.23007680794029</v>
      </c>
      <c r="DD409" s="77">
        <v>8896.5159934286385</v>
      </c>
      <c r="DE409" s="77">
        <v>0</v>
      </c>
      <c r="DF409" s="77">
        <v>0</v>
      </c>
      <c r="DG409" s="77">
        <v>533.52731185151185</v>
      </c>
      <c r="DH409" s="77">
        <v>533.52731185151185</v>
      </c>
      <c r="DI409" s="77">
        <v>533.52731185151185</v>
      </c>
      <c r="DJ409" s="77">
        <v>1.215323780657606E-5</v>
      </c>
      <c r="DL409" s="77">
        <v>0</v>
      </c>
      <c r="DM409" s="77">
        <v>0</v>
      </c>
      <c r="DN409" s="77">
        <v>0</v>
      </c>
      <c r="DO409" s="77">
        <v>0</v>
      </c>
      <c r="DP409" s="77">
        <v>6.4840842972346893E-3</v>
      </c>
      <c r="DQ409" s="77">
        <v>6.4840842972346893E-3</v>
      </c>
      <c r="DR409" s="77">
        <v>0</v>
      </c>
      <c r="DS409" s="77">
        <v>6.4840842972346893E-3</v>
      </c>
      <c r="DT409" s="77">
        <v>6.4840842972346893E-3</v>
      </c>
      <c r="DU409" s="77">
        <v>0</v>
      </c>
      <c r="DV409" s="77">
        <v>6.4840842972346893E-3</v>
      </c>
      <c r="DW409" s="77">
        <v>6.4840842972346893E-3</v>
      </c>
      <c r="GE409" s="77" t="s">
        <v>422</v>
      </c>
      <c r="GF409" s="77" t="s">
        <v>155</v>
      </c>
      <c r="GG409" s="77" t="s">
        <v>426</v>
      </c>
      <c r="GH409" s="77" t="s">
        <v>481</v>
      </c>
      <c r="GI409" s="77">
        <v>2022</v>
      </c>
      <c r="GJ409" s="77" t="s">
        <v>305</v>
      </c>
      <c r="GK409" s="77">
        <v>409.22373582044048</v>
      </c>
      <c r="GL409" s="77">
        <v>1086.8999220000001</v>
      </c>
      <c r="GM409" s="77">
        <v>2022</v>
      </c>
      <c r="GN409" s="77" t="s">
        <v>175</v>
      </c>
      <c r="GO409" s="77">
        <v>0.13250000000000001</v>
      </c>
      <c r="GP409" s="77">
        <v>3</v>
      </c>
      <c r="GQ409" s="77">
        <v>0</v>
      </c>
      <c r="GR409" s="77" t="s">
        <v>423</v>
      </c>
      <c r="GS409" s="77">
        <v>0.1527377521613833</v>
      </c>
      <c r="GT409" s="77">
        <v>62.50391354029783</v>
      </c>
      <c r="GU409" s="77">
        <v>0.1527377521613833</v>
      </c>
      <c r="GV409" s="248">
        <v>62.50391354029783</v>
      </c>
      <c r="GW409" s="248">
        <v>0.1527377521613833</v>
      </c>
      <c r="GX409" s="77">
        <v>62.50391354029783</v>
      </c>
      <c r="GY409" s="77">
        <v>0</v>
      </c>
      <c r="GZ409" s="77">
        <v>0</v>
      </c>
    </row>
    <row r="410" spans="98:208" x14ac:dyDescent="0.25">
      <c r="CT410" s="77" t="s">
        <v>155</v>
      </c>
      <c r="CU410" s="77" t="s">
        <v>431</v>
      </c>
      <c r="CV410" s="77" t="s">
        <v>460</v>
      </c>
      <c r="CW410" s="77">
        <v>2024</v>
      </c>
      <c r="CX410" s="77">
        <v>0</v>
      </c>
      <c r="CY410" s="77">
        <v>0</v>
      </c>
      <c r="CZ410" s="77">
        <v>0</v>
      </c>
      <c r="DA410" s="77">
        <v>0</v>
      </c>
      <c r="DB410" s="77">
        <v>9129.7460702365788</v>
      </c>
      <c r="DC410" s="77">
        <v>233.23007680794029</v>
      </c>
      <c r="DD410" s="77">
        <v>8896.5159934286385</v>
      </c>
      <c r="DE410" s="77">
        <v>0</v>
      </c>
      <c r="DF410" s="77">
        <v>0</v>
      </c>
      <c r="DG410" s="77">
        <v>0</v>
      </c>
      <c r="DH410" s="77">
        <v>533.52731185151185</v>
      </c>
      <c r="DI410" s="77">
        <v>533.52731185151185</v>
      </c>
      <c r="DJ410" s="77">
        <v>1.215323780657606E-5</v>
      </c>
      <c r="DL410" s="77">
        <v>0</v>
      </c>
      <c r="DM410" s="77">
        <v>0</v>
      </c>
      <c r="DN410" s="77">
        <v>0</v>
      </c>
      <c r="DO410" s="77">
        <v>0</v>
      </c>
      <c r="DP410" s="77">
        <v>0</v>
      </c>
      <c r="DQ410" s="77">
        <v>0</v>
      </c>
      <c r="DR410" s="77">
        <v>0</v>
      </c>
      <c r="DS410" s="77">
        <v>6.4840842972346893E-3</v>
      </c>
      <c r="DT410" s="77">
        <v>6.4840842972346893E-3</v>
      </c>
      <c r="DU410" s="77">
        <v>0</v>
      </c>
      <c r="DV410" s="77">
        <v>6.4840842972346893E-3</v>
      </c>
      <c r="DW410" s="77">
        <v>6.4840842972346893E-3</v>
      </c>
      <c r="GE410" s="77" t="s">
        <v>425</v>
      </c>
      <c r="GF410" s="77" t="s">
        <v>155</v>
      </c>
      <c r="GG410" s="77" t="s">
        <v>426</v>
      </c>
      <c r="GH410" s="77" t="s">
        <v>481</v>
      </c>
      <c r="GI410" s="77">
        <v>2022</v>
      </c>
      <c r="GJ410" s="77" t="s">
        <v>301</v>
      </c>
      <c r="GK410" s="77">
        <v>13469.08781237863</v>
      </c>
      <c r="GL410" s="77">
        <v>1086.8999220000001</v>
      </c>
      <c r="GM410" s="77">
        <v>2022</v>
      </c>
      <c r="GN410" s="77" t="s">
        <v>175</v>
      </c>
      <c r="GO410" s="77">
        <v>5.3000000000000005E-2</v>
      </c>
      <c r="GP410" s="77">
        <v>3</v>
      </c>
      <c r="GQ410" s="77">
        <v>0</v>
      </c>
      <c r="GR410" s="77" t="s">
        <v>423</v>
      </c>
      <c r="GS410" s="77">
        <v>5.5966209081309407E-2</v>
      </c>
      <c r="GT410" s="77">
        <v>753.81378464209877</v>
      </c>
      <c r="GU410" s="77">
        <v>5.5966209081309407E-2</v>
      </c>
      <c r="GV410" s="248">
        <v>753.81378464209877</v>
      </c>
      <c r="GW410" s="248">
        <v>5.5966209081309407E-2</v>
      </c>
      <c r="GX410" s="77">
        <v>753.81378464209877</v>
      </c>
      <c r="GY410" s="77">
        <v>0</v>
      </c>
      <c r="GZ410" s="77">
        <v>0</v>
      </c>
    </row>
    <row r="411" spans="98:208" x14ac:dyDescent="0.25">
      <c r="CT411" s="77" t="s">
        <v>155</v>
      </c>
      <c r="CU411" s="77" t="s">
        <v>431</v>
      </c>
      <c r="CV411" s="77" t="s">
        <v>460</v>
      </c>
      <c r="CW411" s="77">
        <v>2025</v>
      </c>
      <c r="CX411" s="77">
        <v>0</v>
      </c>
      <c r="CY411" s="77">
        <v>0</v>
      </c>
      <c r="CZ411" s="77">
        <v>0</v>
      </c>
      <c r="DA411" s="77">
        <v>0</v>
      </c>
      <c r="DB411" s="77">
        <v>9129.7460702365788</v>
      </c>
      <c r="DC411" s="77">
        <v>233.23007680794029</v>
      </c>
      <c r="DD411" s="77">
        <v>8896.5159934286385</v>
      </c>
      <c r="DE411" s="77">
        <v>0</v>
      </c>
      <c r="DF411" s="77">
        <v>0</v>
      </c>
      <c r="DG411" s="77">
        <v>0</v>
      </c>
      <c r="DH411" s="77">
        <v>0</v>
      </c>
      <c r="DI411" s="77">
        <v>533.52731185151185</v>
      </c>
      <c r="DJ411" s="77">
        <v>1.215323780657606E-5</v>
      </c>
      <c r="DL411" s="77">
        <v>0</v>
      </c>
      <c r="DM411" s="77">
        <v>0</v>
      </c>
      <c r="DN411" s="77">
        <v>0</v>
      </c>
      <c r="DO411" s="77">
        <v>0</v>
      </c>
      <c r="DP411" s="77">
        <v>0</v>
      </c>
      <c r="DQ411" s="77">
        <v>0</v>
      </c>
      <c r="DR411" s="77">
        <v>0</v>
      </c>
      <c r="DS411" s="77">
        <v>0</v>
      </c>
      <c r="DT411" s="77">
        <v>0</v>
      </c>
      <c r="DU411" s="77">
        <v>0</v>
      </c>
      <c r="DV411" s="77">
        <v>6.4840842972346893E-3</v>
      </c>
      <c r="DW411" s="77">
        <v>6.4840842972346893E-3</v>
      </c>
      <c r="GE411" s="77" t="s">
        <v>427</v>
      </c>
      <c r="GF411" s="77" t="s">
        <v>155</v>
      </c>
      <c r="GG411" s="77" t="s">
        <v>426</v>
      </c>
      <c r="GH411" s="77" t="s">
        <v>481</v>
      </c>
      <c r="GI411" s="77">
        <v>2022</v>
      </c>
      <c r="GJ411" s="77" t="s">
        <v>303</v>
      </c>
      <c r="GK411" s="77">
        <v>7205.531276025059</v>
      </c>
      <c r="GL411" s="77">
        <v>1086.8999220000001</v>
      </c>
      <c r="GM411" s="77">
        <v>2022</v>
      </c>
      <c r="GN411" s="77" t="s">
        <v>175</v>
      </c>
      <c r="GO411" s="77">
        <v>5.3000000000000005E-2</v>
      </c>
      <c r="GP411" s="77">
        <v>3</v>
      </c>
      <c r="GQ411" s="77">
        <v>0</v>
      </c>
      <c r="GR411" s="77" t="s">
        <v>423</v>
      </c>
      <c r="GS411" s="77">
        <v>5.5966209081309407E-2</v>
      </c>
      <c r="GT411" s="77">
        <v>403.2662699359326</v>
      </c>
      <c r="GU411" s="77">
        <v>5.5966209081309407E-2</v>
      </c>
      <c r="GV411" s="248">
        <v>403.2662699359326</v>
      </c>
      <c r="GW411" s="248">
        <v>5.5966209081309407E-2</v>
      </c>
      <c r="GX411" s="77">
        <v>403.2662699359326</v>
      </c>
      <c r="GY411" s="77">
        <v>0</v>
      </c>
      <c r="GZ411" s="77">
        <v>0</v>
      </c>
    </row>
    <row r="412" spans="98:208" x14ac:dyDescent="0.25">
      <c r="CT412" s="77" t="s">
        <v>155</v>
      </c>
      <c r="CU412" s="77" t="s">
        <v>431</v>
      </c>
      <c r="CV412" s="77" t="s">
        <v>467</v>
      </c>
      <c r="CW412" s="77">
        <v>2020</v>
      </c>
      <c r="CX412" s="77">
        <v>0</v>
      </c>
      <c r="CY412" s="77">
        <v>0</v>
      </c>
      <c r="CZ412" s="77">
        <v>0</v>
      </c>
      <c r="DA412" s="77">
        <v>0</v>
      </c>
      <c r="DB412" s="77">
        <v>5.2405583313015347</v>
      </c>
      <c r="DC412" s="77">
        <v>0.69641821681223026</v>
      </c>
      <c r="DD412" s="77">
        <v>2.9419641522810158</v>
      </c>
      <c r="DE412" s="77">
        <v>1.602175962208289</v>
      </c>
      <c r="DF412" s="77">
        <v>0.3606876487424126</v>
      </c>
      <c r="DG412" s="77">
        <v>0</v>
      </c>
      <c r="DH412" s="77">
        <v>0</v>
      </c>
      <c r="DI412" s="77">
        <v>0</v>
      </c>
      <c r="DJ412" s="77">
        <v>5.9070325487257462E-5</v>
      </c>
      <c r="DL412" s="77">
        <v>0</v>
      </c>
      <c r="DM412" s="77">
        <v>2.1305936810447901E-5</v>
      </c>
      <c r="DN412" s="77">
        <v>2.1305936810447901E-5</v>
      </c>
      <c r="DO412" s="77">
        <v>0</v>
      </c>
      <c r="DP412" s="77">
        <v>0</v>
      </c>
      <c r="DQ412" s="77">
        <v>0</v>
      </c>
      <c r="DR412" s="77">
        <v>0</v>
      </c>
      <c r="DS412" s="77">
        <v>0</v>
      </c>
      <c r="DT412" s="77">
        <v>0</v>
      </c>
      <c r="DU412" s="77">
        <v>0</v>
      </c>
      <c r="DV412" s="77">
        <v>0</v>
      </c>
      <c r="DW412" s="77">
        <v>0</v>
      </c>
      <c r="GE412" s="77" t="s">
        <v>422</v>
      </c>
      <c r="GF412" s="77" t="s">
        <v>155</v>
      </c>
      <c r="GG412" s="77" t="s">
        <v>426</v>
      </c>
      <c r="GH412" s="77" t="s">
        <v>481</v>
      </c>
      <c r="GI412" s="77">
        <v>2023</v>
      </c>
      <c r="GJ412" s="77" t="s">
        <v>305</v>
      </c>
      <c r="GK412" s="77">
        <v>428.60232122030823</v>
      </c>
      <c r="GL412" s="77">
        <v>1086.8999220000001</v>
      </c>
      <c r="GM412" s="77">
        <v>2023</v>
      </c>
      <c r="GN412" s="77" t="s">
        <v>175</v>
      </c>
      <c r="GO412" s="77">
        <v>0.13250000000000001</v>
      </c>
      <c r="GP412" s="77">
        <v>3</v>
      </c>
      <c r="GQ412" s="77">
        <v>0</v>
      </c>
      <c r="GR412" s="77" t="s">
        <v>423</v>
      </c>
      <c r="GS412" s="77">
        <v>0</v>
      </c>
      <c r="GT412" s="77">
        <v>0</v>
      </c>
      <c r="GU412" s="77">
        <v>0.1527377521613833</v>
      </c>
      <c r="GV412" s="248">
        <v>65.463755114341026</v>
      </c>
      <c r="GW412" s="248">
        <v>0.1527377521613833</v>
      </c>
      <c r="GX412" s="77">
        <v>65.463755114341026</v>
      </c>
      <c r="GY412" s="77">
        <v>0.1527377521613833</v>
      </c>
      <c r="GZ412" s="77">
        <v>65.463755114341026</v>
      </c>
    </row>
    <row r="413" spans="98:208" x14ac:dyDescent="0.25">
      <c r="CT413" s="77" t="s">
        <v>155</v>
      </c>
      <c r="CU413" s="77" t="s">
        <v>431</v>
      </c>
      <c r="CV413" s="77" t="s">
        <v>467</v>
      </c>
      <c r="CW413" s="77">
        <v>2021</v>
      </c>
      <c r="CX413" s="77">
        <v>0</v>
      </c>
      <c r="CY413" s="77">
        <v>0</v>
      </c>
      <c r="CZ413" s="77">
        <v>0</v>
      </c>
      <c r="DA413" s="77">
        <v>0</v>
      </c>
      <c r="DB413" s="77">
        <v>5.2405583313015347</v>
      </c>
      <c r="DC413" s="77">
        <v>0.69641821681223026</v>
      </c>
      <c r="DD413" s="77">
        <v>2.9419641522810158</v>
      </c>
      <c r="DE413" s="77">
        <v>1.602175962208289</v>
      </c>
      <c r="DF413" s="77">
        <v>0.3606876487424126</v>
      </c>
      <c r="DG413" s="77">
        <v>0.3606876487424126</v>
      </c>
      <c r="DH413" s="77">
        <v>0</v>
      </c>
      <c r="DI413" s="77">
        <v>0</v>
      </c>
      <c r="DJ413" s="77">
        <v>5.9070325487257462E-5</v>
      </c>
      <c r="DL413" s="77">
        <v>0</v>
      </c>
      <c r="DM413" s="77">
        <v>2.1305936810447901E-5</v>
      </c>
      <c r="DN413" s="77">
        <v>2.1305936810447901E-5</v>
      </c>
      <c r="DO413" s="77">
        <v>0</v>
      </c>
      <c r="DP413" s="77">
        <v>2.1305936810447901E-5</v>
      </c>
      <c r="DQ413" s="77">
        <v>2.1305936810447901E-5</v>
      </c>
      <c r="DR413" s="77">
        <v>0</v>
      </c>
      <c r="DS413" s="77">
        <v>0</v>
      </c>
      <c r="DT413" s="77">
        <v>0</v>
      </c>
      <c r="DU413" s="77">
        <v>0</v>
      </c>
      <c r="DV413" s="77">
        <v>0</v>
      </c>
      <c r="DW413" s="77">
        <v>0</v>
      </c>
      <c r="GE413" s="77" t="s">
        <v>425</v>
      </c>
      <c r="GF413" s="77" t="s">
        <v>155</v>
      </c>
      <c r="GG413" s="77" t="s">
        <v>426</v>
      </c>
      <c r="GH413" s="77" t="s">
        <v>481</v>
      </c>
      <c r="GI413" s="77">
        <v>2023</v>
      </c>
      <c r="GJ413" s="77" t="s">
        <v>301</v>
      </c>
      <c r="GK413" s="77">
        <v>13939.56097345749</v>
      </c>
      <c r="GL413" s="77">
        <v>1086.8999220000001</v>
      </c>
      <c r="GM413" s="77">
        <v>2023</v>
      </c>
      <c r="GN413" s="77" t="s">
        <v>175</v>
      </c>
      <c r="GO413" s="77">
        <v>5.3000000000000005E-2</v>
      </c>
      <c r="GP413" s="77">
        <v>3</v>
      </c>
      <c r="GQ413" s="77">
        <v>0</v>
      </c>
      <c r="GR413" s="77" t="s">
        <v>423</v>
      </c>
      <c r="GS413" s="77">
        <v>0</v>
      </c>
      <c r="GT413" s="77">
        <v>0</v>
      </c>
      <c r="GU413" s="77">
        <v>5.5966209081309407E-2</v>
      </c>
      <c r="GV413" s="248">
        <v>780.1443839421828</v>
      </c>
      <c r="GW413" s="248">
        <v>5.5966209081309407E-2</v>
      </c>
      <c r="GX413" s="77">
        <v>780.1443839421828</v>
      </c>
      <c r="GY413" s="77">
        <v>5.5966209081309407E-2</v>
      </c>
      <c r="GZ413" s="77">
        <v>780.1443839421828</v>
      </c>
    </row>
    <row r="414" spans="98:208" x14ac:dyDescent="0.25">
      <c r="CT414" s="77" t="s">
        <v>155</v>
      </c>
      <c r="CU414" s="77" t="s">
        <v>431</v>
      </c>
      <c r="CV414" s="77" t="s">
        <v>467</v>
      </c>
      <c r="CW414" s="77">
        <v>2022</v>
      </c>
      <c r="CX414" s="77">
        <v>0</v>
      </c>
      <c r="CY414" s="77">
        <v>0</v>
      </c>
      <c r="CZ414" s="77">
        <v>0</v>
      </c>
      <c r="DA414" s="77">
        <v>0</v>
      </c>
      <c r="DB414" s="77">
        <v>5.2405583313015347</v>
      </c>
      <c r="DC414" s="77">
        <v>0.69641821681223026</v>
      </c>
      <c r="DD414" s="77">
        <v>2.9419641522810158</v>
      </c>
      <c r="DE414" s="77">
        <v>1.602175962208289</v>
      </c>
      <c r="DF414" s="77">
        <v>0.3606876487424126</v>
      </c>
      <c r="DG414" s="77">
        <v>0.3606876487424126</v>
      </c>
      <c r="DH414" s="77">
        <v>0.3606876487424126</v>
      </c>
      <c r="DI414" s="77">
        <v>0</v>
      </c>
      <c r="DJ414" s="77">
        <v>5.9070325487257462E-5</v>
      </c>
      <c r="DL414" s="77">
        <v>0</v>
      </c>
      <c r="DM414" s="77">
        <v>2.1305936810447901E-5</v>
      </c>
      <c r="DN414" s="77">
        <v>2.1305936810447901E-5</v>
      </c>
      <c r="DO414" s="77">
        <v>0</v>
      </c>
      <c r="DP414" s="77">
        <v>2.1305936810447901E-5</v>
      </c>
      <c r="DQ414" s="77">
        <v>2.1305936810447901E-5</v>
      </c>
      <c r="DR414" s="77">
        <v>0</v>
      </c>
      <c r="DS414" s="77">
        <v>2.1305936810447901E-5</v>
      </c>
      <c r="DT414" s="77">
        <v>2.1305936810447901E-5</v>
      </c>
      <c r="DU414" s="77">
        <v>0</v>
      </c>
      <c r="DV414" s="77">
        <v>0</v>
      </c>
      <c r="DW414" s="77">
        <v>0</v>
      </c>
      <c r="GE414" s="77" t="s">
        <v>427</v>
      </c>
      <c r="GF414" s="77" t="s">
        <v>155</v>
      </c>
      <c r="GG414" s="77" t="s">
        <v>426</v>
      </c>
      <c r="GH414" s="77" t="s">
        <v>481</v>
      </c>
      <c r="GI414" s="77">
        <v>2023</v>
      </c>
      <c r="GJ414" s="77" t="s">
        <v>303</v>
      </c>
      <c r="GK414" s="77">
        <v>7467.8148194524392</v>
      </c>
      <c r="GL414" s="77">
        <v>1086.8999220000001</v>
      </c>
      <c r="GM414" s="77">
        <v>2023</v>
      </c>
      <c r="GN414" s="77" t="s">
        <v>175</v>
      </c>
      <c r="GO414" s="77">
        <v>5.3000000000000005E-2</v>
      </c>
      <c r="GP414" s="77">
        <v>3</v>
      </c>
      <c r="GQ414" s="77">
        <v>0</v>
      </c>
      <c r="GR414" s="77" t="s">
        <v>423</v>
      </c>
      <c r="GS414" s="77">
        <v>0</v>
      </c>
      <c r="GT414" s="77">
        <v>0</v>
      </c>
      <c r="GU414" s="77">
        <v>5.5966209081309407E-2</v>
      </c>
      <c r="GV414" s="248">
        <v>417.94528556597606</v>
      </c>
      <c r="GW414" s="248">
        <v>5.5966209081309407E-2</v>
      </c>
      <c r="GX414" s="77">
        <v>417.94528556597606</v>
      </c>
      <c r="GY414" s="77">
        <v>5.5966209081309407E-2</v>
      </c>
      <c r="GZ414" s="77">
        <v>417.94528556597606</v>
      </c>
    </row>
    <row r="415" spans="98:208" x14ac:dyDescent="0.25">
      <c r="CT415" s="77" t="s">
        <v>155</v>
      </c>
      <c r="CU415" s="77" t="s">
        <v>431</v>
      </c>
      <c r="CV415" s="77" t="s">
        <v>467</v>
      </c>
      <c r="CW415" s="77">
        <v>2023</v>
      </c>
      <c r="CX415" s="77">
        <v>0</v>
      </c>
      <c r="CY415" s="77">
        <v>0</v>
      </c>
      <c r="CZ415" s="77">
        <v>0</v>
      </c>
      <c r="DA415" s="77">
        <v>0</v>
      </c>
      <c r="DB415" s="77">
        <v>5.475034607007764</v>
      </c>
      <c r="DC415" s="77">
        <v>0.71896016785821149</v>
      </c>
      <c r="DD415" s="77">
        <v>3.0714971986151012</v>
      </c>
      <c r="DE415" s="77">
        <v>1.684577240534445</v>
      </c>
      <c r="DF415" s="77">
        <v>0</v>
      </c>
      <c r="DG415" s="77">
        <v>0.37599181639994894</v>
      </c>
      <c r="DH415" s="77">
        <v>0.37599181639994894</v>
      </c>
      <c r="DI415" s="77">
        <v>0.37599181639994894</v>
      </c>
      <c r="DJ415" s="77">
        <v>5.9070325487257462E-5</v>
      </c>
      <c r="DL415" s="77">
        <v>0</v>
      </c>
      <c r="DM415" s="77">
        <v>0</v>
      </c>
      <c r="DN415" s="77">
        <v>0</v>
      </c>
      <c r="DO415" s="77">
        <v>0</v>
      </c>
      <c r="DP415" s="77">
        <v>2.2209958975290132E-5</v>
      </c>
      <c r="DQ415" s="77">
        <v>2.2209958975290132E-5</v>
      </c>
      <c r="DR415" s="77">
        <v>0</v>
      </c>
      <c r="DS415" s="77">
        <v>2.2209958975290132E-5</v>
      </c>
      <c r="DT415" s="77">
        <v>2.2209958975290132E-5</v>
      </c>
      <c r="DU415" s="77">
        <v>0</v>
      </c>
      <c r="DV415" s="77">
        <v>2.2209958975290132E-5</v>
      </c>
      <c r="DW415" s="77">
        <v>2.2209958975290132E-5</v>
      </c>
      <c r="GE415" s="77" t="s">
        <v>422</v>
      </c>
      <c r="GF415" s="77" t="s">
        <v>155</v>
      </c>
      <c r="GG415" s="77" t="s">
        <v>426</v>
      </c>
      <c r="GH415" s="77" t="s">
        <v>481</v>
      </c>
      <c r="GI415" s="77">
        <v>2024</v>
      </c>
      <c r="GJ415" s="77" t="s">
        <v>305</v>
      </c>
      <c r="GK415" s="77">
        <v>428.60232122030823</v>
      </c>
      <c r="GL415" s="77">
        <v>1086.8999220000001</v>
      </c>
      <c r="GM415" s="77">
        <v>2024</v>
      </c>
      <c r="GN415" s="77" t="s">
        <v>175</v>
      </c>
      <c r="GO415" s="77">
        <v>0.13250000000000001</v>
      </c>
      <c r="GP415" s="77">
        <v>3</v>
      </c>
      <c r="GQ415" s="77">
        <v>0</v>
      </c>
      <c r="GR415" s="77" t="s">
        <v>423</v>
      </c>
      <c r="GS415" s="77">
        <v>0</v>
      </c>
      <c r="GT415" s="77">
        <v>0</v>
      </c>
      <c r="GU415" s="77">
        <v>0</v>
      </c>
      <c r="GV415" s="248">
        <v>0</v>
      </c>
      <c r="GW415" s="248">
        <v>0.1527377521613833</v>
      </c>
      <c r="GX415" s="77">
        <v>65.463755114341026</v>
      </c>
      <c r="GY415" s="77">
        <v>0.1527377521613833</v>
      </c>
      <c r="GZ415" s="77">
        <v>65.463755114341026</v>
      </c>
    </row>
    <row r="416" spans="98:208" x14ac:dyDescent="0.25">
      <c r="CT416" s="77" t="s">
        <v>155</v>
      </c>
      <c r="CU416" s="77" t="s">
        <v>431</v>
      </c>
      <c r="CV416" s="77" t="s">
        <v>467</v>
      </c>
      <c r="CW416" s="77">
        <v>2024</v>
      </c>
      <c r="CX416" s="77">
        <v>0</v>
      </c>
      <c r="CY416" s="77">
        <v>0</v>
      </c>
      <c r="CZ416" s="77">
        <v>0</v>
      </c>
      <c r="DA416" s="77">
        <v>0</v>
      </c>
      <c r="DB416" s="77">
        <v>5.475034607007764</v>
      </c>
      <c r="DC416" s="77">
        <v>0.71896016785821149</v>
      </c>
      <c r="DD416" s="77">
        <v>3.0714971986151012</v>
      </c>
      <c r="DE416" s="77">
        <v>1.684577240534445</v>
      </c>
      <c r="DF416" s="77">
        <v>0</v>
      </c>
      <c r="DG416" s="77">
        <v>0</v>
      </c>
      <c r="DH416" s="77">
        <v>0.37599181639994894</v>
      </c>
      <c r="DI416" s="77">
        <v>0.37599181639994894</v>
      </c>
      <c r="DJ416" s="77">
        <v>5.9070325487257462E-5</v>
      </c>
      <c r="DL416" s="77">
        <v>0</v>
      </c>
      <c r="DM416" s="77">
        <v>0</v>
      </c>
      <c r="DN416" s="77">
        <v>0</v>
      </c>
      <c r="DO416" s="77">
        <v>0</v>
      </c>
      <c r="DP416" s="77">
        <v>0</v>
      </c>
      <c r="DQ416" s="77">
        <v>0</v>
      </c>
      <c r="DR416" s="77">
        <v>0</v>
      </c>
      <c r="DS416" s="77">
        <v>2.2209958975290132E-5</v>
      </c>
      <c r="DT416" s="77">
        <v>2.2209958975290132E-5</v>
      </c>
      <c r="DU416" s="77">
        <v>0</v>
      </c>
      <c r="DV416" s="77">
        <v>2.2209958975290132E-5</v>
      </c>
      <c r="DW416" s="77">
        <v>2.2209958975290132E-5</v>
      </c>
      <c r="GE416" s="77" t="s">
        <v>425</v>
      </c>
      <c r="GF416" s="77" t="s">
        <v>155</v>
      </c>
      <c r="GG416" s="77" t="s">
        <v>426</v>
      </c>
      <c r="GH416" s="77" t="s">
        <v>481</v>
      </c>
      <c r="GI416" s="77">
        <v>2024</v>
      </c>
      <c r="GJ416" s="77" t="s">
        <v>301</v>
      </c>
      <c r="GK416" s="77">
        <v>13939.56097345749</v>
      </c>
      <c r="GL416" s="77">
        <v>1086.8999220000001</v>
      </c>
      <c r="GM416" s="77">
        <v>2024</v>
      </c>
      <c r="GN416" s="77" t="s">
        <v>175</v>
      </c>
      <c r="GO416" s="77">
        <v>5.3000000000000005E-2</v>
      </c>
      <c r="GP416" s="77">
        <v>3</v>
      </c>
      <c r="GQ416" s="77">
        <v>0</v>
      </c>
      <c r="GR416" s="77" t="s">
        <v>423</v>
      </c>
      <c r="GS416" s="77">
        <v>0</v>
      </c>
      <c r="GT416" s="77">
        <v>0</v>
      </c>
      <c r="GU416" s="77">
        <v>0</v>
      </c>
      <c r="GV416" s="248">
        <v>0</v>
      </c>
      <c r="GW416" s="248">
        <v>5.5966209081309407E-2</v>
      </c>
      <c r="GX416" s="77">
        <v>780.1443839421828</v>
      </c>
      <c r="GY416" s="77">
        <v>5.5966209081309407E-2</v>
      </c>
      <c r="GZ416" s="77">
        <v>780.1443839421828</v>
      </c>
    </row>
    <row r="417" spans="98:208" x14ac:dyDescent="0.25">
      <c r="CT417" s="77" t="s">
        <v>155</v>
      </c>
      <c r="CU417" s="77" t="s">
        <v>431</v>
      </c>
      <c r="CV417" s="77" t="s">
        <v>467</v>
      </c>
      <c r="CW417" s="77">
        <v>2025</v>
      </c>
      <c r="CX417" s="77">
        <v>0</v>
      </c>
      <c r="CY417" s="77">
        <v>0</v>
      </c>
      <c r="CZ417" s="77">
        <v>0</v>
      </c>
      <c r="DA417" s="77">
        <v>0</v>
      </c>
      <c r="DB417" s="77">
        <v>5.475034607007764</v>
      </c>
      <c r="DC417" s="77">
        <v>0.71896016785821149</v>
      </c>
      <c r="DD417" s="77">
        <v>3.0714971986151012</v>
      </c>
      <c r="DE417" s="77">
        <v>1.684577240534445</v>
      </c>
      <c r="DF417" s="77">
        <v>0</v>
      </c>
      <c r="DG417" s="77">
        <v>0</v>
      </c>
      <c r="DH417" s="77">
        <v>0</v>
      </c>
      <c r="DI417" s="77">
        <v>0.37599181639994894</v>
      </c>
      <c r="DJ417" s="77">
        <v>5.9070325487257462E-5</v>
      </c>
      <c r="DL417" s="77">
        <v>0</v>
      </c>
      <c r="DM417" s="77">
        <v>0</v>
      </c>
      <c r="DN417" s="77">
        <v>0</v>
      </c>
      <c r="DO417" s="77">
        <v>0</v>
      </c>
      <c r="DP417" s="77">
        <v>0</v>
      </c>
      <c r="DQ417" s="77">
        <v>0</v>
      </c>
      <c r="DR417" s="77">
        <v>0</v>
      </c>
      <c r="DS417" s="77">
        <v>0</v>
      </c>
      <c r="DT417" s="77">
        <v>0</v>
      </c>
      <c r="DU417" s="77">
        <v>0</v>
      </c>
      <c r="DV417" s="77">
        <v>2.2209958975290132E-5</v>
      </c>
      <c r="DW417" s="77">
        <v>2.2209958975290132E-5</v>
      </c>
      <c r="GE417" s="77" t="s">
        <v>427</v>
      </c>
      <c r="GF417" s="77" t="s">
        <v>155</v>
      </c>
      <c r="GG417" s="77" t="s">
        <v>426</v>
      </c>
      <c r="GH417" s="77" t="s">
        <v>481</v>
      </c>
      <c r="GI417" s="77">
        <v>2024</v>
      </c>
      <c r="GJ417" s="77" t="s">
        <v>303</v>
      </c>
      <c r="GK417" s="77">
        <v>7467.8148194524392</v>
      </c>
      <c r="GL417" s="77">
        <v>1086.8999220000001</v>
      </c>
      <c r="GM417" s="77">
        <v>2024</v>
      </c>
      <c r="GN417" s="77" t="s">
        <v>175</v>
      </c>
      <c r="GO417" s="77">
        <v>5.3000000000000005E-2</v>
      </c>
      <c r="GP417" s="77">
        <v>3</v>
      </c>
      <c r="GQ417" s="77">
        <v>0</v>
      </c>
      <c r="GR417" s="77" t="s">
        <v>423</v>
      </c>
      <c r="GS417" s="77">
        <v>0</v>
      </c>
      <c r="GT417" s="77">
        <v>0</v>
      </c>
      <c r="GU417" s="77">
        <v>0</v>
      </c>
      <c r="GV417" s="248">
        <v>0</v>
      </c>
      <c r="GW417" s="248">
        <v>5.5966209081309407E-2</v>
      </c>
      <c r="GX417" s="77">
        <v>417.94528556597606</v>
      </c>
      <c r="GY417" s="77">
        <v>5.5966209081309407E-2</v>
      </c>
      <c r="GZ417" s="77">
        <v>417.94528556597606</v>
      </c>
    </row>
    <row r="418" spans="98:208" x14ac:dyDescent="0.25">
      <c r="CT418" s="77" t="s">
        <v>155</v>
      </c>
      <c r="CU418" s="77" t="s">
        <v>431</v>
      </c>
      <c r="CV418" s="77" t="s">
        <v>474</v>
      </c>
      <c r="CW418" s="77">
        <v>2020</v>
      </c>
      <c r="CX418" s="77">
        <v>0</v>
      </c>
      <c r="CY418" s="77">
        <v>0</v>
      </c>
      <c r="CZ418" s="77">
        <v>0</v>
      </c>
      <c r="DA418" s="77">
        <v>0</v>
      </c>
      <c r="DB418" s="77">
        <v>7.7900575334948513E-2</v>
      </c>
      <c r="DC418" s="77">
        <v>3.6425060683954437E-2</v>
      </c>
      <c r="DD418" s="77">
        <v>1.5808724525432679E-3</v>
      </c>
      <c r="DE418" s="77">
        <v>3.9894642198450542E-2</v>
      </c>
      <c r="DF418" s="77">
        <v>7.8847092159216106E-3</v>
      </c>
      <c r="DG418" s="77">
        <v>0</v>
      </c>
      <c r="DH418" s="77">
        <v>0</v>
      </c>
      <c r="DI418" s="77">
        <v>0</v>
      </c>
      <c r="DJ418" s="77">
        <v>7.2536102414698432E-4</v>
      </c>
      <c r="DL418" s="77">
        <v>0</v>
      </c>
      <c r="DM418" s="77">
        <v>5.7192607519620652E-6</v>
      </c>
      <c r="DN418" s="77">
        <v>5.7192607519620652E-6</v>
      </c>
      <c r="DO418" s="77">
        <v>0</v>
      </c>
      <c r="DP418" s="77">
        <v>0</v>
      </c>
      <c r="DQ418" s="77">
        <v>0</v>
      </c>
      <c r="DR418" s="77">
        <v>0</v>
      </c>
      <c r="DS418" s="77">
        <v>0</v>
      </c>
      <c r="DT418" s="77">
        <v>0</v>
      </c>
      <c r="DU418" s="77">
        <v>0</v>
      </c>
      <c r="DV418" s="77">
        <v>0</v>
      </c>
      <c r="DW418" s="77">
        <v>0</v>
      </c>
      <c r="GE418" s="77" t="s">
        <v>422</v>
      </c>
      <c r="GF418" s="77" t="s">
        <v>155</v>
      </c>
      <c r="GG418" s="77" t="s">
        <v>426</v>
      </c>
      <c r="GH418" s="77" t="s">
        <v>481</v>
      </c>
      <c r="GI418" s="77">
        <v>2025</v>
      </c>
      <c r="GJ418" s="77" t="s">
        <v>305</v>
      </c>
      <c r="GK418" s="77">
        <v>428.60232122030823</v>
      </c>
      <c r="GL418" s="77">
        <v>1086.8999220000001</v>
      </c>
      <c r="GM418" s="77">
        <v>2025</v>
      </c>
      <c r="GN418" s="77" t="s">
        <v>175</v>
      </c>
      <c r="GO418" s="77">
        <v>0.13250000000000001</v>
      </c>
      <c r="GP418" s="77">
        <v>3</v>
      </c>
      <c r="GQ418" s="77">
        <v>0</v>
      </c>
      <c r="GR418" s="77" t="s">
        <v>423</v>
      </c>
      <c r="GS418" s="77">
        <v>0</v>
      </c>
      <c r="GT418" s="77">
        <v>0</v>
      </c>
      <c r="GU418" s="77">
        <v>0</v>
      </c>
      <c r="GV418" s="248">
        <v>0</v>
      </c>
      <c r="GW418" s="248">
        <v>0</v>
      </c>
      <c r="GX418" s="77">
        <v>0</v>
      </c>
      <c r="GY418" s="77">
        <v>0.1527377521613833</v>
      </c>
      <c r="GZ418" s="77">
        <v>65.463755114341026</v>
      </c>
    </row>
    <row r="419" spans="98:208" x14ac:dyDescent="0.25">
      <c r="CT419" s="77" t="s">
        <v>155</v>
      </c>
      <c r="CU419" s="77" t="s">
        <v>431</v>
      </c>
      <c r="CV419" s="77" t="s">
        <v>474</v>
      </c>
      <c r="CW419" s="77">
        <v>2021</v>
      </c>
      <c r="CX419" s="77">
        <v>0</v>
      </c>
      <c r="CY419" s="77">
        <v>0</v>
      </c>
      <c r="CZ419" s="77">
        <v>0</v>
      </c>
      <c r="DA419" s="77">
        <v>0</v>
      </c>
      <c r="DB419" s="77">
        <v>7.7900575334948513E-2</v>
      </c>
      <c r="DC419" s="77">
        <v>3.6425060683954437E-2</v>
      </c>
      <c r="DD419" s="77">
        <v>1.5808724525432679E-3</v>
      </c>
      <c r="DE419" s="77">
        <v>3.9894642198450542E-2</v>
      </c>
      <c r="DF419" s="77">
        <v>7.8847092159216106E-3</v>
      </c>
      <c r="DG419" s="77">
        <v>7.8847092159216106E-3</v>
      </c>
      <c r="DH419" s="77">
        <v>0</v>
      </c>
      <c r="DI419" s="77">
        <v>0</v>
      </c>
      <c r="DJ419" s="77">
        <v>7.2536102414698432E-4</v>
      </c>
      <c r="DL419" s="77">
        <v>0</v>
      </c>
      <c r="DM419" s="77">
        <v>5.7192607519620652E-6</v>
      </c>
      <c r="DN419" s="77">
        <v>5.7192607519620652E-6</v>
      </c>
      <c r="DO419" s="77">
        <v>0</v>
      </c>
      <c r="DP419" s="77">
        <v>5.7192607519620652E-6</v>
      </c>
      <c r="DQ419" s="77">
        <v>5.7192607519620652E-6</v>
      </c>
      <c r="DR419" s="77">
        <v>0</v>
      </c>
      <c r="DS419" s="77">
        <v>0</v>
      </c>
      <c r="DT419" s="77">
        <v>0</v>
      </c>
      <c r="DU419" s="77">
        <v>0</v>
      </c>
      <c r="DV419" s="77">
        <v>0</v>
      </c>
      <c r="DW419" s="77">
        <v>0</v>
      </c>
      <c r="GE419" s="77" t="s">
        <v>425</v>
      </c>
      <c r="GF419" s="77" t="s">
        <v>155</v>
      </c>
      <c r="GG419" s="77" t="s">
        <v>426</v>
      </c>
      <c r="GH419" s="77" t="s">
        <v>481</v>
      </c>
      <c r="GI419" s="77">
        <v>2025</v>
      </c>
      <c r="GJ419" s="77" t="s">
        <v>301</v>
      </c>
      <c r="GK419" s="77">
        <v>13939.56097345749</v>
      </c>
      <c r="GL419" s="77">
        <v>1086.8999220000001</v>
      </c>
      <c r="GM419" s="77">
        <v>2025</v>
      </c>
      <c r="GN419" s="77" t="s">
        <v>175</v>
      </c>
      <c r="GO419" s="77">
        <v>5.3000000000000005E-2</v>
      </c>
      <c r="GP419" s="77">
        <v>3</v>
      </c>
      <c r="GQ419" s="77">
        <v>0</v>
      </c>
      <c r="GR419" s="77" t="s">
        <v>423</v>
      </c>
      <c r="GS419" s="77">
        <v>0</v>
      </c>
      <c r="GT419" s="77">
        <v>0</v>
      </c>
      <c r="GU419" s="77">
        <v>0</v>
      </c>
      <c r="GV419" s="248">
        <v>0</v>
      </c>
      <c r="GW419" s="248">
        <v>0</v>
      </c>
      <c r="GX419" s="77">
        <v>0</v>
      </c>
      <c r="GY419" s="77">
        <v>5.5966209081309407E-2</v>
      </c>
      <c r="GZ419" s="77">
        <v>780.1443839421828</v>
      </c>
    </row>
    <row r="420" spans="98:208" x14ac:dyDescent="0.25">
      <c r="CT420" s="77" t="s">
        <v>155</v>
      </c>
      <c r="CU420" s="77" t="s">
        <v>431</v>
      </c>
      <c r="CV420" s="77" t="s">
        <v>474</v>
      </c>
      <c r="CW420" s="77">
        <v>2022</v>
      </c>
      <c r="CX420" s="77">
        <v>0</v>
      </c>
      <c r="CY420" s="77">
        <v>0</v>
      </c>
      <c r="CZ420" s="77">
        <v>0</v>
      </c>
      <c r="DA420" s="77">
        <v>0</v>
      </c>
      <c r="DB420" s="77">
        <v>7.7900575334948513E-2</v>
      </c>
      <c r="DC420" s="77">
        <v>3.6425060683954437E-2</v>
      </c>
      <c r="DD420" s="77">
        <v>1.5808724525432679E-3</v>
      </c>
      <c r="DE420" s="77">
        <v>3.9894642198450542E-2</v>
      </c>
      <c r="DF420" s="77">
        <v>7.8847092159216106E-3</v>
      </c>
      <c r="DG420" s="77">
        <v>7.8847092159216106E-3</v>
      </c>
      <c r="DH420" s="77">
        <v>7.8847092159216106E-3</v>
      </c>
      <c r="DI420" s="77">
        <v>0</v>
      </c>
      <c r="DJ420" s="77">
        <v>7.2536102414698432E-4</v>
      </c>
      <c r="DL420" s="77">
        <v>0</v>
      </c>
      <c r="DM420" s="77">
        <v>5.7192607519620652E-6</v>
      </c>
      <c r="DN420" s="77">
        <v>5.7192607519620652E-6</v>
      </c>
      <c r="DO420" s="77">
        <v>0</v>
      </c>
      <c r="DP420" s="77">
        <v>5.7192607519620652E-6</v>
      </c>
      <c r="DQ420" s="77">
        <v>5.7192607519620652E-6</v>
      </c>
      <c r="DR420" s="77">
        <v>0</v>
      </c>
      <c r="DS420" s="77">
        <v>5.7192607519620652E-6</v>
      </c>
      <c r="DT420" s="77">
        <v>5.7192607519620652E-6</v>
      </c>
      <c r="DU420" s="77">
        <v>0</v>
      </c>
      <c r="DV420" s="77">
        <v>0</v>
      </c>
      <c r="DW420" s="77">
        <v>0</v>
      </c>
      <c r="GE420" s="77" t="s">
        <v>427</v>
      </c>
      <c r="GF420" s="77" t="s">
        <v>155</v>
      </c>
      <c r="GG420" s="77" t="s">
        <v>426</v>
      </c>
      <c r="GH420" s="77" t="s">
        <v>481</v>
      </c>
      <c r="GI420" s="77">
        <v>2025</v>
      </c>
      <c r="GJ420" s="77" t="s">
        <v>303</v>
      </c>
      <c r="GK420" s="77">
        <v>7467.8148194524392</v>
      </c>
      <c r="GL420" s="77">
        <v>1086.8999220000001</v>
      </c>
      <c r="GM420" s="77">
        <v>2025</v>
      </c>
      <c r="GN420" s="77" t="s">
        <v>175</v>
      </c>
      <c r="GO420" s="77">
        <v>5.3000000000000005E-2</v>
      </c>
      <c r="GP420" s="77">
        <v>3</v>
      </c>
      <c r="GQ420" s="77">
        <v>0</v>
      </c>
      <c r="GR420" s="77" t="s">
        <v>423</v>
      </c>
      <c r="GS420" s="77">
        <v>0</v>
      </c>
      <c r="GT420" s="77">
        <v>0</v>
      </c>
      <c r="GU420" s="77">
        <v>0</v>
      </c>
      <c r="GV420" s="248">
        <v>0</v>
      </c>
      <c r="GW420" s="248">
        <v>0</v>
      </c>
      <c r="GX420" s="77">
        <v>0</v>
      </c>
      <c r="GY420" s="77">
        <v>5.5966209081309407E-2</v>
      </c>
      <c r="GZ420" s="77">
        <v>417.94528556597606</v>
      </c>
    </row>
    <row r="421" spans="98:208" x14ac:dyDescent="0.25">
      <c r="CT421" s="77" t="s">
        <v>155</v>
      </c>
      <c r="CU421" s="77" t="s">
        <v>431</v>
      </c>
      <c r="CV421" s="77" t="s">
        <v>474</v>
      </c>
      <c r="CW421" s="77">
        <v>2023</v>
      </c>
      <c r="CX421" s="77">
        <v>0</v>
      </c>
      <c r="CY421" s="77">
        <v>0</v>
      </c>
      <c r="CZ421" s="77">
        <v>0</v>
      </c>
      <c r="DA421" s="77">
        <v>0</v>
      </c>
      <c r="DB421" s="77">
        <v>8.0408269036977231E-2</v>
      </c>
      <c r="DC421" s="77">
        <v>3.759022461139052E-2</v>
      </c>
      <c r="DD421" s="77">
        <v>1.631433411568638E-3</v>
      </c>
      <c r="DE421" s="77">
        <v>4.1186611014017542E-2</v>
      </c>
      <c r="DF421" s="77">
        <v>0</v>
      </c>
      <c r="DG421" s="77">
        <v>8.1378100371604471E-3</v>
      </c>
      <c r="DH421" s="77">
        <v>8.1378100371604471E-3</v>
      </c>
      <c r="DI421" s="77">
        <v>8.1378100371604471E-3</v>
      </c>
      <c r="DJ421" s="77">
        <v>7.2536102414698432E-4</v>
      </c>
      <c r="DL421" s="77">
        <v>0</v>
      </c>
      <c r="DM421" s="77">
        <v>0</v>
      </c>
      <c r="DN421" s="77">
        <v>0</v>
      </c>
      <c r="DO421" s="77">
        <v>0</v>
      </c>
      <c r="DP421" s="77">
        <v>5.9028502228683103E-6</v>
      </c>
      <c r="DQ421" s="77">
        <v>5.9028502228683103E-6</v>
      </c>
      <c r="DR421" s="77">
        <v>0</v>
      </c>
      <c r="DS421" s="77">
        <v>5.9028502228683103E-6</v>
      </c>
      <c r="DT421" s="77">
        <v>5.9028502228683103E-6</v>
      </c>
      <c r="DU421" s="77">
        <v>0</v>
      </c>
      <c r="DV421" s="77">
        <v>5.9028502228683103E-6</v>
      </c>
      <c r="DW421" s="77">
        <v>5.9028502228683103E-6</v>
      </c>
      <c r="GE421" s="77" t="s">
        <v>422</v>
      </c>
      <c r="GF421" s="77" t="s">
        <v>155</v>
      </c>
      <c r="GG421" s="77" t="s">
        <v>426</v>
      </c>
      <c r="GH421" s="77" t="s">
        <v>488</v>
      </c>
      <c r="GI421" s="77">
        <v>2021</v>
      </c>
      <c r="GJ421" s="77" t="s">
        <v>305</v>
      </c>
      <c r="GK421" s="77">
        <v>409.22373582043008</v>
      </c>
      <c r="GL421" s="77">
        <v>1086.8999220000001</v>
      </c>
      <c r="GM421" s="77">
        <v>2021</v>
      </c>
      <c r="GN421" s="77" t="s">
        <v>175</v>
      </c>
      <c r="GO421" s="77">
        <v>0.13250000000000001</v>
      </c>
      <c r="GP421" s="77">
        <v>3</v>
      </c>
      <c r="GQ421" s="77">
        <v>0</v>
      </c>
      <c r="GR421" s="77" t="s">
        <v>423</v>
      </c>
      <c r="GS421" s="77">
        <v>0.1527377521613833</v>
      </c>
      <c r="GT421" s="77">
        <v>62.503913540296246</v>
      </c>
      <c r="GU421" s="77">
        <v>0.1527377521613833</v>
      </c>
      <c r="GV421" s="248">
        <v>62.503913540296246</v>
      </c>
      <c r="GW421" s="248">
        <v>0</v>
      </c>
      <c r="GX421" s="77">
        <v>0</v>
      </c>
      <c r="GY421" s="77">
        <v>0</v>
      </c>
      <c r="GZ421" s="77">
        <v>0</v>
      </c>
    </row>
    <row r="422" spans="98:208" x14ac:dyDescent="0.25">
      <c r="CT422" s="77" t="s">
        <v>155</v>
      </c>
      <c r="CU422" s="77" t="s">
        <v>431</v>
      </c>
      <c r="CV422" s="77" t="s">
        <v>474</v>
      </c>
      <c r="CW422" s="77">
        <v>2024</v>
      </c>
      <c r="CX422" s="77">
        <v>0</v>
      </c>
      <c r="CY422" s="77">
        <v>0</v>
      </c>
      <c r="CZ422" s="77">
        <v>0</v>
      </c>
      <c r="DA422" s="77">
        <v>0</v>
      </c>
      <c r="DB422" s="77">
        <v>8.0408269036977231E-2</v>
      </c>
      <c r="DC422" s="77">
        <v>3.759022461139052E-2</v>
      </c>
      <c r="DD422" s="77">
        <v>1.631433411568638E-3</v>
      </c>
      <c r="DE422" s="77">
        <v>4.1186611014017542E-2</v>
      </c>
      <c r="DF422" s="77">
        <v>0</v>
      </c>
      <c r="DG422" s="77">
        <v>0</v>
      </c>
      <c r="DH422" s="77">
        <v>8.1378100371604471E-3</v>
      </c>
      <c r="DI422" s="77">
        <v>8.1378100371604471E-3</v>
      </c>
      <c r="DJ422" s="77">
        <v>7.2536102414698432E-4</v>
      </c>
      <c r="DL422" s="77">
        <v>0</v>
      </c>
      <c r="DM422" s="77">
        <v>0</v>
      </c>
      <c r="DN422" s="77">
        <v>0</v>
      </c>
      <c r="DO422" s="77">
        <v>0</v>
      </c>
      <c r="DP422" s="77">
        <v>0</v>
      </c>
      <c r="DQ422" s="77">
        <v>0</v>
      </c>
      <c r="DR422" s="77">
        <v>0</v>
      </c>
      <c r="DS422" s="77">
        <v>5.9028502228683103E-6</v>
      </c>
      <c r="DT422" s="77">
        <v>5.9028502228683103E-6</v>
      </c>
      <c r="DU422" s="77">
        <v>0</v>
      </c>
      <c r="DV422" s="77">
        <v>5.9028502228683103E-6</v>
      </c>
      <c r="DW422" s="77">
        <v>5.9028502228683103E-6</v>
      </c>
      <c r="GE422" s="77" t="s">
        <v>425</v>
      </c>
      <c r="GF422" s="77" t="s">
        <v>155</v>
      </c>
      <c r="GG422" s="77" t="s">
        <v>426</v>
      </c>
      <c r="GH422" s="77" t="s">
        <v>488</v>
      </c>
      <c r="GI422" s="77">
        <v>2021</v>
      </c>
      <c r="GJ422" s="77" t="s">
        <v>301</v>
      </c>
      <c r="GK422" s="77">
        <v>13469.08781237873</v>
      </c>
      <c r="GL422" s="77">
        <v>1086.8999220000001</v>
      </c>
      <c r="GM422" s="77">
        <v>2021</v>
      </c>
      <c r="GN422" s="77" t="s">
        <v>175</v>
      </c>
      <c r="GO422" s="77">
        <v>5.3000000000000005E-2</v>
      </c>
      <c r="GP422" s="77">
        <v>3</v>
      </c>
      <c r="GQ422" s="77">
        <v>0</v>
      </c>
      <c r="GR422" s="77" t="s">
        <v>423</v>
      </c>
      <c r="GS422" s="77">
        <v>5.5966209081309407E-2</v>
      </c>
      <c r="GT422" s="77">
        <v>753.81378464210434</v>
      </c>
      <c r="GU422" s="77">
        <v>5.5966209081309407E-2</v>
      </c>
      <c r="GV422" s="248">
        <v>753.81378464210434</v>
      </c>
      <c r="GW422" s="248">
        <v>0</v>
      </c>
      <c r="GX422" s="77">
        <v>0</v>
      </c>
      <c r="GY422" s="77">
        <v>0</v>
      </c>
      <c r="GZ422" s="77">
        <v>0</v>
      </c>
    </row>
    <row r="423" spans="98:208" x14ac:dyDescent="0.25">
      <c r="CT423" s="77" t="s">
        <v>155</v>
      </c>
      <c r="CU423" s="77" t="s">
        <v>431</v>
      </c>
      <c r="CV423" s="77" t="s">
        <v>474</v>
      </c>
      <c r="CW423" s="77">
        <v>2025</v>
      </c>
      <c r="CX423" s="77">
        <v>0</v>
      </c>
      <c r="CY423" s="77">
        <v>0</v>
      </c>
      <c r="CZ423" s="77">
        <v>0</v>
      </c>
      <c r="DA423" s="77">
        <v>0</v>
      </c>
      <c r="DB423" s="77">
        <v>8.0408269036977231E-2</v>
      </c>
      <c r="DC423" s="77">
        <v>3.759022461139052E-2</v>
      </c>
      <c r="DD423" s="77">
        <v>1.631433411568638E-3</v>
      </c>
      <c r="DE423" s="77">
        <v>4.1186611014017542E-2</v>
      </c>
      <c r="DF423" s="77">
        <v>0</v>
      </c>
      <c r="DG423" s="77">
        <v>0</v>
      </c>
      <c r="DH423" s="77">
        <v>0</v>
      </c>
      <c r="DI423" s="77">
        <v>8.1378100371604471E-3</v>
      </c>
      <c r="DJ423" s="77">
        <v>7.2536102414698432E-4</v>
      </c>
      <c r="DL423" s="77">
        <v>0</v>
      </c>
      <c r="DM423" s="77">
        <v>0</v>
      </c>
      <c r="DN423" s="77">
        <v>0</v>
      </c>
      <c r="DO423" s="77">
        <v>0</v>
      </c>
      <c r="DP423" s="77">
        <v>0</v>
      </c>
      <c r="DQ423" s="77">
        <v>0</v>
      </c>
      <c r="DR423" s="77">
        <v>0</v>
      </c>
      <c r="DS423" s="77">
        <v>0</v>
      </c>
      <c r="DT423" s="77">
        <v>0</v>
      </c>
      <c r="DU423" s="77">
        <v>0</v>
      </c>
      <c r="DV423" s="77">
        <v>5.9028502228683103E-6</v>
      </c>
      <c r="DW423" s="77">
        <v>5.9028502228683103E-6</v>
      </c>
      <c r="GE423" s="77" t="s">
        <v>427</v>
      </c>
      <c r="GF423" s="77" t="s">
        <v>155</v>
      </c>
      <c r="GG423" s="77" t="s">
        <v>426</v>
      </c>
      <c r="GH423" s="77" t="s">
        <v>488</v>
      </c>
      <c r="GI423" s="77">
        <v>2021</v>
      </c>
      <c r="GJ423" s="77" t="s">
        <v>303</v>
      </c>
      <c r="GK423" s="77">
        <v>7205.53127602528</v>
      </c>
      <c r="GL423" s="77">
        <v>1086.8999220000001</v>
      </c>
      <c r="GM423" s="77">
        <v>2021</v>
      </c>
      <c r="GN423" s="77" t="s">
        <v>175</v>
      </c>
      <c r="GO423" s="77">
        <v>5.3000000000000005E-2</v>
      </c>
      <c r="GP423" s="77">
        <v>3</v>
      </c>
      <c r="GQ423" s="77">
        <v>0</v>
      </c>
      <c r="GR423" s="77" t="s">
        <v>423</v>
      </c>
      <c r="GS423" s="77">
        <v>5.5966209081309407E-2</v>
      </c>
      <c r="GT423" s="77">
        <v>403.26626993594499</v>
      </c>
      <c r="GU423" s="77">
        <v>5.5966209081309407E-2</v>
      </c>
      <c r="GV423" s="248">
        <v>403.26626993594499</v>
      </c>
      <c r="GW423" s="248">
        <v>0</v>
      </c>
      <c r="GX423" s="77">
        <v>0</v>
      </c>
      <c r="GY423" s="77">
        <v>0</v>
      </c>
      <c r="GZ423" s="77">
        <v>0</v>
      </c>
    </row>
    <row r="424" spans="98:208" x14ac:dyDescent="0.25">
      <c r="CT424" s="77" t="s">
        <v>155</v>
      </c>
      <c r="CU424" s="77" t="s">
        <v>431</v>
      </c>
      <c r="CV424" s="77" t="s">
        <v>481</v>
      </c>
      <c r="CW424" s="77">
        <v>2020</v>
      </c>
      <c r="CX424" s="77">
        <v>0</v>
      </c>
      <c r="CY424" s="77">
        <v>0</v>
      </c>
      <c r="CZ424" s="77">
        <v>0</v>
      </c>
      <c r="DA424" s="77">
        <v>0</v>
      </c>
      <c r="DB424" s="77">
        <v>21083.842824224219</v>
      </c>
      <c r="DC424" s="77">
        <v>409.22373582044048</v>
      </c>
      <c r="DD424" s="77">
        <v>13469.08781237834</v>
      </c>
      <c r="DE424" s="77">
        <v>7205.5312760250836</v>
      </c>
      <c r="DF424" s="77">
        <v>1219.5839681183143</v>
      </c>
      <c r="DG424" s="77">
        <v>0</v>
      </c>
      <c r="DH424" s="77">
        <v>0</v>
      </c>
      <c r="DI424" s="77">
        <v>0</v>
      </c>
      <c r="DJ424" s="77">
        <v>2.1525842740236471E-10</v>
      </c>
      <c r="DL424" s="77">
        <v>0</v>
      </c>
      <c r="DM424" s="77">
        <v>2.6252572706228405E-7</v>
      </c>
      <c r="DN424" s="77">
        <v>2.6252572706228405E-7</v>
      </c>
      <c r="DO424" s="77">
        <v>0</v>
      </c>
      <c r="DP424" s="77">
        <v>0</v>
      </c>
      <c r="DQ424" s="77">
        <v>0</v>
      </c>
      <c r="DR424" s="77">
        <v>0</v>
      </c>
      <c r="DS424" s="77">
        <v>0</v>
      </c>
      <c r="DT424" s="77">
        <v>0</v>
      </c>
      <c r="DU424" s="77">
        <v>0</v>
      </c>
      <c r="DV424" s="77">
        <v>0</v>
      </c>
      <c r="DW424" s="77">
        <v>0</v>
      </c>
      <c r="GE424" s="77" t="s">
        <v>422</v>
      </c>
      <c r="GF424" s="77" t="s">
        <v>155</v>
      </c>
      <c r="GG424" s="77" t="s">
        <v>426</v>
      </c>
      <c r="GH424" s="77" t="s">
        <v>488</v>
      </c>
      <c r="GI424" s="77">
        <v>2022</v>
      </c>
      <c r="GJ424" s="77" t="s">
        <v>305</v>
      </c>
      <c r="GK424" s="77">
        <v>409.22373582043008</v>
      </c>
      <c r="GL424" s="77">
        <v>1086.8999220000001</v>
      </c>
      <c r="GM424" s="77">
        <v>2022</v>
      </c>
      <c r="GN424" s="77" t="s">
        <v>175</v>
      </c>
      <c r="GO424" s="77">
        <v>0.13250000000000001</v>
      </c>
      <c r="GP424" s="77">
        <v>3</v>
      </c>
      <c r="GQ424" s="77">
        <v>0</v>
      </c>
      <c r="GR424" s="77" t="s">
        <v>423</v>
      </c>
      <c r="GS424" s="77">
        <v>0.1527377521613833</v>
      </c>
      <c r="GT424" s="77">
        <v>62.503913540296246</v>
      </c>
      <c r="GU424" s="77">
        <v>0.1527377521613833</v>
      </c>
      <c r="GV424" s="248">
        <v>62.503913540296246</v>
      </c>
      <c r="GW424" s="248">
        <v>0.1527377521613833</v>
      </c>
      <c r="GX424" s="77">
        <v>62.503913540296246</v>
      </c>
      <c r="GY424" s="77">
        <v>0</v>
      </c>
      <c r="GZ424" s="77">
        <v>0</v>
      </c>
    </row>
    <row r="425" spans="98:208" x14ac:dyDescent="0.25">
      <c r="CT425" s="77" t="s">
        <v>155</v>
      </c>
      <c r="CU425" s="77" t="s">
        <v>431</v>
      </c>
      <c r="CV425" s="77" t="s">
        <v>481</v>
      </c>
      <c r="CW425" s="77">
        <v>2021</v>
      </c>
      <c r="CX425" s="77">
        <v>0</v>
      </c>
      <c r="CY425" s="77">
        <v>0</v>
      </c>
      <c r="CZ425" s="77">
        <v>0</v>
      </c>
      <c r="DA425" s="77">
        <v>0</v>
      </c>
      <c r="DB425" s="77">
        <v>21083.842824224219</v>
      </c>
      <c r="DC425" s="77">
        <v>409.22373582044048</v>
      </c>
      <c r="DD425" s="77">
        <v>13469.08781237834</v>
      </c>
      <c r="DE425" s="77">
        <v>7205.5312760250836</v>
      </c>
      <c r="DF425" s="77">
        <v>1219.5839681183143</v>
      </c>
      <c r="DG425" s="77">
        <v>1219.5839681183143</v>
      </c>
      <c r="DH425" s="77">
        <v>0</v>
      </c>
      <c r="DI425" s="77">
        <v>0</v>
      </c>
      <c r="DJ425" s="77">
        <v>2.1525842740236471E-10</v>
      </c>
      <c r="DL425" s="77">
        <v>0</v>
      </c>
      <c r="DM425" s="77">
        <v>2.6252572706228405E-7</v>
      </c>
      <c r="DN425" s="77">
        <v>2.6252572706228405E-7</v>
      </c>
      <c r="DO425" s="77">
        <v>0</v>
      </c>
      <c r="DP425" s="77">
        <v>2.6252572706228405E-7</v>
      </c>
      <c r="DQ425" s="77">
        <v>2.6252572706228405E-7</v>
      </c>
      <c r="DR425" s="77">
        <v>0</v>
      </c>
      <c r="DS425" s="77">
        <v>0</v>
      </c>
      <c r="DT425" s="77">
        <v>0</v>
      </c>
      <c r="DU425" s="77">
        <v>0</v>
      </c>
      <c r="DV425" s="77">
        <v>0</v>
      </c>
      <c r="DW425" s="77">
        <v>0</v>
      </c>
      <c r="GE425" s="77" t="s">
        <v>425</v>
      </c>
      <c r="GF425" s="77" t="s">
        <v>155</v>
      </c>
      <c r="GG425" s="77" t="s">
        <v>426</v>
      </c>
      <c r="GH425" s="77" t="s">
        <v>488</v>
      </c>
      <c r="GI425" s="77">
        <v>2022</v>
      </c>
      <c r="GJ425" s="77" t="s">
        <v>301</v>
      </c>
      <c r="GK425" s="77">
        <v>13469.08781237873</v>
      </c>
      <c r="GL425" s="77">
        <v>1086.8999220000001</v>
      </c>
      <c r="GM425" s="77">
        <v>2022</v>
      </c>
      <c r="GN425" s="77" t="s">
        <v>175</v>
      </c>
      <c r="GO425" s="77">
        <v>5.3000000000000005E-2</v>
      </c>
      <c r="GP425" s="77">
        <v>3</v>
      </c>
      <c r="GQ425" s="77">
        <v>0</v>
      </c>
      <c r="GR425" s="77" t="s">
        <v>423</v>
      </c>
      <c r="GS425" s="77">
        <v>5.5966209081309407E-2</v>
      </c>
      <c r="GT425" s="77">
        <v>753.81378464210434</v>
      </c>
      <c r="GU425" s="77">
        <v>5.5966209081309407E-2</v>
      </c>
      <c r="GV425" s="248">
        <v>753.81378464210434</v>
      </c>
      <c r="GW425" s="248">
        <v>5.5966209081309407E-2</v>
      </c>
      <c r="GX425" s="77">
        <v>753.81378464210434</v>
      </c>
      <c r="GY425" s="77">
        <v>0</v>
      </c>
      <c r="GZ425" s="77">
        <v>0</v>
      </c>
    </row>
    <row r="426" spans="98:208" x14ac:dyDescent="0.25">
      <c r="CT426" s="77" t="s">
        <v>155</v>
      </c>
      <c r="CU426" s="77" t="s">
        <v>431</v>
      </c>
      <c r="CV426" s="77" t="s">
        <v>481</v>
      </c>
      <c r="CW426" s="77">
        <v>2022</v>
      </c>
      <c r="CX426" s="77">
        <v>0</v>
      </c>
      <c r="CY426" s="77">
        <v>0</v>
      </c>
      <c r="CZ426" s="77">
        <v>0</v>
      </c>
      <c r="DA426" s="77">
        <v>0</v>
      </c>
      <c r="DB426" s="77">
        <v>21083.842824224219</v>
      </c>
      <c r="DC426" s="77">
        <v>409.22373582044048</v>
      </c>
      <c r="DD426" s="77">
        <v>13469.08781237834</v>
      </c>
      <c r="DE426" s="77">
        <v>7205.5312760250836</v>
      </c>
      <c r="DF426" s="77">
        <v>1219.5839681183143</v>
      </c>
      <c r="DG426" s="77">
        <v>1219.5839681183143</v>
      </c>
      <c r="DH426" s="77">
        <v>1219.5839681183143</v>
      </c>
      <c r="DI426" s="77">
        <v>0</v>
      </c>
      <c r="DJ426" s="77">
        <v>2.1525842740236471E-10</v>
      </c>
      <c r="DL426" s="77">
        <v>0</v>
      </c>
      <c r="DM426" s="77">
        <v>2.6252572706228405E-7</v>
      </c>
      <c r="DN426" s="77">
        <v>2.6252572706228405E-7</v>
      </c>
      <c r="DO426" s="77">
        <v>0</v>
      </c>
      <c r="DP426" s="77">
        <v>2.6252572706228405E-7</v>
      </c>
      <c r="DQ426" s="77">
        <v>2.6252572706228405E-7</v>
      </c>
      <c r="DR426" s="77">
        <v>0</v>
      </c>
      <c r="DS426" s="77">
        <v>2.6252572706228405E-7</v>
      </c>
      <c r="DT426" s="77">
        <v>2.6252572706228405E-7</v>
      </c>
      <c r="DU426" s="77">
        <v>0</v>
      </c>
      <c r="DV426" s="77">
        <v>0</v>
      </c>
      <c r="DW426" s="77">
        <v>0</v>
      </c>
      <c r="GE426" s="77" t="s">
        <v>427</v>
      </c>
      <c r="GF426" s="77" t="s">
        <v>155</v>
      </c>
      <c r="GG426" s="77" t="s">
        <v>426</v>
      </c>
      <c r="GH426" s="77" t="s">
        <v>488</v>
      </c>
      <c r="GI426" s="77">
        <v>2022</v>
      </c>
      <c r="GJ426" s="77" t="s">
        <v>303</v>
      </c>
      <c r="GK426" s="77">
        <v>7205.53127602528</v>
      </c>
      <c r="GL426" s="77">
        <v>1086.8999220000001</v>
      </c>
      <c r="GM426" s="77">
        <v>2022</v>
      </c>
      <c r="GN426" s="77" t="s">
        <v>175</v>
      </c>
      <c r="GO426" s="77">
        <v>5.3000000000000005E-2</v>
      </c>
      <c r="GP426" s="77">
        <v>3</v>
      </c>
      <c r="GQ426" s="77">
        <v>0</v>
      </c>
      <c r="GR426" s="77" t="s">
        <v>423</v>
      </c>
      <c r="GS426" s="77">
        <v>5.5966209081309407E-2</v>
      </c>
      <c r="GT426" s="77">
        <v>403.26626993594499</v>
      </c>
      <c r="GU426" s="77">
        <v>5.5966209081309407E-2</v>
      </c>
      <c r="GV426" s="248">
        <v>403.26626993594499</v>
      </c>
      <c r="GW426" s="248">
        <v>5.5966209081309407E-2</v>
      </c>
      <c r="GX426" s="77">
        <v>403.26626993594499</v>
      </c>
      <c r="GY426" s="77">
        <v>0</v>
      </c>
      <c r="GZ426" s="77">
        <v>0</v>
      </c>
    </row>
    <row r="427" spans="98:208" x14ac:dyDescent="0.25">
      <c r="CT427" s="77" t="s">
        <v>155</v>
      </c>
      <c r="CU427" s="77" t="s">
        <v>431</v>
      </c>
      <c r="CV427" s="77" t="s">
        <v>481</v>
      </c>
      <c r="CW427" s="77">
        <v>2023</v>
      </c>
      <c r="CX427" s="77">
        <v>0</v>
      </c>
      <c r="CY427" s="77">
        <v>0</v>
      </c>
      <c r="CZ427" s="77">
        <v>0</v>
      </c>
      <c r="DA427" s="77">
        <v>0</v>
      </c>
      <c r="DB427" s="77">
        <v>21835.978114130041</v>
      </c>
      <c r="DC427" s="77">
        <v>428.60232122030828</v>
      </c>
      <c r="DD427" s="77">
        <v>13939.56097345715</v>
      </c>
      <c r="DE427" s="77">
        <v>7467.8148194524811</v>
      </c>
      <c r="DF427" s="77">
        <v>0</v>
      </c>
      <c r="DG427" s="77">
        <v>1263.5534246224831</v>
      </c>
      <c r="DH427" s="77">
        <v>1263.5534246224831</v>
      </c>
      <c r="DI427" s="77">
        <v>1263.5534246224831</v>
      </c>
      <c r="DJ427" s="77">
        <v>2.1525842740236471E-10</v>
      </c>
      <c r="DL427" s="77">
        <v>0</v>
      </c>
      <c r="DM427" s="77">
        <v>0</v>
      </c>
      <c r="DN427" s="77">
        <v>0</v>
      </c>
      <c r="DO427" s="77">
        <v>0</v>
      </c>
      <c r="DP427" s="77">
        <v>2.7199052312310807E-7</v>
      </c>
      <c r="DQ427" s="77">
        <v>2.7199052312310807E-7</v>
      </c>
      <c r="DR427" s="77">
        <v>0</v>
      </c>
      <c r="DS427" s="77">
        <v>2.7199052312310807E-7</v>
      </c>
      <c r="DT427" s="77">
        <v>2.7199052312310807E-7</v>
      </c>
      <c r="DU427" s="77">
        <v>0</v>
      </c>
      <c r="DV427" s="77">
        <v>2.7199052312310807E-7</v>
      </c>
      <c r="DW427" s="77">
        <v>2.7199052312310807E-7</v>
      </c>
      <c r="GE427" s="77" t="s">
        <v>422</v>
      </c>
      <c r="GF427" s="77" t="s">
        <v>155</v>
      </c>
      <c r="GG427" s="77" t="s">
        <v>426</v>
      </c>
      <c r="GH427" s="77" t="s">
        <v>488</v>
      </c>
      <c r="GI427" s="77">
        <v>2023</v>
      </c>
      <c r="GJ427" s="77" t="s">
        <v>305</v>
      </c>
      <c r="GK427" s="77">
        <v>428.60232122030038</v>
      </c>
      <c r="GL427" s="77">
        <v>1086.8999220000001</v>
      </c>
      <c r="GM427" s="77">
        <v>2023</v>
      </c>
      <c r="GN427" s="77" t="s">
        <v>175</v>
      </c>
      <c r="GO427" s="77">
        <v>0.13250000000000001</v>
      </c>
      <c r="GP427" s="77">
        <v>3</v>
      </c>
      <c r="GQ427" s="77">
        <v>0</v>
      </c>
      <c r="GR427" s="77" t="s">
        <v>423</v>
      </c>
      <c r="GS427" s="77">
        <v>0</v>
      </c>
      <c r="GT427" s="77">
        <v>0</v>
      </c>
      <c r="GU427" s="77">
        <v>0.1527377521613833</v>
      </c>
      <c r="GV427" s="248">
        <v>65.463755114339833</v>
      </c>
      <c r="GW427" s="248">
        <v>0.1527377521613833</v>
      </c>
      <c r="GX427" s="77">
        <v>65.463755114339833</v>
      </c>
      <c r="GY427" s="77">
        <v>0.1527377521613833</v>
      </c>
      <c r="GZ427" s="77">
        <v>65.463755114339833</v>
      </c>
    </row>
    <row r="428" spans="98:208" x14ac:dyDescent="0.25">
      <c r="CT428" s="77" t="s">
        <v>155</v>
      </c>
      <c r="CU428" s="77" t="s">
        <v>431</v>
      </c>
      <c r="CV428" s="77" t="s">
        <v>481</v>
      </c>
      <c r="CW428" s="77">
        <v>2024</v>
      </c>
      <c r="CX428" s="77">
        <v>0</v>
      </c>
      <c r="CY428" s="77">
        <v>0</v>
      </c>
      <c r="CZ428" s="77">
        <v>0</v>
      </c>
      <c r="DA428" s="77">
        <v>0</v>
      </c>
      <c r="DB428" s="77">
        <v>21835.978114130041</v>
      </c>
      <c r="DC428" s="77">
        <v>428.60232122030828</v>
      </c>
      <c r="DD428" s="77">
        <v>13939.56097345715</v>
      </c>
      <c r="DE428" s="77">
        <v>7467.8148194524811</v>
      </c>
      <c r="DF428" s="77">
        <v>0</v>
      </c>
      <c r="DG428" s="77">
        <v>0</v>
      </c>
      <c r="DH428" s="77">
        <v>1263.5534246224831</v>
      </c>
      <c r="DI428" s="77">
        <v>1263.5534246224831</v>
      </c>
      <c r="DJ428" s="77">
        <v>2.1525842740236471E-10</v>
      </c>
      <c r="DL428" s="77">
        <v>0</v>
      </c>
      <c r="DM428" s="77">
        <v>0</v>
      </c>
      <c r="DN428" s="77">
        <v>0</v>
      </c>
      <c r="DO428" s="77">
        <v>0</v>
      </c>
      <c r="DP428" s="77">
        <v>0</v>
      </c>
      <c r="DQ428" s="77">
        <v>0</v>
      </c>
      <c r="DR428" s="77">
        <v>0</v>
      </c>
      <c r="DS428" s="77">
        <v>2.7199052312310807E-7</v>
      </c>
      <c r="DT428" s="77">
        <v>2.7199052312310807E-7</v>
      </c>
      <c r="DU428" s="77">
        <v>0</v>
      </c>
      <c r="DV428" s="77">
        <v>2.7199052312310807E-7</v>
      </c>
      <c r="DW428" s="77">
        <v>2.7199052312310807E-7</v>
      </c>
      <c r="GE428" s="77" t="s">
        <v>425</v>
      </c>
      <c r="GF428" s="77" t="s">
        <v>155</v>
      </c>
      <c r="GG428" s="77" t="s">
        <v>426</v>
      </c>
      <c r="GH428" s="77" t="s">
        <v>488</v>
      </c>
      <c r="GI428" s="77">
        <v>2023</v>
      </c>
      <c r="GJ428" s="77" t="s">
        <v>301</v>
      </c>
      <c r="GK428" s="77">
        <v>13939.56097345755</v>
      </c>
      <c r="GL428" s="77">
        <v>1086.8999220000001</v>
      </c>
      <c r="GM428" s="77">
        <v>2023</v>
      </c>
      <c r="GN428" s="77" t="s">
        <v>175</v>
      </c>
      <c r="GO428" s="77">
        <v>5.3000000000000005E-2</v>
      </c>
      <c r="GP428" s="77">
        <v>3</v>
      </c>
      <c r="GQ428" s="77">
        <v>0</v>
      </c>
      <c r="GR428" s="77" t="s">
        <v>423</v>
      </c>
      <c r="GS428" s="77">
        <v>0</v>
      </c>
      <c r="GT428" s="77">
        <v>0</v>
      </c>
      <c r="GU428" s="77">
        <v>5.5966209081309407E-2</v>
      </c>
      <c r="GV428" s="248">
        <v>780.1443839421861</v>
      </c>
      <c r="GW428" s="248">
        <v>5.5966209081309407E-2</v>
      </c>
      <c r="GX428" s="77">
        <v>780.1443839421861</v>
      </c>
      <c r="GY428" s="77">
        <v>5.5966209081309407E-2</v>
      </c>
      <c r="GZ428" s="77">
        <v>780.1443839421861</v>
      </c>
    </row>
    <row r="429" spans="98:208" x14ac:dyDescent="0.25">
      <c r="CT429" s="77" t="s">
        <v>155</v>
      </c>
      <c r="CU429" s="77" t="s">
        <v>431</v>
      </c>
      <c r="CV429" s="77" t="s">
        <v>481</v>
      </c>
      <c r="CW429" s="77">
        <v>2025</v>
      </c>
      <c r="CX429" s="77">
        <v>0</v>
      </c>
      <c r="CY429" s="77">
        <v>0</v>
      </c>
      <c r="CZ429" s="77">
        <v>0</v>
      </c>
      <c r="DA429" s="77">
        <v>0</v>
      </c>
      <c r="DB429" s="77">
        <v>21835.978114130041</v>
      </c>
      <c r="DC429" s="77">
        <v>428.60232122030828</v>
      </c>
      <c r="DD429" s="77">
        <v>13939.56097345715</v>
      </c>
      <c r="DE429" s="77">
        <v>7467.8148194524811</v>
      </c>
      <c r="DF429" s="77">
        <v>0</v>
      </c>
      <c r="DG429" s="77">
        <v>0</v>
      </c>
      <c r="DH429" s="77">
        <v>0</v>
      </c>
      <c r="DI429" s="77">
        <v>1263.5534246224831</v>
      </c>
      <c r="DJ429" s="77">
        <v>2.1525842740236471E-10</v>
      </c>
      <c r="DL429" s="77">
        <v>0</v>
      </c>
      <c r="DM429" s="77">
        <v>0</v>
      </c>
      <c r="DN429" s="77">
        <v>0</v>
      </c>
      <c r="DO429" s="77">
        <v>0</v>
      </c>
      <c r="DP429" s="77">
        <v>0</v>
      </c>
      <c r="DQ429" s="77">
        <v>0</v>
      </c>
      <c r="DR429" s="77">
        <v>0</v>
      </c>
      <c r="DS429" s="77">
        <v>0</v>
      </c>
      <c r="DT429" s="77">
        <v>0</v>
      </c>
      <c r="DU429" s="77">
        <v>0</v>
      </c>
      <c r="DV429" s="77">
        <v>2.7199052312310807E-7</v>
      </c>
      <c r="DW429" s="77">
        <v>2.7199052312310807E-7</v>
      </c>
      <c r="GE429" s="77" t="s">
        <v>427</v>
      </c>
      <c r="GF429" s="77" t="s">
        <v>155</v>
      </c>
      <c r="GG429" s="77" t="s">
        <v>426</v>
      </c>
      <c r="GH429" s="77" t="s">
        <v>488</v>
      </c>
      <c r="GI429" s="77">
        <v>2023</v>
      </c>
      <c r="GJ429" s="77" t="s">
        <v>303</v>
      </c>
      <c r="GK429" s="77">
        <v>7467.8148194525493</v>
      </c>
      <c r="GL429" s="77">
        <v>1086.8999220000001</v>
      </c>
      <c r="GM429" s="77">
        <v>2023</v>
      </c>
      <c r="GN429" s="77" t="s">
        <v>175</v>
      </c>
      <c r="GO429" s="77">
        <v>5.3000000000000005E-2</v>
      </c>
      <c r="GP429" s="77">
        <v>3</v>
      </c>
      <c r="GQ429" s="77">
        <v>0</v>
      </c>
      <c r="GR429" s="77" t="s">
        <v>423</v>
      </c>
      <c r="GS429" s="77">
        <v>0</v>
      </c>
      <c r="GT429" s="77">
        <v>0</v>
      </c>
      <c r="GU429" s="77">
        <v>5.5966209081309407E-2</v>
      </c>
      <c r="GV429" s="248">
        <v>417.9452855659822</v>
      </c>
      <c r="GW429" s="248">
        <v>5.5966209081309407E-2</v>
      </c>
      <c r="GX429" s="77">
        <v>417.9452855659822</v>
      </c>
      <c r="GY429" s="77">
        <v>5.5966209081309407E-2</v>
      </c>
      <c r="GZ429" s="77">
        <v>417.9452855659822</v>
      </c>
    </row>
    <row r="430" spans="98:208" x14ac:dyDescent="0.25">
      <c r="CT430" s="77" t="s">
        <v>155</v>
      </c>
      <c r="CU430" s="77" t="s">
        <v>431</v>
      </c>
      <c r="CV430" s="77" t="s">
        <v>488</v>
      </c>
      <c r="CW430" s="77">
        <v>2020</v>
      </c>
      <c r="CX430" s="77">
        <v>0</v>
      </c>
      <c r="CY430" s="77">
        <v>0</v>
      </c>
      <c r="CZ430" s="77">
        <v>0</v>
      </c>
      <c r="DA430" s="77">
        <v>0</v>
      </c>
      <c r="DB430" s="77">
        <v>21083.842824224459</v>
      </c>
      <c r="DC430" s="77">
        <v>409.22373582043338</v>
      </c>
      <c r="DD430" s="77">
        <v>13469.08781237873</v>
      </c>
      <c r="DE430" s="77">
        <v>7205.5312760252773</v>
      </c>
      <c r="DF430" s="77">
        <v>1219.5839681183459</v>
      </c>
      <c r="DG430" s="77">
        <v>0</v>
      </c>
      <c r="DH430" s="77">
        <v>0</v>
      </c>
      <c r="DI430" s="77">
        <v>0</v>
      </c>
      <c r="DJ430" s="77">
        <v>9.2838345253539452E-9</v>
      </c>
      <c r="DL430" s="77">
        <v>0</v>
      </c>
      <c r="DM430" s="77">
        <v>1.1322415749785265E-5</v>
      </c>
      <c r="DN430" s="77">
        <v>1.1322415749785265E-5</v>
      </c>
      <c r="DO430" s="77">
        <v>0</v>
      </c>
      <c r="DP430" s="77">
        <v>0</v>
      </c>
      <c r="DQ430" s="77">
        <v>0</v>
      </c>
      <c r="DR430" s="77">
        <v>0</v>
      </c>
      <c r="DS430" s="77">
        <v>0</v>
      </c>
      <c r="DT430" s="77">
        <v>0</v>
      </c>
      <c r="DU430" s="77">
        <v>0</v>
      </c>
      <c r="DV430" s="77">
        <v>0</v>
      </c>
      <c r="DW430" s="77">
        <v>0</v>
      </c>
      <c r="GE430" s="77" t="s">
        <v>422</v>
      </c>
      <c r="GF430" s="77" t="s">
        <v>155</v>
      </c>
      <c r="GG430" s="77" t="s">
        <v>426</v>
      </c>
      <c r="GH430" s="77" t="s">
        <v>488</v>
      </c>
      <c r="GI430" s="77">
        <v>2024</v>
      </c>
      <c r="GJ430" s="77" t="s">
        <v>305</v>
      </c>
      <c r="GK430" s="77">
        <v>428.60232122030038</v>
      </c>
      <c r="GL430" s="77">
        <v>1086.8999220000001</v>
      </c>
      <c r="GM430" s="77">
        <v>2024</v>
      </c>
      <c r="GN430" s="77" t="s">
        <v>175</v>
      </c>
      <c r="GO430" s="77">
        <v>0.13250000000000001</v>
      </c>
      <c r="GP430" s="77">
        <v>3</v>
      </c>
      <c r="GQ430" s="77">
        <v>0</v>
      </c>
      <c r="GR430" s="77" t="s">
        <v>423</v>
      </c>
      <c r="GS430" s="77">
        <v>0</v>
      </c>
      <c r="GT430" s="77">
        <v>0</v>
      </c>
      <c r="GU430" s="77">
        <v>0</v>
      </c>
      <c r="GV430" s="248">
        <v>0</v>
      </c>
      <c r="GW430" s="248">
        <v>0.1527377521613833</v>
      </c>
      <c r="GX430" s="77">
        <v>65.463755114339833</v>
      </c>
      <c r="GY430" s="77">
        <v>0.1527377521613833</v>
      </c>
      <c r="GZ430" s="77">
        <v>65.463755114339833</v>
      </c>
    </row>
    <row r="431" spans="98:208" x14ac:dyDescent="0.25">
      <c r="CT431" s="77" t="s">
        <v>155</v>
      </c>
      <c r="CU431" s="77" t="s">
        <v>431</v>
      </c>
      <c r="CV431" s="77" t="s">
        <v>488</v>
      </c>
      <c r="CW431" s="77">
        <v>2021</v>
      </c>
      <c r="CX431" s="77">
        <v>0</v>
      </c>
      <c r="CY431" s="77">
        <v>0</v>
      </c>
      <c r="CZ431" s="77">
        <v>0</v>
      </c>
      <c r="DA431" s="77">
        <v>0</v>
      </c>
      <c r="DB431" s="77">
        <v>21083.842824224459</v>
      </c>
      <c r="DC431" s="77">
        <v>409.22373582043338</v>
      </c>
      <c r="DD431" s="77">
        <v>13469.08781237873</v>
      </c>
      <c r="DE431" s="77">
        <v>7205.5312760252773</v>
      </c>
      <c r="DF431" s="77">
        <v>1219.5839681183459</v>
      </c>
      <c r="DG431" s="77">
        <v>1219.5839681183459</v>
      </c>
      <c r="DH431" s="77">
        <v>0</v>
      </c>
      <c r="DI431" s="77">
        <v>0</v>
      </c>
      <c r="DJ431" s="77">
        <v>9.2838345253539452E-9</v>
      </c>
      <c r="DL431" s="77">
        <v>0</v>
      </c>
      <c r="DM431" s="77">
        <v>1.1322415749785265E-5</v>
      </c>
      <c r="DN431" s="77">
        <v>1.1322415749785265E-5</v>
      </c>
      <c r="DO431" s="77">
        <v>0</v>
      </c>
      <c r="DP431" s="77">
        <v>1.1322415749785265E-5</v>
      </c>
      <c r="DQ431" s="77">
        <v>1.1322415749785265E-5</v>
      </c>
      <c r="DR431" s="77">
        <v>0</v>
      </c>
      <c r="DS431" s="77">
        <v>0</v>
      </c>
      <c r="DT431" s="77">
        <v>0</v>
      </c>
      <c r="DU431" s="77">
        <v>0</v>
      </c>
      <c r="DV431" s="77">
        <v>0</v>
      </c>
      <c r="DW431" s="77">
        <v>0</v>
      </c>
      <c r="GE431" s="77" t="s">
        <v>425</v>
      </c>
      <c r="GF431" s="77" t="s">
        <v>155</v>
      </c>
      <c r="GG431" s="77" t="s">
        <v>426</v>
      </c>
      <c r="GH431" s="77" t="s">
        <v>488</v>
      </c>
      <c r="GI431" s="77">
        <v>2024</v>
      </c>
      <c r="GJ431" s="77" t="s">
        <v>301</v>
      </c>
      <c r="GK431" s="77">
        <v>13939.56097345755</v>
      </c>
      <c r="GL431" s="77">
        <v>1086.8999220000001</v>
      </c>
      <c r="GM431" s="77">
        <v>2024</v>
      </c>
      <c r="GN431" s="77" t="s">
        <v>175</v>
      </c>
      <c r="GO431" s="77">
        <v>5.3000000000000005E-2</v>
      </c>
      <c r="GP431" s="77">
        <v>3</v>
      </c>
      <c r="GQ431" s="77">
        <v>0</v>
      </c>
      <c r="GR431" s="77" t="s">
        <v>423</v>
      </c>
      <c r="GS431" s="77">
        <v>0</v>
      </c>
      <c r="GT431" s="77">
        <v>0</v>
      </c>
      <c r="GU431" s="77">
        <v>0</v>
      </c>
      <c r="GV431" s="248">
        <v>0</v>
      </c>
      <c r="GW431" s="248">
        <v>5.5966209081309407E-2</v>
      </c>
      <c r="GX431" s="77">
        <v>780.1443839421861</v>
      </c>
      <c r="GY431" s="77">
        <v>5.5966209081309407E-2</v>
      </c>
      <c r="GZ431" s="77">
        <v>780.1443839421861</v>
      </c>
    </row>
    <row r="432" spans="98:208" x14ac:dyDescent="0.25">
      <c r="CT432" s="77" t="s">
        <v>155</v>
      </c>
      <c r="CU432" s="77" t="s">
        <v>431</v>
      </c>
      <c r="CV432" s="77" t="s">
        <v>488</v>
      </c>
      <c r="CW432" s="77">
        <v>2022</v>
      </c>
      <c r="CX432" s="77">
        <v>0</v>
      </c>
      <c r="CY432" s="77">
        <v>0</v>
      </c>
      <c r="CZ432" s="77">
        <v>0</v>
      </c>
      <c r="DA432" s="77">
        <v>0</v>
      </c>
      <c r="DB432" s="77">
        <v>21083.842824224459</v>
      </c>
      <c r="DC432" s="77">
        <v>409.22373582043338</v>
      </c>
      <c r="DD432" s="77">
        <v>13469.08781237873</v>
      </c>
      <c r="DE432" s="77">
        <v>7205.5312760252773</v>
      </c>
      <c r="DF432" s="77">
        <v>1219.5839681183459</v>
      </c>
      <c r="DG432" s="77">
        <v>1219.5839681183459</v>
      </c>
      <c r="DH432" s="77">
        <v>1219.5839681183459</v>
      </c>
      <c r="DI432" s="77">
        <v>0</v>
      </c>
      <c r="DJ432" s="77">
        <v>9.2838345253539452E-9</v>
      </c>
      <c r="DL432" s="77">
        <v>0</v>
      </c>
      <c r="DM432" s="77">
        <v>1.1322415749785265E-5</v>
      </c>
      <c r="DN432" s="77">
        <v>1.1322415749785265E-5</v>
      </c>
      <c r="DO432" s="77">
        <v>0</v>
      </c>
      <c r="DP432" s="77">
        <v>1.1322415749785265E-5</v>
      </c>
      <c r="DQ432" s="77">
        <v>1.1322415749785265E-5</v>
      </c>
      <c r="DR432" s="77">
        <v>0</v>
      </c>
      <c r="DS432" s="77">
        <v>1.1322415749785265E-5</v>
      </c>
      <c r="DT432" s="77">
        <v>1.1322415749785265E-5</v>
      </c>
      <c r="DU432" s="77">
        <v>0</v>
      </c>
      <c r="DV432" s="77">
        <v>0</v>
      </c>
      <c r="DW432" s="77">
        <v>0</v>
      </c>
      <c r="GE432" s="77" t="s">
        <v>427</v>
      </c>
      <c r="GF432" s="77" t="s">
        <v>155</v>
      </c>
      <c r="GG432" s="77" t="s">
        <v>426</v>
      </c>
      <c r="GH432" s="77" t="s">
        <v>488</v>
      </c>
      <c r="GI432" s="77">
        <v>2024</v>
      </c>
      <c r="GJ432" s="77" t="s">
        <v>303</v>
      </c>
      <c r="GK432" s="77">
        <v>7467.8148194525493</v>
      </c>
      <c r="GL432" s="77">
        <v>1086.8999220000001</v>
      </c>
      <c r="GM432" s="77">
        <v>2024</v>
      </c>
      <c r="GN432" s="77" t="s">
        <v>175</v>
      </c>
      <c r="GO432" s="77">
        <v>5.3000000000000005E-2</v>
      </c>
      <c r="GP432" s="77">
        <v>3</v>
      </c>
      <c r="GQ432" s="77">
        <v>0</v>
      </c>
      <c r="GR432" s="77" t="s">
        <v>423</v>
      </c>
      <c r="GS432" s="77">
        <v>0</v>
      </c>
      <c r="GT432" s="77">
        <v>0</v>
      </c>
      <c r="GU432" s="77">
        <v>0</v>
      </c>
      <c r="GV432" s="248">
        <v>0</v>
      </c>
      <c r="GW432" s="248">
        <v>5.5966209081309407E-2</v>
      </c>
      <c r="GX432" s="77">
        <v>417.9452855659822</v>
      </c>
      <c r="GY432" s="77">
        <v>5.5966209081309407E-2</v>
      </c>
      <c r="GZ432" s="77">
        <v>417.9452855659822</v>
      </c>
    </row>
    <row r="433" spans="98:208" x14ac:dyDescent="0.25">
      <c r="CT433" s="77" t="s">
        <v>155</v>
      </c>
      <c r="CU433" s="77" t="s">
        <v>431</v>
      </c>
      <c r="CV433" s="77" t="s">
        <v>488</v>
      </c>
      <c r="CW433" s="77">
        <v>2023</v>
      </c>
      <c r="CX433" s="77">
        <v>0</v>
      </c>
      <c r="CY433" s="77">
        <v>0</v>
      </c>
      <c r="CZ433" s="77">
        <v>0</v>
      </c>
      <c r="DA433" s="77">
        <v>0</v>
      </c>
      <c r="DB433" s="77">
        <v>21835.978114130408</v>
      </c>
      <c r="DC433" s="77">
        <v>428.60232122029731</v>
      </c>
      <c r="DD433" s="77">
        <v>13939.560973457539</v>
      </c>
      <c r="DE433" s="77">
        <v>7467.8148194525347</v>
      </c>
      <c r="DF433" s="77">
        <v>0</v>
      </c>
      <c r="DG433" s="77">
        <v>1263.5534246225063</v>
      </c>
      <c r="DH433" s="77">
        <v>1263.5534246225063</v>
      </c>
      <c r="DI433" s="77">
        <v>1263.5534246225063</v>
      </c>
      <c r="DJ433" s="77">
        <v>9.2838345253539452E-9</v>
      </c>
      <c r="DL433" s="77">
        <v>0</v>
      </c>
      <c r="DM433" s="77">
        <v>0</v>
      </c>
      <c r="DN433" s="77">
        <v>0</v>
      </c>
      <c r="DO433" s="77">
        <v>0</v>
      </c>
      <c r="DP433" s="77">
        <v>1.1730620908139638E-5</v>
      </c>
      <c r="DQ433" s="77">
        <v>1.1730620908139638E-5</v>
      </c>
      <c r="DR433" s="77">
        <v>0</v>
      </c>
      <c r="DS433" s="77">
        <v>1.1730620908139638E-5</v>
      </c>
      <c r="DT433" s="77">
        <v>1.1730620908139638E-5</v>
      </c>
      <c r="DU433" s="77">
        <v>0</v>
      </c>
      <c r="DV433" s="77">
        <v>1.1730620908139638E-5</v>
      </c>
      <c r="DW433" s="77">
        <v>1.1730620908139638E-5</v>
      </c>
      <c r="GE433" s="77" t="s">
        <v>422</v>
      </c>
      <c r="GF433" s="77" t="s">
        <v>155</v>
      </c>
      <c r="GG433" s="77" t="s">
        <v>426</v>
      </c>
      <c r="GH433" s="77" t="s">
        <v>488</v>
      </c>
      <c r="GI433" s="77">
        <v>2025</v>
      </c>
      <c r="GJ433" s="77" t="s">
        <v>305</v>
      </c>
      <c r="GK433" s="77">
        <v>428.60232122030038</v>
      </c>
      <c r="GL433" s="77">
        <v>1086.8999220000001</v>
      </c>
      <c r="GM433" s="77">
        <v>2025</v>
      </c>
      <c r="GN433" s="77" t="s">
        <v>175</v>
      </c>
      <c r="GO433" s="77">
        <v>0.13250000000000001</v>
      </c>
      <c r="GP433" s="77">
        <v>3</v>
      </c>
      <c r="GQ433" s="77">
        <v>0</v>
      </c>
      <c r="GR433" s="77" t="s">
        <v>423</v>
      </c>
      <c r="GS433" s="77">
        <v>0</v>
      </c>
      <c r="GT433" s="77">
        <v>0</v>
      </c>
      <c r="GU433" s="77">
        <v>0</v>
      </c>
      <c r="GV433" s="248">
        <v>0</v>
      </c>
      <c r="GW433" s="248">
        <v>0</v>
      </c>
      <c r="GX433" s="77">
        <v>0</v>
      </c>
      <c r="GY433" s="77">
        <v>0.1527377521613833</v>
      </c>
      <c r="GZ433" s="77">
        <v>65.463755114339833</v>
      </c>
    </row>
    <row r="434" spans="98:208" x14ac:dyDescent="0.25">
      <c r="CT434" s="77" t="s">
        <v>155</v>
      </c>
      <c r="CU434" s="77" t="s">
        <v>431</v>
      </c>
      <c r="CV434" s="77" t="s">
        <v>488</v>
      </c>
      <c r="CW434" s="77">
        <v>2024</v>
      </c>
      <c r="CX434" s="77">
        <v>0</v>
      </c>
      <c r="CY434" s="77">
        <v>0</v>
      </c>
      <c r="CZ434" s="77">
        <v>0</v>
      </c>
      <c r="DA434" s="77">
        <v>0</v>
      </c>
      <c r="DB434" s="77">
        <v>21835.978114130408</v>
      </c>
      <c r="DC434" s="77">
        <v>428.60232122029731</v>
      </c>
      <c r="DD434" s="77">
        <v>13939.560973457539</v>
      </c>
      <c r="DE434" s="77">
        <v>7467.8148194525347</v>
      </c>
      <c r="DF434" s="77">
        <v>0</v>
      </c>
      <c r="DG434" s="77">
        <v>0</v>
      </c>
      <c r="DH434" s="77">
        <v>1263.5534246225063</v>
      </c>
      <c r="DI434" s="77">
        <v>1263.5534246225063</v>
      </c>
      <c r="DJ434" s="77">
        <v>9.2838345253539452E-9</v>
      </c>
      <c r="DL434" s="77">
        <v>0</v>
      </c>
      <c r="DM434" s="77">
        <v>0</v>
      </c>
      <c r="DN434" s="77">
        <v>0</v>
      </c>
      <c r="DO434" s="77">
        <v>0</v>
      </c>
      <c r="DP434" s="77">
        <v>0</v>
      </c>
      <c r="DQ434" s="77">
        <v>0</v>
      </c>
      <c r="DR434" s="77">
        <v>0</v>
      </c>
      <c r="DS434" s="77">
        <v>1.1730620908139638E-5</v>
      </c>
      <c r="DT434" s="77">
        <v>1.1730620908139638E-5</v>
      </c>
      <c r="DU434" s="77">
        <v>0</v>
      </c>
      <c r="DV434" s="77">
        <v>1.1730620908139638E-5</v>
      </c>
      <c r="DW434" s="77">
        <v>1.1730620908139638E-5</v>
      </c>
      <c r="GE434" s="77" t="s">
        <v>425</v>
      </c>
      <c r="GF434" s="77" t="s">
        <v>155</v>
      </c>
      <c r="GG434" s="77" t="s">
        <v>426</v>
      </c>
      <c r="GH434" s="77" t="s">
        <v>488</v>
      </c>
      <c r="GI434" s="77">
        <v>2025</v>
      </c>
      <c r="GJ434" s="77" t="s">
        <v>301</v>
      </c>
      <c r="GK434" s="77">
        <v>13939.56097345755</v>
      </c>
      <c r="GL434" s="77">
        <v>1086.8999220000001</v>
      </c>
      <c r="GM434" s="77">
        <v>2025</v>
      </c>
      <c r="GN434" s="77" t="s">
        <v>175</v>
      </c>
      <c r="GO434" s="77">
        <v>5.3000000000000005E-2</v>
      </c>
      <c r="GP434" s="77">
        <v>3</v>
      </c>
      <c r="GQ434" s="77">
        <v>0</v>
      </c>
      <c r="GR434" s="77" t="s">
        <v>423</v>
      </c>
      <c r="GS434" s="77">
        <v>0</v>
      </c>
      <c r="GT434" s="77">
        <v>0</v>
      </c>
      <c r="GU434" s="77">
        <v>0</v>
      </c>
      <c r="GV434" s="248">
        <v>0</v>
      </c>
      <c r="GW434" s="248">
        <v>0</v>
      </c>
      <c r="GX434" s="77">
        <v>0</v>
      </c>
      <c r="GY434" s="77">
        <v>5.5966209081309407E-2</v>
      </c>
      <c r="GZ434" s="77">
        <v>780.1443839421861</v>
      </c>
    </row>
    <row r="435" spans="98:208" x14ac:dyDescent="0.25">
      <c r="CT435" s="77" t="s">
        <v>155</v>
      </c>
      <c r="CU435" s="77" t="s">
        <v>431</v>
      </c>
      <c r="CV435" s="77" t="s">
        <v>488</v>
      </c>
      <c r="CW435" s="77">
        <v>2025</v>
      </c>
      <c r="CX435" s="77">
        <v>0</v>
      </c>
      <c r="CY435" s="77">
        <v>0</v>
      </c>
      <c r="CZ435" s="77">
        <v>0</v>
      </c>
      <c r="DA435" s="77">
        <v>0</v>
      </c>
      <c r="DB435" s="77">
        <v>21835.978114130408</v>
      </c>
      <c r="DC435" s="77">
        <v>428.60232122029731</v>
      </c>
      <c r="DD435" s="77">
        <v>13939.560973457539</v>
      </c>
      <c r="DE435" s="77">
        <v>7467.8148194525347</v>
      </c>
      <c r="DF435" s="77">
        <v>0</v>
      </c>
      <c r="DG435" s="77">
        <v>0</v>
      </c>
      <c r="DH435" s="77">
        <v>0</v>
      </c>
      <c r="DI435" s="77">
        <v>1263.5534246225063</v>
      </c>
      <c r="DJ435" s="77">
        <v>9.2838345253539452E-9</v>
      </c>
      <c r="DL435" s="77">
        <v>0</v>
      </c>
      <c r="DM435" s="77">
        <v>0</v>
      </c>
      <c r="DN435" s="77">
        <v>0</v>
      </c>
      <c r="DO435" s="77">
        <v>0</v>
      </c>
      <c r="DP435" s="77">
        <v>0</v>
      </c>
      <c r="DQ435" s="77">
        <v>0</v>
      </c>
      <c r="DR435" s="77">
        <v>0</v>
      </c>
      <c r="DS435" s="77">
        <v>0</v>
      </c>
      <c r="DT435" s="77">
        <v>0</v>
      </c>
      <c r="DU435" s="77">
        <v>0</v>
      </c>
      <c r="DV435" s="77">
        <v>1.1730620908139638E-5</v>
      </c>
      <c r="DW435" s="77">
        <v>1.1730620908139638E-5</v>
      </c>
      <c r="GE435" s="77" t="s">
        <v>427</v>
      </c>
      <c r="GF435" s="77" t="s">
        <v>155</v>
      </c>
      <c r="GG435" s="77" t="s">
        <v>426</v>
      </c>
      <c r="GH435" s="77" t="s">
        <v>488</v>
      </c>
      <c r="GI435" s="77">
        <v>2025</v>
      </c>
      <c r="GJ435" s="77" t="s">
        <v>303</v>
      </c>
      <c r="GK435" s="77">
        <v>7467.8148194525493</v>
      </c>
      <c r="GL435" s="77">
        <v>1086.8999220000001</v>
      </c>
      <c r="GM435" s="77">
        <v>2025</v>
      </c>
      <c r="GN435" s="77" t="s">
        <v>175</v>
      </c>
      <c r="GO435" s="77">
        <v>5.3000000000000005E-2</v>
      </c>
      <c r="GP435" s="77">
        <v>3</v>
      </c>
      <c r="GQ435" s="77">
        <v>0</v>
      </c>
      <c r="GR435" s="77" t="s">
        <v>423</v>
      </c>
      <c r="GS435" s="77">
        <v>0</v>
      </c>
      <c r="GT435" s="77">
        <v>0</v>
      </c>
      <c r="GU435" s="77">
        <v>0</v>
      </c>
      <c r="GV435" s="248">
        <v>0</v>
      </c>
      <c r="GW435" s="248">
        <v>0</v>
      </c>
      <c r="GX435" s="77">
        <v>0</v>
      </c>
      <c r="GY435" s="77">
        <v>5.5966209081309407E-2</v>
      </c>
      <c r="GZ435" s="77">
        <v>417.9452855659822</v>
      </c>
    </row>
    <row r="436" spans="98:208" x14ac:dyDescent="0.25">
      <c r="CT436" s="77" t="s">
        <v>155</v>
      </c>
      <c r="CU436" s="77" t="s">
        <v>433</v>
      </c>
      <c r="CV436" s="77" t="s">
        <v>300</v>
      </c>
      <c r="CW436" s="77">
        <v>2020</v>
      </c>
      <c r="CX436" s="77">
        <v>0</v>
      </c>
      <c r="CY436" s="77">
        <v>0</v>
      </c>
      <c r="CZ436" s="77">
        <v>0</v>
      </c>
      <c r="DA436" s="77">
        <v>0</v>
      </c>
      <c r="DB436" s="77">
        <v>14146.130641332709</v>
      </c>
      <c r="DC436" s="77">
        <v>222.22942162783349</v>
      </c>
      <c r="DD436" s="77">
        <v>8585.7228092480582</v>
      </c>
      <c r="DE436" s="77">
        <v>5338.1784104568151</v>
      </c>
      <c r="DF436" s="77">
        <v>813.21078921306162</v>
      </c>
      <c r="DG436" s="77">
        <v>0</v>
      </c>
      <c r="DH436" s="77">
        <v>0</v>
      </c>
      <c r="DI436" s="77">
        <v>0</v>
      </c>
      <c r="DJ436" s="77">
        <v>4.6094205642474987E-6</v>
      </c>
      <c r="DL436" s="77">
        <v>0</v>
      </c>
      <c r="DM436" s="77">
        <v>3.7484305348666242E-3</v>
      </c>
      <c r="DN436" s="77">
        <v>3.7484305348666242E-3</v>
      </c>
      <c r="DO436" s="77">
        <v>0</v>
      </c>
      <c r="DP436" s="77">
        <v>0</v>
      </c>
      <c r="DQ436" s="77">
        <v>0</v>
      </c>
      <c r="DR436" s="77">
        <v>0</v>
      </c>
      <c r="DS436" s="77">
        <v>0</v>
      </c>
      <c r="DT436" s="77">
        <v>0</v>
      </c>
      <c r="DU436" s="77">
        <v>0</v>
      </c>
      <c r="DV436" s="77">
        <v>0</v>
      </c>
      <c r="DW436" s="77">
        <v>0</v>
      </c>
      <c r="GE436" s="77" t="s">
        <v>422</v>
      </c>
      <c r="GF436" s="77" t="s">
        <v>155</v>
      </c>
      <c r="GG436" s="77" t="s">
        <v>428</v>
      </c>
      <c r="GH436" s="77" t="s">
        <v>300</v>
      </c>
      <c r="GI436" s="77">
        <v>2021</v>
      </c>
      <c r="GJ436" s="77" t="s">
        <v>305</v>
      </c>
      <c r="GK436" s="77">
        <v>222.2294216278319</v>
      </c>
      <c r="GL436" s="77">
        <v>1434.2133550000001</v>
      </c>
      <c r="GM436" s="77">
        <v>2021</v>
      </c>
      <c r="GN436" s="77" t="s">
        <v>175</v>
      </c>
      <c r="GO436" s="77">
        <v>0.13250000000000001</v>
      </c>
      <c r="GP436" s="77">
        <v>3</v>
      </c>
      <c r="GQ436" s="77">
        <v>0</v>
      </c>
      <c r="GR436" s="77" t="s">
        <v>423</v>
      </c>
      <c r="GS436" s="77">
        <v>0.1527377521613833</v>
      </c>
      <c r="GT436" s="77">
        <v>33.942822323559341</v>
      </c>
      <c r="GU436" s="77">
        <v>0.1527377521613833</v>
      </c>
      <c r="GV436" s="248">
        <v>33.942822323559341</v>
      </c>
      <c r="GW436" s="248">
        <v>0</v>
      </c>
      <c r="GX436" s="77">
        <v>0</v>
      </c>
      <c r="GY436" s="77">
        <v>0</v>
      </c>
      <c r="GZ436" s="77">
        <v>0</v>
      </c>
    </row>
    <row r="437" spans="98:208" x14ac:dyDescent="0.25">
      <c r="CT437" s="77" t="s">
        <v>155</v>
      </c>
      <c r="CU437" s="77" t="s">
        <v>433</v>
      </c>
      <c r="CV437" s="77" t="s">
        <v>300</v>
      </c>
      <c r="CW437" s="77">
        <v>2021</v>
      </c>
      <c r="CX437" s="77">
        <v>0</v>
      </c>
      <c r="CY437" s="77">
        <v>0</v>
      </c>
      <c r="CZ437" s="77">
        <v>0</v>
      </c>
      <c r="DA437" s="77">
        <v>0</v>
      </c>
      <c r="DB437" s="77">
        <v>14146.130641332709</v>
      </c>
      <c r="DC437" s="77">
        <v>222.22942162783349</v>
      </c>
      <c r="DD437" s="77">
        <v>8585.7228092480582</v>
      </c>
      <c r="DE437" s="77">
        <v>5338.1784104568151</v>
      </c>
      <c r="DF437" s="77">
        <v>813.21078921306162</v>
      </c>
      <c r="DG437" s="77">
        <v>813.21078921306162</v>
      </c>
      <c r="DH437" s="77">
        <v>0</v>
      </c>
      <c r="DI437" s="77">
        <v>0</v>
      </c>
      <c r="DJ437" s="77">
        <v>4.6094205642474987E-6</v>
      </c>
      <c r="DL437" s="77">
        <v>0</v>
      </c>
      <c r="DM437" s="77">
        <v>3.7484305348666242E-3</v>
      </c>
      <c r="DN437" s="77">
        <v>3.7484305348666242E-3</v>
      </c>
      <c r="DO437" s="77">
        <v>0</v>
      </c>
      <c r="DP437" s="77">
        <v>3.7484305348666242E-3</v>
      </c>
      <c r="DQ437" s="77">
        <v>3.7484305348666242E-3</v>
      </c>
      <c r="DR437" s="77">
        <v>0</v>
      </c>
      <c r="DS437" s="77">
        <v>0</v>
      </c>
      <c r="DT437" s="77">
        <v>0</v>
      </c>
      <c r="DU437" s="77">
        <v>0</v>
      </c>
      <c r="DV437" s="77">
        <v>0</v>
      </c>
      <c r="DW437" s="77">
        <v>0</v>
      </c>
      <c r="GE437" s="77" t="s">
        <v>425</v>
      </c>
      <c r="GF437" s="77" t="s">
        <v>155</v>
      </c>
      <c r="GG437" s="77" t="s">
        <v>428</v>
      </c>
      <c r="GH437" s="77" t="s">
        <v>300</v>
      </c>
      <c r="GI437" s="77">
        <v>2021</v>
      </c>
      <c r="GJ437" s="77" t="s">
        <v>301</v>
      </c>
      <c r="GK437" s="77">
        <v>8585.7228092479945</v>
      </c>
      <c r="GL437" s="77">
        <v>1434.2133550000001</v>
      </c>
      <c r="GM437" s="77">
        <v>2021</v>
      </c>
      <c r="GN437" s="77" t="s">
        <v>175</v>
      </c>
      <c r="GO437" s="77">
        <v>5.3000000000000005E-2</v>
      </c>
      <c r="GP437" s="77">
        <v>3</v>
      </c>
      <c r="GQ437" s="77">
        <v>0</v>
      </c>
      <c r="GR437" s="77" t="s">
        <v>423</v>
      </c>
      <c r="GS437" s="77">
        <v>5.5966209081309413E-2</v>
      </c>
      <c r="GT437" s="77">
        <v>480.51035785654045</v>
      </c>
      <c r="GU437" s="77">
        <v>5.5966209081309413E-2</v>
      </c>
      <c r="GV437" s="248">
        <v>480.51035785654045</v>
      </c>
      <c r="GW437" s="248">
        <v>0</v>
      </c>
      <c r="GX437" s="77">
        <v>0</v>
      </c>
      <c r="GY437" s="77">
        <v>0</v>
      </c>
      <c r="GZ437" s="77">
        <v>0</v>
      </c>
    </row>
    <row r="438" spans="98:208" x14ac:dyDescent="0.25">
      <c r="CT438" s="77" t="s">
        <v>155</v>
      </c>
      <c r="CU438" s="77" t="s">
        <v>433</v>
      </c>
      <c r="CV438" s="77" t="s">
        <v>300</v>
      </c>
      <c r="CW438" s="77">
        <v>2022</v>
      </c>
      <c r="CX438" s="77">
        <v>0</v>
      </c>
      <c r="CY438" s="77">
        <v>0</v>
      </c>
      <c r="CZ438" s="77">
        <v>0</v>
      </c>
      <c r="DA438" s="77">
        <v>0</v>
      </c>
      <c r="DB438" s="77">
        <v>14146.130641332709</v>
      </c>
      <c r="DC438" s="77">
        <v>222.22942162783349</v>
      </c>
      <c r="DD438" s="77">
        <v>8585.7228092480582</v>
      </c>
      <c r="DE438" s="77">
        <v>5338.1784104568151</v>
      </c>
      <c r="DF438" s="77">
        <v>813.21078921306162</v>
      </c>
      <c r="DG438" s="77">
        <v>813.21078921306162</v>
      </c>
      <c r="DH438" s="77">
        <v>813.21078921306162</v>
      </c>
      <c r="DI438" s="77">
        <v>0</v>
      </c>
      <c r="DJ438" s="77">
        <v>4.6094205642474987E-6</v>
      </c>
      <c r="DL438" s="77">
        <v>0</v>
      </c>
      <c r="DM438" s="77">
        <v>3.7484305348666242E-3</v>
      </c>
      <c r="DN438" s="77">
        <v>3.7484305348666242E-3</v>
      </c>
      <c r="DO438" s="77">
        <v>0</v>
      </c>
      <c r="DP438" s="77">
        <v>3.7484305348666242E-3</v>
      </c>
      <c r="DQ438" s="77">
        <v>3.7484305348666242E-3</v>
      </c>
      <c r="DR438" s="77">
        <v>0</v>
      </c>
      <c r="DS438" s="77">
        <v>3.7484305348666242E-3</v>
      </c>
      <c r="DT438" s="77">
        <v>3.7484305348666242E-3</v>
      </c>
      <c r="DU438" s="77">
        <v>0</v>
      </c>
      <c r="DV438" s="77">
        <v>0</v>
      </c>
      <c r="DW438" s="77">
        <v>0</v>
      </c>
      <c r="GE438" s="77" t="s">
        <v>427</v>
      </c>
      <c r="GF438" s="77" t="s">
        <v>155</v>
      </c>
      <c r="GG438" s="77" t="s">
        <v>428</v>
      </c>
      <c r="GH438" s="77" t="s">
        <v>300</v>
      </c>
      <c r="GI438" s="77">
        <v>2021</v>
      </c>
      <c r="GJ438" s="77" t="s">
        <v>303</v>
      </c>
      <c r="GK438" s="77">
        <v>5338.178410456776</v>
      </c>
      <c r="GL438" s="77">
        <v>1434.2133550000001</v>
      </c>
      <c r="GM438" s="77">
        <v>2021</v>
      </c>
      <c r="GN438" s="77" t="s">
        <v>175</v>
      </c>
      <c r="GO438" s="77">
        <v>5.3000000000000005E-2</v>
      </c>
      <c r="GP438" s="77">
        <v>3</v>
      </c>
      <c r="GQ438" s="77">
        <v>0</v>
      </c>
      <c r="GR438" s="77" t="s">
        <v>423</v>
      </c>
      <c r="GS438" s="77">
        <v>5.5966209081309413E-2</v>
      </c>
      <c r="GT438" s="77">
        <v>298.75760903295588</v>
      </c>
      <c r="GU438" s="77">
        <v>5.5966209081309413E-2</v>
      </c>
      <c r="GV438" s="248">
        <v>298.75760903295588</v>
      </c>
      <c r="GW438" s="248">
        <v>0</v>
      </c>
      <c r="GX438" s="77">
        <v>0</v>
      </c>
      <c r="GY438" s="77">
        <v>0</v>
      </c>
      <c r="GZ438" s="77">
        <v>0</v>
      </c>
    </row>
    <row r="439" spans="98:208" x14ac:dyDescent="0.25">
      <c r="CT439" s="77" t="s">
        <v>155</v>
      </c>
      <c r="CU439" s="77" t="s">
        <v>433</v>
      </c>
      <c r="CV439" s="77" t="s">
        <v>300</v>
      </c>
      <c r="CW439" s="77">
        <v>2023</v>
      </c>
      <c r="CX439" s="77">
        <v>0</v>
      </c>
      <c r="CY439" s="77">
        <v>0</v>
      </c>
      <c r="CZ439" s="77">
        <v>0</v>
      </c>
      <c r="DA439" s="77">
        <v>0</v>
      </c>
      <c r="DB439" s="77">
        <v>14664.637556436821</v>
      </c>
      <c r="DC439" s="77">
        <v>233.23007680794231</v>
      </c>
      <c r="DD439" s="77">
        <v>8896.5159934287112</v>
      </c>
      <c r="DE439" s="77">
        <v>5534.8914862001657</v>
      </c>
      <c r="DF439" s="77">
        <v>0</v>
      </c>
      <c r="DG439" s="77">
        <v>843.29420601055403</v>
      </c>
      <c r="DH439" s="77">
        <v>843.29420601055403</v>
      </c>
      <c r="DI439" s="77">
        <v>843.29420601055403</v>
      </c>
      <c r="DJ439" s="77">
        <v>4.6094205642474987E-6</v>
      </c>
      <c r="DL439" s="77">
        <v>0</v>
      </c>
      <c r="DM439" s="77">
        <v>0</v>
      </c>
      <c r="DN439" s="77">
        <v>0</v>
      </c>
      <c r="DO439" s="77">
        <v>0</v>
      </c>
      <c r="DP439" s="77">
        <v>3.8870976548958146E-3</v>
      </c>
      <c r="DQ439" s="77">
        <v>3.8870976548958146E-3</v>
      </c>
      <c r="DR439" s="77">
        <v>0</v>
      </c>
      <c r="DS439" s="77">
        <v>3.8870976548958146E-3</v>
      </c>
      <c r="DT439" s="77">
        <v>3.8870976548958146E-3</v>
      </c>
      <c r="DU439" s="77">
        <v>0</v>
      </c>
      <c r="DV439" s="77">
        <v>3.8870976548958146E-3</v>
      </c>
      <c r="DW439" s="77">
        <v>3.8870976548958146E-3</v>
      </c>
      <c r="GE439" s="77" t="s">
        <v>422</v>
      </c>
      <c r="GF439" s="77" t="s">
        <v>155</v>
      </c>
      <c r="GG439" s="77" t="s">
        <v>428</v>
      </c>
      <c r="GH439" s="77" t="s">
        <v>300</v>
      </c>
      <c r="GI439" s="77">
        <v>2022</v>
      </c>
      <c r="GJ439" s="77" t="s">
        <v>305</v>
      </c>
      <c r="GK439" s="77">
        <v>222.2294216278319</v>
      </c>
      <c r="GL439" s="77">
        <v>1434.2133550000001</v>
      </c>
      <c r="GM439" s="77">
        <v>2022</v>
      </c>
      <c r="GN439" s="77" t="s">
        <v>175</v>
      </c>
      <c r="GO439" s="77">
        <v>0.13250000000000001</v>
      </c>
      <c r="GP439" s="77">
        <v>3</v>
      </c>
      <c r="GQ439" s="77">
        <v>0</v>
      </c>
      <c r="GR439" s="77" t="s">
        <v>423</v>
      </c>
      <c r="GS439" s="77">
        <v>0.1527377521613833</v>
      </c>
      <c r="GT439" s="77">
        <v>33.942822323559341</v>
      </c>
      <c r="GU439" s="77">
        <v>0.1527377521613833</v>
      </c>
      <c r="GV439" s="248">
        <v>33.942822323559341</v>
      </c>
      <c r="GW439" s="248">
        <v>0.1527377521613833</v>
      </c>
      <c r="GX439" s="77">
        <v>33.942822323559341</v>
      </c>
      <c r="GY439" s="77">
        <v>0</v>
      </c>
      <c r="GZ439" s="77">
        <v>0</v>
      </c>
    </row>
    <row r="440" spans="98:208" x14ac:dyDescent="0.25">
      <c r="CT440" s="77" t="s">
        <v>155</v>
      </c>
      <c r="CU440" s="77" t="s">
        <v>433</v>
      </c>
      <c r="CV440" s="77" t="s">
        <v>300</v>
      </c>
      <c r="CW440" s="77">
        <v>2024</v>
      </c>
      <c r="CX440" s="77">
        <v>0</v>
      </c>
      <c r="CY440" s="77">
        <v>0</v>
      </c>
      <c r="CZ440" s="77">
        <v>0</v>
      </c>
      <c r="DA440" s="77">
        <v>0</v>
      </c>
      <c r="DB440" s="77">
        <v>14664.637556436821</v>
      </c>
      <c r="DC440" s="77">
        <v>233.23007680794231</v>
      </c>
      <c r="DD440" s="77">
        <v>8896.5159934287112</v>
      </c>
      <c r="DE440" s="77">
        <v>5534.8914862001657</v>
      </c>
      <c r="DF440" s="77">
        <v>0</v>
      </c>
      <c r="DG440" s="77">
        <v>0</v>
      </c>
      <c r="DH440" s="77">
        <v>843.29420601055403</v>
      </c>
      <c r="DI440" s="77">
        <v>843.29420601055403</v>
      </c>
      <c r="DJ440" s="77">
        <v>4.6094205642474987E-6</v>
      </c>
      <c r="DL440" s="77">
        <v>0</v>
      </c>
      <c r="DM440" s="77">
        <v>0</v>
      </c>
      <c r="DN440" s="77">
        <v>0</v>
      </c>
      <c r="DO440" s="77">
        <v>0</v>
      </c>
      <c r="DP440" s="77">
        <v>0</v>
      </c>
      <c r="DQ440" s="77">
        <v>0</v>
      </c>
      <c r="DR440" s="77">
        <v>0</v>
      </c>
      <c r="DS440" s="77">
        <v>3.8870976548958146E-3</v>
      </c>
      <c r="DT440" s="77">
        <v>3.8870976548958146E-3</v>
      </c>
      <c r="DU440" s="77">
        <v>0</v>
      </c>
      <c r="DV440" s="77">
        <v>3.8870976548958146E-3</v>
      </c>
      <c r="DW440" s="77">
        <v>3.8870976548958146E-3</v>
      </c>
      <c r="GE440" s="77" t="s">
        <v>425</v>
      </c>
      <c r="GF440" s="77" t="s">
        <v>155</v>
      </c>
      <c r="GG440" s="77" t="s">
        <v>428</v>
      </c>
      <c r="GH440" s="77" t="s">
        <v>300</v>
      </c>
      <c r="GI440" s="77">
        <v>2022</v>
      </c>
      <c r="GJ440" s="77" t="s">
        <v>301</v>
      </c>
      <c r="GK440" s="77">
        <v>8585.7228092479945</v>
      </c>
      <c r="GL440" s="77">
        <v>1434.2133550000001</v>
      </c>
      <c r="GM440" s="77">
        <v>2022</v>
      </c>
      <c r="GN440" s="77" t="s">
        <v>175</v>
      </c>
      <c r="GO440" s="77">
        <v>5.3000000000000005E-2</v>
      </c>
      <c r="GP440" s="77">
        <v>3</v>
      </c>
      <c r="GQ440" s="77">
        <v>0</v>
      </c>
      <c r="GR440" s="77" t="s">
        <v>423</v>
      </c>
      <c r="GS440" s="77">
        <v>5.5966209081309413E-2</v>
      </c>
      <c r="GT440" s="77">
        <v>480.51035785654045</v>
      </c>
      <c r="GU440" s="77">
        <v>5.5966209081309413E-2</v>
      </c>
      <c r="GV440" s="248">
        <v>480.51035785654045</v>
      </c>
      <c r="GW440" s="248">
        <v>5.5966209081309413E-2</v>
      </c>
      <c r="GX440" s="77">
        <v>480.51035785654045</v>
      </c>
      <c r="GY440" s="77">
        <v>0</v>
      </c>
      <c r="GZ440" s="77">
        <v>0</v>
      </c>
    </row>
    <row r="441" spans="98:208" x14ac:dyDescent="0.25">
      <c r="CT441" s="77" t="s">
        <v>155</v>
      </c>
      <c r="CU441" s="77" t="s">
        <v>433</v>
      </c>
      <c r="CV441" s="77" t="s">
        <v>300</v>
      </c>
      <c r="CW441" s="77">
        <v>2025</v>
      </c>
      <c r="CX441" s="77">
        <v>0</v>
      </c>
      <c r="CY441" s="77">
        <v>0</v>
      </c>
      <c r="CZ441" s="77">
        <v>0</v>
      </c>
      <c r="DA441" s="77">
        <v>0</v>
      </c>
      <c r="DB441" s="77">
        <v>14664.637556436821</v>
      </c>
      <c r="DC441" s="77">
        <v>233.23007680794231</v>
      </c>
      <c r="DD441" s="77">
        <v>8896.5159934287112</v>
      </c>
      <c r="DE441" s="77">
        <v>5534.8914862001657</v>
      </c>
      <c r="DF441" s="77">
        <v>0</v>
      </c>
      <c r="DG441" s="77">
        <v>0</v>
      </c>
      <c r="DH441" s="77">
        <v>0</v>
      </c>
      <c r="DI441" s="77">
        <v>843.29420601055403</v>
      </c>
      <c r="DJ441" s="77">
        <v>4.6094205642474987E-6</v>
      </c>
      <c r="DL441" s="77">
        <v>0</v>
      </c>
      <c r="DM441" s="77">
        <v>0</v>
      </c>
      <c r="DN441" s="77">
        <v>0</v>
      </c>
      <c r="DO441" s="77">
        <v>0</v>
      </c>
      <c r="DP441" s="77">
        <v>0</v>
      </c>
      <c r="DQ441" s="77">
        <v>0</v>
      </c>
      <c r="DR441" s="77">
        <v>0</v>
      </c>
      <c r="DS441" s="77">
        <v>0</v>
      </c>
      <c r="DT441" s="77">
        <v>0</v>
      </c>
      <c r="DU441" s="77">
        <v>0</v>
      </c>
      <c r="DV441" s="77">
        <v>3.8870976548958146E-3</v>
      </c>
      <c r="DW441" s="77">
        <v>3.8870976548958146E-3</v>
      </c>
      <c r="GE441" s="77" t="s">
        <v>427</v>
      </c>
      <c r="GF441" s="77" t="s">
        <v>155</v>
      </c>
      <c r="GG441" s="77" t="s">
        <v>428</v>
      </c>
      <c r="GH441" s="77" t="s">
        <v>300</v>
      </c>
      <c r="GI441" s="77">
        <v>2022</v>
      </c>
      <c r="GJ441" s="77" t="s">
        <v>303</v>
      </c>
      <c r="GK441" s="77">
        <v>5338.178410456776</v>
      </c>
      <c r="GL441" s="77">
        <v>1434.2133550000001</v>
      </c>
      <c r="GM441" s="77">
        <v>2022</v>
      </c>
      <c r="GN441" s="77" t="s">
        <v>175</v>
      </c>
      <c r="GO441" s="77">
        <v>5.3000000000000005E-2</v>
      </c>
      <c r="GP441" s="77">
        <v>3</v>
      </c>
      <c r="GQ441" s="77">
        <v>0</v>
      </c>
      <c r="GR441" s="77" t="s">
        <v>423</v>
      </c>
      <c r="GS441" s="77">
        <v>5.5966209081309413E-2</v>
      </c>
      <c r="GT441" s="77">
        <v>298.75760903295588</v>
      </c>
      <c r="GU441" s="77">
        <v>5.5966209081309413E-2</v>
      </c>
      <c r="GV441" s="248">
        <v>298.75760903295588</v>
      </c>
      <c r="GW441" s="248">
        <v>5.5966209081309413E-2</v>
      </c>
      <c r="GX441" s="77">
        <v>298.75760903295588</v>
      </c>
      <c r="GY441" s="77">
        <v>0</v>
      </c>
      <c r="GZ441" s="77">
        <v>0</v>
      </c>
    </row>
    <row r="442" spans="98:208" x14ac:dyDescent="0.25">
      <c r="CT442" s="77" t="s">
        <v>155</v>
      </c>
      <c r="CU442" s="77" t="s">
        <v>433</v>
      </c>
      <c r="CV442" s="77" t="s">
        <v>432</v>
      </c>
      <c r="CW442" s="77">
        <v>2020</v>
      </c>
      <c r="CX442" s="77">
        <v>0</v>
      </c>
      <c r="CY442" s="77">
        <v>0</v>
      </c>
      <c r="CZ442" s="77">
        <v>0</v>
      </c>
      <c r="DA442" s="77">
        <v>0</v>
      </c>
      <c r="DB442" s="77">
        <v>8807.9522308759733</v>
      </c>
      <c r="DC442" s="77">
        <v>222.22942162783551</v>
      </c>
      <c r="DD442" s="77">
        <v>8585.7228092481382</v>
      </c>
      <c r="DE442" s="77">
        <v>0</v>
      </c>
      <c r="DF442" s="77">
        <v>514.45318018010835</v>
      </c>
      <c r="DG442" s="77">
        <v>0</v>
      </c>
      <c r="DH442" s="77">
        <v>0</v>
      </c>
      <c r="DI442" s="77">
        <v>0</v>
      </c>
      <c r="DJ442" s="77">
        <v>4.3069054169842984E-6</v>
      </c>
      <c r="DL442" s="77">
        <v>0</v>
      </c>
      <c r="DM442" s="77">
        <v>2.2157011885025079E-3</v>
      </c>
      <c r="DN442" s="77">
        <v>2.2157011885025079E-3</v>
      </c>
      <c r="DO442" s="77">
        <v>0</v>
      </c>
      <c r="DP442" s="77">
        <v>0</v>
      </c>
      <c r="DQ442" s="77">
        <v>0</v>
      </c>
      <c r="DR442" s="77">
        <v>0</v>
      </c>
      <c r="DS442" s="77">
        <v>0</v>
      </c>
      <c r="DT442" s="77">
        <v>0</v>
      </c>
      <c r="DU442" s="77">
        <v>0</v>
      </c>
      <c r="DV442" s="77">
        <v>0</v>
      </c>
      <c r="DW442" s="77">
        <v>0</v>
      </c>
      <c r="GE442" s="77" t="s">
        <v>422</v>
      </c>
      <c r="GF442" s="77" t="s">
        <v>155</v>
      </c>
      <c r="GG442" s="77" t="s">
        <v>428</v>
      </c>
      <c r="GH442" s="77" t="s">
        <v>300</v>
      </c>
      <c r="GI442" s="77">
        <v>2023</v>
      </c>
      <c r="GJ442" s="77" t="s">
        <v>305</v>
      </c>
      <c r="GK442" s="77">
        <v>233.23007680794049</v>
      </c>
      <c r="GL442" s="77">
        <v>1434.2133550000001</v>
      </c>
      <c r="GM442" s="77">
        <v>2023</v>
      </c>
      <c r="GN442" s="77" t="s">
        <v>175</v>
      </c>
      <c r="GO442" s="77">
        <v>0.13250000000000001</v>
      </c>
      <c r="GP442" s="77">
        <v>3</v>
      </c>
      <c r="GQ442" s="77">
        <v>0</v>
      </c>
      <c r="GR442" s="77" t="s">
        <v>423</v>
      </c>
      <c r="GS442" s="77">
        <v>0</v>
      </c>
      <c r="GT442" s="77">
        <v>0</v>
      </c>
      <c r="GU442" s="77">
        <v>0.1527377521613833</v>
      </c>
      <c r="GV442" s="248">
        <v>35.623037668071603</v>
      </c>
      <c r="GW442" s="248">
        <v>0.1527377521613833</v>
      </c>
      <c r="GX442" s="77">
        <v>35.623037668071603</v>
      </c>
      <c r="GY442" s="77">
        <v>0.1527377521613833</v>
      </c>
      <c r="GZ442" s="77">
        <v>35.623037668071603</v>
      </c>
    </row>
    <row r="443" spans="98:208" x14ac:dyDescent="0.25">
      <c r="CT443" s="77" t="s">
        <v>155</v>
      </c>
      <c r="CU443" s="77" t="s">
        <v>433</v>
      </c>
      <c r="CV443" s="77" t="s">
        <v>432</v>
      </c>
      <c r="CW443" s="77">
        <v>2021</v>
      </c>
      <c r="CX443" s="77">
        <v>0</v>
      </c>
      <c r="CY443" s="77">
        <v>0</v>
      </c>
      <c r="CZ443" s="77">
        <v>0</v>
      </c>
      <c r="DA443" s="77">
        <v>0</v>
      </c>
      <c r="DB443" s="77">
        <v>8807.9522308759733</v>
      </c>
      <c r="DC443" s="77">
        <v>222.22942162783551</v>
      </c>
      <c r="DD443" s="77">
        <v>8585.7228092481382</v>
      </c>
      <c r="DE443" s="77">
        <v>0</v>
      </c>
      <c r="DF443" s="77">
        <v>514.45318018010835</v>
      </c>
      <c r="DG443" s="77">
        <v>514.45318018010835</v>
      </c>
      <c r="DH443" s="77">
        <v>0</v>
      </c>
      <c r="DI443" s="77">
        <v>0</v>
      </c>
      <c r="DJ443" s="77">
        <v>4.3069054169842984E-6</v>
      </c>
      <c r="DL443" s="77">
        <v>0</v>
      </c>
      <c r="DM443" s="77">
        <v>2.2157011885025079E-3</v>
      </c>
      <c r="DN443" s="77">
        <v>2.2157011885025079E-3</v>
      </c>
      <c r="DO443" s="77">
        <v>0</v>
      </c>
      <c r="DP443" s="77">
        <v>2.2157011885025079E-3</v>
      </c>
      <c r="DQ443" s="77">
        <v>2.2157011885025079E-3</v>
      </c>
      <c r="DR443" s="77">
        <v>0</v>
      </c>
      <c r="DS443" s="77">
        <v>0</v>
      </c>
      <c r="DT443" s="77">
        <v>0</v>
      </c>
      <c r="DU443" s="77">
        <v>0</v>
      </c>
      <c r="DV443" s="77">
        <v>0</v>
      </c>
      <c r="DW443" s="77">
        <v>0</v>
      </c>
      <c r="GE443" s="77" t="s">
        <v>425</v>
      </c>
      <c r="GF443" s="77" t="s">
        <v>155</v>
      </c>
      <c r="GG443" s="77" t="s">
        <v>428</v>
      </c>
      <c r="GH443" s="77" t="s">
        <v>300</v>
      </c>
      <c r="GI443" s="77">
        <v>2023</v>
      </c>
      <c r="GJ443" s="77" t="s">
        <v>301</v>
      </c>
      <c r="GK443" s="77">
        <v>8896.5159934286457</v>
      </c>
      <c r="GL443" s="77">
        <v>1434.2133550000001</v>
      </c>
      <c r="GM443" s="77">
        <v>2023</v>
      </c>
      <c r="GN443" s="77" t="s">
        <v>175</v>
      </c>
      <c r="GO443" s="77">
        <v>5.3000000000000005E-2</v>
      </c>
      <c r="GP443" s="77">
        <v>3</v>
      </c>
      <c r="GQ443" s="77">
        <v>0</v>
      </c>
      <c r="GR443" s="77" t="s">
        <v>423</v>
      </c>
      <c r="GS443" s="77">
        <v>0</v>
      </c>
      <c r="GT443" s="77">
        <v>0</v>
      </c>
      <c r="GU443" s="77">
        <v>5.5966209081309413E-2</v>
      </c>
      <c r="GV443" s="248">
        <v>497.90427418344069</v>
      </c>
      <c r="GW443" s="248">
        <v>5.5966209081309413E-2</v>
      </c>
      <c r="GX443" s="77">
        <v>497.90427418344069</v>
      </c>
      <c r="GY443" s="77">
        <v>5.5966209081309413E-2</v>
      </c>
      <c r="GZ443" s="77">
        <v>497.90427418344069</v>
      </c>
    </row>
    <row r="444" spans="98:208" x14ac:dyDescent="0.25">
      <c r="CT444" s="77" t="s">
        <v>155</v>
      </c>
      <c r="CU444" s="77" t="s">
        <v>433</v>
      </c>
      <c r="CV444" s="77" t="s">
        <v>432</v>
      </c>
      <c r="CW444" s="77">
        <v>2022</v>
      </c>
      <c r="CX444" s="77">
        <v>0</v>
      </c>
      <c r="CY444" s="77">
        <v>0</v>
      </c>
      <c r="CZ444" s="77">
        <v>0</v>
      </c>
      <c r="DA444" s="77">
        <v>0</v>
      </c>
      <c r="DB444" s="77">
        <v>8807.9522308759733</v>
      </c>
      <c r="DC444" s="77">
        <v>222.22942162783551</v>
      </c>
      <c r="DD444" s="77">
        <v>8585.7228092481382</v>
      </c>
      <c r="DE444" s="77">
        <v>0</v>
      </c>
      <c r="DF444" s="77">
        <v>514.45318018010835</v>
      </c>
      <c r="DG444" s="77">
        <v>514.45318018010835</v>
      </c>
      <c r="DH444" s="77">
        <v>514.45318018010835</v>
      </c>
      <c r="DI444" s="77">
        <v>0</v>
      </c>
      <c r="DJ444" s="77">
        <v>4.3069054169842984E-6</v>
      </c>
      <c r="DL444" s="77">
        <v>0</v>
      </c>
      <c r="DM444" s="77">
        <v>2.2157011885025079E-3</v>
      </c>
      <c r="DN444" s="77">
        <v>2.2157011885025079E-3</v>
      </c>
      <c r="DO444" s="77">
        <v>0</v>
      </c>
      <c r="DP444" s="77">
        <v>2.2157011885025079E-3</v>
      </c>
      <c r="DQ444" s="77">
        <v>2.2157011885025079E-3</v>
      </c>
      <c r="DR444" s="77">
        <v>0</v>
      </c>
      <c r="DS444" s="77">
        <v>2.2157011885025079E-3</v>
      </c>
      <c r="DT444" s="77">
        <v>2.2157011885025079E-3</v>
      </c>
      <c r="DU444" s="77">
        <v>0</v>
      </c>
      <c r="DV444" s="77">
        <v>0</v>
      </c>
      <c r="DW444" s="77">
        <v>0</v>
      </c>
      <c r="GE444" s="77" t="s">
        <v>427</v>
      </c>
      <c r="GF444" s="77" t="s">
        <v>155</v>
      </c>
      <c r="GG444" s="77" t="s">
        <v>428</v>
      </c>
      <c r="GH444" s="77" t="s">
        <v>300</v>
      </c>
      <c r="GI444" s="77">
        <v>2023</v>
      </c>
      <c r="GJ444" s="77" t="s">
        <v>303</v>
      </c>
      <c r="GK444" s="77">
        <v>5534.8914862001247</v>
      </c>
      <c r="GL444" s="77">
        <v>1434.2133550000001</v>
      </c>
      <c r="GM444" s="77">
        <v>2023</v>
      </c>
      <c r="GN444" s="77" t="s">
        <v>175</v>
      </c>
      <c r="GO444" s="77">
        <v>5.3000000000000005E-2</v>
      </c>
      <c r="GP444" s="77">
        <v>3</v>
      </c>
      <c r="GQ444" s="77">
        <v>0</v>
      </c>
      <c r="GR444" s="77" t="s">
        <v>423</v>
      </c>
      <c r="GS444" s="77">
        <v>0</v>
      </c>
      <c r="GT444" s="77">
        <v>0</v>
      </c>
      <c r="GU444" s="77">
        <v>5.5966209081309413E-2</v>
      </c>
      <c r="GV444" s="248">
        <v>309.76689415903559</v>
      </c>
      <c r="GW444" s="248">
        <v>5.5966209081309413E-2</v>
      </c>
      <c r="GX444" s="77">
        <v>309.76689415903559</v>
      </c>
      <c r="GY444" s="77">
        <v>5.5966209081309413E-2</v>
      </c>
      <c r="GZ444" s="77">
        <v>309.76689415903559</v>
      </c>
    </row>
    <row r="445" spans="98:208" x14ac:dyDescent="0.25">
      <c r="CT445" s="77" t="s">
        <v>155</v>
      </c>
      <c r="CU445" s="77" t="s">
        <v>433</v>
      </c>
      <c r="CV445" s="77" t="s">
        <v>432</v>
      </c>
      <c r="CW445" s="77">
        <v>2023</v>
      </c>
      <c r="CX445" s="77">
        <v>0</v>
      </c>
      <c r="CY445" s="77">
        <v>0</v>
      </c>
      <c r="CZ445" s="77">
        <v>0</v>
      </c>
      <c r="DA445" s="77">
        <v>0</v>
      </c>
      <c r="DB445" s="77">
        <v>9129.7460702367371</v>
      </c>
      <c r="DC445" s="77">
        <v>233.23007680794441</v>
      </c>
      <c r="DD445" s="77">
        <v>8896.5159934287931</v>
      </c>
      <c r="DE445" s="77">
        <v>0</v>
      </c>
      <c r="DF445" s="77">
        <v>0</v>
      </c>
      <c r="DG445" s="77">
        <v>533.52731185152106</v>
      </c>
      <c r="DH445" s="77">
        <v>533.52731185152106</v>
      </c>
      <c r="DI445" s="77">
        <v>533.52731185152106</v>
      </c>
      <c r="DJ445" s="77">
        <v>4.3069054169842984E-6</v>
      </c>
      <c r="DL445" s="77">
        <v>0</v>
      </c>
      <c r="DM445" s="77">
        <v>0</v>
      </c>
      <c r="DN445" s="77">
        <v>0</v>
      </c>
      <c r="DO445" s="77">
        <v>0</v>
      </c>
      <c r="DP445" s="77">
        <v>2.2978516695223872E-3</v>
      </c>
      <c r="DQ445" s="77">
        <v>2.2978516695223872E-3</v>
      </c>
      <c r="DR445" s="77">
        <v>0</v>
      </c>
      <c r="DS445" s="77">
        <v>2.2978516695223872E-3</v>
      </c>
      <c r="DT445" s="77">
        <v>2.2978516695223872E-3</v>
      </c>
      <c r="DU445" s="77">
        <v>0</v>
      </c>
      <c r="DV445" s="77">
        <v>2.2978516695223872E-3</v>
      </c>
      <c r="DW445" s="77">
        <v>2.2978516695223872E-3</v>
      </c>
      <c r="GE445" s="77" t="s">
        <v>422</v>
      </c>
      <c r="GF445" s="77" t="s">
        <v>155</v>
      </c>
      <c r="GG445" s="77" t="s">
        <v>428</v>
      </c>
      <c r="GH445" s="77" t="s">
        <v>300</v>
      </c>
      <c r="GI445" s="77">
        <v>2024</v>
      </c>
      <c r="GJ445" s="77" t="s">
        <v>305</v>
      </c>
      <c r="GK445" s="77">
        <v>233.23007680794049</v>
      </c>
      <c r="GL445" s="77">
        <v>1434.2133550000001</v>
      </c>
      <c r="GM445" s="77">
        <v>2024</v>
      </c>
      <c r="GN445" s="77" t="s">
        <v>175</v>
      </c>
      <c r="GO445" s="77">
        <v>0.13250000000000001</v>
      </c>
      <c r="GP445" s="77">
        <v>3</v>
      </c>
      <c r="GQ445" s="77">
        <v>0</v>
      </c>
      <c r="GR445" s="77" t="s">
        <v>423</v>
      </c>
      <c r="GS445" s="77">
        <v>0</v>
      </c>
      <c r="GT445" s="77">
        <v>0</v>
      </c>
      <c r="GU445" s="77">
        <v>0</v>
      </c>
      <c r="GV445" s="248">
        <v>0</v>
      </c>
      <c r="GW445" s="248">
        <v>0.1527377521613833</v>
      </c>
      <c r="GX445" s="77">
        <v>35.623037668071603</v>
      </c>
      <c r="GY445" s="77">
        <v>0.1527377521613833</v>
      </c>
      <c r="GZ445" s="77">
        <v>35.623037668071603</v>
      </c>
    </row>
    <row r="446" spans="98:208" x14ac:dyDescent="0.25">
      <c r="CT446" s="77" t="s">
        <v>155</v>
      </c>
      <c r="CU446" s="77" t="s">
        <v>433</v>
      </c>
      <c r="CV446" s="77" t="s">
        <v>432</v>
      </c>
      <c r="CW446" s="77">
        <v>2024</v>
      </c>
      <c r="CX446" s="77">
        <v>0</v>
      </c>
      <c r="CY446" s="77">
        <v>0</v>
      </c>
      <c r="CZ446" s="77">
        <v>0</v>
      </c>
      <c r="DA446" s="77">
        <v>0</v>
      </c>
      <c r="DB446" s="77">
        <v>9129.7460702367371</v>
      </c>
      <c r="DC446" s="77">
        <v>233.23007680794441</v>
      </c>
      <c r="DD446" s="77">
        <v>8896.5159934287931</v>
      </c>
      <c r="DE446" s="77">
        <v>0</v>
      </c>
      <c r="DF446" s="77">
        <v>0</v>
      </c>
      <c r="DG446" s="77">
        <v>0</v>
      </c>
      <c r="DH446" s="77">
        <v>533.52731185152106</v>
      </c>
      <c r="DI446" s="77">
        <v>533.52731185152106</v>
      </c>
      <c r="DJ446" s="77">
        <v>4.3069054169842984E-6</v>
      </c>
      <c r="DL446" s="77">
        <v>0</v>
      </c>
      <c r="DM446" s="77">
        <v>0</v>
      </c>
      <c r="DN446" s="77">
        <v>0</v>
      </c>
      <c r="DO446" s="77">
        <v>0</v>
      </c>
      <c r="DP446" s="77">
        <v>0</v>
      </c>
      <c r="DQ446" s="77">
        <v>0</v>
      </c>
      <c r="DR446" s="77">
        <v>0</v>
      </c>
      <c r="DS446" s="77">
        <v>2.2978516695223872E-3</v>
      </c>
      <c r="DT446" s="77">
        <v>2.2978516695223872E-3</v>
      </c>
      <c r="DU446" s="77">
        <v>0</v>
      </c>
      <c r="DV446" s="77">
        <v>2.2978516695223872E-3</v>
      </c>
      <c r="DW446" s="77">
        <v>2.2978516695223872E-3</v>
      </c>
      <c r="GE446" s="77" t="s">
        <v>425</v>
      </c>
      <c r="GF446" s="77" t="s">
        <v>155</v>
      </c>
      <c r="GG446" s="77" t="s">
        <v>428</v>
      </c>
      <c r="GH446" s="77" t="s">
        <v>300</v>
      </c>
      <c r="GI446" s="77">
        <v>2024</v>
      </c>
      <c r="GJ446" s="77" t="s">
        <v>301</v>
      </c>
      <c r="GK446" s="77">
        <v>8896.5159934286457</v>
      </c>
      <c r="GL446" s="77">
        <v>1434.2133550000001</v>
      </c>
      <c r="GM446" s="77">
        <v>2024</v>
      </c>
      <c r="GN446" s="77" t="s">
        <v>175</v>
      </c>
      <c r="GO446" s="77">
        <v>5.3000000000000005E-2</v>
      </c>
      <c r="GP446" s="77">
        <v>3</v>
      </c>
      <c r="GQ446" s="77">
        <v>0</v>
      </c>
      <c r="GR446" s="77" t="s">
        <v>423</v>
      </c>
      <c r="GS446" s="77">
        <v>0</v>
      </c>
      <c r="GT446" s="77">
        <v>0</v>
      </c>
      <c r="GU446" s="77">
        <v>0</v>
      </c>
      <c r="GV446" s="248">
        <v>0</v>
      </c>
      <c r="GW446" s="248">
        <v>5.5966209081309413E-2</v>
      </c>
      <c r="GX446" s="77">
        <v>497.90427418344069</v>
      </c>
      <c r="GY446" s="77">
        <v>5.5966209081309413E-2</v>
      </c>
      <c r="GZ446" s="77">
        <v>497.90427418344069</v>
      </c>
    </row>
    <row r="447" spans="98:208" x14ac:dyDescent="0.25">
      <c r="CT447" s="77" t="s">
        <v>155</v>
      </c>
      <c r="CU447" s="77" t="s">
        <v>433</v>
      </c>
      <c r="CV447" s="77" t="s">
        <v>432</v>
      </c>
      <c r="CW447" s="77">
        <v>2025</v>
      </c>
      <c r="CX447" s="77">
        <v>0</v>
      </c>
      <c r="CY447" s="77">
        <v>0</v>
      </c>
      <c r="CZ447" s="77">
        <v>0</v>
      </c>
      <c r="DA447" s="77">
        <v>0</v>
      </c>
      <c r="DB447" s="77">
        <v>9129.7460702367371</v>
      </c>
      <c r="DC447" s="77">
        <v>233.23007680794441</v>
      </c>
      <c r="DD447" s="77">
        <v>8896.5159934287931</v>
      </c>
      <c r="DE447" s="77">
        <v>0</v>
      </c>
      <c r="DF447" s="77">
        <v>0</v>
      </c>
      <c r="DG447" s="77">
        <v>0</v>
      </c>
      <c r="DH447" s="77">
        <v>0</v>
      </c>
      <c r="DI447" s="77">
        <v>533.52731185152106</v>
      </c>
      <c r="DJ447" s="77">
        <v>4.3069054169842984E-6</v>
      </c>
      <c r="DL447" s="77">
        <v>0</v>
      </c>
      <c r="DM447" s="77">
        <v>0</v>
      </c>
      <c r="DN447" s="77">
        <v>0</v>
      </c>
      <c r="DO447" s="77">
        <v>0</v>
      </c>
      <c r="DP447" s="77">
        <v>0</v>
      </c>
      <c r="DQ447" s="77">
        <v>0</v>
      </c>
      <c r="DR447" s="77">
        <v>0</v>
      </c>
      <c r="DS447" s="77">
        <v>0</v>
      </c>
      <c r="DT447" s="77">
        <v>0</v>
      </c>
      <c r="DU447" s="77">
        <v>0</v>
      </c>
      <c r="DV447" s="77">
        <v>2.2978516695223872E-3</v>
      </c>
      <c r="DW447" s="77">
        <v>2.2978516695223872E-3</v>
      </c>
      <c r="GE447" s="77" t="s">
        <v>427</v>
      </c>
      <c r="GF447" s="77" t="s">
        <v>155</v>
      </c>
      <c r="GG447" s="77" t="s">
        <v>428</v>
      </c>
      <c r="GH447" s="77" t="s">
        <v>300</v>
      </c>
      <c r="GI447" s="77">
        <v>2024</v>
      </c>
      <c r="GJ447" s="77" t="s">
        <v>303</v>
      </c>
      <c r="GK447" s="77">
        <v>5534.8914862001247</v>
      </c>
      <c r="GL447" s="77">
        <v>1434.2133550000001</v>
      </c>
      <c r="GM447" s="77">
        <v>2024</v>
      </c>
      <c r="GN447" s="77" t="s">
        <v>175</v>
      </c>
      <c r="GO447" s="77">
        <v>5.3000000000000005E-2</v>
      </c>
      <c r="GP447" s="77">
        <v>3</v>
      </c>
      <c r="GQ447" s="77">
        <v>0</v>
      </c>
      <c r="GR447" s="77" t="s">
        <v>423</v>
      </c>
      <c r="GS447" s="77">
        <v>0</v>
      </c>
      <c r="GT447" s="77">
        <v>0</v>
      </c>
      <c r="GU447" s="77">
        <v>0</v>
      </c>
      <c r="GV447" s="248">
        <v>0</v>
      </c>
      <c r="GW447" s="248">
        <v>5.5966209081309413E-2</v>
      </c>
      <c r="GX447" s="77">
        <v>309.76689415903559</v>
      </c>
      <c r="GY447" s="77">
        <v>5.5966209081309413E-2</v>
      </c>
      <c r="GZ447" s="77">
        <v>309.76689415903559</v>
      </c>
    </row>
    <row r="448" spans="98:208" x14ac:dyDescent="0.25">
      <c r="CT448" s="77" t="s">
        <v>155</v>
      </c>
      <c r="CU448" s="77" t="s">
        <v>433</v>
      </c>
      <c r="CV448" s="77" t="s">
        <v>439</v>
      </c>
      <c r="CW448" s="77">
        <v>2020</v>
      </c>
      <c r="CX448" s="77">
        <v>0</v>
      </c>
      <c r="CY448" s="77">
        <v>0</v>
      </c>
      <c r="CZ448" s="77">
        <v>0</v>
      </c>
      <c r="DA448" s="77">
        <v>0</v>
      </c>
      <c r="DB448" s="77">
        <v>5.2405583313015454</v>
      </c>
      <c r="DC448" s="77">
        <v>0.69641821681223082</v>
      </c>
      <c r="DD448" s="77">
        <v>2.9419641522810189</v>
      </c>
      <c r="DE448" s="77">
        <v>1.602175962208289</v>
      </c>
      <c r="DF448" s="77">
        <v>0.36068764874241288</v>
      </c>
      <c r="DG448" s="77">
        <v>0</v>
      </c>
      <c r="DH448" s="77">
        <v>0</v>
      </c>
      <c r="DI448" s="77">
        <v>0</v>
      </c>
      <c r="DJ448" s="77">
        <v>3.8465790122308257E-5</v>
      </c>
      <c r="DL448" s="77">
        <v>0</v>
      </c>
      <c r="DM448" s="77">
        <v>1.3874135396234495E-5</v>
      </c>
      <c r="DN448" s="77">
        <v>1.3874135396234495E-5</v>
      </c>
      <c r="DO448" s="77">
        <v>0</v>
      </c>
      <c r="DP448" s="77">
        <v>0</v>
      </c>
      <c r="DQ448" s="77">
        <v>0</v>
      </c>
      <c r="DR448" s="77">
        <v>0</v>
      </c>
      <c r="DS448" s="77">
        <v>0</v>
      </c>
      <c r="DT448" s="77">
        <v>0</v>
      </c>
      <c r="DU448" s="77">
        <v>0</v>
      </c>
      <c r="DV448" s="77">
        <v>0</v>
      </c>
      <c r="DW448" s="77">
        <v>0</v>
      </c>
      <c r="GE448" s="77" t="s">
        <v>422</v>
      </c>
      <c r="GF448" s="77" t="s">
        <v>155</v>
      </c>
      <c r="GG448" s="77" t="s">
        <v>428</v>
      </c>
      <c r="GH448" s="77" t="s">
        <v>300</v>
      </c>
      <c r="GI448" s="77">
        <v>2025</v>
      </c>
      <c r="GJ448" s="77" t="s">
        <v>305</v>
      </c>
      <c r="GK448" s="77">
        <v>233.23007680794049</v>
      </c>
      <c r="GL448" s="77">
        <v>1434.2133550000001</v>
      </c>
      <c r="GM448" s="77">
        <v>2025</v>
      </c>
      <c r="GN448" s="77" t="s">
        <v>175</v>
      </c>
      <c r="GO448" s="77">
        <v>0.13250000000000001</v>
      </c>
      <c r="GP448" s="77">
        <v>3</v>
      </c>
      <c r="GQ448" s="77">
        <v>0</v>
      </c>
      <c r="GR448" s="77" t="s">
        <v>423</v>
      </c>
      <c r="GS448" s="77">
        <v>0</v>
      </c>
      <c r="GT448" s="77">
        <v>0</v>
      </c>
      <c r="GU448" s="77">
        <v>0</v>
      </c>
      <c r="GV448" s="248">
        <v>0</v>
      </c>
      <c r="GW448" s="248">
        <v>0</v>
      </c>
      <c r="GX448" s="77">
        <v>0</v>
      </c>
      <c r="GY448" s="77">
        <v>0.1527377521613833</v>
      </c>
      <c r="GZ448" s="77">
        <v>35.623037668071603</v>
      </c>
    </row>
    <row r="449" spans="98:208" x14ac:dyDescent="0.25">
      <c r="CT449" s="77" t="s">
        <v>155</v>
      </c>
      <c r="CU449" s="77" t="s">
        <v>433</v>
      </c>
      <c r="CV449" s="77" t="s">
        <v>439</v>
      </c>
      <c r="CW449" s="77">
        <v>2021</v>
      </c>
      <c r="CX449" s="77">
        <v>0</v>
      </c>
      <c r="CY449" s="77">
        <v>0</v>
      </c>
      <c r="CZ449" s="77">
        <v>0</v>
      </c>
      <c r="DA449" s="77">
        <v>0</v>
      </c>
      <c r="DB449" s="77">
        <v>5.2405583313015454</v>
      </c>
      <c r="DC449" s="77">
        <v>0.69641821681223082</v>
      </c>
      <c r="DD449" s="77">
        <v>2.9419641522810189</v>
      </c>
      <c r="DE449" s="77">
        <v>1.602175962208289</v>
      </c>
      <c r="DF449" s="77">
        <v>0.36068764874241288</v>
      </c>
      <c r="DG449" s="77">
        <v>0.36068764874241288</v>
      </c>
      <c r="DH449" s="77">
        <v>0</v>
      </c>
      <c r="DI449" s="77">
        <v>0</v>
      </c>
      <c r="DJ449" s="77">
        <v>3.8465790122308257E-5</v>
      </c>
      <c r="DL449" s="77">
        <v>0</v>
      </c>
      <c r="DM449" s="77">
        <v>1.3874135396234495E-5</v>
      </c>
      <c r="DN449" s="77">
        <v>1.3874135396234495E-5</v>
      </c>
      <c r="DO449" s="77">
        <v>0</v>
      </c>
      <c r="DP449" s="77">
        <v>1.3874135396234495E-5</v>
      </c>
      <c r="DQ449" s="77">
        <v>1.3874135396234495E-5</v>
      </c>
      <c r="DR449" s="77">
        <v>0</v>
      </c>
      <c r="DS449" s="77">
        <v>0</v>
      </c>
      <c r="DT449" s="77">
        <v>0</v>
      </c>
      <c r="DU449" s="77">
        <v>0</v>
      </c>
      <c r="DV449" s="77">
        <v>0</v>
      </c>
      <c r="DW449" s="77">
        <v>0</v>
      </c>
      <c r="GE449" s="77" t="s">
        <v>425</v>
      </c>
      <c r="GF449" s="77" t="s">
        <v>155</v>
      </c>
      <c r="GG449" s="77" t="s">
        <v>428</v>
      </c>
      <c r="GH449" s="77" t="s">
        <v>300</v>
      </c>
      <c r="GI449" s="77">
        <v>2025</v>
      </c>
      <c r="GJ449" s="77" t="s">
        <v>301</v>
      </c>
      <c r="GK449" s="77">
        <v>8896.5159934286457</v>
      </c>
      <c r="GL449" s="77">
        <v>1434.2133550000001</v>
      </c>
      <c r="GM449" s="77">
        <v>2025</v>
      </c>
      <c r="GN449" s="77" t="s">
        <v>175</v>
      </c>
      <c r="GO449" s="77">
        <v>5.3000000000000005E-2</v>
      </c>
      <c r="GP449" s="77">
        <v>3</v>
      </c>
      <c r="GQ449" s="77">
        <v>0</v>
      </c>
      <c r="GR449" s="77" t="s">
        <v>423</v>
      </c>
      <c r="GS449" s="77">
        <v>0</v>
      </c>
      <c r="GT449" s="77">
        <v>0</v>
      </c>
      <c r="GU449" s="77">
        <v>0</v>
      </c>
      <c r="GV449" s="248">
        <v>0</v>
      </c>
      <c r="GW449" s="248">
        <v>0</v>
      </c>
      <c r="GX449" s="77">
        <v>0</v>
      </c>
      <c r="GY449" s="77">
        <v>5.5966209081309413E-2</v>
      </c>
      <c r="GZ449" s="77">
        <v>497.90427418344069</v>
      </c>
    </row>
    <row r="450" spans="98:208" x14ac:dyDescent="0.25">
      <c r="CT450" s="77" t="s">
        <v>155</v>
      </c>
      <c r="CU450" s="77" t="s">
        <v>433</v>
      </c>
      <c r="CV450" s="77" t="s">
        <v>439</v>
      </c>
      <c r="CW450" s="77">
        <v>2022</v>
      </c>
      <c r="CX450" s="77">
        <v>0</v>
      </c>
      <c r="CY450" s="77">
        <v>0</v>
      </c>
      <c r="CZ450" s="77">
        <v>0</v>
      </c>
      <c r="DA450" s="77">
        <v>0</v>
      </c>
      <c r="DB450" s="77">
        <v>5.2405583313015454</v>
      </c>
      <c r="DC450" s="77">
        <v>0.69641821681223082</v>
      </c>
      <c r="DD450" s="77">
        <v>2.9419641522810189</v>
      </c>
      <c r="DE450" s="77">
        <v>1.602175962208289</v>
      </c>
      <c r="DF450" s="77">
        <v>0.36068764874241288</v>
      </c>
      <c r="DG450" s="77">
        <v>0.36068764874241288</v>
      </c>
      <c r="DH450" s="77">
        <v>0.36068764874241288</v>
      </c>
      <c r="DI450" s="77">
        <v>0</v>
      </c>
      <c r="DJ450" s="77">
        <v>3.8465790122308257E-5</v>
      </c>
      <c r="DL450" s="77">
        <v>0</v>
      </c>
      <c r="DM450" s="77">
        <v>1.3874135396234495E-5</v>
      </c>
      <c r="DN450" s="77">
        <v>1.3874135396234495E-5</v>
      </c>
      <c r="DO450" s="77">
        <v>0</v>
      </c>
      <c r="DP450" s="77">
        <v>1.3874135396234495E-5</v>
      </c>
      <c r="DQ450" s="77">
        <v>1.3874135396234495E-5</v>
      </c>
      <c r="DR450" s="77">
        <v>0</v>
      </c>
      <c r="DS450" s="77">
        <v>1.3874135396234495E-5</v>
      </c>
      <c r="DT450" s="77">
        <v>1.3874135396234495E-5</v>
      </c>
      <c r="DU450" s="77">
        <v>0</v>
      </c>
      <c r="DV450" s="77">
        <v>0</v>
      </c>
      <c r="DW450" s="77">
        <v>0</v>
      </c>
      <c r="GE450" s="77" t="s">
        <v>427</v>
      </c>
      <c r="GF450" s="77" t="s">
        <v>155</v>
      </c>
      <c r="GG450" s="77" t="s">
        <v>428</v>
      </c>
      <c r="GH450" s="77" t="s">
        <v>300</v>
      </c>
      <c r="GI450" s="77">
        <v>2025</v>
      </c>
      <c r="GJ450" s="77" t="s">
        <v>303</v>
      </c>
      <c r="GK450" s="77">
        <v>5534.8914862001247</v>
      </c>
      <c r="GL450" s="77">
        <v>1434.2133550000001</v>
      </c>
      <c r="GM450" s="77">
        <v>2025</v>
      </c>
      <c r="GN450" s="77" t="s">
        <v>175</v>
      </c>
      <c r="GO450" s="77">
        <v>5.3000000000000005E-2</v>
      </c>
      <c r="GP450" s="77">
        <v>3</v>
      </c>
      <c r="GQ450" s="77">
        <v>0</v>
      </c>
      <c r="GR450" s="77" t="s">
        <v>423</v>
      </c>
      <c r="GS450" s="77">
        <v>0</v>
      </c>
      <c r="GT450" s="77">
        <v>0</v>
      </c>
      <c r="GU450" s="77">
        <v>0</v>
      </c>
      <c r="GV450" s="248">
        <v>0</v>
      </c>
      <c r="GW450" s="248">
        <v>0</v>
      </c>
      <c r="GX450" s="77">
        <v>0</v>
      </c>
      <c r="GY450" s="77">
        <v>5.5966209081309413E-2</v>
      </c>
      <c r="GZ450" s="77">
        <v>309.76689415903559</v>
      </c>
    </row>
    <row r="451" spans="98:208" x14ac:dyDescent="0.25">
      <c r="CT451" s="77" t="s">
        <v>155</v>
      </c>
      <c r="CU451" s="77" t="s">
        <v>433</v>
      </c>
      <c r="CV451" s="77" t="s">
        <v>439</v>
      </c>
      <c r="CW451" s="77">
        <v>2023</v>
      </c>
      <c r="CX451" s="77">
        <v>0</v>
      </c>
      <c r="CY451" s="77">
        <v>0</v>
      </c>
      <c r="CZ451" s="77">
        <v>0</v>
      </c>
      <c r="DA451" s="77">
        <v>0</v>
      </c>
      <c r="DB451" s="77">
        <v>5.4750346070077702</v>
      </c>
      <c r="DC451" s="77">
        <v>0.71896016785821371</v>
      </c>
      <c r="DD451" s="77">
        <v>3.0714971986151069</v>
      </c>
      <c r="DE451" s="77">
        <v>1.684577240534447</v>
      </c>
      <c r="DF451" s="77">
        <v>0</v>
      </c>
      <c r="DG451" s="77">
        <v>0.37599181639994972</v>
      </c>
      <c r="DH451" s="77">
        <v>0.37599181639994972</v>
      </c>
      <c r="DI451" s="77">
        <v>0.37599181639994972</v>
      </c>
      <c r="DJ451" s="77">
        <v>3.8465790122308257E-5</v>
      </c>
      <c r="DL451" s="77">
        <v>0</v>
      </c>
      <c r="DM451" s="77">
        <v>0</v>
      </c>
      <c r="DN451" s="77">
        <v>0</v>
      </c>
      <c r="DO451" s="77">
        <v>0</v>
      </c>
      <c r="DP451" s="77">
        <v>1.4462822297345925E-5</v>
      </c>
      <c r="DQ451" s="77">
        <v>1.4462822297345925E-5</v>
      </c>
      <c r="DR451" s="77">
        <v>0</v>
      </c>
      <c r="DS451" s="77">
        <v>1.4462822297345925E-5</v>
      </c>
      <c r="DT451" s="77">
        <v>1.4462822297345925E-5</v>
      </c>
      <c r="DU451" s="77">
        <v>0</v>
      </c>
      <c r="DV451" s="77">
        <v>1.4462822297345925E-5</v>
      </c>
      <c r="DW451" s="77">
        <v>1.4462822297345925E-5</v>
      </c>
      <c r="GE451" s="77" t="s">
        <v>422</v>
      </c>
      <c r="GF451" s="77" t="s">
        <v>155</v>
      </c>
      <c r="GG451" s="77" t="s">
        <v>428</v>
      </c>
      <c r="GH451" s="77" t="s">
        <v>432</v>
      </c>
      <c r="GI451" s="77">
        <v>2021</v>
      </c>
      <c r="GJ451" s="77" t="s">
        <v>305</v>
      </c>
      <c r="GK451" s="77">
        <v>222.2294216278315</v>
      </c>
      <c r="GL451" s="77">
        <v>1434.2133550000001</v>
      </c>
      <c r="GM451" s="77">
        <v>2021</v>
      </c>
      <c r="GN451" s="77" t="s">
        <v>175</v>
      </c>
      <c r="GO451" s="77">
        <v>0.13250000000000001</v>
      </c>
      <c r="GP451" s="77">
        <v>3</v>
      </c>
      <c r="GQ451" s="77">
        <v>0</v>
      </c>
      <c r="GR451" s="77" t="s">
        <v>423</v>
      </c>
      <c r="GS451" s="77">
        <v>0.1527377521613833</v>
      </c>
      <c r="GT451" s="77">
        <v>33.942822323559284</v>
      </c>
      <c r="GU451" s="77">
        <v>0.1527377521613833</v>
      </c>
      <c r="GV451" s="248">
        <v>33.942822323559284</v>
      </c>
      <c r="GW451" s="248">
        <v>0</v>
      </c>
      <c r="GX451" s="77">
        <v>0</v>
      </c>
      <c r="GY451" s="77">
        <v>0</v>
      </c>
      <c r="GZ451" s="77">
        <v>0</v>
      </c>
    </row>
    <row r="452" spans="98:208" x14ac:dyDescent="0.25">
      <c r="CT452" s="77" t="s">
        <v>155</v>
      </c>
      <c r="CU452" s="77" t="s">
        <v>433</v>
      </c>
      <c r="CV452" s="77" t="s">
        <v>439</v>
      </c>
      <c r="CW452" s="77">
        <v>2024</v>
      </c>
      <c r="CX452" s="77">
        <v>0</v>
      </c>
      <c r="CY452" s="77">
        <v>0</v>
      </c>
      <c r="CZ452" s="77">
        <v>0</v>
      </c>
      <c r="DA452" s="77">
        <v>0</v>
      </c>
      <c r="DB452" s="77">
        <v>5.4750346070077702</v>
      </c>
      <c r="DC452" s="77">
        <v>0.71896016785821371</v>
      </c>
      <c r="DD452" s="77">
        <v>3.0714971986151069</v>
      </c>
      <c r="DE452" s="77">
        <v>1.684577240534447</v>
      </c>
      <c r="DF452" s="77">
        <v>0</v>
      </c>
      <c r="DG452" s="77">
        <v>0</v>
      </c>
      <c r="DH452" s="77">
        <v>0.37599181639994972</v>
      </c>
      <c r="DI452" s="77">
        <v>0.37599181639994972</v>
      </c>
      <c r="DJ452" s="77">
        <v>3.8465790122308257E-5</v>
      </c>
      <c r="DL452" s="77">
        <v>0</v>
      </c>
      <c r="DM452" s="77">
        <v>0</v>
      </c>
      <c r="DN452" s="77">
        <v>0</v>
      </c>
      <c r="DO452" s="77">
        <v>0</v>
      </c>
      <c r="DP452" s="77">
        <v>0</v>
      </c>
      <c r="DQ452" s="77">
        <v>0</v>
      </c>
      <c r="DR452" s="77">
        <v>0</v>
      </c>
      <c r="DS452" s="77">
        <v>1.4462822297345925E-5</v>
      </c>
      <c r="DT452" s="77">
        <v>1.4462822297345925E-5</v>
      </c>
      <c r="DU452" s="77">
        <v>0</v>
      </c>
      <c r="DV452" s="77">
        <v>1.4462822297345925E-5</v>
      </c>
      <c r="DW452" s="77">
        <v>1.4462822297345925E-5</v>
      </c>
      <c r="GE452" s="77" t="s">
        <v>425</v>
      </c>
      <c r="GF452" s="77" t="s">
        <v>155</v>
      </c>
      <c r="GG452" s="77" t="s">
        <v>428</v>
      </c>
      <c r="GH452" s="77" t="s">
        <v>432</v>
      </c>
      <c r="GI452" s="77">
        <v>2021</v>
      </c>
      <c r="GJ452" s="77" t="s">
        <v>301</v>
      </c>
      <c r="GK452" s="77">
        <v>8585.72280924798</v>
      </c>
      <c r="GL452" s="77">
        <v>1434.2133550000001</v>
      </c>
      <c r="GM452" s="77">
        <v>2021</v>
      </c>
      <c r="GN452" s="77" t="s">
        <v>175</v>
      </c>
      <c r="GO452" s="77">
        <v>5.3000000000000005E-2</v>
      </c>
      <c r="GP452" s="77">
        <v>3</v>
      </c>
      <c r="GQ452" s="77">
        <v>0</v>
      </c>
      <c r="GR452" s="77" t="s">
        <v>423</v>
      </c>
      <c r="GS452" s="77">
        <v>5.5966209081309413E-2</v>
      </c>
      <c r="GT452" s="77">
        <v>480.51035785653966</v>
      </c>
      <c r="GU452" s="77">
        <v>5.5966209081309413E-2</v>
      </c>
      <c r="GV452" s="248">
        <v>480.51035785653966</v>
      </c>
      <c r="GW452" s="248">
        <v>0</v>
      </c>
      <c r="GX452" s="77">
        <v>0</v>
      </c>
      <c r="GY452" s="77">
        <v>0</v>
      </c>
      <c r="GZ452" s="77">
        <v>0</v>
      </c>
    </row>
    <row r="453" spans="98:208" x14ac:dyDescent="0.25">
      <c r="CT453" s="77" t="s">
        <v>155</v>
      </c>
      <c r="CU453" s="77" t="s">
        <v>433</v>
      </c>
      <c r="CV453" s="77" t="s">
        <v>439</v>
      </c>
      <c r="CW453" s="77">
        <v>2025</v>
      </c>
      <c r="CX453" s="77">
        <v>0</v>
      </c>
      <c r="CY453" s="77">
        <v>0</v>
      </c>
      <c r="CZ453" s="77">
        <v>0</v>
      </c>
      <c r="DA453" s="77">
        <v>0</v>
      </c>
      <c r="DB453" s="77">
        <v>5.4750346070077702</v>
      </c>
      <c r="DC453" s="77">
        <v>0.71896016785821371</v>
      </c>
      <c r="DD453" s="77">
        <v>3.0714971986151069</v>
      </c>
      <c r="DE453" s="77">
        <v>1.684577240534447</v>
      </c>
      <c r="DF453" s="77">
        <v>0</v>
      </c>
      <c r="DG453" s="77">
        <v>0</v>
      </c>
      <c r="DH453" s="77">
        <v>0</v>
      </c>
      <c r="DI453" s="77">
        <v>0.37599181639994972</v>
      </c>
      <c r="DJ453" s="77">
        <v>3.8465790122308257E-5</v>
      </c>
      <c r="DL453" s="77">
        <v>0</v>
      </c>
      <c r="DM453" s="77">
        <v>0</v>
      </c>
      <c r="DN453" s="77">
        <v>0</v>
      </c>
      <c r="DO453" s="77">
        <v>0</v>
      </c>
      <c r="DP453" s="77">
        <v>0</v>
      </c>
      <c r="DQ453" s="77">
        <v>0</v>
      </c>
      <c r="DR453" s="77">
        <v>0</v>
      </c>
      <c r="DS453" s="77">
        <v>0</v>
      </c>
      <c r="DT453" s="77">
        <v>0</v>
      </c>
      <c r="DU453" s="77">
        <v>0</v>
      </c>
      <c r="DV453" s="77">
        <v>1.4462822297345925E-5</v>
      </c>
      <c r="DW453" s="77">
        <v>1.4462822297345925E-5</v>
      </c>
      <c r="GE453" s="77" t="s">
        <v>422</v>
      </c>
      <c r="GF453" s="77" t="s">
        <v>155</v>
      </c>
      <c r="GG453" s="77" t="s">
        <v>428</v>
      </c>
      <c r="GH453" s="77" t="s">
        <v>432</v>
      </c>
      <c r="GI453" s="77">
        <v>2022</v>
      </c>
      <c r="GJ453" s="77" t="s">
        <v>305</v>
      </c>
      <c r="GK453" s="77">
        <v>222.2294216278315</v>
      </c>
      <c r="GL453" s="77">
        <v>1434.2133550000001</v>
      </c>
      <c r="GM453" s="77">
        <v>2022</v>
      </c>
      <c r="GN453" s="77" t="s">
        <v>175</v>
      </c>
      <c r="GO453" s="77">
        <v>0.13250000000000001</v>
      </c>
      <c r="GP453" s="77">
        <v>3</v>
      </c>
      <c r="GQ453" s="77">
        <v>0</v>
      </c>
      <c r="GR453" s="77" t="s">
        <v>423</v>
      </c>
      <c r="GS453" s="77">
        <v>0.1527377521613833</v>
      </c>
      <c r="GT453" s="77">
        <v>33.942822323559284</v>
      </c>
      <c r="GU453" s="77">
        <v>0.1527377521613833</v>
      </c>
      <c r="GV453" s="248">
        <v>33.942822323559284</v>
      </c>
      <c r="GW453" s="248">
        <v>0.1527377521613833</v>
      </c>
      <c r="GX453" s="77">
        <v>33.942822323559284</v>
      </c>
      <c r="GY453" s="77">
        <v>0</v>
      </c>
      <c r="GZ453" s="77">
        <v>0</v>
      </c>
    </row>
    <row r="454" spans="98:208" x14ac:dyDescent="0.25">
      <c r="CT454" s="77" t="s">
        <v>155</v>
      </c>
      <c r="CU454" s="77" t="s">
        <v>433</v>
      </c>
      <c r="CV454" s="77" t="s">
        <v>446</v>
      </c>
      <c r="CW454" s="77">
        <v>2020</v>
      </c>
      <c r="CX454" s="77">
        <v>0</v>
      </c>
      <c r="CY454" s="77">
        <v>0</v>
      </c>
      <c r="CZ454" s="77">
        <v>0</v>
      </c>
      <c r="DA454" s="77">
        <v>0</v>
      </c>
      <c r="DB454" s="77">
        <v>7.7900575334948513E-2</v>
      </c>
      <c r="DC454" s="77">
        <v>3.6425060683954492E-2</v>
      </c>
      <c r="DD454" s="77">
        <v>1.580872452543261E-3</v>
      </c>
      <c r="DE454" s="77">
        <v>3.9894642198450743E-2</v>
      </c>
      <c r="DF454" s="77">
        <v>7.8847092159216297E-3</v>
      </c>
      <c r="DG454" s="77">
        <v>0</v>
      </c>
      <c r="DH454" s="77">
        <v>0</v>
      </c>
      <c r="DI454" s="77">
        <v>0</v>
      </c>
      <c r="DJ454" s="77">
        <v>4.3656631394425674E-3</v>
      </c>
      <c r="DL454" s="77">
        <v>0</v>
      </c>
      <c r="DM454" s="77">
        <v>3.4421984389172167E-5</v>
      </c>
      <c r="DN454" s="77">
        <v>3.4421984389172167E-5</v>
      </c>
      <c r="DO454" s="77">
        <v>0</v>
      </c>
      <c r="DP454" s="77">
        <v>0</v>
      </c>
      <c r="DQ454" s="77">
        <v>0</v>
      </c>
      <c r="DR454" s="77">
        <v>0</v>
      </c>
      <c r="DS454" s="77">
        <v>0</v>
      </c>
      <c r="DT454" s="77">
        <v>0</v>
      </c>
      <c r="DU454" s="77">
        <v>0</v>
      </c>
      <c r="DV454" s="77">
        <v>0</v>
      </c>
      <c r="DW454" s="77">
        <v>0</v>
      </c>
      <c r="GE454" s="77" t="s">
        <v>425</v>
      </c>
      <c r="GF454" s="77" t="s">
        <v>155</v>
      </c>
      <c r="GG454" s="77" t="s">
        <v>428</v>
      </c>
      <c r="GH454" s="77" t="s">
        <v>432</v>
      </c>
      <c r="GI454" s="77">
        <v>2022</v>
      </c>
      <c r="GJ454" s="77" t="s">
        <v>301</v>
      </c>
      <c r="GK454" s="77">
        <v>8585.72280924798</v>
      </c>
      <c r="GL454" s="77">
        <v>1434.2133550000001</v>
      </c>
      <c r="GM454" s="77">
        <v>2022</v>
      </c>
      <c r="GN454" s="77" t="s">
        <v>175</v>
      </c>
      <c r="GO454" s="77">
        <v>5.3000000000000005E-2</v>
      </c>
      <c r="GP454" s="77">
        <v>3</v>
      </c>
      <c r="GQ454" s="77">
        <v>0</v>
      </c>
      <c r="GR454" s="77" t="s">
        <v>423</v>
      </c>
      <c r="GS454" s="77">
        <v>5.5966209081309413E-2</v>
      </c>
      <c r="GT454" s="77">
        <v>480.51035785653966</v>
      </c>
      <c r="GU454" s="77">
        <v>5.5966209081309413E-2</v>
      </c>
      <c r="GV454" s="248">
        <v>480.51035785653966</v>
      </c>
      <c r="GW454" s="248">
        <v>5.5966209081309413E-2</v>
      </c>
      <c r="GX454" s="77">
        <v>480.51035785653966</v>
      </c>
      <c r="GY454" s="77">
        <v>0</v>
      </c>
      <c r="GZ454" s="77">
        <v>0</v>
      </c>
    </row>
    <row r="455" spans="98:208" x14ac:dyDescent="0.25">
      <c r="CT455" s="77" t="s">
        <v>155</v>
      </c>
      <c r="CU455" s="77" t="s">
        <v>433</v>
      </c>
      <c r="CV455" s="77" t="s">
        <v>446</v>
      </c>
      <c r="CW455" s="77">
        <v>2021</v>
      </c>
      <c r="CX455" s="77">
        <v>0</v>
      </c>
      <c r="CY455" s="77">
        <v>0</v>
      </c>
      <c r="CZ455" s="77">
        <v>0</v>
      </c>
      <c r="DA455" s="77">
        <v>0</v>
      </c>
      <c r="DB455" s="77">
        <v>7.7900575334948513E-2</v>
      </c>
      <c r="DC455" s="77">
        <v>3.6425060683954492E-2</v>
      </c>
      <c r="DD455" s="77">
        <v>1.580872452543261E-3</v>
      </c>
      <c r="DE455" s="77">
        <v>3.9894642198450743E-2</v>
      </c>
      <c r="DF455" s="77">
        <v>7.8847092159216297E-3</v>
      </c>
      <c r="DG455" s="77">
        <v>7.8847092159216297E-3</v>
      </c>
      <c r="DH455" s="77">
        <v>0</v>
      </c>
      <c r="DI455" s="77">
        <v>0</v>
      </c>
      <c r="DJ455" s="77">
        <v>4.3656631394425674E-3</v>
      </c>
      <c r="DL455" s="77">
        <v>0</v>
      </c>
      <c r="DM455" s="77">
        <v>3.4421984389172167E-5</v>
      </c>
      <c r="DN455" s="77">
        <v>3.4421984389172167E-5</v>
      </c>
      <c r="DO455" s="77">
        <v>0</v>
      </c>
      <c r="DP455" s="77">
        <v>3.4421984389172167E-5</v>
      </c>
      <c r="DQ455" s="77">
        <v>3.4421984389172167E-5</v>
      </c>
      <c r="DR455" s="77">
        <v>0</v>
      </c>
      <c r="DS455" s="77">
        <v>0</v>
      </c>
      <c r="DT455" s="77">
        <v>0</v>
      </c>
      <c r="DU455" s="77">
        <v>0</v>
      </c>
      <c r="DV455" s="77">
        <v>0</v>
      </c>
      <c r="DW455" s="77">
        <v>0</v>
      </c>
      <c r="GE455" s="77" t="s">
        <v>422</v>
      </c>
      <c r="GF455" s="77" t="s">
        <v>155</v>
      </c>
      <c r="GG455" s="77" t="s">
        <v>428</v>
      </c>
      <c r="GH455" s="77" t="s">
        <v>432</v>
      </c>
      <c r="GI455" s="77">
        <v>2023</v>
      </c>
      <c r="GJ455" s="77" t="s">
        <v>305</v>
      </c>
      <c r="GK455" s="77">
        <v>233.23007680794021</v>
      </c>
      <c r="GL455" s="77">
        <v>1434.2133550000001</v>
      </c>
      <c r="GM455" s="77">
        <v>2023</v>
      </c>
      <c r="GN455" s="77" t="s">
        <v>175</v>
      </c>
      <c r="GO455" s="77">
        <v>0.13250000000000001</v>
      </c>
      <c r="GP455" s="77">
        <v>3</v>
      </c>
      <c r="GQ455" s="77">
        <v>0</v>
      </c>
      <c r="GR455" s="77" t="s">
        <v>423</v>
      </c>
      <c r="GS455" s="77">
        <v>0</v>
      </c>
      <c r="GT455" s="77">
        <v>0</v>
      </c>
      <c r="GU455" s="77">
        <v>0.1527377521613833</v>
      </c>
      <c r="GV455" s="248">
        <v>35.623037668071561</v>
      </c>
      <c r="GW455" s="248">
        <v>0.1527377521613833</v>
      </c>
      <c r="GX455" s="77">
        <v>35.623037668071561</v>
      </c>
      <c r="GY455" s="77">
        <v>0.1527377521613833</v>
      </c>
      <c r="GZ455" s="77">
        <v>35.623037668071561</v>
      </c>
    </row>
    <row r="456" spans="98:208" x14ac:dyDescent="0.25">
      <c r="CT456" s="77" t="s">
        <v>155</v>
      </c>
      <c r="CU456" s="77" t="s">
        <v>433</v>
      </c>
      <c r="CV456" s="77" t="s">
        <v>446</v>
      </c>
      <c r="CW456" s="77">
        <v>2022</v>
      </c>
      <c r="CX456" s="77">
        <v>0</v>
      </c>
      <c r="CY456" s="77">
        <v>0</v>
      </c>
      <c r="CZ456" s="77">
        <v>0</v>
      </c>
      <c r="DA456" s="77">
        <v>0</v>
      </c>
      <c r="DB456" s="77">
        <v>7.7900575334948513E-2</v>
      </c>
      <c r="DC456" s="77">
        <v>3.6425060683954492E-2</v>
      </c>
      <c r="DD456" s="77">
        <v>1.580872452543261E-3</v>
      </c>
      <c r="DE456" s="77">
        <v>3.9894642198450743E-2</v>
      </c>
      <c r="DF456" s="77">
        <v>7.8847092159216297E-3</v>
      </c>
      <c r="DG456" s="77">
        <v>7.8847092159216297E-3</v>
      </c>
      <c r="DH456" s="77">
        <v>7.8847092159216297E-3</v>
      </c>
      <c r="DI456" s="77">
        <v>0</v>
      </c>
      <c r="DJ456" s="77">
        <v>4.3656631394425674E-3</v>
      </c>
      <c r="DL456" s="77">
        <v>0</v>
      </c>
      <c r="DM456" s="77">
        <v>3.4421984389172167E-5</v>
      </c>
      <c r="DN456" s="77">
        <v>3.4421984389172167E-5</v>
      </c>
      <c r="DO456" s="77">
        <v>0</v>
      </c>
      <c r="DP456" s="77">
        <v>3.4421984389172167E-5</v>
      </c>
      <c r="DQ456" s="77">
        <v>3.4421984389172167E-5</v>
      </c>
      <c r="DR456" s="77">
        <v>0</v>
      </c>
      <c r="DS456" s="77">
        <v>3.4421984389172167E-5</v>
      </c>
      <c r="DT456" s="77">
        <v>3.4421984389172167E-5</v>
      </c>
      <c r="DU456" s="77">
        <v>0</v>
      </c>
      <c r="DV456" s="77">
        <v>0</v>
      </c>
      <c r="DW456" s="77">
        <v>0</v>
      </c>
      <c r="GE456" s="77" t="s">
        <v>425</v>
      </c>
      <c r="GF456" s="77" t="s">
        <v>155</v>
      </c>
      <c r="GG456" s="77" t="s">
        <v>428</v>
      </c>
      <c r="GH456" s="77" t="s">
        <v>432</v>
      </c>
      <c r="GI456" s="77">
        <v>2023</v>
      </c>
      <c r="GJ456" s="77" t="s">
        <v>301</v>
      </c>
      <c r="GK456" s="77">
        <v>8896.515993428633</v>
      </c>
      <c r="GL456" s="77">
        <v>1434.2133550000001</v>
      </c>
      <c r="GM456" s="77">
        <v>2023</v>
      </c>
      <c r="GN456" s="77" t="s">
        <v>175</v>
      </c>
      <c r="GO456" s="77">
        <v>5.3000000000000005E-2</v>
      </c>
      <c r="GP456" s="77">
        <v>3</v>
      </c>
      <c r="GQ456" s="77">
        <v>0</v>
      </c>
      <c r="GR456" s="77" t="s">
        <v>423</v>
      </c>
      <c r="GS456" s="77">
        <v>0</v>
      </c>
      <c r="GT456" s="77">
        <v>0</v>
      </c>
      <c r="GU456" s="77">
        <v>5.5966209081309413E-2</v>
      </c>
      <c r="GV456" s="248">
        <v>497.90427418344001</v>
      </c>
      <c r="GW456" s="248">
        <v>5.5966209081309413E-2</v>
      </c>
      <c r="GX456" s="77">
        <v>497.90427418344001</v>
      </c>
      <c r="GY456" s="77">
        <v>5.5966209081309413E-2</v>
      </c>
      <c r="GZ456" s="77">
        <v>497.90427418344001</v>
      </c>
    </row>
    <row r="457" spans="98:208" x14ac:dyDescent="0.25">
      <c r="CT457" s="77" t="s">
        <v>155</v>
      </c>
      <c r="CU457" s="77" t="s">
        <v>433</v>
      </c>
      <c r="CV457" s="77" t="s">
        <v>446</v>
      </c>
      <c r="CW457" s="77">
        <v>2023</v>
      </c>
      <c r="CX457" s="77">
        <v>0</v>
      </c>
      <c r="CY457" s="77">
        <v>0</v>
      </c>
      <c r="CZ457" s="77">
        <v>0</v>
      </c>
      <c r="DA457" s="77">
        <v>0</v>
      </c>
      <c r="DB457" s="77">
        <v>8.0408269036977245E-2</v>
      </c>
      <c r="DC457" s="77">
        <v>3.7590224611390763E-2</v>
      </c>
      <c r="DD457" s="77">
        <v>1.6314334115687329E-3</v>
      </c>
      <c r="DE457" s="77">
        <v>4.1186611014017722E-2</v>
      </c>
      <c r="DF457" s="77">
        <v>0</v>
      </c>
      <c r="DG457" s="77">
        <v>8.1378100371604992E-3</v>
      </c>
      <c r="DH457" s="77">
        <v>8.1378100371604992E-3</v>
      </c>
      <c r="DI457" s="77">
        <v>8.1378100371604992E-3</v>
      </c>
      <c r="DJ457" s="77">
        <v>4.3656631394425674E-3</v>
      </c>
      <c r="DL457" s="77">
        <v>0</v>
      </c>
      <c r="DM457" s="77">
        <v>0</v>
      </c>
      <c r="DN457" s="77">
        <v>0</v>
      </c>
      <c r="DO457" s="77">
        <v>0</v>
      </c>
      <c r="DP457" s="77">
        <v>3.5526937315017342E-5</v>
      </c>
      <c r="DQ457" s="77">
        <v>3.5526937315017342E-5</v>
      </c>
      <c r="DR457" s="77">
        <v>0</v>
      </c>
      <c r="DS457" s="77">
        <v>3.5526937315017342E-5</v>
      </c>
      <c r="DT457" s="77">
        <v>3.5526937315017342E-5</v>
      </c>
      <c r="DU457" s="77">
        <v>0</v>
      </c>
      <c r="DV457" s="77">
        <v>3.5526937315017342E-5</v>
      </c>
      <c r="DW457" s="77">
        <v>3.5526937315017342E-5</v>
      </c>
      <c r="GE457" s="77" t="s">
        <v>422</v>
      </c>
      <c r="GF457" s="77" t="s">
        <v>155</v>
      </c>
      <c r="GG457" s="77" t="s">
        <v>428</v>
      </c>
      <c r="GH457" s="77" t="s">
        <v>432</v>
      </c>
      <c r="GI457" s="77">
        <v>2024</v>
      </c>
      <c r="GJ457" s="77" t="s">
        <v>305</v>
      </c>
      <c r="GK457" s="77">
        <v>233.23007680794021</v>
      </c>
      <c r="GL457" s="77">
        <v>1434.2133550000001</v>
      </c>
      <c r="GM457" s="77">
        <v>2024</v>
      </c>
      <c r="GN457" s="77" t="s">
        <v>175</v>
      </c>
      <c r="GO457" s="77">
        <v>0.13250000000000001</v>
      </c>
      <c r="GP457" s="77">
        <v>3</v>
      </c>
      <c r="GQ457" s="77">
        <v>0</v>
      </c>
      <c r="GR457" s="77" t="s">
        <v>423</v>
      </c>
      <c r="GS457" s="77">
        <v>0</v>
      </c>
      <c r="GT457" s="77">
        <v>0</v>
      </c>
      <c r="GU457" s="77">
        <v>0</v>
      </c>
      <c r="GV457" s="248">
        <v>0</v>
      </c>
      <c r="GW457" s="248">
        <v>0.1527377521613833</v>
      </c>
      <c r="GX457" s="77">
        <v>35.623037668071561</v>
      </c>
      <c r="GY457" s="77">
        <v>0.1527377521613833</v>
      </c>
      <c r="GZ457" s="77">
        <v>35.623037668071561</v>
      </c>
    </row>
    <row r="458" spans="98:208" x14ac:dyDescent="0.25">
      <c r="CT458" s="77" t="s">
        <v>155</v>
      </c>
      <c r="CU458" s="77" t="s">
        <v>433</v>
      </c>
      <c r="CV458" s="77" t="s">
        <v>446</v>
      </c>
      <c r="CW458" s="77">
        <v>2024</v>
      </c>
      <c r="CX458" s="77">
        <v>0</v>
      </c>
      <c r="CY458" s="77">
        <v>0</v>
      </c>
      <c r="CZ458" s="77">
        <v>0</v>
      </c>
      <c r="DA458" s="77">
        <v>0</v>
      </c>
      <c r="DB458" s="77">
        <v>8.0408269036977245E-2</v>
      </c>
      <c r="DC458" s="77">
        <v>3.7590224611390763E-2</v>
      </c>
      <c r="DD458" s="77">
        <v>1.6314334115687329E-3</v>
      </c>
      <c r="DE458" s="77">
        <v>4.1186611014017722E-2</v>
      </c>
      <c r="DF458" s="77">
        <v>0</v>
      </c>
      <c r="DG458" s="77">
        <v>0</v>
      </c>
      <c r="DH458" s="77">
        <v>8.1378100371604992E-3</v>
      </c>
      <c r="DI458" s="77">
        <v>8.1378100371604992E-3</v>
      </c>
      <c r="DJ458" s="77">
        <v>4.3656631394425674E-3</v>
      </c>
      <c r="DL458" s="77">
        <v>0</v>
      </c>
      <c r="DM458" s="77">
        <v>0</v>
      </c>
      <c r="DN458" s="77">
        <v>0</v>
      </c>
      <c r="DO458" s="77">
        <v>0</v>
      </c>
      <c r="DP458" s="77">
        <v>0</v>
      </c>
      <c r="DQ458" s="77">
        <v>0</v>
      </c>
      <c r="DR458" s="77">
        <v>0</v>
      </c>
      <c r="DS458" s="77">
        <v>3.5526937315017342E-5</v>
      </c>
      <c r="DT458" s="77">
        <v>3.5526937315017342E-5</v>
      </c>
      <c r="DU458" s="77">
        <v>0</v>
      </c>
      <c r="DV458" s="77">
        <v>3.5526937315017342E-5</v>
      </c>
      <c r="DW458" s="77">
        <v>3.5526937315017342E-5</v>
      </c>
      <c r="GE458" s="77" t="s">
        <v>425</v>
      </c>
      <c r="GF458" s="77" t="s">
        <v>155</v>
      </c>
      <c r="GG458" s="77" t="s">
        <v>428</v>
      </c>
      <c r="GH458" s="77" t="s">
        <v>432</v>
      </c>
      <c r="GI458" s="77">
        <v>2024</v>
      </c>
      <c r="GJ458" s="77" t="s">
        <v>301</v>
      </c>
      <c r="GK458" s="77">
        <v>8896.515993428633</v>
      </c>
      <c r="GL458" s="77">
        <v>1434.2133550000001</v>
      </c>
      <c r="GM458" s="77">
        <v>2024</v>
      </c>
      <c r="GN458" s="77" t="s">
        <v>175</v>
      </c>
      <c r="GO458" s="77">
        <v>5.3000000000000005E-2</v>
      </c>
      <c r="GP458" s="77">
        <v>3</v>
      </c>
      <c r="GQ458" s="77">
        <v>0</v>
      </c>
      <c r="GR458" s="77" t="s">
        <v>423</v>
      </c>
      <c r="GS458" s="77">
        <v>0</v>
      </c>
      <c r="GT458" s="77">
        <v>0</v>
      </c>
      <c r="GU458" s="77">
        <v>0</v>
      </c>
      <c r="GV458" s="248">
        <v>0</v>
      </c>
      <c r="GW458" s="248">
        <v>5.5966209081309413E-2</v>
      </c>
      <c r="GX458" s="77">
        <v>497.90427418344001</v>
      </c>
      <c r="GY458" s="77">
        <v>5.5966209081309413E-2</v>
      </c>
      <c r="GZ458" s="77">
        <v>497.90427418344001</v>
      </c>
    </row>
    <row r="459" spans="98:208" x14ac:dyDescent="0.25">
      <c r="CT459" s="77" t="s">
        <v>155</v>
      </c>
      <c r="CU459" s="77" t="s">
        <v>433</v>
      </c>
      <c r="CV459" s="77" t="s">
        <v>446</v>
      </c>
      <c r="CW459" s="77">
        <v>2025</v>
      </c>
      <c r="CX459" s="77">
        <v>0</v>
      </c>
      <c r="CY459" s="77">
        <v>0</v>
      </c>
      <c r="CZ459" s="77">
        <v>0</v>
      </c>
      <c r="DA459" s="77">
        <v>0</v>
      </c>
      <c r="DB459" s="77">
        <v>8.0408269036977245E-2</v>
      </c>
      <c r="DC459" s="77">
        <v>3.7590224611390763E-2</v>
      </c>
      <c r="DD459" s="77">
        <v>1.6314334115687329E-3</v>
      </c>
      <c r="DE459" s="77">
        <v>4.1186611014017722E-2</v>
      </c>
      <c r="DF459" s="77">
        <v>0</v>
      </c>
      <c r="DG459" s="77">
        <v>0</v>
      </c>
      <c r="DH459" s="77">
        <v>0</v>
      </c>
      <c r="DI459" s="77">
        <v>8.1378100371604992E-3</v>
      </c>
      <c r="DJ459" s="77">
        <v>4.3656631394425674E-3</v>
      </c>
      <c r="DL459" s="77">
        <v>0</v>
      </c>
      <c r="DM459" s="77">
        <v>0</v>
      </c>
      <c r="DN459" s="77">
        <v>0</v>
      </c>
      <c r="DO459" s="77">
        <v>0</v>
      </c>
      <c r="DP459" s="77">
        <v>0</v>
      </c>
      <c r="DQ459" s="77">
        <v>0</v>
      </c>
      <c r="DR459" s="77">
        <v>0</v>
      </c>
      <c r="DS459" s="77">
        <v>0</v>
      </c>
      <c r="DT459" s="77">
        <v>0</v>
      </c>
      <c r="DU459" s="77">
        <v>0</v>
      </c>
      <c r="DV459" s="77">
        <v>3.5526937315017342E-5</v>
      </c>
      <c r="DW459" s="77">
        <v>3.5526937315017342E-5</v>
      </c>
      <c r="GE459" s="77" t="s">
        <v>422</v>
      </c>
      <c r="GF459" s="77" t="s">
        <v>155</v>
      </c>
      <c r="GG459" s="77" t="s">
        <v>428</v>
      </c>
      <c r="GH459" s="77" t="s">
        <v>432</v>
      </c>
      <c r="GI459" s="77">
        <v>2025</v>
      </c>
      <c r="GJ459" s="77" t="s">
        <v>305</v>
      </c>
      <c r="GK459" s="77">
        <v>233.23007680794021</v>
      </c>
      <c r="GL459" s="77">
        <v>1434.2133550000001</v>
      </c>
      <c r="GM459" s="77">
        <v>2025</v>
      </c>
      <c r="GN459" s="77" t="s">
        <v>175</v>
      </c>
      <c r="GO459" s="77">
        <v>0.13250000000000001</v>
      </c>
      <c r="GP459" s="77">
        <v>3</v>
      </c>
      <c r="GQ459" s="77">
        <v>0</v>
      </c>
      <c r="GR459" s="77" t="s">
        <v>423</v>
      </c>
      <c r="GS459" s="77">
        <v>0</v>
      </c>
      <c r="GT459" s="77">
        <v>0</v>
      </c>
      <c r="GU459" s="77">
        <v>0</v>
      </c>
      <c r="GV459" s="248">
        <v>0</v>
      </c>
      <c r="GW459" s="248">
        <v>0</v>
      </c>
      <c r="GX459" s="77">
        <v>0</v>
      </c>
      <c r="GY459" s="77">
        <v>0.1527377521613833</v>
      </c>
      <c r="GZ459" s="77">
        <v>35.623037668071561</v>
      </c>
    </row>
    <row r="460" spans="98:208" x14ac:dyDescent="0.25">
      <c r="CT460" s="77" t="s">
        <v>155</v>
      </c>
      <c r="CU460" s="77" t="s">
        <v>433</v>
      </c>
      <c r="CV460" s="77" t="s">
        <v>453</v>
      </c>
      <c r="CW460" s="77">
        <v>2020</v>
      </c>
      <c r="CX460" s="77">
        <v>0</v>
      </c>
      <c r="CY460" s="77">
        <v>0</v>
      </c>
      <c r="CZ460" s="77">
        <v>0</v>
      </c>
      <c r="DA460" s="77">
        <v>0</v>
      </c>
      <c r="DB460" s="77">
        <v>14146.13064133252</v>
      </c>
      <c r="DC460" s="77">
        <v>222.2294216278305</v>
      </c>
      <c r="DD460" s="77">
        <v>8585.7228092479436</v>
      </c>
      <c r="DE460" s="77">
        <v>5338.1784104567441</v>
      </c>
      <c r="DF460" s="77">
        <v>813.2107892130507</v>
      </c>
      <c r="DG460" s="77">
        <v>0</v>
      </c>
      <c r="DH460" s="77">
        <v>0</v>
      </c>
      <c r="DI460" s="77">
        <v>0</v>
      </c>
      <c r="DJ460" s="77">
        <v>6.7685664443701434E-5</v>
      </c>
      <c r="DL460" s="77">
        <v>0</v>
      </c>
      <c r="DM460" s="77">
        <v>5.5042712600672165E-2</v>
      </c>
      <c r="DN460" s="77">
        <v>5.5042712600672165E-2</v>
      </c>
      <c r="DO460" s="77">
        <v>0</v>
      </c>
      <c r="DP460" s="77">
        <v>0</v>
      </c>
      <c r="DQ460" s="77">
        <v>0</v>
      </c>
      <c r="DR460" s="77">
        <v>0</v>
      </c>
      <c r="DS460" s="77">
        <v>0</v>
      </c>
      <c r="DT460" s="77">
        <v>0</v>
      </c>
      <c r="DU460" s="77">
        <v>0</v>
      </c>
      <c r="DV460" s="77">
        <v>0</v>
      </c>
      <c r="DW460" s="77">
        <v>0</v>
      </c>
      <c r="GE460" s="77" t="s">
        <v>425</v>
      </c>
      <c r="GF460" s="77" t="s">
        <v>155</v>
      </c>
      <c r="GG460" s="77" t="s">
        <v>428</v>
      </c>
      <c r="GH460" s="77" t="s">
        <v>432</v>
      </c>
      <c r="GI460" s="77">
        <v>2025</v>
      </c>
      <c r="GJ460" s="77" t="s">
        <v>301</v>
      </c>
      <c r="GK460" s="77">
        <v>8896.515993428633</v>
      </c>
      <c r="GL460" s="77">
        <v>1434.2133550000001</v>
      </c>
      <c r="GM460" s="77">
        <v>2025</v>
      </c>
      <c r="GN460" s="77" t="s">
        <v>175</v>
      </c>
      <c r="GO460" s="77">
        <v>5.3000000000000005E-2</v>
      </c>
      <c r="GP460" s="77">
        <v>3</v>
      </c>
      <c r="GQ460" s="77">
        <v>0</v>
      </c>
      <c r="GR460" s="77" t="s">
        <v>423</v>
      </c>
      <c r="GS460" s="77">
        <v>0</v>
      </c>
      <c r="GT460" s="77">
        <v>0</v>
      </c>
      <c r="GU460" s="77">
        <v>0</v>
      </c>
      <c r="GV460" s="248">
        <v>0</v>
      </c>
      <c r="GW460" s="248">
        <v>0</v>
      </c>
      <c r="GX460" s="77">
        <v>0</v>
      </c>
      <c r="GY460" s="77">
        <v>5.5966209081309413E-2</v>
      </c>
      <c r="GZ460" s="77">
        <v>497.90427418344001</v>
      </c>
    </row>
    <row r="461" spans="98:208" x14ac:dyDescent="0.25">
      <c r="CT461" s="77" t="s">
        <v>155</v>
      </c>
      <c r="CU461" s="77" t="s">
        <v>433</v>
      </c>
      <c r="CV461" s="77" t="s">
        <v>453</v>
      </c>
      <c r="CW461" s="77">
        <v>2021</v>
      </c>
      <c r="CX461" s="77">
        <v>0</v>
      </c>
      <c r="CY461" s="77">
        <v>0</v>
      </c>
      <c r="CZ461" s="77">
        <v>0</v>
      </c>
      <c r="DA461" s="77">
        <v>0</v>
      </c>
      <c r="DB461" s="77">
        <v>14146.13064133252</v>
      </c>
      <c r="DC461" s="77">
        <v>222.2294216278305</v>
      </c>
      <c r="DD461" s="77">
        <v>8585.7228092479436</v>
      </c>
      <c r="DE461" s="77">
        <v>5338.1784104567441</v>
      </c>
      <c r="DF461" s="77">
        <v>813.2107892130507</v>
      </c>
      <c r="DG461" s="77">
        <v>813.2107892130507</v>
      </c>
      <c r="DH461" s="77">
        <v>0</v>
      </c>
      <c r="DI461" s="77">
        <v>0</v>
      </c>
      <c r="DJ461" s="77">
        <v>6.7685664443701434E-5</v>
      </c>
      <c r="DL461" s="77">
        <v>0</v>
      </c>
      <c r="DM461" s="77">
        <v>5.5042712600672165E-2</v>
      </c>
      <c r="DN461" s="77">
        <v>5.5042712600672165E-2</v>
      </c>
      <c r="DO461" s="77">
        <v>0</v>
      </c>
      <c r="DP461" s="77">
        <v>5.5042712600672165E-2</v>
      </c>
      <c r="DQ461" s="77">
        <v>5.5042712600672165E-2</v>
      </c>
      <c r="DR461" s="77">
        <v>0</v>
      </c>
      <c r="DS461" s="77">
        <v>0</v>
      </c>
      <c r="DT461" s="77">
        <v>0</v>
      </c>
      <c r="DU461" s="77">
        <v>0</v>
      </c>
      <c r="DV461" s="77">
        <v>0</v>
      </c>
      <c r="DW461" s="77">
        <v>0</v>
      </c>
      <c r="GE461" s="77" t="s">
        <v>422</v>
      </c>
      <c r="GF461" s="77" t="s">
        <v>155</v>
      </c>
      <c r="GG461" s="77" t="s">
        <v>428</v>
      </c>
      <c r="GH461" s="77" t="s">
        <v>439</v>
      </c>
      <c r="GI461" s="77">
        <v>2021</v>
      </c>
      <c r="GJ461" s="77" t="s">
        <v>305</v>
      </c>
      <c r="GK461" s="77">
        <v>0.69641821681223171</v>
      </c>
      <c r="GL461" s="77">
        <v>1434.2133550000001</v>
      </c>
      <c r="GM461" s="77">
        <v>2021</v>
      </c>
      <c r="GN461" s="77" t="s">
        <v>175</v>
      </c>
      <c r="GO461" s="77">
        <v>0.13250000000000001</v>
      </c>
      <c r="GP461" s="77">
        <v>3</v>
      </c>
      <c r="GQ461" s="77">
        <v>0</v>
      </c>
      <c r="GR461" s="77" t="s">
        <v>423</v>
      </c>
      <c r="GS461" s="77">
        <v>0.1527377521613833</v>
      </c>
      <c r="GT461" s="77">
        <v>0.10636935300013915</v>
      </c>
      <c r="GU461" s="77">
        <v>0.1527377521613833</v>
      </c>
      <c r="GV461" s="248">
        <v>0.10636935300013915</v>
      </c>
      <c r="GW461" s="248">
        <v>0</v>
      </c>
      <c r="GX461" s="77">
        <v>0</v>
      </c>
      <c r="GY461" s="77">
        <v>0</v>
      </c>
      <c r="GZ461" s="77">
        <v>0</v>
      </c>
    </row>
    <row r="462" spans="98:208" x14ac:dyDescent="0.25">
      <c r="CT462" s="77" t="s">
        <v>155</v>
      </c>
      <c r="CU462" s="77" t="s">
        <v>433</v>
      </c>
      <c r="CV462" s="77" t="s">
        <v>453</v>
      </c>
      <c r="CW462" s="77">
        <v>2022</v>
      </c>
      <c r="CX462" s="77">
        <v>0</v>
      </c>
      <c r="CY462" s="77">
        <v>0</v>
      </c>
      <c r="CZ462" s="77">
        <v>0</v>
      </c>
      <c r="DA462" s="77">
        <v>0</v>
      </c>
      <c r="DB462" s="77">
        <v>14146.13064133252</v>
      </c>
      <c r="DC462" s="77">
        <v>222.2294216278305</v>
      </c>
      <c r="DD462" s="77">
        <v>8585.7228092479436</v>
      </c>
      <c r="DE462" s="77">
        <v>5338.1784104567441</v>
      </c>
      <c r="DF462" s="77">
        <v>813.2107892130507</v>
      </c>
      <c r="DG462" s="77">
        <v>813.2107892130507</v>
      </c>
      <c r="DH462" s="77">
        <v>813.2107892130507</v>
      </c>
      <c r="DI462" s="77">
        <v>0</v>
      </c>
      <c r="DJ462" s="77">
        <v>6.7685664443701434E-5</v>
      </c>
      <c r="DL462" s="77">
        <v>0</v>
      </c>
      <c r="DM462" s="77">
        <v>5.5042712600672165E-2</v>
      </c>
      <c r="DN462" s="77">
        <v>5.5042712600672165E-2</v>
      </c>
      <c r="DO462" s="77">
        <v>0</v>
      </c>
      <c r="DP462" s="77">
        <v>5.5042712600672165E-2</v>
      </c>
      <c r="DQ462" s="77">
        <v>5.5042712600672165E-2</v>
      </c>
      <c r="DR462" s="77">
        <v>0</v>
      </c>
      <c r="DS462" s="77">
        <v>5.5042712600672165E-2</v>
      </c>
      <c r="DT462" s="77">
        <v>5.5042712600672165E-2</v>
      </c>
      <c r="DU462" s="77">
        <v>0</v>
      </c>
      <c r="DV462" s="77">
        <v>0</v>
      </c>
      <c r="DW462" s="77">
        <v>0</v>
      </c>
      <c r="GE462" s="77" t="s">
        <v>425</v>
      </c>
      <c r="GF462" s="77" t="s">
        <v>155</v>
      </c>
      <c r="GG462" s="77" t="s">
        <v>428</v>
      </c>
      <c r="GH462" s="77" t="s">
        <v>439</v>
      </c>
      <c r="GI462" s="77">
        <v>2021</v>
      </c>
      <c r="GJ462" s="77" t="s">
        <v>301</v>
      </c>
      <c r="GK462" s="77">
        <v>2.9419641522810172</v>
      </c>
      <c r="GL462" s="77">
        <v>1434.2133550000001</v>
      </c>
      <c r="GM462" s="77">
        <v>2021</v>
      </c>
      <c r="GN462" s="77" t="s">
        <v>175</v>
      </c>
      <c r="GO462" s="77">
        <v>5.3000000000000005E-2</v>
      </c>
      <c r="GP462" s="77">
        <v>3</v>
      </c>
      <c r="GQ462" s="77">
        <v>0</v>
      </c>
      <c r="GR462" s="77" t="s">
        <v>423</v>
      </c>
      <c r="GS462" s="77">
        <v>5.5966209081309413E-2</v>
      </c>
      <c r="GT462" s="77">
        <v>0.16465058085627662</v>
      </c>
      <c r="GU462" s="77">
        <v>5.5966209081309413E-2</v>
      </c>
      <c r="GV462" s="248">
        <v>0.16465058085627662</v>
      </c>
      <c r="GW462" s="248">
        <v>0</v>
      </c>
      <c r="GX462" s="77">
        <v>0</v>
      </c>
      <c r="GY462" s="77">
        <v>0</v>
      </c>
      <c r="GZ462" s="77">
        <v>0</v>
      </c>
    </row>
    <row r="463" spans="98:208" x14ac:dyDescent="0.25">
      <c r="CT463" s="77" t="s">
        <v>155</v>
      </c>
      <c r="CU463" s="77" t="s">
        <v>433</v>
      </c>
      <c r="CV463" s="77" t="s">
        <v>453</v>
      </c>
      <c r="CW463" s="77">
        <v>2023</v>
      </c>
      <c r="CX463" s="77">
        <v>0</v>
      </c>
      <c r="CY463" s="77">
        <v>0</v>
      </c>
      <c r="CZ463" s="77">
        <v>0</v>
      </c>
      <c r="DA463" s="77">
        <v>0</v>
      </c>
      <c r="DB463" s="77">
        <v>14664.637556436621</v>
      </c>
      <c r="DC463" s="77">
        <v>233.23007680793921</v>
      </c>
      <c r="DD463" s="77">
        <v>8896.515993428593</v>
      </c>
      <c r="DE463" s="77">
        <v>5534.891486200092</v>
      </c>
      <c r="DF463" s="77">
        <v>0</v>
      </c>
      <c r="DG463" s="77">
        <v>843.29420601054289</v>
      </c>
      <c r="DH463" s="77">
        <v>843.29420601054289</v>
      </c>
      <c r="DI463" s="77">
        <v>843.29420601054289</v>
      </c>
      <c r="DJ463" s="77">
        <v>6.7685664443701434E-5</v>
      </c>
      <c r="DL463" s="77">
        <v>0</v>
      </c>
      <c r="DM463" s="77">
        <v>0</v>
      </c>
      <c r="DN463" s="77">
        <v>0</v>
      </c>
      <c r="DO463" s="77">
        <v>0</v>
      </c>
      <c r="DP463" s="77">
        <v>5.7078928655347236E-2</v>
      </c>
      <c r="DQ463" s="77">
        <v>5.7078928655347236E-2</v>
      </c>
      <c r="DR463" s="77">
        <v>0</v>
      </c>
      <c r="DS463" s="77">
        <v>5.7078928655347236E-2</v>
      </c>
      <c r="DT463" s="77">
        <v>5.7078928655347236E-2</v>
      </c>
      <c r="DU463" s="77">
        <v>0</v>
      </c>
      <c r="DV463" s="77">
        <v>5.7078928655347236E-2</v>
      </c>
      <c r="DW463" s="77">
        <v>5.7078928655347236E-2</v>
      </c>
      <c r="GE463" s="77" t="s">
        <v>427</v>
      </c>
      <c r="GF463" s="77" t="s">
        <v>155</v>
      </c>
      <c r="GG463" s="77" t="s">
        <v>428</v>
      </c>
      <c r="GH463" s="77" t="s">
        <v>439</v>
      </c>
      <c r="GI463" s="77">
        <v>2021</v>
      </c>
      <c r="GJ463" s="77" t="s">
        <v>303</v>
      </c>
      <c r="GK463" s="77">
        <v>1.6021759622082901</v>
      </c>
      <c r="GL463" s="77">
        <v>1434.2133550000001</v>
      </c>
      <c r="GM463" s="77">
        <v>2021</v>
      </c>
      <c r="GN463" s="77" t="s">
        <v>175</v>
      </c>
      <c r="GO463" s="77">
        <v>5.3000000000000005E-2</v>
      </c>
      <c r="GP463" s="77">
        <v>3</v>
      </c>
      <c r="GQ463" s="77">
        <v>0</v>
      </c>
      <c r="GR463" s="77" t="s">
        <v>423</v>
      </c>
      <c r="GS463" s="77">
        <v>5.5966209081309413E-2</v>
      </c>
      <c r="GT463" s="77">
        <v>8.9667714885997257E-2</v>
      </c>
      <c r="GU463" s="77">
        <v>5.5966209081309413E-2</v>
      </c>
      <c r="GV463" s="248">
        <v>8.9667714885997257E-2</v>
      </c>
      <c r="GW463" s="248">
        <v>0</v>
      </c>
      <c r="GX463" s="77">
        <v>0</v>
      </c>
      <c r="GY463" s="77">
        <v>0</v>
      </c>
      <c r="GZ463" s="77">
        <v>0</v>
      </c>
    </row>
    <row r="464" spans="98:208" x14ac:dyDescent="0.25">
      <c r="CT464" s="77" t="s">
        <v>155</v>
      </c>
      <c r="CU464" s="77" t="s">
        <v>433</v>
      </c>
      <c r="CV464" s="77" t="s">
        <v>453</v>
      </c>
      <c r="CW464" s="77">
        <v>2024</v>
      </c>
      <c r="CX464" s="77">
        <v>0</v>
      </c>
      <c r="CY464" s="77">
        <v>0</v>
      </c>
      <c r="CZ464" s="77">
        <v>0</v>
      </c>
      <c r="DA464" s="77">
        <v>0</v>
      </c>
      <c r="DB464" s="77">
        <v>14664.637556436621</v>
      </c>
      <c r="DC464" s="77">
        <v>233.23007680793921</v>
      </c>
      <c r="DD464" s="77">
        <v>8896.515993428593</v>
      </c>
      <c r="DE464" s="77">
        <v>5534.891486200092</v>
      </c>
      <c r="DF464" s="77">
        <v>0</v>
      </c>
      <c r="DG464" s="77">
        <v>0</v>
      </c>
      <c r="DH464" s="77">
        <v>843.29420601054289</v>
      </c>
      <c r="DI464" s="77">
        <v>843.29420601054289</v>
      </c>
      <c r="DJ464" s="77">
        <v>6.7685664443701434E-5</v>
      </c>
      <c r="DL464" s="77">
        <v>0</v>
      </c>
      <c r="DM464" s="77">
        <v>0</v>
      </c>
      <c r="DN464" s="77">
        <v>0</v>
      </c>
      <c r="DO464" s="77">
        <v>0</v>
      </c>
      <c r="DP464" s="77">
        <v>0</v>
      </c>
      <c r="DQ464" s="77">
        <v>0</v>
      </c>
      <c r="DR464" s="77">
        <v>0</v>
      </c>
      <c r="DS464" s="77">
        <v>5.7078928655347236E-2</v>
      </c>
      <c r="DT464" s="77">
        <v>5.7078928655347236E-2</v>
      </c>
      <c r="DU464" s="77">
        <v>0</v>
      </c>
      <c r="DV464" s="77">
        <v>5.7078928655347236E-2</v>
      </c>
      <c r="DW464" s="77">
        <v>5.7078928655347236E-2</v>
      </c>
      <c r="GE464" s="77" t="s">
        <v>422</v>
      </c>
      <c r="GF464" s="77" t="s">
        <v>155</v>
      </c>
      <c r="GG464" s="77" t="s">
        <v>428</v>
      </c>
      <c r="GH464" s="77" t="s">
        <v>439</v>
      </c>
      <c r="GI464" s="77">
        <v>2022</v>
      </c>
      <c r="GJ464" s="77" t="s">
        <v>305</v>
      </c>
      <c r="GK464" s="77">
        <v>0.69641821681223171</v>
      </c>
      <c r="GL464" s="77">
        <v>1434.2133550000001</v>
      </c>
      <c r="GM464" s="77">
        <v>2022</v>
      </c>
      <c r="GN464" s="77" t="s">
        <v>175</v>
      </c>
      <c r="GO464" s="77">
        <v>0.13250000000000001</v>
      </c>
      <c r="GP464" s="77">
        <v>3</v>
      </c>
      <c r="GQ464" s="77">
        <v>0</v>
      </c>
      <c r="GR464" s="77" t="s">
        <v>423</v>
      </c>
      <c r="GS464" s="77">
        <v>0.1527377521613833</v>
      </c>
      <c r="GT464" s="77">
        <v>0.10636935300013915</v>
      </c>
      <c r="GU464" s="77">
        <v>0.1527377521613833</v>
      </c>
      <c r="GV464" s="248">
        <v>0.10636935300013915</v>
      </c>
      <c r="GW464" s="248">
        <v>0.1527377521613833</v>
      </c>
      <c r="GX464" s="77">
        <v>0.10636935300013915</v>
      </c>
      <c r="GY464" s="77">
        <v>0</v>
      </c>
      <c r="GZ464" s="77">
        <v>0</v>
      </c>
    </row>
    <row r="465" spans="98:208" x14ac:dyDescent="0.25">
      <c r="CT465" s="77" t="s">
        <v>155</v>
      </c>
      <c r="CU465" s="77" t="s">
        <v>433</v>
      </c>
      <c r="CV465" s="77" t="s">
        <v>453</v>
      </c>
      <c r="CW465" s="77">
        <v>2025</v>
      </c>
      <c r="CX465" s="77">
        <v>0</v>
      </c>
      <c r="CY465" s="77">
        <v>0</v>
      </c>
      <c r="CZ465" s="77">
        <v>0</v>
      </c>
      <c r="DA465" s="77">
        <v>0</v>
      </c>
      <c r="DB465" s="77">
        <v>14664.637556436621</v>
      </c>
      <c r="DC465" s="77">
        <v>233.23007680793921</v>
      </c>
      <c r="DD465" s="77">
        <v>8896.515993428593</v>
      </c>
      <c r="DE465" s="77">
        <v>5534.891486200092</v>
      </c>
      <c r="DF465" s="77">
        <v>0</v>
      </c>
      <c r="DG465" s="77">
        <v>0</v>
      </c>
      <c r="DH465" s="77">
        <v>0</v>
      </c>
      <c r="DI465" s="77">
        <v>843.29420601054289</v>
      </c>
      <c r="DJ465" s="77">
        <v>6.7685664443701434E-5</v>
      </c>
      <c r="DL465" s="77">
        <v>0</v>
      </c>
      <c r="DM465" s="77">
        <v>0</v>
      </c>
      <c r="DN465" s="77">
        <v>0</v>
      </c>
      <c r="DO465" s="77">
        <v>0</v>
      </c>
      <c r="DP465" s="77">
        <v>0</v>
      </c>
      <c r="DQ465" s="77">
        <v>0</v>
      </c>
      <c r="DR465" s="77">
        <v>0</v>
      </c>
      <c r="DS465" s="77">
        <v>0</v>
      </c>
      <c r="DT465" s="77">
        <v>0</v>
      </c>
      <c r="DU465" s="77">
        <v>0</v>
      </c>
      <c r="DV465" s="77">
        <v>5.7078928655347236E-2</v>
      </c>
      <c r="DW465" s="77">
        <v>5.7078928655347236E-2</v>
      </c>
      <c r="GE465" s="77" t="s">
        <v>425</v>
      </c>
      <c r="GF465" s="77" t="s">
        <v>155</v>
      </c>
      <c r="GG465" s="77" t="s">
        <v>428</v>
      </c>
      <c r="GH465" s="77" t="s">
        <v>439</v>
      </c>
      <c r="GI465" s="77">
        <v>2022</v>
      </c>
      <c r="GJ465" s="77" t="s">
        <v>301</v>
      </c>
      <c r="GK465" s="77">
        <v>2.9419641522810172</v>
      </c>
      <c r="GL465" s="77">
        <v>1434.2133550000001</v>
      </c>
      <c r="GM465" s="77">
        <v>2022</v>
      </c>
      <c r="GN465" s="77" t="s">
        <v>175</v>
      </c>
      <c r="GO465" s="77">
        <v>5.3000000000000005E-2</v>
      </c>
      <c r="GP465" s="77">
        <v>3</v>
      </c>
      <c r="GQ465" s="77">
        <v>0</v>
      </c>
      <c r="GR465" s="77" t="s">
        <v>423</v>
      </c>
      <c r="GS465" s="77">
        <v>5.5966209081309413E-2</v>
      </c>
      <c r="GT465" s="77">
        <v>0.16465058085627662</v>
      </c>
      <c r="GU465" s="77">
        <v>5.5966209081309413E-2</v>
      </c>
      <c r="GV465" s="248">
        <v>0.16465058085627662</v>
      </c>
      <c r="GW465" s="248">
        <v>5.5966209081309413E-2</v>
      </c>
      <c r="GX465" s="77">
        <v>0.16465058085627662</v>
      </c>
      <c r="GY465" s="77">
        <v>0</v>
      </c>
      <c r="GZ465" s="77">
        <v>0</v>
      </c>
    </row>
    <row r="466" spans="98:208" x14ac:dyDescent="0.25">
      <c r="CT466" s="77" t="s">
        <v>155</v>
      </c>
      <c r="CU466" s="77" t="s">
        <v>433</v>
      </c>
      <c r="CV466" s="77" t="s">
        <v>460</v>
      </c>
      <c r="CW466" s="77">
        <v>2020</v>
      </c>
      <c r="CX466" s="77">
        <v>0</v>
      </c>
      <c r="CY466" s="77">
        <v>0</v>
      </c>
      <c r="CZ466" s="77">
        <v>0</v>
      </c>
      <c r="DA466" s="77">
        <v>0</v>
      </c>
      <c r="DB466" s="77">
        <v>8807.9522308758715</v>
      </c>
      <c r="DC466" s="77">
        <v>222.22942162783301</v>
      </c>
      <c r="DD466" s="77">
        <v>8585.7228092480382</v>
      </c>
      <c r="DE466" s="77">
        <v>0</v>
      </c>
      <c r="DF466" s="77">
        <v>514.45318018010232</v>
      </c>
      <c r="DG466" s="77">
        <v>0</v>
      </c>
      <c r="DH466" s="77">
        <v>0</v>
      </c>
      <c r="DI466" s="77">
        <v>0</v>
      </c>
      <c r="DJ466" s="77">
        <v>9.3531555677311893E-6</v>
      </c>
      <c r="DL466" s="77">
        <v>0</v>
      </c>
      <c r="DM466" s="77">
        <v>4.8117606265385407E-3</v>
      </c>
      <c r="DN466" s="77">
        <v>4.8117606265385407E-3</v>
      </c>
      <c r="DO466" s="77">
        <v>0</v>
      </c>
      <c r="DP466" s="77">
        <v>0</v>
      </c>
      <c r="DQ466" s="77">
        <v>0</v>
      </c>
      <c r="DR466" s="77">
        <v>0</v>
      </c>
      <c r="DS466" s="77">
        <v>0</v>
      </c>
      <c r="DT466" s="77">
        <v>0</v>
      </c>
      <c r="DU466" s="77">
        <v>0</v>
      </c>
      <c r="DV466" s="77">
        <v>0</v>
      </c>
      <c r="DW466" s="77">
        <v>0</v>
      </c>
      <c r="GE466" s="77" t="s">
        <v>427</v>
      </c>
      <c r="GF466" s="77" t="s">
        <v>155</v>
      </c>
      <c r="GG466" s="77" t="s">
        <v>428</v>
      </c>
      <c r="GH466" s="77" t="s">
        <v>439</v>
      </c>
      <c r="GI466" s="77">
        <v>2022</v>
      </c>
      <c r="GJ466" s="77" t="s">
        <v>303</v>
      </c>
      <c r="GK466" s="77">
        <v>1.6021759622082901</v>
      </c>
      <c r="GL466" s="77">
        <v>1434.2133550000001</v>
      </c>
      <c r="GM466" s="77">
        <v>2022</v>
      </c>
      <c r="GN466" s="77" t="s">
        <v>175</v>
      </c>
      <c r="GO466" s="77">
        <v>5.3000000000000005E-2</v>
      </c>
      <c r="GP466" s="77">
        <v>3</v>
      </c>
      <c r="GQ466" s="77">
        <v>0</v>
      </c>
      <c r="GR466" s="77" t="s">
        <v>423</v>
      </c>
      <c r="GS466" s="77">
        <v>5.5966209081309413E-2</v>
      </c>
      <c r="GT466" s="77">
        <v>8.9667714885997257E-2</v>
      </c>
      <c r="GU466" s="77">
        <v>5.5966209081309413E-2</v>
      </c>
      <c r="GV466" s="248">
        <v>8.9667714885997257E-2</v>
      </c>
      <c r="GW466" s="248">
        <v>5.5966209081309413E-2</v>
      </c>
      <c r="GX466" s="77">
        <v>8.9667714885997257E-2</v>
      </c>
      <c r="GY466" s="77">
        <v>0</v>
      </c>
      <c r="GZ466" s="77">
        <v>0</v>
      </c>
    </row>
    <row r="467" spans="98:208" x14ac:dyDescent="0.25">
      <c r="CT467" s="77" t="s">
        <v>155</v>
      </c>
      <c r="CU467" s="77" t="s">
        <v>433</v>
      </c>
      <c r="CV467" s="77" t="s">
        <v>460</v>
      </c>
      <c r="CW467" s="77">
        <v>2021</v>
      </c>
      <c r="CX467" s="77">
        <v>0</v>
      </c>
      <c r="CY467" s="77">
        <v>0</v>
      </c>
      <c r="CZ467" s="77">
        <v>0</v>
      </c>
      <c r="DA467" s="77">
        <v>0</v>
      </c>
      <c r="DB467" s="77">
        <v>8807.9522308758715</v>
      </c>
      <c r="DC467" s="77">
        <v>222.22942162783301</v>
      </c>
      <c r="DD467" s="77">
        <v>8585.7228092480382</v>
      </c>
      <c r="DE467" s="77">
        <v>0</v>
      </c>
      <c r="DF467" s="77">
        <v>514.45318018010232</v>
      </c>
      <c r="DG467" s="77">
        <v>514.45318018010232</v>
      </c>
      <c r="DH467" s="77">
        <v>0</v>
      </c>
      <c r="DI467" s="77">
        <v>0</v>
      </c>
      <c r="DJ467" s="77">
        <v>9.3531555677311893E-6</v>
      </c>
      <c r="DL467" s="77">
        <v>0</v>
      </c>
      <c r="DM467" s="77">
        <v>4.8117606265385407E-3</v>
      </c>
      <c r="DN467" s="77">
        <v>4.8117606265385407E-3</v>
      </c>
      <c r="DO467" s="77">
        <v>0</v>
      </c>
      <c r="DP467" s="77">
        <v>4.8117606265385407E-3</v>
      </c>
      <c r="DQ467" s="77">
        <v>4.8117606265385407E-3</v>
      </c>
      <c r="DR467" s="77">
        <v>0</v>
      </c>
      <c r="DS467" s="77">
        <v>0</v>
      </c>
      <c r="DT467" s="77">
        <v>0</v>
      </c>
      <c r="DU467" s="77">
        <v>0</v>
      </c>
      <c r="DV467" s="77">
        <v>0</v>
      </c>
      <c r="DW467" s="77">
        <v>0</v>
      </c>
      <c r="GE467" s="77" t="s">
        <v>422</v>
      </c>
      <c r="GF467" s="77" t="s">
        <v>155</v>
      </c>
      <c r="GG467" s="77" t="s">
        <v>428</v>
      </c>
      <c r="GH467" s="77" t="s">
        <v>439</v>
      </c>
      <c r="GI467" s="77">
        <v>2023</v>
      </c>
      <c r="GJ467" s="77" t="s">
        <v>305</v>
      </c>
      <c r="GK467" s="77">
        <v>0.71896016785821304</v>
      </c>
      <c r="GL467" s="77">
        <v>1434.2133550000001</v>
      </c>
      <c r="GM467" s="77">
        <v>2023</v>
      </c>
      <c r="GN467" s="77" t="s">
        <v>175</v>
      </c>
      <c r="GO467" s="77">
        <v>0.13250000000000001</v>
      </c>
      <c r="GP467" s="77">
        <v>3</v>
      </c>
      <c r="GQ467" s="77">
        <v>0</v>
      </c>
      <c r="GR467" s="77" t="s">
        <v>423</v>
      </c>
      <c r="GS467" s="77">
        <v>0</v>
      </c>
      <c r="GT467" s="77">
        <v>0</v>
      </c>
      <c r="GU467" s="77">
        <v>0.1527377521613833</v>
      </c>
      <c r="GV467" s="248">
        <v>0.10981235993223427</v>
      </c>
      <c r="GW467" s="248">
        <v>0.1527377521613833</v>
      </c>
      <c r="GX467" s="77">
        <v>0.10981235993223427</v>
      </c>
      <c r="GY467" s="77">
        <v>0.1527377521613833</v>
      </c>
      <c r="GZ467" s="77">
        <v>0.10981235993223427</v>
      </c>
    </row>
    <row r="468" spans="98:208" x14ac:dyDescent="0.25">
      <c r="CT468" s="77" t="s">
        <v>155</v>
      </c>
      <c r="CU468" s="77" t="s">
        <v>433</v>
      </c>
      <c r="CV468" s="77" t="s">
        <v>460</v>
      </c>
      <c r="CW468" s="77">
        <v>2022</v>
      </c>
      <c r="CX468" s="77">
        <v>0</v>
      </c>
      <c r="CY468" s="77">
        <v>0</v>
      </c>
      <c r="CZ468" s="77">
        <v>0</v>
      </c>
      <c r="DA468" s="77">
        <v>0</v>
      </c>
      <c r="DB468" s="77">
        <v>8807.9522308758715</v>
      </c>
      <c r="DC468" s="77">
        <v>222.22942162783301</v>
      </c>
      <c r="DD468" s="77">
        <v>8585.7228092480382</v>
      </c>
      <c r="DE468" s="77">
        <v>0</v>
      </c>
      <c r="DF468" s="77">
        <v>514.45318018010232</v>
      </c>
      <c r="DG468" s="77">
        <v>514.45318018010232</v>
      </c>
      <c r="DH468" s="77">
        <v>514.45318018010232</v>
      </c>
      <c r="DI468" s="77">
        <v>0</v>
      </c>
      <c r="DJ468" s="77">
        <v>9.3531555677311893E-6</v>
      </c>
      <c r="DL468" s="77">
        <v>0</v>
      </c>
      <c r="DM468" s="77">
        <v>4.8117606265385407E-3</v>
      </c>
      <c r="DN468" s="77">
        <v>4.8117606265385407E-3</v>
      </c>
      <c r="DO468" s="77">
        <v>0</v>
      </c>
      <c r="DP468" s="77">
        <v>4.8117606265385407E-3</v>
      </c>
      <c r="DQ468" s="77">
        <v>4.8117606265385407E-3</v>
      </c>
      <c r="DR468" s="77">
        <v>0</v>
      </c>
      <c r="DS468" s="77">
        <v>4.8117606265385407E-3</v>
      </c>
      <c r="DT468" s="77">
        <v>4.8117606265385407E-3</v>
      </c>
      <c r="DU468" s="77">
        <v>0</v>
      </c>
      <c r="DV468" s="77">
        <v>0</v>
      </c>
      <c r="DW468" s="77">
        <v>0</v>
      </c>
      <c r="GE468" s="77" t="s">
        <v>425</v>
      </c>
      <c r="GF468" s="77" t="s">
        <v>155</v>
      </c>
      <c r="GG468" s="77" t="s">
        <v>428</v>
      </c>
      <c r="GH468" s="77" t="s">
        <v>439</v>
      </c>
      <c r="GI468" s="77">
        <v>2023</v>
      </c>
      <c r="GJ468" s="77" t="s">
        <v>301</v>
      </c>
      <c r="GK468" s="77">
        <v>3.0714971986151052</v>
      </c>
      <c r="GL468" s="77">
        <v>1434.2133550000001</v>
      </c>
      <c r="GM468" s="77">
        <v>2023</v>
      </c>
      <c r="GN468" s="77" t="s">
        <v>175</v>
      </c>
      <c r="GO468" s="77">
        <v>5.3000000000000005E-2</v>
      </c>
      <c r="GP468" s="77">
        <v>3</v>
      </c>
      <c r="GQ468" s="77">
        <v>0</v>
      </c>
      <c r="GR468" s="77" t="s">
        <v>423</v>
      </c>
      <c r="GS468" s="77">
        <v>0</v>
      </c>
      <c r="GT468" s="77">
        <v>0</v>
      </c>
      <c r="GU468" s="77">
        <v>5.5966209081309413E-2</v>
      </c>
      <c r="GV468" s="248">
        <v>0.17190005441034911</v>
      </c>
      <c r="GW468" s="248">
        <v>5.5966209081309413E-2</v>
      </c>
      <c r="GX468" s="77">
        <v>0.17190005441034911</v>
      </c>
      <c r="GY468" s="77">
        <v>5.5966209081309413E-2</v>
      </c>
      <c r="GZ468" s="77">
        <v>0.17190005441034911</v>
      </c>
    </row>
    <row r="469" spans="98:208" x14ac:dyDescent="0.25">
      <c r="CT469" s="77" t="s">
        <v>155</v>
      </c>
      <c r="CU469" s="77" t="s">
        <v>433</v>
      </c>
      <c r="CV469" s="77" t="s">
        <v>460</v>
      </c>
      <c r="CW469" s="77">
        <v>2023</v>
      </c>
      <c r="CX469" s="77">
        <v>0</v>
      </c>
      <c r="CY469" s="77">
        <v>0</v>
      </c>
      <c r="CZ469" s="77">
        <v>0</v>
      </c>
      <c r="DA469" s="77">
        <v>0</v>
      </c>
      <c r="DB469" s="77">
        <v>9129.7460702366316</v>
      </c>
      <c r="DC469" s="77">
        <v>233.23007680794171</v>
      </c>
      <c r="DD469" s="77">
        <v>8896.5159934286894</v>
      </c>
      <c r="DE469" s="77">
        <v>0</v>
      </c>
      <c r="DF469" s="77">
        <v>0</v>
      </c>
      <c r="DG469" s="77">
        <v>533.52731185151492</v>
      </c>
      <c r="DH469" s="77">
        <v>533.52731185151492</v>
      </c>
      <c r="DI469" s="77">
        <v>533.52731185151492</v>
      </c>
      <c r="DJ469" s="77">
        <v>9.3531555677311893E-6</v>
      </c>
      <c r="DL469" s="77">
        <v>0</v>
      </c>
      <c r="DM469" s="77">
        <v>0</v>
      </c>
      <c r="DN469" s="77">
        <v>0</v>
      </c>
      <c r="DO469" s="77">
        <v>0</v>
      </c>
      <c r="DP469" s="77">
        <v>4.9901639473806511E-3</v>
      </c>
      <c r="DQ469" s="77">
        <v>4.9901639473806511E-3</v>
      </c>
      <c r="DR469" s="77">
        <v>0</v>
      </c>
      <c r="DS469" s="77">
        <v>4.9901639473806511E-3</v>
      </c>
      <c r="DT469" s="77">
        <v>4.9901639473806511E-3</v>
      </c>
      <c r="DU469" s="77">
        <v>0</v>
      </c>
      <c r="DV469" s="77">
        <v>4.9901639473806511E-3</v>
      </c>
      <c r="DW469" s="77">
        <v>4.9901639473806511E-3</v>
      </c>
      <c r="GE469" s="77" t="s">
        <v>427</v>
      </c>
      <c r="GF469" s="77" t="s">
        <v>155</v>
      </c>
      <c r="GG469" s="77" t="s">
        <v>428</v>
      </c>
      <c r="GH469" s="77" t="s">
        <v>439</v>
      </c>
      <c r="GI469" s="77">
        <v>2023</v>
      </c>
      <c r="GJ469" s="77" t="s">
        <v>303</v>
      </c>
      <c r="GK469" s="77">
        <v>1.6845772405344479</v>
      </c>
      <c r="GL469" s="77">
        <v>1434.2133550000001</v>
      </c>
      <c r="GM469" s="77">
        <v>2023</v>
      </c>
      <c r="GN469" s="77" t="s">
        <v>175</v>
      </c>
      <c r="GO469" s="77">
        <v>5.3000000000000005E-2</v>
      </c>
      <c r="GP469" s="77">
        <v>3</v>
      </c>
      <c r="GQ469" s="77">
        <v>0</v>
      </c>
      <c r="GR469" s="77" t="s">
        <v>423</v>
      </c>
      <c r="GS469" s="77">
        <v>0</v>
      </c>
      <c r="GT469" s="77">
        <v>0</v>
      </c>
      <c r="GU469" s="77">
        <v>5.5966209081309413E-2</v>
      </c>
      <c r="GV469" s="248">
        <v>9.4279402057366166E-2</v>
      </c>
      <c r="GW469" s="248">
        <v>5.5966209081309413E-2</v>
      </c>
      <c r="GX469" s="77">
        <v>9.4279402057366166E-2</v>
      </c>
      <c r="GY469" s="77">
        <v>5.5966209081309413E-2</v>
      </c>
      <c r="GZ469" s="77">
        <v>9.4279402057366166E-2</v>
      </c>
    </row>
    <row r="470" spans="98:208" x14ac:dyDescent="0.25">
      <c r="CT470" s="77" t="s">
        <v>155</v>
      </c>
      <c r="CU470" s="77" t="s">
        <v>433</v>
      </c>
      <c r="CV470" s="77" t="s">
        <v>460</v>
      </c>
      <c r="CW470" s="77">
        <v>2024</v>
      </c>
      <c r="CX470" s="77">
        <v>0</v>
      </c>
      <c r="CY470" s="77">
        <v>0</v>
      </c>
      <c r="CZ470" s="77">
        <v>0</v>
      </c>
      <c r="DA470" s="77">
        <v>0</v>
      </c>
      <c r="DB470" s="77">
        <v>9129.7460702366316</v>
      </c>
      <c r="DC470" s="77">
        <v>233.23007680794171</v>
      </c>
      <c r="DD470" s="77">
        <v>8896.5159934286894</v>
      </c>
      <c r="DE470" s="77">
        <v>0</v>
      </c>
      <c r="DF470" s="77">
        <v>0</v>
      </c>
      <c r="DG470" s="77">
        <v>0</v>
      </c>
      <c r="DH470" s="77">
        <v>533.52731185151492</v>
      </c>
      <c r="DI470" s="77">
        <v>533.52731185151492</v>
      </c>
      <c r="DJ470" s="77">
        <v>9.3531555677311893E-6</v>
      </c>
      <c r="DL470" s="77">
        <v>0</v>
      </c>
      <c r="DM470" s="77">
        <v>0</v>
      </c>
      <c r="DN470" s="77">
        <v>0</v>
      </c>
      <c r="DO470" s="77">
        <v>0</v>
      </c>
      <c r="DP470" s="77">
        <v>0</v>
      </c>
      <c r="DQ470" s="77">
        <v>0</v>
      </c>
      <c r="DR470" s="77">
        <v>0</v>
      </c>
      <c r="DS470" s="77">
        <v>4.9901639473806511E-3</v>
      </c>
      <c r="DT470" s="77">
        <v>4.9901639473806511E-3</v>
      </c>
      <c r="DU470" s="77">
        <v>0</v>
      </c>
      <c r="DV470" s="77">
        <v>4.9901639473806511E-3</v>
      </c>
      <c r="DW470" s="77">
        <v>4.9901639473806511E-3</v>
      </c>
      <c r="GE470" s="77" t="s">
        <v>422</v>
      </c>
      <c r="GF470" s="77" t="s">
        <v>155</v>
      </c>
      <c r="GG470" s="77" t="s">
        <v>428</v>
      </c>
      <c r="GH470" s="77" t="s">
        <v>439</v>
      </c>
      <c r="GI470" s="77">
        <v>2024</v>
      </c>
      <c r="GJ470" s="77" t="s">
        <v>305</v>
      </c>
      <c r="GK470" s="77">
        <v>0.71896016785821304</v>
      </c>
      <c r="GL470" s="77">
        <v>1434.2133550000001</v>
      </c>
      <c r="GM470" s="77">
        <v>2024</v>
      </c>
      <c r="GN470" s="77" t="s">
        <v>175</v>
      </c>
      <c r="GO470" s="77">
        <v>0.13250000000000001</v>
      </c>
      <c r="GP470" s="77">
        <v>3</v>
      </c>
      <c r="GQ470" s="77">
        <v>0</v>
      </c>
      <c r="GR470" s="77" t="s">
        <v>423</v>
      </c>
      <c r="GS470" s="77">
        <v>0</v>
      </c>
      <c r="GT470" s="77">
        <v>0</v>
      </c>
      <c r="GU470" s="77">
        <v>0</v>
      </c>
      <c r="GV470" s="248">
        <v>0</v>
      </c>
      <c r="GW470" s="248">
        <v>0.1527377521613833</v>
      </c>
      <c r="GX470" s="77">
        <v>0.10981235993223427</v>
      </c>
      <c r="GY470" s="77">
        <v>0.1527377521613833</v>
      </c>
      <c r="GZ470" s="77">
        <v>0.10981235993223427</v>
      </c>
    </row>
    <row r="471" spans="98:208" x14ac:dyDescent="0.25">
      <c r="CT471" s="77" t="s">
        <v>155</v>
      </c>
      <c r="CU471" s="77" t="s">
        <v>433</v>
      </c>
      <c r="CV471" s="77" t="s">
        <v>460</v>
      </c>
      <c r="CW471" s="77">
        <v>2025</v>
      </c>
      <c r="CX471" s="77">
        <v>0</v>
      </c>
      <c r="CY471" s="77">
        <v>0</v>
      </c>
      <c r="CZ471" s="77">
        <v>0</v>
      </c>
      <c r="DA471" s="77">
        <v>0</v>
      </c>
      <c r="DB471" s="77">
        <v>9129.7460702366316</v>
      </c>
      <c r="DC471" s="77">
        <v>233.23007680794171</v>
      </c>
      <c r="DD471" s="77">
        <v>8896.5159934286894</v>
      </c>
      <c r="DE471" s="77">
        <v>0</v>
      </c>
      <c r="DF471" s="77">
        <v>0</v>
      </c>
      <c r="DG471" s="77">
        <v>0</v>
      </c>
      <c r="DH471" s="77">
        <v>0</v>
      </c>
      <c r="DI471" s="77">
        <v>533.52731185151492</v>
      </c>
      <c r="DJ471" s="77">
        <v>9.3531555677311893E-6</v>
      </c>
      <c r="DL471" s="77">
        <v>0</v>
      </c>
      <c r="DM471" s="77">
        <v>0</v>
      </c>
      <c r="DN471" s="77">
        <v>0</v>
      </c>
      <c r="DO471" s="77">
        <v>0</v>
      </c>
      <c r="DP471" s="77">
        <v>0</v>
      </c>
      <c r="DQ471" s="77">
        <v>0</v>
      </c>
      <c r="DR471" s="77">
        <v>0</v>
      </c>
      <c r="DS471" s="77">
        <v>0</v>
      </c>
      <c r="DT471" s="77">
        <v>0</v>
      </c>
      <c r="DU471" s="77">
        <v>0</v>
      </c>
      <c r="DV471" s="77">
        <v>4.9901639473806511E-3</v>
      </c>
      <c r="DW471" s="77">
        <v>4.9901639473806511E-3</v>
      </c>
      <c r="GE471" s="77" t="s">
        <v>425</v>
      </c>
      <c r="GF471" s="77" t="s">
        <v>155</v>
      </c>
      <c r="GG471" s="77" t="s">
        <v>428</v>
      </c>
      <c r="GH471" s="77" t="s">
        <v>439</v>
      </c>
      <c r="GI471" s="77">
        <v>2024</v>
      </c>
      <c r="GJ471" s="77" t="s">
        <v>301</v>
      </c>
      <c r="GK471" s="77">
        <v>3.0714971986151052</v>
      </c>
      <c r="GL471" s="77">
        <v>1434.2133550000001</v>
      </c>
      <c r="GM471" s="77">
        <v>2024</v>
      </c>
      <c r="GN471" s="77" t="s">
        <v>175</v>
      </c>
      <c r="GO471" s="77">
        <v>5.3000000000000005E-2</v>
      </c>
      <c r="GP471" s="77">
        <v>3</v>
      </c>
      <c r="GQ471" s="77">
        <v>0</v>
      </c>
      <c r="GR471" s="77" t="s">
        <v>423</v>
      </c>
      <c r="GS471" s="77">
        <v>0</v>
      </c>
      <c r="GT471" s="77">
        <v>0</v>
      </c>
      <c r="GU471" s="77">
        <v>0</v>
      </c>
      <c r="GV471" s="248">
        <v>0</v>
      </c>
      <c r="GW471" s="248">
        <v>5.5966209081309413E-2</v>
      </c>
      <c r="GX471" s="77">
        <v>0.17190005441034911</v>
      </c>
      <c r="GY471" s="77">
        <v>5.5966209081309413E-2</v>
      </c>
      <c r="GZ471" s="77">
        <v>0.17190005441034911</v>
      </c>
    </row>
    <row r="472" spans="98:208" x14ac:dyDescent="0.25">
      <c r="CT472" s="77" t="s">
        <v>155</v>
      </c>
      <c r="CU472" s="77" t="s">
        <v>433</v>
      </c>
      <c r="CV472" s="77" t="s">
        <v>467</v>
      </c>
      <c r="CW472" s="77">
        <v>2020</v>
      </c>
      <c r="CX472" s="77">
        <v>0</v>
      </c>
      <c r="CY472" s="77">
        <v>0</v>
      </c>
      <c r="CZ472" s="77">
        <v>0</v>
      </c>
      <c r="DA472" s="77">
        <v>0</v>
      </c>
      <c r="DB472" s="77">
        <v>5.2405583313015462</v>
      </c>
      <c r="DC472" s="77">
        <v>0.69641821681223315</v>
      </c>
      <c r="DD472" s="77">
        <v>2.9419641522810211</v>
      </c>
      <c r="DE472" s="77">
        <v>1.6021759622082909</v>
      </c>
      <c r="DF472" s="77">
        <v>0.36068764874241349</v>
      </c>
      <c r="DG472" s="77">
        <v>0</v>
      </c>
      <c r="DH472" s="77">
        <v>0</v>
      </c>
      <c r="DI472" s="77">
        <v>0</v>
      </c>
      <c r="DJ472" s="77">
        <v>5.3688774117054989E-5</v>
      </c>
      <c r="DL472" s="77">
        <v>0</v>
      </c>
      <c r="DM472" s="77">
        <v>1.9364877700143111E-5</v>
      </c>
      <c r="DN472" s="77">
        <v>1.9364877700143111E-5</v>
      </c>
      <c r="DO472" s="77">
        <v>0</v>
      </c>
      <c r="DP472" s="77">
        <v>0</v>
      </c>
      <c r="DQ472" s="77">
        <v>0</v>
      </c>
      <c r="DR472" s="77">
        <v>0</v>
      </c>
      <c r="DS472" s="77">
        <v>0</v>
      </c>
      <c r="DT472" s="77">
        <v>0</v>
      </c>
      <c r="DU472" s="77">
        <v>0</v>
      </c>
      <c r="DV472" s="77">
        <v>0</v>
      </c>
      <c r="DW472" s="77">
        <v>0</v>
      </c>
      <c r="GE472" s="77" t="s">
        <v>427</v>
      </c>
      <c r="GF472" s="77" t="s">
        <v>155</v>
      </c>
      <c r="GG472" s="77" t="s">
        <v>428</v>
      </c>
      <c r="GH472" s="77" t="s">
        <v>439</v>
      </c>
      <c r="GI472" s="77">
        <v>2024</v>
      </c>
      <c r="GJ472" s="77" t="s">
        <v>303</v>
      </c>
      <c r="GK472" s="77">
        <v>1.6845772405344479</v>
      </c>
      <c r="GL472" s="77">
        <v>1434.2133550000001</v>
      </c>
      <c r="GM472" s="77">
        <v>2024</v>
      </c>
      <c r="GN472" s="77" t="s">
        <v>175</v>
      </c>
      <c r="GO472" s="77">
        <v>5.3000000000000005E-2</v>
      </c>
      <c r="GP472" s="77">
        <v>3</v>
      </c>
      <c r="GQ472" s="77">
        <v>0</v>
      </c>
      <c r="GR472" s="77" t="s">
        <v>423</v>
      </c>
      <c r="GS472" s="77">
        <v>0</v>
      </c>
      <c r="GT472" s="77">
        <v>0</v>
      </c>
      <c r="GU472" s="77">
        <v>0</v>
      </c>
      <c r="GV472" s="248">
        <v>0</v>
      </c>
      <c r="GW472" s="248">
        <v>5.5966209081309413E-2</v>
      </c>
      <c r="GX472" s="77">
        <v>9.4279402057366166E-2</v>
      </c>
      <c r="GY472" s="77">
        <v>5.5966209081309413E-2</v>
      </c>
      <c r="GZ472" s="77">
        <v>9.4279402057366166E-2</v>
      </c>
    </row>
    <row r="473" spans="98:208" x14ac:dyDescent="0.25">
      <c r="CT473" s="77" t="s">
        <v>155</v>
      </c>
      <c r="CU473" s="77" t="s">
        <v>433</v>
      </c>
      <c r="CV473" s="77" t="s">
        <v>467</v>
      </c>
      <c r="CW473" s="77">
        <v>2021</v>
      </c>
      <c r="CX473" s="77">
        <v>0</v>
      </c>
      <c r="CY473" s="77">
        <v>0</v>
      </c>
      <c r="CZ473" s="77">
        <v>0</v>
      </c>
      <c r="DA473" s="77">
        <v>0</v>
      </c>
      <c r="DB473" s="77">
        <v>5.2405583313015462</v>
      </c>
      <c r="DC473" s="77">
        <v>0.69641821681223315</v>
      </c>
      <c r="DD473" s="77">
        <v>2.9419641522810211</v>
      </c>
      <c r="DE473" s="77">
        <v>1.6021759622082909</v>
      </c>
      <c r="DF473" s="77">
        <v>0.36068764874241349</v>
      </c>
      <c r="DG473" s="77">
        <v>0.36068764874241349</v>
      </c>
      <c r="DH473" s="77">
        <v>0</v>
      </c>
      <c r="DI473" s="77">
        <v>0</v>
      </c>
      <c r="DJ473" s="77">
        <v>5.3688774117054989E-5</v>
      </c>
      <c r="DL473" s="77">
        <v>0</v>
      </c>
      <c r="DM473" s="77">
        <v>1.9364877700143111E-5</v>
      </c>
      <c r="DN473" s="77">
        <v>1.9364877700143111E-5</v>
      </c>
      <c r="DO473" s="77">
        <v>0</v>
      </c>
      <c r="DP473" s="77">
        <v>1.9364877700143111E-5</v>
      </c>
      <c r="DQ473" s="77">
        <v>1.9364877700143111E-5</v>
      </c>
      <c r="DR473" s="77">
        <v>0</v>
      </c>
      <c r="DS473" s="77">
        <v>0</v>
      </c>
      <c r="DT473" s="77">
        <v>0</v>
      </c>
      <c r="DU473" s="77">
        <v>0</v>
      </c>
      <c r="DV473" s="77">
        <v>0</v>
      </c>
      <c r="DW473" s="77">
        <v>0</v>
      </c>
      <c r="GE473" s="77" t="s">
        <v>422</v>
      </c>
      <c r="GF473" s="77" t="s">
        <v>155</v>
      </c>
      <c r="GG473" s="77" t="s">
        <v>428</v>
      </c>
      <c r="GH473" s="77" t="s">
        <v>439</v>
      </c>
      <c r="GI473" s="77">
        <v>2025</v>
      </c>
      <c r="GJ473" s="77" t="s">
        <v>305</v>
      </c>
      <c r="GK473" s="77">
        <v>0.71896016785821304</v>
      </c>
      <c r="GL473" s="77">
        <v>1434.2133550000001</v>
      </c>
      <c r="GM473" s="77">
        <v>2025</v>
      </c>
      <c r="GN473" s="77" t="s">
        <v>175</v>
      </c>
      <c r="GO473" s="77">
        <v>0.13250000000000001</v>
      </c>
      <c r="GP473" s="77">
        <v>3</v>
      </c>
      <c r="GQ473" s="77">
        <v>0</v>
      </c>
      <c r="GR473" s="77" t="s">
        <v>423</v>
      </c>
      <c r="GS473" s="77">
        <v>0</v>
      </c>
      <c r="GT473" s="77">
        <v>0</v>
      </c>
      <c r="GU473" s="77">
        <v>0</v>
      </c>
      <c r="GV473" s="248">
        <v>0</v>
      </c>
      <c r="GW473" s="248">
        <v>0</v>
      </c>
      <c r="GX473" s="77">
        <v>0</v>
      </c>
      <c r="GY473" s="77">
        <v>0.1527377521613833</v>
      </c>
      <c r="GZ473" s="77">
        <v>0.10981235993223427</v>
      </c>
    </row>
    <row r="474" spans="98:208" x14ac:dyDescent="0.25">
      <c r="CT474" s="77" t="s">
        <v>155</v>
      </c>
      <c r="CU474" s="77" t="s">
        <v>433</v>
      </c>
      <c r="CV474" s="77" t="s">
        <v>467</v>
      </c>
      <c r="CW474" s="77">
        <v>2022</v>
      </c>
      <c r="CX474" s="77">
        <v>0</v>
      </c>
      <c r="CY474" s="77">
        <v>0</v>
      </c>
      <c r="CZ474" s="77">
        <v>0</v>
      </c>
      <c r="DA474" s="77">
        <v>0</v>
      </c>
      <c r="DB474" s="77">
        <v>5.2405583313015462</v>
      </c>
      <c r="DC474" s="77">
        <v>0.69641821681223315</v>
      </c>
      <c r="DD474" s="77">
        <v>2.9419641522810211</v>
      </c>
      <c r="DE474" s="77">
        <v>1.6021759622082909</v>
      </c>
      <c r="DF474" s="77">
        <v>0.36068764874241349</v>
      </c>
      <c r="DG474" s="77">
        <v>0.36068764874241349</v>
      </c>
      <c r="DH474" s="77">
        <v>0.36068764874241349</v>
      </c>
      <c r="DI474" s="77">
        <v>0</v>
      </c>
      <c r="DJ474" s="77">
        <v>5.3688774117054989E-5</v>
      </c>
      <c r="DL474" s="77">
        <v>0</v>
      </c>
      <c r="DM474" s="77">
        <v>1.9364877700143111E-5</v>
      </c>
      <c r="DN474" s="77">
        <v>1.9364877700143111E-5</v>
      </c>
      <c r="DO474" s="77">
        <v>0</v>
      </c>
      <c r="DP474" s="77">
        <v>1.9364877700143111E-5</v>
      </c>
      <c r="DQ474" s="77">
        <v>1.9364877700143111E-5</v>
      </c>
      <c r="DR474" s="77">
        <v>0</v>
      </c>
      <c r="DS474" s="77">
        <v>1.9364877700143111E-5</v>
      </c>
      <c r="DT474" s="77">
        <v>1.9364877700143111E-5</v>
      </c>
      <c r="DU474" s="77">
        <v>0</v>
      </c>
      <c r="DV474" s="77">
        <v>0</v>
      </c>
      <c r="DW474" s="77">
        <v>0</v>
      </c>
      <c r="GE474" s="77" t="s">
        <v>425</v>
      </c>
      <c r="GF474" s="77" t="s">
        <v>155</v>
      </c>
      <c r="GG474" s="77" t="s">
        <v>428</v>
      </c>
      <c r="GH474" s="77" t="s">
        <v>439</v>
      </c>
      <c r="GI474" s="77">
        <v>2025</v>
      </c>
      <c r="GJ474" s="77" t="s">
        <v>301</v>
      </c>
      <c r="GK474" s="77">
        <v>3.0714971986151052</v>
      </c>
      <c r="GL474" s="77">
        <v>1434.2133550000001</v>
      </c>
      <c r="GM474" s="77">
        <v>2025</v>
      </c>
      <c r="GN474" s="77" t="s">
        <v>175</v>
      </c>
      <c r="GO474" s="77">
        <v>5.3000000000000005E-2</v>
      </c>
      <c r="GP474" s="77">
        <v>3</v>
      </c>
      <c r="GQ474" s="77">
        <v>0</v>
      </c>
      <c r="GR474" s="77" t="s">
        <v>423</v>
      </c>
      <c r="GS474" s="77">
        <v>0</v>
      </c>
      <c r="GT474" s="77">
        <v>0</v>
      </c>
      <c r="GU474" s="77">
        <v>0</v>
      </c>
      <c r="GV474" s="248">
        <v>0</v>
      </c>
      <c r="GW474" s="248">
        <v>0</v>
      </c>
      <c r="GX474" s="77">
        <v>0</v>
      </c>
      <c r="GY474" s="77">
        <v>5.5966209081309413E-2</v>
      </c>
      <c r="GZ474" s="77">
        <v>0.17190005441034911</v>
      </c>
    </row>
    <row r="475" spans="98:208" x14ac:dyDescent="0.25">
      <c r="CT475" s="77" t="s">
        <v>155</v>
      </c>
      <c r="CU475" s="77" t="s">
        <v>433</v>
      </c>
      <c r="CV475" s="77" t="s">
        <v>467</v>
      </c>
      <c r="CW475" s="77">
        <v>2023</v>
      </c>
      <c r="CX475" s="77">
        <v>0</v>
      </c>
      <c r="CY475" s="77">
        <v>0</v>
      </c>
      <c r="CZ475" s="77">
        <v>0</v>
      </c>
      <c r="DA475" s="77">
        <v>0</v>
      </c>
      <c r="DB475" s="77">
        <v>5.4750346070077729</v>
      </c>
      <c r="DC475" s="77">
        <v>0.71896016785821326</v>
      </c>
      <c r="DD475" s="77">
        <v>3.0714971986151078</v>
      </c>
      <c r="DE475" s="77">
        <v>1.6845772405344499</v>
      </c>
      <c r="DF475" s="77">
        <v>0</v>
      </c>
      <c r="DG475" s="77">
        <v>0.37599181639994983</v>
      </c>
      <c r="DH475" s="77">
        <v>0.37599181639994983</v>
      </c>
      <c r="DI475" s="77">
        <v>0.37599181639994983</v>
      </c>
      <c r="DJ475" s="77">
        <v>5.3688774117054989E-5</v>
      </c>
      <c r="DL475" s="77">
        <v>0</v>
      </c>
      <c r="DM475" s="77">
        <v>0</v>
      </c>
      <c r="DN475" s="77">
        <v>0</v>
      </c>
      <c r="DO475" s="77">
        <v>0</v>
      </c>
      <c r="DP475" s="77">
        <v>2.0186539700558119E-5</v>
      </c>
      <c r="DQ475" s="77">
        <v>2.0186539700558119E-5</v>
      </c>
      <c r="DR475" s="77">
        <v>0</v>
      </c>
      <c r="DS475" s="77">
        <v>2.0186539700558119E-5</v>
      </c>
      <c r="DT475" s="77">
        <v>2.0186539700558119E-5</v>
      </c>
      <c r="DU475" s="77">
        <v>0</v>
      </c>
      <c r="DV475" s="77">
        <v>2.0186539700558119E-5</v>
      </c>
      <c r="DW475" s="77">
        <v>2.0186539700558119E-5</v>
      </c>
      <c r="GE475" s="77" t="s">
        <v>427</v>
      </c>
      <c r="GF475" s="77" t="s">
        <v>155</v>
      </c>
      <c r="GG475" s="77" t="s">
        <v>428</v>
      </c>
      <c r="GH475" s="77" t="s">
        <v>439</v>
      </c>
      <c r="GI475" s="77">
        <v>2025</v>
      </c>
      <c r="GJ475" s="77" t="s">
        <v>303</v>
      </c>
      <c r="GK475" s="77">
        <v>1.6845772405344479</v>
      </c>
      <c r="GL475" s="77">
        <v>1434.2133550000001</v>
      </c>
      <c r="GM475" s="77">
        <v>2025</v>
      </c>
      <c r="GN475" s="77" t="s">
        <v>175</v>
      </c>
      <c r="GO475" s="77">
        <v>5.3000000000000005E-2</v>
      </c>
      <c r="GP475" s="77">
        <v>3</v>
      </c>
      <c r="GQ475" s="77">
        <v>0</v>
      </c>
      <c r="GR475" s="77" t="s">
        <v>423</v>
      </c>
      <c r="GS475" s="77">
        <v>0</v>
      </c>
      <c r="GT475" s="77">
        <v>0</v>
      </c>
      <c r="GU475" s="77">
        <v>0</v>
      </c>
      <c r="GV475" s="248">
        <v>0</v>
      </c>
      <c r="GW475" s="248">
        <v>0</v>
      </c>
      <c r="GX475" s="77">
        <v>0</v>
      </c>
      <c r="GY475" s="77">
        <v>5.5966209081309413E-2</v>
      </c>
      <c r="GZ475" s="77">
        <v>9.4279402057366166E-2</v>
      </c>
    </row>
    <row r="476" spans="98:208" x14ac:dyDescent="0.25">
      <c r="CT476" s="77" t="s">
        <v>155</v>
      </c>
      <c r="CU476" s="77" t="s">
        <v>433</v>
      </c>
      <c r="CV476" s="77" t="s">
        <v>467</v>
      </c>
      <c r="CW476" s="77">
        <v>2024</v>
      </c>
      <c r="CX476" s="77">
        <v>0</v>
      </c>
      <c r="CY476" s="77">
        <v>0</v>
      </c>
      <c r="CZ476" s="77">
        <v>0</v>
      </c>
      <c r="DA476" s="77">
        <v>0</v>
      </c>
      <c r="DB476" s="77">
        <v>5.4750346070077729</v>
      </c>
      <c r="DC476" s="77">
        <v>0.71896016785821326</v>
      </c>
      <c r="DD476" s="77">
        <v>3.0714971986151078</v>
      </c>
      <c r="DE476" s="77">
        <v>1.6845772405344499</v>
      </c>
      <c r="DF476" s="77">
        <v>0</v>
      </c>
      <c r="DG476" s="77">
        <v>0</v>
      </c>
      <c r="DH476" s="77">
        <v>0.37599181639994983</v>
      </c>
      <c r="DI476" s="77">
        <v>0.37599181639994983</v>
      </c>
      <c r="DJ476" s="77">
        <v>5.3688774117054989E-5</v>
      </c>
      <c r="DL476" s="77">
        <v>0</v>
      </c>
      <c r="DM476" s="77">
        <v>0</v>
      </c>
      <c r="DN476" s="77">
        <v>0</v>
      </c>
      <c r="DO476" s="77">
        <v>0</v>
      </c>
      <c r="DP476" s="77">
        <v>0</v>
      </c>
      <c r="DQ476" s="77">
        <v>0</v>
      </c>
      <c r="DR476" s="77">
        <v>0</v>
      </c>
      <c r="DS476" s="77">
        <v>2.0186539700558119E-5</v>
      </c>
      <c r="DT476" s="77">
        <v>2.0186539700558119E-5</v>
      </c>
      <c r="DU476" s="77">
        <v>0</v>
      </c>
      <c r="DV476" s="77">
        <v>2.0186539700558119E-5</v>
      </c>
      <c r="DW476" s="77">
        <v>2.0186539700558119E-5</v>
      </c>
      <c r="GE476" s="77" t="s">
        <v>422</v>
      </c>
      <c r="GF476" s="77" t="s">
        <v>155</v>
      </c>
      <c r="GG476" s="77" t="s">
        <v>428</v>
      </c>
      <c r="GH476" s="77" t="s">
        <v>446</v>
      </c>
      <c r="GI476" s="77">
        <v>2021</v>
      </c>
      <c r="GJ476" s="77" t="s">
        <v>305</v>
      </c>
      <c r="GK476" s="77">
        <v>3.6425060683954492E-2</v>
      </c>
      <c r="GL476" s="77">
        <v>1434.2133550000001</v>
      </c>
      <c r="GM476" s="77">
        <v>2021</v>
      </c>
      <c r="GN476" s="77" t="s">
        <v>175</v>
      </c>
      <c r="GO476" s="77">
        <v>0.13250000000000001</v>
      </c>
      <c r="GP476" s="77">
        <v>3</v>
      </c>
      <c r="GQ476" s="77">
        <v>0</v>
      </c>
      <c r="GR476" s="77" t="s">
        <v>423</v>
      </c>
      <c r="GS476" s="77">
        <v>0.1527377521613833</v>
      </c>
      <c r="GT476" s="77">
        <v>5.5634818912091884E-3</v>
      </c>
      <c r="GU476" s="77">
        <v>0.1527377521613833</v>
      </c>
      <c r="GV476" s="248">
        <v>5.5634818912091884E-3</v>
      </c>
      <c r="GW476" s="248">
        <v>0</v>
      </c>
      <c r="GX476" s="77">
        <v>0</v>
      </c>
      <c r="GY476" s="77">
        <v>0</v>
      </c>
      <c r="GZ476" s="77">
        <v>0</v>
      </c>
    </row>
    <row r="477" spans="98:208" x14ac:dyDescent="0.25">
      <c r="CT477" s="77" t="s">
        <v>155</v>
      </c>
      <c r="CU477" s="77" t="s">
        <v>433</v>
      </c>
      <c r="CV477" s="77" t="s">
        <v>467</v>
      </c>
      <c r="CW477" s="77">
        <v>2025</v>
      </c>
      <c r="CX477" s="77">
        <v>0</v>
      </c>
      <c r="CY477" s="77">
        <v>0</v>
      </c>
      <c r="CZ477" s="77">
        <v>0</v>
      </c>
      <c r="DA477" s="77">
        <v>0</v>
      </c>
      <c r="DB477" s="77">
        <v>5.4750346070077729</v>
      </c>
      <c r="DC477" s="77">
        <v>0.71896016785821326</v>
      </c>
      <c r="DD477" s="77">
        <v>3.0714971986151078</v>
      </c>
      <c r="DE477" s="77">
        <v>1.6845772405344499</v>
      </c>
      <c r="DF477" s="77">
        <v>0</v>
      </c>
      <c r="DG477" s="77">
        <v>0</v>
      </c>
      <c r="DH477" s="77">
        <v>0</v>
      </c>
      <c r="DI477" s="77">
        <v>0.37599181639994983</v>
      </c>
      <c r="DJ477" s="77">
        <v>5.3688774117054989E-5</v>
      </c>
      <c r="DL477" s="77">
        <v>0</v>
      </c>
      <c r="DM477" s="77">
        <v>0</v>
      </c>
      <c r="DN477" s="77">
        <v>0</v>
      </c>
      <c r="DO477" s="77">
        <v>0</v>
      </c>
      <c r="DP477" s="77">
        <v>0</v>
      </c>
      <c r="DQ477" s="77">
        <v>0</v>
      </c>
      <c r="DR477" s="77">
        <v>0</v>
      </c>
      <c r="DS477" s="77">
        <v>0</v>
      </c>
      <c r="DT477" s="77">
        <v>0</v>
      </c>
      <c r="DU477" s="77">
        <v>0</v>
      </c>
      <c r="DV477" s="77">
        <v>2.0186539700558119E-5</v>
      </c>
      <c r="DW477" s="77">
        <v>2.0186539700558119E-5</v>
      </c>
      <c r="GE477" s="77" t="s">
        <v>425</v>
      </c>
      <c r="GF477" s="77" t="s">
        <v>155</v>
      </c>
      <c r="GG477" s="77" t="s">
        <v>428</v>
      </c>
      <c r="GH477" s="77" t="s">
        <v>446</v>
      </c>
      <c r="GI477" s="77">
        <v>2021</v>
      </c>
      <c r="GJ477" s="77" t="s">
        <v>301</v>
      </c>
      <c r="GK477" s="77">
        <v>1.580872452543254E-3</v>
      </c>
      <c r="GL477" s="77">
        <v>1434.2133550000001</v>
      </c>
      <c r="GM477" s="77">
        <v>2021</v>
      </c>
      <c r="GN477" s="77" t="s">
        <v>175</v>
      </c>
      <c r="GO477" s="77">
        <v>5.3000000000000005E-2</v>
      </c>
      <c r="GP477" s="77">
        <v>3</v>
      </c>
      <c r="GQ477" s="77">
        <v>0</v>
      </c>
      <c r="GR477" s="77" t="s">
        <v>423</v>
      </c>
      <c r="GS477" s="77">
        <v>5.5966209081309413E-2</v>
      </c>
      <c r="GT477" s="77">
        <v>8.847543820991815E-5</v>
      </c>
      <c r="GU477" s="77">
        <v>5.5966209081309413E-2</v>
      </c>
      <c r="GV477" s="248">
        <v>8.847543820991815E-5</v>
      </c>
      <c r="GW477" s="248">
        <v>0</v>
      </c>
      <c r="GX477" s="77">
        <v>0</v>
      </c>
      <c r="GY477" s="77">
        <v>0</v>
      </c>
      <c r="GZ477" s="77">
        <v>0</v>
      </c>
    </row>
    <row r="478" spans="98:208" x14ac:dyDescent="0.25">
      <c r="CT478" s="77" t="s">
        <v>155</v>
      </c>
      <c r="CU478" s="77" t="s">
        <v>433</v>
      </c>
      <c r="CV478" s="77" t="s">
        <v>474</v>
      </c>
      <c r="CW478" s="77">
        <v>2020</v>
      </c>
      <c r="CX478" s="77">
        <v>0</v>
      </c>
      <c r="CY478" s="77">
        <v>0</v>
      </c>
      <c r="CZ478" s="77">
        <v>0</v>
      </c>
      <c r="DA478" s="77">
        <v>0</v>
      </c>
      <c r="DB478" s="77">
        <v>7.7900575334948527E-2</v>
      </c>
      <c r="DC478" s="77">
        <v>3.6425060683954368E-2</v>
      </c>
      <c r="DD478" s="77">
        <v>1.5808724525431281E-3</v>
      </c>
      <c r="DE478" s="77">
        <v>3.9894642198450653E-2</v>
      </c>
      <c r="DF478" s="77">
        <v>7.8847092159215985E-3</v>
      </c>
      <c r="DG478" s="77">
        <v>0</v>
      </c>
      <c r="DH478" s="77">
        <v>0</v>
      </c>
      <c r="DI478" s="77">
        <v>0</v>
      </c>
      <c r="DJ478" s="77">
        <v>5.4874360906744511E-4</v>
      </c>
      <c r="DL478" s="77">
        <v>0</v>
      </c>
      <c r="DM478" s="77">
        <v>4.326683791592163E-6</v>
      </c>
      <c r="DN478" s="77">
        <v>4.326683791592163E-6</v>
      </c>
      <c r="DO478" s="77">
        <v>0</v>
      </c>
      <c r="DP478" s="77">
        <v>0</v>
      </c>
      <c r="DQ478" s="77">
        <v>0</v>
      </c>
      <c r="DR478" s="77">
        <v>0</v>
      </c>
      <c r="DS478" s="77">
        <v>0</v>
      </c>
      <c r="DT478" s="77">
        <v>0</v>
      </c>
      <c r="DU478" s="77">
        <v>0</v>
      </c>
      <c r="DV478" s="77">
        <v>0</v>
      </c>
      <c r="DW478" s="77">
        <v>0</v>
      </c>
      <c r="GE478" s="77" t="s">
        <v>427</v>
      </c>
      <c r="GF478" s="77" t="s">
        <v>155</v>
      </c>
      <c r="GG478" s="77" t="s">
        <v>428</v>
      </c>
      <c r="GH478" s="77" t="s">
        <v>446</v>
      </c>
      <c r="GI478" s="77">
        <v>2021</v>
      </c>
      <c r="GJ478" s="77" t="s">
        <v>303</v>
      </c>
      <c r="GK478" s="77">
        <v>3.989464219845075E-2</v>
      </c>
      <c r="GL478" s="77">
        <v>1434.2133550000001</v>
      </c>
      <c r="GM478" s="77">
        <v>2021</v>
      </c>
      <c r="GN478" s="77" t="s">
        <v>175</v>
      </c>
      <c r="GO478" s="77">
        <v>5.3000000000000005E-2</v>
      </c>
      <c r="GP478" s="77">
        <v>3</v>
      </c>
      <c r="GQ478" s="77">
        <v>0</v>
      </c>
      <c r="GR478" s="77" t="s">
        <v>423</v>
      </c>
      <c r="GS478" s="77">
        <v>5.5966209081309413E-2</v>
      </c>
      <c r="GT478" s="77">
        <v>2.232751886502524E-3</v>
      </c>
      <c r="GU478" s="77">
        <v>5.5966209081309413E-2</v>
      </c>
      <c r="GV478" s="248">
        <v>2.232751886502524E-3</v>
      </c>
      <c r="GW478" s="248">
        <v>0</v>
      </c>
      <c r="GX478" s="77">
        <v>0</v>
      </c>
      <c r="GY478" s="77">
        <v>0</v>
      </c>
      <c r="GZ478" s="77">
        <v>0</v>
      </c>
    </row>
    <row r="479" spans="98:208" x14ac:dyDescent="0.25">
      <c r="CT479" s="77" t="s">
        <v>155</v>
      </c>
      <c r="CU479" s="77" t="s">
        <v>433</v>
      </c>
      <c r="CV479" s="77" t="s">
        <v>474</v>
      </c>
      <c r="CW479" s="77">
        <v>2021</v>
      </c>
      <c r="CX479" s="77">
        <v>0</v>
      </c>
      <c r="CY479" s="77">
        <v>0</v>
      </c>
      <c r="CZ479" s="77">
        <v>0</v>
      </c>
      <c r="DA479" s="77">
        <v>0</v>
      </c>
      <c r="DB479" s="77">
        <v>7.7900575334948527E-2</v>
      </c>
      <c r="DC479" s="77">
        <v>3.6425060683954368E-2</v>
      </c>
      <c r="DD479" s="77">
        <v>1.5808724525431281E-3</v>
      </c>
      <c r="DE479" s="77">
        <v>3.9894642198450653E-2</v>
      </c>
      <c r="DF479" s="77">
        <v>7.8847092159215985E-3</v>
      </c>
      <c r="DG479" s="77">
        <v>7.8847092159215985E-3</v>
      </c>
      <c r="DH479" s="77">
        <v>0</v>
      </c>
      <c r="DI479" s="77">
        <v>0</v>
      </c>
      <c r="DJ479" s="77">
        <v>5.4874360906744511E-4</v>
      </c>
      <c r="DL479" s="77">
        <v>0</v>
      </c>
      <c r="DM479" s="77">
        <v>4.326683791592163E-6</v>
      </c>
      <c r="DN479" s="77">
        <v>4.326683791592163E-6</v>
      </c>
      <c r="DO479" s="77">
        <v>0</v>
      </c>
      <c r="DP479" s="77">
        <v>4.326683791592163E-6</v>
      </c>
      <c r="DQ479" s="77">
        <v>4.326683791592163E-6</v>
      </c>
      <c r="DR479" s="77">
        <v>0</v>
      </c>
      <c r="DS479" s="77">
        <v>0</v>
      </c>
      <c r="DT479" s="77">
        <v>0</v>
      </c>
      <c r="DU479" s="77">
        <v>0</v>
      </c>
      <c r="DV479" s="77">
        <v>0</v>
      </c>
      <c r="DW479" s="77">
        <v>0</v>
      </c>
      <c r="GE479" s="77" t="s">
        <v>422</v>
      </c>
      <c r="GF479" s="77" t="s">
        <v>155</v>
      </c>
      <c r="GG479" s="77" t="s">
        <v>428</v>
      </c>
      <c r="GH479" s="77" t="s">
        <v>446</v>
      </c>
      <c r="GI479" s="77">
        <v>2022</v>
      </c>
      <c r="GJ479" s="77" t="s">
        <v>305</v>
      </c>
      <c r="GK479" s="77">
        <v>3.6425060683954492E-2</v>
      </c>
      <c r="GL479" s="77">
        <v>1434.2133550000001</v>
      </c>
      <c r="GM479" s="77">
        <v>2022</v>
      </c>
      <c r="GN479" s="77" t="s">
        <v>175</v>
      </c>
      <c r="GO479" s="77">
        <v>0.13250000000000001</v>
      </c>
      <c r="GP479" s="77">
        <v>3</v>
      </c>
      <c r="GQ479" s="77">
        <v>0</v>
      </c>
      <c r="GR479" s="77" t="s">
        <v>423</v>
      </c>
      <c r="GS479" s="77">
        <v>0.1527377521613833</v>
      </c>
      <c r="GT479" s="77">
        <v>5.5634818912091884E-3</v>
      </c>
      <c r="GU479" s="77">
        <v>0.1527377521613833</v>
      </c>
      <c r="GV479" s="248">
        <v>5.5634818912091884E-3</v>
      </c>
      <c r="GW479" s="248">
        <v>0.1527377521613833</v>
      </c>
      <c r="GX479" s="77">
        <v>5.5634818912091884E-3</v>
      </c>
      <c r="GY479" s="77">
        <v>0</v>
      </c>
      <c r="GZ479" s="77">
        <v>0</v>
      </c>
    </row>
    <row r="480" spans="98:208" x14ac:dyDescent="0.25">
      <c r="CT480" s="77" t="s">
        <v>155</v>
      </c>
      <c r="CU480" s="77" t="s">
        <v>433</v>
      </c>
      <c r="CV480" s="77" t="s">
        <v>474</v>
      </c>
      <c r="CW480" s="77">
        <v>2022</v>
      </c>
      <c r="CX480" s="77">
        <v>0</v>
      </c>
      <c r="CY480" s="77">
        <v>0</v>
      </c>
      <c r="CZ480" s="77">
        <v>0</v>
      </c>
      <c r="DA480" s="77">
        <v>0</v>
      </c>
      <c r="DB480" s="77">
        <v>7.7900575334948527E-2</v>
      </c>
      <c r="DC480" s="77">
        <v>3.6425060683954368E-2</v>
      </c>
      <c r="DD480" s="77">
        <v>1.5808724525431281E-3</v>
      </c>
      <c r="DE480" s="77">
        <v>3.9894642198450653E-2</v>
      </c>
      <c r="DF480" s="77">
        <v>7.8847092159215985E-3</v>
      </c>
      <c r="DG480" s="77">
        <v>7.8847092159215985E-3</v>
      </c>
      <c r="DH480" s="77">
        <v>7.8847092159215985E-3</v>
      </c>
      <c r="DI480" s="77">
        <v>0</v>
      </c>
      <c r="DJ480" s="77">
        <v>5.4874360906744511E-4</v>
      </c>
      <c r="DL480" s="77">
        <v>0</v>
      </c>
      <c r="DM480" s="77">
        <v>4.326683791592163E-6</v>
      </c>
      <c r="DN480" s="77">
        <v>4.326683791592163E-6</v>
      </c>
      <c r="DO480" s="77">
        <v>0</v>
      </c>
      <c r="DP480" s="77">
        <v>4.326683791592163E-6</v>
      </c>
      <c r="DQ480" s="77">
        <v>4.326683791592163E-6</v>
      </c>
      <c r="DR480" s="77">
        <v>0</v>
      </c>
      <c r="DS480" s="77">
        <v>4.326683791592163E-6</v>
      </c>
      <c r="DT480" s="77">
        <v>4.326683791592163E-6</v>
      </c>
      <c r="DU480" s="77">
        <v>0</v>
      </c>
      <c r="DV480" s="77">
        <v>0</v>
      </c>
      <c r="DW480" s="77">
        <v>0</v>
      </c>
      <c r="GE480" s="77" t="s">
        <v>425</v>
      </c>
      <c r="GF480" s="77" t="s">
        <v>155</v>
      </c>
      <c r="GG480" s="77" t="s">
        <v>428</v>
      </c>
      <c r="GH480" s="77" t="s">
        <v>446</v>
      </c>
      <c r="GI480" s="77">
        <v>2022</v>
      </c>
      <c r="GJ480" s="77" t="s">
        <v>301</v>
      </c>
      <c r="GK480" s="77">
        <v>1.580872452543254E-3</v>
      </c>
      <c r="GL480" s="77">
        <v>1434.2133550000001</v>
      </c>
      <c r="GM480" s="77">
        <v>2022</v>
      </c>
      <c r="GN480" s="77" t="s">
        <v>175</v>
      </c>
      <c r="GO480" s="77">
        <v>5.3000000000000005E-2</v>
      </c>
      <c r="GP480" s="77">
        <v>3</v>
      </c>
      <c r="GQ480" s="77">
        <v>0</v>
      </c>
      <c r="GR480" s="77" t="s">
        <v>423</v>
      </c>
      <c r="GS480" s="77">
        <v>5.5966209081309413E-2</v>
      </c>
      <c r="GT480" s="77">
        <v>8.847543820991815E-5</v>
      </c>
      <c r="GU480" s="77">
        <v>5.5966209081309413E-2</v>
      </c>
      <c r="GV480" s="248">
        <v>8.847543820991815E-5</v>
      </c>
      <c r="GW480" s="248">
        <v>5.5966209081309413E-2</v>
      </c>
      <c r="GX480" s="77">
        <v>8.847543820991815E-5</v>
      </c>
      <c r="GY480" s="77">
        <v>0</v>
      </c>
      <c r="GZ480" s="77">
        <v>0</v>
      </c>
    </row>
    <row r="481" spans="98:208" x14ac:dyDescent="0.25">
      <c r="CT481" s="77" t="s">
        <v>155</v>
      </c>
      <c r="CU481" s="77" t="s">
        <v>433</v>
      </c>
      <c r="CV481" s="77" t="s">
        <v>474</v>
      </c>
      <c r="CW481" s="77">
        <v>2023</v>
      </c>
      <c r="CX481" s="77">
        <v>0</v>
      </c>
      <c r="CY481" s="77">
        <v>0</v>
      </c>
      <c r="CZ481" s="77">
        <v>0</v>
      </c>
      <c r="DA481" s="77">
        <v>0</v>
      </c>
      <c r="DB481" s="77">
        <v>8.0408269036977176E-2</v>
      </c>
      <c r="DC481" s="77">
        <v>3.7590224611390638E-2</v>
      </c>
      <c r="DD481" s="77">
        <v>1.6314334115687271E-3</v>
      </c>
      <c r="DE481" s="77">
        <v>4.1186611014017611E-2</v>
      </c>
      <c r="DF481" s="77">
        <v>0</v>
      </c>
      <c r="DG481" s="77">
        <v>8.1378100371604749E-3</v>
      </c>
      <c r="DH481" s="77">
        <v>8.1378100371604749E-3</v>
      </c>
      <c r="DI481" s="77">
        <v>8.1378100371604749E-3</v>
      </c>
      <c r="DJ481" s="77">
        <v>5.4874360906744511E-4</v>
      </c>
      <c r="DL481" s="77">
        <v>0</v>
      </c>
      <c r="DM481" s="77">
        <v>0</v>
      </c>
      <c r="DN481" s="77">
        <v>0</v>
      </c>
      <c r="DO481" s="77">
        <v>0</v>
      </c>
      <c r="DP481" s="77">
        <v>4.4655712496967188E-6</v>
      </c>
      <c r="DQ481" s="77">
        <v>4.4655712496967188E-6</v>
      </c>
      <c r="DR481" s="77">
        <v>0</v>
      </c>
      <c r="DS481" s="77">
        <v>4.4655712496967188E-6</v>
      </c>
      <c r="DT481" s="77">
        <v>4.4655712496967188E-6</v>
      </c>
      <c r="DU481" s="77">
        <v>0</v>
      </c>
      <c r="DV481" s="77">
        <v>4.4655712496967188E-6</v>
      </c>
      <c r="DW481" s="77">
        <v>4.4655712496967188E-6</v>
      </c>
      <c r="GE481" s="77" t="s">
        <v>427</v>
      </c>
      <c r="GF481" s="77" t="s">
        <v>155</v>
      </c>
      <c r="GG481" s="77" t="s">
        <v>428</v>
      </c>
      <c r="GH481" s="77" t="s">
        <v>446</v>
      </c>
      <c r="GI481" s="77">
        <v>2022</v>
      </c>
      <c r="GJ481" s="77" t="s">
        <v>303</v>
      </c>
      <c r="GK481" s="77">
        <v>3.989464219845075E-2</v>
      </c>
      <c r="GL481" s="77">
        <v>1434.2133550000001</v>
      </c>
      <c r="GM481" s="77">
        <v>2022</v>
      </c>
      <c r="GN481" s="77" t="s">
        <v>175</v>
      </c>
      <c r="GO481" s="77">
        <v>5.3000000000000005E-2</v>
      </c>
      <c r="GP481" s="77">
        <v>3</v>
      </c>
      <c r="GQ481" s="77">
        <v>0</v>
      </c>
      <c r="GR481" s="77" t="s">
        <v>423</v>
      </c>
      <c r="GS481" s="77">
        <v>5.5966209081309413E-2</v>
      </c>
      <c r="GT481" s="77">
        <v>2.232751886502524E-3</v>
      </c>
      <c r="GU481" s="77">
        <v>5.5966209081309413E-2</v>
      </c>
      <c r="GV481" s="248">
        <v>2.232751886502524E-3</v>
      </c>
      <c r="GW481" s="248">
        <v>5.5966209081309413E-2</v>
      </c>
      <c r="GX481" s="77">
        <v>2.232751886502524E-3</v>
      </c>
      <c r="GY481" s="77">
        <v>0</v>
      </c>
      <c r="GZ481" s="77">
        <v>0</v>
      </c>
    </row>
    <row r="482" spans="98:208" x14ac:dyDescent="0.25">
      <c r="CT482" s="77" t="s">
        <v>155</v>
      </c>
      <c r="CU482" s="77" t="s">
        <v>433</v>
      </c>
      <c r="CV482" s="77" t="s">
        <v>474</v>
      </c>
      <c r="CW482" s="77">
        <v>2024</v>
      </c>
      <c r="CX482" s="77">
        <v>0</v>
      </c>
      <c r="CY482" s="77">
        <v>0</v>
      </c>
      <c r="CZ482" s="77">
        <v>0</v>
      </c>
      <c r="DA482" s="77">
        <v>0</v>
      </c>
      <c r="DB482" s="77">
        <v>8.0408269036977176E-2</v>
      </c>
      <c r="DC482" s="77">
        <v>3.7590224611390638E-2</v>
      </c>
      <c r="DD482" s="77">
        <v>1.6314334115687271E-3</v>
      </c>
      <c r="DE482" s="77">
        <v>4.1186611014017611E-2</v>
      </c>
      <c r="DF482" s="77">
        <v>0</v>
      </c>
      <c r="DG482" s="77">
        <v>0</v>
      </c>
      <c r="DH482" s="77">
        <v>8.1378100371604749E-3</v>
      </c>
      <c r="DI482" s="77">
        <v>8.1378100371604749E-3</v>
      </c>
      <c r="DJ482" s="77">
        <v>5.4874360906744511E-4</v>
      </c>
      <c r="DL482" s="77">
        <v>0</v>
      </c>
      <c r="DM482" s="77">
        <v>0</v>
      </c>
      <c r="DN482" s="77">
        <v>0</v>
      </c>
      <c r="DO482" s="77">
        <v>0</v>
      </c>
      <c r="DP482" s="77">
        <v>0</v>
      </c>
      <c r="DQ482" s="77">
        <v>0</v>
      </c>
      <c r="DR482" s="77">
        <v>0</v>
      </c>
      <c r="DS482" s="77">
        <v>4.4655712496967188E-6</v>
      </c>
      <c r="DT482" s="77">
        <v>4.4655712496967188E-6</v>
      </c>
      <c r="DU482" s="77">
        <v>0</v>
      </c>
      <c r="DV482" s="77">
        <v>4.4655712496967188E-6</v>
      </c>
      <c r="DW482" s="77">
        <v>4.4655712496967188E-6</v>
      </c>
      <c r="GE482" s="77" t="s">
        <v>422</v>
      </c>
      <c r="GF482" s="77" t="s">
        <v>155</v>
      </c>
      <c r="GG482" s="77" t="s">
        <v>428</v>
      </c>
      <c r="GH482" s="77" t="s">
        <v>446</v>
      </c>
      <c r="GI482" s="77">
        <v>2023</v>
      </c>
      <c r="GJ482" s="77" t="s">
        <v>305</v>
      </c>
      <c r="GK482" s="77">
        <v>3.7590224611390742E-2</v>
      </c>
      <c r="GL482" s="77">
        <v>1434.2133550000001</v>
      </c>
      <c r="GM482" s="77">
        <v>2023</v>
      </c>
      <c r="GN482" s="77" t="s">
        <v>175</v>
      </c>
      <c r="GO482" s="77">
        <v>0.13250000000000001</v>
      </c>
      <c r="GP482" s="77">
        <v>3</v>
      </c>
      <c r="GQ482" s="77">
        <v>0</v>
      </c>
      <c r="GR482" s="77" t="s">
        <v>423</v>
      </c>
      <c r="GS482" s="77">
        <v>0</v>
      </c>
      <c r="GT482" s="77">
        <v>0</v>
      </c>
      <c r="GU482" s="77">
        <v>0.1527377521613833</v>
      </c>
      <c r="GV482" s="248">
        <v>5.7414464103853298E-3</v>
      </c>
      <c r="GW482" s="248">
        <v>0.1527377521613833</v>
      </c>
      <c r="GX482" s="77">
        <v>5.7414464103853298E-3</v>
      </c>
      <c r="GY482" s="77">
        <v>0.1527377521613833</v>
      </c>
      <c r="GZ482" s="77">
        <v>5.7414464103853298E-3</v>
      </c>
    </row>
    <row r="483" spans="98:208" x14ac:dyDescent="0.25">
      <c r="CT483" s="77" t="s">
        <v>155</v>
      </c>
      <c r="CU483" s="77" t="s">
        <v>433</v>
      </c>
      <c r="CV483" s="77" t="s">
        <v>474</v>
      </c>
      <c r="CW483" s="77">
        <v>2025</v>
      </c>
      <c r="CX483" s="77">
        <v>0</v>
      </c>
      <c r="CY483" s="77">
        <v>0</v>
      </c>
      <c r="CZ483" s="77">
        <v>0</v>
      </c>
      <c r="DA483" s="77">
        <v>0</v>
      </c>
      <c r="DB483" s="77">
        <v>8.0408269036977176E-2</v>
      </c>
      <c r="DC483" s="77">
        <v>3.7590224611390638E-2</v>
      </c>
      <c r="DD483" s="77">
        <v>1.6314334115687271E-3</v>
      </c>
      <c r="DE483" s="77">
        <v>4.1186611014017611E-2</v>
      </c>
      <c r="DF483" s="77">
        <v>0</v>
      </c>
      <c r="DG483" s="77">
        <v>0</v>
      </c>
      <c r="DH483" s="77">
        <v>0</v>
      </c>
      <c r="DI483" s="77">
        <v>8.1378100371604749E-3</v>
      </c>
      <c r="DJ483" s="77">
        <v>5.4874360906744511E-4</v>
      </c>
      <c r="DL483" s="77">
        <v>0</v>
      </c>
      <c r="DM483" s="77">
        <v>0</v>
      </c>
      <c r="DN483" s="77">
        <v>0</v>
      </c>
      <c r="DO483" s="77">
        <v>0</v>
      </c>
      <c r="DP483" s="77">
        <v>0</v>
      </c>
      <c r="DQ483" s="77">
        <v>0</v>
      </c>
      <c r="DR483" s="77">
        <v>0</v>
      </c>
      <c r="DS483" s="77">
        <v>0</v>
      </c>
      <c r="DT483" s="77">
        <v>0</v>
      </c>
      <c r="DU483" s="77">
        <v>0</v>
      </c>
      <c r="DV483" s="77">
        <v>4.4655712496967188E-6</v>
      </c>
      <c r="DW483" s="77">
        <v>4.4655712496967188E-6</v>
      </c>
      <c r="GE483" s="77" t="s">
        <v>425</v>
      </c>
      <c r="GF483" s="77" t="s">
        <v>155</v>
      </c>
      <c r="GG483" s="77" t="s">
        <v>428</v>
      </c>
      <c r="GH483" s="77" t="s">
        <v>446</v>
      </c>
      <c r="GI483" s="77">
        <v>2023</v>
      </c>
      <c r="GJ483" s="77" t="s">
        <v>301</v>
      </c>
      <c r="GK483" s="77">
        <v>1.631433411568734E-3</v>
      </c>
      <c r="GL483" s="77">
        <v>1434.2133550000001</v>
      </c>
      <c r="GM483" s="77">
        <v>2023</v>
      </c>
      <c r="GN483" s="77" t="s">
        <v>175</v>
      </c>
      <c r="GO483" s="77">
        <v>5.3000000000000005E-2</v>
      </c>
      <c r="GP483" s="77">
        <v>3</v>
      </c>
      <c r="GQ483" s="77">
        <v>0</v>
      </c>
      <c r="GR483" s="77" t="s">
        <v>423</v>
      </c>
      <c r="GS483" s="77">
        <v>0</v>
      </c>
      <c r="GT483" s="77">
        <v>0</v>
      </c>
      <c r="GU483" s="77">
        <v>5.5966209081309413E-2</v>
      </c>
      <c r="GV483" s="248">
        <v>9.130514341408968E-5</v>
      </c>
      <c r="GW483" s="248">
        <v>5.5966209081309413E-2</v>
      </c>
      <c r="GX483" s="77">
        <v>9.130514341408968E-5</v>
      </c>
      <c r="GY483" s="77">
        <v>5.5966209081309413E-2</v>
      </c>
      <c r="GZ483" s="77">
        <v>9.130514341408968E-5</v>
      </c>
    </row>
    <row r="484" spans="98:208" x14ac:dyDescent="0.25">
      <c r="CT484" s="77" t="s">
        <v>155</v>
      </c>
      <c r="CU484" s="77" t="s">
        <v>433</v>
      </c>
      <c r="CV484" s="77" t="s">
        <v>481</v>
      </c>
      <c r="CW484" s="77">
        <v>2020</v>
      </c>
      <c r="CX484" s="77">
        <v>0</v>
      </c>
      <c r="CY484" s="77">
        <v>0</v>
      </c>
      <c r="CZ484" s="77">
        <v>0</v>
      </c>
      <c r="DA484" s="77">
        <v>0</v>
      </c>
      <c r="DB484" s="77">
        <v>21083.842824224281</v>
      </c>
      <c r="DC484" s="77">
        <v>409.22373582044048</v>
      </c>
      <c r="DD484" s="77">
        <v>13469.08781237849</v>
      </c>
      <c r="DE484" s="77">
        <v>7205.5312760248617</v>
      </c>
      <c r="DF484" s="77">
        <v>1219.5839681183104</v>
      </c>
      <c r="DG484" s="77">
        <v>0</v>
      </c>
      <c r="DH484" s="77">
        <v>0</v>
      </c>
      <c r="DI484" s="77">
        <v>0</v>
      </c>
      <c r="DJ484" s="77">
        <v>2.2463894008441E-10</v>
      </c>
      <c r="DL484" s="77">
        <v>0</v>
      </c>
      <c r="DM484" s="77">
        <v>2.7396604994203613E-7</v>
      </c>
      <c r="DN484" s="77">
        <v>2.7396604994203613E-7</v>
      </c>
      <c r="DO484" s="77">
        <v>0</v>
      </c>
      <c r="DP484" s="77">
        <v>0</v>
      </c>
      <c r="DQ484" s="77">
        <v>0</v>
      </c>
      <c r="DR484" s="77">
        <v>0</v>
      </c>
      <c r="DS484" s="77">
        <v>0</v>
      </c>
      <c r="DT484" s="77">
        <v>0</v>
      </c>
      <c r="DU484" s="77">
        <v>0</v>
      </c>
      <c r="DV484" s="77">
        <v>0</v>
      </c>
      <c r="DW484" s="77">
        <v>0</v>
      </c>
      <c r="GE484" s="77" t="s">
        <v>427</v>
      </c>
      <c r="GF484" s="77" t="s">
        <v>155</v>
      </c>
      <c r="GG484" s="77" t="s">
        <v>428</v>
      </c>
      <c r="GH484" s="77" t="s">
        <v>446</v>
      </c>
      <c r="GI484" s="77">
        <v>2023</v>
      </c>
      <c r="GJ484" s="77" t="s">
        <v>303</v>
      </c>
      <c r="GK484" s="77">
        <v>4.1186611014017743E-2</v>
      </c>
      <c r="GL484" s="77">
        <v>1434.2133550000001</v>
      </c>
      <c r="GM484" s="77">
        <v>2023</v>
      </c>
      <c r="GN484" s="77" t="s">
        <v>175</v>
      </c>
      <c r="GO484" s="77">
        <v>5.3000000000000005E-2</v>
      </c>
      <c r="GP484" s="77">
        <v>3</v>
      </c>
      <c r="GQ484" s="77">
        <v>0</v>
      </c>
      <c r="GR484" s="77" t="s">
        <v>423</v>
      </c>
      <c r="GS484" s="77">
        <v>0</v>
      </c>
      <c r="GT484" s="77">
        <v>0</v>
      </c>
      <c r="GU484" s="77">
        <v>5.5966209081309413E-2</v>
      </c>
      <c r="GV484" s="248">
        <v>2.3050584833610782E-3</v>
      </c>
      <c r="GW484" s="248">
        <v>5.5966209081309413E-2</v>
      </c>
      <c r="GX484" s="77">
        <v>2.3050584833610782E-3</v>
      </c>
      <c r="GY484" s="77">
        <v>5.5966209081309413E-2</v>
      </c>
      <c r="GZ484" s="77">
        <v>2.3050584833610782E-3</v>
      </c>
    </row>
    <row r="485" spans="98:208" x14ac:dyDescent="0.25">
      <c r="CT485" s="77" t="s">
        <v>155</v>
      </c>
      <c r="CU485" s="77" t="s">
        <v>433</v>
      </c>
      <c r="CV485" s="77" t="s">
        <v>481</v>
      </c>
      <c r="CW485" s="77">
        <v>2021</v>
      </c>
      <c r="CX485" s="77">
        <v>0</v>
      </c>
      <c r="CY485" s="77">
        <v>0</v>
      </c>
      <c r="CZ485" s="77">
        <v>0</v>
      </c>
      <c r="DA485" s="77">
        <v>0</v>
      </c>
      <c r="DB485" s="77">
        <v>21083.842824224281</v>
      </c>
      <c r="DC485" s="77">
        <v>409.22373582044048</v>
      </c>
      <c r="DD485" s="77">
        <v>13469.08781237849</v>
      </c>
      <c r="DE485" s="77">
        <v>7205.5312760248617</v>
      </c>
      <c r="DF485" s="77">
        <v>1219.5839681183104</v>
      </c>
      <c r="DG485" s="77">
        <v>1219.5839681183104</v>
      </c>
      <c r="DH485" s="77">
        <v>0</v>
      </c>
      <c r="DI485" s="77">
        <v>0</v>
      </c>
      <c r="DJ485" s="77">
        <v>2.2463894008441E-10</v>
      </c>
      <c r="DL485" s="77">
        <v>0</v>
      </c>
      <c r="DM485" s="77">
        <v>2.7396604994203613E-7</v>
      </c>
      <c r="DN485" s="77">
        <v>2.7396604994203613E-7</v>
      </c>
      <c r="DO485" s="77">
        <v>0</v>
      </c>
      <c r="DP485" s="77">
        <v>2.7396604994203613E-7</v>
      </c>
      <c r="DQ485" s="77">
        <v>2.7396604994203613E-7</v>
      </c>
      <c r="DR485" s="77">
        <v>0</v>
      </c>
      <c r="DS485" s="77">
        <v>0</v>
      </c>
      <c r="DT485" s="77">
        <v>0</v>
      </c>
      <c r="DU485" s="77">
        <v>0</v>
      </c>
      <c r="DV485" s="77">
        <v>0</v>
      </c>
      <c r="DW485" s="77">
        <v>0</v>
      </c>
      <c r="GE485" s="77" t="s">
        <v>422</v>
      </c>
      <c r="GF485" s="77" t="s">
        <v>155</v>
      </c>
      <c r="GG485" s="77" t="s">
        <v>428</v>
      </c>
      <c r="GH485" s="77" t="s">
        <v>446</v>
      </c>
      <c r="GI485" s="77">
        <v>2024</v>
      </c>
      <c r="GJ485" s="77" t="s">
        <v>305</v>
      </c>
      <c r="GK485" s="77">
        <v>3.7590224611390742E-2</v>
      </c>
      <c r="GL485" s="77">
        <v>1434.2133550000001</v>
      </c>
      <c r="GM485" s="77">
        <v>2024</v>
      </c>
      <c r="GN485" s="77" t="s">
        <v>175</v>
      </c>
      <c r="GO485" s="77">
        <v>0.13250000000000001</v>
      </c>
      <c r="GP485" s="77">
        <v>3</v>
      </c>
      <c r="GQ485" s="77">
        <v>0</v>
      </c>
      <c r="GR485" s="77" t="s">
        <v>423</v>
      </c>
      <c r="GS485" s="77">
        <v>0</v>
      </c>
      <c r="GT485" s="77">
        <v>0</v>
      </c>
      <c r="GU485" s="77">
        <v>0</v>
      </c>
      <c r="GV485" s="248">
        <v>0</v>
      </c>
      <c r="GW485" s="248">
        <v>0.1527377521613833</v>
      </c>
      <c r="GX485" s="77">
        <v>5.7414464103853298E-3</v>
      </c>
      <c r="GY485" s="77">
        <v>0.1527377521613833</v>
      </c>
      <c r="GZ485" s="77">
        <v>5.7414464103853298E-3</v>
      </c>
    </row>
    <row r="486" spans="98:208" x14ac:dyDescent="0.25">
      <c r="CT486" s="77" t="s">
        <v>155</v>
      </c>
      <c r="CU486" s="77" t="s">
        <v>433</v>
      </c>
      <c r="CV486" s="77" t="s">
        <v>481</v>
      </c>
      <c r="CW486" s="77">
        <v>2022</v>
      </c>
      <c r="CX486" s="77">
        <v>0</v>
      </c>
      <c r="CY486" s="77">
        <v>0</v>
      </c>
      <c r="CZ486" s="77">
        <v>0</v>
      </c>
      <c r="DA486" s="77">
        <v>0</v>
      </c>
      <c r="DB486" s="77">
        <v>21083.842824224281</v>
      </c>
      <c r="DC486" s="77">
        <v>409.22373582044048</v>
      </c>
      <c r="DD486" s="77">
        <v>13469.08781237849</v>
      </c>
      <c r="DE486" s="77">
        <v>7205.5312760248617</v>
      </c>
      <c r="DF486" s="77">
        <v>1219.5839681183104</v>
      </c>
      <c r="DG486" s="77">
        <v>1219.5839681183104</v>
      </c>
      <c r="DH486" s="77">
        <v>1219.5839681183104</v>
      </c>
      <c r="DI486" s="77">
        <v>0</v>
      </c>
      <c r="DJ486" s="77">
        <v>2.2463894008441E-10</v>
      </c>
      <c r="DL486" s="77">
        <v>0</v>
      </c>
      <c r="DM486" s="77">
        <v>2.7396604994203613E-7</v>
      </c>
      <c r="DN486" s="77">
        <v>2.7396604994203613E-7</v>
      </c>
      <c r="DO486" s="77">
        <v>0</v>
      </c>
      <c r="DP486" s="77">
        <v>2.7396604994203613E-7</v>
      </c>
      <c r="DQ486" s="77">
        <v>2.7396604994203613E-7</v>
      </c>
      <c r="DR486" s="77">
        <v>0</v>
      </c>
      <c r="DS486" s="77">
        <v>2.7396604994203613E-7</v>
      </c>
      <c r="DT486" s="77">
        <v>2.7396604994203613E-7</v>
      </c>
      <c r="DU486" s="77">
        <v>0</v>
      </c>
      <c r="DV486" s="77">
        <v>0</v>
      </c>
      <c r="DW486" s="77">
        <v>0</v>
      </c>
      <c r="GE486" s="77" t="s">
        <v>425</v>
      </c>
      <c r="GF486" s="77" t="s">
        <v>155</v>
      </c>
      <c r="GG486" s="77" t="s">
        <v>428</v>
      </c>
      <c r="GH486" s="77" t="s">
        <v>446</v>
      </c>
      <c r="GI486" s="77">
        <v>2024</v>
      </c>
      <c r="GJ486" s="77" t="s">
        <v>301</v>
      </c>
      <c r="GK486" s="77">
        <v>1.631433411568734E-3</v>
      </c>
      <c r="GL486" s="77">
        <v>1434.2133550000001</v>
      </c>
      <c r="GM486" s="77">
        <v>2024</v>
      </c>
      <c r="GN486" s="77" t="s">
        <v>175</v>
      </c>
      <c r="GO486" s="77">
        <v>5.3000000000000005E-2</v>
      </c>
      <c r="GP486" s="77">
        <v>3</v>
      </c>
      <c r="GQ486" s="77">
        <v>0</v>
      </c>
      <c r="GR486" s="77" t="s">
        <v>423</v>
      </c>
      <c r="GS486" s="77">
        <v>0</v>
      </c>
      <c r="GT486" s="77">
        <v>0</v>
      </c>
      <c r="GU486" s="77">
        <v>0</v>
      </c>
      <c r="GV486" s="248">
        <v>0</v>
      </c>
      <c r="GW486" s="248">
        <v>5.5966209081309413E-2</v>
      </c>
      <c r="GX486" s="77">
        <v>9.130514341408968E-5</v>
      </c>
      <c r="GY486" s="77">
        <v>5.5966209081309413E-2</v>
      </c>
      <c r="GZ486" s="77">
        <v>9.130514341408968E-5</v>
      </c>
    </row>
    <row r="487" spans="98:208" x14ac:dyDescent="0.25">
      <c r="CT487" s="77" t="s">
        <v>155</v>
      </c>
      <c r="CU487" s="77" t="s">
        <v>433</v>
      </c>
      <c r="CV487" s="77" t="s">
        <v>481</v>
      </c>
      <c r="CW487" s="77">
        <v>2023</v>
      </c>
      <c r="CX487" s="77">
        <v>0</v>
      </c>
      <c r="CY487" s="77">
        <v>0</v>
      </c>
      <c r="CZ487" s="77">
        <v>0</v>
      </c>
      <c r="DA487" s="77">
        <v>0</v>
      </c>
      <c r="DB487" s="77">
        <v>21835.978114130361</v>
      </c>
      <c r="DC487" s="77">
        <v>428.6023212203084</v>
      </c>
      <c r="DD487" s="77">
        <v>13939.56097345751</v>
      </c>
      <c r="DE487" s="77">
        <v>7467.8148194521737</v>
      </c>
      <c r="DF487" s="77">
        <v>0</v>
      </c>
      <c r="DG487" s="77">
        <v>1263.5534246224863</v>
      </c>
      <c r="DH487" s="77">
        <v>1263.5534246224863</v>
      </c>
      <c r="DI487" s="77">
        <v>1263.5534246224863</v>
      </c>
      <c r="DJ487" s="77">
        <v>2.2463894008441E-10</v>
      </c>
      <c r="DL487" s="77">
        <v>0</v>
      </c>
      <c r="DM487" s="77">
        <v>0</v>
      </c>
      <c r="DN487" s="77">
        <v>0</v>
      </c>
      <c r="DO487" s="77">
        <v>0</v>
      </c>
      <c r="DP487" s="77">
        <v>2.8384330204722176E-7</v>
      </c>
      <c r="DQ487" s="77">
        <v>2.8384330204722176E-7</v>
      </c>
      <c r="DR487" s="77">
        <v>0</v>
      </c>
      <c r="DS487" s="77">
        <v>2.8384330204722176E-7</v>
      </c>
      <c r="DT487" s="77">
        <v>2.8384330204722176E-7</v>
      </c>
      <c r="DU487" s="77">
        <v>0</v>
      </c>
      <c r="DV487" s="77">
        <v>2.8384330204722176E-7</v>
      </c>
      <c r="DW487" s="77">
        <v>2.8384330204722176E-7</v>
      </c>
      <c r="GE487" s="77" t="s">
        <v>427</v>
      </c>
      <c r="GF487" s="77" t="s">
        <v>155</v>
      </c>
      <c r="GG487" s="77" t="s">
        <v>428</v>
      </c>
      <c r="GH487" s="77" t="s">
        <v>446</v>
      </c>
      <c r="GI487" s="77">
        <v>2024</v>
      </c>
      <c r="GJ487" s="77" t="s">
        <v>303</v>
      </c>
      <c r="GK487" s="77">
        <v>4.1186611014017743E-2</v>
      </c>
      <c r="GL487" s="77">
        <v>1434.2133550000001</v>
      </c>
      <c r="GM487" s="77">
        <v>2024</v>
      </c>
      <c r="GN487" s="77" t="s">
        <v>175</v>
      </c>
      <c r="GO487" s="77">
        <v>5.3000000000000005E-2</v>
      </c>
      <c r="GP487" s="77">
        <v>3</v>
      </c>
      <c r="GQ487" s="77">
        <v>0</v>
      </c>
      <c r="GR487" s="77" t="s">
        <v>423</v>
      </c>
      <c r="GS487" s="77">
        <v>0</v>
      </c>
      <c r="GT487" s="77">
        <v>0</v>
      </c>
      <c r="GU487" s="77">
        <v>0</v>
      </c>
      <c r="GV487" s="248">
        <v>0</v>
      </c>
      <c r="GW487" s="248">
        <v>5.5966209081309413E-2</v>
      </c>
      <c r="GX487" s="77">
        <v>2.3050584833610782E-3</v>
      </c>
      <c r="GY487" s="77">
        <v>5.5966209081309413E-2</v>
      </c>
      <c r="GZ487" s="77">
        <v>2.3050584833610782E-3</v>
      </c>
    </row>
    <row r="488" spans="98:208" x14ac:dyDescent="0.25">
      <c r="CT488" s="77" t="s">
        <v>155</v>
      </c>
      <c r="CU488" s="77" t="s">
        <v>433</v>
      </c>
      <c r="CV488" s="77" t="s">
        <v>481</v>
      </c>
      <c r="CW488" s="77">
        <v>2024</v>
      </c>
      <c r="CX488" s="77">
        <v>0</v>
      </c>
      <c r="CY488" s="77">
        <v>0</v>
      </c>
      <c r="CZ488" s="77">
        <v>0</v>
      </c>
      <c r="DA488" s="77">
        <v>0</v>
      </c>
      <c r="DB488" s="77">
        <v>21835.978114130361</v>
      </c>
      <c r="DC488" s="77">
        <v>428.6023212203084</v>
      </c>
      <c r="DD488" s="77">
        <v>13939.56097345751</v>
      </c>
      <c r="DE488" s="77">
        <v>7467.8148194521737</v>
      </c>
      <c r="DF488" s="77">
        <v>0</v>
      </c>
      <c r="DG488" s="77">
        <v>0</v>
      </c>
      <c r="DH488" s="77">
        <v>1263.5534246224863</v>
      </c>
      <c r="DI488" s="77">
        <v>1263.5534246224863</v>
      </c>
      <c r="DJ488" s="77">
        <v>2.2463894008441E-10</v>
      </c>
      <c r="DL488" s="77">
        <v>0</v>
      </c>
      <c r="DM488" s="77">
        <v>0</v>
      </c>
      <c r="DN488" s="77">
        <v>0</v>
      </c>
      <c r="DO488" s="77">
        <v>0</v>
      </c>
      <c r="DP488" s="77">
        <v>0</v>
      </c>
      <c r="DQ488" s="77">
        <v>0</v>
      </c>
      <c r="DR488" s="77">
        <v>0</v>
      </c>
      <c r="DS488" s="77">
        <v>2.8384330204722176E-7</v>
      </c>
      <c r="DT488" s="77">
        <v>2.8384330204722176E-7</v>
      </c>
      <c r="DU488" s="77">
        <v>0</v>
      </c>
      <c r="DV488" s="77">
        <v>2.8384330204722176E-7</v>
      </c>
      <c r="DW488" s="77">
        <v>2.8384330204722176E-7</v>
      </c>
      <c r="GE488" s="77" t="s">
        <v>422</v>
      </c>
      <c r="GF488" s="77" t="s">
        <v>155</v>
      </c>
      <c r="GG488" s="77" t="s">
        <v>428</v>
      </c>
      <c r="GH488" s="77" t="s">
        <v>446</v>
      </c>
      <c r="GI488" s="77">
        <v>2025</v>
      </c>
      <c r="GJ488" s="77" t="s">
        <v>305</v>
      </c>
      <c r="GK488" s="77">
        <v>3.7590224611390742E-2</v>
      </c>
      <c r="GL488" s="77">
        <v>1434.2133550000001</v>
      </c>
      <c r="GM488" s="77">
        <v>2025</v>
      </c>
      <c r="GN488" s="77" t="s">
        <v>175</v>
      </c>
      <c r="GO488" s="77">
        <v>0.13250000000000001</v>
      </c>
      <c r="GP488" s="77">
        <v>3</v>
      </c>
      <c r="GQ488" s="77">
        <v>0</v>
      </c>
      <c r="GR488" s="77" t="s">
        <v>423</v>
      </c>
      <c r="GS488" s="77">
        <v>0</v>
      </c>
      <c r="GT488" s="77">
        <v>0</v>
      </c>
      <c r="GU488" s="77">
        <v>0</v>
      </c>
      <c r="GV488" s="248">
        <v>0</v>
      </c>
      <c r="GW488" s="248">
        <v>0</v>
      </c>
      <c r="GX488" s="77">
        <v>0</v>
      </c>
      <c r="GY488" s="77">
        <v>0.1527377521613833</v>
      </c>
      <c r="GZ488" s="77">
        <v>5.7414464103853298E-3</v>
      </c>
    </row>
    <row r="489" spans="98:208" x14ac:dyDescent="0.25">
      <c r="CT489" s="77" t="s">
        <v>155</v>
      </c>
      <c r="CU489" s="77" t="s">
        <v>433</v>
      </c>
      <c r="CV489" s="77" t="s">
        <v>481</v>
      </c>
      <c r="CW489" s="77">
        <v>2025</v>
      </c>
      <c r="CX489" s="77">
        <v>0</v>
      </c>
      <c r="CY489" s="77">
        <v>0</v>
      </c>
      <c r="CZ489" s="77">
        <v>0</v>
      </c>
      <c r="DA489" s="77">
        <v>0</v>
      </c>
      <c r="DB489" s="77">
        <v>21835.978114130361</v>
      </c>
      <c r="DC489" s="77">
        <v>428.6023212203084</v>
      </c>
      <c r="DD489" s="77">
        <v>13939.56097345751</v>
      </c>
      <c r="DE489" s="77">
        <v>7467.8148194521737</v>
      </c>
      <c r="DF489" s="77">
        <v>0</v>
      </c>
      <c r="DG489" s="77">
        <v>0</v>
      </c>
      <c r="DH489" s="77">
        <v>0</v>
      </c>
      <c r="DI489" s="77">
        <v>1263.5534246224863</v>
      </c>
      <c r="DJ489" s="77">
        <v>2.2463894008441E-10</v>
      </c>
      <c r="DL489" s="77">
        <v>0</v>
      </c>
      <c r="DM489" s="77">
        <v>0</v>
      </c>
      <c r="DN489" s="77">
        <v>0</v>
      </c>
      <c r="DO489" s="77">
        <v>0</v>
      </c>
      <c r="DP489" s="77">
        <v>0</v>
      </c>
      <c r="DQ489" s="77">
        <v>0</v>
      </c>
      <c r="DR489" s="77">
        <v>0</v>
      </c>
      <c r="DS489" s="77">
        <v>0</v>
      </c>
      <c r="DT489" s="77">
        <v>0</v>
      </c>
      <c r="DU489" s="77">
        <v>0</v>
      </c>
      <c r="DV489" s="77">
        <v>2.8384330204722176E-7</v>
      </c>
      <c r="DW489" s="77">
        <v>2.8384330204722176E-7</v>
      </c>
      <c r="GE489" s="77" t="s">
        <v>425</v>
      </c>
      <c r="GF489" s="77" t="s">
        <v>155</v>
      </c>
      <c r="GG489" s="77" t="s">
        <v>428</v>
      </c>
      <c r="GH489" s="77" t="s">
        <v>446</v>
      </c>
      <c r="GI489" s="77">
        <v>2025</v>
      </c>
      <c r="GJ489" s="77" t="s">
        <v>301</v>
      </c>
      <c r="GK489" s="77">
        <v>1.631433411568734E-3</v>
      </c>
      <c r="GL489" s="77">
        <v>1434.2133550000001</v>
      </c>
      <c r="GM489" s="77">
        <v>2025</v>
      </c>
      <c r="GN489" s="77" t="s">
        <v>175</v>
      </c>
      <c r="GO489" s="77">
        <v>5.3000000000000005E-2</v>
      </c>
      <c r="GP489" s="77">
        <v>3</v>
      </c>
      <c r="GQ489" s="77">
        <v>0</v>
      </c>
      <c r="GR489" s="77" t="s">
        <v>423</v>
      </c>
      <c r="GS489" s="77">
        <v>0</v>
      </c>
      <c r="GT489" s="77">
        <v>0</v>
      </c>
      <c r="GU489" s="77">
        <v>0</v>
      </c>
      <c r="GV489" s="248">
        <v>0</v>
      </c>
      <c r="GW489" s="248">
        <v>0</v>
      </c>
      <c r="GX489" s="77">
        <v>0</v>
      </c>
      <c r="GY489" s="77">
        <v>5.5966209081309413E-2</v>
      </c>
      <c r="GZ489" s="77">
        <v>9.130514341408968E-5</v>
      </c>
    </row>
    <row r="490" spans="98:208" x14ac:dyDescent="0.25">
      <c r="CT490" s="77" t="s">
        <v>155</v>
      </c>
      <c r="CU490" s="77" t="s">
        <v>433</v>
      </c>
      <c r="CV490" s="77" t="s">
        <v>488</v>
      </c>
      <c r="CW490" s="77">
        <v>2020</v>
      </c>
      <c r="CX490" s="77">
        <v>0</v>
      </c>
      <c r="CY490" s="77">
        <v>0</v>
      </c>
      <c r="CZ490" s="77">
        <v>0</v>
      </c>
      <c r="DA490" s="77">
        <v>0</v>
      </c>
      <c r="DB490" s="77">
        <v>21083.842824224452</v>
      </c>
      <c r="DC490" s="77">
        <v>409.22373582043502</v>
      </c>
      <c r="DD490" s="77">
        <v>13469.087812378741</v>
      </c>
      <c r="DE490" s="77">
        <v>7205.53127602528</v>
      </c>
      <c r="DF490" s="77">
        <v>1219.583968118347</v>
      </c>
      <c r="DG490" s="77">
        <v>0</v>
      </c>
      <c r="DH490" s="77">
        <v>0</v>
      </c>
      <c r="DI490" s="77">
        <v>0</v>
      </c>
      <c r="DJ490" s="77">
        <v>9.6884046439505151E-9</v>
      </c>
      <c r="DL490" s="77">
        <v>0</v>
      </c>
      <c r="DM490" s="77">
        <v>1.1815822980405389E-5</v>
      </c>
      <c r="DN490" s="77">
        <v>1.1815822980405389E-5</v>
      </c>
      <c r="DO490" s="77">
        <v>0</v>
      </c>
      <c r="DP490" s="77">
        <v>0</v>
      </c>
      <c r="DQ490" s="77">
        <v>0</v>
      </c>
      <c r="DR490" s="77">
        <v>0</v>
      </c>
      <c r="DS490" s="77">
        <v>0</v>
      </c>
      <c r="DT490" s="77">
        <v>0</v>
      </c>
      <c r="DU490" s="77">
        <v>0</v>
      </c>
      <c r="DV490" s="77">
        <v>0</v>
      </c>
      <c r="DW490" s="77">
        <v>0</v>
      </c>
      <c r="GE490" s="77" t="s">
        <v>427</v>
      </c>
      <c r="GF490" s="77" t="s">
        <v>155</v>
      </c>
      <c r="GG490" s="77" t="s">
        <v>428</v>
      </c>
      <c r="GH490" s="77" t="s">
        <v>446</v>
      </c>
      <c r="GI490" s="77">
        <v>2025</v>
      </c>
      <c r="GJ490" s="77" t="s">
        <v>303</v>
      </c>
      <c r="GK490" s="77">
        <v>4.1186611014017743E-2</v>
      </c>
      <c r="GL490" s="77">
        <v>1434.2133550000001</v>
      </c>
      <c r="GM490" s="77">
        <v>2025</v>
      </c>
      <c r="GN490" s="77" t="s">
        <v>175</v>
      </c>
      <c r="GO490" s="77">
        <v>5.3000000000000005E-2</v>
      </c>
      <c r="GP490" s="77">
        <v>3</v>
      </c>
      <c r="GQ490" s="77">
        <v>0</v>
      </c>
      <c r="GR490" s="77" t="s">
        <v>423</v>
      </c>
      <c r="GS490" s="77">
        <v>0</v>
      </c>
      <c r="GT490" s="77">
        <v>0</v>
      </c>
      <c r="GU490" s="77">
        <v>0</v>
      </c>
      <c r="GV490" s="248">
        <v>0</v>
      </c>
      <c r="GW490" s="248">
        <v>0</v>
      </c>
      <c r="GX490" s="77">
        <v>0</v>
      </c>
      <c r="GY490" s="77">
        <v>5.5966209081309413E-2</v>
      </c>
      <c r="GZ490" s="77">
        <v>2.3050584833610782E-3</v>
      </c>
    </row>
    <row r="491" spans="98:208" x14ac:dyDescent="0.25">
      <c r="CT491" s="77" t="s">
        <v>155</v>
      </c>
      <c r="CU491" s="77" t="s">
        <v>433</v>
      </c>
      <c r="CV491" s="77" t="s">
        <v>488</v>
      </c>
      <c r="CW491" s="77">
        <v>2021</v>
      </c>
      <c r="CX491" s="77">
        <v>0</v>
      </c>
      <c r="CY491" s="77">
        <v>0</v>
      </c>
      <c r="CZ491" s="77">
        <v>0</v>
      </c>
      <c r="DA491" s="77">
        <v>0</v>
      </c>
      <c r="DB491" s="77">
        <v>21083.842824224452</v>
      </c>
      <c r="DC491" s="77">
        <v>409.22373582043502</v>
      </c>
      <c r="DD491" s="77">
        <v>13469.087812378741</v>
      </c>
      <c r="DE491" s="77">
        <v>7205.53127602528</v>
      </c>
      <c r="DF491" s="77">
        <v>1219.583968118347</v>
      </c>
      <c r="DG491" s="77">
        <v>1219.583968118347</v>
      </c>
      <c r="DH491" s="77">
        <v>0</v>
      </c>
      <c r="DI491" s="77">
        <v>0</v>
      </c>
      <c r="DJ491" s="77">
        <v>9.6884046439505151E-9</v>
      </c>
      <c r="DL491" s="77">
        <v>0</v>
      </c>
      <c r="DM491" s="77">
        <v>1.1815822980405389E-5</v>
      </c>
      <c r="DN491" s="77">
        <v>1.1815822980405389E-5</v>
      </c>
      <c r="DO491" s="77">
        <v>0</v>
      </c>
      <c r="DP491" s="77">
        <v>1.1815822980405389E-5</v>
      </c>
      <c r="DQ491" s="77">
        <v>1.1815822980405389E-5</v>
      </c>
      <c r="DR491" s="77">
        <v>0</v>
      </c>
      <c r="DS491" s="77">
        <v>0</v>
      </c>
      <c r="DT491" s="77">
        <v>0</v>
      </c>
      <c r="DU491" s="77">
        <v>0</v>
      </c>
      <c r="DV491" s="77">
        <v>0</v>
      </c>
      <c r="DW491" s="77">
        <v>0</v>
      </c>
      <c r="GE491" s="77" t="s">
        <v>422</v>
      </c>
      <c r="GF491" s="77" t="s">
        <v>155</v>
      </c>
      <c r="GG491" s="77" t="s">
        <v>428</v>
      </c>
      <c r="GH491" s="77" t="s">
        <v>453</v>
      </c>
      <c r="GI491" s="77">
        <v>2021</v>
      </c>
      <c r="GJ491" s="77" t="s">
        <v>305</v>
      </c>
      <c r="GK491" s="77">
        <v>222.22942162783059</v>
      </c>
      <c r="GL491" s="77">
        <v>1434.2133550000001</v>
      </c>
      <c r="GM491" s="77">
        <v>2021</v>
      </c>
      <c r="GN491" s="77" t="s">
        <v>175</v>
      </c>
      <c r="GO491" s="77">
        <v>0.13250000000000001</v>
      </c>
      <c r="GP491" s="77">
        <v>3</v>
      </c>
      <c r="GQ491" s="77">
        <v>0</v>
      </c>
      <c r="GR491" s="77" t="s">
        <v>423</v>
      </c>
      <c r="GS491" s="77">
        <v>0.1527377521613833</v>
      </c>
      <c r="GT491" s="77">
        <v>33.942822323559142</v>
      </c>
      <c r="GU491" s="77">
        <v>0.1527377521613833</v>
      </c>
      <c r="GV491" s="248">
        <v>33.942822323559142</v>
      </c>
      <c r="GW491" s="248">
        <v>0</v>
      </c>
      <c r="GX491" s="77">
        <v>0</v>
      </c>
      <c r="GY491" s="77">
        <v>0</v>
      </c>
      <c r="GZ491" s="77">
        <v>0</v>
      </c>
    </row>
    <row r="492" spans="98:208" x14ac:dyDescent="0.25">
      <c r="CT492" s="77" t="s">
        <v>155</v>
      </c>
      <c r="CU492" s="77" t="s">
        <v>433</v>
      </c>
      <c r="CV492" s="77" t="s">
        <v>488</v>
      </c>
      <c r="CW492" s="77">
        <v>2022</v>
      </c>
      <c r="CX492" s="77">
        <v>0</v>
      </c>
      <c r="CY492" s="77">
        <v>0</v>
      </c>
      <c r="CZ492" s="77">
        <v>0</v>
      </c>
      <c r="DA492" s="77">
        <v>0</v>
      </c>
      <c r="DB492" s="77">
        <v>21083.842824224452</v>
      </c>
      <c r="DC492" s="77">
        <v>409.22373582043502</v>
      </c>
      <c r="DD492" s="77">
        <v>13469.087812378741</v>
      </c>
      <c r="DE492" s="77">
        <v>7205.53127602528</v>
      </c>
      <c r="DF492" s="77">
        <v>1219.583968118347</v>
      </c>
      <c r="DG492" s="77">
        <v>1219.583968118347</v>
      </c>
      <c r="DH492" s="77">
        <v>1219.583968118347</v>
      </c>
      <c r="DI492" s="77">
        <v>0</v>
      </c>
      <c r="DJ492" s="77">
        <v>9.6884046439505151E-9</v>
      </c>
      <c r="DL492" s="77">
        <v>0</v>
      </c>
      <c r="DM492" s="77">
        <v>1.1815822980405389E-5</v>
      </c>
      <c r="DN492" s="77">
        <v>1.1815822980405389E-5</v>
      </c>
      <c r="DO492" s="77">
        <v>0</v>
      </c>
      <c r="DP492" s="77">
        <v>1.1815822980405389E-5</v>
      </c>
      <c r="DQ492" s="77">
        <v>1.1815822980405389E-5</v>
      </c>
      <c r="DR492" s="77">
        <v>0</v>
      </c>
      <c r="DS492" s="77">
        <v>1.1815822980405389E-5</v>
      </c>
      <c r="DT492" s="77">
        <v>1.1815822980405389E-5</v>
      </c>
      <c r="DU492" s="77">
        <v>0</v>
      </c>
      <c r="DV492" s="77">
        <v>0</v>
      </c>
      <c r="DW492" s="77">
        <v>0</v>
      </c>
      <c r="GE492" s="77" t="s">
        <v>425</v>
      </c>
      <c r="GF492" s="77" t="s">
        <v>155</v>
      </c>
      <c r="GG492" s="77" t="s">
        <v>428</v>
      </c>
      <c r="GH492" s="77" t="s">
        <v>453</v>
      </c>
      <c r="GI492" s="77">
        <v>2021</v>
      </c>
      <c r="GJ492" s="77" t="s">
        <v>301</v>
      </c>
      <c r="GK492" s="77">
        <v>8585.7228092479472</v>
      </c>
      <c r="GL492" s="77">
        <v>1434.2133550000001</v>
      </c>
      <c r="GM492" s="77">
        <v>2021</v>
      </c>
      <c r="GN492" s="77" t="s">
        <v>175</v>
      </c>
      <c r="GO492" s="77">
        <v>5.3000000000000005E-2</v>
      </c>
      <c r="GP492" s="77">
        <v>3</v>
      </c>
      <c r="GQ492" s="77">
        <v>0</v>
      </c>
      <c r="GR492" s="77" t="s">
        <v>423</v>
      </c>
      <c r="GS492" s="77">
        <v>5.5966209081309413E-2</v>
      </c>
      <c r="GT492" s="77">
        <v>480.51035785653784</v>
      </c>
      <c r="GU492" s="77">
        <v>5.5966209081309413E-2</v>
      </c>
      <c r="GV492" s="248">
        <v>480.51035785653784</v>
      </c>
      <c r="GW492" s="248">
        <v>0</v>
      </c>
      <c r="GX492" s="77">
        <v>0</v>
      </c>
      <c r="GY492" s="77">
        <v>0</v>
      </c>
      <c r="GZ492" s="77">
        <v>0</v>
      </c>
    </row>
    <row r="493" spans="98:208" x14ac:dyDescent="0.25">
      <c r="CT493" s="77" t="s">
        <v>155</v>
      </c>
      <c r="CU493" s="77" t="s">
        <v>433</v>
      </c>
      <c r="CV493" s="77" t="s">
        <v>488</v>
      </c>
      <c r="CW493" s="77">
        <v>2023</v>
      </c>
      <c r="CX493" s="77">
        <v>0</v>
      </c>
      <c r="CY493" s="77">
        <v>0</v>
      </c>
      <c r="CZ493" s="77">
        <v>0</v>
      </c>
      <c r="DA493" s="77">
        <v>0</v>
      </c>
      <c r="DB493" s="77">
        <v>21835.978114130408</v>
      </c>
      <c r="DC493" s="77">
        <v>428.60232122029771</v>
      </c>
      <c r="DD493" s="77">
        <v>13939.56097345755</v>
      </c>
      <c r="DE493" s="77">
        <v>7467.8148194525502</v>
      </c>
      <c r="DF493" s="77">
        <v>0</v>
      </c>
      <c r="DG493" s="77">
        <v>1263.5534246225077</v>
      </c>
      <c r="DH493" s="77">
        <v>1263.5534246225077</v>
      </c>
      <c r="DI493" s="77">
        <v>1263.5534246225077</v>
      </c>
      <c r="DJ493" s="77">
        <v>9.6884046439505151E-9</v>
      </c>
      <c r="DL493" s="77">
        <v>0</v>
      </c>
      <c r="DM493" s="77">
        <v>0</v>
      </c>
      <c r="DN493" s="77">
        <v>0</v>
      </c>
      <c r="DO493" s="77">
        <v>0</v>
      </c>
      <c r="DP493" s="77">
        <v>1.224181686699228E-5</v>
      </c>
      <c r="DQ493" s="77">
        <v>1.224181686699228E-5</v>
      </c>
      <c r="DR493" s="77">
        <v>0</v>
      </c>
      <c r="DS493" s="77">
        <v>1.224181686699228E-5</v>
      </c>
      <c r="DT493" s="77">
        <v>1.224181686699228E-5</v>
      </c>
      <c r="DU493" s="77">
        <v>0</v>
      </c>
      <c r="DV493" s="77">
        <v>1.224181686699228E-5</v>
      </c>
      <c r="DW493" s="77">
        <v>1.224181686699228E-5</v>
      </c>
      <c r="GE493" s="77" t="s">
        <v>427</v>
      </c>
      <c r="GF493" s="77" t="s">
        <v>155</v>
      </c>
      <c r="GG493" s="77" t="s">
        <v>428</v>
      </c>
      <c r="GH493" s="77" t="s">
        <v>453</v>
      </c>
      <c r="GI493" s="77">
        <v>2021</v>
      </c>
      <c r="GJ493" s="77" t="s">
        <v>303</v>
      </c>
      <c r="GK493" s="77">
        <v>5338.1784104567469</v>
      </c>
      <c r="GL493" s="77">
        <v>1434.2133550000001</v>
      </c>
      <c r="GM493" s="77">
        <v>2021</v>
      </c>
      <c r="GN493" s="77" t="s">
        <v>175</v>
      </c>
      <c r="GO493" s="77">
        <v>5.3000000000000005E-2</v>
      </c>
      <c r="GP493" s="77">
        <v>3</v>
      </c>
      <c r="GQ493" s="77">
        <v>0</v>
      </c>
      <c r="GR493" s="77" t="s">
        <v>423</v>
      </c>
      <c r="GS493" s="77">
        <v>5.5966209081309413E-2</v>
      </c>
      <c r="GT493" s="77">
        <v>298.75760903295424</v>
      </c>
      <c r="GU493" s="77">
        <v>5.5966209081309413E-2</v>
      </c>
      <c r="GV493" s="248">
        <v>298.75760903295424</v>
      </c>
      <c r="GW493" s="248">
        <v>0</v>
      </c>
      <c r="GX493" s="77">
        <v>0</v>
      </c>
      <c r="GY493" s="77">
        <v>0</v>
      </c>
      <c r="GZ493" s="77">
        <v>0</v>
      </c>
    </row>
    <row r="494" spans="98:208" x14ac:dyDescent="0.25">
      <c r="CT494" s="77" t="s">
        <v>155</v>
      </c>
      <c r="CU494" s="77" t="s">
        <v>433</v>
      </c>
      <c r="CV494" s="77" t="s">
        <v>488</v>
      </c>
      <c r="CW494" s="77">
        <v>2024</v>
      </c>
      <c r="CX494" s="77">
        <v>0</v>
      </c>
      <c r="CY494" s="77">
        <v>0</v>
      </c>
      <c r="CZ494" s="77">
        <v>0</v>
      </c>
      <c r="DA494" s="77">
        <v>0</v>
      </c>
      <c r="DB494" s="77">
        <v>21835.978114130408</v>
      </c>
      <c r="DC494" s="77">
        <v>428.60232122029771</v>
      </c>
      <c r="DD494" s="77">
        <v>13939.56097345755</v>
      </c>
      <c r="DE494" s="77">
        <v>7467.8148194525502</v>
      </c>
      <c r="DF494" s="77">
        <v>0</v>
      </c>
      <c r="DG494" s="77">
        <v>0</v>
      </c>
      <c r="DH494" s="77">
        <v>1263.5534246225077</v>
      </c>
      <c r="DI494" s="77">
        <v>1263.5534246225077</v>
      </c>
      <c r="DJ494" s="77">
        <v>9.6884046439505151E-9</v>
      </c>
      <c r="DL494" s="77">
        <v>0</v>
      </c>
      <c r="DM494" s="77">
        <v>0</v>
      </c>
      <c r="DN494" s="77">
        <v>0</v>
      </c>
      <c r="DO494" s="77">
        <v>0</v>
      </c>
      <c r="DP494" s="77">
        <v>0</v>
      </c>
      <c r="DQ494" s="77">
        <v>0</v>
      </c>
      <c r="DR494" s="77">
        <v>0</v>
      </c>
      <c r="DS494" s="77">
        <v>1.224181686699228E-5</v>
      </c>
      <c r="DT494" s="77">
        <v>1.224181686699228E-5</v>
      </c>
      <c r="DU494" s="77">
        <v>0</v>
      </c>
      <c r="DV494" s="77">
        <v>1.224181686699228E-5</v>
      </c>
      <c r="DW494" s="77">
        <v>1.224181686699228E-5</v>
      </c>
      <c r="GE494" s="77" t="s">
        <v>422</v>
      </c>
      <c r="GF494" s="77" t="s">
        <v>155</v>
      </c>
      <c r="GG494" s="77" t="s">
        <v>428</v>
      </c>
      <c r="GH494" s="77" t="s">
        <v>453</v>
      </c>
      <c r="GI494" s="77">
        <v>2022</v>
      </c>
      <c r="GJ494" s="77" t="s">
        <v>305</v>
      </c>
      <c r="GK494" s="77">
        <v>222.22942162783059</v>
      </c>
      <c r="GL494" s="77">
        <v>1434.2133550000001</v>
      </c>
      <c r="GM494" s="77">
        <v>2022</v>
      </c>
      <c r="GN494" s="77" t="s">
        <v>175</v>
      </c>
      <c r="GO494" s="77">
        <v>0.13250000000000001</v>
      </c>
      <c r="GP494" s="77">
        <v>3</v>
      </c>
      <c r="GQ494" s="77">
        <v>0</v>
      </c>
      <c r="GR494" s="77" t="s">
        <v>423</v>
      </c>
      <c r="GS494" s="77">
        <v>0.1527377521613833</v>
      </c>
      <c r="GT494" s="77">
        <v>33.942822323559142</v>
      </c>
      <c r="GU494" s="77">
        <v>0.1527377521613833</v>
      </c>
      <c r="GV494" s="248">
        <v>33.942822323559142</v>
      </c>
      <c r="GW494" s="248">
        <v>0.1527377521613833</v>
      </c>
      <c r="GX494" s="77">
        <v>33.942822323559142</v>
      </c>
      <c r="GY494" s="77">
        <v>0</v>
      </c>
      <c r="GZ494" s="77">
        <v>0</v>
      </c>
    </row>
    <row r="495" spans="98:208" x14ac:dyDescent="0.25">
      <c r="CT495" s="77" t="s">
        <v>155</v>
      </c>
      <c r="CU495" s="77" t="s">
        <v>433</v>
      </c>
      <c r="CV495" s="77" t="s">
        <v>488</v>
      </c>
      <c r="CW495" s="77">
        <v>2025</v>
      </c>
      <c r="CX495" s="77">
        <v>0</v>
      </c>
      <c r="CY495" s="77">
        <v>0</v>
      </c>
      <c r="CZ495" s="77">
        <v>0</v>
      </c>
      <c r="DA495" s="77">
        <v>0</v>
      </c>
      <c r="DB495" s="77">
        <v>21835.978114130408</v>
      </c>
      <c r="DC495" s="77">
        <v>428.60232122029771</v>
      </c>
      <c r="DD495" s="77">
        <v>13939.56097345755</v>
      </c>
      <c r="DE495" s="77">
        <v>7467.8148194525502</v>
      </c>
      <c r="DF495" s="77">
        <v>0</v>
      </c>
      <c r="DG495" s="77">
        <v>0</v>
      </c>
      <c r="DH495" s="77">
        <v>0</v>
      </c>
      <c r="DI495" s="77">
        <v>1263.5534246225077</v>
      </c>
      <c r="DJ495" s="77">
        <v>9.6884046439505151E-9</v>
      </c>
      <c r="DL495" s="77">
        <v>0</v>
      </c>
      <c r="DM495" s="77">
        <v>0</v>
      </c>
      <c r="DN495" s="77">
        <v>0</v>
      </c>
      <c r="DO495" s="77">
        <v>0</v>
      </c>
      <c r="DP495" s="77">
        <v>0</v>
      </c>
      <c r="DQ495" s="77">
        <v>0</v>
      </c>
      <c r="DR495" s="77">
        <v>0</v>
      </c>
      <c r="DS495" s="77">
        <v>0</v>
      </c>
      <c r="DT495" s="77">
        <v>0</v>
      </c>
      <c r="DU495" s="77">
        <v>0</v>
      </c>
      <c r="DV495" s="77">
        <v>1.224181686699228E-5</v>
      </c>
      <c r="DW495" s="77">
        <v>1.224181686699228E-5</v>
      </c>
      <c r="GE495" s="77" t="s">
        <v>425</v>
      </c>
      <c r="GF495" s="77" t="s">
        <v>155</v>
      </c>
      <c r="GG495" s="77" t="s">
        <v>428</v>
      </c>
      <c r="GH495" s="77" t="s">
        <v>453</v>
      </c>
      <c r="GI495" s="77">
        <v>2022</v>
      </c>
      <c r="GJ495" s="77" t="s">
        <v>301</v>
      </c>
      <c r="GK495" s="77">
        <v>8585.7228092479472</v>
      </c>
      <c r="GL495" s="77">
        <v>1434.2133550000001</v>
      </c>
      <c r="GM495" s="77">
        <v>2022</v>
      </c>
      <c r="GN495" s="77" t="s">
        <v>175</v>
      </c>
      <c r="GO495" s="77">
        <v>5.3000000000000005E-2</v>
      </c>
      <c r="GP495" s="77">
        <v>3</v>
      </c>
      <c r="GQ495" s="77">
        <v>0</v>
      </c>
      <c r="GR495" s="77" t="s">
        <v>423</v>
      </c>
      <c r="GS495" s="77">
        <v>5.5966209081309413E-2</v>
      </c>
      <c r="GT495" s="77">
        <v>480.51035785653784</v>
      </c>
      <c r="GU495" s="77">
        <v>5.5966209081309413E-2</v>
      </c>
      <c r="GV495" s="248">
        <v>480.51035785653784</v>
      </c>
      <c r="GW495" s="248">
        <v>5.5966209081309413E-2</v>
      </c>
      <c r="GX495" s="77">
        <v>480.51035785653784</v>
      </c>
      <c r="GY495" s="77">
        <v>0</v>
      </c>
      <c r="GZ495" s="77">
        <v>0</v>
      </c>
    </row>
    <row r="496" spans="98:208" x14ac:dyDescent="0.25">
      <c r="CT496" s="77" t="s">
        <v>155</v>
      </c>
      <c r="CU496" s="77" t="s">
        <v>434</v>
      </c>
      <c r="CV496" s="77" t="s">
        <v>300</v>
      </c>
      <c r="CW496" s="77">
        <v>2020</v>
      </c>
      <c r="CX496" s="77">
        <v>0</v>
      </c>
      <c r="CY496" s="77">
        <v>0</v>
      </c>
      <c r="CZ496" s="77">
        <v>0</v>
      </c>
      <c r="DA496" s="77">
        <v>0</v>
      </c>
      <c r="DB496" s="77">
        <v>14146.1306413326</v>
      </c>
      <c r="DC496" s="77">
        <v>222.22942162783181</v>
      </c>
      <c r="DD496" s="77">
        <v>8585.7228092479927</v>
      </c>
      <c r="DE496" s="77">
        <v>5338.1784104567741</v>
      </c>
      <c r="DF496" s="77">
        <v>813.21078921305548</v>
      </c>
      <c r="DG496" s="77">
        <v>0</v>
      </c>
      <c r="DH496" s="77">
        <v>0</v>
      </c>
      <c r="DI496" s="77">
        <v>0</v>
      </c>
      <c r="DJ496" s="77">
        <v>3.252189220155557E-6</v>
      </c>
      <c r="DL496" s="77">
        <v>0</v>
      </c>
      <c r="DM496" s="77">
        <v>2.6447153623928919E-3</v>
      </c>
      <c r="DN496" s="77">
        <v>2.6447153623928919E-3</v>
      </c>
      <c r="DO496" s="77">
        <v>0</v>
      </c>
      <c r="DP496" s="77">
        <v>0</v>
      </c>
      <c r="DQ496" s="77">
        <v>0</v>
      </c>
      <c r="DR496" s="77">
        <v>0</v>
      </c>
      <c r="DS496" s="77">
        <v>0</v>
      </c>
      <c r="DT496" s="77">
        <v>0</v>
      </c>
      <c r="DU496" s="77">
        <v>0</v>
      </c>
      <c r="DV496" s="77">
        <v>0</v>
      </c>
      <c r="DW496" s="77">
        <v>0</v>
      </c>
      <c r="GE496" s="77" t="s">
        <v>427</v>
      </c>
      <c r="GF496" s="77" t="s">
        <v>155</v>
      </c>
      <c r="GG496" s="77" t="s">
        <v>428</v>
      </c>
      <c r="GH496" s="77" t="s">
        <v>453</v>
      </c>
      <c r="GI496" s="77">
        <v>2022</v>
      </c>
      <c r="GJ496" s="77" t="s">
        <v>303</v>
      </c>
      <c r="GK496" s="77">
        <v>5338.1784104567469</v>
      </c>
      <c r="GL496" s="77">
        <v>1434.2133550000001</v>
      </c>
      <c r="GM496" s="77">
        <v>2022</v>
      </c>
      <c r="GN496" s="77" t="s">
        <v>175</v>
      </c>
      <c r="GO496" s="77">
        <v>5.3000000000000005E-2</v>
      </c>
      <c r="GP496" s="77">
        <v>3</v>
      </c>
      <c r="GQ496" s="77">
        <v>0</v>
      </c>
      <c r="GR496" s="77" t="s">
        <v>423</v>
      </c>
      <c r="GS496" s="77">
        <v>5.5966209081309413E-2</v>
      </c>
      <c r="GT496" s="77">
        <v>298.75760903295424</v>
      </c>
      <c r="GU496" s="77">
        <v>5.5966209081309413E-2</v>
      </c>
      <c r="GV496" s="248">
        <v>298.75760903295424</v>
      </c>
      <c r="GW496" s="248">
        <v>5.5966209081309413E-2</v>
      </c>
      <c r="GX496" s="77">
        <v>298.75760903295424</v>
      </c>
      <c r="GY496" s="77">
        <v>0</v>
      </c>
      <c r="GZ496" s="77">
        <v>0</v>
      </c>
    </row>
    <row r="497" spans="98:208" x14ac:dyDescent="0.25">
      <c r="CT497" s="77" t="s">
        <v>155</v>
      </c>
      <c r="CU497" s="77" t="s">
        <v>434</v>
      </c>
      <c r="CV497" s="77" t="s">
        <v>300</v>
      </c>
      <c r="CW497" s="77">
        <v>2021</v>
      </c>
      <c r="CX497" s="77">
        <v>0</v>
      </c>
      <c r="CY497" s="77">
        <v>0</v>
      </c>
      <c r="CZ497" s="77">
        <v>0</v>
      </c>
      <c r="DA497" s="77">
        <v>0</v>
      </c>
      <c r="DB497" s="77">
        <v>14146.1306413326</v>
      </c>
      <c r="DC497" s="77">
        <v>222.22942162783181</v>
      </c>
      <c r="DD497" s="77">
        <v>8585.7228092479927</v>
      </c>
      <c r="DE497" s="77">
        <v>5338.1784104567741</v>
      </c>
      <c r="DF497" s="77">
        <v>813.21078921305548</v>
      </c>
      <c r="DG497" s="77">
        <v>813.21078921305548</v>
      </c>
      <c r="DH497" s="77">
        <v>0</v>
      </c>
      <c r="DI497" s="77">
        <v>0</v>
      </c>
      <c r="DJ497" s="77">
        <v>3.252189220155557E-6</v>
      </c>
      <c r="DL497" s="77">
        <v>0</v>
      </c>
      <c r="DM497" s="77">
        <v>2.6447153623928919E-3</v>
      </c>
      <c r="DN497" s="77">
        <v>2.6447153623928919E-3</v>
      </c>
      <c r="DO497" s="77">
        <v>0</v>
      </c>
      <c r="DP497" s="77">
        <v>2.6447153623928919E-3</v>
      </c>
      <c r="DQ497" s="77">
        <v>2.6447153623928919E-3</v>
      </c>
      <c r="DR497" s="77">
        <v>0</v>
      </c>
      <c r="DS497" s="77">
        <v>0</v>
      </c>
      <c r="DT497" s="77">
        <v>0</v>
      </c>
      <c r="DU497" s="77">
        <v>0</v>
      </c>
      <c r="DV497" s="77">
        <v>0</v>
      </c>
      <c r="DW497" s="77">
        <v>0</v>
      </c>
      <c r="GE497" s="77" t="s">
        <v>422</v>
      </c>
      <c r="GF497" s="77" t="s">
        <v>155</v>
      </c>
      <c r="GG497" s="77" t="s">
        <v>428</v>
      </c>
      <c r="GH497" s="77" t="s">
        <v>453</v>
      </c>
      <c r="GI497" s="77">
        <v>2023</v>
      </c>
      <c r="GJ497" s="77" t="s">
        <v>305</v>
      </c>
      <c r="GK497" s="77">
        <v>233.2300768079393</v>
      </c>
      <c r="GL497" s="77">
        <v>1434.2133550000001</v>
      </c>
      <c r="GM497" s="77">
        <v>2023</v>
      </c>
      <c r="GN497" s="77" t="s">
        <v>175</v>
      </c>
      <c r="GO497" s="77">
        <v>0.13250000000000001</v>
      </c>
      <c r="GP497" s="77">
        <v>3</v>
      </c>
      <c r="GQ497" s="77">
        <v>0</v>
      </c>
      <c r="GR497" s="77" t="s">
        <v>423</v>
      </c>
      <c r="GS497" s="77">
        <v>0</v>
      </c>
      <c r="GT497" s="77">
        <v>0</v>
      </c>
      <c r="GU497" s="77">
        <v>0.1527377521613833</v>
      </c>
      <c r="GV497" s="248">
        <v>35.623037668071426</v>
      </c>
      <c r="GW497" s="248">
        <v>0.1527377521613833</v>
      </c>
      <c r="GX497" s="77">
        <v>35.623037668071426</v>
      </c>
      <c r="GY497" s="77">
        <v>0.1527377521613833</v>
      </c>
      <c r="GZ497" s="77">
        <v>35.623037668071426</v>
      </c>
    </row>
    <row r="498" spans="98:208" x14ac:dyDescent="0.25">
      <c r="CT498" s="77" t="s">
        <v>155</v>
      </c>
      <c r="CU498" s="77" t="s">
        <v>434</v>
      </c>
      <c r="CV498" s="77" t="s">
        <v>300</v>
      </c>
      <c r="CW498" s="77">
        <v>2022</v>
      </c>
      <c r="CX498" s="77">
        <v>0</v>
      </c>
      <c r="CY498" s="77">
        <v>0</v>
      </c>
      <c r="CZ498" s="77">
        <v>0</v>
      </c>
      <c r="DA498" s="77">
        <v>0</v>
      </c>
      <c r="DB498" s="77">
        <v>14146.1306413326</v>
      </c>
      <c r="DC498" s="77">
        <v>222.22942162783181</v>
      </c>
      <c r="DD498" s="77">
        <v>8585.7228092479927</v>
      </c>
      <c r="DE498" s="77">
        <v>5338.1784104567741</v>
      </c>
      <c r="DF498" s="77">
        <v>813.21078921305548</v>
      </c>
      <c r="DG498" s="77">
        <v>813.21078921305548</v>
      </c>
      <c r="DH498" s="77">
        <v>813.21078921305548</v>
      </c>
      <c r="DI498" s="77">
        <v>0</v>
      </c>
      <c r="DJ498" s="77">
        <v>3.252189220155557E-6</v>
      </c>
      <c r="DL498" s="77">
        <v>0</v>
      </c>
      <c r="DM498" s="77">
        <v>2.6447153623928919E-3</v>
      </c>
      <c r="DN498" s="77">
        <v>2.6447153623928919E-3</v>
      </c>
      <c r="DO498" s="77">
        <v>0</v>
      </c>
      <c r="DP498" s="77">
        <v>2.6447153623928919E-3</v>
      </c>
      <c r="DQ498" s="77">
        <v>2.6447153623928919E-3</v>
      </c>
      <c r="DR498" s="77">
        <v>0</v>
      </c>
      <c r="DS498" s="77">
        <v>2.6447153623928919E-3</v>
      </c>
      <c r="DT498" s="77">
        <v>2.6447153623928919E-3</v>
      </c>
      <c r="DU498" s="77">
        <v>0</v>
      </c>
      <c r="DV498" s="77">
        <v>0</v>
      </c>
      <c r="DW498" s="77">
        <v>0</v>
      </c>
      <c r="GE498" s="77" t="s">
        <v>425</v>
      </c>
      <c r="GF498" s="77" t="s">
        <v>155</v>
      </c>
      <c r="GG498" s="77" t="s">
        <v>428</v>
      </c>
      <c r="GH498" s="77" t="s">
        <v>453</v>
      </c>
      <c r="GI498" s="77">
        <v>2023</v>
      </c>
      <c r="GJ498" s="77" t="s">
        <v>301</v>
      </c>
      <c r="GK498" s="77">
        <v>8896.5159934285966</v>
      </c>
      <c r="GL498" s="77">
        <v>1434.2133550000001</v>
      </c>
      <c r="GM498" s="77">
        <v>2023</v>
      </c>
      <c r="GN498" s="77" t="s">
        <v>175</v>
      </c>
      <c r="GO498" s="77">
        <v>5.3000000000000005E-2</v>
      </c>
      <c r="GP498" s="77">
        <v>3</v>
      </c>
      <c r="GQ498" s="77">
        <v>0</v>
      </c>
      <c r="GR498" s="77" t="s">
        <v>423</v>
      </c>
      <c r="GS498" s="77">
        <v>0</v>
      </c>
      <c r="GT498" s="77">
        <v>0</v>
      </c>
      <c r="GU498" s="77">
        <v>5.5966209081309413E-2</v>
      </c>
      <c r="GV498" s="248">
        <v>497.90427418343796</v>
      </c>
      <c r="GW498" s="248">
        <v>5.5966209081309413E-2</v>
      </c>
      <c r="GX498" s="77">
        <v>497.90427418343796</v>
      </c>
      <c r="GY498" s="77">
        <v>5.5966209081309413E-2</v>
      </c>
      <c r="GZ498" s="77">
        <v>497.90427418343796</v>
      </c>
    </row>
    <row r="499" spans="98:208" x14ac:dyDescent="0.25">
      <c r="CT499" s="77" t="s">
        <v>155</v>
      </c>
      <c r="CU499" s="77" t="s">
        <v>434</v>
      </c>
      <c r="CV499" s="77" t="s">
        <v>300</v>
      </c>
      <c r="CW499" s="77">
        <v>2023</v>
      </c>
      <c r="CX499" s="77">
        <v>0</v>
      </c>
      <c r="CY499" s="77">
        <v>0</v>
      </c>
      <c r="CZ499" s="77">
        <v>0</v>
      </c>
      <c r="DA499" s="77">
        <v>0</v>
      </c>
      <c r="DB499" s="77">
        <v>14664.63755643671</v>
      </c>
      <c r="DC499" s="77">
        <v>233.23007680794049</v>
      </c>
      <c r="DD499" s="77">
        <v>8896.5159934286421</v>
      </c>
      <c r="DE499" s="77">
        <v>5534.8914862001229</v>
      </c>
      <c r="DF499" s="77">
        <v>0</v>
      </c>
      <c r="DG499" s="77">
        <v>843.29420601054744</v>
      </c>
      <c r="DH499" s="77">
        <v>843.29420601054744</v>
      </c>
      <c r="DI499" s="77">
        <v>843.29420601054744</v>
      </c>
      <c r="DJ499" s="77">
        <v>3.252189220155557E-6</v>
      </c>
      <c r="DL499" s="77">
        <v>0</v>
      </c>
      <c r="DM499" s="77">
        <v>0</v>
      </c>
      <c r="DN499" s="77">
        <v>0</v>
      </c>
      <c r="DO499" s="77">
        <v>0</v>
      </c>
      <c r="DP499" s="77">
        <v>2.7425523262071421E-3</v>
      </c>
      <c r="DQ499" s="77">
        <v>2.7425523262071421E-3</v>
      </c>
      <c r="DR499" s="77">
        <v>0</v>
      </c>
      <c r="DS499" s="77">
        <v>2.7425523262071421E-3</v>
      </c>
      <c r="DT499" s="77">
        <v>2.7425523262071421E-3</v>
      </c>
      <c r="DU499" s="77">
        <v>0</v>
      </c>
      <c r="DV499" s="77">
        <v>2.7425523262071421E-3</v>
      </c>
      <c r="DW499" s="77">
        <v>2.7425523262071421E-3</v>
      </c>
      <c r="GE499" s="77" t="s">
        <v>427</v>
      </c>
      <c r="GF499" s="77" t="s">
        <v>155</v>
      </c>
      <c r="GG499" s="77" t="s">
        <v>428</v>
      </c>
      <c r="GH499" s="77" t="s">
        <v>453</v>
      </c>
      <c r="GI499" s="77">
        <v>2023</v>
      </c>
      <c r="GJ499" s="77" t="s">
        <v>303</v>
      </c>
      <c r="GK499" s="77">
        <v>5534.8914862000947</v>
      </c>
      <c r="GL499" s="77">
        <v>1434.2133550000001</v>
      </c>
      <c r="GM499" s="77">
        <v>2023</v>
      </c>
      <c r="GN499" s="77" t="s">
        <v>175</v>
      </c>
      <c r="GO499" s="77">
        <v>5.3000000000000005E-2</v>
      </c>
      <c r="GP499" s="77">
        <v>3</v>
      </c>
      <c r="GQ499" s="77">
        <v>0</v>
      </c>
      <c r="GR499" s="77" t="s">
        <v>423</v>
      </c>
      <c r="GS499" s="77">
        <v>0</v>
      </c>
      <c r="GT499" s="77">
        <v>0</v>
      </c>
      <c r="GU499" s="77">
        <v>5.5966209081309413E-2</v>
      </c>
      <c r="GV499" s="248">
        <v>309.76689415903388</v>
      </c>
      <c r="GW499" s="248">
        <v>5.5966209081309413E-2</v>
      </c>
      <c r="GX499" s="77">
        <v>309.76689415903388</v>
      </c>
      <c r="GY499" s="77">
        <v>5.5966209081309413E-2</v>
      </c>
      <c r="GZ499" s="77">
        <v>309.76689415903388</v>
      </c>
    </row>
    <row r="500" spans="98:208" x14ac:dyDescent="0.25">
      <c r="CT500" s="77" t="s">
        <v>155</v>
      </c>
      <c r="CU500" s="77" t="s">
        <v>434</v>
      </c>
      <c r="CV500" s="77" t="s">
        <v>300</v>
      </c>
      <c r="CW500" s="77">
        <v>2024</v>
      </c>
      <c r="CX500" s="77">
        <v>0</v>
      </c>
      <c r="CY500" s="77">
        <v>0</v>
      </c>
      <c r="CZ500" s="77">
        <v>0</v>
      </c>
      <c r="DA500" s="77">
        <v>0</v>
      </c>
      <c r="DB500" s="77">
        <v>14664.63755643671</v>
      </c>
      <c r="DC500" s="77">
        <v>233.23007680794049</v>
      </c>
      <c r="DD500" s="77">
        <v>8896.5159934286421</v>
      </c>
      <c r="DE500" s="77">
        <v>5534.8914862001229</v>
      </c>
      <c r="DF500" s="77">
        <v>0</v>
      </c>
      <c r="DG500" s="77">
        <v>0</v>
      </c>
      <c r="DH500" s="77">
        <v>843.29420601054744</v>
      </c>
      <c r="DI500" s="77">
        <v>843.29420601054744</v>
      </c>
      <c r="DJ500" s="77">
        <v>3.252189220155557E-6</v>
      </c>
      <c r="DL500" s="77">
        <v>0</v>
      </c>
      <c r="DM500" s="77">
        <v>0</v>
      </c>
      <c r="DN500" s="77">
        <v>0</v>
      </c>
      <c r="DO500" s="77">
        <v>0</v>
      </c>
      <c r="DP500" s="77">
        <v>0</v>
      </c>
      <c r="DQ500" s="77">
        <v>0</v>
      </c>
      <c r="DR500" s="77">
        <v>0</v>
      </c>
      <c r="DS500" s="77">
        <v>2.7425523262071421E-3</v>
      </c>
      <c r="DT500" s="77">
        <v>2.7425523262071421E-3</v>
      </c>
      <c r="DU500" s="77">
        <v>0</v>
      </c>
      <c r="DV500" s="77">
        <v>2.7425523262071421E-3</v>
      </c>
      <c r="DW500" s="77">
        <v>2.7425523262071421E-3</v>
      </c>
      <c r="GE500" s="77" t="s">
        <v>422</v>
      </c>
      <c r="GF500" s="77" t="s">
        <v>155</v>
      </c>
      <c r="GG500" s="77" t="s">
        <v>428</v>
      </c>
      <c r="GH500" s="77" t="s">
        <v>453</v>
      </c>
      <c r="GI500" s="77">
        <v>2024</v>
      </c>
      <c r="GJ500" s="77" t="s">
        <v>305</v>
      </c>
      <c r="GK500" s="77">
        <v>233.2300768079393</v>
      </c>
      <c r="GL500" s="77">
        <v>1434.2133550000001</v>
      </c>
      <c r="GM500" s="77">
        <v>2024</v>
      </c>
      <c r="GN500" s="77" t="s">
        <v>175</v>
      </c>
      <c r="GO500" s="77">
        <v>0.13250000000000001</v>
      </c>
      <c r="GP500" s="77">
        <v>3</v>
      </c>
      <c r="GQ500" s="77">
        <v>0</v>
      </c>
      <c r="GR500" s="77" t="s">
        <v>423</v>
      </c>
      <c r="GS500" s="77">
        <v>0</v>
      </c>
      <c r="GT500" s="77">
        <v>0</v>
      </c>
      <c r="GU500" s="77">
        <v>0</v>
      </c>
      <c r="GV500" s="248">
        <v>0</v>
      </c>
      <c r="GW500" s="248">
        <v>0.1527377521613833</v>
      </c>
      <c r="GX500" s="77">
        <v>35.623037668071426</v>
      </c>
      <c r="GY500" s="77">
        <v>0.1527377521613833</v>
      </c>
      <c r="GZ500" s="77">
        <v>35.623037668071426</v>
      </c>
    </row>
    <row r="501" spans="98:208" x14ac:dyDescent="0.25">
      <c r="CT501" s="77" t="s">
        <v>155</v>
      </c>
      <c r="CU501" s="77" t="s">
        <v>434</v>
      </c>
      <c r="CV501" s="77" t="s">
        <v>300</v>
      </c>
      <c r="CW501" s="77">
        <v>2025</v>
      </c>
      <c r="CX501" s="77">
        <v>0</v>
      </c>
      <c r="CY501" s="77">
        <v>0</v>
      </c>
      <c r="CZ501" s="77">
        <v>0</v>
      </c>
      <c r="DA501" s="77">
        <v>0</v>
      </c>
      <c r="DB501" s="77">
        <v>14664.63755643671</v>
      </c>
      <c r="DC501" s="77">
        <v>233.23007680794049</v>
      </c>
      <c r="DD501" s="77">
        <v>8896.5159934286421</v>
      </c>
      <c r="DE501" s="77">
        <v>5534.8914862001229</v>
      </c>
      <c r="DF501" s="77">
        <v>0</v>
      </c>
      <c r="DG501" s="77">
        <v>0</v>
      </c>
      <c r="DH501" s="77">
        <v>0</v>
      </c>
      <c r="DI501" s="77">
        <v>843.29420601054744</v>
      </c>
      <c r="DJ501" s="77">
        <v>3.252189220155557E-6</v>
      </c>
      <c r="DL501" s="77">
        <v>0</v>
      </c>
      <c r="DM501" s="77">
        <v>0</v>
      </c>
      <c r="DN501" s="77">
        <v>0</v>
      </c>
      <c r="DO501" s="77">
        <v>0</v>
      </c>
      <c r="DP501" s="77">
        <v>0</v>
      </c>
      <c r="DQ501" s="77">
        <v>0</v>
      </c>
      <c r="DR501" s="77">
        <v>0</v>
      </c>
      <c r="DS501" s="77">
        <v>0</v>
      </c>
      <c r="DT501" s="77">
        <v>0</v>
      </c>
      <c r="DU501" s="77">
        <v>0</v>
      </c>
      <c r="DV501" s="77">
        <v>2.7425523262071421E-3</v>
      </c>
      <c r="DW501" s="77">
        <v>2.7425523262071421E-3</v>
      </c>
      <c r="GE501" s="77" t="s">
        <v>425</v>
      </c>
      <c r="GF501" s="77" t="s">
        <v>155</v>
      </c>
      <c r="GG501" s="77" t="s">
        <v>428</v>
      </c>
      <c r="GH501" s="77" t="s">
        <v>453</v>
      </c>
      <c r="GI501" s="77">
        <v>2024</v>
      </c>
      <c r="GJ501" s="77" t="s">
        <v>301</v>
      </c>
      <c r="GK501" s="77">
        <v>8896.5159934285966</v>
      </c>
      <c r="GL501" s="77">
        <v>1434.2133550000001</v>
      </c>
      <c r="GM501" s="77">
        <v>2024</v>
      </c>
      <c r="GN501" s="77" t="s">
        <v>175</v>
      </c>
      <c r="GO501" s="77">
        <v>5.3000000000000005E-2</v>
      </c>
      <c r="GP501" s="77">
        <v>3</v>
      </c>
      <c r="GQ501" s="77">
        <v>0</v>
      </c>
      <c r="GR501" s="77" t="s">
        <v>423</v>
      </c>
      <c r="GS501" s="77">
        <v>0</v>
      </c>
      <c r="GT501" s="77">
        <v>0</v>
      </c>
      <c r="GU501" s="77">
        <v>0</v>
      </c>
      <c r="GV501" s="248">
        <v>0</v>
      </c>
      <c r="GW501" s="248">
        <v>5.5966209081309413E-2</v>
      </c>
      <c r="GX501" s="77">
        <v>497.90427418343796</v>
      </c>
      <c r="GY501" s="77">
        <v>5.5966209081309413E-2</v>
      </c>
      <c r="GZ501" s="77">
        <v>497.90427418343796</v>
      </c>
    </row>
    <row r="502" spans="98:208" x14ac:dyDescent="0.25">
      <c r="CT502" s="77" t="s">
        <v>155</v>
      </c>
      <c r="CU502" s="77" t="s">
        <v>434</v>
      </c>
      <c r="CV502" s="77" t="s">
        <v>432</v>
      </c>
      <c r="CW502" s="77">
        <v>2020</v>
      </c>
      <c r="CX502" s="77">
        <v>0</v>
      </c>
      <c r="CY502" s="77">
        <v>0</v>
      </c>
      <c r="CZ502" s="77">
        <v>0</v>
      </c>
      <c r="DA502" s="77">
        <v>0</v>
      </c>
      <c r="DB502" s="77">
        <v>8807.9522308759442</v>
      </c>
      <c r="DC502" s="77">
        <v>222.2294216278348</v>
      </c>
      <c r="DD502" s="77">
        <v>8585.7228092481091</v>
      </c>
      <c r="DE502" s="77">
        <v>0</v>
      </c>
      <c r="DF502" s="77">
        <v>514.45318018010664</v>
      </c>
      <c r="DG502" s="77">
        <v>0</v>
      </c>
      <c r="DH502" s="77">
        <v>0</v>
      </c>
      <c r="DI502" s="77">
        <v>0</v>
      </c>
      <c r="DJ502" s="77">
        <v>3.1804935984058992E-6</v>
      </c>
      <c r="DL502" s="77">
        <v>0</v>
      </c>
      <c r="DM502" s="77">
        <v>1.6362150462423859E-3</v>
      </c>
      <c r="DN502" s="77">
        <v>1.6362150462423859E-3</v>
      </c>
      <c r="DO502" s="77">
        <v>0</v>
      </c>
      <c r="DP502" s="77">
        <v>0</v>
      </c>
      <c r="DQ502" s="77">
        <v>0</v>
      </c>
      <c r="DR502" s="77">
        <v>0</v>
      </c>
      <c r="DS502" s="77">
        <v>0</v>
      </c>
      <c r="DT502" s="77">
        <v>0</v>
      </c>
      <c r="DU502" s="77">
        <v>0</v>
      </c>
      <c r="DV502" s="77">
        <v>0</v>
      </c>
      <c r="DW502" s="77">
        <v>0</v>
      </c>
      <c r="GE502" s="77" t="s">
        <v>427</v>
      </c>
      <c r="GF502" s="77" t="s">
        <v>155</v>
      </c>
      <c r="GG502" s="77" t="s">
        <v>428</v>
      </c>
      <c r="GH502" s="77" t="s">
        <v>453</v>
      </c>
      <c r="GI502" s="77">
        <v>2024</v>
      </c>
      <c r="GJ502" s="77" t="s">
        <v>303</v>
      </c>
      <c r="GK502" s="77">
        <v>5534.8914862000947</v>
      </c>
      <c r="GL502" s="77">
        <v>1434.2133550000001</v>
      </c>
      <c r="GM502" s="77">
        <v>2024</v>
      </c>
      <c r="GN502" s="77" t="s">
        <v>175</v>
      </c>
      <c r="GO502" s="77">
        <v>5.3000000000000005E-2</v>
      </c>
      <c r="GP502" s="77">
        <v>3</v>
      </c>
      <c r="GQ502" s="77">
        <v>0</v>
      </c>
      <c r="GR502" s="77" t="s">
        <v>423</v>
      </c>
      <c r="GS502" s="77">
        <v>0</v>
      </c>
      <c r="GT502" s="77">
        <v>0</v>
      </c>
      <c r="GU502" s="77">
        <v>0</v>
      </c>
      <c r="GV502" s="248">
        <v>0</v>
      </c>
      <c r="GW502" s="248">
        <v>5.5966209081309413E-2</v>
      </c>
      <c r="GX502" s="77">
        <v>309.76689415903388</v>
      </c>
      <c r="GY502" s="77">
        <v>5.5966209081309413E-2</v>
      </c>
      <c r="GZ502" s="77">
        <v>309.76689415903388</v>
      </c>
    </row>
    <row r="503" spans="98:208" x14ac:dyDescent="0.25">
      <c r="CT503" s="77" t="s">
        <v>155</v>
      </c>
      <c r="CU503" s="77" t="s">
        <v>434</v>
      </c>
      <c r="CV503" s="77" t="s">
        <v>432</v>
      </c>
      <c r="CW503" s="77">
        <v>2021</v>
      </c>
      <c r="CX503" s="77">
        <v>0</v>
      </c>
      <c r="CY503" s="77">
        <v>0</v>
      </c>
      <c r="CZ503" s="77">
        <v>0</v>
      </c>
      <c r="DA503" s="77">
        <v>0</v>
      </c>
      <c r="DB503" s="77">
        <v>8807.9522308759442</v>
      </c>
      <c r="DC503" s="77">
        <v>222.2294216278348</v>
      </c>
      <c r="DD503" s="77">
        <v>8585.7228092481091</v>
      </c>
      <c r="DE503" s="77">
        <v>0</v>
      </c>
      <c r="DF503" s="77">
        <v>514.45318018010664</v>
      </c>
      <c r="DG503" s="77">
        <v>514.45318018010664</v>
      </c>
      <c r="DH503" s="77">
        <v>0</v>
      </c>
      <c r="DI503" s="77">
        <v>0</v>
      </c>
      <c r="DJ503" s="77">
        <v>3.1804935984058992E-6</v>
      </c>
      <c r="DL503" s="77">
        <v>0</v>
      </c>
      <c r="DM503" s="77">
        <v>1.6362150462423859E-3</v>
      </c>
      <c r="DN503" s="77">
        <v>1.6362150462423859E-3</v>
      </c>
      <c r="DO503" s="77">
        <v>0</v>
      </c>
      <c r="DP503" s="77">
        <v>1.6362150462423859E-3</v>
      </c>
      <c r="DQ503" s="77">
        <v>1.6362150462423859E-3</v>
      </c>
      <c r="DR503" s="77">
        <v>0</v>
      </c>
      <c r="DS503" s="77">
        <v>0</v>
      </c>
      <c r="DT503" s="77">
        <v>0</v>
      </c>
      <c r="DU503" s="77">
        <v>0</v>
      </c>
      <c r="DV503" s="77">
        <v>0</v>
      </c>
      <c r="DW503" s="77">
        <v>0</v>
      </c>
      <c r="GE503" s="77" t="s">
        <v>422</v>
      </c>
      <c r="GF503" s="77" t="s">
        <v>155</v>
      </c>
      <c r="GG503" s="77" t="s">
        <v>428</v>
      </c>
      <c r="GH503" s="77" t="s">
        <v>453</v>
      </c>
      <c r="GI503" s="77">
        <v>2025</v>
      </c>
      <c r="GJ503" s="77" t="s">
        <v>305</v>
      </c>
      <c r="GK503" s="77">
        <v>233.2300768079393</v>
      </c>
      <c r="GL503" s="77">
        <v>1434.2133550000001</v>
      </c>
      <c r="GM503" s="77">
        <v>2025</v>
      </c>
      <c r="GN503" s="77" t="s">
        <v>175</v>
      </c>
      <c r="GO503" s="77">
        <v>0.13250000000000001</v>
      </c>
      <c r="GP503" s="77">
        <v>3</v>
      </c>
      <c r="GQ503" s="77">
        <v>0</v>
      </c>
      <c r="GR503" s="77" t="s">
        <v>423</v>
      </c>
      <c r="GS503" s="77">
        <v>0</v>
      </c>
      <c r="GT503" s="77">
        <v>0</v>
      </c>
      <c r="GU503" s="77">
        <v>0</v>
      </c>
      <c r="GV503" s="248">
        <v>0</v>
      </c>
      <c r="GW503" s="248">
        <v>0</v>
      </c>
      <c r="GX503" s="77">
        <v>0</v>
      </c>
      <c r="GY503" s="77">
        <v>0.1527377521613833</v>
      </c>
      <c r="GZ503" s="77">
        <v>35.623037668071426</v>
      </c>
    </row>
    <row r="504" spans="98:208" x14ac:dyDescent="0.25">
      <c r="CT504" s="77" t="s">
        <v>155</v>
      </c>
      <c r="CU504" s="77" t="s">
        <v>434</v>
      </c>
      <c r="CV504" s="77" t="s">
        <v>432</v>
      </c>
      <c r="CW504" s="77">
        <v>2022</v>
      </c>
      <c r="CX504" s="77">
        <v>0</v>
      </c>
      <c r="CY504" s="77">
        <v>0</v>
      </c>
      <c r="CZ504" s="77">
        <v>0</v>
      </c>
      <c r="DA504" s="77">
        <v>0</v>
      </c>
      <c r="DB504" s="77">
        <v>8807.9522308759442</v>
      </c>
      <c r="DC504" s="77">
        <v>222.2294216278348</v>
      </c>
      <c r="DD504" s="77">
        <v>8585.7228092481091</v>
      </c>
      <c r="DE504" s="77">
        <v>0</v>
      </c>
      <c r="DF504" s="77">
        <v>514.45318018010664</v>
      </c>
      <c r="DG504" s="77">
        <v>514.45318018010664</v>
      </c>
      <c r="DH504" s="77">
        <v>514.45318018010664</v>
      </c>
      <c r="DI504" s="77">
        <v>0</v>
      </c>
      <c r="DJ504" s="77">
        <v>3.1804935984058992E-6</v>
      </c>
      <c r="DL504" s="77">
        <v>0</v>
      </c>
      <c r="DM504" s="77">
        <v>1.6362150462423859E-3</v>
      </c>
      <c r="DN504" s="77">
        <v>1.6362150462423859E-3</v>
      </c>
      <c r="DO504" s="77">
        <v>0</v>
      </c>
      <c r="DP504" s="77">
        <v>1.6362150462423859E-3</v>
      </c>
      <c r="DQ504" s="77">
        <v>1.6362150462423859E-3</v>
      </c>
      <c r="DR504" s="77">
        <v>0</v>
      </c>
      <c r="DS504" s="77">
        <v>1.6362150462423859E-3</v>
      </c>
      <c r="DT504" s="77">
        <v>1.6362150462423859E-3</v>
      </c>
      <c r="DU504" s="77">
        <v>0</v>
      </c>
      <c r="DV504" s="77">
        <v>0</v>
      </c>
      <c r="DW504" s="77">
        <v>0</v>
      </c>
      <c r="GE504" s="77" t="s">
        <v>425</v>
      </c>
      <c r="GF504" s="77" t="s">
        <v>155</v>
      </c>
      <c r="GG504" s="77" t="s">
        <v>428</v>
      </c>
      <c r="GH504" s="77" t="s">
        <v>453</v>
      </c>
      <c r="GI504" s="77">
        <v>2025</v>
      </c>
      <c r="GJ504" s="77" t="s">
        <v>301</v>
      </c>
      <c r="GK504" s="77">
        <v>8896.5159934285966</v>
      </c>
      <c r="GL504" s="77">
        <v>1434.2133550000001</v>
      </c>
      <c r="GM504" s="77">
        <v>2025</v>
      </c>
      <c r="GN504" s="77" t="s">
        <v>175</v>
      </c>
      <c r="GO504" s="77">
        <v>5.3000000000000005E-2</v>
      </c>
      <c r="GP504" s="77">
        <v>3</v>
      </c>
      <c r="GQ504" s="77">
        <v>0</v>
      </c>
      <c r="GR504" s="77" t="s">
        <v>423</v>
      </c>
      <c r="GS504" s="77">
        <v>0</v>
      </c>
      <c r="GT504" s="77">
        <v>0</v>
      </c>
      <c r="GU504" s="77">
        <v>0</v>
      </c>
      <c r="GV504" s="248">
        <v>0</v>
      </c>
      <c r="GW504" s="248">
        <v>0</v>
      </c>
      <c r="GX504" s="77">
        <v>0</v>
      </c>
      <c r="GY504" s="77">
        <v>5.5966209081309413E-2</v>
      </c>
      <c r="GZ504" s="77">
        <v>497.90427418343796</v>
      </c>
    </row>
    <row r="505" spans="98:208" x14ac:dyDescent="0.25">
      <c r="CT505" s="77" t="s">
        <v>155</v>
      </c>
      <c r="CU505" s="77" t="s">
        <v>434</v>
      </c>
      <c r="CV505" s="77" t="s">
        <v>432</v>
      </c>
      <c r="CW505" s="77">
        <v>2023</v>
      </c>
      <c r="CX505" s="77">
        <v>0</v>
      </c>
      <c r="CY505" s="77">
        <v>0</v>
      </c>
      <c r="CZ505" s="77">
        <v>0</v>
      </c>
      <c r="DA505" s="77">
        <v>0</v>
      </c>
      <c r="DB505" s="77">
        <v>9129.746070236708</v>
      </c>
      <c r="DC505" s="77">
        <v>233.23007680794359</v>
      </c>
      <c r="DD505" s="77">
        <v>8896.515993428764</v>
      </c>
      <c r="DE505" s="77">
        <v>0</v>
      </c>
      <c r="DF505" s="77">
        <v>0</v>
      </c>
      <c r="DG505" s="77">
        <v>533.52731185151936</v>
      </c>
      <c r="DH505" s="77">
        <v>533.52731185151936</v>
      </c>
      <c r="DI505" s="77">
        <v>533.52731185151936</v>
      </c>
      <c r="DJ505" s="77">
        <v>3.1804935984058992E-6</v>
      </c>
      <c r="DL505" s="77">
        <v>0</v>
      </c>
      <c r="DM505" s="77">
        <v>0</v>
      </c>
      <c r="DN505" s="77">
        <v>0</v>
      </c>
      <c r="DO505" s="77">
        <v>0</v>
      </c>
      <c r="DP505" s="77">
        <v>1.6968801999184652E-3</v>
      </c>
      <c r="DQ505" s="77">
        <v>1.6968801999184652E-3</v>
      </c>
      <c r="DR505" s="77">
        <v>0</v>
      </c>
      <c r="DS505" s="77">
        <v>1.6968801999184652E-3</v>
      </c>
      <c r="DT505" s="77">
        <v>1.6968801999184652E-3</v>
      </c>
      <c r="DU505" s="77">
        <v>0</v>
      </c>
      <c r="DV505" s="77">
        <v>1.6968801999184652E-3</v>
      </c>
      <c r="DW505" s="77">
        <v>1.6968801999184652E-3</v>
      </c>
      <c r="GE505" s="77" t="s">
        <v>427</v>
      </c>
      <c r="GF505" s="77" t="s">
        <v>155</v>
      </c>
      <c r="GG505" s="77" t="s">
        <v>428</v>
      </c>
      <c r="GH505" s="77" t="s">
        <v>453</v>
      </c>
      <c r="GI505" s="77">
        <v>2025</v>
      </c>
      <c r="GJ505" s="77" t="s">
        <v>303</v>
      </c>
      <c r="GK505" s="77">
        <v>5534.8914862000947</v>
      </c>
      <c r="GL505" s="77">
        <v>1434.2133550000001</v>
      </c>
      <c r="GM505" s="77">
        <v>2025</v>
      </c>
      <c r="GN505" s="77" t="s">
        <v>175</v>
      </c>
      <c r="GO505" s="77">
        <v>5.3000000000000005E-2</v>
      </c>
      <c r="GP505" s="77">
        <v>3</v>
      </c>
      <c r="GQ505" s="77">
        <v>0</v>
      </c>
      <c r="GR505" s="77" t="s">
        <v>423</v>
      </c>
      <c r="GS505" s="77">
        <v>0</v>
      </c>
      <c r="GT505" s="77">
        <v>0</v>
      </c>
      <c r="GU505" s="77">
        <v>0</v>
      </c>
      <c r="GV505" s="248">
        <v>0</v>
      </c>
      <c r="GW505" s="248">
        <v>0</v>
      </c>
      <c r="GX505" s="77">
        <v>0</v>
      </c>
      <c r="GY505" s="77">
        <v>5.5966209081309413E-2</v>
      </c>
      <c r="GZ505" s="77">
        <v>309.76689415903388</v>
      </c>
    </row>
    <row r="506" spans="98:208" x14ac:dyDescent="0.25">
      <c r="CT506" s="77" t="s">
        <v>155</v>
      </c>
      <c r="CU506" s="77" t="s">
        <v>434</v>
      </c>
      <c r="CV506" s="77" t="s">
        <v>432</v>
      </c>
      <c r="CW506" s="77">
        <v>2024</v>
      </c>
      <c r="CX506" s="77">
        <v>0</v>
      </c>
      <c r="CY506" s="77">
        <v>0</v>
      </c>
      <c r="CZ506" s="77">
        <v>0</v>
      </c>
      <c r="DA506" s="77">
        <v>0</v>
      </c>
      <c r="DB506" s="77">
        <v>9129.746070236708</v>
      </c>
      <c r="DC506" s="77">
        <v>233.23007680794359</v>
      </c>
      <c r="DD506" s="77">
        <v>8896.515993428764</v>
      </c>
      <c r="DE506" s="77">
        <v>0</v>
      </c>
      <c r="DF506" s="77">
        <v>0</v>
      </c>
      <c r="DG506" s="77">
        <v>0</v>
      </c>
      <c r="DH506" s="77">
        <v>533.52731185151936</v>
      </c>
      <c r="DI506" s="77">
        <v>533.52731185151936</v>
      </c>
      <c r="DJ506" s="77">
        <v>3.1804935984058992E-6</v>
      </c>
      <c r="DL506" s="77">
        <v>0</v>
      </c>
      <c r="DM506" s="77">
        <v>0</v>
      </c>
      <c r="DN506" s="77">
        <v>0</v>
      </c>
      <c r="DO506" s="77">
        <v>0</v>
      </c>
      <c r="DP506" s="77">
        <v>0</v>
      </c>
      <c r="DQ506" s="77">
        <v>0</v>
      </c>
      <c r="DR506" s="77">
        <v>0</v>
      </c>
      <c r="DS506" s="77">
        <v>1.6968801999184652E-3</v>
      </c>
      <c r="DT506" s="77">
        <v>1.6968801999184652E-3</v>
      </c>
      <c r="DU506" s="77">
        <v>0</v>
      </c>
      <c r="DV506" s="77">
        <v>1.6968801999184652E-3</v>
      </c>
      <c r="DW506" s="77">
        <v>1.6968801999184652E-3</v>
      </c>
      <c r="GE506" s="77" t="s">
        <v>422</v>
      </c>
      <c r="GF506" s="77" t="s">
        <v>155</v>
      </c>
      <c r="GG506" s="77" t="s">
        <v>428</v>
      </c>
      <c r="GH506" s="77" t="s">
        <v>460</v>
      </c>
      <c r="GI506" s="77">
        <v>2021</v>
      </c>
      <c r="GJ506" s="77" t="s">
        <v>305</v>
      </c>
      <c r="GK506" s="77">
        <v>222.2294216278311</v>
      </c>
      <c r="GL506" s="77">
        <v>1434.2133550000001</v>
      </c>
      <c r="GM506" s="77">
        <v>2021</v>
      </c>
      <c r="GN506" s="77" t="s">
        <v>175</v>
      </c>
      <c r="GO506" s="77">
        <v>0.13250000000000001</v>
      </c>
      <c r="GP506" s="77">
        <v>3</v>
      </c>
      <c r="GQ506" s="77">
        <v>0</v>
      </c>
      <c r="GR506" s="77" t="s">
        <v>423</v>
      </c>
      <c r="GS506" s="77">
        <v>0.1527377521613833</v>
      </c>
      <c r="GT506" s="77">
        <v>33.94282232355922</v>
      </c>
      <c r="GU506" s="77">
        <v>0.1527377521613833</v>
      </c>
      <c r="GV506" s="248">
        <v>33.94282232355922</v>
      </c>
      <c r="GW506" s="248">
        <v>0</v>
      </c>
      <c r="GX506" s="77">
        <v>0</v>
      </c>
      <c r="GY506" s="77">
        <v>0</v>
      </c>
      <c r="GZ506" s="77">
        <v>0</v>
      </c>
    </row>
    <row r="507" spans="98:208" x14ac:dyDescent="0.25">
      <c r="CT507" s="77" t="s">
        <v>155</v>
      </c>
      <c r="CU507" s="77" t="s">
        <v>434</v>
      </c>
      <c r="CV507" s="77" t="s">
        <v>432</v>
      </c>
      <c r="CW507" s="77">
        <v>2025</v>
      </c>
      <c r="CX507" s="77">
        <v>0</v>
      </c>
      <c r="CY507" s="77">
        <v>0</v>
      </c>
      <c r="CZ507" s="77">
        <v>0</v>
      </c>
      <c r="DA507" s="77">
        <v>0</v>
      </c>
      <c r="DB507" s="77">
        <v>9129.746070236708</v>
      </c>
      <c r="DC507" s="77">
        <v>233.23007680794359</v>
      </c>
      <c r="DD507" s="77">
        <v>8896.515993428764</v>
      </c>
      <c r="DE507" s="77">
        <v>0</v>
      </c>
      <c r="DF507" s="77">
        <v>0</v>
      </c>
      <c r="DG507" s="77">
        <v>0</v>
      </c>
      <c r="DH507" s="77">
        <v>0</v>
      </c>
      <c r="DI507" s="77">
        <v>533.52731185151936</v>
      </c>
      <c r="DJ507" s="77">
        <v>3.1804935984058992E-6</v>
      </c>
      <c r="DL507" s="77">
        <v>0</v>
      </c>
      <c r="DM507" s="77">
        <v>0</v>
      </c>
      <c r="DN507" s="77">
        <v>0</v>
      </c>
      <c r="DO507" s="77">
        <v>0</v>
      </c>
      <c r="DP507" s="77">
        <v>0</v>
      </c>
      <c r="DQ507" s="77">
        <v>0</v>
      </c>
      <c r="DR507" s="77">
        <v>0</v>
      </c>
      <c r="DS507" s="77">
        <v>0</v>
      </c>
      <c r="DT507" s="77">
        <v>0</v>
      </c>
      <c r="DU507" s="77">
        <v>0</v>
      </c>
      <c r="DV507" s="77">
        <v>1.6968801999184652E-3</v>
      </c>
      <c r="DW507" s="77">
        <v>1.6968801999184652E-3</v>
      </c>
      <c r="GE507" s="77" t="s">
        <v>425</v>
      </c>
      <c r="GF507" s="77" t="s">
        <v>155</v>
      </c>
      <c r="GG507" s="77" t="s">
        <v>428</v>
      </c>
      <c r="GH507" s="77" t="s">
        <v>460</v>
      </c>
      <c r="GI507" s="77">
        <v>2021</v>
      </c>
      <c r="GJ507" s="77" t="s">
        <v>301</v>
      </c>
      <c r="GK507" s="77">
        <v>8585.7228092479636</v>
      </c>
      <c r="GL507" s="77">
        <v>1434.2133550000001</v>
      </c>
      <c r="GM507" s="77">
        <v>2021</v>
      </c>
      <c r="GN507" s="77" t="s">
        <v>175</v>
      </c>
      <c r="GO507" s="77">
        <v>5.3000000000000005E-2</v>
      </c>
      <c r="GP507" s="77">
        <v>3</v>
      </c>
      <c r="GQ507" s="77">
        <v>0</v>
      </c>
      <c r="GR507" s="77" t="s">
        <v>423</v>
      </c>
      <c r="GS507" s="77">
        <v>5.5966209081309413E-2</v>
      </c>
      <c r="GT507" s="77">
        <v>480.51035785653875</v>
      </c>
      <c r="GU507" s="77">
        <v>5.5966209081309413E-2</v>
      </c>
      <c r="GV507" s="248">
        <v>480.51035785653875</v>
      </c>
      <c r="GW507" s="248">
        <v>0</v>
      </c>
      <c r="GX507" s="77">
        <v>0</v>
      </c>
      <c r="GY507" s="77">
        <v>0</v>
      </c>
      <c r="GZ507" s="77">
        <v>0</v>
      </c>
    </row>
    <row r="508" spans="98:208" x14ac:dyDescent="0.25">
      <c r="CT508" s="77" t="s">
        <v>155</v>
      </c>
      <c r="CU508" s="77" t="s">
        <v>434</v>
      </c>
      <c r="CV508" s="77" t="s">
        <v>439</v>
      </c>
      <c r="CW508" s="77">
        <v>2020</v>
      </c>
      <c r="CX508" s="77">
        <v>0</v>
      </c>
      <c r="CY508" s="77">
        <v>0</v>
      </c>
      <c r="CZ508" s="77">
        <v>0</v>
      </c>
      <c r="DA508" s="77">
        <v>0</v>
      </c>
      <c r="DB508" s="77">
        <v>5.2405583313015498</v>
      </c>
      <c r="DC508" s="77">
        <v>0.69641821681223248</v>
      </c>
      <c r="DD508" s="77">
        <v>2.941964152281022</v>
      </c>
      <c r="DE508" s="77">
        <v>1.6021759622082921</v>
      </c>
      <c r="DF508" s="77">
        <v>0.36068764874241349</v>
      </c>
      <c r="DG508" s="77">
        <v>0</v>
      </c>
      <c r="DH508" s="77">
        <v>0</v>
      </c>
      <c r="DI508" s="77">
        <v>0</v>
      </c>
      <c r="DJ508" s="77">
        <v>3.0633072295041457E-5</v>
      </c>
      <c r="DL508" s="77">
        <v>0</v>
      </c>
      <c r="DM508" s="77">
        <v>1.1048970819854872E-5</v>
      </c>
      <c r="DN508" s="77">
        <v>1.1048970819854872E-5</v>
      </c>
      <c r="DO508" s="77">
        <v>0</v>
      </c>
      <c r="DP508" s="77">
        <v>0</v>
      </c>
      <c r="DQ508" s="77">
        <v>0</v>
      </c>
      <c r="DR508" s="77">
        <v>0</v>
      </c>
      <c r="DS508" s="77">
        <v>0</v>
      </c>
      <c r="DT508" s="77">
        <v>0</v>
      </c>
      <c r="DU508" s="77">
        <v>0</v>
      </c>
      <c r="DV508" s="77">
        <v>0</v>
      </c>
      <c r="DW508" s="77">
        <v>0</v>
      </c>
      <c r="GE508" s="77" t="s">
        <v>422</v>
      </c>
      <c r="GF508" s="77" t="s">
        <v>155</v>
      </c>
      <c r="GG508" s="77" t="s">
        <v>428</v>
      </c>
      <c r="GH508" s="77" t="s">
        <v>460</v>
      </c>
      <c r="GI508" s="77">
        <v>2022</v>
      </c>
      <c r="GJ508" s="77" t="s">
        <v>305</v>
      </c>
      <c r="GK508" s="77">
        <v>222.2294216278311</v>
      </c>
      <c r="GL508" s="77">
        <v>1434.2133550000001</v>
      </c>
      <c r="GM508" s="77">
        <v>2022</v>
      </c>
      <c r="GN508" s="77" t="s">
        <v>175</v>
      </c>
      <c r="GO508" s="77">
        <v>0.13250000000000001</v>
      </c>
      <c r="GP508" s="77">
        <v>3</v>
      </c>
      <c r="GQ508" s="77">
        <v>0</v>
      </c>
      <c r="GR508" s="77" t="s">
        <v>423</v>
      </c>
      <c r="GS508" s="77">
        <v>0.1527377521613833</v>
      </c>
      <c r="GT508" s="77">
        <v>33.94282232355922</v>
      </c>
      <c r="GU508" s="77">
        <v>0.1527377521613833</v>
      </c>
      <c r="GV508" s="248">
        <v>33.94282232355922</v>
      </c>
      <c r="GW508" s="248">
        <v>0.1527377521613833</v>
      </c>
      <c r="GX508" s="77">
        <v>33.94282232355922</v>
      </c>
      <c r="GY508" s="77">
        <v>0</v>
      </c>
      <c r="GZ508" s="77">
        <v>0</v>
      </c>
    </row>
    <row r="509" spans="98:208" x14ac:dyDescent="0.25">
      <c r="CT509" s="77" t="s">
        <v>155</v>
      </c>
      <c r="CU509" s="77" t="s">
        <v>434</v>
      </c>
      <c r="CV509" s="77" t="s">
        <v>439</v>
      </c>
      <c r="CW509" s="77">
        <v>2021</v>
      </c>
      <c r="CX509" s="77">
        <v>0</v>
      </c>
      <c r="CY509" s="77">
        <v>0</v>
      </c>
      <c r="CZ509" s="77">
        <v>0</v>
      </c>
      <c r="DA509" s="77">
        <v>0</v>
      </c>
      <c r="DB509" s="77">
        <v>5.2405583313015498</v>
      </c>
      <c r="DC509" s="77">
        <v>0.69641821681223248</v>
      </c>
      <c r="DD509" s="77">
        <v>2.941964152281022</v>
      </c>
      <c r="DE509" s="77">
        <v>1.6021759622082921</v>
      </c>
      <c r="DF509" s="77">
        <v>0.36068764874241349</v>
      </c>
      <c r="DG509" s="77">
        <v>0.36068764874241349</v>
      </c>
      <c r="DH509" s="77">
        <v>0</v>
      </c>
      <c r="DI509" s="77">
        <v>0</v>
      </c>
      <c r="DJ509" s="77">
        <v>3.0633072295041457E-5</v>
      </c>
      <c r="DL509" s="77">
        <v>0</v>
      </c>
      <c r="DM509" s="77">
        <v>1.1048970819854872E-5</v>
      </c>
      <c r="DN509" s="77">
        <v>1.1048970819854872E-5</v>
      </c>
      <c r="DO509" s="77">
        <v>0</v>
      </c>
      <c r="DP509" s="77">
        <v>1.1048970819854872E-5</v>
      </c>
      <c r="DQ509" s="77">
        <v>1.1048970819854872E-5</v>
      </c>
      <c r="DR509" s="77">
        <v>0</v>
      </c>
      <c r="DS509" s="77">
        <v>0</v>
      </c>
      <c r="DT509" s="77">
        <v>0</v>
      </c>
      <c r="DU509" s="77">
        <v>0</v>
      </c>
      <c r="DV509" s="77">
        <v>0</v>
      </c>
      <c r="DW509" s="77">
        <v>0</v>
      </c>
      <c r="GE509" s="77" t="s">
        <v>425</v>
      </c>
      <c r="GF509" s="77" t="s">
        <v>155</v>
      </c>
      <c r="GG509" s="77" t="s">
        <v>428</v>
      </c>
      <c r="GH509" s="77" t="s">
        <v>460</v>
      </c>
      <c r="GI509" s="77">
        <v>2022</v>
      </c>
      <c r="GJ509" s="77" t="s">
        <v>301</v>
      </c>
      <c r="GK509" s="77">
        <v>8585.7228092479636</v>
      </c>
      <c r="GL509" s="77">
        <v>1434.2133550000001</v>
      </c>
      <c r="GM509" s="77">
        <v>2022</v>
      </c>
      <c r="GN509" s="77" t="s">
        <v>175</v>
      </c>
      <c r="GO509" s="77">
        <v>5.3000000000000005E-2</v>
      </c>
      <c r="GP509" s="77">
        <v>3</v>
      </c>
      <c r="GQ509" s="77">
        <v>0</v>
      </c>
      <c r="GR509" s="77" t="s">
        <v>423</v>
      </c>
      <c r="GS509" s="77">
        <v>5.5966209081309413E-2</v>
      </c>
      <c r="GT509" s="77">
        <v>480.51035785653875</v>
      </c>
      <c r="GU509" s="77">
        <v>5.5966209081309413E-2</v>
      </c>
      <c r="GV509" s="248">
        <v>480.51035785653875</v>
      </c>
      <c r="GW509" s="248">
        <v>5.5966209081309413E-2</v>
      </c>
      <c r="GX509" s="77">
        <v>480.51035785653875</v>
      </c>
      <c r="GY509" s="77">
        <v>0</v>
      </c>
      <c r="GZ509" s="77">
        <v>0</v>
      </c>
    </row>
    <row r="510" spans="98:208" x14ac:dyDescent="0.25">
      <c r="CT510" s="77" t="s">
        <v>155</v>
      </c>
      <c r="CU510" s="77" t="s">
        <v>434</v>
      </c>
      <c r="CV510" s="77" t="s">
        <v>439</v>
      </c>
      <c r="CW510" s="77">
        <v>2022</v>
      </c>
      <c r="CX510" s="77">
        <v>0</v>
      </c>
      <c r="CY510" s="77">
        <v>0</v>
      </c>
      <c r="CZ510" s="77">
        <v>0</v>
      </c>
      <c r="DA510" s="77">
        <v>0</v>
      </c>
      <c r="DB510" s="77">
        <v>5.2405583313015498</v>
      </c>
      <c r="DC510" s="77">
        <v>0.69641821681223248</v>
      </c>
      <c r="DD510" s="77">
        <v>2.941964152281022</v>
      </c>
      <c r="DE510" s="77">
        <v>1.6021759622082921</v>
      </c>
      <c r="DF510" s="77">
        <v>0.36068764874241349</v>
      </c>
      <c r="DG510" s="77">
        <v>0.36068764874241349</v>
      </c>
      <c r="DH510" s="77">
        <v>0.36068764874241349</v>
      </c>
      <c r="DI510" s="77">
        <v>0</v>
      </c>
      <c r="DJ510" s="77">
        <v>3.0633072295041457E-5</v>
      </c>
      <c r="DL510" s="77">
        <v>0</v>
      </c>
      <c r="DM510" s="77">
        <v>1.1048970819854872E-5</v>
      </c>
      <c r="DN510" s="77">
        <v>1.1048970819854872E-5</v>
      </c>
      <c r="DO510" s="77">
        <v>0</v>
      </c>
      <c r="DP510" s="77">
        <v>1.1048970819854872E-5</v>
      </c>
      <c r="DQ510" s="77">
        <v>1.1048970819854872E-5</v>
      </c>
      <c r="DR510" s="77">
        <v>0</v>
      </c>
      <c r="DS510" s="77">
        <v>1.1048970819854872E-5</v>
      </c>
      <c r="DT510" s="77">
        <v>1.1048970819854872E-5</v>
      </c>
      <c r="DU510" s="77">
        <v>0</v>
      </c>
      <c r="DV510" s="77">
        <v>0</v>
      </c>
      <c r="DW510" s="77">
        <v>0</v>
      </c>
      <c r="GE510" s="77" t="s">
        <v>422</v>
      </c>
      <c r="GF510" s="77" t="s">
        <v>155</v>
      </c>
      <c r="GG510" s="77" t="s">
        <v>428</v>
      </c>
      <c r="GH510" s="77" t="s">
        <v>460</v>
      </c>
      <c r="GI510" s="77">
        <v>2023</v>
      </c>
      <c r="GJ510" s="77" t="s">
        <v>305</v>
      </c>
      <c r="GK510" s="77">
        <v>233.2300768079397</v>
      </c>
      <c r="GL510" s="77">
        <v>1434.2133550000001</v>
      </c>
      <c r="GM510" s="77">
        <v>2023</v>
      </c>
      <c r="GN510" s="77" t="s">
        <v>175</v>
      </c>
      <c r="GO510" s="77">
        <v>0.13250000000000001</v>
      </c>
      <c r="GP510" s="77">
        <v>3</v>
      </c>
      <c r="GQ510" s="77">
        <v>0</v>
      </c>
      <c r="GR510" s="77" t="s">
        <v>423</v>
      </c>
      <c r="GS510" s="77">
        <v>0</v>
      </c>
      <c r="GT510" s="77">
        <v>0</v>
      </c>
      <c r="GU510" s="77">
        <v>0.1527377521613833</v>
      </c>
      <c r="GV510" s="248">
        <v>35.623037668071483</v>
      </c>
      <c r="GW510" s="248">
        <v>0.1527377521613833</v>
      </c>
      <c r="GX510" s="77">
        <v>35.623037668071483</v>
      </c>
      <c r="GY510" s="77">
        <v>0.1527377521613833</v>
      </c>
      <c r="GZ510" s="77">
        <v>35.623037668071483</v>
      </c>
    </row>
    <row r="511" spans="98:208" x14ac:dyDescent="0.25">
      <c r="CT511" s="77" t="s">
        <v>155</v>
      </c>
      <c r="CU511" s="77" t="s">
        <v>434</v>
      </c>
      <c r="CV511" s="77" t="s">
        <v>439</v>
      </c>
      <c r="CW511" s="77">
        <v>2023</v>
      </c>
      <c r="CX511" s="77">
        <v>0</v>
      </c>
      <c r="CY511" s="77">
        <v>0</v>
      </c>
      <c r="CZ511" s="77">
        <v>0</v>
      </c>
      <c r="DA511" s="77">
        <v>0</v>
      </c>
      <c r="DB511" s="77">
        <v>5.4750346070077764</v>
      </c>
      <c r="DC511" s="77">
        <v>0.71896016785821359</v>
      </c>
      <c r="DD511" s="77">
        <v>3.0714971986151078</v>
      </c>
      <c r="DE511" s="77">
        <v>1.684577240534451</v>
      </c>
      <c r="DF511" s="77">
        <v>0</v>
      </c>
      <c r="DG511" s="77">
        <v>0.37599181639994994</v>
      </c>
      <c r="DH511" s="77">
        <v>0.37599181639994994</v>
      </c>
      <c r="DI511" s="77">
        <v>0.37599181639994994</v>
      </c>
      <c r="DJ511" s="77">
        <v>3.0633072295041457E-5</v>
      </c>
      <c r="DL511" s="77">
        <v>0</v>
      </c>
      <c r="DM511" s="77">
        <v>0</v>
      </c>
      <c r="DN511" s="77">
        <v>0</v>
      </c>
      <c r="DO511" s="77">
        <v>0</v>
      </c>
      <c r="DP511" s="77">
        <v>1.151778449412362E-5</v>
      </c>
      <c r="DQ511" s="77">
        <v>1.151778449412362E-5</v>
      </c>
      <c r="DR511" s="77">
        <v>0</v>
      </c>
      <c r="DS511" s="77">
        <v>1.151778449412362E-5</v>
      </c>
      <c r="DT511" s="77">
        <v>1.151778449412362E-5</v>
      </c>
      <c r="DU511" s="77">
        <v>0</v>
      </c>
      <c r="DV511" s="77">
        <v>1.151778449412362E-5</v>
      </c>
      <c r="DW511" s="77">
        <v>1.151778449412362E-5</v>
      </c>
      <c r="GE511" s="77" t="s">
        <v>425</v>
      </c>
      <c r="GF511" s="77" t="s">
        <v>155</v>
      </c>
      <c r="GG511" s="77" t="s">
        <v>428</v>
      </c>
      <c r="GH511" s="77" t="s">
        <v>460</v>
      </c>
      <c r="GI511" s="77">
        <v>2023</v>
      </c>
      <c r="GJ511" s="77" t="s">
        <v>301</v>
      </c>
      <c r="GK511" s="77">
        <v>8896.515993428613</v>
      </c>
      <c r="GL511" s="77">
        <v>1434.2133550000001</v>
      </c>
      <c r="GM511" s="77">
        <v>2023</v>
      </c>
      <c r="GN511" s="77" t="s">
        <v>175</v>
      </c>
      <c r="GO511" s="77">
        <v>5.3000000000000005E-2</v>
      </c>
      <c r="GP511" s="77">
        <v>3</v>
      </c>
      <c r="GQ511" s="77">
        <v>0</v>
      </c>
      <c r="GR511" s="77" t="s">
        <v>423</v>
      </c>
      <c r="GS511" s="77">
        <v>0</v>
      </c>
      <c r="GT511" s="77">
        <v>0</v>
      </c>
      <c r="GU511" s="77">
        <v>5.5966209081309413E-2</v>
      </c>
      <c r="GV511" s="248">
        <v>497.90427418343887</v>
      </c>
      <c r="GW511" s="248">
        <v>5.5966209081309413E-2</v>
      </c>
      <c r="GX511" s="77">
        <v>497.90427418343887</v>
      </c>
      <c r="GY511" s="77">
        <v>5.5966209081309413E-2</v>
      </c>
      <c r="GZ511" s="77">
        <v>497.90427418343887</v>
      </c>
    </row>
    <row r="512" spans="98:208" x14ac:dyDescent="0.25">
      <c r="CT512" s="77" t="s">
        <v>155</v>
      </c>
      <c r="CU512" s="77" t="s">
        <v>434</v>
      </c>
      <c r="CV512" s="77" t="s">
        <v>439</v>
      </c>
      <c r="CW512" s="77">
        <v>2024</v>
      </c>
      <c r="CX512" s="77">
        <v>0</v>
      </c>
      <c r="CY512" s="77">
        <v>0</v>
      </c>
      <c r="CZ512" s="77">
        <v>0</v>
      </c>
      <c r="DA512" s="77">
        <v>0</v>
      </c>
      <c r="DB512" s="77">
        <v>5.4750346070077764</v>
      </c>
      <c r="DC512" s="77">
        <v>0.71896016785821359</v>
      </c>
      <c r="DD512" s="77">
        <v>3.0714971986151078</v>
      </c>
      <c r="DE512" s="77">
        <v>1.684577240534451</v>
      </c>
      <c r="DF512" s="77">
        <v>0</v>
      </c>
      <c r="DG512" s="77">
        <v>0</v>
      </c>
      <c r="DH512" s="77">
        <v>0.37599181639994994</v>
      </c>
      <c r="DI512" s="77">
        <v>0.37599181639994994</v>
      </c>
      <c r="DJ512" s="77">
        <v>3.0633072295041457E-5</v>
      </c>
      <c r="DL512" s="77">
        <v>0</v>
      </c>
      <c r="DM512" s="77">
        <v>0</v>
      </c>
      <c r="DN512" s="77">
        <v>0</v>
      </c>
      <c r="DO512" s="77">
        <v>0</v>
      </c>
      <c r="DP512" s="77">
        <v>0</v>
      </c>
      <c r="DQ512" s="77">
        <v>0</v>
      </c>
      <c r="DR512" s="77">
        <v>0</v>
      </c>
      <c r="DS512" s="77">
        <v>1.151778449412362E-5</v>
      </c>
      <c r="DT512" s="77">
        <v>1.151778449412362E-5</v>
      </c>
      <c r="DU512" s="77">
        <v>0</v>
      </c>
      <c r="DV512" s="77">
        <v>1.151778449412362E-5</v>
      </c>
      <c r="DW512" s="77">
        <v>1.151778449412362E-5</v>
      </c>
      <c r="GE512" s="77" t="s">
        <v>422</v>
      </c>
      <c r="GF512" s="77" t="s">
        <v>155</v>
      </c>
      <c r="GG512" s="77" t="s">
        <v>428</v>
      </c>
      <c r="GH512" s="77" t="s">
        <v>460</v>
      </c>
      <c r="GI512" s="77">
        <v>2024</v>
      </c>
      <c r="GJ512" s="77" t="s">
        <v>305</v>
      </c>
      <c r="GK512" s="77">
        <v>233.2300768079397</v>
      </c>
      <c r="GL512" s="77">
        <v>1434.2133550000001</v>
      </c>
      <c r="GM512" s="77">
        <v>2024</v>
      </c>
      <c r="GN512" s="77" t="s">
        <v>175</v>
      </c>
      <c r="GO512" s="77">
        <v>0.13250000000000001</v>
      </c>
      <c r="GP512" s="77">
        <v>3</v>
      </c>
      <c r="GQ512" s="77">
        <v>0</v>
      </c>
      <c r="GR512" s="77" t="s">
        <v>423</v>
      </c>
      <c r="GS512" s="77">
        <v>0</v>
      </c>
      <c r="GT512" s="77">
        <v>0</v>
      </c>
      <c r="GU512" s="77">
        <v>0</v>
      </c>
      <c r="GV512" s="248">
        <v>0</v>
      </c>
      <c r="GW512" s="248">
        <v>0.1527377521613833</v>
      </c>
      <c r="GX512" s="77">
        <v>35.623037668071483</v>
      </c>
      <c r="GY512" s="77">
        <v>0.1527377521613833</v>
      </c>
      <c r="GZ512" s="77">
        <v>35.623037668071483</v>
      </c>
    </row>
    <row r="513" spans="98:208" x14ac:dyDescent="0.25">
      <c r="CT513" s="77" t="s">
        <v>155</v>
      </c>
      <c r="CU513" s="77" t="s">
        <v>434</v>
      </c>
      <c r="CV513" s="77" t="s">
        <v>439</v>
      </c>
      <c r="CW513" s="77">
        <v>2025</v>
      </c>
      <c r="CX513" s="77">
        <v>0</v>
      </c>
      <c r="CY513" s="77">
        <v>0</v>
      </c>
      <c r="CZ513" s="77">
        <v>0</v>
      </c>
      <c r="DA513" s="77">
        <v>0</v>
      </c>
      <c r="DB513" s="77">
        <v>5.4750346070077764</v>
      </c>
      <c r="DC513" s="77">
        <v>0.71896016785821359</v>
      </c>
      <c r="DD513" s="77">
        <v>3.0714971986151078</v>
      </c>
      <c r="DE513" s="77">
        <v>1.684577240534451</v>
      </c>
      <c r="DF513" s="77">
        <v>0</v>
      </c>
      <c r="DG513" s="77">
        <v>0</v>
      </c>
      <c r="DH513" s="77">
        <v>0</v>
      </c>
      <c r="DI513" s="77">
        <v>0.37599181639994994</v>
      </c>
      <c r="DJ513" s="77">
        <v>3.0633072295041457E-5</v>
      </c>
      <c r="DL513" s="77">
        <v>0</v>
      </c>
      <c r="DM513" s="77">
        <v>0</v>
      </c>
      <c r="DN513" s="77">
        <v>0</v>
      </c>
      <c r="DO513" s="77">
        <v>0</v>
      </c>
      <c r="DP513" s="77">
        <v>0</v>
      </c>
      <c r="DQ513" s="77">
        <v>0</v>
      </c>
      <c r="DR513" s="77">
        <v>0</v>
      </c>
      <c r="DS513" s="77">
        <v>0</v>
      </c>
      <c r="DT513" s="77">
        <v>0</v>
      </c>
      <c r="DU513" s="77">
        <v>0</v>
      </c>
      <c r="DV513" s="77">
        <v>1.151778449412362E-5</v>
      </c>
      <c r="DW513" s="77">
        <v>1.151778449412362E-5</v>
      </c>
      <c r="GE513" s="77" t="s">
        <v>425</v>
      </c>
      <c r="GF513" s="77" t="s">
        <v>155</v>
      </c>
      <c r="GG513" s="77" t="s">
        <v>428</v>
      </c>
      <c r="GH513" s="77" t="s">
        <v>460</v>
      </c>
      <c r="GI513" s="77">
        <v>2024</v>
      </c>
      <c r="GJ513" s="77" t="s">
        <v>301</v>
      </c>
      <c r="GK513" s="77">
        <v>8896.515993428613</v>
      </c>
      <c r="GL513" s="77">
        <v>1434.2133550000001</v>
      </c>
      <c r="GM513" s="77">
        <v>2024</v>
      </c>
      <c r="GN513" s="77" t="s">
        <v>175</v>
      </c>
      <c r="GO513" s="77">
        <v>5.3000000000000005E-2</v>
      </c>
      <c r="GP513" s="77">
        <v>3</v>
      </c>
      <c r="GQ513" s="77">
        <v>0</v>
      </c>
      <c r="GR513" s="77" t="s">
        <v>423</v>
      </c>
      <c r="GS513" s="77">
        <v>0</v>
      </c>
      <c r="GT513" s="77">
        <v>0</v>
      </c>
      <c r="GU513" s="77">
        <v>0</v>
      </c>
      <c r="GV513" s="248">
        <v>0</v>
      </c>
      <c r="GW513" s="248">
        <v>5.5966209081309413E-2</v>
      </c>
      <c r="GX513" s="77">
        <v>497.90427418343887</v>
      </c>
      <c r="GY513" s="77">
        <v>5.5966209081309413E-2</v>
      </c>
      <c r="GZ513" s="77">
        <v>497.90427418343887</v>
      </c>
    </row>
    <row r="514" spans="98:208" x14ac:dyDescent="0.25">
      <c r="CT514" s="77" t="s">
        <v>155</v>
      </c>
      <c r="CU514" s="77" t="s">
        <v>434</v>
      </c>
      <c r="CV514" s="77" t="s">
        <v>446</v>
      </c>
      <c r="CW514" s="77">
        <v>2020</v>
      </c>
      <c r="CX514" s="77">
        <v>0</v>
      </c>
      <c r="CY514" s="77">
        <v>0</v>
      </c>
      <c r="CZ514" s="77">
        <v>0</v>
      </c>
      <c r="DA514" s="77">
        <v>0</v>
      </c>
      <c r="DB514" s="77">
        <v>7.7900575334948471E-2</v>
      </c>
      <c r="DC514" s="77">
        <v>3.6425060683954479E-2</v>
      </c>
      <c r="DD514" s="77">
        <v>1.580872452543251E-3</v>
      </c>
      <c r="DE514" s="77">
        <v>3.9894642198450729E-2</v>
      </c>
      <c r="DF514" s="77">
        <v>7.8847092159216262E-3</v>
      </c>
      <c r="DG514" s="77">
        <v>0</v>
      </c>
      <c r="DH514" s="77">
        <v>0</v>
      </c>
      <c r="DI514" s="77">
        <v>0</v>
      </c>
      <c r="DJ514" s="77">
        <v>3.470162589469339E-3</v>
      </c>
      <c r="DL514" s="77">
        <v>0</v>
      </c>
      <c r="DM514" s="77">
        <v>2.7361222949935353E-5</v>
      </c>
      <c r="DN514" s="77">
        <v>2.7361222949935353E-5</v>
      </c>
      <c r="DO514" s="77">
        <v>0</v>
      </c>
      <c r="DP514" s="77">
        <v>0</v>
      </c>
      <c r="DQ514" s="77">
        <v>0</v>
      </c>
      <c r="DR514" s="77">
        <v>0</v>
      </c>
      <c r="DS514" s="77">
        <v>0</v>
      </c>
      <c r="DT514" s="77">
        <v>0</v>
      </c>
      <c r="DU514" s="77">
        <v>0</v>
      </c>
      <c r="DV514" s="77">
        <v>0</v>
      </c>
      <c r="DW514" s="77">
        <v>0</v>
      </c>
      <c r="GE514" s="77" t="s">
        <v>422</v>
      </c>
      <c r="GF514" s="77" t="s">
        <v>155</v>
      </c>
      <c r="GG514" s="77" t="s">
        <v>428</v>
      </c>
      <c r="GH514" s="77" t="s">
        <v>460</v>
      </c>
      <c r="GI514" s="77">
        <v>2025</v>
      </c>
      <c r="GJ514" s="77" t="s">
        <v>305</v>
      </c>
      <c r="GK514" s="77">
        <v>233.2300768079397</v>
      </c>
      <c r="GL514" s="77">
        <v>1434.2133550000001</v>
      </c>
      <c r="GM514" s="77">
        <v>2025</v>
      </c>
      <c r="GN514" s="77" t="s">
        <v>175</v>
      </c>
      <c r="GO514" s="77">
        <v>0.13250000000000001</v>
      </c>
      <c r="GP514" s="77">
        <v>3</v>
      </c>
      <c r="GQ514" s="77">
        <v>0</v>
      </c>
      <c r="GR514" s="77" t="s">
        <v>423</v>
      </c>
      <c r="GS514" s="77">
        <v>0</v>
      </c>
      <c r="GT514" s="77">
        <v>0</v>
      </c>
      <c r="GU514" s="77">
        <v>0</v>
      </c>
      <c r="GV514" s="248">
        <v>0</v>
      </c>
      <c r="GW514" s="248">
        <v>0</v>
      </c>
      <c r="GX514" s="77">
        <v>0</v>
      </c>
      <c r="GY514" s="77">
        <v>0.1527377521613833</v>
      </c>
      <c r="GZ514" s="77">
        <v>35.623037668071483</v>
      </c>
    </row>
    <row r="515" spans="98:208" x14ac:dyDescent="0.25">
      <c r="CT515" s="77" t="s">
        <v>155</v>
      </c>
      <c r="CU515" s="77" t="s">
        <v>434</v>
      </c>
      <c r="CV515" s="77" t="s">
        <v>446</v>
      </c>
      <c r="CW515" s="77">
        <v>2021</v>
      </c>
      <c r="CX515" s="77">
        <v>0</v>
      </c>
      <c r="CY515" s="77">
        <v>0</v>
      </c>
      <c r="CZ515" s="77">
        <v>0</v>
      </c>
      <c r="DA515" s="77">
        <v>0</v>
      </c>
      <c r="DB515" s="77">
        <v>7.7900575334948471E-2</v>
      </c>
      <c r="DC515" s="77">
        <v>3.6425060683954479E-2</v>
      </c>
      <c r="DD515" s="77">
        <v>1.580872452543251E-3</v>
      </c>
      <c r="DE515" s="77">
        <v>3.9894642198450729E-2</v>
      </c>
      <c r="DF515" s="77">
        <v>7.8847092159216262E-3</v>
      </c>
      <c r="DG515" s="77">
        <v>7.8847092159216262E-3</v>
      </c>
      <c r="DH515" s="77">
        <v>0</v>
      </c>
      <c r="DI515" s="77">
        <v>0</v>
      </c>
      <c r="DJ515" s="77">
        <v>3.470162589469339E-3</v>
      </c>
      <c r="DL515" s="77">
        <v>0</v>
      </c>
      <c r="DM515" s="77">
        <v>2.7361222949935353E-5</v>
      </c>
      <c r="DN515" s="77">
        <v>2.7361222949935353E-5</v>
      </c>
      <c r="DO515" s="77">
        <v>0</v>
      </c>
      <c r="DP515" s="77">
        <v>2.7361222949935353E-5</v>
      </c>
      <c r="DQ515" s="77">
        <v>2.7361222949935353E-5</v>
      </c>
      <c r="DR515" s="77">
        <v>0</v>
      </c>
      <c r="DS515" s="77">
        <v>0</v>
      </c>
      <c r="DT515" s="77">
        <v>0</v>
      </c>
      <c r="DU515" s="77">
        <v>0</v>
      </c>
      <c r="DV515" s="77">
        <v>0</v>
      </c>
      <c r="DW515" s="77">
        <v>0</v>
      </c>
      <c r="GE515" s="77" t="s">
        <v>425</v>
      </c>
      <c r="GF515" s="77" t="s">
        <v>155</v>
      </c>
      <c r="GG515" s="77" t="s">
        <v>428</v>
      </c>
      <c r="GH515" s="77" t="s">
        <v>460</v>
      </c>
      <c r="GI515" s="77">
        <v>2025</v>
      </c>
      <c r="GJ515" s="77" t="s">
        <v>301</v>
      </c>
      <c r="GK515" s="77">
        <v>8896.515993428613</v>
      </c>
      <c r="GL515" s="77">
        <v>1434.2133550000001</v>
      </c>
      <c r="GM515" s="77">
        <v>2025</v>
      </c>
      <c r="GN515" s="77" t="s">
        <v>175</v>
      </c>
      <c r="GO515" s="77">
        <v>5.3000000000000005E-2</v>
      </c>
      <c r="GP515" s="77">
        <v>3</v>
      </c>
      <c r="GQ515" s="77">
        <v>0</v>
      </c>
      <c r="GR515" s="77" t="s">
        <v>423</v>
      </c>
      <c r="GS515" s="77">
        <v>0</v>
      </c>
      <c r="GT515" s="77">
        <v>0</v>
      </c>
      <c r="GU515" s="77">
        <v>0</v>
      </c>
      <c r="GV515" s="248">
        <v>0</v>
      </c>
      <c r="GW515" s="248">
        <v>0</v>
      </c>
      <c r="GX515" s="77">
        <v>0</v>
      </c>
      <c r="GY515" s="77">
        <v>5.5966209081309413E-2</v>
      </c>
      <c r="GZ515" s="77">
        <v>497.90427418343887</v>
      </c>
    </row>
    <row r="516" spans="98:208" x14ac:dyDescent="0.25">
      <c r="CT516" s="77" t="s">
        <v>155</v>
      </c>
      <c r="CU516" s="77" t="s">
        <v>434</v>
      </c>
      <c r="CV516" s="77" t="s">
        <v>446</v>
      </c>
      <c r="CW516" s="77">
        <v>2022</v>
      </c>
      <c r="CX516" s="77">
        <v>0</v>
      </c>
      <c r="CY516" s="77">
        <v>0</v>
      </c>
      <c r="CZ516" s="77">
        <v>0</v>
      </c>
      <c r="DA516" s="77">
        <v>0</v>
      </c>
      <c r="DB516" s="77">
        <v>7.7900575334948471E-2</v>
      </c>
      <c r="DC516" s="77">
        <v>3.6425060683954479E-2</v>
      </c>
      <c r="DD516" s="77">
        <v>1.580872452543251E-3</v>
      </c>
      <c r="DE516" s="77">
        <v>3.9894642198450729E-2</v>
      </c>
      <c r="DF516" s="77">
        <v>7.8847092159216262E-3</v>
      </c>
      <c r="DG516" s="77">
        <v>7.8847092159216262E-3</v>
      </c>
      <c r="DH516" s="77">
        <v>7.8847092159216262E-3</v>
      </c>
      <c r="DI516" s="77">
        <v>0</v>
      </c>
      <c r="DJ516" s="77">
        <v>3.470162589469339E-3</v>
      </c>
      <c r="DL516" s="77">
        <v>0</v>
      </c>
      <c r="DM516" s="77">
        <v>2.7361222949935353E-5</v>
      </c>
      <c r="DN516" s="77">
        <v>2.7361222949935353E-5</v>
      </c>
      <c r="DO516" s="77">
        <v>0</v>
      </c>
      <c r="DP516" s="77">
        <v>2.7361222949935353E-5</v>
      </c>
      <c r="DQ516" s="77">
        <v>2.7361222949935353E-5</v>
      </c>
      <c r="DR516" s="77">
        <v>0</v>
      </c>
      <c r="DS516" s="77">
        <v>2.7361222949935353E-5</v>
      </c>
      <c r="DT516" s="77">
        <v>2.7361222949935353E-5</v>
      </c>
      <c r="DU516" s="77">
        <v>0</v>
      </c>
      <c r="DV516" s="77">
        <v>0</v>
      </c>
      <c r="DW516" s="77">
        <v>0</v>
      </c>
      <c r="GE516" s="77" t="s">
        <v>422</v>
      </c>
      <c r="GF516" s="77" t="s">
        <v>155</v>
      </c>
      <c r="GG516" s="77" t="s">
        <v>428</v>
      </c>
      <c r="GH516" s="77" t="s">
        <v>467</v>
      </c>
      <c r="GI516" s="77">
        <v>2021</v>
      </c>
      <c r="GJ516" s="77" t="s">
        <v>305</v>
      </c>
      <c r="GK516" s="77">
        <v>0.69641821681223248</v>
      </c>
      <c r="GL516" s="77">
        <v>1434.2133550000001</v>
      </c>
      <c r="GM516" s="77">
        <v>2021</v>
      </c>
      <c r="GN516" s="77" t="s">
        <v>175</v>
      </c>
      <c r="GO516" s="77">
        <v>0.13250000000000001</v>
      </c>
      <c r="GP516" s="77">
        <v>3</v>
      </c>
      <c r="GQ516" s="77">
        <v>0</v>
      </c>
      <c r="GR516" s="77" t="s">
        <v>423</v>
      </c>
      <c r="GS516" s="77">
        <v>0.1527377521613833</v>
      </c>
      <c r="GT516" s="77">
        <v>0.10636935300013926</v>
      </c>
      <c r="GU516" s="77">
        <v>0.1527377521613833</v>
      </c>
      <c r="GV516" s="248">
        <v>0.10636935300013926</v>
      </c>
      <c r="GW516" s="248">
        <v>0</v>
      </c>
      <c r="GX516" s="77">
        <v>0</v>
      </c>
      <c r="GY516" s="77">
        <v>0</v>
      </c>
      <c r="GZ516" s="77">
        <v>0</v>
      </c>
    </row>
    <row r="517" spans="98:208" x14ac:dyDescent="0.25">
      <c r="CT517" s="77" t="s">
        <v>155</v>
      </c>
      <c r="CU517" s="77" t="s">
        <v>434</v>
      </c>
      <c r="CV517" s="77" t="s">
        <v>446</v>
      </c>
      <c r="CW517" s="77">
        <v>2023</v>
      </c>
      <c r="CX517" s="77">
        <v>0</v>
      </c>
      <c r="CY517" s="77">
        <v>0</v>
      </c>
      <c r="CZ517" s="77">
        <v>0</v>
      </c>
      <c r="DA517" s="77">
        <v>0</v>
      </c>
      <c r="DB517" s="77">
        <v>8.0408269036977217E-2</v>
      </c>
      <c r="DC517" s="77">
        <v>3.7590224611390742E-2</v>
      </c>
      <c r="DD517" s="77">
        <v>1.631433411568739E-3</v>
      </c>
      <c r="DE517" s="77">
        <v>4.1186611014017709E-2</v>
      </c>
      <c r="DF517" s="77">
        <v>0</v>
      </c>
      <c r="DG517" s="77">
        <v>8.1378100371604957E-3</v>
      </c>
      <c r="DH517" s="77">
        <v>8.1378100371604957E-3</v>
      </c>
      <c r="DI517" s="77">
        <v>8.1378100371604957E-3</v>
      </c>
      <c r="DJ517" s="77">
        <v>3.470162589469339E-3</v>
      </c>
      <c r="DL517" s="77">
        <v>0</v>
      </c>
      <c r="DM517" s="77">
        <v>0</v>
      </c>
      <c r="DN517" s="77">
        <v>0</v>
      </c>
      <c r="DO517" s="77">
        <v>0</v>
      </c>
      <c r="DP517" s="77">
        <v>2.8239523951162444E-5</v>
      </c>
      <c r="DQ517" s="77">
        <v>2.8239523951162444E-5</v>
      </c>
      <c r="DR517" s="77">
        <v>0</v>
      </c>
      <c r="DS517" s="77">
        <v>2.8239523951162444E-5</v>
      </c>
      <c r="DT517" s="77">
        <v>2.8239523951162444E-5</v>
      </c>
      <c r="DU517" s="77">
        <v>0</v>
      </c>
      <c r="DV517" s="77">
        <v>2.8239523951162444E-5</v>
      </c>
      <c r="DW517" s="77">
        <v>2.8239523951162444E-5</v>
      </c>
      <c r="GE517" s="77" t="s">
        <v>425</v>
      </c>
      <c r="GF517" s="77" t="s">
        <v>155</v>
      </c>
      <c r="GG517" s="77" t="s">
        <v>428</v>
      </c>
      <c r="GH517" s="77" t="s">
        <v>467</v>
      </c>
      <c r="GI517" s="77">
        <v>2021</v>
      </c>
      <c r="GJ517" s="77" t="s">
        <v>301</v>
      </c>
      <c r="GK517" s="77">
        <v>2.941964152281018</v>
      </c>
      <c r="GL517" s="77">
        <v>1434.2133550000001</v>
      </c>
      <c r="GM517" s="77">
        <v>2021</v>
      </c>
      <c r="GN517" s="77" t="s">
        <v>175</v>
      </c>
      <c r="GO517" s="77">
        <v>5.3000000000000005E-2</v>
      </c>
      <c r="GP517" s="77">
        <v>3</v>
      </c>
      <c r="GQ517" s="77">
        <v>0</v>
      </c>
      <c r="GR517" s="77" t="s">
        <v>423</v>
      </c>
      <c r="GS517" s="77">
        <v>5.5966209081309413E-2</v>
      </c>
      <c r="GT517" s="77">
        <v>0.16465058085627665</v>
      </c>
      <c r="GU517" s="77">
        <v>5.5966209081309413E-2</v>
      </c>
      <c r="GV517" s="248">
        <v>0.16465058085627665</v>
      </c>
      <c r="GW517" s="248">
        <v>0</v>
      </c>
      <c r="GX517" s="77">
        <v>0</v>
      </c>
      <c r="GY517" s="77">
        <v>0</v>
      </c>
      <c r="GZ517" s="77">
        <v>0</v>
      </c>
    </row>
    <row r="518" spans="98:208" x14ac:dyDescent="0.25">
      <c r="CT518" s="77" t="s">
        <v>155</v>
      </c>
      <c r="CU518" s="77" t="s">
        <v>434</v>
      </c>
      <c r="CV518" s="77" t="s">
        <v>446</v>
      </c>
      <c r="CW518" s="77">
        <v>2024</v>
      </c>
      <c r="CX518" s="77">
        <v>0</v>
      </c>
      <c r="CY518" s="77">
        <v>0</v>
      </c>
      <c r="CZ518" s="77">
        <v>0</v>
      </c>
      <c r="DA518" s="77">
        <v>0</v>
      </c>
      <c r="DB518" s="77">
        <v>8.0408269036977217E-2</v>
      </c>
      <c r="DC518" s="77">
        <v>3.7590224611390742E-2</v>
      </c>
      <c r="DD518" s="77">
        <v>1.631433411568739E-3</v>
      </c>
      <c r="DE518" s="77">
        <v>4.1186611014017709E-2</v>
      </c>
      <c r="DF518" s="77">
        <v>0</v>
      </c>
      <c r="DG518" s="77">
        <v>0</v>
      </c>
      <c r="DH518" s="77">
        <v>8.1378100371604957E-3</v>
      </c>
      <c r="DI518" s="77">
        <v>8.1378100371604957E-3</v>
      </c>
      <c r="DJ518" s="77">
        <v>3.470162589469339E-3</v>
      </c>
      <c r="DL518" s="77">
        <v>0</v>
      </c>
      <c r="DM518" s="77">
        <v>0</v>
      </c>
      <c r="DN518" s="77">
        <v>0</v>
      </c>
      <c r="DO518" s="77">
        <v>0</v>
      </c>
      <c r="DP518" s="77">
        <v>0</v>
      </c>
      <c r="DQ518" s="77">
        <v>0</v>
      </c>
      <c r="DR518" s="77">
        <v>0</v>
      </c>
      <c r="DS518" s="77">
        <v>2.8239523951162444E-5</v>
      </c>
      <c r="DT518" s="77">
        <v>2.8239523951162444E-5</v>
      </c>
      <c r="DU518" s="77">
        <v>0</v>
      </c>
      <c r="DV518" s="77">
        <v>2.8239523951162444E-5</v>
      </c>
      <c r="DW518" s="77">
        <v>2.8239523951162444E-5</v>
      </c>
      <c r="GE518" s="77" t="s">
        <v>427</v>
      </c>
      <c r="GF518" s="77" t="s">
        <v>155</v>
      </c>
      <c r="GG518" s="77" t="s">
        <v>428</v>
      </c>
      <c r="GH518" s="77" t="s">
        <v>467</v>
      </c>
      <c r="GI518" s="77">
        <v>2021</v>
      </c>
      <c r="GJ518" s="77" t="s">
        <v>303</v>
      </c>
      <c r="GK518" s="77">
        <v>1.6021759622082909</v>
      </c>
      <c r="GL518" s="77">
        <v>1434.2133550000001</v>
      </c>
      <c r="GM518" s="77">
        <v>2021</v>
      </c>
      <c r="GN518" s="77" t="s">
        <v>175</v>
      </c>
      <c r="GO518" s="77">
        <v>5.3000000000000005E-2</v>
      </c>
      <c r="GP518" s="77">
        <v>3</v>
      </c>
      <c r="GQ518" s="77">
        <v>0</v>
      </c>
      <c r="GR518" s="77" t="s">
        <v>423</v>
      </c>
      <c r="GS518" s="77">
        <v>5.5966209081309413E-2</v>
      </c>
      <c r="GT518" s="77">
        <v>8.9667714885997299E-2</v>
      </c>
      <c r="GU518" s="77">
        <v>5.5966209081309413E-2</v>
      </c>
      <c r="GV518" s="248">
        <v>8.9667714885997299E-2</v>
      </c>
      <c r="GW518" s="248">
        <v>0</v>
      </c>
      <c r="GX518" s="77">
        <v>0</v>
      </c>
      <c r="GY518" s="77">
        <v>0</v>
      </c>
      <c r="GZ518" s="77">
        <v>0</v>
      </c>
    </row>
    <row r="519" spans="98:208" x14ac:dyDescent="0.25">
      <c r="CT519" s="77" t="s">
        <v>155</v>
      </c>
      <c r="CU519" s="77" t="s">
        <v>434</v>
      </c>
      <c r="CV519" s="77" t="s">
        <v>446</v>
      </c>
      <c r="CW519" s="77">
        <v>2025</v>
      </c>
      <c r="CX519" s="77">
        <v>0</v>
      </c>
      <c r="CY519" s="77">
        <v>0</v>
      </c>
      <c r="CZ519" s="77">
        <v>0</v>
      </c>
      <c r="DA519" s="77">
        <v>0</v>
      </c>
      <c r="DB519" s="77">
        <v>8.0408269036977217E-2</v>
      </c>
      <c r="DC519" s="77">
        <v>3.7590224611390742E-2</v>
      </c>
      <c r="DD519" s="77">
        <v>1.631433411568739E-3</v>
      </c>
      <c r="DE519" s="77">
        <v>4.1186611014017709E-2</v>
      </c>
      <c r="DF519" s="77">
        <v>0</v>
      </c>
      <c r="DG519" s="77">
        <v>0</v>
      </c>
      <c r="DH519" s="77">
        <v>0</v>
      </c>
      <c r="DI519" s="77">
        <v>8.1378100371604957E-3</v>
      </c>
      <c r="DJ519" s="77">
        <v>3.470162589469339E-3</v>
      </c>
      <c r="DL519" s="77">
        <v>0</v>
      </c>
      <c r="DM519" s="77">
        <v>0</v>
      </c>
      <c r="DN519" s="77">
        <v>0</v>
      </c>
      <c r="DO519" s="77">
        <v>0</v>
      </c>
      <c r="DP519" s="77">
        <v>0</v>
      </c>
      <c r="DQ519" s="77">
        <v>0</v>
      </c>
      <c r="DR519" s="77">
        <v>0</v>
      </c>
      <c r="DS519" s="77">
        <v>0</v>
      </c>
      <c r="DT519" s="77">
        <v>0</v>
      </c>
      <c r="DU519" s="77">
        <v>0</v>
      </c>
      <c r="DV519" s="77">
        <v>2.8239523951162444E-5</v>
      </c>
      <c r="DW519" s="77">
        <v>2.8239523951162444E-5</v>
      </c>
      <c r="GE519" s="77" t="s">
        <v>422</v>
      </c>
      <c r="GF519" s="77" t="s">
        <v>155</v>
      </c>
      <c r="GG519" s="77" t="s">
        <v>428</v>
      </c>
      <c r="GH519" s="77" t="s">
        <v>467</v>
      </c>
      <c r="GI519" s="77">
        <v>2022</v>
      </c>
      <c r="GJ519" s="77" t="s">
        <v>305</v>
      </c>
      <c r="GK519" s="77">
        <v>0.69641821681223248</v>
      </c>
      <c r="GL519" s="77">
        <v>1434.2133550000001</v>
      </c>
      <c r="GM519" s="77">
        <v>2022</v>
      </c>
      <c r="GN519" s="77" t="s">
        <v>175</v>
      </c>
      <c r="GO519" s="77">
        <v>0.13250000000000001</v>
      </c>
      <c r="GP519" s="77">
        <v>3</v>
      </c>
      <c r="GQ519" s="77">
        <v>0</v>
      </c>
      <c r="GR519" s="77" t="s">
        <v>423</v>
      </c>
      <c r="GS519" s="77">
        <v>0.1527377521613833</v>
      </c>
      <c r="GT519" s="77">
        <v>0.10636935300013926</v>
      </c>
      <c r="GU519" s="77">
        <v>0.1527377521613833</v>
      </c>
      <c r="GV519" s="248">
        <v>0.10636935300013926</v>
      </c>
      <c r="GW519" s="248">
        <v>0.1527377521613833</v>
      </c>
      <c r="GX519" s="77">
        <v>0.10636935300013926</v>
      </c>
      <c r="GY519" s="77">
        <v>0</v>
      </c>
      <c r="GZ519" s="77">
        <v>0</v>
      </c>
    </row>
    <row r="520" spans="98:208" x14ac:dyDescent="0.25">
      <c r="CT520" s="77" t="s">
        <v>155</v>
      </c>
      <c r="CU520" s="77" t="s">
        <v>434</v>
      </c>
      <c r="CV520" s="77" t="s">
        <v>453</v>
      </c>
      <c r="CW520" s="77">
        <v>2020</v>
      </c>
      <c r="CX520" s="77">
        <v>0</v>
      </c>
      <c r="CY520" s="77">
        <v>0</v>
      </c>
      <c r="CZ520" s="77">
        <v>0</v>
      </c>
      <c r="DA520" s="77">
        <v>0</v>
      </c>
      <c r="DB520" s="77">
        <v>14146.13064133252</v>
      </c>
      <c r="DC520" s="77">
        <v>222.22942162783059</v>
      </c>
      <c r="DD520" s="77">
        <v>8585.7228092479436</v>
      </c>
      <c r="DE520" s="77">
        <v>5338.1784104567441</v>
      </c>
      <c r="DF520" s="77">
        <v>813.21078921305082</v>
      </c>
      <c r="DG520" s="77">
        <v>0</v>
      </c>
      <c r="DH520" s="77">
        <v>0</v>
      </c>
      <c r="DI520" s="77">
        <v>0</v>
      </c>
      <c r="DJ520" s="77">
        <v>5.5449538159992363E-5</v>
      </c>
      <c r="DL520" s="77">
        <v>0</v>
      </c>
      <c r="DM520" s="77">
        <v>4.5092162688586568E-2</v>
      </c>
      <c r="DN520" s="77">
        <v>4.5092162688586568E-2</v>
      </c>
      <c r="DO520" s="77">
        <v>0</v>
      </c>
      <c r="DP520" s="77">
        <v>0</v>
      </c>
      <c r="DQ520" s="77">
        <v>0</v>
      </c>
      <c r="DR520" s="77">
        <v>0</v>
      </c>
      <c r="DS520" s="77">
        <v>0</v>
      </c>
      <c r="DT520" s="77">
        <v>0</v>
      </c>
      <c r="DU520" s="77">
        <v>0</v>
      </c>
      <c r="DV520" s="77">
        <v>0</v>
      </c>
      <c r="DW520" s="77">
        <v>0</v>
      </c>
      <c r="GE520" s="77" t="s">
        <v>425</v>
      </c>
      <c r="GF520" s="77" t="s">
        <v>155</v>
      </c>
      <c r="GG520" s="77" t="s">
        <v>428</v>
      </c>
      <c r="GH520" s="77" t="s">
        <v>467</v>
      </c>
      <c r="GI520" s="77">
        <v>2022</v>
      </c>
      <c r="GJ520" s="77" t="s">
        <v>301</v>
      </c>
      <c r="GK520" s="77">
        <v>2.941964152281018</v>
      </c>
      <c r="GL520" s="77">
        <v>1434.2133550000001</v>
      </c>
      <c r="GM520" s="77">
        <v>2022</v>
      </c>
      <c r="GN520" s="77" t="s">
        <v>175</v>
      </c>
      <c r="GO520" s="77">
        <v>5.3000000000000005E-2</v>
      </c>
      <c r="GP520" s="77">
        <v>3</v>
      </c>
      <c r="GQ520" s="77">
        <v>0</v>
      </c>
      <c r="GR520" s="77" t="s">
        <v>423</v>
      </c>
      <c r="GS520" s="77">
        <v>5.5966209081309413E-2</v>
      </c>
      <c r="GT520" s="77">
        <v>0.16465058085627665</v>
      </c>
      <c r="GU520" s="77">
        <v>5.5966209081309413E-2</v>
      </c>
      <c r="GV520" s="248">
        <v>0.16465058085627665</v>
      </c>
      <c r="GW520" s="248">
        <v>5.5966209081309413E-2</v>
      </c>
      <c r="GX520" s="77">
        <v>0.16465058085627665</v>
      </c>
      <c r="GY520" s="77">
        <v>0</v>
      </c>
      <c r="GZ520" s="77">
        <v>0</v>
      </c>
    </row>
    <row r="521" spans="98:208" x14ac:dyDescent="0.25">
      <c r="CT521" s="77" t="s">
        <v>155</v>
      </c>
      <c r="CU521" s="77" t="s">
        <v>434</v>
      </c>
      <c r="CV521" s="77" t="s">
        <v>453</v>
      </c>
      <c r="CW521" s="77">
        <v>2021</v>
      </c>
      <c r="CX521" s="77">
        <v>0</v>
      </c>
      <c r="CY521" s="77">
        <v>0</v>
      </c>
      <c r="CZ521" s="77">
        <v>0</v>
      </c>
      <c r="DA521" s="77">
        <v>0</v>
      </c>
      <c r="DB521" s="77">
        <v>14146.13064133252</v>
      </c>
      <c r="DC521" s="77">
        <v>222.22942162783059</v>
      </c>
      <c r="DD521" s="77">
        <v>8585.7228092479436</v>
      </c>
      <c r="DE521" s="77">
        <v>5338.1784104567441</v>
      </c>
      <c r="DF521" s="77">
        <v>813.21078921305082</v>
      </c>
      <c r="DG521" s="77">
        <v>813.21078921305082</v>
      </c>
      <c r="DH521" s="77">
        <v>0</v>
      </c>
      <c r="DI521" s="77">
        <v>0</v>
      </c>
      <c r="DJ521" s="77">
        <v>5.5449538159992363E-5</v>
      </c>
      <c r="DL521" s="77">
        <v>0</v>
      </c>
      <c r="DM521" s="77">
        <v>4.5092162688586568E-2</v>
      </c>
      <c r="DN521" s="77">
        <v>4.5092162688586568E-2</v>
      </c>
      <c r="DO521" s="77">
        <v>0</v>
      </c>
      <c r="DP521" s="77">
        <v>4.5092162688586568E-2</v>
      </c>
      <c r="DQ521" s="77">
        <v>4.5092162688586568E-2</v>
      </c>
      <c r="DR521" s="77">
        <v>0</v>
      </c>
      <c r="DS521" s="77">
        <v>0</v>
      </c>
      <c r="DT521" s="77">
        <v>0</v>
      </c>
      <c r="DU521" s="77">
        <v>0</v>
      </c>
      <c r="DV521" s="77">
        <v>0</v>
      </c>
      <c r="DW521" s="77">
        <v>0</v>
      </c>
      <c r="GE521" s="77" t="s">
        <v>427</v>
      </c>
      <c r="GF521" s="77" t="s">
        <v>155</v>
      </c>
      <c r="GG521" s="77" t="s">
        <v>428</v>
      </c>
      <c r="GH521" s="77" t="s">
        <v>467</v>
      </c>
      <c r="GI521" s="77">
        <v>2022</v>
      </c>
      <c r="GJ521" s="77" t="s">
        <v>303</v>
      </c>
      <c r="GK521" s="77">
        <v>1.6021759622082909</v>
      </c>
      <c r="GL521" s="77">
        <v>1434.2133550000001</v>
      </c>
      <c r="GM521" s="77">
        <v>2022</v>
      </c>
      <c r="GN521" s="77" t="s">
        <v>175</v>
      </c>
      <c r="GO521" s="77">
        <v>5.3000000000000005E-2</v>
      </c>
      <c r="GP521" s="77">
        <v>3</v>
      </c>
      <c r="GQ521" s="77">
        <v>0</v>
      </c>
      <c r="GR521" s="77" t="s">
        <v>423</v>
      </c>
      <c r="GS521" s="77">
        <v>5.5966209081309413E-2</v>
      </c>
      <c r="GT521" s="77">
        <v>8.9667714885997299E-2</v>
      </c>
      <c r="GU521" s="77">
        <v>5.5966209081309413E-2</v>
      </c>
      <c r="GV521" s="248">
        <v>8.9667714885997299E-2</v>
      </c>
      <c r="GW521" s="248">
        <v>5.5966209081309413E-2</v>
      </c>
      <c r="GX521" s="77">
        <v>8.9667714885997299E-2</v>
      </c>
      <c r="GY521" s="77">
        <v>0</v>
      </c>
      <c r="GZ521" s="77">
        <v>0</v>
      </c>
    </row>
    <row r="522" spans="98:208" x14ac:dyDescent="0.25">
      <c r="CT522" s="77" t="s">
        <v>155</v>
      </c>
      <c r="CU522" s="77" t="s">
        <v>434</v>
      </c>
      <c r="CV522" s="77" t="s">
        <v>453</v>
      </c>
      <c r="CW522" s="77">
        <v>2022</v>
      </c>
      <c r="CX522" s="77">
        <v>0</v>
      </c>
      <c r="CY522" s="77">
        <v>0</v>
      </c>
      <c r="CZ522" s="77">
        <v>0</v>
      </c>
      <c r="DA522" s="77">
        <v>0</v>
      </c>
      <c r="DB522" s="77">
        <v>14146.13064133252</v>
      </c>
      <c r="DC522" s="77">
        <v>222.22942162783059</v>
      </c>
      <c r="DD522" s="77">
        <v>8585.7228092479436</v>
      </c>
      <c r="DE522" s="77">
        <v>5338.1784104567441</v>
      </c>
      <c r="DF522" s="77">
        <v>813.21078921305082</v>
      </c>
      <c r="DG522" s="77">
        <v>813.21078921305082</v>
      </c>
      <c r="DH522" s="77">
        <v>813.21078921305082</v>
      </c>
      <c r="DI522" s="77">
        <v>0</v>
      </c>
      <c r="DJ522" s="77">
        <v>5.5449538159992363E-5</v>
      </c>
      <c r="DL522" s="77">
        <v>0</v>
      </c>
      <c r="DM522" s="77">
        <v>4.5092162688586568E-2</v>
      </c>
      <c r="DN522" s="77">
        <v>4.5092162688586568E-2</v>
      </c>
      <c r="DO522" s="77">
        <v>0</v>
      </c>
      <c r="DP522" s="77">
        <v>4.5092162688586568E-2</v>
      </c>
      <c r="DQ522" s="77">
        <v>4.5092162688586568E-2</v>
      </c>
      <c r="DR522" s="77">
        <v>0</v>
      </c>
      <c r="DS522" s="77">
        <v>4.5092162688586568E-2</v>
      </c>
      <c r="DT522" s="77">
        <v>4.5092162688586568E-2</v>
      </c>
      <c r="DU522" s="77">
        <v>0</v>
      </c>
      <c r="DV522" s="77">
        <v>0</v>
      </c>
      <c r="DW522" s="77">
        <v>0</v>
      </c>
      <c r="GE522" s="77" t="s">
        <v>422</v>
      </c>
      <c r="GF522" s="77" t="s">
        <v>155</v>
      </c>
      <c r="GG522" s="77" t="s">
        <v>428</v>
      </c>
      <c r="GH522" s="77" t="s">
        <v>467</v>
      </c>
      <c r="GI522" s="77">
        <v>2023</v>
      </c>
      <c r="GJ522" s="77" t="s">
        <v>305</v>
      </c>
      <c r="GK522" s="77">
        <v>0.71896016785821404</v>
      </c>
      <c r="GL522" s="77">
        <v>1434.2133550000001</v>
      </c>
      <c r="GM522" s="77">
        <v>2023</v>
      </c>
      <c r="GN522" s="77" t="s">
        <v>175</v>
      </c>
      <c r="GO522" s="77">
        <v>0.13250000000000001</v>
      </c>
      <c r="GP522" s="77">
        <v>3</v>
      </c>
      <c r="GQ522" s="77">
        <v>0</v>
      </c>
      <c r="GR522" s="77" t="s">
        <v>423</v>
      </c>
      <c r="GS522" s="77">
        <v>0</v>
      </c>
      <c r="GT522" s="77">
        <v>0</v>
      </c>
      <c r="GU522" s="77">
        <v>0.1527377521613833</v>
      </c>
      <c r="GV522" s="248">
        <v>0.10981235993223443</v>
      </c>
      <c r="GW522" s="248">
        <v>0.1527377521613833</v>
      </c>
      <c r="GX522" s="77">
        <v>0.10981235993223443</v>
      </c>
      <c r="GY522" s="77">
        <v>0.1527377521613833</v>
      </c>
      <c r="GZ522" s="77">
        <v>0.10981235993223443</v>
      </c>
    </row>
    <row r="523" spans="98:208" x14ac:dyDescent="0.25">
      <c r="CT523" s="77" t="s">
        <v>155</v>
      </c>
      <c r="CU523" s="77" t="s">
        <v>434</v>
      </c>
      <c r="CV523" s="77" t="s">
        <v>453</v>
      </c>
      <c r="CW523" s="77">
        <v>2023</v>
      </c>
      <c r="CX523" s="77">
        <v>0</v>
      </c>
      <c r="CY523" s="77">
        <v>0</v>
      </c>
      <c r="CZ523" s="77">
        <v>0</v>
      </c>
      <c r="DA523" s="77">
        <v>0</v>
      </c>
      <c r="DB523" s="77">
        <v>14664.637556436621</v>
      </c>
      <c r="DC523" s="77">
        <v>233.23007680793921</v>
      </c>
      <c r="DD523" s="77">
        <v>8896.515993428593</v>
      </c>
      <c r="DE523" s="77">
        <v>5534.891486200092</v>
      </c>
      <c r="DF523" s="77">
        <v>0</v>
      </c>
      <c r="DG523" s="77">
        <v>843.29420601054289</v>
      </c>
      <c r="DH523" s="77">
        <v>843.29420601054289</v>
      </c>
      <c r="DI523" s="77">
        <v>843.29420601054289</v>
      </c>
      <c r="DJ523" s="77">
        <v>5.5449538159992363E-5</v>
      </c>
      <c r="DL523" s="77">
        <v>0</v>
      </c>
      <c r="DM523" s="77">
        <v>0</v>
      </c>
      <c r="DN523" s="77">
        <v>0</v>
      </c>
      <c r="DO523" s="77">
        <v>0</v>
      </c>
      <c r="DP523" s="77">
        <v>4.6760274256282056E-2</v>
      </c>
      <c r="DQ523" s="77">
        <v>4.6760274256282056E-2</v>
      </c>
      <c r="DR523" s="77">
        <v>0</v>
      </c>
      <c r="DS523" s="77">
        <v>4.6760274256282056E-2</v>
      </c>
      <c r="DT523" s="77">
        <v>4.6760274256282056E-2</v>
      </c>
      <c r="DU523" s="77">
        <v>0</v>
      </c>
      <c r="DV523" s="77">
        <v>4.6760274256282056E-2</v>
      </c>
      <c r="DW523" s="77">
        <v>4.6760274256282056E-2</v>
      </c>
      <c r="GE523" s="77" t="s">
        <v>425</v>
      </c>
      <c r="GF523" s="77" t="s">
        <v>155</v>
      </c>
      <c r="GG523" s="77" t="s">
        <v>428</v>
      </c>
      <c r="GH523" s="77" t="s">
        <v>467</v>
      </c>
      <c r="GI523" s="77">
        <v>2023</v>
      </c>
      <c r="GJ523" s="77" t="s">
        <v>301</v>
      </c>
      <c r="GK523" s="77">
        <v>3.0714971986151052</v>
      </c>
      <c r="GL523" s="77">
        <v>1434.2133550000001</v>
      </c>
      <c r="GM523" s="77">
        <v>2023</v>
      </c>
      <c r="GN523" s="77" t="s">
        <v>175</v>
      </c>
      <c r="GO523" s="77">
        <v>5.3000000000000005E-2</v>
      </c>
      <c r="GP523" s="77">
        <v>3</v>
      </c>
      <c r="GQ523" s="77">
        <v>0</v>
      </c>
      <c r="GR523" s="77" t="s">
        <v>423</v>
      </c>
      <c r="GS523" s="77">
        <v>0</v>
      </c>
      <c r="GT523" s="77">
        <v>0</v>
      </c>
      <c r="GU523" s="77">
        <v>5.5966209081309413E-2</v>
      </c>
      <c r="GV523" s="248">
        <v>0.17190005441034911</v>
      </c>
      <c r="GW523" s="248">
        <v>5.5966209081309413E-2</v>
      </c>
      <c r="GX523" s="77">
        <v>0.17190005441034911</v>
      </c>
      <c r="GY523" s="77">
        <v>5.5966209081309413E-2</v>
      </c>
      <c r="GZ523" s="77">
        <v>0.17190005441034911</v>
      </c>
    </row>
    <row r="524" spans="98:208" x14ac:dyDescent="0.25">
      <c r="CT524" s="77" t="s">
        <v>155</v>
      </c>
      <c r="CU524" s="77" t="s">
        <v>434</v>
      </c>
      <c r="CV524" s="77" t="s">
        <v>453</v>
      </c>
      <c r="CW524" s="77">
        <v>2024</v>
      </c>
      <c r="CX524" s="77">
        <v>0</v>
      </c>
      <c r="CY524" s="77">
        <v>0</v>
      </c>
      <c r="CZ524" s="77">
        <v>0</v>
      </c>
      <c r="DA524" s="77">
        <v>0</v>
      </c>
      <c r="DB524" s="77">
        <v>14664.637556436621</v>
      </c>
      <c r="DC524" s="77">
        <v>233.23007680793921</v>
      </c>
      <c r="DD524" s="77">
        <v>8896.515993428593</v>
      </c>
      <c r="DE524" s="77">
        <v>5534.891486200092</v>
      </c>
      <c r="DF524" s="77">
        <v>0</v>
      </c>
      <c r="DG524" s="77">
        <v>0</v>
      </c>
      <c r="DH524" s="77">
        <v>843.29420601054289</v>
      </c>
      <c r="DI524" s="77">
        <v>843.29420601054289</v>
      </c>
      <c r="DJ524" s="77">
        <v>5.5449538159992363E-5</v>
      </c>
      <c r="DL524" s="77">
        <v>0</v>
      </c>
      <c r="DM524" s="77">
        <v>0</v>
      </c>
      <c r="DN524" s="77">
        <v>0</v>
      </c>
      <c r="DO524" s="77">
        <v>0</v>
      </c>
      <c r="DP524" s="77">
        <v>0</v>
      </c>
      <c r="DQ524" s="77">
        <v>0</v>
      </c>
      <c r="DR524" s="77">
        <v>0</v>
      </c>
      <c r="DS524" s="77">
        <v>4.6760274256282056E-2</v>
      </c>
      <c r="DT524" s="77">
        <v>4.6760274256282056E-2</v>
      </c>
      <c r="DU524" s="77">
        <v>0</v>
      </c>
      <c r="DV524" s="77">
        <v>4.6760274256282056E-2</v>
      </c>
      <c r="DW524" s="77">
        <v>4.6760274256282056E-2</v>
      </c>
      <c r="GE524" s="77" t="s">
        <v>427</v>
      </c>
      <c r="GF524" s="77" t="s">
        <v>155</v>
      </c>
      <c r="GG524" s="77" t="s">
        <v>428</v>
      </c>
      <c r="GH524" s="77" t="s">
        <v>467</v>
      </c>
      <c r="GI524" s="77">
        <v>2023</v>
      </c>
      <c r="GJ524" s="77" t="s">
        <v>303</v>
      </c>
      <c r="GK524" s="77">
        <v>1.6845772405344479</v>
      </c>
      <c r="GL524" s="77">
        <v>1434.2133550000001</v>
      </c>
      <c r="GM524" s="77">
        <v>2023</v>
      </c>
      <c r="GN524" s="77" t="s">
        <v>175</v>
      </c>
      <c r="GO524" s="77">
        <v>5.3000000000000005E-2</v>
      </c>
      <c r="GP524" s="77">
        <v>3</v>
      </c>
      <c r="GQ524" s="77">
        <v>0</v>
      </c>
      <c r="GR524" s="77" t="s">
        <v>423</v>
      </c>
      <c r="GS524" s="77">
        <v>0</v>
      </c>
      <c r="GT524" s="77">
        <v>0</v>
      </c>
      <c r="GU524" s="77">
        <v>5.5966209081309413E-2</v>
      </c>
      <c r="GV524" s="248">
        <v>9.4279402057366166E-2</v>
      </c>
      <c r="GW524" s="248">
        <v>5.5966209081309413E-2</v>
      </c>
      <c r="GX524" s="77">
        <v>9.4279402057366166E-2</v>
      </c>
      <c r="GY524" s="77">
        <v>5.5966209081309413E-2</v>
      </c>
      <c r="GZ524" s="77">
        <v>9.4279402057366166E-2</v>
      </c>
    </row>
    <row r="525" spans="98:208" x14ac:dyDescent="0.25">
      <c r="CT525" s="77" t="s">
        <v>155</v>
      </c>
      <c r="CU525" s="77" t="s">
        <v>434</v>
      </c>
      <c r="CV525" s="77" t="s">
        <v>453</v>
      </c>
      <c r="CW525" s="77">
        <v>2025</v>
      </c>
      <c r="CX525" s="77">
        <v>0</v>
      </c>
      <c r="CY525" s="77">
        <v>0</v>
      </c>
      <c r="CZ525" s="77">
        <v>0</v>
      </c>
      <c r="DA525" s="77">
        <v>0</v>
      </c>
      <c r="DB525" s="77">
        <v>14664.637556436621</v>
      </c>
      <c r="DC525" s="77">
        <v>233.23007680793921</v>
      </c>
      <c r="DD525" s="77">
        <v>8896.515993428593</v>
      </c>
      <c r="DE525" s="77">
        <v>5534.891486200092</v>
      </c>
      <c r="DF525" s="77">
        <v>0</v>
      </c>
      <c r="DG525" s="77">
        <v>0</v>
      </c>
      <c r="DH525" s="77">
        <v>0</v>
      </c>
      <c r="DI525" s="77">
        <v>843.29420601054289</v>
      </c>
      <c r="DJ525" s="77">
        <v>5.5449538159992363E-5</v>
      </c>
      <c r="DL525" s="77">
        <v>0</v>
      </c>
      <c r="DM525" s="77">
        <v>0</v>
      </c>
      <c r="DN525" s="77">
        <v>0</v>
      </c>
      <c r="DO525" s="77">
        <v>0</v>
      </c>
      <c r="DP525" s="77">
        <v>0</v>
      </c>
      <c r="DQ525" s="77">
        <v>0</v>
      </c>
      <c r="DR525" s="77">
        <v>0</v>
      </c>
      <c r="DS525" s="77">
        <v>0</v>
      </c>
      <c r="DT525" s="77">
        <v>0</v>
      </c>
      <c r="DU525" s="77">
        <v>0</v>
      </c>
      <c r="DV525" s="77">
        <v>4.6760274256282056E-2</v>
      </c>
      <c r="DW525" s="77">
        <v>4.6760274256282056E-2</v>
      </c>
      <c r="GE525" s="77" t="s">
        <v>422</v>
      </c>
      <c r="GF525" s="77" t="s">
        <v>155</v>
      </c>
      <c r="GG525" s="77" t="s">
        <v>428</v>
      </c>
      <c r="GH525" s="77" t="s">
        <v>467</v>
      </c>
      <c r="GI525" s="77">
        <v>2024</v>
      </c>
      <c r="GJ525" s="77" t="s">
        <v>305</v>
      </c>
      <c r="GK525" s="77">
        <v>0.71896016785821404</v>
      </c>
      <c r="GL525" s="77">
        <v>1434.2133550000001</v>
      </c>
      <c r="GM525" s="77">
        <v>2024</v>
      </c>
      <c r="GN525" s="77" t="s">
        <v>175</v>
      </c>
      <c r="GO525" s="77">
        <v>0.13250000000000001</v>
      </c>
      <c r="GP525" s="77">
        <v>3</v>
      </c>
      <c r="GQ525" s="77">
        <v>0</v>
      </c>
      <c r="GR525" s="77" t="s">
        <v>423</v>
      </c>
      <c r="GS525" s="77">
        <v>0</v>
      </c>
      <c r="GT525" s="77">
        <v>0</v>
      </c>
      <c r="GU525" s="77">
        <v>0</v>
      </c>
      <c r="GV525" s="248">
        <v>0</v>
      </c>
      <c r="GW525" s="248">
        <v>0.1527377521613833</v>
      </c>
      <c r="GX525" s="77">
        <v>0.10981235993223443</v>
      </c>
      <c r="GY525" s="77">
        <v>0.1527377521613833</v>
      </c>
      <c r="GZ525" s="77">
        <v>0.10981235993223443</v>
      </c>
    </row>
    <row r="526" spans="98:208" x14ac:dyDescent="0.25">
      <c r="CT526" s="77" t="s">
        <v>155</v>
      </c>
      <c r="CU526" s="77" t="s">
        <v>434</v>
      </c>
      <c r="CV526" s="77" t="s">
        <v>460</v>
      </c>
      <c r="CW526" s="77">
        <v>2020</v>
      </c>
      <c r="CX526" s="77">
        <v>0</v>
      </c>
      <c r="CY526" s="77">
        <v>0</v>
      </c>
      <c r="CZ526" s="77">
        <v>0</v>
      </c>
      <c r="DA526" s="77">
        <v>0</v>
      </c>
      <c r="DB526" s="77">
        <v>8807.9522308757787</v>
      </c>
      <c r="DC526" s="77">
        <v>222.22942162783059</v>
      </c>
      <c r="DD526" s="77">
        <v>8585.722809247949</v>
      </c>
      <c r="DE526" s="77">
        <v>0</v>
      </c>
      <c r="DF526" s="77">
        <v>514.45318018009698</v>
      </c>
      <c r="DG526" s="77">
        <v>0</v>
      </c>
      <c r="DH526" s="77">
        <v>0</v>
      </c>
      <c r="DI526" s="77">
        <v>0</v>
      </c>
      <c r="DJ526" s="77">
        <v>7.742472137442025E-6</v>
      </c>
      <c r="DL526" s="77">
        <v>0</v>
      </c>
      <c r="DM526" s="77">
        <v>3.9831394135628429E-3</v>
      </c>
      <c r="DN526" s="77">
        <v>3.9831394135628429E-3</v>
      </c>
      <c r="DO526" s="77">
        <v>0</v>
      </c>
      <c r="DP526" s="77">
        <v>0</v>
      </c>
      <c r="DQ526" s="77">
        <v>0</v>
      </c>
      <c r="DR526" s="77">
        <v>0</v>
      </c>
      <c r="DS526" s="77">
        <v>0</v>
      </c>
      <c r="DT526" s="77">
        <v>0</v>
      </c>
      <c r="DU526" s="77">
        <v>0</v>
      </c>
      <c r="DV526" s="77">
        <v>0</v>
      </c>
      <c r="DW526" s="77">
        <v>0</v>
      </c>
      <c r="GE526" s="77" t="s">
        <v>425</v>
      </c>
      <c r="GF526" s="77" t="s">
        <v>155</v>
      </c>
      <c r="GG526" s="77" t="s">
        <v>428</v>
      </c>
      <c r="GH526" s="77" t="s">
        <v>467</v>
      </c>
      <c r="GI526" s="77">
        <v>2024</v>
      </c>
      <c r="GJ526" s="77" t="s">
        <v>301</v>
      </c>
      <c r="GK526" s="77">
        <v>3.0714971986151052</v>
      </c>
      <c r="GL526" s="77">
        <v>1434.2133550000001</v>
      </c>
      <c r="GM526" s="77">
        <v>2024</v>
      </c>
      <c r="GN526" s="77" t="s">
        <v>175</v>
      </c>
      <c r="GO526" s="77">
        <v>5.3000000000000005E-2</v>
      </c>
      <c r="GP526" s="77">
        <v>3</v>
      </c>
      <c r="GQ526" s="77">
        <v>0</v>
      </c>
      <c r="GR526" s="77" t="s">
        <v>423</v>
      </c>
      <c r="GS526" s="77">
        <v>0</v>
      </c>
      <c r="GT526" s="77">
        <v>0</v>
      </c>
      <c r="GU526" s="77">
        <v>0</v>
      </c>
      <c r="GV526" s="248">
        <v>0</v>
      </c>
      <c r="GW526" s="248">
        <v>5.5966209081309413E-2</v>
      </c>
      <c r="GX526" s="77">
        <v>0.17190005441034911</v>
      </c>
      <c r="GY526" s="77">
        <v>5.5966209081309413E-2</v>
      </c>
      <c r="GZ526" s="77">
        <v>0.17190005441034911</v>
      </c>
    </row>
    <row r="527" spans="98:208" x14ac:dyDescent="0.25">
      <c r="CT527" s="77" t="s">
        <v>155</v>
      </c>
      <c r="CU527" s="77" t="s">
        <v>434</v>
      </c>
      <c r="CV527" s="77" t="s">
        <v>460</v>
      </c>
      <c r="CW527" s="77">
        <v>2021</v>
      </c>
      <c r="CX527" s="77">
        <v>0</v>
      </c>
      <c r="CY527" s="77">
        <v>0</v>
      </c>
      <c r="CZ527" s="77">
        <v>0</v>
      </c>
      <c r="DA527" s="77">
        <v>0</v>
      </c>
      <c r="DB527" s="77">
        <v>8807.9522308757787</v>
      </c>
      <c r="DC527" s="77">
        <v>222.22942162783059</v>
      </c>
      <c r="DD527" s="77">
        <v>8585.722809247949</v>
      </c>
      <c r="DE527" s="77">
        <v>0</v>
      </c>
      <c r="DF527" s="77">
        <v>514.45318018009698</v>
      </c>
      <c r="DG527" s="77">
        <v>514.45318018009698</v>
      </c>
      <c r="DH527" s="77">
        <v>0</v>
      </c>
      <c r="DI527" s="77">
        <v>0</v>
      </c>
      <c r="DJ527" s="77">
        <v>7.742472137442025E-6</v>
      </c>
      <c r="DL527" s="77">
        <v>0</v>
      </c>
      <c r="DM527" s="77">
        <v>3.9831394135628429E-3</v>
      </c>
      <c r="DN527" s="77">
        <v>3.9831394135628429E-3</v>
      </c>
      <c r="DO527" s="77">
        <v>0</v>
      </c>
      <c r="DP527" s="77">
        <v>3.9831394135628429E-3</v>
      </c>
      <c r="DQ527" s="77">
        <v>3.9831394135628429E-3</v>
      </c>
      <c r="DR527" s="77">
        <v>0</v>
      </c>
      <c r="DS527" s="77">
        <v>0</v>
      </c>
      <c r="DT527" s="77">
        <v>0</v>
      </c>
      <c r="DU527" s="77">
        <v>0</v>
      </c>
      <c r="DV527" s="77">
        <v>0</v>
      </c>
      <c r="DW527" s="77">
        <v>0</v>
      </c>
      <c r="GE527" s="77" t="s">
        <v>427</v>
      </c>
      <c r="GF527" s="77" t="s">
        <v>155</v>
      </c>
      <c r="GG527" s="77" t="s">
        <v>428</v>
      </c>
      <c r="GH527" s="77" t="s">
        <v>467</v>
      </c>
      <c r="GI527" s="77">
        <v>2024</v>
      </c>
      <c r="GJ527" s="77" t="s">
        <v>303</v>
      </c>
      <c r="GK527" s="77">
        <v>1.6845772405344479</v>
      </c>
      <c r="GL527" s="77">
        <v>1434.2133550000001</v>
      </c>
      <c r="GM527" s="77">
        <v>2024</v>
      </c>
      <c r="GN527" s="77" t="s">
        <v>175</v>
      </c>
      <c r="GO527" s="77">
        <v>5.3000000000000005E-2</v>
      </c>
      <c r="GP527" s="77">
        <v>3</v>
      </c>
      <c r="GQ527" s="77">
        <v>0</v>
      </c>
      <c r="GR527" s="77" t="s">
        <v>423</v>
      </c>
      <c r="GS527" s="77">
        <v>0</v>
      </c>
      <c r="GT527" s="77">
        <v>0</v>
      </c>
      <c r="GU527" s="77">
        <v>0</v>
      </c>
      <c r="GV527" s="248">
        <v>0</v>
      </c>
      <c r="GW527" s="248">
        <v>5.5966209081309413E-2</v>
      </c>
      <c r="GX527" s="77">
        <v>9.4279402057366166E-2</v>
      </c>
      <c r="GY527" s="77">
        <v>5.5966209081309413E-2</v>
      </c>
      <c r="GZ527" s="77">
        <v>9.4279402057366166E-2</v>
      </c>
    </row>
    <row r="528" spans="98:208" x14ac:dyDescent="0.25">
      <c r="CT528" s="77" t="s">
        <v>155</v>
      </c>
      <c r="CU528" s="77" t="s">
        <v>434</v>
      </c>
      <c r="CV528" s="77" t="s">
        <v>460</v>
      </c>
      <c r="CW528" s="77">
        <v>2022</v>
      </c>
      <c r="CX528" s="77">
        <v>0</v>
      </c>
      <c r="CY528" s="77">
        <v>0</v>
      </c>
      <c r="CZ528" s="77">
        <v>0</v>
      </c>
      <c r="DA528" s="77">
        <v>0</v>
      </c>
      <c r="DB528" s="77">
        <v>8807.9522308757787</v>
      </c>
      <c r="DC528" s="77">
        <v>222.22942162783059</v>
      </c>
      <c r="DD528" s="77">
        <v>8585.722809247949</v>
      </c>
      <c r="DE528" s="77">
        <v>0</v>
      </c>
      <c r="DF528" s="77">
        <v>514.45318018009698</v>
      </c>
      <c r="DG528" s="77">
        <v>514.45318018009698</v>
      </c>
      <c r="DH528" s="77">
        <v>514.45318018009698</v>
      </c>
      <c r="DI528" s="77">
        <v>0</v>
      </c>
      <c r="DJ528" s="77">
        <v>7.742472137442025E-6</v>
      </c>
      <c r="DL528" s="77">
        <v>0</v>
      </c>
      <c r="DM528" s="77">
        <v>3.9831394135628429E-3</v>
      </c>
      <c r="DN528" s="77">
        <v>3.9831394135628429E-3</v>
      </c>
      <c r="DO528" s="77">
        <v>0</v>
      </c>
      <c r="DP528" s="77">
        <v>3.9831394135628429E-3</v>
      </c>
      <c r="DQ528" s="77">
        <v>3.9831394135628429E-3</v>
      </c>
      <c r="DR528" s="77">
        <v>0</v>
      </c>
      <c r="DS528" s="77">
        <v>3.9831394135628429E-3</v>
      </c>
      <c r="DT528" s="77">
        <v>3.9831394135628429E-3</v>
      </c>
      <c r="DU528" s="77">
        <v>0</v>
      </c>
      <c r="DV528" s="77">
        <v>0</v>
      </c>
      <c r="DW528" s="77">
        <v>0</v>
      </c>
      <c r="GE528" s="77" t="s">
        <v>422</v>
      </c>
      <c r="GF528" s="77" t="s">
        <v>155</v>
      </c>
      <c r="GG528" s="77" t="s">
        <v>428</v>
      </c>
      <c r="GH528" s="77" t="s">
        <v>467</v>
      </c>
      <c r="GI528" s="77">
        <v>2025</v>
      </c>
      <c r="GJ528" s="77" t="s">
        <v>305</v>
      </c>
      <c r="GK528" s="77">
        <v>0.71896016785821404</v>
      </c>
      <c r="GL528" s="77">
        <v>1434.2133550000001</v>
      </c>
      <c r="GM528" s="77">
        <v>2025</v>
      </c>
      <c r="GN528" s="77" t="s">
        <v>175</v>
      </c>
      <c r="GO528" s="77">
        <v>0.13250000000000001</v>
      </c>
      <c r="GP528" s="77">
        <v>3</v>
      </c>
      <c r="GQ528" s="77">
        <v>0</v>
      </c>
      <c r="GR528" s="77" t="s">
        <v>423</v>
      </c>
      <c r="GS528" s="77">
        <v>0</v>
      </c>
      <c r="GT528" s="77">
        <v>0</v>
      </c>
      <c r="GU528" s="77">
        <v>0</v>
      </c>
      <c r="GV528" s="248">
        <v>0</v>
      </c>
      <c r="GW528" s="248">
        <v>0</v>
      </c>
      <c r="GX528" s="77">
        <v>0</v>
      </c>
      <c r="GY528" s="77">
        <v>0.1527377521613833</v>
      </c>
      <c r="GZ528" s="77">
        <v>0.10981235993223443</v>
      </c>
    </row>
    <row r="529" spans="98:208" x14ac:dyDescent="0.25">
      <c r="CT529" s="77" t="s">
        <v>155</v>
      </c>
      <c r="CU529" s="77" t="s">
        <v>434</v>
      </c>
      <c r="CV529" s="77" t="s">
        <v>460</v>
      </c>
      <c r="CW529" s="77">
        <v>2023</v>
      </c>
      <c r="CX529" s="77">
        <v>0</v>
      </c>
      <c r="CY529" s="77">
        <v>0</v>
      </c>
      <c r="CZ529" s="77">
        <v>0</v>
      </c>
      <c r="DA529" s="77">
        <v>0</v>
      </c>
      <c r="DB529" s="77">
        <v>9129.746070236537</v>
      </c>
      <c r="DC529" s="77">
        <v>233.2300768079393</v>
      </c>
      <c r="DD529" s="77">
        <v>8896.5159934285984</v>
      </c>
      <c r="DE529" s="77">
        <v>0</v>
      </c>
      <c r="DF529" s="77">
        <v>0</v>
      </c>
      <c r="DG529" s="77">
        <v>533.52731185150947</v>
      </c>
      <c r="DH529" s="77">
        <v>533.52731185150947</v>
      </c>
      <c r="DI529" s="77">
        <v>533.52731185150947</v>
      </c>
      <c r="DJ529" s="77">
        <v>7.742472137442025E-6</v>
      </c>
      <c r="DL529" s="77">
        <v>0</v>
      </c>
      <c r="DM529" s="77">
        <v>0</v>
      </c>
      <c r="DN529" s="77">
        <v>0</v>
      </c>
      <c r="DO529" s="77">
        <v>0</v>
      </c>
      <c r="DP529" s="77">
        <v>4.1308203465746547E-3</v>
      </c>
      <c r="DQ529" s="77">
        <v>4.1308203465746547E-3</v>
      </c>
      <c r="DR529" s="77">
        <v>0</v>
      </c>
      <c r="DS529" s="77">
        <v>4.1308203465746547E-3</v>
      </c>
      <c r="DT529" s="77">
        <v>4.1308203465746547E-3</v>
      </c>
      <c r="DU529" s="77">
        <v>0</v>
      </c>
      <c r="DV529" s="77">
        <v>4.1308203465746547E-3</v>
      </c>
      <c r="DW529" s="77">
        <v>4.1308203465746547E-3</v>
      </c>
      <c r="GE529" s="77" t="s">
        <v>425</v>
      </c>
      <c r="GF529" s="77" t="s">
        <v>155</v>
      </c>
      <c r="GG529" s="77" t="s">
        <v>428</v>
      </c>
      <c r="GH529" s="77" t="s">
        <v>467</v>
      </c>
      <c r="GI529" s="77">
        <v>2025</v>
      </c>
      <c r="GJ529" s="77" t="s">
        <v>301</v>
      </c>
      <c r="GK529" s="77">
        <v>3.0714971986151052</v>
      </c>
      <c r="GL529" s="77">
        <v>1434.2133550000001</v>
      </c>
      <c r="GM529" s="77">
        <v>2025</v>
      </c>
      <c r="GN529" s="77" t="s">
        <v>175</v>
      </c>
      <c r="GO529" s="77">
        <v>5.3000000000000005E-2</v>
      </c>
      <c r="GP529" s="77">
        <v>3</v>
      </c>
      <c r="GQ529" s="77">
        <v>0</v>
      </c>
      <c r="GR529" s="77" t="s">
        <v>423</v>
      </c>
      <c r="GS529" s="77">
        <v>0</v>
      </c>
      <c r="GT529" s="77">
        <v>0</v>
      </c>
      <c r="GU529" s="77">
        <v>0</v>
      </c>
      <c r="GV529" s="248">
        <v>0</v>
      </c>
      <c r="GW529" s="248">
        <v>0</v>
      </c>
      <c r="GX529" s="77">
        <v>0</v>
      </c>
      <c r="GY529" s="77">
        <v>5.5966209081309413E-2</v>
      </c>
      <c r="GZ529" s="77">
        <v>0.17190005441034911</v>
      </c>
    </row>
    <row r="530" spans="98:208" x14ac:dyDescent="0.25">
      <c r="CT530" s="77" t="s">
        <v>155</v>
      </c>
      <c r="CU530" s="77" t="s">
        <v>434</v>
      </c>
      <c r="CV530" s="77" t="s">
        <v>460</v>
      </c>
      <c r="CW530" s="77">
        <v>2024</v>
      </c>
      <c r="CX530" s="77">
        <v>0</v>
      </c>
      <c r="CY530" s="77">
        <v>0</v>
      </c>
      <c r="CZ530" s="77">
        <v>0</v>
      </c>
      <c r="DA530" s="77">
        <v>0</v>
      </c>
      <c r="DB530" s="77">
        <v>9129.746070236537</v>
      </c>
      <c r="DC530" s="77">
        <v>233.2300768079393</v>
      </c>
      <c r="DD530" s="77">
        <v>8896.5159934285984</v>
      </c>
      <c r="DE530" s="77">
        <v>0</v>
      </c>
      <c r="DF530" s="77">
        <v>0</v>
      </c>
      <c r="DG530" s="77">
        <v>0</v>
      </c>
      <c r="DH530" s="77">
        <v>533.52731185150947</v>
      </c>
      <c r="DI530" s="77">
        <v>533.52731185150947</v>
      </c>
      <c r="DJ530" s="77">
        <v>7.742472137442025E-6</v>
      </c>
      <c r="DL530" s="77">
        <v>0</v>
      </c>
      <c r="DM530" s="77">
        <v>0</v>
      </c>
      <c r="DN530" s="77">
        <v>0</v>
      </c>
      <c r="DO530" s="77">
        <v>0</v>
      </c>
      <c r="DP530" s="77">
        <v>0</v>
      </c>
      <c r="DQ530" s="77">
        <v>0</v>
      </c>
      <c r="DR530" s="77">
        <v>0</v>
      </c>
      <c r="DS530" s="77">
        <v>4.1308203465746547E-3</v>
      </c>
      <c r="DT530" s="77">
        <v>4.1308203465746547E-3</v>
      </c>
      <c r="DU530" s="77">
        <v>0</v>
      </c>
      <c r="DV530" s="77">
        <v>4.1308203465746547E-3</v>
      </c>
      <c r="DW530" s="77">
        <v>4.1308203465746547E-3</v>
      </c>
      <c r="GE530" s="77" t="s">
        <v>427</v>
      </c>
      <c r="GF530" s="77" t="s">
        <v>155</v>
      </c>
      <c r="GG530" s="77" t="s">
        <v>428</v>
      </c>
      <c r="GH530" s="77" t="s">
        <v>467</v>
      </c>
      <c r="GI530" s="77">
        <v>2025</v>
      </c>
      <c r="GJ530" s="77" t="s">
        <v>303</v>
      </c>
      <c r="GK530" s="77">
        <v>1.6845772405344479</v>
      </c>
      <c r="GL530" s="77">
        <v>1434.2133550000001</v>
      </c>
      <c r="GM530" s="77">
        <v>2025</v>
      </c>
      <c r="GN530" s="77" t="s">
        <v>175</v>
      </c>
      <c r="GO530" s="77">
        <v>5.3000000000000005E-2</v>
      </c>
      <c r="GP530" s="77">
        <v>3</v>
      </c>
      <c r="GQ530" s="77">
        <v>0</v>
      </c>
      <c r="GR530" s="77" t="s">
        <v>423</v>
      </c>
      <c r="GS530" s="77">
        <v>0</v>
      </c>
      <c r="GT530" s="77">
        <v>0</v>
      </c>
      <c r="GU530" s="77">
        <v>0</v>
      </c>
      <c r="GV530" s="248">
        <v>0</v>
      </c>
      <c r="GW530" s="248">
        <v>0</v>
      </c>
      <c r="GX530" s="77">
        <v>0</v>
      </c>
      <c r="GY530" s="77">
        <v>5.5966209081309413E-2</v>
      </c>
      <c r="GZ530" s="77">
        <v>9.4279402057366166E-2</v>
      </c>
    </row>
    <row r="531" spans="98:208" x14ac:dyDescent="0.25">
      <c r="CT531" s="77" t="s">
        <v>155</v>
      </c>
      <c r="CU531" s="77" t="s">
        <v>434</v>
      </c>
      <c r="CV531" s="77" t="s">
        <v>460</v>
      </c>
      <c r="CW531" s="77">
        <v>2025</v>
      </c>
      <c r="CX531" s="77">
        <v>0</v>
      </c>
      <c r="CY531" s="77">
        <v>0</v>
      </c>
      <c r="CZ531" s="77">
        <v>0</v>
      </c>
      <c r="DA531" s="77">
        <v>0</v>
      </c>
      <c r="DB531" s="77">
        <v>9129.746070236537</v>
      </c>
      <c r="DC531" s="77">
        <v>233.2300768079393</v>
      </c>
      <c r="DD531" s="77">
        <v>8896.5159934285984</v>
      </c>
      <c r="DE531" s="77">
        <v>0</v>
      </c>
      <c r="DF531" s="77">
        <v>0</v>
      </c>
      <c r="DG531" s="77">
        <v>0</v>
      </c>
      <c r="DH531" s="77">
        <v>0</v>
      </c>
      <c r="DI531" s="77">
        <v>533.52731185150947</v>
      </c>
      <c r="DJ531" s="77">
        <v>7.742472137442025E-6</v>
      </c>
      <c r="DL531" s="77">
        <v>0</v>
      </c>
      <c r="DM531" s="77">
        <v>0</v>
      </c>
      <c r="DN531" s="77">
        <v>0</v>
      </c>
      <c r="DO531" s="77">
        <v>0</v>
      </c>
      <c r="DP531" s="77">
        <v>0</v>
      </c>
      <c r="DQ531" s="77">
        <v>0</v>
      </c>
      <c r="DR531" s="77">
        <v>0</v>
      </c>
      <c r="DS531" s="77">
        <v>0</v>
      </c>
      <c r="DT531" s="77">
        <v>0</v>
      </c>
      <c r="DU531" s="77">
        <v>0</v>
      </c>
      <c r="DV531" s="77">
        <v>4.1308203465746547E-3</v>
      </c>
      <c r="DW531" s="77">
        <v>4.1308203465746547E-3</v>
      </c>
      <c r="GE531" s="77" t="s">
        <v>422</v>
      </c>
      <c r="GF531" s="77" t="s">
        <v>155</v>
      </c>
      <c r="GG531" s="77" t="s">
        <v>428</v>
      </c>
      <c r="GH531" s="77" t="s">
        <v>474</v>
      </c>
      <c r="GI531" s="77">
        <v>2021</v>
      </c>
      <c r="GJ531" s="77" t="s">
        <v>305</v>
      </c>
      <c r="GK531" s="77">
        <v>3.6425060683954347E-2</v>
      </c>
      <c r="GL531" s="77">
        <v>1434.2133550000001</v>
      </c>
      <c r="GM531" s="77">
        <v>2021</v>
      </c>
      <c r="GN531" s="77" t="s">
        <v>175</v>
      </c>
      <c r="GO531" s="77">
        <v>0.13250000000000001</v>
      </c>
      <c r="GP531" s="77">
        <v>3</v>
      </c>
      <c r="GQ531" s="77">
        <v>0</v>
      </c>
      <c r="GR531" s="77" t="s">
        <v>423</v>
      </c>
      <c r="GS531" s="77">
        <v>0.1527377521613833</v>
      </c>
      <c r="GT531" s="77">
        <v>5.5634818912091658E-3</v>
      </c>
      <c r="GU531" s="77">
        <v>0.1527377521613833</v>
      </c>
      <c r="GV531" s="248">
        <v>5.5634818912091658E-3</v>
      </c>
      <c r="GW531" s="248">
        <v>0</v>
      </c>
      <c r="GX531" s="77">
        <v>0</v>
      </c>
      <c r="GY531" s="77">
        <v>0</v>
      </c>
      <c r="GZ531" s="77">
        <v>0</v>
      </c>
    </row>
    <row r="532" spans="98:208" x14ac:dyDescent="0.25">
      <c r="CT532" s="77" t="s">
        <v>155</v>
      </c>
      <c r="CU532" s="77" t="s">
        <v>434</v>
      </c>
      <c r="CV532" s="77" t="s">
        <v>467</v>
      </c>
      <c r="CW532" s="77">
        <v>2020</v>
      </c>
      <c r="CX532" s="77">
        <v>0</v>
      </c>
      <c r="CY532" s="77">
        <v>0</v>
      </c>
      <c r="CZ532" s="77">
        <v>0</v>
      </c>
      <c r="DA532" s="77">
        <v>0</v>
      </c>
      <c r="DB532" s="77">
        <v>5.2405583313015383</v>
      </c>
      <c r="DC532" s="77">
        <v>0.69641821681223204</v>
      </c>
      <c r="DD532" s="77">
        <v>2.9419641522810172</v>
      </c>
      <c r="DE532" s="77">
        <v>1.602175962208289</v>
      </c>
      <c r="DF532" s="77">
        <v>0.36068764874241294</v>
      </c>
      <c r="DG532" s="77">
        <v>0</v>
      </c>
      <c r="DH532" s="77">
        <v>0</v>
      </c>
      <c r="DI532" s="77">
        <v>0</v>
      </c>
      <c r="DJ532" s="77">
        <v>4.8140915164159511E-5</v>
      </c>
      <c r="DL532" s="77">
        <v>0</v>
      </c>
      <c r="DM532" s="77">
        <v>1.7363833498868665E-5</v>
      </c>
      <c r="DN532" s="77">
        <v>1.7363833498868665E-5</v>
      </c>
      <c r="DO532" s="77">
        <v>0</v>
      </c>
      <c r="DP532" s="77">
        <v>0</v>
      </c>
      <c r="DQ532" s="77">
        <v>0</v>
      </c>
      <c r="DR532" s="77">
        <v>0</v>
      </c>
      <c r="DS532" s="77">
        <v>0</v>
      </c>
      <c r="DT532" s="77">
        <v>0</v>
      </c>
      <c r="DU532" s="77">
        <v>0</v>
      </c>
      <c r="DV532" s="77">
        <v>0</v>
      </c>
      <c r="DW532" s="77">
        <v>0</v>
      </c>
      <c r="GE532" s="77" t="s">
        <v>425</v>
      </c>
      <c r="GF532" s="77" t="s">
        <v>155</v>
      </c>
      <c r="GG532" s="77" t="s">
        <v>428</v>
      </c>
      <c r="GH532" s="77" t="s">
        <v>474</v>
      </c>
      <c r="GI532" s="77">
        <v>2021</v>
      </c>
      <c r="GJ532" s="77" t="s">
        <v>301</v>
      </c>
      <c r="GK532" s="77">
        <v>1.580872452543243E-3</v>
      </c>
      <c r="GL532" s="77">
        <v>1434.2133550000001</v>
      </c>
      <c r="GM532" s="77">
        <v>2021</v>
      </c>
      <c r="GN532" s="77" t="s">
        <v>175</v>
      </c>
      <c r="GO532" s="77">
        <v>5.3000000000000005E-2</v>
      </c>
      <c r="GP532" s="77">
        <v>3</v>
      </c>
      <c r="GQ532" s="77">
        <v>0</v>
      </c>
      <c r="GR532" s="77" t="s">
        <v>423</v>
      </c>
      <c r="GS532" s="77">
        <v>5.5966209081309413E-2</v>
      </c>
      <c r="GT532" s="77">
        <v>8.8475438209917526E-5</v>
      </c>
      <c r="GU532" s="77">
        <v>5.5966209081309413E-2</v>
      </c>
      <c r="GV532" s="248">
        <v>8.8475438209917526E-5</v>
      </c>
      <c r="GW532" s="248">
        <v>0</v>
      </c>
      <c r="GX532" s="77">
        <v>0</v>
      </c>
      <c r="GY532" s="77">
        <v>0</v>
      </c>
      <c r="GZ532" s="77">
        <v>0</v>
      </c>
    </row>
    <row r="533" spans="98:208" x14ac:dyDescent="0.25">
      <c r="CT533" s="77" t="s">
        <v>155</v>
      </c>
      <c r="CU533" s="77" t="s">
        <v>434</v>
      </c>
      <c r="CV533" s="77" t="s">
        <v>467</v>
      </c>
      <c r="CW533" s="77">
        <v>2021</v>
      </c>
      <c r="CX533" s="77">
        <v>0</v>
      </c>
      <c r="CY533" s="77">
        <v>0</v>
      </c>
      <c r="CZ533" s="77">
        <v>0</v>
      </c>
      <c r="DA533" s="77">
        <v>0</v>
      </c>
      <c r="DB533" s="77">
        <v>5.2405583313015383</v>
      </c>
      <c r="DC533" s="77">
        <v>0.69641821681223204</v>
      </c>
      <c r="DD533" s="77">
        <v>2.9419641522810172</v>
      </c>
      <c r="DE533" s="77">
        <v>1.602175962208289</v>
      </c>
      <c r="DF533" s="77">
        <v>0.36068764874241294</v>
      </c>
      <c r="DG533" s="77">
        <v>0.36068764874241294</v>
      </c>
      <c r="DH533" s="77">
        <v>0</v>
      </c>
      <c r="DI533" s="77">
        <v>0</v>
      </c>
      <c r="DJ533" s="77">
        <v>4.8140915164159511E-5</v>
      </c>
      <c r="DL533" s="77">
        <v>0</v>
      </c>
      <c r="DM533" s="77">
        <v>1.7363833498868665E-5</v>
      </c>
      <c r="DN533" s="77">
        <v>1.7363833498868665E-5</v>
      </c>
      <c r="DO533" s="77">
        <v>0</v>
      </c>
      <c r="DP533" s="77">
        <v>1.7363833498868665E-5</v>
      </c>
      <c r="DQ533" s="77">
        <v>1.7363833498868665E-5</v>
      </c>
      <c r="DR533" s="77">
        <v>0</v>
      </c>
      <c r="DS533" s="77">
        <v>0</v>
      </c>
      <c r="DT533" s="77">
        <v>0</v>
      </c>
      <c r="DU533" s="77">
        <v>0</v>
      </c>
      <c r="DV533" s="77">
        <v>0</v>
      </c>
      <c r="DW533" s="77">
        <v>0</v>
      </c>
      <c r="GE533" s="77" t="s">
        <v>427</v>
      </c>
      <c r="GF533" s="77" t="s">
        <v>155</v>
      </c>
      <c r="GG533" s="77" t="s">
        <v>428</v>
      </c>
      <c r="GH533" s="77" t="s">
        <v>474</v>
      </c>
      <c r="GI533" s="77">
        <v>2021</v>
      </c>
      <c r="GJ533" s="77" t="s">
        <v>303</v>
      </c>
      <c r="GK533" s="77">
        <v>3.9894642198450757E-2</v>
      </c>
      <c r="GL533" s="77">
        <v>1434.2133550000001</v>
      </c>
      <c r="GM533" s="77">
        <v>2021</v>
      </c>
      <c r="GN533" s="77" t="s">
        <v>175</v>
      </c>
      <c r="GO533" s="77">
        <v>5.3000000000000005E-2</v>
      </c>
      <c r="GP533" s="77">
        <v>3</v>
      </c>
      <c r="GQ533" s="77">
        <v>0</v>
      </c>
      <c r="GR533" s="77" t="s">
        <v>423</v>
      </c>
      <c r="GS533" s="77">
        <v>5.5966209081309413E-2</v>
      </c>
      <c r="GT533" s="77">
        <v>2.2327518865025244E-3</v>
      </c>
      <c r="GU533" s="77">
        <v>5.5966209081309413E-2</v>
      </c>
      <c r="GV533" s="248">
        <v>2.2327518865025244E-3</v>
      </c>
      <c r="GW533" s="248">
        <v>0</v>
      </c>
      <c r="GX533" s="77">
        <v>0</v>
      </c>
      <c r="GY533" s="77">
        <v>0</v>
      </c>
      <c r="GZ533" s="77">
        <v>0</v>
      </c>
    </row>
    <row r="534" spans="98:208" x14ac:dyDescent="0.25">
      <c r="CT534" s="77" t="s">
        <v>155</v>
      </c>
      <c r="CU534" s="77" t="s">
        <v>434</v>
      </c>
      <c r="CV534" s="77" t="s">
        <v>467</v>
      </c>
      <c r="CW534" s="77">
        <v>2022</v>
      </c>
      <c r="CX534" s="77">
        <v>0</v>
      </c>
      <c r="CY534" s="77">
        <v>0</v>
      </c>
      <c r="CZ534" s="77">
        <v>0</v>
      </c>
      <c r="DA534" s="77">
        <v>0</v>
      </c>
      <c r="DB534" s="77">
        <v>5.2405583313015383</v>
      </c>
      <c r="DC534" s="77">
        <v>0.69641821681223204</v>
      </c>
      <c r="DD534" s="77">
        <v>2.9419641522810172</v>
      </c>
      <c r="DE534" s="77">
        <v>1.602175962208289</v>
      </c>
      <c r="DF534" s="77">
        <v>0.36068764874241294</v>
      </c>
      <c r="DG534" s="77">
        <v>0.36068764874241294</v>
      </c>
      <c r="DH534" s="77">
        <v>0.36068764874241294</v>
      </c>
      <c r="DI534" s="77">
        <v>0</v>
      </c>
      <c r="DJ534" s="77">
        <v>4.8140915164159511E-5</v>
      </c>
      <c r="DL534" s="77">
        <v>0</v>
      </c>
      <c r="DM534" s="77">
        <v>1.7363833498868665E-5</v>
      </c>
      <c r="DN534" s="77">
        <v>1.7363833498868665E-5</v>
      </c>
      <c r="DO534" s="77">
        <v>0</v>
      </c>
      <c r="DP534" s="77">
        <v>1.7363833498868665E-5</v>
      </c>
      <c r="DQ534" s="77">
        <v>1.7363833498868665E-5</v>
      </c>
      <c r="DR534" s="77">
        <v>0</v>
      </c>
      <c r="DS534" s="77">
        <v>1.7363833498868665E-5</v>
      </c>
      <c r="DT534" s="77">
        <v>1.7363833498868665E-5</v>
      </c>
      <c r="DU534" s="77">
        <v>0</v>
      </c>
      <c r="DV534" s="77">
        <v>0</v>
      </c>
      <c r="DW534" s="77">
        <v>0</v>
      </c>
      <c r="GE534" s="77" t="s">
        <v>422</v>
      </c>
      <c r="GF534" s="77" t="s">
        <v>155</v>
      </c>
      <c r="GG534" s="77" t="s">
        <v>428</v>
      </c>
      <c r="GH534" s="77" t="s">
        <v>474</v>
      </c>
      <c r="GI534" s="77">
        <v>2022</v>
      </c>
      <c r="GJ534" s="77" t="s">
        <v>305</v>
      </c>
      <c r="GK534" s="77">
        <v>3.6425060683954347E-2</v>
      </c>
      <c r="GL534" s="77">
        <v>1434.2133550000001</v>
      </c>
      <c r="GM534" s="77">
        <v>2022</v>
      </c>
      <c r="GN534" s="77" t="s">
        <v>175</v>
      </c>
      <c r="GO534" s="77">
        <v>0.13250000000000001</v>
      </c>
      <c r="GP534" s="77">
        <v>3</v>
      </c>
      <c r="GQ534" s="77">
        <v>0</v>
      </c>
      <c r="GR534" s="77" t="s">
        <v>423</v>
      </c>
      <c r="GS534" s="77">
        <v>0.1527377521613833</v>
      </c>
      <c r="GT534" s="77">
        <v>5.5634818912091658E-3</v>
      </c>
      <c r="GU534" s="77">
        <v>0.1527377521613833</v>
      </c>
      <c r="GV534" s="248">
        <v>5.5634818912091658E-3</v>
      </c>
      <c r="GW534" s="248">
        <v>0.1527377521613833</v>
      </c>
      <c r="GX534" s="77">
        <v>5.5634818912091658E-3</v>
      </c>
      <c r="GY534" s="77">
        <v>0</v>
      </c>
      <c r="GZ534" s="77">
        <v>0</v>
      </c>
    </row>
    <row r="535" spans="98:208" x14ac:dyDescent="0.25">
      <c r="CT535" s="77" t="s">
        <v>155</v>
      </c>
      <c r="CU535" s="77" t="s">
        <v>434</v>
      </c>
      <c r="CV535" s="77" t="s">
        <v>467</v>
      </c>
      <c r="CW535" s="77">
        <v>2023</v>
      </c>
      <c r="CX535" s="77">
        <v>0</v>
      </c>
      <c r="CY535" s="77">
        <v>0</v>
      </c>
      <c r="CZ535" s="77">
        <v>0</v>
      </c>
      <c r="DA535" s="77">
        <v>0</v>
      </c>
      <c r="DB535" s="77">
        <v>5.475034607007764</v>
      </c>
      <c r="DC535" s="77">
        <v>0.71896016785821248</v>
      </c>
      <c r="DD535" s="77">
        <v>3.071497198615103</v>
      </c>
      <c r="DE535" s="77">
        <v>1.684577240534447</v>
      </c>
      <c r="DF535" s="77">
        <v>0</v>
      </c>
      <c r="DG535" s="77">
        <v>0.37599181639994927</v>
      </c>
      <c r="DH535" s="77">
        <v>0.37599181639994927</v>
      </c>
      <c r="DI535" s="77">
        <v>0.37599181639994927</v>
      </c>
      <c r="DJ535" s="77">
        <v>4.8140915164159511E-5</v>
      </c>
      <c r="DL535" s="77">
        <v>0</v>
      </c>
      <c r="DM535" s="77">
        <v>0</v>
      </c>
      <c r="DN535" s="77">
        <v>0</v>
      </c>
      <c r="DO535" s="77">
        <v>0</v>
      </c>
      <c r="DP535" s="77">
        <v>1.8100590135728197E-5</v>
      </c>
      <c r="DQ535" s="77">
        <v>1.8100590135728197E-5</v>
      </c>
      <c r="DR535" s="77">
        <v>0</v>
      </c>
      <c r="DS535" s="77">
        <v>1.8100590135728197E-5</v>
      </c>
      <c r="DT535" s="77">
        <v>1.8100590135728197E-5</v>
      </c>
      <c r="DU535" s="77">
        <v>0</v>
      </c>
      <c r="DV535" s="77">
        <v>1.8100590135728197E-5</v>
      </c>
      <c r="DW535" s="77">
        <v>1.8100590135728197E-5</v>
      </c>
      <c r="GE535" s="77" t="s">
        <v>425</v>
      </c>
      <c r="GF535" s="77" t="s">
        <v>155</v>
      </c>
      <c r="GG535" s="77" t="s">
        <v>428</v>
      </c>
      <c r="GH535" s="77" t="s">
        <v>474</v>
      </c>
      <c r="GI535" s="77">
        <v>2022</v>
      </c>
      <c r="GJ535" s="77" t="s">
        <v>301</v>
      </c>
      <c r="GK535" s="77">
        <v>1.580872452543243E-3</v>
      </c>
      <c r="GL535" s="77">
        <v>1434.2133550000001</v>
      </c>
      <c r="GM535" s="77">
        <v>2022</v>
      </c>
      <c r="GN535" s="77" t="s">
        <v>175</v>
      </c>
      <c r="GO535" s="77">
        <v>5.3000000000000005E-2</v>
      </c>
      <c r="GP535" s="77">
        <v>3</v>
      </c>
      <c r="GQ535" s="77">
        <v>0</v>
      </c>
      <c r="GR535" s="77" t="s">
        <v>423</v>
      </c>
      <c r="GS535" s="77">
        <v>5.5966209081309413E-2</v>
      </c>
      <c r="GT535" s="77">
        <v>8.8475438209917526E-5</v>
      </c>
      <c r="GU535" s="77">
        <v>5.5966209081309413E-2</v>
      </c>
      <c r="GV535" s="248">
        <v>8.8475438209917526E-5</v>
      </c>
      <c r="GW535" s="248">
        <v>5.5966209081309413E-2</v>
      </c>
      <c r="GX535" s="77">
        <v>8.8475438209917526E-5</v>
      </c>
      <c r="GY535" s="77">
        <v>0</v>
      </c>
      <c r="GZ535" s="77">
        <v>0</v>
      </c>
    </row>
    <row r="536" spans="98:208" x14ac:dyDescent="0.25">
      <c r="CT536" s="77" t="s">
        <v>155</v>
      </c>
      <c r="CU536" s="77" t="s">
        <v>434</v>
      </c>
      <c r="CV536" s="77" t="s">
        <v>467</v>
      </c>
      <c r="CW536" s="77">
        <v>2024</v>
      </c>
      <c r="CX536" s="77">
        <v>0</v>
      </c>
      <c r="CY536" s="77">
        <v>0</v>
      </c>
      <c r="CZ536" s="77">
        <v>0</v>
      </c>
      <c r="DA536" s="77">
        <v>0</v>
      </c>
      <c r="DB536" s="77">
        <v>5.475034607007764</v>
      </c>
      <c r="DC536" s="77">
        <v>0.71896016785821248</v>
      </c>
      <c r="DD536" s="77">
        <v>3.071497198615103</v>
      </c>
      <c r="DE536" s="77">
        <v>1.684577240534447</v>
      </c>
      <c r="DF536" s="77">
        <v>0</v>
      </c>
      <c r="DG536" s="77">
        <v>0</v>
      </c>
      <c r="DH536" s="77">
        <v>0.37599181639994927</v>
      </c>
      <c r="DI536" s="77">
        <v>0.37599181639994927</v>
      </c>
      <c r="DJ536" s="77">
        <v>4.8140915164159511E-5</v>
      </c>
      <c r="DL536" s="77">
        <v>0</v>
      </c>
      <c r="DM536" s="77">
        <v>0</v>
      </c>
      <c r="DN536" s="77">
        <v>0</v>
      </c>
      <c r="DO536" s="77">
        <v>0</v>
      </c>
      <c r="DP536" s="77">
        <v>0</v>
      </c>
      <c r="DQ536" s="77">
        <v>0</v>
      </c>
      <c r="DR536" s="77">
        <v>0</v>
      </c>
      <c r="DS536" s="77">
        <v>1.8100590135728197E-5</v>
      </c>
      <c r="DT536" s="77">
        <v>1.8100590135728197E-5</v>
      </c>
      <c r="DU536" s="77">
        <v>0</v>
      </c>
      <c r="DV536" s="77">
        <v>1.8100590135728197E-5</v>
      </c>
      <c r="DW536" s="77">
        <v>1.8100590135728197E-5</v>
      </c>
      <c r="GE536" s="77" t="s">
        <v>427</v>
      </c>
      <c r="GF536" s="77" t="s">
        <v>155</v>
      </c>
      <c r="GG536" s="77" t="s">
        <v>428</v>
      </c>
      <c r="GH536" s="77" t="s">
        <v>474</v>
      </c>
      <c r="GI536" s="77">
        <v>2022</v>
      </c>
      <c r="GJ536" s="77" t="s">
        <v>303</v>
      </c>
      <c r="GK536" s="77">
        <v>3.9894642198450757E-2</v>
      </c>
      <c r="GL536" s="77">
        <v>1434.2133550000001</v>
      </c>
      <c r="GM536" s="77">
        <v>2022</v>
      </c>
      <c r="GN536" s="77" t="s">
        <v>175</v>
      </c>
      <c r="GO536" s="77">
        <v>5.3000000000000005E-2</v>
      </c>
      <c r="GP536" s="77">
        <v>3</v>
      </c>
      <c r="GQ536" s="77">
        <v>0</v>
      </c>
      <c r="GR536" s="77" t="s">
        <v>423</v>
      </c>
      <c r="GS536" s="77">
        <v>5.5966209081309413E-2</v>
      </c>
      <c r="GT536" s="77">
        <v>2.2327518865025244E-3</v>
      </c>
      <c r="GU536" s="77">
        <v>5.5966209081309413E-2</v>
      </c>
      <c r="GV536" s="248">
        <v>2.2327518865025244E-3</v>
      </c>
      <c r="GW536" s="248">
        <v>5.5966209081309413E-2</v>
      </c>
      <c r="GX536" s="77">
        <v>2.2327518865025244E-3</v>
      </c>
      <c r="GY536" s="77">
        <v>0</v>
      </c>
      <c r="GZ536" s="77">
        <v>0</v>
      </c>
    </row>
    <row r="537" spans="98:208" x14ac:dyDescent="0.25">
      <c r="CT537" s="77" t="s">
        <v>155</v>
      </c>
      <c r="CU537" s="77" t="s">
        <v>434</v>
      </c>
      <c r="CV537" s="77" t="s">
        <v>467</v>
      </c>
      <c r="CW537" s="77">
        <v>2025</v>
      </c>
      <c r="CX537" s="77">
        <v>0</v>
      </c>
      <c r="CY537" s="77">
        <v>0</v>
      </c>
      <c r="CZ537" s="77">
        <v>0</v>
      </c>
      <c r="DA537" s="77">
        <v>0</v>
      </c>
      <c r="DB537" s="77">
        <v>5.475034607007764</v>
      </c>
      <c r="DC537" s="77">
        <v>0.71896016785821248</v>
      </c>
      <c r="DD537" s="77">
        <v>3.071497198615103</v>
      </c>
      <c r="DE537" s="77">
        <v>1.684577240534447</v>
      </c>
      <c r="DF537" s="77">
        <v>0</v>
      </c>
      <c r="DG537" s="77">
        <v>0</v>
      </c>
      <c r="DH537" s="77">
        <v>0</v>
      </c>
      <c r="DI537" s="77">
        <v>0.37599181639994927</v>
      </c>
      <c r="DJ537" s="77">
        <v>4.8140915164159511E-5</v>
      </c>
      <c r="DL537" s="77">
        <v>0</v>
      </c>
      <c r="DM537" s="77">
        <v>0</v>
      </c>
      <c r="DN537" s="77">
        <v>0</v>
      </c>
      <c r="DO537" s="77">
        <v>0</v>
      </c>
      <c r="DP537" s="77">
        <v>0</v>
      </c>
      <c r="DQ537" s="77">
        <v>0</v>
      </c>
      <c r="DR537" s="77">
        <v>0</v>
      </c>
      <c r="DS537" s="77">
        <v>0</v>
      </c>
      <c r="DT537" s="77">
        <v>0</v>
      </c>
      <c r="DU537" s="77">
        <v>0</v>
      </c>
      <c r="DV537" s="77">
        <v>1.8100590135728197E-5</v>
      </c>
      <c r="DW537" s="77">
        <v>1.8100590135728197E-5</v>
      </c>
      <c r="GE537" s="77" t="s">
        <v>422</v>
      </c>
      <c r="GF537" s="77" t="s">
        <v>155</v>
      </c>
      <c r="GG537" s="77" t="s">
        <v>428</v>
      </c>
      <c r="GH537" s="77" t="s">
        <v>474</v>
      </c>
      <c r="GI537" s="77">
        <v>2023</v>
      </c>
      <c r="GJ537" s="77" t="s">
        <v>305</v>
      </c>
      <c r="GK537" s="77">
        <v>3.7590224611390638E-2</v>
      </c>
      <c r="GL537" s="77">
        <v>1434.2133550000001</v>
      </c>
      <c r="GM537" s="77">
        <v>2023</v>
      </c>
      <c r="GN537" s="77" t="s">
        <v>175</v>
      </c>
      <c r="GO537" s="77">
        <v>0.13250000000000001</v>
      </c>
      <c r="GP537" s="77">
        <v>3</v>
      </c>
      <c r="GQ537" s="77">
        <v>0</v>
      </c>
      <c r="GR537" s="77" t="s">
        <v>423</v>
      </c>
      <c r="GS537" s="77">
        <v>0</v>
      </c>
      <c r="GT537" s="77">
        <v>0</v>
      </c>
      <c r="GU537" s="77">
        <v>0.1527377521613833</v>
      </c>
      <c r="GV537" s="248">
        <v>5.7414464103853141E-3</v>
      </c>
      <c r="GW537" s="248">
        <v>0.1527377521613833</v>
      </c>
      <c r="GX537" s="77">
        <v>5.7414464103853141E-3</v>
      </c>
      <c r="GY537" s="77">
        <v>0.1527377521613833</v>
      </c>
      <c r="GZ537" s="77">
        <v>5.7414464103853141E-3</v>
      </c>
    </row>
    <row r="538" spans="98:208" x14ac:dyDescent="0.25">
      <c r="CT538" s="77" t="s">
        <v>155</v>
      </c>
      <c r="CU538" s="77" t="s">
        <v>434</v>
      </c>
      <c r="CV538" s="77" t="s">
        <v>474</v>
      </c>
      <c r="CW538" s="77">
        <v>2020</v>
      </c>
      <c r="CX538" s="77">
        <v>0</v>
      </c>
      <c r="CY538" s="77">
        <v>0</v>
      </c>
      <c r="CZ538" s="77">
        <v>0</v>
      </c>
      <c r="DA538" s="77">
        <v>0</v>
      </c>
      <c r="DB538" s="77">
        <v>7.790057533494843E-2</v>
      </c>
      <c r="DC538" s="77">
        <v>3.6425060683954423E-2</v>
      </c>
      <c r="DD538" s="77">
        <v>1.5808724525432089E-3</v>
      </c>
      <c r="DE538" s="77">
        <v>3.9894642198450597E-2</v>
      </c>
      <c r="DF538" s="77">
        <v>7.8847092159216089E-3</v>
      </c>
      <c r="DG538" s="77">
        <v>0</v>
      </c>
      <c r="DH538" s="77">
        <v>0</v>
      </c>
      <c r="DI538" s="77">
        <v>0</v>
      </c>
      <c r="DJ538" s="77">
        <v>4.4028328004309681E-4</v>
      </c>
      <c r="DL538" s="77">
        <v>0</v>
      </c>
      <c r="DM538" s="77">
        <v>3.4715056357720002E-6</v>
      </c>
      <c r="DN538" s="77">
        <v>3.4715056357720002E-6</v>
      </c>
      <c r="DO538" s="77">
        <v>0</v>
      </c>
      <c r="DP538" s="77">
        <v>0</v>
      </c>
      <c r="DQ538" s="77">
        <v>0</v>
      </c>
      <c r="DR538" s="77">
        <v>0</v>
      </c>
      <c r="DS538" s="77">
        <v>0</v>
      </c>
      <c r="DT538" s="77">
        <v>0</v>
      </c>
      <c r="DU538" s="77">
        <v>0</v>
      </c>
      <c r="DV538" s="77">
        <v>0</v>
      </c>
      <c r="DW538" s="77">
        <v>0</v>
      </c>
      <c r="GE538" s="77" t="s">
        <v>425</v>
      </c>
      <c r="GF538" s="77" t="s">
        <v>155</v>
      </c>
      <c r="GG538" s="77" t="s">
        <v>428</v>
      </c>
      <c r="GH538" s="77" t="s">
        <v>474</v>
      </c>
      <c r="GI538" s="77">
        <v>2023</v>
      </c>
      <c r="GJ538" s="77" t="s">
        <v>301</v>
      </c>
      <c r="GK538" s="77">
        <v>1.631433411568603E-3</v>
      </c>
      <c r="GL538" s="77">
        <v>1434.2133550000001</v>
      </c>
      <c r="GM538" s="77">
        <v>2023</v>
      </c>
      <c r="GN538" s="77" t="s">
        <v>175</v>
      </c>
      <c r="GO538" s="77">
        <v>5.3000000000000005E-2</v>
      </c>
      <c r="GP538" s="77">
        <v>3</v>
      </c>
      <c r="GQ538" s="77">
        <v>0</v>
      </c>
      <c r="GR538" s="77" t="s">
        <v>423</v>
      </c>
      <c r="GS538" s="77">
        <v>0</v>
      </c>
      <c r="GT538" s="77">
        <v>0</v>
      </c>
      <c r="GU538" s="77">
        <v>5.5966209081309413E-2</v>
      </c>
      <c r="GV538" s="248">
        <v>9.1305143414082348E-5</v>
      </c>
      <c r="GW538" s="248">
        <v>5.5966209081309413E-2</v>
      </c>
      <c r="GX538" s="77">
        <v>9.1305143414082348E-5</v>
      </c>
      <c r="GY538" s="77">
        <v>5.5966209081309413E-2</v>
      </c>
      <c r="GZ538" s="77">
        <v>9.1305143414082348E-5</v>
      </c>
    </row>
    <row r="539" spans="98:208" x14ac:dyDescent="0.25">
      <c r="CT539" s="77" t="s">
        <v>155</v>
      </c>
      <c r="CU539" s="77" t="s">
        <v>434</v>
      </c>
      <c r="CV539" s="77" t="s">
        <v>474</v>
      </c>
      <c r="CW539" s="77">
        <v>2021</v>
      </c>
      <c r="CX539" s="77">
        <v>0</v>
      </c>
      <c r="CY539" s="77">
        <v>0</v>
      </c>
      <c r="CZ539" s="77">
        <v>0</v>
      </c>
      <c r="DA539" s="77">
        <v>0</v>
      </c>
      <c r="DB539" s="77">
        <v>7.790057533494843E-2</v>
      </c>
      <c r="DC539" s="77">
        <v>3.6425060683954423E-2</v>
      </c>
      <c r="DD539" s="77">
        <v>1.5808724525432089E-3</v>
      </c>
      <c r="DE539" s="77">
        <v>3.9894642198450597E-2</v>
      </c>
      <c r="DF539" s="77">
        <v>7.8847092159216089E-3</v>
      </c>
      <c r="DG539" s="77">
        <v>7.8847092159216089E-3</v>
      </c>
      <c r="DH539" s="77">
        <v>0</v>
      </c>
      <c r="DI539" s="77">
        <v>0</v>
      </c>
      <c r="DJ539" s="77">
        <v>4.4028328004309681E-4</v>
      </c>
      <c r="DL539" s="77">
        <v>0</v>
      </c>
      <c r="DM539" s="77">
        <v>3.4715056357720002E-6</v>
      </c>
      <c r="DN539" s="77">
        <v>3.4715056357720002E-6</v>
      </c>
      <c r="DO539" s="77">
        <v>0</v>
      </c>
      <c r="DP539" s="77">
        <v>3.4715056357720002E-6</v>
      </c>
      <c r="DQ539" s="77">
        <v>3.4715056357720002E-6</v>
      </c>
      <c r="DR539" s="77">
        <v>0</v>
      </c>
      <c r="DS539" s="77">
        <v>0</v>
      </c>
      <c r="DT539" s="77">
        <v>0</v>
      </c>
      <c r="DU539" s="77">
        <v>0</v>
      </c>
      <c r="DV539" s="77">
        <v>0</v>
      </c>
      <c r="DW539" s="77">
        <v>0</v>
      </c>
      <c r="GE539" s="77" t="s">
        <v>427</v>
      </c>
      <c r="GF539" s="77" t="s">
        <v>155</v>
      </c>
      <c r="GG539" s="77" t="s">
        <v>428</v>
      </c>
      <c r="GH539" s="77" t="s">
        <v>474</v>
      </c>
      <c r="GI539" s="77">
        <v>2023</v>
      </c>
      <c r="GJ539" s="77" t="s">
        <v>303</v>
      </c>
      <c r="GK539" s="77">
        <v>4.1186611014017598E-2</v>
      </c>
      <c r="GL539" s="77">
        <v>1434.2133550000001</v>
      </c>
      <c r="GM539" s="77">
        <v>2023</v>
      </c>
      <c r="GN539" s="77" t="s">
        <v>175</v>
      </c>
      <c r="GO539" s="77">
        <v>5.3000000000000005E-2</v>
      </c>
      <c r="GP539" s="77">
        <v>3</v>
      </c>
      <c r="GQ539" s="77">
        <v>0</v>
      </c>
      <c r="GR539" s="77" t="s">
        <v>423</v>
      </c>
      <c r="GS539" s="77">
        <v>0</v>
      </c>
      <c r="GT539" s="77">
        <v>0</v>
      </c>
      <c r="GU539" s="77">
        <v>5.5966209081309413E-2</v>
      </c>
      <c r="GV539" s="248">
        <v>2.3050584833610699E-3</v>
      </c>
      <c r="GW539" s="248">
        <v>5.5966209081309413E-2</v>
      </c>
      <c r="GX539" s="77">
        <v>2.3050584833610699E-3</v>
      </c>
      <c r="GY539" s="77">
        <v>5.5966209081309413E-2</v>
      </c>
      <c r="GZ539" s="77">
        <v>2.3050584833610699E-3</v>
      </c>
    </row>
    <row r="540" spans="98:208" x14ac:dyDescent="0.25">
      <c r="CT540" s="77" t="s">
        <v>155</v>
      </c>
      <c r="CU540" s="77" t="s">
        <v>434</v>
      </c>
      <c r="CV540" s="77" t="s">
        <v>474</v>
      </c>
      <c r="CW540" s="77">
        <v>2022</v>
      </c>
      <c r="CX540" s="77">
        <v>0</v>
      </c>
      <c r="CY540" s="77">
        <v>0</v>
      </c>
      <c r="CZ540" s="77">
        <v>0</v>
      </c>
      <c r="DA540" s="77">
        <v>0</v>
      </c>
      <c r="DB540" s="77">
        <v>7.790057533494843E-2</v>
      </c>
      <c r="DC540" s="77">
        <v>3.6425060683954423E-2</v>
      </c>
      <c r="DD540" s="77">
        <v>1.5808724525432089E-3</v>
      </c>
      <c r="DE540" s="77">
        <v>3.9894642198450597E-2</v>
      </c>
      <c r="DF540" s="77">
        <v>7.8847092159216089E-3</v>
      </c>
      <c r="DG540" s="77">
        <v>7.8847092159216089E-3</v>
      </c>
      <c r="DH540" s="77">
        <v>7.8847092159216089E-3</v>
      </c>
      <c r="DI540" s="77">
        <v>0</v>
      </c>
      <c r="DJ540" s="77">
        <v>4.4028328004309681E-4</v>
      </c>
      <c r="DL540" s="77">
        <v>0</v>
      </c>
      <c r="DM540" s="77">
        <v>3.4715056357720002E-6</v>
      </c>
      <c r="DN540" s="77">
        <v>3.4715056357720002E-6</v>
      </c>
      <c r="DO540" s="77">
        <v>0</v>
      </c>
      <c r="DP540" s="77">
        <v>3.4715056357720002E-6</v>
      </c>
      <c r="DQ540" s="77">
        <v>3.4715056357720002E-6</v>
      </c>
      <c r="DR540" s="77">
        <v>0</v>
      </c>
      <c r="DS540" s="77">
        <v>3.4715056357720002E-6</v>
      </c>
      <c r="DT540" s="77">
        <v>3.4715056357720002E-6</v>
      </c>
      <c r="DU540" s="77">
        <v>0</v>
      </c>
      <c r="DV540" s="77">
        <v>0</v>
      </c>
      <c r="DW540" s="77">
        <v>0</v>
      </c>
      <c r="GE540" s="77" t="s">
        <v>422</v>
      </c>
      <c r="GF540" s="77" t="s">
        <v>155</v>
      </c>
      <c r="GG540" s="77" t="s">
        <v>428</v>
      </c>
      <c r="GH540" s="77" t="s">
        <v>474</v>
      </c>
      <c r="GI540" s="77">
        <v>2024</v>
      </c>
      <c r="GJ540" s="77" t="s">
        <v>305</v>
      </c>
      <c r="GK540" s="77">
        <v>3.7590224611390638E-2</v>
      </c>
      <c r="GL540" s="77">
        <v>1434.2133550000001</v>
      </c>
      <c r="GM540" s="77">
        <v>2024</v>
      </c>
      <c r="GN540" s="77" t="s">
        <v>175</v>
      </c>
      <c r="GO540" s="77">
        <v>0.13250000000000001</v>
      </c>
      <c r="GP540" s="77">
        <v>3</v>
      </c>
      <c r="GQ540" s="77">
        <v>0</v>
      </c>
      <c r="GR540" s="77" t="s">
        <v>423</v>
      </c>
      <c r="GS540" s="77">
        <v>0</v>
      </c>
      <c r="GT540" s="77">
        <v>0</v>
      </c>
      <c r="GU540" s="77">
        <v>0</v>
      </c>
      <c r="GV540" s="248">
        <v>0</v>
      </c>
      <c r="GW540" s="248">
        <v>0.1527377521613833</v>
      </c>
      <c r="GX540" s="77">
        <v>5.7414464103853141E-3</v>
      </c>
      <c r="GY540" s="77">
        <v>0.1527377521613833</v>
      </c>
      <c r="GZ540" s="77">
        <v>5.7414464103853141E-3</v>
      </c>
    </row>
    <row r="541" spans="98:208" x14ac:dyDescent="0.25">
      <c r="CT541" s="77" t="s">
        <v>155</v>
      </c>
      <c r="CU541" s="77" t="s">
        <v>434</v>
      </c>
      <c r="CV541" s="77" t="s">
        <v>474</v>
      </c>
      <c r="CW541" s="77">
        <v>2023</v>
      </c>
      <c r="CX541" s="77">
        <v>0</v>
      </c>
      <c r="CY541" s="77">
        <v>0</v>
      </c>
      <c r="CZ541" s="77">
        <v>0</v>
      </c>
      <c r="DA541" s="77">
        <v>0</v>
      </c>
      <c r="DB541" s="77">
        <v>8.0408269036977092E-2</v>
      </c>
      <c r="DC541" s="77">
        <v>3.7590224611390707E-2</v>
      </c>
      <c r="DD541" s="77">
        <v>1.63143341156869E-3</v>
      </c>
      <c r="DE541" s="77">
        <v>4.1186611014017688E-2</v>
      </c>
      <c r="DF541" s="77">
        <v>0</v>
      </c>
      <c r="DG541" s="77">
        <v>8.1378100371604853E-3</v>
      </c>
      <c r="DH541" s="77">
        <v>8.1378100371604853E-3</v>
      </c>
      <c r="DI541" s="77">
        <v>8.1378100371604853E-3</v>
      </c>
      <c r="DJ541" s="77">
        <v>4.4028328004309681E-4</v>
      </c>
      <c r="DL541" s="77">
        <v>0</v>
      </c>
      <c r="DM541" s="77">
        <v>0</v>
      </c>
      <c r="DN541" s="77">
        <v>0</v>
      </c>
      <c r="DO541" s="77">
        <v>0</v>
      </c>
      <c r="DP541" s="77">
        <v>3.5829416955286542E-6</v>
      </c>
      <c r="DQ541" s="77">
        <v>3.5829416955286542E-6</v>
      </c>
      <c r="DR541" s="77">
        <v>0</v>
      </c>
      <c r="DS541" s="77">
        <v>3.5829416955286542E-6</v>
      </c>
      <c r="DT541" s="77">
        <v>3.5829416955286542E-6</v>
      </c>
      <c r="DU541" s="77">
        <v>0</v>
      </c>
      <c r="DV541" s="77">
        <v>3.5829416955286542E-6</v>
      </c>
      <c r="DW541" s="77">
        <v>3.5829416955286542E-6</v>
      </c>
      <c r="GE541" s="77" t="s">
        <v>425</v>
      </c>
      <c r="GF541" s="77" t="s">
        <v>155</v>
      </c>
      <c r="GG541" s="77" t="s">
        <v>428</v>
      </c>
      <c r="GH541" s="77" t="s">
        <v>474</v>
      </c>
      <c r="GI541" s="77">
        <v>2024</v>
      </c>
      <c r="GJ541" s="77" t="s">
        <v>301</v>
      </c>
      <c r="GK541" s="77">
        <v>1.631433411568603E-3</v>
      </c>
      <c r="GL541" s="77">
        <v>1434.2133550000001</v>
      </c>
      <c r="GM541" s="77">
        <v>2024</v>
      </c>
      <c r="GN541" s="77" t="s">
        <v>175</v>
      </c>
      <c r="GO541" s="77">
        <v>5.3000000000000005E-2</v>
      </c>
      <c r="GP541" s="77">
        <v>3</v>
      </c>
      <c r="GQ541" s="77">
        <v>0</v>
      </c>
      <c r="GR541" s="77" t="s">
        <v>423</v>
      </c>
      <c r="GS541" s="77">
        <v>0</v>
      </c>
      <c r="GT541" s="77">
        <v>0</v>
      </c>
      <c r="GU541" s="77">
        <v>0</v>
      </c>
      <c r="GV541" s="248">
        <v>0</v>
      </c>
      <c r="GW541" s="248">
        <v>5.5966209081309413E-2</v>
      </c>
      <c r="GX541" s="77">
        <v>9.1305143414082348E-5</v>
      </c>
      <c r="GY541" s="77">
        <v>5.5966209081309413E-2</v>
      </c>
      <c r="GZ541" s="77">
        <v>9.1305143414082348E-5</v>
      </c>
    </row>
    <row r="542" spans="98:208" x14ac:dyDescent="0.25">
      <c r="CT542" s="77" t="s">
        <v>155</v>
      </c>
      <c r="CU542" s="77" t="s">
        <v>434</v>
      </c>
      <c r="CV542" s="77" t="s">
        <v>474</v>
      </c>
      <c r="CW542" s="77">
        <v>2024</v>
      </c>
      <c r="CX542" s="77">
        <v>0</v>
      </c>
      <c r="CY542" s="77">
        <v>0</v>
      </c>
      <c r="CZ542" s="77">
        <v>0</v>
      </c>
      <c r="DA542" s="77">
        <v>0</v>
      </c>
      <c r="DB542" s="77">
        <v>8.0408269036977092E-2</v>
      </c>
      <c r="DC542" s="77">
        <v>3.7590224611390707E-2</v>
      </c>
      <c r="DD542" s="77">
        <v>1.63143341156869E-3</v>
      </c>
      <c r="DE542" s="77">
        <v>4.1186611014017688E-2</v>
      </c>
      <c r="DF542" s="77">
        <v>0</v>
      </c>
      <c r="DG542" s="77">
        <v>0</v>
      </c>
      <c r="DH542" s="77">
        <v>8.1378100371604853E-3</v>
      </c>
      <c r="DI542" s="77">
        <v>8.1378100371604853E-3</v>
      </c>
      <c r="DJ542" s="77">
        <v>4.4028328004309681E-4</v>
      </c>
      <c r="DL542" s="77">
        <v>0</v>
      </c>
      <c r="DM542" s="77">
        <v>0</v>
      </c>
      <c r="DN542" s="77">
        <v>0</v>
      </c>
      <c r="DO542" s="77">
        <v>0</v>
      </c>
      <c r="DP542" s="77">
        <v>0</v>
      </c>
      <c r="DQ542" s="77">
        <v>0</v>
      </c>
      <c r="DR542" s="77">
        <v>0</v>
      </c>
      <c r="DS542" s="77">
        <v>3.5829416955286542E-6</v>
      </c>
      <c r="DT542" s="77">
        <v>3.5829416955286542E-6</v>
      </c>
      <c r="DU542" s="77">
        <v>0</v>
      </c>
      <c r="DV542" s="77">
        <v>3.5829416955286542E-6</v>
      </c>
      <c r="DW542" s="77">
        <v>3.5829416955286542E-6</v>
      </c>
      <c r="GE542" s="77" t="s">
        <v>427</v>
      </c>
      <c r="GF542" s="77" t="s">
        <v>155</v>
      </c>
      <c r="GG542" s="77" t="s">
        <v>428</v>
      </c>
      <c r="GH542" s="77" t="s">
        <v>474</v>
      </c>
      <c r="GI542" s="77">
        <v>2024</v>
      </c>
      <c r="GJ542" s="77" t="s">
        <v>303</v>
      </c>
      <c r="GK542" s="77">
        <v>4.1186611014017598E-2</v>
      </c>
      <c r="GL542" s="77">
        <v>1434.2133550000001</v>
      </c>
      <c r="GM542" s="77">
        <v>2024</v>
      </c>
      <c r="GN542" s="77" t="s">
        <v>175</v>
      </c>
      <c r="GO542" s="77">
        <v>5.3000000000000005E-2</v>
      </c>
      <c r="GP542" s="77">
        <v>3</v>
      </c>
      <c r="GQ542" s="77">
        <v>0</v>
      </c>
      <c r="GR542" s="77" t="s">
        <v>423</v>
      </c>
      <c r="GS542" s="77">
        <v>0</v>
      </c>
      <c r="GT542" s="77">
        <v>0</v>
      </c>
      <c r="GU542" s="77">
        <v>0</v>
      </c>
      <c r="GV542" s="248">
        <v>0</v>
      </c>
      <c r="GW542" s="248">
        <v>5.5966209081309413E-2</v>
      </c>
      <c r="GX542" s="77">
        <v>2.3050584833610699E-3</v>
      </c>
      <c r="GY542" s="77">
        <v>5.5966209081309413E-2</v>
      </c>
      <c r="GZ542" s="77">
        <v>2.3050584833610699E-3</v>
      </c>
    </row>
    <row r="543" spans="98:208" x14ac:dyDescent="0.25">
      <c r="CT543" s="77" t="s">
        <v>155</v>
      </c>
      <c r="CU543" s="77" t="s">
        <v>434</v>
      </c>
      <c r="CV543" s="77" t="s">
        <v>474</v>
      </c>
      <c r="CW543" s="77">
        <v>2025</v>
      </c>
      <c r="CX543" s="77">
        <v>0</v>
      </c>
      <c r="CY543" s="77">
        <v>0</v>
      </c>
      <c r="CZ543" s="77">
        <v>0</v>
      </c>
      <c r="DA543" s="77">
        <v>0</v>
      </c>
      <c r="DB543" s="77">
        <v>8.0408269036977092E-2</v>
      </c>
      <c r="DC543" s="77">
        <v>3.7590224611390707E-2</v>
      </c>
      <c r="DD543" s="77">
        <v>1.63143341156869E-3</v>
      </c>
      <c r="DE543" s="77">
        <v>4.1186611014017688E-2</v>
      </c>
      <c r="DF543" s="77">
        <v>0</v>
      </c>
      <c r="DG543" s="77">
        <v>0</v>
      </c>
      <c r="DH543" s="77">
        <v>0</v>
      </c>
      <c r="DI543" s="77">
        <v>8.1378100371604853E-3</v>
      </c>
      <c r="DJ543" s="77">
        <v>4.4028328004309681E-4</v>
      </c>
      <c r="DL543" s="77">
        <v>0</v>
      </c>
      <c r="DM543" s="77">
        <v>0</v>
      </c>
      <c r="DN543" s="77">
        <v>0</v>
      </c>
      <c r="DO543" s="77">
        <v>0</v>
      </c>
      <c r="DP543" s="77">
        <v>0</v>
      </c>
      <c r="DQ543" s="77">
        <v>0</v>
      </c>
      <c r="DR543" s="77">
        <v>0</v>
      </c>
      <c r="DS543" s="77">
        <v>0</v>
      </c>
      <c r="DT543" s="77">
        <v>0</v>
      </c>
      <c r="DU543" s="77">
        <v>0</v>
      </c>
      <c r="DV543" s="77">
        <v>3.5829416955286542E-6</v>
      </c>
      <c r="DW543" s="77">
        <v>3.5829416955286542E-6</v>
      </c>
      <c r="GE543" s="77" t="s">
        <v>422</v>
      </c>
      <c r="GF543" s="77" t="s">
        <v>155</v>
      </c>
      <c r="GG543" s="77" t="s">
        <v>428</v>
      </c>
      <c r="GH543" s="77" t="s">
        <v>474</v>
      </c>
      <c r="GI543" s="77">
        <v>2025</v>
      </c>
      <c r="GJ543" s="77" t="s">
        <v>305</v>
      </c>
      <c r="GK543" s="77">
        <v>3.7590224611390638E-2</v>
      </c>
      <c r="GL543" s="77">
        <v>1434.2133550000001</v>
      </c>
      <c r="GM543" s="77">
        <v>2025</v>
      </c>
      <c r="GN543" s="77" t="s">
        <v>175</v>
      </c>
      <c r="GO543" s="77">
        <v>0.13250000000000001</v>
      </c>
      <c r="GP543" s="77">
        <v>3</v>
      </c>
      <c r="GQ543" s="77">
        <v>0</v>
      </c>
      <c r="GR543" s="77" t="s">
        <v>423</v>
      </c>
      <c r="GS543" s="77">
        <v>0</v>
      </c>
      <c r="GT543" s="77">
        <v>0</v>
      </c>
      <c r="GU543" s="77">
        <v>0</v>
      </c>
      <c r="GV543" s="248">
        <v>0</v>
      </c>
      <c r="GW543" s="248">
        <v>0</v>
      </c>
      <c r="GX543" s="77">
        <v>0</v>
      </c>
      <c r="GY543" s="77">
        <v>0.1527377521613833</v>
      </c>
      <c r="GZ543" s="77">
        <v>5.7414464103853141E-3</v>
      </c>
    </row>
    <row r="544" spans="98:208" x14ac:dyDescent="0.25">
      <c r="CT544" s="77" t="s">
        <v>155</v>
      </c>
      <c r="CU544" s="77" t="s">
        <v>434</v>
      </c>
      <c r="CV544" s="77" t="s">
        <v>481</v>
      </c>
      <c r="CW544" s="77">
        <v>2020</v>
      </c>
      <c r="CX544" s="77">
        <v>0</v>
      </c>
      <c r="CY544" s="77">
        <v>0</v>
      </c>
      <c r="CZ544" s="77">
        <v>0</v>
      </c>
      <c r="DA544" s="77">
        <v>0</v>
      </c>
      <c r="DB544" s="77">
        <v>21083.842824224379</v>
      </c>
      <c r="DC544" s="77">
        <v>409.22373582044048</v>
      </c>
      <c r="DD544" s="77">
        <v>13469.08781237859</v>
      </c>
      <c r="DE544" s="77">
        <v>7205.5312760248562</v>
      </c>
      <c r="DF544" s="77">
        <v>1219.5839681183156</v>
      </c>
      <c r="DG544" s="77">
        <v>0</v>
      </c>
      <c r="DH544" s="77">
        <v>0</v>
      </c>
      <c r="DI544" s="77">
        <v>0</v>
      </c>
      <c r="DJ544" s="77">
        <v>1.7205222344057489E-10</v>
      </c>
      <c r="DL544" s="77">
        <v>0</v>
      </c>
      <c r="DM544" s="77">
        <v>2.0983213338723541E-7</v>
      </c>
      <c r="DN544" s="77">
        <v>2.0983213338723541E-7</v>
      </c>
      <c r="DO544" s="77">
        <v>0</v>
      </c>
      <c r="DP544" s="77">
        <v>0</v>
      </c>
      <c r="DQ544" s="77">
        <v>0</v>
      </c>
      <c r="DR544" s="77">
        <v>0</v>
      </c>
      <c r="DS544" s="77">
        <v>0</v>
      </c>
      <c r="DT544" s="77">
        <v>0</v>
      </c>
      <c r="DU544" s="77">
        <v>0</v>
      </c>
      <c r="DV544" s="77">
        <v>0</v>
      </c>
      <c r="DW544" s="77">
        <v>0</v>
      </c>
      <c r="GE544" s="77" t="s">
        <v>425</v>
      </c>
      <c r="GF544" s="77" t="s">
        <v>155</v>
      </c>
      <c r="GG544" s="77" t="s">
        <v>428</v>
      </c>
      <c r="GH544" s="77" t="s">
        <v>474</v>
      </c>
      <c r="GI544" s="77">
        <v>2025</v>
      </c>
      <c r="GJ544" s="77" t="s">
        <v>301</v>
      </c>
      <c r="GK544" s="77">
        <v>1.631433411568603E-3</v>
      </c>
      <c r="GL544" s="77">
        <v>1434.2133550000001</v>
      </c>
      <c r="GM544" s="77">
        <v>2025</v>
      </c>
      <c r="GN544" s="77" t="s">
        <v>175</v>
      </c>
      <c r="GO544" s="77">
        <v>5.3000000000000005E-2</v>
      </c>
      <c r="GP544" s="77">
        <v>3</v>
      </c>
      <c r="GQ544" s="77">
        <v>0</v>
      </c>
      <c r="GR544" s="77" t="s">
        <v>423</v>
      </c>
      <c r="GS544" s="77">
        <v>0</v>
      </c>
      <c r="GT544" s="77">
        <v>0</v>
      </c>
      <c r="GU544" s="77">
        <v>0</v>
      </c>
      <c r="GV544" s="248">
        <v>0</v>
      </c>
      <c r="GW544" s="248">
        <v>0</v>
      </c>
      <c r="GX544" s="77">
        <v>0</v>
      </c>
      <c r="GY544" s="77">
        <v>5.5966209081309413E-2</v>
      </c>
      <c r="GZ544" s="77">
        <v>9.1305143414082348E-5</v>
      </c>
    </row>
    <row r="545" spans="98:208" x14ac:dyDescent="0.25">
      <c r="CT545" s="77" t="s">
        <v>155</v>
      </c>
      <c r="CU545" s="77" t="s">
        <v>434</v>
      </c>
      <c r="CV545" s="77" t="s">
        <v>481</v>
      </c>
      <c r="CW545" s="77">
        <v>2021</v>
      </c>
      <c r="CX545" s="77">
        <v>0</v>
      </c>
      <c r="CY545" s="77">
        <v>0</v>
      </c>
      <c r="CZ545" s="77">
        <v>0</v>
      </c>
      <c r="DA545" s="77">
        <v>0</v>
      </c>
      <c r="DB545" s="77">
        <v>21083.842824224379</v>
      </c>
      <c r="DC545" s="77">
        <v>409.22373582044048</v>
      </c>
      <c r="DD545" s="77">
        <v>13469.08781237859</v>
      </c>
      <c r="DE545" s="77">
        <v>7205.5312760248562</v>
      </c>
      <c r="DF545" s="77">
        <v>1219.5839681183156</v>
      </c>
      <c r="DG545" s="77">
        <v>1219.5839681183156</v>
      </c>
      <c r="DH545" s="77">
        <v>0</v>
      </c>
      <c r="DI545" s="77">
        <v>0</v>
      </c>
      <c r="DJ545" s="77">
        <v>1.7205222344057489E-10</v>
      </c>
      <c r="DL545" s="77">
        <v>0</v>
      </c>
      <c r="DM545" s="77">
        <v>2.0983213338723541E-7</v>
      </c>
      <c r="DN545" s="77">
        <v>2.0983213338723541E-7</v>
      </c>
      <c r="DO545" s="77">
        <v>0</v>
      </c>
      <c r="DP545" s="77">
        <v>2.0983213338723541E-7</v>
      </c>
      <c r="DQ545" s="77">
        <v>2.0983213338723541E-7</v>
      </c>
      <c r="DR545" s="77">
        <v>0</v>
      </c>
      <c r="DS545" s="77">
        <v>0</v>
      </c>
      <c r="DT545" s="77">
        <v>0</v>
      </c>
      <c r="DU545" s="77">
        <v>0</v>
      </c>
      <c r="DV545" s="77">
        <v>0</v>
      </c>
      <c r="DW545" s="77">
        <v>0</v>
      </c>
      <c r="GE545" s="77" t="s">
        <v>427</v>
      </c>
      <c r="GF545" s="77" t="s">
        <v>155</v>
      </c>
      <c r="GG545" s="77" t="s">
        <v>428</v>
      </c>
      <c r="GH545" s="77" t="s">
        <v>474</v>
      </c>
      <c r="GI545" s="77">
        <v>2025</v>
      </c>
      <c r="GJ545" s="77" t="s">
        <v>303</v>
      </c>
      <c r="GK545" s="77">
        <v>4.1186611014017598E-2</v>
      </c>
      <c r="GL545" s="77">
        <v>1434.2133550000001</v>
      </c>
      <c r="GM545" s="77">
        <v>2025</v>
      </c>
      <c r="GN545" s="77" t="s">
        <v>175</v>
      </c>
      <c r="GO545" s="77">
        <v>5.3000000000000005E-2</v>
      </c>
      <c r="GP545" s="77">
        <v>3</v>
      </c>
      <c r="GQ545" s="77">
        <v>0</v>
      </c>
      <c r="GR545" s="77" t="s">
        <v>423</v>
      </c>
      <c r="GS545" s="77">
        <v>0</v>
      </c>
      <c r="GT545" s="77">
        <v>0</v>
      </c>
      <c r="GU545" s="77">
        <v>0</v>
      </c>
      <c r="GV545" s="248">
        <v>0</v>
      </c>
      <c r="GW545" s="248">
        <v>0</v>
      </c>
      <c r="GX545" s="77">
        <v>0</v>
      </c>
      <c r="GY545" s="77">
        <v>5.5966209081309413E-2</v>
      </c>
      <c r="GZ545" s="77">
        <v>2.3050584833610699E-3</v>
      </c>
    </row>
    <row r="546" spans="98:208" x14ac:dyDescent="0.25">
      <c r="CT546" s="77" t="s">
        <v>155</v>
      </c>
      <c r="CU546" s="77" t="s">
        <v>434</v>
      </c>
      <c r="CV546" s="77" t="s">
        <v>481</v>
      </c>
      <c r="CW546" s="77">
        <v>2022</v>
      </c>
      <c r="CX546" s="77">
        <v>0</v>
      </c>
      <c r="CY546" s="77">
        <v>0</v>
      </c>
      <c r="CZ546" s="77">
        <v>0</v>
      </c>
      <c r="DA546" s="77">
        <v>0</v>
      </c>
      <c r="DB546" s="77">
        <v>21083.842824224379</v>
      </c>
      <c r="DC546" s="77">
        <v>409.22373582044048</v>
      </c>
      <c r="DD546" s="77">
        <v>13469.08781237859</v>
      </c>
      <c r="DE546" s="77">
        <v>7205.5312760248562</v>
      </c>
      <c r="DF546" s="77">
        <v>1219.5839681183156</v>
      </c>
      <c r="DG546" s="77">
        <v>1219.5839681183156</v>
      </c>
      <c r="DH546" s="77">
        <v>1219.5839681183156</v>
      </c>
      <c r="DI546" s="77">
        <v>0</v>
      </c>
      <c r="DJ546" s="77">
        <v>1.7205222344057489E-10</v>
      </c>
      <c r="DL546" s="77">
        <v>0</v>
      </c>
      <c r="DM546" s="77">
        <v>2.0983213338723541E-7</v>
      </c>
      <c r="DN546" s="77">
        <v>2.0983213338723541E-7</v>
      </c>
      <c r="DO546" s="77">
        <v>0</v>
      </c>
      <c r="DP546" s="77">
        <v>2.0983213338723541E-7</v>
      </c>
      <c r="DQ546" s="77">
        <v>2.0983213338723541E-7</v>
      </c>
      <c r="DR546" s="77">
        <v>0</v>
      </c>
      <c r="DS546" s="77">
        <v>2.0983213338723541E-7</v>
      </c>
      <c r="DT546" s="77">
        <v>2.0983213338723541E-7</v>
      </c>
      <c r="DU546" s="77">
        <v>0</v>
      </c>
      <c r="DV546" s="77">
        <v>0</v>
      </c>
      <c r="DW546" s="77">
        <v>0</v>
      </c>
      <c r="GE546" s="77" t="s">
        <v>422</v>
      </c>
      <c r="GF546" s="77" t="s">
        <v>155</v>
      </c>
      <c r="GG546" s="77" t="s">
        <v>428</v>
      </c>
      <c r="GH546" s="77" t="s">
        <v>481</v>
      </c>
      <c r="GI546" s="77">
        <v>2021</v>
      </c>
      <c r="GJ546" s="77" t="s">
        <v>305</v>
      </c>
      <c r="GK546" s="77">
        <v>409.22373582043082</v>
      </c>
      <c r="GL546" s="77">
        <v>1434.2133550000001</v>
      </c>
      <c r="GM546" s="77">
        <v>2021</v>
      </c>
      <c r="GN546" s="77" t="s">
        <v>175</v>
      </c>
      <c r="GO546" s="77">
        <v>0.13250000000000001</v>
      </c>
      <c r="GP546" s="77">
        <v>3</v>
      </c>
      <c r="GQ546" s="77">
        <v>0</v>
      </c>
      <c r="GR546" s="77" t="s">
        <v>423</v>
      </c>
      <c r="GS546" s="77">
        <v>0.1527377521613833</v>
      </c>
      <c r="GT546" s="77">
        <v>62.503913540296352</v>
      </c>
      <c r="GU546" s="77">
        <v>0.1527377521613833</v>
      </c>
      <c r="GV546" s="248">
        <v>62.503913540296352</v>
      </c>
      <c r="GW546" s="248">
        <v>0</v>
      </c>
      <c r="GX546" s="77">
        <v>0</v>
      </c>
      <c r="GY546" s="77">
        <v>0</v>
      </c>
      <c r="GZ546" s="77">
        <v>0</v>
      </c>
    </row>
    <row r="547" spans="98:208" x14ac:dyDescent="0.25">
      <c r="CT547" s="77" t="s">
        <v>155</v>
      </c>
      <c r="CU547" s="77" t="s">
        <v>434</v>
      </c>
      <c r="CV547" s="77" t="s">
        <v>481</v>
      </c>
      <c r="CW547" s="77">
        <v>2023</v>
      </c>
      <c r="CX547" s="77">
        <v>0</v>
      </c>
      <c r="CY547" s="77">
        <v>0</v>
      </c>
      <c r="CZ547" s="77">
        <v>0</v>
      </c>
      <c r="DA547" s="77">
        <v>0</v>
      </c>
      <c r="DB547" s="77">
        <v>21835.978114130361</v>
      </c>
      <c r="DC547" s="77">
        <v>428.60232122030828</v>
      </c>
      <c r="DD547" s="77">
        <v>13939.560973457221</v>
      </c>
      <c r="DE547" s="77">
        <v>7467.8148194521846</v>
      </c>
      <c r="DF547" s="77">
        <v>0</v>
      </c>
      <c r="DG547" s="77">
        <v>1263.5534246224704</v>
      </c>
      <c r="DH547" s="77">
        <v>1263.5534246224704</v>
      </c>
      <c r="DI547" s="77">
        <v>1263.5534246224704</v>
      </c>
      <c r="DJ547" s="77">
        <v>1.7205222344057489E-10</v>
      </c>
      <c r="DL547" s="77">
        <v>0</v>
      </c>
      <c r="DM547" s="77">
        <v>0</v>
      </c>
      <c r="DN547" s="77">
        <v>0</v>
      </c>
      <c r="DO547" s="77">
        <v>0</v>
      </c>
      <c r="DP547" s="77">
        <v>2.1739717614224889E-7</v>
      </c>
      <c r="DQ547" s="77">
        <v>2.1739717614224889E-7</v>
      </c>
      <c r="DR547" s="77">
        <v>0</v>
      </c>
      <c r="DS547" s="77">
        <v>2.1739717614224889E-7</v>
      </c>
      <c r="DT547" s="77">
        <v>2.1739717614224889E-7</v>
      </c>
      <c r="DU547" s="77">
        <v>0</v>
      </c>
      <c r="DV547" s="77">
        <v>2.1739717614224889E-7</v>
      </c>
      <c r="DW547" s="77">
        <v>2.1739717614224889E-7</v>
      </c>
      <c r="GE547" s="77" t="s">
        <v>425</v>
      </c>
      <c r="GF547" s="77" t="s">
        <v>155</v>
      </c>
      <c r="GG547" s="77" t="s">
        <v>428</v>
      </c>
      <c r="GH547" s="77" t="s">
        <v>481</v>
      </c>
      <c r="GI547" s="77">
        <v>2021</v>
      </c>
      <c r="GJ547" s="77" t="s">
        <v>301</v>
      </c>
      <c r="GK547" s="77">
        <v>13469.08781237861</v>
      </c>
      <c r="GL547" s="77">
        <v>1434.2133550000001</v>
      </c>
      <c r="GM547" s="77">
        <v>2021</v>
      </c>
      <c r="GN547" s="77" t="s">
        <v>175</v>
      </c>
      <c r="GO547" s="77">
        <v>5.3000000000000005E-2</v>
      </c>
      <c r="GP547" s="77">
        <v>3</v>
      </c>
      <c r="GQ547" s="77">
        <v>0</v>
      </c>
      <c r="GR547" s="77" t="s">
        <v>423</v>
      </c>
      <c r="GS547" s="77">
        <v>5.5966209081309413E-2</v>
      </c>
      <c r="GT547" s="77">
        <v>753.81378464209763</v>
      </c>
      <c r="GU547" s="77">
        <v>5.5966209081309413E-2</v>
      </c>
      <c r="GV547" s="248">
        <v>753.81378464209763</v>
      </c>
      <c r="GW547" s="248">
        <v>0</v>
      </c>
      <c r="GX547" s="77">
        <v>0</v>
      </c>
      <c r="GY547" s="77">
        <v>0</v>
      </c>
      <c r="GZ547" s="77">
        <v>0</v>
      </c>
    </row>
    <row r="548" spans="98:208" x14ac:dyDescent="0.25">
      <c r="CT548" s="77" t="s">
        <v>155</v>
      </c>
      <c r="CU548" s="77" t="s">
        <v>434</v>
      </c>
      <c r="CV548" s="77" t="s">
        <v>481</v>
      </c>
      <c r="CW548" s="77">
        <v>2024</v>
      </c>
      <c r="CX548" s="77">
        <v>0</v>
      </c>
      <c r="CY548" s="77">
        <v>0</v>
      </c>
      <c r="CZ548" s="77">
        <v>0</v>
      </c>
      <c r="DA548" s="77">
        <v>0</v>
      </c>
      <c r="DB548" s="77">
        <v>21835.978114130361</v>
      </c>
      <c r="DC548" s="77">
        <v>428.60232122030828</v>
      </c>
      <c r="DD548" s="77">
        <v>13939.560973457221</v>
      </c>
      <c r="DE548" s="77">
        <v>7467.8148194521846</v>
      </c>
      <c r="DF548" s="77">
        <v>0</v>
      </c>
      <c r="DG548" s="77">
        <v>0</v>
      </c>
      <c r="DH548" s="77">
        <v>1263.5534246224704</v>
      </c>
      <c r="DI548" s="77">
        <v>1263.5534246224704</v>
      </c>
      <c r="DJ548" s="77">
        <v>1.7205222344057489E-10</v>
      </c>
      <c r="DL548" s="77">
        <v>0</v>
      </c>
      <c r="DM548" s="77">
        <v>0</v>
      </c>
      <c r="DN548" s="77">
        <v>0</v>
      </c>
      <c r="DO548" s="77">
        <v>0</v>
      </c>
      <c r="DP548" s="77">
        <v>0</v>
      </c>
      <c r="DQ548" s="77">
        <v>0</v>
      </c>
      <c r="DR548" s="77">
        <v>0</v>
      </c>
      <c r="DS548" s="77">
        <v>2.1739717614224889E-7</v>
      </c>
      <c r="DT548" s="77">
        <v>2.1739717614224889E-7</v>
      </c>
      <c r="DU548" s="77">
        <v>0</v>
      </c>
      <c r="DV548" s="77">
        <v>2.1739717614224889E-7</v>
      </c>
      <c r="DW548" s="77">
        <v>2.1739717614224889E-7</v>
      </c>
      <c r="GE548" s="77" t="s">
        <v>427</v>
      </c>
      <c r="GF548" s="77" t="s">
        <v>155</v>
      </c>
      <c r="GG548" s="77" t="s">
        <v>428</v>
      </c>
      <c r="GH548" s="77" t="s">
        <v>481</v>
      </c>
      <c r="GI548" s="77">
        <v>2021</v>
      </c>
      <c r="GJ548" s="77" t="s">
        <v>303</v>
      </c>
      <c r="GK548" s="77">
        <v>7205.5312760250736</v>
      </c>
      <c r="GL548" s="77">
        <v>1434.2133550000001</v>
      </c>
      <c r="GM548" s="77">
        <v>2021</v>
      </c>
      <c r="GN548" s="77" t="s">
        <v>175</v>
      </c>
      <c r="GO548" s="77">
        <v>5.3000000000000005E-2</v>
      </c>
      <c r="GP548" s="77">
        <v>3</v>
      </c>
      <c r="GQ548" s="77">
        <v>0</v>
      </c>
      <c r="GR548" s="77" t="s">
        <v>423</v>
      </c>
      <c r="GS548" s="77">
        <v>5.5966209081309413E-2</v>
      </c>
      <c r="GT548" s="77">
        <v>403.26626993593345</v>
      </c>
      <c r="GU548" s="77">
        <v>5.5966209081309413E-2</v>
      </c>
      <c r="GV548" s="248">
        <v>403.26626993593345</v>
      </c>
      <c r="GW548" s="248">
        <v>0</v>
      </c>
      <c r="GX548" s="77">
        <v>0</v>
      </c>
      <c r="GY548" s="77">
        <v>0</v>
      </c>
      <c r="GZ548" s="77">
        <v>0</v>
      </c>
    </row>
    <row r="549" spans="98:208" x14ac:dyDescent="0.25">
      <c r="CT549" s="77" t="s">
        <v>155</v>
      </c>
      <c r="CU549" s="77" t="s">
        <v>434</v>
      </c>
      <c r="CV549" s="77" t="s">
        <v>481</v>
      </c>
      <c r="CW549" s="77">
        <v>2025</v>
      </c>
      <c r="CX549" s="77">
        <v>0</v>
      </c>
      <c r="CY549" s="77">
        <v>0</v>
      </c>
      <c r="CZ549" s="77">
        <v>0</v>
      </c>
      <c r="DA549" s="77">
        <v>0</v>
      </c>
      <c r="DB549" s="77">
        <v>21835.978114130361</v>
      </c>
      <c r="DC549" s="77">
        <v>428.60232122030828</v>
      </c>
      <c r="DD549" s="77">
        <v>13939.560973457221</v>
      </c>
      <c r="DE549" s="77">
        <v>7467.8148194521846</v>
      </c>
      <c r="DF549" s="77">
        <v>0</v>
      </c>
      <c r="DG549" s="77">
        <v>0</v>
      </c>
      <c r="DH549" s="77">
        <v>0</v>
      </c>
      <c r="DI549" s="77">
        <v>1263.5534246224704</v>
      </c>
      <c r="DJ549" s="77">
        <v>1.7205222344057489E-10</v>
      </c>
      <c r="DL549" s="77">
        <v>0</v>
      </c>
      <c r="DM549" s="77">
        <v>0</v>
      </c>
      <c r="DN549" s="77">
        <v>0</v>
      </c>
      <c r="DO549" s="77">
        <v>0</v>
      </c>
      <c r="DP549" s="77">
        <v>0</v>
      </c>
      <c r="DQ549" s="77">
        <v>0</v>
      </c>
      <c r="DR549" s="77">
        <v>0</v>
      </c>
      <c r="DS549" s="77">
        <v>0</v>
      </c>
      <c r="DT549" s="77">
        <v>0</v>
      </c>
      <c r="DU549" s="77">
        <v>0</v>
      </c>
      <c r="DV549" s="77">
        <v>2.1739717614224889E-7</v>
      </c>
      <c r="DW549" s="77">
        <v>2.1739717614224889E-7</v>
      </c>
      <c r="GE549" s="77" t="s">
        <v>422</v>
      </c>
      <c r="GF549" s="77" t="s">
        <v>155</v>
      </c>
      <c r="GG549" s="77" t="s">
        <v>428</v>
      </c>
      <c r="GH549" s="77" t="s">
        <v>481</v>
      </c>
      <c r="GI549" s="77">
        <v>2022</v>
      </c>
      <c r="GJ549" s="77" t="s">
        <v>305</v>
      </c>
      <c r="GK549" s="77">
        <v>409.22373582043082</v>
      </c>
      <c r="GL549" s="77">
        <v>1434.2133550000001</v>
      </c>
      <c r="GM549" s="77">
        <v>2022</v>
      </c>
      <c r="GN549" s="77" t="s">
        <v>175</v>
      </c>
      <c r="GO549" s="77">
        <v>0.13250000000000001</v>
      </c>
      <c r="GP549" s="77">
        <v>3</v>
      </c>
      <c r="GQ549" s="77">
        <v>0</v>
      </c>
      <c r="GR549" s="77" t="s">
        <v>423</v>
      </c>
      <c r="GS549" s="77">
        <v>0.1527377521613833</v>
      </c>
      <c r="GT549" s="77">
        <v>62.503913540296352</v>
      </c>
      <c r="GU549" s="77">
        <v>0.1527377521613833</v>
      </c>
      <c r="GV549" s="248">
        <v>62.503913540296352</v>
      </c>
      <c r="GW549" s="248">
        <v>0.1527377521613833</v>
      </c>
      <c r="GX549" s="77">
        <v>62.503913540296352</v>
      </c>
      <c r="GY549" s="77">
        <v>0</v>
      </c>
      <c r="GZ549" s="77">
        <v>0</v>
      </c>
    </row>
    <row r="550" spans="98:208" x14ac:dyDescent="0.25">
      <c r="CT550" s="77" t="s">
        <v>155</v>
      </c>
      <c r="CU550" s="77" t="s">
        <v>434</v>
      </c>
      <c r="CV550" s="77" t="s">
        <v>488</v>
      </c>
      <c r="CW550" s="77">
        <v>2020</v>
      </c>
      <c r="CX550" s="77">
        <v>0</v>
      </c>
      <c r="CY550" s="77">
        <v>0</v>
      </c>
      <c r="CZ550" s="77">
        <v>0</v>
      </c>
      <c r="DA550" s="77">
        <v>0</v>
      </c>
      <c r="DB550" s="77">
        <v>21083.842824224452</v>
      </c>
      <c r="DC550" s="77">
        <v>409.22373582043878</v>
      </c>
      <c r="DD550" s="77">
        <v>13469.08781237873</v>
      </c>
      <c r="DE550" s="77">
        <v>7205.5312760252818</v>
      </c>
      <c r="DF550" s="77">
        <v>1219.583968118347</v>
      </c>
      <c r="DG550" s="77">
        <v>0</v>
      </c>
      <c r="DH550" s="77">
        <v>0</v>
      </c>
      <c r="DI550" s="77">
        <v>0</v>
      </c>
      <c r="DJ550" s="77">
        <v>7.4204034258589439E-9</v>
      </c>
      <c r="DL550" s="77">
        <v>0</v>
      </c>
      <c r="DM550" s="77">
        <v>9.0498050551480279E-6</v>
      </c>
      <c r="DN550" s="77">
        <v>9.0498050551480279E-6</v>
      </c>
      <c r="DO550" s="77">
        <v>0</v>
      </c>
      <c r="DP550" s="77">
        <v>0</v>
      </c>
      <c r="DQ550" s="77">
        <v>0</v>
      </c>
      <c r="DR550" s="77">
        <v>0</v>
      </c>
      <c r="DS550" s="77">
        <v>0</v>
      </c>
      <c r="DT550" s="77">
        <v>0</v>
      </c>
      <c r="DU550" s="77">
        <v>0</v>
      </c>
      <c r="DV550" s="77">
        <v>0</v>
      </c>
      <c r="DW550" s="77">
        <v>0</v>
      </c>
      <c r="GE550" s="77" t="s">
        <v>425</v>
      </c>
      <c r="GF550" s="77" t="s">
        <v>155</v>
      </c>
      <c r="GG550" s="77" t="s">
        <v>428</v>
      </c>
      <c r="GH550" s="77" t="s">
        <v>481</v>
      </c>
      <c r="GI550" s="77">
        <v>2022</v>
      </c>
      <c r="GJ550" s="77" t="s">
        <v>301</v>
      </c>
      <c r="GK550" s="77">
        <v>13469.08781237861</v>
      </c>
      <c r="GL550" s="77">
        <v>1434.2133550000001</v>
      </c>
      <c r="GM550" s="77">
        <v>2022</v>
      </c>
      <c r="GN550" s="77" t="s">
        <v>175</v>
      </c>
      <c r="GO550" s="77">
        <v>5.3000000000000005E-2</v>
      </c>
      <c r="GP550" s="77">
        <v>3</v>
      </c>
      <c r="GQ550" s="77">
        <v>0</v>
      </c>
      <c r="GR550" s="77" t="s">
        <v>423</v>
      </c>
      <c r="GS550" s="77">
        <v>5.5966209081309413E-2</v>
      </c>
      <c r="GT550" s="77">
        <v>753.81378464209763</v>
      </c>
      <c r="GU550" s="77">
        <v>5.5966209081309413E-2</v>
      </c>
      <c r="GV550" s="248">
        <v>753.81378464209763</v>
      </c>
      <c r="GW550" s="248">
        <v>5.5966209081309413E-2</v>
      </c>
      <c r="GX550" s="77">
        <v>753.81378464209763</v>
      </c>
      <c r="GY550" s="77">
        <v>0</v>
      </c>
      <c r="GZ550" s="77">
        <v>0</v>
      </c>
    </row>
    <row r="551" spans="98:208" x14ac:dyDescent="0.25">
      <c r="CT551" s="77" t="s">
        <v>155</v>
      </c>
      <c r="CU551" s="77" t="s">
        <v>434</v>
      </c>
      <c r="CV551" s="77" t="s">
        <v>488</v>
      </c>
      <c r="CW551" s="77">
        <v>2021</v>
      </c>
      <c r="CX551" s="77">
        <v>0</v>
      </c>
      <c r="CY551" s="77">
        <v>0</v>
      </c>
      <c r="CZ551" s="77">
        <v>0</v>
      </c>
      <c r="DA551" s="77">
        <v>0</v>
      </c>
      <c r="DB551" s="77">
        <v>21083.842824224452</v>
      </c>
      <c r="DC551" s="77">
        <v>409.22373582043878</v>
      </c>
      <c r="DD551" s="77">
        <v>13469.08781237873</v>
      </c>
      <c r="DE551" s="77">
        <v>7205.5312760252818</v>
      </c>
      <c r="DF551" s="77">
        <v>1219.583968118347</v>
      </c>
      <c r="DG551" s="77">
        <v>1219.583968118347</v>
      </c>
      <c r="DH551" s="77">
        <v>0</v>
      </c>
      <c r="DI551" s="77">
        <v>0</v>
      </c>
      <c r="DJ551" s="77">
        <v>7.4204034258589439E-9</v>
      </c>
      <c r="DL551" s="77">
        <v>0</v>
      </c>
      <c r="DM551" s="77">
        <v>9.0498050551480279E-6</v>
      </c>
      <c r="DN551" s="77">
        <v>9.0498050551480279E-6</v>
      </c>
      <c r="DO551" s="77">
        <v>0</v>
      </c>
      <c r="DP551" s="77">
        <v>9.0498050551480279E-6</v>
      </c>
      <c r="DQ551" s="77">
        <v>9.0498050551480279E-6</v>
      </c>
      <c r="DR551" s="77">
        <v>0</v>
      </c>
      <c r="DS551" s="77">
        <v>0</v>
      </c>
      <c r="DT551" s="77">
        <v>0</v>
      </c>
      <c r="DU551" s="77">
        <v>0</v>
      </c>
      <c r="DV551" s="77">
        <v>0</v>
      </c>
      <c r="DW551" s="77">
        <v>0</v>
      </c>
      <c r="GE551" s="77" t="s">
        <v>427</v>
      </c>
      <c r="GF551" s="77" t="s">
        <v>155</v>
      </c>
      <c r="GG551" s="77" t="s">
        <v>428</v>
      </c>
      <c r="GH551" s="77" t="s">
        <v>481</v>
      </c>
      <c r="GI551" s="77">
        <v>2022</v>
      </c>
      <c r="GJ551" s="77" t="s">
        <v>303</v>
      </c>
      <c r="GK551" s="77">
        <v>7205.5312760250736</v>
      </c>
      <c r="GL551" s="77">
        <v>1434.2133550000001</v>
      </c>
      <c r="GM551" s="77">
        <v>2022</v>
      </c>
      <c r="GN551" s="77" t="s">
        <v>175</v>
      </c>
      <c r="GO551" s="77">
        <v>5.3000000000000005E-2</v>
      </c>
      <c r="GP551" s="77">
        <v>3</v>
      </c>
      <c r="GQ551" s="77">
        <v>0</v>
      </c>
      <c r="GR551" s="77" t="s">
        <v>423</v>
      </c>
      <c r="GS551" s="77">
        <v>5.5966209081309413E-2</v>
      </c>
      <c r="GT551" s="77">
        <v>403.26626993593345</v>
      </c>
      <c r="GU551" s="77">
        <v>5.5966209081309413E-2</v>
      </c>
      <c r="GV551" s="248">
        <v>403.26626993593345</v>
      </c>
      <c r="GW551" s="248">
        <v>5.5966209081309413E-2</v>
      </c>
      <c r="GX551" s="77">
        <v>403.26626993593345</v>
      </c>
      <c r="GY551" s="77">
        <v>0</v>
      </c>
      <c r="GZ551" s="77">
        <v>0</v>
      </c>
    </row>
    <row r="552" spans="98:208" x14ac:dyDescent="0.25">
      <c r="CT552" s="77" t="s">
        <v>155</v>
      </c>
      <c r="CU552" s="77" t="s">
        <v>434</v>
      </c>
      <c r="CV552" s="77" t="s">
        <v>488</v>
      </c>
      <c r="CW552" s="77">
        <v>2022</v>
      </c>
      <c r="CX552" s="77">
        <v>0</v>
      </c>
      <c r="CY552" s="77">
        <v>0</v>
      </c>
      <c r="CZ552" s="77">
        <v>0</v>
      </c>
      <c r="DA552" s="77">
        <v>0</v>
      </c>
      <c r="DB552" s="77">
        <v>21083.842824224452</v>
      </c>
      <c r="DC552" s="77">
        <v>409.22373582043878</v>
      </c>
      <c r="DD552" s="77">
        <v>13469.08781237873</v>
      </c>
      <c r="DE552" s="77">
        <v>7205.5312760252818</v>
      </c>
      <c r="DF552" s="77">
        <v>1219.583968118347</v>
      </c>
      <c r="DG552" s="77">
        <v>1219.583968118347</v>
      </c>
      <c r="DH552" s="77">
        <v>1219.583968118347</v>
      </c>
      <c r="DI552" s="77">
        <v>0</v>
      </c>
      <c r="DJ552" s="77">
        <v>7.4204034258589439E-9</v>
      </c>
      <c r="DL552" s="77">
        <v>0</v>
      </c>
      <c r="DM552" s="77">
        <v>9.0498050551480279E-6</v>
      </c>
      <c r="DN552" s="77">
        <v>9.0498050551480279E-6</v>
      </c>
      <c r="DO552" s="77">
        <v>0</v>
      </c>
      <c r="DP552" s="77">
        <v>9.0498050551480279E-6</v>
      </c>
      <c r="DQ552" s="77">
        <v>9.0498050551480279E-6</v>
      </c>
      <c r="DR552" s="77">
        <v>0</v>
      </c>
      <c r="DS552" s="77">
        <v>9.0498050551480279E-6</v>
      </c>
      <c r="DT552" s="77">
        <v>9.0498050551480279E-6</v>
      </c>
      <c r="DU552" s="77">
        <v>0</v>
      </c>
      <c r="DV552" s="77">
        <v>0</v>
      </c>
      <c r="DW552" s="77">
        <v>0</v>
      </c>
      <c r="GE552" s="77" t="s">
        <v>422</v>
      </c>
      <c r="GF552" s="77" t="s">
        <v>155</v>
      </c>
      <c r="GG552" s="77" t="s">
        <v>428</v>
      </c>
      <c r="GH552" s="77" t="s">
        <v>481</v>
      </c>
      <c r="GI552" s="77">
        <v>2023</v>
      </c>
      <c r="GJ552" s="77" t="s">
        <v>305</v>
      </c>
      <c r="GK552" s="77">
        <v>428.60232122020642</v>
      </c>
      <c r="GL552" s="77">
        <v>1434.2133550000001</v>
      </c>
      <c r="GM552" s="77">
        <v>2023</v>
      </c>
      <c r="GN552" s="77" t="s">
        <v>175</v>
      </c>
      <c r="GO552" s="77">
        <v>0.13250000000000001</v>
      </c>
      <c r="GP552" s="77">
        <v>3</v>
      </c>
      <c r="GQ552" s="77">
        <v>0</v>
      </c>
      <c r="GR552" s="77" t="s">
        <v>423</v>
      </c>
      <c r="GS552" s="77">
        <v>0</v>
      </c>
      <c r="GT552" s="77">
        <v>0</v>
      </c>
      <c r="GU552" s="77">
        <v>0.1527377521613833</v>
      </c>
      <c r="GV552" s="248">
        <v>65.46375511432548</v>
      </c>
      <c r="GW552" s="248">
        <v>0.1527377521613833</v>
      </c>
      <c r="GX552" s="77">
        <v>65.46375511432548</v>
      </c>
      <c r="GY552" s="77">
        <v>0.1527377521613833</v>
      </c>
      <c r="GZ552" s="77">
        <v>65.46375511432548</v>
      </c>
    </row>
    <row r="553" spans="98:208" x14ac:dyDescent="0.25">
      <c r="CT553" s="77" t="s">
        <v>155</v>
      </c>
      <c r="CU553" s="77" t="s">
        <v>434</v>
      </c>
      <c r="CV553" s="77" t="s">
        <v>488</v>
      </c>
      <c r="CW553" s="77">
        <v>2023</v>
      </c>
      <c r="CX553" s="77">
        <v>0</v>
      </c>
      <c r="CY553" s="77">
        <v>0</v>
      </c>
      <c r="CZ553" s="77">
        <v>0</v>
      </c>
      <c r="DA553" s="77">
        <v>0</v>
      </c>
      <c r="DB553" s="77">
        <v>21835.978114130419</v>
      </c>
      <c r="DC553" s="77">
        <v>428.6023212203051</v>
      </c>
      <c r="DD553" s="77">
        <v>13939.560973457559</v>
      </c>
      <c r="DE553" s="77">
        <v>7467.8148194525475</v>
      </c>
      <c r="DF553" s="77">
        <v>0</v>
      </c>
      <c r="DG553" s="77">
        <v>1263.5534246225093</v>
      </c>
      <c r="DH553" s="77">
        <v>1263.5534246225093</v>
      </c>
      <c r="DI553" s="77">
        <v>1263.5534246225093</v>
      </c>
      <c r="DJ553" s="77">
        <v>7.4204034258589439E-9</v>
      </c>
      <c r="DL553" s="77">
        <v>0</v>
      </c>
      <c r="DM553" s="77">
        <v>0</v>
      </c>
      <c r="DN553" s="77">
        <v>0</v>
      </c>
      <c r="DO553" s="77">
        <v>0</v>
      </c>
      <c r="DP553" s="77">
        <v>9.3760761608246694E-6</v>
      </c>
      <c r="DQ553" s="77">
        <v>9.3760761608246694E-6</v>
      </c>
      <c r="DR553" s="77">
        <v>0</v>
      </c>
      <c r="DS553" s="77">
        <v>9.3760761608246694E-6</v>
      </c>
      <c r="DT553" s="77">
        <v>9.3760761608246694E-6</v>
      </c>
      <c r="DU553" s="77">
        <v>0</v>
      </c>
      <c r="DV553" s="77">
        <v>9.3760761608246694E-6</v>
      </c>
      <c r="DW553" s="77">
        <v>9.3760761608246694E-6</v>
      </c>
      <c r="GE553" s="77" t="s">
        <v>425</v>
      </c>
      <c r="GF553" s="77" t="s">
        <v>155</v>
      </c>
      <c r="GG553" s="77" t="s">
        <v>428</v>
      </c>
      <c r="GH553" s="77" t="s">
        <v>481</v>
      </c>
      <c r="GI553" s="77">
        <v>2023</v>
      </c>
      <c r="GJ553" s="77" t="s">
        <v>301</v>
      </c>
      <c r="GK553" s="77">
        <v>13939.560973457361</v>
      </c>
      <c r="GL553" s="77">
        <v>1434.2133550000001</v>
      </c>
      <c r="GM553" s="77">
        <v>2023</v>
      </c>
      <c r="GN553" s="77" t="s">
        <v>175</v>
      </c>
      <c r="GO553" s="77">
        <v>5.3000000000000005E-2</v>
      </c>
      <c r="GP553" s="77">
        <v>3</v>
      </c>
      <c r="GQ553" s="77">
        <v>0</v>
      </c>
      <c r="GR553" s="77" t="s">
        <v>423</v>
      </c>
      <c r="GS553" s="77">
        <v>0</v>
      </c>
      <c r="GT553" s="77">
        <v>0</v>
      </c>
      <c r="GU553" s="77">
        <v>5.5966209081309413E-2</v>
      </c>
      <c r="GV553" s="248">
        <v>780.14438394217564</v>
      </c>
      <c r="GW553" s="248">
        <v>5.5966209081309413E-2</v>
      </c>
      <c r="GX553" s="77">
        <v>780.14438394217564</v>
      </c>
      <c r="GY553" s="77">
        <v>5.5966209081309413E-2</v>
      </c>
      <c r="GZ553" s="77">
        <v>780.14438394217564</v>
      </c>
    </row>
    <row r="554" spans="98:208" x14ac:dyDescent="0.25">
      <c r="CT554" s="77" t="s">
        <v>155</v>
      </c>
      <c r="CU554" s="77" t="s">
        <v>434</v>
      </c>
      <c r="CV554" s="77" t="s">
        <v>488</v>
      </c>
      <c r="CW554" s="77">
        <v>2024</v>
      </c>
      <c r="CX554" s="77">
        <v>0</v>
      </c>
      <c r="CY554" s="77">
        <v>0</v>
      </c>
      <c r="CZ554" s="77">
        <v>0</v>
      </c>
      <c r="DA554" s="77">
        <v>0</v>
      </c>
      <c r="DB554" s="77">
        <v>21835.978114130419</v>
      </c>
      <c r="DC554" s="77">
        <v>428.6023212203051</v>
      </c>
      <c r="DD554" s="77">
        <v>13939.560973457559</v>
      </c>
      <c r="DE554" s="77">
        <v>7467.8148194525475</v>
      </c>
      <c r="DF554" s="77">
        <v>0</v>
      </c>
      <c r="DG554" s="77">
        <v>0</v>
      </c>
      <c r="DH554" s="77">
        <v>1263.5534246225093</v>
      </c>
      <c r="DI554" s="77">
        <v>1263.5534246225093</v>
      </c>
      <c r="DJ554" s="77">
        <v>7.4204034258589439E-9</v>
      </c>
      <c r="DL554" s="77">
        <v>0</v>
      </c>
      <c r="DM554" s="77">
        <v>0</v>
      </c>
      <c r="DN554" s="77">
        <v>0</v>
      </c>
      <c r="DO554" s="77">
        <v>0</v>
      </c>
      <c r="DP554" s="77">
        <v>0</v>
      </c>
      <c r="DQ554" s="77">
        <v>0</v>
      </c>
      <c r="DR554" s="77">
        <v>0</v>
      </c>
      <c r="DS554" s="77">
        <v>9.3760761608246694E-6</v>
      </c>
      <c r="DT554" s="77">
        <v>9.3760761608246694E-6</v>
      </c>
      <c r="DU554" s="77">
        <v>0</v>
      </c>
      <c r="DV554" s="77">
        <v>9.3760761608246694E-6</v>
      </c>
      <c r="DW554" s="77">
        <v>9.3760761608246694E-6</v>
      </c>
      <c r="GE554" s="77" t="s">
        <v>427</v>
      </c>
      <c r="GF554" s="77" t="s">
        <v>155</v>
      </c>
      <c r="GG554" s="77" t="s">
        <v>428</v>
      </c>
      <c r="GH554" s="77" t="s">
        <v>481</v>
      </c>
      <c r="GI554" s="77">
        <v>2023</v>
      </c>
      <c r="GJ554" s="77" t="s">
        <v>303</v>
      </c>
      <c r="GK554" s="77">
        <v>7467.8148194525447</v>
      </c>
      <c r="GL554" s="77">
        <v>1434.2133550000001</v>
      </c>
      <c r="GM554" s="77">
        <v>2023</v>
      </c>
      <c r="GN554" s="77" t="s">
        <v>175</v>
      </c>
      <c r="GO554" s="77">
        <v>5.3000000000000005E-2</v>
      </c>
      <c r="GP554" s="77">
        <v>3</v>
      </c>
      <c r="GQ554" s="77">
        <v>0</v>
      </c>
      <c r="GR554" s="77" t="s">
        <v>423</v>
      </c>
      <c r="GS554" s="77">
        <v>0</v>
      </c>
      <c r="GT554" s="77">
        <v>0</v>
      </c>
      <c r="GU554" s="77">
        <v>5.5966209081309413E-2</v>
      </c>
      <c r="GV554" s="248">
        <v>417.94528556598203</v>
      </c>
      <c r="GW554" s="248">
        <v>5.5966209081309413E-2</v>
      </c>
      <c r="GX554" s="77">
        <v>417.94528556598203</v>
      </c>
      <c r="GY554" s="77">
        <v>5.5966209081309413E-2</v>
      </c>
      <c r="GZ554" s="77">
        <v>417.94528556598203</v>
      </c>
    </row>
    <row r="555" spans="98:208" x14ac:dyDescent="0.25">
      <c r="CT555" s="77" t="s">
        <v>155</v>
      </c>
      <c r="CU555" s="77" t="s">
        <v>434</v>
      </c>
      <c r="CV555" s="77" t="s">
        <v>488</v>
      </c>
      <c r="CW555" s="77">
        <v>2025</v>
      </c>
      <c r="CX555" s="77">
        <v>0</v>
      </c>
      <c r="CY555" s="77">
        <v>0</v>
      </c>
      <c r="CZ555" s="77">
        <v>0</v>
      </c>
      <c r="DA555" s="77">
        <v>0</v>
      </c>
      <c r="DB555" s="77">
        <v>21835.978114130419</v>
      </c>
      <c r="DC555" s="77">
        <v>428.6023212203051</v>
      </c>
      <c r="DD555" s="77">
        <v>13939.560973457559</v>
      </c>
      <c r="DE555" s="77">
        <v>7467.8148194525475</v>
      </c>
      <c r="DF555" s="77">
        <v>0</v>
      </c>
      <c r="DG555" s="77">
        <v>0</v>
      </c>
      <c r="DH555" s="77">
        <v>0</v>
      </c>
      <c r="DI555" s="77">
        <v>1263.5534246225093</v>
      </c>
      <c r="DJ555" s="77">
        <v>7.4204034258589439E-9</v>
      </c>
      <c r="DL555" s="77">
        <v>0</v>
      </c>
      <c r="DM555" s="77">
        <v>0</v>
      </c>
      <c r="DN555" s="77">
        <v>0</v>
      </c>
      <c r="DO555" s="77">
        <v>0</v>
      </c>
      <c r="DP555" s="77">
        <v>0</v>
      </c>
      <c r="DQ555" s="77">
        <v>0</v>
      </c>
      <c r="DR555" s="77">
        <v>0</v>
      </c>
      <c r="DS555" s="77">
        <v>0</v>
      </c>
      <c r="DT555" s="77">
        <v>0</v>
      </c>
      <c r="DU555" s="77">
        <v>0</v>
      </c>
      <c r="DV555" s="77">
        <v>9.3760761608246694E-6</v>
      </c>
      <c r="DW555" s="77">
        <v>9.3760761608246694E-6</v>
      </c>
      <c r="GE555" s="77" t="s">
        <v>422</v>
      </c>
      <c r="GF555" s="77" t="s">
        <v>155</v>
      </c>
      <c r="GG555" s="77" t="s">
        <v>428</v>
      </c>
      <c r="GH555" s="77" t="s">
        <v>481</v>
      </c>
      <c r="GI555" s="77">
        <v>2024</v>
      </c>
      <c r="GJ555" s="77" t="s">
        <v>305</v>
      </c>
      <c r="GK555" s="77">
        <v>428.60232122020642</v>
      </c>
      <c r="GL555" s="77">
        <v>1434.2133550000001</v>
      </c>
      <c r="GM555" s="77">
        <v>2024</v>
      </c>
      <c r="GN555" s="77" t="s">
        <v>175</v>
      </c>
      <c r="GO555" s="77">
        <v>0.13250000000000001</v>
      </c>
      <c r="GP555" s="77">
        <v>3</v>
      </c>
      <c r="GQ555" s="77">
        <v>0</v>
      </c>
      <c r="GR555" s="77" t="s">
        <v>423</v>
      </c>
      <c r="GS555" s="77">
        <v>0</v>
      </c>
      <c r="GT555" s="77">
        <v>0</v>
      </c>
      <c r="GU555" s="77">
        <v>0</v>
      </c>
      <c r="GV555" s="248">
        <v>0</v>
      </c>
      <c r="GW555" s="248">
        <v>0.1527377521613833</v>
      </c>
      <c r="GX555" s="77">
        <v>65.46375511432548</v>
      </c>
      <c r="GY555" s="77">
        <v>0.1527377521613833</v>
      </c>
      <c r="GZ555" s="77">
        <v>65.46375511432548</v>
      </c>
    </row>
    <row r="556" spans="98:208" x14ac:dyDescent="0.25">
      <c r="CT556" s="77" t="s">
        <v>155</v>
      </c>
      <c r="CU556" s="77" t="s">
        <v>435</v>
      </c>
      <c r="CV556" s="77" t="s">
        <v>300</v>
      </c>
      <c r="CW556" s="77">
        <v>2020</v>
      </c>
      <c r="CX556" s="77">
        <v>0</v>
      </c>
      <c r="CY556" s="77">
        <v>0</v>
      </c>
      <c r="CZ556" s="77">
        <v>0</v>
      </c>
      <c r="DA556" s="77">
        <v>0</v>
      </c>
      <c r="DB556" s="77">
        <v>14146.1306413328</v>
      </c>
      <c r="DC556" s="77">
        <v>222.22942162783499</v>
      </c>
      <c r="DD556" s="77">
        <v>8585.7228092481146</v>
      </c>
      <c r="DE556" s="77">
        <v>5338.1784104568515</v>
      </c>
      <c r="DF556" s="77">
        <v>813.21078921306707</v>
      </c>
      <c r="DG556" s="77">
        <v>0</v>
      </c>
      <c r="DH556" s="77">
        <v>0</v>
      </c>
      <c r="DI556" s="77">
        <v>0</v>
      </c>
      <c r="DJ556" s="77">
        <v>2.5992901774396369E-6</v>
      </c>
      <c r="DL556" s="77">
        <v>0</v>
      </c>
      <c r="DM556" s="77">
        <v>2.1137708165894602E-3</v>
      </c>
      <c r="DN556" s="77">
        <v>2.1137708165894602E-3</v>
      </c>
      <c r="DO556" s="77">
        <v>0</v>
      </c>
      <c r="DP556" s="77">
        <v>0</v>
      </c>
      <c r="DQ556" s="77">
        <v>0</v>
      </c>
      <c r="DR556" s="77">
        <v>0</v>
      </c>
      <c r="DS556" s="77">
        <v>0</v>
      </c>
      <c r="DT556" s="77">
        <v>0</v>
      </c>
      <c r="DU556" s="77">
        <v>0</v>
      </c>
      <c r="DV556" s="77">
        <v>0</v>
      </c>
      <c r="DW556" s="77">
        <v>0</v>
      </c>
      <c r="GE556" s="77" t="s">
        <v>425</v>
      </c>
      <c r="GF556" s="77" t="s">
        <v>155</v>
      </c>
      <c r="GG556" s="77" t="s">
        <v>428</v>
      </c>
      <c r="GH556" s="77" t="s">
        <v>481</v>
      </c>
      <c r="GI556" s="77">
        <v>2024</v>
      </c>
      <c r="GJ556" s="77" t="s">
        <v>301</v>
      </c>
      <c r="GK556" s="77">
        <v>13939.560973457361</v>
      </c>
      <c r="GL556" s="77">
        <v>1434.2133550000001</v>
      </c>
      <c r="GM556" s="77">
        <v>2024</v>
      </c>
      <c r="GN556" s="77" t="s">
        <v>175</v>
      </c>
      <c r="GO556" s="77">
        <v>5.3000000000000005E-2</v>
      </c>
      <c r="GP556" s="77">
        <v>3</v>
      </c>
      <c r="GQ556" s="77">
        <v>0</v>
      </c>
      <c r="GR556" s="77" t="s">
        <v>423</v>
      </c>
      <c r="GS556" s="77">
        <v>0</v>
      </c>
      <c r="GT556" s="77">
        <v>0</v>
      </c>
      <c r="GU556" s="77">
        <v>0</v>
      </c>
      <c r="GV556" s="248">
        <v>0</v>
      </c>
      <c r="GW556" s="248">
        <v>5.5966209081309413E-2</v>
      </c>
      <c r="GX556" s="77">
        <v>780.14438394217564</v>
      </c>
      <c r="GY556" s="77">
        <v>5.5966209081309413E-2</v>
      </c>
      <c r="GZ556" s="77">
        <v>780.14438394217564</v>
      </c>
    </row>
    <row r="557" spans="98:208" x14ac:dyDescent="0.25">
      <c r="CT557" s="77" t="s">
        <v>155</v>
      </c>
      <c r="CU557" s="77" t="s">
        <v>435</v>
      </c>
      <c r="CV557" s="77" t="s">
        <v>300</v>
      </c>
      <c r="CW557" s="77">
        <v>2021</v>
      </c>
      <c r="CX557" s="77">
        <v>0</v>
      </c>
      <c r="CY557" s="77">
        <v>0</v>
      </c>
      <c r="CZ557" s="77">
        <v>0</v>
      </c>
      <c r="DA557" s="77">
        <v>0</v>
      </c>
      <c r="DB557" s="77">
        <v>14146.1306413328</v>
      </c>
      <c r="DC557" s="77">
        <v>222.22942162783499</v>
      </c>
      <c r="DD557" s="77">
        <v>8585.7228092481146</v>
      </c>
      <c r="DE557" s="77">
        <v>5338.1784104568515</v>
      </c>
      <c r="DF557" s="77">
        <v>813.21078921306707</v>
      </c>
      <c r="DG557" s="77">
        <v>813.21078921306707</v>
      </c>
      <c r="DH557" s="77">
        <v>0</v>
      </c>
      <c r="DI557" s="77">
        <v>0</v>
      </c>
      <c r="DJ557" s="77">
        <v>2.5992901774396369E-6</v>
      </c>
      <c r="DL557" s="77">
        <v>0</v>
      </c>
      <c r="DM557" s="77">
        <v>2.1137708165894602E-3</v>
      </c>
      <c r="DN557" s="77">
        <v>2.1137708165894602E-3</v>
      </c>
      <c r="DO557" s="77">
        <v>0</v>
      </c>
      <c r="DP557" s="77">
        <v>2.1137708165894602E-3</v>
      </c>
      <c r="DQ557" s="77">
        <v>2.1137708165894602E-3</v>
      </c>
      <c r="DR557" s="77">
        <v>0</v>
      </c>
      <c r="DS557" s="77">
        <v>0</v>
      </c>
      <c r="DT557" s="77">
        <v>0</v>
      </c>
      <c r="DU557" s="77">
        <v>0</v>
      </c>
      <c r="DV557" s="77">
        <v>0</v>
      </c>
      <c r="DW557" s="77">
        <v>0</v>
      </c>
      <c r="GE557" s="77" t="s">
        <v>427</v>
      </c>
      <c r="GF557" s="77" t="s">
        <v>155</v>
      </c>
      <c r="GG557" s="77" t="s">
        <v>428</v>
      </c>
      <c r="GH557" s="77" t="s">
        <v>481</v>
      </c>
      <c r="GI557" s="77">
        <v>2024</v>
      </c>
      <c r="GJ557" s="77" t="s">
        <v>303</v>
      </c>
      <c r="GK557" s="77">
        <v>7467.8148194525447</v>
      </c>
      <c r="GL557" s="77">
        <v>1434.2133550000001</v>
      </c>
      <c r="GM557" s="77">
        <v>2024</v>
      </c>
      <c r="GN557" s="77" t="s">
        <v>175</v>
      </c>
      <c r="GO557" s="77">
        <v>5.3000000000000005E-2</v>
      </c>
      <c r="GP557" s="77">
        <v>3</v>
      </c>
      <c r="GQ557" s="77">
        <v>0</v>
      </c>
      <c r="GR557" s="77" t="s">
        <v>423</v>
      </c>
      <c r="GS557" s="77">
        <v>0</v>
      </c>
      <c r="GT557" s="77">
        <v>0</v>
      </c>
      <c r="GU557" s="77">
        <v>0</v>
      </c>
      <c r="GV557" s="248">
        <v>0</v>
      </c>
      <c r="GW557" s="248">
        <v>5.5966209081309413E-2</v>
      </c>
      <c r="GX557" s="77">
        <v>417.94528556598203</v>
      </c>
      <c r="GY557" s="77">
        <v>5.5966209081309413E-2</v>
      </c>
      <c r="GZ557" s="77">
        <v>417.94528556598203</v>
      </c>
    </row>
    <row r="558" spans="98:208" x14ac:dyDescent="0.25">
      <c r="CT558" s="77" t="s">
        <v>155</v>
      </c>
      <c r="CU558" s="77" t="s">
        <v>435</v>
      </c>
      <c r="CV558" s="77" t="s">
        <v>300</v>
      </c>
      <c r="CW558" s="77">
        <v>2022</v>
      </c>
      <c r="CX558" s="77">
        <v>0</v>
      </c>
      <c r="CY558" s="77">
        <v>0</v>
      </c>
      <c r="CZ558" s="77">
        <v>0</v>
      </c>
      <c r="DA558" s="77">
        <v>0</v>
      </c>
      <c r="DB558" s="77">
        <v>14146.1306413328</v>
      </c>
      <c r="DC558" s="77">
        <v>222.22942162783499</v>
      </c>
      <c r="DD558" s="77">
        <v>8585.7228092481146</v>
      </c>
      <c r="DE558" s="77">
        <v>5338.1784104568515</v>
      </c>
      <c r="DF558" s="77">
        <v>813.21078921306707</v>
      </c>
      <c r="DG558" s="77">
        <v>813.21078921306707</v>
      </c>
      <c r="DH558" s="77">
        <v>813.21078921306707</v>
      </c>
      <c r="DI558" s="77">
        <v>0</v>
      </c>
      <c r="DJ558" s="77">
        <v>2.5992901774396369E-6</v>
      </c>
      <c r="DL558" s="77">
        <v>0</v>
      </c>
      <c r="DM558" s="77">
        <v>2.1137708165894602E-3</v>
      </c>
      <c r="DN558" s="77">
        <v>2.1137708165894602E-3</v>
      </c>
      <c r="DO558" s="77">
        <v>0</v>
      </c>
      <c r="DP558" s="77">
        <v>2.1137708165894602E-3</v>
      </c>
      <c r="DQ558" s="77">
        <v>2.1137708165894602E-3</v>
      </c>
      <c r="DR558" s="77">
        <v>0</v>
      </c>
      <c r="DS558" s="77">
        <v>2.1137708165894602E-3</v>
      </c>
      <c r="DT558" s="77">
        <v>2.1137708165894602E-3</v>
      </c>
      <c r="DU558" s="77">
        <v>0</v>
      </c>
      <c r="DV558" s="77">
        <v>0</v>
      </c>
      <c r="DW558" s="77">
        <v>0</v>
      </c>
      <c r="GE558" s="77" t="s">
        <v>422</v>
      </c>
      <c r="GF558" s="77" t="s">
        <v>155</v>
      </c>
      <c r="GG558" s="77" t="s">
        <v>428</v>
      </c>
      <c r="GH558" s="77" t="s">
        <v>481</v>
      </c>
      <c r="GI558" s="77">
        <v>2025</v>
      </c>
      <c r="GJ558" s="77" t="s">
        <v>305</v>
      </c>
      <c r="GK558" s="77">
        <v>428.60232122020642</v>
      </c>
      <c r="GL558" s="77">
        <v>1434.2133550000001</v>
      </c>
      <c r="GM558" s="77">
        <v>2025</v>
      </c>
      <c r="GN558" s="77" t="s">
        <v>175</v>
      </c>
      <c r="GO558" s="77">
        <v>0.13250000000000001</v>
      </c>
      <c r="GP558" s="77">
        <v>3</v>
      </c>
      <c r="GQ558" s="77">
        <v>0</v>
      </c>
      <c r="GR558" s="77" t="s">
        <v>423</v>
      </c>
      <c r="GS558" s="77">
        <v>0</v>
      </c>
      <c r="GT558" s="77">
        <v>0</v>
      </c>
      <c r="GU558" s="77">
        <v>0</v>
      </c>
      <c r="GV558" s="248">
        <v>0</v>
      </c>
      <c r="GW558" s="248">
        <v>0</v>
      </c>
      <c r="GX558" s="77">
        <v>0</v>
      </c>
      <c r="GY558" s="77">
        <v>0.1527377521613833</v>
      </c>
      <c r="GZ558" s="77">
        <v>65.46375511432548</v>
      </c>
    </row>
    <row r="559" spans="98:208" x14ac:dyDescent="0.25">
      <c r="CT559" s="77" t="s">
        <v>155</v>
      </c>
      <c r="CU559" s="77" t="s">
        <v>435</v>
      </c>
      <c r="CV559" s="77" t="s">
        <v>300</v>
      </c>
      <c r="CW559" s="77">
        <v>2023</v>
      </c>
      <c r="CX559" s="77">
        <v>0</v>
      </c>
      <c r="CY559" s="77">
        <v>0</v>
      </c>
      <c r="CZ559" s="77">
        <v>0</v>
      </c>
      <c r="DA559" s="77">
        <v>0</v>
      </c>
      <c r="DB559" s="77">
        <v>14664.637556436919</v>
      </c>
      <c r="DC559" s="77">
        <v>233.23007680794379</v>
      </c>
      <c r="DD559" s="77">
        <v>8896.5159934287713</v>
      </c>
      <c r="DE559" s="77">
        <v>5534.8914862002021</v>
      </c>
      <c r="DF559" s="77">
        <v>0</v>
      </c>
      <c r="DG559" s="77">
        <v>843.29420601055972</v>
      </c>
      <c r="DH559" s="77">
        <v>843.29420601055972</v>
      </c>
      <c r="DI559" s="77">
        <v>843.29420601055972</v>
      </c>
      <c r="DJ559" s="77">
        <v>2.5992901774396369E-6</v>
      </c>
      <c r="DL559" s="77">
        <v>0</v>
      </c>
      <c r="DM559" s="77">
        <v>0</v>
      </c>
      <c r="DN559" s="77">
        <v>0</v>
      </c>
      <c r="DO559" s="77">
        <v>0</v>
      </c>
      <c r="DP559" s="77">
        <v>2.1919663463750056E-3</v>
      </c>
      <c r="DQ559" s="77">
        <v>2.1919663463750056E-3</v>
      </c>
      <c r="DR559" s="77">
        <v>0</v>
      </c>
      <c r="DS559" s="77">
        <v>2.1919663463750056E-3</v>
      </c>
      <c r="DT559" s="77">
        <v>2.1919663463750056E-3</v>
      </c>
      <c r="DU559" s="77">
        <v>0</v>
      </c>
      <c r="DV559" s="77">
        <v>2.1919663463750056E-3</v>
      </c>
      <c r="DW559" s="77">
        <v>2.1919663463750056E-3</v>
      </c>
      <c r="GE559" s="77" t="s">
        <v>425</v>
      </c>
      <c r="GF559" s="77" t="s">
        <v>155</v>
      </c>
      <c r="GG559" s="77" t="s">
        <v>428</v>
      </c>
      <c r="GH559" s="77" t="s">
        <v>481</v>
      </c>
      <c r="GI559" s="77">
        <v>2025</v>
      </c>
      <c r="GJ559" s="77" t="s">
        <v>301</v>
      </c>
      <c r="GK559" s="77">
        <v>13939.560973457361</v>
      </c>
      <c r="GL559" s="77">
        <v>1434.2133550000001</v>
      </c>
      <c r="GM559" s="77">
        <v>2025</v>
      </c>
      <c r="GN559" s="77" t="s">
        <v>175</v>
      </c>
      <c r="GO559" s="77">
        <v>5.3000000000000005E-2</v>
      </c>
      <c r="GP559" s="77">
        <v>3</v>
      </c>
      <c r="GQ559" s="77">
        <v>0</v>
      </c>
      <c r="GR559" s="77" t="s">
        <v>423</v>
      </c>
      <c r="GS559" s="77">
        <v>0</v>
      </c>
      <c r="GT559" s="77">
        <v>0</v>
      </c>
      <c r="GU559" s="77">
        <v>0</v>
      </c>
      <c r="GV559" s="248">
        <v>0</v>
      </c>
      <c r="GW559" s="248">
        <v>0</v>
      </c>
      <c r="GX559" s="77">
        <v>0</v>
      </c>
      <c r="GY559" s="77">
        <v>5.5966209081309413E-2</v>
      </c>
      <c r="GZ559" s="77">
        <v>780.14438394217564</v>
      </c>
    </row>
    <row r="560" spans="98:208" x14ac:dyDescent="0.25">
      <c r="CT560" s="77" t="s">
        <v>155</v>
      </c>
      <c r="CU560" s="77" t="s">
        <v>435</v>
      </c>
      <c r="CV560" s="77" t="s">
        <v>300</v>
      </c>
      <c r="CW560" s="77">
        <v>2024</v>
      </c>
      <c r="CX560" s="77">
        <v>0</v>
      </c>
      <c r="CY560" s="77">
        <v>0</v>
      </c>
      <c r="CZ560" s="77">
        <v>0</v>
      </c>
      <c r="DA560" s="77">
        <v>0</v>
      </c>
      <c r="DB560" s="77">
        <v>14664.637556436919</v>
      </c>
      <c r="DC560" s="77">
        <v>233.23007680794379</v>
      </c>
      <c r="DD560" s="77">
        <v>8896.5159934287713</v>
      </c>
      <c r="DE560" s="77">
        <v>5534.8914862002021</v>
      </c>
      <c r="DF560" s="77">
        <v>0</v>
      </c>
      <c r="DG560" s="77">
        <v>0</v>
      </c>
      <c r="DH560" s="77">
        <v>843.29420601055972</v>
      </c>
      <c r="DI560" s="77">
        <v>843.29420601055972</v>
      </c>
      <c r="DJ560" s="77">
        <v>2.5992901774396369E-6</v>
      </c>
      <c r="DL560" s="77">
        <v>0</v>
      </c>
      <c r="DM560" s="77">
        <v>0</v>
      </c>
      <c r="DN560" s="77">
        <v>0</v>
      </c>
      <c r="DO560" s="77">
        <v>0</v>
      </c>
      <c r="DP560" s="77">
        <v>0</v>
      </c>
      <c r="DQ560" s="77">
        <v>0</v>
      </c>
      <c r="DR560" s="77">
        <v>0</v>
      </c>
      <c r="DS560" s="77">
        <v>2.1919663463750056E-3</v>
      </c>
      <c r="DT560" s="77">
        <v>2.1919663463750056E-3</v>
      </c>
      <c r="DU560" s="77">
        <v>0</v>
      </c>
      <c r="DV560" s="77">
        <v>2.1919663463750056E-3</v>
      </c>
      <c r="DW560" s="77">
        <v>2.1919663463750056E-3</v>
      </c>
      <c r="GE560" s="77" t="s">
        <v>427</v>
      </c>
      <c r="GF560" s="77" t="s">
        <v>155</v>
      </c>
      <c r="GG560" s="77" t="s">
        <v>428</v>
      </c>
      <c r="GH560" s="77" t="s">
        <v>481</v>
      </c>
      <c r="GI560" s="77">
        <v>2025</v>
      </c>
      <c r="GJ560" s="77" t="s">
        <v>303</v>
      </c>
      <c r="GK560" s="77">
        <v>7467.8148194525447</v>
      </c>
      <c r="GL560" s="77">
        <v>1434.2133550000001</v>
      </c>
      <c r="GM560" s="77">
        <v>2025</v>
      </c>
      <c r="GN560" s="77" t="s">
        <v>175</v>
      </c>
      <c r="GO560" s="77">
        <v>5.3000000000000005E-2</v>
      </c>
      <c r="GP560" s="77">
        <v>3</v>
      </c>
      <c r="GQ560" s="77">
        <v>0</v>
      </c>
      <c r="GR560" s="77" t="s">
        <v>423</v>
      </c>
      <c r="GS560" s="77">
        <v>0</v>
      </c>
      <c r="GT560" s="77">
        <v>0</v>
      </c>
      <c r="GU560" s="77">
        <v>0</v>
      </c>
      <c r="GV560" s="248">
        <v>0</v>
      </c>
      <c r="GW560" s="248">
        <v>0</v>
      </c>
      <c r="GX560" s="77">
        <v>0</v>
      </c>
      <c r="GY560" s="77">
        <v>5.5966209081309413E-2</v>
      </c>
      <c r="GZ560" s="77">
        <v>417.94528556598203</v>
      </c>
    </row>
    <row r="561" spans="98:208" x14ac:dyDescent="0.25">
      <c r="CT561" s="77" t="s">
        <v>155</v>
      </c>
      <c r="CU561" s="77" t="s">
        <v>435</v>
      </c>
      <c r="CV561" s="77" t="s">
        <v>300</v>
      </c>
      <c r="CW561" s="77">
        <v>2025</v>
      </c>
      <c r="CX561" s="77">
        <v>0</v>
      </c>
      <c r="CY561" s="77">
        <v>0</v>
      </c>
      <c r="CZ561" s="77">
        <v>0</v>
      </c>
      <c r="DA561" s="77">
        <v>0</v>
      </c>
      <c r="DB561" s="77">
        <v>14664.637556436919</v>
      </c>
      <c r="DC561" s="77">
        <v>233.23007680794379</v>
      </c>
      <c r="DD561" s="77">
        <v>8896.5159934287713</v>
      </c>
      <c r="DE561" s="77">
        <v>5534.8914862002021</v>
      </c>
      <c r="DF561" s="77">
        <v>0</v>
      </c>
      <c r="DG561" s="77">
        <v>0</v>
      </c>
      <c r="DH561" s="77">
        <v>0</v>
      </c>
      <c r="DI561" s="77">
        <v>843.29420601055972</v>
      </c>
      <c r="DJ561" s="77">
        <v>2.5992901774396369E-6</v>
      </c>
      <c r="DL561" s="77">
        <v>0</v>
      </c>
      <c r="DM561" s="77">
        <v>0</v>
      </c>
      <c r="DN561" s="77">
        <v>0</v>
      </c>
      <c r="DO561" s="77">
        <v>0</v>
      </c>
      <c r="DP561" s="77">
        <v>0</v>
      </c>
      <c r="DQ561" s="77">
        <v>0</v>
      </c>
      <c r="DR561" s="77">
        <v>0</v>
      </c>
      <c r="DS561" s="77">
        <v>0</v>
      </c>
      <c r="DT561" s="77">
        <v>0</v>
      </c>
      <c r="DU561" s="77">
        <v>0</v>
      </c>
      <c r="DV561" s="77">
        <v>2.1919663463750056E-3</v>
      </c>
      <c r="DW561" s="77">
        <v>2.1919663463750056E-3</v>
      </c>
      <c r="GE561" s="77" t="s">
        <v>422</v>
      </c>
      <c r="GF561" s="77" t="s">
        <v>155</v>
      </c>
      <c r="GG561" s="77" t="s">
        <v>428</v>
      </c>
      <c r="GH561" s="77" t="s">
        <v>488</v>
      </c>
      <c r="GI561" s="77">
        <v>2021</v>
      </c>
      <c r="GJ561" s="77" t="s">
        <v>305</v>
      </c>
      <c r="GK561" s="77">
        <v>409.22373582043969</v>
      </c>
      <c r="GL561" s="77">
        <v>1434.2133550000001</v>
      </c>
      <c r="GM561" s="77">
        <v>2021</v>
      </c>
      <c r="GN561" s="77" t="s">
        <v>175</v>
      </c>
      <c r="GO561" s="77">
        <v>0.13250000000000001</v>
      </c>
      <c r="GP561" s="77">
        <v>3</v>
      </c>
      <c r="GQ561" s="77">
        <v>0</v>
      </c>
      <c r="GR561" s="77" t="s">
        <v>423</v>
      </c>
      <c r="GS561" s="77">
        <v>0.1527377521613833</v>
      </c>
      <c r="GT561" s="77">
        <v>62.50391354029771</v>
      </c>
      <c r="GU561" s="77">
        <v>0.1527377521613833</v>
      </c>
      <c r="GV561" s="248">
        <v>62.50391354029771</v>
      </c>
      <c r="GW561" s="248">
        <v>0</v>
      </c>
      <c r="GX561" s="77">
        <v>0</v>
      </c>
      <c r="GY561" s="77">
        <v>0</v>
      </c>
      <c r="GZ561" s="77">
        <v>0</v>
      </c>
    </row>
    <row r="562" spans="98:208" x14ac:dyDescent="0.25">
      <c r="CT562" s="77" t="s">
        <v>155</v>
      </c>
      <c r="CU562" s="77" t="s">
        <v>435</v>
      </c>
      <c r="CV562" s="77" t="s">
        <v>432</v>
      </c>
      <c r="CW562" s="77">
        <v>2020</v>
      </c>
      <c r="CX562" s="77">
        <v>0</v>
      </c>
      <c r="CY562" s="77">
        <v>0</v>
      </c>
      <c r="CZ562" s="77">
        <v>0</v>
      </c>
      <c r="DA562" s="77">
        <v>0</v>
      </c>
      <c r="DB562" s="77">
        <v>8807.9522308758133</v>
      </c>
      <c r="DC562" s="77">
        <v>222.22942162783161</v>
      </c>
      <c r="DD562" s="77">
        <v>8585.7228092479836</v>
      </c>
      <c r="DE562" s="77">
        <v>0</v>
      </c>
      <c r="DF562" s="77">
        <v>514.45318018009914</v>
      </c>
      <c r="DG562" s="77">
        <v>0</v>
      </c>
      <c r="DH562" s="77">
        <v>0</v>
      </c>
      <c r="DI562" s="77">
        <v>0</v>
      </c>
      <c r="DJ562" s="77">
        <v>2.3653128667267779E-6</v>
      </c>
      <c r="DL562" s="77">
        <v>0</v>
      </c>
      <c r="DM562" s="77">
        <v>1.2168427264084979E-3</v>
      </c>
      <c r="DN562" s="77">
        <v>1.2168427264084979E-3</v>
      </c>
      <c r="DO562" s="77">
        <v>0</v>
      </c>
      <c r="DP562" s="77">
        <v>0</v>
      </c>
      <c r="DQ562" s="77">
        <v>0</v>
      </c>
      <c r="DR562" s="77">
        <v>0</v>
      </c>
      <c r="DS562" s="77">
        <v>0</v>
      </c>
      <c r="DT562" s="77">
        <v>0</v>
      </c>
      <c r="DU562" s="77">
        <v>0</v>
      </c>
      <c r="DV562" s="77">
        <v>0</v>
      </c>
      <c r="DW562" s="77">
        <v>0</v>
      </c>
      <c r="GE562" s="77" t="s">
        <v>425</v>
      </c>
      <c r="GF562" s="77" t="s">
        <v>155</v>
      </c>
      <c r="GG562" s="77" t="s">
        <v>428</v>
      </c>
      <c r="GH562" s="77" t="s">
        <v>488</v>
      </c>
      <c r="GI562" s="77">
        <v>2021</v>
      </c>
      <c r="GJ562" s="77" t="s">
        <v>301</v>
      </c>
      <c r="GK562" s="77">
        <v>13469.08781237873</v>
      </c>
      <c r="GL562" s="77">
        <v>1434.2133550000001</v>
      </c>
      <c r="GM562" s="77">
        <v>2021</v>
      </c>
      <c r="GN562" s="77" t="s">
        <v>175</v>
      </c>
      <c r="GO562" s="77">
        <v>5.3000000000000005E-2</v>
      </c>
      <c r="GP562" s="77">
        <v>3</v>
      </c>
      <c r="GQ562" s="77">
        <v>0</v>
      </c>
      <c r="GR562" s="77" t="s">
        <v>423</v>
      </c>
      <c r="GS562" s="77">
        <v>5.5966209081309413E-2</v>
      </c>
      <c r="GT562" s="77">
        <v>753.81378464210445</v>
      </c>
      <c r="GU562" s="77">
        <v>5.5966209081309413E-2</v>
      </c>
      <c r="GV562" s="248">
        <v>753.81378464210445</v>
      </c>
      <c r="GW562" s="248">
        <v>0</v>
      </c>
      <c r="GX562" s="77">
        <v>0</v>
      </c>
      <c r="GY562" s="77">
        <v>0</v>
      </c>
      <c r="GZ562" s="77">
        <v>0</v>
      </c>
    </row>
    <row r="563" spans="98:208" x14ac:dyDescent="0.25">
      <c r="CT563" s="77" t="s">
        <v>155</v>
      </c>
      <c r="CU563" s="77" t="s">
        <v>435</v>
      </c>
      <c r="CV563" s="77" t="s">
        <v>432</v>
      </c>
      <c r="CW563" s="77">
        <v>2021</v>
      </c>
      <c r="CX563" s="77">
        <v>0</v>
      </c>
      <c r="CY563" s="77">
        <v>0</v>
      </c>
      <c r="CZ563" s="77">
        <v>0</v>
      </c>
      <c r="DA563" s="77">
        <v>0</v>
      </c>
      <c r="DB563" s="77">
        <v>8807.9522308758133</v>
      </c>
      <c r="DC563" s="77">
        <v>222.22942162783161</v>
      </c>
      <c r="DD563" s="77">
        <v>8585.7228092479836</v>
      </c>
      <c r="DE563" s="77">
        <v>0</v>
      </c>
      <c r="DF563" s="77">
        <v>514.45318018009914</v>
      </c>
      <c r="DG563" s="77">
        <v>514.45318018009914</v>
      </c>
      <c r="DH563" s="77">
        <v>0</v>
      </c>
      <c r="DI563" s="77">
        <v>0</v>
      </c>
      <c r="DJ563" s="77">
        <v>2.3653128667267779E-6</v>
      </c>
      <c r="DL563" s="77">
        <v>0</v>
      </c>
      <c r="DM563" s="77">
        <v>1.2168427264084979E-3</v>
      </c>
      <c r="DN563" s="77">
        <v>1.2168427264084979E-3</v>
      </c>
      <c r="DO563" s="77">
        <v>0</v>
      </c>
      <c r="DP563" s="77">
        <v>1.2168427264084979E-3</v>
      </c>
      <c r="DQ563" s="77">
        <v>1.2168427264084979E-3</v>
      </c>
      <c r="DR563" s="77">
        <v>0</v>
      </c>
      <c r="DS563" s="77">
        <v>0</v>
      </c>
      <c r="DT563" s="77">
        <v>0</v>
      </c>
      <c r="DU563" s="77">
        <v>0</v>
      </c>
      <c r="DV563" s="77">
        <v>0</v>
      </c>
      <c r="DW563" s="77">
        <v>0</v>
      </c>
      <c r="GE563" s="77" t="s">
        <v>427</v>
      </c>
      <c r="GF563" s="77" t="s">
        <v>155</v>
      </c>
      <c r="GG563" s="77" t="s">
        <v>428</v>
      </c>
      <c r="GH563" s="77" t="s">
        <v>488</v>
      </c>
      <c r="GI563" s="77">
        <v>2021</v>
      </c>
      <c r="GJ563" s="77" t="s">
        <v>303</v>
      </c>
      <c r="GK563" s="77">
        <v>7205.5312760252828</v>
      </c>
      <c r="GL563" s="77">
        <v>1434.2133550000001</v>
      </c>
      <c r="GM563" s="77">
        <v>2021</v>
      </c>
      <c r="GN563" s="77" t="s">
        <v>175</v>
      </c>
      <c r="GO563" s="77">
        <v>5.3000000000000005E-2</v>
      </c>
      <c r="GP563" s="77">
        <v>3</v>
      </c>
      <c r="GQ563" s="77">
        <v>0</v>
      </c>
      <c r="GR563" s="77" t="s">
        <v>423</v>
      </c>
      <c r="GS563" s="77">
        <v>5.5966209081309413E-2</v>
      </c>
      <c r="GT563" s="77">
        <v>403.26626993594516</v>
      </c>
      <c r="GU563" s="77">
        <v>5.5966209081309413E-2</v>
      </c>
      <c r="GV563" s="248">
        <v>403.26626993594516</v>
      </c>
      <c r="GW563" s="248">
        <v>0</v>
      </c>
      <c r="GX563" s="77">
        <v>0</v>
      </c>
      <c r="GY563" s="77">
        <v>0</v>
      </c>
      <c r="GZ563" s="77">
        <v>0</v>
      </c>
    </row>
    <row r="564" spans="98:208" x14ac:dyDescent="0.25">
      <c r="CT564" s="77" t="s">
        <v>155</v>
      </c>
      <c r="CU564" s="77" t="s">
        <v>435</v>
      </c>
      <c r="CV564" s="77" t="s">
        <v>432</v>
      </c>
      <c r="CW564" s="77">
        <v>2022</v>
      </c>
      <c r="CX564" s="77">
        <v>0</v>
      </c>
      <c r="CY564" s="77">
        <v>0</v>
      </c>
      <c r="CZ564" s="77">
        <v>0</v>
      </c>
      <c r="DA564" s="77">
        <v>0</v>
      </c>
      <c r="DB564" s="77">
        <v>8807.9522308758133</v>
      </c>
      <c r="DC564" s="77">
        <v>222.22942162783161</v>
      </c>
      <c r="DD564" s="77">
        <v>8585.7228092479836</v>
      </c>
      <c r="DE564" s="77">
        <v>0</v>
      </c>
      <c r="DF564" s="77">
        <v>514.45318018009914</v>
      </c>
      <c r="DG564" s="77">
        <v>514.45318018009914</v>
      </c>
      <c r="DH564" s="77">
        <v>514.45318018009914</v>
      </c>
      <c r="DI564" s="77">
        <v>0</v>
      </c>
      <c r="DJ564" s="77">
        <v>2.3653128667267779E-6</v>
      </c>
      <c r="DL564" s="77">
        <v>0</v>
      </c>
      <c r="DM564" s="77">
        <v>1.2168427264084979E-3</v>
      </c>
      <c r="DN564" s="77">
        <v>1.2168427264084979E-3</v>
      </c>
      <c r="DO564" s="77">
        <v>0</v>
      </c>
      <c r="DP564" s="77">
        <v>1.2168427264084979E-3</v>
      </c>
      <c r="DQ564" s="77">
        <v>1.2168427264084979E-3</v>
      </c>
      <c r="DR564" s="77">
        <v>0</v>
      </c>
      <c r="DS564" s="77">
        <v>1.2168427264084979E-3</v>
      </c>
      <c r="DT564" s="77">
        <v>1.2168427264084979E-3</v>
      </c>
      <c r="DU564" s="77">
        <v>0</v>
      </c>
      <c r="DV564" s="77">
        <v>0</v>
      </c>
      <c r="DW564" s="77">
        <v>0</v>
      </c>
      <c r="GE564" s="77" t="s">
        <v>422</v>
      </c>
      <c r="GF564" s="77" t="s">
        <v>155</v>
      </c>
      <c r="GG564" s="77" t="s">
        <v>428</v>
      </c>
      <c r="GH564" s="77" t="s">
        <v>488</v>
      </c>
      <c r="GI564" s="77">
        <v>2022</v>
      </c>
      <c r="GJ564" s="77" t="s">
        <v>305</v>
      </c>
      <c r="GK564" s="77">
        <v>409.22373582043969</v>
      </c>
      <c r="GL564" s="77">
        <v>1434.2133550000001</v>
      </c>
      <c r="GM564" s="77">
        <v>2022</v>
      </c>
      <c r="GN564" s="77" t="s">
        <v>175</v>
      </c>
      <c r="GO564" s="77">
        <v>0.13250000000000001</v>
      </c>
      <c r="GP564" s="77">
        <v>3</v>
      </c>
      <c r="GQ564" s="77">
        <v>0</v>
      </c>
      <c r="GR564" s="77" t="s">
        <v>423</v>
      </c>
      <c r="GS564" s="77">
        <v>0.1527377521613833</v>
      </c>
      <c r="GT564" s="77">
        <v>62.50391354029771</v>
      </c>
      <c r="GU564" s="77">
        <v>0.1527377521613833</v>
      </c>
      <c r="GV564" s="248">
        <v>62.50391354029771</v>
      </c>
      <c r="GW564" s="248">
        <v>0.1527377521613833</v>
      </c>
      <c r="GX564" s="77">
        <v>62.50391354029771</v>
      </c>
      <c r="GY564" s="77">
        <v>0</v>
      </c>
      <c r="GZ564" s="77">
        <v>0</v>
      </c>
    </row>
    <row r="565" spans="98:208" x14ac:dyDescent="0.25">
      <c r="CT565" s="77" t="s">
        <v>155</v>
      </c>
      <c r="CU565" s="77" t="s">
        <v>435</v>
      </c>
      <c r="CV565" s="77" t="s">
        <v>432</v>
      </c>
      <c r="CW565" s="77">
        <v>2023</v>
      </c>
      <c r="CX565" s="77">
        <v>0</v>
      </c>
      <c r="CY565" s="77">
        <v>0</v>
      </c>
      <c r="CZ565" s="77">
        <v>0</v>
      </c>
      <c r="DA565" s="77">
        <v>0</v>
      </c>
      <c r="DB565" s="77">
        <v>9129.7460702365734</v>
      </c>
      <c r="DC565" s="77">
        <v>233.23007680794021</v>
      </c>
      <c r="DD565" s="77">
        <v>8896.515993428633</v>
      </c>
      <c r="DE565" s="77">
        <v>0</v>
      </c>
      <c r="DF565" s="77">
        <v>0</v>
      </c>
      <c r="DG565" s="77">
        <v>533.52731185151151</v>
      </c>
      <c r="DH565" s="77">
        <v>533.52731185151151</v>
      </c>
      <c r="DI565" s="77">
        <v>533.52731185151151</v>
      </c>
      <c r="DJ565" s="77">
        <v>2.3653128667267779E-6</v>
      </c>
      <c r="DL565" s="77">
        <v>0</v>
      </c>
      <c r="DM565" s="77">
        <v>0</v>
      </c>
      <c r="DN565" s="77">
        <v>0</v>
      </c>
      <c r="DO565" s="77">
        <v>0</v>
      </c>
      <c r="DP565" s="77">
        <v>1.2619590154725304E-3</v>
      </c>
      <c r="DQ565" s="77">
        <v>1.2619590154725304E-3</v>
      </c>
      <c r="DR565" s="77">
        <v>0</v>
      </c>
      <c r="DS565" s="77">
        <v>1.2619590154725304E-3</v>
      </c>
      <c r="DT565" s="77">
        <v>1.2619590154725304E-3</v>
      </c>
      <c r="DU565" s="77">
        <v>0</v>
      </c>
      <c r="DV565" s="77">
        <v>1.2619590154725304E-3</v>
      </c>
      <c r="DW565" s="77">
        <v>1.2619590154725304E-3</v>
      </c>
      <c r="GE565" s="77" t="s">
        <v>425</v>
      </c>
      <c r="GF565" s="77" t="s">
        <v>155</v>
      </c>
      <c r="GG565" s="77" t="s">
        <v>428</v>
      </c>
      <c r="GH565" s="77" t="s">
        <v>488</v>
      </c>
      <c r="GI565" s="77">
        <v>2022</v>
      </c>
      <c r="GJ565" s="77" t="s">
        <v>301</v>
      </c>
      <c r="GK565" s="77">
        <v>13469.08781237873</v>
      </c>
      <c r="GL565" s="77">
        <v>1434.2133550000001</v>
      </c>
      <c r="GM565" s="77">
        <v>2022</v>
      </c>
      <c r="GN565" s="77" t="s">
        <v>175</v>
      </c>
      <c r="GO565" s="77">
        <v>5.3000000000000005E-2</v>
      </c>
      <c r="GP565" s="77">
        <v>3</v>
      </c>
      <c r="GQ565" s="77">
        <v>0</v>
      </c>
      <c r="GR565" s="77" t="s">
        <v>423</v>
      </c>
      <c r="GS565" s="77">
        <v>5.5966209081309413E-2</v>
      </c>
      <c r="GT565" s="77">
        <v>753.81378464210445</v>
      </c>
      <c r="GU565" s="77">
        <v>5.5966209081309413E-2</v>
      </c>
      <c r="GV565" s="248">
        <v>753.81378464210445</v>
      </c>
      <c r="GW565" s="248">
        <v>5.5966209081309413E-2</v>
      </c>
      <c r="GX565" s="77">
        <v>753.81378464210445</v>
      </c>
      <c r="GY565" s="77">
        <v>0</v>
      </c>
      <c r="GZ565" s="77">
        <v>0</v>
      </c>
    </row>
    <row r="566" spans="98:208" x14ac:dyDescent="0.25">
      <c r="CT566" s="77" t="s">
        <v>155</v>
      </c>
      <c r="CU566" s="77" t="s">
        <v>435</v>
      </c>
      <c r="CV566" s="77" t="s">
        <v>432</v>
      </c>
      <c r="CW566" s="77">
        <v>2024</v>
      </c>
      <c r="CX566" s="77">
        <v>0</v>
      </c>
      <c r="CY566" s="77">
        <v>0</v>
      </c>
      <c r="CZ566" s="77">
        <v>0</v>
      </c>
      <c r="DA566" s="77">
        <v>0</v>
      </c>
      <c r="DB566" s="77">
        <v>9129.7460702365734</v>
      </c>
      <c r="DC566" s="77">
        <v>233.23007680794021</v>
      </c>
      <c r="DD566" s="77">
        <v>8896.515993428633</v>
      </c>
      <c r="DE566" s="77">
        <v>0</v>
      </c>
      <c r="DF566" s="77">
        <v>0</v>
      </c>
      <c r="DG566" s="77">
        <v>0</v>
      </c>
      <c r="DH566" s="77">
        <v>533.52731185151151</v>
      </c>
      <c r="DI566" s="77">
        <v>533.52731185151151</v>
      </c>
      <c r="DJ566" s="77">
        <v>2.3653128667267779E-6</v>
      </c>
      <c r="DL566" s="77">
        <v>0</v>
      </c>
      <c r="DM566" s="77">
        <v>0</v>
      </c>
      <c r="DN566" s="77">
        <v>0</v>
      </c>
      <c r="DO566" s="77">
        <v>0</v>
      </c>
      <c r="DP566" s="77">
        <v>0</v>
      </c>
      <c r="DQ566" s="77">
        <v>0</v>
      </c>
      <c r="DR566" s="77">
        <v>0</v>
      </c>
      <c r="DS566" s="77">
        <v>1.2619590154725304E-3</v>
      </c>
      <c r="DT566" s="77">
        <v>1.2619590154725304E-3</v>
      </c>
      <c r="DU566" s="77">
        <v>0</v>
      </c>
      <c r="DV566" s="77">
        <v>1.2619590154725304E-3</v>
      </c>
      <c r="DW566" s="77">
        <v>1.2619590154725304E-3</v>
      </c>
      <c r="GE566" s="77" t="s">
        <v>427</v>
      </c>
      <c r="GF566" s="77" t="s">
        <v>155</v>
      </c>
      <c r="GG566" s="77" t="s">
        <v>428</v>
      </c>
      <c r="GH566" s="77" t="s">
        <v>488</v>
      </c>
      <c r="GI566" s="77">
        <v>2022</v>
      </c>
      <c r="GJ566" s="77" t="s">
        <v>303</v>
      </c>
      <c r="GK566" s="77">
        <v>7205.5312760252828</v>
      </c>
      <c r="GL566" s="77">
        <v>1434.2133550000001</v>
      </c>
      <c r="GM566" s="77">
        <v>2022</v>
      </c>
      <c r="GN566" s="77" t="s">
        <v>175</v>
      </c>
      <c r="GO566" s="77">
        <v>5.3000000000000005E-2</v>
      </c>
      <c r="GP566" s="77">
        <v>3</v>
      </c>
      <c r="GQ566" s="77">
        <v>0</v>
      </c>
      <c r="GR566" s="77" t="s">
        <v>423</v>
      </c>
      <c r="GS566" s="77">
        <v>5.5966209081309413E-2</v>
      </c>
      <c r="GT566" s="77">
        <v>403.26626993594516</v>
      </c>
      <c r="GU566" s="77">
        <v>5.5966209081309413E-2</v>
      </c>
      <c r="GV566" s="248">
        <v>403.26626993594516</v>
      </c>
      <c r="GW566" s="248">
        <v>5.5966209081309413E-2</v>
      </c>
      <c r="GX566" s="77">
        <v>403.26626993594516</v>
      </c>
      <c r="GY566" s="77">
        <v>0</v>
      </c>
      <c r="GZ566" s="77">
        <v>0</v>
      </c>
    </row>
    <row r="567" spans="98:208" x14ac:dyDescent="0.25">
      <c r="CT567" s="77" t="s">
        <v>155</v>
      </c>
      <c r="CU567" s="77" t="s">
        <v>435</v>
      </c>
      <c r="CV567" s="77" t="s">
        <v>432</v>
      </c>
      <c r="CW567" s="77">
        <v>2025</v>
      </c>
      <c r="CX567" s="77">
        <v>0</v>
      </c>
      <c r="CY567" s="77">
        <v>0</v>
      </c>
      <c r="CZ567" s="77">
        <v>0</v>
      </c>
      <c r="DA567" s="77">
        <v>0</v>
      </c>
      <c r="DB567" s="77">
        <v>9129.7460702365734</v>
      </c>
      <c r="DC567" s="77">
        <v>233.23007680794021</v>
      </c>
      <c r="DD567" s="77">
        <v>8896.515993428633</v>
      </c>
      <c r="DE567" s="77">
        <v>0</v>
      </c>
      <c r="DF567" s="77">
        <v>0</v>
      </c>
      <c r="DG567" s="77">
        <v>0</v>
      </c>
      <c r="DH567" s="77">
        <v>0</v>
      </c>
      <c r="DI567" s="77">
        <v>533.52731185151151</v>
      </c>
      <c r="DJ567" s="77">
        <v>2.3653128667267779E-6</v>
      </c>
      <c r="DL567" s="77">
        <v>0</v>
      </c>
      <c r="DM567" s="77">
        <v>0</v>
      </c>
      <c r="DN567" s="77">
        <v>0</v>
      </c>
      <c r="DO567" s="77">
        <v>0</v>
      </c>
      <c r="DP567" s="77">
        <v>0</v>
      </c>
      <c r="DQ567" s="77">
        <v>0</v>
      </c>
      <c r="DR567" s="77">
        <v>0</v>
      </c>
      <c r="DS567" s="77">
        <v>0</v>
      </c>
      <c r="DT567" s="77">
        <v>0</v>
      </c>
      <c r="DU567" s="77">
        <v>0</v>
      </c>
      <c r="DV567" s="77">
        <v>1.2619590154725304E-3</v>
      </c>
      <c r="DW567" s="77">
        <v>1.2619590154725304E-3</v>
      </c>
      <c r="GE567" s="77" t="s">
        <v>422</v>
      </c>
      <c r="GF567" s="77" t="s">
        <v>155</v>
      </c>
      <c r="GG567" s="77" t="s">
        <v>428</v>
      </c>
      <c r="GH567" s="77" t="s">
        <v>488</v>
      </c>
      <c r="GI567" s="77">
        <v>2023</v>
      </c>
      <c r="GJ567" s="77" t="s">
        <v>305</v>
      </c>
      <c r="GK567" s="77">
        <v>428.60232122030669</v>
      </c>
      <c r="GL567" s="77">
        <v>1434.2133550000001</v>
      </c>
      <c r="GM567" s="77">
        <v>2023</v>
      </c>
      <c r="GN567" s="77" t="s">
        <v>175</v>
      </c>
      <c r="GO567" s="77">
        <v>0.13250000000000001</v>
      </c>
      <c r="GP567" s="77">
        <v>3</v>
      </c>
      <c r="GQ567" s="77">
        <v>0</v>
      </c>
      <c r="GR567" s="77" t="s">
        <v>423</v>
      </c>
      <c r="GS567" s="77">
        <v>0</v>
      </c>
      <c r="GT567" s="77">
        <v>0</v>
      </c>
      <c r="GU567" s="77">
        <v>0.1527377521613833</v>
      </c>
      <c r="GV567" s="248">
        <v>65.463755114340799</v>
      </c>
      <c r="GW567" s="248">
        <v>0.1527377521613833</v>
      </c>
      <c r="GX567" s="77">
        <v>65.463755114340799</v>
      </c>
      <c r="GY567" s="77">
        <v>0.1527377521613833</v>
      </c>
      <c r="GZ567" s="77">
        <v>65.463755114340799</v>
      </c>
    </row>
    <row r="568" spans="98:208" x14ac:dyDescent="0.25">
      <c r="CT568" s="77" t="s">
        <v>155</v>
      </c>
      <c r="CU568" s="77" t="s">
        <v>435</v>
      </c>
      <c r="CV568" s="77" t="s">
        <v>439</v>
      </c>
      <c r="CW568" s="77">
        <v>2020</v>
      </c>
      <c r="CX568" s="77">
        <v>0</v>
      </c>
      <c r="CY568" s="77">
        <v>0</v>
      </c>
      <c r="CZ568" s="77">
        <v>0</v>
      </c>
      <c r="DA568" s="77">
        <v>0</v>
      </c>
      <c r="DB568" s="77">
        <v>5.2405583313015471</v>
      </c>
      <c r="DC568" s="77">
        <v>0.6964182168122327</v>
      </c>
      <c r="DD568" s="77">
        <v>2.9419641522810211</v>
      </c>
      <c r="DE568" s="77">
        <v>1.6021759622082901</v>
      </c>
      <c r="DF568" s="77">
        <v>0.36068764874241332</v>
      </c>
      <c r="DG568" s="77">
        <v>0</v>
      </c>
      <c r="DH568" s="77">
        <v>0</v>
      </c>
      <c r="DI568" s="77">
        <v>0</v>
      </c>
      <c r="DJ568" s="77">
        <v>2.204755495558088E-5</v>
      </c>
      <c r="DL568" s="77">
        <v>0</v>
      </c>
      <c r="DM568" s="77">
        <v>7.9522807574476108E-6</v>
      </c>
      <c r="DN568" s="77">
        <v>7.9522807574476108E-6</v>
      </c>
      <c r="DO568" s="77">
        <v>0</v>
      </c>
      <c r="DP568" s="77">
        <v>0</v>
      </c>
      <c r="DQ568" s="77">
        <v>0</v>
      </c>
      <c r="DR568" s="77">
        <v>0</v>
      </c>
      <c r="DS568" s="77">
        <v>0</v>
      </c>
      <c r="DT568" s="77">
        <v>0</v>
      </c>
      <c r="DU568" s="77">
        <v>0</v>
      </c>
      <c r="DV568" s="77">
        <v>0</v>
      </c>
      <c r="DW568" s="77">
        <v>0</v>
      </c>
      <c r="GE568" s="77" t="s">
        <v>425</v>
      </c>
      <c r="GF568" s="77" t="s">
        <v>155</v>
      </c>
      <c r="GG568" s="77" t="s">
        <v>428</v>
      </c>
      <c r="GH568" s="77" t="s">
        <v>488</v>
      </c>
      <c r="GI568" s="77">
        <v>2023</v>
      </c>
      <c r="GJ568" s="77" t="s">
        <v>301</v>
      </c>
      <c r="GK568" s="77">
        <v>13939.560973457559</v>
      </c>
      <c r="GL568" s="77">
        <v>1434.2133550000001</v>
      </c>
      <c r="GM568" s="77">
        <v>2023</v>
      </c>
      <c r="GN568" s="77" t="s">
        <v>175</v>
      </c>
      <c r="GO568" s="77">
        <v>5.3000000000000005E-2</v>
      </c>
      <c r="GP568" s="77">
        <v>3</v>
      </c>
      <c r="GQ568" s="77">
        <v>0</v>
      </c>
      <c r="GR568" s="77" t="s">
        <v>423</v>
      </c>
      <c r="GS568" s="77">
        <v>0</v>
      </c>
      <c r="GT568" s="77">
        <v>0</v>
      </c>
      <c r="GU568" s="77">
        <v>5.5966209081309413E-2</v>
      </c>
      <c r="GV568" s="248">
        <v>780.14438394218678</v>
      </c>
      <c r="GW568" s="248">
        <v>5.5966209081309413E-2</v>
      </c>
      <c r="GX568" s="77">
        <v>780.14438394218678</v>
      </c>
      <c r="GY568" s="77">
        <v>5.5966209081309413E-2</v>
      </c>
      <c r="GZ568" s="77">
        <v>780.14438394218678</v>
      </c>
    </row>
    <row r="569" spans="98:208" x14ac:dyDescent="0.25">
      <c r="CT569" s="77" t="s">
        <v>155</v>
      </c>
      <c r="CU569" s="77" t="s">
        <v>435</v>
      </c>
      <c r="CV569" s="77" t="s">
        <v>439</v>
      </c>
      <c r="CW569" s="77">
        <v>2021</v>
      </c>
      <c r="CX569" s="77">
        <v>0</v>
      </c>
      <c r="CY569" s="77">
        <v>0</v>
      </c>
      <c r="CZ569" s="77">
        <v>0</v>
      </c>
      <c r="DA569" s="77">
        <v>0</v>
      </c>
      <c r="DB569" s="77">
        <v>5.2405583313015471</v>
      </c>
      <c r="DC569" s="77">
        <v>0.6964182168122327</v>
      </c>
      <c r="DD569" s="77">
        <v>2.9419641522810211</v>
      </c>
      <c r="DE569" s="77">
        <v>1.6021759622082901</v>
      </c>
      <c r="DF569" s="77">
        <v>0.36068764874241332</v>
      </c>
      <c r="DG569" s="77">
        <v>0.36068764874241332</v>
      </c>
      <c r="DH569" s="77">
        <v>0</v>
      </c>
      <c r="DI569" s="77">
        <v>0</v>
      </c>
      <c r="DJ569" s="77">
        <v>2.204755495558088E-5</v>
      </c>
      <c r="DL569" s="77">
        <v>0</v>
      </c>
      <c r="DM569" s="77">
        <v>7.9522807574476108E-6</v>
      </c>
      <c r="DN569" s="77">
        <v>7.9522807574476108E-6</v>
      </c>
      <c r="DO569" s="77">
        <v>0</v>
      </c>
      <c r="DP569" s="77">
        <v>7.9522807574476108E-6</v>
      </c>
      <c r="DQ569" s="77">
        <v>7.9522807574476108E-6</v>
      </c>
      <c r="DR569" s="77">
        <v>0</v>
      </c>
      <c r="DS569" s="77">
        <v>0</v>
      </c>
      <c r="DT569" s="77">
        <v>0</v>
      </c>
      <c r="DU569" s="77">
        <v>0</v>
      </c>
      <c r="DV569" s="77">
        <v>0</v>
      </c>
      <c r="DW569" s="77">
        <v>0</v>
      </c>
      <c r="GE569" s="77" t="s">
        <v>427</v>
      </c>
      <c r="GF569" s="77" t="s">
        <v>155</v>
      </c>
      <c r="GG569" s="77" t="s">
        <v>428</v>
      </c>
      <c r="GH569" s="77" t="s">
        <v>488</v>
      </c>
      <c r="GI569" s="77">
        <v>2023</v>
      </c>
      <c r="GJ569" s="77" t="s">
        <v>303</v>
      </c>
      <c r="GK569" s="77">
        <v>7467.8148194525538</v>
      </c>
      <c r="GL569" s="77">
        <v>1434.2133550000001</v>
      </c>
      <c r="GM569" s="77">
        <v>2023</v>
      </c>
      <c r="GN569" s="77" t="s">
        <v>175</v>
      </c>
      <c r="GO569" s="77">
        <v>5.3000000000000005E-2</v>
      </c>
      <c r="GP569" s="77">
        <v>3</v>
      </c>
      <c r="GQ569" s="77">
        <v>0</v>
      </c>
      <c r="GR569" s="77" t="s">
        <v>423</v>
      </c>
      <c r="GS569" s="77">
        <v>0</v>
      </c>
      <c r="GT569" s="77">
        <v>0</v>
      </c>
      <c r="GU569" s="77">
        <v>5.5966209081309413E-2</v>
      </c>
      <c r="GV569" s="248">
        <v>417.94528556598254</v>
      </c>
      <c r="GW569" s="248">
        <v>5.5966209081309413E-2</v>
      </c>
      <c r="GX569" s="77">
        <v>417.94528556598254</v>
      </c>
      <c r="GY569" s="77">
        <v>5.5966209081309413E-2</v>
      </c>
      <c r="GZ569" s="77">
        <v>417.94528556598254</v>
      </c>
    </row>
    <row r="570" spans="98:208" x14ac:dyDescent="0.25">
      <c r="CT570" s="77" t="s">
        <v>155</v>
      </c>
      <c r="CU570" s="77" t="s">
        <v>435</v>
      </c>
      <c r="CV570" s="77" t="s">
        <v>439</v>
      </c>
      <c r="CW570" s="77">
        <v>2022</v>
      </c>
      <c r="CX570" s="77">
        <v>0</v>
      </c>
      <c r="CY570" s="77">
        <v>0</v>
      </c>
      <c r="CZ570" s="77">
        <v>0</v>
      </c>
      <c r="DA570" s="77">
        <v>0</v>
      </c>
      <c r="DB570" s="77">
        <v>5.2405583313015471</v>
      </c>
      <c r="DC570" s="77">
        <v>0.6964182168122327</v>
      </c>
      <c r="DD570" s="77">
        <v>2.9419641522810211</v>
      </c>
      <c r="DE570" s="77">
        <v>1.6021759622082901</v>
      </c>
      <c r="DF570" s="77">
        <v>0.36068764874241332</v>
      </c>
      <c r="DG570" s="77">
        <v>0.36068764874241332</v>
      </c>
      <c r="DH570" s="77">
        <v>0.36068764874241332</v>
      </c>
      <c r="DI570" s="77">
        <v>0</v>
      </c>
      <c r="DJ570" s="77">
        <v>2.204755495558088E-5</v>
      </c>
      <c r="DL570" s="77">
        <v>0</v>
      </c>
      <c r="DM570" s="77">
        <v>7.9522807574476108E-6</v>
      </c>
      <c r="DN570" s="77">
        <v>7.9522807574476108E-6</v>
      </c>
      <c r="DO570" s="77">
        <v>0</v>
      </c>
      <c r="DP570" s="77">
        <v>7.9522807574476108E-6</v>
      </c>
      <c r="DQ570" s="77">
        <v>7.9522807574476108E-6</v>
      </c>
      <c r="DR570" s="77">
        <v>0</v>
      </c>
      <c r="DS570" s="77">
        <v>7.9522807574476108E-6</v>
      </c>
      <c r="DT570" s="77">
        <v>7.9522807574476108E-6</v>
      </c>
      <c r="DU570" s="77">
        <v>0</v>
      </c>
      <c r="DV570" s="77">
        <v>0</v>
      </c>
      <c r="DW570" s="77">
        <v>0</v>
      </c>
      <c r="GE570" s="77" t="s">
        <v>422</v>
      </c>
      <c r="GF570" s="77" t="s">
        <v>155</v>
      </c>
      <c r="GG570" s="77" t="s">
        <v>428</v>
      </c>
      <c r="GH570" s="77" t="s">
        <v>488</v>
      </c>
      <c r="GI570" s="77">
        <v>2024</v>
      </c>
      <c r="GJ570" s="77" t="s">
        <v>305</v>
      </c>
      <c r="GK570" s="77">
        <v>428.60232122030669</v>
      </c>
      <c r="GL570" s="77">
        <v>1434.2133550000001</v>
      </c>
      <c r="GM570" s="77">
        <v>2024</v>
      </c>
      <c r="GN570" s="77" t="s">
        <v>175</v>
      </c>
      <c r="GO570" s="77">
        <v>0.13250000000000001</v>
      </c>
      <c r="GP570" s="77">
        <v>3</v>
      </c>
      <c r="GQ570" s="77">
        <v>0</v>
      </c>
      <c r="GR570" s="77" t="s">
        <v>423</v>
      </c>
      <c r="GS570" s="77">
        <v>0</v>
      </c>
      <c r="GT570" s="77">
        <v>0</v>
      </c>
      <c r="GU570" s="77">
        <v>0</v>
      </c>
      <c r="GV570" s="248">
        <v>0</v>
      </c>
      <c r="GW570" s="248">
        <v>0.1527377521613833</v>
      </c>
      <c r="GX570" s="77">
        <v>65.463755114340799</v>
      </c>
      <c r="GY570" s="77">
        <v>0.1527377521613833</v>
      </c>
      <c r="GZ570" s="77">
        <v>65.463755114340799</v>
      </c>
    </row>
    <row r="571" spans="98:208" x14ac:dyDescent="0.25">
      <c r="CT571" s="77" t="s">
        <v>155</v>
      </c>
      <c r="CU571" s="77" t="s">
        <v>435</v>
      </c>
      <c r="CV571" s="77" t="s">
        <v>439</v>
      </c>
      <c r="CW571" s="77">
        <v>2023</v>
      </c>
      <c r="CX571" s="77">
        <v>0</v>
      </c>
      <c r="CY571" s="77">
        <v>0</v>
      </c>
      <c r="CZ571" s="77">
        <v>0</v>
      </c>
      <c r="DA571" s="77">
        <v>0</v>
      </c>
      <c r="DB571" s="77">
        <v>5.475034607007772</v>
      </c>
      <c r="DC571" s="77">
        <v>0.71896016785821426</v>
      </c>
      <c r="DD571" s="77">
        <v>3.0714971986151069</v>
      </c>
      <c r="DE571" s="77">
        <v>1.684577240534447</v>
      </c>
      <c r="DF571" s="77">
        <v>0</v>
      </c>
      <c r="DG571" s="77">
        <v>0.37599181639994977</v>
      </c>
      <c r="DH571" s="77">
        <v>0.37599181639994977</v>
      </c>
      <c r="DI571" s="77">
        <v>0.37599181639994977</v>
      </c>
      <c r="DJ571" s="77">
        <v>2.204755495558088E-5</v>
      </c>
      <c r="DL571" s="77">
        <v>0</v>
      </c>
      <c r="DM571" s="77">
        <v>0</v>
      </c>
      <c r="DN571" s="77">
        <v>0</v>
      </c>
      <c r="DO571" s="77">
        <v>0</v>
      </c>
      <c r="DP571" s="77">
        <v>8.2897002349265696E-6</v>
      </c>
      <c r="DQ571" s="77">
        <v>8.2897002349265696E-6</v>
      </c>
      <c r="DR571" s="77">
        <v>0</v>
      </c>
      <c r="DS571" s="77">
        <v>8.2897002349265696E-6</v>
      </c>
      <c r="DT571" s="77">
        <v>8.2897002349265696E-6</v>
      </c>
      <c r="DU571" s="77">
        <v>0</v>
      </c>
      <c r="DV571" s="77">
        <v>8.2897002349265696E-6</v>
      </c>
      <c r="DW571" s="77">
        <v>8.2897002349265696E-6</v>
      </c>
      <c r="GE571" s="77" t="s">
        <v>425</v>
      </c>
      <c r="GF571" s="77" t="s">
        <v>155</v>
      </c>
      <c r="GG571" s="77" t="s">
        <v>428</v>
      </c>
      <c r="GH571" s="77" t="s">
        <v>488</v>
      </c>
      <c r="GI571" s="77">
        <v>2024</v>
      </c>
      <c r="GJ571" s="77" t="s">
        <v>301</v>
      </c>
      <c r="GK571" s="77">
        <v>13939.560973457559</v>
      </c>
      <c r="GL571" s="77">
        <v>1434.2133550000001</v>
      </c>
      <c r="GM571" s="77">
        <v>2024</v>
      </c>
      <c r="GN571" s="77" t="s">
        <v>175</v>
      </c>
      <c r="GO571" s="77">
        <v>5.3000000000000005E-2</v>
      </c>
      <c r="GP571" s="77">
        <v>3</v>
      </c>
      <c r="GQ571" s="77">
        <v>0</v>
      </c>
      <c r="GR571" s="77" t="s">
        <v>423</v>
      </c>
      <c r="GS571" s="77">
        <v>0</v>
      </c>
      <c r="GT571" s="77">
        <v>0</v>
      </c>
      <c r="GU571" s="77">
        <v>0</v>
      </c>
      <c r="GV571" s="248">
        <v>0</v>
      </c>
      <c r="GW571" s="248">
        <v>5.5966209081309413E-2</v>
      </c>
      <c r="GX571" s="77">
        <v>780.14438394218678</v>
      </c>
      <c r="GY571" s="77">
        <v>5.5966209081309413E-2</v>
      </c>
      <c r="GZ571" s="77">
        <v>780.14438394218678</v>
      </c>
    </row>
    <row r="572" spans="98:208" x14ac:dyDescent="0.25">
      <c r="CT572" s="77" t="s">
        <v>155</v>
      </c>
      <c r="CU572" s="77" t="s">
        <v>435</v>
      </c>
      <c r="CV572" s="77" t="s">
        <v>439</v>
      </c>
      <c r="CW572" s="77">
        <v>2024</v>
      </c>
      <c r="CX572" s="77">
        <v>0</v>
      </c>
      <c r="CY572" s="77">
        <v>0</v>
      </c>
      <c r="CZ572" s="77">
        <v>0</v>
      </c>
      <c r="DA572" s="77">
        <v>0</v>
      </c>
      <c r="DB572" s="77">
        <v>5.475034607007772</v>
      </c>
      <c r="DC572" s="77">
        <v>0.71896016785821426</v>
      </c>
      <c r="DD572" s="77">
        <v>3.0714971986151069</v>
      </c>
      <c r="DE572" s="77">
        <v>1.684577240534447</v>
      </c>
      <c r="DF572" s="77">
        <v>0</v>
      </c>
      <c r="DG572" s="77">
        <v>0</v>
      </c>
      <c r="DH572" s="77">
        <v>0.37599181639994977</v>
      </c>
      <c r="DI572" s="77">
        <v>0.37599181639994977</v>
      </c>
      <c r="DJ572" s="77">
        <v>2.204755495558088E-5</v>
      </c>
      <c r="DL572" s="77">
        <v>0</v>
      </c>
      <c r="DM572" s="77">
        <v>0</v>
      </c>
      <c r="DN572" s="77">
        <v>0</v>
      </c>
      <c r="DO572" s="77">
        <v>0</v>
      </c>
      <c r="DP572" s="77">
        <v>0</v>
      </c>
      <c r="DQ572" s="77">
        <v>0</v>
      </c>
      <c r="DR572" s="77">
        <v>0</v>
      </c>
      <c r="DS572" s="77">
        <v>8.2897002349265696E-6</v>
      </c>
      <c r="DT572" s="77">
        <v>8.2897002349265696E-6</v>
      </c>
      <c r="DU572" s="77">
        <v>0</v>
      </c>
      <c r="DV572" s="77">
        <v>8.2897002349265696E-6</v>
      </c>
      <c r="DW572" s="77">
        <v>8.2897002349265696E-6</v>
      </c>
      <c r="GE572" s="77" t="s">
        <v>427</v>
      </c>
      <c r="GF572" s="77" t="s">
        <v>155</v>
      </c>
      <c r="GG572" s="77" t="s">
        <v>428</v>
      </c>
      <c r="GH572" s="77" t="s">
        <v>488</v>
      </c>
      <c r="GI572" s="77">
        <v>2024</v>
      </c>
      <c r="GJ572" s="77" t="s">
        <v>303</v>
      </c>
      <c r="GK572" s="77">
        <v>7467.8148194525538</v>
      </c>
      <c r="GL572" s="77">
        <v>1434.2133550000001</v>
      </c>
      <c r="GM572" s="77">
        <v>2024</v>
      </c>
      <c r="GN572" s="77" t="s">
        <v>175</v>
      </c>
      <c r="GO572" s="77">
        <v>5.3000000000000005E-2</v>
      </c>
      <c r="GP572" s="77">
        <v>3</v>
      </c>
      <c r="GQ572" s="77">
        <v>0</v>
      </c>
      <c r="GR572" s="77" t="s">
        <v>423</v>
      </c>
      <c r="GS572" s="77">
        <v>0</v>
      </c>
      <c r="GT572" s="77">
        <v>0</v>
      </c>
      <c r="GU572" s="77">
        <v>0</v>
      </c>
      <c r="GV572" s="248">
        <v>0</v>
      </c>
      <c r="GW572" s="248">
        <v>5.5966209081309413E-2</v>
      </c>
      <c r="GX572" s="77">
        <v>417.94528556598254</v>
      </c>
      <c r="GY572" s="77">
        <v>5.5966209081309413E-2</v>
      </c>
      <c r="GZ572" s="77">
        <v>417.94528556598254</v>
      </c>
    </row>
    <row r="573" spans="98:208" x14ac:dyDescent="0.25">
      <c r="CT573" s="77" t="s">
        <v>155</v>
      </c>
      <c r="CU573" s="77" t="s">
        <v>435</v>
      </c>
      <c r="CV573" s="77" t="s">
        <v>439</v>
      </c>
      <c r="CW573" s="77">
        <v>2025</v>
      </c>
      <c r="CX573" s="77">
        <v>0</v>
      </c>
      <c r="CY573" s="77">
        <v>0</v>
      </c>
      <c r="CZ573" s="77">
        <v>0</v>
      </c>
      <c r="DA573" s="77">
        <v>0</v>
      </c>
      <c r="DB573" s="77">
        <v>5.475034607007772</v>
      </c>
      <c r="DC573" s="77">
        <v>0.71896016785821426</v>
      </c>
      <c r="DD573" s="77">
        <v>3.0714971986151069</v>
      </c>
      <c r="DE573" s="77">
        <v>1.684577240534447</v>
      </c>
      <c r="DF573" s="77">
        <v>0</v>
      </c>
      <c r="DG573" s="77">
        <v>0</v>
      </c>
      <c r="DH573" s="77">
        <v>0</v>
      </c>
      <c r="DI573" s="77">
        <v>0.37599181639994977</v>
      </c>
      <c r="DJ573" s="77">
        <v>2.204755495558088E-5</v>
      </c>
      <c r="DL573" s="77">
        <v>0</v>
      </c>
      <c r="DM573" s="77">
        <v>0</v>
      </c>
      <c r="DN573" s="77">
        <v>0</v>
      </c>
      <c r="DO573" s="77">
        <v>0</v>
      </c>
      <c r="DP573" s="77">
        <v>0</v>
      </c>
      <c r="DQ573" s="77">
        <v>0</v>
      </c>
      <c r="DR573" s="77">
        <v>0</v>
      </c>
      <c r="DS573" s="77">
        <v>0</v>
      </c>
      <c r="DT573" s="77">
        <v>0</v>
      </c>
      <c r="DU573" s="77">
        <v>0</v>
      </c>
      <c r="DV573" s="77">
        <v>8.2897002349265696E-6</v>
      </c>
      <c r="DW573" s="77">
        <v>8.2897002349265696E-6</v>
      </c>
      <c r="GE573" s="77" t="s">
        <v>422</v>
      </c>
      <c r="GF573" s="77" t="s">
        <v>155</v>
      </c>
      <c r="GG573" s="77" t="s">
        <v>428</v>
      </c>
      <c r="GH573" s="77" t="s">
        <v>488</v>
      </c>
      <c r="GI573" s="77">
        <v>2025</v>
      </c>
      <c r="GJ573" s="77" t="s">
        <v>305</v>
      </c>
      <c r="GK573" s="77">
        <v>428.60232122030669</v>
      </c>
      <c r="GL573" s="77">
        <v>1434.2133550000001</v>
      </c>
      <c r="GM573" s="77">
        <v>2025</v>
      </c>
      <c r="GN573" s="77" t="s">
        <v>175</v>
      </c>
      <c r="GO573" s="77">
        <v>0.13250000000000001</v>
      </c>
      <c r="GP573" s="77">
        <v>3</v>
      </c>
      <c r="GQ573" s="77">
        <v>0</v>
      </c>
      <c r="GR573" s="77" t="s">
        <v>423</v>
      </c>
      <c r="GS573" s="77">
        <v>0</v>
      </c>
      <c r="GT573" s="77">
        <v>0</v>
      </c>
      <c r="GU573" s="77">
        <v>0</v>
      </c>
      <c r="GV573" s="248">
        <v>0</v>
      </c>
      <c r="GW573" s="248">
        <v>0</v>
      </c>
      <c r="GX573" s="77">
        <v>0</v>
      </c>
      <c r="GY573" s="77">
        <v>0.1527377521613833</v>
      </c>
      <c r="GZ573" s="77">
        <v>65.463755114340799</v>
      </c>
    </row>
    <row r="574" spans="98:208" x14ac:dyDescent="0.25">
      <c r="CT574" s="77" t="s">
        <v>155</v>
      </c>
      <c r="CU574" s="77" t="s">
        <v>435</v>
      </c>
      <c r="CV574" s="77" t="s">
        <v>446</v>
      </c>
      <c r="CW574" s="77">
        <v>2020</v>
      </c>
      <c r="CX574" s="77">
        <v>0</v>
      </c>
      <c r="CY574" s="77">
        <v>0</v>
      </c>
      <c r="CZ574" s="77">
        <v>0</v>
      </c>
      <c r="DA574" s="77">
        <v>0</v>
      </c>
      <c r="DB574" s="77">
        <v>7.7900575334948471E-2</v>
      </c>
      <c r="DC574" s="77">
        <v>3.6425060683954492E-2</v>
      </c>
      <c r="DD574" s="77">
        <v>1.5808724525432549E-3</v>
      </c>
      <c r="DE574" s="77">
        <v>3.9894642198450729E-2</v>
      </c>
      <c r="DF574" s="77">
        <v>7.8847092159216297E-3</v>
      </c>
      <c r="DG574" s="77">
        <v>0</v>
      </c>
      <c r="DH574" s="77">
        <v>0</v>
      </c>
      <c r="DI574" s="77">
        <v>0</v>
      </c>
      <c r="DJ574" s="77">
        <v>2.3899520580882932E-3</v>
      </c>
      <c r="DL574" s="77">
        <v>0</v>
      </c>
      <c r="DM574" s="77">
        <v>1.8844077018019632E-5</v>
      </c>
      <c r="DN574" s="77">
        <v>1.8844077018019632E-5</v>
      </c>
      <c r="DO574" s="77">
        <v>0</v>
      </c>
      <c r="DP574" s="77">
        <v>0</v>
      </c>
      <c r="DQ574" s="77">
        <v>0</v>
      </c>
      <c r="DR574" s="77">
        <v>0</v>
      </c>
      <c r="DS574" s="77">
        <v>0</v>
      </c>
      <c r="DT574" s="77">
        <v>0</v>
      </c>
      <c r="DU574" s="77">
        <v>0</v>
      </c>
      <c r="DV574" s="77">
        <v>0</v>
      </c>
      <c r="DW574" s="77">
        <v>0</v>
      </c>
      <c r="GE574" s="77" t="s">
        <v>425</v>
      </c>
      <c r="GF574" s="77" t="s">
        <v>155</v>
      </c>
      <c r="GG574" s="77" t="s">
        <v>428</v>
      </c>
      <c r="GH574" s="77" t="s">
        <v>488</v>
      </c>
      <c r="GI574" s="77">
        <v>2025</v>
      </c>
      <c r="GJ574" s="77" t="s">
        <v>301</v>
      </c>
      <c r="GK574" s="77">
        <v>13939.560973457559</v>
      </c>
      <c r="GL574" s="77">
        <v>1434.2133550000001</v>
      </c>
      <c r="GM574" s="77">
        <v>2025</v>
      </c>
      <c r="GN574" s="77" t="s">
        <v>175</v>
      </c>
      <c r="GO574" s="77">
        <v>5.3000000000000005E-2</v>
      </c>
      <c r="GP574" s="77">
        <v>3</v>
      </c>
      <c r="GQ574" s="77">
        <v>0</v>
      </c>
      <c r="GR574" s="77" t="s">
        <v>423</v>
      </c>
      <c r="GS574" s="77">
        <v>0</v>
      </c>
      <c r="GT574" s="77">
        <v>0</v>
      </c>
      <c r="GU574" s="77">
        <v>0</v>
      </c>
      <c r="GV574" s="248">
        <v>0</v>
      </c>
      <c r="GW574" s="248">
        <v>0</v>
      </c>
      <c r="GX574" s="77">
        <v>0</v>
      </c>
      <c r="GY574" s="77">
        <v>5.5966209081309413E-2</v>
      </c>
      <c r="GZ574" s="77">
        <v>780.14438394218678</v>
      </c>
    </row>
    <row r="575" spans="98:208" x14ac:dyDescent="0.25">
      <c r="CT575" s="77" t="s">
        <v>155</v>
      </c>
      <c r="CU575" s="77" t="s">
        <v>435</v>
      </c>
      <c r="CV575" s="77" t="s">
        <v>446</v>
      </c>
      <c r="CW575" s="77">
        <v>2021</v>
      </c>
      <c r="CX575" s="77">
        <v>0</v>
      </c>
      <c r="CY575" s="77">
        <v>0</v>
      </c>
      <c r="CZ575" s="77">
        <v>0</v>
      </c>
      <c r="DA575" s="77">
        <v>0</v>
      </c>
      <c r="DB575" s="77">
        <v>7.7900575334948471E-2</v>
      </c>
      <c r="DC575" s="77">
        <v>3.6425060683954492E-2</v>
      </c>
      <c r="DD575" s="77">
        <v>1.5808724525432549E-3</v>
      </c>
      <c r="DE575" s="77">
        <v>3.9894642198450729E-2</v>
      </c>
      <c r="DF575" s="77">
        <v>7.8847092159216297E-3</v>
      </c>
      <c r="DG575" s="77">
        <v>7.8847092159216297E-3</v>
      </c>
      <c r="DH575" s="77">
        <v>0</v>
      </c>
      <c r="DI575" s="77">
        <v>0</v>
      </c>
      <c r="DJ575" s="77">
        <v>2.3899520580882932E-3</v>
      </c>
      <c r="DL575" s="77">
        <v>0</v>
      </c>
      <c r="DM575" s="77">
        <v>1.8844077018019632E-5</v>
      </c>
      <c r="DN575" s="77">
        <v>1.8844077018019632E-5</v>
      </c>
      <c r="DO575" s="77">
        <v>0</v>
      </c>
      <c r="DP575" s="77">
        <v>1.8844077018019632E-5</v>
      </c>
      <c r="DQ575" s="77">
        <v>1.8844077018019632E-5</v>
      </c>
      <c r="DR575" s="77">
        <v>0</v>
      </c>
      <c r="DS575" s="77">
        <v>0</v>
      </c>
      <c r="DT575" s="77">
        <v>0</v>
      </c>
      <c r="DU575" s="77">
        <v>0</v>
      </c>
      <c r="DV575" s="77">
        <v>0</v>
      </c>
      <c r="DW575" s="77">
        <v>0</v>
      </c>
      <c r="GE575" s="77" t="s">
        <v>427</v>
      </c>
      <c r="GF575" s="77" t="s">
        <v>155</v>
      </c>
      <c r="GG575" s="77" t="s">
        <v>428</v>
      </c>
      <c r="GH575" s="77" t="s">
        <v>488</v>
      </c>
      <c r="GI575" s="77">
        <v>2025</v>
      </c>
      <c r="GJ575" s="77" t="s">
        <v>303</v>
      </c>
      <c r="GK575" s="77">
        <v>7467.8148194525538</v>
      </c>
      <c r="GL575" s="77">
        <v>1434.2133550000001</v>
      </c>
      <c r="GM575" s="77">
        <v>2025</v>
      </c>
      <c r="GN575" s="77" t="s">
        <v>175</v>
      </c>
      <c r="GO575" s="77">
        <v>5.3000000000000005E-2</v>
      </c>
      <c r="GP575" s="77">
        <v>3</v>
      </c>
      <c r="GQ575" s="77">
        <v>0</v>
      </c>
      <c r="GR575" s="77" t="s">
        <v>423</v>
      </c>
      <c r="GS575" s="77">
        <v>0</v>
      </c>
      <c r="GT575" s="77">
        <v>0</v>
      </c>
      <c r="GU575" s="77">
        <v>0</v>
      </c>
      <c r="GV575" s="248">
        <v>0</v>
      </c>
      <c r="GW575" s="248">
        <v>0</v>
      </c>
      <c r="GX575" s="77">
        <v>0</v>
      </c>
      <c r="GY575" s="77">
        <v>5.5966209081309413E-2</v>
      </c>
      <c r="GZ575" s="77">
        <v>417.94528556598254</v>
      </c>
    </row>
    <row r="576" spans="98:208" x14ac:dyDescent="0.25">
      <c r="CT576" s="77" t="s">
        <v>155</v>
      </c>
      <c r="CU576" s="77" t="s">
        <v>435</v>
      </c>
      <c r="CV576" s="77" t="s">
        <v>446</v>
      </c>
      <c r="CW576" s="77">
        <v>2022</v>
      </c>
      <c r="CX576" s="77">
        <v>0</v>
      </c>
      <c r="CY576" s="77">
        <v>0</v>
      </c>
      <c r="CZ576" s="77">
        <v>0</v>
      </c>
      <c r="DA576" s="77">
        <v>0</v>
      </c>
      <c r="DB576" s="77">
        <v>7.7900575334948471E-2</v>
      </c>
      <c r="DC576" s="77">
        <v>3.6425060683954492E-2</v>
      </c>
      <c r="DD576" s="77">
        <v>1.5808724525432549E-3</v>
      </c>
      <c r="DE576" s="77">
        <v>3.9894642198450729E-2</v>
      </c>
      <c r="DF576" s="77">
        <v>7.8847092159216297E-3</v>
      </c>
      <c r="DG576" s="77">
        <v>7.8847092159216297E-3</v>
      </c>
      <c r="DH576" s="77">
        <v>7.8847092159216297E-3</v>
      </c>
      <c r="DI576" s="77">
        <v>0</v>
      </c>
      <c r="DJ576" s="77">
        <v>2.3899520580882932E-3</v>
      </c>
      <c r="DL576" s="77">
        <v>0</v>
      </c>
      <c r="DM576" s="77">
        <v>1.8844077018019632E-5</v>
      </c>
      <c r="DN576" s="77">
        <v>1.8844077018019632E-5</v>
      </c>
      <c r="DO576" s="77">
        <v>0</v>
      </c>
      <c r="DP576" s="77">
        <v>1.8844077018019632E-5</v>
      </c>
      <c r="DQ576" s="77">
        <v>1.8844077018019632E-5</v>
      </c>
      <c r="DR576" s="77">
        <v>0</v>
      </c>
      <c r="DS576" s="77">
        <v>1.8844077018019632E-5</v>
      </c>
      <c r="DT576" s="77">
        <v>1.8844077018019632E-5</v>
      </c>
      <c r="DU576" s="77">
        <v>0</v>
      </c>
      <c r="DV576" s="77">
        <v>0</v>
      </c>
      <c r="DW576" s="77">
        <v>0</v>
      </c>
      <c r="GE576" s="77" t="s">
        <v>422</v>
      </c>
      <c r="GF576" s="77" t="s">
        <v>155</v>
      </c>
      <c r="GG576" s="77" t="s">
        <v>429</v>
      </c>
      <c r="GH576" s="77" t="s">
        <v>300</v>
      </c>
      <c r="GI576" s="77">
        <v>2021</v>
      </c>
      <c r="GJ576" s="77" t="s">
        <v>305</v>
      </c>
      <c r="GK576" s="77">
        <v>222.22942162783181</v>
      </c>
      <c r="GL576" s="77">
        <v>1628.5067409999999</v>
      </c>
      <c r="GM576" s="77">
        <v>2021</v>
      </c>
      <c r="GN576" s="77" t="s">
        <v>175</v>
      </c>
      <c r="GO576" s="77">
        <v>0.13250000000000001</v>
      </c>
      <c r="GP576" s="77">
        <v>3</v>
      </c>
      <c r="GQ576" s="77">
        <v>0</v>
      </c>
      <c r="GR576" s="77" t="s">
        <v>423</v>
      </c>
      <c r="GS576" s="77">
        <v>0.1527377521613833</v>
      </c>
      <c r="GT576" s="77">
        <v>33.942822323559326</v>
      </c>
      <c r="GU576" s="77">
        <v>0.1527377521613833</v>
      </c>
      <c r="GV576" s="248">
        <v>33.942822323559326</v>
      </c>
      <c r="GW576" s="248">
        <v>0</v>
      </c>
      <c r="GX576" s="77">
        <v>0</v>
      </c>
      <c r="GY576" s="77">
        <v>0</v>
      </c>
      <c r="GZ576" s="77">
        <v>0</v>
      </c>
    </row>
    <row r="577" spans="98:208" x14ac:dyDescent="0.25">
      <c r="CT577" s="77" t="s">
        <v>155</v>
      </c>
      <c r="CU577" s="77" t="s">
        <v>435</v>
      </c>
      <c r="CV577" s="77" t="s">
        <v>446</v>
      </c>
      <c r="CW577" s="77">
        <v>2023</v>
      </c>
      <c r="CX577" s="77">
        <v>0</v>
      </c>
      <c r="CY577" s="77">
        <v>0</v>
      </c>
      <c r="CZ577" s="77">
        <v>0</v>
      </c>
      <c r="DA577" s="77">
        <v>0</v>
      </c>
      <c r="DB577" s="77">
        <v>8.040826903697719E-2</v>
      </c>
      <c r="DC577" s="77">
        <v>3.7590224611390742E-2</v>
      </c>
      <c r="DD577" s="77">
        <v>1.631433411568742E-3</v>
      </c>
      <c r="DE577" s="77">
        <v>4.1186611014017702E-2</v>
      </c>
      <c r="DF577" s="77">
        <v>0</v>
      </c>
      <c r="DG577" s="77">
        <v>8.1378100371604957E-3</v>
      </c>
      <c r="DH577" s="77">
        <v>8.1378100371604957E-3</v>
      </c>
      <c r="DI577" s="77">
        <v>8.1378100371604957E-3</v>
      </c>
      <c r="DJ577" s="77">
        <v>2.3899520580882932E-3</v>
      </c>
      <c r="DL577" s="77">
        <v>0</v>
      </c>
      <c r="DM577" s="77">
        <v>0</v>
      </c>
      <c r="DN577" s="77">
        <v>0</v>
      </c>
      <c r="DO577" s="77">
        <v>0</v>
      </c>
      <c r="DP577" s="77">
        <v>1.9448975846643296E-5</v>
      </c>
      <c r="DQ577" s="77">
        <v>1.9448975846643296E-5</v>
      </c>
      <c r="DR577" s="77">
        <v>0</v>
      </c>
      <c r="DS577" s="77">
        <v>1.9448975846643296E-5</v>
      </c>
      <c r="DT577" s="77">
        <v>1.9448975846643296E-5</v>
      </c>
      <c r="DU577" s="77">
        <v>0</v>
      </c>
      <c r="DV577" s="77">
        <v>1.9448975846643296E-5</v>
      </c>
      <c r="DW577" s="77">
        <v>1.9448975846643296E-5</v>
      </c>
      <c r="GE577" s="77" t="s">
        <v>425</v>
      </c>
      <c r="GF577" s="77" t="s">
        <v>155</v>
      </c>
      <c r="GG577" s="77" t="s">
        <v>429</v>
      </c>
      <c r="GH577" s="77" t="s">
        <v>300</v>
      </c>
      <c r="GI577" s="77">
        <v>2021</v>
      </c>
      <c r="GJ577" s="77" t="s">
        <v>301</v>
      </c>
      <c r="GK577" s="77">
        <v>8585.7228092479945</v>
      </c>
      <c r="GL577" s="77">
        <v>1628.5067409999999</v>
      </c>
      <c r="GM577" s="77">
        <v>2021</v>
      </c>
      <c r="GN577" s="77" t="s">
        <v>175</v>
      </c>
      <c r="GO577" s="77">
        <v>5.3000000000000005E-2</v>
      </c>
      <c r="GP577" s="77">
        <v>3</v>
      </c>
      <c r="GQ577" s="77">
        <v>0</v>
      </c>
      <c r="GR577" s="77" t="s">
        <v>423</v>
      </c>
      <c r="GS577" s="77">
        <v>5.5966209081309413E-2</v>
      </c>
      <c r="GT577" s="77">
        <v>480.51035785654045</v>
      </c>
      <c r="GU577" s="77">
        <v>5.5966209081309413E-2</v>
      </c>
      <c r="GV577" s="248">
        <v>480.51035785654045</v>
      </c>
      <c r="GW577" s="248">
        <v>0</v>
      </c>
      <c r="GX577" s="77">
        <v>0</v>
      </c>
      <c r="GY577" s="77">
        <v>0</v>
      </c>
      <c r="GZ577" s="77">
        <v>0</v>
      </c>
    </row>
    <row r="578" spans="98:208" x14ac:dyDescent="0.25">
      <c r="CT578" s="77" t="s">
        <v>155</v>
      </c>
      <c r="CU578" s="77" t="s">
        <v>435</v>
      </c>
      <c r="CV578" s="77" t="s">
        <v>446</v>
      </c>
      <c r="CW578" s="77">
        <v>2024</v>
      </c>
      <c r="CX578" s="77">
        <v>0</v>
      </c>
      <c r="CY578" s="77">
        <v>0</v>
      </c>
      <c r="CZ578" s="77">
        <v>0</v>
      </c>
      <c r="DA578" s="77">
        <v>0</v>
      </c>
      <c r="DB578" s="77">
        <v>8.040826903697719E-2</v>
      </c>
      <c r="DC578" s="77">
        <v>3.7590224611390742E-2</v>
      </c>
      <c r="DD578" s="77">
        <v>1.631433411568742E-3</v>
      </c>
      <c r="DE578" s="77">
        <v>4.1186611014017702E-2</v>
      </c>
      <c r="DF578" s="77">
        <v>0</v>
      </c>
      <c r="DG578" s="77">
        <v>0</v>
      </c>
      <c r="DH578" s="77">
        <v>8.1378100371604957E-3</v>
      </c>
      <c r="DI578" s="77">
        <v>8.1378100371604957E-3</v>
      </c>
      <c r="DJ578" s="77">
        <v>2.3899520580882932E-3</v>
      </c>
      <c r="DL578" s="77">
        <v>0</v>
      </c>
      <c r="DM578" s="77">
        <v>0</v>
      </c>
      <c r="DN578" s="77">
        <v>0</v>
      </c>
      <c r="DO578" s="77">
        <v>0</v>
      </c>
      <c r="DP578" s="77">
        <v>0</v>
      </c>
      <c r="DQ578" s="77">
        <v>0</v>
      </c>
      <c r="DR578" s="77">
        <v>0</v>
      </c>
      <c r="DS578" s="77">
        <v>1.9448975846643296E-5</v>
      </c>
      <c r="DT578" s="77">
        <v>1.9448975846643296E-5</v>
      </c>
      <c r="DU578" s="77">
        <v>0</v>
      </c>
      <c r="DV578" s="77">
        <v>1.9448975846643296E-5</v>
      </c>
      <c r="DW578" s="77">
        <v>1.9448975846643296E-5</v>
      </c>
      <c r="GE578" s="77" t="s">
        <v>427</v>
      </c>
      <c r="GF578" s="77" t="s">
        <v>155</v>
      </c>
      <c r="GG578" s="77" t="s">
        <v>429</v>
      </c>
      <c r="GH578" s="77" t="s">
        <v>300</v>
      </c>
      <c r="GI578" s="77">
        <v>2021</v>
      </c>
      <c r="GJ578" s="77" t="s">
        <v>303</v>
      </c>
      <c r="GK578" s="77">
        <v>5338.1784104567751</v>
      </c>
      <c r="GL578" s="77">
        <v>1628.5067409999999</v>
      </c>
      <c r="GM578" s="77">
        <v>2021</v>
      </c>
      <c r="GN578" s="77" t="s">
        <v>175</v>
      </c>
      <c r="GO578" s="77">
        <v>5.3000000000000005E-2</v>
      </c>
      <c r="GP578" s="77">
        <v>3</v>
      </c>
      <c r="GQ578" s="77">
        <v>0</v>
      </c>
      <c r="GR578" s="77" t="s">
        <v>423</v>
      </c>
      <c r="GS578" s="77">
        <v>5.5966209081309413E-2</v>
      </c>
      <c r="GT578" s="77">
        <v>298.75760903295583</v>
      </c>
      <c r="GU578" s="77">
        <v>5.5966209081309413E-2</v>
      </c>
      <c r="GV578" s="248">
        <v>298.75760903295583</v>
      </c>
      <c r="GW578" s="248">
        <v>0</v>
      </c>
      <c r="GX578" s="77">
        <v>0</v>
      </c>
      <c r="GY578" s="77">
        <v>0</v>
      </c>
      <c r="GZ578" s="77">
        <v>0</v>
      </c>
    </row>
    <row r="579" spans="98:208" x14ac:dyDescent="0.25">
      <c r="CT579" s="77" t="s">
        <v>155</v>
      </c>
      <c r="CU579" s="77" t="s">
        <v>435</v>
      </c>
      <c r="CV579" s="77" t="s">
        <v>446</v>
      </c>
      <c r="CW579" s="77">
        <v>2025</v>
      </c>
      <c r="CX579" s="77">
        <v>0</v>
      </c>
      <c r="CY579" s="77">
        <v>0</v>
      </c>
      <c r="CZ579" s="77">
        <v>0</v>
      </c>
      <c r="DA579" s="77">
        <v>0</v>
      </c>
      <c r="DB579" s="77">
        <v>8.040826903697719E-2</v>
      </c>
      <c r="DC579" s="77">
        <v>3.7590224611390742E-2</v>
      </c>
      <c r="DD579" s="77">
        <v>1.631433411568742E-3</v>
      </c>
      <c r="DE579" s="77">
        <v>4.1186611014017702E-2</v>
      </c>
      <c r="DF579" s="77">
        <v>0</v>
      </c>
      <c r="DG579" s="77">
        <v>0</v>
      </c>
      <c r="DH579" s="77">
        <v>0</v>
      </c>
      <c r="DI579" s="77">
        <v>8.1378100371604957E-3</v>
      </c>
      <c r="DJ579" s="77">
        <v>2.3899520580882932E-3</v>
      </c>
      <c r="DL579" s="77">
        <v>0</v>
      </c>
      <c r="DM579" s="77">
        <v>0</v>
      </c>
      <c r="DN579" s="77">
        <v>0</v>
      </c>
      <c r="DO579" s="77">
        <v>0</v>
      </c>
      <c r="DP579" s="77">
        <v>0</v>
      </c>
      <c r="DQ579" s="77">
        <v>0</v>
      </c>
      <c r="DR579" s="77">
        <v>0</v>
      </c>
      <c r="DS579" s="77">
        <v>0</v>
      </c>
      <c r="DT579" s="77">
        <v>0</v>
      </c>
      <c r="DU579" s="77">
        <v>0</v>
      </c>
      <c r="DV579" s="77">
        <v>1.9448975846643296E-5</v>
      </c>
      <c r="DW579" s="77">
        <v>1.9448975846643296E-5</v>
      </c>
      <c r="GE579" s="77" t="s">
        <v>422</v>
      </c>
      <c r="GF579" s="77" t="s">
        <v>155</v>
      </c>
      <c r="GG579" s="77" t="s">
        <v>429</v>
      </c>
      <c r="GH579" s="77" t="s">
        <v>300</v>
      </c>
      <c r="GI579" s="77">
        <v>2022</v>
      </c>
      <c r="GJ579" s="77" t="s">
        <v>305</v>
      </c>
      <c r="GK579" s="77">
        <v>222.22942162783181</v>
      </c>
      <c r="GL579" s="77">
        <v>1628.5067409999999</v>
      </c>
      <c r="GM579" s="77">
        <v>2022</v>
      </c>
      <c r="GN579" s="77" t="s">
        <v>175</v>
      </c>
      <c r="GO579" s="77">
        <v>0.13250000000000001</v>
      </c>
      <c r="GP579" s="77">
        <v>3</v>
      </c>
      <c r="GQ579" s="77">
        <v>0</v>
      </c>
      <c r="GR579" s="77" t="s">
        <v>423</v>
      </c>
      <c r="GS579" s="77">
        <v>0.1527377521613833</v>
      </c>
      <c r="GT579" s="77">
        <v>33.942822323559326</v>
      </c>
      <c r="GU579" s="77">
        <v>0.1527377521613833</v>
      </c>
      <c r="GV579" s="248">
        <v>33.942822323559326</v>
      </c>
      <c r="GW579" s="248">
        <v>0.1527377521613833</v>
      </c>
      <c r="GX579" s="77">
        <v>33.942822323559326</v>
      </c>
      <c r="GY579" s="77">
        <v>0</v>
      </c>
      <c r="GZ579" s="77">
        <v>0</v>
      </c>
    </row>
    <row r="580" spans="98:208" x14ac:dyDescent="0.25">
      <c r="CT580" s="77" t="s">
        <v>155</v>
      </c>
      <c r="CU580" s="77" t="s">
        <v>435</v>
      </c>
      <c r="CV580" s="77" t="s">
        <v>453</v>
      </c>
      <c r="CW580" s="77">
        <v>2020</v>
      </c>
      <c r="CX580" s="77">
        <v>0</v>
      </c>
      <c r="CY580" s="77">
        <v>0</v>
      </c>
      <c r="CZ580" s="77">
        <v>0</v>
      </c>
      <c r="DA580" s="77">
        <v>0</v>
      </c>
      <c r="DB580" s="77">
        <v>14146.130641332529</v>
      </c>
      <c r="DC580" s="77">
        <v>222.2294216278307</v>
      </c>
      <c r="DD580" s="77">
        <v>8585.722809247949</v>
      </c>
      <c r="DE580" s="77">
        <v>5338.1784104567478</v>
      </c>
      <c r="DF580" s="77">
        <v>813.21078921305138</v>
      </c>
      <c r="DG580" s="77">
        <v>0</v>
      </c>
      <c r="DH580" s="77">
        <v>0</v>
      </c>
      <c r="DI580" s="77">
        <v>0</v>
      </c>
      <c r="DJ580" s="77">
        <v>4.129787534391507E-5</v>
      </c>
      <c r="DL580" s="77">
        <v>0</v>
      </c>
      <c r="DM580" s="77">
        <v>3.3583877801247393E-2</v>
      </c>
      <c r="DN580" s="77">
        <v>3.3583877801247393E-2</v>
      </c>
      <c r="DO580" s="77">
        <v>0</v>
      </c>
      <c r="DP580" s="77">
        <v>0</v>
      </c>
      <c r="DQ580" s="77">
        <v>0</v>
      </c>
      <c r="DR580" s="77">
        <v>0</v>
      </c>
      <c r="DS580" s="77">
        <v>0</v>
      </c>
      <c r="DT580" s="77">
        <v>0</v>
      </c>
      <c r="DU580" s="77">
        <v>0</v>
      </c>
      <c r="DV580" s="77">
        <v>0</v>
      </c>
      <c r="DW580" s="77">
        <v>0</v>
      </c>
      <c r="GE580" s="77" t="s">
        <v>425</v>
      </c>
      <c r="GF580" s="77" t="s">
        <v>155</v>
      </c>
      <c r="GG580" s="77" t="s">
        <v>429</v>
      </c>
      <c r="GH580" s="77" t="s">
        <v>300</v>
      </c>
      <c r="GI580" s="77">
        <v>2022</v>
      </c>
      <c r="GJ580" s="77" t="s">
        <v>301</v>
      </c>
      <c r="GK580" s="77">
        <v>8585.7228092479945</v>
      </c>
      <c r="GL580" s="77">
        <v>1628.5067409999999</v>
      </c>
      <c r="GM580" s="77">
        <v>2022</v>
      </c>
      <c r="GN580" s="77" t="s">
        <v>175</v>
      </c>
      <c r="GO580" s="77">
        <v>5.3000000000000005E-2</v>
      </c>
      <c r="GP580" s="77">
        <v>3</v>
      </c>
      <c r="GQ580" s="77">
        <v>0</v>
      </c>
      <c r="GR580" s="77" t="s">
        <v>423</v>
      </c>
      <c r="GS580" s="77">
        <v>5.5966209081309413E-2</v>
      </c>
      <c r="GT580" s="77">
        <v>480.51035785654045</v>
      </c>
      <c r="GU580" s="77">
        <v>5.5966209081309413E-2</v>
      </c>
      <c r="GV580" s="248">
        <v>480.51035785654045</v>
      </c>
      <c r="GW580" s="248">
        <v>5.5966209081309413E-2</v>
      </c>
      <c r="GX580" s="77">
        <v>480.51035785654045</v>
      </c>
      <c r="GY580" s="77">
        <v>0</v>
      </c>
      <c r="GZ580" s="77">
        <v>0</v>
      </c>
    </row>
    <row r="581" spans="98:208" x14ac:dyDescent="0.25">
      <c r="CT581" s="77" t="s">
        <v>155</v>
      </c>
      <c r="CU581" s="77" t="s">
        <v>435</v>
      </c>
      <c r="CV581" s="77" t="s">
        <v>453</v>
      </c>
      <c r="CW581" s="77">
        <v>2021</v>
      </c>
      <c r="CX581" s="77">
        <v>0</v>
      </c>
      <c r="CY581" s="77">
        <v>0</v>
      </c>
      <c r="CZ581" s="77">
        <v>0</v>
      </c>
      <c r="DA581" s="77">
        <v>0</v>
      </c>
      <c r="DB581" s="77">
        <v>14146.130641332529</v>
      </c>
      <c r="DC581" s="77">
        <v>222.2294216278307</v>
      </c>
      <c r="DD581" s="77">
        <v>8585.722809247949</v>
      </c>
      <c r="DE581" s="77">
        <v>5338.1784104567478</v>
      </c>
      <c r="DF581" s="77">
        <v>813.21078921305138</v>
      </c>
      <c r="DG581" s="77">
        <v>813.21078921305138</v>
      </c>
      <c r="DH581" s="77">
        <v>0</v>
      </c>
      <c r="DI581" s="77">
        <v>0</v>
      </c>
      <c r="DJ581" s="77">
        <v>4.129787534391507E-5</v>
      </c>
      <c r="DL581" s="77">
        <v>0</v>
      </c>
      <c r="DM581" s="77">
        <v>3.3583877801247393E-2</v>
      </c>
      <c r="DN581" s="77">
        <v>3.3583877801247393E-2</v>
      </c>
      <c r="DO581" s="77">
        <v>0</v>
      </c>
      <c r="DP581" s="77">
        <v>3.3583877801247393E-2</v>
      </c>
      <c r="DQ581" s="77">
        <v>3.3583877801247393E-2</v>
      </c>
      <c r="DR581" s="77">
        <v>0</v>
      </c>
      <c r="DS581" s="77">
        <v>0</v>
      </c>
      <c r="DT581" s="77">
        <v>0</v>
      </c>
      <c r="DU581" s="77">
        <v>0</v>
      </c>
      <c r="DV581" s="77">
        <v>0</v>
      </c>
      <c r="DW581" s="77">
        <v>0</v>
      </c>
      <c r="GE581" s="77" t="s">
        <v>427</v>
      </c>
      <c r="GF581" s="77" t="s">
        <v>155</v>
      </c>
      <c r="GG581" s="77" t="s">
        <v>429</v>
      </c>
      <c r="GH581" s="77" t="s">
        <v>300</v>
      </c>
      <c r="GI581" s="77">
        <v>2022</v>
      </c>
      <c r="GJ581" s="77" t="s">
        <v>303</v>
      </c>
      <c r="GK581" s="77">
        <v>5338.1784104567751</v>
      </c>
      <c r="GL581" s="77">
        <v>1628.5067409999999</v>
      </c>
      <c r="GM581" s="77">
        <v>2022</v>
      </c>
      <c r="GN581" s="77" t="s">
        <v>175</v>
      </c>
      <c r="GO581" s="77">
        <v>5.3000000000000005E-2</v>
      </c>
      <c r="GP581" s="77">
        <v>3</v>
      </c>
      <c r="GQ581" s="77">
        <v>0</v>
      </c>
      <c r="GR581" s="77" t="s">
        <v>423</v>
      </c>
      <c r="GS581" s="77">
        <v>5.5966209081309413E-2</v>
      </c>
      <c r="GT581" s="77">
        <v>298.75760903295583</v>
      </c>
      <c r="GU581" s="77">
        <v>5.5966209081309413E-2</v>
      </c>
      <c r="GV581" s="248">
        <v>298.75760903295583</v>
      </c>
      <c r="GW581" s="248">
        <v>5.5966209081309413E-2</v>
      </c>
      <c r="GX581" s="77">
        <v>298.75760903295583</v>
      </c>
      <c r="GY581" s="77">
        <v>0</v>
      </c>
      <c r="GZ581" s="77">
        <v>0</v>
      </c>
    </row>
    <row r="582" spans="98:208" x14ac:dyDescent="0.25">
      <c r="CT582" s="77" t="s">
        <v>155</v>
      </c>
      <c r="CU582" s="77" t="s">
        <v>435</v>
      </c>
      <c r="CV582" s="77" t="s">
        <v>453</v>
      </c>
      <c r="CW582" s="77">
        <v>2022</v>
      </c>
      <c r="CX582" s="77">
        <v>0</v>
      </c>
      <c r="CY582" s="77">
        <v>0</v>
      </c>
      <c r="CZ582" s="77">
        <v>0</v>
      </c>
      <c r="DA582" s="77">
        <v>0</v>
      </c>
      <c r="DB582" s="77">
        <v>14146.130641332529</v>
      </c>
      <c r="DC582" s="77">
        <v>222.2294216278307</v>
      </c>
      <c r="DD582" s="77">
        <v>8585.722809247949</v>
      </c>
      <c r="DE582" s="77">
        <v>5338.1784104567478</v>
      </c>
      <c r="DF582" s="77">
        <v>813.21078921305138</v>
      </c>
      <c r="DG582" s="77">
        <v>813.21078921305138</v>
      </c>
      <c r="DH582" s="77">
        <v>813.21078921305138</v>
      </c>
      <c r="DI582" s="77">
        <v>0</v>
      </c>
      <c r="DJ582" s="77">
        <v>4.129787534391507E-5</v>
      </c>
      <c r="DL582" s="77">
        <v>0</v>
      </c>
      <c r="DM582" s="77">
        <v>3.3583877801247393E-2</v>
      </c>
      <c r="DN582" s="77">
        <v>3.3583877801247393E-2</v>
      </c>
      <c r="DO582" s="77">
        <v>0</v>
      </c>
      <c r="DP582" s="77">
        <v>3.3583877801247393E-2</v>
      </c>
      <c r="DQ582" s="77">
        <v>3.3583877801247393E-2</v>
      </c>
      <c r="DR582" s="77">
        <v>0</v>
      </c>
      <c r="DS582" s="77">
        <v>3.3583877801247393E-2</v>
      </c>
      <c r="DT582" s="77">
        <v>3.3583877801247393E-2</v>
      </c>
      <c r="DU582" s="77">
        <v>0</v>
      </c>
      <c r="DV582" s="77">
        <v>0</v>
      </c>
      <c r="DW582" s="77">
        <v>0</v>
      </c>
      <c r="GE582" s="77" t="s">
        <v>422</v>
      </c>
      <c r="GF582" s="77" t="s">
        <v>155</v>
      </c>
      <c r="GG582" s="77" t="s">
        <v>429</v>
      </c>
      <c r="GH582" s="77" t="s">
        <v>300</v>
      </c>
      <c r="GI582" s="77">
        <v>2023</v>
      </c>
      <c r="GJ582" s="77" t="s">
        <v>305</v>
      </c>
      <c r="GK582" s="77">
        <v>233.23007680794049</v>
      </c>
      <c r="GL582" s="77">
        <v>1628.5067409999999</v>
      </c>
      <c r="GM582" s="77">
        <v>2023</v>
      </c>
      <c r="GN582" s="77" t="s">
        <v>175</v>
      </c>
      <c r="GO582" s="77">
        <v>0.13250000000000001</v>
      </c>
      <c r="GP582" s="77">
        <v>3</v>
      </c>
      <c r="GQ582" s="77">
        <v>0</v>
      </c>
      <c r="GR582" s="77" t="s">
        <v>423</v>
      </c>
      <c r="GS582" s="77">
        <v>0</v>
      </c>
      <c r="GT582" s="77">
        <v>0</v>
      </c>
      <c r="GU582" s="77">
        <v>0.1527377521613833</v>
      </c>
      <c r="GV582" s="248">
        <v>35.623037668071603</v>
      </c>
      <c r="GW582" s="248">
        <v>0.1527377521613833</v>
      </c>
      <c r="GX582" s="77">
        <v>35.623037668071603</v>
      </c>
      <c r="GY582" s="77">
        <v>0.1527377521613833</v>
      </c>
      <c r="GZ582" s="77">
        <v>35.623037668071603</v>
      </c>
    </row>
    <row r="583" spans="98:208" x14ac:dyDescent="0.25">
      <c r="CT583" s="77" t="s">
        <v>155</v>
      </c>
      <c r="CU583" s="77" t="s">
        <v>435</v>
      </c>
      <c r="CV583" s="77" t="s">
        <v>453</v>
      </c>
      <c r="CW583" s="77">
        <v>2023</v>
      </c>
      <c r="CX583" s="77">
        <v>0</v>
      </c>
      <c r="CY583" s="77">
        <v>0</v>
      </c>
      <c r="CZ583" s="77">
        <v>0</v>
      </c>
      <c r="DA583" s="77">
        <v>0</v>
      </c>
      <c r="DB583" s="77">
        <v>14664.637556436641</v>
      </c>
      <c r="DC583" s="77">
        <v>233.23007680793941</v>
      </c>
      <c r="DD583" s="77">
        <v>8896.5159934286003</v>
      </c>
      <c r="DE583" s="77">
        <v>5534.8914862000966</v>
      </c>
      <c r="DF583" s="77">
        <v>0</v>
      </c>
      <c r="DG583" s="77">
        <v>843.29420601054358</v>
      </c>
      <c r="DH583" s="77">
        <v>843.29420601054358</v>
      </c>
      <c r="DI583" s="77">
        <v>843.29420601054358</v>
      </c>
      <c r="DJ583" s="77">
        <v>4.129787534391507E-5</v>
      </c>
      <c r="DL583" s="77">
        <v>0</v>
      </c>
      <c r="DM583" s="77">
        <v>0</v>
      </c>
      <c r="DN583" s="77">
        <v>0</v>
      </c>
      <c r="DO583" s="77">
        <v>0</v>
      </c>
      <c r="DP583" s="77">
        <v>3.4826258998069265E-2</v>
      </c>
      <c r="DQ583" s="77">
        <v>3.4826258998069265E-2</v>
      </c>
      <c r="DR583" s="77">
        <v>0</v>
      </c>
      <c r="DS583" s="77">
        <v>3.4826258998069265E-2</v>
      </c>
      <c r="DT583" s="77">
        <v>3.4826258998069265E-2</v>
      </c>
      <c r="DU583" s="77">
        <v>0</v>
      </c>
      <c r="DV583" s="77">
        <v>3.4826258998069265E-2</v>
      </c>
      <c r="DW583" s="77">
        <v>3.4826258998069265E-2</v>
      </c>
      <c r="GE583" s="77" t="s">
        <v>425</v>
      </c>
      <c r="GF583" s="77" t="s">
        <v>155</v>
      </c>
      <c r="GG583" s="77" t="s">
        <v>429</v>
      </c>
      <c r="GH583" s="77" t="s">
        <v>300</v>
      </c>
      <c r="GI583" s="77">
        <v>2023</v>
      </c>
      <c r="GJ583" s="77" t="s">
        <v>301</v>
      </c>
      <c r="GK583" s="77">
        <v>8896.5159934286439</v>
      </c>
      <c r="GL583" s="77">
        <v>1628.5067409999999</v>
      </c>
      <c r="GM583" s="77">
        <v>2023</v>
      </c>
      <c r="GN583" s="77" t="s">
        <v>175</v>
      </c>
      <c r="GO583" s="77">
        <v>5.3000000000000005E-2</v>
      </c>
      <c r="GP583" s="77">
        <v>3</v>
      </c>
      <c r="GQ583" s="77">
        <v>0</v>
      </c>
      <c r="GR583" s="77" t="s">
        <v>423</v>
      </c>
      <c r="GS583" s="77">
        <v>0</v>
      </c>
      <c r="GT583" s="77">
        <v>0</v>
      </c>
      <c r="GU583" s="77">
        <v>5.5966209081309413E-2</v>
      </c>
      <c r="GV583" s="248">
        <v>497.90427418344063</v>
      </c>
      <c r="GW583" s="248">
        <v>5.5966209081309413E-2</v>
      </c>
      <c r="GX583" s="77">
        <v>497.90427418344063</v>
      </c>
      <c r="GY583" s="77">
        <v>5.5966209081309413E-2</v>
      </c>
      <c r="GZ583" s="77">
        <v>497.90427418344063</v>
      </c>
    </row>
    <row r="584" spans="98:208" x14ac:dyDescent="0.25">
      <c r="CT584" s="77" t="s">
        <v>155</v>
      </c>
      <c r="CU584" s="77" t="s">
        <v>435</v>
      </c>
      <c r="CV584" s="77" t="s">
        <v>453</v>
      </c>
      <c r="CW584" s="77">
        <v>2024</v>
      </c>
      <c r="CX584" s="77">
        <v>0</v>
      </c>
      <c r="CY584" s="77">
        <v>0</v>
      </c>
      <c r="CZ584" s="77">
        <v>0</v>
      </c>
      <c r="DA584" s="77">
        <v>0</v>
      </c>
      <c r="DB584" s="77">
        <v>14664.637556436641</v>
      </c>
      <c r="DC584" s="77">
        <v>233.23007680793941</v>
      </c>
      <c r="DD584" s="77">
        <v>8896.5159934286003</v>
      </c>
      <c r="DE584" s="77">
        <v>5534.8914862000966</v>
      </c>
      <c r="DF584" s="77">
        <v>0</v>
      </c>
      <c r="DG584" s="77">
        <v>0</v>
      </c>
      <c r="DH584" s="77">
        <v>843.29420601054358</v>
      </c>
      <c r="DI584" s="77">
        <v>843.29420601054358</v>
      </c>
      <c r="DJ584" s="77">
        <v>4.129787534391507E-5</v>
      </c>
      <c r="DL584" s="77">
        <v>0</v>
      </c>
      <c r="DM584" s="77">
        <v>0</v>
      </c>
      <c r="DN584" s="77">
        <v>0</v>
      </c>
      <c r="DO584" s="77">
        <v>0</v>
      </c>
      <c r="DP584" s="77">
        <v>0</v>
      </c>
      <c r="DQ584" s="77">
        <v>0</v>
      </c>
      <c r="DR584" s="77">
        <v>0</v>
      </c>
      <c r="DS584" s="77">
        <v>3.4826258998069265E-2</v>
      </c>
      <c r="DT584" s="77">
        <v>3.4826258998069265E-2</v>
      </c>
      <c r="DU584" s="77">
        <v>0</v>
      </c>
      <c r="DV584" s="77">
        <v>3.4826258998069265E-2</v>
      </c>
      <c r="DW584" s="77">
        <v>3.4826258998069265E-2</v>
      </c>
      <c r="GE584" s="77" t="s">
        <v>427</v>
      </c>
      <c r="GF584" s="77" t="s">
        <v>155</v>
      </c>
      <c r="GG584" s="77" t="s">
        <v>429</v>
      </c>
      <c r="GH584" s="77" t="s">
        <v>300</v>
      </c>
      <c r="GI584" s="77">
        <v>2023</v>
      </c>
      <c r="GJ584" s="77" t="s">
        <v>303</v>
      </c>
      <c r="GK584" s="77">
        <v>5534.8914862001247</v>
      </c>
      <c r="GL584" s="77">
        <v>1628.5067409999999</v>
      </c>
      <c r="GM584" s="77">
        <v>2023</v>
      </c>
      <c r="GN584" s="77" t="s">
        <v>175</v>
      </c>
      <c r="GO584" s="77">
        <v>5.3000000000000005E-2</v>
      </c>
      <c r="GP584" s="77">
        <v>3</v>
      </c>
      <c r="GQ584" s="77">
        <v>0</v>
      </c>
      <c r="GR584" s="77" t="s">
        <v>423</v>
      </c>
      <c r="GS584" s="77">
        <v>0</v>
      </c>
      <c r="GT584" s="77">
        <v>0</v>
      </c>
      <c r="GU584" s="77">
        <v>5.5966209081309413E-2</v>
      </c>
      <c r="GV584" s="248">
        <v>309.76689415903559</v>
      </c>
      <c r="GW584" s="248">
        <v>5.5966209081309413E-2</v>
      </c>
      <c r="GX584" s="77">
        <v>309.76689415903559</v>
      </c>
      <c r="GY584" s="77">
        <v>5.5966209081309413E-2</v>
      </c>
      <c r="GZ584" s="77">
        <v>309.76689415903559</v>
      </c>
    </row>
    <row r="585" spans="98:208" x14ac:dyDescent="0.25">
      <c r="CT585" s="77" t="s">
        <v>155</v>
      </c>
      <c r="CU585" s="77" t="s">
        <v>435</v>
      </c>
      <c r="CV585" s="77" t="s">
        <v>453</v>
      </c>
      <c r="CW585" s="77">
        <v>2025</v>
      </c>
      <c r="CX585" s="77">
        <v>0</v>
      </c>
      <c r="CY585" s="77">
        <v>0</v>
      </c>
      <c r="CZ585" s="77">
        <v>0</v>
      </c>
      <c r="DA585" s="77">
        <v>0</v>
      </c>
      <c r="DB585" s="77">
        <v>14664.637556436641</v>
      </c>
      <c r="DC585" s="77">
        <v>233.23007680793941</v>
      </c>
      <c r="DD585" s="77">
        <v>8896.5159934286003</v>
      </c>
      <c r="DE585" s="77">
        <v>5534.8914862000966</v>
      </c>
      <c r="DF585" s="77">
        <v>0</v>
      </c>
      <c r="DG585" s="77">
        <v>0</v>
      </c>
      <c r="DH585" s="77">
        <v>0</v>
      </c>
      <c r="DI585" s="77">
        <v>843.29420601054358</v>
      </c>
      <c r="DJ585" s="77">
        <v>4.129787534391507E-5</v>
      </c>
      <c r="DL585" s="77">
        <v>0</v>
      </c>
      <c r="DM585" s="77">
        <v>0</v>
      </c>
      <c r="DN585" s="77">
        <v>0</v>
      </c>
      <c r="DO585" s="77">
        <v>0</v>
      </c>
      <c r="DP585" s="77">
        <v>0</v>
      </c>
      <c r="DQ585" s="77">
        <v>0</v>
      </c>
      <c r="DR585" s="77">
        <v>0</v>
      </c>
      <c r="DS585" s="77">
        <v>0</v>
      </c>
      <c r="DT585" s="77">
        <v>0</v>
      </c>
      <c r="DU585" s="77">
        <v>0</v>
      </c>
      <c r="DV585" s="77">
        <v>3.4826258998069265E-2</v>
      </c>
      <c r="DW585" s="77">
        <v>3.4826258998069265E-2</v>
      </c>
      <c r="GE585" s="77" t="s">
        <v>422</v>
      </c>
      <c r="GF585" s="77" t="s">
        <v>155</v>
      </c>
      <c r="GG585" s="77" t="s">
        <v>429</v>
      </c>
      <c r="GH585" s="77" t="s">
        <v>300</v>
      </c>
      <c r="GI585" s="77">
        <v>2024</v>
      </c>
      <c r="GJ585" s="77" t="s">
        <v>305</v>
      </c>
      <c r="GK585" s="77">
        <v>233.23007680794049</v>
      </c>
      <c r="GL585" s="77">
        <v>1628.5067409999999</v>
      </c>
      <c r="GM585" s="77">
        <v>2024</v>
      </c>
      <c r="GN585" s="77" t="s">
        <v>175</v>
      </c>
      <c r="GO585" s="77">
        <v>0.13250000000000001</v>
      </c>
      <c r="GP585" s="77">
        <v>3</v>
      </c>
      <c r="GQ585" s="77">
        <v>0</v>
      </c>
      <c r="GR585" s="77" t="s">
        <v>423</v>
      </c>
      <c r="GS585" s="77">
        <v>0</v>
      </c>
      <c r="GT585" s="77">
        <v>0</v>
      </c>
      <c r="GU585" s="77">
        <v>0</v>
      </c>
      <c r="GV585" s="248">
        <v>0</v>
      </c>
      <c r="GW585" s="248">
        <v>0.1527377521613833</v>
      </c>
      <c r="GX585" s="77">
        <v>35.623037668071603</v>
      </c>
      <c r="GY585" s="77">
        <v>0.1527377521613833</v>
      </c>
      <c r="GZ585" s="77">
        <v>35.623037668071603</v>
      </c>
    </row>
    <row r="586" spans="98:208" x14ac:dyDescent="0.25">
      <c r="CT586" s="77" t="s">
        <v>155</v>
      </c>
      <c r="CU586" s="77" t="s">
        <v>435</v>
      </c>
      <c r="CV586" s="77" t="s">
        <v>460</v>
      </c>
      <c r="CW586" s="77">
        <v>2020</v>
      </c>
      <c r="CX586" s="77">
        <v>0</v>
      </c>
      <c r="CY586" s="77">
        <v>0</v>
      </c>
      <c r="CZ586" s="77">
        <v>0</v>
      </c>
      <c r="DA586" s="77">
        <v>0</v>
      </c>
      <c r="DB586" s="77">
        <v>8807.9522308758678</v>
      </c>
      <c r="DC586" s="77">
        <v>222.22942162783289</v>
      </c>
      <c r="DD586" s="77">
        <v>8585.7228092480345</v>
      </c>
      <c r="DE586" s="77">
        <v>0</v>
      </c>
      <c r="DF586" s="77">
        <v>514.45318018010221</v>
      </c>
      <c r="DG586" s="77">
        <v>0</v>
      </c>
      <c r="DH586" s="77">
        <v>0</v>
      </c>
      <c r="DI586" s="77">
        <v>0</v>
      </c>
      <c r="DJ586" s="77">
        <v>5.8619315206659497E-6</v>
      </c>
      <c r="DL586" s="77">
        <v>0</v>
      </c>
      <c r="DM586" s="77">
        <v>3.0156893128045802E-3</v>
      </c>
      <c r="DN586" s="77">
        <v>3.0156893128045802E-3</v>
      </c>
      <c r="DO586" s="77">
        <v>0</v>
      </c>
      <c r="DP586" s="77">
        <v>0</v>
      </c>
      <c r="DQ586" s="77">
        <v>0</v>
      </c>
      <c r="DR586" s="77">
        <v>0</v>
      </c>
      <c r="DS586" s="77">
        <v>0</v>
      </c>
      <c r="DT586" s="77">
        <v>0</v>
      </c>
      <c r="DU586" s="77">
        <v>0</v>
      </c>
      <c r="DV586" s="77">
        <v>0</v>
      </c>
      <c r="DW586" s="77">
        <v>0</v>
      </c>
      <c r="GE586" s="77" t="s">
        <v>425</v>
      </c>
      <c r="GF586" s="77" t="s">
        <v>155</v>
      </c>
      <c r="GG586" s="77" t="s">
        <v>429</v>
      </c>
      <c r="GH586" s="77" t="s">
        <v>300</v>
      </c>
      <c r="GI586" s="77">
        <v>2024</v>
      </c>
      <c r="GJ586" s="77" t="s">
        <v>301</v>
      </c>
      <c r="GK586" s="77">
        <v>8896.5159934286439</v>
      </c>
      <c r="GL586" s="77">
        <v>1628.5067409999999</v>
      </c>
      <c r="GM586" s="77">
        <v>2024</v>
      </c>
      <c r="GN586" s="77" t="s">
        <v>175</v>
      </c>
      <c r="GO586" s="77">
        <v>5.3000000000000005E-2</v>
      </c>
      <c r="GP586" s="77">
        <v>3</v>
      </c>
      <c r="GQ586" s="77">
        <v>0</v>
      </c>
      <c r="GR586" s="77" t="s">
        <v>423</v>
      </c>
      <c r="GS586" s="77">
        <v>0</v>
      </c>
      <c r="GT586" s="77">
        <v>0</v>
      </c>
      <c r="GU586" s="77">
        <v>0</v>
      </c>
      <c r="GV586" s="248">
        <v>0</v>
      </c>
      <c r="GW586" s="248">
        <v>5.5966209081309413E-2</v>
      </c>
      <c r="GX586" s="77">
        <v>497.90427418344063</v>
      </c>
      <c r="GY586" s="77">
        <v>5.5966209081309413E-2</v>
      </c>
      <c r="GZ586" s="77">
        <v>497.90427418344063</v>
      </c>
    </row>
    <row r="587" spans="98:208" x14ac:dyDescent="0.25">
      <c r="CT587" s="77" t="s">
        <v>155</v>
      </c>
      <c r="CU587" s="77" t="s">
        <v>435</v>
      </c>
      <c r="CV587" s="77" t="s">
        <v>460</v>
      </c>
      <c r="CW587" s="77">
        <v>2021</v>
      </c>
      <c r="CX587" s="77">
        <v>0</v>
      </c>
      <c r="CY587" s="77">
        <v>0</v>
      </c>
      <c r="CZ587" s="77">
        <v>0</v>
      </c>
      <c r="DA587" s="77">
        <v>0</v>
      </c>
      <c r="DB587" s="77">
        <v>8807.9522308758678</v>
      </c>
      <c r="DC587" s="77">
        <v>222.22942162783289</v>
      </c>
      <c r="DD587" s="77">
        <v>8585.7228092480345</v>
      </c>
      <c r="DE587" s="77">
        <v>0</v>
      </c>
      <c r="DF587" s="77">
        <v>514.45318018010221</v>
      </c>
      <c r="DG587" s="77">
        <v>514.45318018010221</v>
      </c>
      <c r="DH587" s="77">
        <v>0</v>
      </c>
      <c r="DI587" s="77">
        <v>0</v>
      </c>
      <c r="DJ587" s="77">
        <v>5.8619315206659497E-6</v>
      </c>
      <c r="DL587" s="77">
        <v>0</v>
      </c>
      <c r="DM587" s="77">
        <v>3.0156893128045802E-3</v>
      </c>
      <c r="DN587" s="77">
        <v>3.0156893128045802E-3</v>
      </c>
      <c r="DO587" s="77">
        <v>0</v>
      </c>
      <c r="DP587" s="77">
        <v>3.0156893128045802E-3</v>
      </c>
      <c r="DQ587" s="77">
        <v>3.0156893128045802E-3</v>
      </c>
      <c r="DR587" s="77">
        <v>0</v>
      </c>
      <c r="DS587" s="77">
        <v>0</v>
      </c>
      <c r="DT587" s="77">
        <v>0</v>
      </c>
      <c r="DU587" s="77">
        <v>0</v>
      </c>
      <c r="DV587" s="77">
        <v>0</v>
      </c>
      <c r="DW587" s="77">
        <v>0</v>
      </c>
      <c r="GE587" s="77" t="s">
        <v>427</v>
      </c>
      <c r="GF587" s="77" t="s">
        <v>155</v>
      </c>
      <c r="GG587" s="77" t="s">
        <v>429</v>
      </c>
      <c r="GH587" s="77" t="s">
        <v>300</v>
      </c>
      <c r="GI587" s="77">
        <v>2024</v>
      </c>
      <c r="GJ587" s="77" t="s">
        <v>303</v>
      </c>
      <c r="GK587" s="77">
        <v>5534.8914862001247</v>
      </c>
      <c r="GL587" s="77">
        <v>1628.5067409999999</v>
      </c>
      <c r="GM587" s="77">
        <v>2024</v>
      </c>
      <c r="GN587" s="77" t="s">
        <v>175</v>
      </c>
      <c r="GO587" s="77">
        <v>5.3000000000000005E-2</v>
      </c>
      <c r="GP587" s="77">
        <v>3</v>
      </c>
      <c r="GQ587" s="77">
        <v>0</v>
      </c>
      <c r="GR587" s="77" t="s">
        <v>423</v>
      </c>
      <c r="GS587" s="77">
        <v>0</v>
      </c>
      <c r="GT587" s="77">
        <v>0</v>
      </c>
      <c r="GU587" s="77">
        <v>0</v>
      </c>
      <c r="GV587" s="248">
        <v>0</v>
      </c>
      <c r="GW587" s="248">
        <v>5.5966209081309413E-2</v>
      </c>
      <c r="GX587" s="77">
        <v>309.76689415903559</v>
      </c>
      <c r="GY587" s="77">
        <v>5.5966209081309413E-2</v>
      </c>
      <c r="GZ587" s="77">
        <v>309.76689415903559</v>
      </c>
    </row>
    <row r="588" spans="98:208" x14ac:dyDescent="0.25">
      <c r="CT588" s="77" t="s">
        <v>155</v>
      </c>
      <c r="CU588" s="77" t="s">
        <v>435</v>
      </c>
      <c r="CV588" s="77" t="s">
        <v>460</v>
      </c>
      <c r="CW588" s="77">
        <v>2022</v>
      </c>
      <c r="CX588" s="77">
        <v>0</v>
      </c>
      <c r="CY588" s="77">
        <v>0</v>
      </c>
      <c r="CZ588" s="77">
        <v>0</v>
      </c>
      <c r="DA588" s="77">
        <v>0</v>
      </c>
      <c r="DB588" s="77">
        <v>8807.9522308758678</v>
      </c>
      <c r="DC588" s="77">
        <v>222.22942162783289</v>
      </c>
      <c r="DD588" s="77">
        <v>8585.7228092480345</v>
      </c>
      <c r="DE588" s="77">
        <v>0</v>
      </c>
      <c r="DF588" s="77">
        <v>514.45318018010221</v>
      </c>
      <c r="DG588" s="77">
        <v>514.45318018010221</v>
      </c>
      <c r="DH588" s="77">
        <v>514.45318018010221</v>
      </c>
      <c r="DI588" s="77">
        <v>0</v>
      </c>
      <c r="DJ588" s="77">
        <v>5.8619315206659497E-6</v>
      </c>
      <c r="DL588" s="77">
        <v>0</v>
      </c>
      <c r="DM588" s="77">
        <v>3.0156893128045802E-3</v>
      </c>
      <c r="DN588" s="77">
        <v>3.0156893128045802E-3</v>
      </c>
      <c r="DO588" s="77">
        <v>0</v>
      </c>
      <c r="DP588" s="77">
        <v>3.0156893128045802E-3</v>
      </c>
      <c r="DQ588" s="77">
        <v>3.0156893128045802E-3</v>
      </c>
      <c r="DR588" s="77">
        <v>0</v>
      </c>
      <c r="DS588" s="77">
        <v>3.0156893128045802E-3</v>
      </c>
      <c r="DT588" s="77">
        <v>3.0156893128045802E-3</v>
      </c>
      <c r="DU588" s="77">
        <v>0</v>
      </c>
      <c r="DV588" s="77">
        <v>0</v>
      </c>
      <c r="DW588" s="77">
        <v>0</v>
      </c>
      <c r="GE588" s="77" t="s">
        <v>422</v>
      </c>
      <c r="GF588" s="77" t="s">
        <v>155</v>
      </c>
      <c r="GG588" s="77" t="s">
        <v>429</v>
      </c>
      <c r="GH588" s="77" t="s">
        <v>300</v>
      </c>
      <c r="GI588" s="77">
        <v>2025</v>
      </c>
      <c r="GJ588" s="77" t="s">
        <v>305</v>
      </c>
      <c r="GK588" s="77">
        <v>233.23007680794049</v>
      </c>
      <c r="GL588" s="77">
        <v>1628.5067409999999</v>
      </c>
      <c r="GM588" s="77">
        <v>2025</v>
      </c>
      <c r="GN588" s="77" t="s">
        <v>175</v>
      </c>
      <c r="GO588" s="77">
        <v>0.13250000000000001</v>
      </c>
      <c r="GP588" s="77">
        <v>3</v>
      </c>
      <c r="GQ588" s="77">
        <v>0</v>
      </c>
      <c r="GR588" s="77" t="s">
        <v>423</v>
      </c>
      <c r="GS588" s="77">
        <v>0</v>
      </c>
      <c r="GT588" s="77">
        <v>0</v>
      </c>
      <c r="GU588" s="77">
        <v>0</v>
      </c>
      <c r="GV588" s="248">
        <v>0</v>
      </c>
      <c r="GW588" s="248">
        <v>0</v>
      </c>
      <c r="GX588" s="77">
        <v>0</v>
      </c>
      <c r="GY588" s="77">
        <v>0.1527377521613833</v>
      </c>
      <c r="GZ588" s="77">
        <v>35.623037668071603</v>
      </c>
    </row>
    <row r="589" spans="98:208" x14ac:dyDescent="0.25">
      <c r="CT589" s="77" t="s">
        <v>155</v>
      </c>
      <c r="CU589" s="77" t="s">
        <v>435</v>
      </c>
      <c r="CV589" s="77" t="s">
        <v>460</v>
      </c>
      <c r="CW589" s="77">
        <v>2023</v>
      </c>
      <c r="CX589" s="77">
        <v>0</v>
      </c>
      <c r="CY589" s="77">
        <v>0</v>
      </c>
      <c r="CZ589" s="77">
        <v>0</v>
      </c>
      <c r="DA589" s="77">
        <v>0</v>
      </c>
      <c r="DB589" s="77">
        <v>9129.7460702366279</v>
      </c>
      <c r="DC589" s="77">
        <v>233.2300768079416</v>
      </c>
      <c r="DD589" s="77">
        <v>8896.5159934286858</v>
      </c>
      <c r="DE589" s="77">
        <v>0</v>
      </c>
      <c r="DF589" s="77">
        <v>0</v>
      </c>
      <c r="DG589" s="77">
        <v>533.5273118515147</v>
      </c>
      <c r="DH589" s="77">
        <v>533.5273118515147</v>
      </c>
      <c r="DI589" s="77">
        <v>533.5273118515147</v>
      </c>
      <c r="DJ589" s="77">
        <v>5.8619315206659497E-6</v>
      </c>
      <c r="DL589" s="77">
        <v>0</v>
      </c>
      <c r="DM589" s="77">
        <v>0</v>
      </c>
      <c r="DN589" s="77">
        <v>0</v>
      </c>
      <c r="DO589" s="77">
        <v>0</v>
      </c>
      <c r="DP589" s="77">
        <v>3.1275005664785659E-3</v>
      </c>
      <c r="DQ589" s="77">
        <v>3.1275005664785659E-3</v>
      </c>
      <c r="DR589" s="77">
        <v>0</v>
      </c>
      <c r="DS589" s="77">
        <v>3.1275005664785659E-3</v>
      </c>
      <c r="DT589" s="77">
        <v>3.1275005664785659E-3</v>
      </c>
      <c r="DU589" s="77">
        <v>0</v>
      </c>
      <c r="DV589" s="77">
        <v>3.1275005664785659E-3</v>
      </c>
      <c r="DW589" s="77">
        <v>3.1275005664785659E-3</v>
      </c>
      <c r="GE589" s="77" t="s">
        <v>425</v>
      </c>
      <c r="GF589" s="77" t="s">
        <v>155</v>
      </c>
      <c r="GG589" s="77" t="s">
        <v>429</v>
      </c>
      <c r="GH589" s="77" t="s">
        <v>300</v>
      </c>
      <c r="GI589" s="77">
        <v>2025</v>
      </c>
      <c r="GJ589" s="77" t="s">
        <v>301</v>
      </c>
      <c r="GK589" s="77">
        <v>8896.5159934286439</v>
      </c>
      <c r="GL589" s="77">
        <v>1628.5067409999999</v>
      </c>
      <c r="GM589" s="77">
        <v>2025</v>
      </c>
      <c r="GN589" s="77" t="s">
        <v>175</v>
      </c>
      <c r="GO589" s="77">
        <v>5.3000000000000005E-2</v>
      </c>
      <c r="GP589" s="77">
        <v>3</v>
      </c>
      <c r="GQ589" s="77">
        <v>0</v>
      </c>
      <c r="GR589" s="77" t="s">
        <v>423</v>
      </c>
      <c r="GS589" s="77">
        <v>0</v>
      </c>
      <c r="GT589" s="77">
        <v>0</v>
      </c>
      <c r="GU589" s="77">
        <v>0</v>
      </c>
      <c r="GV589" s="248">
        <v>0</v>
      </c>
      <c r="GW589" s="248">
        <v>0</v>
      </c>
      <c r="GX589" s="77">
        <v>0</v>
      </c>
      <c r="GY589" s="77">
        <v>5.5966209081309413E-2</v>
      </c>
      <c r="GZ589" s="77">
        <v>497.90427418344063</v>
      </c>
    </row>
    <row r="590" spans="98:208" x14ac:dyDescent="0.25">
      <c r="CT590" s="77" t="s">
        <v>155</v>
      </c>
      <c r="CU590" s="77" t="s">
        <v>435</v>
      </c>
      <c r="CV590" s="77" t="s">
        <v>460</v>
      </c>
      <c r="CW590" s="77">
        <v>2024</v>
      </c>
      <c r="CX590" s="77">
        <v>0</v>
      </c>
      <c r="CY590" s="77">
        <v>0</v>
      </c>
      <c r="CZ590" s="77">
        <v>0</v>
      </c>
      <c r="DA590" s="77">
        <v>0</v>
      </c>
      <c r="DB590" s="77">
        <v>9129.7460702366279</v>
      </c>
      <c r="DC590" s="77">
        <v>233.2300768079416</v>
      </c>
      <c r="DD590" s="77">
        <v>8896.5159934286858</v>
      </c>
      <c r="DE590" s="77">
        <v>0</v>
      </c>
      <c r="DF590" s="77">
        <v>0</v>
      </c>
      <c r="DG590" s="77">
        <v>0</v>
      </c>
      <c r="DH590" s="77">
        <v>533.5273118515147</v>
      </c>
      <c r="DI590" s="77">
        <v>533.5273118515147</v>
      </c>
      <c r="DJ590" s="77">
        <v>5.8619315206659497E-6</v>
      </c>
      <c r="DL590" s="77">
        <v>0</v>
      </c>
      <c r="DM590" s="77">
        <v>0</v>
      </c>
      <c r="DN590" s="77">
        <v>0</v>
      </c>
      <c r="DO590" s="77">
        <v>0</v>
      </c>
      <c r="DP590" s="77">
        <v>0</v>
      </c>
      <c r="DQ590" s="77">
        <v>0</v>
      </c>
      <c r="DR590" s="77">
        <v>0</v>
      </c>
      <c r="DS590" s="77">
        <v>3.1275005664785659E-3</v>
      </c>
      <c r="DT590" s="77">
        <v>3.1275005664785659E-3</v>
      </c>
      <c r="DU590" s="77">
        <v>0</v>
      </c>
      <c r="DV590" s="77">
        <v>3.1275005664785659E-3</v>
      </c>
      <c r="DW590" s="77">
        <v>3.1275005664785659E-3</v>
      </c>
      <c r="GE590" s="77" t="s">
        <v>427</v>
      </c>
      <c r="GF590" s="77" t="s">
        <v>155</v>
      </c>
      <c r="GG590" s="77" t="s">
        <v>429</v>
      </c>
      <c r="GH590" s="77" t="s">
        <v>300</v>
      </c>
      <c r="GI590" s="77">
        <v>2025</v>
      </c>
      <c r="GJ590" s="77" t="s">
        <v>303</v>
      </c>
      <c r="GK590" s="77">
        <v>5534.8914862001247</v>
      </c>
      <c r="GL590" s="77">
        <v>1628.5067409999999</v>
      </c>
      <c r="GM590" s="77">
        <v>2025</v>
      </c>
      <c r="GN590" s="77" t="s">
        <v>175</v>
      </c>
      <c r="GO590" s="77">
        <v>5.3000000000000005E-2</v>
      </c>
      <c r="GP590" s="77">
        <v>3</v>
      </c>
      <c r="GQ590" s="77">
        <v>0</v>
      </c>
      <c r="GR590" s="77" t="s">
        <v>423</v>
      </c>
      <c r="GS590" s="77">
        <v>0</v>
      </c>
      <c r="GT590" s="77">
        <v>0</v>
      </c>
      <c r="GU590" s="77">
        <v>0</v>
      </c>
      <c r="GV590" s="248">
        <v>0</v>
      </c>
      <c r="GW590" s="248">
        <v>0</v>
      </c>
      <c r="GX590" s="77">
        <v>0</v>
      </c>
      <c r="GY590" s="77">
        <v>5.5966209081309413E-2</v>
      </c>
      <c r="GZ590" s="77">
        <v>309.76689415903559</v>
      </c>
    </row>
    <row r="591" spans="98:208" x14ac:dyDescent="0.25">
      <c r="CT591" s="77" t="s">
        <v>155</v>
      </c>
      <c r="CU591" s="77" t="s">
        <v>435</v>
      </c>
      <c r="CV591" s="77" t="s">
        <v>460</v>
      </c>
      <c r="CW591" s="77">
        <v>2025</v>
      </c>
      <c r="CX591" s="77">
        <v>0</v>
      </c>
      <c r="CY591" s="77">
        <v>0</v>
      </c>
      <c r="CZ591" s="77">
        <v>0</v>
      </c>
      <c r="DA591" s="77">
        <v>0</v>
      </c>
      <c r="DB591" s="77">
        <v>9129.7460702366279</v>
      </c>
      <c r="DC591" s="77">
        <v>233.2300768079416</v>
      </c>
      <c r="DD591" s="77">
        <v>8896.5159934286858</v>
      </c>
      <c r="DE591" s="77">
        <v>0</v>
      </c>
      <c r="DF591" s="77">
        <v>0</v>
      </c>
      <c r="DG591" s="77">
        <v>0</v>
      </c>
      <c r="DH591" s="77">
        <v>0</v>
      </c>
      <c r="DI591" s="77">
        <v>533.5273118515147</v>
      </c>
      <c r="DJ591" s="77">
        <v>5.8619315206659497E-6</v>
      </c>
      <c r="DL591" s="77">
        <v>0</v>
      </c>
      <c r="DM591" s="77">
        <v>0</v>
      </c>
      <c r="DN591" s="77">
        <v>0</v>
      </c>
      <c r="DO591" s="77">
        <v>0</v>
      </c>
      <c r="DP591" s="77">
        <v>0</v>
      </c>
      <c r="DQ591" s="77">
        <v>0</v>
      </c>
      <c r="DR591" s="77">
        <v>0</v>
      </c>
      <c r="DS591" s="77">
        <v>0</v>
      </c>
      <c r="DT591" s="77">
        <v>0</v>
      </c>
      <c r="DU591" s="77">
        <v>0</v>
      </c>
      <c r="DV591" s="77">
        <v>3.1275005664785659E-3</v>
      </c>
      <c r="DW591" s="77">
        <v>3.1275005664785659E-3</v>
      </c>
      <c r="GE591" s="77" t="s">
        <v>422</v>
      </c>
      <c r="GF591" s="77" t="s">
        <v>155</v>
      </c>
      <c r="GG591" s="77" t="s">
        <v>429</v>
      </c>
      <c r="GH591" s="77" t="s">
        <v>432</v>
      </c>
      <c r="GI591" s="77">
        <v>2021</v>
      </c>
      <c r="GJ591" s="77" t="s">
        <v>305</v>
      </c>
      <c r="GK591" s="77">
        <v>222.2294216278321</v>
      </c>
      <c r="GL591" s="77">
        <v>1628.5067409999999</v>
      </c>
      <c r="GM591" s="77">
        <v>2021</v>
      </c>
      <c r="GN591" s="77" t="s">
        <v>175</v>
      </c>
      <c r="GO591" s="77">
        <v>0.13250000000000001</v>
      </c>
      <c r="GP591" s="77">
        <v>3</v>
      </c>
      <c r="GQ591" s="77">
        <v>0</v>
      </c>
      <c r="GR591" s="77" t="s">
        <v>423</v>
      </c>
      <c r="GS591" s="77">
        <v>0.1527377521613833</v>
      </c>
      <c r="GT591" s="77">
        <v>33.942822323559369</v>
      </c>
      <c r="GU591" s="77">
        <v>0.1527377521613833</v>
      </c>
      <c r="GV591" s="248">
        <v>33.942822323559369</v>
      </c>
      <c r="GW591" s="248">
        <v>0</v>
      </c>
      <c r="GX591" s="77">
        <v>0</v>
      </c>
      <c r="GY591" s="77">
        <v>0</v>
      </c>
      <c r="GZ591" s="77">
        <v>0</v>
      </c>
    </row>
    <row r="592" spans="98:208" x14ac:dyDescent="0.25">
      <c r="CT592" s="77" t="s">
        <v>155</v>
      </c>
      <c r="CU592" s="77" t="s">
        <v>435</v>
      </c>
      <c r="CV592" s="77" t="s">
        <v>467</v>
      </c>
      <c r="CW592" s="77">
        <v>2020</v>
      </c>
      <c r="CX592" s="77">
        <v>0</v>
      </c>
      <c r="CY592" s="77">
        <v>0</v>
      </c>
      <c r="CZ592" s="77">
        <v>0</v>
      </c>
      <c r="DA592" s="77">
        <v>0</v>
      </c>
      <c r="DB592" s="77">
        <v>5.2405583313015374</v>
      </c>
      <c r="DC592" s="77">
        <v>0.69641821681223204</v>
      </c>
      <c r="DD592" s="77">
        <v>2.9419641522810172</v>
      </c>
      <c r="DE592" s="77">
        <v>1.602175962208289</v>
      </c>
      <c r="DF592" s="77">
        <v>0.36068764874241294</v>
      </c>
      <c r="DG592" s="77">
        <v>0</v>
      </c>
      <c r="DH592" s="77">
        <v>0</v>
      </c>
      <c r="DI592" s="77">
        <v>0</v>
      </c>
      <c r="DJ592" s="77">
        <v>3.4967350069818957E-5</v>
      </c>
      <c r="DL592" s="77">
        <v>0</v>
      </c>
      <c r="DM592" s="77">
        <v>1.2612291279435849E-5</v>
      </c>
      <c r="DN592" s="77">
        <v>1.2612291279435849E-5</v>
      </c>
      <c r="DO592" s="77">
        <v>0</v>
      </c>
      <c r="DP592" s="77">
        <v>0</v>
      </c>
      <c r="DQ592" s="77">
        <v>0</v>
      </c>
      <c r="DR592" s="77">
        <v>0</v>
      </c>
      <c r="DS592" s="77">
        <v>0</v>
      </c>
      <c r="DT592" s="77">
        <v>0</v>
      </c>
      <c r="DU592" s="77">
        <v>0</v>
      </c>
      <c r="DV592" s="77">
        <v>0</v>
      </c>
      <c r="DW592" s="77">
        <v>0</v>
      </c>
      <c r="GE592" s="77" t="s">
        <v>425</v>
      </c>
      <c r="GF592" s="77" t="s">
        <v>155</v>
      </c>
      <c r="GG592" s="77" t="s">
        <v>429</v>
      </c>
      <c r="GH592" s="77" t="s">
        <v>432</v>
      </c>
      <c r="GI592" s="77">
        <v>2021</v>
      </c>
      <c r="GJ592" s="77" t="s">
        <v>301</v>
      </c>
      <c r="GK592" s="77">
        <v>8585.7228092480054</v>
      </c>
      <c r="GL592" s="77">
        <v>1628.5067409999999</v>
      </c>
      <c r="GM592" s="77">
        <v>2021</v>
      </c>
      <c r="GN592" s="77" t="s">
        <v>175</v>
      </c>
      <c r="GO592" s="77">
        <v>5.3000000000000005E-2</v>
      </c>
      <c r="GP592" s="77">
        <v>3</v>
      </c>
      <c r="GQ592" s="77">
        <v>0</v>
      </c>
      <c r="GR592" s="77" t="s">
        <v>423</v>
      </c>
      <c r="GS592" s="77">
        <v>5.5966209081309413E-2</v>
      </c>
      <c r="GT592" s="77">
        <v>480.51035785654108</v>
      </c>
      <c r="GU592" s="77">
        <v>5.5966209081309413E-2</v>
      </c>
      <c r="GV592" s="248">
        <v>480.51035785654108</v>
      </c>
      <c r="GW592" s="248">
        <v>0</v>
      </c>
      <c r="GX592" s="77">
        <v>0</v>
      </c>
      <c r="GY592" s="77">
        <v>0</v>
      </c>
      <c r="GZ592" s="77">
        <v>0</v>
      </c>
    </row>
    <row r="593" spans="98:208" x14ac:dyDescent="0.25">
      <c r="CT593" s="77" t="s">
        <v>155</v>
      </c>
      <c r="CU593" s="77" t="s">
        <v>435</v>
      </c>
      <c r="CV593" s="77" t="s">
        <v>467</v>
      </c>
      <c r="CW593" s="77">
        <v>2021</v>
      </c>
      <c r="CX593" s="77">
        <v>0</v>
      </c>
      <c r="CY593" s="77">
        <v>0</v>
      </c>
      <c r="CZ593" s="77">
        <v>0</v>
      </c>
      <c r="DA593" s="77">
        <v>0</v>
      </c>
      <c r="DB593" s="77">
        <v>5.2405583313015374</v>
      </c>
      <c r="DC593" s="77">
        <v>0.69641821681223204</v>
      </c>
      <c r="DD593" s="77">
        <v>2.9419641522810172</v>
      </c>
      <c r="DE593" s="77">
        <v>1.602175962208289</v>
      </c>
      <c r="DF593" s="77">
        <v>0.36068764874241294</v>
      </c>
      <c r="DG593" s="77">
        <v>0.36068764874241294</v>
      </c>
      <c r="DH593" s="77">
        <v>0</v>
      </c>
      <c r="DI593" s="77">
        <v>0</v>
      </c>
      <c r="DJ593" s="77">
        <v>3.4967350069818957E-5</v>
      </c>
      <c r="DL593" s="77">
        <v>0</v>
      </c>
      <c r="DM593" s="77">
        <v>1.2612291279435849E-5</v>
      </c>
      <c r="DN593" s="77">
        <v>1.2612291279435849E-5</v>
      </c>
      <c r="DO593" s="77">
        <v>0</v>
      </c>
      <c r="DP593" s="77">
        <v>1.2612291279435849E-5</v>
      </c>
      <c r="DQ593" s="77">
        <v>1.2612291279435849E-5</v>
      </c>
      <c r="DR593" s="77">
        <v>0</v>
      </c>
      <c r="DS593" s="77">
        <v>0</v>
      </c>
      <c r="DT593" s="77">
        <v>0</v>
      </c>
      <c r="DU593" s="77">
        <v>0</v>
      </c>
      <c r="DV593" s="77">
        <v>0</v>
      </c>
      <c r="DW593" s="77">
        <v>0</v>
      </c>
      <c r="GE593" s="77" t="s">
        <v>422</v>
      </c>
      <c r="GF593" s="77" t="s">
        <v>155</v>
      </c>
      <c r="GG593" s="77" t="s">
        <v>429</v>
      </c>
      <c r="GH593" s="77" t="s">
        <v>432</v>
      </c>
      <c r="GI593" s="77">
        <v>2022</v>
      </c>
      <c r="GJ593" s="77" t="s">
        <v>305</v>
      </c>
      <c r="GK593" s="77">
        <v>222.2294216278321</v>
      </c>
      <c r="GL593" s="77">
        <v>1628.5067409999999</v>
      </c>
      <c r="GM593" s="77">
        <v>2022</v>
      </c>
      <c r="GN593" s="77" t="s">
        <v>175</v>
      </c>
      <c r="GO593" s="77">
        <v>0.13250000000000001</v>
      </c>
      <c r="GP593" s="77">
        <v>3</v>
      </c>
      <c r="GQ593" s="77">
        <v>0</v>
      </c>
      <c r="GR593" s="77" t="s">
        <v>423</v>
      </c>
      <c r="GS593" s="77">
        <v>0.1527377521613833</v>
      </c>
      <c r="GT593" s="77">
        <v>33.942822323559369</v>
      </c>
      <c r="GU593" s="77">
        <v>0.1527377521613833</v>
      </c>
      <c r="GV593" s="248">
        <v>33.942822323559369</v>
      </c>
      <c r="GW593" s="248">
        <v>0.1527377521613833</v>
      </c>
      <c r="GX593" s="77">
        <v>33.942822323559369</v>
      </c>
      <c r="GY593" s="77">
        <v>0</v>
      </c>
      <c r="GZ593" s="77">
        <v>0</v>
      </c>
    </row>
    <row r="594" spans="98:208" x14ac:dyDescent="0.25">
      <c r="CT594" s="77" t="s">
        <v>155</v>
      </c>
      <c r="CU594" s="77" t="s">
        <v>435</v>
      </c>
      <c r="CV594" s="77" t="s">
        <v>467</v>
      </c>
      <c r="CW594" s="77">
        <v>2022</v>
      </c>
      <c r="CX594" s="77">
        <v>0</v>
      </c>
      <c r="CY594" s="77">
        <v>0</v>
      </c>
      <c r="CZ594" s="77">
        <v>0</v>
      </c>
      <c r="DA594" s="77">
        <v>0</v>
      </c>
      <c r="DB594" s="77">
        <v>5.2405583313015374</v>
      </c>
      <c r="DC594" s="77">
        <v>0.69641821681223204</v>
      </c>
      <c r="DD594" s="77">
        <v>2.9419641522810172</v>
      </c>
      <c r="DE594" s="77">
        <v>1.602175962208289</v>
      </c>
      <c r="DF594" s="77">
        <v>0.36068764874241294</v>
      </c>
      <c r="DG594" s="77">
        <v>0.36068764874241294</v>
      </c>
      <c r="DH594" s="77">
        <v>0.36068764874241294</v>
      </c>
      <c r="DI594" s="77">
        <v>0</v>
      </c>
      <c r="DJ594" s="77">
        <v>3.4967350069818957E-5</v>
      </c>
      <c r="DL594" s="77">
        <v>0</v>
      </c>
      <c r="DM594" s="77">
        <v>1.2612291279435849E-5</v>
      </c>
      <c r="DN594" s="77">
        <v>1.2612291279435849E-5</v>
      </c>
      <c r="DO594" s="77">
        <v>0</v>
      </c>
      <c r="DP594" s="77">
        <v>1.2612291279435849E-5</v>
      </c>
      <c r="DQ594" s="77">
        <v>1.2612291279435849E-5</v>
      </c>
      <c r="DR594" s="77">
        <v>0</v>
      </c>
      <c r="DS594" s="77">
        <v>1.2612291279435849E-5</v>
      </c>
      <c r="DT594" s="77">
        <v>1.2612291279435849E-5</v>
      </c>
      <c r="DU594" s="77">
        <v>0</v>
      </c>
      <c r="DV594" s="77">
        <v>0</v>
      </c>
      <c r="DW594" s="77">
        <v>0</v>
      </c>
      <c r="GE594" s="77" t="s">
        <v>425</v>
      </c>
      <c r="GF594" s="77" t="s">
        <v>155</v>
      </c>
      <c r="GG594" s="77" t="s">
        <v>429</v>
      </c>
      <c r="GH594" s="77" t="s">
        <v>432</v>
      </c>
      <c r="GI594" s="77">
        <v>2022</v>
      </c>
      <c r="GJ594" s="77" t="s">
        <v>301</v>
      </c>
      <c r="GK594" s="77">
        <v>8585.7228092480054</v>
      </c>
      <c r="GL594" s="77">
        <v>1628.5067409999999</v>
      </c>
      <c r="GM594" s="77">
        <v>2022</v>
      </c>
      <c r="GN594" s="77" t="s">
        <v>175</v>
      </c>
      <c r="GO594" s="77">
        <v>5.3000000000000005E-2</v>
      </c>
      <c r="GP594" s="77">
        <v>3</v>
      </c>
      <c r="GQ594" s="77">
        <v>0</v>
      </c>
      <c r="GR594" s="77" t="s">
        <v>423</v>
      </c>
      <c r="GS594" s="77">
        <v>5.5966209081309413E-2</v>
      </c>
      <c r="GT594" s="77">
        <v>480.51035785654108</v>
      </c>
      <c r="GU594" s="77">
        <v>5.5966209081309413E-2</v>
      </c>
      <c r="GV594" s="248">
        <v>480.51035785654108</v>
      </c>
      <c r="GW594" s="248">
        <v>5.5966209081309413E-2</v>
      </c>
      <c r="GX594" s="77">
        <v>480.51035785654108</v>
      </c>
      <c r="GY594" s="77">
        <v>0</v>
      </c>
      <c r="GZ594" s="77">
        <v>0</v>
      </c>
    </row>
    <row r="595" spans="98:208" x14ac:dyDescent="0.25">
      <c r="CT595" s="77" t="s">
        <v>155</v>
      </c>
      <c r="CU595" s="77" t="s">
        <v>435</v>
      </c>
      <c r="CV595" s="77" t="s">
        <v>467</v>
      </c>
      <c r="CW595" s="77">
        <v>2023</v>
      </c>
      <c r="CX595" s="77">
        <v>0</v>
      </c>
      <c r="CY595" s="77">
        <v>0</v>
      </c>
      <c r="CZ595" s="77">
        <v>0</v>
      </c>
      <c r="DA595" s="77">
        <v>0</v>
      </c>
      <c r="DB595" s="77">
        <v>5.4750346070077658</v>
      </c>
      <c r="DC595" s="77">
        <v>0.71896016785821315</v>
      </c>
      <c r="DD595" s="77">
        <v>3.071497198615103</v>
      </c>
      <c r="DE595" s="77">
        <v>1.684577240534447</v>
      </c>
      <c r="DF595" s="77">
        <v>0</v>
      </c>
      <c r="DG595" s="77">
        <v>0.37599181639994939</v>
      </c>
      <c r="DH595" s="77">
        <v>0.37599181639994939</v>
      </c>
      <c r="DI595" s="77">
        <v>0.37599181639994939</v>
      </c>
      <c r="DJ595" s="77">
        <v>3.4967350069818957E-5</v>
      </c>
      <c r="DL595" s="77">
        <v>0</v>
      </c>
      <c r="DM595" s="77">
        <v>0</v>
      </c>
      <c r="DN595" s="77">
        <v>0</v>
      </c>
      <c r="DO595" s="77">
        <v>0</v>
      </c>
      <c r="DP595" s="77">
        <v>1.3147437467444128E-5</v>
      </c>
      <c r="DQ595" s="77">
        <v>1.3147437467444128E-5</v>
      </c>
      <c r="DR595" s="77">
        <v>0</v>
      </c>
      <c r="DS595" s="77">
        <v>1.3147437467444128E-5</v>
      </c>
      <c r="DT595" s="77">
        <v>1.3147437467444128E-5</v>
      </c>
      <c r="DU595" s="77">
        <v>0</v>
      </c>
      <c r="DV595" s="77">
        <v>1.3147437467444128E-5</v>
      </c>
      <c r="DW595" s="77">
        <v>1.3147437467444128E-5</v>
      </c>
      <c r="GE595" s="77" t="s">
        <v>422</v>
      </c>
      <c r="GF595" s="77" t="s">
        <v>155</v>
      </c>
      <c r="GG595" s="77" t="s">
        <v>429</v>
      </c>
      <c r="GH595" s="77" t="s">
        <v>432</v>
      </c>
      <c r="GI595" s="77">
        <v>2023</v>
      </c>
      <c r="GJ595" s="77" t="s">
        <v>305</v>
      </c>
      <c r="GK595" s="77">
        <v>233.2300768079408</v>
      </c>
      <c r="GL595" s="77">
        <v>1628.5067409999999</v>
      </c>
      <c r="GM595" s="77">
        <v>2023</v>
      </c>
      <c r="GN595" s="77" t="s">
        <v>175</v>
      </c>
      <c r="GO595" s="77">
        <v>0.13250000000000001</v>
      </c>
      <c r="GP595" s="77">
        <v>3</v>
      </c>
      <c r="GQ595" s="77">
        <v>0</v>
      </c>
      <c r="GR595" s="77" t="s">
        <v>423</v>
      </c>
      <c r="GS595" s="77">
        <v>0</v>
      </c>
      <c r="GT595" s="77">
        <v>0</v>
      </c>
      <c r="GU595" s="77">
        <v>0.1527377521613833</v>
      </c>
      <c r="GV595" s="248">
        <v>35.623037668071653</v>
      </c>
      <c r="GW595" s="248">
        <v>0.1527377521613833</v>
      </c>
      <c r="GX595" s="77">
        <v>35.623037668071653</v>
      </c>
      <c r="GY595" s="77">
        <v>0.1527377521613833</v>
      </c>
      <c r="GZ595" s="77">
        <v>35.623037668071653</v>
      </c>
    </row>
    <row r="596" spans="98:208" x14ac:dyDescent="0.25">
      <c r="CT596" s="77" t="s">
        <v>155</v>
      </c>
      <c r="CU596" s="77" t="s">
        <v>435</v>
      </c>
      <c r="CV596" s="77" t="s">
        <v>467</v>
      </c>
      <c r="CW596" s="77">
        <v>2024</v>
      </c>
      <c r="CX596" s="77">
        <v>0</v>
      </c>
      <c r="CY596" s="77">
        <v>0</v>
      </c>
      <c r="CZ596" s="77">
        <v>0</v>
      </c>
      <c r="DA596" s="77">
        <v>0</v>
      </c>
      <c r="DB596" s="77">
        <v>5.4750346070077658</v>
      </c>
      <c r="DC596" s="77">
        <v>0.71896016785821315</v>
      </c>
      <c r="DD596" s="77">
        <v>3.071497198615103</v>
      </c>
      <c r="DE596" s="77">
        <v>1.684577240534447</v>
      </c>
      <c r="DF596" s="77">
        <v>0</v>
      </c>
      <c r="DG596" s="77">
        <v>0</v>
      </c>
      <c r="DH596" s="77">
        <v>0.37599181639994939</v>
      </c>
      <c r="DI596" s="77">
        <v>0.37599181639994939</v>
      </c>
      <c r="DJ596" s="77">
        <v>3.4967350069818957E-5</v>
      </c>
      <c r="DL596" s="77">
        <v>0</v>
      </c>
      <c r="DM596" s="77">
        <v>0</v>
      </c>
      <c r="DN596" s="77">
        <v>0</v>
      </c>
      <c r="DO596" s="77">
        <v>0</v>
      </c>
      <c r="DP596" s="77">
        <v>0</v>
      </c>
      <c r="DQ596" s="77">
        <v>0</v>
      </c>
      <c r="DR596" s="77">
        <v>0</v>
      </c>
      <c r="DS596" s="77">
        <v>1.3147437467444128E-5</v>
      </c>
      <c r="DT596" s="77">
        <v>1.3147437467444128E-5</v>
      </c>
      <c r="DU596" s="77">
        <v>0</v>
      </c>
      <c r="DV596" s="77">
        <v>1.3147437467444128E-5</v>
      </c>
      <c r="DW596" s="77">
        <v>1.3147437467444128E-5</v>
      </c>
      <c r="GE596" s="77" t="s">
        <v>425</v>
      </c>
      <c r="GF596" s="77" t="s">
        <v>155</v>
      </c>
      <c r="GG596" s="77" t="s">
        <v>429</v>
      </c>
      <c r="GH596" s="77" t="s">
        <v>432</v>
      </c>
      <c r="GI596" s="77">
        <v>2023</v>
      </c>
      <c r="GJ596" s="77" t="s">
        <v>301</v>
      </c>
      <c r="GK596" s="77">
        <v>8896.5159934286567</v>
      </c>
      <c r="GL596" s="77">
        <v>1628.5067409999999</v>
      </c>
      <c r="GM596" s="77">
        <v>2023</v>
      </c>
      <c r="GN596" s="77" t="s">
        <v>175</v>
      </c>
      <c r="GO596" s="77">
        <v>5.3000000000000005E-2</v>
      </c>
      <c r="GP596" s="77">
        <v>3</v>
      </c>
      <c r="GQ596" s="77">
        <v>0</v>
      </c>
      <c r="GR596" s="77" t="s">
        <v>423</v>
      </c>
      <c r="GS596" s="77">
        <v>0</v>
      </c>
      <c r="GT596" s="77">
        <v>0</v>
      </c>
      <c r="GU596" s="77">
        <v>5.5966209081309413E-2</v>
      </c>
      <c r="GV596" s="248">
        <v>497.90427418344132</v>
      </c>
      <c r="GW596" s="248">
        <v>5.5966209081309413E-2</v>
      </c>
      <c r="GX596" s="77">
        <v>497.90427418344132</v>
      </c>
      <c r="GY596" s="77">
        <v>5.5966209081309413E-2</v>
      </c>
      <c r="GZ596" s="77">
        <v>497.90427418344132</v>
      </c>
    </row>
    <row r="597" spans="98:208" x14ac:dyDescent="0.25">
      <c r="CT597" s="77" t="s">
        <v>155</v>
      </c>
      <c r="CU597" s="77" t="s">
        <v>435</v>
      </c>
      <c r="CV597" s="77" t="s">
        <v>467</v>
      </c>
      <c r="CW597" s="77">
        <v>2025</v>
      </c>
      <c r="CX597" s="77">
        <v>0</v>
      </c>
      <c r="CY597" s="77">
        <v>0</v>
      </c>
      <c r="CZ597" s="77">
        <v>0</v>
      </c>
      <c r="DA597" s="77">
        <v>0</v>
      </c>
      <c r="DB597" s="77">
        <v>5.4750346070077658</v>
      </c>
      <c r="DC597" s="77">
        <v>0.71896016785821315</v>
      </c>
      <c r="DD597" s="77">
        <v>3.071497198615103</v>
      </c>
      <c r="DE597" s="77">
        <v>1.684577240534447</v>
      </c>
      <c r="DF597" s="77">
        <v>0</v>
      </c>
      <c r="DG597" s="77">
        <v>0</v>
      </c>
      <c r="DH597" s="77">
        <v>0</v>
      </c>
      <c r="DI597" s="77">
        <v>0.37599181639994939</v>
      </c>
      <c r="DJ597" s="77">
        <v>3.4967350069818957E-5</v>
      </c>
      <c r="DL597" s="77">
        <v>0</v>
      </c>
      <c r="DM597" s="77">
        <v>0</v>
      </c>
      <c r="DN597" s="77">
        <v>0</v>
      </c>
      <c r="DO597" s="77">
        <v>0</v>
      </c>
      <c r="DP597" s="77">
        <v>0</v>
      </c>
      <c r="DQ597" s="77">
        <v>0</v>
      </c>
      <c r="DR597" s="77">
        <v>0</v>
      </c>
      <c r="DS597" s="77">
        <v>0</v>
      </c>
      <c r="DT597" s="77">
        <v>0</v>
      </c>
      <c r="DU597" s="77">
        <v>0</v>
      </c>
      <c r="DV597" s="77">
        <v>1.3147437467444128E-5</v>
      </c>
      <c r="DW597" s="77">
        <v>1.3147437467444128E-5</v>
      </c>
      <c r="GE597" s="77" t="s">
        <v>422</v>
      </c>
      <c r="GF597" s="77" t="s">
        <v>155</v>
      </c>
      <c r="GG597" s="77" t="s">
        <v>429</v>
      </c>
      <c r="GH597" s="77" t="s">
        <v>432</v>
      </c>
      <c r="GI597" s="77">
        <v>2024</v>
      </c>
      <c r="GJ597" s="77" t="s">
        <v>305</v>
      </c>
      <c r="GK597" s="77">
        <v>233.2300768079408</v>
      </c>
      <c r="GL597" s="77">
        <v>1628.5067409999999</v>
      </c>
      <c r="GM597" s="77">
        <v>2024</v>
      </c>
      <c r="GN597" s="77" t="s">
        <v>175</v>
      </c>
      <c r="GO597" s="77">
        <v>0.13250000000000001</v>
      </c>
      <c r="GP597" s="77">
        <v>3</v>
      </c>
      <c r="GQ597" s="77">
        <v>0</v>
      </c>
      <c r="GR597" s="77" t="s">
        <v>423</v>
      </c>
      <c r="GS597" s="77">
        <v>0</v>
      </c>
      <c r="GT597" s="77">
        <v>0</v>
      </c>
      <c r="GU597" s="77">
        <v>0</v>
      </c>
      <c r="GV597" s="248">
        <v>0</v>
      </c>
      <c r="GW597" s="248">
        <v>0.1527377521613833</v>
      </c>
      <c r="GX597" s="77">
        <v>35.623037668071653</v>
      </c>
      <c r="GY597" s="77">
        <v>0.1527377521613833</v>
      </c>
      <c r="GZ597" s="77">
        <v>35.623037668071653</v>
      </c>
    </row>
    <row r="598" spans="98:208" x14ac:dyDescent="0.25">
      <c r="CT598" s="77" t="s">
        <v>155</v>
      </c>
      <c r="CU598" s="77" t="s">
        <v>435</v>
      </c>
      <c r="CV598" s="77" t="s">
        <v>474</v>
      </c>
      <c r="CW598" s="77">
        <v>2020</v>
      </c>
      <c r="CX598" s="77">
        <v>0</v>
      </c>
      <c r="CY598" s="77">
        <v>0</v>
      </c>
      <c r="CZ598" s="77">
        <v>0</v>
      </c>
      <c r="DA598" s="77">
        <v>0</v>
      </c>
      <c r="DB598" s="77">
        <v>7.7900575334948388E-2</v>
      </c>
      <c r="DC598" s="77">
        <v>3.6425060683954402E-2</v>
      </c>
      <c r="DD598" s="77">
        <v>1.58087245254312E-3</v>
      </c>
      <c r="DE598" s="77">
        <v>3.9894642198450632E-2</v>
      </c>
      <c r="DF598" s="77">
        <v>7.8847092159216019E-3</v>
      </c>
      <c r="DG598" s="77">
        <v>0</v>
      </c>
      <c r="DH598" s="77">
        <v>0</v>
      </c>
      <c r="DI598" s="77">
        <v>0</v>
      </c>
      <c r="DJ598" s="77">
        <v>2.8249934102749858E-4</v>
      </c>
      <c r="DL598" s="77">
        <v>0</v>
      </c>
      <c r="DM598" s="77">
        <v>2.2274251576912976E-6</v>
      </c>
      <c r="DN598" s="77">
        <v>2.2274251576912976E-6</v>
      </c>
      <c r="DO598" s="77">
        <v>0</v>
      </c>
      <c r="DP598" s="77">
        <v>0</v>
      </c>
      <c r="DQ598" s="77">
        <v>0</v>
      </c>
      <c r="DR598" s="77">
        <v>0</v>
      </c>
      <c r="DS598" s="77">
        <v>0</v>
      </c>
      <c r="DT598" s="77">
        <v>0</v>
      </c>
      <c r="DU598" s="77">
        <v>0</v>
      </c>
      <c r="DV598" s="77">
        <v>0</v>
      </c>
      <c r="DW598" s="77">
        <v>0</v>
      </c>
      <c r="GE598" s="77" t="s">
        <v>425</v>
      </c>
      <c r="GF598" s="77" t="s">
        <v>155</v>
      </c>
      <c r="GG598" s="77" t="s">
        <v>429</v>
      </c>
      <c r="GH598" s="77" t="s">
        <v>432</v>
      </c>
      <c r="GI598" s="77">
        <v>2024</v>
      </c>
      <c r="GJ598" s="77" t="s">
        <v>301</v>
      </c>
      <c r="GK598" s="77">
        <v>8896.5159934286567</v>
      </c>
      <c r="GL598" s="77">
        <v>1628.5067409999999</v>
      </c>
      <c r="GM598" s="77">
        <v>2024</v>
      </c>
      <c r="GN598" s="77" t="s">
        <v>175</v>
      </c>
      <c r="GO598" s="77">
        <v>5.3000000000000005E-2</v>
      </c>
      <c r="GP598" s="77">
        <v>3</v>
      </c>
      <c r="GQ598" s="77">
        <v>0</v>
      </c>
      <c r="GR598" s="77" t="s">
        <v>423</v>
      </c>
      <c r="GS598" s="77">
        <v>0</v>
      </c>
      <c r="GT598" s="77">
        <v>0</v>
      </c>
      <c r="GU598" s="77">
        <v>0</v>
      </c>
      <c r="GV598" s="248">
        <v>0</v>
      </c>
      <c r="GW598" s="248">
        <v>5.5966209081309413E-2</v>
      </c>
      <c r="GX598" s="77">
        <v>497.90427418344132</v>
      </c>
      <c r="GY598" s="77">
        <v>5.5966209081309413E-2</v>
      </c>
      <c r="GZ598" s="77">
        <v>497.90427418344132</v>
      </c>
    </row>
    <row r="599" spans="98:208" x14ac:dyDescent="0.25">
      <c r="CT599" s="77" t="s">
        <v>155</v>
      </c>
      <c r="CU599" s="77" t="s">
        <v>435</v>
      </c>
      <c r="CV599" s="77" t="s">
        <v>474</v>
      </c>
      <c r="CW599" s="77">
        <v>2021</v>
      </c>
      <c r="CX599" s="77">
        <v>0</v>
      </c>
      <c r="CY599" s="77">
        <v>0</v>
      </c>
      <c r="CZ599" s="77">
        <v>0</v>
      </c>
      <c r="DA599" s="77">
        <v>0</v>
      </c>
      <c r="DB599" s="77">
        <v>7.7900575334948388E-2</v>
      </c>
      <c r="DC599" s="77">
        <v>3.6425060683954402E-2</v>
      </c>
      <c r="DD599" s="77">
        <v>1.58087245254312E-3</v>
      </c>
      <c r="DE599" s="77">
        <v>3.9894642198450632E-2</v>
      </c>
      <c r="DF599" s="77">
        <v>7.8847092159216019E-3</v>
      </c>
      <c r="DG599" s="77">
        <v>7.8847092159216019E-3</v>
      </c>
      <c r="DH599" s="77">
        <v>0</v>
      </c>
      <c r="DI599" s="77">
        <v>0</v>
      </c>
      <c r="DJ599" s="77">
        <v>2.8249934102749858E-4</v>
      </c>
      <c r="DL599" s="77">
        <v>0</v>
      </c>
      <c r="DM599" s="77">
        <v>2.2274251576912976E-6</v>
      </c>
      <c r="DN599" s="77">
        <v>2.2274251576912976E-6</v>
      </c>
      <c r="DO599" s="77">
        <v>0</v>
      </c>
      <c r="DP599" s="77">
        <v>2.2274251576912976E-6</v>
      </c>
      <c r="DQ599" s="77">
        <v>2.2274251576912976E-6</v>
      </c>
      <c r="DR599" s="77">
        <v>0</v>
      </c>
      <c r="DS599" s="77">
        <v>0</v>
      </c>
      <c r="DT599" s="77">
        <v>0</v>
      </c>
      <c r="DU599" s="77">
        <v>0</v>
      </c>
      <c r="DV599" s="77">
        <v>0</v>
      </c>
      <c r="DW599" s="77">
        <v>0</v>
      </c>
      <c r="GE599" s="77" t="s">
        <v>422</v>
      </c>
      <c r="GF599" s="77" t="s">
        <v>155</v>
      </c>
      <c r="GG599" s="77" t="s">
        <v>429</v>
      </c>
      <c r="GH599" s="77" t="s">
        <v>432</v>
      </c>
      <c r="GI599" s="77">
        <v>2025</v>
      </c>
      <c r="GJ599" s="77" t="s">
        <v>305</v>
      </c>
      <c r="GK599" s="77">
        <v>233.2300768079408</v>
      </c>
      <c r="GL599" s="77">
        <v>1628.5067409999999</v>
      </c>
      <c r="GM599" s="77">
        <v>2025</v>
      </c>
      <c r="GN599" s="77" t="s">
        <v>175</v>
      </c>
      <c r="GO599" s="77">
        <v>0.13250000000000001</v>
      </c>
      <c r="GP599" s="77">
        <v>3</v>
      </c>
      <c r="GQ599" s="77">
        <v>0</v>
      </c>
      <c r="GR599" s="77" t="s">
        <v>423</v>
      </c>
      <c r="GS599" s="77">
        <v>0</v>
      </c>
      <c r="GT599" s="77">
        <v>0</v>
      </c>
      <c r="GU599" s="77">
        <v>0</v>
      </c>
      <c r="GV599" s="248">
        <v>0</v>
      </c>
      <c r="GW599" s="248">
        <v>0</v>
      </c>
      <c r="GX599" s="77">
        <v>0</v>
      </c>
      <c r="GY599" s="77">
        <v>0.1527377521613833</v>
      </c>
      <c r="GZ599" s="77">
        <v>35.623037668071653</v>
      </c>
    </row>
    <row r="600" spans="98:208" x14ac:dyDescent="0.25">
      <c r="CT600" s="77" t="s">
        <v>155</v>
      </c>
      <c r="CU600" s="77" t="s">
        <v>435</v>
      </c>
      <c r="CV600" s="77" t="s">
        <v>474</v>
      </c>
      <c r="CW600" s="77">
        <v>2022</v>
      </c>
      <c r="CX600" s="77">
        <v>0</v>
      </c>
      <c r="CY600" s="77">
        <v>0</v>
      </c>
      <c r="CZ600" s="77">
        <v>0</v>
      </c>
      <c r="DA600" s="77">
        <v>0</v>
      </c>
      <c r="DB600" s="77">
        <v>7.7900575334948388E-2</v>
      </c>
      <c r="DC600" s="77">
        <v>3.6425060683954402E-2</v>
      </c>
      <c r="DD600" s="77">
        <v>1.58087245254312E-3</v>
      </c>
      <c r="DE600" s="77">
        <v>3.9894642198450632E-2</v>
      </c>
      <c r="DF600" s="77">
        <v>7.8847092159216019E-3</v>
      </c>
      <c r="DG600" s="77">
        <v>7.8847092159216019E-3</v>
      </c>
      <c r="DH600" s="77">
        <v>7.8847092159216019E-3</v>
      </c>
      <c r="DI600" s="77">
        <v>0</v>
      </c>
      <c r="DJ600" s="77">
        <v>2.8249934102749858E-4</v>
      </c>
      <c r="DL600" s="77">
        <v>0</v>
      </c>
      <c r="DM600" s="77">
        <v>2.2274251576912976E-6</v>
      </c>
      <c r="DN600" s="77">
        <v>2.2274251576912976E-6</v>
      </c>
      <c r="DO600" s="77">
        <v>0</v>
      </c>
      <c r="DP600" s="77">
        <v>2.2274251576912976E-6</v>
      </c>
      <c r="DQ600" s="77">
        <v>2.2274251576912976E-6</v>
      </c>
      <c r="DR600" s="77">
        <v>0</v>
      </c>
      <c r="DS600" s="77">
        <v>2.2274251576912976E-6</v>
      </c>
      <c r="DT600" s="77">
        <v>2.2274251576912976E-6</v>
      </c>
      <c r="DU600" s="77">
        <v>0</v>
      </c>
      <c r="DV600" s="77">
        <v>0</v>
      </c>
      <c r="DW600" s="77">
        <v>0</v>
      </c>
      <c r="GE600" s="77" t="s">
        <v>425</v>
      </c>
      <c r="GF600" s="77" t="s">
        <v>155</v>
      </c>
      <c r="GG600" s="77" t="s">
        <v>429</v>
      </c>
      <c r="GH600" s="77" t="s">
        <v>432</v>
      </c>
      <c r="GI600" s="77">
        <v>2025</v>
      </c>
      <c r="GJ600" s="77" t="s">
        <v>301</v>
      </c>
      <c r="GK600" s="77">
        <v>8896.5159934286567</v>
      </c>
      <c r="GL600" s="77">
        <v>1628.5067409999999</v>
      </c>
      <c r="GM600" s="77">
        <v>2025</v>
      </c>
      <c r="GN600" s="77" t="s">
        <v>175</v>
      </c>
      <c r="GO600" s="77">
        <v>5.3000000000000005E-2</v>
      </c>
      <c r="GP600" s="77">
        <v>3</v>
      </c>
      <c r="GQ600" s="77">
        <v>0</v>
      </c>
      <c r="GR600" s="77" t="s">
        <v>423</v>
      </c>
      <c r="GS600" s="77">
        <v>0</v>
      </c>
      <c r="GT600" s="77">
        <v>0</v>
      </c>
      <c r="GU600" s="77">
        <v>0</v>
      </c>
      <c r="GV600" s="248">
        <v>0</v>
      </c>
      <c r="GW600" s="248">
        <v>0</v>
      </c>
      <c r="GX600" s="77">
        <v>0</v>
      </c>
      <c r="GY600" s="77">
        <v>5.5966209081309413E-2</v>
      </c>
      <c r="GZ600" s="77">
        <v>497.90427418344132</v>
      </c>
    </row>
    <row r="601" spans="98:208" x14ac:dyDescent="0.25">
      <c r="CT601" s="77" t="s">
        <v>155</v>
      </c>
      <c r="CU601" s="77" t="s">
        <v>435</v>
      </c>
      <c r="CV601" s="77" t="s">
        <v>474</v>
      </c>
      <c r="CW601" s="77">
        <v>2023</v>
      </c>
      <c r="CX601" s="77">
        <v>0</v>
      </c>
      <c r="CY601" s="77">
        <v>0</v>
      </c>
      <c r="CZ601" s="77">
        <v>0</v>
      </c>
      <c r="DA601" s="77">
        <v>0</v>
      </c>
      <c r="DB601" s="77">
        <v>8.040826903697712E-2</v>
      </c>
      <c r="DC601" s="77">
        <v>3.7590224611390638E-2</v>
      </c>
      <c r="DD601" s="77">
        <v>1.6314334115685391E-3</v>
      </c>
      <c r="DE601" s="77">
        <v>4.1186611014017681E-2</v>
      </c>
      <c r="DF601" s="77">
        <v>0</v>
      </c>
      <c r="DG601" s="77">
        <v>8.1378100371604679E-3</v>
      </c>
      <c r="DH601" s="77">
        <v>8.1378100371604679E-3</v>
      </c>
      <c r="DI601" s="77">
        <v>8.1378100371604679E-3</v>
      </c>
      <c r="DJ601" s="77">
        <v>2.8249934102749858E-4</v>
      </c>
      <c r="DL601" s="77">
        <v>0</v>
      </c>
      <c r="DM601" s="77">
        <v>0</v>
      </c>
      <c r="DN601" s="77">
        <v>0</v>
      </c>
      <c r="DO601" s="77">
        <v>0</v>
      </c>
      <c r="DP601" s="77">
        <v>2.2989259729047958E-6</v>
      </c>
      <c r="DQ601" s="77">
        <v>2.2989259729047958E-6</v>
      </c>
      <c r="DR601" s="77">
        <v>0</v>
      </c>
      <c r="DS601" s="77">
        <v>2.2989259729047958E-6</v>
      </c>
      <c r="DT601" s="77">
        <v>2.2989259729047958E-6</v>
      </c>
      <c r="DU601" s="77">
        <v>0</v>
      </c>
      <c r="DV601" s="77">
        <v>2.2989259729047958E-6</v>
      </c>
      <c r="DW601" s="77">
        <v>2.2989259729047958E-6</v>
      </c>
      <c r="GE601" s="77" t="s">
        <v>422</v>
      </c>
      <c r="GF601" s="77" t="s">
        <v>155</v>
      </c>
      <c r="GG601" s="77" t="s">
        <v>429</v>
      </c>
      <c r="GH601" s="77" t="s">
        <v>439</v>
      </c>
      <c r="GI601" s="77">
        <v>2021</v>
      </c>
      <c r="GJ601" s="77" t="s">
        <v>305</v>
      </c>
      <c r="GK601" s="77">
        <v>0.69641821681223259</v>
      </c>
      <c r="GL601" s="77">
        <v>1628.5067409999999</v>
      </c>
      <c r="GM601" s="77">
        <v>2021</v>
      </c>
      <c r="GN601" s="77" t="s">
        <v>175</v>
      </c>
      <c r="GO601" s="77">
        <v>0.13250000000000001</v>
      </c>
      <c r="GP601" s="77">
        <v>3</v>
      </c>
      <c r="GQ601" s="77">
        <v>0</v>
      </c>
      <c r="GR601" s="77" t="s">
        <v>423</v>
      </c>
      <c r="GS601" s="77">
        <v>0.1527377521613833</v>
      </c>
      <c r="GT601" s="77">
        <v>0.10636935300013928</v>
      </c>
      <c r="GU601" s="77">
        <v>0.1527377521613833</v>
      </c>
      <c r="GV601" s="248">
        <v>0.10636935300013928</v>
      </c>
      <c r="GW601" s="248">
        <v>0</v>
      </c>
      <c r="GX601" s="77">
        <v>0</v>
      </c>
      <c r="GY601" s="77">
        <v>0</v>
      </c>
      <c r="GZ601" s="77">
        <v>0</v>
      </c>
    </row>
    <row r="602" spans="98:208" x14ac:dyDescent="0.25">
      <c r="CT602" s="77" t="s">
        <v>155</v>
      </c>
      <c r="CU602" s="77" t="s">
        <v>435</v>
      </c>
      <c r="CV602" s="77" t="s">
        <v>474</v>
      </c>
      <c r="CW602" s="77">
        <v>2024</v>
      </c>
      <c r="CX602" s="77">
        <v>0</v>
      </c>
      <c r="CY602" s="77">
        <v>0</v>
      </c>
      <c r="CZ602" s="77">
        <v>0</v>
      </c>
      <c r="DA602" s="77">
        <v>0</v>
      </c>
      <c r="DB602" s="77">
        <v>8.040826903697712E-2</v>
      </c>
      <c r="DC602" s="77">
        <v>3.7590224611390638E-2</v>
      </c>
      <c r="DD602" s="77">
        <v>1.6314334115685391E-3</v>
      </c>
      <c r="DE602" s="77">
        <v>4.1186611014017681E-2</v>
      </c>
      <c r="DF602" s="77">
        <v>0</v>
      </c>
      <c r="DG602" s="77">
        <v>0</v>
      </c>
      <c r="DH602" s="77">
        <v>8.1378100371604679E-3</v>
      </c>
      <c r="DI602" s="77">
        <v>8.1378100371604679E-3</v>
      </c>
      <c r="DJ602" s="77">
        <v>2.8249934102749858E-4</v>
      </c>
      <c r="DL602" s="77">
        <v>0</v>
      </c>
      <c r="DM602" s="77">
        <v>0</v>
      </c>
      <c r="DN602" s="77">
        <v>0</v>
      </c>
      <c r="DO602" s="77">
        <v>0</v>
      </c>
      <c r="DP602" s="77">
        <v>0</v>
      </c>
      <c r="DQ602" s="77">
        <v>0</v>
      </c>
      <c r="DR602" s="77">
        <v>0</v>
      </c>
      <c r="DS602" s="77">
        <v>2.2989259729047958E-6</v>
      </c>
      <c r="DT602" s="77">
        <v>2.2989259729047958E-6</v>
      </c>
      <c r="DU602" s="77">
        <v>0</v>
      </c>
      <c r="DV602" s="77">
        <v>2.2989259729047958E-6</v>
      </c>
      <c r="DW602" s="77">
        <v>2.2989259729047958E-6</v>
      </c>
      <c r="GE602" s="77" t="s">
        <v>425</v>
      </c>
      <c r="GF602" s="77" t="s">
        <v>155</v>
      </c>
      <c r="GG602" s="77" t="s">
        <v>429</v>
      </c>
      <c r="GH602" s="77" t="s">
        <v>439</v>
      </c>
      <c r="GI602" s="77">
        <v>2021</v>
      </c>
      <c r="GJ602" s="77" t="s">
        <v>301</v>
      </c>
      <c r="GK602" s="77">
        <v>2.941964152281018</v>
      </c>
      <c r="GL602" s="77">
        <v>1628.5067409999999</v>
      </c>
      <c r="GM602" s="77">
        <v>2021</v>
      </c>
      <c r="GN602" s="77" t="s">
        <v>175</v>
      </c>
      <c r="GO602" s="77">
        <v>5.3000000000000005E-2</v>
      </c>
      <c r="GP602" s="77">
        <v>3</v>
      </c>
      <c r="GQ602" s="77">
        <v>0</v>
      </c>
      <c r="GR602" s="77" t="s">
        <v>423</v>
      </c>
      <c r="GS602" s="77">
        <v>5.5966209081309413E-2</v>
      </c>
      <c r="GT602" s="77">
        <v>0.16465058085627665</v>
      </c>
      <c r="GU602" s="77">
        <v>5.5966209081309413E-2</v>
      </c>
      <c r="GV602" s="248">
        <v>0.16465058085627665</v>
      </c>
      <c r="GW602" s="248">
        <v>0</v>
      </c>
      <c r="GX602" s="77">
        <v>0</v>
      </c>
      <c r="GY602" s="77">
        <v>0</v>
      </c>
      <c r="GZ602" s="77">
        <v>0</v>
      </c>
    </row>
    <row r="603" spans="98:208" x14ac:dyDescent="0.25">
      <c r="CT603" s="77" t="s">
        <v>155</v>
      </c>
      <c r="CU603" s="77" t="s">
        <v>435</v>
      </c>
      <c r="CV603" s="77" t="s">
        <v>474</v>
      </c>
      <c r="CW603" s="77">
        <v>2025</v>
      </c>
      <c r="CX603" s="77">
        <v>0</v>
      </c>
      <c r="CY603" s="77">
        <v>0</v>
      </c>
      <c r="CZ603" s="77">
        <v>0</v>
      </c>
      <c r="DA603" s="77">
        <v>0</v>
      </c>
      <c r="DB603" s="77">
        <v>8.040826903697712E-2</v>
      </c>
      <c r="DC603" s="77">
        <v>3.7590224611390638E-2</v>
      </c>
      <c r="DD603" s="77">
        <v>1.6314334115685391E-3</v>
      </c>
      <c r="DE603" s="77">
        <v>4.1186611014017681E-2</v>
      </c>
      <c r="DF603" s="77">
        <v>0</v>
      </c>
      <c r="DG603" s="77">
        <v>0</v>
      </c>
      <c r="DH603" s="77">
        <v>0</v>
      </c>
      <c r="DI603" s="77">
        <v>8.1378100371604679E-3</v>
      </c>
      <c r="DJ603" s="77">
        <v>2.8249934102749858E-4</v>
      </c>
      <c r="DL603" s="77">
        <v>0</v>
      </c>
      <c r="DM603" s="77">
        <v>0</v>
      </c>
      <c r="DN603" s="77">
        <v>0</v>
      </c>
      <c r="DO603" s="77">
        <v>0</v>
      </c>
      <c r="DP603" s="77">
        <v>0</v>
      </c>
      <c r="DQ603" s="77">
        <v>0</v>
      </c>
      <c r="DR603" s="77">
        <v>0</v>
      </c>
      <c r="DS603" s="77">
        <v>0</v>
      </c>
      <c r="DT603" s="77">
        <v>0</v>
      </c>
      <c r="DU603" s="77">
        <v>0</v>
      </c>
      <c r="DV603" s="77">
        <v>2.2989259729047958E-6</v>
      </c>
      <c r="DW603" s="77">
        <v>2.2989259729047958E-6</v>
      </c>
      <c r="GE603" s="77" t="s">
        <v>427</v>
      </c>
      <c r="GF603" s="77" t="s">
        <v>155</v>
      </c>
      <c r="GG603" s="77" t="s">
        <v>429</v>
      </c>
      <c r="GH603" s="77" t="s">
        <v>439</v>
      </c>
      <c r="GI603" s="77">
        <v>2021</v>
      </c>
      <c r="GJ603" s="77" t="s">
        <v>303</v>
      </c>
      <c r="GK603" s="77">
        <v>1.6021759622082901</v>
      </c>
      <c r="GL603" s="77">
        <v>1628.5067409999999</v>
      </c>
      <c r="GM603" s="77">
        <v>2021</v>
      </c>
      <c r="GN603" s="77" t="s">
        <v>175</v>
      </c>
      <c r="GO603" s="77">
        <v>5.3000000000000005E-2</v>
      </c>
      <c r="GP603" s="77">
        <v>3</v>
      </c>
      <c r="GQ603" s="77">
        <v>0</v>
      </c>
      <c r="GR603" s="77" t="s">
        <v>423</v>
      </c>
      <c r="GS603" s="77">
        <v>5.5966209081309413E-2</v>
      </c>
      <c r="GT603" s="77">
        <v>8.9667714885997257E-2</v>
      </c>
      <c r="GU603" s="77">
        <v>5.5966209081309413E-2</v>
      </c>
      <c r="GV603" s="248">
        <v>8.9667714885997257E-2</v>
      </c>
      <c r="GW603" s="248">
        <v>0</v>
      </c>
      <c r="GX603" s="77">
        <v>0</v>
      </c>
      <c r="GY603" s="77">
        <v>0</v>
      </c>
      <c r="GZ603" s="77">
        <v>0</v>
      </c>
    </row>
    <row r="604" spans="98:208" x14ac:dyDescent="0.25">
      <c r="CT604" s="77" t="s">
        <v>155</v>
      </c>
      <c r="CU604" s="77" t="s">
        <v>435</v>
      </c>
      <c r="CV604" s="77" t="s">
        <v>481</v>
      </c>
      <c r="CW604" s="77">
        <v>2020</v>
      </c>
      <c r="CX604" s="77">
        <v>0</v>
      </c>
      <c r="CY604" s="77">
        <v>0</v>
      </c>
      <c r="CZ604" s="77">
        <v>0</v>
      </c>
      <c r="DA604" s="77">
        <v>0</v>
      </c>
      <c r="DB604" s="77">
        <v>21083.842824224001</v>
      </c>
      <c r="DC604" s="77">
        <v>409.22373582044048</v>
      </c>
      <c r="DD604" s="77">
        <v>13469.08781237836</v>
      </c>
      <c r="DE604" s="77">
        <v>7205.5312760249108</v>
      </c>
      <c r="DF604" s="77">
        <v>1219.5839681183058</v>
      </c>
      <c r="DG604" s="77">
        <v>0</v>
      </c>
      <c r="DH604" s="77">
        <v>0</v>
      </c>
      <c r="DI604" s="77">
        <v>0</v>
      </c>
      <c r="DJ604" s="77">
        <v>1.3402877186378979E-10</v>
      </c>
      <c r="DL604" s="77">
        <v>0</v>
      </c>
      <c r="DM604" s="77">
        <v>1.634593414316639E-7</v>
      </c>
      <c r="DN604" s="77">
        <v>1.634593414316639E-7</v>
      </c>
      <c r="DO604" s="77">
        <v>0</v>
      </c>
      <c r="DP604" s="77">
        <v>0</v>
      </c>
      <c r="DQ604" s="77">
        <v>0</v>
      </c>
      <c r="DR604" s="77">
        <v>0</v>
      </c>
      <c r="DS604" s="77">
        <v>0</v>
      </c>
      <c r="DT604" s="77">
        <v>0</v>
      </c>
      <c r="DU604" s="77">
        <v>0</v>
      </c>
      <c r="DV604" s="77">
        <v>0</v>
      </c>
      <c r="DW604" s="77">
        <v>0</v>
      </c>
      <c r="GE604" s="77" t="s">
        <v>422</v>
      </c>
      <c r="GF604" s="77" t="s">
        <v>155</v>
      </c>
      <c r="GG604" s="77" t="s">
        <v>429</v>
      </c>
      <c r="GH604" s="77" t="s">
        <v>439</v>
      </c>
      <c r="GI604" s="77">
        <v>2022</v>
      </c>
      <c r="GJ604" s="77" t="s">
        <v>305</v>
      </c>
      <c r="GK604" s="77">
        <v>0.69641821681223259</v>
      </c>
      <c r="GL604" s="77">
        <v>1628.5067409999999</v>
      </c>
      <c r="GM604" s="77">
        <v>2022</v>
      </c>
      <c r="GN604" s="77" t="s">
        <v>175</v>
      </c>
      <c r="GO604" s="77">
        <v>0.13250000000000001</v>
      </c>
      <c r="GP604" s="77">
        <v>3</v>
      </c>
      <c r="GQ604" s="77">
        <v>0</v>
      </c>
      <c r="GR604" s="77" t="s">
        <v>423</v>
      </c>
      <c r="GS604" s="77">
        <v>0.1527377521613833</v>
      </c>
      <c r="GT604" s="77">
        <v>0.10636935300013928</v>
      </c>
      <c r="GU604" s="77">
        <v>0.1527377521613833</v>
      </c>
      <c r="GV604" s="248">
        <v>0.10636935300013928</v>
      </c>
      <c r="GW604" s="248">
        <v>0.1527377521613833</v>
      </c>
      <c r="GX604" s="77">
        <v>0.10636935300013928</v>
      </c>
      <c r="GY604" s="77">
        <v>0</v>
      </c>
      <c r="GZ604" s="77">
        <v>0</v>
      </c>
    </row>
    <row r="605" spans="98:208" x14ac:dyDescent="0.25">
      <c r="CT605" s="77" t="s">
        <v>155</v>
      </c>
      <c r="CU605" s="77" t="s">
        <v>435</v>
      </c>
      <c r="CV605" s="77" t="s">
        <v>481</v>
      </c>
      <c r="CW605" s="77">
        <v>2021</v>
      </c>
      <c r="CX605" s="77">
        <v>0</v>
      </c>
      <c r="CY605" s="77">
        <v>0</v>
      </c>
      <c r="CZ605" s="77">
        <v>0</v>
      </c>
      <c r="DA605" s="77">
        <v>0</v>
      </c>
      <c r="DB605" s="77">
        <v>21083.842824224001</v>
      </c>
      <c r="DC605" s="77">
        <v>409.22373582044048</v>
      </c>
      <c r="DD605" s="77">
        <v>13469.08781237836</v>
      </c>
      <c r="DE605" s="77">
        <v>7205.5312760249108</v>
      </c>
      <c r="DF605" s="77">
        <v>1219.5839681183058</v>
      </c>
      <c r="DG605" s="77">
        <v>1219.5839681183058</v>
      </c>
      <c r="DH605" s="77">
        <v>0</v>
      </c>
      <c r="DI605" s="77">
        <v>0</v>
      </c>
      <c r="DJ605" s="77">
        <v>1.3402877186378979E-10</v>
      </c>
      <c r="DL605" s="77">
        <v>0</v>
      </c>
      <c r="DM605" s="77">
        <v>1.634593414316639E-7</v>
      </c>
      <c r="DN605" s="77">
        <v>1.634593414316639E-7</v>
      </c>
      <c r="DO605" s="77">
        <v>0</v>
      </c>
      <c r="DP605" s="77">
        <v>1.634593414316639E-7</v>
      </c>
      <c r="DQ605" s="77">
        <v>1.634593414316639E-7</v>
      </c>
      <c r="DR605" s="77">
        <v>0</v>
      </c>
      <c r="DS605" s="77">
        <v>0</v>
      </c>
      <c r="DT605" s="77">
        <v>0</v>
      </c>
      <c r="DU605" s="77">
        <v>0</v>
      </c>
      <c r="DV605" s="77">
        <v>0</v>
      </c>
      <c r="DW605" s="77">
        <v>0</v>
      </c>
      <c r="GE605" s="77" t="s">
        <v>425</v>
      </c>
      <c r="GF605" s="77" t="s">
        <v>155</v>
      </c>
      <c r="GG605" s="77" t="s">
        <v>429</v>
      </c>
      <c r="GH605" s="77" t="s">
        <v>439</v>
      </c>
      <c r="GI605" s="77">
        <v>2022</v>
      </c>
      <c r="GJ605" s="77" t="s">
        <v>301</v>
      </c>
      <c r="GK605" s="77">
        <v>2.941964152281018</v>
      </c>
      <c r="GL605" s="77">
        <v>1628.5067409999999</v>
      </c>
      <c r="GM605" s="77">
        <v>2022</v>
      </c>
      <c r="GN605" s="77" t="s">
        <v>175</v>
      </c>
      <c r="GO605" s="77">
        <v>5.3000000000000005E-2</v>
      </c>
      <c r="GP605" s="77">
        <v>3</v>
      </c>
      <c r="GQ605" s="77">
        <v>0</v>
      </c>
      <c r="GR605" s="77" t="s">
        <v>423</v>
      </c>
      <c r="GS605" s="77">
        <v>5.5966209081309413E-2</v>
      </c>
      <c r="GT605" s="77">
        <v>0.16465058085627665</v>
      </c>
      <c r="GU605" s="77">
        <v>5.5966209081309413E-2</v>
      </c>
      <c r="GV605" s="248">
        <v>0.16465058085627665</v>
      </c>
      <c r="GW605" s="248">
        <v>5.5966209081309413E-2</v>
      </c>
      <c r="GX605" s="77">
        <v>0.16465058085627665</v>
      </c>
      <c r="GY605" s="77">
        <v>0</v>
      </c>
      <c r="GZ605" s="77">
        <v>0</v>
      </c>
    </row>
    <row r="606" spans="98:208" x14ac:dyDescent="0.25">
      <c r="CT606" s="77" t="s">
        <v>155</v>
      </c>
      <c r="CU606" s="77" t="s">
        <v>435</v>
      </c>
      <c r="CV606" s="77" t="s">
        <v>481</v>
      </c>
      <c r="CW606" s="77">
        <v>2022</v>
      </c>
      <c r="CX606" s="77">
        <v>0</v>
      </c>
      <c r="CY606" s="77">
        <v>0</v>
      </c>
      <c r="CZ606" s="77">
        <v>0</v>
      </c>
      <c r="DA606" s="77">
        <v>0</v>
      </c>
      <c r="DB606" s="77">
        <v>21083.842824224001</v>
      </c>
      <c r="DC606" s="77">
        <v>409.22373582044048</v>
      </c>
      <c r="DD606" s="77">
        <v>13469.08781237836</v>
      </c>
      <c r="DE606" s="77">
        <v>7205.5312760249108</v>
      </c>
      <c r="DF606" s="77">
        <v>1219.5839681183058</v>
      </c>
      <c r="DG606" s="77">
        <v>1219.5839681183058</v>
      </c>
      <c r="DH606" s="77">
        <v>1219.5839681183058</v>
      </c>
      <c r="DI606" s="77">
        <v>0</v>
      </c>
      <c r="DJ606" s="77">
        <v>1.3402877186378979E-10</v>
      </c>
      <c r="DL606" s="77">
        <v>0</v>
      </c>
      <c r="DM606" s="77">
        <v>1.634593414316639E-7</v>
      </c>
      <c r="DN606" s="77">
        <v>1.634593414316639E-7</v>
      </c>
      <c r="DO606" s="77">
        <v>0</v>
      </c>
      <c r="DP606" s="77">
        <v>1.634593414316639E-7</v>
      </c>
      <c r="DQ606" s="77">
        <v>1.634593414316639E-7</v>
      </c>
      <c r="DR606" s="77">
        <v>0</v>
      </c>
      <c r="DS606" s="77">
        <v>1.634593414316639E-7</v>
      </c>
      <c r="DT606" s="77">
        <v>1.634593414316639E-7</v>
      </c>
      <c r="DU606" s="77">
        <v>0</v>
      </c>
      <c r="DV606" s="77">
        <v>0</v>
      </c>
      <c r="DW606" s="77">
        <v>0</v>
      </c>
      <c r="GE606" s="77" t="s">
        <v>427</v>
      </c>
      <c r="GF606" s="77" t="s">
        <v>155</v>
      </c>
      <c r="GG606" s="77" t="s">
        <v>429</v>
      </c>
      <c r="GH606" s="77" t="s">
        <v>439</v>
      </c>
      <c r="GI606" s="77">
        <v>2022</v>
      </c>
      <c r="GJ606" s="77" t="s">
        <v>303</v>
      </c>
      <c r="GK606" s="77">
        <v>1.6021759622082901</v>
      </c>
      <c r="GL606" s="77">
        <v>1628.5067409999999</v>
      </c>
      <c r="GM606" s="77">
        <v>2022</v>
      </c>
      <c r="GN606" s="77" t="s">
        <v>175</v>
      </c>
      <c r="GO606" s="77">
        <v>5.3000000000000005E-2</v>
      </c>
      <c r="GP606" s="77">
        <v>3</v>
      </c>
      <c r="GQ606" s="77">
        <v>0</v>
      </c>
      <c r="GR606" s="77" t="s">
        <v>423</v>
      </c>
      <c r="GS606" s="77">
        <v>5.5966209081309413E-2</v>
      </c>
      <c r="GT606" s="77">
        <v>8.9667714885997257E-2</v>
      </c>
      <c r="GU606" s="77">
        <v>5.5966209081309413E-2</v>
      </c>
      <c r="GV606" s="248">
        <v>8.9667714885997257E-2</v>
      </c>
      <c r="GW606" s="248">
        <v>5.5966209081309413E-2</v>
      </c>
      <c r="GX606" s="77">
        <v>8.9667714885997257E-2</v>
      </c>
      <c r="GY606" s="77">
        <v>0</v>
      </c>
      <c r="GZ606" s="77">
        <v>0</v>
      </c>
    </row>
    <row r="607" spans="98:208" x14ac:dyDescent="0.25">
      <c r="CT607" s="77" t="s">
        <v>155</v>
      </c>
      <c r="CU607" s="77" t="s">
        <v>435</v>
      </c>
      <c r="CV607" s="77" t="s">
        <v>481</v>
      </c>
      <c r="CW607" s="77">
        <v>2023</v>
      </c>
      <c r="CX607" s="77">
        <v>0</v>
      </c>
      <c r="CY607" s="77">
        <v>0</v>
      </c>
      <c r="CZ607" s="77">
        <v>0</v>
      </c>
      <c r="DA607" s="77">
        <v>0</v>
      </c>
      <c r="DB607" s="77">
        <v>21835.978114130299</v>
      </c>
      <c r="DC607" s="77">
        <v>428.60232122030828</v>
      </c>
      <c r="DD607" s="77">
        <v>13939.56097345721</v>
      </c>
      <c r="DE607" s="77">
        <v>7467.8148194524474</v>
      </c>
      <c r="DF607" s="77">
        <v>0</v>
      </c>
      <c r="DG607" s="77">
        <v>1263.5534246224847</v>
      </c>
      <c r="DH607" s="77">
        <v>1263.5534246224847</v>
      </c>
      <c r="DI607" s="77">
        <v>1263.5534246224847</v>
      </c>
      <c r="DJ607" s="77">
        <v>1.3402877186378979E-10</v>
      </c>
      <c r="DL607" s="77">
        <v>0</v>
      </c>
      <c r="DM607" s="77">
        <v>0</v>
      </c>
      <c r="DN607" s="77">
        <v>0</v>
      </c>
      <c r="DO607" s="77">
        <v>0</v>
      </c>
      <c r="DP607" s="77">
        <v>1.693525136864373E-7</v>
      </c>
      <c r="DQ607" s="77">
        <v>1.693525136864373E-7</v>
      </c>
      <c r="DR607" s="77">
        <v>0</v>
      </c>
      <c r="DS607" s="77">
        <v>1.693525136864373E-7</v>
      </c>
      <c r="DT607" s="77">
        <v>1.693525136864373E-7</v>
      </c>
      <c r="DU607" s="77">
        <v>0</v>
      </c>
      <c r="DV607" s="77">
        <v>1.693525136864373E-7</v>
      </c>
      <c r="DW607" s="77">
        <v>1.693525136864373E-7</v>
      </c>
      <c r="GE607" s="77" t="s">
        <v>422</v>
      </c>
      <c r="GF607" s="77" t="s">
        <v>155</v>
      </c>
      <c r="GG607" s="77" t="s">
        <v>429</v>
      </c>
      <c r="GH607" s="77" t="s">
        <v>439</v>
      </c>
      <c r="GI607" s="77">
        <v>2023</v>
      </c>
      <c r="GJ607" s="77" t="s">
        <v>305</v>
      </c>
      <c r="GK607" s="77">
        <v>0.71896016785821359</v>
      </c>
      <c r="GL607" s="77">
        <v>1628.5067409999999</v>
      </c>
      <c r="GM607" s="77">
        <v>2023</v>
      </c>
      <c r="GN607" s="77" t="s">
        <v>175</v>
      </c>
      <c r="GO607" s="77">
        <v>0.13250000000000001</v>
      </c>
      <c r="GP607" s="77">
        <v>3</v>
      </c>
      <c r="GQ607" s="77">
        <v>0</v>
      </c>
      <c r="GR607" s="77" t="s">
        <v>423</v>
      </c>
      <c r="GS607" s="77">
        <v>0</v>
      </c>
      <c r="GT607" s="77">
        <v>0</v>
      </c>
      <c r="GU607" s="77">
        <v>0.1527377521613833</v>
      </c>
      <c r="GV607" s="248">
        <v>0.10981235993223436</v>
      </c>
      <c r="GW607" s="248">
        <v>0.1527377521613833</v>
      </c>
      <c r="GX607" s="77">
        <v>0.10981235993223436</v>
      </c>
      <c r="GY607" s="77">
        <v>0.1527377521613833</v>
      </c>
      <c r="GZ607" s="77">
        <v>0.10981235993223436</v>
      </c>
    </row>
    <row r="608" spans="98:208" x14ac:dyDescent="0.25">
      <c r="CT608" s="77" t="s">
        <v>155</v>
      </c>
      <c r="CU608" s="77" t="s">
        <v>435</v>
      </c>
      <c r="CV608" s="77" t="s">
        <v>481</v>
      </c>
      <c r="CW608" s="77">
        <v>2024</v>
      </c>
      <c r="CX608" s="77">
        <v>0</v>
      </c>
      <c r="CY608" s="77">
        <v>0</v>
      </c>
      <c r="CZ608" s="77">
        <v>0</v>
      </c>
      <c r="DA608" s="77">
        <v>0</v>
      </c>
      <c r="DB608" s="77">
        <v>21835.978114130299</v>
      </c>
      <c r="DC608" s="77">
        <v>428.60232122030828</v>
      </c>
      <c r="DD608" s="77">
        <v>13939.56097345721</v>
      </c>
      <c r="DE608" s="77">
        <v>7467.8148194524474</v>
      </c>
      <c r="DF608" s="77">
        <v>0</v>
      </c>
      <c r="DG608" s="77">
        <v>0</v>
      </c>
      <c r="DH608" s="77">
        <v>1263.5534246224847</v>
      </c>
      <c r="DI608" s="77">
        <v>1263.5534246224847</v>
      </c>
      <c r="DJ608" s="77">
        <v>1.3402877186378979E-10</v>
      </c>
      <c r="DL608" s="77">
        <v>0</v>
      </c>
      <c r="DM608" s="77">
        <v>0</v>
      </c>
      <c r="DN608" s="77">
        <v>0</v>
      </c>
      <c r="DO608" s="77">
        <v>0</v>
      </c>
      <c r="DP608" s="77">
        <v>0</v>
      </c>
      <c r="DQ608" s="77">
        <v>0</v>
      </c>
      <c r="DR608" s="77">
        <v>0</v>
      </c>
      <c r="DS608" s="77">
        <v>1.693525136864373E-7</v>
      </c>
      <c r="DT608" s="77">
        <v>1.693525136864373E-7</v>
      </c>
      <c r="DU608" s="77">
        <v>0</v>
      </c>
      <c r="DV608" s="77">
        <v>1.693525136864373E-7</v>
      </c>
      <c r="DW608" s="77">
        <v>1.693525136864373E-7</v>
      </c>
      <c r="GE608" s="77" t="s">
        <v>425</v>
      </c>
      <c r="GF608" s="77" t="s">
        <v>155</v>
      </c>
      <c r="GG608" s="77" t="s">
        <v>429</v>
      </c>
      <c r="GH608" s="77" t="s">
        <v>439</v>
      </c>
      <c r="GI608" s="77">
        <v>2023</v>
      </c>
      <c r="GJ608" s="77" t="s">
        <v>301</v>
      </c>
      <c r="GK608" s="77">
        <v>3.0714971986151052</v>
      </c>
      <c r="GL608" s="77">
        <v>1628.5067409999999</v>
      </c>
      <c r="GM608" s="77">
        <v>2023</v>
      </c>
      <c r="GN608" s="77" t="s">
        <v>175</v>
      </c>
      <c r="GO608" s="77">
        <v>5.3000000000000005E-2</v>
      </c>
      <c r="GP608" s="77">
        <v>3</v>
      </c>
      <c r="GQ608" s="77">
        <v>0</v>
      </c>
      <c r="GR608" s="77" t="s">
        <v>423</v>
      </c>
      <c r="GS608" s="77">
        <v>0</v>
      </c>
      <c r="GT608" s="77">
        <v>0</v>
      </c>
      <c r="GU608" s="77">
        <v>5.5966209081309413E-2</v>
      </c>
      <c r="GV608" s="248">
        <v>0.17190005441034911</v>
      </c>
      <c r="GW608" s="248">
        <v>5.5966209081309413E-2</v>
      </c>
      <c r="GX608" s="77">
        <v>0.17190005441034911</v>
      </c>
      <c r="GY608" s="77">
        <v>5.5966209081309413E-2</v>
      </c>
      <c r="GZ608" s="77">
        <v>0.17190005441034911</v>
      </c>
    </row>
    <row r="609" spans="98:208" x14ac:dyDescent="0.25">
      <c r="CT609" s="77" t="s">
        <v>155</v>
      </c>
      <c r="CU609" s="77" t="s">
        <v>435</v>
      </c>
      <c r="CV609" s="77" t="s">
        <v>481</v>
      </c>
      <c r="CW609" s="77">
        <v>2025</v>
      </c>
      <c r="CX609" s="77">
        <v>0</v>
      </c>
      <c r="CY609" s="77">
        <v>0</v>
      </c>
      <c r="CZ609" s="77">
        <v>0</v>
      </c>
      <c r="DA609" s="77">
        <v>0</v>
      </c>
      <c r="DB609" s="77">
        <v>21835.978114130299</v>
      </c>
      <c r="DC609" s="77">
        <v>428.60232122030828</v>
      </c>
      <c r="DD609" s="77">
        <v>13939.56097345721</v>
      </c>
      <c r="DE609" s="77">
        <v>7467.8148194524474</v>
      </c>
      <c r="DF609" s="77">
        <v>0</v>
      </c>
      <c r="DG609" s="77">
        <v>0</v>
      </c>
      <c r="DH609" s="77">
        <v>0</v>
      </c>
      <c r="DI609" s="77">
        <v>1263.5534246224847</v>
      </c>
      <c r="DJ609" s="77">
        <v>1.3402877186378979E-10</v>
      </c>
      <c r="DL609" s="77">
        <v>0</v>
      </c>
      <c r="DM609" s="77">
        <v>0</v>
      </c>
      <c r="DN609" s="77">
        <v>0</v>
      </c>
      <c r="DO609" s="77">
        <v>0</v>
      </c>
      <c r="DP609" s="77">
        <v>0</v>
      </c>
      <c r="DQ609" s="77">
        <v>0</v>
      </c>
      <c r="DR609" s="77">
        <v>0</v>
      </c>
      <c r="DS609" s="77">
        <v>0</v>
      </c>
      <c r="DT609" s="77">
        <v>0</v>
      </c>
      <c r="DU609" s="77">
        <v>0</v>
      </c>
      <c r="DV609" s="77">
        <v>1.693525136864373E-7</v>
      </c>
      <c r="DW609" s="77">
        <v>1.693525136864373E-7</v>
      </c>
      <c r="GE609" s="77" t="s">
        <v>427</v>
      </c>
      <c r="GF609" s="77" t="s">
        <v>155</v>
      </c>
      <c r="GG609" s="77" t="s">
        <v>429</v>
      </c>
      <c r="GH609" s="77" t="s">
        <v>439</v>
      </c>
      <c r="GI609" s="77">
        <v>2023</v>
      </c>
      <c r="GJ609" s="77" t="s">
        <v>303</v>
      </c>
      <c r="GK609" s="77">
        <v>1.684577240534447</v>
      </c>
      <c r="GL609" s="77">
        <v>1628.5067409999999</v>
      </c>
      <c r="GM609" s="77">
        <v>2023</v>
      </c>
      <c r="GN609" s="77" t="s">
        <v>175</v>
      </c>
      <c r="GO609" s="77">
        <v>5.3000000000000005E-2</v>
      </c>
      <c r="GP609" s="77">
        <v>3</v>
      </c>
      <c r="GQ609" s="77">
        <v>0</v>
      </c>
      <c r="GR609" s="77" t="s">
        <v>423</v>
      </c>
      <c r="GS609" s="77">
        <v>0</v>
      </c>
      <c r="GT609" s="77">
        <v>0</v>
      </c>
      <c r="GU609" s="77">
        <v>5.5966209081309413E-2</v>
      </c>
      <c r="GV609" s="248">
        <v>9.4279402057366124E-2</v>
      </c>
      <c r="GW609" s="248">
        <v>5.5966209081309413E-2</v>
      </c>
      <c r="GX609" s="77">
        <v>9.4279402057366124E-2</v>
      </c>
      <c r="GY609" s="77">
        <v>5.5966209081309413E-2</v>
      </c>
      <c r="GZ609" s="77">
        <v>9.4279402057366124E-2</v>
      </c>
    </row>
    <row r="610" spans="98:208" x14ac:dyDescent="0.25">
      <c r="CT610" s="77" t="s">
        <v>155</v>
      </c>
      <c r="CU610" s="77" t="s">
        <v>435</v>
      </c>
      <c r="CV610" s="77" t="s">
        <v>488</v>
      </c>
      <c r="CW610" s="77">
        <v>2020</v>
      </c>
      <c r="CX610" s="77">
        <v>0</v>
      </c>
      <c r="CY610" s="77">
        <v>0</v>
      </c>
      <c r="CZ610" s="77">
        <v>0</v>
      </c>
      <c r="DA610" s="77">
        <v>0</v>
      </c>
      <c r="DB610" s="77">
        <v>21083.842824224459</v>
      </c>
      <c r="DC610" s="77">
        <v>409.22373582043451</v>
      </c>
      <c r="DD610" s="77">
        <v>13469.08781237873</v>
      </c>
      <c r="DE610" s="77">
        <v>7205.5312760252782</v>
      </c>
      <c r="DF610" s="77">
        <v>1219.5839681183461</v>
      </c>
      <c r="DG610" s="77">
        <v>0</v>
      </c>
      <c r="DH610" s="77">
        <v>0</v>
      </c>
      <c r="DI610" s="77">
        <v>0</v>
      </c>
      <c r="DJ610" s="77">
        <v>5.7804981418635176E-9</v>
      </c>
      <c r="DL610" s="77">
        <v>0</v>
      </c>
      <c r="DM610" s="77">
        <v>7.0498028615546354E-6</v>
      </c>
      <c r="DN610" s="77">
        <v>7.0498028615546354E-6</v>
      </c>
      <c r="DO610" s="77">
        <v>0</v>
      </c>
      <c r="DP610" s="77">
        <v>0</v>
      </c>
      <c r="DQ610" s="77">
        <v>0</v>
      </c>
      <c r="DR610" s="77">
        <v>0</v>
      </c>
      <c r="DS610" s="77">
        <v>0</v>
      </c>
      <c r="DT610" s="77">
        <v>0</v>
      </c>
      <c r="DU610" s="77">
        <v>0</v>
      </c>
      <c r="DV610" s="77">
        <v>0</v>
      </c>
      <c r="DW610" s="77">
        <v>0</v>
      </c>
      <c r="GE610" s="77" t="s">
        <v>422</v>
      </c>
      <c r="GF610" s="77" t="s">
        <v>155</v>
      </c>
      <c r="GG610" s="77" t="s">
        <v>429</v>
      </c>
      <c r="GH610" s="77" t="s">
        <v>439</v>
      </c>
      <c r="GI610" s="77">
        <v>2024</v>
      </c>
      <c r="GJ610" s="77" t="s">
        <v>305</v>
      </c>
      <c r="GK610" s="77">
        <v>0.71896016785821359</v>
      </c>
      <c r="GL610" s="77">
        <v>1628.5067409999999</v>
      </c>
      <c r="GM610" s="77">
        <v>2024</v>
      </c>
      <c r="GN610" s="77" t="s">
        <v>175</v>
      </c>
      <c r="GO610" s="77">
        <v>0.13250000000000001</v>
      </c>
      <c r="GP610" s="77">
        <v>3</v>
      </c>
      <c r="GQ610" s="77">
        <v>0</v>
      </c>
      <c r="GR610" s="77" t="s">
        <v>423</v>
      </c>
      <c r="GS610" s="77">
        <v>0</v>
      </c>
      <c r="GT610" s="77">
        <v>0</v>
      </c>
      <c r="GU610" s="77">
        <v>0</v>
      </c>
      <c r="GV610" s="248">
        <v>0</v>
      </c>
      <c r="GW610" s="248">
        <v>0.1527377521613833</v>
      </c>
      <c r="GX610" s="77">
        <v>0.10981235993223436</v>
      </c>
      <c r="GY610" s="77">
        <v>0.1527377521613833</v>
      </c>
      <c r="GZ610" s="77">
        <v>0.10981235993223436</v>
      </c>
    </row>
    <row r="611" spans="98:208" x14ac:dyDescent="0.25">
      <c r="CT611" s="77" t="s">
        <v>155</v>
      </c>
      <c r="CU611" s="77" t="s">
        <v>435</v>
      </c>
      <c r="CV611" s="77" t="s">
        <v>488</v>
      </c>
      <c r="CW611" s="77">
        <v>2021</v>
      </c>
      <c r="CX611" s="77">
        <v>0</v>
      </c>
      <c r="CY611" s="77">
        <v>0</v>
      </c>
      <c r="CZ611" s="77">
        <v>0</v>
      </c>
      <c r="DA611" s="77">
        <v>0</v>
      </c>
      <c r="DB611" s="77">
        <v>21083.842824224459</v>
      </c>
      <c r="DC611" s="77">
        <v>409.22373582043451</v>
      </c>
      <c r="DD611" s="77">
        <v>13469.08781237873</v>
      </c>
      <c r="DE611" s="77">
        <v>7205.5312760252782</v>
      </c>
      <c r="DF611" s="77">
        <v>1219.5839681183461</v>
      </c>
      <c r="DG611" s="77">
        <v>1219.5839681183461</v>
      </c>
      <c r="DH611" s="77">
        <v>0</v>
      </c>
      <c r="DI611" s="77">
        <v>0</v>
      </c>
      <c r="DJ611" s="77">
        <v>5.7804981418635176E-9</v>
      </c>
      <c r="DL611" s="77">
        <v>0</v>
      </c>
      <c r="DM611" s="77">
        <v>7.0498028615546354E-6</v>
      </c>
      <c r="DN611" s="77">
        <v>7.0498028615546354E-6</v>
      </c>
      <c r="DO611" s="77">
        <v>0</v>
      </c>
      <c r="DP611" s="77">
        <v>7.0498028615546354E-6</v>
      </c>
      <c r="DQ611" s="77">
        <v>7.0498028615546354E-6</v>
      </c>
      <c r="DR611" s="77">
        <v>0</v>
      </c>
      <c r="DS611" s="77">
        <v>0</v>
      </c>
      <c r="DT611" s="77">
        <v>0</v>
      </c>
      <c r="DU611" s="77">
        <v>0</v>
      </c>
      <c r="DV611" s="77">
        <v>0</v>
      </c>
      <c r="DW611" s="77">
        <v>0</v>
      </c>
      <c r="GE611" s="77" t="s">
        <v>425</v>
      </c>
      <c r="GF611" s="77" t="s">
        <v>155</v>
      </c>
      <c r="GG611" s="77" t="s">
        <v>429</v>
      </c>
      <c r="GH611" s="77" t="s">
        <v>439</v>
      </c>
      <c r="GI611" s="77">
        <v>2024</v>
      </c>
      <c r="GJ611" s="77" t="s">
        <v>301</v>
      </c>
      <c r="GK611" s="77">
        <v>3.0714971986151052</v>
      </c>
      <c r="GL611" s="77">
        <v>1628.5067409999999</v>
      </c>
      <c r="GM611" s="77">
        <v>2024</v>
      </c>
      <c r="GN611" s="77" t="s">
        <v>175</v>
      </c>
      <c r="GO611" s="77">
        <v>5.3000000000000005E-2</v>
      </c>
      <c r="GP611" s="77">
        <v>3</v>
      </c>
      <c r="GQ611" s="77">
        <v>0</v>
      </c>
      <c r="GR611" s="77" t="s">
        <v>423</v>
      </c>
      <c r="GS611" s="77">
        <v>0</v>
      </c>
      <c r="GT611" s="77">
        <v>0</v>
      </c>
      <c r="GU611" s="77">
        <v>0</v>
      </c>
      <c r="GV611" s="248">
        <v>0</v>
      </c>
      <c r="GW611" s="248">
        <v>5.5966209081309413E-2</v>
      </c>
      <c r="GX611" s="77">
        <v>0.17190005441034911</v>
      </c>
      <c r="GY611" s="77">
        <v>5.5966209081309413E-2</v>
      </c>
      <c r="GZ611" s="77">
        <v>0.17190005441034911</v>
      </c>
    </row>
    <row r="612" spans="98:208" x14ac:dyDescent="0.25">
      <c r="CT612" s="77" t="s">
        <v>155</v>
      </c>
      <c r="CU612" s="77" t="s">
        <v>435</v>
      </c>
      <c r="CV612" s="77" t="s">
        <v>488</v>
      </c>
      <c r="CW612" s="77">
        <v>2022</v>
      </c>
      <c r="CX612" s="77">
        <v>0</v>
      </c>
      <c r="CY612" s="77">
        <v>0</v>
      </c>
      <c r="CZ612" s="77">
        <v>0</v>
      </c>
      <c r="DA612" s="77">
        <v>0</v>
      </c>
      <c r="DB612" s="77">
        <v>21083.842824224459</v>
      </c>
      <c r="DC612" s="77">
        <v>409.22373582043451</v>
      </c>
      <c r="DD612" s="77">
        <v>13469.08781237873</v>
      </c>
      <c r="DE612" s="77">
        <v>7205.5312760252782</v>
      </c>
      <c r="DF612" s="77">
        <v>1219.5839681183461</v>
      </c>
      <c r="DG612" s="77">
        <v>1219.5839681183461</v>
      </c>
      <c r="DH612" s="77">
        <v>1219.5839681183461</v>
      </c>
      <c r="DI612" s="77">
        <v>0</v>
      </c>
      <c r="DJ612" s="77">
        <v>5.7804981418635176E-9</v>
      </c>
      <c r="DL612" s="77">
        <v>0</v>
      </c>
      <c r="DM612" s="77">
        <v>7.0498028615546354E-6</v>
      </c>
      <c r="DN612" s="77">
        <v>7.0498028615546354E-6</v>
      </c>
      <c r="DO612" s="77">
        <v>0</v>
      </c>
      <c r="DP612" s="77">
        <v>7.0498028615546354E-6</v>
      </c>
      <c r="DQ612" s="77">
        <v>7.0498028615546354E-6</v>
      </c>
      <c r="DR612" s="77">
        <v>0</v>
      </c>
      <c r="DS612" s="77">
        <v>7.0498028615546354E-6</v>
      </c>
      <c r="DT612" s="77">
        <v>7.0498028615546354E-6</v>
      </c>
      <c r="DU612" s="77">
        <v>0</v>
      </c>
      <c r="DV612" s="77">
        <v>0</v>
      </c>
      <c r="DW612" s="77">
        <v>0</v>
      </c>
      <c r="GE612" s="77" t="s">
        <v>427</v>
      </c>
      <c r="GF612" s="77" t="s">
        <v>155</v>
      </c>
      <c r="GG612" s="77" t="s">
        <v>429</v>
      </c>
      <c r="GH612" s="77" t="s">
        <v>439</v>
      </c>
      <c r="GI612" s="77">
        <v>2024</v>
      </c>
      <c r="GJ612" s="77" t="s">
        <v>303</v>
      </c>
      <c r="GK612" s="77">
        <v>1.684577240534447</v>
      </c>
      <c r="GL612" s="77">
        <v>1628.5067409999999</v>
      </c>
      <c r="GM612" s="77">
        <v>2024</v>
      </c>
      <c r="GN612" s="77" t="s">
        <v>175</v>
      </c>
      <c r="GO612" s="77">
        <v>5.3000000000000005E-2</v>
      </c>
      <c r="GP612" s="77">
        <v>3</v>
      </c>
      <c r="GQ612" s="77">
        <v>0</v>
      </c>
      <c r="GR612" s="77" t="s">
        <v>423</v>
      </c>
      <c r="GS612" s="77">
        <v>0</v>
      </c>
      <c r="GT612" s="77">
        <v>0</v>
      </c>
      <c r="GU612" s="77">
        <v>0</v>
      </c>
      <c r="GV612" s="248">
        <v>0</v>
      </c>
      <c r="GW612" s="248">
        <v>5.5966209081309413E-2</v>
      </c>
      <c r="GX612" s="77">
        <v>9.4279402057366124E-2</v>
      </c>
      <c r="GY612" s="77">
        <v>5.5966209081309413E-2</v>
      </c>
      <c r="GZ612" s="77">
        <v>9.4279402057366124E-2</v>
      </c>
    </row>
    <row r="613" spans="98:208" x14ac:dyDescent="0.25">
      <c r="CT613" s="77" t="s">
        <v>155</v>
      </c>
      <c r="CU613" s="77" t="s">
        <v>435</v>
      </c>
      <c r="CV613" s="77" t="s">
        <v>488</v>
      </c>
      <c r="CW613" s="77">
        <v>2023</v>
      </c>
      <c r="CX613" s="77">
        <v>0</v>
      </c>
      <c r="CY613" s="77">
        <v>0</v>
      </c>
      <c r="CZ613" s="77">
        <v>0</v>
      </c>
      <c r="DA613" s="77">
        <v>0</v>
      </c>
      <c r="DB613" s="77">
        <v>21835.978114130408</v>
      </c>
      <c r="DC613" s="77">
        <v>428.60232122029942</v>
      </c>
      <c r="DD613" s="77">
        <v>13939.56097345755</v>
      </c>
      <c r="DE613" s="77">
        <v>7467.8148194525511</v>
      </c>
      <c r="DF613" s="77">
        <v>0</v>
      </c>
      <c r="DG613" s="77">
        <v>1263.5534246225081</v>
      </c>
      <c r="DH613" s="77">
        <v>1263.5534246225081</v>
      </c>
      <c r="DI613" s="77">
        <v>1263.5534246225081</v>
      </c>
      <c r="DJ613" s="77">
        <v>5.7804981418635176E-9</v>
      </c>
      <c r="DL613" s="77">
        <v>0</v>
      </c>
      <c r="DM613" s="77">
        <v>0</v>
      </c>
      <c r="DN613" s="77">
        <v>0</v>
      </c>
      <c r="DO613" s="77">
        <v>0</v>
      </c>
      <c r="DP613" s="77">
        <v>7.3039682231756927E-6</v>
      </c>
      <c r="DQ613" s="77">
        <v>7.3039682231756927E-6</v>
      </c>
      <c r="DR613" s="77">
        <v>0</v>
      </c>
      <c r="DS613" s="77">
        <v>7.3039682231756927E-6</v>
      </c>
      <c r="DT613" s="77">
        <v>7.3039682231756927E-6</v>
      </c>
      <c r="DU613" s="77">
        <v>0</v>
      </c>
      <c r="DV613" s="77">
        <v>7.3039682231756927E-6</v>
      </c>
      <c r="DW613" s="77">
        <v>7.3039682231756927E-6</v>
      </c>
      <c r="GE613" s="77" t="s">
        <v>422</v>
      </c>
      <c r="GF613" s="77" t="s">
        <v>155</v>
      </c>
      <c r="GG613" s="77" t="s">
        <v>429</v>
      </c>
      <c r="GH613" s="77" t="s">
        <v>439</v>
      </c>
      <c r="GI613" s="77">
        <v>2025</v>
      </c>
      <c r="GJ613" s="77" t="s">
        <v>305</v>
      </c>
      <c r="GK613" s="77">
        <v>0.71896016785821359</v>
      </c>
      <c r="GL613" s="77">
        <v>1628.5067409999999</v>
      </c>
      <c r="GM613" s="77">
        <v>2025</v>
      </c>
      <c r="GN613" s="77" t="s">
        <v>175</v>
      </c>
      <c r="GO613" s="77">
        <v>0.13250000000000001</v>
      </c>
      <c r="GP613" s="77">
        <v>3</v>
      </c>
      <c r="GQ613" s="77">
        <v>0</v>
      </c>
      <c r="GR613" s="77" t="s">
        <v>423</v>
      </c>
      <c r="GS613" s="77">
        <v>0</v>
      </c>
      <c r="GT613" s="77">
        <v>0</v>
      </c>
      <c r="GU613" s="77">
        <v>0</v>
      </c>
      <c r="GV613" s="248">
        <v>0</v>
      </c>
      <c r="GW613" s="248">
        <v>0</v>
      </c>
      <c r="GX613" s="77">
        <v>0</v>
      </c>
      <c r="GY613" s="77">
        <v>0.1527377521613833</v>
      </c>
      <c r="GZ613" s="77">
        <v>0.10981235993223436</v>
      </c>
    </row>
    <row r="614" spans="98:208" x14ac:dyDescent="0.25">
      <c r="CT614" s="77" t="s">
        <v>155</v>
      </c>
      <c r="CU614" s="77" t="s">
        <v>435</v>
      </c>
      <c r="CV614" s="77" t="s">
        <v>488</v>
      </c>
      <c r="CW614" s="77">
        <v>2024</v>
      </c>
      <c r="CX614" s="77">
        <v>0</v>
      </c>
      <c r="CY614" s="77">
        <v>0</v>
      </c>
      <c r="CZ614" s="77">
        <v>0</v>
      </c>
      <c r="DA614" s="77">
        <v>0</v>
      </c>
      <c r="DB614" s="77">
        <v>21835.978114130408</v>
      </c>
      <c r="DC614" s="77">
        <v>428.60232122029942</v>
      </c>
      <c r="DD614" s="77">
        <v>13939.56097345755</v>
      </c>
      <c r="DE614" s="77">
        <v>7467.8148194525511</v>
      </c>
      <c r="DF614" s="77">
        <v>0</v>
      </c>
      <c r="DG614" s="77">
        <v>0</v>
      </c>
      <c r="DH614" s="77">
        <v>1263.5534246225081</v>
      </c>
      <c r="DI614" s="77">
        <v>1263.5534246225081</v>
      </c>
      <c r="DJ614" s="77">
        <v>5.7804981418635176E-9</v>
      </c>
      <c r="DL614" s="77">
        <v>0</v>
      </c>
      <c r="DM614" s="77">
        <v>0</v>
      </c>
      <c r="DN614" s="77">
        <v>0</v>
      </c>
      <c r="DO614" s="77">
        <v>0</v>
      </c>
      <c r="DP614" s="77">
        <v>0</v>
      </c>
      <c r="DQ614" s="77">
        <v>0</v>
      </c>
      <c r="DR614" s="77">
        <v>0</v>
      </c>
      <c r="DS614" s="77">
        <v>7.3039682231756927E-6</v>
      </c>
      <c r="DT614" s="77">
        <v>7.3039682231756927E-6</v>
      </c>
      <c r="DU614" s="77">
        <v>0</v>
      </c>
      <c r="DV614" s="77">
        <v>7.3039682231756927E-6</v>
      </c>
      <c r="DW614" s="77">
        <v>7.3039682231756927E-6</v>
      </c>
      <c r="GE614" s="77" t="s">
        <v>425</v>
      </c>
      <c r="GF614" s="77" t="s">
        <v>155</v>
      </c>
      <c r="GG614" s="77" t="s">
        <v>429</v>
      </c>
      <c r="GH614" s="77" t="s">
        <v>439</v>
      </c>
      <c r="GI614" s="77">
        <v>2025</v>
      </c>
      <c r="GJ614" s="77" t="s">
        <v>301</v>
      </c>
      <c r="GK614" s="77">
        <v>3.0714971986151052</v>
      </c>
      <c r="GL614" s="77">
        <v>1628.5067409999999</v>
      </c>
      <c r="GM614" s="77">
        <v>2025</v>
      </c>
      <c r="GN614" s="77" t="s">
        <v>175</v>
      </c>
      <c r="GO614" s="77">
        <v>5.3000000000000005E-2</v>
      </c>
      <c r="GP614" s="77">
        <v>3</v>
      </c>
      <c r="GQ614" s="77">
        <v>0</v>
      </c>
      <c r="GR614" s="77" t="s">
        <v>423</v>
      </c>
      <c r="GS614" s="77">
        <v>0</v>
      </c>
      <c r="GT614" s="77">
        <v>0</v>
      </c>
      <c r="GU614" s="77">
        <v>0</v>
      </c>
      <c r="GV614" s="248">
        <v>0</v>
      </c>
      <c r="GW614" s="248">
        <v>0</v>
      </c>
      <c r="GX614" s="77">
        <v>0</v>
      </c>
      <c r="GY614" s="77">
        <v>5.5966209081309413E-2</v>
      </c>
      <c r="GZ614" s="77">
        <v>0.17190005441034911</v>
      </c>
    </row>
    <row r="615" spans="98:208" x14ac:dyDescent="0.25">
      <c r="CT615" s="77" t="s">
        <v>155</v>
      </c>
      <c r="CU615" s="77" t="s">
        <v>435</v>
      </c>
      <c r="CV615" s="77" t="s">
        <v>488</v>
      </c>
      <c r="CW615" s="77">
        <v>2025</v>
      </c>
      <c r="CX615" s="77">
        <v>0</v>
      </c>
      <c r="CY615" s="77">
        <v>0</v>
      </c>
      <c r="CZ615" s="77">
        <v>0</v>
      </c>
      <c r="DA615" s="77">
        <v>0</v>
      </c>
      <c r="DB615" s="77">
        <v>21835.978114130408</v>
      </c>
      <c r="DC615" s="77">
        <v>428.60232122029942</v>
      </c>
      <c r="DD615" s="77">
        <v>13939.56097345755</v>
      </c>
      <c r="DE615" s="77">
        <v>7467.8148194525511</v>
      </c>
      <c r="DF615" s="77">
        <v>0</v>
      </c>
      <c r="DG615" s="77">
        <v>0</v>
      </c>
      <c r="DH615" s="77">
        <v>0</v>
      </c>
      <c r="DI615" s="77">
        <v>1263.5534246225081</v>
      </c>
      <c r="DJ615" s="77">
        <v>5.7804981418635176E-9</v>
      </c>
      <c r="DL615" s="77">
        <v>0</v>
      </c>
      <c r="DM615" s="77">
        <v>0</v>
      </c>
      <c r="DN615" s="77">
        <v>0</v>
      </c>
      <c r="DO615" s="77">
        <v>0</v>
      </c>
      <c r="DP615" s="77">
        <v>0</v>
      </c>
      <c r="DQ615" s="77">
        <v>0</v>
      </c>
      <c r="DR615" s="77">
        <v>0</v>
      </c>
      <c r="DS615" s="77">
        <v>0</v>
      </c>
      <c r="DT615" s="77">
        <v>0</v>
      </c>
      <c r="DU615" s="77">
        <v>0</v>
      </c>
      <c r="DV615" s="77">
        <v>7.3039682231756927E-6</v>
      </c>
      <c r="DW615" s="77">
        <v>7.3039682231756927E-6</v>
      </c>
      <c r="GE615" s="77" t="s">
        <v>427</v>
      </c>
      <c r="GF615" s="77" t="s">
        <v>155</v>
      </c>
      <c r="GG615" s="77" t="s">
        <v>429</v>
      </c>
      <c r="GH615" s="77" t="s">
        <v>439</v>
      </c>
      <c r="GI615" s="77">
        <v>2025</v>
      </c>
      <c r="GJ615" s="77" t="s">
        <v>303</v>
      </c>
      <c r="GK615" s="77">
        <v>1.684577240534447</v>
      </c>
      <c r="GL615" s="77">
        <v>1628.5067409999999</v>
      </c>
      <c r="GM615" s="77">
        <v>2025</v>
      </c>
      <c r="GN615" s="77" t="s">
        <v>175</v>
      </c>
      <c r="GO615" s="77">
        <v>5.3000000000000005E-2</v>
      </c>
      <c r="GP615" s="77">
        <v>3</v>
      </c>
      <c r="GQ615" s="77">
        <v>0</v>
      </c>
      <c r="GR615" s="77" t="s">
        <v>423</v>
      </c>
      <c r="GS615" s="77">
        <v>0</v>
      </c>
      <c r="GT615" s="77">
        <v>0</v>
      </c>
      <c r="GU615" s="77">
        <v>0</v>
      </c>
      <c r="GV615" s="248">
        <v>0</v>
      </c>
      <c r="GW615" s="248">
        <v>0</v>
      </c>
      <c r="GX615" s="77">
        <v>0</v>
      </c>
      <c r="GY615" s="77">
        <v>5.5966209081309413E-2</v>
      </c>
      <c r="GZ615" s="77">
        <v>9.4279402057366124E-2</v>
      </c>
    </row>
    <row r="616" spans="98:208" x14ac:dyDescent="0.25">
      <c r="CT616" s="77" t="s">
        <v>155</v>
      </c>
      <c r="CU616" s="77" t="s">
        <v>436</v>
      </c>
      <c r="CV616" s="77" t="s">
        <v>300</v>
      </c>
      <c r="CW616" s="77">
        <v>2020</v>
      </c>
      <c r="CX616" s="77">
        <v>0</v>
      </c>
      <c r="CY616" s="77">
        <v>0</v>
      </c>
      <c r="CZ616" s="77">
        <v>0</v>
      </c>
      <c r="DA616" s="77">
        <v>0</v>
      </c>
      <c r="DB616" s="77">
        <v>14146.130641332889</v>
      </c>
      <c r="DC616" s="77">
        <v>222.22942162783639</v>
      </c>
      <c r="DD616" s="77">
        <v>8585.7228092481728</v>
      </c>
      <c r="DE616" s="77">
        <v>5338.178410456886</v>
      </c>
      <c r="DF616" s="77">
        <v>813.2107892130723</v>
      </c>
      <c r="DG616" s="77">
        <v>0</v>
      </c>
      <c r="DH616" s="77">
        <v>0</v>
      </c>
      <c r="DI616" s="77">
        <v>0</v>
      </c>
      <c r="DJ616" s="77">
        <v>4.4096609395687701E-6</v>
      </c>
      <c r="DL616" s="77">
        <v>0</v>
      </c>
      <c r="DM616" s="77">
        <v>3.5859838528287773E-3</v>
      </c>
      <c r="DN616" s="77">
        <v>3.5859838528287773E-3</v>
      </c>
      <c r="DO616" s="77">
        <v>0</v>
      </c>
      <c r="DP616" s="77">
        <v>0</v>
      </c>
      <c r="DQ616" s="77">
        <v>0</v>
      </c>
      <c r="DR616" s="77">
        <v>0</v>
      </c>
      <c r="DS616" s="77">
        <v>0</v>
      </c>
      <c r="DT616" s="77">
        <v>0</v>
      </c>
      <c r="DU616" s="77">
        <v>0</v>
      </c>
      <c r="DV616" s="77">
        <v>0</v>
      </c>
      <c r="DW616" s="77">
        <v>0</v>
      </c>
      <c r="GE616" s="77" t="s">
        <v>422</v>
      </c>
      <c r="GF616" s="77" t="s">
        <v>155</v>
      </c>
      <c r="GG616" s="77" t="s">
        <v>429</v>
      </c>
      <c r="GH616" s="77" t="s">
        <v>446</v>
      </c>
      <c r="GI616" s="77">
        <v>2021</v>
      </c>
      <c r="GJ616" s="77" t="s">
        <v>305</v>
      </c>
      <c r="GK616" s="77">
        <v>3.6425060683954492E-2</v>
      </c>
      <c r="GL616" s="77">
        <v>1628.5067409999999</v>
      </c>
      <c r="GM616" s="77">
        <v>2021</v>
      </c>
      <c r="GN616" s="77" t="s">
        <v>175</v>
      </c>
      <c r="GO616" s="77">
        <v>0.13250000000000001</v>
      </c>
      <c r="GP616" s="77">
        <v>3</v>
      </c>
      <c r="GQ616" s="77">
        <v>0</v>
      </c>
      <c r="GR616" s="77" t="s">
        <v>423</v>
      </c>
      <c r="GS616" s="77">
        <v>0.1527377521613833</v>
      </c>
      <c r="GT616" s="77">
        <v>5.5634818912091884E-3</v>
      </c>
      <c r="GU616" s="77">
        <v>0.1527377521613833</v>
      </c>
      <c r="GV616" s="248">
        <v>5.5634818912091884E-3</v>
      </c>
      <c r="GW616" s="248">
        <v>0</v>
      </c>
      <c r="GX616" s="77">
        <v>0</v>
      </c>
      <c r="GY616" s="77">
        <v>0</v>
      </c>
      <c r="GZ616" s="77">
        <v>0</v>
      </c>
    </row>
    <row r="617" spans="98:208" x14ac:dyDescent="0.25">
      <c r="CT617" s="77" t="s">
        <v>155</v>
      </c>
      <c r="CU617" s="77" t="s">
        <v>436</v>
      </c>
      <c r="CV617" s="77" t="s">
        <v>300</v>
      </c>
      <c r="CW617" s="77">
        <v>2021</v>
      </c>
      <c r="CX617" s="77">
        <v>0</v>
      </c>
      <c r="CY617" s="77">
        <v>0</v>
      </c>
      <c r="CZ617" s="77">
        <v>0</v>
      </c>
      <c r="DA617" s="77">
        <v>0</v>
      </c>
      <c r="DB617" s="77">
        <v>14146.130641332889</v>
      </c>
      <c r="DC617" s="77">
        <v>222.22942162783639</v>
      </c>
      <c r="DD617" s="77">
        <v>8585.7228092481728</v>
      </c>
      <c r="DE617" s="77">
        <v>5338.178410456886</v>
      </c>
      <c r="DF617" s="77">
        <v>813.2107892130723</v>
      </c>
      <c r="DG617" s="77">
        <v>813.2107892130723</v>
      </c>
      <c r="DH617" s="77">
        <v>0</v>
      </c>
      <c r="DI617" s="77">
        <v>0</v>
      </c>
      <c r="DJ617" s="77">
        <v>4.4096609395687701E-6</v>
      </c>
      <c r="DL617" s="77">
        <v>0</v>
      </c>
      <c r="DM617" s="77">
        <v>3.5859838528287773E-3</v>
      </c>
      <c r="DN617" s="77">
        <v>3.5859838528287773E-3</v>
      </c>
      <c r="DO617" s="77">
        <v>0</v>
      </c>
      <c r="DP617" s="77">
        <v>3.5859838528287773E-3</v>
      </c>
      <c r="DQ617" s="77">
        <v>3.5859838528287773E-3</v>
      </c>
      <c r="DR617" s="77">
        <v>0</v>
      </c>
      <c r="DS617" s="77">
        <v>0</v>
      </c>
      <c r="DT617" s="77">
        <v>0</v>
      </c>
      <c r="DU617" s="77">
        <v>0</v>
      </c>
      <c r="DV617" s="77">
        <v>0</v>
      </c>
      <c r="DW617" s="77">
        <v>0</v>
      </c>
      <c r="GE617" s="77" t="s">
        <v>425</v>
      </c>
      <c r="GF617" s="77" t="s">
        <v>155</v>
      </c>
      <c r="GG617" s="77" t="s">
        <v>429</v>
      </c>
      <c r="GH617" s="77" t="s">
        <v>446</v>
      </c>
      <c r="GI617" s="77">
        <v>2021</v>
      </c>
      <c r="GJ617" s="77" t="s">
        <v>301</v>
      </c>
      <c r="GK617" s="77">
        <v>1.5808724525432441E-3</v>
      </c>
      <c r="GL617" s="77">
        <v>1628.5067409999999</v>
      </c>
      <c r="GM617" s="77">
        <v>2021</v>
      </c>
      <c r="GN617" s="77" t="s">
        <v>175</v>
      </c>
      <c r="GO617" s="77">
        <v>5.3000000000000005E-2</v>
      </c>
      <c r="GP617" s="77">
        <v>3</v>
      </c>
      <c r="GQ617" s="77">
        <v>0</v>
      </c>
      <c r="GR617" s="77" t="s">
        <v>423</v>
      </c>
      <c r="GS617" s="77">
        <v>5.5966209081309413E-2</v>
      </c>
      <c r="GT617" s="77">
        <v>8.8475438209917594E-5</v>
      </c>
      <c r="GU617" s="77">
        <v>5.5966209081309413E-2</v>
      </c>
      <c r="GV617" s="248">
        <v>8.8475438209917594E-5</v>
      </c>
      <c r="GW617" s="248">
        <v>0</v>
      </c>
      <c r="GX617" s="77">
        <v>0</v>
      </c>
      <c r="GY617" s="77">
        <v>0</v>
      </c>
      <c r="GZ617" s="77">
        <v>0</v>
      </c>
    </row>
    <row r="618" spans="98:208" x14ac:dyDescent="0.25">
      <c r="CT618" s="77" t="s">
        <v>155</v>
      </c>
      <c r="CU618" s="77" t="s">
        <v>436</v>
      </c>
      <c r="CV618" s="77" t="s">
        <v>300</v>
      </c>
      <c r="CW618" s="77">
        <v>2022</v>
      </c>
      <c r="CX618" s="77">
        <v>0</v>
      </c>
      <c r="CY618" s="77">
        <v>0</v>
      </c>
      <c r="CZ618" s="77">
        <v>0</v>
      </c>
      <c r="DA618" s="77">
        <v>0</v>
      </c>
      <c r="DB618" s="77">
        <v>14146.130641332889</v>
      </c>
      <c r="DC618" s="77">
        <v>222.22942162783639</v>
      </c>
      <c r="DD618" s="77">
        <v>8585.7228092481728</v>
      </c>
      <c r="DE618" s="77">
        <v>5338.178410456886</v>
      </c>
      <c r="DF618" s="77">
        <v>813.2107892130723</v>
      </c>
      <c r="DG618" s="77">
        <v>813.2107892130723</v>
      </c>
      <c r="DH618" s="77">
        <v>813.2107892130723</v>
      </c>
      <c r="DI618" s="77">
        <v>0</v>
      </c>
      <c r="DJ618" s="77">
        <v>4.4096609395687701E-6</v>
      </c>
      <c r="DL618" s="77">
        <v>0</v>
      </c>
      <c r="DM618" s="77">
        <v>3.5859838528287773E-3</v>
      </c>
      <c r="DN618" s="77">
        <v>3.5859838528287773E-3</v>
      </c>
      <c r="DO618" s="77">
        <v>0</v>
      </c>
      <c r="DP618" s="77">
        <v>3.5859838528287773E-3</v>
      </c>
      <c r="DQ618" s="77">
        <v>3.5859838528287773E-3</v>
      </c>
      <c r="DR618" s="77">
        <v>0</v>
      </c>
      <c r="DS618" s="77">
        <v>3.5859838528287773E-3</v>
      </c>
      <c r="DT618" s="77">
        <v>3.5859838528287773E-3</v>
      </c>
      <c r="DU618" s="77">
        <v>0</v>
      </c>
      <c r="DV618" s="77">
        <v>0</v>
      </c>
      <c r="DW618" s="77">
        <v>0</v>
      </c>
      <c r="GE618" s="77" t="s">
        <v>427</v>
      </c>
      <c r="GF618" s="77" t="s">
        <v>155</v>
      </c>
      <c r="GG618" s="77" t="s">
        <v>429</v>
      </c>
      <c r="GH618" s="77" t="s">
        <v>446</v>
      </c>
      <c r="GI618" s="77">
        <v>2021</v>
      </c>
      <c r="GJ618" s="77" t="s">
        <v>303</v>
      </c>
      <c r="GK618" s="77">
        <v>3.9894642198450757E-2</v>
      </c>
      <c r="GL618" s="77">
        <v>1628.5067409999999</v>
      </c>
      <c r="GM618" s="77">
        <v>2021</v>
      </c>
      <c r="GN618" s="77" t="s">
        <v>175</v>
      </c>
      <c r="GO618" s="77">
        <v>5.3000000000000005E-2</v>
      </c>
      <c r="GP618" s="77">
        <v>3</v>
      </c>
      <c r="GQ618" s="77">
        <v>0</v>
      </c>
      <c r="GR618" s="77" t="s">
        <v>423</v>
      </c>
      <c r="GS618" s="77">
        <v>5.5966209081309413E-2</v>
      </c>
      <c r="GT618" s="77">
        <v>2.2327518865025244E-3</v>
      </c>
      <c r="GU618" s="77">
        <v>5.5966209081309413E-2</v>
      </c>
      <c r="GV618" s="248">
        <v>2.2327518865025244E-3</v>
      </c>
      <c r="GW618" s="248">
        <v>0</v>
      </c>
      <c r="GX618" s="77">
        <v>0</v>
      </c>
      <c r="GY618" s="77">
        <v>0</v>
      </c>
      <c r="GZ618" s="77">
        <v>0</v>
      </c>
    </row>
    <row r="619" spans="98:208" x14ac:dyDescent="0.25">
      <c r="CT619" s="77" t="s">
        <v>155</v>
      </c>
      <c r="CU619" s="77" t="s">
        <v>436</v>
      </c>
      <c r="CV619" s="77" t="s">
        <v>300</v>
      </c>
      <c r="CW619" s="77">
        <v>2023</v>
      </c>
      <c r="CX619" s="77">
        <v>0</v>
      </c>
      <c r="CY619" s="77">
        <v>0</v>
      </c>
      <c r="CZ619" s="77">
        <v>0</v>
      </c>
      <c r="DA619" s="77">
        <v>0</v>
      </c>
      <c r="DB619" s="77">
        <v>14664.637556437019</v>
      </c>
      <c r="DC619" s="77">
        <v>233.23007680794541</v>
      </c>
      <c r="DD619" s="77">
        <v>8896.5159934288313</v>
      </c>
      <c r="DE619" s="77">
        <v>5534.8914862002393</v>
      </c>
      <c r="DF619" s="77">
        <v>0</v>
      </c>
      <c r="DG619" s="77">
        <v>843.29420601056529</v>
      </c>
      <c r="DH619" s="77">
        <v>843.29420601056529</v>
      </c>
      <c r="DI619" s="77">
        <v>843.29420601056529</v>
      </c>
      <c r="DJ619" s="77">
        <v>4.4096609395687701E-6</v>
      </c>
      <c r="DL619" s="77">
        <v>0</v>
      </c>
      <c r="DM619" s="77">
        <v>0</v>
      </c>
      <c r="DN619" s="77">
        <v>0</v>
      </c>
      <c r="DO619" s="77">
        <v>0</v>
      </c>
      <c r="DP619" s="77">
        <v>3.7186415208094493E-3</v>
      </c>
      <c r="DQ619" s="77">
        <v>3.7186415208094493E-3</v>
      </c>
      <c r="DR619" s="77">
        <v>0</v>
      </c>
      <c r="DS619" s="77">
        <v>3.7186415208094493E-3</v>
      </c>
      <c r="DT619" s="77">
        <v>3.7186415208094493E-3</v>
      </c>
      <c r="DU619" s="77">
        <v>0</v>
      </c>
      <c r="DV619" s="77">
        <v>3.7186415208094493E-3</v>
      </c>
      <c r="DW619" s="77">
        <v>3.7186415208094493E-3</v>
      </c>
      <c r="GE619" s="77" t="s">
        <v>422</v>
      </c>
      <c r="GF619" s="77" t="s">
        <v>155</v>
      </c>
      <c r="GG619" s="77" t="s">
        <v>429</v>
      </c>
      <c r="GH619" s="77" t="s">
        <v>446</v>
      </c>
      <c r="GI619" s="77">
        <v>2022</v>
      </c>
      <c r="GJ619" s="77" t="s">
        <v>305</v>
      </c>
      <c r="GK619" s="77">
        <v>3.6425060683954492E-2</v>
      </c>
      <c r="GL619" s="77">
        <v>1628.5067409999999</v>
      </c>
      <c r="GM619" s="77">
        <v>2022</v>
      </c>
      <c r="GN619" s="77" t="s">
        <v>175</v>
      </c>
      <c r="GO619" s="77">
        <v>0.13250000000000001</v>
      </c>
      <c r="GP619" s="77">
        <v>3</v>
      </c>
      <c r="GQ619" s="77">
        <v>0</v>
      </c>
      <c r="GR619" s="77" t="s">
        <v>423</v>
      </c>
      <c r="GS619" s="77">
        <v>0.1527377521613833</v>
      </c>
      <c r="GT619" s="77">
        <v>5.5634818912091884E-3</v>
      </c>
      <c r="GU619" s="77">
        <v>0.1527377521613833</v>
      </c>
      <c r="GV619" s="248">
        <v>5.5634818912091884E-3</v>
      </c>
      <c r="GW619" s="248">
        <v>0.1527377521613833</v>
      </c>
      <c r="GX619" s="77">
        <v>5.5634818912091884E-3</v>
      </c>
      <c r="GY619" s="77">
        <v>0</v>
      </c>
      <c r="GZ619" s="77">
        <v>0</v>
      </c>
    </row>
    <row r="620" spans="98:208" x14ac:dyDescent="0.25">
      <c r="CT620" s="77" t="s">
        <v>155</v>
      </c>
      <c r="CU620" s="77" t="s">
        <v>436</v>
      </c>
      <c r="CV620" s="77" t="s">
        <v>300</v>
      </c>
      <c r="CW620" s="77">
        <v>2024</v>
      </c>
      <c r="CX620" s="77">
        <v>0</v>
      </c>
      <c r="CY620" s="77">
        <v>0</v>
      </c>
      <c r="CZ620" s="77">
        <v>0</v>
      </c>
      <c r="DA620" s="77">
        <v>0</v>
      </c>
      <c r="DB620" s="77">
        <v>14664.637556437019</v>
      </c>
      <c r="DC620" s="77">
        <v>233.23007680794541</v>
      </c>
      <c r="DD620" s="77">
        <v>8896.5159934288313</v>
      </c>
      <c r="DE620" s="77">
        <v>5534.8914862002393</v>
      </c>
      <c r="DF620" s="77">
        <v>0</v>
      </c>
      <c r="DG620" s="77">
        <v>0</v>
      </c>
      <c r="DH620" s="77">
        <v>843.29420601056529</v>
      </c>
      <c r="DI620" s="77">
        <v>843.29420601056529</v>
      </c>
      <c r="DJ620" s="77">
        <v>4.4096609395687701E-6</v>
      </c>
      <c r="DL620" s="77">
        <v>0</v>
      </c>
      <c r="DM620" s="77">
        <v>0</v>
      </c>
      <c r="DN620" s="77">
        <v>0</v>
      </c>
      <c r="DO620" s="77">
        <v>0</v>
      </c>
      <c r="DP620" s="77">
        <v>0</v>
      </c>
      <c r="DQ620" s="77">
        <v>0</v>
      </c>
      <c r="DR620" s="77">
        <v>0</v>
      </c>
      <c r="DS620" s="77">
        <v>3.7186415208094493E-3</v>
      </c>
      <c r="DT620" s="77">
        <v>3.7186415208094493E-3</v>
      </c>
      <c r="DU620" s="77">
        <v>0</v>
      </c>
      <c r="DV620" s="77">
        <v>3.7186415208094493E-3</v>
      </c>
      <c r="DW620" s="77">
        <v>3.7186415208094493E-3</v>
      </c>
      <c r="GE620" s="77" t="s">
        <v>425</v>
      </c>
      <c r="GF620" s="77" t="s">
        <v>155</v>
      </c>
      <c r="GG620" s="77" t="s">
        <v>429</v>
      </c>
      <c r="GH620" s="77" t="s">
        <v>446</v>
      </c>
      <c r="GI620" s="77">
        <v>2022</v>
      </c>
      <c r="GJ620" s="77" t="s">
        <v>301</v>
      </c>
      <c r="GK620" s="77">
        <v>1.5808724525432441E-3</v>
      </c>
      <c r="GL620" s="77">
        <v>1628.5067409999999</v>
      </c>
      <c r="GM620" s="77">
        <v>2022</v>
      </c>
      <c r="GN620" s="77" t="s">
        <v>175</v>
      </c>
      <c r="GO620" s="77">
        <v>5.3000000000000005E-2</v>
      </c>
      <c r="GP620" s="77">
        <v>3</v>
      </c>
      <c r="GQ620" s="77">
        <v>0</v>
      </c>
      <c r="GR620" s="77" t="s">
        <v>423</v>
      </c>
      <c r="GS620" s="77">
        <v>5.5966209081309413E-2</v>
      </c>
      <c r="GT620" s="77">
        <v>8.8475438209917594E-5</v>
      </c>
      <c r="GU620" s="77">
        <v>5.5966209081309413E-2</v>
      </c>
      <c r="GV620" s="248">
        <v>8.8475438209917594E-5</v>
      </c>
      <c r="GW620" s="248">
        <v>5.5966209081309413E-2</v>
      </c>
      <c r="GX620" s="77">
        <v>8.8475438209917594E-5</v>
      </c>
      <c r="GY620" s="77">
        <v>0</v>
      </c>
      <c r="GZ620" s="77">
        <v>0</v>
      </c>
    </row>
    <row r="621" spans="98:208" x14ac:dyDescent="0.25">
      <c r="CT621" s="77" t="s">
        <v>155</v>
      </c>
      <c r="CU621" s="77" t="s">
        <v>436</v>
      </c>
      <c r="CV621" s="77" t="s">
        <v>300</v>
      </c>
      <c r="CW621" s="77">
        <v>2025</v>
      </c>
      <c r="CX621" s="77">
        <v>0</v>
      </c>
      <c r="CY621" s="77">
        <v>0</v>
      </c>
      <c r="CZ621" s="77">
        <v>0</v>
      </c>
      <c r="DA621" s="77">
        <v>0</v>
      </c>
      <c r="DB621" s="77">
        <v>14664.637556437019</v>
      </c>
      <c r="DC621" s="77">
        <v>233.23007680794541</v>
      </c>
      <c r="DD621" s="77">
        <v>8896.5159934288313</v>
      </c>
      <c r="DE621" s="77">
        <v>5534.8914862002393</v>
      </c>
      <c r="DF621" s="77">
        <v>0</v>
      </c>
      <c r="DG621" s="77">
        <v>0</v>
      </c>
      <c r="DH621" s="77">
        <v>0</v>
      </c>
      <c r="DI621" s="77">
        <v>843.29420601056529</v>
      </c>
      <c r="DJ621" s="77">
        <v>4.4096609395687701E-6</v>
      </c>
      <c r="DL621" s="77">
        <v>0</v>
      </c>
      <c r="DM621" s="77">
        <v>0</v>
      </c>
      <c r="DN621" s="77">
        <v>0</v>
      </c>
      <c r="DO621" s="77">
        <v>0</v>
      </c>
      <c r="DP621" s="77">
        <v>0</v>
      </c>
      <c r="DQ621" s="77">
        <v>0</v>
      </c>
      <c r="DR621" s="77">
        <v>0</v>
      </c>
      <c r="DS621" s="77">
        <v>0</v>
      </c>
      <c r="DT621" s="77">
        <v>0</v>
      </c>
      <c r="DU621" s="77">
        <v>0</v>
      </c>
      <c r="DV621" s="77">
        <v>3.7186415208094493E-3</v>
      </c>
      <c r="DW621" s="77">
        <v>3.7186415208094493E-3</v>
      </c>
      <c r="GE621" s="77" t="s">
        <v>427</v>
      </c>
      <c r="GF621" s="77" t="s">
        <v>155</v>
      </c>
      <c r="GG621" s="77" t="s">
        <v>429</v>
      </c>
      <c r="GH621" s="77" t="s">
        <v>446</v>
      </c>
      <c r="GI621" s="77">
        <v>2022</v>
      </c>
      <c r="GJ621" s="77" t="s">
        <v>303</v>
      </c>
      <c r="GK621" s="77">
        <v>3.9894642198450757E-2</v>
      </c>
      <c r="GL621" s="77">
        <v>1628.5067409999999</v>
      </c>
      <c r="GM621" s="77">
        <v>2022</v>
      </c>
      <c r="GN621" s="77" t="s">
        <v>175</v>
      </c>
      <c r="GO621" s="77">
        <v>5.3000000000000005E-2</v>
      </c>
      <c r="GP621" s="77">
        <v>3</v>
      </c>
      <c r="GQ621" s="77">
        <v>0</v>
      </c>
      <c r="GR621" s="77" t="s">
        <v>423</v>
      </c>
      <c r="GS621" s="77">
        <v>5.5966209081309413E-2</v>
      </c>
      <c r="GT621" s="77">
        <v>2.2327518865025244E-3</v>
      </c>
      <c r="GU621" s="77">
        <v>5.5966209081309413E-2</v>
      </c>
      <c r="GV621" s="248">
        <v>2.2327518865025244E-3</v>
      </c>
      <c r="GW621" s="248">
        <v>5.5966209081309413E-2</v>
      </c>
      <c r="GX621" s="77">
        <v>2.2327518865025244E-3</v>
      </c>
      <c r="GY621" s="77">
        <v>0</v>
      </c>
      <c r="GZ621" s="77">
        <v>0</v>
      </c>
    </row>
    <row r="622" spans="98:208" x14ac:dyDescent="0.25">
      <c r="CT622" s="77" t="s">
        <v>155</v>
      </c>
      <c r="CU622" s="77" t="s">
        <v>436</v>
      </c>
      <c r="CV622" s="77" t="s">
        <v>432</v>
      </c>
      <c r="CW622" s="77">
        <v>2020</v>
      </c>
      <c r="CX622" s="77">
        <v>0</v>
      </c>
      <c r="CY622" s="77">
        <v>0</v>
      </c>
      <c r="CZ622" s="77">
        <v>0</v>
      </c>
      <c r="DA622" s="77">
        <v>0</v>
      </c>
      <c r="DB622" s="77">
        <v>8807.9522308759861</v>
      </c>
      <c r="DC622" s="77">
        <v>222.2294216278359</v>
      </c>
      <c r="DD622" s="77">
        <v>8585.722809248151</v>
      </c>
      <c r="DE622" s="77">
        <v>0</v>
      </c>
      <c r="DF622" s="77">
        <v>514.45318018010914</v>
      </c>
      <c r="DG622" s="77">
        <v>0</v>
      </c>
      <c r="DH622" s="77">
        <v>0</v>
      </c>
      <c r="DI622" s="77">
        <v>0</v>
      </c>
      <c r="DJ622" s="77">
        <v>4.9872824674701657E-6</v>
      </c>
      <c r="DL622" s="77">
        <v>0</v>
      </c>
      <c r="DM622" s="77">
        <v>2.5657233258465284E-3</v>
      </c>
      <c r="DN622" s="77">
        <v>2.5657233258465284E-3</v>
      </c>
      <c r="DO622" s="77">
        <v>0</v>
      </c>
      <c r="DP622" s="77">
        <v>0</v>
      </c>
      <c r="DQ622" s="77">
        <v>0</v>
      </c>
      <c r="DR622" s="77">
        <v>0</v>
      </c>
      <c r="DS622" s="77">
        <v>0</v>
      </c>
      <c r="DT622" s="77">
        <v>0</v>
      </c>
      <c r="DU622" s="77">
        <v>0</v>
      </c>
      <c r="DV622" s="77">
        <v>0</v>
      </c>
      <c r="DW622" s="77">
        <v>0</v>
      </c>
      <c r="GE622" s="77" t="s">
        <v>422</v>
      </c>
      <c r="GF622" s="77" t="s">
        <v>155</v>
      </c>
      <c r="GG622" s="77" t="s">
        <v>429</v>
      </c>
      <c r="GH622" s="77" t="s">
        <v>446</v>
      </c>
      <c r="GI622" s="77">
        <v>2023</v>
      </c>
      <c r="GJ622" s="77" t="s">
        <v>305</v>
      </c>
      <c r="GK622" s="77">
        <v>3.7590224611390742E-2</v>
      </c>
      <c r="GL622" s="77">
        <v>1628.5067409999999</v>
      </c>
      <c r="GM622" s="77">
        <v>2023</v>
      </c>
      <c r="GN622" s="77" t="s">
        <v>175</v>
      </c>
      <c r="GO622" s="77">
        <v>0.13250000000000001</v>
      </c>
      <c r="GP622" s="77">
        <v>3</v>
      </c>
      <c r="GQ622" s="77">
        <v>0</v>
      </c>
      <c r="GR622" s="77" t="s">
        <v>423</v>
      </c>
      <c r="GS622" s="77">
        <v>0</v>
      </c>
      <c r="GT622" s="77">
        <v>0</v>
      </c>
      <c r="GU622" s="77">
        <v>0.1527377521613833</v>
      </c>
      <c r="GV622" s="248">
        <v>5.7414464103853298E-3</v>
      </c>
      <c r="GW622" s="248">
        <v>0.1527377521613833</v>
      </c>
      <c r="GX622" s="77">
        <v>5.7414464103853298E-3</v>
      </c>
      <c r="GY622" s="77">
        <v>0.1527377521613833</v>
      </c>
      <c r="GZ622" s="77">
        <v>5.7414464103853298E-3</v>
      </c>
    </row>
    <row r="623" spans="98:208" x14ac:dyDescent="0.25">
      <c r="CT623" s="77" t="s">
        <v>155</v>
      </c>
      <c r="CU623" s="77" t="s">
        <v>436</v>
      </c>
      <c r="CV623" s="77" t="s">
        <v>432</v>
      </c>
      <c r="CW623" s="77">
        <v>2021</v>
      </c>
      <c r="CX623" s="77">
        <v>0</v>
      </c>
      <c r="CY623" s="77">
        <v>0</v>
      </c>
      <c r="CZ623" s="77">
        <v>0</v>
      </c>
      <c r="DA623" s="77">
        <v>0</v>
      </c>
      <c r="DB623" s="77">
        <v>8807.9522308759861</v>
      </c>
      <c r="DC623" s="77">
        <v>222.2294216278359</v>
      </c>
      <c r="DD623" s="77">
        <v>8585.722809248151</v>
      </c>
      <c r="DE623" s="77">
        <v>0</v>
      </c>
      <c r="DF623" s="77">
        <v>514.45318018010914</v>
      </c>
      <c r="DG623" s="77">
        <v>514.45318018010914</v>
      </c>
      <c r="DH623" s="77">
        <v>0</v>
      </c>
      <c r="DI623" s="77">
        <v>0</v>
      </c>
      <c r="DJ623" s="77">
        <v>4.9872824674701657E-6</v>
      </c>
      <c r="DL623" s="77">
        <v>0</v>
      </c>
      <c r="DM623" s="77">
        <v>2.5657233258465284E-3</v>
      </c>
      <c r="DN623" s="77">
        <v>2.5657233258465284E-3</v>
      </c>
      <c r="DO623" s="77">
        <v>0</v>
      </c>
      <c r="DP623" s="77">
        <v>2.5657233258465284E-3</v>
      </c>
      <c r="DQ623" s="77">
        <v>2.5657233258465284E-3</v>
      </c>
      <c r="DR623" s="77">
        <v>0</v>
      </c>
      <c r="DS623" s="77">
        <v>0</v>
      </c>
      <c r="DT623" s="77">
        <v>0</v>
      </c>
      <c r="DU623" s="77">
        <v>0</v>
      </c>
      <c r="DV623" s="77">
        <v>0</v>
      </c>
      <c r="DW623" s="77">
        <v>0</v>
      </c>
      <c r="GE623" s="77" t="s">
        <v>425</v>
      </c>
      <c r="GF623" s="77" t="s">
        <v>155</v>
      </c>
      <c r="GG623" s="77" t="s">
        <v>429</v>
      </c>
      <c r="GH623" s="77" t="s">
        <v>446</v>
      </c>
      <c r="GI623" s="77">
        <v>2023</v>
      </c>
      <c r="GJ623" s="77" t="s">
        <v>301</v>
      </c>
      <c r="GK623" s="77">
        <v>1.6314334115687321E-3</v>
      </c>
      <c r="GL623" s="77">
        <v>1628.5067409999999</v>
      </c>
      <c r="GM623" s="77">
        <v>2023</v>
      </c>
      <c r="GN623" s="77" t="s">
        <v>175</v>
      </c>
      <c r="GO623" s="77">
        <v>5.3000000000000005E-2</v>
      </c>
      <c r="GP623" s="77">
        <v>3</v>
      </c>
      <c r="GQ623" s="77">
        <v>0</v>
      </c>
      <c r="GR623" s="77" t="s">
        <v>423</v>
      </c>
      <c r="GS623" s="77">
        <v>0</v>
      </c>
      <c r="GT623" s="77">
        <v>0</v>
      </c>
      <c r="GU623" s="77">
        <v>5.5966209081309413E-2</v>
      </c>
      <c r="GV623" s="248">
        <v>9.1305143414089572E-5</v>
      </c>
      <c r="GW623" s="248">
        <v>5.5966209081309413E-2</v>
      </c>
      <c r="GX623" s="77">
        <v>9.1305143414089572E-5</v>
      </c>
      <c r="GY623" s="77">
        <v>5.5966209081309413E-2</v>
      </c>
      <c r="GZ623" s="77">
        <v>9.1305143414089572E-5</v>
      </c>
    </row>
    <row r="624" spans="98:208" x14ac:dyDescent="0.25">
      <c r="CT624" s="77" t="s">
        <v>155</v>
      </c>
      <c r="CU624" s="77" t="s">
        <v>436</v>
      </c>
      <c r="CV624" s="77" t="s">
        <v>432</v>
      </c>
      <c r="CW624" s="77">
        <v>2022</v>
      </c>
      <c r="CX624" s="77">
        <v>0</v>
      </c>
      <c r="CY624" s="77">
        <v>0</v>
      </c>
      <c r="CZ624" s="77">
        <v>0</v>
      </c>
      <c r="DA624" s="77">
        <v>0</v>
      </c>
      <c r="DB624" s="77">
        <v>8807.9522308759861</v>
      </c>
      <c r="DC624" s="77">
        <v>222.2294216278359</v>
      </c>
      <c r="DD624" s="77">
        <v>8585.722809248151</v>
      </c>
      <c r="DE624" s="77">
        <v>0</v>
      </c>
      <c r="DF624" s="77">
        <v>514.45318018010914</v>
      </c>
      <c r="DG624" s="77">
        <v>514.45318018010914</v>
      </c>
      <c r="DH624" s="77">
        <v>514.45318018010914</v>
      </c>
      <c r="DI624" s="77">
        <v>0</v>
      </c>
      <c r="DJ624" s="77">
        <v>4.9872824674701657E-6</v>
      </c>
      <c r="DL624" s="77">
        <v>0</v>
      </c>
      <c r="DM624" s="77">
        <v>2.5657233258465284E-3</v>
      </c>
      <c r="DN624" s="77">
        <v>2.5657233258465284E-3</v>
      </c>
      <c r="DO624" s="77">
        <v>0</v>
      </c>
      <c r="DP624" s="77">
        <v>2.5657233258465284E-3</v>
      </c>
      <c r="DQ624" s="77">
        <v>2.5657233258465284E-3</v>
      </c>
      <c r="DR624" s="77">
        <v>0</v>
      </c>
      <c r="DS624" s="77">
        <v>2.5657233258465284E-3</v>
      </c>
      <c r="DT624" s="77">
        <v>2.5657233258465284E-3</v>
      </c>
      <c r="DU624" s="77">
        <v>0</v>
      </c>
      <c r="DV624" s="77">
        <v>0</v>
      </c>
      <c r="DW624" s="77">
        <v>0</v>
      </c>
      <c r="GE624" s="77" t="s">
        <v>427</v>
      </c>
      <c r="GF624" s="77" t="s">
        <v>155</v>
      </c>
      <c r="GG624" s="77" t="s">
        <v>429</v>
      </c>
      <c r="GH624" s="77" t="s">
        <v>446</v>
      </c>
      <c r="GI624" s="77">
        <v>2023</v>
      </c>
      <c r="GJ624" s="77" t="s">
        <v>303</v>
      </c>
      <c r="GK624" s="77">
        <v>4.1186611014017722E-2</v>
      </c>
      <c r="GL624" s="77">
        <v>1628.5067409999999</v>
      </c>
      <c r="GM624" s="77">
        <v>2023</v>
      </c>
      <c r="GN624" s="77" t="s">
        <v>175</v>
      </c>
      <c r="GO624" s="77">
        <v>5.3000000000000005E-2</v>
      </c>
      <c r="GP624" s="77">
        <v>3</v>
      </c>
      <c r="GQ624" s="77">
        <v>0</v>
      </c>
      <c r="GR624" s="77" t="s">
        <v>423</v>
      </c>
      <c r="GS624" s="77">
        <v>0</v>
      </c>
      <c r="GT624" s="77">
        <v>0</v>
      </c>
      <c r="GU624" s="77">
        <v>5.5966209081309413E-2</v>
      </c>
      <c r="GV624" s="248">
        <v>2.3050584833610769E-3</v>
      </c>
      <c r="GW624" s="248">
        <v>5.5966209081309413E-2</v>
      </c>
      <c r="GX624" s="77">
        <v>2.3050584833610769E-3</v>
      </c>
      <c r="GY624" s="77">
        <v>5.5966209081309413E-2</v>
      </c>
      <c r="GZ624" s="77">
        <v>2.3050584833610769E-3</v>
      </c>
    </row>
    <row r="625" spans="98:208" x14ac:dyDescent="0.25">
      <c r="CT625" s="77" t="s">
        <v>155</v>
      </c>
      <c r="CU625" s="77" t="s">
        <v>436</v>
      </c>
      <c r="CV625" s="77" t="s">
        <v>432</v>
      </c>
      <c r="CW625" s="77">
        <v>2023</v>
      </c>
      <c r="CX625" s="77">
        <v>0</v>
      </c>
      <c r="CY625" s="77">
        <v>0</v>
      </c>
      <c r="CZ625" s="77">
        <v>0</v>
      </c>
      <c r="DA625" s="77">
        <v>0</v>
      </c>
      <c r="DB625" s="77">
        <v>9129.7460702367534</v>
      </c>
      <c r="DC625" s="77">
        <v>233.23007680794481</v>
      </c>
      <c r="DD625" s="77">
        <v>8896.5159934288076</v>
      </c>
      <c r="DE625" s="77">
        <v>0</v>
      </c>
      <c r="DF625" s="77">
        <v>0</v>
      </c>
      <c r="DG625" s="77">
        <v>533.52731185152197</v>
      </c>
      <c r="DH625" s="77">
        <v>533.52731185152197</v>
      </c>
      <c r="DI625" s="77">
        <v>533.52731185152197</v>
      </c>
      <c r="DJ625" s="77">
        <v>4.9872824674701657E-6</v>
      </c>
      <c r="DL625" s="77">
        <v>0</v>
      </c>
      <c r="DM625" s="77">
        <v>0</v>
      </c>
      <c r="DN625" s="77">
        <v>0</v>
      </c>
      <c r="DO625" s="77">
        <v>0</v>
      </c>
      <c r="DP625" s="77">
        <v>2.6608514083135831E-3</v>
      </c>
      <c r="DQ625" s="77">
        <v>2.6608514083135831E-3</v>
      </c>
      <c r="DR625" s="77">
        <v>0</v>
      </c>
      <c r="DS625" s="77">
        <v>2.6608514083135831E-3</v>
      </c>
      <c r="DT625" s="77">
        <v>2.6608514083135831E-3</v>
      </c>
      <c r="DU625" s="77">
        <v>0</v>
      </c>
      <c r="DV625" s="77">
        <v>2.6608514083135831E-3</v>
      </c>
      <c r="DW625" s="77">
        <v>2.6608514083135831E-3</v>
      </c>
      <c r="GE625" s="77" t="s">
        <v>422</v>
      </c>
      <c r="GF625" s="77" t="s">
        <v>155</v>
      </c>
      <c r="GG625" s="77" t="s">
        <v>429</v>
      </c>
      <c r="GH625" s="77" t="s">
        <v>446</v>
      </c>
      <c r="GI625" s="77">
        <v>2024</v>
      </c>
      <c r="GJ625" s="77" t="s">
        <v>305</v>
      </c>
      <c r="GK625" s="77">
        <v>3.7590224611390742E-2</v>
      </c>
      <c r="GL625" s="77">
        <v>1628.5067409999999</v>
      </c>
      <c r="GM625" s="77">
        <v>2024</v>
      </c>
      <c r="GN625" s="77" t="s">
        <v>175</v>
      </c>
      <c r="GO625" s="77">
        <v>0.13250000000000001</v>
      </c>
      <c r="GP625" s="77">
        <v>3</v>
      </c>
      <c r="GQ625" s="77">
        <v>0</v>
      </c>
      <c r="GR625" s="77" t="s">
        <v>423</v>
      </c>
      <c r="GS625" s="77">
        <v>0</v>
      </c>
      <c r="GT625" s="77">
        <v>0</v>
      </c>
      <c r="GU625" s="77">
        <v>0</v>
      </c>
      <c r="GV625" s="248">
        <v>0</v>
      </c>
      <c r="GW625" s="248">
        <v>0.1527377521613833</v>
      </c>
      <c r="GX625" s="77">
        <v>5.7414464103853298E-3</v>
      </c>
      <c r="GY625" s="77">
        <v>0.1527377521613833</v>
      </c>
      <c r="GZ625" s="77">
        <v>5.7414464103853298E-3</v>
      </c>
    </row>
    <row r="626" spans="98:208" x14ac:dyDescent="0.25">
      <c r="CT626" s="77" t="s">
        <v>155</v>
      </c>
      <c r="CU626" s="77" t="s">
        <v>436</v>
      </c>
      <c r="CV626" s="77" t="s">
        <v>432</v>
      </c>
      <c r="CW626" s="77">
        <v>2024</v>
      </c>
      <c r="CX626" s="77">
        <v>0</v>
      </c>
      <c r="CY626" s="77">
        <v>0</v>
      </c>
      <c r="CZ626" s="77">
        <v>0</v>
      </c>
      <c r="DA626" s="77">
        <v>0</v>
      </c>
      <c r="DB626" s="77">
        <v>9129.7460702367534</v>
      </c>
      <c r="DC626" s="77">
        <v>233.23007680794481</v>
      </c>
      <c r="DD626" s="77">
        <v>8896.5159934288076</v>
      </c>
      <c r="DE626" s="77">
        <v>0</v>
      </c>
      <c r="DF626" s="77">
        <v>0</v>
      </c>
      <c r="DG626" s="77">
        <v>0</v>
      </c>
      <c r="DH626" s="77">
        <v>533.52731185152197</v>
      </c>
      <c r="DI626" s="77">
        <v>533.52731185152197</v>
      </c>
      <c r="DJ626" s="77">
        <v>4.9872824674701657E-6</v>
      </c>
      <c r="DL626" s="77">
        <v>0</v>
      </c>
      <c r="DM626" s="77">
        <v>0</v>
      </c>
      <c r="DN626" s="77">
        <v>0</v>
      </c>
      <c r="DO626" s="77">
        <v>0</v>
      </c>
      <c r="DP626" s="77">
        <v>0</v>
      </c>
      <c r="DQ626" s="77">
        <v>0</v>
      </c>
      <c r="DR626" s="77">
        <v>0</v>
      </c>
      <c r="DS626" s="77">
        <v>2.6608514083135831E-3</v>
      </c>
      <c r="DT626" s="77">
        <v>2.6608514083135831E-3</v>
      </c>
      <c r="DU626" s="77">
        <v>0</v>
      </c>
      <c r="DV626" s="77">
        <v>2.6608514083135831E-3</v>
      </c>
      <c r="DW626" s="77">
        <v>2.6608514083135831E-3</v>
      </c>
      <c r="GE626" s="77" t="s">
        <v>425</v>
      </c>
      <c r="GF626" s="77" t="s">
        <v>155</v>
      </c>
      <c r="GG626" s="77" t="s">
        <v>429</v>
      </c>
      <c r="GH626" s="77" t="s">
        <v>446</v>
      </c>
      <c r="GI626" s="77">
        <v>2024</v>
      </c>
      <c r="GJ626" s="77" t="s">
        <v>301</v>
      </c>
      <c r="GK626" s="77">
        <v>1.6314334115687321E-3</v>
      </c>
      <c r="GL626" s="77">
        <v>1628.5067409999999</v>
      </c>
      <c r="GM626" s="77">
        <v>2024</v>
      </c>
      <c r="GN626" s="77" t="s">
        <v>175</v>
      </c>
      <c r="GO626" s="77">
        <v>5.3000000000000005E-2</v>
      </c>
      <c r="GP626" s="77">
        <v>3</v>
      </c>
      <c r="GQ626" s="77">
        <v>0</v>
      </c>
      <c r="GR626" s="77" t="s">
        <v>423</v>
      </c>
      <c r="GS626" s="77">
        <v>0</v>
      </c>
      <c r="GT626" s="77">
        <v>0</v>
      </c>
      <c r="GU626" s="77">
        <v>0</v>
      </c>
      <c r="GV626" s="248">
        <v>0</v>
      </c>
      <c r="GW626" s="248">
        <v>5.5966209081309413E-2</v>
      </c>
      <c r="GX626" s="77">
        <v>9.1305143414089572E-5</v>
      </c>
      <c r="GY626" s="77">
        <v>5.5966209081309413E-2</v>
      </c>
      <c r="GZ626" s="77">
        <v>9.1305143414089572E-5</v>
      </c>
    </row>
    <row r="627" spans="98:208" x14ac:dyDescent="0.25">
      <c r="CT627" s="77" t="s">
        <v>155</v>
      </c>
      <c r="CU627" s="77" t="s">
        <v>436</v>
      </c>
      <c r="CV627" s="77" t="s">
        <v>432</v>
      </c>
      <c r="CW627" s="77">
        <v>2025</v>
      </c>
      <c r="CX627" s="77">
        <v>0</v>
      </c>
      <c r="CY627" s="77">
        <v>0</v>
      </c>
      <c r="CZ627" s="77">
        <v>0</v>
      </c>
      <c r="DA627" s="77">
        <v>0</v>
      </c>
      <c r="DB627" s="77">
        <v>9129.7460702367534</v>
      </c>
      <c r="DC627" s="77">
        <v>233.23007680794481</v>
      </c>
      <c r="DD627" s="77">
        <v>8896.5159934288076</v>
      </c>
      <c r="DE627" s="77">
        <v>0</v>
      </c>
      <c r="DF627" s="77">
        <v>0</v>
      </c>
      <c r="DG627" s="77">
        <v>0</v>
      </c>
      <c r="DH627" s="77">
        <v>0</v>
      </c>
      <c r="DI627" s="77">
        <v>533.52731185152197</v>
      </c>
      <c r="DJ627" s="77">
        <v>4.9872824674701657E-6</v>
      </c>
      <c r="DL627" s="77">
        <v>0</v>
      </c>
      <c r="DM627" s="77">
        <v>0</v>
      </c>
      <c r="DN627" s="77">
        <v>0</v>
      </c>
      <c r="DO627" s="77">
        <v>0</v>
      </c>
      <c r="DP627" s="77">
        <v>0</v>
      </c>
      <c r="DQ627" s="77">
        <v>0</v>
      </c>
      <c r="DR627" s="77">
        <v>0</v>
      </c>
      <c r="DS627" s="77">
        <v>0</v>
      </c>
      <c r="DT627" s="77">
        <v>0</v>
      </c>
      <c r="DU627" s="77">
        <v>0</v>
      </c>
      <c r="DV627" s="77">
        <v>2.6608514083135831E-3</v>
      </c>
      <c r="DW627" s="77">
        <v>2.6608514083135831E-3</v>
      </c>
      <c r="GE627" s="77" t="s">
        <v>427</v>
      </c>
      <c r="GF627" s="77" t="s">
        <v>155</v>
      </c>
      <c r="GG627" s="77" t="s">
        <v>429</v>
      </c>
      <c r="GH627" s="77" t="s">
        <v>446</v>
      </c>
      <c r="GI627" s="77">
        <v>2024</v>
      </c>
      <c r="GJ627" s="77" t="s">
        <v>303</v>
      </c>
      <c r="GK627" s="77">
        <v>4.1186611014017722E-2</v>
      </c>
      <c r="GL627" s="77">
        <v>1628.5067409999999</v>
      </c>
      <c r="GM627" s="77">
        <v>2024</v>
      </c>
      <c r="GN627" s="77" t="s">
        <v>175</v>
      </c>
      <c r="GO627" s="77">
        <v>5.3000000000000005E-2</v>
      </c>
      <c r="GP627" s="77">
        <v>3</v>
      </c>
      <c r="GQ627" s="77">
        <v>0</v>
      </c>
      <c r="GR627" s="77" t="s">
        <v>423</v>
      </c>
      <c r="GS627" s="77">
        <v>0</v>
      </c>
      <c r="GT627" s="77">
        <v>0</v>
      </c>
      <c r="GU627" s="77">
        <v>0</v>
      </c>
      <c r="GV627" s="248">
        <v>0</v>
      </c>
      <c r="GW627" s="248">
        <v>5.5966209081309413E-2</v>
      </c>
      <c r="GX627" s="77">
        <v>2.3050584833610769E-3</v>
      </c>
      <c r="GY627" s="77">
        <v>5.5966209081309413E-2</v>
      </c>
      <c r="GZ627" s="77">
        <v>2.3050584833610769E-3</v>
      </c>
    </row>
    <row r="628" spans="98:208" x14ac:dyDescent="0.25">
      <c r="CT628" s="77" t="s">
        <v>155</v>
      </c>
      <c r="CU628" s="77" t="s">
        <v>436</v>
      </c>
      <c r="CV628" s="77" t="s">
        <v>439</v>
      </c>
      <c r="CW628" s="77">
        <v>2020</v>
      </c>
      <c r="CX628" s="77">
        <v>0</v>
      </c>
      <c r="CY628" s="77">
        <v>0</v>
      </c>
      <c r="CZ628" s="77">
        <v>0</v>
      </c>
      <c r="DA628" s="77">
        <v>0</v>
      </c>
      <c r="DB628" s="77">
        <v>5.2405583313015596</v>
      </c>
      <c r="DC628" s="77">
        <v>0.69641821681223515</v>
      </c>
      <c r="DD628" s="77">
        <v>2.94196415228103</v>
      </c>
      <c r="DE628" s="77">
        <v>1.6021759622082941</v>
      </c>
      <c r="DF628" s="77">
        <v>0.36068764874241444</v>
      </c>
      <c r="DG628" s="77">
        <v>0</v>
      </c>
      <c r="DH628" s="77">
        <v>0</v>
      </c>
      <c r="DI628" s="77">
        <v>0</v>
      </c>
      <c r="DJ628" s="77">
        <v>4.1930543649990423E-5</v>
      </c>
      <c r="DL628" s="77">
        <v>0</v>
      </c>
      <c r="DM628" s="77">
        <v>1.5123829199606221E-5</v>
      </c>
      <c r="DN628" s="77">
        <v>1.5123829199606221E-5</v>
      </c>
      <c r="DO628" s="77">
        <v>0</v>
      </c>
      <c r="DP628" s="77">
        <v>0</v>
      </c>
      <c r="DQ628" s="77">
        <v>0</v>
      </c>
      <c r="DR628" s="77">
        <v>0</v>
      </c>
      <c r="DS628" s="77">
        <v>0</v>
      </c>
      <c r="DT628" s="77">
        <v>0</v>
      </c>
      <c r="DU628" s="77">
        <v>0</v>
      </c>
      <c r="DV628" s="77">
        <v>0</v>
      </c>
      <c r="DW628" s="77">
        <v>0</v>
      </c>
      <c r="GE628" s="77" t="s">
        <v>422</v>
      </c>
      <c r="GF628" s="77" t="s">
        <v>155</v>
      </c>
      <c r="GG628" s="77" t="s">
        <v>429</v>
      </c>
      <c r="GH628" s="77" t="s">
        <v>446</v>
      </c>
      <c r="GI628" s="77">
        <v>2025</v>
      </c>
      <c r="GJ628" s="77" t="s">
        <v>305</v>
      </c>
      <c r="GK628" s="77">
        <v>3.7590224611390742E-2</v>
      </c>
      <c r="GL628" s="77">
        <v>1628.5067409999999</v>
      </c>
      <c r="GM628" s="77">
        <v>2025</v>
      </c>
      <c r="GN628" s="77" t="s">
        <v>175</v>
      </c>
      <c r="GO628" s="77">
        <v>0.13250000000000001</v>
      </c>
      <c r="GP628" s="77">
        <v>3</v>
      </c>
      <c r="GQ628" s="77">
        <v>0</v>
      </c>
      <c r="GR628" s="77" t="s">
        <v>423</v>
      </c>
      <c r="GS628" s="77">
        <v>0</v>
      </c>
      <c r="GT628" s="77">
        <v>0</v>
      </c>
      <c r="GU628" s="77">
        <v>0</v>
      </c>
      <c r="GV628" s="248">
        <v>0</v>
      </c>
      <c r="GW628" s="248">
        <v>0</v>
      </c>
      <c r="GX628" s="77">
        <v>0</v>
      </c>
      <c r="GY628" s="77">
        <v>0.1527377521613833</v>
      </c>
      <c r="GZ628" s="77">
        <v>5.7414464103853298E-3</v>
      </c>
    </row>
    <row r="629" spans="98:208" x14ac:dyDescent="0.25">
      <c r="CT629" s="77" t="s">
        <v>155</v>
      </c>
      <c r="CU629" s="77" t="s">
        <v>436</v>
      </c>
      <c r="CV629" s="77" t="s">
        <v>439</v>
      </c>
      <c r="CW629" s="77">
        <v>2021</v>
      </c>
      <c r="CX629" s="77">
        <v>0</v>
      </c>
      <c r="CY629" s="77">
        <v>0</v>
      </c>
      <c r="CZ629" s="77">
        <v>0</v>
      </c>
      <c r="DA629" s="77">
        <v>0</v>
      </c>
      <c r="DB629" s="77">
        <v>5.2405583313015596</v>
      </c>
      <c r="DC629" s="77">
        <v>0.69641821681223515</v>
      </c>
      <c r="DD629" s="77">
        <v>2.94196415228103</v>
      </c>
      <c r="DE629" s="77">
        <v>1.6021759622082941</v>
      </c>
      <c r="DF629" s="77">
        <v>0.36068764874241444</v>
      </c>
      <c r="DG629" s="77">
        <v>0.36068764874241444</v>
      </c>
      <c r="DH629" s="77">
        <v>0</v>
      </c>
      <c r="DI629" s="77">
        <v>0</v>
      </c>
      <c r="DJ629" s="77">
        <v>4.1930543649990423E-5</v>
      </c>
      <c r="DL629" s="77">
        <v>0</v>
      </c>
      <c r="DM629" s="77">
        <v>1.5123829199606221E-5</v>
      </c>
      <c r="DN629" s="77">
        <v>1.5123829199606221E-5</v>
      </c>
      <c r="DO629" s="77">
        <v>0</v>
      </c>
      <c r="DP629" s="77">
        <v>1.5123829199606221E-5</v>
      </c>
      <c r="DQ629" s="77">
        <v>1.5123829199606221E-5</v>
      </c>
      <c r="DR629" s="77">
        <v>0</v>
      </c>
      <c r="DS629" s="77">
        <v>0</v>
      </c>
      <c r="DT629" s="77">
        <v>0</v>
      </c>
      <c r="DU629" s="77">
        <v>0</v>
      </c>
      <c r="DV629" s="77">
        <v>0</v>
      </c>
      <c r="DW629" s="77">
        <v>0</v>
      </c>
      <c r="GE629" s="77" t="s">
        <v>425</v>
      </c>
      <c r="GF629" s="77" t="s">
        <v>155</v>
      </c>
      <c r="GG629" s="77" t="s">
        <v>429</v>
      </c>
      <c r="GH629" s="77" t="s">
        <v>446</v>
      </c>
      <c r="GI629" s="77">
        <v>2025</v>
      </c>
      <c r="GJ629" s="77" t="s">
        <v>301</v>
      </c>
      <c r="GK629" s="77">
        <v>1.6314334115687321E-3</v>
      </c>
      <c r="GL629" s="77">
        <v>1628.5067409999999</v>
      </c>
      <c r="GM629" s="77">
        <v>2025</v>
      </c>
      <c r="GN629" s="77" t="s">
        <v>175</v>
      </c>
      <c r="GO629" s="77">
        <v>5.3000000000000005E-2</v>
      </c>
      <c r="GP629" s="77">
        <v>3</v>
      </c>
      <c r="GQ629" s="77">
        <v>0</v>
      </c>
      <c r="GR629" s="77" t="s">
        <v>423</v>
      </c>
      <c r="GS629" s="77">
        <v>0</v>
      </c>
      <c r="GT629" s="77">
        <v>0</v>
      </c>
      <c r="GU629" s="77">
        <v>0</v>
      </c>
      <c r="GV629" s="248">
        <v>0</v>
      </c>
      <c r="GW629" s="248">
        <v>0</v>
      </c>
      <c r="GX629" s="77">
        <v>0</v>
      </c>
      <c r="GY629" s="77">
        <v>5.5966209081309413E-2</v>
      </c>
      <c r="GZ629" s="77">
        <v>9.1305143414089572E-5</v>
      </c>
    </row>
    <row r="630" spans="98:208" x14ac:dyDescent="0.25">
      <c r="CT630" s="77" t="s">
        <v>155</v>
      </c>
      <c r="CU630" s="77" t="s">
        <v>436</v>
      </c>
      <c r="CV630" s="77" t="s">
        <v>439</v>
      </c>
      <c r="CW630" s="77">
        <v>2022</v>
      </c>
      <c r="CX630" s="77">
        <v>0</v>
      </c>
      <c r="CY630" s="77">
        <v>0</v>
      </c>
      <c r="CZ630" s="77">
        <v>0</v>
      </c>
      <c r="DA630" s="77">
        <v>0</v>
      </c>
      <c r="DB630" s="77">
        <v>5.2405583313015596</v>
      </c>
      <c r="DC630" s="77">
        <v>0.69641821681223515</v>
      </c>
      <c r="DD630" s="77">
        <v>2.94196415228103</v>
      </c>
      <c r="DE630" s="77">
        <v>1.6021759622082941</v>
      </c>
      <c r="DF630" s="77">
        <v>0.36068764874241444</v>
      </c>
      <c r="DG630" s="77">
        <v>0.36068764874241444</v>
      </c>
      <c r="DH630" s="77">
        <v>0.36068764874241444</v>
      </c>
      <c r="DI630" s="77">
        <v>0</v>
      </c>
      <c r="DJ630" s="77">
        <v>4.1930543649990423E-5</v>
      </c>
      <c r="DL630" s="77">
        <v>0</v>
      </c>
      <c r="DM630" s="77">
        <v>1.5123829199606221E-5</v>
      </c>
      <c r="DN630" s="77">
        <v>1.5123829199606221E-5</v>
      </c>
      <c r="DO630" s="77">
        <v>0</v>
      </c>
      <c r="DP630" s="77">
        <v>1.5123829199606221E-5</v>
      </c>
      <c r="DQ630" s="77">
        <v>1.5123829199606221E-5</v>
      </c>
      <c r="DR630" s="77">
        <v>0</v>
      </c>
      <c r="DS630" s="77">
        <v>1.5123829199606221E-5</v>
      </c>
      <c r="DT630" s="77">
        <v>1.5123829199606221E-5</v>
      </c>
      <c r="DU630" s="77">
        <v>0</v>
      </c>
      <c r="DV630" s="77">
        <v>0</v>
      </c>
      <c r="DW630" s="77">
        <v>0</v>
      </c>
      <c r="GE630" s="77" t="s">
        <v>427</v>
      </c>
      <c r="GF630" s="77" t="s">
        <v>155</v>
      </c>
      <c r="GG630" s="77" t="s">
        <v>429</v>
      </c>
      <c r="GH630" s="77" t="s">
        <v>446</v>
      </c>
      <c r="GI630" s="77">
        <v>2025</v>
      </c>
      <c r="GJ630" s="77" t="s">
        <v>303</v>
      </c>
      <c r="GK630" s="77">
        <v>4.1186611014017722E-2</v>
      </c>
      <c r="GL630" s="77">
        <v>1628.5067409999999</v>
      </c>
      <c r="GM630" s="77">
        <v>2025</v>
      </c>
      <c r="GN630" s="77" t="s">
        <v>175</v>
      </c>
      <c r="GO630" s="77">
        <v>5.3000000000000005E-2</v>
      </c>
      <c r="GP630" s="77">
        <v>3</v>
      </c>
      <c r="GQ630" s="77">
        <v>0</v>
      </c>
      <c r="GR630" s="77" t="s">
        <v>423</v>
      </c>
      <c r="GS630" s="77">
        <v>0</v>
      </c>
      <c r="GT630" s="77">
        <v>0</v>
      </c>
      <c r="GU630" s="77">
        <v>0</v>
      </c>
      <c r="GV630" s="248">
        <v>0</v>
      </c>
      <c r="GW630" s="248">
        <v>0</v>
      </c>
      <c r="GX630" s="77">
        <v>0</v>
      </c>
      <c r="GY630" s="77">
        <v>5.5966209081309413E-2</v>
      </c>
      <c r="GZ630" s="77">
        <v>2.3050584833610769E-3</v>
      </c>
    </row>
    <row r="631" spans="98:208" x14ac:dyDescent="0.25">
      <c r="CT631" s="77" t="s">
        <v>155</v>
      </c>
      <c r="CU631" s="77" t="s">
        <v>436</v>
      </c>
      <c r="CV631" s="77" t="s">
        <v>439</v>
      </c>
      <c r="CW631" s="77">
        <v>2023</v>
      </c>
      <c r="CX631" s="77">
        <v>0</v>
      </c>
      <c r="CY631" s="77">
        <v>0</v>
      </c>
      <c r="CZ631" s="77">
        <v>0</v>
      </c>
      <c r="DA631" s="77">
        <v>0</v>
      </c>
      <c r="DB631" s="77">
        <v>5.475034607007788</v>
      </c>
      <c r="DC631" s="77">
        <v>0.71896016785821526</v>
      </c>
      <c r="DD631" s="77">
        <v>3.0714971986151172</v>
      </c>
      <c r="DE631" s="77">
        <v>1.684577240534451</v>
      </c>
      <c r="DF631" s="77">
        <v>0</v>
      </c>
      <c r="DG631" s="77">
        <v>0.37599181639995077</v>
      </c>
      <c r="DH631" s="77">
        <v>0.37599181639995077</v>
      </c>
      <c r="DI631" s="77">
        <v>0.37599181639995077</v>
      </c>
      <c r="DJ631" s="77">
        <v>4.1930543649990423E-5</v>
      </c>
      <c r="DL631" s="77">
        <v>0</v>
      </c>
      <c r="DM631" s="77">
        <v>0</v>
      </c>
      <c r="DN631" s="77">
        <v>0</v>
      </c>
      <c r="DO631" s="77">
        <v>0</v>
      </c>
      <c r="DP631" s="77">
        <v>1.5765541269597321E-5</v>
      </c>
      <c r="DQ631" s="77">
        <v>1.5765541269597321E-5</v>
      </c>
      <c r="DR631" s="77">
        <v>0</v>
      </c>
      <c r="DS631" s="77">
        <v>1.5765541269597321E-5</v>
      </c>
      <c r="DT631" s="77">
        <v>1.5765541269597321E-5</v>
      </c>
      <c r="DU631" s="77">
        <v>0</v>
      </c>
      <c r="DV631" s="77">
        <v>1.5765541269597321E-5</v>
      </c>
      <c r="DW631" s="77">
        <v>1.5765541269597321E-5</v>
      </c>
      <c r="GE631" s="77" t="s">
        <v>422</v>
      </c>
      <c r="GF631" s="77" t="s">
        <v>155</v>
      </c>
      <c r="GG631" s="77" t="s">
        <v>429</v>
      </c>
      <c r="GH631" s="77" t="s">
        <v>453</v>
      </c>
      <c r="GI631" s="77">
        <v>2021</v>
      </c>
      <c r="GJ631" s="77" t="s">
        <v>305</v>
      </c>
      <c r="GK631" s="77">
        <v>222.2294216278305</v>
      </c>
      <c r="GL631" s="77">
        <v>1628.5067409999999</v>
      </c>
      <c r="GM631" s="77">
        <v>2021</v>
      </c>
      <c r="GN631" s="77" t="s">
        <v>175</v>
      </c>
      <c r="GO631" s="77">
        <v>0.13250000000000001</v>
      </c>
      <c r="GP631" s="77">
        <v>3</v>
      </c>
      <c r="GQ631" s="77">
        <v>0</v>
      </c>
      <c r="GR631" s="77" t="s">
        <v>423</v>
      </c>
      <c r="GS631" s="77">
        <v>0.1527377521613833</v>
      </c>
      <c r="GT631" s="77">
        <v>33.942822323559128</v>
      </c>
      <c r="GU631" s="77">
        <v>0.1527377521613833</v>
      </c>
      <c r="GV631" s="248">
        <v>33.942822323559128</v>
      </c>
      <c r="GW631" s="248">
        <v>0</v>
      </c>
      <c r="GX631" s="77">
        <v>0</v>
      </c>
      <c r="GY631" s="77">
        <v>0</v>
      </c>
      <c r="GZ631" s="77">
        <v>0</v>
      </c>
    </row>
    <row r="632" spans="98:208" x14ac:dyDescent="0.25">
      <c r="CT632" s="77" t="s">
        <v>155</v>
      </c>
      <c r="CU632" s="77" t="s">
        <v>436</v>
      </c>
      <c r="CV632" s="77" t="s">
        <v>439</v>
      </c>
      <c r="CW632" s="77">
        <v>2024</v>
      </c>
      <c r="CX632" s="77">
        <v>0</v>
      </c>
      <c r="CY632" s="77">
        <v>0</v>
      </c>
      <c r="CZ632" s="77">
        <v>0</v>
      </c>
      <c r="DA632" s="77">
        <v>0</v>
      </c>
      <c r="DB632" s="77">
        <v>5.475034607007788</v>
      </c>
      <c r="DC632" s="77">
        <v>0.71896016785821526</v>
      </c>
      <c r="DD632" s="77">
        <v>3.0714971986151172</v>
      </c>
      <c r="DE632" s="77">
        <v>1.684577240534451</v>
      </c>
      <c r="DF632" s="77">
        <v>0</v>
      </c>
      <c r="DG632" s="77">
        <v>0</v>
      </c>
      <c r="DH632" s="77">
        <v>0.37599181639995077</v>
      </c>
      <c r="DI632" s="77">
        <v>0.37599181639995077</v>
      </c>
      <c r="DJ632" s="77">
        <v>4.1930543649990423E-5</v>
      </c>
      <c r="DL632" s="77">
        <v>0</v>
      </c>
      <c r="DM632" s="77">
        <v>0</v>
      </c>
      <c r="DN632" s="77">
        <v>0</v>
      </c>
      <c r="DO632" s="77">
        <v>0</v>
      </c>
      <c r="DP632" s="77">
        <v>0</v>
      </c>
      <c r="DQ632" s="77">
        <v>0</v>
      </c>
      <c r="DR632" s="77">
        <v>0</v>
      </c>
      <c r="DS632" s="77">
        <v>1.5765541269597321E-5</v>
      </c>
      <c r="DT632" s="77">
        <v>1.5765541269597321E-5</v>
      </c>
      <c r="DU632" s="77">
        <v>0</v>
      </c>
      <c r="DV632" s="77">
        <v>1.5765541269597321E-5</v>
      </c>
      <c r="DW632" s="77">
        <v>1.5765541269597321E-5</v>
      </c>
      <c r="GE632" s="77" t="s">
        <v>425</v>
      </c>
      <c r="GF632" s="77" t="s">
        <v>155</v>
      </c>
      <c r="GG632" s="77" t="s">
        <v>429</v>
      </c>
      <c r="GH632" s="77" t="s">
        <v>453</v>
      </c>
      <c r="GI632" s="77">
        <v>2021</v>
      </c>
      <c r="GJ632" s="77" t="s">
        <v>301</v>
      </c>
      <c r="GK632" s="77">
        <v>8585.7228092479418</v>
      </c>
      <c r="GL632" s="77">
        <v>1628.5067409999999</v>
      </c>
      <c r="GM632" s="77">
        <v>2021</v>
      </c>
      <c r="GN632" s="77" t="s">
        <v>175</v>
      </c>
      <c r="GO632" s="77">
        <v>5.3000000000000005E-2</v>
      </c>
      <c r="GP632" s="77">
        <v>3</v>
      </c>
      <c r="GQ632" s="77">
        <v>0</v>
      </c>
      <c r="GR632" s="77" t="s">
        <v>423</v>
      </c>
      <c r="GS632" s="77">
        <v>5.5966209081309413E-2</v>
      </c>
      <c r="GT632" s="77">
        <v>480.51035785653755</v>
      </c>
      <c r="GU632" s="77">
        <v>5.5966209081309413E-2</v>
      </c>
      <c r="GV632" s="248">
        <v>480.51035785653755</v>
      </c>
      <c r="GW632" s="248">
        <v>0</v>
      </c>
      <c r="GX632" s="77">
        <v>0</v>
      </c>
      <c r="GY632" s="77">
        <v>0</v>
      </c>
      <c r="GZ632" s="77">
        <v>0</v>
      </c>
    </row>
    <row r="633" spans="98:208" x14ac:dyDescent="0.25">
      <c r="CT633" s="77" t="s">
        <v>155</v>
      </c>
      <c r="CU633" s="77" t="s">
        <v>436</v>
      </c>
      <c r="CV633" s="77" t="s">
        <v>439</v>
      </c>
      <c r="CW633" s="77">
        <v>2025</v>
      </c>
      <c r="CX633" s="77">
        <v>0</v>
      </c>
      <c r="CY633" s="77">
        <v>0</v>
      </c>
      <c r="CZ633" s="77">
        <v>0</v>
      </c>
      <c r="DA633" s="77">
        <v>0</v>
      </c>
      <c r="DB633" s="77">
        <v>5.475034607007788</v>
      </c>
      <c r="DC633" s="77">
        <v>0.71896016785821526</v>
      </c>
      <c r="DD633" s="77">
        <v>3.0714971986151172</v>
      </c>
      <c r="DE633" s="77">
        <v>1.684577240534451</v>
      </c>
      <c r="DF633" s="77">
        <v>0</v>
      </c>
      <c r="DG633" s="77">
        <v>0</v>
      </c>
      <c r="DH633" s="77">
        <v>0</v>
      </c>
      <c r="DI633" s="77">
        <v>0.37599181639995077</v>
      </c>
      <c r="DJ633" s="77">
        <v>4.1930543649990423E-5</v>
      </c>
      <c r="DL633" s="77">
        <v>0</v>
      </c>
      <c r="DM633" s="77">
        <v>0</v>
      </c>
      <c r="DN633" s="77">
        <v>0</v>
      </c>
      <c r="DO633" s="77">
        <v>0</v>
      </c>
      <c r="DP633" s="77">
        <v>0</v>
      </c>
      <c r="DQ633" s="77">
        <v>0</v>
      </c>
      <c r="DR633" s="77">
        <v>0</v>
      </c>
      <c r="DS633" s="77">
        <v>0</v>
      </c>
      <c r="DT633" s="77">
        <v>0</v>
      </c>
      <c r="DU633" s="77">
        <v>0</v>
      </c>
      <c r="DV633" s="77">
        <v>1.5765541269597321E-5</v>
      </c>
      <c r="DW633" s="77">
        <v>1.5765541269597321E-5</v>
      </c>
      <c r="GE633" s="77" t="s">
        <v>427</v>
      </c>
      <c r="GF633" s="77" t="s">
        <v>155</v>
      </c>
      <c r="GG633" s="77" t="s">
        <v>429</v>
      </c>
      <c r="GH633" s="77" t="s">
        <v>453</v>
      </c>
      <c r="GI633" s="77">
        <v>2021</v>
      </c>
      <c r="GJ633" s="77" t="s">
        <v>303</v>
      </c>
      <c r="GK633" s="77">
        <v>5338.1784104567441</v>
      </c>
      <c r="GL633" s="77">
        <v>1628.5067409999999</v>
      </c>
      <c r="GM633" s="77">
        <v>2021</v>
      </c>
      <c r="GN633" s="77" t="s">
        <v>175</v>
      </c>
      <c r="GO633" s="77">
        <v>5.3000000000000005E-2</v>
      </c>
      <c r="GP633" s="77">
        <v>3</v>
      </c>
      <c r="GQ633" s="77">
        <v>0</v>
      </c>
      <c r="GR633" s="77" t="s">
        <v>423</v>
      </c>
      <c r="GS633" s="77">
        <v>5.5966209081309413E-2</v>
      </c>
      <c r="GT633" s="77">
        <v>298.75760903295406</v>
      </c>
      <c r="GU633" s="77">
        <v>5.5966209081309413E-2</v>
      </c>
      <c r="GV633" s="248">
        <v>298.75760903295406</v>
      </c>
      <c r="GW633" s="248">
        <v>0</v>
      </c>
      <c r="GX633" s="77">
        <v>0</v>
      </c>
      <c r="GY633" s="77">
        <v>0</v>
      </c>
      <c r="GZ633" s="77">
        <v>0</v>
      </c>
    </row>
    <row r="634" spans="98:208" x14ac:dyDescent="0.25">
      <c r="CT634" s="77" t="s">
        <v>155</v>
      </c>
      <c r="CU634" s="77" t="s">
        <v>436</v>
      </c>
      <c r="CV634" s="77" t="s">
        <v>446</v>
      </c>
      <c r="CW634" s="77">
        <v>2020</v>
      </c>
      <c r="CX634" s="77">
        <v>0</v>
      </c>
      <c r="CY634" s="77">
        <v>0</v>
      </c>
      <c r="CZ634" s="77">
        <v>0</v>
      </c>
      <c r="DA634" s="77">
        <v>0</v>
      </c>
      <c r="DB634" s="77">
        <v>7.7900575334948541E-2</v>
      </c>
      <c r="DC634" s="77">
        <v>3.642506068395452E-2</v>
      </c>
      <c r="DD634" s="77">
        <v>1.5808724525432651E-3</v>
      </c>
      <c r="DE634" s="77">
        <v>3.9894642198450757E-2</v>
      </c>
      <c r="DF634" s="77">
        <v>7.8847092159216349E-3</v>
      </c>
      <c r="DG634" s="77">
        <v>0</v>
      </c>
      <c r="DH634" s="77">
        <v>0</v>
      </c>
      <c r="DI634" s="77">
        <v>0</v>
      </c>
      <c r="DJ634" s="77">
        <v>1.0206457428407339E-2</v>
      </c>
      <c r="DL634" s="77">
        <v>0</v>
      </c>
      <c r="DM634" s="77">
        <v>8.0474948947675175E-5</v>
      </c>
      <c r="DN634" s="77">
        <v>8.0474948947675175E-5</v>
      </c>
      <c r="DO634" s="77">
        <v>0</v>
      </c>
      <c r="DP634" s="77">
        <v>0</v>
      </c>
      <c r="DQ634" s="77">
        <v>0</v>
      </c>
      <c r="DR634" s="77">
        <v>0</v>
      </c>
      <c r="DS634" s="77">
        <v>0</v>
      </c>
      <c r="DT634" s="77">
        <v>0</v>
      </c>
      <c r="DU634" s="77">
        <v>0</v>
      </c>
      <c r="DV634" s="77">
        <v>0</v>
      </c>
      <c r="DW634" s="77">
        <v>0</v>
      </c>
      <c r="GE634" s="77" t="s">
        <v>422</v>
      </c>
      <c r="GF634" s="77" t="s">
        <v>155</v>
      </c>
      <c r="GG634" s="77" t="s">
        <v>429</v>
      </c>
      <c r="GH634" s="77" t="s">
        <v>453</v>
      </c>
      <c r="GI634" s="77">
        <v>2022</v>
      </c>
      <c r="GJ634" s="77" t="s">
        <v>305</v>
      </c>
      <c r="GK634" s="77">
        <v>222.2294216278305</v>
      </c>
      <c r="GL634" s="77">
        <v>1628.5067409999999</v>
      </c>
      <c r="GM634" s="77">
        <v>2022</v>
      </c>
      <c r="GN634" s="77" t="s">
        <v>175</v>
      </c>
      <c r="GO634" s="77">
        <v>0.13250000000000001</v>
      </c>
      <c r="GP634" s="77">
        <v>3</v>
      </c>
      <c r="GQ634" s="77">
        <v>0</v>
      </c>
      <c r="GR634" s="77" t="s">
        <v>423</v>
      </c>
      <c r="GS634" s="77">
        <v>0.1527377521613833</v>
      </c>
      <c r="GT634" s="77">
        <v>33.942822323559128</v>
      </c>
      <c r="GU634" s="77">
        <v>0.1527377521613833</v>
      </c>
      <c r="GV634" s="248">
        <v>33.942822323559128</v>
      </c>
      <c r="GW634" s="248">
        <v>0.1527377521613833</v>
      </c>
      <c r="GX634" s="77">
        <v>33.942822323559128</v>
      </c>
      <c r="GY634" s="77">
        <v>0</v>
      </c>
      <c r="GZ634" s="77">
        <v>0</v>
      </c>
    </row>
    <row r="635" spans="98:208" x14ac:dyDescent="0.25">
      <c r="CT635" s="77" t="s">
        <v>155</v>
      </c>
      <c r="CU635" s="77" t="s">
        <v>436</v>
      </c>
      <c r="CV635" s="77" t="s">
        <v>446</v>
      </c>
      <c r="CW635" s="77">
        <v>2021</v>
      </c>
      <c r="CX635" s="77">
        <v>0</v>
      </c>
      <c r="CY635" s="77">
        <v>0</v>
      </c>
      <c r="CZ635" s="77">
        <v>0</v>
      </c>
      <c r="DA635" s="77">
        <v>0</v>
      </c>
      <c r="DB635" s="77">
        <v>7.7900575334948541E-2</v>
      </c>
      <c r="DC635" s="77">
        <v>3.642506068395452E-2</v>
      </c>
      <c r="DD635" s="77">
        <v>1.5808724525432651E-3</v>
      </c>
      <c r="DE635" s="77">
        <v>3.9894642198450757E-2</v>
      </c>
      <c r="DF635" s="77">
        <v>7.8847092159216349E-3</v>
      </c>
      <c r="DG635" s="77">
        <v>7.8847092159216349E-3</v>
      </c>
      <c r="DH635" s="77">
        <v>0</v>
      </c>
      <c r="DI635" s="77">
        <v>0</v>
      </c>
      <c r="DJ635" s="77">
        <v>1.0206457428407339E-2</v>
      </c>
      <c r="DL635" s="77">
        <v>0</v>
      </c>
      <c r="DM635" s="77">
        <v>8.0474948947675175E-5</v>
      </c>
      <c r="DN635" s="77">
        <v>8.0474948947675175E-5</v>
      </c>
      <c r="DO635" s="77">
        <v>0</v>
      </c>
      <c r="DP635" s="77">
        <v>8.0474948947675175E-5</v>
      </c>
      <c r="DQ635" s="77">
        <v>8.0474948947675175E-5</v>
      </c>
      <c r="DR635" s="77">
        <v>0</v>
      </c>
      <c r="DS635" s="77">
        <v>0</v>
      </c>
      <c r="DT635" s="77">
        <v>0</v>
      </c>
      <c r="DU635" s="77">
        <v>0</v>
      </c>
      <c r="DV635" s="77">
        <v>0</v>
      </c>
      <c r="DW635" s="77">
        <v>0</v>
      </c>
      <c r="GE635" s="77" t="s">
        <v>425</v>
      </c>
      <c r="GF635" s="77" t="s">
        <v>155</v>
      </c>
      <c r="GG635" s="77" t="s">
        <v>429</v>
      </c>
      <c r="GH635" s="77" t="s">
        <v>453</v>
      </c>
      <c r="GI635" s="77">
        <v>2022</v>
      </c>
      <c r="GJ635" s="77" t="s">
        <v>301</v>
      </c>
      <c r="GK635" s="77">
        <v>8585.7228092479418</v>
      </c>
      <c r="GL635" s="77">
        <v>1628.5067409999999</v>
      </c>
      <c r="GM635" s="77">
        <v>2022</v>
      </c>
      <c r="GN635" s="77" t="s">
        <v>175</v>
      </c>
      <c r="GO635" s="77">
        <v>5.3000000000000005E-2</v>
      </c>
      <c r="GP635" s="77">
        <v>3</v>
      </c>
      <c r="GQ635" s="77">
        <v>0</v>
      </c>
      <c r="GR635" s="77" t="s">
        <v>423</v>
      </c>
      <c r="GS635" s="77">
        <v>5.5966209081309413E-2</v>
      </c>
      <c r="GT635" s="77">
        <v>480.51035785653755</v>
      </c>
      <c r="GU635" s="77">
        <v>5.5966209081309413E-2</v>
      </c>
      <c r="GV635" s="248">
        <v>480.51035785653755</v>
      </c>
      <c r="GW635" s="248">
        <v>5.5966209081309413E-2</v>
      </c>
      <c r="GX635" s="77">
        <v>480.51035785653755</v>
      </c>
      <c r="GY635" s="77">
        <v>0</v>
      </c>
      <c r="GZ635" s="77">
        <v>0</v>
      </c>
    </row>
    <row r="636" spans="98:208" x14ac:dyDescent="0.25">
      <c r="CT636" s="77" t="s">
        <v>155</v>
      </c>
      <c r="CU636" s="77" t="s">
        <v>436</v>
      </c>
      <c r="CV636" s="77" t="s">
        <v>446</v>
      </c>
      <c r="CW636" s="77">
        <v>2022</v>
      </c>
      <c r="CX636" s="77">
        <v>0</v>
      </c>
      <c r="CY636" s="77">
        <v>0</v>
      </c>
      <c r="CZ636" s="77">
        <v>0</v>
      </c>
      <c r="DA636" s="77">
        <v>0</v>
      </c>
      <c r="DB636" s="77">
        <v>7.7900575334948541E-2</v>
      </c>
      <c r="DC636" s="77">
        <v>3.642506068395452E-2</v>
      </c>
      <c r="DD636" s="77">
        <v>1.5808724525432651E-3</v>
      </c>
      <c r="DE636" s="77">
        <v>3.9894642198450757E-2</v>
      </c>
      <c r="DF636" s="77">
        <v>7.8847092159216349E-3</v>
      </c>
      <c r="DG636" s="77">
        <v>7.8847092159216349E-3</v>
      </c>
      <c r="DH636" s="77">
        <v>7.8847092159216349E-3</v>
      </c>
      <c r="DI636" s="77">
        <v>0</v>
      </c>
      <c r="DJ636" s="77">
        <v>1.0206457428407339E-2</v>
      </c>
      <c r="DL636" s="77">
        <v>0</v>
      </c>
      <c r="DM636" s="77">
        <v>8.0474948947675175E-5</v>
      </c>
      <c r="DN636" s="77">
        <v>8.0474948947675175E-5</v>
      </c>
      <c r="DO636" s="77">
        <v>0</v>
      </c>
      <c r="DP636" s="77">
        <v>8.0474948947675175E-5</v>
      </c>
      <c r="DQ636" s="77">
        <v>8.0474948947675175E-5</v>
      </c>
      <c r="DR636" s="77">
        <v>0</v>
      </c>
      <c r="DS636" s="77">
        <v>8.0474948947675175E-5</v>
      </c>
      <c r="DT636" s="77">
        <v>8.0474948947675175E-5</v>
      </c>
      <c r="DU636" s="77">
        <v>0</v>
      </c>
      <c r="DV636" s="77">
        <v>0</v>
      </c>
      <c r="DW636" s="77">
        <v>0</v>
      </c>
      <c r="GE636" s="77" t="s">
        <v>427</v>
      </c>
      <c r="GF636" s="77" t="s">
        <v>155</v>
      </c>
      <c r="GG636" s="77" t="s">
        <v>429</v>
      </c>
      <c r="GH636" s="77" t="s">
        <v>453</v>
      </c>
      <c r="GI636" s="77">
        <v>2022</v>
      </c>
      <c r="GJ636" s="77" t="s">
        <v>303</v>
      </c>
      <c r="GK636" s="77">
        <v>5338.1784104567441</v>
      </c>
      <c r="GL636" s="77">
        <v>1628.5067409999999</v>
      </c>
      <c r="GM636" s="77">
        <v>2022</v>
      </c>
      <c r="GN636" s="77" t="s">
        <v>175</v>
      </c>
      <c r="GO636" s="77">
        <v>5.3000000000000005E-2</v>
      </c>
      <c r="GP636" s="77">
        <v>3</v>
      </c>
      <c r="GQ636" s="77">
        <v>0</v>
      </c>
      <c r="GR636" s="77" t="s">
        <v>423</v>
      </c>
      <c r="GS636" s="77">
        <v>5.5966209081309413E-2</v>
      </c>
      <c r="GT636" s="77">
        <v>298.75760903295406</v>
      </c>
      <c r="GU636" s="77">
        <v>5.5966209081309413E-2</v>
      </c>
      <c r="GV636" s="248">
        <v>298.75760903295406</v>
      </c>
      <c r="GW636" s="248">
        <v>5.5966209081309413E-2</v>
      </c>
      <c r="GX636" s="77">
        <v>298.75760903295406</v>
      </c>
      <c r="GY636" s="77">
        <v>0</v>
      </c>
      <c r="GZ636" s="77">
        <v>0</v>
      </c>
    </row>
    <row r="637" spans="98:208" x14ac:dyDescent="0.25">
      <c r="CT637" s="77" t="s">
        <v>155</v>
      </c>
      <c r="CU637" s="77" t="s">
        <v>436</v>
      </c>
      <c r="CV637" s="77" t="s">
        <v>446</v>
      </c>
      <c r="CW637" s="77">
        <v>2023</v>
      </c>
      <c r="CX637" s="77">
        <v>0</v>
      </c>
      <c r="CY637" s="77">
        <v>0</v>
      </c>
      <c r="CZ637" s="77">
        <v>0</v>
      </c>
      <c r="DA637" s="77">
        <v>0</v>
      </c>
      <c r="DB637" s="77">
        <v>8.0408269036977259E-2</v>
      </c>
      <c r="DC637" s="77">
        <v>3.7590224611390777E-2</v>
      </c>
      <c r="DD637" s="77">
        <v>1.6314334115687249E-3</v>
      </c>
      <c r="DE637" s="77">
        <v>4.1186611014017743E-2</v>
      </c>
      <c r="DF637" s="77">
        <v>0</v>
      </c>
      <c r="DG637" s="77">
        <v>8.1378100371605026E-3</v>
      </c>
      <c r="DH637" s="77">
        <v>8.1378100371605026E-3</v>
      </c>
      <c r="DI637" s="77">
        <v>8.1378100371605026E-3</v>
      </c>
      <c r="DJ637" s="77">
        <v>1.0206457428407339E-2</v>
      </c>
      <c r="DL637" s="77">
        <v>0</v>
      </c>
      <c r="DM637" s="77">
        <v>0</v>
      </c>
      <c r="DN637" s="77">
        <v>0</v>
      </c>
      <c r="DO637" s="77">
        <v>0</v>
      </c>
      <c r="DP637" s="77">
        <v>8.3058211704744626E-5</v>
      </c>
      <c r="DQ637" s="77">
        <v>8.3058211704744626E-5</v>
      </c>
      <c r="DR637" s="77">
        <v>0</v>
      </c>
      <c r="DS637" s="77">
        <v>8.3058211704744626E-5</v>
      </c>
      <c r="DT637" s="77">
        <v>8.3058211704744626E-5</v>
      </c>
      <c r="DU637" s="77">
        <v>0</v>
      </c>
      <c r="DV637" s="77">
        <v>8.3058211704744626E-5</v>
      </c>
      <c r="DW637" s="77">
        <v>8.3058211704744626E-5</v>
      </c>
      <c r="GE637" s="77" t="s">
        <v>422</v>
      </c>
      <c r="GF637" s="77" t="s">
        <v>155</v>
      </c>
      <c r="GG637" s="77" t="s">
        <v>429</v>
      </c>
      <c r="GH637" s="77" t="s">
        <v>453</v>
      </c>
      <c r="GI637" s="77">
        <v>2023</v>
      </c>
      <c r="GJ637" s="77" t="s">
        <v>305</v>
      </c>
      <c r="GK637" s="77">
        <v>233.2300768079391</v>
      </c>
      <c r="GL637" s="77">
        <v>1628.5067409999999</v>
      </c>
      <c r="GM637" s="77">
        <v>2023</v>
      </c>
      <c r="GN637" s="77" t="s">
        <v>175</v>
      </c>
      <c r="GO637" s="77">
        <v>0.13250000000000001</v>
      </c>
      <c r="GP637" s="77">
        <v>3</v>
      </c>
      <c r="GQ637" s="77">
        <v>0</v>
      </c>
      <c r="GR637" s="77" t="s">
        <v>423</v>
      </c>
      <c r="GS637" s="77">
        <v>0</v>
      </c>
      <c r="GT637" s="77">
        <v>0</v>
      </c>
      <c r="GU637" s="77">
        <v>0.1527377521613833</v>
      </c>
      <c r="GV637" s="248">
        <v>35.62303766807139</v>
      </c>
      <c r="GW637" s="248">
        <v>0.1527377521613833</v>
      </c>
      <c r="GX637" s="77">
        <v>35.62303766807139</v>
      </c>
      <c r="GY637" s="77">
        <v>0.1527377521613833</v>
      </c>
      <c r="GZ637" s="77">
        <v>35.62303766807139</v>
      </c>
    </row>
    <row r="638" spans="98:208" x14ac:dyDescent="0.25">
      <c r="CT638" s="77" t="s">
        <v>155</v>
      </c>
      <c r="CU638" s="77" t="s">
        <v>436</v>
      </c>
      <c r="CV638" s="77" t="s">
        <v>446</v>
      </c>
      <c r="CW638" s="77">
        <v>2024</v>
      </c>
      <c r="CX638" s="77">
        <v>0</v>
      </c>
      <c r="CY638" s="77">
        <v>0</v>
      </c>
      <c r="CZ638" s="77">
        <v>0</v>
      </c>
      <c r="DA638" s="77">
        <v>0</v>
      </c>
      <c r="DB638" s="77">
        <v>8.0408269036977259E-2</v>
      </c>
      <c r="DC638" s="77">
        <v>3.7590224611390777E-2</v>
      </c>
      <c r="DD638" s="77">
        <v>1.6314334115687249E-3</v>
      </c>
      <c r="DE638" s="77">
        <v>4.1186611014017743E-2</v>
      </c>
      <c r="DF638" s="77">
        <v>0</v>
      </c>
      <c r="DG638" s="77">
        <v>0</v>
      </c>
      <c r="DH638" s="77">
        <v>8.1378100371605026E-3</v>
      </c>
      <c r="DI638" s="77">
        <v>8.1378100371605026E-3</v>
      </c>
      <c r="DJ638" s="77">
        <v>1.0206457428407339E-2</v>
      </c>
      <c r="DL638" s="77">
        <v>0</v>
      </c>
      <c r="DM638" s="77">
        <v>0</v>
      </c>
      <c r="DN638" s="77">
        <v>0</v>
      </c>
      <c r="DO638" s="77">
        <v>0</v>
      </c>
      <c r="DP638" s="77">
        <v>0</v>
      </c>
      <c r="DQ638" s="77">
        <v>0</v>
      </c>
      <c r="DR638" s="77">
        <v>0</v>
      </c>
      <c r="DS638" s="77">
        <v>8.3058211704744626E-5</v>
      </c>
      <c r="DT638" s="77">
        <v>8.3058211704744626E-5</v>
      </c>
      <c r="DU638" s="77">
        <v>0</v>
      </c>
      <c r="DV638" s="77">
        <v>8.3058211704744626E-5</v>
      </c>
      <c r="DW638" s="77">
        <v>8.3058211704744626E-5</v>
      </c>
      <c r="GE638" s="77" t="s">
        <v>425</v>
      </c>
      <c r="GF638" s="77" t="s">
        <v>155</v>
      </c>
      <c r="GG638" s="77" t="s">
        <v>429</v>
      </c>
      <c r="GH638" s="77" t="s">
        <v>453</v>
      </c>
      <c r="GI638" s="77">
        <v>2023</v>
      </c>
      <c r="GJ638" s="77" t="s">
        <v>301</v>
      </c>
      <c r="GK638" s="77">
        <v>8896.5159934285912</v>
      </c>
      <c r="GL638" s="77">
        <v>1628.5067409999999</v>
      </c>
      <c r="GM638" s="77">
        <v>2023</v>
      </c>
      <c r="GN638" s="77" t="s">
        <v>175</v>
      </c>
      <c r="GO638" s="77">
        <v>5.3000000000000005E-2</v>
      </c>
      <c r="GP638" s="77">
        <v>3</v>
      </c>
      <c r="GQ638" s="77">
        <v>0</v>
      </c>
      <c r="GR638" s="77" t="s">
        <v>423</v>
      </c>
      <c r="GS638" s="77">
        <v>0</v>
      </c>
      <c r="GT638" s="77">
        <v>0</v>
      </c>
      <c r="GU638" s="77">
        <v>5.5966209081309413E-2</v>
      </c>
      <c r="GV638" s="248">
        <v>497.90427418343768</v>
      </c>
      <c r="GW638" s="248">
        <v>5.5966209081309413E-2</v>
      </c>
      <c r="GX638" s="77">
        <v>497.90427418343768</v>
      </c>
      <c r="GY638" s="77">
        <v>5.5966209081309413E-2</v>
      </c>
      <c r="GZ638" s="77">
        <v>497.90427418343768</v>
      </c>
    </row>
    <row r="639" spans="98:208" x14ac:dyDescent="0.25">
      <c r="CT639" s="77" t="s">
        <v>155</v>
      </c>
      <c r="CU639" s="77" t="s">
        <v>436</v>
      </c>
      <c r="CV639" s="77" t="s">
        <v>446</v>
      </c>
      <c r="CW639" s="77">
        <v>2025</v>
      </c>
      <c r="CX639" s="77">
        <v>0</v>
      </c>
      <c r="CY639" s="77">
        <v>0</v>
      </c>
      <c r="CZ639" s="77">
        <v>0</v>
      </c>
      <c r="DA639" s="77">
        <v>0</v>
      </c>
      <c r="DB639" s="77">
        <v>8.0408269036977259E-2</v>
      </c>
      <c r="DC639" s="77">
        <v>3.7590224611390777E-2</v>
      </c>
      <c r="DD639" s="77">
        <v>1.6314334115687249E-3</v>
      </c>
      <c r="DE639" s="77">
        <v>4.1186611014017743E-2</v>
      </c>
      <c r="DF639" s="77">
        <v>0</v>
      </c>
      <c r="DG639" s="77">
        <v>0</v>
      </c>
      <c r="DH639" s="77">
        <v>0</v>
      </c>
      <c r="DI639" s="77">
        <v>8.1378100371605026E-3</v>
      </c>
      <c r="DJ639" s="77">
        <v>1.0206457428407339E-2</v>
      </c>
      <c r="DL639" s="77">
        <v>0</v>
      </c>
      <c r="DM639" s="77">
        <v>0</v>
      </c>
      <c r="DN639" s="77">
        <v>0</v>
      </c>
      <c r="DO639" s="77">
        <v>0</v>
      </c>
      <c r="DP639" s="77">
        <v>0</v>
      </c>
      <c r="DQ639" s="77">
        <v>0</v>
      </c>
      <c r="DR639" s="77">
        <v>0</v>
      </c>
      <c r="DS639" s="77">
        <v>0</v>
      </c>
      <c r="DT639" s="77">
        <v>0</v>
      </c>
      <c r="DU639" s="77">
        <v>0</v>
      </c>
      <c r="DV639" s="77">
        <v>8.3058211704744626E-5</v>
      </c>
      <c r="DW639" s="77">
        <v>8.3058211704744626E-5</v>
      </c>
      <c r="GE639" s="77" t="s">
        <v>427</v>
      </c>
      <c r="GF639" s="77" t="s">
        <v>155</v>
      </c>
      <c r="GG639" s="77" t="s">
        <v>429</v>
      </c>
      <c r="GH639" s="77" t="s">
        <v>453</v>
      </c>
      <c r="GI639" s="77">
        <v>2023</v>
      </c>
      <c r="GJ639" s="77" t="s">
        <v>303</v>
      </c>
      <c r="GK639" s="77">
        <v>5534.8914862000893</v>
      </c>
      <c r="GL639" s="77">
        <v>1628.5067409999999</v>
      </c>
      <c r="GM639" s="77">
        <v>2023</v>
      </c>
      <c r="GN639" s="77" t="s">
        <v>175</v>
      </c>
      <c r="GO639" s="77">
        <v>5.3000000000000005E-2</v>
      </c>
      <c r="GP639" s="77">
        <v>3</v>
      </c>
      <c r="GQ639" s="77">
        <v>0</v>
      </c>
      <c r="GR639" s="77" t="s">
        <v>423</v>
      </c>
      <c r="GS639" s="77">
        <v>0</v>
      </c>
      <c r="GT639" s="77">
        <v>0</v>
      </c>
      <c r="GU639" s="77">
        <v>5.5966209081309413E-2</v>
      </c>
      <c r="GV639" s="248">
        <v>309.7668941590336</v>
      </c>
      <c r="GW639" s="248">
        <v>5.5966209081309413E-2</v>
      </c>
      <c r="GX639" s="77">
        <v>309.7668941590336</v>
      </c>
      <c r="GY639" s="77">
        <v>5.5966209081309413E-2</v>
      </c>
      <c r="GZ639" s="77">
        <v>309.7668941590336</v>
      </c>
    </row>
    <row r="640" spans="98:208" x14ac:dyDescent="0.25">
      <c r="CT640" s="77" t="s">
        <v>155</v>
      </c>
      <c r="CU640" s="77" t="s">
        <v>436</v>
      </c>
      <c r="CV640" s="77" t="s">
        <v>453</v>
      </c>
      <c r="CW640" s="77">
        <v>2020</v>
      </c>
      <c r="CX640" s="77">
        <v>0</v>
      </c>
      <c r="CY640" s="77">
        <v>0</v>
      </c>
      <c r="CZ640" s="77">
        <v>0</v>
      </c>
      <c r="DA640" s="77">
        <v>0</v>
      </c>
      <c r="DB640" s="77">
        <v>14146.130641332549</v>
      </c>
      <c r="DC640" s="77">
        <v>222.22942162783099</v>
      </c>
      <c r="DD640" s="77">
        <v>8585.72280924796</v>
      </c>
      <c r="DE640" s="77">
        <v>5338.178410456755</v>
      </c>
      <c r="DF640" s="77">
        <v>813.21078921305229</v>
      </c>
      <c r="DG640" s="77">
        <v>0</v>
      </c>
      <c r="DH640" s="77">
        <v>0</v>
      </c>
      <c r="DI640" s="77">
        <v>0</v>
      </c>
      <c r="DJ640" s="77">
        <v>5.6399574231056138E-5</v>
      </c>
      <c r="DL640" s="77">
        <v>0</v>
      </c>
      <c r="DM640" s="77">
        <v>4.5864742271717288E-2</v>
      </c>
      <c r="DN640" s="77">
        <v>4.5864742271717288E-2</v>
      </c>
      <c r="DO640" s="77">
        <v>0</v>
      </c>
      <c r="DP640" s="77">
        <v>0</v>
      </c>
      <c r="DQ640" s="77">
        <v>0</v>
      </c>
      <c r="DR640" s="77">
        <v>0</v>
      </c>
      <c r="DS640" s="77">
        <v>0</v>
      </c>
      <c r="DT640" s="77">
        <v>0</v>
      </c>
      <c r="DU640" s="77">
        <v>0</v>
      </c>
      <c r="DV640" s="77">
        <v>0</v>
      </c>
      <c r="DW640" s="77">
        <v>0</v>
      </c>
      <c r="GE640" s="77" t="s">
        <v>422</v>
      </c>
      <c r="GF640" s="77" t="s">
        <v>155</v>
      </c>
      <c r="GG640" s="77" t="s">
        <v>429</v>
      </c>
      <c r="GH640" s="77" t="s">
        <v>453</v>
      </c>
      <c r="GI640" s="77">
        <v>2024</v>
      </c>
      <c r="GJ640" s="77" t="s">
        <v>305</v>
      </c>
      <c r="GK640" s="77">
        <v>233.2300768079391</v>
      </c>
      <c r="GL640" s="77">
        <v>1628.5067409999999</v>
      </c>
      <c r="GM640" s="77">
        <v>2024</v>
      </c>
      <c r="GN640" s="77" t="s">
        <v>175</v>
      </c>
      <c r="GO640" s="77">
        <v>0.13250000000000001</v>
      </c>
      <c r="GP640" s="77">
        <v>3</v>
      </c>
      <c r="GQ640" s="77">
        <v>0</v>
      </c>
      <c r="GR640" s="77" t="s">
        <v>423</v>
      </c>
      <c r="GS640" s="77">
        <v>0</v>
      </c>
      <c r="GT640" s="77">
        <v>0</v>
      </c>
      <c r="GU640" s="77">
        <v>0</v>
      </c>
      <c r="GV640" s="248">
        <v>0</v>
      </c>
      <c r="GW640" s="248">
        <v>0.1527377521613833</v>
      </c>
      <c r="GX640" s="77">
        <v>35.62303766807139</v>
      </c>
      <c r="GY640" s="77">
        <v>0.1527377521613833</v>
      </c>
      <c r="GZ640" s="77">
        <v>35.62303766807139</v>
      </c>
    </row>
    <row r="641" spans="98:208" x14ac:dyDescent="0.25">
      <c r="CT641" s="77" t="s">
        <v>155</v>
      </c>
      <c r="CU641" s="77" t="s">
        <v>436</v>
      </c>
      <c r="CV641" s="77" t="s">
        <v>453</v>
      </c>
      <c r="CW641" s="77">
        <v>2021</v>
      </c>
      <c r="CX641" s="77">
        <v>0</v>
      </c>
      <c r="CY641" s="77">
        <v>0</v>
      </c>
      <c r="CZ641" s="77">
        <v>0</v>
      </c>
      <c r="DA641" s="77">
        <v>0</v>
      </c>
      <c r="DB641" s="77">
        <v>14146.130641332549</v>
      </c>
      <c r="DC641" s="77">
        <v>222.22942162783099</v>
      </c>
      <c r="DD641" s="77">
        <v>8585.72280924796</v>
      </c>
      <c r="DE641" s="77">
        <v>5338.178410456755</v>
      </c>
      <c r="DF641" s="77">
        <v>813.21078921305229</v>
      </c>
      <c r="DG641" s="77">
        <v>813.21078921305229</v>
      </c>
      <c r="DH641" s="77">
        <v>0</v>
      </c>
      <c r="DI641" s="77">
        <v>0</v>
      </c>
      <c r="DJ641" s="77">
        <v>5.6399574231056138E-5</v>
      </c>
      <c r="DL641" s="77">
        <v>0</v>
      </c>
      <c r="DM641" s="77">
        <v>4.5864742271717288E-2</v>
      </c>
      <c r="DN641" s="77">
        <v>4.5864742271717288E-2</v>
      </c>
      <c r="DO641" s="77">
        <v>0</v>
      </c>
      <c r="DP641" s="77">
        <v>4.5864742271717288E-2</v>
      </c>
      <c r="DQ641" s="77">
        <v>4.5864742271717288E-2</v>
      </c>
      <c r="DR641" s="77">
        <v>0</v>
      </c>
      <c r="DS641" s="77">
        <v>0</v>
      </c>
      <c r="DT641" s="77">
        <v>0</v>
      </c>
      <c r="DU641" s="77">
        <v>0</v>
      </c>
      <c r="DV641" s="77">
        <v>0</v>
      </c>
      <c r="DW641" s="77">
        <v>0</v>
      </c>
      <c r="GE641" s="77" t="s">
        <v>425</v>
      </c>
      <c r="GF641" s="77" t="s">
        <v>155</v>
      </c>
      <c r="GG641" s="77" t="s">
        <v>429</v>
      </c>
      <c r="GH641" s="77" t="s">
        <v>453</v>
      </c>
      <c r="GI641" s="77">
        <v>2024</v>
      </c>
      <c r="GJ641" s="77" t="s">
        <v>301</v>
      </c>
      <c r="GK641" s="77">
        <v>8896.5159934285912</v>
      </c>
      <c r="GL641" s="77">
        <v>1628.5067409999999</v>
      </c>
      <c r="GM641" s="77">
        <v>2024</v>
      </c>
      <c r="GN641" s="77" t="s">
        <v>175</v>
      </c>
      <c r="GO641" s="77">
        <v>5.3000000000000005E-2</v>
      </c>
      <c r="GP641" s="77">
        <v>3</v>
      </c>
      <c r="GQ641" s="77">
        <v>0</v>
      </c>
      <c r="GR641" s="77" t="s">
        <v>423</v>
      </c>
      <c r="GS641" s="77">
        <v>0</v>
      </c>
      <c r="GT641" s="77">
        <v>0</v>
      </c>
      <c r="GU641" s="77">
        <v>0</v>
      </c>
      <c r="GV641" s="248">
        <v>0</v>
      </c>
      <c r="GW641" s="248">
        <v>5.5966209081309413E-2</v>
      </c>
      <c r="GX641" s="77">
        <v>497.90427418343768</v>
      </c>
      <c r="GY641" s="77">
        <v>5.5966209081309413E-2</v>
      </c>
      <c r="GZ641" s="77">
        <v>497.90427418343768</v>
      </c>
    </row>
    <row r="642" spans="98:208" x14ac:dyDescent="0.25">
      <c r="CT642" s="77" t="s">
        <v>155</v>
      </c>
      <c r="CU642" s="77" t="s">
        <v>436</v>
      </c>
      <c r="CV642" s="77" t="s">
        <v>453</v>
      </c>
      <c r="CW642" s="77">
        <v>2022</v>
      </c>
      <c r="CX642" s="77">
        <v>0</v>
      </c>
      <c r="CY642" s="77">
        <v>0</v>
      </c>
      <c r="CZ642" s="77">
        <v>0</v>
      </c>
      <c r="DA642" s="77">
        <v>0</v>
      </c>
      <c r="DB642" s="77">
        <v>14146.130641332549</v>
      </c>
      <c r="DC642" s="77">
        <v>222.22942162783099</v>
      </c>
      <c r="DD642" s="77">
        <v>8585.72280924796</v>
      </c>
      <c r="DE642" s="77">
        <v>5338.178410456755</v>
      </c>
      <c r="DF642" s="77">
        <v>813.21078921305229</v>
      </c>
      <c r="DG642" s="77">
        <v>813.21078921305229</v>
      </c>
      <c r="DH642" s="77">
        <v>813.21078921305229</v>
      </c>
      <c r="DI642" s="77">
        <v>0</v>
      </c>
      <c r="DJ642" s="77">
        <v>5.6399574231056138E-5</v>
      </c>
      <c r="DL642" s="77">
        <v>0</v>
      </c>
      <c r="DM642" s="77">
        <v>4.5864742271717288E-2</v>
      </c>
      <c r="DN642" s="77">
        <v>4.5864742271717288E-2</v>
      </c>
      <c r="DO642" s="77">
        <v>0</v>
      </c>
      <c r="DP642" s="77">
        <v>4.5864742271717288E-2</v>
      </c>
      <c r="DQ642" s="77">
        <v>4.5864742271717288E-2</v>
      </c>
      <c r="DR642" s="77">
        <v>0</v>
      </c>
      <c r="DS642" s="77">
        <v>4.5864742271717288E-2</v>
      </c>
      <c r="DT642" s="77">
        <v>4.5864742271717288E-2</v>
      </c>
      <c r="DU642" s="77">
        <v>0</v>
      </c>
      <c r="DV642" s="77">
        <v>0</v>
      </c>
      <c r="DW642" s="77">
        <v>0</v>
      </c>
      <c r="GE642" s="77" t="s">
        <v>427</v>
      </c>
      <c r="GF642" s="77" t="s">
        <v>155</v>
      </c>
      <c r="GG642" s="77" t="s">
        <v>429</v>
      </c>
      <c r="GH642" s="77" t="s">
        <v>453</v>
      </c>
      <c r="GI642" s="77">
        <v>2024</v>
      </c>
      <c r="GJ642" s="77" t="s">
        <v>303</v>
      </c>
      <c r="GK642" s="77">
        <v>5534.8914862000893</v>
      </c>
      <c r="GL642" s="77">
        <v>1628.5067409999999</v>
      </c>
      <c r="GM642" s="77">
        <v>2024</v>
      </c>
      <c r="GN642" s="77" t="s">
        <v>175</v>
      </c>
      <c r="GO642" s="77">
        <v>5.3000000000000005E-2</v>
      </c>
      <c r="GP642" s="77">
        <v>3</v>
      </c>
      <c r="GQ642" s="77">
        <v>0</v>
      </c>
      <c r="GR642" s="77" t="s">
        <v>423</v>
      </c>
      <c r="GS642" s="77">
        <v>0</v>
      </c>
      <c r="GT642" s="77">
        <v>0</v>
      </c>
      <c r="GU642" s="77">
        <v>0</v>
      </c>
      <c r="GV642" s="248">
        <v>0</v>
      </c>
      <c r="GW642" s="248">
        <v>5.5966209081309413E-2</v>
      </c>
      <c r="GX642" s="77">
        <v>309.7668941590336</v>
      </c>
      <c r="GY642" s="77">
        <v>5.5966209081309413E-2</v>
      </c>
      <c r="GZ642" s="77">
        <v>309.7668941590336</v>
      </c>
    </row>
    <row r="643" spans="98:208" x14ac:dyDescent="0.25">
      <c r="CT643" s="77" t="s">
        <v>155</v>
      </c>
      <c r="CU643" s="77" t="s">
        <v>436</v>
      </c>
      <c r="CV643" s="77" t="s">
        <v>453</v>
      </c>
      <c r="CW643" s="77">
        <v>2023</v>
      </c>
      <c r="CX643" s="77">
        <v>0</v>
      </c>
      <c r="CY643" s="77">
        <v>0</v>
      </c>
      <c r="CZ643" s="77">
        <v>0</v>
      </c>
      <c r="DA643" s="77">
        <v>0</v>
      </c>
      <c r="DB643" s="77">
        <v>14664.63755643665</v>
      </c>
      <c r="DC643" s="77">
        <v>233.23007680793961</v>
      </c>
      <c r="DD643" s="77">
        <v>8896.5159934286112</v>
      </c>
      <c r="DE643" s="77">
        <v>5534.8914862001029</v>
      </c>
      <c r="DF643" s="77">
        <v>0</v>
      </c>
      <c r="DG643" s="77">
        <v>843.29420601054449</v>
      </c>
      <c r="DH643" s="77">
        <v>843.29420601054449</v>
      </c>
      <c r="DI643" s="77">
        <v>843.29420601054449</v>
      </c>
      <c r="DJ643" s="77">
        <v>5.6399574231056138E-5</v>
      </c>
      <c r="DL643" s="77">
        <v>0</v>
      </c>
      <c r="DM643" s="77">
        <v>0</v>
      </c>
      <c r="DN643" s="77">
        <v>0</v>
      </c>
      <c r="DO643" s="77">
        <v>0</v>
      </c>
      <c r="DP643" s="77">
        <v>4.7561434170511251E-2</v>
      </c>
      <c r="DQ643" s="77">
        <v>4.7561434170511251E-2</v>
      </c>
      <c r="DR643" s="77">
        <v>0</v>
      </c>
      <c r="DS643" s="77">
        <v>4.7561434170511251E-2</v>
      </c>
      <c r="DT643" s="77">
        <v>4.7561434170511251E-2</v>
      </c>
      <c r="DU643" s="77">
        <v>0</v>
      </c>
      <c r="DV643" s="77">
        <v>4.7561434170511251E-2</v>
      </c>
      <c r="DW643" s="77">
        <v>4.7561434170511251E-2</v>
      </c>
      <c r="GE643" s="77" t="s">
        <v>422</v>
      </c>
      <c r="GF643" s="77" t="s">
        <v>155</v>
      </c>
      <c r="GG643" s="77" t="s">
        <v>429</v>
      </c>
      <c r="GH643" s="77" t="s">
        <v>453</v>
      </c>
      <c r="GI643" s="77">
        <v>2025</v>
      </c>
      <c r="GJ643" s="77" t="s">
        <v>305</v>
      </c>
      <c r="GK643" s="77">
        <v>233.2300768079391</v>
      </c>
      <c r="GL643" s="77">
        <v>1628.5067409999999</v>
      </c>
      <c r="GM643" s="77">
        <v>2025</v>
      </c>
      <c r="GN643" s="77" t="s">
        <v>175</v>
      </c>
      <c r="GO643" s="77">
        <v>0.13250000000000001</v>
      </c>
      <c r="GP643" s="77">
        <v>3</v>
      </c>
      <c r="GQ643" s="77">
        <v>0</v>
      </c>
      <c r="GR643" s="77" t="s">
        <v>423</v>
      </c>
      <c r="GS643" s="77">
        <v>0</v>
      </c>
      <c r="GT643" s="77">
        <v>0</v>
      </c>
      <c r="GU643" s="77">
        <v>0</v>
      </c>
      <c r="GV643" s="248">
        <v>0</v>
      </c>
      <c r="GW643" s="248">
        <v>0</v>
      </c>
      <c r="GX643" s="77">
        <v>0</v>
      </c>
      <c r="GY643" s="77">
        <v>0.1527377521613833</v>
      </c>
      <c r="GZ643" s="77">
        <v>35.62303766807139</v>
      </c>
    </row>
    <row r="644" spans="98:208" x14ac:dyDescent="0.25">
      <c r="CT644" s="77" t="s">
        <v>155</v>
      </c>
      <c r="CU644" s="77" t="s">
        <v>436</v>
      </c>
      <c r="CV644" s="77" t="s">
        <v>453</v>
      </c>
      <c r="CW644" s="77">
        <v>2024</v>
      </c>
      <c r="CX644" s="77">
        <v>0</v>
      </c>
      <c r="CY644" s="77">
        <v>0</v>
      </c>
      <c r="CZ644" s="77">
        <v>0</v>
      </c>
      <c r="DA644" s="77">
        <v>0</v>
      </c>
      <c r="DB644" s="77">
        <v>14664.63755643665</v>
      </c>
      <c r="DC644" s="77">
        <v>233.23007680793961</v>
      </c>
      <c r="DD644" s="77">
        <v>8896.5159934286112</v>
      </c>
      <c r="DE644" s="77">
        <v>5534.8914862001029</v>
      </c>
      <c r="DF644" s="77">
        <v>0</v>
      </c>
      <c r="DG644" s="77">
        <v>0</v>
      </c>
      <c r="DH644" s="77">
        <v>843.29420601054449</v>
      </c>
      <c r="DI644" s="77">
        <v>843.29420601054449</v>
      </c>
      <c r="DJ644" s="77">
        <v>5.6399574231056138E-5</v>
      </c>
      <c r="DL644" s="77">
        <v>0</v>
      </c>
      <c r="DM644" s="77">
        <v>0</v>
      </c>
      <c r="DN644" s="77">
        <v>0</v>
      </c>
      <c r="DO644" s="77">
        <v>0</v>
      </c>
      <c r="DP644" s="77">
        <v>0</v>
      </c>
      <c r="DQ644" s="77">
        <v>0</v>
      </c>
      <c r="DR644" s="77">
        <v>0</v>
      </c>
      <c r="DS644" s="77">
        <v>4.7561434170511251E-2</v>
      </c>
      <c r="DT644" s="77">
        <v>4.7561434170511251E-2</v>
      </c>
      <c r="DU644" s="77">
        <v>0</v>
      </c>
      <c r="DV644" s="77">
        <v>4.7561434170511251E-2</v>
      </c>
      <c r="DW644" s="77">
        <v>4.7561434170511251E-2</v>
      </c>
      <c r="GE644" s="77" t="s">
        <v>425</v>
      </c>
      <c r="GF644" s="77" t="s">
        <v>155</v>
      </c>
      <c r="GG644" s="77" t="s">
        <v>429</v>
      </c>
      <c r="GH644" s="77" t="s">
        <v>453</v>
      </c>
      <c r="GI644" s="77">
        <v>2025</v>
      </c>
      <c r="GJ644" s="77" t="s">
        <v>301</v>
      </c>
      <c r="GK644" s="77">
        <v>8896.5159934285912</v>
      </c>
      <c r="GL644" s="77">
        <v>1628.5067409999999</v>
      </c>
      <c r="GM644" s="77">
        <v>2025</v>
      </c>
      <c r="GN644" s="77" t="s">
        <v>175</v>
      </c>
      <c r="GO644" s="77">
        <v>5.3000000000000005E-2</v>
      </c>
      <c r="GP644" s="77">
        <v>3</v>
      </c>
      <c r="GQ644" s="77">
        <v>0</v>
      </c>
      <c r="GR644" s="77" t="s">
        <v>423</v>
      </c>
      <c r="GS644" s="77">
        <v>0</v>
      </c>
      <c r="GT644" s="77">
        <v>0</v>
      </c>
      <c r="GU644" s="77">
        <v>0</v>
      </c>
      <c r="GV644" s="248">
        <v>0</v>
      </c>
      <c r="GW644" s="248">
        <v>0</v>
      </c>
      <c r="GX644" s="77">
        <v>0</v>
      </c>
      <c r="GY644" s="77">
        <v>5.5966209081309413E-2</v>
      </c>
      <c r="GZ644" s="77">
        <v>497.90427418343768</v>
      </c>
    </row>
    <row r="645" spans="98:208" x14ac:dyDescent="0.25">
      <c r="CT645" s="77" t="s">
        <v>155</v>
      </c>
      <c r="CU645" s="77" t="s">
        <v>436</v>
      </c>
      <c r="CV645" s="77" t="s">
        <v>453</v>
      </c>
      <c r="CW645" s="77">
        <v>2025</v>
      </c>
      <c r="CX645" s="77">
        <v>0</v>
      </c>
      <c r="CY645" s="77">
        <v>0</v>
      </c>
      <c r="CZ645" s="77">
        <v>0</v>
      </c>
      <c r="DA645" s="77">
        <v>0</v>
      </c>
      <c r="DB645" s="77">
        <v>14664.63755643665</v>
      </c>
      <c r="DC645" s="77">
        <v>233.23007680793961</v>
      </c>
      <c r="DD645" s="77">
        <v>8896.5159934286112</v>
      </c>
      <c r="DE645" s="77">
        <v>5534.8914862001029</v>
      </c>
      <c r="DF645" s="77">
        <v>0</v>
      </c>
      <c r="DG645" s="77">
        <v>0</v>
      </c>
      <c r="DH645" s="77">
        <v>0</v>
      </c>
      <c r="DI645" s="77">
        <v>843.29420601054449</v>
      </c>
      <c r="DJ645" s="77">
        <v>5.6399574231056138E-5</v>
      </c>
      <c r="DL645" s="77">
        <v>0</v>
      </c>
      <c r="DM645" s="77">
        <v>0</v>
      </c>
      <c r="DN645" s="77">
        <v>0</v>
      </c>
      <c r="DO645" s="77">
        <v>0</v>
      </c>
      <c r="DP645" s="77">
        <v>0</v>
      </c>
      <c r="DQ645" s="77">
        <v>0</v>
      </c>
      <c r="DR645" s="77">
        <v>0</v>
      </c>
      <c r="DS645" s="77">
        <v>0</v>
      </c>
      <c r="DT645" s="77">
        <v>0</v>
      </c>
      <c r="DU645" s="77">
        <v>0</v>
      </c>
      <c r="DV645" s="77">
        <v>4.7561434170511251E-2</v>
      </c>
      <c r="DW645" s="77">
        <v>4.7561434170511251E-2</v>
      </c>
      <c r="GE645" s="77" t="s">
        <v>427</v>
      </c>
      <c r="GF645" s="77" t="s">
        <v>155</v>
      </c>
      <c r="GG645" s="77" t="s">
        <v>429</v>
      </c>
      <c r="GH645" s="77" t="s">
        <v>453</v>
      </c>
      <c r="GI645" s="77">
        <v>2025</v>
      </c>
      <c r="GJ645" s="77" t="s">
        <v>303</v>
      </c>
      <c r="GK645" s="77">
        <v>5534.8914862000893</v>
      </c>
      <c r="GL645" s="77">
        <v>1628.5067409999999</v>
      </c>
      <c r="GM645" s="77">
        <v>2025</v>
      </c>
      <c r="GN645" s="77" t="s">
        <v>175</v>
      </c>
      <c r="GO645" s="77">
        <v>5.3000000000000005E-2</v>
      </c>
      <c r="GP645" s="77">
        <v>3</v>
      </c>
      <c r="GQ645" s="77">
        <v>0</v>
      </c>
      <c r="GR645" s="77" t="s">
        <v>423</v>
      </c>
      <c r="GS645" s="77">
        <v>0</v>
      </c>
      <c r="GT645" s="77">
        <v>0</v>
      </c>
      <c r="GU645" s="77">
        <v>0</v>
      </c>
      <c r="GV645" s="248">
        <v>0</v>
      </c>
      <c r="GW645" s="248">
        <v>0</v>
      </c>
      <c r="GX645" s="77">
        <v>0</v>
      </c>
      <c r="GY645" s="77">
        <v>5.5966209081309413E-2</v>
      </c>
      <c r="GZ645" s="77">
        <v>309.7668941590336</v>
      </c>
    </row>
    <row r="646" spans="98:208" x14ac:dyDescent="0.25">
      <c r="CT646" s="77" t="s">
        <v>155</v>
      </c>
      <c r="CU646" s="77" t="s">
        <v>436</v>
      </c>
      <c r="CV646" s="77" t="s">
        <v>460</v>
      </c>
      <c r="CW646" s="77">
        <v>2020</v>
      </c>
      <c r="CX646" s="77">
        <v>0</v>
      </c>
      <c r="CY646" s="77">
        <v>0</v>
      </c>
      <c r="CZ646" s="77">
        <v>0</v>
      </c>
      <c r="DA646" s="77">
        <v>0</v>
      </c>
      <c r="DB646" s="77">
        <v>8807.952230875826</v>
      </c>
      <c r="DC646" s="77">
        <v>222.2294216278319</v>
      </c>
      <c r="DD646" s="77">
        <v>8585.7228092479945</v>
      </c>
      <c r="DE646" s="77">
        <v>0</v>
      </c>
      <c r="DF646" s="77">
        <v>514.45318018009971</v>
      </c>
      <c r="DG646" s="77">
        <v>0</v>
      </c>
      <c r="DH646" s="77">
        <v>0</v>
      </c>
      <c r="DI646" s="77">
        <v>0</v>
      </c>
      <c r="DJ646" s="77">
        <v>9.5076642292735639E-6</v>
      </c>
      <c r="DL646" s="77">
        <v>0</v>
      </c>
      <c r="DM646" s="77">
        <v>4.8912480988343617E-3</v>
      </c>
      <c r="DN646" s="77">
        <v>4.8912480988343617E-3</v>
      </c>
      <c r="DO646" s="77">
        <v>0</v>
      </c>
      <c r="DP646" s="77">
        <v>0</v>
      </c>
      <c r="DQ646" s="77">
        <v>0</v>
      </c>
      <c r="DR646" s="77">
        <v>0</v>
      </c>
      <c r="DS646" s="77">
        <v>0</v>
      </c>
      <c r="DT646" s="77">
        <v>0</v>
      </c>
      <c r="DU646" s="77">
        <v>0</v>
      </c>
      <c r="DV646" s="77">
        <v>0</v>
      </c>
      <c r="DW646" s="77">
        <v>0</v>
      </c>
      <c r="GE646" s="77" t="s">
        <v>422</v>
      </c>
      <c r="GF646" s="77" t="s">
        <v>155</v>
      </c>
      <c r="GG646" s="77" t="s">
        <v>429</v>
      </c>
      <c r="GH646" s="77" t="s">
        <v>460</v>
      </c>
      <c r="GI646" s="77">
        <v>2021</v>
      </c>
      <c r="GJ646" s="77" t="s">
        <v>305</v>
      </c>
      <c r="GK646" s="77">
        <v>222.2294216278307</v>
      </c>
      <c r="GL646" s="77">
        <v>1628.5067409999999</v>
      </c>
      <c r="GM646" s="77">
        <v>2021</v>
      </c>
      <c r="GN646" s="77" t="s">
        <v>175</v>
      </c>
      <c r="GO646" s="77">
        <v>0.13250000000000001</v>
      </c>
      <c r="GP646" s="77">
        <v>3</v>
      </c>
      <c r="GQ646" s="77">
        <v>0</v>
      </c>
      <c r="GR646" s="77" t="s">
        <v>423</v>
      </c>
      <c r="GS646" s="77">
        <v>0.1527377521613833</v>
      </c>
      <c r="GT646" s="77">
        <v>33.942822323559163</v>
      </c>
      <c r="GU646" s="77">
        <v>0.1527377521613833</v>
      </c>
      <c r="GV646" s="248">
        <v>33.942822323559163</v>
      </c>
      <c r="GW646" s="248">
        <v>0</v>
      </c>
      <c r="GX646" s="77">
        <v>0</v>
      </c>
      <c r="GY646" s="77">
        <v>0</v>
      </c>
      <c r="GZ646" s="77">
        <v>0</v>
      </c>
    </row>
    <row r="647" spans="98:208" x14ac:dyDescent="0.25">
      <c r="CT647" s="77" t="s">
        <v>155</v>
      </c>
      <c r="CU647" s="77" t="s">
        <v>436</v>
      </c>
      <c r="CV647" s="77" t="s">
        <v>460</v>
      </c>
      <c r="CW647" s="77">
        <v>2021</v>
      </c>
      <c r="CX647" s="77">
        <v>0</v>
      </c>
      <c r="CY647" s="77">
        <v>0</v>
      </c>
      <c r="CZ647" s="77">
        <v>0</v>
      </c>
      <c r="DA647" s="77">
        <v>0</v>
      </c>
      <c r="DB647" s="77">
        <v>8807.952230875826</v>
      </c>
      <c r="DC647" s="77">
        <v>222.2294216278319</v>
      </c>
      <c r="DD647" s="77">
        <v>8585.7228092479945</v>
      </c>
      <c r="DE647" s="77">
        <v>0</v>
      </c>
      <c r="DF647" s="77">
        <v>514.45318018009971</v>
      </c>
      <c r="DG647" s="77">
        <v>514.45318018009971</v>
      </c>
      <c r="DH647" s="77">
        <v>0</v>
      </c>
      <c r="DI647" s="77">
        <v>0</v>
      </c>
      <c r="DJ647" s="77">
        <v>9.5076642292735639E-6</v>
      </c>
      <c r="DL647" s="77">
        <v>0</v>
      </c>
      <c r="DM647" s="77">
        <v>4.8912480988343617E-3</v>
      </c>
      <c r="DN647" s="77">
        <v>4.8912480988343617E-3</v>
      </c>
      <c r="DO647" s="77">
        <v>0</v>
      </c>
      <c r="DP647" s="77">
        <v>4.8912480988343617E-3</v>
      </c>
      <c r="DQ647" s="77">
        <v>4.8912480988343617E-3</v>
      </c>
      <c r="DR647" s="77">
        <v>0</v>
      </c>
      <c r="DS647" s="77">
        <v>0</v>
      </c>
      <c r="DT647" s="77">
        <v>0</v>
      </c>
      <c r="DU647" s="77">
        <v>0</v>
      </c>
      <c r="DV647" s="77">
        <v>0</v>
      </c>
      <c r="DW647" s="77">
        <v>0</v>
      </c>
      <c r="GE647" s="77" t="s">
        <v>425</v>
      </c>
      <c r="GF647" s="77" t="s">
        <v>155</v>
      </c>
      <c r="GG647" s="77" t="s">
        <v>429</v>
      </c>
      <c r="GH647" s="77" t="s">
        <v>460</v>
      </c>
      <c r="GI647" s="77">
        <v>2021</v>
      </c>
      <c r="GJ647" s="77" t="s">
        <v>301</v>
      </c>
      <c r="GK647" s="77">
        <v>8585.7228092479509</v>
      </c>
      <c r="GL647" s="77">
        <v>1628.5067409999999</v>
      </c>
      <c r="GM647" s="77">
        <v>2021</v>
      </c>
      <c r="GN647" s="77" t="s">
        <v>175</v>
      </c>
      <c r="GO647" s="77">
        <v>5.3000000000000005E-2</v>
      </c>
      <c r="GP647" s="77">
        <v>3</v>
      </c>
      <c r="GQ647" s="77">
        <v>0</v>
      </c>
      <c r="GR647" s="77" t="s">
        <v>423</v>
      </c>
      <c r="GS647" s="77">
        <v>5.5966209081309413E-2</v>
      </c>
      <c r="GT647" s="77">
        <v>480.51035785653806</v>
      </c>
      <c r="GU647" s="77">
        <v>5.5966209081309413E-2</v>
      </c>
      <c r="GV647" s="248">
        <v>480.51035785653806</v>
      </c>
      <c r="GW647" s="248">
        <v>0</v>
      </c>
      <c r="GX647" s="77">
        <v>0</v>
      </c>
      <c r="GY647" s="77">
        <v>0</v>
      </c>
      <c r="GZ647" s="77">
        <v>0</v>
      </c>
    </row>
    <row r="648" spans="98:208" x14ac:dyDescent="0.25">
      <c r="CT648" s="77" t="s">
        <v>155</v>
      </c>
      <c r="CU648" s="77" t="s">
        <v>436</v>
      </c>
      <c r="CV648" s="77" t="s">
        <v>460</v>
      </c>
      <c r="CW648" s="77">
        <v>2022</v>
      </c>
      <c r="CX648" s="77">
        <v>0</v>
      </c>
      <c r="CY648" s="77">
        <v>0</v>
      </c>
      <c r="CZ648" s="77">
        <v>0</v>
      </c>
      <c r="DA648" s="77">
        <v>0</v>
      </c>
      <c r="DB648" s="77">
        <v>8807.952230875826</v>
      </c>
      <c r="DC648" s="77">
        <v>222.2294216278319</v>
      </c>
      <c r="DD648" s="77">
        <v>8585.7228092479945</v>
      </c>
      <c r="DE648" s="77">
        <v>0</v>
      </c>
      <c r="DF648" s="77">
        <v>514.45318018009971</v>
      </c>
      <c r="DG648" s="77">
        <v>514.45318018009971</v>
      </c>
      <c r="DH648" s="77">
        <v>514.45318018009971</v>
      </c>
      <c r="DI648" s="77">
        <v>0</v>
      </c>
      <c r="DJ648" s="77">
        <v>9.5076642292735639E-6</v>
      </c>
      <c r="DL648" s="77">
        <v>0</v>
      </c>
      <c r="DM648" s="77">
        <v>4.8912480988343617E-3</v>
      </c>
      <c r="DN648" s="77">
        <v>4.8912480988343617E-3</v>
      </c>
      <c r="DO648" s="77">
        <v>0</v>
      </c>
      <c r="DP648" s="77">
        <v>4.8912480988343617E-3</v>
      </c>
      <c r="DQ648" s="77">
        <v>4.8912480988343617E-3</v>
      </c>
      <c r="DR648" s="77">
        <v>0</v>
      </c>
      <c r="DS648" s="77">
        <v>4.8912480988343617E-3</v>
      </c>
      <c r="DT648" s="77">
        <v>4.8912480988343617E-3</v>
      </c>
      <c r="DU648" s="77">
        <v>0</v>
      </c>
      <c r="DV648" s="77">
        <v>0</v>
      </c>
      <c r="DW648" s="77">
        <v>0</v>
      </c>
      <c r="GE648" s="77" t="s">
        <v>422</v>
      </c>
      <c r="GF648" s="77" t="s">
        <v>155</v>
      </c>
      <c r="GG648" s="77" t="s">
        <v>429</v>
      </c>
      <c r="GH648" s="77" t="s">
        <v>460</v>
      </c>
      <c r="GI648" s="77">
        <v>2022</v>
      </c>
      <c r="GJ648" s="77" t="s">
        <v>305</v>
      </c>
      <c r="GK648" s="77">
        <v>222.2294216278307</v>
      </c>
      <c r="GL648" s="77">
        <v>1628.5067409999999</v>
      </c>
      <c r="GM648" s="77">
        <v>2022</v>
      </c>
      <c r="GN648" s="77" t="s">
        <v>175</v>
      </c>
      <c r="GO648" s="77">
        <v>0.13250000000000001</v>
      </c>
      <c r="GP648" s="77">
        <v>3</v>
      </c>
      <c r="GQ648" s="77">
        <v>0</v>
      </c>
      <c r="GR648" s="77" t="s">
        <v>423</v>
      </c>
      <c r="GS648" s="77">
        <v>0.1527377521613833</v>
      </c>
      <c r="GT648" s="77">
        <v>33.942822323559163</v>
      </c>
      <c r="GU648" s="77">
        <v>0.1527377521613833</v>
      </c>
      <c r="GV648" s="248">
        <v>33.942822323559163</v>
      </c>
      <c r="GW648" s="248">
        <v>0.1527377521613833</v>
      </c>
      <c r="GX648" s="77">
        <v>33.942822323559163</v>
      </c>
      <c r="GY648" s="77">
        <v>0</v>
      </c>
      <c r="GZ648" s="77">
        <v>0</v>
      </c>
    </row>
    <row r="649" spans="98:208" x14ac:dyDescent="0.25">
      <c r="CT649" s="77" t="s">
        <v>155</v>
      </c>
      <c r="CU649" s="77" t="s">
        <v>436</v>
      </c>
      <c r="CV649" s="77" t="s">
        <v>460</v>
      </c>
      <c r="CW649" s="77">
        <v>2023</v>
      </c>
      <c r="CX649" s="77">
        <v>0</v>
      </c>
      <c r="CY649" s="77">
        <v>0</v>
      </c>
      <c r="CZ649" s="77">
        <v>0</v>
      </c>
      <c r="DA649" s="77">
        <v>0</v>
      </c>
      <c r="DB649" s="77">
        <v>9129.7460702365861</v>
      </c>
      <c r="DC649" s="77">
        <v>233.23007680794049</v>
      </c>
      <c r="DD649" s="77">
        <v>8896.5159934286476</v>
      </c>
      <c r="DE649" s="77">
        <v>0</v>
      </c>
      <c r="DF649" s="77">
        <v>0</v>
      </c>
      <c r="DG649" s="77">
        <v>533.52731185151231</v>
      </c>
      <c r="DH649" s="77">
        <v>533.52731185151231</v>
      </c>
      <c r="DI649" s="77">
        <v>533.52731185151231</v>
      </c>
      <c r="DJ649" s="77">
        <v>9.5076642292735639E-6</v>
      </c>
      <c r="DL649" s="77">
        <v>0</v>
      </c>
      <c r="DM649" s="77">
        <v>0</v>
      </c>
      <c r="DN649" s="77">
        <v>0</v>
      </c>
      <c r="DO649" s="77">
        <v>0</v>
      </c>
      <c r="DP649" s="77">
        <v>5.0725985382311049E-3</v>
      </c>
      <c r="DQ649" s="77">
        <v>5.0725985382311049E-3</v>
      </c>
      <c r="DR649" s="77">
        <v>0</v>
      </c>
      <c r="DS649" s="77">
        <v>5.0725985382311049E-3</v>
      </c>
      <c r="DT649" s="77">
        <v>5.0725985382311049E-3</v>
      </c>
      <c r="DU649" s="77">
        <v>0</v>
      </c>
      <c r="DV649" s="77">
        <v>5.0725985382311049E-3</v>
      </c>
      <c r="DW649" s="77">
        <v>5.0725985382311049E-3</v>
      </c>
      <c r="GE649" s="77" t="s">
        <v>425</v>
      </c>
      <c r="GF649" s="77" t="s">
        <v>155</v>
      </c>
      <c r="GG649" s="77" t="s">
        <v>429</v>
      </c>
      <c r="GH649" s="77" t="s">
        <v>460</v>
      </c>
      <c r="GI649" s="77">
        <v>2022</v>
      </c>
      <c r="GJ649" s="77" t="s">
        <v>301</v>
      </c>
      <c r="GK649" s="77">
        <v>8585.7228092479509</v>
      </c>
      <c r="GL649" s="77">
        <v>1628.5067409999999</v>
      </c>
      <c r="GM649" s="77">
        <v>2022</v>
      </c>
      <c r="GN649" s="77" t="s">
        <v>175</v>
      </c>
      <c r="GO649" s="77">
        <v>5.3000000000000005E-2</v>
      </c>
      <c r="GP649" s="77">
        <v>3</v>
      </c>
      <c r="GQ649" s="77">
        <v>0</v>
      </c>
      <c r="GR649" s="77" t="s">
        <v>423</v>
      </c>
      <c r="GS649" s="77">
        <v>5.5966209081309413E-2</v>
      </c>
      <c r="GT649" s="77">
        <v>480.51035785653806</v>
      </c>
      <c r="GU649" s="77">
        <v>5.5966209081309413E-2</v>
      </c>
      <c r="GV649" s="248">
        <v>480.51035785653806</v>
      </c>
      <c r="GW649" s="248">
        <v>5.5966209081309413E-2</v>
      </c>
      <c r="GX649" s="77">
        <v>480.51035785653806</v>
      </c>
      <c r="GY649" s="77">
        <v>0</v>
      </c>
      <c r="GZ649" s="77">
        <v>0</v>
      </c>
    </row>
    <row r="650" spans="98:208" x14ac:dyDescent="0.25">
      <c r="CT650" s="77" t="s">
        <v>155</v>
      </c>
      <c r="CU650" s="77" t="s">
        <v>436</v>
      </c>
      <c r="CV650" s="77" t="s">
        <v>460</v>
      </c>
      <c r="CW650" s="77">
        <v>2024</v>
      </c>
      <c r="CX650" s="77">
        <v>0</v>
      </c>
      <c r="CY650" s="77">
        <v>0</v>
      </c>
      <c r="CZ650" s="77">
        <v>0</v>
      </c>
      <c r="DA650" s="77">
        <v>0</v>
      </c>
      <c r="DB650" s="77">
        <v>9129.7460702365861</v>
      </c>
      <c r="DC650" s="77">
        <v>233.23007680794049</v>
      </c>
      <c r="DD650" s="77">
        <v>8896.5159934286476</v>
      </c>
      <c r="DE650" s="77">
        <v>0</v>
      </c>
      <c r="DF650" s="77">
        <v>0</v>
      </c>
      <c r="DG650" s="77">
        <v>0</v>
      </c>
      <c r="DH650" s="77">
        <v>533.52731185151231</v>
      </c>
      <c r="DI650" s="77">
        <v>533.52731185151231</v>
      </c>
      <c r="DJ650" s="77">
        <v>9.5076642292735639E-6</v>
      </c>
      <c r="DL650" s="77">
        <v>0</v>
      </c>
      <c r="DM650" s="77">
        <v>0</v>
      </c>
      <c r="DN650" s="77">
        <v>0</v>
      </c>
      <c r="DO650" s="77">
        <v>0</v>
      </c>
      <c r="DP650" s="77">
        <v>0</v>
      </c>
      <c r="DQ650" s="77">
        <v>0</v>
      </c>
      <c r="DR650" s="77">
        <v>0</v>
      </c>
      <c r="DS650" s="77">
        <v>5.0725985382311049E-3</v>
      </c>
      <c r="DT650" s="77">
        <v>5.0725985382311049E-3</v>
      </c>
      <c r="DU650" s="77">
        <v>0</v>
      </c>
      <c r="DV650" s="77">
        <v>5.0725985382311049E-3</v>
      </c>
      <c r="DW650" s="77">
        <v>5.0725985382311049E-3</v>
      </c>
      <c r="GE650" s="77" t="s">
        <v>422</v>
      </c>
      <c r="GF650" s="77" t="s">
        <v>155</v>
      </c>
      <c r="GG650" s="77" t="s">
        <v>429</v>
      </c>
      <c r="GH650" s="77" t="s">
        <v>460</v>
      </c>
      <c r="GI650" s="77">
        <v>2023</v>
      </c>
      <c r="GJ650" s="77" t="s">
        <v>305</v>
      </c>
      <c r="GK650" s="77">
        <v>233.2300768079393</v>
      </c>
      <c r="GL650" s="77">
        <v>1628.5067409999999</v>
      </c>
      <c r="GM650" s="77">
        <v>2023</v>
      </c>
      <c r="GN650" s="77" t="s">
        <v>175</v>
      </c>
      <c r="GO650" s="77">
        <v>0.13250000000000001</v>
      </c>
      <c r="GP650" s="77">
        <v>3</v>
      </c>
      <c r="GQ650" s="77">
        <v>0</v>
      </c>
      <c r="GR650" s="77" t="s">
        <v>423</v>
      </c>
      <c r="GS650" s="77">
        <v>0</v>
      </c>
      <c r="GT650" s="77">
        <v>0</v>
      </c>
      <c r="GU650" s="77">
        <v>0.1527377521613833</v>
      </c>
      <c r="GV650" s="248">
        <v>35.623037668071426</v>
      </c>
      <c r="GW650" s="248">
        <v>0.1527377521613833</v>
      </c>
      <c r="GX650" s="77">
        <v>35.623037668071426</v>
      </c>
      <c r="GY650" s="77">
        <v>0.1527377521613833</v>
      </c>
      <c r="GZ650" s="77">
        <v>35.623037668071426</v>
      </c>
    </row>
    <row r="651" spans="98:208" x14ac:dyDescent="0.25">
      <c r="CT651" s="77" t="s">
        <v>155</v>
      </c>
      <c r="CU651" s="77" t="s">
        <v>436</v>
      </c>
      <c r="CV651" s="77" t="s">
        <v>460</v>
      </c>
      <c r="CW651" s="77">
        <v>2025</v>
      </c>
      <c r="CX651" s="77">
        <v>0</v>
      </c>
      <c r="CY651" s="77">
        <v>0</v>
      </c>
      <c r="CZ651" s="77">
        <v>0</v>
      </c>
      <c r="DA651" s="77">
        <v>0</v>
      </c>
      <c r="DB651" s="77">
        <v>9129.7460702365861</v>
      </c>
      <c r="DC651" s="77">
        <v>233.23007680794049</v>
      </c>
      <c r="DD651" s="77">
        <v>8896.5159934286476</v>
      </c>
      <c r="DE651" s="77">
        <v>0</v>
      </c>
      <c r="DF651" s="77">
        <v>0</v>
      </c>
      <c r="DG651" s="77">
        <v>0</v>
      </c>
      <c r="DH651" s="77">
        <v>0</v>
      </c>
      <c r="DI651" s="77">
        <v>533.52731185151231</v>
      </c>
      <c r="DJ651" s="77">
        <v>9.5076642292735639E-6</v>
      </c>
      <c r="DL651" s="77">
        <v>0</v>
      </c>
      <c r="DM651" s="77">
        <v>0</v>
      </c>
      <c r="DN651" s="77">
        <v>0</v>
      </c>
      <c r="DO651" s="77">
        <v>0</v>
      </c>
      <c r="DP651" s="77">
        <v>0</v>
      </c>
      <c r="DQ651" s="77">
        <v>0</v>
      </c>
      <c r="DR651" s="77">
        <v>0</v>
      </c>
      <c r="DS651" s="77">
        <v>0</v>
      </c>
      <c r="DT651" s="77">
        <v>0</v>
      </c>
      <c r="DU651" s="77">
        <v>0</v>
      </c>
      <c r="DV651" s="77">
        <v>5.0725985382311049E-3</v>
      </c>
      <c r="DW651" s="77">
        <v>5.0725985382311049E-3</v>
      </c>
      <c r="GE651" s="77" t="s">
        <v>425</v>
      </c>
      <c r="GF651" s="77" t="s">
        <v>155</v>
      </c>
      <c r="GG651" s="77" t="s">
        <v>429</v>
      </c>
      <c r="GH651" s="77" t="s">
        <v>460</v>
      </c>
      <c r="GI651" s="77">
        <v>2023</v>
      </c>
      <c r="GJ651" s="77" t="s">
        <v>301</v>
      </c>
      <c r="GK651" s="77">
        <v>8896.5159934286003</v>
      </c>
      <c r="GL651" s="77">
        <v>1628.5067409999999</v>
      </c>
      <c r="GM651" s="77">
        <v>2023</v>
      </c>
      <c r="GN651" s="77" t="s">
        <v>175</v>
      </c>
      <c r="GO651" s="77">
        <v>5.3000000000000005E-2</v>
      </c>
      <c r="GP651" s="77">
        <v>3</v>
      </c>
      <c r="GQ651" s="77">
        <v>0</v>
      </c>
      <c r="GR651" s="77" t="s">
        <v>423</v>
      </c>
      <c r="GS651" s="77">
        <v>0</v>
      </c>
      <c r="GT651" s="77">
        <v>0</v>
      </c>
      <c r="GU651" s="77">
        <v>5.5966209081309413E-2</v>
      </c>
      <c r="GV651" s="248">
        <v>497.90427418343819</v>
      </c>
      <c r="GW651" s="248">
        <v>5.5966209081309413E-2</v>
      </c>
      <c r="GX651" s="77">
        <v>497.90427418343819</v>
      </c>
      <c r="GY651" s="77">
        <v>5.5966209081309413E-2</v>
      </c>
      <c r="GZ651" s="77">
        <v>497.90427418343819</v>
      </c>
    </row>
    <row r="652" spans="98:208" x14ac:dyDescent="0.25">
      <c r="CT652" s="77" t="s">
        <v>155</v>
      </c>
      <c r="CU652" s="77" t="s">
        <v>436</v>
      </c>
      <c r="CV652" s="77" t="s">
        <v>467</v>
      </c>
      <c r="CW652" s="77">
        <v>2020</v>
      </c>
      <c r="CX652" s="77">
        <v>0</v>
      </c>
      <c r="CY652" s="77">
        <v>0</v>
      </c>
      <c r="CZ652" s="77">
        <v>0</v>
      </c>
      <c r="DA652" s="77">
        <v>0</v>
      </c>
      <c r="DB652" s="77">
        <v>5.2405583313015489</v>
      </c>
      <c r="DC652" s="77">
        <v>0.69641821681223259</v>
      </c>
      <c r="DD652" s="77">
        <v>2.9419641522810211</v>
      </c>
      <c r="DE652" s="77">
        <v>1.6021759622082921</v>
      </c>
      <c r="DF652" s="77">
        <v>0.36068764874241344</v>
      </c>
      <c r="DG652" s="77">
        <v>0</v>
      </c>
      <c r="DH652" s="77">
        <v>0</v>
      </c>
      <c r="DI652" s="77">
        <v>0</v>
      </c>
      <c r="DJ652" s="77">
        <v>5.9313702962346583E-5</v>
      </c>
      <c r="DL652" s="77">
        <v>0</v>
      </c>
      <c r="DM652" s="77">
        <v>2.1393720059694711E-5</v>
      </c>
      <c r="DN652" s="77">
        <v>2.1393720059694711E-5</v>
      </c>
      <c r="DO652" s="77">
        <v>0</v>
      </c>
      <c r="DP652" s="77">
        <v>0</v>
      </c>
      <c r="DQ652" s="77">
        <v>0</v>
      </c>
      <c r="DR652" s="77">
        <v>0</v>
      </c>
      <c r="DS652" s="77">
        <v>0</v>
      </c>
      <c r="DT652" s="77">
        <v>0</v>
      </c>
      <c r="DU652" s="77">
        <v>0</v>
      </c>
      <c r="DV652" s="77">
        <v>0</v>
      </c>
      <c r="DW652" s="77">
        <v>0</v>
      </c>
      <c r="GE652" s="77" t="s">
        <v>422</v>
      </c>
      <c r="GF652" s="77" t="s">
        <v>155</v>
      </c>
      <c r="GG652" s="77" t="s">
        <v>429</v>
      </c>
      <c r="GH652" s="77" t="s">
        <v>460</v>
      </c>
      <c r="GI652" s="77">
        <v>2024</v>
      </c>
      <c r="GJ652" s="77" t="s">
        <v>305</v>
      </c>
      <c r="GK652" s="77">
        <v>233.2300768079393</v>
      </c>
      <c r="GL652" s="77">
        <v>1628.5067409999999</v>
      </c>
      <c r="GM652" s="77">
        <v>2024</v>
      </c>
      <c r="GN652" s="77" t="s">
        <v>175</v>
      </c>
      <c r="GO652" s="77">
        <v>0.13250000000000001</v>
      </c>
      <c r="GP652" s="77">
        <v>3</v>
      </c>
      <c r="GQ652" s="77">
        <v>0</v>
      </c>
      <c r="GR652" s="77" t="s">
        <v>423</v>
      </c>
      <c r="GS652" s="77">
        <v>0</v>
      </c>
      <c r="GT652" s="77">
        <v>0</v>
      </c>
      <c r="GU652" s="77">
        <v>0</v>
      </c>
      <c r="GV652" s="248">
        <v>0</v>
      </c>
      <c r="GW652" s="248">
        <v>0.1527377521613833</v>
      </c>
      <c r="GX652" s="77">
        <v>35.623037668071426</v>
      </c>
      <c r="GY652" s="77">
        <v>0.1527377521613833</v>
      </c>
      <c r="GZ652" s="77">
        <v>35.623037668071426</v>
      </c>
    </row>
    <row r="653" spans="98:208" x14ac:dyDescent="0.25">
      <c r="CT653" s="77" t="s">
        <v>155</v>
      </c>
      <c r="CU653" s="77" t="s">
        <v>436</v>
      </c>
      <c r="CV653" s="77" t="s">
        <v>467</v>
      </c>
      <c r="CW653" s="77">
        <v>2021</v>
      </c>
      <c r="CX653" s="77">
        <v>0</v>
      </c>
      <c r="CY653" s="77">
        <v>0</v>
      </c>
      <c r="CZ653" s="77">
        <v>0</v>
      </c>
      <c r="DA653" s="77">
        <v>0</v>
      </c>
      <c r="DB653" s="77">
        <v>5.2405583313015489</v>
      </c>
      <c r="DC653" s="77">
        <v>0.69641821681223259</v>
      </c>
      <c r="DD653" s="77">
        <v>2.9419641522810211</v>
      </c>
      <c r="DE653" s="77">
        <v>1.6021759622082921</v>
      </c>
      <c r="DF653" s="77">
        <v>0.36068764874241344</v>
      </c>
      <c r="DG653" s="77">
        <v>0.36068764874241344</v>
      </c>
      <c r="DH653" s="77">
        <v>0</v>
      </c>
      <c r="DI653" s="77">
        <v>0</v>
      </c>
      <c r="DJ653" s="77">
        <v>5.9313702962346583E-5</v>
      </c>
      <c r="DL653" s="77">
        <v>0</v>
      </c>
      <c r="DM653" s="77">
        <v>2.1393720059694711E-5</v>
      </c>
      <c r="DN653" s="77">
        <v>2.1393720059694711E-5</v>
      </c>
      <c r="DO653" s="77">
        <v>0</v>
      </c>
      <c r="DP653" s="77">
        <v>2.1393720059694711E-5</v>
      </c>
      <c r="DQ653" s="77">
        <v>2.1393720059694711E-5</v>
      </c>
      <c r="DR653" s="77">
        <v>0</v>
      </c>
      <c r="DS653" s="77">
        <v>0</v>
      </c>
      <c r="DT653" s="77">
        <v>0</v>
      </c>
      <c r="DU653" s="77">
        <v>0</v>
      </c>
      <c r="DV653" s="77">
        <v>0</v>
      </c>
      <c r="DW653" s="77">
        <v>0</v>
      </c>
      <c r="GE653" s="77" t="s">
        <v>425</v>
      </c>
      <c r="GF653" s="77" t="s">
        <v>155</v>
      </c>
      <c r="GG653" s="77" t="s">
        <v>429</v>
      </c>
      <c r="GH653" s="77" t="s">
        <v>460</v>
      </c>
      <c r="GI653" s="77">
        <v>2024</v>
      </c>
      <c r="GJ653" s="77" t="s">
        <v>301</v>
      </c>
      <c r="GK653" s="77">
        <v>8896.5159934286003</v>
      </c>
      <c r="GL653" s="77">
        <v>1628.5067409999999</v>
      </c>
      <c r="GM653" s="77">
        <v>2024</v>
      </c>
      <c r="GN653" s="77" t="s">
        <v>175</v>
      </c>
      <c r="GO653" s="77">
        <v>5.3000000000000005E-2</v>
      </c>
      <c r="GP653" s="77">
        <v>3</v>
      </c>
      <c r="GQ653" s="77">
        <v>0</v>
      </c>
      <c r="GR653" s="77" t="s">
        <v>423</v>
      </c>
      <c r="GS653" s="77">
        <v>0</v>
      </c>
      <c r="GT653" s="77">
        <v>0</v>
      </c>
      <c r="GU653" s="77">
        <v>0</v>
      </c>
      <c r="GV653" s="248">
        <v>0</v>
      </c>
      <c r="GW653" s="248">
        <v>5.5966209081309413E-2</v>
      </c>
      <c r="GX653" s="77">
        <v>497.90427418343819</v>
      </c>
      <c r="GY653" s="77">
        <v>5.5966209081309413E-2</v>
      </c>
      <c r="GZ653" s="77">
        <v>497.90427418343819</v>
      </c>
    </row>
    <row r="654" spans="98:208" x14ac:dyDescent="0.25">
      <c r="CT654" s="77" t="s">
        <v>155</v>
      </c>
      <c r="CU654" s="77" t="s">
        <v>436</v>
      </c>
      <c r="CV654" s="77" t="s">
        <v>467</v>
      </c>
      <c r="CW654" s="77">
        <v>2022</v>
      </c>
      <c r="CX654" s="77">
        <v>0</v>
      </c>
      <c r="CY654" s="77">
        <v>0</v>
      </c>
      <c r="CZ654" s="77">
        <v>0</v>
      </c>
      <c r="DA654" s="77">
        <v>0</v>
      </c>
      <c r="DB654" s="77">
        <v>5.2405583313015489</v>
      </c>
      <c r="DC654" s="77">
        <v>0.69641821681223259</v>
      </c>
      <c r="DD654" s="77">
        <v>2.9419641522810211</v>
      </c>
      <c r="DE654" s="77">
        <v>1.6021759622082921</v>
      </c>
      <c r="DF654" s="77">
        <v>0.36068764874241344</v>
      </c>
      <c r="DG654" s="77">
        <v>0.36068764874241344</v>
      </c>
      <c r="DH654" s="77">
        <v>0.36068764874241344</v>
      </c>
      <c r="DI654" s="77">
        <v>0</v>
      </c>
      <c r="DJ654" s="77">
        <v>5.9313702962346583E-5</v>
      </c>
      <c r="DL654" s="77">
        <v>0</v>
      </c>
      <c r="DM654" s="77">
        <v>2.1393720059694711E-5</v>
      </c>
      <c r="DN654" s="77">
        <v>2.1393720059694711E-5</v>
      </c>
      <c r="DO654" s="77">
        <v>0</v>
      </c>
      <c r="DP654" s="77">
        <v>2.1393720059694711E-5</v>
      </c>
      <c r="DQ654" s="77">
        <v>2.1393720059694711E-5</v>
      </c>
      <c r="DR654" s="77">
        <v>0</v>
      </c>
      <c r="DS654" s="77">
        <v>2.1393720059694711E-5</v>
      </c>
      <c r="DT654" s="77">
        <v>2.1393720059694711E-5</v>
      </c>
      <c r="DU654" s="77">
        <v>0</v>
      </c>
      <c r="DV654" s="77">
        <v>0</v>
      </c>
      <c r="DW654" s="77">
        <v>0</v>
      </c>
      <c r="GE654" s="77" t="s">
        <v>422</v>
      </c>
      <c r="GF654" s="77" t="s">
        <v>155</v>
      </c>
      <c r="GG654" s="77" t="s">
        <v>429</v>
      </c>
      <c r="GH654" s="77" t="s">
        <v>460</v>
      </c>
      <c r="GI654" s="77">
        <v>2025</v>
      </c>
      <c r="GJ654" s="77" t="s">
        <v>305</v>
      </c>
      <c r="GK654" s="77">
        <v>233.2300768079393</v>
      </c>
      <c r="GL654" s="77">
        <v>1628.5067409999999</v>
      </c>
      <c r="GM654" s="77">
        <v>2025</v>
      </c>
      <c r="GN654" s="77" t="s">
        <v>175</v>
      </c>
      <c r="GO654" s="77">
        <v>0.13250000000000001</v>
      </c>
      <c r="GP654" s="77">
        <v>3</v>
      </c>
      <c r="GQ654" s="77">
        <v>0</v>
      </c>
      <c r="GR654" s="77" t="s">
        <v>423</v>
      </c>
      <c r="GS654" s="77">
        <v>0</v>
      </c>
      <c r="GT654" s="77">
        <v>0</v>
      </c>
      <c r="GU654" s="77">
        <v>0</v>
      </c>
      <c r="GV654" s="248">
        <v>0</v>
      </c>
      <c r="GW654" s="248">
        <v>0</v>
      </c>
      <c r="GX654" s="77">
        <v>0</v>
      </c>
      <c r="GY654" s="77">
        <v>0.1527377521613833</v>
      </c>
      <c r="GZ654" s="77">
        <v>35.623037668071426</v>
      </c>
    </row>
    <row r="655" spans="98:208" x14ac:dyDescent="0.25">
      <c r="CT655" s="77" t="s">
        <v>155</v>
      </c>
      <c r="CU655" s="77" t="s">
        <v>436</v>
      </c>
      <c r="CV655" s="77" t="s">
        <v>467</v>
      </c>
      <c r="CW655" s="77">
        <v>2023</v>
      </c>
      <c r="CX655" s="77">
        <v>0</v>
      </c>
      <c r="CY655" s="77">
        <v>0</v>
      </c>
      <c r="CZ655" s="77">
        <v>0</v>
      </c>
      <c r="DA655" s="77">
        <v>0</v>
      </c>
      <c r="DB655" s="77">
        <v>5.4750346070077747</v>
      </c>
      <c r="DC655" s="77">
        <v>0.71896016785821437</v>
      </c>
      <c r="DD655" s="77">
        <v>3.0714971986151078</v>
      </c>
      <c r="DE655" s="77">
        <v>1.684577240534449</v>
      </c>
      <c r="DF655" s="77">
        <v>0</v>
      </c>
      <c r="DG655" s="77">
        <v>0.37599181639995</v>
      </c>
      <c r="DH655" s="77">
        <v>0.37599181639995</v>
      </c>
      <c r="DI655" s="77">
        <v>0.37599181639995</v>
      </c>
      <c r="DJ655" s="77">
        <v>5.9313702962346583E-5</v>
      </c>
      <c r="DL655" s="77">
        <v>0</v>
      </c>
      <c r="DM655" s="77">
        <v>0</v>
      </c>
      <c r="DN655" s="77">
        <v>0</v>
      </c>
      <c r="DO655" s="77">
        <v>0</v>
      </c>
      <c r="DP655" s="77">
        <v>2.2301466914219787E-5</v>
      </c>
      <c r="DQ655" s="77">
        <v>2.2301466914219787E-5</v>
      </c>
      <c r="DR655" s="77">
        <v>0</v>
      </c>
      <c r="DS655" s="77">
        <v>2.2301466914219787E-5</v>
      </c>
      <c r="DT655" s="77">
        <v>2.2301466914219787E-5</v>
      </c>
      <c r="DU655" s="77">
        <v>0</v>
      </c>
      <c r="DV655" s="77">
        <v>2.2301466914219787E-5</v>
      </c>
      <c r="DW655" s="77">
        <v>2.2301466914219787E-5</v>
      </c>
      <c r="GE655" s="77" t="s">
        <v>425</v>
      </c>
      <c r="GF655" s="77" t="s">
        <v>155</v>
      </c>
      <c r="GG655" s="77" t="s">
        <v>429</v>
      </c>
      <c r="GH655" s="77" t="s">
        <v>460</v>
      </c>
      <c r="GI655" s="77">
        <v>2025</v>
      </c>
      <c r="GJ655" s="77" t="s">
        <v>301</v>
      </c>
      <c r="GK655" s="77">
        <v>8896.5159934286003</v>
      </c>
      <c r="GL655" s="77">
        <v>1628.5067409999999</v>
      </c>
      <c r="GM655" s="77">
        <v>2025</v>
      </c>
      <c r="GN655" s="77" t="s">
        <v>175</v>
      </c>
      <c r="GO655" s="77">
        <v>5.3000000000000005E-2</v>
      </c>
      <c r="GP655" s="77">
        <v>3</v>
      </c>
      <c r="GQ655" s="77">
        <v>0</v>
      </c>
      <c r="GR655" s="77" t="s">
        <v>423</v>
      </c>
      <c r="GS655" s="77">
        <v>0</v>
      </c>
      <c r="GT655" s="77">
        <v>0</v>
      </c>
      <c r="GU655" s="77">
        <v>0</v>
      </c>
      <c r="GV655" s="248">
        <v>0</v>
      </c>
      <c r="GW655" s="248">
        <v>0</v>
      </c>
      <c r="GX655" s="77">
        <v>0</v>
      </c>
      <c r="GY655" s="77">
        <v>5.5966209081309413E-2</v>
      </c>
      <c r="GZ655" s="77">
        <v>497.90427418343819</v>
      </c>
    </row>
    <row r="656" spans="98:208" x14ac:dyDescent="0.25">
      <c r="CT656" s="77" t="s">
        <v>155</v>
      </c>
      <c r="CU656" s="77" t="s">
        <v>436</v>
      </c>
      <c r="CV656" s="77" t="s">
        <v>467</v>
      </c>
      <c r="CW656" s="77">
        <v>2024</v>
      </c>
      <c r="CX656" s="77">
        <v>0</v>
      </c>
      <c r="CY656" s="77">
        <v>0</v>
      </c>
      <c r="CZ656" s="77">
        <v>0</v>
      </c>
      <c r="DA656" s="77">
        <v>0</v>
      </c>
      <c r="DB656" s="77">
        <v>5.4750346070077747</v>
      </c>
      <c r="DC656" s="77">
        <v>0.71896016785821437</v>
      </c>
      <c r="DD656" s="77">
        <v>3.0714971986151078</v>
      </c>
      <c r="DE656" s="77">
        <v>1.684577240534449</v>
      </c>
      <c r="DF656" s="77">
        <v>0</v>
      </c>
      <c r="DG656" s="77">
        <v>0</v>
      </c>
      <c r="DH656" s="77">
        <v>0.37599181639995</v>
      </c>
      <c r="DI656" s="77">
        <v>0.37599181639995</v>
      </c>
      <c r="DJ656" s="77">
        <v>5.9313702962346583E-5</v>
      </c>
      <c r="DL656" s="77">
        <v>0</v>
      </c>
      <c r="DM656" s="77">
        <v>0</v>
      </c>
      <c r="DN656" s="77">
        <v>0</v>
      </c>
      <c r="DO656" s="77">
        <v>0</v>
      </c>
      <c r="DP656" s="77">
        <v>0</v>
      </c>
      <c r="DQ656" s="77">
        <v>0</v>
      </c>
      <c r="DR656" s="77">
        <v>0</v>
      </c>
      <c r="DS656" s="77">
        <v>2.2301466914219787E-5</v>
      </c>
      <c r="DT656" s="77">
        <v>2.2301466914219787E-5</v>
      </c>
      <c r="DU656" s="77">
        <v>0</v>
      </c>
      <c r="DV656" s="77">
        <v>2.2301466914219787E-5</v>
      </c>
      <c r="DW656" s="77">
        <v>2.2301466914219787E-5</v>
      </c>
      <c r="GE656" s="77" t="s">
        <v>422</v>
      </c>
      <c r="GF656" s="77" t="s">
        <v>155</v>
      </c>
      <c r="GG656" s="77" t="s">
        <v>429</v>
      </c>
      <c r="GH656" s="77" t="s">
        <v>467</v>
      </c>
      <c r="GI656" s="77">
        <v>2021</v>
      </c>
      <c r="GJ656" s="77" t="s">
        <v>305</v>
      </c>
      <c r="GK656" s="77">
        <v>0.69641821681223248</v>
      </c>
      <c r="GL656" s="77">
        <v>1628.5067409999999</v>
      </c>
      <c r="GM656" s="77">
        <v>2021</v>
      </c>
      <c r="GN656" s="77" t="s">
        <v>175</v>
      </c>
      <c r="GO656" s="77">
        <v>0.13250000000000001</v>
      </c>
      <c r="GP656" s="77">
        <v>3</v>
      </c>
      <c r="GQ656" s="77">
        <v>0</v>
      </c>
      <c r="GR656" s="77" t="s">
        <v>423</v>
      </c>
      <c r="GS656" s="77">
        <v>0.1527377521613833</v>
      </c>
      <c r="GT656" s="77">
        <v>0.10636935300013926</v>
      </c>
      <c r="GU656" s="77">
        <v>0.1527377521613833</v>
      </c>
      <c r="GV656" s="248">
        <v>0.10636935300013926</v>
      </c>
      <c r="GW656" s="248">
        <v>0</v>
      </c>
      <c r="GX656" s="77">
        <v>0</v>
      </c>
      <c r="GY656" s="77">
        <v>0</v>
      </c>
      <c r="GZ656" s="77">
        <v>0</v>
      </c>
    </row>
    <row r="657" spans="98:208" x14ac:dyDescent="0.25">
      <c r="CT657" s="77" t="s">
        <v>155</v>
      </c>
      <c r="CU657" s="77" t="s">
        <v>436</v>
      </c>
      <c r="CV657" s="77" t="s">
        <v>467</v>
      </c>
      <c r="CW657" s="77">
        <v>2025</v>
      </c>
      <c r="CX657" s="77">
        <v>0</v>
      </c>
      <c r="CY657" s="77">
        <v>0</v>
      </c>
      <c r="CZ657" s="77">
        <v>0</v>
      </c>
      <c r="DA657" s="77">
        <v>0</v>
      </c>
      <c r="DB657" s="77">
        <v>5.4750346070077747</v>
      </c>
      <c r="DC657" s="77">
        <v>0.71896016785821437</v>
      </c>
      <c r="DD657" s="77">
        <v>3.0714971986151078</v>
      </c>
      <c r="DE657" s="77">
        <v>1.684577240534449</v>
      </c>
      <c r="DF657" s="77">
        <v>0</v>
      </c>
      <c r="DG657" s="77">
        <v>0</v>
      </c>
      <c r="DH657" s="77">
        <v>0</v>
      </c>
      <c r="DI657" s="77">
        <v>0.37599181639995</v>
      </c>
      <c r="DJ657" s="77">
        <v>5.9313702962346583E-5</v>
      </c>
      <c r="DL657" s="77">
        <v>0</v>
      </c>
      <c r="DM657" s="77">
        <v>0</v>
      </c>
      <c r="DN657" s="77">
        <v>0</v>
      </c>
      <c r="DO657" s="77">
        <v>0</v>
      </c>
      <c r="DP657" s="77">
        <v>0</v>
      </c>
      <c r="DQ657" s="77">
        <v>0</v>
      </c>
      <c r="DR657" s="77">
        <v>0</v>
      </c>
      <c r="DS657" s="77">
        <v>0</v>
      </c>
      <c r="DT657" s="77">
        <v>0</v>
      </c>
      <c r="DU657" s="77">
        <v>0</v>
      </c>
      <c r="DV657" s="77">
        <v>2.2301466914219787E-5</v>
      </c>
      <c r="DW657" s="77">
        <v>2.2301466914219787E-5</v>
      </c>
      <c r="GE657" s="77" t="s">
        <v>425</v>
      </c>
      <c r="GF657" s="77" t="s">
        <v>155</v>
      </c>
      <c r="GG657" s="77" t="s">
        <v>429</v>
      </c>
      <c r="GH657" s="77" t="s">
        <v>467</v>
      </c>
      <c r="GI657" s="77">
        <v>2021</v>
      </c>
      <c r="GJ657" s="77" t="s">
        <v>301</v>
      </c>
      <c r="GK657" s="77">
        <v>2.9419641522810189</v>
      </c>
      <c r="GL657" s="77">
        <v>1628.5067409999999</v>
      </c>
      <c r="GM657" s="77">
        <v>2021</v>
      </c>
      <c r="GN657" s="77" t="s">
        <v>175</v>
      </c>
      <c r="GO657" s="77">
        <v>5.3000000000000005E-2</v>
      </c>
      <c r="GP657" s="77">
        <v>3</v>
      </c>
      <c r="GQ657" s="77">
        <v>0</v>
      </c>
      <c r="GR657" s="77" t="s">
        <v>423</v>
      </c>
      <c r="GS657" s="77">
        <v>5.5966209081309413E-2</v>
      </c>
      <c r="GT657" s="77">
        <v>0.16465058085627671</v>
      </c>
      <c r="GU657" s="77">
        <v>5.5966209081309413E-2</v>
      </c>
      <c r="GV657" s="248">
        <v>0.16465058085627671</v>
      </c>
      <c r="GW657" s="248">
        <v>0</v>
      </c>
      <c r="GX657" s="77">
        <v>0</v>
      </c>
      <c r="GY657" s="77">
        <v>0</v>
      </c>
      <c r="GZ657" s="77">
        <v>0</v>
      </c>
    </row>
    <row r="658" spans="98:208" x14ac:dyDescent="0.25">
      <c r="CT658" s="77" t="s">
        <v>155</v>
      </c>
      <c r="CU658" s="77" t="s">
        <v>436</v>
      </c>
      <c r="CV658" s="77" t="s">
        <v>474</v>
      </c>
      <c r="CW658" s="77">
        <v>2020</v>
      </c>
      <c r="CX658" s="77">
        <v>0</v>
      </c>
      <c r="CY658" s="77">
        <v>0</v>
      </c>
      <c r="CZ658" s="77">
        <v>0</v>
      </c>
      <c r="DA658" s="77">
        <v>0</v>
      </c>
      <c r="DB658" s="77">
        <v>7.7900575334948416E-2</v>
      </c>
      <c r="DC658" s="77">
        <v>3.6425060683954368E-2</v>
      </c>
      <c r="DD658" s="77">
        <v>1.580872452543194E-3</v>
      </c>
      <c r="DE658" s="77">
        <v>3.9894642198450687E-2</v>
      </c>
      <c r="DF658" s="77">
        <v>7.8847092159216037E-3</v>
      </c>
      <c r="DG658" s="77">
        <v>0</v>
      </c>
      <c r="DH658" s="77">
        <v>0</v>
      </c>
      <c r="DI658" s="77">
        <v>0</v>
      </c>
      <c r="DJ658" s="77">
        <v>1.2681313931025731E-3</v>
      </c>
      <c r="DL658" s="77">
        <v>0</v>
      </c>
      <c r="DM658" s="77">
        <v>9.9988472821953606E-6</v>
      </c>
      <c r="DN658" s="77">
        <v>9.9988472821953606E-6</v>
      </c>
      <c r="DO658" s="77">
        <v>0</v>
      </c>
      <c r="DP658" s="77">
        <v>0</v>
      </c>
      <c r="DQ658" s="77">
        <v>0</v>
      </c>
      <c r="DR658" s="77">
        <v>0</v>
      </c>
      <c r="DS658" s="77">
        <v>0</v>
      </c>
      <c r="DT658" s="77">
        <v>0</v>
      </c>
      <c r="DU658" s="77">
        <v>0</v>
      </c>
      <c r="DV658" s="77">
        <v>0</v>
      </c>
      <c r="DW658" s="77">
        <v>0</v>
      </c>
      <c r="GE658" s="77" t="s">
        <v>427</v>
      </c>
      <c r="GF658" s="77" t="s">
        <v>155</v>
      </c>
      <c r="GG658" s="77" t="s">
        <v>429</v>
      </c>
      <c r="GH658" s="77" t="s">
        <v>467</v>
      </c>
      <c r="GI658" s="77">
        <v>2021</v>
      </c>
      <c r="GJ658" s="77" t="s">
        <v>303</v>
      </c>
      <c r="GK658" s="77">
        <v>1.6021759622082909</v>
      </c>
      <c r="GL658" s="77">
        <v>1628.5067409999999</v>
      </c>
      <c r="GM658" s="77">
        <v>2021</v>
      </c>
      <c r="GN658" s="77" t="s">
        <v>175</v>
      </c>
      <c r="GO658" s="77">
        <v>5.3000000000000005E-2</v>
      </c>
      <c r="GP658" s="77">
        <v>3</v>
      </c>
      <c r="GQ658" s="77">
        <v>0</v>
      </c>
      <c r="GR658" s="77" t="s">
        <v>423</v>
      </c>
      <c r="GS658" s="77">
        <v>5.5966209081309413E-2</v>
      </c>
      <c r="GT658" s="77">
        <v>8.9667714885997299E-2</v>
      </c>
      <c r="GU658" s="77">
        <v>5.5966209081309413E-2</v>
      </c>
      <c r="GV658" s="248">
        <v>8.9667714885997299E-2</v>
      </c>
      <c r="GW658" s="248">
        <v>0</v>
      </c>
      <c r="GX658" s="77">
        <v>0</v>
      </c>
      <c r="GY658" s="77">
        <v>0</v>
      </c>
      <c r="GZ658" s="77">
        <v>0</v>
      </c>
    </row>
    <row r="659" spans="98:208" x14ac:dyDescent="0.25">
      <c r="CT659" s="77" t="s">
        <v>155</v>
      </c>
      <c r="CU659" s="77" t="s">
        <v>436</v>
      </c>
      <c r="CV659" s="77" t="s">
        <v>474</v>
      </c>
      <c r="CW659" s="77">
        <v>2021</v>
      </c>
      <c r="CX659" s="77">
        <v>0</v>
      </c>
      <c r="CY659" s="77">
        <v>0</v>
      </c>
      <c r="CZ659" s="77">
        <v>0</v>
      </c>
      <c r="DA659" s="77">
        <v>0</v>
      </c>
      <c r="DB659" s="77">
        <v>7.7900575334948416E-2</v>
      </c>
      <c r="DC659" s="77">
        <v>3.6425060683954368E-2</v>
      </c>
      <c r="DD659" s="77">
        <v>1.580872452543194E-3</v>
      </c>
      <c r="DE659" s="77">
        <v>3.9894642198450687E-2</v>
      </c>
      <c r="DF659" s="77">
        <v>7.8847092159216037E-3</v>
      </c>
      <c r="DG659" s="77">
        <v>7.8847092159216037E-3</v>
      </c>
      <c r="DH659" s="77">
        <v>0</v>
      </c>
      <c r="DI659" s="77">
        <v>0</v>
      </c>
      <c r="DJ659" s="77">
        <v>1.2681313931025731E-3</v>
      </c>
      <c r="DL659" s="77">
        <v>0</v>
      </c>
      <c r="DM659" s="77">
        <v>9.9988472821953606E-6</v>
      </c>
      <c r="DN659" s="77">
        <v>9.9988472821953606E-6</v>
      </c>
      <c r="DO659" s="77">
        <v>0</v>
      </c>
      <c r="DP659" s="77">
        <v>9.9988472821953606E-6</v>
      </c>
      <c r="DQ659" s="77">
        <v>9.9988472821953606E-6</v>
      </c>
      <c r="DR659" s="77">
        <v>0</v>
      </c>
      <c r="DS659" s="77">
        <v>0</v>
      </c>
      <c r="DT659" s="77">
        <v>0</v>
      </c>
      <c r="DU659" s="77">
        <v>0</v>
      </c>
      <c r="DV659" s="77">
        <v>0</v>
      </c>
      <c r="DW659" s="77">
        <v>0</v>
      </c>
      <c r="GE659" s="77" t="s">
        <v>422</v>
      </c>
      <c r="GF659" s="77" t="s">
        <v>155</v>
      </c>
      <c r="GG659" s="77" t="s">
        <v>429</v>
      </c>
      <c r="GH659" s="77" t="s">
        <v>467</v>
      </c>
      <c r="GI659" s="77">
        <v>2022</v>
      </c>
      <c r="GJ659" s="77" t="s">
        <v>305</v>
      </c>
      <c r="GK659" s="77">
        <v>0.69641821681223248</v>
      </c>
      <c r="GL659" s="77">
        <v>1628.5067409999999</v>
      </c>
      <c r="GM659" s="77">
        <v>2022</v>
      </c>
      <c r="GN659" s="77" t="s">
        <v>175</v>
      </c>
      <c r="GO659" s="77">
        <v>0.13250000000000001</v>
      </c>
      <c r="GP659" s="77">
        <v>3</v>
      </c>
      <c r="GQ659" s="77">
        <v>0</v>
      </c>
      <c r="GR659" s="77" t="s">
        <v>423</v>
      </c>
      <c r="GS659" s="77">
        <v>0.1527377521613833</v>
      </c>
      <c r="GT659" s="77">
        <v>0.10636935300013926</v>
      </c>
      <c r="GU659" s="77">
        <v>0.1527377521613833</v>
      </c>
      <c r="GV659" s="248">
        <v>0.10636935300013926</v>
      </c>
      <c r="GW659" s="248">
        <v>0.1527377521613833</v>
      </c>
      <c r="GX659" s="77">
        <v>0.10636935300013926</v>
      </c>
      <c r="GY659" s="77">
        <v>0</v>
      </c>
      <c r="GZ659" s="77">
        <v>0</v>
      </c>
    </row>
    <row r="660" spans="98:208" x14ac:dyDescent="0.25">
      <c r="CT660" s="77" t="s">
        <v>155</v>
      </c>
      <c r="CU660" s="77" t="s">
        <v>436</v>
      </c>
      <c r="CV660" s="77" t="s">
        <v>474</v>
      </c>
      <c r="CW660" s="77">
        <v>2022</v>
      </c>
      <c r="CX660" s="77">
        <v>0</v>
      </c>
      <c r="CY660" s="77">
        <v>0</v>
      </c>
      <c r="CZ660" s="77">
        <v>0</v>
      </c>
      <c r="DA660" s="77">
        <v>0</v>
      </c>
      <c r="DB660" s="77">
        <v>7.7900575334948416E-2</v>
      </c>
      <c r="DC660" s="77">
        <v>3.6425060683954368E-2</v>
      </c>
      <c r="DD660" s="77">
        <v>1.580872452543194E-3</v>
      </c>
      <c r="DE660" s="77">
        <v>3.9894642198450687E-2</v>
      </c>
      <c r="DF660" s="77">
        <v>7.8847092159216037E-3</v>
      </c>
      <c r="DG660" s="77">
        <v>7.8847092159216037E-3</v>
      </c>
      <c r="DH660" s="77">
        <v>7.8847092159216037E-3</v>
      </c>
      <c r="DI660" s="77">
        <v>0</v>
      </c>
      <c r="DJ660" s="77">
        <v>1.2681313931025731E-3</v>
      </c>
      <c r="DL660" s="77">
        <v>0</v>
      </c>
      <c r="DM660" s="77">
        <v>9.9988472821953606E-6</v>
      </c>
      <c r="DN660" s="77">
        <v>9.9988472821953606E-6</v>
      </c>
      <c r="DO660" s="77">
        <v>0</v>
      </c>
      <c r="DP660" s="77">
        <v>9.9988472821953606E-6</v>
      </c>
      <c r="DQ660" s="77">
        <v>9.9988472821953606E-6</v>
      </c>
      <c r="DR660" s="77">
        <v>0</v>
      </c>
      <c r="DS660" s="77">
        <v>9.9988472821953606E-6</v>
      </c>
      <c r="DT660" s="77">
        <v>9.9988472821953606E-6</v>
      </c>
      <c r="DU660" s="77">
        <v>0</v>
      </c>
      <c r="DV660" s="77">
        <v>0</v>
      </c>
      <c r="DW660" s="77">
        <v>0</v>
      </c>
      <c r="GE660" s="77" t="s">
        <v>425</v>
      </c>
      <c r="GF660" s="77" t="s">
        <v>155</v>
      </c>
      <c r="GG660" s="77" t="s">
        <v>429</v>
      </c>
      <c r="GH660" s="77" t="s">
        <v>467</v>
      </c>
      <c r="GI660" s="77">
        <v>2022</v>
      </c>
      <c r="GJ660" s="77" t="s">
        <v>301</v>
      </c>
      <c r="GK660" s="77">
        <v>2.9419641522810189</v>
      </c>
      <c r="GL660" s="77">
        <v>1628.5067409999999</v>
      </c>
      <c r="GM660" s="77">
        <v>2022</v>
      </c>
      <c r="GN660" s="77" t="s">
        <v>175</v>
      </c>
      <c r="GO660" s="77">
        <v>5.3000000000000005E-2</v>
      </c>
      <c r="GP660" s="77">
        <v>3</v>
      </c>
      <c r="GQ660" s="77">
        <v>0</v>
      </c>
      <c r="GR660" s="77" t="s">
        <v>423</v>
      </c>
      <c r="GS660" s="77">
        <v>5.5966209081309413E-2</v>
      </c>
      <c r="GT660" s="77">
        <v>0.16465058085627671</v>
      </c>
      <c r="GU660" s="77">
        <v>5.5966209081309413E-2</v>
      </c>
      <c r="GV660" s="248">
        <v>0.16465058085627671</v>
      </c>
      <c r="GW660" s="248">
        <v>5.5966209081309413E-2</v>
      </c>
      <c r="GX660" s="77">
        <v>0.16465058085627671</v>
      </c>
      <c r="GY660" s="77">
        <v>0</v>
      </c>
      <c r="GZ660" s="77">
        <v>0</v>
      </c>
    </row>
    <row r="661" spans="98:208" x14ac:dyDescent="0.25">
      <c r="CT661" s="77" t="s">
        <v>155</v>
      </c>
      <c r="CU661" s="77" t="s">
        <v>436</v>
      </c>
      <c r="CV661" s="77" t="s">
        <v>474</v>
      </c>
      <c r="CW661" s="77">
        <v>2023</v>
      </c>
      <c r="CX661" s="77">
        <v>0</v>
      </c>
      <c r="CY661" s="77">
        <v>0</v>
      </c>
      <c r="CZ661" s="77">
        <v>0</v>
      </c>
      <c r="DA661" s="77">
        <v>0</v>
      </c>
      <c r="DB661" s="77">
        <v>8.0408269036977051E-2</v>
      </c>
      <c r="DC661" s="77">
        <v>3.7590224611390652E-2</v>
      </c>
      <c r="DD661" s="77">
        <v>1.6314334115687199E-3</v>
      </c>
      <c r="DE661" s="77">
        <v>4.1186611014017667E-2</v>
      </c>
      <c r="DF661" s="77">
        <v>0</v>
      </c>
      <c r="DG661" s="77">
        <v>8.1378100371604783E-3</v>
      </c>
      <c r="DH661" s="77">
        <v>8.1378100371604783E-3</v>
      </c>
      <c r="DI661" s="77">
        <v>8.1378100371604783E-3</v>
      </c>
      <c r="DJ661" s="77">
        <v>1.2681313931025731E-3</v>
      </c>
      <c r="DL661" s="77">
        <v>0</v>
      </c>
      <c r="DM661" s="77">
        <v>0</v>
      </c>
      <c r="DN661" s="77">
        <v>0</v>
      </c>
      <c r="DO661" s="77">
        <v>0</v>
      </c>
      <c r="DP661" s="77">
        <v>1.0319812379228419E-5</v>
      </c>
      <c r="DQ661" s="77">
        <v>1.0319812379228419E-5</v>
      </c>
      <c r="DR661" s="77">
        <v>0</v>
      </c>
      <c r="DS661" s="77">
        <v>1.0319812379228419E-5</v>
      </c>
      <c r="DT661" s="77">
        <v>1.0319812379228419E-5</v>
      </c>
      <c r="DU661" s="77">
        <v>0</v>
      </c>
      <c r="DV661" s="77">
        <v>1.0319812379228419E-5</v>
      </c>
      <c r="DW661" s="77">
        <v>1.0319812379228419E-5</v>
      </c>
      <c r="GE661" s="77" t="s">
        <v>427</v>
      </c>
      <c r="GF661" s="77" t="s">
        <v>155</v>
      </c>
      <c r="GG661" s="77" t="s">
        <v>429</v>
      </c>
      <c r="GH661" s="77" t="s">
        <v>467</v>
      </c>
      <c r="GI661" s="77">
        <v>2022</v>
      </c>
      <c r="GJ661" s="77" t="s">
        <v>303</v>
      </c>
      <c r="GK661" s="77">
        <v>1.6021759622082909</v>
      </c>
      <c r="GL661" s="77">
        <v>1628.5067409999999</v>
      </c>
      <c r="GM661" s="77">
        <v>2022</v>
      </c>
      <c r="GN661" s="77" t="s">
        <v>175</v>
      </c>
      <c r="GO661" s="77">
        <v>5.3000000000000005E-2</v>
      </c>
      <c r="GP661" s="77">
        <v>3</v>
      </c>
      <c r="GQ661" s="77">
        <v>0</v>
      </c>
      <c r="GR661" s="77" t="s">
        <v>423</v>
      </c>
      <c r="GS661" s="77">
        <v>5.5966209081309413E-2</v>
      </c>
      <c r="GT661" s="77">
        <v>8.9667714885997299E-2</v>
      </c>
      <c r="GU661" s="77">
        <v>5.5966209081309413E-2</v>
      </c>
      <c r="GV661" s="248">
        <v>8.9667714885997299E-2</v>
      </c>
      <c r="GW661" s="248">
        <v>5.5966209081309413E-2</v>
      </c>
      <c r="GX661" s="77">
        <v>8.9667714885997299E-2</v>
      </c>
      <c r="GY661" s="77">
        <v>0</v>
      </c>
      <c r="GZ661" s="77">
        <v>0</v>
      </c>
    </row>
    <row r="662" spans="98:208" x14ac:dyDescent="0.25">
      <c r="CT662" s="77" t="s">
        <v>155</v>
      </c>
      <c r="CU662" s="77" t="s">
        <v>436</v>
      </c>
      <c r="CV662" s="77" t="s">
        <v>474</v>
      </c>
      <c r="CW662" s="77">
        <v>2024</v>
      </c>
      <c r="CX662" s="77">
        <v>0</v>
      </c>
      <c r="CY662" s="77">
        <v>0</v>
      </c>
      <c r="CZ662" s="77">
        <v>0</v>
      </c>
      <c r="DA662" s="77">
        <v>0</v>
      </c>
      <c r="DB662" s="77">
        <v>8.0408269036977051E-2</v>
      </c>
      <c r="DC662" s="77">
        <v>3.7590224611390652E-2</v>
      </c>
      <c r="DD662" s="77">
        <v>1.6314334115687199E-3</v>
      </c>
      <c r="DE662" s="77">
        <v>4.1186611014017667E-2</v>
      </c>
      <c r="DF662" s="77">
        <v>0</v>
      </c>
      <c r="DG662" s="77">
        <v>0</v>
      </c>
      <c r="DH662" s="77">
        <v>8.1378100371604783E-3</v>
      </c>
      <c r="DI662" s="77">
        <v>8.1378100371604783E-3</v>
      </c>
      <c r="DJ662" s="77">
        <v>1.2681313931025731E-3</v>
      </c>
      <c r="DL662" s="77">
        <v>0</v>
      </c>
      <c r="DM662" s="77">
        <v>0</v>
      </c>
      <c r="DN662" s="77">
        <v>0</v>
      </c>
      <c r="DO662" s="77">
        <v>0</v>
      </c>
      <c r="DP662" s="77">
        <v>0</v>
      </c>
      <c r="DQ662" s="77">
        <v>0</v>
      </c>
      <c r="DR662" s="77">
        <v>0</v>
      </c>
      <c r="DS662" s="77">
        <v>1.0319812379228419E-5</v>
      </c>
      <c r="DT662" s="77">
        <v>1.0319812379228419E-5</v>
      </c>
      <c r="DU662" s="77">
        <v>0</v>
      </c>
      <c r="DV662" s="77">
        <v>1.0319812379228419E-5</v>
      </c>
      <c r="DW662" s="77">
        <v>1.0319812379228419E-5</v>
      </c>
      <c r="GE662" s="77" t="s">
        <v>422</v>
      </c>
      <c r="GF662" s="77" t="s">
        <v>155</v>
      </c>
      <c r="GG662" s="77" t="s">
        <v>429</v>
      </c>
      <c r="GH662" s="77" t="s">
        <v>467</v>
      </c>
      <c r="GI662" s="77">
        <v>2023</v>
      </c>
      <c r="GJ662" s="77" t="s">
        <v>305</v>
      </c>
      <c r="GK662" s="77">
        <v>0.71896016785821415</v>
      </c>
      <c r="GL662" s="77">
        <v>1628.5067409999999</v>
      </c>
      <c r="GM662" s="77">
        <v>2023</v>
      </c>
      <c r="GN662" s="77" t="s">
        <v>175</v>
      </c>
      <c r="GO662" s="77">
        <v>0.13250000000000001</v>
      </c>
      <c r="GP662" s="77">
        <v>3</v>
      </c>
      <c r="GQ662" s="77">
        <v>0</v>
      </c>
      <c r="GR662" s="77" t="s">
        <v>423</v>
      </c>
      <c r="GS662" s="77">
        <v>0</v>
      </c>
      <c r="GT662" s="77">
        <v>0</v>
      </c>
      <c r="GU662" s="77">
        <v>0.1527377521613833</v>
      </c>
      <c r="GV662" s="248">
        <v>0.10981235993223445</v>
      </c>
      <c r="GW662" s="248">
        <v>0.1527377521613833</v>
      </c>
      <c r="GX662" s="77">
        <v>0.10981235993223445</v>
      </c>
      <c r="GY662" s="77">
        <v>0.1527377521613833</v>
      </c>
      <c r="GZ662" s="77">
        <v>0.10981235993223445</v>
      </c>
    </row>
    <row r="663" spans="98:208" x14ac:dyDescent="0.25">
      <c r="CT663" s="77" t="s">
        <v>155</v>
      </c>
      <c r="CU663" s="77" t="s">
        <v>436</v>
      </c>
      <c r="CV663" s="77" t="s">
        <v>474</v>
      </c>
      <c r="CW663" s="77">
        <v>2025</v>
      </c>
      <c r="CX663" s="77">
        <v>0</v>
      </c>
      <c r="CY663" s="77">
        <v>0</v>
      </c>
      <c r="CZ663" s="77">
        <v>0</v>
      </c>
      <c r="DA663" s="77">
        <v>0</v>
      </c>
      <c r="DB663" s="77">
        <v>8.0408269036977051E-2</v>
      </c>
      <c r="DC663" s="77">
        <v>3.7590224611390652E-2</v>
      </c>
      <c r="DD663" s="77">
        <v>1.6314334115687199E-3</v>
      </c>
      <c r="DE663" s="77">
        <v>4.1186611014017667E-2</v>
      </c>
      <c r="DF663" s="77">
        <v>0</v>
      </c>
      <c r="DG663" s="77">
        <v>0</v>
      </c>
      <c r="DH663" s="77">
        <v>0</v>
      </c>
      <c r="DI663" s="77">
        <v>8.1378100371604783E-3</v>
      </c>
      <c r="DJ663" s="77">
        <v>1.2681313931025731E-3</v>
      </c>
      <c r="DL663" s="77">
        <v>0</v>
      </c>
      <c r="DM663" s="77">
        <v>0</v>
      </c>
      <c r="DN663" s="77">
        <v>0</v>
      </c>
      <c r="DO663" s="77">
        <v>0</v>
      </c>
      <c r="DP663" s="77">
        <v>0</v>
      </c>
      <c r="DQ663" s="77">
        <v>0</v>
      </c>
      <c r="DR663" s="77">
        <v>0</v>
      </c>
      <c r="DS663" s="77">
        <v>0</v>
      </c>
      <c r="DT663" s="77">
        <v>0</v>
      </c>
      <c r="DU663" s="77">
        <v>0</v>
      </c>
      <c r="DV663" s="77">
        <v>1.0319812379228419E-5</v>
      </c>
      <c r="DW663" s="77">
        <v>1.0319812379228419E-5</v>
      </c>
      <c r="GE663" s="77" t="s">
        <v>425</v>
      </c>
      <c r="GF663" s="77" t="s">
        <v>155</v>
      </c>
      <c r="GG663" s="77" t="s">
        <v>429</v>
      </c>
      <c r="GH663" s="77" t="s">
        <v>467</v>
      </c>
      <c r="GI663" s="77">
        <v>2023</v>
      </c>
      <c r="GJ663" s="77" t="s">
        <v>301</v>
      </c>
      <c r="GK663" s="77">
        <v>3.0714971986151061</v>
      </c>
      <c r="GL663" s="77">
        <v>1628.5067409999999</v>
      </c>
      <c r="GM663" s="77">
        <v>2023</v>
      </c>
      <c r="GN663" s="77" t="s">
        <v>175</v>
      </c>
      <c r="GO663" s="77">
        <v>5.3000000000000005E-2</v>
      </c>
      <c r="GP663" s="77">
        <v>3</v>
      </c>
      <c r="GQ663" s="77">
        <v>0</v>
      </c>
      <c r="GR663" s="77" t="s">
        <v>423</v>
      </c>
      <c r="GS663" s="77">
        <v>0</v>
      </c>
      <c r="GT663" s="77">
        <v>0</v>
      </c>
      <c r="GU663" s="77">
        <v>5.5966209081309413E-2</v>
      </c>
      <c r="GV663" s="248">
        <v>0.17190005441034917</v>
      </c>
      <c r="GW663" s="248">
        <v>5.5966209081309413E-2</v>
      </c>
      <c r="GX663" s="77">
        <v>0.17190005441034917</v>
      </c>
      <c r="GY663" s="77">
        <v>5.5966209081309413E-2</v>
      </c>
      <c r="GZ663" s="77">
        <v>0.17190005441034917</v>
      </c>
    </row>
    <row r="664" spans="98:208" x14ac:dyDescent="0.25">
      <c r="CT664" s="77" t="s">
        <v>155</v>
      </c>
      <c r="CU664" s="77" t="s">
        <v>436</v>
      </c>
      <c r="CV664" s="77" t="s">
        <v>481</v>
      </c>
      <c r="CW664" s="77">
        <v>2020</v>
      </c>
      <c r="CX664" s="77">
        <v>0</v>
      </c>
      <c r="CY664" s="77">
        <v>0</v>
      </c>
      <c r="CZ664" s="77">
        <v>0</v>
      </c>
      <c r="DA664" s="77">
        <v>0</v>
      </c>
      <c r="DB664" s="77">
        <v>21083.842824224201</v>
      </c>
      <c r="DC664" s="77">
        <v>409.22373582034851</v>
      </c>
      <c r="DD664" s="77">
        <v>13469.087812378661</v>
      </c>
      <c r="DE664" s="77">
        <v>7205.5312760251982</v>
      </c>
      <c r="DF664" s="77">
        <v>1219.5839681183247</v>
      </c>
      <c r="DG664" s="77">
        <v>0</v>
      </c>
      <c r="DH664" s="77">
        <v>0</v>
      </c>
      <c r="DI664" s="77">
        <v>0</v>
      </c>
      <c r="DJ664" s="77">
        <v>5.6596282863899649E-10</v>
      </c>
      <c r="DL664" s="77">
        <v>0</v>
      </c>
      <c r="DM664" s="77">
        <v>6.9023919235901878E-7</v>
      </c>
      <c r="DN664" s="77">
        <v>6.9023919235901878E-7</v>
      </c>
      <c r="DO664" s="77">
        <v>0</v>
      </c>
      <c r="DP664" s="77">
        <v>0</v>
      </c>
      <c r="DQ664" s="77">
        <v>0</v>
      </c>
      <c r="DR664" s="77">
        <v>0</v>
      </c>
      <c r="DS664" s="77">
        <v>0</v>
      </c>
      <c r="DT664" s="77">
        <v>0</v>
      </c>
      <c r="DU664" s="77">
        <v>0</v>
      </c>
      <c r="DV664" s="77">
        <v>0</v>
      </c>
      <c r="DW664" s="77">
        <v>0</v>
      </c>
      <c r="GE664" s="77" t="s">
        <v>427</v>
      </c>
      <c r="GF664" s="77" t="s">
        <v>155</v>
      </c>
      <c r="GG664" s="77" t="s">
        <v>429</v>
      </c>
      <c r="GH664" s="77" t="s">
        <v>467</v>
      </c>
      <c r="GI664" s="77">
        <v>2023</v>
      </c>
      <c r="GJ664" s="77" t="s">
        <v>303</v>
      </c>
      <c r="GK664" s="77">
        <v>1.684577240534449</v>
      </c>
      <c r="GL664" s="77">
        <v>1628.5067409999999</v>
      </c>
      <c r="GM664" s="77">
        <v>2023</v>
      </c>
      <c r="GN664" s="77" t="s">
        <v>175</v>
      </c>
      <c r="GO664" s="77">
        <v>5.3000000000000005E-2</v>
      </c>
      <c r="GP664" s="77">
        <v>3</v>
      </c>
      <c r="GQ664" s="77">
        <v>0</v>
      </c>
      <c r="GR664" s="77" t="s">
        <v>423</v>
      </c>
      <c r="GS664" s="77">
        <v>0</v>
      </c>
      <c r="GT664" s="77">
        <v>0</v>
      </c>
      <c r="GU664" s="77">
        <v>5.5966209081309413E-2</v>
      </c>
      <c r="GV664" s="248">
        <v>9.4279402057366235E-2</v>
      </c>
      <c r="GW664" s="248">
        <v>5.5966209081309413E-2</v>
      </c>
      <c r="GX664" s="77">
        <v>9.4279402057366235E-2</v>
      </c>
      <c r="GY664" s="77">
        <v>5.5966209081309413E-2</v>
      </c>
      <c r="GZ664" s="77">
        <v>9.4279402057366235E-2</v>
      </c>
    </row>
    <row r="665" spans="98:208" x14ac:dyDescent="0.25">
      <c r="CT665" s="77" t="s">
        <v>155</v>
      </c>
      <c r="CU665" s="77" t="s">
        <v>436</v>
      </c>
      <c r="CV665" s="77" t="s">
        <v>481</v>
      </c>
      <c r="CW665" s="77">
        <v>2021</v>
      </c>
      <c r="CX665" s="77">
        <v>0</v>
      </c>
      <c r="CY665" s="77">
        <v>0</v>
      </c>
      <c r="CZ665" s="77">
        <v>0</v>
      </c>
      <c r="DA665" s="77">
        <v>0</v>
      </c>
      <c r="DB665" s="77">
        <v>21083.842824224201</v>
      </c>
      <c r="DC665" s="77">
        <v>409.22373582034851</v>
      </c>
      <c r="DD665" s="77">
        <v>13469.087812378661</v>
      </c>
      <c r="DE665" s="77">
        <v>7205.5312760251982</v>
      </c>
      <c r="DF665" s="77">
        <v>1219.5839681183247</v>
      </c>
      <c r="DG665" s="77">
        <v>1219.5839681183247</v>
      </c>
      <c r="DH665" s="77">
        <v>0</v>
      </c>
      <c r="DI665" s="77">
        <v>0</v>
      </c>
      <c r="DJ665" s="77">
        <v>5.6596282863899649E-10</v>
      </c>
      <c r="DL665" s="77">
        <v>0</v>
      </c>
      <c r="DM665" s="77">
        <v>6.9023919235901878E-7</v>
      </c>
      <c r="DN665" s="77">
        <v>6.9023919235901878E-7</v>
      </c>
      <c r="DO665" s="77">
        <v>0</v>
      </c>
      <c r="DP665" s="77">
        <v>6.9023919235901878E-7</v>
      </c>
      <c r="DQ665" s="77">
        <v>6.9023919235901878E-7</v>
      </c>
      <c r="DR665" s="77">
        <v>0</v>
      </c>
      <c r="DS665" s="77">
        <v>0</v>
      </c>
      <c r="DT665" s="77">
        <v>0</v>
      </c>
      <c r="DU665" s="77">
        <v>0</v>
      </c>
      <c r="DV665" s="77">
        <v>0</v>
      </c>
      <c r="DW665" s="77">
        <v>0</v>
      </c>
      <c r="GE665" s="77" t="s">
        <v>422</v>
      </c>
      <c r="GF665" s="77" t="s">
        <v>155</v>
      </c>
      <c r="GG665" s="77" t="s">
        <v>429</v>
      </c>
      <c r="GH665" s="77" t="s">
        <v>467</v>
      </c>
      <c r="GI665" s="77">
        <v>2024</v>
      </c>
      <c r="GJ665" s="77" t="s">
        <v>305</v>
      </c>
      <c r="GK665" s="77">
        <v>0.71896016785821415</v>
      </c>
      <c r="GL665" s="77">
        <v>1628.5067409999999</v>
      </c>
      <c r="GM665" s="77">
        <v>2024</v>
      </c>
      <c r="GN665" s="77" t="s">
        <v>175</v>
      </c>
      <c r="GO665" s="77">
        <v>0.13250000000000001</v>
      </c>
      <c r="GP665" s="77">
        <v>3</v>
      </c>
      <c r="GQ665" s="77">
        <v>0</v>
      </c>
      <c r="GR665" s="77" t="s">
        <v>423</v>
      </c>
      <c r="GS665" s="77">
        <v>0</v>
      </c>
      <c r="GT665" s="77">
        <v>0</v>
      </c>
      <c r="GU665" s="77">
        <v>0</v>
      </c>
      <c r="GV665" s="248">
        <v>0</v>
      </c>
      <c r="GW665" s="248">
        <v>0.1527377521613833</v>
      </c>
      <c r="GX665" s="77">
        <v>0.10981235993223445</v>
      </c>
      <c r="GY665" s="77">
        <v>0.1527377521613833</v>
      </c>
      <c r="GZ665" s="77">
        <v>0.10981235993223445</v>
      </c>
    </row>
    <row r="666" spans="98:208" x14ac:dyDescent="0.25">
      <c r="CT666" s="77" t="s">
        <v>155</v>
      </c>
      <c r="CU666" s="77" t="s">
        <v>436</v>
      </c>
      <c r="CV666" s="77" t="s">
        <v>481</v>
      </c>
      <c r="CW666" s="77">
        <v>2022</v>
      </c>
      <c r="CX666" s="77">
        <v>0</v>
      </c>
      <c r="CY666" s="77">
        <v>0</v>
      </c>
      <c r="CZ666" s="77">
        <v>0</v>
      </c>
      <c r="DA666" s="77">
        <v>0</v>
      </c>
      <c r="DB666" s="77">
        <v>21083.842824224201</v>
      </c>
      <c r="DC666" s="77">
        <v>409.22373582034851</v>
      </c>
      <c r="DD666" s="77">
        <v>13469.087812378661</v>
      </c>
      <c r="DE666" s="77">
        <v>7205.5312760251982</v>
      </c>
      <c r="DF666" s="77">
        <v>1219.5839681183247</v>
      </c>
      <c r="DG666" s="77">
        <v>1219.5839681183247</v>
      </c>
      <c r="DH666" s="77">
        <v>1219.5839681183247</v>
      </c>
      <c r="DI666" s="77">
        <v>0</v>
      </c>
      <c r="DJ666" s="77">
        <v>5.6596282863899649E-10</v>
      </c>
      <c r="DL666" s="77">
        <v>0</v>
      </c>
      <c r="DM666" s="77">
        <v>6.9023919235901878E-7</v>
      </c>
      <c r="DN666" s="77">
        <v>6.9023919235901878E-7</v>
      </c>
      <c r="DO666" s="77">
        <v>0</v>
      </c>
      <c r="DP666" s="77">
        <v>6.9023919235901878E-7</v>
      </c>
      <c r="DQ666" s="77">
        <v>6.9023919235901878E-7</v>
      </c>
      <c r="DR666" s="77">
        <v>0</v>
      </c>
      <c r="DS666" s="77">
        <v>6.9023919235901878E-7</v>
      </c>
      <c r="DT666" s="77">
        <v>6.9023919235901878E-7</v>
      </c>
      <c r="DU666" s="77">
        <v>0</v>
      </c>
      <c r="DV666" s="77">
        <v>0</v>
      </c>
      <c r="DW666" s="77">
        <v>0</v>
      </c>
      <c r="GE666" s="77" t="s">
        <v>425</v>
      </c>
      <c r="GF666" s="77" t="s">
        <v>155</v>
      </c>
      <c r="GG666" s="77" t="s">
        <v>429</v>
      </c>
      <c r="GH666" s="77" t="s">
        <v>467</v>
      </c>
      <c r="GI666" s="77">
        <v>2024</v>
      </c>
      <c r="GJ666" s="77" t="s">
        <v>301</v>
      </c>
      <c r="GK666" s="77">
        <v>3.0714971986151061</v>
      </c>
      <c r="GL666" s="77">
        <v>1628.5067409999999</v>
      </c>
      <c r="GM666" s="77">
        <v>2024</v>
      </c>
      <c r="GN666" s="77" t="s">
        <v>175</v>
      </c>
      <c r="GO666" s="77">
        <v>5.3000000000000005E-2</v>
      </c>
      <c r="GP666" s="77">
        <v>3</v>
      </c>
      <c r="GQ666" s="77">
        <v>0</v>
      </c>
      <c r="GR666" s="77" t="s">
        <v>423</v>
      </c>
      <c r="GS666" s="77">
        <v>0</v>
      </c>
      <c r="GT666" s="77">
        <v>0</v>
      </c>
      <c r="GU666" s="77">
        <v>0</v>
      </c>
      <c r="GV666" s="248">
        <v>0</v>
      </c>
      <c r="GW666" s="248">
        <v>5.5966209081309413E-2</v>
      </c>
      <c r="GX666" s="77">
        <v>0.17190005441034917</v>
      </c>
      <c r="GY666" s="77">
        <v>5.5966209081309413E-2</v>
      </c>
      <c r="GZ666" s="77">
        <v>0.17190005441034917</v>
      </c>
    </row>
    <row r="667" spans="98:208" x14ac:dyDescent="0.25">
      <c r="CT667" s="77" t="s">
        <v>155</v>
      </c>
      <c r="CU667" s="77" t="s">
        <v>436</v>
      </c>
      <c r="CV667" s="77" t="s">
        <v>481</v>
      </c>
      <c r="CW667" s="77">
        <v>2023</v>
      </c>
      <c r="CX667" s="77">
        <v>0</v>
      </c>
      <c r="CY667" s="77">
        <v>0</v>
      </c>
      <c r="CZ667" s="77">
        <v>0</v>
      </c>
      <c r="DA667" s="77">
        <v>0</v>
      </c>
      <c r="DB667" s="77">
        <v>21835.97811413031</v>
      </c>
      <c r="DC667" s="77">
        <v>428.60232122019909</v>
      </c>
      <c r="DD667" s="77">
        <v>13939.560973457321</v>
      </c>
      <c r="DE667" s="77">
        <v>7467.8148194524383</v>
      </c>
      <c r="DF667" s="77">
        <v>0</v>
      </c>
      <c r="DG667" s="77">
        <v>1263.5534246224736</v>
      </c>
      <c r="DH667" s="77">
        <v>1263.5534246224736</v>
      </c>
      <c r="DI667" s="77">
        <v>1263.5534246224736</v>
      </c>
      <c r="DJ667" s="77">
        <v>5.6596282863899649E-10</v>
      </c>
      <c r="DL667" s="77">
        <v>0</v>
      </c>
      <c r="DM667" s="77">
        <v>0</v>
      </c>
      <c r="DN667" s="77">
        <v>0</v>
      </c>
      <c r="DO667" s="77">
        <v>0</v>
      </c>
      <c r="DP667" s="77">
        <v>7.1512427033582621E-7</v>
      </c>
      <c r="DQ667" s="77">
        <v>7.1512427033582621E-7</v>
      </c>
      <c r="DR667" s="77">
        <v>0</v>
      </c>
      <c r="DS667" s="77">
        <v>7.1512427033582621E-7</v>
      </c>
      <c r="DT667" s="77">
        <v>7.1512427033582621E-7</v>
      </c>
      <c r="DU667" s="77">
        <v>0</v>
      </c>
      <c r="DV667" s="77">
        <v>7.1512427033582621E-7</v>
      </c>
      <c r="DW667" s="77">
        <v>7.1512427033582621E-7</v>
      </c>
      <c r="GE667" s="77" t="s">
        <v>427</v>
      </c>
      <c r="GF667" s="77" t="s">
        <v>155</v>
      </c>
      <c r="GG667" s="77" t="s">
        <v>429</v>
      </c>
      <c r="GH667" s="77" t="s">
        <v>467</v>
      </c>
      <c r="GI667" s="77">
        <v>2024</v>
      </c>
      <c r="GJ667" s="77" t="s">
        <v>303</v>
      </c>
      <c r="GK667" s="77">
        <v>1.684577240534449</v>
      </c>
      <c r="GL667" s="77">
        <v>1628.5067409999999</v>
      </c>
      <c r="GM667" s="77">
        <v>2024</v>
      </c>
      <c r="GN667" s="77" t="s">
        <v>175</v>
      </c>
      <c r="GO667" s="77">
        <v>5.3000000000000005E-2</v>
      </c>
      <c r="GP667" s="77">
        <v>3</v>
      </c>
      <c r="GQ667" s="77">
        <v>0</v>
      </c>
      <c r="GR667" s="77" t="s">
        <v>423</v>
      </c>
      <c r="GS667" s="77">
        <v>0</v>
      </c>
      <c r="GT667" s="77">
        <v>0</v>
      </c>
      <c r="GU667" s="77">
        <v>0</v>
      </c>
      <c r="GV667" s="248">
        <v>0</v>
      </c>
      <c r="GW667" s="248">
        <v>5.5966209081309413E-2</v>
      </c>
      <c r="GX667" s="77">
        <v>9.4279402057366235E-2</v>
      </c>
      <c r="GY667" s="77">
        <v>5.5966209081309413E-2</v>
      </c>
      <c r="GZ667" s="77">
        <v>9.4279402057366235E-2</v>
      </c>
    </row>
    <row r="668" spans="98:208" x14ac:dyDescent="0.25">
      <c r="CT668" s="77" t="s">
        <v>155</v>
      </c>
      <c r="CU668" s="77" t="s">
        <v>436</v>
      </c>
      <c r="CV668" s="77" t="s">
        <v>481</v>
      </c>
      <c r="CW668" s="77">
        <v>2024</v>
      </c>
      <c r="CX668" s="77">
        <v>0</v>
      </c>
      <c r="CY668" s="77">
        <v>0</v>
      </c>
      <c r="CZ668" s="77">
        <v>0</v>
      </c>
      <c r="DA668" s="77">
        <v>0</v>
      </c>
      <c r="DB668" s="77">
        <v>21835.97811413031</v>
      </c>
      <c r="DC668" s="77">
        <v>428.60232122019909</v>
      </c>
      <c r="DD668" s="77">
        <v>13939.560973457321</v>
      </c>
      <c r="DE668" s="77">
        <v>7467.8148194524383</v>
      </c>
      <c r="DF668" s="77">
        <v>0</v>
      </c>
      <c r="DG668" s="77">
        <v>0</v>
      </c>
      <c r="DH668" s="77">
        <v>1263.5534246224736</v>
      </c>
      <c r="DI668" s="77">
        <v>1263.5534246224736</v>
      </c>
      <c r="DJ668" s="77">
        <v>5.6596282863899649E-10</v>
      </c>
      <c r="DL668" s="77">
        <v>0</v>
      </c>
      <c r="DM668" s="77">
        <v>0</v>
      </c>
      <c r="DN668" s="77">
        <v>0</v>
      </c>
      <c r="DO668" s="77">
        <v>0</v>
      </c>
      <c r="DP668" s="77">
        <v>0</v>
      </c>
      <c r="DQ668" s="77">
        <v>0</v>
      </c>
      <c r="DR668" s="77">
        <v>0</v>
      </c>
      <c r="DS668" s="77">
        <v>7.1512427033582621E-7</v>
      </c>
      <c r="DT668" s="77">
        <v>7.1512427033582621E-7</v>
      </c>
      <c r="DU668" s="77">
        <v>0</v>
      </c>
      <c r="DV668" s="77">
        <v>7.1512427033582621E-7</v>
      </c>
      <c r="DW668" s="77">
        <v>7.1512427033582621E-7</v>
      </c>
      <c r="GE668" s="77" t="s">
        <v>422</v>
      </c>
      <c r="GF668" s="77" t="s">
        <v>155</v>
      </c>
      <c r="GG668" s="77" t="s">
        <v>429</v>
      </c>
      <c r="GH668" s="77" t="s">
        <v>467</v>
      </c>
      <c r="GI668" s="77">
        <v>2025</v>
      </c>
      <c r="GJ668" s="77" t="s">
        <v>305</v>
      </c>
      <c r="GK668" s="77">
        <v>0.71896016785821415</v>
      </c>
      <c r="GL668" s="77">
        <v>1628.5067409999999</v>
      </c>
      <c r="GM668" s="77">
        <v>2025</v>
      </c>
      <c r="GN668" s="77" t="s">
        <v>175</v>
      </c>
      <c r="GO668" s="77">
        <v>0.13250000000000001</v>
      </c>
      <c r="GP668" s="77">
        <v>3</v>
      </c>
      <c r="GQ668" s="77">
        <v>0</v>
      </c>
      <c r="GR668" s="77" t="s">
        <v>423</v>
      </c>
      <c r="GS668" s="77">
        <v>0</v>
      </c>
      <c r="GT668" s="77">
        <v>0</v>
      </c>
      <c r="GU668" s="77">
        <v>0</v>
      </c>
      <c r="GV668" s="248">
        <v>0</v>
      </c>
      <c r="GW668" s="248">
        <v>0</v>
      </c>
      <c r="GX668" s="77">
        <v>0</v>
      </c>
      <c r="GY668" s="77">
        <v>0.1527377521613833</v>
      </c>
      <c r="GZ668" s="77">
        <v>0.10981235993223445</v>
      </c>
    </row>
    <row r="669" spans="98:208" x14ac:dyDescent="0.25">
      <c r="CT669" s="77" t="s">
        <v>155</v>
      </c>
      <c r="CU669" s="77" t="s">
        <v>436</v>
      </c>
      <c r="CV669" s="77" t="s">
        <v>481</v>
      </c>
      <c r="CW669" s="77">
        <v>2025</v>
      </c>
      <c r="CX669" s="77">
        <v>0</v>
      </c>
      <c r="CY669" s="77">
        <v>0</v>
      </c>
      <c r="CZ669" s="77">
        <v>0</v>
      </c>
      <c r="DA669" s="77">
        <v>0</v>
      </c>
      <c r="DB669" s="77">
        <v>21835.97811413031</v>
      </c>
      <c r="DC669" s="77">
        <v>428.60232122019909</v>
      </c>
      <c r="DD669" s="77">
        <v>13939.560973457321</v>
      </c>
      <c r="DE669" s="77">
        <v>7467.8148194524383</v>
      </c>
      <c r="DF669" s="77">
        <v>0</v>
      </c>
      <c r="DG669" s="77">
        <v>0</v>
      </c>
      <c r="DH669" s="77">
        <v>0</v>
      </c>
      <c r="DI669" s="77">
        <v>1263.5534246224736</v>
      </c>
      <c r="DJ669" s="77">
        <v>5.6596282863899649E-10</v>
      </c>
      <c r="DL669" s="77">
        <v>0</v>
      </c>
      <c r="DM669" s="77">
        <v>0</v>
      </c>
      <c r="DN669" s="77">
        <v>0</v>
      </c>
      <c r="DO669" s="77">
        <v>0</v>
      </c>
      <c r="DP669" s="77">
        <v>0</v>
      </c>
      <c r="DQ669" s="77">
        <v>0</v>
      </c>
      <c r="DR669" s="77">
        <v>0</v>
      </c>
      <c r="DS669" s="77">
        <v>0</v>
      </c>
      <c r="DT669" s="77">
        <v>0</v>
      </c>
      <c r="DU669" s="77">
        <v>0</v>
      </c>
      <c r="DV669" s="77">
        <v>7.1512427033582621E-7</v>
      </c>
      <c r="DW669" s="77">
        <v>7.1512427033582621E-7</v>
      </c>
      <c r="GE669" s="77" t="s">
        <v>425</v>
      </c>
      <c r="GF669" s="77" t="s">
        <v>155</v>
      </c>
      <c r="GG669" s="77" t="s">
        <v>429</v>
      </c>
      <c r="GH669" s="77" t="s">
        <v>467</v>
      </c>
      <c r="GI669" s="77">
        <v>2025</v>
      </c>
      <c r="GJ669" s="77" t="s">
        <v>301</v>
      </c>
      <c r="GK669" s="77">
        <v>3.0714971986151061</v>
      </c>
      <c r="GL669" s="77">
        <v>1628.5067409999999</v>
      </c>
      <c r="GM669" s="77">
        <v>2025</v>
      </c>
      <c r="GN669" s="77" t="s">
        <v>175</v>
      </c>
      <c r="GO669" s="77">
        <v>5.3000000000000005E-2</v>
      </c>
      <c r="GP669" s="77">
        <v>3</v>
      </c>
      <c r="GQ669" s="77">
        <v>0</v>
      </c>
      <c r="GR669" s="77" t="s">
        <v>423</v>
      </c>
      <c r="GS669" s="77">
        <v>0</v>
      </c>
      <c r="GT669" s="77">
        <v>0</v>
      </c>
      <c r="GU669" s="77">
        <v>0</v>
      </c>
      <c r="GV669" s="248">
        <v>0</v>
      </c>
      <c r="GW669" s="248">
        <v>0</v>
      </c>
      <c r="GX669" s="77">
        <v>0</v>
      </c>
      <c r="GY669" s="77">
        <v>5.5966209081309413E-2</v>
      </c>
      <c r="GZ669" s="77">
        <v>0.17190005441034917</v>
      </c>
    </row>
    <row r="670" spans="98:208" x14ac:dyDescent="0.25">
      <c r="CT670" s="77" t="s">
        <v>155</v>
      </c>
      <c r="CU670" s="77" t="s">
        <v>436</v>
      </c>
      <c r="CV670" s="77" t="s">
        <v>488</v>
      </c>
      <c r="CW670" s="77">
        <v>2020</v>
      </c>
      <c r="CX670" s="77">
        <v>0</v>
      </c>
      <c r="CY670" s="77">
        <v>0</v>
      </c>
      <c r="CZ670" s="77">
        <v>0</v>
      </c>
      <c r="DA670" s="77">
        <v>0</v>
      </c>
      <c r="DB670" s="77">
        <v>21083.842824224459</v>
      </c>
      <c r="DC670" s="77">
        <v>409.22373582043298</v>
      </c>
      <c r="DD670" s="77">
        <v>13469.08781237873</v>
      </c>
      <c r="DE670" s="77">
        <v>7205.5312760252828</v>
      </c>
      <c r="DF670" s="77">
        <v>1219.5839681183461</v>
      </c>
      <c r="DG670" s="77">
        <v>0</v>
      </c>
      <c r="DH670" s="77">
        <v>0</v>
      </c>
      <c r="DI670" s="77">
        <v>0</v>
      </c>
      <c r="DJ670" s="77">
        <v>2.4409289392253301E-8</v>
      </c>
      <c r="DL670" s="77">
        <v>0</v>
      </c>
      <c r="DM670" s="77">
        <v>2.9769178015953333E-5</v>
      </c>
      <c r="DN670" s="77">
        <v>2.9769178015953333E-5</v>
      </c>
      <c r="DO670" s="77">
        <v>0</v>
      </c>
      <c r="DP670" s="77">
        <v>0</v>
      </c>
      <c r="DQ670" s="77">
        <v>0</v>
      </c>
      <c r="DR670" s="77">
        <v>0</v>
      </c>
      <c r="DS670" s="77">
        <v>0</v>
      </c>
      <c r="DT670" s="77">
        <v>0</v>
      </c>
      <c r="DU670" s="77">
        <v>0</v>
      </c>
      <c r="DV670" s="77">
        <v>0</v>
      </c>
      <c r="DW670" s="77">
        <v>0</v>
      </c>
      <c r="GE670" s="77" t="s">
        <v>427</v>
      </c>
      <c r="GF670" s="77" t="s">
        <v>155</v>
      </c>
      <c r="GG670" s="77" t="s">
        <v>429</v>
      </c>
      <c r="GH670" s="77" t="s">
        <v>467</v>
      </c>
      <c r="GI670" s="77">
        <v>2025</v>
      </c>
      <c r="GJ670" s="77" t="s">
        <v>303</v>
      </c>
      <c r="GK670" s="77">
        <v>1.684577240534449</v>
      </c>
      <c r="GL670" s="77">
        <v>1628.5067409999999</v>
      </c>
      <c r="GM670" s="77">
        <v>2025</v>
      </c>
      <c r="GN670" s="77" t="s">
        <v>175</v>
      </c>
      <c r="GO670" s="77">
        <v>5.3000000000000005E-2</v>
      </c>
      <c r="GP670" s="77">
        <v>3</v>
      </c>
      <c r="GQ670" s="77">
        <v>0</v>
      </c>
      <c r="GR670" s="77" t="s">
        <v>423</v>
      </c>
      <c r="GS670" s="77">
        <v>0</v>
      </c>
      <c r="GT670" s="77">
        <v>0</v>
      </c>
      <c r="GU670" s="77">
        <v>0</v>
      </c>
      <c r="GV670" s="248">
        <v>0</v>
      </c>
      <c r="GW670" s="248">
        <v>0</v>
      </c>
      <c r="GX670" s="77">
        <v>0</v>
      </c>
      <c r="GY670" s="77">
        <v>5.5966209081309413E-2</v>
      </c>
      <c r="GZ670" s="77">
        <v>9.4279402057366235E-2</v>
      </c>
    </row>
    <row r="671" spans="98:208" x14ac:dyDescent="0.25">
      <c r="CT671" s="77" t="s">
        <v>155</v>
      </c>
      <c r="CU671" s="77" t="s">
        <v>436</v>
      </c>
      <c r="CV671" s="77" t="s">
        <v>488</v>
      </c>
      <c r="CW671" s="77">
        <v>2021</v>
      </c>
      <c r="CX671" s="77">
        <v>0</v>
      </c>
      <c r="CY671" s="77">
        <v>0</v>
      </c>
      <c r="CZ671" s="77">
        <v>0</v>
      </c>
      <c r="DA671" s="77">
        <v>0</v>
      </c>
      <c r="DB671" s="77">
        <v>21083.842824224459</v>
      </c>
      <c r="DC671" s="77">
        <v>409.22373582043298</v>
      </c>
      <c r="DD671" s="77">
        <v>13469.08781237873</v>
      </c>
      <c r="DE671" s="77">
        <v>7205.5312760252828</v>
      </c>
      <c r="DF671" s="77">
        <v>1219.5839681183461</v>
      </c>
      <c r="DG671" s="77">
        <v>1219.5839681183461</v>
      </c>
      <c r="DH671" s="77">
        <v>0</v>
      </c>
      <c r="DI671" s="77">
        <v>0</v>
      </c>
      <c r="DJ671" s="77">
        <v>2.4409289392253301E-8</v>
      </c>
      <c r="DL671" s="77">
        <v>0</v>
      </c>
      <c r="DM671" s="77">
        <v>2.9769178015953333E-5</v>
      </c>
      <c r="DN671" s="77">
        <v>2.9769178015953333E-5</v>
      </c>
      <c r="DO671" s="77">
        <v>0</v>
      </c>
      <c r="DP671" s="77">
        <v>2.9769178015953333E-5</v>
      </c>
      <c r="DQ671" s="77">
        <v>2.9769178015953333E-5</v>
      </c>
      <c r="DR671" s="77">
        <v>0</v>
      </c>
      <c r="DS671" s="77">
        <v>0</v>
      </c>
      <c r="DT671" s="77">
        <v>0</v>
      </c>
      <c r="DU671" s="77">
        <v>0</v>
      </c>
      <c r="DV671" s="77">
        <v>0</v>
      </c>
      <c r="DW671" s="77">
        <v>0</v>
      </c>
      <c r="GE671" s="77" t="s">
        <v>422</v>
      </c>
      <c r="GF671" s="77" t="s">
        <v>155</v>
      </c>
      <c r="GG671" s="77" t="s">
        <v>429</v>
      </c>
      <c r="GH671" s="77" t="s">
        <v>474</v>
      </c>
      <c r="GI671" s="77">
        <v>2021</v>
      </c>
      <c r="GJ671" s="77" t="s">
        <v>305</v>
      </c>
      <c r="GK671" s="77">
        <v>3.6425060683954333E-2</v>
      </c>
      <c r="GL671" s="77">
        <v>1628.5067409999999</v>
      </c>
      <c r="GM671" s="77">
        <v>2021</v>
      </c>
      <c r="GN671" s="77" t="s">
        <v>175</v>
      </c>
      <c r="GO671" s="77">
        <v>0.13250000000000001</v>
      </c>
      <c r="GP671" s="77">
        <v>3</v>
      </c>
      <c r="GQ671" s="77">
        <v>0</v>
      </c>
      <c r="GR671" s="77" t="s">
        <v>423</v>
      </c>
      <c r="GS671" s="77">
        <v>0.1527377521613833</v>
      </c>
      <c r="GT671" s="77">
        <v>5.5634818912091641E-3</v>
      </c>
      <c r="GU671" s="77">
        <v>0.1527377521613833</v>
      </c>
      <c r="GV671" s="248">
        <v>5.5634818912091641E-3</v>
      </c>
      <c r="GW671" s="248">
        <v>0</v>
      </c>
      <c r="GX671" s="77">
        <v>0</v>
      </c>
      <c r="GY671" s="77">
        <v>0</v>
      </c>
      <c r="GZ671" s="77">
        <v>0</v>
      </c>
    </row>
    <row r="672" spans="98:208" x14ac:dyDescent="0.25">
      <c r="CT672" s="77" t="s">
        <v>155</v>
      </c>
      <c r="CU672" s="77" t="s">
        <v>436</v>
      </c>
      <c r="CV672" s="77" t="s">
        <v>488</v>
      </c>
      <c r="CW672" s="77">
        <v>2022</v>
      </c>
      <c r="CX672" s="77">
        <v>0</v>
      </c>
      <c r="CY672" s="77">
        <v>0</v>
      </c>
      <c r="CZ672" s="77">
        <v>0</v>
      </c>
      <c r="DA672" s="77">
        <v>0</v>
      </c>
      <c r="DB672" s="77">
        <v>21083.842824224459</v>
      </c>
      <c r="DC672" s="77">
        <v>409.22373582043298</v>
      </c>
      <c r="DD672" s="77">
        <v>13469.08781237873</v>
      </c>
      <c r="DE672" s="77">
        <v>7205.5312760252828</v>
      </c>
      <c r="DF672" s="77">
        <v>1219.5839681183461</v>
      </c>
      <c r="DG672" s="77">
        <v>1219.5839681183461</v>
      </c>
      <c r="DH672" s="77">
        <v>1219.5839681183461</v>
      </c>
      <c r="DI672" s="77">
        <v>0</v>
      </c>
      <c r="DJ672" s="77">
        <v>2.4409289392253301E-8</v>
      </c>
      <c r="DL672" s="77">
        <v>0</v>
      </c>
      <c r="DM672" s="77">
        <v>2.9769178015953333E-5</v>
      </c>
      <c r="DN672" s="77">
        <v>2.9769178015953333E-5</v>
      </c>
      <c r="DO672" s="77">
        <v>0</v>
      </c>
      <c r="DP672" s="77">
        <v>2.9769178015953333E-5</v>
      </c>
      <c r="DQ672" s="77">
        <v>2.9769178015953333E-5</v>
      </c>
      <c r="DR672" s="77">
        <v>0</v>
      </c>
      <c r="DS672" s="77">
        <v>2.9769178015953333E-5</v>
      </c>
      <c r="DT672" s="77">
        <v>2.9769178015953333E-5</v>
      </c>
      <c r="DU672" s="77">
        <v>0</v>
      </c>
      <c r="DV672" s="77">
        <v>0</v>
      </c>
      <c r="DW672" s="77">
        <v>0</v>
      </c>
      <c r="GE672" s="77" t="s">
        <v>425</v>
      </c>
      <c r="GF672" s="77" t="s">
        <v>155</v>
      </c>
      <c r="GG672" s="77" t="s">
        <v>429</v>
      </c>
      <c r="GH672" s="77" t="s">
        <v>474</v>
      </c>
      <c r="GI672" s="77">
        <v>2021</v>
      </c>
      <c r="GJ672" s="77" t="s">
        <v>301</v>
      </c>
      <c r="GK672" s="77">
        <v>1.5808724525432419E-3</v>
      </c>
      <c r="GL672" s="77">
        <v>1628.5067409999999</v>
      </c>
      <c r="GM672" s="77">
        <v>2021</v>
      </c>
      <c r="GN672" s="77" t="s">
        <v>175</v>
      </c>
      <c r="GO672" s="77">
        <v>5.3000000000000005E-2</v>
      </c>
      <c r="GP672" s="77">
        <v>3</v>
      </c>
      <c r="GQ672" s="77">
        <v>0</v>
      </c>
      <c r="GR672" s="77" t="s">
        <v>423</v>
      </c>
      <c r="GS672" s="77">
        <v>5.5966209081309413E-2</v>
      </c>
      <c r="GT672" s="77">
        <v>8.8475438209917472E-5</v>
      </c>
      <c r="GU672" s="77">
        <v>5.5966209081309413E-2</v>
      </c>
      <c r="GV672" s="248">
        <v>8.8475438209917472E-5</v>
      </c>
      <c r="GW672" s="248">
        <v>0</v>
      </c>
      <c r="GX672" s="77">
        <v>0</v>
      </c>
      <c r="GY672" s="77">
        <v>0</v>
      </c>
      <c r="GZ672" s="77">
        <v>0</v>
      </c>
    </row>
    <row r="673" spans="98:208" x14ac:dyDescent="0.25">
      <c r="CT673" s="77" t="s">
        <v>155</v>
      </c>
      <c r="CU673" s="77" t="s">
        <v>436</v>
      </c>
      <c r="CV673" s="77" t="s">
        <v>488</v>
      </c>
      <c r="CW673" s="77">
        <v>2023</v>
      </c>
      <c r="CX673" s="77">
        <v>0</v>
      </c>
      <c r="CY673" s="77">
        <v>0</v>
      </c>
      <c r="CZ673" s="77">
        <v>0</v>
      </c>
      <c r="DA673" s="77">
        <v>0</v>
      </c>
      <c r="DB673" s="77">
        <v>21835.978114130419</v>
      </c>
      <c r="DC673" s="77">
        <v>428.60232122030328</v>
      </c>
      <c r="DD673" s="77">
        <v>13939.56097345755</v>
      </c>
      <c r="DE673" s="77">
        <v>7467.8148194525502</v>
      </c>
      <c r="DF673" s="77">
        <v>0</v>
      </c>
      <c r="DG673" s="77">
        <v>1263.5534246225086</v>
      </c>
      <c r="DH673" s="77">
        <v>1263.5534246225086</v>
      </c>
      <c r="DI673" s="77">
        <v>1263.5534246225086</v>
      </c>
      <c r="DJ673" s="77">
        <v>2.4409289392253301E-8</v>
      </c>
      <c r="DL673" s="77">
        <v>0</v>
      </c>
      <c r="DM673" s="77">
        <v>0</v>
      </c>
      <c r="DN673" s="77">
        <v>0</v>
      </c>
      <c r="DO673" s="77">
        <v>0</v>
      </c>
      <c r="DP673" s="77">
        <v>3.0842441204183533E-5</v>
      </c>
      <c r="DQ673" s="77">
        <v>3.0842441204183533E-5</v>
      </c>
      <c r="DR673" s="77">
        <v>0</v>
      </c>
      <c r="DS673" s="77">
        <v>3.0842441204183533E-5</v>
      </c>
      <c r="DT673" s="77">
        <v>3.0842441204183533E-5</v>
      </c>
      <c r="DU673" s="77">
        <v>0</v>
      </c>
      <c r="DV673" s="77">
        <v>3.0842441204183533E-5</v>
      </c>
      <c r="DW673" s="77">
        <v>3.0842441204183533E-5</v>
      </c>
      <c r="GE673" s="77" t="s">
        <v>427</v>
      </c>
      <c r="GF673" s="77" t="s">
        <v>155</v>
      </c>
      <c r="GG673" s="77" t="s">
        <v>429</v>
      </c>
      <c r="GH673" s="77" t="s">
        <v>474</v>
      </c>
      <c r="GI673" s="77">
        <v>2021</v>
      </c>
      <c r="GJ673" s="77" t="s">
        <v>303</v>
      </c>
      <c r="GK673" s="77">
        <v>3.9894642198450722E-2</v>
      </c>
      <c r="GL673" s="77">
        <v>1628.5067409999999</v>
      </c>
      <c r="GM673" s="77">
        <v>2021</v>
      </c>
      <c r="GN673" s="77" t="s">
        <v>175</v>
      </c>
      <c r="GO673" s="77">
        <v>5.3000000000000005E-2</v>
      </c>
      <c r="GP673" s="77">
        <v>3</v>
      </c>
      <c r="GQ673" s="77">
        <v>0</v>
      </c>
      <c r="GR673" s="77" t="s">
        <v>423</v>
      </c>
      <c r="GS673" s="77">
        <v>5.5966209081309413E-2</v>
      </c>
      <c r="GT673" s="77">
        <v>2.2327518865025227E-3</v>
      </c>
      <c r="GU673" s="77">
        <v>5.5966209081309413E-2</v>
      </c>
      <c r="GV673" s="248">
        <v>2.2327518865025227E-3</v>
      </c>
      <c r="GW673" s="248">
        <v>0</v>
      </c>
      <c r="GX673" s="77">
        <v>0</v>
      </c>
      <c r="GY673" s="77">
        <v>0</v>
      </c>
      <c r="GZ673" s="77">
        <v>0</v>
      </c>
    </row>
    <row r="674" spans="98:208" x14ac:dyDescent="0.25">
      <c r="CT674" s="77" t="s">
        <v>155</v>
      </c>
      <c r="CU674" s="77" t="s">
        <v>436</v>
      </c>
      <c r="CV674" s="77" t="s">
        <v>488</v>
      </c>
      <c r="CW674" s="77">
        <v>2024</v>
      </c>
      <c r="CX674" s="77">
        <v>0</v>
      </c>
      <c r="CY674" s="77">
        <v>0</v>
      </c>
      <c r="CZ674" s="77">
        <v>0</v>
      </c>
      <c r="DA674" s="77">
        <v>0</v>
      </c>
      <c r="DB674" s="77">
        <v>21835.978114130419</v>
      </c>
      <c r="DC674" s="77">
        <v>428.60232122030328</v>
      </c>
      <c r="DD674" s="77">
        <v>13939.56097345755</v>
      </c>
      <c r="DE674" s="77">
        <v>7467.8148194525502</v>
      </c>
      <c r="DF674" s="77">
        <v>0</v>
      </c>
      <c r="DG674" s="77">
        <v>0</v>
      </c>
      <c r="DH674" s="77">
        <v>1263.5534246225086</v>
      </c>
      <c r="DI674" s="77">
        <v>1263.5534246225086</v>
      </c>
      <c r="DJ674" s="77">
        <v>2.4409289392253301E-8</v>
      </c>
      <c r="DL674" s="77">
        <v>0</v>
      </c>
      <c r="DM674" s="77">
        <v>0</v>
      </c>
      <c r="DN674" s="77">
        <v>0</v>
      </c>
      <c r="DO674" s="77">
        <v>0</v>
      </c>
      <c r="DP674" s="77">
        <v>0</v>
      </c>
      <c r="DQ674" s="77">
        <v>0</v>
      </c>
      <c r="DR674" s="77">
        <v>0</v>
      </c>
      <c r="DS674" s="77">
        <v>3.0842441204183533E-5</v>
      </c>
      <c r="DT674" s="77">
        <v>3.0842441204183533E-5</v>
      </c>
      <c r="DU674" s="77">
        <v>0</v>
      </c>
      <c r="DV674" s="77">
        <v>3.0842441204183533E-5</v>
      </c>
      <c r="DW674" s="77">
        <v>3.0842441204183533E-5</v>
      </c>
      <c r="GE674" s="77" t="s">
        <v>422</v>
      </c>
      <c r="GF674" s="77" t="s">
        <v>155</v>
      </c>
      <c r="GG674" s="77" t="s">
        <v>429</v>
      </c>
      <c r="GH674" s="77" t="s">
        <v>474</v>
      </c>
      <c r="GI674" s="77">
        <v>2022</v>
      </c>
      <c r="GJ674" s="77" t="s">
        <v>305</v>
      </c>
      <c r="GK674" s="77">
        <v>3.6425060683954333E-2</v>
      </c>
      <c r="GL674" s="77">
        <v>1628.5067409999999</v>
      </c>
      <c r="GM674" s="77">
        <v>2022</v>
      </c>
      <c r="GN674" s="77" t="s">
        <v>175</v>
      </c>
      <c r="GO674" s="77">
        <v>0.13250000000000001</v>
      </c>
      <c r="GP674" s="77">
        <v>3</v>
      </c>
      <c r="GQ674" s="77">
        <v>0</v>
      </c>
      <c r="GR674" s="77" t="s">
        <v>423</v>
      </c>
      <c r="GS674" s="77">
        <v>0.1527377521613833</v>
      </c>
      <c r="GT674" s="77">
        <v>5.5634818912091641E-3</v>
      </c>
      <c r="GU674" s="77">
        <v>0.1527377521613833</v>
      </c>
      <c r="GV674" s="248">
        <v>5.5634818912091641E-3</v>
      </c>
      <c r="GW674" s="248">
        <v>0.1527377521613833</v>
      </c>
      <c r="GX674" s="77">
        <v>5.5634818912091641E-3</v>
      </c>
      <c r="GY674" s="77">
        <v>0</v>
      </c>
      <c r="GZ674" s="77">
        <v>0</v>
      </c>
    </row>
    <row r="675" spans="98:208" x14ac:dyDescent="0.25">
      <c r="CT675" s="77" t="s">
        <v>155</v>
      </c>
      <c r="CU675" s="77" t="s">
        <v>436</v>
      </c>
      <c r="CV675" s="77" t="s">
        <v>488</v>
      </c>
      <c r="CW675" s="77">
        <v>2025</v>
      </c>
      <c r="CX675" s="77">
        <v>0</v>
      </c>
      <c r="CY675" s="77">
        <v>0</v>
      </c>
      <c r="CZ675" s="77">
        <v>0</v>
      </c>
      <c r="DA675" s="77">
        <v>0</v>
      </c>
      <c r="DB675" s="77">
        <v>21835.978114130419</v>
      </c>
      <c r="DC675" s="77">
        <v>428.60232122030328</v>
      </c>
      <c r="DD675" s="77">
        <v>13939.56097345755</v>
      </c>
      <c r="DE675" s="77">
        <v>7467.8148194525502</v>
      </c>
      <c r="DF675" s="77">
        <v>0</v>
      </c>
      <c r="DG675" s="77">
        <v>0</v>
      </c>
      <c r="DH675" s="77">
        <v>0</v>
      </c>
      <c r="DI675" s="77">
        <v>1263.5534246225086</v>
      </c>
      <c r="DJ675" s="77">
        <v>2.4409289392253301E-8</v>
      </c>
      <c r="DL675" s="77">
        <v>0</v>
      </c>
      <c r="DM675" s="77">
        <v>0</v>
      </c>
      <c r="DN675" s="77">
        <v>0</v>
      </c>
      <c r="DO675" s="77">
        <v>0</v>
      </c>
      <c r="DP675" s="77">
        <v>0</v>
      </c>
      <c r="DQ675" s="77">
        <v>0</v>
      </c>
      <c r="DR675" s="77">
        <v>0</v>
      </c>
      <c r="DS675" s="77">
        <v>0</v>
      </c>
      <c r="DT675" s="77">
        <v>0</v>
      </c>
      <c r="DU675" s="77">
        <v>0</v>
      </c>
      <c r="DV675" s="77">
        <v>3.0842441204183533E-5</v>
      </c>
      <c r="DW675" s="77">
        <v>3.0842441204183533E-5</v>
      </c>
      <c r="GE675" s="77" t="s">
        <v>425</v>
      </c>
      <c r="GF675" s="77" t="s">
        <v>155</v>
      </c>
      <c r="GG675" s="77" t="s">
        <v>429</v>
      </c>
      <c r="GH675" s="77" t="s">
        <v>474</v>
      </c>
      <c r="GI675" s="77">
        <v>2022</v>
      </c>
      <c r="GJ675" s="77" t="s">
        <v>301</v>
      </c>
      <c r="GK675" s="77">
        <v>1.5808724525432419E-3</v>
      </c>
      <c r="GL675" s="77">
        <v>1628.5067409999999</v>
      </c>
      <c r="GM675" s="77">
        <v>2022</v>
      </c>
      <c r="GN675" s="77" t="s">
        <v>175</v>
      </c>
      <c r="GO675" s="77">
        <v>5.3000000000000005E-2</v>
      </c>
      <c r="GP675" s="77">
        <v>3</v>
      </c>
      <c r="GQ675" s="77">
        <v>0</v>
      </c>
      <c r="GR675" s="77" t="s">
        <v>423</v>
      </c>
      <c r="GS675" s="77">
        <v>5.5966209081309413E-2</v>
      </c>
      <c r="GT675" s="77">
        <v>8.8475438209917472E-5</v>
      </c>
      <c r="GU675" s="77">
        <v>5.5966209081309413E-2</v>
      </c>
      <c r="GV675" s="248">
        <v>8.8475438209917472E-5</v>
      </c>
      <c r="GW675" s="248">
        <v>5.5966209081309413E-2</v>
      </c>
      <c r="GX675" s="77">
        <v>8.8475438209917472E-5</v>
      </c>
      <c r="GY675" s="77">
        <v>0</v>
      </c>
      <c r="GZ675" s="77">
        <v>0</v>
      </c>
    </row>
    <row r="676" spans="98:208" x14ac:dyDescent="0.25">
      <c r="CT676" s="77" t="s">
        <v>155</v>
      </c>
      <c r="CU676" s="77" t="s">
        <v>437</v>
      </c>
      <c r="CV676" s="77" t="s">
        <v>300</v>
      </c>
      <c r="CW676" s="77">
        <v>2020</v>
      </c>
      <c r="CX676" s="77">
        <v>0</v>
      </c>
      <c r="CY676" s="77">
        <v>0</v>
      </c>
      <c r="CZ676" s="77">
        <v>0</v>
      </c>
      <c r="DA676" s="77">
        <v>0</v>
      </c>
      <c r="DB676" s="77">
        <v>14146.130641332789</v>
      </c>
      <c r="DC676" s="77">
        <v>222.22942162783491</v>
      </c>
      <c r="DD676" s="77">
        <v>8585.7228092481128</v>
      </c>
      <c r="DE676" s="77">
        <v>5338.1784104568487</v>
      </c>
      <c r="DF676" s="77">
        <v>813.21078921306685</v>
      </c>
      <c r="DG676" s="77">
        <v>0</v>
      </c>
      <c r="DH676" s="77">
        <v>0</v>
      </c>
      <c r="DI676" s="77">
        <v>0</v>
      </c>
      <c r="DJ676" s="77">
        <v>2.198999714397724E-6</v>
      </c>
      <c r="DL676" s="77">
        <v>0</v>
      </c>
      <c r="DM676" s="77">
        <v>1.7882502932246816E-3</v>
      </c>
      <c r="DN676" s="77">
        <v>1.7882502932246816E-3</v>
      </c>
      <c r="DO676" s="77">
        <v>0</v>
      </c>
      <c r="DP676" s="77">
        <v>0</v>
      </c>
      <c r="DQ676" s="77">
        <v>0</v>
      </c>
      <c r="DR676" s="77">
        <v>0</v>
      </c>
      <c r="DS676" s="77">
        <v>0</v>
      </c>
      <c r="DT676" s="77">
        <v>0</v>
      </c>
      <c r="DU676" s="77">
        <v>0</v>
      </c>
      <c r="DV676" s="77">
        <v>0</v>
      </c>
      <c r="DW676" s="77">
        <v>0</v>
      </c>
      <c r="GE676" s="77" t="s">
        <v>427</v>
      </c>
      <c r="GF676" s="77" t="s">
        <v>155</v>
      </c>
      <c r="GG676" s="77" t="s">
        <v>429</v>
      </c>
      <c r="GH676" s="77" t="s">
        <v>474</v>
      </c>
      <c r="GI676" s="77">
        <v>2022</v>
      </c>
      <c r="GJ676" s="77" t="s">
        <v>303</v>
      </c>
      <c r="GK676" s="77">
        <v>3.9894642198450722E-2</v>
      </c>
      <c r="GL676" s="77">
        <v>1628.5067409999999</v>
      </c>
      <c r="GM676" s="77">
        <v>2022</v>
      </c>
      <c r="GN676" s="77" t="s">
        <v>175</v>
      </c>
      <c r="GO676" s="77">
        <v>5.3000000000000005E-2</v>
      </c>
      <c r="GP676" s="77">
        <v>3</v>
      </c>
      <c r="GQ676" s="77">
        <v>0</v>
      </c>
      <c r="GR676" s="77" t="s">
        <v>423</v>
      </c>
      <c r="GS676" s="77">
        <v>5.5966209081309413E-2</v>
      </c>
      <c r="GT676" s="77">
        <v>2.2327518865025227E-3</v>
      </c>
      <c r="GU676" s="77">
        <v>5.5966209081309413E-2</v>
      </c>
      <c r="GV676" s="248">
        <v>2.2327518865025227E-3</v>
      </c>
      <c r="GW676" s="248">
        <v>5.5966209081309413E-2</v>
      </c>
      <c r="GX676" s="77">
        <v>2.2327518865025227E-3</v>
      </c>
      <c r="GY676" s="77">
        <v>0</v>
      </c>
      <c r="GZ676" s="77">
        <v>0</v>
      </c>
    </row>
    <row r="677" spans="98:208" x14ac:dyDescent="0.25">
      <c r="CT677" s="77" t="s">
        <v>155</v>
      </c>
      <c r="CU677" s="77" t="s">
        <v>437</v>
      </c>
      <c r="CV677" s="77" t="s">
        <v>300</v>
      </c>
      <c r="CW677" s="77">
        <v>2021</v>
      </c>
      <c r="CX677" s="77">
        <v>0</v>
      </c>
      <c r="CY677" s="77">
        <v>0</v>
      </c>
      <c r="CZ677" s="77">
        <v>0</v>
      </c>
      <c r="DA677" s="77">
        <v>0</v>
      </c>
      <c r="DB677" s="77">
        <v>14146.130641332789</v>
      </c>
      <c r="DC677" s="77">
        <v>222.22942162783491</v>
      </c>
      <c r="DD677" s="77">
        <v>8585.7228092481128</v>
      </c>
      <c r="DE677" s="77">
        <v>5338.1784104568487</v>
      </c>
      <c r="DF677" s="77">
        <v>813.21078921306685</v>
      </c>
      <c r="DG677" s="77">
        <v>813.21078921306685</v>
      </c>
      <c r="DH677" s="77">
        <v>0</v>
      </c>
      <c r="DI677" s="77">
        <v>0</v>
      </c>
      <c r="DJ677" s="77">
        <v>2.198999714397724E-6</v>
      </c>
      <c r="DL677" s="77">
        <v>0</v>
      </c>
      <c r="DM677" s="77">
        <v>1.7882502932246816E-3</v>
      </c>
      <c r="DN677" s="77">
        <v>1.7882502932246816E-3</v>
      </c>
      <c r="DO677" s="77">
        <v>0</v>
      </c>
      <c r="DP677" s="77">
        <v>1.7882502932246816E-3</v>
      </c>
      <c r="DQ677" s="77">
        <v>1.7882502932246816E-3</v>
      </c>
      <c r="DR677" s="77">
        <v>0</v>
      </c>
      <c r="DS677" s="77">
        <v>0</v>
      </c>
      <c r="DT677" s="77">
        <v>0</v>
      </c>
      <c r="DU677" s="77">
        <v>0</v>
      </c>
      <c r="DV677" s="77">
        <v>0</v>
      </c>
      <c r="DW677" s="77">
        <v>0</v>
      </c>
      <c r="GE677" s="77" t="s">
        <v>422</v>
      </c>
      <c r="GF677" s="77" t="s">
        <v>155</v>
      </c>
      <c r="GG677" s="77" t="s">
        <v>429</v>
      </c>
      <c r="GH677" s="77" t="s">
        <v>474</v>
      </c>
      <c r="GI677" s="77">
        <v>2023</v>
      </c>
      <c r="GJ677" s="77" t="s">
        <v>305</v>
      </c>
      <c r="GK677" s="77">
        <v>3.7590224611390652E-2</v>
      </c>
      <c r="GL677" s="77">
        <v>1628.5067409999999</v>
      </c>
      <c r="GM677" s="77">
        <v>2023</v>
      </c>
      <c r="GN677" s="77" t="s">
        <v>175</v>
      </c>
      <c r="GO677" s="77">
        <v>0.13250000000000001</v>
      </c>
      <c r="GP677" s="77">
        <v>3</v>
      </c>
      <c r="GQ677" s="77">
        <v>0</v>
      </c>
      <c r="GR677" s="77" t="s">
        <v>423</v>
      </c>
      <c r="GS677" s="77">
        <v>0</v>
      </c>
      <c r="GT677" s="77">
        <v>0</v>
      </c>
      <c r="GU677" s="77">
        <v>0.1527377521613833</v>
      </c>
      <c r="GV677" s="248">
        <v>5.7414464103853159E-3</v>
      </c>
      <c r="GW677" s="248">
        <v>0.1527377521613833</v>
      </c>
      <c r="GX677" s="77">
        <v>5.7414464103853159E-3</v>
      </c>
      <c r="GY677" s="77">
        <v>0.1527377521613833</v>
      </c>
      <c r="GZ677" s="77">
        <v>5.7414464103853159E-3</v>
      </c>
    </row>
    <row r="678" spans="98:208" x14ac:dyDescent="0.25">
      <c r="CT678" s="77" t="s">
        <v>155</v>
      </c>
      <c r="CU678" s="77" t="s">
        <v>437</v>
      </c>
      <c r="CV678" s="77" t="s">
        <v>300</v>
      </c>
      <c r="CW678" s="77">
        <v>2022</v>
      </c>
      <c r="CX678" s="77">
        <v>0</v>
      </c>
      <c r="CY678" s="77">
        <v>0</v>
      </c>
      <c r="CZ678" s="77">
        <v>0</v>
      </c>
      <c r="DA678" s="77">
        <v>0</v>
      </c>
      <c r="DB678" s="77">
        <v>14146.130641332789</v>
      </c>
      <c r="DC678" s="77">
        <v>222.22942162783491</v>
      </c>
      <c r="DD678" s="77">
        <v>8585.7228092481128</v>
      </c>
      <c r="DE678" s="77">
        <v>5338.1784104568487</v>
      </c>
      <c r="DF678" s="77">
        <v>813.21078921306685</v>
      </c>
      <c r="DG678" s="77">
        <v>813.21078921306685</v>
      </c>
      <c r="DH678" s="77">
        <v>813.21078921306685</v>
      </c>
      <c r="DI678" s="77">
        <v>0</v>
      </c>
      <c r="DJ678" s="77">
        <v>2.198999714397724E-6</v>
      </c>
      <c r="DL678" s="77">
        <v>0</v>
      </c>
      <c r="DM678" s="77">
        <v>1.7882502932246816E-3</v>
      </c>
      <c r="DN678" s="77">
        <v>1.7882502932246816E-3</v>
      </c>
      <c r="DO678" s="77">
        <v>0</v>
      </c>
      <c r="DP678" s="77">
        <v>1.7882502932246816E-3</v>
      </c>
      <c r="DQ678" s="77">
        <v>1.7882502932246816E-3</v>
      </c>
      <c r="DR678" s="77">
        <v>0</v>
      </c>
      <c r="DS678" s="77">
        <v>1.7882502932246816E-3</v>
      </c>
      <c r="DT678" s="77">
        <v>1.7882502932246816E-3</v>
      </c>
      <c r="DU678" s="77">
        <v>0</v>
      </c>
      <c r="DV678" s="77">
        <v>0</v>
      </c>
      <c r="DW678" s="77">
        <v>0</v>
      </c>
      <c r="GE678" s="77" t="s">
        <v>425</v>
      </c>
      <c r="GF678" s="77" t="s">
        <v>155</v>
      </c>
      <c r="GG678" s="77" t="s">
        <v>429</v>
      </c>
      <c r="GH678" s="77" t="s">
        <v>474</v>
      </c>
      <c r="GI678" s="77">
        <v>2023</v>
      </c>
      <c r="GJ678" s="77" t="s">
        <v>301</v>
      </c>
      <c r="GK678" s="77">
        <v>1.6314334115686889E-3</v>
      </c>
      <c r="GL678" s="77">
        <v>1628.5067409999999</v>
      </c>
      <c r="GM678" s="77">
        <v>2023</v>
      </c>
      <c r="GN678" s="77" t="s">
        <v>175</v>
      </c>
      <c r="GO678" s="77">
        <v>5.3000000000000005E-2</v>
      </c>
      <c r="GP678" s="77">
        <v>3</v>
      </c>
      <c r="GQ678" s="77">
        <v>0</v>
      </c>
      <c r="GR678" s="77" t="s">
        <v>423</v>
      </c>
      <c r="GS678" s="77">
        <v>0</v>
      </c>
      <c r="GT678" s="77">
        <v>0</v>
      </c>
      <c r="GU678" s="77">
        <v>5.5966209081309413E-2</v>
      </c>
      <c r="GV678" s="248">
        <v>9.1305143414087159E-5</v>
      </c>
      <c r="GW678" s="248">
        <v>5.5966209081309413E-2</v>
      </c>
      <c r="GX678" s="77">
        <v>9.1305143414087159E-5</v>
      </c>
      <c r="GY678" s="77">
        <v>5.5966209081309413E-2</v>
      </c>
      <c r="GZ678" s="77">
        <v>9.1305143414087159E-5</v>
      </c>
    </row>
    <row r="679" spans="98:208" x14ac:dyDescent="0.25">
      <c r="CT679" s="77" t="s">
        <v>155</v>
      </c>
      <c r="CU679" s="77" t="s">
        <v>437</v>
      </c>
      <c r="CV679" s="77" t="s">
        <v>300</v>
      </c>
      <c r="CW679" s="77">
        <v>2023</v>
      </c>
      <c r="CX679" s="77">
        <v>0</v>
      </c>
      <c r="CY679" s="77">
        <v>0</v>
      </c>
      <c r="CZ679" s="77">
        <v>0</v>
      </c>
      <c r="DA679" s="77">
        <v>0</v>
      </c>
      <c r="DB679" s="77">
        <v>14664.63755643691</v>
      </c>
      <c r="DC679" s="77">
        <v>233.2300768079437</v>
      </c>
      <c r="DD679" s="77">
        <v>8896.5159934287676</v>
      </c>
      <c r="DE679" s="77">
        <v>5534.8914862002002</v>
      </c>
      <c r="DF679" s="77">
        <v>0</v>
      </c>
      <c r="DG679" s="77">
        <v>843.29420601055938</v>
      </c>
      <c r="DH679" s="77">
        <v>843.29420601055938</v>
      </c>
      <c r="DI679" s="77">
        <v>843.29420601055938</v>
      </c>
      <c r="DJ679" s="77">
        <v>2.198999714397724E-6</v>
      </c>
      <c r="DL679" s="77">
        <v>0</v>
      </c>
      <c r="DM679" s="77">
        <v>0</v>
      </c>
      <c r="DN679" s="77">
        <v>0</v>
      </c>
      <c r="DO679" s="77">
        <v>0</v>
      </c>
      <c r="DP679" s="77">
        <v>1.8544037181704755E-3</v>
      </c>
      <c r="DQ679" s="77">
        <v>1.8544037181704755E-3</v>
      </c>
      <c r="DR679" s="77">
        <v>0</v>
      </c>
      <c r="DS679" s="77">
        <v>1.8544037181704755E-3</v>
      </c>
      <c r="DT679" s="77">
        <v>1.8544037181704755E-3</v>
      </c>
      <c r="DU679" s="77">
        <v>0</v>
      </c>
      <c r="DV679" s="77">
        <v>1.8544037181704755E-3</v>
      </c>
      <c r="DW679" s="77">
        <v>1.8544037181704755E-3</v>
      </c>
      <c r="GE679" s="77" t="s">
        <v>427</v>
      </c>
      <c r="GF679" s="77" t="s">
        <v>155</v>
      </c>
      <c r="GG679" s="77" t="s">
        <v>429</v>
      </c>
      <c r="GH679" s="77" t="s">
        <v>474</v>
      </c>
      <c r="GI679" s="77">
        <v>2023</v>
      </c>
      <c r="GJ679" s="77" t="s">
        <v>303</v>
      </c>
      <c r="GK679" s="77">
        <v>4.1186611014017667E-2</v>
      </c>
      <c r="GL679" s="77">
        <v>1628.5067409999999</v>
      </c>
      <c r="GM679" s="77">
        <v>2023</v>
      </c>
      <c r="GN679" s="77" t="s">
        <v>175</v>
      </c>
      <c r="GO679" s="77">
        <v>5.3000000000000005E-2</v>
      </c>
      <c r="GP679" s="77">
        <v>3</v>
      </c>
      <c r="GQ679" s="77">
        <v>0</v>
      </c>
      <c r="GR679" s="77" t="s">
        <v>423</v>
      </c>
      <c r="GS679" s="77">
        <v>0</v>
      </c>
      <c r="GT679" s="77">
        <v>0</v>
      </c>
      <c r="GU679" s="77">
        <v>5.5966209081309413E-2</v>
      </c>
      <c r="GV679" s="248">
        <v>2.3050584833610738E-3</v>
      </c>
      <c r="GW679" s="248">
        <v>5.5966209081309413E-2</v>
      </c>
      <c r="GX679" s="77">
        <v>2.3050584833610738E-3</v>
      </c>
      <c r="GY679" s="77">
        <v>5.5966209081309413E-2</v>
      </c>
      <c r="GZ679" s="77">
        <v>2.3050584833610738E-3</v>
      </c>
    </row>
    <row r="680" spans="98:208" x14ac:dyDescent="0.25">
      <c r="CT680" s="77" t="s">
        <v>155</v>
      </c>
      <c r="CU680" s="77" t="s">
        <v>437</v>
      </c>
      <c r="CV680" s="77" t="s">
        <v>300</v>
      </c>
      <c r="CW680" s="77">
        <v>2024</v>
      </c>
      <c r="CX680" s="77">
        <v>0</v>
      </c>
      <c r="CY680" s="77">
        <v>0</v>
      </c>
      <c r="CZ680" s="77">
        <v>0</v>
      </c>
      <c r="DA680" s="77">
        <v>0</v>
      </c>
      <c r="DB680" s="77">
        <v>14664.63755643691</v>
      </c>
      <c r="DC680" s="77">
        <v>233.2300768079437</v>
      </c>
      <c r="DD680" s="77">
        <v>8896.5159934287676</v>
      </c>
      <c r="DE680" s="77">
        <v>5534.8914862002002</v>
      </c>
      <c r="DF680" s="77">
        <v>0</v>
      </c>
      <c r="DG680" s="77">
        <v>0</v>
      </c>
      <c r="DH680" s="77">
        <v>843.29420601055938</v>
      </c>
      <c r="DI680" s="77">
        <v>843.29420601055938</v>
      </c>
      <c r="DJ680" s="77">
        <v>2.198999714397724E-6</v>
      </c>
      <c r="DL680" s="77">
        <v>0</v>
      </c>
      <c r="DM680" s="77">
        <v>0</v>
      </c>
      <c r="DN680" s="77">
        <v>0</v>
      </c>
      <c r="DO680" s="77">
        <v>0</v>
      </c>
      <c r="DP680" s="77">
        <v>0</v>
      </c>
      <c r="DQ680" s="77">
        <v>0</v>
      </c>
      <c r="DR680" s="77">
        <v>0</v>
      </c>
      <c r="DS680" s="77">
        <v>1.8544037181704755E-3</v>
      </c>
      <c r="DT680" s="77">
        <v>1.8544037181704755E-3</v>
      </c>
      <c r="DU680" s="77">
        <v>0</v>
      </c>
      <c r="DV680" s="77">
        <v>1.8544037181704755E-3</v>
      </c>
      <c r="DW680" s="77">
        <v>1.8544037181704755E-3</v>
      </c>
      <c r="GE680" s="77" t="s">
        <v>422</v>
      </c>
      <c r="GF680" s="77" t="s">
        <v>155</v>
      </c>
      <c r="GG680" s="77" t="s">
        <v>429</v>
      </c>
      <c r="GH680" s="77" t="s">
        <v>474</v>
      </c>
      <c r="GI680" s="77">
        <v>2024</v>
      </c>
      <c r="GJ680" s="77" t="s">
        <v>305</v>
      </c>
      <c r="GK680" s="77">
        <v>3.7590224611390652E-2</v>
      </c>
      <c r="GL680" s="77">
        <v>1628.5067409999999</v>
      </c>
      <c r="GM680" s="77">
        <v>2024</v>
      </c>
      <c r="GN680" s="77" t="s">
        <v>175</v>
      </c>
      <c r="GO680" s="77">
        <v>0.13250000000000001</v>
      </c>
      <c r="GP680" s="77">
        <v>3</v>
      </c>
      <c r="GQ680" s="77">
        <v>0</v>
      </c>
      <c r="GR680" s="77" t="s">
        <v>423</v>
      </c>
      <c r="GS680" s="77">
        <v>0</v>
      </c>
      <c r="GT680" s="77">
        <v>0</v>
      </c>
      <c r="GU680" s="77">
        <v>0</v>
      </c>
      <c r="GV680" s="248">
        <v>0</v>
      </c>
      <c r="GW680" s="248">
        <v>0.1527377521613833</v>
      </c>
      <c r="GX680" s="77">
        <v>5.7414464103853159E-3</v>
      </c>
      <c r="GY680" s="77">
        <v>0.1527377521613833</v>
      </c>
      <c r="GZ680" s="77">
        <v>5.7414464103853159E-3</v>
      </c>
    </row>
    <row r="681" spans="98:208" x14ac:dyDescent="0.25">
      <c r="CT681" s="77" t="s">
        <v>155</v>
      </c>
      <c r="CU681" s="77" t="s">
        <v>437</v>
      </c>
      <c r="CV681" s="77" t="s">
        <v>300</v>
      </c>
      <c r="CW681" s="77">
        <v>2025</v>
      </c>
      <c r="CX681" s="77">
        <v>0</v>
      </c>
      <c r="CY681" s="77">
        <v>0</v>
      </c>
      <c r="CZ681" s="77">
        <v>0</v>
      </c>
      <c r="DA681" s="77">
        <v>0</v>
      </c>
      <c r="DB681" s="77">
        <v>14664.63755643691</v>
      </c>
      <c r="DC681" s="77">
        <v>233.2300768079437</v>
      </c>
      <c r="DD681" s="77">
        <v>8896.5159934287676</v>
      </c>
      <c r="DE681" s="77">
        <v>5534.8914862002002</v>
      </c>
      <c r="DF681" s="77">
        <v>0</v>
      </c>
      <c r="DG681" s="77">
        <v>0</v>
      </c>
      <c r="DH681" s="77">
        <v>0</v>
      </c>
      <c r="DI681" s="77">
        <v>843.29420601055938</v>
      </c>
      <c r="DJ681" s="77">
        <v>2.198999714397724E-6</v>
      </c>
      <c r="DL681" s="77">
        <v>0</v>
      </c>
      <c r="DM681" s="77">
        <v>0</v>
      </c>
      <c r="DN681" s="77">
        <v>0</v>
      </c>
      <c r="DO681" s="77">
        <v>0</v>
      </c>
      <c r="DP681" s="77">
        <v>0</v>
      </c>
      <c r="DQ681" s="77">
        <v>0</v>
      </c>
      <c r="DR681" s="77">
        <v>0</v>
      </c>
      <c r="DS681" s="77">
        <v>0</v>
      </c>
      <c r="DT681" s="77">
        <v>0</v>
      </c>
      <c r="DU681" s="77">
        <v>0</v>
      </c>
      <c r="DV681" s="77">
        <v>1.8544037181704755E-3</v>
      </c>
      <c r="DW681" s="77">
        <v>1.8544037181704755E-3</v>
      </c>
      <c r="GE681" s="77" t="s">
        <v>425</v>
      </c>
      <c r="GF681" s="77" t="s">
        <v>155</v>
      </c>
      <c r="GG681" s="77" t="s">
        <v>429</v>
      </c>
      <c r="GH681" s="77" t="s">
        <v>474</v>
      </c>
      <c r="GI681" s="77">
        <v>2024</v>
      </c>
      <c r="GJ681" s="77" t="s">
        <v>301</v>
      </c>
      <c r="GK681" s="77">
        <v>1.6314334115686889E-3</v>
      </c>
      <c r="GL681" s="77">
        <v>1628.5067409999999</v>
      </c>
      <c r="GM681" s="77">
        <v>2024</v>
      </c>
      <c r="GN681" s="77" t="s">
        <v>175</v>
      </c>
      <c r="GO681" s="77">
        <v>5.3000000000000005E-2</v>
      </c>
      <c r="GP681" s="77">
        <v>3</v>
      </c>
      <c r="GQ681" s="77">
        <v>0</v>
      </c>
      <c r="GR681" s="77" t="s">
        <v>423</v>
      </c>
      <c r="GS681" s="77">
        <v>0</v>
      </c>
      <c r="GT681" s="77">
        <v>0</v>
      </c>
      <c r="GU681" s="77">
        <v>0</v>
      </c>
      <c r="GV681" s="248">
        <v>0</v>
      </c>
      <c r="GW681" s="248">
        <v>5.5966209081309413E-2</v>
      </c>
      <c r="GX681" s="77">
        <v>9.1305143414087159E-5</v>
      </c>
      <c r="GY681" s="77">
        <v>5.5966209081309413E-2</v>
      </c>
      <c r="GZ681" s="77">
        <v>9.1305143414087159E-5</v>
      </c>
    </row>
    <row r="682" spans="98:208" x14ac:dyDescent="0.25">
      <c r="CT682" s="77" t="s">
        <v>155</v>
      </c>
      <c r="CU682" s="77" t="s">
        <v>437</v>
      </c>
      <c r="CV682" s="77" t="s">
        <v>432</v>
      </c>
      <c r="CW682" s="77">
        <v>2020</v>
      </c>
      <c r="CX682" s="77">
        <v>0</v>
      </c>
      <c r="CY682" s="77">
        <v>0</v>
      </c>
      <c r="CZ682" s="77">
        <v>0</v>
      </c>
      <c r="DA682" s="77">
        <v>0</v>
      </c>
      <c r="DB682" s="77">
        <v>8807.9522308762898</v>
      </c>
      <c r="DC682" s="77">
        <v>222.22942162784349</v>
      </c>
      <c r="DD682" s="77">
        <v>8585.7228092484456</v>
      </c>
      <c r="DE682" s="77">
        <v>0</v>
      </c>
      <c r="DF682" s="77">
        <v>514.45318018012688</v>
      </c>
      <c r="DG682" s="77">
        <v>0</v>
      </c>
      <c r="DH682" s="77">
        <v>0</v>
      </c>
      <c r="DI682" s="77">
        <v>0</v>
      </c>
      <c r="DJ682" s="77">
        <v>2.2988605784579709E-6</v>
      </c>
      <c r="DL682" s="77">
        <v>0</v>
      </c>
      <c r="DM682" s="77">
        <v>1.1826561353784292E-3</v>
      </c>
      <c r="DN682" s="77">
        <v>1.1826561353784292E-3</v>
      </c>
      <c r="DO682" s="77">
        <v>0</v>
      </c>
      <c r="DP682" s="77">
        <v>0</v>
      </c>
      <c r="DQ682" s="77">
        <v>0</v>
      </c>
      <c r="DR682" s="77">
        <v>0</v>
      </c>
      <c r="DS682" s="77">
        <v>0</v>
      </c>
      <c r="DT682" s="77">
        <v>0</v>
      </c>
      <c r="DU682" s="77">
        <v>0</v>
      </c>
      <c r="DV682" s="77">
        <v>0</v>
      </c>
      <c r="DW682" s="77">
        <v>0</v>
      </c>
      <c r="GE682" s="77" t="s">
        <v>427</v>
      </c>
      <c r="GF682" s="77" t="s">
        <v>155</v>
      </c>
      <c r="GG682" s="77" t="s">
        <v>429</v>
      </c>
      <c r="GH682" s="77" t="s">
        <v>474</v>
      </c>
      <c r="GI682" s="77">
        <v>2024</v>
      </c>
      <c r="GJ682" s="77" t="s">
        <v>303</v>
      </c>
      <c r="GK682" s="77">
        <v>4.1186611014017667E-2</v>
      </c>
      <c r="GL682" s="77">
        <v>1628.5067409999999</v>
      </c>
      <c r="GM682" s="77">
        <v>2024</v>
      </c>
      <c r="GN682" s="77" t="s">
        <v>175</v>
      </c>
      <c r="GO682" s="77">
        <v>5.3000000000000005E-2</v>
      </c>
      <c r="GP682" s="77">
        <v>3</v>
      </c>
      <c r="GQ682" s="77">
        <v>0</v>
      </c>
      <c r="GR682" s="77" t="s">
        <v>423</v>
      </c>
      <c r="GS682" s="77">
        <v>0</v>
      </c>
      <c r="GT682" s="77">
        <v>0</v>
      </c>
      <c r="GU682" s="77">
        <v>0</v>
      </c>
      <c r="GV682" s="248">
        <v>0</v>
      </c>
      <c r="GW682" s="248">
        <v>5.5966209081309413E-2</v>
      </c>
      <c r="GX682" s="77">
        <v>2.3050584833610738E-3</v>
      </c>
      <c r="GY682" s="77">
        <v>5.5966209081309413E-2</v>
      </c>
      <c r="GZ682" s="77">
        <v>2.3050584833610738E-3</v>
      </c>
    </row>
    <row r="683" spans="98:208" x14ac:dyDescent="0.25">
      <c r="CT683" s="77" t="s">
        <v>155</v>
      </c>
      <c r="CU683" s="77" t="s">
        <v>437</v>
      </c>
      <c r="CV683" s="77" t="s">
        <v>432</v>
      </c>
      <c r="CW683" s="77">
        <v>2021</v>
      </c>
      <c r="CX683" s="77">
        <v>0</v>
      </c>
      <c r="CY683" s="77">
        <v>0</v>
      </c>
      <c r="CZ683" s="77">
        <v>0</v>
      </c>
      <c r="DA683" s="77">
        <v>0</v>
      </c>
      <c r="DB683" s="77">
        <v>8807.9522308762898</v>
      </c>
      <c r="DC683" s="77">
        <v>222.22942162784349</v>
      </c>
      <c r="DD683" s="77">
        <v>8585.7228092484456</v>
      </c>
      <c r="DE683" s="77">
        <v>0</v>
      </c>
      <c r="DF683" s="77">
        <v>514.45318018012688</v>
      </c>
      <c r="DG683" s="77">
        <v>514.45318018012688</v>
      </c>
      <c r="DH683" s="77">
        <v>0</v>
      </c>
      <c r="DI683" s="77">
        <v>0</v>
      </c>
      <c r="DJ683" s="77">
        <v>2.2988605784579709E-6</v>
      </c>
      <c r="DL683" s="77">
        <v>0</v>
      </c>
      <c r="DM683" s="77">
        <v>1.1826561353784292E-3</v>
      </c>
      <c r="DN683" s="77">
        <v>1.1826561353784292E-3</v>
      </c>
      <c r="DO683" s="77">
        <v>0</v>
      </c>
      <c r="DP683" s="77">
        <v>1.1826561353784292E-3</v>
      </c>
      <c r="DQ683" s="77">
        <v>1.1826561353784292E-3</v>
      </c>
      <c r="DR683" s="77">
        <v>0</v>
      </c>
      <c r="DS683" s="77">
        <v>0</v>
      </c>
      <c r="DT683" s="77">
        <v>0</v>
      </c>
      <c r="DU683" s="77">
        <v>0</v>
      </c>
      <c r="DV683" s="77">
        <v>0</v>
      </c>
      <c r="DW683" s="77">
        <v>0</v>
      </c>
      <c r="GE683" s="77" t="s">
        <v>422</v>
      </c>
      <c r="GF683" s="77" t="s">
        <v>155</v>
      </c>
      <c r="GG683" s="77" t="s">
        <v>429</v>
      </c>
      <c r="GH683" s="77" t="s">
        <v>474</v>
      </c>
      <c r="GI683" s="77">
        <v>2025</v>
      </c>
      <c r="GJ683" s="77" t="s">
        <v>305</v>
      </c>
      <c r="GK683" s="77">
        <v>3.7590224611390652E-2</v>
      </c>
      <c r="GL683" s="77">
        <v>1628.5067409999999</v>
      </c>
      <c r="GM683" s="77">
        <v>2025</v>
      </c>
      <c r="GN683" s="77" t="s">
        <v>175</v>
      </c>
      <c r="GO683" s="77">
        <v>0.13250000000000001</v>
      </c>
      <c r="GP683" s="77">
        <v>3</v>
      </c>
      <c r="GQ683" s="77">
        <v>0</v>
      </c>
      <c r="GR683" s="77" t="s">
        <v>423</v>
      </c>
      <c r="GS683" s="77">
        <v>0</v>
      </c>
      <c r="GT683" s="77">
        <v>0</v>
      </c>
      <c r="GU683" s="77">
        <v>0</v>
      </c>
      <c r="GV683" s="248">
        <v>0</v>
      </c>
      <c r="GW683" s="248">
        <v>0</v>
      </c>
      <c r="GX683" s="77">
        <v>0</v>
      </c>
      <c r="GY683" s="77">
        <v>0.1527377521613833</v>
      </c>
      <c r="GZ683" s="77">
        <v>5.7414464103853159E-3</v>
      </c>
    </row>
    <row r="684" spans="98:208" x14ac:dyDescent="0.25">
      <c r="CT684" s="77" t="s">
        <v>155</v>
      </c>
      <c r="CU684" s="77" t="s">
        <v>437</v>
      </c>
      <c r="CV684" s="77" t="s">
        <v>432</v>
      </c>
      <c r="CW684" s="77">
        <v>2022</v>
      </c>
      <c r="CX684" s="77">
        <v>0</v>
      </c>
      <c r="CY684" s="77">
        <v>0</v>
      </c>
      <c r="CZ684" s="77">
        <v>0</v>
      </c>
      <c r="DA684" s="77">
        <v>0</v>
      </c>
      <c r="DB684" s="77">
        <v>8807.9522308762898</v>
      </c>
      <c r="DC684" s="77">
        <v>222.22942162784349</v>
      </c>
      <c r="DD684" s="77">
        <v>8585.7228092484456</v>
      </c>
      <c r="DE684" s="77">
        <v>0</v>
      </c>
      <c r="DF684" s="77">
        <v>514.45318018012688</v>
      </c>
      <c r="DG684" s="77">
        <v>514.45318018012688</v>
      </c>
      <c r="DH684" s="77">
        <v>514.45318018012688</v>
      </c>
      <c r="DI684" s="77">
        <v>0</v>
      </c>
      <c r="DJ684" s="77">
        <v>2.2988605784579709E-6</v>
      </c>
      <c r="DL684" s="77">
        <v>0</v>
      </c>
      <c r="DM684" s="77">
        <v>1.1826561353784292E-3</v>
      </c>
      <c r="DN684" s="77">
        <v>1.1826561353784292E-3</v>
      </c>
      <c r="DO684" s="77">
        <v>0</v>
      </c>
      <c r="DP684" s="77">
        <v>1.1826561353784292E-3</v>
      </c>
      <c r="DQ684" s="77">
        <v>1.1826561353784292E-3</v>
      </c>
      <c r="DR684" s="77">
        <v>0</v>
      </c>
      <c r="DS684" s="77">
        <v>1.1826561353784292E-3</v>
      </c>
      <c r="DT684" s="77">
        <v>1.1826561353784292E-3</v>
      </c>
      <c r="DU684" s="77">
        <v>0</v>
      </c>
      <c r="DV684" s="77">
        <v>0</v>
      </c>
      <c r="DW684" s="77">
        <v>0</v>
      </c>
      <c r="GE684" s="77" t="s">
        <v>425</v>
      </c>
      <c r="GF684" s="77" t="s">
        <v>155</v>
      </c>
      <c r="GG684" s="77" t="s">
        <v>429</v>
      </c>
      <c r="GH684" s="77" t="s">
        <v>474</v>
      </c>
      <c r="GI684" s="77">
        <v>2025</v>
      </c>
      <c r="GJ684" s="77" t="s">
        <v>301</v>
      </c>
      <c r="GK684" s="77">
        <v>1.6314334115686889E-3</v>
      </c>
      <c r="GL684" s="77">
        <v>1628.5067409999999</v>
      </c>
      <c r="GM684" s="77">
        <v>2025</v>
      </c>
      <c r="GN684" s="77" t="s">
        <v>175</v>
      </c>
      <c r="GO684" s="77">
        <v>5.3000000000000005E-2</v>
      </c>
      <c r="GP684" s="77">
        <v>3</v>
      </c>
      <c r="GQ684" s="77">
        <v>0</v>
      </c>
      <c r="GR684" s="77" t="s">
        <v>423</v>
      </c>
      <c r="GS684" s="77">
        <v>0</v>
      </c>
      <c r="GT684" s="77">
        <v>0</v>
      </c>
      <c r="GU684" s="77">
        <v>0</v>
      </c>
      <c r="GV684" s="248">
        <v>0</v>
      </c>
      <c r="GW684" s="248">
        <v>0</v>
      </c>
      <c r="GX684" s="77">
        <v>0</v>
      </c>
      <c r="GY684" s="77">
        <v>5.5966209081309413E-2</v>
      </c>
      <c r="GZ684" s="77">
        <v>9.1305143414087159E-5</v>
      </c>
    </row>
    <row r="685" spans="98:208" x14ac:dyDescent="0.25">
      <c r="CT685" s="77" t="s">
        <v>155</v>
      </c>
      <c r="CU685" s="77" t="s">
        <v>437</v>
      </c>
      <c r="CV685" s="77" t="s">
        <v>432</v>
      </c>
      <c r="CW685" s="77">
        <v>2023</v>
      </c>
      <c r="CX685" s="77">
        <v>0</v>
      </c>
      <c r="CY685" s="77">
        <v>0</v>
      </c>
      <c r="CZ685" s="77">
        <v>0</v>
      </c>
      <c r="DA685" s="77">
        <v>0</v>
      </c>
      <c r="DB685" s="77">
        <v>9129.7460702370663</v>
      </c>
      <c r="DC685" s="77">
        <v>233.23007680795291</v>
      </c>
      <c r="DD685" s="77">
        <v>8896.5159934291132</v>
      </c>
      <c r="DE685" s="77">
        <v>0</v>
      </c>
      <c r="DF685" s="77">
        <v>0</v>
      </c>
      <c r="DG685" s="77">
        <v>533.52731185154039</v>
      </c>
      <c r="DH685" s="77">
        <v>533.52731185154039</v>
      </c>
      <c r="DI685" s="77">
        <v>533.52731185154039</v>
      </c>
      <c r="DJ685" s="77">
        <v>2.2988605784579709E-6</v>
      </c>
      <c r="DL685" s="77">
        <v>0</v>
      </c>
      <c r="DM685" s="77">
        <v>0</v>
      </c>
      <c r="DN685" s="77">
        <v>0</v>
      </c>
      <c r="DO685" s="77">
        <v>0</v>
      </c>
      <c r="DP685" s="77">
        <v>1.2265049047461584E-3</v>
      </c>
      <c r="DQ685" s="77">
        <v>1.2265049047461584E-3</v>
      </c>
      <c r="DR685" s="77">
        <v>0</v>
      </c>
      <c r="DS685" s="77">
        <v>1.2265049047461584E-3</v>
      </c>
      <c r="DT685" s="77">
        <v>1.2265049047461584E-3</v>
      </c>
      <c r="DU685" s="77">
        <v>0</v>
      </c>
      <c r="DV685" s="77">
        <v>1.2265049047461584E-3</v>
      </c>
      <c r="DW685" s="77">
        <v>1.2265049047461584E-3</v>
      </c>
      <c r="GE685" s="77" t="s">
        <v>427</v>
      </c>
      <c r="GF685" s="77" t="s">
        <v>155</v>
      </c>
      <c r="GG685" s="77" t="s">
        <v>429</v>
      </c>
      <c r="GH685" s="77" t="s">
        <v>474</v>
      </c>
      <c r="GI685" s="77">
        <v>2025</v>
      </c>
      <c r="GJ685" s="77" t="s">
        <v>303</v>
      </c>
      <c r="GK685" s="77">
        <v>4.1186611014017667E-2</v>
      </c>
      <c r="GL685" s="77">
        <v>1628.5067409999999</v>
      </c>
      <c r="GM685" s="77">
        <v>2025</v>
      </c>
      <c r="GN685" s="77" t="s">
        <v>175</v>
      </c>
      <c r="GO685" s="77">
        <v>5.3000000000000005E-2</v>
      </c>
      <c r="GP685" s="77">
        <v>3</v>
      </c>
      <c r="GQ685" s="77">
        <v>0</v>
      </c>
      <c r="GR685" s="77" t="s">
        <v>423</v>
      </c>
      <c r="GS685" s="77">
        <v>0</v>
      </c>
      <c r="GT685" s="77">
        <v>0</v>
      </c>
      <c r="GU685" s="77">
        <v>0</v>
      </c>
      <c r="GV685" s="248">
        <v>0</v>
      </c>
      <c r="GW685" s="248">
        <v>0</v>
      </c>
      <c r="GX685" s="77">
        <v>0</v>
      </c>
      <c r="GY685" s="77">
        <v>5.5966209081309413E-2</v>
      </c>
      <c r="GZ685" s="77">
        <v>2.3050584833610738E-3</v>
      </c>
    </row>
    <row r="686" spans="98:208" x14ac:dyDescent="0.25">
      <c r="CT686" s="77" t="s">
        <v>155</v>
      </c>
      <c r="CU686" s="77" t="s">
        <v>437</v>
      </c>
      <c r="CV686" s="77" t="s">
        <v>432</v>
      </c>
      <c r="CW686" s="77">
        <v>2024</v>
      </c>
      <c r="CX686" s="77">
        <v>0</v>
      </c>
      <c r="CY686" s="77">
        <v>0</v>
      </c>
      <c r="CZ686" s="77">
        <v>0</v>
      </c>
      <c r="DA686" s="77">
        <v>0</v>
      </c>
      <c r="DB686" s="77">
        <v>9129.7460702370663</v>
      </c>
      <c r="DC686" s="77">
        <v>233.23007680795291</v>
      </c>
      <c r="DD686" s="77">
        <v>8896.5159934291132</v>
      </c>
      <c r="DE686" s="77">
        <v>0</v>
      </c>
      <c r="DF686" s="77">
        <v>0</v>
      </c>
      <c r="DG686" s="77">
        <v>0</v>
      </c>
      <c r="DH686" s="77">
        <v>533.52731185154039</v>
      </c>
      <c r="DI686" s="77">
        <v>533.52731185154039</v>
      </c>
      <c r="DJ686" s="77">
        <v>2.2988605784579709E-6</v>
      </c>
      <c r="DL686" s="77">
        <v>0</v>
      </c>
      <c r="DM686" s="77">
        <v>0</v>
      </c>
      <c r="DN686" s="77">
        <v>0</v>
      </c>
      <c r="DO686" s="77">
        <v>0</v>
      </c>
      <c r="DP686" s="77">
        <v>0</v>
      </c>
      <c r="DQ686" s="77">
        <v>0</v>
      </c>
      <c r="DR686" s="77">
        <v>0</v>
      </c>
      <c r="DS686" s="77">
        <v>1.2265049047461584E-3</v>
      </c>
      <c r="DT686" s="77">
        <v>1.2265049047461584E-3</v>
      </c>
      <c r="DU686" s="77">
        <v>0</v>
      </c>
      <c r="DV686" s="77">
        <v>1.2265049047461584E-3</v>
      </c>
      <c r="DW686" s="77">
        <v>1.2265049047461584E-3</v>
      </c>
      <c r="GE686" s="77" t="s">
        <v>422</v>
      </c>
      <c r="GF686" s="77" t="s">
        <v>155</v>
      </c>
      <c r="GG686" s="77" t="s">
        <v>429</v>
      </c>
      <c r="GH686" s="77" t="s">
        <v>481</v>
      </c>
      <c r="GI686" s="77">
        <v>2021</v>
      </c>
      <c r="GJ686" s="77" t="s">
        <v>305</v>
      </c>
      <c r="GK686" s="77">
        <v>409.22373582027632</v>
      </c>
      <c r="GL686" s="77">
        <v>1628.5067409999999</v>
      </c>
      <c r="GM686" s="77">
        <v>2021</v>
      </c>
      <c r="GN686" s="77" t="s">
        <v>175</v>
      </c>
      <c r="GO686" s="77">
        <v>0.13250000000000001</v>
      </c>
      <c r="GP686" s="77">
        <v>3</v>
      </c>
      <c r="GQ686" s="77">
        <v>0</v>
      </c>
      <c r="GR686" s="77" t="s">
        <v>423</v>
      </c>
      <c r="GS686" s="77">
        <v>0.1527377521613833</v>
      </c>
      <c r="GT686" s="77">
        <v>62.503913540272755</v>
      </c>
      <c r="GU686" s="77">
        <v>0.1527377521613833</v>
      </c>
      <c r="GV686" s="248">
        <v>62.503913540272755</v>
      </c>
      <c r="GW686" s="248">
        <v>0</v>
      </c>
      <c r="GX686" s="77">
        <v>0</v>
      </c>
      <c r="GY686" s="77">
        <v>0</v>
      </c>
      <c r="GZ686" s="77">
        <v>0</v>
      </c>
    </row>
    <row r="687" spans="98:208" x14ac:dyDescent="0.25">
      <c r="CT687" s="77" t="s">
        <v>155</v>
      </c>
      <c r="CU687" s="77" t="s">
        <v>437</v>
      </c>
      <c r="CV687" s="77" t="s">
        <v>432</v>
      </c>
      <c r="CW687" s="77">
        <v>2025</v>
      </c>
      <c r="CX687" s="77">
        <v>0</v>
      </c>
      <c r="CY687" s="77">
        <v>0</v>
      </c>
      <c r="CZ687" s="77">
        <v>0</v>
      </c>
      <c r="DA687" s="77">
        <v>0</v>
      </c>
      <c r="DB687" s="77">
        <v>9129.7460702370663</v>
      </c>
      <c r="DC687" s="77">
        <v>233.23007680795291</v>
      </c>
      <c r="DD687" s="77">
        <v>8896.5159934291132</v>
      </c>
      <c r="DE687" s="77">
        <v>0</v>
      </c>
      <c r="DF687" s="77">
        <v>0</v>
      </c>
      <c r="DG687" s="77">
        <v>0</v>
      </c>
      <c r="DH687" s="77">
        <v>0</v>
      </c>
      <c r="DI687" s="77">
        <v>533.52731185154039</v>
      </c>
      <c r="DJ687" s="77">
        <v>2.2988605784579709E-6</v>
      </c>
      <c r="DL687" s="77">
        <v>0</v>
      </c>
      <c r="DM687" s="77">
        <v>0</v>
      </c>
      <c r="DN687" s="77">
        <v>0</v>
      </c>
      <c r="DO687" s="77">
        <v>0</v>
      </c>
      <c r="DP687" s="77">
        <v>0</v>
      </c>
      <c r="DQ687" s="77">
        <v>0</v>
      </c>
      <c r="DR687" s="77">
        <v>0</v>
      </c>
      <c r="DS687" s="77">
        <v>0</v>
      </c>
      <c r="DT687" s="77">
        <v>0</v>
      </c>
      <c r="DU687" s="77">
        <v>0</v>
      </c>
      <c r="DV687" s="77">
        <v>1.2265049047461584E-3</v>
      </c>
      <c r="DW687" s="77">
        <v>1.2265049047461584E-3</v>
      </c>
      <c r="GE687" s="77" t="s">
        <v>425</v>
      </c>
      <c r="GF687" s="77" t="s">
        <v>155</v>
      </c>
      <c r="GG687" s="77" t="s">
        <v>429</v>
      </c>
      <c r="GH687" s="77" t="s">
        <v>481</v>
      </c>
      <c r="GI687" s="77">
        <v>2021</v>
      </c>
      <c r="GJ687" s="77" t="s">
        <v>301</v>
      </c>
      <c r="GK687" s="77">
        <v>13469.08781237853</v>
      </c>
      <c r="GL687" s="77">
        <v>1628.5067409999999</v>
      </c>
      <c r="GM687" s="77">
        <v>2021</v>
      </c>
      <c r="GN687" s="77" t="s">
        <v>175</v>
      </c>
      <c r="GO687" s="77">
        <v>5.3000000000000005E-2</v>
      </c>
      <c r="GP687" s="77">
        <v>3</v>
      </c>
      <c r="GQ687" s="77">
        <v>0</v>
      </c>
      <c r="GR687" s="77" t="s">
        <v>423</v>
      </c>
      <c r="GS687" s="77">
        <v>5.5966209081309413E-2</v>
      </c>
      <c r="GT687" s="77">
        <v>753.8137846420932</v>
      </c>
      <c r="GU687" s="77">
        <v>5.5966209081309413E-2</v>
      </c>
      <c r="GV687" s="248">
        <v>753.8137846420932</v>
      </c>
      <c r="GW687" s="248">
        <v>0</v>
      </c>
      <c r="GX687" s="77">
        <v>0</v>
      </c>
      <c r="GY687" s="77">
        <v>0</v>
      </c>
      <c r="GZ687" s="77">
        <v>0</v>
      </c>
    </row>
    <row r="688" spans="98:208" x14ac:dyDescent="0.25">
      <c r="CT688" s="77" t="s">
        <v>155</v>
      </c>
      <c r="CU688" s="77" t="s">
        <v>437</v>
      </c>
      <c r="CV688" s="77" t="s">
        <v>439</v>
      </c>
      <c r="CW688" s="77">
        <v>2020</v>
      </c>
      <c r="CX688" s="77">
        <v>0</v>
      </c>
      <c r="CY688" s="77">
        <v>0</v>
      </c>
      <c r="CZ688" s="77">
        <v>0</v>
      </c>
      <c r="DA688" s="77">
        <v>0</v>
      </c>
      <c r="DB688" s="77">
        <v>5.2405583313015391</v>
      </c>
      <c r="DC688" s="77">
        <v>0.69641821681222937</v>
      </c>
      <c r="DD688" s="77">
        <v>2.9419641522810149</v>
      </c>
      <c r="DE688" s="77">
        <v>1.602175962208289</v>
      </c>
      <c r="DF688" s="77">
        <v>0.36068764874241244</v>
      </c>
      <c r="DG688" s="77">
        <v>0</v>
      </c>
      <c r="DH688" s="77">
        <v>0</v>
      </c>
      <c r="DI688" s="77">
        <v>0</v>
      </c>
      <c r="DJ688" s="77">
        <v>2.500568478406428E-5</v>
      </c>
      <c r="DL688" s="77">
        <v>0</v>
      </c>
      <c r="DM688" s="77">
        <v>9.0192416499580643E-6</v>
      </c>
      <c r="DN688" s="77">
        <v>9.0192416499580643E-6</v>
      </c>
      <c r="DO688" s="77">
        <v>0</v>
      </c>
      <c r="DP688" s="77">
        <v>0</v>
      </c>
      <c r="DQ688" s="77">
        <v>0</v>
      </c>
      <c r="DR688" s="77">
        <v>0</v>
      </c>
      <c r="DS688" s="77">
        <v>0</v>
      </c>
      <c r="DT688" s="77">
        <v>0</v>
      </c>
      <c r="DU688" s="77">
        <v>0</v>
      </c>
      <c r="DV688" s="77">
        <v>0</v>
      </c>
      <c r="DW688" s="77">
        <v>0</v>
      </c>
      <c r="GE688" s="77" t="s">
        <v>427</v>
      </c>
      <c r="GF688" s="77" t="s">
        <v>155</v>
      </c>
      <c r="GG688" s="77" t="s">
        <v>429</v>
      </c>
      <c r="GH688" s="77" t="s">
        <v>481</v>
      </c>
      <c r="GI688" s="77">
        <v>2021</v>
      </c>
      <c r="GJ688" s="77" t="s">
        <v>303</v>
      </c>
      <c r="GK688" s="77">
        <v>7205.5312760252737</v>
      </c>
      <c r="GL688" s="77">
        <v>1628.5067409999999</v>
      </c>
      <c r="GM688" s="77">
        <v>2021</v>
      </c>
      <c r="GN688" s="77" t="s">
        <v>175</v>
      </c>
      <c r="GO688" s="77">
        <v>5.3000000000000005E-2</v>
      </c>
      <c r="GP688" s="77">
        <v>3</v>
      </c>
      <c r="GQ688" s="77">
        <v>0</v>
      </c>
      <c r="GR688" s="77" t="s">
        <v>423</v>
      </c>
      <c r="GS688" s="77">
        <v>5.5966209081309413E-2</v>
      </c>
      <c r="GT688" s="77">
        <v>403.26626993594465</v>
      </c>
      <c r="GU688" s="77">
        <v>5.5966209081309413E-2</v>
      </c>
      <c r="GV688" s="248">
        <v>403.26626993594465</v>
      </c>
      <c r="GW688" s="248">
        <v>0</v>
      </c>
      <c r="GX688" s="77">
        <v>0</v>
      </c>
      <c r="GY688" s="77">
        <v>0</v>
      </c>
      <c r="GZ688" s="77">
        <v>0</v>
      </c>
    </row>
    <row r="689" spans="98:208" x14ac:dyDescent="0.25">
      <c r="CT689" s="77" t="s">
        <v>155</v>
      </c>
      <c r="CU689" s="77" t="s">
        <v>437</v>
      </c>
      <c r="CV689" s="77" t="s">
        <v>439</v>
      </c>
      <c r="CW689" s="77">
        <v>2021</v>
      </c>
      <c r="CX689" s="77">
        <v>0</v>
      </c>
      <c r="CY689" s="77">
        <v>0</v>
      </c>
      <c r="CZ689" s="77">
        <v>0</v>
      </c>
      <c r="DA689" s="77">
        <v>0</v>
      </c>
      <c r="DB689" s="77">
        <v>5.2405583313015391</v>
      </c>
      <c r="DC689" s="77">
        <v>0.69641821681222937</v>
      </c>
      <c r="DD689" s="77">
        <v>2.9419641522810149</v>
      </c>
      <c r="DE689" s="77">
        <v>1.602175962208289</v>
      </c>
      <c r="DF689" s="77">
        <v>0.36068764874241244</v>
      </c>
      <c r="DG689" s="77">
        <v>0.36068764874241244</v>
      </c>
      <c r="DH689" s="77">
        <v>0</v>
      </c>
      <c r="DI689" s="77">
        <v>0</v>
      </c>
      <c r="DJ689" s="77">
        <v>2.500568478406428E-5</v>
      </c>
      <c r="DL689" s="77">
        <v>0</v>
      </c>
      <c r="DM689" s="77">
        <v>9.0192416499580643E-6</v>
      </c>
      <c r="DN689" s="77">
        <v>9.0192416499580643E-6</v>
      </c>
      <c r="DO689" s="77">
        <v>0</v>
      </c>
      <c r="DP689" s="77">
        <v>9.0192416499580643E-6</v>
      </c>
      <c r="DQ689" s="77">
        <v>9.0192416499580643E-6</v>
      </c>
      <c r="DR689" s="77">
        <v>0</v>
      </c>
      <c r="DS689" s="77">
        <v>0</v>
      </c>
      <c r="DT689" s="77">
        <v>0</v>
      </c>
      <c r="DU689" s="77">
        <v>0</v>
      </c>
      <c r="DV689" s="77">
        <v>0</v>
      </c>
      <c r="DW689" s="77">
        <v>0</v>
      </c>
      <c r="GE689" s="77" t="s">
        <v>422</v>
      </c>
      <c r="GF689" s="77" t="s">
        <v>155</v>
      </c>
      <c r="GG689" s="77" t="s">
        <v>429</v>
      </c>
      <c r="GH689" s="77" t="s">
        <v>481</v>
      </c>
      <c r="GI689" s="77">
        <v>2022</v>
      </c>
      <c r="GJ689" s="77" t="s">
        <v>305</v>
      </c>
      <c r="GK689" s="77">
        <v>409.22373582027632</v>
      </c>
      <c r="GL689" s="77">
        <v>1628.5067409999999</v>
      </c>
      <c r="GM689" s="77">
        <v>2022</v>
      </c>
      <c r="GN689" s="77" t="s">
        <v>175</v>
      </c>
      <c r="GO689" s="77">
        <v>0.13250000000000001</v>
      </c>
      <c r="GP689" s="77">
        <v>3</v>
      </c>
      <c r="GQ689" s="77">
        <v>0</v>
      </c>
      <c r="GR689" s="77" t="s">
        <v>423</v>
      </c>
      <c r="GS689" s="77">
        <v>0.1527377521613833</v>
      </c>
      <c r="GT689" s="77">
        <v>62.503913540272755</v>
      </c>
      <c r="GU689" s="77">
        <v>0.1527377521613833</v>
      </c>
      <c r="GV689" s="248">
        <v>62.503913540272755</v>
      </c>
      <c r="GW689" s="248">
        <v>0.1527377521613833</v>
      </c>
      <c r="GX689" s="77">
        <v>62.503913540272755</v>
      </c>
      <c r="GY689" s="77">
        <v>0</v>
      </c>
      <c r="GZ689" s="77">
        <v>0</v>
      </c>
    </row>
    <row r="690" spans="98:208" x14ac:dyDescent="0.25">
      <c r="CT690" s="77" t="s">
        <v>155</v>
      </c>
      <c r="CU690" s="77" t="s">
        <v>437</v>
      </c>
      <c r="CV690" s="77" t="s">
        <v>439</v>
      </c>
      <c r="CW690" s="77">
        <v>2022</v>
      </c>
      <c r="CX690" s="77">
        <v>0</v>
      </c>
      <c r="CY690" s="77">
        <v>0</v>
      </c>
      <c r="CZ690" s="77">
        <v>0</v>
      </c>
      <c r="DA690" s="77">
        <v>0</v>
      </c>
      <c r="DB690" s="77">
        <v>5.2405583313015391</v>
      </c>
      <c r="DC690" s="77">
        <v>0.69641821681222937</v>
      </c>
      <c r="DD690" s="77">
        <v>2.9419641522810149</v>
      </c>
      <c r="DE690" s="77">
        <v>1.602175962208289</v>
      </c>
      <c r="DF690" s="77">
        <v>0.36068764874241244</v>
      </c>
      <c r="DG690" s="77">
        <v>0.36068764874241244</v>
      </c>
      <c r="DH690" s="77">
        <v>0.36068764874241244</v>
      </c>
      <c r="DI690" s="77">
        <v>0</v>
      </c>
      <c r="DJ690" s="77">
        <v>2.500568478406428E-5</v>
      </c>
      <c r="DL690" s="77">
        <v>0</v>
      </c>
      <c r="DM690" s="77">
        <v>9.0192416499580643E-6</v>
      </c>
      <c r="DN690" s="77">
        <v>9.0192416499580643E-6</v>
      </c>
      <c r="DO690" s="77">
        <v>0</v>
      </c>
      <c r="DP690" s="77">
        <v>9.0192416499580643E-6</v>
      </c>
      <c r="DQ690" s="77">
        <v>9.0192416499580643E-6</v>
      </c>
      <c r="DR690" s="77">
        <v>0</v>
      </c>
      <c r="DS690" s="77">
        <v>9.0192416499580643E-6</v>
      </c>
      <c r="DT690" s="77">
        <v>9.0192416499580643E-6</v>
      </c>
      <c r="DU690" s="77">
        <v>0</v>
      </c>
      <c r="DV690" s="77">
        <v>0</v>
      </c>
      <c r="DW690" s="77">
        <v>0</v>
      </c>
      <c r="GE690" s="77" t="s">
        <v>425</v>
      </c>
      <c r="GF690" s="77" t="s">
        <v>155</v>
      </c>
      <c r="GG690" s="77" t="s">
        <v>429</v>
      </c>
      <c r="GH690" s="77" t="s">
        <v>481</v>
      </c>
      <c r="GI690" s="77">
        <v>2022</v>
      </c>
      <c r="GJ690" s="77" t="s">
        <v>301</v>
      </c>
      <c r="GK690" s="77">
        <v>13469.08781237853</v>
      </c>
      <c r="GL690" s="77">
        <v>1628.5067409999999</v>
      </c>
      <c r="GM690" s="77">
        <v>2022</v>
      </c>
      <c r="GN690" s="77" t="s">
        <v>175</v>
      </c>
      <c r="GO690" s="77">
        <v>5.3000000000000005E-2</v>
      </c>
      <c r="GP690" s="77">
        <v>3</v>
      </c>
      <c r="GQ690" s="77">
        <v>0</v>
      </c>
      <c r="GR690" s="77" t="s">
        <v>423</v>
      </c>
      <c r="GS690" s="77">
        <v>5.5966209081309413E-2</v>
      </c>
      <c r="GT690" s="77">
        <v>753.8137846420932</v>
      </c>
      <c r="GU690" s="77">
        <v>5.5966209081309413E-2</v>
      </c>
      <c r="GV690" s="248">
        <v>753.8137846420932</v>
      </c>
      <c r="GW690" s="248">
        <v>5.5966209081309413E-2</v>
      </c>
      <c r="GX690" s="77">
        <v>753.8137846420932</v>
      </c>
      <c r="GY690" s="77">
        <v>0</v>
      </c>
      <c r="GZ690" s="77">
        <v>0</v>
      </c>
    </row>
    <row r="691" spans="98:208" x14ac:dyDescent="0.25">
      <c r="CT691" s="77" t="s">
        <v>155</v>
      </c>
      <c r="CU691" s="77" t="s">
        <v>437</v>
      </c>
      <c r="CV691" s="77" t="s">
        <v>439</v>
      </c>
      <c r="CW691" s="77">
        <v>2023</v>
      </c>
      <c r="CX691" s="77">
        <v>0</v>
      </c>
      <c r="CY691" s="77">
        <v>0</v>
      </c>
      <c r="CZ691" s="77">
        <v>0</v>
      </c>
      <c r="DA691" s="77">
        <v>0</v>
      </c>
      <c r="DB691" s="77">
        <v>5.4750346070077658</v>
      </c>
      <c r="DC691" s="77">
        <v>0.71896016785821304</v>
      </c>
      <c r="DD691" s="77">
        <v>3.071497198615103</v>
      </c>
      <c r="DE691" s="77">
        <v>1.684577240534445</v>
      </c>
      <c r="DF691" s="77">
        <v>0</v>
      </c>
      <c r="DG691" s="77">
        <v>0.37599181639994927</v>
      </c>
      <c r="DH691" s="77">
        <v>0.37599181639994927</v>
      </c>
      <c r="DI691" s="77">
        <v>0.37599181639994927</v>
      </c>
      <c r="DJ691" s="77">
        <v>2.500568478406428E-5</v>
      </c>
      <c r="DL691" s="77">
        <v>0</v>
      </c>
      <c r="DM691" s="77">
        <v>0</v>
      </c>
      <c r="DN691" s="77">
        <v>0</v>
      </c>
      <c r="DO691" s="77">
        <v>0</v>
      </c>
      <c r="DP691" s="77">
        <v>9.4019328422849021E-6</v>
      </c>
      <c r="DQ691" s="77">
        <v>9.4019328422849021E-6</v>
      </c>
      <c r="DR691" s="77">
        <v>0</v>
      </c>
      <c r="DS691" s="77">
        <v>9.4019328422849021E-6</v>
      </c>
      <c r="DT691" s="77">
        <v>9.4019328422849021E-6</v>
      </c>
      <c r="DU691" s="77">
        <v>0</v>
      </c>
      <c r="DV691" s="77">
        <v>9.4019328422849021E-6</v>
      </c>
      <c r="DW691" s="77">
        <v>9.4019328422849021E-6</v>
      </c>
      <c r="GE691" s="77" t="s">
        <v>427</v>
      </c>
      <c r="GF691" s="77" t="s">
        <v>155</v>
      </c>
      <c r="GG691" s="77" t="s">
        <v>429</v>
      </c>
      <c r="GH691" s="77" t="s">
        <v>481</v>
      </c>
      <c r="GI691" s="77">
        <v>2022</v>
      </c>
      <c r="GJ691" s="77" t="s">
        <v>303</v>
      </c>
      <c r="GK691" s="77">
        <v>7205.5312760252737</v>
      </c>
      <c r="GL691" s="77">
        <v>1628.5067409999999</v>
      </c>
      <c r="GM691" s="77">
        <v>2022</v>
      </c>
      <c r="GN691" s="77" t="s">
        <v>175</v>
      </c>
      <c r="GO691" s="77">
        <v>5.3000000000000005E-2</v>
      </c>
      <c r="GP691" s="77">
        <v>3</v>
      </c>
      <c r="GQ691" s="77">
        <v>0</v>
      </c>
      <c r="GR691" s="77" t="s">
        <v>423</v>
      </c>
      <c r="GS691" s="77">
        <v>5.5966209081309413E-2</v>
      </c>
      <c r="GT691" s="77">
        <v>403.26626993594465</v>
      </c>
      <c r="GU691" s="77">
        <v>5.5966209081309413E-2</v>
      </c>
      <c r="GV691" s="248">
        <v>403.26626993594465</v>
      </c>
      <c r="GW691" s="248">
        <v>5.5966209081309413E-2</v>
      </c>
      <c r="GX691" s="77">
        <v>403.26626993594465</v>
      </c>
      <c r="GY691" s="77">
        <v>0</v>
      </c>
      <c r="GZ691" s="77">
        <v>0</v>
      </c>
    </row>
    <row r="692" spans="98:208" x14ac:dyDescent="0.25">
      <c r="CT692" s="77" t="s">
        <v>155</v>
      </c>
      <c r="CU692" s="77" t="s">
        <v>437</v>
      </c>
      <c r="CV692" s="77" t="s">
        <v>439</v>
      </c>
      <c r="CW692" s="77">
        <v>2024</v>
      </c>
      <c r="CX692" s="77">
        <v>0</v>
      </c>
      <c r="CY692" s="77">
        <v>0</v>
      </c>
      <c r="CZ692" s="77">
        <v>0</v>
      </c>
      <c r="DA692" s="77">
        <v>0</v>
      </c>
      <c r="DB692" s="77">
        <v>5.4750346070077658</v>
      </c>
      <c r="DC692" s="77">
        <v>0.71896016785821304</v>
      </c>
      <c r="DD692" s="77">
        <v>3.071497198615103</v>
      </c>
      <c r="DE692" s="77">
        <v>1.684577240534445</v>
      </c>
      <c r="DF692" s="77">
        <v>0</v>
      </c>
      <c r="DG692" s="77">
        <v>0</v>
      </c>
      <c r="DH692" s="77">
        <v>0.37599181639994927</v>
      </c>
      <c r="DI692" s="77">
        <v>0.37599181639994927</v>
      </c>
      <c r="DJ692" s="77">
        <v>2.500568478406428E-5</v>
      </c>
      <c r="DL692" s="77">
        <v>0</v>
      </c>
      <c r="DM692" s="77">
        <v>0</v>
      </c>
      <c r="DN692" s="77">
        <v>0</v>
      </c>
      <c r="DO692" s="77">
        <v>0</v>
      </c>
      <c r="DP692" s="77">
        <v>0</v>
      </c>
      <c r="DQ692" s="77">
        <v>0</v>
      </c>
      <c r="DR692" s="77">
        <v>0</v>
      </c>
      <c r="DS692" s="77">
        <v>9.4019328422849021E-6</v>
      </c>
      <c r="DT692" s="77">
        <v>9.4019328422849021E-6</v>
      </c>
      <c r="DU692" s="77">
        <v>0</v>
      </c>
      <c r="DV692" s="77">
        <v>9.4019328422849021E-6</v>
      </c>
      <c r="DW692" s="77">
        <v>9.4019328422849021E-6</v>
      </c>
      <c r="GE692" s="77" t="s">
        <v>422</v>
      </c>
      <c r="GF692" s="77" t="s">
        <v>155</v>
      </c>
      <c r="GG692" s="77" t="s">
        <v>429</v>
      </c>
      <c r="GH692" s="77" t="s">
        <v>481</v>
      </c>
      <c r="GI692" s="77">
        <v>2023</v>
      </c>
      <c r="GJ692" s="77" t="s">
        <v>305</v>
      </c>
      <c r="GK692" s="77">
        <v>428.60232122016617</v>
      </c>
      <c r="GL692" s="77">
        <v>1628.5067409999999</v>
      </c>
      <c r="GM692" s="77">
        <v>2023</v>
      </c>
      <c r="GN692" s="77" t="s">
        <v>175</v>
      </c>
      <c r="GO692" s="77">
        <v>0.13250000000000001</v>
      </c>
      <c r="GP692" s="77">
        <v>3</v>
      </c>
      <c r="GQ692" s="77">
        <v>0</v>
      </c>
      <c r="GR692" s="77" t="s">
        <v>423</v>
      </c>
      <c r="GS692" s="77">
        <v>0</v>
      </c>
      <c r="GT692" s="77">
        <v>0</v>
      </c>
      <c r="GU692" s="77">
        <v>0.1527377521613833</v>
      </c>
      <c r="GV692" s="248">
        <v>65.463755114319341</v>
      </c>
      <c r="GW692" s="248">
        <v>0.1527377521613833</v>
      </c>
      <c r="GX692" s="77">
        <v>65.463755114319341</v>
      </c>
      <c r="GY692" s="77">
        <v>0.1527377521613833</v>
      </c>
      <c r="GZ692" s="77">
        <v>65.463755114319341</v>
      </c>
    </row>
    <row r="693" spans="98:208" x14ac:dyDescent="0.25">
      <c r="CT693" s="77" t="s">
        <v>155</v>
      </c>
      <c r="CU693" s="77" t="s">
        <v>437</v>
      </c>
      <c r="CV693" s="77" t="s">
        <v>439</v>
      </c>
      <c r="CW693" s="77">
        <v>2025</v>
      </c>
      <c r="CX693" s="77">
        <v>0</v>
      </c>
      <c r="CY693" s="77">
        <v>0</v>
      </c>
      <c r="CZ693" s="77">
        <v>0</v>
      </c>
      <c r="DA693" s="77">
        <v>0</v>
      </c>
      <c r="DB693" s="77">
        <v>5.4750346070077658</v>
      </c>
      <c r="DC693" s="77">
        <v>0.71896016785821304</v>
      </c>
      <c r="DD693" s="77">
        <v>3.071497198615103</v>
      </c>
      <c r="DE693" s="77">
        <v>1.684577240534445</v>
      </c>
      <c r="DF693" s="77">
        <v>0</v>
      </c>
      <c r="DG693" s="77">
        <v>0</v>
      </c>
      <c r="DH693" s="77">
        <v>0</v>
      </c>
      <c r="DI693" s="77">
        <v>0.37599181639994927</v>
      </c>
      <c r="DJ693" s="77">
        <v>2.500568478406428E-5</v>
      </c>
      <c r="DL693" s="77">
        <v>0</v>
      </c>
      <c r="DM693" s="77">
        <v>0</v>
      </c>
      <c r="DN693" s="77">
        <v>0</v>
      </c>
      <c r="DO693" s="77">
        <v>0</v>
      </c>
      <c r="DP693" s="77">
        <v>0</v>
      </c>
      <c r="DQ693" s="77">
        <v>0</v>
      </c>
      <c r="DR693" s="77">
        <v>0</v>
      </c>
      <c r="DS693" s="77">
        <v>0</v>
      </c>
      <c r="DT693" s="77">
        <v>0</v>
      </c>
      <c r="DU693" s="77">
        <v>0</v>
      </c>
      <c r="DV693" s="77">
        <v>9.4019328422849021E-6</v>
      </c>
      <c r="DW693" s="77">
        <v>9.4019328422849021E-6</v>
      </c>
      <c r="GE693" s="77" t="s">
        <v>425</v>
      </c>
      <c r="GF693" s="77" t="s">
        <v>155</v>
      </c>
      <c r="GG693" s="77" t="s">
        <v>429</v>
      </c>
      <c r="GH693" s="77" t="s">
        <v>481</v>
      </c>
      <c r="GI693" s="77">
        <v>2023</v>
      </c>
      <c r="GJ693" s="77" t="s">
        <v>301</v>
      </c>
      <c r="GK693" s="77">
        <v>13939.56097345735</v>
      </c>
      <c r="GL693" s="77">
        <v>1628.5067409999999</v>
      </c>
      <c r="GM693" s="77">
        <v>2023</v>
      </c>
      <c r="GN693" s="77" t="s">
        <v>175</v>
      </c>
      <c r="GO693" s="77">
        <v>5.3000000000000005E-2</v>
      </c>
      <c r="GP693" s="77">
        <v>3</v>
      </c>
      <c r="GQ693" s="77">
        <v>0</v>
      </c>
      <c r="GR693" s="77" t="s">
        <v>423</v>
      </c>
      <c r="GS693" s="77">
        <v>0</v>
      </c>
      <c r="GT693" s="77">
        <v>0</v>
      </c>
      <c r="GU693" s="77">
        <v>5.5966209081309413E-2</v>
      </c>
      <c r="GV693" s="248">
        <v>780.14438394217507</v>
      </c>
      <c r="GW693" s="248">
        <v>5.5966209081309413E-2</v>
      </c>
      <c r="GX693" s="77">
        <v>780.14438394217507</v>
      </c>
      <c r="GY693" s="77">
        <v>5.5966209081309413E-2</v>
      </c>
      <c r="GZ693" s="77">
        <v>780.14438394217507</v>
      </c>
    </row>
    <row r="694" spans="98:208" x14ac:dyDescent="0.25">
      <c r="CT694" s="77" t="s">
        <v>155</v>
      </c>
      <c r="CU694" s="77" t="s">
        <v>437</v>
      </c>
      <c r="CV694" s="77" t="s">
        <v>446</v>
      </c>
      <c r="CW694" s="77">
        <v>2020</v>
      </c>
      <c r="CX694" s="77">
        <v>0</v>
      </c>
      <c r="CY694" s="77">
        <v>0</v>
      </c>
      <c r="CZ694" s="77">
        <v>0</v>
      </c>
      <c r="DA694" s="77">
        <v>0</v>
      </c>
      <c r="DB694" s="77">
        <v>7.7900575334948513E-2</v>
      </c>
      <c r="DC694" s="77">
        <v>3.6425060683954492E-2</v>
      </c>
      <c r="DD694" s="77">
        <v>1.5808724525432571E-3</v>
      </c>
      <c r="DE694" s="77">
        <v>3.9894642198450729E-2</v>
      </c>
      <c r="DF694" s="77">
        <v>7.8847092159216297E-3</v>
      </c>
      <c r="DG694" s="77">
        <v>0</v>
      </c>
      <c r="DH694" s="77">
        <v>0</v>
      </c>
      <c r="DI694" s="77">
        <v>0</v>
      </c>
      <c r="DJ694" s="77">
        <v>5.567323746699911E-3</v>
      </c>
      <c r="DL694" s="77">
        <v>0</v>
      </c>
      <c r="DM694" s="77">
        <v>4.3896728853624123E-5</v>
      </c>
      <c r="DN694" s="77">
        <v>4.3896728853624123E-5</v>
      </c>
      <c r="DO694" s="77">
        <v>0</v>
      </c>
      <c r="DP694" s="77">
        <v>0</v>
      </c>
      <c r="DQ694" s="77">
        <v>0</v>
      </c>
      <c r="DR694" s="77">
        <v>0</v>
      </c>
      <c r="DS694" s="77">
        <v>0</v>
      </c>
      <c r="DT694" s="77">
        <v>0</v>
      </c>
      <c r="DU694" s="77">
        <v>0</v>
      </c>
      <c r="DV694" s="77">
        <v>0</v>
      </c>
      <c r="DW694" s="77">
        <v>0</v>
      </c>
      <c r="GE694" s="77" t="s">
        <v>427</v>
      </c>
      <c r="GF694" s="77" t="s">
        <v>155</v>
      </c>
      <c r="GG694" s="77" t="s">
        <v>429</v>
      </c>
      <c r="GH694" s="77" t="s">
        <v>481</v>
      </c>
      <c r="GI694" s="77">
        <v>2023</v>
      </c>
      <c r="GJ694" s="77" t="s">
        <v>303</v>
      </c>
      <c r="GK694" s="77">
        <v>7467.8148194523728</v>
      </c>
      <c r="GL694" s="77">
        <v>1628.5067409999999</v>
      </c>
      <c r="GM694" s="77">
        <v>2023</v>
      </c>
      <c r="GN694" s="77" t="s">
        <v>175</v>
      </c>
      <c r="GO694" s="77">
        <v>5.3000000000000005E-2</v>
      </c>
      <c r="GP694" s="77">
        <v>3</v>
      </c>
      <c r="GQ694" s="77">
        <v>0</v>
      </c>
      <c r="GR694" s="77" t="s">
        <v>423</v>
      </c>
      <c r="GS694" s="77">
        <v>0</v>
      </c>
      <c r="GT694" s="77">
        <v>0</v>
      </c>
      <c r="GU694" s="77">
        <v>5.5966209081309413E-2</v>
      </c>
      <c r="GV694" s="248">
        <v>417.94528556597243</v>
      </c>
      <c r="GW694" s="248">
        <v>5.5966209081309413E-2</v>
      </c>
      <c r="GX694" s="77">
        <v>417.94528556597243</v>
      </c>
      <c r="GY694" s="77">
        <v>5.5966209081309413E-2</v>
      </c>
      <c r="GZ694" s="77">
        <v>417.94528556597243</v>
      </c>
    </row>
    <row r="695" spans="98:208" x14ac:dyDescent="0.25">
      <c r="CT695" s="77" t="s">
        <v>155</v>
      </c>
      <c r="CU695" s="77" t="s">
        <v>437</v>
      </c>
      <c r="CV695" s="77" t="s">
        <v>446</v>
      </c>
      <c r="CW695" s="77">
        <v>2021</v>
      </c>
      <c r="CX695" s="77">
        <v>0</v>
      </c>
      <c r="CY695" s="77">
        <v>0</v>
      </c>
      <c r="CZ695" s="77">
        <v>0</v>
      </c>
      <c r="DA695" s="77">
        <v>0</v>
      </c>
      <c r="DB695" s="77">
        <v>7.7900575334948513E-2</v>
      </c>
      <c r="DC695" s="77">
        <v>3.6425060683954492E-2</v>
      </c>
      <c r="DD695" s="77">
        <v>1.5808724525432571E-3</v>
      </c>
      <c r="DE695" s="77">
        <v>3.9894642198450729E-2</v>
      </c>
      <c r="DF695" s="77">
        <v>7.8847092159216297E-3</v>
      </c>
      <c r="DG695" s="77">
        <v>7.8847092159216297E-3</v>
      </c>
      <c r="DH695" s="77">
        <v>0</v>
      </c>
      <c r="DI695" s="77">
        <v>0</v>
      </c>
      <c r="DJ695" s="77">
        <v>5.567323746699911E-3</v>
      </c>
      <c r="DL695" s="77">
        <v>0</v>
      </c>
      <c r="DM695" s="77">
        <v>4.3896728853624123E-5</v>
      </c>
      <c r="DN695" s="77">
        <v>4.3896728853624123E-5</v>
      </c>
      <c r="DO695" s="77">
        <v>0</v>
      </c>
      <c r="DP695" s="77">
        <v>4.3896728853624123E-5</v>
      </c>
      <c r="DQ695" s="77">
        <v>4.3896728853624123E-5</v>
      </c>
      <c r="DR695" s="77">
        <v>0</v>
      </c>
      <c r="DS695" s="77">
        <v>0</v>
      </c>
      <c r="DT695" s="77">
        <v>0</v>
      </c>
      <c r="DU695" s="77">
        <v>0</v>
      </c>
      <c r="DV695" s="77">
        <v>0</v>
      </c>
      <c r="DW695" s="77">
        <v>0</v>
      </c>
      <c r="GE695" s="77" t="s">
        <v>422</v>
      </c>
      <c r="GF695" s="77" t="s">
        <v>155</v>
      </c>
      <c r="GG695" s="77" t="s">
        <v>429</v>
      </c>
      <c r="GH695" s="77" t="s">
        <v>481</v>
      </c>
      <c r="GI695" s="77">
        <v>2024</v>
      </c>
      <c r="GJ695" s="77" t="s">
        <v>305</v>
      </c>
      <c r="GK695" s="77">
        <v>428.60232122016617</v>
      </c>
      <c r="GL695" s="77">
        <v>1628.5067409999999</v>
      </c>
      <c r="GM695" s="77">
        <v>2024</v>
      </c>
      <c r="GN695" s="77" t="s">
        <v>175</v>
      </c>
      <c r="GO695" s="77">
        <v>0.13250000000000001</v>
      </c>
      <c r="GP695" s="77">
        <v>3</v>
      </c>
      <c r="GQ695" s="77">
        <v>0</v>
      </c>
      <c r="GR695" s="77" t="s">
        <v>423</v>
      </c>
      <c r="GS695" s="77">
        <v>0</v>
      </c>
      <c r="GT695" s="77">
        <v>0</v>
      </c>
      <c r="GU695" s="77">
        <v>0</v>
      </c>
      <c r="GV695" s="248">
        <v>0</v>
      </c>
      <c r="GW695" s="248">
        <v>0.1527377521613833</v>
      </c>
      <c r="GX695" s="77">
        <v>65.463755114319341</v>
      </c>
      <c r="GY695" s="77">
        <v>0.1527377521613833</v>
      </c>
      <c r="GZ695" s="77">
        <v>65.463755114319341</v>
      </c>
    </row>
    <row r="696" spans="98:208" x14ac:dyDescent="0.25">
      <c r="CT696" s="77" t="s">
        <v>155</v>
      </c>
      <c r="CU696" s="77" t="s">
        <v>437</v>
      </c>
      <c r="CV696" s="77" t="s">
        <v>446</v>
      </c>
      <c r="CW696" s="77">
        <v>2022</v>
      </c>
      <c r="CX696" s="77">
        <v>0</v>
      </c>
      <c r="CY696" s="77">
        <v>0</v>
      </c>
      <c r="CZ696" s="77">
        <v>0</v>
      </c>
      <c r="DA696" s="77">
        <v>0</v>
      </c>
      <c r="DB696" s="77">
        <v>7.7900575334948513E-2</v>
      </c>
      <c r="DC696" s="77">
        <v>3.6425060683954492E-2</v>
      </c>
      <c r="DD696" s="77">
        <v>1.5808724525432571E-3</v>
      </c>
      <c r="DE696" s="77">
        <v>3.9894642198450729E-2</v>
      </c>
      <c r="DF696" s="77">
        <v>7.8847092159216297E-3</v>
      </c>
      <c r="DG696" s="77">
        <v>7.8847092159216297E-3</v>
      </c>
      <c r="DH696" s="77">
        <v>7.8847092159216297E-3</v>
      </c>
      <c r="DI696" s="77">
        <v>0</v>
      </c>
      <c r="DJ696" s="77">
        <v>5.567323746699911E-3</v>
      </c>
      <c r="DL696" s="77">
        <v>0</v>
      </c>
      <c r="DM696" s="77">
        <v>4.3896728853624123E-5</v>
      </c>
      <c r="DN696" s="77">
        <v>4.3896728853624123E-5</v>
      </c>
      <c r="DO696" s="77">
        <v>0</v>
      </c>
      <c r="DP696" s="77">
        <v>4.3896728853624123E-5</v>
      </c>
      <c r="DQ696" s="77">
        <v>4.3896728853624123E-5</v>
      </c>
      <c r="DR696" s="77">
        <v>0</v>
      </c>
      <c r="DS696" s="77">
        <v>4.3896728853624123E-5</v>
      </c>
      <c r="DT696" s="77">
        <v>4.3896728853624123E-5</v>
      </c>
      <c r="DU696" s="77">
        <v>0</v>
      </c>
      <c r="DV696" s="77">
        <v>0</v>
      </c>
      <c r="DW696" s="77">
        <v>0</v>
      </c>
      <c r="GE696" s="77" t="s">
        <v>425</v>
      </c>
      <c r="GF696" s="77" t="s">
        <v>155</v>
      </c>
      <c r="GG696" s="77" t="s">
        <v>429</v>
      </c>
      <c r="GH696" s="77" t="s">
        <v>481</v>
      </c>
      <c r="GI696" s="77">
        <v>2024</v>
      </c>
      <c r="GJ696" s="77" t="s">
        <v>301</v>
      </c>
      <c r="GK696" s="77">
        <v>13939.56097345735</v>
      </c>
      <c r="GL696" s="77">
        <v>1628.5067409999999</v>
      </c>
      <c r="GM696" s="77">
        <v>2024</v>
      </c>
      <c r="GN696" s="77" t="s">
        <v>175</v>
      </c>
      <c r="GO696" s="77">
        <v>5.3000000000000005E-2</v>
      </c>
      <c r="GP696" s="77">
        <v>3</v>
      </c>
      <c r="GQ696" s="77">
        <v>0</v>
      </c>
      <c r="GR696" s="77" t="s">
        <v>423</v>
      </c>
      <c r="GS696" s="77">
        <v>0</v>
      </c>
      <c r="GT696" s="77">
        <v>0</v>
      </c>
      <c r="GU696" s="77">
        <v>0</v>
      </c>
      <c r="GV696" s="248">
        <v>0</v>
      </c>
      <c r="GW696" s="248">
        <v>5.5966209081309413E-2</v>
      </c>
      <c r="GX696" s="77">
        <v>780.14438394217507</v>
      </c>
      <c r="GY696" s="77">
        <v>5.5966209081309413E-2</v>
      </c>
      <c r="GZ696" s="77">
        <v>780.14438394217507</v>
      </c>
    </row>
    <row r="697" spans="98:208" x14ac:dyDescent="0.25">
      <c r="CT697" s="77" t="s">
        <v>155</v>
      </c>
      <c r="CU697" s="77" t="s">
        <v>437</v>
      </c>
      <c r="CV697" s="77" t="s">
        <v>446</v>
      </c>
      <c r="CW697" s="77">
        <v>2023</v>
      </c>
      <c r="CX697" s="77">
        <v>0</v>
      </c>
      <c r="CY697" s="77">
        <v>0</v>
      </c>
      <c r="CZ697" s="77">
        <v>0</v>
      </c>
      <c r="DA697" s="77">
        <v>0</v>
      </c>
      <c r="DB697" s="77">
        <v>8.0408269036977245E-2</v>
      </c>
      <c r="DC697" s="77">
        <v>3.7590224611390749E-2</v>
      </c>
      <c r="DD697" s="77">
        <v>1.6314334115687279E-3</v>
      </c>
      <c r="DE697" s="77">
        <v>4.1186611014017743E-2</v>
      </c>
      <c r="DF697" s="77">
        <v>0</v>
      </c>
      <c r="DG697" s="77">
        <v>8.1378100371604992E-3</v>
      </c>
      <c r="DH697" s="77">
        <v>8.1378100371604992E-3</v>
      </c>
      <c r="DI697" s="77">
        <v>8.1378100371604992E-3</v>
      </c>
      <c r="DJ697" s="77">
        <v>5.567323746699911E-3</v>
      </c>
      <c r="DL697" s="77">
        <v>0</v>
      </c>
      <c r="DM697" s="77">
        <v>0</v>
      </c>
      <c r="DN697" s="77">
        <v>0</v>
      </c>
      <c r="DO697" s="77">
        <v>0</v>
      </c>
      <c r="DP697" s="77">
        <v>4.5305823066016534E-5</v>
      </c>
      <c r="DQ697" s="77">
        <v>4.5305823066016534E-5</v>
      </c>
      <c r="DR697" s="77">
        <v>0</v>
      </c>
      <c r="DS697" s="77">
        <v>4.5305823066016534E-5</v>
      </c>
      <c r="DT697" s="77">
        <v>4.5305823066016534E-5</v>
      </c>
      <c r="DU697" s="77">
        <v>0</v>
      </c>
      <c r="DV697" s="77">
        <v>4.5305823066016534E-5</v>
      </c>
      <c r="DW697" s="77">
        <v>4.5305823066016534E-5</v>
      </c>
      <c r="GE697" s="77" t="s">
        <v>427</v>
      </c>
      <c r="GF697" s="77" t="s">
        <v>155</v>
      </c>
      <c r="GG697" s="77" t="s">
        <v>429</v>
      </c>
      <c r="GH697" s="77" t="s">
        <v>481</v>
      </c>
      <c r="GI697" s="77">
        <v>2024</v>
      </c>
      <c r="GJ697" s="77" t="s">
        <v>303</v>
      </c>
      <c r="GK697" s="77">
        <v>7467.8148194523728</v>
      </c>
      <c r="GL697" s="77">
        <v>1628.5067409999999</v>
      </c>
      <c r="GM697" s="77">
        <v>2024</v>
      </c>
      <c r="GN697" s="77" t="s">
        <v>175</v>
      </c>
      <c r="GO697" s="77">
        <v>5.3000000000000005E-2</v>
      </c>
      <c r="GP697" s="77">
        <v>3</v>
      </c>
      <c r="GQ697" s="77">
        <v>0</v>
      </c>
      <c r="GR697" s="77" t="s">
        <v>423</v>
      </c>
      <c r="GS697" s="77">
        <v>0</v>
      </c>
      <c r="GT697" s="77">
        <v>0</v>
      </c>
      <c r="GU697" s="77">
        <v>0</v>
      </c>
      <c r="GV697" s="248">
        <v>0</v>
      </c>
      <c r="GW697" s="248">
        <v>5.5966209081309413E-2</v>
      </c>
      <c r="GX697" s="77">
        <v>417.94528556597243</v>
      </c>
      <c r="GY697" s="77">
        <v>5.5966209081309413E-2</v>
      </c>
      <c r="GZ697" s="77">
        <v>417.94528556597243</v>
      </c>
    </row>
    <row r="698" spans="98:208" x14ac:dyDescent="0.25">
      <c r="CT698" s="77" t="s">
        <v>155</v>
      </c>
      <c r="CU698" s="77" t="s">
        <v>437</v>
      </c>
      <c r="CV698" s="77" t="s">
        <v>446</v>
      </c>
      <c r="CW698" s="77">
        <v>2024</v>
      </c>
      <c r="CX698" s="77">
        <v>0</v>
      </c>
      <c r="CY698" s="77">
        <v>0</v>
      </c>
      <c r="CZ698" s="77">
        <v>0</v>
      </c>
      <c r="DA698" s="77">
        <v>0</v>
      </c>
      <c r="DB698" s="77">
        <v>8.0408269036977245E-2</v>
      </c>
      <c r="DC698" s="77">
        <v>3.7590224611390749E-2</v>
      </c>
      <c r="DD698" s="77">
        <v>1.6314334115687279E-3</v>
      </c>
      <c r="DE698" s="77">
        <v>4.1186611014017743E-2</v>
      </c>
      <c r="DF698" s="77">
        <v>0</v>
      </c>
      <c r="DG698" s="77">
        <v>0</v>
      </c>
      <c r="DH698" s="77">
        <v>8.1378100371604992E-3</v>
      </c>
      <c r="DI698" s="77">
        <v>8.1378100371604992E-3</v>
      </c>
      <c r="DJ698" s="77">
        <v>5.567323746699911E-3</v>
      </c>
      <c r="DL698" s="77">
        <v>0</v>
      </c>
      <c r="DM698" s="77">
        <v>0</v>
      </c>
      <c r="DN698" s="77">
        <v>0</v>
      </c>
      <c r="DO698" s="77">
        <v>0</v>
      </c>
      <c r="DP698" s="77">
        <v>0</v>
      </c>
      <c r="DQ698" s="77">
        <v>0</v>
      </c>
      <c r="DR698" s="77">
        <v>0</v>
      </c>
      <c r="DS698" s="77">
        <v>4.5305823066016534E-5</v>
      </c>
      <c r="DT698" s="77">
        <v>4.5305823066016534E-5</v>
      </c>
      <c r="DU698" s="77">
        <v>0</v>
      </c>
      <c r="DV698" s="77">
        <v>4.5305823066016534E-5</v>
      </c>
      <c r="DW698" s="77">
        <v>4.5305823066016534E-5</v>
      </c>
      <c r="GE698" s="77" t="s">
        <v>422</v>
      </c>
      <c r="GF698" s="77" t="s">
        <v>155</v>
      </c>
      <c r="GG698" s="77" t="s">
        <v>429</v>
      </c>
      <c r="GH698" s="77" t="s">
        <v>481</v>
      </c>
      <c r="GI698" s="77">
        <v>2025</v>
      </c>
      <c r="GJ698" s="77" t="s">
        <v>305</v>
      </c>
      <c r="GK698" s="77">
        <v>428.60232122016617</v>
      </c>
      <c r="GL698" s="77">
        <v>1628.5067409999999</v>
      </c>
      <c r="GM698" s="77">
        <v>2025</v>
      </c>
      <c r="GN698" s="77" t="s">
        <v>175</v>
      </c>
      <c r="GO698" s="77">
        <v>0.13250000000000001</v>
      </c>
      <c r="GP698" s="77">
        <v>3</v>
      </c>
      <c r="GQ698" s="77">
        <v>0</v>
      </c>
      <c r="GR698" s="77" t="s">
        <v>423</v>
      </c>
      <c r="GS698" s="77">
        <v>0</v>
      </c>
      <c r="GT698" s="77">
        <v>0</v>
      </c>
      <c r="GU698" s="77">
        <v>0</v>
      </c>
      <c r="GV698" s="248">
        <v>0</v>
      </c>
      <c r="GW698" s="248">
        <v>0</v>
      </c>
      <c r="GX698" s="77">
        <v>0</v>
      </c>
      <c r="GY698" s="77">
        <v>0.1527377521613833</v>
      </c>
      <c r="GZ698" s="77">
        <v>65.463755114319341</v>
      </c>
    </row>
    <row r="699" spans="98:208" x14ac:dyDescent="0.25">
      <c r="CT699" s="77" t="s">
        <v>155</v>
      </c>
      <c r="CU699" s="77" t="s">
        <v>437</v>
      </c>
      <c r="CV699" s="77" t="s">
        <v>446</v>
      </c>
      <c r="CW699" s="77">
        <v>2025</v>
      </c>
      <c r="CX699" s="77">
        <v>0</v>
      </c>
      <c r="CY699" s="77">
        <v>0</v>
      </c>
      <c r="CZ699" s="77">
        <v>0</v>
      </c>
      <c r="DA699" s="77">
        <v>0</v>
      </c>
      <c r="DB699" s="77">
        <v>8.0408269036977245E-2</v>
      </c>
      <c r="DC699" s="77">
        <v>3.7590224611390749E-2</v>
      </c>
      <c r="DD699" s="77">
        <v>1.6314334115687279E-3</v>
      </c>
      <c r="DE699" s="77">
        <v>4.1186611014017743E-2</v>
      </c>
      <c r="DF699" s="77">
        <v>0</v>
      </c>
      <c r="DG699" s="77">
        <v>0</v>
      </c>
      <c r="DH699" s="77">
        <v>0</v>
      </c>
      <c r="DI699" s="77">
        <v>8.1378100371604992E-3</v>
      </c>
      <c r="DJ699" s="77">
        <v>5.567323746699911E-3</v>
      </c>
      <c r="DL699" s="77">
        <v>0</v>
      </c>
      <c r="DM699" s="77">
        <v>0</v>
      </c>
      <c r="DN699" s="77">
        <v>0</v>
      </c>
      <c r="DO699" s="77">
        <v>0</v>
      </c>
      <c r="DP699" s="77">
        <v>0</v>
      </c>
      <c r="DQ699" s="77">
        <v>0</v>
      </c>
      <c r="DR699" s="77">
        <v>0</v>
      </c>
      <c r="DS699" s="77">
        <v>0</v>
      </c>
      <c r="DT699" s="77">
        <v>0</v>
      </c>
      <c r="DU699" s="77">
        <v>0</v>
      </c>
      <c r="DV699" s="77">
        <v>4.5305823066016534E-5</v>
      </c>
      <c r="DW699" s="77">
        <v>4.5305823066016534E-5</v>
      </c>
      <c r="GE699" s="77" t="s">
        <v>425</v>
      </c>
      <c r="GF699" s="77" t="s">
        <v>155</v>
      </c>
      <c r="GG699" s="77" t="s">
        <v>429</v>
      </c>
      <c r="GH699" s="77" t="s">
        <v>481</v>
      </c>
      <c r="GI699" s="77">
        <v>2025</v>
      </c>
      <c r="GJ699" s="77" t="s">
        <v>301</v>
      </c>
      <c r="GK699" s="77">
        <v>13939.56097345735</v>
      </c>
      <c r="GL699" s="77">
        <v>1628.5067409999999</v>
      </c>
      <c r="GM699" s="77">
        <v>2025</v>
      </c>
      <c r="GN699" s="77" t="s">
        <v>175</v>
      </c>
      <c r="GO699" s="77">
        <v>5.3000000000000005E-2</v>
      </c>
      <c r="GP699" s="77">
        <v>3</v>
      </c>
      <c r="GQ699" s="77">
        <v>0</v>
      </c>
      <c r="GR699" s="77" t="s">
        <v>423</v>
      </c>
      <c r="GS699" s="77">
        <v>0</v>
      </c>
      <c r="GT699" s="77">
        <v>0</v>
      </c>
      <c r="GU699" s="77">
        <v>0</v>
      </c>
      <c r="GV699" s="248">
        <v>0</v>
      </c>
      <c r="GW699" s="248">
        <v>0</v>
      </c>
      <c r="GX699" s="77">
        <v>0</v>
      </c>
      <c r="GY699" s="77">
        <v>5.5966209081309413E-2</v>
      </c>
      <c r="GZ699" s="77">
        <v>780.14438394217507</v>
      </c>
    </row>
    <row r="700" spans="98:208" x14ac:dyDescent="0.25">
      <c r="CT700" s="77" t="s">
        <v>155</v>
      </c>
      <c r="CU700" s="77" t="s">
        <v>437</v>
      </c>
      <c r="CV700" s="77" t="s">
        <v>453</v>
      </c>
      <c r="CW700" s="77">
        <v>2020</v>
      </c>
      <c r="CX700" s="77">
        <v>0</v>
      </c>
      <c r="CY700" s="77">
        <v>0</v>
      </c>
      <c r="CZ700" s="77">
        <v>0</v>
      </c>
      <c r="DA700" s="77">
        <v>0</v>
      </c>
      <c r="DB700" s="77">
        <v>14146.130641332529</v>
      </c>
      <c r="DC700" s="77">
        <v>222.2294216278307</v>
      </c>
      <c r="DD700" s="77">
        <v>8585.722809247949</v>
      </c>
      <c r="DE700" s="77">
        <v>5338.1784104567469</v>
      </c>
      <c r="DF700" s="77">
        <v>813.21078921305138</v>
      </c>
      <c r="DG700" s="77">
        <v>0</v>
      </c>
      <c r="DH700" s="77">
        <v>0</v>
      </c>
      <c r="DI700" s="77">
        <v>0</v>
      </c>
      <c r="DJ700" s="77">
        <v>3.830646785374033E-5</v>
      </c>
      <c r="DL700" s="77">
        <v>0</v>
      </c>
      <c r="DM700" s="77">
        <v>3.1151232955304555E-2</v>
      </c>
      <c r="DN700" s="77">
        <v>3.1151232955304555E-2</v>
      </c>
      <c r="DO700" s="77">
        <v>0</v>
      </c>
      <c r="DP700" s="77">
        <v>0</v>
      </c>
      <c r="DQ700" s="77">
        <v>0</v>
      </c>
      <c r="DR700" s="77">
        <v>0</v>
      </c>
      <c r="DS700" s="77">
        <v>0</v>
      </c>
      <c r="DT700" s="77">
        <v>0</v>
      </c>
      <c r="DU700" s="77">
        <v>0</v>
      </c>
      <c r="DV700" s="77">
        <v>0</v>
      </c>
      <c r="DW700" s="77">
        <v>0</v>
      </c>
      <c r="GE700" s="77" t="s">
        <v>427</v>
      </c>
      <c r="GF700" s="77" t="s">
        <v>155</v>
      </c>
      <c r="GG700" s="77" t="s">
        <v>429</v>
      </c>
      <c r="GH700" s="77" t="s">
        <v>481</v>
      </c>
      <c r="GI700" s="77">
        <v>2025</v>
      </c>
      <c r="GJ700" s="77" t="s">
        <v>303</v>
      </c>
      <c r="GK700" s="77">
        <v>7467.8148194523728</v>
      </c>
      <c r="GL700" s="77">
        <v>1628.5067409999999</v>
      </c>
      <c r="GM700" s="77">
        <v>2025</v>
      </c>
      <c r="GN700" s="77" t="s">
        <v>175</v>
      </c>
      <c r="GO700" s="77">
        <v>5.3000000000000005E-2</v>
      </c>
      <c r="GP700" s="77">
        <v>3</v>
      </c>
      <c r="GQ700" s="77">
        <v>0</v>
      </c>
      <c r="GR700" s="77" t="s">
        <v>423</v>
      </c>
      <c r="GS700" s="77">
        <v>0</v>
      </c>
      <c r="GT700" s="77">
        <v>0</v>
      </c>
      <c r="GU700" s="77">
        <v>0</v>
      </c>
      <c r="GV700" s="248">
        <v>0</v>
      </c>
      <c r="GW700" s="248">
        <v>0</v>
      </c>
      <c r="GX700" s="77">
        <v>0</v>
      </c>
      <c r="GY700" s="77">
        <v>5.5966209081309413E-2</v>
      </c>
      <c r="GZ700" s="77">
        <v>417.94528556597243</v>
      </c>
    </row>
    <row r="701" spans="98:208" x14ac:dyDescent="0.25">
      <c r="CT701" s="77" t="s">
        <v>155</v>
      </c>
      <c r="CU701" s="77" t="s">
        <v>437</v>
      </c>
      <c r="CV701" s="77" t="s">
        <v>453</v>
      </c>
      <c r="CW701" s="77">
        <v>2021</v>
      </c>
      <c r="CX701" s="77">
        <v>0</v>
      </c>
      <c r="CY701" s="77">
        <v>0</v>
      </c>
      <c r="CZ701" s="77">
        <v>0</v>
      </c>
      <c r="DA701" s="77">
        <v>0</v>
      </c>
      <c r="DB701" s="77">
        <v>14146.130641332529</v>
      </c>
      <c r="DC701" s="77">
        <v>222.2294216278307</v>
      </c>
      <c r="DD701" s="77">
        <v>8585.722809247949</v>
      </c>
      <c r="DE701" s="77">
        <v>5338.1784104567469</v>
      </c>
      <c r="DF701" s="77">
        <v>813.21078921305138</v>
      </c>
      <c r="DG701" s="77">
        <v>813.21078921305138</v>
      </c>
      <c r="DH701" s="77">
        <v>0</v>
      </c>
      <c r="DI701" s="77">
        <v>0</v>
      </c>
      <c r="DJ701" s="77">
        <v>3.830646785374033E-5</v>
      </c>
      <c r="DL701" s="77">
        <v>0</v>
      </c>
      <c r="DM701" s="77">
        <v>3.1151232955304555E-2</v>
      </c>
      <c r="DN701" s="77">
        <v>3.1151232955304555E-2</v>
      </c>
      <c r="DO701" s="77">
        <v>0</v>
      </c>
      <c r="DP701" s="77">
        <v>3.1151232955304555E-2</v>
      </c>
      <c r="DQ701" s="77">
        <v>3.1151232955304555E-2</v>
      </c>
      <c r="DR701" s="77">
        <v>0</v>
      </c>
      <c r="DS701" s="77">
        <v>0</v>
      </c>
      <c r="DT701" s="77">
        <v>0</v>
      </c>
      <c r="DU701" s="77">
        <v>0</v>
      </c>
      <c r="DV701" s="77">
        <v>0</v>
      </c>
      <c r="DW701" s="77">
        <v>0</v>
      </c>
      <c r="GE701" s="77" t="s">
        <v>422</v>
      </c>
      <c r="GF701" s="77" t="s">
        <v>155</v>
      </c>
      <c r="GG701" s="77" t="s">
        <v>429</v>
      </c>
      <c r="GH701" s="77" t="s">
        <v>488</v>
      </c>
      <c r="GI701" s="77">
        <v>2021</v>
      </c>
      <c r="GJ701" s="77" t="s">
        <v>305</v>
      </c>
      <c r="GK701" s="77">
        <v>409.22373582043792</v>
      </c>
      <c r="GL701" s="77">
        <v>1628.5067409999999</v>
      </c>
      <c r="GM701" s="77">
        <v>2021</v>
      </c>
      <c r="GN701" s="77" t="s">
        <v>175</v>
      </c>
      <c r="GO701" s="77">
        <v>0.13250000000000001</v>
      </c>
      <c r="GP701" s="77">
        <v>3</v>
      </c>
      <c r="GQ701" s="77">
        <v>0</v>
      </c>
      <c r="GR701" s="77" t="s">
        <v>423</v>
      </c>
      <c r="GS701" s="77">
        <v>0.1527377521613833</v>
      </c>
      <c r="GT701" s="77">
        <v>62.50391354029744</v>
      </c>
      <c r="GU701" s="77">
        <v>0.1527377521613833</v>
      </c>
      <c r="GV701" s="248">
        <v>62.50391354029744</v>
      </c>
      <c r="GW701" s="248">
        <v>0</v>
      </c>
      <c r="GX701" s="77">
        <v>0</v>
      </c>
      <c r="GY701" s="77">
        <v>0</v>
      </c>
      <c r="GZ701" s="77">
        <v>0</v>
      </c>
    </row>
    <row r="702" spans="98:208" x14ac:dyDescent="0.25">
      <c r="CT702" s="77" t="s">
        <v>155</v>
      </c>
      <c r="CU702" s="77" t="s">
        <v>437</v>
      </c>
      <c r="CV702" s="77" t="s">
        <v>453</v>
      </c>
      <c r="CW702" s="77">
        <v>2022</v>
      </c>
      <c r="CX702" s="77">
        <v>0</v>
      </c>
      <c r="CY702" s="77">
        <v>0</v>
      </c>
      <c r="CZ702" s="77">
        <v>0</v>
      </c>
      <c r="DA702" s="77">
        <v>0</v>
      </c>
      <c r="DB702" s="77">
        <v>14146.130641332529</v>
      </c>
      <c r="DC702" s="77">
        <v>222.2294216278307</v>
      </c>
      <c r="DD702" s="77">
        <v>8585.722809247949</v>
      </c>
      <c r="DE702" s="77">
        <v>5338.1784104567469</v>
      </c>
      <c r="DF702" s="77">
        <v>813.21078921305138</v>
      </c>
      <c r="DG702" s="77">
        <v>813.21078921305138</v>
      </c>
      <c r="DH702" s="77">
        <v>813.21078921305138</v>
      </c>
      <c r="DI702" s="77">
        <v>0</v>
      </c>
      <c r="DJ702" s="77">
        <v>3.830646785374033E-5</v>
      </c>
      <c r="DL702" s="77">
        <v>0</v>
      </c>
      <c r="DM702" s="77">
        <v>3.1151232955304555E-2</v>
      </c>
      <c r="DN702" s="77">
        <v>3.1151232955304555E-2</v>
      </c>
      <c r="DO702" s="77">
        <v>0</v>
      </c>
      <c r="DP702" s="77">
        <v>3.1151232955304555E-2</v>
      </c>
      <c r="DQ702" s="77">
        <v>3.1151232955304555E-2</v>
      </c>
      <c r="DR702" s="77">
        <v>0</v>
      </c>
      <c r="DS702" s="77">
        <v>3.1151232955304555E-2</v>
      </c>
      <c r="DT702" s="77">
        <v>3.1151232955304555E-2</v>
      </c>
      <c r="DU702" s="77">
        <v>0</v>
      </c>
      <c r="DV702" s="77">
        <v>0</v>
      </c>
      <c r="DW702" s="77">
        <v>0</v>
      </c>
      <c r="GE702" s="77" t="s">
        <v>425</v>
      </c>
      <c r="GF702" s="77" t="s">
        <v>155</v>
      </c>
      <c r="GG702" s="77" t="s">
        <v>429</v>
      </c>
      <c r="GH702" s="77" t="s">
        <v>488</v>
      </c>
      <c r="GI702" s="77">
        <v>2021</v>
      </c>
      <c r="GJ702" s="77" t="s">
        <v>301</v>
      </c>
      <c r="GK702" s="77">
        <v>13469.08781237873</v>
      </c>
      <c r="GL702" s="77">
        <v>1628.5067409999999</v>
      </c>
      <c r="GM702" s="77">
        <v>2021</v>
      </c>
      <c r="GN702" s="77" t="s">
        <v>175</v>
      </c>
      <c r="GO702" s="77">
        <v>5.3000000000000005E-2</v>
      </c>
      <c r="GP702" s="77">
        <v>3</v>
      </c>
      <c r="GQ702" s="77">
        <v>0</v>
      </c>
      <c r="GR702" s="77" t="s">
        <v>423</v>
      </c>
      <c r="GS702" s="77">
        <v>5.5966209081309413E-2</v>
      </c>
      <c r="GT702" s="77">
        <v>753.81378464210445</v>
      </c>
      <c r="GU702" s="77">
        <v>5.5966209081309413E-2</v>
      </c>
      <c r="GV702" s="248">
        <v>753.81378464210445</v>
      </c>
      <c r="GW702" s="248">
        <v>0</v>
      </c>
      <c r="GX702" s="77">
        <v>0</v>
      </c>
      <c r="GY702" s="77">
        <v>0</v>
      </c>
      <c r="GZ702" s="77">
        <v>0</v>
      </c>
    </row>
    <row r="703" spans="98:208" x14ac:dyDescent="0.25">
      <c r="CT703" s="77" t="s">
        <v>155</v>
      </c>
      <c r="CU703" s="77" t="s">
        <v>437</v>
      </c>
      <c r="CV703" s="77" t="s">
        <v>453</v>
      </c>
      <c r="CW703" s="77">
        <v>2023</v>
      </c>
      <c r="CX703" s="77">
        <v>0</v>
      </c>
      <c r="CY703" s="77">
        <v>0</v>
      </c>
      <c r="CZ703" s="77">
        <v>0</v>
      </c>
      <c r="DA703" s="77">
        <v>0</v>
      </c>
      <c r="DB703" s="77">
        <v>14664.63755643663</v>
      </c>
      <c r="DC703" s="77">
        <v>233.2300768079393</v>
      </c>
      <c r="DD703" s="77">
        <v>8896.5159934285966</v>
      </c>
      <c r="DE703" s="77">
        <v>5534.8914862000956</v>
      </c>
      <c r="DF703" s="77">
        <v>0</v>
      </c>
      <c r="DG703" s="77">
        <v>843.29420601054335</v>
      </c>
      <c r="DH703" s="77">
        <v>843.29420601054335</v>
      </c>
      <c r="DI703" s="77">
        <v>843.29420601054335</v>
      </c>
      <c r="DJ703" s="77">
        <v>3.830646785374033E-5</v>
      </c>
      <c r="DL703" s="77">
        <v>0</v>
      </c>
      <c r="DM703" s="77">
        <v>0</v>
      </c>
      <c r="DN703" s="77">
        <v>0</v>
      </c>
      <c r="DO703" s="77">
        <v>0</v>
      </c>
      <c r="DP703" s="77">
        <v>3.2303622393788353E-2</v>
      </c>
      <c r="DQ703" s="77">
        <v>3.2303622393788353E-2</v>
      </c>
      <c r="DR703" s="77">
        <v>0</v>
      </c>
      <c r="DS703" s="77">
        <v>3.2303622393788353E-2</v>
      </c>
      <c r="DT703" s="77">
        <v>3.2303622393788353E-2</v>
      </c>
      <c r="DU703" s="77">
        <v>0</v>
      </c>
      <c r="DV703" s="77">
        <v>3.2303622393788353E-2</v>
      </c>
      <c r="DW703" s="77">
        <v>3.2303622393788353E-2</v>
      </c>
      <c r="GE703" s="77" t="s">
        <v>427</v>
      </c>
      <c r="GF703" s="77" t="s">
        <v>155</v>
      </c>
      <c r="GG703" s="77" t="s">
        <v>429</v>
      </c>
      <c r="GH703" s="77" t="s">
        <v>488</v>
      </c>
      <c r="GI703" s="77">
        <v>2021</v>
      </c>
      <c r="GJ703" s="77" t="s">
        <v>303</v>
      </c>
      <c r="GK703" s="77">
        <v>7205.5312760252818</v>
      </c>
      <c r="GL703" s="77">
        <v>1628.5067409999999</v>
      </c>
      <c r="GM703" s="77">
        <v>2021</v>
      </c>
      <c r="GN703" s="77" t="s">
        <v>175</v>
      </c>
      <c r="GO703" s="77">
        <v>5.3000000000000005E-2</v>
      </c>
      <c r="GP703" s="77">
        <v>3</v>
      </c>
      <c r="GQ703" s="77">
        <v>0</v>
      </c>
      <c r="GR703" s="77" t="s">
        <v>423</v>
      </c>
      <c r="GS703" s="77">
        <v>5.5966209081309413E-2</v>
      </c>
      <c r="GT703" s="77">
        <v>403.26626993594516</v>
      </c>
      <c r="GU703" s="77">
        <v>5.5966209081309413E-2</v>
      </c>
      <c r="GV703" s="248">
        <v>403.26626993594516</v>
      </c>
      <c r="GW703" s="248">
        <v>0</v>
      </c>
      <c r="GX703" s="77">
        <v>0</v>
      </c>
      <c r="GY703" s="77">
        <v>0</v>
      </c>
      <c r="GZ703" s="77">
        <v>0</v>
      </c>
    </row>
    <row r="704" spans="98:208" x14ac:dyDescent="0.25">
      <c r="CT704" s="77" t="s">
        <v>155</v>
      </c>
      <c r="CU704" s="77" t="s">
        <v>437</v>
      </c>
      <c r="CV704" s="77" t="s">
        <v>453</v>
      </c>
      <c r="CW704" s="77">
        <v>2024</v>
      </c>
      <c r="CX704" s="77">
        <v>0</v>
      </c>
      <c r="CY704" s="77">
        <v>0</v>
      </c>
      <c r="CZ704" s="77">
        <v>0</v>
      </c>
      <c r="DA704" s="77">
        <v>0</v>
      </c>
      <c r="DB704" s="77">
        <v>14664.63755643663</v>
      </c>
      <c r="DC704" s="77">
        <v>233.2300768079393</v>
      </c>
      <c r="DD704" s="77">
        <v>8896.5159934285966</v>
      </c>
      <c r="DE704" s="77">
        <v>5534.8914862000956</v>
      </c>
      <c r="DF704" s="77">
        <v>0</v>
      </c>
      <c r="DG704" s="77">
        <v>0</v>
      </c>
      <c r="DH704" s="77">
        <v>843.29420601054335</v>
      </c>
      <c r="DI704" s="77">
        <v>843.29420601054335</v>
      </c>
      <c r="DJ704" s="77">
        <v>3.830646785374033E-5</v>
      </c>
      <c r="DL704" s="77">
        <v>0</v>
      </c>
      <c r="DM704" s="77">
        <v>0</v>
      </c>
      <c r="DN704" s="77">
        <v>0</v>
      </c>
      <c r="DO704" s="77">
        <v>0</v>
      </c>
      <c r="DP704" s="77">
        <v>0</v>
      </c>
      <c r="DQ704" s="77">
        <v>0</v>
      </c>
      <c r="DR704" s="77">
        <v>0</v>
      </c>
      <c r="DS704" s="77">
        <v>3.2303622393788353E-2</v>
      </c>
      <c r="DT704" s="77">
        <v>3.2303622393788353E-2</v>
      </c>
      <c r="DU704" s="77">
        <v>0</v>
      </c>
      <c r="DV704" s="77">
        <v>3.2303622393788353E-2</v>
      </c>
      <c r="DW704" s="77">
        <v>3.2303622393788353E-2</v>
      </c>
      <c r="GE704" s="77" t="s">
        <v>422</v>
      </c>
      <c r="GF704" s="77" t="s">
        <v>155</v>
      </c>
      <c r="GG704" s="77" t="s">
        <v>429</v>
      </c>
      <c r="GH704" s="77" t="s">
        <v>488</v>
      </c>
      <c r="GI704" s="77">
        <v>2022</v>
      </c>
      <c r="GJ704" s="77" t="s">
        <v>305</v>
      </c>
      <c r="GK704" s="77">
        <v>409.22373582043792</v>
      </c>
      <c r="GL704" s="77">
        <v>1628.5067409999999</v>
      </c>
      <c r="GM704" s="77">
        <v>2022</v>
      </c>
      <c r="GN704" s="77" t="s">
        <v>175</v>
      </c>
      <c r="GO704" s="77">
        <v>0.13250000000000001</v>
      </c>
      <c r="GP704" s="77">
        <v>3</v>
      </c>
      <c r="GQ704" s="77">
        <v>0</v>
      </c>
      <c r="GR704" s="77" t="s">
        <v>423</v>
      </c>
      <c r="GS704" s="77">
        <v>0.1527377521613833</v>
      </c>
      <c r="GT704" s="77">
        <v>62.50391354029744</v>
      </c>
      <c r="GU704" s="77">
        <v>0.1527377521613833</v>
      </c>
      <c r="GV704" s="248">
        <v>62.50391354029744</v>
      </c>
      <c r="GW704" s="248">
        <v>0.1527377521613833</v>
      </c>
      <c r="GX704" s="77">
        <v>62.50391354029744</v>
      </c>
      <c r="GY704" s="77">
        <v>0</v>
      </c>
      <c r="GZ704" s="77">
        <v>0</v>
      </c>
    </row>
    <row r="705" spans="98:208" x14ac:dyDescent="0.25">
      <c r="CT705" s="77" t="s">
        <v>155</v>
      </c>
      <c r="CU705" s="77" t="s">
        <v>437</v>
      </c>
      <c r="CV705" s="77" t="s">
        <v>453</v>
      </c>
      <c r="CW705" s="77">
        <v>2025</v>
      </c>
      <c r="CX705" s="77">
        <v>0</v>
      </c>
      <c r="CY705" s="77">
        <v>0</v>
      </c>
      <c r="CZ705" s="77">
        <v>0</v>
      </c>
      <c r="DA705" s="77">
        <v>0</v>
      </c>
      <c r="DB705" s="77">
        <v>14664.63755643663</v>
      </c>
      <c r="DC705" s="77">
        <v>233.2300768079393</v>
      </c>
      <c r="DD705" s="77">
        <v>8896.5159934285966</v>
      </c>
      <c r="DE705" s="77">
        <v>5534.8914862000956</v>
      </c>
      <c r="DF705" s="77">
        <v>0</v>
      </c>
      <c r="DG705" s="77">
        <v>0</v>
      </c>
      <c r="DH705" s="77">
        <v>0</v>
      </c>
      <c r="DI705" s="77">
        <v>843.29420601054335</v>
      </c>
      <c r="DJ705" s="77">
        <v>3.830646785374033E-5</v>
      </c>
      <c r="DL705" s="77">
        <v>0</v>
      </c>
      <c r="DM705" s="77">
        <v>0</v>
      </c>
      <c r="DN705" s="77">
        <v>0</v>
      </c>
      <c r="DO705" s="77">
        <v>0</v>
      </c>
      <c r="DP705" s="77">
        <v>0</v>
      </c>
      <c r="DQ705" s="77">
        <v>0</v>
      </c>
      <c r="DR705" s="77">
        <v>0</v>
      </c>
      <c r="DS705" s="77">
        <v>0</v>
      </c>
      <c r="DT705" s="77">
        <v>0</v>
      </c>
      <c r="DU705" s="77">
        <v>0</v>
      </c>
      <c r="DV705" s="77">
        <v>3.2303622393788353E-2</v>
      </c>
      <c r="DW705" s="77">
        <v>3.2303622393788353E-2</v>
      </c>
      <c r="GE705" s="77" t="s">
        <v>425</v>
      </c>
      <c r="GF705" s="77" t="s">
        <v>155</v>
      </c>
      <c r="GG705" s="77" t="s">
        <v>429</v>
      </c>
      <c r="GH705" s="77" t="s">
        <v>488</v>
      </c>
      <c r="GI705" s="77">
        <v>2022</v>
      </c>
      <c r="GJ705" s="77" t="s">
        <v>301</v>
      </c>
      <c r="GK705" s="77">
        <v>13469.08781237873</v>
      </c>
      <c r="GL705" s="77">
        <v>1628.5067409999999</v>
      </c>
      <c r="GM705" s="77">
        <v>2022</v>
      </c>
      <c r="GN705" s="77" t="s">
        <v>175</v>
      </c>
      <c r="GO705" s="77">
        <v>5.3000000000000005E-2</v>
      </c>
      <c r="GP705" s="77">
        <v>3</v>
      </c>
      <c r="GQ705" s="77">
        <v>0</v>
      </c>
      <c r="GR705" s="77" t="s">
        <v>423</v>
      </c>
      <c r="GS705" s="77">
        <v>5.5966209081309413E-2</v>
      </c>
      <c r="GT705" s="77">
        <v>753.81378464210445</v>
      </c>
      <c r="GU705" s="77">
        <v>5.5966209081309413E-2</v>
      </c>
      <c r="GV705" s="248">
        <v>753.81378464210445</v>
      </c>
      <c r="GW705" s="248">
        <v>5.5966209081309413E-2</v>
      </c>
      <c r="GX705" s="77">
        <v>753.81378464210445</v>
      </c>
      <c r="GY705" s="77">
        <v>0</v>
      </c>
      <c r="GZ705" s="77">
        <v>0</v>
      </c>
    </row>
    <row r="706" spans="98:208" x14ac:dyDescent="0.25">
      <c r="CT706" s="77" t="s">
        <v>155</v>
      </c>
      <c r="CU706" s="77" t="s">
        <v>437</v>
      </c>
      <c r="CV706" s="77" t="s">
        <v>460</v>
      </c>
      <c r="CW706" s="77">
        <v>2020</v>
      </c>
      <c r="CX706" s="77">
        <v>0</v>
      </c>
      <c r="CY706" s="77">
        <v>0</v>
      </c>
      <c r="CZ706" s="77">
        <v>0</v>
      </c>
      <c r="DA706" s="77">
        <v>0</v>
      </c>
      <c r="DB706" s="77">
        <v>8807.9522308759733</v>
      </c>
      <c r="DC706" s="77">
        <v>222.22942162783551</v>
      </c>
      <c r="DD706" s="77">
        <v>8585.7228092481346</v>
      </c>
      <c r="DE706" s="77">
        <v>0</v>
      </c>
      <c r="DF706" s="77">
        <v>514.45318018010823</v>
      </c>
      <c r="DG706" s="77">
        <v>0</v>
      </c>
      <c r="DH706" s="77">
        <v>0</v>
      </c>
      <c r="DI706" s="77">
        <v>0</v>
      </c>
      <c r="DJ706" s="77">
        <v>5.6007495527110771E-6</v>
      </c>
      <c r="DL706" s="77">
        <v>0</v>
      </c>
      <c r="DM706" s="77">
        <v>2.8813234187845325E-3</v>
      </c>
      <c r="DN706" s="77">
        <v>2.8813234187845325E-3</v>
      </c>
      <c r="DO706" s="77">
        <v>0</v>
      </c>
      <c r="DP706" s="77">
        <v>0</v>
      </c>
      <c r="DQ706" s="77">
        <v>0</v>
      </c>
      <c r="DR706" s="77">
        <v>0</v>
      </c>
      <c r="DS706" s="77">
        <v>0</v>
      </c>
      <c r="DT706" s="77">
        <v>0</v>
      </c>
      <c r="DU706" s="77">
        <v>0</v>
      </c>
      <c r="DV706" s="77">
        <v>0</v>
      </c>
      <c r="DW706" s="77">
        <v>0</v>
      </c>
      <c r="GE706" s="77" t="s">
        <v>427</v>
      </c>
      <c r="GF706" s="77" t="s">
        <v>155</v>
      </c>
      <c r="GG706" s="77" t="s">
        <v>429</v>
      </c>
      <c r="GH706" s="77" t="s">
        <v>488</v>
      </c>
      <c r="GI706" s="77">
        <v>2022</v>
      </c>
      <c r="GJ706" s="77" t="s">
        <v>303</v>
      </c>
      <c r="GK706" s="77">
        <v>7205.5312760252818</v>
      </c>
      <c r="GL706" s="77">
        <v>1628.5067409999999</v>
      </c>
      <c r="GM706" s="77">
        <v>2022</v>
      </c>
      <c r="GN706" s="77" t="s">
        <v>175</v>
      </c>
      <c r="GO706" s="77">
        <v>5.3000000000000005E-2</v>
      </c>
      <c r="GP706" s="77">
        <v>3</v>
      </c>
      <c r="GQ706" s="77">
        <v>0</v>
      </c>
      <c r="GR706" s="77" t="s">
        <v>423</v>
      </c>
      <c r="GS706" s="77">
        <v>5.5966209081309413E-2</v>
      </c>
      <c r="GT706" s="77">
        <v>403.26626993594516</v>
      </c>
      <c r="GU706" s="77">
        <v>5.5966209081309413E-2</v>
      </c>
      <c r="GV706" s="248">
        <v>403.26626993594516</v>
      </c>
      <c r="GW706" s="248">
        <v>5.5966209081309413E-2</v>
      </c>
      <c r="GX706" s="77">
        <v>403.26626993594516</v>
      </c>
      <c r="GY706" s="77">
        <v>0</v>
      </c>
      <c r="GZ706" s="77">
        <v>0</v>
      </c>
    </row>
    <row r="707" spans="98:208" x14ac:dyDescent="0.25">
      <c r="CT707" s="77" t="s">
        <v>155</v>
      </c>
      <c r="CU707" s="77" t="s">
        <v>437</v>
      </c>
      <c r="CV707" s="77" t="s">
        <v>460</v>
      </c>
      <c r="CW707" s="77">
        <v>2021</v>
      </c>
      <c r="CX707" s="77">
        <v>0</v>
      </c>
      <c r="CY707" s="77">
        <v>0</v>
      </c>
      <c r="CZ707" s="77">
        <v>0</v>
      </c>
      <c r="DA707" s="77">
        <v>0</v>
      </c>
      <c r="DB707" s="77">
        <v>8807.9522308759733</v>
      </c>
      <c r="DC707" s="77">
        <v>222.22942162783551</v>
      </c>
      <c r="DD707" s="77">
        <v>8585.7228092481346</v>
      </c>
      <c r="DE707" s="77">
        <v>0</v>
      </c>
      <c r="DF707" s="77">
        <v>514.45318018010823</v>
      </c>
      <c r="DG707" s="77">
        <v>514.45318018010823</v>
      </c>
      <c r="DH707" s="77">
        <v>0</v>
      </c>
      <c r="DI707" s="77">
        <v>0</v>
      </c>
      <c r="DJ707" s="77">
        <v>5.6007495527110771E-6</v>
      </c>
      <c r="DL707" s="77">
        <v>0</v>
      </c>
      <c r="DM707" s="77">
        <v>2.8813234187845325E-3</v>
      </c>
      <c r="DN707" s="77">
        <v>2.8813234187845325E-3</v>
      </c>
      <c r="DO707" s="77">
        <v>0</v>
      </c>
      <c r="DP707" s="77">
        <v>2.8813234187845325E-3</v>
      </c>
      <c r="DQ707" s="77">
        <v>2.8813234187845325E-3</v>
      </c>
      <c r="DR707" s="77">
        <v>0</v>
      </c>
      <c r="DS707" s="77">
        <v>0</v>
      </c>
      <c r="DT707" s="77">
        <v>0</v>
      </c>
      <c r="DU707" s="77">
        <v>0</v>
      </c>
      <c r="DV707" s="77">
        <v>0</v>
      </c>
      <c r="DW707" s="77">
        <v>0</v>
      </c>
      <c r="GE707" s="77" t="s">
        <v>422</v>
      </c>
      <c r="GF707" s="77" t="s">
        <v>155</v>
      </c>
      <c r="GG707" s="77" t="s">
        <v>429</v>
      </c>
      <c r="GH707" s="77" t="s">
        <v>488</v>
      </c>
      <c r="GI707" s="77">
        <v>2023</v>
      </c>
      <c r="GJ707" s="77" t="s">
        <v>305</v>
      </c>
      <c r="GK707" s="77">
        <v>428.60232122030322</v>
      </c>
      <c r="GL707" s="77">
        <v>1628.5067409999999</v>
      </c>
      <c r="GM707" s="77">
        <v>2023</v>
      </c>
      <c r="GN707" s="77" t="s">
        <v>175</v>
      </c>
      <c r="GO707" s="77">
        <v>0.13250000000000001</v>
      </c>
      <c r="GP707" s="77">
        <v>3</v>
      </c>
      <c r="GQ707" s="77">
        <v>0</v>
      </c>
      <c r="GR707" s="77" t="s">
        <v>423</v>
      </c>
      <c r="GS707" s="77">
        <v>0</v>
      </c>
      <c r="GT707" s="77">
        <v>0</v>
      </c>
      <c r="GU707" s="77">
        <v>0.1527377521613833</v>
      </c>
      <c r="GV707" s="248">
        <v>65.463755114340273</v>
      </c>
      <c r="GW707" s="248">
        <v>0.1527377521613833</v>
      </c>
      <c r="GX707" s="77">
        <v>65.463755114340273</v>
      </c>
      <c r="GY707" s="77">
        <v>0.1527377521613833</v>
      </c>
      <c r="GZ707" s="77">
        <v>65.463755114340273</v>
      </c>
    </row>
    <row r="708" spans="98:208" x14ac:dyDescent="0.25">
      <c r="CT708" s="77" t="s">
        <v>155</v>
      </c>
      <c r="CU708" s="77" t="s">
        <v>437</v>
      </c>
      <c r="CV708" s="77" t="s">
        <v>460</v>
      </c>
      <c r="CW708" s="77">
        <v>2022</v>
      </c>
      <c r="CX708" s="77">
        <v>0</v>
      </c>
      <c r="CY708" s="77">
        <v>0</v>
      </c>
      <c r="CZ708" s="77">
        <v>0</v>
      </c>
      <c r="DA708" s="77">
        <v>0</v>
      </c>
      <c r="DB708" s="77">
        <v>8807.9522308759733</v>
      </c>
      <c r="DC708" s="77">
        <v>222.22942162783551</v>
      </c>
      <c r="DD708" s="77">
        <v>8585.7228092481346</v>
      </c>
      <c r="DE708" s="77">
        <v>0</v>
      </c>
      <c r="DF708" s="77">
        <v>514.45318018010823</v>
      </c>
      <c r="DG708" s="77">
        <v>514.45318018010823</v>
      </c>
      <c r="DH708" s="77">
        <v>514.45318018010823</v>
      </c>
      <c r="DI708" s="77">
        <v>0</v>
      </c>
      <c r="DJ708" s="77">
        <v>5.6007495527110771E-6</v>
      </c>
      <c r="DL708" s="77">
        <v>0</v>
      </c>
      <c r="DM708" s="77">
        <v>2.8813234187845325E-3</v>
      </c>
      <c r="DN708" s="77">
        <v>2.8813234187845325E-3</v>
      </c>
      <c r="DO708" s="77">
        <v>0</v>
      </c>
      <c r="DP708" s="77">
        <v>2.8813234187845325E-3</v>
      </c>
      <c r="DQ708" s="77">
        <v>2.8813234187845325E-3</v>
      </c>
      <c r="DR708" s="77">
        <v>0</v>
      </c>
      <c r="DS708" s="77">
        <v>2.8813234187845325E-3</v>
      </c>
      <c r="DT708" s="77">
        <v>2.8813234187845325E-3</v>
      </c>
      <c r="DU708" s="77">
        <v>0</v>
      </c>
      <c r="DV708" s="77">
        <v>0</v>
      </c>
      <c r="DW708" s="77">
        <v>0</v>
      </c>
      <c r="GE708" s="77" t="s">
        <v>425</v>
      </c>
      <c r="GF708" s="77" t="s">
        <v>155</v>
      </c>
      <c r="GG708" s="77" t="s">
        <v>429</v>
      </c>
      <c r="GH708" s="77" t="s">
        <v>488</v>
      </c>
      <c r="GI708" s="77">
        <v>2023</v>
      </c>
      <c r="GJ708" s="77" t="s">
        <v>301</v>
      </c>
      <c r="GK708" s="77">
        <v>13939.56097345755</v>
      </c>
      <c r="GL708" s="77">
        <v>1628.5067409999999</v>
      </c>
      <c r="GM708" s="77">
        <v>2023</v>
      </c>
      <c r="GN708" s="77" t="s">
        <v>175</v>
      </c>
      <c r="GO708" s="77">
        <v>5.3000000000000005E-2</v>
      </c>
      <c r="GP708" s="77">
        <v>3</v>
      </c>
      <c r="GQ708" s="77">
        <v>0</v>
      </c>
      <c r="GR708" s="77" t="s">
        <v>423</v>
      </c>
      <c r="GS708" s="77">
        <v>0</v>
      </c>
      <c r="GT708" s="77">
        <v>0</v>
      </c>
      <c r="GU708" s="77">
        <v>5.5966209081309413E-2</v>
      </c>
      <c r="GV708" s="248">
        <v>780.14438394218621</v>
      </c>
      <c r="GW708" s="248">
        <v>5.5966209081309413E-2</v>
      </c>
      <c r="GX708" s="77">
        <v>780.14438394218621</v>
      </c>
      <c r="GY708" s="77">
        <v>5.5966209081309413E-2</v>
      </c>
      <c r="GZ708" s="77">
        <v>780.14438394218621</v>
      </c>
    </row>
    <row r="709" spans="98:208" x14ac:dyDescent="0.25">
      <c r="CT709" s="77" t="s">
        <v>155</v>
      </c>
      <c r="CU709" s="77" t="s">
        <v>437</v>
      </c>
      <c r="CV709" s="77" t="s">
        <v>460</v>
      </c>
      <c r="CW709" s="77">
        <v>2023</v>
      </c>
      <c r="CX709" s="77">
        <v>0</v>
      </c>
      <c r="CY709" s="77">
        <v>0</v>
      </c>
      <c r="CZ709" s="77">
        <v>0</v>
      </c>
      <c r="DA709" s="77">
        <v>0</v>
      </c>
      <c r="DB709" s="77">
        <v>9129.7460702367352</v>
      </c>
      <c r="DC709" s="77">
        <v>233.23007680794441</v>
      </c>
      <c r="DD709" s="77">
        <v>8896.5159934287913</v>
      </c>
      <c r="DE709" s="77">
        <v>0</v>
      </c>
      <c r="DF709" s="77">
        <v>0</v>
      </c>
      <c r="DG709" s="77">
        <v>533.52731185152106</v>
      </c>
      <c r="DH709" s="77">
        <v>533.52731185152106</v>
      </c>
      <c r="DI709" s="77">
        <v>533.52731185152106</v>
      </c>
      <c r="DJ709" s="77">
        <v>5.6007495527110771E-6</v>
      </c>
      <c r="DL709" s="77">
        <v>0</v>
      </c>
      <c r="DM709" s="77">
        <v>0</v>
      </c>
      <c r="DN709" s="77">
        <v>0</v>
      </c>
      <c r="DO709" s="77">
        <v>0</v>
      </c>
      <c r="DP709" s="77">
        <v>2.98815285321155E-3</v>
      </c>
      <c r="DQ709" s="77">
        <v>2.98815285321155E-3</v>
      </c>
      <c r="DR709" s="77">
        <v>0</v>
      </c>
      <c r="DS709" s="77">
        <v>2.98815285321155E-3</v>
      </c>
      <c r="DT709" s="77">
        <v>2.98815285321155E-3</v>
      </c>
      <c r="DU709" s="77">
        <v>0</v>
      </c>
      <c r="DV709" s="77">
        <v>2.98815285321155E-3</v>
      </c>
      <c r="DW709" s="77">
        <v>2.98815285321155E-3</v>
      </c>
      <c r="GE709" s="77" t="s">
        <v>427</v>
      </c>
      <c r="GF709" s="77" t="s">
        <v>155</v>
      </c>
      <c r="GG709" s="77" t="s">
        <v>429</v>
      </c>
      <c r="GH709" s="77" t="s">
        <v>488</v>
      </c>
      <c r="GI709" s="77">
        <v>2023</v>
      </c>
      <c r="GJ709" s="77" t="s">
        <v>303</v>
      </c>
      <c r="GK709" s="77">
        <v>7467.8148194525556</v>
      </c>
      <c r="GL709" s="77">
        <v>1628.5067409999999</v>
      </c>
      <c r="GM709" s="77">
        <v>2023</v>
      </c>
      <c r="GN709" s="77" t="s">
        <v>175</v>
      </c>
      <c r="GO709" s="77">
        <v>5.3000000000000005E-2</v>
      </c>
      <c r="GP709" s="77">
        <v>3</v>
      </c>
      <c r="GQ709" s="77">
        <v>0</v>
      </c>
      <c r="GR709" s="77" t="s">
        <v>423</v>
      </c>
      <c r="GS709" s="77">
        <v>0</v>
      </c>
      <c r="GT709" s="77">
        <v>0</v>
      </c>
      <c r="GU709" s="77">
        <v>5.5966209081309413E-2</v>
      </c>
      <c r="GV709" s="248">
        <v>417.94528556598266</v>
      </c>
      <c r="GW709" s="248">
        <v>5.5966209081309413E-2</v>
      </c>
      <c r="GX709" s="77">
        <v>417.94528556598266</v>
      </c>
      <c r="GY709" s="77">
        <v>5.5966209081309413E-2</v>
      </c>
      <c r="GZ709" s="77">
        <v>417.94528556598266</v>
      </c>
    </row>
    <row r="710" spans="98:208" x14ac:dyDescent="0.25">
      <c r="CT710" s="77" t="s">
        <v>155</v>
      </c>
      <c r="CU710" s="77" t="s">
        <v>437</v>
      </c>
      <c r="CV710" s="77" t="s">
        <v>460</v>
      </c>
      <c r="CW710" s="77">
        <v>2024</v>
      </c>
      <c r="CX710" s="77">
        <v>0</v>
      </c>
      <c r="CY710" s="77">
        <v>0</v>
      </c>
      <c r="CZ710" s="77">
        <v>0</v>
      </c>
      <c r="DA710" s="77">
        <v>0</v>
      </c>
      <c r="DB710" s="77">
        <v>9129.7460702367352</v>
      </c>
      <c r="DC710" s="77">
        <v>233.23007680794441</v>
      </c>
      <c r="DD710" s="77">
        <v>8896.5159934287913</v>
      </c>
      <c r="DE710" s="77">
        <v>0</v>
      </c>
      <c r="DF710" s="77">
        <v>0</v>
      </c>
      <c r="DG710" s="77">
        <v>0</v>
      </c>
      <c r="DH710" s="77">
        <v>533.52731185152106</v>
      </c>
      <c r="DI710" s="77">
        <v>533.52731185152106</v>
      </c>
      <c r="DJ710" s="77">
        <v>5.6007495527110771E-6</v>
      </c>
      <c r="DL710" s="77">
        <v>0</v>
      </c>
      <c r="DM710" s="77">
        <v>0</v>
      </c>
      <c r="DN710" s="77">
        <v>0</v>
      </c>
      <c r="DO710" s="77">
        <v>0</v>
      </c>
      <c r="DP710" s="77">
        <v>0</v>
      </c>
      <c r="DQ710" s="77">
        <v>0</v>
      </c>
      <c r="DR710" s="77">
        <v>0</v>
      </c>
      <c r="DS710" s="77">
        <v>2.98815285321155E-3</v>
      </c>
      <c r="DT710" s="77">
        <v>2.98815285321155E-3</v>
      </c>
      <c r="DU710" s="77">
        <v>0</v>
      </c>
      <c r="DV710" s="77">
        <v>2.98815285321155E-3</v>
      </c>
      <c r="DW710" s="77">
        <v>2.98815285321155E-3</v>
      </c>
      <c r="GE710" s="77" t="s">
        <v>422</v>
      </c>
      <c r="GF710" s="77" t="s">
        <v>155</v>
      </c>
      <c r="GG710" s="77" t="s">
        <v>429</v>
      </c>
      <c r="GH710" s="77" t="s">
        <v>488</v>
      </c>
      <c r="GI710" s="77">
        <v>2024</v>
      </c>
      <c r="GJ710" s="77" t="s">
        <v>305</v>
      </c>
      <c r="GK710" s="77">
        <v>428.60232122030322</v>
      </c>
      <c r="GL710" s="77">
        <v>1628.5067409999999</v>
      </c>
      <c r="GM710" s="77">
        <v>2024</v>
      </c>
      <c r="GN710" s="77" t="s">
        <v>175</v>
      </c>
      <c r="GO710" s="77">
        <v>0.13250000000000001</v>
      </c>
      <c r="GP710" s="77">
        <v>3</v>
      </c>
      <c r="GQ710" s="77">
        <v>0</v>
      </c>
      <c r="GR710" s="77" t="s">
        <v>423</v>
      </c>
      <c r="GS710" s="77">
        <v>0</v>
      </c>
      <c r="GT710" s="77">
        <v>0</v>
      </c>
      <c r="GU710" s="77">
        <v>0</v>
      </c>
      <c r="GV710" s="248">
        <v>0</v>
      </c>
      <c r="GW710" s="248">
        <v>0.1527377521613833</v>
      </c>
      <c r="GX710" s="77">
        <v>65.463755114340273</v>
      </c>
      <c r="GY710" s="77">
        <v>0.1527377521613833</v>
      </c>
      <c r="GZ710" s="77">
        <v>65.463755114340273</v>
      </c>
    </row>
    <row r="711" spans="98:208" x14ac:dyDescent="0.25">
      <c r="CT711" s="77" t="s">
        <v>155</v>
      </c>
      <c r="CU711" s="77" t="s">
        <v>437</v>
      </c>
      <c r="CV711" s="77" t="s">
        <v>460</v>
      </c>
      <c r="CW711" s="77">
        <v>2025</v>
      </c>
      <c r="CX711" s="77">
        <v>0</v>
      </c>
      <c r="CY711" s="77">
        <v>0</v>
      </c>
      <c r="CZ711" s="77">
        <v>0</v>
      </c>
      <c r="DA711" s="77">
        <v>0</v>
      </c>
      <c r="DB711" s="77">
        <v>9129.7460702367352</v>
      </c>
      <c r="DC711" s="77">
        <v>233.23007680794441</v>
      </c>
      <c r="DD711" s="77">
        <v>8896.5159934287913</v>
      </c>
      <c r="DE711" s="77">
        <v>0</v>
      </c>
      <c r="DF711" s="77">
        <v>0</v>
      </c>
      <c r="DG711" s="77">
        <v>0</v>
      </c>
      <c r="DH711" s="77">
        <v>0</v>
      </c>
      <c r="DI711" s="77">
        <v>533.52731185152106</v>
      </c>
      <c r="DJ711" s="77">
        <v>5.6007495527110771E-6</v>
      </c>
      <c r="DL711" s="77">
        <v>0</v>
      </c>
      <c r="DM711" s="77">
        <v>0</v>
      </c>
      <c r="DN711" s="77">
        <v>0</v>
      </c>
      <c r="DO711" s="77">
        <v>0</v>
      </c>
      <c r="DP711" s="77">
        <v>0</v>
      </c>
      <c r="DQ711" s="77">
        <v>0</v>
      </c>
      <c r="DR711" s="77">
        <v>0</v>
      </c>
      <c r="DS711" s="77">
        <v>0</v>
      </c>
      <c r="DT711" s="77">
        <v>0</v>
      </c>
      <c r="DU711" s="77">
        <v>0</v>
      </c>
      <c r="DV711" s="77">
        <v>2.98815285321155E-3</v>
      </c>
      <c r="DW711" s="77">
        <v>2.98815285321155E-3</v>
      </c>
      <c r="GE711" s="77" t="s">
        <v>425</v>
      </c>
      <c r="GF711" s="77" t="s">
        <v>155</v>
      </c>
      <c r="GG711" s="77" t="s">
        <v>429</v>
      </c>
      <c r="GH711" s="77" t="s">
        <v>488</v>
      </c>
      <c r="GI711" s="77">
        <v>2024</v>
      </c>
      <c r="GJ711" s="77" t="s">
        <v>301</v>
      </c>
      <c r="GK711" s="77">
        <v>13939.56097345755</v>
      </c>
      <c r="GL711" s="77">
        <v>1628.5067409999999</v>
      </c>
      <c r="GM711" s="77">
        <v>2024</v>
      </c>
      <c r="GN711" s="77" t="s">
        <v>175</v>
      </c>
      <c r="GO711" s="77">
        <v>5.3000000000000005E-2</v>
      </c>
      <c r="GP711" s="77">
        <v>3</v>
      </c>
      <c r="GQ711" s="77">
        <v>0</v>
      </c>
      <c r="GR711" s="77" t="s">
        <v>423</v>
      </c>
      <c r="GS711" s="77">
        <v>0</v>
      </c>
      <c r="GT711" s="77">
        <v>0</v>
      </c>
      <c r="GU711" s="77">
        <v>0</v>
      </c>
      <c r="GV711" s="248">
        <v>0</v>
      </c>
      <c r="GW711" s="248">
        <v>5.5966209081309413E-2</v>
      </c>
      <c r="GX711" s="77">
        <v>780.14438394218621</v>
      </c>
      <c r="GY711" s="77">
        <v>5.5966209081309413E-2</v>
      </c>
      <c r="GZ711" s="77">
        <v>780.14438394218621</v>
      </c>
    </row>
    <row r="712" spans="98:208" x14ac:dyDescent="0.25">
      <c r="CT712" s="77" t="s">
        <v>155</v>
      </c>
      <c r="CU712" s="77" t="s">
        <v>437</v>
      </c>
      <c r="CV712" s="77" t="s">
        <v>467</v>
      </c>
      <c r="CW712" s="77">
        <v>2020</v>
      </c>
      <c r="CX712" s="77">
        <v>0</v>
      </c>
      <c r="CY712" s="77">
        <v>0</v>
      </c>
      <c r="CZ712" s="77">
        <v>0</v>
      </c>
      <c r="DA712" s="77">
        <v>0</v>
      </c>
      <c r="DB712" s="77">
        <v>5.2405583313015551</v>
      </c>
      <c r="DC712" s="77">
        <v>0.69641821681223348</v>
      </c>
      <c r="DD712" s="77">
        <v>2.9419641522810238</v>
      </c>
      <c r="DE712" s="77">
        <v>1.6021759622082929</v>
      </c>
      <c r="DF712" s="77">
        <v>0.36068764874241382</v>
      </c>
      <c r="DG712" s="77">
        <v>0</v>
      </c>
      <c r="DH712" s="77">
        <v>0</v>
      </c>
      <c r="DI712" s="77">
        <v>0</v>
      </c>
      <c r="DJ712" s="77">
        <v>4.0786879490555103E-5</v>
      </c>
      <c r="DL712" s="77">
        <v>0</v>
      </c>
      <c r="DM712" s="77">
        <v>1.4711323662988501E-5</v>
      </c>
      <c r="DN712" s="77">
        <v>1.4711323662988501E-5</v>
      </c>
      <c r="DO712" s="77">
        <v>0</v>
      </c>
      <c r="DP712" s="77">
        <v>0</v>
      </c>
      <c r="DQ712" s="77">
        <v>0</v>
      </c>
      <c r="DR712" s="77">
        <v>0</v>
      </c>
      <c r="DS712" s="77">
        <v>0</v>
      </c>
      <c r="DT712" s="77">
        <v>0</v>
      </c>
      <c r="DU712" s="77">
        <v>0</v>
      </c>
      <c r="DV712" s="77">
        <v>0</v>
      </c>
      <c r="DW712" s="77">
        <v>0</v>
      </c>
      <c r="GE712" s="77" t="s">
        <v>427</v>
      </c>
      <c r="GF712" s="77" t="s">
        <v>155</v>
      </c>
      <c r="GG712" s="77" t="s">
        <v>429</v>
      </c>
      <c r="GH712" s="77" t="s">
        <v>488</v>
      </c>
      <c r="GI712" s="77">
        <v>2024</v>
      </c>
      <c r="GJ712" s="77" t="s">
        <v>303</v>
      </c>
      <c r="GK712" s="77">
        <v>7467.8148194525556</v>
      </c>
      <c r="GL712" s="77">
        <v>1628.5067409999999</v>
      </c>
      <c r="GM712" s="77">
        <v>2024</v>
      </c>
      <c r="GN712" s="77" t="s">
        <v>175</v>
      </c>
      <c r="GO712" s="77">
        <v>5.3000000000000005E-2</v>
      </c>
      <c r="GP712" s="77">
        <v>3</v>
      </c>
      <c r="GQ712" s="77">
        <v>0</v>
      </c>
      <c r="GR712" s="77" t="s">
        <v>423</v>
      </c>
      <c r="GS712" s="77">
        <v>0</v>
      </c>
      <c r="GT712" s="77">
        <v>0</v>
      </c>
      <c r="GU712" s="77">
        <v>0</v>
      </c>
      <c r="GV712" s="248">
        <v>0</v>
      </c>
      <c r="GW712" s="248">
        <v>5.5966209081309413E-2</v>
      </c>
      <c r="GX712" s="77">
        <v>417.94528556598266</v>
      </c>
      <c r="GY712" s="77">
        <v>5.5966209081309413E-2</v>
      </c>
      <c r="GZ712" s="77">
        <v>417.94528556598266</v>
      </c>
    </row>
    <row r="713" spans="98:208" x14ac:dyDescent="0.25">
      <c r="CT713" s="77" t="s">
        <v>155</v>
      </c>
      <c r="CU713" s="77" t="s">
        <v>437</v>
      </c>
      <c r="CV713" s="77" t="s">
        <v>467</v>
      </c>
      <c r="CW713" s="77">
        <v>2021</v>
      </c>
      <c r="CX713" s="77">
        <v>0</v>
      </c>
      <c r="CY713" s="77">
        <v>0</v>
      </c>
      <c r="CZ713" s="77">
        <v>0</v>
      </c>
      <c r="DA713" s="77">
        <v>0</v>
      </c>
      <c r="DB713" s="77">
        <v>5.2405583313015551</v>
      </c>
      <c r="DC713" s="77">
        <v>0.69641821681223348</v>
      </c>
      <c r="DD713" s="77">
        <v>2.9419641522810238</v>
      </c>
      <c r="DE713" s="77">
        <v>1.6021759622082929</v>
      </c>
      <c r="DF713" s="77">
        <v>0.36068764874241382</v>
      </c>
      <c r="DG713" s="77">
        <v>0.36068764874241382</v>
      </c>
      <c r="DH713" s="77">
        <v>0</v>
      </c>
      <c r="DI713" s="77">
        <v>0</v>
      </c>
      <c r="DJ713" s="77">
        <v>4.0786879490555103E-5</v>
      </c>
      <c r="DL713" s="77">
        <v>0</v>
      </c>
      <c r="DM713" s="77">
        <v>1.4711323662988501E-5</v>
      </c>
      <c r="DN713" s="77">
        <v>1.4711323662988501E-5</v>
      </c>
      <c r="DO713" s="77">
        <v>0</v>
      </c>
      <c r="DP713" s="77">
        <v>1.4711323662988501E-5</v>
      </c>
      <c r="DQ713" s="77">
        <v>1.4711323662988501E-5</v>
      </c>
      <c r="DR713" s="77">
        <v>0</v>
      </c>
      <c r="DS713" s="77">
        <v>0</v>
      </c>
      <c r="DT713" s="77">
        <v>0</v>
      </c>
      <c r="DU713" s="77">
        <v>0</v>
      </c>
      <c r="DV713" s="77">
        <v>0</v>
      </c>
      <c r="DW713" s="77">
        <v>0</v>
      </c>
      <c r="GE713" s="77" t="s">
        <v>422</v>
      </c>
      <c r="GF713" s="77" t="s">
        <v>155</v>
      </c>
      <c r="GG713" s="77" t="s">
        <v>429</v>
      </c>
      <c r="GH713" s="77" t="s">
        <v>488</v>
      </c>
      <c r="GI713" s="77">
        <v>2025</v>
      </c>
      <c r="GJ713" s="77" t="s">
        <v>305</v>
      </c>
      <c r="GK713" s="77">
        <v>428.60232122030322</v>
      </c>
      <c r="GL713" s="77">
        <v>1628.5067409999999</v>
      </c>
      <c r="GM713" s="77">
        <v>2025</v>
      </c>
      <c r="GN713" s="77" t="s">
        <v>175</v>
      </c>
      <c r="GO713" s="77">
        <v>0.13250000000000001</v>
      </c>
      <c r="GP713" s="77">
        <v>3</v>
      </c>
      <c r="GQ713" s="77">
        <v>0</v>
      </c>
      <c r="GR713" s="77" t="s">
        <v>423</v>
      </c>
      <c r="GS713" s="77">
        <v>0</v>
      </c>
      <c r="GT713" s="77">
        <v>0</v>
      </c>
      <c r="GU713" s="77">
        <v>0</v>
      </c>
      <c r="GV713" s="248">
        <v>0</v>
      </c>
      <c r="GW713" s="248">
        <v>0</v>
      </c>
      <c r="GX713" s="77">
        <v>0</v>
      </c>
      <c r="GY713" s="77">
        <v>0.1527377521613833</v>
      </c>
      <c r="GZ713" s="77">
        <v>65.463755114340273</v>
      </c>
    </row>
    <row r="714" spans="98:208" x14ac:dyDescent="0.25">
      <c r="CT714" s="77" t="s">
        <v>155</v>
      </c>
      <c r="CU714" s="77" t="s">
        <v>437</v>
      </c>
      <c r="CV714" s="77" t="s">
        <v>467</v>
      </c>
      <c r="CW714" s="77">
        <v>2022</v>
      </c>
      <c r="CX714" s="77">
        <v>0</v>
      </c>
      <c r="CY714" s="77">
        <v>0</v>
      </c>
      <c r="CZ714" s="77">
        <v>0</v>
      </c>
      <c r="DA714" s="77">
        <v>0</v>
      </c>
      <c r="DB714" s="77">
        <v>5.2405583313015551</v>
      </c>
      <c r="DC714" s="77">
        <v>0.69641821681223348</v>
      </c>
      <c r="DD714" s="77">
        <v>2.9419641522810238</v>
      </c>
      <c r="DE714" s="77">
        <v>1.6021759622082929</v>
      </c>
      <c r="DF714" s="77">
        <v>0.36068764874241382</v>
      </c>
      <c r="DG714" s="77">
        <v>0.36068764874241382</v>
      </c>
      <c r="DH714" s="77">
        <v>0.36068764874241382</v>
      </c>
      <c r="DI714" s="77">
        <v>0</v>
      </c>
      <c r="DJ714" s="77">
        <v>4.0786879490555103E-5</v>
      </c>
      <c r="DL714" s="77">
        <v>0</v>
      </c>
      <c r="DM714" s="77">
        <v>1.4711323662988501E-5</v>
      </c>
      <c r="DN714" s="77">
        <v>1.4711323662988501E-5</v>
      </c>
      <c r="DO714" s="77">
        <v>0</v>
      </c>
      <c r="DP714" s="77">
        <v>1.4711323662988501E-5</v>
      </c>
      <c r="DQ714" s="77">
        <v>1.4711323662988501E-5</v>
      </c>
      <c r="DR714" s="77">
        <v>0</v>
      </c>
      <c r="DS714" s="77">
        <v>1.4711323662988501E-5</v>
      </c>
      <c r="DT714" s="77">
        <v>1.4711323662988501E-5</v>
      </c>
      <c r="DU714" s="77">
        <v>0</v>
      </c>
      <c r="DV714" s="77">
        <v>0</v>
      </c>
      <c r="DW714" s="77">
        <v>0</v>
      </c>
      <c r="GE714" s="77" t="s">
        <v>425</v>
      </c>
      <c r="GF714" s="77" t="s">
        <v>155</v>
      </c>
      <c r="GG714" s="77" t="s">
        <v>429</v>
      </c>
      <c r="GH714" s="77" t="s">
        <v>488</v>
      </c>
      <c r="GI714" s="77">
        <v>2025</v>
      </c>
      <c r="GJ714" s="77" t="s">
        <v>301</v>
      </c>
      <c r="GK714" s="77">
        <v>13939.56097345755</v>
      </c>
      <c r="GL714" s="77">
        <v>1628.5067409999999</v>
      </c>
      <c r="GM714" s="77">
        <v>2025</v>
      </c>
      <c r="GN714" s="77" t="s">
        <v>175</v>
      </c>
      <c r="GO714" s="77">
        <v>5.3000000000000005E-2</v>
      </c>
      <c r="GP714" s="77">
        <v>3</v>
      </c>
      <c r="GQ714" s="77">
        <v>0</v>
      </c>
      <c r="GR714" s="77" t="s">
        <v>423</v>
      </c>
      <c r="GS714" s="77">
        <v>0</v>
      </c>
      <c r="GT714" s="77">
        <v>0</v>
      </c>
      <c r="GU714" s="77">
        <v>0</v>
      </c>
      <c r="GV714" s="248">
        <v>0</v>
      </c>
      <c r="GW714" s="248">
        <v>0</v>
      </c>
      <c r="GX714" s="77">
        <v>0</v>
      </c>
      <c r="GY714" s="77">
        <v>5.5966209081309413E-2</v>
      </c>
      <c r="GZ714" s="77">
        <v>780.14438394218621</v>
      </c>
    </row>
    <row r="715" spans="98:208" x14ac:dyDescent="0.25">
      <c r="CT715" s="77" t="s">
        <v>155</v>
      </c>
      <c r="CU715" s="77" t="s">
        <v>437</v>
      </c>
      <c r="CV715" s="77" t="s">
        <v>467</v>
      </c>
      <c r="CW715" s="77">
        <v>2023</v>
      </c>
      <c r="CX715" s="77">
        <v>0</v>
      </c>
      <c r="CY715" s="77">
        <v>0</v>
      </c>
      <c r="CZ715" s="77">
        <v>0</v>
      </c>
      <c r="DA715" s="77">
        <v>0</v>
      </c>
      <c r="DB715" s="77">
        <v>5.47503460700778</v>
      </c>
      <c r="DC715" s="77">
        <v>0.71896016785821426</v>
      </c>
      <c r="DD715" s="77">
        <v>3.0714971986151109</v>
      </c>
      <c r="DE715" s="77">
        <v>1.684577240534451</v>
      </c>
      <c r="DF715" s="77">
        <v>0</v>
      </c>
      <c r="DG715" s="77">
        <v>0.37599181639995027</v>
      </c>
      <c r="DH715" s="77">
        <v>0.37599181639995027</v>
      </c>
      <c r="DI715" s="77">
        <v>0.37599181639995027</v>
      </c>
      <c r="DJ715" s="77">
        <v>4.0786879490555103E-5</v>
      </c>
      <c r="DL715" s="77">
        <v>0</v>
      </c>
      <c r="DM715" s="77">
        <v>0</v>
      </c>
      <c r="DN715" s="77">
        <v>0</v>
      </c>
      <c r="DO715" s="77">
        <v>0</v>
      </c>
      <c r="DP715" s="77">
        <v>1.5335532904939691E-5</v>
      </c>
      <c r="DQ715" s="77">
        <v>1.5335532904939691E-5</v>
      </c>
      <c r="DR715" s="77">
        <v>0</v>
      </c>
      <c r="DS715" s="77">
        <v>1.5335532904939691E-5</v>
      </c>
      <c r="DT715" s="77">
        <v>1.5335532904939691E-5</v>
      </c>
      <c r="DU715" s="77">
        <v>0</v>
      </c>
      <c r="DV715" s="77">
        <v>1.5335532904939691E-5</v>
      </c>
      <c r="DW715" s="77">
        <v>1.5335532904939691E-5</v>
      </c>
      <c r="GE715" s="77" t="s">
        <v>427</v>
      </c>
      <c r="GF715" s="77" t="s">
        <v>155</v>
      </c>
      <c r="GG715" s="77" t="s">
        <v>429</v>
      </c>
      <c r="GH715" s="77" t="s">
        <v>488</v>
      </c>
      <c r="GI715" s="77">
        <v>2025</v>
      </c>
      <c r="GJ715" s="77" t="s">
        <v>303</v>
      </c>
      <c r="GK715" s="77">
        <v>7467.8148194525556</v>
      </c>
      <c r="GL715" s="77">
        <v>1628.5067409999999</v>
      </c>
      <c r="GM715" s="77">
        <v>2025</v>
      </c>
      <c r="GN715" s="77" t="s">
        <v>175</v>
      </c>
      <c r="GO715" s="77">
        <v>5.3000000000000005E-2</v>
      </c>
      <c r="GP715" s="77">
        <v>3</v>
      </c>
      <c r="GQ715" s="77">
        <v>0</v>
      </c>
      <c r="GR715" s="77" t="s">
        <v>423</v>
      </c>
      <c r="GS715" s="77">
        <v>0</v>
      </c>
      <c r="GT715" s="77">
        <v>0</v>
      </c>
      <c r="GU715" s="77">
        <v>0</v>
      </c>
      <c r="GV715" s="248">
        <v>0</v>
      </c>
      <c r="GW715" s="248">
        <v>0</v>
      </c>
      <c r="GX715" s="77">
        <v>0</v>
      </c>
      <c r="GY715" s="77">
        <v>5.5966209081309413E-2</v>
      </c>
      <c r="GZ715" s="77">
        <v>417.94528556598266</v>
      </c>
    </row>
    <row r="716" spans="98:208" x14ac:dyDescent="0.25">
      <c r="CT716" s="77" t="s">
        <v>155</v>
      </c>
      <c r="CU716" s="77" t="s">
        <v>437</v>
      </c>
      <c r="CV716" s="77" t="s">
        <v>467</v>
      </c>
      <c r="CW716" s="77">
        <v>2024</v>
      </c>
      <c r="CX716" s="77">
        <v>0</v>
      </c>
      <c r="CY716" s="77">
        <v>0</v>
      </c>
      <c r="CZ716" s="77">
        <v>0</v>
      </c>
      <c r="DA716" s="77">
        <v>0</v>
      </c>
      <c r="DB716" s="77">
        <v>5.47503460700778</v>
      </c>
      <c r="DC716" s="77">
        <v>0.71896016785821426</v>
      </c>
      <c r="DD716" s="77">
        <v>3.0714971986151109</v>
      </c>
      <c r="DE716" s="77">
        <v>1.684577240534451</v>
      </c>
      <c r="DF716" s="77">
        <v>0</v>
      </c>
      <c r="DG716" s="77">
        <v>0</v>
      </c>
      <c r="DH716" s="77">
        <v>0.37599181639995027</v>
      </c>
      <c r="DI716" s="77">
        <v>0.37599181639995027</v>
      </c>
      <c r="DJ716" s="77">
        <v>4.0786879490555103E-5</v>
      </c>
      <c r="DL716" s="77">
        <v>0</v>
      </c>
      <c r="DM716" s="77">
        <v>0</v>
      </c>
      <c r="DN716" s="77">
        <v>0</v>
      </c>
      <c r="DO716" s="77">
        <v>0</v>
      </c>
      <c r="DP716" s="77">
        <v>0</v>
      </c>
      <c r="DQ716" s="77">
        <v>0</v>
      </c>
      <c r="DR716" s="77">
        <v>0</v>
      </c>
      <c r="DS716" s="77">
        <v>1.5335532904939691E-5</v>
      </c>
      <c r="DT716" s="77">
        <v>1.5335532904939691E-5</v>
      </c>
      <c r="DU716" s="77">
        <v>0</v>
      </c>
      <c r="DV716" s="77">
        <v>1.5335532904939691E-5</v>
      </c>
      <c r="DW716" s="77">
        <v>1.5335532904939691E-5</v>
      </c>
      <c r="GE716" s="77" t="s">
        <v>422</v>
      </c>
      <c r="GF716" s="77" t="s">
        <v>155</v>
      </c>
      <c r="GG716" s="77" t="s">
        <v>430</v>
      </c>
      <c r="GH716" s="77" t="s">
        <v>300</v>
      </c>
      <c r="GI716" s="77">
        <v>2021</v>
      </c>
      <c r="GJ716" s="77" t="s">
        <v>305</v>
      </c>
      <c r="GK716" s="77">
        <v>222.22942162783539</v>
      </c>
      <c r="GL716" s="77">
        <v>186.396424</v>
      </c>
      <c r="GM716" s="77">
        <v>2021</v>
      </c>
      <c r="GN716" s="77" t="s">
        <v>175</v>
      </c>
      <c r="GO716" s="77">
        <v>0.13250000000000001</v>
      </c>
      <c r="GP716" s="77">
        <v>3</v>
      </c>
      <c r="GQ716" s="77">
        <v>0</v>
      </c>
      <c r="GR716" s="77" t="s">
        <v>423</v>
      </c>
      <c r="GS716" s="77">
        <v>0.1527377521613833</v>
      </c>
      <c r="GT716" s="77">
        <v>33.942822323559874</v>
      </c>
      <c r="GU716" s="77">
        <v>0.1527377521613833</v>
      </c>
      <c r="GV716" s="248">
        <v>33.942822323559874</v>
      </c>
      <c r="GW716" s="248">
        <v>0</v>
      </c>
      <c r="GX716" s="77">
        <v>0</v>
      </c>
      <c r="GY716" s="77">
        <v>0</v>
      </c>
      <c r="GZ716" s="77">
        <v>0</v>
      </c>
    </row>
    <row r="717" spans="98:208" x14ac:dyDescent="0.25">
      <c r="CT717" s="77" t="s">
        <v>155</v>
      </c>
      <c r="CU717" s="77" t="s">
        <v>437</v>
      </c>
      <c r="CV717" s="77" t="s">
        <v>467</v>
      </c>
      <c r="CW717" s="77">
        <v>2025</v>
      </c>
      <c r="CX717" s="77">
        <v>0</v>
      </c>
      <c r="CY717" s="77">
        <v>0</v>
      </c>
      <c r="CZ717" s="77">
        <v>0</v>
      </c>
      <c r="DA717" s="77">
        <v>0</v>
      </c>
      <c r="DB717" s="77">
        <v>5.47503460700778</v>
      </c>
      <c r="DC717" s="77">
        <v>0.71896016785821426</v>
      </c>
      <c r="DD717" s="77">
        <v>3.0714971986151109</v>
      </c>
      <c r="DE717" s="77">
        <v>1.684577240534451</v>
      </c>
      <c r="DF717" s="77">
        <v>0</v>
      </c>
      <c r="DG717" s="77">
        <v>0</v>
      </c>
      <c r="DH717" s="77">
        <v>0</v>
      </c>
      <c r="DI717" s="77">
        <v>0.37599181639995027</v>
      </c>
      <c r="DJ717" s="77">
        <v>4.0786879490555103E-5</v>
      </c>
      <c r="DL717" s="77">
        <v>0</v>
      </c>
      <c r="DM717" s="77">
        <v>0</v>
      </c>
      <c r="DN717" s="77">
        <v>0</v>
      </c>
      <c r="DO717" s="77">
        <v>0</v>
      </c>
      <c r="DP717" s="77">
        <v>0</v>
      </c>
      <c r="DQ717" s="77">
        <v>0</v>
      </c>
      <c r="DR717" s="77">
        <v>0</v>
      </c>
      <c r="DS717" s="77">
        <v>0</v>
      </c>
      <c r="DT717" s="77">
        <v>0</v>
      </c>
      <c r="DU717" s="77">
        <v>0</v>
      </c>
      <c r="DV717" s="77">
        <v>1.5335532904939691E-5</v>
      </c>
      <c r="DW717" s="77">
        <v>1.5335532904939691E-5</v>
      </c>
      <c r="GE717" s="77" t="s">
        <v>425</v>
      </c>
      <c r="GF717" s="77" t="s">
        <v>155</v>
      </c>
      <c r="GG717" s="77" t="s">
        <v>430</v>
      </c>
      <c r="GH717" s="77" t="s">
        <v>300</v>
      </c>
      <c r="GI717" s="77">
        <v>2021</v>
      </c>
      <c r="GJ717" s="77" t="s">
        <v>301</v>
      </c>
      <c r="GK717" s="77">
        <v>8585.7228092481328</v>
      </c>
      <c r="GL717" s="77">
        <v>186.396424</v>
      </c>
      <c r="GM717" s="77">
        <v>2021</v>
      </c>
      <c r="GN717" s="77" t="s">
        <v>175</v>
      </c>
      <c r="GO717" s="77">
        <v>5.3000000000000005E-2</v>
      </c>
      <c r="GP717" s="77">
        <v>3</v>
      </c>
      <c r="GQ717" s="77">
        <v>0</v>
      </c>
      <c r="GR717" s="77" t="s">
        <v>423</v>
      </c>
      <c r="GS717" s="77">
        <v>5.5966209081309407E-2</v>
      </c>
      <c r="GT717" s="77">
        <v>480.51035785654818</v>
      </c>
      <c r="GU717" s="77">
        <v>5.5966209081309407E-2</v>
      </c>
      <c r="GV717" s="248">
        <v>480.51035785654818</v>
      </c>
      <c r="GW717" s="248">
        <v>0</v>
      </c>
      <c r="GX717" s="77">
        <v>0</v>
      </c>
      <c r="GY717" s="77">
        <v>0</v>
      </c>
      <c r="GZ717" s="77">
        <v>0</v>
      </c>
    </row>
    <row r="718" spans="98:208" x14ac:dyDescent="0.25">
      <c r="CT718" s="77" t="s">
        <v>155</v>
      </c>
      <c r="CU718" s="77" t="s">
        <v>437</v>
      </c>
      <c r="CV718" s="77" t="s">
        <v>474</v>
      </c>
      <c r="CW718" s="77">
        <v>2020</v>
      </c>
      <c r="CX718" s="77">
        <v>0</v>
      </c>
      <c r="CY718" s="77">
        <v>0</v>
      </c>
      <c r="CZ718" s="77">
        <v>0</v>
      </c>
      <c r="DA718" s="77">
        <v>0</v>
      </c>
      <c r="DB718" s="77">
        <v>7.7900575334948458E-2</v>
      </c>
      <c r="DC718" s="77">
        <v>3.6425060683954513E-2</v>
      </c>
      <c r="DD718" s="77">
        <v>1.5808724525432239E-3</v>
      </c>
      <c r="DE718" s="77">
        <v>3.9894642198450722E-2</v>
      </c>
      <c r="DF718" s="77">
        <v>7.8847092159216297E-3</v>
      </c>
      <c r="DG718" s="77">
        <v>0</v>
      </c>
      <c r="DH718" s="77">
        <v>0</v>
      </c>
      <c r="DI718" s="77">
        <v>0</v>
      </c>
      <c r="DJ718" s="77">
        <v>7.375330831026752E-4</v>
      </c>
      <c r="DL718" s="77">
        <v>0</v>
      </c>
      <c r="DM718" s="77">
        <v>5.8152338973867564E-6</v>
      </c>
      <c r="DN718" s="77">
        <v>5.8152338973867564E-6</v>
      </c>
      <c r="DO718" s="77">
        <v>0</v>
      </c>
      <c r="DP718" s="77">
        <v>0</v>
      </c>
      <c r="DQ718" s="77">
        <v>0</v>
      </c>
      <c r="DR718" s="77">
        <v>0</v>
      </c>
      <c r="DS718" s="77">
        <v>0</v>
      </c>
      <c r="DT718" s="77">
        <v>0</v>
      </c>
      <c r="DU718" s="77">
        <v>0</v>
      </c>
      <c r="DV718" s="77">
        <v>0</v>
      </c>
      <c r="DW718" s="77">
        <v>0</v>
      </c>
      <c r="GE718" s="77" t="s">
        <v>427</v>
      </c>
      <c r="GF718" s="77" t="s">
        <v>155</v>
      </c>
      <c r="GG718" s="77" t="s">
        <v>430</v>
      </c>
      <c r="GH718" s="77" t="s">
        <v>300</v>
      </c>
      <c r="GI718" s="77">
        <v>2021</v>
      </c>
      <c r="GJ718" s="77" t="s">
        <v>303</v>
      </c>
      <c r="GK718" s="77">
        <v>5338.1784104568605</v>
      </c>
      <c r="GL718" s="77">
        <v>186.396424</v>
      </c>
      <c r="GM718" s="77">
        <v>2021</v>
      </c>
      <c r="GN718" s="77" t="s">
        <v>175</v>
      </c>
      <c r="GO718" s="77">
        <v>5.3000000000000005E-2</v>
      </c>
      <c r="GP718" s="77">
        <v>3</v>
      </c>
      <c r="GQ718" s="77">
        <v>0</v>
      </c>
      <c r="GR718" s="77" t="s">
        <v>423</v>
      </c>
      <c r="GS718" s="77">
        <v>5.5966209081309407E-2</v>
      </c>
      <c r="GT718" s="77">
        <v>298.75760903296054</v>
      </c>
      <c r="GU718" s="77">
        <v>5.5966209081309407E-2</v>
      </c>
      <c r="GV718" s="248">
        <v>298.75760903296054</v>
      </c>
      <c r="GW718" s="248">
        <v>0</v>
      </c>
      <c r="GX718" s="77">
        <v>0</v>
      </c>
      <c r="GY718" s="77">
        <v>0</v>
      </c>
      <c r="GZ718" s="77">
        <v>0</v>
      </c>
    </row>
    <row r="719" spans="98:208" x14ac:dyDescent="0.25">
      <c r="CT719" s="77" t="s">
        <v>155</v>
      </c>
      <c r="CU719" s="77" t="s">
        <v>437</v>
      </c>
      <c r="CV719" s="77" t="s">
        <v>474</v>
      </c>
      <c r="CW719" s="77">
        <v>2021</v>
      </c>
      <c r="CX719" s="77">
        <v>0</v>
      </c>
      <c r="CY719" s="77">
        <v>0</v>
      </c>
      <c r="CZ719" s="77">
        <v>0</v>
      </c>
      <c r="DA719" s="77">
        <v>0</v>
      </c>
      <c r="DB719" s="77">
        <v>7.7900575334948458E-2</v>
      </c>
      <c r="DC719" s="77">
        <v>3.6425060683954513E-2</v>
      </c>
      <c r="DD719" s="77">
        <v>1.5808724525432239E-3</v>
      </c>
      <c r="DE719" s="77">
        <v>3.9894642198450722E-2</v>
      </c>
      <c r="DF719" s="77">
        <v>7.8847092159216297E-3</v>
      </c>
      <c r="DG719" s="77">
        <v>7.8847092159216297E-3</v>
      </c>
      <c r="DH719" s="77">
        <v>0</v>
      </c>
      <c r="DI719" s="77">
        <v>0</v>
      </c>
      <c r="DJ719" s="77">
        <v>7.375330831026752E-4</v>
      </c>
      <c r="DL719" s="77">
        <v>0</v>
      </c>
      <c r="DM719" s="77">
        <v>5.8152338973867564E-6</v>
      </c>
      <c r="DN719" s="77">
        <v>5.8152338973867564E-6</v>
      </c>
      <c r="DO719" s="77">
        <v>0</v>
      </c>
      <c r="DP719" s="77">
        <v>5.8152338973867564E-6</v>
      </c>
      <c r="DQ719" s="77">
        <v>5.8152338973867564E-6</v>
      </c>
      <c r="DR719" s="77">
        <v>0</v>
      </c>
      <c r="DS719" s="77">
        <v>0</v>
      </c>
      <c r="DT719" s="77">
        <v>0</v>
      </c>
      <c r="DU719" s="77">
        <v>0</v>
      </c>
      <c r="DV719" s="77">
        <v>0</v>
      </c>
      <c r="DW719" s="77">
        <v>0</v>
      </c>
      <c r="GE719" s="77" t="s">
        <v>422</v>
      </c>
      <c r="GF719" s="77" t="s">
        <v>155</v>
      </c>
      <c r="GG719" s="77" t="s">
        <v>430</v>
      </c>
      <c r="GH719" s="77" t="s">
        <v>300</v>
      </c>
      <c r="GI719" s="77">
        <v>2022</v>
      </c>
      <c r="GJ719" s="77" t="s">
        <v>305</v>
      </c>
      <c r="GK719" s="77">
        <v>222.22942162783539</v>
      </c>
      <c r="GL719" s="77">
        <v>186.396424</v>
      </c>
      <c r="GM719" s="77">
        <v>2022</v>
      </c>
      <c r="GN719" s="77" t="s">
        <v>175</v>
      </c>
      <c r="GO719" s="77">
        <v>0.13250000000000001</v>
      </c>
      <c r="GP719" s="77">
        <v>3</v>
      </c>
      <c r="GQ719" s="77">
        <v>0</v>
      </c>
      <c r="GR719" s="77" t="s">
        <v>423</v>
      </c>
      <c r="GS719" s="77">
        <v>0.1527377521613833</v>
      </c>
      <c r="GT719" s="77">
        <v>33.942822323559874</v>
      </c>
      <c r="GU719" s="77">
        <v>0.1527377521613833</v>
      </c>
      <c r="GV719" s="248">
        <v>33.942822323559874</v>
      </c>
      <c r="GW719" s="248">
        <v>0.1527377521613833</v>
      </c>
      <c r="GX719" s="77">
        <v>33.942822323559874</v>
      </c>
      <c r="GY719" s="77">
        <v>0</v>
      </c>
      <c r="GZ719" s="77">
        <v>0</v>
      </c>
    </row>
    <row r="720" spans="98:208" x14ac:dyDescent="0.25">
      <c r="CT720" s="77" t="s">
        <v>155</v>
      </c>
      <c r="CU720" s="77" t="s">
        <v>437</v>
      </c>
      <c r="CV720" s="77" t="s">
        <v>474</v>
      </c>
      <c r="CW720" s="77">
        <v>2022</v>
      </c>
      <c r="CX720" s="77">
        <v>0</v>
      </c>
      <c r="CY720" s="77">
        <v>0</v>
      </c>
      <c r="CZ720" s="77">
        <v>0</v>
      </c>
      <c r="DA720" s="77">
        <v>0</v>
      </c>
      <c r="DB720" s="77">
        <v>7.7900575334948458E-2</v>
      </c>
      <c r="DC720" s="77">
        <v>3.6425060683954513E-2</v>
      </c>
      <c r="DD720" s="77">
        <v>1.5808724525432239E-3</v>
      </c>
      <c r="DE720" s="77">
        <v>3.9894642198450722E-2</v>
      </c>
      <c r="DF720" s="77">
        <v>7.8847092159216297E-3</v>
      </c>
      <c r="DG720" s="77">
        <v>7.8847092159216297E-3</v>
      </c>
      <c r="DH720" s="77">
        <v>7.8847092159216297E-3</v>
      </c>
      <c r="DI720" s="77">
        <v>0</v>
      </c>
      <c r="DJ720" s="77">
        <v>7.375330831026752E-4</v>
      </c>
      <c r="DL720" s="77">
        <v>0</v>
      </c>
      <c r="DM720" s="77">
        <v>5.8152338973867564E-6</v>
      </c>
      <c r="DN720" s="77">
        <v>5.8152338973867564E-6</v>
      </c>
      <c r="DO720" s="77">
        <v>0</v>
      </c>
      <c r="DP720" s="77">
        <v>5.8152338973867564E-6</v>
      </c>
      <c r="DQ720" s="77">
        <v>5.8152338973867564E-6</v>
      </c>
      <c r="DR720" s="77">
        <v>0</v>
      </c>
      <c r="DS720" s="77">
        <v>5.8152338973867564E-6</v>
      </c>
      <c r="DT720" s="77">
        <v>5.8152338973867564E-6</v>
      </c>
      <c r="DU720" s="77">
        <v>0</v>
      </c>
      <c r="DV720" s="77">
        <v>0</v>
      </c>
      <c r="DW720" s="77">
        <v>0</v>
      </c>
      <c r="GE720" s="77" t="s">
        <v>425</v>
      </c>
      <c r="GF720" s="77" t="s">
        <v>155</v>
      </c>
      <c r="GG720" s="77" t="s">
        <v>430</v>
      </c>
      <c r="GH720" s="77" t="s">
        <v>300</v>
      </c>
      <c r="GI720" s="77">
        <v>2022</v>
      </c>
      <c r="GJ720" s="77" t="s">
        <v>301</v>
      </c>
      <c r="GK720" s="77">
        <v>8585.7228092481328</v>
      </c>
      <c r="GL720" s="77">
        <v>186.396424</v>
      </c>
      <c r="GM720" s="77">
        <v>2022</v>
      </c>
      <c r="GN720" s="77" t="s">
        <v>175</v>
      </c>
      <c r="GO720" s="77">
        <v>5.3000000000000005E-2</v>
      </c>
      <c r="GP720" s="77">
        <v>3</v>
      </c>
      <c r="GQ720" s="77">
        <v>0</v>
      </c>
      <c r="GR720" s="77" t="s">
        <v>423</v>
      </c>
      <c r="GS720" s="77">
        <v>5.5966209081309407E-2</v>
      </c>
      <c r="GT720" s="77">
        <v>480.51035785654818</v>
      </c>
      <c r="GU720" s="77">
        <v>5.5966209081309407E-2</v>
      </c>
      <c r="GV720" s="248">
        <v>480.51035785654818</v>
      </c>
      <c r="GW720" s="248">
        <v>5.5966209081309407E-2</v>
      </c>
      <c r="GX720" s="77">
        <v>480.51035785654818</v>
      </c>
      <c r="GY720" s="77">
        <v>0</v>
      </c>
      <c r="GZ720" s="77">
        <v>0</v>
      </c>
    </row>
    <row r="721" spans="98:208" x14ac:dyDescent="0.25">
      <c r="CT721" s="77" t="s">
        <v>155</v>
      </c>
      <c r="CU721" s="77" t="s">
        <v>437</v>
      </c>
      <c r="CV721" s="77" t="s">
        <v>474</v>
      </c>
      <c r="CW721" s="77">
        <v>2023</v>
      </c>
      <c r="CX721" s="77">
        <v>0</v>
      </c>
      <c r="CY721" s="77">
        <v>0</v>
      </c>
      <c r="CZ721" s="77">
        <v>0</v>
      </c>
      <c r="DA721" s="77">
        <v>0</v>
      </c>
      <c r="DB721" s="77">
        <v>8.0408269036977092E-2</v>
      </c>
      <c r="DC721" s="77">
        <v>3.7590224611390707E-2</v>
      </c>
      <c r="DD721" s="77">
        <v>1.631433411568708E-3</v>
      </c>
      <c r="DE721" s="77">
        <v>4.1186611014017667E-2</v>
      </c>
      <c r="DF721" s="77">
        <v>0</v>
      </c>
      <c r="DG721" s="77">
        <v>8.137810037160487E-3</v>
      </c>
      <c r="DH721" s="77">
        <v>8.137810037160487E-3</v>
      </c>
      <c r="DI721" s="77">
        <v>8.137810037160487E-3</v>
      </c>
      <c r="DJ721" s="77">
        <v>7.375330831026752E-4</v>
      </c>
      <c r="DL721" s="77">
        <v>0</v>
      </c>
      <c r="DM721" s="77">
        <v>0</v>
      </c>
      <c r="DN721" s="77">
        <v>0</v>
      </c>
      <c r="DO721" s="77">
        <v>0</v>
      </c>
      <c r="DP721" s="77">
        <v>6.0019041264108694E-6</v>
      </c>
      <c r="DQ721" s="77">
        <v>6.0019041264108694E-6</v>
      </c>
      <c r="DR721" s="77">
        <v>0</v>
      </c>
      <c r="DS721" s="77">
        <v>6.0019041264108694E-6</v>
      </c>
      <c r="DT721" s="77">
        <v>6.0019041264108694E-6</v>
      </c>
      <c r="DU721" s="77">
        <v>0</v>
      </c>
      <c r="DV721" s="77">
        <v>6.0019041264108694E-6</v>
      </c>
      <c r="DW721" s="77">
        <v>6.0019041264108694E-6</v>
      </c>
      <c r="GE721" s="77" t="s">
        <v>427</v>
      </c>
      <c r="GF721" s="77" t="s">
        <v>155</v>
      </c>
      <c r="GG721" s="77" t="s">
        <v>430</v>
      </c>
      <c r="GH721" s="77" t="s">
        <v>300</v>
      </c>
      <c r="GI721" s="77">
        <v>2022</v>
      </c>
      <c r="GJ721" s="77" t="s">
        <v>303</v>
      </c>
      <c r="GK721" s="77">
        <v>5338.1784104568605</v>
      </c>
      <c r="GL721" s="77">
        <v>186.396424</v>
      </c>
      <c r="GM721" s="77">
        <v>2022</v>
      </c>
      <c r="GN721" s="77" t="s">
        <v>175</v>
      </c>
      <c r="GO721" s="77">
        <v>5.3000000000000005E-2</v>
      </c>
      <c r="GP721" s="77">
        <v>3</v>
      </c>
      <c r="GQ721" s="77">
        <v>0</v>
      </c>
      <c r="GR721" s="77" t="s">
        <v>423</v>
      </c>
      <c r="GS721" s="77">
        <v>5.5966209081309407E-2</v>
      </c>
      <c r="GT721" s="77">
        <v>298.75760903296054</v>
      </c>
      <c r="GU721" s="77">
        <v>5.5966209081309407E-2</v>
      </c>
      <c r="GV721" s="248">
        <v>298.75760903296054</v>
      </c>
      <c r="GW721" s="248">
        <v>5.5966209081309407E-2</v>
      </c>
      <c r="GX721" s="77">
        <v>298.75760903296054</v>
      </c>
      <c r="GY721" s="77">
        <v>0</v>
      </c>
      <c r="GZ721" s="77">
        <v>0</v>
      </c>
    </row>
    <row r="722" spans="98:208" x14ac:dyDescent="0.25">
      <c r="CT722" s="77" t="s">
        <v>155</v>
      </c>
      <c r="CU722" s="77" t="s">
        <v>437</v>
      </c>
      <c r="CV722" s="77" t="s">
        <v>474</v>
      </c>
      <c r="CW722" s="77">
        <v>2024</v>
      </c>
      <c r="CX722" s="77">
        <v>0</v>
      </c>
      <c r="CY722" s="77">
        <v>0</v>
      </c>
      <c r="CZ722" s="77">
        <v>0</v>
      </c>
      <c r="DA722" s="77">
        <v>0</v>
      </c>
      <c r="DB722" s="77">
        <v>8.0408269036977092E-2</v>
      </c>
      <c r="DC722" s="77">
        <v>3.7590224611390707E-2</v>
      </c>
      <c r="DD722" s="77">
        <v>1.631433411568708E-3</v>
      </c>
      <c r="DE722" s="77">
        <v>4.1186611014017667E-2</v>
      </c>
      <c r="DF722" s="77">
        <v>0</v>
      </c>
      <c r="DG722" s="77">
        <v>0</v>
      </c>
      <c r="DH722" s="77">
        <v>8.137810037160487E-3</v>
      </c>
      <c r="DI722" s="77">
        <v>8.137810037160487E-3</v>
      </c>
      <c r="DJ722" s="77">
        <v>7.375330831026752E-4</v>
      </c>
      <c r="DL722" s="77">
        <v>0</v>
      </c>
      <c r="DM722" s="77">
        <v>0</v>
      </c>
      <c r="DN722" s="77">
        <v>0</v>
      </c>
      <c r="DO722" s="77">
        <v>0</v>
      </c>
      <c r="DP722" s="77">
        <v>0</v>
      </c>
      <c r="DQ722" s="77">
        <v>0</v>
      </c>
      <c r="DR722" s="77">
        <v>0</v>
      </c>
      <c r="DS722" s="77">
        <v>6.0019041264108694E-6</v>
      </c>
      <c r="DT722" s="77">
        <v>6.0019041264108694E-6</v>
      </c>
      <c r="DU722" s="77">
        <v>0</v>
      </c>
      <c r="DV722" s="77">
        <v>6.0019041264108694E-6</v>
      </c>
      <c r="DW722" s="77">
        <v>6.0019041264108694E-6</v>
      </c>
      <c r="GE722" s="77" t="s">
        <v>422</v>
      </c>
      <c r="GF722" s="77" t="s">
        <v>155</v>
      </c>
      <c r="GG722" s="77" t="s">
        <v>430</v>
      </c>
      <c r="GH722" s="77" t="s">
        <v>300</v>
      </c>
      <c r="GI722" s="77">
        <v>2023</v>
      </c>
      <c r="GJ722" s="77" t="s">
        <v>305</v>
      </c>
      <c r="GK722" s="77">
        <v>233.2300768079443</v>
      </c>
      <c r="GL722" s="77">
        <v>186.396424</v>
      </c>
      <c r="GM722" s="77">
        <v>2023</v>
      </c>
      <c r="GN722" s="77" t="s">
        <v>175</v>
      </c>
      <c r="GO722" s="77">
        <v>0.13250000000000001</v>
      </c>
      <c r="GP722" s="77">
        <v>3</v>
      </c>
      <c r="GQ722" s="77">
        <v>0</v>
      </c>
      <c r="GR722" s="77" t="s">
        <v>423</v>
      </c>
      <c r="GS722" s="77">
        <v>0</v>
      </c>
      <c r="GT722" s="77">
        <v>0</v>
      </c>
      <c r="GU722" s="77">
        <v>0.1527377521613833</v>
      </c>
      <c r="GV722" s="248">
        <v>35.623037668072186</v>
      </c>
      <c r="GW722" s="248">
        <v>0.1527377521613833</v>
      </c>
      <c r="GX722" s="77">
        <v>35.623037668072186</v>
      </c>
      <c r="GY722" s="77">
        <v>0.1527377521613833</v>
      </c>
      <c r="GZ722" s="77">
        <v>35.623037668072186</v>
      </c>
    </row>
    <row r="723" spans="98:208" x14ac:dyDescent="0.25">
      <c r="CT723" s="77" t="s">
        <v>155</v>
      </c>
      <c r="CU723" s="77" t="s">
        <v>437</v>
      </c>
      <c r="CV723" s="77" t="s">
        <v>474</v>
      </c>
      <c r="CW723" s="77">
        <v>2025</v>
      </c>
      <c r="CX723" s="77">
        <v>0</v>
      </c>
      <c r="CY723" s="77">
        <v>0</v>
      </c>
      <c r="CZ723" s="77">
        <v>0</v>
      </c>
      <c r="DA723" s="77">
        <v>0</v>
      </c>
      <c r="DB723" s="77">
        <v>8.0408269036977092E-2</v>
      </c>
      <c r="DC723" s="77">
        <v>3.7590224611390707E-2</v>
      </c>
      <c r="DD723" s="77">
        <v>1.631433411568708E-3</v>
      </c>
      <c r="DE723" s="77">
        <v>4.1186611014017667E-2</v>
      </c>
      <c r="DF723" s="77">
        <v>0</v>
      </c>
      <c r="DG723" s="77">
        <v>0</v>
      </c>
      <c r="DH723" s="77">
        <v>0</v>
      </c>
      <c r="DI723" s="77">
        <v>8.137810037160487E-3</v>
      </c>
      <c r="DJ723" s="77">
        <v>7.375330831026752E-4</v>
      </c>
      <c r="DL723" s="77">
        <v>0</v>
      </c>
      <c r="DM723" s="77">
        <v>0</v>
      </c>
      <c r="DN723" s="77">
        <v>0</v>
      </c>
      <c r="DO723" s="77">
        <v>0</v>
      </c>
      <c r="DP723" s="77">
        <v>0</v>
      </c>
      <c r="DQ723" s="77">
        <v>0</v>
      </c>
      <c r="DR723" s="77">
        <v>0</v>
      </c>
      <c r="DS723" s="77">
        <v>0</v>
      </c>
      <c r="DT723" s="77">
        <v>0</v>
      </c>
      <c r="DU723" s="77">
        <v>0</v>
      </c>
      <c r="DV723" s="77">
        <v>6.0019041264108694E-6</v>
      </c>
      <c r="DW723" s="77">
        <v>6.0019041264108694E-6</v>
      </c>
      <c r="GE723" s="77" t="s">
        <v>425</v>
      </c>
      <c r="GF723" s="77" t="s">
        <v>155</v>
      </c>
      <c r="GG723" s="77" t="s">
        <v>430</v>
      </c>
      <c r="GH723" s="77" t="s">
        <v>300</v>
      </c>
      <c r="GI723" s="77">
        <v>2023</v>
      </c>
      <c r="GJ723" s="77" t="s">
        <v>301</v>
      </c>
      <c r="GK723" s="77">
        <v>8896.5159934287894</v>
      </c>
      <c r="GL723" s="77">
        <v>186.396424</v>
      </c>
      <c r="GM723" s="77">
        <v>2023</v>
      </c>
      <c r="GN723" s="77" t="s">
        <v>175</v>
      </c>
      <c r="GO723" s="77">
        <v>5.3000000000000005E-2</v>
      </c>
      <c r="GP723" s="77">
        <v>3</v>
      </c>
      <c r="GQ723" s="77">
        <v>0</v>
      </c>
      <c r="GR723" s="77" t="s">
        <v>423</v>
      </c>
      <c r="GS723" s="77">
        <v>0</v>
      </c>
      <c r="GT723" s="77">
        <v>0</v>
      </c>
      <c r="GU723" s="77">
        <v>5.5966209081309407E-2</v>
      </c>
      <c r="GV723" s="248">
        <v>497.90427418344871</v>
      </c>
      <c r="GW723" s="248">
        <v>5.5966209081309407E-2</v>
      </c>
      <c r="GX723" s="77">
        <v>497.90427418344871</v>
      </c>
      <c r="GY723" s="77">
        <v>5.5966209081309407E-2</v>
      </c>
      <c r="GZ723" s="77">
        <v>497.90427418344871</v>
      </c>
    </row>
    <row r="724" spans="98:208" x14ac:dyDescent="0.25">
      <c r="CT724" s="77" t="s">
        <v>155</v>
      </c>
      <c r="CU724" s="77" t="s">
        <v>437</v>
      </c>
      <c r="CV724" s="77" t="s">
        <v>481</v>
      </c>
      <c r="CW724" s="77">
        <v>2020</v>
      </c>
      <c r="CX724" s="77">
        <v>0</v>
      </c>
      <c r="CY724" s="77">
        <v>0</v>
      </c>
      <c r="CZ724" s="77">
        <v>0</v>
      </c>
      <c r="DA724" s="77">
        <v>0</v>
      </c>
      <c r="DB724" s="77">
        <v>21083.842824224201</v>
      </c>
      <c r="DC724" s="77">
        <v>409.22373582044048</v>
      </c>
      <c r="DD724" s="77">
        <v>13469.087812378189</v>
      </c>
      <c r="DE724" s="77">
        <v>7205.5312760247434</v>
      </c>
      <c r="DF724" s="77">
        <v>1219.583968118287</v>
      </c>
      <c r="DG724" s="77">
        <v>0</v>
      </c>
      <c r="DH724" s="77">
        <v>0</v>
      </c>
      <c r="DI724" s="77">
        <v>0</v>
      </c>
      <c r="DJ724" s="77">
        <v>2.192476396509639E-10</v>
      </c>
      <c r="DL724" s="77">
        <v>0</v>
      </c>
      <c r="DM724" s="77">
        <v>2.6739090636609083E-7</v>
      </c>
      <c r="DN724" s="77">
        <v>2.6739090636609083E-7</v>
      </c>
      <c r="DO724" s="77">
        <v>0</v>
      </c>
      <c r="DP724" s="77">
        <v>0</v>
      </c>
      <c r="DQ724" s="77">
        <v>0</v>
      </c>
      <c r="DR724" s="77">
        <v>0</v>
      </c>
      <c r="DS724" s="77">
        <v>0</v>
      </c>
      <c r="DT724" s="77">
        <v>0</v>
      </c>
      <c r="DU724" s="77">
        <v>0</v>
      </c>
      <c r="DV724" s="77">
        <v>0</v>
      </c>
      <c r="DW724" s="77">
        <v>0</v>
      </c>
      <c r="GE724" s="77" t="s">
        <v>427</v>
      </c>
      <c r="GF724" s="77" t="s">
        <v>155</v>
      </c>
      <c r="GG724" s="77" t="s">
        <v>430</v>
      </c>
      <c r="GH724" s="77" t="s">
        <v>300</v>
      </c>
      <c r="GI724" s="77">
        <v>2023</v>
      </c>
      <c r="GJ724" s="77" t="s">
        <v>303</v>
      </c>
      <c r="GK724" s="77">
        <v>5534.8914862002139</v>
      </c>
      <c r="GL724" s="77">
        <v>186.396424</v>
      </c>
      <c r="GM724" s="77">
        <v>2023</v>
      </c>
      <c r="GN724" s="77" t="s">
        <v>175</v>
      </c>
      <c r="GO724" s="77">
        <v>5.3000000000000005E-2</v>
      </c>
      <c r="GP724" s="77">
        <v>3</v>
      </c>
      <c r="GQ724" s="77">
        <v>0</v>
      </c>
      <c r="GR724" s="77" t="s">
        <v>423</v>
      </c>
      <c r="GS724" s="77">
        <v>0</v>
      </c>
      <c r="GT724" s="77">
        <v>0</v>
      </c>
      <c r="GU724" s="77">
        <v>5.5966209081309407E-2</v>
      </c>
      <c r="GV724" s="248">
        <v>309.76689415904053</v>
      </c>
      <c r="GW724" s="248">
        <v>5.5966209081309407E-2</v>
      </c>
      <c r="GX724" s="77">
        <v>309.76689415904053</v>
      </c>
      <c r="GY724" s="77">
        <v>5.5966209081309407E-2</v>
      </c>
      <c r="GZ724" s="77">
        <v>309.76689415904053</v>
      </c>
    </row>
    <row r="725" spans="98:208" x14ac:dyDescent="0.25">
      <c r="CT725" s="77" t="s">
        <v>155</v>
      </c>
      <c r="CU725" s="77" t="s">
        <v>437</v>
      </c>
      <c r="CV725" s="77" t="s">
        <v>481</v>
      </c>
      <c r="CW725" s="77">
        <v>2021</v>
      </c>
      <c r="CX725" s="77">
        <v>0</v>
      </c>
      <c r="CY725" s="77">
        <v>0</v>
      </c>
      <c r="CZ725" s="77">
        <v>0</v>
      </c>
      <c r="DA725" s="77">
        <v>0</v>
      </c>
      <c r="DB725" s="77">
        <v>21083.842824224201</v>
      </c>
      <c r="DC725" s="77">
        <v>409.22373582044048</v>
      </c>
      <c r="DD725" s="77">
        <v>13469.087812378189</v>
      </c>
      <c r="DE725" s="77">
        <v>7205.5312760247434</v>
      </c>
      <c r="DF725" s="77">
        <v>1219.583968118287</v>
      </c>
      <c r="DG725" s="77">
        <v>1219.583968118287</v>
      </c>
      <c r="DH725" s="77">
        <v>0</v>
      </c>
      <c r="DI725" s="77">
        <v>0</v>
      </c>
      <c r="DJ725" s="77">
        <v>2.192476396509639E-10</v>
      </c>
      <c r="DL725" s="77">
        <v>0</v>
      </c>
      <c r="DM725" s="77">
        <v>2.6739090636609083E-7</v>
      </c>
      <c r="DN725" s="77">
        <v>2.6739090636609083E-7</v>
      </c>
      <c r="DO725" s="77">
        <v>0</v>
      </c>
      <c r="DP725" s="77">
        <v>2.6739090636609083E-7</v>
      </c>
      <c r="DQ725" s="77">
        <v>2.6739090636609083E-7</v>
      </c>
      <c r="DR725" s="77">
        <v>0</v>
      </c>
      <c r="DS725" s="77">
        <v>0</v>
      </c>
      <c r="DT725" s="77">
        <v>0</v>
      </c>
      <c r="DU725" s="77">
        <v>0</v>
      </c>
      <c r="DV725" s="77">
        <v>0</v>
      </c>
      <c r="DW725" s="77">
        <v>0</v>
      </c>
      <c r="GE725" s="77" t="s">
        <v>422</v>
      </c>
      <c r="GF725" s="77" t="s">
        <v>155</v>
      </c>
      <c r="GG725" s="77" t="s">
        <v>430</v>
      </c>
      <c r="GH725" s="77" t="s">
        <v>300</v>
      </c>
      <c r="GI725" s="77">
        <v>2024</v>
      </c>
      <c r="GJ725" s="77" t="s">
        <v>305</v>
      </c>
      <c r="GK725" s="77">
        <v>233.2300768079443</v>
      </c>
      <c r="GL725" s="77">
        <v>186.396424</v>
      </c>
      <c r="GM725" s="77">
        <v>2024</v>
      </c>
      <c r="GN725" s="77" t="s">
        <v>175</v>
      </c>
      <c r="GO725" s="77">
        <v>0.13250000000000001</v>
      </c>
      <c r="GP725" s="77">
        <v>3</v>
      </c>
      <c r="GQ725" s="77">
        <v>0</v>
      </c>
      <c r="GR725" s="77" t="s">
        <v>423</v>
      </c>
      <c r="GS725" s="77">
        <v>0</v>
      </c>
      <c r="GT725" s="77">
        <v>0</v>
      </c>
      <c r="GU725" s="77">
        <v>0</v>
      </c>
      <c r="GV725" s="248">
        <v>0</v>
      </c>
      <c r="GW725" s="248">
        <v>0.1527377521613833</v>
      </c>
      <c r="GX725" s="77">
        <v>35.623037668072186</v>
      </c>
      <c r="GY725" s="77">
        <v>0.1527377521613833</v>
      </c>
      <c r="GZ725" s="77">
        <v>35.623037668072186</v>
      </c>
    </row>
    <row r="726" spans="98:208" x14ac:dyDescent="0.25">
      <c r="CT726" s="77" t="s">
        <v>155</v>
      </c>
      <c r="CU726" s="77" t="s">
        <v>437</v>
      </c>
      <c r="CV726" s="77" t="s">
        <v>481</v>
      </c>
      <c r="CW726" s="77">
        <v>2022</v>
      </c>
      <c r="CX726" s="77">
        <v>0</v>
      </c>
      <c r="CY726" s="77">
        <v>0</v>
      </c>
      <c r="CZ726" s="77">
        <v>0</v>
      </c>
      <c r="DA726" s="77">
        <v>0</v>
      </c>
      <c r="DB726" s="77">
        <v>21083.842824224201</v>
      </c>
      <c r="DC726" s="77">
        <v>409.22373582044048</v>
      </c>
      <c r="DD726" s="77">
        <v>13469.087812378189</v>
      </c>
      <c r="DE726" s="77">
        <v>7205.5312760247434</v>
      </c>
      <c r="DF726" s="77">
        <v>1219.583968118287</v>
      </c>
      <c r="DG726" s="77">
        <v>1219.583968118287</v>
      </c>
      <c r="DH726" s="77">
        <v>1219.583968118287</v>
      </c>
      <c r="DI726" s="77">
        <v>0</v>
      </c>
      <c r="DJ726" s="77">
        <v>2.192476396509639E-10</v>
      </c>
      <c r="DL726" s="77">
        <v>0</v>
      </c>
      <c r="DM726" s="77">
        <v>2.6739090636609083E-7</v>
      </c>
      <c r="DN726" s="77">
        <v>2.6739090636609083E-7</v>
      </c>
      <c r="DO726" s="77">
        <v>0</v>
      </c>
      <c r="DP726" s="77">
        <v>2.6739090636609083E-7</v>
      </c>
      <c r="DQ726" s="77">
        <v>2.6739090636609083E-7</v>
      </c>
      <c r="DR726" s="77">
        <v>0</v>
      </c>
      <c r="DS726" s="77">
        <v>2.6739090636609083E-7</v>
      </c>
      <c r="DT726" s="77">
        <v>2.6739090636609083E-7</v>
      </c>
      <c r="DU726" s="77">
        <v>0</v>
      </c>
      <c r="DV726" s="77">
        <v>0</v>
      </c>
      <c r="DW726" s="77">
        <v>0</v>
      </c>
      <c r="GE726" s="77" t="s">
        <v>425</v>
      </c>
      <c r="GF726" s="77" t="s">
        <v>155</v>
      </c>
      <c r="GG726" s="77" t="s">
        <v>430</v>
      </c>
      <c r="GH726" s="77" t="s">
        <v>300</v>
      </c>
      <c r="GI726" s="77">
        <v>2024</v>
      </c>
      <c r="GJ726" s="77" t="s">
        <v>301</v>
      </c>
      <c r="GK726" s="77">
        <v>8896.5159934287894</v>
      </c>
      <c r="GL726" s="77">
        <v>186.396424</v>
      </c>
      <c r="GM726" s="77">
        <v>2024</v>
      </c>
      <c r="GN726" s="77" t="s">
        <v>175</v>
      </c>
      <c r="GO726" s="77">
        <v>5.3000000000000005E-2</v>
      </c>
      <c r="GP726" s="77">
        <v>3</v>
      </c>
      <c r="GQ726" s="77">
        <v>0</v>
      </c>
      <c r="GR726" s="77" t="s">
        <v>423</v>
      </c>
      <c r="GS726" s="77">
        <v>0</v>
      </c>
      <c r="GT726" s="77">
        <v>0</v>
      </c>
      <c r="GU726" s="77">
        <v>0</v>
      </c>
      <c r="GV726" s="248">
        <v>0</v>
      </c>
      <c r="GW726" s="248">
        <v>5.5966209081309407E-2</v>
      </c>
      <c r="GX726" s="77">
        <v>497.90427418344871</v>
      </c>
      <c r="GY726" s="77">
        <v>5.5966209081309407E-2</v>
      </c>
      <c r="GZ726" s="77">
        <v>497.90427418344871</v>
      </c>
    </row>
    <row r="727" spans="98:208" x14ac:dyDescent="0.25">
      <c r="CT727" s="77" t="s">
        <v>155</v>
      </c>
      <c r="CU727" s="77" t="s">
        <v>437</v>
      </c>
      <c r="CV727" s="77" t="s">
        <v>481</v>
      </c>
      <c r="CW727" s="77">
        <v>2023</v>
      </c>
      <c r="CX727" s="77">
        <v>0</v>
      </c>
      <c r="CY727" s="77">
        <v>0</v>
      </c>
      <c r="CZ727" s="77">
        <v>0</v>
      </c>
      <c r="DA727" s="77">
        <v>0</v>
      </c>
      <c r="DB727" s="77">
        <v>21835.978114130281</v>
      </c>
      <c r="DC727" s="77">
        <v>428.60232122030828</v>
      </c>
      <c r="DD727" s="77">
        <v>13939.560973457381</v>
      </c>
      <c r="DE727" s="77">
        <v>7467.814819452039</v>
      </c>
      <c r="DF727" s="77">
        <v>0</v>
      </c>
      <c r="DG727" s="77">
        <v>1263.5534246224715</v>
      </c>
      <c r="DH727" s="77">
        <v>1263.5534246224715</v>
      </c>
      <c r="DI727" s="77">
        <v>1263.5534246224715</v>
      </c>
      <c r="DJ727" s="77">
        <v>2.192476396509639E-10</v>
      </c>
      <c r="DL727" s="77">
        <v>0</v>
      </c>
      <c r="DM727" s="77">
        <v>0</v>
      </c>
      <c r="DN727" s="77">
        <v>0</v>
      </c>
      <c r="DO727" s="77">
        <v>0</v>
      </c>
      <c r="DP727" s="77">
        <v>2.7703110592136901E-7</v>
      </c>
      <c r="DQ727" s="77">
        <v>2.7703110592136901E-7</v>
      </c>
      <c r="DR727" s="77">
        <v>0</v>
      </c>
      <c r="DS727" s="77">
        <v>2.7703110592136901E-7</v>
      </c>
      <c r="DT727" s="77">
        <v>2.7703110592136901E-7</v>
      </c>
      <c r="DU727" s="77">
        <v>0</v>
      </c>
      <c r="DV727" s="77">
        <v>2.7703110592136901E-7</v>
      </c>
      <c r="DW727" s="77">
        <v>2.7703110592136901E-7</v>
      </c>
      <c r="GE727" s="77" t="s">
        <v>427</v>
      </c>
      <c r="GF727" s="77" t="s">
        <v>155</v>
      </c>
      <c r="GG727" s="77" t="s">
        <v>430</v>
      </c>
      <c r="GH727" s="77" t="s">
        <v>300</v>
      </c>
      <c r="GI727" s="77">
        <v>2024</v>
      </c>
      <c r="GJ727" s="77" t="s">
        <v>303</v>
      </c>
      <c r="GK727" s="77">
        <v>5534.8914862002139</v>
      </c>
      <c r="GL727" s="77">
        <v>186.396424</v>
      </c>
      <c r="GM727" s="77">
        <v>2024</v>
      </c>
      <c r="GN727" s="77" t="s">
        <v>175</v>
      </c>
      <c r="GO727" s="77">
        <v>5.3000000000000005E-2</v>
      </c>
      <c r="GP727" s="77">
        <v>3</v>
      </c>
      <c r="GQ727" s="77">
        <v>0</v>
      </c>
      <c r="GR727" s="77" t="s">
        <v>423</v>
      </c>
      <c r="GS727" s="77">
        <v>0</v>
      </c>
      <c r="GT727" s="77">
        <v>0</v>
      </c>
      <c r="GU727" s="77">
        <v>0</v>
      </c>
      <c r="GV727" s="248">
        <v>0</v>
      </c>
      <c r="GW727" s="248">
        <v>5.5966209081309407E-2</v>
      </c>
      <c r="GX727" s="77">
        <v>309.76689415904053</v>
      </c>
      <c r="GY727" s="77">
        <v>5.5966209081309407E-2</v>
      </c>
      <c r="GZ727" s="77">
        <v>309.76689415904053</v>
      </c>
    </row>
    <row r="728" spans="98:208" x14ac:dyDescent="0.25">
      <c r="CT728" s="77" t="s">
        <v>155</v>
      </c>
      <c r="CU728" s="77" t="s">
        <v>437</v>
      </c>
      <c r="CV728" s="77" t="s">
        <v>481</v>
      </c>
      <c r="CW728" s="77">
        <v>2024</v>
      </c>
      <c r="CX728" s="77">
        <v>0</v>
      </c>
      <c r="CY728" s="77">
        <v>0</v>
      </c>
      <c r="CZ728" s="77">
        <v>0</v>
      </c>
      <c r="DA728" s="77">
        <v>0</v>
      </c>
      <c r="DB728" s="77">
        <v>21835.978114130281</v>
      </c>
      <c r="DC728" s="77">
        <v>428.60232122030828</v>
      </c>
      <c r="DD728" s="77">
        <v>13939.560973457381</v>
      </c>
      <c r="DE728" s="77">
        <v>7467.814819452039</v>
      </c>
      <c r="DF728" s="77">
        <v>0</v>
      </c>
      <c r="DG728" s="77">
        <v>0</v>
      </c>
      <c r="DH728" s="77">
        <v>1263.5534246224715</v>
      </c>
      <c r="DI728" s="77">
        <v>1263.5534246224715</v>
      </c>
      <c r="DJ728" s="77">
        <v>2.192476396509639E-10</v>
      </c>
      <c r="DL728" s="77">
        <v>0</v>
      </c>
      <c r="DM728" s="77">
        <v>0</v>
      </c>
      <c r="DN728" s="77">
        <v>0</v>
      </c>
      <c r="DO728" s="77">
        <v>0</v>
      </c>
      <c r="DP728" s="77">
        <v>0</v>
      </c>
      <c r="DQ728" s="77">
        <v>0</v>
      </c>
      <c r="DR728" s="77">
        <v>0</v>
      </c>
      <c r="DS728" s="77">
        <v>2.7703110592136901E-7</v>
      </c>
      <c r="DT728" s="77">
        <v>2.7703110592136901E-7</v>
      </c>
      <c r="DU728" s="77">
        <v>0</v>
      </c>
      <c r="DV728" s="77">
        <v>2.7703110592136901E-7</v>
      </c>
      <c r="DW728" s="77">
        <v>2.7703110592136901E-7</v>
      </c>
      <c r="GE728" s="77" t="s">
        <v>422</v>
      </c>
      <c r="GF728" s="77" t="s">
        <v>155</v>
      </c>
      <c r="GG728" s="77" t="s">
        <v>430</v>
      </c>
      <c r="GH728" s="77" t="s">
        <v>300</v>
      </c>
      <c r="GI728" s="77">
        <v>2025</v>
      </c>
      <c r="GJ728" s="77" t="s">
        <v>305</v>
      </c>
      <c r="GK728" s="77">
        <v>233.2300768079443</v>
      </c>
      <c r="GL728" s="77">
        <v>186.396424</v>
      </c>
      <c r="GM728" s="77">
        <v>2025</v>
      </c>
      <c r="GN728" s="77" t="s">
        <v>175</v>
      </c>
      <c r="GO728" s="77">
        <v>0.13250000000000001</v>
      </c>
      <c r="GP728" s="77">
        <v>3</v>
      </c>
      <c r="GQ728" s="77">
        <v>0</v>
      </c>
      <c r="GR728" s="77" t="s">
        <v>423</v>
      </c>
      <c r="GS728" s="77">
        <v>0</v>
      </c>
      <c r="GT728" s="77">
        <v>0</v>
      </c>
      <c r="GU728" s="77">
        <v>0</v>
      </c>
      <c r="GV728" s="248">
        <v>0</v>
      </c>
      <c r="GW728" s="248">
        <v>0</v>
      </c>
      <c r="GX728" s="77">
        <v>0</v>
      </c>
      <c r="GY728" s="77">
        <v>0.1527377521613833</v>
      </c>
      <c r="GZ728" s="77">
        <v>35.623037668072186</v>
      </c>
    </row>
    <row r="729" spans="98:208" x14ac:dyDescent="0.25">
      <c r="CT729" s="77" t="s">
        <v>155</v>
      </c>
      <c r="CU729" s="77" t="s">
        <v>437</v>
      </c>
      <c r="CV729" s="77" t="s">
        <v>481</v>
      </c>
      <c r="CW729" s="77">
        <v>2025</v>
      </c>
      <c r="CX729" s="77">
        <v>0</v>
      </c>
      <c r="CY729" s="77">
        <v>0</v>
      </c>
      <c r="CZ729" s="77">
        <v>0</v>
      </c>
      <c r="DA729" s="77">
        <v>0</v>
      </c>
      <c r="DB729" s="77">
        <v>21835.978114130281</v>
      </c>
      <c r="DC729" s="77">
        <v>428.60232122030828</v>
      </c>
      <c r="DD729" s="77">
        <v>13939.560973457381</v>
      </c>
      <c r="DE729" s="77">
        <v>7467.814819452039</v>
      </c>
      <c r="DF729" s="77">
        <v>0</v>
      </c>
      <c r="DG729" s="77">
        <v>0</v>
      </c>
      <c r="DH729" s="77">
        <v>0</v>
      </c>
      <c r="DI729" s="77">
        <v>1263.5534246224715</v>
      </c>
      <c r="DJ729" s="77">
        <v>2.192476396509639E-10</v>
      </c>
      <c r="DL729" s="77">
        <v>0</v>
      </c>
      <c r="DM729" s="77">
        <v>0</v>
      </c>
      <c r="DN729" s="77">
        <v>0</v>
      </c>
      <c r="DO729" s="77">
        <v>0</v>
      </c>
      <c r="DP729" s="77">
        <v>0</v>
      </c>
      <c r="DQ729" s="77">
        <v>0</v>
      </c>
      <c r="DR729" s="77">
        <v>0</v>
      </c>
      <c r="DS729" s="77">
        <v>0</v>
      </c>
      <c r="DT729" s="77">
        <v>0</v>
      </c>
      <c r="DU729" s="77">
        <v>0</v>
      </c>
      <c r="DV729" s="77">
        <v>2.7703110592136901E-7</v>
      </c>
      <c r="DW729" s="77">
        <v>2.7703110592136901E-7</v>
      </c>
      <c r="GE729" s="77" t="s">
        <v>425</v>
      </c>
      <c r="GF729" s="77" t="s">
        <v>155</v>
      </c>
      <c r="GG729" s="77" t="s">
        <v>430</v>
      </c>
      <c r="GH729" s="77" t="s">
        <v>300</v>
      </c>
      <c r="GI729" s="77">
        <v>2025</v>
      </c>
      <c r="GJ729" s="77" t="s">
        <v>301</v>
      </c>
      <c r="GK729" s="77">
        <v>8896.5159934287894</v>
      </c>
      <c r="GL729" s="77">
        <v>186.396424</v>
      </c>
      <c r="GM729" s="77">
        <v>2025</v>
      </c>
      <c r="GN729" s="77" t="s">
        <v>175</v>
      </c>
      <c r="GO729" s="77">
        <v>5.3000000000000005E-2</v>
      </c>
      <c r="GP729" s="77">
        <v>3</v>
      </c>
      <c r="GQ729" s="77">
        <v>0</v>
      </c>
      <c r="GR729" s="77" t="s">
        <v>423</v>
      </c>
      <c r="GS729" s="77">
        <v>0</v>
      </c>
      <c r="GT729" s="77">
        <v>0</v>
      </c>
      <c r="GU729" s="77">
        <v>0</v>
      </c>
      <c r="GV729" s="248">
        <v>0</v>
      </c>
      <c r="GW729" s="248">
        <v>0</v>
      </c>
      <c r="GX729" s="77">
        <v>0</v>
      </c>
      <c r="GY729" s="77">
        <v>5.5966209081309407E-2</v>
      </c>
      <c r="GZ729" s="77">
        <v>497.90427418344871</v>
      </c>
    </row>
    <row r="730" spans="98:208" x14ac:dyDescent="0.25">
      <c r="CT730" s="77" t="s">
        <v>155</v>
      </c>
      <c r="CU730" s="77" t="s">
        <v>437</v>
      </c>
      <c r="CV730" s="77" t="s">
        <v>488</v>
      </c>
      <c r="CW730" s="77">
        <v>2020</v>
      </c>
      <c r="CX730" s="77">
        <v>0</v>
      </c>
      <c r="CY730" s="77">
        <v>0</v>
      </c>
      <c r="CZ730" s="77">
        <v>0</v>
      </c>
      <c r="DA730" s="77">
        <v>0</v>
      </c>
      <c r="DB730" s="77">
        <v>21083.842824224459</v>
      </c>
      <c r="DC730" s="77">
        <v>409.22373582043332</v>
      </c>
      <c r="DD730" s="77">
        <v>13469.08781237873</v>
      </c>
      <c r="DE730" s="77">
        <v>7205.5312760252764</v>
      </c>
      <c r="DF730" s="77">
        <v>1219.5839681183461</v>
      </c>
      <c r="DG730" s="77">
        <v>0</v>
      </c>
      <c r="DH730" s="77">
        <v>0</v>
      </c>
      <c r="DI730" s="77">
        <v>0</v>
      </c>
      <c r="DJ730" s="77">
        <v>9.4558844044198857E-9</v>
      </c>
      <c r="DL730" s="77">
        <v>0</v>
      </c>
      <c r="DM730" s="77">
        <v>1.1532245024010788E-5</v>
      </c>
      <c r="DN730" s="77">
        <v>1.1532245024010788E-5</v>
      </c>
      <c r="DO730" s="77">
        <v>0</v>
      </c>
      <c r="DP730" s="77">
        <v>0</v>
      </c>
      <c r="DQ730" s="77">
        <v>0</v>
      </c>
      <c r="DR730" s="77">
        <v>0</v>
      </c>
      <c r="DS730" s="77">
        <v>0</v>
      </c>
      <c r="DT730" s="77">
        <v>0</v>
      </c>
      <c r="DU730" s="77">
        <v>0</v>
      </c>
      <c r="DV730" s="77">
        <v>0</v>
      </c>
      <c r="DW730" s="77">
        <v>0</v>
      </c>
      <c r="GE730" s="77" t="s">
        <v>427</v>
      </c>
      <c r="GF730" s="77" t="s">
        <v>155</v>
      </c>
      <c r="GG730" s="77" t="s">
        <v>430</v>
      </c>
      <c r="GH730" s="77" t="s">
        <v>300</v>
      </c>
      <c r="GI730" s="77">
        <v>2025</v>
      </c>
      <c r="GJ730" s="77" t="s">
        <v>303</v>
      </c>
      <c r="GK730" s="77">
        <v>5534.8914862002139</v>
      </c>
      <c r="GL730" s="77">
        <v>186.396424</v>
      </c>
      <c r="GM730" s="77">
        <v>2025</v>
      </c>
      <c r="GN730" s="77" t="s">
        <v>175</v>
      </c>
      <c r="GO730" s="77">
        <v>5.3000000000000005E-2</v>
      </c>
      <c r="GP730" s="77">
        <v>3</v>
      </c>
      <c r="GQ730" s="77">
        <v>0</v>
      </c>
      <c r="GR730" s="77" t="s">
        <v>423</v>
      </c>
      <c r="GS730" s="77">
        <v>0</v>
      </c>
      <c r="GT730" s="77">
        <v>0</v>
      </c>
      <c r="GU730" s="77">
        <v>0</v>
      </c>
      <c r="GV730" s="248">
        <v>0</v>
      </c>
      <c r="GW730" s="248">
        <v>0</v>
      </c>
      <c r="GX730" s="77">
        <v>0</v>
      </c>
      <c r="GY730" s="77">
        <v>5.5966209081309407E-2</v>
      </c>
      <c r="GZ730" s="77">
        <v>309.76689415904053</v>
      </c>
    </row>
    <row r="731" spans="98:208" x14ac:dyDescent="0.25">
      <c r="CT731" s="77" t="s">
        <v>155</v>
      </c>
      <c r="CU731" s="77" t="s">
        <v>437</v>
      </c>
      <c r="CV731" s="77" t="s">
        <v>488</v>
      </c>
      <c r="CW731" s="77">
        <v>2021</v>
      </c>
      <c r="CX731" s="77">
        <v>0</v>
      </c>
      <c r="CY731" s="77">
        <v>0</v>
      </c>
      <c r="CZ731" s="77">
        <v>0</v>
      </c>
      <c r="DA731" s="77">
        <v>0</v>
      </c>
      <c r="DB731" s="77">
        <v>21083.842824224459</v>
      </c>
      <c r="DC731" s="77">
        <v>409.22373582043332</v>
      </c>
      <c r="DD731" s="77">
        <v>13469.08781237873</v>
      </c>
      <c r="DE731" s="77">
        <v>7205.5312760252764</v>
      </c>
      <c r="DF731" s="77">
        <v>1219.5839681183461</v>
      </c>
      <c r="DG731" s="77">
        <v>1219.5839681183461</v>
      </c>
      <c r="DH731" s="77">
        <v>0</v>
      </c>
      <c r="DI731" s="77">
        <v>0</v>
      </c>
      <c r="DJ731" s="77">
        <v>9.4558844044198857E-9</v>
      </c>
      <c r="DL731" s="77">
        <v>0</v>
      </c>
      <c r="DM731" s="77">
        <v>1.1532245024010788E-5</v>
      </c>
      <c r="DN731" s="77">
        <v>1.1532245024010788E-5</v>
      </c>
      <c r="DO731" s="77">
        <v>0</v>
      </c>
      <c r="DP731" s="77">
        <v>1.1532245024010788E-5</v>
      </c>
      <c r="DQ731" s="77">
        <v>1.1532245024010788E-5</v>
      </c>
      <c r="DR731" s="77">
        <v>0</v>
      </c>
      <c r="DS731" s="77">
        <v>0</v>
      </c>
      <c r="DT731" s="77">
        <v>0</v>
      </c>
      <c r="DU731" s="77">
        <v>0</v>
      </c>
      <c r="DV731" s="77">
        <v>0</v>
      </c>
      <c r="DW731" s="77">
        <v>0</v>
      </c>
      <c r="GE731" s="77" t="s">
        <v>422</v>
      </c>
      <c r="GF731" s="77" t="s">
        <v>155</v>
      </c>
      <c r="GG731" s="77" t="s">
        <v>430</v>
      </c>
      <c r="GH731" s="77" t="s">
        <v>432</v>
      </c>
      <c r="GI731" s="77">
        <v>2021</v>
      </c>
      <c r="GJ731" s="77" t="s">
        <v>305</v>
      </c>
      <c r="GK731" s="77">
        <v>222.2294216278334</v>
      </c>
      <c r="GL731" s="77">
        <v>186.396424</v>
      </c>
      <c r="GM731" s="77">
        <v>2021</v>
      </c>
      <c r="GN731" s="77" t="s">
        <v>175</v>
      </c>
      <c r="GO731" s="77">
        <v>0.13250000000000001</v>
      </c>
      <c r="GP731" s="77">
        <v>3</v>
      </c>
      <c r="GQ731" s="77">
        <v>0</v>
      </c>
      <c r="GR731" s="77" t="s">
        <v>423</v>
      </c>
      <c r="GS731" s="77">
        <v>0.1527377521613833</v>
      </c>
      <c r="GT731" s="77">
        <v>33.942822323559575</v>
      </c>
      <c r="GU731" s="77">
        <v>0.1527377521613833</v>
      </c>
      <c r="GV731" s="248">
        <v>33.942822323559575</v>
      </c>
      <c r="GW731" s="248">
        <v>0</v>
      </c>
      <c r="GX731" s="77">
        <v>0</v>
      </c>
      <c r="GY731" s="77">
        <v>0</v>
      </c>
      <c r="GZ731" s="77">
        <v>0</v>
      </c>
    </row>
    <row r="732" spans="98:208" x14ac:dyDescent="0.25">
      <c r="CT732" s="77" t="s">
        <v>155</v>
      </c>
      <c r="CU732" s="77" t="s">
        <v>437</v>
      </c>
      <c r="CV732" s="77" t="s">
        <v>488</v>
      </c>
      <c r="CW732" s="77">
        <v>2022</v>
      </c>
      <c r="CX732" s="77">
        <v>0</v>
      </c>
      <c r="CY732" s="77">
        <v>0</v>
      </c>
      <c r="CZ732" s="77">
        <v>0</v>
      </c>
      <c r="DA732" s="77">
        <v>0</v>
      </c>
      <c r="DB732" s="77">
        <v>21083.842824224459</v>
      </c>
      <c r="DC732" s="77">
        <v>409.22373582043332</v>
      </c>
      <c r="DD732" s="77">
        <v>13469.08781237873</v>
      </c>
      <c r="DE732" s="77">
        <v>7205.5312760252764</v>
      </c>
      <c r="DF732" s="77">
        <v>1219.5839681183461</v>
      </c>
      <c r="DG732" s="77">
        <v>1219.5839681183461</v>
      </c>
      <c r="DH732" s="77">
        <v>1219.5839681183461</v>
      </c>
      <c r="DI732" s="77">
        <v>0</v>
      </c>
      <c r="DJ732" s="77">
        <v>9.4558844044198857E-9</v>
      </c>
      <c r="DL732" s="77">
        <v>0</v>
      </c>
      <c r="DM732" s="77">
        <v>1.1532245024010788E-5</v>
      </c>
      <c r="DN732" s="77">
        <v>1.1532245024010788E-5</v>
      </c>
      <c r="DO732" s="77">
        <v>0</v>
      </c>
      <c r="DP732" s="77">
        <v>1.1532245024010788E-5</v>
      </c>
      <c r="DQ732" s="77">
        <v>1.1532245024010788E-5</v>
      </c>
      <c r="DR732" s="77">
        <v>0</v>
      </c>
      <c r="DS732" s="77">
        <v>1.1532245024010788E-5</v>
      </c>
      <c r="DT732" s="77">
        <v>1.1532245024010788E-5</v>
      </c>
      <c r="DU732" s="77">
        <v>0</v>
      </c>
      <c r="DV732" s="77">
        <v>0</v>
      </c>
      <c r="DW732" s="77">
        <v>0</v>
      </c>
      <c r="GE732" s="77" t="s">
        <v>425</v>
      </c>
      <c r="GF732" s="77" t="s">
        <v>155</v>
      </c>
      <c r="GG732" s="77" t="s">
        <v>430</v>
      </c>
      <c r="GH732" s="77" t="s">
        <v>432</v>
      </c>
      <c r="GI732" s="77">
        <v>2021</v>
      </c>
      <c r="GJ732" s="77" t="s">
        <v>301</v>
      </c>
      <c r="GK732" s="77">
        <v>8585.7228092480545</v>
      </c>
      <c r="GL732" s="77">
        <v>186.396424</v>
      </c>
      <c r="GM732" s="77">
        <v>2021</v>
      </c>
      <c r="GN732" s="77" t="s">
        <v>175</v>
      </c>
      <c r="GO732" s="77">
        <v>5.3000000000000005E-2</v>
      </c>
      <c r="GP732" s="77">
        <v>3</v>
      </c>
      <c r="GQ732" s="77">
        <v>0</v>
      </c>
      <c r="GR732" s="77" t="s">
        <v>423</v>
      </c>
      <c r="GS732" s="77">
        <v>5.5966209081309407E-2</v>
      </c>
      <c r="GT732" s="77">
        <v>480.51035785654381</v>
      </c>
      <c r="GU732" s="77">
        <v>5.5966209081309407E-2</v>
      </c>
      <c r="GV732" s="248">
        <v>480.51035785654381</v>
      </c>
      <c r="GW732" s="248">
        <v>0</v>
      </c>
      <c r="GX732" s="77">
        <v>0</v>
      </c>
      <c r="GY732" s="77">
        <v>0</v>
      </c>
      <c r="GZ732" s="77">
        <v>0</v>
      </c>
    </row>
    <row r="733" spans="98:208" x14ac:dyDescent="0.25">
      <c r="CT733" s="77" t="s">
        <v>155</v>
      </c>
      <c r="CU733" s="77" t="s">
        <v>437</v>
      </c>
      <c r="CV733" s="77" t="s">
        <v>488</v>
      </c>
      <c r="CW733" s="77">
        <v>2023</v>
      </c>
      <c r="CX733" s="77">
        <v>0</v>
      </c>
      <c r="CY733" s="77">
        <v>0</v>
      </c>
      <c r="CZ733" s="77">
        <v>0</v>
      </c>
      <c r="DA733" s="77">
        <v>0</v>
      </c>
      <c r="DB733" s="77">
        <v>21835.978114130419</v>
      </c>
      <c r="DC733" s="77">
        <v>428.60232122030089</v>
      </c>
      <c r="DD733" s="77">
        <v>13939.56097345755</v>
      </c>
      <c r="DE733" s="77">
        <v>7467.814819452542</v>
      </c>
      <c r="DF733" s="77">
        <v>0</v>
      </c>
      <c r="DG733" s="77">
        <v>1263.5534246225079</v>
      </c>
      <c r="DH733" s="77">
        <v>1263.5534246225079</v>
      </c>
      <c r="DI733" s="77">
        <v>1263.5534246225079</v>
      </c>
      <c r="DJ733" s="77">
        <v>9.4558844044198857E-9</v>
      </c>
      <c r="DL733" s="77">
        <v>0</v>
      </c>
      <c r="DM733" s="77">
        <v>0</v>
      </c>
      <c r="DN733" s="77">
        <v>0</v>
      </c>
      <c r="DO733" s="77">
        <v>0</v>
      </c>
      <c r="DP733" s="77">
        <v>1.194801512203931E-5</v>
      </c>
      <c r="DQ733" s="77">
        <v>1.194801512203931E-5</v>
      </c>
      <c r="DR733" s="77">
        <v>0</v>
      </c>
      <c r="DS733" s="77">
        <v>1.194801512203931E-5</v>
      </c>
      <c r="DT733" s="77">
        <v>1.194801512203931E-5</v>
      </c>
      <c r="DU733" s="77">
        <v>0</v>
      </c>
      <c r="DV733" s="77">
        <v>1.194801512203931E-5</v>
      </c>
      <c r="DW733" s="77">
        <v>1.194801512203931E-5</v>
      </c>
      <c r="GE733" s="77" t="s">
        <v>422</v>
      </c>
      <c r="GF733" s="77" t="s">
        <v>155</v>
      </c>
      <c r="GG733" s="77" t="s">
        <v>430</v>
      </c>
      <c r="GH733" s="77" t="s">
        <v>432</v>
      </c>
      <c r="GI733" s="77">
        <v>2022</v>
      </c>
      <c r="GJ733" s="77" t="s">
        <v>305</v>
      </c>
      <c r="GK733" s="77">
        <v>222.2294216278334</v>
      </c>
      <c r="GL733" s="77">
        <v>186.396424</v>
      </c>
      <c r="GM733" s="77">
        <v>2022</v>
      </c>
      <c r="GN733" s="77" t="s">
        <v>175</v>
      </c>
      <c r="GO733" s="77">
        <v>0.13250000000000001</v>
      </c>
      <c r="GP733" s="77">
        <v>3</v>
      </c>
      <c r="GQ733" s="77">
        <v>0</v>
      </c>
      <c r="GR733" s="77" t="s">
        <v>423</v>
      </c>
      <c r="GS733" s="77">
        <v>0.1527377521613833</v>
      </c>
      <c r="GT733" s="77">
        <v>33.942822323559575</v>
      </c>
      <c r="GU733" s="77">
        <v>0.1527377521613833</v>
      </c>
      <c r="GV733" s="248">
        <v>33.942822323559575</v>
      </c>
      <c r="GW733" s="248">
        <v>0.1527377521613833</v>
      </c>
      <c r="GX733" s="77">
        <v>33.942822323559575</v>
      </c>
      <c r="GY733" s="77">
        <v>0</v>
      </c>
      <c r="GZ733" s="77">
        <v>0</v>
      </c>
    </row>
    <row r="734" spans="98:208" x14ac:dyDescent="0.25">
      <c r="CT734" s="77" t="s">
        <v>155</v>
      </c>
      <c r="CU734" s="77" t="s">
        <v>437</v>
      </c>
      <c r="CV734" s="77" t="s">
        <v>488</v>
      </c>
      <c r="CW734" s="77">
        <v>2024</v>
      </c>
      <c r="CX734" s="77">
        <v>0</v>
      </c>
      <c r="CY734" s="77">
        <v>0</v>
      </c>
      <c r="CZ734" s="77">
        <v>0</v>
      </c>
      <c r="DA734" s="77">
        <v>0</v>
      </c>
      <c r="DB734" s="77">
        <v>21835.978114130419</v>
      </c>
      <c r="DC734" s="77">
        <v>428.60232122030089</v>
      </c>
      <c r="DD734" s="77">
        <v>13939.56097345755</v>
      </c>
      <c r="DE734" s="77">
        <v>7467.814819452542</v>
      </c>
      <c r="DF734" s="77">
        <v>0</v>
      </c>
      <c r="DG734" s="77">
        <v>0</v>
      </c>
      <c r="DH734" s="77">
        <v>1263.5534246225079</v>
      </c>
      <c r="DI734" s="77">
        <v>1263.5534246225079</v>
      </c>
      <c r="DJ734" s="77">
        <v>9.4558844044198857E-9</v>
      </c>
      <c r="DL734" s="77">
        <v>0</v>
      </c>
      <c r="DM734" s="77">
        <v>0</v>
      </c>
      <c r="DN734" s="77">
        <v>0</v>
      </c>
      <c r="DO734" s="77">
        <v>0</v>
      </c>
      <c r="DP734" s="77">
        <v>0</v>
      </c>
      <c r="DQ734" s="77">
        <v>0</v>
      </c>
      <c r="DR734" s="77">
        <v>0</v>
      </c>
      <c r="DS734" s="77">
        <v>1.194801512203931E-5</v>
      </c>
      <c r="DT734" s="77">
        <v>1.194801512203931E-5</v>
      </c>
      <c r="DU734" s="77">
        <v>0</v>
      </c>
      <c r="DV734" s="77">
        <v>1.194801512203931E-5</v>
      </c>
      <c r="DW734" s="77">
        <v>1.194801512203931E-5</v>
      </c>
      <c r="GE734" s="77" t="s">
        <v>425</v>
      </c>
      <c r="GF734" s="77" t="s">
        <v>155</v>
      </c>
      <c r="GG734" s="77" t="s">
        <v>430</v>
      </c>
      <c r="GH734" s="77" t="s">
        <v>432</v>
      </c>
      <c r="GI734" s="77">
        <v>2022</v>
      </c>
      <c r="GJ734" s="77" t="s">
        <v>301</v>
      </c>
      <c r="GK734" s="77">
        <v>8585.7228092480545</v>
      </c>
      <c r="GL734" s="77">
        <v>186.396424</v>
      </c>
      <c r="GM734" s="77">
        <v>2022</v>
      </c>
      <c r="GN734" s="77" t="s">
        <v>175</v>
      </c>
      <c r="GO734" s="77">
        <v>5.3000000000000005E-2</v>
      </c>
      <c r="GP734" s="77">
        <v>3</v>
      </c>
      <c r="GQ734" s="77">
        <v>0</v>
      </c>
      <c r="GR734" s="77" t="s">
        <v>423</v>
      </c>
      <c r="GS734" s="77">
        <v>5.5966209081309407E-2</v>
      </c>
      <c r="GT734" s="77">
        <v>480.51035785654381</v>
      </c>
      <c r="GU734" s="77">
        <v>5.5966209081309407E-2</v>
      </c>
      <c r="GV734" s="248">
        <v>480.51035785654381</v>
      </c>
      <c r="GW734" s="248">
        <v>5.5966209081309407E-2</v>
      </c>
      <c r="GX734" s="77">
        <v>480.51035785654381</v>
      </c>
      <c r="GY734" s="77">
        <v>0</v>
      </c>
      <c r="GZ734" s="77">
        <v>0</v>
      </c>
    </row>
    <row r="735" spans="98:208" x14ac:dyDescent="0.25">
      <c r="CT735" s="77" t="s">
        <v>155</v>
      </c>
      <c r="CU735" s="77" t="s">
        <v>437</v>
      </c>
      <c r="CV735" s="77" t="s">
        <v>488</v>
      </c>
      <c r="CW735" s="77">
        <v>2025</v>
      </c>
      <c r="CX735" s="77">
        <v>0</v>
      </c>
      <c r="CY735" s="77">
        <v>0</v>
      </c>
      <c r="CZ735" s="77">
        <v>0</v>
      </c>
      <c r="DA735" s="77">
        <v>0</v>
      </c>
      <c r="DB735" s="77">
        <v>21835.978114130419</v>
      </c>
      <c r="DC735" s="77">
        <v>428.60232122030089</v>
      </c>
      <c r="DD735" s="77">
        <v>13939.56097345755</v>
      </c>
      <c r="DE735" s="77">
        <v>7467.814819452542</v>
      </c>
      <c r="DF735" s="77">
        <v>0</v>
      </c>
      <c r="DG735" s="77">
        <v>0</v>
      </c>
      <c r="DH735" s="77">
        <v>0</v>
      </c>
      <c r="DI735" s="77">
        <v>1263.5534246225079</v>
      </c>
      <c r="DJ735" s="77">
        <v>9.4558844044198857E-9</v>
      </c>
      <c r="DL735" s="77">
        <v>0</v>
      </c>
      <c r="DM735" s="77">
        <v>0</v>
      </c>
      <c r="DN735" s="77">
        <v>0</v>
      </c>
      <c r="DO735" s="77">
        <v>0</v>
      </c>
      <c r="DP735" s="77">
        <v>0</v>
      </c>
      <c r="DQ735" s="77">
        <v>0</v>
      </c>
      <c r="DR735" s="77">
        <v>0</v>
      </c>
      <c r="DS735" s="77">
        <v>0</v>
      </c>
      <c r="DT735" s="77">
        <v>0</v>
      </c>
      <c r="DU735" s="77">
        <v>0</v>
      </c>
      <c r="DV735" s="77">
        <v>1.194801512203931E-5</v>
      </c>
      <c r="DW735" s="77">
        <v>1.194801512203931E-5</v>
      </c>
      <c r="GE735" s="77" t="s">
        <v>422</v>
      </c>
      <c r="GF735" s="77" t="s">
        <v>155</v>
      </c>
      <c r="GG735" s="77" t="s">
        <v>430</v>
      </c>
      <c r="GH735" s="77" t="s">
        <v>432</v>
      </c>
      <c r="GI735" s="77">
        <v>2023</v>
      </c>
      <c r="GJ735" s="77" t="s">
        <v>305</v>
      </c>
      <c r="GK735" s="77">
        <v>233.2300768079422</v>
      </c>
      <c r="GL735" s="77">
        <v>186.396424</v>
      </c>
      <c r="GM735" s="77">
        <v>2023</v>
      </c>
      <c r="GN735" s="77" t="s">
        <v>175</v>
      </c>
      <c r="GO735" s="77">
        <v>0.13250000000000001</v>
      </c>
      <c r="GP735" s="77">
        <v>3</v>
      </c>
      <c r="GQ735" s="77">
        <v>0</v>
      </c>
      <c r="GR735" s="77" t="s">
        <v>423</v>
      </c>
      <c r="GS735" s="77">
        <v>0</v>
      </c>
      <c r="GT735" s="77">
        <v>0</v>
      </c>
      <c r="GU735" s="77">
        <v>0.1527377521613833</v>
      </c>
      <c r="GV735" s="248">
        <v>35.623037668071866</v>
      </c>
      <c r="GW735" s="248">
        <v>0.1527377521613833</v>
      </c>
      <c r="GX735" s="77">
        <v>35.623037668071866</v>
      </c>
      <c r="GY735" s="77">
        <v>0.1527377521613833</v>
      </c>
      <c r="GZ735" s="77">
        <v>35.623037668071866</v>
      </c>
    </row>
    <row r="736" spans="98:208" x14ac:dyDescent="0.25">
      <c r="CT736" s="77" t="s">
        <v>155</v>
      </c>
      <c r="CU736" s="77" t="s">
        <v>438</v>
      </c>
      <c r="CV736" s="77" t="s">
        <v>300</v>
      </c>
      <c r="CW736" s="77">
        <v>2020</v>
      </c>
      <c r="CX736" s="77">
        <v>0</v>
      </c>
      <c r="CY736" s="77">
        <v>0</v>
      </c>
      <c r="CZ736" s="77">
        <v>0</v>
      </c>
      <c r="DA736" s="77">
        <v>0</v>
      </c>
      <c r="DB736" s="77">
        <v>14146.130641332649</v>
      </c>
      <c r="DC736" s="77">
        <v>222.22942162783261</v>
      </c>
      <c r="DD736" s="77">
        <v>8585.7228092480218</v>
      </c>
      <c r="DE736" s="77">
        <v>5338.1784104567932</v>
      </c>
      <c r="DF736" s="77">
        <v>813.21078921305798</v>
      </c>
      <c r="DG736" s="77">
        <v>0</v>
      </c>
      <c r="DH736" s="77">
        <v>0</v>
      </c>
      <c r="DI736" s="77">
        <v>0</v>
      </c>
      <c r="DJ736" s="77">
        <v>1.834868030273666E-6</v>
      </c>
      <c r="DL736" s="77">
        <v>0</v>
      </c>
      <c r="DM736" s="77">
        <v>1.4921344790006571E-3</v>
      </c>
      <c r="DN736" s="77">
        <v>1.4921344790006571E-3</v>
      </c>
      <c r="DO736" s="77">
        <v>0</v>
      </c>
      <c r="DP736" s="77">
        <v>0</v>
      </c>
      <c r="DQ736" s="77">
        <v>0</v>
      </c>
      <c r="DR736" s="77">
        <v>0</v>
      </c>
      <c r="DS736" s="77">
        <v>0</v>
      </c>
      <c r="DT736" s="77">
        <v>0</v>
      </c>
      <c r="DU736" s="77">
        <v>0</v>
      </c>
      <c r="DV736" s="77">
        <v>0</v>
      </c>
      <c r="DW736" s="77">
        <v>0</v>
      </c>
      <c r="GE736" s="77" t="s">
        <v>425</v>
      </c>
      <c r="GF736" s="77" t="s">
        <v>155</v>
      </c>
      <c r="GG736" s="77" t="s">
        <v>430</v>
      </c>
      <c r="GH736" s="77" t="s">
        <v>432</v>
      </c>
      <c r="GI736" s="77">
        <v>2023</v>
      </c>
      <c r="GJ736" s="77" t="s">
        <v>301</v>
      </c>
      <c r="GK736" s="77">
        <v>8896.5159934287076</v>
      </c>
      <c r="GL736" s="77">
        <v>186.396424</v>
      </c>
      <c r="GM736" s="77">
        <v>2023</v>
      </c>
      <c r="GN736" s="77" t="s">
        <v>175</v>
      </c>
      <c r="GO736" s="77">
        <v>5.3000000000000005E-2</v>
      </c>
      <c r="GP736" s="77">
        <v>3</v>
      </c>
      <c r="GQ736" s="77">
        <v>0</v>
      </c>
      <c r="GR736" s="77" t="s">
        <v>423</v>
      </c>
      <c r="GS736" s="77">
        <v>0</v>
      </c>
      <c r="GT736" s="77">
        <v>0</v>
      </c>
      <c r="GU736" s="77">
        <v>5.5966209081309407E-2</v>
      </c>
      <c r="GV736" s="248">
        <v>497.9042741834441</v>
      </c>
      <c r="GW736" s="248">
        <v>5.5966209081309407E-2</v>
      </c>
      <c r="GX736" s="77">
        <v>497.9042741834441</v>
      </c>
      <c r="GY736" s="77">
        <v>5.5966209081309407E-2</v>
      </c>
      <c r="GZ736" s="77">
        <v>497.9042741834441</v>
      </c>
    </row>
    <row r="737" spans="98:208" x14ac:dyDescent="0.25">
      <c r="CT737" s="77" t="s">
        <v>155</v>
      </c>
      <c r="CU737" s="77" t="s">
        <v>438</v>
      </c>
      <c r="CV737" s="77" t="s">
        <v>300</v>
      </c>
      <c r="CW737" s="77">
        <v>2021</v>
      </c>
      <c r="CX737" s="77">
        <v>0</v>
      </c>
      <c r="CY737" s="77">
        <v>0</v>
      </c>
      <c r="CZ737" s="77">
        <v>0</v>
      </c>
      <c r="DA737" s="77">
        <v>0</v>
      </c>
      <c r="DB737" s="77">
        <v>14146.130641332649</v>
      </c>
      <c r="DC737" s="77">
        <v>222.22942162783261</v>
      </c>
      <c r="DD737" s="77">
        <v>8585.7228092480218</v>
      </c>
      <c r="DE737" s="77">
        <v>5338.1784104567932</v>
      </c>
      <c r="DF737" s="77">
        <v>813.21078921305798</v>
      </c>
      <c r="DG737" s="77">
        <v>813.21078921305798</v>
      </c>
      <c r="DH737" s="77">
        <v>0</v>
      </c>
      <c r="DI737" s="77">
        <v>0</v>
      </c>
      <c r="DJ737" s="77">
        <v>1.834868030273666E-6</v>
      </c>
      <c r="DL737" s="77">
        <v>0</v>
      </c>
      <c r="DM737" s="77">
        <v>1.4921344790006571E-3</v>
      </c>
      <c r="DN737" s="77">
        <v>1.4921344790006571E-3</v>
      </c>
      <c r="DO737" s="77">
        <v>0</v>
      </c>
      <c r="DP737" s="77">
        <v>1.4921344790006571E-3</v>
      </c>
      <c r="DQ737" s="77">
        <v>1.4921344790006571E-3</v>
      </c>
      <c r="DR737" s="77">
        <v>0</v>
      </c>
      <c r="DS737" s="77">
        <v>0</v>
      </c>
      <c r="DT737" s="77">
        <v>0</v>
      </c>
      <c r="DU737" s="77">
        <v>0</v>
      </c>
      <c r="DV737" s="77">
        <v>0</v>
      </c>
      <c r="DW737" s="77">
        <v>0</v>
      </c>
      <c r="GE737" s="77" t="s">
        <v>422</v>
      </c>
      <c r="GF737" s="77" t="s">
        <v>155</v>
      </c>
      <c r="GG737" s="77" t="s">
        <v>430</v>
      </c>
      <c r="GH737" s="77" t="s">
        <v>432</v>
      </c>
      <c r="GI737" s="77">
        <v>2024</v>
      </c>
      <c r="GJ737" s="77" t="s">
        <v>305</v>
      </c>
      <c r="GK737" s="77">
        <v>233.2300768079422</v>
      </c>
      <c r="GL737" s="77">
        <v>186.396424</v>
      </c>
      <c r="GM737" s="77">
        <v>2024</v>
      </c>
      <c r="GN737" s="77" t="s">
        <v>175</v>
      </c>
      <c r="GO737" s="77">
        <v>0.13250000000000001</v>
      </c>
      <c r="GP737" s="77">
        <v>3</v>
      </c>
      <c r="GQ737" s="77">
        <v>0</v>
      </c>
      <c r="GR737" s="77" t="s">
        <v>423</v>
      </c>
      <c r="GS737" s="77">
        <v>0</v>
      </c>
      <c r="GT737" s="77">
        <v>0</v>
      </c>
      <c r="GU737" s="77">
        <v>0</v>
      </c>
      <c r="GV737" s="248">
        <v>0</v>
      </c>
      <c r="GW737" s="248">
        <v>0.1527377521613833</v>
      </c>
      <c r="GX737" s="77">
        <v>35.623037668071866</v>
      </c>
      <c r="GY737" s="77">
        <v>0.1527377521613833</v>
      </c>
      <c r="GZ737" s="77">
        <v>35.623037668071866</v>
      </c>
    </row>
    <row r="738" spans="98:208" x14ac:dyDescent="0.25">
      <c r="CT738" s="77" t="s">
        <v>155</v>
      </c>
      <c r="CU738" s="77" t="s">
        <v>438</v>
      </c>
      <c r="CV738" s="77" t="s">
        <v>300</v>
      </c>
      <c r="CW738" s="77">
        <v>2022</v>
      </c>
      <c r="CX738" s="77">
        <v>0</v>
      </c>
      <c r="CY738" s="77">
        <v>0</v>
      </c>
      <c r="CZ738" s="77">
        <v>0</v>
      </c>
      <c r="DA738" s="77">
        <v>0</v>
      </c>
      <c r="DB738" s="77">
        <v>14146.130641332649</v>
      </c>
      <c r="DC738" s="77">
        <v>222.22942162783261</v>
      </c>
      <c r="DD738" s="77">
        <v>8585.7228092480218</v>
      </c>
      <c r="DE738" s="77">
        <v>5338.1784104567932</v>
      </c>
      <c r="DF738" s="77">
        <v>813.21078921305798</v>
      </c>
      <c r="DG738" s="77">
        <v>813.21078921305798</v>
      </c>
      <c r="DH738" s="77">
        <v>813.21078921305798</v>
      </c>
      <c r="DI738" s="77">
        <v>0</v>
      </c>
      <c r="DJ738" s="77">
        <v>1.834868030273666E-6</v>
      </c>
      <c r="DL738" s="77">
        <v>0</v>
      </c>
      <c r="DM738" s="77">
        <v>1.4921344790006571E-3</v>
      </c>
      <c r="DN738" s="77">
        <v>1.4921344790006571E-3</v>
      </c>
      <c r="DO738" s="77">
        <v>0</v>
      </c>
      <c r="DP738" s="77">
        <v>1.4921344790006571E-3</v>
      </c>
      <c r="DQ738" s="77">
        <v>1.4921344790006571E-3</v>
      </c>
      <c r="DR738" s="77">
        <v>0</v>
      </c>
      <c r="DS738" s="77">
        <v>1.4921344790006571E-3</v>
      </c>
      <c r="DT738" s="77">
        <v>1.4921344790006571E-3</v>
      </c>
      <c r="DU738" s="77">
        <v>0</v>
      </c>
      <c r="DV738" s="77">
        <v>0</v>
      </c>
      <c r="DW738" s="77">
        <v>0</v>
      </c>
      <c r="GE738" s="77" t="s">
        <v>425</v>
      </c>
      <c r="GF738" s="77" t="s">
        <v>155</v>
      </c>
      <c r="GG738" s="77" t="s">
        <v>430</v>
      </c>
      <c r="GH738" s="77" t="s">
        <v>432</v>
      </c>
      <c r="GI738" s="77">
        <v>2024</v>
      </c>
      <c r="GJ738" s="77" t="s">
        <v>301</v>
      </c>
      <c r="GK738" s="77">
        <v>8896.5159934287076</v>
      </c>
      <c r="GL738" s="77">
        <v>186.396424</v>
      </c>
      <c r="GM738" s="77">
        <v>2024</v>
      </c>
      <c r="GN738" s="77" t="s">
        <v>175</v>
      </c>
      <c r="GO738" s="77">
        <v>5.3000000000000005E-2</v>
      </c>
      <c r="GP738" s="77">
        <v>3</v>
      </c>
      <c r="GQ738" s="77">
        <v>0</v>
      </c>
      <c r="GR738" s="77" t="s">
        <v>423</v>
      </c>
      <c r="GS738" s="77">
        <v>0</v>
      </c>
      <c r="GT738" s="77">
        <v>0</v>
      </c>
      <c r="GU738" s="77">
        <v>0</v>
      </c>
      <c r="GV738" s="248">
        <v>0</v>
      </c>
      <c r="GW738" s="248">
        <v>5.5966209081309407E-2</v>
      </c>
      <c r="GX738" s="77">
        <v>497.9042741834441</v>
      </c>
      <c r="GY738" s="77">
        <v>5.5966209081309407E-2</v>
      </c>
      <c r="GZ738" s="77">
        <v>497.9042741834441</v>
      </c>
    </row>
    <row r="739" spans="98:208" x14ac:dyDescent="0.25">
      <c r="CT739" s="77" t="s">
        <v>155</v>
      </c>
      <c r="CU739" s="77" t="s">
        <v>438</v>
      </c>
      <c r="CV739" s="77" t="s">
        <v>300</v>
      </c>
      <c r="CW739" s="77">
        <v>2023</v>
      </c>
      <c r="CX739" s="77">
        <v>0</v>
      </c>
      <c r="CY739" s="77">
        <v>0</v>
      </c>
      <c r="CZ739" s="77">
        <v>0</v>
      </c>
      <c r="DA739" s="77">
        <v>0</v>
      </c>
      <c r="DB739" s="77">
        <v>14664.637556436761</v>
      </c>
      <c r="DC739" s="77">
        <v>233.23007680794129</v>
      </c>
      <c r="DD739" s="77">
        <v>8896.5159934286748</v>
      </c>
      <c r="DE739" s="77">
        <v>5534.891486200142</v>
      </c>
      <c r="DF739" s="77">
        <v>0</v>
      </c>
      <c r="DG739" s="77">
        <v>843.2942060105504</v>
      </c>
      <c r="DH739" s="77">
        <v>843.2942060105504</v>
      </c>
      <c r="DI739" s="77">
        <v>843.2942060105504</v>
      </c>
      <c r="DJ739" s="77">
        <v>1.834868030273666E-6</v>
      </c>
      <c r="DL739" s="77">
        <v>0</v>
      </c>
      <c r="DM739" s="77">
        <v>0</v>
      </c>
      <c r="DN739" s="77">
        <v>0</v>
      </c>
      <c r="DO739" s="77">
        <v>0</v>
      </c>
      <c r="DP739" s="77">
        <v>1.5473335787237737E-3</v>
      </c>
      <c r="DQ739" s="77">
        <v>1.5473335787237737E-3</v>
      </c>
      <c r="DR739" s="77">
        <v>0</v>
      </c>
      <c r="DS739" s="77">
        <v>1.5473335787237737E-3</v>
      </c>
      <c r="DT739" s="77">
        <v>1.5473335787237737E-3</v>
      </c>
      <c r="DU739" s="77">
        <v>0</v>
      </c>
      <c r="DV739" s="77">
        <v>1.5473335787237737E-3</v>
      </c>
      <c r="DW739" s="77">
        <v>1.5473335787237737E-3</v>
      </c>
      <c r="GE739" s="77" t="s">
        <v>422</v>
      </c>
      <c r="GF739" s="77" t="s">
        <v>155</v>
      </c>
      <c r="GG739" s="77" t="s">
        <v>430</v>
      </c>
      <c r="GH739" s="77" t="s">
        <v>432</v>
      </c>
      <c r="GI739" s="77">
        <v>2025</v>
      </c>
      <c r="GJ739" s="77" t="s">
        <v>305</v>
      </c>
      <c r="GK739" s="77">
        <v>233.2300768079422</v>
      </c>
      <c r="GL739" s="77">
        <v>186.396424</v>
      </c>
      <c r="GM739" s="77">
        <v>2025</v>
      </c>
      <c r="GN739" s="77" t="s">
        <v>175</v>
      </c>
      <c r="GO739" s="77">
        <v>0.13250000000000001</v>
      </c>
      <c r="GP739" s="77">
        <v>3</v>
      </c>
      <c r="GQ739" s="77">
        <v>0</v>
      </c>
      <c r="GR739" s="77" t="s">
        <v>423</v>
      </c>
      <c r="GS739" s="77">
        <v>0</v>
      </c>
      <c r="GT739" s="77">
        <v>0</v>
      </c>
      <c r="GU739" s="77">
        <v>0</v>
      </c>
      <c r="GV739" s="248">
        <v>0</v>
      </c>
      <c r="GW739" s="248">
        <v>0</v>
      </c>
      <c r="GX739" s="77">
        <v>0</v>
      </c>
      <c r="GY739" s="77">
        <v>0.1527377521613833</v>
      </c>
      <c r="GZ739" s="77">
        <v>35.623037668071866</v>
      </c>
    </row>
    <row r="740" spans="98:208" x14ac:dyDescent="0.25">
      <c r="CT740" s="77" t="s">
        <v>155</v>
      </c>
      <c r="CU740" s="77" t="s">
        <v>438</v>
      </c>
      <c r="CV740" s="77" t="s">
        <v>300</v>
      </c>
      <c r="CW740" s="77">
        <v>2024</v>
      </c>
      <c r="CX740" s="77">
        <v>0</v>
      </c>
      <c r="CY740" s="77">
        <v>0</v>
      </c>
      <c r="CZ740" s="77">
        <v>0</v>
      </c>
      <c r="DA740" s="77">
        <v>0</v>
      </c>
      <c r="DB740" s="77">
        <v>14664.637556436761</v>
      </c>
      <c r="DC740" s="77">
        <v>233.23007680794129</v>
      </c>
      <c r="DD740" s="77">
        <v>8896.5159934286748</v>
      </c>
      <c r="DE740" s="77">
        <v>5534.891486200142</v>
      </c>
      <c r="DF740" s="77">
        <v>0</v>
      </c>
      <c r="DG740" s="77">
        <v>0</v>
      </c>
      <c r="DH740" s="77">
        <v>843.2942060105504</v>
      </c>
      <c r="DI740" s="77">
        <v>843.2942060105504</v>
      </c>
      <c r="DJ740" s="77">
        <v>1.834868030273666E-6</v>
      </c>
      <c r="DL740" s="77">
        <v>0</v>
      </c>
      <c r="DM740" s="77">
        <v>0</v>
      </c>
      <c r="DN740" s="77">
        <v>0</v>
      </c>
      <c r="DO740" s="77">
        <v>0</v>
      </c>
      <c r="DP740" s="77">
        <v>0</v>
      </c>
      <c r="DQ740" s="77">
        <v>0</v>
      </c>
      <c r="DR740" s="77">
        <v>0</v>
      </c>
      <c r="DS740" s="77">
        <v>1.5473335787237737E-3</v>
      </c>
      <c r="DT740" s="77">
        <v>1.5473335787237737E-3</v>
      </c>
      <c r="DU740" s="77">
        <v>0</v>
      </c>
      <c r="DV740" s="77">
        <v>1.5473335787237737E-3</v>
      </c>
      <c r="DW740" s="77">
        <v>1.5473335787237737E-3</v>
      </c>
      <c r="GE740" s="77" t="s">
        <v>425</v>
      </c>
      <c r="GF740" s="77" t="s">
        <v>155</v>
      </c>
      <c r="GG740" s="77" t="s">
        <v>430</v>
      </c>
      <c r="GH740" s="77" t="s">
        <v>432</v>
      </c>
      <c r="GI740" s="77">
        <v>2025</v>
      </c>
      <c r="GJ740" s="77" t="s">
        <v>301</v>
      </c>
      <c r="GK740" s="77">
        <v>8896.5159934287076</v>
      </c>
      <c r="GL740" s="77">
        <v>186.396424</v>
      </c>
      <c r="GM740" s="77">
        <v>2025</v>
      </c>
      <c r="GN740" s="77" t="s">
        <v>175</v>
      </c>
      <c r="GO740" s="77">
        <v>5.3000000000000005E-2</v>
      </c>
      <c r="GP740" s="77">
        <v>3</v>
      </c>
      <c r="GQ740" s="77">
        <v>0</v>
      </c>
      <c r="GR740" s="77" t="s">
        <v>423</v>
      </c>
      <c r="GS740" s="77">
        <v>0</v>
      </c>
      <c r="GT740" s="77">
        <v>0</v>
      </c>
      <c r="GU740" s="77">
        <v>0</v>
      </c>
      <c r="GV740" s="248">
        <v>0</v>
      </c>
      <c r="GW740" s="248">
        <v>0</v>
      </c>
      <c r="GX740" s="77">
        <v>0</v>
      </c>
      <c r="GY740" s="77">
        <v>5.5966209081309407E-2</v>
      </c>
      <c r="GZ740" s="77">
        <v>497.9042741834441</v>
      </c>
    </row>
    <row r="741" spans="98:208" x14ac:dyDescent="0.25">
      <c r="CT741" s="77" t="s">
        <v>155</v>
      </c>
      <c r="CU741" s="77" t="s">
        <v>438</v>
      </c>
      <c r="CV741" s="77" t="s">
        <v>300</v>
      </c>
      <c r="CW741" s="77">
        <v>2025</v>
      </c>
      <c r="CX741" s="77">
        <v>0</v>
      </c>
      <c r="CY741" s="77">
        <v>0</v>
      </c>
      <c r="CZ741" s="77">
        <v>0</v>
      </c>
      <c r="DA741" s="77">
        <v>0</v>
      </c>
      <c r="DB741" s="77">
        <v>14664.637556436761</v>
      </c>
      <c r="DC741" s="77">
        <v>233.23007680794129</v>
      </c>
      <c r="DD741" s="77">
        <v>8896.5159934286748</v>
      </c>
      <c r="DE741" s="77">
        <v>5534.891486200142</v>
      </c>
      <c r="DF741" s="77">
        <v>0</v>
      </c>
      <c r="DG741" s="77">
        <v>0</v>
      </c>
      <c r="DH741" s="77">
        <v>0</v>
      </c>
      <c r="DI741" s="77">
        <v>843.2942060105504</v>
      </c>
      <c r="DJ741" s="77">
        <v>1.834868030273666E-6</v>
      </c>
      <c r="DL741" s="77">
        <v>0</v>
      </c>
      <c r="DM741" s="77">
        <v>0</v>
      </c>
      <c r="DN741" s="77">
        <v>0</v>
      </c>
      <c r="DO741" s="77">
        <v>0</v>
      </c>
      <c r="DP741" s="77">
        <v>0</v>
      </c>
      <c r="DQ741" s="77">
        <v>0</v>
      </c>
      <c r="DR741" s="77">
        <v>0</v>
      </c>
      <c r="DS741" s="77">
        <v>0</v>
      </c>
      <c r="DT741" s="77">
        <v>0</v>
      </c>
      <c r="DU741" s="77">
        <v>0</v>
      </c>
      <c r="DV741" s="77">
        <v>1.5473335787237737E-3</v>
      </c>
      <c r="DW741" s="77">
        <v>1.5473335787237737E-3</v>
      </c>
      <c r="GE741" s="77" t="s">
        <v>422</v>
      </c>
      <c r="GF741" s="77" t="s">
        <v>155</v>
      </c>
      <c r="GG741" s="77" t="s">
        <v>430</v>
      </c>
      <c r="GH741" s="77" t="s">
        <v>439</v>
      </c>
      <c r="GI741" s="77">
        <v>2021</v>
      </c>
      <c r="GJ741" s="77" t="s">
        <v>305</v>
      </c>
      <c r="GK741" s="77">
        <v>0.69641821681222893</v>
      </c>
      <c r="GL741" s="77">
        <v>186.396424</v>
      </c>
      <c r="GM741" s="77">
        <v>2021</v>
      </c>
      <c r="GN741" s="77" t="s">
        <v>175</v>
      </c>
      <c r="GO741" s="77">
        <v>0.13250000000000001</v>
      </c>
      <c r="GP741" s="77">
        <v>3</v>
      </c>
      <c r="GQ741" s="77">
        <v>0</v>
      </c>
      <c r="GR741" s="77" t="s">
        <v>423</v>
      </c>
      <c r="GS741" s="77">
        <v>0.1527377521613833</v>
      </c>
      <c r="GT741" s="77">
        <v>0.10636935300013872</v>
      </c>
      <c r="GU741" s="77">
        <v>0.1527377521613833</v>
      </c>
      <c r="GV741" s="248">
        <v>0.10636935300013872</v>
      </c>
      <c r="GW741" s="248">
        <v>0</v>
      </c>
      <c r="GX741" s="77">
        <v>0</v>
      </c>
      <c r="GY741" s="77">
        <v>0</v>
      </c>
      <c r="GZ741" s="77">
        <v>0</v>
      </c>
    </row>
    <row r="742" spans="98:208" x14ac:dyDescent="0.25">
      <c r="CT742" s="77" t="s">
        <v>155</v>
      </c>
      <c r="CU742" s="77" t="s">
        <v>438</v>
      </c>
      <c r="CV742" s="77" t="s">
        <v>432</v>
      </c>
      <c r="CW742" s="77">
        <v>2020</v>
      </c>
      <c r="CX742" s="77">
        <v>0</v>
      </c>
      <c r="CY742" s="77">
        <v>0</v>
      </c>
      <c r="CZ742" s="77">
        <v>0</v>
      </c>
      <c r="DA742" s="77">
        <v>0</v>
      </c>
      <c r="DB742" s="77">
        <v>8807.9522308757951</v>
      </c>
      <c r="DC742" s="77">
        <v>222.2294216278311</v>
      </c>
      <c r="DD742" s="77">
        <v>8585.7228092479654</v>
      </c>
      <c r="DE742" s="77">
        <v>0</v>
      </c>
      <c r="DF742" s="77">
        <v>514.453180180098</v>
      </c>
      <c r="DG742" s="77">
        <v>0</v>
      </c>
      <c r="DH742" s="77">
        <v>0</v>
      </c>
      <c r="DI742" s="77">
        <v>0</v>
      </c>
      <c r="DJ742" s="77">
        <v>1.84467274948583E-6</v>
      </c>
      <c r="DL742" s="77">
        <v>0</v>
      </c>
      <c r="DM742" s="77">
        <v>9.4899776236455043E-4</v>
      </c>
      <c r="DN742" s="77">
        <v>9.4899776236455043E-4</v>
      </c>
      <c r="DO742" s="77">
        <v>0</v>
      </c>
      <c r="DP742" s="77">
        <v>0</v>
      </c>
      <c r="DQ742" s="77">
        <v>0</v>
      </c>
      <c r="DR742" s="77">
        <v>0</v>
      </c>
      <c r="DS742" s="77">
        <v>0</v>
      </c>
      <c r="DT742" s="77">
        <v>0</v>
      </c>
      <c r="DU742" s="77">
        <v>0</v>
      </c>
      <c r="DV742" s="77">
        <v>0</v>
      </c>
      <c r="DW742" s="77">
        <v>0</v>
      </c>
      <c r="GE742" s="77" t="s">
        <v>425</v>
      </c>
      <c r="GF742" s="77" t="s">
        <v>155</v>
      </c>
      <c r="GG742" s="77" t="s">
        <v>430</v>
      </c>
      <c r="GH742" s="77" t="s">
        <v>439</v>
      </c>
      <c r="GI742" s="77">
        <v>2021</v>
      </c>
      <c r="GJ742" s="77" t="s">
        <v>301</v>
      </c>
      <c r="GK742" s="77">
        <v>2.941964152281014</v>
      </c>
      <c r="GL742" s="77">
        <v>186.396424</v>
      </c>
      <c r="GM742" s="77">
        <v>2021</v>
      </c>
      <c r="GN742" s="77" t="s">
        <v>175</v>
      </c>
      <c r="GO742" s="77">
        <v>5.3000000000000005E-2</v>
      </c>
      <c r="GP742" s="77">
        <v>3</v>
      </c>
      <c r="GQ742" s="77">
        <v>0</v>
      </c>
      <c r="GR742" s="77" t="s">
        <v>423</v>
      </c>
      <c r="GS742" s="77">
        <v>5.5966209081309407E-2</v>
      </c>
      <c r="GT742" s="77">
        <v>0.16465058085627643</v>
      </c>
      <c r="GU742" s="77">
        <v>5.5966209081309407E-2</v>
      </c>
      <c r="GV742" s="248">
        <v>0.16465058085627643</v>
      </c>
      <c r="GW742" s="248">
        <v>0</v>
      </c>
      <c r="GX742" s="77">
        <v>0</v>
      </c>
      <c r="GY742" s="77">
        <v>0</v>
      </c>
      <c r="GZ742" s="77">
        <v>0</v>
      </c>
    </row>
    <row r="743" spans="98:208" x14ac:dyDescent="0.25">
      <c r="CT743" s="77" t="s">
        <v>155</v>
      </c>
      <c r="CU743" s="77" t="s">
        <v>438</v>
      </c>
      <c r="CV743" s="77" t="s">
        <v>432</v>
      </c>
      <c r="CW743" s="77">
        <v>2021</v>
      </c>
      <c r="CX743" s="77">
        <v>0</v>
      </c>
      <c r="CY743" s="77">
        <v>0</v>
      </c>
      <c r="CZ743" s="77">
        <v>0</v>
      </c>
      <c r="DA743" s="77">
        <v>0</v>
      </c>
      <c r="DB743" s="77">
        <v>8807.9522308757951</v>
      </c>
      <c r="DC743" s="77">
        <v>222.2294216278311</v>
      </c>
      <c r="DD743" s="77">
        <v>8585.7228092479654</v>
      </c>
      <c r="DE743" s="77">
        <v>0</v>
      </c>
      <c r="DF743" s="77">
        <v>514.453180180098</v>
      </c>
      <c r="DG743" s="77">
        <v>514.453180180098</v>
      </c>
      <c r="DH743" s="77">
        <v>0</v>
      </c>
      <c r="DI743" s="77">
        <v>0</v>
      </c>
      <c r="DJ743" s="77">
        <v>1.84467274948583E-6</v>
      </c>
      <c r="DL743" s="77">
        <v>0</v>
      </c>
      <c r="DM743" s="77">
        <v>9.4899776236455043E-4</v>
      </c>
      <c r="DN743" s="77">
        <v>9.4899776236455043E-4</v>
      </c>
      <c r="DO743" s="77">
        <v>0</v>
      </c>
      <c r="DP743" s="77">
        <v>9.4899776236455043E-4</v>
      </c>
      <c r="DQ743" s="77">
        <v>9.4899776236455043E-4</v>
      </c>
      <c r="DR743" s="77">
        <v>0</v>
      </c>
      <c r="DS743" s="77">
        <v>0</v>
      </c>
      <c r="DT743" s="77">
        <v>0</v>
      </c>
      <c r="DU743" s="77">
        <v>0</v>
      </c>
      <c r="DV743" s="77">
        <v>0</v>
      </c>
      <c r="DW743" s="77">
        <v>0</v>
      </c>
      <c r="GE743" s="77" t="s">
        <v>427</v>
      </c>
      <c r="GF743" s="77" t="s">
        <v>155</v>
      </c>
      <c r="GG743" s="77" t="s">
        <v>430</v>
      </c>
      <c r="GH743" s="77" t="s">
        <v>439</v>
      </c>
      <c r="GI743" s="77">
        <v>2021</v>
      </c>
      <c r="GJ743" s="77" t="s">
        <v>303</v>
      </c>
      <c r="GK743" s="77">
        <v>1.6021759622082881</v>
      </c>
      <c r="GL743" s="77">
        <v>186.396424</v>
      </c>
      <c r="GM743" s="77">
        <v>2021</v>
      </c>
      <c r="GN743" s="77" t="s">
        <v>175</v>
      </c>
      <c r="GO743" s="77">
        <v>5.3000000000000005E-2</v>
      </c>
      <c r="GP743" s="77">
        <v>3</v>
      </c>
      <c r="GQ743" s="77">
        <v>0</v>
      </c>
      <c r="GR743" s="77" t="s">
        <v>423</v>
      </c>
      <c r="GS743" s="77">
        <v>5.5966209081309407E-2</v>
      </c>
      <c r="GT743" s="77">
        <v>8.9667714885997132E-2</v>
      </c>
      <c r="GU743" s="77">
        <v>5.5966209081309407E-2</v>
      </c>
      <c r="GV743" s="248">
        <v>8.9667714885997132E-2</v>
      </c>
      <c r="GW743" s="248">
        <v>0</v>
      </c>
      <c r="GX743" s="77">
        <v>0</v>
      </c>
      <c r="GY743" s="77">
        <v>0</v>
      </c>
      <c r="GZ743" s="77">
        <v>0</v>
      </c>
    </row>
    <row r="744" spans="98:208" x14ac:dyDescent="0.25">
      <c r="CT744" s="77" t="s">
        <v>155</v>
      </c>
      <c r="CU744" s="77" t="s">
        <v>438</v>
      </c>
      <c r="CV744" s="77" t="s">
        <v>432</v>
      </c>
      <c r="CW744" s="77">
        <v>2022</v>
      </c>
      <c r="CX744" s="77">
        <v>0</v>
      </c>
      <c r="CY744" s="77">
        <v>0</v>
      </c>
      <c r="CZ744" s="77">
        <v>0</v>
      </c>
      <c r="DA744" s="77">
        <v>0</v>
      </c>
      <c r="DB744" s="77">
        <v>8807.9522308757951</v>
      </c>
      <c r="DC744" s="77">
        <v>222.2294216278311</v>
      </c>
      <c r="DD744" s="77">
        <v>8585.7228092479654</v>
      </c>
      <c r="DE744" s="77">
        <v>0</v>
      </c>
      <c r="DF744" s="77">
        <v>514.453180180098</v>
      </c>
      <c r="DG744" s="77">
        <v>514.453180180098</v>
      </c>
      <c r="DH744" s="77">
        <v>514.453180180098</v>
      </c>
      <c r="DI744" s="77">
        <v>0</v>
      </c>
      <c r="DJ744" s="77">
        <v>1.84467274948583E-6</v>
      </c>
      <c r="DL744" s="77">
        <v>0</v>
      </c>
      <c r="DM744" s="77">
        <v>9.4899776236455043E-4</v>
      </c>
      <c r="DN744" s="77">
        <v>9.4899776236455043E-4</v>
      </c>
      <c r="DO744" s="77">
        <v>0</v>
      </c>
      <c r="DP744" s="77">
        <v>9.4899776236455043E-4</v>
      </c>
      <c r="DQ744" s="77">
        <v>9.4899776236455043E-4</v>
      </c>
      <c r="DR744" s="77">
        <v>0</v>
      </c>
      <c r="DS744" s="77">
        <v>9.4899776236455043E-4</v>
      </c>
      <c r="DT744" s="77">
        <v>9.4899776236455043E-4</v>
      </c>
      <c r="DU744" s="77">
        <v>0</v>
      </c>
      <c r="DV744" s="77">
        <v>0</v>
      </c>
      <c r="DW744" s="77">
        <v>0</v>
      </c>
      <c r="GE744" s="77" t="s">
        <v>422</v>
      </c>
      <c r="GF744" s="77" t="s">
        <v>155</v>
      </c>
      <c r="GG744" s="77" t="s">
        <v>430</v>
      </c>
      <c r="GH744" s="77" t="s">
        <v>439</v>
      </c>
      <c r="GI744" s="77">
        <v>2022</v>
      </c>
      <c r="GJ744" s="77" t="s">
        <v>305</v>
      </c>
      <c r="GK744" s="77">
        <v>0.69641821681222893</v>
      </c>
      <c r="GL744" s="77">
        <v>186.396424</v>
      </c>
      <c r="GM744" s="77">
        <v>2022</v>
      </c>
      <c r="GN744" s="77" t="s">
        <v>175</v>
      </c>
      <c r="GO744" s="77">
        <v>0.13250000000000001</v>
      </c>
      <c r="GP744" s="77">
        <v>3</v>
      </c>
      <c r="GQ744" s="77">
        <v>0</v>
      </c>
      <c r="GR744" s="77" t="s">
        <v>423</v>
      </c>
      <c r="GS744" s="77">
        <v>0.1527377521613833</v>
      </c>
      <c r="GT744" s="77">
        <v>0.10636935300013872</v>
      </c>
      <c r="GU744" s="77">
        <v>0.1527377521613833</v>
      </c>
      <c r="GV744" s="248">
        <v>0.10636935300013872</v>
      </c>
      <c r="GW744" s="248">
        <v>0.1527377521613833</v>
      </c>
      <c r="GX744" s="77">
        <v>0.10636935300013872</v>
      </c>
      <c r="GY744" s="77">
        <v>0</v>
      </c>
      <c r="GZ744" s="77">
        <v>0</v>
      </c>
    </row>
    <row r="745" spans="98:208" x14ac:dyDescent="0.25">
      <c r="CT745" s="77" t="s">
        <v>155</v>
      </c>
      <c r="CU745" s="77" t="s">
        <v>438</v>
      </c>
      <c r="CV745" s="77" t="s">
        <v>432</v>
      </c>
      <c r="CW745" s="77">
        <v>2023</v>
      </c>
      <c r="CX745" s="77">
        <v>0</v>
      </c>
      <c r="CY745" s="77">
        <v>0</v>
      </c>
      <c r="CZ745" s="77">
        <v>0</v>
      </c>
      <c r="DA745" s="77">
        <v>0</v>
      </c>
      <c r="DB745" s="77">
        <v>9129.7460702365534</v>
      </c>
      <c r="DC745" s="77">
        <v>233.2300768079397</v>
      </c>
      <c r="DD745" s="77">
        <v>8896.5159934286166</v>
      </c>
      <c r="DE745" s="77">
        <v>0</v>
      </c>
      <c r="DF745" s="77">
        <v>0</v>
      </c>
      <c r="DG745" s="77">
        <v>533.52731185151049</v>
      </c>
      <c r="DH745" s="77">
        <v>533.52731185151049</v>
      </c>
      <c r="DI745" s="77">
        <v>533.52731185151049</v>
      </c>
      <c r="DJ745" s="77">
        <v>1.84467274948583E-6</v>
      </c>
      <c r="DL745" s="77">
        <v>0</v>
      </c>
      <c r="DM745" s="77">
        <v>0</v>
      </c>
      <c r="DN745" s="77">
        <v>0</v>
      </c>
      <c r="DO745" s="77">
        <v>0</v>
      </c>
      <c r="DP745" s="77">
        <v>9.8418329327890964E-4</v>
      </c>
      <c r="DQ745" s="77">
        <v>9.8418329327890964E-4</v>
      </c>
      <c r="DR745" s="77">
        <v>0</v>
      </c>
      <c r="DS745" s="77">
        <v>9.8418329327890964E-4</v>
      </c>
      <c r="DT745" s="77">
        <v>9.8418329327890964E-4</v>
      </c>
      <c r="DU745" s="77">
        <v>0</v>
      </c>
      <c r="DV745" s="77">
        <v>9.8418329327890964E-4</v>
      </c>
      <c r="DW745" s="77">
        <v>9.8418329327890964E-4</v>
      </c>
      <c r="GE745" s="77" t="s">
        <v>425</v>
      </c>
      <c r="GF745" s="77" t="s">
        <v>155</v>
      </c>
      <c r="GG745" s="77" t="s">
        <v>430</v>
      </c>
      <c r="GH745" s="77" t="s">
        <v>439</v>
      </c>
      <c r="GI745" s="77">
        <v>2022</v>
      </c>
      <c r="GJ745" s="77" t="s">
        <v>301</v>
      </c>
      <c r="GK745" s="77">
        <v>2.941964152281014</v>
      </c>
      <c r="GL745" s="77">
        <v>186.396424</v>
      </c>
      <c r="GM745" s="77">
        <v>2022</v>
      </c>
      <c r="GN745" s="77" t="s">
        <v>175</v>
      </c>
      <c r="GO745" s="77">
        <v>5.3000000000000005E-2</v>
      </c>
      <c r="GP745" s="77">
        <v>3</v>
      </c>
      <c r="GQ745" s="77">
        <v>0</v>
      </c>
      <c r="GR745" s="77" t="s">
        <v>423</v>
      </c>
      <c r="GS745" s="77">
        <v>5.5966209081309407E-2</v>
      </c>
      <c r="GT745" s="77">
        <v>0.16465058085627643</v>
      </c>
      <c r="GU745" s="77">
        <v>5.5966209081309407E-2</v>
      </c>
      <c r="GV745" s="248">
        <v>0.16465058085627643</v>
      </c>
      <c r="GW745" s="248">
        <v>5.5966209081309407E-2</v>
      </c>
      <c r="GX745" s="77">
        <v>0.16465058085627643</v>
      </c>
      <c r="GY745" s="77">
        <v>0</v>
      </c>
      <c r="GZ745" s="77">
        <v>0</v>
      </c>
    </row>
    <row r="746" spans="98:208" x14ac:dyDescent="0.25">
      <c r="CT746" s="77" t="s">
        <v>155</v>
      </c>
      <c r="CU746" s="77" t="s">
        <v>438</v>
      </c>
      <c r="CV746" s="77" t="s">
        <v>432</v>
      </c>
      <c r="CW746" s="77">
        <v>2024</v>
      </c>
      <c r="CX746" s="77">
        <v>0</v>
      </c>
      <c r="CY746" s="77">
        <v>0</v>
      </c>
      <c r="CZ746" s="77">
        <v>0</v>
      </c>
      <c r="DA746" s="77">
        <v>0</v>
      </c>
      <c r="DB746" s="77">
        <v>9129.7460702365534</v>
      </c>
      <c r="DC746" s="77">
        <v>233.2300768079397</v>
      </c>
      <c r="DD746" s="77">
        <v>8896.5159934286166</v>
      </c>
      <c r="DE746" s="77">
        <v>0</v>
      </c>
      <c r="DF746" s="77">
        <v>0</v>
      </c>
      <c r="DG746" s="77">
        <v>0</v>
      </c>
      <c r="DH746" s="77">
        <v>533.52731185151049</v>
      </c>
      <c r="DI746" s="77">
        <v>533.52731185151049</v>
      </c>
      <c r="DJ746" s="77">
        <v>1.84467274948583E-6</v>
      </c>
      <c r="DL746" s="77">
        <v>0</v>
      </c>
      <c r="DM746" s="77">
        <v>0</v>
      </c>
      <c r="DN746" s="77">
        <v>0</v>
      </c>
      <c r="DO746" s="77">
        <v>0</v>
      </c>
      <c r="DP746" s="77">
        <v>0</v>
      </c>
      <c r="DQ746" s="77">
        <v>0</v>
      </c>
      <c r="DR746" s="77">
        <v>0</v>
      </c>
      <c r="DS746" s="77">
        <v>9.8418329327890964E-4</v>
      </c>
      <c r="DT746" s="77">
        <v>9.8418329327890964E-4</v>
      </c>
      <c r="DU746" s="77">
        <v>0</v>
      </c>
      <c r="DV746" s="77">
        <v>9.8418329327890964E-4</v>
      </c>
      <c r="DW746" s="77">
        <v>9.8418329327890964E-4</v>
      </c>
      <c r="GE746" s="77" t="s">
        <v>427</v>
      </c>
      <c r="GF746" s="77" t="s">
        <v>155</v>
      </c>
      <c r="GG746" s="77" t="s">
        <v>430</v>
      </c>
      <c r="GH746" s="77" t="s">
        <v>439</v>
      </c>
      <c r="GI746" s="77">
        <v>2022</v>
      </c>
      <c r="GJ746" s="77" t="s">
        <v>303</v>
      </c>
      <c r="GK746" s="77">
        <v>1.6021759622082881</v>
      </c>
      <c r="GL746" s="77">
        <v>186.396424</v>
      </c>
      <c r="GM746" s="77">
        <v>2022</v>
      </c>
      <c r="GN746" s="77" t="s">
        <v>175</v>
      </c>
      <c r="GO746" s="77">
        <v>5.3000000000000005E-2</v>
      </c>
      <c r="GP746" s="77">
        <v>3</v>
      </c>
      <c r="GQ746" s="77">
        <v>0</v>
      </c>
      <c r="GR746" s="77" t="s">
        <v>423</v>
      </c>
      <c r="GS746" s="77">
        <v>5.5966209081309407E-2</v>
      </c>
      <c r="GT746" s="77">
        <v>8.9667714885997132E-2</v>
      </c>
      <c r="GU746" s="77">
        <v>5.5966209081309407E-2</v>
      </c>
      <c r="GV746" s="248">
        <v>8.9667714885997132E-2</v>
      </c>
      <c r="GW746" s="248">
        <v>5.5966209081309407E-2</v>
      </c>
      <c r="GX746" s="77">
        <v>8.9667714885997132E-2</v>
      </c>
      <c r="GY746" s="77">
        <v>0</v>
      </c>
      <c r="GZ746" s="77">
        <v>0</v>
      </c>
    </row>
    <row r="747" spans="98:208" x14ac:dyDescent="0.25">
      <c r="CT747" s="77" t="s">
        <v>155</v>
      </c>
      <c r="CU747" s="77" t="s">
        <v>438</v>
      </c>
      <c r="CV747" s="77" t="s">
        <v>432</v>
      </c>
      <c r="CW747" s="77">
        <v>2025</v>
      </c>
      <c r="CX747" s="77">
        <v>0</v>
      </c>
      <c r="CY747" s="77">
        <v>0</v>
      </c>
      <c r="CZ747" s="77">
        <v>0</v>
      </c>
      <c r="DA747" s="77">
        <v>0</v>
      </c>
      <c r="DB747" s="77">
        <v>9129.7460702365534</v>
      </c>
      <c r="DC747" s="77">
        <v>233.2300768079397</v>
      </c>
      <c r="DD747" s="77">
        <v>8896.5159934286166</v>
      </c>
      <c r="DE747" s="77">
        <v>0</v>
      </c>
      <c r="DF747" s="77">
        <v>0</v>
      </c>
      <c r="DG747" s="77">
        <v>0</v>
      </c>
      <c r="DH747" s="77">
        <v>0</v>
      </c>
      <c r="DI747" s="77">
        <v>533.52731185151049</v>
      </c>
      <c r="DJ747" s="77">
        <v>1.84467274948583E-6</v>
      </c>
      <c r="DL747" s="77">
        <v>0</v>
      </c>
      <c r="DM747" s="77">
        <v>0</v>
      </c>
      <c r="DN747" s="77">
        <v>0</v>
      </c>
      <c r="DO747" s="77">
        <v>0</v>
      </c>
      <c r="DP747" s="77">
        <v>0</v>
      </c>
      <c r="DQ747" s="77">
        <v>0</v>
      </c>
      <c r="DR747" s="77">
        <v>0</v>
      </c>
      <c r="DS747" s="77">
        <v>0</v>
      </c>
      <c r="DT747" s="77">
        <v>0</v>
      </c>
      <c r="DU747" s="77">
        <v>0</v>
      </c>
      <c r="DV747" s="77">
        <v>9.8418329327890964E-4</v>
      </c>
      <c r="DW747" s="77">
        <v>9.8418329327890964E-4</v>
      </c>
      <c r="GE747" s="77" t="s">
        <v>422</v>
      </c>
      <c r="GF747" s="77" t="s">
        <v>155</v>
      </c>
      <c r="GG747" s="77" t="s">
        <v>430</v>
      </c>
      <c r="GH747" s="77" t="s">
        <v>439</v>
      </c>
      <c r="GI747" s="77">
        <v>2023</v>
      </c>
      <c r="GJ747" s="77" t="s">
        <v>305</v>
      </c>
      <c r="GK747" s="77">
        <v>0.71896016785820904</v>
      </c>
      <c r="GL747" s="77">
        <v>186.396424</v>
      </c>
      <c r="GM747" s="77">
        <v>2023</v>
      </c>
      <c r="GN747" s="77" t="s">
        <v>175</v>
      </c>
      <c r="GO747" s="77">
        <v>0.13250000000000001</v>
      </c>
      <c r="GP747" s="77">
        <v>3</v>
      </c>
      <c r="GQ747" s="77">
        <v>0</v>
      </c>
      <c r="GR747" s="77" t="s">
        <v>423</v>
      </c>
      <c r="GS747" s="77">
        <v>0</v>
      </c>
      <c r="GT747" s="77">
        <v>0</v>
      </c>
      <c r="GU747" s="77">
        <v>0.1527377521613833</v>
      </c>
      <c r="GV747" s="248">
        <v>0.10981235993223366</v>
      </c>
      <c r="GW747" s="248">
        <v>0.1527377521613833</v>
      </c>
      <c r="GX747" s="77">
        <v>0.10981235993223366</v>
      </c>
      <c r="GY747" s="77">
        <v>0.1527377521613833</v>
      </c>
      <c r="GZ747" s="77">
        <v>0.10981235993223366</v>
      </c>
    </row>
    <row r="748" spans="98:208" x14ac:dyDescent="0.25">
      <c r="CT748" s="77" t="s">
        <v>155</v>
      </c>
      <c r="CU748" s="77" t="s">
        <v>438</v>
      </c>
      <c r="CV748" s="77" t="s">
        <v>439</v>
      </c>
      <c r="CW748" s="77">
        <v>2020</v>
      </c>
      <c r="CX748" s="77">
        <v>0</v>
      </c>
      <c r="CY748" s="77">
        <v>0</v>
      </c>
      <c r="CZ748" s="77">
        <v>0</v>
      </c>
      <c r="DA748" s="77">
        <v>0</v>
      </c>
      <c r="DB748" s="77">
        <v>5.2405583313015551</v>
      </c>
      <c r="DC748" s="77">
        <v>0.69641821681223204</v>
      </c>
      <c r="DD748" s="77">
        <v>2.941964152281026</v>
      </c>
      <c r="DE748" s="77">
        <v>1.6021759622082929</v>
      </c>
      <c r="DF748" s="77">
        <v>0.36068764874241366</v>
      </c>
      <c r="DG748" s="77">
        <v>0</v>
      </c>
      <c r="DH748" s="77">
        <v>0</v>
      </c>
      <c r="DI748" s="77">
        <v>0</v>
      </c>
      <c r="DJ748" s="77">
        <v>2.5156296435837389E-5</v>
      </c>
      <c r="DL748" s="77">
        <v>0</v>
      </c>
      <c r="DM748" s="77">
        <v>9.0735654125093482E-6</v>
      </c>
      <c r="DN748" s="77">
        <v>9.0735654125093482E-6</v>
      </c>
      <c r="DO748" s="77">
        <v>0</v>
      </c>
      <c r="DP748" s="77">
        <v>0</v>
      </c>
      <c r="DQ748" s="77">
        <v>0</v>
      </c>
      <c r="DR748" s="77">
        <v>0</v>
      </c>
      <c r="DS748" s="77">
        <v>0</v>
      </c>
      <c r="DT748" s="77">
        <v>0</v>
      </c>
      <c r="DU748" s="77">
        <v>0</v>
      </c>
      <c r="DV748" s="77">
        <v>0</v>
      </c>
      <c r="DW748" s="77">
        <v>0</v>
      </c>
      <c r="GE748" s="77" t="s">
        <v>425</v>
      </c>
      <c r="GF748" s="77" t="s">
        <v>155</v>
      </c>
      <c r="GG748" s="77" t="s">
        <v>430</v>
      </c>
      <c r="GH748" s="77" t="s">
        <v>439</v>
      </c>
      <c r="GI748" s="77">
        <v>2023</v>
      </c>
      <c r="GJ748" s="77" t="s">
        <v>301</v>
      </c>
      <c r="GK748" s="77">
        <v>3.071497198615103</v>
      </c>
      <c r="GL748" s="77">
        <v>186.396424</v>
      </c>
      <c r="GM748" s="77">
        <v>2023</v>
      </c>
      <c r="GN748" s="77" t="s">
        <v>175</v>
      </c>
      <c r="GO748" s="77">
        <v>5.3000000000000005E-2</v>
      </c>
      <c r="GP748" s="77">
        <v>3</v>
      </c>
      <c r="GQ748" s="77">
        <v>0</v>
      </c>
      <c r="GR748" s="77" t="s">
        <v>423</v>
      </c>
      <c r="GS748" s="77">
        <v>0</v>
      </c>
      <c r="GT748" s="77">
        <v>0</v>
      </c>
      <c r="GU748" s="77">
        <v>5.5966209081309407E-2</v>
      </c>
      <c r="GV748" s="248">
        <v>0.17190005441034897</v>
      </c>
      <c r="GW748" s="248">
        <v>5.5966209081309407E-2</v>
      </c>
      <c r="GX748" s="77">
        <v>0.17190005441034897</v>
      </c>
      <c r="GY748" s="77">
        <v>5.5966209081309407E-2</v>
      </c>
      <c r="GZ748" s="77">
        <v>0.17190005441034897</v>
      </c>
    </row>
    <row r="749" spans="98:208" x14ac:dyDescent="0.25">
      <c r="CT749" s="77" t="s">
        <v>155</v>
      </c>
      <c r="CU749" s="77" t="s">
        <v>438</v>
      </c>
      <c r="CV749" s="77" t="s">
        <v>439</v>
      </c>
      <c r="CW749" s="77">
        <v>2021</v>
      </c>
      <c r="CX749" s="77">
        <v>0</v>
      </c>
      <c r="CY749" s="77">
        <v>0</v>
      </c>
      <c r="CZ749" s="77">
        <v>0</v>
      </c>
      <c r="DA749" s="77">
        <v>0</v>
      </c>
      <c r="DB749" s="77">
        <v>5.2405583313015551</v>
      </c>
      <c r="DC749" s="77">
        <v>0.69641821681223204</v>
      </c>
      <c r="DD749" s="77">
        <v>2.941964152281026</v>
      </c>
      <c r="DE749" s="77">
        <v>1.6021759622082929</v>
      </c>
      <c r="DF749" s="77">
        <v>0.36068764874241366</v>
      </c>
      <c r="DG749" s="77">
        <v>0.36068764874241366</v>
      </c>
      <c r="DH749" s="77">
        <v>0</v>
      </c>
      <c r="DI749" s="77">
        <v>0</v>
      </c>
      <c r="DJ749" s="77">
        <v>2.5156296435837389E-5</v>
      </c>
      <c r="DL749" s="77">
        <v>0</v>
      </c>
      <c r="DM749" s="77">
        <v>9.0735654125093482E-6</v>
      </c>
      <c r="DN749" s="77">
        <v>9.0735654125093482E-6</v>
      </c>
      <c r="DO749" s="77">
        <v>0</v>
      </c>
      <c r="DP749" s="77">
        <v>9.0735654125093482E-6</v>
      </c>
      <c r="DQ749" s="77">
        <v>9.0735654125093482E-6</v>
      </c>
      <c r="DR749" s="77">
        <v>0</v>
      </c>
      <c r="DS749" s="77">
        <v>0</v>
      </c>
      <c r="DT749" s="77">
        <v>0</v>
      </c>
      <c r="DU749" s="77">
        <v>0</v>
      </c>
      <c r="DV749" s="77">
        <v>0</v>
      </c>
      <c r="DW749" s="77">
        <v>0</v>
      </c>
      <c r="GE749" s="77" t="s">
        <v>427</v>
      </c>
      <c r="GF749" s="77" t="s">
        <v>155</v>
      </c>
      <c r="GG749" s="77" t="s">
        <v>430</v>
      </c>
      <c r="GH749" s="77" t="s">
        <v>439</v>
      </c>
      <c r="GI749" s="77">
        <v>2023</v>
      </c>
      <c r="GJ749" s="77" t="s">
        <v>303</v>
      </c>
      <c r="GK749" s="77">
        <v>1.6845772405344459</v>
      </c>
      <c r="GL749" s="77">
        <v>186.396424</v>
      </c>
      <c r="GM749" s="77">
        <v>2023</v>
      </c>
      <c r="GN749" s="77" t="s">
        <v>175</v>
      </c>
      <c r="GO749" s="77">
        <v>5.3000000000000005E-2</v>
      </c>
      <c r="GP749" s="77">
        <v>3</v>
      </c>
      <c r="GQ749" s="77">
        <v>0</v>
      </c>
      <c r="GR749" s="77" t="s">
        <v>423</v>
      </c>
      <c r="GS749" s="77">
        <v>0</v>
      </c>
      <c r="GT749" s="77">
        <v>0</v>
      </c>
      <c r="GU749" s="77">
        <v>5.5966209081309407E-2</v>
      </c>
      <c r="GV749" s="248">
        <v>9.4279402057366041E-2</v>
      </c>
      <c r="GW749" s="248">
        <v>5.5966209081309407E-2</v>
      </c>
      <c r="GX749" s="77">
        <v>9.4279402057366041E-2</v>
      </c>
      <c r="GY749" s="77">
        <v>5.5966209081309407E-2</v>
      </c>
      <c r="GZ749" s="77">
        <v>9.4279402057366041E-2</v>
      </c>
    </row>
    <row r="750" spans="98:208" x14ac:dyDescent="0.25">
      <c r="CT750" s="77" t="s">
        <v>155</v>
      </c>
      <c r="CU750" s="77" t="s">
        <v>438</v>
      </c>
      <c r="CV750" s="77" t="s">
        <v>439</v>
      </c>
      <c r="CW750" s="77">
        <v>2022</v>
      </c>
      <c r="CX750" s="77">
        <v>0</v>
      </c>
      <c r="CY750" s="77">
        <v>0</v>
      </c>
      <c r="CZ750" s="77">
        <v>0</v>
      </c>
      <c r="DA750" s="77">
        <v>0</v>
      </c>
      <c r="DB750" s="77">
        <v>5.2405583313015551</v>
      </c>
      <c r="DC750" s="77">
        <v>0.69641821681223204</v>
      </c>
      <c r="DD750" s="77">
        <v>2.941964152281026</v>
      </c>
      <c r="DE750" s="77">
        <v>1.6021759622082929</v>
      </c>
      <c r="DF750" s="77">
        <v>0.36068764874241366</v>
      </c>
      <c r="DG750" s="77">
        <v>0.36068764874241366</v>
      </c>
      <c r="DH750" s="77">
        <v>0.36068764874241366</v>
      </c>
      <c r="DI750" s="77">
        <v>0</v>
      </c>
      <c r="DJ750" s="77">
        <v>2.5156296435837389E-5</v>
      </c>
      <c r="DL750" s="77">
        <v>0</v>
      </c>
      <c r="DM750" s="77">
        <v>9.0735654125093482E-6</v>
      </c>
      <c r="DN750" s="77">
        <v>9.0735654125093482E-6</v>
      </c>
      <c r="DO750" s="77">
        <v>0</v>
      </c>
      <c r="DP750" s="77">
        <v>9.0735654125093482E-6</v>
      </c>
      <c r="DQ750" s="77">
        <v>9.0735654125093482E-6</v>
      </c>
      <c r="DR750" s="77">
        <v>0</v>
      </c>
      <c r="DS750" s="77">
        <v>9.0735654125093482E-6</v>
      </c>
      <c r="DT750" s="77">
        <v>9.0735654125093482E-6</v>
      </c>
      <c r="DU750" s="77">
        <v>0</v>
      </c>
      <c r="DV750" s="77">
        <v>0</v>
      </c>
      <c r="DW750" s="77">
        <v>0</v>
      </c>
      <c r="GE750" s="77" t="s">
        <v>422</v>
      </c>
      <c r="GF750" s="77" t="s">
        <v>155</v>
      </c>
      <c r="GG750" s="77" t="s">
        <v>430</v>
      </c>
      <c r="GH750" s="77" t="s">
        <v>439</v>
      </c>
      <c r="GI750" s="77">
        <v>2024</v>
      </c>
      <c r="GJ750" s="77" t="s">
        <v>305</v>
      </c>
      <c r="GK750" s="77">
        <v>0.71896016785820904</v>
      </c>
      <c r="GL750" s="77">
        <v>186.396424</v>
      </c>
      <c r="GM750" s="77">
        <v>2024</v>
      </c>
      <c r="GN750" s="77" t="s">
        <v>175</v>
      </c>
      <c r="GO750" s="77">
        <v>0.13250000000000001</v>
      </c>
      <c r="GP750" s="77">
        <v>3</v>
      </c>
      <c r="GQ750" s="77">
        <v>0</v>
      </c>
      <c r="GR750" s="77" t="s">
        <v>423</v>
      </c>
      <c r="GS750" s="77">
        <v>0</v>
      </c>
      <c r="GT750" s="77">
        <v>0</v>
      </c>
      <c r="GU750" s="77">
        <v>0</v>
      </c>
      <c r="GV750" s="248">
        <v>0</v>
      </c>
      <c r="GW750" s="248">
        <v>0.1527377521613833</v>
      </c>
      <c r="GX750" s="77">
        <v>0.10981235993223366</v>
      </c>
      <c r="GY750" s="77">
        <v>0.1527377521613833</v>
      </c>
      <c r="GZ750" s="77">
        <v>0.10981235993223366</v>
      </c>
    </row>
    <row r="751" spans="98:208" x14ac:dyDescent="0.25">
      <c r="CT751" s="77" t="s">
        <v>155</v>
      </c>
      <c r="CU751" s="77" t="s">
        <v>438</v>
      </c>
      <c r="CV751" s="77" t="s">
        <v>439</v>
      </c>
      <c r="CW751" s="77">
        <v>2023</v>
      </c>
      <c r="CX751" s="77">
        <v>0</v>
      </c>
      <c r="CY751" s="77">
        <v>0</v>
      </c>
      <c r="CZ751" s="77">
        <v>0</v>
      </c>
      <c r="DA751" s="77">
        <v>0</v>
      </c>
      <c r="DB751" s="77">
        <v>5.4750346070077809</v>
      </c>
      <c r="DC751" s="77">
        <v>0.71896016785821459</v>
      </c>
      <c r="DD751" s="77">
        <v>3.0714971986151118</v>
      </c>
      <c r="DE751" s="77">
        <v>1.684577240534449</v>
      </c>
      <c r="DF751" s="77">
        <v>0</v>
      </c>
      <c r="DG751" s="77">
        <v>0.37599181639995016</v>
      </c>
      <c r="DH751" s="77">
        <v>0.37599181639995016</v>
      </c>
      <c r="DI751" s="77">
        <v>0.37599181639995016</v>
      </c>
      <c r="DJ751" s="77">
        <v>2.5156296435837389E-5</v>
      </c>
      <c r="DL751" s="77">
        <v>0</v>
      </c>
      <c r="DM751" s="77">
        <v>0</v>
      </c>
      <c r="DN751" s="77">
        <v>0</v>
      </c>
      <c r="DO751" s="77">
        <v>0</v>
      </c>
      <c r="DP751" s="77">
        <v>9.4585615908060918E-6</v>
      </c>
      <c r="DQ751" s="77">
        <v>9.4585615908060918E-6</v>
      </c>
      <c r="DR751" s="77">
        <v>0</v>
      </c>
      <c r="DS751" s="77">
        <v>9.4585615908060918E-6</v>
      </c>
      <c r="DT751" s="77">
        <v>9.4585615908060918E-6</v>
      </c>
      <c r="DU751" s="77">
        <v>0</v>
      </c>
      <c r="DV751" s="77">
        <v>9.4585615908060918E-6</v>
      </c>
      <c r="DW751" s="77">
        <v>9.4585615908060918E-6</v>
      </c>
      <c r="GE751" s="77" t="s">
        <v>425</v>
      </c>
      <c r="GF751" s="77" t="s">
        <v>155</v>
      </c>
      <c r="GG751" s="77" t="s">
        <v>430</v>
      </c>
      <c r="GH751" s="77" t="s">
        <v>439</v>
      </c>
      <c r="GI751" s="77">
        <v>2024</v>
      </c>
      <c r="GJ751" s="77" t="s">
        <v>301</v>
      </c>
      <c r="GK751" s="77">
        <v>3.071497198615103</v>
      </c>
      <c r="GL751" s="77">
        <v>186.396424</v>
      </c>
      <c r="GM751" s="77">
        <v>2024</v>
      </c>
      <c r="GN751" s="77" t="s">
        <v>175</v>
      </c>
      <c r="GO751" s="77">
        <v>5.3000000000000005E-2</v>
      </c>
      <c r="GP751" s="77">
        <v>3</v>
      </c>
      <c r="GQ751" s="77">
        <v>0</v>
      </c>
      <c r="GR751" s="77" t="s">
        <v>423</v>
      </c>
      <c r="GS751" s="77">
        <v>0</v>
      </c>
      <c r="GT751" s="77">
        <v>0</v>
      </c>
      <c r="GU751" s="77">
        <v>0</v>
      </c>
      <c r="GV751" s="248">
        <v>0</v>
      </c>
      <c r="GW751" s="248">
        <v>5.5966209081309407E-2</v>
      </c>
      <c r="GX751" s="77">
        <v>0.17190005441034897</v>
      </c>
      <c r="GY751" s="77">
        <v>5.5966209081309407E-2</v>
      </c>
      <c r="GZ751" s="77">
        <v>0.17190005441034897</v>
      </c>
    </row>
    <row r="752" spans="98:208" x14ac:dyDescent="0.25">
      <c r="CT752" s="77" t="s">
        <v>155</v>
      </c>
      <c r="CU752" s="77" t="s">
        <v>438</v>
      </c>
      <c r="CV752" s="77" t="s">
        <v>439</v>
      </c>
      <c r="CW752" s="77">
        <v>2024</v>
      </c>
      <c r="CX752" s="77">
        <v>0</v>
      </c>
      <c r="CY752" s="77">
        <v>0</v>
      </c>
      <c r="CZ752" s="77">
        <v>0</v>
      </c>
      <c r="DA752" s="77">
        <v>0</v>
      </c>
      <c r="DB752" s="77">
        <v>5.4750346070077809</v>
      </c>
      <c r="DC752" s="77">
        <v>0.71896016785821459</v>
      </c>
      <c r="DD752" s="77">
        <v>3.0714971986151118</v>
      </c>
      <c r="DE752" s="77">
        <v>1.684577240534449</v>
      </c>
      <c r="DF752" s="77">
        <v>0</v>
      </c>
      <c r="DG752" s="77">
        <v>0</v>
      </c>
      <c r="DH752" s="77">
        <v>0.37599181639995016</v>
      </c>
      <c r="DI752" s="77">
        <v>0.37599181639995016</v>
      </c>
      <c r="DJ752" s="77">
        <v>2.5156296435837389E-5</v>
      </c>
      <c r="DL752" s="77">
        <v>0</v>
      </c>
      <c r="DM752" s="77">
        <v>0</v>
      </c>
      <c r="DN752" s="77">
        <v>0</v>
      </c>
      <c r="DO752" s="77">
        <v>0</v>
      </c>
      <c r="DP752" s="77">
        <v>0</v>
      </c>
      <c r="DQ752" s="77">
        <v>0</v>
      </c>
      <c r="DR752" s="77">
        <v>0</v>
      </c>
      <c r="DS752" s="77">
        <v>9.4585615908060918E-6</v>
      </c>
      <c r="DT752" s="77">
        <v>9.4585615908060918E-6</v>
      </c>
      <c r="DU752" s="77">
        <v>0</v>
      </c>
      <c r="DV752" s="77">
        <v>9.4585615908060918E-6</v>
      </c>
      <c r="DW752" s="77">
        <v>9.4585615908060918E-6</v>
      </c>
      <c r="GE752" s="77" t="s">
        <v>427</v>
      </c>
      <c r="GF752" s="77" t="s">
        <v>155</v>
      </c>
      <c r="GG752" s="77" t="s">
        <v>430</v>
      </c>
      <c r="GH752" s="77" t="s">
        <v>439</v>
      </c>
      <c r="GI752" s="77">
        <v>2024</v>
      </c>
      <c r="GJ752" s="77" t="s">
        <v>303</v>
      </c>
      <c r="GK752" s="77">
        <v>1.6845772405344459</v>
      </c>
      <c r="GL752" s="77">
        <v>186.396424</v>
      </c>
      <c r="GM752" s="77">
        <v>2024</v>
      </c>
      <c r="GN752" s="77" t="s">
        <v>175</v>
      </c>
      <c r="GO752" s="77">
        <v>5.3000000000000005E-2</v>
      </c>
      <c r="GP752" s="77">
        <v>3</v>
      </c>
      <c r="GQ752" s="77">
        <v>0</v>
      </c>
      <c r="GR752" s="77" t="s">
        <v>423</v>
      </c>
      <c r="GS752" s="77">
        <v>0</v>
      </c>
      <c r="GT752" s="77">
        <v>0</v>
      </c>
      <c r="GU752" s="77">
        <v>0</v>
      </c>
      <c r="GV752" s="248">
        <v>0</v>
      </c>
      <c r="GW752" s="248">
        <v>5.5966209081309407E-2</v>
      </c>
      <c r="GX752" s="77">
        <v>9.4279402057366041E-2</v>
      </c>
      <c r="GY752" s="77">
        <v>5.5966209081309407E-2</v>
      </c>
      <c r="GZ752" s="77">
        <v>9.4279402057366041E-2</v>
      </c>
    </row>
    <row r="753" spans="98:208" x14ac:dyDescent="0.25">
      <c r="CT753" s="77" t="s">
        <v>155</v>
      </c>
      <c r="CU753" s="77" t="s">
        <v>438</v>
      </c>
      <c r="CV753" s="77" t="s">
        <v>439</v>
      </c>
      <c r="CW753" s="77">
        <v>2025</v>
      </c>
      <c r="CX753" s="77">
        <v>0</v>
      </c>
      <c r="CY753" s="77">
        <v>0</v>
      </c>
      <c r="CZ753" s="77">
        <v>0</v>
      </c>
      <c r="DA753" s="77">
        <v>0</v>
      </c>
      <c r="DB753" s="77">
        <v>5.4750346070077809</v>
      </c>
      <c r="DC753" s="77">
        <v>0.71896016785821459</v>
      </c>
      <c r="DD753" s="77">
        <v>3.0714971986151118</v>
      </c>
      <c r="DE753" s="77">
        <v>1.684577240534449</v>
      </c>
      <c r="DF753" s="77">
        <v>0</v>
      </c>
      <c r="DG753" s="77">
        <v>0</v>
      </c>
      <c r="DH753" s="77">
        <v>0</v>
      </c>
      <c r="DI753" s="77">
        <v>0.37599181639995016</v>
      </c>
      <c r="DJ753" s="77">
        <v>2.5156296435837389E-5</v>
      </c>
      <c r="DL753" s="77">
        <v>0</v>
      </c>
      <c r="DM753" s="77">
        <v>0</v>
      </c>
      <c r="DN753" s="77">
        <v>0</v>
      </c>
      <c r="DO753" s="77">
        <v>0</v>
      </c>
      <c r="DP753" s="77">
        <v>0</v>
      </c>
      <c r="DQ753" s="77">
        <v>0</v>
      </c>
      <c r="DR753" s="77">
        <v>0</v>
      </c>
      <c r="DS753" s="77">
        <v>0</v>
      </c>
      <c r="DT753" s="77">
        <v>0</v>
      </c>
      <c r="DU753" s="77">
        <v>0</v>
      </c>
      <c r="DV753" s="77">
        <v>9.4585615908060918E-6</v>
      </c>
      <c r="DW753" s="77">
        <v>9.4585615908060918E-6</v>
      </c>
      <c r="GE753" s="77" t="s">
        <v>422</v>
      </c>
      <c r="GF753" s="77" t="s">
        <v>155</v>
      </c>
      <c r="GG753" s="77" t="s">
        <v>430</v>
      </c>
      <c r="GH753" s="77" t="s">
        <v>439</v>
      </c>
      <c r="GI753" s="77">
        <v>2025</v>
      </c>
      <c r="GJ753" s="77" t="s">
        <v>305</v>
      </c>
      <c r="GK753" s="77">
        <v>0.71896016785820904</v>
      </c>
      <c r="GL753" s="77">
        <v>186.396424</v>
      </c>
      <c r="GM753" s="77">
        <v>2025</v>
      </c>
      <c r="GN753" s="77" t="s">
        <v>175</v>
      </c>
      <c r="GO753" s="77">
        <v>0.13250000000000001</v>
      </c>
      <c r="GP753" s="77">
        <v>3</v>
      </c>
      <c r="GQ753" s="77">
        <v>0</v>
      </c>
      <c r="GR753" s="77" t="s">
        <v>423</v>
      </c>
      <c r="GS753" s="77">
        <v>0</v>
      </c>
      <c r="GT753" s="77">
        <v>0</v>
      </c>
      <c r="GU753" s="77">
        <v>0</v>
      </c>
      <c r="GV753" s="248">
        <v>0</v>
      </c>
      <c r="GW753" s="248">
        <v>0</v>
      </c>
      <c r="GX753" s="77">
        <v>0</v>
      </c>
      <c r="GY753" s="77">
        <v>0.1527377521613833</v>
      </c>
      <c r="GZ753" s="77">
        <v>0.10981235993223366</v>
      </c>
    </row>
    <row r="754" spans="98:208" x14ac:dyDescent="0.25">
      <c r="CT754" s="77" t="s">
        <v>155</v>
      </c>
      <c r="CU754" s="77" t="s">
        <v>438</v>
      </c>
      <c r="CV754" s="77" t="s">
        <v>446</v>
      </c>
      <c r="CW754" s="77">
        <v>2020</v>
      </c>
      <c r="CX754" s="77">
        <v>0</v>
      </c>
      <c r="CY754" s="77">
        <v>0</v>
      </c>
      <c r="CZ754" s="77">
        <v>0</v>
      </c>
      <c r="DA754" s="77">
        <v>0</v>
      </c>
      <c r="DB754" s="77">
        <v>7.7900575334948527E-2</v>
      </c>
      <c r="DC754" s="77">
        <v>3.6425060683954492E-2</v>
      </c>
      <c r="DD754" s="77">
        <v>1.580872452543256E-3</v>
      </c>
      <c r="DE754" s="77">
        <v>3.989464219845075E-2</v>
      </c>
      <c r="DF754" s="77">
        <v>7.8847092159216297E-3</v>
      </c>
      <c r="DG754" s="77">
        <v>0</v>
      </c>
      <c r="DH754" s="77">
        <v>0</v>
      </c>
      <c r="DI754" s="77">
        <v>0</v>
      </c>
      <c r="DJ754" s="77">
        <v>4.5058501971750398E-3</v>
      </c>
      <c r="DL754" s="77">
        <v>0</v>
      </c>
      <c r="DM754" s="77">
        <v>3.5527318575228332E-5</v>
      </c>
      <c r="DN754" s="77">
        <v>3.5527318575228332E-5</v>
      </c>
      <c r="DO754" s="77">
        <v>0</v>
      </c>
      <c r="DP754" s="77">
        <v>0</v>
      </c>
      <c r="DQ754" s="77">
        <v>0</v>
      </c>
      <c r="DR754" s="77">
        <v>0</v>
      </c>
      <c r="DS754" s="77">
        <v>0</v>
      </c>
      <c r="DT754" s="77">
        <v>0</v>
      </c>
      <c r="DU754" s="77">
        <v>0</v>
      </c>
      <c r="DV754" s="77">
        <v>0</v>
      </c>
      <c r="DW754" s="77">
        <v>0</v>
      </c>
      <c r="GE754" s="77" t="s">
        <v>425</v>
      </c>
      <c r="GF754" s="77" t="s">
        <v>155</v>
      </c>
      <c r="GG754" s="77" t="s">
        <v>430</v>
      </c>
      <c r="GH754" s="77" t="s">
        <v>439</v>
      </c>
      <c r="GI754" s="77">
        <v>2025</v>
      </c>
      <c r="GJ754" s="77" t="s">
        <v>301</v>
      </c>
      <c r="GK754" s="77">
        <v>3.071497198615103</v>
      </c>
      <c r="GL754" s="77">
        <v>186.396424</v>
      </c>
      <c r="GM754" s="77">
        <v>2025</v>
      </c>
      <c r="GN754" s="77" t="s">
        <v>175</v>
      </c>
      <c r="GO754" s="77">
        <v>5.3000000000000005E-2</v>
      </c>
      <c r="GP754" s="77">
        <v>3</v>
      </c>
      <c r="GQ754" s="77">
        <v>0</v>
      </c>
      <c r="GR754" s="77" t="s">
        <v>423</v>
      </c>
      <c r="GS754" s="77">
        <v>0</v>
      </c>
      <c r="GT754" s="77">
        <v>0</v>
      </c>
      <c r="GU754" s="77">
        <v>0</v>
      </c>
      <c r="GV754" s="248">
        <v>0</v>
      </c>
      <c r="GW754" s="248">
        <v>0</v>
      </c>
      <c r="GX754" s="77">
        <v>0</v>
      </c>
      <c r="GY754" s="77">
        <v>5.5966209081309407E-2</v>
      </c>
      <c r="GZ754" s="77">
        <v>0.17190005441034897</v>
      </c>
    </row>
    <row r="755" spans="98:208" x14ac:dyDescent="0.25">
      <c r="CT755" s="77" t="s">
        <v>155</v>
      </c>
      <c r="CU755" s="77" t="s">
        <v>438</v>
      </c>
      <c r="CV755" s="77" t="s">
        <v>446</v>
      </c>
      <c r="CW755" s="77">
        <v>2021</v>
      </c>
      <c r="CX755" s="77">
        <v>0</v>
      </c>
      <c r="CY755" s="77">
        <v>0</v>
      </c>
      <c r="CZ755" s="77">
        <v>0</v>
      </c>
      <c r="DA755" s="77">
        <v>0</v>
      </c>
      <c r="DB755" s="77">
        <v>7.7900575334948527E-2</v>
      </c>
      <c r="DC755" s="77">
        <v>3.6425060683954492E-2</v>
      </c>
      <c r="DD755" s="77">
        <v>1.580872452543256E-3</v>
      </c>
      <c r="DE755" s="77">
        <v>3.989464219845075E-2</v>
      </c>
      <c r="DF755" s="77">
        <v>7.8847092159216297E-3</v>
      </c>
      <c r="DG755" s="77">
        <v>7.8847092159216297E-3</v>
      </c>
      <c r="DH755" s="77">
        <v>0</v>
      </c>
      <c r="DI755" s="77">
        <v>0</v>
      </c>
      <c r="DJ755" s="77">
        <v>4.5058501971750398E-3</v>
      </c>
      <c r="DL755" s="77">
        <v>0</v>
      </c>
      <c r="DM755" s="77">
        <v>3.5527318575228332E-5</v>
      </c>
      <c r="DN755" s="77">
        <v>3.5527318575228332E-5</v>
      </c>
      <c r="DO755" s="77">
        <v>0</v>
      </c>
      <c r="DP755" s="77">
        <v>3.5527318575228332E-5</v>
      </c>
      <c r="DQ755" s="77">
        <v>3.5527318575228332E-5</v>
      </c>
      <c r="DR755" s="77">
        <v>0</v>
      </c>
      <c r="DS755" s="77">
        <v>0</v>
      </c>
      <c r="DT755" s="77">
        <v>0</v>
      </c>
      <c r="DU755" s="77">
        <v>0</v>
      </c>
      <c r="DV755" s="77">
        <v>0</v>
      </c>
      <c r="DW755" s="77">
        <v>0</v>
      </c>
      <c r="GE755" s="77" t="s">
        <v>427</v>
      </c>
      <c r="GF755" s="77" t="s">
        <v>155</v>
      </c>
      <c r="GG755" s="77" t="s">
        <v>430</v>
      </c>
      <c r="GH755" s="77" t="s">
        <v>439</v>
      </c>
      <c r="GI755" s="77">
        <v>2025</v>
      </c>
      <c r="GJ755" s="77" t="s">
        <v>303</v>
      </c>
      <c r="GK755" s="77">
        <v>1.6845772405344459</v>
      </c>
      <c r="GL755" s="77">
        <v>186.396424</v>
      </c>
      <c r="GM755" s="77">
        <v>2025</v>
      </c>
      <c r="GN755" s="77" t="s">
        <v>175</v>
      </c>
      <c r="GO755" s="77">
        <v>5.3000000000000005E-2</v>
      </c>
      <c r="GP755" s="77">
        <v>3</v>
      </c>
      <c r="GQ755" s="77">
        <v>0</v>
      </c>
      <c r="GR755" s="77" t="s">
        <v>423</v>
      </c>
      <c r="GS755" s="77">
        <v>0</v>
      </c>
      <c r="GT755" s="77">
        <v>0</v>
      </c>
      <c r="GU755" s="77">
        <v>0</v>
      </c>
      <c r="GV755" s="248">
        <v>0</v>
      </c>
      <c r="GW755" s="248">
        <v>0</v>
      </c>
      <c r="GX755" s="77">
        <v>0</v>
      </c>
      <c r="GY755" s="77">
        <v>5.5966209081309407E-2</v>
      </c>
      <c r="GZ755" s="77">
        <v>9.4279402057366041E-2</v>
      </c>
    </row>
    <row r="756" spans="98:208" x14ac:dyDescent="0.25">
      <c r="CT756" s="77" t="s">
        <v>155</v>
      </c>
      <c r="CU756" s="77" t="s">
        <v>438</v>
      </c>
      <c r="CV756" s="77" t="s">
        <v>446</v>
      </c>
      <c r="CW756" s="77">
        <v>2022</v>
      </c>
      <c r="CX756" s="77">
        <v>0</v>
      </c>
      <c r="CY756" s="77">
        <v>0</v>
      </c>
      <c r="CZ756" s="77">
        <v>0</v>
      </c>
      <c r="DA756" s="77">
        <v>0</v>
      </c>
      <c r="DB756" s="77">
        <v>7.7900575334948527E-2</v>
      </c>
      <c r="DC756" s="77">
        <v>3.6425060683954492E-2</v>
      </c>
      <c r="DD756" s="77">
        <v>1.580872452543256E-3</v>
      </c>
      <c r="DE756" s="77">
        <v>3.989464219845075E-2</v>
      </c>
      <c r="DF756" s="77">
        <v>7.8847092159216297E-3</v>
      </c>
      <c r="DG756" s="77">
        <v>7.8847092159216297E-3</v>
      </c>
      <c r="DH756" s="77">
        <v>7.8847092159216297E-3</v>
      </c>
      <c r="DI756" s="77">
        <v>0</v>
      </c>
      <c r="DJ756" s="77">
        <v>4.5058501971750398E-3</v>
      </c>
      <c r="DL756" s="77">
        <v>0</v>
      </c>
      <c r="DM756" s="77">
        <v>3.5527318575228332E-5</v>
      </c>
      <c r="DN756" s="77">
        <v>3.5527318575228332E-5</v>
      </c>
      <c r="DO756" s="77">
        <v>0</v>
      </c>
      <c r="DP756" s="77">
        <v>3.5527318575228332E-5</v>
      </c>
      <c r="DQ756" s="77">
        <v>3.5527318575228332E-5</v>
      </c>
      <c r="DR756" s="77">
        <v>0</v>
      </c>
      <c r="DS756" s="77">
        <v>3.5527318575228332E-5</v>
      </c>
      <c r="DT756" s="77">
        <v>3.5527318575228332E-5</v>
      </c>
      <c r="DU756" s="77">
        <v>0</v>
      </c>
      <c r="DV756" s="77">
        <v>0</v>
      </c>
      <c r="DW756" s="77">
        <v>0</v>
      </c>
      <c r="GE756" s="77" t="s">
        <v>422</v>
      </c>
      <c r="GF756" s="77" t="s">
        <v>155</v>
      </c>
      <c r="GG756" s="77" t="s">
        <v>430</v>
      </c>
      <c r="GH756" s="77" t="s">
        <v>446</v>
      </c>
      <c r="GI756" s="77">
        <v>2021</v>
      </c>
      <c r="GJ756" s="77" t="s">
        <v>305</v>
      </c>
      <c r="GK756" s="77">
        <v>3.6425060683954458E-2</v>
      </c>
      <c r="GL756" s="77">
        <v>186.396424</v>
      </c>
      <c r="GM756" s="77">
        <v>2021</v>
      </c>
      <c r="GN756" s="77" t="s">
        <v>175</v>
      </c>
      <c r="GO756" s="77">
        <v>0.13250000000000001</v>
      </c>
      <c r="GP756" s="77">
        <v>3</v>
      </c>
      <c r="GQ756" s="77">
        <v>0</v>
      </c>
      <c r="GR756" s="77" t="s">
        <v>423</v>
      </c>
      <c r="GS756" s="77">
        <v>0.1527377521613833</v>
      </c>
      <c r="GT756" s="77">
        <v>5.5634818912091832E-3</v>
      </c>
      <c r="GU756" s="77">
        <v>0.1527377521613833</v>
      </c>
      <c r="GV756" s="248">
        <v>5.5634818912091832E-3</v>
      </c>
      <c r="GW756" s="248">
        <v>0</v>
      </c>
      <c r="GX756" s="77">
        <v>0</v>
      </c>
      <c r="GY756" s="77">
        <v>0</v>
      </c>
      <c r="GZ756" s="77">
        <v>0</v>
      </c>
    </row>
    <row r="757" spans="98:208" x14ac:dyDescent="0.25">
      <c r="CT757" s="77" t="s">
        <v>155</v>
      </c>
      <c r="CU757" s="77" t="s">
        <v>438</v>
      </c>
      <c r="CV757" s="77" t="s">
        <v>446</v>
      </c>
      <c r="CW757" s="77">
        <v>2023</v>
      </c>
      <c r="CX757" s="77">
        <v>0</v>
      </c>
      <c r="CY757" s="77">
        <v>0</v>
      </c>
      <c r="CZ757" s="77">
        <v>0</v>
      </c>
      <c r="DA757" s="77">
        <v>0</v>
      </c>
      <c r="DB757" s="77">
        <v>8.0408269036977231E-2</v>
      </c>
      <c r="DC757" s="77">
        <v>3.7590224611390749E-2</v>
      </c>
      <c r="DD757" s="77">
        <v>1.6314334115687271E-3</v>
      </c>
      <c r="DE757" s="77">
        <v>4.1186611014017743E-2</v>
      </c>
      <c r="DF757" s="77">
        <v>0</v>
      </c>
      <c r="DG757" s="77">
        <v>8.1378100371604992E-3</v>
      </c>
      <c r="DH757" s="77">
        <v>8.1378100371604992E-3</v>
      </c>
      <c r="DI757" s="77">
        <v>8.1378100371604992E-3</v>
      </c>
      <c r="DJ757" s="77">
        <v>4.5058501971750398E-3</v>
      </c>
      <c r="DL757" s="77">
        <v>0</v>
      </c>
      <c r="DM757" s="77">
        <v>0</v>
      </c>
      <c r="DN757" s="77">
        <v>0</v>
      </c>
      <c r="DO757" s="77">
        <v>0</v>
      </c>
      <c r="DP757" s="77">
        <v>3.6667752960512652E-5</v>
      </c>
      <c r="DQ757" s="77">
        <v>3.6667752960512652E-5</v>
      </c>
      <c r="DR757" s="77">
        <v>0</v>
      </c>
      <c r="DS757" s="77">
        <v>3.6667752960512652E-5</v>
      </c>
      <c r="DT757" s="77">
        <v>3.6667752960512652E-5</v>
      </c>
      <c r="DU757" s="77">
        <v>0</v>
      </c>
      <c r="DV757" s="77">
        <v>3.6667752960512652E-5</v>
      </c>
      <c r="DW757" s="77">
        <v>3.6667752960512652E-5</v>
      </c>
      <c r="GE757" s="77" t="s">
        <v>425</v>
      </c>
      <c r="GF757" s="77" t="s">
        <v>155</v>
      </c>
      <c r="GG757" s="77" t="s">
        <v>430</v>
      </c>
      <c r="GH757" s="77" t="s">
        <v>446</v>
      </c>
      <c r="GI757" s="77">
        <v>2021</v>
      </c>
      <c r="GJ757" s="77" t="s">
        <v>301</v>
      </c>
      <c r="GK757" s="77">
        <v>1.580872452543251E-3</v>
      </c>
      <c r="GL757" s="77">
        <v>186.396424</v>
      </c>
      <c r="GM757" s="77">
        <v>2021</v>
      </c>
      <c r="GN757" s="77" t="s">
        <v>175</v>
      </c>
      <c r="GO757" s="77">
        <v>5.3000000000000005E-2</v>
      </c>
      <c r="GP757" s="77">
        <v>3</v>
      </c>
      <c r="GQ757" s="77">
        <v>0</v>
      </c>
      <c r="GR757" s="77" t="s">
        <v>423</v>
      </c>
      <c r="GS757" s="77">
        <v>5.5966209081309407E-2</v>
      </c>
      <c r="GT757" s="77">
        <v>8.8475438209917974E-5</v>
      </c>
      <c r="GU757" s="77">
        <v>5.5966209081309407E-2</v>
      </c>
      <c r="GV757" s="248">
        <v>8.8475438209917974E-5</v>
      </c>
      <c r="GW757" s="248">
        <v>0</v>
      </c>
      <c r="GX757" s="77">
        <v>0</v>
      </c>
      <c r="GY757" s="77">
        <v>0</v>
      </c>
      <c r="GZ757" s="77">
        <v>0</v>
      </c>
    </row>
    <row r="758" spans="98:208" x14ac:dyDescent="0.25">
      <c r="CT758" s="77" t="s">
        <v>155</v>
      </c>
      <c r="CU758" s="77" t="s">
        <v>438</v>
      </c>
      <c r="CV758" s="77" t="s">
        <v>446</v>
      </c>
      <c r="CW758" s="77">
        <v>2024</v>
      </c>
      <c r="CX758" s="77">
        <v>0</v>
      </c>
      <c r="CY758" s="77">
        <v>0</v>
      </c>
      <c r="CZ758" s="77">
        <v>0</v>
      </c>
      <c r="DA758" s="77">
        <v>0</v>
      </c>
      <c r="DB758" s="77">
        <v>8.0408269036977231E-2</v>
      </c>
      <c r="DC758" s="77">
        <v>3.7590224611390749E-2</v>
      </c>
      <c r="DD758" s="77">
        <v>1.6314334115687271E-3</v>
      </c>
      <c r="DE758" s="77">
        <v>4.1186611014017743E-2</v>
      </c>
      <c r="DF758" s="77">
        <v>0</v>
      </c>
      <c r="DG758" s="77">
        <v>0</v>
      </c>
      <c r="DH758" s="77">
        <v>8.1378100371604992E-3</v>
      </c>
      <c r="DI758" s="77">
        <v>8.1378100371604992E-3</v>
      </c>
      <c r="DJ758" s="77">
        <v>4.5058501971750398E-3</v>
      </c>
      <c r="DL758" s="77">
        <v>0</v>
      </c>
      <c r="DM758" s="77">
        <v>0</v>
      </c>
      <c r="DN758" s="77">
        <v>0</v>
      </c>
      <c r="DO758" s="77">
        <v>0</v>
      </c>
      <c r="DP758" s="77">
        <v>0</v>
      </c>
      <c r="DQ758" s="77">
        <v>0</v>
      </c>
      <c r="DR758" s="77">
        <v>0</v>
      </c>
      <c r="DS758" s="77">
        <v>3.6667752960512652E-5</v>
      </c>
      <c r="DT758" s="77">
        <v>3.6667752960512652E-5</v>
      </c>
      <c r="DU758" s="77">
        <v>0</v>
      </c>
      <c r="DV758" s="77">
        <v>3.6667752960512652E-5</v>
      </c>
      <c r="DW758" s="77">
        <v>3.6667752960512652E-5</v>
      </c>
      <c r="GE758" s="77" t="s">
        <v>427</v>
      </c>
      <c r="GF758" s="77" t="s">
        <v>155</v>
      </c>
      <c r="GG758" s="77" t="s">
        <v>430</v>
      </c>
      <c r="GH758" s="77" t="s">
        <v>446</v>
      </c>
      <c r="GI758" s="77">
        <v>2021</v>
      </c>
      <c r="GJ758" s="77" t="s">
        <v>303</v>
      </c>
      <c r="GK758" s="77">
        <v>3.9894642198450722E-2</v>
      </c>
      <c r="GL758" s="77">
        <v>186.396424</v>
      </c>
      <c r="GM758" s="77">
        <v>2021</v>
      </c>
      <c r="GN758" s="77" t="s">
        <v>175</v>
      </c>
      <c r="GO758" s="77">
        <v>5.3000000000000005E-2</v>
      </c>
      <c r="GP758" s="77">
        <v>3</v>
      </c>
      <c r="GQ758" s="77">
        <v>0</v>
      </c>
      <c r="GR758" s="77" t="s">
        <v>423</v>
      </c>
      <c r="GS758" s="77">
        <v>5.5966209081309407E-2</v>
      </c>
      <c r="GT758" s="77">
        <v>2.2327518865025223E-3</v>
      </c>
      <c r="GU758" s="77">
        <v>5.5966209081309407E-2</v>
      </c>
      <c r="GV758" s="248">
        <v>2.2327518865025223E-3</v>
      </c>
      <c r="GW758" s="248">
        <v>0</v>
      </c>
      <c r="GX758" s="77">
        <v>0</v>
      </c>
      <c r="GY758" s="77">
        <v>0</v>
      </c>
      <c r="GZ758" s="77">
        <v>0</v>
      </c>
    </row>
    <row r="759" spans="98:208" x14ac:dyDescent="0.25">
      <c r="CT759" s="77" t="s">
        <v>155</v>
      </c>
      <c r="CU759" s="77" t="s">
        <v>438</v>
      </c>
      <c r="CV759" s="77" t="s">
        <v>446</v>
      </c>
      <c r="CW759" s="77">
        <v>2025</v>
      </c>
      <c r="CX759" s="77">
        <v>0</v>
      </c>
      <c r="CY759" s="77">
        <v>0</v>
      </c>
      <c r="CZ759" s="77">
        <v>0</v>
      </c>
      <c r="DA759" s="77">
        <v>0</v>
      </c>
      <c r="DB759" s="77">
        <v>8.0408269036977231E-2</v>
      </c>
      <c r="DC759" s="77">
        <v>3.7590224611390749E-2</v>
      </c>
      <c r="DD759" s="77">
        <v>1.6314334115687271E-3</v>
      </c>
      <c r="DE759" s="77">
        <v>4.1186611014017743E-2</v>
      </c>
      <c r="DF759" s="77">
        <v>0</v>
      </c>
      <c r="DG759" s="77">
        <v>0</v>
      </c>
      <c r="DH759" s="77">
        <v>0</v>
      </c>
      <c r="DI759" s="77">
        <v>8.1378100371604992E-3</v>
      </c>
      <c r="DJ759" s="77">
        <v>4.5058501971750398E-3</v>
      </c>
      <c r="DL759" s="77">
        <v>0</v>
      </c>
      <c r="DM759" s="77">
        <v>0</v>
      </c>
      <c r="DN759" s="77">
        <v>0</v>
      </c>
      <c r="DO759" s="77">
        <v>0</v>
      </c>
      <c r="DP759" s="77">
        <v>0</v>
      </c>
      <c r="DQ759" s="77">
        <v>0</v>
      </c>
      <c r="DR759" s="77">
        <v>0</v>
      </c>
      <c r="DS759" s="77">
        <v>0</v>
      </c>
      <c r="DT759" s="77">
        <v>0</v>
      </c>
      <c r="DU759" s="77">
        <v>0</v>
      </c>
      <c r="DV759" s="77">
        <v>3.6667752960512652E-5</v>
      </c>
      <c r="DW759" s="77">
        <v>3.6667752960512652E-5</v>
      </c>
      <c r="GE759" s="77" t="s">
        <v>422</v>
      </c>
      <c r="GF759" s="77" t="s">
        <v>155</v>
      </c>
      <c r="GG759" s="77" t="s">
        <v>430</v>
      </c>
      <c r="GH759" s="77" t="s">
        <v>446</v>
      </c>
      <c r="GI759" s="77">
        <v>2022</v>
      </c>
      <c r="GJ759" s="77" t="s">
        <v>305</v>
      </c>
      <c r="GK759" s="77">
        <v>3.6425060683954458E-2</v>
      </c>
      <c r="GL759" s="77">
        <v>186.396424</v>
      </c>
      <c r="GM759" s="77">
        <v>2022</v>
      </c>
      <c r="GN759" s="77" t="s">
        <v>175</v>
      </c>
      <c r="GO759" s="77">
        <v>0.13250000000000001</v>
      </c>
      <c r="GP759" s="77">
        <v>3</v>
      </c>
      <c r="GQ759" s="77">
        <v>0</v>
      </c>
      <c r="GR759" s="77" t="s">
        <v>423</v>
      </c>
      <c r="GS759" s="77">
        <v>0.1527377521613833</v>
      </c>
      <c r="GT759" s="77">
        <v>5.5634818912091832E-3</v>
      </c>
      <c r="GU759" s="77">
        <v>0.1527377521613833</v>
      </c>
      <c r="GV759" s="248">
        <v>5.5634818912091832E-3</v>
      </c>
      <c r="GW759" s="248">
        <v>0.1527377521613833</v>
      </c>
      <c r="GX759" s="77">
        <v>5.5634818912091832E-3</v>
      </c>
      <c r="GY759" s="77">
        <v>0</v>
      </c>
      <c r="GZ759" s="77">
        <v>0</v>
      </c>
    </row>
    <row r="760" spans="98:208" x14ac:dyDescent="0.25">
      <c r="CT760" s="77" t="s">
        <v>155</v>
      </c>
      <c r="CU760" s="77" t="s">
        <v>438</v>
      </c>
      <c r="CV760" s="77" t="s">
        <v>453</v>
      </c>
      <c r="CW760" s="77">
        <v>2020</v>
      </c>
      <c r="CX760" s="77">
        <v>0</v>
      </c>
      <c r="CY760" s="77">
        <v>0</v>
      </c>
      <c r="CZ760" s="77">
        <v>0</v>
      </c>
      <c r="DA760" s="77">
        <v>0</v>
      </c>
      <c r="DB760" s="77">
        <v>14146.130641332549</v>
      </c>
      <c r="DC760" s="77">
        <v>222.2294216278311</v>
      </c>
      <c r="DD760" s="77">
        <v>8585.7228092479654</v>
      </c>
      <c r="DE760" s="77">
        <v>5338.1784104567569</v>
      </c>
      <c r="DF760" s="77">
        <v>813.21078921305275</v>
      </c>
      <c r="DG760" s="77">
        <v>0</v>
      </c>
      <c r="DH760" s="77">
        <v>0</v>
      </c>
      <c r="DI760" s="77">
        <v>0</v>
      </c>
      <c r="DJ760" s="77">
        <v>2.985583790966578E-5</v>
      </c>
      <c r="DL760" s="77">
        <v>0</v>
      </c>
      <c r="DM760" s="77">
        <v>2.4279089509136289E-2</v>
      </c>
      <c r="DN760" s="77">
        <v>2.4279089509136289E-2</v>
      </c>
      <c r="DO760" s="77">
        <v>0</v>
      </c>
      <c r="DP760" s="77">
        <v>0</v>
      </c>
      <c r="DQ760" s="77">
        <v>0</v>
      </c>
      <c r="DR760" s="77">
        <v>0</v>
      </c>
      <c r="DS760" s="77">
        <v>0</v>
      </c>
      <c r="DT760" s="77">
        <v>0</v>
      </c>
      <c r="DU760" s="77">
        <v>0</v>
      </c>
      <c r="DV760" s="77">
        <v>0</v>
      </c>
      <c r="DW760" s="77">
        <v>0</v>
      </c>
      <c r="GE760" s="77" t="s">
        <v>425</v>
      </c>
      <c r="GF760" s="77" t="s">
        <v>155</v>
      </c>
      <c r="GG760" s="77" t="s">
        <v>430</v>
      </c>
      <c r="GH760" s="77" t="s">
        <v>446</v>
      </c>
      <c r="GI760" s="77">
        <v>2022</v>
      </c>
      <c r="GJ760" s="77" t="s">
        <v>301</v>
      </c>
      <c r="GK760" s="77">
        <v>1.580872452543251E-3</v>
      </c>
      <c r="GL760" s="77">
        <v>186.396424</v>
      </c>
      <c r="GM760" s="77">
        <v>2022</v>
      </c>
      <c r="GN760" s="77" t="s">
        <v>175</v>
      </c>
      <c r="GO760" s="77">
        <v>5.3000000000000005E-2</v>
      </c>
      <c r="GP760" s="77">
        <v>3</v>
      </c>
      <c r="GQ760" s="77">
        <v>0</v>
      </c>
      <c r="GR760" s="77" t="s">
        <v>423</v>
      </c>
      <c r="GS760" s="77">
        <v>5.5966209081309407E-2</v>
      </c>
      <c r="GT760" s="77">
        <v>8.8475438209917974E-5</v>
      </c>
      <c r="GU760" s="77">
        <v>5.5966209081309407E-2</v>
      </c>
      <c r="GV760" s="248">
        <v>8.8475438209917974E-5</v>
      </c>
      <c r="GW760" s="248">
        <v>5.5966209081309407E-2</v>
      </c>
      <c r="GX760" s="77">
        <v>8.8475438209917974E-5</v>
      </c>
      <c r="GY760" s="77">
        <v>0</v>
      </c>
      <c r="GZ760" s="77">
        <v>0</v>
      </c>
    </row>
    <row r="761" spans="98:208" x14ac:dyDescent="0.25">
      <c r="CT761" s="77" t="s">
        <v>155</v>
      </c>
      <c r="CU761" s="77" t="s">
        <v>438</v>
      </c>
      <c r="CV761" s="77" t="s">
        <v>453</v>
      </c>
      <c r="CW761" s="77">
        <v>2021</v>
      </c>
      <c r="CX761" s="77">
        <v>0</v>
      </c>
      <c r="CY761" s="77">
        <v>0</v>
      </c>
      <c r="CZ761" s="77">
        <v>0</v>
      </c>
      <c r="DA761" s="77">
        <v>0</v>
      </c>
      <c r="DB761" s="77">
        <v>14146.130641332549</v>
      </c>
      <c r="DC761" s="77">
        <v>222.2294216278311</v>
      </c>
      <c r="DD761" s="77">
        <v>8585.7228092479654</v>
      </c>
      <c r="DE761" s="77">
        <v>5338.1784104567569</v>
      </c>
      <c r="DF761" s="77">
        <v>813.21078921305275</v>
      </c>
      <c r="DG761" s="77">
        <v>813.21078921305275</v>
      </c>
      <c r="DH761" s="77">
        <v>0</v>
      </c>
      <c r="DI761" s="77">
        <v>0</v>
      </c>
      <c r="DJ761" s="77">
        <v>2.985583790966578E-5</v>
      </c>
      <c r="DL761" s="77">
        <v>0</v>
      </c>
      <c r="DM761" s="77">
        <v>2.4279089509136289E-2</v>
      </c>
      <c r="DN761" s="77">
        <v>2.4279089509136289E-2</v>
      </c>
      <c r="DO761" s="77">
        <v>0</v>
      </c>
      <c r="DP761" s="77">
        <v>2.4279089509136289E-2</v>
      </c>
      <c r="DQ761" s="77">
        <v>2.4279089509136289E-2</v>
      </c>
      <c r="DR761" s="77">
        <v>0</v>
      </c>
      <c r="DS761" s="77">
        <v>0</v>
      </c>
      <c r="DT761" s="77">
        <v>0</v>
      </c>
      <c r="DU761" s="77">
        <v>0</v>
      </c>
      <c r="DV761" s="77">
        <v>0</v>
      </c>
      <c r="DW761" s="77">
        <v>0</v>
      </c>
      <c r="GE761" s="77" t="s">
        <v>427</v>
      </c>
      <c r="GF761" s="77" t="s">
        <v>155</v>
      </c>
      <c r="GG761" s="77" t="s">
        <v>430</v>
      </c>
      <c r="GH761" s="77" t="s">
        <v>446</v>
      </c>
      <c r="GI761" s="77">
        <v>2022</v>
      </c>
      <c r="GJ761" s="77" t="s">
        <v>303</v>
      </c>
      <c r="GK761" s="77">
        <v>3.9894642198450722E-2</v>
      </c>
      <c r="GL761" s="77">
        <v>186.396424</v>
      </c>
      <c r="GM761" s="77">
        <v>2022</v>
      </c>
      <c r="GN761" s="77" t="s">
        <v>175</v>
      </c>
      <c r="GO761" s="77">
        <v>5.3000000000000005E-2</v>
      </c>
      <c r="GP761" s="77">
        <v>3</v>
      </c>
      <c r="GQ761" s="77">
        <v>0</v>
      </c>
      <c r="GR761" s="77" t="s">
        <v>423</v>
      </c>
      <c r="GS761" s="77">
        <v>5.5966209081309407E-2</v>
      </c>
      <c r="GT761" s="77">
        <v>2.2327518865025223E-3</v>
      </c>
      <c r="GU761" s="77">
        <v>5.5966209081309407E-2</v>
      </c>
      <c r="GV761" s="248">
        <v>2.2327518865025223E-3</v>
      </c>
      <c r="GW761" s="248">
        <v>5.5966209081309407E-2</v>
      </c>
      <c r="GX761" s="77">
        <v>2.2327518865025223E-3</v>
      </c>
      <c r="GY761" s="77">
        <v>0</v>
      </c>
      <c r="GZ761" s="77">
        <v>0</v>
      </c>
    </row>
    <row r="762" spans="98:208" x14ac:dyDescent="0.25">
      <c r="CT762" s="77" t="s">
        <v>155</v>
      </c>
      <c r="CU762" s="77" t="s">
        <v>438</v>
      </c>
      <c r="CV762" s="77" t="s">
        <v>453</v>
      </c>
      <c r="CW762" s="77">
        <v>2022</v>
      </c>
      <c r="CX762" s="77">
        <v>0</v>
      </c>
      <c r="CY762" s="77">
        <v>0</v>
      </c>
      <c r="CZ762" s="77">
        <v>0</v>
      </c>
      <c r="DA762" s="77">
        <v>0</v>
      </c>
      <c r="DB762" s="77">
        <v>14146.130641332549</v>
      </c>
      <c r="DC762" s="77">
        <v>222.2294216278311</v>
      </c>
      <c r="DD762" s="77">
        <v>8585.7228092479654</v>
      </c>
      <c r="DE762" s="77">
        <v>5338.1784104567569</v>
      </c>
      <c r="DF762" s="77">
        <v>813.21078921305275</v>
      </c>
      <c r="DG762" s="77">
        <v>813.21078921305275</v>
      </c>
      <c r="DH762" s="77">
        <v>813.21078921305275</v>
      </c>
      <c r="DI762" s="77">
        <v>0</v>
      </c>
      <c r="DJ762" s="77">
        <v>2.985583790966578E-5</v>
      </c>
      <c r="DL762" s="77">
        <v>0</v>
      </c>
      <c r="DM762" s="77">
        <v>2.4279089509136289E-2</v>
      </c>
      <c r="DN762" s="77">
        <v>2.4279089509136289E-2</v>
      </c>
      <c r="DO762" s="77">
        <v>0</v>
      </c>
      <c r="DP762" s="77">
        <v>2.4279089509136289E-2</v>
      </c>
      <c r="DQ762" s="77">
        <v>2.4279089509136289E-2</v>
      </c>
      <c r="DR762" s="77">
        <v>0</v>
      </c>
      <c r="DS762" s="77">
        <v>2.4279089509136289E-2</v>
      </c>
      <c r="DT762" s="77">
        <v>2.4279089509136289E-2</v>
      </c>
      <c r="DU762" s="77">
        <v>0</v>
      </c>
      <c r="DV762" s="77">
        <v>0</v>
      </c>
      <c r="DW762" s="77">
        <v>0</v>
      </c>
      <c r="GE762" s="77" t="s">
        <v>422</v>
      </c>
      <c r="GF762" s="77" t="s">
        <v>155</v>
      </c>
      <c r="GG762" s="77" t="s">
        <v>430</v>
      </c>
      <c r="GH762" s="77" t="s">
        <v>446</v>
      </c>
      <c r="GI762" s="77">
        <v>2023</v>
      </c>
      <c r="GJ762" s="77" t="s">
        <v>305</v>
      </c>
      <c r="GK762" s="77">
        <v>3.7590224611390742E-2</v>
      </c>
      <c r="GL762" s="77">
        <v>186.396424</v>
      </c>
      <c r="GM762" s="77">
        <v>2023</v>
      </c>
      <c r="GN762" s="77" t="s">
        <v>175</v>
      </c>
      <c r="GO762" s="77">
        <v>0.13250000000000001</v>
      </c>
      <c r="GP762" s="77">
        <v>3</v>
      </c>
      <c r="GQ762" s="77">
        <v>0</v>
      </c>
      <c r="GR762" s="77" t="s">
        <v>423</v>
      </c>
      <c r="GS762" s="77">
        <v>0</v>
      </c>
      <c r="GT762" s="77">
        <v>0</v>
      </c>
      <c r="GU762" s="77">
        <v>0.1527377521613833</v>
      </c>
      <c r="GV762" s="248">
        <v>5.7414464103853298E-3</v>
      </c>
      <c r="GW762" s="248">
        <v>0.1527377521613833</v>
      </c>
      <c r="GX762" s="77">
        <v>5.7414464103853298E-3</v>
      </c>
      <c r="GY762" s="77">
        <v>0.1527377521613833</v>
      </c>
      <c r="GZ762" s="77">
        <v>5.7414464103853298E-3</v>
      </c>
    </row>
    <row r="763" spans="98:208" x14ac:dyDescent="0.25">
      <c r="CT763" s="77" t="s">
        <v>155</v>
      </c>
      <c r="CU763" s="77" t="s">
        <v>438</v>
      </c>
      <c r="CV763" s="77" t="s">
        <v>453</v>
      </c>
      <c r="CW763" s="77">
        <v>2023</v>
      </c>
      <c r="CX763" s="77">
        <v>0</v>
      </c>
      <c r="CY763" s="77">
        <v>0</v>
      </c>
      <c r="CZ763" s="77">
        <v>0</v>
      </c>
      <c r="DA763" s="77">
        <v>0</v>
      </c>
      <c r="DB763" s="77">
        <v>14664.637556436661</v>
      </c>
      <c r="DC763" s="77">
        <v>233.2300768079397</v>
      </c>
      <c r="DD763" s="77">
        <v>8896.5159934286148</v>
      </c>
      <c r="DE763" s="77">
        <v>5534.8914862001066</v>
      </c>
      <c r="DF763" s="77">
        <v>0</v>
      </c>
      <c r="DG763" s="77">
        <v>843.29420601054494</v>
      </c>
      <c r="DH763" s="77">
        <v>843.29420601054494</v>
      </c>
      <c r="DI763" s="77">
        <v>843.29420601054494</v>
      </c>
      <c r="DJ763" s="77">
        <v>2.985583790966578E-5</v>
      </c>
      <c r="DL763" s="77">
        <v>0</v>
      </c>
      <c r="DM763" s="77">
        <v>0</v>
      </c>
      <c r="DN763" s="77">
        <v>0</v>
      </c>
      <c r="DO763" s="77">
        <v>0</v>
      </c>
      <c r="DP763" s="77">
        <v>2.5177255124811133E-2</v>
      </c>
      <c r="DQ763" s="77">
        <v>2.5177255124811133E-2</v>
      </c>
      <c r="DR763" s="77">
        <v>0</v>
      </c>
      <c r="DS763" s="77">
        <v>2.5177255124811133E-2</v>
      </c>
      <c r="DT763" s="77">
        <v>2.5177255124811133E-2</v>
      </c>
      <c r="DU763" s="77">
        <v>0</v>
      </c>
      <c r="DV763" s="77">
        <v>2.5177255124811133E-2</v>
      </c>
      <c r="DW763" s="77">
        <v>2.5177255124811133E-2</v>
      </c>
      <c r="GE763" s="77" t="s">
        <v>425</v>
      </c>
      <c r="GF763" s="77" t="s">
        <v>155</v>
      </c>
      <c r="GG763" s="77" t="s">
        <v>430</v>
      </c>
      <c r="GH763" s="77" t="s">
        <v>446</v>
      </c>
      <c r="GI763" s="77">
        <v>2023</v>
      </c>
      <c r="GJ763" s="77" t="s">
        <v>301</v>
      </c>
      <c r="GK763" s="77">
        <v>1.6314334115687119E-3</v>
      </c>
      <c r="GL763" s="77">
        <v>186.396424</v>
      </c>
      <c r="GM763" s="77">
        <v>2023</v>
      </c>
      <c r="GN763" s="77" t="s">
        <v>175</v>
      </c>
      <c r="GO763" s="77">
        <v>5.3000000000000005E-2</v>
      </c>
      <c r="GP763" s="77">
        <v>3</v>
      </c>
      <c r="GQ763" s="77">
        <v>0</v>
      </c>
      <c r="GR763" s="77" t="s">
        <v>423</v>
      </c>
      <c r="GS763" s="77">
        <v>0</v>
      </c>
      <c r="GT763" s="77">
        <v>0</v>
      </c>
      <c r="GU763" s="77">
        <v>5.5966209081309407E-2</v>
      </c>
      <c r="GV763" s="248">
        <v>9.1305143414088433E-5</v>
      </c>
      <c r="GW763" s="248">
        <v>5.5966209081309407E-2</v>
      </c>
      <c r="GX763" s="77">
        <v>9.1305143414088433E-5</v>
      </c>
      <c r="GY763" s="77">
        <v>5.5966209081309407E-2</v>
      </c>
      <c r="GZ763" s="77">
        <v>9.1305143414088433E-5</v>
      </c>
    </row>
    <row r="764" spans="98:208" x14ac:dyDescent="0.25">
      <c r="CT764" s="77" t="s">
        <v>155</v>
      </c>
      <c r="CU764" s="77" t="s">
        <v>438</v>
      </c>
      <c r="CV764" s="77" t="s">
        <v>453</v>
      </c>
      <c r="CW764" s="77">
        <v>2024</v>
      </c>
      <c r="CX764" s="77">
        <v>0</v>
      </c>
      <c r="CY764" s="77">
        <v>0</v>
      </c>
      <c r="CZ764" s="77">
        <v>0</v>
      </c>
      <c r="DA764" s="77">
        <v>0</v>
      </c>
      <c r="DB764" s="77">
        <v>14664.637556436661</v>
      </c>
      <c r="DC764" s="77">
        <v>233.2300768079397</v>
      </c>
      <c r="DD764" s="77">
        <v>8896.5159934286148</v>
      </c>
      <c r="DE764" s="77">
        <v>5534.8914862001066</v>
      </c>
      <c r="DF764" s="77">
        <v>0</v>
      </c>
      <c r="DG764" s="77">
        <v>0</v>
      </c>
      <c r="DH764" s="77">
        <v>843.29420601054494</v>
      </c>
      <c r="DI764" s="77">
        <v>843.29420601054494</v>
      </c>
      <c r="DJ764" s="77">
        <v>2.985583790966578E-5</v>
      </c>
      <c r="DL764" s="77">
        <v>0</v>
      </c>
      <c r="DM764" s="77">
        <v>0</v>
      </c>
      <c r="DN764" s="77">
        <v>0</v>
      </c>
      <c r="DO764" s="77">
        <v>0</v>
      </c>
      <c r="DP764" s="77">
        <v>0</v>
      </c>
      <c r="DQ764" s="77">
        <v>0</v>
      </c>
      <c r="DR764" s="77">
        <v>0</v>
      </c>
      <c r="DS764" s="77">
        <v>2.5177255124811133E-2</v>
      </c>
      <c r="DT764" s="77">
        <v>2.5177255124811133E-2</v>
      </c>
      <c r="DU764" s="77">
        <v>0</v>
      </c>
      <c r="DV764" s="77">
        <v>2.5177255124811133E-2</v>
      </c>
      <c r="DW764" s="77">
        <v>2.5177255124811133E-2</v>
      </c>
      <c r="GE764" s="77" t="s">
        <v>427</v>
      </c>
      <c r="GF764" s="77" t="s">
        <v>155</v>
      </c>
      <c r="GG764" s="77" t="s">
        <v>430</v>
      </c>
      <c r="GH764" s="77" t="s">
        <v>446</v>
      </c>
      <c r="GI764" s="77">
        <v>2023</v>
      </c>
      <c r="GJ764" s="77" t="s">
        <v>303</v>
      </c>
      <c r="GK764" s="77">
        <v>4.1186611014017729E-2</v>
      </c>
      <c r="GL764" s="77">
        <v>186.396424</v>
      </c>
      <c r="GM764" s="77">
        <v>2023</v>
      </c>
      <c r="GN764" s="77" t="s">
        <v>175</v>
      </c>
      <c r="GO764" s="77">
        <v>5.3000000000000005E-2</v>
      </c>
      <c r="GP764" s="77">
        <v>3</v>
      </c>
      <c r="GQ764" s="77">
        <v>0</v>
      </c>
      <c r="GR764" s="77" t="s">
        <v>423</v>
      </c>
      <c r="GS764" s="77">
        <v>0</v>
      </c>
      <c r="GT764" s="77">
        <v>0</v>
      </c>
      <c r="GU764" s="77">
        <v>5.5966209081309407E-2</v>
      </c>
      <c r="GV764" s="248">
        <v>2.3050584833610769E-3</v>
      </c>
      <c r="GW764" s="248">
        <v>5.5966209081309407E-2</v>
      </c>
      <c r="GX764" s="77">
        <v>2.3050584833610769E-3</v>
      </c>
      <c r="GY764" s="77">
        <v>5.5966209081309407E-2</v>
      </c>
      <c r="GZ764" s="77">
        <v>2.3050584833610769E-3</v>
      </c>
    </row>
    <row r="765" spans="98:208" x14ac:dyDescent="0.25">
      <c r="CT765" s="77" t="s">
        <v>155</v>
      </c>
      <c r="CU765" s="77" t="s">
        <v>438</v>
      </c>
      <c r="CV765" s="77" t="s">
        <v>453</v>
      </c>
      <c r="CW765" s="77">
        <v>2025</v>
      </c>
      <c r="CX765" s="77">
        <v>0</v>
      </c>
      <c r="CY765" s="77">
        <v>0</v>
      </c>
      <c r="CZ765" s="77">
        <v>0</v>
      </c>
      <c r="DA765" s="77">
        <v>0</v>
      </c>
      <c r="DB765" s="77">
        <v>14664.637556436661</v>
      </c>
      <c r="DC765" s="77">
        <v>233.2300768079397</v>
      </c>
      <c r="DD765" s="77">
        <v>8896.5159934286148</v>
      </c>
      <c r="DE765" s="77">
        <v>5534.8914862001066</v>
      </c>
      <c r="DF765" s="77">
        <v>0</v>
      </c>
      <c r="DG765" s="77">
        <v>0</v>
      </c>
      <c r="DH765" s="77">
        <v>0</v>
      </c>
      <c r="DI765" s="77">
        <v>843.29420601054494</v>
      </c>
      <c r="DJ765" s="77">
        <v>2.985583790966578E-5</v>
      </c>
      <c r="DL765" s="77">
        <v>0</v>
      </c>
      <c r="DM765" s="77">
        <v>0</v>
      </c>
      <c r="DN765" s="77">
        <v>0</v>
      </c>
      <c r="DO765" s="77">
        <v>0</v>
      </c>
      <c r="DP765" s="77">
        <v>0</v>
      </c>
      <c r="DQ765" s="77">
        <v>0</v>
      </c>
      <c r="DR765" s="77">
        <v>0</v>
      </c>
      <c r="DS765" s="77">
        <v>0</v>
      </c>
      <c r="DT765" s="77">
        <v>0</v>
      </c>
      <c r="DU765" s="77">
        <v>0</v>
      </c>
      <c r="DV765" s="77">
        <v>2.5177255124811133E-2</v>
      </c>
      <c r="DW765" s="77">
        <v>2.5177255124811133E-2</v>
      </c>
      <c r="GE765" s="77" t="s">
        <v>422</v>
      </c>
      <c r="GF765" s="77" t="s">
        <v>155</v>
      </c>
      <c r="GG765" s="77" t="s">
        <v>430</v>
      </c>
      <c r="GH765" s="77" t="s">
        <v>446</v>
      </c>
      <c r="GI765" s="77">
        <v>2024</v>
      </c>
      <c r="GJ765" s="77" t="s">
        <v>305</v>
      </c>
      <c r="GK765" s="77">
        <v>3.7590224611390742E-2</v>
      </c>
      <c r="GL765" s="77">
        <v>186.396424</v>
      </c>
      <c r="GM765" s="77">
        <v>2024</v>
      </c>
      <c r="GN765" s="77" t="s">
        <v>175</v>
      </c>
      <c r="GO765" s="77">
        <v>0.13250000000000001</v>
      </c>
      <c r="GP765" s="77">
        <v>3</v>
      </c>
      <c r="GQ765" s="77">
        <v>0</v>
      </c>
      <c r="GR765" s="77" t="s">
        <v>423</v>
      </c>
      <c r="GS765" s="77">
        <v>0</v>
      </c>
      <c r="GT765" s="77">
        <v>0</v>
      </c>
      <c r="GU765" s="77">
        <v>0</v>
      </c>
      <c r="GV765" s="248">
        <v>0</v>
      </c>
      <c r="GW765" s="248">
        <v>0.1527377521613833</v>
      </c>
      <c r="GX765" s="77">
        <v>5.7414464103853298E-3</v>
      </c>
      <c r="GY765" s="77">
        <v>0.1527377521613833</v>
      </c>
      <c r="GZ765" s="77">
        <v>5.7414464103853298E-3</v>
      </c>
    </row>
    <row r="766" spans="98:208" x14ac:dyDescent="0.25">
      <c r="CT766" s="77" t="s">
        <v>155</v>
      </c>
      <c r="CU766" s="77" t="s">
        <v>438</v>
      </c>
      <c r="CV766" s="77" t="s">
        <v>460</v>
      </c>
      <c r="CW766" s="77">
        <v>2020</v>
      </c>
      <c r="CX766" s="77">
        <v>0</v>
      </c>
      <c r="CY766" s="77">
        <v>0</v>
      </c>
      <c r="CZ766" s="77">
        <v>0</v>
      </c>
      <c r="DA766" s="77">
        <v>0</v>
      </c>
      <c r="DB766" s="77">
        <v>8807.9522308760297</v>
      </c>
      <c r="DC766" s="77">
        <v>222.2294216278369</v>
      </c>
      <c r="DD766" s="77">
        <v>8585.722809248191</v>
      </c>
      <c r="DE766" s="77">
        <v>0</v>
      </c>
      <c r="DF766" s="77">
        <v>514.45318018011153</v>
      </c>
      <c r="DG766" s="77">
        <v>0</v>
      </c>
      <c r="DH766" s="77">
        <v>0</v>
      </c>
      <c r="DI766" s="77">
        <v>0</v>
      </c>
      <c r="DJ766" s="77">
        <v>4.3242451692847224E-6</v>
      </c>
      <c r="DL766" s="77">
        <v>0</v>
      </c>
      <c r="DM766" s="77">
        <v>2.2246216792170103E-3</v>
      </c>
      <c r="DN766" s="77">
        <v>2.2246216792170103E-3</v>
      </c>
      <c r="DO766" s="77">
        <v>0</v>
      </c>
      <c r="DP766" s="77">
        <v>0</v>
      </c>
      <c r="DQ766" s="77">
        <v>0</v>
      </c>
      <c r="DR766" s="77">
        <v>0</v>
      </c>
      <c r="DS766" s="77">
        <v>0</v>
      </c>
      <c r="DT766" s="77">
        <v>0</v>
      </c>
      <c r="DU766" s="77">
        <v>0</v>
      </c>
      <c r="DV766" s="77">
        <v>0</v>
      </c>
      <c r="DW766" s="77">
        <v>0</v>
      </c>
      <c r="GE766" s="77" t="s">
        <v>425</v>
      </c>
      <c r="GF766" s="77" t="s">
        <v>155</v>
      </c>
      <c r="GG766" s="77" t="s">
        <v>430</v>
      </c>
      <c r="GH766" s="77" t="s">
        <v>446</v>
      </c>
      <c r="GI766" s="77">
        <v>2024</v>
      </c>
      <c r="GJ766" s="77" t="s">
        <v>301</v>
      </c>
      <c r="GK766" s="77">
        <v>1.6314334115687119E-3</v>
      </c>
      <c r="GL766" s="77">
        <v>186.396424</v>
      </c>
      <c r="GM766" s="77">
        <v>2024</v>
      </c>
      <c r="GN766" s="77" t="s">
        <v>175</v>
      </c>
      <c r="GO766" s="77">
        <v>5.3000000000000005E-2</v>
      </c>
      <c r="GP766" s="77">
        <v>3</v>
      </c>
      <c r="GQ766" s="77">
        <v>0</v>
      </c>
      <c r="GR766" s="77" t="s">
        <v>423</v>
      </c>
      <c r="GS766" s="77">
        <v>0</v>
      </c>
      <c r="GT766" s="77">
        <v>0</v>
      </c>
      <c r="GU766" s="77">
        <v>0</v>
      </c>
      <c r="GV766" s="248">
        <v>0</v>
      </c>
      <c r="GW766" s="248">
        <v>5.5966209081309407E-2</v>
      </c>
      <c r="GX766" s="77">
        <v>9.1305143414088433E-5</v>
      </c>
      <c r="GY766" s="77">
        <v>5.5966209081309407E-2</v>
      </c>
      <c r="GZ766" s="77">
        <v>9.1305143414088433E-5</v>
      </c>
    </row>
    <row r="767" spans="98:208" x14ac:dyDescent="0.25">
      <c r="CT767" s="77" t="s">
        <v>155</v>
      </c>
      <c r="CU767" s="77" t="s">
        <v>438</v>
      </c>
      <c r="CV767" s="77" t="s">
        <v>460</v>
      </c>
      <c r="CW767" s="77">
        <v>2021</v>
      </c>
      <c r="CX767" s="77">
        <v>0</v>
      </c>
      <c r="CY767" s="77">
        <v>0</v>
      </c>
      <c r="CZ767" s="77">
        <v>0</v>
      </c>
      <c r="DA767" s="77">
        <v>0</v>
      </c>
      <c r="DB767" s="77">
        <v>8807.9522308760297</v>
      </c>
      <c r="DC767" s="77">
        <v>222.2294216278369</v>
      </c>
      <c r="DD767" s="77">
        <v>8585.722809248191</v>
      </c>
      <c r="DE767" s="77">
        <v>0</v>
      </c>
      <c r="DF767" s="77">
        <v>514.45318018011153</v>
      </c>
      <c r="DG767" s="77">
        <v>514.45318018011153</v>
      </c>
      <c r="DH767" s="77">
        <v>0</v>
      </c>
      <c r="DI767" s="77">
        <v>0</v>
      </c>
      <c r="DJ767" s="77">
        <v>4.3242451692847224E-6</v>
      </c>
      <c r="DL767" s="77">
        <v>0</v>
      </c>
      <c r="DM767" s="77">
        <v>2.2246216792170103E-3</v>
      </c>
      <c r="DN767" s="77">
        <v>2.2246216792170103E-3</v>
      </c>
      <c r="DO767" s="77">
        <v>0</v>
      </c>
      <c r="DP767" s="77">
        <v>2.2246216792170103E-3</v>
      </c>
      <c r="DQ767" s="77">
        <v>2.2246216792170103E-3</v>
      </c>
      <c r="DR767" s="77">
        <v>0</v>
      </c>
      <c r="DS767" s="77">
        <v>0</v>
      </c>
      <c r="DT767" s="77">
        <v>0</v>
      </c>
      <c r="DU767" s="77">
        <v>0</v>
      </c>
      <c r="DV767" s="77">
        <v>0</v>
      </c>
      <c r="DW767" s="77">
        <v>0</v>
      </c>
      <c r="GE767" s="77" t="s">
        <v>427</v>
      </c>
      <c r="GF767" s="77" t="s">
        <v>155</v>
      </c>
      <c r="GG767" s="77" t="s">
        <v>430</v>
      </c>
      <c r="GH767" s="77" t="s">
        <v>446</v>
      </c>
      <c r="GI767" s="77">
        <v>2024</v>
      </c>
      <c r="GJ767" s="77" t="s">
        <v>303</v>
      </c>
      <c r="GK767" s="77">
        <v>4.1186611014017729E-2</v>
      </c>
      <c r="GL767" s="77">
        <v>186.396424</v>
      </c>
      <c r="GM767" s="77">
        <v>2024</v>
      </c>
      <c r="GN767" s="77" t="s">
        <v>175</v>
      </c>
      <c r="GO767" s="77">
        <v>5.3000000000000005E-2</v>
      </c>
      <c r="GP767" s="77">
        <v>3</v>
      </c>
      <c r="GQ767" s="77">
        <v>0</v>
      </c>
      <c r="GR767" s="77" t="s">
        <v>423</v>
      </c>
      <c r="GS767" s="77">
        <v>0</v>
      </c>
      <c r="GT767" s="77">
        <v>0</v>
      </c>
      <c r="GU767" s="77">
        <v>0</v>
      </c>
      <c r="GV767" s="248">
        <v>0</v>
      </c>
      <c r="GW767" s="248">
        <v>5.5966209081309407E-2</v>
      </c>
      <c r="GX767" s="77">
        <v>2.3050584833610769E-3</v>
      </c>
      <c r="GY767" s="77">
        <v>5.5966209081309407E-2</v>
      </c>
      <c r="GZ767" s="77">
        <v>2.3050584833610769E-3</v>
      </c>
    </row>
    <row r="768" spans="98:208" x14ac:dyDescent="0.25">
      <c r="CT768" s="77" t="s">
        <v>155</v>
      </c>
      <c r="CU768" s="77" t="s">
        <v>438</v>
      </c>
      <c r="CV768" s="77" t="s">
        <v>460</v>
      </c>
      <c r="CW768" s="77">
        <v>2022</v>
      </c>
      <c r="CX768" s="77">
        <v>0</v>
      </c>
      <c r="CY768" s="77">
        <v>0</v>
      </c>
      <c r="CZ768" s="77">
        <v>0</v>
      </c>
      <c r="DA768" s="77">
        <v>0</v>
      </c>
      <c r="DB768" s="77">
        <v>8807.9522308760297</v>
      </c>
      <c r="DC768" s="77">
        <v>222.2294216278369</v>
      </c>
      <c r="DD768" s="77">
        <v>8585.722809248191</v>
      </c>
      <c r="DE768" s="77">
        <v>0</v>
      </c>
      <c r="DF768" s="77">
        <v>514.45318018011153</v>
      </c>
      <c r="DG768" s="77">
        <v>514.45318018011153</v>
      </c>
      <c r="DH768" s="77">
        <v>514.45318018011153</v>
      </c>
      <c r="DI768" s="77">
        <v>0</v>
      </c>
      <c r="DJ768" s="77">
        <v>4.3242451692847224E-6</v>
      </c>
      <c r="DL768" s="77">
        <v>0</v>
      </c>
      <c r="DM768" s="77">
        <v>2.2246216792170103E-3</v>
      </c>
      <c r="DN768" s="77">
        <v>2.2246216792170103E-3</v>
      </c>
      <c r="DO768" s="77">
        <v>0</v>
      </c>
      <c r="DP768" s="77">
        <v>2.2246216792170103E-3</v>
      </c>
      <c r="DQ768" s="77">
        <v>2.2246216792170103E-3</v>
      </c>
      <c r="DR768" s="77">
        <v>0</v>
      </c>
      <c r="DS768" s="77">
        <v>2.2246216792170103E-3</v>
      </c>
      <c r="DT768" s="77">
        <v>2.2246216792170103E-3</v>
      </c>
      <c r="DU768" s="77">
        <v>0</v>
      </c>
      <c r="DV768" s="77">
        <v>0</v>
      </c>
      <c r="DW768" s="77">
        <v>0</v>
      </c>
      <c r="GE768" s="77" t="s">
        <v>422</v>
      </c>
      <c r="GF768" s="77" t="s">
        <v>155</v>
      </c>
      <c r="GG768" s="77" t="s">
        <v>430</v>
      </c>
      <c r="GH768" s="77" t="s">
        <v>446</v>
      </c>
      <c r="GI768" s="77">
        <v>2025</v>
      </c>
      <c r="GJ768" s="77" t="s">
        <v>305</v>
      </c>
      <c r="GK768" s="77">
        <v>3.7590224611390742E-2</v>
      </c>
      <c r="GL768" s="77">
        <v>186.396424</v>
      </c>
      <c r="GM768" s="77">
        <v>2025</v>
      </c>
      <c r="GN768" s="77" t="s">
        <v>175</v>
      </c>
      <c r="GO768" s="77">
        <v>0.13250000000000001</v>
      </c>
      <c r="GP768" s="77">
        <v>3</v>
      </c>
      <c r="GQ768" s="77">
        <v>0</v>
      </c>
      <c r="GR768" s="77" t="s">
        <v>423</v>
      </c>
      <c r="GS768" s="77">
        <v>0</v>
      </c>
      <c r="GT768" s="77">
        <v>0</v>
      </c>
      <c r="GU768" s="77">
        <v>0</v>
      </c>
      <c r="GV768" s="248">
        <v>0</v>
      </c>
      <c r="GW768" s="248">
        <v>0</v>
      </c>
      <c r="GX768" s="77">
        <v>0</v>
      </c>
      <c r="GY768" s="77">
        <v>0.1527377521613833</v>
      </c>
      <c r="GZ768" s="77">
        <v>5.7414464103853298E-3</v>
      </c>
    </row>
    <row r="769" spans="98:208" x14ac:dyDescent="0.25">
      <c r="CT769" s="77" t="s">
        <v>155</v>
      </c>
      <c r="CU769" s="77" t="s">
        <v>438</v>
      </c>
      <c r="CV769" s="77" t="s">
        <v>460</v>
      </c>
      <c r="CW769" s="77">
        <v>2023</v>
      </c>
      <c r="CX769" s="77">
        <v>0</v>
      </c>
      <c r="CY769" s="77">
        <v>0</v>
      </c>
      <c r="CZ769" s="77">
        <v>0</v>
      </c>
      <c r="DA769" s="77">
        <v>0</v>
      </c>
      <c r="DB769" s="77">
        <v>9129.7460702367953</v>
      </c>
      <c r="DC769" s="77">
        <v>233.23007680794589</v>
      </c>
      <c r="DD769" s="77">
        <v>8896.5159934288495</v>
      </c>
      <c r="DE769" s="77">
        <v>0</v>
      </c>
      <c r="DF769" s="77">
        <v>0</v>
      </c>
      <c r="DG769" s="77">
        <v>533.52731185152447</v>
      </c>
      <c r="DH769" s="77">
        <v>533.52731185152447</v>
      </c>
      <c r="DI769" s="77">
        <v>533.52731185152447</v>
      </c>
      <c r="DJ769" s="77">
        <v>4.3242451692847224E-6</v>
      </c>
      <c r="DL769" s="77">
        <v>0</v>
      </c>
      <c r="DM769" s="77">
        <v>0</v>
      </c>
      <c r="DN769" s="77">
        <v>0</v>
      </c>
      <c r="DO769" s="77">
        <v>0</v>
      </c>
      <c r="DP769" s="77">
        <v>2.3071029009554185E-3</v>
      </c>
      <c r="DQ769" s="77">
        <v>2.3071029009554185E-3</v>
      </c>
      <c r="DR769" s="77">
        <v>0</v>
      </c>
      <c r="DS769" s="77">
        <v>2.3071029009554185E-3</v>
      </c>
      <c r="DT769" s="77">
        <v>2.3071029009554185E-3</v>
      </c>
      <c r="DU769" s="77">
        <v>0</v>
      </c>
      <c r="DV769" s="77">
        <v>2.3071029009554185E-3</v>
      </c>
      <c r="DW769" s="77">
        <v>2.3071029009554185E-3</v>
      </c>
      <c r="GE769" s="77" t="s">
        <v>425</v>
      </c>
      <c r="GF769" s="77" t="s">
        <v>155</v>
      </c>
      <c r="GG769" s="77" t="s">
        <v>430</v>
      </c>
      <c r="GH769" s="77" t="s">
        <v>446</v>
      </c>
      <c r="GI769" s="77">
        <v>2025</v>
      </c>
      <c r="GJ769" s="77" t="s">
        <v>301</v>
      </c>
      <c r="GK769" s="77">
        <v>1.6314334115687119E-3</v>
      </c>
      <c r="GL769" s="77">
        <v>186.396424</v>
      </c>
      <c r="GM769" s="77">
        <v>2025</v>
      </c>
      <c r="GN769" s="77" t="s">
        <v>175</v>
      </c>
      <c r="GO769" s="77">
        <v>5.3000000000000005E-2</v>
      </c>
      <c r="GP769" s="77">
        <v>3</v>
      </c>
      <c r="GQ769" s="77">
        <v>0</v>
      </c>
      <c r="GR769" s="77" t="s">
        <v>423</v>
      </c>
      <c r="GS769" s="77">
        <v>0</v>
      </c>
      <c r="GT769" s="77">
        <v>0</v>
      </c>
      <c r="GU769" s="77">
        <v>0</v>
      </c>
      <c r="GV769" s="248">
        <v>0</v>
      </c>
      <c r="GW769" s="248">
        <v>0</v>
      </c>
      <c r="GX769" s="77">
        <v>0</v>
      </c>
      <c r="GY769" s="77">
        <v>5.5966209081309407E-2</v>
      </c>
      <c r="GZ769" s="77">
        <v>9.1305143414088433E-5</v>
      </c>
    </row>
    <row r="770" spans="98:208" x14ac:dyDescent="0.25">
      <c r="CT770" s="77" t="s">
        <v>155</v>
      </c>
      <c r="CU770" s="77" t="s">
        <v>438</v>
      </c>
      <c r="CV770" s="77" t="s">
        <v>460</v>
      </c>
      <c r="CW770" s="77">
        <v>2024</v>
      </c>
      <c r="CX770" s="77">
        <v>0</v>
      </c>
      <c r="CY770" s="77">
        <v>0</v>
      </c>
      <c r="CZ770" s="77">
        <v>0</v>
      </c>
      <c r="DA770" s="77">
        <v>0</v>
      </c>
      <c r="DB770" s="77">
        <v>9129.7460702367953</v>
      </c>
      <c r="DC770" s="77">
        <v>233.23007680794589</v>
      </c>
      <c r="DD770" s="77">
        <v>8896.5159934288495</v>
      </c>
      <c r="DE770" s="77">
        <v>0</v>
      </c>
      <c r="DF770" s="77">
        <v>0</v>
      </c>
      <c r="DG770" s="77">
        <v>0</v>
      </c>
      <c r="DH770" s="77">
        <v>533.52731185152447</v>
      </c>
      <c r="DI770" s="77">
        <v>533.52731185152447</v>
      </c>
      <c r="DJ770" s="77">
        <v>4.3242451692847224E-6</v>
      </c>
      <c r="DL770" s="77">
        <v>0</v>
      </c>
      <c r="DM770" s="77">
        <v>0</v>
      </c>
      <c r="DN770" s="77">
        <v>0</v>
      </c>
      <c r="DO770" s="77">
        <v>0</v>
      </c>
      <c r="DP770" s="77">
        <v>0</v>
      </c>
      <c r="DQ770" s="77">
        <v>0</v>
      </c>
      <c r="DR770" s="77">
        <v>0</v>
      </c>
      <c r="DS770" s="77">
        <v>2.3071029009554185E-3</v>
      </c>
      <c r="DT770" s="77">
        <v>2.3071029009554185E-3</v>
      </c>
      <c r="DU770" s="77">
        <v>0</v>
      </c>
      <c r="DV770" s="77">
        <v>2.3071029009554185E-3</v>
      </c>
      <c r="DW770" s="77">
        <v>2.3071029009554185E-3</v>
      </c>
      <c r="GE770" s="77" t="s">
        <v>427</v>
      </c>
      <c r="GF770" s="77" t="s">
        <v>155</v>
      </c>
      <c r="GG770" s="77" t="s">
        <v>430</v>
      </c>
      <c r="GH770" s="77" t="s">
        <v>446</v>
      </c>
      <c r="GI770" s="77">
        <v>2025</v>
      </c>
      <c r="GJ770" s="77" t="s">
        <v>303</v>
      </c>
      <c r="GK770" s="77">
        <v>4.1186611014017729E-2</v>
      </c>
      <c r="GL770" s="77">
        <v>186.396424</v>
      </c>
      <c r="GM770" s="77">
        <v>2025</v>
      </c>
      <c r="GN770" s="77" t="s">
        <v>175</v>
      </c>
      <c r="GO770" s="77">
        <v>5.3000000000000005E-2</v>
      </c>
      <c r="GP770" s="77">
        <v>3</v>
      </c>
      <c r="GQ770" s="77">
        <v>0</v>
      </c>
      <c r="GR770" s="77" t="s">
        <v>423</v>
      </c>
      <c r="GS770" s="77">
        <v>0</v>
      </c>
      <c r="GT770" s="77">
        <v>0</v>
      </c>
      <c r="GU770" s="77">
        <v>0</v>
      </c>
      <c r="GV770" s="248">
        <v>0</v>
      </c>
      <c r="GW770" s="248">
        <v>0</v>
      </c>
      <c r="GX770" s="77">
        <v>0</v>
      </c>
      <c r="GY770" s="77">
        <v>5.5966209081309407E-2</v>
      </c>
      <c r="GZ770" s="77">
        <v>2.3050584833610769E-3</v>
      </c>
    </row>
    <row r="771" spans="98:208" x14ac:dyDescent="0.25">
      <c r="CT771" s="77" t="s">
        <v>155</v>
      </c>
      <c r="CU771" s="77" t="s">
        <v>438</v>
      </c>
      <c r="CV771" s="77" t="s">
        <v>460</v>
      </c>
      <c r="CW771" s="77">
        <v>2025</v>
      </c>
      <c r="CX771" s="77">
        <v>0</v>
      </c>
      <c r="CY771" s="77">
        <v>0</v>
      </c>
      <c r="CZ771" s="77">
        <v>0</v>
      </c>
      <c r="DA771" s="77">
        <v>0</v>
      </c>
      <c r="DB771" s="77">
        <v>9129.7460702367953</v>
      </c>
      <c r="DC771" s="77">
        <v>233.23007680794589</v>
      </c>
      <c r="DD771" s="77">
        <v>8896.5159934288495</v>
      </c>
      <c r="DE771" s="77">
        <v>0</v>
      </c>
      <c r="DF771" s="77">
        <v>0</v>
      </c>
      <c r="DG771" s="77">
        <v>0</v>
      </c>
      <c r="DH771" s="77">
        <v>0</v>
      </c>
      <c r="DI771" s="77">
        <v>533.52731185152447</v>
      </c>
      <c r="DJ771" s="77">
        <v>4.3242451692847224E-6</v>
      </c>
      <c r="DL771" s="77">
        <v>0</v>
      </c>
      <c r="DM771" s="77">
        <v>0</v>
      </c>
      <c r="DN771" s="77">
        <v>0</v>
      </c>
      <c r="DO771" s="77">
        <v>0</v>
      </c>
      <c r="DP771" s="77">
        <v>0</v>
      </c>
      <c r="DQ771" s="77">
        <v>0</v>
      </c>
      <c r="DR771" s="77">
        <v>0</v>
      </c>
      <c r="DS771" s="77">
        <v>0</v>
      </c>
      <c r="DT771" s="77">
        <v>0</v>
      </c>
      <c r="DU771" s="77">
        <v>0</v>
      </c>
      <c r="DV771" s="77">
        <v>2.3071029009554185E-3</v>
      </c>
      <c r="DW771" s="77">
        <v>2.3071029009554185E-3</v>
      </c>
      <c r="GE771" s="77" t="s">
        <v>422</v>
      </c>
      <c r="GF771" s="77" t="s">
        <v>155</v>
      </c>
      <c r="GG771" s="77" t="s">
        <v>430</v>
      </c>
      <c r="GH771" s="77" t="s">
        <v>453</v>
      </c>
      <c r="GI771" s="77">
        <v>2021</v>
      </c>
      <c r="GJ771" s="77" t="s">
        <v>305</v>
      </c>
      <c r="GK771" s="77">
        <v>222.2294216278305</v>
      </c>
      <c r="GL771" s="77">
        <v>186.396424</v>
      </c>
      <c r="GM771" s="77">
        <v>2021</v>
      </c>
      <c r="GN771" s="77" t="s">
        <v>175</v>
      </c>
      <c r="GO771" s="77">
        <v>0.13250000000000001</v>
      </c>
      <c r="GP771" s="77">
        <v>3</v>
      </c>
      <c r="GQ771" s="77">
        <v>0</v>
      </c>
      <c r="GR771" s="77" t="s">
        <v>423</v>
      </c>
      <c r="GS771" s="77">
        <v>0.1527377521613833</v>
      </c>
      <c r="GT771" s="77">
        <v>33.942822323559128</v>
      </c>
      <c r="GU771" s="77">
        <v>0.1527377521613833</v>
      </c>
      <c r="GV771" s="248">
        <v>33.942822323559128</v>
      </c>
      <c r="GW771" s="248">
        <v>0</v>
      </c>
      <c r="GX771" s="77">
        <v>0</v>
      </c>
      <c r="GY771" s="77">
        <v>0</v>
      </c>
      <c r="GZ771" s="77">
        <v>0</v>
      </c>
    </row>
    <row r="772" spans="98:208" x14ac:dyDescent="0.25">
      <c r="CT772" s="77" t="s">
        <v>155</v>
      </c>
      <c r="CU772" s="77" t="s">
        <v>438</v>
      </c>
      <c r="CV772" s="77" t="s">
        <v>467</v>
      </c>
      <c r="CW772" s="77">
        <v>2020</v>
      </c>
      <c r="CX772" s="77">
        <v>0</v>
      </c>
      <c r="CY772" s="77">
        <v>0</v>
      </c>
      <c r="CZ772" s="77">
        <v>0</v>
      </c>
      <c r="DA772" s="77">
        <v>0</v>
      </c>
      <c r="DB772" s="77">
        <v>5.240558331301548</v>
      </c>
      <c r="DC772" s="77">
        <v>0.69641821681223082</v>
      </c>
      <c r="DD772" s="77">
        <v>2.941964152281022</v>
      </c>
      <c r="DE772" s="77">
        <v>1.6021759622082909</v>
      </c>
      <c r="DF772" s="77">
        <v>0.36068764874241316</v>
      </c>
      <c r="DG772" s="77">
        <v>0</v>
      </c>
      <c r="DH772" s="77">
        <v>0</v>
      </c>
      <c r="DI772" s="77">
        <v>0</v>
      </c>
      <c r="DJ772" s="77">
        <v>3.7204741703166202E-5</v>
      </c>
      <c r="DL772" s="77">
        <v>0</v>
      </c>
      <c r="DM772" s="77">
        <v>1.3419290806983821E-5</v>
      </c>
      <c r="DN772" s="77">
        <v>1.3419290806983821E-5</v>
      </c>
      <c r="DO772" s="77">
        <v>0</v>
      </c>
      <c r="DP772" s="77">
        <v>0</v>
      </c>
      <c r="DQ772" s="77">
        <v>0</v>
      </c>
      <c r="DR772" s="77">
        <v>0</v>
      </c>
      <c r="DS772" s="77">
        <v>0</v>
      </c>
      <c r="DT772" s="77">
        <v>0</v>
      </c>
      <c r="DU772" s="77">
        <v>0</v>
      </c>
      <c r="DV772" s="77">
        <v>0</v>
      </c>
      <c r="DW772" s="77">
        <v>0</v>
      </c>
      <c r="GE772" s="77" t="s">
        <v>425</v>
      </c>
      <c r="GF772" s="77" t="s">
        <v>155</v>
      </c>
      <c r="GG772" s="77" t="s">
        <v>430</v>
      </c>
      <c r="GH772" s="77" t="s">
        <v>453</v>
      </c>
      <c r="GI772" s="77">
        <v>2021</v>
      </c>
      <c r="GJ772" s="77" t="s">
        <v>301</v>
      </c>
      <c r="GK772" s="77">
        <v>8585.7228092479436</v>
      </c>
      <c r="GL772" s="77">
        <v>186.396424</v>
      </c>
      <c r="GM772" s="77">
        <v>2021</v>
      </c>
      <c r="GN772" s="77" t="s">
        <v>175</v>
      </c>
      <c r="GO772" s="77">
        <v>5.3000000000000005E-2</v>
      </c>
      <c r="GP772" s="77">
        <v>3</v>
      </c>
      <c r="GQ772" s="77">
        <v>0</v>
      </c>
      <c r="GR772" s="77" t="s">
        <v>423</v>
      </c>
      <c r="GS772" s="77">
        <v>5.5966209081309407E-2</v>
      </c>
      <c r="GT772" s="77">
        <v>480.51035785653755</v>
      </c>
      <c r="GU772" s="77">
        <v>5.5966209081309407E-2</v>
      </c>
      <c r="GV772" s="248">
        <v>480.51035785653755</v>
      </c>
      <c r="GW772" s="248">
        <v>0</v>
      </c>
      <c r="GX772" s="77">
        <v>0</v>
      </c>
      <c r="GY772" s="77">
        <v>0</v>
      </c>
      <c r="GZ772" s="77">
        <v>0</v>
      </c>
    </row>
    <row r="773" spans="98:208" x14ac:dyDescent="0.25">
      <c r="CT773" s="77" t="s">
        <v>155</v>
      </c>
      <c r="CU773" s="77" t="s">
        <v>438</v>
      </c>
      <c r="CV773" s="77" t="s">
        <v>467</v>
      </c>
      <c r="CW773" s="77">
        <v>2021</v>
      </c>
      <c r="CX773" s="77">
        <v>0</v>
      </c>
      <c r="CY773" s="77">
        <v>0</v>
      </c>
      <c r="CZ773" s="77">
        <v>0</v>
      </c>
      <c r="DA773" s="77">
        <v>0</v>
      </c>
      <c r="DB773" s="77">
        <v>5.240558331301548</v>
      </c>
      <c r="DC773" s="77">
        <v>0.69641821681223082</v>
      </c>
      <c r="DD773" s="77">
        <v>2.941964152281022</v>
      </c>
      <c r="DE773" s="77">
        <v>1.6021759622082909</v>
      </c>
      <c r="DF773" s="77">
        <v>0.36068764874241316</v>
      </c>
      <c r="DG773" s="77">
        <v>0.36068764874241316</v>
      </c>
      <c r="DH773" s="77">
        <v>0</v>
      </c>
      <c r="DI773" s="77">
        <v>0</v>
      </c>
      <c r="DJ773" s="77">
        <v>3.7204741703166202E-5</v>
      </c>
      <c r="DL773" s="77">
        <v>0</v>
      </c>
      <c r="DM773" s="77">
        <v>1.3419290806983821E-5</v>
      </c>
      <c r="DN773" s="77">
        <v>1.3419290806983821E-5</v>
      </c>
      <c r="DO773" s="77">
        <v>0</v>
      </c>
      <c r="DP773" s="77">
        <v>1.3419290806983821E-5</v>
      </c>
      <c r="DQ773" s="77">
        <v>1.3419290806983821E-5</v>
      </c>
      <c r="DR773" s="77">
        <v>0</v>
      </c>
      <c r="DS773" s="77">
        <v>0</v>
      </c>
      <c r="DT773" s="77">
        <v>0</v>
      </c>
      <c r="DU773" s="77">
        <v>0</v>
      </c>
      <c r="DV773" s="77">
        <v>0</v>
      </c>
      <c r="DW773" s="77">
        <v>0</v>
      </c>
      <c r="GE773" s="77" t="s">
        <v>427</v>
      </c>
      <c r="GF773" s="77" t="s">
        <v>155</v>
      </c>
      <c r="GG773" s="77" t="s">
        <v>430</v>
      </c>
      <c r="GH773" s="77" t="s">
        <v>453</v>
      </c>
      <c r="GI773" s="77">
        <v>2021</v>
      </c>
      <c r="GJ773" s="77" t="s">
        <v>303</v>
      </c>
      <c r="GK773" s="77">
        <v>5338.1784104567441</v>
      </c>
      <c r="GL773" s="77">
        <v>186.396424</v>
      </c>
      <c r="GM773" s="77">
        <v>2021</v>
      </c>
      <c r="GN773" s="77" t="s">
        <v>175</v>
      </c>
      <c r="GO773" s="77">
        <v>5.3000000000000005E-2</v>
      </c>
      <c r="GP773" s="77">
        <v>3</v>
      </c>
      <c r="GQ773" s="77">
        <v>0</v>
      </c>
      <c r="GR773" s="77" t="s">
        <v>423</v>
      </c>
      <c r="GS773" s="77">
        <v>5.5966209081309407E-2</v>
      </c>
      <c r="GT773" s="77">
        <v>298.75760903295406</v>
      </c>
      <c r="GU773" s="77">
        <v>5.5966209081309407E-2</v>
      </c>
      <c r="GV773" s="248">
        <v>298.75760903295406</v>
      </c>
      <c r="GW773" s="248">
        <v>0</v>
      </c>
      <c r="GX773" s="77">
        <v>0</v>
      </c>
      <c r="GY773" s="77">
        <v>0</v>
      </c>
      <c r="GZ773" s="77">
        <v>0</v>
      </c>
    </row>
    <row r="774" spans="98:208" x14ac:dyDescent="0.25">
      <c r="CT774" s="77" t="s">
        <v>155</v>
      </c>
      <c r="CU774" s="77" t="s">
        <v>438</v>
      </c>
      <c r="CV774" s="77" t="s">
        <v>467</v>
      </c>
      <c r="CW774" s="77">
        <v>2022</v>
      </c>
      <c r="CX774" s="77">
        <v>0</v>
      </c>
      <c r="CY774" s="77">
        <v>0</v>
      </c>
      <c r="CZ774" s="77">
        <v>0</v>
      </c>
      <c r="DA774" s="77">
        <v>0</v>
      </c>
      <c r="DB774" s="77">
        <v>5.240558331301548</v>
      </c>
      <c r="DC774" s="77">
        <v>0.69641821681223082</v>
      </c>
      <c r="DD774" s="77">
        <v>2.941964152281022</v>
      </c>
      <c r="DE774" s="77">
        <v>1.6021759622082909</v>
      </c>
      <c r="DF774" s="77">
        <v>0.36068764874241316</v>
      </c>
      <c r="DG774" s="77">
        <v>0.36068764874241316</v>
      </c>
      <c r="DH774" s="77">
        <v>0.36068764874241316</v>
      </c>
      <c r="DI774" s="77">
        <v>0</v>
      </c>
      <c r="DJ774" s="77">
        <v>3.7204741703166202E-5</v>
      </c>
      <c r="DL774" s="77">
        <v>0</v>
      </c>
      <c r="DM774" s="77">
        <v>1.3419290806983821E-5</v>
      </c>
      <c r="DN774" s="77">
        <v>1.3419290806983821E-5</v>
      </c>
      <c r="DO774" s="77">
        <v>0</v>
      </c>
      <c r="DP774" s="77">
        <v>1.3419290806983821E-5</v>
      </c>
      <c r="DQ774" s="77">
        <v>1.3419290806983821E-5</v>
      </c>
      <c r="DR774" s="77">
        <v>0</v>
      </c>
      <c r="DS774" s="77">
        <v>1.3419290806983821E-5</v>
      </c>
      <c r="DT774" s="77">
        <v>1.3419290806983821E-5</v>
      </c>
      <c r="DU774" s="77">
        <v>0</v>
      </c>
      <c r="DV774" s="77">
        <v>0</v>
      </c>
      <c r="DW774" s="77">
        <v>0</v>
      </c>
      <c r="GE774" s="77" t="s">
        <v>422</v>
      </c>
      <c r="GF774" s="77" t="s">
        <v>155</v>
      </c>
      <c r="GG774" s="77" t="s">
        <v>430</v>
      </c>
      <c r="GH774" s="77" t="s">
        <v>453</v>
      </c>
      <c r="GI774" s="77">
        <v>2022</v>
      </c>
      <c r="GJ774" s="77" t="s">
        <v>305</v>
      </c>
      <c r="GK774" s="77">
        <v>222.2294216278305</v>
      </c>
      <c r="GL774" s="77">
        <v>186.396424</v>
      </c>
      <c r="GM774" s="77">
        <v>2022</v>
      </c>
      <c r="GN774" s="77" t="s">
        <v>175</v>
      </c>
      <c r="GO774" s="77">
        <v>0.13250000000000001</v>
      </c>
      <c r="GP774" s="77">
        <v>3</v>
      </c>
      <c r="GQ774" s="77">
        <v>0</v>
      </c>
      <c r="GR774" s="77" t="s">
        <v>423</v>
      </c>
      <c r="GS774" s="77">
        <v>0.1527377521613833</v>
      </c>
      <c r="GT774" s="77">
        <v>33.942822323559128</v>
      </c>
      <c r="GU774" s="77">
        <v>0.1527377521613833</v>
      </c>
      <c r="GV774" s="248">
        <v>33.942822323559128</v>
      </c>
      <c r="GW774" s="248">
        <v>0.1527377521613833</v>
      </c>
      <c r="GX774" s="77">
        <v>33.942822323559128</v>
      </c>
      <c r="GY774" s="77">
        <v>0</v>
      </c>
      <c r="GZ774" s="77">
        <v>0</v>
      </c>
    </row>
    <row r="775" spans="98:208" x14ac:dyDescent="0.25">
      <c r="CT775" s="77" t="s">
        <v>155</v>
      </c>
      <c r="CU775" s="77" t="s">
        <v>438</v>
      </c>
      <c r="CV775" s="77" t="s">
        <v>467</v>
      </c>
      <c r="CW775" s="77">
        <v>2023</v>
      </c>
      <c r="CX775" s="77">
        <v>0</v>
      </c>
      <c r="CY775" s="77">
        <v>0</v>
      </c>
      <c r="CZ775" s="77">
        <v>0</v>
      </c>
      <c r="DA775" s="77">
        <v>0</v>
      </c>
      <c r="DB775" s="77">
        <v>5.4750346070077729</v>
      </c>
      <c r="DC775" s="77">
        <v>0.71896016785821348</v>
      </c>
      <c r="DD775" s="77">
        <v>3.0714971986151078</v>
      </c>
      <c r="DE775" s="77">
        <v>1.684577240534449</v>
      </c>
      <c r="DF775" s="77">
        <v>0</v>
      </c>
      <c r="DG775" s="77">
        <v>0.37599181639994972</v>
      </c>
      <c r="DH775" s="77">
        <v>0.37599181639994972</v>
      </c>
      <c r="DI775" s="77">
        <v>0.37599181639994972</v>
      </c>
      <c r="DJ775" s="77">
        <v>3.7204741703166202E-5</v>
      </c>
      <c r="DL775" s="77">
        <v>0</v>
      </c>
      <c r="DM775" s="77">
        <v>0</v>
      </c>
      <c r="DN775" s="77">
        <v>0</v>
      </c>
      <c r="DO775" s="77">
        <v>0</v>
      </c>
      <c r="DP775" s="77">
        <v>1.398867841166442E-5</v>
      </c>
      <c r="DQ775" s="77">
        <v>1.398867841166442E-5</v>
      </c>
      <c r="DR775" s="77">
        <v>0</v>
      </c>
      <c r="DS775" s="77">
        <v>1.398867841166442E-5</v>
      </c>
      <c r="DT775" s="77">
        <v>1.398867841166442E-5</v>
      </c>
      <c r="DU775" s="77">
        <v>0</v>
      </c>
      <c r="DV775" s="77">
        <v>1.398867841166442E-5</v>
      </c>
      <c r="DW775" s="77">
        <v>1.398867841166442E-5</v>
      </c>
      <c r="GE775" s="77" t="s">
        <v>425</v>
      </c>
      <c r="GF775" s="77" t="s">
        <v>155</v>
      </c>
      <c r="GG775" s="77" t="s">
        <v>430</v>
      </c>
      <c r="GH775" s="77" t="s">
        <v>453</v>
      </c>
      <c r="GI775" s="77">
        <v>2022</v>
      </c>
      <c r="GJ775" s="77" t="s">
        <v>301</v>
      </c>
      <c r="GK775" s="77">
        <v>8585.7228092479436</v>
      </c>
      <c r="GL775" s="77">
        <v>186.396424</v>
      </c>
      <c r="GM775" s="77">
        <v>2022</v>
      </c>
      <c r="GN775" s="77" t="s">
        <v>175</v>
      </c>
      <c r="GO775" s="77">
        <v>5.3000000000000005E-2</v>
      </c>
      <c r="GP775" s="77">
        <v>3</v>
      </c>
      <c r="GQ775" s="77">
        <v>0</v>
      </c>
      <c r="GR775" s="77" t="s">
        <v>423</v>
      </c>
      <c r="GS775" s="77">
        <v>5.5966209081309407E-2</v>
      </c>
      <c r="GT775" s="77">
        <v>480.51035785653755</v>
      </c>
      <c r="GU775" s="77">
        <v>5.5966209081309407E-2</v>
      </c>
      <c r="GV775" s="248">
        <v>480.51035785653755</v>
      </c>
      <c r="GW775" s="248">
        <v>5.5966209081309407E-2</v>
      </c>
      <c r="GX775" s="77">
        <v>480.51035785653755</v>
      </c>
      <c r="GY775" s="77">
        <v>0</v>
      </c>
      <c r="GZ775" s="77">
        <v>0</v>
      </c>
    </row>
    <row r="776" spans="98:208" x14ac:dyDescent="0.25">
      <c r="CT776" s="77" t="s">
        <v>155</v>
      </c>
      <c r="CU776" s="77" t="s">
        <v>438</v>
      </c>
      <c r="CV776" s="77" t="s">
        <v>467</v>
      </c>
      <c r="CW776" s="77">
        <v>2024</v>
      </c>
      <c r="CX776" s="77">
        <v>0</v>
      </c>
      <c r="CY776" s="77">
        <v>0</v>
      </c>
      <c r="CZ776" s="77">
        <v>0</v>
      </c>
      <c r="DA776" s="77">
        <v>0</v>
      </c>
      <c r="DB776" s="77">
        <v>5.4750346070077729</v>
      </c>
      <c r="DC776" s="77">
        <v>0.71896016785821348</v>
      </c>
      <c r="DD776" s="77">
        <v>3.0714971986151078</v>
      </c>
      <c r="DE776" s="77">
        <v>1.684577240534449</v>
      </c>
      <c r="DF776" s="77">
        <v>0</v>
      </c>
      <c r="DG776" s="77">
        <v>0</v>
      </c>
      <c r="DH776" s="77">
        <v>0.37599181639994972</v>
      </c>
      <c r="DI776" s="77">
        <v>0.37599181639994972</v>
      </c>
      <c r="DJ776" s="77">
        <v>3.7204741703166202E-5</v>
      </c>
      <c r="DL776" s="77">
        <v>0</v>
      </c>
      <c r="DM776" s="77">
        <v>0</v>
      </c>
      <c r="DN776" s="77">
        <v>0</v>
      </c>
      <c r="DO776" s="77">
        <v>0</v>
      </c>
      <c r="DP776" s="77">
        <v>0</v>
      </c>
      <c r="DQ776" s="77">
        <v>0</v>
      </c>
      <c r="DR776" s="77">
        <v>0</v>
      </c>
      <c r="DS776" s="77">
        <v>1.398867841166442E-5</v>
      </c>
      <c r="DT776" s="77">
        <v>1.398867841166442E-5</v>
      </c>
      <c r="DU776" s="77">
        <v>0</v>
      </c>
      <c r="DV776" s="77">
        <v>1.398867841166442E-5</v>
      </c>
      <c r="DW776" s="77">
        <v>1.398867841166442E-5</v>
      </c>
      <c r="GE776" s="77" t="s">
        <v>427</v>
      </c>
      <c r="GF776" s="77" t="s">
        <v>155</v>
      </c>
      <c r="GG776" s="77" t="s">
        <v>430</v>
      </c>
      <c r="GH776" s="77" t="s">
        <v>453</v>
      </c>
      <c r="GI776" s="77">
        <v>2022</v>
      </c>
      <c r="GJ776" s="77" t="s">
        <v>303</v>
      </c>
      <c r="GK776" s="77">
        <v>5338.1784104567441</v>
      </c>
      <c r="GL776" s="77">
        <v>186.396424</v>
      </c>
      <c r="GM776" s="77">
        <v>2022</v>
      </c>
      <c r="GN776" s="77" t="s">
        <v>175</v>
      </c>
      <c r="GO776" s="77">
        <v>5.3000000000000005E-2</v>
      </c>
      <c r="GP776" s="77">
        <v>3</v>
      </c>
      <c r="GQ776" s="77">
        <v>0</v>
      </c>
      <c r="GR776" s="77" t="s">
        <v>423</v>
      </c>
      <c r="GS776" s="77">
        <v>5.5966209081309407E-2</v>
      </c>
      <c r="GT776" s="77">
        <v>298.75760903295406</v>
      </c>
      <c r="GU776" s="77">
        <v>5.5966209081309407E-2</v>
      </c>
      <c r="GV776" s="248">
        <v>298.75760903295406</v>
      </c>
      <c r="GW776" s="248">
        <v>5.5966209081309407E-2</v>
      </c>
      <c r="GX776" s="77">
        <v>298.75760903295406</v>
      </c>
      <c r="GY776" s="77">
        <v>0</v>
      </c>
      <c r="GZ776" s="77">
        <v>0</v>
      </c>
    </row>
    <row r="777" spans="98:208" x14ac:dyDescent="0.25">
      <c r="CT777" s="77" t="s">
        <v>155</v>
      </c>
      <c r="CU777" s="77" t="s">
        <v>438</v>
      </c>
      <c r="CV777" s="77" t="s">
        <v>467</v>
      </c>
      <c r="CW777" s="77">
        <v>2025</v>
      </c>
      <c r="CX777" s="77">
        <v>0</v>
      </c>
      <c r="CY777" s="77">
        <v>0</v>
      </c>
      <c r="CZ777" s="77">
        <v>0</v>
      </c>
      <c r="DA777" s="77">
        <v>0</v>
      </c>
      <c r="DB777" s="77">
        <v>5.4750346070077729</v>
      </c>
      <c r="DC777" s="77">
        <v>0.71896016785821348</v>
      </c>
      <c r="DD777" s="77">
        <v>3.0714971986151078</v>
      </c>
      <c r="DE777" s="77">
        <v>1.684577240534449</v>
      </c>
      <c r="DF777" s="77">
        <v>0</v>
      </c>
      <c r="DG777" s="77">
        <v>0</v>
      </c>
      <c r="DH777" s="77">
        <v>0</v>
      </c>
      <c r="DI777" s="77">
        <v>0.37599181639994972</v>
      </c>
      <c r="DJ777" s="77">
        <v>3.7204741703166202E-5</v>
      </c>
      <c r="DL777" s="77">
        <v>0</v>
      </c>
      <c r="DM777" s="77">
        <v>0</v>
      </c>
      <c r="DN777" s="77">
        <v>0</v>
      </c>
      <c r="DO777" s="77">
        <v>0</v>
      </c>
      <c r="DP777" s="77">
        <v>0</v>
      </c>
      <c r="DQ777" s="77">
        <v>0</v>
      </c>
      <c r="DR777" s="77">
        <v>0</v>
      </c>
      <c r="DS777" s="77">
        <v>0</v>
      </c>
      <c r="DT777" s="77">
        <v>0</v>
      </c>
      <c r="DU777" s="77">
        <v>0</v>
      </c>
      <c r="DV777" s="77">
        <v>1.398867841166442E-5</v>
      </c>
      <c r="DW777" s="77">
        <v>1.398867841166442E-5</v>
      </c>
      <c r="GE777" s="77" t="s">
        <v>422</v>
      </c>
      <c r="GF777" s="77" t="s">
        <v>155</v>
      </c>
      <c r="GG777" s="77" t="s">
        <v>430</v>
      </c>
      <c r="GH777" s="77" t="s">
        <v>453</v>
      </c>
      <c r="GI777" s="77">
        <v>2023</v>
      </c>
      <c r="GJ777" s="77" t="s">
        <v>305</v>
      </c>
      <c r="GK777" s="77">
        <v>233.2300768079391</v>
      </c>
      <c r="GL777" s="77">
        <v>186.396424</v>
      </c>
      <c r="GM777" s="77">
        <v>2023</v>
      </c>
      <c r="GN777" s="77" t="s">
        <v>175</v>
      </c>
      <c r="GO777" s="77">
        <v>0.13250000000000001</v>
      </c>
      <c r="GP777" s="77">
        <v>3</v>
      </c>
      <c r="GQ777" s="77">
        <v>0</v>
      </c>
      <c r="GR777" s="77" t="s">
        <v>423</v>
      </c>
      <c r="GS777" s="77">
        <v>0</v>
      </c>
      <c r="GT777" s="77">
        <v>0</v>
      </c>
      <c r="GU777" s="77">
        <v>0.1527377521613833</v>
      </c>
      <c r="GV777" s="248">
        <v>35.62303766807139</v>
      </c>
      <c r="GW777" s="248">
        <v>0.1527377521613833</v>
      </c>
      <c r="GX777" s="77">
        <v>35.62303766807139</v>
      </c>
      <c r="GY777" s="77">
        <v>0.1527377521613833</v>
      </c>
      <c r="GZ777" s="77">
        <v>35.62303766807139</v>
      </c>
    </row>
    <row r="778" spans="98:208" x14ac:dyDescent="0.25">
      <c r="CT778" s="77" t="s">
        <v>155</v>
      </c>
      <c r="CU778" s="77" t="s">
        <v>438</v>
      </c>
      <c r="CV778" s="77" t="s">
        <v>474</v>
      </c>
      <c r="CW778" s="77">
        <v>2020</v>
      </c>
      <c r="CX778" s="77">
        <v>0</v>
      </c>
      <c r="CY778" s="77">
        <v>0</v>
      </c>
      <c r="CZ778" s="77">
        <v>0</v>
      </c>
      <c r="DA778" s="77">
        <v>0</v>
      </c>
      <c r="DB778" s="77">
        <v>7.7900575334948458E-2</v>
      </c>
      <c r="DC778" s="77">
        <v>3.6425060683954472E-2</v>
      </c>
      <c r="DD778" s="77">
        <v>1.580872452543091E-3</v>
      </c>
      <c r="DE778" s="77">
        <v>3.9894642198450687E-2</v>
      </c>
      <c r="DF778" s="77">
        <v>7.8847092159216141E-3</v>
      </c>
      <c r="DG778" s="77">
        <v>0</v>
      </c>
      <c r="DH778" s="77">
        <v>0</v>
      </c>
      <c r="DI778" s="77">
        <v>0</v>
      </c>
      <c r="DJ778" s="77">
        <v>5.8667768764347457E-4</v>
      </c>
      <c r="DL778" s="77">
        <v>0</v>
      </c>
      <c r="DM778" s="77">
        <v>4.6257829705380858E-6</v>
      </c>
      <c r="DN778" s="77">
        <v>4.6257829705380858E-6</v>
      </c>
      <c r="DO778" s="77">
        <v>0</v>
      </c>
      <c r="DP778" s="77">
        <v>0</v>
      </c>
      <c r="DQ778" s="77">
        <v>0</v>
      </c>
      <c r="DR778" s="77">
        <v>0</v>
      </c>
      <c r="DS778" s="77">
        <v>0</v>
      </c>
      <c r="DT778" s="77">
        <v>0</v>
      </c>
      <c r="DU778" s="77">
        <v>0</v>
      </c>
      <c r="DV778" s="77">
        <v>0</v>
      </c>
      <c r="DW778" s="77">
        <v>0</v>
      </c>
      <c r="GE778" s="77" t="s">
        <v>425</v>
      </c>
      <c r="GF778" s="77" t="s">
        <v>155</v>
      </c>
      <c r="GG778" s="77" t="s">
        <v>430</v>
      </c>
      <c r="GH778" s="77" t="s">
        <v>453</v>
      </c>
      <c r="GI778" s="77">
        <v>2023</v>
      </c>
      <c r="GJ778" s="77" t="s">
        <v>301</v>
      </c>
      <c r="GK778" s="77">
        <v>8896.515993428593</v>
      </c>
      <c r="GL778" s="77">
        <v>186.396424</v>
      </c>
      <c r="GM778" s="77">
        <v>2023</v>
      </c>
      <c r="GN778" s="77" t="s">
        <v>175</v>
      </c>
      <c r="GO778" s="77">
        <v>5.3000000000000005E-2</v>
      </c>
      <c r="GP778" s="77">
        <v>3</v>
      </c>
      <c r="GQ778" s="77">
        <v>0</v>
      </c>
      <c r="GR778" s="77" t="s">
        <v>423</v>
      </c>
      <c r="GS778" s="77">
        <v>0</v>
      </c>
      <c r="GT778" s="77">
        <v>0</v>
      </c>
      <c r="GU778" s="77">
        <v>5.5966209081309407E-2</v>
      </c>
      <c r="GV778" s="248">
        <v>497.90427418343768</v>
      </c>
      <c r="GW778" s="248">
        <v>5.5966209081309407E-2</v>
      </c>
      <c r="GX778" s="77">
        <v>497.90427418343768</v>
      </c>
      <c r="GY778" s="77">
        <v>5.5966209081309407E-2</v>
      </c>
      <c r="GZ778" s="77">
        <v>497.90427418343768</v>
      </c>
    </row>
    <row r="779" spans="98:208" x14ac:dyDescent="0.25">
      <c r="CT779" s="77" t="s">
        <v>155</v>
      </c>
      <c r="CU779" s="77" t="s">
        <v>438</v>
      </c>
      <c r="CV779" s="77" t="s">
        <v>474</v>
      </c>
      <c r="CW779" s="77">
        <v>2021</v>
      </c>
      <c r="CX779" s="77">
        <v>0</v>
      </c>
      <c r="CY779" s="77">
        <v>0</v>
      </c>
      <c r="CZ779" s="77">
        <v>0</v>
      </c>
      <c r="DA779" s="77">
        <v>0</v>
      </c>
      <c r="DB779" s="77">
        <v>7.7900575334948458E-2</v>
      </c>
      <c r="DC779" s="77">
        <v>3.6425060683954472E-2</v>
      </c>
      <c r="DD779" s="77">
        <v>1.580872452543091E-3</v>
      </c>
      <c r="DE779" s="77">
        <v>3.9894642198450687E-2</v>
      </c>
      <c r="DF779" s="77">
        <v>7.8847092159216141E-3</v>
      </c>
      <c r="DG779" s="77">
        <v>7.8847092159216141E-3</v>
      </c>
      <c r="DH779" s="77">
        <v>0</v>
      </c>
      <c r="DI779" s="77">
        <v>0</v>
      </c>
      <c r="DJ779" s="77">
        <v>5.8667768764347457E-4</v>
      </c>
      <c r="DL779" s="77">
        <v>0</v>
      </c>
      <c r="DM779" s="77">
        <v>4.6257829705380858E-6</v>
      </c>
      <c r="DN779" s="77">
        <v>4.6257829705380858E-6</v>
      </c>
      <c r="DO779" s="77">
        <v>0</v>
      </c>
      <c r="DP779" s="77">
        <v>4.6257829705380858E-6</v>
      </c>
      <c r="DQ779" s="77">
        <v>4.6257829705380858E-6</v>
      </c>
      <c r="DR779" s="77">
        <v>0</v>
      </c>
      <c r="DS779" s="77">
        <v>0</v>
      </c>
      <c r="DT779" s="77">
        <v>0</v>
      </c>
      <c r="DU779" s="77">
        <v>0</v>
      </c>
      <c r="DV779" s="77">
        <v>0</v>
      </c>
      <c r="DW779" s="77">
        <v>0</v>
      </c>
      <c r="GE779" s="77" t="s">
        <v>427</v>
      </c>
      <c r="GF779" s="77" t="s">
        <v>155</v>
      </c>
      <c r="GG779" s="77" t="s">
        <v>430</v>
      </c>
      <c r="GH779" s="77" t="s">
        <v>453</v>
      </c>
      <c r="GI779" s="77">
        <v>2023</v>
      </c>
      <c r="GJ779" s="77" t="s">
        <v>303</v>
      </c>
      <c r="GK779" s="77">
        <v>5534.891486200092</v>
      </c>
      <c r="GL779" s="77">
        <v>186.396424</v>
      </c>
      <c r="GM779" s="77">
        <v>2023</v>
      </c>
      <c r="GN779" s="77" t="s">
        <v>175</v>
      </c>
      <c r="GO779" s="77">
        <v>5.3000000000000005E-2</v>
      </c>
      <c r="GP779" s="77">
        <v>3</v>
      </c>
      <c r="GQ779" s="77">
        <v>0</v>
      </c>
      <c r="GR779" s="77" t="s">
        <v>423</v>
      </c>
      <c r="GS779" s="77">
        <v>0</v>
      </c>
      <c r="GT779" s="77">
        <v>0</v>
      </c>
      <c r="GU779" s="77">
        <v>5.5966209081309407E-2</v>
      </c>
      <c r="GV779" s="248">
        <v>309.76689415903371</v>
      </c>
      <c r="GW779" s="248">
        <v>5.5966209081309407E-2</v>
      </c>
      <c r="GX779" s="77">
        <v>309.76689415903371</v>
      </c>
      <c r="GY779" s="77">
        <v>5.5966209081309407E-2</v>
      </c>
      <c r="GZ779" s="77">
        <v>309.76689415903371</v>
      </c>
    </row>
    <row r="780" spans="98:208" x14ac:dyDescent="0.25">
      <c r="CT780" s="77" t="s">
        <v>155</v>
      </c>
      <c r="CU780" s="77" t="s">
        <v>438</v>
      </c>
      <c r="CV780" s="77" t="s">
        <v>474</v>
      </c>
      <c r="CW780" s="77">
        <v>2022</v>
      </c>
      <c r="CX780" s="77">
        <v>0</v>
      </c>
      <c r="CY780" s="77">
        <v>0</v>
      </c>
      <c r="CZ780" s="77">
        <v>0</v>
      </c>
      <c r="DA780" s="77">
        <v>0</v>
      </c>
      <c r="DB780" s="77">
        <v>7.7900575334948458E-2</v>
      </c>
      <c r="DC780" s="77">
        <v>3.6425060683954472E-2</v>
      </c>
      <c r="DD780" s="77">
        <v>1.580872452543091E-3</v>
      </c>
      <c r="DE780" s="77">
        <v>3.9894642198450687E-2</v>
      </c>
      <c r="DF780" s="77">
        <v>7.8847092159216141E-3</v>
      </c>
      <c r="DG780" s="77">
        <v>7.8847092159216141E-3</v>
      </c>
      <c r="DH780" s="77">
        <v>7.8847092159216141E-3</v>
      </c>
      <c r="DI780" s="77">
        <v>0</v>
      </c>
      <c r="DJ780" s="77">
        <v>5.8667768764347457E-4</v>
      </c>
      <c r="DL780" s="77">
        <v>0</v>
      </c>
      <c r="DM780" s="77">
        <v>4.6257829705380858E-6</v>
      </c>
      <c r="DN780" s="77">
        <v>4.6257829705380858E-6</v>
      </c>
      <c r="DO780" s="77">
        <v>0</v>
      </c>
      <c r="DP780" s="77">
        <v>4.6257829705380858E-6</v>
      </c>
      <c r="DQ780" s="77">
        <v>4.6257829705380858E-6</v>
      </c>
      <c r="DR780" s="77">
        <v>0</v>
      </c>
      <c r="DS780" s="77">
        <v>4.6257829705380858E-6</v>
      </c>
      <c r="DT780" s="77">
        <v>4.6257829705380858E-6</v>
      </c>
      <c r="DU780" s="77">
        <v>0</v>
      </c>
      <c r="DV780" s="77">
        <v>0</v>
      </c>
      <c r="DW780" s="77">
        <v>0</v>
      </c>
      <c r="GE780" s="77" t="s">
        <v>422</v>
      </c>
      <c r="GF780" s="77" t="s">
        <v>155</v>
      </c>
      <c r="GG780" s="77" t="s">
        <v>430</v>
      </c>
      <c r="GH780" s="77" t="s">
        <v>453</v>
      </c>
      <c r="GI780" s="77">
        <v>2024</v>
      </c>
      <c r="GJ780" s="77" t="s">
        <v>305</v>
      </c>
      <c r="GK780" s="77">
        <v>233.2300768079391</v>
      </c>
      <c r="GL780" s="77">
        <v>186.396424</v>
      </c>
      <c r="GM780" s="77">
        <v>2024</v>
      </c>
      <c r="GN780" s="77" t="s">
        <v>175</v>
      </c>
      <c r="GO780" s="77">
        <v>0.13250000000000001</v>
      </c>
      <c r="GP780" s="77">
        <v>3</v>
      </c>
      <c r="GQ780" s="77">
        <v>0</v>
      </c>
      <c r="GR780" s="77" t="s">
        <v>423</v>
      </c>
      <c r="GS780" s="77">
        <v>0</v>
      </c>
      <c r="GT780" s="77">
        <v>0</v>
      </c>
      <c r="GU780" s="77">
        <v>0</v>
      </c>
      <c r="GV780" s="248">
        <v>0</v>
      </c>
      <c r="GW780" s="248">
        <v>0.1527377521613833</v>
      </c>
      <c r="GX780" s="77">
        <v>35.62303766807139</v>
      </c>
      <c r="GY780" s="77">
        <v>0.1527377521613833</v>
      </c>
      <c r="GZ780" s="77">
        <v>35.62303766807139</v>
      </c>
    </row>
    <row r="781" spans="98:208" x14ac:dyDescent="0.25">
      <c r="CT781" s="77" t="s">
        <v>155</v>
      </c>
      <c r="CU781" s="77" t="s">
        <v>438</v>
      </c>
      <c r="CV781" s="77" t="s">
        <v>474</v>
      </c>
      <c r="CW781" s="77">
        <v>2023</v>
      </c>
      <c r="CX781" s="77">
        <v>0</v>
      </c>
      <c r="CY781" s="77">
        <v>0</v>
      </c>
      <c r="CZ781" s="77">
        <v>0</v>
      </c>
      <c r="DA781" s="77">
        <v>0</v>
      </c>
      <c r="DB781" s="77">
        <v>8.0408269036977092E-2</v>
      </c>
      <c r="DC781" s="77">
        <v>3.7590224611390707E-2</v>
      </c>
      <c r="DD781" s="77">
        <v>1.631433411568713E-3</v>
      </c>
      <c r="DE781" s="77">
        <v>4.1186611014017688E-2</v>
      </c>
      <c r="DF781" s="77">
        <v>0</v>
      </c>
      <c r="DG781" s="77">
        <v>8.137810037160487E-3</v>
      </c>
      <c r="DH781" s="77">
        <v>8.137810037160487E-3</v>
      </c>
      <c r="DI781" s="77">
        <v>8.137810037160487E-3</v>
      </c>
      <c r="DJ781" s="77">
        <v>5.8667768764347457E-4</v>
      </c>
      <c r="DL781" s="77">
        <v>0</v>
      </c>
      <c r="DM781" s="77">
        <v>0</v>
      </c>
      <c r="DN781" s="77">
        <v>0</v>
      </c>
      <c r="DO781" s="77">
        <v>0</v>
      </c>
      <c r="DP781" s="77">
        <v>4.7742715750831728E-6</v>
      </c>
      <c r="DQ781" s="77">
        <v>4.7742715750831728E-6</v>
      </c>
      <c r="DR781" s="77">
        <v>0</v>
      </c>
      <c r="DS781" s="77">
        <v>4.7742715750831728E-6</v>
      </c>
      <c r="DT781" s="77">
        <v>4.7742715750831728E-6</v>
      </c>
      <c r="DU781" s="77">
        <v>0</v>
      </c>
      <c r="DV781" s="77">
        <v>4.7742715750831728E-6</v>
      </c>
      <c r="DW781" s="77">
        <v>4.7742715750831728E-6</v>
      </c>
      <c r="GE781" s="77" t="s">
        <v>425</v>
      </c>
      <c r="GF781" s="77" t="s">
        <v>155</v>
      </c>
      <c r="GG781" s="77" t="s">
        <v>430</v>
      </c>
      <c r="GH781" s="77" t="s">
        <v>453</v>
      </c>
      <c r="GI781" s="77">
        <v>2024</v>
      </c>
      <c r="GJ781" s="77" t="s">
        <v>301</v>
      </c>
      <c r="GK781" s="77">
        <v>8896.515993428593</v>
      </c>
      <c r="GL781" s="77">
        <v>186.396424</v>
      </c>
      <c r="GM781" s="77">
        <v>2024</v>
      </c>
      <c r="GN781" s="77" t="s">
        <v>175</v>
      </c>
      <c r="GO781" s="77">
        <v>5.3000000000000005E-2</v>
      </c>
      <c r="GP781" s="77">
        <v>3</v>
      </c>
      <c r="GQ781" s="77">
        <v>0</v>
      </c>
      <c r="GR781" s="77" t="s">
        <v>423</v>
      </c>
      <c r="GS781" s="77">
        <v>0</v>
      </c>
      <c r="GT781" s="77">
        <v>0</v>
      </c>
      <c r="GU781" s="77">
        <v>0</v>
      </c>
      <c r="GV781" s="248">
        <v>0</v>
      </c>
      <c r="GW781" s="248">
        <v>5.5966209081309407E-2</v>
      </c>
      <c r="GX781" s="77">
        <v>497.90427418343768</v>
      </c>
      <c r="GY781" s="77">
        <v>5.5966209081309407E-2</v>
      </c>
      <c r="GZ781" s="77">
        <v>497.90427418343768</v>
      </c>
    </row>
    <row r="782" spans="98:208" x14ac:dyDescent="0.25">
      <c r="CT782" s="77" t="s">
        <v>155</v>
      </c>
      <c r="CU782" s="77" t="s">
        <v>438</v>
      </c>
      <c r="CV782" s="77" t="s">
        <v>474</v>
      </c>
      <c r="CW782" s="77">
        <v>2024</v>
      </c>
      <c r="CX782" s="77">
        <v>0</v>
      </c>
      <c r="CY782" s="77">
        <v>0</v>
      </c>
      <c r="CZ782" s="77">
        <v>0</v>
      </c>
      <c r="DA782" s="77">
        <v>0</v>
      </c>
      <c r="DB782" s="77">
        <v>8.0408269036977092E-2</v>
      </c>
      <c r="DC782" s="77">
        <v>3.7590224611390707E-2</v>
      </c>
      <c r="DD782" s="77">
        <v>1.631433411568713E-3</v>
      </c>
      <c r="DE782" s="77">
        <v>4.1186611014017688E-2</v>
      </c>
      <c r="DF782" s="77">
        <v>0</v>
      </c>
      <c r="DG782" s="77">
        <v>0</v>
      </c>
      <c r="DH782" s="77">
        <v>8.137810037160487E-3</v>
      </c>
      <c r="DI782" s="77">
        <v>8.137810037160487E-3</v>
      </c>
      <c r="DJ782" s="77">
        <v>5.8667768764347457E-4</v>
      </c>
      <c r="DL782" s="77">
        <v>0</v>
      </c>
      <c r="DM782" s="77">
        <v>0</v>
      </c>
      <c r="DN782" s="77">
        <v>0</v>
      </c>
      <c r="DO782" s="77">
        <v>0</v>
      </c>
      <c r="DP782" s="77">
        <v>0</v>
      </c>
      <c r="DQ782" s="77">
        <v>0</v>
      </c>
      <c r="DR782" s="77">
        <v>0</v>
      </c>
      <c r="DS782" s="77">
        <v>4.7742715750831728E-6</v>
      </c>
      <c r="DT782" s="77">
        <v>4.7742715750831728E-6</v>
      </c>
      <c r="DU782" s="77">
        <v>0</v>
      </c>
      <c r="DV782" s="77">
        <v>4.7742715750831728E-6</v>
      </c>
      <c r="DW782" s="77">
        <v>4.7742715750831728E-6</v>
      </c>
      <c r="GE782" s="77" t="s">
        <v>427</v>
      </c>
      <c r="GF782" s="77" t="s">
        <v>155</v>
      </c>
      <c r="GG782" s="77" t="s">
        <v>430</v>
      </c>
      <c r="GH782" s="77" t="s">
        <v>453</v>
      </c>
      <c r="GI782" s="77">
        <v>2024</v>
      </c>
      <c r="GJ782" s="77" t="s">
        <v>303</v>
      </c>
      <c r="GK782" s="77">
        <v>5534.891486200092</v>
      </c>
      <c r="GL782" s="77">
        <v>186.396424</v>
      </c>
      <c r="GM782" s="77">
        <v>2024</v>
      </c>
      <c r="GN782" s="77" t="s">
        <v>175</v>
      </c>
      <c r="GO782" s="77">
        <v>5.3000000000000005E-2</v>
      </c>
      <c r="GP782" s="77">
        <v>3</v>
      </c>
      <c r="GQ782" s="77">
        <v>0</v>
      </c>
      <c r="GR782" s="77" t="s">
        <v>423</v>
      </c>
      <c r="GS782" s="77">
        <v>0</v>
      </c>
      <c r="GT782" s="77">
        <v>0</v>
      </c>
      <c r="GU782" s="77">
        <v>0</v>
      </c>
      <c r="GV782" s="248">
        <v>0</v>
      </c>
      <c r="GW782" s="248">
        <v>5.5966209081309407E-2</v>
      </c>
      <c r="GX782" s="77">
        <v>309.76689415903371</v>
      </c>
      <c r="GY782" s="77">
        <v>5.5966209081309407E-2</v>
      </c>
      <c r="GZ782" s="77">
        <v>309.76689415903371</v>
      </c>
    </row>
    <row r="783" spans="98:208" x14ac:dyDescent="0.25">
      <c r="CT783" s="77" t="s">
        <v>155</v>
      </c>
      <c r="CU783" s="77" t="s">
        <v>438</v>
      </c>
      <c r="CV783" s="77" t="s">
        <v>474</v>
      </c>
      <c r="CW783" s="77">
        <v>2025</v>
      </c>
      <c r="CX783" s="77">
        <v>0</v>
      </c>
      <c r="CY783" s="77">
        <v>0</v>
      </c>
      <c r="CZ783" s="77">
        <v>0</v>
      </c>
      <c r="DA783" s="77">
        <v>0</v>
      </c>
      <c r="DB783" s="77">
        <v>8.0408269036977092E-2</v>
      </c>
      <c r="DC783" s="77">
        <v>3.7590224611390707E-2</v>
      </c>
      <c r="DD783" s="77">
        <v>1.631433411568713E-3</v>
      </c>
      <c r="DE783" s="77">
        <v>4.1186611014017688E-2</v>
      </c>
      <c r="DF783" s="77">
        <v>0</v>
      </c>
      <c r="DG783" s="77">
        <v>0</v>
      </c>
      <c r="DH783" s="77">
        <v>0</v>
      </c>
      <c r="DI783" s="77">
        <v>8.137810037160487E-3</v>
      </c>
      <c r="DJ783" s="77">
        <v>5.8667768764347457E-4</v>
      </c>
      <c r="DL783" s="77">
        <v>0</v>
      </c>
      <c r="DM783" s="77">
        <v>0</v>
      </c>
      <c r="DN783" s="77">
        <v>0</v>
      </c>
      <c r="DO783" s="77">
        <v>0</v>
      </c>
      <c r="DP783" s="77">
        <v>0</v>
      </c>
      <c r="DQ783" s="77">
        <v>0</v>
      </c>
      <c r="DR783" s="77">
        <v>0</v>
      </c>
      <c r="DS783" s="77">
        <v>0</v>
      </c>
      <c r="DT783" s="77">
        <v>0</v>
      </c>
      <c r="DU783" s="77">
        <v>0</v>
      </c>
      <c r="DV783" s="77">
        <v>4.7742715750831728E-6</v>
      </c>
      <c r="DW783" s="77">
        <v>4.7742715750831728E-6</v>
      </c>
      <c r="GE783" s="77" t="s">
        <v>422</v>
      </c>
      <c r="GF783" s="77" t="s">
        <v>155</v>
      </c>
      <c r="GG783" s="77" t="s">
        <v>430</v>
      </c>
      <c r="GH783" s="77" t="s">
        <v>453</v>
      </c>
      <c r="GI783" s="77">
        <v>2025</v>
      </c>
      <c r="GJ783" s="77" t="s">
        <v>305</v>
      </c>
      <c r="GK783" s="77">
        <v>233.2300768079391</v>
      </c>
      <c r="GL783" s="77">
        <v>186.396424</v>
      </c>
      <c r="GM783" s="77">
        <v>2025</v>
      </c>
      <c r="GN783" s="77" t="s">
        <v>175</v>
      </c>
      <c r="GO783" s="77">
        <v>0.13250000000000001</v>
      </c>
      <c r="GP783" s="77">
        <v>3</v>
      </c>
      <c r="GQ783" s="77">
        <v>0</v>
      </c>
      <c r="GR783" s="77" t="s">
        <v>423</v>
      </c>
      <c r="GS783" s="77">
        <v>0</v>
      </c>
      <c r="GT783" s="77">
        <v>0</v>
      </c>
      <c r="GU783" s="77">
        <v>0</v>
      </c>
      <c r="GV783" s="248">
        <v>0</v>
      </c>
      <c r="GW783" s="248">
        <v>0</v>
      </c>
      <c r="GX783" s="77">
        <v>0</v>
      </c>
      <c r="GY783" s="77">
        <v>0.1527377521613833</v>
      </c>
      <c r="GZ783" s="77">
        <v>35.62303766807139</v>
      </c>
    </row>
    <row r="784" spans="98:208" x14ac:dyDescent="0.25">
      <c r="CT784" s="77" t="s">
        <v>155</v>
      </c>
      <c r="CU784" s="77" t="s">
        <v>438</v>
      </c>
      <c r="CV784" s="77" t="s">
        <v>481</v>
      </c>
      <c r="CW784" s="77">
        <v>2020</v>
      </c>
      <c r="CX784" s="77">
        <v>0</v>
      </c>
      <c r="CY784" s="77">
        <v>0</v>
      </c>
      <c r="CZ784" s="77">
        <v>0</v>
      </c>
      <c r="DA784" s="77">
        <v>0</v>
      </c>
      <c r="DB784" s="77">
        <v>21083.842824224379</v>
      </c>
      <c r="DC784" s="77">
        <v>409.22373582044048</v>
      </c>
      <c r="DD784" s="77">
        <v>13469.08781237863</v>
      </c>
      <c r="DE784" s="77">
        <v>7205.5312760249753</v>
      </c>
      <c r="DF784" s="77">
        <v>1219.5839681183243</v>
      </c>
      <c r="DG784" s="77">
        <v>0</v>
      </c>
      <c r="DH784" s="77">
        <v>0</v>
      </c>
      <c r="DI784" s="77">
        <v>0</v>
      </c>
      <c r="DJ784" s="77">
        <v>2.7112745308757611E-10</v>
      </c>
      <c r="DL784" s="77">
        <v>0</v>
      </c>
      <c r="DM784" s="77">
        <v>3.3066269510236087E-7</v>
      </c>
      <c r="DN784" s="77">
        <v>3.3066269510236087E-7</v>
      </c>
      <c r="DO784" s="77">
        <v>0</v>
      </c>
      <c r="DP784" s="77">
        <v>0</v>
      </c>
      <c r="DQ784" s="77">
        <v>0</v>
      </c>
      <c r="DR784" s="77">
        <v>0</v>
      </c>
      <c r="DS784" s="77">
        <v>0</v>
      </c>
      <c r="DT784" s="77">
        <v>0</v>
      </c>
      <c r="DU784" s="77">
        <v>0</v>
      </c>
      <c r="DV784" s="77">
        <v>0</v>
      </c>
      <c r="DW784" s="77">
        <v>0</v>
      </c>
      <c r="GE784" s="77" t="s">
        <v>425</v>
      </c>
      <c r="GF784" s="77" t="s">
        <v>155</v>
      </c>
      <c r="GG784" s="77" t="s">
        <v>430</v>
      </c>
      <c r="GH784" s="77" t="s">
        <v>453</v>
      </c>
      <c r="GI784" s="77">
        <v>2025</v>
      </c>
      <c r="GJ784" s="77" t="s">
        <v>301</v>
      </c>
      <c r="GK784" s="77">
        <v>8896.515993428593</v>
      </c>
      <c r="GL784" s="77">
        <v>186.396424</v>
      </c>
      <c r="GM784" s="77">
        <v>2025</v>
      </c>
      <c r="GN784" s="77" t="s">
        <v>175</v>
      </c>
      <c r="GO784" s="77">
        <v>5.3000000000000005E-2</v>
      </c>
      <c r="GP784" s="77">
        <v>3</v>
      </c>
      <c r="GQ784" s="77">
        <v>0</v>
      </c>
      <c r="GR784" s="77" t="s">
        <v>423</v>
      </c>
      <c r="GS784" s="77">
        <v>0</v>
      </c>
      <c r="GT784" s="77">
        <v>0</v>
      </c>
      <c r="GU784" s="77">
        <v>0</v>
      </c>
      <c r="GV784" s="248">
        <v>0</v>
      </c>
      <c r="GW784" s="248">
        <v>0</v>
      </c>
      <c r="GX784" s="77">
        <v>0</v>
      </c>
      <c r="GY784" s="77">
        <v>5.5966209081309407E-2</v>
      </c>
      <c r="GZ784" s="77">
        <v>497.90427418343768</v>
      </c>
    </row>
    <row r="785" spans="98:208" x14ac:dyDescent="0.25">
      <c r="CT785" s="77" t="s">
        <v>155</v>
      </c>
      <c r="CU785" s="77" t="s">
        <v>438</v>
      </c>
      <c r="CV785" s="77" t="s">
        <v>481</v>
      </c>
      <c r="CW785" s="77">
        <v>2021</v>
      </c>
      <c r="CX785" s="77">
        <v>0</v>
      </c>
      <c r="CY785" s="77">
        <v>0</v>
      </c>
      <c r="CZ785" s="77">
        <v>0</v>
      </c>
      <c r="DA785" s="77">
        <v>0</v>
      </c>
      <c r="DB785" s="77">
        <v>21083.842824224379</v>
      </c>
      <c r="DC785" s="77">
        <v>409.22373582044048</v>
      </c>
      <c r="DD785" s="77">
        <v>13469.08781237863</v>
      </c>
      <c r="DE785" s="77">
        <v>7205.5312760249753</v>
      </c>
      <c r="DF785" s="77">
        <v>1219.5839681183243</v>
      </c>
      <c r="DG785" s="77">
        <v>1219.5839681183243</v>
      </c>
      <c r="DH785" s="77">
        <v>0</v>
      </c>
      <c r="DI785" s="77">
        <v>0</v>
      </c>
      <c r="DJ785" s="77">
        <v>2.7112745308757611E-10</v>
      </c>
      <c r="DL785" s="77">
        <v>0</v>
      </c>
      <c r="DM785" s="77">
        <v>3.3066269510236087E-7</v>
      </c>
      <c r="DN785" s="77">
        <v>3.3066269510236087E-7</v>
      </c>
      <c r="DO785" s="77">
        <v>0</v>
      </c>
      <c r="DP785" s="77">
        <v>3.3066269510236087E-7</v>
      </c>
      <c r="DQ785" s="77">
        <v>3.3066269510236087E-7</v>
      </c>
      <c r="DR785" s="77">
        <v>0</v>
      </c>
      <c r="DS785" s="77">
        <v>0</v>
      </c>
      <c r="DT785" s="77">
        <v>0</v>
      </c>
      <c r="DU785" s="77">
        <v>0</v>
      </c>
      <c r="DV785" s="77">
        <v>0</v>
      </c>
      <c r="DW785" s="77">
        <v>0</v>
      </c>
      <c r="GE785" s="77" t="s">
        <v>427</v>
      </c>
      <c r="GF785" s="77" t="s">
        <v>155</v>
      </c>
      <c r="GG785" s="77" t="s">
        <v>430</v>
      </c>
      <c r="GH785" s="77" t="s">
        <v>453</v>
      </c>
      <c r="GI785" s="77">
        <v>2025</v>
      </c>
      <c r="GJ785" s="77" t="s">
        <v>303</v>
      </c>
      <c r="GK785" s="77">
        <v>5534.891486200092</v>
      </c>
      <c r="GL785" s="77">
        <v>186.396424</v>
      </c>
      <c r="GM785" s="77">
        <v>2025</v>
      </c>
      <c r="GN785" s="77" t="s">
        <v>175</v>
      </c>
      <c r="GO785" s="77">
        <v>5.3000000000000005E-2</v>
      </c>
      <c r="GP785" s="77">
        <v>3</v>
      </c>
      <c r="GQ785" s="77">
        <v>0</v>
      </c>
      <c r="GR785" s="77" t="s">
        <v>423</v>
      </c>
      <c r="GS785" s="77">
        <v>0</v>
      </c>
      <c r="GT785" s="77">
        <v>0</v>
      </c>
      <c r="GU785" s="77">
        <v>0</v>
      </c>
      <c r="GV785" s="248">
        <v>0</v>
      </c>
      <c r="GW785" s="248">
        <v>0</v>
      </c>
      <c r="GX785" s="77">
        <v>0</v>
      </c>
      <c r="GY785" s="77">
        <v>5.5966209081309407E-2</v>
      </c>
      <c r="GZ785" s="77">
        <v>309.76689415903371</v>
      </c>
    </row>
    <row r="786" spans="98:208" x14ac:dyDescent="0.25">
      <c r="CT786" s="77" t="s">
        <v>155</v>
      </c>
      <c r="CU786" s="77" t="s">
        <v>438</v>
      </c>
      <c r="CV786" s="77" t="s">
        <v>481</v>
      </c>
      <c r="CW786" s="77">
        <v>2022</v>
      </c>
      <c r="CX786" s="77">
        <v>0</v>
      </c>
      <c r="CY786" s="77">
        <v>0</v>
      </c>
      <c r="CZ786" s="77">
        <v>0</v>
      </c>
      <c r="DA786" s="77">
        <v>0</v>
      </c>
      <c r="DB786" s="77">
        <v>21083.842824224379</v>
      </c>
      <c r="DC786" s="77">
        <v>409.22373582044048</v>
      </c>
      <c r="DD786" s="77">
        <v>13469.08781237863</v>
      </c>
      <c r="DE786" s="77">
        <v>7205.5312760249753</v>
      </c>
      <c r="DF786" s="77">
        <v>1219.5839681183243</v>
      </c>
      <c r="DG786" s="77">
        <v>1219.5839681183243</v>
      </c>
      <c r="DH786" s="77">
        <v>1219.5839681183243</v>
      </c>
      <c r="DI786" s="77">
        <v>0</v>
      </c>
      <c r="DJ786" s="77">
        <v>2.7112745308757611E-10</v>
      </c>
      <c r="DL786" s="77">
        <v>0</v>
      </c>
      <c r="DM786" s="77">
        <v>3.3066269510236087E-7</v>
      </c>
      <c r="DN786" s="77">
        <v>3.3066269510236087E-7</v>
      </c>
      <c r="DO786" s="77">
        <v>0</v>
      </c>
      <c r="DP786" s="77">
        <v>3.3066269510236087E-7</v>
      </c>
      <c r="DQ786" s="77">
        <v>3.3066269510236087E-7</v>
      </c>
      <c r="DR786" s="77">
        <v>0</v>
      </c>
      <c r="DS786" s="77">
        <v>3.3066269510236087E-7</v>
      </c>
      <c r="DT786" s="77">
        <v>3.3066269510236087E-7</v>
      </c>
      <c r="DU786" s="77">
        <v>0</v>
      </c>
      <c r="DV786" s="77">
        <v>0</v>
      </c>
      <c r="DW786" s="77">
        <v>0</v>
      </c>
      <c r="GE786" s="77" t="s">
        <v>422</v>
      </c>
      <c r="GF786" s="77" t="s">
        <v>155</v>
      </c>
      <c r="GG786" s="77" t="s">
        <v>430</v>
      </c>
      <c r="GH786" s="77" t="s">
        <v>460</v>
      </c>
      <c r="GI786" s="77">
        <v>2021</v>
      </c>
      <c r="GJ786" s="77" t="s">
        <v>305</v>
      </c>
      <c r="GK786" s="77">
        <v>222.22942162783289</v>
      </c>
      <c r="GL786" s="77">
        <v>186.396424</v>
      </c>
      <c r="GM786" s="77">
        <v>2021</v>
      </c>
      <c r="GN786" s="77" t="s">
        <v>175</v>
      </c>
      <c r="GO786" s="77">
        <v>0.13250000000000001</v>
      </c>
      <c r="GP786" s="77">
        <v>3</v>
      </c>
      <c r="GQ786" s="77">
        <v>0</v>
      </c>
      <c r="GR786" s="77" t="s">
        <v>423</v>
      </c>
      <c r="GS786" s="77">
        <v>0.1527377521613833</v>
      </c>
      <c r="GT786" s="77">
        <v>33.942822323559497</v>
      </c>
      <c r="GU786" s="77">
        <v>0.1527377521613833</v>
      </c>
      <c r="GV786" s="248">
        <v>33.942822323559497</v>
      </c>
      <c r="GW786" s="248">
        <v>0</v>
      </c>
      <c r="GX786" s="77">
        <v>0</v>
      </c>
      <c r="GY786" s="77">
        <v>0</v>
      </c>
      <c r="GZ786" s="77">
        <v>0</v>
      </c>
    </row>
    <row r="787" spans="98:208" x14ac:dyDescent="0.25">
      <c r="CT787" s="77" t="s">
        <v>155</v>
      </c>
      <c r="CU787" s="77" t="s">
        <v>438</v>
      </c>
      <c r="CV787" s="77" t="s">
        <v>481</v>
      </c>
      <c r="CW787" s="77">
        <v>2023</v>
      </c>
      <c r="CX787" s="77">
        <v>0</v>
      </c>
      <c r="CY787" s="77">
        <v>0</v>
      </c>
      <c r="CZ787" s="77">
        <v>0</v>
      </c>
      <c r="DA787" s="77">
        <v>0</v>
      </c>
      <c r="DB787" s="77">
        <v>21835.978114130419</v>
      </c>
      <c r="DC787" s="77">
        <v>428.6023212203084</v>
      </c>
      <c r="DD787" s="77">
        <v>13939.560973457321</v>
      </c>
      <c r="DE787" s="77">
        <v>7467.8148194523928</v>
      </c>
      <c r="DF787" s="77">
        <v>0</v>
      </c>
      <c r="DG787" s="77">
        <v>1263.5534246224879</v>
      </c>
      <c r="DH787" s="77">
        <v>1263.5534246224879</v>
      </c>
      <c r="DI787" s="77">
        <v>1263.5534246224879</v>
      </c>
      <c r="DJ787" s="77">
        <v>2.7112745308757611E-10</v>
      </c>
      <c r="DL787" s="77">
        <v>0</v>
      </c>
      <c r="DM787" s="77">
        <v>0</v>
      </c>
      <c r="DN787" s="77">
        <v>0</v>
      </c>
      <c r="DO787" s="77">
        <v>0</v>
      </c>
      <c r="DP787" s="77">
        <v>3.4258402185797975E-7</v>
      </c>
      <c r="DQ787" s="77">
        <v>3.4258402185797975E-7</v>
      </c>
      <c r="DR787" s="77">
        <v>0</v>
      </c>
      <c r="DS787" s="77">
        <v>3.4258402185797975E-7</v>
      </c>
      <c r="DT787" s="77">
        <v>3.4258402185797975E-7</v>
      </c>
      <c r="DU787" s="77">
        <v>0</v>
      </c>
      <c r="DV787" s="77">
        <v>3.4258402185797975E-7</v>
      </c>
      <c r="DW787" s="77">
        <v>3.4258402185797975E-7</v>
      </c>
      <c r="GE787" s="77" t="s">
        <v>425</v>
      </c>
      <c r="GF787" s="77" t="s">
        <v>155</v>
      </c>
      <c r="GG787" s="77" t="s">
        <v>430</v>
      </c>
      <c r="GH787" s="77" t="s">
        <v>460</v>
      </c>
      <c r="GI787" s="77">
        <v>2021</v>
      </c>
      <c r="GJ787" s="77" t="s">
        <v>301</v>
      </c>
      <c r="GK787" s="77">
        <v>8585.7228092480345</v>
      </c>
      <c r="GL787" s="77">
        <v>186.396424</v>
      </c>
      <c r="GM787" s="77">
        <v>2021</v>
      </c>
      <c r="GN787" s="77" t="s">
        <v>175</v>
      </c>
      <c r="GO787" s="77">
        <v>5.3000000000000005E-2</v>
      </c>
      <c r="GP787" s="77">
        <v>3</v>
      </c>
      <c r="GQ787" s="77">
        <v>0</v>
      </c>
      <c r="GR787" s="77" t="s">
        <v>423</v>
      </c>
      <c r="GS787" s="77">
        <v>5.5966209081309407E-2</v>
      </c>
      <c r="GT787" s="77">
        <v>480.51035785654267</v>
      </c>
      <c r="GU787" s="77">
        <v>5.5966209081309407E-2</v>
      </c>
      <c r="GV787" s="248">
        <v>480.51035785654267</v>
      </c>
      <c r="GW787" s="248">
        <v>0</v>
      </c>
      <c r="GX787" s="77">
        <v>0</v>
      </c>
      <c r="GY787" s="77">
        <v>0</v>
      </c>
      <c r="GZ787" s="77">
        <v>0</v>
      </c>
    </row>
    <row r="788" spans="98:208" x14ac:dyDescent="0.25">
      <c r="CT788" s="77" t="s">
        <v>155</v>
      </c>
      <c r="CU788" s="77" t="s">
        <v>438</v>
      </c>
      <c r="CV788" s="77" t="s">
        <v>481</v>
      </c>
      <c r="CW788" s="77">
        <v>2024</v>
      </c>
      <c r="CX788" s="77">
        <v>0</v>
      </c>
      <c r="CY788" s="77">
        <v>0</v>
      </c>
      <c r="CZ788" s="77">
        <v>0</v>
      </c>
      <c r="DA788" s="77">
        <v>0</v>
      </c>
      <c r="DB788" s="77">
        <v>21835.978114130419</v>
      </c>
      <c r="DC788" s="77">
        <v>428.6023212203084</v>
      </c>
      <c r="DD788" s="77">
        <v>13939.560973457321</v>
      </c>
      <c r="DE788" s="77">
        <v>7467.8148194523928</v>
      </c>
      <c r="DF788" s="77">
        <v>0</v>
      </c>
      <c r="DG788" s="77">
        <v>0</v>
      </c>
      <c r="DH788" s="77">
        <v>1263.5534246224879</v>
      </c>
      <c r="DI788" s="77">
        <v>1263.5534246224879</v>
      </c>
      <c r="DJ788" s="77">
        <v>2.7112745308757611E-10</v>
      </c>
      <c r="DL788" s="77">
        <v>0</v>
      </c>
      <c r="DM788" s="77">
        <v>0</v>
      </c>
      <c r="DN788" s="77">
        <v>0</v>
      </c>
      <c r="DO788" s="77">
        <v>0</v>
      </c>
      <c r="DP788" s="77">
        <v>0</v>
      </c>
      <c r="DQ788" s="77">
        <v>0</v>
      </c>
      <c r="DR788" s="77">
        <v>0</v>
      </c>
      <c r="DS788" s="77">
        <v>3.4258402185797975E-7</v>
      </c>
      <c r="DT788" s="77">
        <v>3.4258402185797975E-7</v>
      </c>
      <c r="DU788" s="77">
        <v>0</v>
      </c>
      <c r="DV788" s="77">
        <v>3.4258402185797975E-7</v>
      </c>
      <c r="DW788" s="77">
        <v>3.4258402185797975E-7</v>
      </c>
      <c r="GE788" s="77" t="s">
        <v>422</v>
      </c>
      <c r="GF788" s="77" t="s">
        <v>155</v>
      </c>
      <c r="GG788" s="77" t="s">
        <v>430</v>
      </c>
      <c r="GH788" s="77" t="s">
        <v>460</v>
      </c>
      <c r="GI788" s="77">
        <v>2022</v>
      </c>
      <c r="GJ788" s="77" t="s">
        <v>305</v>
      </c>
      <c r="GK788" s="77">
        <v>222.22942162783289</v>
      </c>
      <c r="GL788" s="77">
        <v>186.396424</v>
      </c>
      <c r="GM788" s="77">
        <v>2022</v>
      </c>
      <c r="GN788" s="77" t="s">
        <v>175</v>
      </c>
      <c r="GO788" s="77">
        <v>0.13250000000000001</v>
      </c>
      <c r="GP788" s="77">
        <v>3</v>
      </c>
      <c r="GQ788" s="77">
        <v>0</v>
      </c>
      <c r="GR788" s="77" t="s">
        <v>423</v>
      </c>
      <c r="GS788" s="77">
        <v>0.1527377521613833</v>
      </c>
      <c r="GT788" s="77">
        <v>33.942822323559497</v>
      </c>
      <c r="GU788" s="77">
        <v>0.1527377521613833</v>
      </c>
      <c r="GV788" s="248">
        <v>33.942822323559497</v>
      </c>
      <c r="GW788" s="248">
        <v>0.1527377521613833</v>
      </c>
      <c r="GX788" s="77">
        <v>33.942822323559497</v>
      </c>
      <c r="GY788" s="77">
        <v>0</v>
      </c>
      <c r="GZ788" s="77">
        <v>0</v>
      </c>
    </row>
    <row r="789" spans="98:208" x14ac:dyDescent="0.25">
      <c r="CT789" s="77" t="s">
        <v>155</v>
      </c>
      <c r="CU789" s="77" t="s">
        <v>438</v>
      </c>
      <c r="CV789" s="77" t="s">
        <v>481</v>
      </c>
      <c r="CW789" s="77">
        <v>2025</v>
      </c>
      <c r="CX789" s="77">
        <v>0</v>
      </c>
      <c r="CY789" s="77">
        <v>0</v>
      </c>
      <c r="CZ789" s="77">
        <v>0</v>
      </c>
      <c r="DA789" s="77">
        <v>0</v>
      </c>
      <c r="DB789" s="77">
        <v>21835.978114130419</v>
      </c>
      <c r="DC789" s="77">
        <v>428.6023212203084</v>
      </c>
      <c r="DD789" s="77">
        <v>13939.560973457321</v>
      </c>
      <c r="DE789" s="77">
        <v>7467.8148194523928</v>
      </c>
      <c r="DF789" s="77">
        <v>0</v>
      </c>
      <c r="DG789" s="77">
        <v>0</v>
      </c>
      <c r="DH789" s="77">
        <v>0</v>
      </c>
      <c r="DI789" s="77">
        <v>1263.5534246224879</v>
      </c>
      <c r="DJ789" s="77">
        <v>2.7112745308757611E-10</v>
      </c>
      <c r="DL789" s="77">
        <v>0</v>
      </c>
      <c r="DM789" s="77">
        <v>0</v>
      </c>
      <c r="DN789" s="77">
        <v>0</v>
      </c>
      <c r="DO789" s="77">
        <v>0</v>
      </c>
      <c r="DP789" s="77">
        <v>0</v>
      </c>
      <c r="DQ789" s="77">
        <v>0</v>
      </c>
      <c r="DR789" s="77">
        <v>0</v>
      </c>
      <c r="DS789" s="77">
        <v>0</v>
      </c>
      <c r="DT789" s="77">
        <v>0</v>
      </c>
      <c r="DU789" s="77">
        <v>0</v>
      </c>
      <c r="DV789" s="77">
        <v>3.4258402185797975E-7</v>
      </c>
      <c r="DW789" s="77">
        <v>3.4258402185797975E-7</v>
      </c>
      <c r="GE789" s="77" t="s">
        <v>425</v>
      </c>
      <c r="GF789" s="77" t="s">
        <v>155</v>
      </c>
      <c r="GG789" s="77" t="s">
        <v>430</v>
      </c>
      <c r="GH789" s="77" t="s">
        <v>460</v>
      </c>
      <c r="GI789" s="77">
        <v>2022</v>
      </c>
      <c r="GJ789" s="77" t="s">
        <v>301</v>
      </c>
      <c r="GK789" s="77">
        <v>8585.7228092480345</v>
      </c>
      <c r="GL789" s="77">
        <v>186.396424</v>
      </c>
      <c r="GM789" s="77">
        <v>2022</v>
      </c>
      <c r="GN789" s="77" t="s">
        <v>175</v>
      </c>
      <c r="GO789" s="77">
        <v>5.3000000000000005E-2</v>
      </c>
      <c r="GP789" s="77">
        <v>3</v>
      </c>
      <c r="GQ789" s="77">
        <v>0</v>
      </c>
      <c r="GR789" s="77" t="s">
        <v>423</v>
      </c>
      <c r="GS789" s="77">
        <v>5.5966209081309407E-2</v>
      </c>
      <c r="GT789" s="77">
        <v>480.51035785654267</v>
      </c>
      <c r="GU789" s="77">
        <v>5.5966209081309407E-2</v>
      </c>
      <c r="GV789" s="248">
        <v>480.51035785654267</v>
      </c>
      <c r="GW789" s="248">
        <v>5.5966209081309407E-2</v>
      </c>
      <c r="GX789" s="77">
        <v>480.51035785654267</v>
      </c>
      <c r="GY789" s="77">
        <v>0</v>
      </c>
      <c r="GZ789" s="77">
        <v>0</v>
      </c>
    </row>
    <row r="790" spans="98:208" x14ac:dyDescent="0.25">
      <c r="CT790" s="77" t="s">
        <v>155</v>
      </c>
      <c r="CU790" s="77" t="s">
        <v>438</v>
      </c>
      <c r="CV790" s="77" t="s">
        <v>488</v>
      </c>
      <c r="CW790" s="77">
        <v>2020</v>
      </c>
      <c r="CX790" s="77">
        <v>0</v>
      </c>
      <c r="CY790" s="77">
        <v>0</v>
      </c>
      <c r="CZ790" s="77">
        <v>0</v>
      </c>
      <c r="DA790" s="77">
        <v>0</v>
      </c>
      <c r="DB790" s="77">
        <v>21083.842824224459</v>
      </c>
      <c r="DC790" s="77">
        <v>409.22373582043377</v>
      </c>
      <c r="DD790" s="77">
        <v>13469.08781237873</v>
      </c>
      <c r="DE790" s="77">
        <v>7205.5312760252791</v>
      </c>
      <c r="DF790" s="77">
        <v>1219.5839681183459</v>
      </c>
      <c r="DG790" s="77">
        <v>0</v>
      </c>
      <c r="DH790" s="77">
        <v>0</v>
      </c>
      <c r="DI790" s="77">
        <v>0</v>
      </c>
      <c r="DJ790" s="77">
        <v>1.169339774577419E-8</v>
      </c>
      <c r="DL790" s="77">
        <v>0</v>
      </c>
      <c r="DM790" s="77">
        <v>1.4261080423577407E-5</v>
      </c>
      <c r="DN790" s="77">
        <v>1.4261080423577407E-5</v>
      </c>
      <c r="DO790" s="77">
        <v>0</v>
      </c>
      <c r="DP790" s="77">
        <v>0</v>
      </c>
      <c r="DQ790" s="77">
        <v>0</v>
      </c>
      <c r="DR790" s="77">
        <v>0</v>
      </c>
      <c r="DS790" s="77">
        <v>0</v>
      </c>
      <c r="DT790" s="77">
        <v>0</v>
      </c>
      <c r="DU790" s="77">
        <v>0</v>
      </c>
      <c r="DV790" s="77">
        <v>0</v>
      </c>
      <c r="DW790" s="77">
        <v>0</v>
      </c>
      <c r="GE790" s="77" t="s">
        <v>422</v>
      </c>
      <c r="GF790" s="77" t="s">
        <v>155</v>
      </c>
      <c r="GG790" s="77" t="s">
        <v>430</v>
      </c>
      <c r="GH790" s="77" t="s">
        <v>460</v>
      </c>
      <c r="GI790" s="77">
        <v>2023</v>
      </c>
      <c r="GJ790" s="77" t="s">
        <v>305</v>
      </c>
      <c r="GK790" s="77">
        <v>233.23007680794171</v>
      </c>
      <c r="GL790" s="77">
        <v>186.396424</v>
      </c>
      <c r="GM790" s="77">
        <v>2023</v>
      </c>
      <c r="GN790" s="77" t="s">
        <v>175</v>
      </c>
      <c r="GO790" s="77">
        <v>0.13250000000000001</v>
      </c>
      <c r="GP790" s="77">
        <v>3</v>
      </c>
      <c r="GQ790" s="77">
        <v>0</v>
      </c>
      <c r="GR790" s="77" t="s">
        <v>423</v>
      </c>
      <c r="GS790" s="77">
        <v>0</v>
      </c>
      <c r="GT790" s="77">
        <v>0</v>
      </c>
      <c r="GU790" s="77">
        <v>0.1527377521613833</v>
      </c>
      <c r="GV790" s="248">
        <v>35.623037668071795</v>
      </c>
      <c r="GW790" s="248">
        <v>0.1527377521613833</v>
      </c>
      <c r="GX790" s="77">
        <v>35.623037668071795</v>
      </c>
      <c r="GY790" s="77">
        <v>0.1527377521613833</v>
      </c>
      <c r="GZ790" s="77">
        <v>35.623037668071795</v>
      </c>
    </row>
    <row r="791" spans="98:208" x14ac:dyDescent="0.25">
      <c r="CT791" s="77" t="s">
        <v>155</v>
      </c>
      <c r="CU791" s="77" t="s">
        <v>438</v>
      </c>
      <c r="CV791" s="77" t="s">
        <v>488</v>
      </c>
      <c r="CW791" s="77">
        <v>2021</v>
      </c>
      <c r="CX791" s="77">
        <v>0</v>
      </c>
      <c r="CY791" s="77">
        <v>0</v>
      </c>
      <c r="CZ791" s="77">
        <v>0</v>
      </c>
      <c r="DA791" s="77">
        <v>0</v>
      </c>
      <c r="DB791" s="77">
        <v>21083.842824224459</v>
      </c>
      <c r="DC791" s="77">
        <v>409.22373582043377</v>
      </c>
      <c r="DD791" s="77">
        <v>13469.08781237873</v>
      </c>
      <c r="DE791" s="77">
        <v>7205.5312760252791</v>
      </c>
      <c r="DF791" s="77">
        <v>1219.5839681183459</v>
      </c>
      <c r="DG791" s="77">
        <v>1219.5839681183459</v>
      </c>
      <c r="DH791" s="77">
        <v>0</v>
      </c>
      <c r="DI791" s="77">
        <v>0</v>
      </c>
      <c r="DJ791" s="77">
        <v>1.169339774577419E-8</v>
      </c>
      <c r="DL791" s="77">
        <v>0</v>
      </c>
      <c r="DM791" s="77">
        <v>1.4261080423577407E-5</v>
      </c>
      <c r="DN791" s="77">
        <v>1.4261080423577407E-5</v>
      </c>
      <c r="DO791" s="77">
        <v>0</v>
      </c>
      <c r="DP791" s="77">
        <v>1.4261080423577407E-5</v>
      </c>
      <c r="DQ791" s="77">
        <v>1.4261080423577407E-5</v>
      </c>
      <c r="DR791" s="77">
        <v>0</v>
      </c>
      <c r="DS791" s="77">
        <v>0</v>
      </c>
      <c r="DT791" s="77">
        <v>0</v>
      </c>
      <c r="DU791" s="77">
        <v>0</v>
      </c>
      <c r="DV791" s="77">
        <v>0</v>
      </c>
      <c r="DW791" s="77">
        <v>0</v>
      </c>
      <c r="GE791" s="77" t="s">
        <v>425</v>
      </c>
      <c r="GF791" s="77" t="s">
        <v>155</v>
      </c>
      <c r="GG791" s="77" t="s">
        <v>430</v>
      </c>
      <c r="GH791" s="77" t="s">
        <v>460</v>
      </c>
      <c r="GI791" s="77">
        <v>2023</v>
      </c>
      <c r="GJ791" s="77" t="s">
        <v>301</v>
      </c>
      <c r="GK791" s="77">
        <v>8896.5159934286876</v>
      </c>
      <c r="GL791" s="77">
        <v>186.396424</v>
      </c>
      <c r="GM791" s="77">
        <v>2023</v>
      </c>
      <c r="GN791" s="77" t="s">
        <v>175</v>
      </c>
      <c r="GO791" s="77">
        <v>5.3000000000000005E-2</v>
      </c>
      <c r="GP791" s="77">
        <v>3</v>
      </c>
      <c r="GQ791" s="77">
        <v>0</v>
      </c>
      <c r="GR791" s="77" t="s">
        <v>423</v>
      </c>
      <c r="GS791" s="77">
        <v>0</v>
      </c>
      <c r="GT791" s="77">
        <v>0</v>
      </c>
      <c r="GU791" s="77">
        <v>5.5966209081309407E-2</v>
      </c>
      <c r="GV791" s="248">
        <v>497.90427418344296</v>
      </c>
      <c r="GW791" s="248">
        <v>5.5966209081309407E-2</v>
      </c>
      <c r="GX791" s="77">
        <v>497.90427418344296</v>
      </c>
      <c r="GY791" s="77">
        <v>5.5966209081309407E-2</v>
      </c>
      <c r="GZ791" s="77">
        <v>497.90427418344296</v>
      </c>
    </row>
    <row r="792" spans="98:208" x14ac:dyDescent="0.25">
      <c r="CT792" s="77" t="s">
        <v>155</v>
      </c>
      <c r="CU792" s="77" t="s">
        <v>438</v>
      </c>
      <c r="CV792" s="77" t="s">
        <v>488</v>
      </c>
      <c r="CW792" s="77">
        <v>2022</v>
      </c>
      <c r="CX792" s="77">
        <v>0</v>
      </c>
      <c r="CY792" s="77">
        <v>0</v>
      </c>
      <c r="CZ792" s="77">
        <v>0</v>
      </c>
      <c r="DA792" s="77">
        <v>0</v>
      </c>
      <c r="DB792" s="77">
        <v>21083.842824224459</v>
      </c>
      <c r="DC792" s="77">
        <v>409.22373582043377</v>
      </c>
      <c r="DD792" s="77">
        <v>13469.08781237873</v>
      </c>
      <c r="DE792" s="77">
        <v>7205.5312760252791</v>
      </c>
      <c r="DF792" s="77">
        <v>1219.5839681183459</v>
      </c>
      <c r="DG792" s="77">
        <v>1219.5839681183459</v>
      </c>
      <c r="DH792" s="77">
        <v>1219.5839681183459</v>
      </c>
      <c r="DI792" s="77">
        <v>0</v>
      </c>
      <c r="DJ792" s="77">
        <v>1.169339774577419E-8</v>
      </c>
      <c r="DL792" s="77">
        <v>0</v>
      </c>
      <c r="DM792" s="77">
        <v>1.4261080423577407E-5</v>
      </c>
      <c r="DN792" s="77">
        <v>1.4261080423577407E-5</v>
      </c>
      <c r="DO792" s="77">
        <v>0</v>
      </c>
      <c r="DP792" s="77">
        <v>1.4261080423577407E-5</v>
      </c>
      <c r="DQ792" s="77">
        <v>1.4261080423577407E-5</v>
      </c>
      <c r="DR792" s="77">
        <v>0</v>
      </c>
      <c r="DS792" s="77">
        <v>1.4261080423577407E-5</v>
      </c>
      <c r="DT792" s="77">
        <v>1.4261080423577407E-5</v>
      </c>
      <c r="DU792" s="77">
        <v>0</v>
      </c>
      <c r="DV792" s="77">
        <v>0</v>
      </c>
      <c r="DW792" s="77">
        <v>0</v>
      </c>
      <c r="GE792" s="77" t="s">
        <v>422</v>
      </c>
      <c r="GF792" s="77" t="s">
        <v>155</v>
      </c>
      <c r="GG792" s="77" t="s">
        <v>430</v>
      </c>
      <c r="GH792" s="77" t="s">
        <v>460</v>
      </c>
      <c r="GI792" s="77">
        <v>2024</v>
      </c>
      <c r="GJ792" s="77" t="s">
        <v>305</v>
      </c>
      <c r="GK792" s="77">
        <v>233.23007680794171</v>
      </c>
      <c r="GL792" s="77">
        <v>186.396424</v>
      </c>
      <c r="GM792" s="77">
        <v>2024</v>
      </c>
      <c r="GN792" s="77" t="s">
        <v>175</v>
      </c>
      <c r="GO792" s="77">
        <v>0.13250000000000001</v>
      </c>
      <c r="GP792" s="77">
        <v>3</v>
      </c>
      <c r="GQ792" s="77">
        <v>0</v>
      </c>
      <c r="GR792" s="77" t="s">
        <v>423</v>
      </c>
      <c r="GS792" s="77">
        <v>0</v>
      </c>
      <c r="GT792" s="77">
        <v>0</v>
      </c>
      <c r="GU792" s="77">
        <v>0</v>
      </c>
      <c r="GV792" s="248">
        <v>0</v>
      </c>
      <c r="GW792" s="248">
        <v>0.1527377521613833</v>
      </c>
      <c r="GX792" s="77">
        <v>35.623037668071795</v>
      </c>
      <c r="GY792" s="77">
        <v>0.1527377521613833</v>
      </c>
      <c r="GZ792" s="77">
        <v>35.623037668071795</v>
      </c>
    </row>
    <row r="793" spans="98:208" x14ac:dyDescent="0.25">
      <c r="CT793" s="77" t="s">
        <v>155</v>
      </c>
      <c r="CU793" s="77" t="s">
        <v>438</v>
      </c>
      <c r="CV793" s="77" t="s">
        <v>488</v>
      </c>
      <c r="CW793" s="77">
        <v>2023</v>
      </c>
      <c r="CX793" s="77">
        <v>0</v>
      </c>
      <c r="CY793" s="77">
        <v>0</v>
      </c>
      <c r="CZ793" s="77">
        <v>0</v>
      </c>
      <c r="DA793" s="77">
        <v>0</v>
      </c>
      <c r="DB793" s="77">
        <v>21835.978114130408</v>
      </c>
      <c r="DC793" s="77">
        <v>428.60232122030533</v>
      </c>
      <c r="DD793" s="77">
        <v>13939.56097345755</v>
      </c>
      <c r="DE793" s="77">
        <v>7467.8148194525502</v>
      </c>
      <c r="DF793" s="77">
        <v>0</v>
      </c>
      <c r="DG793" s="77">
        <v>1263.5534246225088</v>
      </c>
      <c r="DH793" s="77">
        <v>1263.5534246225088</v>
      </c>
      <c r="DI793" s="77">
        <v>1263.5534246225088</v>
      </c>
      <c r="DJ793" s="77">
        <v>1.169339774577419E-8</v>
      </c>
      <c r="DL793" s="77">
        <v>0</v>
      </c>
      <c r="DM793" s="77">
        <v>0</v>
      </c>
      <c r="DN793" s="77">
        <v>0</v>
      </c>
      <c r="DO793" s="77">
        <v>0</v>
      </c>
      <c r="DP793" s="77">
        <v>1.4775232767146103E-5</v>
      </c>
      <c r="DQ793" s="77">
        <v>1.4775232767146103E-5</v>
      </c>
      <c r="DR793" s="77">
        <v>0</v>
      </c>
      <c r="DS793" s="77">
        <v>1.4775232767146103E-5</v>
      </c>
      <c r="DT793" s="77">
        <v>1.4775232767146103E-5</v>
      </c>
      <c r="DU793" s="77">
        <v>0</v>
      </c>
      <c r="DV793" s="77">
        <v>1.4775232767146103E-5</v>
      </c>
      <c r="DW793" s="77">
        <v>1.4775232767146103E-5</v>
      </c>
      <c r="GE793" s="77" t="s">
        <v>425</v>
      </c>
      <c r="GF793" s="77" t="s">
        <v>155</v>
      </c>
      <c r="GG793" s="77" t="s">
        <v>430</v>
      </c>
      <c r="GH793" s="77" t="s">
        <v>460</v>
      </c>
      <c r="GI793" s="77">
        <v>2024</v>
      </c>
      <c r="GJ793" s="77" t="s">
        <v>301</v>
      </c>
      <c r="GK793" s="77">
        <v>8896.5159934286876</v>
      </c>
      <c r="GL793" s="77">
        <v>186.396424</v>
      </c>
      <c r="GM793" s="77">
        <v>2024</v>
      </c>
      <c r="GN793" s="77" t="s">
        <v>175</v>
      </c>
      <c r="GO793" s="77">
        <v>5.3000000000000005E-2</v>
      </c>
      <c r="GP793" s="77">
        <v>3</v>
      </c>
      <c r="GQ793" s="77">
        <v>0</v>
      </c>
      <c r="GR793" s="77" t="s">
        <v>423</v>
      </c>
      <c r="GS793" s="77">
        <v>0</v>
      </c>
      <c r="GT793" s="77">
        <v>0</v>
      </c>
      <c r="GU793" s="77">
        <v>0</v>
      </c>
      <c r="GV793" s="248">
        <v>0</v>
      </c>
      <c r="GW793" s="248">
        <v>5.5966209081309407E-2</v>
      </c>
      <c r="GX793" s="77">
        <v>497.90427418344296</v>
      </c>
      <c r="GY793" s="77">
        <v>5.5966209081309407E-2</v>
      </c>
      <c r="GZ793" s="77">
        <v>497.90427418344296</v>
      </c>
    </row>
    <row r="794" spans="98:208" x14ac:dyDescent="0.25">
      <c r="CT794" s="77" t="s">
        <v>155</v>
      </c>
      <c r="CU794" s="77" t="s">
        <v>438</v>
      </c>
      <c r="CV794" s="77" t="s">
        <v>488</v>
      </c>
      <c r="CW794" s="77">
        <v>2024</v>
      </c>
      <c r="CX794" s="77">
        <v>0</v>
      </c>
      <c r="CY794" s="77">
        <v>0</v>
      </c>
      <c r="CZ794" s="77">
        <v>0</v>
      </c>
      <c r="DA794" s="77">
        <v>0</v>
      </c>
      <c r="DB794" s="77">
        <v>21835.978114130408</v>
      </c>
      <c r="DC794" s="77">
        <v>428.60232122030533</v>
      </c>
      <c r="DD794" s="77">
        <v>13939.56097345755</v>
      </c>
      <c r="DE794" s="77">
        <v>7467.8148194525502</v>
      </c>
      <c r="DF794" s="77">
        <v>0</v>
      </c>
      <c r="DG794" s="77">
        <v>0</v>
      </c>
      <c r="DH794" s="77">
        <v>1263.5534246225088</v>
      </c>
      <c r="DI794" s="77">
        <v>1263.5534246225088</v>
      </c>
      <c r="DJ794" s="77">
        <v>1.169339774577419E-8</v>
      </c>
      <c r="DL794" s="77">
        <v>0</v>
      </c>
      <c r="DM794" s="77">
        <v>0</v>
      </c>
      <c r="DN794" s="77">
        <v>0</v>
      </c>
      <c r="DO794" s="77">
        <v>0</v>
      </c>
      <c r="DP794" s="77">
        <v>0</v>
      </c>
      <c r="DQ794" s="77">
        <v>0</v>
      </c>
      <c r="DR794" s="77">
        <v>0</v>
      </c>
      <c r="DS794" s="77">
        <v>1.4775232767146103E-5</v>
      </c>
      <c r="DT794" s="77">
        <v>1.4775232767146103E-5</v>
      </c>
      <c r="DU794" s="77">
        <v>0</v>
      </c>
      <c r="DV794" s="77">
        <v>1.4775232767146103E-5</v>
      </c>
      <c r="DW794" s="77">
        <v>1.4775232767146103E-5</v>
      </c>
      <c r="GE794" s="77" t="s">
        <v>422</v>
      </c>
      <c r="GF794" s="77" t="s">
        <v>155</v>
      </c>
      <c r="GG794" s="77" t="s">
        <v>430</v>
      </c>
      <c r="GH794" s="77" t="s">
        <v>460</v>
      </c>
      <c r="GI794" s="77">
        <v>2025</v>
      </c>
      <c r="GJ794" s="77" t="s">
        <v>305</v>
      </c>
      <c r="GK794" s="77">
        <v>233.23007680794171</v>
      </c>
      <c r="GL794" s="77">
        <v>186.396424</v>
      </c>
      <c r="GM794" s="77">
        <v>2025</v>
      </c>
      <c r="GN794" s="77" t="s">
        <v>175</v>
      </c>
      <c r="GO794" s="77">
        <v>0.13250000000000001</v>
      </c>
      <c r="GP794" s="77">
        <v>3</v>
      </c>
      <c r="GQ794" s="77">
        <v>0</v>
      </c>
      <c r="GR794" s="77" t="s">
        <v>423</v>
      </c>
      <c r="GS794" s="77">
        <v>0</v>
      </c>
      <c r="GT794" s="77">
        <v>0</v>
      </c>
      <c r="GU794" s="77">
        <v>0</v>
      </c>
      <c r="GV794" s="248">
        <v>0</v>
      </c>
      <c r="GW794" s="248">
        <v>0</v>
      </c>
      <c r="GX794" s="77">
        <v>0</v>
      </c>
      <c r="GY794" s="77">
        <v>0.1527377521613833</v>
      </c>
      <c r="GZ794" s="77">
        <v>35.623037668071795</v>
      </c>
    </row>
    <row r="795" spans="98:208" x14ac:dyDescent="0.25">
      <c r="CT795" s="77" t="s">
        <v>155</v>
      </c>
      <c r="CU795" s="77" t="s">
        <v>438</v>
      </c>
      <c r="CV795" s="77" t="s">
        <v>488</v>
      </c>
      <c r="CW795" s="77">
        <v>2025</v>
      </c>
      <c r="CX795" s="77">
        <v>0</v>
      </c>
      <c r="CY795" s="77">
        <v>0</v>
      </c>
      <c r="CZ795" s="77">
        <v>0</v>
      </c>
      <c r="DA795" s="77">
        <v>0</v>
      </c>
      <c r="DB795" s="77">
        <v>21835.978114130408</v>
      </c>
      <c r="DC795" s="77">
        <v>428.60232122030533</v>
      </c>
      <c r="DD795" s="77">
        <v>13939.56097345755</v>
      </c>
      <c r="DE795" s="77">
        <v>7467.8148194525502</v>
      </c>
      <c r="DF795" s="77">
        <v>0</v>
      </c>
      <c r="DG795" s="77">
        <v>0</v>
      </c>
      <c r="DH795" s="77">
        <v>0</v>
      </c>
      <c r="DI795" s="77">
        <v>1263.5534246225088</v>
      </c>
      <c r="DJ795" s="77">
        <v>1.169339774577419E-8</v>
      </c>
      <c r="DL795" s="77">
        <v>0</v>
      </c>
      <c r="DM795" s="77">
        <v>0</v>
      </c>
      <c r="DN795" s="77">
        <v>0</v>
      </c>
      <c r="DO795" s="77">
        <v>0</v>
      </c>
      <c r="DP795" s="77">
        <v>0</v>
      </c>
      <c r="DQ795" s="77">
        <v>0</v>
      </c>
      <c r="DR795" s="77">
        <v>0</v>
      </c>
      <c r="DS795" s="77">
        <v>0</v>
      </c>
      <c r="DT795" s="77">
        <v>0</v>
      </c>
      <c r="DU795" s="77">
        <v>0</v>
      </c>
      <c r="DV795" s="77">
        <v>1.4775232767146103E-5</v>
      </c>
      <c r="DW795" s="77">
        <v>1.4775232767146103E-5</v>
      </c>
      <c r="GE795" s="77" t="s">
        <v>425</v>
      </c>
      <c r="GF795" s="77" t="s">
        <v>155</v>
      </c>
      <c r="GG795" s="77" t="s">
        <v>430</v>
      </c>
      <c r="GH795" s="77" t="s">
        <v>460</v>
      </c>
      <c r="GI795" s="77">
        <v>2025</v>
      </c>
      <c r="GJ795" s="77" t="s">
        <v>301</v>
      </c>
      <c r="GK795" s="77">
        <v>8896.5159934286876</v>
      </c>
      <c r="GL795" s="77">
        <v>186.396424</v>
      </c>
      <c r="GM795" s="77">
        <v>2025</v>
      </c>
      <c r="GN795" s="77" t="s">
        <v>175</v>
      </c>
      <c r="GO795" s="77">
        <v>5.3000000000000005E-2</v>
      </c>
      <c r="GP795" s="77">
        <v>3</v>
      </c>
      <c r="GQ795" s="77">
        <v>0</v>
      </c>
      <c r="GR795" s="77" t="s">
        <v>423</v>
      </c>
      <c r="GS795" s="77">
        <v>0</v>
      </c>
      <c r="GT795" s="77">
        <v>0</v>
      </c>
      <c r="GU795" s="77">
        <v>0</v>
      </c>
      <c r="GV795" s="248">
        <v>0</v>
      </c>
      <c r="GW795" s="248">
        <v>0</v>
      </c>
      <c r="GX795" s="77">
        <v>0</v>
      </c>
      <c r="GY795" s="77">
        <v>5.5966209081309407E-2</v>
      </c>
      <c r="GZ795" s="77">
        <v>497.90427418344296</v>
      </c>
    </row>
    <row r="796" spans="98:208" x14ac:dyDescent="0.25">
      <c r="CT796" s="77" t="s">
        <v>155</v>
      </c>
      <c r="CU796" s="77" t="s">
        <v>440</v>
      </c>
      <c r="CV796" s="77" t="s">
        <v>300</v>
      </c>
      <c r="CW796" s="77">
        <v>2020</v>
      </c>
      <c r="CX796" s="77">
        <v>0</v>
      </c>
      <c r="CY796" s="77">
        <v>0</v>
      </c>
      <c r="CZ796" s="77">
        <v>0</v>
      </c>
      <c r="DA796" s="77">
        <v>0</v>
      </c>
      <c r="DB796" s="77">
        <v>14146.130641333661</v>
      </c>
      <c r="DC796" s="77">
        <v>222.2294216278485</v>
      </c>
      <c r="DD796" s="77">
        <v>8585.7228092486384</v>
      </c>
      <c r="DE796" s="77">
        <v>5338.1784104571761</v>
      </c>
      <c r="DF796" s="77">
        <v>813.21078921311664</v>
      </c>
      <c r="DG796" s="77">
        <v>0</v>
      </c>
      <c r="DH796" s="77">
        <v>0</v>
      </c>
      <c r="DI796" s="77">
        <v>0</v>
      </c>
      <c r="DJ796" s="77">
        <v>1.476441556641227E-6</v>
      </c>
      <c r="DL796" s="77">
        <v>0</v>
      </c>
      <c r="DM796" s="77">
        <v>1.2006582035032547E-3</v>
      </c>
      <c r="DN796" s="77">
        <v>1.2006582035032547E-3</v>
      </c>
      <c r="DO796" s="77">
        <v>0</v>
      </c>
      <c r="DP796" s="77">
        <v>0</v>
      </c>
      <c r="DQ796" s="77">
        <v>0</v>
      </c>
      <c r="DR796" s="77">
        <v>0</v>
      </c>
      <c r="DS796" s="77">
        <v>0</v>
      </c>
      <c r="DT796" s="77">
        <v>0</v>
      </c>
      <c r="DU796" s="77">
        <v>0</v>
      </c>
      <c r="DV796" s="77">
        <v>0</v>
      </c>
      <c r="DW796" s="77">
        <v>0</v>
      </c>
      <c r="GE796" s="77" t="s">
        <v>422</v>
      </c>
      <c r="GF796" s="77" t="s">
        <v>155</v>
      </c>
      <c r="GG796" s="77" t="s">
        <v>430</v>
      </c>
      <c r="GH796" s="77" t="s">
        <v>467</v>
      </c>
      <c r="GI796" s="77">
        <v>2021</v>
      </c>
      <c r="GJ796" s="77" t="s">
        <v>305</v>
      </c>
      <c r="GK796" s="77">
        <v>0.69641821681223148</v>
      </c>
      <c r="GL796" s="77">
        <v>186.396424</v>
      </c>
      <c r="GM796" s="77">
        <v>2021</v>
      </c>
      <c r="GN796" s="77" t="s">
        <v>175</v>
      </c>
      <c r="GO796" s="77">
        <v>0.13250000000000001</v>
      </c>
      <c r="GP796" s="77">
        <v>3</v>
      </c>
      <c r="GQ796" s="77">
        <v>0</v>
      </c>
      <c r="GR796" s="77" t="s">
        <v>423</v>
      </c>
      <c r="GS796" s="77">
        <v>0.1527377521613833</v>
      </c>
      <c r="GT796" s="77">
        <v>0.10636935300013911</v>
      </c>
      <c r="GU796" s="77">
        <v>0.1527377521613833</v>
      </c>
      <c r="GV796" s="248">
        <v>0.10636935300013911</v>
      </c>
      <c r="GW796" s="248">
        <v>0</v>
      </c>
      <c r="GX796" s="77">
        <v>0</v>
      </c>
      <c r="GY796" s="77">
        <v>0</v>
      </c>
      <c r="GZ796" s="77">
        <v>0</v>
      </c>
    </row>
    <row r="797" spans="98:208" x14ac:dyDescent="0.25">
      <c r="CT797" s="77" t="s">
        <v>155</v>
      </c>
      <c r="CU797" s="77" t="s">
        <v>440</v>
      </c>
      <c r="CV797" s="77" t="s">
        <v>300</v>
      </c>
      <c r="CW797" s="77">
        <v>2021</v>
      </c>
      <c r="CX797" s="77">
        <v>0</v>
      </c>
      <c r="CY797" s="77">
        <v>0</v>
      </c>
      <c r="CZ797" s="77">
        <v>0</v>
      </c>
      <c r="DA797" s="77">
        <v>0</v>
      </c>
      <c r="DB797" s="77">
        <v>14146.130641333661</v>
      </c>
      <c r="DC797" s="77">
        <v>222.2294216278485</v>
      </c>
      <c r="DD797" s="77">
        <v>8585.7228092486384</v>
      </c>
      <c r="DE797" s="77">
        <v>5338.1784104571761</v>
      </c>
      <c r="DF797" s="77">
        <v>813.21078921311664</v>
      </c>
      <c r="DG797" s="77">
        <v>813.21078921311664</v>
      </c>
      <c r="DH797" s="77">
        <v>0</v>
      </c>
      <c r="DI797" s="77">
        <v>0</v>
      </c>
      <c r="DJ797" s="77">
        <v>1.476441556641227E-6</v>
      </c>
      <c r="DL797" s="77">
        <v>0</v>
      </c>
      <c r="DM797" s="77">
        <v>1.2006582035032547E-3</v>
      </c>
      <c r="DN797" s="77">
        <v>1.2006582035032547E-3</v>
      </c>
      <c r="DO797" s="77">
        <v>0</v>
      </c>
      <c r="DP797" s="77">
        <v>1.2006582035032547E-3</v>
      </c>
      <c r="DQ797" s="77">
        <v>1.2006582035032547E-3</v>
      </c>
      <c r="DR797" s="77">
        <v>0</v>
      </c>
      <c r="DS797" s="77">
        <v>0</v>
      </c>
      <c r="DT797" s="77">
        <v>0</v>
      </c>
      <c r="DU797" s="77">
        <v>0</v>
      </c>
      <c r="DV797" s="77">
        <v>0</v>
      </c>
      <c r="DW797" s="77">
        <v>0</v>
      </c>
      <c r="GE797" s="77" t="s">
        <v>425</v>
      </c>
      <c r="GF797" s="77" t="s">
        <v>155</v>
      </c>
      <c r="GG797" s="77" t="s">
        <v>430</v>
      </c>
      <c r="GH797" s="77" t="s">
        <v>467</v>
      </c>
      <c r="GI797" s="77">
        <v>2021</v>
      </c>
      <c r="GJ797" s="77" t="s">
        <v>301</v>
      </c>
      <c r="GK797" s="77">
        <v>2.941964152281026</v>
      </c>
      <c r="GL797" s="77">
        <v>186.396424</v>
      </c>
      <c r="GM797" s="77">
        <v>2021</v>
      </c>
      <c r="GN797" s="77" t="s">
        <v>175</v>
      </c>
      <c r="GO797" s="77">
        <v>5.3000000000000005E-2</v>
      </c>
      <c r="GP797" s="77">
        <v>3</v>
      </c>
      <c r="GQ797" s="77">
        <v>0</v>
      </c>
      <c r="GR797" s="77" t="s">
        <v>423</v>
      </c>
      <c r="GS797" s="77">
        <v>5.5966209081309407E-2</v>
      </c>
      <c r="GT797" s="77">
        <v>0.1646505808562771</v>
      </c>
      <c r="GU797" s="77">
        <v>5.5966209081309407E-2</v>
      </c>
      <c r="GV797" s="248">
        <v>0.1646505808562771</v>
      </c>
      <c r="GW797" s="248">
        <v>0</v>
      </c>
      <c r="GX797" s="77">
        <v>0</v>
      </c>
      <c r="GY797" s="77">
        <v>0</v>
      </c>
      <c r="GZ797" s="77">
        <v>0</v>
      </c>
    </row>
    <row r="798" spans="98:208" x14ac:dyDescent="0.25">
      <c r="CT798" s="77" t="s">
        <v>155</v>
      </c>
      <c r="CU798" s="77" t="s">
        <v>440</v>
      </c>
      <c r="CV798" s="77" t="s">
        <v>300</v>
      </c>
      <c r="CW798" s="77">
        <v>2022</v>
      </c>
      <c r="CX798" s="77">
        <v>0</v>
      </c>
      <c r="CY798" s="77">
        <v>0</v>
      </c>
      <c r="CZ798" s="77">
        <v>0</v>
      </c>
      <c r="DA798" s="77">
        <v>0</v>
      </c>
      <c r="DB798" s="77">
        <v>14146.130641333661</v>
      </c>
      <c r="DC798" s="77">
        <v>222.2294216278485</v>
      </c>
      <c r="DD798" s="77">
        <v>8585.7228092486384</v>
      </c>
      <c r="DE798" s="77">
        <v>5338.1784104571761</v>
      </c>
      <c r="DF798" s="77">
        <v>813.21078921311664</v>
      </c>
      <c r="DG798" s="77">
        <v>813.21078921311664</v>
      </c>
      <c r="DH798" s="77">
        <v>813.21078921311664</v>
      </c>
      <c r="DI798" s="77">
        <v>0</v>
      </c>
      <c r="DJ798" s="77">
        <v>1.476441556641227E-6</v>
      </c>
      <c r="DL798" s="77">
        <v>0</v>
      </c>
      <c r="DM798" s="77">
        <v>1.2006582035032547E-3</v>
      </c>
      <c r="DN798" s="77">
        <v>1.2006582035032547E-3</v>
      </c>
      <c r="DO798" s="77">
        <v>0</v>
      </c>
      <c r="DP798" s="77">
        <v>1.2006582035032547E-3</v>
      </c>
      <c r="DQ798" s="77">
        <v>1.2006582035032547E-3</v>
      </c>
      <c r="DR798" s="77">
        <v>0</v>
      </c>
      <c r="DS798" s="77">
        <v>1.2006582035032547E-3</v>
      </c>
      <c r="DT798" s="77">
        <v>1.2006582035032547E-3</v>
      </c>
      <c r="DU798" s="77">
        <v>0</v>
      </c>
      <c r="DV798" s="77">
        <v>0</v>
      </c>
      <c r="DW798" s="77">
        <v>0</v>
      </c>
      <c r="GE798" s="77" t="s">
        <v>427</v>
      </c>
      <c r="GF798" s="77" t="s">
        <v>155</v>
      </c>
      <c r="GG798" s="77" t="s">
        <v>430</v>
      </c>
      <c r="GH798" s="77" t="s">
        <v>467</v>
      </c>
      <c r="GI798" s="77">
        <v>2021</v>
      </c>
      <c r="GJ798" s="77" t="s">
        <v>303</v>
      </c>
      <c r="GK798" s="77">
        <v>1.6021759622082949</v>
      </c>
      <c r="GL798" s="77">
        <v>186.396424</v>
      </c>
      <c r="GM798" s="77">
        <v>2021</v>
      </c>
      <c r="GN798" s="77" t="s">
        <v>175</v>
      </c>
      <c r="GO798" s="77">
        <v>5.3000000000000005E-2</v>
      </c>
      <c r="GP798" s="77">
        <v>3</v>
      </c>
      <c r="GQ798" s="77">
        <v>0</v>
      </c>
      <c r="GR798" s="77" t="s">
        <v>423</v>
      </c>
      <c r="GS798" s="77">
        <v>5.5966209081309407E-2</v>
      </c>
      <c r="GT798" s="77">
        <v>8.9667714885997507E-2</v>
      </c>
      <c r="GU798" s="77">
        <v>5.5966209081309407E-2</v>
      </c>
      <c r="GV798" s="248">
        <v>8.9667714885997507E-2</v>
      </c>
      <c r="GW798" s="248">
        <v>0</v>
      </c>
      <c r="GX798" s="77">
        <v>0</v>
      </c>
      <c r="GY798" s="77">
        <v>0</v>
      </c>
      <c r="GZ798" s="77">
        <v>0</v>
      </c>
    </row>
    <row r="799" spans="98:208" x14ac:dyDescent="0.25">
      <c r="CT799" s="77" t="s">
        <v>155</v>
      </c>
      <c r="CU799" s="77" t="s">
        <v>440</v>
      </c>
      <c r="CV799" s="77" t="s">
        <v>300</v>
      </c>
      <c r="CW799" s="77">
        <v>2023</v>
      </c>
      <c r="CX799" s="77">
        <v>0</v>
      </c>
      <c r="CY799" s="77">
        <v>0</v>
      </c>
      <c r="CZ799" s="77">
        <v>0</v>
      </c>
      <c r="DA799" s="77">
        <v>0</v>
      </c>
      <c r="DB799" s="77">
        <v>14664.63755643781</v>
      </c>
      <c r="DC799" s="77">
        <v>233.230076807958</v>
      </c>
      <c r="DD799" s="77">
        <v>8896.5159934293133</v>
      </c>
      <c r="DE799" s="77">
        <v>5534.8914862005386</v>
      </c>
      <c r="DF799" s="77">
        <v>0</v>
      </c>
      <c r="DG799" s="77">
        <v>843.29420601061111</v>
      </c>
      <c r="DH799" s="77">
        <v>843.29420601061111</v>
      </c>
      <c r="DI799" s="77">
        <v>843.29420601061111</v>
      </c>
      <c r="DJ799" s="77">
        <v>1.476441556641227E-6</v>
      </c>
      <c r="DL799" s="77">
        <v>0</v>
      </c>
      <c r="DM799" s="77">
        <v>0</v>
      </c>
      <c r="DN799" s="77">
        <v>0</v>
      </c>
      <c r="DO799" s="77">
        <v>0</v>
      </c>
      <c r="DP799" s="77">
        <v>1.2450746102288341E-3</v>
      </c>
      <c r="DQ799" s="77">
        <v>1.2450746102288341E-3</v>
      </c>
      <c r="DR799" s="77">
        <v>0</v>
      </c>
      <c r="DS799" s="77">
        <v>1.2450746102288341E-3</v>
      </c>
      <c r="DT799" s="77">
        <v>1.2450746102288341E-3</v>
      </c>
      <c r="DU799" s="77">
        <v>0</v>
      </c>
      <c r="DV799" s="77">
        <v>1.2450746102288341E-3</v>
      </c>
      <c r="DW799" s="77">
        <v>1.2450746102288341E-3</v>
      </c>
      <c r="GE799" s="77" t="s">
        <v>422</v>
      </c>
      <c r="GF799" s="77" t="s">
        <v>155</v>
      </c>
      <c r="GG799" s="77" t="s">
        <v>430</v>
      </c>
      <c r="GH799" s="77" t="s">
        <v>467</v>
      </c>
      <c r="GI799" s="77">
        <v>2022</v>
      </c>
      <c r="GJ799" s="77" t="s">
        <v>305</v>
      </c>
      <c r="GK799" s="77">
        <v>0.69641821681223148</v>
      </c>
      <c r="GL799" s="77">
        <v>186.396424</v>
      </c>
      <c r="GM799" s="77">
        <v>2022</v>
      </c>
      <c r="GN799" s="77" t="s">
        <v>175</v>
      </c>
      <c r="GO799" s="77">
        <v>0.13250000000000001</v>
      </c>
      <c r="GP799" s="77">
        <v>3</v>
      </c>
      <c r="GQ799" s="77">
        <v>0</v>
      </c>
      <c r="GR799" s="77" t="s">
        <v>423</v>
      </c>
      <c r="GS799" s="77">
        <v>0.1527377521613833</v>
      </c>
      <c r="GT799" s="77">
        <v>0.10636935300013911</v>
      </c>
      <c r="GU799" s="77">
        <v>0.1527377521613833</v>
      </c>
      <c r="GV799" s="248">
        <v>0.10636935300013911</v>
      </c>
      <c r="GW799" s="248">
        <v>0.1527377521613833</v>
      </c>
      <c r="GX799" s="77">
        <v>0.10636935300013911</v>
      </c>
      <c r="GY799" s="77">
        <v>0</v>
      </c>
      <c r="GZ799" s="77">
        <v>0</v>
      </c>
    </row>
    <row r="800" spans="98:208" x14ac:dyDescent="0.25">
      <c r="CT800" s="77" t="s">
        <v>155</v>
      </c>
      <c r="CU800" s="77" t="s">
        <v>440</v>
      </c>
      <c r="CV800" s="77" t="s">
        <v>300</v>
      </c>
      <c r="CW800" s="77">
        <v>2024</v>
      </c>
      <c r="CX800" s="77">
        <v>0</v>
      </c>
      <c r="CY800" s="77">
        <v>0</v>
      </c>
      <c r="CZ800" s="77">
        <v>0</v>
      </c>
      <c r="DA800" s="77">
        <v>0</v>
      </c>
      <c r="DB800" s="77">
        <v>14664.63755643781</v>
      </c>
      <c r="DC800" s="77">
        <v>233.230076807958</v>
      </c>
      <c r="DD800" s="77">
        <v>8896.5159934293133</v>
      </c>
      <c r="DE800" s="77">
        <v>5534.8914862005386</v>
      </c>
      <c r="DF800" s="77">
        <v>0</v>
      </c>
      <c r="DG800" s="77">
        <v>0</v>
      </c>
      <c r="DH800" s="77">
        <v>843.29420601061111</v>
      </c>
      <c r="DI800" s="77">
        <v>843.29420601061111</v>
      </c>
      <c r="DJ800" s="77">
        <v>1.476441556641227E-6</v>
      </c>
      <c r="DL800" s="77">
        <v>0</v>
      </c>
      <c r="DM800" s="77">
        <v>0</v>
      </c>
      <c r="DN800" s="77">
        <v>0</v>
      </c>
      <c r="DO800" s="77">
        <v>0</v>
      </c>
      <c r="DP800" s="77">
        <v>0</v>
      </c>
      <c r="DQ800" s="77">
        <v>0</v>
      </c>
      <c r="DR800" s="77">
        <v>0</v>
      </c>
      <c r="DS800" s="77">
        <v>1.2450746102288341E-3</v>
      </c>
      <c r="DT800" s="77">
        <v>1.2450746102288341E-3</v>
      </c>
      <c r="DU800" s="77">
        <v>0</v>
      </c>
      <c r="DV800" s="77">
        <v>1.2450746102288341E-3</v>
      </c>
      <c r="DW800" s="77">
        <v>1.2450746102288341E-3</v>
      </c>
      <c r="GE800" s="77" t="s">
        <v>425</v>
      </c>
      <c r="GF800" s="77" t="s">
        <v>155</v>
      </c>
      <c r="GG800" s="77" t="s">
        <v>430</v>
      </c>
      <c r="GH800" s="77" t="s">
        <v>467</v>
      </c>
      <c r="GI800" s="77">
        <v>2022</v>
      </c>
      <c r="GJ800" s="77" t="s">
        <v>301</v>
      </c>
      <c r="GK800" s="77">
        <v>2.941964152281026</v>
      </c>
      <c r="GL800" s="77">
        <v>186.396424</v>
      </c>
      <c r="GM800" s="77">
        <v>2022</v>
      </c>
      <c r="GN800" s="77" t="s">
        <v>175</v>
      </c>
      <c r="GO800" s="77">
        <v>5.3000000000000005E-2</v>
      </c>
      <c r="GP800" s="77">
        <v>3</v>
      </c>
      <c r="GQ800" s="77">
        <v>0</v>
      </c>
      <c r="GR800" s="77" t="s">
        <v>423</v>
      </c>
      <c r="GS800" s="77">
        <v>5.5966209081309407E-2</v>
      </c>
      <c r="GT800" s="77">
        <v>0.1646505808562771</v>
      </c>
      <c r="GU800" s="77">
        <v>5.5966209081309407E-2</v>
      </c>
      <c r="GV800" s="248">
        <v>0.1646505808562771</v>
      </c>
      <c r="GW800" s="248">
        <v>5.5966209081309407E-2</v>
      </c>
      <c r="GX800" s="77">
        <v>0.1646505808562771</v>
      </c>
      <c r="GY800" s="77">
        <v>0</v>
      </c>
      <c r="GZ800" s="77">
        <v>0</v>
      </c>
    </row>
    <row r="801" spans="98:208" x14ac:dyDescent="0.25">
      <c r="CT801" s="77" t="s">
        <v>155</v>
      </c>
      <c r="CU801" s="77" t="s">
        <v>440</v>
      </c>
      <c r="CV801" s="77" t="s">
        <v>300</v>
      </c>
      <c r="CW801" s="77">
        <v>2025</v>
      </c>
      <c r="CX801" s="77">
        <v>0</v>
      </c>
      <c r="CY801" s="77">
        <v>0</v>
      </c>
      <c r="CZ801" s="77">
        <v>0</v>
      </c>
      <c r="DA801" s="77">
        <v>0</v>
      </c>
      <c r="DB801" s="77">
        <v>14664.63755643781</v>
      </c>
      <c r="DC801" s="77">
        <v>233.230076807958</v>
      </c>
      <c r="DD801" s="77">
        <v>8896.5159934293133</v>
      </c>
      <c r="DE801" s="77">
        <v>5534.8914862005386</v>
      </c>
      <c r="DF801" s="77">
        <v>0</v>
      </c>
      <c r="DG801" s="77">
        <v>0</v>
      </c>
      <c r="DH801" s="77">
        <v>0</v>
      </c>
      <c r="DI801" s="77">
        <v>843.29420601061111</v>
      </c>
      <c r="DJ801" s="77">
        <v>1.476441556641227E-6</v>
      </c>
      <c r="DL801" s="77">
        <v>0</v>
      </c>
      <c r="DM801" s="77">
        <v>0</v>
      </c>
      <c r="DN801" s="77">
        <v>0</v>
      </c>
      <c r="DO801" s="77">
        <v>0</v>
      </c>
      <c r="DP801" s="77">
        <v>0</v>
      </c>
      <c r="DQ801" s="77">
        <v>0</v>
      </c>
      <c r="DR801" s="77">
        <v>0</v>
      </c>
      <c r="DS801" s="77">
        <v>0</v>
      </c>
      <c r="DT801" s="77">
        <v>0</v>
      </c>
      <c r="DU801" s="77">
        <v>0</v>
      </c>
      <c r="DV801" s="77">
        <v>1.2450746102288341E-3</v>
      </c>
      <c r="DW801" s="77">
        <v>1.2450746102288341E-3</v>
      </c>
      <c r="GE801" s="77" t="s">
        <v>427</v>
      </c>
      <c r="GF801" s="77" t="s">
        <v>155</v>
      </c>
      <c r="GG801" s="77" t="s">
        <v>430</v>
      </c>
      <c r="GH801" s="77" t="s">
        <v>467</v>
      </c>
      <c r="GI801" s="77">
        <v>2022</v>
      </c>
      <c r="GJ801" s="77" t="s">
        <v>303</v>
      </c>
      <c r="GK801" s="77">
        <v>1.6021759622082949</v>
      </c>
      <c r="GL801" s="77">
        <v>186.396424</v>
      </c>
      <c r="GM801" s="77">
        <v>2022</v>
      </c>
      <c r="GN801" s="77" t="s">
        <v>175</v>
      </c>
      <c r="GO801" s="77">
        <v>5.3000000000000005E-2</v>
      </c>
      <c r="GP801" s="77">
        <v>3</v>
      </c>
      <c r="GQ801" s="77">
        <v>0</v>
      </c>
      <c r="GR801" s="77" t="s">
        <v>423</v>
      </c>
      <c r="GS801" s="77">
        <v>5.5966209081309407E-2</v>
      </c>
      <c r="GT801" s="77">
        <v>8.9667714885997507E-2</v>
      </c>
      <c r="GU801" s="77">
        <v>5.5966209081309407E-2</v>
      </c>
      <c r="GV801" s="248">
        <v>8.9667714885997507E-2</v>
      </c>
      <c r="GW801" s="248">
        <v>5.5966209081309407E-2</v>
      </c>
      <c r="GX801" s="77">
        <v>8.9667714885997507E-2</v>
      </c>
      <c r="GY801" s="77">
        <v>0</v>
      </c>
      <c r="GZ801" s="77">
        <v>0</v>
      </c>
    </row>
    <row r="802" spans="98:208" x14ac:dyDescent="0.25">
      <c r="CT802" s="77" t="s">
        <v>155</v>
      </c>
      <c r="CU802" s="77" t="s">
        <v>440</v>
      </c>
      <c r="CV802" s="77" t="s">
        <v>432</v>
      </c>
      <c r="CW802" s="77">
        <v>2020</v>
      </c>
      <c r="CX802" s="77">
        <v>0</v>
      </c>
      <c r="CY802" s="77">
        <v>0</v>
      </c>
      <c r="CZ802" s="77">
        <v>0</v>
      </c>
      <c r="DA802" s="77">
        <v>0</v>
      </c>
      <c r="DB802" s="77">
        <v>8807.9522308762753</v>
      </c>
      <c r="DC802" s="77">
        <v>222.22942162784321</v>
      </c>
      <c r="DD802" s="77">
        <v>8585.7228092484311</v>
      </c>
      <c r="DE802" s="77">
        <v>0</v>
      </c>
      <c r="DF802" s="77">
        <v>514.45318018012586</v>
      </c>
      <c r="DG802" s="77">
        <v>0</v>
      </c>
      <c r="DH802" s="77">
        <v>0</v>
      </c>
      <c r="DI802" s="77">
        <v>0</v>
      </c>
      <c r="DJ802" s="77">
        <v>1.448567633366984E-6</v>
      </c>
      <c r="DL802" s="77">
        <v>0</v>
      </c>
      <c r="DM802" s="77">
        <v>7.4522022569164354E-4</v>
      </c>
      <c r="DN802" s="77">
        <v>7.4522022569164354E-4</v>
      </c>
      <c r="DO802" s="77">
        <v>0</v>
      </c>
      <c r="DP802" s="77">
        <v>0</v>
      </c>
      <c r="DQ802" s="77">
        <v>0</v>
      </c>
      <c r="DR802" s="77">
        <v>0</v>
      </c>
      <c r="DS802" s="77">
        <v>0</v>
      </c>
      <c r="DT802" s="77">
        <v>0</v>
      </c>
      <c r="DU802" s="77">
        <v>0</v>
      </c>
      <c r="DV802" s="77">
        <v>0</v>
      </c>
      <c r="DW802" s="77">
        <v>0</v>
      </c>
      <c r="GE802" s="77" t="s">
        <v>422</v>
      </c>
      <c r="GF802" s="77" t="s">
        <v>155</v>
      </c>
      <c r="GG802" s="77" t="s">
        <v>430</v>
      </c>
      <c r="GH802" s="77" t="s">
        <v>467</v>
      </c>
      <c r="GI802" s="77">
        <v>2023</v>
      </c>
      <c r="GJ802" s="77" t="s">
        <v>305</v>
      </c>
      <c r="GK802" s="77">
        <v>0.71896016785821415</v>
      </c>
      <c r="GL802" s="77">
        <v>186.396424</v>
      </c>
      <c r="GM802" s="77">
        <v>2023</v>
      </c>
      <c r="GN802" s="77" t="s">
        <v>175</v>
      </c>
      <c r="GO802" s="77">
        <v>0.13250000000000001</v>
      </c>
      <c r="GP802" s="77">
        <v>3</v>
      </c>
      <c r="GQ802" s="77">
        <v>0</v>
      </c>
      <c r="GR802" s="77" t="s">
        <v>423</v>
      </c>
      <c r="GS802" s="77">
        <v>0</v>
      </c>
      <c r="GT802" s="77">
        <v>0</v>
      </c>
      <c r="GU802" s="77">
        <v>0.1527377521613833</v>
      </c>
      <c r="GV802" s="248">
        <v>0.10981235993223445</v>
      </c>
      <c r="GW802" s="248">
        <v>0.1527377521613833</v>
      </c>
      <c r="GX802" s="77">
        <v>0.10981235993223445</v>
      </c>
      <c r="GY802" s="77">
        <v>0.1527377521613833</v>
      </c>
      <c r="GZ802" s="77">
        <v>0.10981235993223445</v>
      </c>
    </row>
    <row r="803" spans="98:208" x14ac:dyDescent="0.25">
      <c r="CT803" s="77" t="s">
        <v>155</v>
      </c>
      <c r="CU803" s="77" t="s">
        <v>440</v>
      </c>
      <c r="CV803" s="77" t="s">
        <v>432</v>
      </c>
      <c r="CW803" s="77">
        <v>2021</v>
      </c>
      <c r="CX803" s="77">
        <v>0</v>
      </c>
      <c r="CY803" s="77">
        <v>0</v>
      </c>
      <c r="CZ803" s="77">
        <v>0</v>
      </c>
      <c r="DA803" s="77">
        <v>0</v>
      </c>
      <c r="DB803" s="77">
        <v>8807.9522308762753</v>
      </c>
      <c r="DC803" s="77">
        <v>222.22942162784321</v>
      </c>
      <c r="DD803" s="77">
        <v>8585.7228092484311</v>
      </c>
      <c r="DE803" s="77">
        <v>0</v>
      </c>
      <c r="DF803" s="77">
        <v>514.45318018012586</v>
      </c>
      <c r="DG803" s="77">
        <v>514.45318018012586</v>
      </c>
      <c r="DH803" s="77">
        <v>0</v>
      </c>
      <c r="DI803" s="77">
        <v>0</v>
      </c>
      <c r="DJ803" s="77">
        <v>1.448567633366984E-6</v>
      </c>
      <c r="DL803" s="77">
        <v>0</v>
      </c>
      <c r="DM803" s="77">
        <v>7.4522022569164354E-4</v>
      </c>
      <c r="DN803" s="77">
        <v>7.4522022569164354E-4</v>
      </c>
      <c r="DO803" s="77">
        <v>0</v>
      </c>
      <c r="DP803" s="77">
        <v>7.4522022569164354E-4</v>
      </c>
      <c r="DQ803" s="77">
        <v>7.4522022569164354E-4</v>
      </c>
      <c r="DR803" s="77">
        <v>0</v>
      </c>
      <c r="DS803" s="77">
        <v>0</v>
      </c>
      <c r="DT803" s="77">
        <v>0</v>
      </c>
      <c r="DU803" s="77">
        <v>0</v>
      </c>
      <c r="DV803" s="77">
        <v>0</v>
      </c>
      <c r="DW803" s="77">
        <v>0</v>
      </c>
      <c r="GE803" s="77" t="s">
        <v>425</v>
      </c>
      <c r="GF803" s="77" t="s">
        <v>155</v>
      </c>
      <c r="GG803" s="77" t="s">
        <v>430</v>
      </c>
      <c r="GH803" s="77" t="s">
        <v>467</v>
      </c>
      <c r="GI803" s="77">
        <v>2023</v>
      </c>
      <c r="GJ803" s="77" t="s">
        <v>301</v>
      </c>
      <c r="GK803" s="77">
        <v>3.0714971986151158</v>
      </c>
      <c r="GL803" s="77">
        <v>186.396424</v>
      </c>
      <c r="GM803" s="77">
        <v>2023</v>
      </c>
      <c r="GN803" s="77" t="s">
        <v>175</v>
      </c>
      <c r="GO803" s="77">
        <v>5.3000000000000005E-2</v>
      </c>
      <c r="GP803" s="77">
        <v>3</v>
      </c>
      <c r="GQ803" s="77">
        <v>0</v>
      </c>
      <c r="GR803" s="77" t="s">
        <v>423</v>
      </c>
      <c r="GS803" s="77">
        <v>0</v>
      </c>
      <c r="GT803" s="77">
        <v>0</v>
      </c>
      <c r="GU803" s="77">
        <v>5.5966209081309407E-2</v>
      </c>
      <c r="GV803" s="248">
        <v>0.1719000544103497</v>
      </c>
      <c r="GW803" s="248">
        <v>5.5966209081309407E-2</v>
      </c>
      <c r="GX803" s="77">
        <v>0.1719000544103497</v>
      </c>
      <c r="GY803" s="77">
        <v>5.5966209081309407E-2</v>
      </c>
      <c r="GZ803" s="77">
        <v>0.1719000544103497</v>
      </c>
    </row>
    <row r="804" spans="98:208" x14ac:dyDescent="0.25">
      <c r="CT804" s="77" t="s">
        <v>155</v>
      </c>
      <c r="CU804" s="77" t="s">
        <v>440</v>
      </c>
      <c r="CV804" s="77" t="s">
        <v>432</v>
      </c>
      <c r="CW804" s="77">
        <v>2022</v>
      </c>
      <c r="CX804" s="77">
        <v>0</v>
      </c>
      <c r="CY804" s="77">
        <v>0</v>
      </c>
      <c r="CZ804" s="77">
        <v>0</v>
      </c>
      <c r="DA804" s="77">
        <v>0</v>
      </c>
      <c r="DB804" s="77">
        <v>8807.9522308762753</v>
      </c>
      <c r="DC804" s="77">
        <v>222.22942162784321</v>
      </c>
      <c r="DD804" s="77">
        <v>8585.7228092484311</v>
      </c>
      <c r="DE804" s="77">
        <v>0</v>
      </c>
      <c r="DF804" s="77">
        <v>514.45318018012586</v>
      </c>
      <c r="DG804" s="77">
        <v>514.45318018012586</v>
      </c>
      <c r="DH804" s="77">
        <v>514.45318018012586</v>
      </c>
      <c r="DI804" s="77">
        <v>0</v>
      </c>
      <c r="DJ804" s="77">
        <v>1.448567633366984E-6</v>
      </c>
      <c r="DL804" s="77">
        <v>0</v>
      </c>
      <c r="DM804" s="77">
        <v>7.4522022569164354E-4</v>
      </c>
      <c r="DN804" s="77">
        <v>7.4522022569164354E-4</v>
      </c>
      <c r="DO804" s="77">
        <v>0</v>
      </c>
      <c r="DP804" s="77">
        <v>7.4522022569164354E-4</v>
      </c>
      <c r="DQ804" s="77">
        <v>7.4522022569164354E-4</v>
      </c>
      <c r="DR804" s="77">
        <v>0</v>
      </c>
      <c r="DS804" s="77">
        <v>7.4522022569164354E-4</v>
      </c>
      <c r="DT804" s="77">
        <v>7.4522022569164354E-4</v>
      </c>
      <c r="DU804" s="77">
        <v>0</v>
      </c>
      <c r="DV804" s="77">
        <v>0</v>
      </c>
      <c r="DW804" s="77">
        <v>0</v>
      </c>
      <c r="GE804" s="77" t="s">
        <v>427</v>
      </c>
      <c r="GF804" s="77" t="s">
        <v>155</v>
      </c>
      <c r="GG804" s="77" t="s">
        <v>430</v>
      </c>
      <c r="GH804" s="77" t="s">
        <v>467</v>
      </c>
      <c r="GI804" s="77">
        <v>2023</v>
      </c>
      <c r="GJ804" s="77" t="s">
        <v>303</v>
      </c>
      <c r="GK804" s="77">
        <v>1.684577240534453</v>
      </c>
      <c r="GL804" s="77">
        <v>186.396424</v>
      </c>
      <c r="GM804" s="77">
        <v>2023</v>
      </c>
      <c r="GN804" s="77" t="s">
        <v>175</v>
      </c>
      <c r="GO804" s="77">
        <v>5.3000000000000005E-2</v>
      </c>
      <c r="GP804" s="77">
        <v>3</v>
      </c>
      <c r="GQ804" s="77">
        <v>0</v>
      </c>
      <c r="GR804" s="77" t="s">
        <v>423</v>
      </c>
      <c r="GS804" s="77">
        <v>0</v>
      </c>
      <c r="GT804" s="77">
        <v>0</v>
      </c>
      <c r="GU804" s="77">
        <v>5.5966209081309407E-2</v>
      </c>
      <c r="GV804" s="248">
        <v>9.4279402057366443E-2</v>
      </c>
      <c r="GW804" s="248">
        <v>5.5966209081309407E-2</v>
      </c>
      <c r="GX804" s="77">
        <v>9.4279402057366443E-2</v>
      </c>
      <c r="GY804" s="77">
        <v>5.5966209081309407E-2</v>
      </c>
      <c r="GZ804" s="77">
        <v>9.4279402057366443E-2</v>
      </c>
    </row>
    <row r="805" spans="98:208" x14ac:dyDescent="0.25">
      <c r="CT805" s="77" t="s">
        <v>155</v>
      </c>
      <c r="CU805" s="77" t="s">
        <v>440</v>
      </c>
      <c r="CV805" s="77" t="s">
        <v>432</v>
      </c>
      <c r="CW805" s="77">
        <v>2023</v>
      </c>
      <c r="CX805" s="77">
        <v>0</v>
      </c>
      <c r="CY805" s="77">
        <v>0</v>
      </c>
      <c r="CZ805" s="77">
        <v>0</v>
      </c>
      <c r="DA805" s="77">
        <v>0</v>
      </c>
      <c r="DB805" s="77">
        <v>9129.7460702370499</v>
      </c>
      <c r="DC805" s="77">
        <v>233.2300768079524</v>
      </c>
      <c r="DD805" s="77">
        <v>8896.5159934290987</v>
      </c>
      <c r="DE805" s="77">
        <v>0</v>
      </c>
      <c r="DF805" s="77">
        <v>0</v>
      </c>
      <c r="DG805" s="77">
        <v>533.52731185153937</v>
      </c>
      <c r="DH805" s="77">
        <v>533.52731185153937</v>
      </c>
      <c r="DI805" s="77">
        <v>533.52731185153937</v>
      </c>
      <c r="DJ805" s="77">
        <v>1.448567633366984E-6</v>
      </c>
      <c r="DL805" s="77">
        <v>0</v>
      </c>
      <c r="DM805" s="77">
        <v>0</v>
      </c>
      <c r="DN805" s="77">
        <v>0</v>
      </c>
      <c r="DO805" s="77">
        <v>0</v>
      </c>
      <c r="DP805" s="77">
        <v>7.7285039546543324E-4</v>
      </c>
      <c r="DQ805" s="77">
        <v>7.7285039546543324E-4</v>
      </c>
      <c r="DR805" s="77">
        <v>0</v>
      </c>
      <c r="DS805" s="77">
        <v>7.7285039546543324E-4</v>
      </c>
      <c r="DT805" s="77">
        <v>7.7285039546543324E-4</v>
      </c>
      <c r="DU805" s="77">
        <v>0</v>
      </c>
      <c r="DV805" s="77">
        <v>7.7285039546543324E-4</v>
      </c>
      <c r="DW805" s="77">
        <v>7.7285039546543324E-4</v>
      </c>
      <c r="GE805" s="77" t="s">
        <v>422</v>
      </c>
      <c r="GF805" s="77" t="s">
        <v>155</v>
      </c>
      <c r="GG805" s="77" t="s">
        <v>430</v>
      </c>
      <c r="GH805" s="77" t="s">
        <v>467</v>
      </c>
      <c r="GI805" s="77">
        <v>2024</v>
      </c>
      <c r="GJ805" s="77" t="s">
        <v>305</v>
      </c>
      <c r="GK805" s="77">
        <v>0.71896016785821415</v>
      </c>
      <c r="GL805" s="77">
        <v>186.396424</v>
      </c>
      <c r="GM805" s="77">
        <v>2024</v>
      </c>
      <c r="GN805" s="77" t="s">
        <v>175</v>
      </c>
      <c r="GO805" s="77">
        <v>0.13250000000000001</v>
      </c>
      <c r="GP805" s="77">
        <v>3</v>
      </c>
      <c r="GQ805" s="77">
        <v>0</v>
      </c>
      <c r="GR805" s="77" t="s">
        <v>423</v>
      </c>
      <c r="GS805" s="77">
        <v>0</v>
      </c>
      <c r="GT805" s="77">
        <v>0</v>
      </c>
      <c r="GU805" s="77">
        <v>0</v>
      </c>
      <c r="GV805" s="248">
        <v>0</v>
      </c>
      <c r="GW805" s="248">
        <v>0.1527377521613833</v>
      </c>
      <c r="GX805" s="77">
        <v>0.10981235993223445</v>
      </c>
      <c r="GY805" s="77">
        <v>0.1527377521613833</v>
      </c>
      <c r="GZ805" s="77">
        <v>0.10981235993223445</v>
      </c>
    </row>
    <row r="806" spans="98:208" x14ac:dyDescent="0.25">
      <c r="CT806" s="77" t="s">
        <v>155</v>
      </c>
      <c r="CU806" s="77" t="s">
        <v>440</v>
      </c>
      <c r="CV806" s="77" t="s">
        <v>432</v>
      </c>
      <c r="CW806" s="77">
        <v>2024</v>
      </c>
      <c r="CX806" s="77">
        <v>0</v>
      </c>
      <c r="CY806" s="77">
        <v>0</v>
      </c>
      <c r="CZ806" s="77">
        <v>0</v>
      </c>
      <c r="DA806" s="77">
        <v>0</v>
      </c>
      <c r="DB806" s="77">
        <v>9129.7460702370499</v>
      </c>
      <c r="DC806" s="77">
        <v>233.2300768079524</v>
      </c>
      <c r="DD806" s="77">
        <v>8896.5159934290987</v>
      </c>
      <c r="DE806" s="77">
        <v>0</v>
      </c>
      <c r="DF806" s="77">
        <v>0</v>
      </c>
      <c r="DG806" s="77">
        <v>0</v>
      </c>
      <c r="DH806" s="77">
        <v>533.52731185153937</v>
      </c>
      <c r="DI806" s="77">
        <v>533.52731185153937</v>
      </c>
      <c r="DJ806" s="77">
        <v>1.448567633366984E-6</v>
      </c>
      <c r="DL806" s="77">
        <v>0</v>
      </c>
      <c r="DM806" s="77">
        <v>0</v>
      </c>
      <c r="DN806" s="77">
        <v>0</v>
      </c>
      <c r="DO806" s="77">
        <v>0</v>
      </c>
      <c r="DP806" s="77">
        <v>0</v>
      </c>
      <c r="DQ806" s="77">
        <v>0</v>
      </c>
      <c r="DR806" s="77">
        <v>0</v>
      </c>
      <c r="DS806" s="77">
        <v>7.7285039546543324E-4</v>
      </c>
      <c r="DT806" s="77">
        <v>7.7285039546543324E-4</v>
      </c>
      <c r="DU806" s="77">
        <v>0</v>
      </c>
      <c r="DV806" s="77">
        <v>7.7285039546543324E-4</v>
      </c>
      <c r="DW806" s="77">
        <v>7.7285039546543324E-4</v>
      </c>
      <c r="GE806" s="77" t="s">
        <v>425</v>
      </c>
      <c r="GF806" s="77" t="s">
        <v>155</v>
      </c>
      <c r="GG806" s="77" t="s">
        <v>430</v>
      </c>
      <c r="GH806" s="77" t="s">
        <v>467</v>
      </c>
      <c r="GI806" s="77">
        <v>2024</v>
      </c>
      <c r="GJ806" s="77" t="s">
        <v>301</v>
      </c>
      <c r="GK806" s="77">
        <v>3.0714971986151158</v>
      </c>
      <c r="GL806" s="77">
        <v>186.396424</v>
      </c>
      <c r="GM806" s="77">
        <v>2024</v>
      </c>
      <c r="GN806" s="77" t="s">
        <v>175</v>
      </c>
      <c r="GO806" s="77">
        <v>5.3000000000000005E-2</v>
      </c>
      <c r="GP806" s="77">
        <v>3</v>
      </c>
      <c r="GQ806" s="77">
        <v>0</v>
      </c>
      <c r="GR806" s="77" t="s">
        <v>423</v>
      </c>
      <c r="GS806" s="77">
        <v>0</v>
      </c>
      <c r="GT806" s="77">
        <v>0</v>
      </c>
      <c r="GU806" s="77">
        <v>0</v>
      </c>
      <c r="GV806" s="248">
        <v>0</v>
      </c>
      <c r="GW806" s="248">
        <v>5.5966209081309407E-2</v>
      </c>
      <c r="GX806" s="77">
        <v>0.1719000544103497</v>
      </c>
      <c r="GY806" s="77">
        <v>5.5966209081309407E-2</v>
      </c>
      <c r="GZ806" s="77">
        <v>0.1719000544103497</v>
      </c>
    </row>
    <row r="807" spans="98:208" x14ac:dyDescent="0.25">
      <c r="CT807" s="77" t="s">
        <v>155</v>
      </c>
      <c r="CU807" s="77" t="s">
        <v>440</v>
      </c>
      <c r="CV807" s="77" t="s">
        <v>432</v>
      </c>
      <c r="CW807" s="77">
        <v>2025</v>
      </c>
      <c r="CX807" s="77">
        <v>0</v>
      </c>
      <c r="CY807" s="77">
        <v>0</v>
      </c>
      <c r="CZ807" s="77">
        <v>0</v>
      </c>
      <c r="DA807" s="77">
        <v>0</v>
      </c>
      <c r="DB807" s="77">
        <v>9129.7460702370499</v>
      </c>
      <c r="DC807" s="77">
        <v>233.2300768079524</v>
      </c>
      <c r="DD807" s="77">
        <v>8896.5159934290987</v>
      </c>
      <c r="DE807" s="77">
        <v>0</v>
      </c>
      <c r="DF807" s="77">
        <v>0</v>
      </c>
      <c r="DG807" s="77">
        <v>0</v>
      </c>
      <c r="DH807" s="77">
        <v>0</v>
      </c>
      <c r="DI807" s="77">
        <v>533.52731185153937</v>
      </c>
      <c r="DJ807" s="77">
        <v>1.448567633366984E-6</v>
      </c>
      <c r="DL807" s="77">
        <v>0</v>
      </c>
      <c r="DM807" s="77">
        <v>0</v>
      </c>
      <c r="DN807" s="77">
        <v>0</v>
      </c>
      <c r="DO807" s="77">
        <v>0</v>
      </c>
      <c r="DP807" s="77">
        <v>0</v>
      </c>
      <c r="DQ807" s="77">
        <v>0</v>
      </c>
      <c r="DR807" s="77">
        <v>0</v>
      </c>
      <c r="DS807" s="77">
        <v>0</v>
      </c>
      <c r="DT807" s="77">
        <v>0</v>
      </c>
      <c r="DU807" s="77">
        <v>0</v>
      </c>
      <c r="DV807" s="77">
        <v>7.7285039546543324E-4</v>
      </c>
      <c r="DW807" s="77">
        <v>7.7285039546543324E-4</v>
      </c>
      <c r="GE807" s="77" t="s">
        <v>427</v>
      </c>
      <c r="GF807" s="77" t="s">
        <v>155</v>
      </c>
      <c r="GG807" s="77" t="s">
        <v>430</v>
      </c>
      <c r="GH807" s="77" t="s">
        <v>467</v>
      </c>
      <c r="GI807" s="77">
        <v>2024</v>
      </c>
      <c r="GJ807" s="77" t="s">
        <v>303</v>
      </c>
      <c r="GK807" s="77">
        <v>1.684577240534453</v>
      </c>
      <c r="GL807" s="77">
        <v>186.396424</v>
      </c>
      <c r="GM807" s="77">
        <v>2024</v>
      </c>
      <c r="GN807" s="77" t="s">
        <v>175</v>
      </c>
      <c r="GO807" s="77">
        <v>5.3000000000000005E-2</v>
      </c>
      <c r="GP807" s="77">
        <v>3</v>
      </c>
      <c r="GQ807" s="77">
        <v>0</v>
      </c>
      <c r="GR807" s="77" t="s">
        <v>423</v>
      </c>
      <c r="GS807" s="77">
        <v>0</v>
      </c>
      <c r="GT807" s="77">
        <v>0</v>
      </c>
      <c r="GU807" s="77">
        <v>0</v>
      </c>
      <c r="GV807" s="248">
        <v>0</v>
      </c>
      <c r="GW807" s="248">
        <v>5.5966209081309407E-2</v>
      </c>
      <c r="GX807" s="77">
        <v>9.4279402057366443E-2</v>
      </c>
      <c r="GY807" s="77">
        <v>5.5966209081309407E-2</v>
      </c>
      <c r="GZ807" s="77">
        <v>9.4279402057366443E-2</v>
      </c>
    </row>
    <row r="808" spans="98:208" x14ac:dyDescent="0.25">
      <c r="CT808" s="77" t="s">
        <v>155</v>
      </c>
      <c r="CU808" s="77" t="s">
        <v>440</v>
      </c>
      <c r="CV808" s="77" t="s">
        <v>439</v>
      </c>
      <c r="CW808" s="77">
        <v>2020</v>
      </c>
      <c r="CX808" s="77">
        <v>0</v>
      </c>
      <c r="CY808" s="77">
        <v>0</v>
      </c>
      <c r="CZ808" s="77">
        <v>0</v>
      </c>
      <c r="DA808" s="77">
        <v>0</v>
      </c>
      <c r="DB808" s="77">
        <v>5.2405583313015409</v>
      </c>
      <c r="DC808" s="77">
        <v>0.69641821681223104</v>
      </c>
      <c r="DD808" s="77">
        <v>2.941964152281018</v>
      </c>
      <c r="DE808" s="77">
        <v>1.6021759622082861</v>
      </c>
      <c r="DF808" s="77">
        <v>0.36068764874241271</v>
      </c>
      <c r="DG808" s="77">
        <v>0</v>
      </c>
      <c r="DH808" s="77">
        <v>0</v>
      </c>
      <c r="DI808" s="77">
        <v>0</v>
      </c>
      <c r="DJ808" s="77">
        <v>2.404550033166053E-5</v>
      </c>
      <c r="DL808" s="77">
        <v>0</v>
      </c>
      <c r="DM808" s="77">
        <v>8.6729149774615415E-6</v>
      </c>
      <c r="DN808" s="77">
        <v>8.6729149774615415E-6</v>
      </c>
      <c r="DO808" s="77">
        <v>0</v>
      </c>
      <c r="DP808" s="77">
        <v>0</v>
      </c>
      <c r="DQ808" s="77">
        <v>0</v>
      </c>
      <c r="DR808" s="77">
        <v>0</v>
      </c>
      <c r="DS808" s="77">
        <v>0</v>
      </c>
      <c r="DT808" s="77">
        <v>0</v>
      </c>
      <c r="DU808" s="77">
        <v>0</v>
      </c>
      <c r="DV808" s="77">
        <v>0</v>
      </c>
      <c r="DW808" s="77">
        <v>0</v>
      </c>
      <c r="GE808" s="77" t="s">
        <v>422</v>
      </c>
      <c r="GF808" s="77" t="s">
        <v>155</v>
      </c>
      <c r="GG808" s="77" t="s">
        <v>430</v>
      </c>
      <c r="GH808" s="77" t="s">
        <v>467</v>
      </c>
      <c r="GI808" s="77">
        <v>2025</v>
      </c>
      <c r="GJ808" s="77" t="s">
        <v>305</v>
      </c>
      <c r="GK808" s="77">
        <v>0.71896016785821415</v>
      </c>
      <c r="GL808" s="77">
        <v>186.396424</v>
      </c>
      <c r="GM808" s="77">
        <v>2025</v>
      </c>
      <c r="GN808" s="77" t="s">
        <v>175</v>
      </c>
      <c r="GO808" s="77">
        <v>0.13250000000000001</v>
      </c>
      <c r="GP808" s="77">
        <v>3</v>
      </c>
      <c r="GQ808" s="77">
        <v>0</v>
      </c>
      <c r="GR808" s="77" t="s">
        <v>423</v>
      </c>
      <c r="GS808" s="77">
        <v>0</v>
      </c>
      <c r="GT808" s="77">
        <v>0</v>
      </c>
      <c r="GU808" s="77">
        <v>0</v>
      </c>
      <c r="GV808" s="248">
        <v>0</v>
      </c>
      <c r="GW808" s="248">
        <v>0</v>
      </c>
      <c r="GX808" s="77">
        <v>0</v>
      </c>
      <c r="GY808" s="77">
        <v>0.1527377521613833</v>
      </c>
      <c r="GZ808" s="77">
        <v>0.10981235993223445</v>
      </c>
    </row>
    <row r="809" spans="98:208" x14ac:dyDescent="0.25">
      <c r="CT809" s="77" t="s">
        <v>155</v>
      </c>
      <c r="CU809" s="77" t="s">
        <v>440</v>
      </c>
      <c r="CV809" s="77" t="s">
        <v>439</v>
      </c>
      <c r="CW809" s="77">
        <v>2021</v>
      </c>
      <c r="CX809" s="77">
        <v>0</v>
      </c>
      <c r="CY809" s="77">
        <v>0</v>
      </c>
      <c r="CZ809" s="77">
        <v>0</v>
      </c>
      <c r="DA809" s="77">
        <v>0</v>
      </c>
      <c r="DB809" s="77">
        <v>5.2405583313015409</v>
      </c>
      <c r="DC809" s="77">
        <v>0.69641821681223104</v>
      </c>
      <c r="DD809" s="77">
        <v>2.941964152281018</v>
      </c>
      <c r="DE809" s="77">
        <v>1.6021759622082861</v>
      </c>
      <c r="DF809" s="77">
        <v>0.36068764874241271</v>
      </c>
      <c r="DG809" s="77">
        <v>0.36068764874241271</v>
      </c>
      <c r="DH809" s="77">
        <v>0</v>
      </c>
      <c r="DI809" s="77">
        <v>0</v>
      </c>
      <c r="DJ809" s="77">
        <v>2.404550033166053E-5</v>
      </c>
      <c r="DL809" s="77">
        <v>0</v>
      </c>
      <c r="DM809" s="77">
        <v>8.6729149774615415E-6</v>
      </c>
      <c r="DN809" s="77">
        <v>8.6729149774615415E-6</v>
      </c>
      <c r="DO809" s="77">
        <v>0</v>
      </c>
      <c r="DP809" s="77">
        <v>8.6729149774615415E-6</v>
      </c>
      <c r="DQ809" s="77">
        <v>8.6729149774615415E-6</v>
      </c>
      <c r="DR809" s="77">
        <v>0</v>
      </c>
      <c r="DS809" s="77">
        <v>0</v>
      </c>
      <c r="DT809" s="77">
        <v>0</v>
      </c>
      <c r="DU809" s="77">
        <v>0</v>
      </c>
      <c r="DV809" s="77">
        <v>0</v>
      </c>
      <c r="DW809" s="77">
        <v>0</v>
      </c>
      <c r="GE809" s="77" t="s">
        <v>425</v>
      </c>
      <c r="GF809" s="77" t="s">
        <v>155</v>
      </c>
      <c r="GG809" s="77" t="s">
        <v>430</v>
      </c>
      <c r="GH809" s="77" t="s">
        <v>467</v>
      </c>
      <c r="GI809" s="77">
        <v>2025</v>
      </c>
      <c r="GJ809" s="77" t="s">
        <v>301</v>
      </c>
      <c r="GK809" s="77">
        <v>3.0714971986151158</v>
      </c>
      <c r="GL809" s="77">
        <v>186.396424</v>
      </c>
      <c r="GM809" s="77">
        <v>2025</v>
      </c>
      <c r="GN809" s="77" t="s">
        <v>175</v>
      </c>
      <c r="GO809" s="77">
        <v>5.3000000000000005E-2</v>
      </c>
      <c r="GP809" s="77">
        <v>3</v>
      </c>
      <c r="GQ809" s="77">
        <v>0</v>
      </c>
      <c r="GR809" s="77" t="s">
        <v>423</v>
      </c>
      <c r="GS809" s="77">
        <v>0</v>
      </c>
      <c r="GT809" s="77">
        <v>0</v>
      </c>
      <c r="GU809" s="77">
        <v>0</v>
      </c>
      <c r="GV809" s="248">
        <v>0</v>
      </c>
      <c r="GW809" s="248">
        <v>0</v>
      </c>
      <c r="GX809" s="77">
        <v>0</v>
      </c>
      <c r="GY809" s="77">
        <v>5.5966209081309407E-2</v>
      </c>
      <c r="GZ809" s="77">
        <v>0.1719000544103497</v>
      </c>
    </row>
    <row r="810" spans="98:208" x14ac:dyDescent="0.25">
      <c r="CT810" s="77" t="s">
        <v>155</v>
      </c>
      <c r="CU810" s="77" t="s">
        <v>440</v>
      </c>
      <c r="CV810" s="77" t="s">
        <v>439</v>
      </c>
      <c r="CW810" s="77">
        <v>2022</v>
      </c>
      <c r="CX810" s="77">
        <v>0</v>
      </c>
      <c r="CY810" s="77">
        <v>0</v>
      </c>
      <c r="CZ810" s="77">
        <v>0</v>
      </c>
      <c r="DA810" s="77">
        <v>0</v>
      </c>
      <c r="DB810" s="77">
        <v>5.2405583313015409</v>
      </c>
      <c r="DC810" s="77">
        <v>0.69641821681223104</v>
      </c>
      <c r="DD810" s="77">
        <v>2.941964152281018</v>
      </c>
      <c r="DE810" s="77">
        <v>1.6021759622082861</v>
      </c>
      <c r="DF810" s="77">
        <v>0.36068764874241271</v>
      </c>
      <c r="DG810" s="77">
        <v>0.36068764874241271</v>
      </c>
      <c r="DH810" s="77">
        <v>0.36068764874241271</v>
      </c>
      <c r="DI810" s="77">
        <v>0</v>
      </c>
      <c r="DJ810" s="77">
        <v>2.404550033166053E-5</v>
      </c>
      <c r="DL810" s="77">
        <v>0</v>
      </c>
      <c r="DM810" s="77">
        <v>8.6729149774615415E-6</v>
      </c>
      <c r="DN810" s="77">
        <v>8.6729149774615415E-6</v>
      </c>
      <c r="DO810" s="77">
        <v>0</v>
      </c>
      <c r="DP810" s="77">
        <v>8.6729149774615415E-6</v>
      </c>
      <c r="DQ810" s="77">
        <v>8.6729149774615415E-6</v>
      </c>
      <c r="DR810" s="77">
        <v>0</v>
      </c>
      <c r="DS810" s="77">
        <v>8.6729149774615415E-6</v>
      </c>
      <c r="DT810" s="77">
        <v>8.6729149774615415E-6</v>
      </c>
      <c r="DU810" s="77">
        <v>0</v>
      </c>
      <c r="DV810" s="77">
        <v>0</v>
      </c>
      <c r="DW810" s="77">
        <v>0</v>
      </c>
      <c r="GE810" s="77" t="s">
        <v>427</v>
      </c>
      <c r="GF810" s="77" t="s">
        <v>155</v>
      </c>
      <c r="GG810" s="77" t="s">
        <v>430</v>
      </c>
      <c r="GH810" s="77" t="s">
        <v>467</v>
      </c>
      <c r="GI810" s="77">
        <v>2025</v>
      </c>
      <c r="GJ810" s="77" t="s">
        <v>303</v>
      </c>
      <c r="GK810" s="77">
        <v>1.684577240534453</v>
      </c>
      <c r="GL810" s="77">
        <v>186.396424</v>
      </c>
      <c r="GM810" s="77">
        <v>2025</v>
      </c>
      <c r="GN810" s="77" t="s">
        <v>175</v>
      </c>
      <c r="GO810" s="77">
        <v>5.3000000000000005E-2</v>
      </c>
      <c r="GP810" s="77">
        <v>3</v>
      </c>
      <c r="GQ810" s="77">
        <v>0</v>
      </c>
      <c r="GR810" s="77" t="s">
        <v>423</v>
      </c>
      <c r="GS810" s="77">
        <v>0</v>
      </c>
      <c r="GT810" s="77">
        <v>0</v>
      </c>
      <c r="GU810" s="77">
        <v>0</v>
      </c>
      <c r="GV810" s="248">
        <v>0</v>
      </c>
      <c r="GW810" s="248">
        <v>0</v>
      </c>
      <c r="GX810" s="77">
        <v>0</v>
      </c>
      <c r="GY810" s="77">
        <v>5.5966209081309407E-2</v>
      </c>
      <c r="GZ810" s="77">
        <v>9.4279402057366443E-2</v>
      </c>
    </row>
    <row r="811" spans="98:208" x14ac:dyDescent="0.25">
      <c r="CT811" s="77" t="s">
        <v>155</v>
      </c>
      <c r="CU811" s="77" t="s">
        <v>440</v>
      </c>
      <c r="CV811" s="77" t="s">
        <v>439</v>
      </c>
      <c r="CW811" s="77">
        <v>2023</v>
      </c>
      <c r="CX811" s="77">
        <v>0</v>
      </c>
      <c r="CY811" s="77">
        <v>0</v>
      </c>
      <c r="CZ811" s="77">
        <v>0</v>
      </c>
      <c r="DA811" s="77">
        <v>0</v>
      </c>
      <c r="DB811" s="77">
        <v>5.4750346070077649</v>
      </c>
      <c r="DC811" s="77">
        <v>0.71896016785820926</v>
      </c>
      <c r="DD811" s="77">
        <v>3.0714971986151038</v>
      </c>
      <c r="DE811" s="77">
        <v>1.6845772405344459</v>
      </c>
      <c r="DF811" s="77">
        <v>0</v>
      </c>
      <c r="DG811" s="77">
        <v>0.37599181639994883</v>
      </c>
      <c r="DH811" s="77">
        <v>0.37599181639994883</v>
      </c>
      <c r="DI811" s="77">
        <v>0.37599181639994883</v>
      </c>
      <c r="DJ811" s="77">
        <v>2.404550033166053E-5</v>
      </c>
      <c r="DL811" s="77">
        <v>0</v>
      </c>
      <c r="DM811" s="77">
        <v>0</v>
      </c>
      <c r="DN811" s="77">
        <v>0</v>
      </c>
      <c r="DO811" s="77">
        <v>0</v>
      </c>
      <c r="DP811" s="77">
        <v>9.0409113459466145E-6</v>
      </c>
      <c r="DQ811" s="77">
        <v>9.0409113459466145E-6</v>
      </c>
      <c r="DR811" s="77">
        <v>0</v>
      </c>
      <c r="DS811" s="77">
        <v>9.0409113459466145E-6</v>
      </c>
      <c r="DT811" s="77">
        <v>9.0409113459466145E-6</v>
      </c>
      <c r="DU811" s="77">
        <v>0</v>
      </c>
      <c r="DV811" s="77">
        <v>9.0409113459466145E-6</v>
      </c>
      <c r="DW811" s="77">
        <v>9.0409113459466145E-6</v>
      </c>
      <c r="GE811" s="77" t="s">
        <v>422</v>
      </c>
      <c r="GF811" s="77" t="s">
        <v>155</v>
      </c>
      <c r="GG811" s="77" t="s">
        <v>430</v>
      </c>
      <c r="GH811" s="77" t="s">
        <v>474</v>
      </c>
      <c r="GI811" s="77">
        <v>2021</v>
      </c>
      <c r="GJ811" s="77" t="s">
        <v>305</v>
      </c>
      <c r="GK811" s="77">
        <v>3.6425060683954243E-2</v>
      </c>
      <c r="GL811" s="77">
        <v>186.396424</v>
      </c>
      <c r="GM811" s="77">
        <v>2021</v>
      </c>
      <c r="GN811" s="77" t="s">
        <v>175</v>
      </c>
      <c r="GO811" s="77">
        <v>0.13250000000000001</v>
      </c>
      <c r="GP811" s="77">
        <v>3</v>
      </c>
      <c r="GQ811" s="77">
        <v>0</v>
      </c>
      <c r="GR811" s="77" t="s">
        <v>423</v>
      </c>
      <c r="GS811" s="77">
        <v>0.1527377521613833</v>
      </c>
      <c r="GT811" s="77">
        <v>5.5634818912091502E-3</v>
      </c>
      <c r="GU811" s="77">
        <v>0.1527377521613833</v>
      </c>
      <c r="GV811" s="248">
        <v>5.5634818912091502E-3</v>
      </c>
      <c r="GW811" s="248">
        <v>0</v>
      </c>
      <c r="GX811" s="77">
        <v>0</v>
      </c>
      <c r="GY811" s="77">
        <v>0</v>
      </c>
      <c r="GZ811" s="77">
        <v>0</v>
      </c>
    </row>
    <row r="812" spans="98:208" x14ac:dyDescent="0.25">
      <c r="CT812" s="77" t="s">
        <v>155</v>
      </c>
      <c r="CU812" s="77" t="s">
        <v>440</v>
      </c>
      <c r="CV812" s="77" t="s">
        <v>439</v>
      </c>
      <c r="CW812" s="77">
        <v>2024</v>
      </c>
      <c r="CX812" s="77">
        <v>0</v>
      </c>
      <c r="CY812" s="77">
        <v>0</v>
      </c>
      <c r="CZ812" s="77">
        <v>0</v>
      </c>
      <c r="DA812" s="77">
        <v>0</v>
      </c>
      <c r="DB812" s="77">
        <v>5.4750346070077649</v>
      </c>
      <c r="DC812" s="77">
        <v>0.71896016785820926</v>
      </c>
      <c r="DD812" s="77">
        <v>3.0714971986151038</v>
      </c>
      <c r="DE812" s="77">
        <v>1.6845772405344459</v>
      </c>
      <c r="DF812" s="77">
        <v>0</v>
      </c>
      <c r="DG812" s="77">
        <v>0</v>
      </c>
      <c r="DH812" s="77">
        <v>0.37599181639994883</v>
      </c>
      <c r="DI812" s="77">
        <v>0.37599181639994883</v>
      </c>
      <c r="DJ812" s="77">
        <v>2.404550033166053E-5</v>
      </c>
      <c r="DL812" s="77">
        <v>0</v>
      </c>
      <c r="DM812" s="77">
        <v>0</v>
      </c>
      <c r="DN812" s="77">
        <v>0</v>
      </c>
      <c r="DO812" s="77">
        <v>0</v>
      </c>
      <c r="DP812" s="77">
        <v>0</v>
      </c>
      <c r="DQ812" s="77">
        <v>0</v>
      </c>
      <c r="DR812" s="77">
        <v>0</v>
      </c>
      <c r="DS812" s="77">
        <v>9.0409113459466145E-6</v>
      </c>
      <c r="DT812" s="77">
        <v>9.0409113459466145E-6</v>
      </c>
      <c r="DU812" s="77">
        <v>0</v>
      </c>
      <c r="DV812" s="77">
        <v>9.0409113459466145E-6</v>
      </c>
      <c r="DW812" s="77">
        <v>9.0409113459466145E-6</v>
      </c>
      <c r="GE812" s="77" t="s">
        <v>425</v>
      </c>
      <c r="GF812" s="77" t="s">
        <v>155</v>
      </c>
      <c r="GG812" s="77" t="s">
        <v>430</v>
      </c>
      <c r="GH812" s="77" t="s">
        <v>474</v>
      </c>
      <c r="GI812" s="77">
        <v>2021</v>
      </c>
      <c r="GJ812" s="77" t="s">
        <v>301</v>
      </c>
      <c r="GK812" s="77">
        <v>1.580872452542939E-3</v>
      </c>
      <c r="GL812" s="77">
        <v>186.396424</v>
      </c>
      <c r="GM812" s="77">
        <v>2021</v>
      </c>
      <c r="GN812" s="77" t="s">
        <v>175</v>
      </c>
      <c r="GO812" s="77">
        <v>5.3000000000000005E-2</v>
      </c>
      <c r="GP812" s="77">
        <v>3</v>
      </c>
      <c r="GQ812" s="77">
        <v>0</v>
      </c>
      <c r="GR812" s="77" t="s">
        <v>423</v>
      </c>
      <c r="GS812" s="77">
        <v>5.5966209081309407E-2</v>
      </c>
      <c r="GT812" s="77">
        <v>8.8475438209900504E-5</v>
      </c>
      <c r="GU812" s="77">
        <v>5.5966209081309407E-2</v>
      </c>
      <c r="GV812" s="248">
        <v>8.8475438209900504E-5</v>
      </c>
      <c r="GW812" s="248">
        <v>0</v>
      </c>
      <c r="GX812" s="77">
        <v>0</v>
      </c>
      <c r="GY812" s="77">
        <v>0</v>
      </c>
      <c r="GZ812" s="77">
        <v>0</v>
      </c>
    </row>
    <row r="813" spans="98:208" x14ac:dyDescent="0.25">
      <c r="CT813" s="77" t="s">
        <v>155</v>
      </c>
      <c r="CU813" s="77" t="s">
        <v>440</v>
      </c>
      <c r="CV813" s="77" t="s">
        <v>439</v>
      </c>
      <c r="CW813" s="77">
        <v>2025</v>
      </c>
      <c r="CX813" s="77">
        <v>0</v>
      </c>
      <c r="CY813" s="77">
        <v>0</v>
      </c>
      <c r="CZ813" s="77">
        <v>0</v>
      </c>
      <c r="DA813" s="77">
        <v>0</v>
      </c>
      <c r="DB813" s="77">
        <v>5.4750346070077649</v>
      </c>
      <c r="DC813" s="77">
        <v>0.71896016785820926</v>
      </c>
      <c r="DD813" s="77">
        <v>3.0714971986151038</v>
      </c>
      <c r="DE813" s="77">
        <v>1.6845772405344459</v>
      </c>
      <c r="DF813" s="77">
        <v>0</v>
      </c>
      <c r="DG813" s="77">
        <v>0</v>
      </c>
      <c r="DH813" s="77">
        <v>0</v>
      </c>
      <c r="DI813" s="77">
        <v>0.37599181639994883</v>
      </c>
      <c r="DJ813" s="77">
        <v>2.404550033166053E-5</v>
      </c>
      <c r="DL813" s="77">
        <v>0</v>
      </c>
      <c r="DM813" s="77">
        <v>0</v>
      </c>
      <c r="DN813" s="77">
        <v>0</v>
      </c>
      <c r="DO813" s="77">
        <v>0</v>
      </c>
      <c r="DP813" s="77">
        <v>0</v>
      </c>
      <c r="DQ813" s="77">
        <v>0</v>
      </c>
      <c r="DR813" s="77">
        <v>0</v>
      </c>
      <c r="DS813" s="77">
        <v>0</v>
      </c>
      <c r="DT813" s="77">
        <v>0</v>
      </c>
      <c r="DU813" s="77">
        <v>0</v>
      </c>
      <c r="DV813" s="77">
        <v>9.0409113459466145E-6</v>
      </c>
      <c r="DW813" s="77">
        <v>9.0409113459466145E-6</v>
      </c>
      <c r="GE813" s="77" t="s">
        <v>427</v>
      </c>
      <c r="GF813" s="77" t="s">
        <v>155</v>
      </c>
      <c r="GG813" s="77" t="s">
        <v>430</v>
      </c>
      <c r="GH813" s="77" t="s">
        <v>474</v>
      </c>
      <c r="GI813" s="77">
        <v>2021</v>
      </c>
      <c r="GJ813" s="77" t="s">
        <v>303</v>
      </c>
      <c r="GK813" s="77">
        <v>3.9894642198450687E-2</v>
      </c>
      <c r="GL813" s="77">
        <v>186.396424</v>
      </c>
      <c r="GM813" s="77">
        <v>2021</v>
      </c>
      <c r="GN813" s="77" t="s">
        <v>175</v>
      </c>
      <c r="GO813" s="77">
        <v>5.3000000000000005E-2</v>
      </c>
      <c r="GP813" s="77">
        <v>3</v>
      </c>
      <c r="GQ813" s="77">
        <v>0</v>
      </c>
      <c r="GR813" s="77" t="s">
        <v>423</v>
      </c>
      <c r="GS813" s="77">
        <v>5.5966209081309407E-2</v>
      </c>
      <c r="GT813" s="77">
        <v>2.2327518865025205E-3</v>
      </c>
      <c r="GU813" s="77">
        <v>5.5966209081309407E-2</v>
      </c>
      <c r="GV813" s="248">
        <v>2.2327518865025205E-3</v>
      </c>
      <c r="GW813" s="248">
        <v>0</v>
      </c>
      <c r="GX813" s="77">
        <v>0</v>
      </c>
      <c r="GY813" s="77">
        <v>0</v>
      </c>
      <c r="GZ813" s="77">
        <v>0</v>
      </c>
    </row>
    <row r="814" spans="98:208" x14ac:dyDescent="0.25">
      <c r="CT814" s="77" t="s">
        <v>155</v>
      </c>
      <c r="CU814" s="77" t="s">
        <v>440</v>
      </c>
      <c r="CV814" s="77" t="s">
        <v>446</v>
      </c>
      <c r="CW814" s="77">
        <v>2020</v>
      </c>
      <c r="CX814" s="77">
        <v>0</v>
      </c>
      <c r="CY814" s="77">
        <v>0</v>
      </c>
      <c r="CZ814" s="77">
        <v>0</v>
      </c>
      <c r="DA814" s="77">
        <v>0</v>
      </c>
      <c r="DB814" s="77">
        <v>7.7900575334948499E-2</v>
      </c>
      <c r="DC814" s="77">
        <v>3.6425060683954458E-2</v>
      </c>
      <c r="DD814" s="77">
        <v>1.58087245254323E-3</v>
      </c>
      <c r="DE814" s="77">
        <v>3.9894642198450722E-2</v>
      </c>
      <c r="DF814" s="77">
        <v>7.884709215921621E-3</v>
      </c>
      <c r="DG814" s="77">
        <v>0</v>
      </c>
      <c r="DH814" s="77">
        <v>0</v>
      </c>
      <c r="DI814" s="77">
        <v>0</v>
      </c>
      <c r="DJ814" s="77">
        <v>3.401007870707083E-3</v>
      </c>
      <c r="DL814" s="77">
        <v>0</v>
      </c>
      <c r="DM814" s="77">
        <v>2.6815958101586105E-5</v>
      </c>
      <c r="DN814" s="77">
        <v>2.6815958101586105E-5</v>
      </c>
      <c r="DO814" s="77">
        <v>0</v>
      </c>
      <c r="DP814" s="77">
        <v>0</v>
      </c>
      <c r="DQ814" s="77">
        <v>0</v>
      </c>
      <c r="DR814" s="77">
        <v>0</v>
      </c>
      <c r="DS814" s="77">
        <v>0</v>
      </c>
      <c r="DT814" s="77">
        <v>0</v>
      </c>
      <c r="DU814" s="77">
        <v>0</v>
      </c>
      <c r="DV814" s="77">
        <v>0</v>
      </c>
      <c r="DW814" s="77">
        <v>0</v>
      </c>
      <c r="GE814" s="77" t="s">
        <v>422</v>
      </c>
      <c r="GF814" s="77" t="s">
        <v>155</v>
      </c>
      <c r="GG814" s="77" t="s">
        <v>430</v>
      </c>
      <c r="GH814" s="77" t="s">
        <v>474</v>
      </c>
      <c r="GI814" s="77">
        <v>2022</v>
      </c>
      <c r="GJ814" s="77" t="s">
        <v>305</v>
      </c>
      <c r="GK814" s="77">
        <v>3.6425060683954243E-2</v>
      </c>
      <c r="GL814" s="77">
        <v>186.396424</v>
      </c>
      <c r="GM814" s="77">
        <v>2022</v>
      </c>
      <c r="GN814" s="77" t="s">
        <v>175</v>
      </c>
      <c r="GO814" s="77">
        <v>0.13250000000000001</v>
      </c>
      <c r="GP814" s="77">
        <v>3</v>
      </c>
      <c r="GQ814" s="77">
        <v>0</v>
      </c>
      <c r="GR814" s="77" t="s">
        <v>423</v>
      </c>
      <c r="GS814" s="77">
        <v>0.1527377521613833</v>
      </c>
      <c r="GT814" s="77">
        <v>5.5634818912091502E-3</v>
      </c>
      <c r="GU814" s="77">
        <v>0.1527377521613833</v>
      </c>
      <c r="GV814" s="248">
        <v>5.5634818912091502E-3</v>
      </c>
      <c r="GW814" s="248">
        <v>0.1527377521613833</v>
      </c>
      <c r="GX814" s="77">
        <v>5.5634818912091502E-3</v>
      </c>
      <c r="GY814" s="77">
        <v>0</v>
      </c>
      <c r="GZ814" s="77">
        <v>0</v>
      </c>
    </row>
    <row r="815" spans="98:208" x14ac:dyDescent="0.25">
      <c r="CT815" s="77" t="s">
        <v>155</v>
      </c>
      <c r="CU815" s="77" t="s">
        <v>440</v>
      </c>
      <c r="CV815" s="77" t="s">
        <v>446</v>
      </c>
      <c r="CW815" s="77">
        <v>2021</v>
      </c>
      <c r="CX815" s="77">
        <v>0</v>
      </c>
      <c r="CY815" s="77">
        <v>0</v>
      </c>
      <c r="CZ815" s="77">
        <v>0</v>
      </c>
      <c r="DA815" s="77">
        <v>0</v>
      </c>
      <c r="DB815" s="77">
        <v>7.7900575334948499E-2</v>
      </c>
      <c r="DC815" s="77">
        <v>3.6425060683954458E-2</v>
      </c>
      <c r="DD815" s="77">
        <v>1.58087245254323E-3</v>
      </c>
      <c r="DE815" s="77">
        <v>3.9894642198450722E-2</v>
      </c>
      <c r="DF815" s="77">
        <v>7.884709215921621E-3</v>
      </c>
      <c r="DG815" s="77">
        <v>7.884709215921621E-3</v>
      </c>
      <c r="DH815" s="77">
        <v>0</v>
      </c>
      <c r="DI815" s="77">
        <v>0</v>
      </c>
      <c r="DJ815" s="77">
        <v>3.401007870707083E-3</v>
      </c>
      <c r="DL815" s="77">
        <v>0</v>
      </c>
      <c r="DM815" s="77">
        <v>2.6815958101586105E-5</v>
      </c>
      <c r="DN815" s="77">
        <v>2.6815958101586105E-5</v>
      </c>
      <c r="DO815" s="77">
        <v>0</v>
      </c>
      <c r="DP815" s="77">
        <v>2.6815958101586105E-5</v>
      </c>
      <c r="DQ815" s="77">
        <v>2.6815958101586105E-5</v>
      </c>
      <c r="DR815" s="77">
        <v>0</v>
      </c>
      <c r="DS815" s="77">
        <v>0</v>
      </c>
      <c r="DT815" s="77">
        <v>0</v>
      </c>
      <c r="DU815" s="77">
        <v>0</v>
      </c>
      <c r="DV815" s="77">
        <v>0</v>
      </c>
      <c r="DW815" s="77">
        <v>0</v>
      </c>
      <c r="GE815" s="77" t="s">
        <v>425</v>
      </c>
      <c r="GF815" s="77" t="s">
        <v>155</v>
      </c>
      <c r="GG815" s="77" t="s">
        <v>430</v>
      </c>
      <c r="GH815" s="77" t="s">
        <v>474</v>
      </c>
      <c r="GI815" s="77">
        <v>2022</v>
      </c>
      <c r="GJ815" s="77" t="s">
        <v>301</v>
      </c>
      <c r="GK815" s="77">
        <v>1.580872452542939E-3</v>
      </c>
      <c r="GL815" s="77">
        <v>186.396424</v>
      </c>
      <c r="GM815" s="77">
        <v>2022</v>
      </c>
      <c r="GN815" s="77" t="s">
        <v>175</v>
      </c>
      <c r="GO815" s="77">
        <v>5.3000000000000005E-2</v>
      </c>
      <c r="GP815" s="77">
        <v>3</v>
      </c>
      <c r="GQ815" s="77">
        <v>0</v>
      </c>
      <c r="GR815" s="77" t="s">
        <v>423</v>
      </c>
      <c r="GS815" s="77">
        <v>5.5966209081309407E-2</v>
      </c>
      <c r="GT815" s="77">
        <v>8.8475438209900504E-5</v>
      </c>
      <c r="GU815" s="77">
        <v>5.5966209081309407E-2</v>
      </c>
      <c r="GV815" s="248">
        <v>8.8475438209900504E-5</v>
      </c>
      <c r="GW815" s="248">
        <v>5.5966209081309407E-2</v>
      </c>
      <c r="GX815" s="77">
        <v>8.8475438209900504E-5</v>
      </c>
      <c r="GY815" s="77">
        <v>0</v>
      </c>
      <c r="GZ815" s="77">
        <v>0</v>
      </c>
    </row>
    <row r="816" spans="98:208" x14ac:dyDescent="0.25">
      <c r="CT816" s="77" t="s">
        <v>155</v>
      </c>
      <c r="CU816" s="77" t="s">
        <v>440</v>
      </c>
      <c r="CV816" s="77" t="s">
        <v>446</v>
      </c>
      <c r="CW816" s="77">
        <v>2022</v>
      </c>
      <c r="CX816" s="77">
        <v>0</v>
      </c>
      <c r="CY816" s="77">
        <v>0</v>
      </c>
      <c r="CZ816" s="77">
        <v>0</v>
      </c>
      <c r="DA816" s="77">
        <v>0</v>
      </c>
      <c r="DB816" s="77">
        <v>7.7900575334948499E-2</v>
      </c>
      <c r="DC816" s="77">
        <v>3.6425060683954458E-2</v>
      </c>
      <c r="DD816" s="77">
        <v>1.58087245254323E-3</v>
      </c>
      <c r="DE816" s="77">
        <v>3.9894642198450722E-2</v>
      </c>
      <c r="DF816" s="77">
        <v>7.884709215921621E-3</v>
      </c>
      <c r="DG816" s="77">
        <v>7.884709215921621E-3</v>
      </c>
      <c r="DH816" s="77">
        <v>7.884709215921621E-3</v>
      </c>
      <c r="DI816" s="77">
        <v>0</v>
      </c>
      <c r="DJ816" s="77">
        <v>3.401007870707083E-3</v>
      </c>
      <c r="DL816" s="77">
        <v>0</v>
      </c>
      <c r="DM816" s="77">
        <v>2.6815958101586105E-5</v>
      </c>
      <c r="DN816" s="77">
        <v>2.6815958101586105E-5</v>
      </c>
      <c r="DO816" s="77">
        <v>0</v>
      </c>
      <c r="DP816" s="77">
        <v>2.6815958101586105E-5</v>
      </c>
      <c r="DQ816" s="77">
        <v>2.6815958101586105E-5</v>
      </c>
      <c r="DR816" s="77">
        <v>0</v>
      </c>
      <c r="DS816" s="77">
        <v>2.6815958101586105E-5</v>
      </c>
      <c r="DT816" s="77">
        <v>2.6815958101586105E-5</v>
      </c>
      <c r="DU816" s="77">
        <v>0</v>
      </c>
      <c r="DV816" s="77">
        <v>0</v>
      </c>
      <c r="DW816" s="77">
        <v>0</v>
      </c>
      <c r="GE816" s="77" t="s">
        <v>427</v>
      </c>
      <c r="GF816" s="77" t="s">
        <v>155</v>
      </c>
      <c r="GG816" s="77" t="s">
        <v>430</v>
      </c>
      <c r="GH816" s="77" t="s">
        <v>474</v>
      </c>
      <c r="GI816" s="77">
        <v>2022</v>
      </c>
      <c r="GJ816" s="77" t="s">
        <v>303</v>
      </c>
      <c r="GK816" s="77">
        <v>3.9894642198450687E-2</v>
      </c>
      <c r="GL816" s="77">
        <v>186.396424</v>
      </c>
      <c r="GM816" s="77">
        <v>2022</v>
      </c>
      <c r="GN816" s="77" t="s">
        <v>175</v>
      </c>
      <c r="GO816" s="77">
        <v>5.3000000000000005E-2</v>
      </c>
      <c r="GP816" s="77">
        <v>3</v>
      </c>
      <c r="GQ816" s="77">
        <v>0</v>
      </c>
      <c r="GR816" s="77" t="s">
        <v>423</v>
      </c>
      <c r="GS816" s="77">
        <v>5.5966209081309407E-2</v>
      </c>
      <c r="GT816" s="77">
        <v>2.2327518865025205E-3</v>
      </c>
      <c r="GU816" s="77">
        <v>5.5966209081309407E-2</v>
      </c>
      <c r="GV816" s="248">
        <v>2.2327518865025205E-3</v>
      </c>
      <c r="GW816" s="248">
        <v>5.5966209081309407E-2</v>
      </c>
      <c r="GX816" s="77">
        <v>2.2327518865025205E-3</v>
      </c>
      <c r="GY816" s="77">
        <v>0</v>
      </c>
      <c r="GZ816" s="77">
        <v>0</v>
      </c>
    </row>
    <row r="817" spans="98:208" x14ac:dyDescent="0.25">
      <c r="CT817" s="77" t="s">
        <v>155</v>
      </c>
      <c r="CU817" s="77" t="s">
        <v>440</v>
      </c>
      <c r="CV817" s="77" t="s">
        <v>446</v>
      </c>
      <c r="CW817" s="77">
        <v>2023</v>
      </c>
      <c r="CX817" s="77">
        <v>0</v>
      </c>
      <c r="CY817" s="77">
        <v>0</v>
      </c>
      <c r="CZ817" s="77">
        <v>0</v>
      </c>
      <c r="DA817" s="77">
        <v>0</v>
      </c>
      <c r="DB817" s="77">
        <v>8.0408269036977231E-2</v>
      </c>
      <c r="DC817" s="77">
        <v>3.7590224611390742E-2</v>
      </c>
      <c r="DD817" s="77">
        <v>1.6314334115687401E-3</v>
      </c>
      <c r="DE817" s="77">
        <v>4.1186611014017722E-2</v>
      </c>
      <c r="DF817" s="77">
        <v>0</v>
      </c>
      <c r="DG817" s="77">
        <v>8.1378100371604974E-3</v>
      </c>
      <c r="DH817" s="77">
        <v>8.1378100371604974E-3</v>
      </c>
      <c r="DI817" s="77">
        <v>8.1378100371604974E-3</v>
      </c>
      <c r="DJ817" s="77">
        <v>3.401007870707083E-3</v>
      </c>
      <c r="DL817" s="77">
        <v>0</v>
      </c>
      <c r="DM817" s="77">
        <v>0</v>
      </c>
      <c r="DN817" s="77">
        <v>0</v>
      </c>
      <c r="DO817" s="77">
        <v>0</v>
      </c>
      <c r="DP817" s="77">
        <v>2.7676755986701951E-5</v>
      </c>
      <c r="DQ817" s="77">
        <v>2.7676755986701951E-5</v>
      </c>
      <c r="DR817" s="77">
        <v>0</v>
      </c>
      <c r="DS817" s="77">
        <v>2.7676755986701951E-5</v>
      </c>
      <c r="DT817" s="77">
        <v>2.7676755986701951E-5</v>
      </c>
      <c r="DU817" s="77">
        <v>0</v>
      </c>
      <c r="DV817" s="77">
        <v>2.7676755986701951E-5</v>
      </c>
      <c r="DW817" s="77">
        <v>2.7676755986701951E-5</v>
      </c>
      <c r="GE817" s="77" t="s">
        <v>422</v>
      </c>
      <c r="GF817" s="77" t="s">
        <v>155</v>
      </c>
      <c r="GG817" s="77" t="s">
        <v>430</v>
      </c>
      <c r="GH817" s="77" t="s">
        <v>474</v>
      </c>
      <c r="GI817" s="77">
        <v>2023</v>
      </c>
      <c r="GJ817" s="77" t="s">
        <v>305</v>
      </c>
      <c r="GK817" s="77">
        <v>3.7590224611390548E-2</v>
      </c>
      <c r="GL817" s="77">
        <v>186.396424</v>
      </c>
      <c r="GM817" s="77">
        <v>2023</v>
      </c>
      <c r="GN817" s="77" t="s">
        <v>175</v>
      </c>
      <c r="GO817" s="77">
        <v>0.13250000000000001</v>
      </c>
      <c r="GP817" s="77">
        <v>3</v>
      </c>
      <c r="GQ817" s="77">
        <v>0</v>
      </c>
      <c r="GR817" s="77" t="s">
        <v>423</v>
      </c>
      <c r="GS817" s="77">
        <v>0</v>
      </c>
      <c r="GT817" s="77">
        <v>0</v>
      </c>
      <c r="GU817" s="77">
        <v>0.1527377521613833</v>
      </c>
      <c r="GV817" s="248">
        <v>5.7414464103853003E-3</v>
      </c>
      <c r="GW817" s="248">
        <v>0.1527377521613833</v>
      </c>
      <c r="GX817" s="77">
        <v>5.7414464103853003E-3</v>
      </c>
      <c r="GY817" s="77">
        <v>0.1527377521613833</v>
      </c>
      <c r="GZ817" s="77">
        <v>5.7414464103853003E-3</v>
      </c>
    </row>
    <row r="818" spans="98:208" x14ac:dyDescent="0.25">
      <c r="CT818" s="77" t="s">
        <v>155</v>
      </c>
      <c r="CU818" s="77" t="s">
        <v>440</v>
      </c>
      <c r="CV818" s="77" t="s">
        <v>446</v>
      </c>
      <c r="CW818" s="77">
        <v>2024</v>
      </c>
      <c r="CX818" s="77">
        <v>0</v>
      </c>
      <c r="CY818" s="77">
        <v>0</v>
      </c>
      <c r="CZ818" s="77">
        <v>0</v>
      </c>
      <c r="DA818" s="77">
        <v>0</v>
      </c>
      <c r="DB818" s="77">
        <v>8.0408269036977231E-2</v>
      </c>
      <c r="DC818" s="77">
        <v>3.7590224611390742E-2</v>
      </c>
      <c r="DD818" s="77">
        <v>1.6314334115687401E-3</v>
      </c>
      <c r="DE818" s="77">
        <v>4.1186611014017722E-2</v>
      </c>
      <c r="DF818" s="77">
        <v>0</v>
      </c>
      <c r="DG818" s="77">
        <v>0</v>
      </c>
      <c r="DH818" s="77">
        <v>8.1378100371604974E-3</v>
      </c>
      <c r="DI818" s="77">
        <v>8.1378100371604974E-3</v>
      </c>
      <c r="DJ818" s="77">
        <v>3.401007870707083E-3</v>
      </c>
      <c r="DL818" s="77">
        <v>0</v>
      </c>
      <c r="DM818" s="77">
        <v>0</v>
      </c>
      <c r="DN818" s="77">
        <v>0</v>
      </c>
      <c r="DO818" s="77">
        <v>0</v>
      </c>
      <c r="DP818" s="77">
        <v>0</v>
      </c>
      <c r="DQ818" s="77">
        <v>0</v>
      </c>
      <c r="DR818" s="77">
        <v>0</v>
      </c>
      <c r="DS818" s="77">
        <v>2.7676755986701951E-5</v>
      </c>
      <c r="DT818" s="77">
        <v>2.7676755986701951E-5</v>
      </c>
      <c r="DU818" s="77">
        <v>0</v>
      </c>
      <c r="DV818" s="77">
        <v>2.7676755986701951E-5</v>
      </c>
      <c r="DW818" s="77">
        <v>2.7676755986701951E-5</v>
      </c>
      <c r="GE818" s="77" t="s">
        <v>425</v>
      </c>
      <c r="GF818" s="77" t="s">
        <v>155</v>
      </c>
      <c r="GG818" s="77" t="s">
        <v>430</v>
      </c>
      <c r="GH818" s="77" t="s">
        <v>474</v>
      </c>
      <c r="GI818" s="77">
        <v>2023</v>
      </c>
      <c r="GJ818" s="77" t="s">
        <v>301</v>
      </c>
      <c r="GK818" s="77">
        <v>1.6314334115683489E-3</v>
      </c>
      <c r="GL818" s="77">
        <v>186.396424</v>
      </c>
      <c r="GM818" s="77">
        <v>2023</v>
      </c>
      <c r="GN818" s="77" t="s">
        <v>175</v>
      </c>
      <c r="GO818" s="77">
        <v>5.3000000000000005E-2</v>
      </c>
      <c r="GP818" s="77">
        <v>3</v>
      </c>
      <c r="GQ818" s="77">
        <v>0</v>
      </c>
      <c r="GR818" s="77" t="s">
        <v>423</v>
      </c>
      <c r="GS818" s="77">
        <v>0</v>
      </c>
      <c r="GT818" s="77">
        <v>0</v>
      </c>
      <c r="GU818" s="77">
        <v>5.5966209081309407E-2</v>
      </c>
      <c r="GV818" s="248">
        <v>9.1305143414068118E-5</v>
      </c>
      <c r="GW818" s="248">
        <v>5.5966209081309407E-2</v>
      </c>
      <c r="GX818" s="77">
        <v>9.1305143414068118E-5</v>
      </c>
      <c r="GY818" s="77">
        <v>5.5966209081309407E-2</v>
      </c>
      <c r="GZ818" s="77">
        <v>9.1305143414068118E-5</v>
      </c>
    </row>
    <row r="819" spans="98:208" x14ac:dyDescent="0.25">
      <c r="CT819" s="77" t="s">
        <v>155</v>
      </c>
      <c r="CU819" s="77" t="s">
        <v>440</v>
      </c>
      <c r="CV819" s="77" t="s">
        <v>446</v>
      </c>
      <c r="CW819" s="77">
        <v>2025</v>
      </c>
      <c r="CX819" s="77">
        <v>0</v>
      </c>
      <c r="CY819" s="77">
        <v>0</v>
      </c>
      <c r="CZ819" s="77">
        <v>0</v>
      </c>
      <c r="DA819" s="77">
        <v>0</v>
      </c>
      <c r="DB819" s="77">
        <v>8.0408269036977231E-2</v>
      </c>
      <c r="DC819" s="77">
        <v>3.7590224611390742E-2</v>
      </c>
      <c r="DD819" s="77">
        <v>1.6314334115687401E-3</v>
      </c>
      <c r="DE819" s="77">
        <v>4.1186611014017722E-2</v>
      </c>
      <c r="DF819" s="77">
        <v>0</v>
      </c>
      <c r="DG819" s="77">
        <v>0</v>
      </c>
      <c r="DH819" s="77">
        <v>0</v>
      </c>
      <c r="DI819" s="77">
        <v>8.1378100371604974E-3</v>
      </c>
      <c r="DJ819" s="77">
        <v>3.401007870707083E-3</v>
      </c>
      <c r="DL819" s="77">
        <v>0</v>
      </c>
      <c r="DM819" s="77">
        <v>0</v>
      </c>
      <c r="DN819" s="77">
        <v>0</v>
      </c>
      <c r="DO819" s="77">
        <v>0</v>
      </c>
      <c r="DP819" s="77">
        <v>0</v>
      </c>
      <c r="DQ819" s="77">
        <v>0</v>
      </c>
      <c r="DR819" s="77">
        <v>0</v>
      </c>
      <c r="DS819" s="77">
        <v>0</v>
      </c>
      <c r="DT819" s="77">
        <v>0</v>
      </c>
      <c r="DU819" s="77">
        <v>0</v>
      </c>
      <c r="DV819" s="77">
        <v>2.7676755986701951E-5</v>
      </c>
      <c r="DW819" s="77">
        <v>2.7676755986701951E-5</v>
      </c>
      <c r="GE819" s="77" t="s">
        <v>427</v>
      </c>
      <c r="GF819" s="77" t="s">
        <v>155</v>
      </c>
      <c r="GG819" s="77" t="s">
        <v>430</v>
      </c>
      <c r="GH819" s="77" t="s">
        <v>474</v>
      </c>
      <c r="GI819" s="77">
        <v>2023</v>
      </c>
      <c r="GJ819" s="77" t="s">
        <v>303</v>
      </c>
      <c r="GK819" s="77">
        <v>4.1186611014017577E-2</v>
      </c>
      <c r="GL819" s="77">
        <v>186.396424</v>
      </c>
      <c r="GM819" s="77">
        <v>2023</v>
      </c>
      <c r="GN819" s="77" t="s">
        <v>175</v>
      </c>
      <c r="GO819" s="77">
        <v>5.3000000000000005E-2</v>
      </c>
      <c r="GP819" s="77">
        <v>3</v>
      </c>
      <c r="GQ819" s="77">
        <v>0</v>
      </c>
      <c r="GR819" s="77" t="s">
        <v>423</v>
      </c>
      <c r="GS819" s="77">
        <v>0</v>
      </c>
      <c r="GT819" s="77">
        <v>0</v>
      </c>
      <c r="GU819" s="77">
        <v>5.5966209081309407E-2</v>
      </c>
      <c r="GV819" s="248">
        <v>2.3050584833610686E-3</v>
      </c>
      <c r="GW819" s="248">
        <v>5.5966209081309407E-2</v>
      </c>
      <c r="GX819" s="77">
        <v>2.3050584833610686E-3</v>
      </c>
      <c r="GY819" s="77">
        <v>5.5966209081309407E-2</v>
      </c>
      <c r="GZ819" s="77">
        <v>2.3050584833610686E-3</v>
      </c>
    </row>
    <row r="820" spans="98:208" x14ac:dyDescent="0.25">
      <c r="CT820" s="77" t="s">
        <v>155</v>
      </c>
      <c r="CU820" s="77" t="s">
        <v>440</v>
      </c>
      <c r="CV820" s="77" t="s">
        <v>453</v>
      </c>
      <c r="CW820" s="77">
        <v>2020</v>
      </c>
      <c r="CX820" s="77">
        <v>0</v>
      </c>
      <c r="CY820" s="77">
        <v>0</v>
      </c>
      <c r="CZ820" s="77">
        <v>0</v>
      </c>
      <c r="DA820" s="77">
        <v>0</v>
      </c>
      <c r="DB820" s="77">
        <v>14146.13064133256</v>
      </c>
      <c r="DC820" s="77">
        <v>222.2294216278311</v>
      </c>
      <c r="DD820" s="77">
        <v>8585.7228092479672</v>
      </c>
      <c r="DE820" s="77">
        <v>5338.1784104567587</v>
      </c>
      <c r="DF820" s="77">
        <v>813.21078921305298</v>
      </c>
      <c r="DG820" s="77">
        <v>0</v>
      </c>
      <c r="DH820" s="77">
        <v>0</v>
      </c>
      <c r="DI820" s="77">
        <v>0</v>
      </c>
      <c r="DJ820" s="77">
        <v>2.3139183279019199E-5</v>
      </c>
      <c r="DL820" s="77">
        <v>0</v>
      </c>
      <c r="DM820" s="77">
        <v>1.8817033496076684E-2</v>
      </c>
      <c r="DN820" s="77">
        <v>1.8817033496076684E-2</v>
      </c>
      <c r="DO820" s="77">
        <v>0</v>
      </c>
      <c r="DP820" s="77">
        <v>0</v>
      </c>
      <c r="DQ820" s="77">
        <v>0</v>
      </c>
      <c r="DR820" s="77">
        <v>0</v>
      </c>
      <c r="DS820" s="77">
        <v>0</v>
      </c>
      <c r="DT820" s="77">
        <v>0</v>
      </c>
      <c r="DU820" s="77">
        <v>0</v>
      </c>
      <c r="DV820" s="77">
        <v>0</v>
      </c>
      <c r="DW820" s="77">
        <v>0</v>
      </c>
      <c r="GE820" s="77" t="s">
        <v>422</v>
      </c>
      <c r="GF820" s="77" t="s">
        <v>155</v>
      </c>
      <c r="GG820" s="77" t="s">
        <v>430</v>
      </c>
      <c r="GH820" s="77" t="s">
        <v>474</v>
      </c>
      <c r="GI820" s="77">
        <v>2024</v>
      </c>
      <c r="GJ820" s="77" t="s">
        <v>305</v>
      </c>
      <c r="GK820" s="77">
        <v>3.7590224611390548E-2</v>
      </c>
      <c r="GL820" s="77">
        <v>186.396424</v>
      </c>
      <c r="GM820" s="77">
        <v>2024</v>
      </c>
      <c r="GN820" s="77" t="s">
        <v>175</v>
      </c>
      <c r="GO820" s="77">
        <v>0.13250000000000001</v>
      </c>
      <c r="GP820" s="77">
        <v>3</v>
      </c>
      <c r="GQ820" s="77">
        <v>0</v>
      </c>
      <c r="GR820" s="77" t="s">
        <v>423</v>
      </c>
      <c r="GS820" s="77">
        <v>0</v>
      </c>
      <c r="GT820" s="77">
        <v>0</v>
      </c>
      <c r="GU820" s="77">
        <v>0</v>
      </c>
      <c r="GV820" s="248">
        <v>0</v>
      </c>
      <c r="GW820" s="248">
        <v>0.1527377521613833</v>
      </c>
      <c r="GX820" s="77">
        <v>5.7414464103853003E-3</v>
      </c>
      <c r="GY820" s="77">
        <v>0.1527377521613833</v>
      </c>
      <c r="GZ820" s="77">
        <v>5.7414464103853003E-3</v>
      </c>
    </row>
    <row r="821" spans="98:208" x14ac:dyDescent="0.25">
      <c r="CT821" s="77" t="s">
        <v>155</v>
      </c>
      <c r="CU821" s="77" t="s">
        <v>440</v>
      </c>
      <c r="CV821" s="77" t="s">
        <v>453</v>
      </c>
      <c r="CW821" s="77">
        <v>2021</v>
      </c>
      <c r="CX821" s="77">
        <v>0</v>
      </c>
      <c r="CY821" s="77">
        <v>0</v>
      </c>
      <c r="CZ821" s="77">
        <v>0</v>
      </c>
      <c r="DA821" s="77">
        <v>0</v>
      </c>
      <c r="DB821" s="77">
        <v>14146.13064133256</v>
      </c>
      <c r="DC821" s="77">
        <v>222.2294216278311</v>
      </c>
      <c r="DD821" s="77">
        <v>8585.7228092479672</v>
      </c>
      <c r="DE821" s="77">
        <v>5338.1784104567587</v>
      </c>
      <c r="DF821" s="77">
        <v>813.21078921305298</v>
      </c>
      <c r="DG821" s="77">
        <v>813.21078921305298</v>
      </c>
      <c r="DH821" s="77">
        <v>0</v>
      </c>
      <c r="DI821" s="77">
        <v>0</v>
      </c>
      <c r="DJ821" s="77">
        <v>2.3139183279019199E-5</v>
      </c>
      <c r="DL821" s="77">
        <v>0</v>
      </c>
      <c r="DM821" s="77">
        <v>1.8817033496076684E-2</v>
      </c>
      <c r="DN821" s="77">
        <v>1.8817033496076684E-2</v>
      </c>
      <c r="DO821" s="77">
        <v>0</v>
      </c>
      <c r="DP821" s="77">
        <v>1.8817033496076684E-2</v>
      </c>
      <c r="DQ821" s="77">
        <v>1.8817033496076684E-2</v>
      </c>
      <c r="DR821" s="77">
        <v>0</v>
      </c>
      <c r="DS821" s="77">
        <v>0</v>
      </c>
      <c r="DT821" s="77">
        <v>0</v>
      </c>
      <c r="DU821" s="77">
        <v>0</v>
      </c>
      <c r="DV821" s="77">
        <v>0</v>
      </c>
      <c r="DW821" s="77">
        <v>0</v>
      </c>
      <c r="GE821" s="77" t="s">
        <v>425</v>
      </c>
      <c r="GF821" s="77" t="s">
        <v>155</v>
      </c>
      <c r="GG821" s="77" t="s">
        <v>430</v>
      </c>
      <c r="GH821" s="77" t="s">
        <v>474</v>
      </c>
      <c r="GI821" s="77">
        <v>2024</v>
      </c>
      <c r="GJ821" s="77" t="s">
        <v>301</v>
      </c>
      <c r="GK821" s="77">
        <v>1.6314334115683489E-3</v>
      </c>
      <c r="GL821" s="77">
        <v>186.396424</v>
      </c>
      <c r="GM821" s="77">
        <v>2024</v>
      </c>
      <c r="GN821" s="77" t="s">
        <v>175</v>
      </c>
      <c r="GO821" s="77">
        <v>5.3000000000000005E-2</v>
      </c>
      <c r="GP821" s="77">
        <v>3</v>
      </c>
      <c r="GQ821" s="77">
        <v>0</v>
      </c>
      <c r="GR821" s="77" t="s">
        <v>423</v>
      </c>
      <c r="GS821" s="77">
        <v>0</v>
      </c>
      <c r="GT821" s="77">
        <v>0</v>
      </c>
      <c r="GU821" s="77">
        <v>0</v>
      </c>
      <c r="GV821" s="248">
        <v>0</v>
      </c>
      <c r="GW821" s="248">
        <v>5.5966209081309407E-2</v>
      </c>
      <c r="GX821" s="77">
        <v>9.1305143414068118E-5</v>
      </c>
      <c r="GY821" s="77">
        <v>5.5966209081309407E-2</v>
      </c>
      <c r="GZ821" s="77">
        <v>9.1305143414068118E-5</v>
      </c>
    </row>
    <row r="822" spans="98:208" x14ac:dyDescent="0.25">
      <c r="CT822" s="77" t="s">
        <v>155</v>
      </c>
      <c r="CU822" s="77" t="s">
        <v>440</v>
      </c>
      <c r="CV822" s="77" t="s">
        <v>453</v>
      </c>
      <c r="CW822" s="77">
        <v>2022</v>
      </c>
      <c r="CX822" s="77">
        <v>0</v>
      </c>
      <c r="CY822" s="77">
        <v>0</v>
      </c>
      <c r="CZ822" s="77">
        <v>0</v>
      </c>
      <c r="DA822" s="77">
        <v>0</v>
      </c>
      <c r="DB822" s="77">
        <v>14146.13064133256</v>
      </c>
      <c r="DC822" s="77">
        <v>222.2294216278311</v>
      </c>
      <c r="DD822" s="77">
        <v>8585.7228092479672</v>
      </c>
      <c r="DE822" s="77">
        <v>5338.1784104567587</v>
      </c>
      <c r="DF822" s="77">
        <v>813.21078921305298</v>
      </c>
      <c r="DG822" s="77">
        <v>813.21078921305298</v>
      </c>
      <c r="DH822" s="77">
        <v>813.21078921305298</v>
      </c>
      <c r="DI822" s="77">
        <v>0</v>
      </c>
      <c r="DJ822" s="77">
        <v>2.3139183279019199E-5</v>
      </c>
      <c r="DL822" s="77">
        <v>0</v>
      </c>
      <c r="DM822" s="77">
        <v>1.8817033496076684E-2</v>
      </c>
      <c r="DN822" s="77">
        <v>1.8817033496076684E-2</v>
      </c>
      <c r="DO822" s="77">
        <v>0</v>
      </c>
      <c r="DP822" s="77">
        <v>1.8817033496076684E-2</v>
      </c>
      <c r="DQ822" s="77">
        <v>1.8817033496076684E-2</v>
      </c>
      <c r="DR822" s="77">
        <v>0</v>
      </c>
      <c r="DS822" s="77">
        <v>1.8817033496076684E-2</v>
      </c>
      <c r="DT822" s="77">
        <v>1.8817033496076684E-2</v>
      </c>
      <c r="DU822" s="77">
        <v>0</v>
      </c>
      <c r="DV822" s="77">
        <v>0</v>
      </c>
      <c r="DW822" s="77">
        <v>0</v>
      </c>
      <c r="GE822" s="77" t="s">
        <v>427</v>
      </c>
      <c r="GF822" s="77" t="s">
        <v>155</v>
      </c>
      <c r="GG822" s="77" t="s">
        <v>430</v>
      </c>
      <c r="GH822" s="77" t="s">
        <v>474</v>
      </c>
      <c r="GI822" s="77">
        <v>2024</v>
      </c>
      <c r="GJ822" s="77" t="s">
        <v>303</v>
      </c>
      <c r="GK822" s="77">
        <v>4.1186611014017577E-2</v>
      </c>
      <c r="GL822" s="77">
        <v>186.396424</v>
      </c>
      <c r="GM822" s="77">
        <v>2024</v>
      </c>
      <c r="GN822" s="77" t="s">
        <v>175</v>
      </c>
      <c r="GO822" s="77">
        <v>5.3000000000000005E-2</v>
      </c>
      <c r="GP822" s="77">
        <v>3</v>
      </c>
      <c r="GQ822" s="77">
        <v>0</v>
      </c>
      <c r="GR822" s="77" t="s">
        <v>423</v>
      </c>
      <c r="GS822" s="77">
        <v>0</v>
      </c>
      <c r="GT822" s="77">
        <v>0</v>
      </c>
      <c r="GU822" s="77">
        <v>0</v>
      </c>
      <c r="GV822" s="248">
        <v>0</v>
      </c>
      <c r="GW822" s="248">
        <v>5.5966209081309407E-2</v>
      </c>
      <c r="GX822" s="77">
        <v>2.3050584833610686E-3</v>
      </c>
      <c r="GY822" s="77">
        <v>5.5966209081309407E-2</v>
      </c>
      <c r="GZ822" s="77">
        <v>2.3050584833610686E-3</v>
      </c>
    </row>
    <row r="823" spans="98:208" x14ac:dyDescent="0.25">
      <c r="CT823" s="77" t="s">
        <v>155</v>
      </c>
      <c r="CU823" s="77" t="s">
        <v>440</v>
      </c>
      <c r="CV823" s="77" t="s">
        <v>453</v>
      </c>
      <c r="CW823" s="77">
        <v>2023</v>
      </c>
      <c r="CX823" s="77">
        <v>0</v>
      </c>
      <c r="CY823" s="77">
        <v>0</v>
      </c>
      <c r="CZ823" s="77">
        <v>0</v>
      </c>
      <c r="DA823" s="77">
        <v>0</v>
      </c>
      <c r="DB823" s="77">
        <v>14664.63755643667</v>
      </c>
      <c r="DC823" s="77">
        <v>233.23007680793981</v>
      </c>
      <c r="DD823" s="77">
        <v>8896.5159934286166</v>
      </c>
      <c r="DE823" s="77">
        <v>5534.8914862001066</v>
      </c>
      <c r="DF823" s="77">
        <v>0</v>
      </c>
      <c r="DG823" s="77">
        <v>843.29420601054517</v>
      </c>
      <c r="DH823" s="77">
        <v>843.29420601054517</v>
      </c>
      <c r="DI823" s="77">
        <v>843.29420601054517</v>
      </c>
      <c r="DJ823" s="77">
        <v>2.3139183279019199E-5</v>
      </c>
      <c r="DL823" s="77">
        <v>0</v>
      </c>
      <c r="DM823" s="77">
        <v>0</v>
      </c>
      <c r="DN823" s="77">
        <v>0</v>
      </c>
      <c r="DO823" s="77">
        <v>0</v>
      </c>
      <c r="DP823" s="77">
        <v>1.9513139191012979E-2</v>
      </c>
      <c r="DQ823" s="77">
        <v>1.9513139191012979E-2</v>
      </c>
      <c r="DR823" s="77">
        <v>0</v>
      </c>
      <c r="DS823" s="77">
        <v>1.9513139191012979E-2</v>
      </c>
      <c r="DT823" s="77">
        <v>1.9513139191012979E-2</v>
      </c>
      <c r="DU823" s="77">
        <v>0</v>
      </c>
      <c r="DV823" s="77">
        <v>1.9513139191012979E-2</v>
      </c>
      <c r="DW823" s="77">
        <v>1.9513139191012979E-2</v>
      </c>
      <c r="GE823" s="77" t="s">
        <v>422</v>
      </c>
      <c r="GF823" s="77" t="s">
        <v>155</v>
      </c>
      <c r="GG823" s="77" t="s">
        <v>430</v>
      </c>
      <c r="GH823" s="77" t="s">
        <v>474</v>
      </c>
      <c r="GI823" s="77">
        <v>2025</v>
      </c>
      <c r="GJ823" s="77" t="s">
        <v>305</v>
      </c>
      <c r="GK823" s="77">
        <v>3.7590224611390548E-2</v>
      </c>
      <c r="GL823" s="77">
        <v>186.396424</v>
      </c>
      <c r="GM823" s="77">
        <v>2025</v>
      </c>
      <c r="GN823" s="77" t="s">
        <v>175</v>
      </c>
      <c r="GO823" s="77">
        <v>0.13250000000000001</v>
      </c>
      <c r="GP823" s="77">
        <v>3</v>
      </c>
      <c r="GQ823" s="77">
        <v>0</v>
      </c>
      <c r="GR823" s="77" t="s">
        <v>423</v>
      </c>
      <c r="GS823" s="77">
        <v>0</v>
      </c>
      <c r="GT823" s="77">
        <v>0</v>
      </c>
      <c r="GU823" s="77">
        <v>0</v>
      </c>
      <c r="GV823" s="248">
        <v>0</v>
      </c>
      <c r="GW823" s="248">
        <v>0</v>
      </c>
      <c r="GX823" s="77">
        <v>0</v>
      </c>
      <c r="GY823" s="77">
        <v>0.1527377521613833</v>
      </c>
      <c r="GZ823" s="77">
        <v>5.7414464103853003E-3</v>
      </c>
    </row>
    <row r="824" spans="98:208" x14ac:dyDescent="0.25">
      <c r="CT824" s="77" t="s">
        <v>155</v>
      </c>
      <c r="CU824" s="77" t="s">
        <v>440</v>
      </c>
      <c r="CV824" s="77" t="s">
        <v>453</v>
      </c>
      <c r="CW824" s="77">
        <v>2024</v>
      </c>
      <c r="CX824" s="77">
        <v>0</v>
      </c>
      <c r="CY824" s="77">
        <v>0</v>
      </c>
      <c r="CZ824" s="77">
        <v>0</v>
      </c>
      <c r="DA824" s="77">
        <v>0</v>
      </c>
      <c r="DB824" s="77">
        <v>14664.63755643667</v>
      </c>
      <c r="DC824" s="77">
        <v>233.23007680793981</v>
      </c>
      <c r="DD824" s="77">
        <v>8896.5159934286166</v>
      </c>
      <c r="DE824" s="77">
        <v>5534.8914862001066</v>
      </c>
      <c r="DF824" s="77">
        <v>0</v>
      </c>
      <c r="DG824" s="77">
        <v>0</v>
      </c>
      <c r="DH824" s="77">
        <v>843.29420601054517</v>
      </c>
      <c r="DI824" s="77">
        <v>843.29420601054517</v>
      </c>
      <c r="DJ824" s="77">
        <v>2.3139183279019199E-5</v>
      </c>
      <c r="DL824" s="77">
        <v>0</v>
      </c>
      <c r="DM824" s="77">
        <v>0</v>
      </c>
      <c r="DN824" s="77">
        <v>0</v>
      </c>
      <c r="DO824" s="77">
        <v>0</v>
      </c>
      <c r="DP824" s="77">
        <v>0</v>
      </c>
      <c r="DQ824" s="77">
        <v>0</v>
      </c>
      <c r="DR824" s="77">
        <v>0</v>
      </c>
      <c r="DS824" s="77">
        <v>1.9513139191012979E-2</v>
      </c>
      <c r="DT824" s="77">
        <v>1.9513139191012979E-2</v>
      </c>
      <c r="DU824" s="77">
        <v>0</v>
      </c>
      <c r="DV824" s="77">
        <v>1.9513139191012979E-2</v>
      </c>
      <c r="DW824" s="77">
        <v>1.9513139191012979E-2</v>
      </c>
      <c r="GE824" s="77" t="s">
        <v>425</v>
      </c>
      <c r="GF824" s="77" t="s">
        <v>155</v>
      </c>
      <c r="GG824" s="77" t="s">
        <v>430</v>
      </c>
      <c r="GH824" s="77" t="s">
        <v>474</v>
      </c>
      <c r="GI824" s="77">
        <v>2025</v>
      </c>
      <c r="GJ824" s="77" t="s">
        <v>301</v>
      </c>
      <c r="GK824" s="77">
        <v>1.6314334115683489E-3</v>
      </c>
      <c r="GL824" s="77">
        <v>186.396424</v>
      </c>
      <c r="GM824" s="77">
        <v>2025</v>
      </c>
      <c r="GN824" s="77" t="s">
        <v>175</v>
      </c>
      <c r="GO824" s="77">
        <v>5.3000000000000005E-2</v>
      </c>
      <c r="GP824" s="77">
        <v>3</v>
      </c>
      <c r="GQ824" s="77">
        <v>0</v>
      </c>
      <c r="GR824" s="77" t="s">
        <v>423</v>
      </c>
      <c r="GS824" s="77">
        <v>0</v>
      </c>
      <c r="GT824" s="77">
        <v>0</v>
      </c>
      <c r="GU824" s="77">
        <v>0</v>
      </c>
      <c r="GV824" s="248">
        <v>0</v>
      </c>
      <c r="GW824" s="248">
        <v>0</v>
      </c>
      <c r="GX824" s="77">
        <v>0</v>
      </c>
      <c r="GY824" s="77">
        <v>5.5966209081309407E-2</v>
      </c>
      <c r="GZ824" s="77">
        <v>9.1305143414068118E-5</v>
      </c>
    </row>
    <row r="825" spans="98:208" x14ac:dyDescent="0.25">
      <c r="CT825" s="77" t="s">
        <v>155</v>
      </c>
      <c r="CU825" s="77" t="s">
        <v>440</v>
      </c>
      <c r="CV825" s="77" t="s">
        <v>453</v>
      </c>
      <c r="CW825" s="77">
        <v>2025</v>
      </c>
      <c r="CX825" s="77">
        <v>0</v>
      </c>
      <c r="CY825" s="77">
        <v>0</v>
      </c>
      <c r="CZ825" s="77">
        <v>0</v>
      </c>
      <c r="DA825" s="77">
        <v>0</v>
      </c>
      <c r="DB825" s="77">
        <v>14664.63755643667</v>
      </c>
      <c r="DC825" s="77">
        <v>233.23007680793981</v>
      </c>
      <c r="DD825" s="77">
        <v>8896.5159934286166</v>
      </c>
      <c r="DE825" s="77">
        <v>5534.8914862001066</v>
      </c>
      <c r="DF825" s="77">
        <v>0</v>
      </c>
      <c r="DG825" s="77">
        <v>0</v>
      </c>
      <c r="DH825" s="77">
        <v>0</v>
      </c>
      <c r="DI825" s="77">
        <v>843.29420601054517</v>
      </c>
      <c r="DJ825" s="77">
        <v>2.3139183279019199E-5</v>
      </c>
      <c r="DL825" s="77">
        <v>0</v>
      </c>
      <c r="DM825" s="77">
        <v>0</v>
      </c>
      <c r="DN825" s="77">
        <v>0</v>
      </c>
      <c r="DO825" s="77">
        <v>0</v>
      </c>
      <c r="DP825" s="77">
        <v>0</v>
      </c>
      <c r="DQ825" s="77">
        <v>0</v>
      </c>
      <c r="DR825" s="77">
        <v>0</v>
      </c>
      <c r="DS825" s="77">
        <v>0</v>
      </c>
      <c r="DT825" s="77">
        <v>0</v>
      </c>
      <c r="DU825" s="77">
        <v>0</v>
      </c>
      <c r="DV825" s="77">
        <v>1.9513139191012979E-2</v>
      </c>
      <c r="DW825" s="77">
        <v>1.9513139191012979E-2</v>
      </c>
      <c r="GE825" s="77" t="s">
        <v>427</v>
      </c>
      <c r="GF825" s="77" t="s">
        <v>155</v>
      </c>
      <c r="GG825" s="77" t="s">
        <v>430</v>
      </c>
      <c r="GH825" s="77" t="s">
        <v>474</v>
      </c>
      <c r="GI825" s="77">
        <v>2025</v>
      </c>
      <c r="GJ825" s="77" t="s">
        <v>303</v>
      </c>
      <c r="GK825" s="77">
        <v>4.1186611014017577E-2</v>
      </c>
      <c r="GL825" s="77">
        <v>186.396424</v>
      </c>
      <c r="GM825" s="77">
        <v>2025</v>
      </c>
      <c r="GN825" s="77" t="s">
        <v>175</v>
      </c>
      <c r="GO825" s="77">
        <v>5.3000000000000005E-2</v>
      </c>
      <c r="GP825" s="77">
        <v>3</v>
      </c>
      <c r="GQ825" s="77">
        <v>0</v>
      </c>
      <c r="GR825" s="77" t="s">
        <v>423</v>
      </c>
      <c r="GS825" s="77">
        <v>0</v>
      </c>
      <c r="GT825" s="77">
        <v>0</v>
      </c>
      <c r="GU825" s="77">
        <v>0</v>
      </c>
      <c r="GV825" s="248">
        <v>0</v>
      </c>
      <c r="GW825" s="248">
        <v>0</v>
      </c>
      <c r="GX825" s="77">
        <v>0</v>
      </c>
      <c r="GY825" s="77">
        <v>5.5966209081309407E-2</v>
      </c>
      <c r="GZ825" s="77">
        <v>2.3050584833610686E-3</v>
      </c>
    </row>
    <row r="826" spans="98:208" x14ac:dyDescent="0.25">
      <c r="CT826" s="77" t="s">
        <v>155</v>
      </c>
      <c r="CU826" s="77" t="s">
        <v>440</v>
      </c>
      <c r="CV826" s="77" t="s">
        <v>460</v>
      </c>
      <c r="CW826" s="77">
        <v>2020</v>
      </c>
      <c r="CX826" s="77">
        <v>0</v>
      </c>
      <c r="CY826" s="77">
        <v>0</v>
      </c>
      <c r="CZ826" s="77">
        <v>0</v>
      </c>
      <c r="DA826" s="77">
        <v>0</v>
      </c>
      <c r="DB826" s="77">
        <v>8807.9522308760352</v>
      </c>
      <c r="DC826" s="77">
        <v>222.2294216278371</v>
      </c>
      <c r="DD826" s="77">
        <v>8585.7228092481982</v>
      </c>
      <c r="DE826" s="77">
        <v>0</v>
      </c>
      <c r="DF826" s="77">
        <v>514.45318018011199</v>
      </c>
      <c r="DG826" s="77">
        <v>0</v>
      </c>
      <c r="DH826" s="77">
        <v>0</v>
      </c>
      <c r="DI826" s="77">
        <v>0</v>
      </c>
      <c r="DJ826" s="77">
        <v>3.5241860776965959E-6</v>
      </c>
      <c r="DL826" s="77">
        <v>0</v>
      </c>
      <c r="DM826" s="77">
        <v>1.8130287352174891E-3</v>
      </c>
      <c r="DN826" s="77">
        <v>1.8130287352174891E-3</v>
      </c>
      <c r="DO826" s="77">
        <v>0</v>
      </c>
      <c r="DP826" s="77">
        <v>0</v>
      </c>
      <c r="DQ826" s="77">
        <v>0</v>
      </c>
      <c r="DR826" s="77">
        <v>0</v>
      </c>
      <c r="DS826" s="77">
        <v>0</v>
      </c>
      <c r="DT826" s="77">
        <v>0</v>
      </c>
      <c r="DU826" s="77">
        <v>0</v>
      </c>
      <c r="DV826" s="77">
        <v>0</v>
      </c>
      <c r="DW826" s="77">
        <v>0</v>
      </c>
      <c r="GE826" s="77" t="s">
        <v>422</v>
      </c>
      <c r="GF826" s="77" t="s">
        <v>155</v>
      </c>
      <c r="GG826" s="77" t="s">
        <v>430</v>
      </c>
      <c r="GH826" s="77" t="s">
        <v>481</v>
      </c>
      <c r="GI826" s="77">
        <v>2021</v>
      </c>
      <c r="GJ826" s="77" t="s">
        <v>305</v>
      </c>
      <c r="GK826" s="77">
        <v>409.22373582044048</v>
      </c>
      <c r="GL826" s="77">
        <v>186.396424</v>
      </c>
      <c r="GM826" s="77">
        <v>2021</v>
      </c>
      <c r="GN826" s="77" t="s">
        <v>175</v>
      </c>
      <c r="GO826" s="77">
        <v>0.13250000000000001</v>
      </c>
      <c r="GP826" s="77">
        <v>3</v>
      </c>
      <c r="GQ826" s="77">
        <v>0</v>
      </c>
      <c r="GR826" s="77" t="s">
        <v>423</v>
      </c>
      <c r="GS826" s="77">
        <v>0.1527377521613833</v>
      </c>
      <c r="GT826" s="77">
        <v>62.50391354029783</v>
      </c>
      <c r="GU826" s="77">
        <v>0.1527377521613833</v>
      </c>
      <c r="GV826" s="248">
        <v>62.50391354029783</v>
      </c>
      <c r="GW826" s="248">
        <v>0</v>
      </c>
      <c r="GX826" s="77">
        <v>0</v>
      </c>
      <c r="GY826" s="77">
        <v>0</v>
      </c>
      <c r="GZ826" s="77">
        <v>0</v>
      </c>
    </row>
    <row r="827" spans="98:208" x14ac:dyDescent="0.25">
      <c r="CT827" s="77" t="s">
        <v>155</v>
      </c>
      <c r="CU827" s="77" t="s">
        <v>440</v>
      </c>
      <c r="CV827" s="77" t="s">
        <v>460</v>
      </c>
      <c r="CW827" s="77">
        <v>2021</v>
      </c>
      <c r="CX827" s="77">
        <v>0</v>
      </c>
      <c r="CY827" s="77">
        <v>0</v>
      </c>
      <c r="CZ827" s="77">
        <v>0</v>
      </c>
      <c r="DA827" s="77">
        <v>0</v>
      </c>
      <c r="DB827" s="77">
        <v>8807.9522308760352</v>
      </c>
      <c r="DC827" s="77">
        <v>222.2294216278371</v>
      </c>
      <c r="DD827" s="77">
        <v>8585.7228092481982</v>
      </c>
      <c r="DE827" s="77">
        <v>0</v>
      </c>
      <c r="DF827" s="77">
        <v>514.45318018011199</v>
      </c>
      <c r="DG827" s="77">
        <v>514.45318018011199</v>
      </c>
      <c r="DH827" s="77">
        <v>0</v>
      </c>
      <c r="DI827" s="77">
        <v>0</v>
      </c>
      <c r="DJ827" s="77">
        <v>3.5241860776965959E-6</v>
      </c>
      <c r="DL827" s="77">
        <v>0</v>
      </c>
      <c r="DM827" s="77">
        <v>1.8130287352174891E-3</v>
      </c>
      <c r="DN827" s="77">
        <v>1.8130287352174891E-3</v>
      </c>
      <c r="DO827" s="77">
        <v>0</v>
      </c>
      <c r="DP827" s="77">
        <v>1.8130287352174891E-3</v>
      </c>
      <c r="DQ827" s="77">
        <v>1.8130287352174891E-3</v>
      </c>
      <c r="DR827" s="77">
        <v>0</v>
      </c>
      <c r="DS827" s="77">
        <v>0</v>
      </c>
      <c r="DT827" s="77">
        <v>0</v>
      </c>
      <c r="DU827" s="77">
        <v>0</v>
      </c>
      <c r="DV827" s="77">
        <v>0</v>
      </c>
      <c r="DW827" s="77">
        <v>0</v>
      </c>
      <c r="GE827" s="77" t="s">
        <v>425</v>
      </c>
      <c r="GF827" s="77" t="s">
        <v>155</v>
      </c>
      <c r="GG827" s="77" t="s">
        <v>430</v>
      </c>
      <c r="GH827" s="77" t="s">
        <v>481</v>
      </c>
      <c r="GI827" s="77">
        <v>2021</v>
      </c>
      <c r="GJ827" s="77" t="s">
        <v>301</v>
      </c>
      <c r="GK827" s="77">
        <v>13469.08781237873</v>
      </c>
      <c r="GL827" s="77">
        <v>186.396424</v>
      </c>
      <c r="GM827" s="77">
        <v>2021</v>
      </c>
      <c r="GN827" s="77" t="s">
        <v>175</v>
      </c>
      <c r="GO827" s="77">
        <v>5.3000000000000005E-2</v>
      </c>
      <c r="GP827" s="77">
        <v>3</v>
      </c>
      <c r="GQ827" s="77">
        <v>0</v>
      </c>
      <c r="GR827" s="77" t="s">
        <v>423</v>
      </c>
      <c r="GS827" s="77">
        <v>5.5966209081309407E-2</v>
      </c>
      <c r="GT827" s="77">
        <v>753.81378464210434</v>
      </c>
      <c r="GU827" s="77">
        <v>5.5966209081309407E-2</v>
      </c>
      <c r="GV827" s="248">
        <v>753.81378464210434</v>
      </c>
      <c r="GW827" s="248">
        <v>0</v>
      </c>
      <c r="GX827" s="77">
        <v>0</v>
      </c>
      <c r="GY827" s="77">
        <v>0</v>
      </c>
      <c r="GZ827" s="77">
        <v>0</v>
      </c>
    </row>
    <row r="828" spans="98:208" x14ac:dyDescent="0.25">
      <c r="CT828" s="77" t="s">
        <v>155</v>
      </c>
      <c r="CU828" s="77" t="s">
        <v>440</v>
      </c>
      <c r="CV828" s="77" t="s">
        <v>460</v>
      </c>
      <c r="CW828" s="77">
        <v>2022</v>
      </c>
      <c r="CX828" s="77">
        <v>0</v>
      </c>
      <c r="CY828" s="77">
        <v>0</v>
      </c>
      <c r="CZ828" s="77">
        <v>0</v>
      </c>
      <c r="DA828" s="77">
        <v>0</v>
      </c>
      <c r="DB828" s="77">
        <v>8807.9522308760352</v>
      </c>
      <c r="DC828" s="77">
        <v>222.2294216278371</v>
      </c>
      <c r="DD828" s="77">
        <v>8585.7228092481982</v>
      </c>
      <c r="DE828" s="77">
        <v>0</v>
      </c>
      <c r="DF828" s="77">
        <v>514.45318018011199</v>
      </c>
      <c r="DG828" s="77">
        <v>514.45318018011199</v>
      </c>
      <c r="DH828" s="77">
        <v>514.45318018011199</v>
      </c>
      <c r="DI828" s="77">
        <v>0</v>
      </c>
      <c r="DJ828" s="77">
        <v>3.5241860776965959E-6</v>
      </c>
      <c r="DL828" s="77">
        <v>0</v>
      </c>
      <c r="DM828" s="77">
        <v>1.8130287352174891E-3</v>
      </c>
      <c r="DN828" s="77">
        <v>1.8130287352174891E-3</v>
      </c>
      <c r="DO828" s="77">
        <v>0</v>
      </c>
      <c r="DP828" s="77">
        <v>1.8130287352174891E-3</v>
      </c>
      <c r="DQ828" s="77">
        <v>1.8130287352174891E-3</v>
      </c>
      <c r="DR828" s="77">
        <v>0</v>
      </c>
      <c r="DS828" s="77">
        <v>1.8130287352174891E-3</v>
      </c>
      <c r="DT828" s="77">
        <v>1.8130287352174891E-3</v>
      </c>
      <c r="DU828" s="77">
        <v>0</v>
      </c>
      <c r="DV828" s="77">
        <v>0</v>
      </c>
      <c r="DW828" s="77">
        <v>0</v>
      </c>
      <c r="GE828" s="77" t="s">
        <v>427</v>
      </c>
      <c r="GF828" s="77" t="s">
        <v>155</v>
      </c>
      <c r="GG828" s="77" t="s">
        <v>430</v>
      </c>
      <c r="GH828" s="77" t="s">
        <v>481</v>
      </c>
      <c r="GI828" s="77">
        <v>2021</v>
      </c>
      <c r="GJ828" s="77" t="s">
        <v>303</v>
      </c>
      <c r="GK828" s="77">
        <v>7205.5312760248898</v>
      </c>
      <c r="GL828" s="77">
        <v>186.396424</v>
      </c>
      <c r="GM828" s="77">
        <v>2021</v>
      </c>
      <c r="GN828" s="77" t="s">
        <v>175</v>
      </c>
      <c r="GO828" s="77">
        <v>5.3000000000000005E-2</v>
      </c>
      <c r="GP828" s="77">
        <v>3</v>
      </c>
      <c r="GQ828" s="77">
        <v>0</v>
      </c>
      <c r="GR828" s="77" t="s">
        <v>423</v>
      </c>
      <c r="GS828" s="77">
        <v>5.5966209081309407E-2</v>
      </c>
      <c r="GT828" s="77">
        <v>403.26626993592316</v>
      </c>
      <c r="GU828" s="77">
        <v>5.5966209081309407E-2</v>
      </c>
      <c r="GV828" s="248">
        <v>403.26626993592316</v>
      </c>
      <c r="GW828" s="248">
        <v>0</v>
      </c>
      <c r="GX828" s="77">
        <v>0</v>
      </c>
      <c r="GY828" s="77">
        <v>0</v>
      </c>
      <c r="GZ828" s="77">
        <v>0</v>
      </c>
    </row>
    <row r="829" spans="98:208" x14ac:dyDescent="0.25">
      <c r="CT829" s="77" t="s">
        <v>155</v>
      </c>
      <c r="CU829" s="77" t="s">
        <v>440</v>
      </c>
      <c r="CV829" s="77" t="s">
        <v>460</v>
      </c>
      <c r="CW829" s="77">
        <v>2023</v>
      </c>
      <c r="CX829" s="77">
        <v>0</v>
      </c>
      <c r="CY829" s="77">
        <v>0</v>
      </c>
      <c r="CZ829" s="77">
        <v>0</v>
      </c>
      <c r="DA829" s="77">
        <v>0</v>
      </c>
      <c r="DB829" s="77">
        <v>9129.7460702368026</v>
      </c>
      <c r="DC829" s="77">
        <v>233.23007680794609</v>
      </c>
      <c r="DD829" s="77">
        <v>8896.5159934288549</v>
      </c>
      <c r="DE829" s="77">
        <v>0</v>
      </c>
      <c r="DF829" s="77">
        <v>0</v>
      </c>
      <c r="DG829" s="77">
        <v>533.52731185152481</v>
      </c>
      <c r="DH829" s="77">
        <v>533.52731185152481</v>
      </c>
      <c r="DI829" s="77">
        <v>533.52731185152481</v>
      </c>
      <c r="DJ829" s="77">
        <v>3.5241860776965959E-6</v>
      </c>
      <c r="DL829" s="77">
        <v>0</v>
      </c>
      <c r="DM829" s="77">
        <v>0</v>
      </c>
      <c r="DN829" s="77">
        <v>0</v>
      </c>
      <c r="DO829" s="77">
        <v>0</v>
      </c>
      <c r="DP829" s="77">
        <v>1.8802495244980338E-3</v>
      </c>
      <c r="DQ829" s="77">
        <v>1.8802495244980338E-3</v>
      </c>
      <c r="DR829" s="77">
        <v>0</v>
      </c>
      <c r="DS829" s="77">
        <v>1.8802495244980338E-3</v>
      </c>
      <c r="DT829" s="77">
        <v>1.8802495244980338E-3</v>
      </c>
      <c r="DU829" s="77">
        <v>0</v>
      </c>
      <c r="DV829" s="77">
        <v>1.8802495244980338E-3</v>
      </c>
      <c r="DW829" s="77">
        <v>1.8802495244980338E-3</v>
      </c>
      <c r="GE829" s="77" t="s">
        <v>422</v>
      </c>
      <c r="GF829" s="77" t="s">
        <v>155</v>
      </c>
      <c r="GG829" s="77" t="s">
        <v>430</v>
      </c>
      <c r="GH829" s="77" t="s">
        <v>481</v>
      </c>
      <c r="GI829" s="77">
        <v>2022</v>
      </c>
      <c r="GJ829" s="77" t="s">
        <v>305</v>
      </c>
      <c r="GK829" s="77">
        <v>409.22373582044048</v>
      </c>
      <c r="GL829" s="77">
        <v>186.396424</v>
      </c>
      <c r="GM829" s="77">
        <v>2022</v>
      </c>
      <c r="GN829" s="77" t="s">
        <v>175</v>
      </c>
      <c r="GO829" s="77">
        <v>0.13250000000000001</v>
      </c>
      <c r="GP829" s="77">
        <v>3</v>
      </c>
      <c r="GQ829" s="77">
        <v>0</v>
      </c>
      <c r="GR829" s="77" t="s">
        <v>423</v>
      </c>
      <c r="GS829" s="77">
        <v>0.1527377521613833</v>
      </c>
      <c r="GT829" s="77">
        <v>62.50391354029783</v>
      </c>
      <c r="GU829" s="77">
        <v>0.1527377521613833</v>
      </c>
      <c r="GV829" s="248">
        <v>62.50391354029783</v>
      </c>
      <c r="GW829" s="248">
        <v>0.1527377521613833</v>
      </c>
      <c r="GX829" s="77">
        <v>62.50391354029783</v>
      </c>
      <c r="GY829" s="77">
        <v>0</v>
      </c>
      <c r="GZ829" s="77">
        <v>0</v>
      </c>
    </row>
    <row r="830" spans="98:208" x14ac:dyDescent="0.25">
      <c r="CT830" s="77" t="s">
        <v>155</v>
      </c>
      <c r="CU830" s="77" t="s">
        <v>440</v>
      </c>
      <c r="CV830" s="77" t="s">
        <v>460</v>
      </c>
      <c r="CW830" s="77">
        <v>2024</v>
      </c>
      <c r="CX830" s="77">
        <v>0</v>
      </c>
      <c r="CY830" s="77">
        <v>0</v>
      </c>
      <c r="CZ830" s="77">
        <v>0</v>
      </c>
      <c r="DA830" s="77">
        <v>0</v>
      </c>
      <c r="DB830" s="77">
        <v>9129.7460702368026</v>
      </c>
      <c r="DC830" s="77">
        <v>233.23007680794609</v>
      </c>
      <c r="DD830" s="77">
        <v>8896.5159934288549</v>
      </c>
      <c r="DE830" s="77">
        <v>0</v>
      </c>
      <c r="DF830" s="77">
        <v>0</v>
      </c>
      <c r="DG830" s="77">
        <v>0</v>
      </c>
      <c r="DH830" s="77">
        <v>533.52731185152481</v>
      </c>
      <c r="DI830" s="77">
        <v>533.52731185152481</v>
      </c>
      <c r="DJ830" s="77">
        <v>3.5241860776965959E-6</v>
      </c>
      <c r="DL830" s="77">
        <v>0</v>
      </c>
      <c r="DM830" s="77">
        <v>0</v>
      </c>
      <c r="DN830" s="77">
        <v>0</v>
      </c>
      <c r="DO830" s="77">
        <v>0</v>
      </c>
      <c r="DP830" s="77">
        <v>0</v>
      </c>
      <c r="DQ830" s="77">
        <v>0</v>
      </c>
      <c r="DR830" s="77">
        <v>0</v>
      </c>
      <c r="DS830" s="77">
        <v>1.8802495244980338E-3</v>
      </c>
      <c r="DT830" s="77">
        <v>1.8802495244980338E-3</v>
      </c>
      <c r="DU830" s="77">
        <v>0</v>
      </c>
      <c r="DV830" s="77">
        <v>1.8802495244980338E-3</v>
      </c>
      <c r="DW830" s="77">
        <v>1.8802495244980338E-3</v>
      </c>
      <c r="GE830" s="77" t="s">
        <v>425</v>
      </c>
      <c r="GF830" s="77" t="s">
        <v>155</v>
      </c>
      <c r="GG830" s="77" t="s">
        <v>430</v>
      </c>
      <c r="GH830" s="77" t="s">
        <v>481</v>
      </c>
      <c r="GI830" s="77">
        <v>2022</v>
      </c>
      <c r="GJ830" s="77" t="s">
        <v>301</v>
      </c>
      <c r="GK830" s="77">
        <v>13469.08781237873</v>
      </c>
      <c r="GL830" s="77">
        <v>186.396424</v>
      </c>
      <c r="GM830" s="77">
        <v>2022</v>
      </c>
      <c r="GN830" s="77" t="s">
        <v>175</v>
      </c>
      <c r="GO830" s="77">
        <v>5.3000000000000005E-2</v>
      </c>
      <c r="GP830" s="77">
        <v>3</v>
      </c>
      <c r="GQ830" s="77">
        <v>0</v>
      </c>
      <c r="GR830" s="77" t="s">
        <v>423</v>
      </c>
      <c r="GS830" s="77">
        <v>5.5966209081309407E-2</v>
      </c>
      <c r="GT830" s="77">
        <v>753.81378464210434</v>
      </c>
      <c r="GU830" s="77">
        <v>5.5966209081309407E-2</v>
      </c>
      <c r="GV830" s="248">
        <v>753.81378464210434</v>
      </c>
      <c r="GW830" s="248">
        <v>5.5966209081309407E-2</v>
      </c>
      <c r="GX830" s="77">
        <v>753.81378464210434</v>
      </c>
      <c r="GY830" s="77">
        <v>0</v>
      </c>
      <c r="GZ830" s="77">
        <v>0</v>
      </c>
    </row>
    <row r="831" spans="98:208" x14ac:dyDescent="0.25">
      <c r="CT831" s="77" t="s">
        <v>155</v>
      </c>
      <c r="CU831" s="77" t="s">
        <v>440</v>
      </c>
      <c r="CV831" s="77" t="s">
        <v>460</v>
      </c>
      <c r="CW831" s="77">
        <v>2025</v>
      </c>
      <c r="CX831" s="77">
        <v>0</v>
      </c>
      <c r="CY831" s="77">
        <v>0</v>
      </c>
      <c r="CZ831" s="77">
        <v>0</v>
      </c>
      <c r="DA831" s="77">
        <v>0</v>
      </c>
      <c r="DB831" s="77">
        <v>9129.7460702368026</v>
      </c>
      <c r="DC831" s="77">
        <v>233.23007680794609</v>
      </c>
      <c r="DD831" s="77">
        <v>8896.5159934288549</v>
      </c>
      <c r="DE831" s="77">
        <v>0</v>
      </c>
      <c r="DF831" s="77">
        <v>0</v>
      </c>
      <c r="DG831" s="77">
        <v>0</v>
      </c>
      <c r="DH831" s="77">
        <v>0</v>
      </c>
      <c r="DI831" s="77">
        <v>533.52731185152481</v>
      </c>
      <c r="DJ831" s="77">
        <v>3.5241860776965959E-6</v>
      </c>
      <c r="DL831" s="77">
        <v>0</v>
      </c>
      <c r="DM831" s="77">
        <v>0</v>
      </c>
      <c r="DN831" s="77">
        <v>0</v>
      </c>
      <c r="DO831" s="77">
        <v>0</v>
      </c>
      <c r="DP831" s="77">
        <v>0</v>
      </c>
      <c r="DQ831" s="77">
        <v>0</v>
      </c>
      <c r="DR831" s="77">
        <v>0</v>
      </c>
      <c r="DS831" s="77">
        <v>0</v>
      </c>
      <c r="DT831" s="77">
        <v>0</v>
      </c>
      <c r="DU831" s="77">
        <v>0</v>
      </c>
      <c r="DV831" s="77">
        <v>1.8802495244980338E-3</v>
      </c>
      <c r="DW831" s="77">
        <v>1.8802495244980338E-3</v>
      </c>
      <c r="GE831" s="77" t="s">
        <v>427</v>
      </c>
      <c r="GF831" s="77" t="s">
        <v>155</v>
      </c>
      <c r="GG831" s="77" t="s">
        <v>430</v>
      </c>
      <c r="GH831" s="77" t="s">
        <v>481</v>
      </c>
      <c r="GI831" s="77">
        <v>2022</v>
      </c>
      <c r="GJ831" s="77" t="s">
        <v>303</v>
      </c>
      <c r="GK831" s="77">
        <v>7205.5312760248898</v>
      </c>
      <c r="GL831" s="77">
        <v>186.396424</v>
      </c>
      <c r="GM831" s="77">
        <v>2022</v>
      </c>
      <c r="GN831" s="77" t="s">
        <v>175</v>
      </c>
      <c r="GO831" s="77">
        <v>5.3000000000000005E-2</v>
      </c>
      <c r="GP831" s="77">
        <v>3</v>
      </c>
      <c r="GQ831" s="77">
        <v>0</v>
      </c>
      <c r="GR831" s="77" t="s">
        <v>423</v>
      </c>
      <c r="GS831" s="77">
        <v>5.5966209081309407E-2</v>
      </c>
      <c r="GT831" s="77">
        <v>403.26626993592316</v>
      </c>
      <c r="GU831" s="77">
        <v>5.5966209081309407E-2</v>
      </c>
      <c r="GV831" s="248">
        <v>403.26626993592316</v>
      </c>
      <c r="GW831" s="248">
        <v>5.5966209081309407E-2</v>
      </c>
      <c r="GX831" s="77">
        <v>403.26626993592316</v>
      </c>
      <c r="GY831" s="77">
        <v>0</v>
      </c>
      <c r="GZ831" s="77">
        <v>0</v>
      </c>
    </row>
    <row r="832" spans="98:208" x14ac:dyDescent="0.25">
      <c r="CT832" s="77" t="s">
        <v>155</v>
      </c>
      <c r="CU832" s="77" t="s">
        <v>440</v>
      </c>
      <c r="CV832" s="77" t="s">
        <v>467</v>
      </c>
      <c r="CW832" s="77">
        <v>2020</v>
      </c>
      <c r="CX832" s="77">
        <v>0</v>
      </c>
      <c r="CY832" s="77">
        <v>0</v>
      </c>
      <c r="CZ832" s="77">
        <v>0</v>
      </c>
      <c r="DA832" s="77">
        <v>0</v>
      </c>
      <c r="DB832" s="77">
        <v>5.2405583313015427</v>
      </c>
      <c r="DC832" s="77">
        <v>0.69641821681223126</v>
      </c>
      <c r="DD832" s="77">
        <v>2.9419641522810158</v>
      </c>
      <c r="DE832" s="77">
        <v>1.602175962208289</v>
      </c>
      <c r="DF832" s="77">
        <v>0.36068764874241277</v>
      </c>
      <c r="DG832" s="77">
        <v>0</v>
      </c>
      <c r="DH832" s="77">
        <v>0</v>
      </c>
      <c r="DI832" s="77">
        <v>0</v>
      </c>
      <c r="DJ832" s="77">
        <v>3.6566140521103781E-5</v>
      </c>
      <c r="DL832" s="77">
        <v>0</v>
      </c>
      <c r="DM832" s="77">
        <v>1.3188955248141587E-5</v>
      </c>
      <c r="DN832" s="77">
        <v>1.3188955248141587E-5</v>
      </c>
      <c r="DO832" s="77">
        <v>0</v>
      </c>
      <c r="DP832" s="77">
        <v>0</v>
      </c>
      <c r="DQ832" s="77">
        <v>0</v>
      </c>
      <c r="DR832" s="77">
        <v>0</v>
      </c>
      <c r="DS832" s="77">
        <v>0</v>
      </c>
      <c r="DT832" s="77">
        <v>0</v>
      </c>
      <c r="DU832" s="77">
        <v>0</v>
      </c>
      <c r="DV832" s="77">
        <v>0</v>
      </c>
      <c r="DW832" s="77">
        <v>0</v>
      </c>
      <c r="GE832" s="77" t="s">
        <v>422</v>
      </c>
      <c r="GF832" s="77" t="s">
        <v>155</v>
      </c>
      <c r="GG832" s="77" t="s">
        <v>430</v>
      </c>
      <c r="GH832" s="77" t="s">
        <v>481</v>
      </c>
      <c r="GI832" s="77">
        <v>2023</v>
      </c>
      <c r="GJ832" s="77" t="s">
        <v>305</v>
      </c>
      <c r="GK832" s="77">
        <v>428.60232122030828</v>
      </c>
      <c r="GL832" s="77">
        <v>186.396424</v>
      </c>
      <c r="GM832" s="77">
        <v>2023</v>
      </c>
      <c r="GN832" s="77" t="s">
        <v>175</v>
      </c>
      <c r="GO832" s="77">
        <v>0.13250000000000001</v>
      </c>
      <c r="GP832" s="77">
        <v>3</v>
      </c>
      <c r="GQ832" s="77">
        <v>0</v>
      </c>
      <c r="GR832" s="77" t="s">
        <v>423</v>
      </c>
      <c r="GS832" s="77">
        <v>0</v>
      </c>
      <c r="GT832" s="77">
        <v>0</v>
      </c>
      <c r="GU832" s="77">
        <v>0.1527377521613833</v>
      </c>
      <c r="GV832" s="248">
        <v>65.463755114341041</v>
      </c>
      <c r="GW832" s="248">
        <v>0.1527377521613833</v>
      </c>
      <c r="GX832" s="77">
        <v>65.463755114341041</v>
      </c>
      <c r="GY832" s="77">
        <v>0.1527377521613833</v>
      </c>
      <c r="GZ832" s="77">
        <v>65.463755114341041</v>
      </c>
    </row>
    <row r="833" spans="98:208" x14ac:dyDescent="0.25">
      <c r="CT833" s="77" t="s">
        <v>155</v>
      </c>
      <c r="CU833" s="77" t="s">
        <v>440</v>
      </c>
      <c r="CV833" s="77" t="s">
        <v>467</v>
      </c>
      <c r="CW833" s="77">
        <v>2021</v>
      </c>
      <c r="CX833" s="77">
        <v>0</v>
      </c>
      <c r="CY833" s="77">
        <v>0</v>
      </c>
      <c r="CZ833" s="77">
        <v>0</v>
      </c>
      <c r="DA833" s="77">
        <v>0</v>
      </c>
      <c r="DB833" s="77">
        <v>5.2405583313015427</v>
      </c>
      <c r="DC833" s="77">
        <v>0.69641821681223126</v>
      </c>
      <c r="DD833" s="77">
        <v>2.9419641522810158</v>
      </c>
      <c r="DE833" s="77">
        <v>1.602175962208289</v>
      </c>
      <c r="DF833" s="77">
        <v>0.36068764874241277</v>
      </c>
      <c r="DG833" s="77">
        <v>0.36068764874241277</v>
      </c>
      <c r="DH833" s="77">
        <v>0</v>
      </c>
      <c r="DI833" s="77">
        <v>0</v>
      </c>
      <c r="DJ833" s="77">
        <v>3.6566140521103781E-5</v>
      </c>
      <c r="DL833" s="77">
        <v>0</v>
      </c>
      <c r="DM833" s="77">
        <v>1.3188955248141587E-5</v>
      </c>
      <c r="DN833" s="77">
        <v>1.3188955248141587E-5</v>
      </c>
      <c r="DO833" s="77">
        <v>0</v>
      </c>
      <c r="DP833" s="77">
        <v>1.3188955248141587E-5</v>
      </c>
      <c r="DQ833" s="77">
        <v>1.3188955248141587E-5</v>
      </c>
      <c r="DR833" s="77">
        <v>0</v>
      </c>
      <c r="DS833" s="77">
        <v>0</v>
      </c>
      <c r="DT833" s="77">
        <v>0</v>
      </c>
      <c r="DU833" s="77">
        <v>0</v>
      </c>
      <c r="DV833" s="77">
        <v>0</v>
      </c>
      <c r="DW833" s="77">
        <v>0</v>
      </c>
      <c r="GE833" s="77" t="s">
        <v>425</v>
      </c>
      <c r="GF833" s="77" t="s">
        <v>155</v>
      </c>
      <c r="GG833" s="77" t="s">
        <v>430</v>
      </c>
      <c r="GH833" s="77" t="s">
        <v>481</v>
      </c>
      <c r="GI833" s="77">
        <v>2023</v>
      </c>
      <c r="GJ833" s="77" t="s">
        <v>301</v>
      </c>
      <c r="GK833" s="77">
        <v>13939.560973457419</v>
      </c>
      <c r="GL833" s="77">
        <v>186.396424</v>
      </c>
      <c r="GM833" s="77">
        <v>2023</v>
      </c>
      <c r="GN833" s="77" t="s">
        <v>175</v>
      </c>
      <c r="GO833" s="77">
        <v>5.3000000000000005E-2</v>
      </c>
      <c r="GP833" s="77">
        <v>3</v>
      </c>
      <c r="GQ833" s="77">
        <v>0</v>
      </c>
      <c r="GR833" s="77" t="s">
        <v>423</v>
      </c>
      <c r="GS833" s="77">
        <v>0</v>
      </c>
      <c r="GT833" s="77">
        <v>0</v>
      </c>
      <c r="GU833" s="77">
        <v>5.5966209081309407E-2</v>
      </c>
      <c r="GV833" s="248">
        <v>780.14438394217882</v>
      </c>
      <c r="GW833" s="248">
        <v>5.5966209081309407E-2</v>
      </c>
      <c r="GX833" s="77">
        <v>780.14438394217882</v>
      </c>
      <c r="GY833" s="77">
        <v>5.5966209081309407E-2</v>
      </c>
      <c r="GZ833" s="77">
        <v>780.14438394217882</v>
      </c>
    </row>
    <row r="834" spans="98:208" x14ac:dyDescent="0.25">
      <c r="CT834" s="77" t="s">
        <v>155</v>
      </c>
      <c r="CU834" s="77" t="s">
        <v>440</v>
      </c>
      <c r="CV834" s="77" t="s">
        <v>467</v>
      </c>
      <c r="CW834" s="77">
        <v>2022</v>
      </c>
      <c r="CX834" s="77">
        <v>0</v>
      </c>
      <c r="CY834" s="77">
        <v>0</v>
      </c>
      <c r="CZ834" s="77">
        <v>0</v>
      </c>
      <c r="DA834" s="77">
        <v>0</v>
      </c>
      <c r="DB834" s="77">
        <v>5.2405583313015427</v>
      </c>
      <c r="DC834" s="77">
        <v>0.69641821681223126</v>
      </c>
      <c r="DD834" s="77">
        <v>2.9419641522810158</v>
      </c>
      <c r="DE834" s="77">
        <v>1.602175962208289</v>
      </c>
      <c r="DF834" s="77">
        <v>0.36068764874241277</v>
      </c>
      <c r="DG834" s="77">
        <v>0.36068764874241277</v>
      </c>
      <c r="DH834" s="77">
        <v>0.36068764874241277</v>
      </c>
      <c r="DI834" s="77">
        <v>0</v>
      </c>
      <c r="DJ834" s="77">
        <v>3.6566140521103781E-5</v>
      </c>
      <c r="DL834" s="77">
        <v>0</v>
      </c>
      <c r="DM834" s="77">
        <v>1.3188955248141587E-5</v>
      </c>
      <c r="DN834" s="77">
        <v>1.3188955248141587E-5</v>
      </c>
      <c r="DO834" s="77">
        <v>0</v>
      </c>
      <c r="DP834" s="77">
        <v>1.3188955248141587E-5</v>
      </c>
      <c r="DQ834" s="77">
        <v>1.3188955248141587E-5</v>
      </c>
      <c r="DR834" s="77">
        <v>0</v>
      </c>
      <c r="DS834" s="77">
        <v>1.3188955248141587E-5</v>
      </c>
      <c r="DT834" s="77">
        <v>1.3188955248141587E-5</v>
      </c>
      <c r="DU834" s="77">
        <v>0</v>
      </c>
      <c r="DV834" s="77">
        <v>0</v>
      </c>
      <c r="DW834" s="77">
        <v>0</v>
      </c>
      <c r="GE834" s="77" t="s">
        <v>427</v>
      </c>
      <c r="GF834" s="77" t="s">
        <v>155</v>
      </c>
      <c r="GG834" s="77" t="s">
        <v>430</v>
      </c>
      <c r="GH834" s="77" t="s">
        <v>481</v>
      </c>
      <c r="GI834" s="77">
        <v>2023</v>
      </c>
      <c r="GJ834" s="77" t="s">
        <v>303</v>
      </c>
      <c r="GK834" s="77">
        <v>7467.8148194521809</v>
      </c>
      <c r="GL834" s="77">
        <v>186.396424</v>
      </c>
      <c r="GM834" s="77">
        <v>2023</v>
      </c>
      <c r="GN834" s="77" t="s">
        <v>175</v>
      </c>
      <c r="GO834" s="77">
        <v>5.3000000000000005E-2</v>
      </c>
      <c r="GP834" s="77">
        <v>3</v>
      </c>
      <c r="GQ834" s="77">
        <v>0</v>
      </c>
      <c r="GR834" s="77" t="s">
        <v>423</v>
      </c>
      <c r="GS834" s="77">
        <v>0</v>
      </c>
      <c r="GT834" s="77">
        <v>0</v>
      </c>
      <c r="GU834" s="77">
        <v>5.5966209081309407E-2</v>
      </c>
      <c r="GV834" s="248">
        <v>417.94528556596163</v>
      </c>
      <c r="GW834" s="248">
        <v>5.5966209081309407E-2</v>
      </c>
      <c r="GX834" s="77">
        <v>417.94528556596163</v>
      </c>
      <c r="GY834" s="77">
        <v>5.5966209081309407E-2</v>
      </c>
      <c r="GZ834" s="77">
        <v>417.94528556596163</v>
      </c>
    </row>
    <row r="835" spans="98:208" x14ac:dyDescent="0.25">
      <c r="CT835" s="77" t="s">
        <v>155</v>
      </c>
      <c r="CU835" s="77" t="s">
        <v>440</v>
      </c>
      <c r="CV835" s="77" t="s">
        <v>467</v>
      </c>
      <c r="CW835" s="77">
        <v>2023</v>
      </c>
      <c r="CX835" s="77">
        <v>0</v>
      </c>
      <c r="CY835" s="77">
        <v>0</v>
      </c>
      <c r="CZ835" s="77">
        <v>0</v>
      </c>
      <c r="DA835" s="77">
        <v>0</v>
      </c>
      <c r="DB835" s="77">
        <v>5.4750346070077676</v>
      </c>
      <c r="DC835" s="77">
        <v>0.71896016785821293</v>
      </c>
      <c r="DD835" s="77">
        <v>3.0714971986151052</v>
      </c>
      <c r="DE835" s="77">
        <v>1.6845772405344459</v>
      </c>
      <c r="DF835" s="77">
        <v>0</v>
      </c>
      <c r="DG835" s="77">
        <v>0.37599181639994939</v>
      </c>
      <c r="DH835" s="77">
        <v>0.37599181639994939</v>
      </c>
      <c r="DI835" s="77">
        <v>0.37599181639994939</v>
      </c>
      <c r="DJ835" s="77">
        <v>3.6566140521103781E-5</v>
      </c>
      <c r="DL835" s="77">
        <v>0</v>
      </c>
      <c r="DM835" s="77">
        <v>0</v>
      </c>
      <c r="DN835" s="77">
        <v>0</v>
      </c>
      <c r="DO835" s="77">
        <v>0</v>
      </c>
      <c r="DP835" s="77">
        <v>1.3748569593265603E-5</v>
      </c>
      <c r="DQ835" s="77">
        <v>1.3748569593265603E-5</v>
      </c>
      <c r="DR835" s="77">
        <v>0</v>
      </c>
      <c r="DS835" s="77">
        <v>1.3748569593265603E-5</v>
      </c>
      <c r="DT835" s="77">
        <v>1.3748569593265603E-5</v>
      </c>
      <c r="DU835" s="77">
        <v>0</v>
      </c>
      <c r="DV835" s="77">
        <v>1.3748569593265603E-5</v>
      </c>
      <c r="DW835" s="77">
        <v>1.3748569593265603E-5</v>
      </c>
      <c r="GE835" s="77" t="s">
        <v>422</v>
      </c>
      <c r="GF835" s="77" t="s">
        <v>155</v>
      </c>
      <c r="GG835" s="77" t="s">
        <v>430</v>
      </c>
      <c r="GH835" s="77" t="s">
        <v>481</v>
      </c>
      <c r="GI835" s="77">
        <v>2024</v>
      </c>
      <c r="GJ835" s="77" t="s">
        <v>305</v>
      </c>
      <c r="GK835" s="77">
        <v>428.60232122030828</v>
      </c>
      <c r="GL835" s="77">
        <v>186.396424</v>
      </c>
      <c r="GM835" s="77">
        <v>2024</v>
      </c>
      <c r="GN835" s="77" t="s">
        <v>175</v>
      </c>
      <c r="GO835" s="77">
        <v>0.13250000000000001</v>
      </c>
      <c r="GP835" s="77">
        <v>3</v>
      </c>
      <c r="GQ835" s="77">
        <v>0</v>
      </c>
      <c r="GR835" s="77" t="s">
        <v>423</v>
      </c>
      <c r="GS835" s="77">
        <v>0</v>
      </c>
      <c r="GT835" s="77">
        <v>0</v>
      </c>
      <c r="GU835" s="77">
        <v>0</v>
      </c>
      <c r="GV835" s="248">
        <v>0</v>
      </c>
      <c r="GW835" s="248">
        <v>0.1527377521613833</v>
      </c>
      <c r="GX835" s="77">
        <v>65.463755114341041</v>
      </c>
      <c r="GY835" s="77">
        <v>0.1527377521613833</v>
      </c>
      <c r="GZ835" s="77">
        <v>65.463755114341041</v>
      </c>
    </row>
    <row r="836" spans="98:208" x14ac:dyDescent="0.25">
      <c r="CT836" s="77" t="s">
        <v>155</v>
      </c>
      <c r="CU836" s="77" t="s">
        <v>440</v>
      </c>
      <c r="CV836" s="77" t="s">
        <v>467</v>
      </c>
      <c r="CW836" s="77">
        <v>2024</v>
      </c>
      <c r="CX836" s="77">
        <v>0</v>
      </c>
      <c r="CY836" s="77">
        <v>0</v>
      </c>
      <c r="CZ836" s="77">
        <v>0</v>
      </c>
      <c r="DA836" s="77">
        <v>0</v>
      </c>
      <c r="DB836" s="77">
        <v>5.4750346070077676</v>
      </c>
      <c r="DC836" s="77">
        <v>0.71896016785821293</v>
      </c>
      <c r="DD836" s="77">
        <v>3.0714971986151052</v>
      </c>
      <c r="DE836" s="77">
        <v>1.6845772405344459</v>
      </c>
      <c r="DF836" s="77">
        <v>0</v>
      </c>
      <c r="DG836" s="77">
        <v>0</v>
      </c>
      <c r="DH836" s="77">
        <v>0.37599181639994939</v>
      </c>
      <c r="DI836" s="77">
        <v>0.37599181639994939</v>
      </c>
      <c r="DJ836" s="77">
        <v>3.6566140521103781E-5</v>
      </c>
      <c r="DL836" s="77">
        <v>0</v>
      </c>
      <c r="DM836" s="77">
        <v>0</v>
      </c>
      <c r="DN836" s="77">
        <v>0</v>
      </c>
      <c r="DO836" s="77">
        <v>0</v>
      </c>
      <c r="DP836" s="77">
        <v>0</v>
      </c>
      <c r="DQ836" s="77">
        <v>0</v>
      </c>
      <c r="DR836" s="77">
        <v>0</v>
      </c>
      <c r="DS836" s="77">
        <v>1.3748569593265603E-5</v>
      </c>
      <c r="DT836" s="77">
        <v>1.3748569593265603E-5</v>
      </c>
      <c r="DU836" s="77">
        <v>0</v>
      </c>
      <c r="DV836" s="77">
        <v>1.3748569593265603E-5</v>
      </c>
      <c r="DW836" s="77">
        <v>1.3748569593265603E-5</v>
      </c>
      <c r="GE836" s="77" t="s">
        <v>425</v>
      </c>
      <c r="GF836" s="77" t="s">
        <v>155</v>
      </c>
      <c r="GG836" s="77" t="s">
        <v>430</v>
      </c>
      <c r="GH836" s="77" t="s">
        <v>481</v>
      </c>
      <c r="GI836" s="77">
        <v>2024</v>
      </c>
      <c r="GJ836" s="77" t="s">
        <v>301</v>
      </c>
      <c r="GK836" s="77">
        <v>13939.560973457419</v>
      </c>
      <c r="GL836" s="77">
        <v>186.396424</v>
      </c>
      <c r="GM836" s="77">
        <v>2024</v>
      </c>
      <c r="GN836" s="77" t="s">
        <v>175</v>
      </c>
      <c r="GO836" s="77">
        <v>5.3000000000000005E-2</v>
      </c>
      <c r="GP836" s="77">
        <v>3</v>
      </c>
      <c r="GQ836" s="77">
        <v>0</v>
      </c>
      <c r="GR836" s="77" t="s">
        <v>423</v>
      </c>
      <c r="GS836" s="77">
        <v>0</v>
      </c>
      <c r="GT836" s="77">
        <v>0</v>
      </c>
      <c r="GU836" s="77">
        <v>0</v>
      </c>
      <c r="GV836" s="248">
        <v>0</v>
      </c>
      <c r="GW836" s="248">
        <v>5.5966209081309407E-2</v>
      </c>
      <c r="GX836" s="77">
        <v>780.14438394217882</v>
      </c>
      <c r="GY836" s="77">
        <v>5.5966209081309407E-2</v>
      </c>
      <c r="GZ836" s="77">
        <v>780.14438394217882</v>
      </c>
    </row>
    <row r="837" spans="98:208" x14ac:dyDescent="0.25">
      <c r="CT837" s="77" t="s">
        <v>155</v>
      </c>
      <c r="CU837" s="77" t="s">
        <v>440</v>
      </c>
      <c r="CV837" s="77" t="s">
        <v>467</v>
      </c>
      <c r="CW837" s="77">
        <v>2025</v>
      </c>
      <c r="CX837" s="77">
        <v>0</v>
      </c>
      <c r="CY837" s="77">
        <v>0</v>
      </c>
      <c r="CZ837" s="77">
        <v>0</v>
      </c>
      <c r="DA837" s="77">
        <v>0</v>
      </c>
      <c r="DB837" s="77">
        <v>5.4750346070077676</v>
      </c>
      <c r="DC837" s="77">
        <v>0.71896016785821293</v>
      </c>
      <c r="DD837" s="77">
        <v>3.0714971986151052</v>
      </c>
      <c r="DE837" s="77">
        <v>1.6845772405344459</v>
      </c>
      <c r="DF837" s="77">
        <v>0</v>
      </c>
      <c r="DG837" s="77">
        <v>0</v>
      </c>
      <c r="DH837" s="77">
        <v>0</v>
      </c>
      <c r="DI837" s="77">
        <v>0.37599181639994939</v>
      </c>
      <c r="DJ837" s="77">
        <v>3.6566140521103781E-5</v>
      </c>
      <c r="DL837" s="77">
        <v>0</v>
      </c>
      <c r="DM837" s="77">
        <v>0</v>
      </c>
      <c r="DN837" s="77">
        <v>0</v>
      </c>
      <c r="DO837" s="77">
        <v>0</v>
      </c>
      <c r="DP837" s="77">
        <v>0</v>
      </c>
      <c r="DQ837" s="77">
        <v>0</v>
      </c>
      <c r="DR837" s="77">
        <v>0</v>
      </c>
      <c r="DS837" s="77">
        <v>0</v>
      </c>
      <c r="DT837" s="77">
        <v>0</v>
      </c>
      <c r="DU837" s="77">
        <v>0</v>
      </c>
      <c r="DV837" s="77">
        <v>1.3748569593265603E-5</v>
      </c>
      <c r="DW837" s="77">
        <v>1.3748569593265603E-5</v>
      </c>
      <c r="GE837" s="77" t="s">
        <v>427</v>
      </c>
      <c r="GF837" s="77" t="s">
        <v>155</v>
      </c>
      <c r="GG837" s="77" t="s">
        <v>430</v>
      </c>
      <c r="GH837" s="77" t="s">
        <v>481</v>
      </c>
      <c r="GI837" s="77">
        <v>2024</v>
      </c>
      <c r="GJ837" s="77" t="s">
        <v>303</v>
      </c>
      <c r="GK837" s="77">
        <v>7467.8148194521809</v>
      </c>
      <c r="GL837" s="77">
        <v>186.396424</v>
      </c>
      <c r="GM837" s="77">
        <v>2024</v>
      </c>
      <c r="GN837" s="77" t="s">
        <v>175</v>
      </c>
      <c r="GO837" s="77">
        <v>5.3000000000000005E-2</v>
      </c>
      <c r="GP837" s="77">
        <v>3</v>
      </c>
      <c r="GQ837" s="77">
        <v>0</v>
      </c>
      <c r="GR837" s="77" t="s">
        <v>423</v>
      </c>
      <c r="GS837" s="77">
        <v>0</v>
      </c>
      <c r="GT837" s="77">
        <v>0</v>
      </c>
      <c r="GU837" s="77">
        <v>0</v>
      </c>
      <c r="GV837" s="248">
        <v>0</v>
      </c>
      <c r="GW837" s="248">
        <v>5.5966209081309407E-2</v>
      </c>
      <c r="GX837" s="77">
        <v>417.94528556596163</v>
      </c>
      <c r="GY837" s="77">
        <v>5.5966209081309407E-2</v>
      </c>
      <c r="GZ837" s="77">
        <v>417.94528556596163</v>
      </c>
    </row>
    <row r="838" spans="98:208" x14ac:dyDescent="0.25">
      <c r="CT838" s="77" t="s">
        <v>155</v>
      </c>
      <c r="CU838" s="77" t="s">
        <v>440</v>
      </c>
      <c r="CV838" s="77" t="s">
        <v>474</v>
      </c>
      <c r="CW838" s="77">
        <v>2020</v>
      </c>
      <c r="CX838" s="77">
        <v>0</v>
      </c>
      <c r="CY838" s="77">
        <v>0</v>
      </c>
      <c r="CZ838" s="77">
        <v>0</v>
      </c>
      <c r="DA838" s="77">
        <v>0</v>
      </c>
      <c r="DB838" s="77">
        <v>7.790057533494843E-2</v>
      </c>
      <c r="DC838" s="77">
        <v>3.6425060683954402E-2</v>
      </c>
      <c r="DD838" s="77">
        <v>1.580872452542957E-3</v>
      </c>
      <c r="DE838" s="77">
        <v>3.9894642198450417E-2</v>
      </c>
      <c r="DF838" s="77">
        <v>7.8847092159215811E-3</v>
      </c>
      <c r="DG838" s="77">
        <v>0</v>
      </c>
      <c r="DH838" s="77">
        <v>0</v>
      </c>
      <c r="DI838" s="77">
        <v>0</v>
      </c>
      <c r="DJ838" s="77">
        <v>4.0475097511421209E-4</v>
      </c>
      <c r="DL838" s="77">
        <v>0</v>
      </c>
      <c r="DM838" s="77">
        <v>3.1913437436362744E-6</v>
      </c>
      <c r="DN838" s="77">
        <v>3.1913437436362744E-6</v>
      </c>
      <c r="DO838" s="77">
        <v>0</v>
      </c>
      <c r="DP838" s="77">
        <v>0</v>
      </c>
      <c r="DQ838" s="77">
        <v>0</v>
      </c>
      <c r="DR838" s="77">
        <v>0</v>
      </c>
      <c r="DS838" s="77">
        <v>0</v>
      </c>
      <c r="DT838" s="77">
        <v>0</v>
      </c>
      <c r="DU838" s="77">
        <v>0</v>
      </c>
      <c r="DV838" s="77">
        <v>0</v>
      </c>
      <c r="DW838" s="77">
        <v>0</v>
      </c>
      <c r="GE838" s="77" t="s">
        <v>422</v>
      </c>
      <c r="GF838" s="77" t="s">
        <v>155</v>
      </c>
      <c r="GG838" s="77" t="s">
        <v>430</v>
      </c>
      <c r="GH838" s="77" t="s">
        <v>481</v>
      </c>
      <c r="GI838" s="77">
        <v>2025</v>
      </c>
      <c r="GJ838" s="77" t="s">
        <v>305</v>
      </c>
      <c r="GK838" s="77">
        <v>428.60232122030828</v>
      </c>
      <c r="GL838" s="77">
        <v>186.396424</v>
      </c>
      <c r="GM838" s="77">
        <v>2025</v>
      </c>
      <c r="GN838" s="77" t="s">
        <v>175</v>
      </c>
      <c r="GO838" s="77">
        <v>0.13250000000000001</v>
      </c>
      <c r="GP838" s="77">
        <v>3</v>
      </c>
      <c r="GQ838" s="77">
        <v>0</v>
      </c>
      <c r="GR838" s="77" t="s">
        <v>423</v>
      </c>
      <c r="GS838" s="77">
        <v>0</v>
      </c>
      <c r="GT838" s="77">
        <v>0</v>
      </c>
      <c r="GU838" s="77">
        <v>0</v>
      </c>
      <c r="GV838" s="248">
        <v>0</v>
      </c>
      <c r="GW838" s="248">
        <v>0</v>
      </c>
      <c r="GX838" s="77">
        <v>0</v>
      </c>
      <c r="GY838" s="77">
        <v>0.1527377521613833</v>
      </c>
      <c r="GZ838" s="77">
        <v>65.463755114341041</v>
      </c>
    </row>
    <row r="839" spans="98:208" x14ac:dyDescent="0.25">
      <c r="CT839" s="77" t="s">
        <v>155</v>
      </c>
      <c r="CU839" s="77" t="s">
        <v>440</v>
      </c>
      <c r="CV839" s="77" t="s">
        <v>474</v>
      </c>
      <c r="CW839" s="77">
        <v>2021</v>
      </c>
      <c r="CX839" s="77">
        <v>0</v>
      </c>
      <c r="CY839" s="77">
        <v>0</v>
      </c>
      <c r="CZ839" s="77">
        <v>0</v>
      </c>
      <c r="DA839" s="77">
        <v>0</v>
      </c>
      <c r="DB839" s="77">
        <v>7.790057533494843E-2</v>
      </c>
      <c r="DC839" s="77">
        <v>3.6425060683954402E-2</v>
      </c>
      <c r="DD839" s="77">
        <v>1.580872452542957E-3</v>
      </c>
      <c r="DE839" s="77">
        <v>3.9894642198450417E-2</v>
      </c>
      <c r="DF839" s="77">
        <v>7.8847092159215811E-3</v>
      </c>
      <c r="DG839" s="77">
        <v>7.8847092159215811E-3</v>
      </c>
      <c r="DH839" s="77">
        <v>0</v>
      </c>
      <c r="DI839" s="77">
        <v>0</v>
      </c>
      <c r="DJ839" s="77">
        <v>4.0475097511421209E-4</v>
      </c>
      <c r="DL839" s="77">
        <v>0</v>
      </c>
      <c r="DM839" s="77">
        <v>3.1913437436362744E-6</v>
      </c>
      <c r="DN839" s="77">
        <v>3.1913437436362744E-6</v>
      </c>
      <c r="DO839" s="77">
        <v>0</v>
      </c>
      <c r="DP839" s="77">
        <v>3.1913437436362744E-6</v>
      </c>
      <c r="DQ839" s="77">
        <v>3.1913437436362744E-6</v>
      </c>
      <c r="DR839" s="77">
        <v>0</v>
      </c>
      <c r="DS839" s="77">
        <v>0</v>
      </c>
      <c r="DT839" s="77">
        <v>0</v>
      </c>
      <c r="DU839" s="77">
        <v>0</v>
      </c>
      <c r="DV839" s="77">
        <v>0</v>
      </c>
      <c r="DW839" s="77">
        <v>0</v>
      </c>
      <c r="GE839" s="77" t="s">
        <v>425</v>
      </c>
      <c r="GF839" s="77" t="s">
        <v>155</v>
      </c>
      <c r="GG839" s="77" t="s">
        <v>430</v>
      </c>
      <c r="GH839" s="77" t="s">
        <v>481</v>
      </c>
      <c r="GI839" s="77">
        <v>2025</v>
      </c>
      <c r="GJ839" s="77" t="s">
        <v>301</v>
      </c>
      <c r="GK839" s="77">
        <v>13939.560973457419</v>
      </c>
      <c r="GL839" s="77">
        <v>186.396424</v>
      </c>
      <c r="GM839" s="77">
        <v>2025</v>
      </c>
      <c r="GN839" s="77" t="s">
        <v>175</v>
      </c>
      <c r="GO839" s="77">
        <v>5.3000000000000005E-2</v>
      </c>
      <c r="GP839" s="77">
        <v>3</v>
      </c>
      <c r="GQ839" s="77">
        <v>0</v>
      </c>
      <c r="GR839" s="77" t="s">
        <v>423</v>
      </c>
      <c r="GS839" s="77">
        <v>0</v>
      </c>
      <c r="GT839" s="77">
        <v>0</v>
      </c>
      <c r="GU839" s="77">
        <v>0</v>
      </c>
      <c r="GV839" s="248">
        <v>0</v>
      </c>
      <c r="GW839" s="248">
        <v>0</v>
      </c>
      <c r="GX839" s="77">
        <v>0</v>
      </c>
      <c r="GY839" s="77">
        <v>5.5966209081309407E-2</v>
      </c>
      <c r="GZ839" s="77">
        <v>780.14438394217882</v>
      </c>
    </row>
    <row r="840" spans="98:208" x14ac:dyDescent="0.25">
      <c r="CT840" s="77" t="s">
        <v>155</v>
      </c>
      <c r="CU840" s="77" t="s">
        <v>440</v>
      </c>
      <c r="CV840" s="77" t="s">
        <v>474</v>
      </c>
      <c r="CW840" s="77">
        <v>2022</v>
      </c>
      <c r="CX840" s="77">
        <v>0</v>
      </c>
      <c r="CY840" s="77">
        <v>0</v>
      </c>
      <c r="CZ840" s="77">
        <v>0</v>
      </c>
      <c r="DA840" s="77">
        <v>0</v>
      </c>
      <c r="DB840" s="77">
        <v>7.790057533494843E-2</v>
      </c>
      <c r="DC840" s="77">
        <v>3.6425060683954402E-2</v>
      </c>
      <c r="DD840" s="77">
        <v>1.580872452542957E-3</v>
      </c>
      <c r="DE840" s="77">
        <v>3.9894642198450417E-2</v>
      </c>
      <c r="DF840" s="77">
        <v>7.8847092159215811E-3</v>
      </c>
      <c r="DG840" s="77">
        <v>7.8847092159215811E-3</v>
      </c>
      <c r="DH840" s="77">
        <v>7.8847092159215811E-3</v>
      </c>
      <c r="DI840" s="77">
        <v>0</v>
      </c>
      <c r="DJ840" s="77">
        <v>4.0475097511421209E-4</v>
      </c>
      <c r="DL840" s="77">
        <v>0</v>
      </c>
      <c r="DM840" s="77">
        <v>3.1913437436362744E-6</v>
      </c>
      <c r="DN840" s="77">
        <v>3.1913437436362744E-6</v>
      </c>
      <c r="DO840" s="77">
        <v>0</v>
      </c>
      <c r="DP840" s="77">
        <v>3.1913437436362744E-6</v>
      </c>
      <c r="DQ840" s="77">
        <v>3.1913437436362744E-6</v>
      </c>
      <c r="DR840" s="77">
        <v>0</v>
      </c>
      <c r="DS840" s="77">
        <v>3.1913437436362744E-6</v>
      </c>
      <c r="DT840" s="77">
        <v>3.1913437436362744E-6</v>
      </c>
      <c r="DU840" s="77">
        <v>0</v>
      </c>
      <c r="DV840" s="77">
        <v>0</v>
      </c>
      <c r="DW840" s="77">
        <v>0</v>
      </c>
      <c r="GE840" s="77" t="s">
        <v>427</v>
      </c>
      <c r="GF840" s="77" t="s">
        <v>155</v>
      </c>
      <c r="GG840" s="77" t="s">
        <v>430</v>
      </c>
      <c r="GH840" s="77" t="s">
        <v>481</v>
      </c>
      <c r="GI840" s="77">
        <v>2025</v>
      </c>
      <c r="GJ840" s="77" t="s">
        <v>303</v>
      </c>
      <c r="GK840" s="77">
        <v>7467.8148194521809</v>
      </c>
      <c r="GL840" s="77">
        <v>186.396424</v>
      </c>
      <c r="GM840" s="77">
        <v>2025</v>
      </c>
      <c r="GN840" s="77" t="s">
        <v>175</v>
      </c>
      <c r="GO840" s="77">
        <v>5.3000000000000005E-2</v>
      </c>
      <c r="GP840" s="77">
        <v>3</v>
      </c>
      <c r="GQ840" s="77">
        <v>0</v>
      </c>
      <c r="GR840" s="77" t="s">
        <v>423</v>
      </c>
      <c r="GS840" s="77">
        <v>0</v>
      </c>
      <c r="GT840" s="77">
        <v>0</v>
      </c>
      <c r="GU840" s="77">
        <v>0</v>
      </c>
      <c r="GV840" s="248">
        <v>0</v>
      </c>
      <c r="GW840" s="248">
        <v>0</v>
      </c>
      <c r="GX840" s="77">
        <v>0</v>
      </c>
      <c r="GY840" s="77">
        <v>5.5966209081309407E-2</v>
      </c>
      <c r="GZ840" s="77">
        <v>417.94528556596163</v>
      </c>
    </row>
    <row r="841" spans="98:208" x14ac:dyDescent="0.25">
      <c r="CT841" s="77" t="s">
        <v>155</v>
      </c>
      <c r="CU841" s="77" t="s">
        <v>440</v>
      </c>
      <c r="CV841" s="77" t="s">
        <v>474</v>
      </c>
      <c r="CW841" s="77">
        <v>2023</v>
      </c>
      <c r="CX841" s="77">
        <v>0</v>
      </c>
      <c r="CY841" s="77">
        <v>0</v>
      </c>
      <c r="CZ841" s="77">
        <v>0</v>
      </c>
      <c r="DA841" s="77">
        <v>0</v>
      </c>
      <c r="DB841" s="77">
        <v>8.0408269036976995E-2</v>
      </c>
      <c r="DC841" s="77">
        <v>3.7590224611390478E-2</v>
      </c>
      <c r="DD841" s="77">
        <v>1.6314334115686169E-3</v>
      </c>
      <c r="DE841" s="77">
        <v>4.1186611014017577E-2</v>
      </c>
      <c r="DF841" s="77">
        <v>0</v>
      </c>
      <c r="DG841" s="77">
        <v>8.1378100371604419E-3</v>
      </c>
      <c r="DH841" s="77">
        <v>8.1378100371604419E-3</v>
      </c>
      <c r="DI841" s="77">
        <v>8.1378100371604419E-3</v>
      </c>
      <c r="DJ841" s="77">
        <v>4.0475097511421209E-4</v>
      </c>
      <c r="DL841" s="77">
        <v>0</v>
      </c>
      <c r="DM841" s="77">
        <v>0</v>
      </c>
      <c r="DN841" s="77">
        <v>0</v>
      </c>
      <c r="DO841" s="77">
        <v>0</v>
      </c>
      <c r="DP841" s="77">
        <v>3.2937865478349112E-6</v>
      </c>
      <c r="DQ841" s="77">
        <v>3.2937865478349112E-6</v>
      </c>
      <c r="DR841" s="77">
        <v>0</v>
      </c>
      <c r="DS841" s="77">
        <v>3.2937865478349112E-6</v>
      </c>
      <c r="DT841" s="77">
        <v>3.2937865478349112E-6</v>
      </c>
      <c r="DU841" s="77">
        <v>0</v>
      </c>
      <c r="DV841" s="77">
        <v>3.2937865478349112E-6</v>
      </c>
      <c r="DW841" s="77">
        <v>3.2937865478349112E-6</v>
      </c>
      <c r="GE841" s="77" t="s">
        <v>422</v>
      </c>
      <c r="GF841" s="77" t="s">
        <v>155</v>
      </c>
      <c r="GG841" s="77" t="s">
        <v>430</v>
      </c>
      <c r="GH841" s="77" t="s">
        <v>488</v>
      </c>
      <c r="GI841" s="77">
        <v>2021</v>
      </c>
      <c r="GJ841" s="77" t="s">
        <v>305</v>
      </c>
      <c r="GK841" s="77">
        <v>409.22373582044048</v>
      </c>
      <c r="GL841" s="77">
        <v>186.396424</v>
      </c>
      <c r="GM841" s="77">
        <v>2021</v>
      </c>
      <c r="GN841" s="77" t="s">
        <v>175</v>
      </c>
      <c r="GO841" s="77">
        <v>0.13250000000000001</v>
      </c>
      <c r="GP841" s="77">
        <v>3</v>
      </c>
      <c r="GQ841" s="77">
        <v>0</v>
      </c>
      <c r="GR841" s="77" t="s">
        <v>423</v>
      </c>
      <c r="GS841" s="77">
        <v>0.1527377521613833</v>
      </c>
      <c r="GT841" s="77">
        <v>62.50391354029783</v>
      </c>
      <c r="GU841" s="77">
        <v>0.1527377521613833</v>
      </c>
      <c r="GV841" s="248">
        <v>62.50391354029783</v>
      </c>
      <c r="GW841" s="248">
        <v>0</v>
      </c>
      <c r="GX841" s="77">
        <v>0</v>
      </c>
      <c r="GY841" s="77">
        <v>0</v>
      </c>
      <c r="GZ841" s="77">
        <v>0</v>
      </c>
    </row>
    <row r="842" spans="98:208" x14ac:dyDescent="0.25">
      <c r="CT842" s="77" t="s">
        <v>155</v>
      </c>
      <c r="CU842" s="77" t="s">
        <v>440</v>
      </c>
      <c r="CV842" s="77" t="s">
        <v>474</v>
      </c>
      <c r="CW842" s="77">
        <v>2024</v>
      </c>
      <c r="CX842" s="77">
        <v>0</v>
      </c>
      <c r="CY842" s="77">
        <v>0</v>
      </c>
      <c r="CZ842" s="77">
        <v>0</v>
      </c>
      <c r="DA842" s="77">
        <v>0</v>
      </c>
      <c r="DB842" s="77">
        <v>8.0408269036976995E-2</v>
      </c>
      <c r="DC842" s="77">
        <v>3.7590224611390478E-2</v>
      </c>
      <c r="DD842" s="77">
        <v>1.6314334115686169E-3</v>
      </c>
      <c r="DE842" s="77">
        <v>4.1186611014017577E-2</v>
      </c>
      <c r="DF842" s="77">
        <v>0</v>
      </c>
      <c r="DG842" s="77">
        <v>0</v>
      </c>
      <c r="DH842" s="77">
        <v>8.1378100371604419E-3</v>
      </c>
      <c r="DI842" s="77">
        <v>8.1378100371604419E-3</v>
      </c>
      <c r="DJ842" s="77">
        <v>4.0475097511421209E-4</v>
      </c>
      <c r="DL842" s="77">
        <v>0</v>
      </c>
      <c r="DM842" s="77">
        <v>0</v>
      </c>
      <c r="DN842" s="77">
        <v>0</v>
      </c>
      <c r="DO842" s="77">
        <v>0</v>
      </c>
      <c r="DP842" s="77">
        <v>0</v>
      </c>
      <c r="DQ842" s="77">
        <v>0</v>
      </c>
      <c r="DR842" s="77">
        <v>0</v>
      </c>
      <c r="DS842" s="77">
        <v>3.2937865478349112E-6</v>
      </c>
      <c r="DT842" s="77">
        <v>3.2937865478349112E-6</v>
      </c>
      <c r="DU842" s="77">
        <v>0</v>
      </c>
      <c r="DV842" s="77">
        <v>3.2937865478349112E-6</v>
      </c>
      <c r="DW842" s="77">
        <v>3.2937865478349112E-6</v>
      </c>
      <c r="GE842" s="77" t="s">
        <v>425</v>
      </c>
      <c r="GF842" s="77" t="s">
        <v>155</v>
      </c>
      <c r="GG842" s="77" t="s">
        <v>430</v>
      </c>
      <c r="GH842" s="77" t="s">
        <v>488</v>
      </c>
      <c r="GI842" s="77">
        <v>2021</v>
      </c>
      <c r="GJ842" s="77" t="s">
        <v>301</v>
      </c>
      <c r="GK842" s="77">
        <v>13469.08781237873</v>
      </c>
      <c r="GL842" s="77">
        <v>186.396424</v>
      </c>
      <c r="GM842" s="77">
        <v>2021</v>
      </c>
      <c r="GN842" s="77" t="s">
        <v>175</v>
      </c>
      <c r="GO842" s="77">
        <v>5.3000000000000005E-2</v>
      </c>
      <c r="GP842" s="77">
        <v>3</v>
      </c>
      <c r="GQ842" s="77">
        <v>0</v>
      </c>
      <c r="GR842" s="77" t="s">
        <v>423</v>
      </c>
      <c r="GS842" s="77">
        <v>5.5966209081309407E-2</v>
      </c>
      <c r="GT842" s="77">
        <v>753.81378464210434</v>
      </c>
      <c r="GU842" s="77">
        <v>5.5966209081309407E-2</v>
      </c>
      <c r="GV842" s="248">
        <v>753.81378464210434</v>
      </c>
      <c r="GW842" s="248">
        <v>0</v>
      </c>
      <c r="GX842" s="77">
        <v>0</v>
      </c>
      <c r="GY842" s="77">
        <v>0</v>
      </c>
      <c r="GZ842" s="77">
        <v>0</v>
      </c>
    </row>
    <row r="843" spans="98:208" x14ac:dyDescent="0.25">
      <c r="CT843" s="77" t="s">
        <v>155</v>
      </c>
      <c r="CU843" s="77" t="s">
        <v>440</v>
      </c>
      <c r="CV843" s="77" t="s">
        <v>474</v>
      </c>
      <c r="CW843" s="77">
        <v>2025</v>
      </c>
      <c r="CX843" s="77">
        <v>0</v>
      </c>
      <c r="CY843" s="77">
        <v>0</v>
      </c>
      <c r="CZ843" s="77">
        <v>0</v>
      </c>
      <c r="DA843" s="77">
        <v>0</v>
      </c>
      <c r="DB843" s="77">
        <v>8.0408269036976995E-2</v>
      </c>
      <c r="DC843" s="77">
        <v>3.7590224611390478E-2</v>
      </c>
      <c r="DD843" s="77">
        <v>1.6314334115686169E-3</v>
      </c>
      <c r="DE843" s="77">
        <v>4.1186611014017577E-2</v>
      </c>
      <c r="DF843" s="77">
        <v>0</v>
      </c>
      <c r="DG843" s="77">
        <v>0</v>
      </c>
      <c r="DH843" s="77">
        <v>0</v>
      </c>
      <c r="DI843" s="77">
        <v>8.1378100371604419E-3</v>
      </c>
      <c r="DJ843" s="77">
        <v>4.0475097511421209E-4</v>
      </c>
      <c r="DL843" s="77">
        <v>0</v>
      </c>
      <c r="DM843" s="77">
        <v>0</v>
      </c>
      <c r="DN843" s="77">
        <v>0</v>
      </c>
      <c r="DO843" s="77">
        <v>0</v>
      </c>
      <c r="DP843" s="77">
        <v>0</v>
      </c>
      <c r="DQ843" s="77">
        <v>0</v>
      </c>
      <c r="DR843" s="77">
        <v>0</v>
      </c>
      <c r="DS843" s="77">
        <v>0</v>
      </c>
      <c r="DT843" s="77">
        <v>0</v>
      </c>
      <c r="DU843" s="77">
        <v>0</v>
      </c>
      <c r="DV843" s="77">
        <v>3.2937865478349112E-6</v>
      </c>
      <c r="DW843" s="77">
        <v>3.2937865478349112E-6</v>
      </c>
      <c r="GE843" s="77" t="s">
        <v>427</v>
      </c>
      <c r="GF843" s="77" t="s">
        <v>155</v>
      </c>
      <c r="GG843" s="77" t="s">
        <v>430</v>
      </c>
      <c r="GH843" s="77" t="s">
        <v>488</v>
      </c>
      <c r="GI843" s="77">
        <v>2021</v>
      </c>
      <c r="GJ843" s="77" t="s">
        <v>303</v>
      </c>
      <c r="GK843" s="77">
        <v>7205.53127602528</v>
      </c>
      <c r="GL843" s="77">
        <v>186.396424</v>
      </c>
      <c r="GM843" s="77">
        <v>2021</v>
      </c>
      <c r="GN843" s="77" t="s">
        <v>175</v>
      </c>
      <c r="GO843" s="77">
        <v>5.3000000000000005E-2</v>
      </c>
      <c r="GP843" s="77">
        <v>3</v>
      </c>
      <c r="GQ843" s="77">
        <v>0</v>
      </c>
      <c r="GR843" s="77" t="s">
        <v>423</v>
      </c>
      <c r="GS843" s="77">
        <v>5.5966209081309407E-2</v>
      </c>
      <c r="GT843" s="77">
        <v>403.26626993594499</v>
      </c>
      <c r="GU843" s="77">
        <v>5.5966209081309407E-2</v>
      </c>
      <c r="GV843" s="248">
        <v>403.26626993594499</v>
      </c>
      <c r="GW843" s="248">
        <v>0</v>
      </c>
      <c r="GX843" s="77">
        <v>0</v>
      </c>
      <c r="GY843" s="77">
        <v>0</v>
      </c>
      <c r="GZ843" s="77">
        <v>0</v>
      </c>
    </row>
    <row r="844" spans="98:208" x14ac:dyDescent="0.25">
      <c r="CT844" s="77" t="s">
        <v>155</v>
      </c>
      <c r="CU844" s="77" t="s">
        <v>440</v>
      </c>
      <c r="CV844" s="77" t="s">
        <v>481</v>
      </c>
      <c r="CW844" s="77">
        <v>2020</v>
      </c>
      <c r="CX844" s="77">
        <v>0</v>
      </c>
      <c r="CY844" s="77">
        <v>0</v>
      </c>
      <c r="CZ844" s="77">
        <v>0</v>
      </c>
      <c r="DA844" s="77">
        <v>0</v>
      </c>
      <c r="DB844" s="77">
        <v>21083.842824224299</v>
      </c>
      <c r="DC844" s="77">
        <v>409.22373582044048</v>
      </c>
      <c r="DD844" s="77">
        <v>13469.087812378089</v>
      </c>
      <c r="DE844" s="77">
        <v>7205.5312760248089</v>
      </c>
      <c r="DF844" s="77">
        <v>1219.5839681182849</v>
      </c>
      <c r="DG844" s="77">
        <v>0</v>
      </c>
      <c r="DH844" s="77">
        <v>0</v>
      </c>
      <c r="DI844" s="77">
        <v>0</v>
      </c>
      <c r="DJ844" s="77">
        <v>1.985272201573985E-10</v>
      </c>
      <c r="DL844" s="77">
        <v>0</v>
      </c>
      <c r="DM844" s="77">
        <v>2.4212061493905244E-7</v>
      </c>
      <c r="DN844" s="77">
        <v>2.4212061493905244E-7</v>
      </c>
      <c r="DO844" s="77">
        <v>0</v>
      </c>
      <c r="DP844" s="77">
        <v>0</v>
      </c>
      <c r="DQ844" s="77">
        <v>0</v>
      </c>
      <c r="DR844" s="77">
        <v>0</v>
      </c>
      <c r="DS844" s="77">
        <v>0</v>
      </c>
      <c r="DT844" s="77">
        <v>0</v>
      </c>
      <c r="DU844" s="77">
        <v>0</v>
      </c>
      <c r="DV844" s="77">
        <v>0</v>
      </c>
      <c r="DW844" s="77">
        <v>0</v>
      </c>
      <c r="GE844" s="77" t="s">
        <v>422</v>
      </c>
      <c r="GF844" s="77" t="s">
        <v>155</v>
      </c>
      <c r="GG844" s="77" t="s">
        <v>430</v>
      </c>
      <c r="GH844" s="77" t="s">
        <v>488</v>
      </c>
      <c r="GI844" s="77">
        <v>2022</v>
      </c>
      <c r="GJ844" s="77" t="s">
        <v>305</v>
      </c>
      <c r="GK844" s="77">
        <v>409.22373582044048</v>
      </c>
      <c r="GL844" s="77">
        <v>186.396424</v>
      </c>
      <c r="GM844" s="77">
        <v>2022</v>
      </c>
      <c r="GN844" s="77" t="s">
        <v>175</v>
      </c>
      <c r="GO844" s="77">
        <v>0.13250000000000001</v>
      </c>
      <c r="GP844" s="77">
        <v>3</v>
      </c>
      <c r="GQ844" s="77">
        <v>0</v>
      </c>
      <c r="GR844" s="77" t="s">
        <v>423</v>
      </c>
      <c r="GS844" s="77">
        <v>0.1527377521613833</v>
      </c>
      <c r="GT844" s="77">
        <v>62.50391354029783</v>
      </c>
      <c r="GU844" s="77">
        <v>0.1527377521613833</v>
      </c>
      <c r="GV844" s="248">
        <v>62.50391354029783</v>
      </c>
      <c r="GW844" s="248">
        <v>0.1527377521613833</v>
      </c>
      <c r="GX844" s="77">
        <v>62.50391354029783</v>
      </c>
      <c r="GY844" s="77">
        <v>0</v>
      </c>
      <c r="GZ844" s="77">
        <v>0</v>
      </c>
    </row>
    <row r="845" spans="98:208" x14ac:dyDescent="0.25">
      <c r="CT845" s="77" t="s">
        <v>155</v>
      </c>
      <c r="CU845" s="77" t="s">
        <v>440</v>
      </c>
      <c r="CV845" s="77" t="s">
        <v>481</v>
      </c>
      <c r="CW845" s="77">
        <v>2021</v>
      </c>
      <c r="CX845" s="77">
        <v>0</v>
      </c>
      <c r="CY845" s="77">
        <v>0</v>
      </c>
      <c r="CZ845" s="77">
        <v>0</v>
      </c>
      <c r="DA845" s="77">
        <v>0</v>
      </c>
      <c r="DB845" s="77">
        <v>21083.842824224299</v>
      </c>
      <c r="DC845" s="77">
        <v>409.22373582044048</v>
      </c>
      <c r="DD845" s="77">
        <v>13469.087812378089</v>
      </c>
      <c r="DE845" s="77">
        <v>7205.5312760248089</v>
      </c>
      <c r="DF845" s="77">
        <v>1219.5839681182849</v>
      </c>
      <c r="DG845" s="77">
        <v>1219.5839681182849</v>
      </c>
      <c r="DH845" s="77">
        <v>0</v>
      </c>
      <c r="DI845" s="77">
        <v>0</v>
      </c>
      <c r="DJ845" s="77">
        <v>1.985272201573985E-10</v>
      </c>
      <c r="DL845" s="77">
        <v>0</v>
      </c>
      <c r="DM845" s="77">
        <v>2.4212061493905244E-7</v>
      </c>
      <c r="DN845" s="77">
        <v>2.4212061493905244E-7</v>
      </c>
      <c r="DO845" s="77">
        <v>0</v>
      </c>
      <c r="DP845" s="77">
        <v>2.4212061493905244E-7</v>
      </c>
      <c r="DQ845" s="77">
        <v>2.4212061493905244E-7</v>
      </c>
      <c r="DR845" s="77">
        <v>0</v>
      </c>
      <c r="DS845" s="77">
        <v>0</v>
      </c>
      <c r="DT845" s="77">
        <v>0</v>
      </c>
      <c r="DU845" s="77">
        <v>0</v>
      </c>
      <c r="DV845" s="77">
        <v>0</v>
      </c>
      <c r="DW845" s="77">
        <v>0</v>
      </c>
      <c r="GE845" s="77" t="s">
        <v>425</v>
      </c>
      <c r="GF845" s="77" t="s">
        <v>155</v>
      </c>
      <c r="GG845" s="77" t="s">
        <v>430</v>
      </c>
      <c r="GH845" s="77" t="s">
        <v>488</v>
      </c>
      <c r="GI845" s="77">
        <v>2022</v>
      </c>
      <c r="GJ845" s="77" t="s">
        <v>301</v>
      </c>
      <c r="GK845" s="77">
        <v>13469.08781237873</v>
      </c>
      <c r="GL845" s="77">
        <v>186.396424</v>
      </c>
      <c r="GM845" s="77">
        <v>2022</v>
      </c>
      <c r="GN845" s="77" t="s">
        <v>175</v>
      </c>
      <c r="GO845" s="77">
        <v>5.3000000000000005E-2</v>
      </c>
      <c r="GP845" s="77">
        <v>3</v>
      </c>
      <c r="GQ845" s="77">
        <v>0</v>
      </c>
      <c r="GR845" s="77" t="s">
        <v>423</v>
      </c>
      <c r="GS845" s="77">
        <v>5.5966209081309407E-2</v>
      </c>
      <c r="GT845" s="77">
        <v>753.81378464210434</v>
      </c>
      <c r="GU845" s="77">
        <v>5.5966209081309407E-2</v>
      </c>
      <c r="GV845" s="248">
        <v>753.81378464210434</v>
      </c>
      <c r="GW845" s="248">
        <v>5.5966209081309407E-2</v>
      </c>
      <c r="GX845" s="77">
        <v>753.81378464210434</v>
      </c>
      <c r="GY845" s="77">
        <v>0</v>
      </c>
      <c r="GZ845" s="77">
        <v>0</v>
      </c>
    </row>
    <row r="846" spans="98:208" x14ac:dyDescent="0.25">
      <c r="CT846" s="77" t="s">
        <v>155</v>
      </c>
      <c r="CU846" s="77" t="s">
        <v>440</v>
      </c>
      <c r="CV846" s="77" t="s">
        <v>481</v>
      </c>
      <c r="CW846" s="77">
        <v>2022</v>
      </c>
      <c r="CX846" s="77">
        <v>0</v>
      </c>
      <c r="CY846" s="77">
        <v>0</v>
      </c>
      <c r="CZ846" s="77">
        <v>0</v>
      </c>
      <c r="DA846" s="77">
        <v>0</v>
      </c>
      <c r="DB846" s="77">
        <v>21083.842824224299</v>
      </c>
      <c r="DC846" s="77">
        <v>409.22373582044048</v>
      </c>
      <c r="DD846" s="77">
        <v>13469.087812378089</v>
      </c>
      <c r="DE846" s="77">
        <v>7205.5312760248089</v>
      </c>
      <c r="DF846" s="77">
        <v>1219.5839681182849</v>
      </c>
      <c r="DG846" s="77">
        <v>1219.5839681182849</v>
      </c>
      <c r="DH846" s="77">
        <v>1219.5839681182849</v>
      </c>
      <c r="DI846" s="77">
        <v>0</v>
      </c>
      <c r="DJ846" s="77">
        <v>1.985272201573985E-10</v>
      </c>
      <c r="DL846" s="77">
        <v>0</v>
      </c>
      <c r="DM846" s="77">
        <v>2.4212061493905244E-7</v>
      </c>
      <c r="DN846" s="77">
        <v>2.4212061493905244E-7</v>
      </c>
      <c r="DO846" s="77">
        <v>0</v>
      </c>
      <c r="DP846" s="77">
        <v>2.4212061493905244E-7</v>
      </c>
      <c r="DQ846" s="77">
        <v>2.4212061493905244E-7</v>
      </c>
      <c r="DR846" s="77">
        <v>0</v>
      </c>
      <c r="DS846" s="77">
        <v>2.4212061493905244E-7</v>
      </c>
      <c r="DT846" s="77">
        <v>2.4212061493905244E-7</v>
      </c>
      <c r="DU846" s="77">
        <v>0</v>
      </c>
      <c r="DV846" s="77">
        <v>0</v>
      </c>
      <c r="DW846" s="77">
        <v>0</v>
      </c>
      <c r="GE846" s="77" t="s">
        <v>427</v>
      </c>
      <c r="GF846" s="77" t="s">
        <v>155</v>
      </c>
      <c r="GG846" s="77" t="s">
        <v>430</v>
      </c>
      <c r="GH846" s="77" t="s">
        <v>488</v>
      </c>
      <c r="GI846" s="77">
        <v>2022</v>
      </c>
      <c r="GJ846" s="77" t="s">
        <v>303</v>
      </c>
      <c r="GK846" s="77">
        <v>7205.53127602528</v>
      </c>
      <c r="GL846" s="77">
        <v>186.396424</v>
      </c>
      <c r="GM846" s="77">
        <v>2022</v>
      </c>
      <c r="GN846" s="77" t="s">
        <v>175</v>
      </c>
      <c r="GO846" s="77">
        <v>5.3000000000000005E-2</v>
      </c>
      <c r="GP846" s="77">
        <v>3</v>
      </c>
      <c r="GQ846" s="77">
        <v>0</v>
      </c>
      <c r="GR846" s="77" t="s">
        <v>423</v>
      </c>
      <c r="GS846" s="77">
        <v>5.5966209081309407E-2</v>
      </c>
      <c r="GT846" s="77">
        <v>403.26626993594499</v>
      </c>
      <c r="GU846" s="77">
        <v>5.5966209081309407E-2</v>
      </c>
      <c r="GV846" s="248">
        <v>403.26626993594499</v>
      </c>
      <c r="GW846" s="248">
        <v>5.5966209081309407E-2</v>
      </c>
      <c r="GX846" s="77">
        <v>403.26626993594499</v>
      </c>
      <c r="GY846" s="77">
        <v>0</v>
      </c>
      <c r="GZ846" s="77">
        <v>0</v>
      </c>
    </row>
    <row r="847" spans="98:208" x14ac:dyDescent="0.25">
      <c r="CT847" s="77" t="s">
        <v>155</v>
      </c>
      <c r="CU847" s="77" t="s">
        <v>440</v>
      </c>
      <c r="CV847" s="77" t="s">
        <v>481</v>
      </c>
      <c r="CW847" s="77">
        <v>2023</v>
      </c>
      <c r="CX847" s="77">
        <v>0</v>
      </c>
      <c r="CY847" s="77">
        <v>0</v>
      </c>
      <c r="CZ847" s="77">
        <v>0</v>
      </c>
      <c r="DA847" s="77">
        <v>0</v>
      </c>
      <c r="DB847" s="77">
        <v>21835.978114130401</v>
      </c>
      <c r="DC847" s="77">
        <v>428.60232122030828</v>
      </c>
      <c r="DD847" s="77">
        <v>13939.560973457519</v>
      </c>
      <c r="DE847" s="77">
        <v>7467.8148194519154</v>
      </c>
      <c r="DF847" s="77">
        <v>0</v>
      </c>
      <c r="DG847" s="77">
        <v>1263.5534246224722</v>
      </c>
      <c r="DH847" s="77">
        <v>1263.5534246224722</v>
      </c>
      <c r="DI847" s="77">
        <v>1263.5534246224722</v>
      </c>
      <c r="DJ847" s="77">
        <v>1.985272201573985E-10</v>
      </c>
      <c r="DL847" s="77">
        <v>0</v>
      </c>
      <c r="DM847" s="77">
        <v>0</v>
      </c>
      <c r="DN847" s="77">
        <v>0</v>
      </c>
      <c r="DO847" s="77">
        <v>0</v>
      </c>
      <c r="DP847" s="77">
        <v>2.5084974891066035E-7</v>
      </c>
      <c r="DQ847" s="77">
        <v>2.5084974891066035E-7</v>
      </c>
      <c r="DR847" s="77">
        <v>0</v>
      </c>
      <c r="DS847" s="77">
        <v>2.5084974891066035E-7</v>
      </c>
      <c r="DT847" s="77">
        <v>2.5084974891066035E-7</v>
      </c>
      <c r="DU847" s="77">
        <v>0</v>
      </c>
      <c r="DV847" s="77">
        <v>2.5084974891066035E-7</v>
      </c>
      <c r="DW847" s="77">
        <v>2.5084974891066035E-7</v>
      </c>
      <c r="GE847" s="77" t="s">
        <v>422</v>
      </c>
      <c r="GF847" s="77" t="s">
        <v>155</v>
      </c>
      <c r="GG847" s="77" t="s">
        <v>430</v>
      </c>
      <c r="GH847" s="77" t="s">
        <v>488</v>
      </c>
      <c r="GI847" s="77">
        <v>2023</v>
      </c>
      <c r="GJ847" s="77" t="s">
        <v>305</v>
      </c>
      <c r="GK847" s="77">
        <v>428.60232122029771</v>
      </c>
      <c r="GL847" s="77">
        <v>186.396424</v>
      </c>
      <c r="GM847" s="77">
        <v>2023</v>
      </c>
      <c r="GN847" s="77" t="s">
        <v>175</v>
      </c>
      <c r="GO847" s="77">
        <v>0.13250000000000001</v>
      </c>
      <c r="GP847" s="77">
        <v>3</v>
      </c>
      <c r="GQ847" s="77">
        <v>0</v>
      </c>
      <c r="GR847" s="77" t="s">
        <v>423</v>
      </c>
      <c r="GS847" s="77">
        <v>0</v>
      </c>
      <c r="GT847" s="77">
        <v>0</v>
      </c>
      <c r="GU847" s="77">
        <v>0.1527377521613833</v>
      </c>
      <c r="GV847" s="248">
        <v>65.463755114339421</v>
      </c>
      <c r="GW847" s="248">
        <v>0.1527377521613833</v>
      </c>
      <c r="GX847" s="77">
        <v>65.463755114339421</v>
      </c>
      <c r="GY847" s="77">
        <v>0.1527377521613833</v>
      </c>
      <c r="GZ847" s="77">
        <v>65.463755114339421</v>
      </c>
    </row>
    <row r="848" spans="98:208" x14ac:dyDescent="0.25">
      <c r="CT848" s="77" t="s">
        <v>155</v>
      </c>
      <c r="CU848" s="77" t="s">
        <v>440</v>
      </c>
      <c r="CV848" s="77" t="s">
        <v>481</v>
      </c>
      <c r="CW848" s="77">
        <v>2024</v>
      </c>
      <c r="CX848" s="77">
        <v>0</v>
      </c>
      <c r="CY848" s="77">
        <v>0</v>
      </c>
      <c r="CZ848" s="77">
        <v>0</v>
      </c>
      <c r="DA848" s="77">
        <v>0</v>
      </c>
      <c r="DB848" s="77">
        <v>21835.978114130401</v>
      </c>
      <c r="DC848" s="77">
        <v>428.60232122030828</v>
      </c>
      <c r="DD848" s="77">
        <v>13939.560973457519</v>
      </c>
      <c r="DE848" s="77">
        <v>7467.8148194519154</v>
      </c>
      <c r="DF848" s="77">
        <v>0</v>
      </c>
      <c r="DG848" s="77">
        <v>0</v>
      </c>
      <c r="DH848" s="77">
        <v>1263.5534246224722</v>
      </c>
      <c r="DI848" s="77">
        <v>1263.5534246224722</v>
      </c>
      <c r="DJ848" s="77">
        <v>1.985272201573985E-10</v>
      </c>
      <c r="DL848" s="77">
        <v>0</v>
      </c>
      <c r="DM848" s="77">
        <v>0</v>
      </c>
      <c r="DN848" s="77">
        <v>0</v>
      </c>
      <c r="DO848" s="77">
        <v>0</v>
      </c>
      <c r="DP848" s="77">
        <v>0</v>
      </c>
      <c r="DQ848" s="77">
        <v>0</v>
      </c>
      <c r="DR848" s="77">
        <v>0</v>
      </c>
      <c r="DS848" s="77">
        <v>2.5084974891066035E-7</v>
      </c>
      <c r="DT848" s="77">
        <v>2.5084974891066035E-7</v>
      </c>
      <c r="DU848" s="77">
        <v>0</v>
      </c>
      <c r="DV848" s="77">
        <v>2.5084974891066035E-7</v>
      </c>
      <c r="DW848" s="77">
        <v>2.5084974891066035E-7</v>
      </c>
      <c r="GE848" s="77" t="s">
        <v>425</v>
      </c>
      <c r="GF848" s="77" t="s">
        <v>155</v>
      </c>
      <c r="GG848" s="77" t="s">
        <v>430</v>
      </c>
      <c r="GH848" s="77" t="s">
        <v>488</v>
      </c>
      <c r="GI848" s="77">
        <v>2023</v>
      </c>
      <c r="GJ848" s="77" t="s">
        <v>301</v>
      </c>
      <c r="GK848" s="77">
        <v>13939.56097345755</v>
      </c>
      <c r="GL848" s="77">
        <v>186.396424</v>
      </c>
      <c r="GM848" s="77">
        <v>2023</v>
      </c>
      <c r="GN848" s="77" t="s">
        <v>175</v>
      </c>
      <c r="GO848" s="77">
        <v>5.3000000000000005E-2</v>
      </c>
      <c r="GP848" s="77">
        <v>3</v>
      </c>
      <c r="GQ848" s="77">
        <v>0</v>
      </c>
      <c r="GR848" s="77" t="s">
        <v>423</v>
      </c>
      <c r="GS848" s="77">
        <v>0</v>
      </c>
      <c r="GT848" s="77">
        <v>0</v>
      </c>
      <c r="GU848" s="77">
        <v>5.5966209081309407E-2</v>
      </c>
      <c r="GV848" s="248">
        <v>780.1443839421861</v>
      </c>
      <c r="GW848" s="248">
        <v>5.5966209081309407E-2</v>
      </c>
      <c r="GX848" s="77">
        <v>780.1443839421861</v>
      </c>
      <c r="GY848" s="77">
        <v>5.5966209081309407E-2</v>
      </c>
      <c r="GZ848" s="77">
        <v>780.1443839421861</v>
      </c>
    </row>
    <row r="849" spans="98:208" x14ac:dyDescent="0.25">
      <c r="CT849" s="77" t="s">
        <v>155</v>
      </c>
      <c r="CU849" s="77" t="s">
        <v>440</v>
      </c>
      <c r="CV849" s="77" t="s">
        <v>481</v>
      </c>
      <c r="CW849" s="77">
        <v>2025</v>
      </c>
      <c r="CX849" s="77">
        <v>0</v>
      </c>
      <c r="CY849" s="77">
        <v>0</v>
      </c>
      <c r="CZ849" s="77">
        <v>0</v>
      </c>
      <c r="DA849" s="77">
        <v>0</v>
      </c>
      <c r="DB849" s="77">
        <v>21835.978114130401</v>
      </c>
      <c r="DC849" s="77">
        <v>428.60232122030828</v>
      </c>
      <c r="DD849" s="77">
        <v>13939.560973457519</v>
      </c>
      <c r="DE849" s="77">
        <v>7467.8148194519154</v>
      </c>
      <c r="DF849" s="77">
        <v>0</v>
      </c>
      <c r="DG849" s="77">
        <v>0</v>
      </c>
      <c r="DH849" s="77">
        <v>0</v>
      </c>
      <c r="DI849" s="77">
        <v>1263.5534246224722</v>
      </c>
      <c r="DJ849" s="77">
        <v>1.985272201573985E-10</v>
      </c>
      <c r="DL849" s="77">
        <v>0</v>
      </c>
      <c r="DM849" s="77">
        <v>0</v>
      </c>
      <c r="DN849" s="77">
        <v>0</v>
      </c>
      <c r="DO849" s="77">
        <v>0</v>
      </c>
      <c r="DP849" s="77">
        <v>0</v>
      </c>
      <c r="DQ849" s="77">
        <v>0</v>
      </c>
      <c r="DR849" s="77">
        <v>0</v>
      </c>
      <c r="DS849" s="77">
        <v>0</v>
      </c>
      <c r="DT849" s="77">
        <v>0</v>
      </c>
      <c r="DU849" s="77">
        <v>0</v>
      </c>
      <c r="DV849" s="77">
        <v>2.5084974891066035E-7</v>
      </c>
      <c r="DW849" s="77">
        <v>2.5084974891066035E-7</v>
      </c>
      <c r="GE849" s="77" t="s">
        <v>427</v>
      </c>
      <c r="GF849" s="77" t="s">
        <v>155</v>
      </c>
      <c r="GG849" s="77" t="s">
        <v>430</v>
      </c>
      <c r="GH849" s="77" t="s">
        <v>488</v>
      </c>
      <c r="GI849" s="77">
        <v>2023</v>
      </c>
      <c r="GJ849" s="77" t="s">
        <v>303</v>
      </c>
      <c r="GK849" s="77">
        <v>7467.8148194525484</v>
      </c>
      <c r="GL849" s="77">
        <v>186.396424</v>
      </c>
      <c r="GM849" s="77">
        <v>2023</v>
      </c>
      <c r="GN849" s="77" t="s">
        <v>175</v>
      </c>
      <c r="GO849" s="77">
        <v>5.3000000000000005E-2</v>
      </c>
      <c r="GP849" s="77">
        <v>3</v>
      </c>
      <c r="GQ849" s="77">
        <v>0</v>
      </c>
      <c r="GR849" s="77" t="s">
        <v>423</v>
      </c>
      <c r="GS849" s="77">
        <v>0</v>
      </c>
      <c r="GT849" s="77">
        <v>0</v>
      </c>
      <c r="GU849" s="77">
        <v>5.5966209081309407E-2</v>
      </c>
      <c r="GV849" s="248">
        <v>417.9452855659822</v>
      </c>
      <c r="GW849" s="248">
        <v>5.5966209081309407E-2</v>
      </c>
      <c r="GX849" s="77">
        <v>417.9452855659822</v>
      </c>
      <c r="GY849" s="77">
        <v>5.5966209081309407E-2</v>
      </c>
      <c r="GZ849" s="77">
        <v>417.9452855659822</v>
      </c>
    </row>
    <row r="850" spans="98:208" x14ac:dyDescent="0.25">
      <c r="CT850" s="77" t="s">
        <v>155</v>
      </c>
      <c r="CU850" s="77" t="s">
        <v>440</v>
      </c>
      <c r="CV850" s="77" t="s">
        <v>488</v>
      </c>
      <c r="CW850" s="77">
        <v>2020</v>
      </c>
      <c r="CX850" s="77">
        <v>0</v>
      </c>
      <c r="CY850" s="77">
        <v>0</v>
      </c>
      <c r="CZ850" s="77">
        <v>0</v>
      </c>
      <c r="DA850" s="77">
        <v>0</v>
      </c>
      <c r="DB850" s="77">
        <v>21083.842824224459</v>
      </c>
      <c r="DC850" s="77">
        <v>409.22373582043389</v>
      </c>
      <c r="DD850" s="77">
        <v>13469.08781237873</v>
      </c>
      <c r="DE850" s="77">
        <v>7205.5312760252773</v>
      </c>
      <c r="DF850" s="77">
        <v>1219.5839681183461</v>
      </c>
      <c r="DG850" s="77">
        <v>0</v>
      </c>
      <c r="DH850" s="77">
        <v>0</v>
      </c>
      <c r="DI850" s="77">
        <v>0</v>
      </c>
      <c r="DJ850" s="77">
        <v>8.5622378782627363E-9</v>
      </c>
      <c r="DL850" s="77">
        <v>0</v>
      </c>
      <c r="DM850" s="77">
        <v>1.0442368047544877E-5</v>
      </c>
      <c r="DN850" s="77">
        <v>1.0442368047544877E-5</v>
      </c>
      <c r="DO850" s="77">
        <v>0</v>
      </c>
      <c r="DP850" s="77">
        <v>0</v>
      </c>
      <c r="DQ850" s="77">
        <v>0</v>
      </c>
      <c r="DR850" s="77">
        <v>0</v>
      </c>
      <c r="DS850" s="77">
        <v>0</v>
      </c>
      <c r="DT850" s="77">
        <v>0</v>
      </c>
      <c r="DU850" s="77">
        <v>0</v>
      </c>
      <c r="DV850" s="77">
        <v>0</v>
      </c>
      <c r="DW850" s="77">
        <v>0</v>
      </c>
      <c r="GE850" s="77" t="s">
        <v>422</v>
      </c>
      <c r="GF850" s="77" t="s">
        <v>155</v>
      </c>
      <c r="GG850" s="77" t="s">
        <v>430</v>
      </c>
      <c r="GH850" s="77" t="s">
        <v>488</v>
      </c>
      <c r="GI850" s="77">
        <v>2024</v>
      </c>
      <c r="GJ850" s="77" t="s">
        <v>305</v>
      </c>
      <c r="GK850" s="77">
        <v>428.60232122029771</v>
      </c>
      <c r="GL850" s="77">
        <v>186.396424</v>
      </c>
      <c r="GM850" s="77">
        <v>2024</v>
      </c>
      <c r="GN850" s="77" t="s">
        <v>175</v>
      </c>
      <c r="GO850" s="77">
        <v>0.13250000000000001</v>
      </c>
      <c r="GP850" s="77">
        <v>3</v>
      </c>
      <c r="GQ850" s="77">
        <v>0</v>
      </c>
      <c r="GR850" s="77" t="s">
        <v>423</v>
      </c>
      <c r="GS850" s="77">
        <v>0</v>
      </c>
      <c r="GT850" s="77">
        <v>0</v>
      </c>
      <c r="GU850" s="77">
        <v>0</v>
      </c>
      <c r="GV850" s="248">
        <v>0</v>
      </c>
      <c r="GW850" s="248">
        <v>0.1527377521613833</v>
      </c>
      <c r="GX850" s="77">
        <v>65.463755114339421</v>
      </c>
      <c r="GY850" s="77">
        <v>0.1527377521613833</v>
      </c>
      <c r="GZ850" s="77">
        <v>65.463755114339421</v>
      </c>
    </row>
    <row r="851" spans="98:208" x14ac:dyDescent="0.25">
      <c r="CT851" s="77" t="s">
        <v>155</v>
      </c>
      <c r="CU851" s="77" t="s">
        <v>440</v>
      </c>
      <c r="CV851" s="77" t="s">
        <v>488</v>
      </c>
      <c r="CW851" s="77">
        <v>2021</v>
      </c>
      <c r="CX851" s="77">
        <v>0</v>
      </c>
      <c r="CY851" s="77">
        <v>0</v>
      </c>
      <c r="CZ851" s="77">
        <v>0</v>
      </c>
      <c r="DA851" s="77">
        <v>0</v>
      </c>
      <c r="DB851" s="77">
        <v>21083.842824224459</v>
      </c>
      <c r="DC851" s="77">
        <v>409.22373582043389</v>
      </c>
      <c r="DD851" s="77">
        <v>13469.08781237873</v>
      </c>
      <c r="DE851" s="77">
        <v>7205.5312760252773</v>
      </c>
      <c r="DF851" s="77">
        <v>1219.5839681183461</v>
      </c>
      <c r="DG851" s="77">
        <v>1219.5839681183461</v>
      </c>
      <c r="DH851" s="77">
        <v>0</v>
      </c>
      <c r="DI851" s="77">
        <v>0</v>
      </c>
      <c r="DJ851" s="77">
        <v>8.5622378782627363E-9</v>
      </c>
      <c r="DL851" s="77">
        <v>0</v>
      </c>
      <c r="DM851" s="77">
        <v>1.0442368047544877E-5</v>
      </c>
      <c r="DN851" s="77">
        <v>1.0442368047544877E-5</v>
      </c>
      <c r="DO851" s="77">
        <v>0</v>
      </c>
      <c r="DP851" s="77">
        <v>1.0442368047544877E-5</v>
      </c>
      <c r="DQ851" s="77">
        <v>1.0442368047544877E-5</v>
      </c>
      <c r="DR851" s="77">
        <v>0</v>
      </c>
      <c r="DS851" s="77">
        <v>0</v>
      </c>
      <c r="DT851" s="77">
        <v>0</v>
      </c>
      <c r="DU851" s="77">
        <v>0</v>
      </c>
      <c r="DV851" s="77">
        <v>0</v>
      </c>
      <c r="DW851" s="77">
        <v>0</v>
      </c>
      <c r="GE851" s="77" t="s">
        <v>425</v>
      </c>
      <c r="GF851" s="77" t="s">
        <v>155</v>
      </c>
      <c r="GG851" s="77" t="s">
        <v>430</v>
      </c>
      <c r="GH851" s="77" t="s">
        <v>488</v>
      </c>
      <c r="GI851" s="77">
        <v>2024</v>
      </c>
      <c r="GJ851" s="77" t="s">
        <v>301</v>
      </c>
      <c r="GK851" s="77">
        <v>13939.56097345755</v>
      </c>
      <c r="GL851" s="77">
        <v>186.396424</v>
      </c>
      <c r="GM851" s="77">
        <v>2024</v>
      </c>
      <c r="GN851" s="77" t="s">
        <v>175</v>
      </c>
      <c r="GO851" s="77">
        <v>5.3000000000000005E-2</v>
      </c>
      <c r="GP851" s="77">
        <v>3</v>
      </c>
      <c r="GQ851" s="77">
        <v>0</v>
      </c>
      <c r="GR851" s="77" t="s">
        <v>423</v>
      </c>
      <c r="GS851" s="77">
        <v>0</v>
      </c>
      <c r="GT851" s="77">
        <v>0</v>
      </c>
      <c r="GU851" s="77">
        <v>0</v>
      </c>
      <c r="GV851" s="248">
        <v>0</v>
      </c>
      <c r="GW851" s="248">
        <v>5.5966209081309407E-2</v>
      </c>
      <c r="GX851" s="77">
        <v>780.1443839421861</v>
      </c>
      <c r="GY851" s="77">
        <v>5.5966209081309407E-2</v>
      </c>
      <c r="GZ851" s="77">
        <v>780.1443839421861</v>
      </c>
    </row>
    <row r="852" spans="98:208" x14ac:dyDescent="0.25">
      <c r="CT852" s="77" t="s">
        <v>155</v>
      </c>
      <c r="CU852" s="77" t="s">
        <v>440</v>
      </c>
      <c r="CV852" s="77" t="s">
        <v>488</v>
      </c>
      <c r="CW852" s="77">
        <v>2022</v>
      </c>
      <c r="CX852" s="77">
        <v>0</v>
      </c>
      <c r="CY852" s="77">
        <v>0</v>
      </c>
      <c r="CZ852" s="77">
        <v>0</v>
      </c>
      <c r="DA852" s="77">
        <v>0</v>
      </c>
      <c r="DB852" s="77">
        <v>21083.842824224459</v>
      </c>
      <c r="DC852" s="77">
        <v>409.22373582043389</v>
      </c>
      <c r="DD852" s="77">
        <v>13469.08781237873</v>
      </c>
      <c r="DE852" s="77">
        <v>7205.5312760252773</v>
      </c>
      <c r="DF852" s="77">
        <v>1219.5839681183461</v>
      </c>
      <c r="DG852" s="77">
        <v>1219.5839681183461</v>
      </c>
      <c r="DH852" s="77">
        <v>1219.5839681183461</v>
      </c>
      <c r="DI852" s="77">
        <v>0</v>
      </c>
      <c r="DJ852" s="77">
        <v>8.5622378782627363E-9</v>
      </c>
      <c r="DL852" s="77">
        <v>0</v>
      </c>
      <c r="DM852" s="77">
        <v>1.0442368047544877E-5</v>
      </c>
      <c r="DN852" s="77">
        <v>1.0442368047544877E-5</v>
      </c>
      <c r="DO852" s="77">
        <v>0</v>
      </c>
      <c r="DP852" s="77">
        <v>1.0442368047544877E-5</v>
      </c>
      <c r="DQ852" s="77">
        <v>1.0442368047544877E-5</v>
      </c>
      <c r="DR852" s="77">
        <v>0</v>
      </c>
      <c r="DS852" s="77">
        <v>1.0442368047544877E-5</v>
      </c>
      <c r="DT852" s="77">
        <v>1.0442368047544877E-5</v>
      </c>
      <c r="DU852" s="77">
        <v>0</v>
      </c>
      <c r="DV852" s="77">
        <v>0</v>
      </c>
      <c r="DW852" s="77">
        <v>0</v>
      </c>
      <c r="GE852" s="77" t="s">
        <v>427</v>
      </c>
      <c r="GF852" s="77" t="s">
        <v>155</v>
      </c>
      <c r="GG852" s="77" t="s">
        <v>430</v>
      </c>
      <c r="GH852" s="77" t="s">
        <v>488</v>
      </c>
      <c r="GI852" s="77">
        <v>2024</v>
      </c>
      <c r="GJ852" s="77" t="s">
        <v>303</v>
      </c>
      <c r="GK852" s="77">
        <v>7467.8148194525484</v>
      </c>
      <c r="GL852" s="77">
        <v>186.396424</v>
      </c>
      <c r="GM852" s="77">
        <v>2024</v>
      </c>
      <c r="GN852" s="77" t="s">
        <v>175</v>
      </c>
      <c r="GO852" s="77">
        <v>5.3000000000000005E-2</v>
      </c>
      <c r="GP852" s="77">
        <v>3</v>
      </c>
      <c r="GQ852" s="77">
        <v>0</v>
      </c>
      <c r="GR852" s="77" t="s">
        <v>423</v>
      </c>
      <c r="GS852" s="77">
        <v>0</v>
      </c>
      <c r="GT852" s="77">
        <v>0</v>
      </c>
      <c r="GU852" s="77">
        <v>0</v>
      </c>
      <c r="GV852" s="248">
        <v>0</v>
      </c>
      <c r="GW852" s="248">
        <v>5.5966209081309407E-2</v>
      </c>
      <c r="GX852" s="77">
        <v>417.9452855659822</v>
      </c>
      <c r="GY852" s="77">
        <v>5.5966209081309407E-2</v>
      </c>
      <c r="GZ852" s="77">
        <v>417.9452855659822</v>
      </c>
    </row>
    <row r="853" spans="98:208" x14ac:dyDescent="0.25">
      <c r="CT853" s="77" t="s">
        <v>155</v>
      </c>
      <c r="CU853" s="77" t="s">
        <v>440</v>
      </c>
      <c r="CV853" s="77" t="s">
        <v>488</v>
      </c>
      <c r="CW853" s="77">
        <v>2023</v>
      </c>
      <c r="CX853" s="77">
        <v>0</v>
      </c>
      <c r="CY853" s="77">
        <v>0</v>
      </c>
      <c r="CZ853" s="77">
        <v>0</v>
      </c>
      <c r="DA853" s="77">
        <v>0</v>
      </c>
      <c r="DB853" s="77">
        <v>21835.978114130419</v>
      </c>
      <c r="DC853" s="77">
        <v>428.60232122030112</v>
      </c>
      <c r="DD853" s="77">
        <v>13939.56097345755</v>
      </c>
      <c r="DE853" s="77">
        <v>7467.8148194525429</v>
      </c>
      <c r="DF853" s="77">
        <v>0</v>
      </c>
      <c r="DG853" s="77">
        <v>1263.5534246225079</v>
      </c>
      <c r="DH853" s="77">
        <v>1263.5534246225079</v>
      </c>
      <c r="DI853" s="77">
        <v>1263.5534246225079</v>
      </c>
      <c r="DJ853" s="77">
        <v>8.5622378782627363E-9</v>
      </c>
      <c r="DL853" s="77">
        <v>0</v>
      </c>
      <c r="DM853" s="77">
        <v>0</v>
      </c>
      <c r="DN853" s="77">
        <v>0</v>
      </c>
      <c r="DO853" s="77">
        <v>0</v>
      </c>
      <c r="DP853" s="77">
        <v>1.0818844993511437E-5</v>
      </c>
      <c r="DQ853" s="77">
        <v>1.0818844993511437E-5</v>
      </c>
      <c r="DR853" s="77">
        <v>0</v>
      </c>
      <c r="DS853" s="77">
        <v>1.0818844993511437E-5</v>
      </c>
      <c r="DT853" s="77">
        <v>1.0818844993511437E-5</v>
      </c>
      <c r="DU853" s="77">
        <v>0</v>
      </c>
      <c r="DV853" s="77">
        <v>1.0818844993511437E-5</v>
      </c>
      <c r="DW853" s="77">
        <v>1.0818844993511437E-5</v>
      </c>
      <c r="GE853" s="77" t="s">
        <v>422</v>
      </c>
      <c r="GF853" s="77" t="s">
        <v>155</v>
      </c>
      <c r="GG853" s="77" t="s">
        <v>430</v>
      </c>
      <c r="GH853" s="77" t="s">
        <v>488</v>
      </c>
      <c r="GI853" s="77">
        <v>2025</v>
      </c>
      <c r="GJ853" s="77" t="s">
        <v>305</v>
      </c>
      <c r="GK853" s="77">
        <v>428.60232122029771</v>
      </c>
      <c r="GL853" s="77">
        <v>186.396424</v>
      </c>
      <c r="GM853" s="77">
        <v>2025</v>
      </c>
      <c r="GN853" s="77" t="s">
        <v>175</v>
      </c>
      <c r="GO853" s="77">
        <v>0.13250000000000001</v>
      </c>
      <c r="GP853" s="77">
        <v>3</v>
      </c>
      <c r="GQ853" s="77">
        <v>0</v>
      </c>
      <c r="GR853" s="77" t="s">
        <v>423</v>
      </c>
      <c r="GS853" s="77">
        <v>0</v>
      </c>
      <c r="GT853" s="77">
        <v>0</v>
      </c>
      <c r="GU853" s="77">
        <v>0</v>
      </c>
      <c r="GV853" s="248">
        <v>0</v>
      </c>
      <c r="GW853" s="248">
        <v>0</v>
      </c>
      <c r="GX853" s="77">
        <v>0</v>
      </c>
      <c r="GY853" s="77">
        <v>0.1527377521613833</v>
      </c>
      <c r="GZ853" s="77">
        <v>65.463755114339421</v>
      </c>
    </row>
    <row r="854" spans="98:208" x14ac:dyDescent="0.25">
      <c r="CT854" s="77" t="s">
        <v>155</v>
      </c>
      <c r="CU854" s="77" t="s">
        <v>440</v>
      </c>
      <c r="CV854" s="77" t="s">
        <v>488</v>
      </c>
      <c r="CW854" s="77">
        <v>2024</v>
      </c>
      <c r="CX854" s="77">
        <v>0</v>
      </c>
      <c r="CY854" s="77">
        <v>0</v>
      </c>
      <c r="CZ854" s="77">
        <v>0</v>
      </c>
      <c r="DA854" s="77">
        <v>0</v>
      </c>
      <c r="DB854" s="77">
        <v>21835.978114130419</v>
      </c>
      <c r="DC854" s="77">
        <v>428.60232122030112</v>
      </c>
      <c r="DD854" s="77">
        <v>13939.56097345755</v>
      </c>
      <c r="DE854" s="77">
        <v>7467.8148194525429</v>
      </c>
      <c r="DF854" s="77">
        <v>0</v>
      </c>
      <c r="DG854" s="77">
        <v>0</v>
      </c>
      <c r="DH854" s="77">
        <v>1263.5534246225079</v>
      </c>
      <c r="DI854" s="77">
        <v>1263.5534246225079</v>
      </c>
      <c r="DJ854" s="77">
        <v>8.5622378782627363E-9</v>
      </c>
      <c r="DL854" s="77">
        <v>0</v>
      </c>
      <c r="DM854" s="77">
        <v>0</v>
      </c>
      <c r="DN854" s="77">
        <v>0</v>
      </c>
      <c r="DO854" s="77">
        <v>0</v>
      </c>
      <c r="DP854" s="77">
        <v>0</v>
      </c>
      <c r="DQ854" s="77">
        <v>0</v>
      </c>
      <c r="DR854" s="77">
        <v>0</v>
      </c>
      <c r="DS854" s="77">
        <v>1.0818844993511437E-5</v>
      </c>
      <c r="DT854" s="77">
        <v>1.0818844993511437E-5</v>
      </c>
      <c r="DU854" s="77">
        <v>0</v>
      </c>
      <c r="DV854" s="77">
        <v>1.0818844993511437E-5</v>
      </c>
      <c r="DW854" s="77">
        <v>1.0818844993511437E-5</v>
      </c>
      <c r="GE854" s="77" t="s">
        <v>425</v>
      </c>
      <c r="GF854" s="77" t="s">
        <v>155</v>
      </c>
      <c r="GG854" s="77" t="s">
        <v>430</v>
      </c>
      <c r="GH854" s="77" t="s">
        <v>488</v>
      </c>
      <c r="GI854" s="77">
        <v>2025</v>
      </c>
      <c r="GJ854" s="77" t="s">
        <v>301</v>
      </c>
      <c r="GK854" s="77">
        <v>13939.56097345755</v>
      </c>
      <c r="GL854" s="77">
        <v>186.396424</v>
      </c>
      <c r="GM854" s="77">
        <v>2025</v>
      </c>
      <c r="GN854" s="77" t="s">
        <v>175</v>
      </c>
      <c r="GO854" s="77">
        <v>5.3000000000000005E-2</v>
      </c>
      <c r="GP854" s="77">
        <v>3</v>
      </c>
      <c r="GQ854" s="77">
        <v>0</v>
      </c>
      <c r="GR854" s="77" t="s">
        <v>423</v>
      </c>
      <c r="GS854" s="77">
        <v>0</v>
      </c>
      <c r="GT854" s="77">
        <v>0</v>
      </c>
      <c r="GU854" s="77">
        <v>0</v>
      </c>
      <c r="GV854" s="248">
        <v>0</v>
      </c>
      <c r="GW854" s="248">
        <v>0</v>
      </c>
      <c r="GX854" s="77">
        <v>0</v>
      </c>
      <c r="GY854" s="77">
        <v>5.5966209081309407E-2</v>
      </c>
      <c r="GZ854" s="77">
        <v>780.1443839421861</v>
      </c>
    </row>
    <row r="855" spans="98:208" x14ac:dyDescent="0.25">
      <c r="CT855" s="77" t="s">
        <v>155</v>
      </c>
      <c r="CU855" s="77" t="s">
        <v>440</v>
      </c>
      <c r="CV855" s="77" t="s">
        <v>488</v>
      </c>
      <c r="CW855" s="77">
        <v>2025</v>
      </c>
      <c r="CX855" s="77">
        <v>0</v>
      </c>
      <c r="CY855" s="77">
        <v>0</v>
      </c>
      <c r="CZ855" s="77">
        <v>0</v>
      </c>
      <c r="DA855" s="77">
        <v>0</v>
      </c>
      <c r="DB855" s="77">
        <v>21835.978114130419</v>
      </c>
      <c r="DC855" s="77">
        <v>428.60232122030112</v>
      </c>
      <c r="DD855" s="77">
        <v>13939.56097345755</v>
      </c>
      <c r="DE855" s="77">
        <v>7467.8148194525429</v>
      </c>
      <c r="DF855" s="77">
        <v>0</v>
      </c>
      <c r="DG855" s="77">
        <v>0</v>
      </c>
      <c r="DH855" s="77">
        <v>0</v>
      </c>
      <c r="DI855" s="77">
        <v>1263.5534246225079</v>
      </c>
      <c r="DJ855" s="77">
        <v>8.5622378782627363E-9</v>
      </c>
      <c r="DL855" s="77">
        <v>0</v>
      </c>
      <c r="DM855" s="77">
        <v>0</v>
      </c>
      <c r="DN855" s="77">
        <v>0</v>
      </c>
      <c r="DO855" s="77">
        <v>0</v>
      </c>
      <c r="DP855" s="77">
        <v>0</v>
      </c>
      <c r="DQ855" s="77">
        <v>0</v>
      </c>
      <c r="DR855" s="77">
        <v>0</v>
      </c>
      <c r="DS855" s="77">
        <v>0</v>
      </c>
      <c r="DT855" s="77">
        <v>0</v>
      </c>
      <c r="DU855" s="77">
        <v>0</v>
      </c>
      <c r="DV855" s="77">
        <v>1.0818844993511437E-5</v>
      </c>
      <c r="DW855" s="77">
        <v>1.0818844993511437E-5</v>
      </c>
      <c r="GE855" s="77" t="s">
        <v>427</v>
      </c>
      <c r="GF855" s="77" t="s">
        <v>155</v>
      </c>
      <c r="GG855" s="77" t="s">
        <v>430</v>
      </c>
      <c r="GH855" s="77" t="s">
        <v>488</v>
      </c>
      <c r="GI855" s="77">
        <v>2025</v>
      </c>
      <c r="GJ855" s="77" t="s">
        <v>303</v>
      </c>
      <c r="GK855" s="77">
        <v>7467.8148194525484</v>
      </c>
      <c r="GL855" s="77">
        <v>186.396424</v>
      </c>
      <c r="GM855" s="77">
        <v>2025</v>
      </c>
      <c r="GN855" s="77" t="s">
        <v>175</v>
      </c>
      <c r="GO855" s="77">
        <v>5.3000000000000005E-2</v>
      </c>
      <c r="GP855" s="77">
        <v>3</v>
      </c>
      <c r="GQ855" s="77">
        <v>0</v>
      </c>
      <c r="GR855" s="77" t="s">
        <v>423</v>
      </c>
      <c r="GS855" s="77">
        <v>0</v>
      </c>
      <c r="GT855" s="77">
        <v>0</v>
      </c>
      <c r="GU855" s="77">
        <v>0</v>
      </c>
      <c r="GV855" s="248">
        <v>0</v>
      </c>
      <c r="GW855" s="248">
        <v>0</v>
      </c>
      <c r="GX855" s="77">
        <v>0</v>
      </c>
      <c r="GY855" s="77">
        <v>5.5966209081309407E-2</v>
      </c>
      <c r="GZ855" s="77">
        <v>417.9452855659822</v>
      </c>
    </row>
    <row r="856" spans="98:208" x14ac:dyDescent="0.25">
      <c r="CT856" s="77" t="s">
        <v>155</v>
      </c>
      <c r="CU856" s="77" t="s">
        <v>441</v>
      </c>
      <c r="CV856" s="77" t="s">
        <v>300</v>
      </c>
      <c r="CW856" s="77">
        <v>2020</v>
      </c>
      <c r="CX856" s="77">
        <v>0</v>
      </c>
      <c r="CY856" s="77">
        <v>0</v>
      </c>
      <c r="CZ856" s="77">
        <v>0</v>
      </c>
      <c r="DA856" s="77">
        <v>0</v>
      </c>
      <c r="DB856" s="77">
        <v>14146.1306413328</v>
      </c>
      <c r="DC856" s="77">
        <v>222.22942162783491</v>
      </c>
      <c r="DD856" s="77">
        <v>8585.7228092481182</v>
      </c>
      <c r="DE856" s="77">
        <v>5338.1784104568524</v>
      </c>
      <c r="DF856" s="77">
        <v>813.21078921306719</v>
      </c>
      <c r="DG856" s="77">
        <v>0</v>
      </c>
      <c r="DH856" s="77">
        <v>0</v>
      </c>
      <c r="DI856" s="77">
        <v>0</v>
      </c>
      <c r="DJ856" s="77">
        <v>1.2588464968586831E-6</v>
      </c>
      <c r="DL856" s="77">
        <v>0</v>
      </c>
      <c r="DM856" s="77">
        <v>1.0237075532085545E-3</v>
      </c>
      <c r="DN856" s="77">
        <v>1.0237075532085545E-3</v>
      </c>
      <c r="DO856" s="77">
        <v>0</v>
      </c>
      <c r="DP856" s="77">
        <v>0</v>
      </c>
      <c r="DQ856" s="77">
        <v>0</v>
      </c>
      <c r="DR856" s="77">
        <v>0</v>
      </c>
      <c r="DS856" s="77">
        <v>0</v>
      </c>
      <c r="DT856" s="77">
        <v>0</v>
      </c>
      <c r="DU856" s="77">
        <v>0</v>
      </c>
      <c r="DV856" s="77">
        <v>0</v>
      </c>
      <c r="DW856" s="77">
        <v>0</v>
      </c>
      <c r="GE856" s="77" t="s">
        <v>422</v>
      </c>
      <c r="GF856" s="77" t="s">
        <v>155</v>
      </c>
      <c r="GG856" s="77" t="s">
        <v>431</v>
      </c>
      <c r="GH856" s="77" t="s">
        <v>300</v>
      </c>
      <c r="GI856" s="77">
        <v>2021</v>
      </c>
      <c r="GJ856" s="77" t="s">
        <v>305</v>
      </c>
      <c r="GK856" s="77">
        <v>222.22942162783551</v>
      </c>
      <c r="GL856" s="77">
        <v>501.74527499999999</v>
      </c>
      <c r="GM856" s="77">
        <v>2021</v>
      </c>
      <c r="GN856" s="77" t="s">
        <v>175</v>
      </c>
      <c r="GO856" s="77">
        <v>0.13250000000000001</v>
      </c>
      <c r="GP856" s="77">
        <v>3</v>
      </c>
      <c r="GQ856" s="77">
        <v>0</v>
      </c>
      <c r="GR856" s="77" t="s">
        <v>423</v>
      </c>
      <c r="GS856" s="77">
        <v>0.1527377521613833</v>
      </c>
      <c r="GT856" s="77">
        <v>33.942822323559895</v>
      </c>
      <c r="GU856" s="77">
        <v>0.1527377521613833</v>
      </c>
      <c r="GV856" s="248">
        <v>33.942822323559895</v>
      </c>
      <c r="GW856" s="248">
        <v>0</v>
      </c>
      <c r="GX856" s="77">
        <v>0</v>
      </c>
      <c r="GY856" s="77">
        <v>0</v>
      </c>
      <c r="GZ856" s="77">
        <v>0</v>
      </c>
    </row>
    <row r="857" spans="98:208" x14ac:dyDescent="0.25">
      <c r="CT857" s="77" t="s">
        <v>155</v>
      </c>
      <c r="CU857" s="77" t="s">
        <v>441</v>
      </c>
      <c r="CV857" s="77" t="s">
        <v>300</v>
      </c>
      <c r="CW857" s="77">
        <v>2021</v>
      </c>
      <c r="CX857" s="77">
        <v>0</v>
      </c>
      <c r="CY857" s="77">
        <v>0</v>
      </c>
      <c r="CZ857" s="77">
        <v>0</v>
      </c>
      <c r="DA857" s="77">
        <v>0</v>
      </c>
      <c r="DB857" s="77">
        <v>14146.1306413328</v>
      </c>
      <c r="DC857" s="77">
        <v>222.22942162783491</v>
      </c>
      <c r="DD857" s="77">
        <v>8585.7228092481182</v>
      </c>
      <c r="DE857" s="77">
        <v>5338.1784104568524</v>
      </c>
      <c r="DF857" s="77">
        <v>813.21078921306719</v>
      </c>
      <c r="DG857" s="77">
        <v>813.21078921306719</v>
      </c>
      <c r="DH857" s="77">
        <v>0</v>
      </c>
      <c r="DI857" s="77">
        <v>0</v>
      </c>
      <c r="DJ857" s="77">
        <v>1.2588464968586831E-6</v>
      </c>
      <c r="DL857" s="77">
        <v>0</v>
      </c>
      <c r="DM857" s="77">
        <v>1.0237075532085545E-3</v>
      </c>
      <c r="DN857" s="77">
        <v>1.0237075532085545E-3</v>
      </c>
      <c r="DO857" s="77">
        <v>0</v>
      </c>
      <c r="DP857" s="77">
        <v>1.0237075532085545E-3</v>
      </c>
      <c r="DQ857" s="77">
        <v>1.0237075532085545E-3</v>
      </c>
      <c r="DR857" s="77">
        <v>0</v>
      </c>
      <c r="DS857" s="77">
        <v>0</v>
      </c>
      <c r="DT857" s="77">
        <v>0</v>
      </c>
      <c r="DU857" s="77">
        <v>0</v>
      </c>
      <c r="DV857" s="77">
        <v>0</v>
      </c>
      <c r="DW857" s="77">
        <v>0</v>
      </c>
      <c r="GE857" s="77" t="s">
        <v>425</v>
      </c>
      <c r="GF857" s="77" t="s">
        <v>155</v>
      </c>
      <c r="GG857" s="77" t="s">
        <v>431</v>
      </c>
      <c r="GH857" s="77" t="s">
        <v>300</v>
      </c>
      <c r="GI857" s="77">
        <v>2021</v>
      </c>
      <c r="GJ857" s="77" t="s">
        <v>301</v>
      </c>
      <c r="GK857" s="77">
        <v>8585.7228092481364</v>
      </c>
      <c r="GL857" s="77">
        <v>501.74527499999999</v>
      </c>
      <c r="GM857" s="77">
        <v>2021</v>
      </c>
      <c r="GN857" s="77" t="s">
        <v>175</v>
      </c>
      <c r="GO857" s="77">
        <v>5.3000000000000005E-2</v>
      </c>
      <c r="GP857" s="77">
        <v>3</v>
      </c>
      <c r="GQ857" s="77">
        <v>0</v>
      </c>
      <c r="GR857" s="77" t="s">
        <v>423</v>
      </c>
      <c r="GS857" s="77">
        <v>5.5966209081309407E-2</v>
      </c>
      <c r="GT857" s="77">
        <v>480.51035785654835</v>
      </c>
      <c r="GU857" s="77">
        <v>5.5966209081309407E-2</v>
      </c>
      <c r="GV857" s="248">
        <v>480.51035785654835</v>
      </c>
      <c r="GW857" s="248">
        <v>0</v>
      </c>
      <c r="GX857" s="77">
        <v>0</v>
      </c>
      <c r="GY857" s="77">
        <v>0</v>
      </c>
      <c r="GZ857" s="77">
        <v>0</v>
      </c>
    </row>
    <row r="858" spans="98:208" x14ac:dyDescent="0.25">
      <c r="CT858" s="77" t="s">
        <v>155</v>
      </c>
      <c r="CU858" s="77" t="s">
        <v>441</v>
      </c>
      <c r="CV858" s="77" t="s">
        <v>300</v>
      </c>
      <c r="CW858" s="77">
        <v>2022</v>
      </c>
      <c r="CX858" s="77">
        <v>0</v>
      </c>
      <c r="CY858" s="77">
        <v>0</v>
      </c>
      <c r="CZ858" s="77">
        <v>0</v>
      </c>
      <c r="DA858" s="77">
        <v>0</v>
      </c>
      <c r="DB858" s="77">
        <v>14146.1306413328</v>
      </c>
      <c r="DC858" s="77">
        <v>222.22942162783491</v>
      </c>
      <c r="DD858" s="77">
        <v>8585.7228092481182</v>
      </c>
      <c r="DE858" s="77">
        <v>5338.1784104568524</v>
      </c>
      <c r="DF858" s="77">
        <v>813.21078921306719</v>
      </c>
      <c r="DG858" s="77">
        <v>813.21078921306719</v>
      </c>
      <c r="DH858" s="77">
        <v>813.21078921306719</v>
      </c>
      <c r="DI858" s="77">
        <v>0</v>
      </c>
      <c r="DJ858" s="77">
        <v>1.2588464968586831E-6</v>
      </c>
      <c r="DL858" s="77">
        <v>0</v>
      </c>
      <c r="DM858" s="77">
        <v>1.0237075532085545E-3</v>
      </c>
      <c r="DN858" s="77">
        <v>1.0237075532085545E-3</v>
      </c>
      <c r="DO858" s="77">
        <v>0</v>
      </c>
      <c r="DP858" s="77">
        <v>1.0237075532085545E-3</v>
      </c>
      <c r="DQ858" s="77">
        <v>1.0237075532085545E-3</v>
      </c>
      <c r="DR858" s="77">
        <v>0</v>
      </c>
      <c r="DS858" s="77">
        <v>1.0237075532085545E-3</v>
      </c>
      <c r="DT858" s="77">
        <v>1.0237075532085545E-3</v>
      </c>
      <c r="DU858" s="77">
        <v>0</v>
      </c>
      <c r="DV858" s="77">
        <v>0</v>
      </c>
      <c r="DW858" s="77">
        <v>0</v>
      </c>
      <c r="GE858" s="77" t="s">
        <v>427</v>
      </c>
      <c r="GF858" s="77" t="s">
        <v>155</v>
      </c>
      <c r="GG858" s="77" t="s">
        <v>431</v>
      </c>
      <c r="GH858" s="77" t="s">
        <v>300</v>
      </c>
      <c r="GI858" s="77">
        <v>2021</v>
      </c>
      <c r="GJ858" s="77" t="s">
        <v>303</v>
      </c>
      <c r="GK858" s="77">
        <v>5338.1784104568642</v>
      </c>
      <c r="GL858" s="77">
        <v>501.74527499999999</v>
      </c>
      <c r="GM858" s="77">
        <v>2021</v>
      </c>
      <c r="GN858" s="77" t="s">
        <v>175</v>
      </c>
      <c r="GO858" s="77">
        <v>5.3000000000000005E-2</v>
      </c>
      <c r="GP858" s="77">
        <v>3</v>
      </c>
      <c r="GQ858" s="77">
        <v>0</v>
      </c>
      <c r="GR858" s="77" t="s">
        <v>423</v>
      </c>
      <c r="GS858" s="77">
        <v>5.5966209081309407E-2</v>
      </c>
      <c r="GT858" s="77">
        <v>298.75760903296077</v>
      </c>
      <c r="GU858" s="77">
        <v>5.5966209081309407E-2</v>
      </c>
      <c r="GV858" s="248">
        <v>298.75760903296077</v>
      </c>
      <c r="GW858" s="248">
        <v>0</v>
      </c>
      <c r="GX858" s="77">
        <v>0</v>
      </c>
      <c r="GY858" s="77">
        <v>0</v>
      </c>
      <c r="GZ858" s="77">
        <v>0</v>
      </c>
    </row>
    <row r="859" spans="98:208" x14ac:dyDescent="0.25">
      <c r="CT859" s="77" t="s">
        <v>155</v>
      </c>
      <c r="CU859" s="77" t="s">
        <v>441</v>
      </c>
      <c r="CV859" s="77" t="s">
        <v>300</v>
      </c>
      <c r="CW859" s="77">
        <v>2023</v>
      </c>
      <c r="CX859" s="77">
        <v>0</v>
      </c>
      <c r="CY859" s="77">
        <v>0</v>
      </c>
      <c r="CZ859" s="77">
        <v>0</v>
      </c>
      <c r="DA859" s="77">
        <v>0</v>
      </c>
      <c r="DB859" s="77">
        <v>14664.637556436919</v>
      </c>
      <c r="DC859" s="77">
        <v>233.23007680794379</v>
      </c>
      <c r="DD859" s="77">
        <v>8896.5159934287731</v>
      </c>
      <c r="DE859" s="77">
        <v>5534.8914862002039</v>
      </c>
      <c r="DF859" s="77">
        <v>0</v>
      </c>
      <c r="DG859" s="77">
        <v>843.29420601055995</v>
      </c>
      <c r="DH859" s="77">
        <v>843.29420601055995</v>
      </c>
      <c r="DI859" s="77">
        <v>843.29420601055995</v>
      </c>
      <c r="DJ859" s="77">
        <v>1.2588464968586831E-6</v>
      </c>
      <c r="DL859" s="77">
        <v>0</v>
      </c>
      <c r="DM859" s="77">
        <v>0</v>
      </c>
      <c r="DN859" s="77">
        <v>0</v>
      </c>
      <c r="DO859" s="77">
        <v>0</v>
      </c>
      <c r="DP859" s="77">
        <v>1.061577957057618E-3</v>
      </c>
      <c r="DQ859" s="77">
        <v>1.061577957057618E-3</v>
      </c>
      <c r="DR859" s="77">
        <v>0</v>
      </c>
      <c r="DS859" s="77">
        <v>1.061577957057618E-3</v>
      </c>
      <c r="DT859" s="77">
        <v>1.061577957057618E-3</v>
      </c>
      <c r="DU859" s="77">
        <v>0</v>
      </c>
      <c r="DV859" s="77">
        <v>1.061577957057618E-3</v>
      </c>
      <c r="DW859" s="77">
        <v>1.061577957057618E-3</v>
      </c>
      <c r="GE859" s="77" t="s">
        <v>422</v>
      </c>
      <c r="GF859" s="77" t="s">
        <v>155</v>
      </c>
      <c r="GG859" s="77" t="s">
        <v>431</v>
      </c>
      <c r="GH859" s="77" t="s">
        <v>300</v>
      </c>
      <c r="GI859" s="77">
        <v>2022</v>
      </c>
      <c r="GJ859" s="77" t="s">
        <v>305</v>
      </c>
      <c r="GK859" s="77">
        <v>222.22942162783551</v>
      </c>
      <c r="GL859" s="77">
        <v>501.74527499999999</v>
      </c>
      <c r="GM859" s="77">
        <v>2022</v>
      </c>
      <c r="GN859" s="77" t="s">
        <v>175</v>
      </c>
      <c r="GO859" s="77">
        <v>0.13250000000000001</v>
      </c>
      <c r="GP859" s="77">
        <v>3</v>
      </c>
      <c r="GQ859" s="77">
        <v>0</v>
      </c>
      <c r="GR859" s="77" t="s">
        <v>423</v>
      </c>
      <c r="GS859" s="77">
        <v>0.1527377521613833</v>
      </c>
      <c r="GT859" s="77">
        <v>33.942822323559895</v>
      </c>
      <c r="GU859" s="77">
        <v>0.1527377521613833</v>
      </c>
      <c r="GV859" s="248">
        <v>33.942822323559895</v>
      </c>
      <c r="GW859" s="248">
        <v>0.1527377521613833</v>
      </c>
      <c r="GX859" s="77">
        <v>33.942822323559895</v>
      </c>
      <c r="GY859" s="77">
        <v>0</v>
      </c>
      <c r="GZ859" s="77">
        <v>0</v>
      </c>
    </row>
    <row r="860" spans="98:208" x14ac:dyDescent="0.25">
      <c r="CT860" s="77" t="s">
        <v>155</v>
      </c>
      <c r="CU860" s="77" t="s">
        <v>441</v>
      </c>
      <c r="CV860" s="77" t="s">
        <v>300</v>
      </c>
      <c r="CW860" s="77">
        <v>2024</v>
      </c>
      <c r="CX860" s="77">
        <v>0</v>
      </c>
      <c r="CY860" s="77">
        <v>0</v>
      </c>
      <c r="CZ860" s="77">
        <v>0</v>
      </c>
      <c r="DA860" s="77">
        <v>0</v>
      </c>
      <c r="DB860" s="77">
        <v>14664.637556436919</v>
      </c>
      <c r="DC860" s="77">
        <v>233.23007680794379</v>
      </c>
      <c r="DD860" s="77">
        <v>8896.5159934287731</v>
      </c>
      <c r="DE860" s="77">
        <v>5534.8914862002039</v>
      </c>
      <c r="DF860" s="77">
        <v>0</v>
      </c>
      <c r="DG860" s="77">
        <v>0</v>
      </c>
      <c r="DH860" s="77">
        <v>843.29420601055995</v>
      </c>
      <c r="DI860" s="77">
        <v>843.29420601055995</v>
      </c>
      <c r="DJ860" s="77">
        <v>1.2588464968586831E-6</v>
      </c>
      <c r="DL860" s="77">
        <v>0</v>
      </c>
      <c r="DM860" s="77">
        <v>0</v>
      </c>
      <c r="DN860" s="77">
        <v>0</v>
      </c>
      <c r="DO860" s="77">
        <v>0</v>
      </c>
      <c r="DP860" s="77">
        <v>0</v>
      </c>
      <c r="DQ860" s="77">
        <v>0</v>
      </c>
      <c r="DR860" s="77">
        <v>0</v>
      </c>
      <c r="DS860" s="77">
        <v>1.061577957057618E-3</v>
      </c>
      <c r="DT860" s="77">
        <v>1.061577957057618E-3</v>
      </c>
      <c r="DU860" s="77">
        <v>0</v>
      </c>
      <c r="DV860" s="77">
        <v>1.061577957057618E-3</v>
      </c>
      <c r="DW860" s="77">
        <v>1.061577957057618E-3</v>
      </c>
      <c r="GE860" s="77" t="s">
        <v>425</v>
      </c>
      <c r="GF860" s="77" t="s">
        <v>155</v>
      </c>
      <c r="GG860" s="77" t="s">
        <v>431</v>
      </c>
      <c r="GH860" s="77" t="s">
        <v>300</v>
      </c>
      <c r="GI860" s="77">
        <v>2022</v>
      </c>
      <c r="GJ860" s="77" t="s">
        <v>301</v>
      </c>
      <c r="GK860" s="77">
        <v>8585.7228092481364</v>
      </c>
      <c r="GL860" s="77">
        <v>501.74527499999999</v>
      </c>
      <c r="GM860" s="77">
        <v>2022</v>
      </c>
      <c r="GN860" s="77" t="s">
        <v>175</v>
      </c>
      <c r="GO860" s="77">
        <v>5.3000000000000005E-2</v>
      </c>
      <c r="GP860" s="77">
        <v>3</v>
      </c>
      <c r="GQ860" s="77">
        <v>0</v>
      </c>
      <c r="GR860" s="77" t="s">
        <v>423</v>
      </c>
      <c r="GS860" s="77">
        <v>5.5966209081309407E-2</v>
      </c>
      <c r="GT860" s="77">
        <v>480.51035785654835</v>
      </c>
      <c r="GU860" s="77">
        <v>5.5966209081309407E-2</v>
      </c>
      <c r="GV860" s="248">
        <v>480.51035785654835</v>
      </c>
      <c r="GW860" s="248">
        <v>5.5966209081309407E-2</v>
      </c>
      <c r="GX860" s="77">
        <v>480.51035785654835</v>
      </c>
      <c r="GY860" s="77">
        <v>0</v>
      </c>
      <c r="GZ860" s="77">
        <v>0</v>
      </c>
    </row>
    <row r="861" spans="98:208" x14ac:dyDescent="0.25">
      <c r="CT861" s="77" t="s">
        <v>155</v>
      </c>
      <c r="CU861" s="77" t="s">
        <v>441</v>
      </c>
      <c r="CV861" s="77" t="s">
        <v>300</v>
      </c>
      <c r="CW861" s="77">
        <v>2025</v>
      </c>
      <c r="CX861" s="77">
        <v>0</v>
      </c>
      <c r="CY861" s="77">
        <v>0</v>
      </c>
      <c r="CZ861" s="77">
        <v>0</v>
      </c>
      <c r="DA861" s="77">
        <v>0</v>
      </c>
      <c r="DB861" s="77">
        <v>14664.637556436919</v>
      </c>
      <c r="DC861" s="77">
        <v>233.23007680794379</v>
      </c>
      <c r="DD861" s="77">
        <v>8896.5159934287731</v>
      </c>
      <c r="DE861" s="77">
        <v>5534.8914862002039</v>
      </c>
      <c r="DF861" s="77">
        <v>0</v>
      </c>
      <c r="DG861" s="77">
        <v>0</v>
      </c>
      <c r="DH861" s="77">
        <v>0</v>
      </c>
      <c r="DI861" s="77">
        <v>843.29420601055995</v>
      </c>
      <c r="DJ861" s="77">
        <v>1.2588464968586831E-6</v>
      </c>
      <c r="DL861" s="77">
        <v>0</v>
      </c>
      <c r="DM861" s="77">
        <v>0</v>
      </c>
      <c r="DN861" s="77">
        <v>0</v>
      </c>
      <c r="DO861" s="77">
        <v>0</v>
      </c>
      <c r="DP861" s="77">
        <v>0</v>
      </c>
      <c r="DQ861" s="77">
        <v>0</v>
      </c>
      <c r="DR861" s="77">
        <v>0</v>
      </c>
      <c r="DS861" s="77">
        <v>0</v>
      </c>
      <c r="DT861" s="77">
        <v>0</v>
      </c>
      <c r="DU861" s="77">
        <v>0</v>
      </c>
      <c r="DV861" s="77">
        <v>1.061577957057618E-3</v>
      </c>
      <c r="DW861" s="77">
        <v>1.061577957057618E-3</v>
      </c>
      <c r="GE861" s="77" t="s">
        <v>427</v>
      </c>
      <c r="GF861" s="77" t="s">
        <v>155</v>
      </c>
      <c r="GG861" s="77" t="s">
        <v>431</v>
      </c>
      <c r="GH861" s="77" t="s">
        <v>300</v>
      </c>
      <c r="GI861" s="77">
        <v>2022</v>
      </c>
      <c r="GJ861" s="77" t="s">
        <v>303</v>
      </c>
      <c r="GK861" s="77">
        <v>5338.1784104568642</v>
      </c>
      <c r="GL861" s="77">
        <v>501.74527499999999</v>
      </c>
      <c r="GM861" s="77">
        <v>2022</v>
      </c>
      <c r="GN861" s="77" t="s">
        <v>175</v>
      </c>
      <c r="GO861" s="77">
        <v>5.3000000000000005E-2</v>
      </c>
      <c r="GP861" s="77">
        <v>3</v>
      </c>
      <c r="GQ861" s="77">
        <v>0</v>
      </c>
      <c r="GR861" s="77" t="s">
        <v>423</v>
      </c>
      <c r="GS861" s="77">
        <v>5.5966209081309407E-2</v>
      </c>
      <c r="GT861" s="77">
        <v>298.75760903296077</v>
      </c>
      <c r="GU861" s="77">
        <v>5.5966209081309407E-2</v>
      </c>
      <c r="GV861" s="248">
        <v>298.75760903296077</v>
      </c>
      <c r="GW861" s="248">
        <v>5.5966209081309407E-2</v>
      </c>
      <c r="GX861" s="77">
        <v>298.75760903296077</v>
      </c>
      <c r="GY861" s="77">
        <v>0</v>
      </c>
      <c r="GZ861" s="77">
        <v>0</v>
      </c>
    </row>
    <row r="862" spans="98:208" x14ac:dyDescent="0.25">
      <c r="CT862" s="77" t="s">
        <v>155</v>
      </c>
      <c r="CU862" s="77" t="s">
        <v>441</v>
      </c>
      <c r="CV862" s="77" t="s">
        <v>432</v>
      </c>
      <c r="CW862" s="77">
        <v>2020</v>
      </c>
      <c r="CX862" s="77">
        <v>0</v>
      </c>
      <c r="CY862" s="77">
        <v>0</v>
      </c>
      <c r="CZ862" s="77">
        <v>0</v>
      </c>
      <c r="DA862" s="77">
        <v>0</v>
      </c>
      <c r="DB862" s="77">
        <v>8807.9522308760861</v>
      </c>
      <c r="DC862" s="77">
        <v>222.22942162783829</v>
      </c>
      <c r="DD862" s="77">
        <v>8585.7228092482492</v>
      </c>
      <c r="DE862" s="77">
        <v>0</v>
      </c>
      <c r="DF862" s="77">
        <v>514.45318018011494</v>
      </c>
      <c r="DG862" s="77">
        <v>0</v>
      </c>
      <c r="DH862" s="77">
        <v>0</v>
      </c>
      <c r="DI862" s="77">
        <v>0</v>
      </c>
      <c r="DJ862" s="77">
        <v>1.1565567805032551E-6</v>
      </c>
      <c r="DL862" s="77">
        <v>0</v>
      </c>
      <c r="DM862" s="77">
        <v>5.9499431378877475E-4</v>
      </c>
      <c r="DN862" s="77">
        <v>5.9499431378877475E-4</v>
      </c>
      <c r="DO862" s="77">
        <v>0</v>
      </c>
      <c r="DP862" s="77">
        <v>0</v>
      </c>
      <c r="DQ862" s="77">
        <v>0</v>
      </c>
      <c r="DR862" s="77">
        <v>0</v>
      </c>
      <c r="DS862" s="77">
        <v>0</v>
      </c>
      <c r="DT862" s="77">
        <v>0</v>
      </c>
      <c r="DU862" s="77">
        <v>0</v>
      </c>
      <c r="DV862" s="77">
        <v>0</v>
      </c>
      <c r="DW862" s="77">
        <v>0</v>
      </c>
      <c r="GE862" s="77" t="s">
        <v>422</v>
      </c>
      <c r="GF862" s="77" t="s">
        <v>155</v>
      </c>
      <c r="GG862" s="77" t="s">
        <v>431</v>
      </c>
      <c r="GH862" s="77" t="s">
        <v>300</v>
      </c>
      <c r="GI862" s="77">
        <v>2023</v>
      </c>
      <c r="GJ862" s="77" t="s">
        <v>305</v>
      </c>
      <c r="GK862" s="77">
        <v>233.23007680794441</v>
      </c>
      <c r="GL862" s="77">
        <v>501.74527499999999</v>
      </c>
      <c r="GM862" s="77">
        <v>2023</v>
      </c>
      <c r="GN862" s="77" t="s">
        <v>175</v>
      </c>
      <c r="GO862" s="77">
        <v>0.13250000000000001</v>
      </c>
      <c r="GP862" s="77">
        <v>3</v>
      </c>
      <c r="GQ862" s="77">
        <v>0</v>
      </c>
      <c r="GR862" s="77" t="s">
        <v>423</v>
      </c>
      <c r="GS862" s="77">
        <v>0</v>
      </c>
      <c r="GT862" s="77">
        <v>0</v>
      </c>
      <c r="GU862" s="77">
        <v>0.1527377521613833</v>
      </c>
      <c r="GV862" s="248">
        <v>35.623037668072207</v>
      </c>
      <c r="GW862" s="248">
        <v>0.1527377521613833</v>
      </c>
      <c r="GX862" s="77">
        <v>35.623037668072207</v>
      </c>
      <c r="GY862" s="77">
        <v>0.1527377521613833</v>
      </c>
      <c r="GZ862" s="77">
        <v>35.623037668072207</v>
      </c>
    </row>
    <row r="863" spans="98:208" x14ac:dyDescent="0.25">
      <c r="CT863" s="77" t="s">
        <v>155</v>
      </c>
      <c r="CU863" s="77" t="s">
        <v>441</v>
      </c>
      <c r="CV863" s="77" t="s">
        <v>432</v>
      </c>
      <c r="CW863" s="77">
        <v>2021</v>
      </c>
      <c r="CX863" s="77">
        <v>0</v>
      </c>
      <c r="CY863" s="77">
        <v>0</v>
      </c>
      <c r="CZ863" s="77">
        <v>0</v>
      </c>
      <c r="DA863" s="77">
        <v>0</v>
      </c>
      <c r="DB863" s="77">
        <v>8807.9522308760861</v>
      </c>
      <c r="DC863" s="77">
        <v>222.22942162783829</v>
      </c>
      <c r="DD863" s="77">
        <v>8585.7228092482492</v>
      </c>
      <c r="DE863" s="77">
        <v>0</v>
      </c>
      <c r="DF863" s="77">
        <v>514.45318018011494</v>
      </c>
      <c r="DG863" s="77">
        <v>514.45318018011494</v>
      </c>
      <c r="DH863" s="77">
        <v>0</v>
      </c>
      <c r="DI863" s="77">
        <v>0</v>
      </c>
      <c r="DJ863" s="77">
        <v>1.1565567805032551E-6</v>
      </c>
      <c r="DL863" s="77">
        <v>0</v>
      </c>
      <c r="DM863" s="77">
        <v>5.9499431378877475E-4</v>
      </c>
      <c r="DN863" s="77">
        <v>5.9499431378877475E-4</v>
      </c>
      <c r="DO863" s="77">
        <v>0</v>
      </c>
      <c r="DP863" s="77">
        <v>5.9499431378877475E-4</v>
      </c>
      <c r="DQ863" s="77">
        <v>5.9499431378877475E-4</v>
      </c>
      <c r="DR863" s="77">
        <v>0</v>
      </c>
      <c r="DS863" s="77">
        <v>0</v>
      </c>
      <c r="DT863" s="77">
        <v>0</v>
      </c>
      <c r="DU863" s="77">
        <v>0</v>
      </c>
      <c r="DV863" s="77">
        <v>0</v>
      </c>
      <c r="DW863" s="77">
        <v>0</v>
      </c>
      <c r="GE863" s="77" t="s">
        <v>425</v>
      </c>
      <c r="GF863" s="77" t="s">
        <v>155</v>
      </c>
      <c r="GG863" s="77" t="s">
        <v>431</v>
      </c>
      <c r="GH863" s="77" t="s">
        <v>300</v>
      </c>
      <c r="GI863" s="77">
        <v>2023</v>
      </c>
      <c r="GJ863" s="77" t="s">
        <v>301</v>
      </c>
      <c r="GK863" s="77">
        <v>8896.5159934287913</v>
      </c>
      <c r="GL863" s="77">
        <v>501.74527499999999</v>
      </c>
      <c r="GM863" s="77">
        <v>2023</v>
      </c>
      <c r="GN863" s="77" t="s">
        <v>175</v>
      </c>
      <c r="GO863" s="77">
        <v>5.3000000000000005E-2</v>
      </c>
      <c r="GP863" s="77">
        <v>3</v>
      </c>
      <c r="GQ863" s="77">
        <v>0</v>
      </c>
      <c r="GR863" s="77" t="s">
        <v>423</v>
      </c>
      <c r="GS863" s="77">
        <v>0</v>
      </c>
      <c r="GT863" s="77">
        <v>0</v>
      </c>
      <c r="GU863" s="77">
        <v>5.5966209081309407E-2</v>
      </c>
      <c r="GV863" s="248">
        <v>497.90427418344882</v>
      </c>
      <c r="GW863" s="248">
        <v>5.5966209081309407E-2</v>
      </c>
      <c r="GX863" s="77">
        <v>497.90427418344882</v>
      </c>
      <c r="GY863" s="77">
        <v>5.5966209081309407E-2</v>
      </c>
      <c r="GZ863" s="77">
        <v>497.90427418344882</v>
      </c>
    </row>
    <row r="864" spans="98:208" x14ac:dyDescent="0.25">
      <c r="CT864" s="77" t="s">
        <v>155</v>
      </c>
      <c r="CU864" s="77" t="s">
        <v>441</v>
      </c>
      <c r="CV864" s="77" t="s">
        <v>432</v>
      </c>
      <c r="CW864" s="77">
        <v>2022</v>
      </c>
      <c r="CX864" s="77">
        <v>0</v>
      </c>
      <c r="CY864" s="77">
        <v>0</v>
      </c>
      <c r="CZ864" s="77">
        <v>0</v>
      </c>
      <c r="DA864" s="77">
        <v>0</v>
      </c>
      <c r="DB864" s="77">
        <v>8807.9522308760861</v>
      </c>
      <c r="DC864" s="77">
        <v>222.22942162783829</v>
      </c>
      <c r="DD864" s="77">
        <v>8585.7228092482492</v>
      </c>
      <c r="DE864" s="77">
        <v>0</v>
      </c>
      <c r="DF864" s="77">
        <v>514.45318018011494</v>
      </c>
      <c r="DG864" s="77">
        <v>514.45318018011494</v>
      </c>
      <c r="DH864" s="77">
        <v>514.45318018011494</v>
      </c>
      <c r="DI864" s="77">
        <v>0</v>
      </c>
      <c r="DJ864" s="77">
        <v>1.1565567805032551E-6</v>
      </c>
      <c r="DL864" s="77">
        <v>0</v>
      </c>
      <c r="DM864" s="77">
        <v>5.9499431378877475E-4</v>
      </c>
      <c r="DN864" s="77">
        <v>5.9499431378877475E-4</v>
      </c>
      <c r="DO864" s="77">
        <v>0</v>
      </c>
      <c r="DP864" s="77">
        <v>5.9499431378877475E-4</v>
      </c>
      <c r="DQ864" s="77">
        <v>5.9499431378877475E-4</v>
      </c>
      <c r="DR864" s="77">
        <v>0</v>
      </c>
      <c r="DS864" s="77">
        <v>5.9499431378877475E-4</v>
      </c>
      <c r="DT864" s="77">
        <v>5.9499431378877475E-4</v>
      </c>
      <c r="DU864" s="77">
        <v>0</v>
      </c>
      <c r="DV864" s="77">
        <v>0</v>
      </c>
      <c r="DW864" s="77">
        <v>0</v>
      </c>
      <c r="GE864" s="77" t="s">
        <v>427</v>
      </c>
      <c r="GF864" s="77" t="s">
        <v>155</v>
      </c>
      <c r="GG864" s="77" t="s">
        <v>431</v>
      </c>
      <c r="GH864" s="77" t="s">
        <v>300</v>
      </c>
      <c r="GI864" s="77">
        <v>2023</v>
      </c>
      <c r="GJ864" s="77" t="s">
        <v>303</v>
      </c>
      <c r="GK864" s="77">
        <v>5534.8914862002166</v>
      </c>
      <c r="GL864" s="77">
        <v>501.74527499999999</v>
      </c>
      <c r="GM864" s="77">
        <v>2023</v>
      </c>
      <c r="GN864" s="77" t="s">
        <v>175</v>
      </c>
      <c r="GO864" s="77">
        <v>5.3000000000000005E-2</v>
      </c>
      <c r="GP864" s="77">
        <v>3</v>
      </c>
      <c r="GQ864" s="77">
        <v>0</v>
      </c>
      <c r="GR864" s="77" t="s">
        <v>423</v>
      </c>
      <c r="GS864" s="77">
        <v>0</v>
      </c>
      <c r="GT864" s="77">
        <v>0</v>
      </c>
      <c r="GU864" s="77">
        <v>5.5966209081309407E-2</v>
      </c>
      <c r="GV864" s="248">
        <v>309.7668941590407</v>
      </c>
      <c r="GW864" s="248">
        <v>5.5966209081309407E-2</v>
      </c>
      <c r="GX864" s="77">
        <v>309.7668941590407</v>
      </c>
      <c r="GY864" s="77">
        <v>5.5966209081309407E-2</v>
      </c>
      <c r="GZ864" s="77">
        <v>309.7668941590407</v>
      </c>
    </row>
    <row r="865" spans="98:208" x14ac:dyDescent="0.25">
      <c r="CT865" s="77" t="s">
        <v>155</v>
      </c>
      <c r="CU865" s="77" t="s">
        <v>441</v>
      </c>
      <c r="CV865" s="77" t="s">
        <v>432</v>
      </c>
      <c r="CW865" s="77">
        <v>2023</v>
      </c>
      <c r="CX865" s="77">
        <v>0</v>
      </c>
      <c r="CY865" s="77">
        <v>0</v>
      </c>
      <c r="CZ865" s="77">
        <v>0</v>
      </c>
      <c r="DA865" s="77">
        <v>0</v>
      </c>
      <c r="DB865" s="77">
        <v>9129.7460702368571</v>
      </c>
      <c r="DC865" s="77">
        <v>233.23007680794731</v>
      </c>
      <c r="DD865" s="77">
        <v>8896.5159934289077</v>
      </c>
      <c r="DE865" s="77">
        <v>0</v>
      </c>
      <c r="DF865" s="77">
        <v>0</v>
      </c>
      <c r="DG865" s="77">
        <v>533.527311851528</v>
      </c>
      <c r="DH865" s="77">
        <v>533.527311851528</v>
      </c>
      <c r="DI865" s="77">
        <v>533.527311851528</v>
      </c>
      <c r="DJ865" s="77">
        <v>1.1565567805032551E-6</v>
      </c>
      <c r="DL865" s="77">
        <v>0</v>
      </c>
      <c r="DM865" s="77">
        <v>0</v>
      </c>
      <c r="DN865" s="77">
        <v>0</v>
      </c>
      <c r="DO865" s="77">
        <v>0</v>
      </c>
      <c r="DP865" s="77">
        <v>6.1705463010555944E-4</v>
      </c>
      <c r="DQ865" s="77">
        <v>6.1705463010555944E-4</v>
      </c>
      <c r="DR865" s="77">
        <v>0</v>
      </c>
      <c r="DS865" s="77">
        <v>6.1705463010555944E-4</v>
      </c>
      <c r="DT865" s="77">
        <v>6.1705463010555944E-4</v>
      </c>
      <c r="DU865" s="77">
        <v>0</v>
      </c>
      <c r="DV865" s="77">
        <v>6.1705463010555944E-4</v>
      </c>
      <c r="DW865" s="77">
        <v>6.1705463010555944E-4</v>
      </c>
      <c r="GE865" s="77" t="s">
        <v>422</v>
      </c>
      <c r="GF865" s="77" t="s">
        <v>155</v>
      </c>
      <c r="GG865" s="77" t="s">
        <v>431</v>
      </c>
      <c r="GH865" s="77" t="s">
        <v>300</v>
      </c>
      <c r="GI865" s="77">
        <v>2024</v>
      </c>
      <c r="GJ865" s="77" t="s">
        <v>305</v>
      </c>
      <c r="GK865" s="77">
        <v>233.23007680794441</v>
      </c>
      <c r="GL865" s="77">
        <v>501.74527499999999</v>
      </c>
      <c r="GM865" s="77">
        <v>2024</v>
      </c>
      <c r="GN865" s="77" t="s">
        <v>175</v>
      </c>
      <c r="GO865" s="77">
        <v>0.13250000000000001</v>
      </c>
      <c r="GP865" s="77">
        <v>3</v>
      </c>
      <c r="GQ865" s="77">
        <v>0</v>
      </c>
      <c r="GR865" s="77" t="s">
        <v>423</v>
      </c>
      <c r="GS865" s="77">
        <v>0</v>
      </c>
      <c r="GT865" s="77">
        <v>0</v>
      </c>
      <c r="GU865" s="77">
        <v>0</v>
      </c>
      <c r="GV865" s="248">
        <v>0</v>
      </c>
      <c r="GW865" s="248">
        <v>0.1527377521613833</v>
      </c>
      <c r="GX865" s="77">
        <v>35.623037668072207</v>
      </c>
      <c r="GY865" s="77">
        <v>0.1527377521613833</v>
      </c>
      <c r="GZ865" s="77">
        <v>35.623037668072207</v>
      </c>
    </row>
    <row r="866" spans="98:208" x14ac:dyDescent="0.25">
      <c r="CT866" s="77" t="s">
        <v>155</v>
      </c>
      <c r="CU866" s="77" t="s">
        <v>441</v>
      </c>
      <c r="CV866" s="77" t="s">
        <v>432</v>
      </c>
      <c r="CW866" s="77">
        <v>2024</v>
      </c>
      <c r="CX866" s="77">
        <v>0</v>
      </c>
      <c r="CY866" s="77">
        <v>0</v>
      </c>
      <c r="CZ866" s="77">
        <v>0</v>
      </c>
      <c r="DA866" s="77">
        <v>0</v>
      </c>
      <c r="DB866" s="77">
        <v>9129.7460702368571</v>
      </c>
      <c r="DC866" s="77">
        <v>233.23007680794731</v>
      </c>
      <c r="DD866" s="77">
        <v>8896.5159934289077</v>
      </c>
      <c r="DE866" s="77">
        <v>0</v>
      </c>
      <c r="DF866" s="77">
        <v>0</v>
      </c>
      <c r="DG866" s="77">
        <v>0</v>
      </c>
      <c r="DH866" s="77">
        <v>533.527311851528</v>
      </c>
      <c r="DI866" s="77">
        <v>533.527311851528</v>
      </c>
      <c r="DJ866" s="77">
        <v>1.1565567805032551E-6</v>
      </c>
      <c r="DL866" s="77">
        <v>0</v>
      </c>
      <c r="DM866" s="77">
        <v>0</v>
      </c>
      <c r="DN866" s="77">
        <v>0</v>
      </c>
      <c r="DO866" s="77">
        <v>0</v>
      </c>
      <c r="DP866" s="77">
        <v>0</v>
      </c>
      <c r="DQ866" s="77">
        <v>0</v>
      </c>
      <c r="DR866" s="77">
        <v>0</v>
      </c>
      <c r="DS866" s="77">
        <v>6.1705463010555944E-4</v>
      </c>
      <c r="DT866" s="77">
        <v>6.1705463010555944E-4</v>
      </c>
      <c r="DU866" s="77">
        <v>0</v>
      </c>
      <c r="DV866" s="77">
        <v>6.1705463010555944E-4</v>
      </c>
      <c r="DW866" s="77">
        <v>6.1705463010555944E-4</v>
      </c>
      <c r="GE866" s="77" t="s">
        <v>425</v>
      </c>
      <c r="GF866" s="77" t="s">
        <v>155</v>
      </c>
      <c r="GG866" s="77" t="s">
        <v>431</v>
      </c>
      <c r="GH866" s="77" t="s">
        <v>300</v>
      </c>
      <c r="GI866" s="77">
        <v>2024</v>
      </c>
      <c r="GJ866" s="77" t="s">
        <v>301</v>
      </c>
      <c r="GK866" s="77">
        <v>8896.5159934287913</v>
      </c>
      <c r="GL866" s="77">
        <v>501.74527499999999</v>
      </c>
      <c r="GM866" s="77">
        <v>2024</v>
      </c>
      <c r="GN866" s="77" t="s">
        <v>175</v>
      </c>
      <c r="GO866" s="77">
        <v>5.3000000000000005E-2</v>
      </c>
      <c r="GP866" s="77">
        <v>3</v>
      </c>
      <c r="GQ866" s="77">
        <v>0</v>
      </c>
      <c r="GR866" s="77" t="s">
        <v>423</v>
      </c>
      <c r="GS866" s="77">
        <v>0</v>
      </c>
      <c r="GT866" s="77">
        <v>0</v>
      </c>
      <c r="GU866" s="77">
        <v>0</v>
      </c>
      <c r="GV866" s="248">
        <v>0</v>
      </c>
      <c r="GW866" s="248">
        <v>5.5966209081309407E-2</v>
      </c>
      <c r="GX866" s="77">
        <v>497.90427418344882</v>
      </c>
      <c r="GY866" s="77">
        <v>5.5966209081309407E-2</v>
      </c>
      <c r="GZ866" s="77">
        <v>497.90427418344882</v>
      </c>
    </row>
    <row r="867" spans="98:208" x14ac:dyDescent="0.25">
      <c r="CT867" s="77" t="s">
        <v>155</v>
      </c>
      <c r="CU867" s="77" t="s">
        <v>441</v>
      </c>
      <c r="CV867" s="77" t="s">
        <v>432</v>
      </c>
      <c r="CW867" s="77">
        <v>2025</v>
      </c>
      <c r="CX867" s="77">
        <v>0</v>
      </c>
      <c r="CY867" s="77">
        <v>0</v>
      </c>
      <c r="CZ867" s="77">
        <v>0</v>
      </c>
      <c r="DA867" s="77">
        <v>0</v>
      </c>
      <c r="DB867" s="77">
        <v>9129.7460702368571</v>
      </c>
      <c r="DC867" s="77">
        <v>233.23007680794731</v>
      </c>
      <c r="DD867" s="77">
        <v>8896.5159934289077</v>
      </c>
      <c r="DE867" s="77">
        <v>0</v>
      </c>
      <c r="DF867" s="77">
        <v>0</v>
      </c>
      <c r="DG867" s="77">
        <v>0</v>
      </c>
      <c r="DH867" s="77">
        <v>0</v>
      </c>
      <c r="DI867" s="77">
        <v>533.527311851528</v>
      </c>
      <c r="DJ867" s="77">
        <v>1.1565567805032551E-6</v>
      </c>
      <c r="DL867" s="77">
        <v>0</v>
      </c>
      <c r="DM867" s="77">
        <v>0</v>
      </c>
      <c r="DN867" s="77">
        <v>0</v>
      </c>
      <c r="DO867" s="77">
        <v>0</v>
      </c>
      <c r="DP867" s="77">
        <v>0</v>
      </c>
      <c r="DQ867" s="77">
        <v>0</v>
      </c>
      <c r="DR867" s="77">
        <v>0</v>
      </c>
      <c r="DS867" s="77">
        <v>0</v>
      </c>
      <c r="DT867" s="77">
        <v>0</v>
      </c>
      <c r="DU867" s="77">
        <v>0</v>
      </c>
      <c r="DV867" s="77">
        <v>6.1705463010555944E-4</v>
      </c>
      <c r="DW867" s="77">
        <v>6.1705463010555944E-4</v>
      </c>
      <c r="GE867" s="77" t="s">
        <v>427</v>
      </c>
      <c r="GF867" s="77" t="s">
        <v>155</v>
      </c>
      <c r="GG867" s="77" t="s">
        <v>431</v>
      </c>
      <c r="GH867" s="77" t="s">
        <v>300</v>
      </c>
      <c r="GI867" s="77">
        <v>2024</v>
      </c>
      <c r="GJ867" s="77" t="s">
        <v>303</v>
      </c>
      <c r="GK867" s="77">
        <v>5534.8914862002166</v>
      </c>
      <c r="GL867" s="77">
        <v>501.74527499999999</v>
      </c>
      <c r="GM867" s="77">
        <v>2024</v>
      </c>
      <c r="GN867" s="77" t="s">
        <v>175</v>
      </c>
      <c r="GO867" s="77">
        <v>5.3000000000000005E-2</v>
      </c>
      <c r="GP867" s="77">
        <v>3</v>
      </c>
      <c r="GQ867" s="77">
        <v>0</v>
      </c>
      <c r="GR867" s="77" t="s">
        <v>423</v>
      </c>
      <c r="GS867" s="77">
        <v>0</v>
      </c>
      <c r="GT867" s="77">
        <v>0</v>
      </c>
      <c r="GU867" s="77">
        <v>0</v>
      </c>
      <c r="GV867" s="248">
        <v>0</v>
      </c>
      <c r="GW867" s="248">
        <v>5.5966209081309407E-2</v>
      </c>
      <c r="GX867" s="77">
        <v>309.7668941590407</v>
      </c>
      <c r="GY867" s="77">
        <v>5.5966209081309407E-2</v>
      </c>
      <c r="GZ867" s="77">
        <v>309.7668941590407</v>
      </c>
    </row>
    <row r="868" spans="98:208" x14ac:dyDescent="0.25">
      <c r="CT868" s="77" t="s">
        <v>155</v>
      </c>
      <c r="CU868" s="77" t="s">
        <v>441</v>
      </c>
      <c r="CV868" s="77" t="s">
        <v>439</v>
      </c>
      <c r="CW868" s="77">
        <v>2020</v>
      </c>
      <c r="CX868" s="77">
        <v>0</v>
      </c>
      <c r="CY868" s="77">
        <v>0</v>
      </c>
      <c r="CZ868" s="77">
        <v>0</v>
      </c>
      <c r="DA868" s="77">
        <v>0</v>
      </c>
      <c r="DB868" s="77">
        <v>5.2405583313015613</v>
      </c>
      <c r="DC868" s="77">
        <v>0.69641821681222937</v>
      </c>
      <c r="DD868" s="77">
        <v>2.94196415228103</v>
      </c>
      <c r="DE868" s="77">
        <v>1.6021759622082941</v>
      </c>
      <c r="DF868" s="77">
        <v>0.36068764874241355</v>
      </c>
      <c r="DG868" s="77">
        <v>0</v>
      </c>
      <c r="DH868" s="77">
        <v>0</v>
      </c>
      <c r="DI868" s="77">
        <v>0</v>
      </c>
      <c r="DJ868" s="77">
        <v>1.7696612638598409E-5</v>
      </c>
      <c r="DL868" s="77">
        <v>0</v>
      </c>
      <c r="DM868" s="77">
        <v>6.3829496033213388E-6</v>
      </c>
      <c r="DN868" s="77">
        <v>6.3829496033213388E-6</v>
      </c>
      <c r="DO868" s="77">
        <v>0</v>
      </c>
      <c r="DP868" s="77">
        <v>0</v>
      </c>
      <c r="DQ868" s="77">
        <v>0</v>
      </c>
      <c r="DR868" s="77">
        <v>0</v>
      </c>
      <c r="DS868" s="77">
        <v>0</v>
      </c>
      <c r="DT868" s="77">
        <v>0</v>
      </c>
      <c r="DU868" s="77">
        <v>0</v>
      </c>
      <c r="DV868" s="77">
        <v>0</v>
      </c>
      <c r="DW868" s="77">
        <v>0</v>
      </c>
      <c r="GE868" s="77" t="s">
        <v>422</v>
      </c>
      <c r="GF868" s="77" t="s">
        <v>155</v>
      </c>
      <c r="GG868" s="77" t="s">
        <v>431</v>
      </c>
      <c r="GH868" s="77" t="s">
        <v>300</v>
      </c>
      <c r="GI868" s="77">
        <v>2025</v>
      </c>
      <c r="GJ868" s="77" t="s">
        <v>305</v>
      </c>
      <c r="GK868" s="77">
        <v>233.23007680794441</v>
      </c>
      <c r="GL868" s="77">
        <v>501.74527499999999</v>
      </c>
      <c r="GM868" s="77">
        <v>2025</v>
      </c>
      <c r="GN868" s="77" t="s">
        <v>175</v>
      </c>
      <c r="GO868" s="77">
        <v>0.13250000000000001</v>
      </c>
      <c r="GP868" s="77">
        <v>3</v>
      </c>
      <c r="GQ868" s="77">
        <v>0</v>
      </c>
      <c r="GR868" s="77" t="s">
        <v>423</v>
      </c>
      <c r="GS868" s="77">
        <v>0</v>
      </c>
      <c r="GT868" s="77">
        <v>0</v>
      </c>
      <c r="GU868" s="77">
        <v>0</v>
      </c>
      <c r="GV868" s="248">
        <v>0</v>
      </c>
      <c r="GW868" s="248">
        <v>0</v>
      </c>
      <c r="GX868" s="77">
        <v>0</v>
      </c>
      <c r="GY868" s="77">
        <v>0.1527377521613833</v>
      </c>
      <c r="GZ868" s="77">
        <v>35.623037668072207</v>
      </c>
    </row>
    <row r="869" spans="98:208" x14ac:dyDescent="0.25">
      <c r="CT869" s="77" t="s">
        <v>155</v>
      </c>
      <c r="CU869" s="77" t="s">
        <v>441</v>
      </c>
      <c r="CV869" s="77" t="s">
        <v>439</v>
      </c>
      <c r="CW869" s="77">
        <v>2021</v>
      </c>
      <c r="CX869" s="77">
        <v>0</v>
      </c>
      <c r="CY869" s="77">
        <v>0</v>
      </c>
      <c r="CZ869" s="77">
        <v>0</v>
      </c>
      <c r="DA869" s="77">
        <v>0</v>
      </c>
      <c r="DB869" s="77">
        <v>5.2405583313015613</v>
      </c>
      <c r="DC869" s="77">
        <v>0.69641821681222937</v>
      </c>
      <c r="DD869" s="77">
        <v>2.94196415228103</v>
      </c>
      <c r="DE869" s="77">
        <v>1.6021759622082941</v>
      </c>
      <c r="DF869" s="77">
        <v>0.36068764874241355</v>
      </c>
      <c r="DG869" s="77">
        <v>0.36068764874241355</v>
      </c>
      <c r="DH869" s="77">
        <v>0</v>
      </c>
      <c r="DI869" s="77">
        <v>0</v>
      </c>
      <c r="DJ869" s="77">
        <v>1.7696612638598409E-5</v>
      </c>
      <c r="DL869" s="77">
        <v>0</v>
      </c>
      <c r="DM869" s="77">
        <v>6.3829496033213388E-6</v>
      </c>
      <c r="DN869" s="77">
        <v>6.3829496033213388E-6</v>
      </c>
      <c r="DO869" s="77">
        <v>0</v>
      </c>
      <c r="DP869" s="77">
        <v>6.3829496033213388E-6</v>
      </c>
      <c r="DQ869" s="77">
        <v>6.3829496033213388E-6</v>
      </c>
      <c r="DR869" s="77">
        <v>0</v>
      </c>
      <c r="DS869" s="77">
        <v>0</v>
      </c>
      <c r="DT869" s="77">
        <v>0</v>
      </c>
      <c r="DU869" s="77">
        <v>0</v>
      </c>
      <c r="DV869" s="77">
        <v>0</v>
      </c>
      <c r="DW869" s="77">
        <v>0</v>
      </c>
      <c r="GE869" s="77" t="s">
        <v>425</v>
      </c>
      <c r="GF869" s="77" t="s">
        <v>155</v>
      </c>
      <c r="GG869" s="77" t="s">
        <v>431</v>
      </c>
      <c r="GH869" s="77" t="s">
        <v>300</v>
      </c>
      <c r="GI869" s="77">
        <v>2025</v>
      </c>
      <c r="GJ869" s="77" t="s">
        <v>301</v>
      </c>
      <c r="GK869" s="77">
        <v>8896.5159934287913</v>
      </c>
      <c r="GL869" s="77">
        <v>501.74527499999999</v>
      </c>
      <c r="GM869" s="77">
        <v>2025</v>
      </c>
      <c r="GN869" s="77" t="s">
        <v>175</v>
      </c>
      <c r="GO869" s="77">
        <v>5.3000000000000005E-2</v>
      </c>
      <c r="GP869" s="77">
        <v>3</v>
      </c>
      <c r="GQ869" s="77">
        <v>0</v>
      </c>
      <c r="GR869" s="77" t="s">
        <v>423</v>
      </c>
      <c r="GS869" s="77">
        <v>0</v>
      </c>
      <c r="GT869" s="77">
        <v>0</v>
      </c>
      <c r="GU869" s="77">
        <v>0</v>
      </c>
      <c r="GV869" s="248">
        <v>0</v>
      </c>
      <c r="GW869" s="248">
        <v>0</v>
      </c>
      <c r="GX869" s="77">
        <v>0</v>
      </c>
      <c r="GY869" s="77">
        <v>5.5966209081309407E-2</v>
      </c>
      <c r="GZ869" s="77">
        <v>497.90427418344882</v>
      </c>
    </row>
    <row r="870" spans="98:208" x14ac:dyDescent="0.25">
      <c r="CT870" s="77" t="s">
        <v>155</v>
      </c>
      <c r="CU870" s="77" t="s">
        <v>441</v>
      </c>
      <c r="CV870" s="77" t="s">
        <v>439</v>
      </c>
      <c r="CW870" s="77">
        <v>2022</v>
      </c>
      <c r="CX870" s="77">
        <v>0</v>
      </c>
      <c r="CY870" s="77">
        <v>0</v>
      </c>
      <c r="CZ870" s="77">
        <v>0</v>
      </c>
      <c r="DA870" s="77">
        <v>0</v>
      </c>
      <c r="DB870" s="77">
        <v>5.2405583313015613</v>
      </c>
      <c r="DC870" s="77">
        <v>0.69641821681222937</v>
      </c>
      <c r="DD870" s="77">
        <v>2.94196415228103</v>
      </c>
      <c r="DE870" s="77">
        <v>1.6021759622082941</v>
      </c>
      <c r="DF870" s="77">
        <v>0.36068764874241355</v>
      </c>
      <c r="DG870" s="77">
        <v>0.36068764874241355</v>
      </c>
      <c r="DH870" s="77">
        <v>0.36068764874241355</v>
      </c>
      <c r="DI870" s="77">
        <v>0</v>
      </c>
      <c r="DJ870" s="77">
        <v>1.7696612638598409E-5</v>
      </c>
      <c r="DL870" s="77">
        <v>0</v>
      </c>
      <c r="DM870" s="77">
        <v>6.3829496033213388E-6</v>
      </c>
      <c r="DN870" s="77">
        <v>6.3829496033213388E-6</v>
      </c>
      <c r="DO870" s="77">
        <v>0</v>
      </c>
      <c r="DP870" s="77">
        <v>6.3829496033213388E-6</v>
      </c>
      <c r="DQ870" s="77">
        <v>6.3829496033213388E-6</v>
      </c>
      <c r="DR870" s="77">
        <v>0</v>
      </c>
      <c r="DS870" s="77">
        <v>6.3829496033213388E-6</v>
      </c>
      <c r="DT870" s="77">
        <v>6.3829496033213388E-6</v>
      </c>
      <c r="DU870" s="77">
        <v>0</v>
      </c>
      <c r="DV870" s="77">
        <v>0</v>
      </c>
      <c r="DW870" s="77">
        <v>0</v>
      </c>
      <c r="GE870" s="77" t="s">
        <v>427</v>
      </c>
      <c r="GF870" s="77" t="s">
        <v>155</v>
      </c>
      <c r="GG870" s="77" t="s">
        <v>431</v>
      </c>
      <c r="GH870" s="77" t="s">
        <v>300</v>
      </c>
      <c r="GI870" s="77">
        <v>2025</v>
      </c>
      <c r="GJ870" s="77" t="s">
        <v>303</v>
      </c>
      <c r="GK870" s="77">
        <v>5534.8914862002166</v>
      </c>
      <c r="GL870" s="77">
        <v>501.74527499999999</v>
      </c>
      <c r="GM870" s="77">
        <v>2025</v>
      </c>
      <c r="GN870" s="77" t="s">
        <v>175</v>
      </c>
      <c r="GO870" s="77">
        <v>5.3000000000000005E-2</v>
      </c>
      <c r="GP870" s="77">
        <v>3</v>
      </c>
      <c r="GQ870" s="77">
        <v>0</v>
      </c>
      <c r="GR870" s="77" t="s">
        <v>423</v>
      </c>
      <c r="GS870" s="77">
        <v>0</v>
      </c>
      <c r="GT870" s="77">
        <v>0</v>
      </c>
      <c r="GU870" s="77">
        <v>0</v>
      </c>
      <c r="GV870" s="248">
        <v>0</v>
      </c>
      <c r="GW870" s="248">
        <v>0</v>
      </c>
      <c r="GX870" s="77">
        <v>0</v>
      </c>
      <c r="GY870" s="77">
        <v>5.5966209081309407E-2</v>
      </c>
      <c r="GZ870" s="77">
        <v>309.7668941590407</v>
      </c>
    </row>
    <row r="871" spans="98:208" x14ac:dyDescent="0.25">
      <c r="CT871" s="77" t="s">
        <v>155</v>
      </c>
      <c r="CU871" s="77" t="s">
        <v>441</v>
      </c>
      <c r="CV871" s="77" t="s">
        <v>439</v>
      </c>
      <c r="CW871" s="77">
        <v>2023</v>
      </c>
      <c r="CX871" s="77">
        <v>0</v>
      </c>
      <c r="CY871" s="77">
        <v>0</v>
      </c>
      <c r="CZ871" s="77">
        <v>0</v>
      </c>
      <c r="DA871" s="77">
        <v>0</v>
      </c>
      <c r="DB871" s="77">
        <v>5.4750346070077924</v>
      </c>
      <c r="DC871" s="77">
        <v>0.71896016785821448</v>
      </c>
      <c r="DD871" s="77">
        <v>3.0714971986151141</v>
      </c>
      <c r="DE871" s="77">
        <v>1.684577240534455</v>
      </c>
      <c r="DF871" s="77">
        <v>0</v>
      </c>
      <c r="DG871" s="77">
        <v>0.37599181639995066</v>
      </c>
      <c r="DH871" s="77">
        <v>0.37599181639995066</v>
      </c>
      <c r="DI871" s="77">
        <v>0.37599181639995066</v>
      </c>
      <c r="DJ871" s="77">
        <v>1.7696612638598409E-5</v>
      </c>
      <c r="DL871" s="77">
        <v>0</v>
      </c>
      <c r="DM871" s="77">
        <v>0</v>
      </c>
      <c r="DN871" s="77">
        <v>0</v>
      </c>
      <c r="DO871" s="77">
        <v>0</v>
      </c>
      <c r="DP871" s="77">
        <v>6.6537815301129394E-6</v>
      </c>
      <c r="DQ871" s="77">
        <v>6.6537815301129394E-6</v>
      </c>
      <c r="DR871" s="77">
        <v>0</v>
      </c>
      <c r="DS871" s="77">
        <v>6.6537815301129394E-6</v>
      </c>
      <c r="DT871" s="77">
        <v>6.6537815301129394E-6</v>
      </c>
      <c r="DU871" s="77">
        <v>0</v>
      </c>
      <c r="DV871" s="77">
        <v>6.6537815301129394E-6</v>
      </c>
      <c r="DW871" s="77">
        <v>6.6537815301129394E-6</v>
      </c>
      <c r="GE871" s="77" t="s">
        <v>422</v>
      </c>
      <c r="GF871" s="77" t="s">
        <v>155</v>
      </c>
      <c r="GG871" s="77" t="s">
        <v>431</v>
      </c>
      <c r="GH871" s="77" t="s">
        <v>432</v>
      </c>
      <c r="GI871" s="77">
        <v>2021</v>
      </c>
      <c r="GJ871" s="77" t="s">
        <v>305</v>
      </c>
      <c r="GK871" s="77">
        <v>222.2294216278365</v>
      </c>
      <c r="GL871" s="77">
        <v>501.74527499999999</v>
      </c>
      <c r="GM871" s="77">
        <v>2021</v>
      </c>
      <c r="GN871" s="77" t="s">
        <v>175</v>
      </c>
      <c r="GO871" s="77">
        <v>0.13250000000000001</v>
      </c>
      <c r="GP871" s="77">
        <v>3</v>
      </c>
      <c r="GQ871" s="77">
        <v>0</v>
      </c>
      <c r="GR871" s="77" t="s">
        <v>423</v>
      </c>
      <c r="GS871" s="77">
        <v>0.1527377521613833</v>
      </c>
      <c r="GT871" s="77">
        <v>33.942822323560044</v>
      </c>
      <c r="GU871" s="77">
        <v>0.1527377521613833</v>
      </c>
      <c r="GV871" s="248">
        <v>33.942822323560044</v>
      </c>
      <c r="GW871" s="248">
        <v>0</v>
      </c>
      <c r="GX871" s="77">
        <v>0</v>
      </c>
      <c r="GY871" s="77">
        <v>0</v>
      </c>
      <c r="GZ871" s="77">
        <v>0</v>
      </c>
    </row>
    <row r="872" spans="98:208" x14ac:dyDescent="0.25">
      <c r="CT872" s="77" t="s">
        <v>155</v>
      </c>
      <c r="CU872" s="77" t="s">
        <v>441</v>
      </c>
      <c r="CV872" s="77" t="s">
        <v>439</v>
      </c>
      <c r="CW872" s="77">
        <v>2024</v>
      </c>
      <c r="CX872" s="77">
        <v>0</v>
      </c>
      <c r="CY872" s="77">
        <v>0</v>
      </c>
      <c r="CZ872" s="77">
        <v>0</v>
      </c>
      <c r="DA872" s="77">
        <v>0</v>
      </c>
      <c r="DB872" s="77">
        <v>5.4750346070077924</v>
      </c>
      <c r="DC872" s="77">
        <v>0.71896016785821448</v>
      </c>
      <c r="DD872" s="77">
        <v>3.0714971986151141</v>
      </c>
      <c r="DE872" s="77">
        <v>1.684577240534455</v>
      </c>
      <c r="DF872" s="77">
        <v>0</v>
      </c>
      <c r="DG872" s="77">
        <v>0</v>
      </c>
      <c r="DH872" s="77">
        <v>0.37599181639995066</v>
      </c>
      <c r="DI872" s="77">
        <v>0.37599181639995066</v>
      </c>
      <c r="DJ872" s="77">
        <v>1.7696612638598409E-5</v>
      </c>
      <c r="DL872" s="77">
        <v>0</v>
      </c>
      <c r="DM872" s="77">
        <v>0</v>
      </c>
      <c r="DN872" s="77">
        <v>0</v>
      </c>
      <c r="DO872" s="77">
        <v>0</v>
      </c>
      <c r="DP872" s="77">
        <v>0</v>
      </c>
      <c r="DQ872" s="77">
        <v>0</v>
      </c>
      <c r="DR872" s="77">
        <v>0</v>
      </c>
      <c r="DS872" s="77">
        <v>6.6537815301129394E-6</v>
      </c>
      <c r="DT872" s="77">
        <v>6.6537815301129394E-6</v>
      </c>
      <c r="DU872" s="77">
        <v>0</v>
      </c>
      <c r="DV872" s="77">
        <v>6.6537815301129394E-6</v>
      </c>
      <c r="DW872" s="77">
        <v>6.6537815301129394E-6</v>
      </c>
      <c r="GE872" s="77" t="s">
        <v>425</v>
      </c>
      <c r="GF872" s="77" t="s">
        <v>155</v>
      </c>
      <c r="GG872" s="77" t="s">
        <v>431</v>
      </c>
      <c r="GH872" s="77" t="s">
        <v>432</v>
      </c>
      <c r="GI872" s="77">
        <v>2021</v>
      </c>
      <c r="GJ872" s="77" t="s">
        <v>301</v>
      </c>
      <c r="GK872" s="77">
        <v>8585.7228092481728</v>
      </c>
      <c r="GL872" s="77">
        <v>501.74527499999999</v>
      </c>
      <c r="GM872" s="77">
        <v>2021</v>
      </c>
      <c r="GN872" s="77" t="s">
        <v>175</v>
      </c>
      <c r="GO872" s="77">
        <v>5.3000000000000005E-2</v>
      </c>
      <c r="GP872" s="77">
        <v>3</v>
      </c>
      <c r="GQ872" s="77">
        <v>0</v>
      </c>
      <c r="GR872" s="77" t="s">
        <v>423</v>
      </c>
      <c r="GS872" s="77">
        <v>5.5966209081309407E-2</v>
      </c>
      <c r="GT872" s="77">
        <v>480.5103578565504</v>
      </c>
      <c r="GU872" s="77">
        <v>5.5966209081309407E-2</v>
      </c>
      <c r="GV872" s="248">
        <v>480.5103578565504</v>
      </c>
      <c r="GW872" s="248">
        <v>0</v>
      </c>
      <c r="GX872" s="77">
        <v>0</v>
      </c>
      <c r="GY872" s="77">
        <v>0</v>
      </c>
      <c r="GZ872" s="77">
        <v>0</v>
      </c>
    </row>
    <row r="873" spans="98:208" x14ac:dyDescent="0.25">
      <c r="CT873" s="77" t="s">
        <v>155</v>
      </c>
      <c r="CU873" s="77" t="s">
        <v>441</v>
      </c>
      <c r="CV873" s="77" t="s">
        <v>439</v>
      </c>
      <c r="CW873" s="77">
        <v>2025</v>
      </c>
      <c r="CX873" s="77">
        <v>0</v>
      </c>
      <c r="CY873" s="77">
        <v>0</v>
      </c>
      <c r="CZ873" s="77">
        <v>0</v>
      </c>
      <c r="DA873" s="77">
        <v>0</v>
      </c>
      <c r="DB873" s="77">
        <v>5.4750346070077924</v>
      </c>
      <c r="DC873" s="77">
        <v>0.71896016785821448</v>
      </c>
      <c r="DD873" s="77">
        <v>3.0714971986151141</v>
      </c>
      <c r="DE873" s="77">
        <v>1.684577240534455</v>
      </c>
      <c r="DF873" s="77">
        <v>0</v>
      </c>
      <c r="DG873" s="77">
        <v>0</v>
      </c>
      <c r="DH873" s="77">
        <v>0</v>
      </c>
      <c r="DI873" s="77">
        <v>0.37599181639995066</v>
      </c>
      <c r="DJ873" s="77">
        <v>1.7696612638598409E-5</v>
      </c>
      <c r="DL873" s="77">
        <v>0</v>
      </c>
      <c r="DM873" s="77">
        <v>0</v>
      </c>
      <c r="DN873" s="77">
        <v>0</v>
      </c>
      <c r="DO873" s="77">
        <v>0</v>
      </c>
      <c r="DP873" s="77">
        <v>0</v>
      </c>
      <c r="DQ873" s="77">
        <v>0</v>
      </c>
      <c r="DR873" s="77">
        <v>0</v>
      </c>
      <c r="DS873" s="77">
        <v>0</v>
      </c>
      <c r="DT873" s="77">
        <v>0</v>
      </c>
      <c r="DU873" s="77">
        <v>0</v>
      </c>
      <c r="DV873" s="77">
        <v>6.6537815301129394E-6</v>
      </c>
      <c r="DW873" s="77">
        <v>6.6537815301129394E-6</v>
      </c>
      <c r="GE873" s="77" t="s">
        <v>422</v>
      </c>
      <c r="GF873" s="77" t="s">
        <v>155</v>
      </c>
      <c r="GG873" s="77" t="s">
        <v>431</v>
      </c>
      <c r="GH873" s="77" t="s">
        <v>432</v>
      </c>
      <c r="GI873" s="77">
        <v>2022</v>
      </c>
      <c r="GJ873" s="77" t="s">
        <v>305</v>
      </c>
      <c r="GK873" s="77">
        <v>222.2294216278365</v>
      </c>
      <c r="GL873" s="77">
        <v>501.74527499999999</v>
      </c>
      <c r="GM873" s="77">
        <v>2022</v>
      </c>
      <c r="GN873" s="77" t="s">
        <v>175</v>
      </c>
      <c r="GO873" s="77">
        <v>0.13250000000000001</v>
      </c>
      <c r="GP873" s="77">
        <v>3</v>
      </c>
      <c r="GQ873" s="77">
        <v>0</v>
      </c>
      <c r="GR873" s="77" t="s">
        <v>423</v>
      </c>
      <c r="GS873" s="77">
        <v>0.1527377521613833</v>
      </c>
      <c r="GT873" s="77">
        <v>33.942822323560044</v>
      </c>
      <c r="GU873" s="77">
        <v>0.1527377521613833</v>
      </c>
      <c r="GV873" s="248">
        <v>33.942822323560044</v>
      </c>
      <c r="GW873" s="248">
        <v>0.1527377521613833</v>
      </c>
      <c r="GX873" s="77">
        <v>33.942822323560044</v>
      </c>
      <c r="GY873" s="77">
        <v>0</v>
      </c>
      <c r="GZ873" s="77">
        <v>0</v>
      </c>
    </row>
    <row r="874" spans="98:208" x14ac:dyDescent="0.25">
      <c r="CT874" s="77" t="s">
        <v>155</v>
      </c>
      <c r="CU874" s="77" t="s">
        <v>441</v>
      </c>
      <c r="CV874" s="77" t="s">
        <v>446</v>
      </c>
      <c r="CW874" s="77">
        <v>2020</v>
      </c>
      <c r="CX874" s="77">
        <v>0</v>
      </c>
      <c r="CY874" s="77">
        <v>0</v>
      </c>
      <c r="CZ874" s="77">
        <v>0</v>
      </c>
      <c r="DA874" s="77">
        <v>0</v>
      </c>
      <c r="DB874" s="77">
        <v>7.7900575334948485E-2</v>
      </c>
      <c r="DC874" s="77">
        <v>3.6425060683954492E-2</v>
      </c>
      <c r="DD874" s="77">
        <v>1.580872452543253E-3</v>
      </c>
      <c r="DE874" s="77">
        <v>3.9894642198450743E-2</v>
      </c>
      <c r="DF874" s="77">
        <v>7.8847092159216297E-3</v>
      </c>
      <c r="DG874" s="77">
        <v>0</v>
      </c>
      <c r="DH874" s="77">
        <v>0</v>
      </c>
      <c r="DI874" s="77">
        <v>0</v>
      </c>
      <c r="DJ874" s="77">
        <v>2.3280306954828541E-3</v>
      </c>
      <c r="DL874" s="77">
        <v>0</v>
      </c>
      <c r="DM874" s="77">
        <v>1.8355845079622101E-5</v>
      </c>
      <c r="DN874" s="77">
        <v>1.8355845079622101E-5</v>
      </c>
      <c r="DO874" s="77">
        <v>0</v>
      </c>
      <c r="DP874" s="77">
        <v>0</v>
      </c>
      <c r="DQ874" s="77">
        <v>0</v>
      </c>
      <c r="DR874" s="77">
        <v>0</v>
      </c>
      <c r="DS874" s="77">
        <v>0</v>
      </c>
      <c r="DT874" s="77">
        <v>0</v>
      </c>
      <c r="DU874" s="77">
        <v>0</v>
      </c>
      <c r="DV874" s="77">
        <v>0</v>
      </c>
      <c r="DW874" s="77">
        <v>0</v>
      </c>
      <c r="GE874" s="77" t="s">
        <v>425</v>
      </c>
      <c r="GF874" s="77" t="s">
        <v>155</v>
      </c>
      <c r="GG874" s="77" t="s">
        <v>431</v>
      </c>
      <c r="GH874" s="77" t="s">
        <v>432</v>
      </c>
      <c r="GI874" s="77">
        <v>2022</v>
      </c>
      <c r="GJ874" s="77" t="s">
        <v>301</v>
      </c>
      <c r="GK874" s="77">
        <v>8585.7228092481728</v>
      </c>
      <c r="GL874" s="77">
        <v>501.74527499999999</v>
      </c>
      <c r="GM874" s="77">
        <v>2022</v>
      </c>
      <c r="GN874" s="77" t="s">
        <v>175</v>
      </c>
      <c r="GO874" s="77">
        <v>5.3000000000000005E-2</v>
      </c>
      <c r="GP874" s="77">
        <v>3</v>
      </c>
      <c r="GQ874" s="77">
        <v>0</v>
      </c>
      <c r="GR874" s="77" t="s">
        <v>423</v>
      </c>
      <c r="GS874" s="77">
        <v>5.5966209081309407E-2</v>
      </c>
      <c r="GT874" s="77">
        <v>480.5103578565504</v>
      </c>
      <c r="GU874" s="77">
        <v>5.5966209081309407E-2</v>
      </c>
      <c r="GV874" s="248">
        <v>480.5103578565504</v>
      </c>
      <c r="GW874" s="248">
        <v>5.5966209081309407E-2</v>
      </c>
      <c r="GX874" s="77">
        <v>480.5103578565504</v>
      </c>
      <c r="GY874" s="77">
        <v>0</v>
      </c>
      <c r="GZ874" s="77">
        <v>0</v>
      </c>
    </row>
    <row r="875" spans="98:208" x14ac:dyDescent="0.25">
      <c r="CT875" s="77" t="s">
        <v>155</v>
      </c>
      <c r="CU875" s="77" t="s">
        <v>441</v>
      </c>
      <c r="CV875" s="77" t="s">
        <v>446</v>
      </c>
      <c r="CW875" s="77">
        <v>2021</v>
      </c>
      <c r="CX875" s="77">
        <v>0</v>
      </c>
      <c r="CY875" s="77">
        <v>0</v>
      </c>
      <c r="CZ875" s="77">
        <v>0</v>
      </c>
      <c r="DA875" s="77">
        <v>0</v>
      </c>
      <c r="DB875" s="77">
        <v>7.7900575334948485E-2</v>
      </c>
      <c r="DC875" s="77">
        <v>3.6425060683954492E-2</v>
      </c>
      <c r="DD875" s="77">
        <v>1.580872452543253E-3</v>
      </c>
      <c r="DE875" s="77">
        <v>3.9894642198450743E-2</v>
      </c>
      <c r="DF875" s="77">
        <v>7.8847092159216297E-3</v>
      </c>
      <c r="DG875" s="77">
        <v>7.8847092159216297E-3</v>
      </c>
      <c r="DH875" s="77">
        <v>0</v>
      </c>
      <c r="DI875" s="77">
        <v>0</v>
      </c>
      <c r="DJ875" s="77">
        <v>2.3280306954828541E-3</v>
      </c>
      <c r="DL875" s="77">
        <v>0</v>
      </c>
      <c r="DM875" s="77">
        <v>1.8355845079622101E-5</v>
      </c>
      <c r="DN875" s="77">
        <v>1.8355845079622101E-5</v>
      </c>
      <c r="DO875" s="77">
        <v>0</v>
      </c>
      <c r="DP875" s="77">
        <v>1.8355845079622101E-5</v>
      </c>
      <c r="DQ875" s="77">
        <v>1.8355845079622101E-5</v>
      </c>
      <c r="DR875" s="77">
        <v>0</v>
      </c>
      <c r="DS875" s="77">
        <v>0</v>
      </c>
      <c r="DT875" s="77">
        <v>0</v>
      </c>
      <c r="DU875" s="77">
        <v>0</v>
      </c>
      <c r="DV875" s="77">
        <v>0</v>
      </c>
      <c r="DW875" s="77">
        <v>0</v>
      </c>
      <c r="GE875" s="77" t="s">
        <v>422</v>
      </c>
      <c r="GF875" s="77" t="s">
        <v>155</v>
      </c>
      <c r="GG875" s="77" t="s">
        <v>431</v>
      </c>
      <c r="GH875" s="77" t="s">
        <v>432</v>
      </c>
      <c r="GI875" s="77">
        <v>2023</v>
      </c>
      <c r="GJ875" s="77" t="s">
        <v>305</v>
      </c>
      <c r="GK875" s="77">
        <v>233.23007680794541</v>
      </c>
      <c r="GL875" s="77">
        <v>501.74527499999999</v>
      </c>
      <c r="GM875" s="77">
        <v>2023</v>
      </c>
      <c r="GN875" s="77" t="s">
        <v>175</v>
      </c>
      <c r="GO875" s="77">
        <v>0.13250000000000001</v>
      </c>
      <c r="GP875" s="77">
        <v>3</v>
      </c>
      <c r="GQ875" s="77">
        <v>0</v>
      </c>
      <c r="GR875" s="77" t="s">
        <v>423</v>
      </c>
      <c r="GS875" s="77">
        <v>0</v>
      </c>
      <c r="GT875" s="77">
        <v>0</v>
      </c>
      <c r="GU875" s="77">
        <v>0.1527377521613833</v>
      </c>
      <c r="GV875" s="248">
        <v>35.623037668072357</v>
      </c>
      <c r="GW875" s="248">
        <v>0.1527377521613833</v>
      </c>
      <c r="GX875" s="77">
        <v>35.623037668072357</v>
      </c>
      <c r="GY875" s="77">
        <v>0.1527377521613833</v>
      </c>
      <c r="GZ875" s="77">
        <v>35.623037668072357</v>
      </c>
    </row>
    <row r="876" spans="98:208" x14ac:dyDescent="0.25">
      <c r="CT876" s="77" t="s">
        <v>155</v>
      </c>
      <c r="CU876" s="77" t="s">
        <v>441</v>
      </c>
      <c r="CV876" s="77" t="s">
        <v>446</v>
      </c>
      <c r="CW876" s="77">
        <v>2022</v>
      </c>
      <c r="CX876" s="77">
        <v>0</v>
      </c>
      <c r="CY876" s="77">
        <v>0</v>
      </c>
      <c r="CZ876" s="77">
        <v>0</v>
      </c>
      <c r="DA876" s="77">
        <v>0</v>
      </c>
      <c r="DB876" s="77">
        <v>7.7900575334948485E-2</v>
      </c>
      <c r="DC876" s="77">
        <v>3.6425060683954492E-2</v>
      </c>
      <c r="DD876" s="77">
        <v>1.580872452543253E-3</v>
      </c>
      <c r="DE876" s="77">
        <v>3.9894642198450743E-2</v>
      </c>
      <c r="DF876" s="77">
        <v>7.8847092159216297E-3</v>
      </c>
      <c r="DG876" s="77">
        <v>7.8847092159216297E-3</v>
      </c>
      <c r="DH876" s="77">
        <v>7.8847092159216297E-3</v>
      </c>
      <c r="DI876" s="77">
        <v>0</v>
      </c>
      <c r="DJ876" s="77">
        <v>2.3280306954828541E-3</v>
      </c>
      <c r="DL876" s="77">
        <v>0</v>
      </c>
      <c r="DM876" s="77">
        <v>1.8355845079622101E-5</v>
      </c>
      <c r="DN876" s="77">
        <v>1.8355845079622101E-5</v>
      </c>
      <c r="DO876" s="77">
        <v>0</v>
      </c>
      <c r="DP876" s="77">
        <v>1.8355845079622101E-5</v>
      </c>
      <c r="DQ876" s="77">
        <v>1.8355845079622101E-5</v>
      </c>
      <c r="DR876" s="77">
        <v>0</v>
      </c>
      <c r="DS876" s="77">
        <v>1.8355845079622101E-5</v>
      </c>
      <c r="DT876" s="77">
        <v>1.8355845079622101E-5</v>
      </c>
      <c r="DU876" s="77">
        <v>0</v>
      </c>
      <c r="DV876" s="77">
        <v>0</v>
      </c>
      <c r="DW876" s="77">
        <v>0</v>
      </c>
      <c r="GE876" s="77" t="s">
        <v>425</v>
      </c>
      <c r="GF876" s="77" t="s">
        <v>155</v>
      </c>
      <c r="GG876" s="77" t="s">
        <v>431</v>
      </c>
      <c r="GH876" s="77" t="s">
        <v>432</v>
      </c>
      <c r="GI876" s="77">
        <v>2023</v>
      </c>
      <c r="GJ876" s="77" t="s">
        <v>301</v>
      </c>
      <c r="GK876" s="77">
        <v>8896.5159934288331</v>
      </c>
      <c r="GL876" s="77">
        <v>501.74527499999999</v>
      </c>
      <c r="GM876" s="77">
        <v>2023</v>
      </c>
      <c r="GN876" s="77" t="s">
        <v>175</v>
      </c>
      <c r="GO876" s="77">
        <v>5.3000000000000005E-2</v>
      </c>
      <c r="GP876" s="77">
        <v>3</v>
      </c>
      <c r="GQ876" s="77">
        <v>0</v>
      </c>
      <c r="GR876" s="77" t="s">
        <v>423</v>
      </c>
      <c r="GS876" s="77">
        <v>0</v>
      </c>
      <c r="GT876" s="77">
        <v>0</v>
      </c>
      <c r="GU876" s="77">
        <v>5.5966209081309407E-2</v>
      </c>
      <c r="GV876" s="248">
        <v>497.90427418345115</v>
      </c>
      <c r="GW876" s="248">
        <v>5.5966209081309407E-2</v>
      </c>
      <c r="GX876" s="77">
        <v>497.90427418345115</v>
      </c>
      <c r="GY876" s="77">
        <v>5.5966209081309407E-2</v>
      </c>
      <c r="GZ876" s="77">
        <v>497.90427418345115</v>
      </c>
    </row>
    <row r="877" spans="98:208" x14ac:dyDescent="0.25">
      <c r="CT877" s="77" t="s">
        <v>155</v>
      </c>
      <c r="CU877" s="77" t="s">
        <v>441</v>
      </c>
      <c r="CV877" s="77" t="s">
        <v>446</v>
      </c>
      <c r="CW877" s="77">
        <v>2023</v>
      </c>
      <c r="CX877" s="77">
        <v>0</v>
      </c>
      <c r="CY877" s="77">
        <v>0</v>
      </c>
      <c r="CZ877" s="77">
        <v>0</v>
      </c>
      <c r="DA877" s="77">
        <v>0</v>
      </c>
      <c r="DB877" s="77">
        <v>8.0408269036977273E-2</v>
      </c>
      <c r="DC877" s="77">
        <v>3.7590224611390777E-2</v>
      </c>
      <c r="DD877" s="77">
        <v>1.6314334115687221E-3</v>
      </c>
      <c r="DE877" s="77">
        <v>4.1186611014017709E-2</v>
      </c>
      <c r="DF877" s="77">
        <v>0</v>
      </c>
      <c r="DG877" s="77">
        <v>8.1378100371604992E-3</v>
      </c>
      <c r="DH877" s="77">
        <v>8.1378100371604992E-3</v>
      </c>
      <c r="DI877" s="77">
        <v>8.1378100371604992E-3</v>
      </c>
      <c r="DJ877" s="77">
        <v>2.3280306954828541E-3</v>
      </c>
      <c r="DL877" s="77">
        <v>0</v>
      </c>
      <c r="DM877" s="77">
        <v>0</v>
      </c>
      <c r="DN877" s="77">
        <v>0</v>
      </c>
      <c r="DO877" s="77">
        <v>0</v>
      </c>
      <c r="DP877" s="77">
        <v>1.8945071560518107E-5</v>
      </c>
      <c r="DQ877" s="77">
        <v>1.8945071560518107E-5</v>
      </c>
      <c r="DR877" s="77">
        <v>0</v>
      </c>
      <c r="DS877" s="77">
        <v>1.8945071560518107E-5</v>
      </c>
      <c r="DT877" s="77">
        <v>1.8945071560518107E-5</v>
      </c>
      <c r="DU877" s="77">
        <v>0</v>
      </c>
      <c r="DV877" s="77">
        <v>1.8945071560518107E-5</v>
      </c>
      <c r="DW877" s="77">
        <v>1.8945071560518107E-5</v>
      </c>
      <c r="GE877" s="77" t="s">
        <v>422</v>
      </c>
      <c r="GF877" s="77" t="s">
        <v>155</v>
      </c>
      <c r="GG877" s="77" t="s">
        <v>431</v>
      </c>
      <c r="GH877" s="77" t="s">
        <v>432</v>
      </c>
      <c r="GI877" s="77">
        <v>2024</v>
      </c>
      <c r="GJ877" s="77" t="s">
        <v>305</v>
      </c>
      <c r="GK877" s="77">
        <v>233.23007680794541</v>
      </c>
      <c r="GL877" s="77">
        <v>501.74527499999999</v>
      </c>
      <c r="GM877" s="77">
        <v>2024</v>
      </c>
      <c r="GN877" s="77" t="s">
        <v>175</v>
      </c>
      <c r="GO877" s="77">
        <v>0.13250000000000001</v>
      </c>
      <c r="GP877" s="77">
        <v>3</v>
      </c>
      <c r="GQ877" s="77">
        <v>0</v>
      </c>
      <c r="GR877" s="77" t="s">
        <v>423</v>
      </c>
      <c r="GS877" s="77">
        <v>0</v>
      </c>
      <c r="GT877" s="77">
        <v>0</v>
      </c>
      <c r="GU877" s="77">
        <v>0</v>
      </c>
      <c r="GV877" s="248">
        <v>0</v>
      </c>
      <c r="GW877" s="248">
        <v>0.1527377521613833</v>
      </c>
      <c r="GX877" s="77">
        <v>35.623037668072357</v>
      </c>
      <c r="GY877" s="77">
        <v>0.1527377521613833</v>
      </c>
      <c r="GZ877" s="77">
        <v>35.623037668072357</v>
      </c>
    </row>
    <row r="878" spans="98:208" x14ac:dyDescent="0.25">
      <c r="CT878" s="77" t="s">
        <v>155</v>
      </c>
      <c r="CU878" s="77" t="s">
        <v>441</v>
      </c>
      <c r="CV878" s="77" t="s">
        <v>446</v>
      </c>
      <c r="CW878" s="77">
        <v>2024</v>
      </c>
      <c r="CX878" s="77">
        <v>0</v>
      </c>
      <c r="CY878" s="77">
        <v>0</v>
      </c>
      <c r="CZ878" s="77">
        <v>0</v>
      </c>
      <c r="DA878" s="77">
        <v>0</v>
      </c>
      <c r="DB878" s="77">
        <v>8.0408269036977273E-2</v>
      </c>
      <c r="DC878" s="77">
        <v>3.7590224611390777E-2</v>
      </c>
      <c r="DD878" s="77">
        <v>1.6314334115687221E-3</v>
      </c>
      <c r="DE878" s="77">
        <v>4.1186611014017709E-2</v>
      </c>
      <c r="DF878" s="77">
        <v>0</v>
      </c>
      <c r="DG878" s="77">
        <v>0</v>
      </c>
      <c r="DH878" s="77">
        <v>8.1378100371604992E-3</v>
      </c>
      <c r="DI878" s="77">
        <v>8.1378100371604992E-3</v>
      </c>
      <c r="DJ878" s="77">
        <v>2.3280306954828541E-3</v>
      </c>
      <c r="DL878" s="77">
        <v>0</v>
      </c>
      <c r="DM878" s="77">
        <v>0</v>
      </c>
      <c r="DN878" s="77">
        <v>0</v>
      </c>
      <c r="DO878" s="77">
        <v>0</v>
      </c>
      <c r="DP878" s="77">
        <v>0</v>
      </c>
      <c r="DQ878" s="77">
        <v>0</v>
      </c>
      <c r="DR878" s="77">
        <v>0</v>
      </c>
      <c r="DS878" s="77">
        <v>1.8945071560518107E-5</v>
      </c>
      <c r="DT878" s="77">
        <v>1.8945071560518107E-5</v>
      </c>
      <c r="DU878" s="77">
        <v>0</v>
      </c>
      <c r="DV878" s="77">
        <v>1.8945071560518107E-5</v>
      </c>
      <c r="DW878" s="77">
        <v>1.8945071560518107E-5</v>
      </c>
      <c r="GE878" s="77" t="s">
        <v>425</v>
      </c>
      <c r="GF878" s="77" t="s">
        <v>155</v>
      </c>
      <c r="GG878" s="77" t="s">
        <v>431</v>
      </c>
      <c r="GH878" s="77" t="s">
        <v>432</v>
      </c>
      <c r="GI878" s="77">
        <v>2024</v>
      </c>
      <c r="GJ878" s="77" t="s">
        <v>301</v>
      </c>
      <c r="GK878" s="77">
        <v>8896.5159934288331</v>
      </c>
      <c r="GL878" s="77">
        <v>501.74527499999999</v>
      </c>
      <c r="GM878" s="77">
        <v>2024</v>
      </c>
      <c r="GN878" s="77" t="s">
        <v>175</v>
      </c>
      <c r="GO878" s="77">
        <v>5.3000000000000005E-2</v>
      </c>
      <c r="GP878" s="77">
        <v>3</v>
      </c>
      <c r="GQ878" s="77">
        <v>0</v>
      </c>
      <c r="GR878" s="77" t="s">
        <v>423</v>
      </c>
      <c r="GS878" s="77">
        <v>0</v>
      </c>
      <c r="GT878" s="77">
        <v>0</v>
      </c>
      <c r="GU878" s="77">
        <v>0</v>
      </c>
      <c r="GV878" s="248">
        <v>0</v>
      </c>
      <c r="GW878" s="248">
        <v>5.5966209081309407E-2</v>
      </c>
      <c r="GX878" s="77">
        <v>497.90427418345115</v>
      </c>
      <c r="GY878" s="77">
        <v>5.5966209081309407E-2</v>
      </c>
      <c r="GZ878" s="77">
        <v>497.90427418345115</v>
      </c>
    </row>
    <row r="879" spans="98:208" x14ac:dyDescent="0.25">
      <c r="CT879" s="77" t="s">
        <v>155</v>
      </c>
      <c r="CU879" s="77" t="s">
        <v>441</v>
      </c>
      <c r="CV879" s="77" t="s">
        <v>446</v>
      </c>
      <c r="CW879" s="77">
        <v>2025</v>
      </c>
      <c r="CX879" s="77">
        <v>0</v>
      </c>
      <c r="CY879" s="77">
        <v>0</v>
      </c>
      <c r="CZ879" s="77">
        <v>0</v>
      </c>
      <c r="DA879" s="77">
        <v>0</v>
      </c>
      <c r="DB879" s="77">
        <v>8.0408269036977273E-2</v>
      </c>
      <c r="DC879" s="77">
        <v>3.7590224611390777E-2</v>
      </c>
      <c r="DD879" s="77">
        <v>1.6314334115687221E-3</v>
      </c>
      <c r="DE879" s="77">
        <v>4.1186611014017709E-2</v>
      </c>
      <c r="DF879" s="77">
        <v>0</v>
      </c>
      <c r="DG879" s="77">
        <v>0</v>
      </c>
      <c r="DH879" s="77">
        <v>0</v>
      </c>
      <c r="DI879" s="77">
        <v>8.1378100371604992E-3</v>
      </c>
      <c r="DJ879" s="77">
        <v>2.3280306954828541E-3</v>
      </c>
      <c r="DL879" s="77">
        <v>0</v>
      </c>
      <c r="DM879" s="77">
        <v>0</v>
      </c>
      <c r="DN879" s="77">
        <v>0</v>
      </c>
      <c r="DO879" s="77">
        <v>0</v>
      </c>
      <c r="DP879" s="77">
        <v>0</v>
      </c>
      <c r="DQ879" s="77">
        <v>0</v>
      </c>
      <c r="DR879" s="77">
        <v>0</v>
      </c>
      <c r="DS879" s="77">
        <v>0</v>
      </c>
      <c r="DT879" s="77">
        <v>0</v>
      </c>
      <c r="DU879" s="77">
        <v>0</v>
      </c>
      <c r="DV879" s="77">
        <v>1.8945071560518107E-5</v>
      </c>
      <c r="DW879" s="77">
        <v>1.8945071560518107E-5</v>
      </c>
      <c r="GE879" s="77" t="s">
        <v>422</v>
      </c>
      <c r="GF879" s="77" t="s">
        <v>155</v>
      </c>
      <c r="GG879" s="77" t="s">
        <v>431</v>
      </c>
      <c r="GH879" s="77" t="s">
        <v>432</v>
      </c>
      <c r="GI879" s="77">
        <v>2025</v>
      </c>
      <c r="GJ879" s="77" t="s">
        <v>305</v>
      </c>
      <c r="GK879" s="77">
        <v>233.23007680794541</v>
      </c>
      <c r="GL879" s="77">
        <v>501.74527499999999</v>
      </c>
      <c r="GM879" s="77">
        <v>2025</v>
      </c>
      <c r="GN879" s="77" t="s">
        <v>175</v>
      </c>
      <c r="GO879" s="77">
        <v>0.13250000000000001</v>
      </c>
      <c r="GP879" s="77">
        <v>3</v>
      </c>
      <c r="GQ879" s="77">
        <v>0</v>
      </c>
      <c r="GR879" s="77" t="s">
        <v>423</v>
      </c>
      <c r="GS879" s="77">
        <v>0</v>
      </c>
      <c r="GT879" s="77">
        <v>0</v>
      </c>
      <c r="GU879" s="77">
        <v>0</v>
      </c>
      <c r="GV879" s="248">
        <v>0</v>
      </c>
      <c r="GW879" s="248">
        <v>0</v>
      </c>
      <c r="GX879" s="77">
        <v>0</v>
      </c>
      <c r="GY879" s="77">
        <v>0.1527377521613833</v>
      </c>
      <c r="GZ879" s="77">
        <v>35.623037668072357</v>
      </c>
    </row>
    <row r="880" spans="98:208" x14ac:dyDescent="0.25">
      <c r="CT880" s="77" t="s">
        <v>155</v>
      </c>
      <c r="CU880" s="77" t="s">
        <v>441</v>
      </c>
      <c r="CV880" s="77" t="s">
        <v>453</v>
      </c>
      <c r="CW880" s="77">
        <v>2020</v>
      </c>
      <c r="CX880" s="77">
        <v>0</v>
      </c>
      <c r="CY880" s="77">
        <v>0</v>
      </c>
      <c r="CZ880" s="77">
        <v>0</v>
      </c>
      <c r="DA880" s="77">
        <v>0</v>
      </c>
      <c r="DB880" s="77">
        <v>14146.130641332629</v>
      </c>
      <c r="DC880" s="77">
        <v>222.22942162783229</v>
      </c>
      <c r="DD880" s="77">
        <v>8585.7228092480127</v>
      </c>
      <c r="DE880" s="77">
        <v>5338.1784104567869</v>
      </c>
      <c r="DF880" s="77">
        <v>813.2107892130573</v>
      </c>
      <c r="DG880" s="77">
        <v>0</v>
      </c>
      <c r="DH880" s="77">
        <v>0</v>
      </c>
      <c r="DI880" s="77">
        <v>0</v>
      </c>
      <c r="DJ880" s="77">
        <v>1.5797482957780631E-5</v>
      </c>
      <c r="DL880" s="77">
        <v>0</v>
      </c>
      <c r="DM880" s="77">
        <v>1.284668358367661E-2</v>
      </c>
      <c r="DN880" s="77">
        <v>1.284668358367661E-2</v>
      </c>
      <c r="DO880" s="77">
        <v>0</v>
      </c>
      <c r="DP880" s="77">
        <v>0</v>
      </c>
      <c r="DQ880" s="77">
        <v>0</v>
      </c>
      <c r="DR880" s="77">
        <v>0</v>
      </c>
      <c r="DS880" s="77">
        <v>0</v>
      </c>
      <c r="DT880" s="77">
        <v>0</v>
      </c>
      <c r="DU880" s="77">
        <v>0</v>
      </c>
      <c r="DV880" s="77">
        <v>0</v>
      </c>
      <c r="DW880" s="77">
        <v>0</v>
      </c>
      <c r="GE880" s="77" t="s">
        <v>425</v>
      </c>
      <c r="GF880" s="77" t="s">
        <v>155</v>
      </c>
      <c r="GG880" s="77" t="s">
        <v>431</v>
      </c>
      <c r="GH880" s="77" t="s">
        <v>432</v>
      </c>
      <c r="GI880" s="77">
        <v>2025</v>
      </c>
      <c r="GJ880" s="77" t="s">
        <v>301</v>
      </c>
      <c r="GK880" s="77">
        <v>8896.5159934288331</v>
      </c>
      <c r="GL880" s="77">
        <v>501.74527499999999</v>
      </c>
      <c r="GM880" s="77">
        <v>2025</v>
      </c>
      <c r="GN880" s="77" t="s">
        <v>175</v>
      </c>
      <c r="GO880" s="77">
        <v>5.3000000000000005E-2</v>
      </c>
      <c r="GP880" s="77">
        <v>3</v>
      </c>
      <c r="GQ880" s="77">
        <v>0</v>
      </c>
      <c r="GR880" s="77" t="s">
        <v>423</v>
      </c>
      <c r="GS880" s="77">
        <v>0</v>
      </c>
      <c r="GT880" s="77">
        <v>0</v>
      </c>
      <c r="GU880" s="77">
        <v>0</v>
      </c>
      <c r="GV880" s="248">
        <v>0</v>
      </c>
      <c r="GW880" s="248">
        <v>0</v>
      </c>
      <c r="GX880" s="77">
        <v>0</v>
      </c>
      <c r="GY880" s="77">
        <v>5.5966209081309407E-2</v>
      </c>
      <c r="GZ880" s="77">
        <v>497.90427418345115</v>
      </c>
    </row>
    <row r="881" spans="98:208" x14ac:dyDescent="0.25">
      <c r="CT881" s="77" t="s">
        <v>155</v>
      </c>
      <c r="CU881" s="77" t="s">
        <v>441</v>
      </c>
      <c r="CV881" s="77" t="s">
        <v>453</v>
      </c>
      <c r="CW881" s="77">
        <v>2021</v>
      </c>
      <c r="CX881" s="77">
        <v>0</v>
      </c>
      <c r="CY881" s="77">
        <v>0</v>
      </c>
      <c r="CZ881" s="77">
        <v>0</v>
      </c>
      <c r="DA881" s="77">
        <v>0</v>
      </c>
      <c r="DB881" s="77">
        <v>14146.130641332629</v>
      </c>
      <c r="DC881" s="77">
        <v>222.22942162783229</v>
      </c>
      <c r="DD881" s="77">
        <v>8585.7228092480127</v>
      </c>
      <c r="DE881" s="77">
        <v>5338.1784104567869</v>
      </c>
      <c r="DF881" s="77">
        <v>813.2107892130573</v>
      </c>
      <c r="DG881" s="77">
        <v>813.2107892130573</v>
      </c>
      <c r="DH881" s="77">
        <v>0</v>
      </c>
      <c r="DI881" s="77">
        <v>0</v>
      </c>
      <c r="DJ881" s="77">
        <v>1.5797482957780631E-5</v>
      </c>
      <c r="DL881" s="77">
        <v>0</v>
      </c>
      <c r="DM881" s="77">
        <v>1.284668358367661E-2</v>
      </c>
      <c r="DN881" s="77">
        <v>1.284668358367661E-2</v>
      </c>
      <c r="DO881" s="77">
        <v>0</v>
      </c>
      <c r="DP881" s="77">
        <v>1.284668358367661E-2</v>
      </c>
      <c r="DQ881" s="77">
        <v>1.284668358367661E-2</v>
      </c>
      <c r="DR881" s="77">
        <v>0</v>
      </c>
      <c r="DS881" s="77">
        <v>0</v>
      </c>
      <c r="DT881" s="77">
        <v>0</v>
      </c>
      <c r="DU881" s="77">
        <v>0</v>
      </c>
      <c r="DV881" s="77">
        <v>0</v>
      </c>
      <c r="DW881" s="77">
        <v>0</v>
      </c>
      <c r="GE881" s="77" t="s">
        <v>422</v>
      </c>
      <c r="GF881" s="77" t="s">
        <v>155</v>
      </c>
      <c r="GG881" s="77" t="s">
        <v>431</v>
      </c>
      <c r="GH881" s="77" t="s">
        <v>439</v>
      </c>
      <c r="GI881" s="77">
        <v>2021</v>
      </c>
      <c r="GJ881" s="77" t="s">
        <v>305</v>
      </c>
      <c r="GK881" s="77">
        <v>0.6964182168122337</v>
      </c>
      <c r="GL881" s="77">
        <v>501.74527499999999</v>
      </c>
      <c r="GM881" s="77">
        <v>2021</v>
      </c>
      <c r="GN881" s="77" t="s">
        <v>175</v>
      </c>
      <c r="GO881" s="77">
        <v>0.13250000000000001</v>
      </c>
      <c r="GP881" s="77">
        <v>3</v>
      </c>
      <c r="GQ881" s="77">
        <v>0</v>
      </c>
      <c r="GR881" s="77" t="s">
        <v>423</v>
      </c>
      <c r="GS881" s="77">
        <v>0.1527377521613833</v>
      </c>
      <c r="GT881" s="77">
        <v>0.10636935300013946</v>
      </c>
      <c r="GU881" s="77">
        <v>0.1527377521613833</v>
      </c>
      <c r="GV881" s="248">
        <v>0.10636935300013946</v>
      </c>
      <c r="GW881" s="248">
        <v>0</v>
      </c>
      <c r="GX881" s="77">
        <v>0</v>
      </c>
      <c r="GY881" s="77">
        <v>0</v>
      </c>
      <c r="GZ881" s="77">
        <v>0</v>
      </c>
    </row>
    <row r="882" spans="98:208" x14ac:dyDescent="0.25">
      <c r="CT882" s="77" t="s">
        <v>155</v>
      </c>
      <c r="CU882" s="77" t="s">
        <v>441</v>
      </c>
      <c r="CV882" s="77" t="s">
        <v>453</v>
      </c>
      <c r="CW882" s="77">
        <v>2022</v>
      </c>
      <c r="CX882" s="77">
        <v>0</v>
      </c>
      <c r="CY882" s="77">
        <v>0</v>
      </c>
      <c r="CZ882" s="77">
        <v>0</v>
      </c>
      <c r="DA882" s="77">
        <v>0</v>
      </c>
      <c r="DB882" s="77">
        <v>14146.130641332629</v>
      </c>
      <c r="DC882" s="77">
        <v>222.22942162783229</v>
      </c>
      <c r="DD882" s="77">
        <v>8585.7228092480127</v>
      </c>
      <c r="DE882" s="77">
        <v>5338.1784104567869</v>
      </c>
      <c r="DF882" s="77">
        <v>813.2107892130573</v>
      </c>
      <c r="DG882" s="77">
        <v>813.2107892130573</v>
      </c>
      <c r="DH882" s="77">
        <v>813.2107892130573</v>
      </c>
      <c r="DI882" s="77">
        <v>0</v>
      </c>
      <c r="DJ882" s="77">
        <v>1.5797482957780631E-5</v>
      </c>
      <c r="DL882" s="77">
        <v>0</v>
      </c>
      <c r="DM882" s="77">
        <v>1.284668358367661E-2</v>
      </c>
      <c r="DN882" s="77">
        <v>1.284668358367661E-2</v>
      </c>
      <c r="DO882" s="77">
        <v>0</v>
      </c>
      <c r="DP882" s="77">
        <v>1.284668358367661E-2</v>
      </c>
      <c r="DQ882" s="77">
        <v>1.284668358367661E-2</v>
      </c>
      <c r="DR882" s="77">
        <v>0</v>
      </c>
      <c r="DS882" s="77">
        <v>1.284668358367661E-2</v>
      </c>
      <c r="DT882" s="77">
        <v>1.284668358367661E-2</v>
      </c>
      <c r="DU882" s="77">
        <v>0</v>
      </c>
      <c r="DV882" s="77">
        <v>0</v>
      </c>
      <c r="DW882" s="77">
        <v>0</v>
      </c>
      <c r="GE882" s="77" t="s">
        <v>425</v>
      </c>
      <c r="GF882" s="77" t="s">
        <v>155</v>
      </c>
      <c r="GG882" s="77" t="s">
        <v>431</v>
      </c>
      <c r="GH882" s="77" t="s">
        <v>439</v>
      </c>
      <c r="GI882" s="77">
        <v>2021</v>
      </c>
      <c r="GJ882" s="77" t="s">
        <v>301</v>
      </c>
      <c r="GK882" s="77">
        <v>2.9419641522810198</v>
      </c>
      <c r="GL882" s="77">
        <v>501.74527499999999</v>
      </c>
      <c r="GM882" s="77">
        <v>2021</v>
      </c>
      <c r="GN882" s="77" t="s">
        <v>175</v>
      </c>
      <c r="GO882" s="77">
        <v>5.3000000000000005E-2</v>
      </c>
      <c r="GP882" s="77">
        <v>3</v>
      </c>
      <c r="GQ882" s="77">
        <v>0</v>
      </c>
      <c r="GR882" s="77" t="s">
        <v>423</v>
      </c>
      <c r="GS882" s="77">
        <v>5.5966209081309407E-2</v>
      </c>
      <c r="GT882" s="77">
        <v>0.16465058085627673</v>
      </c>
      <c r="GU882" s="77">
        <v>5.5966209081309407E-2</v>
      </c>
      <c r="GV882" s="248">
        <v>0.16465058085627673</v>
      </c>
      <c r="GW882" s="248">
        <v>0</v>
      </c>
      <c r="GX882" s="77">
        <v>0</v>
      </c>
      <c r="GY882" s="77">
        <v>0</v>
      </c>
      <c r="GZ882" s="77">
        <v>0</v>
      </c>
    </row>
    <row r="883" spans="98:208" x14ac:dyDescent="0.25">
      <c r="CT883" s="77" t="s">
        <v>155</v>
      </c>
      <c r="CU883" s="77" t="s">
        <v>441</v>
      </c>
      <c r="CV883" s="77" t="s">
        <v>453</v>
      </c>
      <c r="CW883" s="77">
        <v>2023</v>
      </c>
      <c r="CX883" s="77">
        <v>0</v>
      </c>
      <c r="CY883" s="77">
        <v>0</v>
      </c>
      <c r="CZ883" s="77">
        <v>0</v>
      </c>
      <c r="DA883" s="77">
        <v>0</v>
      </c>
      <c r="DB883" s="77">
        <v>14664.637556436741</v>
      </c>
      <c r="DC883" s="77">
        <v>233.23007680794109</v>
      </c>
      <c r="DD883" s="77">
        <v>8896.5159934286639</v>
      </c>
      <c r="DE883" s="77">
        <v>5534.8914862001357</v>
      </c>
      <c r="DF883" s="77">
        <v>0</v>
      </c>
      <c r="DG883" s="77">
        <v>843.29420601054949</v>
      </c>
      <c r="DH883" s="77">
        <v>843.29420601054949</v>
      </c>
      <c r="DI883" s="77">
        <v>843.29420601054949</v>
      </c>
      <c r="DJ883" s="77">
        <v>1.5797482957780631E-5</v>
      </c>
      <c r="DL883" s="77">
        <v>0</v>
      </c>
      <c r="DM883" s="77">
        <v>0</v>
      </c>
      <c r="DN883" s="77">
        <v>0</v>
      </c>
      <c r="DO883" s="77">
        <v>0</v>
      </c>
      <c r="DP883" s="77">
        <v>1.3321925847846805E-2</v>
      </c>
      <c r="DQ883" s="77">
        <v>1.3321925847846805E-2</v>
      </c>
      <c r="DR883" s="77">
        <v>0</v>
      </c>
      <c r="DS883" s="77">
        <v>1.3321925847846805E-2</v>
      </c>
      <c r="DT883" s="77">
        <v>1.3321925847846805E-2</v>
      </c>
      <c r="DU883" s="77">
        <v>0</v>
      </c>
      <c r="DV883" s="77">
        <v>1.3321925847846805E-2</v>
      </c>
      <c r="DW883" s="77">
        <v>1.3321925847846805E-2</v>
      </c>
      <c r="GE883" s="77" t="s">
        <v>427</v>
      </c>
      <c r="GF883" s="77" t="s">
        <v>155</v>
      </c>
      <c r="GG883" s="77" t="s">
        <v>431</v>
      </c>
      <c r="GH883" s="77" t="s">
        <v>439</v>
      </c>
      <c r="GI883" s="77">
        <v>2021</v>
      </c>
      <c r="GJ883" s="77" t="s">
        <v>303</v>
      </c>
      <c r="GK883" s="77">
        <v>1.6021759622082901</v>
      </c>
      <c r="GL883" s="77">
        <v>501.74527499999999</v>
      </c>
      <c r="GM883" s="77">
        <v>2021</v>
      </c>
      <c r="GN883" s="77" t="s">
        <v>175</v>
      </c>
      <c r="GO883" s="77">
        <v>5.3000000000000005E-2</v>
      </c>
      <c r="GP883" s="77">
        <v>3</v>
      </c>
      <c r="GQ883" s="77">
        <v>0</v>
      </c>
      <c r="GR883" s="77" t="s">
        <v>423</v>
      </c>
      <c r="GS883" s="77">
        <v>5.5966209081309407E-2</v>
      </c>
      <c r="GT883" s="77">
        <v>8.9667714885997243E-2</v>
      </c>
      <c r="GU883" s="77">
        <v>5.5966209081309407E-2</v>
      </c>
      <c r="GV883" s="248">
        <v>8.9667714885997243E-2</v>
      </c>
      <c r="GW883" s="248">
        <v>0</v>
      </c>
      <c r="GX883" s="77">
        <v>0</v>
      </c>
      <c r="GY883" s="77">
        <v>0</v>
      </c>
      <c r="GZ883" s="77">
        <v>0</v>
      </c>
    </row>
    <row r="884" spans="98:208" x14ac:dyDescent="0.25">
      <c r="CT884" s="77" t="s">
        <v>155</v>
      </c>
      <c r="CU884" s="77" t="s">
        <v>441</v>
      </c>
      <c r="CV884" s="77" t="s">
        <v>453</v>
      </c>
      <c r="CW884" s="77">
        <v>2024</v>
      </c>
      <c r="CX884" s="77">
        <v>0</v>
      </c>
      <c r="CY884" s="77">
        <v>0</v>
      </c>
      <c r="CZ884" s="77">
        <v>0</v>
      </c>
      <c r="DA884" s="77">
        <v>0</v>
      </c>
      <c r="DB884" s="77">
        <v>14664.637556436741</v>
      </c>
      <c r="DC884" s="77">
        <v>233.23007680794109</v>
      </c>
      <c r="DD884" s="77">
        <v>8896.5159934286639</v>
      </c>
      <c r="DE884" s="77">
        <v>5534.8914862001357</v>
      </c>
      <c r="DF884" s="77">
        <v>0</v>
      </c>
      <c r="DG884" s="77">
        <v>0</v>
      </c>
      <c r="DH884" s="77">
        <v>843.29420601054949</v>
      </c>
      <c r="DI884" s="77">
        <v>843.29420601054949</v>
      </c>
      <c r="DJ884" s="77">
        <v>1.5797482957780631E-5</v>
      </c>
      <c r="DL884" s="77">
        <v>0</v>
      </c>
      <c r="DM884" s="77">
        <v>0</v>
      </c>
      <c r="DN884" s="77">
        <v>0</v>
      </c>
      <c r="DO884" s="77">
        <v>0</v>
      </c>
      <c r="DP884" s="77">
        <v>0</v>
      </c>
      <c r="DQ884" s="77">
        <v>0</v>
      </c>
      <c r="DR884" s="77">
        <v>0</v>
      </c>
      <c r="DS884" s="77">
        <v>1.3321925847846805E-2</v>
      </c>
      <c r="DT884" s="77">
        <v>1.3321925847846805E-2</v>
      </c>
      <c r="DU884" s="77">
        <v>0</v>
      </c>
      <c r="DV884" s="77">
        <v>1.3321925847846805E-2</v>
      </c>
      <c r="DW884" s="77">
        <v>1.3321925847846805E-2</v>
      </c>
      <c r="GE884" s="77" t="s">
        <v>422</v>
      </c>
      <c r="GF884" s="77" t="s">
        <v>155</v>
      </c>
      <c r="GG884" s="77" t="s">
        <v>431</v>
      </c>
      <c r="GH884" s="77" t="s">
        <v>439</v>
      </c>
      <c r="GI884" s="77">
        <v>2022</v>
      </c>
      <c r="GJ884" s="77" t="s">
        <v>305</v>
      </c>
      <c r="GK884" s="77">
        <v>0.6964182168122337</v>
      </c>
      <c r="GL884" s="77">
        <v>501.74527499999999</v>
      </c>
      <c r="GM884" s="77">
        <v>2022</v>
      </c>
      <c r="GN884" s="77" t="s">
        <v>175</v>
      </c>
      <c r="GO884" s="77">
        <v>0.13250000000000001</v>
      </c>
      <c r="GP884" s="77">
        <v>3</v>
      </c>
      <c r="GQ884" s="77">
        <v>0</v>
      </c>
      <c r="GR884" s="77" t="s">
        <v>423</v>
      </c>
      <c r="GS884" s="77">
        <v>0.1527377521613833</v>
      </c>
      <c r="GT884" s="77">
        <v>0.10636935300013946</v>
      </c>
      <c r="GU884" s="77">
        <v>0.1527377521613833</v>
      </c>
      <c r="GV884" s="248">
        <v>0.10636935300013946</v>
      </c>
      <c r="GW884" s="248">
        <v>0.1527377521613833</v>
      </c>
      <c r="GX884" s="77">
        <v>0.10636935300013946</v>
      </c>
      <c r="GY884" s="77">
        <v>0</v>
      </c>
      <c r="GZ884" s="77">
        <v>0</v>
      </c>
    </row>
    <row r="885" spans="98:208" x14ac:dyDescent="0.25">
      <c r="CT885" s="77" t="s">
        <v>155</v>
      </c>
      <c r="CU885" s="77" t="s">
        <v>441</v>
      </c>
      <c r="CV885" s="77" t="s">
        <v>453</v>
      </c>
      <c r="CW885" s="77">
        <v>2025</v>
      </c>
      <c r="CX885" s="77">
        <v>0</v>
      </c>
      <c r="CY885" s="77">
        <v>0</v>
      </c>
      <c r="CZ885" s="77">
        <v>0</v>
      </c>
      <c r="DA885" s="77">
        <v>0</v>
      </c>
      <c r="DB885" s="77">
        <v>14664.637556436741</v>
      </c>
      <c r="DC885" s="77">
        <v>233.23007680794109</v>
      </c>
      <c r="DD885" s="77">
        <v>8896.5159934286639</v>
      </c>
      <c r="DE885" s="77">
        <v>5534.8914862001357</v>
      </c>
      <c r="DF885" s="77">
        <v>0</v>
      </c>
      <c r="DG885" s="77">
        <v>0</v>
      </c>
      <c r="DH885" s="77">
        <v>0</v>
      </c>
      <c r="DI885" s="77">
        <v>843.29420601054949</v>
      </c>
      <c r="DJ885" s="77">
        <v>1.5797482957780631E-5</v>
      </c>
      <c r="DL885" s="77">
        <v>0</v>
      </c>
      <c r="DM885" s="77">
        <v>0</v>
      </c>
      <c r="DN885" s="77">
        <v>0</v>
      </c>
      <c r="DO885" s="77">
        <v>0</v>
      </c>
      <c r="DP885" s="77">
        <v>0</v>
      </c>
      <c r="DQ885" s="77">
        <v>0</v>
      </c>
      <c r="DR885" s="77">
        <v>0</v>
      </c>
      <c r="DS885" s="77">
        <v>0</v>
      </c>
      <c r="DT885" s="77">
        <v>0</v>
      </c>
      <c r="DU885" s="77">
        <v>0</v>
      </c>
      <c r="DV885" s="77">
        <v>1.3321925847846805E-2</v>
      </c>
      <c r="DW885" s="77">
        <v>1.3321925847846805E-2</v>
      </c>
      <c r="GE885" s="77" t="s">
        <v>425</v>
      </c>
      <c r="GF885" s="77" t="s">
        <v>155</v>
      </c>
      <c r="GG885" s="77" t="s">
        <v>431</v>
      </c>
      <c r="GH885" s="77" t="s">
        <v>439</v>
      </c>
      <c r="GI885" s="77">
        <v>2022</v>
      </c>
      <c r="GJ885" s="77" t="s">
        <v>301</v>
      </c>
      <c r="GK885" s="77">
        <v>2.9419641522810198</v>
      </c>
      <c r="GL885" s="77">
        <v>501.74527499999999</v>
      </c>
      <c r="GM885" s="77">
        <v>2022</v>
      </c>
      <c r="GN885" s="77" t="s">
        <v>175</v>
      </c>
      <c r="GO885" s="77">
        <v>5.3000000000000005E-2</v>
      </c>
      <c r="GP885" s="77">
        <v>3</v>
      </c>
      <c r="GQ885" s="77">
        <v>0</v>
      </c>
      <c r="GR885" s="77" t="s">
        <v>423</v>
      </c>
      <c r="GS885" s="77">
        <v>5.5966209081309407E-2</v>
      </c>
      <c r="GT885" s="77">
        <v>0.16465058085627673</v>
      </c>
      <c r="GU885" s="77">
        <v>5.5966209081309407E-2</v>
      </c>
      <c r="GV885" s="248">
        <v>0.16465058085627673</v>
      </c>
      <c r="GW885" s="248">
        <v>5.5966209081309407E-2</v>
      </c>
      <c r="GX885" s="77">
        <v>0.16465058085627673</v>
      </c>
      <c r="GY885" s="77">
        <v>0</v>
      </c>
      <c r="GZ885" s="77">
        <v>0</v>
      </c>
    </row>
    <row r="886" spans="98:208" x14ac:dyDescent="0.25">
      <c r="CT886" s="77" t="s">
        <v>155</v>
      </c>
      <c r="CU886" s="77" t="s">
        <v>441</v>
      </c>
      <c r="CV886" s="77" t="s">
        <v>460</v>
      </c>
      <c r="CW886" s="77">
        <v>2020</v>
      </c>
      <c r="CX886" s="77">
        <v>0</v>
      </c>
      <c r="CY886" s="77">
        <v>0</v>
      </c>
      <c r="CZ886" s="77">
        <v>0</v>
      </c>
      <c r="DA886" s="77">
        <v>0</v>
      </c>
      <c r="DB886" s="77">
        <v>8807.9522308761461</v>
      </c>
      <c r="DC886" s="77">
        <v>222.22942162783991</v>
      </c>
      <c r="DD886" s="77">
        <v>8585.7228092483074</v>
      </c>
      <c r="DE886" s="77">
        <v>0</v>
      </c>
      <c r="DF886" s="77">
        <v>514.45318018011847</v>
      </c>
      <c r="DG886" s="77">
        <v>0</v>
      </c>
      <c r="DH886" s="77">
        <v>0</v>
      </c>
      <c r="DI886" s="77">
        <v>0</v>
      </c>
      <c r="DJ886" s="77">
        <v>2.4707125049175971E-6</v>
      </c>
      <c r="DL886" s="77">
        <v>0</v>
      </c>
      <c r="DM886" s="77">
        <v>1.2710659054656443E-3</v>
      </c>
      <c r="DN886" s="77">
        <v>1.2710659054656443E-3</v>
      </c>
      <c r="DO886" s="77">
        <v>0</v>
      </c>
      <c r="DP886" s="77">
        <v>0</v>
      </c>
      <c r="DQ886" s="77">
        <v>0</v>
      </c>
      <c r="DR886" s="77">
        <v>0</v>
      </c>
      <c r="DS886" s="77">
        <v>0</v>
      </c>
      <c r="DT886" s="77">
        <v>0</v>
      </c>
      <c r="DU886" s="77">
        <v>0</v>
      </c>
      <c r="DV886" s="77">
        <v>0</v>
      </c>
      <c r="DW886" s="77">
        <v>0</v>
      </c>
      <c r="GE886" s="77" t="s">
        <v>427</v>
      </c>
      <c r="GF886" s="77" t="s">
        <v>155</v>
      </c>
      <c r="GG886" s="77" t="s">
        <v>431</v>
      </c>
      <c r="GH886" s="77" t="s">
        <v>439</v>
      </c>
      <c r="GI886" s="77">
        <v>2022</v>
      </c>
      <c r="GJ886" s="77" t="s">
        <v>303</v>
      </c>
      <c r="GK886" s="77">
        <v>1.6021759622082901</v>
      </c>
      <c r="GL886" s="77">
        <v>501.74527499999999</v>
      </c>
      <c r="GM886" s="77">
        <v>2022</v>
      </c>
      <c r="GN886" s="77" t="s">
        <v>175</v>
      </c>
      <c r="GO886" s="77">
        <v>5.3000000000000005E-2</v>
      </c>
      <c r="GP886" s="77">
        <v>3</v>
      </c>
      <c r="GQ886" s="77">
        <v>0</v>
      </c>
      <c r="GR886" s="77" t="s">
        <v>423</v>
      </c>
      <c r="GS886" s="77">
        <v>5.5966209081309407E-2</v>
      </c>
      <c r="GT886" s="77">
        <v>8.9667714885997243E-2</v>
      </c>
      <c r="GU886" s="77">
        <v>5.5966209081309407E-2</v>
      </c>
      <c r="GV886" s="248">
        <v>8.9667714885997243E-2</v>
      </c>
      <c r="GW886" s="248">
        <v>5.5966209081309407E-2</v>
      </c>
      <c r="GX886" s="77">
        <v>8.9667714885997243E-2</v>
      </c>
      <c r="GY886" s="77">
        <v>0</v>
      </c>
      <c r="GZ886" s="77">
        <v>0</v>
      </c>
    </row>
    <row r="887" spans="98:208" x14ac:dyDescent="0.25">
      <c r="CT887" s="77" t="s">
        <v>155</v>
      </c>
      <c r="CU887" s="77" t="s">
        <v>441</v>
      </c>
      <c r="CV887" s="77" t="s">
        <v>460</v>
      </c>
      <c r="CW887" s="77">
        <v>2021</v>
      </c>
      <c r="CX887" s="77">
        <v>0</v>
      </c>
      <c r="CY887" s="77">
        <v>0</v>
      </c>
      <c r="CZ887" s="77">
        <v>0</v>
      </c>
      <c r="DA887" s="77">
        <v>0</v>
      </c>
      <c r="DB887" s="77">
        <v>8807.9522308761461</v>
      </c>
      <c r="DC887" s="77">
        <v>222.22942162783991</v>
      </c>
      <c r="DD887" s="77">
        <v>8585.7228092483074</v>
      </c>
      <c r="DE887" s="77">
        <v>0</v>
      </c>
      <c r="DF887" s="77">
        <v>514.45318018011847</v>
      </c>
      <c r="DG887" s="77">
        <v>514.45318018011847</v>
      </c>
      <c r="DH887" s="77">
        <v>0</v>
      </c>
      <c r="DI887" s="77">
        <v>0</v>
      </c>
      <c r="DJ887" s="77">
        <v>2.4707125049175971E-6</v>
      </c>
      <c r="DL887" s="77">
        <v>0</v>
      </c>
      <c r="DM887" s="77">
        <v>1.2710659054656443E-3</v>
      </c>
      <c r="DN887" s="77">
        <v>1.2710659054656443E-3</v>
      </c>
      <c r="DO887" s="77">
        <v>0</v>
      </c>
      <c r="DP887" s="77">
        <v>1.2710659054656443E-3</v>
      </c>
      <c r="DQ887" s="77">
        <v>1.2710659054656443E-3</v>
      </c>
      <c r="DR887" s="77">
        <v>0</v>
      </c>
      <c r="DS887" s="77">
        <v>0</v>
      </c>
      <c r="DT887" s="77">
        <v>0</v>
      </c>
      <c r="DU887" s="77">
        <v>0</v>
      </c>
      <c r="DV887" s="77">
        <v>0</v>
      </c>
      <c r="DW887" s="77">
        <v>0</v>
      </c>
      <c r="GE887" s="77" t="s">
        <v>422</v>
      </c>
      <c r="GF887" s="77" t="s">
        <v>155</v>
      </c>
      <c r="GG887" s="77" t="s">
        <v>431</v>
      </c>
      <c r="GH887" s="77" t="s">
        <v>439</v>
      </c>
      <c r="GI887" s="77">
        <v>2023</v>
      </c>
      <c r="GJ887" s="77" t="s">
        <v>305</v>
      </c>
      <c r="GK887" s="77">
        <v>0.71896016785821437</v>
      </c>
      <c r="GL887" s="77">
        <v>501.74527499999999</v>
      </c>
      <c r="GM887" s="77">
        <v>2023</v>
      </c>
      <c r="GN887" s="77" t="s">
        <v>175</v>
      </c>
      <c r="GO887" s="77">
        <v>0.13250000000000001</v>
      </c>
      <c r="GP887" s="77">
        <v>3</v>
      </c>
      <c r="GQ887" s="77">
        <v>0</v>
      </c>
      <c r="GR887" s="77" t="s">
        <v>423</v>
      </c>
      <c r="GS887" s="77">
        <v>0</v>
      </c>
      <c r="GT887" s="77">
        <v>0</v>
      </c>
      <c r="GU887" s="77">
        <v>0.1527377521613833</v>
      </c>
      <c r="GV887" s="248">
        <v>0.10981235993223448</v>
      </c>
      <c r="GW887" s="248">
        <v>0.1527377521613833</v>
      </c>
      <c r="GX887" s="77">
        <v>0.10981235993223448</v>
      </c>
      <c r="GY887" s="77">
        <v>0.1527377521613833</v>
      </c>
      <c r="GZ887" s="77">
        <v>0.10981235993223448</v>
      </c>
    </row>
    <row r="888" spans="98:208" x14ac:dyDescent="0.25">
      <c r="CT888" s="77" t="s">
        <v>155</v>
      </c>
      <c r="CU888" s="77" t="s">
        <v>441</v>
      </c>
      <c r="CV888" s="77" t="s">
        <v>460</v>
      </c>
      <c r="CW888" s="77">
        <v>2022</v>
      </c>
      <c r="CX888" s="77">
        <v>0</v>
      </c>
      <c r="CY888" s="77">
        <v>0</v>
      </c>
      <c r="CZ888" s="77">
        <v>0</v>
      </c>
      <c r="DA888" s="77">
        <v>0</v>
      </c>
      <c r="DB888" s="77">
        <v>8807.9522308761461</v>
      </c>
      <c r="DC888" s="77">
        <v>222.22942162783991</v>
      </c>
      <c r="DD888" s="77">
        <v>8585.7228092483074</v>
      </c>
      <c r="DE888" s="77">
        <v>0</v>
      </c>
      <c r="DF888" s="77">
        <v>514.45318018011847</v>
      </c>
      <c r="DG888" s="77">
        <v>514.45318018011847</v>
      </c>
      <c r="DH888" s="77">
        <v>514.45318018011847</v>
      </c>
      <c r="DI888" s="77">
        <v>0</v>
      </c>
      <c r="DJ888" s="77">
        <v>2.4707125049175971E-6</v>
      </c>
      <c r="DL888" s="77">
        <v>0</v>
      </c>
      <c r="DM888" s="77">
        <v>1.2710659054656443E-3</v>
      </c>
      <c r="DN888" s="77">
        <v>1.2710659054656443E-3</v>
      </c>
      <c r="DO888" s="77">
        <v>0</v>
      </c>
      <c r="DP888" s="77">
        <v>1.2710659054656443E-3</v>
      </c>
      <c r="DQ888" s="77">
        <v>1.2710659054656443E-3</v>
      </c>
      <c r="DR888" s="77">
        <v>0</v>
      </c>
      <c r="DS888" s="77">
        <v>1.2710659054656443E-3</v>
      </c>
      <c r="DT888" s="77">
        <v>1.2710659054656443E-3</v>
      </c>
      <c r="DU888" s="77">
        <v>0</v>
      </c>
      <c r="DV888" s="77">
        <v>0</v>
      </c>
      <c r="DW888" s="77">
        <v>0</v>
      </c>
      <c r="GE888" s="77" t="s">
        <v>425</v>
      </c>
      <c r="GF888" s="77" t="s">
        <v>155</v>
      </c>
      <c r="GG888" s="77" t="s">
        <v>431</v>
      </c>
      <c r="GH888" s="77" t="s">
        <v>439</v>
      </c>
      <c r="GI888" s="77">
        <v>2023</v>
      </c>
      <c r="GJ888" s="77" t="s">
        <v>301</v>
      </c>
      <c r="GK888" s="77">
        <v>3.0714971986151069</v>
      </c>
      <c r="GL888" s="77">
        <v>501.74527499999999</v>
      </c>
      <c r="GM888" s="77">
        <v>2023</v>
      </c>
      <c r="GN888" s="77" t="s">
        <v>175</v>
      </c>
      <c r="GO888" s="77">
        <v>5.3000000000000005E-2</v>
      </c>
      <c r="GP888" s="77">
        <v>3</v>
      </c>
      <c r="GQ888" s="77">
        <v>0</v>
      </c>
      <c r="GR888" s="77" t="s">
        <v>423</v>
      </c>
      <c r="GS888" s="77">
        <v>0</v>
      </c>
      <c r="GT888" s="77">
        <v>0</v>
      </c>
      <c r="GU888" s="77">
        <v>5.5966209081309407E-2</v>
      </c>
      <c r="GV888" s="248">
        <v>0.1719000544103492</v>
      </c>
      <c r="GW888" s="248">
        <v>5.5966209081309407E-2</v>
      </c>
      <c r="GX888" s="77">
        <v>0.1719000544103492</v>
      </c>
      <c r="GY888" s="77">
        <v>5.5966209081309407E-2</v>
      </c>
      <c r="GZ888" s="77">
        <v>0.1719000544103492</v>
      </c>
    </row>
    <row r="889" spans="98:208" x14ac:dyDescent="0.25">
      <c r="CT889" s="77" t="s">
        <v>155</v>
      </c>
      <c r="CU889" s="77" t="s">
        <v>441</v>
      </c>
      <c r="CV889" s="77" t="s">
        <v>460</v>
      </c>
      <c r="CW889" s="77">
        <v>2023</v>
      </c>
      <c r="CX889" s="77">
        <v>0</v>
      </c>
      <c r="CY889" s="77">
        <v>0</v>
      </c>
      <c r="CZ889" s="77">
        <v>0</v>
      </c>
      <c r="DA889" s="77">
        <v>0</v>
      </c>
      <c r="DB889" s="77">
        <v>9129.746070236919</v>
      </c>
      <c r="DC889" s="77">
        <v>233.23007680794899</v>
      </c>
      <c r="DD889" s="77">
        <v>8896.5159934289695</v>
      </c>
      <c r="DE889" s="77">
        <v>0</v>
      </c>
      <c r="DF889" s="77">
        <v>0</v>
      </c>
      <c r="DG889" s="77">
        <v>533.52731185153164</v>
      </c>
      <c r="DH889" s="77">
        <v>533.52731185153164</v>
      </c>
      <c r="DI889" s="77">
        <v>533.52731185153164</v>
      </c>
      <c r="DJ889" s="77">
        <v>2.4707125049175971E-6</v>
      </c>
      <c r="DL889" s="77">
        <v>0</v>
      </c>
      <c r="DM889" s="77">
        <v>0</v>
      </c>
      <c r="DN889" s="77">
        <v>0</v>
      </c>
      <c r="DO889" s="77">
        <v>0</v>
      </c>
      <c r="DP889" s="77">
        <v>1.3181926011066496E-3</v>
      </c>
      <c r="DQ889" s="77">
        <v>1.3181926011066496E-3</v>
      </c>
      <c r="DR889" s="77">
        <v>0</v>
      </c>
      <c r="DS889" s="77">
        <v>1.3181926011066496E-3</v>
      </c>
      <c r="DT889" s="77">
        <v>1.3181926011066496E-3</v>
      </c>
      <c r="DU889" s="77">
        <v>0</v>
      </c>
      <c r="DV889" s="77">
        <v>1.3181926011066496E-3</v>
      </c>
      <c r="DW889" s="77">
        <v>1.3181926011066496E-3</v>
      </c>
      <c r="GE889" s="77" t="s">
        <v>427</v>
      </c>
      <c r="GF889" s="77" t="s">
        <v>155</v>
      </c>
      <c r="GG889" s="77" t="s">
        <v>431</v>
      </c>
      <c r="GH889" s="77" t="s">
        <v>439</v>
      </c>
      <c r="GI889" s="77">
        <v>2023</v>
      </c>
      <c r="GJ889" s="77" t="s">
        <v>303</v>
      </c>
      <c r="GK889" s="77">
        <v>1.684577240534447</v>
      </c>
      <c r="GL889" s="77">
        <v>501.74527499999999</v>
      </c>
      <c r="GM889" s="77">
        <v>2023</v>
      </c>
      <c r="GN889" s="77" t="s">
        <v>175</v>
      </c>
      <c r="GO889" s="77">
        <v>5.3000000000000005E-2</v>
      </c>
      <c r="GP889" s="77">
        <v>3</v>
      </c>
      <c r="GQ889" s="77">
        <v>0</v>
      </c>
      <c r="GR889" s="77" t="s">
        <v>423</v>
      </c>
      <c r="GS889" s="77">
        <v>0</v>
      </c>
      <c r="GT889" s="77">
        <v>0</v>
      </c>
      <c r="GU889" s="77">
        <v>5.5966209081309407E-2</v>
      </c>
      <c r="GV889" s="248">
        <v>9.427940205736611E-2</v>
      </c>
      <c r="GW889" s="248">
        <v>5.5966209081309407E-2</v>
      </c>
      <c r="GX889" s="77">
        <v>9.427940205736611E-2</v>
      </c>
      <c r="GY889" s="77">
        <v>5.5966209081309407E-2</v>
      </c>
      <c r="GZ889" s="77">
        <v>9.427940205736611E-2</v>
      </c>
    </row>
    <row r="890" spans="98:208" x14ac:dyDescent="0.25">
      <c r="CT890" s="77" t="s">
        <v>155</v>
      </c>
      <c r="CU890" s="77" t="s">
        <v>441</v>
      </c>
      <c r="CV890" s="77" t="s">
        <v>460</v>
      </c>
      <c r="CW890" s="77">
        <v>2024</v>
      </c>
      <c r="CX890" s="77">
        <v>0</v>
      </c>
      <c r="CY890" s="77">
        <v>0</v>
      </c>
      <c r="CZ890" s="77">
        <v>0</v>
      </c>
      <c r="DA890" s="77">
        <v>0</v>
      </c>
      <c r="DB890" s="77">
        <v>9129.746070236919</v>
      </c>
      <c r="DC890" s="77">
        <v>233.23007680794899</v>
      </c>
      <c r="DD890" s="77">
        <v>8896.5159934289695</v>
      </c>
      <c r="DE890" s="77">
        <v>0</v>
      </c>
      <c r="DF890" s="77">
        <v>0</v>
      </c>
      <c r="DG890" s="77">
        <v>0</v>
      </c>
      <c r="DH890" s="77">
        <v>533.52731185153164</v>
      </c>
      <c r="DI890" s="77">
        <v>533.52731185153164</v>
      </c>
      <c r="DJ890" s="77">
        <v>2.4707125049175971E-6</v>
      </c>
      <c r="DL890" s="77">
        <v>0</v>
      </c>
      <c r="DM890" s="77">
        <v>0</v>
      </c>
      <c r="DN890" s="77">
        <v>0</v>
      </c>
      <c r="DO890" s="77">
        <v>0</v>
      </c>
      <c r="DP890" s="77">
        <v>0</v>
      </c>
      <c r="DQ890" s="77">
        <v>0</v>
      </c>
      <c r="DR890" s="77">
        <v>0</v>
      </c>
      <c r="DS890" s="77">
        <v>1.3181926011066496E-3</v>
      </c>
      <c r="DT890" s="77">
        <v>1.3181926011066496E-3</v>
      </c>
      <c r="DU890" s="77">
        <v>0</v>
      </c>
      <c r="DV890" s="77">
        <v>1.3181926011066496E-3</v>
      </c>
      <c r="DW890" s="77">
        <v>1.3181926011066496E-3</v>
      </c>
      <c r="GE890" s="77" t="s">
        <v>422</v>
      </c>
      <c r="GF890" s="77" t="s">
        <v>155</v>
      </c>
      <c r="GG890" s="77" t="s">
        <v>431</v>
      </c>
      <c r="GH890" s="77" t="s">
        <v>439</v>
      </c>
      <c r="GI890" s="77">
        <v>2024</v>
      </c>
      <c r="GJ890" s="77" t="s">
        <v>305</v>
      </c>
      <c r="GK890" s="77">
        <v>0.71896016785821437</v>
      </c>
      <c r="GL890" s="77">
        <v>501.74527499999999</v>
      </c>
      <c r="GM890" s="77">
        <v>2024</v>
      </c>
      <c r="GN890" s="77" t="s">
        <v>175</v>
      </c>
      <c r="GO890" s="77">
        <v>0.13250000000000001</v>
      </c>
      <c r="GP890" s="77">
        <v>3</v>
      </c>
      <c r="GQ890" s="77">
        <v>0</v>
      </c>
      <c r="GR890" s="77" t="s">
        <v>423</v>
      </c>
      <c r="GS890" s="77">
        <v>0</v>
      </c>
      <c r="GT890" s="77">
        <v>0</v>
      </c>
      <c r="GU890" s="77">
        <v>0</v>
      </c>
      <c r="GV890" s="248">
        <v>0</v>
      </c>
      <c r="GW890" s="248">
        <v>0.1527377521613833</v>
      </c>
      <c r="GX890" s="77">
        <v>0.10981235993223448</v>
      </c>
      <c r="GY890" s="77">
        <v>0.1527377521613833</v>
      </c>
      <c r="GZ890" s="77">
        <v>0.10981235993223448</v>
      </c>
    </row>
    <row r="891" spans="98:208" x14ac:dyDescent="0.25">
      <c r="CT891" s="77" t="s">
        <v>155</v>
      </c>
      <c r="CU891" s="77" t="s">
        <v>441</v>
      </c>
      <c r="CV891" s="77" t="s">
        <v>460</v>
      </c>
      <c r="CW891" s="77">
        <v>2025</v>
      </c>
      <c r="CX891" s="77">
        <v>0</v>
      </c>
      <c r="CY891" s="77">
        <v>0</v>
      </c>
      <c r="CZ891" s="77">
        <v>0</v>
      </c>
      <c r="DA891" s="77">
        <v>0</v>
      </c>
      <c r="DB891" s="77">
        <v>9129.746070236919</v>
      </c>
      <c r="DC891" s="77">
        <v>233.23007680794899</v>
      </c>
      <c r="DD891" s="77">
        <v>8896.5159934289695</v>
      </c>
      <c r="DE891" s="77">
        <v>0</v>
      </c>
      <c r="DF891" s="77">
        <v>0</v>
      </c>
      <c r="DG891" s="77">
        <v>0</v>
      </c>
      <c r="DH891" s="77">
        <v>0</v>
      </c>
      <c r="DI891" s="77">
        <v>533.52731185153164</v>
      </c>
      <c r="DJ891" s="77">
        <v>2.4707125049175971E-6</v>
      </c>
      <c r="DL891" s="77">
        <v>0</v>
      </c>
      <c r="DM891" s="77">
        <v>0</v>
      </c>
      <c r="DN891" s="77">
        <v>0</v>
      </c>
      <c r="DO891" s="77">
        <v>0</v>
      </c>
      <c r="DP891" s="77">
        <v>0</v>
      </c>
      <c r="DQ891" s="77">
        <v>0</v>
      </c>
      <c r="DR891" s="77">
        <v>0</v>
      </c>
      <c r="DS891" s="77">
        <v>0</v>
      </c>
      <c r="DT891" s="77">
        <v>0</v>
      </c>
      <c r="DU891" s="77">
        <v>0</v>
      </c>
      <c r="DV891" s="77">
        <v>1.3181926011066496E-3</v>
      </c>
      <c r="DW891" s="77">
        <v>1.3181926011066496E-3</v>
      </c>
      <c r="GE891" s="77" t="s">
        <v>425</v>
      </c>
      <c r="GF891" s="77" t="s">
        <v>155</v>
      </c>
      <c r="GG891" s="77" t="s">
        <v>431</v>
      </c>
      <c r="GH891" s="77" t="s">
        <v>439</v>
      </c>
      <c r="GI891" s="77">
        <v>2024</v>
      </c>
      <c r="GJ891" s="77" t="s">
        <v>301</v>
      </c>
      <c r="GK891" s="77">
        <v>3.0714971986151069</v>
      </c>
      <c r="GL891" s="77">
        <v>501.74527499999999</v>
      </c>
      <c r="GM891" s="77">
        <v>2024</v>
      </c>
      <c r="GN891" s="77" t="s">
        <v>175</v>
      </c>
      <c r="GO891" s="77">
        <v>5.3000000000000005E-2</v>
      </c>
      <c r="GP891" s="77">
        <v>3</v>
      </c>
      <c r="GQ891" s="77">
        <v>0</v>
      </c>
      <c r="GR891" s="77" t="s">
        <v>423</v>
      </c>
      <c r="GS891" s="77">
        <v>0</v>
      </c>
      <c r="GT891" s="77">
        <v>0</v>
      </c>
      <c r="GU891" s="77">
        <v>0</v>
      </c>
      <c r="GV891" s="248">
        <v>0</v>
      </c>
      <c r="GW891" s="248">
        <v>5.5966209081309407E-2</v>
      </c>
      <c r="GX891" s="77">
        <v>0.1719000544103492</v>
      </c>
      <c r="GY891" s="77">
        <v>5.5966209081309407E-2</v>
      </c>
      <c r="GZ891" s="77">
        <v>0.1719000544103492</v>
      </c>
    </row>
    <row r="892" spans="98:208" x14ac:dyDescent="0.25">
      <c r="CT892" s="77" t="s">
        <v>155</v>
      </c>
      <c r="CU892" s="77" t="s">
        <v>441</v>
      </c>
      <c r="CV892" s="77" t="s">
        <v>467</v>
      </c>
      <c r="CW892" s="77">
        <v>2020</v>
      </c>
      <c r="CX892" s="77">
        <v>0</v>
      </c>
      <c r="CY892" s="77">
        <v>0</v>
      </c>
      <c r="CZ892" s="77">
        <v>0</v>
      </c>
      <c r="DA892" s="77">
        <v>0</v>
      </c>
      <c r="DB892" s="77">
        <v>5.2405583313015596</v>
      </c>
      <c r="DC892" s="77">
        <v>0.69641821681223071</v>
      </c>
      <c r="DD892" s="77">
        <v>2.9419641522810251</v>
      </c>
      <c r="DE892" s="77">
        <v>1.6021759622082949</v>
      </c>
      <c r="DF892" s="77">
        <v>0.36068764874241355</v>
      </c>
      <c r="DG892" s="77">
        <v>0</v>
      </c>
      <c r="DH892" s="77">
        <v>0</v>
      </c>
      <c r="DI892" s="77">
        <v>0</v>
      </c>
      <c r="DJ892" s="77">
        <v>2.5180352824693232E-5</v>
      </c>
      <c r="DL892" s="77">
        <v>0</v>
      </c>
      <c r="DM892" s="77">
        <v>9.0822422548429937E-6</v>
      </c>
      <c r="DN892" s="77">
        <v>9.0822422548429937E-6</v>
      </c>
      <c r="DO892" s="77">
        <v>0</v>
      </c>
      <c r="DP892" s="77">
        <v>0</v>
      </c>
      <c r="DQ892" s="77">
        <v>0</v>
      </c>
      <c r="DR892" s="77">
        <v>0</v>
      </c>
      <c r="DS892" s="77">
        <v>0</v>
      </c>
      <c r="DT892" s="77">
        <v>0</v>
      </c>
      <c r="DU892" s="77">
        <v>0</v>
      </c>
      <c r="DV892" s="77">
        <v>0</v>
      </c>
      <c r="DW892" s="77">
        <v>0</v>
      </c>
      <c r="GE892" s="77" t="s">
        <v>427</v>
      </c>
      <c r="GF892" s="77" t="s">
        <v>155</v>
      </c>
      <c r="GG892" s="77" t="s">
        <v>431</v>
      </c>
      <c r="GH892" s="77" t="s">
        <v>439</v>
      </c>
      <c r="GI892" s="77">
        <v>2024</v>
      </c>
      <c r="GJ892" s="77" t="s">
        <v>303</v>
      </c>
      <c r="GK892" s="77">
        <v>1.684577240534447</v>
      </c>
      <c r="GL892" s="77">
        <v>501.74527499999999</v>
      </c>
      <c r="GM892" s="77">
        <v>2024</v>
      </c>
      <c r="GN892" s="77" t="s">
        <v>175</v>
      </c>
      <c r="GO892" s="77">
        <v>5.3000000000000005E-2</v>
      </c>
      <c r="GP892" s="77">
        <v>3</v>
      </c>
      <c r="GQ892" s="77">
        <v>0</v>
      </c>
      <c r="GR892" s="77" t="s">
        <v>423</v>
      </c>
      <c r="GS892" s="77">
        <v>0</v>
      </c>
      <c r="GT892" s="77">
        <v>0</v>
      </c>
      <c r="GU892" s="77">
        <v>0</v>
      </c>
      <c r="GV892" s="248">
        <v>0</v>
      </c>
      <c r="GW892" s="248">
        <v>5.5966209081309407E-2</v>
      </c>
      <c r="GX892" s="77">
        <v>9.427940205736611E-2</v>
      </c>
      <c r="GY892" s="77">
        <v>5.5966209081309407E-2</v>
      </c>
      <c r="GZ892" s="77">
        <v>9.427940205736611E-2</v>
      </c>
    </row>
    <row r="893" spans="98:208" x14ac:dyDescent="0.25">
      <c r="CT893" s="77" t="s">
        <v>155</v>
      </c>
      <c r="CU893" s="77" t="s">
        <v>441</v>
      </c>
      <c r="CV893" s="77" t="s">
        <v>467</v>
      </c>
      <c r="CW893" s="77">
        <v>2021</v>
      </c>
      <c r="CX893" s="77">
        <v>0</v>
      </c>
      <c r="CY893" s="77">
        <v>0</v>
      </c>
      <c r="CZ893" s="77">
        <v>0</v>
      </c>
      <c r="DA893" s="77">
        <v>0</v>
      </c>
      <c r="DB893" s="77">
        <v>5.2405583313015596</v>
      </c>
      <c r="DC893" s="77">
        <v>0.69641821681223071</v>
      </c>
      <c r="DD893" s="77">
        <v>2.9419641522810251</v>
      </c>
      <c r="DE893" s="77">
        <v>1.6021759622082949</v>
      </c>
      <c r="DF893" s="77">
        <v>0.36068764874241355</v>
      </c>
      <c r="DG893" s="77">
        <v>0.36068764874241355</v>
      </c>
      <c r="DH893" s="77">
        <v>0</v>
      </c>
      <c r="DI893" s="77">
        <v>0</v>
      </c>
      <c r="DJ893" s="77">
        <v>2.5180352824693232E-5</v>
      </c>
      <c r="DL893" s="77">
        <v>0</v>
      </c>
      <c r="DM893" s="77">
        <v>9.0822422548429937E-6</v>
      </c>
      <c r="DN893" s="77">
        <v>9.0822422548429937E-6</v>
      </c>
      <c r="DO893" s="77">
        <v>0</v>
      </c>
      <c r="DP893" s="77">
        <v>9.0822422548429937E-6</v>
      </c>
      <c r="DQ893" s="77">
        <v>9.0822422548429937E-6</v>
      </c>
      <c r="DR893" s="77">
        <v>0</v>
      </c>
      <c r="DS893" s="77">
        <v>0</v>
      </c>
      <c r="DT893" s="77">
        <v>0</v>
      </c>
      <c r="DU893" s="77">
        <v>0</v>
      </c>
      <c r="DV893" s="77">
        <v>0</v>
      </c>
      <c r="DW893" s="77">
        <v>0</v>
      </c>
      <c r="GE893" s="77" t="s">
        <v>422</v>
      </c>
      <c r="GF893" s="77" t="s">
        <v>155</v>
      </c>
      <c r="GG893" s="77" t="s">
        <v>431</v>
      </c>
      <c r="GH893" s="77" t="s">
        <v>439</v>
      </c>
      <c r="GI893" s="77">
        <v>2025</v>
      </c>
      <c r="GJ893" s="77" t="s">
        <v>305</v>
      </c>
      <c r="GK893" s="77">
        <v>0.71896016785821437</v>
      </c>
      <c r="GL893" s="77">
        <v>501.74527499999999</v>
      </c>
      <c r="GM893" s="77">
        <v>2025</v>
      </c>
      <c r="GN893" s="77" t="s">
        <v>175</v>
      </c>
      <c r="GO893" s="77">
        <v>0.13250000000000001</v>
      </c>
      <c r="GP893" s="77">
        <v>3</v>
      </c>
      <c r="GQ893" s="77">
        <v>0</v>
      </c>
      <c r="GR893" s="77" t="s">
        <v>423</v>
      </c>
      <c r="GS893" s="77">
        <v>0</v>
      </c>
      <c r="GT893" s="77">
        <v>0</v>
      </c>
      <c r="GU893" s="77">
        <v>0</v>
      </c>
      <c r="GV893" s="248">
        <v>0</v>
      </c>
      <c r="GW893" s="248">
        <v>0</v>
      </c>
      <c r="GX893" s="77">
        <v>0</v>
      </c>
      <c r="GY893" s="77">
        <v>0.1527377521613833</v>
      </c>
      <c r="GZ893" s="77">
        <v>0.10981235993223448</v>
      </c>
    </row>
    <row r="894" spans="98:208" x14ac:dyDescent="0.25">
      <c r="CT894" s="77" t="s">
        <v>155</v>
      </c>
      <c r="CU894" s="77" t="s">
        <v>441</v>
      </c>
      <c r="CV894" s="77" t="s">
        <v>467</v>
      </c>
      <c r="CW894" s="77">
        <v>2022</v>
      </c>
      <c r="CX894" s="77">
        <v>0</v>
      </c>
      <c r="CY894" s="77">
        <v>0</v>
      </c>
      <c r="CZ894" s="77">
        <v>0</v>
      </c>
      <c r="DA894" s="77">
        <v>0</v>
      </c>
      <c r="DB894" s="77">
        <v>5.2405583313015596</v>
      </c>
      <c r="DC894" s="77">
        <v>0.69641821681223071</v>
      </c>
      <c r="DD894" s="77">
        <v>2.9419641522810251</v>
      </c>
      <c r="DE894" s="77">
        <v>1.6021759622082949</v>
      </c>
      <c r="DF894" s="77">
        <v>0.36068764874241355</v>
      </c>
      <c r="DG894" s="77">
        <v>0.36068764874241355</v>
      </c>
      <c r="DH894" s="77">
        <v>0.36068764874241355</v>
      </c>
      <c r="DI894" s="77">
        <v>0</v>
      </c>
      <c r="DJ894" s="77">
        <v>2.5180352824693232E-5</v>
      </c>
      <c r="DL894" s="77">
        <v>0</v>
      </c>
      <c r="DM894" s="77">
        <v>9.0822422548429937E-6</v>
      </c>
      <c r="DN894" s="77">
        <v>9.0822422548429937E-6</v>
      </c>
      <c r="DO894" s="77">
        <v>0</v>
      </c>
      <c r="DP894" s="77">
        <v>9.0822422548429937E-6</v>
      </c>
      <c r="DQ894" s="77">
        <v>9.0822422548429937E-6</v>
      </c>
      <c r="DR894" s="77">
        <v>0</v>
      </c>
      <c r="DS894" s="77">
        <v>9.0822422548429937E-6</v>
      </c>
      <c r="DT894" s="77">
        <v>9.0822422548429937E-6</v>
      </c>
      <c r="DU894" s="77">
        <v>0</v>
      </c>
      <c r="DV894" s="77">
        <v>0</v>
      </c>
      <c r="DW894" s="77">
        <v>0</v>
      </c>
      <c r="GE894" s="77" t="s">
        <v>425</v>
      </c>
      <c r="GF894" s="77" t="s">
        <v>155</v>
      </c>
      <c r="GG894" s="77" t="s">
        <v>431</v>
      </c>
      <c r="GH894" s="77" t="s">
        <v>439</v>
      </c>
      <c r="GI894" s="77">
        <v>2025</v>
      </c>
      <c r="GJ894" s="77" t="s">
        <v>301</v>
      </c>
      <c r="GK894" s="77">
        <v>3.0714971986151069</v>
      </c>
      <c r="GL894" s="77">
        <v>501.74527499999999</v>
      </c>
      <c r="GM894" s="77">
        <v>2025</v>
      </c>
      <c r="GN894" s="77" t="s">
        <v>175</v>
      </c>
      <c r="GO894" s="77">
        <v>5.3000000000000005E-2</v>
      </c>
      <c r="GP894" s="77">
        <v>3</v>
      </c>
      <c r="GQ894" s="77">
        <v>0</v>
      </c>
      <c r="GR894" s="77" t="s">
        <v>423</v>
      </c>
      <c r="GS894" s="77">
        <v>0</v>
      </c>
      <c r="GT894" s="77">
        <v>0</v>
      </c>
      <c r="GU894" s="77">
        <v>0</v>
      </c>
      <c r="GV894" s="248">
        <v>0</v>
      </c>
      <c r="GW894" s="248">
        <v>0</v>
      </c>
      <c r="GX894" s="77">
        <v>0</v>
      </c>
      <c r="GY894" s="77">
        <v>5.5966209081309407E-2</v>
      </c>
      <c r="GZ894" s="77">
        <v>0.1719000544103492</v>
      </c>
    </row>
    <row r="895" spans="98:208" x14ac:dyDescent="0.25">
      <c r="CT895" s="77" t="s">
        <v>155</v>
      </c>
      <c r="CU895" s="77" t="s">
        <v>441</v>
      </c>
      <c r="CV895" s="77" t="s">
        <v>467</v>
      </c>
      <c r="CW895" s="77">
        <v>2023</v>
      </c>
      <c r="CX895" s="77">
        <v>0</v>
      </c>
      <c r="CY895" s="77">
        <v>0</v>
      </c>
      <c r="CZ895" s="77">
        <v>0</v>
      </c>
      <c r="DA895" s="77">
        <v>0</v>
      </c>
      <c r="DB895" s="77">
        <v>5.4750346070077853</v>
      </c>
      <c r="DC895" s="77">
        <v>0.71896016785821304</v>
      </c>
      <c r="DD895" s="77">
        <v>3.0714971986151149</v>
      </c>
      <c r="DE895" s="77">
        <v>1.6845772405344519</v>
      </c>
      <c r="DF895" s="77">
        <v>0</v>
      </c>
      <c r="DG895" s="77">
        <v>0.37599181639995033</v>
      </c>
      <c r="DH895" s="77">
        <v>0.37599181639995033</v>
      </c>
      <c r="DI895" s="77">
        <v>0.37599181639995033</v>
      </c>
      <c r="DJ895" s="77">
        <v>2.5180352824693232E-5</v>
      </c>
      <c r="DL895" s="77">
        <v>0</v>
      </c>
      <c r="DM895" s="77">
        <v>0</v>
      </c>
      <c r="DN895" s="77">
        <v>0</v>
      </c>
      <c r="DO895" s="77">
        <v>0</v>
      </c>
      <c r="DP895" s="77">
        <v>9.4676065961480279E-6</v>
      </c>
      <c r="DQ895" s="77">
        <v>9.4676065961480279E-6</v>
      </c>
      <c r="DR895" s="77">
        <v>0</v>
      </c>
      <c r="DS895" s="77">
        <v>9.4676065961480279E-6</v>
      </c>
      <c r="DT895" s="77">
        <v>9.4676065961480279E-6</v>
      </c>
      <c r="DU895" s="77">
        <v>0</v>
      </c>
      <c r="DV895" s="77">
        <v>9.4676065961480279E-6</v>
      </c>
      <c r="DW895" s="77">
        <v>9.4676065961480279E-6</v>
      </c>
      <c r="GE895" s="77" t="s">
        <v>427</v>
      </c>
      <c r="GF895" s="77" t="s">
        <v>155</v>
      </c>
      <c r="GG895" s="77" t="s">
        <v>431</v>
      </c>
      <c r="GH895" s="77" t="s">
        <v>439</v>
      </c>
      <c r="GI895" s="77">
        <v>2025</v>
      </c>
      <c r="GJ895" s="77" t="s">
        <v>303</v>
      </c>
      <c r="GK895" s="77">
        <v>1.684577240534447</v>
      </c>
      <c r="GL895" s="77">
        <v>501.74527499999999</v>
      </c>
      <c r="GM895" s="77">
        <v>2025</v>
      </c>
      <c r="GN895" s="77" t="s">
        <v>175</v>
      </c>
      <c r="GO895" s="77">
        <v>5.3000000000000005E-2</v>
      </c>
      <c r="GP895" s="77">
        <v>3</v>
      </c>
      <c r="GQ895" s="77">
        <v>0</v>
      </c>
      <c r="GR895" s="77" t="s">
        <v>423</v>
      </c>
      <c r="GS895" s="77">
        <v>0</v>
      </c>
      <c r="GT895" s="77">
        <v>0</v>
      </c>
      <c r="GU895" s="77">
        <v>0</v>
      </c>
      <c r="GV895" s="248">
        <v>0</v>
      </c>
      <c r="GW895" s="248">
        <v>0</v>
      </c>
      <c r="GX895" s="77">
        <v>0</v>
      </c>
      <c r="GY895" s="77">
        <v>5.5966209081309407E-2</v>
      </c>
      <c r="GZ895" s="77">
        <v>9.427940205736611E-2</v>
      </c>
    </row>
    <row r="896" spans="98:208" x14ac:dyDescent="0.25">
      <c r="CT896" s="77" t="s">
        <v>155</v>
      </c>
      <c r="CU896" s="77" t="s">
        <v>441</v>
      </c>
      <c r="CV896" s="77" t="s">
        <v>467</v>
      </c>
      <c r="CW896" s="77">
        <v>2024</v>
      </c>
      <c r="CX896" s="77">
        <v>0</v>
      </c>
      <c r="CY896" s="77">
        <v>0</v>
      </c>
      <c r="CZ896" s="77">
        <v>0</v>
      </c>
      <c r="DA896" s="77">
        <v>0</v>
      </c>
      <c r="DB896" s="77">
        <v>5.4750346070077853</v>
      </c>
      <c r="DC896" s="77">
        <v>0.71896016785821304</v>
      </c>
      <c r="DD896" s="77">
        <v>3.0714971986151149</v>
      </c>
      <c r="DE896" s="77">
        <v>1.6845772405344519</v>
      </c>
      <c r="DF896" s="77">
        <v>0</v>
      </c>
      <c r="DG896" s="77">
        <v>0</v>
      </c>
      <c r="DH896" s="77">
        <v>0.37599181639995033</v>
      </c>
      <c r="DI896" s="77">
        <v>0.37599181639995033</v>
      </c>
      <c r="DJ896" s="77">
        <v>2.5180352824693232E-5</v>
      </c>
      <c r="DL896" s="77">
        <v>0</v>
      </c>
      <c r="DM896" s="77">
        <v>0</v>
      </c>
      <c r="DN896" s="77">
        <v>0</v>
      </c>
      <c r="DO896" s="77">
        <v>0</v>
      </c>
      <c r="DP896" s="77">
        <v>0</v>
      </c>
      <c r="DQ896" s="77">
        <v>0</v>
      </c>
      <c r="DR896" s="77">
        <v>0</v>
      </c>
      <c r="DS896" s="77">
        <v>9.4676065961480279E-6</v>
      </c>
      <c r="DT896" s="77">
        <v>9.4676065961480279E-6</v>
      </c>
      <c r="DU896" s="77">
        <v>0</v>
      </c>
      <c r="DV896" s="77">
        <v>9.4676065961480279E-6</v>
      </c>
      <c r="DW896" s="77">
        <v>9.4676065961480279E-6</v>
      </c>
      <c r="GE896" s="77" t="s">
        <v>422</v>
      </c>
      <c r="GF896" s="77" t="s">
        <v>155</v>
      </c>
      <c r="GG896" s="77" t="s">
        <v>431</v>
      </c>
      <c r="GH896" s="77" t="s">
        <v>446</v>
      </c>
      <c r="GI896" s="77">
        <v>2021</v>
      </c>
      <c r="GJ896" s="77" t="s">
        <v>305</v>
      </c>
      <c r="GK896" s="77">
        <v>3.6425060683954513E-2</v>
      </c>
      <c r="GL896" s="77">
        <v>501.74527499999999</v>
      </c>
      <c r="GM896" s="77">
        <v>2021</v>
      </c>
      <c r="GN896" s="77" t="s">
        <v>175</v>
      </c>
      <c r="GO896" s="77">
        <v>0.13250000000000001</v>
      </c>
      <c r="GP896" s="77">
        <v>3</v>
      </c>
      <c r="GQ896" s="77">
        <v>0</v>
      </c>
      <c r="GR896" s="77" t="s">
        <v>423</v>
      </c>
      <c r="GS896" s="77">
        <v>0.1527377521613833</v>
      </c>
      <c r="GT896" s="77">
        <v>5.563481891209191E-3</v>
      </c>
      <c r="GU896" s="77">
        <v>0.1527377521613833</v>
      </c>
      <c r="GV896" s="248">
        <v>5.563481891209191E-3</v>
      </c>
      <c r="GW896" s="248">
        <v>0</v>
      </c>
      <c r="GX896" s="77">
        <v>0</v>
      </c>
      <c r="GY896" s="77">
        <v>0</v>
      </c>
      <c r="GZ896" s="77">
        <v>0</v>
      </c>
    </row>
    <row r="897" spans="98:208" x14ac:dyDescent="0.25">
      <c r="CT897" s="77" t="s">
        <v>155</v>
      </c>
      <c r="CU897" s="77" t="s">
        <v>441</v>
      </c>
      <c r="CV897" s="77" t="s">
        <v>467</v>
      </c>
      <c r="CW897" s="77">
        <v>2025</v>
      </c>
      <c r="CX897" s="77">
        <v>0</v>
      </c>
      <c r="CY897" s="77">
        <v>0</v>
      </c>
      <c r="CZ897" s="77">
        <v>0</v>
      </c>
      <c r="DA897" s="77">
        <v>0</v>
      </c>
      <c r="DB897" s="77">
        <v>5.4750346070077853</v>
      </c>
      <c r="DC897" s="77">
        <v>0.71896016785821304</v>
      </c>
      <c r="DD897" s="77">
        <v>3.0714971986151149</v>
      </c>
      <c r="DE897" s="77">
        <v>1.6845772405344519</v>
      </c>
      <c r="DF897" s="77">
        <v>0</v>
      </c>
      <c r="DG897" s="77">
        <v>0</v>
      </c>
      <c r="DH897" s="77">
        <v>0</v>
      </c>
      <c r="DI897" s="77">
        <v>0.37599181639995033</v>
      </c>
      <c r="DJ897" s="77">
        <v>2.5180352824693232E-5</v>
      </c>
      <c r="DL897" s="77">
        <v>0</v>
      </c>
      <c r="DM897" s="77">
        <v>0</v>
      </c>
      <c r="DN897" s="77">
        <v>0</v>
      </c>
      <c r="DO897" s="77">
        <v>0</v>
      </c>
      <c r="DP897" s="77">
        <v>0</v>
      </c>
      <c r="DQ897" s="77">
        <v>0</v>
      </c>
      <c r="DR897" s="77">
        <v>0</v>
      </c>
      <c r="DS897" s="77">
        <v>0</v>
      </c>
      <c r="DT897" s="77">
        <v>0</v>
      </c>
      <c r="DU897" s="77">
        <v>0</v>
      </c>
      <c r="DV897" s="77">
        <v>9.4676065961480279E-6</v>
      </c>
      <c r="DW897" s="77">
        <v>9.4676065961480279E-6</v>
      </c>
      <c r="GE897" s="77" t="s">
        <v>425</v>
      </c>
      <c r="GF897" s="77" t="s">
        <v>155</v>
      </c>
      <c r="GG897" s="77" t="s">
        <v>431</v>
      </c>
      <c r="GH897" s="77" t="s">
        <v>446</v>
      </c>
      <c r="GI897" s="77">
        <v>2021</v>
      </c>
      <c r="GJ897" s="77" t="s">
        <v>301</v>
      </c>
      <c r="GK897" s="77">
        <v>1.580872452543264E-3</v>
      </c>
      <c r="GL897" s="77">
        <v>501.74527499999999</v>
      </c>
      <c r="GM897" s="77">
        <v>2021</v>
      </c>
      <c r="GN897" s="77" t="s">
        <v>175</v>
      </c>
      <c r="GO897" s="77">
        <v>5.3000000000000005E-2</v>
      </c>
      <c r="GP897" s="77">
        <v>3</v>
      </c>
      <c r="GQ897" s="77">
        <v>0</v>
      </c>
      <c r="GR897" s="77" t="s">
        <v>423</v>
      </c>
      <c r="GS897" s="77">
        <v>5.5966209081309407E-2</v>
      </c>
      <c r="GT897" s="77">
        <v>8.8475438209918692E-5</v>
      </c>
      <c r="GU897" s="77">
        <v>5.5966209081309407E-2</v>
      </c>
      <c r="GV897" s="248">
        <v>8.8475438209918692E-5</v>
      </c>
      <c r="GW897" s="248">
        <v>0</v>
      </c>
      <c r="GX897" s="77">
        <v>0</v>
      </c>
      <c r="GY897" s="77">
        <v>0</v>
      </c>
      <c r="GZ897" s="77">
        <v>0</v>
      </c>
    </row>
    <row r="898" spans="98:208" x14ac:dyDescent="0.25">
      <c r="CT898" s="77" t="s">
        <v>155</v>
      </c>
      <c r="CU898" s="77" t="s">
        <v>441</v>
      </c>
      <c r="CV898" s="77" t="s">
        <v>474</v>
      </c>
      <c r="CW898" s="77">
        <v>2020</v>
      </c>
      <c r="CX898" s="77">
        <v>0</v>
      </c>
      <c r="CY898" s="77">
        <v>0</v>
      </c>
      <c r="CZ898" s="77">
        <v>0</v>
      </c>
      <c r="DA898" s="77">
        <v>0</v>
      </c>
      <c r="DB898" s="77">
        <v>7.7900575334948458E-2</v>
      </c>
      <c r="DC898" s="77">
        <v>3.6425060683954402E-2</v>
      </c>
      <c r="DD898" s="77">
        <v>1.5808724525429899E-3</v>
      </c>
      <c r="DE898" s="77">
        <v>3.9894642198450583E-2</v>
      </c>
      <c r="DF898" s="77">
        <v>7.8847092159215933E-3</v>
      </c>
      <c r="DG898" s="77">
        <v>0</v>
      </c>
      <c r="DH898" s="77">
        <v>0</v>
      </c>
      <c r="DI898" s="77">
        <v>0</v>
      </c>
      <c r="DJ898" s="77">
        <v>2.7659597469474189E-4</v>
      </c>
      <c r="DL898" s="77">
        <v>0</v>
      </c>
      <c r="DM898" s="77">
        <v>2.1808788307624472E-6</v>
      </c>
      <c r="DN898" s="77">
        <v>2.1808788307624472E-6</v>
      </c>
      <c r="DO898" s="77">
        <v>0</v>
      </c>
      <c r="DP898" s="77">
        <v>0</v>
      </c>
      <c r="DQ898" s="77">
        <v>0</v>
      </c>
      <c r="DR898" s="77">
        <v>0</v>
      </c>
      <c r="DS898" s="77">
        <v>0</v>
      </c>
      <c r="DT898" s="77">
        <v>0</v>
      </c>
      <c r="DU898" s="77">
        <v>0</v>
      </c>
      <c r="DV898" s="77">
        <v>0</v>
      </c>
      <c r="DW898" s="77">
        <v>0</v>
      </c>
      <c r="GE898" s="77" t="s">
        <v>427</v>
      </c>
      <c r="GF898" s="77" t="s">
        <v>155</v>
      </c>
      <c r="GG898" s="77" t="s">
        <v>431</v>
      </c>
      <c r="GH898" s="77" t="s">
        <v>446</v>
      </c>
      <c r="GI898" s="77">
        <v>2021</v>
      </c>
      <c r="GJ898" s="77" t="s">
        <v>303</v>
      </c>
      <c r="GK898" s="77">
        <v>3.9894642198450743E-2</v>
      </c>
      <c r="GL898" s="77">
        <v>501.74527499999999</v>
      </c>
      <c r="GM898" s="77">
        <v>2021</v>
      </c>
      <c r="GN898" s="77" t="s">
        <v>175</v>
      </c>
      <c r="GO898" s="77">
        <v>5.3000000000000005E-2</v>
      </c>
      <c r="GP898" s="77">
        <v>3</v>
      </c>
      <c r="GQ898" s="77">
        <v>0</v>
      </c>
      <c r="GR898" s="77" t="s">
        <v>423</v>
      </c>
      <c r="GS898" s="77">
        <v>5.5966209081309407E-2</v>
      </c>
      <c r="GT898" s="77">
        <v>2.2327518865025236E-3</v>
      </c>
      <c r="GU898" s="77">
        <v>5.5966209081309407E-2</v>
      </c>
      <c r="GV898" s="248">
        <v>2.2327518865025236E-3</v>
      </c>
      <c r="GW898" s="248">
        <v>0</v>
      </c>
      <c r="GX898" s="77">
        <v>0</v>
      </c>
      <c r="GY898" s="77">
        <v>0</v>
      </c>
      <c r="GZ898" s="77">
        <v>0</v>
      </c>
    </row>
    <row r="899" spans="98:208" x14ac:dyDescent="0.25">
      <c r="CT899" s="77" t="s">
        <v>155</v>
      </c>
      <c r="CU899" s="77" t="s">
        <v>441</v>
      </c>
      <c r="CV899" s="77" t="s">
        <v>474</v>
      </c>
      <c r="CW899" s="77">
        <v>2021</v>
      </c>
      <c r="CX899" s="77">
        <v>0</v>
      </c>
      <c r="CY899" s="77">
        <v>0</v>
      </c>
      <c r="CZ899" s="77">
        <v>0</v>
      </c>
      <c r="DA899" s="77">
        <v>0</v>
      </c>
      <c r="DB899" s="77">
        <v>7.7900575334948458E-2</v>
      </c>
      <c r="DC899" s="77">
        <v>3.6425060683954402E-2</v>
      </c>
      <c r="DD899" s="77">
        <v>1.5808724525429899E-3</v>
      </c>
      <c r="DE899" s="77">
        <v>3.9894642198450583E-2</v>
      </c>
      <c r="DF899" s="77">
        <v>7.8847092159215933E-3</v>
      </c>
      <c r="DG899" s="77">
        <v>7.8847092159215933E-3</v>
      </c>
      <c r="DH899" s="77">
        <v>0</v>
      </c>
      <c r="DI899" s="77">
        <v>0</v>
      </c>
      <c r="DJ899" s="77">
        <v>2.7659597469474189E-4</v>
      </c>
      <c r="DL899" s="77">
        <v>0</v>
      </c>
      <c r="DM899" s="77">
        <v>2.1808788307624472E-6</v>
      </c>
      <c r="DN899" s="77">
        <v>2.1808788307624472E-6</v>
      </c>
      <c r="DO899" s="77">
        <v>0</v>
      </c>
      <c r="DP899" s="77">
        <v>2.1808788307624472E-6</v>
      </c>
      <c r="DQ899" s="77">
        <v>2.1808788307624472E-6</v>
      </c>
      <c r="DR899" s="77">
        <v>0</v>
      </c>
      <c r="DS899" s="77">
        <v>0</v>
      </c>
      <c r="DT899" s="77">
        <v>0</v>
      </c>
      <c r="DU899" s="77">
        <v>0</v>
      </c>
      <c r="DV899" s="77">
        <v>0</v>
      </c>
      <c r="DW899" s="77">
        <v>0</v>
      </c>
      <c r="GE899" s="77" t="s">
        <v>422</v>
      </c>
      <c r="GF899" s="77" t="s">
        <v>155</v>
      </c>
      <c r="GG899" s="77" t="s">
        <v>431</v>
      </c>
      <c r="GH899" s="77" t="s">
        <v>446</v>
      </c>
      <c r="GI899" s="77">
        <v>2022</v>
      </c>
      <c r="GJ899" s="77" t="s">
        <v>305</v>
      </c>
      <c r="GK899" s="77">
        <v>3.6425060683954513E-2</v>
      </c>
      <c r="GL899" s="77">
        <v>501.74527499999999</v>
      </c>
      <c r="GM899" s="77">
        <v>2022</v>
      </c>
      <c r="GN899" s="77" t="s">
        <v>175</v>
      </c>
      <c r="GO899" s="77">
        <v>0.13250000000000001</v>
      </c>
      <c r="GP899" s="77">
        <v>3</v>
      </c>
      <c r="GQ899" s="77">
        <v>0</v>
      </c>
      <c r="GR899" s="77" t="s">
        <v>423</v>
      </c>
      <c r="GS899" s="77">
        <v>0.1527377521613833</v>
      </c>
      <c r="GT899" s="77">
        <v>5.563481891209191E-3</v>
      </c>
      <c r="GU899" s="77">
        <v>0.1527377521613833</v>
      </c>
      <c r="GV899" s="248">
        <v>5.563481891209191E-3</v>
      </c>
      <c r="GW899" s="248">
        <v>0.1527377521613833</v>
      </c>
      <c r="GX899" s="77">
        <v>5.563481891209191E-3</v>
      </c>
      <c r="GY899" s="77">
        <v>0</v>
      </c>
      <c r="GZ899" s="77">
        <v>0</v>
      </c>
    </row>
    <row r="900" spans="98:208" x14ac:dyDescent="0.25">
      <c r="CT900" s="77" t="s">
        <v>155</v>
      </c>
      <c r="CU900" s="77" t="s">
        <v>441</v>
      </c>
      <c r="CV900" s="77" t="s">
        <v>474</v>
      </c>
      <c r="CW900" s="77">
        <v>2022</v>
      </c>
      <c r="CX900" s="77">
        <v>0</v>
      </c>
      <c r="CY900" s="77">
        <v>0</v>
      </c>
      <c r="CZ900" s="77">
        <v>0</v>
      </c>
      <c r="DA900" s="77">
        <v>0</v>
      </c>
      <c r="DB900" s="77">
        <v>7.7900575334948458E-2</v>
      </c>
      <c r="DC900" s="77">
        <v>3.6425060683954402E-2</v>
      </c>
      <c r="DD900" s="77">
        <v>1.5808724525429899E-3</v>
      </c>
      <c r="DE900" s="77">
        <v>3.9894642198450583E-2</v>
      </c>
      <c r="DF900" s="77">
        <v>7.8847092159215933E-3</v>
      </c>
      <c r="DG900" s="77">
        <v>7.8847092159215933E-3</v>
      </c>
      <c r="DH900" s="77">
        <v>7.8847092159215933E-3</v>
      </c>
      <c r="DI900" s="77">
        <v>0</v>
      </c>
      <c r="DJ900" s="77">
        <v>2.7659597469474189E-4</v>
      </c>
      <c r="DL900" s="77">
        <v>0</v>
      </c>
      <c r="DM900" s="77">
        <v>2.1808788307624472E-6</v>
      </c>
      <c r="DN900" s="77">
        <v>2.1808788307624472E-6</v>
      </c>
      <c r="DO900" s="77">
        <v>0</v>
      </c>
      <c r="DP900" s="77">
        <v>2.1808788307624472E-6</v>
      </c>
      <c r="DQ900" s="77">
        <v>2.1808788307624472E-6</v>
      </c>
      <c r="DR900" s="77">
        <v>0</v>
      </c>
      <c r="DS900" s="77">
        <v>2.1808788307624472E-6</v>
      </c>
      <c r="DT900" s="77">
        <v>2.1808788307624472E-6</v>
      </c>
      <c r="DU900" s="77">
        <v>0</v>
      </c>
      <c r="DV900" s="77">
        <v>0</v>
      </c>
      <c r="DW900" s="77">
        <v>0</v>
      </c>
      <c r="GE900" s="77" t="s">
        <v>425</v>
      </c>
      <c r="GF900" s="77" t="s">
        <v>155</v>
      </c>
      <c r="GG900" s="77" t="s">
        <v>431</v>
      </c>
      <c r="GH900" s="77" t="s">
        <v>446</v>
      </c>
      <c r="GI900" s="77">
        <v>2022</v>
      </c>
      <c r="GJ900" s="77" t="s">
        <v>301</v>
      </c>
      <c r="GK900" s="77">
        <v>1.580872452543264E-3</v>
      </c>
      <c r="GL900" s="77">
        <v>501.74527499999999</v>
      </c>
      <c r="GM900" s="77">
        <v>2022</v>
      </c>
      <c r="GN900" s="77" t="s">
        <v>175</v>
      </c>
      <c r="GO900" s="77">
        <v>5.3000000000000005E-2</v>
      </c>
      <c r="GP900" s="77">
        <v>3</v>
      </c>
      <c r="GQ900" s="77">
        <v>0</v>
      </c>
      <c r="GR900" s="77" t="s">
        <v>423</v>
      </c>
      <c r="GS900" s="77">
        <v>5.5966209081309407E-2</v>
      </c>
      <c r="GT900" s="77">
        <v>8.8475438209918692E-5</v>
      </c>
      <c r="GU900" s="77">
        <v>5.5966209081309407E-2</v>
      </c>
      <c r="GV900" s="248">
        <v>8.8475438209918692E-5</v>
      </c>
      <c r="GW900" s="248">
        <v>5.5966209081309407E-2</v>
      </c>
      <c r="GX900" s="77">
        <v>8.8475438209918692E-5</v>
      </c>
      <c r="GY900" s="77">
        <v>0</v>
      </c>
      <c r="GZ900" s="77">
        <v>0</v>
      </c>
    </row>
    <row r="901" spans="98:208" x14ac:dyDescent="0.25">
      <c r="CT901" s="77" t="s">
        <v>155</v>
      </c>
      <c r="CU901" s="77" t="s">
        <v>441</v>
      </c>
      <c r="CV901" s="77" t="s">
        <v>474</v>
      </c>
      <c r="CW901" s="77">
        <v>2023</v>
      </c>
      <c r="CX901" s="77">
        <v>0</v>
      </c>
      <c r="CY901" s="77">
        <v>0</v>
      </c>
      <c r="CZ901" s="77">
        <v>0</v>
      </c>
      <c r="DA901" s="77">
        <v>0</v>
      </c>
      <c r="DB901" s="77">
        <v>8.0408269036977231E-2</v>
      </c>
      <c r="DC901" s="77">
        <v>3.7590224611390652E-2</v>
      </c>
      <c r="DD901" s="77">
        <v>1.631433411568381E-3</v>
      </c>
      <c r="DE901" s="77">
        <v>4.1186611014017722E-2</v>
      </c>
      <c r="DF901" s="77">
        <v>0</v>
      </c>
      <c r="DG901" s="77">
        <v>8.1378100371604627E-3</v>
      </c>
      <c r="DH901" s="77">
        <v>8.1378100371604627E-3</v>
      </c>
      <c r="DI901" s="77">
        <v>8.1378100371604627E-3</v>
      </c>
      <c r="DJ901" s="77">
        <v>2.7659597469474189E-4</v>
      </c>
      <c r="DL901" s="77">
        <v>0</v>
      </c>
      <c r="DM901" s="77">
        <v>0</v>
      </c>
      <c r="DN901" s="77">
        <v>0</v>
      </c>
      <c r="DO901" s="77">
        <v>0</v>
      </c>
      <c r="DP901" s="77">
        <v>2.250885499109052E-6</v>
      </c>
      <c r="DQ901" s="77">
        <v>2.250885499109052E-6</v>
      </c>
      <c r="DR901" s="77">
        <v>0</v>
      </c>
      <c r="DS901" s="77">
        <v>2.250885499109052E-6</v>
      </c>
      <c r="DT901" s="77">
        <v>2.250885499109052E-6</v>
      </c>
      <c r="DU901" s="77">
        <v>0</v>
      </c>
      <c r="DV901" s="77">
        <v>2.250885499109052E-6</v>
      </c>
      <c r="DW901" s="77">
        <v>2.250885499109052E-6</v>
      </c>
      <c r="GE901" s="77" t="s">
        <v>427</v>
      </c>
      <c r="GF901" s="77" t="s">
        <v>155</v>
      </c>
      <c r="GG901" s="77" t="s">
        <v>431</v>
      </c>
      <c r="GH901" s="77" t="s">
        <v>446</v>
      </c>
      <c r="GI901" s="77">
        <v>2022</v>
      </c>
      <c r="GJ901" s="77" t="s">
        <v>303</v>
      </c>
      <c r="GK901" s="77">
        <v>3.9894642198450743E-2</v>
      </c>
      <c r="GL901" s="77">
        <v>501.74527499999999</v>
      </c>
      <c r="GM901" s="77">
        <v>2022</v>
      </c>
      <c r="GN901" s="77" t="s">
        <v>175</v>
      </c>
      <c r="GO901" s="77">
        <v>5.3000000000000005E-2</v>
      </c>
      <c r="GP901" s="77">
        <v>3</v>
      </c>
      <c r="GQ901" s="77">
        <v>0</v>
      </c>
      <c r="GR901" s="77" t="s">
        <v>423</v>
      </c>
      <c r="GS901" s="77">
        <v>5.5966209081309407E-2</v>
      </c>
      <c r="GT901" s="77">
        <v>2.2327518865025236E-3</v>
      </c>
      <c r="GU901" s="77">
        <v>5.5966209081309407E-2</v>
      </c>
      <c r="GV901" s="248">
        <v>2.2327518865025236E-3</v>
      </c>
      <c r="GW901" s="248">
        <v>5.5966209081309407E-2</v>
      </c>
      <c r="GX901" s="77">
        <v>2.2327518865025236E-3</v>
      </c>
      <c r="GY901" s="77">
        <v>0</v>
      </c>
      <c r="GZ901" s="77">
        <v>0</v>
      </c>
    </row>
    <row r="902" spans="98:208" x14ac:dyDescent="0.25">
      <c r="CT902" s="77" t="s">
        <v>155</v>
      </c>
      <c r="CU902" s="77" t="s">
        <v>441</v>
      </c>
      <c r="CV902" s="77" t="s">
        <v>474</v>
      </c>
      <c r="CW902" s="77">
        <v>2024</v>
      </c>
      <c r="CX902" s="77">
        <v>0</v>
      </c>
      <c r="CY902" s="77">
        <v>0</v>
      </c>
      <c r="CZ902" s="77">
        <v>0</v>
      </c>
      <c r="DA902" s="77">
        <v>0</v>
      </c>
      <c r="DB902" s="77">
        <v>8.0408269036977231E-2</v>
      </c>
      <c r="DC902" s="77">
        <v>3.7590224611390652E-2</v>
      </c>
      <c r="DD902" s="77">
        <v>1.631433411568381E-3</v>
      </c>
      <c r="DE902" s="77">
        <v>4.1186611014017722E-2</v>
      </c>
      <c r="DF902" s="77">
        <v>0</v>
      </c>
      <c r="DG902" s="77">
        <v>0</v>
      </c>
      <c r="DH902" s="77">
        <v>8.1378100371604627E-3</v>
      </c>
      <c r="DI902" s="77">
        <v>8.1378100371604627E-3</v>
      </c>
      <c r="DJ902" s="77">
        <v>2.7659597469474189E-4</v>
      </c>
      <c r="DL902" s="77">
        <v>0</v>
      </c>
      <c r="DM902" s="77">
        <v>0</v>
      </c>
      <c r="DN902" s="77">
        <v>0</v>
      </c>
      <c r="DO902" s="77">
        <v>0</v>
      </c>
      <c r="DP902" s="77">
        <v>0</v>
      </c>
      <c r="DQ902" s="77">
        <v>0</v>
      </c>
      <c r="DR902" s="77">
        <v>0</v>
      </c>
      <c r="DS902" s="77">
        <v>2.250885499109052E-6</v>
      </c>
      <c r="DT902" s="77">
        <v>2.250885499109052E-6</v>
      </c>
      <c r="DU902" s="77">
        <v>0</v>
      </c>
      <c r="DV902" s="77">
        <v>2.250885499109052E-6</v>
      </c>
      <c r="DW902" s="77">
        <v>2.250885499109052E-6</v>
      </c>
      <c r="GE902" s="77" t="s">
        <v>422</v>
      </c>
      <c r="GF902" s="77" t="s">
        <v>155</v>
      </c>
      <c r="GG902" s="77" t="s">
        <v>431</v>
      </c>
      <c r="GH902" s="77" t="s">
        <v>446</v>
      </c>
      <c r="GI902" s="77">
        <v>2023</v>
      </c>
      <c r="GJ902" s="77" t="s">
        <v>305</v>
      </c>
      <c r="GK902" s="77">
        <v>3.7590224611390763E-2</v>
      </c>
      <c r="GL902" s="77">
        <v>501.74527499999999</v>
      </c>
      <c r="GM902" s="77">
        <v>2023</v>
      </c>
      <c r="GN902" s="77" t="s">
        <v>175</v>
      </c>
      <c r="GO902" s="77">
        <v>0.13250000000000001</v>
      </c>
      <c r="GP902" s="77">
        <v>3</v>
      </c>
      <c r="GQ902" s="77">
        <v>0</v>
      </c>
      <c r="GR902" s="77" t="s">
        <v>423</v>
      </c>
      <c r="GS902" s="77">
        <v>0</v>
      </c>
      <c r="GT902" s="77">
        <v>0</v>
      </c>
      <c r="GU902" s="77">
        <v>0.1527377521613833</v>
      </c>
      <c r="GV902" s="248">
        <v>5.7414464103853332E-3</v>
      </c>
      <c r="GW902" s="248">
        <v>0.1527377521613833</v>
      </c>
      <c r="GX902" s="77">
        <v>5.7414464103853332E-3</v>
      </c>
      <c r="GY902" s="77">
        <v>0.1527377521613833</v>
      </c>
      <c r="GZ902" s="77">
        <v>5.7414464103853332E-3</v>
      </c>
    </row>
    <row r="903" spans="98:208" x14ac:dyDescent="0.25">
      <c r="CT903" s="77" t="s">
        <v>155</v>
      </c>
      <c r="CU903" s="77" t="s">
        <v>441</v>
      </c>
      <c r="CV903" s="77" t="s">
        <v>474</v>
      </c>
      <c r="CW903" s="77">
        <v>2025</v>
      </c>
      <c r="CX903" s="77">
        <v>0</v>
      </c>
      <c r="CY903" s="77">
        <v>0</v>
      </c>
      <c r="CZ903" s="77">
        <v>0</v>
      </c>
      <c r="DA903" s="77">
        <v>0</v>
      </c>
      <c r="DB903" s="77">
        <v>8.0408269036977231E-2</v>
      </c>
      <c r="DC903" s="77">
        <v>3.7590224611390652E-2</v>
      </c>
      <c r="DD903" s="77">
        <v>1.631433411568381E-3</v>
      </c>
      <c r="DE903" s="77">
        <v>4.1186611014017722E-2</v>
      </c>
      <c r="DF903" s="77">
        <v>0</v>
      </c>
      <c r="DG903" s="77">
        <v>0</v>
      </c>
      <c r="DH903" s="77">
        <v>0</v>
      </c>
      <c r="DI903" s="77">
        <v>8.1378100371604627E-3</v>
      </c>
      <c r="DJ903" s="77">
        <v>2.7659597469474189E-4</v>
      </c>
      <c r="DL903" s="77">
        <v>0</v>
      </c>
      <c r="DM903" s="77">
        <v>0</v>
      </c>
      <c r="DN903" s="77">
        <v>0</v>
      </c>
      <c r="DO903" s="77">
        <v>0</v>
      </c>
      <c r="DP903" s="77">
        <v>0</v>
      </c>
      <c r="DQ903" s="77">
        <v>0</v>
      </c>
      <c r="DR903" s="77">
        <v>0</v>
      </c>
      <c r="DS903" s="77">
        <v>0</v>
      </c>
      <c r="DT903" s="77">
        <v>0</v>
      </c>
      <c r="DU903" s="77">
        <v>0</v>
      </c>
      <c r="DV903" s="77">
        <v>2.250885499109052E-6</v>
      </c>
      <c r="DW903" s="77">
        <v>2.250885499109052E-6</v>
      </c>
      <c r="GE903" s="77" t="s">
        <v>425</v>
      </c>
      <c r="GF903" s="77" t="s">
        <v>155</v>
      </c>
      <c r="GG903" s="77" t="s">
        <v>431</v>
      </c>
      <c r="GH903" s="77" t="s">
        <v>446</v>
      </c>
      <c r="GI903" s="77">
        <v>2023</v>
      </c>
      <c r="GJ903" s="77" t="s">
        <v>301</v>
      </c>
      <c r="GK903" s="77">
        <v>1.631433411568736E-3</v>
      </c>
      <c r="GL903" s="77">
        <v>501.74527499999999</v>
      </c>
      <c r="GM903" s="77">
        <v>2023</v>
      </c>
      <c r="GN903" s="77" t="s">
        <v>175</v>
      </c>
      <c r="GO903" s="77">
        <v>5.3000000000000005E-2</v>
      </c>
      <c r="GP903" s="77">
        <v>3</v>
      </c>
      <c r="GQ903" s="77">
        <v>0</v>
      </c>
      <c r="GR903" s="77" t="s">
        <v>423</v>
      </c>
      <c r="GS903" s="77">
        <v>0</v>
      </c>
      <c r="GT903" s="77">
        <v>0</v>
      </c>
      <c r="GU903" s="77">
        <v>5.5966209081309407E-2</v>
      </c>
      <c r="GV903" s="248">
        <v>9.1305143414089775E-5</v>
      </c>
      <c r="GW903" s="248">
        <v>5.5966209081309407E-2</v>
      </c>
      <c r="GX903" s="77">
        <v>9.1305143414089775E-5</v>
      </c>
      <c r="GY903" s="77">
        <v>5.5966209081309407E-2</v>
      </c>
      <c r="GZ903" s="77">
        <v>9.1305143414089775E-5</v>
      </c>
    </row>
    <row r="904" spans="98:208" x14ac:dyDescent="0.25">
      <c r="CT904" s="77" t="s">
        <v>155</v>
      </c>
      <c r="CU904" s="77" t="s">
        <v>441</v>
      </c>
      <c r="CV904" s="77" t="s">
        <v>481</v>
      </c>
      <c r="CW904" s="77">
        <v>2020</v>
      </c>
      <c r="CX904" s="77">
        <v>0</v>
      </c>
      <c r="CY904" s="77">
        <v>0</v>
      </c>
      <c r="CZ904" s="77">
        <v>0</v>
      </c>
      <c r="DA904" s="77">
        <v>0</v>
      </c>
      <c r="DB904" s="77">
        <v>21083.842824224179</v>
      </c>
      <c r="DC904" s="77">
        <v>409.22373582044048</v>
      </c>
      <c r="DD904" s="77">
        <v>13469.08781237837</v>
      </c>
      <c r="DE904" s="77">
        <v>7205.5312760252209</v>
      </c>
      <c r="DF904" s="77">
        <v>1219.5839681183236</v>
      </c>
      <c r="DG904" s="77">
        <v>0</v>
      </c>
      <c r="DH904" s="77">
        <v>0</v>
      </c>
      <c r="DI904" s="77">
        <v>0</v>
      </c>
      <c r="DJ904" s="77">
        <v>2.8948708770720761E-10</v>
      </c>
      <c r="DL904" s="77">
        <v>0</v>
      </c>
      <c r="DM904" s="77">
        <v>3.530538111449734E-7</v>
      </c>
      <c r="DN904" s="77">
        <v>3.530538111449734E-7</v>
      </c>
      <c r="DO904" s="77">
        <v>0</v>
      </c>
      <c r="DP904" s="77">
        <v>0</v>
      </c>
      <c r="DQ904" s="77">
        <v>0</v>
      </c>
      <c r="DR904" s="77">
        <v>0</v>
      </c>
      <c r="DS904" s="77">
        <v>0</v>
      </c>
      <c r="DT904" s="77">
        <v>0</v>
      </c>
      <c r="DU904" s="77">
        <v>0</v>
      </c>
      <c r="DV904" s="77">
        <v>0</v>
      </c>
      <c r="DW904" s="77">
        <v>0</v>
      </c>
      <c r="GE904" s="77" t="s">
        <v>427</v>
      </c>
      <c r="GF904" s="77" t="s">
        <v>155</v>
      </c>
      <c r="GG904" s="77" t="s">
        <v>431</v>
      </c>
      <c r="GH904" s="77" t="s">
        <v>446</v>
      </c>
      <c r="GI904" s="77">
        <v>2023</v>
      </c>
      <c r="GJ904" s="77" t="s">
        <v>303</v>
      </c>
      <c r="GK904" s="77">
        <v>4.1186611014017729E-2</v>
      </c>
      <c r="GL904" s="77">
        <v>501.74527499999999</v>
      </c>
      <c r="GM904" s="77">
        <v>2023</v>
      </c>
      <c r="GN904" s="77" t="s">
        <v>175</v>
      </c>
      <c r="GO904" s="77">
        <v>5.3000000000000005E-2</v>
      </c>
      <c r="GP904" s="77">
        <v>3</v>
      </c>
      <c r="GQ904" s="77">
        <v>0</v>
      </c>
      <c r="GR904" s="77" t="s">
        <v>423</v>
      </c>
      <c r="GS904" s="77">
        <v>0</v>
      </c>
      <c r="GT904" s="77">
        <v>0</v>
      </c>
      <c r="GU904" s="77">
        <v>5.5966209081309407E-2</v>
      </c>
      <c r="GV904" s="248">
        <v>2.3050584833610769E-3</v>
      </c>
      <c r="GW904" s="248">
        <v>5.5966209081309407E-2</v>
      </c>
      <c r="GX904" s="77">
        <v>2.3050584833610769E-3</v>
      </c>
      <c r="GY904" s="77">
        <v>5.5966209081309407E-2</v>
      </c>
      <c r="GZ904" s="77">
        <v>2.3050584833610769E-3</v>
      </c>
    </row>
    <row r="905" spans="98:208" x14ac:dyDescent="0.25">
      <c r="CT905" s="77" t="s">
        <v>155</v>
      </c>
      <c r="CU905" s="77" t="s">
        <v>441</v>
      </c>
      <c r="CV905" s="77" t="s">
        <v>481</v>
      </c>
      <c r="CW905" s="77">
        <v>2021</v>
      </c>
      <c r="CX905" s="77">
        <v>0</v>
      </c>
      <c r="CY905" s="77">
        <v>0</v>
      </c>
      <c r="CZ905" s="77">
        <v>0</v>
      </c>
      <c r="DA905" s="77">
        <v>0</v>
      </c>
      <c r="DB905" s="77">
        <v>21083.842824224179</v>
      </c>
      <c r="DC905" s="77">
        <v>409.22373582044048</v>
      </c>
      <c r="DD905" s="77">
        <v>13469.08781237837</v>
      </c>
      <c r="DE905" s="77">
        <v>7205.5312760252209</v>
      </c>
      <c r="DF905" s="77">
        <v>1219.5839681183236</v>
      </c>
      <c r="DG905" s="77">
        <v>1219.5839681183236</v>
      </c>
      <c r="DH905" s="77">
        <v>0</v>
      </c>
      <c r="DI905" s="77">
        <v>0</v>
      </c>
      <c r="DJ905" s="77">
        <v>2.8948708770720761E-10</v>
      </c>
      <c r="DL905" s="77">
        <v>0</v>
      </c>
      <c r="DM905" s="77">
        <v>3.530538111449734E-7</v>
      </c>
      <c r="DN905" s="77">
        <v>3.530538111449734E-7</v>
      </c>
      <c r="DO905" s="77">
        <v>0</v>
      </c>
      <c r="DP905" s="77">
        <v>3.530538111449734E-7</v>
      </c>
      <c r="DQ905" s="77">
        <v>3.530538111449734E-7</v>
      </c>
      <c r="DR905" s="77">
        <v>0</v>
      </c>
      <c r="DS905" s="77">
        <v>0</v>
      </c>
      <c r="DT905" s="77">
        <v>0</v>
      </c>
      <c r="DU905" s="77">
        <v>0</v>
      </c>
      <c r="DV905" s="77">
        <v>0</v>
      </c>
      <c r="DW905" s="77">
        <v>0</v>
      </c>
      <c r="GE905" s="77" t="s">
        <v>422</v>
      </c>
      <c r="GF905" s="77" t="s">
        <v>155</v>
      </c>
      <c r="GG905" s="77" t="s">
        <v>431</v>
      </c>
      <c r="GH905" s="77" t="s">
        <v>446</v>
      </c>
      <c r="GI905" s="77">
        <v>2024</v>
      </c>
      <c r="GJ905" s="77" t="s">
        <v>305</v>
      </c>
      <c r="GK905" s="77">
        <v>3.7590224611390763E-2</v>
      </c>
      <c r="GL905" s="77">
        <v>501.74527499999999</v>
      </c>
      <c r="GM905" s="77">
        <v>2024</v>
      </c>
      <c r="GN905" s="77" t="s">
        <v>175</v>
      </c>
      <c r="GO905" s="77">
        <v>0.13250000000000001</v>
      </c>
      <c r="GP905" s="77">
        <v>3</v>
      </c>
      <c r="GQ905" s="77">
        <v>0</v>
      </c>
      <c r="GR905" s="77" t="s">
        <v>423</v>
      </c>
      <c r="GS905" s="77">
        <v>0</v>
      </c>
      <c r="GT905" s="77">
        <v>0</v>
      </c>
      <c r="GU905" s="77">
        <v>0</v>
      </c>
      <c r="GV905" s="248">
        <v>0</v>
      </c>
      <c r="GW905" s="248">
        <v>0.1527377521613833</v>
      </c>
      <c r="GX905" s="77">
        <v>5.7414464103853332E-3</v>
      </c>
      <c r="GY905" s="77">
        <v>0.1527377521613833</v>
      </c>
      <c r="GZ905" s="77">
        <v>5.7414464103853332E-3</v>
      </c>
    </row>
    <row r="906" spans="98:208" x14ac:dyDescent="0.25">
      <c r="CT906" s="77" t="s">
        <v>155</v>
      </c>
      <c r="CU906" s="77" t="s">
        <v>441</v>
      </c>
      <c r="CV906" s="77" t="s">
        <v>481</v>
      </c>
      <c r="CW906" s="77">
        <v>2022</v>
      </c>
      <c r="CX906" s="77">
        <v>0</v>
      </c>
      <c r="CY906" s="77">
        <v>0</v>
      </c>
      <c r="CZ906" s="77">
        <v>0</v>
      </c>
      <c r="DA906" s="77">
        <v>0</v>
      </c>
      <c r="DB906" s="77">
        <v>21083.842824224179</v>
      </c>
      <c r="DC906" s="77">
        <v>409.22373582044048</v>
      </c>
      <c r="DD906" s="77">
        <v>13469.08781237837</v>
      </c>
      <c r="DE906" s="77">
        <v>7205.5312760252209</v>
      </c>
      <c r="DF906" s="77">
        <v>1219.5839681183236</v>
      </c>
      <c r="DG906" s="77">
        <v>1219.5839681183236</v>
      </c>
      <c r="DH906" s="77">
        <v>1219.5839681183236</v>
      </c>
      <c r="DI906" s="77">
        <v>0</v>
      </c>
      <c r="DJ906" s="77">
        <v>2.8948708770720761E-10</v>
      </c>
      <c r="DL906" s="77">
        <v>0</v>
      </c>
      <c r="DM906" s="77">
        <v>3.530538111449734E-7</v>
      </c>
      <c r="DN906" s="77">
        <v>3.530538111449734E-7</v>
      </c>
      <c r="DO906" s="77">
        <v>0</v>
      </c>
      <c r="DP906" s="77">
        <v>3.530538111449734E-7</v>
      </c>
      <c r="DQ906" s="77">
        <v>3.530538111449734E-7</v>
      </c>
      <c r="DR906" s="77">
        <v>0</v>
      </c>
      <c r="DS906" s="77">
        <v>3.530538111449734E-7</v>
      </c>
      <c r="DT906" s="77">
        <v>3.530538111449734E-7</v>
      </c>
      <c r="DU906" s="77">
        <v>0</v>
      </c>
      <c r="DV906" s="77">
        <v>0</v>
      </c>
      <c r="DW906" s="77">
        <v>0</v>
      </c>
      <c r="GE906" s="77" t="s">
        <v>425</v>
      </c>
      <c r="GF906" s="77" t="s">
        <v>155</v>
      </c>
      <c r="GG906" s="77" t="s">
        <v>431</v>
      </c>
      <c r="GH906" s="77" t="s">
        <v>446</v>
      </c>
      <c r="GI906" s="77">
        <v>2024</v>
      </c>
      <c r="GJ906" s="77" t="s">
        <v>301</v>
      </c>
      <c r="GK906" s="77">
        <v>1.631433411568736E-3</v>
      </c>
      <c r="GL906" s="77">
        <v>501.74527499999999</v>
      </c>
      <c r="GM906" s="77">
        <v>2024</v>
      </c>
      <c r="GN906" s="77" t="s">
        <v>175</v>
      </c>
      <c r="GO906" s="77">
        <v>5.3000000000000005E-2</v>
      </c>
      <c r="GP906" s="77">
        <v>3</v>
      </c>
      <c r="GQ906" s="77">
        <v>0</v>
      </c>
      <c r="GR906" s="77" t="s">
        <v>423</v>
      </c>
      <c r="GS906" s="77">
        <v>0</v>
      </c>
      <c r="GT906" s="77">
        <v>0</v>
      </c>
      <c r="GU906" s="77">
        <v>0</v>
      </c>
      <c r="GV906" s="248">
        <v>0</v>
      </c>
      <c r="GW906" s="248">
        <v>5.5966209081309407E-2</v>
      </c>
      <c r="GX906" s="77">
        <v>9.1305143414089775E-5</v>
      </c>
      <c r="GY906" s="77">
        <v>5.5966209081309407E-2</v>
      </c>
      <c r="GZ906" s="77">
        <v>9.1305143414089775E-5</v>
      </c>
    </row>
    <row r="907" spans="98:208" x14ac:dyDescent="0.25">
      <c r="CT907" s="77" t="s">
        <v>155</v>
      </c>
      <c r="CU907" s="77" t="s">
        <v>441</v>
      </c>
      <c r="CV907" s="77" t="s">
        <v>481</v>
      </c>
      <c r="CW907" s="77">
        <v>2023</v>
      </c>
      <c r="CX907" s="77">
        <v>0</v>
      </c>
      <c r="CY907" s="77">
        <v>0</v>
      </c>
      <c r="CZ907" s="77">
        <v>0</v>
      </c>
      <c r="DA907" s="77">
        <v>0</v>
      </c>
      <c r="DB907" s="77">
        <v>21835.978114130379</v>
      </c>
      <c r="DC907" s="77">
        <v>428.60232122030828</v>
      </c>
      <c r="DD907" s="77">
        <v>13939.56097345753</v>
      </c>
      <c r="DE907" s="77">
        <v>7467.814819452321</v>
      </c>
      <c r="DF907" s="77">
        <v>0</v>
      </c>
      <c r="DG907" s="77">
        <v>1263.5534246224954</v>
      </c>
      <c r="DH907" s="77">
        <v>1263.5534246224954</v>
      </c>
      <c r="DI907" s="77">
        <v>1263.5534246224954</v>
      </c>
      <c r="DJ907" s="77">
        <v>2.8948708770720761E-10</v>
      </c>
      <c r="DL907" s="77">
        <v>0</v>
      </c>
      <c r="DM907" s="77">
        <v>0</v>
      </c>
      <c r="DN907" s="77">
        <v>0</v>
      </c>
      <c r="DO907" s="77">
        <v>0</v>
      </c>
      <c r="DP907" s="77">
        <v>3.6578240105643485E-7</v>
      </c>
      <c r="DQ907" s="77">
        <v>3.6578240105643485E-7</v>
      </c>
      <c r="DR907" s="77">
        <v>0</v>
      </c>
      <c r="DS907" s="77">
        <v>3.6578240105643485E-7</v>
      </c>
      <c r="DT907" s="77">
        <v>3.6578240105643485E-7</v>
      </c>
      <c r="DU907" s="77">
        <v>0</v>
      </c>
      <c r="DV907" s="77">
        <v>3.6578240105643485E-7</v>
      </c>
      <c r="DW907" s="77">
        <v>3.6578240105643485E-7</v>
      </c>
      <c r="GE907" s="77" t="s">
        <v>427</v>
      </c>
      <c r="GF907" s="77" t="s">
        <v>155</v>
      </c>
      <c r="GG907" s="77" t="s">
        <v>431</v>
      </c>
      <c r="GH907" s="77" t="s">
        <v>446</v>
      </c>
      <c r="GI907" s="77">
        <v>2024</v>
      </c>
      <c r="GJ907" s="77" t="s">
        <v>303</v>
      </c>
      <c r="GK907" s="77">
        <v>4.1186611014017729E-2</v>
      </c>
      <c r="GL907" s="77">
        <v>501.74527499999999</v>
      </c>
      <c r="GM907" s="77">
        <v>2024</v>
      </c>
      <c r="GN907" s="77" t="s">
        <v>175</v>
      </c>
      <c r="GO907" s="77">
        <v>5.3000000000000005E-2</v>
      </c>
      <c r="GP907" s="77">
        <v>3</v>
      </c>
      <c r="GQ907" s="77">
        <v>0</v>
      </c>
      <c r="GR907" s="77" t="s">
        <v>423</v>
      </c>
      <c r="GS907" s="77">
        <v>0</v>
      </c>
      <c r="GT907" s="77">
        <v>0</v>
      </c>
      <c r="GU907" s="77">
        <v>0</v>
      </c>
      <c r="GV907" s="248">
        <v>0</v>
      </c>
      <c r="GW907" s="248">
        <v>5.5966209081309407E-2</v>
      </c>
      <c r="GX907" s="77">
        <v>2.3050584833610769E-3</v>
      </c>
      <c r="GY907" s="77">
        <v>5.5966209081309407E-2</v>
      </c>
      <c r="GZ907" s="77">
        <v>2.3050584833610769E-3</v>
      </c>
    </row>
    <row r="908" spans="98:208" x14ac:dyDescent="0.25">
      <c r="CT908" s="77" t="s">
        <v>155</v>
      </c>
      <c r="CU908" s="77" t="s">
        <v>441</v>
      </c>
      <c r="CV908" s="77" t="s">
        <v>481</v>
      </c>
      <c r="CW908" s="77">
        <v>2024</v>
      </c>
      <c r="CX908" s="77">
        <v>0</v>
      </c>
      <c r="CY908" s="77">
        <v>0</v>
      </c>
      <c r="CZ908" s="77">
        <v>0</v>
      </c>
      <c r="DA908" s="77">
        <v>0</v>
      </c>
      <c r="DB908" s="77">
        <v>21835.978114130379</v>
      </c>
      <c r="DC908" s="77">
        <v>428.60232122030828</v>
      </c>
      <c r="DD908" s="77">
        <v>13939.56097345753</v>
      </c>
      <c r="DE908" s="77">
        <v>7467.814819452321</v>
      </c>
      <c r="DF908" s="77">
        <v>0</v>
      </c>
      <c r="DG908" s="77">
        <v>0</v>
      </c>
      <c r="DH908" s="77">
        <v>1263.5534246224954</v>
      </c>
      <c r="DI908" s="77">
        <v>1263.5534246224954</v>
      </c>
      <c r="DJ908" s="77">
        <v>2.8948708770720761E-10</v>
      </c>
      <c r="DL908" s="77">
        <v>0</v>
      </c>
      <c r="DM908" s="77">
        <v>0</v>
      </c>
      <c r="DN908" s="77">
        <v>0</v>
      </c>
      <c r="DO908" s="77">
        <v>0</v>
      </c>
      <c r="DP908" s="77">
        <v>0</v>
      </c>
      <c r="DQ908" s="77">
        <v>0</v>
      </c>
      <c r="DR908" s="77">
        <v>0</v>
      </c>
      <c r="DS908" s="77">
        <v>3.6578240105643485E-7</v>
      </c>
      <c r="DT908" s="77">
        <v>3.6578240105643485E-7</v>
      </c>
      <c r="DU908" s="77">
        <v>0</v>
      </c>
      <c r="DV908" s="77">
        <v>3.6578240105643485E-7</v>
      </c>
      <c r="DW908" s="77">
        <v>3.6578240105643485E-7</v>
      </c>
      <c r="GE908" s="77" t="s">
        <v>422</v>
      </c>
      <c r="GF908" s="77" t="s">
        <v>155</v>
      </c>
      <c r="GG908" s="77" t="s">
        <v>431</v>
      </c>
      <c r="GH908" s="77" t="s">
        <v>446</v>
      </c>
      <c r="GI908" s="77">
        <v>2025</v>
      </c>
      <c r="GJ908" s="77" t="s">
        <v>305</v>
      </c>
      <c r="GK908" s="77">
        <v>3.7590224611390763E-2</v>
      </c>
      <c r="GL908" s="77">
        <v>501.74527499999999</v>
      </c>
      <c r="GM908" s="77">
        <v>2025</v>
      </c>
      <c r="GN908" s="77" t="s">
        <v>175</v>
      </c>
      <c r="GO908" s="77">
        <v>0.13250000000000001</v>
      </c>
      <c r="GP908" s="77">
        <v>3</v>
      </c>
      <c r="GQ908" s="77">
        <v>0</v>
      </c>
      <c r="GR908" s="77" t="s">
        <v>423</v>
      </c>
      <c r="GS908" s="77">
        <v>0</v>
      </c>
      <c r="GT908" s="77">
        <v>0</v>
      </c>
      <c r="GU908" s="77">
        <v>0</v>
      </c>
      <c r="GV908" s="248">
        <v>0</v>
      </c>
      <c r="GW908" s="248">
        <v>0</v>
      </c>
      <c r="GX908" s="77">
        <v>0</v>
      </c>
      <c r="GY908" s="77">
        <v>0.1527377521613833</v>
      </c>
      <c r="GZ908" s="77">
        <v>5.7414464103853332E-3</v>
      </c>
    </row>
    <row r="909" spans="98:208" x14ac:dyDescent="0.25">
      <c r="CT909" s="77" t="s">
        <v>155</v>
      </c>
      <c r="CU909" s="77" t="s">
        <v>441</v>
      </c>
      <c r="CV909" s="77" t="s">
        <v>481</v>
      </c>
      <c r="CW909" s="77">
        <v>2025</v>
      </c>
      <c r="CX909" s="77">
        <v>0</v>
      </c>
      <c r="CY909" s="77">
        <v>0</v>
      </c>
      <c r="CZ909" s="77">
        <v>0</v>
      </c>
      <c r="DA909" s="77">
        <v>0</v>
      </c>
      <c r="DB909" s="77">
        <v>21835.978114130379</v>
      </c>
      <c r="DC909" s="77">
        <v>428.60232122030828</v>
      </c>
      <c r="DD909" s="77">
        <v>13939.56097345753</v>
      </c>
      <c r="DE909" s="77">
        <v>7467.814819452321</v>
      </c>
      <c r="DF909" s="77">
        <v>0</v>
      </c>
      <c r="DG909" s="77">
        <v>0</v>
      </c>
      <c r="DH909" s="77">
        <v>0</v>
      </c>
      <c r="DI909" s="77">
        <v>1263.5534246224954</v>
      </c>
      <c r="DJ909" s="77">
        <v>2.8948708770720761E-10</v>
      </c>
      <c r="DL909" s="77">
        <v>0</v>
      </c>
      <c r="DM909" s="77">
        <v>0</v>
      </c>
      <c r="DN909" s="77">
        <v>0</v>
      </c>
      <c r="DO909" s="77">
        <v>0</v>
      </c>
      <c r="DP909" s="77">
        <v>0</v>
      </c>
      <c r="DQ909" s="77">
        <v>0</v>
      </c>
      <c r="DR909" s="77">
        <v>0</v>
      </c>
      <c r="DS909" s="77">
        <v>0</v>
      </c>
      <c r="DT909" s="77">
        <v>0</v>
      </c>
      <c r="DU909" s="77">
        <v>0</v>
      </c>
      <c r="DV909" s="77">
        <v>3.6578240105643485E-7</v>
      </c>
      <c r="DW909" s="77">
        <v>3.6578240105643485E-7</v>
      </c>
      <c r="GE909" s="77" t="s">
        <v>425</v>
      </c>
      <c r="GF909" s="77" t="s">
        <v>155</v>
      </c>
      <c r="GG909" s="77" t="s">
        <v>431</v>
      </c>
      <c r="GH909" s="77" t="s">
        <v>446</v>
      </c>
      <c r="GI909" s="77">
        <v>2025</v>
      </c>
      <c r="GJ909" s="77" t="s">
        <v>301</v>
      </c>
      <c r="GK909" s="77">
        <v>1.631433411568736E-3</v>
      </c>
      <c r="GL909" s="77">
        <v>501.74527499999999</v>
      </c>
      <c r="GM909" s="77">
        <v>2025</v>
      </c>
      <c r="GN909" s="77" t="s">
        <v>175</v>
      </c>
      <c r="GO909" s="77">
        <v>5.3000000000000005E-2</v>
      </c>
      <c r="GP909" s="77">
        <v>3</v>
      </c>
      <c r="GQ909" s="77">
        <v>0</v>
      </c>
      <c r="GR909" s="77" t="s">
        <v>423</v>
      </c>
      <c r="GS909" s="77">
        <v>0</v>
      </c>
      <c r="GT909" s="77">
        <v>0</v>
      </c>
      <c r="GU909" s="77">
        <v>0</v>
      </c>
      <c r="GV909" s="248">
        <v>0</v>
      </c>
      <c r="GW909" s="248">
        <v>0</v>
      </c>
      <c r="GX909" s="77">
        <v>0</v>
      </c>
      <c r="GY909" s="77">
        <v>5.5966209081309407E-2</v>
      </c>
      <c r="GZ909" s="77">
        <v>9.1305143414089775E-5</v>
      </c>
    </row>
    <row r="910" spans="98:208" x14ac:dyDescent="0.25">
      <c r="CT910" s="77" t="s">
        <v>155</v>
      </c>
      <c r="CU910" s="77" t="s">
        <v>441</v>
      </c>
      <c r="CV910" s="77" t="s">
        <v>488</v>
      </c>
      <c r="CW910" s="77">
        <v>2020</v>
      </c>
      <c r="CX910" s="77">
        <v>0</v>
      </c>
      <c r="CY910" s="77">
        <v>0</v>
      </c>
      <c r="CZ910" s="77">
        <v>0</v>
      </c>
      <c r="DA910" s="77">
        <v>0</v>
      </c>
      <c r="DB910" s="77">
        <v>21083.842824224459</v>
      </c>
      <c r="DC910" s="77">
        <v>409.22373582043201</v>
      </c>
      <c r="DD910" s="77">
        <v>13469.08781237873</v>
      </c>
      <c r="DE910" s="77">
        <v>7205.5312760252809</v>
      </c>
      <c r="DF910" s="77">
        <v>1219.5839681183459</v>
      </c>
      <c r="DG910" s="77">
        <v>0</v>
      </c>
      <c r="DH910" s="77">
        <v>0</v>
      </c>
      <c r="DI910" s="77">
        <v>0</v>
      </c>
      <c r="DJ910" s="77">
        <v>1.2485226487679911E-8</v>
      </c>
      <c r="DL910" s="77">
        <v>0</v>
      </c>
      <c r="DM910" s="77">
        <v>1.5226782062700943E-5</v>
      </c>
      <c r="DN910" s="77">
        <v>1.5226782062700943E-5</v>
      </c>
      <c r="DO910" s="77">
        <v>0</v>
      </c>
      <c r="DP910" s="77">
        <v>0</v>
      </c>
      <c r="DQ910" s="77">
        <v>0</v>
      </c>
      <c r="DR910" s="77">
        <v>0</v>
      </c>
      <c r="DS910" s="77">
        <v>0</v>
      </c>
      <c r="DT910" s="77">
        <v>0</v>
      </c>
      <c r="DU910" s="77">
        <v>0</v>
      </c>
      <c r="DV910" s="77">
        <v>0</v>
      </c>
      <c r="DW910" s="77">
        <v>0</v>
      </c>
      <c r="GE910" s="77" t="s">
        <v>427</v>
      </c>
      <c r="GF910" s="77" t="s">
        <v>155</v>
      </c>
      <c r="GG910" s="77" t="s">
        <v>431</v>
      </c>
      <c r="GH910" s="77" t="s">
        <v>446</v>
      </c>
      <c r="GI910" s="77">
        <v>2025</v>
      </c>
      <c r="GJ910" s="77" t="s">
        <v>303</v>
      </c>
      <c r="GK910" s="77">
        <v>4.1186611014017729E-2</v>
      </c>
      <c r="GL910" s="77">
        <v>501.74527499999999</v>
      </c>
      <c r="GM910" s="77">
        <v>2025</v>
      </c>
      <c r="GN910" s="77" t="s">
        <v>175</v>
      </c>
      <c r="GO910" s="77">
        <v>5.3000000000000005E-2</v>
      </c>
      <c r="GP910" s="77">
        <v>3</v>
      </c>
      <c r="GQ910" s="77">
        <v>0</v>
      </c>
      <c r="GR910" s="77" t="s">
        <v>423</v>
      </c>
      <c r="GS910" s="77">
        <v>0</v>
      </c>
      <c r="GT910" s="77">
        <v>0</v>
      </c>
      <c r="GU910" s="77">
        <v>0</v>
      </c>
      <c r="GV910" s="248">
        <v>0</v>
      </c>
      <c r="GW910" s="248">
        <v>0</v>
      </c>
      <c r="GX910" s="77">
        <v>0</v>
      </c>
      <c r="GY910" s="77">
        <v>5.5966209081309407E-2</v>
      </c>
      <c r="GZ910" s="77">
        <v>2.3050584833610769E-3</v>
      </c>
    </row>
    <row r="911" spans="98:208" x14ac:dyDescent="0.25">
      <c r="CT911" s="77" t="s">
        <v>155</v>
      </c>
      <c r="CU911" s="77" t="s">
        <v>441</v>
      </c>
      <c r="CV911" s="77" t="s">
        <v>488</v>
      </c>
      <c r="CW911" s="77">
        <v>2021</v>
      </c>
      <c r="CX911" s="77">
        <v>0</v>
      </c>
      <c r="CY911" s="77">
        <v>0</v>
      </c>
      <c r="CZ911" s="77">
        <v>0</v>
      </c>
      <c r="DA911" s="77">
        <v>0</v>
      </c>
      <c r="DB911" s="77">
        <v>21083.842824224459</v>
      </c>
      <c r="DC911" s="77">
        <v>409.22373582043201</v>
      </c>
      <c r="DD911" s="77">
        <v>13469.08781237873</v>
      </c>
      <c r="DE911" s="77">
        <v>7205.5312760252809</v>
      </c>
      <c r="DF911" s="77">
        <v>1219.5839681183459</v>
      </c>
      <c r="DG911" s="77">
        <v>1219.5839681183459</v>
      </c>
      <c r="DH911" s="77">
        <v>0</v>
      </c>
      <c r="DI911" s="77">
        <v>0</v>
      </c>
      <c r="DJ911" s="77">
        <v>1.2485226487679911E-8</v>
      </c>
      <c r="DL911" s="77">
        <v>0</v>
      </c>
      <c r="DM911" s="77">
        <v>1.5226782062700943E-5</v>
      </c>
      <c r="DN911" s="77">
        <v>1.5226782062700943E-5</v>
      </c>
      <c r="DO911" s="77">
        <v>0</v>
      </c>
      <c r="DP911" s="77">
        <v>1.5226782062700943E-5</v>
      </c>
      <c r="DQ911" s="77">
        <v>1.5226782062700943E-5</v>
      </c>
      <c r="DR911" s="77">
        <v>0</v>
      </c>
      <c r="DS911" s="77">
        <v>0</v>
      </c>
      <c r="DT911" s="77">
        <v>0</v>
      </c>
      <c r="DU911" s="77">
        <v>0</v>
      </c>
      <c r="DV911" s="77">
        <v>0</v>
      </c>
      <c r="DW911" s="77">
        <v>0</v>
      </c>
      <c r="GE911" s="77" t="s">
        <v>422</v>
      </c>
      <c r="GF911" s="77" t="s">
        <v>155</v>
      </c>
      <c r="GG911" s="77" t="s">
        <v>431</v>
      </c>
      <c r="GH911" s="77" t="s">
        <v>453</v>
      </c>
      <c r="GI911" s="77">
        <v>2021</v>
      </c>
      <c r="GJ911" s="77" t="s">
        <v>305</v>
      </c>
      <c r="GK911" s="77">
        <v>222.22942162783079</v>
      </c>
      <c r="GL911" s="77">
        <v>501.74527499999999</v>
      </c>
      <c r="GM911" s="77">
        <v>2021</v>
      </c>
      <c r="GN911" s="77" t="s">
        <v>175</v>
      </c>
      <c r="GO911" s="77">
        <v>0.13250000000000001</v>
      </c>
      <c r="GP911" s="77">
        <v>3</v>
      </c>
      <c r="GQ911" s="77">
        <v>0</v>
      </c>
      <c r="GR911" s="77" t="s">
        <v>423</v>
      </c>
      <c r="GS911" s="77">
        <v>0.1527377521613833</v>
      </c>
      <c r="GT911" s="77">
        <v>33.94282232355917</v>
      </c>
      <c r="GU911" s="77">
        <v>0.1527377521613833</v>
      </c>
      <c r="GV911" s="248">
        <v>33.94282232355917</v>
      </c>
      <c r="GW911" s="248">
        <v>0</v>
      </c>
      <c r="GX911" s="77">
        <v>0</v>
      </c>
      <c r="GY911" s="77">
        <v>0</v>
      </c>
      <c r="GZ911" s="77">
        <v>0</v>
      </c>
    </row>
    <row r="912" spans="98:208" x14ac:dyDescent="0.25">
      <c r="CT912" s="77" t="s">
        <v>155</v>
      </c>
      <c r="CU912" s="77" t="s">
        <v>441</v>
      </c>
      <c r="CV912" s="77" t="s">
        <v>488</v>
      </c>
      <c r="CW912" s="77">
        <v>2022</v>
      </c>
      <c r="CX912" s="77">
        <v>0</v>
      </c>
      <c r="CY912" s="77">
        <v>0</v>
      </c>
      <c r="CZ912" s="77">
        <v>0</v>
      </c>
      <c r="DA912" s="77">
        <v>0</v>
      </c>
      <c r="DB912" s="77">
        <v>21083.842824224459</v>
      </c>
      <c r="DC912" s="77">
        <v>409.22373582043201</v>
      </c>
      <c r="DD912" s="77">
        <v>13469.08781237873</v>
      </c>
      <c r="DE912" s="77">
        <v>7205.5312760252809</v>
      </c>
      <c r="DF912" s="77">
        <v>1219.5839681183459</v>
      </c>
      <c r="DG912" s="77">
        <v>1219.5839681183459</v>
      </c>
      <c r="DH912" s="77">
        <v>1219.5839681183459</v>
      </c>
      <c r="DI912" s="77">
        <v>0</v>
      </c>
      <c r="DJ912" s="77">
        <v>1.2485226487679911E-8</v>
      </c>
      <c r="DL912" s="77">
        <v>0</v>
      </c>
      <c r="DM912" s="77">
        <v>1.5226782062700943E-5</v>
      </c>
      <c r="DN912" s="77">
        <v>1.5226782062700943E-5</v>
      </c>
      <c r="DO912" s="77">
        <v>0</v>
      </c>
      <c r="DP912" s="77">
        <v>1.5226782062700943E-5</v>
      </c>
      <c r="DQ912" s="77">
        <v>1.5226782062700943E-5</v>
      </c>
      <c r="DR912" s="77">
        <v>0</v>
      </c>
      <c r="DS912" s="77">
        <v>1.5226782062700943E-5</v>
      </c>
      <c r="DT912" s="77">
        <v>1.5226782062700943E-5</v>
      </c>
      <c r="DU912" s="77">
        <v>0</v>
      </c>
      <c r="DV912" s="77">
        <v>0</v>
      </c>
      <c r="DW912" s="77">
        <v>0</v>
      </c>
      <c r="GE912" s="77" t="s">
        <v>425</v>
      </c>
      <c r="GF912" s="77" t="s">
        <v>155</v>
      </c>
      <c r="GG912" s="77" t="s">
        <v>431</v>
      </c>
      <c r="GH912" s="77" t="s">
        <v>453</v>
      </c>
      <c r="GI912" s="77">
        <v>2021</v>
      </c>
      <c r="GJ912" s="77" t="s">
        <v>301</v>
      </c>
      <c r="GK912" s="77">
        <v>8585.7228092479545</v>
      </c>
      <c r="GL912" s="77">
        <v>501.74527499999999</v>
      </c>
      <c r="GM912" s="77">
        <v>2021</v>
      </c>
      <c r="GN912" s="77" t="s">
        <v>175</v>
      </c>
      <c r="GO912" s="77">
        <v>5.3000000000000005E-2</v>
      </c>
      <c r="GP912" s="77">
        <v>3</v>
      </c>
      <c r="GQ912" s="77">
        <v>0</v>
      </c>
      <c r="GR912" s="77" t="s">
        <v>423</v>
      </c>
      <c r="GS912" s="77">
        <v>5.5966209081309407E-2</v>
      </c>
      <c r="GT912" s="77">
        <v>480.51035785653818</v>
      </c>
      <c r="GU912" s="77">
        <v>5.5966209081309407E-2</v>
      </c>
      <c r="GV912" s="248">
        <v>480.51035785653818</v>
      </c>
      <c r="GW912" s="248">
        <v>0</v>
      </c>
      <c r="GX912" s="77">
        <v>0</v>
      </c>
      <c r="GY912" s="77">
        <v>0</v>
      </c>
      <c r="GZ912" s="77">
        <v>0</v>
      </c>
    </row>
    <row r="913" spans="98:208" x14ac:dyDescent="0.25">
      <c r="CT913" s="77" t="s">
        <v>155</v>
      </c>
      <c r="CU913" s="77" t="s">
        <v>441</v>
      </c>
      <c r="CV913" s="77" t="s">
        <v>488</v>
      </c>
      <c r="CW913" s="77">
        <v>2023</v>
      </c>
      <c r="CX913" s="77">
        <v>0</v>
      </c>
      <c r="CY913" s="77">
        <v>0</v>
      </c>
      <c r="CZ913" s="77">
        <v>0</v>
      </c>
      <c r="DA913" s="77">
        <v>0</v>
      </c>
      <c r="DB913" s="77">
        <v>21835.978114130408</v>
      </c>
      <c r="DC913" s="77">
        <v>428.60232122030249</v>
      </c>
      <c r="DD913" s="77">
        <v>13939.56097345755</v>
      </c>
      <c r="DE913" s="77">
        <v>7467.8148194525529</v>
      </c>
      <c r="DF913" s="77">
        <v>0</v>
      </c>
      <c r="DG913" s="77">
        <v>1263.5534246225088</v>
      </c>
      <c r="DH913" s="77">
        <v>1263.5534246225088</v>
      </c>
      <c r="DI913" s="77">
        <v>1263.5534246225088</v>
      </c>
      <c r="DJ913" s="77">
        <v>1.2485226487679911E-8</v>
      </c>
      <c r="DL913" s="77">
        <v>0</v>
      </c>
      <c r="DM913" s="77">
        <v>0</v>
      </c>
      <c r="DN913" s="77">
        <v>0</v>
      </c>
      <c r="DO913" s="77">
        <v>0</v>
      </c>
      <c r="DP913" s="77">
        <v>1.5775750685695609E-5</v>
      </c>
      <c r="DQ913" s="77">
        <v>1.5775750685695609E-5</v>
      </c>
      <c r="DR913" s="77">
        <v>0</v>
      </c>
      <c r="DS913" s="77">
        <v>1.5775750685695609E-5</v>
      </c>
      <c r="DT913" s="77">
        <v>1.5775750685695609E-5</v>
      </c>
      <c r="DU913" s="77">
        <v>0</v>
      </c>
      <c r="DV913" s="77">
        <v>1.5775750685695609E-5</v>
      </c>
      <c r="DW913" s="77">
        <v>1.5775750685695609E-5</v>
      </c>
      <c r="GE913" s="77" t="s">
        <v>427</v>
      </c>
      <c r="GF913" s="77" t="s">
        <v>155</v>
      </c>
      <c r="GG913" s="77" t="s">
        <v>431</v>
      </c>
      <c r="GH913" s="77" t="s">
        <v>453</v>
      </c>
      <c r="GI913" s="77">
        <v>2021</v>
      </c>
      <c r="GJ913" s="77" t="s">
        <v>303</v>
      </c>
      <c r="GK913" s="77">
        <v>5338.1784104567496</v>
      </c>
      <c r="GL913" s="77">
        <v>501.74527499999999</v>
      </c>
      <c r="GM913" s="77">
        <v>2021</v>
      </c>
      <c r="GN913" s="77" t="s">
        <v>175</v>
      </c>
      <c r="GO913" s="77">
        <v>5.3000000000000005E-2</v>
      </c>
      <c r="GP913" s="77">
        <v>3</v>
      </c>
      <c r="GQ913" s="77">
        <v>0</v>
      </c>
      <c r="GR913" s="77" t="s">
        <v>423</v>
      </c>
      <c r="GS913" s="77">
        <v>5.5966209081309407E-2</v>
      </c>
      <c r="GT913" s="77">
        <v>298.75760903295435</v>
      </c>
      <c r="GU913" s="77">
        <v>5.5966209081309407E-2</v>
      </c>
      <c r="GV913" s="248">
        <v>298.75760903295435</v>
      </c>
      <c r="GW913" s="248">
        <v>0</v>
      </c>
      <c r="GX913" s="77">
        <v>0</v>
      </c>
      <c r="GY913" s="77">
        <v>0</v>
      </c>
      <c r="GZ913" s="77">
        <v>0</v>
      </c>
    </row>
    <row r="914" spans="98:208" x14ac:dyDescent="0.25">
      <c r="CT914" s="77" t="s">
        <v>155</v>
      </c>
      <c r="CU914" s="77" t="s">
        <v>441</v>
      </c>
      <c r="CV914" s="77" t="s">
        <v>488</v>
      </c>
      <c r="CW914" s="77">
        <v>2024</v>
      </c>
      <c r="CX914" s="77">
        <v>0</v>
      </c>
      <c r="CY914" s="77">
        <v>0</v>
      </c>
      <c r="CZ914" s="77">
        <v>0</v>
      </c>
      <c r="DA914" s="77">
        <v>0</v>
      </c>
      <c r="DB914" s="77">
        <v>21835.978114130408</v>
      </c>
      <c r="DC914" s="77">
        <v>428.60232122030249</v>
      </c>
      <c r="DD914" s="77">
        <v>13939.56097345755</v>
      </c>
      <c r="DE914" s="77">
        <v>7467.8148194525529</v>
      </c>
      <c r="DF914" s="77">
        <v>0</v>
      </c>
      <c r="DG914" s="77">
        <v>0</v>
      </c>
      <c r="DH914" s="77">
        <v>1263.5534246225088</v>
      </c>
      <c r="DI914" s="77">
        <v>1263.5534246225088</v>
      </c>
      <c r="DJ914" s="77">
        <v>1.2485226487679911E-8</v>
      </c>
      <c r="DL914" s="77">
        <v>0</v>
      </c>
      <c r="DM914" s="77">
        <v>0</v>
      </c>
      <c r="DN914" s="77">
        <v>0</v>
      </c>
      <c r="DO914" s="77">
        <v>0</v>
      </c>
      <c r="DP914" s="77">
        <v>0</v>
      </c>
      <c r="DQ914" s="77">
        <v>0</v>
      </c>
      <c r="DR914" s="77">
        <v>0</v>
      </c>
      <c r="DS914" s="77">
        <v>1.5775750685695609E-5</v>
      </c>
      <c r="DT914" s="77">
        <v>1.5775750685695609E-5</v>
      </c>
      <c r="DU914" s="77">
        <v>0</v>
      </c>
      <c r="DV914" s="77">
        <v>1.5775750685695609E-5</v>
      </c>
      <c r="DW914" s="77">
        <v>1.5775750685695609E-5</v>
      </c>
      <c r="GE914" s="77" t="s">
        <v>422</v>
      </c>
      <c r="GF914" s="77" t="s">
        <v>155</v>
      </c>
      <c r="GG914" s="77" t="s">
        <v>431</v>
      </c>
      <c r="GH914" s="77" t="s">
        <v>453</v>
      </c>
      <c r="GI914" s="77">
        <v>2022</v>
      </c>
      <c r="GJ914" s="77" t="s">
        <v>305</v>
      </c>
      <c r="GK914" s="77">
        <v>222.22942162783079</v>
      </c>
      <c r="GL914" s="77">
        <v>501.74527499999999</v>
      </c>
      <c r="GM914" s="77">
        <v>2022</v>
      </c>
      <c r="GN914" s="77" t="s">
        <v>175</v>
      </c>
      <c r="GO914" s="77">
        <v>0.13250000000000001</v>
      </c>
      <c r="GP914" s="77">
        <v>3</v>
      </c>
      <c r="GQ914" s="77">
        <v>0</v>
      </c>
      <c r="GR914" s="77" t="s">
        <v>423</v>
      </c>
      <c r="GS914" s="77">
        <v>0.1527377521613833</v>
      </c>
      <c r="GT914" s="77">
        <v>33.94282232355917</v>
      </c>
      <c r="GU914" s="77">
        <v>0.1527377521613833</v>
      </c>
      <c r="GV914" s="248">
        <v>33.94282232355917</v>
      </c>
      <c r="GW914" s="248">
        <v>0.1527377521613833</v>
      </c>
      <c r="GX914" s="77">
        <v>33.94282232355917</v>
      </c>
      <c r="GY914" s="77">
        <v>0</v>
      </c>
      <c r="GZ914" s="77">
        <v>0</v>
      </c>
    </row>
    <row r="915" spans="98:208" x14ac:dyDescent="0.25">
      <c r="CT915" s="77" t="s">
        <v>155</v>
      </c>
      <c r="CU915" s="77" t="s">
        <v>441</v>
      </c>
      <c r="CV915" s="77" t="s">
        <v>488</v>
      </c>
      <c r="CW915" s="77">
        <v>2025</v>
      </c>
      <c r="CX915" s="77">
        <v>0</v>
      </c>
      <c r="CY915" s="77">
        <v>0</v>
      </c>
      <c r="CZ915" s="77">
        <v>0</v>
      </c>
      <c r="DA915" s="77">
        <v>0</v>
      </c>
      <c r="DB915" s="77">
        <v>21835.978114130408</v>
      </c>
      <c r="DC915" s="77">
        <v>428.60232122030249</v>
      </c>
      <c r="DD915" s="77">
        <v>13939.56097345755</v>
      </c>
      <c r="DE915" s="77">
        <v>7467.8148194525529</v>
      </c>
      <c r="DF915" s="77">
        <v>0</v>
      </c>
      <c r="DG915" s="77">
        <v>0</v>
      </c>
      <c r="DH915" s="77">
        <v>0</v>
      </c>
      <c r="DI915" s="77">
        <v>1263.5534246225088</v>
      </c>
      <c r="DJ915" s="77">
        <v>1.2485226487679911E-8</v>
      </c>
      <c r="DL915" s="77">
        <v>0</v>
      </c>
      <c r="DM915" s="77">
        <v>0</v>
      </c>
      <c r="DN915" s="77">
        <v>0</v>
      </c>
      <c r="DO915" s="77">
        <v>0</v>
      </c>
      <c r="DP915" s="77">
        <v>0</v>
      </c>
      <c r="DQ915" s="77">
        <v>0</v>
      </c>
      <c r="DR915" s="77">
        <v>0</v>
      </c>
      <c r="DS915" s="77">
        <v>0</v>
      </c>
      <c r="DT915" s="77">
        <v>0</v>
      </c>
      <c r="DU915" s="77">
        <v>0</v>
      </c>
      <c r="DV915" s="77">
        <v>1.5775750685695609E-5</v>
      </c>
      <c r="DW915" s="77">
        <v>1.5775750685695609E-5</v>
      </c>
      <c r="GE915" s="77" t="s">
        <v>425</v>
      </c>
      <c r="GF915" s="77" t="s">
        <v>155</v>
      </c>
      <c r="GG915" s="77" t="s">
        <v>431</v>
      </c>
      <c r="GH915" s="77" t="s">
        <v>453</v>
      </c>
      <c r="GI915" s="77">
        <v>2022</v>
      </c>
      <c r="GJ915" s="77" t="s">
        <v>301</v>
      </c>
      <c r="GK915" s="77">
        <v>8585.7228092479545</v>
      </c>
      <c r="GL915" s="77">
        <v>501.74527499999999</v>
      </c>
      <c r="GM915" s="77">
        <v>2022</v>
      </c>
      <c r="GN915" s="77" t="s">
        <v>175</v>
      </c>
      <c r="GO915" s="77">
        <v>5.3000000000000005E-2</v>
      </c>
      <c r="GP915" s="77">
        <v>3</v>
      </c>
      <c r="GQ915" s="77">
        <v>0</v>
      </c>
      <c r="GR915" s="77" t="s">
        <v>423</v>
      </c>
      <c r="GS915" s="77">
        <v>5.5966209081309407E-2</v>
      </c>
      <c r="GT915" s="77">
        <v>480.51035785653818</v>
      </c>
      <c r="GU915" s="77">
        <v>5.5966209081309407E-2</v>
      </c>
      <c r="GV915" s="248">
        <v>480.51035785653818</v>
      </c>
      <c r="GW915" s="248">
        <v>5.5966209081309407E-2</v>
      </c>
      <c r="GX915" s="77">
        <v>480.51035785653818</v>
      </c>
      <c r="GY915" s="77">
        <v>0</v>
      </c>
      <c r="GZ915" s="77">
        <v>0</v>
      </c>
    </row>
    <row r="916" spans="98:208" x14ac:dyDescent="0.25">
      <c r="CT916" s="77" t="s">
        <v>155</v>
      </c>
      <c r="CU916" s="77" t="s">
        <v>442</v>
      </c>
      <c r="CV916" s="77" t="s">
        <v>300</v>
      </c>
      <c r="CW916" s="77">
        <v>2020</v>
      </c>
      <c r="CX916" s="77">
        <v>0</v>
      </c>
      <c r="CY916" s="77">
        <v>0</v>
      </c>
      <c r="CZ916" s="77">
        <v>0</v>
      </c>
      <c r="DA916" s="77">
        <v>0</v>
      </c>
      <c r="DB916" s="77">
        <v>14146.130641333781</v>
      </c>
      <c r="DC916" s="77">
        <v>222.2294216278502</v>
      </c>
      <c r="DD916" s="77">
        <v>8585.7228092487076</v>
      </c>
      <c r="DE916" s="77">
        <v>5338.1784104572189</v>
      </c>
      <c r="DF916" s="77">
        <v>813.21078921312301</v>
      </c>
      <c r="DG916" s="77">
        <v>0</v>
      </c>
      <c r="DH916" s="77">
        <v>0</v>
      </c>
      <c r="DI916" s="77">
        <v>0</v>
      </c>
      <c r="DJ916" s="77">
        <v>1.361988407382972E-6</v>
      </c>
      <c r="DL916" s="77">
        <v>0</v>
      </c>
      <c r="DM916" s="77">
        <v>1.1075836676670311E-3</v>
      </c>
      <c r="DN916" s="77">
        <v>1.1075836676670311E-3</v>
      </c>
      <c r="DO916" s="77">
        <v>0</v>
      </c>
      <c r="DP916" s="77">
        <v>0</v>
      </c>
      <c r="DQ916" s="77">
        <v>0</v>
      </c>
      <c r="DR916" s="77">
        <v>0</v>
      </c>
      <c r="DS916" s="77">
        <v>0</v>
      </c>
      <c r="DT916" s="77">
        <v>0</v>
      </c>
      <c r="DU916" s="77">
        <v>0</v>
      </c>
      <c r="DV916" s="77">
        <v>0</v>
      </c>
      <c r="DW916" s="77">
        <v>0</v>
      </c>
      <c r="GE916" s="77" t="s">
        <v>427</v>
      </c>
      <c r="GF916" s="77" t="s">
        <v>155</v>
      </c>
      <c r="GG916" s="77" t="s">
        <v>431</v>
      </c>
      <c r="GH916" s="77" t="s">
        <v>453</v>
      </c>
      <c r="GI916" s="77">
        <v>2022</v>
      </c>
      <c r="GJ916" s="77" t="s">
        <v>303</v>
      </c>
      <c r="GK916" s="77">
        <v>5338.1784104567496</v>
      </c>
      <c r="GL916" s="77">
        <v>501.74527499999999</v>
      </c>
      <c r="GM916" s="77">
        <v>2022</v>
      </c>
      <c r="GN916" s="77" t="s">
        <v>175</v>
      </c>
      <c r="GO916" s="77">
        <v>5.3000000000000005E-2</v>
      </c>
      <c r="GP916" s="77">
        <v>3</v>
      </c>
      <c r="GQ916" s="77">
        <v>0</v>
      </c>
      <c r="GR916" s="77" t="s">
        <v>423</v>
      </c>
      <c r="GS916" s="77">
        <v>5.5966209081309407E-2</v>
      </c>
      <c r="GT916" s="77">
        <v>298.75760903295435</v>
      </c>
      <c r="GU916" s="77">
        <v>5.5966209081309407E-2</v>
      </c>
      <c r="GV916" s="248">
        <v>298.75760903295435</v>
      </c>
      <c r="GW916" s="248">
        <v>5.5966209081309407E-2</v>
      </c>
      <c r="GX916" s="77">
        <v>298.75760903295435</v>
      </c>
      <c r="GY916" s="77">
        <v>0</v>
      </c>
      <c r="GZ916" s="77">
        <v>0</v>
      </c>
    </row>
    <row r="917" spans="98:208" x14ac:dyDescent="0.25">
      <c r="CT917" s="77" t="s">
        <v>155</v>
      </c>
      <c r="CU917" s="77" t="s">
        <v>442</v>
      </c>
      <c r="CV917" s="77" t="s">
        <v>300</v>
      </c>
      <c r="CW917" s="77">
        <v>2021</v>
      </c>
      <c r="CX917" s="77">
        <v>0</v>
      </c>
      <c r="CY917" s="77">
        <v>0</v>
      </c>
      <c r="CZ917" s="77">
        <v>0</v>
      </c>
      <c r="DA917" s="77">
        <v>0</v>
      </c>
      <c r="DB917" s="77">
        <v>14146.130641333781</v>
      </c>
      <c r="DC917" s="77">
        <v>222.2294216278502</v>
      </c>
      <c r="DD917" s="77">
        <v>8585.7228092487076</v>
      </c>
      <c r="DE917" s="77">
        <v>5338.1784104572189</v>
      </c>
      <c r="DF917" s="77">
        <v>813.21078921312301</v>
      </c>
      <c r="DG917" s="77">
        <v>813.21078921312301</v>
      </c>
      <c r="DH917" s="77">
        <v>0</v>
      </c>
      <c r="DI917" s="77">
        <v>0</v>
      </c>
      <c r="DJ917" s="77">
        <v>1.361988407382972E-6</v>
      </c>
      <c r="DL917" s="77">
        <v>0</v>
      </c>
      <c r="DM917" s="77">
        <v>1.1075836676670311E-3</v>
      </c>
      <c r="DN917" s="77">
        <v>1.1075836676670311E-3</v>
      </c>
      <c r="DO917" s="77">
        <v>0</v>
      </c>
      <c r="DP917" s="77">
        <v>1.1075836676670311E-3</v>
      </c>
      <c r="DQ917" s="77">
        <v>1.1075836676670311E-3</v>
      </c>
      <c r="DR917" s="77">
        <v>0</v>
      </c>
      <c r="DS917" s="77">
        <v>0</v>
      </c>
      <c r="DT917" s="77">
        <v>0</v>
      </c>
      <c r="DU917" s="77">
        <v>0</v>
      </c>
      <c r="DV917" s="77">
        <v>0</v>
      </c>
      <c r="DW917" s="77">
        <v>0</v>
      </c>
      <c r="GE917" s="77" t="s">
        <v>422</v>
      </c>
      <c r="GF917" s="77" t="s">
        <v>155</v>
      </c>
      <c r="GG917" s="77" t="s">
        <v>431</v>
      </c>
      <c r="GH917" s="77" t="s">
        <v>453</v>
      </c>
      <c r="GI917" s="77">
        <v>2023</v>
      </c>
      <c r="GJ917" s="77" t="s">
        <v>305</v>
      </c>
      <c r="GK917" s="77">
        <v>233.23007680793941</v>
      </c>
      <c r="GL917" s="77">
        <v>501.74527499999999</v>
      </c>
      <c r="GM917" s="77">
        <v>2023</v>
      </c>
      <c r="GN917" s="77" t="s">
        <v>175</v>
      </c>
      <c r="GO917" s="77">
        <v>0.13250000000000001</v>
      </c>
      <c r="GP917" s="77">
        <v>3</v>
      </c>
      <c r="GQ917" s="77">
        <v>0</v>
      </c>
      <c r="GR917" s="77" t="s">
        <v>423</v>
      </c>
      <c r="GS917" s="77">
        <v>0</v>
      </c>
      <c r="GT917" s="77">
        <v>0</v>
      </c>
      <c r="GU917" s="77">
        <v>0.1527377521613833</v>
      </c>
      <c r="GV917" s="248">
        <v>35.62303766807144</v>
      </c>
      <c r="GW917" s="248">
        <v>0.1527377521613833</v>
      </c>
      <c r="GX917" s="77">
        <v>35.62303766807144</v>
      </c>
      <c r="GY917" s="77">
        <v>0.1527377521613833</v>
      </c>
      <c r="GZ917" s="77">
        <v>35.62303766807144</v>
      </c>
    </row>
    <row r="918" spans="98:208" x14ac:dyDescent="0.25">
      <c r="CT918" s="77" t="s">
        <v>155</v>
      </c>
      <c r="CU918" s="77" t="s">
        <v>442</v>
      </c>
      <c r="CV918" s="77" t="s">
        <v>300</v>
      </c>
      <c r="CW918" s="77">
        <v>2022</v>
      </c>
      <c r="CX918" s="77">
        <v>0</v>
      </c>
      <c r="CY918" s="77">
        <v>0</v>
      </c>
      <c r="CZ918" s="77">
        <v>0</v>
      </c>
      <c r="DA918" s="77">
        <v>0</v>
      </c>
      <c r="DB918" s="77">
        <v>14146.130641333781</v>
      </c>
      <c r="DC918" s="77">
        <v>222.2294216278502</v>
      </c>
      <c r="DD918" s="77">
        <v>8585.7228092487076</v>
      </c>
      <c r="DE918" s="77">
        <v>5338.1784104572189</v>
      </c>
      <c r="DF918" s="77">
        <v>813.21078921312301</v>
      </c>
      <c r="DG918" s="77">
        <v>813.21078921312301</v>
      </c>
      <c r="DH918" s="77">
        <v>813.21078921312301</v>
      </c>
      <c r="DI918" s="77">
        <v>0</v>
      </c>
      <c r="DJ918" s="77">
        <v>1.361988407382972E-6</v>
      </c>
      <c r="DL918" s="77">
        <v>0</v>
      </c>
      <c r="DM918" s="77">
        <v>1.1075836676670311E-3</v>
      </c>
      <c r="DN918" s="77">
        <v>1.1075836676670311E-3</v>
      </c>
      <c r="DO918" s="77">
        <v>0</v>
      </c>
      <c r="DP918" s="77">
        <v>1.1075836676670311E-3</v>
      </c>
      <c r="DQ918" s="77">
        <v>1.1075836676670311E-3</v>
      </c>
      <c r="DR918" s="77">
        <v>0</v>
      </c>
      <c r="DS918" s="77">
        <v>1.1075836676670311E-3</v>
      </c>
      <c r="DT918" s="77">
        <v>1.1075836676670311E-3</v>
      </c>
      <c r="DU918" s="77">
        <v>0</v>
      </c>
      <c r="DV918" s="77">
        <v>0</v>
      </c>
      <c r="DW918" s="77">
        <v>0</v>
      </c>
      <c r="GE918" s="77" t="s">
        <v>425</v>
      </c>
      <c r="GF918" s="77" t="s">
        <v>155</v>
      </c>
      <c r="GG918" s="77" t="s">
        <v>431</v>
      </c>
      <c r="GH918" s="77" t="s">
        <v>453</v>
      </c>
      <c r="GI918" s="77">
        <v>2023</v>
      </c>
      <c r="GJ918" s="77" t="s">
        <v>301</v>
      </c>
      <c r="GK918" s="77">
        <v>8896.5159934286039</v>
      </c>
      <c r="GL918" s="77">
        <v>501.74527499999999</v>
      </c>
      <c r="GM918" s="77">
        <v>2023</v>
      </c>
      <c r="GN918" s="77" t="s">
        <v>175</v>
      </c>
      <c r="GO918" s="77">
        <v>5.3000000000000005E-2</v>
      </c>
      <c r="GP918" s="77">
        <v>3</v>
      </c>
      <c r="GQ918" s="77">
        <v>0</v>
      </c>
      <c r="GR918" s="77" t="s">
        <v>423</v>
      </c>
      <c r="GS918" s="77">
        <v>0</v>
      </c>
      <c r="GT918" s="77">
        <v>0</v>
      </c>
      <c r="GU918" s="77">
        <v>5.5966209081309407E-2</v>
      </c>
      <c r="GV918" s="248">
        <v>497.9042741834383</v>
      </c>
      <c r="GW918" s="248">
        <v>5.5966209081309407E-2</v>
      </c>
      <c r="GX918" s="77">
        <v>497.9042741834383</v>
      </c>
      <c r="GY918" s="77">
        <v>5.5966209081309407E-2</v>
      </c>
      <c r="GZ918" s="77">
        <v>497.9042741834383</v>
      </c>
    </row>
    <row r="919" spans="98:208" x14ac:dyDescent="0.25">
      <c r="CT919" s="77" t="s">
        <v>155</v>
      </c>
      <c r="CU919" s="77" t="s">
        <v>442</v>
      </c>
      <c r="CV919" s="77" t="s">
        <v>300</v>
      </c>
      <c r="CW919" s="77">
        <v>2023</v>
      </c>
      <c r="CX919" s="77">
        <v>0</v>
      </c>
      <c r="CY919" s="77">
        <v>0</v>
      </c>
      <c r="CZ919" s="77">
        <v>0</v>
      </c>
      <c r="DA919" s="77">
        <v>0</v>
      </c>
      <c r="DB919" s="77">
        <v>14664.63755643793</v>
      </c>
      <c r="DC919" s="77">
        <v>233.2300768079599</v>
      </c>
      <c r="DD919" s="77">
        <v>8896.5159934293843</v>
      </c>
      <c r="DE919" s="77">
        <v>5534.891486200584</v>
      </c>
      <c r="DF919" s="77">
        <v>0</v>
      </c>
      <c r="DG919" s="77">
        <v>843.2942060106177</v>
      </c>
      <c r="DH919" s="77">
        <v>843.2942060106177</v>
      </c>
      <c r="DI919" s="77">
        <v>843.2942060106177</v>
      </c>
      <c r="DJ919" s="77">
        <v>1.361988407382972E-6</v>
      </c>
      <c r="DL919" s="77">
        <v>0</v>
      </c>
      <c r="DM919" s="77">
        <v>0</v>
      </c>
      <c r="DN919" s="77">
        <v>0</v>
      </c>
      <c r="DO919" s="77">
        <v>0</v>
      </c>
      <c r="DP919" s="77">
        <v>1.1485569325996891E-3</v>
      </c>
      <c r="DQ919" s="77">
        <v>1.1485569325996891E-3</v>
      </c>
      <c r="DR919" s="77">
        <v>0</v>
      </c>
      <c r="DS919" s="77">
        <v>1.1485569325996891E-3</v>
      </c>
      <c r="DT919" s="77">
        <v>1.1485569325996891E-3</v>
      </c>
      <c r="DU919" s="77">
        <v>0</v>
      </c>
      <c r="DV919" s="77">
        <v>1.1485569325996891E-3</v>
      </c>
      <c r="DW919" s="77">
        <v>1.1485569325996891E-3</v>
      </c>
      <c r="GE919" s="77" t="s">
        <v>427</v>
      </c>
      <c r="GF919" s="77" t="s">
        <v>155</v>
      </c>
      <c r="GG919" s="77" t="s">
        <v>431</v>
      </c>
      <c r="GH919" s="77" t="s">
        <v>453</v>
      </c>
      <c r="GI919" s="77">
        <v>2023</v>
      </c>
      <c r="GJ919" s="77" t="s">
        <v>303</v>
      </c>
      <c r="GK919" s="77">
        <v>5534.8914862000984</v>
      </c>
      <c r="GL919" s="77">
        <v>501.74527499999999</v>
      </c>
      <c r="GM919" s="77">
        <v>2023</v>
      </c>
      <c r="GN919" s="77" t="s">
        <v>175</v>
      </c>
      <c r="GO919" s="77">
        <v>5.3000000000000005E-2</v>
      </c>
      <c r="GP919" s="77">
        <v>3</v>
      </c>
      <c r="GQ919" s="77">
        <v>0</v>
      </c>
      <c r="GR919" s="77" t="s">
        <v>423</v>
      </c>
      <c r="GS919" s="77">
        <v>0</v>
      </c>
      <c r="GT919" s="77">
        <v>0</v>
      </c>
      <c r="GU919" s="77">
        <v>5.5966209081309407E-2</v>
      </c>
      <c r="GV919" s="248">
        <v>309.76689415903405</v>
      </c>
      <c r="GW919" s="248">
        <v>5.5966209081309407E-2</v>
      </c>
      <c r="GX919" s="77">
        <v>309.76689415903405</v>
      </c>
      <c r="GY919" s="77">
        <v>5.5966209081309407E-2</v>
      </c>
      <c r="GZ919" s="77">
        <v>309.76689415903405</v>
      </c>
    </row>
    <row r="920" spans="98:208" x14ac:dyDescent="0.25">
      <c r="CT920" s="77" t="s">
        <v>155</v>
      </c>
      <c r="CU920" s="77" t="s">
        <v>442</v>
      </c>
      <c r="CV920" s="77" t="s">
        <v>300</v>
      </c>
      <c r="CW920" s="77">
        <v>2024</v>
      </c>
      <c r="CX920" s="77">
        <v>0</v>
      </c>
      <c r="CY920" s="77">
        <v>0</v>
      </c>
      <c r="CZ920" s="77">
        <v>0</v>
      </c>
      <c r="DA920" s="77">
        <v>0</v>
      </c>
      <c r="DB920" s="77">
        <v>14664.63755643793</v>
      </c>
      <c r="DC920" s="77">
        <v>233.2300768079599</v>
      </c>
      <c r="DD920" s="77">
        <v>8896.5159934293843</v>
      </c>
      <c r="DE920" s="77">
        <v>5534.891486200584</v>
      </c>
      <c r="DF920" s="77">
        <v>0</v>
      </c>
      <c r="DG920" s="77">
        <v>0</v>
      </c>
      <c r="DH920" s="77">
        <v>843.2942060106177</v>
      </c>
      <c r="DI920" s="77">
        <v>843.2942060106177</v>
      </c>
      <c r="DJ920" s="77">
        <v>1.361988407382972E-6</v>
      </c>
      <c r="DL920" s="77">
        <v>0</v>
      </c>
      <c r="DM920" s="77">
        <v>0</v>
      </c>
      <c r="DN920" s="77">
        <v>0</v>
      </c>
      <c r="DO920" s="77">
        <v>0</v>
      </c>
      <c r="DP920" s="77">
        <v>0</v>
      </c>
      <c r="DQ920" s="77">
        <v>0</v>
      </c>
      <c r="DR920" s="77">
        <v>0</v>
      </c>
      <c r="DS920" s="77">
        <v>1.1485569325996891E-3</v>
      </c>
      <c r="DT920" s="77">
        <v>1.1485569325996891E-3</v>
      </c>
      <c r="DU920" s="77">
        <v>0</v>
      </c>
      <c r="DV920" s="77">
        <v>1.1485569325996891E-3</v>
      </c>
      <c r="DW920" s="77">
        <v>1.1485569325996891E-3</v>
      </c>
      <c r="GE920" s="77" t="s">
        <v>422</v>
      </c>
      <c r="GF920" s="77" t="s">
        <v>155</v>
      </c>
      <c r="GG920" s="77" t="s">
        <v>431</v>
      </c>
      <c r="GH920" s="77" t="s">
        <v>453</v>
      </c>
      <c r="GI920" s="77">
        <v>2024</v>
      </c>
      <c r="GJ920" s="77" t="s">
        <v>305</v>
      </c>
      <c r="GK920" s="77">
        <v>233.23007680793941</v>
      </c>
      <c r="GL920" s="77">
        <v>501.74527499999999</v>
      </c>
      <c r="GM920" s="77">
        <v>2024</v>
      </c>
      <c r="GN920" s="77" t="s">
        <v>175</v>
      </c>
      <c r="GO920" s="77">
        <v>0.13250000000000001</v>
      </c>
      <c r="GP920" s="77">
        <v>3</v>
      </c>
      <c r="GQ920" s="77">
        <v>0</v>
      </c>
      <c r="GR920" s="77" t="s">
        <v>423</v>
      </c>
      <c r="GS920" s="77">
        <v>0</v>
      </c>
      <c r="GT920" s="77">
        <v>0</v>
      </c>
      <c r="GU920" s="77">
        <v>0</v>
      </c>
      <c r="GV920" s="248">
        <v>0</v>
      </c>
      <c r="GW920" s="248">
        <v>0.1527377521613833</v>
      </c>
      <c r="GX920" s="77">
        <v>35.62303766807144</v>
      </c>
      <c r="GY920" s="77">
        <v>0.1527377521613833</v>
      </c>
      <c r="GZ920" s="77">
        <v>35.62303766807144</v>
      </c>
    </row>
    <row r="921" spans="98:208" x14ac:dyDescent="0.25">
      <c r="CT921" s="77" t="s">
        <v>155</v>
      </c>
      <c r="CU921" s="77" t="s">
        <v>442</v>
      </c>
      <c r="CV921" s="77" t="s">
        <v>300</v>
      </c>
      <c r="CW921" s="77">
        <v>2025</v>
      </c>
      <c r="CX921" s="77">
        <v>0</v>
      </c>
      <c r="CY921" s="77">
        <v>0</v>
      </c>
      <c r="CZ921" s="77">
        <v>0</v>
      </c>
      <c r="DA921" s="77">
        <v>0</v>
      </c>
      <c r="DB921" s="77">
        <v>14664.63755643793</v>
      </c>
      <c r="DC921" s="77">
        <v>233.2300768079599</v>
      </c>
      <c r="DD921" s="77">
        <v>8896.5159934293843</v>
      </c>
      <c r="DE921" s="77">
        <v>5534.891486200584</v>
      </c>
      <c r="DF921" s="77">
        <v>0</v>
      </c>
      <c r="DG921" s="77">
        <v>0</v>
      </c>
      <c r="DH921" s="77">
        <v>0</v>
      </c>
      <c r="DI921" s="77">
        <v>843.2942060106177</v>
      </c>
      <c r="DJ921" s="77">
        <v>1.361988407382972E-6</v>
      </c>
      <c r="DL921" s="77">
        <v>0</v>
      </c>
      <c r="DM921" s="77">
        <v>0</v>
      </c>
      <c r="DN921" s="77">
        <v>0</v>
      </c>
      <c r="DO921" s="77">
        <v>0</v>
      </c>
      <c r="DP921" s="77">
        <v>0</v>
      </c>
      <c r="DQ921" s="77">
        <v>0</v>
      </c>
      <c r="DR921" s="77">
        <v>0</v>
      </c>
      <c r="DS921" s="77">
        <v>0</v>
      </c>
      <c r="DT921" s="77">
        <v>0</v>
      </c>
      <c r="DU921" s="77">
        <v>0</v>
      </c>
      <c r="DV921" s="77">
        <v>1.1485569325996891E-3</v>
      </c>
      <c r="DW921" s="77">
        <v>1.1485569325996891E-3</v>
      </c>
      <c r="GE921" s="77" t="s">
        <v>425</v>
      </c>
      <c r="GF921" s="77" t="s">
        <v>155</v>
      </c>
      <c r="GG921" s="77" t="s">
        <v>431</v>
      </c>
      <c r="GH921" s="77" t="s">
        <v>453</v>
      </c>
      <c r="GI921" s="77">
        <v>2024</v>
      </c>
      <c r="GJ921" s="77" t="s">
        <v>301</v>
      </c>
      <c r="GK921" s="77">
        <v>8896.5159934286039</v>
      </c>
      <c r="GL921" s="77">
        <v>501.74527499999999</v>
      </c>
      <c r="GM921" s="77">
        <v>2024</v>
      </c>
      <c r="GN921" s="77" t="s">
        <v>175</v>
      </c>
      <c r="GO921" s="77">
        <v>5.3000000000000005E-2</v>
      </c>
      <c r="GP921" s="77">
        <v>3</v>
      </c>
      <c r="GQ921" s="77">
        <v>0</v>
      </c>
      <c r="GR921" s="77" t="s">
        <v>423</v>
      </c>
      <c r="GS921" s="77">
        <v>0</v>
      </c>
      <c r="GT921" s="77">
        <v>0</v>
      </c>
      <c r="GU921" s="77">
        <v>0</v>
      </c>
      <c r="GV921" s="248">
        <v>0</v>
      </c>
      <c r="GW921" s="248">
        <v>5.5966209081309407E-2</v>
      </c>
      <c r="GX921" s="77">
        <v>497.9042741834383</v>
      </c>
      <c r="GY921" s="77">
        <v>5.5966209081309407E-2</v>
      </c>
      <c r="GZ921" s="77">
        <v>497.9042741834383</v>
      </c>
    </row>
    <row r="922" spans="98:208" x14ac:dyDescent="0.25">
      <c r="CT922" s="77" t="s">
        <v>155</v>
      </c>
      <c r="CU922" s="77" t="s">
        <v>442</v>
      </c>
      <c r="CV922" s="77" t="s">
        <v>432</v>
      </c>
      <c r="CW922" s="77">
        <v>2020</v>
      </c>
      <c r="CX922" s="77">
        <v>0</v>
      </c>
      <c r="CY922" s="77">
        <v>0</v>
      </c>
      <c r="CZ922" s="77">
        <v>0</v>
      </c>
      <c r="DA922" s="77">
        <v>0</v>
      </c>
      <c r="DB922" s="77">
        <v>8807.952230875786</v>
      </c>
      <c r="DC922" s="77">
        <v>222.22942162783079</v>
      </c>
      <c r="DD922" s="77">
        <v>8585.7228092479545</v>
      </c>
      <c r="DE922" s="77">
        <v>0</v>
      </c>
      <c r="DF922" s="77">
        <v>514.45318018009732</v>
      </c>
      <c r="DG922" s="77">
        <v>0</v>
      </c>
      <c r="DH922" s="77">
        <v>0</v>
      </c>
      <c r="DI922" s="77">
        <v>0</v>
      </c>
      <c r="DJ922" s="77">
        <v>1.6736471178939771E-6</v>
      </c>
      <c r="DL922" s="77">
        <v>0</v>
      </c>
      <c r="DM922" s="77">
        <v>8.6101308229981073E-4</v>
      </c>
      <c r="DN922" s="77">
        <v>8.6101308229981073E-4</v>
      </c>
      <c r="DO922" s="77">
        <v>0</v>
      </c>
      <c r="DP922" s="77">
        <v>0</v>
      </c>
      <c r="DQ922" s="77">
        <v>0</v>
      </c>
      <c r="DR922" s="77">
        <v>0</v>
      </c>
      <c r="DS922" s="77">
        <v>0</v>
      </c>
      <c r="DT922" s="77">
        <v>0</v>
      </c>
      <c r="DU922" s="77">
        <v>0</v>
      </c>
      <c r="DV922" s="77">
        <v>0</v>
      </c>
      <c r="DW922" s="77">
        <v>0</v>
      </c>
      <c r="GE922" s="77" t="s">
        <v>427</v>
      </c>
      <c r="GF922" s="77" t="s">
        <v>155</v>
      </c>
      <c r="GG922" s="77" t="s">
        <v>431</v>
      </c>
      <c r="GH922" s="77" t="s">
        <v>453</v>
      </c>
      <c r="GI922" s="77">
        <v>2024</v>
      </c>
      <c r="GJ922" s="77" t="s">
        <v>303</v>
      </c>
      <c r="GK922" s="77">
        <v>5534.8914862000984</v>
      </c>
      <c r="GL922" s="77">
        <v>501.74527499999999</v>
      </c>
      <c r="GM922" s="77">
        <v>2024</v>
      </c>
      <c r="GN922" s="77" t="s">
        <v>175</v>
      </c>
      <c r="GO922" s="77">
        <v>5.3000000000000005E-2</v>
      </c>
      <c r="GP922" s="77">
        <v>3</v>
      </c>
      <c r="GQ922" s="77">
        <v>0</v>
      </c>
      <c r="GR922" s="77" t="s">
        <v>423</v>
      </c>
      <c r="GS922" s="77">
        <v>0</v>
      </c>
      <c r="GT922" s="77">
        <v>0</v>
      </c>
      <c r="GU922" s="77">
        <v>0</v>
      </c>
      <c r="GV922" s="248">
        <v>0</v>
      </c>
      <c r="GW922" s="248">
        <v>5.5966209081309407E-2</v>
      </c>
      <c r="GX922" s="77">
        <v>309.76689415903405</v>
      </c>
      <c r="GY922" s="77">
        <v>5.5966209081309407E-2</v>
      </c>
      <c r="GZ922" s="77">
        <v>309.76689415903405</v>
      </c>
    </row>
    <row r="923" spans="98:208" x14ac:dyDescent="0.25">
      <c r="CT923" s="77" t="s">
        <v>155</v>
      </c>
      <c r="CU923" s="77" t="s">
        <v>442</v>
      </c>
      <c r="CV923" s="77" t="s">
        <v>432</v>
      </c>
      <c r="CW923" s="77">
        <v>2021</v>
      </c>
      <c r="CX923" s="77">
        <v>0</v>
      </c>
      <c r="CY923" s="77">
        <v>0</v>
      </c>
      <c r="CZ923" s="77">
        <v>0</v>
      </c>
      <c r="DA923" s="77">
        <v>0</v>
      </c>
      <c r="DB923" s="77">
        <v>8807.952230875786</v>
      </c>
      <c r="DC923" s="77">
        <v>222.22942162783079</v>
      </c>
      <c r="DD923" s="77">
        <v>8585.7228092479545</v>
      </c>
      <c r="DE923" s="77">
        <v>0</v>
      </c>
      <c r="DF923" s="77">
        <v>514.45318018009732</v>
      </c>
      <c r="DG923" s="77">
        <v>514.45318018009732</v>
      </c>
      <c r="DH923" s="77">
        <v>0</v>
      </c>
      <c r="DI923" s="77">
        <v>0</v>
      </c>
      <c r="DJ923" s="77">
        <v>1.6736471178939771E-6</v>
      </c>
      <c r="DL923" s="77">
        <v>0</v>
      </c>
      <c r="DM923" s="77">
        <v>8.6101308229981073E-4</v>
      </c>
      <c r="DN923" s="77">
        <v>8.6101308229981073E-4</v>
      </c>
      <c r="DO923" s="77">
        <v>0</v>
      </c>
      <c r="DP923" s="77">
        <v>8.6101308229981073E-4</v>
      </c>
      <c r="DQ923" s="77">
        <v>8.6101308229981073E-4</v>
      </c>
      <c r="DR923" s="77">
        <v>0</v>
      </c>
      <c r="DS923" s="77">
        <v>0</v>
      </c>
      <c r="DT923" s="77">
        <v>0</v>
      </c>
      <c r="DU923" s="77">
        <v>0</v>
      </c>
      <c r="DV923" s="77">
        <v>0</v>
      </c>
      <c r="DW923" s="77">
        <v>0</v>
      </c>
      <c r="GE923" s="77" t="s">
        <v>422</v>
      </c>
      <c r="GF923" s="77" t="s">
        <v>155</v>
      </c>
      <c r="GG923" s="77" t="s">
        <v>431</v>
      </c>
      <c r="GH923" s="77" t="s">
        <v>453</v>
      </c>
      <c r="GI923" s="77">
        <v>2025</v>
      </c>
      <c r="GJ923" s="77" t="s">
        <v>305</v>
      </c>
      <c r="GK923" s="77">
        <v>233.23007680793941</v>
      </c>
      <c r="GL923" s="77">
        <v>501.74527499999999</v>
      </c>
      <c r="GM923" s="77">
        <v>2025</v>
      </c>
      <c r="GN923" s="77" t="s">
        <v>175</v>
      </c>
      <c r="GO923" s="77">
        <v>0.13250000000000001</v>
      </c>
      <c r="GP923" s="77">
        <v>3</v>
      </c>
      <c r="GQ923" s="77">
        <v>0</v>
      </c>
      <c r="GR923" s="77" t="s">
        <v>423</v>
      </c>
      <c r="GS923" s="77">
        <v>0</v>
      </c>
      <c r="GT923" s="77">
        <v>0</v>
      </c>
      <c r="GU923" s="77">
        <v>0</v>
      </c>
      <c r="GV923" s="248">
        <v>0</v>
      </c>
      <c r="GW923" s="248">
        <v>0</v>
      </c>
      <c r="GX923" s="77">
        <v>0</v>
      </c>
      <c r="GY923" s="77">
        <v>0.1527377521613833</v>
      </c>
      <c r="GZ923" s="77">
        <v>35.62303766807144</v>
      </c>
    </row>
    <row r="924" spans="98:208" x14ac:dyDescent="0.25">
      <c r="CT924" s="77" t="s">
        <v>155</v>
      </c>
      <c r="CU924" s="77" t="s">
        <v>442</v>
      </c>
      <c r="CV924" s="77" t="s">
        <v>432</v>
      </c>
      <c r="CW924" s="77">
        <v>2022</v>
      </c>
      <c r="CX924" s="77">
        <v>0</v>
      </c>
      <c r="CY924" s="77">
        <v>0</v>
      </c>
      <c r="CZ924" s="77">
        <v>0</v>
      </c>
      <c r="DA924" s="77">
        <v>0</v>
      </c>
      <c r="DB924" s="77">
        <v>8807.952230875786</v>
      </c>
      <c r="DC924" s="77">
        <v>222.22942162783079</v>
      </c>
      <c r="DD924" s="77">
        <v>8585.7228092479545</v>
      </c>
      <c r="DE924" s="77">
        <v>0</v>
      </c>
      <c r="DF924" s="77">
        <v>514.45318018009732</v>
      </c>
      <c r="DG924" s="77">
        <v>514.45318018009732</v>
      </c>
      <c r="DH924" s="77">
        <v>514.45318018009732</v>
      </c>
      <c r="DI924" s="77">
        <v>0</v>
      </c>
      <c r="DJ924" s="77">
        <v>1.6736471178939771E-6</v>
      </c>
      <c r="DL924" s="77">
        <v>0</v>
      </c>
      <c r="DM924" s="77">
        <v>8.6101308229981073E-4</v>
      </c>
      <c r="DN924" s="77">
        <v>8.6101308229981073E-4</v>
      </c>
      <c r="DO924" s="77">
        <v>0</v>
      </c>
      <c r="DP924" s="77">
        <v>8.6101308229981073E-4</v>
      </c>
      <c r="DQ924" s="77">
        <v>8.6101308229981073E-4</v>
      </c>
      <c r="DR924" s="77">
        <v>0</v>
      </c>
      <c r="DS924" s="77">
        <v>8.6101308229981073E-4</v>
      </c>
      <c r="DT924" s="77">
        <v>8.6101308229981073E-4</v>
      </c>
      <c r="DU924" s="77">
        <v>0</v>
      </c>
      <c r="DV924" s="77">
        <v>0</v>
      </c>
      <c r="DW924" s="77">
        <v>0</v>
      </c>
      <c r="GE924" s="77" t="s">
        <v>425</v>
      </c>
      <c r="GF924" s="77" t="s">
        <v>155</v>
      </c>
      <c r="GG924" s="77" t="s">
        <v>431</v>
      </c>
      <c r="GH924" s="77" t="s">
        <v>453</v>
      </c>
      <c r="GI924" s="77">
        <v>2025</v>
      </c>
      <c r="GJ924" s="77" t="s">
        <v>301</v>
      </c>
      <c r="GK924" s="77">
        <v>8896.5159934286039</v>
      </c>
      <c r="GL924" s="77">
        <v>501.74527499999999</v>
      </c>
      <c r="GM924" s="77">
        <v>2025</v>
      </c>
      <c r="GN924" s="77" t="s">
        <v>175</v>
      </c>
      <c r="GO924" s="77">
        <v>5.3000000000000005E-2</v>
      </c>
      <c r="GP924" s="77">
        <v>3</v>
      </c>
      <c r="GQ924" s="77">
        <v>0</v>
      </c>
      <c r="GR924" s="77" t="s">
        <v>423</v>
      </c>
      <c r="GS924" s="77">
        <v>0</v>
      </c>
      <c r="GT924" s="77">
        <v>0</v>
      </c>
      <c r="GU924" s="77">
        <v>0</v>
      </c>
      <c r="GV924" s="248">
        <v>0</v>
      </c>
      <c r="GW924" s="248">
        <v>0</v>
      </c>
      <c r="GX924" s="77">
        <v>0</v>
      </c>
      <c r="GY924" s="77">
        <v>5.5966209081309407E-2</v>
      </c>
      <c r="GZ924" s="77">
        <v>497.9042741834383</v>
      </c>
    </row>
    <row r="925" spans="98:208" x14ac:dyDescent="0.25">
      <c r="CT925" s="77" t="s">
        <v>155</v>
      </c>
      <c r="CU925" s="77" t="s">
        <v>442</v>
      </c>
      <c r="CV925" s="77" t="s">
        <v>432</v>
      </c>
      <c r="CW925" s="77">
        <v>2023</v>
      </c>
      <c r="CX925" s="77">
        <v>0</v>
      </c>
      <c r="CY925" s="77">
        <v>0</v>
      </c>
      <c r="CZ925" s="77">
        <v>0</v>
      </c>
      <c r="DA925" s="77">
        <v>0</v>
      </c>
      <c r="DB925" s="77">
        <v>9129.7460702365443</v>
      </c>
      <c r="DC925" s="77">
        <v>233.23007680793941</v>
      </c>
      <c r="DD925" s="77">
        <v>8896.5159934286039</v>
      </c>
      <c r="DE925" s="77">
        <v>0</v>
      </c>
      <c r="DF925" s="77">
        <v>0</v>
      </c>
      <c r="DG925" s="77">
        <v>533.52731185150969</v>
      </c>
      <c r="DH925" s="77">
        <v>533.52731185150969</v>
      </c>
      <c r="DI925" s="77">
        <v>533.52731185150969</v>
      </c>
      <c r="DJ925" s="77">
        <v>1.6736471178939771E-6</v>
      </c>
      <c r="DL925" s="77">
        <v>0</v>
      </c>
      <c r="DM925" s="77">
        <v>0</v>
      </c>
      <c r="DN925" s="77">
        <v>0</v>
      </c>
      <c r="DO925" s="77">
        <v>0</v>
      </c>
      <c r="DP925" s="77">
        <v>8.9293644779800028E-4</v>
      </c>
      <c r="DQ925" s="77">
        <v>8.9293644779800028E-4</v>
      </c>
      <c r="DR925" s="77">
        <v>0</v>
      </c>
      <c r="DS925" s="77">
        <v>8.9293644779800028E-4</v>
      </c>
      <c r="DT925" s="77">
        <v>8.9293644779800028E-4</v>
      </c>
      <c r="DU925" s="77">
        <v>0</v>
      </c>
      <c r="DV925" s="77">
        <v>8.9293644779800028E-4</v>
      </c>
      <c r="DW925" s="77">
        <v>8.9293644779800028E-4</v>
      </c>
      <c r="GE925" s="77" t="s">
        <v>427</v>
      </c>
      <c r="GF925" s="77" t="s">
        <v>155</v>
      </c>
      <c r="GG925" s="77" t="s">
        <v>431</v>
      </c>
      <c r="GH925" s="77" t="s">
        <v>453</v>
      </c>
      <c r="GI925" s="77">
        <v>2025</v>
      </c>
      <c r="GJ925" s="77" t="s">
        <v>303</v>
      </c>
      <c r="GK925" s="77">
        <v>5534.8914862000984</v>
      </c>
      <c r="GL925" s="77">
        <v>501.74527499999999</v>
      </c>
      <c r="GM925" s="77">
        <v>2025</v>
      </c>
      <c r="GN925" s="77" t="s">
        <v>175</v>
      </c>
      <c r="GO925" s="77">
        <v>5.3000000000000005E-2</v>
      </c>
      <c r="GP925" s="77">
        <v>3</v>
      </c>
      <c r="GQ925" s="77">
        <v>0</v>
      </c>
      <c r="GR925" s="77" t="s">
        <v>423</v>
      </c>
      <c r="GS925" s="77">
        <v>0</v>
      </c>
      <c r="GT925" s="77">
        <v>0</v>
      </c>
      <c r="GU925" s="77">
        <v>0</v>
      </c>
      <c r="GV925" s="248">
        <v>0</v>
      </c>
      <c r="GW925" s="248">
        <v>0</v>
      </c>
      <c r="GX925" s="77">
        <v>0</v>
      </c>
      <c r="GY925" s="77">
        <v>5.5966209081309407E-2</v>
      </c>
      <c r="GZ925" s="77">
        <v>309.76689415903405</v>
      </c>
    </row>
    <row r="926" spans="98:208" x14ac:dyDescent="0.25">
      <c r="CT926" s="77" t="s">
        <v>155</v>
      </c>
      <c r="CU926" s="77" t="s">
        <v>442</v>
      </c>
      <c r="CV926" s="77" t="s">
        <v>432</v>
      </c>
      <c r="CW926" s="77">
        <v>2024</v>
      </c>
      <c r="CX926" s="77">
        <v>0</v>
      </c>
      <c r="CY926" s="77">
        <v>0</v>
      </c>
      <c r="CZ926" s="77">
        <v>0</v>
      </c>
      <c r="DA926" s="77">
        <v>0</v>
      </c>
      <c r="DB926" s="77">
        <v>9129.7460702365443</v>
      </c>
      <c r="DC926" s="77">
        <v>233.23007680793941</v>
      </c>
      <c r="DD926" s="77">
        <v>8896.5159934286039</v>
      </c>
      <c r="DE926" s="77">
        <v>0</v>
      </c>
      <c r="DF926" s="77">
        <v>0</v>
      </c>
      <c r="DG926" s="77">
        <v>0</v>
      </c>
      <c r="DH926" s="77">
        <v>533.52731185150969</v>
      </c>
      <c r="DI926" s="77">
        <v>533.52731185150969</v>
      </c>
      <c r="DJ926" s="77">
        <v>1.6736471178939771E-6</v>
      </c>
      <c r="DL926" s="77">
        <v>0</v>
      </c>
      <c r="DM926" s="77">
        <v>0</v>
      </c>
      <c r="DN926" s="77">
        <v>0</v>
      </c>
      <c r="DO926" s="77">
        <v>0</v>
      </c>
      <c r="DP926" s="77">
        <v>0</v>
      </c>
      <c r="DQ926" s="77">
        <v>0</v>
      </c>
      <c r="DR926" s="77">
        <v>0</v>
      </c>
      <c r="DS926" s="77">
        <v>8.9293644779800028E-4</v>
      </c>
      <c r="DT926" s="77">
        <v>8.9293644779800028E-4</v>
      </c>
      <c r="DU926" s="77">
        <v>0</v>
      </c>
      <c r="DV926" s="77">
        <v>8.9293644779800028E-4</v>
      </c>
      <c r="DW926" s="77">
        <v>8.9293644779800028E-4</v>
      </c>
      <c r="GE926" s="77" t="s">
        <v>422</v>
      </c>
      <c r="GF926" s="77" t="s">
        <v>155</v>
      </c>
      <c r="GG926" s="77" t="s">
        <v>431</v>
      </c>
      <c r="GH926" s="77" t="s">
        <v>460</v>
      </c>
      <c r="GI926" s="77">
        <v>2021</v>
      </c>
      <c r="GJ926" s="77" t="s">
        <v>305</v>
      </c>
      <c r="GK926" s="77">
        <v>222.2294216278317</v>
      </c>
      <c r="GL926" s="77">
        <v>501.74527499999999</v>
      </c>
      <c r="GM926" s="77">
        <v>2021</v>
      </c>
      <c r="GN926" s="77" t="s">
        <v>175</v>
      </c>
      <c r="GO926" s="77">
        <v>0.13250000000000001</v>
      </c>
      <c r="GP926" s="77">
        <v>3</v>
      </c>
      <c r="GQ926" s="77">
        <v>0</v>
      </c>
      <c r="GR926" s="77" t="s">
        <v>423</v>
      </c>
      <c r="GS926" s="77">
        <v>0.1527377521613833</v>
      </c>
      <c r="GT926" s="77">
        <v>33.942822323559312</v>
      </c>
      <c r="GU926" s="77">
        <v>0.1527377521613833</v>
      </c>
      <c r="GV926" s="248">
        <v>33.942822323559312</v>
      </c>
      <c r="GW926" s="248">
        <v>0</v>
      </c>
      <c r="GX926" s="77">
        <v>0</v>
      </c>
      <c r="GY926" s="77">
        <v>0</v>
      </c>
      <c r="GZ926" s="77">
        <v>0</v>
      </c>
    </row>
    <row r="927" spans="98:208" x14ac:dyDescent="0.25">
      <c r="CT927" s="77" t="s">
        <v>155</v>
      </c>
      <c r="CU927" s="77" t="s">
        <v>442</v>
      </c>
      <c r="CV927" s="77" t="s">
        <v>432</v>
      </c>
      <c r="CW927" s="77">
        <v>2025</v>
      </c>
      <c r="CX927" s="77">
        <v>0</v>
      </c>
      <c r="CY927" s="77">
        <v>0</v>
      </c>
      <c r="CZ927" s="77">
        <v>0</v>
      </c>
      <c r="DA927" s="77">
        <v>0</v>
      </c>
      <c r="DB927" s="77">
        <v>9129.7460702365443</v>
      </c>
      <c r="DC927" s="77">
        <v>233.23007680793941</v>
      </c>
      <c r="DD927" s="77">
        <v>8896.5159934286039</v>
      </c>
      <c r="DE927" s="77">
        <v>0</v>
      </c>
      <c r="DF927" s="77">
        <v>0</v>
      </c>
      <c r="DG927" s="77">
        <v>0</v>
      </c>
      <c r="DH927" s="77">
        <v>0</v>
      </c>
      <c r="DI927" s="77">
        <v>533.52731185150969</v>
      </c>
      <c r="DJ927" s="77">
        <v>1.6736471178939771E-6</v>
      </c>
      <c r="DL927" s="77">
        <v>0</v>
      </c>
      <c r="DM927" s="77">
        <v>0</v>
      </c>
      <c r="DN927" s="77">
        <v>0</v>
      </c>
      <c r="DO927" s="77">
        <v>0</v>
      </c>
      <c r="DP927" s="77">
        <v>0</v>
      </c>
      <c r="DQ927" s="77">
        <v>0</v>
      </c>
      <c r="DR927" s="77">
        <v>0</v>
      </c>
      <c r="DS927" s="77">
        <v>0</v>
      </c>
      <c r="DT927" s="77">
        <v>0</v>
      </c>
      <c r="DU927" s="77">
        <v>0</v>
      </c>
      <c r="DV927" s="77">
        <v>8.9293644779800028E-4</v>
      </c>
      <c r="DW927" s="77">
        <v>8.9293644779800028E-4</v>
      </c>
      <c r="GE927" s="77" t="s">
        <v>425</v>
      </c>
      <c r="GF927" s="77" t="s">
        <v>155</v>
      </c>
      <c r="GG927" s="77" t="s">
        <v>431</v>
      </c>
      <c r="GH927" s="77" t="s">
        <v>460</v>
      </c>
      <c r="GI927" s="77">
        <v>2021</v>
      </c>
      <c r="GJ927" s="77" t="s">
        <v>301</v>
      </c>
      <c r="GK927" s="77">
        <v>8585.7228092479891</v>
      </c>
      <c r="GL927" s="77">
        <v>501.74527499999999</v>
      </c>
      <c r="GM927" s="77">
        <v>2021</v>
      </c>
      <c r="GN927" s="77" t="s">
        <v>175</v>
      </c>
      <c r="GO927" s="77">
        <v>5.3000000000000005E-2</v>
      </c>
      <c r="GP927" s="77">
        <v>3</v>
      </c>
      <c r="GQ927" s="77">
        <v>0</v>
      </c>
      <c r="GR927" s="77" t="s">
        <v>423</v>
      </c>
      <c r="GS927" s="77">
        <v>5.5966209081309407E-2</v>
      </c>
      <c r="GT927" s="77">
        <v>480.51035785654011</v>
      </c>
      <c r="GU927" s="77">
        <v>5.5966209081309407E-2</v>
      </c>
      <c r="GV927" s="248">
        <v>480.51035785654011</v>
      </c>
      <c r="GW927" s="248">
        <v>0</v>
      </c>
      <c r="GX927" s="77">
        <v>0</v>
      </c>
      <c r="GY927" s="77">
        <v>0</v>
      </c>
      <c r="GZ927" s="77">
        <v>0</v>
      </c>
    </row>
    <row r="928" spans="98:208" x14ac:dyDescent="0.25">
      <c r="CT928" s="77" t="s">
        <v>155</v>
      </c>
      <c r="CU928" s="77" t="s">
        <v>442</v>
      </c>
      <c r="CV928" s="77" t="s">
        <v>439</v>
      </c>
      <c r="CW928" s="77">
        <v>2020</v>
      </c>
      <c r="CX928" s="77">
        <v>0</v>
      </c>
      <c r="CY928" s="77">
        <v>0</v>
      </c>
      <c r="CZ928" s="77">
        <v>0</v>
      </c>
      <c r="DA928" s="77">
        <v>0</v>
      </c>
      <c r="DB928" s="77">
        <v>5.2405583313015454</v>
      </c>
      <c r="DC928" s="77">
        <v>0.69641821681223259</v>
      </c>
      <c r="DD928" s="77">
        <v>2.9419641522810198</v>
      </c>
      <c r="DE928" s="77">
        <v>1.6021759622082929</v>
      </c>
      <c r="DF928" s="77">
        <v>0.36068764874241338</v>
      </c>
      <c r="DG928" s="77">
        <v>0</v>
      </c>
      <c r="DH928" s="77">
        <v>0</v>
      </c>
      <c r="DI928" s="77">
        <v>0</v>
      </c>
      <c r="DJ928" s="77">
        <v>3.2466823425270112E-5</v>
      </c>
      <c r="DL928" s="77">
        <v>0</v>
      </c>
      <c r="DM928" s="77">
        <v>1.1710382203395785E-5</v>
      </c>
      <c r="DN928" s="77">
        <v>1.1710382203395785E-5</v>
      </c>
      <c r="DO928" s="77">
        <v>0</v>
      </c>
      <c r="DP928" s="77">
        <v>0</v>
      </c>
      <c r="DQ928" s="77">
        <v>0</v>
      </c>
      <c r="DR928" s="77">
        <v>0</v>
      </c>
      <c r="DS928" s="77">
        <v>0</v>
      </c>
      <c r="DT928" s="77">
        <v>0</v>
      </c>
      <c r="DU928" s="77">
        <v>0</v>
      </c>
      <c r="DV928" s="77">
        <v>0</v>
      </c>
      <c r="DW928" s="77">
        <v>0</v>
      </c>
      <c r="GE928" s="77" t="s">
        <v>422</v>
      </c>
      <c r="GF928" s="77" t="s">
        <v>155</v>
      </c>
      <c r="GG928" s="77" t="s">
        <v>431</v>
      </c>
      <c r="GH928" s="77" t="s">
        <v>460</v>
      </c>
      <c r="GI928" s="77">
        <v>2022</v>
      </c>
      <c r="GJ928" s="77" t="s">
        <v>305</v>
      </c>
      <c r="GK928" s="77">
        <v>222.2294216278317</v>
      </c>
      <c r="GL928" s="77">
        <v>501.74527499999999</v>
      </c>
      <c r="GM928" s="77">
        <v>2022</v>
      </c>
      <c r="GN928" s="77" t="s">
        <v>175</v>
      </c>
      <c r="GO928" s="77">
        <v>0.13250000000000001</v>
      </c>
      <c r="GP928" s="77">
        <v>3</v>
      </c>
      <c r="GQ928" s="77">
        <v>0</v>
      </c>
      <c r="GR928" s="77" t="s">
        <v>423</v>
      </c>
      <c r="GS928" s="77">
        <v>0.1527377521613833</v>
      </c>
      <c r="GT928" s="77">
        <v>33.942822323559312</v>
      </c>
      <c r="GU928" s="77">
        <v>0.1527377521613833</v>
      </c>
      <c r="GV928" s="248">
        <v>33.942822323559312</v>
      </c>
      <c r="GW928" s="248">
        <v>0.1527377521613833</v>
      </c>
      <c r="GX928" s="77">
        <v>33.942822323559312</v>
      </c>
      <c r="GY928" s="77">
        <v>0</v>
      </c>
      <c r="GZ928" s="77">
        <v>0</v>
      </c>
    </row>
    <row r="929" spans="98:208" x14ac:dyDescent="0.25">
      <c r="CT929" s="77" t="s">
        <v>155</v>
      </c>
      <c r="CU929" s="77" t="s">
        <v>442</v>
      </c>
      <c r="CV929" s="77" t="s">
        <v>439</v>
      </c>
      <c r="CW929" s="77">
        <v>2021</v>
      </c>
      <c r="CX929" s="77">
        <v>0</v>
      </c>
      <c r="CY929" s="77">
        <v>0</v>
      </c>
      <c r="CZ929" s="77">
        <v>0</v>
      </c>
      <c r="DA929" s="77">
        <v>0</v>
      </c>
      <c r="DB929" s="77">
        <v>5.2405583313015454</v>
      </c>
      <c r="DC929" s="77">
        <v>0.69641821681223259</v>
      </c>
      <c r="DD929" s="77">
        <v>2.9419641522810198</v>
      </c>
      <c r="DE929" s="77">
        <v>1.6021759622082929</v>
      </c>
      <c r="DF929" s="77">
        <v>0.36068764874241338</v>
      </c>
      <c r="DG929" s="77">
        <v>0.36068764874241338</v>
      </c>
      <c r="DH929" s="77">
        <v>0</v>
      </c>
      <c r="DI929" s="77">
        <v>0</v>
      </c>
      <c r="DJ929" s="77">
        <v>3.2466823425270112E-5</v>
      </c>
      <c r="DL929" s="77">
        <v>0</v>
      </c>
      <c r="DM929" s="77">
        <v>1.1710382203395785E-5</v>
      </c>
      <c r="DN929" s="77">
        <v>1.1710382203395785E-5</v>
      </c>
      <c r="DO929" s="77">
        <v>0</v>
      </c>
      <c r="DP929" s="77">
        <v>1.1710382203395785E-5</v>
      </c>
      <c r="DQ929" s="77">
        <v>1.1710382203395785E-5</v>
      </c>
      <c r="DR929" s="77">
        <v>0</v>
      </c>
      <c r="DS929" s="77">
        <v>0</v>
      </c>
      <c r="DT929" s="77">
        <v>0</v>
      </c>
      <c r="DU929" s="77">
        <v>0</v>
      </c>
      <c r="DV929" s="77">
        <v>0</v>
      </c>
      <c r="DW929" s="77">
        <v>0</v>
      </c>
      <c r="GE929" s="77" t="s">
        <v>425</v>
      </c>
      <c r="GF929" s="77" t="s">
        <v>155</v>
      </c>
      <c r="GG929" s="77" t="s">
        <v>431</v>
      </c>
      <c r="GH929" s="77" t="s">
        <v>460</v>
      </c>
      <c r="GI929" s="77">
        <v>2022</v>
      </c>
      <c r="GJ929" s="77" t="s">
        <v>301</v>
      </c>
      <c r="GK929" s="77">
        <v>8585.7228092479891</v>
      </c>
      <c r="GL929" s="77">
        <v>501.74527499999999</v>
      </c>
      <c r="GM929" s="77">
        <v>2022</v>
      </c>
      <c r="GN929" s="77" t="s">
        <v>175</v>
      </c>
      <c r="GO929" s="77">
        <v>5.3000000000000005E-2</v>
      </c>
      <c r="GP929" s="77">
        <v>3</v>
      </c>
      <c r="GQ929" s="77">
        <v>0</v>
      </c>
      <c r="GR929" s="77" t="s">
        <v>423</v>
      </c>
      <c r="GS929" s="77">
        <v>5.5966209081309407E-2</v>
      </c>
      <c r="GT929" s="77">
        <v>480.51035785654011</v>
      </c>
      <c r="GU929" s="77">
        <v>5.5966209081309407E-2</v>
      </c>
      <c r="GV929" s="248">
        <v>480.51035785654011</v>
      </c>
      <c r="GW929" s="248">
        <v>5.5966209081309407E-2</v>
      </c>
      <c r="GX929" s="77">
        <v>480.51035785654011</v>
      </c>
      <c r="GY929" s="77">
        <v>0</v>
      </c>
      <c r="GZ929" s="77">
        <v>0</v>
      </c>
    </row>
    <row r="930" spans="98:208" x14ac:dyDescent="0.25">
      <c r="CT930" s="77" t="s">
        <v>155</v>
      </c>
      <c r="CU930" s="77" t="s">
        <v>442</v>
      </c>
      <c r="CV930" s="77" t="s">
        <v>439</v>
      </c>
      <c r="CW930" s="77">
        <v>2022</v>
      </c>
      <c r="CX930" s="77">
        <v>0</v>
      </c>
      <c r="CY930" s="77">
        <v>0</v>
      </c>
      <c r="CZ930" s="77">
        <v>0</v>
      </c>
      <c r="DA930" s="77">
        <v>0</v>
      </c>
      <c r="DB930" s="77">
        <v>5.2405583313015454</v>
      </c>
      <c r="DC930" s="77">
        <v>0.69641821681223259</v>
      </c>
      <c r="DD930" s="77">
        <v>2.9419641522810198</v>
      </c>
      <c r="DE930" s="77">
        <v>1.6021759622082929</v>
      </c>
      <c r="DF930" s="77">
        <v>0.36068764874241338</v>
      </c>
      <c r="DG930" s="77">
        <v>0.36068764874241338</v>
      </c>
      <c r="DH930" s="77">
        <v>0.36068764874241338</v>
      </c>
      <c r="DI930" s="77">
        <v>0</v>
      </c>
      <c r="DJ930" s="77">
        <v>3.2466823425270112E-5</v>
      </c>
      <c r="DL930" s="77">
        <v>0</v>
      </c>
      <c r="DM930" s="77">
        <v>1.1710382203395785E-5</v>
      </c>
      <c r="DN930" s="77">
        <v>1.1710382203395785E-5</v>
      </c>
      <c r="DO930" s="77">
        <v>0</v>
      </c>
      <c r="DP930" s="77">
        <v>1.1710382203395785E-5</v>
      </c>
      <c r="DQ930" s="77">
        <v>1.1710382203395785E-5</v>
      </c>
      <c r="DR930" s="77">
        <v>0</v>
      </c>
      <c r="DS930" s="77">
        <v>1.1710382203395785E-5</v>
      </c>
      <c r="DT930" s="77">
        <v>1.1710382203395785E-5</v>
      </c>
      <c r="DU930" s="77">
        <v>0</v>
      </c>
      <c r="DV930" s="77">
        <v>0</v>
      </c>
      <c r="DW930" s="77">
        <v>0</v>
      </c>
      <c r="GE930" s="77" t="s">
        <v>422</v>
      </c>
      <c r="GF930" s="77" t="s">
        <v>155</v>
      </c>
      <c r="GG930" s="77" t="s">
        <v>431</v>
      </c>
      <c r="GH930" s="77" t="s">
        <v>460</v>
      </c>
      <c r="GI930" s="77">
        <v>2023</v>
      </c>
      <c r="GJ930" s="77" t="s">
        <v>305</v>
      </c>
      <c r="GK930" s="77">
        <v>233.23007680794029</v>
      </c>
      <c r="GL930" s="77">
        <v>501.74527499999999</v>
      </c>
      <c r="GM930" s="77">
        <v>2023</v>
      </c>
      <c r="GN930" s="77" t="s">
        <v>175</v>
      </c>
      <c r="GO930" s="77">
        <v>0.13250000000000001</v>
      </c>
      <c r="GP930" s="77">
        <v>3</v>
      </c>
      <c r="GQ930" s="77">
        <v>0</v>
      </c>
      <c r="GR930" s="77" t="s">
        <v>423</v>
      </c>
      <c r="GS930" s="77">
        <v>0</v>
      </c>
      <c r="GT930" s="77">
        <v>0</v>
      </c>
      <c r="GU930" s="77">
        <v>0.1527377521613833</v>
      </c>
      <c r="GV930" s="248">
        <v>35.623037668071575</v>
      </c>
      <c r="GW930" s="248">
        <v>0.1527377521613833</v>
      </c>
      <c r="GX930" s="77">
        <v>35.623037668071575</v>
      </c>
      <c r="GY930" s="77">
        <v>0.1527377521613833</v>
      </c>
      <c r="GZ930" s="77">
        <v>35.623037668071575</v>
      </c>
    </row>
    <row r="931" spans="98:208" x14ac:dyDescent="0.25">
      <c r="CT931" s="77" t="s">
        <v>155</v>
      </c>
      <c r="CU931" s="77" t="s">
        <v>442</v>
      </c>
      <c r="CV931" s="77" t="s">
        <v>439</v>
      </c>
      <c r="CW931" s="77">
        <v>2023</v>
      </c>
      <c r="CX931" s="77">
        <v>0</v>
      </c>
      <c r="CY931" s="77">
        <v>0</v>
      </c>
      <c r="CZ931" s="77">
        <v>0</v>
      </c>
      <c r="DA931" s="77">
        <v>0</v>
      </c>
      <c r="DB931" s="77">
        <v>5.4750346070077764</v>
      </c>
      <c r="DC931" s="77">
        <v>0.71896016785821271</v>
      </c>
      <c r="DD931" s="77">
        <v>3.0714971986151101</v>
      </c>
      <c r="DE931" s="77">
        <v>1.684577240534449</v>
      </c>
      <c r="DF931" s="77">
        <v>0</v>
      </c>
      <c r="DG931" s="77">
        <v>0.37599181639994983</v>
      </c>
      <c r="DH931" s="77">
        <v>0.37599181639994983</v>
      </c>
      <c r="DI931" s="77">
        <v>0.37599181639994983</v>
      </c>
      <c r="DJ931" s="77">
        <v>3.2466823425270112E-5</v>
      </c>
      <c r="DL931" s="77">
        <v>0</v>
      </c>
      <c r="DM931" s="77">
        <v>0</v>
      </c>
      <c r="DN931" s="77">
        <v>0</v>
      </c>
      <c r="DO931" s="77">
        <v>0</v>
      </c>
      <c r="DP931" s="77">
        <v>1.220725991240375E-5</v>
      </c>
      <c r="DQ931" s="77">
        <v>1.220725991240375E-5</v>
      </c>
      <c r="DR931" s="77">
        <v>0</v>
      </c>
      <c r="DS931" s="77">
        <v>1.220725991240375E-5</v>
      </c>
      <c r="DT931" s="77">
        <v>1.220725991240375E-5</v>
      </c>
      <c r="DU931" s="77">
        <v>0</v>
      </c>
      <c r="DV931" s="77">
        <v>1.220725991240375E-5</v>
      </c>
      <c r="DW931" s="77">
        <v>1.220725991240375E-5</v>
      </c>
      <c r="GE931" s="77" t="s">
        <v>425</v>
      </c>
      <c r="GF931" s="77" t="s">
        <v>155</v>
      </c>
      <c r="GG931" s="77" t="s">
        <v>431</v>
      </c>
      <c r="GH931" s="77" t="s">
        <v>460</v>
      </c>
      <c r="GI931" s="77">
        <v>2023</v>
      </c>
      <c r="GJ931" s="77" t="s">
        <v>301</v>
      </c>
      <c r="GK931" s="77">
        <v>8896.5159934286385</v>
      </c>
      <c r="GL931" s="77">
        <v>501.74527499999999</v>
      </c>
      <c r="GM931" s="77">
        <v>2023</v>
      </c>
      <c r="GN931" s="77" t="s">
        <v>175</v>
      </c>
      <c r="GO931" s="77">
        <v>5.3000000000000005E-2</v>
      </c>
      <c r="GP931" s="77">
        <v>3</v>
      </c>
      <c r="GQ931" s="77">
        <v>0</v>
      </c>
      <c r="GR931" s="77" t="s">
        <v>423</v>
      </c>
      <c r="GS931" s="77">
        <v>0</v>
      </c>
      <c r="GT931" s="77">
        <v>0</v>
      </c>
      <c r="GU931" s="77">
        <v>5.5966209081309407E-2</v>
      </c>
      <c r="GV931" s="248">
        <v>497.90427418344024</v>
      </c>
      <c r="GW931" s="248">
        <v>5.5966209081309407E-2</v>
      </c>
      <c r="GX931" s="77">
        <v>497.90427418344024</v>
      </c>
      <c r="GY931" s="77">
        <v>5.5966209081309407E-2</v>
      </c>
      <c r="GZ931" s="77">
        <v>497.90427418344024</v>
      </c>
    </row>
    <row r="932" spans="98:208" x14ac:dyDescent="0.25">
      <c r="CT932" s="77" t="s">
        <v>155</v>
      </c>
      <c r="CU932" s="77" t="s">
        <v>442</v>
      </c>
      <c r="CV932" s="77" t="s">
        <v>439</v>
      </c>
      <c r="CW932" s="77">
        <v>2024</v>
      </c>
      <c r="CX932" s="77">
        <v>0</v>
      </c>
      <c r="CY932" s="77">
        <v>0</v>
      </c>
      <c r="CZ932" s="77">
        <v>0</v>
      </c>
      <c r="DA932" s="77">
        <v>0</v>
      </c>
      <c r="DB932" s="77">
        <v>5.4750346070077764</v>
      </c>
      <c r="DC932" s="77">
        <v>0.71896016785821271</v>
      </c>
      <c r="DD932" s="77">
        <v>3.0714971986151101</v>
      </c>
      <c r="DE932" s="77">
        <v>1.684577240534449</v>
      </c>
      <c r="DF932" s="77">
        <v>0</v>
      </c>
      <c r="DG932" s="77">
        <v>0</v>
      </c>
      <c r="DH932" s="77">
        <v>0.37599181639994983</v>
      </c>
      <c r="DI932" s="77">
        <v>0.37599181639994983</v>
      </c>
      <c r="DJ932" s="77">
        <v>3.2466823425270112E-5</v>
      </c>
      <c r="DL932" s="77">
        <v>0</v>
      </c>
      <c r="DM932" s="77">
        <v>0</v>
      </c>
      <c r="DN932" s="77">
        <v>0</v>
      </c>
      <c r="DO932" s="77">
        <v>0</v>
      </c>
      <c r="DP932" s="77">
        <v>0</v>
      </c>
      <c r="DQ932" s="77">
        <v>0</v>
      </c>
      <c r="DR932" s="77">
        <v>0</v>
      </c>
      <c r="DS932" s="77">
        <v>1.220725991240375E-5</v>
      </c>
      <c r="DT932" s="77">
        <v>1.220725991240375E-5</v>
      </c>
      <c r="DU932" s="77">
        <v>0</v>
      </c>
      <c r="DV932" s="77">
        <v>1.220725991240375E-5</v>
      </c>
      <c r="DW932" s="77">
        <v>1.220725991240375E-5</v>
      </c>
      <c r="GE932" s="77" t="s">
        <v>422</v>
      </c>
      <c r="GF932" s="77" t="s">
        <v>155</v>
      </c>
      <c r="GG932" s="77" t="s">
        <v>431</v>
      </c>
      <c r="GH932" s="77" t="s">
        <v>460</v>
      </c>
      <c r="GI932" s="77">
        <v>2024</v>
      </c>
      <c r="GJ932" s="77" t="s">
        <v>305</v>
      </c>
      <c r="GK932" s="77">
        <v>233.23007680794029</v>
      </c>
      <c r="GL932" s="77">
        <v>501.74527499999999</v>
      </c>
      <c r="GM932" s="77">
        <v>2024</v>
      </c>
      <c r="GN932" s="77" t="s">
        <v>175</v>
      </c>
      <c r="GO932" s="77">
        <v>0.13250000000000001</v>
      </c>
      <c r="GP932" s="77">
        <v>3</v>
      </c>
      <c r="GQ932" s="77">
        <v>0</v>
      </c>
      <c r="GR932" s="77" t="s">
        <v>423</v>
      </c>
      <c r="GS932" s="77">
        <v>0</v>
      </c>
      <c r="GT932" s="77">
        <v>0</v>
      </c>
      <c r="GU932" s="77">
        <v>0</v>
      </c>
      <c r="GV932" s="248">
        <v>0</v>
      </c>
      <c r="GW932" s="248">
        <v>0.1527377521613833</v>
      </c>
      <c r="GX932" s="77">
        <v>35.623037668071575</v>
      </c>
      <c r="GY932" s="77">
        <v>0.1527377521613833</v>
      </c>
      <c r="GZ932" s="77">
        <v>35.623037668071575</v>
      </c>
    </row>
    <row r="933" spans="98:208" x14ac:dyDescent="0.25">
      <c r="CT933" s="77" t="s">
        <v>155</v>
      </c>
      <c r="CU933" s="77" t="s">
        <v>442</v>
      </c>
      <c r="CV933" s="77" t="s">
        <v>439</v>
      </c>
      <c r="CW933" s="77">
        <v>2025</v>
      </c>
      <c r="CX933" s="77">
        <v>0</v>
      </c>
      <c r="CY933" s="77">
        <v>0</v>
      </c>
      <c r="CZ933" s="77">
        <v>0</v>
      </c>
      <c r="DA933" s="77">
        <v>0</v>
      </c>
      <c r="DB933" s="77">
        <v>5.4750346070077764</v>
      </c>
      <c r="DC933" s="77">
        <v>0.71896016785821271</v>
      </c>
      <c r="DD933" s="77">
        <v>3.0714971986151101</v>
      </c>
      <c r="DE933" s="77">
        <v>1.684577240534449</v>
      </c>
      <c r="DF933" s="77">
        <v>0</v>
      </c>
      <c r="DG933" s="77">
        <v>0</v>
      </c>
      <c r="DH933" s="77">
        <v>0</v>
      </c>
      <c r="DI933" s="77">
        <v>0.37599181639994983</v>
      </c>
      <c r="DJ933" s="77">
        <v>3.2466823425270112E-5</v>
      </c>
      <c r="DL933" s="77">
        <v>0</v>
      </c>
      <c r="DM933" s="77">
        <v>0</v>
      </c>
      <c r="DN933" s="77">
        <v>0</v>
      </c>
      <c r="DO933" s="77">
        <v>0</v>
      </c>
      <c r="DP933" s="77">
        <v>0</v>
      </c>
      <c r="DQ933" s="77">
        <v>0</v>
      </c>
      <c r="DR933" s="77">
        <v>0</v>
      </c>
      <c r="DS933" s="77">
        <v>0</v>
      </c>
      <c r="DT933" s="77">
        <v>0</v>
      </c>
      <c r="DU933" s="77">
        <v>0</v>
      </c>
      <c r="DV933" s="77">
        <v>1.220725991240375E-5</v>
      </c>
      <c r="DW933" s="77">
        <v>1.220725991240375E-5</v>
      </c>
      <c r="GE933" s="77" t="s">
        <v>425</v>
      </c>
      <c r="GF933" s="77" t="s">
        <v>155</v>
      </c>
      <c r="GG933" s="77" t="s">
        <v>431</v>
      </c>
      <c r="GH933" s="77" t="s">
        <v>460</v>
      </c>
      <c r="GI933" s="77">
        <v>2024</v>
      </c>
      <c r="GJ933" s="77" t="s">
        <v>301</v>
      </c>
      <c r="GK933" s="77">
        <v>8896.5159934286385</v>
      </c>
      <c r="GL933" s="77">
        <v>501.74527499999999</v>
      </c>
      <c r="GM933" s="77">
        <v>2024</v>
      </c>
      <c r="GN933" s="77" t="s">
        <v>175</v>
      </c>
      <c r="GO933" s="77">
        <v>5.3000000000000005E-2</v>
      </c>
      <c r="GP933" s="77">
        <v>3</v>
      </c>
      <c r="GQ933" s="77">
        <v>0</v>
      </c>
      <c r="GR933" s="77" t="s">
        <v>423</v>
      </c>
      <c r="GS933" s="77">
        <v>0</v>
      </c>
      <c r="GT933" s="77">
        <v>0</v>
      </c>
      <c r="GU933" s="77">
        <v>0</v>
      </c>
      <c r="GV933" s="248">
        <v>0</v>
      </c>
      <c r="GW933" s="248">
        <v>5.5966209081309407E-2</v>
      </c>
      <c r="GX933" s="77">
        <v>497.90427418344024</v>
      </c>
      <c r="GY933" s="77">
        <v>5.5966209081309407E-2</v>
      </c>
      <c r="GZ933" s="77">
        <v>497.90427418344024</v>
      </c>
    </row>
    <row r="934" spans="98:208" x14ac:dyDescent="0.25">
      <c r="CT934" s="77" t="s">
        <v>155</v>
      </c>
      <c r="CU934" s="77" t="s">
        <v>442</v>
      </c>
      <c r="CV934" s="77" t="s">
        <v>446</v>
      </c>
      <c r="CW934" s="77">
        <v>2020</v>
      </c>
      <c r="CX934" s="77">
        <v>0</v>
      </c>
      <c r="CY934" s="77">
        <v>0</v>
      </c>
      <c r="CZ934" s="77">
        <v>0</v>
      </c>
      <c r="DA934" s="77">
        <v>0</v>
      </c>
      <c r="DB934" s="77">
        <v>7.7900575334948527E-2</v>
      </c>
      <c r="DC934" s="77">
        <v>3.6425060683954492E-2</v>
      </c>
      <c r="DD934" s="77">
        <v>1.580872452543264E-3</v>
      </c>
      <c r="DE934" s="77">
        <v>3.989464219845075E-2</v>
      </c>
      <c r="DF934" s="77">
        <v>7.8847092159216314E-3</v>
      </c>
      <c r="DG934" s="77">
        <v>0</v>
      </c>
      <c r="DH934" s="77">
        <v>0</v>
      </c>
      <c r="DI934" s="77">
        <v>0</v>
      </c>
      <c r="DJ934" s="77">
        <v>1.068100332558616E-2</v>
      </c>
      <c r="DL934" s="77">
        <v>0</v>
      </c>
      <c r="DM934" s="77">
        <v>8.421660535653879E-5</v>
      </c>
      <c r="DN934" s="77">
        <v>8.421660535653879E-5</v>
      </c>
      <c r="DO934" s="77">
        <v>0</v>
      </c>
      <c r="DP934" s="77">
        <v>0</v>
      </c>
      <c r="DQ934" s="77">
        <v>0</v>
      </c>
      <c r="DR934" s="77">
        <v>0</v>
      </c>
      <c r="DS934" s="77">
        <v>0</v>
      </c>
      <c r="DT934" s="77">
        <v>0</v>
      </c>
      <c r="DU934" s="77">
        <v>0</v>
      </c>
      <c r="DV934" s="77">
        <v>0</v>
      </c>
      <c r="DW934" s="77">
        <v>0</v>
      </c>
      <c r="GE934" s="77" t="s">
        <v>422</v>
      </c>
      <c r="GF934" s="77" t="s">
        <v>155</v>
      </c>
      <c r="GG934" s="77" t="s">
        <v>431</v>
      </c>
      <c r="GH934" s="77" t="s">
        <v>460</v>
      </c>
      <c r="GI934" s="77">
        <v>2025</v>
      </c>
      <c r="GJ934" s="77" t="s">
        <v>305</v>
      </c>
      <c r="GK934" s="77">
        <v>233.23007680794029</v>
      </c>
      <c r="GL934" s="77">
        <v>501.74527499999999</v>
      </c>
      <c r="GM934" s="77">
        <v>2025</v>
      </c>
      <c r="GN934" s="77" t="s">
        <v>175</v>
      </c>
      <c r="GO934" s="77">
        <v>0.13250000000000001</v>
      </c>
      <c r="GP934" s="77">
        <v>3</v>
      </c>
      <c r="GQ934" s="77">
        <v>0</v>
      </c>
      <c r="GR934" s="77" t="s">
        <v>423</v>
      </c>
      <c r="GS934" s="77">
        <v>0</v>
      </c>
      <c r="GT934" s="77">
        <v>0</v>
      </c>
      <c r="GU934" s="77">
        <v>0</v>
      </c>
      <c r="GV934" s="248">
        <v>0</v>
      </c>
      <c r="GW934" s="248">
        <v>0</v>
      </c>
      <c r="GX934" s="77">
        <v>0</v>
      </c>
      <c r="GY934" s="77">
        <v>0.1527377521613833</v>
      </c>
      <c r="GZ934" s="77">
        <v>35.623037668071575</v>
      </c>
    </row>
    <row r="935" spans="98:208" x14ac:dyDescent="0.25">
      <c r="CT935" s="77" t="s">
        <v>155</v>
      </c>
      <c r="CU935" s="77" t="s">
        <v>442</v>
      </c>
      <c r="CV935" s="77" t="s">
        <v>446</v>
      </c>
      <c r="CW935" s="77">
        <v>2021</v>
      </c>
      <c r="CX935" s="77">
        <v>0</v>
      </c>
      <c r="CY935" s="77">
        <v>0</v>
      </c>
      <c r="CZ935" s="77">
        <v>0</v>
      </c>
      <c r="DA935" s="77">
        <v>0</v>
      </c>
      <c r="DB935" s="77">
        <v>7.7900575334948527E-2</v>
      </c>
      <c r="DC935" s="77">
        <v>3.6425060683954492E-2</v>
      </c>
      <c r="DD935" s="77">
        <v>1.580872452543264E-3</v>
      </c>
      <c r="DE935" s="77">
        <v>3.989464219845075E-2</v>
      </c>
      <c r="DF935" s="77">
        <v>7.8847092159216314E-3</v>
      </c>
      <c r="DG935" s="77">
        <v>7.8847092159216314E-3</v>
      </c>
      <c r="DH935" s="77">
        <v>0</v>
      </c>
      <c r="DI935" s="77">
        <v>0</v>
      </c>
      <c r="DJ935" s="77">
        <v>1.068100332558616E-2</v>
      </c>
      <c r="DL935" s="77">
        <v>0</v>
      </c>
      <c r="DM935" s="77">
        <v>8.421660535653879E-5</v>
      </c>
      <c r="DN935" s="77">
        <v>8.421660535653879E-5</v>
      </c>
      <c r="DO935" s="77">
        <v>0</v>
      </c>
      <c r="DP935" s="77">
        <v>8.421660535653879E-5</v>
      </c>
      <c r="DQ935" s="77">
        <v>8.421660535653879E-5</v>
      </c>
      <c r="DR935" s="77">
        <v>0</v>
      </c>
      <c r="DS935" s="77">
        <v>0</v>
      </c>
      <c r="DT935" s="77">
        <v>0</v>
      </c>
      <c r="DU935" s="77">
        <v>0</v>
      </c>
      <c r="DV935" s="77">
        <v>0</v>
      </c>
      <c r="DW935" s="77">
        <v>0</v>
      </c>
      <c r="GE935" s="77" t="s">
        <v>425</v>
      </c>
      <c r="GF935" s="77" t="s">
        <v>155</v>
      </c>
      <c r="GG935" s="77" t="s">
        <v>431</v>
      </c>
      <c r="GH935" s="77" t="s">
        <v>460</v>
      </c>
      <c r="GI935" s="77">
        <v>2025</v>
      </c>
      <c r="GJ935" s="77" t="s">
        <v>301</v>
      </c>
      <c r="GK935" s="77">
        <v>8896.5159934286385</v>
      </c>
      <c r="GL935" s="77">
        <v>501.74527499999999</v>
      </c>
      <c r="GM935" s="77">
        <v>2025</v>
      </c>
      <c r="GN935" s="77" t="s">
        <v>175</v>
      </c>
      <c r="GO935" s="77">
        <v>5.3000000000000005E-2</v>
      </c>
      <c r="GP935" s="77">
        <v>3</v>
      </c>
      <c r="GQ935" s="77">
        <v>0</v>
      </c>
      <c r="GR935" s="77" t="s">
        <v>423</v>
      </c>
      <c r="GS935" s="77">
        <v>0</v>
      </c>
      <c r="GT935" s="77">
        <v>0</v>
      </c>
      <c r="GU935" s="77">
        <v>0</v>
      </c>
      <c r="GV935" s="248">
        <v>0</v>
      </c>
      <c r="GW935" s="248">
        <v>0</v>
      </c>
      <c r="GX935" s="77">
        <v>0</v>
      </c>
      <c r="GY935" s="77">
        <v>5.5966209081309407E-2</v>
      </c>
      <c r="GZ935" s="77">
        <v>497.90427418344024</v>
      </c>
    </row>
    <row r="936" spans="98:208" x14ac:dyDescent="0.25">
      <c r="CT936" s="77" t="s">
        <v>155</v>
      </c>
      <c r="CU936" s="77" t="s">
        <v>442</v>
      </c>
      <c r="CV936" s="77" t="s">
        <v>446</v>
      </c>
      <c r="CW936" s="77">
        <v>2022</v>
      </c>
      <c r="CX936" s="77">
        <v>0</v>
      </c>
      <c r="CY936" s="77">
        <v>0</v>
      </c>
      <c r="CZ936" s="77">
        <v>0</v>
      </c>
      <c r="DA936" s="77">
        <v>0</v>
      </c>
      <c r="DB936" s="77">
        <v>7.7900575334948527E-2</v>
      </c>
      <c r="DC936" s="77">
        <v>3.6425060683954492E-2</v>
      </c>
      <c r="DD936" s="77">
        <v>1.580872452543264E-3</v>
      </c>
      <c r="DE936" s="77">
        <v>3.989464219845075E-2</v>
      </c>
      <c r="DF936" s="77">
        <v>7.8847092159216314E-3</v>
      </c>
      <c r="DG936" s="77">
        <v>7.8847092159216314E-3</v>
      </c>
      <c r="DH936" s="77">
        <v>7.8847092159216314E-3</v>
      </c>
      <c r="DI936" s="77">
        <v>0</v>
      </c>
      <c r="DJ936" s="77">
        <v>1.068100332558616E-2</v>
      </c>
      <c r="DL936" s="77">
        <v>0</v>
      </c>
      <c r="DM936" s="77">
        <v>8.421660535653879E-5</v>
      </c>
      <c r="DN936" s="77">
        <v>8.421660535653879E-5</v>
      </c>
      <c r="DO936" s="77">
        <v>0</v>
      </c>
      <c r="DP936" s="77">
        <v>8.421660535653879E-5</v>
      </c>
      <c r="DQ936" s="77">
        <v>8.421660535653879E-5</v>
      </c>
      <c r="DR936" s="77">
        <v>0</v>
      </c>
      <c r="DS936" s="77">
        <v>8.421660535653879E-5</v>
      </c>
      <c r="DT936" s="77">
        <v>8.421660535653879E-5</v>
      </c>
      <c r="DU936" s="77">
        <v>0</v>
      </c>
      <c r="DV936" s="77">
        <v>0</v>
      </c>
      <c r="DW936" s="77">
        <v>0</v>
      </c>
      <c r="GE936" s="77" t="s">
        <v>422</v>
      </c>
      <c r="GF936" s="77" t="s">
        <v>155</v>
      </c>
      <c r="GG936" s="77" t="s">
        <v>431</v>
      </c>
      <c r="GH936" s="77" t="s">
        <v>467</v>
      </c>
      <c r="GI936" s="77">
        <v>2021</v>
      </c>
      <c r="GJ936" s="77" t="s">
        <v>305</v>
      </c>
      <c r="GK936" s="77">
        <v>0.69641821681223026</v>
      </c>
      <c r="GL936" s="77">
        <v>501.74527499999999</v>
      </c>
      <c r="GM936" s="77">
        <v>2021</v>
      </c>
      <c r="GN936" s="77" t="s">
        <v>175</v>
      </c>
      <c r="GO936" s="77">
        <v>0.13250000000000001</v>
      </c>
      <c r="GP936" s="77">
        <v>3</v>
      </c>
      <c r="GQ936" s="77">
        <v>0</v>
      </c>
      <c r="GR936" s="77" t="s">
        <v>423</v>
      </c>
      <c r="GS936" s="77">
        <v>0.1527377521613833</v>
      </c>
      <c r="GT936" s="77">
        <v>0.10636935300013893</v>
      </c>
      <c r="GU936" s="77">
        <v>0.1527377521613833</v>
      </c>
      <c r="GV936" s="248">
        <v>0.10636935300013893</v>
      </c>
      <c r="GW936" s="248">
        <v>0</v>
      </c>
      <c r="GX936" s="77">
        <v>0</v>
      </c>
      <c r="GY936" s="77">
        <v>0</v>
      </c>
      <c r="GZ936" s="77">
        <v>0</v>
      </c>
    </row>
    <row r="937" spans="98:208" x14ac:dyDescent="0.25">
      <c r="CT937" s="77" t="s">
        <v>155</v>
      </c>
      <c r="CU937" s="77" t="s">
        <v>442</v>
      </c>
      <c r="CV937" s="77" t="s">
        <v>446</v>
      </c>
      <c r="CW937" s="77">
        <v>2023</v>
      </c>
      <c r="CX937" s="77">
        <v>0</v>
      </c>
      <c r="CY937" s="77">
        <v>0</v>
      </c>
      <c r="CZ937" s="77">
        <v>0</v>
      </c>
      <c r="DA937" s="77">
        <v>0</v>
      </c>
      <c r="DB937" s="77">
        <v>8.0408269036977231E-2</v>
      </c>
      <c r="DC937" s="77">
        <v>3.7590224611390749E-2</v>
      </c>
      <c r="DD937" s="77">
        <v>1.631433411568737E-3</v>
      </c>
      <c r="DE937" s="77">
        <v>4.1186611014017729E-2</v>
      </c>
      <c r="DF937" s="77">
        <v>0</v>
      </c>
      <c r="DG937" s="77">
        <v>8.1378100371604974E-3</v>
      </c>
      <c r="DH937" s="77">
        <v>8.1378100371604974E-3</v>
      </c>
      <c r="DI937" s="77">
        <v>8.1378100371604974E-3</v>
      </c>
      <c r="DJ937" s="77">
        <v>1.068100332558616E-2</v>
      </c>
      <c r="DL937" s="77">
        <v>0</v>
      </c>
      <c r="DM937" s="77">
        <v>0</v>
      </c>
      <c r="DN937" s="77">
        <v>0</v>
      </c>
      <c r="DO937" s="77">
        <v>0</v>
      </c>
      <c r="DP937" s="77">
        <v>8.6919976069899709E-5</v>
      </c>
      <c r="DQ937" s="77">
        <v>8.6919976069899709E-5</v>
      </c>
      <c r="DR937" s="77">
        <v>0</v>
      </c>
      <c r="DS937" s="77">
        <v>8.6919976069899709E-5</v>
      </c>
      <c r="DT937" s="77">
        <v>8.6919976069899709E-5</v>
      </c>
      <c r="DU937" s="77">
        <v>0</v>
      </c>
      <c r="DV937" s="77">
        <v>8.6919976069899709E-5</v>
      </c>
      <c r="DW937" s="77">
        <v>8.6919976069899709E-5</v>
      </c>
      <c r="GE937" s="77" t="s">
        <v>425</v>
      </c>
      <c r="GF937" s="77" t="s">
        <v>155</v>
      </c>
      <c r="GG937" s="77" t="s">
        <v>431</v>
      </c>
      <c r="GH937" s="77" t="s">
        <v>467</v>
      </c>
      <c r="GI937" s="77">
        <v>2021</v>
      </c>
      <c r="GJ937" s="77" t="s">
        <v>301</v>
      </c>
      <c r="GK937" s="77">
        <v>2.9419641522810158</v>
      </c>
      <c r="GL937" s="77">
        <v>501.74527499999999</v>
      </c>
      <c r="GM937" s="77">
        <v>2021</v>
      </c>
      <c r="GN937" s="77" t="s">
        <v>175</v>
      </c>
      <c r="GO937" s="77">
        <v>5.3000000000000005E-2</v>
      </c>
      <c r="GP937" s="77">
        <v>3</v>
      </c>
      <c r="GQ937" s="77">
        <v>0</v>
      </c>
      <c r="GR937" s="77" t="s">
        <v>423</v>
      </c>
      <c r="GS937" s="77">
        <v>5.5966209081309407E-2</v>
      </c>
      <c r="GT937" s="77">
        <v>0.16465058085627651</v>
      </c>
      <c r="GU937" s="77">
        <v>5.5966209081309407E-2</v>
      </c>
      <c r="GV937" s="248">
        <v>0.16465058085627651</v>
      </c>
      <c r="GW937" s="248">
        <v>0</v>
      </c>
      <c r="GX937" s="77">
        <v>0</v>
      </c>
      <c r="GY937" s="77">
        <v>0</v>
      </c>
      <c r="GZ937" s="77">
        <v>0</v>
      </c>
    </row>
    <row r="938" spans="98:208" x14ac:dyDescent="0.25">
      <c r="CT938" s="77" t="s">
        <v>155</v>
      </c>
      <c r="CU938" s="77" t="s">
        <v>442</v>
      </c>
      <c r="CV938" s="77" t="s">
        <v>446</v>
      </c>
      <c r="CW938" s="77">
        <v>2024</v>
      </c>
      <c r="CX938" s="77">
        <v>0</v>
      </c>
      <c r="CY938" s="77">
        <v>0</v>
      </c>
      <c r="CZ938" s="77">
        <v>0</v>
      </c>
      <c r="DA938" s="77">
        <v>0</v>
      </c>
      <c r="DB938" s="77">
        <v>8.0408269036977231E-2</v>
      </c>
      <c r="DC938" s="77">
        <v>3.7590224611390749E-2</v>
      </c>
      <c r="DD938" s="77">
        <v>1.631433411568737E-3</v>
      </c>
      <c r="DE938" s="77">
        <v>4.1186611014017729E-2</v>
      </c>
      <c r="DF938" s="77">
        <v>0</v>
      </c>
      <c r="DG938" s="77">
        <v>0</v>
      </c>
      <c r="DH938" s="77">
        <v>8.1378100371604974E-3</v>
      </c>
      <c r="DI938" s="77">
        <v>8.1378100371604974E-3</v>
      </c>
      <c r="DJ938" s="77">
        <v>1.068100332558616E-2</v>
      </c>
      <c r="DL938" s="77">
        <v>0</v>
      </c>
      <c r="DM938" s="77">
        <v>0</v>
      </c>
      <c r="DN938" s="77">
        <v>0</v>
      </c>
      <c r="DO938" s="77">
        <v>0</v>
      </c>
      <c r="DP938" s="77">
        <v>0</v>
      </c>
      <c r="DQ938" s="77">
        <v>0</v>
      </c>
      <c r="DR938" s="77">
        <v>0</v>
      </c>
      <c r="DS938" s="77">
        <v>8.6919976069899709E-5</v>
      </c>
      <c r="DT938" s="77">
        <v>8.6919976069899709E-5</v>
      </c>
      <c r="DU938" s="77">
        <v>0</v>
      </c>
      <c r="DV938" s="77">
        <v>8.6919976069899709E-5</v>
      </c>
      <c r="DW938" s="77">
        <v>8.6919976069899709E-5</v>
      </c>
      <c r="GE938" s="77" t="s">
        <v>427</v>
      </c>
      <c r="GF938" s="77" t="s">
        <v>155</v>
      </c>
      <c r="GG938" s="77" t="s">
        <v>431</v>
      </c>
      <c r="GH938" s="77" t="s">
        <v>467</v>
      </c>
      <c r="GI938" s="77">
        <v>2021</v>
      </c>
      <c r="GJ938" s="77" t="s">
        <v>303</v>
      </c>
      <c r="GK938" s="77">
        <v>1.602175962208289</v>
      </c>
      <c r="GL938" s="77">
        <v>501.74527499999999</v>
      </c>
      <c r="GM938" s="77">
        <v>2021</v>
      </c>
      <c r="GN938" s="77" t="s">
        <v>175</v>
      </c>
      <c r="GO938" s="77">
        <v>5.3000000000000005E-2</v>
      </c>
      <c r="GP938" s="77">
        <v>3</v>
      </c>
      <c r="GQ938" s="77">
        <v>0</v>
      </c>
      <c r="GR938" s="77" t="s">
        <v>423</v>
      </c>
      <c r="GS938" s="77">
        <v>5.5966209081309407E-2</v>
      </c>
      <c r="GT938" s="77">
        <v>8.9667714885997174E-2</v>
      </c>
      <c r="GU938" s="77">
        <v>5.5966209081309407E-2</v>
      </c>
      <c r="GV938" s="248">
        <v>8.9667714885997174E-2</v>
      </c>
      <c r="GW938" s="248">
        <v>0</v>
      </c>
      <c r="GX938" s="77">
        <v>0</v>
      </c>
      <c r="GY938" s="77">
        <v>0</v>
      </c>
      <c r="GZ938" s="77">
        <v>0</v>
      </c>
    </row>
    <row r="939" spans="98:208" x14ac:dyDescent="0.25">
      <c r="CT939" s="77" t="s">
        <v>155</v>
      </c>
      <c r="CU939" s="77" t="s">
        <v>442</v>
      </c>
      <c r="CV939" s="77" t="s">
        <v>446</v>
      </c>
      <c r="CW939" s="77">
        <v>2025</v>
      </c>
      <c r="CX939" s="77">
        <v>0</v>
      </c>
      <c r="CY939" s="77">
        <v>0</v>
      </c>
      <c r="CZ939" s="77">
        <v>0</v>
      </c>
      <c r="DA939" s="77">
        <v>0</v>
      </c>
      <c r="DB939" s="77">
        <v>8.0408269036977231E-2</v>
      </c>
      <c r="DC939" s="77">
        <v>3.7590224611390749E-2</v>
      </c>
      <c r="DD939" s="77">
        <v>1.631433411568737E-3</v>
      </c>
      <c r="DE939" s="77">
        <v>4.1186611014017729E-2</v>
      </c>
      <c r="DF939" s="77">
        <v>0</v>
      </c>
      <c r="DG939" s="77">
        <v>0</v>
      </c>
      <c r="DH939" s="77">
        <v>0</v>
      </c>
      <c r="DI939" s="77">
        <v>8.1378100371604974E-3</v>
      </c>
      <c r="DJ939" s="77">
        <v>1.068100332558616E-2</v>
      </c>
      <c r="DL939" s="77">
        <v>0</v>
      </c>
      <c r="DM939" s="77">
        <v>0</v>
      </c>
      <c r="DN939" s="77">
        <v>0</v>
      </c>
      <c r="DO939" s="77">
        <v>0</v>
      </c>
      <c r="DP939" s="77">
        <v>0</v>
      </c>
      <c r="DQ939" s="77">
        <v>0</v>
      </c>
      <c r="DR939" s="77">
        <v>0</v>
      </c>
      <c r="DS939" s="77">
        <v>0</v>
      </c>
      <c r="DT939" s="77">
        <v>0</v>
      </c>
      <c r="DU939" s="77">
        <v>0</v>
      </c>
      <c r="DV939" s="77">
        <v>8.6919976069899709E-5</v>
      </c>
      <c r="DW939" s="77">
        <v>8.6919976069899709E-5</v>
      </c>
      <c r="GE939" s="77" t="s">
        <v>422</v>
      </c>
      <c r="GF939" s="77" t="s">
        <v>155</v>
      </c>
      <c r="GG939" s="77" t="s">
        <v>431</v>
      </c>
      <c r="GH939" s="77" t="s">
        <v>467</v>
      </c>
      <c r="GI939" s="77">
        <v>2022</v>
      </c>
      <c r="GJ939" s="77" t="s">
        <v>305</v>
      </c>
      <c r="GK939" s="77">
        <v>0.69641821681223026</v>
      </c>
      <c r="GL939" s="77">
        <v>501.74527499999999</v>
      </c>
      <c r="GM939" s="77">
        <v>2022</v>
      </c>
      <c r="GN939" s="77" t="s">
        <v>175</v>
      </c>
      <c r="GO939" s="77">
        <v>0.13250000000000001</v>
      </c>
      <c r="GP939" s="77">
        <v>3</v>
      </c>
      <c r="GQ939" s="77">
        <v>0</v>
      </c>
      <c r="GR939" s="77" t="s">
        <v>423</v>
      </c>
      <c r="GS939" s="77">
        <v>0.1527377521613833</v>
      </c>
      <c r="GT939" s="77">
        <v>0.10636935300013893</v>
      </c>
      <c r="GU939" s="77">
        <v>0.1527377521613833</v>
      </c>
      <c r="GV939" s="248">
        <v>0.10636935300013893</v>
      </c>
      <c r="GW939" s="248">
        <v>0.1527377521613833</v>
      </c>
      <c r="GX939" s="77">
        <v>0.10636935300013893</v>
      </c>
      <c r="GY939" s="77">
        <v>0</v>
      </c>
      <c r="GZ939" s="77">
        <v>0</v>
      </c>
    </row>
    <row r="940" spans="98:208" x14ac:dyDescent="0.25">
      <c r="CT940" s="77" t="s">
        <v>155</v>
      </c>
      <c r="CU940" s="77" t="s">
        <v>442</v>
      </c>
      <c r="CV940" s="77" t="s">
        <v>453</v>
      </c>
      <c r="CW940" s="77">
        <v>2020</v>
      </c>
      <c r="CX940" s="77">
        <v>0</v>
      </c>
      <c r="CY940" s="77">
        <v>0</v>
      </c>
      <c r="CZ940" s="77">
        <v>0</v>
      </c>
      <c r="DA940" s="77">
        <v>0</v>
      </c>
      <c r="DB940" s="77">
        <v>14146.1306413326</v>
      </c>
      <c r="DC940" s="77">
        <v>222.22942162783181</v>
      </c>
      <c r="DD940" s="77">
        <v>8585.7228092479891</v>
      </c>
      <c r="DE940" s="77">
        <v>5338.1784104567732</v>
      </c>
      <c r="DF940" s="77">
        <v>813.21078921305514</v>
      </c>
      <c r="DG940" s="77">
        <v>0</v>
      </c>
      <c r="DH940" s="77">
        <v>0</v>
      </c>
      <c r="DI940" s="77">
        <v>0</v>
      </c>
      <c r="DJ940" s="77">
        <v>2.3439454107981179E-5</v>
      </c>
      <c r="DL940" s="77">
        <v>0</v>
      </c>
      <c r="DM940" s="77">
        <v>1.9061216973874563E-2</v>
      </c>
      <c r="DN940" s="77">
        <v>1.9061216973874563E-2</v>
      </c>
      <c r="DO940" s="77">
        <v>0</v>
      </c>
      <c r="DP940" s="77">
        <v>0</v>
      </c>
      <c r="DQ940" s="77">
        <v>0</v>
      </c>
      <c r="DR940" s="77">
        <v>0</v>
      </c>
      <c r="DS940" s="77">
        <v>0</v>
      </c>
      <c r="DT940" s="77">
        <v>0</v>
      </c>
      <c r="DU940" s="77">
        <v>0</v>
      </c>
      <c r="DV940" s="77">
        <v>0</v>
      </c>
      <c r="DW940" s="77">
        <v>0</v>
      </c>
      <c r="GE940" s="77" t="s">
        <v>425</v>
      </c>
      <c r="GF940" s="77" t="s">
        <v>155</v>
      </c>
      <c r="GG940" s="77" t="s">
        <v>431</v>
      </c>
      <c r="GH940" s="77" t="s">
        <v>467</v>
      </c>
      <c r="GI940" s="77">
        <v>2022</v>
      </c>
      <c r="GJ940" s="77" t="s">
        <v>301</v>
      </c>
      <c r="GK940" s="77">
        <v>2.9419641522810158</v>
      </c>
      <c r="GL940" s="77">
        <v>501.74527499999999</v>
      </c>
      <c r="GM940" s="77">
        <v>2022</v>
      </c>
      <c r="GN940" s="77" t="s">
        <v>175</v>
      </c>
      <c r="GO940" s="77">
        <v>5.3000000000000005E-2</v>
      </c>
      <c r="GP940" s="77">
        <v>3</v>
      </c>
      <c r="GQ940" s="77">
        <v>0</v>
      </c>
      <c r="GR940" s="77" t="s">
        <v>423</v>
      </c>
      <c r="GS940" s="77">
        <v>5.5966209081309407E-2</v>
      </c>
      <c r="GT940" s="77">
        <v>0.16465058085627651</v>
      </c>
      <c r="GU940" s="77">
        <v>5.5966209081309407E-2</v>
      </c>
      <c r="GV940" s="248">
        <v>0.16465058085627651</v>
      </c>
      <c r="GW940" s="248">
        <v>5.5966209081309407E-2</v>
      </c>
      <c r="GX940" s="77">
        <v>0.16465058085627651</v>
      </c>
      <c r="GY940" s="77">
        <v>0</v>
      </c>
      <c r="GZ940" s="77">
        <v>0</v>
      </c>
    </row>
    <row r="941" spans="98:208" x14ac:dyDescent="0.25">
      <c r="CT941" s="77" t="s">
        <v>155</v>
      </c>
      <c r="CU941" s="77" t="s">
        <v>442</v>
      </c>
      <c r="CV941" s="77" t="s">
        <v>453</v>
      </c>
      <c r="CW941" s="77">
        <v>2021</v>
      </c>
      <c r="CX941" s="77">
        <v>0</v>
      </c>
      <c r="CY941" s="77">
        <v>0</v>
      </c>
      <c r="CZ941" s="77">
        <v>0</v>
      </c>
      <c r="DA941" s="77">
        <v>0</v>
      </c>
      <c r="DB941" s="77">
        <v>14146.1306413326</v>
      </c>
      <c r="DC941" s="77">
        <v>222.22942162783181</v>
      </c>
      <c r="DD941" s="77">
        <v>8585.7228092479891</v>
      </c>
      <c r="DE941" s="77">
        <v>5338.1784104567732</v>
      </c>
      <c r="DF941" s="77">
        <v>813.21078921305514</v>
      </c>
      <c r="DG941" s="77">
        <v>813.21078921305514</v>
      </c>
      <c r="DH941" s="77">
        <v>0</v>
      </c>
      <c r="DI941" s="77">
        <v>0</v>
      </c>
      <c r="DJ941" s="77">
        <v>2.3439454107981179E-5</v>
      </c>
      <c r="DL941" s="77">
        <v>0</v>
      </c>
      <c r="DM941" s="77">
        <v>1.9061216973874563E-2</v>
      </c>
      <c r="DN941" s="77">
        <v>1.9061216973874563E-2</v>
      </c>
      <c r="DO941" s="77">
        <v>0</v>
      </c>
      <c r="DP941" s="77">
        <v>1.9061216973874563E-2</v>
      </c>
      <c r="DQ941" s="77">
        <v>1.9061216973874563E-2</v>
      </c>
      <c r="DR941" s="77">
        <v>0</v>
      </c>
      <c r="DS941" s="77">
        <v>0</v>
      </c>
      <c r="DT941" s="77">
        <v>0</v>
      </c>
      <c r="DU941" s="77">
        <v>0</v>
      </c>
      <c r="DV941" s="77">
        <v>0</v>
      </c>
      <c r="DW941" s="77">
        <v>0</v>
      </c>
      <c r="GE941" s="77" t="s">
        <v>427</v>
      </c>
      <c r="GF941" s="77" t="s">
        <v>155</v>
      </c>
      <c r="GG941" s="77" t="s">
        <v>431</v>
      </c>
      <c r="GH941" s="77" t="s">
        <v>467</v>
      </c>
      <c r="GI941" s="77">
        <v>2022</v>
      </c>
      <c r="GJ941" s="77" t="s">
        <v>303</v>
      </c>
      <c r="GK941" s="77">
        <v>1.602175962208289</v>
      </c>
      <c r="GL941" s="77">
        <v>501.74527499999999</v>
      </c>
      <c r="GM941" s="77">
        <v>2022</v>
      </c>
      <c r="GN941" s="77" t="s">
        <v>175</v>
      </c>
      <c r="GO941" s="77">
        <v>5.3000000000000005E-2</v>
      </c>
      <c r="GP941" s="77">
        <v>3</v>
      </c>
      <c r="GQ941" s="77">
        <v>0</v>
      </c>
      <c r="GR941" s="77" t="s">
        <v>423</v>
      </c>
      <c r="GS941" s="77">
        <v>5.5966209081309407E-2</v>
      </c>
      <c r="GT941" s="77">
        <v>8.9667714885997174E-2</v>
      </c>
      <c r="GU941" s="77">
        <v>5.5966209081309407E-2</v>
      </c>
      <c r="GV941" s="248">
        <v>8.9667714885997174E-2</v>
      </c>
      <c r="GW941" s="248">
        <v>5.5966209081309407E-2</v>
      </c>
      <c r="GX941" s="77">
        <v>8.9667714885997174E-2</v>
      </c>
      <c r="GY941" s="77">
        <v>0</v>
      </c>
      <c r="GZ941" s="77">
        <v>0</v>
      </c>
    </row>
    <row r="942" spans="98:208" x14ac:dyDescent="0.25">
      <c r="CT942" s="77" t="s">
        <v>155</v>
      </c>
      <c r="CU942" s="77" t="s">
        <v>442</v>
      </c>
      <c r="CV942" s="77" t="s">
        <v>453</v>
      </c>
      <c r="CW942" s="77">
        <v>2022</v>
      </c>
      <c r="CX942" s="77">
        <v>0</v>
      </c>
      <c r="CY942" s="77">
        <v>0</v>
      </c>
      <c r="CZ942" s="77">
        <v>0</v>
      </c>
      <c r="DA942" s="77">
        <v>0</v>
      </c>
      <c r="DB942" s="77">
        <v>14146.1306413326</v>
      </c>
      <c r="DC942" s="77">
        <v>222.22942162783181</v>
      </c>
      <c r="DD942" s="77">
        <v>8585.7228092479891</v>
      </c>
      <c r="DE942" s="77">
        <v>5338.1784104567732</v>
      </c>
      <c r="DF942" s="77">
        <v>813.21078921305514</v>
      </c>
      <c r="DG942" s="77">
        <v>813.21078921305514</v>
      </c>
      <c r="DH942" s="77">
        <v>813.21078921305514</v>
      </c>
      <c r="DI942" s="77">
        <v>0</v>
      </c>
      <c r="DJ942" s="77">
        <v>2.3439454107981179E-5</v>
      </c>
      <c r="DL942" s="77">
        <v>0</v>
      </c>
      <c r="DM942" s="77">
        <v>1.9061216973874563E-2</v>
      </c>
      <c r="DN942" s="77">
        <v>1.9061216973874563E-2</v>
      </c>
      <c r="DO942" s="77">
        <v>0</v>
      </c>
      <c r="DP942" s="77">
        <v>1.9061216973874563E-2</v>
      </c>
      <c r="DQ942" s="77">
        <v>1.9061216973874563E-2</v>
      </c>
      <c r="DR942" s="77">
        <v>0</v>
      </c>
      <c r="DS942" s="77">
        <v>1.9061216973874563E-2</v>
      </c>
      <c r="DT942" s="77">
        <v>1.9061216973874563E-2</v>
      </c>
      <c r="DU942" s="77">
        <v>0</v>
      </c>
      <c r="DV942" s="77">
        <v>0</v>
      </c>
      <c r="DW942" s="77">
        <v>0</v>
      </c>
      <c r="GE942" s="77" t="s">
        <v>422</v>
      </c>
      <c r="GF942" s="77" t="s">
        <v>155</v>
      </c>
      <c r="GG942" s="77" t="s">
        <v>431</v>
      </c>
      <c r="GH942" s="77" t="s">
        <v>467</v>
      </c>
      <c r="GI942" s="77">
        <v>2023</v>
      </c>
      <c r="GJ942" s="77" t="s">
        <v>305</v>
      </c>
      <c r="GK942" s="77">
        <v>0.71896016785821149</v>
      </c>
      <c r="GL942" s="77">
        <v>501.74527499999999</v>
      </c>
      <c r="GM942" s="77">
        <v>2023</v>
      </c>
      <c r="GN942" s="77" t="s">
        <v>175</v>
      </c>
      <c r="GO942" s="77">
        <v>0.13250000000000001</v>
      </c>
      <c r="GP942" s="77">
        <v>3</v>
      </c>
      <c r="GQ942" s="77">
        <v>0</v>
      </c>
      <c r="GR942" s="77" t="s">
        <v>423</v>
      </c>
      <c r="GS942" s="77">
        <v>0</v>
      </c>
      <c r="GT942" s="77">
        <v>0</v>
      </c>
      <c r="GU942" s="77">
        <v>0.1527377521613833</v>
      </c>
      <c r="GV942" s="248">
        <v>0.10981235993223404</v>
      </c>
      <c r="GW942" s="248">
        <v>0.1527377521613833</v>
      </c>
      <c r="GX942" s="77">
        <v>0.10981235993223404</v>
      </c>
      <c r="GY942" s="77">
        <v>0.1527377521613833</v>
      </c>
      <c r="GZ942" s="77">
        <v>0.10981235993223404</v>
      </c>
    </row>
    <row r="943" spans="98:208" x14ac:dyDescent="0.25">
      <c r="CT943" s="77" t="s">
        <v>155</v>
      </c>
      <c r="CU943" s="77" t="s">
        <v>442</v>
      </c>
      <c r="CV943" s="77" t="s">
        <v>453</v>
      </c>
      <c r="CW943" s="77">
        <v>2023</v>
      </c>
      <c r="CX943" s="77">
        <v>0</v>
      </c>
      <c r="CY943" s="77">
        <v>0</v>
      </c>
      <c r="CZ943" s="77">
        <v>0</v>
      </c>
      <c r="DA943" s="77">
        <v>0</v>
      </c>
      <c r="DB943" s="77">
        <v>14664.637556436701</v>
      </c>
      <c r="DC943" s="77">
        <v>233.23007680794049</v>
      </c>
      <c r="DD943" s="77">
        <v>8896.5159934286421</v>
      </c>
      <c r="DE943" s="77">
        <v>5534.891486200122</v>
      </c>
      <c r="DF943" s="77">
        <v>0</v>
      </c>
      <c r="DG943" s="77">
        <v>843.29420601054744</v>
      </c>
      <c r="DH943" s="77">
        <v>843.29420601054744</v>
      </c>
      <c r="DI943" s="77">
        <v>843.29420601054744</v>
      </c>
      <c r="DJ943" s="77">
        <v>2.3439454107981179E-5</v>
      </c>
      <c r="DL943" s="77">
        <v>0</v>
      </c>
      <c r="DM943" s="77">
        <v>0</v>
      </c>
      <c r="DN943" s="77">
        <v>0</v>
      </c>
      <c r="DO943" s="77">
        <v>0</v>
      </c>
      <c r="DP943" s="77">
        <v>1.9766355841310652E-2</v>
      </c>
      <c r="DQ943" s="77">
        <v>1.9766355841310652E-2</v>
      </c>
      <c r="DR943" s="77">
        <v>0</v>
      </c>
      <c r="DS943" s="77">
        <v>1.9766355841310652E-2</v>
      </c>
      <c r="DT943" s="77">
        <v>1.9766355841310652E-2</v>
      </c>
      <c r="DU943" s="77">
        <v>0</v>
      </c>
      <c r="DV943" s="77">
        <v>1.9766355841310652E-2</v>
      </c>
      <c r="DW943" s="77">
        <v>1.9766355841310652E-2</v>
      </c>
      <c r="GE943" s="77" t="s">
        <v>425</v>
      </c>
      <c r="GF943" s="77" t="s">
        <v>155</v>
      </c>
      <c r="GG943" s="77" t="s">
        <v>431</v>
      </c>
      <c r="GH943" s="77" t="s">
        <v>467</v>
      </c>
      <c r="GI943" s="77">
        <v>2023</v>
      </c>
      <c r="GJ943" s="77" t="s">
        <v>301</v>
      </c>
      <c r="GK943" s="77">
        <v>3.0714971986151012</v>
      </c>
      <c r="GL943" s="77">
        <v>501.74527499999999</v>
      </c>
      <c r="GM943" s="77">
        <v>2023</v>
      </c>
      <c r="GN943" s="77" t="s">
        <v>175</v>
      </c>
      <c r="GO943" s="77">
        <v>5.3000000000000005E-2</v>
      </c>
      <c r="GP943" s="77">
        <v>3</v>
      </c>
      <c r="GQ943" s="77">
        <v>0</v>
      </c>
      <c r="GR943" s="77" t="s">
        <v>423</v>
      </c>
      <c r="GS943" s="77">
        <v>0</v>
      </c>
      <c r="GT943" s="77">
        <v>0</v>
      </c>
      <c r="GU943" s="77">
        <v>5.5966209081309407E-2</v>
      </c>
      <c r="GV943" s="248">
        <v>0.17190005441034889</v>
      </c>
      <c r="GW943" s="248">
        <v>5.5966209081309407E-2</v>
      </c>
      <c r="GX943" s="77">
        <v>0.17190005441034889</v>
      </c>
      <c r="GY943" s="77">
        <v>5.5966209081309407E-2</v>
      </c>
      <c r="GZ943" s="77">
        <v>0.17190005441034889</v>
      </c>
    </row>
    <row r="944" spans="98:208" x14ac:dyDescent="0.25">
      <c r="CT944" s="77" t="s">
        <v>155</v>
      </c>
      <c r="CU944" s="77" t="s">
        <v>442</v>
      </c>
      <c r="CV944" s="77" t="s">
        <v>453</v>
      </c>
      <c r="CW944" s="77">
        <v>2024</v>
      </c>
      <c r="CX944" s="77">
        <v>0</v>
      </c>
      <c r="CY944" s="77">
        <v>0</v>
      </c>
      <c r="CZ944" s="77">
        <v>0</v>
      </c>
      <c r="DA944" s="77">
        <v>0</v>
      </c>
      <c r="DB944" s="77">
        <v>14664.637556436701</v>
      </c>
      <c r="DC944" s="77">
        <v>233.23007680794049</v>
      </c>
      <c r="DD944" s="77">
        <v>8896.5159934286421</v>
      </c>
      <c r="DE944" s="77">
        <v>5534.891486200122</v>
      </c>
      <c r="DF944" s="77">
        <v>0</v>
      </c>
      <c r="DG944" s="77">
        <v>0</v>
      </c>
      <c r="DH944" s="77">
        <v>843.29420601054744</v>
      </c>
      <c r="DI944" s="77">
        <v>843.29420601054744</v>
      </c>
      <c r="DJ944" s="77">
        <v>2.3439454107981179E-5</v>
      </c>
      <c r="DL944" s="77">
        <v>0</v>
      </c>
      <c r="DM944" s="77">
        <v>0</v>
      </c>
      <c r="DN944" s="77">
        <v>0</v>
      </c>
      <c r="DO944" s="77">
        <v>0</v>
      </c>
      <c r="DP944" s="77">
        <v>0</v>
      </c>
      <c r="DQ944" s="77">
        <v>0</v>
      </c>
      <c r="DR944" s="77">
        <v>0</v>
      </c>
      <c r="DS944" s="77">
        <v>1.9766355841310652E-2</v>
      </c>
      <c r="DT944" s="77">
        <v>1.9766355841310652E-2</v>
      </c>
      <c r="DU944" s="77">
        <v>0</v>
      </c>
      <c r="DV944" s="77">
        <v>1.9766355841310652E-2</v>
      </c>
      <c r="DW944" s="77">
        <v>1.9766355841310652E-2</v>
      </c>
      <c r="GE944" s="77" t="s">
        <v>427</v>
      </c>
      <c r="GF944" s="77" t="s">
        <v>155</v>
      </c>
      <c r="GG944" s="77" t="s">
        <v>431</v>
      </c>
      <c r="GH944" s="77" t="s">
        <v>467</v>
      </c>
      <c r="GI944" s="77">
        <v>2023</v>
      </c>
      <c r="GJ944" s="77" t="s">
        <v>303</v>
      </c>
      <c r="GK944" s="77">
        <v>1.684577240534445</v>
      </c>
      <c r="GL944" s="77">
        <v>501.74527499999999</v>
      </c>
      <c r="GM944" s="77">
        <v>2023</v>
      </c>
      <c r="GN944" s="77" t="s">
        <v>175</v>
      </c>
      <c r="GO944" s="77">
        <v>5.3000000000000005E-2</v>
      </c>
      <c r="GP944" s="77">
        <v>3</v>
      </c>
      <c r="GQ944" s="77">
        <v>0</v>
      </c>
      <c r="GR944" s="77" t="s">
        <v>423</v>
      </c>
      <c r="GS944" s="77">
        <v>0</v>
      </c>
      <c r="GT944" s="77">
        <v>0</v>
      </c>
      <c r="GU944" s="77">
        <v>5.5966209081309407E-2</v>
      </c>
      <c r="GV944" s="248">
        <v>9.4279402057365999E-2</v>
      </c>
      <c r="GW944" s="248">
        <v>5.5966209081309407E-2</v>
      </c>
      <c r="GX944" s="77">
        <v>9.4279402057365999E-2</v>
      </c>
      <c r="GY944" s="77">
        <v>5.5966209081309407E-2</v>
      </c>
      <c r="GZ944" s="77">
        <v>9.4279402057365999E-2</v>
      </c>
    </row>
    <row r="945" spans="98:208" x14ac:dyDescent="0.25">
      <c r="CT945" s="77" t="s">
        <v>155</v>
      </c>
      <c r="CU945" s="77" t="s">
        <v>442</v>
      </c>
      <c r="CV945" s="77" t="s">
        <v>453</v>
      </c>
      <c r="CW945" s="77">
        <v>2025</v>
      </c>
      <c r="CX945" s="77">
        <v>0</v>
      </c>
      <c r="CY945" s="77">
        <v>0</v>
      </c>
      <c r="CZ945" s="77">
        <v>0</v>
      </c>
      <c r="DA945" s="77">
        <v>0</v>
      </c>
      <c r="DB945" s="77">
        <v>14664.637556436701</v>
      </c>
      <c r="DC945" s="77">
        <v>233.23007680794049</v>
      </c>
      <c r="DD945" s="77">
        <v>8896.5159934286421</v>
      </c>
      <c r="DE945" s="77">
        <v>5534.891486200122</v>
      </c>
      <c r="DF945" s="77">
        <v>0</v>
      </c>
      <c r="DG945" s="77">
        <v>0</v>
      </c>
      <c r="DH945" s="77">
        <v>0</v>
      </c>
      <c r="DI945" s="77">
        <v>843.29420601054744</v>
      </c>
      <c r="DJ945" s="77">
        <v>2.3439454107981179E-5</v>
      </c>
      <c r="DL945" s="77">
        <v>0</v>
      </c>
      <c r="DM945" s="77">
        <v>0</v>
      </c>
      <c r="DN945" s="77">
        <v>0</v>
      </c>
      <c r="DO945" s="77">
        <v>0</v>
      </c>
      <c r="DP945" s="77">
        <v>0</v>
      </c>
      <c r="DQ945" s="77">
        <v>0</v>
      </c>
      <c r="DR945" s="77">
        <v>0</v>
      </c>
      <c r="DS945" s="77">
        <v>0</v>
      </c>
      <c r="DT945" s="77">
        <v>0</v>
      </c>
      <c r="DU945" s="77">
        <v>0</v>
      </c>
      <c r="DV945" s="77">
        <v>1.9766355841310652E-2</v>
      </c>
      <c r="DW945" s="77">
        <v>1.9766355841310652E-2</v>
      </c>
      <c r="GE945" s="77" t="s">
        <v>422</v>
      </c>
      <c r="GF945" s="77" t="s">
        <v>155</v>
      </c>
      <c r="GG945" s="77" t="s">
        <v>431</v>
      </c>
      <c r="GH945" s="77" t="s">
        <v>467</v>
      </c>
      <c r="GI945" s="77">
        <v>2024</v>
      </c>
      <c r="GJ945" s="77" t="s">
        <v>305</v>
      </c>
      <c r="GK945" s="77">
        <v>0.71896016785821149</v>
      </c>
      <c r="GL945" s="77">
        <v>501.74527499999999</v>
      </c>
      <c r="GM945" s="77">
        <v>2024</v>
      </c>
      <c r="GN945" s="77" t="s">
        <v>175</v>
      </c>
      <c r="GO945" s="77">
        <v>0.13250000000000001</v>
      </c>
      <c r="GP945" s="77">
        <v>3</v>
      </c>
      <c r="GQ945" s="77">
        <v>0</v>
      </c>
      <c r="GR945" s="77" t="s">
        <v>423</v>
      </c>
      <c r="GS945" s="77">
        <v>0</v>
      </c>
      <c r="GT945" s="77">
        <v>0</v>
      </c>
      <c r="GU945" s="77">
        <v>0</v>
      </c>
      <c r="GV945" s="248">
        <v>0</v>
      </c>
      <c r="GW945" s="248">
        <v>0.1527377521613833</v>
      </c>
      <c r="GX945" s="77">
        <v>0.10981235993223404</v>
      </c>
      <c r="GY945" s="77">
        <v>0.1527377521613833</v>
      </c>
      <c r="GZ945" s="77">
        <v>0.10981235993223404</v>
      </c>
    </row>
    <row r="946" spans="98:208" x14ac:dyDescent="0.25">
      <c r="CT946" s="77" t="s">
        <v>155</v>
      </c>
      <c r="CU946" s="77" t="s">
        <v>442</v>
      </c>
      <c r="CV946" s="77" t="s">
        <v>460</v>
      </c>
      <c r="CW946" s="77">
        <v>2020</v>
      </c>
      <c r="CX946" s="77">
        <v>0</v>
      </c>
      <c r="CY946" s="77">
        <v>0</v>
      </c>
      <c r="CZ946" s="77">
        <v>0</v>
      </c>
      <c r="DA946" s="77">
        <v>0</v>
      </c>
      <c r="DB946" s="77">
        <v>8807.9522308759442</v>
      </c>
      <c r="DC946" s="77">
        <v>222.2294216278348</v>
      </c>
      <c r="DD946" s="77">
        <v>8585.7228092481091</v>
      </c>
      <c r="DE946" s="77">
        <v>0</v>
      </c>
      <c r="DF946" s="77">
        <v>514.45318018010664</v>
      </c>
      <c r="DG946" s="77">
        <v>0</v>
      </c>
      <c r="DH946" s="77">
        <v>0</v>
      </c>
      <c r="DI946" s="77">
        <v>0</v>
      </c>
      <c r="DJ946" s="77">
        <v>3.8764370081056177E-6</v>
      </c>
      <c r="DL946" s="77">
        <v>0</v>
      </c>
      <c r="DM946" s="77">
        <v>1.9942453465877927E-3</v>
      </c>
      <c r="DN946" s="77">
        <v>1.9942453465877927E-3</v>
      </c>
      <c r="DO946" s="77">
        <v>0</v>
      </c>
      <c r="DP946" s="77">
        <v>0</v>
      </c>
      <c r="DQ946" s="77">
        <v>0</v>
      </c>
      <c r="DR946" s="77">
        <v>0</v>
      </c>
      <c r="DS946" s="77">
        <v>0</v>
      </c>
      <c r="DT946" s="77">
        <v>0</v>
      </c>
      <c r="DU946" s="77">
        <v>0</v>
      </c>
      <c r="DV946" s="77">
        <v>0</v>
      </c>
      <c r="DW946" s="77">
        <v>0</v>
      </c>
      <c r="GE946" s="77" t="s">
        <v>425</v>
      </c>
      <c r="GF946" s="77" t="s">
        <v>155</v>
      </c>
      <c r="GG946" s="77" t="s">
        <v>431</v>
      </c>
      <c r="GH946" s="77" t="s">
        <v>467</v>
      </c>
      <c r="GI946" s="77">
        <v>2024</v>
      </c>
      <c r="GJ946" s="77" t="s">
        <v>301</v>
      </c>
      <c r="GK946" s="77">
        <v>3.0714971986151012</v>
      </c>
      <c r="GL946" s="77">
        <v>501.74527499999999</v>
      </c>
      <c r="GM946" s="77">
        <v>2024</v>
      </c>
      <c r="GN946" s="77" t="s">
        <v>175</v>
      </c>
      <c r="GO946" s="77">
        <v>5.3000000000000005E-2</v>
      </c>
      <c r="GP946" s="77">
        <v>3</v>
      </c>
      <c r="GQ946" s="77">
        <v>0</v>
      </c>
      <c r="GR946" s="77" t="s">
        <v>423</v>
      </c>
      <c r="GS946" s="77">
        <v>0</v>
      </c>
      <c r="GT946" s="77">
        <v>0</v>
      </c>
      <c r="GU946" s="77">
        <v>0</v>
      </c>
      <c r="GV946" s="248">
        <v>0</v>
      </c>
      <c r="GW946" s="248">
        <v>5.5966209081309407E-2</v>
      </c>
      <c r="GX946" s="77">
        <v>0.17190005441034889</v>
      </c>
      <c r="GY946" s="77">
        <v>5.5966209081309407E-2</v>
      </c>
      <c r="GZ946" s="77">
        <v>0.17190005441034889</v>
      </c>
    </row>
    <row r="947" spans="98:208" x14ac:dyDescent="0.25">
      <c r="CT947" s="77" t="s">
        <v>155</v>
      </c>
      <c r="CU947" s="77" t="s">
        <v>442</v>
      </c>
      <c r="CV947" s="77" t="s">
        <v>460</v>
      </c>
      <c r="CW947" s="77">
        <v>2021</v>
      </c>
      <c r="CX947" s="77">
        <v>0</v>
      </c>
      <c r="CY947" s="77">
        <v>0</v>
      </c>
      <c r="CZ947" s="77">
        <v>0</v>
      </c>
      <c r="DA947" s="77">
        <v>0</v>
      </c>
      <c r="DB947" s="77">
        <v>8807.9522308759442</v>
      </c>
      <c r="DC947" s="77">
        <v>222.2294216278348</v>
      </c>
      <c r="DD947" s="77">
        <v>8585.7228092481091</v>
      </c>
      <c r="DE947" s="77">
        <v>0</v>
      </c>
      <c r="DF947" s="77">
        <v>514.45318018010664</v>
      </c>
      <c r="DG947" s="77">
        <v>514.45318018010664</v>
      </c>
      <c r="DH947" s="77">
        <v>0</v>
      </c>
      <c r="DI947" s="77">
        <v>0</v>
      </c>
      <c r="DJ947" s="77">
        <v>3.8764370081056177E-6</v>
      </c>
      <c r="DL947" s="77">
        <v>0</v>
      </c>
      <c r="DM947" s="77">
        <v>1.9942453465877927E-3</v>
      </c>
      <c r="DN947" s="77">
        <v>1.9942453465877927E-3</v>
      </c>
      <c r="DO947" s="77">
        <v>0</v>
      </c>
      <c r="DP947" s="77">
        <v>1.9942453465877927E-3</v>
      </c>
      <c r="DQ947" s="77">
        <v>1.9942453465877927E-3</v>
      </c>
      <c r="DR947" s="77">
        <v>0</v>
      </c>
      <c r="DS947" s="77">
        <v>0</v>
      </c>
      <c r="DT947" s="77">
        <v>0</v>
      </c>
      <c r="DU947" s="77">
        <v>0</v>
      </c>
      <c r="DV947" s="77">
        <v>0</v>
      </c>
      <c r="DW947" s="77">
        <v>0</v>
      </c>
      <c r="GE947" s="77" t="s">
        <v>427</v>
      </c>
      <c r="GF947" s="77" t="s">
        <v>155</v>
      </c>
      <c r="GG947" s="77" t="s">
        <v>431</v>
      </c>
      <c r="GH947" s="77" t="s">
        <v>467</v>
      </c>
      <c r="GI947" s="77">
        <v>2024</v>
      </c>
      <c r="GJ947" s="77" t="s">
        <v>303</v>
      </c>
      <c r="GK947" s="77">
        <v>1.684577240534445</v>
      </c>
      <c r="GL947" s="77">
        <v>501.74527499999999</v>
      </c>
      <c r="GM947" s="77">
        <v>2024</v>
      </c>
      <c r="GN947" s="77" t="s">
        <v>175</v>
      </c>
      <c r="GO947" s="77">
        <v>5.3000000000000005E-2</v>
      </c>
      <c r="GP947" s="77">
        <v>3</v>
      </c>
      <c r="GQ947" s="77">
        <v>0</v>
      </c>
      <c r="GR947" s="77" t="s">
        <v>423</v>
      </c>
      <c r="GS947" s="77">
        <v>0</v>
      </c>
      <c r="GT947" s="77">
        <v>0</v>
      </c>
      <c r="GU947" s="77">
        <v>0</v>
      </c>
      <c r="GV947" s="248">
        <v>0</v>
      </c>
      <c r="GW947" s="248">
        <v>5.5966209081309407E-2</v>
      </c>
      <c r="GX947" s="77">
        <v>9.4279402057365999E-2</v>
      </c>
      <c r="GY947" s="77">
        <v>5.5966209081309407E-2</v>
      </c>
      <c r="GZ947" s="77">
        <v>9.4279402057365999E-2</v>
      </c>
    </row>
    <row r="948" spans="98:208" x14ac:dyDescent="0.25">
      <c r="CT948" s="77" t="s">
        <v>155</v>
      </c>
      <c r="CU948" s="77" t="s">
        <v>442</v>
      </c>
      <c r="CV948" s="77" t="s">
        <v>460</v>
      </c>
      <c r="CW948" s="77">
        <v>2022</v>
      </c>
      <c r="CX948" s="77">
        <v>0</v>
      </c>
      <c r="CY948" s="77">
        <v>0</v>
      </c>
      <c r="CZ948" s="77">
        <v>0</v>
      </c>
      <c r="DA948" s="77">
        <v>0</v>
      </c>
      <c r="DB948" s="77">
        <v>8807.9522308759442</v>
      </c>
      <c r="DC948" s="77">
        <v>222.2294216278348</v>
      </c>
      <c r="DD948" s="77">
        <v>8585.7228092481091</v>
      </c>
      <c r="DE948" s="77">
        <v>0</v>
      </c>
      <c r="DF948" s="77">
        <v>514.45318018010664</v>
      </c>
      <c r="DG948" s="77">
        <v>514.45318018010664</v>
      </c>
      <c r="DH948" s="77">
        <v>514.45318018010664</v>
      </c>
      <c r="DI948" s="77">
        <v>0</v>
      </c>
      <c r="DJ948" s="77">
        <v>3.8764370081056177E-6</v>
      </c>
      <c r="DL948" s="77">
        <v>0</v>
      </c>
      <c r="DM948" s="77">
        <v>1.9942453465877927E-3</v>
      </c>
      <c r="DN948" s="77">
        <v>1.9942453465877927E-3</v>
      </c>
      <c r="DO948" s="77">
        <v>0</v>
      </c>
      <c r="DP948" s="77">
        <v>1.9942453465877927E-3</v>
      </c>
      <c r="DQ948" s="77">
        <v>1.9942453465877927E-3</v>
      </c>
      <c r="DR948" s="77">
        <v>0</v>
      </c>
      <c r="DS948" s="77">
        <v>1.9942453465877927E-3</v>
      </c>
      <c r="DT948" s="77">
        <v>1.9942453465877927E-3</v>
      </c>
      <c r="DU948" s="77">
        <v>0</v>
      </c>
      <c r="DV948" s="77">
        <v>0</v>
      </c>
      <c r="DW948" s="77">
        <v>0</v>
      </c>
      <c r="GE948" s="77" t="s">
        <v>422</v>
      </c>
      <c r="GF948" s="77" t="s">
        <v>155</v>
      </c>
      <c r="GG948" s="77" t="s">
        <v>431</v>
      </c>
      <c r="GH948" s="77" t="s">
        <v>467</v>
      </c>
      <c r="GI948" s="77">
        <v>2025</v>
      </c>
      <c r="GJ948" s="77" t="s">
        <v>305</v>
      </c>
      <c r="GK948" s="77">
        <v>0.71896016785821149</v>
      </c>
      <c r="GL948" s="77">
        <v>501.74527499999999</v>
      </c>
      <c r="GM948" s="77">
        <v>2025</v>
      </c>
      <c r="GN948" s="77" t="s">
        <v>175</v>
      </c>
      <c r="GO948" s="77">
        <v>0.13250000000000001</v>
      </c>
      <c r="GP948" s="77">
        <v>3</v>
      </c>
      <c r="GQ948" s="77">
        <v>0</v>
      </c>
      <c r="GR948" s="77" t="s">
        <v>423</v>
      </c>
      <c r="GS948" s="77">
        <v>0</v>
      </c>
      <c r="GT948" s="77">
        <v>0</v>
      </c>
      <c r="GU948" s="77">
        <v>0</v>
      </c>
      <c r="GV948" s="248">
        <v>0</v>
      </c>
      <c r="GW948" s="248">
        <v>0</v>
      </c>
      <c r="GX948" s="77">
        <v>0</v>
      </c>
      <c r="GY948" s="77">
        <v>0.1527377521613833</v>
      </c>
      <c r="GZ948" s="77">
        <v>0.10981235993223404</v>
      </c>
    </row>
    <row r="949" spans="98:208" x14ac:dyDescent="0.25">
      <c r="CT949" s="77" t="s">
        <v>155</v>
      </c>
      <c r="CU949" s="77" t="s">
        <v>442</v>
      </c>
      <c r="CV949" s="77" t="s">
        <v>460</v>
      </c>
      <c r="CW949" s="77">
        <v>2023</v>
      </c>
      <c r="CX949" s="77">
        <v>0</v>
      </c>
      <c r="CY949" s="77">
        <v>0</v>
      </c>
      <c r="CZ949" s="77">
        <v>0</v>
      </c>
      <c r="DA949" s="77">
        <v>0</v>
      </c>
      <c r="DB949" s="77">
        <v>9129.7460702367098</v>
      </c>
      <c r="DC949" s="77">
        <v>233.2300768079437</v>
      </c>
      <c r="DD949" s="77">
        <v>8896.5159934287658</v>
      </c>
      <c r="DE949" s="77">
        <v>0</v>
      </c>
      <c r="DF949" s="77">
        <v>0</v>
      </c>
      <c r="DG949" s="77">
        <v>533.52731185151947</v>
      </c>
      <c r="DH949" s="77">
        <v>533.52731185151947</v>
      </c>
      <c r="DI949" s="77">
        <v>533.52731185151947</v>
      </c>
      <c r="DJ949" s="77">
        <v>3.8764370081056177E-6</v>
      </c>
      <c r="DL949" s="77">
        <v>0</v>
      </c>
      <c r="DM949" s="77">
        <v>0</v>
      </c>
      <c r="DN949" s="77">
        <v>0</v>
      </c>
      <c r="DO949" s="77">
        <v>0</v>
      </c>
      <c r="DP949" s="77">
        <v>2.068185016496337E-3</v>
      </c>
      <c r="DQ949" s="77">
        <v>2.068185016496337E-3</v>
      </c>
      <c r="DR949" s="77">
        <v>0</v>
      </c>
      <c r="DS949" s="77">
        <v>2.068185016496337E-3</v>
      </c>
      <c r="DT949" s="77">
        <v>2.068185016496337E-3</v>
      </c>
      <c r="DU949" s="77">
        <v>0</v>
      </c>
      <c r="DV949" s="77">
        <v>2.068185016496337E-3</v>
      </c>
      <c r="DW949" s="77">
        <v>2.068185016496337E-3</v>
      </c>
      <c r="GE949" s="77" t="s">
        <v>425</v>
      </c>
      <c r="GF949" s="77" t="s">
        <v>155</v>
      </c>
      <c r="GG949" s="77" t="s">
        <v>431</v>
      </c>
      <c r="GH949" s="77" t="s">
        <v>467</v>
      </c>
      <c r="GI949" s="77">
        <v>2025</v>
      </c>
      <c r="GJ949" s="77" t="s">
        <v>301</v>
      </c>
      <c r="GK949" s="77">
        <v>3.0714971986151012</v>
      </c>
      <c r="GL949" s="77">
        <v>501.74527499999999</v>
      </c>
      <c r="GM949" s="77">
        <v>2025</v>
      </c>
      <c r="GN949" s="77" t="s">
        <v>175</v>
      </c>
      <c r="GO949" s="77">
        <v>5.3000000000000005E-2</v>
      </c>
      <c r="GP949" s="77">
        <v>3</v>
      </c>
      <c r="GQ949" s="77">
        <v>0</v>
      </c>
      <c r="GR949" s="77" t="s">
        <v>423</v>
      </c>
      <c r="GS949" s="77">
        <v>0</v>
      </c>
      <c r="GT949" s="77">
        <v>0</v>
      </c>
      <c r="GU949" s="77">
        <v>0</v>
      </c>
      <c r="GV949" s="248">
        <v>0</v>
      </c>
      <c r="GW949" s="248">
        <v>0</v>
      </c>
      <c r="GX949" s="77">
        <v>0</v>
      </c>
      <c r="GY949" s="77">
        <v>5.5966209081309407E-2</v>
      </c>
      <c r="GZ949" s="77">
        <v>0.17190005441034889</v>
      </c>
    </row>
    <row r="950" spans="98:208" x14ac:dyDescent="0.25">
      <c r="CT950" s="77" t="s">
        <v>155</v>
      </c>
      <c r="CU950" s="77" t="s">
        <v>442</v>
      </c>
      <c r="CV950" s="77" t="s">
        <v>460</v>
      </c>
      <c r="CW950" s="77">
        <v>2024</v>
      </c>
      <c r="CX950" s="77">
        <v>0</v>
      </c>
      <c r="CY950" s="77">
        <v>0</v>
      </c>
      <c r="CZ950" s="77">
        <v>0</v>
      </c>
      <c r="DA950" s="77">
        <v>0</v>
      </c>
      <c r="DB950" s="77">
        <v>9129.7460702367098</v>
      </c>
      <c r="DC950" s="77">
        <v>233.2300768079437</v>
      </c>
      <c r="DD950" s="77">
        <v>8896.5159934287658</v>
      </c>
      <c r="DE950" s="77">
        <v>0</v>
      </c>
      <c r="DF950" s="77">
        <v>0</v>
      </c>
      <c r="DG950" s="77">
        <v>0</v>
      </c>
      <c r="DH950" s="77">
        <v>533.52731185151947</v>
      </c>
      <c r="DI950" s="77">
        <v>533.52731185151947</v>
      </c>
      <c r="DJ950" s="77">
        <v>3.8764370081056177E-6</v>
      </c>
      <c r="DL950" s="77">
        <v>0</v>
      </c>
      <c r="DM950" s="77">
        <v>0</v>
      </c>
      <c r="DN950" s="77">
        <v>0</v>
      </c>
      <c r="DO950" s="77">
        <v>0</v>
      </c>
      <c r="DP950" s="77">
        <v>0</v>
      </c>
      <c r="DQ950" s="77">
        <v>0</v>
      </c>
      <c r="DR950" s="77">
        <v>0</v>
      </c>
      <c r="DS950" s="77">
        <v>2.068185016496337E-3</v>
      </c>
      <c r="DT950" s="77">
        <v>2.068185016496337E-3</v>
      </c>
      <c r="DU950" s="77">
        <v>0</v>
      </c>
      <c r="DV950" s="77">
        <v>2.068185016496337E-3</v>
      </c>
      <c r="DW950" s="77">
        <v>2.068185016496337E-3</v>
      </c>
      <c r="GE950" s="77" t="s">
        <v>427</v>
      </c>
      <c r="GF950" s="77" t="s">
        <v>155</v>
      </c>
      <c r="GG950" s="77" t="s">
        <v>431</v>
      </c>
      <c r="GH950" s="77" t="s">
        <v>467</v>
      </c>
      <c r="GI950" s="77">
        <v>2025</v>
      </c>
      <c r="GJ950" s="77" t="s">
        <v>303</v>
      </c>
      <c r="GK950" s="77">
        <v>1.684577240534445</v>
      </c>
      <c r="GL950" s="77">
        <v>501.74527499999999</v>
      </c>
      <c r="GM950" s="77">
        <v>2025</v>
      </c>
      <c r="GN950" s="77" t="s">
        <v>175</v>
      </c>
      <c r="GO950" s="77">
        <v>5.3000000000000005E-2</v>
      </c>
      <c r="GP950" s="77">
        <v>3</v>
      </c>
      <c r="GQ950" s="77">
        <v>0</v>
      </c>
      <c r="GR950" s="77" t="s">
        <v>423</v>
      </c>
      <c r="GS950" s="77">
        <v>0</v>
      </c>
      <c r="GT950" s="77">
        <v>0</v>
      </c>
      <c r="GU950" s="77">
        <v>0</v>
      </c>
      <c r="GV950" s="248">
        <v>0</v>
      </c>
      <c r="GW950" s="248">
        <v>0</v>
      </c>
      <c r="GX950" s="77">
        <v>0</v>
      </c>
      <c r="GY950" s="77">
        <v>5.5966209081309407E-2</v>
      </c>
      <c r="GZ950" s="77">
        <v>9.4279402057365999E-2</v>
      </c>
    </row>
    <row r="951" spans="98:208" x14ac:dyDescent="0.25">
      <c r="CT951" s="77" t="s">
        <v>155</v>
      </c>
      <c r="CU951" s="77" t="s">
        <v>442</v>
      </c>
      <c r="CV951" s="77" t="s">
        <v>460</v>
      </c>
      <c r="CW951" s="77">
        <v>2025</v>
      </c>
      <c r="CX951" s="77">
        <v>0</v>
      </c>
      <c r="CY951" s="77">
        <v>0</v>
      </c>
      <c r="CZ951" s="77">
        <v>0</v>
      </c>
      <c r="DA951" s="77">
        <v>0</v>
      </c>
      <c r="DB951" s="77">
        <v>9129.7460702367098</v>
      </c>
      <c r="DC951" s="77">
        <v>233.2300768079437</v>
      </c>
      <c r="DD951" s="77">
        <v>8896.5159934287658</v>
      </c>
      <c r="DE951" s="77">
        <v>0</v>
      </c>
      <c r="DF951" s="77">
        <v>0</v>
      </c>
      <c r="DG951" s="77">
        <v>0</v>
      </c>
      <c r="DH951" s="77">
        <v>0</v>
      </c>
      <c r="DI951" s="77">
        <v>533.52731185151947</v>
      </c>
      <c r="DJ951" s="77">
        <v>3.8764370081056177E-6</v>
      </c>
      <c r="DL951" s="77">
        <v>0</v>
      </c>
      <c r="DM951" s="77">
        <v>0</v>
      </c>
      <c r="DN951" s="77">
        <v>0</v>
      </c>
      <c r="DO951" s="77">
        <v>0</v>
      </c>
      <c r="DP951" s="77">
        <v>0</v>
      </c>
      <c r="DQ951" s="77">
        <v>0</v>
      </c>
      <c r="DR951" s="77">
        <v>0</v>
      </c>
      <c r="DS951" s="77">
        <v>0</v>
      </c>
      <c r="DT951" s="77">
        <v>0</v>
      </c>
      <c r="DU951" s="77">
        <v>0</v>
      </c>
      <c r="DV951" s="77">
        <v>2.068185016496337E-3</v>
      </c>
      <c r="DW951" s="77">
        <v>2.068185016496337E-3</v>
      </c>
      <c r="GE951" s="77" t="s">
        <v>422</v>
      </c>
      <c r="GF951" s="77" t="s">
        <v>155</v>
      </c>
      <c r="GG951" s="77" t="s">
        <v>431</v>
      </c>
      <c r="GH951" s="77" t="s">
        <v>474</v>
      </c>
      <c r="GI951" s="77">
        <v>2021</v>
      </c>
      <c r="GJ951" s="77" t="s">
        <v>305</v>
      </c>
      <c r="GK951" s="77">
        <v>3.6425060683954437E-2</v>
      </c>
      <c r="GL951" s="77">
        <v>501.74527499999999</v>
      </c>
      <c r="GM951" s="77">
        <v>2021</v>
      </c>
      <c r="GN951" s="77" t="s">
        <v>175</v>
      </c>
      <c r="GO951" s="77">
        <v>0.13250000000000001</v>
      </c>
      <c r="GP951" s="77">
        <v>3</v>
      </c>
      <c r="GQ951" s="77">
        <v>0</v>
      </c>
      <c r="GR951" s="77" t="s">
        <v>423</v>
      </c>
      <c r="GS951" s="77">
        <v>0.1527377521613833</v>
      </c>
      <c r="GT951" s="77">
        <v>5.5634818912091797E-3</v>
      </c>
      <c r="GU951" s="77">
        <v>0.1527377521613833</v>
      </c>
      <c r="GV951" s="248">
        <v>5.5634818912091797E-3</v>
      </c>
      <c r="GW951" s="248">
        <v>0</v>
      </c>
      <c r="GX951" s="77">
        <v>0</v>
      </c>
      <c r="GY951" s="77">
        <v>0</v>
      </c>
      <c r="GZ951" s="77">
        <v>0</v>
      </c>
    </row>
    <row r="952" spans="98:208" x14ac:dyDescent="0.25">
      <c r="CT952" s="77" t="s">
        <v>155</v>
      </c>
      <c r="CU952" s="77" t="s">
        <v>442</v>
      </c>
      <c r="CV952" s="77" t="s">
        <v>467</v>
      </c>
      <c r="CW952" s="77">
        <v>2020</v>
      </c>
      <c r="CX952" s="77">
        <v>0</v>
      </c>
      <c r="CY952" s="77">
        <v>0</v>
      </c>
      <c r="CZ952" s="77">
        <v>0</v>
      </c>
      <c r="DA952" s="77">
        <v>0</v>
      </c>
      <c r="DB952" s="77">
        <v>5.2405583313015542</v>
      </c>
      <c r="DC952" s="77">
        <v>0.69641821681223215</v>
      </c>
      <c r="DD952" s="77">
        <v>2.9419641522810238</v>
      </c>
      <c r="DE952" s="77">
        <v>1.6021759622082921</v>
      </c>
      <c r="DF952" s="77">
        <v>0.36068764874241349</v>
      </c>
      <c r="DG952" s="77">
        <v>0</v>
      </c>
      <c r="DH952" s="77">
        <v>0</v>
      </c>
      <c r="DI952" s="77">
        <v>0</v>
      </c>
      <c r="DJ952" s="77">
        <v>5.1640138508871778E-5</v>
      </c>
      <c r="DL952" s="77">
        <v>0</v>
      </c>
      <c r="DM952" s="77">
        <v>1.8625960139497526E-5</v>
      </c>
      <c r="DN952" s="77">
        <v>1.8625960139497526E-5</v>
      </c>
      <c r="DO952" s="77">
        <v>0</v>
      </c>
      <c r="DP952" s="77">
        <v>0</v>
      </c>
      <c r="DQ952" s="77">
        <v>0</v>
      </c>
      <c r="DR952" s="77">
        <v>0</v>
      </c>
      <c r="DS952" s="77">
        <v>0</v>
      </c>
      <c r="DT952" s="77">
        <v>0</v>
      </c>
      <c r="DU952" s="77">
        <v>0</v>
      </c>
      <c r="DV952" s="77">
        <v>0</v>
      </c>
      <c r="DW952" s="77">
        <v>0</v>
      </c>
      <c r="GE952" s="77" t="s">
        <v>425</v>
      </c>
      <c r="GF952" s="77" t="s">
        <v>155</v>
      </c>
      <c r="GG952" s="77" t="s">
        <v>431</v>
      </c>
      <c r="GH952" s="77" t="s">
        <v>474</v>
      </c>
      <c r="GI952" s="77">
        <v>2021</v>
      </c>
      <c r="GJ952" s="77" t="s">
        <v>301</v>
      </c>
      <c r="GK952" s="77">
        <v>1.5808724525432679E-3</v>
      </c>
      <c r="GL952" s="77">
        <v>501.74527499999999</v>
      </c>
      <c r="GM952" s="77">
        <v>2021</v>
      </c>
      <c r="GN952" s="77" t="s">
        <v>175</v>
      </c>
      <c r="GO952" s="77">
        <v>5.3000000000000005E-2</v>
      </c>
      <c r="GP952" s="77">
        <v>3</v>
      </c>
      <c r="GQ952" s="77">
        <v>0</v>
      </c>
      <c r="GR952" s="77" t="s">
        <v>423</v>
      </c>
      <c r="GS952" s="77">
        <v>5.5966209081309407E-2</v>
      </c>
      <c r="GT952" s="77">
        <v>8.8475438209918909E-5</v>
      </c>
      <c r="GU952" s="77">
        <v>5.5966209081309407E-2</v>
      </c>
      <c r="GV952" s="248">
        <v>8.8475438209918909E-5</v>
      </c>
      <c r="GW952" s="248">
        <v>0</v>
      </c>
      <c r="GX952" s="77">
        <v>0</v>
      </c>
      <c r="GY952" s="77">
        <v>0</v>
      </c>
      <c r="GZ952" s="77">
        <v>0</v>
      </c>
    </row>
    <row r="953" spans="98:208" x14ac:dyDescent="0.25">
      <c r="CT953" s="77" t="s">
        <v>155</v>
      </c>
      <c r="CU953" s="77" t="s">
        <v>442</v>
      </c>
      <c r="CV953" s="77" t="s">
        <v>467</v>
      </c>
      <c r="CW953" s="77">
        <v>2021</v>
      </c>
      <c r="CX953" s="77">
        <v>0</v>
      </c>
      <c r="CY953" s="77">
        <v>0</v>
      </c>
      <c r="CZ953" s="77">
        <v>0</v>
      </c>
      <c r="DA953" s="77">
        <v>0</v>
      </c>
      <c r="DB953" s="77">
        <v>5.2405583313015542</v>
      </c>
      <c r="DC953" s="77">
        <v>0.69641821681223215</v>
      </c>
      <c r="DD953" s="77">
        <v>2.9419641522810238</v>
      </c>
      <c r="DE953" s="77">
        <v>1.6021759622082921</v>
      </c>
      <c r="DF953" s="77">
        <v>0.36068764874241349</v>
      </c>
      <c r="DG953" s="77">
        <v>0.36068764874241349</v>
      </c>
      <c r="DH953" s="77">
        <v>0</v>
      </c>
      <c r="DI953" s="77">
        <v>0</v>
      </c>
      <c r="DJ953" s="77">
        <v>5.1640138508871778E-5</v>
      </c>
      <c r="DL953" s="77">
        <v>0</v>
      </c>
      <c r="DM953" s="77">
        <v>1.8625960139497526E-5</v>
      </c>
      <c r="DN953" s="77">
        <v>1.8625960139497526E-5</v>
      </c>
      <c r="DO953" s="77">
        <v>0</v>
      </c>
      <c r="DP953" s="77">
        <v>1.8625960139497526E-5</v>
      </c>
      <c r="DQ953" s="77">
        <v>1.8625960139497526E-5</v>
      </c>
      <c r="DR953" s="77">
        <v>0</v>
      </c>
      <c r="DS953" s="77">
        <v>0</v>
      </c>
      <c r="DT953" s="77">
        <v>0</v>
      </c>
      <c r="DU953" s="77">
        <v>0</v>
      </c>
      <c r="DV953" s="77">
        <v>0</v>
      </c>
      <c r="DW953" s="77">
        <v>0</v>
      </c>
      <c r="GE953" s="77" t="s">
        <v>427</v>
      </c>
      <c r="GF953" s="77" t="s">
        <v>155</v>
      </c>
      <c r="GG953" s="77" t="s">
        <v>431</v>
      </c>
      <c r="GH953" s="77" t="s">
        <v>474</v>
      </c>
      <c r="GI953" s="77">
        <v>2021</v>
      </c>
      <c r="GJ953" s="77" t="s">
        <v>303</v>
      </c>
      <c r="GK953" s="77">
        <v>3.9894642198450542E-2</v>
      </c>
      <c r="GL953" s="77">
        <v>501.74527499999999</v>
      </c>
      <c r="GM953" s="77">
        <v>2021</v>
      </c>
      <c r="GN953" s="77" t="s">
        <v>175</v>
      </c>
      <c r="GO953" s="77">
        <v>5.3000000000000005E-2</v>
      </c>
      <c r="GP953" s="77">
        <v>3</v>
      </c>
      <c r="GQ953" s="77">
        <v>0</v>
      </c>
      <c r="GR953" s="77" t="s">
        <v>423</v>
      </c>
      <c r="GS953" s="77">
        <v>5.5966209081309407E-2</v>
      </c>
      <c r="GT953" s="77">
        <v>2.2327518865025123E-3</v>
      </c>
      <c r="GU953" s="77">
        <v>5.5966209081309407E-2</v>
      </c>
      <c r="GV953" s="248">
        <v>2.2327518865025123E-3</v>
      </c>
      <c r="GW953" s="248">
        <v>0</v>
      </c>
      <c r="GX953" s="77">
        <v>0</v>
      </c>
      <c r="GY953" s="77">
        <v>0</v>
      </c>
      <c r="GZ953" s="77">
        <v>0</v>
      </c>
    </row>
    <row r="954" spans="98:208" x14ac:dyDescent="0.25">
      <c r="CT954" s="77" t="s">
        <v>155</v>
      </c>
      <c r="CU954" s="77" t="s">
        <v>442</v>
      </c>
      <c r="CV954" s="77" t="s">
        <v>467</v>
      </c>
      <c r="CW954" s="77">
        <v>2022</v>
      </c>
      <c r="CX954" s="77">
        <v>0</v>
      </c>
      <c r="CY954" s="77">
        <v>0</v>
      </c>
      <c r="CZ954" s="77">
        <v>0</v>
      </c>
      <c r="DA954" s="77">
        <v>0</v>
      </c>
      <c r="DB954" s="77">
        <v>5.2405583313015542</v>
      </c>
      <c r="DC954" s="77">
        <v>0.69641821681223215</v>
      </c>
      <c r="DD954" s="77">
        <v>2.9419641522810238</v>
      </c>
      <c r="DE954" s="77">
        <v>1.6021759622082921</v>
      </c>
      <c r="DF954" s="77">
        <v>0.36068764874241349</v>
      </c>
      <c r="DG954" s="77">
        <v>0.36068764874241349</v>
      </c>
      <c r="DH954" s="77">
        <v>0.36068764874241349</v>
      </c>
      <c r="DI954" s="77">
        <v>0</v>
      </c>
      <c r="DJ954" s="77">
        <v>5.1640138508871778E-5</v>
      </c>
      <c r="DL954" s="77">
        <v>0</v>
      </c>
      <c r="DM954" s="77">
        <v>1.8625960139497526E-5</v>
      </c>
      <c r="DN954" s="77">
        <v>1.8625960139497526E-5</v>
      </c>
      <c r="DO954" s="77">
        <v>0</v>
      </c>
      <c r="DP954" s="77">
        <v>1.8625960139497526E-5</v>
      </c>
      <c r="DQ954" s="77">
        <v>1.8625960139497526E-5</v>
      </c>
      <c r="DR954" s="77">
        <v>0</v>
      </c>
      <c r="DS954" s="77">
        <v>1.8625960139497526E-5</v>
      </c>
      <c r="DT954" s="77">
        <v>1.8625960139497526E-5</v>
      </c>
      <c r="DU954" s="77">
        <v>0</v>
      </c>
      <c r="DV954" s="77">
        <v>0</v>
      </c>
      <c r="DW954" s="77">
        <v>0</v>
      </c>
      <c r="GE954" s="77" t="s">
        <v>422</v>
      </c>
      <c r="GF954" s="77" t="s">
        <v>155</v>
      </c>
      <c r="GG954" s="77" t="s">
        <v>431</v>
      </c>
      <c r="GH954" s="77" t="s">
        <v>474</v>
      </c>
      <c r="GI954" s="77">
        <v>2022</v>
      </c>
      <c r="GJ954" s="77" t="s">
        <v>305</v>
      </c>
      <c r="GK954" s="77">
        <v>3.6425060683954437E-2</v>
      </c>
      <c r="GL954" s="77">
        <v>501.74527499999999</v>
      </c>
      <c r="GM954" s="77">
        <v>2022</v>
      </c>
      <c r="GN954" s="77" t="s">
        <v>175</v>
      </c>
      <c r="GO954" s="77">
        <v>0.13250000000000001</v>
      </c>
      <c r="GP954" s="77">
        <v>3</v>
      </c>
      <c r="GQ954" s="77">
        <v>0</v>
      </c>
      <c r="GR954" s="77" t="s">
        <v>423</v>
      </c>
      <c r="GS954" s="77">
        <v>0.1527377521613833</v>
      </c>
      <c r="GT954" s="77">
        <v>5.5634818912091797E-3</v>
      </c>
      <c r="GU954" s="77">
        <v>0.1527377521613833</v>
      </c>
      <c r="GV954" s="248">
        <v>5.5634818912091797E-3</v>
      </c>
      <c r="GW954" s="248">
        <v>0.1527377521613833</v>
      </c>
      <c r="GX954" s="77">
        <v>5.5634818912091797E-3</v>
      </c>
      <c r="GY954" s="77">
        <v>0</v>
      </c>
      <c r="GZ954" s="77">
        <v>0</v>
      </c>
    </row>
    <row r="955" spans="98:208" x14ac:dyDescent="0.25">
      <c r="CT955" s="77" t="s">
        <v>155</v>
      </c>
      <c r="CU955" s="77" t="s">
        <v>442</v>
      </c>
      <c r="CV955" s="77" t="s">
        <v>467</v>
      </c>
      <c r="CW955" s="77">
        <v>2023</v>
      </c>
      <c r="CX955" s="77">
        <v>0</v>
      </c>
      <c r="CY955" s="77">
        <v>0</v>
      </c>
      <c r="CZ955" s="77">
        <v>0</v>
      </c>
      <c r="DA955" s="77">
        <v>0</v>
      </c>
      <c r="DB955" s="77">
        <v>5.47503460700778</v>
      </c>
      <c r="DC955" s="77">
        <v>0.71896016785821426</v>
      </c>
      <c r="DD955" s="77">
        <v>3.0714971986151101</v>
      </c>
      <c r="DE955" s="77">
        <v>1.6845772405344499</v>
      </c>
      <c r="DF955" s="77">
        <v>0</v>
      </c>
      <c r="DG955" s="77">
        <v>0.37599181639995011</v>
      </c>
      <c r="DH955" s="77">
        <v>0.37599181639995011</v>
      </c>
      <c r="DI955" s="77">
        <v>0.37599181639995011</v>
      </c>
      <c r="DJ955" s="77">
        <v>5.1640138508871778E-5</v>
      </c>
      <c r="DL955" s="77">
        <v>0</v>
      </c>
      <c r="DM955" s="77">
        <v>0</v>
      </c>
      <c r="DN955" s="77">
        <v>0</v>
      </c>
      <c r="DO955" s="77">
        <v>0</v>
      </c>
      <c r="DP955" s="77">
        <v>1.941626947709571E-5</v>
      </c>
      <c r="DQ955" s="77">
        <v>1.941626947709571E-5</v>
      </c>
      <c r="DR955" s="77">
        <v>0</v>
      </c>
      <c r="DS955" s="77">
        <v>1.941626947709571E-5</v>
      </c>
      <c r="DT955" s="77">
        <v>1.941626947709571E-5</v>
      </c>
      <c r="DU955" s="77">
        <v>0</v>
      </c>
      <c r="DV955" s="77">
        <v>1.941626947709571E-5</v>
      </c>
      <c r="DW955" s="77">
        <v>1.941626947709571E-5</v>
      </c>
      <c r="GE955" s="77" t="s">
        <v>425</v>
      </c>
      <c r="GF955" s="77" t="s">
        <v>155</v>
      </c>
      <c r="GG955" s="77" t="s">
        <v>431</v>
      </c>
      <c r="GH955" s="77" t="s">
        <v>474</v>
      </c>
      <c r="GI955" s="77">
        <v>2022</v>
      </c>
      <c r="GJ955" s="77" t="s">
        <v>301</v>
      </c>
      <c r="GK955" s="77">
        <v>1.5808724525432679E-3</v>
      </c>
      <c r="GL955" s="77">
        <v>501.74527499999999</v>
      </c>
      <c r="GM955" s="77">
        <v>2022</v>
      </c>
      <c r="GN955" s="77" t="s">
        <v>175</v>
      </c>
      <c r="GO955" s="77">
        <v>5.3000000000000005E-2</v>
      </c>
      <c r="GP955" s="77">
        <v>3</v>
      </c>
      <c r="GQ955" s="77">
        <v>0</v>
      </c>
      <c r="GR955" s="77" t="s">
        <v>423</v>
      </c>
      <c r="GS955" s="77">
        <v>5.5966209081309407E-2</v>
      </c>
      <c r="GT955" s="77">
        <v>8.8475438209918909E-5</v>
      </c>
      <c r="GU955" s="77">
        <v>5.5966209081309407E-2</v>
      </c>
      <c r="GV955" s="248">
        <v>8.8475438209918909E-5</v>
      </c>
      <c r="GW955" s="248">
        <v>5.5966209081309407E-2</v>
      </c>
      <c r="GX955" s="77">
        <v>8.8475438209918909E-5</v>
      </c>
      <c r="GY955" s="77">
        <v>0</v>
      </c>
      <c r="GZ955" s="77">
        <v>0</v>
      </c>
    </row>
    <row r="956" spans="98:208" x14ac:dyDescent="0.25">
      <c r="CT956" s="77" t="s">
        <v>155</v>
      </c>
      <c r="CU956" s="77" t="s">
        <v>442</v>
      </c>
      <c r="CV956" s="77" t="s">
        <v>467</v>
      </c>
      <c r="CW956" s="77">
        <v>2024</v>
      </c>
      <c r="CX956" s="77">
        <v>0</v>
      </c>
      <c r="CY956" s="77">
        <v>0</v>
      </c>
      <c r="CZ956" s="77">
        <v>0</v>
      </c>
      <c r="DA956" s="77">
        <v>0</v>
      </c>
      <c r="DB956" s="77">
        <v>5.47503460700778</v>
      </c>
      <c r="DC956" s="77">
        <v>0.71896016785821426</v>
      </c>
      <c r="DD956" s="77">
        <v>3.0714971986151101</v>
      </c>
      <c r="DE956" s="77">
        <v>1.6845772405344499</v>
      </c>
      <c r="DF956" s="77">
        <v>0</v>
      </c>
      <c r="DG956" s="77">
        <v>0</v>
      </c>
      <c r="DH956" s="77">
        <v>0.37599181639995011</v>
      </c>
      <c r="DI956" s="77">
        <v>0.37599181639995011</v>
      </c>
      <c r="DJ956" s="77">
        <v>5.1640138508871778E-5</v>
      </c>
      <c r="DL956" s="77">
        <v>0</v>
      </c>
      <c r="DM956" s="77">
        <v>0</v>
      </c>
      <c r="DN956" s="77">
        <v>0</v>
      </c>
      <c r="DO956" s="77">
        <v>0</v>
      </c>
      <c r="DP956" s="77">
        <v>0</v>
      </c>
      <c r="DQ956" s="77">
        <v>0</v>
      </c>
      <c r="DR956" s="77">
        <v>0</v>
      </c>
      <c r="DS956" s="77">
        <v>1.941626947709571E-5</v>
      </c>
      <c r="DT956" s="77">
        <v>1.941626947709571E-5</v>
      </c>
      <c r="DU956" s="77">
        <v>0</v>
      </c>
      <c r="DV956" s="77">
        <v>1.941626947709571E-5</v>
      </c>
      <c r="DW956" s="77">
        <v>1.941626947709571E-5</v>
      </c>
      <c r="GE956" s="77" t="s">
        <v>427</v>
      </c>
      <c r="GF956" s="77" t="s">
        <v>155</v>
      </c>
      <c r="GG956" s="77" t="s">
        <v>431</v>
      </c>
      <c r="GH956" s="77" t="s">
        <v>474</v>
      </c>
      <c r="GI956" s="77">
        <v>2022</v>
      </c>
      <c r="GJ956" s="77" t="s">
        <v>303</v>
      </c>
      <c r="GK956" s="77">
        <v>3.9894642198450542E-2</v>
      </c>
      <c r="GL956" s="77">
        <v>501.74527499999999</v>
      </c>
      <c r="GM956" s="77">
        <v>2022</v>
      </c>
      <c r="GN956" s="77" t="s">
        <v>175</v>
      </c>
      <c r="GO956" s="77">
        <v>5.3000000000000005E-2</v>
      </c>
      <c r="GP956" s="77">
        <v>3</v>
      </c>
      <c r="GQ956" s="77">
        <v>0</v>
      </c>
      <c r="GR956" s="77" t="s">
        <v>423</v>
      </c>
      <c r="GS956" s="77">
        <v>5.5966209081309407E-2</v>
      </c>
      <c r="GT956" s="77">
        <v>2.2327518865025123E-3</v>
      </c>
      <c r="GU956" s="77">
        <v>5.5966209081309407E-2</v>
      </c>
      <c r="GV956" s="248">
        <v>2.2327518865025123E-3</v>
      </c>
      <c r="GW956" s="248">
        <v>5.5966209081309407E-2</v>
      </c>
      <c r="GX956" s="77">
        <v>2.2327518865025123E-3</v>
      </c>
      <c r="GY956" s="77">
        <v>0</v>
      </c>
      <c r="GZ956" s="77">
        <v>0</v>
      </c>
    </row>
    <row r="957" spans="98:208" x14ac:dyDescent="0.25">
      <c r="CT957" s="77" t="s">
        <v>155</v>
      </c>
      <c r="CU957" s="77" t="s">
        <v>442</v>
      </c>
      <c r="CV957" s="77" t="s">
        <v>467</v>
      </c>
      <c r="CW957" s="77">
        <v>2025</v>
      </c>
      <c r="CX957" s="77">
        <v>0</v>
      </c>
      <c r="CY957" s="77">
        <v>0</v>
      </c>
      <c r="CZ957" s="77">
        <v>0</v>
      </c>
      <c r="DA957" s="77">
        <v>0</v>
      </c>
      <c r="DB957" s="77">
        <v>5.47503460700778</v>
      </c>
      <c r="DC957" s="77">
        <v>0.71896016785821426</v>
      </c>
      <c r="DD957" s="77">
        <v>3.0714971986151101</v>
      </c>
      <c r="DE957" s="77">
        <v>1.6845772405344499</v>
      </c>
      <c r="DF957" s="77">
        <v>0</v>
      </c>
      <c r="DG957" s="77">
        <v>0</v>
      </c>
      <c r="DH957" s="77">
        <v>0</v>
      </c>
      <c r="DI957" s="77">
        <v>0.37599181639995011</v>
      </c>
      <c r="DJ957" s="77">
        <v>5.1640138508871778E-5</v>
      </c>
      <c r="DL957" s="77">
        <v>0</v>
      </c>
      <c r="DM957" s="77">
        <v>0</v>
      </c>
      <c r="DN957" s="77">
        <v>0</v>
      </c>
      <c r="DO957" s="77">
        <v>0</v>
      </c>
      <c r="DP957" s="77">
        <v>0</v>
      </c>
      <c r="DQ957" s="77">
        <v>0</v>
      </c>
      <c r="DR957" s="77">
        <v>0</v>
      </c>
      <c r="DS957" s="77">
        <v>0</v>
      </c>
      <c r="DT957" s="77">
        <v>0</v>
      </c>
      <c r="DU957" s="77">
        <v>0</v>
      </c>
      <c r="DV957" s="77">
        <v>1.941626947709571E-5</v>
      </c>
      <c r="DW957" s="77">
        <v>1.941626947709571E-5</v>
      </c>
      <c r="GE957" s="77" t="s">
        <v>422</v>
      </c>
      <c r="GF957" s="77" t="s">
        <v>155</v>
      </c>
      <c r="GG957" s="77" t="s">
        <v>431</v>
      </c>
      <c r="GH957" s="77" t="s">
        <v>474</v>
      </c>
      <c r="GI957" s="77">
        <v>2023</v>
      </c>
      <c r="GJ957" s="77" t="s">
        <v>305</v>
      </c>
      <c r="GK957" s="77">
        <v>3.759022461139052E-2</v>
      </c>
      <c r="GL957" s="77">
        <v>501.74527499999999</v>
      </c>
      <c r="GM957" s="77">
        <v>2023</v>
      </c>
      <c r="GN957" s="77" t="s">
        <v>175</v>
      </c>
      <c r="GO957" s="77">
        <v>0.13250000000000001</v>
      </c>
      <c r="GP957" s="77">
        <v>3</v>
      </c>
      <c r="GQ957" s="77">
        <v>0</v>
      </c>
      <c r="GR957" s="77" t="s">
        <v>423</v>
      </c>
      <c r="GS957" s="77">
        <v>0</v>
      </c>
      <c r="GT957" s="77">
        <v>0</v>
      </c>
      <c r="GU957" s="77">
        <v>0.1527377521613833</v>
      </c>
      <c r="GV957" s="248">
        <v>5.7414464103852959E-3</v>
      </c>
      <c r="GW957" s="248">
        <v>0.1527377521613833</v>
      </c>
      <c r="GX957" s="77">
        <v>5.7414464103852959E-3</v>
      </c>
      <c r="GY957" s="77">
        <v>0.1527377521613833</v>
      </c>
      <c r="GZ957" s="77">
        <v>5.7414464103852959E-3</v>
      </c>
    </row>
    <row r="958" spans="98:208" x14ac:dyDescent="0.25">
      <c r="CT958" s="77" t="s">
        <v>155</v>
      </c>
      <c r="CU958" s="77" t="s">
        <v>442</v>
      </c>
      <c r="CV958" s="77" t="s">
        <v>474</v>
      </c>
      <c r="CW958" s="77">
        <v>2020</v>
      </c>
      <c r="CX958" s="77">
        <v>0</v>
      </c>
      <c r="CY958" s="77">
        <v>0</v>
      </c>
      <c r="CZ958" s="77">
        <v>0</v>
      </c>
      <c r="DA958" s="77">
        <v>0</v>
      </c>
      <c r="DB958" s="77">
        <v>7.790057533494843E-2</v>
      </c>
      <c r="DC958" s="77">
        <v>3.6425060683954423E-2</v>
      </c>
      <c r="DD958" s="77">
        <v>1.5808724525432081E-3</v>
      </c>
      <c r="DE958" s="77">
        <v>3.9894642198450722E-2</v>
      </c>
      <c r="DF958" s="77">
        <v>7.8847092159216158E-3</v>
      </c>
      <c r="DG958" s="77">
        <v>0</v>
      </c>
      <c r="DH958" s="77">
        <v>0</v>
      </c>
      <c r="DI958" s="77">
        <v>0</v>
      </c>
      <c r="DJ958" s="77">
        <v>1.4768553615532171E-3</v>
      </c>
      <c r="DL958" s="77">
        <v>0</v>
      </c>
      <c r="DM958" s="77">
        <v>1.16445750798219E-5</v>
      </c>
      <c r="DN958" s="77">
        <v>1.16445750798219E-5</v>
      </c>
      <c r="DO958" s="77">
        <v>0</v>
      </c>
      <c r="DP958" s="77">
        <v>0</v>
      </c>
      <c r="DQ958" s="77">
        <v>0</v>
      </c>
      <c r="DR958" s="77">
        <v>0</v>
      </c>
      <c r="DS958" s="77">
        <v>0</v>
      </c>
      <c r="DT958" s="77">
        <v>0</v>
      </c>
      <c r="DU958" s="77">
        <v>0</v>
      </c>
      <c r="DV958" s="77">
        <v>0</v>
      </c>
      <c r="DW958" s="77">
        <v>0</v>
      </c>
      <c r="GE958" s="77" t="s">
        <v>425</v>
      </c>
      <c r="GF958" s="77" t="s">
        <v>155</v>
      </c>
      <c r="GG958" s="77" t="s">
        <v>431</v>
      </c>
      <c r="GH958" s="77" t="s">
        <v>474</v>
      </c>
      <c r="GI958" s="77">
        <v>2023</v>
      </c>
      <c r="GJ958" s="77" t="s">
        <v>301</v>
      </c>
      <c r="GK958" s="77">
        <v>1.631433411568638E-3</v>
      </c>
      <c r="GL958" s="77">
        <v>501.74527499999999</v>
      </c>
      <c r="GM958" s="77">
        <v>2023</v>
      </c>
      <c r="GN958" s="77" t="s">
        <v>175</v>
      </c>
      <c r="GO958" s="77">
        <v>5.3000000000000005E-2</v>
      </c>
      <c r="GP958" s="77">
        <v>3</v>
      </c>
      <c r="GQ958" s="77">
        <v>0</v>
      </c>
      <c r="GR958" s="77" t="s">
        <v>423</v>
      </c>
      <c r="GS958" s="77">
        <v>0</v>
      </c>
      <c r="GT958" s="77">
        <v>0</v>
      </c>
      <c r="GU958" s="77">
        <v>5.5966209081309407E-2</v>
      </c>
      <c r="GV958" s="248">
        <v>9.1305143414084286E-5</v>
      </c>
      <c r="GW958" s="248">
        <v>5.5966209081309407E-2</v>
      </c>
      <c r="GX958" s="77">
        <v>9.1305143414084286E-5</v>
      </c>
      <c r="GY958" s="77">
        <v>5.5966209081309407E-2</v>
      </c>
      <c r="GZ958" s="77">
        <v>9.1305143414084286E-5</v>
      </c>
    </row>
    <row r="959" spans="98:208" x14ac:dyDescent="0.25">
      <c r="CT959" s="77" t="s">
        <v>155</v>
      </c>
      <c r="CU959" s="77" t="s">
        <v>442</v>
      </c>
      <c r="CV959" s="77" t="s">
        <v>474</v>
      </c>
      <c r="CW959" s="77">
        <v>2021</v>
      </c>
      <c r="CX959" s="77">
        <v>0</v>
      </c>
      <c r="CY959" s="77">
        <v>0</v>
      </c>
      <c r="CZ959" s="77">
        <v>0</v>
      </c>
      <c r="DA959" s="77">
        <v>0</v>
      </c>
      <c r="DB959" s="77">
        <v>7.790057533494843E-2</v>
      </c>
      <c r="DC959" s="77">
        <v>3.6425060683954423E-2</v>
      </c>
      <c r="DD959" s="77">
        <v>1.5808724525432081E-3</v>
      </c>
      <c r="DE959" s="77">
        <v>3.9894642198450722E-2</v>
      </c>
      <c r="DF959" s="77">
        <v>7.8847092159216158E-3</v>
      </c>
      <c r="DG959" s="77">
        <v>7.8847092159216158E-3</v>
      </c>
      <c r="DH959" s="77">
        <v>0</v>
      </c>
      <c r="DI959" s="77">
        <v>0</v>
      </c>
      <c r="DJ959" s="77">
        <v>1.4768553615532171E-3</v>
      </c>
      <c r="DL959" s="77">
        <v>0</v>
      </c>
      <c r="DM959" s="77">
        <v>1.16445750798219E-5</v>
      </c>
      <c r="DN959" s="77">
        <v>1.16445750798219E-5</v>
      </c>
      <c r="DO959" s="77">
        <v>0</v>
      </c>
      <c r="DP959" s="77">
        <v>1.16445750798219E-5</v>
      </c>
      <c r="DQ959" s="77">
        <v>1.16445750798219E-5</v>
      </c>
      <c r="DR959" s="77">
        <v>0</v>
      </c>
      <c r="DS959" s="77">
        <v>0</v>
      </c>
      <c r="DT959" s="77">
        <v>0</v>
      </c>
      <c r="DU959" s="77">
        <v>0</v>
      </c>
      <c r="DV959" s="77">
        <v>0</v>
      </c>
      <c r="DW959" s="77">
        <v>0</v>
      </c>
      <c r="GE959" s="77" t="s">
        <v>427</v>
      </c>
      <c r="GF959" s="77" t="s">
        <v>155</v>
      </c>
      <c r="GG959" s="77" t="s">
        <v>431</v>
      </c>
      <c r="GH959" s="77" t="s">
        <v>474</v>
      </c>
      <c r="GI959" s="77">
        <v>2023</v>
      </c>
      <c r="GJ959" s="77" t="s">
        <v>303</v>
      </c>
      <c r="GK959" s="77">
        <v>4.1186611014017542E-2</v>
      </c>
      <c r="GL959" s="77">
        <v>501.74527499999999</v>
      </c>
      <c r="GM959" s="77">
        <v>2023</v>
      </c>
      <c r="GN959" s="77" t="s">
        <v>175</v>
      </c>
      <c r="GO959" s="77">
        <v>5.3000000000000005E-2</v>
      </c>
      <c r="GP959" s="77">
        <v>3</v>
      </c>
      <c r="GQ959" s="77">
        <v>0</v>
      </c>
      <c r="GR959" s="77" t="s">
        <v>423</v>
      </c>
      <c r="GS959" s="77">
        <v>0</v>
      </c>
      <c r="GT959" s="77">
        <v>0</v>
      </c>
      <c r="GU959" s="77">
        <v>5.5966209081309407E-2</v>
      </c>
      <c r="GV959" s="248">
        <v>2.3050584833610665E-3</v>
      </c>
      <c r="GW959" s="248">
        <v>5.5966209081309407E-2</v>
      </c>
      <c r="GX959" s="77">
        <v>2.3050584833610665E-3</v>
      </c>
      <c r="GY959" s="77">
        <v>5.5966209081309407E-2</v>
      </c>
      <c r="GZ959" s="77">
        <v>2.3050584833610665E-3</v>
      </c>
    </row>
    <row r="960" spans="98:208" x14ac:dyDescent="0.25">
      <c r="CT960" s="77" t="s">
        <v>155</v>
      </c>
      <c r="CU960" s="77" t="s">
        <v>442</v>
      </c>
      <c r="CV960" s="77" t="s">
        <v>474</v>
      </c>
      <c r="CW960" s="77">
        <v>2022</v>
      </c>
      <c r="CX960" s="77">
        <v>0</v>
      </c>
      <c r="CY960" s="77">
        <v>0</v>
      </c>
      <c r="CZ960" s="77">
        <v>0</v>
      </c>
      <c r="DA960" s="77">
        <v>0</v>
      </c>
      <c r="DB960" s="77">
        <v>7.790057533494843E-2</v>
      </c>
      <c r="DC960" s="77">
        <v>3.6425060683954423E-2</v>
      </c>
      <c r="DD960" s="77">
        <v>1.5808724525432081E-3</v>
      </c>
      <c r="DE960" s="77">
        <v>3.9894642198450722E-2</v>
      </c>
      <c r="DF960" s="77">
        <v>7.8847092159216158E-3</v>
      </c>
      <c r="DG960" s="77">
        <v>7.8847092159216158E-3</v>
      </c>
      <c r="DH960" s="77">
        <v>7.8847092159216158E-3</v>
      </c>
      <c r="DI960" s="77">
        <v>0</v>
      </c>
      <c r="DJ960" s="77">
        <v>1.4768553615532171E-3</v>
      </c>
      <c r="DL960" s="77">
        <v>0</v>
      </c>
      <c r="DM960" s="77">
        <v>1.16445750798219E-5</v>
      </c>
      <c r="DN960" s="77">
        <v>1.16445750798219E-5</v>
      </c>
      <c r="DO960" s="77">
        <v>0</v>
      </c>
      <c r="DP960" s="77">
        <v>1.16445750798219E-5</v>
      </c>
      <c r="DQ960" s="77">
        <v>1.16445750798219E-5</v>
      </c>
      <c r="DR960" s="77">
        <v>0</v>
      </c>
      <c r="DS960" s="77">
        <v>1.16445750798219E-5</v>
      </c>
      <c r="DT960" s="77">
        <v>1.16445750798219E-5</v>
      </c>
      <c r="DU960" s="77">
        <v>0</v>
      </c>
      <c r="DV960" s="77">
        <v>0</v>
      </c>
      <c r="DW960" s="77">
        <v>0</v>
      </c>
      <c r="GE960" s="77" t="s">
        <v>422</v>
      </c>
      <c r="GF960" s="77" t="s">
        <v>155</v>
      </c>
      <c r="GG960" s="77" t="s">
        <v>431</v>
      </c>
      <c r="GH960" s="77" t="s">
        <v>474</v>
      </c>
      <c r="GI960" s="77">
        <v>2024</v>
      </c>
      <c r="GJ960" s="77" t="s">
        <v>305</v>
      </c>
      <c r="GK960" s="77">
        <v>3.759022461139052E-2</v>
      </c>
      <c r="GL960" s="77">
        <v>501.74527499999999</v>
      </c>
      <c r="GM960" s="77">
        <v>2024</v>
      </c>
      <c r="GN960" s="77" t="s">
        <v>175</v>
      </c>
      <c r="GO960" s="77">
        <v>0.13250000000000001</v>
      </c>
      <c r="GP960" s="77">
        <v>3</v>
      </c>
      <c r="GQ960" s="77">
        <v>0</v>
      </c>
      <c r="GR960" s="77" t="s">
        <v>423</v>
      </c>
      <c r="GS960" s="77">
        <v>0</v>
      </c>
      <c r="GT960" s="77">
        <v>0</v>
      </c>
      <c r="GU960" s="77">
        <v>0</v>
      </c>
      <c r="GV960" s="248">
        <v>0</v>
      </c>
      <c r="GW960" s="248">
        <v>0.1527377521613833</v>
      </c>
      <c r="GX960" s="77">
        <v>5.7414464103852959E-3</v>
      </c>
      <c r="GY960" s="77">
        <v>0.1527377521613833</v>
      </c>
      <c r="GZ960" s="77">
        <v>5.7414464103852959E-3</v>
      </c>
    </row>
    <row r="961" spans="98:208" x14ac:dyDescent="0.25">
      <c r="CT961" s="77" t="s">
        <v>155</v>
      </c>
      <c r="CU961" s="77" t="s">
        <v>442</v>
      </c>
      <c r="CV961" s="77" t="s">
        <v>474</v>
      </c>
      <c r="CW961" s="77">
        <v>2023</v>
      </c>
      <c r="CX961" s="77">
        <v>0</v>
      </c>
      <c r="CY961" s="77">
        <v>0</v>
      </c>
      <c r="CZ961" s="77">
        <v>0</v>
      </c>
      <c r="DA961" s="77">
        <v>0</v>
      </c>
      <c r="DB961" s="77">
        <v>8.0408269036977162E-2</v>
      </c>
      <c r="DC961" s="77">
        <v>3.7590224611390673E-2</v>
      </c>
      <c r="DD961" s="77">
        <v>1.6314334115687271E-3</v>
      </c>
      <c r="DE961" s="77">
        <v>4.1186611014017667E-2</v>
      </c>
      <c r="DF961" s="77">
        <v>0</v>
      </c>
      <c r="DG961" s="77">
        <v>8.1378100371604818E-3</v>
      </c>
      <c r="DH961" s="77">
        <v>8.1378100371604818E-3</v>
      </c>
      <c r="DI961" s="77">
        <v>8.1378100371604818E-3</v>
      </c>
      <c r="DJ961" s="77">
        <v>1.4768553615532171E-3</v>
      </c>
      <c r="DL961" s="77">
        <v>0</v>
      </c>
      <c r="DM961" s="77">
        <v>0</v>
      </c>
      <c r="DN961" s="77">
        <v>0</v>
      </c>
      <c r="DO961" s="77">
        <v>0</v>
      </c>
      <c r="DP961" s="77">
        <v>1.2018368384682042E-5</v>
      </c>
      <c r="DQ961" s="77">
        <v>1.2018368384682042E-5</v>
      </c>
      <c r="DR961" s="77">
        <v>0</v>
      </c>
      <c r="DS961" s="77">
        <v>1.2018368384682042E-5</v>
      </c>
      <c r="DT961" s="77">
        <v>1.2018368384682042E-5</v>
      </c>
      <c r="DU961" s="77">
        <v>0</v>
      </c>
      <c r="DV961" s="77">
        <v>1.2018368384682042E-5</v>
      </c>
      <c r="DW961" s="77">
        <v>1.2018368384682042E-5</v>
      </c>
      <c r="GE961" s="77" t="s">
        <v>425</v>
      </c>
      <c r="GF961" s="77" t="s">
        <v>155</v>
      </c>
      <c r="GG961" s="77" t="s">
        <v>431</v>
      </c>
      <c r="GH961" s="77" t="s">
        <v>474</v>
      </c>
      <c r="GI961" s="77">
        <v>2024</v>
      </c>
      <c r="GJ961" s="77" t="s">
        <v>301</v>
      </c>
      <c r="GK961" s="77">
        <v>1.631433411568638E-3</v>
      </c>
      <c r="GL961" s="77">
        <v>501.74527499999999</v>
      </c>
      <c r="GM961" s="77">
        <v>2024</v>
      </c>
      <c r="GN961" s="77" t="s">
        <v>175</v>
      </c>
      <c r="GO961" s="77">
        <v>5.3000000000000005E-2</v>
      </c>
      <c r="GP961" s="77">
        <v>3</v>
      </c>
      <c r="GQ961" s="77">
        <v>0</v>
      </c>
      <c r="GR961" s="77" t="s">
        <v>423</v>
      </c>
      <c r="GS961" s="77">
        <v>0</v>
      </c>
      <c r="GT961" s="77">
        <v>0</v>
      </c>
      <c r="GU961" s="77">
        <v>0</v>
      </c>
      <c r="GV961" s="248">
        <v>0</v>
      </c>
      <c r="GW961" s="248">
        <v>5.5966209081309407E-2</v>
      </c>
      <c r="GX961" s="77">
        <v>9.1305143414084286E-5</v>
      </c>
      <c r="GY961" s="77">
        <v>5.5966209081309407E-2</v>
      </c>
      <c r="GZ961" s="77">
        <v>9.1305143414084286E-5</v>
      </c>
    </row>
    <row r="962" spans="98:208" x14ac:dyDescent="0.25">
      <c r="CT962" s="77" t="s">
        <v>155</v>
      </c>
      <c r="CU962" s="77" t="s">
        <v>442</v>
      </c>
      <c r="CV962" s="77" t="s">
        <v>474</v>
      </c>
      <c r="CW962" s="77">
        <v>2024</v>
      </c>
      <c r="CX962" s="77">
        <v>0</v>
      </c>
      <c r="CY962" s="77">
        <v>0</v>
      </c>
      <c r="CZ962" s="77">
        <v>0</v>
      </c>
      <c r="DA962" s="77">
        <v>0</v>
      </c>
      <c r="DB962" s="77">
        <v>8.0408269036977162E-2</v>
      </c>
      <c r="DC962" s="77">
        <v>3.7590224611390673E-2</v>
      </c>
      <c r="DD962" s="77">
        <v>1.6314334115687271E-3</v>
      </c>
      <c r="DE962" s="77">
        <v>4.1186611014017667E-2</v>
      </c>
      <c r="DF962" s="77">
        <v>0</v>
      </c>
      <c r="DG962" s="77">
        <v>0</v>
      </c>
      <c r="DH962" s="77">
        <v>8.1378100371604818E-3</v>
      </c>
      <c r="DI962" s="77">
        <v>8.1378100371604818E-3</v>
      </c>
      <c r="DJ962" s="77">
        <v>1.4768553615532171E-3</v>
      </c>
      <c r="DL962" s="77">
        <v>0</v>
      </c>
      <c r="DM962" s="77">
        <v>0</v>
      </c>
      <c r="DN962" s="77">
        <v>0</v>
      </c>
      <c r="DO962" s="77">
        <v>0</v>
      </c>
      <c r="DP962" s="77">
        <v>0</v>
      </c>
      <c r="DQ962" s="77">
        <v>0</v>
      </c>
      <c r="DR962" s="77">
        <v>0</v>
      </c>
      <c r="DS962" s="77">
        <v>1.2018368384682042E-5</v>
      </c>
      <c r="DT962" s="77">
        <v>1.2018368384682042E-5</v>
      </c>
      <c r="DU962" s="77">
        <v>0</v>
      </c>
      <c r="DV962" s="77">
        <v>1.2018368384682042E-5</v>
      </c>
      <c r="DW962" s="77">
        <v>1.2018368384682042E-5</v>
      </c>
      <c r="GE962" s="77" t="s">
        <v>427</v>
      </c>
      <c r="GF962" s="77" t="s">
        <v>155</v>
      </c>
      <c r="GG962" s="77" t="s">
        <v>431</v>
      </c>
      <c r="GH962" s="77" t="s">
        <v>474</v>
      </c>
      <c r="GI962" s="77">
        <v>2024</v>
      </c>
      <c r="GJ962" s="77" t="s">
        <v>303</v>
      </c>
      <c r="GK962" s="77">
        <v>4.1186611014017542E-2</v>
      </c>
      <c r="GL962" s="77">
        <v>501.74527499999999</v>
      </c>
      <c r="GM962" s="77">
        <v>2024</v>
      </c>
      <c r="GN962" s="77" t="s">
        <v>175</v>
      </c>
      <c r="GO962" s="77">
        <v>5.3000000000000005E-2</v>
      </c>
      <c r="GP962" s="77">
        <v>3</v>
      </c>
      <c r="GQ962" s="77">
        <v>0</v>
      </c>
      <c r="GR962" s="77" t="s">
        <v>423</v>
      </c>
      <c r="GS962" s="77">
        <v>0</v>
      </c>
      <c r="GT962" s="77">
        <v>0</v>
      </c>
      <c r="GU962" s="77">
        <v>0</v>
      </c>
      <c r="GV962" s="248">
        <v>0</v>
      </c>
      <c r="GW962" s="248">
        <v>5.5966209081309407E-2</v>
      </c>
      <c r="GX962" s="77">
        <v>2.3050584833610665E-3</v>
      </c>
      <c r="GY962" s="77">
        <v>5.5966209081309407E-2</v>
      </c>
      <c r="GZ962" s="77">
        <v>2.3050584833610665E-3</v>
      </c>
    </row>
    <row r="963" spans="98:208" x14ac:dyDescent="0.25">
      <c r="CT963" s="77" t="s">
        <v>155</v>
      </c>
      <c r="CU963" s="77" t="s">
        <v>442</v>
      </c>
      <c r="CV963" s="77" t="s">
        <v>474</v>
      </c>
      <c r="CW963" s="77">
        <v>2025</v>
      </c>
      <c r="CX963" s="77">
        <v>0</v>
      </c>
      <c r="CY963" s="77">
        <v>0</v>
      </c>
      <c r="CZ963" s="77">
        <v>0</v>
      </c>
      <c r="DA963" s="77">
        <v>0</v>
      </c>
      <c r="DB963" s="77">
        <v>8.0408269036977162E-2</v>
      </c>
      <c r="DC963" s="77">
        <v>3.7590224611390673E-2</v>
      </c>
      <c r="DD963" s="77">
        <v>1.6314334115687271E-3</v>
      </c>
      <c r="DE963" s="77">
        <v>4.1186611014017667E-2</v>
      </c>
      <c r="DF963" s="77">
        <v>0</v>
      </c>
      <c r="DG963" s="77">
        <v>0</v>
      </c>
      <c r="DH963" s="77">
        <v>0</v>
      </c>
      <c r="DI963" s="77">
        <v>8.1378100371604818E-3</v>
      </c>
      <c r="DJ963" s="77">
        <v>1.4768553615532171E-3</v>
      </c>
      <c r="DL963" s="77">
        <v>0</v>
      </c>
      <c r="DM963" s="77">
        <v>0</v>
      </c>
      <c r="DN963" s="77">
        <v>0</v>
      </c>
      <c r="DO963" s="77">
        <v>0</v>
      </c>
      <c r="DP963" s="77">
        <v>0</v>
      </c>
      <c r="DQ963" s="77">
        <v>0</v>
      </c>
      <c r="DR963" s="77">
        <v>0</v>
      </c>
      <c r="DS963" s="77">
        <v>0</v>
      </c>
      <c r="DT963" s="77">
        <v>0</v>
      </c>
      <c r="DU963" s="77">
        <v>0</v>
      </c>
      <c r="DV963" s="77">
        <v>1.2018368384682042E-5</v>
      </c>
      <c r="DW963" s="77">
        <v>1.2018368384682042E-5</v>
      </c>
      <c r="GE963" s="77" t="s">
        <v>422</v>
      </c>
      <c r="GF963" s="77" t="s">
        <v>155</v>
      </c>
      <c r="GG963" s="77" t="s">
        <v>431</v>
      </c>
      <c r="GH963" s="77" t="s">
        <v>474</v>
      </c>
      <c r="GI963" s="77">
        <v>2025</v>
      </c>
      <c r="GJ963" s="77" t="s">
        <v>305</v>
      </c>
      <c r="GK963" s="77">
        <v>3.759022461139052E-2</v>
      </c>
      <c r="GL963" s="77">
        <v>501.74527499999999</v>
      </c>
      <c r="GM963" s="77">
        <v>2025</v>
      </c>
      <c r="GN963" s="77" t="s">
        <v>175</v>
      </c>
      <c r="GO963" s="77">
        <v>0.13250000000000001</v>
      </c>
      <c r="GP963" s="77">
        <v>3</v>
      </c>
      <c r="GQ963" s="77">
        <v>0</v>
      </c>
      <c r="GR963" s="77" t="s">
        <v>423</v>
      </c>
      <c r="GS963" s="77">
        <v>0</v>
      </c>
      <c r="GT963" s="77">
        <v>0</v>
      </c>
      <c r="GU963" s="77">
        <v>0</v>
      </c>
      <c r="GV963" s="248">
        <v>0</v>
      </c>
      <c r="GW963" s="248">
        <v>0</v>
      </c>
      <c r="GX963" s="77">
        <v>0</v>
      </c>
      <c r="GY963" s="77">
        <v>0.1527377521613833</v>
      </c>
      <c r="GZ963" s="77">
        <v>5.7414464103852959E-3</v>
      </c>
    </row>
    <row r="964" spans="98:208" x14ac:dyDescent="0.25">
      <c r="CT964" s="77" t="s">
        <v>155</v>
      </c>
      <c r="CU964" s="77" t="s">
        <v>442</v>
      </c>
      <c r="CV964" s="77" t="s">
        <v>481</v>
      </c>
      <c r="CW964" s="77">
        <v>2020</v>
      </c>
      <c r="CX964" s="77">
        <v>0</v>
      </c>
      <c r="CY964" s="77">
        <v>0</v>
      </c>
      <c r="CZ964" s="77">
        <v>0</v>
      </c>
      <c r="DA964" s="77">
        <v>0</v>
      </c>
      <c r="DB964" s="77">
        <v>21083.842824224401</v>
      </c>
      <c r="DC964" s="77">
        <v>409.22373582034999</v>
      </c>
      <c r="DD964" s="77">
        <v>13469.08781237857</v>
      </c>
      <c r="DE964" s="77">
        <v>7205.5312760252691</v>
      </c>
      <c r="DF964" s="77">
        <v>1219.5839681183238</v>
      </c>
      <c r="DG964" s="77">
        <v>0</v>
      </c>
      <c r="DH964" s="77">
        <v>0</v>
      </c>
      <c r="DI964" s="77">
        <v>0</v>
      </c>
      <c r="DJ964" s="77">
        <v>6.7192260018795818E-10</v>
      </c>
      <c r="DL964" s="77">
        <v>0</v>
      </c>
      <c r="DM964" s="77">
        <v>8.1946603100561198E-7</v>
      </c>
      <c r="DN964" s="77">
        <v>8.1946603100561198E-7</v>
      </c>
      <c r="DO964" s="77">
        <v>0</v>
      </c>
      <c r="DP964" s="77">
        <v>0</v>
      </c>
      <c r="DQ964" s="77">
        <v>0</v>
      </c>
      <c r="DR964" s="77">
        <v>0</v>
      </c>
      <c r="DS964" s="77">
        <v>0</v>
      </c>
      <c r="DT964" s="77">
        <v>0</v>
      </c>
      <c r="DU964" s="77">
        <v>0</v>
      </c>
      <c r="DV964" s="77">
        <v>0</v>
      </c>
      <c r="DW964" s="77">
        <v>0</v>
      </c>
      <c r="GE964" s="77" t="s">
        <v>425</v>
      </c>
      <c r="GF964" s="77" t="s">
        <v>155</v>
      </c>
      <c r="GG964" s="77" t="s">
        <v>431</v>
      </c>
      <c r="GH964" s="77" t="s">
        <v>474</v>
      </c>
      <c r="GI964" s="77">
        <v>2025</v>
      </c>
      <c r="GJ964" s="77" t="s">
        <v>301</v>
      </c>
      <c r="GK964" s="77">
        <v>1.631433411568638E-3</v>
      </c>
      <c r="GL964" s="77">
        <v>501.74527499999999</v>
      </c>
      <c r="GM964" s="77">
        <v>2025</v>
      </c>
      <c r="GN964" s="77" t="s">
        <v>175</v>
      </c>
      <c r="GO964" s="77">
        <v>5.3000000000000005E-2</v>
      </c>
      <c r="GP964" s="77">
        <v>3</v>
      </c>
      <c r="GQ964" s="77">
        <v>0</v>
      </c>
      <c r="GR964" s="77" t="s">
        <v>423</v>
      </c>
      <c r="GS964" s="77">
        <v>0</v>
      </c>
      <c r="GT964" s="77">
        <v>0</v>
      </c>
      <c r="GU964" s="77">
        <v>0</v>
      </c>
      <c r="GV964" s="248">
        <v>0</v>
      </c>
      <c r="GW964" s="248">
        <v>0</v>
      </c>
      <c r="GX964" s="77">
        <v>0</v>
      </c>
      <c r="GY964" s="77">
        <v>5.5966209081309407E-2</v>
      </c>
      <c r="GZ964" s="77">
        <v>9.1305143414084286E-5</v>
      </c>
    </row>
    <row r="965" spans="98:208" x14ac:dyDescent="0.25">
      <c r="CT965" s="77" t="s">
        <v>155</v>
      </c>
      <c r="CU965" s="77" t="s">
        <v>442</v>
      </c>
      <c r="CV965" s="77" t="s">
        <v>481</v>
      </c>
      <c r="CW965" s="77">
        <v>2021</v>
      </c>
      <c r="CX965" s="77">
        <v>0</v>
      </c>
      <c r="CY965" s="77">
        <v>0</v>
      </c>
      <c r="CZ965" s="77">
        <v>0</v>
      </c>
      <c r="DA965" s="77">
        <v>0</v>
      </c>
      <c r="DB965" s="77">
        <v>21083.842824224401</v>
      </c>
      <c r="DC965" s="77">
        <v>409.22373582034999</v>
      </c>
      <c r="DD965" s="77">
        <v>13469.08781237857</v>
      </c>
      <c r="DE965" s="77">
        <v>7205.5312760252691</v>
      </c>
      <c r="DF965" s="77">
        <v>1219.5839681183238</v>
      </c>
      <c r="DG965" s="77">
        <v>1219.5839681183238</v>
      </c>
      <c r="DH965" s="77">
        <v>0</v>
      </c>
      <c r="DI965" s="77">
        <v>0</v>
      </c>
      <c r="DJ965" s="77">
        <v>6.7192260018795818E-10</v>
      </c>
      <c r="DL965" s="77">
        <v>0</v>
      </c>
      <c r="DM965" s="77">
        <v>8.1946603100561198E-7</v>
      </c>
      <c r="DN965" s="77">
        <v>8.1946603100561198E-7</v>
      </c>
      <c r="DO965" s="77">
        <v>0</v>
      </c>
      <c r="DP965" s="77">
        <v>8.1946603100561198E-7</v>
      </c>
      <c r="DQ965" s="77">
        <v>8.1946603100561198E-7</v>
      </c>
      <c r="DR965" s="77">
        <v>0</v>
      </c>
      <c r="DS965" s="77">
        <v>0</v>
      </c>
      <c r="DT965" s="77">
        <v>0</v>
      </c>
      <c r="DU965" s="77">
        <v>0</v>
      </c>
      <c r="DV965" s="77">
        <v>0</v>
      </c>
      <c r="DW965" s="77">
        <v>0</v>
      </c>
      <c r="GE965" s="77" t="s">
        <v>427</v>
      </c>
      <c r="GF965" s="77" t="s">
        <v>155</v>
      </c>
      <c r="GG965" s="77" t="s">
        <v>431</v>
      </c>
      <c r="GH965" s="77" t="s">
        <v>474</v>
      </c>
      <c r="GI965" s="77">
        <v>2025</v>
      </c>
      <c r="GJ965" s="77" t="s">
        <v>303</v>
      </c>
      <c r="GK965" s="77">
        <v>4.1186611014017542E-2</v>
      </c>
      <c r="GL965" s="77">
        <v>501.74527499999999</v>
      </c>
      <c r="GM965" s="77">
        <v>2025</v>
      </c>
      <c r="GN965" s="77" t="s">
        <v>175</v>
      </c>
      <c r="GO965" s="77">
        <v>5.3000000000000005E-2</v>
      </c>
      <c r="GP965" s="77">
        <v>3</v>
      </c>
      <c r="GQ965" s="77">
        <v>0</v>
      </c>
      <c r="GR965" s="77" t="s">
        <v>423</v>
      </c>
      <c r="GS965" s="77">
        <v>0</v>
      </c>
      <c r="GT965" s="77">
        <v>0</v>
      </c>
      <c r="GU965" s="77">
        <v>0</v>
      </c>
      <c r="GV965" s="248">
        <v>0</v>
      </c>
      <c r="GW965" s="248">
        <v>0</v>
      </c>
      <c r="GX965" s="77">
        <v>0</v>
      </c>
      <c r="GY965" s="77">
        <v>5.5966209081309407E-2</v>
      </c>
      <c r="GZ965" s="77">
        <v>2.3050584833610665E-3</v>
      </c>
    </row>
    <row r="966" spans="98:208" x14ac:dyDescent="0.25">
      <c r="CT966" s="77" t="s">
        <v>155</v>
      </c>
      <c r="CU966" s="77" t="s">
        <v>442</v>
      </c>
      <c r="CV966" s="77" t="s">
        <v>481</v>
      </c>
      <c r="CW966" s="77">
        <v>2022</v>
      </c>
      <c r="CX966" s="77">
        <v>0</v>
      </c>
      <c r="CY966" s="77">
        <v>0</v>
      </c>
      <c r="CZ966" s="77">
        <v>0</v>
      </c>
      <c r="DA966" s="77">
        <v>0</v>
      </c>
      <c r="DB966" s="77">
        <v>21083.842824224401</v>
      </c>
      <c r="DC966" s="77">
        <v>409.22373582034999</v>
      </c>
      <c r="DD966" s="77">
        <v>13469.08781237857</v>
      </c>
      <c r="DE966" s="77">
        <v>7205.5312760252691</v>
      </c>
      <c r="DF966" s="77">
        <v>1219.5839681183238</v>
      </c>
      <c r="DG966" s="77">
        <v>1219.5839681183238</v>
      </c>
      <c r="DH966" s="77">
        <v>1219.5839681183238</v>
      </c>
      <c r="DI966" s="77">
        <v>0</v>
      </c>
      <c r="DJ966" s="77">
        <v>6.7192260018795818E-10</v>
      </c>
      <c r="DL966" s="77">
        <v>0</v>
      </c>
      <c r="DM966" s="77">
        <v>8.1946603100561198E-7</v>
      </c>
      <c r="DN966" s="77">
        <v>8.1946603100561198E-7</v>
      </c>
      <c r="DO966" s="77">
        <v>0</v>
      </c>
      <c r="DP966" s="77">
        <v>8.1946603100561198E-7</v>
      </c>
      <c r="DQ966" s="77">
        <v>8.1946603100561198E-7</v>
      </c>
      <c r="DR966" s="77">
        <v>0</v>
      </c>
      <c r="DS966" s="77">
        <v>8.1946603100561198E-7</v>
      </c>
      <c r="DT966" s="77">
        <v>8.1946603100561198E-7</v>
      </c>
      <c r="DU966" s="77">
        <v>0</v>
      </c>
      <c r="DV966" s="77">
        <v>0</v>
      </c>
      <c r="DW966" s="77">
        <v>0</v>
      </c>
      <c r="GE966" s="77" t="s">
        <v>422</v>
      </c>
      <c r="GF966" s="77" t="s">
        <v>155</v>
      </c>
      <c r="GG966" s="77" t="s">
        <v>431</v>
      </c>
      <c r="GH966" s="77" t="s">
        <v>481</v>
      </c>
      <c r="GI966" s="77">
        <v>2021</v>
      </c>
      <c r="GJ966" s="77" t="s">
        <v>305</v>
      </c>
      <c r="GK966" s="77">
        <v>409.22373582044048</v>
      </c>
      <c r="GL966" s="77">
        <v>501.74527499999999</v>
      </c>
      <c r="GM966" s="77">
        <v>2021</v>
      </c>
      <c r="GN966" s="77" t="s">
        <v>175</v>
      </c>
      <c r="GO966" s="77">
        <v>0.13250000000000001</v>
      </c>
      <c r="GP966" s="77">
        <v>3</v>
      </c>
      <c r="GQ966" s="77">
        <v>0</v>
      </c>
      <c r="GR966" s="77" t="s">
        <v>423</v>
      </c>
      <c r="GS966" s="77">
        <v>0.1527377521613833</v>
      </c>
      <c r="GT966" s="77">
        <v>62.50391354029783</v>
      </c>
      <c r="GU966" s="77">
        <v>0.1527377521613833</v>
      </c>
      <c r="GV966" s="248">
        <v>62.50391354029783</v>
      </c>
      <c r="GW966" s="248">
        <v>0</v>
      </c>
      <c r="GX966" s="77">
        <v>0</v>
      </c>
      <c r="GY966" s="77">
        <v>0</v>
      </c>
      <c r="GZ966" s="77">
        <v>0</v>
      </c>
    </row>
    <row r="967" spans="98:208" x14ac:dyDescent="0.25">
      <c r="CT967" s="77" t="s">
        <v>155</v>
      </c>
      <c r="CU967" s="77" t="s">
        <v>442</v>
      </c>
      <c r="CV967" s="77" t="s">
        <v>481</v>
      </c>
      <c r="CW967" s="77">
        <v>2023</v>
      </c>
      <c r="CX967" s="77">
        <v>0</v>
      </c>
      <c r="CY967" s="77">
        <v>0</v>
      </c>
      <c r="CZ967" s="77">
        <v>0</v>
      </c>
      <c r="DA967" s="77">
        <v>0</v>
      </c>
      <c r="DB967" s="77">
        <v>21835.97811413023</v>
      </c>
      <c r="DC967" s="77">
        <v>428.60232122023871</v>
      </c>
      <c r="DD967" s="77">
        <v>13939.560973457479</v>
      </c>
      <c r="DE967" s="77">
        <v>7467.8148194525183</v>
      </c>
      <c r="DF967" s="77">
        <v>0</v>
      </c>
      <c r="DG967" s="77">
        <v>1263.5534246224929</v>
      </c>
      <c r="DH967" s="77">
        <v>1263.5534246224929</v>
      </c>
      <c r="DI967" s="77">
        <v>1263.5534246224929</v>
      </c>
      <c r="DJ967" s="77">
        <v>6.7192260018795818E-10</v>
      </c>
      <c r="DL967" s="77">
        <v>0</v>
      </c>
      <c r="DM967" s="77">
        <v>0</v>
      </c>
      <c r="DN967" s="77">
        <v>0</v>
      </c>
      <c r="DO967" s="77">
        <v>0</v>
      </c>
      <c r="DP967" s="77">
        <v>8.4901010254874463E-7</v>
      </c>
      <c r="DQ967" s="77">
        <v>8.4901010254874463E-7</v>
      </c>
      <c r="DR967" s="77">
        <v>0</v>
      </c>
      <c r="DS967" s="77">
        <v>8.4901010254874463E-7</v>
      </c>
      <c r="DT967" s="77">
        <v>8.4901010254874463E-7</v>
      </c>
      <c r="DU967" s="77">
        <v>0</v>
      </c>
      <c r="DV967" s="77">
        <v>8.4901010254874463E-7</v>
      </c>
      <c r="DW967" s="77">
        <v>8.4901010254874463E-7</v>
      </c>
      <c r="GE967" s="77" t="s">
        <v>425</v>
      </c>
      <c r="GF967" s="77" t="s">
        <v>155</v>
      </c>
      <c r="GG967" s="77" t="s">
        <v>431</v>
      </c>
      <c r="GH967" s="77" t="s">
        <v>481</v>
      </c>
      <c r="GI967" s="77">
        <v>2021</v>
      </c>
      <c r="GJ967" s="77" t="s">
        <v>301</v>
      </c>
      <c r="GK967" s="77">
        <v>13469.08781237834</v>
      </c>
      <c r="GL967" s="77">
        <v>501.74527499999999</v>
      </c>
      <c r="GM967" s="77">
        <v>2021</v>
      </c>
      <c r="GN967" s="77" t="s">
        <v>175</v>
      </c>
      <c r="GO967" s="77">
        <v>5.3000000000000005E-2</v>
      </c>
      <c r="GP967" s="77">
        <v>3</v>
      </c>
      <c r="GQ967" s="77">
        <v>0</v>
      </c>
      <c r="GR967" s="77" t="s">
        <v>423</v>
      </c>
      <c r="GS967" s="77">
        <v>5.5966209081309407E-2</v>
      </c>
      <c r="GT967" s="77">
        <v>753.81378464208251</v>
      </c>
      <c r="GU967" s="77">
        <v>5.5966209081309407E-2</v>
      </c>
      <c r="GV967" s="248">
        <v>753.81378464208251</v>
      </c>
      <c r="GW967" s="248">
        <v>0</v>
      </c>
      <c r="GX967" s="77">
        <v>0</v>
      </c>
      <c r="GY967" s="77">
        <v>0</v>
      </c>
      <c r="GZ967" s="77">
        <v>0</v>
      </c>
    </row>
    <row r="968" spans="98:208" x14ac:dyDescent="0.25">
      <c r="CT968" s="77" t="s">
        <v>155</v>
      </c>
      <c r="CU968" s="77" t="s">
        <v>442</v>
      </c>
      <c r="CV968" s="77" t="s">
        <v>481</v>
      </c>
      <c r="CW968" s="77">
        <v>2024</v>
      </c>
      <c r="CX968" s="77">
        <v>0</v>
      </c>
      <c r="CY968" s="77">
        <v>0</v>
      </c>
      <c r="CZ968" s="77">
        <v>0</v>
      </c>
      <c r="DA968" s="77">
        <v>0</v>
      </c>
      <c r="DB968" s="77">
        <v>21835.97811413023</v>
      </c>
      <c r="DC968" s="77">
        <v>428.60232122023871</v>
      </c>
      <c r="DD968" s="77">
        <v>13939.560973457479</v>
      </c>
      <c r="DE968" s="77">
        <v>7467.8148194525183</v>
      </c>
      <c r="DF968" s="77">
        <v>0</v>
      </c>
      <c r="DG968" s="77">
        <v>0</v>
      </c>
      <c r="DH968" s="77">
        <v>1263.5534246224929</v>
      </c>
      <c r="DI968" s="77">
        <v>1263.5534246224929</v>
      </c>
      <c r="DJ968" s="77">
        <v>6.7192260018795818E-10</v>
      </c>
      <c r="DL968" s="77">
        <v>0</v>
      </c>
      <c r="DM968" s="77">
        <v>0</v>
      </c>
      <c r="DN968" s="77">
        <v>0</v>
      </c>
      <c r="DO968" s="77">
        <v>0</v>
      </c>
      <c r="DP968" s="77">
        <v>0</v>
      </c>
      <c r="DQ968" s="77">
        <v>0</v>
      </c>
      <c r="DR968" s="77">
        <v>0</v>
      </c>
      <c r="DS968" s="77">
        <v>8.4901010254874463E-7</v>
      </c>
      <c r="DT968" s="77">
        <v>8.4901010254874463E-7</v>
      </c>
      <c r="DU968" s="77">
        <v>0</v>
      </c>
      <c r="DV968" s="77">
        <v>8.4901010254874463E-7</v>
      </c>
      <c r="DW968" s="77">
        <v>8.4901010254874463E-7</v>
      </c>
      <c r="GE968" s="77" t="s">
        <v>427</v>
      </c>
      <c r="GF968" s="77" t="s">
        <v>155</v>
      </c>
      <c r="GG968" s="77" t="s">
        <v>431</v>
      </c>
      <c r="GH968" s="77" t="s">
        <v>481</v>
      </c>
      <c r="GI968" s="77">
        <v>2021</v>
      </c>
      <c r="GJ968" s="77" t="s">
        <v>303</v>
      </c>
      <c r="GK968" s="77">
        <v>7205.5312760250836</v>
      </c>
      <c r="GL968" s="77">
        <v>501.74527499999999</v>
      </c>
      <c r="GM968" s="77">
        <v>2021</v>
      </c>
      <c r="GN968" s="77" t="s">
        <v>175</v>
      </c>
      <c r="GO968" s="77">
        <v>5.3000000000000005E-2</v>
      </c>
      <c r="GP968" s="77">
        <v>3</v>
      </c>
      <c r="GQ968" s="77">
        <v>0</v>
      </c>
      <c r="GR968" s="77" t="s">
        <v>423</v>
      </c>
      <c r="GS968" s="77">
        <v>5.5966209081309407E-2</v>
      </c>
      <c r="GT968" s="77">
        <v>403.26626993593396</v>
      </c>
      <c r="GU968" s="77">
        <v>5.5966209081309407E-2</v>
      </c>
      <c r="GV968" s="248">
        <v>403.26626993593396</v>
      </c>
      <c r="GW968" s="248">
        <v>0</v>
      </c>
      <c r="GX968" s="77">
        <v>0</v>
      </c>
      <c r="GY968" s="77">
        <v>0</v>
      </c>
      <c r="GZ968" s="77">
        <v>0</v>
      </c>
    </row>
    <row r="969" spans="98:208" x14ac:dyDescent="0.25">
      <c r="CT969" s="77" t="s">
        <v>155</v>
      </c>
      <c r="CU969" s="77" t="s">
        <v>442</v>
      </c>
      <c r="CV969" s="77" t="s">
        <v>481</v>
      </c>
      <c r="CW969" s="77">
        <v>2025</v>
      </c>
      <c r="CX969" s="77">
        <v>0</v>
      </c>
      <c r="CY969" s="77">
        <v>0</v>
      </c>
      <c r="CZ969" s="77">
        <v>0</v>
      </c>
      <c r="DA969" s="77">
        <v>0</v>
      </c>
      <c r="DB969" s="77">
        <v>21835.97811413023</v>
      </c>
      <c r="DC969" s="77">
        <v>428.60232122023871</v>
      </c>
      <c r="DD969" s="77">
        <v>13939.560973457479</v>
      </c>
      <c r="DE969" s="77">
        <v>7467.8148194525183</v>
      </c>
      <c r="DF969" s="77">
        <v>0</v>
      </c>
      <c r="DG969" s="77">
        <v>0</v>
      </c>
      <c r="DH969" s="77">
        <v>0</v>
      </c>
      <c r="DI969" s="77">
        <v>1263.5534246224929</v>
      </c>
      <c r="DJ969" s="77">
        <v>6.7192260018795818E-10</v>
      </c>
      <c r="DL969" s="77">
        <v>0</v>
      </c>
      <c r="DM969" s="77">
        <v>0</v>
      </c>
      <c r="DN969" s="77">
        <v>0</v>
      </c>
      <c r="DO969" s="77">
        <v>0</v>
      </c>
      <c r="DP969" s="77">
        <v>0</v>
      </c>
      <c r="DQ969" s="77">
        <v>0</v>
      </c>
      <c r="DR969" s="77">
        <v>0</v>
      </c>
      <c r="DS969" s="77">
        <v>0</v>
      </c>
      <c r="DT969" s="77">
        <v>0</v>
      </c>
      <c r="DU969" s="77">
        <v>0</v>
      </c>
      <c r="DV969" s="77">
        <v>8.4901010254874463E-7</v>
      </c>
      <c r="DW969" s="77">
        <v>8.4901010254874463E-7</v>
      </c>
      <c r="GE969" s="77" t="s">
        <v>422</v>
      </c>
      <c r="GF969" s="77" t="s">
        <v>155</v>
      </c>
      <c r="GG969" s="77" t="s">
        <v>431</v>
      </c>
      <c r="GH969" s="77" t="s">
        <v>481</v>
      </c>
      <c r="GI969" s="77">
        <v>2022</v>
      </c>
      <c r="GJ969" s="77" t="s">
        <v>305</v>
      </c>
      <c r="GK969" s="77">
        <v>409.22373582044048</v>
      </c>
      <c r="GL969" s="77">
        <v>501.74527499999999</v>
      </c>
      <c r="GM969" s="77">
        <v>2022</v>
      </c>
      <c r="GN969" s="77" t="s">
        <v>175</v>
      </c>
      <c r="GO969" s="77">
        <v>0.13250000000000001</v>
      </c>
      <c r="GP969" s="77">
        <v>3</v>
      </c>
      <c r="GQ969" s="77">
        <v>0</v>
      </c>
      <c r="GR969" s="77" t="s">
        <v>423</v>
      </c>
      <c r="GS969" s="77">
        <v>0.1527377521613833</v>
      </c>
      <c r="GT969" s="77">
        <v>62.50391354029783</v>
      </c>
      <c r="GU969" s="77">
        <v>0.1527377521613833</v>
      </c>
      <c r="GV969" s="248">
        <v>62.50391354029783</v>
      </c>
      <c r="GW969" s="248">
        <v>0.1527377521613833</v>
      </c>
      <c r="GX969" s="77">
        <v>62.50391354029783</v>
      </c>
      <c r="GY969" s="77">
        <v>0</v>
      </c>
      <c r="GZ969" s="77">
        <v>0</v>
      </c>
    </row>
    <row r="970" spans="98:208" x14ac:dyDescent="0.25">
      <c r="CT970" s="77" t="s">
        <v>155</v>
      </c>
      <c r="CU970" s="77" t="s">
        <v>442</v>
      </c>
      <c r="CV970" s="77" t="s">
        <v>488</v>
      </c>
      <c r="CW970" s="77">
        <v>2020</v>
      </c>
      <c r="CX970" s="77">
        <v>0</v>
      </c>
      <c r="CY970" s="77">
        <v>0</v>
      </c>
      <c r="CZ970" s="77">
        <v>0</v>
      </c>
      <c r="DA970" s="77">
        <v>0</v>
      </c>
      <c r="DB970" s="77">
        <v>21083.842824224459</v>
      </c>
      <c r="DC970" s="77">
        <v>409.22373582043929</v>
      </c>
      <c r="DD970" s="77">
        <v>13469.087812378741</v>
      </c>
      <c r="DE970" s="77">
        <v>7205.5312760252828</v>
      </c>
      <c r="DF970" s="77">
        <v>1219.5839681183477</v>
      </c>
      <c r="DG970" s="77">
        <v>0</v>
      </c>
      <c r="DH970" s="77">
        <v>0</v>
      </c>
      <c r="DI970" s="77">
        <v>0</v>
      </c>
      <c r="DJ970" s="77">
        <v>2.89792056425754E-8</v>
      </c>
      <c r="DL970" s="77">
        <v>0</v>
      </c>
      <c r="DM970" s="77">
        <v>3.5342574610489718E-5</v>
      </c>
      <c r="DN970" s="77">
        <v>3.5342574610489718E-5</v>
      </c>
      <c r="DO970" s="77">
        <v>0</v>
      </c>
      <c r="DP970" s="77">
        <v>0</v>
      </c>
      <c r="DQ970" s="77">
        <v>0</v>
      </c>
      <c r="DR970" s="77">
        <v>0</v>
      </c>
      <c r="DS970" s="77">
        <v>0</v>
      </c>
      <c r="DT970" s="77">
        <v>0</v>
      </c>
      <c r="DU970" s="77">
        <v>0</v>
      </c>
      <c r="DV970" s="77">
        <v>0</v>
      </c>
      <c r="DW970" s="77">
        <v>0</v>
      </c>
      <c r="GE970" s="77" t="s">
        <v>425</v>
      </c>
      <c r="GF970" s="77" t="s">
        <v>155</v>
      </c>
      <c r="GG970" s="77" t="s">
        <v>431</v>
      </c>
      <c r="GH970" s="77" t="s">
        <v>481</v>
      </c>
      <c r="GI970" s="77">
        <v>2022</v>
      </c>
      <c r="GJ970" s="77" t="s">
        <v>301</v>
      </c>
      <c r="GK970" s="77">
        <v>13469.08781237834</v>
      </c>
      <c r="GL970" s="77">
        <v>501.74527499999999</v>
      </c>
      <c r="GM970" s="77">
        <v>2022</v>
      </c>
      <c r="GN970" s="77" t="s">
        <v>175</v>
      </c>
      <c r="GO970" s="77">
        <v>5.3000000000000005E-2</v>
      </c>
      <c r="GP970" s="77">
        <v>3</v>
      </c>
      <c r="GQ970" s="77">
        <v>0</v>
      </c>
      <c r="GR970" s="77" t="s">
        <v>423</v>
      </c>
      <c r="GS970" s="77">
        <v>5.5966209081309407E-2</v>
      </c>
      <c r="GT970" s="77">
        <v>753.81378464208251</v>
      </c>
      <c r="GU970" s="77">
        <v>5.5966209081309407E-2</v>
      </c>
      <c r="GV970" s="248">
        <v>753.81378464208251</v>
      </c>
      <c r="GW970" s="248">
        <v>5.5966209081309407E-2</v>
      </c>
      <c r="GX970" s="77">
        <v>753.81378464208251</v>
      </c>
      <c r="GY970" s="77">
        <v>0</v>
      </c>
      <c r="GZ970" s="77">
        <v>0</v>
      </c>
    </row>
    <row r="971" spans="98:208" x14ac:dyDescent="0.25">
      <c r="CT971" s="77" t="s">
        <v>155</v>
      </c>
      <c r="CU971" s="77" t="s">
        <v>442</v>
      </c>
      <c r="CV971" s="77" t="s">
        <v>488</v>
      </c>
      <c r="CW971" s="77">
        <v>2021</v>
      </c>
      <c r="CX971" s="77">
        <v>0</v>
      </c>
      <c r="CY971" s="77">
        <v>0</v>
      </c>
      <c r="CZ971" s="77">
        <v>0</v>
      </c>
      <c r="DA971" s="77">
        <v>0</v>
      </c>
      <c r="DB971" s="77">
        <v>21083.842824224459</v>
      </c>
      <c r="DC971" s="77">
        <v>409.22373582043929</v>
      </c>
      <c r="DD971" s="77">
        <v>13469.087812378741</v>
      </c>
      <c r="DE971" s="77">
        <v>7205.5312760252828</v>
      </c>
      <c r="DF971" s="77">
        <v>1219.5839681183477</v>
      </c>
      <c r="DG971" s="77">
        <v>1219.5839681183477</v>
      </c>
      <c r="DH971" s="77">
        <v>0</v>
      </c>
      <c r="DI971" s="77">
        <v>0</v>
      </c>
      <c r="DJ971" s="77">
        <v>2.89792056425754E-8</v>
      </c>
      <c r="DL971" s="77">
        <v>0</v>
      </c>
      <c r="DM971" s="77">
        <v>3.5342574610489718E-5</v>
      </c>
      <c r="DN971" s="77">
        <v>3.5342574610489718E-5</v>
      </c>
      <c r="DO971" s="77">
        <v>0</v>
      </c>
      <c r="DP971" s="77">
        <v>3.5342574610489718E-5</v>
      </c>
      <c r="DQ971" s="77">
        <v>3.5342574610489718E-5</v>
      </c>
      <c r="DR971" s="77">
        <v>0</v>
      </c>
      <c r="DS971" s="77">
        <v>0</v>
      </c>
      <c r="DT971" s="77">
        <v>0</v>
      </c>
      <c r="DU971" s="77">
        <v>0</v>
      </c>
      <c r="DV971" s="77">
        <v>0</v>
      </c>
      <c r="DW971" s="77">
        <v>0</v>
      </c>
      <c r="GE971" s="77" t="s">
        <v>427</v>
      </c>
      <c r="GF971" s="77" t="s">
        <v>155</v>
      </c>
      <c r="GG971" s="77" t="s">
        <v>431</v>
      </c>
      <c r="GH971" s="77" t="s">
        <v>481</v>
      </c>
      <c r="GI971" s="77">
        <v>2022</v>
      </c>
      <c r="GJ971" s="77" t="s">
        <v>303</v>
      </c>
      <c r="GK971" s="77">
        <v>7205.5312760250836</v>
      </c>
      <c r="GL971" s="77">
        <v>501.74527499999999</v>
      </c>
      <c r="GM971" s="77">
        <v>2022</v>
      </c>
      <c r="GN971" s="77" t="s">
        <v>175</v>
      </c>
      <c r="GO971" s="77">
        <v>5.3000000000000005E-2</v>
      </c>
      <c r="GP971" s="77">
        <v>3</v>
      </c>
      <c r="GQ971" s="77">
        <v>0</v>
      </c>
      <c r="GR971" s="77" t="s">
        <v>423</v>
      </c>
      <c r="GS971" s="77">
        <v>5.5966209081309407E-2</v>
      </c>
      <c r="GT971" s="77">
        <v>403.26626993593396</v>
      </c>
      <c r="GU971" s="77">
        <v>5.5966209081309407E-2</v>
      </c>
      <c r="GV971" s="248">
        <v>403.26626993593396</v>
      </c>
      <c r="GW971" s="248">
        <v>5.5966209081309407E-2</v>
      </c>
      <c r="GX971" s="77">
        <v>403.26626993593396</v>
      </c>
      <c r="GY971" s="77">
        <v>0</v>
      </c>
      <c r="GZ971" s="77">
        <v>0</v>
      </c>
    </row>
    <row r="972" spans="98:208" x14ac:dyDescent="0.25">
      <c r="CT972" s="77" t="s">
        <v>155</v>
      </c>
      <c r="CU972" s="77" t="s">
        <v>442</v>
      </c>
      <c r="CV972" s="77" t="s">
        <v>488</v>
      </c>
      <c r="CW972" s="77">
        <v>2022</v>
      </c>
      <c r="CX972" s="77">
        <v>0</v>
      </c>
      <c r="CY972" s="77">
        <v>0</v>
      </c>
      <c r="CZ972" s="77">
        <v>0</v>
      </c>
      <c r="DA972" s="77">
        <v>0</v>
      </c>
      <c r="DB972" s="77">
        <v>21083.842824224459</v>
      </c>
      <c r="DC972" s="77">
        <v>409.22373582043929</v>
      </c>
      <c r="DD972" s="77">
        <v>13469.087812378741</v>
      </c>
      <c r="DE972" s="77">
        <v>7205.5312760252828</v>
      </c>
      <c r="DF972" s="77">
        <v>1219.5839681183477</v>
      </c>
      <c r="DG972" s="77">
        <v>1219.5839681183477</v>
      </c>
      <c r="DH972" s="77">
        <v>1219.5839681183477</v>
      </c>
      <c r="DI972" s="77">
        <v>0</v>
      </c>
      <c r="DJ972" s="77">
        <v>2.89792056425754E-8</v>
      </c>
      <c r="DL972" s="77">
        <v>0</v>
      </c>
      <c r="DM972" s="77">
        <v>3.5342574610489718E-5</v>
      </c>
      <c r="DN972" s="77">
        <v>3.5342574610489718E-5</v>
      </c>
      <c r="DO972" s="77">
        <v>0</v>
      </c>
      <c r="DP972" s="77">
        <v>3.5342574610489718E-5</v>
      </c>
      <c r="DQ972" s="77">
        <v>3.5342574610489718E-5</v>
      </c>
      <c r="DR972" s="77">
        <v>0</v>
      </c>
      <c r="DS972" s="77">
        <v>3.5342574610489718E-5</v>
      </c>
      <c r="DT972" s="77">
        <v>3.5342574610489718E-5</v>
      </c>
      <c r="DU972" s="77">
        <v>0</v>
      </c>
      <c r="DV972" s="77">
        <v>0</v>
      </c>
      <c r="DW972" s="77">
        <v>0</v>
      </c>
      <c r="GE972" s="77" t="s">
        <v>422</v>
      </c>
      <c r="GF972" s="77" t="s">
        <v>155</v>
      </c>
      <c r="GG972" s="77" t="s">
        <v>431</v>
      </c>
      <c r="GH972" s="77" t="s">
        <v>481</v>
      </c>
      <c r="GI972" s="77">
        <v>2023</v>
      </c>
      <c r="GJ972" s="77" t="s">
        <v>305</v>
      </c>
      <c r="GK972" s="77">
        <v>428.60232122030828</v>
      </c>
      <c r="GL972" s="77">
        <v>501.74527499999999</v>
      </c>
      <c r="GM972" s="77">
        <v>2023</v>
      </c>
      <c r="GN972" s="77" t="s">
        <v>175</v>
      </c>
      <c r="GO972" s="77">
        <v>0.13250000000000001</v>
      </c>
      <c r="GP972" s="77">
        <v>3</v>
      </c>
      <c r="GQ972" s="77">
        <v>0</v>
      </c>
      <c r="GR972" s="77" t="s">
        <v>423</v>
      </c>
      <c r="GS972" s="77">
        <v>0</v>
      </c>
      <c r="GT972" s="77">
        <v>0</v>
      </c>
      <c r="GU972" s="77">
        <v>0.1527377521613833</v>
      </c>
      <c r="GV972" s="248">
        <v>65.463755114341041</v>
      </c>
      <c r="GW972" s="248">
        <v>0.1527377521613833</v>
      </c>
      <c r="GX972" s="77">
        <v>65.463755114341041</v>
      </c>
      <c r="GY972" s="77">
        <v>0.1527377521613833</v>
      </c>
      <c r="GZ972" s="77">
        <v>65.463755114341041</v>
      </c>
    </row>
    <row r="973" spans="98:208" x14ac:dyDescent="0.25">
      <c r="CT973" s="77" t="s">
        <v>155</v>
      </c>
      <c r="CU973" s="77" t="s">
        <v>442</v>
      </c>
      <c r="CV973" s="77" t="s">
        <v>488</v>
      </c>
      <c r="CW973" s="77">
        <v>2023</v>
      </c>
      <c r="CX973" s="77">
        <v>0</v>
      </c>
      <c r="CY973" s="77">
        <v>0</v>
      </c>
      <c r="CZ973" s="77">
        <v>0</v>
      </c>
      <c r="DA973" s="77">
        <v>0</v>
      </c>
      <c r="DB973" s="77">
        <v>21835.978114130419</v>
      </c>
      <c r="DC973" s="77">
        <v>428.60232122030709</v>
      </c>
      <c r="DD973" s="77">
        <v>13939.560973457559</v>
      </c>
      <c r="DE973" s="77">
        <v>7467.8148194525529</v>
      </c>
      <c r="DF973" s="77">
        <v>0</v>
      </c>
      <c r="DG973" s="77">
        <v>1263.55342462251</v>
      </c>
      <c r="DH973" s="77">
        <v>1263.55342462251</v>
      </c>
      <c r="DI973" s="77">
        <v>1263.55342462251</v>
      </c>
      <c r="DJ973" s="77">
        <v>2.89792056425754E-8</v>
      </c>
      <c r="DL973" s="77">
        <v>0</v>
      </c>
      <c r="DM973" s="77">
        <v>0</v>
      </c>
      <c r="DN973" s="77">
        <v>0</v>
      </c>
      <c r="DO973" s="77">
        <v>0</v>
      </c>
      <c r="DP973" s="77">
        <v>3.6616774532516109E-5</v>
      </c>
      <c r="DQ973" s="77">
        <v>3.6616774532516109E-5</v>
      </c>
      <c r="DR973" s="77">
        <v>0</v>
      </c>
      <c r="DS973" s="77">
        <v>3.6616774532516109E-5</v>
      </c>
      <c r="DT973" s="77">
        <v>3.6616774532516109E-5</v>
      </c>
      <c r="DU973" s="77">
        <v>0</v>
      </c>
      <c r="DV973" s="77">
        <v>3.6616774532516109E-5</v>
      </c>
      <c r="DW973" s="77">
        <v>3.6616774532516109E-5</v>
      </c>
      <c r="GE973" s="77" t="s">
        <v>425</v>
      </c>
      <c r="GF973" s="77" t="s">
        <v>155</v>
      </c>
      <c r="GG973" s="77" t="s">
        <v>431</v>
      </c>
      <c r="GH973" s="77" t="s">
        <v>481</v>
      </c>
      <c r="GI973" s="77">
        <v>2023</v>
      </c>
      <c r="GJ973" s="77" t="s">
        <v>301</v>
      </c>
      <c r="GK973" s="77">
        <v>13939.56097345715</v>
      </c>
      <c r="GL973" s="77">
        <v>501.74527499999999</v>
      </c>
      <c r="GM973" s="77">
        <v>2023</v>
      </c>
      <c r="GN973" s="77" t="s">
        <v>175</v>
      </c>
      <c r="GO973" s="77">
        <v>5.3000000000000005E-2</v>
      </c>
      <c r="GP973" s="77">
        <v>3</v>
      </c>
      <c r="GQ973" s="77">
        <v>0</v>
      </c>
      <c r="GR973" s="77" t="s">
        <v>423</v>
      </c>
      <c r="GS973" s="77">
        <v>0</v>
      </c>
      <c r="GT973" s="77">
        <v>0</v>
      </c>
      <c r="GU973" s="77">
        <v>5.5966209081309407E-2</v>
      </c>
      <c r="GV973" s="248">
        <v>780.1443839421637</v>
      </c>
      <c r="GW973" s="248">
        <v>5.5966209081309407E-2</v>
      </c>
      <c r="GX973" s="77">
        <v>780.1443839421637</v>
      </c>
      <c r="GY973" s="77">
        <v>5.5966209081309407E-2</v>
      </c>
      <c r="GZ973" s="77">
        <v>780.1443839421637</v>
      </c>
    </row>
    <row r="974" spans="98:208" x14ac:dyDescent="0.25">
      <c r="CT974" s="77" t="s">
        <v>155</v>
      </c>
      <c r="CU974" s="77" t="s">
        <v>442</v>
      </c>
      <c r="CV974" s="77" t="s">
        <v>488</v>
      </c>
      <c r="CW974" s="77">
        <v>2024</v>
      </c>
      <c r="CX974" s="77">
        <v>0</v>
      </c>
      <c r="CY974" s="77">
        <v>0</v>
      </c>
      <c r="CZ974" s="77">
        <v>0</v>
      </c>
      <c r="DA974" s="77">
        <v>0</v>
      </c>
      <c r="DB974" s="77">
        <v>21835.978114130419</v>
      </c>
      <c r="DC974" s="77">
        <v>428.60232122030709</v>
      </c>
      <c r="DD974" s="77">
        <v>13939.560973457559</v>
      </c>
      <c r="DE974" s="77">
        <v>7467.8148194525529</v>
      </c>
      <c r="DF974" s="77">
        <v>0</v>
      </c>
      <c r="DG974" s="77">
        <v>0</v>
      </c>
      <c r="DH974" s="77">
        <v>1263.55342462251</v>
      </c>
      <c r="DI974" s="77">
        <v>1263.55342462251</v>
      </c>
      <c r="DJ974" s="77">
        <v>2.89792056425754E-8</v>
      </c>
      <c r="DL974" s="77">
        <v>0</v>
      </c>
      <c r="DM974" s="77">
        <v>0</v>
      </c>
      <c r="DN974" s="77">
        <v>0</v>
      </c>
      <c r="DO974" s="77">
        <v>0</v>
      </c>
      <c r="DP974" s="77">
        <v>0</v>
      </c>
      <c r="DQ974" s="77">
        <v>0</v>
      </c>
      <c r="DR974" s="77">
        <v>0</v>
      </c>
      <c r="DS974" s="77">
        <v>3.6616774532516109E-5</v>
      </c>
      <c r="DT974" s="77">
        <v>3.6616774532516109E-5</v>
      </c>
      <c r="DU974" s="77">
        <v>0</v>
      </c>
      <c r="DV974" s="77">
        <v>3.6616774532516109E-5</v>
      </c>
      <c r="DW974" s="77">
        <v>3.6616774532516109E-5</v>
      </c>
      <c r="GE974" s="77" t="s">
        <v>427</v>
      </c>
      <c r="GF974" s="77" t="s">
        <v>155</v>
      </c>
      <c r="GG974" s="77" t="s">
        <v>431</v>
      </c>
      <c r="GH974" s="77" t="s">
        <v>481</v>
      </c>
      <c r="GI974" s="77">
        <v>2023</v>
      </c>
      <c r="GJ974" s="77" t="s">
        <v>303</v>
      </c>
      <c r="GK974" s="77">
        <v>7467.8148194524811</v>
      </c>
      <c r="GL974" s="77">
        <v>501.74527499999999</v>
      </c>
      <c r="GM974" s="77">
        <v>2023</v>
      </c>
      <c r="GN974" s="77" t="s">
        <v>175</v>
      </c>
      <c r="GO974" s="77">
        <v>5.3000000000000005E-2</v>
      </c>
      <c r="GP974" s="77">
        <v>3</v>
      </c>
      <c r="GQ974" s="77">
        <v>0</v>
      </c>
      <c r="GR974" s="77" t="s">
        <v>423</v>
      </c>
      <c r="GS974" s="77">
        <v>0</v>
      </c>
      <c r="GT974" s="77">
        <v>0</v>
      </c>
      <c r="GU974" s="77">
        <v>5.5966209081309407E-2</v>
      </c>
      <c r="GV974" s="248">
        <v>417.94528556597839</v>
      </c>
      <c r="GW974" s="248">
        <v>5.5966209081309407E-2</v>
      </c>
      <c r="GX974" s="77">
        <v>417.94528556597839</v>
      </c>
      <c r="GY974" s="77">
        <v>5.5966209081309407E-2</v>
      </c>
      <c r="GZ974" s="77">
        <v>417.94528556597839</v>
      </c>
    </row>
    <row r="975" spans="98:208" x14ac:dyDescent="0.25">
      <c r="CT975" s="77" t="s">
        <v>155</v>
      </c>
      <c r="CU975" s="77" t="s">
        <v>442</v>
      </c>
      <c r="CV975" s="77" t="s">
        <v>488</v>
      </c>
      <c r="CW975" s="77">
        <v>2025</v>
      </c>
      <c r="CX975" s="77">
        <v>0</v>
      </c>
      <c r="CY975" s="77">
        <v>0</v>
      </c>
      <c r="CZ975" s="77">
        <v>0</v>
      </c>
      <c r="DA975" s="77">
        <v>0</v>
      </c>
      <c r="DB975" s="77">
        <v>21835.978114130419</v>
      </c>
      <c r="DC975" s="77">
        <v>428.60232122030709</v>
      </c>
      <c r="DD975" s="77">
        <v>13939.560973457559</v>
      </c>
      <c r="DE975" s="77">
        <v>7467.8148194525529</v>
      </c>
      <c r="DF975" s="77">
        <v>0</v>
      </c>
      <c r="DG975" s="77">
        <v>0</v>
      </c>
      <c r="DH975" s="77">
        <v>0</v>
      </c>
      <c r="DI975" s="77">
        <v>1263.55342462251</v>
      </c>
      <c r="DJ975" s="77">
        <v>2.89792056425754E-8</v>
      </c>
      <c r="DL975" s="77">
        <v>0</v>
      </c>
      <c r="DM975" s="77">
        <v>0</v>
      </c>
      <c r="DN975" s="77">
        <v>0</v>
      </c>
      <c r="DO975" s="77">
        <v>0</v>
      </c>
      <c r="DP975" s="77">
        <v>0</v>
      </c>
      <c r="DQ975" s="77">
        <v>0</v>
      </c>
      <c r="DR975" s="77">
        <v>0</v>
      </c>
      <c r="DS975" s="77">
        <v>0</v>
      </c>
      <c r="DT975" s="77">
        <v>0</v>
      </c>
      <c r="DU975" s="77">
        <v>0</v>
      </c>
      <c r="DV975" s="77">
        <v>3.6616774532516109E-5</v>
      </c>
      <c r="DW975" s="77">
        <v>3.6616774532516109E-5</v>
      </c>
      <c r="GE975" s="77" t="s">
        <v>422</v>
      </c>
      <c r="GF975" s="77" t="s">
        <v>155</v>
      </c>
      <c r="GG975" s="77" t="s">
        <v>431</v>
      </c>
      <c r="GH975" s="77" t="s">
        <v>481</v>
      </c>
      <c r="GI975" s="77">
        <v>2024</v>
      </c>
      <c r="GJ975" s="77" t="s">
        <v>305</v>
      </c>
      <c r="GK975" s="77">
        <v>428.60232122030828</v>
      </c>
      <c r="GL975" s="77">
        <v>501.74527499999999</v>
      </c>
      <c r="GM975" s="77">
        <v>2024</v>
      </c>
      <c r="GN975" s="77" t="s">
        <v>175</v>
      </c>
      <c r="GO975" s="77">
        <v>0.13250000000000001</v>
      </c>
      <c r="GP975" s="77">
        <v>3</v>
      </c>
      <c r="GQ975" s="77">
        <v>0</v>
      </c>
      <c r="GR975" s="77" t="s">
        <v>423</v>
      </c>
      <c r="GS975" s="77">
        <v>0</v>
      </c>
      <c r="GT975" s="77">
        <v>0</v>
      </c>
      <c r="GU975" s="77">
        <v>0</v>
      </c>
      <c r="GV975" s="248">
        <v>0</v>
      </c>
      <c r="GW975" s="248">
        <v>0.1527377521613833</v>
      </c>
      <c r="GX975" s="77">
        <v>65.463755114341041</v>
      </c>
      <c r="GY975" s="77">
        <v>0.1527377521613833</v>
      </c>
      <c r="GZ975" s="77">
        <v>65.463755114341041</v>
      </c>
    </row>
    <row r="976" spans="98:208" x14ac:dyDescent="0.25">
      <c r="CT976" s="77" t="s">
        <v>155</v>
      </c>
      <c r="CU976" s="77" t="s">
        <v>443</v>
      </c>
      <c r="CV976" s="77" t="s">
        <v>300</v>
      </c>
      <c r="CW976" s="77">
        <v>2020</v>
      </c>
      <c r="CX976" s="77">
        <v>0</v>
      </c>
      <c r="CY976" s="77">
        <v>0</v>
      </c>
      <c r="CZ976" s="77">
        <v>0</v>
      </c>
      <c r="DA976" s="77">
        <v>0</v>
      </c>
      <c r="DB976" s="77">
        <v>14146.13064133324</v>
      </c>
      <c r="DC976" s="77">
        <v>222.2294216278419</v>
      </c>
      <c r="DD976" s="77">
        <v>8585.7228092483838</v>
      </c>
      <c r="DE976" s="77">
        <v>5338.1784104570188</v>
      </c>
      <c r="DF976" s="77">
        <v>813.21078921309254</v>
      </c>
      <c r="DG976" s="77">
        <v>0</v>
      </c>
      <c r="DH976" s="77">
        <v>0</v>
      </c>
      <c r="DI976" s="77">
        <v>0</v>
      </c>
      <c r="DJ976" s="77">
        <v>8.438003960635131E-7</v>
      </c>
      <c r="DL976" s="77">
        <v>0</v>
      </c>
      <c r="DM976" s="77">
        <v>6.8618758602112951E-4</v>
      </c>
      <c r="DN976" s="77">
        <v>6.8618758602112951E-4</v>
      </c>
      <c r="DO976" s="77">
        <v>0</v>
      </c>
      <c r="DP976" s="77">
        <v>0</v>
      </c>
      <c r="DQ976" s="77">
        <v>0</v>
      </c>
      <c r="DR976" s="77">
        <v>0</v>
      </c>
      <c r="DS976" s="77">
        <v>0</v>
      </c>
      <c r="DT976" s="77">
        <v>0</v>
      </c>
      <c r="DU976" s="77">
        <v>0</v>
      </c>
      <c r="DV976" s="77">
        <v>0</v>
      </c>
      <c r="DW976" s="77">
        <v>0</v>
      </c>
      <c r="GE976" s="77" t="s">
        <v>425</v>
      </c>
      <c r="GF976" s="77" t="s">
        <v>155</v>
      </c>
      <c r="GG976" s="77" t="s">
        <v>431</v>
      </c>
      <c r="GH976" s="77" t="s">
        <v>481</v>
      </c>
      <c r="GI976" s="77">
        <v>2024</v>
      </c>
      <c r="GJ976" s="77" t="s">
        <v>301</v>
      </c>
      <c r="GK976" s="77">
        <v>13939.56097345715</v>
      </c>
      <c r="GL976" s="77">
        <v>501.74527499999999</v>
      </c>
      <c r="GM976" s="77">
        <v>2024</v>
      </c>
      <c r="GN976" s="77" t="s">
        <v>175</v>
      </c>
      <c r="GO976" s="77">
        <v>5.3000000000000005E-2</v>
      </c>
      <c r="GP976" s="77">
        <v>3</v>
      </c>
      <c r="GQ976" s="77">
        <v>0</v>
      </c>
      <c r="GR976" s="77" t="s">
        <v>423</v>
      </c>
      <c r="GS976" s="77">
        <v>0</v>
      </c>
      <c r="GT976" s="77">
        <v>0</v>
      </c>
      <c r="GU976" s="77">
        <v>0</v>
      </c>
      <c r="GV976" s="248">
        <v>0</v>
      </c>
      <c r="GW976" s="248">
        <v>5.5966209081309407E-2</v>
      </c>
      <c r="GX976" s="77">
        <v>780.1443839421637</v>
      </c>
      <c r="GY976" s="77">
        <v>5.5966209081309407E-2</v>
      </c>
      <c r="GZ976" s="77">
        <v>780.1443839421637</v>
      </c>
    </row>
    <row r="977" spans="98:208" x14ac:dyDescent="0.25">
      <c r="CT977" s="77" t="s">
        <v>155</v>
      </c>
      <c r="CU977" s="77" t="s">
        <v>443</v>
      </c>
      <c r="CV977" s="77" t="s">
        <v>300</v>
      </c>
      <c r="CW977" s="77">
        <v>2021</v>
      </c>
      <c r="CX977" s="77">
        <v>0</v>
      </c>
      <c r="CY977" s="77">
        <v>0</v>
      </c>
      <c r="CZ977" s="77">
        <v>0</v>
      </c>
      <c r="DA977" s="77">
        <v>0</v>
      </c>
      <c r="DB977" s="77">
        <v>14146.13064133324</v>
      </c>
      <c r="DC977" s="77">
        <v>222.2294216278419</v>
      </c>
      <c r="DD977" s="77">
        <v>8585.7228092483838</v>
      </c>
      <c r="DE977" s="77">
        <v>5338.1784104570188</v>
      </c>
      <c r="DF977" s="77">
        <v>813.21078921309254</v>
      </c>
      <c r="DG977" s="77">
        <v>813.21078921309254</v>
      </c>
      <c r="DH977" s="77">
        <v>0</v>
      </c>
      <c r="DI977" s="77">
        <v>0</v>
      </c>
      <c r="DJ977" s="77">
        <v>8.438003960635131E-7</v>
      </c>
      <c r="DL977" s="77">
        <v>0</v>
      </c>
      <c r="DM977" s="77">
        <v>6.8618758602112951E-4</v>
      </c>
      <c r="DN977" s="77">
        <v>6.8618758602112951E-4</v>
      </c>
      <c r="DO977" s="77">
        <v>0</v>
      </c>
      <c r="DP977" s="77">
        <v>6.8618758602112951E-4</v>
      </c>
      <c r="DQ977" s="77">
        <v>6.8618758602112951E-4</v>
      </c>
      <c r="DR977" s="77">
        <v>0</v>
      </c>
      <c r="DS977" s="77">
        <v>0</v>
      </c>
      <c r="DT977" s="77">
        <v>0</v>
      </c>
      <c r="DU977" s="77">
        <v>0</v>
      </c>
      <c r="DV977" s="77">
        <v>0</v>
      </c>
      <c r="DW977" s="77">
        <v>0</v>
      </c>
      <c r="GE977" s="77" t="s">
        <v>427</v>
      </c>
      <c r="GF977" s="77" t="s">
        <v>155</v>
      </c>
      <c r="GG977" s="77" t="s">
        <v>431</v>
      </c>
      <c r="GH977" s="77" t="s">
        <v>481</v>
      </c>
      <c r="GI977" s="77">
        <v>2024</v>
      </c>
      <c r="GJ977" s="77" t="s">
        <v>303</v>
      </c>
      <c r="GK977" s="77">
        <v>7467.8148194524811</v>
      </c>
      <c r="GL977" s="77">
        <v>501.74527499999999</v>
      </c>
      <c r="GM977" s="77">
        <v>2024</v>
      </c>
      <c r="GN977" s="77" t="s">
        <v>175</v>
      </c>
      <c r="GO977" s="77">
        <v>5.3000000000000005E-2</v>
      </c>
      <c r="GP977" s="77">
        <v>3</v>
      </c>
      <c r="GQ977" s="77">
        <v>0</v>
      </c>
      <c r="GR977" s="77" t="s">
        <v>423</v>
      </c>
      <c r="GS977" s="77">
        <v>0</v>
      </c>
      <c r="GT977" s="77">
        <v>0</v>
      </c>
      <c r="GU977" s="77">
        <v>0</v>
      </c>
      <c r="GV977" s="248">
        <v>0</v>
      </c>
      <c r="GW977" s="248">
        <v>5.5966209081309407E-2</v>
      </c>
      <c r="GX977" s="77">
        <v>417.94528556597839</v>
      </c>
      <c r="GY977" s="77">
        <v>5.5966209081309407E-2</v>
      </c>
      <c r="GZ977" s="77">
        <v>417.94528556597839</v>
      </c>
    </row>
    <row r="978" spans="98:208" x14ac:dyDescent="0.25">
      <c r="CT978" s="77" t="s">
        <v>155</v>
      </c>
      <c r="CU978" s="77" t="s">
        <v>443</v>
      </c>
      <c r="CV978" s="77" t="s">
        <v>300</v>
      </c>
      <c r="CW978" s="77">
        <v>2022</v>
      </c>
      <c r="CX978" s="77">
        <v>0</v>
      </c>
      <c r="CY978" s="77">
        <v>0</v>
      </c>
      <c r="CZ978" s="77">
        <v>0</v>
      </c>
      <c r="DA978" s="77">
        <v>0</v>
      </c>
      <c r="DB978" s="77">
        <v>14146.13064133324</v>
      </c>
      <c r="DC978" s="77">
        <v>222.2294216278419</v>
      </c>
      <c r="DD978" s="77">
        <v>8585.7228092483838</v>
      </c>
      <c r="DE978" s="77">
        <v>5338.1784104570188</v>
      </c>
      <c r="DF978" s="77">
        <v>813.21078921309254</v>
      </c>
      <c r="DG978" s="77">
        <v>813.21078921309254</v>
      </c>
      <c r="DH978" s="77">
        <v>813.21078921309254</v>
      </c>
      <c r="DI978" s="77">
        <v>0</v>
      </c>
      <c r="DJ978" s="77">
        <v>8.438003960635131E-7</v>
      </c>
      <c r="DL978" s="77">
        <v>0</v>
      </c>
      <c r="DM978" s="77">
        <v>6.8618758602112951E-4</v>
      </c>
      <c r="DN978" s="77">
        <v>6.8618758602112951E-4</v>
      </c>
      <c r="DO978" s="77">
        <v>0</v>
      </c>
      <c r="DP978" s="77">
        <v>6.8618758602112951E-4</v>
      </c>
      <c r="DQ978" s="77">
        <v>6.8618758602112951E-4</v>
      </c>
      <c r="DR978" s="77">
        <v>0</v>
      </c>
      <c r="DS978" s="77">
        <v>6.8618758602112951E-4</v>
      </c>
      <c r="DT978" s="77">
        <v>6.8618758602112951E-4</v>
      </c>
      <c r="DU978" s="77">
        <v>0</v>
      </c>
      <c r="DV978" s="77">
        <v>0</v>
      </c>
      <c r="DW978" s="77">
        <v>0</v>
      </c>
      <c r="GE978" s="77" t="s">
        <v>422</v>
      </c>
      <c r="GF978" s="77" t="s">
        <v>155</v>
      </c>
      <c r="GG978" s="77" t="s">
        <v>431</v>
      </c>
      <c r="GH978" s="77" t="s">
        <v>481</v>
      </c>
      <c r="GI978" s="77">
        <v>2025</v>
      </c>
      <c r="GJ978" s="77" t="s">
        <v>305</v>
      </c>
      <c r="GK978" s="77">
        <v>428.60232122030828</v>
      </c>
      <c r="GL978" s="77">
        <v>501.74527499999999</v>
      </c>
      <c r="GM978" s="77">
        <v>2025</v>
      </c>
      <c r="GN978" s="77" t="s">
        <v>175</v>
      </c>
      <c r="GO978" s="77">
        <v>0.13250000000000001</v>
      </c>
      <c r="GP978" s="77">
        <v>3</v>
      </c>
      <c r="GQ978" s="77">
        <v>0</v>
      </c>
      <c r="GR978" s="77" t="s">
        <v>423</v>
      </c>
      <c r="GS978" s="77">
        <v>0</v>
      </c>
      <c r="GT978" s="77">
        <v>0</v>
      </c>
      <c r="GU978" s="77">
        <v>0</v>
      </c>
      <c r="GV978" s="248">
        <v>0</v>
      </c>
      <c r="GW978" s="248">
        <v>0</v>
      </c>
      <c r="GX978" s="77">
        <v>0</v>
      </c>
      <c r="GY978" s="77">
        <v>0.1527377521613833</v>
      </c>
      <c r="GZ978" s="77">
        <v>65.463755114341041</v>
      </c>
    </row>
    <row r="979" spans="98:208" x14ac:dyDescent="0.25">
      <c r="CT979" s="77" t="s">
        <v>155</v>
      </c>
      <c r="CU979" s="77" t="s">
        <v>443</v>
      </c>
      <c r="CV979" s="77" t="s">
        <v>300</v>
      </c>
      <c r="CW979" s="77">
        <v>2023</v>
      </c>
      <c r="CX979" s="77">
        <v>0</v>
      </c>
      <c r="CY979" s="77">
        <v>0</v>
      </c>
      <c r="CZ979" s="77">
        <v>0</v>
      </c>
      <c r="DA979" s="77">
        <v>0</v>
      </c>
      <c r="DB979" s="77">
        <v>14664.637556437379</v>
      </c>
      <c r="DC979" s="77">
        <v>233.23007680795109</v>
      </c>
      <c r="DD979" s="77">
        <v>8896.5159934290496</v>
      </c>
      <c r="DE979" s="77">
        <v>5534.8914862003767</v>
      </c>
      <c r="DF979" s="77">
        <v>0</v>
      </c>
      <c r="DG979" s="77">
        <v>843.29420601058609</v>
      </c>
      <c r="DH979" s="77">
        <v>843.29420601058609</v>
      </c>
      <c r="DI979" s="77">
        <v>843.29420601058609</v>
      </c>
      <c r="DJ979" s="77">
        <v>8.438003960635131E-7</v>
      </c>
      <c r="DL979" s="77">
        <v>0</v>
      </c>
      <c r="DM979" s="77">
        <v>0</v>
      </c>
      <c r="DN979" s="77">
        <v>0</v>
      </c>
      <c r="DO979" s="77">
        <v>0</v>
      </c>
      <c r="DP979" s="77">
        <v>7.1157198502979832E-4</v>
      </c>
      <c r="DQ979" s="77">
        <v>7.1157198502979832E-4</v>
      </c>
      <c r="DR979" s="77">
        <v>0</v>
      </c>
      <c r="DS979" s="77">
        <v>7.1157198502979832E-4</v>
      </c>
      <c r="DT979" s="77">
        <v>7.1157198502979832E-4</v>
      </c>
      <c r="DU979" s="77">
        <v>0</v>
      </c>
      <c r="DV979" s="77">
        <v>7.1157198502979832E-4</v>
      </c>
      <c r="DW979" s="77">
        <v>7.1157198502979832E-4</v>
      </c>
      <c r="GE979" s="77" t="s">
        <v>425</v>
      </c>
      <c r="GF979" s="77" t="s">
        <v>155</v>
      </c>
      <c r="GG979" s="77" t="s">
        <v>431</v>
      </c>
      <c r="GH979" s="77" t="s">
        <v>481</v>
      </c>
      <c r="GI979" s="77">
        <v>2025</v>
      </c>
      <c r="GJ979" s="77" t="s">
        <v>301</v>
      </c>
      <c r="GK979" s="77">
        <v>13939.56097345715</v>
      </c>
      <c r="GL979" s="77">
        <v>501.74527499999999</v>
      </c>
      <c r="GM979" s="77">
        <v>2025</v>
      </c>
      <c r="GN979" s="77" t="s">
        <v>175</v>
      </c>
      <c r="GO979" s="77">
        <v>5.3000000000000005E-2</v>
      </c>
      <c r="GP979" s="77">
        <v>3</v>
      </c>
      <c r="GQ979" s="77">
        <v>0</v>
      </c>
      <c r="GR979" s="77" t="s">
        <v>423</v>
      </c>
      <c r="GS979" s="77">
        <v>0</v>
      </c>
      <c r="GT979" s="77">
        <v>0</v>
      </c>
      <c r="GU979" s="77">
        <v>0</v>
      </c>
      <c r="GV979" s="248">
        <v>0</v>
      </c>
      <c r="GW979" s="248">
        <v>0</v>
      </c>
      <c r="GX979" s="77">
        <v>0</v>
      </c>
      <c r="GY979" s="77">
        <v>5.5966209081309407E-2</v>
      </c>
      <c r="GZ979" s="77">
        <v>780.1443839421637</v>
      </c>
    </row>
    <row r="980" spans="98:208" x14ac:dyDescent="0.25">
      <c r="CT980" s="77" t="s">
        <v>155</v>
      </c>
      <c r="CU980" s="77" t="s">
        <v>443</v>
      </c>
      <c r="CV980" s="77" t="s">
        <v>300</v>
      </c>
      <c r="CW980" s="77">
        <v>2024</v>
      </c>
      <c r="CX980" s="77">
        <v>0</v>
      </c>
      <c r="CY980" s="77">
        <v>0</v>
      </c>
      <c r="CZ980" s="77">
        <v>0</v>
      </c>
      <c r="DA980" s="77">
        <v>0</v>
      </c>
      <c r="DB980" s="77">
        <v>14664.637556437379</v>
      </c>
      <c r="DC980" s="77">
        <v>233.23007680795109</v>
      </c>
      <c r="DD980" s="77">
        <v>8896.5159934290496</v>
      </c>
      <c r="DE980" s="77">
        <v>5534.8914862003767</v>
      </c>
      <c r="DF980" s="77">
        <v>0</v>
      </c>
      <c r="DG980" s="77">
        <v>0</v>
      </c>
      <c r="DH980" s="77">
        <v>843.29420601058609</v>
      </c>
      <c r="DI980" s="77">
        <v>843.29420601058609</v>
      </c>
      <c r="DJ980" s="77">
        <v>8.438003960635131E-7</v>
      </c>
      <c r="DL980" s="77">
        <v>0</v>
      </c>
      <c r="DM980" s="77">
        <v>0</v>
      </c>
      <c r="DN980" s="77">
        <v>0</v>
      </c>
      <c r="DO980" s="77">
        <v>0</v>
      </c>
      <c r="DP980" s="77">
        <v>0</v>
      </c>
      <c r="DQ980" s="77">
        <v>0</v>
      </c>
      <c r="DR980" s="77">
        <v>0</v>
      </c>
      <c r="DS980" s="77">
        <v>7.1157198502979832E-4</v>
      </c>
      <c r="DT980" s="77">
        <v>7.1157198502979832E-4</v>
      </c>
      <c r="DU980" s="77">
        <v>0</v>
      </c>
      <c r="DV980" s="77">
        <v>7.1157198502979832E-4</v>
      </c>
      <c r="DW980" s="77">
        <v>7.1157198502979832E-4</v>
      </c>
      <c r="GE980" s="77" t="s">
        <v>427</v>
      </c>
      <c r="GF980" s="77" t="s">
        <v>155</v>
      </c>
      <c r="GG980" s="77" t="s">
        <v>431</v>
      </c>
      <c r="GH980" s="77" t="s">
        <v>481</v>
      </c>
      <c r="GI980" s="77">
        <v>2025</v>
      </c>
      <c r="GJ980" s="77" t="s">
        <v>303</v>
      </c>
      <c r="GK980" s="77">
        <v>7467.8148194524811</v>
      </c>
      <c r="GL980" s="77">
        <v>501.74527499999999</v>
      </c>
      <c r="GM980" s="77">
        <v>2025</v>
      </c>
      <c r="GN980" s="77" t="s">
        <v>175</v>
      </c>
      <c r="GO980" s="77">
        <v>5.3000000000000005E-2</v>
      </c>
      <c r="GP980" s="77">
        <v>3</v>
      </c>
      <c r="GQ980" s="77">
        <v>0</v>
      </c>
      <c r="GR980" s="77" t="s">
        <v>423</v>
      </c>
      <c r="GS980" s="77">
        <v>0</v>
      </c>
      <c r="GT980" s="77">
        <v>0</v>
      </c>
      <c r="GU980" s="77">
        <v>0</v>
      </c>
      <c r="GV980" s="248">
        <v>0</v>
      </c>
      <c r="GW980" s="248">
        <v>0</v>
      </c>
      <c r="GX980" s="77">
        <v>0</v>
      </c>
      <c r="GY980" s="77">
        <v>5.5966209081309407E-2</v>
      </c>
      <c r="GZ980" s="77">
        <v>417.94528556597839</v>
      </c>
    </row>
    <row r="981" spans="98:208" x14ac:dyDescent="0.25">
      <c r="CT981" s="77" t="s">
        <v>155</v>
      </c>
      <c r="CU981" s="77" t="s">
        <v>443</v>
      </c>
      <c r="CV981" s="77" t="s">
        <v>300</v>
      </c>
      <c r="CW981" s="77">
        <v>2025</v>
      </c>
      <c r="CX981" s="77">
        <v>0</v>
      </c>
      <c r="CY981" s="77">
        <v>0</v>
      </c>
      <c r="CZ981" s="77">
        <v>0</v>
      </c>
      <c r="DA981" s="77">
        <v>0</v>
      </c>
      <c r="DB981" s="77">
        <v>14664.637556437379</v>
      </c>
      <c r="DC981" s="77">
        <v>233.23007680795109</v>
      </c>
      <c r="DD981" s="77">
        <v>8896.5159934290496</v>
      </c>
      <c r="DE981" s="77">
        <v>5534.8914862003767</v>
      </c>
      <c r="DF981" s="77">
        <v>0</v>
      </c>
      <c r="DG981" s="77">
        <v>0</v>
      </c>
      <c r="DH981" s="77">
        <v>0</v>
      </c>
      <c r="DI981" s="77">
        <v>843.29420601058609</v>
      </c>
      <c r="DJ981" s="77">
        <v>8.438003960635131E-7</v>
      </c>
      <c r="DL981" s="77">
        <v>0</v>
      </c>
      <c r="DM981" s="77">
        <v>0</v>
      </c>
      <c r="DN981" s="77">
        <v>0</v>
      </c>
      <c r="DO981" s="77">
        <v>0</v>
      </c>
      <c r="DP981" s="77">
        <v>0</v>
      </c>
      <c r="DQ981" s="77">
        <v>0</v>
      </c>
      <c r="DR981" s="77">
        <v>0</v>
      </c>
      <c r="DS981" s="77">
        <v>0</v>
      </c>
      <c r="DT981" s="77">
        <v>0</v>
      </c>
      <c r="DU981" s="77">
        <v>0</v>
      </c>
      <c r="DV981" s="77">
        <v>7.1157198502979832E-4</v>
      </c>
      <c r="DW981" s="77">
        <v>7.1157198502979832E-4</v>
      </c>
      <c r="GE981" s="77" t="s">
        <v>422</v>
      </c>
      <c r="GF981" s="77" t="s">
        <v>155</v>
      </c>
      <c r="GG981" s="77" t="s">
        <v>431</v>
      </c>
      <c r="GH981" s="77" t="s">
        <v>488</v>
      </c>
      <c r="GI981" s="77">
        <v>2021</v>
      </c>
      <c r="GJ981" s="77" t="s">
        <v>305</v>
      </c>
      <c r="GK981" s="77">
        <v>409.22373582043338</v>
      </c>
      <c r="GL981" s="77">
        <v>501.74527499999999</v>
      </c>
      <c r="GM981" s="77">
        <v>2021</v>
      </c>
      <c r="GN981" s="77" t="s">
        <v>175</v>
      </c>
      <c r="GO981" s="77">
        <v>0.13250000000000001</v>
      </c>
      <c r="GP981" s="77">
        <v>3</v>
      </c>
      <c r="GQ981" s="77">
        <v>0</v>
      </c>
      <c r="GR981" s="77" t="s">
        <v>423</v>
      </c>
      <c r="GS981" s="77">
        <v>0.1527377521613833</v>
      </c>
      <c r="GT981" s="77">
        <v>62.503913540296743</v>
      </c>
      <c r="GU981" s="77">
        <v>0.1527377521613833</v>
      </c>
      <c r="GV981" s="248">
        <v>62.503913540296743</v>
      </c>
      <c r="GW981" s="248">
        <v>0</v>
      </c>
      <c r="GX981" s="77">
        <v>0</v>
      </c>
      <c r="GY981" s="77">
        <v>0</v>
      </c>
      <c r="GZ981" s="77">
        <v>0</v>
      </c>
    </row>
    <row r="982" spans="98:208" x14ac:dyDescent="0.25">
      <c r="CT982" s="77" t="s">
        <v>155</v>
      </c>
      <c r="CU982" s="77" t="s">
        <v>443</v>
      </c>
      <c r="CV982" s="77" t="s">
        <v>432</v>
      </c>
      <c r="CW982" s="77">
        <v>2020</v>
      </c>
      <c r="CX982" s="77">
        <v>0</v>
      </c>
      <c r="CY982" s="77">
        <v>0</v>
      </c>
      <c r="CZ982" s="77">
        <v>0</v>
      </c>
      <c r="DA982" s="77">
        <v>0</v>
      </c>
      <c r="DB982" s="77">
        <v>8807.9522308768483</v>
      </c>
      <c r="DC982" s="77">
        <v>222.2294216278577</v>
      </c>
      <c r="DD982" s="77">
        <v>8585.7228092489913</v>
      </c>
      <c r="DE982" s="77">
        <v>0</v>
      </c>
      <c r="DF982" s="77">
        <v>514.45318018015951</v>
      </c>
      <c r="DG982" s="77">
        <v>0</v>
      </c>
      <c r="DH982" s="77">
        <v>0</v>
      </c>
      <c r="DI982" s="77">
        <v>0</v>
      </c>
      <c r="DJ982" s="77">
        <v>8.7613542674105117E-7</v>
      </c>
      <c r="DL982" s="77">
        <v>0</v>
      </c>
      <c r="DM982" s="77">
        <v>4.5073065655543495E-4</v>
      </c>
      <c r="DN982" s="77">
        <v>4.5073065655543495E-4</v>
      </c>
      <c r="DO982" s="77">
        <v>0</v>
      </c>
      <c r="DP982" s="77">
        <v>0</v>
      </c>
      <c r="DQ982" s="77">
        <v>0</v>
      </c>
      <c r="DR982" s="77">
        <v>0</v>
      </c>
      <c r="DS982" s="77">
        <v>0</v>
      </c>
      <c r="DT982" s="77">
        <v>0</v>
      </c>
      <c r="DU982" s="77">
        <v>0</v>
      </c>
      <c r="DV982" s="77">
        <v>0</v>
      </c>
      <c r="DW982" s="77">
        <v>0</v>
      </c>
      <c r="GE982" s="77" t="s">
        <v>425</v>
      </c>
      <c r="GF982" s="77" t="s">
        <v>155</v>
      </c>
      <c r="GG982" s="77" t="s">
        <v>431</v>
      </c>
      <c r="GH982" s="77" t="s">
        <v>488</v>
      </c>
      <c r="GI982" s="77">
        <v>2021</v>
      </c>
      <c r="GJ982" s="77" t="s">
        <v>301</v>
      </c>
      <c r="GK982" s="77">
        <v>13469.08781237873</v>
      </c>
      <c r="GL982" s="77">
        <v>501.74527499999999</v>
      </c>
      <c r="GM982" s="77">
        <v>2021</v>
      </c>
      <c r="GN982" s="77" t="s">
        <v>175</v>
      </c>
      <c r="GO982" s="77">
        <v>5.3000000000000005E-2</v>
      </c>
      <c r="GP982" s="77">
        <v>3</v>
      </c>
      <c r="GQ982" s="77">
        <v>0</v>
      </c>
      <c r="GR982" s="77" t="s">
        <v>423</v>
      </c>
      <c r="GS982" s="77">
        <v>5.5966209081309407E-2</v>
      </c>
      <c r="GT982" s="77">
        <v>753.81378464210434</v>
      </c>
      <c r="GU982" s="77">
        <v>5.5966209081309407E-2</v>
      </c>
      <c r="GV982" s="248">
        <v>753.81378464210434</v>
      </c>
      <c r="GW982" s="248">
        <v>0</v>
      </c>
      <c r="GX982" s="77">
        <v>0</v>
      </c>
      <c r="GY982" s="77">
        <v>0</v>
      </c>
      <c r="GZ982" s="77">
        <v>0</v>
      </c>
    </row>
    <row r="983" spans="98:208" x14ac:dyDescent="0.25">
      <c r="CT983" s="77" t="s">
        <v>155</v>
      </c>
      <c r="CU983" s="77" t="s">
        <v>443</v>
      </c>
      <c r="CV983" s="77" t="s">
        <v>432</v>
      </c>
      <c r="CW983" s="77">
        <v>2021</v>
      </c>
      <c r="CX983" s="77">
        <v>0</v>
      </c>
      <c r="CY983" s="77">
        <v>0</v>
      </c>
      <c r="CZ983" s="77">
        <v>0</v>
      </c>
      <c r="DA983" s="77">
        <v>0</v>
      </c>
      <c r="DB983" s="77">
        <v>8807.9522308768483</v>
      </c>
      <c r="DC983" s="77">
        <v>222.2294216278577</v>
      </c>
      <c r="DD983" s="77">
        <v>8585.7228092489913</v>
      </c>
      <c r="DE983" s="77">
        <v>0</v>
      </c>
      <c r="DF983" s="77">
        <v>514.45318018015951</v>
      </c>
      <c r="DG983" s="77">
        <v>514.45318018015951</v>
      </c>
      <c r="DH983" s="77">
        <v>0</v>
      </c>
      <c r="DI983" s="77">
        <v>0</v>
      </c>
      <c r="DJ983" s="77">
        <v>8.7613542674105117E-7</v>
      </c>
      <c r="DL983" s="77">
        <v>0</v>
      </c>
      <c r="DM983" s="77">
        <v>4.5073065655543495E-4</v>
      </c>
      <c r="DN983" s="77">
        <v>4.5073065655543495E-4</v>
      </c>
      <c r="DO983" s="77">
        <v>0</v>
      </c>
      <c r="DP983" s="77">
        <v>4.5073065655543495E-4</v>
      </c>
      <c r="DQ983" s="77">
        <v>4.5073065655543495E-4</v>
      </c>
      <c r="DR983" s="77">
        <v>0</v>
      </c>
      <c r="DS983" s="77">
        <v>0</v>
      </c>
      <c r="DT983" s="77">
        <v>0</v>
      </c>
      <c r="DU983" s="77">
        <v>0</v>
      </c>
      <c r="DV983" s="77">
        <v>0</v>
      </c>
      <c r="DW983" s="77">
        <v>0</v>
      </c>
      <c r="GE983" s="77" t="s">
        <v>427</v>
      </c>
      <c r="GF983" s="77" t="s">
        <v>155</v>
      </c>
      <c r="GG983" s="77" t="s">
        <v>431</v>
      </c>
      <c r="GH983" s="77" t="s">
        <v>488</v>
      </c>
      <c r="GI983" s="77">
        <v>2021</v>
      </c>
      <c r="GJ983" s="77" t="s">
        <v>303</v>
      </c>
      <c r="GK983" s="77">
        <v>7205.5312760252773</v>
      </c>
      <c r="GL983" s="77">
        <v>501.74527499999999</v>
      </c>
      <c r="GM983" s="77">
        <v>2021</v>
      </c>
      <c r="GN983" s="77" t="s">
        <v>175</v>
      </c>
      <c r="GO983" s="77">
        <v>5.3000000000000005E-2</v>
      </c>
      <c r="GP983" s="77">
        <v>3</v>
      </c>
      <c r="GQ983" s="77">
        <v>0</v>
      </c>
      <c r="GR983" s="77" t="s">
        <v>423</v>
      </c>
      <c r="GS983" s="77">
        <v>5.5966209081309407E-2</v>
      </c>
      <c r="GT983" s="77">
        <v>403.26626993594482</v>
      </c>
      <c r="GU983" s="77">
        <v>5.5966209081309407E-2</v>
      </c>
      <c r="GV983" s="248">
        <v>403.26626993594482</v>
      </c>
      <c r="GW983" s="248">
        <v>0</v>
      </c>
      <c r="GX983" s="77">
        <v>0</v>
      </c>
      <c r="GY983" s="77">
        <v>0</v>
      </c>
      <c r="GZ983" s="77">
        <v>0</v>
      </c>
    </row>
    <row r="984" spans="98:208" x14ac:dyDescent="0.25">
      <c r="CT984" s="77" t="s">
        <v>155</v>
      </c>
      <c r="CU984" s="77" t="s">
        <v>443</v>
      </c>
      <c r="CV984" s="77" t="s">
        <v>432</v>
      </c>
      <c r="CW984" s="77">
        <v>2022</v>
      </c>
      <c r="CX984" s="77">
        <v>0</v>
      </c>
      <c r="CY984" s="77">
        <v>0</v>
      </c>
      <c r="CZ984" s="77">
        <v>0</v>
      </c>
      <c r="DA984" s="77">
        <v>0</v>
      </c>
      <c r="DB984" s="77">
        <v>8807.9522308768483</v>
      </c>
      <c r="DC984" s="77">
        <v>222.2294216278577</v>
      </c>
      <c r="DD984" s="77">
        <v>8585.7228092489913</v>
      </c>
      <c r="DE984" s="77">
        <v>0</v>
      </c>
      <c r="DF984" s="77">
        <v>514.45318018015951</v>
      </c>
      <c r="DG984" s="77">
        <v>514.45318018015951</v>
      </c>
      <c r="DH984" s="77">
        <v>514.45318018015951</v>
      </c>
      <c r="DI984" s="77">
        <v>0</v>
      </c>
      <c r="DJ984" s="77">
        <v>8.7613542674105117E-7</v>
      </c>
      <c r="DL984" s="77">
        <v>0</v>
      </c>
      <c r="DM984" s="77">
        <v>4.5073065655543495E-4</v>
      </c>
      <c r="DN984" s="77">
        <v>4.5073065655543495E-4</v>
      </c>
      <c r="DO984" s="77">
        <v>0</v>
      </c>
      <c r="DP984" s="77">
        <v>4.5073065655543495E-4</v>
      </c>
      <c r="DQ984" s="77">
        <v>4.5073065655543495E-4</v>
      </c>
      <c r="DR984" s="77">
        <v>0</v>
      </c>
      <c r="DS984" s="77">
        <v>4.5073065655543495E-4</v>
      </c>
      <c r="DT984" s="77">
        <v>4.5073065655543495E-4</v>
      </c>
      <c r="DU984" s="77">
        <v>0</v>
      </c>
      <c r="DV984" s="77">
        <v>0</v>
      </c>
      <c r="DW984" s="77">
        <v>0</v>
      </c>
      <c r="GE984" s="77" t="s">
        <v>422</v>
      </c>
      <c r="GF984" s="77" t="s">
        <v>155</v>
      </c>
      <c r="GG984" s="77" t="s">
        <v>431</v>
      </c>
      <c r="GH984" s="77" t="s">
        <v>488</v>
      </c>
      <c r="GI984" s="77">
        <v>2022</v>
      </c>
      <c r="GJ984" s="77" t="s">
        <v>305</v>
      </c>
      <c r="GK984" s="77">
        <v>409.22373582043338</v>
      </c>
      <c r="GL984" s="77">
        <v>501.74527499999999</v>
      </c>
      <c r="GM984" s="77">
        <v>2022</v>
      </c>
      <c r="GN984" s="77" t="s">
        <v>175</v>
      </c>
      <c r="GO984" s="77">
        <v>0.13250000000000001</v>
      </c>
      <c r="GP984" s="77">
        <v>3</v>
      </c>
      <c r="GQ984" s="77">
        <v>0</v>
      </c>
      <c r="GR984" s="77" t="s">
        <v>423</v>
      </c>
      <c r="GS984" s="77">
        <v>0.1527377521613833</v>
      </c>
      <c r="GT984" s="77">
        <v>62.503913540296743</v>
      </c>
      <c r="GU984" s="77">
        <v>0.1527377521613833</v>
      </c>
      <c r="GV984" s="248">
        <v>62.503913540296743</v>
      </c>
      <c r="GW984" s="248">
        <v>0.1527377521613833</v>
      </c>
      <c r="GX984" s="77">
        <v>62.503913540296743</v>
      </c>
      <c r="GY984" s="77">
        <v>0</v>
      </c>
      <c r="GZ984" s="77">
        <v>0</v>
      </c>
    </row>
    <row r="985" spans="98:208" x14ac:dyDescent="0.25">
      <c r="CT985" s="77" t="s">
        <v>155</v>
      </c>
      <c r="CU985" s="77" t="s">
        <v>443</v>
      </c>
      <c r="CV985" s="77" t="s">
        <v>432</v>
      </c>
      <c r="CW985" s="77">
        <v>2023</v>
      </c>
      <c r="CX985" s="77">
        <v>0</v>
      </c>
      <c r="CY985" s="77">
        <v>0</v>
      </c>
      <c r="CZ985" s="77">
        <v>0</v>
      </c>
      <c r="DA985" s="77">
        <v>0</v>
      </c>
      <c r="DB985" s="77">
        <v>9129.7460702376466</v>
      </c>
      <c r="DC985" s="77">
        <v>233.23007680796761</v>
      </c>
      <c r="DD985" s="77">
        <v>8896.5159934296789</v>
      </c>
      <c r="DE985" s="77">
        <v>0</v>
      </c>
      <c r="DF985" s="77">
        <v>0</v>
      </c>
      <c r="DG985" s="77">
        <v>533.52731185157427</v>
      </c>
      <c r="DH985" s="77">
        <v>533.52731185157427</v>
      </c>
      <c r="DI985" s="77">
        <v>533.52731185157427</v>
      </c>
      <c r="DJ985" s="77">
        <v>8.7613542674105117E-7</v>
      </c>
      <c r="DL985" s="77">
        <v>0</v>
      </c>
      <c r="DM985" s="77">
        <v>0</v>
      </c>
      <c r="DN985" s="77">
        <v>0</v>
      </c>
      <c r="DO985" s="77">
        <v>0</v>
      </c>
      <c r="DP985" s="77">
        <v>4.6744217904708493E-4</v>
      </c>
      <c r="DQ985" s="77">
        <v>4.6744217904708493E-4</v>
      </c>
      <c r="DR985" s="77">
        <v>0</v>
      </c>
      <c r="DS985" s="77">
        <v>4.6744217904708493E-4</v>
      </c>
      <c r="DT985" s="77">
        <v>4.6744217904708493E-4</v>
      </c>
      <c r="DU985" s="77">
        <v>0</v>
      </c>
      <c r="DV985" s="77">
        <v>4.6744217904708493E-4</v>
      </c>
      <c r="DW985" s="77">
        <v>4.6744217904708493E-4</v>
      </c>
      <c r="GE985" s="77" t="s">
        <v>425</v>
      </c>
      <c r="GF985" s="77" t="s">
        <v>155</v>
      </c>
      <c r="GG985" s="77" t="s">
        <v>431</v>
      </c>
      <c r="GH985" s="77" t="s">
        <v>488</v>
      </c>
      <c r="GI985" s="77">
        <v>2022</v>
      </c>
      <c r="GJ985" s="77" t="s">
        <v>301</v>
      </c>
      <c r="GK985" s="77">
        <v>13469.08781237873</v>
      </c>
      <c r="GL985" s="77">
        <v>501.74527499999999</v>
      </c>
      <c r="GM985" s="77">
        <v>2022</v>
      </c>
      <c r="GN985" s="77" t="s">
        <v>175</v>
      </c>
      <c r="GO985" s="77">
        <v>5.3000000000000005E-2</v>
      </c>
      <c r="GP985" s="77">
        <v>3</v>
      </c>
      <c r="GQ985" s="77">
        <v>0</v>
      </c>
      <c r="GR985" s="77" t="s">
        <v>423</v>
      </c>
      <c r="GS985" s="77">
        <v>5.5966209081309407E-2</v>
      </c>
      <c r="GT985" s="77">
        <v>753.81378464210434</v>
      </c>
      <c r="GU985" s="77">
        <v>5.5966209081309407E-2</v>
      </c>
      <c r="GV985" s="248">
        <v>753.81378464210434</v>
      </c>
      <c r="GW985" s="248">
        <v>5.5966209081309407E-2</v>
      </c>
      <c r="GX985" s="77">
        <v>753.81378464210434</v>
      </c>
      <c r="GY985" s="77">
        <v>0</v>
      </c>
      <c r="GZ985" s="77">
        <v>0</v>
      </c>
    </row>
    <row r="986" spans="98:208" x14ac:dyDescent="0.25">
      <c r="CT986" s="77" t="s">
        <v>155</v>
      </c>
      <c r="CU986" s="77" t="s">
        <v>443</v>
      </c>
      <c r="CV986" s="77" t="s">
        <v>432</v>
      </c>
      <c r="CW986" s="77">
        <v>2024</v>
      </c>
      <c r="CX986" s="77">
        <v>0</v>
      </c>
      <c r="CY986" s="77">
        <v>0</v>
      </c>
      <c r="CZ986" s="77">
        <v>0</v>
      </c>
      <c r="DA986" s="77">
        <v>0</v>
      </c>
      <c r="DB986" s="77">
        <v>9129.7460702376466</v>
      </c>
      <c r="DC986" s="77">
        <v>233.23007680796761</v>
      </c>
      <c r="DD986" s="77">
        <v>8896.5159934296789</v>
      </c>
      <c r="DE986" s="77">
        <v>0</v>
      </c>
      <c r="DF986" s="77">
        <v>0</v>
      </c>
      <c r="DG986" s="77">
        <v>0</v>
      </c>
      <c r="DH986" s="77">
        <v>533.52731185157427</v>
      </c>
      <c r="DI986" s="77">
        <v>533.52731185157427</v>
      </c>
      <c r="DJ986" s="77">
        <v>8.7613542674105117E-7</v>
      </c>
      <c r="DL986" s="77">
        <v>0</v>
      </c>
      <c r="DM986" s="77">
        <v>0</v>
      </c>
      <c r="DN986" s="77">
        <v>0</v>
      </c>
      <c r="DO986" s="77">
        <v>0</v>
      </c>
      <c r="DP986" s="77">
        <v>0</v>
      </c>
      <c r="DQ986" s="77">
        <v>0</v>
      </c>
      <c r="DR986" s="77">
        <v>0</v>
      </c>
      <c r="DS986" s="77">
        <v>4.6744217904708493E-4</v>
      </c>
      <c r="DT986" s="77">
        <v>4.6744217904708493E-4</v>
      </c>
      <c r="DU986" s="77">
        <v>0</v>
      </c>
      <c r="DV986" s="77">
        <v>4.6744217904708493E-4</v>
      </c>
      <c r="DW986" s="77">
        <v>4.6744217904708493E-4</v>
      </c>
      <c r="GE986" s="77" t="s">
        <v>427</v>
      </c>
      <c r="GF986" s="77" t="s">
        <v>155</v>
      </c>
      <c r="GG986" s="77" t="s">
        <v>431</v>
      </c>
      <c r="GH986" s="77" t="s">
        <v>488</v>
      </c>
      <c r="GI986" s="77">
        <v>2022</v>
      </c>
      <c r="GJ986" s="77" t="s">
        <v>303</v>
      </c>
      <c r="GK986" s="77">
        <v>7205.5312760252773</v>
      </c>
      <c r="GL986" s="77">
        <v>501.74527499999999</v>
      </c>
      <c r="GM986" s="77">
        <v>2022</v>
      </c>
      <c r="GN986" s="77" t="s">
        <v>175</v>
      </c>
      <c r="GO986" s="77">
        <v>5.3000000000000005E-2</v>
      </c>
      <c r="GP986" s="77">
        <v>3</v>
      </c>
      <c r="GQ986" s="77">
        <v>0</v>
      </c>
      <c r="GR986" s="77" t="s">
        <v>423</v>
      </c>
      <c r="GS986" s="77">
        <v>5.5966209081309407E-2</v>
      </c>
      <c r="GT986" s="77">
        <v>403.26626993594482</v>
      </c>
      <c r="GU986" s="77">
        <v>5.5966209081309407E-2</v>
      </c>
      <c r="GV986" s="248">
        <v>403.26626993594482</v>
      </c>
      <c r="GW986" s="248">
        <v>5.5966209081309407E-2</v>
      </c>
      <c r="GX986" s="77">
        <v>403.26626993594482</v>
      </c>
      <c r="GY986" s="77">
        <v>0</v>
      </c>
      <c r="GZ986" s="77">
        <v>0</v>
      </c>
    </row>
    <row r="987" spans="98:208" x14ac:dyDescent="0.25">
      <c r="CT987" s="77" t="s">
        <v>155</v>
      </c>
      <c r="CU987" s="77" t="s">
        <v>443</v>
      </c>
      <c r="CV987" s="77" t="s">
        <v>432</v>
      </c>
      <c r="CW987" s="77">
        <v>2025</v>
      </c>
      <c r="CX987" s="77">
        <v>0</v>
      </c>
      <c r="CY987" s="77">
        <v>0</v>
      </c>
      <c r="CZ987" s="77">
        <v>0</v>
      </c>
      <c r="DA987" s="77">
        <v>0</v>
      </c>
      <c r="DB987" s="77">
        <v>9129.7460702376466</v>
      </c>
      <c r="DC987" s="77">
        <v>233.23007680796761</v>
      </c>
      <c r="DD987" s="77">
        <v>8896.5159934296789</v>
      </c>
      <c r="DE987" s="77">
        <v>0</v>
      </c>
      <c r="DF987" s="77">
        <v>0</v>
      </c>
      <c r="DG987" s="77">
        <v>0</v>
      </c>
      <c r="DH987" s="77">
        <v>0</v>
      </c>
      <c r="DI987" s="77">
        <v>533.52731185157427</v>
      </c>
      <c r="DJ987" s="77">
        <v>8.7613542674105117E-7</v>
      </c>
      <c r="DL987" s="77">
        <v>0</v>
      </c>
      <c r="DM987" s="77">
        <v>0</v>
      </c>
      <c r="DN987" s="77">
        <v>0</v>
      </c>
      <c r="DO987" s="77">
        <v>0</v>
      </c>
      <c r="DP987" s="77">
        <v>0</v>
      </c>
      <c r="DQ987" s="77">
        <v>0</v>
      </c>
      <c r="DR987" s="77">
        <v>0</v>
      </c>
      <c r="DS987" s="77">
        <v>0</v>
      </c>
      <c r="DT987" s="77">
        <v>0</v>
      </c>
      <c r="DU987" s="77">
        <v>0</v>
      </c>
      <c r="DV987" s="77">
        <v>4.6744217904708493E-4</v>
      </c>
      <c r="DW987" s="77">
        <v>4.6744217904708493E-4</v>
      </c>
      <c r="GE987" s="77" t="s">
        <v>422</v>
      </c>
      <c r="GF987" s="77" t="s">
        <v>155</v>
      </c>
      <c r="GG987" s="77" t="s">
        <v>431</v>
      </c>
      <c r="GH987" s="77" t="s">
        <v>488</v>
      </c>
      <c r="GI987" s="77">
        <v>2023</v>
      </c>
      <c r="GJ987" s="77" t="s">
        <v>305</v>
      </c>
      <c r="GK987" s="77">
        <v>428.60232122029731</v>
      </c>
      <c r="GL987" s="77">
        <v>501.74527499999999</v>
      </c>
      <c r="GM987" s="77">
        <v>2023</v>
      </c>
      <c r="GN987" s="77" t="s">
        <v>175</v>
      </c>
      <c r="GO987" s="77">
        <v>0.13250000000000001</v>
      </c>
      <c r="GP987" s="77">
        <v>3</v>
      </c>
      <c r="GQ987" s="77">
        <v>0</v>
      </c>
      <c r="GR987" s="77" t="s">
        <v>423</v>
      </c>
      <c r="GS987" s="77">
        <v>0</v>
      </c>
      <c r="GT987" s="77">
        <v>0</v>
      </c>
      <c r="GU987" s="77">
        <v>0.1527377521613833</v>
      </c>
      <c r="GV987" s="248">
        <v>65.463755114339364</v>
      </c>
      <c r="GW987" s="248">
        <v>0.1527377521613833</v>
      </c>
      <c r="GX987" s="77">
        <v>65.463755114339364</v>
      </c>
      <c r="GY987" s="77">
        <v>0.1527377521613833</v>
      </c>
      <c r="GZ987" s="77">
        <v>65.463755114339364</v>
      </c>
    </row>
    <row r="988" spans="98:208" x14ac:dyDescent="0.25">
      <c r="CT988" s="77" t="s">
        <v>155</v>
      </c>
      <c r="CU988" s="77" t="s">
        <v>443</v>
      </c>
      <c r="CV988" s="77" t="s">
        <v>439</v>
      </c>
      <c r="CW988" s="77">
        <v>2020</v>
      </c>
      <c r="CX988" s="77">
        <v>0</v>
      </c>
      <c r="CY988" s="77">
        <v>0</v>
      </c>
      <c r="CZ988" s="77">
        <v>0</v>
      </c>
      <c r="DA988" s="77">
        <v>0</v>
      </c>
      <c r="DB988" s="77">
        <v>5.2405583313015427</v>
      </c>
      <c r="DC988" s="77">
        <v>0.69641821681223259</v>
      </c>
      <c r="DD988" s="77">
        <v>2.941964152281022</v>
      </c>
      <c r="DE988" s="77">
        <v>1.6021759622082881</v>
      </c>
      <c r="DF988" s="77">
        <v>0.36068764874241327</v>
      </c>
      <c r="DG988" s="77">
        <v>0</v>
      </c>
      <c r="DH988" s="77">
        <v>0</v>
      </c>
      <c r="DI988" s="77">
        <v>0</v>
      </c>
      <c r="DJ988" s="77">
        <v>1.7143842167154381E-5</v>
      </c>
      <c r="DL988" s="77">
        <v>0</v>
      </c>
      <c r="DM988" s="77">
        <v>6.1835721216819525E-6</v>
      </c>
      <c r="DN988" s="77">
        <v>6.1835721216819525E-6</v>
      </c>
      <c r="DO988" s="77">
        <v>0</v>
      </c>
      <c r="DP988" s="77">
        <v>0</v>
      </c>
      <c r="DQ988" s="77">
        <v>0</v>
      </c>
      <c r="DR988" s="77">
        <v>0</v>
      </c>
      <c r="DS988" s="77">
        <v>0</v>
      </c>
      <c r="DT988" s="77">
        <v>0</v>
      </c>
      <c r="DU988" s="77">
        <v>0</v>
      </c>
      <c r="DV988" s="77">
        <v>0</v>
      </c>
      <c r="DW988" s="77">
        <v>0</v>
      </c>
      <c r="GE988" s="77" t="s">
        <v>425</v>
      </c>
      <c r="GF988" s="77" t="s">
        <v>155</v>
      </c>
      <c r="GG988" s="77" t="s">
        <v>431</v>
      </c>
      <c r="GH988" s="77" t="s">
        <v>488</v>
      </c>
      <c r="GI988" s="77">
        <v>2023</v>
      </c>
      <c r="GJ988" s="77" t="s">
        <v>301</v>
      </c>
      <c r="GK988" s="77">
        <v>13939.560973457539</v>
      </c>
      <c r="GL988" s="77">
        <v>501.74527499999999</v>
      </c>
      <c r="GM988" s="77">
        <v>2023</v>
      </c>
      <c r="GN988" s="77" t="s">
        <v>175</v>
      </c>
      <c r="GO988" s="77">
        <v>5.3000000000000005E-2</v>
      </c>
      <c r="GP988" s="77">
        <v>3</v>
      </c>
      <c r="GQ988" s="77">
        <v>0</v>
      </c>
      <c r="GR988" s="77" t="s">
        <v>423</v>
      </c>
      <c r="GS988" s="77">
        <v>0</v>
      </c>
      <c r="GT988" s="77">
        <v>0</v>
      </c>
      <c r="GU988" s="77">
        <v>5.5966209081309407E-2</v>
      </c>
      <c r="GV988" s="248">
        <v>780.14438394218553</v>
      </c>
      <c r="GW988" s="248">
        <v>5.5966209081309407E-2</v>
      </c>
      <c r="GX988" s="77">
        <v>780.14438394218553</v>
      </c>
      <c r="GY988" s="77">
        <v>5.5966209081309407E-2</v>
      </c>
      <c r="GZ988" s="77">
        <v>780.14438394218553</v>
      </c>
    </row>
    <row r="989" spans="98:208" x14ac:dyDescent="0.25">
      <c r="CT989" s="77" t="s">
        <v>155</v>
      </c>
      <c r="CU989" s="77" t="s">
        <v>443</v>
      </c>
      <c r="CV989" s="77" t="s">
        <v>439</v>
      </c>
      <c r="CW989" s="77">
        <v>2021</v>
      </c>
      <c r="CX989" s="77">
        <v>0</v>
      </c>
      <c r="CY989" s="77">
        <v>0</v>
      </c>
      <c r="CZ989" s="77">
        <v>0</v>
      </c>
      <c r="DA989" s="77">
        <v>0</v>
      </c>
      <c r="DB989" s="77">
        <v>5.2405583313015427</v>
      </c>
      <c r="DC989" s="77">
        <v>0.69641821681223259</v>
      </c>
      <c r="DD989" s="77">
        <v>2.941964152281022</v>
      </c>
      <c r="DE989" s="77">
        <v>1.6021759622082881</v>
      </c>
      <c r="DF989" s="77">
        <v>0.36068764874241327</v>
      </c>
      <c r="DG989" s="77">
        <v>0.36068764874241327</v>
      </c>
      <c r="DH989" s="77">
        <v>0</v>
      </c>
      <c r="DI989" s="77">
        <v>0</v>
      </c>
      <c r="DJ989" s="77">
        <v>1.7143842167154381E-5</v>
      </c>
      <c r="DL989" s="77">
        <v>0</v>
      </c>
      <c r="DM989" s="77">
        <v>6.1835721216819525E-6</v>
      </c>
      <c r="DN989" s="77">
        <v>6.1835721216819525E-6</v>
      </c>
      <c r="DO989" s="77">
        <v>0</v>
      </c>
      <c r="DP989" s="77">
        <v>6.1835721216819525E-6</v>
      </c>
      <c r="DQ989" s="77">
        <v>6.1835721216819525E-6</v>
      </c>
      <c r="DR989" s="77">
        <v>0</v>
      </c>
      <c r="DS989" s="77">
        <v>0</v>
      </c>
      <c r="DT989" s="77">
        <v>0</v>
      </c>
      <c r="DU989" s="77">
        <v>0</v>
      </c>
      <c r="DV989" s="77">
        <v>0</v>
      </c>
      <c r="DW989" s="77">
        <v>0</v>
      </c>
      <c r="GE989" s="77" t="s">
        <v>427</v>
      </c>
      <c r="GF989" s="77" t="s">
        <v>155</v>
      </c>
      <c r="GG989" s="77" t="s">
        <v>431</v>
      </c>
      <c r="GH989" s="77" t="s">
        <v>488</v>
      </c>
      <c r="GI989" s="77">
        <v>2023</v>
      </c>
      <c r="GJ989" s="77" t="s">
        <v>303</v>
      </c>
      <c r="GK989" s="77">
        <v>7467.8148194525347</v>
      </c>
      <c r="GL989" s="77">
        <v>501.74527499999999</v>
      </c>
      <c r="GM989" s="77">
        <v>2023</v>
      </c>
      <c r="GN989" s="77" t="s">
        <v>175</v>
      </c>
      <c r="GO989" s="77">
        <v>5.3000000000000005E-2</v>
      </c>
      <c r="GP989" s="77">
        <v>3</v>
      </c>
      <c r="GQ989" s="77">
        <v>0</v>
      </c>
      <c r="GR989" s="77" t="s">
        <v>423</v>
      </c>
      <c r="GS989" s="77">
        <v>0</v>
      </c>
      <c r="GT989" s="77">
        <v>0</v>
      </c>
      <c r="GU989" s="77">
        <v>5.5966209081309407E-2</v>
      </c>
      <c r="GV989" s="248">
        <v>417.94528556598141</v>
      </c>
      <c r="GW989" s="248">
        <v>5.5966209081309407E-2</v>
      </c>
      <c r="GX989" s="77">
        <v>417.94528556598141</v>
      </c>
      <c r="GY989" s="77">
        <v>5.5966209081309407E-2</v>
      </c>
      <c r="GZ989" s="77">
        <v>417.94528556598141</v>
      </c>
    </row>
    <row r="990" spans="98:208" x14ac:dyDescent="0.25">
      <c r="CT990" s="77" t="s">
        <v>155</v>
      </c>
      <c r="CU990" s="77" t="s">
        <v>443</v>
      </c>
      <c r="CV990" s="77" t="s">
        <v>439</v>
      </c>
      <c r="CW990" s="77">
        <v>2022</v>
      </c>
      <c r="CX990" s="77">
        <v>0</v>
      </c>
      <c r="CY990" s="77">
        <v>0</v>
      </c>
      <c r="CZ990" s="77">
        <v>0</v>
      </c>
      <c r="DA990" s="77">
        <v>0</v>
      </c>
      <c r="DB990" s="77">
        <v>5.2405583313015427</v>
      </c>
      <c r="DC990" s="77">
        <v>0.69641821681223259</v>
      </c>
      <c r="DD990" s="77">
        <v>2.941964152281022</v>
      </c>
      <c r="DE990" s="77">
        <v>1.6021759622082881</v>
      </c>
      <c r="DF990" s="77">
        <v>0.36068764874241327</v>
      </c>
      <c r="DG990" s="77">
        <v>0.36068764874241327</v>
      </c>
      <c r="DH990" s="77">
        <v>0.36068764874241327</v>
      </c>
      <c r="DI990" s="77">
        <v>0</v>
      </c>
      <c r="DJ990" s="77">
        <v>1.7143842167154381E-5</v>
      </c>
      <c r="DL990" s="77">
        <v>0</v>
      </c>
      <c r="DM990" s="77">
        <v>6.1835721216819525E-6</v>
      </c>
      <c r="DN990" s="77">
        <v>6.1835721216819525E-6</v>
      </c>
      <c r="DO990" s="77">
        <v>0</v>
      </c>
      <c r="DP990" s="77">
        <v>6.1835721216819525E-6</v>
      </c>
      <c r="DQ990" s="77">
        <v>6.1835721216819525E-6</v>
      </c>
      <c r="DR990" s="77">
        <v>0</v>
      </c>
      <c r="DS990" s="77">
        <v>6.1835721216819525E-6</v>
      </c>
      <c r="DT990" s="77">
        <v>6.1835721216819525E-6</v>
      </c>
      <c r="DU990" s="77">
        <v>0</v>
      </c>
      <c r="DV990" s="77">
        <v>0</v>
      </c>
      <c r="DW990" s="77">
        <v>0</v>
      </c>
      <c r="GE990" s="77" t="s">
        <v>422</v>
      </c>
      <c r="GF990" s="77" t="s">
        <v>155</v>
      </c>
      <c r="GG990" s="77" t="s">
        <v>431</v>
      </c>
      <c r="GH990" s="77" t="s">
        <v>488</v>
      </c>
      <c r="GI990" s="77">
        <v>2024</v>
      </c>
      <c r="GJ990" s="77" t="s">
        <v>305</v>
      </c>
      <c r="GK990" s="77">
        <v>428.60232122029731</v>
      </c>
      <c r="GL990" s="77">
        <v>501.74527499999999</v>
      </c>
      <c r="GM990" s="77">
        <v>2024</v>
      </c>
      <c r="GN990" s="77" t="s">
        <v>175</v>
      </c>
      <c r="GO990" s="77">
        <v>0.13250000000000001</v>
      </c>
      <c r="GP990" s="77">
        <v>3</v>
      </c>
      <c r="GQ990" s="77">
        <v>0</v>
      </c>
      <c r="GR990" s="77" t="s">
        <v>423</v>
      </c>
      <c r="GS990" s="77">
        <v>0</v>
      </c>
      <c r="GT990" s="77">
        <v>0</v>
      </c>
      <c r="GU990" s="77">
        <v>0</v>
      </c>
      <c r="GV990" s="248">
        <v>0</v>
      </c>
      <c r="GW990" s="248">
        <v>0.1527377521613833</v>
      </c>
      <c r="GX990" s="77">
        <v>65.463755114339364</v>
      </c>
      <c r="GY990" s="77">
        <v>0.1527377521613833</v>
      </c>
      <c r="GZ990" s="77">
        <v>65.463755114339364</v>
      </c>
    </row>
    <row r="991" spans="98:208" x14ac:dyDescent="0.25">
      <c r="CT991" s="77" t="s">
        <v>155</v>
      </c>
      <c r="CU991" s="77" t="s">
        <v>443</v>
      </c>
      <c r="CV991" s="77" t="s">
        <v>439</v>
      </c>
      <c r="CW991" s="77">
        <v>2023</v>
      </c>
      <c r="CX991" s="77">
        <v>0</v>
      </c>
      <c r="CY991" s="77">
        <v>0</v>
      </c>
      <c r="CZ991" s="77">
        <v>0</v>
      </c>
      <c r="DA991" s="77">
        <v>0</v>
      </c>
      <c r="DB991" s="77">
        <v>5.4750346070077667</v>
      </c>
      <c r="DC991" s="77">
        <v>0.71896016785820505</v>
      </c>
      <c r="DD991" s="77">
        <v>3.0714971986151052</v>
      </c>
      <c r="DE991" s="77">
        <v>1.6845772405344459</v>
      </c>
      <c r="DF991" s="77">
        <v>0</v>
      </c>
      <c r="DG991" s="77">
        <v>0.37599181639994816</v>
      </c>
      <c r="DH991" s="77">
        <v>0.37599181639994816</v>
      </c>
      <c r="DI991" s="77">
        <v>0.37599181639994816</v>
      </c>
      <c r="DJ991" s="77">
        <v>1.7143842167154381E-5</v>
      </c>
      <c r="DL991" s="77">
        <v>0</v>
      </c>
      <c r="DM991" s="77">
        <v>0</v>
      </c>
      <c r="DN991" s="77">
        <v>0</v>
      </c>
      <c r="DO991" s="77">
        <v>0</v>
      </c>
      <c r="DP991" s="77">
        <v>6.4459443565023998E-6</v>
      </c>
      <c r="DQ991" s="77">
        <v>6.4459443565023998E-6</v>
      </c>
      <c r="DR991" s="77">
        <v>0</v>
      </c>
      <c r="DS991" s="77">
        <v>6.4459443565023998E-6</v>
      </c>
      <c r="DT991" s="77">
        <v>6.4459443565023998E-6</v>
      </c>
      <c r="DU991" s="77">
        <v>0</v>
      </c>
      <c r="DV991" s="77">
        <v>6.4459443565023998E-6</v>
      </c>
      <c r="DW991" s="77">
        <v>6.4459443565023998E-6</v>
      </c>
      <c r="GE991" s="77" t="s">
        <v>425</v>
      </c>
      <c r="GF991" s="77" t="s">
        <v>155</v>
      </c>
      <c r="GG991" s="77" t="s">
        <v>431</v>
      </c>
      <c r="GH991" s="77" t="s">
        <v>488</v>
      </c>
      <c r="GI991" s="77">
        <v>2024</v>
      </c>
      <c r="GJ991" s="77" t="s">
        <v>301</v>
      </c>
      <c r="GK991" s="77">
        <v>13939.560973457539</v>
      </c>
      <c r="GL991" s="77">
        <v>501.74527499999999</v>
      </c>
      <c r="GM991" s="77">
        <v>2024</v>
      </c>
      <c r="GN991" s="77" t="s">
        <v>175</v>
      </c>
      <c r="GO991" s="77">
        <v>5.3000000000000005E-2</v>
      </c>
      <c r="GP991" s="77">
        <v>3</v>
      </c>
      <c r="GQ991" s="77">
        <v>0</v>
      </c>
      <c r="GR991" s="77" t="s">
        <v>423</v>
      </c>
      <c r="GS991" s="77">
        <v>0</v>
      </c>
      <c r="GT991" s="77">
        <v>0</v>
      </c>
      <c r="GU991" s="77">
        <v>0</v>
      </c>
      <c r="GV991" s="248">
        <v>0</v>
      </c>
      <c r="GW991" s="248">
        <v>5.5966209081309407E-2</v>
      </c>
      <c r="GX991" s="77">
        <v>780.14438394218553</v>
      </c>
      <c r="GY991" s="77">
        <v>5.5966209081309407E-2</v>
      </c>
      <c r="GZ991" s="77">
        <v>780.14438394218553</v>
      </c>
    </row>
    <row r="992" spans="98:208" x14ac:dyDescent="0.25">
      <c r="CT992" s="77" t="s">
        <v>155</v>
      </c>
      <c r="CU992" s="77" t="s">
        <v>443</v>
      </c>
      <c r="CV992" s="77" t="s">
        <v>439</v>
      </c>
      <c r="CW992" s="77">
        <v>2024</v>
      </c>
      <c r="CX992" s="77">
        <v>0</v>
      </c>
      <c r="CY992" s="77">
        <v>0</v>
      </c>
      <c r="CZ992" s="77">
        <v>0</v>
      </c>
      <c r="DA992" s="77">
        <v>0</v>
      </c>
      <c r="DB992" s="77">
        <v>5.4750346070077667</v>
      </c>
      <c r="DC992" s="77">
        <v>0.71896016785820505</v>
      </c>
      <c r="DD992" s="77">
        <v>3.0714971986151052</v>
      </c>
      <c r="DE992" s="77">
        <v>1.6845772405344459</v>
      </c>
      <c r="DF992" s="77">
        <v>0</v>
      </c>
      <c r="DG992" s="77">
        <v>0</v>
      </c>
      <c r="DH992" s="77">
        <v>0.37599181639994816</v>
      </c>
      <c r="DI992" s="77">
        <v>0.37599181639994816</v>
      </c>
      <c r="DJ992" s="77">
        <v>1.7143842167154381E-5</v>
      </c>
      <c r="DL992" s="77">
        <v>0</v>
      </c>
      <c r="DM992" s="77">
        <v>0</v>
      </c>
      <c r="DN992" s="77">
        <v>0</v>
      </c>
      <c r="DO992" s="77">
        <v>0</v>
      </c>
      <c r="DP992" s="77">
        <v>0</v>
      </c>
      <c r="DQ992" s="77">
        <v>0</v>
      </c>
      <c r="DR992" s="77">
        <v>0</v>
      </c>
      <c r="DS992" s="77">
        <v>6.4459443565023998E-6</v>
      </c>
      <c r="DT992" s="77">
        <v>6.4459443565023998E-6</v>
      </c>
      <c r="DU992" s="77">
        <v>0</v>
      </c>
      <c r="DV992" s="77">
        <v>6.4459443565023998E-6</v>
      </c>
      <c r="DW992" s="77">
        <v>6.4459443565023998E-6</v>
      </c>
      <c r="GE992" s="77" t="s">
        <v>427</v>
      </c>
      <c r="GF992" s="77" t="s">
        <v>155</v>
      </c>
      <c r="GG992" s="77" t="s">
        <v>431</v>
      </c>
      <c r="GH992" s="77" t="s">
        <v>488</v>
      </c>
      <c r="GI992" s="77">
        <v>2024</v>
      </c>
      <c r="GJ992" s="77" t="s">
        <v>303</v>
      </c>
      <c r="GK992" s="77">
        <v>7467.8148194525347</v>
      </c>
      <c r="GL992" s="77">
        <v>501.74527499999999</v>
      </c>
      <c r="GM992" s="77">
        <v>2024</v>
      </c>
      <c r="GN992" s="77" t="s">
        <v>175</v>
      </c>
      <c r="GO992" s="77">
        <v>5.3000000000000005E-2</v>
      </c>
      <c r="GP992" s="77">
        <v>3</v>
      </c>
      <c r="GQ992" s="77">
        <v>0</v>
      </c>
      <c r="GR992" s="77" t="s">
        <v>423</v>
      </c>
      <c r="GS992" s="77">
        <v>0</v>
      </c>
      <c r="GT992" s="77">
        <v>0</v>
      </c>
      <c r="GU992" s="77">
        <v>0</v>
      </c>
      <c r="GV992" s="248">
        <v>0</v>
      </c>
      <c r="GW992" s="248">
        <v>5.5966209081309407E-2</v>
      </c>
      <c r="GX992" s="77">
        <v>417.94528556598141</v>
      </c>
      <c r="GY992" s="77">
        <v>5.5966209081309407E-2</v>
      </c>
      <c r="GZ992" s="77">
        <v>417.94528556598141</v>
      </c>
    </row>
    <row r="993" spans="98:208" x14ac:dyDescent="0.25">
      <c r="CT993" s="77" t="s">
        <v>155</v>
      </c>
      <c r="CU993" s="77" t="s">
        <v>443</v>
      </c>
      <c r="CV993" s="77" t="s">
        <v>439</v>
      </c>
      <c r="CW993" s="77">
        <v>2025</v>
      </c>
      <c r="CX993" s="77">
        <v>0</v>
      </c>
      <c r="CY993" s="77">
        <v>0</v>
      </c>
      <c r="CZ993" s="77">
        <v>0</v>
      </c>
      <c r="DA993" s="77">
        <v>0</v>
      </c>
      <c r="DB993" s="77">
        <v>5.4750346070077667</v>
      </c>
      <c r="DC993" s="77">
        <v>0.71896016785820505</v>
      </c>
      <c r="DD993" s="77">
        <v>3.0714971986151052</v>
      </c>
      <c r="DE993" s="77">
        <v>1.6845772405344459</v>
      </c>
      <c r="DF993" s="77">
        <v>0</v>
      </c>
      <c r="DG993" s="77">
        <v>0</v>
      </c>
      <c r="DH993" s="77">
        <v>0</v>
      </c>
      <c r="DI993" s="77">
        <v>0.37599181639994816</v>
      </c>
      <c r="DJ993" s="77">
        <v>1.7143842167154381E-5</v>
      </c>
      <c r="DL993" s="77">
        <v>0</v>
      </c>
      <c r="DM993" s="77">
        <v>0</v>
      </c>
      <c r="DN993" s="77">
        <v>0</v>
      </c>
      <c r="DO993" s="77">
        <v>0</v>
      </c>
      <c r="DP993" s="77">
        <v>0</v>
      </c>
      <c r="DQ993" s="77">
        <v>0</v>
      </c>
      <c r="DR993" s="77">
        <v>0</v>
      </c>
      <c r="DS993" s="77">
        <v>0</v>
      </c>
      <c r="DT993" s="77">
        <v>0</v>
      </c>
      <c r="DU993" s="77">
        <v>0</v>
      </c>
      <c r="DV993" s="77">
        <v>6.4459443565023998E-6</v>
      </c>
      <c r="DW993" s="77">
        <v>6.4459443565023998E-6</v>
      </c>
      <c r="GE993" s="77" t="s">
        <v>422</v>
      </c>
      <c r="GF993" s="77" t="s">
        <v>155</v>
      </c>
      <c r="GG993" s="77" t="s">
        <v>431</v>
      </c>
      <c r="GH993" s="77" t="s">
        <v>488</v>
      </c>
      <c r="GI993" s="77">
        <v>2025</v>
      </c>
      <c r="GJ993" s="77" t="s">
        <v>305</v>
      </c>
      <c r="GK993" s="77">
        <v>428.60232122029731</v>
      </c>
      <c r="GL993" s="77">
        <v>501.74527499999999</v>
      </c>
      <c r="GM993" s="77">
        <v>2025</v>
      </c>
      <c r="GN993" s="77" t="s">
        <v>175</v>
      </c>
      <c r="GO993" s="77">
        <v>0.13250000000000001</v>
      </c>
      <c r="GP993" s="77">
        <v>3</v>
      </c>
      <c r="GQ993" s="77">
        <v>0</v>
      </c>
      <c r="GR993" s="77" t="s">
        <v>423</v>
      </c>
      <c r="GS993" s="77">
        <v>0</v>
      </c>
      <c r="GT993" s="77">
        <v>0</v>
      </c>
      <c r="GU993" s="77">
        <v>0</v>
      </c>
      <c r="GV993" s="248">
        <v>0</v>
      </c>
      <c r="GW993" s="248">
        <v>0</v>
      </c>
      <c r="GX993" s="77">
        <v>0</v>
      </c>
      <c r="GY993" s="77">
        <v>0.1527377521613833</v>
      </c>
      <c r="GZ993" s="77">
        <v>65.463755114339364</v>
      </c>
    </row>
    <row r="994" spans="98:208" x14ac:dyDescent="0.25">
      <c r="CT994" s="77" t="s">
        <v>155</v>
      </c>
      <c r="CU994" s="77" t="s">
        <v>443</v>
      </c>
      <c r="CV994" s="77" t="s">
        <v>446</v>
      </c>
      <c r="CW994" s="77">
        <v>2020</v>
      </c>
      <c r="CX994" s="77">
        <v>0</v>
      </c>
      <c r="CY994" s="77">
        <v>0</v>
      </c>
      <c r="CZ994" s="77">
        <v>0</v>
      </c>
      <c r="DA994" s="77">
        <v>0</v>
      </c>
      <c r="DB994" s="77">
        <v>7.7900575334948513E-2</v>
      </c>
      <c r="DC994" s="77">
        <v>3.6425060683954499E-2</v>
      </c>
      <c r="DD994" s="77">
        <v>1.5808724525432621E-3</v>
      </c>
      <c r="DE994" s="77">
        <v>3.9894642198450743E-2</v>
      </c>
      <c r="DF994" s="77">
        <v>7.8847092159216314E-3</v>
      </c>
      <c r="DG994" s="77">
        <v>0</v>
      </c>
      <c r="DH994" s="77">
        <v>0</v>
      </c>
      <c r="DI994" s="77">
        <v>0</v>
      </c>
      <c r="DJ994" s="77">
        <v>5.7589049923956696E-3</v>
      </c>
      <c r="DL994" s="77">
        <v>0</v>
      </c>
      <c r="DM994" s="77">
        <v>4.540729126715923E-5</v>
      </c>
      <c r="DN994" s="77">
        <v>4.540729126715923E-5</v>
      </c>
      <c r="DO994" s="77">
        <v>0</v>
      </c>
      <c r="DP994" s="77">
        <v>0</v>
      </c>
      <c r="DQ994" s="77">
        <v>0</v>
      </c>
      <c r="DR994" s="77">
        <v>0</v>
      </c>
      <c r="DS994" s="77">
        <v>0</v>
      </c>
      <c r="DT994" s="77">
        <v>0</v>
      </c>
      <c r="DU994" s="77">
        <v>0</v>
      </c>
      <c r="DV994" s="77">
        <v>0</v>
      </c>
      <c r="DW994" s="77">
        <v>0</v>
      </c>
      <c r="GE994" s="77" t="s">
        <v>425</v>
      </c>
      <c r="GF994" s="77" t="s">
        <v>155</v>
      </c>
      <c r="GG994" s="77" t="s">
        <v>431</v>
      </c>
      <c r="GH994" s="77" t="s">
        <v>488</v>
      </c>
      <c r="GI994" s="77">
        <v>2025</v>
      </c>
      <c r="GJ994" s="77" t="s">
        <v>301</v>
      </c>
      <c r="GK994" s="77">
        <v>13939.560973457539</v>
      </c>
      <c r="GL994" s="77">
        <v>501.74527499999999</v>
      </c>
      <c r="GM994" s="77">
        <v>2025</v>
      </c>
      <c r="GN994" s="77" t="s">
        <v>175</v>
      </c>
      <c r="GO994" s="77">
        <v>5.3000000000000005E-2</v>
      </c>
      <c r="GP994" s="77">
        <v>3</v>
      </c>
      <c r="GQ994" s="77">
        <v>0</v>
      </c>
      <c r="GR994" s="77" t="s">
        <v>423</v>
      </c>
      <c r="GS994" s="77">
        <v>0</v>
      </c>
      <c r="GT994" s="77">
        <v>0</v>
      </c>
      <c r="GU994" s="77">
        <v>0</v>
      </c>
      <c r="GV994" s="248">
        <v>0</v>
      </c>
      <c r="GW994" s="248">
        <v>0</v>
      </c>
      <c r="GX994" s="77">
        <v>0</v>
      </c>
      <c r="GY994" s="77">
        <v>5.5966209081309407E-2</v>
      </c>
      <c r="GZ994" s="77">
        <v>780.14438394218553</v>
      </c>
    </row>
    <row r="995" spans="98:208" x14ac:dyDescent="0.25">
      <c r="CT995" s="77" t="s">
        <v>155</v>
      </c>
      <c r="CU995" s="77" t="s">
        <v>443</v>
      </c>
      <c r="CV995" s="77" t="s">
        <v>446</v>
      </c>
      <c r="CW995" s="77">
        <v>2021</v>
      </c>
      <c r="CX995" s="77">
        <v>0</v>
      </c>
      <c r="CY995" s="77">
        <v>0</v>
      </c>
      <c r="CZ995" s="77">
        <v>0</v>
      </c>
      <c r="DA995" s="77">
        <v>0</v>
      </c>
      <c r="DB995" s="77">
        <v>7.7900575334948513E-2</v>
      </c>
      <c r="DC995" s="77">
        <v>3.6425060683954499E-2</v>
      </c>
      <c r="DD995" s="77">
        <v>1.5808724525432621E-3</v>
      </c>
      <c r="DE995" s="77">
        <v>3.9894642198450743E-2</v>
      </c>
      <c r="DF995" s="77">
        <v>7.8847092159216314E-3</v>
      </c>
      <c r="DG995" s="77">
        <v>7.8847092159216314E-3</v>
      </c>
      <c r="DH995" s="77">
        <v>0</v>
      </c>
      <c r="DI995" s="77">
        <v>0</v>
      </c>
      <c r="DJ995" s="77">
        <v>5.7589049923956696E-3</v>
      </c>
      <c r="DL995" s="77">
        <v>0</v>
      </c>
      <c r="DM995" s="77">
        <v>4.540729126715923E-5</v>
      </c>
      <c r="DN995" s="77">
        <v>4.540729126715923E-5</v>
      </c>
      <c r="DO995" s="77">
        <v>0</v>
      </c>
      <c r="DP995" s="77">
        <v>4.540729126715923E-5</v>
      </c>
      <c r="DQ995" s="77">
        <v>4.540729126715923E-5</v>
      </c>
      <c r="DR995" s="77">
        <v>0</v>
      </c>
      <c r="DS995" s="77">
        <v>0</v>
      </c>
      <c r="DT995" s="77">
        <v>0</v>
      </c>
      <c r="DU995" s="77">
        <v>0</v>
      </c>
      <c r="DV995" s="77">
        <v>0</v>
      </c>
      <c r="DW995" s="77">
        <v>0</v>
      </c>
      <c r="GE995" s="77" t="s">
        <v>427</v>
      </c>
      <c r="GF995" s="77" t="s">
        <v>155</v>
      </c>
      <c r="GG995" s="77" t="s">
        <v>431</v>
      </c>
      <c r="GH995" s="77" t="s">
        <v>488</v>
      </c>
      <c r="GI995" s="77">
        <v>2025</v>
      </c>
      <c r="GJ995" s="77" t="s">
        <v>303</v>
      </c>
      <c r="GK995" s="77">
        <v>7467.8148194525347</v>
      </c>
      <c r="GL995" s="77">
        <v>501.74527499999999</v>
      </c>
      <c r="GM995" s="77">
        <v>2025</v>
      </c>
      <c r="GN995" s="77" t="s">
        <v>175</v>
      </c>
      <c r="GO995" s="77">
        <v>5.3000000000000005E-2</v>
      </c>
      <c r="GP995" s="77">
        <v>3</v>
      </c>
      <c r="GQ995" s="77">
        <v>0</v>
      </c>
      <c r="GR995" s="77" t="s">
        <v>423</v>
      </c>
      <c r="GS995" s="77">
        <v>0</v>
      </c>
      <c r="GT995" s="77">
        <v>0</v>
      </c>
      <c r="GU995" s="77">
        <v>0</v>
      </c>
      <c r="GV995" s="248">
        <v>0</v>
      </c>
      <c r="GW995" s="248">
        <v>0</v>
      </c>
      <c r="GX995" s="77">
        <v>0</v>
      </c>
      <c r="GY995" s="77">
        <v>5.5966209081309407E-2</v>
      </c>
      <c r="GZ995" s="77">
        <v>417.94528556598141</v>
      </c>
    </row>
    <row r="996" spans="98:208" x14ac:dyDescent="0.25">
      <c r="CT996" s="77" t="s">
        <v>155</v>
      </c>
      <c r="CU996" s="77" t="s">
        <v>443</v>
      </c>
      <c r="CV996" s="77" t="s">
        <v>446</v>
      </c>
      <c r="CW996" s="77">
        <v>2022</v>
      </c>
      <c r="CX996" s="77">
        <v>0</v>
      </c>
      <c r="CY996" s="77">
        <v>0</v>
      </c>
      <c r="CZ996" s="77">
        <v>0</v>
      </c>
      <c r="DA996" s="77">
        <v>0</v>
      </c>
      <c r="DB996" s="77">
        <v>7.7900575334948513E-2</v>
      </c>
      <c r="DC996" s="77">
        <v>3.6425060683954499E-2</v>
      </c>
      <c r="DD996" s="77">
        <v>1.5808724525432621E-3</v>
      </c>
      <c r="DE996" s="77">
        <v>3.9894642198450743E-2</v>
      </c>
      <c r="DF996" s="77">
        <v>7.8847092159216314E-3</v>
      </c>
      <c r="DG996" s="77">
        <v>7.8847092159216314E-3</v>
      </c>
      <c r="DH996" s="77">
        <v>7.8847092159216314E-3</v>
      </c>
      <c r="DI996" s="77">
        <v>0</v>
      </c>
      <c r="DJ996" s="77">
        <v>5.7589049923956696E-3</v>
      </c>
      <c r="DL996" s="77">
        <v>0</v>
      </c>
      <c r="DM996" s="77">
        <v>4.540729126715923E-5</v>
      </c>
      <c r="DN996" s="77">
        <v>4.540729126715923E-5</v>
      </c>
      <c r="DO996" s="77">
        <v>0</v>
      </c>
      <c r="DP996" s="77">
        <v>4.540729126715923E-5</v>
      </c>
      <c r="DQ996" s="77">
        <v>4.540729126715923E-5</v>
      </c>
      <c r="DR996" s="77">
        <v>0</v>
      </c>
      <c r="DS996" s="77">
        <v>4.540729126715923E-5</v>
      </c>
      <c r="DT996" s="77">
        <v>4.540729126715923E-5</v>
      </c>
      <c r="DU996" s="77">
        <v>0</v>
      </c>
      <c r="DV996" s="77">
        <v>0</v>
      </c>
      <c r="DW996" s="77">
        <v>0</v>
      </c>
      <c r="GE996" s="77" t="s">
        <v>422</v>
      </c>
      <c r="GF996" s="77" t="s">
        <v>155</v>
      </c>
      <c r="GG996" s="77" t="s">
        <v>433</v>
      </c>
      <c r="GH996" s="77" t="s">
        <v>300</v>
      </c>
      <c r="GI996" s="77">
        <v>2021</v>
      </c>
      <c r="GJ996" s="77" t="s">
        <v>305</v>
      </c>
      <c r="GK996" s="77">
        <v>222.22942162783349</v>
      </c>
      <c r="GL996" s="77">
        <v>948.54559600000005</v>
      </c>
      <c r="GM996" s="77">
        <v>2021</v>
      </c>
      <c r="GN996" s="77" t="s">
        <v>175</v>
      </c>
      <c r="GO996" s="77">
        <v>0.13250000000000001</v>
      </c>
      <c r="GP996" s="77">
        <v>3</v>
      </c>
      <c r="GQ996" s="77">
        <v>0</v>
      </c>
      <c r="GR996" s="77" t="s">
        <v>423</v>
      </c>
      <c r="GS996" s="77">
        <v>0.1527377521613833</v>
      </c>
      <c r="GT996" s="77">
        <v>33.942822323559582</v>
      </c>
      <c r="GU996" s="77">
        <v>0.1527377521613833</v>
      </c>
      <c r="GV996" s="248">
        <v>33.942822323559582</v>
      </c>
      <c r="GW996" s="248">
        <v>0</v>
      </c>
      <c r="GX996" s="77">
        <v>0</v>
      </c>
      <c r="GY996" s="77">
        <v>0</v>
      </c>
      <c r="GZ996" s="77">
        <v>0</v>
      </c>
    </row>
    <row r="997" spans="98:208" x14ac:dyDescent="0.25">
      <c r="CT997" s="77" t="s">
        <v>155</v>
      </c>
      <c r="CU997" s="77" t="s">
        <v>443</v>
      </c>
      <c r="CV997" s="77" t="s">
        <v>446</v>
      </c>
      <c r="CW997" s="77">
        <v>2023</v>
      </c>
      <c r="CX997" s="77">
        <v>0</v>
      </c>
      <c r="CY997" s="77">
        <v>0</v>
      </c>
      <c r="CZ997" s="77">
        <v>0</v>
      </c>
      <c r="DA997" s="77">
        <v>0</v>
      </c>
      <c r="DB997" s="77">
        <v>8.0408269036977245E-2</v>
      </c>
      <c r="DC997" s="77">
        <v>3.759022461139077E-2</v>
      </c>
      <c r="DD997" s="77">
        <v>1.6314334115687141E-3</v>
      </c>
      <c r="DE997" s="77">
        <v>4.1186611014017743E-2</v>
      </c>
      <c r="DF997" s="77">
        <v>0</v>
      </c>
      <c r="DG997" s="77">
        <v>8.1378100371605009E-3</v>
      </c>
      <c r="DH997" s="77">
        <v>8.1378100371605009E-3</v>
      </c>
      <c r="DI997" s="77">
        <v>8.1378100371605009E-3</v>
      </c>
      <c r="DJ997" s="77">
        <v>5.7589049923956696E-3</v>
      </c>
      <c r="DL997" s="77">
        <v>0</v>
      </c>
      <c r="DM997" s="77">
        <v>0</v>
      </c>
      <c r="DN997" s="77">
        <v>0</v>
      </c>
      <c r="DO997" s="77">
        <v>0</v>
      </c>
      <c r="DP997" s="77">
        <v>4.6864874850171199E-5</v>
      </c>
      <c r="DQ997" s="77">
        <v>4.6864874850171199E-5</v>
      </c>
      <c r="DR997" s="77">
        <v>0</v>
      </c>
      <c r="DS997" s="77">
        <v>4.6864874850171199E-5</v>
      </c>
      <c r="DT997" s="77">
        <v>4.6864874850171199E-5</v>
      </c>
      <c r="DU997" s="77">
        <v>0</v>
      </c>
      <c r="DV997" s="77">
        <v>4.6864874850171199E-5</v>
      </c>
      <c r="DW997" s="77">
        <v>4.6864874850171199E-5</v>
      </c>
      <c r="GE997" s="77" t="s">
        <v>425</v>
      </c>
      <c r="GF997" s="77" t="s">
        <v>155</v>
      </c>
      <c r="GG997" s="77" t="s">
        <v>433</v>
      </c>
      <c r="GH997" s="77" t="s">
        <v>300</v>
      </c>
      <c r="GI997" s="77">
        <v>2021</v>
      </c>
      <c r="GJ997" s="77" t="s">
        <v>301</v>
      </c>
      <c r="GK997" s="77">
        <v>8585.7228092480582</v>
      </c>
      <c r="GL997" s="77">
        <v>948.54559600000005</v>
      </c>
      <c r="GM997" s="77">
        <v>2021</v>
      </c>
      <c r="GN997" s="77" t="s">
        <v>175</v>
      </c>
      <c r="GO997" s="77">
        <v>5.3000000000000005E-2</v>
      </c>
      <c r="GP997" s="77">
        <v>3</v>
      </c>
      <c r="GQ997" s="77">
        <v>0</v>
      </c>
      <c r="GR997" s="77" t="s">
        <v>423</v>
      </c>
      <c r="GS997" s="77">
        <v>5.5966209081309407E-2</v>
      </c>
      <c r="GT997" s="77">
        <v>480.51035785654398</v>
      </c>
      <c r="GU997" s="77">
        <v>5.5966209081309407E-2</v>
      </c>
      <c r="GV997" s="248">
        <v>480.51035785654398</v>
      </c>
      <c r="GW997" s="248">
        <v>0</v>
      </c>
      <c r="GX997" s="77">
        <v>0</v>
      </c>
      <c r="GY997" s="77">
        <v>0</v>
      </c>
      <c r="GZ997" s="77">
        <v>0</v>
      </c>
    </row>
    <row r="998" spans="98:208" x14ac:dyDescent="0.25">
      <c r="CT998" s="77" t="s">
        <v>155</v>
      </c>
      <c r="CU998" s="77" t="s">
        <v>443</v>
      </c>
      <c r="CV998" s="77" t="s">
        <v>446</v>
      </c>
      <c r="CW998" s="77">
        <v>2024</v>
      </c>
      <c r="CX998" s="77">
        <v>0</v>
      </c>
      <c r="CY998" s="77">
        <v>0</v>
      </c>
      <c r="CZ998" s="77">
        <v>0</v>
      </c>
      <c r="DA998" s="77">
        <v>0</v>
      </c>
      <c r="DB998" s="77">
        <v>8.0408269036977245E-2</v>
      </c>
      <c r="DC998" s="77">
        <v>3.759022461139077E-2</v>
      </c>
      <c r="DD998" s="77">
        <v>1.6314334115687141E-3</v>
      </c>
      <c r="DE998" s="77">
        <v>4.1186611014017743E-2</v>
      </c>
      <c r="DF998" s="77">
        <v>0</v>
      </c>
      <c r="DG998" s="77">
        <v>0</v>
      </c>
      <c r="DH998" s="77">
        <v>8.1378100371605009E-3</v>
      </c>
      <c r="DI998" s="77">
        <v>8.1378100371605009E-3</v>
      </c>
      <c r="DJ998" s="77">
        <v>5.7589049923956696E-3</v>
      </c>
      <c r="DL998" s="77">
        <v>0</v>
      </c>
      <c r="DM998" s="77">
        <v>0</v>
      </c>
      <c r="DN998" s="77">
        <v>0</v>
      </c>
      <c r="DO998" s="77">
        <v>0</v>
      </c>
      <c r="DP998" s="77">
        <v>0</v>
      </c>
      <c r="DQ998" s="77">
        <v>0</v>
      </c>
      <c r="DR998" s="77">
        <v>0</v>
      </c>
      <c r="DS998" s="77">
        <v>4.6864874850171199E-5</v>
      </c>
      <c r="DT998" s="77">
        <v>4.6864874850171199E-5</v>
      </c>
      <c r="DU998" s="77">
        <v>0</v>
      </c>
      <c r="DV998" s="77">
        <v>4.6864874850171199E-5</v>
      </c>
      <c r="DW998" s="77">
        <v>4.6864874850171199E-5</v>
      </c>
      <c r="GE998" s="77" t="s">
        <v>427</v>
      </c>
      <c r="GF998" s="77" t="s">
        <v>155</v>
      </c>
      <c r="GG998" s="77" t="s">
        <v>433</v>
      </c>
      <c r="GH998" s="77" t="s">
        <v>300</v>
      </c>
      <c r="GI998" s="77">
        <v>2021</v>
      </c>
      <c r="GJ998" s="77" t="s">
        <v>303</v>
      </c>
      <c r="GK998" s="77">
        <v>5338.1784104568151</v>
      </c>
      <c r="GL998" s="77">
        <v>948.54559600000005</v>
      </c>
      <c r="GM998" s="77">
        <v>2021</v>
      </c>
      <c r="GN998" s="77" t="s">
        <v>175</v>
      </c>
      <c r="GO998" s="77">
        <v>5.3000000000000005E-2</v>
      </c>
      <c r="GP998" s="77">
        <v>3</v>
      </c>
      <c r="GQ998" s="77">
        <v>0</v>
      </c>
      <c r="GR998" s="77" t="s">
        <v>423</v>
      </c>
      <c r="GS998" s="77">
        <v>5.5966209081309407E-2</v>
      </c>
      <c r="GT998" s="77">
        <v>298.75760903295804</v>
      </c>
      <c r="GU998" s="77">
        <v>5.5966209081309407E-2</v>
      </c>
      <c r="GV998" s="248">
        <v>298.75760903295804</v>
      </c>
      <c r="GW998" s="248">
        <v>0</v>
      </c>
      <c r="GX998" s="77">
        <v>0</v>
      </c>
      <c r="GY998" s="77">
        <v>0</v>
      </c>
      <c r="GZ998" s="77">
        <v>0</v>
      </c>
    </row>
    <row r="999" spans="98:208" x14ac:dyDescent="0.25">
      <c r="CT999" s="77" t="s">
        <v>155</v>
      </c>
      <c r="CU999" s="77" t="s">
        <v>443</v>
      </c>
      <c r="CV999" s="77" t="s">
        <v>446</v>
      </c>
      <c r="CW999" s="77">
        <v>2025</v>
      </c>
      <c r="CX999" s="77">
        <v>0</v>
      </c>
      <c r="CY999" s="77">
        <v>0</v>
      </c>
      <c r="CZ999" s="77">
        <v>0</v>
      </c>
      <c r="DA999" s="77">
        <v>0</v>
      </c>
      <c r="DB999" s="77">
        <v>8.0408269036977245E-2</v>
      </c>
      <c r="DC999" s="77">
        <v>3.759022461139077E-2</v>
      </c>
      <c r="DD999" s="77">
        <v>1.6314334115687141E-3</v>
      </c>
      <c r="DE999" s="77">
        <v>4.1186611014017743E-2</v>
      </c>
      <c r="DF999" s="77">
        <v>0</v>
      </c>
      <c r="DG999" s="77">
        <v>0</v>
      </c>
      <c r="DH999" s="77">
        <v>0</v>
      </c>
      <c r="DI999" s="77">
        <v>8.1378100371605009E-3</v>
      </c>
      <c r="DJ999" s="77">
        <v>5.7589049923956696E-3</v>
      </c>
      <c r="DL999" s="77">
        <v>0</v>
      </c>
      <c r="DM999" s="77">
        <v>0</v>
      </c>
      <c r="DN999" s="77">
        <v>0</v>
      </c>
      <c r="DO999" s="77">
        <v>0</v>
      </c>
      <c r="DP999" s="77">
        <v>0</v>
      </c>
      <c r="DQ999" s="77">
        <v>0</v>
      </c>
      <c r="DR999" s="77">
        <v>0</v>
      </c>
      <c r="DS999" s="77">
        <v>0</v>
      </c>
      <c r="DT999" s="77">
        <v>0</v>
      </c>
      <c r="DU999" s="77">
        <v>0</v>
      </c>
      <c r="DV999" s="77">
        <v>4.6864874850171199E-5</v>
      </c>
      <c r="DW999" s="77">
        <v>4.6864874850171199E-5</v>
      </c>
      <c r="GE999" s="77" t="s">
        <v>422</v>
      </c>
      <c r="GF999" s="77" t="s">
        <v>155</v>
      </c>
      <c r="GG999" s="77" t="s">
        <v>433</v>
      </c>
      <c r="GH999" s="77" t="s">
        <v>300</v>
      </c>
      <c r="GI999" s="77">
        <v>2022</v>
      </c>
      <c r="GJ999" s="77" t="s">
        <v>305</v>
      </c>
      <c r="GK999" s="77">
        <v>222.22942162783349</v>
      </c>
      <c r="GL999" s="77">
        <v>948.54559600000005</v>
      </c>
      <c r="GM999" s="77">
        <v>2022</v>
      </c>
      <c r="GN999" s="77" t="s">
        <v>175</v>
      </c>
      <c r="GO999" s="77">
        <v>0.13250000000000001</v>
      </c>
      <c r="GP999" s="77">
        <v>3</v>
      </c>
      <c r="GQ999" s="77">
        <v>0</v>
      </c>
      <c r="GR999" s="77" t="s">
        <v>423</v>
      </c>
      <c r="GS999" s="77">
        <v>0.1527377521613833</v>
      </c>
      <c r="GT999" s="77">
        <v>33.942822323559582</v>
      </c>
      <c r="GU999" s="77">
        <v>0.1527377521613833</v>
      </c>
      <c r="GV999" s="248">
        <v>33.942822323559582</v>
      </c>
      <c r="GW999" s="248">
        <v>0.1527377521613833</v>
      </c>
      <c r="GX999" s="77">
        <v>33.942822323559582</v>
      </c>
      <c r="GY999" s="77">
        <v>0</v>
      </c>
      <c r="GZ999" s="77">
        <v>0</v>
      </c>
    </row>
    <row r="1000" spans="98:208" x14ac:dyDescent="0.25">
      <c r="CT1000" s="77" t="s">
        <v>155</v>
      </c>
      <c r="CU1000" s="77" t="s">
        <v>443</v>
      </c>
      <c r="CV1000" s="77" t="s">
        <v>453</v>
      </c>
      <c r="CW1000" s="77">
        <v>2020</v>
      </c>
      <c r="CX1000" s="77">
        <v>0</v>
      </c>
      <c r="CY1000" s="77">
        <v>0</v>
      </c>
      <c r="CZ1000" s="77">
        <v>0</v>
      </c>
      <c r="DA1000" s="77">
        <v>0</v>
      </c>
      <c r="DB1000" s="77">
        <v>14146.13064133268</v>
      </c>
      <c r="DC1000" s="77">
        <v>222.22942162783309</v>
      </c>
      <c r="DD1000" s="77">
        <v>8585.7228092480436</v>
      </c>
      <c r="DE1000" s="77">
        <v>5338.178410456806</v>
      </c>
      <c r="DF1000" s="77">
        <v>813.21078921306025</v>
      </c>
      <c r="DG1000" s="77">
        <v>0</v>
      </c>
      <c r="DH1000" s="77">
        <v>0</v>
      </c>
      <c r="DI1000" s="77">
        <v>0</v>
      </c>
      <c r="DJ1000" s="77">
        <v>1.356355095761681E-5</v>
      </c>
      <c r="DL1000" s="77">
        <v>0</v>
      </c>
      <c r="DM1000" s="77">
        <v>1.1030025978775126E-2</v>
      </c>
      <c r="DN1000" s="77">
        <v>1.1030025978775126E-2</v>
      </c>
      <c r="DO1000" s="77">
        <v>0</v>
      </c>
      <c r="DP1000" s="77">
        <v>0</v>
      </c>
      <c r="DQ1000" s="77">
        <v>0</v>
      </c>
      <c r="DR1000" s="77">
        <v>0</v>
      </c>
      <c r="DS1000" s="77">
        <v>0</v>
      </c>
      <c r="DT1000" s="77">
        <v>0</v>
      </c>
      <c r="DU1000" s="77">
        <v>0</v>
      </c>
      <c r="DV1000" s="77">
        <v>0</v>
      </c>
      <c r="DW1000" s="77">
        <v>0</v>
      </c>
      <c r="GE1000" s="77" t="s">
        <v>425</v>
      </c>
      <c r="GF1000" s="77" t="s">
        <v>155</v>
      </c>
      <c r="GG1000" s="77" t="s">
        <v>433</v>
      </c>
      <c r="GH1000" s="77" t="s">
        <v>300</v>
      </c>
      <c r="GI1000" s="77">
        <v>2022</v>
      </c>
      <c r="GJ1000" s="77" t="s">
        <v>301</v>
      </c>
      <c r="GK1000" s="77">
        <v>8585.7228092480582</v>
      </c>
      <c r="GL1000" s="77">
        <v>948.54559600000005</v>
      </c>
      <c r="GM1000" s="77">
        <v>2022</v>
      </c>
      <c r="GN1000" s="77" t="s">
        <v>175</v>
      </c>
      <c r="GO1000" s="77">
        <v>5.3000000000000005E-2</v>
      </c>
      <c r="GP1000" s="77">
        <v>3</v>
      </c>
      <c r="GQ1000" s="77">
        <v>0</v>
      </c>
      <c r="GR1000" s="77" t="s">
        <v>423</v>
      </c>
      <c r="GS1000" s="77">
        <v>5.5966209081309407E-2</v>
      </c>
      <c r="GT1000" s="77">
        <v>480.51035785654398</v>
      </c>
      <c r="GU1000" s="77">
        <v>5.5966209081309407E-2</v>
      </c>
      <c r="GV1000" s="248">
        <v>480.51035785654398</v>
      </c>
      <c r="GW1000" s="248">
        <v>5.5966209081309407E-2</v>
      </c>
      <c r="GX1000" s="77">
        <v>480.51035785654398</v>
      </c>
      <c r="GY1000" s="77">
        <v>0</v>
      </c>
      <c r="GZ1000" s="77">
        <v>0</v>
      </c>
    </row>
    <row r="1001" spans="98:208" x14ac:dyDescent="0.25">
      <c r="CT1001" s="77" t="s">
        <v>155</v>
      </c>
      <c r="CU1001" s="77" t="s">
        <v>443</v>
      </c>
      <c r="CV1001" s="77" t="s">
        <v>453</v>
      </c>
      <c r="CW1001" s="77">
        <v>2021</v>
      </c>
      <c r="CX1001" s="77">
        <v>0</v>
      </c>
      <c r="CY1001" s="77">
        <v>0</v>
      </c>
      <c r="CZ1001" s="77">
        <v>0</v>
      </c>
      <c r="DA1001" s="77">
        <v>0</v>
      </c>
      <c r="DB1001" s="77">
        <v>14146.13064133268</v>
      </c>
      <c r="DC1001" s="77">
        <v>222.22942162783309</v>
      </c>
      <c r="DD1001" s="77">
        <v>8585.7228092480436</v>
      </c>
      <c r="DE1001" s="77">
        <v>5338.178410456806</v>
      </c>
      <c r="DF1001" s="77">
        <v>813.21078921306025</v>
      </c>
      <c r="DG1001" s="77">
        <v>813.21078921306025</v>
      </c>
      <c r="DH1001" s="77">
        <v>0</v>
      </c>
      <c r="DI1001" s="77">
        <v>0</v>
      </c>
      <c r="DJ1001" s="77">
        <v>1.356355095761681E-5</v>
      </c>
      <c r="DL1001" s="77">
        <v>0</v>
      </c>
      <c r="DM1001" s="77">
        <v>1.1030025978775126E-2</v>
      </c>
      <c r="DN1001" s="77">
        <v>1.1030025978775126E-2</v>
      </c>
      <c r="DO1001" s="77">
        <v>0</v>
      </c>
      <c r="DP1001" s="77">
        <v>1.1030025978775126E-2</v>
      </c>
      <c r="DQ1001" s="77">
        <v>1.1030025978775126E-2</v>
      </c>
      <c r="DR1001" s="77">
        <v>0</v>
      </c>
      <c r="DS1001" s="77">
        <v>0</v>
      </c>
      <c r="DT1001" s="77">
        <v>0</v>
      </c>
      <c r="DU1001" s="77">
        <v>0</v>
      </c>
      <c r="DV1001" s="77">
        <v>0</v>
      </c>
      <c r="DW1001" s="77">
        <v>0</v>
      </c>
      <c r="GE1001" s="77" t="s">
        <v>427</v>
      </c>
      <c r="GF1001" s="77" t="s">
        <v>155</v>
      </c>
      <c r="GG1001" s="77" t="s">
        <v>433</v>
      </c>
      <c r="GH1001" s="77" t="s">
        <v>300</v>
      </c>
      <c r="GI1001" s="77">
        <v>2022</v>
      </c>
      <c r="GJ1001" s="77" t="s">
        <v>303</v>
      </c>
      <c r="GK1001" s="77">
        <v>5338.1784104568151</v>
      </c>
      <c r="GL1001" s="77">
        <v>948.54559600000005</v>
      </c>
      <c r="GM1001" s="77">
        <v>2022</v>
      </c>
      <c r="GN1001" s="77" t="s">
        <v>175</v>
      </c>
      <c r="GO1001" s="77">
        <v>5.3000000000000005E-2</v>
      </c>
      <c r="GP1001" s="77">
        <v>3</v>
      </c>
      <c r="GQ1001" s="77">
        <v>0</v>
      </c>
      <c r="GR1001" s="77" t="s">
        <v>423</v>
      </c>
      <c r="GS1001" s="77">
        <v>5.5966209081309407E-2</v>
      </c>
      <c r="GT1001" s="77">
        <v>298.75760903295804</v>
      </c>
      <c r="GU1001" s="77">
        <v>5.5966209081309407E-2</v>
      </c>
      <c r="GV1001" s="248">
        <v>298.75760903295804</v>
      </c>
      <c r="GW1001" s="248">
        <v>5.5966209081309407E-2</v>
      </c>
      <c r="GX1001" s="77">
        <v>298.75760903295804</v>
      </c>
      <c r="GY1001" s="77">
        <v>0</v>
      </c>
      <c r="GZ1001" s="77">
        <v>0</v>
      </c>
    </row>
    <row r="1002" spans="98:208" x14ac:dyDescent="0.25">
      <c r="CT1002" s="77" t="s">
        <v>155</v>
      </c>
      <c r="CU1002" s="77" t="s">
        <v>443</v>
      </c>
      <c r="CV1002" s="77" t="s">
        <v>453</v>
      </c>
      <c r="CW1002" s="77">
        <v>2022</v>
      </c>
      <c r="CX1002" s="77">
        <v>0</v>
      </c>
      <c r="CY1002" s="77">
        <v>0</v>
      </c>
      <c r="CZ1002" s="77">
        <v>0</v>
      </c>
      <c r="DA1002" s="77">
        <v>0</v>
      </c>
      <c r="DB1002" s="77">
        <v>14146.13064133268</v>
      </c>
      <c r="DC1002" s="77">
        <v>222.22942162783309</v>
      </c>
      <c r="DD1002" s="77">
        <v>8585.7228092480436</v>
      </c>
      <c r="DE1002" s="77">
        <v>5338.178410456806</v>
      </c>
      <c r="DF1002" s="77">
        <v>813.21078921306025</v>
      </c>
      <c r="DG1002" s="77">
        <v>813.21078921306025</v>
      </c>
      <c r="DH1002" s="77">
        <v>813.21078921306025</v>
      </c>
      <c r="DI1002" s="77">
        <v>0</v>
      </c>
      <c r="DJ1002" s="77">
        <v>1.356355095761681E-5</v>
      </c>
      <c r="DL1002" s="77">
        <v>0</v>
      </c>
      <c r="DM1002" s="77">
        <v>1.1030025978775126E-2</v>
      </c>
      <c r="DN1002" s="77">
        <v>1.1030025978775126E-2</v>
      </c>
      <c r="DO1002" s="77">
        <v>0</v>
      </c>
      <c r="DP1002" s="77">
        <v>1.1030025978775126E-2</v>
      </c>
      <c r="DQ1002" s="77">
        <v>1.1030025978775126E-2</v>
      </c>
      <c r="DR1002" s="77">
        <v>0</v>
      </c>
      <c r="DS1002" s="77">
        <v>1.1030025978775126E-2</v>
      </c>
      <c r="DT1002" s="77">
        <v>1.1030025978775126E-2</v>
      </c>
      <c r="DU1002" s="77">
        <v>0</v>
      </c>
      <c r="DV1002" s="77">
        <v>0</v>
      </c>
      <c r="DW1002" s="77">
        <v>0</v>
      </c>
      <c r="GE1002" s="77" t="s">
        <v>422</v>
      </c>
      <c r="GF1002" s="77" t="s">
        <v>155</v>
      </c>
      <c r="GG1002" s="77" t="s">
        <v>433</v>
      </c>
      <c r="GH1002" s="77" t="s">
        <v>300</v>
      </c>
      <c r="GI1002" s="77">
        <v>2023</v>
      </c>
      <c r="GJ1002" s="77" t="s">
        <v>305</v>
      </c>
      <c r="GK1002" s="77">
        <v>233.23007680794231</v>
      </c>
      <c r="GL1002" s="77">
        <v>948.54559600000005</v>
      </c>
      <c r="GM1002" s="77">
        <v>2023</v>
      </c>
      <c r="GN1002" s="77" t="s">
        <v>175</v>
      </c>
      <c r="GO1002" s="77">
        <v>0.13250000000000001</v>
      </c>
      <c r="GP1002" s="77">
        <v>3</v>
      </c>
      <c r="GQ1002" s="77">
        <v>0</v>
      </c>
      <c r="GR1002" s="77" t="s">
        <v>423</v>
      </c>
      <c r="GS1002" s="77">
        <v>0</v>
      </c>
      <c r="GT1002" s="77">
        <v>0</v>
      </c>
      <c r="GU1002" s="77">
        <v>0.1527377521613833</v>
      </c>
      <c r="GV1002" s="248">
        <v>35.623037668071881</v>
      </c>
      <c r="GW1002" s="248">
        <v>0.1527377521613833</v>
      </c>
      <c r="GX1002" s="77">
        <v>35.623037668071881</v>
      </c>
      <c r="GY1002" s="77">
        <v>0.1527377521613833</v>
      </c>
      <c r="GZ1002" s="77">
        <v>35.623037668071881</v>
      </c>
    </row>
    <row r="1003" spans="98:208" x14ac:dyDescent="0.25">
      <c r="CT1003" s="77" t="s">
        <v>155</v>
      </c>
      <c r="CU1003" s="77" t="s">
        <v>443</v>
      </c>
      <c r="CV1003" s="77" t="s">
        <v>453</v>
      </c>
      <c r="CW1003" s="77">
        <v>2023</v>
      </c>
      <c r="CX1003" s="77">
        <v>0</v>
      </c>
      <c r="CY1003" s="77">
        <v>0</v>
      </c>
      <c r="CZ1003" s="77">
        <v>0</v>
      </c>
      <c r="DA1003" s="77">
        <v>0</v>
      </c>
      <c r="DB1003" s="77">
        <v>14664.63755643679</v>
      </c>
      <c r="DC1003" s="77">
        <v>233.23007680794191</v>
      </c>
      <c r="DD1003" s="77">
        <v>8896.5159934286967</v>
      </c>
      <c r="DE1003" s="77">
        <v>5534.8914862001557</v>
      </c>
      <c r="DF1003" s="77">
        <v>0</v>
      </c>
      <c r="DG1003" s="77">
        <v>843.29420601055256</v>
      </c>
      <c r="DH1003" s="77">
        <v>843.29420601055256</v>
      </c>
      <c r="DI1003" s="77">
        <v>843.29420601055256</v>
      </c>
      <c r="DJ1003" s="77">
        <v>1.356355095761681E-5</v>
      </c>
      <c r="DL1003" s="77">
        <v>0</v>
      </c>
      <c r="DM1003" s="77">
        <v>0</v>
      </c>
      <c r="DN1003" s="77">
        <v>0</v>
      </c>
      <c r="DO1003" s="77">
        <v>0</v>
      </c>
      <c r="DP1003" s="77">
        <v>1.1438063935487137E-2</v>
      </c>
      <c r="DQ1003" s="77">
        <v>1.1438063935487137E-2</v>
      </c>
      <c r="DR1003" s="77">
        <v>0</v>
      </c>
      <c r="DS1003" s="77">
        <v>1.1438063935487137E-2</v>
      </c>
      <c r="DT1003" s="77">
        <v>1.1438063935487137E-2</v>
      </c>
      <c r="DU1003" s="77">
        <v>0</v>
      </c>
      <c r="DV1003" s="77">
        <v>1.1438063935487137E-2</v>
      </c>
      <c r="DW1003" s="77">
        <v>1.1438063935487137E-2</v>
      </c>
      <c r="GE1003" s="77" t="s">
        <v>425</v>
      </c>
      <c r="GF1003" s="77" t="s">
        <v>155</v>
      </c>
      <c r="GG1003" s="77" t="s">
        <v>433</v>
      </c>
      <c r="GH1003" s="77" t="s">
        <v>300</v>
      </c>
      <c r="GI1003" s="77">
        <v>2023</v>
      </c>
      <c r="GJ1003" s="77" t="s">
        <v>301</v>
      </c>
      <c r="GK1003" s="77">
        <v>8896.5159934287112</v>
      </c>
      <c r="GL1003" s="77">
        <v>948.54559600000005</v>
      </c>
      <c r="GM1003" s="77">
        <v>2023</v>
      </c>
      <c r="GN1003" s="77" t="s">
        <v>175</v>
      </c>
      <c r="GO1003" s="77">
        <v>5.3000000000000005E-2</v>
      </c>
      <c r="GP1003" s="77">
        <v>3</v>
      </c>
      <c r="GQ1003" s="77">
        <v>0</v>
      </c>
      <c r="GR1003" s="77" t="s">
        <v>423</v>
      </c>
      <c r="GS1003" s="77">
        <v>0</v>
      </c>
      <c r="GT1003" s="77">
        <v>0</v>
      </c>
      <c r="GU1003" s="77">
        <v>5.5966209081309407E-2</v>
      </c>
      <c r="GV1003" s="248">
        <v>497.90427418344433</v>
      </c>
      <c r="GW1003" s="248">
        <v>5.5966209081309407E-2</v>
      </c>
      <c r="GX1003" s="77">
        <v>497.90427418344433</v>
      </c>
      <c r="GY1003" s="77">
        <v>5.5966209081309407E-2</v>
      </c>
      <c r="GZ1003" s="77">
        <v>497.90427418344433</v>
      </c>
    </row>
    <row r="1004" spans="98:208" x14ac:dyDescent="0.25">
      <c r="CT1004" s="77" t="s">
        <v>155</v>
      </c>
      <c r="CU1004" s="77" t="s">
        <v>443</v>
      </c>
      <c r="CV1004" s="77" t="s">
        <v>453</v>
      </c>
      <c r="CW1004" s="77">
        <v>2024</v>
      </c>
      <c r="CX1004" s="77">
        <v>0</v>
      </c>
      <c r="CY1004" s="77">
        <v>0</v>
      </c>
      <c r="CZ1004" s="77">
        <v>0</v>
      </c>
      <c r="DA1004" s="77">
        <v>0</v>
      </c>
      <c r="DB1004" s="77">
        <v>14664.63755643679</v>
      </c>
      <c r="DC1004" s="77">
        <v>233.23007680794191</v>
      </c>
      <c r="DD1004" s="77">
        <v>8896.5159934286967</v>
      </c>
      <c r="DE1004" s="77">
        <v>5534.8914862001557</v>
      </c>
      <c r="DF1004" s="77">
        <v>0</v>
      </c>
      <c r="DG1004" s="77">
        <v>0</v>
      </c>
      <c r="DH1004" s="77">
        <v>843.29420601055256</v>
      </c>
      <c r="DI1004" s="77">
        <v>843.29420601055256</v>
      </c>
      <c r="DJ1004" s="77">
        <v>1.356355095761681E-5</v>
      </c>
      <c r="DL1004" s="77">
        <v>0</v>
      </c>
      <c r="DM1004" s="77">
        <v>0</v>
      </c>
      <c r="DN1004" s="77">
        <v>0</v>
      </c>
      <c r="DO1004" s="77">
        <v>0</v>
      </c>
      <c r="DP1004" s="77">
        <v>0</v>
      </c>
      <c r="DQ1004" s="77">
        <v>0</v>
      </c>
      <c r="DR1004" s="77">
        <v>0</v>
      </c>
      <c r="DS1004" s="77">
        <v>1.1438063935487137E-2</v>
      </c>
      <c r="DT1004" s="77">
        <v>1.1438063935487137E-2</v>
      </c>
      <c r="DU1004" s="77">
        <v>0</v>
      </c>
      <c r="DV1004" s="77">
        <v>1.1438063935487137E-2</v>
      </c>
      <c r="DW1004" s="77">
        <v>1.1438063935487137E-2</v>
      </c>
      <c r="GE1004" s="77" t="s">
        <v>427</v>
      </c>
      <c r="GF1004" s="77" t="s">
        <v>155</v>
      </c>
      <c r="GG1004" s="77" t="s">
        <v>433</v>
      </c>
      <c r="GH1004" s="77" t="s">
        <v>300</v>
      </c>
      <c r="GI1004" s="77">
        <v>2023</v>
      </c>
      <c r="GJ1004" s="77" t="s">
        <v>303</v>
      </c>
      <c r="GK1004" s="77">
        <v>5534.8914862001657</v>
      </c>
      <c r="GL1004" s="77">
        <v>948.54559600000005</v>
      </c>
      <c r="GM1004" s="77">
        <v>2023</v>
      </c>
      <c r="GN1004" s="77" t="s">
        <v>175</v>
      </c>
      <c r="GO1004" s="77">
        <v>5.3000000000000005E-2</v>
      </c>
      <c r="GP1004" s="77">
        <v>3</v>
      </c>
      <c r="GQ1004" s="77">
        <v>0</v>
      </c>
      <c r="GR1004" s="77" t="s">
        <v>423</v>
      </c>
      <c r="GS1004" s="77">
        <v>0</v>
      </c>
      <c r="GT1004" s="77">
        <v>0</v>
      </c>
      <c r="GU1004" s="77">
        <v>5.5966209081309407E-2</v>
      </c>
      <c r="GV1004" s="248">
        <v>309.7668941590378</v>
      </c>
      <c r="GW1004" s="248">
        <v>5.5966209081309407E-2</v>
      </c>
      <c r="GX1004" s="77">
        <v>309.7668941590378</v>
      </c>
      <c r="GY1004" s="77">
        <v>5.5966209081309407E-2</v>
      </c>
      <c r="GZ1004" s="77">
        <v>309.7668941590378</v>
      </c>
    </row>
    <row r="1005" spans="98:208" x14ac:dyDescent="0.25">
      <c r="CT1005" s="77" t="s">
        <v>155</v>
      </c>
      <c r="CU1005" s="77" t="s">
        <v>443</v>
      </c>
      <c r="CV1005" s="77" t="s">
        <v>453</v>
      </c>
      <c r="CW1005" s="77">
        <v>2025</v>
      </c>
      <c r="CX1005" s="77">
        <v>0</v>
      </c>
      <c r="CY1005" s="77">
        <v>0</v>
      </c>
      <c r="CZ1005" s="77">
        <v>0</v>
      </c>
      <c r="DA1005" s="77">
        <v>0</v>
      </c>
      <c r="DB1005" s="77">
        <v>14664.63755643679</v>
      </c>
      <c r="DC1005" s="77">
        <v>233.23007680794191</v>
      </c>
      <c r="DD1005" s="77">
        <v>8896.5159934286967</v>
      </c>
      <c r="DE1005" s="77">
        <v>5534.8914862001557</v>
      </c>
      <c r="DF1005" s="77">
        <v>0</v>
      </c>
      <c r="DG1005" s="77">
        <v>0</v>
      </c>
      <c r="DH1005" s="77">
        <v>0</v>
      </c>
      <c r="DI1005" s="77">
        <v>843.29420601055256</v>
      </c>
      <c r="DJ1005" s="77">
        <v>1.356355095761681E-5</v>
      </c>
      <c r="DL1005" s="77">
        <v>0</v>
      </c>
      <c r="DM1005" s="77">
        <v>0</v>
      </c>
      <c r="DN1005" s="77">
        <v>0</v>
      </c>
      <c r="DO1005" s="77">
        <v>0</v>
      </c>
      <c r="DP1005" s="77">
        <v>0</v>
      </c>
      <c r="DQ1005" s="77">
        <v>0</v>
      </c>
      <c r="DR1005" s="77">
        <v>0</v>
      </c>
      <c r="DS1005" s="77">
        <v>0</v>
      </c>
      <c r="DT1005" s="77">
        <v>0</v>
      </c>
      <c r="DU1005" s="77">
        <v>0</v>
      </c>
      <c r="DV1005" s="77">
        <v>1.1438063935487137E-2</v>
      </c>
      <c r="DW1005" s="77">
        <v>1.1438063935487137E-2</v>
      </c>
      <c r="GE1005" s="77" t="s">
        <v>422</v>
      </c>
      <c r="GF1005" s="77" t="s">
        <v>155</v>
      </c>
      <c r="GG1005" s="77" t="s">
        <v>433</v>
      </c>
      <c r="GH1005" s="77" t="s">
        <v>300</v>
      </c>
      <c r="GI1005" s="77">
        <v>2024</v>
      </c>
      <c r="GJ1005" s="77" t="s">
        <v>305</v>
      </c>
      <c r="GK1005" s="77">
        <v>233.23007680794231</v>
      </c>
      <c r="GL1005" s="77">
        <v>948.54559600000005</v>
      </c>
      <c r="GM1005" s="77">
        <v>2024</v>
      </c>
      <c r="GN1005" s="77" t="s">
        <v>175</v>
      </c>
      <c r="GO1005" s="77">
        <v>0.13250000000000001</v>
      </c>
      <c r="GP1005" s="77">
        <v>3</v>
      </c>
      <c r="GQ1005" s="77">
        <v>0</v>
      </c>
      <c r="GR1005" s="77" t="s">
        <v>423</v>
      </c>
      <c r="GS1005" s="77">
        <v>0</v>
      </c>
      <c r="GT1005" s="77">
        <v>0</v>
      </c>
      <c r="GU1005" s="77">
        <v>0</v>
      </c>
      <c r="GV1005" s="248">
        <v>0</v>
      </c>
      <c r="GW1005" s="248">
        <v>0.1527377521613833</v>
      </c>
      <c r="GX1005" s="77">
        <v>35.623037668071881</v>
      </c>
      <c r="GY1005" s="77">
        <v>0.1527377521613833</v>
      </c>
      <c r="GZ1005" s="77">
        <v>35.623037668071881</v>
      </c>
    </row>
    <row r="1006" spans="98:208" x14ac:dyDescent="0.25">
      <c r="CT1006" s="77" t="s">
        <v>155</v>
      </c>
      <c r="CU1006" s="77" t="s">
        <v>443</v>
      </c>
      <c r="CV1006" s="77" t="s">
        <v>460</v>
      </c>
      <c r="CW1006" s="77">
        <v>2020</v>
      </c>
      <c r="CX1006" s="77">
        <v>0</v>
      </c>
      <c r="CY1006" s="77">
        <v>0</v>
      </c>
      <c r="CZ1006" s="77">
        <v>0</v>
      </c>
      <c r="DA1006" s="77">
        <v>0</v>
      </c>
      <c r="DB1006" s="77">
        <v>8807.9522308759479</v>
      </c>
      <c r="DC1006" s="77">
        <v>222.22942162783491</v>
      </c>
      <c r="DD1006" s="77">
        <v>8585.7228092481164</v>
      </c>
      <c r="DE1006" s="77">
        <v>0</v>
      </c>
      <c r="DF1006" s="77">
        <v>514.45318018010698</v>
      </c>
      <c r="DG1006" s="77">
        <v>0</v>
      </c>
      <c r="DH1006" s="77">
        <v>0</v>
      </c>
      <c r="DI1006" s="77">
        <v>0</v>
      </c>
      <c r="DJ1006" s="77">
        <v>2.117782275411368E-6</v>
      </c>
      <c r="DL1006" s="77">
        <v>0</v>
      </c>
      <c r="DM1006" s="77">
        <v>1.0894998265144414E-3</v>
      </c>
      <c r="DN1006" s="77">
        <v>1.0894998265144414E-3</v>
      </c>
      <c r="DO1006" s="77">
        <v>0</v>
      </c>
      <c r="DP1006" s="77">
        <v>0</v>
      </c>
      <c r="DQ1006" s="77">
        <v>0</v>
      </c>
      <c r="DR1006" s="77">
        <v>0</v>
      </c>
      <c r="DS1006" s="77">
        <v>0</v>
      </c>
      <c r="DT1006" s="77">
        <v>0</v>
      </c>
      <c r="DU1006" s="77">
        <v>0</v>
      </c>
      <c r="DV1006" s="77">
        <v>0</v>
      </c>
      <c r="DW1006" s="77">
        <v>0</v>
      </c>
      <c r="GE1006" s="77" t="s">
        <v>425</v>
      </c>
      <c r="GF1006" s="77" t="s">
        <v>155</v>
      </c>
      <c r="GG1006" s="77" t="s">
        <v>433</v>
      </c>
      <c r="GH1006" s="77" t="s">
        <v>300</v>
      </c>
      <c r="GI1006" s="77">
        <v>2024</v>
      </c>
      <c r="GJ1006" s="77" t="s">
        <v>301</v>
      </c>
      <c r="GK1006" s="77">
        <v>8896.5159934287112</v>
      </c>
      <c r="GL1006" s="77">
        <v>948.54559600000005</v>
      </c>
      <c r="GM1006" s="77">
        <v>2024</v>
      </c>
      <c r="GN1006" s="77" t="s">
        <v>175</v>
      </c>
      <c r="GO1006" s="77">
        <v>5.3000000000000005E-2</v>
      </c>
      <c r="GP1006" s="77">
        <v>3</v>
      </c>
      <c r="GQ1006" s="77">
        <v>0</v>
      </c>
      <c r="GR1006" s="77" t="s">
        <v>423</v>
      </c>
      <c r="GS1006" s="77">
        <v>0</v>
      </c>
      <c r="GT1006" s="77">
        <v>0</v>
      </c>
      <c r="GU1006" s="77">
        <v>0</v>
      </c>
      <c r="GV1006" s="248">
        <v>0</v>
      </c>
      <c r="GW1006" s="248">
        <v>5.5966209081309407E-2</v>
      </c>
      <c r="GX1006" s="77">
        <v>497.90427418344433</v>
      </c>
      <c r="GY1006" s="77">
        <v>5.5966209081309407E-2</v>
      </c>
      <c r="GZ1006" s="77">
        <v>497.90427418344433</v>
      </c>
    </row>
    <row r="1007" spans="98:208" x14ac:dyDescent="0.25">
      <c r="CT1007" s="77" t="s">
        <v>155</v>
      </c>
      <c r="CU1007" s="77" t="s">
        <v>443</v>
      </c>
      <c r="CV1007" s="77" t="s">
        <v>460</v>
      </c>
      <c r="CW1007" s="77">
        <v>2021</v>
      </c>
      <c r="CX1007" s="77">
        <v>0</v>
      </c>
      <c r="CY1007" s="77">
        <v>0</v>
      </c>
      <c r="CZ1007" s="77">
        <v>0</v>
      </c>
      <c r="DA1007" s="77">
        <v>0</v>
      </c>
      <c r="DB1007" s="77">
        <v>8807.9522308759479</v>
      </c>
      <c r="DC1007" s="77">
        <v>222.22942162783491</v>
      </c>
      <c r="DD1007" s="77">
        <v>8585.7228092481164</v>
      </c>
      <c r="DE1007" s="77">
        <v>0</v>
      </c>
      <c r="DF1007" s="77">
        <v>514.45318018010698</v>
      </c>
      <c r="DG1007" s="77">
        <v>514.45318018010698</v>
      </c>
      <c r="DH1007" s="77">
        <v>0</v>
      </c>
      <c r="DI1007" s="77">
        <v>0</v>
      </c>
      <c r="DJ1007" s="77">
        <v>2.117782275411368E-6</v>
      </c>
      <c r="DL1007" s="77">
        <v>0</v>
      </c>
      <c r="DM1007" s="77">
        <v>1.0894998265144414E-3</v>
      </c>
      <c r="DN1007" s="77">
        <v>1.0894998265144414E-3</v>
      </c>
      <c r="DO1007" s="77">
        <v>0</v>
      </c>
      <c r="DP1007" s="77">
        <v>1.0894998265144414E-3</v>
      </c>
      <c r="DQ1007" s="77">
        <v>1.0894998265144414E-3</v>
      </c>
      <c r="DR1007" s="77">
        <v>0</v>
      </c>
      <c r="DS1007" s="77">
        <v>0</v>
      </c>
      <c r="DT1007" s="77">
        <v>0</v>
      </c>
      <c r="DU1007" s="77">
        <v>0</v>
      </c>
      <c r="DV1007" s="77">
        <v>0</v>
      </c>
      <c r="DW1007" s="77">
        <v>0</v>
      </c>
      <c r="GE1007" s="77" t="s">
        <v>427</v>
      </c>
      <c r="GF1007" s="77" t="s">
        <v>155</v>
      </c>
      <c r="GG1007" s="77" t="s">
        <v>433</v>
      </c>
      <c r="GH1007" s="77" t="s">
        <v>300</v>
      </c>
      <c r="GI1007" s="77">
        <v>2024</v>
      </c>
      <c r="GJ1007" s="77" t="s">
        <v>303</v>
      </c>
      <c r="GK1007" s="77">
        <v>5534.8914862001657</v>
      </c>
      <c r="GL1007" s="77">
        <v>948.54559600000005</v>
      </c>
      <c r="GM1007" s="77">
        <v>2024</v>
      </c>
      <c r="GN1007" s="77" t="s">
        <v>175</v>
      </c>
      <c r="GO1007" s="77">
        <v>5.3000000000000005E-2</v>
      </c>
      <c r="GP1007" s="77">
        <v>3</v>
      </c>
      <c r="GQ1007" s="77">
        <v>0</v>
      </c>
      <c r="GR1007" s="77" t="s">
        <v>423</v>
      </c>
      <c r="GS1007" s="77">
        <v>0</v>
      </c>
      <c r="GT1007" s="77">
        <v>0</v>
      </c>
      <c r="GU1007" s="77">
        <v>0</v>
      </c>
      <c r="GV1007" s="248">
        <v>0</v>
      </c>
      <c r="GW1007" s="248">
        <v>5.5966209081309407E-2</v>
      </c>
      <c r="GX1007" s="77">
        <v>309.7668941590378</v>
      </c>
      <c r="GY1007" s="77">
        <v>5.5966209081309407E-2</v>
      </c>
      <c r="GZ1007" s="77">
        <v>309.7668941590378</v>
      </c>
    </row>
    <row r="1008" spans="98:208" x14ac:dyDescent="0.25">
      <c r="CT1008" s="77" t="s">
        <v>155</v>
      </c>
      <c r="CU1008" s="77" t="s">
        <v>443</v>
      </c>
      <c r="CV1008" s="77" t="s">
        <v>460</v>
      </c>
      <c r="CW1008" s="77">
        <v>2022</v>
      </c>
      <c r="CX1008" s="77">
        <v>0</v>
      </c>
      <c r="CY1008" s="77">
        <v>0</v>
      </c>
      <c r="CZ1008" s="77">
        <v>0</v>
      </c>
      <c r="DA1008" s="77">
        <v>0</v>
      </c>
      <c r="DB1008" s="77">
        <v>8807.9522308759479</v>
      </c>
      <c r="DC1008" s="77">
        <v>222.22942162783491</v>
      </c>
      <c r="DD1008" s="77">
        <v>8585.7228092481164</v>
      </c>
      <c r="DE1008" s="77">
        <v>0</v>
      </c>
      <c r="DF1008" s="77">
        <v>514.45318018010698</v>
      </c>
      <c r="DG1008" s="77">
        <v>514.45318018010698</v>
      </c>
      <c r="DH1008" s="77">
        <v>514.45318018010698</v>
      </c>
      <c r="DI1008" s="77">
        <v>0</v>
      </c>
      <c r="DJ1008" s="77">
        <v>2.117782275411368E-6</v>
      </c>
      <c r="DL1008" s="77">
        <v>0</v>
      </c>
      <c r="DM1008" s="77">
        <v>1.0894998265144414E-3</v>
      </c>
      <c r="DN1008" s="77">
        <v>1.0894998265144414E-3</v>
      </c>
      <c r="DO1008" s="77">
        <v>0</v>
      </c>
      <c r="DP1008" s="77">
        <v>1.0894998265144414E-3</v>
      </c>
      <c r="DQ1008" s="77">
        <v>1.0894998265144414E-3</v>
      </c>
      <c r="DR1008" s="77">
        <v>0</v>
      </c>
      <c r="DS1008" s="77">
        <v>1.0894998265144414E-3</v>
      </c>
      <c r="DT1008" s="77">
        <v>1.0894998265144414E-3</v>
      </c>
      <c r="DU1008" s="77">
        <v>0</v>
      </c>
      <c r="DV1008" s="77">
        <v>0</v>
      </c>
      <c r="DW1008" s="77">
        <v>0</v>
      </c>
      <c r="GE1008" s="77" t="s">
        <v>422</v>
      </c>
      <c r="GF1008" s="77" t="s">
        <v>155</v>
      </c>
      <c r="GG1008" s="77" t="s">
        <v>433</v>
      </c>
      <c r="GH1008" s="77" t="s">
        <v>300</v>
      </c>
      <c r="GI1008" s="77">
        <v>2025</v>
      </c>
      <c r="GJ1008" s="77" t="s">
        <v>305</v>
      </c>
      <c r="GK1008" s="77">
        <v>233.23007680794231</v>
      </c>
      <c r="GL1008" s="77">
        <v>948.54559600000005</v>
      </c>
      <c r="GM1008" s="77">
        <v>2025</v>
      </c>
      <c r="GN1008" s="77" t="s">
        <v>175</v>
      </c>
      <c r="GO1008" s="77">
        <v>0.13250000000000001</v>
      </c>
      <c r="GP1008" s="77">
        <v>3</v>
      </c>
      <c r="GQ1008" s="77">
        <v>0</v>
      </c>
      <c r="GR1008" s="77" t="s">
        <v>423</v>
      </c>
      <c r="GS1008" s="77">
        <v>0</v>
      </c>
      <c r="GT1008" s="77">
        <v>0</v>
      </c>
      <c r="GU1008" s="77">
        <v>0</v>
      </c>
      <c r="GV1008" s="248">
        <v>0</v>
      </c>
      <c r="GW1008" s="248">
        <v>0</v>
      </c>
      <c r="GX1008" s="77">
        <v>0</v>
      </c>
      <c r="GY1008" s="77">
        <v>0.1527377521613833</v>
      </c>
      <c r="GZ1008" s="77">
        <v>35.623037668071881</v>
      </c>
    </row>
    <row r="1009" spans="98:208" x14ac:dyDescent="0.25">
      <c r="CT1009" s="77" t="s">
        <v>155</v>
      </c>
      <c r="CU1009" s="77" t="s">
        <v>443</v>
      </c>
      <c r="CV1009" s="77" t="s">
        <v>460</v>
      </c>
      <c r="CW1009" s="77">
        <v>2023</v>
      </c>
      <c r="CX1009" s="77">
        <v>0</v>
      </c>
      <c r="CY1009" s="77">
        <v>0</v>
      </c>
      <c r="CZ1009" s="77">
        <v>0</v>
      </c>
      <c r="DA1009" s="77">
        <v>0</v>
      </c>
      <c r="DB1009" s="77">
        <v>9129.7460702367134</v>
      </c>
      <c r="DC1009" s="77">
        <v>233.23007680794379</v>
      </c>
      <c r="DD1009" s="77">
        <v>8896.5159934287694</v>
      </c>
      <c r="DE1009" s="77">
        <v>0</v>
      </c>
      <c r="DF1009" s="77">
        <v>0</v>
      </c>
      <c r="DG1009" s="77">
        <v>533.5273118515197</v>
      </c>
      <c r="DH1009" s="77">
        <v>533.5273118515197</v>
      </c>
      <c r="DI1009" s="77">
        <v>533.5273118515197</v>
      </c>
      <c r="DJ1009" s="77">
        <v>2.117782275411368E-6</v>
      </c>
      <c r="DL1009" s="77">
        <v>0</v>
      </c>
      <c r="DM1009" s="77">
        <v>0</v>
      </c>
      <c r="DN1009" s="77">
        <v>0</v>
      </c>
      <c r="DO1009" s="77">
        <v>0</v>
      </c>
      <c r="DP1009" s="77">
        <v>1.129894684487022E-3</v>
      </c>
      <c r="DQ1009" s="77">
        <v>1.129894684487022E-3</v>
      </c>
      <c r="DR1009" s="77">
        <v>0</v>
      </c>
      <c r="DS1009" s="77">
        <v>1.129894684487022E-3</v>
      </c>
      <c r="DT1009" s="77">
        <v>1.129894684487022E-3</v>
      </c>
      <c r="DU1009" s="77">
        <v>0</v>
      </c>
      <c r="DV1009" s="77">
        <v>1.129894684487022E-3</v>
      </c>
      <c r="DW1009" s="77">
        <v>1.129894684487022E-3</v>
      </c>
      <c r="GE1009" s="77" t="s">
        <v>425</v>
      </c>
      <c r="GF1009" s="77" t="s">
        <v>155</v>
      </c>
      <c r="GG1009" s="77" t="s">
        <v>433</v>
      </c>
      <c r="GH1009" s="77" t="s">
        <v>300</v>
      </c>
      <c r="GI1009" s="77">
        <v>2025</v>
      </c>
      <c r="GJ1009" s="77" t="s">
        <v>301</v>
      </c>
      <c r="GK1009" s="77">
        <v>8896.5159934287112</v>
      </c>
      <c r="GL1009" s="77">
        <v>948.54559600000005</v>
      </c>
      <c r="GM1009" s="77">
        <v>2025</v>
      </c>
      <c r="GN1009" s="77" t="s">
        <v>175</v>
      </c>
      <c r="GO1009" s="77">
        <v>5.3000000000000005E-2</v>
      </c>
      <c r="GP1009" s="77">
        <v>3</v>
      </c>
      <c r="GQ1009" s="77">
        <v>0</v>
      </c>
      <c r="GR1009" s="77" t="s">
        <v>423</v>
      </c>
      <c r="GS1009" s="77">
        <v>0</v>
      </c>
      <c r="GT1009" s="77">
        <v>0</v>
      </c>
      <c r="GU1009" s="77">
        <v>0</v>
      </c>
      <c r="GV1009" s="248">
        <v>0</v>
      </c>
      <c r="GW1009" s="248">
        <v>0</v>
      </c>
      <c r="GX1009" s="77">
        <v>0</v>
      </c>
      <c r="GY1009" s="77">
        <v>5.5966209081309407E-2</v>
      </c>
      <c r="GZ1009" s="77">
        <v>497.90427418344433</v>
      </c>
    </row>
    <row r="1010" spans="98:208" x14ac:dyDescent="0.25">
      <c r="CT1010" s="77" t="s">
        <v>155</v>
      </c>
      <c r="CU1010" s="77" t="s">
        <v>443</v>
      </c>
      <c r="CV1010" s="77" t="s">
        <v>460</v>
      </c>
      <c r="CW1010" s="77">
        <v>2024</v>
      </c>
      <c r="CX1010" s="77">
        <v>0</v>
      </c>
      <c r="CY1010" s="77">
        <v>0</v>
      </c>
      <c r="CZ1010" s="77">
        <v>0</v>
      </c>
      <c r="DA1010" s="77">
        <v>0</v>
      </c>
      <c r="DB1010" s="77">
        <v>9129.7460702367134</v>
      </c>
      <c r="DC1010" s="77">
        <v>233.23007680794379</v>
      </c>
      <c r="DD1010" s="77">
        <v>8896.5159934287694</v>
      </c>
      <c r="DE1010" s="77">
        <v>0</v>
      </c>
      <c r="DF1010" s="77">
        <v>0</v>
      </c>
      <c r="DG1010" s="77">
        <v>0</v>
      </c>
      <c r="DH1010" s="77">
        <v>533.5273118515197</v>
      </c>
      <c r="DI1010" s="77">
        <v>533.5273118515197</v>
      </c>
      <c r="DJ1010" s="77">
        <v>2.117782275411368E-6</v>
      </c>
      <c r="DL1010" s="77">
        <v>0</v>
      </c>
      <c r="DM1010" s="77">
        <v>0</v>
      </c>
      <c r="DN1010" s="77">
        <v>0</v>
      </c>
      <c r="DO1010" s="77">
        <v>0</v>
      </c>
      <c r="DP1010" s="77">
        <v>0</v>
      </c>
      <c r="DQ1010" s="77">
        <v>0</v>
      </c>
      <c r="DR1010" s="77">
        <v>0</v>
      </c>
      <c r="DS1010" s="77">
        <v>1.129894684487022E-3</v>
      </c>
      <c r="DT1010" s="77">
        <v>1.129894684487022E-3</v>
      </c>
      <c r="DU1010" s="77">
        <v>0</v>
      </c>
      <c r="DV1010" s="77">
        <v>1.129894684487022E-3</v>
      </c>
      <c r="DW1010" s="77">
        <v>1.129894684487022E-3</v>
      </c>
      <c r="GE1010" s="77" t="s">
        <v>427</v>
      </c>
      <c r="GF1010" s="77" t="s">
        <v>155</v>
      </c>
      <c r="GG1010" s="77" t="s">
        <v>433</v>
      </c>
      <c r="GH1010" s="77" t="s">
        <v>300</v>
      </c>
      <c r="GI1010" s="77">
        <v>2025</v>
      </c>
      <c r="GJ1010" s="77" t="s">
        <v>303</v>
      </c>
      <c r="GK1010" s="77">
        <v>5534.8914862001657</v>
      </c>
      <c r="GL1010" s="77">
        <v>948.54559600000005</v>
      </c>
      <c r="GM1010" s="77">
        <v>2025</v>
      </c>
      <c r="GN1010" s="77" t="s">
        <v>175</v>
      </c>
      <c r="GO1010" s="77">
        <v>5.3000000000000005E-2</v>
      </c>
      <c r="GP1010" s="77">
        <v>3</v>
      </c>
      <c r="GQ1010" s="77">
        <v>0</v>
      </c>
      <c r="GR1010" s="77" t="s">
        <v>423</v>
      </c>
      <c r="GS1010" s="77">
        <v>0</v>
      </c>
      <c r="GT1010" s="77">
        <v>0</v>
      </c>
      <c r="GU1010" s="77">
        <v>0</v>
      </c>
      <c r="GV1010" s="248">
        <v>0</v>
      </c>
      <c r="GW1010" s="248">
        <v>0</v>
      </c>
      <c r="GX1010" s="77">
        <v>0</v>
      </c>
      <c r="GY1010" s="77">
        <v>5.5966209081309407E-2</v>
      </c>
      <c r="GZ1010" s="77">
        <v>309.7668941590378</v>
      </c>
    </row>
    <row r="1011" spans="98:208" x14ac:dyDescent="0.25">
      <c r="CT1011" s="77" t="s">
        <v>155</v>
      </c>
      <c r="CU1011" s="77" t="s">
        <v>443</v>
      </c>
      <c r="CV1011" s="77" t="s">
        <v>460</v>
      </c>
      <c r="CW1011" s="77">
        <v>2025</v>
      </c>
      <c r="CX1011" s="77">
        <v>0</v>
      </c>
      <c r="CY1011" s="77">
        <v>0</v>
      </c>
      <c r="CZ1011" s="77">
        <v>0</v>
      </c>
      <c r="DA1011" s="77">
        <v>0</v>
      </c>
      <c r="DB1011" s="77">
        <v>9129.7460702367134</v>
      </c>
      <c r="DC1011" s="77">
        <v>233.23007680794379</v>
      </c>
      <c r="DD1011" s="77">
        <v>8896.5159934287694</v>
      </c>
      <c r="DE1011" s="77">
        <v>0</v>
      </c>
      <c r="DF1011" s="77">
        <v>0</v>
      </c>
      <c r="DG1011" s="77">
        <v>0</v>
      </c>
      <c r="DH1011" s="77">
        <v>0</v>
      </c>
      <c r="DI1011" s="77">
        <v>533.5273118515197</v>
      </c>
      <c r="DJ1011" s="77">
        <v>2.117782275411368E-6</v>
      </c>
      <c r="DL1011" s="77">
        <v>0</v>
      </c>
      <c r="DM1011" s="77">
        <v>0</v>
      </c>
      <c r="DN1011" s="77">
        <v>0</v>
      </c>
      <c r="DO1011" s="77">
        <v>0</v>
      </c>
      <c r="DP1011" s="77">
        <v>0</v>
      </c>
      <c r="DQ1011" s="77">
        <v>0</v>
      </c>
      <c r="DR1011" s="77">
        <v>0</v>
      </c>
      <c r="DS1011" s="77">
        <v>0</v>
      </c>
      <c r="DT1011" s="77">
        <v>0</v>
      </c>
      <c r="DU1011" s="77">
        <v>0</v>
      </c>
      <c r="DV1011" s="77">
        <v>1.129894684487022E-3</v>
      </c>
      <c r="DW1011" s="77">
        <v>1.129894684487022E-3</v>
      </c>
      <c r="GE1011" s="77" t="s">
        <v>422</v>
      </c>
      <c r="GF1011" s="77" t="s">
        <v>155</v>
      </c>
      <c r="GG1011" s="77" t="s">
        <v>433</v>
      </c>
      <c r="GH1011" s="77" t="s">
        <v>432</v>
      </c>
      <c r="GI1011" s="77">
        <v>2021</v>
      </c>
      <c r="GJ1011" s="77" t="s">
        <v>305</v>
      </c>
      <c r="GK1011" s="77">
        <v>222.22942162783551</v>
      </c>
      <c r="GL1011" s="77">
        <v>948.54559600000005</v>
      </c>
      <c r="GM1011" s="77">
        <v>2021</v>
      </c>
      <c r="GN1011" s="77" t="s">
        <v>175</v>
      </c>
      <c r="GO1011" s="77">
        <v>0.13250000000000001</v>
      </c>
      <c r="GP1011" s="77">
        <v>3</v>
      </c>
      <c r="GQ1011" s="77">
        <v>0</v>
      </c>
      <c r="GR1011" s="77" t="s">
        <v>423</v>
      </c>
      <c r="GS1011" s="77">
        <v>0.1527377521613833</v>
      </c>
      <c r="GT1011" s="77">
        <v>33.942822323559895</v>
      </c>
      <c r="GU1011" s="77">
        <v>0.1527377521613833</v>
      </c>
      <c r="GV1011" s="248">
        <v>33.942822323559895</v>
      </c>
      <c r="GW1011" s="248">
        <v>0</v>
      </c>
      <c r="GX1011" s="77">
        <v>0</v>
      </c>
      <c r="GY1011" s="77">
        <v>0</v>
      </c>
      <c r="GZ1011" s="77">
        <v>0</v>
      </c>
    </row>
    <row r="1012" spans="98:208" x14ac:dyDescent="0.25">
      <c r="CT1012" s="77" t="s">
        <v>155</v>
      </c>
      <c r="CU1012" s="77" t="s">
        <v>443</v>
      </c>
      <c r="CV1012" s="77" t="s">
        <v>467</v>
      </c>
      <c r="CW1012" s="77">
        <v>2020</v>
      </c>
      <c r="CX1012" s="77">
        <v>0</v>
      </c>
      <c r="CY1012" s="77">
        <v>0</v>
      </c>
      <c r="CZ1012" s="77">
        <v>0</v>
      </c>
      <c r="DA1012" s="77">
        <v>0</v>
      </c>
      <c r="DB1012" s="77">
        <v>5.2405583313015356</v>
      </c>
      <c r="DC1012" s="77">
        <v>0.69641821681222671</v>
      </c>
      <c r="DD1012" s="77">
        <v>2.941964152281014</v>
      </c>
      <c r="DE1012" s="77">
        <v>1.6021759622082881</v>
      </c>
      <c r="DF1012" s="77">
        <v>0.36068764874241194</v>
      </c>
      <c r="DG1012" s="77">
        <v>0</v>
      </c>
      <c r="DH1012" s="77">
        <v>0</v>
      </c>
      <c r="DI1012" s="77">
        <v>0</v>
      </c>
      <c r="DJ1012" s="77">
        <v>2.7791561731427031E-5</v>
      </c>
      <c r="DL1012" s="77">
        <v>0</v>
      </c>
      <c r="DM1012" s="77">
        <v>1.0024073055788011E-5</v>
      </c>
      <c r="DN1012" s="77">
        <v>1.0024073055788011E-5</v>
      </c>
      <c r="DO1012" s="77">
        <v>0</v>
      </c>
      <c r="DP1012" s="77">
        <v>0</v>
      </c>
      <c r="DQ1012" s="77">
        <v>0</v>
      </c>
      <c r="DR1012" s="77">
        <v>0</v>
      </c>
      <c r="DS1012" s="77">
        <v>0</v>
      </c>
      <c r="DT1012" s="77">
        <v>0</v>
      </c>
      <c r="DU1012" s="77">
        <v>0</v>
      </c>
      <c r="DV1012" s="77">
        <v>0</v>
      </c>
      <c r="DW1012" s="77">
        <v>0</v>
      </c>
      <c r="GE1012" s="77" t="s">
        <v>425</v>
      </c>
      <c r="GF1012" s="77" t="s">
        <v>155</v>
      </c>
      <c r="GG1012" s="77" t="s">
        <v>433</v>
      </c>
      <c r="GH1012" s="77" t="s">
        <v>432</v>
      </c>
      <c r="GI1012" s="77">
        <v>2021</v>
      </c>
      <c r="GJ1012" s="77" t="s">
        <v>301</v>
      </c>
      <c r="GK1012" s="77">
        <v>8585.7228092481382</v>
      </c>
      <c r="GL1012" s="77">
        <v>948.54559600000005</v>
      </c>
      <c r="GM1012" s="77">
        <v>2021</v>
      </c>
      <c r="GN1012" s="77" t="s">
        <v>175</v>
      </c>
      <c r="GO1012" s="77">
        <v>5.3000000000000005E-2</v>
      </c>
      <c r="GP1012" s="77">
        <v>3</v>
      </c>
      <c r="GQ1012" s="77">
        <v>0</v>
      </c>
      <c r="GR1012" s="77" t="s">
        <v>423</v>
      </c>
      <c r="GS1012" s="77">
        <v>5.5966209081309407E-2</v>
      </c>
      <c r="GT1012" s="77">
        <v>480.51035785654847</v>
      </c>
      <c r="GU1012" s="77">
        <v>5.5966209081309407E-2</v>
      </c>
      <c r="GV1012" s="248">
        <v>480.51035785654847</v>
      </c>
      <c r="GW1012" s="248">
        <v>0</v>
      </c>
      <c r="GX1012" s="77">
        <v>0</v>
      </c>
      <c r="GY1012" s="77">
        <v>0</v>
      </c>
      <c r="GZ1012" s="77">
        <v>0</v>
      </c>
    </row>
    <row r="1013" spans="98:208" x14ac:dyDescent="0.25">
      <c r="CT1013" s="77" t="s">
        <v>155</v>
      </c>
      <c r="CU1013" s="77" t="s">
        <v>443</v>
      </c>
      <c r="CV1013" s="77" t="s">
        <v>467</v>
      </c>
      <c r="CW1013" s="77">
        <v>2021</v>
      </c>
      <c r="CX1013" s="77">
        <v>0</v>
      </c>
      <c r="CY1013" s="77">
        <v>0</v>
      </c>
      <c r="CZ1013" s="77">
        <v>0</v>
      </c>
      <c r="DA1013" s="77">
        <v>0</v>
      </c>
      <c r="DB1013" s="77">
        <v>5.2405583313015356</v>
      </c>
      <c r="DC1013" s="77">
        <v>0.69641821681222671</v>
      </c>
      <c r="DD1013" s="77">
        <v>2.941964152281014</v>
      </c>
      <c r="DE1013" s="77">
        <v>1.6021759622082881</v>
      </c>
      <c r="DF1013" s="77">
        <v>0.36068764874241194</v>
      </c>
      <c r="DG1013" s="77">
        <v>0.36068764874241194</v>
      </c>
      <c r="DH1013" s="77">
        <v>0</v>
      </c>
      <c r="DI1013" s="77">
        <v>0</v>
      </c>
      <c r="DJ1013" s="77">
        <v>2.7791561731427031E-5</v>
      </c>
      <c r="DL1013" s="77">
        <v>0</v>
      </c>
      <c r="DM1013" s="77">
        <v>1.0024073055788011E-5</v>
      </c>
      <c r="DN1013" s="77">
        <v>1.0024073055788011E-5</v>
      </c>
      <c r="DO1013" s="77">
        <v>0</v>
      </c>
      <c r="DP1013" s="77">
        <v>1.0024073055788011E-5</v>
      </c>
      <c r="DQ1013" s="77">
        <v>1.0024073055788011E-5</v>
      </c>
      <c r="DR1013" s="77">
        <v>0</v>
      </c>
      <c r="DS1013" s="77">
        <v>0</v>
      </c>
      <c r="DT1013" s="77">
        <v>0</v>
      </c>
      <c r="DU1013" s="77">
        <v>0</v>
      </c>
      <c r="DV1013" s="77">
        <v>0</v>
      </c>
      <c r="DW1013" s="77">
        <v>0</v>
      </c>
      <c r="GE1013" s="77" t="s">
        <v>422</v>
      </c>
      <c r="GF1013" s="77" t="s">
        <v>155</v>
      </c>
      <c r="GG1013" s="77" t="s">
        <v>433</v>
      </c>
      <c r="GH1013" s="77" t="s">
        <v>432</v>
      </c>
      <c r="GI1013" s="77">
        <v>2022</v>
      </c>
      <c r="GJ1013" s="77" t="s">
        <v>305</v>
      </c>
      <c r="GK1013" s="77">
        <v>222.22942162783551</v>
      </c>
      <c r="GL1013" s="77">
        <v>948.54559600000005</v>
      </c>
      <c r="GM1013" s="77">
        <v>2022</v>
      </c>
      <c r="GN1013" s="77" t="s">
        <v>175</v>
      </c>
      <c r="GO1013" s="77">
        <v>0.13250000000000001</v>
      </c>
      <c r="GP1013" s="77">
        <v>3</v>
      </c>
      <c r="GQ1013" s="77">
        <v>0</v>
      </c>
      <c r="GR1013" s="77" t="s">
        <v>423</v>
      </c>
      <c r="GS1013" s="77">
        <v>0.1527377521613833</v>
      </c>
      <c r="GT1013" s="77">
        <v>33.942822323559895</v>
      </c>
      <c r="GU1013" s="77">
        <v>0.1527377521613833</v>
      </c>
      <c r="GV1013" s="248">
        <v>33.942822323559895</v>
      </c>
      <c r="GW1013" s="248">
        <v>0.1527377521613833</v>
      </c>
      <c r="GX1013" s="77">
        <v>33.942822323559895</v>
      </c>
      <c r="GY1013" s="77">
        <v>0</v>
      </c>
      <c r="GZ1013" s="77">
        <v>0</v>
      </c>
    </row>
    <row r="1014" spans="98:208" x14ac:dyDescent="0.25">
      <c r="CT1014" s="77" t="s">
        <v>155</v>
      </c>
      <c r="CU1014" s="77" t="s">
        <v>443</v>
      </c>
      <c r="CV1014" s="77" t="s">
        <v>467</v>
      </c>
      <c r="CW1014" s="77">
        <v>2022</v>
      </c>
      <c r="CX1014" s="77">
        <v>0</v>
      </c>
      <c r="CY1014" s="77">
        <v>0</v>
      </c>
      <c r="CZ1014" s="77">
        <v>0</v>
      </c>
      <c r="DA1014" s="77">
        <v>0</v>
      </c>
      <c r="DB1014" s="77">
        <v>5.2405583313015356</v>
      </c>
      <c r="DC1014" s="77">
        <v>0.69641821681222671</v>
      </c>
      <c r="DD1014" s="77">
        <v>2.941964152281014</v>
      </c>
      <c r="DE1014" s="77">
        <v>1.6021759622082881</v>
      </c>
      <c r="DF1014" s="77">
        <v>0.36068764874241194</v>
      </c>
      <c r="DG1014" s="77">
        <v>0.36068764874241194</v>
      </c>
      <c r="DH1014" s="77">
        <v>0.36068764874241194</v>
      </c>
      <c r="DI1014" s="77">
        <v>0</v>
      </c>
      <c r="DJ1014" s="77">
        <v>2.7791561731427031E-5</v>
      </c>
      <c r="DL1014" s="77">
        <v>0</v>
      </c>
      <c r="DM1014" s="77">
        <v>1.0024073055788011E-5</v>
      </c>
      <c r="DN1014" s="77">
        <v>1.0024073055788011E-5</v>
      </c>
      <c r="DO1014" s="77">
        <v>0</v>
      </c>
      <c r="DP1014" s="77">
        <v>1.0024073055788011E-5</v>
      </c>
      <c r="DQ1014" s="77">
        <v>1.0024073055788011E-5</v>
      </c>
      <c r="DR1014" s="77">
        <v>0</v>
      </c>
      <c r="DS1014" s="77">
        <v>1.0024073055788011E-5</v>
      </c>
      <c r="DT1014" s="77">
        <v>1.0024073055788011E-5</v>
      </c>
      <c r="DU1014" s="77">
        <v>0</v>
      </c>
      <c r="DV1014" s="77">
        <v>0</v>
      </c>
      <c r="DW1014" s="77">
        <v>0</v>
      </c>
      <c r="GE1014" s="77" t="s">
        <v>425</v>
      </c>
      <c r="GF1014" s="77" t="s">
        <v>155</v>
      </c>
      <c r="GG1014" s="77" t="s">
        <v>433</v>
      </c>
      <c r="GH1014" s="77" t="s">
        <v>432</v>
      </c>
      <c r="GI1014" s="77">
        <v>2022</v>
      </c>
      <c r="GJ1014" s="77" t="s">
        <v>301</v>
      </c>
      <c r="GK1014" s="77">
        <v>8585.7228092481382</v>
      </c>
      <c r="GL1014" s="77">
        <v>948.54559600000005</v>
      </c>
      <c r="GM1014" s="77">
        <v>2022</v>
      </c>
      <c r="GN1014" s="77" t="s">
        <v>175</v>
      </c>
      <c r="GO1014" s="77">
        <v>5.3000000000000005E-2</v>
      </c>
      <c r="GP1014" s="77">
        <v>3</v>
      </c>
      <c r="GQ1014" s="77">
        <v>0</v>
      </c>
      <c r="GR1014" s="77" t="s">
        <v>423</v>
      </c>
      <c r="GS1014" s="77">
        <v>5.5966209081309407E-2</v>
      </c>
      <c r="GT1014" s="77">
        <v>480.51035785654847</v>
      </c>
      <c r="GU1014" s="77">
        <v>5.5966209081309407E-2</v>
      </c>
      <c r="GV1014" s="248">
        <v>480.51035785654847</v>
      </c>
      <c r="GW1014" s="248">
        <v>5.5966209081309407E-2</v>
      </c>
      <c r="GX1014" s="77">
        <v>480.51035785654847</v>
      </c>
      <c r="GY1014" s="77">
        <v>0</v>
      </c>
      <c r="GZ1014" s="77">
        <v>0</v>
      </c>
    </row>
    <row r="1015" spans="98:208" x14ac:dyDescent="0.25">
      <c r="CT1015" s="77" t="s">
        <v>155</v>
      </c>
      <c r="CU1015" s="77" t="s">
        <v>443</v>
      </c>
      <c r="CV1015" s="77" t="s">
        <v>467</v>
      </c>
      <c r="CW1015" s="77">
        <v>2023</v>
      </c>
      <c r="CX1015" s="77">
        <v>0</v>
      </c>
      <c r="CY1015" s="77">
        <v>0</v>
      </c>
      <c r="CZ1015" s="77">
        <v>0</v>
      </c>
      <c r="DA1015" s="77">
        <v>0</v>
      </c>
      <c r="DB1015" s="77">
        <v>5.475034607007764</v>
      </c>
      <c r="DC1015" s="77">
        <v>0.71896016785821126</v>
      </c>
      <c r="DD1015" s="77">
        <v>3.0714971986150998</v>
      </c>
      <c r="DE1015" s="77">
        <v>1.684577240534447</v>
      </c>
      <c r="DF1015" s="77">
        <v>0</v>
      </c>
      <c r="DG1015" s="77">
        <v>0.37599181639994894</v>
      </c>
      <c r="DH1015" s="77">
        <v>0.37599181639994894</v>
      </c>
      <c r="DI1015" s="77">
        <v>0.37599181639994894</v>
      </c>
      <c r="DJ1015" s="77">
        <v>2.7791561731427031E-5</v>
      </c>
      <c r="DL1015" s="77">
        <v>0</v>
      </c>
      <c r="DM1015" s="77">
        <v>0</v>
      </c>
      <c r="DN1015" s="77">
        <v>0</v>
      </c>
      <c r="DO1015" s="77">
        <v>0</v>
      </c>
      <c r="DP1015" s="77">
        <v>1.044939977599056E-5</v>
      </c>
      <c r="DQ1015" s="77">
        <v>1.044939977599056E-5</v>
      </c>
      <c r="DR1015" s="77">
        <v>0</v>
      </c>
      <c r="DS1015" s="77">
        <v>1.044939977599056E-5</v>
      </c>
      <c r="DT1015" s="77">
        <v>1.044939977599056E-5</v>
      </c>
      <c r="DU1015" s="77">
        <v>0</v>
      </c>
      <c r="DV1015" s="77">
        <v>1.044939977599056E-5</v>
      </c>
      <c r="DW1015" s="77">
        <v>1.044939977599056E-5</v>
      </c>
      <c r="GE1015" s="77" t="s">
        <v>422</v>
      </c>
      <c r="GF1015" s="77" t="s">
        <v>155</v>
      </c>
      <c r="GG1015" s="77" t="s">
        <v>433</v>
      </c>
      <c r="GH1015" s="77" t="s">
        <v>432</v>
      </c>
      <c r="GI1015" s="77">
        <v>2023</v>
      </c>
      <c r="GJ1015" s="77" t="s">
        <v>305</v>
      </c>
      <c r="GK1015" s="77">
        <v>233.23007680794441</v>
      </c>
      <c r="GL1015" s="77">
        <v>948.54559600000005</v>
      </c>
      <c r="GM1015" s="77">
        <v>2023</v>
      </c>
      <c r="GN1015" s="77" t="s">
        <v>175</v>
      </c>
      <c r="GO1015" s="77">
        <v>0.13250000000000001</v>
      </c>
      <c r="GP1015" s="77">
        <v>3</v>
      </c>
      <c r="GQ1015" s="77">
        <v>0</v>
      </c>
      <c r="GR1015" s="77" t="s">
        <v>423</v>
      </c>
      <c r="GS1015" s="77">
        <v>0</v>
      </c>
      <c r="GT1015" s="77">
        <v>0</v>
      </c>
      <c r="GU1015" s="77">
        <v>0.1527377521613833</v>
      </c>
      <c r="GV1015" s="248">
        <v>35.623037668072207</v>
      </c>
      <c r="GW1015" s="248">
        <v>0.1527377521613833</v>
      </c>
      <c r="GX1015" s="77">
        <v>35.623037668072207</v>
      </c>
      <c r="GY1015" s="77">
        <v>0.1527377521613833</v>
      </c>
      <c r="GZ1015" s="77">
        <v>35.623037668072207</v>
      </c>
    </row>
    <row r="1016" spans="98:208" x14ac:dyDescent="0.25">
      <c r="CT1016" s="77" t="s">
        <v>155</v>
      </c>
      <c r="CU1016" s="77" t="s">
        <v>443</v>
      </c>
      <c r="CV1016" s="77" t="s">
        <v>467</v>
      </c>
      <c r="CW1016" s="77">
        <v>2024</v>
      </c>
      <c r="CX1016" s="77">
        <v>0</v>
      </c>
      <c r="CY1016" s="77">
        <v>0</v>
      </c>
      <c r="CZ1016" s="77">
        <v>0</v>
      </c>
      <c r="DA1016" s="77">
        <v>0</v>
      </c>
      <c r="DB1016" s="77">
        <v>5.475034607007764</v>
      </c>
      <c r="DC1016" s="77">
        <v>0.71896016785821126</v>
      </c>
      <c r="DD1016" s="77">
        <v>3.0714971986150998</v>
      </c>
      <c r="DE1016" s="77">
        <v>1.684577240534447</v>
      </c>
      <c r="DF1016" s="77">
        <v>0</v>
      </c>
      <c r="DG1016" s="77">
        <v>0</v>
      </c>
      <c r="DH1016" s="77">
        <v>0.37599181639994894</v>
      </c>
      <c r="DI1016" s="77">
        <v>0.37599181639994894</v>
      </c>
      <c r="DJ1016" s="77">
        <v>2.7791561731427031E-5</v>
      </c>
      <c r="DL1016" s="77">
        <v>0</v>
      </c>
      <c r="DM1016" s="77">
        <v>0</v>
      </c>
      <c r="DN1016" s="77">
        <v>0</v>
      </c>
      <c r="DO1016" s="77">
        <v>0</v>
      </c>
      <c r="DP1016" s="77">
        <v>0</v>
      </c>
      <c r="DQ1016" s="77">
        <v>0</v>
      </c>
      <c r="DR1016" s="77">
        <v>0</v>
      </c>
      <c r="DS1016" s="77">
        <v>1.044939977599056E-5</v>
      </c>
      <c r="DT1016" s="77">
        <v>1.044939977599056E-5</v>
      </c>
      <c r="DU1016" s="77">
        <v>0</v>
      </c>
      <c r="DV1016" s="77">
        <v>1.044939977599056E-5</v>
      </c>
      <c r="DW1016" s="77">
        <v>1.044939977599056E-5</v>
      </c>
      <c r="GE1016" s="77" t="s">
        <v>425</v>
      </c>
      <c r="GF1016" s="77" t="s">
        <v>155</v>
      </c>
      <c r="GG1016" s="77" t="s">
        <v>433</v>
      </c>
      <c r="GH1016" s="77" t="s">
        <v>432</v>
      </c>
      <c r="GI1016" s="77">
        <v>2023</v>
      </c>
      <c r="GJ1016" s="77" t="s">
        <v>301</v>
      </c>
      <c r="GK1016" s="77">
        <v>8896.5159934287931</v>
      </c>
      <c r="GL1016" s="77">
        <v>948.54559600000005</v>
      </c>
      <c r="GM1016" s="77">
        <v>2023</v>
      </c>
      <c r="GN1016" s="77" t="s">
        <v>175</v>
      </c>
      <c r="GO1016" s="77">
        <v>5.3000000000000005E-2</v>
      </c>
      <c r="GP1016" s="77">
        <v>3</v>
      </c>
      <c r="GQ1016" s="77">
        <v>0</v>
      </c>
      <c r="GR1016" s="77" t="s">
        <v>423</v>
      </c>
      <c r="GS1016" s="77">
        <v>0</v>
      </c>
      <c r="GT1016" s="77">
        <v>0</v>
      </c>
      <c r="GU1016" s="77">
        <v>5.5966209081309407E-2</v>
      </c>
      <c r="GV1016" s="248">
        <v>497.90427418344888</v>
      </c>
      <c r="GW1016" s="248">
        <v>5.5966209081309407E-2</v>
      </c>
      <c r="GX1016" s="77">
        <v>497.90427418344888</v>
      </c>
      <c r="GY1016" s="77">
        <v>5.5966209081309407E-2</v>
      </c>
      <c r="GZ1016" s="77">
        <v>497.90427418344888</v>
      </c>
    </row>
    <row r="1017" spans="98:208" x14ac:dyDescent="0.25">
      <c r="CT1017" s="77" t="s">
        <v>155</v>
      </c>
      <c r="CU1017" s="77" t="s">
        <v>443</v>
      </c>
      <c r="CV1017" s="77" t="s">
        <v>467</v>
      </c>
      <c r="CW1017" s="77">
        <v>2025</v>
      </c>
      <c r="CX1017" s="77">
        <v>0</v>
      </c>
      <c r="CY1017" s="77">
        <v>0</v>
      </c>
      <c r="CZ1017" s="77">
        <v>0</v>
      </c>
      <c r="DA1017" s="77">
        <v>0</v>
      </c>
      <c r="DB1017" s="77">
        <v>5.475034607007764</v>
      </c>
      <c r="DC1017" s="77">
        <v>0.71896016785821126</v>
      </c>
      <c r="DD1017" s="77">
        <v>3.0714971986150998</v>
      </c>
      <c r="DE1017" s="77">
        <v>1.684577240534447</v>
      </c>
      <c r="DF1017" s="77">
        <v>0</v>
      </c>
      <c r="DG1017" s="77">
        <v>0</v>
      </c>
      <c r="DH1017" s="77">
        <v>0</v>
      </c>
      <c r="DI1017" s="77">
        <v>0.37599181639994894</v>
      </c>
      <c r="DJ1017" s="77">
        <v>2.7791561731427031E-5</v>
      </c>
      <c r="DL1017" s="77">
        <v>0</v>
      </c>
      <c r="DM1017" s="77">
        <v>0</v>
      </c>
      <c r="DN1017" s="77">
        <v>0</v>
      </c>
      <c r="DO1017" s="77">
        <v>0</v>
      </c>
      <c r="DP1017" s="77">
        <v>0</v>
      </c>
      <c r="DQ1017" s="77">
        <v>0</v>
      </c>
      <c r="DR1017" s="77">
        <v>0</v>
      </c>
      <c r="DS1017" s="77">
        <v>0</v>
      </c>
      <c r="DT1017" s="77">
        <v>0</v>
      </c>
      <c r="DU1017" s="77">
        <v>0</v>
      </c>
      <c r="DV1017" s="77">
        <v>1.044939977599056E-5</v>
      </c>
      <c r="DW1017" s="77">
        <v>1.044939977599056E-5</v>
      </c>
      <c r="GE1017" s="77" t="s">
        <v>422</v>
      </c>
      <c r="GF1017" s="77" t="s">
        <v>155</v>
      </c>
      <c r="GG1017" s="77" t="s">
        <v>433</v>
      </c>
      <c r="GH1017" s="77" t="s">
        <v>432</v>
      </c>
      <c r="GI1017" s="77">
        <v>2024</v>
      </c>
      <c r="GJ1017" s="77" t="s">
        <v>305</v>
      </c>
      <c r="GK1017" s="77">
        <v>233.23007680794441</v>
      </c>
      <c r="GL1017" s="77">
        <v>948.54559600000005</v>
      </c>
      <c r="GM1017" s="77">
        <v>2024</v>
      </c>
      <c r="GN1017" s="77" t="s">
        <v>175</v>
      </c>
      <c r="GO1017" s="77">
        <v>0.13250000000000001</v>
      </c>
      <c r="GP1017" s="77">
        <v>3</v>
      </c>
      <c r="GQ1017" s="77">
        <v>0</v>
      </c>
      <c r="GR1017" s="77" t="s">
        <v>423</v>
      </c>
      <c r="GS1017" s="77">
        <v>0</v>
      </c>
      <c r="GT1017" s="77">
        <v>0</v>
      </c>
      <c r="GU1017" s="77">
        <v>0</v>
      </c>
      <c r="GV1017" s="248">
        <v>0</v>
      </c>
      <c r="GW1017" s="248">
        <v>0.1527377521613833</v>
      </c>
      <c r="GX1017" s="77">
        <v>35.623037668072207</v>
      </c>
      <c r="GY1017" s="77">
        <v>0.1527377521613833</v>
      </c>
      <c r="GZ1017" s="77">
        <v>35.623037668072207</v>
      </c>
    </row>
    <row r="1018" spans="98:208" x14ac:dyDescent="0.25">
      <c r="CT1018" s="77" t="s">
        <v>155</v>
      </c>
      <c r="CU1018" s="77" t="s">
        <v>443</v>
      </c>
      <c r="CV1018" s="77" t="s">
        <v>474</v>
      </c>
      <c r="CW1018" s="77">
        <v>2020</v>
      </c>
      <c r="CX1018" s="77">
        <v>0</v>
      </c>
      <c r="CY1018" s="77">
        <v>0</v>
      </c>
      <c r="CZ1018" s="77">
        <v>0</v>
      </c>
      <c r="DA1018" s="77">
        <v>0</v>
      </c>
      <c r="DB1018" s="77">
        <v>7.7900575334948347E-2</v>
      </c>
      <c r="DC1018" s="77">
        <v>3.6425060683954298E-2</v>
      </c>
      <c r="DD1018" s="77">
        <v>1.580872452543184E-3</v>
      </c>
      <c r="DE1018" s="77">
        <v>3.9894642198450639E-2</v>
      </c>
      <c r="DF1018" s="77">
        <v>7.8847092159215898E-3</v>
      </c>
      <c r="DG1018" s="77">
        <v>0</v>
      </c>
      <c r="DH1018" s="77">
        <v>0</v>
      </c>
      <c r="DI1018" s="77">
        <v>0</v>
      </c>
      <c r="DJ1018" s="77">
        <v>7.5215860218424404E-4</v>
      </c>
      <c r="DL1018" s="77">
        <v>0</v>
      </c>
      <c r="DM1018" s="77">
        <v>5.9305518624768098E-6</v>
      </c>
      <c r="DN1018" s="77">
        <v>5.9305518624768098E-6</v>
      </c>
      <c r="DO1018" s="77">
        <v>0</v>
      </c>
      <c r="DP1018" s="77">
        <v>0</v>
      </c>
      <c r="DQ1018" s="77">
        <v>0</v>
      </c>
      <c r="DR1018" s="77">
        <v>0</v>
      </c>
      <c r="DS1018" s="77">
        <v>0</v>
      </c>
      <c r="DT1018" s="77">
        <v>0</v>
      </c>
      <c r="DU1018" s="77">
        <v>0</v>
      </c>
      <c r="DV1018" s="77">
        <v>0</v>
      </c>
      <c r="DW1018" s="77">
        <v>0</v>
      </c>
      <c r="GE1018" s="77" t="s">
        <v>425</v>
      </c>
      <c r="GF1018" s="77" t="s">
        <v>155</v>
      </c>
      <c r="GG1018" s="77" t="s">
        <v>433</v>
      </c>
      <c r="GH1018" s="77" t="s">
        <v>432</v>
      </c>
      <c r="GI1018" s="77">
        <v>2024</v>
      </c>
      <c r="GJ1018" s="77" t="s">
        <v>301</v>
      </c>
      <c r="GK1018" s="77">
        <v>8896.5159934287931</v>
      </c>
      <c r="GL1018" s="77">
        <v>948.54559600000005</v>
      </c>
      <c r="GM1018" s="77">
        <v>2024</v>
      </c>
      <c r="GN1018" s="77" t="s">
        <v>175</v>
      </c>
      <c r="GO1018" s="77">
        <v>5.3000000000000005E-2</v>
      </c>
      <c r="GP1018" s="77">
        <v>3</v>
      </c>
      <c r="GQ1018" s="77">
        <v>0</v>
      </c>
      <c r="GR1018" s="77" t="s">
        <v>423</v>
      </c>
      <c r="GS1018" s="77">
        <v>0</v>
      </c>
      <c r="GT1018" s="77">
        <v>0</v>
      </c>
      <c r="GU1018" s="77">
        <v>0</v>
      </c>
      <c r="GV1018" s="248">
        <v>0</v>
      </c>
      <c r="GW1018" s="248">
        <v>5.5966209081309407E-2</v>
      </c>
      <c r="GX1018" s="77">
        <v>497.90427418344888</v>
      </c>
      <c r="GY1018" s="77">
        <v>5.5966209081309407E-2</v>
      </c>
      <c r="GZ1018" s="77">
        <v>497.90427418344888</v>
      </c>
    </row>
    <row r="1019" spans="98:208" x14ac:dyDescent="0.25">
      <c r="CT1019" s="77" t="s">
        <v>155</v>
      </c>
      <c r="CU1019" s="77" t="s">
        <v>443</v>
      </c>
      <c r="CV1019" s="77" t="s">
        <v>474</v>
      </c>
      <c r="CW1019" s="77">
        <v>2021</v>
      </c>
      <c r="CX1019" s="77">
        <v>0</v>
      </c>
      <c r="CY1019" s="77">
        <v>0</v>
      </c>
      <c r="CZ1019" s="77">
        <v>0</v>
      </c>
      <c r="DA1019" s="77">
        <v>0</v>
      </c>
      <c r="DB1019" s="77">
        <v>7.7900575334948347E-2</v>
      </c>
      <c r="DC1019" s="77">
        <v>3.6425060683954298E-2</v>
      </c>
      <c r="DD1019" s="77">
        <v>1.580872452543184E-3</v>
      </c>
      <c r="DE1019" s="77">
        <v>3.9894642198450639E-2</v>
      </c>
      <c r="DF1019" s="77">
        <v>7.8847092159215898E-3</v>
      </c>
      <c r="DG1019" s="77">
        <v>7.8847092159215898E-3</v>
      </c>
      <c r="DH1019" s="77">
        <v>0</v>
      </c>
      <c r="DI1019" s="77">
        <v>0</v>
      </c>
      <c r="DJ1019" s="77">
        <v>7.5215860218424404E-4</v>
      </c>
      <c r="DL1019" s="77">
        <v>0</v>
      </c>
      <c r="DM1019" s="77">
        <v>5.9305518624768098E-6</v>
      </c>
      <c r="DN1019" s="77">
        <v>5.9305518624768098E-6</v>
      </c>
      <c r="DO1019" s="77">
        <v>0</v>
      </c>
      <c r="DP1019" s="77">
        <v>5.9305518624768098E-6</v>
      </c>
      <c r="DQ1019" s="77">
        <v>5.9305518624768098E-6</v>
      </c>
      <c r="DR1019" s="77">
        <v>0</v>
      </c>
      <c r="DS1019" s="77">
        <v>0</v>
      </c>
      <c r="DT1019" s="77">
        <v>0</v>
      </c>
      <c r="DU1019" s="77">
        <v>0</v>
      </c>
      <c r="DV1019" s="77">
        <v>0</v>
      </c>
      <c r="DW1019" s="77">
        <v>0</v>
      </c>
      <c r="GE1019" s="77" t="s">
        <v>422</v>
      </c>
      <c r="GF1019" s="77" t="s">
        <v>155</v>
      </c>
      <c r="GG1019" s="77" t="s">
        <v>433</v>
      </c>
      <c r="GH1019" s="77" t="s">
        <v>432</v>
      </c>
      <c r="GI1019" s="77">
        <v>2025</v>
      </c>
      <c r="GJ1019" s="77" t="s">
        <v>305</v>
      </c>
      <c r="GK1019" s="77">
        <v>233.23007680794441</v>
      </c>
      <c r="GL1019" s="77">
        <v>948.54559600000005</v>
      </c>
      <c r="GM1019" s="77">
        <v>2025</v>
      </c>
      <c r="GN1019" s="77" t="s">
        <v>175</v>
      </c>
      <c r="GO1019" s="77">
        <v>0.13250000000000001</v>
      </c>
      <c r="GP1019" s="77">
        <v>3</v>
      </c>
      <c r="GQ1019" s="77">
        <v>0</v>
      </c>
      <c r="GR1019" s="77" t="s">
        <v>423</v>
      </c>
      <c r="GS1019" s="77">
        <v>0</v>
      </c>
      <c r="GT1019" s="77">
        <v>0</v>
      </c>
      <c r="GU1019" s="77">
        <v>0</v>
      </c>
      <c r="GV1019" s="248">
        <v>0</v>
      </c>
      <c r="GW1019" s="248">
        <v>0</v>
      </c>
      <c r="GX1019" s="77">
        <v>0</v>
      </c>
      <c r="GY1019" s="77">
        <v>0.1527377521613833</v>
      </c>
      <c r="GZ1019" s="77">
        <v>35.623037668072207</v>
      </c>
    </row>
    <row r="1020" spans="98:208" x14ac:dyDescent="0.25">
      <c r="CT1020" s="77" t="s">
        <v>155</v>
      </c>
      <c r="CU1020" s="77" t="s">
        <v>443</v>
      </c>
      <c r="CV1020" s="77" t="s">
        <v>474</v>
      </c>
      <c r="CW1020" s="77">
        <v>2022</v>
      </c>
      <c r="CX1020" s="77">
        <v>0</v>
      </c>
      <c r="CY1020" s="77">
        <v>0</v>
      </c>
      <c r="CZ1020" s="77">
        <v>0</v>
      </c>
      <c r="DA1020" s="77">
        <v>0</v>
      </c>
      <c r="DB1020" s="77">
        <v>7.7900575334948347E-2</v>
      </c>
      <c r="DC1020" s="77">
        <v>3.6425060683954298E-2</v>
      </c>
      <c r="DD1020" s="77">
        <v>1.580872452543184E-3</v>
      </c>
      <c r="DE1020" s="77">
        <v>3.9894642198450639E-2</v>
      </c>
      <c r="DF1020" s="77">
        <v>7.8847092159215898E-3</v>
      </c>
      <c r="DG1020" s="77">
        <v>7.8847092159215898E-3</v>
      </c>
      <c r="DH1020" s="77">
        <v>7.8847092159215898E-3</v>
      </c>
      <c r="DI1020" s="77">
        <v>0</v>
      </c>
      <c r="DJ1020" s="77">
        <v>7.5215860218424404E-4</v>
      </c>
      <c r="DL1020" s="77">
        <v>0</v>
      </c>
      <c r="DM1020" s="77">
        <v>5.9305518624768098E-6</v>
      </c>
      <c r="DN1020" s="77">
        <v>5.9305518624768098E-6</v>
      </c>
      <c r="DO1020" s="77">
        <v>0</v>
      </c>
      <c r="DP1020" s="77">
        <v>5.9305518624768098E-6</v>
      </c>
      <c r="DQ1020" s="77">
        <v>5.9305518624768098E-6</v>
      </c>
      <c r="DR1020" s="77">
        <v>0</v>
      </c>
      <c r="DS1020" s="77">
        <v>5.9305518624768098E-6</v>
      </c>
      <c r="DT1020" s="77">
        <v>5.9305518624768098E-6</v>
      </c>
      <c r="DU1020" s="77">
        <v>0</v>
      </c>
      <c r="DV1020" s="77">
        <v>0</v>
      </c>
      <c r="DW1020" s="77">
        <v>0</v>
      </c>
      <c r="GE1020" s="77" t="s">
        <v>425</v>
      </c>
      <c r="GF1020" s="77" t="s">
        <v>155</v>
      </c>
      <c r="GG1020" s="77" t="s">
        <v>433</v>
      </c>
      <c r="GH1020" s="77" t="s">
        <v>432</v>
      </c>
      <c r="GI1020" s="77">
        <v>2025</v>
      </c>
      <c r="GJ1020" s="77" t="s">
        <v>301</v>
      </c>
      <c r="GK1020" s="77">
        <v>8896.5159934287931</v>
      </c>
      <c r="GL1020" s="77">
        <v>948.54559600000005</v>
      </c>
      <c r="GM1020" s="77">
        <v>2025</v>
      </c>
      <c r="GN1020" s="77" t="s">
        <v>175</v>
      </c>
      <c r="GO1020" s="77">
        <v>5.3000000000000005E-2</v>
      </c>
      <c r="GP1020" s="77">
        <v>3</v>
      </c>
      <c r="GQ1020" s="77">
        <v>0</v>
      </c>
      <c r="GR1020" s="77" t="s">
        <v>423</v>
      </c>
      <c r="GS1020" s="77">
        <v>0</v>
      </c>
      <c r="GT1020" s="77">
        <v>0</v>
      </c>
      <c r="GU1020" s="77">
        <v>0</v>
      </c>
      <c r="GV1020" s="248">
        <v>0</v>
      </c>
      <c r="GW1020" s="248">
        <v>0</v>
      </c>
      <c r="GX1020" s="77">
        <v>0</v>
      </c>
      <c r="GY1020" s="77">
        <v>5.5966209081309407E-2</v>
      </c>
      <c r="GZ1020" s="77">
        <v>497.90427418344888</v>
      </c>
    </row>
    <row r="1021" spans="98:208" x14ac:dyDescent="0.25">
      <c r="CT1021" s="77" t="s">
        <v>155</v>
      </c>
      <c r="CU1021" s="77" t="s">
        <v>443</v>
      </c>
      <c r="CV1021" s="77" t="s">
        <v>474</v>
      </c>
      <c r="CW1021" s="77">
        <v>2023</v>
      </c>
      <c r="CX1021" s="77">
        <v>0</v>
      </c>
      <c r="CY1021" s="77">
        <v>0</v>
      </c>
      <c r="CZ1021" s="77">
        <v>0</v>
      </c>
      <c r="DA1021" s="77">
        <v>0</v>
      </c>
      <c r="DB1021" s="77">
        <v>8.0408269036977204E-2</v>
      </c>
      <c r="DC1021" s="77">
        <v>3.7590224611390721E-2</v>
      </c>
      <c r="DD1021" s="77">
        <v>1.631433411568729E-3</v>
      </c>
      <c r="DE1021" s="77">
        <v>4.1186611014017743E-2</v>
      </c>
      <c r="DF1021" s="77">
        <v>0</v>
      </c>
      <c r="DG1021" s="77">
        <v>8.137810037160494E-3</v>
      </c>
      <c r="DH1021" s="77">
        <v>8.137810037160494E-3</v>
      </c>
      <c r="DI1021" s="77">
        <v>8.137810037160494E-3</v>
      </c>
      <c r="DJ1021" s="77">
        <v>7.5215860218424404E-4</v>
      </c>
      <c r="DL1021" s="77">
        <v>0</v>
      </c>
      <c r="DM1021" s="77">
        <v>0</v>
      </c>
      <c r="DN1021" s="77">
        <v>0</v>
      </c>
      <c r="DO1021" s="77">
        <v>0</v>
      </c>
      <c r="DP1021" s="77">
        <v>6.1209238223915481E-6</v>
      </c>
      <c r="DQ1021" s="77">
        <v>6.1209238223915481E-6</v>
      </c>
      <c r="DR1021" s="77">
        <v>0</v>
      </c>
      <c r="DS1021" s="77">
        <v>6.1209238223915481E-6</v>
      </c>
      <c r="DT1021" s="77">
        <v>6.1209238223915481E-6</v>
      </c>
      <c r="DU1021" s="77">
        <v>0</v>
      </c>
      <c r="DV1021" s="77">
        <v>6.1209238223915481E-6</v>
      </c>
      <c r="DW1021" s="77">
        <v>6.1209238223915481E-6</v>
      </c>
      <c r="GE1021" s="77" t="s">
        <v>422</v>
      </c>
      <c r="GF1021" s="77" t="s">
        <v>155</v>
      </c>
      <c r="GG1021" s="77" t="s">
        <v>433</v>
      </c>
      <c r="GH1021" s="77" t="s">
        <v>439</v>
      </c>
      <c r="GI1021" s="77">
        <v>2021</v>
      </c>
      <c r="GJ1021" s="77" t="s">
        <v>305</v>
      </c>
      <c r="GK1021" s="77">
        <v>0.69641821681223082</v>
      </c>
      <c r="GL1021" s="77">
        <v>948.54559600000005</v>
      </c>
      <c r="GM1021" s="77">
        <v>2021</v>
      </c>
      <c r="GN1021" s="77" t="s">
        <v>175</v>
      </c>
      <c r="GO1021" s="77">
        <v>0.13250000000000001</v>
      </c>
      <c r="GP1021" s="77">
        <v>3</v>
      </c>
      <c r="GQ1021" s="77">
        <v>0</v>
      </c>
      <c r="GR1021" s="77" t="s">
        <v>423</v>
      </c>
      <c r="GS1021" s="77">
        <v>0.1527377521613833</v>
      </c>
      <c r="GT1021" s="77">
        <v>0.10636935300013901</v>
      </c>
      <c r="GU1021" s="77">
        <v>0.1527377521613833</v>
      </c>
      <c r="GV1021" s="248">
        <v>0.10636935300013901</v>
      </c>
      <c r="GW1021" s="248">
        <v>0</v>
      </c>
      <c r="GX1021" s="77">
        <v>0</v>
      </c>
      <c r="GY1021" s="77">
        <v>0</v>
      </c>
      <c r="GZ1021" s="77">
        <v>0</v>
      </c>
    </row>
    <row r="1022" spans="98:208" x14ac:dyDescent="0.25">
      <c r="CT1022" s="77" t="s">
        <v>155</v>
      </c>
      <c r="CU1022" s="77" t="s">
        <v>443</v>
      </c>
      <c r="CV1022" s="77" t="s">
        <v>474</v>
      </c>
      <c r="CW1022" s="77">
        <v>2024</v>
      </c>
      <c r="CX1022" s="77">
        <v>0</v>
      </c>
      <c r="CY1022" s="77">
        <v>0</v>
      </c>
      <c r="CZ1022" s="77">
        <v>0</v>
      </c>
      <c r="DA1022" s="77">
        <v>0</v>
      </c>
      <c r="DB1022" s="77">
        <v>8.0408269036977204E-2</v>
      </c>
      <c r="DC1022" s="77">
        <v>3.7590224611390721E-2</v>
      </c>
      <c r="DD1022" s="77">
        <v>1.631433411568729E-3</v>
      </c>
      <c r="DE1022" s="77">
        <v>4.1186611014017743E-2</v>
      </c>
      <c r="DF1022" s="77">
        <v>0</v>
      </c>
      <c r="DG1022" s="77">
        <v>0</v>
      </c>
      <c r="DH1022" s="77">
        <v>8.137810037160494E-3</v>
      </c>
      <c r="DI1022" s="77">
        <v>8.137810037160494E-3</v>
      </c>
      <c r="DJ1022" s="77">
        <v>7.5215860218424404E-4</v>
      </c>
      <c r="DL1022" s="77">
        <v>0</v>
      </c>
      <c r="DM1022" s="77">
        <v>0</v>
      </c>
      <c r="DN1022" s="77">
        <v>0</v>
      </c>
      <c r="DO1022" s="77">
        <v>0</v>
      </c>
      <c r="DP1022" s="77">
        <v>0</v>
      </c>
      <c r="DQ1022" s="77">
        <v>0</v>
      </c>
      <c r="DR1022" s="77">
        <v>0</v>
      </c>
      <c r="DS1022" s="77">
        <v>6.1209238223915481E-6</v>
      </c>
      <c r="DT1022" s="77">
        <v>6.1209238223915481E-6</v>
      </c>
      <c r="DU1022" s="77">
        <v>0</v>
      </c>
      <c r="DV1022" s="77">
        <v>6.1209238223915481E-6</v>
      </c>
      <c r="DW1022" s="77">
        <v>6.1209238223915481E-6</v>
      </c>
      <c r="GE1022" s="77" t="s">
        <v>425</v>
      </c>
      <c r="GF1022" s="77" t="s">
        <v>155</v>
      </c>
      <c r="GG1022" s="77" t="s">
        <v>433</v>
      </c>
      <c r="GH1022" s="77" t="s">
        <v>439</v>
      </c>
      <c r="GI1022" s="77">
        <v>2021</v>
      </c>
      <c r="GJ1022" s="77" t="s">
        <v>301</v>
      </c>
      <c r="GK1022" s="77">
        <v>2.9419641522810189</v>
      </c>
      <c r="GL1022" s="77">
        <v>948.54559600000005</v>
      </c>
      <c r="GM1022" s="77">
        <v>2021</v>
      </c>
      <c r="GN1022" s="77" t="s">
        <v>175</v>
      </c>
      <c r="GO1022" s="77">
        <v>5.3000000000000005E-2</v>
      </c>
      <c r="GP1022" s="77">
        <v>3</v>
      </c>
      <c r="GQ1022" s="77">
        <v>0</v>
      </c>
      <c r="GR1022" s="77" t="s">
        <v>423</v>
      </c>
      <c r="GS1022" s="77">
        <v>5.5966209081309407E-2</v>
      </c>
      <c r="GT1022" s="77">
        <v>0.16465058085627668</v>
      </c>
      <c r="GU1022" s="77">
        <v>5.5966209081309407E-2</v>
      </c>
      <c r="GV1022" s="248">
        <v>0.16465058085627668</v>
      </c>
      <c r="GW1022" s="248">
        <v>0</v>
      </c>
      <c r="GX1022" s="77">
        <v>0</v>
      </c>
      <c r="GY1022" s="77">
        <v>0</v>
      </c>
      <c r="GZ1022" s="77">
        <v>0</v>
      </c>
    </row>
    <row r="1023" spans="98:208" x14ac:dyDescent="0.25">
      <c r="CT1023" s="77" t="s">
        <v>155</v>
      </c>
      <c r="CU1023" s="77" t="s">
        <v>443</v>
      </c>
      <c r="CV1023" s="77" t="s">
        <v>474</v>
      </c>
      <c r="CW1023" s="77">
        <v>2025</v>
      </c>
      <c r="CX1023" s="77">
        <v>0</v>
      </c>
      <c r="CY1023" s="77">
        <v>0</v>
      </c>
      <c r="CZ1023" s="77">
        <v>0</v>
      </c>
      <c r="DA1023" s="77">
        <v>0</v>
      </c>
      <c r="DB1023" s="77">
        <v>8.0408269036977204E-2</v>
      </c>
      <c r="DC1023" s="77">
        <v>3.7590224611390721E-2</v>
      </c>
      <c r="DD1023" s="77">
        <v>1.631433411568729E-3</v>
      </c>
      <c r="DE1023" s="77">
        <v>4.1186611014017743E-2</v>
      </c>
      <c r="DF1023" s="77">
        <v>0</v>
      </c>
      <c r="DG1023" s="77">
        <v>0</v>
      </c>
      <c r="DH1023" s="77">
        <v>0</v>
      </c>
      <c r="DI1023" s="77">
        <v>8.137810037160494E-3</v>
      </c>
      <c r="DJ1023" s="77">
        <v>7.5215860218424404E-4</v>
      </c>
      <c r="DL1023" s="77">
        <v>0</v>
      </c>
      <c r="DM1023" s="77">
        <v>0</v>
      </c>
      <c r="DN1023" s="77">
        <v>0</v>
      </c>
      <c r="DO1023" s="77">
        <v>0</v>
      </c>
      <c r="DP1023" s="77">
        <v>0</v>
      </c>
      <c r="DQ1023" s="77">
        <v>0</v>
      </c>
      <c r="DR1023" s="77">
        <v>0</v>
      </c>
      <c r="DS1023" s="77">
        <v>0</v>
      </c>
      <c r="DT1023" s="77">
        <v>0</v>
      </c>
      <c r="DU1023" s="77">
        <v>0</v>
      </c>
      <c r="DV1023" s="77">
        <v>6.1209238223915481E-6</v>
      </c>
      <c r="DW1023" s="77">
        <v>6.1209238223915481E-6</v>
      </c>
      <c r="GE1023" s="77" t="s">
        <v>427</v>
      </c>
      <c r="GF1023" s="77" t="s">
        <v>155</v>
      </c>
      <c r="GG1023" s="77" t="s">
        <v>433</v>
      </c>
      <c r="GH1023" s="77" t="s">
        <v>439</v>
      </c>
      <c r="GI1023" s="77">
        <v>2021</v>
      </c>
      <c r="GJ1023" s="77" t="s">
        <v>303</v>
      </c>
      <c r="GK1023" s="77">
        <v>1.602175962208289</v>
      </c>
      <c r="GL1023" s="77">
        <v>948.54559600000005</v>
      </c>
      <c r="GM1023" s="77">
        <v>2021</v>
      </c>
      <c r="GN1023" s="77" t="s">
        <v>175</v>
      </c>
      <c r="GO1023" s="77">
        <v>5.3000000000000005E-2</v>
      </c>
      <c r="GP1023" s="77">
        <v>3</v>
      </c>
      <c r="GQ1023" s="77">
        <v>0</v>
      </c>
      <c r="GR1023" s="77" t="s">
        <v>423</v>
      </c>
      <c r="GS1023" s="77">
        <v>5.5966209081309407E-2</v>
      </c>
      <c r="GT1023" s="77">
        <v>8.9667714885997174E-2</v>
      </c>
      <c r="GU1023" s="77">
        <v>5.5966209081309407E-2</v>
      </c>
      <c r="GV1023" s="248">
        <v>8.9667714885997174E-2</v>
      </c>
      <c r="GW1023" s="248">
        <v>0</v>
      </c>
      <c r="GX1023" s="77">
        <v>0</v>
      </c>
      <c r="GY1023" s="77">
        <v>0</v>
      </c>
      <c r="GZ1023" s="77">
        <v>0</v>
      </c>
    </row>
    <row r="1024" spans="98:208" x14ac:dyDescent="0.25">
      <c r="CT1024" s="77" t="s">
        <v>155</v>
      </c>
      <c r="CU1024" s="77" t="s">
        <v>443</v>
      </c>
      <c r="CV1024" s="77" t="s">
        <v>481</v>
      </c>
      <c r="CW1024" s="77">
        <v>2020</v>
      </c>
      <c r="CX1024" s="77">
        <v>0</v>
      </c>
      <c r="CY1024" s="77">
        <v>0</v>
      </c>
      <c r="CZ1024" s="77">
        <v>0</v>
      </c>
      <c r="DA1024" s="77">
        <v>0</v>
      </c>
      <c r="DB1024" s="77">
        <v>21083.842824224139</v>
      </c>
      <c r="DC1024" s="77">
        <v>409.22373582044048</v>
      </c>
      <c r="DD1024" s="77">
        <v>13469.08781237808</v>
      </c>
      <c r="DE1024" s="77">
        <v>7205.5312760250154</v>
      </c>
      <c r="DF1024" s="77">
        <v>1219.5839681182961</v>
      </c>
      <c r="DG1024" s="77">
        <v>0</v>
      </c>
      <c r="DH1024" s="77">
        <v>0</v>
      </c>
      <c r="DI1024" s="77">
        <v>0</v>
      </c>
      <c r="DJ1024" s="77">
        <v>2.1516232458324679E-10</v>
      </c>
      <c r="DL1024" s="77">
        <v>0</v>
      </c>
      <c r="DM1024" s="77">
        <v>2.6240852160479292E-7</v>
      </c>
      <c r="DN1024" s="77">
        <v>2.6240852160479292E-7</v>
      </c>
      <c r="DO1024" s="77">
        <v>0</v>
      </c>
      <c r="DP1024" s="77">
        <v>0</v>
      </c>
      <c r="DQ1024" s="77">
        <v>0</v>
      </c>
      <c r="DR1024" s="77">
        <v>0</v>
      </c>
      <c r="DS1024" s="77">
        <v>0</v>
      </c>
      <c r="DT1024" s="77">
        <v>0</v>
      </c>
      <c r="DU1024" s="77">
        <v>0</v>
      </c>
      <c r="DV1024" s="77">
        <v>0</v>
      </c>
      <c r="DW1024" s="77">
        <v>0</v>
      </c>
      <c r="GE1024" s="77" t="s">
        <v>422</v>
      </c>
      <c r="GF1024" s="77" t="s">
        <v>155</v>
      </c>
      <c r="GG1024" s="77" t="s">
        <v>433</v>
      </c>
      <c r="GH1024" s="77" t="s">
        <v>439</v>
      </c>
      <c r="GI1024" s="77">
        <v>2022</v>
      </c>
      <c r="GJ1024" s="77" t="s">
        <v>305</v>
      </c>
      <c r="GK1024" s="77">
        <v>0.69641821681223082</v>
      </c>
      <c r="GL1024" s="77">
        <v>948.54559600000005</v>
      </c>
      <c r="GM1024" s="77">
        <v>2022</v>
      </c>
      <c r="GN1024" s="77" t="s">
        <v>175</v>
      </c>
      <c r="GO1024" s="77">
        <v>0.13250000000000001</v>
      </c>
      <c r="GP1024" s="77">
        <v>3</v>
      </c>
      <c r="GQ1024" s="77">
        <v>0</v>
      </c>
      <c r="GR1024" s="77" t="s">
        <v>423</v>
      </c>
      <c r="GS1024" s="77">
        <v>0.1527377521613833</v>
      </c>
      <c r="GT1024" s="77">
        <v>0.10636935300013901</v>
      </c>
      <c r="GU1024" s="77">
        <v>0.1527377521613833</v>
      </c>
      <c r="GV1024" s="248">
        <v>0.10636935300013901</v>
      </c>
      <c r="GW1024" s="248">
        <v>0.1527377521613833</v>
      </c>
      <c r="GX1024" s="77">
        <v>0.10636935300013901</v>
      </c>
      <c r="GY1024" s="77">
        <v>0</v>
      </c>
      <c r="GZ1024" s="77">
        <v>0</v>
      </c>
    </row>
    <row r="1025" spans="98:208" x14ac:dyDescent="0.25">
      <c r="CT1025" s="77" t="s">
        <v>155</v>
      </c>
      <c r="CU1025" s="77" t="s">
        <v>443</v>
      </c>
      <c r="CV1025" s="77" t="s">
        <v>481</v>
      </c>
      <c r="CW1025" s="77">
        <v>2021</v>
      </c>
      <c r="CX1025" s="77">
        <v>0</v>
      </c>
      <c r="CY1025" s="77">
        <v>0</v>
      </c>
      <c r="CZ1025" s="77">
        <v>0</v>
      </c>
      <c r="DA1025" s="77">
        <v>0</v>
      </c>
      <c r="DB1025" s="77">
        <v>21083.842824224139</v>
      </c>
      <c r="DC1025" s="77">
        <v>409.22373582044048</v>
      </c>
      <c r="DD1025" s="77">
        <v>13469.08781237808</v>
      </c>
      <c r="DE1025" s="77">
        <v>7205.5312760250154</v>
      </c>
      <c r="DF1025" s="77">
        <v>1219.5839681182961</v>
      </c>
      <c r="DG1025" s="77">
        <v>1219.5839681182961</v>
      </c>
      <c r="DH1025" s="77">
        <v>0</v>
      </c>
      <c r="DI1025" s="77">
        <v>0</v>
      </c>
      <c r="DJ1025" s="77">
        <v>2.1516232458324679E-10</v>
      </c>
      <c r="DL1025" s="77">
        <v>0</v>
      </c>
      <c r="DM1025" s="77">
        <v>2.6240852160479292E-7</v>
      </c>
      <c r="DN1025" s="77">
        <v>2.6240852160479292E-7</v>
      </c>
      <c r="DO1025" s="77">
        <v>0</v>
      </c>
      <c r="DP1025" s="77">
        <v>2.6240852160479292E-7</v>
      </c>
      <c r="DQ1025" s="77">
        <v>2.6240852160479292E-7</v>
      </c>
      <c r="DR1025" s="77">
        <v>0</v>
      </c>
      <c r="DS1025" s="77">
        <v>0</v>
      </c>
      <c r="DT1025" s="77">
        <v>0</v>
      </c>
      <c r="DU1025" s="77">
        <v>0</v>
      </c>
      <c r="DV1025" s="77">
        <v>0</v>
      </c>
      <c r="DW1025" s="77">
        <v>0</v>
      </c>
      <c r="GE1025" s="77" t="s">
        <v>425</v>
      </c>
      <c r="GF1025" s="77" t="s">
        <v>155</v>
      </c>
      <c r="GG1025" s="77" t="s">
        <v>433</v>
      </c>
      <c r="GH1025" s="77" t="s">
        <v>439</v>
      </c>
      <c r="GI1025" s="77">
        <v>2022</v>
      </c>
      <c r="GJ1025" s="77" t="s">
        <v>301</v>
      </c>
      <c r="GK1025" s="77">
        <v>2.9419641522810189</v>
      </c>
      <c r="GL1025" s="77">
        <v>948.54559600000005</v>
      </c>
      <c r="GM1025" s="77">
        <v>2022</v>
      </c>
      <c r="GN1025" s="77" t="s">
        <v>175</v>
      </c>
      <c r="GO1025" s="77">
        <v>5.3000000000000005E-2</v>
      </c>
      <c r="GP1025" s="77">
        <v>3</v>
      </c>
      <c r="GQ1025" s="77">
        <v>0</v>
      </c>
      <c r="GR1025" s="77" t="s">
        <v>423</v>
      </c>
      <c r="GS1025" s="77">
        <v>5.5966209081309407E-2</v>
      </c>
      <c r="GT1025" s="77">
        <v>0.16465058085627668</v>
      </c>
      <c r="GU1025" s="77">
        <v>5.5966209081309407E-2</v>
      </c>
      <c r="GV1025" s="248">
        <v>0.16465058085627668</v>
      </c>
      <c r="GW1025" s="248">
        <v>5.5966209081309407E-2</v>
      </c>
      <c r="GX1025" s="77">
        <v>0.16465058085627668</v>
      </c>
      <c r="GY1025" s="77">
        <v>0</v>
      </c>
      <c r="GZ1025" s="77">
        <v>0</v>
      </c>
    </row>
    <row r="1026" spans="98:208" x14ac:dyDescent="0.25">
      <c r="CT1026" s="77" t="s">
        <v>155</v>
      </c>
      <c r="CU1026" s="77" t="s">
        <v>443</v>
      </c>
      <c r="CV1026" s="77" t="s">
        <v>481</v>
      </c>
      <c r="CW1026" s="77">
        <v>2022</v>
      </c>
      <c r="CX1026" s="77">
        <v>0</v>
      </c>
      <c r="CY1026" s="77">
        <v>0</v>
      </c>
      <c r="CZ1026" s="77">
        <v>0</v>
      </c>
      <c r="DA1026" s="77">
        <v>0</v>
      </c>
      <c r="DB1026" s="77">
        <v>21083.842824224139</v>
      </c>
      <c r="DC1026" s="77">
        <v>409.22373582044048</v>
      </c>
      <c r="DD1026" s="77">
        <v>13469.08781237808</v>
      </c>
      <c r="DE1026" s="77">
        <v>7205.5312760250154</v>
      </c>
      <c r="DF1026" s="77">
        <v>1219.5839681182961</v>
      </c>
      <c r="DG1026" s="77">
        <v>1219.5839681182961</v>
      </c>
      <c r="DH1026" s="77">
        <v>1219.5839681182961</v>
      </c>
      <c r="DI1026" s="77">
        <v>0</v>
      </c>
      <c r="DJ1026" s="77">
        <v>2.1516232458324679E-10</v>
      </c>
      <c r="DL1026" s="77">
        <v>0</v>
      </c>
      <c r="DM1026" s="77">
        <v>2.6240852160479292E-7</v>
      </c>
      <c r="DN1026" s="77">
        <v>2.6240852160479292E-7</v>
      </c>
      <c r="DO1026" s="77">
        <v>0</v>
      </c>
      <c r="DP1026" s="77">
        <v>2.6240852160479292E-7</v>
      </c>
      <c r="DQ1026" s="77">
        <v>2.6240852160479292E-7</v>
      </c>
      <c r="DR1026" s="77">
        <v>0</v>
      </c>
      <c r="DS1026" s="77">
        <v>2.6240852160479292E-7</v>
      </c>
      <c r="DT1026" s="77">
        <v>2.6240852160479292E-7</v>
      </c>
      <c r="DU1026" s="77">
        <v>0</v>
      </c>
      <c r="DV1026" s="77">
        <v>0</v>
      </c>
      <c r="DW1026" s="77">
        <v>0</v>
      </c>
      <c r="GE1026" s="77" t="s">
        <v>427</v>
      </c>
      <c r="GF1026" s="77" t="s">
        <v>155</v>
      </c>
      <c r="GG1026" s="77" t="s">
        <v>433</v>
      </c>
      <c r="GH1026" s="77" t="s">
        <v>439</v>
      </c>
      <c r="GI1026" s="77">
        <v>2022</v>
      </c>
      <c r="GJ1026" s="77" t="s">
        <v>303</v>
      </c>
      <c r="GK1026" s="77">
        <v>1.602175962208289</v>
      </c>
      <c r="GL1026" s="77">
        <v>948.54559600000005</v>
      </c>
      <c r="GM1026" s="77">
        <v>2022</v>
      </c>
      <c r="GN1026" s="77" t="s">
        <v>175</v>
      </c>
      <c r="GO1026" s="77">
        <v>5.3000000000000005E-2</v>
      </c>
      <c r="GP1026" s="77">
        <v>3</v>
      </c>
      <c r="GQ1026" s="77">
        <v>0</v>
      </c>
      <c r="GR1026" s="77" t="s">
        <v>423</v>
      </c>
      <c r="GS1026" s="77">
        <v>5.5966209081309407E-2</v>
      </c>
      <c r="GT1026" s="77">
        <v>8.9667714885997174E-2</v>
      </c>
      <c r="GU1026" s="77">
        <v>5.5966209081309407E-2</v>
      </c>
      <c r="GV1026" s="248">
        <v>8.9667714885997174E-2</v>
      </c>
      <c r="GW1026" s="248">
        <v>5.5966209081309407E-2</v>
      </c>
      <c r="GX1026" s="77">
        <v>8.9667714885997174E-2</v>
      </c>
      <c r="GY1026" s="77">
        <v>0</v>
      </c>
      <c r="GZ1026" s="77">
        <v>0</v>
      </c>
    </row>
    <row r="1027" spans="98:208" x14ac:dyDescent="0.25">
      <c r="CT1027" s="77" t="s">
        <v>155</v>
      </c>
      <c r="CU1027" s="77" t="s">
        <v>443</v>
      </c>
      <c r="CV1027" s="77" t="s">
        <v>481</v>
      </c>
      <c r="CW1027" s="77">
        <v>2023</v>
      </c>
      <c r="CX1027" s="77">
        <v>0</v>
      </c>
      <c r="CY1027" s="77">
        <v>0</v>
      </c>
      <c r="CZ1027" s="77">
        <v>0</v>
      </c>
      <c r="DA1027" s="77">
        <v>0</v>
      </c>
      <c r="DB1027" s="77">
        <v>21835.978114130419</v>
      </c>
      <c r="DC1027" s="77">
        <v>428.60232122030828</v>
      </c>
      <c r="DD1027" s="77">
        <v>13939.560973457499</v>
      </c>
      <c r="DE1027" s="77">
        <v>7467.8148194523274</v>
      </c>
      <c r="DF1027" s="77">
        <v>0</v>
      </c>
      <c r="DG1027" s="77">
        <v>1263.5534246224943</v>
      </c>
      <c r="DH1027" s="77">
        <v>1263.5534246224943</v>
      </c>
      <c r="DI1027" s="77">
        <v>1263.5534246224943</v>
      </c>
      <c r="DJ1027" s="77">
        <v>2.1516232458324679E-10</v>
      </c>
      <c r="DL1027" s="77">
        <v>0</v>
      </c>
      <c r="DM1027" s="77">
        <v>0</v>
      </c>
      <c r="DN1027" s="77">
        <v>0</v>
      </c>
      <c r="DO1027" s="77">
        <v>0</v>
      </c>
      <c r="DP1027" s="77">
        <v>2.7186909207689815E-7</v>
      </c>
      <c r="DQ1027" s="77">
        <v>2.7186909207689815E-7</v>
      </c>
      <c r="DR1027" s="77">
        <v>0</v>
      </c>
      <c r="DS1027" s="77">
        <v>2.7186909207689815E-7</v>
      </c>
      <c r="DT1027" s="77">
        <v>2.7186909207689815E-7</v>
      </c>
      <c r="DU1027" s="77">
        <v>0</v>
      </c>
      <c r="DV1027" s="77">
        <v>2.7186909207689815E-7</v>
      </c>
      <c r="DW1027" s="77">
        <v>2.7186909207689815E-7</v>
      </c>
      <c r="GE1027" s="77" t="s">
        <v>422</v>
      </c>
      <c r="GF1027" s="77" t="s">
        <v>155</v>
      </c>
      <c r="GG1027" s="77" t="s">
        <v>433</v>
      </c>
      <c r="GH1027" s="77" t="s">
        <v>439</v>
      </c>
      <c r="GI1027" s="77">
        <v>2023</v>
      </c>
      <c r="GJ1027" s="77" t="s">
        <v>305</v>
      </c>
      <c r="GK1027" s="77">
        <v>0.71896016785821371</v>
      </c>
      <c r="GL1027" s="77">
        <v>948.54559600000005</v>
      </c>
      <c r="GM1027" s="77">
        <v>2023</v>
      </c>
      <c r="GN1027" s="77" t="s">
        <v>175</v>
      </c>
      <c r="GO1027" s="77">
        <v>0.13250000000000001</v>
      </c>
      <c r="GP1027" s="77">
        <v>3</v>
      </c>
      <c r="GQ1027" s="77">
        <v>0</v>
      </c>
      <c r="GR1027" s="77" t="s">
        <v>423</v>
      </c>
      <c r="GS1027" s="77">
        <v>0</v>
      </c>
      <c r="GT1027" s="77">
        <v>0</v>
      </c>
      <c r="GU1027" s="77">
        <v>0.1527377521613833</v>
      </c>
      <c r="GV1027" s="248">
        <v>0.10981235993223439</v>
      </c>
      <c r="GW1027" s="248">
        <v>0.1527377521613833</v>
      </c>
      <c r="GX1027" s="77">
        <v>0.10981235993223439</v>
      </c>
      <c r="GY1027" s="77">
        <v>0.1527377521613833</v>
      </c>
      <c r="GZ1027" s="77">
        <v>0.10981235993223439</v>
      </c>
    </row>
    <row r="1028" spans="98:208" x14ac:dyDescent="0.25">
      <c r="CT1028" s="77" t="s">
        <v>155</v>
      </c>
      <c r="CU1028" s="77" t="s">
        <v>443</v>
      </c>
      <c r="CV1028" s="77" t="s">
        <v>481</v>
      </c>
      <c r="CW1028" s="77">
        <v>2024</v>
      </c>
      <c r="CX1028" s="77">
        <v>0</v>
      </c>
      <c r="CY1028" s="77">
        <v>0</v>
      </c>
      <c r="CZ1028" s="77">
        <v>0</v>
      </c>
      <c r="DA1028" s="77">
        <v>0</v>
      </c>
      <c r="DB1028" s="77">
        <v>21835.978114130419</v>
      </c>
      <c r="DC1028" s="77">
        <v>428.60232122030828</v>
      </c>
      <c r="DD1028" s="77">
        <v>13939.560973457499</v>
      </c>
      <c r="DE1028" s="77">
        <v>7467.8148194523274</v>
      </c>
      <c r="DF1028" s="77">
        <v>0</v>
      </c>
      <c r="DG1028" s="77">
        <v>0</v>
      </c>
      <c r="DH1028" s="77">
        <v>1263.5534246224943</v>
      </c>
      <c r="DI1028" s="77">
        <v>1263.5534246224943</v>
      </c>
      <c r="DJ1028" s="77">
        <v>2.1516232458324679E-10</v>
      </c>
      <c r="DL1028" s="77">
        <v>0</v>
      </c>
      <c r="DM1028" s="77">
        <v>0</v>
      </c>
      <c r="DN1028" s="77">
        <v>0</v>
      </c>
      <c r="DO1028" s="77">
        <v>0</v>
      </c>
      <c r="DP1028" s="77">
        <v>0</v>
      </c>
      <c r="DQ1028" s="77">
        <v>0</v>
      </c>
      <c r="DR1028" s="77">
        <v>0</v>
      </c>
      <c r="DS1028" s="77">
        <v>2.7186909207689815E-7</v>
      </c>
      <c r="DT1028" s="77">
        <v>2.7186909207689815E-7</v>
      </c>
      <c r="DU1028" s="77">
        <v>0</v>
      </c>
      <c r="DV1028" s="77">
        <v>2.7186909207689815E-7</v>
      </c>
      <c r="DW1028" s="77">
        <v>2.7186909207689815E-7</v>
      </c>
      <c r="GE1028" s="77" t="s">
        <v>425</v>
      </c>
      <c r="GF1028" s="77" t="s">
        <v>155</v>
      </c>
      <c r="GG1028" s="77" t="s">
        <v>433</v>
      </c>
      <c r="GH1028" s="77" t="s">
        <v>439</v>
      </c>
      <c r="GI1028" s="77">
        <v>2023</v>
      </c>
      <c r="GJ1028" s="77" t="s">
        <v>301</v>
      </c>
      <c r="GK1028" s="77">
        <v>3.0714971986151069</v>
      </c>
      <c r="GL1028" s="77">
        <v>948.54559600000005</v>
      </c>
      <c r="GM1028" s="77">
        <v>2023</v>
      </c>
      <c r="GN1028" s="77" t="s">
        <v>175</v>
      </c>
      <c r="GO1028" s="77">
        <v>5.3000000000000005E-2</v>
      </c>
      <c r="GP1028" s="77">
        <v>3</v>
      </c>
      <c r="GQ1028" s="77">
        <v>0</v>
      </c>
      <c r="GR1028" s="77" t="s">
        <v>423</v>
      </c>
      <c r="GS1028" s="77">
        <v>0</v>
      </c>
      <c r="GT1028" s="77">
        <v>0</v>
      </c>
      <c r="GU1028" s="77">
        <v>5.5966209081309407E-2</v>
      </c>
      <c r="GV1028" s="248">
        <v>0.1719000544103492</v>
      </c>
      <c r="GW1028" s="248">
        <v>5.5966209081309407E-2</v>
      </c>
      <c r="GX1028" s="77">
        <v>0.1719000544103492</v>
      </c>
      <c r="GY1028" s="77">
        <v>5.5966209081309407E-2</v>
      </c>
      <c r="GZ1028" s="77">
        <v>0.1719000544103492</v>
      </c>
    </row>
    <row r="1029" spans="98:208" x14ac:dyDescent="0.25">
      <c r="CT1029" s="77" t="s">
        <v>155</v>
      </c>
      <c r="CU1029" s="77" t="s">
        <v>443</v>
      </c>
      <c r="CV1029" s="77" t="s">
        <v>481</v>
      </c>
      <c r="CW1029" s="77">
        <v>2025</v>
      </c>
      <c r="CX1029" s="77">
        <v>0</v>
      </c>
      <c r="CY1029" s="77">
        <v>0</v>
      </c>
      <c r="CZ1029" s="77">
        <v>0</v>
      </c>
      <c r="DA1029" s="77">
        <v>0</v>
      </c>
      <c r="DB1029" s="77">
        <v>21835.978114130419</v>
      </c>
      <c r="DC1029" s="77">
        <v>428.60232122030828</v>
      </c>
      <c r="DD1029" s="77">
        <v>13939.560973457499</v>
      </c>
      <c r="DE1029" s="77">
        <v>7467.8148194523274</v>
      </c>
      <c r="DF1029" s="77">
        <v>0</v>
      </c>
      <c r="DG1029" s="77">
        <v>0</v>
      </c>
      <c r="DH1029" s="77">
        <v>0</v>
      </c>
      <c r="DI1029" s="77">
        <v>1263.5534246224943</v>
      </c>
      <c r="DJ1029" s="77">
        <v>2.1516232458324679E-10</v>
      </c>
      <c r="DL1029" s="77">
        <v>0</v>
      </c>
      <c r="DM1029" s="77">
        <v>0</v>
      </c>
      <c r="DN1029" s="77">
        <v>0</v>
      </c>
      <c r="DO1029" s="77">
        <v>0</v>
      </c>
      <c r="DP1029" s="77">
        <v>0</v>
      </c>
      <c r="DQ1029" s="77">
        <v>0</v>
      </c>
      <c r="DR1029" s="77">
        <v>0</v>
      </c>
      <c r="DS1029" s="77">
        <v>0</v>
      </c>
      <c r="DT1029" s="77">
        <v>0</v>
      </c>
      <c r="DU1029" s="77">
        <v>0</v>
      </c>
      <c r="DV1029" s="77">
        <v>2.7186909207689815E-7</v>
      </c>
      <c r="DW1029" s="77">
        <v>2.7186909207689815E-7</v>
      </c>
      <c r="GE1029" s="77" t="s">
        <v>427</v>
      </c>
      <c r="GF1029" s="77" t="s">
        <v>155</v>
      </c>
      <c r="GG1029" s="77" t="s">
        <v>433</v>
      </c>
      <c r="GH1029" s="77" t="s">
        <v>439</v>
      </c>
      <c r="GI1029" s="77">
        <v>2023</v>
      </c>
      <c r="GJ1029" s="77" t="s">
        <v>303</v>
      </c>
      <c r="GK1029" s="77">
        <v>1.684577240534447</v>
      </c>
      <c r="GL1029" s="77">
        <v>948.54559600000005</v>
      </c>
      <c r="GM1029" s="77">
        <v>2023</v>
      </c>
      <c r="GN1029" s="77" t="s">
        <v>175</v>
      </c>
      <c r="GO1029" s="77">
        <v>5.3000000000000005E-2</v>
      </c>
      <c r="GP1029" s="77">
        <v>3</v>
      </c>
      <c r="GQ1029" s="77">
        <v>0</v>
      </c>
      <c r="GR1029" s="77" t="s">
        <v>423</v>
      </c>
      <c r="GS1029" s="77">
        <v>0</v>
      </c>
      <c r="GT1029" s="77">
        <v>0</v>
      </c>
      <c r="GU1029" s="77">
        <v>5.5966209081309407E-2</v>
      </c>
      <c r="GV1029" s="248">
        <v>9.427940205736611E-2</v>
      </c>
      <c r="GW1029" s="248">
        <v>5.5966209081309407E-2</v>
      </c>
      <c r="GX1029" s="77">
        <v>9.427940205736611E-2</v>
      </c>
      <c r="GY1029" s="77">
        <v>5.5966209081309407E-2</v>
      </c>
      <c r="GZ1029" s="77">
        <v>9.427940205736611E-2</v>
      </c>
    </row>
    <row r="1030" spans="98:208" x14ac:dyDescent="0.25">
      <c r="CT1030" s="77" t="s">
        <v>155</v>
      </c>
      <c r="CU1030" s="77" t="s">
        <v>443</v>
      </c>
      <c r="CV1030" s="77" t="s">
        <v>488</v>
      </c>
      <c r="CW1030" s="77">
        <v>2020</v>
      </c>
      <c r="CX1030" s="77">
        <v>0</v>
      </c>
      <c r="CY1030" s="77">
        <v>0</v>
      </c>
      <c r="CZ1030" s="77">
        <v>0</v>
      </c>
      <c r="DA1030" s="77">
        <v>0</v>
      </c>
      <c r="DB1030" s="77">
        <v>21083.842824224452</v>
      </c>
      <c r="DC1030" s="77">
        <v>409.22373582042582</v>
      </c>
      <c r="DD1030" s="77">
        <v>13469.087812378721</v>
      </c>
      <c r="DE1030" s="77">
        <v>7205.5312760252691</v>
      </c>
      <c r="DF1030" s="77">
        <v>1219.5839681183438</v>
      </c>
      <c r="DG1030" s="77">
        <v>0</v>
      </c>
      <c r="DH1030" s="77">
        <v>0</v>
      </c>
      <c r="DI1030" s="77">
        <v>0</v>
      </c>
      <c r="DJ1030" s="77">
        <v>9.2796897274898585E-9</v>
      </c>
      <c r="DL1030" s="77">
        <v>0</v>
      </c>
      <c r="DM1030" s="77">
        <v>1.1317360820759113E-5</v>
      </c>
      <c r="DN1030" s="77">
        <v>1.1317360820759113E-5</v>
      </c>
      <c r="DO1030" s="77">
        <v>0</v>
      </c>
      <c r="DP1030" s="77">
        <v>0</v>
      </c>
      <c r="DQ1030" s="77">
        <v>0</v>
      </c>
      <c r="DR1030" s="77">
        <v>0</v>
      </c>
      <c r="DS1030" s="77">
        <v>0</v>
      </c>
      <c r="DT1030" s="77">
        <v>0</v>
      </c>
      <c r="DU1030" s="77">
        <v>0</v>
      </c>
      <c r="DV1030" s="77">
        <v>0</v>
      </c>
      <c r="DW1030" s="77">
        <v>0</v>
      </c>
      <c r="GE1030" s="77" t="s">
        <v>422</v>
      </c>
      <c r="GF1030" s="77" t="s">
        <v>155</v>
      </c>
      <c r="GG1030" s="77" t="s">
        <v>433</v>
      </c>
      <c r="GH1030" s="77" t="s">
        <v>439</v>
      </c>
      <c r="GI1030" s="77">
        <v>2024</v>
      </c>
      <c r="GJ1030" s="77" t="s">
        <v>305</v>
      </c>
      <c r="GK1030" s="77">
        <v>0.71896016785821371</v>
      </c>
      <c r="GL1030" s="77">
        <v>948.54559600000005</v>
      </c>
      <c r="GM1030" s="77">
        <v>2024</v>
      </c>
      <c r="GN1030" s="77" t="s">
        <v>175</v>
      </c>
      <c r="GO1030" s="77">
        <v>0.13250000000000001</v>
      </c>
      <c r="GP1030" s="77">
        <v>3</v>
      </c>
      <c r="GQ1030" s="77">
        <v>0</v>
      </c>
      <c r="GR1030" s="77" t="s">
        <v>423</v>
      </c>
      <c r="GS1030" s="77">
        <v>0</v>
      </c>
      <c r="GT1030" s="77">
        <v>0</v>
      </c>
      <c r="GU1030" s="77">
        <v>0</v>
      </c>
      <c r="GV1030" s="248">
        <v>0</v>
      </c>
      <c r="GW1030" s="248">
        <v>0.1527377521613833</v>
      </c>
      <c r="GX1030" s="77">
        <v>0.10981235993223439</v>
      </c>
      <c r="GY1030" s="77">
        <v>0.1527377521613833</v>
      </c>
      <c r="GZ1030" s="77">
        <v>0.10981235993223439</v>
      </c>
    </row>
    <row r="1031" spans="98:208" x14ac:dyDescent="0.25">
      <c r="CT1031" s="77" t="s">
        <v>155</v>
      </c>
      <c r="CU1031" s="77" t="s">
        <v>443</v>
      </c>
      <c r="CV1031" s="77" t="s">
        <v>488</v>
      </c>
      <c r="CW1031" s="77">
        <v>2021</v>
      </c>
      <c r="CX1031" s="77">
        <v>0</v>
      </c>
      <c r="CY1031" s="77">
        <v>0</v>
      </c>
      <c r="CZ1031" s="77">
        <v>0</v>
      </c>
      <c r="DA1031" s="77">
        <v>0</v>
      </c>
      <c r="DB1031" s="77">
        <v>21083.842824224452</v>
      </c>
      <c r="DC1031" s="77">
        <v>409.22373582042582</v>
      </c>
      <c r="DD1031" s="77">
        <v>13469.087812378721</v>
      </c>
      <c r="DE1031" s="77">
        <v>7205.5312760252691</v>
      </c>
      <c r="DF1031" s="77">
        <v>1219.5839681183438</v>
      </c>
      <c r="DG1031" s="77">
        <v>1219.5839681183438</v>
      </c>
      <c r="DH1031" s="77">
        <v>0</v>
      </c>
      <c r="DI1031" s="77">
        <v>0</v>
      </c>
      <c r="DJ1031" s="77">
        <v>9.2796897274898585E-9</v>
      </c>
      <c r="DL1031" s="77">
        <v>0</v>
      </c>
      <c r="DM1031" s="77">
        <v>1.1317360820759113E-5</v>
      </c>
      <c r="DN1031" s="77">
        <v>1.1317360820759113E-5</v>
      </c>
      <c r="DO1031" s="77">
        <v>0</v>
      </c>
      <c r="DP1031" s="77">
        <v>1.1317360820759113E-5</v>
      </c>
      <c r="DQ1031" s="77">
        <v>1.1317360820759113E-5</v>
      </c>
      <c r="DR1031" s="77">
        <v>0</v>
      </c>
      <c r="DS1031" s="77">
        <v>0</v>
      </c>
      <c r="DT1031" s="77">
        <v>0</v>
      </c>
      <c r="DU1031" s="77">
        <v>0</v>
      </c>
      <c r="DV1031" s="77">
        <v>0</v>
      </c>
      <c r="DW1031" s="77">
        <v>0</v>
      </c>
      <c r="GE1031" s="77" t="s">
        <v>425</v>
      </c>
      <c r="GF1031" s="77" t="s">
        <v>155</v>
      </c>
      <c r="GG1031" s="77" t="s">
        <v>433</v>
      </c>
      <c r="GH1031" s="77" t="s">
        <v>439</v>
      </c>
      <c r="GI1031" s="77">
        <v>2024</v>
      </c>
      <c r="GJ1031" s="77" t="s">
        <v>301</v>
      </c>
      <c r="GK1031" s="77">
        <v>3.0714971986151069</v>
      </c>
      <c r="GL1031" s="77">
        <v>948.54559600000005</v>
      </c>
      <c r="GM1031" s="77">
        <v>2024</v>
      </c>
      <c r="GN1031" s="77" t="s">
        <v>175</v>
      </c>
      <c r="GO1031" s="77">
        <v>5.3000000000000005E-2</v>
      </c>
      <c r="GP1031" s="77">
        <v>3</v>
      </c>
      <c r="GQ1031" s="77">
        <v>0</v>
      </c>
      <c r="GR1031" s="77" t="s">
        <v>423</v>
      </c>
      <c r="GS1031" s="77">
        <v>0</v>
      </c>
      <c r="GT1031" s="77">
        <v>0</v>
      </c>
      <c r="GU1031" s="77">
        <v>0</v>
      </c>
      <c r="GV1031" s="248">
        <v>0</v>
      </c>
      <c r="GW1031" s="248">
        <v>5.5966209081309407E-2</v>
      </c>
      <c r="GX1031" s="77">
        <v>0.1719000544103492</v>
      </c>
      <c r="GY1031" s="77">
        <v>5.5966209081309407E-2</v>
      </c>
      <c r="GZ1031" s="77">
        <v>0.1719000544103492</v>
      </c>
    </row>
    <row r="1032" spans="98:208" x14ac:dyDescent="0.25">
      <c r="CT1032" s="77" t="s">
        <v>155</v>
      </c>
      <c r="CU1032" s="77" t="s">
        <v>443</v>
      </c>
      <c r="CV1032" s="77" t="s">
        <v>488</v>
      </c>
      <c r="CW1032" s="77">
        <v>2022</v>
      </c>
      <c r="CX1032" s="77">
        <v>0</v>
      </c>
      <c r="CY1032" s="77">
        <v>0</v>
      </c>
      <c r="CZ1032" s="77">
        <v>0</v>
      </c>
      <c r="DA1032" s="77">
        <v>0</v>
      </c>
      <c r="DB1032" s="77">
        <v>21083.842824224452</v>
      </c>
      <c r="DC1032" s="77">
        <v>409.22373582042582</v>
      </c>
      <c r="DD1032" s="77">
        <v>13469.087812378721</v>
      </c>
      <c r="DE1032" s="77">
        <v>7205.5312760252691</v>
      </c>
      <c r="DF1032" s="77">
        <v>1219.5839681183438</v>
      </c>
      <c r="DG1032" s="77">
        <v>1219.5839681183438</v>
      </c>
      <c r="DH1032" s="77">
        <v>1219.5839681183438</v>
      </c>
      <c r="DI1032" s="77">
        <v>0</v>
      </c>
      <c r="DJ1032" s="77">
        <v>9.2796897274898585E-9</v>
      </c>
      <c r="DL1032" s="77">
        <v>0</v>
      </c>
      <c r="DM1032" s="77">
        <v>1.1317360820759113E-5</v>
      </c>
      <c r="DN1032" s="77">
        <v>1.1317360820759113E-5</v>
      </c>
      <c r="DO1032" s="77">
        <v>0</v>
      </c>
      <c r="DP1032" s="77">
        <v>1.1317360820759113E-5</v>
      </c>
      <c r="DQ1032" s="77">
        <v>1.1317360820759113E-5</v>
      </c>
      <c r="DR1032" s="77">
        <v>0</v>
      </c>
      <c r="DS1032" s="77">
        <v>1.1317360820759113E-5</v>
      </c>
      <c r="DT1032" s="77">
        <v>1.1317360820759113E-5</v>
      </c>
      <c r="DU1032" s="77">
        <v>0</v>
      </c>
      <c r="DV1032" s="77">
        <v>0</v>
      </c>
      <c r="DW1032" s="77">
        <v>0</v>
      </c>
      <c r="GE1032" s="77" t="s">
        <v>427</v>
      </c>
      <c r="GF1032" s="77" t="s">
        <v>155</v>
      </c>
      <c r="GG1032" s="77" t="s">
        <v>433</v>
      </c>
      <c r="GH1032" s="77" t="s">
        <v>439</v>
      </c>
      <c r="GI1032" s="77">
        <v>2024</v>
      </c>
      <c r="GJ1032" s="77" t="s">
        <v>303</v>
      </c>
      <c r="GK1032" s="77">
        <v>1.684577240534447</v>
      </c>
      <c r="GL1032" s="77">
        <v>948.54559600000005</v>
      </c>
      <c r="GM1032" s="77">
        <v>2024</v>
      </c>
      <c r="GN1032" s="77" t="s">
        <v>175</v>
      </c>
      <c r="GO1032" s="77">
        <v>5.3000000000000005E-2</v>
      </c>
      <c r="GP1032" s="77">
        <v>3</v>
      </c>
      <c r="GQ1032" s="77">
        <v>0</v>
      </c>
      <c r="GR1032" s="77" t="s">
        <v>423</v>
      </c>
      <c r="GS1032" s="77">
        <v>0</v>
      </c>
      <c r="GT1032" s="77">
        <v>0</v>
      </c>
      <c r="GU1032" s="77">
        <v>0</v>
      </c>
      <c r="GV1032" s="248">
        <v>0</v>
      </c>
      <c r="GW1032" s="248">
        <v>5.5966209081309407E-2</v>
      </c>
      <c r="GX1032" s="77">
        <v>9.427940205736611E-2</v>
      </c>
      <c r="GY1032" s="77">
        <v>5.5966209081309407E-2</v>
      </c>
      <c r="GZ1032" s="77">
        <v>9.427940205736611E-2</v>
      </c>
    </row>
    <row r="1033" spans="98:208" x14ac:dyDescent="0.25">
      <c r="CT1033" s="77" t="s">
        <v>155</v>
      </c>
      <c r="CU1033" s="77" t="s">
        <v>443</v>
      </c>
      <c r="CV1033" s="77" t="s">
        <v>488</v>
      </c>
      <c r="CW1033" s="77">
        <v>2023</v>
      </c>
      <c r="CX1033" s="77">
        <v>0</v>
      </c>
      <c r="CY1033" s="77">
        <v>0</v>
      </c>
      <c r="CZ1033" s="77">
        <v>0</v>
      </c>
      <c r="DA1033" s="77">
        <v>0</v>
      </c>
      <c r="DB1033" s="77">
        <v>21835.978114130419</v>
      </c>
      <c r="DC1033" s="77">
        <v>428.60232122029959</v>
      </c>
      <c r="DD1033" s="77">
        <v>13939.56097345755</v>
      </c>
      <c r="DE1033" s="77">
        <v>7467.814819452542</v>
      </c>
      <c r="DF1033" s="77">
        <v>0</v>
      </c>
      <c r="DG1033" s="77">
        <v>1263.5534246225077</v>
      </c>
      <c r="DH1033" s="77">
        <v>1263.5534246225077</v>
      </c>
      <c r="DI1033" s="77">
        <v>1263.5534246225077</v>
      </c>
      <c r="DJ1033" s="77">
        <v>9.2796897274898585E-9</v>
      </c>
      <c r="DL1033" s="77">
        <v>0</v>
      </c>
      <c r="DM1033" s="77">
        <v>0</v>
      </c>
      <c r="DN1033" s="77">
        <v>0</v>
      </c>
      <c r="DO1033" s="77">
        <v>0</v>
      </c>
      <c r="DP1033" s="77">
        <v>1.1725383734604116E-5</v>
      </c>
      <c r="DQ1033" s="77">
        <v>1.1725383734604116E-5</v>
      </c>
      <c r="DR1033" s="77">
        <v>0</v>
      </c>
      <c r="DS1033" s="77">
        <v>1.1725383734604116E-5</v>
      </c>
      <c r="DT1033" s="77">
        <v>1.1725383734604116E-5</v>
      </c>
      <c r="DU1033" s="77">
        <v>0</v>
      </c>
      <c r="DV1033" s="77">
        <v>1.1725383734604116E-5</v>
      </c>
      <c r="DW1033" s="77">
        <v>1.1725383734604116E-5</v>
      </c>
      <c r="GE1033" s="77" t="s">
        <v>422</v>
      </c>
      <c r="GF1033" s="77" t="s">
        <v>155</v>
      </c>
      <c r="GG1033" s="77" t="s">
        <v>433</v>
      </c>
      <c r="GH1033" s="77" t="s">
        <v>439</v>
      </c>
      <c r="GI1033" s="77">
        <v>2025</v>
      </c>
      <c r="GJ1033" s="77" t="s">
        <v>305</v>
      </c>
      <c r="GK1033" s="77">
        <v>0.71896016785821371</v>
      </c>
      <c r="GL1033" s="77">
        <v>948.54559600000005</v>
      </c>
      <c r="GM1033" s="77">
        <v>2025</v>
      </c>
      <c r="GN1033" s="77" t="s">
        <v>175</v>
      </c>
      <c r="GO1033" s="77">
        <v>0.13250000000000001</v>
      </c>
      <c r="GP1033" s="77">
        <v>3</v>
      </c>
      <c r="GQ1033" s="77">
        <v>0</v>
      </c>
      <c r="GR1033" s="77" t="s">
        <v>423</v>
      </c>
      <c r="GS1033" s="77">
        <v>0</v>
      </c>
      <c r="GT1033" s="77">
        <v>0</v>
      </c>
      <c r="GU1033" s="77">
        <v>0</v>
      </c>
      <c r="GV1033" s="248">
        <v>0</v>
      </c>
      <c r="GW1033" s="248">
        <v>0</v>
      </c>
      <c r="GX1033" s="77">
        <v>0</v>
      </c>
      <c r="GY1033" s="77">
        <v>0.1527377521613833</v>
      </c>
      <c r="GZ1033" s="77">
        <v>0.10981235993223439</v>
      </c>
    </row>
    <row r="1034" spans="98:208" x14ac:dyDescent="0.25">
      <c r="CT1034" s="77" t="s">
        <v>155</v>
      </c>
      <c r="CU1034" s="77" t="s">
        <v>443</v>
      </c>
      <c r="CV1034" s="77" t="s">
        <v>488</v>
      </c>
      <c r="CW1034" s="77">
        <v>2024</v>
      </c>
      <c r="CX1034" s="77">
        <v>0</v>
      </c>
      <c r="CY1034" s="77">
        <v>0</v>
      </c>
      <c r="CZ1034" s="77">
        <v>0</v>
      </c>
      <c r="DA1034" s="77">
        <v>0</v>
      </c>
      <c r="DB1034" s="77">
        <v>21835.978114130419</v>
      </c>
      <c r="DC1034" s="77">
        <v>428.60232122029959</v>
      </c>
      <c r="DD1034" s="77">
        <v>13939.56097345755</v>
      </c>
      <c r="DE1034" s="77">
        <v>7467.814819452542</v>
      </c>
      <c r="DF1034" s="77">
        <v>0</v>
      </c>
      <c r="DG1034" s="77">
        <v>0</v>
      </c>
      <c r="DH1034" s="77">
        <v>1263.5534246225077</v>
      </c>
      <c r="DI1034" s="77">
        <v>1263.5534246225077</v>
      </c>
      <c r="DJ1034" s="77">
        <v>9.2796897274898585E-9</v>
      </c>
      <c r="DL1034" s="77">
        <v>0</v>
      </c>
      <c r="DM1034" s="77">
        <v>0</v>
      </c>
      <c r="DN1034" s="77">
        <v>0</v>
      </c>
      <c r="DO1034" s="77">
        <v>0</v>
      </c>
      <c r="DP1034" s="77">
        <v>0</v>
      </c>
      <c r="DQ1034" s="77">
        <v>0</v>
      </c>
      <c r="DR1034" s="77">
        <v>0</v>
      </c>
      <c r="DS1034" s="77">
        <v>1.1725383734604116E-5</v>
      </c>
      <c r="DT1034" s="77">
        <v>1.1725383734604116E-5</v>
      </c>
      <c r="DU1034" s="77">
        <v>0</v>
      </c>
      <c r="DV1034" s="77">
        <v>1.1725383734604116E-5</v>
      </c>
      <c r="DW1034" s="77">
        <v>1.1725383734604116E-5</v>
      </c>
      <c r="GE1034" s="77" t="s">
        <v>425</v>
      </c>
      <c r="GF1034" s="77" t="s">
        <v>155</v>
      </c>
      <c r="GG1034" s="77" t="s">
        <v>433</v>
      </c>
      <c r="GH1034" s="77" t="s">
        <v>439</v>
      </c>
      <c r="GI1034" s="77">
        <v>2025</v>
      </c>
      <c r="GJ1034" s="77" t="s">
        <v>301</v>
      </c>
      <c r="GK1034" s="77">
        <v>3.0714971986151069</v>
      </c>
      <c r="GL1034" s="77">
        <v>948.54559600000005</v>
      </c>
      <c r="GM1034" s="77">
        <v>2025</v>
      </c>
      <c r="GN1034" s="77" t="s">
        <v>175</v>
      </c>
      <c r="GO1034" s="77">
        <v>5.3000000000000005E-2</v>
      </c>
      <c r="GP1034" s="77">
        <v>3</v>
      </c>
      <c r="GQ1034" s="77">
        <v>0</v>
      </c>
      <c r="GR1034" s="77" t="s">
        <v>423</v>
      </c>
      <c r="GS1034" s="77">
        <v>0</v>
      </c>
      <c r="GT1034" s="77">
        <v>0</v>
      </c>
      <c r="GU1034" s="77">
        <v>0</v>
      </c>
      <c r="GV1034" s="248">
        <v>0</v>
      </c>
      <c r="GW1034" s="248">
        <v>0</v>
      </c>
      <c r="GX1034" s="77">
        <v>0</v>
      </c>
      <c r="GY1034" s="77">
        <v>5.5966209081309407E-2</v>
      </c>
      <c r="GZ1034" s="77">
        <v>0.1719000544103492</v>
      </c>
    </row>
    <row r="1035" spans="98:208" x14ac:dyDescent="0.25">
      <c r="CT1035" s="77" t="s">
        <v>155</v>
      </c>
      <c r="CU1035" s="77" t="s">
        <v>443</v>
      </c>
      <c r="CV1035" s="77" t="s">
        <v>488</v>
      </c>
      <c r="CW1035" s="77">
        <v>2025</v>
      </c>
      <c r="CX1035" s="77">
        <v>0</v>
      </c>
      <c r="CY1035" s="77">
        <v>0</v>
      </c>
      <c r="CZ1035" s="77">
        <v>0</v>
      </c>
      <c r="DA1035" s="77">
        <v>0</v>
      </c>
      <c r="DB1035" s="77">
        <v>21835.978114130419</v>
      </c>
      <c r="DC1035" s="77">
        <v>428.60232122029959</v>
      </c>
      <c r="DD1035" s="77">
        <v>13939.56097345755</v>
      </c>
      <c r="DE1035" s="77">
        <v>7467.814819452542</v>
      </c>
      <c r="DF1035" s="77">
        <v>0</v>
      </c>
      <c r="DG1035" s="77">
        <v>0</v>
      </c>
      <c r="DH1035" s="77">
        <v>0</v>
      </c>
      <c r="DI1035" s="77">
        <v>1263.5534246225077</v>
      </c>
      <c r="DJ1035" s="77">
        <v>9.2796897274898585E-9</v>
      </c>
      <c r="DL1035" s="77">
        <v>0</v>
      </c>
      <c r="DM1035" s="77">
        <v>0</v>
      </c>
      <c r="DN1035" s="77">
        <v>0</v>
      </c>
      <c r="DO1035" s="77">
        <v>0</v>
      </c>
      <c r="DP1035" s="77">
        <v>0</v>
      </c>
      <c r="DQ1035" s="77">
        <v>0</v>
      </c>
      <c r="DR1035" s="77">
        <v>0</v>
      </c>
      <c r="DS1035" s="77">
        <v>0</v>
      </c>
      <c r="DT1035" s="77">
        <v>0</v>
      </c>
      <c r="DU1035" s="77">
        <v>0</v>
      </c>
      <c r="DV1035" s="77">
        <v>1.1725383734604116E-5</v>
      </c>
      <c r="DW1035" s="77">
        <v>1.1725383734604116E-5</v>
      </c>
      <c r="GE1035" s="77" t="s">
        <v>427</v>
      </c>
      <c r="GF1035" s="77" t="s">
        <v>155</v>
      </c>
      <c r="GG1035" s="77" t="s">
        <v>433</v>
      </c>
      <c r="GH1035" s="77" t="s">
        <v>439</v>
      </c>
      <c r="GI1035" s="77">
        <v>2025</v>
      </c>
      <c r="GJ1035" s="77" t="s">
        <v>303</v>
      </c>
      <c r="GK1035" s="77">
        <v>1.684577240534447</v>
      </c>
      <c r="GL1035" s="77">
        <v>948.54559600000005</v>
      </c>
      <c r="GM1035" s="77">
        <v>2025</v>
      </c>
      <c r="GN1035" s="77" t="s">
        <v>175</v>
      </c>
      <c r="GO1035" s="77">
        <v>5.3000000000000005E-2</v>
      </c>
      <c r="GP1035" s="77">
        <v>3</v>
      </c>
      <c r="GQ1035" s="77">
        <v>0</v>
      </c>
      <c r="GR1035" s="77" t="s">
        <v>423</v>
      </c>
      <c r="GS1035" s="77">
        <v>0</v>
      </c>
      <c r="GT1035" s="77">
        <v>0</v>
      </c>
      <c r="GU1035" s="77">
        <v>0</v>
      </c>
      <c r="GV1035" s="248">
        <v>0</v>
      </c>
      <c r="GW1035" s="248">
        <v>0</v>
      </c>
      <c r="GX1035" s="77">
        <v>0</v>
      </c>
      <c r="GY1035" s="77">
        <v>5.5966209081309407E-2</v>
      </c>
      <c r="GZ1035" s="77">
        <v>9.427940205736611E-2</v>
      </c>
    </row>
    <row r="1036" spans="98:208" x14ac:dyDescent="0.25">
      <c r="CT1036" s="77" t="s">
        <v>155</v>
      </c>
      <c r="CU1036" s="77" t="s">
        <v>444</v>
      </c>
      <c r="CV1036" s="77" t="s">
        <v>300</v>
      </c>
      <c r="CW1036" s="77">
        <v>2020</v>
      </c>
      <c r="CX1036" s="77">
        <v>0</v>
      </c>
      <c r="CY1036" s="77">
        <v>0</v>
      </c>
      <c r="CZ1036" s="77">
        <v>0</v>
      </c>
      <c r="DA1036" s="77">
        <v>0</v>
      </c>
      <c r="DB1036" s="77">
        <v>14146.13064133541</v>
      </c>
      <c r="DC1036" s="77">
        <v>222.22942162787581</v>
      </c>
      <c r="DD1036" s="77">
        <v>8585.7228092496989</v>
      </c>
      <c r="DE1036" s="77">
        <v>5338.1784104578364</v>
      </c>
      <c r="DF1036" s="77">
        <v>813.21078921321714</v>
      </c>
      <c r="DG1036" s="77">
        <v>0</v>
      </c>
      <c r="DH1036" s="77">
        <v>0</v>
      </c>
      <c r="DI1036" s="77">
        <v>0</v>
      </c>
      <c r="DJ1036" s="77">
        <v>5.5595001841856314E-7</v>
      </c>
      <c r="DL1036" s="77">
        <v>0</v>
      </c>
      <c r="DM1036" s="77">
        <v>4.5210455324126231E-4</v>
      </c>
      <c r="DN1036" s="77">
        <v>4.5210455324126231E-4</v>
      </c>
      <c r="DO1036" s="77">
        <v>0</v>
      </c>
      <c r="DP1036" s="77">
        <v>0</v>
      </c>
      <c r="DQ1036" s="77">
        <v>0</v>
      </c>
      <c r="DR1036" s="77">
        <v>0</v>
      </c>
      <c r="DS1036" s="77">
        <v>0</v>
      </c>
      <c r="DT1036" s="77">
        <v>0</v>
      </c>
      <c r="DU1036" s="77">
        <v>0</v>
      </c>
      <c r="DV1036" s="77">
        <v>0</v>
      </c>
      <c r="DW1036" s="77">
        <v>0</v>
      </c>
      <c r="GE1036" s="77" t="s">
        <v>422</v>
      </c>
      <c r="GF1036" s="77" t="s">
        <v>155</v>
      </c>
      <c r="GG1036" s="77" t="s">
        <v>433</v>
      </c>
      <c r="GH1036" s="77" t="s">
        <v>446</v>
      </c>
      <c r="GI1036" s="77">
        <v>2021</v>
      </c>
      <c r="GJ1036" s="77" t="s">
        <v>305</v>
      </c>
      <c r="GK1036" s="77">
        <v>3.6425060683954492E-2</v>
      </c>
      <c r="GL1036" s="77">
        <v>948.54559600000005</v>
      </c>
      <c r="GM1036" s="77">
        <v>2021</v>
      </c>
      <c r="GN1036" s="77" t="s">
        <v>175</v>
      </c>
      <c r="GO1036" s="77">
        <v>0.13250000000000001</v>
      </c>
      <c r="GP1036" s="77">
        <v>3</v>
      </c>
      <c r="GQ1036" s="77">
        <v>0</v>
      </c>
      <c r="GR1036" s="77" t="s">
        <v>423</v>
      </c>
      <c r="GS1036" s="77">
        <v>0.1527377521613833</v>
      </c>
      <c r="GT1036" s="77">
        <v>5.5634818912091884E-3</v>
      </c>
      <c r="GU1036" s="77">
        <v>0.1527377521613833</v>
      </c>
      <c r="GV1036" s="248">
        <v>5.5634818912091884E-3</v>
      </c>
      <c r="GW1036" s="248">
        <v>0</v>
      </c>
      <c r="GX1036" s="77">
        <v>0</v>
      </c>
      <c r="GY1036" s="77">
        <v>0</v>
      </c>
      <c r="GZ1036" s="77">
        <v>0</v>
      </c>
    </row>
    <row r="1037" spans="98:208" x14ac:dyDescent="0.25">
      <c r="CT1037" s="77" t="s">
        <v>155</v>
      </c>
      <c r="CU1037" s="77" t="s">
        <v>444</v>
      </c>
      <c r="CV1037" s="77" t="s">
        <v>300</v>
      </c>
      <c r="CW1037" s="77">
        <v>2021</v>
      </c>
      <c r="CX1037" s="77">
        <v>0</v>
      </c>
      <c r="CY1037" s="77">
        <v>0</v>
      </c>
      <c r="CZ1037" s="77">
        <v>0</v>
      </c>
      <c r="DA1037" s="77">
        <v>0</v>
      </c>
      <c r="DB1037" s="77">
        <v>14146.13064133541</v>
      </c>
      <c r="DC1037" s="77">
        <v>222.22942162787581</v>
      </c>
      <c r="DD1037" s="77">
        <v>8585.7228092496989</v>
      </c>
      <c r="DE1037" s="77">
        <v>5338.1784104578364</v>
      </c>
      <c r="DF1037" s="77">
        <v>813.21078921321714</v>
      </c>
      <c r="DG1037" s="77">
        <v>813.21078921321714</v>
      </c>
      <c r="DH1037" s="77">
        <v>0</v>
      </c>
      <c r="DI1037" s="77">
        <v>0</v>
      </c>
      <c r="DJ1037" s="77">
        <v>5.5595001841856314E-7</v>
      </c>
      <c r="DL1037" s="77">
        <v>0</v>
      </c>
      <c r="DM1037" s="77">
        <v>4.5210455324126231E-4</v>
      </c>
      <c r="DN1037" s="77">
        <v>4.5210455324126231E-4</v>
      </c>
      <c r="DO1037" s="77">
        <v>0</v>
      </c>
      <c r="DP1037" s="77">
        <v>4.5210455324126231E-4</v>
      </c>
      <c r="DQ1037" s="77">
        <v>4.5210455324126231E-4</v>
      </c>
      <c r="DR1037" s="77">
        <v>0</v>
      </c>
      <c r="DS1037" s="77">
        <v>0</v>
      </c>
      <c r="DT1037" s="77">
        <v>0</v>
      </c>
      <c r="DU1037" s="77">
        <v>0</v>
      </c>
      <c r="DV1037" s="77">
        <v>0</v>
      </c>
      <c r="DW1037" s="77">
        <v>0</v>
      </c>
      <c r="GE1037" s="77" t="s">
        <v>425</v>
      </c>
      <c r="GF1037" s="77" t="s">
        <v>155</v>
      </c>
      <c r="GG1037" s="77" t="s">
        <v>433</v>
      </c>
      <c r="GH1037" s="77" t="s">
        <v>446</v>
      </c>
      <c r="GI1037" s="77">
        <v>2021</v>
      </c>
      <c r="GJ1037" s="77" t="s">
        <v>301</v>
      </c>
      <c r="GK1037" s="77">
        <v>1.580872452543261E-3</v>
      </c>
      <c r="GL1037" s="77">
        <v>948.54559600000005</v>
      </c>
      <c r="GM1037" s="77">
        <v>2021</v>
      </c>
      <c r="GN1037" s="77" t="s">
        <v>175</v>
      </c>
      <c r="GO1037" s="77">
        <v>5.3000000000000005E-2</v>
      </c>
      <c r="GP1037" s="77">
        <v>3</v>
      </c>
      <c r="GQ1037" s="77">
        <v>0</v>
      </c>
      <c r="GR1037" s="77" t="s">
        <v>423</v>
      </c>
      <c r="GS1037" s="77">
        <v>5.5966209081309407E-2</v>
      </c>
      <c r="GT1037" s="77">
        <v>8.8475438209918529E-5</v>
      </c>
      <c r="GU1037" s="77">
        <v>5.5966209081309407E-2</v>
      </c>
      <c r="GV1037" s="248">
        <v>8.8475438209918529E-5</v>
      </c>
      <c r="GW1037" s="248">
        <v>0</v>
      </c>
      <c r="GX1037" s="77">
        <v>0</v>
      </c>
      <c r="GY1037" s="77">
        <v>0</v>
      </c>
      <c r="GZ1037" s="77">
        <v>0</v>
      </c>
    </row>
    <row r="1038" spans="98:208" x14ac:dyDescent="0.25">
      <c r="CT1038" s="77" t="s">
        <v>155</v>
      </c>
      <c r="CU1038" s="77" t="s">
        <v>444</v>
      </c>
      <c r="CV1038" s="77" t="s">
        <v>300</v>
      </c>
      <c r="CW1038" s="77">
        <v>2022</v>
      </c>
      <c r="CX1038" s="77">
        <v>0</v>
      </c>
      <c r="CY1038" s="77">
        <v>0</v>
      </c>
      <c r="CZ1038" s="77">
        <v>0</v>
      </c>
      <c r="DA1038" s="77">
        <v>0</v>
      </c>
      <c r="DB1038" s="77">
        <v>14146.13064133541</v>
      </c>
      <c r="DC1038" s="77">
        <v>222.22942162787581</v>
      </c>
      <c r="DD1038" s="77">
        <v>8585.7228092496989</v>
      </c>
      <c r="DE1038" s="77">
        <v>5338.1784104578364</v>
      </c>
      <c r="DF1038" s="77">
        <v>813.21078921321714</v>
      </c>
      <c r="DG1038" s="77">
        <v>813.21078921321714</v>
      </c>
      <c r="DH1038" s="77">
        <v>813.21078921321714</v>
      </c>
      <c r="DI1038" s="77">
        <v>0</v>
      </c>
      <c r="DJ1038" s="77">
        <v>5.5595001841856314E-7</v>
      </c>
      <c r="DL1038" s="77">
        <v>0</v>
      </c>
      <c r="DM1038" s="77">
        <v>4.5210455324126231E-4</v>
      </c>
      <c r="DN1038" s="77">
        <v>4.5210455324126231E-4</v>
      </c>
      <c r="DO1038" s="77">
        <v>0</v>
      </c>
      <c r="DP1038" s="77">
        <v>4.5210455324126231E-4</v>
      </c>
      <c r="DQ1038" s="77">
        <v>4.5210455324126231E-4</v>
      </c>
      <c r="DR1038" s="77">
        <v>0</v>
      </c>
      <c r="DS1038" s="77">
        <v>4.5210455324126231E-4</v>
      </c>
      <c r="DT1038" s="77">
        <v>4.5210455324126231E-4</v>
      </c>
      <c r="DU1038" s="77">
        <v>0</v>
      </c>
      <c r="DV1038" s="77">
        <v>0</v>
      </c>
      <c r="DW1038" s="77">
        <v>0</v>
      </c>
      <c r="GE1038" s="77" t="s">
        <v>427</v>
      </c>
      <c r="GF1038" s="77" t="s">
        <v>155</v>
      </c>
      <c r="GG1038" s="77" t="s">
        <v>433</v>
      </c>
      <c r="GH1038" s="77" t="s">
        <v>446</v>
      </c>
      <c r="GI1038" s="77">
        <v>2021</v>
      </c>
      <c r="GJ1038" s="77" t="s">
        <v>303</v>
      </c>
      <c r="GK1038" s="77">
        <v>3.9894642198450743E-2</v>
      </c>
      <c r="GL1038" s="77">
        <v>948.54559600000005</v>
      </c>
      <c r="GM1038" s="77">
        <v>2021</v>
      </c>
      <c r="GN1038" s="77" t="s">
        <v>175</v>
      </c>
      <c r="GO1038" s="77">
        <v>5.3000000000000005E-2</v>
      </c>
      <c r="GP1038" s="77">
        <v>3</v>
      </c>
      <c r="GQ1038" s="77">
        <v>0</v>
      </c>
      <c r="GR1038" s="77" t="s">
        <v>423</v>
      </c>
      <c r="GS1038" s="77">
        <v>5.5966209081309407E-2</v>
      </c>
      <c r="GT1038" s="77">
        <v>2.2327518865025236E-3</v>
      </c>
      <c r="GU1038" s="77">
        <v>5.5966209081309407E-2</v>
      </c>
      <c r="GV1038" s="248">
        <v>2.2327518865025236E-3</v>
      </c>
      <c r="GW1038" s="248">
        <v>0</v>
      </c>
      <c r="GX1038" s="77">
        <v>0</v>
      </c>
      <c r="GY1038" s="77">
        <v>0</v>
      </c>
      <c r="GZ1038" s="77">
        <v>0</v>
      </c>
    </row>
    <row r="1039" spans="98:208" x14ac:dyDescent="0.25">
      <c r="CT1039" s="77" t="s">
        <v>155</v>
      </c>
      <c r="CU1039" s="77" t="s">
        <v>444</v>
      </c>
      <c r="CV1039" s="77" t="s">
        <v>300</v>
      </c>
      <c r="CW1039" s="77">
        <v>2023</v>
      </c>
      <c r="CX1039" s="77">
        <v>0</v>
      </c>
      <c r="CY1039" s="77">
        <v>0</v>
      </c>
      <c r="CZ1039" s="77">
        <v>0</v>
      </c>
      <c r="DA1039" s="77">
        <v>0</v>
      </c>
      <c r="DB1039" s="77">
        <v>14664.63755643962</v>
      </c>
      <c r="DC1039" s="77">
        <v>233.23007680798679</v>
      </c>
      <c r="DD1039" s="77">
        <v>8896.5159934304138</v>
      </c>
      <c r="DE1039" s="77">
        <v>5534.8914862012252</v>
      </c>
      <c r="DF1039" s="77">
        <v>0</v>
      </c>
      <c r="DG1039" s="77">
        <v>843.29420601071547</v>
      </c>
      <c r="DH1039" s="77">
        <v>843.29420601071547</v>
      </c>
      <c r="DI1039" s="77">
        <v>843.29420601071547</v>
      </c>
      <c r="DJ1039" s="77">
        <v>5.5595001841856314E-7</v>
      </c>
      <c r="DL1039" s="77">
        <v>0</v>
      </c>
      <c r="DM1039" s="77">
        <v>0</v>
      </c>
      <c r="DN1039" s="77">
        <v>0</v>
      </c>
      <c r="DO1039" s="77">
        <v>0</v>
      </c>
      <c r="DP1039" s="77">
        <v>4.6882942936392482E-4</v>
      </c>
      <c r="DQ1039" s="77">
        <v>4.6882942936392482E-4</v>
      </c>
      <c r="DR1039" s="77">
        <v>0</v>
      </c>
      <c r="DS1039" s="77">
        <v>4.6882942936392482E-4</v>
      </c>
      <c r="DT1039" s="77">
        <v>4.6882942936392482E-4</v>
      </c>
      <c r="DU1039" s="77">
        <v>0</v>
      </c>
      <c r="DV1039" s="77">
        <v>4.6882942936392482E-4</v>
      </c>
      <c r="DW1039" s="77">
        <v>4.6882942936392482E-4</v>
      </c>
      <c r="GE1039" s="77" t="s">
        <v>422</v>
      </c>
      <c r="GF1039" s="77" t="s">
        <v>155</v>
      </c>
      <c r="GG1039" s="77" t="s">
        <v>433</v>
      </c>
      <c r="GH1039" s="77" t="s">
        <v>446</v>
      </c>
      <c r="GI1039" s="77">
        <v>2022</v>
      </c>
      <c r="GJ1039" s="77" t="s">
        <v>305</v>
      </c>
      <c r="GK1039" s="77">
        <v>3.6425060683954492E-2</v>
      </c>
      <c r="GL1039" s="77">
        <v>948.54559600000005</v>
      </c>
      <c r="GM1039" s="77">
        <v>2022</v>
      </c>
      <c r="GN1039" s="77" t="s">
        <v>175</v>
      </c>
      <c r="GO1039" s="77">
        <v>0.13250000000000001</v>
      </c>
      <c r="GP1039" s="77">
        <v>3</v>
      </c>
      <c r="GQ1039" s="77">
        <v>0</v>
      </c>
      <c r="GR1039" s="77" t="s">
        <v>423</v>
      </c>
      <c r="GS1039" s="77">
        <v>0.1527377521613833</v>
      </c>
      <c r="GT1039" s="77">
        <v>5.5634818912091884E-3</v>
      </c>
      <c r="GU1039" s="77">
        <v>0.1527377521613833</v>
      </c>
      <c r="GV1039" s="248">
        <v>5.5634818912091884E-3</v>
      </c>
      <c r="GW1039" s="248">
        <v>0.1527377521613833</v>
      </c>
      <c r="GX1039" s="77">
        <v>5.5634818912091884E-3</v>
      </c>
      <c r="GY1039" s="77">
        <v>0</v>
      </c>
      <c r="GZ1039" s="77">
        <v>0</v>
      </c>
    </row>
    <row r="1040" spans="98:208" x14ac:dyDescent="0.25">
      <c r="CT1040" s="77" t="s">
        <v>155</v>
      </c>
      <c r="CU1040" s="77" t="s">
        <v>444</v>
      </c>
      <c r="CV1040" s="77" t="s">
        <v>300</v>
      </c>
      <c r="CW1040" s="77">
        <v>2024</v>
      </c>
      <c r="CX1040" s="77">
        <v>0</v>
      </c>
      <c r="CY1040" s="77">
        <v>0</v>
      </c>
      <c r="CZ1040" s="77">
        <v>0</v>
      </c>
      <c r="DA1040" s="77">
        <v>0</v>
      </c>
      <c r="DB1040" s="77">
        <v>14664.63755643962</v>
      </c>
      <c r="DC1040" s="77">
        <v>233.23007680798679</v>
      </c>
      <c r="DD1040" s="77">
        <v>8896.5159934304138</v>
      </c>
      <c r="DE1040" s="77">
        <v>5534.8914862012252</v>
      </c>
      <c r="DF1040" s="77">
        <v>0</v>
      </c>
      <c r="DG1040" s="77">
        <v>0</v>
      </c>
      <c r="DH1040" s="77">
        <v>843.29420601071547</v>
      </c>
      <c r="DI1040" s="77">
        <v>843.29420601071547</v>
      </c>
      <c r="DJ1040" s="77">
        <v>5.5595001841856314E-7</v>
      </c>
      <c r="DL1040" s="77">
        <v>0</v>
      </c>
      <c r="DM1040" s="77">
        <v>0</v>
      </c>
      <c r="DN1040" s="77">
        <v>0</v>
      </c>
      <c r="DO1040" s="77">
        <v>0</v>
      </c>
      <c r="DP1040" s="77">
        <v>0</v>
      </c>
      <c r="DQ1040" s="77">
        <v>0</v>
      </c>
      <c r="DR1040" s="77">
        <v>0</v>
      </c>
      <c r="DS1040" s="77">
        <v>4.6882942936392482E-4</v>
      </c>
      <c r="DT1040" s="77">
        <v>4.6882942936392482E-4</v>
      </c>
      <c r="DU1040" s="77">
        <v>0</v>
      </c>
      <c r="DV1040" s="77">
        <v>4.6882942936392482E-4</v>
      </c>
      <c r="DW1040" s="77">
        <v>4.6882942936392482E-4</v>
      </c>
      <c r="GE1040" s="77" t="s">
        <v>425</v>
      </c>
      <c r="GF1040" s="77" t="s">
        <v>155</v>
      </c>
      <c r="GG1040" s="77" t="s">
        <v>433</v>
      </c>
      <c r="GH1040" s="77" t="s">
        <v>446</v>
      </c>
      <c r="GI1040" s="77">
        <v>2022</v>
      </c>
      <c r="GJ1040" s="77" t="s">
        <v>301</v>
      </c>
      <c r="GK1040" s="77">
        <v>1.580872452543261E-3</v>
      </c>
      <c r="GL1040" s="77">
        <v>948.54559600000005</v>
      </c>
      <c r="GM1040" s="77">
        <v>2022</v>
      </c>
      <c r="GN1040" s="77" t="s">
        <v>175</v>
      </c>
      <c r="GO1040" s="77">
        <v>5.3000000000000005E-2</v>
      </c>
      <c r="GP1040" s="77">
        <v>3</v>
      </c>
      <c r="GQ1040" s="77">
        <v>0</v>
      </c>
      <c r="GR1040" s="77" t="s">
        <v>423</v>
      </c>
      <c r="GS1040" s="77">
        <v>5.5966209081309407E-2</v>
      </c>
      <c r="GT1040" s="77">
        <v>8.8475438209918529E-5</v>
      </c>
      <c r="GU1040" s="77">
        <v>5.5966209081309407E-2</v>
      </c>
      <c r="GV1040" s="248">
        <v>8.8475438209918529E-5</v>
      </c>
      <c r="GW1040" s="248">
        <v>5.5966209081309407E-2</v>
      </c>
      <c r="GX1040" s="77">
        <v>8.8475438209918529E-5</v>
      </c>
      <c r="GY1040" s="77">
        <v>0</v>
      </c>
      <c r="GZ1040" s="77">
        <v>0</v>
      </c>
    </row>
    <row r="1041" spans="98:208" x14ac:dyDescent="0.25">
      <c r="CT1041" s="77" t="s">
        <v>155</v>
      </c>
      <c r="CU1041" s="77" t="s">
        <v>444</v>
      </c>
      <c r="CV1041" s="77" t="s">
        <v>300</v>
      </c>
      <c r="CW1041" s="77">
        <v>2025</v>
      </c>
      <c r="CX1041" s="77">
        <v>0</v>
      </c>
      <c r="CY1041" s="77">
        <v>0</v>
      </c>
      <c r="CZ1041" s="77">
        <v>0</v>
      </c>
      <c r="DA1041" s="77">
        <v>0</v>
      </c>
      <c r="DB1041" s="77">
        <v>14664.63755643962</v>
      </c>
      <c r="DC1041" s="77">
        <v>233.23007680798679</v>
      </c>
      <c r="DD1041" s="77">
        <v>8896.5159934304138</v>
      </c>
      <c r="DE1041" s="77">
        <v>5534.8914862012252</v>
      </c>
      <c r="DF1041" s="77">
        <v>0</v>
      </c>
      <c r="DG1041" s="77">
        <v>0</v>
      </c>
      <c r="DH1041" s="77">
        <v>0</v>
      </c>
      <c r="DI1041" s="77">
        <v>843.29420601071547</v>
      </c>
      <c r="DJ1041" s="77">
        <v>5.5595001841856314E-7</v>
      </c>
      <c r="DL1041" s="77">
        <v>0</v>
      </c>
      <c r="DM1041" s="77">
        <v>0</v>
      </c>
      <c r="DN1041" s="77">
        <v>0</v>
      </c>
      <c r="DO1041" s="77">
        <v>0</v>
      </c>
      <c r="DP1041" s="77">
        <v>0</v>
      </c>
      <c r="DQ1041" s="77">
        <v>0</v>
      </c>
      <c r="DR1041" s="77">
        <v>0</v>
      </c>
      <c r="DS1041" s="77">
        <v>0</v>
      </c>
      <c r="DT1041" s="77">
        <v>0</v>
      </c>
      <c r="DU1041" s="77">
        <v>0</v>
      </c>
      <c r="DV1041" s="77">
        <v>4.6882942936392482E-4</v>
      </c>
      <c r="DW1041" s="77">
        <v>4.6882942936392482E-4</v>
      </c>
      <c r="GE1041" s="77" t="s">
        <v>427</v>
      </c>
      <c r="GF1041" s="77" t="s">
        <v>155</v>
      </c>
      <c r="GG1041" s="77" t="s">
        <v>433</v>
      </c>
      <c r="GH1041" s="77" t="s">
        <v>446</v>
      </c>
      <c r="GI1041" s="77">
        <v>2022</v>
      </c>
      <c r="GJ1041" s="77" t="s">
        <v>303</v>
      </c>
      <c r="GK1041" s="77">
        <v>3.9894642198450743E-2</v>
      </c>
      <c r="GL1041" s="77">
        <v>948.54559600000005</v>
      </c>
      <c r="GM1041" s="77">
        <v>2022</v>
      </c>
      <c r="GN1041" s="77" t="s">
        <v>175</v>
      </c>
      <c r="GO1041" s="77">
        <v>5.3000000000000005E-2</v>
      </c>
      <c r="GP1041" s="77">
        <v>3</v>
      </c>
      <c r="GQ1041" s="77">
        <v>0</v>
      </c>
      <c r="GR1041" s="77" t="s">
        <v>423</v>
      </c>
      <c r="GS1041" s="77">
        <v>5.5966209081309407E-2</v>
      </c>
      <c r="GT1041" s="77">
        <v>2.2327518865025236E-3</v>
      </c>
      <c r="GU1041" s="77">
        <v>5.5966209081309407E-2</v>
      </c>
      <c r="GV1041" s="248">
        <v>2.2327518865025236E-3</v>
      </c>
      <c r="GW1041" s="248">
        <v>5.5966209081309407E-2</v>
      </c>
      <c r="GX1041" s="77">
        <v>2.2327518865025236E-3</v>
      </c>
      <c r="GY1041" s="77">
        <v>0</v>
      </c>
      <c r="GZ1041" s="77">
        <v>0</v>
      </c>
    </row>
    <row r="1042" spans="98:208" x14ac:dyDescent="0.25">
      <c r="CT1042" s="77" t="s">
        <v>155</v>
      </c>
      <c r="CU1042" s="77" t="s">
        <v>444</v>
      </c>
      <c r="CV1042" s="77" t="s">
        <v>432</v>
      </c>
      <c r="CW1042" s="77">
        <v>2020</v>
      </c>
      <c r="CX1042" s="77">
        <v>0</v>
      </c>
      <c r="CY1042" s="77">
        <v>0</v>
      </c>
      <c r="CZ1042" s="77">
        <v>0</v>
      </c>
      <c r="DA1042" s="77">
        <v>0</v>
      </c>
      <c r="DB1042" s="77">
        <v>8807.9522308774449</v>
      </c>
      <c r="DC1042" s="77">
        <v>222.22942162787251</v>
      </c>
      <c r="DD1042" s="77">
        <v>8585.7228092495716</v>
      </c>
      <c r="DE1042" s="77">
        <v>0</v>
      </c>
      <c r="DF1042" s="77">
        <v>514.45318018019418</v>
      </c>
      <c r="DG1042" s="77">
        <v>0</v>
      </c>
      <c r="DH1042" s="77">
        <v>0</v>
      </c>
      <c r="DI1042" s="77">
        <v>0</v>
      </c>
      <c r="DJ1042" s="77">
        <v>6.1679054982837523E-7</v>
      </c>
      <c r="DL1042" s="77">
        <v>0</v>
      </c>
      <c r="DM1042" s="77">
        <v>3.1730985986429814E-4</v>
      </c>
      <c r="DN1042" s="77">
        <v>3.1730985986429814E-4</v>
      </c>
      <c r="DO1042" s="77">
        <v>0</v>
      </c>
      <c r="DP1042" s="77">
        <v>0</v>
      </c>
      <c r="DQ1042" s="77">
        <v>0</v>
      </c>
      <c r="DR1042" s="77">
        <v>0</v>
      </c>
      <c r="DS1042" s="77">
        <v>0</v>
      </c>
      <c r="DT1042" s="77">
        <v>0</v>
      </c>
      <c r="DU1042" s="77">
        <v>0</v>
      </c>
      <c r="DV1042" s="77">
        <v>0</v>
      </c>
      <c r="DW1042" s="77">
        <v>0</v>
      </c>
      <c r="GE1042" s="77" t="s">
        <v>422</v>
      </c>
      <c r="GF1042" s="77" t="s">
        <v>155</v>
      </c>
      <c r="GG1042" s="77" t="s">
        <v>433</v>
      </c>
      <c r="GH1042" s="77" t="s">
        <v>446</v>
      </c>
      <c r="GI1042" s="77">
        <v>2023</v>
      </c>
      <c r="GJ1042" s="77" t="s">
        <v>305</v>
      </c>
      <c r="GK1042" s="77">
        <v>3.7590224611390763E-2</v>
      </c>
      <c r="GL1042" s="77">
        <v>948.54559600000005</v>
      </c>
      <c r="GM1042" s="77">
        <v>2023</v>
      </c>
      <c r="GN1042" s="77" t="s">
        <v>175</v>
      </c>
      <c r="GO1042" s="77">
        <v>0.13250000000000001</v>
      </c>
      <c r="GP1042" s="77">
        <v>3</v>
      </c>
      <c r="GQ1042" s="77">
        <v>0</v>
      </c>
      <c r="GR1042" s="77" t="s">
        <v>423</v>
      </c>
      <c r="GS1042" s="77">
        <v>0</v>
      </c>
      <c r="GT1042" s="77">
        <v>0</v>
      </c>
      <c r="GU1042" s="77">
        <v>0.1527377521613833</v>
      </c>
      <c r="GV1042" s="248">
        <v>5.7414464103853332E-3</v>
      </c>
      <c r="GW1042" s="248">
        <v>0.1527377521613833</v>
      </c>
      <c r="GX1042" s="77">
        <v>5.7414464103853332E-3</v>
      </c>
      <c r="GY1042" s="77">
        <v>0.1527377521613833</v>
      </c>
      <c r="GZ1042" s="77">
        <v>5.7414464103853332E-3</v>
      </c>
    </row>
    <row r="1043" spans="98:208" x14ac:dyDescent="0.25">
      <c r="CT1043" s="77" t="s">
        <v>155</v>
      </c>
      <c r="CU1043" s="77" t="s">
        <v>444</v>
      </c>
      <c r="CV1043" s="77" t="s">
        <v>432</v>
      </c>
      <c r="CW1043" s="77">
        <v>2021</v>
      </c>
      <c r="CX1043" s="77">
        <v>0</v>
      </c>
      <c r="CY1043" s="77">
        <v>0</v>
      </c>
      <c r="CZ1043" s="77">
        <v>0</v>
      </c>
      <c r="DA1043" s="77">
        <v>0</v>
      </c>
      <c r="DB1043" s="77">
        <v>8807.9522308774449</v>
      </c>
      <c r="DC1043" s="77">
        <v>222.22942162787251</v>
      </c>
      <c r="DD1043" s="77">
        <v>8585.7228092495716</v>
      </c>
      <c r="DE1043" s="77">
        <v>0</v>
      </c>
      <c r="DF1043" s="77">
        <v>514.45318018019418</v>
      </c>
      <c r="DG1043" s="77">
        <v>514.45318018019418</v>
      </c>
      <c r="DH1043" s="77">
        <v>0</v>
      </c>
      <c r="DI1043" s="77">
        <v>0</v>
      </c>
      <c r="DJ1043" s="77">
        <v>6.1679054982837523E-7</v>
      </c>
      <c r="DL1043" s="77">
        <v>0</v>
      </c>
      <c r="DM1043" s="77">
        <v>3.1730985986429814E-4</v>
      </c>
      <c r="DN1043" s="77">
        <v>3.1730985986429814E-4</v>
      </c>
      <c r="DO1043" s="77">
        <v>0</v>
      </c>
      <c r="DP1043" s="77">
        <v>3.1730985986429814E-4</v>
      </c>
      <c r="DQ1043" s="77">
        <v>3.1730985986429814E-4</v>
      </c>
      <c r="DR1043" s="77">
        <v>0</v>
      </c>
      <c r="DS1043" s="77">
        <v>0</v>
      </c>
      <c r="DT1043" s="77">
        <v>0</v>
      </c>
      <c r="DU1043" s="77">
        <v>0</v>
      </c>
      <c r="DV1043" s="77">
        <v>0</v>
      </c>
      <c r="DW1043" s="77">
        <v>0</v>
      </c>
      <c r="GE1043" s="77" t="s">
        <v>425</v>
      </c>
      <c r="GF1043" s="77" t="s">
        <v>155</v>
      </c>
      <c r="GG1043" s="77" t="s">
        <v>433</v>
      </c>
      <c r="GH1043" s="77" t="s">
        <v>446</v>
      </c>
      <c r="GI1043" s="77">
        <v>2023</v>
      </c>
      <c r="GJ1043" s="77" t="s">
        <v>301</v>
      </c>
      <c r="GK1043" s="77">
        <v>1.6314334115687329E-3</v>
      </c>
      <c r="GL1043" s="77">
        <v>948.54559600000005</v>
      </c>
      <c r="GM1043" s="77">
        <v>2023</v>
      </c>
      <c r="GN1043" s="77" t="s">
        <v>175</v>
      </c>
      <c r="GO1043" s="77">
        <v>5.3000000000000005E-2</v>
      </c>
      <c r="GP1043" s="77">
        <v>3</v>
      </c>
      <c r="GQ1043" s="77">
        <v>0</v>
      </c>
      <c r="GR1043" s="77" t="s">
        <v>423</v>
      </c>
      <c r="GS1043" s="77">
        <v>0</v>
      </c>
      <c r="GT1043" s="77">
        <v>0</v>
      </c>
      <c r="GU1043" s="77">
        <v>5.5966209081309407E-2</v>
      </c>
      <c r="GV1043" s="248">
        <v>9.1305143414089612E-5</v>
      </c>
      <c r="GW1043" s="248">
        <v>5.5966209081309407E-2</v>
      </c>
      <c r="GX1043" s="77">
        <v>9.1305143414089612E-5</v>
      </c>
      <c r="GY1043" s="77">
        <v>5.5966209081309407E-2</v>
      </c>
      <c r="GZ1043" s="77">
        <v>9.1305143414089612E-5</v>
      </c>
    </row>
    <row r="1044" spans="98:208" x14ac:dyDescent="0.25">
      <c r="CT1044" s="77" t="s">
        <v>155</v>
      </c>
      <c r="CU1044" s="77" t="s">
        <v>444</v>
      </c>
      <c r="CV1044" s="77" t="s">
        <v>432</v>
      </c>
      <c r="CW1044" s="77">
        <v>2022</v>
      </c>
      <c r="CX1044" s="77">
        <v>0</v>
      </c>
      <c r="CY1044" s="77">
        <v>0</v>
      </c>
      <c r="CZ1044" s="77">
        <v>0</v>
      </c>
      <c r="DA1044" s="77">
        <v>0</v>
      </c>
      <c r="DB1044" s="77">
        <v>8807.9522308774449</v>
      </c>
      <c r="DC1044" s="77">
        <v>222.22942162787251</v>
      </c>
      <c r="DD1044" s="77">
        <v>8585.7228092495716</v>
      </c>
      <c r="DE1044" s="77">
        <v>0</v>
      </c>
      <c r="DF1044" s="77">
        <v>514.45318018019418</v>
      </c>
      <c r="DG1044" s="77">
        <v>514.45318018019418</v>
      </c>
      <c r="DH1044" s="77">
        <v>514.45318018019418</v>
      </c>
      <c r="DI1044" s="77">
        <v>0</v>
      </c>
      <c r="DJ1044" s="77">
        <v>6.1679054982837523E-7</v>
      </c>
      <c r="DL1044" s="77">
        <v>0</v>
      </c>
      <c r="DM1044" s="77">
        <v>3.1730985986429814E-4</v>
      </c>
      <c r="DN1044" s="77">
        <v>3.1730985986429814E-4</v>
      </c>
      <c r="DO1044" s="77">
        <v>0</v>
      </c>
      <c r="DP1044" s="77">
        <v>3.1730985986429814E-4</v>
      </c>
      <c r="DQ1044" s="77">
        <v>3.1730985986429814E-4</v>
      </c>
      <c r="DR1044" s="77">
        <v>0</v>
      </c>
      <c r="DS1044" s="77">
        <v>3.1730985986429814E-4</v>
      </c>
      <c r="DT1044" s="77">
        <v>3.1730985986429814E-4</v>
      </c>
      <c r="DU1044" s="77">
        <v>0</v>
      </c>
      <c r="DV1044" s="77">
        <v>0</v>
      </c>
      <c r="DW1044" s="77">
        <v>0</v>
      </c>
      <c r="GE1044" s="77" t="s">
        <v>427</v>
      </c>
      <c r="GF1044" s="77" t="s">
        <v>155</v>
      </c>
      <c r="GG1044" s="77" t="s">
        <v>433</v>
      </c>
      <c r="GH1044" s="77" t="s">
        <v>446</v>
      </c>
      <c r="GI1044" s="77">
        <v>2023</v>
      </c>
      <c r="GJ1044" s="77" t="s">
        <v>303</v>
      </c>
      <c r="GK1044" s="77">
        <v>4.1186611014017722E-2</v>
      </c>
      <c r="GL1044" s="77">
        <v>948.54559600000005</v>
      </c>
      <c r="GM1044" s="77">
        <v>2023</v>
      </c>
      <c r="GN1044" s="77" t="s">
        <v>175</v>
      </c>
      <c r="GO1044" s="77">
        <v>5.3000000000000005E-2</v>
      </c>
      <c r="GP1044" s="77">
        <v>3</v>
      </c>
      <c r="GQ1044" s="77">
        <v>0</v>
      </c>
      <c r="GR1044" s="77" t="s">
        <v>423</v>
      </c>
      <c r="GS1044" s="77">
        <v>0</v>
      </c>
      <c r="GT1044" s="77">
        <v>0</v>
      </c>
      <c r="GU1044" s="77">
        <v>5.5966209081309407E-2</v>
      </c>
      <c r="GV1044" s="248">
        <v>2.3050584833610769E-3</v>
      </c>
      <c r="GW1044" s="248">
        <v>5.5966209081309407E-2</v>
      </c>
      <c r="GX1044" s="77">
        <v>2.3050584833610769E-3</v>
      </c>
      <c r="GY1044" s="77">
        <v>5.5966209081309407E-2</v>
      </c>
      <c r="GZ1044" s="77">
        <v>2.3050584833610769E-3</v>
      </c>
    </row>
    <row r="1045" spans="98:208" x14ac:dyDescent="0.25">
      <c r="CT1045" s="77" t="s">
        <v>155</v>
      </c>
      <c r="CU1045" s="77" t="s">
        <v>444</v>
      </c>
      <c r="CV1045" s="77" t="s">
        <v>432</v>
      </c>
      <c r="CW1045" s="77">
        <v>2023</v>
      </c>
      <c r="CX1045" s="77">
        <v>0</v>
      </c>
      <c r="CY1045" s="77">
        <v>0</v>
      </c>
      <c r="CZ1045" s="77">
        <v>0</v>
      </c>
      <c r="DA1045" s="77">
        <v>0</v>
      </c>
      <c r="DB1045" s="77">
        <v>9129.7460702382632</v>
      </c>
      <c r="DC1045" s="77">
        <v>233.23007680798321</v>
      </c>
      <c r="DD1045" s="77">
        <v>8896.515993430281</v>
      </c>
      <c r="DE1045" s="77">
        <v>0</v>
      </c>
      <c r="DF1045" s="77">
        <v>0</v>
      </c>
      <c r="DG1045" s="77">
        <v>533.52731185161031</v>
      </c>
      <c r="DH1045" s="77">
        <v>533.52731185161031</v>
      </c>
      <c r="DI1045" s="77">
        <v>533.52731185161031</v>
      </c>
      <c r="DJ1045" s="77">
        <v>6.1679054982837523E-7</v>
      </c>
      <c r="DL1045" s="77">
        <v>0</v>
      </c>
      <c r="DM1045" s="77">
        <v>0</v>
      </c>
      <c r="DN1045" s="77">
        <v>0</v>
      </c>
      <c r="DO1045" s="77">
        <v>0</v>
      </c>
      <c r="DP1045" s="77">
        <v>3.2907460402540971E-4</v>
      </c>
      <c r="DQ1045" s="77">
        <v>3.2907460402540971E-4</v>
      </c>
      <c r="DR1045" s="77">
        <v>0</v>
      </c>
      <c r="DS1045" s="77">
        <v>3.2907460402540971E-4</v>
      </c>
      <c r="DT1045" s="77">
        <v>3.2907460402540971E-4</v>
      </c>
      <c r="DU1045" s="77">
        <v>0</v>
      </c>
      <c r="DV1045" s="77">
        <v>3.2907460402540971E-4</v>
      </c>
      <c r="DW1045" s="77">
        <v>3.2907460402540971E-4</v>
      </c>
      <c r="GE1045" s="77" t="s">
        <v>422</v>
      </c>
      <c r="GF1045" s="77" t="s">
        <v>155</v>
      </c>
      <c r="GG1045" s="77" t="s">
        <v>433</v>
      </c>
      <c r="GH1045" s="77" t="s">
        <v>446</v>
      </c>
      <c r="GI1045" s="77">
        <v>2024</v>
      </c>
      <c r="GJ1045" s="77" t="s">
        <v>305</v>
      </c>
      <c r="GK1045" s="77">
        <v>3.7590224611390763E-2</v>
      </c>
      <c r="GL1045" s="77">
        <v>948.54559600000005</v>
      </c>
      <c r="GM1045" s="77">
        <v>2024</v>
      </c>
      <c r="GN1045" s="77" t="s">
        <v>175</v>
      </c>
      <c r="GO1045" s="77">
        <v>0.13250000000000001</v>
      </c>
      <c r="GP1045" s="77">
        <v>3</v>
      </c>
      <c r="GQ1045" s="77">
        <v>0</v>
      </c>
      <c r="GR1045" s="77" t="s">
        <v>423</v>
      </c>
      <c r="GS1045" s="77">
        <v>0</v>
      </c>
      <c r="GT1045" s="77">
        <v>0</v>
      </c>
      <c r="GU1045" s="77">
        <v>0</v>
      </c>
      <c r="GV1045" s="248">
        <v>0</v>
      </c>
      <c r="GW1045" s="248">
        <v>0.1527377521613833</v>
      </c>
      <c r="GX1045" s="77">
        <v>5.7414464103853332E-3</v>
      </c>
      <c r="GY1045" s="77">
        <v>0.1527377521613833</v>
      </c>
      <c r="GZ1045" s="77">
        <v>5.7414464103853332E-3</v>
      </c>
    </row>
    <row r="1046" spans="98:208" x14ac:dyDescent="0.25">
      <c r="CT1046" s="77" t="s">
        <v>155</v>
      </c>
      <c r="CU1046" s="77" t="s">
        <v>444</v>
      </c>
      <c r="CV1046" s="77" t="s">
        <v>432</v>
      </c>
      <c r="CW1046" s="77">
        <v>2024</v>
      </c>
      <c r="CX1046" s="77">
        <v>0</v>
      </c>
      <c r="CY1046" s="77">
        <v>0</v>
      </c>
      <c r="CZ1046" s="77">
        <v>0</v>
      </c>
      <c r="DA1046" s="77">
        <v>0</v>
      </c>
      <c r="DB1046" s="77">
        <v>9129.7460702382632</v>
      </c>
      <c r="DC1046" s="77">
        <v>233.23007680798321</v>
      </c>
      <c r="DD1046" s="77">
        <v>8896.515993430281</v>
      </c>
      <c r="DE1046" s="77">
        <v>0</v>
      </c>
      <c r="DF1046" s="77">
        <v>0</v>
      </c>
      <c r="DG1046" s="77">
        <v>0</v>
      </c>
      <c r="DH1046" s="77">
        <v>533.52731185161031</v>
      </c>
      <c r="DI1046" s="77">
        <v>533.52731185161031</v>
      </c>
      <c r="DJ1046" s="77">
        <v>6.1679054982837523E-7</v>
      </c>
      <c r="DL1046" s="77">
        <v>0</v>
      </c>
      <c r="DM1046" s="77">
        <v>0</v>
      </c>
      <c r="DN1046" s="77">
        <v>0</v>
      </c>
      <c r="DO1046" s="77">
        <v>0</v>
      </c>
      <c r="DP1046" s="77">
        <v>0</v>
      </c>
      <c r="DQ1046" s="77">
        <v>0</v>
      </c>
      <c r="DR1046" s="77">
        <v>0</v>
      </c>
      <c r="DS1046" s="77">
        <v>3.2907460402540971E-4</v>
      </c>
      <c r="DT1046" s="77">
        <v>3.2907460402540971E-4</v>
      </c>
      <c r="DU1046" s="77">
        <v>0</v>
      </c>
      <c r="DV1046" s="77">
        <v>3.2907460402540971E-4</v>
      </c>
      <c r="DW1046" s="77">
        <v>3.2907460402540971E-4</v>
      </c>
      <c r="GE1046" s="77" t="s">
        <v>425</v>
      </c>
      <c r="GF1046" s="77" t="s">
        <v>155</v>
      </c>
      <c r="GG1046" s="77" t="s">
        <v>433</v>
      </c>
      <c r="GH1046" s="77" t="s">
        <v>446</v>
      </c>
      <c r="GI1046" s="77">
        <v>2024</v>
      </c>
      <c r="GJ1046" s="77" t="s">
        <v>301</v>
      </c>
      <c r="GK1046" s="77">
        <v>1.6314334115687329E-3</v>
      </c>
      <c r="GL1046" s="77">
        <v>948.54559600000005</v>
      </c>
      <c r="GM1046" s="77">
        <v>2024</v>
      </c>
      <c r="GN1046" s="77" t="s">
        <v>175</v>
      </c>
      <c r="GO1046" s="77">
        <v>5.3000000000000005E-2</v>
      </c>
      <c r="GP1046" s="77">
        <v>3</v>
      </c>
      <c r="GQ1046" s="77">
        <v>0</v>
      </c>
      <c r="GR1046" s="77" t="s">
        <v>423</v>
      </c>
      <c r="GS1046" s="77">
        <v>0</v>
      </c>
      <c r="GT1046" s="77">
        <v>0</v>
      </c>
      <c r="GU1046" s="77">
        <v>0</v>
      </c>
      <c r="GV1046" s="248">
        <v>0</v>
      </c>
      <c r="GW1046" s="248">
        <v>5.5966209081309407E-2</v>
      </c>
      <c r="GX1046" s="77">
        <v>9.1305143414089612E-5</v>
      </c>
      <c r="GY1046" s="77">
        <v>5.5966209081309407E-2</v>
      </c>
      <c r="GZ1046" s="77">
        <v>9.1305143414089612E-5</v>
      </c>
    </row>
    <row r="1047" spans="98:208" x14ac:dyDescent="0.25">
      <c r="CT1047" s="77" t="s">
        <v>155</v>
      </c>
      <c r="CU1047" s="77" t="s">
        <v>444</v>
      </c>
      <c r="CV1047" s="77" t="s">
        <v>432</v>
      </c>
      <c r="CW1047" s="77">
        <v>2025</v>
      </c>
      <c r="CX1047" s="77">
        <v>0</v>
      </c>
      <c r="CY1047" s="77">
        <v>0</v>
      </c>
      <c r="CZ1047" s="77">
        <v>0</v>
      </c>
      <c r="DA1047" s="77">
        <v>0</v>
      </c>
      <c r="DB1047" s="77">
        <v>9129.7460702382632</v>
      </c>
      <c r="DC1047" s="77">
        <v>233.23007680798321</v>
      </c>
      <c r="DD1047" s="77">
        <v>8896.515993430281</v>
      </c>
      <c r="DE1047" s="77">
        <v>0</v>
      </c>
      <c r="DF1047" s="77">
        <v>0</v>
      </c>
      <c r="DG1047" s="77">
        <v>0</v>
      </c>
      <c r="DH1047" s="77">
        <v>0</v>
      </c>
      <c r="DI1047" s="77">
        <v>533.52731185161031</v>
      </c>
      <c r="DJ1047" s="77">
        <v>6.1679054982837523E-7</v>
      </c>
      <c r="DL1047" s="77">
        <v>0</v>
      </c>
      <c r="DM1047" s="77">
        <v>0</v>
      </c>
      <c r="DN1047" s="77">
        <v>0</v>
      </c>
      <c r="DO1047" s="77">
        <v>0</v>
      </c>
      <c r="DP1047" s="77">
        <v>0</v>
      </c>
      <c r="DQ1047" s="77">
        <v>0</v>
      </c>
      <c r="DR1047" s="77">
        <v>0</v>
      </c>
      <c r="DS1047" s="77">
        <v>0</v>
      </c>
      <c r="DT1047" s="77">
        <v>0</v>
      </c>
      <c r="DU1047" s="77">
        <v>0</v>
      </c>
      <c r="DV1047" s="77">
        <v>3.2907460402540971E-4</v>
      </c>
      <c r="DW1047" s="77">
        <v>3.2907460402540971E-4</v>
      </c>
      <c r="GE1047" s="77" t="s">
        <v>427</v>
      </c>
      <c r="GF1047" s="77" t="s">
        <v>155</v>
      </c>
      <c r="GG1047" s="77" t="s">
        <v>433</v>
      </c>
      <c r="GH1047" s="77" t="s">
        <v>446</v>
      </c>
      <c r="GI1047" s="77">
        <v>2024</v>
      </c>
      <c r="GJ1047" s="77" t="s">
        <v>303</v>
      </c>
      <c r="GK1047" s="77">
        <v>4.1186611014017722E-2</v>
      </c>
      <c r="GL1047" s="77">
        <v>948.54559600000005</v>
      </c>
      <c r="GM1047" s="77">
        <v>2024</v>
      </c>
      <c r="GN1047" s="77" t="s">
        <v>175</v>
      </c>
      <c r="GO1047" s="77">
        <v>5.3000000000000005E-2</v>
      </c>
      <c r="GP1047" s="77">
        <v>3</v>
      </c>
      <c r="GQ1047" s="77">
        <v>0</v>
      </c>
      <c r="GR1047" s="77" t="s">
        <v>423</v>
      </c>
      <c r="GS1047" s="77">
        <v>0</v>
      </c>
      <c r="GT1047" s="77">
        <v>0</v>
      </c>
      <c r="GU1047" s="77">
        <v>0</v>
      </c>
      <c r="GV1047" s="248">
        <v>0</v>
      </c>
      <c r="GW1047" s="248">
        <v>5.5966209081309407E-2</v>
      </c>
      <c r="GX1047" s="77">
        <v>2.3050584833610769E-3</v>
      </c>
      <c r="GY1047" s="77">
        <v>5.5966209081309407E-2</v>
      </c>
      <c r="GZ1047" s="77">
        <v>2.3050584833610769E-3</v>
      </c>
    </row>
    <row r="1048" spans="98:208" x14ac:dyDescent="0.25">
      <c r="CT1048" s="77" t="s">
        <v>155</v>
      </c>
      <c r="CU1048" s="77" t="s">
        <v>444</v>
      </c>
      <c r="CV1048" s="77" t="s">
        <v>439</v>
      </c>
      <c r="CW1048" s="77">
        <v>2020</v>
      </c>
      <c r="CX1048" s="77">
        <v>0</v>
      </c>
      <c r="CY1048" s="77">
        <v>0</v>
      </c>
      <c r="CZ1048" s="77">
        <v>0</v>
      </c>
      <c r="DA1048" s="77">
        <v>0</v>
      </c>
      <c r="DB1048" s="77">
        <v>5.2405583313015462</v>
      </c>
      <c r="DC1048" s="77">
        <v>0.69641821681223015</v>
      </c>
      <c r="DD1048" s="77">
        <v>2.9419641522810189</v>
      </c>
      <c r="DE1048" s="77">
        <v>1.6021759622082881</v>
      </c>
      <c r="DF1048" s="77">
        <v>0.36068764874241271</v>
      </c>
      <c r="DG1048" s="77">
        <v>0</v>
      </c>
      <c r="DH1048" s="77">
        <v>0</v>
      </c>
      <c r="DI1048" s="77">
        <v>0</v>
      </c>
      <c r="DJ1048" s="77">
        <v>1.474631420473136E-5</v>
      </c>
      <c r="DL1048" s="77">
        <v>0</v>
      </c>
      <c r="DM1048" s="77">
        <v>5.3188133981213954E-6</v>
      </c>
      <c r="DN1048" s="77">
        <v>5.3188133981213954E-6</v>
      </c>
      <c r="DO1048" s="77">
        <v>0</v>
      </c>
      <c r="DP1048" s="77">
        <v>0</v>
      </c>
      <c r="DQ1048" s="77">
        <v>0</v>
      </c>
      <c r="DR1048" s="77">
        <v>0</v>
      </c>
      <c r="DS1048" s="77">
        <v>0</v>
      </c>
      <c r="DT1048" s="77">
        <v>0</v>
      </c>
      <c r="DU1048" s="77">
        <v>0</v>
      </c>
      <c r="DV1048" s="77">
        <v>0</v>
      </c>
      <c r="DW1048" s="77">
        <v>0</v>
      </c>
      <c r="GE1048" s="77" t="s">
        <v>422</v>
      </c>
      <c r="GF1048" s="77" t="s">
        <v>155</v>
      </c>
      <c r="GG1048" s="77" t="s">
        <v>433</v>
      </c>
      <c r="GH1048" s="77" t="s">
        <v>446</v>
      </c>
      <c r="GI1048" s="77">
        <v>2025</v>
      </c>
      <c r="GJ1048" s="77" t="s">
        <v>305</v>
      </c>
      <c r="GK1048" s="77">
        <v>3.7590224611390763E-2</v>
      </c>
      <c r="GL1048" s="77">
        <v>948.54559600000005</v>
      </c>
      <c r="GM1048" s="77">
        <v>2025</v>
      </c>
      <c r="GN1048" s="77" t="s">
        <v>175</v>
      </c>
      <c r="GO1048" s="77">
        <v>0.13250000000000001</v>
      </c>
      <c r="GP1048" s="77">
        <v>3</v>
      </c>
      <c r="GQ1048" s="77">
        <v>0</v>
      </c>
      <c r="GR1048" s="77" t="s">
        <v>423</v>
      </c>
      <c r="GS1048" s="77">
        <v>0</v>
      </c>
      <c r="GT1048" s="77">
        <v>0</v>
      </c>
      <c r="GU1048" s="77">
        <v>0</v>
      </c>
      <c r="GV1048" s="248">
        <v>0</v>
      </c>
      <c r="GW1048" s="248">
        <v>0</v>
      </c>
      <c r="GX1048" s="77">
        <v>0</v>
      </c>
      <c r="GY1048" s="77">
        <v>0.1527377521613833</v>
      </c>
      <c r="GZ1048" s="77">
        <v>5.7414464103853332E-3</v>
      </c>
    </row>
    <row r="1049" spans="98:208" x14ac:dyDescent="0.25">
      <c r="CT1049" s="77" t="s">
        <v>155</v>
      </c>
      <c r="CU1049" s="77" t="s">
        <v>444</v>
      </c>
      <c r="CV1049" s="77" t="s">
        <v>439</v>
      </c>
      <c r="CW1049" s="77">
        <v>2021</v>
      </c>
      <c r="CX1049" s="77">
        <v>0</v>
      </c>
      <c r="CY1049" s="77">
        <v>0</v>
      </c>
      <c r="CZ1049" s="77">
        <v>0</v>
      </c>
      <c r="DA1049" s="77">
        <v>0</v>
      </c>
      <c r="DB1049" s="77">
        <v>5.2405583313015462</v>
      </c>
      <c r="DC1049" s="77">
        <v>0.69641821681223015</v>
      </c>
      <c r="DD1049" s="77">
        <v>2.9419641522810189</v>
      </c>
      <c r="DE1049" s="77">
        <v>1.6021759622082881</v>
      </c>
      <c r="DF1049" s="77">
        <v>0.36068764874241271</v>
      </c>
      <c r="DG1049" s="77">
        <v>0.36068764874241271</v>
      </c>
      <c r="DH1049" s="77">
        <v>0</v>
      </c>
      <c r="DI1049" s="77">
        <v>0</v>
      </c>
      <c r="DJ1049" s="77">
        <v>1.474631420473136E-5</v>
      </c>
      <c r="DL1049" s="77">
        <v>0</v>
      </c>
      <c r="DM1049" s="77">
        <v>5.3188133981213954E-6</v>
      </c>
      <c r="DN1049" s="77">
        <v>5.3188133981213954E-6</v>
      </c>
      <c r="DO1049" s="77">
        <v>0</v>
      </c>
      <c r="DP1049" s="77">
        <v>5.3188133981213954E-6</v>
      </c>
      <c r="DQ1049" s="77">
        <v>5.3188133981213954E-6</v>
      </c>
      <c r="DR1049" s="77">
        <v>0</v>
      </c>
      <c r="DS1049" s="77">
        <v>0</v>
      </c>
      <c r="DT1049" s="77">
        <v>0</v>
      </c>
      <c r="DU1049" s="77">
        <v>0</v>
      </c>
      <c r="DV1049" s="77">
        <v>0</v>
      </c>
      <c r="DW1049" s="77">
        <v>0</v>
      </c>
      <c r="GE1049" s="77" t="s">
        <v>425</v>
      </c>
      <c r="GF1049" s="77" t="s">
        <v>155</v>
      </c>
      <c r="GG1049" s="77" t="s">
        <v>433</v>
      </c>
      <c r="GH1049" s="77" t="s">
        <v>446</v>
      </c>
      <c r="GI1049" s="77">
        <v>2025</v>
      </c>
      <c r="GJ1049" s="77" t="s">
        <v>301</v>
      </c>
      <c r="GK1049" s="77">
        <v>1.6314334115687329E-3</v>
      </c>
      <c r="GL1049" s="77">
        <v>948.54559600000005</v>
      </c>
      <c r="GM1049" s="77">
        <v>2025</v>
      </c>
      <c r="GN1049" s="77" t="s">
        <v>175</v>
      </c>
      <c r="GO1049" s="77">
        <v>5.3000000000000005E-2</v>
      </c>
      <c r="GP1049" s="77">
        <v>3</v>
      </c>
      <c r="GQ1049" s="77">
        <v>0</v>
      </c>
      <c r="GR1049" s="77" t="s">
        <v>423</v>
      </c>
      <c r="GS1049" s="77">
        <v>0</v>
      </c>
      <c r="GT1049" s="77">
        <v>0</v>
      </c>
      <c r="GU1049" s="77">
        <v>0</v>
      </c>
      <c r="GV1049" s="248">
        <v>0</v>
      </c>
      <c r="GW1049" s="248">
        <v>0</v>
      </c>
      <c r="GX1049" s="77">
        <v>0</v>
      </c>
      <c r="GY1049" s="77">
        <v>5.5966209081309407E-2</v>
      </c>
      <c r="GZ1049" s="77">
        <v>9.1305143414089612E-5</v>
      </c>
    </row>
    <row r="1050" spans="98:208" x14ac:dyDescent="0.25">
      <c r="CT1050" s="77" t="s">
        <v>155</v>
      </c>
      <c r="CU1050" s="77" t="s">
        <v>444</v>
      </c>
      <c r="CV1050" s="77" t="s">
        <v>439</v>
      </c>
      <c r="CW1050" s="77">
        <v>2022</v>
      </c>
      <c r="CX1050" s="77">
        <v>0</v>
      </c>
      <c r="CY1050" s="77">
        <v>0</v>
      </c>
      <c r="CZ1050" s="77">
        <v>0</v>
      </c>
      <c r="DA1050" s="77">
        <v>0</v>
      </c>
      <c r="DB1050" s="77">
        <v>5.2405583313015462</v>
      </c>
      <c r="DC1050" s="77">
        <v>0.69641821681223015</v>
      </c>
      <c r="DD1050" s="77">
        <v>2.9419641522810189</v>
      </c>
      <c r="DE1050" s="77">
        <v>1.6021759622082881</v>
      </c>
      <c r="DF1050" s="77">
        <v>0.36068764874241271</v>
      </c>
      <c r="DG1050" s="77">
        <v>0.36068764874241271</v>
      </c>
      <c r="DH1050" s="77">
        <v>0.36068764874241271</v>
      </c>
      <c r="DI1050" s="77">
        <v>0</v>
      </c>
      <c r="DJ1050" s="77">
        <v>1.474631420473136E-5</v>
      </c>
      <c r="DL1050" s="77">
        <v>0</v>
      </c>
      <c r="DM1050" s="77">
        <v>5.3188133981213954E-6</v>
      </c>
      <c r="DN1050" s="77">
        <v>5.3188133981213954E-6</v>
      </c>
      <c r="DO1050" s="77">
        <v>0</v>
      </c>
      <c r="DP1050" s="77">
        <v>5.3188133981213954E-6</v>
      </c>
      <c r="DQ1050" s="77">
        <v>5.3188133981213954E-6</v>
      </c>
      <c r="DR1050" s="77">
        <v>0</v>
      </c>
      <c r="DS1050" s="77">
        <v>5.3188133981213954E-6</v>
      </c>
      <c r="DT1050" s="77">
        <v>5.3188133981213954E-6</v>
      </c>
      <c r="DU1050" s="77">
        <v>0</v>
      </c>
      <c r="DV1050" s="77">
        <v>0</v>
      </c>
      <c r="DW1050" s="77">
        <v>0</v>
      </c>
      <c r="GE1050" s="77" t="s">
        <v>427</v>
      </c>
      <c r="GF1050" s="77" t="s">
        <v>155</v>
      </c>
      <c r="GG1050" s="77" t="s">
        <v>433</v>
      </c>
      <c r="GH1050" s="77" t="s">
        <v>446</v>
      </c>
      <c r="GI1050" s="77">
        <v>2025</v>
      </c>
      <c r="GJ1050" s="77" t="s">
        <v>303</v>
      </c>
      <c r="GK1050" s="77">
        <v>4.1186611014017722E-2</v>
      </c>
      <c r="GL1050" s="77">
        <v>948.54559600000005</v>
      </c>
      <c r="GM1050" s="77">
        <v>2025</v>
      </c>
      <c r="GN1050" s="77" t="s">
        <v>175</v>
      </c>
      <c r="GO1050" s="77">
        <v>5.3000000000000005E-2</v>
      </c>
      <c r="GP1050" s="77">
        <v>3</v>
      </c>
      <c r="GQ1050" s="77">
        <v>0</v>
      </c>
      <c r="GR1050" s="77" t="s">
        <v>423</v>
      </c>
      <c r="GS1050" s="77">
        <v>0</v>
      </c>
      <c r="GT1050" s="77">
        <v>0</v>
      </c>
      <c r="GU1050" s="77">
        <v>0</v>
      </c>
      <c r="GV1050" s="248">
        <v>0</v>
      </c>
      <c r="GW1050" s="248">
        <v>0</v>
      </c>
      <c r="GX1050" s="77">
        <v>0</v>
      </c>
      <c r="GY1050" s="77">
        <v>5.5966209081309407E-2</v>
      </c>
      <c r="GZ1050" s="77">
        <v>2.3050584833610769E-3</v>
      </c>
    </row>
    <row r="1051" spans="98:208" x14ac:dyDescent="0.25">
      <c r="CT1051" s="77" t="s">
        <v>155</v>
      </c>
      <c r="CU1051" s="77" t="s">
        <v>444</v>
      </c>
      <c r="CV1051" s="77" t="s">
        <v>439</v>
      </c>
      <c r="CW1051" s="77">
        <v>2023</v>
      </c>
      <c r="CX1051" s="77">
        <v>0</v>
      </c>
      <c r="CY1051" s="77">
        <v>0</v>
      </c>
      <c r="CZ1051" s="77">
        <v>0</v>
      </c>
      <c r="DA1051" s="77">
        <v>0</v>
      </c>
      <c r="DB1051" s="77">
        <v>5.4750346070077667</v>
      </c>
      <c r="DC1051" s="77">
        <v>0.71896016785821015</v>
      </c>
      <c r="DD1051" s="77">
        <v>3.071497198615103</v>
      </c>
      <c r="DE1051" s="77">
        <v>1.6845772405344439</v>
      </c>
      <c r="DF1051" s="77">
        <v>0</v>
      </c>
      <c r="DG1051" s="77">
        <v>0.37599181639994872</v>
      </c>
      <c r="DH1051" s="77">
        <v>0.37599181639994872</v>
      </c>
      <c r="DI1051" s="77">
        <v>0.37599181639994872</v>
      </c>
      <c r="DJ1051" s="77">
        <v>1.474631420473136E-5</v>
      </c>
      <c r="DL1051" s="77">
        <v>0</v>
      </c>
      <c r="DM1051" s="77">
        <v>0</v>
      </c>
      <c r="DN1051" s="77">
        <v>0</v>
      </c>
      <c r="DO1051" s="77">
        <v>0</v>
      </c>
      <c r="DP1051" s="77">
        <v>5.5444934630413095E-6</v>
      </c>
      <c r="DQ1051" s="77">
        <v>5.5444934630413095E-6</v>
      </c>
      <c r="DR1051" s="77">
        <v>0</v>
      </c>
      <c r="DS1051" s="77">
        <v>5.5444934630413095E-6</v>
      </c>
      <c r="DT1051" s="77">
        <v>5.5444934630413095E-6</v>
      </c>
      <c r="DU1051" s="77">
        <v>0</v>
      </c>
      <c r="DV1051" s="77">
        <v>5.5444934630413095E-6</v>
      </c>
      <c r="DW1051" s="77">
        <v>5.5444934630413095E-6</v>
      </c>
      <c r="GE1051" s="77" t="s">
        <v>422</v>
      </c>
      <c r="GF1051" s="77" t="s">
        <v>155</v>
      </c>
      <c r="GG1051" s="77" t="s">
        <v>433</v>
      </c>
      <c r="GH1051" s="77" t="s">
        <v>453</v>
      </c>
      <c r="GI1051" s="77">
        <v>2021</v>
      </c>
      <c r="GJ1051" s="77" t="s">
        <v>305</v>
      </c>
      <c r="GK1051" s="77">
        <v>222.2294216278305</v>
      </c>
      <c r="GL1051" s="77">
        <v>948.54559600000005</v>
      </c>
      <c r="GM1051" s="77">
        <v>2021</v>
      </c>
      <c r="GN1051" s="77" t="s">
        <v>175</v>
      </c>
      <c r="GO1051" s="77">
        <v>0.13250000000000001</v>
      </c>
      <c r="GP1051" s="77">
        <v>3</v>
      </c>
      <c r="GQ1051" s="77">
        <v>0</v>
      </c>
      <c r="GR1051" s="77" t="s">
        <v>423</v>
      </c>
      <c r="GS1051" s="77">
        <v>0.1527377521613833</v>
      </c>
      <c r="GT1051" s="77">
        <v>33.942822323559128</v>
      </c>
      <c r="GU1051" s="77">
        <v>0.1527377521613833</v>
      </c>
      <c r="GV1051" s="248">
        <v>33.942822323559128</v>
      </c>
      <c r="GW1051" s="248">
        <v>0</v>
      </c>
      <c r="GX1051" s="77">
        <v>0</v>
      </c>
      <c r="GY1051" s="77">
        <v>0</v>
      </c>
      <c r="GZ1051" s="77">
        <v>0</v>
      </c>
    </row>
    <row r="1052" spans="98:208" x14ac:dyDescent="0.25">
      <c r="CT1052" s="77" t="s">
        <v>155</v>
      </c>
      <c r="CU1052" s="77" t="s">
        <v>444</v>
      </c>
      <c r="CV1052" s="77" t="s">
        <v>439</v>
      </c>
      <c r="CW1052" s="77">
        <v>2024</v>
      </c>
      <c r="CX1052" s="77">
        <v>0</v>
      </c>
      <c r="CY1052" s="77">
        <v>0</v>
      </c>
      <c r="CZ1052" s="77">
        <v>0</v>
      </c>
      <c r="DA1052" s="77">
        <v>0</v>
      </c>
      <c r="DB1052" s="77">
        <v>5.4750346070077667</v>
      </c>
      <c r="DC1052" s="77">
        <v>0.71896016785821015</v>
      </c>
      <c r="DD1052" s="77">
        <v>3.071497198615103</v>
      </c>
      <c r="DE1052" s="77">
        <v>1.6845772405344439</v>
      </c>
      <c r="DF1052" s="77">
        <v>0</v>
      </c>
      <c r="DG1052" s="77">
        <v>0</v>
      </c>
      <c r="DH1052" s="77">
        <v>0.37599181639994872</v>
      </c>
      <c r="DI1052" s="77">
        <v>0.37599181639994872</v>
      </c>
      <c r="DJ1052" s="77">
        <v>1.474631420473136E-5</v>
      </c>
      <c r="DL1052" s="77">
        <v>0</v>
      </c>
      <c r="DM1052" s="77">
        <v>0</v>
      </c>
      <c r="DN1052" s="77">
        <v>0</v>
      </c>
      <c r="DO1052" s="77">
        <v>0</v>
      </c>
      <c r="DP1052" s="77">
        <v>0</v>
      </c>
      <c r="DQ1052" s="77">
        <v>0</v>
      </c>
      <c r="DR1052" s="77">
        <v>0</v>
      </c>
      <c r="DS1052" s="77">
        <v>5.5444934630413095E-6</v>
      </c>
      <c r="DT1052" s="77">
        <v>5.5444934630413095E-6</v>
      </c>
      <c r="DU1052" s="77">
        <v>0</v>
      </c>
      <c r="DV1052" s="77">
        <v>5.5444934630413095E-6</v>
      </c>
      <c r="DW1052" s="77">
        <v>5.5444934630413095E-6</v>
      </c>
      <c r="GE1052" s="77" t="s">
        <v>425</v>
      </c>
      <c r="GF1052" s="77" t="s">
        <v>155</v>
      </c>
      <c r="GG1052" s="77" t="s">
        <v>433</v>
      </c>
      <c r="GH1052" s="77" t="s">
        <v>453</v>
      </c>
      <c r="GI1052" s="77">
        <v>2021</v>
      </c>
      <c r="GJ1052" s="77" t="s">
        <v>301</v>
      </c>
      <c r="GK1052" s="77">
        <v>8585.7228092479436</v>
      </c>
      <c r="GL1052" s="77">
        <v>948.54559600000005</v>
      </c>
      <c r="GM1052" s="77">
        <v>2021</v>
      </c>
      <c r="GN1052" s="77" t="s">
        <v>175</v>
      </c>
      <c r="GO1052" s="77">
        <v>5.3000000000000005E-2</v>
      </c>
      <c r="GP1052" s="77">
        <v>3</v>
      </c>
      <c r="GQ1052" s="77">
        <v>0</v>
      </c>
      <c r="GR1052" s="77" t="s">
        <v>423</v>
      </c>
      <c r="GS1052" s="77">
        <v>5.5966209081309407E-2</v>
      </c>
      <c r="GT1052" s="77">
        <v>480.51035785653755</v>
      </c>
      <c r="GU1052" s="77">
        <v>5.5966209081309407E-2</v>
      </c>
      <c r="GV1052" s="248">
        <v>480.51035785653755</v>
      </c>
      <c r="GW1052" s="248">
        <v>0</v>
      </c>
      <c r="GX1052" s="77">
        <v>0</v>
      </c>
      <c r="GY1052" s="77">
        <v>0</v>
      </c>
      <c r="GZ1052" s="77">
        <v>0</v>
      </c>
    </row>
    <row r="1053" spans="98:208" x14ac:dyDescent="0.25">
      <c r="CT1053" s="77" t="s">
        <v>155</v>
      </c>
      <c r="CU1053" s="77" t="s">
        <v>444</v>
      </c>
      <c r="CV1053" s="77" t="s">
        <v>439</v>
      </c>
      <c r="CW1053" s="77">
        <v>2025</v>
      </c>
      <c r="CX1053" s="77">
        <v>0</v>
      </c>
      <c r="CY1053" s="77">
        <v>0</v>
      </c>
      <c r="CZ1053" s="77">
        <v>0</v>
      </c>
      <c r="DA1053" s="77">
        <v>0</v>
      </c>
      <c r="DB1053" s="77">
        <v>5.4750346070077667</v>
      </c>
      <c r="DC1053" s="77">
        <v>0.71896016785821015</v>
      </c>
      <c r="DD1053" s="77">
        <v>3.071497198615103</v>
      </c>
      <c r="DE1053" s="77">
        <v>1.6845772405344439</v>
      </c>
      <c r="DF1053" s="77">
        <v>0</v>
      </c>
      <c r="DG1053" s="77">
        <v>0</v>
      </c>
      <c r="DH1053" s="77">
        <v>0</v>
      </c>
      <c r="DI1053" s="77">
        <v>0.37599181639994872</v>
      </c>
      <c r="DJ1053" s="77">
        <v>1.474631420473136E-5</v>
      </c>
      <c r="DL1053" s="77">
        <v>0</v>
      </c>
      <c r="DM1053" s="77">
        <v>0</v>
      </c>
      <c r="DN1053" s="77">
        <v>0</v>
      </c>
      <c r="DO1053" s="77">
        <v>0</v>
      </c>
      <c r="DP1053" s="77">
        <v>0</v>
      </c>
      <c r="DQ1053" s="77">
        <v>0</v>
      </c>
      <c r="DR1053" s="77">
        <v>0</v>
      </c>
      <c r="DS1053" s="77">
        <v>0</v>
      </c>
      <c r="DT1053" s="77">
        <v>0</v>
      </c>
      <c r="DU1053" s="77">
        <v>0</v>
      </c>
      <c r="DV1053" s="77">
        <v>5.5444934630413095E-6</v>
      </c>
      <c r="DW1053" s="77">
        <v>5.5444934630413095E-6</v>
      </c>
      <c r="GE1053" s="77" t="s">
        <v>427</v>
      </c>
      <c r="GF1053" s="77" t="s">
        <v>155</v>
      </c>
      <c r="GG1053" s="77" t="s">
        <v>433</v>
      </c>
      <c r="GH1053" s="77" t="s">
        <v>453</v>
      </c>
      <c r="GI1053" s="77">
        <v>2021</v>
      </c>
      <c r="GJ1053" s="77" t="s">
        <v>303</v>
      </c>
      <c r="GK1053" s="77">
        <v>5338.1784104567441</v>
      </c>
      <c r="GL1053" s="77">
        <v>948.54559600000005</v>
      </c>
      <c r="GM1053" s="77">
        <v>2021</v>
      </c>
      <c r="GN1053" s="77" t="s">
        <v>175</v>
      </c>
      <c r="GO1053" s="77">
        <v>5.3000000000000005E-2</v>
      </c>
      <c r="GP1053" s="77">
        <v>3</v>
      </c>
      <c r="GQ1053" s="77">
        <v>0</v>
      </c>
      <c r="GR1053" s="77" t="s">
        <v>423</v>
      </c>
      <c r="GS1053" s="77">
        <v>5.5966209081309407E-2</v>
      </c>
      <c r="GT1053" s="77">
        <v>298.75760903295406</v>
      </c>
      <c r="GU1053" s="77">
        <v>5.5966209081309407E-2</v>
      </c>
      <c r="GV1053" s="248">
        <v>298.75760903295406</v>
      </c>
      <c r="GW1053" s="248">
        <v>0</v>
      </c>
      <c r="GX1053" s="77">
        <v>0</v>
      </c>
      <c r="GY1053" s="77">
        <v>0</v>
      </c>
      <c r="GZ1053" s="77">
        <v>0</v>
      </c>
    </row>
    <row r="1054" spans="98:208" x14ac:dyDescent="0.25">
      <c r="CT1054" s="77" t="s">
        <v>155</v>
      </c>
      <c r="CU1054" s="77" t="s">
        <v>444</v>
      </c>
      <c r="CV1054" s="77" t="s">
        <v>446</v>
      </c>
      <c r="CW1054" s="77">
        <v>2020</v>
      </c>
      <c r="CX1054" s="77">
        <v>0</v>
      </c>
      <c r="CY1054" s="77">
        <v>0</v>
      </c>
      <c r="CZ1054" s="77">
        <v>0</v>
      </c>
      <c r="DA1054" s="77">
        <v>0</v>
      </c>
      <c r="DB1054" s="77">
        <v>7.7900575334948485E-2</v>
      </c>
      <c r="DC1054" s="77">
        <v>3.6425060683954492E-2</v>
      </c>
      <c r="DD1054" s="77">
        <v>1.580872452543254E-3</v>
      </c>
      <c r="DE1054" s="77">
        <v>3.9894642198450722E-2</v>
      </c>
      <c r="DF1054" s="77">
        <v>7.884709215921628E-3</v>
      </c>
      <c r="DG1054" s="77">
        <v>0</v>
      </c>
      <c r="DH1054" s="77">
        <v>0</v>
      </c>
      <c r="DI1054" s="77">
        <v>0</v>
      </c>
      <c r="DJ1054" s="77">
        <v>4.5636348491200603E-3</v>
      </c>
      <c r="DL1054" s="77">
        <v>0</v>
      </c>
      <c r="DM1054" s="77">
        <v>3.5982933752958047E-5</v>
      </c>
      <c r="DN1054" s="77">
        <v>3.5982933752958047E-5</v>
      </c>
      <c r="DO1054" s="77">
        <v>0</v>
      </c>
      <c r="DP1054" s="77">
        <v>0</v>
      </c>
      <c r="DQ1054" s="77">
        <v>0</v>
      </c>
      <c r="DR1054" s="77">
        <v>0</v>
      </c>
      <c r="DS1054" s="77">
        <v>0</v>
      </c>
      <c r="DT1054" s="77">
        <v>0</v>
      </c>
      <c r="DU1054" s="77">
        <v>0</v>
      </c>
      <c r="DV1054" s="77">
        <v>0</v>
      </c>
      <c r="DW1054" s="77">
        <v>0</v>
      </c>
      <c r="GE1054" s="77" t="s">
        <v>422</v>
      </c>
      <c r="GF1054" s="77" t="s">
        <v>155</v>
      </c>
      <c r="GG1054" s="77" t="s">
        <v>433</v>
      </c>
      <c r="GH1054" s="77" t="s">
        <v>453</v>
      </c>
      <c r="GI1054" s="77">
        <v>2022</v>
      </c>
      <c r="GJ1054" s="77" t="s">
        <v>305</v>
      </c>
      <c r="GK1054" s="77">
        <v>222.2294216278305</v>
      </c>
      <c r="GL1054" s="77">
        <v>948.54559600000005</v>
      </c>
      <c r="GM1054" s="77">
        <v>2022</v>
      </c>
      <c r="GN1054" s="77" t="s">
        <v>175</v>
      </c>
      <c r="GO1054" s="77">
        <v>0.13250000000000001</v>
      </c>
      <c r="GP1054" s="77">
        <v>3</v>
      </c>
      <c r="GQ1054" s="77">
        <v>0</v>
      </c>
      <c r="GR1054" s="77" t="s">
        <v>423</v>
      </c>
      <c r="GS1054" s="77">
        <v>0.1527377521613833</v>
      </c>
      <c r="GT1054" s="77">
        <v>33.942822323559128</v>
      </c>
      <c r="GU1054" s="77">
        <v>0.1527377521613833</v>
      </c>
      <c r="GV1054" s="248">
        <v>33.942822323559128</v>
      </c>
      <c r="GW1054" s="248">
        <v>0.1527377521613833</v>
      </c>
      <c r="GX1054" s="77">
        <v>33.942822323559128</v>
      </c>
      <c r="GY1054" s="77">
        <v>0</v>
      </c>
      <c r="GZ1054" s="77">
        <v>0</v>
      </c>
    </row>
    <row r="1055" spans="98:208" x14ac:dyDescent="0.25">
      <c r="CT1055" s="77" t="s">
        <v>155</v>
      </c>
      <c r="CU1055" s="77" t="s">
        <v>444</v>
      </c>
      <c r="CV1055" s="77" t="s">
        <v>446</v>
      </c>
      <c r="CW1055" s="77">
        <v>2021</v>
      </c>
      <c r="CX1055" s="77">
        <v>0</v>
      </c>
      <c r="CY1055" s="77">
        <v>0</v>
      </c>
      <c r="CZ1055" s="77">
        <v>0</v>
      </c>
      <c r="DA1055" s="77">
        <v>0</v>
      </c>
      <c r="DB1055" s="77">
        <v>7.7900575334948485E-2</v>
      </c>
      <c r="DC1055" s="77">
        <v>3.6425060683954492E-2</v>
      </c>
      <c r="DD1055" s="77">
        <v>1.580872452543254E-3</v>
      </c>
      <c r="DE1055" s="77">
        <v>3.9894642198450722E-2</v>
      </c>
      <c r="DF1055" s="77">
        <v>7.884709215921628E-3</v>
      </c>
      <c r="DG1055" s="77">
        <v>7.884709215921628E-3</v>
      </c>
      <c r="DH1055" s="77">
        <v>0</v>
      </c>
      <c r="DI1055" s="77">
        <v>0</v>
      </c>
      <c r="DJ1055" s="77">
        <v>4.5636348491200603E-3</v>
      </c>
      <c r="DL1055" s="77">
        <v>0</v>
      </c>
      <c r="DM1055" s="77">
        <v>3.5982933752958047E-5</v>
      </c>
      <c r="DN1055" s="77">
        <v>3.5982933752958047E-5</v>
      </c>
      <c r="DO1055" s="77">
        <v>0</v>
      </c>
      <c r="DP1055" s="77">
        <v>3.5982933752958047E-5</v>
      </c>
      <c r="DQ1055" s="77">
        <v>3.5982933752958047E-5</v>
      </c>
      <c r="DR1055" s="77">
        <v>0</v>
      </c>
      <c r="DS1055" s="77">
        <v>0</v>
      </c>
      <c r="DT1055" s="77">
        <v>0</v>
      </c>
      <c r="DU1055" s="77">
        <v>0</v>
      </c>
      <c r="DV1055" s="77">
        <v>0</v>
      </c>
      <c r="DW1055" s="77">
        <v>0</v>
      </c>
      <c r="GE1055" s="77" t="s">
        <v>425</v>
      </c>
      <c r="GF1055" s="77" t="s">
        <v>155</v>
      </c>
      <c r="GG1055" s="77" t="s">
        <v>433</v>
      </c>
      <c r="GH1055" s="77" t="s">
        <v>453</v>
      </c>
      <c r="GI1055" s="77">
        <v>2022</v>
      </c>
      <c r="GJ1055" s="77" t="s">
        <v>301</v>
      </c>
      <c r="GK1055" s="77">
        <v>8585.7228092479436</v>
      </c>
      <c r="GL1055" s="77">
        <v>948.54559600000005</v>
      </c>
      <c r="GM1055" s="77">
        <v>2022</v>
      </c>
      <c r="GN1055" s="77" t="s">
        <v>175</v>
      </c>
      <c r="GO1055" s="77">
        <v>5.3000000000000005E-2</v>
      </c>
      <c r="GP1055" s="77">
        <v>3</v>
      </c>
      <c r="GQ1055" s="77">
        <v>0</v>
      </c>
      <c r="GR1055" s="77" t="s">
        <v>423</v>
      </c>
      <c r="GS1055" s="77">
        <v>5.5966209081309407E-2</v>
      </c>
      <c r="GT1055" s="77">
        <v>480.51035785653755</v>
      </c>
      <c r="GU1055" s="77">
        <v>5.5966209081309407E-2</v>
      </c>
      <c r="GV1055" s="248">
        <v>480.51035785653755</v>
      </c>
      <c r="GW1055" s="248">
        <v>5.5966209081309407E-2</v>
      </c>
      <c r="GX1055" s="77">
        <v>480.51035785653755</v>
      </c>
      <c r="GY1055" s="77">
        <v>0</v>
      </c>
      <c r="GZ1055" s="77">
        <v>0</v>
      </c>
    </row>
    <row r="1056" spans="98:208" x14ac:dyDescent="0.25">
      <c r="CT1056" s="77" t="s">
        <v>155</v>
      </c>
      <c r="CU1056" s="77" t="s">
        <v>444</v>
      </c>
      <c r="CV1056" s="77" t="s">
        <v>446</v>
      </c>
      <c r="CW1056" s="77">
        <v>2022</v>
      </c>
      <c r="CX1056" s="77">
        <v>0</v>
      </c>
      <c r="CY1056" s="77">
        <v>0</v>
      </c>
      <c r="CZ1056" s="77">
        <v>0</v>
      </c>
      <c r="DA1056" s="77">
        <v>0</v>
      </c>
      <c r="DB1056" s="77">
        <v>7.7900575334948485E-2</v>
      </c>
      <c r="DC1056" s="77">
        <v>3.6425060683954492E-2</v>
      </c>
      <c r="DD1056" s="77">
        <v>1.580872452543254E-3</v>
      </c>
      <c r="DE1056" s="77">
        <v>3.9894642198450722E-2</v>
      </c>
      <c r="DF1056" s="77">
        <v>7.884709215921628E-3</v>
      </c>
      <c r="DG1056" s="77">
        <v>7.884709215921628E-3</v>
      </c>
      <c r="DH1056" s="77">
        <v>7.884709215921628E-3</v>
      </c>
      <c r="DI1056" s="77">
        <v>0</v>
      </c>
      <c r="DJ1056" s="77">
        <v>4.5636348491200603E-3</v>
      </c>
      <c r="DL1056" s="77">
        <v>0</v>
      </c>
      <c r="DM1056" s="77">
        <v>3.5982933752958047E-5</v>
      </c>
      <c r="DN1056" s="77">
        <v>3.5982933752958047E-5</v>
      </c>
      <c r="DO1056" s="77">
        <v>0</v>
      </c>
      <c r="DP1056" s="77">
        <v>3.5982933752958047E-5</v>
      </c>
      <c r="DQ1056" s="77">
        <v>3.5982933752958047E-5</v>
      </c>
      <c r="DR1056" s="77">
        <v>0</v>
      </c>
      <c r="DS1056" s="77">
        <v>3.5982933752958047E-5</v>
      </c>
      <c r="DT1056" s="77">
        <v>3.5982933752958047E-5</v>
      </c>
      <c r="DU1056" s="77">
        <v>0</v>
      </c>
      <c r="DV1056" s="77">
        <v>0</v>
      </c>
      <c r="DW1056" s="77">
        <v>0</v>
      </c>
      <c r="GE1056" s="77" t="s">
        <v>427</v>
      </c>
      <c r="GF1056" s="77" t="s">
        <v>155</v>
      </c>
      <c r="GG1056" s="77" t="s">
        <v>433</v>
      </c>
      <c r="GH1056" s="77" t="s">
        <v>453</v>
      </c>
      <c r="GI1056" s="77">
        <v>2022</v>
      </c>
      <c r="GJ1056" s="77" t="s">
        <v>303</v>
      </c>
      <c r="GK1056" s="77">
        <v>5338.1784104567441</v>
      </c>
      <c r="GL1056" s="77">
        <v>948.54559600000005</v>
      </c>
      <c r="GM1056" s="77">
        <v>2022</v>
      </c>
      <c r="GN1056" s="77" t="s">
        <v>175</v>
      </c>
      <c r="GO1056" s="77">
        <v>5.3000000000000005E-2</v>
      </c>
      <c r="GP1056" s="77">
        <v>3</v>
      </c>
      <c r="GQ1056" s="77">
        <v>0</v>
      </c>
      <c r="GR1056" s="77" t="s">
        <v>423</v>
      </c>
      <c r="GS1056" s="77">
        <v>5.5966209081309407E-2</v>
      </c>
      <c r="GT1056" s="77">
        <v>298.75760903295406</v>
      </c>
      <c r="GU1056" s="77">
        <v>5.5966209081309407E-2</v>
      </c>
      <c r="GV1056" s="248">
        <v>298.75760903295406</v>
      </c>
      <c r="GW1056" s="248">
        <v>5.5966209081309407E-2</v>
      </c>
      <c r="GX1056" s="77">
        <v>298.75760903295406</v>
      </c>
      <c r="GY1056" s="77">
        <v>0</v>
      </c>
      <c r="GZ1056" s="77">
        <v>0</v>
      </c>
    </row>
    <row r="1057" spans="98:208" x14ac:dyDescent="0.25">
      <c r="CT1057" s="77" t="s">
        <v>155</v>
      </c>
      <c r="CU1057" s="77" t="s">
        <v>444</v>
      </c>
      <c r="CV1057" s="77" t="s">
        <v>446</v>
      </c>
      <c r="CW1057" s="77">
        <v>2023</v>
      </c>
      <c r="CX1057" s="77">
        <v>0</v>
      </c>
      <c r="CY1057" s="77">
        <v>0</v>
      </c>
      <c r="CZ1057" s="77">
        <v>0</v>
      </c>
      <c r="DA1057" s="77">
        <v>0</v>
      </c>
      <c r="DB1057" s="77">
        <v>8.040826903697719E-2</v>
      </c>
      <c r="DC1057" s="77">
        <v>3.7590224611390742E-2</v>
      </c>
      <c r="DD1057" s="77">
        <v>1.6314334115687321E-3</v>
      </c>
      <c r="DE1057" s="77">
        <v>4.1186611014017722E-2</v>
      </c>
      <c r="DF1057" s="77">
        <v>0</v>
      </c>
      <c r="DG1057" s="77">
        <v>8.1378100371604957E-3</v>
      </c>
      <c r="DH1057" s="77">
        <v>8.1378100371604957E-3</v>
      </c>
      <c r="DI1057" s="77">
        <v>8.1378100371604957E-3</v>
      </c>
      <c r="DJ1057" s="77">
        <v>4.5636348491200603E-3</v>
      </c>
      <c r="DL1057" s="77">
        <v>0</v>
      </c>
      <c r="DM1057" s="77">
        <v>0</v>
      </c>
      <c r="DN1057" s="77">
        <v>0</v>
      </c>
      <c r="DO1057" s="77">
        <v>0</v>
      </c>
      <c r="DP1057" s="77">
        <v>3.7137993481104648E-5</v>
      </c>
      <c r="DQ1057" s="77">
        <v>3.7137993481104648E-5</v>
      </c>
      <c r="DR1057" s="77">
        <v>0</v>
      </c>
      <c r="DS1057" s="77">
        <v>3.7137993481104648E-5</v>
      </c>
      <c r="DT1057" s="77">
        <v>3.7137993481104648E-5</v>
      </c>
      <c r="DU1057" s="77">
        <v>0</v>
      </c>
      <c r="DV1057" s="77">
        <v>3.7137993481104648E-5</v>
      </c>
      <c r="DW1057" s="77">
        <v>3.7137993481104648E-5</v>
      </c>
      <c r="GE1057" s="77" t="s">
        <v>422</v>
      </c>
      <c r="GF1057" s="77" t="s">
        <v>155</v>
      </c>
      <c r="GG1057" s="77" t="s">
        <v>433</v>
      </c>
      <c r="GH1057" s="77" t="s">
        <v>453</v>
      </c>
      <c r="GI1057" s="77">
        <v>2023</v>
      </c>
      <c r="GJ1057" s="77" t="s">
        <v>305</v>
      </c>
      <c r="GK1057" s="77">
        <v>233.23007680793921</v>
      </c>
      <c r="GL1057" s="77">
        <v>948.54559600000005</v>
      </c>
      <c r="GM1057" s="77">
        <v>2023</v>
      </c>
      <c r="GN1057" s="77" t="s">
        <v>175</v>
      </c>
      <c r="GO1057" s="77">
        <v>0.13250000000000001</v>
      </c>
      <c r="GP1057" s="77">
        <v>3</v>
      </c>
      <c r="GQ1057" s="77">
        <v>0</v>
      </c>
      <c r="GR1057" s="77" t="s">
        <v>423</v>
      </c>
      <c r="GS1057" s="77">
        <v>0</v>
      </c>
      <c r="GT1057" s="77">
        <v>0</v>
      </c>
      <c r="GU1057" s="77">
        <v>0.1527377521613833</v>
      </c>
      <c r="GV1057" s="248">
        <v>35.623037668071412</v>
      </c>
      <c r="GW1057" s="248">
        <v>0.1527377521613833</v>
      </c>
      <c r="GX1057" s="77">
        <v>35.623037668071412</v>
      </c>
      <c r="GY1057" s="77">
        <v>0.1527377521613833</v>
      </c>
      <c r="GZ1057" s="77">
        <v>35.623037668071412</v>
      </c>
    </row>
    <row r="1058" spans="98:208" x14ac:dyDescent="0.25">
      <c r="CT1058" s="77" t="s">
        <v>155</v>
      </c>
      <c r="CU1058" s="77" t="s">
        <v>444</v>
      </c>
      <c r="CV1058" s="77" t="s">
        <v>446</v>
      </c>
      <c r="CW1058" s="77">
        <v>2024</v>
      </c>
      <c r="CX1058" s="77">
        <v>0</v>
      </c>
      <c r="CY1058" s="77">
        <v>0</v>
      </c>
      <c r="CZ1058" s="77">
        <v>0</v>
      </c>
      <c r="DA1058" s="77">
        <v>0</v>
      </c>
      <c r="DB1058" s="77">
        <v>8.040826903697719E-2</v>
      </c>
      <c r="DC1058" s="77">
        <v>3.7590224611390742E-2</v>
      </c>
      <c r="DD1058" s="77">
        <v>1.6314334115687321E-3</v>
      </c>
      <c r="DE1058" s="77">
        <v>4.1186611014017722E-2</v>
      </c>
      <c r="DF1058" s="77">
        <v>0</v>
      </c>
      <c r="DG1058" s="77">
        <v>0</v>
      </c>
      <c r="DH1058" s="77">
        <v>8.1378100371604957E-3</v>
      </c>
      <c r="DI1058" s="77">
        <v>8.1378100371604957E-3</v>
      </c>
      <c r="DJ1058" s="77">
        <v>4.5636348491200603E-3</v>
      </c>
      <c r="DL1058" s="77">
        <v>0</v>
      </c>
      <c r="DM1058" s="77">
        <v>0</v>
      </c>
      <c r="DN1058" s="77">
        <v>0</v>
      </c>
      <c r="DO1058" s="77">
        <v>0</v>
      </c>
      <c r="DP1058" s="77">
        <v>0</v>
      </c>
      <c r="DQ1058" s="77">
        <v>0</v>
      </c>
      <c r="DR1058" s="77">
        <v>0</v>
      </c>
      <c r="DS1058" s="77">
        <v>3.7137993481104648E-5</v>
      </c>
      <c r="DT1058" s="77">
        <v>3.7137993481104648E-5</v>
      </c>
      <c r="DU1058" s="77">
        <v>0</v>
      </c>
      <c r="DV1058" s="77">
        <v>3.7137993481104648E-5</v>
      </c>
      <c r="DW1058" s="77">
        <v>3.7137993481104648E-5</v>
      </c>
      <c r="GE1058" s="77" t="s">
        <v>425</v>
      </c>
      <c r="GF1058" s="77" t="s">
        <v>155</v>
      </c>
      <c r="GG1058" s="77" t="s">
        <v>433</v>
      </c>
      <c r="GH1058" s="77" t="s">
        <v>453</v>
      </c>
      <c r="GI1058" s="77">
        <v>2023</v>
      </c>
      <c r="GJ1058" s="77" t="s">
        <v>301</v>
      </c>
      <c r="GK1058" s="77">
        <v>8896.515993428593</v>
      </c>
      <c r="GL1058" s="77">
        <v>948.54559600000005</v>
      </c>
      <c r="GM1058" s="77">
        <v>2023</v>
      </c>
      <c r="GN1058" s="77" t="s">
        <v>175</v>
      </c>
      <c r="GO1058" s="77">
        <v>5.3000000000000005E-2</v>
      </c>
      <c r="GP1058" s="77">
        <v>3</v>
      </c>
      <c r="GQ1058" s="77">
        <v>0</v>
      </c>
      <c r="GR1058" s="77" t="s">
        <v>423</v>
      </c>
      <c r="GS1058" s="77">
        <v>0</v>
      </c>
      <c r="GT1058" s="77">
        <v>0</v>
      </c>
      <c r="GU1058" s="77">
        <v>5.5966209081309407E-2</v>
      </c>
      <c r="GV1058" s="248">
        <v>497.90427418343768</v>
      </c>
      <c r="GW1058" s="248">
        <v>5.5966209081309407E-2</v>
      </c>
      <c r="GX1058" s="77">
        <v>497.90427418343768</v>
      </c>
      <c r="GY1058" s="77">
        <v>5.5966209081309407E-2</v>
      </c>
      <c r="GZ1058" s="77">
        <v>497.90427418343768</v>
      </c>
    </row>
    <row r="1059" spans="98:208" x14ac:dyDescent="0.25">
      <c r="CT1059" s="77" t="s">
        <v>155</v>
      </c>
      <c r="CU1059" s="77" t="s">
        <v>444</v>
      </c>
      <c r="CV1059" s="77" t="s">
        <v>446</v>
      </c>
      <c r="CW1059" s="77">
        <v>2025</v>
      </c>
      <c r="CX1059" s="77">
        <v>0</v>
      </c>
      <c r="CY1059" s="77">
        <v>0</v>
      </c>
      <c r="CZ1059" s="77">
        <v>0</v>
      </c>
      <c r="DA1059" s="77">
        <v>0</v>
      </c>
      <c r="DB1059" s="77">
        <v>8.040826903697719E-2</v>
      </c>
      <c r="DC1059" s="77">
        <v>3.7590224611390742E-2</v>
      </c>
      <c r="DD1059" s="77">
        <v>1.6314334115687321E-3</v>
      </c>
      <c r="DE1059" s="77">
        <v>4.1186611014017722E-2</v>
      </c>
      <c r="DF1059" s="77">
        <v>0</v>
      </c>
      <c r="DG1059" s="77">
        <v>0</v>
      </c>
      <c r="DH1059" s="77">
        <v>0</v>
      </c>
      <c r="DI1059" s="77">
        <v>8.1378100371604957E-3</v>
      </c>
      <c r="DJ1059" s="77">
        <v>4.5636348491200603E-3</v>
      </c>
      <c r="DL1059" s="77">
        <v>0</v>
      </c>
      <c r="DM1059" s="77">
        <v>0</v>
      </c>
      <c r="DN1059" s="77">
        <v>0</v>
      </c>
      <c r="DO1059" s="77">
        <v>0</v>
      </c>
      <c r="DP1059" s="77">
        <v>0</v>
      </c>
      <c r="DQ1059" s="77">
        <v>0</v>
      </c>
      <c r="DR1059" s="77">
        <v>0</v>
      </c>
      <c r="DS1059" s="77">
        <v>0</v>
      </c>
      <c r="DT1059" s="77">
        <v>0</v>
      </c>
      <c r="DU1059" s="77">
        <v>0</v>
      </c>
      <c r="DV1059" s="77">
        <v>3.7137993481104648E-5</v>
      </c>
      <c r="DW1059" s="77">
        <v>3.7137993481104648E-5</v>
      </c>
      <c r="GE1059" s="77" t="s">
        <v>427</v>
      </c>
      <c r="GF1059" s="77" t="s">
        <v>155</v>
      </c>
      <c r="GG1059" s="77" t="s">
        <v>433</v>
      </c>
      <c r="GH1059" s="77" t="s">
        <v>453</v>
      </c>
      <c r="GI1059" s="77">
        <v>2023</v>
      </c>
      <c r="GJ1059" s="77" t="s">
        <v>303</v>
      </c>
      <c r="GK1059" s="77">
        <v>5534.891486200092</v>
      </c>
      <c r="GL1059" s="77">
        <v>948.54559600000005</v>
      </c>
      <c r="GM1059" s="77">
        <v>2023</v>
      </c>
      <c r="GN1059" s="77" t="s">
        <v>175</v>
      </c>
      <c r="GO1059" s="77">
        <v>5.3000000000000005E-2</v>
      </c>
      <c r="GP1059" s="77">
        <v>3</v>
      </c>
      <c r="GQ1059" s="77">
        <v>0</v>
      </c>
      <c r="GR1059" s="77" t="s">
        <v>423</v>
      </c>
      <c r="GS1059" s="77">
        <v>0</v>
      </c>
      <c r="GT1059" s="77">
        <v>0</v>
      </c>
      <c r="GU1059" s="77">
        <v>5.5966209081309407E-2</v>
      </c>
      <c r="GV1059" s="248">
        <v>309.76689415903371</v>
      </c>
      <c r="GW1059" s="248">
        <v>5.5966209081309407E-2</v>
      </c>
      <c r="GX1059" s="77">
        <v>309.76689415903371</v>
      </c>
      <c r="GY1059" s="77">
        <v>5.5966209081309407E-2</v>
      </c>
      <c r="GZ1059" s="77">
        <v>309.76689415903371</v>
      </c>
    </row>
    <row r="1060" spans="98:208" x14ac:dyDescent="0.25">
      <c r="CT1060" s="77" t="s">
        <v>155</v>
      </c>
      <c r="CU1060" s="77" t="s">
        <v>444</v>
      </c>
      <c r="CV1060" s="77" t="s">
        <v>453</v>
      </c>
      <c r="CW1060" s="77">
        <v>2020</v>
      </c>
      <c r="CX1060" s="77">
        <v>0</v>
      </c>
      <c r="CY1060" s="77">
        <v>0</v>
      </c>
      <c r="CZ1060" s="77">
        <v>0</v>
      </c>
      <c r="DA1060" s="77">
        <v>0</v>
      </c>
      <c r="DB1060" s="77">
        <v>14146.13064133256</v>
      </c>
      <c r="DC1060" s="77">
        <v>222.22942162783119</v>
      </c>
      <c r="DD1060" s="77">
        <v>8585.7228092479672</v>
      </c>
      <c r="DE1060" s="77">
        <v>5338.1784104567596</v>
      </c>
      <c r="DF1060" s="77">
        <v>813.21078921305298</v>
      </c>
      <c r="DG1060" s="77">
        <v>0</v>
      </c>
      <c r="DH1060" s="77">
        <v>0</v>
      </c>
      <c r="DI1060" s="77">
        <v>0</v>
      </c>
      <c r="DJ1060" s="77">
        <v>1.0519337076003061E-5</v>
      </c>
      <c r="DL1060" s="77">
        <v>0</v>
      </c>
      <c r="DM1060" s="77">
        <v>8.5544384055745784E-3</v>
      </c>
      <c r="DN1060" s="77">
        <v>8.5544384055745784E-3</v>
      </c>
      <c r="DO1060" s="77">
        <v>0</v>
      </c>
      <c r="DP1060" s="77">
        <v>0</v>
      </c>
      <c r="DQ1060" s="77">
        <v>0</v>
      </c>
      <c r="DR1060" s="77">
        <v>0</v>
      </c>
      <c r="DS1060" s="77">
        <v>0</v>
      </c>
      <c r="DT1060" s="77">
        <v>0</v>
      </c>
      <c r="DU1060" s="77">
        <v>0</v>
      </c>
      <c r="DV1060" s="77">
        <v>0</v>
      </c>
      <c r="DW1060" s="77">
        <v>0</v>
      </c>
      <c r="GE1060" s="77" t="s">
        <v>422</v>
      </c>
      <c r="GF1060" s="77" t="s">
        <v>155</v>
      </c>
      <c r="GG1060" s="77" t="s">
        <v>433</v>
      </c>
      <c r="GH1060" s="77" t="s">
        <v>453</v>
      </c>
      <c r="GI1060" s="77">
        <v>2024</v>
      </c>
      <c r="GJ1060" s="77" t="s">
        <v>305</v>
      </c>
      <c r="GK1060" s="77">
        <v>233.23007680793921</v>
      </c>
      <c r="GL1060" s="77">
        <v>948.54559600000005</v>
      </c>
      <c r="GM1060" s="77">
        <v>2024</v>
      </c>
      <c r="GN1060" s="77" t="s">
        <v>175</v>
      </c>
      <c r="GO1060" s="77">
        <v>0.13250000000000001</v>
      </c>
      <c r="GP1060" s="77">
        <v>3</v>
      </c>
      <c r="GQ1060" s="77">
        <v>0</v>
      </c>
      <c r="GR1060" s="77" t="s">
        <v>423</v>
      </c>
      <c r="GS1060" s="77">
        <v>0</v>
      </c>
      <c r="GT1060" s="77">
        <v>0</v>
      </c>
      <c r="GU1060" s="77">
        <v>0</v>
      </c>
      <c r="GV1060" s="248">
        <v>0</v>
      </c>
      <c r="GW1060" s="248">
        <v>0.1527377521613833</v>
      </c>
      <c r="GX1060" s="77">
        <v>35.623037668071412</v>
      </c>
      <c r="GY1060" s="77">
        <v>0.1527377521613833</v>
      </c>
      <c r="GZ1060" s="77">
        <v>35.623037668071412</v>
      </c>
    </row>
    <row r="1061" spans="98:208" x14ac:dyDescent="0.25">
      <c r="CT1061" s="77" t="s">
        <v>155</v>
      </c>
      <c r="CU1061" s="77" t="s">
        <v>444</v>
      </c>
      <c r="CV1061" s="77" t="s">
        <v>453</v>
      </c>
      <c r="CW1061" s="77">
        <v>2021</v>
      </c>
      <c r="CX1061" s="77">
        <v>0</v>
      </c>
      <c r="CY1061" s="77">
        <v>0</v>
      </c>
      <c r="CZ1061" s="77">
        <v>0</v>
      </c>
      <c r="DA1061" s="77">
        <v>0</v>
      </c>
      <c r="DB1061" s="77">
        <v>14146.13064133256</v>
      </c>
      <c r="DC1061" s="77">
        <v>222.22942162783119</v>
      </c>
      <c r="DD1061" s="77">
        <v>8585.7228092479672</v>
      </c>
      <c r="DE1061" s="77">
        <v>5338.1784104567596</v>
      </c>
      <c r="DF1061" s="77">
        <v>813.21078921305298</v>
      </c>
      <c r="DG1061" s="77">
        <v>813.21078921305298</v>
      </c>
      <c r="DH1061" s="77">
        <v>0</v>
      </c>
      <c r="DI1061" s="77">
        <v>0</v>
      </c>
      <c r="DJ1061" s="77">
        <v>1.0519337076003061E-5</v>
      </c>
      <c r="DL1061" s="77">
        <v>0</v>
      </c>
      <c r="DM1061" s="77">
        <v>8.5544384055745784E-3</v>
      </c>
      <c r="DN1061" s="77">
        <v>8.5544384055745784E-3</v>
      </c>
      <c r="DO1061" s="77">
        <v>0</v>
      </c>
      <c r="DP1061" s="77">
        <v>8.5544384055745784E-3</v>
      </c>
      <c r="DQ1061" s="77">
        <v>8.5544384055745784E-3</v>
      </c>
      <c r="DR1061" s="77">
        <v>0</v>
      </c>
      <c r="DS1061" s="77">
        <v>0</v>
      </c>
      <c r="DT1061" s="77">
        <v>0</v>
      </c>
      <c r="DU1061" s="77">
        <v>0</v>
      </c>
      <c r="DV1061" s="77">
        <v>0</v>
      </c>
      <c r="DW1061" s="77">
        <v>0</v>
      </c>
      <c r="GE1061" s="77" t="s">
        <v>425</v>
      </c>
      <c r="GF1061" s="77" t="s">
        <v>155</v>
      </c>
      <c r="GG1061" s="77" t="s">
        <v>433</v>
      </c>
      <c r="GH1061" s="77" t="s">
        <v>453</v>
      </c>
      <c r="GI1061" s="77">
        <v>2024</v>
      </c>
      <c r="GJ1061" s="77" t="s">
        <v>301</v>
      </c>
      <c r="GK1061" s="77">
        <v>8896.515993428593</v>
      </c>
      <c r="GL1061" s="77">
        <v>948.54559600000005</v>
      </c>
      <c r="GM1061" s="77">
        <v>2024</v>
      </c>
      <c r="GN1061" s="77" t="s">
        <v>175</v>
      </c>
      <c r="GO1061" s="77">
        <v>5.3000000000000005E-2</v>
      </c>
      <c r="GP1061" s="77">
        <v>3</v>
      </c>
      <c r="GQ1061" s="77">
        <v>0</v>
      </c>
      <c r="GR1061" s="77" t="s">
        <v>423</v>
      </c>
      <c r="GS1061" s="77">
        <v>0</v>
      </c>
      <c r="GT1061" s="77">
        <v>0</v>
      </c>
      <c r="GU1061" s="77">
        <v>0</v>
      </c>
      <c r="GV1061" s="248">
        <v>0</v>
      </c>
      <c r="GW1061" s="248">
        <v>5.5966209081309407E-2</v>
      </c>
      <c r="GX1061" s="77">
        <v>497.90427418343768</v>
      </c>
      <c r="GY1061" s="77">
        <v>5.5966209081309407E-2</v>
      </c>
      <c r="GZ1061" s="77">
        <v>497.90427418343768</v>
      </c>
    </row>
    <row r="1062" spans="98:208" x14ac:dyDescent="0.25">
      <c r="CT1062" s="77" t="s">
        <v>155</v>
      </c>
      <c r="CU1062" s="77" t="s">
        <v>444</v>
      </c>
      <c r="CV1062" s="77" t="s">
        <v>453</v>
      </c>
      <c r="CW1062" s="77">
        <v>2022</v>
      </c>
      <c r="CX1062" s="77">
        <v>0</v>
      </c>
      <c r="CY1062" s="77">
        <v>0</v>
      </c>
      <c r="CZ1062" s="77">
        <v>0</v>
      </c>
      <c r="DA1062" s="77">
        <v>0</v>
      </c>
      <c r="DB1062" s="77">
        <v>14146.13064133256</v>
      </c>
      <c r="DC1062" s="77">
        <v>222.22942162783119</v>
      </c>
      <c r="DD1062" s="77">
        <v>8585.7228092479672</v>
      </c>
      <c r="DE1062" s="77">
        <v>5338.1784104567596</v>
      </c>
      <c r="DF1062" s="77">
        <v>813.21078921305298</v>
      </c>
      <c r="DG1062" s="77">
        <v>813.21078921305298</v>
      </c>
      <c r="DH1062" s="77">
        <v>813.21078921305298</v>
      </c>
      <c r="DI1062" s="77">
        <v>0</v>
      </c>
      <c r="DJ1062" s="77">
        <v>1.0519337076003061E-5</v>
      </c>
      <c r="DL1062" s="77">
        <v>0</v>
      </c>
      <c r="DM1062" s="77">
        <v>8.5544384055745784E-3</v>
      </c>
      <c r="DN1062" s="77">
        <v>8.5544384055745784E-3</v>
      </c>
      <c r="DO1062" s="77">
        <v>0</v>
      </c>
      <c r="DP1062" s="77">
        <v>8.5544384055745784E-3</v>
      </c>
      <c r="DQ1062" s="77">
        <v>8.5544384055745784E-3</v>
      </c>
      <c r="DR1062" s="77">
        <v>0</v>
      </c>
      <c r="DS1062" s="77">
        <v>8.5544384055745784E-3</v>
      </c>
      <c r="DT1062" s="77">
        <v>8.5544384055745784E-3</v>
      </c>
      <c r="DU1062" s="77">
        <v>0</v>
      </c>
      <c r="DV1062" s="77">
        <v>0</v>
      </c>
      <c r="DW1062" s="77">
        <v>0</v>
      </c>
      <c r="GE1062" s="77" t="s">
        <v>427</v>
      </c>
      <c r="GF1062" s="77" t="s">
        <v>155</v>
      </c>
      <c r="GG1062" s="77" t="s">
        <v>433</v>
      </c>
      <c r="GH1062" s="77" t="s">
        <v>453</v>
      </c>
      <c r="GI1062" s="77">
        <v>2024</v>
      </c>
      <c r="GJ1062" s="77" t="s">
        <v>303</v>
      </c>
      <c r="GK1062" s="77">
        <v>5534.891486200092</v>
      </c>
      <c r="GL1062" s="77">
        <v>948.54559600000005</v>
      </c>
      <c r="GM1062" s="77">
        <v>2024</v>
      </c>
      <c r="GN1062" s="77" t="s">
        <v>175</v>
      </c>
      <c r="GO1062" s="77">
        <v>5.3000000000000005E-2</v>
      </c>
      <c r="GP1062" s="77">
        <v>3</v>
      </c>
      <c r="GQ1062" s="77">
        <v>0</v>
      </c>
      <c r="GR1062" s="77" t="s">
        <v>423</v>
      </c>
      <c r="GS1062" s="77">
        <v>0</v>
      </c>
      <c r="GT1062" s="77">
        <v>0</v>
      </c>
      <c r="GU1062" s="77">
        <v>0</v>
      </c>
      <c r="GV1062" s="248">
        <v>0</v>
      </c>
      <c r="GW1062" s="248">
        <v>5.5966209081309407E-2</v>
      </c>
      <c r="GX1062" s="77">
        <v>309.76689415903371</v>
      </c>
      <c r="GY1062" s="77">
        <v>5.5966209081309407E-2</v>
      </c>
      <c r="GZ1062" s="77">
        <v>309.76689415903371</v>
      </c>
    </row>
    <row r="1063" spans="98:208" x14ac:dyDescent="0.25">
      <c r="CT1063" s="77" t="s">
        <v>155</v>
      </c>
      <c r="CU1063" s="77" t="s">
        <v>444</v>
      </c>
      <c r="CV1063" s="77" t="s">
        <v>453</v>
      </c>
      <c r="CW1063" s="77">
        <v>2023</v>
      </c>
      <c r="CX1063" s="77">
        <v>0</v>
      </c>
      <c r="CY1063" s="77">
        <v>0</v>
      </c>
      <c r="CZ1063" s="77">
        <v>0</v>
      </c>
      <c r="DA1063" s="77">
        <v>0</v>
      </c>
      <c r="DB1063" s="77">
        <v>14664.63755643667</v>
      </c>
      <c r="DC1063" s="77">
        <v>233.23007680793981</v>
      </c>
      <c r="DD1063" s="77">
        <v>8896.5159934286185</v>
      </c>
      <c r="DE1063" s="77">
        <v>5534.8914862001084</v>
      </c>
      <c r="DF1063" s="77">
        <v>0</v>
      </c>
      <c r="DG1063" s="77">
        <v>843.29420601054517</v>
      </c>
      <c r="DH1063" s="77">
        <v>843.29420601054517</v>
      </c>
      <c r="DI1063" s="77">
        <v>843.29420601054517</v>
      </c>
      <c r="DJ1063" s="77">
        <v>1.0519337076003061E-5</v>
      </c>
      <c r="DL1063" s="77">
        <v>0</v>
      </c>
      <c r="DM1063" s="77">
        <v>0</v>
      </c>
      <c r="DN1063" s="77">
        <v>0</v>
      </c>
      <c r="DO1063" s="77">
        <v>0</v>
      </c>
      <c r="DP1063" s="77">
        <v>8.8708960072652904E-3</v>
      </c>
      <c r="DQ1063" s="77">
        <v>8.8708960072652904E-3</v>
      </c>
      <c r="DR1063" s="77">
        <v>0</v>
      </c>
      <c r="DS1063" s="77">
        <v>8.8708960072652904E-3</v>
      </c>
      <c r="DT1063" s="77">
        <v>8.8708960072652904E-3</v>
      </c>
      <c r="DU1063" s="77">
        <v>0</v>
      </c>
      <c r="DV1063" s="77">
        <v>8.8708960072652904E-3</v>
      </c>
      <c r="DW1063" s="77">
        <v>8.8708960072652904E-3</v>
      </c>
      <c r="GE1063" s="77" t="s">
        <v>422</v>
      </c>
      <c r="GF1063" s="77" t="s">
        <v>155</v>
      </c>
      <c r="GG1063" s="77" t="s">
        <v>433</v>
      </c>
      <c r="GH1063" s="77" t="s">
        <v>453</v>
      </c>
      <c r="GI1063" s="77">
        <v>2025</v>
      </c>
      <c r="GJ1063" s="77" t="s">
        <v>305</v>
      </c>
      <c r="GK1063" s="77">
        <v>233.23007680793921</v>
      </c>
      <c r="GL1063" s="77">
        <v>948.54559600000005</v>
      </c>
      <c r="GM1063" s="77">
        <v>2025</v>
      </c>
      <c r="GN1063" s="77" t="s">
        <v>175</v>
      </c>
      <c r="GO1063" s="77">
        <v>0.13250000000000001</v>
      </c>
      <c r="GP1063" s="77">
        <v>3</v>
      </c>
      <c r="GQ1063" s="77">
        <v>0</v>
      </c>
      <c r="GR1063" s="77" t="s">
        <v>423</v>
      </c>
      <c r="GS1063" s="77">
        <v>0</v>
      </c>
      <c r="GT1063" s="77">
        <v>0</v>
      </c>
      <c r="GU1063" s="77">
        <v>0</v>
      </c>
      <c r="GV1063" s="248">
        <v>0</v>
      </c>
      <c r="GW1063" s="248">
        <v>0</v>
      </c>
      <c r="GX1063" s="77">
        <v>0</v>
      </c>
      <c r="GY1063" s="77">
        <v>0.1527377521613833</v>
      </c>
      <c r="GZ1063" s="77">
        <v>35.623037668071412</v>
      </c>
    </row>
    <row r="1064" spans="98:208" x14ac:dyDescent="0.25">
      <c r="CT1064" s="77" t="s">
        <v>155</v>
      </c>
      <c r="CU1064" s="77" t="s">
        <v>444</v>
      </c>
      <c r="CV1064" s="77" t="s">
        <v>453</v>
      </c>
      <c r="CW1064" s="77">
        <v>2024</v>
      </c>
      <c r="CX1064" s="77">
        <v>0</v>
      </c>
      <c r="CY1064" s="77">
        <v>0</v>
      </c>
      <c r="CZ1064" s="77">
        <v>0</v>
      </c>
      <c r="DA1064" s="77">
        <v>0</v>
      </c>
      <c r="DB1064" s="77">
        <v>14664.63755643667</v>
      </c>
      <c r="DC1064" s="77">
        <v>233.23007680793981</v>
      </c>
      <c r="DD1064" s="77">
        <v>8896.5159934286185</v>
      </c>
      <c r="DE1064" s="77">
        <v>5534.8914862001084</v>
      </c>
      <c r="DF1064" s="77">
        <v>0</v>
      </c>
      <c r="DG1064" s="77">
        <v>0</v>
      </c>
      <c r="DH1064" s="77">
        <v>843.29420601054517</v>
      </c>
      <c r="DI1064" s="77">
        <v>843.29420601054517</v>
      </c>
      <c r="DJ1064" s="77">
        <v>1.0519337076003061E-5</v>
      </c>
      <c r="DL1064" s="77">
        <v>0</v>
      </c>
      <c r="DM1064" s="77">
        <v>0</v>
      </c>
      <c r="DN1064" s="77">
        <v>0</v>
      </c>
      <c r="DO1064" s="77">
        <v>0</v>
      </c>
      <c r="DP1064" s="77">
        <v>0</v>
      </c>
      <c r="DQ1064" s="77">
        <v>0</v>
      </c>
      <c r="DR1064" s="77">
        <v>0</v>
      </c>
      <c r="DS1064" s="77">
        <v>8.8708960072652904E-3</v>
      </c>
      <c r="DT1064" s="77">
        <v>8.8708960072652904E-3</v>
      </c>
      <c r="DU1064" s="77">
        <v>0</v>
      </c>
      <c r="DV1064" s="77">
        <v>8.8708960072652904E-3</v>
      </c>
      <c r="DW1064" s="77">
        <v>8.8708960072652904E-3</v>
      </c>
      <c r="GE1064" s="77" t="s">
        <v>425</v>
      </c>
      <c r="GF1064" s="77" t="s">
        <v>155</v>
      </c>
      <c r="GG1064" s="77" t="s">
        <v>433</v>
      </c>
      <c r="GH1064" s="77" t="s">
        <v>453</v>
      </c>
      <c r="GI1064" s="77">
        <v>2025</v>
      </c>
      <c r="GJ1064" s="77" t="s">
        <v>301</v>
      </c>
      <c r="GK1064" s="77">
        <v>8896.515993428593</v>
      </c>
      <c r="GL1064" s="77">
        <v>948.54559600000005</v>
      </c>
      <c r="GM1064" s="77">
        <v>2025</v>
      </c>
      <c r="GN1064" s="77" t="s">
        <v>175</v>
      </c>
      <c r="GO1064" s="77">
        <v>5.3000000000000005E-2</v>
      </c>
      <c r="GP1064" s="77">
        <v>3</v>
      </c>
      <c r="GQ1064" s="77">
        <v>0</v>
      </c>
      <c r="GR1064" s="77" t="s">
        <v>423</v>
      </c>
      <c r="GS1064" s="77">
        <v>0</v>
      </c>
      <c r="GT1064" s="77">
        <v>0</v>
      </c>
      <c r="GU1064" s="77">
        <v>0</v>
      </c>
      <c r="GV1064" s="248">
        <v>0</v>
      </c>
      <c r="GW1064" s="248">
        <v>0</v>
      </c>
      <c r="GX1064" s="77">
        <v>0</v>
      </c>
      <c r="GY1064" s="77">
        <v>5.5966209081309407E-2</v>
      </c>
      <c r="GZ1064" s="77">
        <v>497.90427418343768</v>
      </c>
    </row>
    <row r="1065" spans="98:208" x14ac:dyDescent="0.25">
      <c r="CT1065" s="77" t="s">
        <v>155</v>
      </c>
      <c r="CU1065" s="77" t="s">
        <v>444</v>
      </c>
      <c r="CV1065" s="77" t="s">
        <v>453</v>
      </c>
      <c r="CW1065" s="77">
        <v>2025</v>
      </c>
      <c r="CX1065" s="77">
        <v>0</v>
      </c>
      <c r="CY1065" s="77">
        <v>0</v>
      </c>
      <c r="CZ1065" s="77">
        <v>0</v>
      </c>
      <c r="DA1065" s="77">
        <v>0</v>
      </c>
      <c r="DB1065" s="77">
        <v>14664.63755643667</v>
      </c>
      <c r="DC1065" s="77">
        <v>233.23007680793981</v>
      </c>
      <c r="DD1065" s="77">
        <v>8896.5159934286185</v>
      </c>
      <c r="DE1065" s="77">
        <v>5534.8914862001084</v>
      </c>
      <c r="DF1065" s="77">
        <v>0</v>
      </c>
      <c r="DG1065" s="77">
        <v>0</v>
      </c>
      <c r="DH1065" s="77">
        <v>0</v>
      </c>
      <c r="DI1065" s="77">
        <v>843.29420601054517</v>
      </c>
      <c r="DJ1065" s="77">
        <v>1.0519337076003061E-5</v>
      </c>
      <c r="DL1065" s="77">
        <v>0</v>
      </c>
      <c r="DM1065" s="77">
        <v>0</v>
      </c>
      <c r="DN1065" s="77">
        <v>0</v>
      </c>
      <c r="DO1065" s="77">
        <v>0</v>
      </c>
      <c r="DP1065" s="77">
        <v>0</v>
      </c>
      <c r="DQ1065" s="77">
        <v>0</v>
      </c>
      <c r="DR1065" s="77">
        <v>0</v>
      </c>
      <c r="DS1065" s="77">
        <v>0</v>
      </c>
      <c r="DT1065" s="77">
        <v>0</v>
      </c>
      <c r="DU1065" s="77">
        <v>0</v>
      </c>
      <c r="DV1065" s="77">
        <v>8.8708960072652904E-3</v>
      </c>
      <c r="DW1065" s="77">
        <v>8.8708960072652904E-3</v>
      </c>
      <c r="GE1065" s="77" t="s">
        <v>427</v>
      </c>
      <c r="GF1065" s="77" t="s">
        <v>155</v>
      </c>
      <c r="GG1065" s="77" t="s">
        <v>433</v>
      </c>
      <c r="GH1065" s="77" t="s">
        <v>453</v>
      </c>
      <c r="GI1065" s="77">
        <v>2025</v>
      </c>
      <c r="GJ1065" s="77" t="s">
        <v>303</v>
      </c>
      <c r="GK1065" s="77">
        <v>5534.891486200092</v>
      </c>
      <c r="GL1065" s="77">
        <v>948.54559600000005</v>
      </c>
      <c r="GM1065" s="77">
        <v>2025</v>
      </c>
      <c r="GN1065" s="77" t="s">
        <v>175</v>
      </c>
      <c r="GO1065" s="77">
        <v>5.3000000000000005E-2</v>
      </c>
      <c r="GP1065" s="77">
        <v>3</v>
      </c>
      <c r="GQ1065" s="77">
        <v>0</v>
      </c>
      <c r="GR1065" s="77" t="s">
        <v>423</v>
      </c>
      <c r="GS1065" s="77">
        <v>0</v>
      </c>
      <c r="GT1065" s="77">
        <v>0</v>
      </c>
      <c r="GU1065" s="77">
        <v>0</v>
      </c>
      <c r="GV1065" s="248">
        <v>0</v>
      </c>
      <c r="GW1065" s="248">
        <v>0</v>
      </c>
      <c r="GX1065" s="77">
        <v>0</v>
      </c>
      <c r="GY1065" s="77">
        <v>5.5966209081309407E-2</v>
      </c>
      <c r="GZ1065" s="77">
        <v>309.76689415903371</v>
      </c>
    </row>
    <row r="1066" spans="98:208" x14ac:dyDescent="0.25">
      <c r="CT1066" s="77" t="s">
        <v>155</v>
      </c>
      <c r="CU1066" s="77" t="s">
        <v>444</v>
      </c>
      <c r="CV1066" s="77" t="s">
        <v>460</v>
      </c>
      <c r="CW1066" s="77">
        <v>2020</v>
      </c>
      <c r="CX1066" s="77">
        <v>0</v>
      </c>
      <c r="CY1066" s="77">
        <v>0</v>
      </c>
      <c r="CZ1066" s="77">
        <v>0</v>
      </c>
      <c r="DA1066" s="77">
        <v>0</v>
      </c>
      <c r="DB1066" s="77">
        <v>8807.9522308760206</v>
      </c>
      <c r="DC1066" s="77">
        <v>222.2294216278367</v>
      </c>
      <c r="DD1066" s="77">
        <v>8585.7228092481837</v>
      </c>
      <c r="DE1066" s="77">
        <v>0</v>
      </c>
      <c r="DF1066" s="77">
        <v>514.45318018011108</v>
      </c>
      <c r="DG1066" s="77">
        <v>0</v>
      </c>
      <c r="DH1066" s="77">
        <v>0</v>
      </c>
      <c r="DI1066" s="77">
        <v>0</v>
      </c>
      <c r="DJ1066" s="77">
        <v>1.642882713187029E-6</v>
      </c>
      <c r="DL1066" s="77">
        <v>0</v>
      </c>
      <c r="DM1066" s="77">
        <v>8.451862364619963E-4</v>
      </c>
      <c r="DN1066" s="77">
        <v>8.451862364619963E-4</v>
      </c>
      <c r="DO1066" s="77">
        <v>0</v>
      </c>
      <c r="DP1066" s="77">
        <v>0</v>
      </c>
      <c r="DQ1066" s="77">
        <v>0</v>
      </c>
      <c r="DR1066" s="77">
        <v>0</v>
      </c>
      <c r="DS1066" s="77">
        <v>0</v>
      </c>
      <c r="DT1066" s="77">
        <v>0</v>
      </c>
      <c r="DU1066" s="77">
        <v>0</v>
      </c>
      <c r="DV1066" s="77">
        <v>0</v>
      </c>
      <c r="DW1066" s="77">
        <v>0</v>
      </c>
      <c r="GE1066" s="77" t="s">
        <v>422</v>
      </c>
      <c r="GF1066" s="77" t="s">
        <v>155</v>
      </c>
      <c r="GG1066" s="77" t="s">
        <v>433</v>
      </c>
      <c r="GH1066" s="77" t="s">
        <v>460</v>
      </c>
      <c r="GI1066" s="77">
        <v>2021</v>
      </c>
      <c r="GJ1066" s="77" t="s">
        <v>305</v>
      </c>
      <c r="GK1066" s="77">
        <v>222.22942162783301</v>
      </c>
      <c r="GL1066" s="77">
        <v>948.54559600000005</v>
      </c>
      <c r="GM1066" s="77">
        <v>2021</v>
      </c>
      <c r="GN1066" s="77" t="s">
        <v>175</v>
      </c>
      <c r="GO1066" s="77">
        <v>0.13250000000000001</v>
      </c>
      <c r="GP1066" s="77">
        <v>3</v>
      </c>
      <c r="GQ1066" s="77">
        <v>0</v>
      </c>
      <c r="GR1066" s="77" t="s">
        <v>423</v>
      </c>
      <c r="GS1066" s="77">
        <v>0.1527377521613833</v>
      </c>
      <c r="GT1066" s="77">
        <v>33.942822323559511</v>
      </c>
      <c r="GU1066" s="77">
        <v>0.1527377521613833</v>
      </c>
      <c r="GV1066" s="248">
        <v>33.942822323559511</v>
      </c>
      <c r="GW1066" s="248">
        <v>0</v>
      </c>
      <c r="GX1066" s="77">
        <v>0</v>
      </c>
      <c r="GY1066" s="77">
        <v>0</v>
      </c>
      <c r="GZ1066" s="77">
        <v>0</v>
      </c>
    </row>
    <row r="1067" spans="98:208" x14ac:dyDescent="0.25">
      <c r="CT1067" s="77" t="s">
        <v>155</v>
      </c>
      <c r="CU1067" s="77" t="s">
        <v>444</v>
      </c>
      <c r="CV1067" s="77" t="s">
        <v>460</v>
      </c>
      <c r="CW1067" s="77">
        <v>2021</v>
      </c>
      <c r="CX1067" s="77">
        <v>0</v>
      </c>
      <c r="CY1067" s="77">
        <v>0</v>
      </c>
      <c r="CZ1067" s="77">
        <v>0</v>
      </c>
      <c r="DA1067" s="77">
        <v>0</v>
      </c>
      <c r="DB1067" s="77">
        <v>8807.9522308760206</v>
      </c>
      <c r="DC1067" s="77">
        <v>222.2294216278367</v>
      </c>
      <c r="DD1067" s="77">
        <v>8585.7228092481837</v>
      </c>
      <c r="DE1067" s="77">
        <v>0</v>
      </c>
      <c r="DF1067" s="77">
        <v>514.45318018011108</v>
      </c>
      <c r="DG1067" s="77">
        <v>514.45318018011108</v>
      </c>
      <c r="DH1067" s="77">
        <v>0</v>
      </c>
      <c r="DI1067" s="77">
        <v>0</v>
      </c>
      <c r="DJ1067" s="77">
        <v>1.642882713187029E-6</v>
      </c>
      <c r="DL1067" s="77">
        <v>0</v>
      </c>
      <c r="DM1067" s="77">
        <v>8.451862364619963E-4</v>
      </c>
      <c r="DN1067" s="77">
        <v>8.451862364619963E-4</v>
      </c>
      <c r="DO1067" s="77">
        <v>0</v>
      </c>
      <c r="DP1067" s="77">
        <v>8.451862364619963E-4</v>
      </c>
      <c r="DQ1067" s="77">
        <v>8.451862364619963E-4</v>
      </c>
      <c r="DR1067" s="77">
        <v>0</v>
      </c>
      <c r="DS1067" s="77">
        <v>0</v>
      </c>
      <c r="DT1067" s="77">
        <v>0</v>
      </c>
      <c r="DU1067" s="77">
        <v>0</v>
      </c>
      <c r="DV1067" s="77">
        <v>0</v>
      </c>
      <c r="DW1067" s="77">
        <v>0</v>
      </c>
      <c r="GE1067" s="77" t="s">
        <v>425</v>
      </c>
      <c r="GF1067" s="77" t="s">
        <v>155</v>
      </c>
      <c r="GG1067" s="77" t="s">
        <v>433</v>
      </c>
      <c r="GH1067" s="77" t="s">
        <v>460</v>
      </c>
      <c r="GI1067" s="77">
        <v>2021</v>
      </c>
      <c r="GJ1067" s="77" t="s">
        <v>301</v>
      </c>
      <c r="GK1067" s="77">
        <v>8585.7228092480382</v>
      </c>
      <c r="GL1067" s="77">
        <v>948.54559600000005</v>
      </c>
      <c r="GM1067" s="77">
        <v>2021</v>
      </c>
      <c r="GN1067" s="77" t="s">
        <v>175</v>
      </c>
      <c r="GO1067" s="77">
        <v>5.3000000000000005E-2</v>
      </c>
      <c r="GP1067" s="77">
        <v>3</v>
      </c>
      <c r="GQ1067" s="77">
        <v>0</v>
      </c>
      <c r="GR1067" s="77" t="s">
        <v>423</v>
      </c>
      <c r="GS1067" s="77">
        <v>5.5966209081309407E-2</v>
      </c>
      <c r="GT1067" s="77">
        <v>480.51035785654284</v>
      </c>
      <c r="GU1067" s="77">
        <v>5.5966209081309407E-2</v>
      </c>
      <c r="GV1067" s="248">
        <v>480.51035785654284</v>
      </c>
      <c r="GW1067" s="248">
        <v>0</v>
      </c>
      <c r="GX1067" s="77">
        <v>0</v>
      </c>
      <c r="GY1067" s="77">
        <v>0</v>
      </c>
      <c r="GZ1067" s="77">
        <v>0</v>
      </c>
    </row>
    <row r="1068" spans="98:208" x14ac:dyDescent="0.25">
      <c r="CT1068" s="77" t="s">
        <v>155</v>
      </c>
      <c r="CU1068" s="77" t="s">
        <v>444</v>
      </c>
      <c r="CV1068" s="77" t="s">
        <v>460</v>
      </c>
      <c r="CW1068" s="77">
        <v>2022</v>
      </c>
      <c r="CX1068" s="77">
        <v>0</v>
      </c>
      <c r="CY1068" s="77">
        <v>0</v>
      </c>
      <c r="CZ1068" s="77">
        <v>0</v>
      </c>
      <c r="DA1068" s="77">
        <v>0</v>
      </c>
      <c r="DB1068" s="77">
        <v>8807.9522308760206</v>
      </c>
      <c r="DC1068" s="77">
        <v>222.2294216278367</v>
      </c>
      <c r="DD1068" s="77">
        <v>8585.7228092481837</v>
      </c>
      <c r="DE1068" s="77">
        <v>0</v>
      </c>
      <c r="DF1068" s="77">
        <v>514.45318018011108</v>
      </c>
      <c r="DG1068" s="77">
        <v>514.45318018011108</v>
      </c>
      <c r="DH1068" s="77">
        <v>514.45318018011108</v>
      </c>
      <c r="DI1068" s="77">
        <v>0</v>
      </c>
      <c r="DJ1068" s="77">
        <v>1.642882713187029E-6</v>
      </c>
      <c r="DL1068" s="77">
        <v>0</v>
      </c>
      <c r="DM1068" s="77">
        <v>8.451862364619963E-4</v>
      </c>
      <c r="DN1068" s="77">
        <v>8.451862364619963E-4</v>
      </c>
      <c r="DO1068" s="77">
        <v>0</v>
      </c>
      <c r="DP1068" s="77">
        <v>8.451862364619963E-4</v>
      </c>
      <c r="DQ1068" s="77">
        <v>8.451862364619963E-4</v>
      </c>
      <c r="DR1068" s="77">
        <v>0</v>
      </c>
      <c r="DS1068" s="77">
        <v>8.451862364619963E-4</v>
      </c>
      <c r="DT1068" s="77">
        <v>8.451862364619963E-4</v>
      </c>
      <c r="DU1068" s="77">
        <v>0</v>
      </c>
      <c r="DV1068" s="77">
        <v>0</v>
      </c>
      <c r="DW1068" s="77">
        <v>0</v>
      </c>
      <c r="GE1068" s="77" t="s">
        <v>422</v>
      </c>
      <c r="GF1068" s="77" t="s">
        <v>155</v>
      </c>
      <c r="GG1068" s="77" t="s">
        <v>433</v>
      </c>
      <c r="GH1068" s="77" t="s">
        <v>460</v>
      </c>
      <c r="GI1068" s="77">
        <v>2022</v>
      </c>
      <c r="GJ1068" s="77" t="s">
        <v>305</v>
      </c>
      <c r="GK1068" s="77">
        <v>222.22942162783301</v>
      </c>
      <c r="GL1068" s="77">
        <v>948.54559600000005</v>
      </c>
      <c r="GM1068" s="77">
        <v>2022</v>
      </c>
      <c r="GN1068" s="77" t="s">
        <v>175</v>
      </c>
      <c r="GO1068" s="77">
        <v>0.13250000000000001</v>
      </c>
      <c r="GP1068" s="77">
        <v>3</v>
      </c>
      <c r="GQ1068" s="77">
        <v>0</v>
      </c>
      <c r="GR1068" s="77" t="s">
        <v>423</v>
      </c>
      <c r="GS1068" s="77">
        <v>0.1527377521613833</v>
      </c>
      <c r="GT1068" s="77">
        <v>33.942822323559511</v>
      </c>
      <c r="GU1068" s="77">
        <v>0.1527377521613833</v>
      </c>
      <c r="GV1068" s="248">
        <v>33.942822323559511</v>
      </c>
      <c r="GW1068" s="248">
        <v>0.1527377521613833</v>
      </c>
      <c r="GX1068" s="77">
        <v>33.942822323559511</v>
      </c>
      <c r="GY1068" s="77">
        <v>0</v>
      </c>
      <c r="GZ1068" s="77">
        <v>0</v>
      </c>
    </row>
    <row r="1069" spans="98:208" x14ac:dyDescent="0.25">
      <c r="CT1069" s="77" t="s">
        <v>155</v>
      </c>
      <c r="CU1069" s="77" t="s">
        <v>444</v>
      </c>
      <c r="CV1069" s="77" t="s">
        <v>460</v>
      </c>
      <c r="CW1069" s="77">
        <v>2023</v>
      </c>
      <c r="CX1069" s="77">
        <v>0</v>
      </c>
      <c r="CY1069" s="77">
        <v>0</v>
      </c>
      <c r="CZ1069" s="77">
        <v>0</v>
      </c>
      <c r="DA1069" s="77">
        <v>0</v>
      </c>
      <c r="DB1069" s="77">
        <v>9129.7460702367862</v>
      </c>
      <c r="DC1069" s="77">
        <v>233.23007680794569</v>
      </c>
      <c r="DD1069" s="77">
        <v>8896.5159934288422</v>
      </c>
      <c r="DE1069" s="77">
        <v>0</v>
      </c>
      <c r="DF1069" s="77">
        <v>0</v>
      </c>
      <c r="DG1069" s="77">
        <v>533.52731185152402</v>
      </c>
      <c r="DH1069" s="77">
        <v>533.52731185152402</v>
      </c>
      <c r="DI1069" s="77">
        <v>533.52731185152402</v>
      </c>
      <c r="DJ1069" s="77">
        <v>1.642882713187029E-6</v>
      </c>
      <c r="DL1069" s="77">
        <v>0</v>
      </c>
      <c r="DM1069" s="77">
        <v>0</v>
      </c>
      <c r="DN1069" s="77">
        <v>0</v>
      </c>
      <c r="DO1069" s="77">
        <v>0</v>
      </c>
      <c r="DP1069" s="77">
        <v>8.7652279765401393E-4</v>
      </c>
      <c r="DQ1069" s="77">
        <v>8.7652279765401393E-4</v>
      </c>
      <c r="DR1069" s="77">
        <v>0</v>
      </c>
      <c r="DS1069" s="77">
        <v>8.7652279765401393E-4</v>
      </c>
      <c r="DT1069" s="77">
        <v>8.7652279765401393E-4</v>
      </c>
      <c r="DU1069" s="77">
        <v>0</v>
      </c>
      <c r="DV1069" s="77">
        <v>8.7652279765401393E-4</v>
      </c>
      <c r="DW1069" s="77">
        <v>8.7652279765401393E-4</v>
      </c>
      <c r="GE1069" s="77" t="s">
        <v>425</v>
      </c>
      <c r="GF1069" s="77" t="s">
        <v>155</v>
      </c>
      <c r="GG1069" s="77" t="s">
        <v>433</v>
      </c>
      <c r="GH1069" s="77" t="s">
        <v>460</v>
      </c>
      <c r="GI1069" s="77">
        <v>2022</v>
      </c>
      <c r="GJ1069" s="77" t="s">
        <v>301</v>
      </c>
      <c r="GK1069" s="77">
        <v>8585.7228092480382</v>
      </c>
      <c r="GL1069" s="77">
        <v>948.54559600000005</v>
      </c>
      <c r="GM1069" s="77">
        <v>2022</v>
      </c>
      <c r="GN1069" s="77" t="s">
        <v>175</v>
      </c>
      <c r="GO1069" s="77">
        <v>5.3000000000000005E-2</v>
      </c>
      <c r="GP1069" s="77">
        <v>3</v>
      </c>
      <c r="GQ1069" s="77">
        <v>0</v>
      </c>
      <c r="GR1069" s="77" t="s">
        <v>423</v>
      </c>
      <c r="GS1069" s="77">
        <v>5.5966209081309407E-2</v>
      </c>
      <c r="GT1069" s="77">
        <v>480.51035785654284</v>
      </c>
      <c r="GU1069" s="77">
        <v>5.5966209081309407E-2</v>
      </c>
      <c r="GV1069" s="248">
        <v>480.51035785654284</v>
      </c>
      <c r="GW1069" s="248">
        <v>5.5966209081309407E-2</v>
      </c>
      <c r="GX1069" s="77">
        <v>480.51035785654284</v>
      </c>
      <c r="GY1069" s="77">
        <v>0</v>
      </c>
      <c r="GZ1069" s="77">
        <v>0</v>
      </c>
    </row>
    <row r="1070" spans="98:208" x14ac:dyDescent="0.25">
      <c r="CT1070" s="77" t="s">
        <v>155</v>
      </c>
      <c r="CU1070" s="77" t="s">
        <v>444</v>
      </c>
      <c r="CV1070" s="77" t="s">
        <v>460</v>
      </c>
      <c r="CW1070" s="77">
        <v>2024</v>
      </c>
      <c r="CX1070" s="77">
        <v>0</v>
      </c>
      <c r="CY1070" s="77">
        <v>0</v>
      </c>
      <c r="CZ1070" s="77">
        <v>0</v>
      </c>
      <c r="DA1070" s="77">
        <v>0</v>
      </c>
      <c r="DB1070" s="77">
        <v>9129.7460702367862</v>
      </c>
      <c r="DC1070" s="77">
        <v>233.23007680794569</v>
      </c>
      <c r="DD1070" s="77">
        <v>8896.5159934288422</v>
      </c>
      <c r="DE1070" s="77">
        <v>0</v>
      </c>
      <c r="DF1070" s="77">
        <v>0</v>
      </c>
      <c r="DG1070" s="77">
        <v>0</v>
      </c>
      <c r="DH1070" s="77">
        <v>533.52731185152402</v>
      </c>
      <c r="DI1070" s="77">
        <v>533.52731185152402</v>
      </c>
      <c r="DJ1070" s="77">
        <v>1.642882713187029E-6</v>
      </c>
      <c r="DL1070" s="77">
        <v>0</v>
      </c>
      <c r="DM1070" s="77">
        <v>0</v>
      </c>
      <c r="DN1070" s="77">
        <v>0</v>
      </c>
      <c r="DO1070" s="77">
        <v>0</v>
      </c>
      <c r="DP1070" s="77">
        <v>0</v>
      </c>
      <c r="DQ1070" s="77">
        <v>0</v>
      </c>
      <c r="DR1070" s="77">
        <v>0</v>
      </c>
      <c r="DS1070" s="77">
        <v>8.7652279765401393E-4</v>
      </c>
      <c r="DT1070" s="77">
        <v>8.7652279765401393E-4</v>
      </c>
      <c r="DU1070" s="77">
        <v>0</v>
      </c>
      <c r="DV1070" s="77">
        <v>8.7652279765401393E-4</v>
      </c>
      <c r="DW1070" s="77">
        <v>8.7652279765401393E-4</v>
      </c>
      <c r="GE1070" s="77" t="s">
        <v>422</v>
      </c>
      <c r="GF1070" s="77" t="s">
        <v>155</v>
      </c>
      <c r="GG1070" s="77" t="s">
        <v>433</v>
      </c>
      <c r="GH1070" s="77" t="s">
        <v>460</v>
      </c>
      <c r="GI1070" s="77">
        <v>2023</v>
      </c>
      <c r="GJ1070" s="77" t="s">
        <v>305</v>
      </c>
      <c r="GK1070" s="77">
        <v>233.23007680794171</v>
      </c>
      <c r="GL1070" s="77">
        <v>948.54559600000005</v>
      </c>
      <c r="GM1070" s="77">
        <v>2023</v>
      </c>
      <c r="GN1070" s="77" t="s">
        <v>175</v>
      </c>
      <c r="GO1070" s="77">
        <v>0.13250000000000001</v>
      </c>
      <c r="GP1070" s="77">
        <v>3</v>
      </c>
      <c r="GQ1070" s="77">
        <v>0</v>
      </c>
      <c r="GR1070" s="77" t="s">
        <v>423</v>
      </c>
      <c r="GS1070" s="77">
        <v>0</v>
      </c>
      <c r="GT1070" s="77">
        <v>0</v>
      </c>
      <c r="GU1070" s="77">
        <v>0.1527377521613833</v>
      </c>
      <c r="GV1070" s="248">
        <v>35.623037668071795</v>
      </c>
      <c r="GW1070" s="248">
        <v>0.1527377521613833</v>
      </c>
      <c r="GX1070" s="77">
        <v>35.623037668071795</v>
      </c>
      <c r="GY1070" s="77">
        <v>0.1527377521613833</v>
      </c>
      <c r="GZ1070" s="77">
        <v>35.623037668071795</v>
      </c>
    </row>
    <row r="1071" spans="98:208" x14ac:dyDescent="0.25">
      <c r="CT1071" s="77" t="s">
        <v>155</v>
      </c>
      <c r="CU1071" s="77" t="s">
        <v>444</v>
      </c>
      <c r="CV1071" s="77" t="s">
        <v>460</v>
      </c>
      <c r="CW1071" s="77">
        <v>2025</v>
      </c>
      <c r="CX1071" s="77">
        <v>0</v>
      </c>
      <c r="CY1071" s="77">
        <v>0</v>
      </c>
      <c r="CZ1071" s="77">
        <v>0</v>
      </c>
      <c r="DA1071" s="77">
        <v>0</v>
      </c>
      <c r="DB1071" s="77">
        <v>9129.7460702367862</v>
      </c>
      <c r="DC1071" s="77">
        <v>233.23007680794569</v>
      </c>
      <c r="DD1071" s="77">
        <v>8896.5159934288422</v>
      </c>
      <c r="DE1071" s="77">
        <v>0</v>
      </c>
      <c r="DF1071" s="77">
        <v>0</v>
      </c>
      <c r="DG1071" s="77">
        <v>0</v>
      </c>
      <c r="DH1071" s="77">
        <v>0</v>
      </c>
      <c r="DI1071" s="77">
        <v>533.52731185152402</v>
      </c>
      <c r="DJ1071" s="77">
        <v>1.642882713187029E-6</v>
      </c>
      <c r="DL1071" s="77">
        <v>0</v>
      </c>
      <c r="DM1071" s="77">
        <v>0</v>
      </c>
      <c r="DN1071" s="77">
        <v>0</v>
      </c>
      <c r="DO1071" s="77">
        <v>0</v>
      </c>
      <c r="DP1071" s="77">
        <v>0</v>
      </c>
      <c r="DQ1071" s="77">
        <v>0</v>
      </c>
      <c r="DR1071" s="77">
        <v>0</v>
      </c>
      <c r="DS1071" s="77">
        <v>0</v>
      </c>
      <c r="DT1071" s="77">
        <v>0</v>
      </c>
      <c r="DU1071" s="77">
        <v>0</v>
      </c>
      <c r="DV1071" s="77">
        <v>8.7652279765401393E-4</v>
      </c>
      <c r="DW1071" s="77">
        <v>8.7652279765401393E-4</v>
      </c>
      <c r="GE1071" s="77" t="s">
        <v>425</v>
      </c>
      <c r="GF1071" s="77" t="s">
        <v>155</v>
      </c>
      <c r="GG1071" s="77" t="s">
        <v>433</v>
      </c>
      <c r="GH1071" s="77" t="s">
        <v>460</v>
      </c>
      <c r="GI1071" s="77">
        <v>2023</v>
      </c>
      <c r="GJ1071" s="77" t="s">
        <v>301</v>
      </c>
      <c r="GK1071" s="77">
        <v>8896.5159934286894</v>
      </c>
      <c r="GL1071" s="77">
        <v>948.54559600000005</v>
      </c>
      <c r="GM1071" s="77">
        <v>2023</v>
      </c>
      <c r="GN1071" s="77" t="s">
        <v>175</v>
      </c>
      <c r="GO1071" s="77">
        <v>5.3000000000000005E-2</v>
      </c>
      <c r="GP1071" s="77">
        <v>3</v>
      </c>
      <c r="GQ1071" s="77">
        <v>0</v>
      </c>
      <c r="GR1071" s="77" t="s">
        <v>423</v>
      </c>
      <c r="GS1071" s="77">
        <v>0</v>
      </c>
      <c r="GT1071" s="77">
        <v>0</v>
      </c>
      <c r="GU1071" s="77">
        <v>5.5966209081309407E-2</v>
      </c>
      <c r="GV1071" s="248">
        <v>497.90427418344308</v>
      </c>
      <c r="GW1071" s="248">
        <v>5.5966209081309407E-2</v>
      </c>
      <c r="GX1071" s="77">
        <v>497.90427418344308</v>
      </c>
      <c r="GY1071" s="77">
        <v>5.5966209081309407E-2</v>
      </c>
      <c r="GZ1071" s="77">
        <v>497.90427418344308</v>
      </c>
    </row>
    <row r="1072" spans="98:208" x14ac:dyDescent="0.25">
      <c r="CT1072" s="77" t="s">
        <v>155</v>
      </c>
      <c r="CU1072" s="77" t="s">
        <v>444</v>
      </c>
      <c r="CV1072" s="77" t="s">
        <v>467</v>
      </c>
      <c r="CW1072" s="77">
        <v>2020</v>
      </c>
      <c r="CX1072" s="77">
        <v>0</v>
      </c>
      <c r="CY1072" s="77">
        <v>0</v>
      </c>
      <c r="CZ1072" s="77">
        <v>0</v>
      </c>
      <c r="DA1072" s="77">
        <v>0</v>
      </c>
      <c r="DB1072" s="77">
        <v>5.2405583313015516</v>
      </c>
      <c r="DC1072" s="77">
        <v>0.69641821681223348</v>
      </c>
      <c r="DD1072" s="77">
        <v>2.9419641522810238</v>
      </c>
      <c r="DE1072" s="77">
        <v>1.6021759622082901</v>
      </c>
      <c r="DF1072" s="77">
        <v>0.3606876487424136</v>
      </c>
      <c r="DG1072" s="77">
        <v>0</v>
      </c>
      <c r="DH1072" s="77">
        <v>0</v>
      </c>
      <c r="DI1072" s="77">
        <v>0</v>
      </c>
      <c r="DJ1072" s="77">
        <v>2.5310177077387909E-5</v>
      </c>
      <c r="DL1072" s="77">
        <v>0</v>
      </c>
      <c r="DM1072" s="77">
        <v>9.1290682592971778E-6</v>
      </c>
      <c r="DN1072" s="77">
        <v>9.1290682592971778E-6</v>
      </c>
      <c r="DO1072" s="77">
        <v>0</v>
      </c>
      <c r="DP1072" s="77">
        <v>0</v>
      </c>
      <c r="DQ1072" s="77">
        <v>0</v>
      </c>
      <c r="DR1072" s="77">
        <v>0</v>
      </c>
      <c r="DS1072" s="77">
        <v>0</v>
      </c>
      <c r="DT1072" s="77">
        <v>0</v>
      </c>
      <c r="DU1072" s="77">
        <v>0</v>
      </c>
      <c r="DV1072" s="77">
        <v>0</v>
      </c>
      <c r="DW1072" s="77">
        <v>0</v>
      </c>
      <c r="GE1072" s="77" t="s">
        <v>422</v>
      </c>
      <c r="GF1072" s="77" t="s">
        <v>155</v>
      </c>
      <c r="GG1072" s="77" t="s">
        <v>433</v>
      </c>
      <c r="GH1072" s="77" t="s">
        <v>460</v>
      </c>
      <c r="GI1072" s="77">
        <v>2024</v>
      </c>
      <c r="GJ1072" s="77" t="s">
        <v>305</v>
      </c>
      <c r="GK1072" s="77">
        <v>233.23007680794171</v>
      </c>
      <c r="GL1072" s="77">
        <v>948.54559600000005</v>
      </c>
      <c r="GM1072" s="77">
        <v>2024</v>
      </c>
      <c r="GN1072" s="77" t="s">
        <v>175</v>
      </c>
      <c r="GO1072" s="77">
        <v>0.13250000000000001</v>
      </c>
      <c r="GP1072" s="77">
        <v>3</v>
      </c>
      <c r="GQ1072" s="77">
        <v>0</v>
      </c>
      <c r="GR1072" s="77" t="s">
        <v>423</v>
      </c>
      <c r="GS1072" s="77">
        <v>0</v>
      </c>
      <c r="GT1072" s="77">
        <v>0</v>
      </c>
      <c r="GU1072" s="77">
        <v>0</v>
      </c>
      <c r="GV1072" s="248">
        <v>0</v>
      </c>
      <c r="GW1072" s="248">
        <v>0.1527377521613833</v>
      </c>
      <c r="GX1072" s="77">
        <v>35.623037668071795</v>
      </c>
      <c r="GY1072" s="77">
        <v>0.1527377521613833</v>
      </c>
      <c r="GZ1072" s="77">
        <v>35.623037668071795</v>
      </c>
    </row>
    <row r="1073" spans="98:208" x14ac:dyDescent="0.25">
      <c r="CT1073" s="77" t="s">
        <v>155</v>
      </c>
      <c r="CU1073" s="77" t="s">
        <v>444</v>
      </c>
      <c r="CV1073" s="77" t="s">
        <v>467</v>
      </c>
      <c r="CW1073" s="77">
        <v>2021</v>
      </c>
      <c r="CX1073" s="77">
        <v>0</v>
      </c>
      <c r="CY1073" s="77">
        <v>0</v>
      </c>
      <c r="CZ1073" s="77">
        <v>0</v>
      </c>
      <c r="DA1073" s="77">
        <v>0</v>
      </c>
      <c r="DB1073" s="77">
        <v>5.2405583313015516</v>
      </c>
      <c r="DC1073" s="77">
        <v>0.69641821681223348</v>
      </c>
      <c r="DD1073" s="77">
        <v>2.9419641522810238</v>
      </c>
      <c r="DE1073" s="77">
        <v>1.6021759622082901</v>
      </c>
      <c r="DF1073" s="77">
        <v>0.3606876487424136</v>
      </c>
      <c r="DG1073" s="77">
        <v>0.3606876487424136</v>
      </c>
      <c r="DH1073" s="77">
        <v>0</v>
      </c>
      <c r="DI1073" s="77">
        <v>0</v>
      </c>
      <c r="DJ1073" s="77">
        <v>2.5310177077387909E-5</v>
      </c>
      <c r="DL1073" s="77">
        <v>0</v>
      </c>
      <c r="DM1073" s="77">
        <v>9.1290682592971778E-6</v>
      </c>
      <c r="DN1073" s="77">
        <v>9.1290682592971778E-6</v>
      </c>
      <c r="DO1073" s="77">
        <v>0</v>
      </c>
      <c r="DP1073" s="77">
        <v>9.1290682592971778E-6</v>
      </c>
      <c r="DQ1073" s="77">
        <v>9.1290682592971778E-6</v>
      </c>
      <c r="DR1073" s="77">
        <v>0</v>
      </c>
      <c r="DS1073" s="77">
        <v>0</v>
      </c>
      <c r="DT1073" s="77">
        <v>0</v>
      </c>
      <c r="DU1073" s="77">
        <v>0</v>
      </c>
      <c r="DV1073" s="77">
        <v>0</v>
      </c>
      <c r="DW1073" s="77">
        <v>0</v>
      </c>
      <c r="GE1073" s="77" t="s">
        <v>425</v>
      </c>
      <c r="GF1073" s="77" t="s">
        <v>155</v>
      </c>
      <c r="GG1073" s="77" t="s">
        <v>433</v>
      </c>
      <c r="GH1073" s="77" t="s">
        <v>460</v>
      </c>
      <c r="GI1073" s="77">
        <v>2024</v>
      </c>
      <c r="GJ1073" s="77" t="s">
        <v>301</v>
      </c>
      <c r="GK1073" s="77">
        <v>8896.5159934286894</v>
      </c>
      <c r="GL1073" s="77">
        <v>948.54559600000005</v>
      </c>
      <c r="GM1073" s="77">
        <v>2024</v>
      </c>
      <c r="GN1073" s="77" t="s">
        <v>175</v>
      </c>
      <c r="GO1073" s="77">
        <v>5.3000000000000005E-2</v>
      </c>
      <c r="GP1073" s="77">
        <v>3</v>
      </c>
      <c r="GQ1073" s="77">
        <v>0</v>
      </c>
      <c r="GR1073" s="77" t="s">
        <v>423</v>
      </c>
      <c r="GS1073" s="77">
        <v>0</v>
      </c>
      <c r="GT1073" s="77">
        <v>0</v>
      </c>
      <c r="GU1073" s="77">
        <v>0</v>
      </c>
      <c r="GV1073" s="248">
        <v>0</v>
      </c>
      <c r="GW1073" s="248">
        <v>5.5966209081309407E-2</v>
      </c>
      <c r="GX1073" s="77">
        <v>497.90427418344308</v>
      </c>
      <c r="GY1073" s="77">
        <v>5.5966209081309407E-2</v>
      </c>
      <c r="GZ1073" s="77">
        <v>497.90427418344308</v>
      </c>
    </row>
    <row r="1074" spans="98:208" x14ac:dyDescent="0.25">
      <c r="CT1074" s="77" t="s">
        <v>155</v>
      </c>
      <c r="CU1074" s="77" t="s">
        <v>444</v>
      </c>
      <c r="CV1074" s="77" t="s">
        <v>467</v>
      </c>
      <c r="CW1074" s="77">
        <v>2022</v>
      </c>
      <c r="CX1074" s="77">
        <v>0</v>
      </c>
      <c r="CY1074" s="77">
        <v>0</v>
      </c>
      <c r="CZ1074" s="77">
        <v>0</v>
      </c>
      <c r="DA1074" s="77">
        <v>0</v>
      </c>
      <c r="DB1074" s="77">
        <v>5.2405583313015516</v>
      </c>
      <c r="DC1074" s="77">
        <v>0.69641821681223348</v>
      </c>
      <c r="DD1074" s="77">
        <v>2.9419641522810238</v>
      </c>
      <c r="DE1074" s="77">
        <v>1.6021759622082901</v>
      </c>
      <c r="DF1074" s="77">
        <v>0.3606876487424136</v>
      </c>
      <c r="DG1074" s="77">
        <v>0.3606876487424136</v>
      </c>
      <c r="DH1074" s="77">
        <v>0.3606876487424136</v>
      </c>
      <c r="DI1074" s="77">
        <v>0</v>
      </c>
      <c r="DJ1074" s="77">
        <v>2.5310177077387909E-5</v>
      </c>
      <c r="DL1074" s="77">
        <v>0</v>
      </c>
      <c r="DM1074" s="77">
        <v>9.1290682592971778E-6</v>
      </c>
      <c r="DN1074" s="77">
        <v>9.1290682592971778E-6</v>
      </c>
      <c r="DO1074" s="77">
        <v>0</v>
      </c>
      <c r="DP1074" s="77">
        <v>9.1290682592971778E-6</v>
      </c>
      <c r="DQ1074" s="77">
        <v>9.1290682592971778E-6</v>
      </c>
      <c r="DR1074" s="77">
        <v>0</v>
      </c>
      <c r="DS1074" s="77">
        <v>9.1290682592971778E-6</v>
      </c>
      <c r="DT1074" s="77">
        <v>9.1290682592971778E-6</v>
      </c>
      <c r="DU1074" s="77">
        <v>0</v>
      </c>
      <c r="DV1074" s="77">
        <v>0</v>
      </c>
      <c r="DW1074" s="77">
        <v>0</v>
      </c>
      <c r="GE1074" s="77" t="s">
        <v>422</v>
      </c>
      <c r="GF1074" s="77" t="s">
        <v>155</v>
      </c>
      <c r="GG1074" s="77" t="s">
        <v>433</v>
      </c>
      <c r="GH1074" s="77" t="s">
        <v>460</v>
      </c>
      <c r="GI1074" s="77">
        <v>2025</v>
      </c>
      <c r="GJ1074" s="77" t="s">
        <v>305</v>
      </c>
      <c r="GK1074" s="77">
        <v>233.23007680794171</v>
      </c>
      <c r="GL1074" s="77">
        <v>948.54559600000005</v>
      </c>
      <c r="GM1074" s="77">
        <v>2025</v>
      </c>
      <c r="GN1074" s="77" t="s">
        <v>175</v>
      </c>
      <c r="GO1074" s="77">
        <v>0.13250000000000001</v>
      </c>
      <c r="GP1074" s="77">
        <v>3</v>
      </c>
      <c r="GQ1074" s="77">
        <v>0</v>
      </c>
      <c r="GR1074" s="77" t="s">
        <v>423</v>
      </c>
      <c r="GS1074" s="77">
        <v>0</v>
      </c>
      <c r="GT1074" s="77">
        <v>0</v>
      </c>
      <c r="GU1074" s="77">
        <v>0</v>
      </c>
      <c r="GV1074" s="248">
        <v>0</v>
      </c>
      <c r="GW1074" s="248">
        <v>0</v>
      </c>
      <c r="GX1074" s="77">
        <v>0</v>
      </c>
      <c r="GY1074" s="77">
        <v>0.1527377521613833</v>
      </c>
      <c r="GZ1074" s="77">
        <v>35.623037668071795</v>
      </c>
    </row>
    <row r="1075" spans="98:208" x14ac:dyDescent="0.25">
      <c r="CT1075" s="77" t="s">
        <v>155</v>
      </c>
      <c r="CU1075" s="77" t="s">
        <v>444</v>
      </c>
      <c r="CV1075" s="77" t="s">
        <v>467</v>
      </c>
      <c r="CW1075" s="77">
        <v>2023</v>
      </c>
      <c r="CX1075" s="77">
        <v>0</v>
      </c>
      <c r="CY1075" s="77">
        <v>0</v>
      </c>
      <c r="CZ1075" s="77">
        <v>0</v>
      </c>
      <c r="DA1075" s="77">
        <v>0</v>
      </c>
      <c r="DB1075" s="77">
        <v>5.4750346070077764</v>
      </c>
      <c r="DC1075" s="77">
        <v>0.71896016785821171</v>
      </c>
      <c r="DD1075" s="77">
        <v>3.0714971986151092</v>
      </c>
      <c r="DE1075" s="77">
        <v>1.684577240534451</v>
      </c>
      <c r="DF1075" s="77">
        <v>0</v>
      </c>
      <c r="DG1075" s="77">
        <v>0.37599181639994977</v>
      </c>
      <c r="DH1075" s="77">
        <v>0.37599181639994977</v>
      </c>
      <c r="DI1075" s="77">
        <v>0.37599181639994977</v>
      </c>
      <c r="DJ1075" s="77">
        <v>2.5310177077387909E-5</v>
      </c>
      <c r="DL1075" s="77">
        <v>0</v>
      </c>
      <c r="DM1075" s="77">
        <v>0</v>
      </c>
      <c r="DN1075" s="77">
        <v>0</v>
      </c>
      <c r="DO1075" s="77">
        <v>0</v>
      </c>
      <c r="DP1075" s="77">
        <v>9.5164194527314527E-6</v>
      </c>
      <c r="DQ1075" s="77">
        <v>9.5164194527314527E-6</v>
      </c>
      <c r="DR1075" s="77">
        <v>0</v>
      </c>
      <c r="DS1075" s="77">
        <v>9.5164194527314527E-6</v>
      </c>
      <c r="DT1075" s="77">
        <v>9.5164194527314527E-6</v>
      </c>
      <c r="DU1075" s="77">
        <v>0</v>
      </c>
      <c r="DV1075" s="77">
        <v>9.5164194527314527E-6</v>
      </c>
      <c r="DW1075" s="77">
        <v>9.5164194527314527E-6</v>
      </c>
      <c r="GE1075" s="77" t="s">
        <v>425</v>
      </c>
      <c r="GF1075" s="77" t="s">
        <v>155</v>
      </c>
      <c r="GG1075" s="77" t="s">
        <v>433</v>
      </c>
      <c r="GH1075" s="77" t="s">
        <v>460</v>
      </c>
      <c r="GI1075" s="77">
        <v>2025</v>
      </c>
      <c r="GJ1075" s="77" t="s">
        <v>301</v>
      </c>
      <c r="GK1075" s="77">
        <v>8896.5159934286894</v>
      </c>
      <c r="GL1075" s="77">
        <v>948.54559600000005</v>
      </c>
      <c r="GM1075" s="77">
        <v>2025</v>
      </c>
      <c r="GN1075" s="77" t="s">
        <v>175</v>
      </c>
      <c r="GO1075" s="77">
        <v>5.3000000000000005E-2</v>
      </c>
      <c r="GP1075" s="77">
        <v>3</v>
      </c>
      <c r="GQ1075" s="77">
        <v>0</v>
      </c>
      <c r="GR1075" s="77" t="s">
        <v>423</v>
      </c>
      <c r="GS1075" s="77">
        <v>0</v>
      </c>
      <c r="GT1075" s="77">
        <v>0</v>
      </c>
      <c r="GU1075" s="77">
        <v>0</v>
      </c>
      <c r="GV1075" s="248">
        <v>0</v>
      </c>
      <c r="GW1075" s="248">
        <v>0</v>
      </c>
      <c r="GX1075" s="77">
        <v>0</v>
      </c>
      <c r="GY1075" s="77">
        <v>5.5966209081309407E-2</v>
      </c>
      <c r="GZ1075" s="77">
        <v>497.90427418344308</v>
      </c>
    </row>
    <row r="1076" spans="98:208" x14ac:dyDescent="0.25">
      <c r="CT1076" s="77" t="s">
        <v>155</v>
      </c>
      <c r="CU1076" s="77" t="s">
        <v>444</v>
      </c>
      <c r="CV1076" s="77" t="s">
        <v>467</v>
      </c>
      <c r="CW1076" s="77">
        <v>2024</v>
      </c>
      <c r="CX1076" s="77">
        <v>0</v>
      </c>
      <c r="CY1076" s="77">
        <v>0</v>
      </c>
      <c r="CZ1076" s="77">
        <v>0</v>
      </c>
      <c r="DA1076" s="77">
        <v>0</v>
      </c>
      <c r="DB1076" s="77">
        <v>5.4750346070077764</v>
      </c>
      <c r="DC1076" s="77">
        <v>0.71896016785821171</v>
      </c>
      <c r="DD1076" s="77">
        <v>3.0714971986151092</v>
      </c>
      <c r="DE1076" s="77">
        <v>1.684577240534451</v>
      </c>
      <c r="DF1076" s="77">
        <v>0</v>
      </c>
      <c r="DG1076" s="77">
        <v>0</v>
      </c>
      <c r="DH1076" s="77">
        <v>0.37599181639994977</v>
      </c>
      <c r="DI1076" s="77">
        <v>0.37599181639994977</v>
      </c>
      <c r="DJ1076" s="77">
        <v>2.5310177077387909E-5</v>
      </c>
      <c r="DL1076" s="77">
        <v>0</v>
      </c>
      <c r="DM1076" s="77">
        <v>0</v>
      </c>
      <c r="DN1076" s="77">
        <v>0</v>
      </c>
      <c r="DO1076" s="77">
        <v>0</v>
      </c>
      <c r="DP1076" s="77">
        <v>0</v>
      </c>
      <c r="DQ1076" s="77">
        <v>0</v>
      </c>
      <c r="DR1076" s="77">
        <v>0</v>
      </c>
      <c r="DS1076" s="77">
        <v>9.5164194527314527E-6</v>
      </c>
      <c r="DT1076" s="77">
        <v>9.5164194527314527E-6</v>
      </c>
      <c r="DU1076" s="77">
        <v>0</v>
      </c>
      <c r="DV1076" s="77">
        <v>9.5164194527314527E-6</v>
      </c>
      <c r="DW1076" s="77">
        <v>9.5164194527314527E-6</v>
      </c>
      <c r="GE1076" s="77" t="s">
        <v>422</v>
      </c>
      <c r="GF1076" s="77" t="s">
        <v>155</v>
      </c>
      <c r="GG1076" s="77" t="s">
        <v>433</v>
      </c>
      <c r="GH1076" s="77" t="s">
        <v>467</v>
      </c>
      <c r="GI1076" s="77">
        <v>2021</v>
      </c>
      <c r="GJ1076" s="77" t="s">
        <v>305</v>
      </c>
      <c r="GK1076" s="77">
        <v>0.69641821681223315</v>
      </c>
      <c r="GL1076" s="77">
        <v>948.54559600000005</v>
      </c>
      <c r="GM1076" s="77">
        <v>2021</v>
      </c>
      <c r="GN1076" s="77" t="s">
        <v>175</v>
      </c>
      <c r="GO1076" s="77">
        <v>0.13250000000000001</v>
      </c>
      <c r="GP1076" s="77">
        <v>3</v>
      </c>
      <c r="GQ1076" s="77">
        <v>0</v>
      </c>
      <c r="GR1076" s="77" t="s">
        <v>423</v>
      </c>
      <c r="GS1076" s="77">
        <v>0.1527377521613833</v>
      </c>
      <c r="GT1076" s="77">
        <v>0.10636935300013936</v>
      </c>
      <c r="GU1076" s="77">
        <v>0.1527377521613833</v>
      </c>
      <c r="GV1076" s="248">
        <v>0.10636935300013936</v>
      </c>
      <c r="GW1076" s="248">
        <v>0</v>
      </c>
      <c r="GX1076" s="77">
        <v>0</v>
      </c>
      <c r="GY1076" s="77">
        <v>0</v>
      </c>
      <c r="GZ1076" s="77">
        <v>0</v>
      </c>
    </row>
    <row r="1077" spans="98:208" x14ac:dyDescent="0.25">
      <c r="CT1077" s="77" t="s">
        <v>155</v>
      </c>
      <c r="CU1077" s="77" t="s">
        <v>444</v>
      </c>
      <c r="CV1077" s="77" t="s">
        <v>467</v>
      </c>
      <c r="CW1077" s="77">
        <v>2025</v>
      </c>
      <c r="CX1077" s="77">
        <v>0</v>
      </c>
      <c r="CY1077" s="77">
        <v>0</v>
      </c>
      <c r="CZ1077" s="77">
        <v>0</v>
      </c>
      <c r="DA1077" s="77">
        <v>0</v>
      </c>
      <c r="DB1077" s="77">
        <v>5.4750346070077764</v>
      </c>
      <c r="DC1077" s="77">
        <v>0.71896016785821171</v>
      </c>
      <c r="DD1077" s="77">
        <v>3.0714971986151092</v>
      </c>
      <c r="DE1077" s="77">
        <v>1.684577240534451</v>
      </c>
      <c r="DF1077" s="77">
        <v>0</v>
      </c>
      <c r="DG1077" s="77">
        <v>0</v>
      </c>
      <c r="DH1077" s="77">
        <v>0</v>
      </c>
      <c r="DI1077" s="77">
        <v>0.37599181639994977</v>
      </c>
      <c r="DJ1077" s="77">
        <v>2.5310177077387909E-5</v>
      </c>
      <c r="DL1077" s="77">
        <v>0</v>
      </c>
      <c r="DM1077" s="77">
        <v>0</v>
      </c>
      <c r="DN1077" s="77">
        <v>0</v>
      </c>
      <c r="DO1077" s="77">
        <v>0</v>
      </c>
      <c r="DP1077" s="77">
        <v>0</v>
      </c>
      <c r="DQ1077" s="77">
        <v>0</v>
      </c>
      <c r="DR1077" s="77">
        <v>0</v>
      </c>
      <c r="DS1077" s="77">
        <v>0</v>
      </c>
      <c r="DT1077" s="77">
        <v>0</v>
      </c>
      <c r="DU1077" s="77">
        <v>0</v>
      </c>
      <c r="DV1077" s="77">
        <v>9.5164194527314527E-6</v>
      </c>
      <c r="DW1077" s="77">
        <v>9.5164194527314527E-6</v>
      </c>
      <c r="GE1077" s="77" t="s">
        <v>425</v>
      </c>
      <c r="GF1077" s="77" t="s">
        <v>155</v>
      </c>
      <c r="GG1077" s="77" t="s">
        <v>433</v>
      </c>
      <c r="GH1077" s="77" t="s">
        <v>467</v>
      </c>
      <c r="GI1077" s="77">
        <v>2021</v>
      </c>
      <c r="GJ1077" s="77" t="s">
        <v>301</v>
      </c>
      <c r="GK1077" s="77">
        <v>2.9419641522810211</v>
      </c>
      <c r="GL1077" s="77">
        <v>948.54559600000005</v>
      </c>
      <c r="GM1077" s="77">
        <v>2021</v>
      </c>
      <c r="GN1077" s="77" t="s">
        <v>175</v>
      </c>
      <c r="GO1077" s="77">
        <v>5.3000000000000005E-2</v>
      </c>
      <c r="GP1077" s="77">
        <v>3</v>
      </c>
      <c r="GQ1077" s="77">
        <v>0</v>
      </c>
      <c r="GR1077" s="77" t="s">
        <v>423</v>
      </c>
      <c r="GS1077" s="77">
        <v>5.5966209081309407E-2</v>
      </c>
      <c r="GT1077" s="77">
        <v>0.16465058085627682</v>
      </c>
      <c r="GU1077" s="77">
        <v>5.5966209081309407E-2</v>
      </c>
      <c r="GV1077" s="248">
        <v>0.16465058085627682</v>
      </c>
      <c r="GW1077" s="248">
        <v>0</v>
      </c>
      <c r="GX1077" s="77">
        <v>0</v>
      </c>
      <c r="GY1077" s="77">
        <v>0</v>
      </c>
      <c r="GZ1077" s="77">
        <v>0</v>
      </c>
    </row>
    <row r="1078" spans="98:208" x14ac:dyDescent="0.25">
      <c r="CT1078" s="77" t="s">
        <v>155</v>
      </c>
      <c r="CU1078" s="77" t="s">
        <v>444</v>
      </c>
      <c r="CV1078" s="77" t="s">
        <v>474</v>
      </c>
      <c r="CW1078" s="77">
        <v>2020</v>
      </c>
      <c r="CX1078" s="77">
        <v>0</v>
      </c>
      <c r="CY1078" s="77">
        <v>0</v>
      </c>
      <c r="CZ1078" s="77">
        <v>0</v>
      </c>
      <c r="DA1078" s="77">
        <v>0</v>
      </c>
      <c r="DB1078" s="77">
        <v>7.7900575334948374E-2</v>
      </c>
      <c r="DC1078" s="77">
        <v>3.6425060683954423E-2</v>
      </c>
      <c r="DD1078" s="77">
        <v>1.580872452543089E-3</v>
      </c>
      <c r="DE1078" s="77">
        <v>3.9894642198450653E-2</v>
      </c>
      <c r="DF1078" s="77">
        <v>7.8847092159216054E-3</v>
      </c>
      <c r="DG1078" s="77">
        <v>0</v>
      </c>
      <c r="DH1078" s="77">
        <v>0</v>
      </c>
      <c r="DI1078" s="77">
        <v>0</v>
      </c>
      <c r="DJ1078" s="77">
        <v>6.1983283550923988E-4</v>
      </c>
      <c r="DL1078" s="77">
        <v>0</v>
      </c>
      <c r="DM1078" s="77">
        <v>4.8872016704705242E-6</v>
      </c>
      <c r="DN1078" s="77">
        <v>4.8872016704705242E-6</v>
      </c>
      <c r="DO1078" s="77">
        <v>0</v>
      </c>
      <c r="DP1078" s="77">
        <v>0</v>
      </c>
      <c r="DQ1078" s="77">
        <v>0</v>
      </c>
      <c r="DR1078" s="77">
        <v>0</v>
      </c>
      <c r="DS1078" s="77">
        <v>0</v>
      </c>
      <c r="DT1078" s="77">
        <v>0</v>
      </c>
      <c r="DU1078" s="77">
        <v>0</v>
      </c>
      <c r="DV1078" s="77">
        <v>0</v>
      </c>
      <c r="DW1078" s="77">
        <v>0</v>
      </c>
      <c r="GE1078" s="77" t="s">
        <v>427</v>
      </c>
      <c r="GF1078" s="77" t="s">
        <v>155</v>
      </c>
      <c r="GG1078" s="77" t="s">
        <v>433</v>
      </c>
      <c r="GH1078" s="77" t="s">
        <v>467</v>
      </c>
      <c r="GI1078" s="77">
        <v>2021</v>
      </c>
      <c r="GJ1078" s="77" t="s">
        <v>303</v>
      </c>
      <c r="GK1078" s="77">
        <v>1.6021759622082909</v>
      </c>
      <c r="GL1078" s="77">
        <v>948.54559600000005</v>
      </c>
      <c r="GM1078" s="77">
        <v>2021</v>
      </c>
      <c r="GN1078" s="77" t="s">
        <v>175</v>
      </c>
      <c r="GO1078" s="77">
        <v>5.3000000000000005E-2</v>
      </c>
      <c r="GP1078" s="77">
        <v>3</v>
      </c>
      <c r="GQ1078" s="77">
        <v>0</v>
      </c>
      <c r="GR1078" s="77" t="s">
        <v>423</v>
      </c>
      <c r="GS1078" s="77">
        <v>5.5966209081309407E-2</v>
      </c>
      <c r="GT1078" s="77">
        <v>8.9667714885997285E-2</v>
      </c>
      <c r="GU1078" s="77">
        <v>5.5966209081309407E-2</v>
      </c>
      <c r="GV1078" s="248">
        <v>8.9667714885997285E-2</v>
      </c>
      <c r="GW1078" s="248">
        <v>0</v>
      </c>
      <c r="GX1078" s="77">
        <v>0</v>
      </c>
      <c r="GY1078" s="77">
        <v>0</v>
      </c>
      <c r="GZ1078" s="77">
        <v>0</v>
      </c>
    </row>
    <row r="1079" spans="98:208" x14ac:dyDescent="0.25">
      <c r="CT1079" s="77" t="s">
        <v>155</v>
      </c>
      <c r="CU1079" s="77" t="s">
        <v>444</v>
      </c>
      <c r="CV1079" s="77" t="s">
        <v>474</v>
      </c>
      <c r="CW1079" s="77">
        <v>2021</v>
      </c>
      <c r="CX1079" s="77">
        <v>0</v>
      </c>
      <c r="CY1079" s="77">
        <v>0</v>
      </c>
      <c r="CZ1079" s="77">
        <v>0</v>
      </c>
      <c r="DA1079" s="77">
        <v>0</v>
      </c>
      <c r="DB1079" s="77">
        <v>7.7900575334948374E-2</v>
      </c>
      <c r="DC1079" s="77">
        <v>3.6425060683954423E-2</v>
      </c>
      <c r="DD1079" s="77">
        <v>1.580872452543089E-3</v>
      </c>
      <c r="DE1079" s="77">
        <v>3.9894642198450653E-2</v>
      </c>
      <c r="DF1079" s="77">
        <v>7.8847092159216054E-3</v>
      </c>
      <c r="DG1079" s="77">
        <v>7.8847092159216054E-3</v>
      </c>
      <c r="DH1079" s="77">
        <v>0</v>
      </c>
      <c r="DI1079" s="77">
        <v>0</v>
      </c>
      <c r="DJ1079" s="77">
        <v>6.1983283550923988E-4</v>
      </c>
      <c r="DL1079" s="77">
        <v>0</v>
      </c>
      <c r="DM1079" s="77">
        <v>4.8872016704705242E-6</v>
      </c>
      <c r="DN1079" s="77">
        <v>4.8872016704705242E-6</v>
      </c>
      <c r="DO1079" s="77">
        <v>0</v>
      </c>
      <c r="DP1079" s="77">
        <v>4.8872016704705242E-6</v>
      </c>
      <c r="DQ1079" s="77">
        <v>4.8872016704705242E-6</v>
      </c>
      <c r="DR1079" s="77">
        <v>0</v>
      </c>
      <c r="DS1079" s="77">
        <v>0</v>
      </c>
      <c r="DT1079" s="77">
        <v>0</v>
      </c>
      <c r="DU1079" s="77">
        <v>0</v>
      </c>
      <c r="DV1079" s="77">
        <v>0</v>
      </c>
      <c r="DW1079" s="77">
        <v>0</v>
      </c>
      <c r="GE1079" s="77" t="s">
        <v>422</v>
      </c>
      <c r="GF1079" s="77" t="s">
        <v>155</v>
      </c>
      <c r="GG1079" s="77" t="s">
        <v>433</v>
      </c>
      <c r="GH1079" s="77" t="s">
        <v>467</v>
      </c>
      <c r="GI1079" s="77">
        <v>2022</v>
      </c>
      <c r="GJ1079" s="77" t="s">
        <v>305</v>
      </c>
      <c r="GK1079" s="77">
        <v>0.69641821681223315</v>
      </c>
      <c r="GL1079" s="77">
        <v>948.54559600000005</v>
      </c>
      <c r="GM1079" s="77">
        <v>2022</v>
      </c>
      <c r="GN1079" s="77" t="s">
        <v>175</v>
      </c>
      <c r="GO1079" s="77">
        <v>0.13250000000000001</v>
      </c>
      <c r="GP1079" s="77">
        <v>3</v>
      </c>
      <c r="GQ1079" s="77">
        <v>0</v>
      </c>
      <c r="GR1079" s="77" t="s">
        <v>423</v>
      </c>
      <c r="GS1079" s="77">
        <v>0.1527377521613833</v>
      </c>
      <c r="GT1079" s="77">
        <v>0.10636935300013936</v>
      </c>
      <c r="GU1079" s="77">
        <v>0.1527377521613833</v>
      </c>
      <c r="GV1079" s="248">
        <v>0.10636935300013936</v>
      </c>
      <c r="GW1079" s="248">
        <v>0.1527377521613833</v>
      </c>
      <c r="GX1079" s="77">
        <v>0.10636935300013936</v>
      </c>
      <c r="GY1079" s="77">
        <v>0</v>
      </c>
      <c r="GZ1079" s="77">
        <v>0</v>
      </c>
    </row>
    <row r="1080" spans="98:208" x14ac:dyDescent="0.25">
      <c r="CT1080" s="77" t="s">
        <v>155</v>
      </c>
      <c r="CU1080" s="77" t="s">
        <v>444</v>
      </c>
      <c r="CV1080" s="77" t="s">
        <v>474</v>
      </c>
      <c r="CW1080" s="77">
        <v>2022</v>
      </c>
      <c r="CX1080" s="77">
        <v>0</v>
      </c>
      <c r="CY1080" s="77">
        <v>0</v>
      </c>
      <c r="CZ1080" s="77">
        <v>0</v>
      </c>
      <c r="DA1080" s="77">
        <v>0</v>
      </c>
      <c r="DB1080" s="77">
        <v>7.7900575334948374E-2</v>
      </c>
      <c r="DC1080" s="77">
        <v>3.6425060683954423E-2</v>
      </c>
      <c r="DD1080" s="77">
        <v>1.580872452543089E-3</v>
      </c>
      <c r="DE1080" s="77">
        <v>3.9894642198450653E-2</v>
      </c>
      <c r="DF1080" s="77">
        <v>7.8847092159216054E-3</v>
      </c>
      <c r="DG1080" s="77">
        <v>7.8847092159216054E-3</v>
      </c>
      <c r="DH1080" s="77">
        <v>7.8847092159216054E-3</v>
      </c>
      <c r="DI1080" s="77">
        <v>0</v>
      </c>
      <c r="DJ1080" s="77">
        <v>6.1983283550923988E-4</v>
      </c>
      <c r="DL1080" s="77">
        <v>0</v>
      </c>
      <c r="DM1080" s="77">
        <v>4.8872016704705242E-6</v>
      </c>
      <c r="DN1080" s="77">
        <v>4.8872016704705242E-6</v>
      </c>
      <c r="DO1080" s="77">
        <v>0</v>
      </c>
      <c r="DP1080" s="77">
        <v>4.8872016704705242E-6</v>
      </c>
      <c r="DQ1080" s="77">
        <v>4.8872016704705242E-6</v>
      </c>
      <c r="DR1080" s="77">
        <v>0</v>
      </c>
      <c r="DS1080" s="77">
        <v>4.8872016704705242E-6</v>
      </c>
      <c r="DT1080" s="77">
        <v>4.8872016704705242E-6</v>
      </c>
      <c r="DU1080" s="77">
        <v>0</v>
      </c>
      <c r="DV1080" s="77">
        <v>0</v>
      </c>
      <c r="DW1080" s="77">
        <v>0</v>
      </c>
      <c r="GE1080" s="77" t="s">
        <v>425</v>
      </c>
      <c r="GF1080" s="77" t="s">
        <v>155</v>
      </c>
      <c r="GG1080" s="77" t="s">
        <v>433</v>
      </c>
      <c r="GH1080" s="77" t="s">
        <v>467</v>
      </c>
      <c r="GI1080" s="77">
        <v>2022</v>
      </c>
      <c r="GJ1080" s="77" t="s">
        <v>301</v>
      </c>
      <c r="GK1080" s="77">
        <v>2.9419641522810211</v>
      </c>
      <c r="GL1080" s="77">
        <v>948.54559600000005</v>
      </c>
      <c r="GM1080" s="77">
        <v>2022</v>
      </c>
      <c r="GN1080" s="77" t="s">
        <v>175</v>
      </c>
      <c r="GO1080" s="77">
        <v>5.3000000000000005E-2</v>
      </c>
      <c r="GP1080" s="77">
        <v>3</v>
      </c>
      <c r="GQ1080" s="77">
        <v>0</v>
      </c>
      <c r="GR1080" s="77" t="s">
        <v>423</v>
      </c>
      <c r="GS1080" s="77">
        <v>5.5966209081309407E-2</v>
      </c>
      <c r="GT1080" s="77">
        <v>0.16465058085627682</v>
      </c>
      <c r="GU1080" s="77">
        <v>5.5966209081309407E-2</v>
      </c>
      <c r="GV1080" s="248">
        <v>0.16465058085627682</v>
      </c>
      <c r="GW1080" s="248">
        <v>5.5966209081309407E-2</v>
      </c>
      <c r="GX1080" s="77">
        <v>0.16465058085627682</v>
      </c>
      <c r="GY1080" s="77">
        <v>0</v>
      </c>
      <c r="GZ1080" s="77">
        <v>0</v>
      </c>
    </row>
    <row r="1081" spans="98:208" x14ac:dyDescent="0.25">
      <c r="CT1081" s="77" t="s">
        <v>155</v>
      </c>
      <c r="CU1081" s="77" t="s">
        <v>444</v>
      </c>
      <c r="CV1081" s="77" t="s">
        <v>474</v>
      </c>
      <c r="CW1081" s="77">
        <v>2023</v>
      </c>
      <c r="CX1081" s="77">
        <v>0</v>
      </c>
      <c r="CY1081" s="77">
        <v>0</v>
      </c>
      <c r="CZ1081" s="77">
        <v>0</v>
      </c>
      <c r="DA1081" s="77">
        <v>0</v>
      </c>
      <c r="DB1081" s="77">
        <v>8.0408269036977134E-2</v>
      </c>
      <c r="DC1081" s="77">
        <v>3.7590224611390749E-2</v>
      </c>
      <c r="DD1081" s="77">
        <v>1.6314334115685889E-3</v>
      </c>
      <c r="DE1081" s="77">
        <v>4.1186611014017577E-2</v>
      </c>
      <c r="DF1081" s="77">
        <v>0</v>
      </c>
      <c r="DG1081" s="77">
        <v>8.1378100371604818E-3</v>
      </c>
      <c r="DH1081" s="77">
        <v>8.1378100371604818E-3</v>
      </c>
      <c r="DI1081" s="77">
        <v>8.1378100371604818E-3</v>
      </c>
      <c r="DJ1081" s="77">
        <v>6.1983283550923988E-4</v>
      </c>
      <c r="DL1081" s="77">
        <v>0</v>
      </c>
      <c r="DM1081" s="77">
        <v>0</v>
      </c>
      <c r="DN1081" s="77">
        <v>0</v>
      </c>
      <c r="DO1081" s="77">
        <v>0</v>
      </c>
      <c r="DP1081" s="77">
        <v>5.0440818701687343E-6</v>
      </c>
      <c r="DQ1081" s="77">
        <v>5.0440818701687343E-6</v>
      </c>
      <c r="DR1081" s="77">
        <v>0</v>
      </c>
      <c r="DS1081" s="77">
        <v>5.0440818701687343E-6</v>
      </c>
      <c r="DT1081" s="77">
        <v>5.0440818701687343E-6</v>
      </c>
      <c r="DU1081" s="77">
        <v>0</v>
      </c>
      <c r="DV1081" s="77">
        <v>5.0440818701687343E-6</v>
      </c>
      <c r="DW1081" s="77">
        <v>5.0440818701687343E-6</v>
      </c>
      <c r="GE1081" s="77" t="s">
        <v>427</v>
      </c>
      <c r="GF1081" s="77" t="s">
        <v>155</v>
      </c>
      <c r="GG1081" s="77" t="s">
        <v>433</v>
      </c>
      <c r="GH1081" s="77" t="s">
        <v>467</v>
      </c>
      <c r="GI1081" s="77">
        <v>2022</v>
      </c>
      <c r="GJ1081" s="77" t="s">
        <v>303</v>
      </c>
      <c r="GK1081" s="77">
        <v>1.6021759622082909</v>
      </c>
      <c r="GL1081" s="77">
        <v>948.54559600000005</v>
      </c>
      <c r="GM1081" s="77">
        <v>2022</v>
      </c>
      <c r="GN1081" s="77" t="s">
        <v>175</v>
      </c>
      <c r="GO1081" s="77">
        <v>5.3000000000000005E-2</v>
      </c>
      <c r="GP1081" s="77">
        <v>3</v>
      </c>
      <c r="GQ1081" s="77">
        <v>0</v>
      </c>
      <c r="GR1081" s="77" t="s">
        <v>423</v>
      </c>
      <c r="GS1081" s="77">
        <v>5.5966209081309407E-2</v>
      </c>
      <c r="GT1081" s="77">
        <v>8.9667714885997285E-2</v>
      </c>
      <c r="GU1081" s="77">
        <v>5.5966209081309407E-2</v>
      </c>
      <c r="GV1081" s="248">
        <v>8.9667714885997285E-2</v>
      </c>
      <c r="GW1081" s="248">
        <v>5.5966209081309407E-2</v>
      </c>
      <c r="GX1081" s="77">
        <v>8.9667714885997285E-2</v>
      </c>
      <c r="GY1081" s="77">
        <v>0</v>
      </c>
      <c r="GZ1081" s="77">
        <v>0</v>
      </c>
    </row>
    <row r="1082" spans="98:208" x14ac:dyDescent="0.25">
      <c r="CT1082" s="77" t="s">
        <v>155</v>
      </c>
      <c r="CU1082" s="77" t="s">
        <v>444</v>
      </c>
      <c r="CV1082" s="77" t="s">
        <v>474</v>
      </c>
      <c r="CW1082" s="77">
        <v>2024</v>
      </c>
      <c r="CX1082" s="77">
        <v>0</v>
      </c>
      <c r="CY1082" s="77">
        <v>0</v>
      </c>
      <c r="CZ1082" s="77">
        <v>0</v>
      </c>
      <c r="DA1082" s="77">
        <v>0</v>
      </c>
      <c r="DB1082" s="77">
        <v>8.0408269036977134E-2</v>
      </c>
      <c r="DC1082" s="77">
        <v>3.7590224611390749E-2</v>
      </c>
      <c r="DD1082" s="77">
        <v>1.6314334115685889E-3</v>
      </c>
      <c r="DE1082" s="77">
        <v>4.1186611014017577E-2</v>
      </c>
      <c r="DF1082" s="77">
        <v>0</v>
      </c>
      <c r="DG1082" s="77">
        <v>0</v>
      </c>
      <c r="DH1082" s="77">
        <v>8.1378100371604818E-3</v>
      </c>
      <c r="DI1082" s="77">
        <v>8.1378100371604818E-3</v>
      </c>
      <c r="DJ1082" s="77">
        <v>6.1983283550923988E-4</v>
      </c>
      <c r="DL1082" s="77">
        <v>0</v>
      </c>
      <c r="DM1082" s="77">
        <v>0</v>
      </c>
      <c r="DN1082" s="77">
        <v>0</v>
      </c>
      <c r="DO1082" s="77">
        <v>0</v>
      </c>
      <c r="DP1082" s="77">
        <v>0</v>
      </c>
      <c r="DQ1082" s="77">
        <v>0</v>
      </c>
      <c r="DR1082" s="77">
        <v>0</v>
      </c>
      <c r="DS1082" s="77">
        <v>5.0440818701687343E-6</v>
      </c>
      <c r="DT1082" s="77">
        <v>5.0440818701687343E-6</v>
      </c>
      <c r="DU1082" s="77">
        <v>0</v>
      </c>
      <c r="DV1082" s="77">
        <v>5.0440818701687343E-6</v>
      </c>
      <c r="DW1082" s="77">
        <v>5.0440818701687343E-6</v>
      </c>
      <c r="GE1082" s="77" t="s">
        <v>422</v>
      </c>
      <c r="GF1082" s="77" t="s">
        <v>155</v>
      </c>
      <c r="GG1082" s="77" t="s">
        <v>433</v>
      </c>
      <c r="GH1082" s="77" t="s">
        <v>467</v>
      </c>
      <c r="GI1082" s="77">
        <v>2023</v>
      </c>
      <c r="GJ1082" s="77" t="s">
        <v>305</v>
      </c>
      <c r="GK1082" s="77">
        <v>0.71896016785821326</v>
      </c>
      <c r="GL1082" s="77">
        <v>948.54559600000005</v>
      </c>
      <c r="GM1082" s="77">
        <v>2023</v>
      </c>
      <c r="GN1082" s="77" t="s">
        <v>175</v>
      </c>
      <c r="GO1082" s="77">
        <v>0.13250000000000001</v>
      </c>
      <c r="GP1082" s="77">
        <v>3</v>
      </c>
      <c r="GQ1082" s="77">
        <v>0</v>
      </c>
      <c r="GR1082" s="77" t="s">
        <v>423</v>
      </c>
      <c r="GS1082" s="77">
        <v>0</v>
      </c>
      <c r="GT1082" s="77">
        <v>0</v>
      </c>
      <c r="GU1082" s="77">
        <v>0.1527377521613833</v>
      </c>
      <c r="GV1082" s="248">
        <v>0.10981235993223432</v>
      </c>
      <c r="GW1082" s="248">
        <v>0.1527377521613833</v>
      </c>
      <c r="GX1082" s="77">
        <v>0.10981235993223432</v>
      </c>
      <c r="GY1082" s="77">
        <v>0.1527377521613833</v>
      </c>
      <c r="GZ1082" s="77">
        <v>0.10981235993223432</v>
      </c>
    </row>
    <row r="1083" spans="98:208" x14ac:dyDescent="0.25">
      <c r="CT1083" s="77" t="s">
        <v>155</v>
      </c>
      <c r="CU1083" s="77" t="s">
        <v>444</v>
      </c>
      <c r="CV1083" s="77" t="s">
        <v>474</v>
      </c>
      <c r="CW1083" s="77">
        <v>2025</v>
      </c>
      <c r="CX1083" s="77">
        <v>0</v>
      </c>
      <c r="CY1083" s="77">
        <v>0</v>
      </c>
      <c r="CZ1083" s="77">
        <v>0</v>
      </c>
      <c r="DA1083" s="77">
        <v>0</v>
      </c>
      <c r="DB1083" s="77">
        <v>8.0408269036977134E-2</v>
      </c>
      <c r="DC1083" s="77">
        <v>3.7590224611390749E-2</v>
      </c>
      <c r="DD1083" s="77">
        <v>1.6314334115685889E-3</v>
      </c>
      <c r="DE1083" s="77">
        <v>4.1186611014017577E-2</v>
      </c>
      <c r="DF1083" s="77">
        <v>0</v>
      </c>
      <c r="DG1083" s="77">
        <v>0</v>
      </c>
      <c r="DH1083" s="77">
        <v>0</v>
      </c>
      <c r="DI1083" s="77">
        <v>8.1378100371604818E-3</v>
      </c>
      <c r="DJ1083" s="77">
        <v>6.1983283550923988E-4</v>
      </c>
      <c r="DL1083" s="77">
        <v>0</v>
      </c>
      <c r="DM1083" s="77">
        <v>0</v>
      </c>
      <c r="DN1083" s="77">
        <v>0</v>
      </c>
      <c r="DO1083" s="77">
        <v>0</v>
      </c>
      <c r="DP1083" s="77">
        <v>0</v>
      </c>
      <c r="DQ1083" s="77">
        <v>0</v>
      </c>
      <c r="DR1083" s="77">
        <v>0</v>
      </c>
      <c r="DS1083" s="77">
        <v>0</v>
      </c>
      <c r="DT1083" s="77">
        <v>0</v>
      </c>
      <c r="DU1083" s="77">
        <v>0</v>
      </c>
      <c r="DV1083" s="77">
        <v>5.0440818701687343E-6</v>
      </c>
      <c r="DW1083" s="77">
        <v>5.0440818701687343E-6</v>
      </c>
      <c r="GE1083" s="77" t="s">
        <v>425</v>
      </c>
      <c r="GF1083" s="77" t="s">
        <v>155</v>
      </c>
      <c r="GG1083" s="77" t="s">
        <v>433</v>
      </c>
      <c r="GH1083" s="77" t="s">
        <v>467</v>
      </c>
      <c r="GI1083" s="77">
        <v>2023</v>
      </c>
      <c r="GJ1083" s="77" t="s">
        <v>301</v>
      </c>
      <c r="GK1083" s="77">
        <v>3.0714971986151078</v>
      </c>
      <c r="GL1083" s="77">
        <v>948.54559600000005</v>
      </c>
      <c r="GM1083" s="77">
        <v>2023</v>
      </c>
      <c r="GN1083" s="77" t="s">
        <v>175</v>
      </c>
      <c r="GO1083" s="77">
        <v>5.3000000000000005E-2</v>
      </c>
      <c r="GP1083" s="77">
        <v>3</v>
      </c>
      <c r="GQ1083" s="77">
        <v>0</v>
      </c>
      <c r="GR1083" s="77" t="s">
        <v>423</v>
      </c>
      <c r="GS1083" s="77">
        <v>0</v>
      </c>
      <c r="GT1083" s="77">
        <v>0</v>
      </c>
      <c r="GU1083" s="77">
        <v>5.5966209081309407E-2</v>
      </c>
      <c r="GV1083" s="248">
        <v>0.17190005441034925</v>
      </c>
      <c r="GW1083" s="248">
        <v>5.5966209081309407E-2</v>
      </c>
      <c r="GX1083" s="77">
        <v>0.17190005441034925</v>
      </c>
      <c r="GY1083" s="77">
        <v>5.5966209081309407E-2</v>
      </c>
      <c r="GZ1083" s="77">
        <v>0.17190005441034925</v>
      </c>
    </row>
    <row r="1084" spans="98:208" x14ac:dyDescent="0.25">
      <c r="CT1084" s="77" t="s">
        <v>155</v>
      </c>
      <c r="CU1084" s="77" t="s">
        <v>444</v>
      </c>
      <c r="CV1084" s="77" t="s">
        <v>481</v>
      </c>
      <c r="CW1084" s="77">
        <v>2020</v>
      </c>
      <c r="CX1084" s="77">
        <v>0</v>
      </c>
      <c r="CY1084" s="77">
        <v>0</v>
      </c>
      <c r="CZ1084" s="77">
        <v>0</v>
      </c>
      <c r="DA1084" s="77">
        <v>0</v>
      </c>
      <c r="DB1084" s="77">
        <v>21083.842824223939</v>
      </c>
      <c r="DC1084" s="77">
        <v>409.22373582044048</v>
      </c>
      <c r="DD1084" s="77">
        <v>13469.08781237843</v>
      </c>
      <c r="DE1084" s="77">
        <v>7205.5312760251491</v>
      </c>
      <c r="DF1084" s="77">
        <v>1219.5839681183229</v>
      </c>
      <c r="DG1084" s="77">
        <v>0</v>
      </c>
      <c r="DH1084" s="77">
        <v>0</v>
      </c>
      <c r="DI1084" s="77">
        <v>0</v>
      </c>
      <c r="DJ1084" s="77">
        <v>2.4777195690530418E-10</v>
      </c>
      <c r="DL1084" s="77">
        <v>0</v>
      </c>
      <c r="DM1084" s="77">
        <v>3.0217870639101295E-7</v>
      </c>
      <c r="DN1084" s="77">
        <v>3.0217870639101295E-7</v>
      </c>
      <c r="DO1084" s="77">
        <v>0</v>
      </c>
      <c r="DP1084" s="77">
        <v>0</v>
      </c>
      <c r="DQ1084" s="77">
        <v>0</v>
      </c>
      <c r="DR1084" s="77">
        <v>0</v>
      </c>
      <c r="DS1084" s="77">
        <v>0</v>
      </c>
      <c r="DT1084" s="77">
        <v>0</v>
      </c>
      <c r="DU1084" s="77">
        <v>0</v>
      </c>
      <c r="DV1084" s="77">
        <v>0</v>
      </c>
      <c r="DW1084" s="77">
        <v>0</v>
      </c>
      <c r="GE1084" s="77" t="s">
        <v>427</v>
      </c>
      <c r="GF1084" s="77" t="s">
        <v>155</v>
      </c>
      <c r="GG1084" s="77" t="s">
        <v>433</v>
      </c>
      <c r="GH1084" s="77" t="s">
        <v>467</v>
      </c>
      <c r="GI1084" s="77">
        <v>2023</v>
      </c>
      <c r="GJ1084" s="77" t="s">
        <v>303</v>
      </c>
      <c r="GK1084" s="77">
        <v>1.6845772405344499</v>
      </c>
      <c r="GL1084" s="77">
        <v>948.54559600000005</v>
      </c>
      <c r="GM1084" s="77">
        <v>2023</v>
      </c>
      <c r="GN1084" s="77" t="s">
        <v>175</v>
      </c>
      <c r="GO1084" s="77">
        <v>5.3000000000000005E-2</v>
      </c>
      <c r="GP1084" s="77">
        <v>3</v>
      </c>
      <c r="GQ1084" s="77">
        <v>0</v>
      </c>
      <c r="GR1084" s="77" t="s">
        <v>423</v>
      </c>
      <c r="GS1084" s="77">
        <v>0</v>
      </c>
      <c r="GT1084" s="77">
        <v>0</v>
      </c>
      <c r="GU1084" s="77">
        <v>5.5966209081309407E-2</v>
      </c>
      <c r="GV1084" s="248">
        <v>9.4279402057366277E-2</v>
      </c>
      <c r="GW1084" s="248">
        <v>5.5966209081309407E-2</v>
      </c>
      <c r="GX1084" s="77">
        <v>9.4279402057366277E-2</v>
      </c>
      <c r="GY1084" s="77">
        <v>5.5966209081309407E-2</v>
      </c>
      <c r="GZ1084" s="77">
        <v>9.4279402057366277E-2</v>
      </c>
    </row>
    <row r="1085" spans="98:208" x14ac:dyDescent="0.25">
      <c r="CT1085" s="77" t="s">
        <v>155</v>
      </c>
      <c r="CU1085" s="77" t="s">
        <v>444</v>
      </c>
      <c r="CV1085" s="77" t="s">
        <v>481</v>
      </c>
      <c r="CW1085" s="77">
        <v>2021</v>
      </c>
      <c r="CX1085" s="77">
        <v>0</v>
      </c>
      <c r="CY1085" s="77">
        <v>0</v>
      </c>
      <c r="CZ1085" s="77">
        <v>0</v>
      </c>
      <c r="DA1085" s="77">
        <v>0</v>
      </c>
      <c r="DB1085" s="77">
        <v>21083.842824223939</v>
      </c>
      <c r="DC1085" s="77">
        <v>409.22373582044048</v>
      </c>
      <c r="DD1085" s="77">
        <v>13469.08781237843</v>
      </c>
      <c r="DE1085" s="77">
        <v>7205.5312760251491</v>
      </c>
      <c r="DF1085" s="77">
        <v>1219.5839681183229</v>
      </c>
      <c r="DG1085" s="77">
        <v>1219.5839681183229</v>
      </c>
      <c r="DH1085" s="77">
        <v>0</v>
      </c>
      <c r="DI1085" s="77">
        <v>0</v>
      </c>
      <c r="DJ1085" s="77">
        <v>2.4777195690530418E-10</v>
      </c>
      <c r="DL1085" s="77">
        <v>0</v>
      </c>
      <c r="DM1085" s="77">
        <v>3.0217870639101295E-7</v>
      </c>
      <c r="DN1085" s="77">
        <v>3.0217870639101295E-7</v>
      </c>
      <c r="DO1085" s="77">
        <v>0</v>
      </c>
      <c r="DP1085" s="77">
        <v>3.0217870639101295E-7</v>
      </c>
      <c r="DQ1085" s="77">
        <v>3.0217870639101295E-7</v>
      </c>
      <c r="DR1085" s="77">
        <v>0</v>
      </c>
      <c r="DS1085" s="77">
        <v>0</v>
      </c>
      <c r="DT1085" s="77">
        <v>0</v>
      </c>
      <c r="DU1085" s="77">
        <v>0</v>
      </c>
      <c r="DV1085" s="77">
        <v>0</v>
      </c>
      <c r="DW1085" s="77">
        <v>0</v>
      </c>
      <c r="GE1085" s="77" t="s">
        <v>422</v>
      </c>
      <c r="GF1085" s="77" t="s">
        <v>155</v>
      </c>
      <c r="GG1085" s="77" t="s">
        <v>433</v>
      </c>
      <c r="GH1085" s="77" t="s">
        <v>467</v>
      </c>
      <c r="GI1085" s="77">
        <v>2024</v>
      </c>
      <c r="GJ1085" s="77" t="s">
        <v>305</v>
      </c>
      <c r="GK1085" s="77">
        <v>0.71896016785821326</v>
      </c>
      <c r="GL1085" s="77">
        <v>948.54559600000005</v>
      </c>
      <c r="GM1085" s="77">
        <v>2024</v>
      </c>
      <c r="GN1085" s="77" t="s">
        <v>175</v>
      </c>
      <c r="GO1085" s="77">
        <v>0.13250000000000001</v>
      </c>
      <c r="GP1085" s="77">
        <v>3</v>
      </c>
      <c r="GQ1085" s="77">
        <v>0</v>
      </c>
      <c r="GR1085" s="77" t="s">
        <v>423</v>
      </c>
      <c r="GS1085" s="77">
        <v>0</v>
      </c>
      <c r="GT1085" s="77">
        <v>0</v>
      </c>
      <c r="GU1085" s="77">
        <v>0</v>
      </c>
      <c r="GV1085" s="248">
        <v>0</v>
      </c>
      <c r="GW1085" s="248">
        <v>0.1527377521613833</v>
      </c>
      <c r="GX1085" s="77">
        <v>0.10981235993223432</v>
      </c>
      <c r="GY1085" s="77">
        <v>0.1527377521613833</v>
      </c>
      <c r="GZ1085" s="77">
        <v>0.10981235993223432</v>
      </c>
    </row>
    <row r="1086" spans="98:208" x14ac:dyDescent="0.25">
      <c r="CT1086" s="77" t="s">
        <v>155</v>
      </c>
      <c r="CU1086" s="77" t="s">
        <v>444</v>
      </c>
      <c r="CV1086" s="77" t="s">
        <v>481</v>
      </c>
      <c r="CW1086" s="77">
        <v>2022</v>
      </c>
      <c r="CX1086" s="77">
        <v>0</v>
      </c>
      <c r="CY1086" s="77">
        <v>0</v>
      </c>
      <c r="CZ1086" s="77">
        <v>0</v>
      </c>
      <c r="DA1086" s="77">
        <v>0</v>
      </c>
      <c r="DB1086" s="77">
        <v>21083.842824223939</v>
      </c>
      <c r="DC1086" s="77">
        <v>409.22373582044048</v>
      </c>
      <c r="DD1086" s="77">
        <v>13469.08781237843</v>
      </c>
      <c r="DE1086" s="77">
        <v>7205.5312760251491</v>
      </c>
      <c r="DF1086" s="77">
        <v>1219.5839681183229</v>
      </c>
      <c r="DG1086" s="77">
        <v>1219.5839681183229</v>
      </c>
      <c r="DH1086" s="77">
        <v>1219.5839681183229</v>
      </c>
      <c r="DI1086" s="77">
        <v>0</v>
      </c>
      <c r="DJ1086" s="77">
        <v>2.4777195690530418E-10</v>
      </c>
      <c r="DL1086" s="77">
        <v>0</v>
      </c>
      <c r="DM1086" s="77">
        <v>3.0217870639101295E-7</v>
      </c>
      <c r="DN1086" s="77">
        <v>3.0217870639101295E-7</v>
      </c>
      <c r="DO1086" s="77">
        <v>0</v>
      </c>
      <c r="DP1086" s="77">
        <v>3.0217870639101295E-7</v>
      </c>
      <c r="DQ1086" s="77">
        <v>3.0217870639101295E-7</v>
      </c>
      <c r="DR1086" s="77">
        <v>0</v>
      </c>
      <c r="DS1086" s="77">
        <v>3.0217870639101295E-7</v>
      </c>
      <c r="DT1086" s="77">
        <v>3.0217870639101295E-7</v>
      </c>
      <c r="DU1086" s="77">
        <v>0</v>
      </c>
      <c r="DV1086" s="77">
        <v>0</v>
      </c>
      <c r="DW1086" s="77">
        <v>0</v>
      </c>
      <c r="GE1086" s="77" t="s">
        <v>425</v>
      </c>
      <c r="GF1086" s="77" t="s">
        <v>155</v>
      </c>
      <c r="GG1086" s="77" t="s">
        <v>433</v>
      </c>
      <c r="GH1086" s="77" t="s">
        <v>467</v>
      </c>
      <c r="GI1086" s="77">
        <v>2024</v>
      </c>
      <c r="GJ1086" s="77" t="s">
        <v>301</v>
      </c>
      <c r="GK1086" s="77">
        <v>3.0714971986151078</v>
      </c>
      <c r="GL1086" s="77">
        <v>948.54559600000005</v>
      </c>
      <c r="GM1086" s="77">
        <v>2024</v>
      </c>
      <c r="GN1086" s="77" t="s">
        <v>175</v>
      </c>
      <c r="GO1086" s="77">
        <v>5.3000000000000005E-2</v>
      </c>
      <c r="GP1086" s="77">
        <v>3</v>
      </c>
      <c r="GQ1086" s="77">
        <v>0</v>
      </c>
      <c r="GR1086" s="77" t="s">
        <v>423</v>
      </c>
      <c r="GS1086" s="77">
        <v>0</v>
      </c>
      <c r="GT1086" s="77">
        <v>0</v>
      </c>
      <c r="GU1086" s="77">
        <v>0</v>
      </c>
      <c r="GV1086" s="248">
        <v>0</v>
      </c>
      <c r="GW1086" s="248">
        <v>5.5966209081309407E-2</v>
      </c>
      <c r="GX1086" s="77">
        <v>0.17190005441034925</v>
      </c>
      <c r="GY1086" s="77">
        <v>5.5966209081309407E-2</v>
      </c>
      <c r="GZ1086" s="77">
        <v>0.17190005441034925</v>
      </c>
    </row>
    <row r="1087" spans="98:208" x14ac:dyDescent="0.25">
      <c r="CT1087" s="77" t="s">
        <v>155</v>
      </c>
      <c r="CU1087" s="77" t="s">
        <v>444</v>
      </c>
      <c r="CV1087" s="77" t="s">
        <v>481</v>
      </c>
      <c r="CW1087" s="77">
        <v>2023</v>
      </c>
      <c r="CX1087" s="77">
        <v>0</v>
      </c>
      <c r="CY1087" s="77">
        <v>0</v>
      </c>
      <c r="CZ1087" s="77">
        <v>0</v>
      </c>
      <c r="DA1087" s="77">
        <v>0</v>
      </c>
      <c r="DB1087" s="77">
        <v>21835.97811413023</v>
      </c>
      <c r="DC1087" s="77">
        <v>428.60232122030828</v>
      </c>
      <c r="DD1087" s="77">
        <v>13939.56097345739</v>
      </c>
      <c r="DE1087" s="77">
        <v>7467.8148194522428</v>
      </c>
      <c r="DF1087" s="77">
        <v>0</v>
      </c>
      <c r="DG1087" s="77">
        <v>1263.5534246224834</v>
      </c>
      <c r="DH1087" s="77">
        <v>1263.5534246224834</v>
      </c>
      <c r="DI1087" s="77">
        <v>1263.5534246224834</v>
      </c>
      <c r="DJ1087" s="77">
        <v>2.4777195690530418E-10</v>
      </c>
      <c r="DL1087" s="77">
        <v>0</v>
      </c>
      <c r="DM1087" s="77">
        <v>0</v>
      </c>
      <c r="DN1087" s="77">
        <v>0</v>
      </c>
      <c r="DO1087" s="77">
        <v>0</v>
      </c>
      <c r="DP1087" s="77">
        <v>3.1307310467311148E-7</v>
      </c>
      <c r="DQ1087" s="77">
        <v>3.1307310467311148E-7</v>
      </c>
      <c r="DR1087" s="77">
        <v>0</v>
      </c>
      <c r="DS1087" s="77">
        <v>3.1307310467311148E-7</v>
      </c>
      <c r="DT1087" s="77">
        <v>3.1307310467311148E-7</v>
      </c>
      <c r="DU1087" s="77">
        <v>0</v>
      </c>
      <c r="DV1087" s="77">
        <v>3.1307310467311148E-7</v>
      </c>
      <c r="DW1087" s="77">
        <v>3.1307310467311148E-7</v>
      </c>
      <c r="GE1087" s="77" t="s">
        <v>427</v>
      </c>
      <c r="GF1087" s="77" t="s">
        <v>155</v>
      </c>
      <c r="GG1087" s="77" t="s">
        <v>433</v>
      </c>
      <c r="GH1087" s="77" t="s">
        <v>467</v>
      </c>
      <c r="GI1087" s="77">
        <v>2024</v>
      </c>
      <c r="GJ1087" s="77" t="s">
        <v>303</v>
      </c>
      <c r="GK1087" s="77">
        <v>1.6845772405344499</v>
      </c>
      <c r="GL1087" s="77">
        <v>948.54559600000005</v>
      </c>
      <c r="GM1087" s="77">
        <v>2024</v>
      </c>
      <c r="GN1087" s="77" t="s">
        <v>175</v>
      </c>
      <c r="GO1087" s="77">
        <v>5.3000000000000005E-2</v>
      </c>
      <c r="GP1087" s="77">
        <v>3</v>
      </c>
      <c r="GQ1087" s="77">
        <v>0</v>
      </c>
      <c r="GR1087" s="77" t="s">
        <v>423</v>
      </c>
      <c r="GS1087" s="77">
        <v>0</v>
      </c>
      <c r="GT1087" s="77">
        <v>0</v>
      </c>
      <c r="GU1087" s="77">
        <v>0</v>
      </c>
      <c r="GV1087" s="248">
        <v>0</v>
      </c>
      <c r="GW1087" s="248">
        <v>5.5966209081309407E-2</v>
      </c>
      <c r="GX1087" s="77">
        <v>9.4279402057366277E-2</v>
      </c>
      <c r="GY1087" s="77">
        <v>5.5966209081309407E-2</v>
      </c>
      <c r="GZ1087" s="77">
        <v>9.4279402057366277E-2</v>
      </c>
    </row>
    <row r="1088" spans="98:208" x14ac:dyDescent="0.25">
      <c r="CT1088" s="77" t="s">
        <v>155</v>
      </c>
      <c r="CU1088" s="77" t="s">
        <v>444</v>
      </c>
      <c r="CV1088" s="77" t="s">
        <v>481</v>
      </c>
      <c r="CW1088" s="77">
        <v>2024</v>
      </c>
      <c r="CX1088" s="77">
        <v>0</v>
      </c>
      <c r="CY1088" s="77">
        <v>0</v>
      </c>
      <c r="CZ1088" s="77">
        <v>0</v>
      </c>
      <c r="DA1088" s="77">
        <v>0</v>
      </c>
      <c r="DB1088" s="77">
        <v>21835.97811413023</v>
      </c>
      <c r="DC1088" s="77">
        <v>428.60232122030828</v>
      </c>
      <c r="DD1088" s="77">
        <v>13939.56097345739</v>
      </c>
      <c r="DE1088" s="77">
        <v>7467.8148194522428</v>
      </c>
      <c r="DF1088" s="77">
        <v>0</v>
      </c>
      <c r="DG1088" s="77">
        <v>0</v>
      </c>
      <c r="DH1088" s="77">
        <v>1263.5534246224834</v>
      </c>
      <c r="DI1088" s="77">
        <v>1263.5534246224834</v>
      </c>
      <c r="DJ1088" s="77">
        <v>2.4777195690530418E-10</v>
      </c>
      <c r="DL1088" s="77">
        <v>0</v>
      </c>
      <c r="DM1088" s="77">
        <v>0</v>
      </c>
      <c r="DN1088" s="77">
        <v>0</v>
      </c>
      <c r="DO1088" s="77">
        <v>0</v>
      </c>
      <c r="DP1088" s="77">
        <v>0</v>
      </c>
      <c r="DQ1088" s="77">
        <v>0</v>
      </c>
      <c r="DR1088" s="77">
        <v>0</v>
      </c>
      <c r="DS1088" s="77">
        <v>3.1307310467311148E-7</v>
      </c>
      <c r="DT1088" s="77">
        <v>3.1307310467311148E-7</v>
      </c>
      <c r="DU1088" s="77">
        <v>0</v>
      </c>
      <c r="DV1088" s="77">
        <v>3.1307310467311148E-7</v>
      </c>
      <c r="DW1088" s="77">
        <v>3.1307310467311148E-7</v>
      </c>
      <c r="GE1088" s="77" t="s">
        <v>422</v>
      </c>
      <c r="GF1088" s="77" t="s">
        <v>155</v>
      </c>
      <c r="GG1088" s="77" t="s">
        <v>433</v>
      </c>
      <c r="GH1088" s="77" t="s">
        <v>467</v>
      </c>
      <c r="GI1088" s="77">
        <v>2025</v>
      </c>
      <c r="GJ1088" s="77" t="s">
        <v>305</v>
      </c>
      <c r="GK1088" s="77">
        <v>0.71896016785821326</v>
      </c>
      <c r="GL1088" s="77">
        <v>948.54559600000005</v>
      </c>
      <c r="GM1088" s="77">
        <v>2025</v>
      </c>
      <c r="GN1088" s="77" t="s">
        <v>175</v>
      </c>
      <c r="GO1088" s="77">
        <v>0.13250000000000001</v>
      </c>
      <c r="GP1088" s="77">
        <v>3</v>
      </c>
      <c r="GQ1088" s="77">
        <v>0</v>
      </c>
      <c r="GR1088" s="77" t="s">
        <v>423</v>
      </c>
      <c r="GS1088" s="77">
        <v>0</v>
      </c>
      <c r="GT1088" s="77">
        <v>0</v>
      </c>
      <c r="GU1088" s="77">
        <v>0</v>
      </c>
      <c r="GV1088" s="248">
        <v>0</v>
      </c>
      <c r="GW1088" s="248">
        <v>0</v>
      </c>
      <c r="GX1088" s="77">
        <v>0</v>
      </c>
      <c r="GY1088" s="77">
        <v>0.1527377521613833</v>
      </c>
      <c r="GZ1088" s="77">
        <v>0.10981235993223432</v>
      </c>
    </row>
    <row r="1089" spans="98:208" x14ac:dyDescent="0.25">
      <c r="CT1089" s="77" t="s">
        <v>155</v>
      </c>
      <c r="CU1089" s="77" t="s">
        <v>444</v>
      </c>
      <c r="CV1089" s="77" t="s">
        <v>481</v>
      </c>
      <c r="CW1089" s="77">
        <v>2025</v>
      </c>
      <c r="CX1089" s="77">
        <v>0</v>
      </c>
      <c r="CY1089" s="77">
        <v>0</v>
      </c>
      <c r="CZ1089" s="77">
        <v>0</v>
      </c>
      <c r="DA1089" s="77">
        <v>0</v>
      </c>
      <c r="DB1089" s="77">
        <v>21835.97811413023</v>
      </c>
      <c r="DC1089" s="77">
        <v>428.60232122030828</v>
      </c>
      <c r="DD1089" s="77">
        <v>13939.56097345739</v>
      </c>
      <c r="DE1089" s="77">
        <v>7467.8148194522428</v>
      </c>
      <c r="DF1089" s="77">
        <v>0</v>
      </c>
      <c r="DG1089" s="77">
        <v>0</v>
      </c>
      <c r="DH1089" s="77">
        <v>0</v>
      </c>
      <c r="DI1089" s="77">
        <v>1263.5534246224834</v>
      </c>
      <c r="DJ1089" s="77">
        <v>2.4777195690530418E-10</v>
      </c>
      <c r="DL1089" s="77">
        <v>0</v>
      </c>
      <c r="DM1089" s="77">
        <v>0</v>
      </c>
      <c r="DN1089" s="77">
        <v>0</v>
      </c>
      <c r="DO1089" s="77">
        <v>0</v>
      </c>
      <c r="DP1089" s="77">
        <v>0</v>
      </c>
      <c r="DQ1089" s="77">
        <v>0</v>
      </c>
      <c r="DR1089" s="77">
        <v>0</v>
      </c>
      <c r="DS1089" s="77">
        <v>0</v>
      </c>
      <c r="DT1089" s="77">
        <v>0</v>
      </c>
      <c r="DU1089" s="77">
        <v>0</v>
      </c>
      <c r="DV1089" s="77">
        <v>3.1307310467311148E-7</v>
      </c>
      <c r="DW1089" s="77">
        <v>3.1307310467311148E-7</v>
      </c>
      <c r="GE1089" s="77" t="s">
        <v>425</v>
      </c>
      <c r="GF1089" s="77" t="s">
        <v>155</v>
      </c>
      <c r="GG1089" s="77" t="s">
        <v>433</v>
      </c>
      <c r="GH1089" s="77" t="s">
        <v>467</v>
      </c>
      <c r="GI1089" s="77">
        <v>2025</v>
      </c>
      <c r="GJ1089" s="77" t="s">
        <v>301</v>
      </c>
      <c r="GK1089" s="77">
        <v>3.0714971986151078</v>
      </c>
      <c r="GL1089" s="77">
        <v>948.54559600000005</v>
      </c>
      <c r="GM1089" s="77">
        <v>2025</v>
      </c>
      <c r="GN1089" s="77" t="s">
        <v>175</v>
      </c>
      <c r="GO1089" s="77">
        <v>5.3000000000000005E-2</v>
      </c>
      <c r="GP1089" s="77">
        <v>3</v>
      </c>
      <c r="GQ1089" s="77">
        <v>0</v>
      </c>
      <c r="GR1089" s="77" t="s">
        <v>423</v>
      </c>
      <c r="GS1089" s="77">
        <v>0</v>
      </c>
      <c r="GT1089" s="77">
        <v>0</v>
      </c>
      <c r="GU1089" s="77">
        <v>0</v>
      </c>
      <c r="GV1089" s="248">
        <v>0</v>
      </c>
      <c r="GW1089" s="248">
        <v>0</v>
      </c>
      <c r="GX1089" s="77">
        <v>0</v>
      </c>
      <c r="GY1089" s="77">
        <v>5.5966209081309407E-2</v>
      </c>
      <c r="GZ1089" s="77">
        <v>0.17190005441034925</v>
      </c>
    </row>
    <row r="1090" spans="98:208" x14ac:dyDescent="0.25">
      <c r="CT1090" s="77" t="s">
        <v>155</v>
      </c>
      <c r="CU1090" s="77" t="s">
        <v>444</v>
      </c>
      <c r="CV1090" s="77" t="s">
        <v>488</v>
      </c>
      <c r="CW1090" s="77">
        <v>2020</v>
      </c>
      <c r="CX1090" s="77">
        <v>0</v>
      </c>
      <c r="CY1090" s="77">
        <v>0</v>
      </c>
      <c r="CZ1090" s="77">
        <v>0</v>
      </c>
      <c r="DA1090" s="77">
        <v>0</v>
      </c>
      <c r="DB1090" s="77">
        <v>21083.842824224459</v>
      </c>
      <c r="DC1090" s="77">
        <v>409.22373582043519</v>
      </c>
      <c r="DD1090" s="77">
        <v>13469.087812378741</v>
      </c>
      <c r="DE1090" s="77">
        <v>7205.5312760252746</v>
      </c>
      <c r="DF1090" s="77">
        <v>1219.5839681183465</v>
      </c>
      <c r="DG1090" s="77">
        <v>0</v>
      </c>
      <c r="DH1090" s="77">
        <v>0</v>
      </c>
      <c r="DI1090" s="77">
        <v>0</v>
      </c>
      <c r="DJ1090" s="77">
        <v>1.0686103562543669E-8</v>
      </c>
      <c r="DL1090" s="77">
        <v>0</v>
      </c>
      <c r="DM1090" s="77">
        <v>1.3032600586530608E-5</v>
      </c>
      <c r="DN1090" s="77">
        <v>1.3032600586530608E-5</v>
      </c>
      <c r="DO1090" s="77">
        <v>0</v>
      </c>
      <c r="DP1090" s="77">
        <v>0</v>
      </c>
      <c r="DQ1090" s="77">
        <v>0</v>
      </c>
      <c r="DR1090" s="77">
        <v>0</v>
      </c>
      <c r="DS1090" s="77">
        <v>0</v>
      </c>
      <c r="DT1090" s="77">
        <v>0</v>
      </c>
      <c r="DU1090" s="77">
        <v>0</v>
      </c>
      <c r="DV1090" s="77">
        <v>0</v>
      </c>
      <c r="DW1090" s="77">
        <v>0</v>
      </c>
      <c r="GE1090" s="77" t="s">
        <v>427</v>
      </c>
      <c r="GF1090" s="77" t="s">
        <v>155</v>
      </c>
      <c r="GG1090" s="77" t="s">
        <v>433</v>
      </c>
      <c r="GH1090" s="77" t="s">
        <v>467</v>
      </c>
      <c r="GI1090" s="77">
        <v>2025</v>
      </c>
      <c r="GJ1090" s="77" t="s">
        <v>303</v>
      </c>
      <c r="GK1090" s="77">
        <v>1.6845772405344499</v>
      </c>
      <c r="GL1090" s="77">
        <v>948.54559600000005</v>
      </c>
      <c r="GM1090" s="77">
        <v>2025</v>
      </c>
      <c r="GN1090" s="77" t="s">
        <v>175</v>
      </c>
      <c r="GO1090" s="77">
        <v>5.3000000000000005E-2</v>
      </c>
      <c r="GP1090" s="77">
        <v>3</v>
      </c>
      <c r="GQ1090" s="77">
        <v>0</v>
      </c>
      <c r="GR1090" s="77" t="s">
        <v>423</v>
      </c>
      <c r="GS1090" s="77">
        <v>0</v>
      </c>
      <c r="GT1090" s="77">
        <v>0</v>
      </c>
      <c r="GU1090" s="77">
        <v>0</v>
      </c>
      <c r="GV1090" s="248">
        <v>0</v>
      </c>
      <c r="GW1090" s="248">
        <v>0</v>
      </c>
      <c r="GX1090" s="77">
        <v>0</v>
      </c>
      <c r="GY1090" s="77">
        <v>5.5966209081309407E-2</v>
      </c>
      <c r="GZ1090" s="77">
        <v>9.4279402057366277E-2</v>
      </c>
    </row>
    <row r="1091" spans="98:208" x14ac:dyDescent="0.25">
      <c r="CT1091" s="77" t="s">
        <v>155</v>
      </c>
      <c r="CU1091" s="77" t="s">
        <v>444</v>
      </c>
      <c r="CV1091" s="77" t="s">
        <v>488</v>
      </c>
      <c r="CW1091" s="77">
        <v>2021</v>
      </c>
      <c r="CX1091" s="77">
        <v>0</v>
      </c>
      <c r="CY1091" s="77">
        <v>0</v>
      </c>
      <c r="CZ1091" s="77">
        <v>0</v>
      </c>
      <c r="DA1091" s="77">
        <v>0</v>
      </c>
      <c r="DB1091" s="77">
        <v>21083.842824224459</v>
      </c>
      <c r="DC1091" s="77">
        <v>409.22373582043519</v>
      </c>
      <c r="DD1091" s="77">
        <v>13469.087812378741</v>
      </c>
      <c r="DE1091" s="77">
        <v>7205.5312760252746</v>
      </c>
      <c r="DF1091" s="77">
        <v>1219.5839681183465</v>
      </c>
      <c r="DG1091" s="77">
        <v>1219.5839681183465</v>
      </c>
      <c r="DH1091" s="77">
        <v>0</v>
      </c>
      <c r="DI1091" s="77">
        <v>0</v>
      </c>
      <c r="DJ1091" s="77">
        <v>1.0686103562543669E-8</v>
      </c>
      <c r="DL1091" s="77">
        <v>0</v>
      </c>
      <c r="DM1091" s="77">
        <v>1.3032600586530608E-5</v>
      </c>
      <c r="DN1091" s="77">
        <v>1.3032600586530608E-5</v>
      </c>
      <c r="DO1091" s="77">
        <v>0</v>
      </c>
      <c r="DP1091" s="77">
        <v>1.3032600586530608E-5</v>
      </c>
      <c r="DQ1091" s="77">
        <v>1.3032600586530608E-5</v>
      </c>
      <c r="DR1091" s="77">
        <v>0</v>
      </c>
      <c r="DS1091" s="77">
        <v>0</v>
      </c>
      <c r="DT1091" s="77">
        <v>0</v>
      </c>
      <c r="DU1091" s="77">
        <v>0</v>
      </c>
      <c r="DV1091" s="77">
        <v>0</v>
      </c>
      <c r="DW1091" s="77">
        <v>0</v>
      </c>
      <c r="GE1091" s="77" t="s">
        <v>422</v>
      </c>
      <c r="GF1091" s="77" t="s">
        <v>155</v>
      </c>
      <c r="GG1091" s="77" t="s">
        <v>433</v>
      </c>
      <c r="GH1091" s="77" t="s">
        <v>474</v>
      </c>
      <c r="GI1091" s="77">
        <v>2021</v>
      </c>
      <c r="GJ1091" s="77" t="s">
        <v>305</v>
      </c>
      <c r="GK1091" s="77">
        <v>3.6425060683954368E-2</v>
      </c>
      <c r="GL1091" s="77">
        <v>948.54559600000005</v>
      </c>
      <c r="GM1091" s="77">
        <v>2021</v>
      </c>
      <c r="GN1091" s="77" t="s">
        <v>175</v>
      </c>
      <c r="GO1091" s="77">
        <v>0.13250000000000001</v>
      </c>
      <c r="GP1091" s="77">
        <v>3</v>
      </c>
      <c r="GQ1091" s="77">
        <v>0</v>
      </c>
      <c r="GR1091" s="77" t="s">
        <v>423</v>
      </c>
      <c r="GS1091" s="77">
        <v>0.1527377521613833</v>
      </c>
      <c r="GT1091" s="77">
        <v>5.5634818912091693E-3</v>
      </c>
      <c r="GU1091" s="77">
        <v>0.1527377521613833</v>
      </c>
      <c r="GV1091" s="248">
        <v>5.5634818912091693E-3</v>
      </c>
      <c r="GW1091" s="248">
        <v>0</v>
      </c>
      <c r="GX1091" s="77">
        <v>0</v>
      </c>
      <c r="GY1091" s="77">
        <v>0</v>
      </c>
      <c r="GZ1091" s="77">
        <v>0</v>
      </c>
    </row>
    <row r="1092" spans="98:208" x14ac:dyDescent="0.25">
      <c r="CT1092" s="77" t="s">
        <v>155</v>
      </c>
      <c r="CU1092" s="77" t="s">
        <v>444</v>
      </c>
      <c r="CV1092" s="77" t="s">
        <v>488</v>
      </c>
      <c r="CW1092" s="77">
        <v>2022</v>
      </c>
      <c r="CX1092" s="77">
        <v>0</v>
      </c>
      <c r="CY1092" s="77">
        <v>0</v>
      </c>
      <c r="CZ1092" s="77">
        <v>0</v>
      </c>
      <c r="DA1092" s="77">
        <v>0</v>
      </c>
      <c r="DB1092" s="77">
        <v>21083.842824224459</v>
      </c>
      <c r="DC1092" s="77">
        <v>409.22373582043519</v>
      </c>
      <c r="DD1092" s="77">
        <v>13469.087812378741</v>
      </c>
      <c r="DE1092" s="77">
        <v>7205.5312760252746</v>
      </c>
      <c r="DF1092" s="77">
        <v>1219.5839681183465</v>
      </c>
      <c r="DG1092" s="77">
        <v>1219.5839681183465</v>
      </c>
      <c r="DH1092" s="77">
        <v>1219.5839681183465</v>
      </c>
      <c r="DI1092" s="77">
        <v>0</v>
      </c>
      <c r="DJ1092" s="77">
        <v>1.0686103562543669E-8</v>
      </c>
      <c r="DL1092" s="77">
        <v>0</v>
      </c>
      <c r="DM1092" s="77">
        <v>1.3032600586530608E-5</v>
      </c>
      <c r="DN1092" s="77">
        <v>1.3032600586530608E-5</v>
      </c>
      <c r="DO1092" s="77">
        <v>0</v>
      </c>
      <c r="DP1092" s="77">
        <v>1.3032600586530608E-5</v>
      </c>
      <c r="DQ1092" s="77">
        <v>1.3032600586530608E-5</v>
      </c>
      <c r="DR1092" s="77">
        <v>0</v>
      </c>
      <c r="DS1092" s="77">
        <v>1.3032600586530608E-5</v>
      </c>
      <c r="DT1092" s="77">
        <v>1.3032600586530608E-5</v>
      </c>
      <c r="DU1092" s="77">
        <v>0</v>
      </c>
      <c r="DV1092" s="77">
        <v>0</v>
      </c>
      <c r="DW1092" s="77">
        <v>0</v>
      </c>
      <c r="GE1092" s="77" t="s">
        <v>425</v>
      </c>
      <c r="GF1092" s="77" t="s">
        <v>155</v>
      </c>
      <c r="GG1092" s="77" t="s">
        <v>433</v>
      </c>
      <c r="GH1092" s="77" t="s">
        <v>474</v>
      </c>
      <c r="GI1092" s="77">
        <v>2021</v>
      </c>
      <c r="GJ1092" s="77" t="s">
        <v>301</v>
      </c>
      <c r="GK1092" s="77">
        <v>1.5808724525431281E-3</v>
      </c>
      <c r="GL1092" s="77">
        <v>948.54559600000005</v>
      </c>
      <c r="GM1092" s="77">
        <v>2021</v>
      </c>
      <c r="GN1092" s="77" t="s">
        <v>175</v>
      </c>
      <c r="GO1092" s="77">
        <v>5.3000000000000005E-2</v>
      </c>
      <c r="GP1092" s="77">
        <v>3</v>
      </c>
      <c r="GQ1092" s="77">
        <v>0</v>
      </c>
      <c r="GR1092" s="77" t="s">
        <v>423</v>
      </c>
      <c r="GS1092" s="77">
        <v>5.5966209081309407E-2</v>
      </c>
      <c r="GT1092" s="77">
        <v>8.8475438209911089E-5</v>
      </c>
      <c r="GU1092" s="77">
        <v>5.5966209081309407E-2</v>
      </c>
      <c r="GV1092" s="248">
        <v>8.8475438209911089E-5</v>
      </c>
      <c r="GW1092" s="248">
        <v>0</v>
      </c>
      <c r="GX1092" s="77">
        <v>0</v>
      </c>
      <c r="GY1092" s="77">
        <v>0</v>
      </c>
      <c r="GZ1092" s="77">
        <v>0</v>
      </c>
    </row>
    <row r="1093" spans="98:208" x14ac:dyDescent="0.25">
      <c r="CT1093" s="77" t="s">
        <v>155</v>
      </c>
      <c r="CU1093" s="77" t="s">
        <v>444</v>
      </c>
      <c r="CV1093" s="77" t="s">
        <v>488</v>
      </c>
      <c r="CW1093" s="77">
        <v>2023</v>
      </c>
      <c r="CX1093" s="77">
        <v>0</v>
      </c>
      <c r="CY1093" s="77">
        <v>0</v>
      </c>
      <c r="CZ1093" s="77">
        <v>0</v>
      </c>
      <c r="DA1093" s="77">
        <v>0</v>
      </c>
      <c r="DB1093" s="77">
        <v>21835.978114130401</v>
      </c>
      <c r="DC1093" s="77">
        <v>428.60232122030038</v>
      </c>
      <c r="DD1093" s="77">
        <v>13939.56097345755</v>
      </c>
      <c r="DE1093" s="77">
        <v>7467.814819452542</v>
      </c>
      <c r="DF1093" s="77">
        <v>0</v>
      </c>
      <c r="DG1093" s="77">
        <v>1263.5534246225077</v>
      </c>
      <c r="DH1093" s="77">
        <v>1263.5534246225077</v>
      </c>
      <c r="DI1093" s="77">
        <v>1263.5534246225077</v>
      </c>
      <c r="DJ1093" s="77">
        <v>1.0686103562543669E-8</v>
      </c>
      <c r="DL1093" s="77">
        <v>0</v>
      </c>
      <c r="DM1093" s="77">
        <v>0</v>
      </c>
      <c r="DN1093" s="77">
        <v>0</v>
      </c>
      <c r="DO1093" s="77">
        <v>0</v>
      </c>
      <c r="DP1093" s="77">
        <v>1.3502462752322833E-5</v>
      </c>
      <c r="DQ1093" s="77">
        <v>1.3502462752322833E-5</v>
      </c>
      <c r="DR1093" s="77">
        <v>0</v>
      </c>
      <c r="DS1093" s="77">
        <v>1.3502462752322833E-5</v>
      </c>
      <c r="DT1093" s="77">
        <v>1.3502462752322833E-5</v>
      </c>
      <c r="DU1093" s="77">
        <v>0</v>
      </c>
      <c r="DV1093" s="77">
        <v>1.3502462752322833E-5</v>
      </c>
      <c r="DW1093" s="77">
        <v>1.3502462752322833E-5</v>
      </c>
      <c r="GE1093" s="77" t="s">
        <v>427</v>
      </c>
      <c r="GF1093" s="77" t="s">
        <v>155</v>
      </c>
      <c r="GG1093" s="77" t="s">
        <v>433</v>
      </c>
      <c r="GH1093" s="77" t="s">
        <v>474</v>
      </c>
      <c r="GI1093" s="77">
        <v>2021</v>
      </c>
      <c r="GJ1093" s="77" t="s">
        <v>303</v>
      </c>
      <c r="GK1093" s="77">
        <v>3.9894642198450653E-2</v>
      </c>
      <c r="GL1093" s="77">
        <v>948.54559600000005</v>
      </c>
      <c r="GM1093" s="77">
        <v>2021</v>
      </c>
      <c r="GN1093" s="77" t="s">
        <v>175</v>
      </c>
      <c r="GO1093" s="77">
        <v>5.3000000000000005E-2</v>
      </c>
      <c r="GP1093" s="77">
        <v>3</v>
      </c>
      <c r="GQ1093" s="77">
        <v>0</v>
      </c>
      <c r="GR1093" s="77" t="s">
        <v>423</v>
      </c>
      <c r="GS1093" s="77">
        <v>5.5966209081309407E-2</v>
      </c>
      <c r="GT1093" s="77">
        <v>2.2327518865025184E-3</v>
      </c>
      <c r="GU1093" s="77">
        <v>5.5966209081309407E-2</v>
      </c>
      <c r="GV1093" s="248">
        <v>2.2327518865025184E-3</v>
      </c>
      <c r="GW1093" s="248">
        <v>0</v>
      </c>
      <c r="GX1093" s="77">
        <v>0</v>
      </c>
      <c r="GY1093" s="77">
        <v>0</v>
      </c>
      <c r="GZ1093" s="77">
        <v>0</v>
      </c>
    </row>
    <row r="1094" spans="98:208" x14ac:dyDescent="0.25">
      <c r="CT1094" s="77" t="s">
        <v>155</v>
      </c>
      <c r="CU1094" s="77" t="s">
        <v>444</v>
      </c>
      <c r="CV1094" s="77" t="s">
        <v>488</v>
      </c>
      <c r="CW1094" s="77">
        <v>2024</v>
      </c>
      <c r="CX1094" s="77">
        <v>0</v>
      </c>
      <c r="CY1094" s="77">
        <v>0</v>
      </c>
      <c r="CZ1094" s="77">
        <v>0</v>
      </c>
      <c r="DA1094" s="77">
        <v>0</v>
      </c>
      <c r="DB1094" s="77">
        <v>21835.978114130401</v>
      </c>
      <c r="DC1094" s="77">
        <v>428.60232122030038</v>
      </c>
      <c r="DD1094" s="77">
        <v>13939.56097345755</v>
      </c>
      <c r="DE1094" s="77">
        <v>7467.814819452542</v>
      </c>
      <c r="DF1094" s="77">
        <v>0</v>
      </c>
      <c r="DG1094" s="77">
        <v>0</v>
      </c>
      <c r="DH1094" s="77">
        <v>1263.5534246225077</v>
      </c>
      <c r="DI1094" s="77">
        <v>1263.5534246225077</v>
      </c>
      <c r="DJ1094" s="77">
        <v>1.0686103562543669E-8</v>
      </c>
      <c r="DL1094" s="77">
        <v>0</v>
      </c>
      <c r="DM1094" s="77">
        <v>0</v>
      </c>
      <c r="DN1094" s="77">
        <v>0</v>
      </c>
      <c r="DO1094" s="77">
        <v>0</v>
      </c>
      <c r="DP1094" s="77">
        <v>0</v>
      </c>
      <c r="DQ1094" s="77">
        <v>0</v>
      </c>
      <c r="DR1094" s="77">
        <v>0</v>
      </c>
      <c r="DS1094" s="77">
        <v>1.3502462752322833E-5</v>
      </c>
      <c r="DT1094" s="77">
        <v>1.3502462752322833E-5</v>
      </c>
      <c r="DU1094" s="77">
        <v>0</v>
      </c>
      <c r="DV1094" s="77">
        <v>1.3502462752322833E-5</v>
      </c>
      <c r="DW1094" s="77">
        <v>1.3502462752322833E-5</v>
      </c>
      <c r="GE1094" s="77" t="s">
        <v>422</v>
      </c>
      <c r="GF1094" s="77" t="s">
        <v>155</v>
      </c>
      <c r="GG1094" s="77" t="s">
        <v>433</v>
      </c>
      <c r="GH1094" s="77" t="s">
        <v>474</v>
      </c>
      <c r="GI1094" s="77">
        <v>2022</v>
      </c>
      <c r="GJ1094" s="77" t="s">
        <v>305</v>
      </c>
      <c r="GK1094" s="77">
        <v>3.6425060683954368E-2</v>
      </c>
      <c r="GL1094" s="77">
        <v>948.54559600000005</v>
      </c>
      <c r="GM1094" s="77">
        <v>2022</v>
      </c>
      <c r="GN1094" s="77" t="s">
        <v>175</v>
      </c>
      <c r="GO1094" s="77">
        <v>0.13250000000000001</v>
      </c>
      <c r="GP1094" s="77">
        <v>3</v>
      </c>
      <c r="GQ1094" s="77">
        <v>0</v>
      </c>
      <c r="GR1094" s="77" t="s">
        <v>423</v>
      </c>
      <c r="GS1094" s="77">
        <v>0.1527377521613833</v>
      </c>
      <c r="GT1094" s="77">
        <v>5.5634818912091693E-3</v>
      </c>
      <c r="GU1094" s="77">
        <v>0.1527377521613833</v>
      </c>
      <c r="GV1094" s="248">
        <v>5.5634818912091693E-3</v>
      </c>
      <c r="GW1094" s="248">
        <v>0.1527377521613833</v>
      </c>
      <c r="GX1094" s="77">
        <v>5.5634818912091693E-3</v>
      </c>
      <c r="GY1094" s="77">
        <v>0</v>
      </c>
      <c r="GZ1094" s="77">
        <v>0</v>
      </c>
    </row>
    <row r="1095" spans="98:208" x14ac:dyDescent="0.25">
      <c r="CT1095" s="77" t="s">
        <v>155</v>
      </c>
      <c r="CU1095" s="77" t="s">
        <v>444</v>
      </c>
      <c r="CV1095" s="77" t="s">
        <v>488</v>
      </c>
      <c r="CW1095" s="77">
        <v>2025</v>
      </c>
      <c r="CX1095" s="77">
        <v>0</v>
      </c>
      <c r="CY1095" s="77">
        <v>0</v>
      </c>
      <c r="CZ1095" s="77">
        <v>0</v>
      </c>
      <c r="DA1095" s="77">
        <v>0</v>
      </c>
      <c r="DB1095" s="77">
        <v>21835.978114130401</v>
      </c>
      <c r="DC1095" s="77">
        <v>428.60232122030038</v>
      </c>
      <c r="DD1095" s="77">
        <v>13939.56097345755</v>
      </c>
      <c r="DE1095" s="77">
        <v>7467.814819452542</v>
      </c>
      <c r="DF1095" s="77">
        <v>0</v>
      </c>
      <c r="DG1095" s="77">
        <v>0</v>
      </c>
      <c r="DH1095" s="77">
        <v>0</v>
      </c>
      <c r="DI1095" s="77">
        <v>1263.5534246225077</v>
      </c>
      <c r="DJ1095" s="77">
        <v>1.0686103562543669E-8</v>
      </c>
      <c r="DL1095" s="77">
        <v>0</v>
      </c>
      <c r="DM1095" s="77">
        <v>0</v>
      </c>
      <c r="DN1095" s="77">
        <v>0</v>
      </c>
      <c r="DO1095" s="77">
        <v>0</v>
      </c>
      <c r="DP1095" s="77">
        <v>0</v>
      </c>
      <c r="DQ1095" s="77">
        <v>0</v>
      </c>
      <c r="DR1095" s="77">
        <v>0</v>
      </c>
      <c r="DS1095" s="77">
        <v>0</v>
      </c>
      <c r="DT1095" s="77">
        <v>0</v>
      </c>
      <c r="DU1095" s="77">
        <v>0</v>
      </c>
      <c r="DV1095" s="77">
        <v>1.3502462752322833E-5</v>
      </c>
      <c r="DW1095" s="77">
        <v>1.3502462752322833E-5</v>
      </c>
      <c r="GE1095" s="77" t="s">
        <v>425</v>
      </c>
      <c r="GF1095" s="77" t="s">
        <v>155</v>
      </c>
      <c r="GG1095" s="77" t="s">
        <v>433</v>
      </c>
      <c r="GH1095" s="77" t="s">
        <v>474</v>
      </c>
      <c r="GI1095" s="77">
        <v>2022</v>
      </c>
      <c r="GJ1095" s="77" t="s">
        <v>301</v>
      </c>
      <c r="GK1095" s="77">
        <v>1.5808724525431281E-3</v>
      </c>
      <c r="GL1095" s="77">
        <v>948.54559600000005</v>
      </c>
      <c r="GM1095" s="77">
        <v>2022</v>
      </c>
      <c r="GN1095" s="77" t="s">
        <v>175</v>
      </c>
      <c r="GO1095" s="77">
        <v>5.3000000000000005E-2</v>
      </c>
      <c r="GP1095" s="77">
        <v>3</v>
      </c>
      <c r="GQ1095" s="77">
        <v>0</v>
      </c>
      <c r="GR1095" s="77" t="s">
        <v>423</v>
      </c>
      <c r="GS1095" s="77">
        <v>5.5966209081309407E-2</v>
      </c>
      <c r="GT1095" s="77">
        <v>8.8475438209911089E-5</v>
      </c>
      <c r="GU1095" s="77">
        <v>5.5966209081309407E-2</v>
      </c>
      <c r="GV1095" s="248">
        <v>8.8475438209911089E-5</v>
      </c>
      <c r="GW1095" s="248">
        <v>5.5966209081309407E-2</v>
      </c>
      <c r="GX1095" s="77">
        <v>8.8475438209911089E-5</v>
      </c>
      <c r="GY1095" s="77">
        <v>0</v>
      </c>
      <c r="GZ1095" s="77">
        <v>0</v>
      </c>
    </row>
    <row r="1096" spans="98:208" x14ac:dyDescent="0.25">
      <c r="CT1096" s="77" t="s">
        <v>155</v>
      </c>
      <c r="CU1096" s="77" t="s">
        <v>445</v>
      </c>
      <c r="CV1096" s="77" t="s">
        <v>300</v>
      </c>
      <c r="CW1096" s="77">
        <v>2020</v>
      </c>
      <c r="CX1096" s="77">
        <v>0</v>
      </c>
      <c r="CY1096" s="77">
        <v>0</v>
      </c>
      <c r="CZ1096" s="77">
        <v>0</v>
      </c>
      <c r="DA1096" s="77">
        <v>0</v>
      </c>
      <c r="DB1096" s="77">
        <v>14146.13064133278</v>
      </c>
      <c r="DC1096" s="77">
        <v>222.22942162783451</v>
      </c>
      <c r="DD1096" s="77">
        <v>8585.7228092481</v>
      </c>
      <c r="DE1096" s="77">
        <v>5338.1784104568424</v>
      </c>
      <c r="DF1096" s="77">
        <v>813.2107892130656</v>
      </c>
      <c r="DG1096" s="77">
        <v>0</v>
      </c>
      <c r="DH1096" s="77">
        <v>0</v>
      </c>
      <c r="DI1096" s="77">
        <v>0</v>
      </c>
      <c r="DJ1096" s="77">
        <v>4.331464341760691E-7</v>
      </c>
      <c r="DL1096" s="77">
        <v>0</v>
      </c>
      <c r="DM1096" s="77">
        <v>3.5223935358114631E-4</v>
      </c>
      <c r="DN1096" s="77">
        <v>3.5223935358114631E-4</v>
      </c>
      <c r="DO1096" s="77">
        <v>0</v>
      </c>
      <c r="DP1096" s="77">
        <v>0</v>
      </c>
      <c r="DQ1096" s="77">
        <v>0</v>
      </c>
      <c r="DR1096" s="77">
        <v>0</v>
      </c>
      <c r="DS1096" s="77">
        <v>0</v>
      </c>
      <c r="DT1096" s="77">
        <v>0</v>
      </c>
      <c r="DU1096" s="77">
        <v>0</v>
      </c>
      <c r="DV1096" s="77">
        <v>0</v>
      </c>
      <c r="DW1096" s="77">
        <v>0</v>
      </c>
      <c r="GE1096" s="77" t="s">
        <v>427</v>
      </c>
      <c r="GF1096" s="77" t="s">
        <v>155</v>
      </c>
      <c r="GG1096" s="77" t="s">
        <v>433</v>
      </c>
      <c r="GH1096" s="77" t="s">
        <v>474</v>
      </c>
      <c r="GI1096" s="77">
        <v>2022</v>
      </c>
      <c r="GJ1096" s="77" t="s">
        <v>303</v>
      </c>
      <c r="GK1096" s="77">
        <v>3.9894642198450653E-2</v>
      </c>
      <c r="GL1096" s="77">
        <v>948.54559600000005</v>
      </c>
      <c r="GM1096" s="77">
        <v>2022</v>
      </c>
      <c r="GN1096" s="77" t="s">
        <v>175</v>
      </c>
      <c r="GO1096" s="77">
        <v>5.3000000000000005E-2</v>
      </c>
      <c r="GP1096" s="77">
        <v>3</v>
      </c>
      <c r="GQ1096" s="77">
        <v>0</v>
      </c>
      <c r="GR1096" s="77" t="s">
        <v>423</v>
      </c>
      <c r="GS1096" s="77">
        <v>5.5966209081309407E-2</v>
      </c>
      <c r="GT1096" s="77">
        <v>2.2327518865025184E-3</v>
      </c>
      <c r="GU1096" s="77">
        <v>5.5966209081309407E-2</v>
      </c>
      <c r="GV1096" s="248">
        <v>2.2327518865025184E-3</v>
      </c>
      <c r="GW1096" s="248">
        <v>5.5966209081309407E-2</v>
      </c>
      <c r="GX1096" s="77">
        <v>2.2327518865025184E-3</v>
      </c>
      <c r="GY1096" s="77">
        <v>0</v>
      </c>
      <c r="GZ1096" s="77">
        <v>0</v>
      </c>
    </row>
    <row r="1097" spans="98:208" x14ac:dyDescent="0.25">
      <c r="CT1097" s="77" t="s">
        <v>155</v>
      </c>
      <c r="CU1097" s="77" t="s">
        <v>445</v>
      </c>
      <c r="CV1097" s="77" t="s">
        <v>300</v>
      </c>
      <c r="CW1097" s="77">
        <v>2021</v>
      </c>
      <c r="CX1097" s="77">
        <v>0</v>
      </c>
      <c r="CY1097" s="77">
        <v>0</v>
      </c>
      <c r="CZ1097" s="77">
        <v>0</v>
      </c>
      <c r="DA1097" s="77">
        <v>0</v>
      </c>
      <c r="DB1097" s="77">
        <v>14146.13064133278</v>
      </c>
      <c r="DC1097" s="77">
        <v>222.22942162783451</v>
      </c>
      <c r="DD1097" s="77">
        <v>8585.7228092481</v>
      </c>
      <c r="DE1097" s="77">
        <v>5338.1784104568424</v>
      </c>
      <c r="DF1097" s="77">
        <v>813.2107892130656</v>
      </c>
      <c r="DG1097" s="77">
        <v>813.2107892130656</v>
      </c>
      <c r="DH1097" s="77">
        <v>0</v>
      </c>
      <c r="DI1097" s="77">
        <v>0</v>
      </c>
      <c r="DJ1097" s="77">
        <v>4.331464341760691E-7</v>
      </c>
      <c r="DL1097" s="77">
        <v>0</v>
      </c>
      <c r="DM1097" s="77">
        <v>3.5223935358114631E-4</v>
      </c>
      <c r="DN1097" s="77">
        <v>3.5223935358114631E-4</v>
      </c>
      <c r="DO1097" s="77">
        <v>0</v>
      </c>
      <c r="DP1097" s="77">
        <v>3.5223935358114631E-4</v>
      </c>
      <c r="DQ1097" s="77">
        <v>3.5223935358114631E-4</v>
      </c>
      <c r="DR1097" s="77">
        <v>0</v>
      </c>
      <c r="DS1097" s="77">
        <v>0</v>
      </c>
      <c r="DT1097" s="77">
        <v>0</v>
      </c>
      <c r="DU1097" s="77">
        <v>0</v>
      </c>
      <c r="DV1097" s="77">
        <v>0</v>
      </c>
      <c r="DW1097" s="77">
        <v>0</v>
      </c>
      <c r="GE1097" s="77" t="s">
        <v>422</v>
      </c>
      <c r="GF1097" s="77" t="s">
        <v>155</v>
      </c>
      <c r="GG1097" s="77" t="s">
        <v>433</v>
      </c>
      <c r="GH1097" s="77" t="s">
        <v>474</v>
      </c>
      <c r="GI1097" s="77">
        <v>2023</v>
      </c>
      <c r="GJ1097" s="77" t="s">
        <v>305</v>
      </c>
      <c r="GK1097" s="77">
        <v>3.7590224611390638E-2</v>
      </c>
      <c r="GL1097" s="77">
        <v>948.54559600000005</v>
      </c>
      <c r="GM1097" s="77">
        <v>2023</v>
      </c>
      <c r="GN1097" s="77" t="s">
        <v>175</v>
      </c>
      <c r="GO1097" s="77">
        <v>0.13250000000000001</v>
      </c>
      <c r="GP1097" s="77">
        <v>3</v>
      </c>
      <c r="GQ1097" s="77">
        <v>0</v>
      </c>
      <c r="GR1097" s="77" t="s">
        <v>423</v>
      </c>
      <c r="GS1097" s="77">
        <v>0</v>
      </c>
      <c r="GT1097" s="77">
        <v>0</v>
      </c>
      <c r="GU1097" s="77">
        <v>0.1527377521613833</v>
      </c>
      <c r="GV1097" s="248">
        <v>5.7414464103853141E-3</v>
      </c>
      <c r="GW1097" s="248">
        <v>0.1527377521613833</v>
      </c>
      <c r="GX1097" s="77">
        <v>5.7414464103853141E-3</v>
      </c>
      <c r="GY1097" s="77">
        <v>0.1527377521613833</v>
      </c>
      <c r="GZ1097" s="77">
        <v>5.7414464103853141E-3</v>
      </c>
    </row>
    <row r="1098" spans="98:208" x14ac:dyDescent="0.25">
      <c r="CT1098" s="77" t="s">
        <v>155</v>
      </c>
      <c r="CU1098" s="77" t="s">
        <v>445</v>
      </c>
      <c r="CV1098" s="77" t="s">
        <v>300</v>
      </c>
      <c r="CW1098" s="77">
        <v>2022</v>
      </c>
      <c r="CX1098" s="77">
        <v>0</v>
      </c>
      <c r="CY1098" s="77">
        <v>0</v>
      </c>
      <c r="CZ1098" s="77">
        <v>0</v>
      </c>
      <c r="DA1098" s="77">
        <v>0</v>
      </c>
      <c r="DB1098" s="77">
        <v>14146.13064133278</v>
      </c>
      <c r="DC1098" s="77">
        <v>222.22942162783451</v>
      </c>
      <c r="DD1098" s="77">
        <v>8585.7228092481</v>
      </c>
      <c r="DE1098" s="77">
        <v>5338.1784104568424</v>
      </c>
      <c r="DF1098" s="77">
        <v>813.2107892130656</v>
      </c>
      <c r="DG1098" s="77">
        <v>813.2107892130656</v>
      </c>
      <c r="DH1098" s="77">
        <v>813.2107892130656</v>
      </c>
      <c r="DI1098" s="77">
        <v>0</v>
      </c>
      <c r="DJ1098" s="77">
        <v>4.331464341760691E-7</v>
      </c>
      <c r="DL1098" s="77">
        <v>0</v>
      </c>
      <c r="DM1098" s="77">
        <v>3.5223935358114631E-4</v>
      </c>
      <c r="DN1098" s="77">
        <v>3.5223935358114631E-4</v>
      </c>
      <c r="DO1098" s="77">
        <v>0</v>
      </c>
      <c r="DP1098" s="77">
        <v>3.5223935358114631E-4</v>
      </c>
      <c r="DQ1098" s="77">
        <v>3.5223935358114631E-4</v>
      </c>
      <c r="DR1098" s="77">
        <v>0</v>
      </c>
      <c r="DS1098" s="77">
        <v>3.5223935358114631E-4</v>
      </c>
      <c r="DT1098" s="77">
        <v>3.5223935358114631E-4</v>
      </c>
      <c r="DU1098" s="77">
        <v>0</v>
      </c>
      <c r="DV1098" s="77">
        <v>0</v>
      </c>
      <c r="DW1098" s="77">
        <v>0</v>
      </c>
      <c r="GE1098" s="77" t="s">
        <v>425</v>
      </c>
      <c r="GF1098" s="77" t="s">
        <v>155</v>
      </c>
      <c r="GG1098" s="77" t="s">
        <v>433</v>
      </c>
      <c r="GH1098" s="77" t="s">
        <v>474</v>
      </c>
      <c r="GI1098" s="77">
        <v>2023</v>
      </c>
      <c r="GJ1098" s="77" t="s">
        <v>301</v>
      </c>
      <c r="GK1098" s="77">
        <v>1.6314334115687271E-3</v>
      </c>
      <c r="GL1098" s="77">
        <v>948.54559600000005</v>
      </c>
      <c r="GM1098" s="77">
        <v>2023</v>
      </c>
      <c r="GN1098" s="77" t="s">
        <v>175</v>
      </c>
      <c r="GO1098" s="77">
        <v>5.3000000000000005E-2</v>
      </c>
      <c r="GP1098" s="77">
        <v>3</v>
      </c>
      <c r="GQ1098" s="77">
        <v>0</v>
      </c>
      <c r="GR1098" s="77" t="s">
        <v>423</v>
      </c>
      <c r="GS1098" s="77">
        <v>0</v>
      </c>
      <c r="GT1098" s="77">
        <v>0</v>
      </c>
      <c r="GU1098" s="77">
        <v>5.5966209081309407E-2</v>
      </c>
      <c r="GV1098" s="248">
        <v>9.1305143414089273E-5</v>
      </c>
      <c r="GW1098" s="248">
        <v>5.5966209081309407E-2</v>
      </c>
      <c r="GX1098" s="77">
        <v>9.1305143414089273E-5</v>
      </c>
      <c r="GY1098" s="77">
        <v>5.5966209081309407E-2</v>
      </c>
      <c r="GZ1098" s="77">
        <v>9.1305143414089273E-5</v>
      </c>
    </row>
    <row r="1099" spans="98:208" x14ac:dyDescent="0.25">
      <c r="CT1099" s="77" t="s">
        <v>155</v>
      </c>
      <c r="CU1099" s="77" t="s">
        <v>445</v>
      </c>
      <c r="CV1099" s="77" t="s">
        <v>300</v>
      </c>
      <c r="CW1099" s="77">
        <v>2023</v>
      </c>
      <c r="CX1099" s="77">
        <v>0</v>
      </c>
      <c r="CY1099" s="77">
        <v>0</v>
      </c>
      <c r="CZ1099" s="77">
        <v>0</v>
      </c>
      <c r="DA1099" s="77">
        <v>0</v>
      </c>
      <c r="DB1099" s="77">
        <v>14664.63755643689</v>
      </c>
      <c r="DC1099" s="77">
        <v>233.23007680794331</v>
      </c>
      <c r="DD1099" s="77">
        <v>8896.5159934287567</v>
      </c>
      <c r="DE1099" s="77">
        <v>5534.891486200193</v>
      </c>
      <c r="DF1099" s="77">
        <v>0</v>
      </c>
      <c r="DG1099" s="77">
        <v>843.29420601055824</v>
      </c>
      <c r="DH1099" s="77">
        <v>843.29420601055824</v>
      </c>
      <c r="DI1099" s="77">
        <v>843.29420601055824</v>
      </c>
      <c r="DJ1099" s="77">
        <v>4.331464341760691E-7</v>
      </c>
      <c r="DL1099" s="77">
        <v>0</v>
      </c>
      <c r="DM1099" s="77">
        <v>0</v>
      </c>
      <c r="DN1099" s="77">
        <v>0</v>
      </c>
      <c r="DO1099" s="77">
        <v>0</v>
      </c>
      <c r="DP1099" s="77">
        <v>3.6526987829481274E-4</v>
      </c>
      <c r="DQ1099" s="77">
        <v>3.6526987829481274E-4</v>
      </c>
      <c r="DR1099" s="77">
        <v>0</v>
      </c>
      <c r="DS1099" s="77">
        <v>3.6526987829481274E-4</v>
      </c>
      <c r="DT1099" s="77">
        <v>3.6526987829481274E-4</v>
      </c>
      <c r="DU1099" s="77">
        <v>0</v>
      </c>
      <c r="DV1099" s="77">
        <v>3.6526987829481274E-4</v>
      </c>
      <c r="DW1099" s="77">
        <v>3.6526987829481274E-4</v>
      </c>
      <c r="GE1099" s="77" t="s">
        <v>427</v>
      </c>
      <c r="GF1099" s="77" t="s">
        <v>155</v>
      </c>
      <c r="GG1099" s="77" t="s">
        <v>433</v>
      </c>
      <c r="GH1099" s="77" t="s">
        <v>474</v>
      </c>
      <c r="GI1099" s="77">
        <v>2023</v>
      </c>
      <c r="GJ1099" s="77" t="s">
        <v>303</v>
      </c>
      <c r="GK1099" s="77">
        <v>4.1186611014017611E-2</v>
      </c>
      <c r="GL1099" s="77">
        <v>948.54559600000005</v>
      </c>
      <c r="GM1099" s="77">
        <v>2023</v>
      </c>
      <c r="GN1099" s="77" t="s">
        <v>175</v>
      </c>
      <c r="GO1099" s="77">
        <v>5.3000000000000005E-2</v>
      </c>
      <c r="GP1099" s="77">
        <v>3</v>
      </c>
      <c r="GQ1099" s="77">
        <v>0</v>
      </c>
      <c r="GR1099" s="77" t="s">
        <v>423</v>
      </c>
      <c r="GS1099" s="77">
        <v>0</v>
      </c>
      <c r="GT1099" s="77">
        <v>0</v>
      </c>
      <c r="GU1099" s="77">
        <v>5.5966209081309407E-2</v>
      </c>
      <c r="GV1099" s="248">
        <v>2.3050584833610704E-3</v>
      </c>
      <c r="GW1099" s="248">
        <v>5.5966209081309407E-2</v>
      </c>
      <c r="GX1099" s="77">
        <v>2.3050584833610704E-3</v>
      </c>
      <c r="GY1099" s="77">
        <v>5.5966209081309407E-2</v>
      </c>
      <c r="GZ1099" s="77">
        <v>2.3050584833610704E-3</v>
      </c>
    </row>
    <row r="1100" spans="98:208" x14ac:dyDescent="0.25">
      <c r="CT1100" s="77" t="s">
        <v>155</v>
      </c>
      <c r="CU1100" s="77" t="s">
        <v>445</v>
      </c>
      <c r="CV1100" s="77" t="s">
        <v>300</v>
      </c>
      <c r="CW1100" s="77">
        <v>2024</v>
      </c>
      <c r="CX1100" s="77">
        <v>0</v>
      </c>
      <c r="CY1100" s="77">
        <v>0</v>
      </c>
      <c r="CZ1100" s="77">
        <v>0</v>
      </c>
      <c r="DA1100" s="77">
        <v>0</v>
      </c>
      <c r="DB1100" s="77">
        <v>14664.63755643689</v>
      </c>
      <c r="DC1100" s="77">
        <v>233.23007680794331</v>
      </c>
      <c r="DD1100" s="77">
        <v>8896.5159934287567</v>
      </c>
      <c r="DE1100" s="77">
        <v>5534.891486200193</v>
      </c>
      <c r="DF1100" s="77">
        <v>0</v>
      </c>
      <c r="DG1100" s="77">
        <v>0</v>
      </c>
      <c r="DH1100" s="77">
        <v>843.29420601055824</v>
      </c>
      <c r="DI1100" s="77">
        <v>843.29420601055824</v>
      </c>
      <c r="DJ1100" s="77">
        <v>4.331464341760691E-7</v>
      </c>
      <c r="DL1100" s="77">
        <v>0</v>
      </c>
      <c r="DM1100" s="77">
        <v>0</v>
      </c>
      <c r="DN1100" s="77">
        <v>0</v>
      </c>
      <c r="DO1100" s="77">
        <v>0</v>
      </c>
      <c r="DP1100" s="77">
        <v>0</v>
      </c>
      <c r="DQ1100" s="77">
        <v>0</v>
      </c>
      <c r="DR1100" s="77">
        <v>0</v>
      </c>
      <c r="DS1100" s="77">
        <v>3.6526987829481274E-4</v>
      </c>
      <c r="DT1100" s="77">
        <v>3.6526987829481274E-4</v>
      </c>
      <c r="DU1100" s="77">
        <v>0</v>
      </c>
      <c r="DV1100" s="77">
        <v>3.6526987829481274E-4</v>
      </c>
      <c r="DW1100" s="77">
        <v>3.6526987829481274E-4</v>
      </c>
      <c r="GE1100" s="77" t="s">
        <v>422</v>
      </c>
      <c r="GF1100" s="77" t="s">
        <v>155</v>
      </c>
      <c r="GG1100" s="77" t="s">
        <v>433</v>
      </c>
      <c r="GH1100" s="77" t="s">
        <v>474</v>
      </c>
      <c r="GI1100" s="77">
        <v>2024</v>
      </c>
      <c r="GJ1100" s="77" t="s">
        <v>305</v>
      </c>
      <c r="GK1100" s="77">
        <v>3.7590224611390638E-2</v>
      </c>
      <c r="GL1100" s="77">
        <v>948.54559600000005</v>
      </c>
      <c r="GM1100" s="77">
        <v>2024</v>
      </c>
      <c r="GN1100" s="77" t="s">
        <v>175</v>
      </c>
      <c r="GO1100" s="77">
        <v>0.13250000000000001</v>
      </c>
      <c r="GP1100" s="77">
        <v>3</v>
      </c>
      <c r="GQ1100" s="77">
        <v>0</v>
      </c>
      <c r="GR1100" s="77" t="s">
        <v>423</v>
      </c>
      <c r="GS1100" s="77">
        <v>0</v>
      </c>
      <c r="GT1100" s="77">
        <v>0</v>
      </c>
      <c r="GU1100" s="77">
        <v>0</v>
      </c>
      <c r="GV1100" s="248">
        <v>0</v>
      </c>
      <c r="GW1100" s="248">
        <v>0.1527377521613833</v>
      </c>
      <c r="GX1100" s="77">
        <v>5.7414464103853141E-3</v>
      </c>
      <c r="GY1100" s="77">
        <v>0.1527377521613833</v>
      </c>
      <c r="GZ1100" s="77">
        <v>5.7414464103853141E-3</v>
      </c>
    </row>
    <row r="1101" spans="98:208" x14ac:dyDescent="0.25">
      <c r="CT1101" s="77" t="s">
        <v>155</v>
      </c>
      <c r="CU1101" s="77" t="s">
        <v>445</v>
      </c>
      <c r="CV1101" s="77" t="s">
        <v>300</v>
      </c>
      <c r="CW1101" s="77">
        <v>2025</v>
      </c>
      <c r="CX1101" s="77">
        <v>0</v>
      </c>
      <c r="CY1101" s="77">
        <v>0</v>
      </c>
      <c r="CZ1101" s="77">
        <v>0</v>
      </c>
      <c r="DA1101" s="77">
        <v>0</v>
      </c>
      <c r="DB1101" s="77">
        <v>14664.63755643689</v>
      </c>
      <c r="DC1101" s="77">
        <v>233.23007680794331</v>
      </c>
      <c r="DD1101" s="77">
        <v>8896.5159934287567</v>
      </c>
      <c r="DE1101" s="77">
        <v>5534.891486200193</v>
      </c>
      <c r="DF1101" s="77">
        <v>0</v>
      </c>
      <c r="DG1101" s="77">
        <v>0</v>
      </c>
      <c r="DH1101" s="77">
        <v>0</v>
      </c>
      <c r="DI1101" s="77">
        <v>843.29420601055824</v>
      </c>
      <c r="DJ1101" s="77">
        <v>4.331464341760691E-7</v>
      </c>
      <c r="DL1101" s="77">
        <v>0</v>
      </c>
      <c r="DM1101" s="77">
        <v>0</v>
      </c>
      <c r="DN1101" s="77">
        <v>0</v>
      </c>
      <c r="DO1101" s="77">
        <v>0</v>
      </c>
      <c r="DP1101" s="77">
        <v>0</v>
      </c>
      <c r="DQ1101" s="77">
        <v>0</v>
      </c>
      <c r="DR1101" s="77">
        <v>0</v>
      </c>
      <c r="DS1101" s="77">
        <v>0</v>
      </c>
      <c r="DT1101" s="77">
        <v>0</v>
      </c>
      <c r="DU1101" s="77">
        <v>0</v>
      </c>
      <c r="DV1101" s="77">
        <v>3.6526987829481274E-4</v>
      </c>
      <c r="DW1101" s="77">
        <v>3.6526987829481274E-4</v>
      </c>
      <c r="GE1101" s="77" t="s">
        <v>425</v>
      </c>
      <c r="GF1101" s="77" t="s">
        <v>155</v>
      </c>
      <c r="GG1101" s="77" t="s">
        <v>433</v>
      </c>
      <c r="GH1101" s="77" t="s">
        <v>474</v>
      </c>
      <c r="GI1101" s="77">
        <v>2024</v>
      </c>
      <c r="GJ1101" s="77" t="s">
        <v>301</v>
      </c>
      <c r="GK1101" s="77">
        <v>1.6314334115687271E-3</v>
      </c>
      <c r="GL1101" s="77">
        <v>948.54559600000005</v>
      </c>
      <c r="GM1101" s="77">
        <v>2024</v>
      </c>
      <c r="GN1101" s="77" t="s">
        <v>175</v>
      </c>
      <c r="GO1101" s="77">
        <v>5.3000000000000005E-2</v>
      </c>
      <c r="GP1101" s="77">
        <v>3</v>
      </c>
      <c r="GQ1101" s="77">
        <v>0</v>
      </c>
      <c r="GR1101" s="77" t="s">
        <v>423</v>
      </c>
      <c r="GS1101" s="77">
        <v>0</v>
      </c>
      <c r="GT1101" s="77">
        <v>0</v>
      </c>
      <c r="GU1101" s="77">
        <v>0</v>
      </c>
      <c r="GV1101" s="248">
        <v>0</v>
      </c>
      <c r="GW1101" s="248">
        <v>5.5966209081309407E-2</v>
      </c>
      <c r="GX1101" s="77">
        <v>9.1305143414089273E-5</v>
      </c>
      <c r="GY1101" s="77">
        <v>5.5966209081309407E-2</v>
      </c>
      <c r="GZ1101" s="77">
        <v>9.1305143414089273E-5</v>
      </c>
    </row>
    <row r="1102" spans="98:208" x14ac:dyDescent="0.25">
      <c r="CT1102" s="77" t="s">
        <v>155</v>
      </c>
      <c r="CU1102" s="77" t="s">
        <v>445</v>
      </c>
      <c r="CV1102" s="77" t="s">
        <v>432</v>
      </c>
      <c r="CW1102" s="77">
        <v>2020</v>
      </c>
      <c r="CX1102" s="77">
        <v>0</v>
      </c>
      <c r="CY1102" s="77">
        <v>0</v>
      </c>
      <c r="CZ1102" s="77">
        <v>0</v>
      </c>
      <c r="DA1102" s="77">
        <v>0</v>
      </c>
      <c r="DB1102" s="77">
        <v>8807.9522308778505</v>
      </c>
      <c r="DC1102" s="77">
        <v>222.2294216278828</v>
      </c>
      <c r="DD1102" s="77">
        <v>8585.7228092499681</v>
      </c>
      <c r="DE1102" s="77">
        <v>0</v>
      </c>
      <c r="DF1102" s="77">
        <v>514.45318018021806</v>
      </c>
      <c r="DG1102" s="77">
        <v>0</v>
      </c>
      <c r="DH1102" s="77">
        <v>0</v>
      </c>
      <c r="DI1102" s="77">
        <v>0</v>
      </c>
      <c r="DJ1102" s="77">
        <v>4.7137737416025512E-7</v>
      </c>
      <c r="DL1102" s="77">
        <v>0</v>
      </c>
      <c r="DM1102" s="77">
        <v>2.4250158920174379E-4</v>
      </c>
      <c r="DN1102" s="77">
        <v>2.4250158920174379E-4</v>
      </c>
      <c r="DO1102" s="77">
        <v>0</v>
      </c>
      <c r="DP1102" s="77">
        <v>0</v>
      </c>
      <c r="DQ1102" s="77">
        <v>0</v>
      </c>
      <c r="DR1102" s="77">
        <v>0</v>
      </c>
      <c r="DS1102" s="77">
        <v>0</v>
      </c>
      <c r="DT1102" s="77">
        <v>0</v>
      </c>
      <c r="DU1102" s="77">
        <v>0</v>
      </c>
      <c r="DV1102" s="77">
        <v>0</v>
      </c>
      <c r="DW1102" s="77">
        <v>0</v>
      </c>
      <c r="GE1102" s="77" t="s">
        <v>427</v>
      </c>
      <c r="GF1102" s="77" t="s">
        <v>155</v>
      </c>
      <c r="GG1102" s="77" t="s">
        <v>433</v>
      </c>
      <c r="GH1102" s="77" t="s">
        <v>474</v>
      </c>
      <c r="GI1102" s="77">
        <v>2024</v>
      </c>
      <c r="GJ1102" s="77" t="s">
        <v>303</v>
      </c>
      <c r="GK1102" s="77">
        <v>4.1186611014017611E-2</v>
      </c>
      <c r="GL1102" s="77">
        <v>948.54559600000005</v>
      </c>
      <c r="GM1102" s="77">
        <v>2024</v>
      </c>
      <c r="GN1102" s="77" t="s">
        <v>175</v>
      </c>
      <c r="GO1102" s="77">
        <v>5.3000000000000005E-2</v>
      </c>
      <c r="GP1102" s="77">
        <v>3</v>
      </c>
      <c r="GQ1102" s="77">
        <v>0</v>
      </c>
      <c r="GR1102" s="77" t="s">
        <v>423</v>
      </c>
      <c r="GS1102" s="77">
        <v>0</v>
      </c>
      <c r="GT1102" s="77">
        <v>0</v>
      </c>
      <c r="GU1102" s="77">
        <v>0</v>
      </c>
      <c r="GV1102" s="248">
        <v>0</v>
      </c>
      <c r="GW1102" s="248">
        <v>5.5966209081309407E-2</v>
      </c>
      <c r="GX1102" s="77">
        <v>2.3050584833610704E-3</v>
      </c>
      <c r="GY1102" s="77">
        <v>5.5966209081309407E-2</v>
      </c>
      <c r="GZ1102" s="77">
        <v>2.3050584833610704E-3</v>
      </c>
    </row>
    <row r="1103" spans="98:208" x14ac:dyDescent="0.25">
      <c r="CT1103" s="77" t="s">
        <v>155</v>
      </c>
      <c r="CU1103" s="77" t="s">
        <v>445</v>
      </c>
      <c r="CV1103" s="77" t="s">
        <v>432</v>
      </c>
      <c r="CW1103" s="77">
        <v>2021</v>
      </c>
      <c r="CX1103" s="77">
        <v>0</v>
      </c>
      <c r="CY1103" s="77">
        <v>0</v>
      </c>
      <c r="CZ1103" s="77">
        <v>0</v>
      </c>
      <c r="DA1103" s="77">
        <v>0</v>
      </c>
      <c r="DB1103" s="77">
        <v>8807.9522308778505</v>
      </c>
      <c r="DC1103" s="77">
        <v>222.2294216278828</v>
      </c>
      <c r="DD1103" s="77">
        <v>8585.7228092499681</v>
      </c>
      <c r="DE1103" s="77">
        <v>0</v>
      </c>
      <c r="DF1103" s="77">
        <v>514.45318018021806</v>
      </c>
      <c r="DG1103" s="77">
        <v>514.45318018021806</v>
      </c>
      <c r="DH1103" s="77">
        <v>0</v>
      </c>
      <c r="DI1103" s="77">
        <v>0</v>
      </c>
      <c r="DJ1103" s="77">
        <v>4.7137737416025512E-7</v>
      </c>
      <c r="DL1103" s="77">
        <v>0</v>
      </c>
      <c r="DM1103" s="77">
        <v>2.4250158920174379E-4</v>
      </c>
      <c r="DN1103" s="77">
        <v>2.4250158920174379E-4</v>
      </c>
      <c r="DO1103" s="77">
        <v>0</v>
      </c>
      <c r="DP1103" s="77">
        <v>2.4250158920174379E-4</v>
      </c>
      <c r="DQ1103" s="77">
        <v>2.4250158920174379E-4</v>
      </c>
      <c r="DR1103" s="77">
        <v>0</v>
      </c>
      <c r="DS1103" s="77">
        <v>0</v>
      </c>
      <c r="DT1103" s="77">
        <v>0</v>
      </c>
      <c r="DU1103" s="77">
        <v>0</v>
      </c>
      <c r="DV1103" s="77">
        <v>0</v>
      </c>
      <c r="DW1103" s="77">
        <v>0</v>
      </c>
      <c r="GE1103" s="77" t="s">
        <v>422</v>
      </c>
      <c r="GF1103" s="77" t="s">
        <v>155</v>
      </c>
      <c r="GG1103" s="77" t="s">
        <v>433</v>
      </c>
      <c r="GH1103" s="77" t="s">
        <v>474</v>
      </c>
      <c r="GI1103" s="77">
        <v>2025</v>
      </c>
      <c r="GJ1103" s="77" t="s">
        <v>305</v>
      </c>
      <c r="GK1103" s="77">
        <v>3.7590224611390638E-2</v>
      </c>
      <c r="GL1103" s="77">
        <v>948.54559600000005</v>
      </c>
      <c r="GM1103" s="77">
        <v>2025</v>
      </c>
      <c r="GN1103" s="77" t="s">
        <v>175</v>
      </c>
      <c r="GO1103" s="77">
        <v>0.13250000000000001</v>
      </c>
      <c r="GP1103" s="77">
        <v>3</v>
      </c>
      <c r="GQ1103" s="77">
        <v>0</v>
      </c>
      <c r="GR1103" s="77" t="s">
        <v>423</v>
      </c>
      <c r="GS1103" s="77">
        <v>0</v>
      </c>
      <c r="GT1103" s="77">
        <v>0</v>
      </c>
      <c r="GU1103" s="77">
        <v>0</v>
      </c>
      <c r="GV1103" s="248">
        <v>0</v>
      </c>
      <c r="GW1103" s="248">
        <v>0</v>
      </c>
      <c r="GX1103" s="77">
        <v>0</v>
      </c>
      <c r="GY1103" s="77">
        <v>0.1527377521613833</v>
      </c>
      <c r="GZ1103" s="77">
        <v>5.7414464103853141E-3</v>
      </c>
    </row>
    <row r="1104" spans="98:208" x14ac:dyDescent="0.25">
      <c r="CT1104" s="77" t="s">
        <v>155</v>
      </c>
      <c r="CU1104" s="77" t="s">
        <v>445</v>
      </c>
      <c r="CV1104" s="77" t="s">
        <v>432</v>
      </c>
      <c r="CW1104" s="77">
        <v>2022</v>
      </c>
      <c r="CX1104" s="77">
        <v>0</v>
      </c>
      <c r="CY1104" s="77">
        <v>0</v>
      </c>
      <c r="CZ1104" s="77">
        <v>0</v>
      </c>
      <c r="DA1104" s="77">
        <v>0</v>
      </c>
      <c r="DB1104" s="77">
        <v>8807.9522308778505</v>
      </c>
      <c r="DC1104" s="77">
        <v>222.2294216278828</v>
      </c>
      <c r="DD1104" s="77">
        <v>8585.7228092499681</v>
      </c>
      <c r="DE1104" s="77">
        <v>0</v>
      </c>
      <c r="DF1104" s="77">
        <v>514.45318018021806</v>
      </c>
      <c r="DG1104" s="77">
        <v>514.45318018021806</v>
      </c>
      <c r="DH1104" s="77">
        <v>514.45318018021806</v>
      </c>
      <c r="DI1104" s="77">
        <v>0</v>
      </c>
      <c r="DJ1104" s="77">
        <v>4.7137737416025512E-7</v>
      </c>
      <c r="DL1104" s="77">
        <v>0</v>
      </c>
      <c r="DM1104" s="77">
        <v>2.4250158920174379E-4</v>
      </c>
      <c r="DN1104" s="77">
        <v>2.4250158920174379E-4</v>
      </c>
      <c r="DO1104" s="77">
        <v>0</v>
      </c>
      <c r="DP1104" s="77">
        <v>2.4250158920174379E-4</v>
      </c>
      <c r="DQ1104" s="77">
        <v>2.4250158920174379E-4</v>
      </c>
      <c r="DR1104" s="77">
        <v>0</v>
      </c>
      <c r="DS1104" s="77">
        <v>2.4250158920174379E-4</v>
      </c>
      <c r="DT1104" s="77">
        <v>2.4250158920174379E-4</v>
      </c>
      <c r="DU1104" s="77">
        <v>0</v>
      </c>
      <c r="DV1104" s="77">
        <v>0</v>
      </c>
      <c r="DW1104" s="77">
        <v>0</v>
      </c>
      <c r="GE1104" s="77" t="s">
        <v>425</v>
      </c>
      <c r="GF1104" s="77" t="s">
        <v>155</v>
      </c>
      <c r="GG1104" s="77" t="s">
        <v>433</v>
      </c>
      <c r="GH1104" s="77" t="s">
        <v>474</v>
      </c>
      <c r="GI1104" s="77">
        <v>2025</v>
      </c>
      <c r="GJ1104" s="77" t="s">
        <v>301</v>
      </c>
      <c r="GK1104" s="77">
        <v>1.6314334115687271E-3</v>
      </c>
      <c r="GL1104" s="77">
        <v>948.54559600000005</v>
      </c>
      <c r="GM1104" s="77">
        <v>2025</v>
      </c>
      <c r="GN1104" s="77" t="s">
        <v>175</v>
      </c>
      <c r="GO1104" s="77">
        <v>5.3000000000000005E-2</v>
      </c>
      <c r="GP1104" s="77">
        <v>3</v>
      </c>
      <c r="GQ1104" s="77">
        <v>0</v>
      </c>
      <c r="GR1104" s="77" t="s">
        <v>423</v>
      </c>
      <c r="GS1104" s="77">
        <v>0</v>
      </c>
      <c r="GT1104" s="77">
        <v>0</v>
      </c>
      <c r="GU1104" s="77">
        <v>0</v>
      </c>
      <c r="GV1104" s="248">
        <v>0</v>
      </c>
      <c r="GW1104" s="248">
        <v>0</v>
      </c>
      <c r="GX1104" s="77">
        <v>0</v>
      </c>
      <c r="GY1104" s="77">
        <v>5.5966209081309407E-2</v>
      </c>
      <c r="GZ1104" s="77">
        <v>9.1305143414089273E-5</v>
      </c>
    </row>
    <row r="1105" spans="98:208" x14ac:dyDescent="0.25">
      <c r="CT1105" s="77" t="s">
        <v>155</v>
      </c>
      <c r="CU1105" s="77" t="s">
        <v>445</v>
      </c>
      <c r="CV1105" s="77" t="s">
        <v>432</v>
      </c>
      <c r="CW1105" s="77">
        <v>2023</v>
      </c>
      <c r="CX1105" s="77">
        <v>0</v>
      </c>
      <c r="CY1105" s="77">
        <v>0</v>
      </c>
      <c r="CZ1105" s="77">
        <v>0</v>
      </c>
      <c r="DA1105" s="77">
        <v>0</v>
      </c>
      <c r="DB1105" s="77">
        <v>9129.7460702386852</v>
      </c>
      <c r="DC1105" s="77">
        <v>233.2300768079941</v>
      </c>
      <c r="DD1105" s="77">
        <v>8896.5159934306903</v>
      </c>
      <c r="DE1105" s="77">
        <v>0</v>
      </c>
      <c r="DF1105" s="77">
        <v>0</v>
      </c>
      <c r="DG1105" s="77">
        <v>533.52731185163486</v>
      </c>
      <c r="DH1105" s="77">
        <v>533.52731185163486</v>
      </c>
      <c r="DI1105" s="77">
        <v>533.52731185163486</v>
      </c>
      <c r="DJ1105" s="77">
        <v>4.7137737416025512E-7</v>
      </c>
      <c r="DL1105" s="77">
        <v>0</v>
      </c>
      <c r="DM1105" s="77">
        <v>0</v>
      </c>
      <c r="DN1105" s="77">
        <v>0</v>
      </c>
      <c r="DO1105" s="77">
        <v>0</v>
      </c>
      <c r="DP1105" s="77">
        <v>2.5149270330340322E-4</v>
      </c>
      <c r="DQ1105" s="77">
        <v>2.5149270330340322E-4</v>
      </c>
      <c r="DR1105" s="77">
        <v>0</v>
      </c>
      <c r="DS1105" s="77">
        <v>2.5149270330340322E-4</v>
      </c>
      <c r="DT1105" s="77">
        <v>2.5149270330340322E-4</v>
      </c>
      <c r="DU1105" s="77">
        <v>0</v>
      </c>
      <c r="DV1105" s="77">
        <v>2.5149270330340322E-4</v>
      </c>
      <c r="DW1105" s="77">
        <v>2.5149270330340322E-4</v>
      </c>
      <c r="GE1105" s="77" t="s">
        <v>427</v>
      </c>
      <c r="GF1105" s="77" t="s">
        <v>155</v>
      </c>
      <c r="GG1105" s="77" t="s">
        <v>433</v>
      </c>
      <c r="GH1105" s="77" t="s">
        <v>474</v>
      </c>
      <c r="GI1105" s="77">
        <v>2025</v>
      </c>
      <c r="GJ1105" s="77" t="s">
        <v>303</v>
      </c>
      <c r="GK1105" s="77">
        <v>4.1186611014017611E-2</v>
      </c>
      <c r="GL1105" s="77">
        <v>948.54559600000005</v>
      </c>
      <c r="GM1105" s="77">
        <v>2025</v>
      </c>
      <c r="GN1105" s="77" t="s">
        <v>175</v>
      </c>
      <c r="GO1105" s="77">
        <v>5.3000000000000005E-2</v>
      </c>
      <c r="GP1105" s="77">
        <v>3</v>
      </c>
      <c r="GQ1105" s="77">
        <v>0</v>
      </c>
      <c r="GR1105" s="77" t="s">
        <v>423</v>
      </c>
      <c r="GS1105" s="77">
        <v>0</v>
      </c>
      <c r="GT1105" s="77">
        <v>0</v>
      </c>
      <c r="GU1105" s="77">
        <v>0</v>
      </c>
      <c r="GV1105" s="248">
        <v>0</v>
      </c>
      <c r="GW1105" s="248">
        <v>0</v>
      </c>
      <c r="GX1105" s="77">
        <v>0</v>
      </c>
      <c r="GY1105" s="77">
        <v>5.5966209081309407E-2</v>
      </c>
      <c r="GZ1105" s="77">
        <v>2.3050584833610704E-3</v>
      </c>
    </row>
    <row r="1106" spans="98:208" x14ac:dyDescent="0.25">
      <c r="CT1106" s="77" t="s">
        <v>155</v>
      </c>
      <c r="CU1106" s="77" t="s">
        <v>445</v>
      </c>
      <c r="CV1106" s="77" t="s">
        <v>432</v>
      </c>
      <c r="CW1106" s="77">
        <v>2024</v>
      </c>
      <c r="CX1106" s="77">
        <v>0</v>
      </c>
      <c r="CY1106" s="77">
        <v>0</v>
      </c>
      <c r="CZ1106" s="77">
        <v>0</v>
      </c>
      <c r="DA1106" s="77">
        <v>0</v>
      </c>
      <c r="DB1106" s="77">
        <v>9129.7460702386852</v>
      </c>
      <c r="DC1106" s="77">
        <v>233.2300768079941</v>
      </c>
      <c r="DD1106" s="77">
        <v>8896.5159934306903</v>
      </c>
      <c r="DE1106" s="77">
        <v>0</v>
      </c>
      <c r="DF1106" s="77">
        <v>0</v>
      </c>
      <c r="DG1106" s="77">
        <v>0</v>
      </c>
      <c r="DH1106" s="77">
        <v>533.52731185163486</v>
      </c>
      <c r="DI1106" s="77">
        <v>533.52731185163486</v>
      </c>
      <c r="DJ1106" s="77">
        <v>4.7137737416025512E-7</v>
      </c>
      <c r="DL1106" s="77">
        <v>0</v>
      </c>
      <c r="DM1106" s="77">
        <v>0</v>
      </c>
      <c r="DN1106" s="77">
        <v>0</v>
      </c>
      <c r="DO1106" s="77">
        <v>0</v>
      </c>
      <c r="DP1106" s="77">
        <v>0</v>
      </c>
      <c r="DQ1106" s="77">
        <v>0</v>
      </c>
      <c r="DR1106" s="77">
        <v>0</v>
      </c>
      <c r="DS1106" s="77">
        <v>2.5149270330340322E-4</v>
      </c>
      <c r="DT1106" s="77">
        <v>2.5149270330340322E-4</v>
      </c>
      <c r="DU1106" s="77">
        <v>0</v>
      </c>
      <c r="DV1106" s="77">
        <v>2.5149270330340322E-4</v>
      </c>
      <c r="DW1106" s="77">
        <v>2.5149270330340322E-4</v>
      </c>
      <c r="GE1106" s="77" t="s">
        <v>422</v>
      </c>
      <c r="GF1106" s="77" t="s">
        <v>155</v>
      </c>
      <c r="GG1106" s="77" t="s">
        <v>433</v>
      </c>
      <c r="GH1106" s="77" t="s">
        <v>481</v>
      </c>
      <c r="GI1106" s="77">
        <v>2021</v>
      </c>
      <c r="GJ1106" s="77" t="s">
        <v>305</v>
      </c>
      <c r="GK1106" s="77">
        <v>409.22373582044048</v>
      </c>
      <c r="GL1106" s="77">
        <v>948.54559600000005</v>
      </c>
      <c r="GM1106" s="77">
        <v>2021</v>
      </c>
      <c r="GN1106" s="77" t="s">
        <v>175</v>
      </c>
      <c r="GO1106" s="77">
        <v>0.13250000000000001</v>
      </c>
      <c r="GP1106" s="77">
        <v>3</v>
      </c>
      <c r="GQ1106" s="77">
        <v>0</v>
      </c>
      <c r="GR1106" s="77" t="s">
        <v>423</v>
      </c>
      <c r="GS1106" s="77">
        <v>0.1527377521613833</v>
      </c>
      <c r="GT1106" s="77">
        <v>62.50391354029783</v>
      </c>
      <c r="GU1106" s="77">
        <v>0.1527377521613833</v>
      </c>
      <c r="GV1106" s="248">
        <v>62.50391354029783</v>
      </c>
      <c r="GW1106" s="248">
        <v>0</v>
      </c>
      <c r="GX1106" s="77">
        <v>0</v>
      </c>
      <c r="GY1106" s="77">
        <v>0</v>
      </c>
      <c r="GZ1106" s="77">
        <v>0</v>
      </c>
    </row>
    <row r="1107" spans="98:208" x14ac:dyDescent="0.25">
      <c r="CT1107" s="77" t="s">
        <v>155</v>
      </c>
      <c r="CU1107" s="77" t="s">
        <v>445</v>
      </c>
      <c r="CV1107" s="77" t="s">
        <v>432</v>
      </c>
      <c r="CW1107" s="77">
        <v>2025</v>
      </c>
      <c r="CX1107" s="77">
        <v>0</v>
      </c>
      <c r="CY1107" s="77">
        <v>0</v>
      </c>
      <c r="CZ1107" s="77">
        <v>0</v>
      </c>
      <c r="DA1107" s="77">
        <v>0</v>
      </c>
      <c r="DB1107" s="77">
        <v>9129.7460702386852</v>
      </c>
      <c r="DC1107" s="77">
        <v>233.2300768079941</v>
      </c>
      <c r="DD1107" s="77">
        <v>8896.5159934306903</v>
      </c>
      <c r="DE1107" s="77">
        <v>0</v>
      </c>
      <c r="DF1107" s="77">
        <v>0</v>
      </c>
      <c r="DG1107" s="77">
        <v>0</v>
      </c>
      <c r="DH1107" s="77">
        <v>0</v>
      </c>
      <c r="DI1107" s="77">
        <v>533.52731185163486</v>
      </c>
      <c r="DJ1107" s="77">
        <v>4.7137737416025512E-7</v>
      </c>
      <c r="DL1107" s="77">
        <v>0</v>
      </c>
      <c r="DM1107" s="77">
        <v>0</v>
      </c>
      <c r="DN1107" s="77">
        <v>0</v>
      </c>
      <c r="DO1107" s="77">
        <v>0</v>
      </c>
      <c r="DP1107" s="77">
        <v>0</v>
      </c>
      <c r="DQ1107" s="77">
        <v>0</v>
      </c>
      <c r="DR1107" s="77">
        <v>0</v>
      </c>
      <c r="DS1107" s="77">
        <v>0</v>
      </c>
      <c r="DT1107" s="77">
        <v>0</v>
      </c>
      <c r="DU1107" s="77">
        <v>0</v>
      </c>
      <c r="DV1107" s="77">
        <v>2.5149270330340322E-4</v>
      </c>
      <c r="DW1107" s="77">
        <v>2.5149270330340322E-4</v>
      </c>
      <c r="GE1107" s="77" t="s">
        <v>425</v>
      </c>
      <c r="GF1107" s="77" t="s">
        <v>155</v>
      </c>
      <c r="GG1107" s="77" t="s">
        <v>433</v>
      </c>
      <c r="GH1107" s="77" t="s">
        <v>481</v>
      </c>
      <c r="GI1107" s="77">
        <v>2021</v>
      </c>
      <c r="GJ1107" s="77" t="s">
        <v>301</v>
      </c>
      <c r="GK1107" s="77">
        <v>13469.08781237849</v>
      </c>
      <c r="GL1107" s="77">
        <v>948.54559600000005</v>
      </c>
      <c r="GM1107" s="77">
        <v>2021</v>
      </c>
      <c r="GN1107" s="77" t="s">
        <v>175</v>
      </c>
      <c r="GO1107" s="77">
        <v>5.3000000000000005E-2</v>
      </c>
      <c r="GP1107" s="77">
        <v>3</v>
      </c>
      <c r="GQ1107" s="77">
        <v>0</v>
      </c>
      <c r="GR1107" s="77" t="s">
        <v>423</v>
      </c>
      <c r="GS1107" s="77">
        <v>5.5966209081309407E-2</v>
      </c>
      <c r="GT1107" s="77">
        <v>753.81378464209092</v>
      </c>
      <c r="GU1107" s="77">
        <v>5.5966209081309407E-2</v>
      </c>
      <c r="GV1107" s="248">
        <v>753.81378464209092</v>
      </c>
      <c r="GW1107" s="248">
        <v>0</v>
      </c>
      <c r="GX1107" s="77">
        <v>0</v>
      </c>
      <c r="GY1107" s="77">
        <v>0</v>
      </c>
      <c r="GZ1107" s="77">
        <v>0</v>
      </c>
    </row>
    <row r="1108" spans="98:208" x14ac:dyDescent="0.25">
      <c r="CT1108" s="77" t="s">
        <v>155</v>
      </c>
      <c r="CU1108" s="77" t="s">
        <v>445</v>
      </c>
      <c r="CV1108" s="77" t="s">
        <v>439</v>
      </c>
      <c r="CW1108" s="77">
        <v>2020</v>
      </c>
      <c r="CX1108" s="77">
        <v>0</v>
      </c>
      <c r="CY1108" s="77">
        <v>0</v>
      </c>
      <c r="CZ1108" s="77">
        <v>0</v>
      </c>
      <c r="DA1108" s="77">
        <v>0</v>
      </c>
      <c r="DB1108" s="77">
        <v>5.2405583313015676</v>
      </c>
      <c r="DC1108" s="77">
        <v>0.6964182168122276</v>
      </c>
      <c r="DD1108" s="77">
        <v>2.9419641522810269</v>
      </c>
      <c r="DE1108" s="77">
        <v>1.6021759622082929</v>
      </c>
      <c r="DF1108" s="77">
        <v>0.36068764874241305</v>
      </c>
      <c r="DG1108" s="77">
        <v>0</v>
      </c>
      <c r="DH1108" s="77">
        <v>0</v>
      </c>
      <c r="DI1108" s="77">
        <v>0</v>
      </c>
      <c r="DJ1108" s="77">
        <v>1.4259805730773441E-5</v>
      </c>
      <c r="DL1108" s="77">
        <v>0</v>
      </c>
      <c r="DM1108" s="77">
        <v>5.143335800556259E-6</v>
      </c>
      <c r="DN1108" s="77">
        <v>5.143335800556259E-6</v>
      </c>
      <c r="DO1108" s="77">
        <v>0</v>
      </c>
      <c r="DP1108" s="77">
        <v>0</v>
      </c>
      <c r="DQ1108" s="77">
        <v>0</v>
      </c>
      <c r="DR1108" s="77">
        <v>0</v>
      </c>
      <c r="DS1108" s="77">
        <v>0</v>
      </c>
      <c r="DT1108" s="77">
        <v>0</v>
      </c>
      <c r="DU1108" s="77">
        <v>0</v>
      </c>
      <c r="DV1108" s="77">
        <v>0</v>
      </c>
      <c r="DW1108" s="77">
        <v>0</v>
      </c>
      <c r="GE1108" s="77" t="s">
        <v>427</v>
      </c>
      <c r="GF1108" s="77" t="s">
        <v>155</v>
      </c>
      <c r="GG1108" s="77" t="s">
        <v>433</v>
      </c>
      <c r="GH1108" s="77" t="s">
        <v>481</v>
      </c>
      <c r="GI1108" s="77">
        <v>2021</v>
      </c>
      <c r="GJ1108" s="77" t="s">
        <v>303</v>
      </c>
      <c r="GK1108" s="77">
        <v>7205.5312760248617</v>
      </c>
      <c r="GL1108" s="77">
        <v>948.54559600000005</v>
      </c>
      <c r="GM1108" s="77">
        <v>2021</v>
      </c>
      <c r="GN1108" s="77" t="s">
        <v>175</v>
      </c>
      <c r="GO1108" s="77">
        <v>5.3000000000000005E-2</v>
      </c>
      <c r="GP1108" s="77">
        <v>3</v>
      </c>
      <c r="GQ1108" s="77">
        <v>0</v>
      </c>
      <c r="GR1108" s="77" t="s">
        <v>423</v>
      </c>
      <c r="GS1108" s="77">
        <v>5.5966209081309407E-2</v>
      </c>
      <c r="GT1108" s="77">
        <v>403.26626993592157</v>
      </c>
      <c r="GU1108" s="77">
        <v>5.5966209081309407E-2</v>
      </c>
      <c r="GV1108" s="248">
        <v>403.26626993592157</v>
      </c>
      <c r="GW1108" s="248">
        <v>0</v>
      </c>
      <c r="GX1108" s="77">
        <v>0</v>
      </c>
      <c r="GY1108" s="77">
        <v>0</v>
      </c>
      <c r="GZ1108" s="77">
        <v>0</v>
      </c>
    </row>
    <row r="1109" spans="98:208" x14ac:dyDescent="0.25">
      <c r="CT1109" s="77" t="s">
        <v>155</v>
      </c>
      <c r="CU1109" s="77" t="s">
        <v>445</v>
      </c>
      <c r="CV1109" s="77" t="s">
        <v>439</v>
      </c>
      <c r="CW1109" s="77">
        <v>2021</v>
      </c>
      <c r="CX1109" s="77">
        <v>0</v>
      </c>
      <c r="CY1109" s="77">
        <v>0</v>
      </c>
      <c r="CZ1109" s="77">
        <v>0</v>
      </c>
      <c r="DA1109" s="77">
        <v>0</v>
      </c>
      <c r="DB1109" s="77">
        <v>5.2405583313015676</v>
      </c>
      <c r="DC1109" s="77">
        <v>0.6964182168122276</v>
      </c>
      <c r="DD1109" s="77">
        <v>2.9419641522810269</v>
      </c>
      <c r="DE1109" s="77">
        <v>1.6021759622082929</v>
      </c>
      <c r="DF1109" s="77">
        <v>0.36068764874241305</v>
      </c>
      <c r="DG1109" s="77">
        <v>0.36068764874241305</v>
      </c>
      <c r="DH1109" s="77">
        <v>0</v>
      </c>
      <c r="DI1109" s="77">
        <v>0</v>
      </c>
      <c r="DJ1109" s="77">
        <v>1.4259805730773441E-5</v>
      </c>
      <c r="DL1109" s="77">
        <v>0</v>
      </c>
      <c r="DM1109" s="77">
        <v>5.143335800556259E-6</v>
      </c>
      <c r="DN1109" s="77">
        <v>5.143335800556259E-6</v>
      </c>
      <c r="DO1109" s="77">
        <v>0</v>
      </c>
      <c r="DP1109" s="77">
        <v>5.143335800556259E-6</v>
      </c>
      <c r="DQ1109" s="77">
        <v>5.143335800556259E-6</v>
      </c>
      <c r="DR1109" s="77">
        <v>0</v>
      </c>
      <c r="DS1109" s="77">
        <v>0</v>
      </c>
      <c r="DT1109" s="77">
        <v>0</v>
      </c>
      <c r="DU1109" s="77">
        <v>0</v>
      </c>
      <c r="DV1109" s="77">
        <v>0</v>
      </c>
      <c r="DW1109" s="77">
        <v>0</v>
      </c>
      <c r="GE1109" s="77" t="s">
        <v>422</v>
      </c>
      <c r="GF1109" s="77" t="s">
        <v>155</v>
      </c>
      <c r="GG1109" s="77" t="s">
        <v>433</v>
      </c>
      <c r="GH1109" s="77" t="s">
        <v>481</v>
      </c>
      <c r="GI1109" s="77">
        <v>2022</v>
      </c>
      <c r="GJ1109" s="77" t="s">
        <v>305</v>
      </c>
      <c r="GK1109" s="77">
        <v>409.22373582044048</v>
      </c>
      <c r="GL1109" s="77">
        <v>948.54559600000005</v>
      </c>
      <c r="GM1109" s="77">
        <v>2022</v>
      </c>
      <c r="GN1109" s="77" t="s">
        <v>175</v>
      </c>
      <c r="GO1109" s="77">
        <v>0.13250000000000001</v>
      </c>
      <c r="GP1109" s="77">
        <v>3</v>
      </c>
      <c r="GQ1109" s="77">
        <v>0</v>
      </c>
      <c r="GR1109" s="77" t="s">
        <v>423</v>
      </c>
      <c r="GS1109" s="77">
        <v>0.1527377521613833</v>
      </c>
      <c r="GT1109" s="77">
        <v>62.50391354029783</v>
      </c>
      <c r="GU1109" s="77">
        <v>0.1527377521613833</v>
      </c>
      <c r="GV1109" s="248">
        <v>62.50391354029783</v>
      </c>
      <c r="GW1109" s="248">
        <v>0.1527377521613833</v>
      </c>
      <c r="GX1109" s="77">
        <v>62.50391354029783</v>
      </c>
      <c r="GY1109" s="77">
        <v>0</v>
      </c>
      <c r="GZ1109" s="77">
        <v>0</v>
      </c>
    </row>
    <row r="1110" spans="98:208" x14ac:dyDescent="0.25">
      <c r="CT1110" s="77" t="s">
        <v>155</v>
      </c>
      <c r="CU1110" s="77" t="s">
        <v>445</v>
      </c>
      <c r="CV1110" s="77" t="s">
        <v>439</v>
      </c>
      <c r="CW1110" s="77">
        <v>2022</v>
      </c>
      <c r="CX1110" s="77">
        <v>0</v>
      </c>
      <c r="CY1110" s="77">
        <v>0</v>
      </c>
      <c r="CZ1110" s="77">
        <v>0</v>
      </c>
      <c r="DA1110" s="77">
        <v>0</v>
      </c>
      <c r="DB1110" s="77">
        <v>5.2405583313015676</v>
      </c>
      <c r="DC1110" s="77">
        <v>0.6964182168122276</v>
      </c>
      <c r="DD1110" s="77">
        <v>2.9419641522810269</v>
      </c>
      <c r="DE1110" s="77">
        <v>1.6021759622082929</v>
      </c>
      <c r="DF1110" s="77">
        <v>0.36068764874241305</v>
      </c>
      <c r="DG1110" s="77">
        <v>0.36068764874241305</v>
      </c>
      <c r="DH1110" s="77">
        <v>0.36068764874241305</v>
      </c>
      <c r="DI1110" s="77">
        <v>0</v>
      </c>
      <c r="DJ1110" s="77">
        <v>1.4259805730773441E-5</v>
      </c>
      <c r="DL1110" s="77">
        <v>0</v>
      </c>
      <c r="DM1110" s="77">
        <v>5.143335800556259E-6</v>
      </c>
      <c r="DN1110" s="77">
        <v>5.143335800556259E-6</v>
      </c>
      <c r="DO1110" s="77">
        <v>0</v>
      </c>
      <c r="DP1110" s="77">
        <v>5.143335800556259E-6</v>
      </c>
      <c r="DQ1110" s="77">
        <v>5.143335800556259E-6</v>
      </c>
      <c r="DR1110" s="77">
        <v>0</v>
      </c>
      <c r="DS1110" s="77">
        <v>5.143335800556259E-6</v>
      </c>
      <c r="DT1110" s="77">
        <v>5.143335800556259E-6</v>
      </c>
      <c r="DU1110" s="77">
        <v>0</v>
      </c>
      <c r="DV1110" s="77">
        <v>0</v>
      </c>
      <c r="DW1110" s="77">
        <v>0</v>
      </c>
      <c r="GE1110" s="77" t="s">
        <v>425</v>
      </c>
      <c r="GF1110" s="77" t="s">
        <v>155</v>
      </c>
      <c r="GG1110" s="77" t="s">
        <v>433</v>
      </c>
      <c r="GH1110" s="77" t="s">
        <v>481</v>
      </c>
      <c r="GI1110" s="77">
        <v>2022</v>
      </c>
      <c r="GJ1110" s="77" t="s">
        <v>301</v>
      </c>
      <c r="GK1110" s="77">
        <v>13469.08781237849</v>
      </c>
      <c r="GL1110" s="77">
        <v>948.54559600000005</v>
      </c>
      <c r="GM1110" s="77">
        <v>2022</v>
      </c>
      <c r="GN1110" s="77" t="s">
        <v>175</v>
      </c>
      <c r="GO1110" s="77">
        <v>5.3000000000000005E-2</v>
      </c>
      <c r="GP1110" s="77">
        <v>3</v>
      </c>
      <c r="GQ1110" s="77">
        <v>0</v>
      </c>
      <c r="GR1110" s="77" t="s">
        <v>423</v>
      </c>
      <c r="GS1110" s="77">
        <v>5.5966209081309407E-2</v>
      </c>
      <c r="GT1110" s="77">
        <v>753.81378464209092</v>
      </c>
      <c r="GU1110" s="77">
        <v>5.5966209081309407E-2</v>
      </c>
      <c r="GV1110" s="248">
        <v>753.81378464209092</v>
      </c>
      <c r="GW1110" s="248">
        <v>5.5966209081309407E-2</v>
      </c>
      <c r="GX1110" s="77">
        <v>753.81378464209092</v>
      </c>
      <c r="GY1110" s="77">
        <v>0</v>
      </c>
      <c r="GZ1110" s="77">
        <v>0</v>
      </c>
    </row>
    <row r="1111" spans="98:208" x14ac:dyDescent="0.25">
      <c r="CT1111" s="77" t="s">
        <v>155</v>
      </c>
      <c r="CU1111" s="77" t="s">
        <v>445</v>
      </c>
      <c r="CV1111" s="77" t="s">
        <v>439</v>
      </c>
      <c r="CW1111" s="77">
        <v>2023</v>
      </c>
      <c r="CX1111" s="77">
        <v>0</v>
      </c>
      <c r="CY1111" s="77">
        <v>0</v>
      </c>
      <c r="CZ1111" s="77">
        <v>0</v>
      </c>
      <c r="DA1111" s="77">
        <v>0</v>
      </c>
      <c r="DB1111" s="77">
        <v>5.4750346070077862</v>
      </c>
      <c r="DC1111" s="77">
        <v>0.71896016785821271</v>
      </c>
      <c r="DD1111" s="77">
        <v>3.0714971986151118</v>
      </c>
      <c r="DE1111" s="77">
        <v>1.684577240534451</v>
      </c>
      <c r="DF1111" s="77">
        <v>0</v>
      </c>
      <c r="DG1111" s="77">
        <v>0.37599181639995005</v>
      </c>
      <c r="DH1111" s="77">
        <v>0.37599181639995005</v>
      </c>
      <c r="DI1111" s="77">
        <v>0.37599181639995005</v>
      </c>
      <c r="DJ1111" s="77">
        <v>1.4259805730773441E-5</v>
      </c>
      <c r="DL1111" s="77">
        <v>0</v>
      </c>
      <c r="DM1111" s="77">
        <v>0</v>
      </c>
      <c r="DN1111" s="77">
        <v>0</v>
      </c>
      <c r="DO1111" s="77">
        <v>0</v>
      </c>
      <c r="DP1111" s="77">
        <v>5.3615702582239233E-6</v>
      </c>
      <c r="DQ1111" s="77">
        <v>5.3615702582239233E-6</v>
      </c>
      <c r="DR1111" s="77">
        <v>0</v>
      </c>
      <c r="DS1111" s="77">
        <v>5.3615702582239233E-6</v>
      </c>
      <c r="DT1111" s="77">
        <v>5.3615702582239233E-6</v>
      </c>
      <c r="DU1111" s="77">
        <v>0</v>
      </c>
      <c r="DV1111" s="77">
        <v>5.3615702582239233E-6</v>
      </c>
      <c r="DW1111" s="77">
        <v>5.3615702582239233E-6</v>
      </c>
      <c r="GE1111" s="77" t="s">
        <v>427</v>
      </c>
      <c r="GF1111" s="77" t="s">
        <v>155</v>
      </c>
      <c r="GG1111" s="77" t="s">
        <v>433</v>
      </c>
      <c r="GH1111" s="77" t="s">
        <v>481</v>
      </c>
      <c r="GI1111" s="77">
        <v>2022</v>
      </c>
      <c r="GJ1111" s="77" t="s">
        <v>303</v>
      </c>
      <c r="GK1111" s="77">
        <v>7205.5312760248617</v>
      </c>
      <c r="GL1111" s="77">
        <v>948.54559600000005</v>
      </c>
      <c r="GM1111" s="77">
        <v>2022</v>
      </c>
      <c r="GN1111" s="77" t="s">
        <v>175</v>
      </c>
      <c r="GO1111" s="77">
        <v>5.3000000000000005E-2</v>
      </c>
      <c r="GP1111" s="77">
        <v>3</v>
      </c>
      <c r="GQ1111" s="77">
        <v>0</v>
      </c>
      <c r="GR1111" s="77" t="s">
        <v>423</v>
      </c>
      <c r="GS1111" s="77">
        <v>5.5966209081309407E-2</v>
      </c>
      <c r="GT1111" s="77">
        <v>403.26626993592157</v>
      </c>
      <c r="GU1111" s="77">
        <v>5.5966209081309407E-2</v>
      </c>
      <c r="GV1111" s="248">
        <v>403.26626993592157</v>
      </c>
      <c r="GW1111" s="248">
        <v>5.5966209081309407E-2</v>
      </c>
      <c r="GX1111" s="77">
        <v>403.26626993592157</v>
      </c>
      <c r="GY1111" s="77">
        <v>0</v>
      </c>
      <c r="GZ1111" s="77">
        <v>0</v>
      </c>
    </row>
    <row r="1112" spans="98:208" x14ac:dyDescent="0.25">
      <c r="CT1112" s="77" t="s">
        <v>155</v>
      </c>
      <c r="CU1112" s="77" t="s">
        <v>445</v>
      </c>
      <c r="CV1112" s="77" t="s">
        <v>439</v>
      </c>
      <c r="CW1112" s="77">
        <v>2024</v>
      </c>
      <c r="CX1112" s="77">
        <v>0</v>
      </c>
      <c r="CY1112" s="77">
        <v>0</v>
      </c>
      <c r="CZ1112" s="77">
        <v>0</v>
      </c>
      <c r="DA1112" s="77">
        <v>0</v>
      </c>
      <c r="DB1112" s="77">
        <v>5.4750346070077862</v>
      </c>
      <c r="DC1112" s="77">
        <v>0.71896016785821271</v>
      </c>
      <c r="DD1112" s="77">
        <v>3.0714971986151118</v>
      </c>
      <c r="DE1112" s="77">
        <v>1.684577240534451</v>
      </c>
      <c r="DF1112" s="77">
        <v>0</v>
      </c>
      <c r="DG1112" s="77">
        <v>0</v>
      </c>
      <c r="DH1112" s="77">
        <v>0.37599181639995005</v>
      </c>
      <c r="DI1112" s="77">
        <v>0.37599181639995005</v>
      </c>
      <c r="DJ1112" s="77">
        <v>1.4259805730773441E-5</v>
      </c>
      <c r="DL1112" s="77">
        <v>0</v>
      </c>
      <c r="DM1112" s="77">
        <v>0</v>
      </c>
      <c r="DN1112" s="77">
        <v>0</v>
      </c>
      <c r="DO1112" s="77">
        <v>0</v>
      </c>
      <c r="DP1112" s="77">
        <v>0</v>
      </c>
      <c r="DQ1112" s="77">
        <v>0</v>
      </c>
      <c r="DR1112" s="77">
        <v>0</v>
      </c>
      <c r="DS1112" s="77">
        <v>5.3615702582239233E-6</v>
      </c>
      <c r="DT1112" s="77">
        <v>5.3615702582239233E-6</v>
      </c>
      <c r="DU1112" s="77">
        <v>0</v>
      </c>
      <c r="DV1112" s="77">
        <v>5.3615702582239233E-6</v>
      </c>
      <c r="DW1112" s="77">
        <v>5.3615702582239233E-6</v>
      </c>
      <c r="GE1112" s="77" t="s">
        <v>422</v>
      </c>
      <c r="GF1112" s="77" t="s">
        <v>155</v>
      </c>
      <c r="GG1112" s="77" t="s">
        <v>433</v>
      </c>
      <c r="GH1112" s="77" t="s">
        <v>481</v>
      </c>
      <c r="GI1112" s="77">
        <v>2023</v>
      </c>
      <c r="GJ1112" s="77" t="s">
        <v>305</v>
      </c>
      <c r="GK1112" s="77">
        <v>428.6023212203084</v>
      </c>
      <c r="GL1112" s="77">
        <v>948.54559600000005</v>
      </c>
      <c r="GM1112" s="77">
        <v>2023</v>
      </c>
      <c r="GN1112" s="77" t="s">
        <v>175</v>
      </c>
      <c r="GO1112" s="77">
        <v>0.13250000000000001</v>
      </c>
      <c r="GP1112" s="77">
        <v>3</v>
      </c>
      <c r="GQ1112" s="77">
        <v>0</v>
      </c>
      <c r="GR1112" s="77" t="s">
        <v>423</v>
      </c>
      <c r="GS1112" s="77">
        <v>0</v>
      </c>
      <c r="GT1112" s="77">
        <v>0</v>
      </c>
      <c r="GU1112" s="77">
        <v>0.1527377521613833</v>
      </c>
      <c r="GV1112" s="248">
        <v>65.463755114341055</v>
      </c>
      <c r="GW1112" s="248">
        <v>0.1527377521613833</v>
      </c>
      <c r="GX1112" s="77">
        <v>65.463755114341055</v>
      </c>
      <c r="GY1112" s="77">
        <v>0.1527377521613833</v>
      </c>
      <c r="GZ1112" s="77">
        <v>65.463755114341055</v>
      </c>
    </row>
    <row r="1113" spans="98:208" x14ac:dyDescent="0.25">
      <c r="CT1113" s="77" t="s">
        <v>155</v>
      </c>
      <c r="CU1113" s="77" t="s">
        <v>445</v>
      </c>
      <c r="CV1113" s="77" t="s">
        <v>439</v>
      </c>
      <c r="CW1113" s="77">
        <v>2025</v>
      </c>
      <c r="CX1113" s="77">
        <v>0</v>
      </c>
      <c r="CY1113" s="77">
        <v>0</v>
      </c>
      <c r="CZ1113" s="77">
        <v>0</v>
      </c>
      <c r="DA1113" s="77">
        <v>0</v>
      </c>
      <c r="DB1113" s="77">
        <v>5.4750346070077862</v>
      </c>
      <c r="DC1113" s="77">
        <v>0.71896016785821271</v>
      </c>
      <c r="DD1113" s="77">
        <v>3.0714971986151118</v>
      </c>
      <c r="DE1113" s="77">
        <v>1.684577240534451</v>
      </c>
      <c r="DF1113" s="77">
        <v>0</v>
      </c>
      <c r="DG1113" s="77">
        <v>0</v>
      </c>
      <c r="DH1113" s="77">
        <v>0</v>
      </c>
      <c r="DI1113" s="77">
        <v>0.37599181639995005</v>
      </c>
      <c r="DJ1113" s="77">
        <v>1.4259805730773441E-5</v>
      </c>
      <c r="DL1113" s="77">
        <v>0</v>
      </c>
      <c r="DM1113" s="77">
        <v>0</v>
      </c>
      <c r="DN1113" s="77">
        <v>0</v>
      </c>
      <c r="DO1113" s="77">
        <v>0</v>
      </c>
      <c r="DP1113" s="77">
        <v>0</v>
      </c>
      <c r="DQ1113" s="77">
        <v>0</v>
      </c>
      <c r="DR1113" s="77">
        <v>0</v>
      </c>
      <c r="DS1113" s="77">
        <v>0</v>
      </c>
      <c r="DT1113" s="77">
        <v>0</v>
      </c>
      <c r="DU1113" s="77">
        <v>0</v>
      </c>
      <c r="DV1113" s="77">
        <v>5.3615702582239233E-6</v>
      </c>
      <c r="DW1113" s="77">
        <v>5.3615702582239233E-6</v>
      </c>
      <c r="GE1113" s="77" t="s">
        <v>425</v>
      </c>
      <c r="GF1113" s="77" t="s">
        <v>155</v>
      </c>
      <c r="GG1113" s="77" t="s">
        <v>433</v>
      </c>
      <c r="GH1113" s="77" t="s">
        <v>481</v>
      </c>
      <c r="GI1113" s="77">
        <v>2023</v>
      </c>
      <c r="GJ1113" s="77" t="s">
        <v>301</v>
      </c>
      <c r="GK1113" s="77">
        <v>13939.56097345751</v>
      </c>
      <c r="GL1113" s="77">
        <v>948.54559600000005</v>
      </c>
      <c r="GM1113" s="77">
        <v>2023</v>
      </c>
      <c r="GN1113" s="77" t="s">
        <v>175</v>
      </c>
      <c r="GO1113" s="77">
        <v>5.3000000000000005E-2</v>
      </c>
      <c r="GP1113" s="77">
        <v>3</v>
      </c>
      <c r="GQ1113" s="77">
        <v>0</v>
      </c>
      <c r="GR1113" s="77" t="s">
        <v>423</v>
      </c>
      <c r="GS1113" s="77">
        <v>0</v>
      </c>
      <c r="GT1113" s="77">
        <v>0</v>
      </c>
      <c r="GU1113" s="77">
        <v>5.5966209081309407E-2</v>
      </c>
      <c r="GV1113" s="248">
        <v>780.14438394218394</v>
      </c>
      <c r="GW1113" s="248">
        <v>5.5966209081309407E-2</v>
      </c>
      <c r="GX1113" s="77">
        <v>780.14438394218394</v>
      </c>
      <c r="GY1113" s="77">
        <v>5.5966209081309407E-2</v>
      </c>
      <c r="GZ1113" s="77">
        <v>780.14438394218394</v>
      </c>
    </row>
    <row r="1114" spans="98:208" x14ac:dyDescent="0.25">
      <c r="CT1114" s="77" t="s">
        <v>155</v>
      </c>
      <c r="CU1114" s="77" t="s">
        <v>445</v>
      </c>
      <c r="CV1114" s="77" t="s">
        <v>446</v>
      </c>
      <c r="CW1114" s="77">
        <v>2020</v>
      </c>
      <c r="CX1114" s="77">
        <v>0</v>
      </c>
      <c r="CY1114" s="77">
        <v>0</v>
      </c>
      <c r="CZ1114" s="77">
        <v>0</v>
      </c>
      <c r="DA1114" s="77">
        <v>0</v>
      </c>
      <c r="DB1114" s="77">
        <v>7.7900575334948513E-2</v>
      </c>
      <c r="DC1114" s="77">
        <v>3.6425060683954479E-2</v>
      </c>
      <c r="DD1114" s="77">
        <v>1.580872452543228E-3</v>
      </c>
      <c r="DE1114" s="77">
        <v>3.9894642198450722E-2</v>
      </c>
      <c r="DF1114" s="77">
        <v>7.8847092159216245E-3</v>
      </c>
      <c r="DG1114" s="77">
        <v>0</v>
      </c>
      <c r="DH1114" s="77">
        <v>0</v>
      </c>
      <c r="DI1114" s="77">
        <v>0</v>
      </c>
      <c r="DJ1114" s="77">
        <v>3.475255670056172E-3</v>
      </c>
      <c r="DL1114" s="77">
        <v>0</v>
      </c>
      <c r="DM1114" s="77">
        <v>2.7401380409375781E-5</v>
      </c>
      <c r="DN1114" s="77">
        <v>2.7401380409375781E-5</v>
      </c>
      <c r="DO1114" s="77">
        <v>0</v>
      </c>
      <c r="DP1114" s="77">
        <v>0</v>
      </c>
      <c r="DQ1114" s="77">
        <v>0</v>
      </c>
      <c r="DR1114" s="77">
        <v>0</v>
      </c>
      <c r="DS1114" s="77">
        <v>0</v>
      </c>
      <c r="DT1114" s="77">
        <v>0</v>
      </c>
      <c r="DU1114" s="77">
        <v>0</v>
      </c>
      <c r="DV1114" s="77">
        <v>0</v>
      </c>
      <c r="DW1114" s="77">
        <v>0</v>
      </c>
      <c r="GE1114" s="77" t="s">
        <v>427</v>
      </c>
      <c r="GF1114" s="77" t="s">
        <v>155</v>
      </c>
      <c r="GG1114" s="77" t="s">
        <v>433</v>
      </c>
      <c r="GH1114" s="77" t="s">
        <v>481</v>
      </c>
      <c r="GI1114" s="77">
        <v>2023</v>
      </c>
      <c r="GJ1114" s="77" t="s">
        <v>303</v>
      </c>
      <c r="GK1114" s="77">
        <v>7467.8148194521737</v>
      </c>
      <c r="GL1114" s="77">
        <v>948.54559600000005</v>
      </c>
      <c r="GM1114" s="77">
        <v>2023</v>
      </c>
      <c r="GN1114" s="77" t="s">
        <v>175</v>
      </c>
      <c r="GO1114" s="77">
        <v>5.3000000000000005E-2</v>
      </c>
      <c r="GP1114" s="77">
        <v>3</v>
      </c>
      <c r="GQ1114" s="77">
        <v>0</v>
      </c>
      <c r="GR1114" s="77" t="s">
        <v>423</v>
      </c>
      <c r="GS1114" s="77">
        <v>0</v>
      </c>
      <c r="GT1114" s="77">
        <v>0</v>
      </c>
      <c r="GU1114" s="77">
        <v>5.5966209081309407E-2</v>
      </c>
      <c r="GV1114" s="248">
        <v>417.94528556596123</v>
      </c>
      <c r="GW1114" s="248">
        <v>5.5966209081309407E-2</v>
      </c>
      <c r="GX1114" s="77">
        <v>417.94528556596123</v>
      </c>
      <c r="GY1114" s="77">
        <v>5.5966209081309407E-2</v>
      </c>
      <c r="GZ1114" s="77">
        <v>417.94528556596123</v>
      </c>
    </row>
    <row r="1115" spans="98:208" x14ac:dyDescent="0.25">
      <c r="CT1115" s="77" t="s">
        <v>155</v>
      </c>
      <c r="CU1115" s="77" t="s">
        <v>445</v>
      </c>
      <c r="CV1115" s="77" t="s">
        <v>446</v>
      </c>
      <c r="CW1115" s="77">
        <v>2021</v>
      </c>
      <c r="CX1115" s="77">
        <v>0</v>
      </c>
      <c r="CY1115" s="77">
        <v>0</v>
      </c>
      <c r="CZ1115" s="77">
        <v>0</v>
      </c>
      <c r="DA1115" s="77">
        <v>0</v>
      </c>
      <c r="DB1115" s="77">
        <v>7.7900575334948513E-2</v>
      </c>
      <c r="DC1115" s="77">
        <v>3.6425060683954479E-2</v>
      </c>
      <c r="DD1115" s="77">
        <v>1.580872452543228E-3</v>
      </c>
      <c r="DE1115" s="77">
        <v>3.9894642198450722E-2</v>
      </c>
      <c r="DF1115" s="77">
        <v>7.8847092159216245E-3</v>
      </c>
      <c r="DG1115" s="77">
        <v>7.8847092159216245E-3</v>
      </c>
      <c r="DH1115" s="77">
        <v>0</v>
      </c>
      <c r="DI1115" s="77">
        <v>0</v>
      </c>
      <c r="DJ1115" s="77">
        <v>3.475255670056172E-3</v>
      </c>
      <c r="DL1115" s="77">
        <v>0</v>
      </c>
      <c r="DM1115" s="77">
        <v>2.7401380409375781E-5</v>
      </c>
      <c r="DN1115" s="77">
        <v>2.7401380409375781E-5</v>
      </c>
      <c r="DO1115" s="77">
        <v>0</v>
      </c>
      <c r="DP1115" s="77">
        <v>2.7401380409375781E-5</v>
      </c>
      <c r="DQ1115" s="77">
        <v>2.7401380409375781E-5</v>
      </c>
      <c r="DR1115" s="77">
        <v>0</v>
      </c>
      <c r="DS1115" s="77">
        <v>0</v>
      </c>
      <c r="DT1115" s="77">
        <v>0</v>
      </c>
      <c r="DU1115" s="77">
        <v>0</v>
      </c>
      <c r="DV1115" s="77">
        <v>0</v>
      </c>
      <c r="DW1115" s="77">
        <v>0</v>
      </c>
      <c r="GE1115" s="77" t="s">
        <v>422</v>
      </c>
      <c r="GF1115" s="77" t="s">
        <v>155</v>
      </c>
      <c r="GG1115" s="77" t="s">
        <v>433</v>
      </c>
      <c r="GH1115" s="77" t="s">
        <v>481</v>
      </c>
      <c r="GI1115" s="77">
        <v>2024</v>
      </c>
      <c r="GJ1115" s="77" t="s">
        <v>305</v>
      </c>
      <c r="GK1115" s="77">
        <v>428.6023212203084</v>
      </c>
      <c r="GL1115" s="77">
        <v>948.54559600000005</v>
      </c>
      <c r="GM1115" s="77">
        <v>2024</v>
      </c>
      <c r="GN1115" s="77" t="s">
        <v>175</v>
      </c>
      <c r="GO1115" s="77">
        <v>0.13250000000000001</v>
      </c>
      <c r="GP1115" s="77">
        <v>3</v>
      </c>
      <c r="GQ1115" s="77">
        <v>0</v>
      </c>
      <c r="GR1115" s="77" t="s">
        <v>423</v>
      </c>
      <c r="GS1115" s="77">
        <v>0</v>
      </c>
      <c r="GT1115" s="77">
        <v>0</v>
      </c>
      <c r="GU1115" s="77">
        <v>0</v>
      </c>
      <c r="GV1115" s="248">
        <v>0</v>
      </c>
      <c r="GW1115" s="248">
        <v>0.1527377521613833</v>
      </c>
      <c r="GX1115" s="77">
        <v>65.463755114341055</v>
      </c>
      <c r="GY1115" s="77">
        <v>0.1527377521613833</v>
      </c>
      <c r="GZ1115" s="77">
        <v>65.463755114341055</v>
      </c>
    </row>
    <row r="1116" spans="98:208" x14ac:dyDescent="0.25">
      <c r="CT1116" s="77" t="s">
        <v>155</v>
      </c>
      <c r="CU1116" s="77" t="s">
        <v>445</v>
      </c>
      <c r="CV1116" s="77" t="s">
        <v>446</v>
      </c>
      <c r="CW1116" s="77">
        <v>2022</v>
      </c>
      <c r="CX1116" s="77">
        <v>0</v>
      </c>
      <c r="CY1116" s="77">
        <v>0</v>
      </c>
      <c r="CZ1116" s="77">
        <v>0</v>
      </c>
      <c r="DA1116" s="77">
        <v>0</v>
      </c>
      <c r="DB1116" s="77">
        <v>7.7900575334948513E-2</v>
      </c>
      <c r="DC1116" s="77">
        <v>3.6425060683954479E-2</v>
      </c>
      <c r="DD1116" s="77">
        <v>1.580872452543228E-3</v>
      </c>
      <c r="DE1116" s="77">
        <v>3.9894642198450722E-2</v>
      </c>
      <c r="DF1116" s="77">
        <v>7.8847092159216245E-3</v>
      </c>
      <c r="DG1116" s="77">
        <v>7.8847092159216245E-3</v>
      </c>
      <c r="DH1116" s="77">
        <v>7.8847092159216245E-3</v>
      </c>
      <c r="DI1116" s="77">
        <v>0</v>
      </c>
      <c r="DJ1116" s="77">
        <v>3.475255670056172E-3</v>
      </c>
      <c r="DL1116" s="77">
        <v>0</v>
      </c>
      <c r="DM1116" s="77">
        <v>2.7401380409375781E-5</v>
      </c>
      <c r="DN1116" s="77">
        <v>2.7401380409375781E-5</v>
      </c>
      <c r="DO1116" s="77">
        <v>0</v>
      </c>
      <c r="DP1116" s="77">
        <v>2.7401380409375781E-5</v>
      </c>
      <c r="DQ1116" s="77">
        <v>2.7401380409375781E-5</v>
      </c>
      <c r="DR1116" s="77">
        <v>0</v>
      </c>
      <c r="DS1116" s="77">
        <v>2.7401380409375781E-5</v>
      </c>
      <c r="DT1116" s="77">
        <v>2.7401380409375781E-5</v>
      </c>
      <c r="DU1116" s="77">
        <v>0</v>
      </c>
      <c r="DV1116" s="77">
        <v>0</v>
      </c>
      <c r="DW1116" s="77">
        <v>0</v>
      </c>
      <c r="GE1116" s="77" t="s">
        <v>425</v>
      </c>
      <c r="GF1116" s="77" t="s">
        <v>155</v>
      </c>
      <c r="GG1116" s="77" t="s">
        <v>433</v>
      </c>
      <c r="GH1116" s="77" t="s">
        <v>481</v>
      </c>
      <c r="GI1116" s="77">
        <v>2024</v>
      </c>
      <c r="GJ1116" s="77" t="s">
        <v>301</v>
      </c>
      <c r="GK1116" s="77">
        <v>13939.56097345751</v>
      </c>
      <c r="GL1116" s="77">
        <v>948.54559600000005</v>
      </c>
      <c r="GM1116" s="77">
        <v>2024</v>
      </c>
      <c r="GN1116" s="77" t="s">
        <v>175</v>
      </c>
      <c r="GO1116" s="77">
        <v>5.3000000000000005E-2</v>
      </c>
      <c r="GP1116" s="77">
        <v>3</v>
      </c>
      <c r="GQ1116" s="77">
        <v>0</v>
      </c>
      <c r="GR1116" s="77" t="s">
        <v>423</v>
      </c>
      <c r="GS1116" s="77">
        <v>0</v>
      </c>
      <c r="GT1116" s="77">
        <v>0</v>
      </c>
      <c r="GU1116" s="77">
        <v>0</v>
      </c>
      <c r="GV1116" s="248">
        <v>0</v>
      </c>
      <c r="GW1116" s="248">
        <v>5.5966209081309407E-2</v>
      </c>
      <c r="GX1116" s="77">
        <v>780.14438394218394</v>
      </c>
      <c r="GY1116" s="77">
        <v>5.5966209081309407E-2</v>
      </c>
      <c r="GZ1116" s="77">
        <v>780.14438394218394</v>
      </c>
    </row>
    <row r="1117" spans="98:208" x14ac:dyDescent="0.25">
      <c r="CT1117" s="77" t="s">
        <v>155</v>
      </c>
      <c r="CU1117" s="77" t="s">
        <v>445</v>
      </c>
      <c r="CV1117" s="77" t="s">
        <v>446</v>
      </c>
      <c r="CW1117" s="77">
        <v>2023</v>
      </c>
      <c r="CX1117" s="77">
        <v>0</v>
      </c>
      <c r="CY1117" s="77">
        <v>0</v>
      </c>
      <c r="CZ1117" s="77">
        <v>0</v>
      </c>
      <c r="DA1117" s="77">
        <v>0</v>
      </c>
      <c r="DB1117" s="77">
        <v>8.0408269036977204E-2</v>
      </c>
      <c r="DC1117" s="77">
        <v>3.7590224611390728E-2</v>
      </c>
      <c r="DD1117" s="77">
        <v>1.631433411568737E-3</v>
      </c>
      <c r="DE1117" s="77">
        <v>4.1186611014017743E-2</v>
      </c>
      <c r="DF1117" s="77">
        <v>0</v>
      </c>
      <c r="DG1117" s="77">
        <v>8.1378100371604957E-3</v>
      </c>
      <c r="DH1117" s="77">
        <v>8.1378100371604957E-3</v>
      </c>
      <c r="DI1117" s="77">
        <v>8.1378100371604957E-3</v>
      </c>
      <c r="DJ1117" s="77">
        <v>3.475255670056172E-3</v>
      </c>
      <c r="DL1117" s="77">
        <v>0</v>
      </c>
      <c r="DM1117" s="77">
        <v>0</v>
      </c>
      <c r="DN1117" s="77">
        <v>0</v>
      </c>
      <c r="DO1117" s="77">
        <v>0</v>
      </c>
      <c r="DP1117" s="77">
        <v>2.828097047348204E-5</v>
      </c>
      <c r="DQ1117" s="77">
        <v>2.828097047348204E-5</v>
      </c>
      <c r="DR1117" s="77">
        <v>0</v>
      </c>
      <c r="DS1117" s="77">
        <v>2.828097047348204E-5</v>
      </c>
      <c r="DT1117" s="77">
        <v>2.828097047348204E-5</v>
      </c>
      <c r="DU1117" s="77">
        <v>0</v>
      </c>
      <c r="DV1117" s="77">
        <v>2.828097047348204E-5</v>
      </c>
      <c r="DW1117" s="77">
        <v>2.828097047348204E-5</v>
      </c>
      <c r="GE1117" s="77" t="s">
        <v>427</v>
      </c>
      <c r="GF1117" s="77" t="s">
        <v>155</v>
      </c>
      <c r="GG1117" s="77" t="s">
        <v>433</v>
      </c>
      <c r="GH1117" s="77" t="s">
        <v>481</v>
      </c>
      <c r="GI1117" s="77">
        <v>2024</v>
      </c>
      <c r="GJ1117" s="77" t="s">
        <v>303</v>
      </c>
      <c r="GK1117" s="77">
        <v>7467.8148194521737</v>
      </c>
      <c r="GL1117" s="77">
        <v>948.54559600000005</v>
      </c>
      <c r="GM1117" s="77">
        <v>2024</v>
      </c>
      <c r="GN1117" s="77" t="s">
        <v>175</v>
      </c>
      <c r="GO1117" s="77">
        <v>5.3000000000000005E-2</v>
      </c>
      <c r="GP1117" s="77">
        <v>3</v>
      </c>
      <c r="GQ1117" s="77">
        <v>0</v>
      </c>
      <c r="GR1117" s="77" t="s">
        <v>423</v>
      </c>
      <c r="GS1117" s="77">
        <v>0</v>
      </c>
      <c r="GT1117" s="77">
        <v>0</v>
      </c>
      <c r="GU1117" s="77">
        <v>0</v>
      </c>
      <c r="GV1117" s="248">
        <v>0</v>
      </c>
      <c r="GW1117" s="248">
        <v>5.5966209081309407E-2</v>
      </c>
      <c r="GX1117" s="77">
        <v>417.94528556596123</v>
      </c>
      <c r="GY1117" s="77">
        <v>5.5966209081309407E-2</v>
      </c>
      <c r="GZ1117" s="77">
        <v>417.94528556596123</v>
      </c>
    </row>
    <row r="1118" spans="98:208" x14ac:dyDescent="0.25">
      <c r="CT1118" s="77" t="s">
        <v>155</v>
      </c>
      <c r="CU1118" s="77" t="s">
        <v>445</v>
      </c>
      <c r="CV1118" s="77" t="s">
        <v>446</v>
      </c>
      <c r="CW1118" s="77">
        <v>2024</v>
      </c>
      <c r="CX1118" s="77">
        <v>0</v>
      </c>
      <c r="CY1118" s="77">
        <v>0</v>
      </c>
      <c r="CZ1118" s="77">
        <v>0</v>
      </c>
      <c r="DA1118" s="77">
        <v>0</v>
      </c>
      <c r="DB1118" s="77">
        <v>8.0408269036977204E-2</v>
      </c>
      <c r="DC1118" s="77">
        <v>3.7590224611390728E-2</v>
      </c>
      <c r="DD1118" s="77">
        <v>1.631433411568737E-3</v>
      </c>
      <c r="DE1118" s="77">
        <v>4.1186611014017743E-2</v>
      </c>
      <c r="DF1118" s="77">
        <v>0</v>
      </c>
      <c r="DG1118" s="77">
        <v>0</v>
      </c>
      <c r="DH1118" s="77">
        <v>8.1378100371604957E-3</v>
      </c>
      <c r="DI1118" s="77">
        <v>8.1378100371604957E-3</v>
      </c>
      <c r="DJ1118" s="77">
        <v>3.475255670056172E-3</v>
      </c>
      <c r="DL1118" s="77">
        <v>0</v>
      </c>
      <c r="DM1118" s="77">
        <v>0</v>
      </c>
      <c r="DN1118" s="77">
        <v>0</v>
      </c>
      <c r="DO1118" s="77">
        <v>0</v>
      </c>
      <c r="DP1118" s="77">
        <v>0</v>
      </c>
      <c r="DQ1118" s="77">
        <v>0</v>
      </c>
      <c r="DR1118" s="77">
        <v>0</v>
      </c>
      <c r="DS1118" s="77">
        <v>2.828097047348204E-5</v>
      </c>
      <c r="DT1118" s="77">
        <v>2.828097047348204E-5</v>
      </c>
      <c r="DU1118" s="77">
        <v>0</v>
      </c>
      <c r="DV1118" s="77">
        <v>2.828097047348204E-5</v>
      </c>
      <c r="DW1118" s="77">
        <v>2.828097047348204E-5</v>
      </c>
      <c r="GE1118" s="77" t="s">
        <v>422</v>
      </c>
      <c r="GF1118" s="77" t="s">
        <v>155</v>
      </c>
      <c r="GG1118" s="77" t="s">
        <v>433</v>
      </c>
      <c r="GH1118" s="77" t="s">
        <v>481</v>
      </c>
      <c r="GI1118" s="77">
        <v>2025</v>
      </c>
      <c r="GJ1118" s="77" t="s">
        <v>305</v>
      </c>
      <c r="GK1118" s="77">
        <v>428.6023212203084</v>
      </c>
      <c r="GL1118" s="77">
        <v>948.54559600000005</v>
      </c>
      <c r="GM1118" s="77">
        <v>2025</v>
      </c>
      <c r="GN1118" s="77" t="s">
        <v>175</v>
      </c>
      <c r="GO1118" s="77">
        <v>0.13250000000000001</v>
      </c>
      <c r="GP1118" s="77">
        <v>3</v>
      </c>
      <c r="GQ1118" s="77">
        <v>0</v>
      </c>
      <c r="GR1118" s="77" t="s">
        <v>423</v>
      </c>
      <c r="GS1118" s="77">
        <v>0</v>
      </c>
      <c r="GT1118" s="77">
        <v>0</v>
      </c>
      <c r="GU1118" s="77">
        <v>0</v>
      </c>
      <c r="GV1118" s="248">
        <v>0</v>
      </c>
      <c r="GW1118" s="248">
        <v>0</v>
      </c>
      <c r="GX1118" s="77">
        <v>0</v>
      </c>
      <c r="GY1118" s="77">
        <v>0.1527377521613833</v>
      </c>
      <c r="GZ1118" s="77">
        <v>65.463755114341055</v>
      </c>
    </row>
    <row r="1119" spans="98:208" x14ac:dyDescent="0.25">
      <c r="CT1119" s="77" t="s">
        <v>155</v>
      </c>
      <c r="CU1119" s="77" t="s">
        <v>445</v>
      </c>
      <c r="CV1119" s="77" t="s">
        <v>446</v>
      </c>
      <c r="CW1119" s="77">
        <v>2025</v>
      </c>
      <c r="CX1119" s="77">
        <v>0</v>
      </c>
      <c r="CY1119" s="77">
        <v>0</v>
      </c>
      <c r="CZ1119" s="77">
        <v>0</v>
      </c>
      <c r="DA1119" s="77">
        <v>0</v>
      </c>
      <c r="DB1119" s="77">
        <v>8.0408269036977204E-2</v>
      </c>
      <c r="DC1119" s="77">
        <v>3.7590224611390728E-2</v>
      </c>
      <c r="DD1119" s="77">
        <v>1.631433411568737E-3</v>
      </c>
      <c r="DE1119" s="77">
        <v>4.1186611014017743E-2</v>
      </c>
      <c r="DF1119" s="77">
        <v>0</v>
      </c>
      <c r="DG1119" s="77">
        <v>0</v>
      </c>
      <c r="DH1119" s="77">
        <v>0</v>
      </c>
      <c r="DI1119" s="77">
        <v>8.1378100371604957E-3</v>
      </c>
      <c r="DJ1119" s="77">
        <v>3.475255670056172E-3</v>
      </c>
      <c r="DL1119" s="77">
        <v>0</v>
      </c>
      <c r="DM1119" s="77">
        <v>0</v>
      </c>
      <c r="DN1119" s="77">
        <v>0</v>
      </c>
      <c r="DO1119" s="77">
        <v>0</v>
      </c>
      <c r="DP1119" s="77">
        <v>0</v>
      </c>
      <c r="DQ1119" s="77">
        <v>0</v>
      </c>
      <c r="DR1119" s="77">
        <v>0</v>
      </c>
      <c r="DS1119" s="77">
        <v>0</v>
      </c>
      <c r="DT1119" s="77">
        <v>0</v>
      </c>
      <c r="DU1119" s="77">
        <v>0</v>
      </c>
      <c r="DV1119" s="77">
        <v>2.828097047348204E-5</v>
      </c>
      <c r="DW1119" s="77">
        <v>2.828097047348204E-5</v>
      </c>
      <c r="GE1119" s="77" t="s">
        <v>425</v>
      </c>
      <c r="GF1119" s="77" t="s">
        <v>155</v>
      </c>
      <c r="GG1119" s="77" t="s">
        <v>433</v>
      </c>
      <c r="GH1119" s="77" t="s">
        <v>481</v>
      </c>
      <c r="GI1119" s="77">
        <v>2025</v>
      </c>
      <c r="GJ1119" s="77" t="s">
        <v>301</v>
      </c>
      <c r="GK1119" s="77">
        <v>13939.56097345751</v>
      </c>
      <c r="GL1119" s="77">
        <v>948.54559600000005</v>
      </c>
      <c r="GM1119" s="77">
        <v>2025</v>
      </c>
      <c r="GN1119" s="77" t="s">
        <v>175</v>
      </c>
      <c r="GO1119" s="77">
        <v>5.3000000000000005E-2</v>
      </c>
      <c r="GP1119" s="77">
        <v>3</v>
      </c>
      <c r="GQ1119" s="77">
        <v>0</v>
      </c>
      <c r="GR1119" s="77" t="s">
        <v>423</v>
      </c>
      <c r="GS1119" s="77">
        <v>0</v>
      </c>
      <c r="GT1119" s="77">
        <v>0</v>
      </c>
      <c r="GU1119" s="77">
        <v>0</v>
      </c>
      <c r="GV1119" s="248">
        <v>0</v>
      </c>
      <c r="GW1119" s="248">
        <v>0</v>
      </c>
      <c r="GX1119" s="77">
        <v>0</v>
      </c>
      <c r="GY1119" s="77">
        <v>5.5966209081309407E-2</v>
      </c>
      <c r="GZ1119" s="77">
        <v>780.14438394218394</v>
      </c>
    </row>
    <row r="1120" spans="98:208" x14ac:dyDescent="0.25">
      <c r="CT1120" s="77" t="s">
        <v>155</v>
      </c>
      <c r="CU1120" s="77" t="s">
        <v>445</v>
      </c>
      <c r="CV1120" s="77" t="s">
        <v>453</v>
      </c>
      <c r="CW1120" s="77">
        <v>2020</v>
      </c>
      <c r="CX1120" s="77">
        <v>0</v>
      </c>
      <c r="CY1120" s="77">
        <v>0</v>
      </c>
      <c r="CZ1120" s="77">
        <v>0</v>
      </c>
      <c r="DA1120" s="77">
        <v>0</v>
      </c>
      <c r="DB1120" s="77">
        <v>14146.13064133258</v>
      </c>
      <c r="DC1120" s="77">
        <v>222.2294216278315</v>
      </c>
      <c r="DD1120" s="77">
        <v>8585.72280924798</v>
      </c>
      <c r="DE1120" s="77">
        <v>5338.1784104567669</v>
      </c>
      <c r="DF1120" s="77">
        <v>813.21078921305423</v>
      </c>
      <c r="DG1120" s="77">
        <v>0</v>
      </c>
      <c r="DH1120" s="77">
        <v>0</v>
      </c>
      <c r="DI1120" s="77">
        <v>0</v>
      </c>
      <c r="DJ1120" s="77">
        <v>7.5531622629184104E-6</v>
      </c>
      <c r="DL1120" s="77">
        <v>0</v>
      </c>
      <c r="DM1120" s="77">
        <v>6.1423130448821387E-3</v>
      </c>
      <c r="DN1120" s="77">
        <v>6.1423130448821387E-3</v>
      </c>
      <c r="DO1120" s="77">
        <v>0</v>
      </c>
      <c r="DP1120" s="77">
        <v>0</v>
      </c>
      <c r="DQ1120" s="77">
        <v>0</v>
      </c>
      <c r="DR1120" s="77">
        <v>0</v>
      </c>
      <c r="DS1120" s="77">
        <v>0</v>
      </c>
      <c r="DT1120" s="77">
        <v>0</v>
      </c>
      <c r="DU1120" s="77">
        <v>0</v>
      </c>
      <c r="DV1120" s="77">
        <v>0</v>
      </c>
      <c r="DW1120" s="77">
        <v>0</v>
      </c>
      <c r="GE1120" s="77" t="s">
        <v>427</v>
      </c>
      <c r="GF1120" s="77" t="s">
        <v>155</v>
      </c>
      <c r="GG1120" s="77" t="s">
        <v>433</v>
      </c>
      <c r="GH1120" s="77" t="s">
        <v>481</v>
      </c>
      <c r="GI1120" s="77">
        <v>2025</v>
      </c>
      <c r="GJ1120" s="77" t="s">
        <v>303</v>
      </c>
      <c r="GK1120" s="77">
        <v>7467.8148194521737</v>
      </c>
      <c r="GL1120" s="77">
        <v>948.54559600000005</v>
      </c>
      <c r="GM1120" s="77">
        <v>2025</v>
      </c>
      <c r="GN1120" s="77" t="s">
        <v>175</v>
      </c>
      <c r="GO1120" s="77">
        <v>5.3000000000000005E-2</v>
      </c>
      <c r="GP1120" s="77">
        <v>3</v>
      </c>
      <c r="GQ1120" s="77">
        <v>0</v>
      </c>
      <c r="GR1120" s="77" t="s">
        <v>423</v>
      </c>
      <c r="GS1120" s="77">
        <v>0</v>
      </c>
      <c r="GT1120" s="77">
        <v>0</v>
      </c>
      <c r="GU1120" s="77">
        <v>0</v>
      </c>
      <c r="GV1120" s="248">
        <v>0</v>
      </c>
      <c r="GW1120" s="248">
        <v>0</v>
      </c>
      <c r="GX1120" s="77">
        <v>0</v>
      </c>
      <c r="GY1120" s="77">
        <v>5.5966209081309407E-2</v>
      </c>
      <c r="GZ1120" s="77">
        <v>417.94528556596123</v>
      </c>
    </row>
    <row r="1121" spans="98:208" x14ac:dyDescent="0.25">
      <c r="CT1121" s="77" t="s">
        <v>155</v>
      </c>
      <c r="CU1121" s="77" t="s">
        <v>445</v>
      </c>
      <c r="CV1121" s="77" t="s">
        <v>453</v>
      </c>
      <c r="CW1121" s="77">
        <v>2021</v>
      </c>
      <c r="CX1121" s="77">
        <v>0</v>
      </c>
      <c r="CY1121" s="77">
        <v>0</v>
      </c>
      <c r="CZ1121" s="77">
        <v>0</v>
      </c>
      <c r="DA1121" s="77">
        <v>0</v>
      </c>
      <c r="DB1121" s="77">
        <v>14146.13064133258</v>
      </c>
      <c r="DC1121" s="77">
        <v>222.2294216278315</v>
      </c>
      <c r="DD1121" s="77">
        <v>8585.72280924798</v>
      </c>
      <c r="DE1121" s="77">
        <v>5338.1784104567669</v>
      </c>
      <c r="DF1121" s="77">
        <v>813.21078921305423</v>
      </c>
      <c r="DG1121" s="77">
        <v>813.21078921305423</v>
      </c>
      <c r="DH1121" s="77">
        <v>0</v>
      </c>
      <c r="DI1121" s="77">
        <v>0</v>
      </c>
      <c r="DJ1121" s="77">
        <v>7.5531622629184104E-6</v>
      </c>
      <c r="DL1121" s="77">
        <v>0</v>
      </c>
      <c r="DM1121" s="77">
        <v>6.1423130448821387E-3</v>
      </c>
      <c r="DN1121" s="77">
        <v>6.1423130448821387E-3</v>
      </c>
      <c r="DO1121" s="77">
        <v>0</v>
      </c>
      <c r="DP1121" s="77">
        <v>6.1423130448821387E-3</v>
      </c>
      <c r="DQ1121" s="77">
        <v>6.1423130448821387E-3</v>
      </c>
      <c r="DR1121" s="77">
        <v>0</v>
      </c>
      <c r="DS1121" s="77">
        <v>0</v>
      </c>
      <c r="DT1121" s="77">
        <v>0</v>
      </c>
      <c r="DU1121" s="77">
        <v>0</v>
      </c>
      <c r="DV1121" s="77">
        <v>0</v>
      </c>
      <c r="DW1121" s="77">
        <v>0</v>
      </c>
      <c r="GE1121" s="77" t="s">
        <v>422</v>
      </c>
      <c r="GF1121" s="77" t="s">
        <v>155</v>
      </c>
      <c r="GG1121" s="77" t="s">
        <v>433</v>
      </c>
      <c r="GH1121" s="77" t="s">
        <v>488</v>
      </c>
      <c r="GI1121" s="77">
        <v>2021</v>
      </c>
      <c r="GJ1121" s="77" t="s">
        <v>305</v>
      </c>
      <c r="GK1121" s="77">
        <v>409.22373582043502</v>
      </c>
      <c r="GL1121" s="77">
        <v>948.54559600000005</v>
      </c>
      <c r="GM1121" s="77">
        <v>2021</v>
      </c>
      <c r="GN1121" s="77" t="s">
        <v>175</v>
      </c>
      <c r="GO1121" s="77">
        <v>0.13250000000000001</v>
      </c>
      <c r="GP1121" s="77">
        <v>3</v>
      </c>
      <c r="GQ1121" s="77">
        <v>0</v>
      </c>
      <c r="GR1121" s="77" t="s">
        <v>423</v>
      </c>
      <c r="GS1121" s="77">
        <v>0.1527377521613833</v>
      </c>
      <c r="GT1121" s="77">
        <v>62.503913540296999</v>
      </c>
      <c r="GU1121" s="77">
        <v>0.1527377521613833</v>
      </c>
      <c r="GV1121" s="248">
        <v>62.503913540296999</v>
      </c>
      <c r="GW1121" s="248">
        <v>0</v>
      </c>
      <c r="GX1121" s="77">
        <v>0</v>
      </c>
      <c r="GY1121" s="77">
        <v>0</v>
      </c>
      <c r="GZ1121" s="77">
        <v>0</v>
      </c>
    </row>
    <row r="1122" spans="98:208" x14ac:dyDescent="0.25">
      <c r="CT1122" s="77" t="s">
        <v>155</v>
      </c>
      <c r="CU1122" s="77" t="s">
        <v>445</v>
      </c>
      <c r="CV1122" s="77" t="s">
        <v>453</v>
      </c>
      <c r="CW1122" s="77">
        <v>2022</v>
      </c>
      <c r="CX1122" s="77">
        <v>0</v>
      </c>
      <c r="CY1122" s="77">
        <v>0</v>
      </c>
      <c r="CZ1122" s="77">
        <v>0</v>
      </c>
      <c r="DA1122" s="77">
        <v>0</v>
      </c>
      <c r="DB1122" s="77">
        <v>14146.13064133258</v>
      </c>
      <c r="DC1122" s="77">
        <v>222.2294216278315</v>
      </c>
      <c r="DD1122" s="77">
        <v>8585.72280924798</v>
      </c>
      <c r="DE1122" s="77">
        <v>5338.1784104567669</v>
      </c>
      <c r="DF1122" s="77">
        <v>813.21078921305423</v>
      </c>
      <c r="DG1122" s="77">
        <v>813.21078921305423</v>
      </c>
      <c r="DH1122" s="77">
        <v>813.21078921305423</v>
      </c>
      <c r="DI1122" s="77">
        <v>0</v>
      </c>
      <c r="DJ1122" s="77">
        <v>7.5531622629184104E-6</v>
      </c>
      <c r="DL1122" s="77">
        <v>0</v>
      </c>
      <c r="DM1122" s="77">
        <v>6.1423130448821387E-3</v>
      </c>
      <c r="DN1122" s="77">
        <v>6.1423130448821387E-3</v>
      </c>
      <c r="DO1122" s="77">
        <v>0</v>
      </c>
      <c r="DP1122" s="77">
        <v>6.1423130448821387E-3</v>
      </c>
      <c r="DQ1122" s="77">
        <v>6.1423130448821387E-3</v>
      </c>
      <c r="DR1122" s="77">
        <v>0</v>
      </c>
      <c r="DS1122" s="77">
        <v>6.1423130448821387E-3</v>
      </c>
      <c r="DT1122" s="77">
        <v>6.1423130448821387E-3</v>
      </c>
      <c r="DU1122" s="77">
        <v>0</v>
      </c>
      <c r="DV1122" s="77">
        <v>0</v>
      </c>
      <c r="DW1122" s="77">
        <v>0</v>
      </c>
      <c r="GE1122" s="77" t="s">
        <v>425</v>
      </c>
      <c r="GF1122" s="77" t="s">
        <v>155</v>
      </c>
      <c r="GG1122" s="77" t="s">
        <v>433</v>
      </c>
      <c r="GH1122" s="77" t="s">
        <v>488</v>
      </c>
      <c r="GI1122" s="77">
        <v>2021</v>
      </c>
      <c r="GJ1122" s="77" t="s">
        <v>301</v>
      </c>
      <c r="GK1122" s="77">
        <v>13469.087812378741</v>
      </c>
      <c r="GL1122" s="77">
        <v>948.54559600000005</v>
      </c>
      <c r="GM1122" s="77">
        <v>2021</v>
      </c>
      <c r="GN1122" s="77" t="s">
        <v>175</v>
      </c>
      <c r="GO1122" s="77">
        <v>5.3000000000000005E-2</v>
      </c>
      <c r="GP1122" s="77">
        <v>3</v>
      </c>
      <c r="GQ1122" s="77">
        <v>0</v>
      </c>
      <c r="GR1122" s="77" t="s">
        <v>423</v>
      </c>
      <c r="GS1122" s="77">
        <v>5.5966209081309407E-2</v>
      </c>
      <c r="GT1122" s="77">
        <v>753.81378464210491</v>
      </c>
      <c r="GU1122" s="77">
        <v>5.5966209081309407E-2</v>
      </c>
      <c r="GV1122" s="248">
        <v>753.81378464210491</v>
      </c>
      <c r="GW1122" s="248">
        <v>0</v>
      </c>
      <c r="GX1122" s="77">
        <v>0</v>
      </c>
      <c r="GY1122" s="77">
        <v>0</v>
      </c>
      <c r="GZ1122" s="77">
        <v>0</v>
      </c>
    </row>
    <row r="1123" spans="98:208" x14ac:dyDescent="0.25">
      <c r="CT1123" s="77" t="s">
        <v>155</v>
      </c>
      <c r="CU1123" s="77" t="s">
        <v>445</v>
      </c>
      <c r="CV1123" s="77" t="s">
        <v>453</v>
      </c>
      <c r="CW1123" s="77">
        <v>2023</v>
      </c>
      <c r="CX1123" s="77">
        <v>0</v>
      </c>
      <c r="CY1123" s="77">
        <v>0</v>
      </c>
      <c r="CZ1123" s="77">
        <v>0</v>
      </c>
      <c r="DA1123" s="77">
        <v>0</v>
      </c>
      <c r="DB1123" s="77">
        <v>14664.637556436681</v>
      </c>
      <c r="DC1123" s="77">
        <v>233.23007680794021</v>
      </c>
      <c r="DD1123" s="77">
        <v>8896.5159934286294</v>
      </c>
      <c r="DE1123" s="77">
        <v>5534.8914862001147</v>
      </c>
      <c r="DF1123" s="77">
        <v>0</v>
      </c>
      <c r="DG1123" s="77">
        <v>843.2942060105463</v>
      </c>
      <c r="DH1123" s="77">
        <v>843.2942060105463</v>
      </c>
      <c r="DI1123" s="77">
        <v>843.2942060105463</v>
      </c>
      <c r="DJ1123" s="77">
        <v>7.5531622629184104E-6</v>
      </c>
      <c r="DL1123" s="77">
        <v>0</v>
      </c>
      <c r="DM1123" s="77">
        <v>0</v>
      </c>
      <c r="DN1123" s="77">
        <v>0</v>
      </c>
      <c r="DO1123" s="77">
        <v>0</v>
      </c>
      <c r="DP1123" s="77">
        <v>6.3695379733766022E-3</v>
      </c>
      <c r="DQ1123" s="77">
        <v>6.3695379733766022E-3</v>
      </c>
      <c r="DR1123" s="77">
        <v>0</v>
      </c>
      <c r="DS1123" s="77">
        <v>6.3695379733766022E-3</v>
      </c>
      <c r="DT1123" s="77">
        <v>6.3695379733766022E-3</v>
      </c>
      <c r="DU1123" s="77">
        <v>0</v>
      </c>
      <c r="DV1123" s="77">
        <v>6.3695379733766022E-3</v>
      </c>
      <c r="DW1123" s="77">
        <v>6.3695379733766022E-3</v>
      </c>
      <c r="GE1123" s="77" t="s">
        <v>427</v>
      </c>
      <c r="GF1123" s="77" t="s">
        <v>155</v>
      </c>
      <c r="GG1123" s="77" t="s">
        <v>433</v>
      </c>
      <c r="GH1123" s="77" t="s">
        <v>488</v>
      </c>
      <c r="GI1123" s="77">
        <v>2021</v>
      </c>
      <c r="GJ1123" s="77" t="s">
        <v>303</v>
      </c>
      <c r="GK1123" s="77">
        <v>7205.53127602528</v>
      </c>
      <c r="GL1123" s="77">
        <v>948.54559600000005</v>
      </c>
      <c r="GM1123" s="77">
        <v>2021</v>
      </c>
      <c r="GN1123" s="77" t="s">
        <v>175</v>
      </c>
      <c r="GO1123" s="77">
        <v>5.3000000000000005E-2</v>
      </c>
      <c r="GP1123" s="77">
        <v>3</v>
      </c>
      <c r="GQ1123" s="77">
        <v>0</v>
      </c>
      <c r="GR1123" s="77" t="s">
        <v>423</v>
      </c>
      <c r="GS1123" s="77">
        <v>5.5966209081309407E-2</v>
      </c>
      <c r="GT1123" s="77">
        <v>403.26626993594499</v>
      </c>
      <c r="GU1123" s="77">
        <v>5.5966209081309407E-2</v>
      </c>
      <c r="GV1123" s="248">
        <v>403.26626993594499</v>
      </c>
      <c r="GW1123" s="248">
        <v>0</v>
      </c>
      <c r="GX1123" s="77">
        <v>0</v>
      </c>
      <c r="GY1123" s="77">
        <v>0</v>
      </c>
      <c r="GZ1123" s="77">
        <v>0</v>
      </c>
    </row>
    <row r="1124" spans="98:208" x14ac:dyDescent="0.25">
      <c r="CT1124" s="77" t="s">
        <v>155</v>
      </c>
      <c r="CU1124" s="77" t="s">
        <v>445</v>
      </c>
      <c r="CV1124" s="77" t="s">
        <v>453</v>
      </c>
      <c r="CW1124" s="77">
        <v>2024</v>
      </c>
      <c r="CX1124" s="77">
        <v>0</v>
      </c>
      <c r="CY1124" s="77">
        <v>0</v>
      </c>
      <c r="CZ1124" s="77">
        <v>0</v>
      </c>
      <c r="DA1124" s="77">
        <v>0</v>
      </c>
      <c r="DB1124" s="77">
        <v>14664.637556436681</v>
      </c>
      <c r="DC1124" s="77">
        <v>233.23007680794021</v>
      </c>
      <c r="DD1124" s="77">
        <v>8896.5159934286294</v>
      </c>
      <c r="DE1124" s="77">
        <v>5534.8914862001147</v>
      </c>
      <c r="DF1124" s="77">
        <v>0</v>
      </c>
      <c r="DG1124" s="77">
        <v>0</v>
      </c>
      <c r="DH1124" s="77">
        <v>843.2942060105463</v>
      </c>
      <c r="DI1124" s="77">
        <v>843.2942060105463</v>
      </c>
      <c r="DJ1124" s="77">
        <v>7.5531622629184104E-6</v>
      </c>
      <c r="DL1124" s="77">
        <v>0</v>
      </c>
      <c r="DM1124" s="77">
        <v>0</v>
      </c>
      <c r="DN1124" s="77">
        <v>0</v>
      </c>
      <c r="DO1124" s="77">
        <v>0</v>
      </c>
      <c r="DP1124" s="77">
        <v>0</v>
      </c>
      <c r="DQ1124" s="77">
        <v>0</v>
      </c>
      <c r="DR1124" s="77">
        <v>0</v>
      </c>
      <c r="DS1124" s="77">
        <v>6.3695379733766022E-3</v>
      </c>
      <c r="DT1124" s="77">
        <v>6.3695379733766022E-3</v>
      </c>
      <c r="DU1124" s="77">
        <v>0</v>
      </c>
      <c r="DV1124" s="77">
        <v>6.3695379733766022E-3</v>
      </c>
      <c r="DW1124" s="77">
        <v>6.3695379733766022E-3</v>
      </c>
      <c r="GE1124" s="77" t="s">
        <v>422</v>
      </c>
      <c r="GF1124" s="77" t="s">
        <v>155</v>
      </c>
      <c r="GG1124" s="77" t="s">
        <v>433</v>
      </c>
      <c r="GH1124" s="77" t="s">
        <v>488</v>
      </c>
      <c r="GI1124" s="77">
        <v>2022</v>
      </c>
      <c r="GJ1124" s="77" t="s">
        <v>305</v>
      </c>
      <c r="GK1124" s="77">
        <v>409.22373582043502</v>
      </c>
      <c r="GL1124" s="77">
        <v>948.54559600000005</v>
      </c>
      <c r="GM1124" s="77">
        <v>2022</v>
      </c>
      <c r="GN1124" s="77" t="s">
        <v>175</v>
      </c>
      <c r="GO1124" s="77">
        <v>0.13250000000000001</v>
      </c>
      <c r="GP1124" s="77">
        <v>3</v>
      </c>
      <c r="GQ1124" s="77">
        <v>0</v>
      </c>
      <c r="GR1124" s="77" t="s">
        <v>423</v>
      </c>
      <c r="GS1124" s="77">
        <v>0.1527377521613833</v>
      </c>
      <c r="GT1124" s="77">
        <v>62.503913540296999</v>
      </c>
      <c r="GU1124" s="77">
        <v>0.1527377521613833</v>
      </c>
      <c r="GV1124" s="248">
        <v>62.503913540296999</v>
      </c>
      <c r="GW1124" s="248">
        <v>0.1527377521613833</v>
      </c>
      <c r="GX1124" s="77">
        <v>62.503913540296999</v>
      </c>
      <c r="GY1124" s="77">
        <v>0</v>
      </c>
      <c r="GZ1124" s="77">
        <v>0</v>
      </c>
    </row>
    <row r="1125" spans="98:208" x14ac:dyDescent="0.25">
      <c r="CT1125" s="77" t="s">
        <v>155</v>
      </c>
      <c r="CU1125" s="77" t="s">
        <v>445</v>
      </c>
      <c r="CV1125" s="77" t="s">
        <v>453</v>
      </c>
      <c r="CW1125" s="77">
        <v>2025</v>
      </c>
      <c r="CX1125" s="77">
        <v>0</v>
      </c>
      <c r="CY1125" s="77">
        <v>0</v>
      </c>
      <c r="CZ1125" s="77">
        <v>0</v>
      </c>
      <c r="DA1125" s="77">
        <v>0</v>
      </c>
      <c r="DB1125" s="77">
        <v>14664.637556436681</v>
      </c>
      <c r="DC1125" s="77">
        <v>233.23007680794021</v>
      </c>
      <c r="DD1125" s="77">
        <v>8896.5159934286294</v>
      </c>
      <c r="DE1125" s="77">
        <v>5534.8914862001147</v>
      </c>
      <c r="DF1125" s="77">
        <v>0</v>
      </c>
      <c r="DG1125" s="77">
        <v>0</v>
      </c>
      <c r="DH1125" s="77">
        <v>0</v>
      </c>
      <c r="DI1125" s="77">
        <v>843.2942060105463</v>
      </c>
      <c r="DJ1125" s="77">
        <v>7.5531622629184104E-6</v>
      </c>
      <c r="DL1125" s="77">
        <v>0</v>
      </c>
      <c r="DM1125" s="77">
        <v>0</v>
      </c>
      <c r="DN1125" s="77">
        <v>0</v>
      </c>
      <c r="DO1125" s="77">
        <v>0</v>
      </c>
      <c r="DP1125" s="77">
        <v>0</v>
      </c>
      <c r="DQ1125" s="77">
        <v>0</v>
      </c>
      <c r="DR1125" s="77">
        <v>0</v>
      </c>
      <c r="DS1125" s="77">
        <v>0</v>
      </c>
      <c r="DT1125" s="77">
        <v>0</v>
      </c>
      <c r="DU1125" s="77">
        <v>0</v>
      </c>
      <c r="DV1125" s="77">
        <v>6.3695379733766022E-3</v>
      </c>
      <c r="DW1125" s="77">
        <v>6.3695379733766022E-3</v>
      </c>
      <c r="GE1125" s="77" t="s">
        <v>425</v>
      </c>
      <c r="GF1125" s="77" t="s">
        <v>155</v>
      </c>
      <c r="GG1125" s="77" t="s">
        <v>433</v>
      </c>
      <c r="GH1125" s="77" t="s">
        <v>488</v>
      </c>
      <c r="GI1125" s="77">
        <v>2022</v>
      </c>
      <c r="GJ1125" s="77" t="s">
        <v>301</v>
      </c>
      <c r="GK1125" s="77">
        <v>13469.087812378741</v>
      </c>
      <c r="GL1125" s="77">
        <v>948.54559600000005</v>
      </c>
      <c r="GM1125" s="77">
        <v>2022</v>
      </c>
      <c r="GN1125" s="77" t="s">
        <v>175</v>
      </c>
      <c r="GO1125" s="77">
        <v>5.3000000000000005E-2</v>
      </c>
      <c r="GP1125" s="77">
        <v>3</v>
      </c>
      <c r="GQ1125" s="77">
        <v>0</v>
      </c>
      <c r="GR1125" s="77" t="s">
        <v>423</v>
      </c>
      <c r="GS1125" s="77">
        <v>5.5966209081309407E-2</v>
      </c>
      <c r="GT1125" s="77">
        <v>753.81378464210491</v>
      </c>
      <c r="GU1125" s="77">
        <v>5.5966209081309407E-2</v>
      </c>
      <c r="GV1125" s="248">
        <v>753.81378464210491</v>
      </c>
      <c r="GW1125" s="248">
        <v>5.5966209081309407E-2</v>
      </c>
      <c r="GX1125" s="77">
        <v>753.81378464210491</v>
      </c>
      <c r="GY1125" s="77">
        <v>0</v>
      </c>
      <c r="GZ1125" s="77">
        <v>0</v>
      </c>
    </row>
    <row r="1126" spans="98:208" x14ac:dyDescent="0.25">
      <c r="CT1126" s="77" t="s">
        <v>155</v>
      </c>
      <c r="CU1126" s="77" t="s">
        <v>445</v>
      </c>
      <c r="CV1126" s="77" t="s">
        <v>460</v>
      </c>
      <c r="CW1126" s="77">
        <v>2020</v>
      </c>
      <c r="CX1126" s="77">
        <v>0</v>
      </c>
      <c r="CY1126" s="77">
        <v>0</v>
      </c>
      <c r="CZ1126" s="77">
        <v>0</v>
      </c>
      <c r="DA1126" s="77">
        <v>0</v>
      </c>
      <c r="DB1126" s="77">
        <v>8807.9522308765663</v>
      </c>
      <c r="DC1126" s="77">
        <v>222.22942162785051</v>
      </c>
      <c r="DD1126" s="77">
        <v>8585.7228092487148</v>
      </c>
      <c r="DE1126" s="77">
        <v>0</v>
      </c>
      <c r="DF1126" s="77">
        <v>514.45318018014291</v>
      </c>
      <c r="DG1126" s="77">
        <v>0</v>
      </c>
      <c r="DH1126" s="77">
        <v>0</v>
      </c>
      <c r="DI1126" s="77">
        <v>0</v>
      </c>
      <c r="DJ1126" s="77">
        <v>1.285516315731659E-6</v>
      </c>
      <c r="DL1126" s="77">
        <v>0</v>
      </c>
      <c r="DM1126" s="77">
        <v>6.6133795680161267E-4</v>
      </c>
      <c r="DN1126" s="77">
        <v>6.6133795680161267E-4</v>
      </c>
      <c r="DO1126" s="77">
        <v>0</v>
      </c>
      <c r="DP1126" s="77">
        <v>0</v>
      </c>
      <c r="DQ1126" s="77">
        <v>0</v>
      </c>
      <c r="DR1126" s="77">
        <v>0</v>
      </c>
      <c r="DS1126" s="77">
        <v>0</v>
      </c>
      <c r="DT1126" s="77">
        <v>0</v>
      </c>
      <c r="DU1126" s="77">
        <v>0</v>
      </c>
      <c r="DV1126" s="77">
        <v>0</v>
      </c>
      <c r="DW1126" s="77">
        <v>0</v>
      </c>
      <c r="GE1126" s="77" t="s">
        <v>427</v>
      </c>
      <c r="GF1126" s="77" t="s">
        <v>155</v>
      </c>
      <c r="GG1126" s="77" t="s">
        <v>433</v>
      </c>
      <c r="GH1126" s="77" t="s">
        <v>488</v>
      </c>
      <c r="GI1126" s="77">
        <v>2022</v>
      </c>
      <c r="GJ1126" s="77" t="s">
        <v>303</v>
      </c>
      <c r="GK1126" s="77">
        <v>7205.53127602528</v>
      </c>
      <c r="GL1126" s="77">
        <v>948.54559600000005</v>
      </c>
      <c r="GM1126" s="77">
        <v>2022</v>
      </c>
      <c r="GN1126" s="77" t="s">
        <v>175</v>
      </c>
      <c r="GO1126" s="77">
        <v>5.3000000000000005E-2</v>
      </c>
      <c r="GP1126" s="77">
        <v>3</v>
      </c>
      <c r="GQ1126" s="77">
        <v>0</v>
      </c>
      <c r="GR1126" s="77" t="s">
        <v>423</v>
      </c>
      <c r="GS1126" s="77">
        <v>5.5966209081309407E-2</v>
      </c>
      <c r="GT1126" s="77">
        <v>403.26626993594499</v>
      </c>
      <c r="GU1126" s="77">
        <v>5.5966209081309407E-2</v>
      </c>
      <c r="GV1126" s="248">
        <v>403.26626993594499</v>
      </c>
      <c r="GW1126" s="248">
        <v>5.5966209081309407E-2</v>
      </c>
      <c r="GX1126" s="77">
        <v>403.26626993594499</v>
      </c>
      <c r="GY1126" s="77">
        <v>0</v>
      </c>
      <c r="GZ1126" s="77">
        <v>0</v>
      </c>
    </row>
    <row r="1127" spans="98:208" x14ac:dyDescent="0.25">
      <c r="CT1127" s="77" t="s">
        <v>155</v>
      </c>
      <c r="CU1127" s="77" t="s">
        <v>445</v>
      </c>
      <c r="CV1127" s="77" t="s">
        <v>460</v>
      </c>
      <c r="CW1127" s="77">
        <v>2021</v>
      </c>
      <c r="CX1127" s="77">
        <v>0</v>
      </c>
      <c r="CY1127" s="77">
        <v>0</v>
      </c>
      <c r="CZ1127" s="77">
        <v>0</v>
      </c>
      <c r="DA1127" s="77">
        <v>0</v>
      </c>
      <c r="DB1127" s="77">
        <v>8807.9522308765663</v>
      </c>
      <c r="DC1127" s="77">
        <v>222.22942162785051</v>
      </c>
      <c r="DD1127" s="77">
        <v>8585.7228092487148</v>
      </c>
      <c r="DE1127" s="77">
        <v>0</v>
      </c>
      <c r="DF1127" s="77">
        <v>514.45318018014291</v>
      </c>
      <c r="DG1127" s="77">
        <v>514.45318018014291</v>
      </c>
      <c r="DH1127" s="77">
        <v>0</v>
      </c>
      <c r="DI1127" s="77">
        <v>0</v>
      </c>
      <c r="DJ1127" s="77">
        <v>1.285516315731659E-6</v>
      </c>
      <c r="DL1127" s="77">
        <v>0</v>
      </c>
      <c r="DM1127" s="77">
        <v>6.6133795680161267E-4</v>
      </c>
      <c r="DN1127" s="77">
        <v>6.6133795680161267E-4</v>
      </c>
      <c r="DO1127" s="77">
        <v>0</v>
      </c>
      <c r="DP1127" s="77">
        <v>6.6133795680161267E-4</v>
      </c>
      <c r="DQ1127" s="77">
        <v>6.6133795680161267E-4</v>
      </c>
      <c r="DR1127" s="77">
        <v>0</v>
      </c>
      <c r="DS1127" s="77">
        <v>0</v>
      </c>
      <c r="DT1127" s="77">
        <v>0</v>
      </c>
      <c r="DU1127" s="77">
        <v>0</v>
      </c>
      <c r="DV1127" s="77">
        <v>0</v>
      </c>
      <c r="DW1127" s="77">
        <v>0</v>
      </c>
      <c r="GE1127" s="77" t="s">
        <v>422</v>
      </c>
      <c r="GF1127" s="77" t="s">
        <v>155</v>
      </c>
      <c r="GG1127" s="77" t="s">
        <v>433</v>
      </c>
      <c r="GH1127" s="77" t="s">
        <v>488</v>
      </c>
      <c r="GI1127" s="77">
        <v>2023</v>
      </c>
      <c r="GJ1127" s="77" t="s">
        <v>305</v>
      </c>
      <c r="GK1127" s="77">
        <v>428.60232122029771</v>
      </c>
      <c r="GL1127" s="77">
        <v>948.54559600000005</v>
      </c>
      <c r="GM1127" s="77">
        <v>2023</v>
      </c>
      <c r="GN1127" s="77" t="s">
        <v>175</v>
      </c>
      <c r="GO1127" s="77">
        <v>0.13250000000000001</v>
      </c>
      <c r="GP1127" s="77">
        <v>3</v>
      </c>
      <c r="GQ1127" s="77">
        <v>0</v>
      </c>
      <c r="GR1127" s="77" t="s">
        <v>423</v>
      </c>
      <c r="GS1127" s="77">
        <v>0</v>
      </c>
      <c r="GT1127" s="77">
        <v>0</v>
      </c>
      <c r="GU1127" s="77">
        <v>0.1527377521613833</v>
      </c>
      <c r="GV1127" s="248">
        <v>65.463755114339421</v>
      </c>
      <c r="GW1127" s="248">
        <v>0.1527377521613833</v>
      </c>
      <c r="GX1127" s="77">
        <v>65.463755114339421</v>
      </c>
      <c r="GY1127" s="77">
        <v>0.1527377521613833</v>
      </c>
      <c r="GZ1127" s="77">
        <v>65.463755114339421</v>
      </c>
    </row>
    <row r="1128" spans="98:208" x14ac:dyDescent="0.25">
      <c r="CT1128" s="77" t="s">
        <v>155</v>
      </c>
      <c r="CU1128" s="77" t="s">
        <v>445</v>
      </c>
      <c r="CV1128" s="77" t="s">
        <v>460</v>
      </c>
      <c r="CW1128" s="77">
        <v>2022</v>
      </c>
      <c r="CX1128" s="77">
        <v>0</v>
      </c>
      <c r="CY1128" s="77">
        <v>0</v>
      </c>
      <c r="CZ1128" s="77">
        <v>0</v>
      </c>
      <c r="DA1128" s="77">
        <v>0</v>
      </c>
      <c r="DB1128" s="77">
        <v>8807.9522308765663</v>
      </c>
      <c r="DC1128" s="77">
        <v>222.22942162785051</v>
      </c>
      <c r="DD1128" s="77">
        <v>8585.7228092487148</v>
      </c>
      <c r="DE1128" s="77">
        <v>0</v>
      </c>
      <c r="DF1128" s="77">
        <v>514.45318018014291</v>
      </c>
      <c r="DG1128" s="77">
        <v>514.45318018014291</v>
      </c>
      <c r="DH1128" s="77">
        <v>514.45318018014291</v>
      </c>
      <c r="DI1128" s="77">
        <v>0</v>
      </c>
      <c r="DJ1128" s="77">
        <v>1.285516315731659E-6</v>
      </c>
      <c r="DL1128" s="77">
        <v>0</v>
      </c>
      <c r="DM1128" s="77">
        <v>6.6133795680161267E-4</v>
      </c>
      <c r="DN1128" s="77">
        <v>6.6133795680161267E-4</v>
      </c>
      <c r="DO1128" s="77">
        <v>0</v>
      </c>
      <c r="DP1128" s="77">
        <v>6.6133795680161267E-4</v>
      </c>
      <c r="DQ1128" s="77">
        <v>6.6133795680161267E-4</v>
      </c>
      <c r="DR1128" s="77">
        <v>0</v>
      </c>
      <c r="DS1128" s="77">
        <v>6.6133795680161267E-4</v>
      </c>
      <c r="DT1128" s="77">
        <v>6.6133795680161267E-4</v>
      </c>
      <c r="DU1128" s="77">
        <v>0</v>
      </c>
      <c r="DV1128" s="77">
        <v>0</v>
      </c>
      <c r="DW1128" s="77">
        <v>0</v>
      </c>
      <c r="GE1128" s="77" t="s">
        <v>425</v>
      </c>
      <c r="GF1128" s="77" t="s">
        <v>155</v>
      </c>
      <c r="GG1128" s="77" t="s">
        <v>433</v>
      </c>
      <c r="GH1128" s="77" t="s">
        <v>488</v>
      </c>
      <c r="GI1128" s="77">
        <v>2023</v>
      </c>
      <c r="GJ1128" s="77" t="s">
        <v>301</v>
      </c>
      <c r="GK1128" s="77">
        <v>13939.56097345755</v>
      </c>
      <c r="GL1128" s="77">
        <v>948.54559600000005</v>
      </c>
      <c r="GM1128" s="77">
        <v>2023</v>
      </c>
      <c r="GN1128" s="77" t="s">
        <v>175</v>
      </c>
      <c r="GO1128" s="77">
        <v>5.3000000000000005E-2</v>
      </c>
      <c r="GP1128" s="77">
        <v>3</v>
      </c>
      <c r="GQ1128" s="77">
        <v>0</v>
      </c>
      <c r="GR1128" s="77" t="s">
        <v>423</v>
      </c>
      <c r="GS1128" s="77">
        <v>0</v>
      </c>
      <c r="GT1128" s="77">
        <v>0</v>
      </c>
      <c r="GU1128" s="77">
        <v>5.5966209081309407E-2</v>
      </c>
      <c r="GV1128" s="248">
        <v>780.1443839421861</v>
      </c>
      <c r="GW1128" s="248">
        <v>5.5966209081309407E-2</v>
      </c>
      <c r="GX1128" s="77">
        <v>780.1443839421861</v>
      </c>
      <c r="GY1128" s="77">
        <v>5.5966209081309407E-2</v>
      </c>
      <c r="GZ1128" s="77">
        <v>780.1443839421861</v>
      </c>
    </row>
    <row r="1129" spans="98:208" x14ac:dyDescent="0.25">
      <c r="CT1129" s="77" t="s">
        <v>155</v>
      </c>
      <c r="CU1129" s="77" t="s">
        <v>445</v>
      </c>
      <c r="CV1129" s="77" t="s">
        <v>460</v>
      </c>
      <c r="CW1129" s="77">
        <v>2023</v>
      </c>
      <c r="CX1129" s="77">
        <v>0</v>
      </c>
      <c r="CY1129" s="77">
        <v>0</v>
      </c>
      <c r="CZ1129" s="77">
        <v>0</v>
      </c>
      <c r="DA1129" s="77">
        <v>0</v>
      </c>
      <c r="DB1129" s="77">
        <v>9129.7460702373519</v>
      </c>
      <c r="DC1129" s="77">
        <v>233.2300768079601</v>
      </c>
      <c r="DD1129" s="77">
        <v>8896.5159934293915</v>
      </c>
      <c r="DE1129" s="77">
        <v>0</v>
      </c>
      <c r="DF1129" s="77">
        <v>0</v>
      </c>
      <c r="DG1129" s="77">
        <v>533.52731185155699</v>
      </c>
      <c r="DH1129" s="77">
        <v>533.52731185155699</v>
      </c>
      <c r="DI1129" s="77">
        <v>533.52731185155699</v>
      </c>
      <c r="DJ1129" s="77">
        <v>1.285516315731659E-6</v>
      </c>
      <c r="DL1129" s="77">
        <v>0</v>
      </c>
      <c r="DM1129" s="77">
        <v>0</v>
      </c>
      <c r="DN1129" s="77">
        <v>0</v>
      </c>
      <c r="DO1129" s="77">
        <v>0</v>
      </c>
      <c r="DP1129" s="77">
        <v>6.8585806427362941E-4</v>
      </c>
      <c r="DQ1129" s="77">
        <v>6.8585806427362941E-4</v>
      </c>
      <c r="DR1129" s="77">
        <v>0</v>
      </c>
      <c r="DS1129" s="77">
        <v>6.8585806427362941E-4</v>
      </c>
      <c r="DT1129" s="77">
        <v>6.8585806427362941E-4</v>
      </c>
      <c r="DU1129" s="77">
        <v>0</v>
      </c>
      <c r="DV1129" s="77">
        <v>6.8585806427362941E-4</v>
      </c>
      <c r="DW1129" s="77">
        <v>6.8585806427362941E-4</v>
      </c>
      <c r="GE1129" s="77" t="s">
        <v>427</v>
      </c>
      <c r="GF1129" s="77" t="s">
        <v>155</v>
      </c>
      <c r="GG1129" s="77" t="s">
        <v>433</v>
      </c>
      <c r="GH1129" s="77" t="s">
        <v>488</v>
      </c>
      <c r="GI1129" s="77">
        <v>2023</v>
      </c>
      <c r="GJ1129" s="77" t="s">
        <v>303</v>
      </c>
      <c r="GK1129" s="77">
        <v>7467.8148194525502</v>
      </c>
      <c r="GL1129" s="77">
        <v>948.54559600000005</v>
      </c>
      <c r="GM1129" s="77">
        <v>2023</v>
      </c>
      <c r="GN1129" s="77" t="s">
        <v>175</v>
      </c>
      <c r="GO1129" s="77">
        <v>5.3000000000000005E-2</v>
      </c>
      <c r="GP1129" s="77">
        <v>3</v>
      </c>
      <c r="GQ1129" s="77">
        <v>0</v>
      </c>
      <c r="GR1129" s="77" t="s">
        <v>423</v>
      </c>
      <c r="GS1129" s="77">
        <v>0</v>
      </c>
      <c r="GT1129" s="77">
        <v>0</v>
      </c>
      <c r="GU1129" s="77">
        <v>5.5966209081309407E-2</v>
      </c>
      <c r="GV1129" s="248">
        <v>417.94528556598226</v>
      </c>
      <c r="GW1129" s="248">
        <v>5.5966209081309407E-2</v>
      </c>
      <c r="GX1129" s="77">
        <v>417.94528556598226</v>
      </c>
      <c r="GY1129" s="77">
        <v>5.5966209081309407E-2</v>
      </c>
      <c r="GZ1129" s="77">
        <v>417.94528556598226</v>
      </c>
    </row>
    <row r="1130" spans="98:208" x14ac:dyDescent="0.25">
      <c r="CT1130" s="77" t="s">
        <v>155</v>
      </c>
      <c r="CU1130" s="77" t="s">
        <v>445</v>
      </c>
      <c r="CV1130" s="77" t="s">
        <v>460</v>
      </c>
      <c r="CW1130" s="77">
        <v>2024</v>
      </c>
      <c r="CX1130" s="77">
        <v>0</v>
      </c>
      <c r="CY1130" s="77">
        <v>0</v>
      </c>
      <c r="CZ1130" s="77">
        <v>0</v>
      </c>
      <c r="DA1130" s="77">
        <v>0</v>
      </c>
      <c r="DB1130" s="77">
        <v>9129.7460702373519</v>
      </c>
      <c r="DC1130" s="77">
        <v>233.2300768079601</v>
      </c>
      <c r="DD1130" s="77">
        <v>8896.5159934293915</v>
      </c>
      <c r="DE1130" s="77">
        <v>0</v>
      </c>
      <c r="DF1130" s="77">
        <v>0</v>
      </c>
      <c r="DG1130" s="77">
        <v>0</v>
      </c>
      <c r="DH1130" s="77">
        <v>533.52731185155699</v>
      </c>
      <c r="DI1130" s="77">
        <v>533.52731185155699</v>
      </c>
      <c r="DJ1130" s="77">
        <v>1.285516315731659E-6</v>
      </c>
      <c r="DL1130" s="77">
        <v>0</v>
      </c>
      <c r="DM1130" s="77">
        <v>0</v>
      </c>
      <c r="DN1130" s="77">
        <v>0</v>
      </c>
      <c r="DO1130" s="77">
        <v>0</v>
      </c>
      <c r="DP1130" s="77">
        <v>0</v>
      </c>
      <c r="DQ1130" s="77">
        <v>0</v>
      </c>
      <c r="DR1130" s="77">
        <v>0</v>
      </c>
      <c r="DS1130" s="77">
        <v>6.8585806427362941E-4</v>
      </c>
      <c r="DT1130" s="77">
        <v>6.8585806427362941E-4</v>
      </c>
      <c r="DU1130" s="77">
        <v>0</v>
      </c>
      <c r="DV1130" s="77">
        <v>6.8585806427362941E-4</v>
      </c>
      <c r="DW1130" s="77">
        <v>6.8585806427362941E-4</v>
      </c>
      <c r="GE1130" s="77" t="s">
        <v>422</v>
      </c>
      <c r="GF1130" s="77" t="s">
        <v>155</v>
      </c>
      <c r="GG1130" s="77" t="s">
        <v>433</v>
      </c>
      <c r="GH1130" s="77" t="s">
        <v>488</v>
      </c>
      <c r="GI1130" s="77">
        <v>2024</v>
      </c>
      <c r="GJ1130" s="77" t="s">
        <v>305</v>
      </c>
      <c r="GK1130" s="77">
        <v>428.60232122029771</v>
      </c>
      <c r="GL1130" s="77">
        <v>948.54559600000005</v>
      </c>
      <c r="GM1130" s="77">
        <v>2024</v>
      </c>
      <c r="GN1130" s="77" t="s">
        <v>175</v>
      </c>
      <c r="GO1130" s="77">
        <v>0.13250000000000001</v>
      </c>
      <c r="GP1130" s="77">
        <v>3</v>
      </c>
      <c r="GQ1130" s="77">
        <v>0</v>
      </c>
      <c r="GR1130" s="77" t="s">
        <v>423</v>
      </c>
      <c r="GS1130" s="77">
        <v>0</v>
      </c>
      <c r="GT1130" s="77">
        <v>0</v>
      </c>
      <c r="GU1130" s="77">
        <v>0</v>
      </c>
      <c r="GV1130" s="248">
        <v>0</v>
      </c>
      <c r="GW1130" s="248">
        <v>0.1527377521613833</v>
      </c>
      <c r="GX1130" s="77">
        <v>65.463755114339421</v>
      </c>
      <c r="GY1130" s="77">
        <v>0.1527377521613833</v>
      </c>
      <c r="GZ1130" s="77">
        <v>65.463755114339421</v>
      </c>
    </row>
    <row r="1131" spans="98:208" x14ac:dyDescent="0.25">
      <c r="CT1131" s="77" t="s">
        <v>155</v>
      </c>
      <c r="CU1131" s="77" t="s">
        <v>445</v>
      </c>
      <c r="CV1131" s="77" t="s">
        <v>460</v>
      </c>
      <c r="CW1131" s="77">
        <v>2025</v>
      </c>
      <c r="CX1131" s="77">
        <v>0</v>
      </c>
      <c r="CY1131" s="77">
        <v>0</v>
      </c>
      <c r="CZ1131" s="77">
        <v>0</v>
      </c>
      <c r="DA1131" s="77">
        <v>0</v>
      </c>
      <c r="DB1131" s="77">
        <v>9129.7460702373519</v>
      </c>
      <c r="DC1131" s="77">
        <v>233.2300768079601</v>
      </c>
      <c r="DD1131" s="77">
        <v>8896.5159934293915</v>
      </c>
      <c r="DE1131" s="77">
        <v>0</v>
      </c>
      <c r="DF1131" s="77">
        <v>0</v>
      </c>
      <c r="DG1131" s="77">
        <v>0</v>
      </c>
      <c r="DH1131" s="77">
        <v>0</v>
      </c>
      <c r="DI1131" s="77">
        <v>533.52731185155699</v>
      </c>
      <c r="DJ1131" s="77">
        <v>1.285516315731659E-6</v>
      </c>
      <c r="DL1131" s="77">
        <v>0</v>
      </c>
      <c r="DM1131" s="77">
        <v>0</v>
      </c>
      <c r="DN1131" s="77">
        <v>0</v>
      </c>
      <c r="DO1131" s="77">
        <v>0</v>
      </c>
      <c r="DP1131" s="77">
        <v>0</v>
      </c>
      <c r="DQ1131" s="77">
        <v>0</v>
      </c>
      <c r="DR1131" s="77">
        <v>0</v>
      </c>
      <c r="DS1131" s="77">
        <v>0</v>
      </c>
      <c r="DT1131" s="77">
        <v>0</v>
      </c>
      <c r="DU1131" s="77">
        <v>0</v>
      </c>
      <c r="DV1131" s="77">
        <v>6.8585806427362941E-4</v>
      </c>
      <c r="DW1131" s="77">
        <v>6.8585806427362941E-4</v>
      </c>
      <c r="GE1131" s="77" t="s">
        <v>425</v>
      </c>
      <c r="GF1131" s="77" t="s">
        <v>155</v>
      </c>
      <c r="GG1131" s="77" t="s">
        <v>433</v>
      </c>
      <c r="GH1131" s="77" t="s">
        <v>488</v>
      </c>
      <c r="GI1131" s="77">
        <v>2024</v>
      </c>
      <c r="GJ1131" s="77" t="s">
        <v>301</v>
      </c>
      <c r="GK1131" s="77">
        <v>13939.56097345755</v>
      </c>
      <c r="GL1131" s="77">
        <v>948.54559600000005</v>
      </c>
      <c r="GM1131" s="77">
        <v>2024</v>
      </c>
      <c r="GN1131" s="77" t="s">
        <v>175</v>
      </c>
      <c r="GO1131" s="77">
        <v>5.3000000000000005E-2</v>
      </c>
      <c r="GP1131" s="77">
        <v>3</v>
      </c>
      <c r="GQ1131" s="77">
        <v>0</v>
      </c>
      <c r="GR1131" s="77" t="s">
        <v>423</v>
      </c>
      <c r="GS1131" s="77">
        <v>0</v>
      </c>
      <c r="GT1131" s="77">
        <v>0</v>
      </c>
      <c r="GU1131" s="77">
        <v>0</v>
      </c>
      <c r="GV1131" s="248">
        <v>0</v>
      </c>
      <c r="GW1131" s="248">
        <v>5.5966209081309407E-2</v>
      </c>
      <c r="GX1131" s="77">
        <v>780.1443839421861</v>
      </c>
      <c r="GY1131" s="77">
        <v>5.5966209081309407E-2</v>
      </c>
      <c r="GZ1131" s="77">
        <v>780.1443839421861</v>
      </c>
    </row>
    <row r="1132" spans="98:208" x14ac:dyDescent="0.25">
      <c r="CT1132" s="77" t="s">
        <v>155</v>
      </c>
      <c r="CU1132" s="77" t="s">
        <v>445</v>
      </c>
      <c r="CV1132" s="77" t="s">
        <v>467</v>
      </c>
      <c r="CW1132" s="77">
        <v>2020</v>
      </c>
      <c r="CX1132" s="77">
        <v>0</v>
      </c>
      <c r="CY1132" s="77">
        <v>0</v>
      </c>
      <c r="CZ1132" s="77">
        <v>0</v>
      </c>
      <c r="DA1132" s="77">
        <v>0</v>
      </c>
      <c r="DB1132" s="77">
        <v>5.2405583313015516</v>
      </c>
      <c r="DC1132" s="77">
        <v>0.69641821681223381</v>
      </c>
      <c r="DD1132" s="77">
        <v>2.941964152281022</v>
      </c>
      <c r="DE1132" s="77">
        <v>1.6021759622082909</v>
      </c>
      <c r="DF1132" s="77">
        <v>0.3606876487424136</v>
      </c>
      <c r="DG1132" s="77">
        <v>0</v>
      </c>
      <c r="DH1132" s="77">
        <v>0</v>
      </c>
      <c r="DI1132" s="77">
        <v>0</v>
      </c>
      <c r="DJ1132" s="77">
        <v>2.5836364387247909E-5</v>
      </c>
      <c r="DL1132" s="77">
        <v>0</v>
      </c>
      <c r="DM1132" s="77">
        <v>9.318857522888677E-6</v>
      </c>
      <c r="DN1132" s="77">
        <v>9.318857522888677E-6</v>
      </c>
      <c r="DO1132" s="77">
        <v>0</v>
      </c>
      <c r="DP1132" s="77">
        <v>0</v>
      </c>
      <c r="DQ1132" s="77">
        <v>0</v>
      </c>
      <c r="DR1132" s="77">
        <v>0</v>
      </c>
      <c r="DS1132" s="77">
        <v>0</v>
      </c>
      <c r="DT1132" s="77">
        <v>0</v>
      </c>
      <c r="DU1132" s="77">
        <v>0</v>
      </c>
      <c r="DV1132" s="77">
        <v>0</v>
      </c>
      <c r="DW1132" s="77">
        <v>0</v>
      </c>
      <c r="GE1132" s="77" t="s">
        <v>427</v>
      </c>
      <c r="GF1132" s="77" t="s">
        <v>155</v>
      </c>
      <c r="GG1132" s="77" t="s">
        <v>433</v>
      </c>
      <c r="GH1132" s="77" t="s">
        <v>488</v>
      </c>
      <c r="GI1132" s="77">
        <v>2024</v>
      </c>
      <c r="GJ1132" s="77" t="s">
        <v>303</v>
      </c>
      <c r="GK1132" s="77">
        <v>7467.8148194525502</v>
      </c>
      <c r="GL1132" s="77">
        <v>948.54559600000005</v>
      </c>
      <c r="GM1132" s="77">
        <v>2024</v>
      </c>
      <c r="GN1132" s="77" t="s">
        <v>175</v>
      </c>
      <c r="GO1132" s="77">
        <v>5.3000000000000005E-2</v>
      </c>
      <c r="GP1132" s="77">
        <v>3</v>
      </c>
      <c r="GQ1132" s="77">
        <v>0</v>
      </c>
      <c r="GR1132" s="77" t="s">
        <v>423</v>
      </c>
      <c r="GS1132" s="77">
        <v>0</v>
      </c>
      <c r="GT1132" s="77">
        <v>0</v>
      </c>
      <c r="GU1132" s="77">
        <v>0</v>
      </c>
      <c r="GV1132" s="248">
        <v>0</v>
      </c>
      <c r="GW1132" s="248">
        <v>5.5966209081309407E-2</v>
      </c>
      <c r="GX1132" s="77">
        <v>417.94528556598226</v>
      </c>
      <c r="GY1132" s="77">
        <v>5.5966209081309407E-2</v>
      </c>
      <c r="GZ1132" s="77">
        <v>417.94528556598226</v>
      </c>
    </row>
    <row r="1133" spans="98:208" x14ac:dyDescent="0.25">
      <c r="CT1133" s="77" t="s">
        <v>155</v>
      </c>
      <c r="CU1133" s="77" t="s">
        <v>445</v>
      </c>
      <c r="CV1133" s="77" t="s">
        <v>467</v>
      </c>
      <c r="CW1133" s="77">
        <v>2021</v>
      </c>
      <c r="CX1133" s="77">
        <v>0</v>
      </c>
      <c r="CY1133" s="77">
        <v>0</v>
      </c>
      <c r="CZ1133" s="77">
        <v>0</v>
      </c>
      <c r="DA1133" s="77">
        <v>0</v>
      </c>
      <c r="DB1133" s="77">
        <v>5.2405583313015516</v>
      </c>
      <c r="DC1133" s="77">
        <v>0.69641821681223381</v>
      </c>
      <c r="DD1133" s="77">
        <v>2.941964152281022</v>
      </c>
      <c r="DE1133" s="77">
        <v>1.6021759622082909</v>
      </c>
      <c r="DF1133" s="77">
        <v>0.3606876487424136</v>
      </c>
      <c r="DG1133" s="77">
        <v>0.3606876487424136</v>
      </c>
      <c r="DH1133" s="77">
        <v>0</v>
      </c>
      <c r="DI1133" s="77">
        <v>0</v>
      </c>
      <c r="DJ1133" s="77">
        <v>2.5836364387247909E-5</v>
      </c>
      <c r="DL1133" s="77">
        <v>0</v>
      </c>
      <c r="DM1133" s="77">
        <v>9.318857522888677E-6</v>
      </c>
      <c r="DN1133" s="77">
        <v>9.318857522888677E-6</v>
      </c>
      <c r="DO1133" s="77">
        <v>0</v>
      </c>
      <c r="DP1133" s="77">
        <v>9.318857522888677E-6</v>
      </c>
      <c r="DQ1133" s="77">
        <v>9.318857522888677E-6</v>
      </c>
      <c r="DR1133" s="77">
        <v>0</v>
      </c>
      <c r="DS1133" s="77">
        <v>0</v>
      </c>
      <c r="DT1133" s="77">
        <v>0</v>
      </c>
      <c r="DU1133" s="77">
        <v>0</v>
      </c>
      <c r="DV1133" s="77">
        <v>0</v>
      </c>
      <c r="DW1133" s="77">
        <v>0</v>
      </c>
      <c r="GE1133" s="77" t="s">
        <v>422</v>
      </c>
      <c r="GF1133" s="77" t="s">
        <v>155</v>
      </c>
      <c r="GG1133" s="77" t="s">
        <v>433</v>
      </c>
      <c r="GH1133" s="77" t="s">
        <v>488</v>
      </c>
      <c r="GI1133" s="77">
        <v>2025</v>
      </c>
      <c r="GJ1133" s="77" t="s">
        <v>305</v>
      </c>
      <c r="GK1133" s="77">
        <v>428.60232122029771</v>
      </c>
      <c r="GL1133" s="77">
        <v>948.54559600000005</v>
      </c>
      <c r="GM1133" s="77">
        <v>2025</v>
      </c>
      <c r="GN1133" s="77" t="s">
        <v>175</v>
      </c>
      <c r="GO1133" s="77">
        <v>0.13250000000000001</v>
      </c>
      <c r="GP1133" s="77">
        <v>3</v>
      </c>
      <c r="GQ1133" s="77">
        <v>0</v>
      </c>
      <c r="GR1133" s="77" t="s">
        <v>423</v>
      </c>
      <c r="GS1133" s="77">
        <v>0</v>
      </c>
      <c r="GT1133" s="77">
        <v>0</v>
      </c>
      <c r="GU1133" s="77">
        <v>0</v>
      </c>
      <c r="GV1133" s="248">
        <v>0</v>
      </c>
      <c r="GW1133" s="248">
        <v>0</v>
      </c>
      <c r="GX1133" s="77">
        <v>0</v>
      </c>
      <c r="GY1133" s="77">
        <v>0.1527377521613833</v>
      </c>
      <c r="GZ1133" s="77">
        <v>65.463755114339421</v>
      </c>
    </row>
    <row r="1134" spans="98:208" x14ac:dyDescent="0.25">
      <c r="CT1134" s="77" t="s">
        <v>155</v>
      </c>
      <c r="CU1134" s="77" t="s">
        <v>445</v>
      </c>
      <c r="CV1134" s="77" t="s">
        <v>467</v>
      </c>
      <c r="CW1134" s="77">
        <v>2022</v>
      </c>
      <c r="CX1134" s="77">
        <v>0</v>
      </c>
      <c r="CY1134" s="77">
        <v>0</v>
      </c>
      <c r="CZ1134" s="77">
        <v>0</v>
      </c>
      <c r="DA1134" s="77">
        <v>0</v>
      </c>
      <c r="DB1134" s="77">
        <v>5.2405583313015516</v>
      </c>
      <c r="DC1134" s="77">
        <v>0.69641821681223381</v>
      </c>
      <c r="DD1134" s="77">
        <v>2.941964152281022</v>
      </c>
      <c r="DE1134" s="77">
        <v>1.6021759622082909</v>
      </c>
      <c r="DF1134" s="77">
        <v>0.3606876487424136</v>
      </c>
      <c r="DG1134" s="77">
        <v>0.3606876487424136</v>
      </c>
      <c r="DH1134" s="77">
        <v>0.3606876487424136</v>
      </c>
      <c r="DI1134" s="77">
        <v>0</v>
      </c>
      <c r="DJ1134" s="77">
        <v>2.5836364387247909E-5</v>
      </c>
      <c r="DL1134" s="77">
        <v>0</v>
      </c>
      <c r="DM1134" s="77">
        <v>9.318857522888677E-6</v>
      </c>
      <c r="DN1134" s="77">
        <v>9.318857522888677E-6</v>
      </c>
      <c r="DO1134" s="77">
        <v>0</v>
      </c>
      <c r="DP1134" s="77">
        <v>9.318857522888677E-6</v>
      </c>
      <c r="DQ1134" s="77">
        <v>9.318857522888677E-6</v>
      </c>
      <c r="DR1134" s="77">
        <v>0</v>
      </c>
      <c r="DS1134" s="77">
        <v>9.318857522888677E-6</v>
      </c>
      <c r="DT1134" s="77">
        <v>9.318857522888677E-6</v>
      </c>
      <c r="DU1134" s="77">
        <v>0</v>
      </c>
      <c r="DV1134" s="77">
        <v>0</v>
      </c>
      <c r="DW1134" s="77">
        <v>0</v>
      </c>
      <c r="GE1134" s="77" t="s">
        <v>425</v>
      </c>
      <c r="GF1134" s="77" t="s">
        <v>155</v>
      </c>
      <c r="GG1134" s="77" t="s">
        <v>433</v>
      </c>
      <c r="GH1134" s="77" t="s">
        <v>488</v>
      </c>
      <c r="GI1134" s="77">
        <v>2025</v>
      </c>
      <c r="GJ1134" s="77" t="s">
        <v>301</v>
      </c>
      <c r="GK1134" s="77">
        <v>13939.56097345755</v>
      </c>
      <c r="GL1134" s="77">
        <v>948.54559600000005</v>
      </c>
      <c r="GM1134" s="77">
        <v>2025</v>
      </c>
      <c r="GN1134" s="77" t="s">
        <v>175</v>
      </c>
      <c r="GO1134" s="77">
        <v>5.3000000000000005E-2</v>
      </c>
      <c r="GP1134" s="77">
        <v>3</v>
      </c>
      <c r="GQ1134" s="77">
        <v>0</v>
      </c>
      <c r="GR1134" s="77" t="s">
        <v>423</v>
      </c>
      <c r="GS1134" s="77">
        <v>0</v>
      </c>
      <c r="GT1134" s="77">
        <v>0</v>
      </c>
      <c r="GU1134" s="77">
        <v>0</v>
      </c>
      <c r="GV1134" s="248">
        <v>0</v>
      </c>
      <c r="GW1134" s="248">
        <v>0</v>
      </c>
      <c r="GX1134" s="77">
        <v>0</v>
      </c>
      <c r="GY1134" s="77">
        <v>5.5966209081309407E-2</v>
      </c>
      <c r="GZ1134" s="77">
        <v>780.1443839421861</v>
      </c>
    </row>
    <row r="1135" spans="98:208" x14ac:dyDescent="0.25">
      <c r="CT1135" s="77" t="s">
        <v>155</v>
      </c>
      <c r="CU1135" s="77" t="s">
        <v>445</v>
      </c>
      <c r="CV1135" s="77" t="s">
        <v>467</v>
      </c>
      <c r="CW1135" s="77">
        <v>2023</v>
      </c>
      <c r="CX1135" s="77">
        <v>0</v>
      </c>
      <c r="CY1135" s="77">
        <v>0</v>
      </c>
      <c r="CZ1135" s="77">
        <v>0</v>
      </c>
      <c r="DA1135" s="77">
        <v>0</v>
      </c>
      <c r="DB1135" s="77">
        <v>5.4750346070077818</v>
      </c>
      <c r="DC1135" s="77">
        <v>0.7189601678582147</v>
      </c>
      <c r="DD1135" s="77">
        <v>3.0714971986151101</v>
      </c>
      <c r="DE1135" s="77">
        <v>1.684577240534451</v>
      </c>
      <c r="DF1135" s="77">
        <v>0</v>
      </c>
      <c r="DG1135" s="77">
        <v>0.37599181639995022</v>
      </c>
      <c r="DH1135" s="77">
        <v>0.37599181639995022</v>
      </c>
      <c r="DI1135" s="77">
        <v>0.37599181639995022</v>
      </c>
      <c r="DJ1135" s="77">
        <v>2.5836364387247909E-5</v>
      </c>
      <c r="DL1135" s="77">
        <v>0</v>
      </c>
      <c r="DM1135" s="77">
        <v>0</v>
      </c>
      <c r="DN1135" s="77">
        <v>0</v>
      </c>
      <c r="DO1135" s="77">
        <v>0</v>
      </c>
      <c r="DP1135" s="77">
        <v>9.7142615751323281E-6</v>
      </c>
      <c r="DQ1135" s="77">
        <v>9.7142615751323281E-6</v>
      </c>
      <c r="DR1135" s="77">
        <v>0</v>
      </c>
      <c r="DS1135" s="77">
        <v>9.7142615751323281E-6</v>
      </c>
      <c r="DT1135" s="77">
        <v>9.7142615751323281E-6</v>
      </c>
      <c r="DU1135" s="77">
        <v>0</v>
      </c>
      <c r="DV1135" s="77">
        <v>9.7142615751323281E-6</v>
      </c>
      <c r="DW1135" s="77">
        <v>9.7142615751323281E-6</v>
      </c>
      <c r="GE1135" s="77" t="s">
        <v>427</v>
      </c>
      <c r="GF1135" s="77" t="s">
        <v>155</v>
      </c>
      <c r="GG1135" s="77" t="s">
        <v>433</v>
      </c>
      <c r="GH1135" s="77" t="s">
        <v>488</v>
      </c>
      <c r="GI1135" s="77">
        <v>2025</v>
      </c>
      <c r="GJ1135" s="77" t="s">
        <v>303</v>
      </c>
      <c r="GK1135" s="77">
        <v>7467.8148194525502</v>
      </c>
      <c r="GL1135" s="77">
        <v>948.54559600000005</v>
      </c>
      <c r="GM1135" s="77">
        <v>2025</v>
      </c>
      <c r="GN1135" s="77" t="s">
        <v>175</v>
      </c>
      <c r="GO1135" s="77">
        <v>5.3000000000000005E-2</v>
      </c>
      <c r="GP1135" s="77">
        <v>3</v>
      </c>
      <c r="GQ1135" s="77">
        <v>0</v>
      </c>
      <c r="GR1135" s="77" t="s">
        <v>423</v>
      </c>
      <c r="GS1135" s="77">
        <v>0</v>
      </c>
      <c r="GT1135" s="77">
        <v>0</v>
      </c>
      <c r="GU1135" s="77">
        <v>0</v>
      </c>
      <c r="GV1135" s="248">
        <v>0</v>
      </c>
      <c r="GW1135" s="248">
        <v>0</v>
      </c>
      <c r="GX1135" s="77">
        <v>0</v>
      </c>
      <c r="GY1135" s="77">
        <v>5.5966209081309407E-2</v>
      </c>
      <c r="GZ1135" s="77">
        <v>417.94528556598226</v>
      </c>
    </row>
    <row r="1136" spans="98:208" x14ac:dyDescent="0.25">
      <c r="CT1136" s="77" t="s">
        <v>155</v>
      </c>
      <c r="CU1136" s="77" t="s">
        <v>445</v>
      </c>
      <c r="CV1136" s="77" t="s">
        <v>467</v>
      </c>
      <c r="CW1136" s="77">
        <v>2024</v>
      </c>
      <c r="CX1136" s="77">
        <v>0</v>
      </c>
      <c r="CY1136" s="77">
        <v>0</v>
      </c>
      <c r="CZ1136" s="77">
        <v>0</v>
      </c>
      <c r="DA1136" s="77">
        <v>0</v>
      </c>
      <c r="DB1136" s="77">
        <v>5.4750346070077818</v>
      </c>
      <c r="DC1136" s="77">
        <v>0.7189601678582147</v>
      </c>
      <c r="DD1136" s="77">
        <v>3.0714971986151101</v>
      </c>
      <c r="DE1136" s="77">
        <v>1.684577240534451</v>
      </c>
      <c r="DF1136" s="77">
        <v>0</v>
      </c>
      <c r="DG1136" s="77">
        <v>0</v>
      </c>
      <c r="DH1136" s="77">
        <v>0.37599181639995022</v>
      </c>
      <c r="DI1136" s="77">
        <v>0.37599181639995022</v>
      </c>
      <c r="DJ1136" s="77">
        <v>2.5836364387247909E-5</v>
      </c>
      <c r="DL1136" s="77">
        <v>0</v>
      </c>
      <c r="DM1136" s="77">
        <v>0</v>
      </c>
      <c r="DN1136" s="77">
        <v>0</v>
      </c>
      <c r="DO1136" s="77">
        <v>0</v>
      </c>
      <c r="DP1136" s="77">
        <v>0</v>
      </c>
      <c r="DQ1136" s="77">
        <v>0</v>
      </c>
      <c r="DR1136" s="77">
        <v>0</v>
      </c>
      <c r="DS1136" s="77">
        <v>9.7142615751323281E-6</v>
      </c>
      <c r="DT1136" s="77">
        <v>9.7142615751323281E-6</v>
      </c>
      <c r="DU1136" s="77">
        <v>0</v>
      </c>
      <c r="DV1136" s="77">
        <v>9.7142615751323281E-6</v>
      </c>
      <c r="DW1136" s="77">
        <v>9.7142615751323281E-6</v>
      </c>
      <c r="GE1136" s="77" t="s">
        <v>422</v>
      </c>
      <c r="GF1136" s="77" t="s">
        <v>155</v>
      </c>
      <c r="GG1136" s="77" t="s">
        <v>434</v>
      </c>
      <c r="GH1136" s="77" t="s">
        <v>300</v>
      </c>
      <c r="GI1136" s="77">
        <v>2021</v>
      </c>
      <c r="GJ1136" s="77" t="s">
        <v>305</v>
      </c>
      <c r="GK1136" s="77">
        <v>222.22942162783181</v>
      </c>
      <c r="GL1136" s="77">
        <v>1130.076335</v>
      </c>
      <c r="GM1136" s="77">
        <v>2021</v>
      </c>
      <c r="GN1136" s="77" t="s">
        <v>175</v>
      </c>
      <c r="GO1136" s="77">
        <v>0.13250000000000001</v>
      </c>
      <c r="GP1136" s="77">
        <v>3</v>
      </c>
      <c r="GQ1136" s="77">
        <v>0</v>
      </c>
      <c r="GR1136" s="77" t="s">
        <v>423</v>
      </c>
      <c r="GS1136" s="77">
        <v>0.1527377521613833</v>
      </c>
      <c r="GT1136" s="77">
        <v>33.942822323559326</v>
      </c>
      <c r="GU1136" s="77">
        <v>0.1527377521613833</v>
      </c>
      <c r="GV1136" s="248">
        <v>33.942822323559326</v>
      </c>
      <c r="GW1136" s="248">
        <v>0</v>
      </c>
      <c r="GX1136" s="77">
        <v>0</v>
      </c>
      <c r="GY1136" s="77">
        <v>0</v>
      </c>
      <c r="GZ1136" s="77">
        <v>0</v>
      </c>
    </row>
    <row r="1137" spans="98:208" x14ac:dyDescent="0.25">
      <c r="CT1137" s="77" t="s">
        <v>155</v>
      </c>
      <c r="CU1137" s="77" t="s">
        <v>445</v>
      </c>
      <c r="CV1137" s="77" t="s">
        <v>467</v>
      </c>
      <c r="CW1137" s="77">
        <v>2025</v>
      </c>
      <c r="CX1137" s="77">
        <v>0</v>
      </c>
      <c r="CY1137" s="77">
        <v>0</v>
      </c>
      <c r="CZ1137" s="77">
        <v>0</v>
      </c>
      <c r="DA1137" s="77">
        <v>0</v>
      </c>
      <c r="DB1137" s="77">
        <v>5.4750346070077818</v>
      </c>
      <c r="DC1137" s="77">
        <v>0.7189601678582147</v>
      </c>
      <c r="DD1137" s="77">
        <v>3.0714971986151101</v>
      </c>
      <c r="DE1137" s="77">
        <v>1.684577240534451</v>
      </c>
      <c r="DF1137" s="77">
        <v>0</v>
      </c>
      <c r="DG1137" s="77">
        <v>0</v>
      </c>
      <c r="DH1137" s="77">
        <v>0</v>
      </c>
      <c r="DI1137" s="77">
        <v>0.37599181639995022</v>
      </c>
      <c r="DJ1137" s="77">
        <v>2.5836364387247909E-5</v>
      </c>
      <c r="DL1137" s="77">
        <v>0</v>
      </c>
      <c r="DM1137" s="77">
        <v>0</v>
      </c>
      <c r="DN1137" s="77">
        <v>0</v>
      </c>
      <c r="DO1137" s="77">
        <v>0</v>
      </c>
      <c r="DP1137" s="77">
        <v>0</v>
      </c>
      <c r="DQ1137" s="77">
        <v>0</v>
      </c>
      <c r="DR1137" s="77">
        <v>0</v>
      </c>
      <c r="DS1137" s="77">
        <v>0</v>
      </c>
      <c r="DT1137" s="77">
        <v>0</v>
      </c>
      <c r="DU1137" s="77">
        <v>0</v>
      </c>
      <c r="DV1137" s="77">
        <v>9.7142615751323281E-6</v>
      </c>
      <c r="DW1137" s="77">
        <v>9.7142615751323281E-6</v>
      </c>
      <c r="GE1137" s="77" t="s">
        <v>425</v>
      </c>
      <c r="GF1137" s="77" t="s">
        <v>155</v>
      </c>
      <c r="GG1137" s="77" t="s">
        <v>434</v>
      </c>
      <c r="GH1137" s="77" t="s">
        <v>300</v>
      </c>
      <c r="GI1137" s="77">
        <v>2021</v>
      </c>
      <c r="GJ1137" s="77" t="s">
        <v>301</v>
      </c>
      <c r="GK1137" s="77">
        <v>8585.7228092479927</v>
      </c>
      <c r="GL1137" s="77">
        <v>1130.076335</v>
      </c>
      <c r="GM1137" s="77">
        <v>2021</v>
      </c>
      <c r="GN1137" s="77" t="s">
        <v>175</v>
      </c>
      <c r="GO1137" s="77">
        <v>5.3000000000000005E-2</v>
      </c>
      <c r="GP1137" s="77">
        <v>3</v>
      </c>
      <c r="GQ1137" s="77">
        <v>0</v>
      </c>
      <c r="GR1137" s="77" t="s">
        <v>423</v>
      </c>
      <c r="GS1137" s="77">
        <v>5.5966209081309407E-2</v>
      </c>
      <c r="GT1137" s="77">
        <v>480.51035785654034</v>
      </c>
      <c r="GU1137" s="77">
        <v>5.5966209081309407E-2</v>
      </c>
      <c r="GV1137" s="248">
        <v>480.51035785654034</v>
      </c>
      <c r="GW1137" s="248">
        <v>0</v>
      </c>
      <c r="GX1137" s="77">
        <v>0</v>
      </c>
      <c r="GY1137" s="77">
        <v>0</v>
      </c>
      <c r="GZ1137" s="77">
        <v>0</v>
      </c>
    </row>
    <row r="1138" spans="98:208" x14ac:dyDescent="0.25">
      <c r="CT1138" s="77" t="s">
        <v>155</v>
      </c>
      <c r="CU1138" s="77" t="s">
        <v>445</v>
      </c>
      <c r="CV1138" s="77" t="s">
        <v>474</v>
      </c>
      <c r="CW1138" s="77">
        <v>2020</v>
      </c>
      <c r="CX1138" s="77">
        <v>0</v>
      </c>
      <c r="CY1138" s="77">
        <v>0</v>
      </c>
      <c r="CZ1138" s="77">
        <v>0</v>
      </c>
      <c r="DA1138" s="77">
        <v>0</v>
      </c>
      <c r="DB1138" s="77">
        <v>7.7900575334948235E-2</v>
      </c>
      <c r="DC1138" s="77">
        <v>3.6425060683954263E-2</v>
      </c>
      <c r="DD1138" s="77">
        <v>1.5808724525431591E-3</v>
      </c>
      <c r="DE1138" s="77">
        <v>3.9894642198450493E-2</v>
      </c>
      <c r="DF1138" s="77">
        <v>7.8847092159215759E-3</v>
      </c>
      <c r="DG1138" s="77">
        <v>0</v>
      </c>
      <c r="DH1138" s="77">
        <v>0</v>
      </c>
      <c r="DI1138" s="77">
        <v>0</v>
      </c>
      <c r="DJ1138" s="77">
        <v>4.4329970863878098E-4</v>
      </c>
      <c r="DL1138" s="77">
        <v>0</v>
      </c>
      <c r="DM1138" s="77">
        <v>3.4952892981195457E-6</v>
      </c>
      <c r="DN1138" s="77">
        <v>3.4952892981195457E-6</v>
      </c>
      <c r="DO1138" s="77">
        <v>0</v>
      </c>
      <c r="DP1138" s="77">
        <v>0</v>
      </c>
      <c r="DQ1138" s="77">
        <v>0</v>
      </c>
      <c r="DR1138" s="77">
        <v>0</v>
      </c>
      <c r="DS1138" s="77">
        <v>0</v>
      </c>
      <c r="DT1138" s="77">
        <v>0</v>
      </c>
      <c r="DU1138" s="77">
        <v>0</v>
      </c>
      <c r="DV1138" s="77">
        <v>0</v>
      </c>
      <c r="DW1138" s="77">
        <v>0</v>
      </c>
      <c r="GE1138" s="77" t="s">
        <v>427</v>
      </c>
      <c r="GF1138" s="77" t="s">
        <v>155</v>
      </c>
      <c r="GG1138" s="77" t="s">
        <v>434</v>
      </c>
      <c r="GH1138" s="77" t="s">
        <v>300</v>
      </c>
      <c r="GI1138" s="77">
        <v>2021</v>
      </c>
      <c r="GJ1138" s="77" t="s">
        <v>303</v>
      </c>
      <c r="GK1138" s="77">
        <v>5338.1784104567741</v>
      </c>
      <c r="GL1138" s="77">
        <v>1130.076335</v>
      </c>
      <c r="GM1138" s="77">
        <v>2021</v>
      </c>
      <c r="GN1138" s="77" t="s">
        <v>175</v>
      </c>
      <c r="GO1138" s="77">
        <v>5.3000000000000005E-2</v>
      </c>
      <c r="GP1138" s="77">
        <v>3</v>
      </c>
      <c r="GQ1138" s="77">
        <v>0</v>
      </c>
      <c r="GR1138" s="77" t="s">
        <v>423</v>
      </c>
      <c r="GS1138" s="77">
        <v>5.5966209081309407E-2</v>
      </c>
      <c r="GT1138" s="77">
        <v>298.75760903295571</v>
      </c>
      <c r="GU1138" s="77">
        <v>5.5966209081309407E-2</v>
      </c>
      <c r="GV1138" s="248">
        <v>298.75760903295571</v>
      </c>
      <c r="GW1138" s="248">
        <v>0</v>
      </c>
      <c r="GX1138" s="77">
        <v>0</v>
      </c>
      <c r="GY1138" s="77">
        <v>0</v>
      </c>
      <c r="GZ1138" s="77">
        <v>0</v>
      </c>
    </row>
    <row r="1139" spans="98:208" x14ac:dyDescent="0.25">
      <c r="CT1139" s="77" t="s">
        <v>155</v>
      </c>
      <c r="CU1139" s="77" t="s">
        <v>445</v>
      </c>
      <c r="CV1139" s="77" t="s">
        <v>474</v>
      </c>
      <c r="CW1139" s="77">
        <v>2021</v>
      </c>
      <c r="CX1139" s="77">
        <v>0</v>
      </c>
      <c r="CY1139" s="77">
        <v>0</v>
      </c>
      <c r="CZ1139" s="77">
        <v>0</v>
      </c>
      <c r="DA1139" s="77">
        <v>0</v>
      </c>
      <c r="DB1139" s="77">
        <v>7.7900575334948235E-2</v>
      </c>
      <c r="DC1139" s="77">
        <v>3.6425060683954263E-2</v>
      </c>
      <c r="DD1139" s="77">
        <v>1.5808724525431591E-3</v>
      </c>
      <c r="DE1139" s="77">
        <v>3.9894642198450493E-2</v>
      </c>
      <c r="DF1139" s="77">
        <v>7.8847092159215759E-3</v>
      </c>
      <c r="DG1139" s="77">
        <v>7.8847092159215759E-3</v>
      </c>
      <c r="DH1139" s="77">
        <v>0</v>
      </c>
      <c r="DI1139" s="77">
        <v>0</v>
      </c>
      <c r="DJ1139" s="77">
        <v>4.4329970863878098E-4</v>
      </c>
      <c r="DL1139" s="77">
        <v>0</v>
      </c>
      <c r="DM1139" s="77">
        <v>3.4952892981195457E-6</v>
      </c>
      <c r="DN1139" s="77">
        <v>3.4952892981195457E-6</v>
      </c>
      <c r="DO1139" s="77">
        <v>0</v>
      </c>
      <c r="DP1139" s="77">
        <v>3.4952892981195457E-6</v>
      </c>
      <c r="DQ1139" s="77">
        <v>3.4952892981195457E-6</v>
      </c>
      <c r="DR1139" s="77">
        <v>0</v>
      </c>
      <c r="DS1139" s="77">
        <v>0</v>
      </c>
      <c r="DT1139" s="77">
        <v>0</v>
      </c>
      <c r="DU1139" s="77">
        <v>0</v>
      </c>
      <c r="DV1139" s="77">
        <v>0</v>
      </c>
      <c r="DW1139" s="77">
        <v>0</v>
      </c>
      <c r="GE1139" s="77" t="s">
        <v>422</v>
      </c>
      <c r="GF1139" s="77" t="s">
        <v>155</v>
      </c>
      <c r="GG1139" s="77" t="s">
        <v>434</v>
      </c>
      <c r="GH1139" s="77" t="s">
        <v>300</v>
      </c>
      <c r="GI1139" s="77">
        <v>2022</v>
      </c>
      <c r="GJ1139" s="77" t="s">
        <v>305</v>
      </c>
      <c r="GK1139" s="77">
        <v>222.22942162783181</v>
      </c>
      <c r="GL1139" s="77">
        <v>1130.076335</v>
      </c>
      <c r="GM1139" s="77">
        <v>2022</v>
      </c>
      <c r="GN1139" s="77" t="s">
        <v>175</v>
      </c>
      <c r="GO1139" s="77">
        <v>0.13250000000000001</v>
      </c>
      <c r="GP1139" s="77">
        <v>3</v>
      </c>
      <c r="GQ1139" s="77">
        <v>0</v>
      </c>
      <c r="GR1139" s="77" t="s">
        <v>423</v>
      </c>
      <c r="GS1139" s="77">
        <v>0.1527377521613833</v>
      </c>
      <c r="GT1139" s="77">
        <v>33.942822323559326</v>
      </c>
      <c r="GU1139" s="77">
        <v>0.1527377521613833</v>
      </c>
      <c r="GV1139" s="248">
        <v>33.942822323559326</v>
      </c>
      <c r="GW1139" s="248">
        <v>0.1527377521613833</v>
      </c>
      <c r="GX1139" s="77">
        <v>33.942822323559326</v>
      </c>
      <c r="GY1139" s="77">
        <v>0</v>
      </c>
      <c r="GZ1139" s="77">
        <v>0</v>
      </c>
    </row>
    <row r="1140" spans="98:208" x14ac:dyDescent="0.25">
      <c r="CT1140" s="77" t="s">
        <v>155</v>
      </c>
      <c r="CU1140" s="77" t="s">
        <v>445</v>
      </c>
      <c r="CV1140" s="77" t="s">
        <v>474</v>
      </c>
      <c r="CW1140" s="77">
        <v>2022</v>
      </c>
      <c r="CX1140" s="77">
        <v>0</v>
      </c>
      <c r="CY1140" s="77">
        <v>0</v>
      </c>
      <c r="CZ1140" s="77">
        <v>0</v>
      </c>
      <c r="DA1140" s="77">
        <v>0</v>
      </c>
      <c r="DB1140" s="77">
        <v>7.7900575334948235E-2</v>
      </c>
      <c r="DC1140" s="77">
        <v>3.6425060683954263E-2</v>
      </c>
      <c r="DD1140" s="77">
        <v>1.5808724525431591E-3</v>
      </c>
      <c r="DE1140" s="77">
        <v>3.9894642198450493E-2</v>
      </c>
      <c r="DF1140" s="77">
        <v>7.8847092159215759E-3</v>
      </c>
      <c r="DG1140" s="77">
        <v>7.8847092159215759E-3</v>
      </c>
      <c r="DH1140" s="77">
        <v>7.8847092159215759E-3</v>
      </c>
      <c r="DI1140" s="77">
        <v>0</v>
      </c>
      <c r="DJ1140" s="77">
        <v>4.4329970863878098E-4</v>
      </c>
      <c r="DL1140" s="77">
        <v>0</v>
      </c>
      <c r="DM1140" s="77">
        <v>3.4952892981195457E-6</v>
      </c>
      <c r="DN1140" s="77">
        <v>3.4952892981195457E-6</v>
      </c>
      <c r="DO1140" s="77">
        <v>0</v>
      </c>
      <c r="DP1140" s="77">
        <v>3.4952892981195457E-6</v>
      </c>
      <c r="DQ1140" s="77">
        <v>3.4952892981195457E-6</v>
      </c>
      <c r="DR1140" s="77">
        <v>0</v>
      </c>
      <c r="DS1140" s="77">
        <v>3.4952892981195457E-6</v>
      </c>
      <c r="DT1140" s="77">
        <v>3.4952892981195457E-6</v>
      </c>
      <c r="DU1140" s="77">
        <v>0</v>
      </c>
      <c r="DV1140" s="77">
        <v>0</v>
      </c>
      <c r="DW1140" s="77">
        <v>0</v>
      </c>
      <c r="GE1140" s="77" t="s">
        <v>425</v>
      </c>
      <c r="GF1140" s="77" t="s">
        <v>155</v>
      </c>
      <c r="GG1140" s="77" t="s">
        <v>434</v>
      </c>
      <c r="GH1140" s="77" t="s">
        <v>300</v>
      </c>
      <c r="GI1140" s="77">
        <v>2022</v>
      </c>
      <c r="GJ1140" s="77" t="s">
        <v>301</v>
      </c>
      <c r="GK1140" s="77">
        <v>8585.7228092479927</v>
      </c>
      <c r="GL1140" s="77">
        <v>1130.076335</v>
      </c>
      <c r="GM1140" s="77">
        <v>2022</v>
      </c>
      <c r="GN1140" s="77" t="s">
        <v>175</v>
      </c>
      <c r="GO1140" s="77">
        <v>5.3000000000000005E-2</v>
      </c>
      <c r="GP1140" s="77">
        <v>3</v>
      </c>
      <c r="GQ1140" s="77">
        <v>0</v>
      </c>
      <c r="GR1140" s="77" t="s">
        <v>423</v>
      </c>
      <c r="GS1140" s="77">
        <v>5.5966209081309407E-2</v>
      </c>
      <c r="GT1140" s="77">
        <v>480.51035785654034</v>
      </c>
      <c r="GU1140" s="77">
        <v>5.5966209081309407E-2</v>
      </c>
      <c r="GV1140" s="248">
        <v>480.51035785654034</v>
      </c>
      <c r="GW1140" s="248">
        <v>5.5966209081309407E-2</v>
      </c>
      <c r="GX1140" s="77">
        <v>480.51035785654034</v>
      </c>
      <c r="GY1140" s="77">
        <v>0</v>
      </c>
      <c r="GZ1140" s="77">
        <v>0</v>
      </c>
    </row>
    <row r="1141" spans="98:208" x14ac:dyDescent="0.25">
      <c r="CT1141" s="77" t="s">
        <v>155</v>
      </c>
      <c r="CU1141" s="77" t="s">
        <v>445</v>
      </c>
      <c r="CV1141" s="77" t="s">
        <v>474</v>
      </c>
      <c r="CW1141" s="77">
        <v>2023</v>
      </c>
      <c r="CX1141" s="77">
        <v>0</v>
      </c>
      <c r="CY1141" s="77">
        <v>0</v>
      </c>
      <c r="CZ1141" s="77">
        <v>0</v>
      </c>
      <c r="DA1141" s="77">
        <v>0</v>
      </c>
      <c r="DB1141" s="77">
        <v>8.0408269036977051E-2</v>
      </c>
      <c r="DC1141" s="77">
        <v>3.7590224611390458E-2</v>
      </c>
      <c r="DD1141" s="77">
        <v>1.6314334115686911E-3</v>
      </c>
      <c r="DE1141" s="77">
        <v>4.1186611014017577E-2</v>
      </c>
      <c r="DF1141" s="77">
        <v>0</v>
      </c>
      <c r="DG1141" s="77">
        <v>8.1378100371604419E-3</v>
      </c>
      <c r="DH1141" s="77">
        <v>8.1378100371604419E-3</v>
      </c>
      <c r="DI1141" s="77">
        <v>8.1378100371604419E-3</v>
      </c>
      <c r="DJ1141" s="77">
        <v>4.4329970863878098E-4</v>
      </c>
      <c r="DL1141" s="77">
        <v>0</v>
      </c>
      <c r="DM1141" s="77">
        <v>0</v>
      </c>
      <c r="DN1141" s="77">
        <v>0</v>
      </c>
      <c r="DO1141" s="77">
        <v>0</v>
      </c>
      <c r="DP1141" s="77">
        <v>3.6074888184309713E-6</v>
      </c>
      <c r="DQ1141" s="77">
        <v>3.6074888184309713E-6</v>
      </c>
      <c r="DR1141" s="77">
        <v>0</v>
      </c>
      <c r="DS1141" s="77">
        <v>3.6074888184309713E-6</v>
      </c>
      <c r="DT1141" s="77">
        <v>3.6074888184309713E-6</v>
      </c>
      <c r="DU1141" s="77">
        <v>0</v>
      </c>
      <c r="DV1141" s="77">
        <v>3.6074888184309713E-6</v>
      </c>
      <c r="DW1141" s="77">
        <v>3.6074888184309713E-6</v>
      </c>
      <c r="GE1141" s="77" t="s">
        <v>427</v>
      </c>
      <c r="GF1141" s="77" t="s">
        <v>155</v>
      </c>
      <c r="GG1141" s="77" t="s">
        <v>434</v>
      </c>
      <c r="GH1141" s="77" t="s">
        <v>300</v>
      </c>
      <c r="GI1141" s="77">
        <v>2022</v>
      </c>
      <c r="GJ1141" s="77" t="s">
        <v>303</v>
      </c>
      <c r="GK1141" s="77">
        <v>5338.1784104567741</v>
      </c>
      <c r="GL1141" s="77">
        <v>1130.076335</v>
      </c>
      <c r="GM1141" s="77">
        <v>2022</v>
      </c>
      <c r="GN1141" s="77" t="s">
        <v>175</v>
      </c>
      <c r="GO1141" s="77">
        <v>5.3000000000000005E-2</v>
      </c>
      <c r="GP1141" s="77">
        <v>3</v>
      </c>
      <c r="GQ1141" s="77">
        <v>0</v>
      </c>
      <c r="GR1141" s="77" t="s">
        <v>423</v>
      </c>
      <c r="GS1141" s="77">
        <v>5.5966209081309407E-2</v>
      </c>
      <c r="GT1141" s="77">
        <v>298.75760903295571</v>
      </c>
      <c r="GU1141" s="77">
        <v>5.5966209081309407E-2</v>
      </c>
      <c r="GV1141" s="248">
        <v>298.75760903295571</v>
      </c>
      <c r="GW1141" s="248">
        <v>5.5966209081309407E-2</v>
      </c>
      <c r="GX1141" s="77">
        <v>298.75760903295571</v>
      </c>
      <c r="GY1141" s="77">
        <v>0</v>
      </c>
      <c r="GZ1141" s="77">
        <v>0</v>
      </c>
    </row>
    <row r="1142" spans="98:208" x14ac:dyDescent="0.25">
      <c r="CT1142" s="77" t="s">
        <v>155</v>
      </c>
      <c r="CU1142" s="77" t="s">
        <v>445</v>
      </c>
      <c r="CV1142" s="77" t="s">
        <v>474</v>
      </c>
      <c r="CW1142" s="77">
        <v>2024</v>
      </c>
      <c r="CX1142" s="77">
        <v>0</v>
      </c>
      <c r="CY1142" s="77">
        <v>0</v>
      </c>
      <c r="CZ1142" s="77">
        <v>0</v>
      </c>
      <c r="DA1142" s="77">
        <v>0</v>
      </c>
      <c r="DB1142" s="77">
        <v>8.0408269036977051E-2</v>
      </c>
      <c r="DC1142" s="77">
        <v>3.7590224611390458E-2</v>
      </c>
      <c r="DD1142" s="77">
        <v>1.6314334115686911E-3</v>
      </c>
      <c r="DE1142" s="77">
        <v>4.1186611014017577E-2</v>
      </c>
      <c r="DF1142" s="77">
        <v>0</v>
      </c>
      <c r="DG1142" s="77">
        <v>0</v>
      </c>
      <c r="DH1142" s="77">
        <v>8.1378100371604419E-3</v>
      </c>
      <c r="DI1142" s="77">
        <v>8.1378100371604419E-3</v>
      </c>
      <c r="DJ1142" s="77">
        <v>4.4329970863878098E-4</v>
      </c>
      <c r="DL1142" s="77">
        <v>0</v>
      </c>
      <c r="DM1142" s="77">
        <v>0</v>
      </c>
      <c r="DN1142" s="77">
        <v>0</v>
      </c>
      <c r="DO1142" s="77">
        <v>0</v>
      </c>
      <c r="DP1142" s="77">
        <v>0</v>
      </c>
      <c r="DQ1142" s="77">
        <v>0</v>
      </c>
      <c r="DR1142" s="77">
        <v>0</v>
      </c>
      <c r="DS1142" s="77">
        <v>3.6074888184309713E-6</v>
      </c>
      <c r="DT1142" s="77">
        <v>3.6074888184309713E-6</v>
      </c>
      <c r="DU1142" s="77">
        <v>0</v>
      </c>
      <c r="DV1142" s="77">
        <v>3.6074888184309713E-6</v>
      </c>
      <c r="DW1142" s="77">
        <v>3.6074888184309713E-6</v>
      </c>
      <c r="GE1142" s="77" t="s">
        <v>422</v>
      </c>
      <c r="GF1142" s="77" t="s">
        <v>155</v>
      </c>
      <c r="GG1142" s="77" t="s">
        <v>434</v>
      </c>
      <c r="GH1142" s="77" t="s">
        <v>300</v>
      </c>
      <c r="GI1142" s="77">
        <v>2023</v>
      </c>
      <c r="GJ1142" s="77" t="s">
        <v>305</v>
      </c>
      <c r="GK1142" s="77">
        <v>233.23007680794049</v>
      </c>
      <c r="GL1142" s="77">
        <v>1130.076335</v>
      </c>
      <c r="GM1142" s="77">
        <v>2023</v>
      </c>
      <c r="GN1142" s="77" t="s">
        <v>175</v>
      </c>
      <c r="GO1142" s="77">
        <v>0.13250000000000001</v>
      </c>
      <c r="GP1142" s="77">
        <v>3</v>
      </c>
      <c r="GQ1142" s="77">
        <v>0</v>
      </c>
      <c r="GR1142" s="77" t="s">
        <v>423</v>
      </c>
      <c r="GS1142" s="77">
        <v>0</v>
      </c>
      <c r="GT1142" s="77">
        <v>0</v>
      </c>
      <c r="GU1142" s="77">
        <v>0.1527377521613833</v>
      </c>
      <c r="GV1142" s="248">
        <v>35.623037668071603</v>
      </c>
      <c r="GW1142" s="248">
        <v>0.1527377521613833</v>
      </c>
      <c r="GX1142" s="77">
        <v>35.623037668071603</v>
      </c>
      <c r="GY1142" s="77">
        <v>0.1527377521613833</v>
      </c>
      <c r="GZ1142" s="77">
        <v>35.623037668071603</v>
      </c>
    </row>
    <row r="1143" spans="98:208" x14ac:dyDescent="0.25">
      <c r="CT1143" s="77" t="s">
        <v>155</v>
      </c>
      <c r="CU1143" s="77" t="s">
        <v>445</v>
      </c>
      <c r="CV1143" s="77" t="s">
        <v>474</v>
      </c>
      <c r="CW1143" s="77">
        <v>2025</v>
      </c>
      <c r="CX1143" s="77">
        <v>0</v>
      </c>
      <c r="CY1143" s="77">
        <v>0</v>
      </c>
      <c r="CZ1143" s="77">
        <v>0</v>
      </c>
      <c r="DA1143" s="77">
        <v>0</v>
      </c>
      <c r="DB1143" s="77">
        <v>8.0408269036977051E-2</v>
      </c>
      <c r="DC1143" s="77">
        <v>3.7590224611390458E-2</v>
      </c>
      <c r="DD1143" s="77">
        <v>1.6314334115686911E-3</v>
      </c>
      <c r="DE1143" s="77">
        <v>4.1186611014017577E-2</v>
      </c>
      <c r="DF1143" s="77">
        <v>0</v>
      </c>
      <c r="DG1143" s="77">
        <v>0</v>
      </c>
      <c r="DH1143" s="77">
        <v>0</v>
      </c>
      <c r="DI1143" s="77">
        <v>8.1378100371604419E-3</v>
      </c>
      <c r="DJ1143" s="77">
        <v>4.4329970863878098E-4</v>
      </c>
      <c r="DL1143" s="77">
        <v>0</v>
      </c>
      <c r="DM1143" s="77">
        <v>0</v>
      </c>
      <c r="DN1143" s="77">
        <v>0</v>
      </c>
      <c r="DO1143" s="77">
        <v>0</v>
      </c>
      <c r="DP1143" s="77">
        <v>0</v>
      </c>
      <c r="DQ1143" s="77">
        <v>0</v>
      </c>
      <c r="DR1143" s="77">
        <v>0</v>
      </c>
      <c r="DS1143" s="77">
        <v>0</v>
      </c>
      <c r="DT1143" s="77">
        <v>0</v>
      </c>
      <c r="DU1143" s="77">
        <v>0</v>
      </c>
      <c r="DV1143" s="77">
        <v>3.6074888184309713E-6</v>
      </c>
      <c r="DW1143" s="77">
        <v>3.6074888184309713E-6</v>
      </c>
      <c r="GE1143" s="77" t="s">
        <v>425</v>
      </c>
      <c r="GF1143" s="77" t="s">
        <v>155</v>
      </c>
      <c r="GG1143" s="77" t="s">
        <v>434</v>
      </c>
      <c r="GH1143" s="77" t="s">
        <v>300</v>
      </c>
      <c r="GI1143" s="77">
        <v>2023</v>
      </c>
      <c r="GJ1143" s="77" t="s">
        <v>301</v>
      </c>
      <c r="GK1143" s="77">
        <v>8896.5159934286421</v>
      </c>
      <c r="GL1143" s="77">
        <v>1130.076335</v>
      </c>
      <c r="GM1143" s="77">
        <v>2023</v>
      </c>
      <c r="GN1143" s="77" t="s">
        <v>175</v>
      </c>
      <c r="GO1143" s="77">
        <v>5.3000000000000005E-2</v>
      </c>
      <c r="GP1143" s="77">
        <v>3</v>
      </c>
      <c r="GQ1143" s="77">
        <v>0</v>
      </c>
      <c r="GR1143" s="77" t="s">
        <v>423</v>
      </c>
      <c r="GS1143" s="77">
        <v>0</v>
      </c>
      <c r="GT1143" s="77">
        <v>0</v>
      </c>
      <c r="GU1143" s="77">
        <v>5.5966209081309407E-2</v>
      </c>
      <c r="GV1143" s="248">
        <v>497.90427418344046</v>
      </c>
      <c r="GW1143" s="248">
        <v>5.5966209081309407E-2</v>
      </c>
      <c r="GX1143" s="77">
        <v>497.90427418344046</v>
      </c>
      <c r="GY1143" s="77">
        <v>5.5966209081309407E-2</v>
      </c>
      <c r="GZ1143" s="77">
        <v>497.90427418344046</v>
      </c>
    </row>
    <row r="1144" spans="98:208" x14ac:dyDescent="0.25">
      <c r="CT1144" s="77" t="s">
        <v>155</v>
      </c>
      <c r="CU1144" s="77" t="s">
        <v>445</v>
      </c>
      <c r="CV1144" s="77" t="s">
        <v>481</v>
      </c>
      <c r="CW1144" s="77">
        <v>2020</v>
      </c>
      <c r="CX1144" s="77">
        <v>0</v>
      </c>
      <c r="CY1144" s="77">
        <v>0</v>
      </c>
      <c r="CZ1144" s="77">
        <v>0</v>
      </c>
      <c r="DA1144" s="77">
        <v>0</v>
      </c>
      <c r="DB1144" s="77">
        <v>21083.842824224459</v>
      </c>
      <c r="DC1144" s="77">
        <v>409.22373582018071</v>
      </c>
      <c r="DD1144" s="77">
        <v>13469.08781237847</v>
      </c>
      <c r="DE1144" s="77">
        <v>7205.5312760251654</v>
      </c>
      <c r="DF1144" s="77">
        <v>1219.5839681182865</v>
      </c>
      <c r="DG1144" s="77">
        <v>0</v>
      </c>
      <c r="DH1144" s="77">
        <v>0</v>
      </c>
      <c r="DI1144" s="77">
        <v>0</v>
      </c>
      <c r="DJ1144" s="77">
        <v>4.5297390799887689E-10</v>
      </c>
      <c r="DL1144" s="77">
        <v>0</v>
      </c>
      <c r="DM1144" s="77">
        <v>5.5243971617131788E-7</v>
      </c>
      <c r="DN1144" s="77">
        <v>5.5243971617131788E-7</v>
      </c>
      <c r="DO1144" s="77">
        <v>0</v>
      </c>
      <c r="DP1144" s="77">
        <v>0</v>
      </c>
      <c r="DQ1144" s="77">
        <v>0</v>
      </c>
      <c r="DR1144" s="77">
        <v>0</v>
      </c>
      <c r="DS1144" s="77">
        <v>0</v>
      </c>
      <c r="DT1144" s="77">
        <v>0</v>
      </c>
      <c r="DU1144" s="77">
        <v>0</v>
      </c>
      <c r="DV1144" s="77">
        <v>0</v>
      </c>
      <c r="DW1144" s="77">
        <v>0</v>
      </c>
      <c r="GE1144" s="77" t="s">
        <v>427</v>
      </c>
      <c r="GF1144" s="77" t="s">
        <v>155</v>
      </c>
      <c r="GG1144" s="77" t="s">
        <v>434</v>
      </c>
      <c r="GH1144" s="77" t="s">
        <v>300</v>
      </c>
      <c r="GI1144" s="77">
        <v>2023</v>
      </c>
      <c r="GJ1144" s="77" t="s">
        <v>303</v>
      </c>
      <c r="GK1144" s="77">
        <v>5534.8914862001229</v>
      </c>
      <c r="GL1144" s="77">
        <v>1130.076335</v>
      </c>
      <c r="GM1144" s="77">
        <v>2023</v>
      </c>
      <c r="GN1144" s="77" t="s">
        <v>175</v>
      </c>
      <c r="GO1144" s="77">
        <v>5.3000000000000005E-2</v>
      </c>
      <c r="GP1144" s="77">
        <v>3</v>
      </c>
      <c r="GQ1144" s="77">
        <v>0</v>
      </c>
      <c r="GR1144" s="77" t="s">
        <v>423</v>
      </c>
      <c r="GS1144" s="77">
        <v>0</v>
      </c>
      <c r="GT1144" s="77">
        <v>0</v>
      </c>
      <c r="GU1144" s="77">
        <v>5.5966209081309407E-2</v>
      </c>
      <c r="GV1144" s="248">
        <v>309.76689415903542</v>
      </c>
      <c r="GW1144" s="248">
        <v>5.5966209081309407E-2</v>
      </c>
      <c r="GX1144" s="77">
        <v>309.76689415903542</v>
      </c>
      <c r="GY1144" s="77">
        <v>5.5966209081309407E-2</v>
      </c>
      <c r="GZ1144" s="77">
        <v>309.76689415903542</v>
      </c>
    </row>
    <row r="1145" spans="98:208" x14ac:dyDescent="0.25">
      <c r="CT1145" s="77" t="s">
        <v>155</v>
      </c>
      <c r="CU1145" s="77" t="s">
        <v>445</v>
      </c>
      <c r="CV1145" s="77" t="s">
        <v>481</v>
      </c>
      <c r="CW1145" s="77">
        <v>2021</v>
      </c>
      <c r="CX1145" s="77">
        <v>0</v>
      </c>
      <c r="CY1145" s="77">
        <v>0</v>
      </c>
      <c r="CZ1145" s="77">
        <v>0</v>
      </c>
      <c r="DA1145" s="77">
        <v>0</v>
      </c>
      <c r="DB1145" s="77">
        <v>21083.842824224459</v>
      </c>
      <c r="DC1145" s="77">
        <v>409.22373582018071</v>
      </c>
      <c r="DD1145" s="77">
        <v>13469.08781237847</v>
      </c>
      <c r="DE1145" s="77">
        <v>7205.5312760251654</v>
      </c>
      <c r="DF1145" s="77">
        <v>1219.5839681182865</v>
      </c>
      <c r="DG1145" s="77">
        <v>1219.5839681182865</v>
      </c>
      <c r="DH1145" s="77">
        <v>0</v>
      </c>
      <c r="DI1145" s="77">
        <v>0</v>
      </c>
      <c r="DJ1145" s="77">
        <v>4.5297390799887689E-10</v>
      </c>
      <c r="DL1145" s="77">
        <v>0</v>
      </c>
      <c r="DM1145" s="77">
        <v>5.5243971617131788E-7</v>
      </c>
      <c r="DN1145" s="77">
        <v>5.5243971617131788E-7</v>
      </c>
      <c r="DO1145" s="77">
        <v>0</v>
      </c>
      <c r="DP1145" s="77">
        <v>5.5243971617131788E-7</v>
      </c>
      <c r="DQ1145" s="77">
        <v>5.5243971617131788E-7</v>
      </c>
      <c r="DR1145" s="77">
        <v>0</v>
      </c>
      <c r="DS1145" s="77">
        <v>0</v>
      </c>
      <c r="DT1145" s="77">
        <v>0</v>
      </c>
      <c r="DU1145" s="77">
        <v>0</v>
      </c>
      <c r="DV1145" s="77">
        <v>0</v>
      </c>
      <c r="DW1145" s="77">
        <v>0</v>
      </c>
      <c r="GE1145" s="77" t="s">
        <v>422</v>
      </c>
      <c r="GF1145" s="77" t="s">
        <v>155</v>
      </c>
      <c r="GG1145" s="77" t="s">
        <v>434</v>
      </c>
      <c r="GH1145" s="77" t="s">
        <v>300</v>
      </c>
      <c r="GI1145" s="77">
        <v>2024</v>
      </c>
      <c r="GJ1145" s="77" t="s">
        <v>305</v>
      </c>
      <c r="GK1145" s="77">
        <v>233.23007680794049</v>
      </c>
      <c r="GL1145" s="77">
        <v>1130.076335</v>
      </c>
      <c r="GM1145" s="77">
        <v>2024</v>
      </c>
      <c r="GN1145" s="77" t="s">
        <v>175</v>
      </c>
      <c r="GO1145" s="77">
        <v>0.13250000000000001</v>
      </c>
      <c r="GP1145" s="77">
        <v>3</v>
      </c>
      <c r="GQ1145" s="77">
        <v>0</v>
      </c>
      <c r="GR1145" s="77" t="s">
        <v>423</v>
      </c>
      <c r="GS1145" s="77">
        <v>0</v>
      </c>
      <c r="GT1145" s="77">
        <v>0</v>
      </c>
      <c r="GU1145" s="77">
        <v>0</v>
      </c>
      <c r="GV1145" s="248">
        <v>0</v>
      </c>
      <c r="GW1145" s="248">
        <v>0.1527377521613833</v>
      </c>
      <c r="GX1145" s="77">
        <v>35.623037668071603</v>
      </c>
      <c r="GY1145" s="77">
        <v>0.1527377521613833</v>
      </c>
      <c r="GZ1145" s="77">
        <v>35.623037668071603</v>
      </c>
    </row>
    <row r="1146" spans="98:208" x14ac:dyDescent="0.25">
      <c r="CT1146" s="77" t="s">
        <v>155</v>
      </c>
      <c r="CU1146" s="77" t="s">
        <v>445</v>
      </c>
      <c r="CV1146" s="77" t="s">
        <v>481</v>
      </c>
      <c r="CW1146" s="77">
        <v>2022</v>
      </c>
      <c r="CX1146" s="77">
        <v>0</v>
      </c>
      <c r="CY1146" s="77">
        <v>0</v>
      </c>
      <c r="CZ1146" s="77">
        <v>0</v>
      </c>
      <c r="DA1146" s="77">
        <v>0</v>
      </c>
      <c r="DB1146" s="77">
        <v>21083.842824224459</v>
      </c>
      <c r="DC1146" s="77">
        <v>409.22373582018071</v>
      </c>
      <c r="DD1146" s="77">
        <v>13469.08781237847</v>
      </c>
      <c r="DE1146" s="77">
        <v>7205.5312760251654</v>
      </c>
      <c r="DF1146" s="77">
        <v>1219.5839681182865</v>
      </c>
      <c r="DG1146" s="77">
        <v>1219.5839681182865</v>
      </c>
      <c r="DH1146" s="77">
        <v>1219.5839681182865</v>
      </c>
      <c r="DI1146" s="77">
        <v>0</v>
      </c>
      <c r="DJ1146" s="77">
        <v>4.5297390799887689E-10</v>
      </c>
      <c r="DL1146" s="77">
        <v>0</v>
      </c>
      <c r="DM1146" s="77">
        <v>5.5243971617131788E-7</v>
      </c>
      <c r="DN1146" s="77">
        <v>5.5243971617131788E-7</v>
      </c>
      <c r="DO1146" s="77">
        <v>0</v>
      </c>
      <c r="DP1146" s="77">
        <v>5.5243971617131788E-7</v>
      </c>
      <c r="DQ1146" s="77">
        <v>5.5243971617131788E-7</v>
      </c>
      <c r="DR1146" s="77">
        <v>0</v>
      </c>
      <c r="DS1146" s="77">
        <v>5.5243971617131788E-7</v>
      </c>
      <c r="DT1146" s="77">
        <v>5.5243971617131788E-7</v>
      </c>
      <c r="DU1146" s="77">
        <v>0</v>
      </c>
      <c r="DV1146" s="77">
        <v>0</v>
      </c>
      <c r="DW1146" s="77">
        <v>0</v>
      </c>
      <c r="GE1146" s="77" t="s">
        <v>425</v>
      </c>
      <c r="GF1146" s="77" t="s">
        <v>155</v>
      </c>
      <c r="GG1146" s="77" t="s">
        <v>434</v>
      </c>
      <c r="GH1146" s="77" t="s">
        <v>300</v>
      </c>
      <c r="GI1146" s="77">
        <v>2024</v>
      </c>
      <c r="GJ1146" s="77" t="s">
        <v>301</v>
      </c>
      <c r="GK1146" s="77">
        <v>8896.5159934286421</v>
      </c>
      <c r="GL1146" s="77">
        <v>1130.076335</v>
      </c>
      <c r="GM1146" s="77">
        <v>2024</v>
      </c>
      <c r="GN1146" s="77" t="s">
        <v>175</v>
      </c>
      <c r="GO1146" s="77">
        <v>5.3000000000000005E-2</v>
      </c>
      <c r="GP1146" s="77">
        <v>3</v>
      </c>
      <c r="GQ1146" s="77">
        <v>0</v>
      </c>
      <c r="GR1146" s="77" t="s">
        <v>423</v>
      </c>
      <c r="GS1146" s="77">
        <v>0</v>
      </c>
      <c r="GT1146" s="77">
        <v>0</v>
      </c>
      <c r="GU1146" s="77">
        <v>0</v>
      </c>
      <c r="GV1146" s="248">
        <v>0</v>
      </c>
      <c r="GW1146" s="248">
        <v>5.5966209081309407E-2</v>
      </c>
      <c r="GX1146" s="77">
        <v>497.90427418344046</v>
      </c>
      <c r="GY1146" s="77">
        <v>5.5966209081309407E-2</v>
      </c>
      <c r="GZ1146" s="77">
        <v>497.90427418344046</v>
      </c>
    </row>
    <row r="1147" spans="98:208" x14ac:dyDescent="0.25">
      <c r="CT1147" s="77" t="s">
        <v>155</v>
      </c>
      <c r="CU1147" s="77" t="s">
        <v>445</v>
      </c>
      <c r="CV1147" s="77" t="s">
        <v>481</v>
      </c>
      <c r="CW1147" s="77">
        <v>2023</v>
      </c>
      <c r="CX1147" s="77">
        <v>0</v>
      </c>
      <c r="CY1147" s="77">
        <v>0</v>
      </c>
      <c r="CZ1147" s="77">
        <v>0</v>
      </c>
      <c r="DA1147" s="77">
        <v>0</v>
      </c>
      <c r="DB1147" s="77">
        <v>21835.978114130139</v>
      </c>
      <c r="DC1147" s="77">
        <v>428.60232122013241</v>
      </c>
      <c r="DD1147" s="77">
        <v>13939.56097345725</v>
      </c>
      <c r="DE1147" s="77">
        <v>7467.814819452442</v>
      </c>
      <c r="DF1147" s="77">
        <v>0</v>
      </c>
      <c r="DG1147" s="77">
        <v>1263.5534246224597</v>
      </c>
      <c r="DH1147" s="77">
        <v>1263.5534246224597</v>
      </c>
      <c r="DI1147" s="77">
        <v>1263.5534246224597</v>
      </c>
      <c r="DJ1147" s="77">
        <v>4.5297390799887689E-10</v>
      </c>
      <c r="DL1147" s="77">
        <v>0</v>
      </c>
      <c r="DM1147" s="77">
        <v>0</v>
      </c>
      <c r="DN1147" s="77">
        <v>0</v>
      </c>
      <c r="DO1147" s="77">
        <v>0</v>
      </c>
      <c r="DP1147" s="77">
        <v>5.7235673271659991E-7</v>
      </c>
      <c r="DQ1147" s="77">
        <v>5.7235673271659991E-7</v>
      </c>
      <c r="DR1147" s="77">
        <v>0</v>
      </c>
      <c r="DS1147" s="77">
        <v>5.7235673271659991E-7</v>
      </c>
      <c r="DT1147" s="77">
        <v>5.7235673271659991E-7</v>
      </c>
      <c r="DU1147" s="77">
        <v>0</v>
      </c>
      <c r="DV1147" s="77">
        <v>5.7235673271659991E-7</v>
      </c>
      <c r="DW1147" s="77">
        <v>5.7235673271659991E-7</v>
      </c>
      <c r="GE1147" s="77" t="s">
        <v>427</v>
      </c>
      <c r="GF1147" s="77" t="s">
        <v>155</v>
      </c>
      <c r="GG1147" s="77" t="s">
        <v>434</v>
      </c>
      <c r="GH1147" s="77" t="s">
        <v>300</v>
      </c>
      <c r="GI1147" s="77">
        <v>2024</v>
      </c>
      <c r="GJ1147" s="77" t="s">
        <v>303</v>
      </c>
      <c r="GK1147" s="77">
        <v>5534.8914862001229</v>
      </c>
      <c r="GL1147" s="77">
        <v>1130.076335</v>
      </c>
      <c r="GM1147" s="77">
        <v>2024</v>
      </c>
      <c r="GN1147" s="77" t="s">
        <v>175</v>
      </c>
      <c r="GO1147" s="77">
        <v>5.3000000000000005E-2</v>
      </c>
      <c r="GP1147" s="77">
        <v>3</v>
      </c>
      <c r="GQ1147" s="77">
        <v>0</v>
      </c>
      <c r="GR1147" s="77" t="s">
        <v>423</v>
      </c>
      <c r="GS1147" s="77">
        <v>0</v>
      </c>
      <c r="GT1147" s="77">
        <v>0</v>
      </c>
      <c r="GU1147" s="77">
        <v>0</v>
      </c>
      <c r="GV1147" s="248">
        <v>0</v>
      </c>
      <c r="GW1147" s="248">
        <v>5.5966209081309407E-2</v>
      </c>
      <c r="GX1147" s="77">
        <v>309.76689415903542</v>
      </c>
      <c r="GY1147" s="77">
        <v>5.5966209081309407E-2</v>
      </c>
      <c r="GZ1147" s="77">
        <v>309.76689415903542</v>
      </c>
    </row>
    <row r="1148" spans="98:208" x14ac:dyDescent="0.25">
      <c r="CT1148" s="77" t="s">
        <v>155</v>
      </c>
      <c r="CU1148" s="77" t="s">
        <v>445</v>
      </c>
      <c r="CV1148" s="77" t="s">
        <v>481</v>
      </c>
      <c r="CW1148" s="77">
        <v>2024</v>
      </c>
      <c r="CX1148" s="77">
        <v>0</v>
      </c>
      <c r="CY1148" s="77">
        <v>0</v>
      </c>
      <c r="CZ1148" s="77">
        <v>0</v>
      </c>
      <c r="DA1148" s="77">
        <v>0</v>
      </c>
      <c r="DB1148" s="77">
        <v>21835.978114130139</v>
      </c>
      <c r="DC1148" s="77">
        <v>428.60232122013241</v>
      </c>
      <c r="DD1148" s="77">
        <v>13939.56097345725</v>
      </c>
      <c r="DE1148" s="77">
        <v>7467.814819452442</v>
      </c>
      <c r="DF1148" s="77">
        <v>0</v>
      </c>
      <c r="DG1148" s="77">
        <v>0</v>
      </c>
      <c r="DH1148" s="77">
        <v>1263.5534246224597</v>
      </c>
      <c r="DI1148" s="77">
        <v>1263.5534246224597</v>
      </c>
      <c r="DJ1148" s="77">
        <v>4.5297390799887689E-10</v>
      </c>
      <c r="DL1148" s="77">
        <v>0</v>
      </c>
      <c r="DM1148" s="77">
        <v>0</v>
      </c>
      <c r="DN1148" s="77">
        <v>0</v>
      </c>
      <c r="DO1148" s="77">
        <v>0</v>
      </c>
      <c r="DP1148" s="77">
        <v>0</v>
      </c>
      <c r="DQ1148" s="77">
        <v>0</v>
      </c>
      <c r="DR1148" s="77">
        <v>0</v>
      </c>
      <c r="DS1148" s="77">
        <v>5.7235673271659991E-7</v>
      </c>
      <c r="DT1148" s="77">
        <v>5.7235673271659991E-7</v>
      </c>
      <c r="DU1148" s="77">
        <v>0</v>
      </c>
      <c r="DV1148" s="77">
        <v>5.7235673271659991E-7</v>
      </c>
      <c r="DW1148" s="77">
        <v>5.7235673271659991E-7</v>
      </c>
      <c r="GE1148" s="77" t="s">
        <v>422</v>
      </c>
      <c r="GF1148" s="77" t="s">
        <v>155</v>
      </c>
      <c r="GG1148" s="77" t="s">
        <v>434</v>
      </c>
      <c r="GH1148" s="77" t="s">
        <v>300</v>
      </c>
      <c r="GI1148" s="77">
        <v>2025</v>
      </c>
      <c r="GJ1148" s="77" t="s">
        <v>305</v>
      </c>
      <c r="GK1148" s="77">
        <v>233.23007680794049</v>
      </c>
      <c r="GL1148" s="77">
        <v>1130.076335</v>
      </c>
      <c r="GM1148" s="77">
        <v>2025</v>
      </c>
      <c r="GN1148" s="77" t="s">
        <v>175</v>
      </c>
      <c r="GO1148" s="77">
        <v>0.13250000000000001</v>
      </c>
      <c r="GP1148" s="77">
        <v>3</v>
      </c>
      <c r="GQ1148" s="77">
        <v>0</v>
      </c>
      <c r="GR1148" s="77" t="s">
        <v>423</v>
      </c>
      <c r="GS1148" s="77">
        <v>0</v>
      </c>
      <c r="GT1148" s="77">
        <v>0</v>
      </c>
      <c r="GU1148" s="77">
        <v>0</v>
      </c>
      <c r="GV1148" s="248">
        <v>0</v>
      </c>
      <c r="GW1148" s="248">
        <v>0</v>
      </c>
      <c r="GX1148" s="77">
        <v>0</v>
      </c>
      <c r="GY1148" s="77">
        <v>0.1527377521613833</v>
      </c>
      <c r="GZ1148" s="77">
        <v>35.623037668071603</v>
      </c>
    </row>
    <row r="1149" spans="98:208" x14ac:dyDescent="0.25">
      <c r="CT1149" s="77" t="s">
        <v>155</v>
      </c>
      <c r="CU1149" s="77" t="s">
        <v>445</v>
      </c>
      <c r="CV1149" s="77" t="s">
        <v>481</v>
      </c>
      <c r="CW1149" s="77">
        <v>2025</v>
      </c>
      <c r="CX1149" s="77">
        <v>0</v>
      </c>
      <c r="CY1149" s="77">
        <v>0</v>
      </c>
      <c r="CZ1149" s="77">
        <v>0</v>
      </c>
      <c r="DA1149" s="77">
        <v>0</v>
      </c>
      <c r="DB1149" s="77">
        <v>21835.978114130139</v>
      </c>
      <c r="DC1149" s="77">
        <v>428.60232122013241</v>
      </c>
      <c r="DD1149" s="77">
        <v>13939.56097345725</v>
      </c>
      <c r="DE1149" s="77">
        <v>7467.814819452442</v>
      </c>
      <c r="DF1149" s="77">
        <v>0</v>
      </c>
      <c r="DG1149" s="77">
        <v>0</v>
      </c>
      <c r="DH1149" s="77">
        <v>0</v>
      </c>
      <c r="DI1149" s="77">
        <v>1263.5534246224597</v>
      </c>
      <c r="DJ1149" s="77">
        <v>4.5297390799887689E-10</v>
      </c>
      <c r="DL1149" s="77">
        <v>0</v>
      </c>
      <c r="DM1149" s="77">
        <v>0</v>
      </c>
      <c r="DN1149" s="77">
        <v>0</v>
      </c>
      <c r="DO1149" s="77">
        <v>0</v>
      </c>
      <c r="DP1149" s="77">
        <v>0</v>
      </c>
      <c r="DQ1149" s="77">
        <v>0</v>
      </c>
      <c r="DR1149" s="77">
        <v>0</v>
      </c>
      <c r="DS1149" s="77">
        <v>0</v>
      </c>
      <c r="DT1149" s="77">
        <v>0</v>
      </c>
      <c r="DU1149" s="77">
        <v>0</v>
      </c>
      <c r="DV1149" s="77">
        <v>5.7235673271659991E-7</v>
      </c>
      <c r="DW1149" s="77">
        <v>5.7235673271659991E-7</v>
      </c>
      <c r="GE1149" s="77" t="s">
        <v>425</v>
      </c>
      <c r="GF1149" s="77" t="s">
        <v>155</v>
      </c>
      <c r="GG1149" s="77" t="s">
        <v>434</v>
      </c>
      <c r="GH1149" s="77" t="s">
        <v>300</v>
      </c>
      <c r="GI1149" s="77">
        <v>2025</v>
      </c>
      <c r="GJ1149" s="77" t="s">
        <v>301</v>
      </c>
      <c r="GK1149" s="77">
        <v>8896.5159934286421</v>
      </c>
      <c r="GL1149" s="77">
        <v>1130.076335</v>
      </c>
      <c r="GM1149" s="77">
        <v>2025</v>
      </c>
      <c r="GN1149" s="77" t="s">
        <v>175</v>
      </c>
      <c r="GO1149" s="77">
        <v>5.3000000000000005E-2</v>
      </c>
      <c r="GP1149" s="77">
        <v>3</v>
      </c>
      <c r="GQ1149" s="77">
        <v>0</v>
      </c>
      <c r="GR1149" s="77" t="s">
        <v>423</v>
      </c>
      <c r="GS1149" s="77">
        <v>0</v>
      </c>
      <c r="GT1149" s="77">
        <v>0</v>
      </c>
      <c r="GU1149" s="77">
        <v>0</v>
      </c>
      <c r="GV1149" s="248">
        <v>0</v>
      </c>
      <c r="GW1149" s="248">
        <v>0</v>
      </c>
      <c r="GX1149" s="77">
        <v>0</v>
      </c>
      <c r="GY1149" s="77">
        <v>5.5966209081309407E-2</v>
      </c>
      <c r="GZ1149" s="77">
        <v>497.90427418344046</v>
      </c>
    </row>
    <row r="1150" spans="98:208" x14ac:dyDescent="0.25">
      <c r="CT1150" s="77" t="s">
        <v>155</v>
      </c>
      <c r="CU1150" s="77" t="s">
        <v>445</v>
      </c>
      <c r="CV1150" s="77" t="s">
        <v>488</v>
      </c>
      <c r="CW1150" s="77">
        <v>2020</v>
      </c>
      <c r="CX1150" s="77">
        <v>0</v>
      </c>
      <c r="CY1150" s="77">
        <v>0</v>
      </c>
      <c r="CZ1150" s="77">
        <v>0</v>
      </c>
      <c r="DA1150" s="77">
        <v>0</v>
      </c>
      <c r="DB1150" s="77">
        <v>21083.842824224459</v>
      </c>
      <c r="DC1150" s="77">
        <v>409.22373582043832</v>
      </c>
      <c r="DD1150" s="77">
        <v>13469.087812378741</v>
      </c>
      <c r="DE1150" s="77">
        <v>7205.5312760252846</v>
      </c>
      <c r="DF1150" s="77">
        <v>1219.5839681183477</v>
      </c>
      <c r="DG1150" s="77">
        <v>0</v>
      </c>
      <c r="DH1150" s="77">
        <v>0</v>
      </c>
      <c r="DI1150" s="77">
        <v>0</v>
      </c>
      <c r="DJ1150" s="77">
        <v>1.9536214479091029E-8</v>
      </c>
      <c r="DL1150" s="77">
        <v>0</v>
      </c>
      <c r="DM1150" s="77">
        <v>2.3826053976420957E-5</v>
      </c>
      <c r="DN1150" s="77">
        <v>2.3826053976420957E-5</v>
      </c>
      <c r="DO1150" s="77">
        <v>0</v>
      </c>
      <c r="DP1150" s="77">
        <v>0</v>
      </c>
      <c r="DQ1150" s="77">
        <v>0</v>
      </c>
      <c r="DR1150" s="77">
        <v>0</v>
      </c>
      <c r="DS1150" s="77">
        <v>0</v>
      </c>
      <c r="DT1150" s="77">
        <v>0</v>
      </c>
      <c r="DU1150" s="77">
        <v>0</v>
      </c>
      <c r="DV1150" s="77">
        <v>0</v>
      </c>
      <c r="DW1150" s="77">
        <v>0</v>
      </c>
      <c r="GE1150" s="77" t="s">
        <v>427</v>
      </c>
      <c r="GF1150" s="77" t="s">
        <v>155</v>
      </c>
      <c r="GG1150" s="77" t="s">
        <v>434</v>
      </c>
      <c r="GH1150" s="77" t="s">
        <v>300</v>
      </c>
      <c r="GI1150" s="77">
        <v>2025</v>
      </c>
      <c r="GJ1150" s="77" t="s">
        <v>303</v>
      </c>
      <c r="GK1150" s="77">
        <v>5534.8914862001229</v>
      </c>
      <c r="GL1150" s="77">
        <v>1130.076335</v>
      </c>
      <c r="GM1150" s="77">
        <v>2025</v>
      </c>
      <c r="GN1150" s="77" t="s">
        <v>175</v>
      </c>
      <c r="GO1150" s="77">
        <v>5.3000000000000005E-2</v>
      </c>
      <c r="GP1150" s="77">
        <v>3</v>
      </c>
      <c r="GQ1150" s="77">
        <v>0</v>
      </c>
      <c r="GR1150" s="77" t="s">
        <v>423</v>
      </c>
      <c r="GS1150" s="77">
        <v>0</v>
      </c>
      <c r="GT1150" s="77">
        <v>0</v>
      </c>
      <c r="GU1150" s="77">
        <v>0</v>
      </c>
      <c r="GV1150" s="248">
        <v>0</v>
      </c>
      <c r="GW1150" s="248">
        <v>0</v>
      </c>
      <c r="GX1150" s="77">
        <v>0</v>
      </c>
      <c r="GY1150" s="77">
        <v>5.5966209081309407E-2</v>
      </c>
      <c r="GZ1150" s="77">
        <v>309.76689415903542</v>
      </c>
    </row>
    <row r="1151" spans="98:208" x14ac:dyDescent="0.25">
      <c r="CT1151" s="77" t="s">
        <v>155</v>
      </c>
      <c r="CU1151" s="77" t="s">
        <v>445</v>
      </c>
      <c r="CV1151" s="77" t="s">
        <v>488</v>
      </c>
      <c r="CW1151" s="77">
        <v>2021</v>
      </c>
      <c r="CX1151" s="77">
        <v>0</v>
      </c>
      <c r="CY1151" s="77">
        <v>0</v>
      </c>
      <c r="CZ1151" s="77">
        <v>0</v>
      </c>
      <c r="DA1151" s="77">
        <v>0</v>
      </c>
      <c r="DB1151" s="77">
        <v>21083.842824224459</v>
      </c>
      <c r="DC1151" s="77">
        <v>409.22373582043832</v>
      </c>
      <c r="DD1151" s="77">
        <v>13469.087812378741</v>
      </c>
      <c r="DE1151" s="77">
        <v>7205.5312760252846</v>
      </c>
      <c r="DF1151" s="77">
        <v>1219.5839681183477</v>
      </c>
      <c r="DG1151" s="77">
        <v>1219.5839681183477</v>
      </c>
      <c r="DH1151" s="77">
        <v>0</v>
      </c>
      <c r="DI1151" s="77">
        <v>0</v>
      </c>
      <c r="DJ1151" s="77">
        <v>1.9536214479091029E-8</v>
      </c>
      <c r="DL1151" s="77">
        <v>0</v>
      </c>
      <c r="DM1151" s="77">
        <v>2.3826053976420957E-5</v>
      </c>
      <c r="DN1151" s="77">
        <v>2.3826053976420957E-5</v>
      </c>
      <c r="DO1151" s="77">
        <v>0</v>
      </c>
      <c r="DP1151" s="77">
        <v>2.3826053976420957E-5</v>
      </c>
      <c r="DQ1151" s="77">
        <v>2.3826053976420957E-5</v>
      </c>
      <c r="DR1151" s="77">
        <v>0</v>
      </c>
      <c r="DS1151" s="77">
        <v>0</v>
      </c>
      <c r="DT1151" s="77">
        <v>0</v>
      </c>
      <c r="DU1151" s="77">
        <v>0</v>
      </c>
      <c r="DV1151" s="77">
        <v>0</v>
      </c>
      <c r="DW1151" s="77">
        <v>0</v>
      </c>
      <c r="GE1151" s="77" t="s">
        <v>422</v>
      </c>
      <c r="GF1151" s="77" t="s">
        <v>155</v>
      </c>
      <c r="GG1151" s="77" t="s">
        <v>434</v>
      </c>
      <c r="GH1151" s="77" t="s">
        <v>432</v>
      </c>
      <c r="GI1151" s="77">
        <v>2021</v>
      </c>
      <c r="GJ1151" s="77" t="s">
        <v>305</v>
      </c>
      <c r="GK1151" s="77">
        <v>222.2294216278348</v>
      </c>
      <c r="GL1151" s="77">
        <v>1130.076335</v>
      </c>
      <c r="GM1151" s="77">
        <v>2021</v>
      </c>
      <c r="GN1151" s="77" t="s">
        <v>175</v>
      </c>
      <c r="GO1151" s="77">
        <v>0.13250000000000001</v>
      </c>
      <c r="GP1151" s="77">
        <v>3</v>
      </c>
      <c r="GQ1151" s="77">
        <v>0</v>
      </c>
      <c r="GR1151" s="77" t="s">
        <v>423</v>
      </c>
      <c r="GS1151" s="77">
        <v>0.1527377521613833</v>
      </c>
      <c r="GT1151" s="77">
        <v>33.942822323559788</v>
      </c>
      <c r="GU1151" s="77">
        <v>0.1527377521613833</v>
      </c>
      <c r="GV1151" s="248">
        <v>33.942822323559788</v>
      </c>
      <c r="GW1151" s="248">
        <v>0</v>
      </c>
      <c r="GX1151" s="77">
        <v>0</v>
      </c>
      <c r="GY1151" s="77">
        <v>0</v>
      </c>
      <c r="GZ1151" s="77">
        <v>0</v>
      </c>
    </row>
    <row r="1152" spans="98:208" x14ac:dyDescent="0.25">
      <c r="CT1152" s="77" t="s">
        <v>155</v>
      </c>
      <c r="CU1152" s="77" t="s">
        <v>445</v>
      </c>
      <c r="CV1152" s="77" t="s">
        <v>488</v>
      </c>
      <c r="CW1152" s="77">
        <v>2022</v>
      </c>
      <c r="CX1152" s="77">
        <v>0</v>
      </c>
      <c r="CY1152" s="77">
        <v>0</v>
      </c>
      <c r="CZ1152" s="77">
        <v>0</v>
      </c>
      <c r="DA1152" s="77">
        <v>0</v>
      </c>
      <c r="DB1152" s="77">
        <v>21083.842824224459</v>
      </c>
      <c r="DC1152" s="77">
        <v>409.22373582043832</v>
      </c>
      <c r="DD1152" s="77">
        <v>13469.087812378741</v>
      </c>
      <c r="DE1152" s="77">
        <v>7205.5312760252846</v>
      </c>
      <c r="DF1152" s="77">
        <v>1219.5839681183477</v>
      </c>
      <c r="DG1152" s="77">
        <v>1219.5839681183477</v>
      </c>
      <c r="DH1152" s="77">
        <v>1219.5839681183477</v>
      </c>
      <c r="DI1152" s="77">
        <v>0</v>
      </c>
      <c r="DJ1152" s="77">
        <v>1.9536214479091029E-8</v>
      </c>
      <c r="DL1152" s="77">
        <v>0</v>
      </c>
      <c r="DM1152" s="77">
        <v>2.3826053976420957E-5</v>
      </c>
      <c r="DN1152" s="77">
        <v>2.3826053976420957E-5</v>
      </c>
      <c r="DO1152" s="77">
        <v>0</v>
      </c>
      <c r="DP1152" s="77">
        <v>2.3826053976420957E-5</v>
      </c>
      <c r="DQ1152" s="77">
        <v>2.3826053976420957E-5</v>
      </c>
      <c r="DR1152" s="77">
        <v>0</v>
      </c>
      <c r="DS1152" s="77">
        <v>2.3826053976420957E-5</v>
      </c>
      <c r="DT1152" s="77">
        <v>2.3826053976420957E-5</v>
      </c>
      <c r="DU1152" s="77">
        <v>0</v>
      </c>
      <c r="DV1152" s="77">
        <v>0</v>
      </c>
      <c r="DW1152" s="77">
        <v>0</v>
      </c>
      <c r="GE1152" s="77" t="s">
        <v>425</v>
      </c>
      <c r="GF1152" s="77" t="s">
        <v>155</v>
      </c>
      <c r="GG1152" s="77" t="s">
        <v>434</v>
      </c>
      <c r="GH1152" s="77" t="s">
        <v>432</v>
      </c>
      <c r="GI1152" s="77">
        <v>2021</v>
      </c>
      <c r="GJ1152" s="77" t="s">
        <v>301</v>
      </c>
      <c r="GK1152" s="77">
        <v>8585.7228092481091</v>
      </c>
      <c r="GL1152" s="77">
        <v>1130.076335</v>
      </c>
      <c r="GM1152" s="77">
        <v>2021</v>
      </c>
      <c r="GN1152" s="77" t="s">
        <v>175</v>
      </c>
      <c r="GO1152" s="77">
        <v>5.3000000000000005E-2</v>
      </c>
      <c r="GP1152" s="77">
        <v>3</v>
      </c>
      <c r="GQ1152" s="77">
        <v>0</v>
      </c>
      <c r="GR1152" s="77" t="s">
        <v>423</v>
      </c>
      <c r="GS1152" s="77">
        <v>5.5966209081309407E-2</v>
      </c>
      <c r="GT1152" s="77">
        <v>480.51035785654682</v>
      </c>
      <c r="GU1152" s="77">
        <v>5.5966209081309407E-2</v>
      </c>
      <c r="GV1152" s="248">
        <v>480.51035785654682</v>
      </c>
      <c r="GW1152" s="248">
        <v>0</v>
      </c>
      <c r="GX1152" s="77">
        <v>0</v>
      </c>
      <c r="GY1152" s="77">
        <v>0</v>
      </c>
      <c r="GZ1152" s="77">
        <v>0</v>
      </c>
    </row>
    <row r="1153" spans="98:208" x14ac:dyDescent="0.25">
      <c r="CT1153" s="77" t="s">
        <v>155</v>
      </c>
      <c r="CU1153" s="77" t="s">
        <v>445</v>
      </c>
      <c r="CV1153" s="77" t="s">
        <v>488</v>
      </c>
      <c r="CW1153" s="77">
        <v>2023</v>
      </c>
      <c r="CX1153" s="77">
        <v>0</v>
      </c>
      <c r="CY1153" s="77">
        <v>0</v>
      </c>
      <c r="CZ1153" s="77">
        <v>0</v>
      </c>
      <c r="DA1153" s="77">
        <v>0</v>
      </c>
      <c r="DB1153" s="77">
        <v>21835.978114130419</v>
      </c>
      <c r="DC1153" s="77">
        <v>428.60232122030482</v>
      </c>
      <c r="DD1153" s="77">
        <v>13939.56097345755</v>
      </c>
      <c r="DE1153" s="77">
        <v>7467.8148194525556</v>
      </c>
      <c r="DF1153" s="77">
        <v>0</v>
      </c>
      <c r="DG1153" s="77">
        <v>1263.5534246225093</v>
      </c>
      <c r="DH1153" s="77">
        <v>1263.5534246225093</v>
      </c>
      <c r="DI1153" s="77">
        <v>1263.5534246225093</v>
      </c>
      <c r="DJ1153" s="77">
        <v>1.9536214479091029E-8</v>
      </c>
      <c r="DL1153" s="77">
        <v>0</v>
      </c>
      <c r="DM1153" s="77">
        <v>0</v>
      </c>
      <c r="DN1153" s="77">
        <v>0</v>
      </c>
      <c r="DO1153" s="77">
        <v>0</v>
      </c>
      <c r="DP1153" s="77">
        <v>2.4685050709215322E-5</v>
      </c>
      <c r="DQ1153" s="77">
        <v>2.4685050709215322E-5</v>
      </c>
      <c r="DR1153" s="77">
        <v>0</v>
      </c>
      <c r="DS1153" s="77">
        <v>2.4685050709215322E-5</v>
      </c>
      <c r="DT1153" s="77">
        <v>2.4685050709215322E-5</v>
      </c>
      <c r="DU1153" s="77">
        <v>0</v>
      </c>
      <c r="DV1153" s="77">
        <v>2.4685050709215322E-5</v>
      </c>
      <c r="DW1153" s="77">
        <v>2.4685050709215322E-5</v>
      </c>
      <c r="GE1153" s="77" t="s">
        <v>422</v>
      </c>
      <c r="GF1153" s="77" t="s">
        <v>155</v>
      </c>
      <c r="GG1153" s="77" t="s">
        <v>434</v>
      </c>
      <c r="GH1153" s="77" t="s">
        <v>432</v>
      </c>
      <c r="GI1153" s="77">
        <v>2022</v>
      </c>
      <c r="GJ1153" s="77" t="s">
        <v>305</v>
      </c>
      <c r="GK1153" s="77">
        <v>222.2294216278348</v>
      </c>
      <c r="GL1153" s="77">
        <v>1130.076335</v>
      </c>
      <c r="GM1153" s="77">
        <v>2022</v>
      </c>
      <c r="GN1153" s="77" t="s">
        <v>175</v>
      </c>
      <c r="GO1153" s="77">
        <v>0.13250000000000001</v>
      </c>
      <c r="GP1153" s="77">
        <v>3</v>
      </c>
      <c r="GQ1153" s="77">
        <v>0</v>
      </c>
      <c r="GR1153" s="77" t="s">
        <v>423</v>
      </c>
      <c r="GS1153" s="77">
        <v>0.1527377521613833</v>
      </c>
      <c r="GT1153" s="77">
        <v>33.942822323559788</v>
      </c>
      <c r="GU1153" s="77">
        <v>0.1527377521613833</v>
      </c>
      <c r="GV1153" s="248">
        <v>33.942822323559788</v>
      </c>
      <c r="GW1153" s="248">
        <v>0.1527377521613833</v>
      </c>
      <c r="GX1153" s="77">
        <v>33.942822323559788</v>
      </c>
      <c r="GY1153" s="77">
        <v>0</v>
      </c>
      <c r="GZ1153" s="77">
        <v>0</v>
      </c>
    </row>
    <row r="1154" spans="98:208" x14ac:dyDescent="0.25">
      <c r="CT1154" s="77" t="s">
        <v>155</v>
      </c>
      <c r="CU1154" s="77" t="s">
        <v>445</v>
      </c>
      <c r="CV1154" s="77" t="s">
        <v>488</v>
      </c>
      <c r="CW1154" s="77">
        <v>2024</v>
      </c>
      <c r="CX1154" s="77">
        <v>0</v>
      </c>
      <c r="CY1154" s="77">
        <v>0</v>
      </c>
      <c r="CZ1154" s="77">
        <v>0</v>
      </c>
      <c r="DA1154" s="77">
        <v>0</v>
      </c>
      <c r="DB1154" s="77">
        <v>21835.978114130419</v>
      </c>
      <c r="DC1154" s="77">
        <v>428.60232122030482</v>
      </c>
      <c r="DD1154" s="77">
        <v>13939.56097345755</v>
      </c>
      <c r="DE1154" s="77">
        <v>7467.8148194525556</v>
      </c>
      <c r="DF1154" s="77">
        <v>0</v>
      </c>
      <c r="DG1154" s="77">
        <v>0</v>
      </c>
      <c r="DH1154" s="77">
        <v>1263.5534246225093</v>
      </c>
      <c r="DI1154" s="77">
        <v>1263.5534246225093</v>
      </c>
      <c r="DJ1154" s="77">
        <v>1.9536214479091029E-8</v>
      </c>
      <c r="DL1154" s="77">
        <v>0</v>
      </c>
      <c r="DM1154" s="77">
        <v>0</v>
      </c>
      <c r="DN1154" s="77">
        <v>0</v>
      </c>
      <c r="DO1154" s="77">
        <v>0</v>
      </c>
      <c r="DP1154" s="77">
        <v>0</v>
      </c>
      <c r="DQ1154" s="77">
        <v>0</v>
      </c>
      <c r="DR1154" s="77">
        <v>0</v>
      </c>
      <c r="DS1154" s="77">
        <v>2.4685050709215322E-5</v>
      </c>
      <c r="DT1154" s="77">
        <v>2.4685050709215322E-5</v>
      </c>
      <c r="DU1154" s="77">
        <v>0</v>
      </c>
      <c r="DV1154" s="77">
        <v>2.4685050709215322E-5</v>
      </c>
      <c r="DW1154" s="77">
        <v>2.4685050709215322E-5</v>
      </c>
      <c r="GE1154" s="77" t="s">
        <v>425</v>
      </c>
      <c r="GF1154" s="77" t="s">
        <v>155</v>
      </c>
      <c r="GG1154" s="77" t="s">
        <v>434</v>
      </c>
      <c r="GH1154" s="77" t="s">
        <v>432</v>
      </c>
      <c r="GI1154" s="77">
        <v>2022</v>
      </c>
      <c r="GJ1154" s="77" t="s">
        <v>301</v>
      </c>
      <c r="GK1154" s="77">
        <v>8585.7228092481091</v>
      </c>
      <c r="GL1154" s="77">
        <v>1130.076335</v>
      </c>
      <c r="GM1154" s="77">
        <v>2022</v>
      </c>
      <c r="GN1154" s="77" t="s">
        <v>175</v>
      </c>
      <c r="GO1154" s="77">
        <v>5.3000000000000005E-2</v>
      </c>
      <c r="GP1154" s="77">
        <v>3</v>
      </c>
      <c r="GQ1154" s="77">
        <v>0</v>
      </c>
      <c r="GR1154" s="77" t="s">
        <v>423</v>
      </c>
      <c r="GS1154" s="77">
        <v>5.5966209081309407E-2</v>
      </c>
      <c r="GT1154" s="77">
        <v>480.51035785654682</v>
      </c>
      <c r="GU1154" s="77">
        <v>5.5966209081309407E-2</v>
      </c>
      <c r="GV1154" s="248">
        <v>480.51035785654682</v>
      </c>
      <c r="GW1154" s="248">
        <v>5.5966209081309407E-2</v>
      </c>
      <c r="GX1154" s="77">
        <v>480.51035785654682</v>
      </c>
      <c r="GY1154" s="77">
        <v>0</v>
      </c>
      <c r="GZ1154" s="77">
        <v>0</v>
      </c>
    </row>
    <row r="1155" spans="98:208" x14ac:dyDescent="0.25">
      <c r="CT1155" s="77" t="s">
        <v>155</v>
      </c>
      <c r="CU1155" s="77" t="s">
        <v>445</v>
      </c>
      <c r="CV1155" s="77" t="s">
        <v>488</v>
      </c>
      <c r="CW1155" s="77">
        <v>2025</v>
      </c>
      <c r="CX1155" s="77">
        <v>0</v>
      </c>
      <c r="CY1155" s="77">
        <v>0</v>
      </c>
      <c r="CZ1155" s="77">
        <v>0</v>
      </c>
      <c r="DA1155" s="77">
        <v>0</v>
      </c>
      <c r="DB1155" s="77">
        <v>21835.978114130419</v>
      </c>
      <c r="DC1155" s="77">
        <v>428.60232122030482</v>
      </c>
      <c r="DD1155" s="77">
        <v>13939.56097345755</v>
      </c>
      <c r="DE1155" s="77">
        <v>7467.8148194525556</v>
      </c>
      <c r="DF1155" s="77">
        <v>0</v>
      </c>
      <c r="DG1155" s="77">
        <v>0</v>
      </c>
      <c r="DH1155" s="77">
        <v>0</v>
      </c>
      <c r="DI1155" s="77">
        <v>1263.5534246225093</v>
      </c>
      <c r="DJ1155" s="77">
        <v>1.9536214479091029E-8</v>
      </c>
      <c r="DL1155" s="77">
        <v>0</v>
      </c>
      <c r="DM1155" s="77">
        <v>0</v>
      </c>
      <c r="DN1155" s="77">
        <v>0</v>
      </c>
      <c r="DO1155" s="77">
        <v>0</v>
      </c>
      <c r="DP1155" s="77">
        <v>0</v>
      </c>
      <c r="DQ1155" s="77">
        <v>0</v>
      </c>
      <c r="DR1155" s="77">
        <v>0</v>
      </c>
      <c r="DS1155" s="77">
        <v>0</v>
      </c>
      <c r="DT1155" s="77">
        <v>0</v>
      </c>
      <c r="DU1155" s="77">
        <v>0</v>
      </c>
      <c r="DV1155" s="77">
        <v>2.4685050709215322E-5</v>
      </c>
      <c r="DW1155" s="77">
        <v>2.4685050709215322E-5</v>
      </c>
      <c r="GE1155" s="77" t="s">
        <v>422</v>
      </c>
      <c r="GF1155" s="77" t="s">
        <v>155</v>
      </c>
      <c r="GG1155" s="77" t="s">
        <v>434</v>
      </c>
      <c r="GH1155" s="77" t="s">
        <v>432</v>
      </c>
      <c r="GI1155" s="77">
        <v>2023</v>
      </c>
      <c r="GJ1155" s="77" t="s">
        <v>305</v>
      </c>
      <c r="GK1155" s="77">
        <v>233.23007680794359</v>
      </c>
      <c r="GL1155" s="77">
        <v>1130.076335</v>
      </c>
      <c r="GM1155" s="77">
        <v>2023</v>
      </c>
      <c r="GN1155" s="77" t="s">
        <v>175</v>
      </c>
      <c r="GO1155" s="77">
        <v>0.13250000000000001</v>
      </c>
      <c r="GP1155" s="77">
        <v>3</v>
      </c>
      <c r="GQ1155" s="77">
        <v>0</v>
      </c>
      <c r="GR1155" s="77" t="s">
        <v>423</v>
      </c>
      <c r="GS1155" s="77">
        <v>0</v>
      </c>
      <c r="GT1155" s="77">
        <v>0</v>
      </c>
      <c r="GU1155" s="77">
        <v>0.1527377521613833</v>
      </c>
      <c r="GV1155" s="248">
        <v>35.623037668072079</v>
      </c>
      <c r="GW1155" s="248">
        <v>0.1527377521613833</v>
      </c>
      <c r="GX1155" s="77">
        <v>35.623037668072079</v>
      </c>
      <c r="GY1155" s="77">
        <v>0.1527377521613833</v>
      </c>
      <c r="GZ1155" s="77">
        <v>35.623037668072079</v>
      </c>
    </row>
    <row r="1156" spans="98:208" x14ac:dyDescent="0.25">
      <c r="CT1156" s="77" t="s">
        <v>155</v>
      </c>
      <c r="CU1156" s="77" t="s">
        <v>447</v>
      </c>
      <c r="CV1156" s="77" t="s">
        <v>300</v>
      </c>
      <c r="CW1156" s="77">
        <v>2020</v>
      </c>
      <c r="CX1156" s="77">
        <v>0</v>
      </c>
      <c r="CY1156" s="77">
        <v>0</v>
      </c>
      <c r="CZ1156" s="77">
        <v>0</v>
      </c>
      <c r="DA1156" s="77">
        <v>0</v>
      </c>
      <c r="DB1156" s="77">
        <v>14146.13064133264</v>
      </c>
      <c r="DC1156" s="77">
        <v>222.22942162783241</v>
      </c>
      <c r="DD1156" s="77">
        <v>8585.7228092480182</v>
      </c>
      <c r="DE1156" s="77">
        <v>5338.1784104567914</v>
      </c>
      <c r="DF1156" s="77">
        <v>813.21078921305786</v>
      </c>
      <c r="DG1156" s="77">
        <v>0</v>
      </c>
      <c r="DH1156" s="77">
        <v>0</v>
      </c>
      <c r="DI1156" s="77">
        <v>0</v>
      </c>
      <c r="DJ1156" s="77">
        <v>3.4425382078699749E-7</v>
      </c>
      <c r="DL1156" s="77">
        <v>0</v>
      </c>
      <c r="DM1156" s="77">
        <v>2.7995092129180484E-4</v>
      </c>
      <c r="DN1156" s="77">
        <v>2.7995092129180484E-4</v>
      </c>
      <c r="DO1156" s="77">
        <v>0</v>
      </c>
      <c r="DP1156" s="77">
        <v>0</v>
      </c>
      <c r="DQ1156" s="77">
        <v>0</v>
      </c>
      <c r="DR1156" s="77">
        <v>0</v>
      </c>
      <c r="DS1156" s="77">
        <v>0</v>
      </c>
      <c r="DT1156" s="77">
        <v>0</v>
      </c>
      <c r="DU1156" s="77">
        <v>0</v>
      </c>
      <c r="DV1156" s="77">
        <v>0</v>
      </c>
      <c r="DW1156" s="77">
        <v>0</v>
      </c>
      <c r="GE1156" s="77" t="s">
        <v>425</v>
      </c>
      <c r="GF1156" s="77" t="s">
        <v>155</v>
      </c>
      <c r="GG1156" s="77" t="s">
        <v>434</v>
      </c>
      <c r="GH1156" s="77" t="s">
        <v>432</v>
      </c>
      <c r="GI1156" s="77">
        <v>2023</v>
      </c>
      <c r="GJ1156" s="77" t="s">
        <v>301</v>
      </c>
      <c r="GK1156" s="77">
        <v>8896.515993428764</v>
      </c>
      <c r="GL1156" s="77">
        <v>1130.076335</v>
      </c>
      <c r="GM1156" s="77">
        <v>2023</v>
      </c>
      <c r="GN1156" s="77" t="s">
        <v>175</v>
      </c>
      <c r="GO1156" s="77">
        <v>5.3000000000000005E-2</v>
      </c>
      <c r="GP1156" s="77">
        <v>3</v>
      </c>
      <c r="GQ1156" s="77">
        <v>0</v>
      </c>
      <c r="GR1156" s="77" t="s">
        <v>423</v>
      </c>
      <c r="GS1156" s="77">
        <v>0</v>
      </c>
      <c r="GT1156" s="77">
        <v>0</v>
      </c>
      <c r="GU1156" s="77">
        <v>5.5966209081309407E-2</v>
      </c>
      <c r="GV1156" s="248">
        <v>497.90427418344728</v>
      </c>
      <c r="GW1156" s="248">
        <v>5.5966209081309407E-2</v>
      </c>
      <c r="GX1156" s="77">
        <v>497.90427418344728</v>
      </c>
      <c r="GY1156" s="77">
        <v>5.5966209081309407E-2</v>
      </c>
      <c r="GZ1156" s="77">
        <v>497.90427418344728</v>
      </c>
    </row>
    <row r="1157" spans="98:208" x14ac:dyDescent="0.25">
      <c r="CT1157" s="77" t="s">
        <v>155</v>
      </c>
      <c r="CU1157" s="77" t="s">
        <v>447</v>
      </c>
      <c r="CV1157" s="77" t="s">
        <v>300</v>
      </c>
      <c r="CW1157" s="77">
        <v>2021</v>
      </c>
      <c r="CX1157" s="77">
        <v>0</v>
      </c>
      <c r="CY1157" s="77">
        <v>0</v>
      </c>
      <c r="CZ1157" s="77">
        <v>0</v>
      </c>
      <c r="DA1157" s="77">
        <v>0</v>
      </c>
      <c r="DB1157" s="77">
        <v>14146.13064133264</v>
      </c>
      <c r="DC1157" s="77">
        <v>222.22942162783241</v>
      </c>
      <c r="DD1157" s="77">
        <v>8585.7228092480182</v>
      </c>
      <c r="DE1157" s="77">
        <v>5338.1784104567914</v>
      </c>
      <c r="DF1157" s="77">
        <v>813.21078921305786</v>
      </c>
      <c r="DG1157" s="77">
        <v>813.21078921305786</v>
      </c>
      <c r="DH1157" s="77">
        <v>0</v>
      </c>
      <c r="DI1157" s="77">
        <v>0</v>
      </c>
      <c r="DJ1157" s="77">
        <v>3.4425382078699749E-7</v>
      </c>
      <c r="DL1157" s="77">
        <v>0</v>
      </c>
      <c r="DM1157" s="77">
        <v>2.7995092129180484E-4</v>
      </c>
      <c r="DN1157" s="77">
        <v>2.7995092129180484E-4</v>
      </c>
      <c r="DO1157" s="77">
        <v>0</v>
      </c>
      <c r="DP1157" s="77">
        <v>2.7995092129180484E-4</v>
      </c>
      <c r="DQ1157" s="77">
        <v>2.7995092129180484E-4</v>
      </c>
      <c r="DR1157" s="77">
        <v>0</v>
      </c>
      <c r="DS1157" s="77">
        <v>0</v>
      </c>
      <c r="DT1157" s="77">
        <v>0</v>
      </c>
      <c r="DU1157" s="77">
        <v>0</v>
      </c>
      <c r="DV1157" s="77">
        <v>0</v>
      </c>
      <c r="DW1157" s="77">
        <v>0</v>
      </c>
      <c r="GE1157" s="77" t="s">
        <v>422</v>
      </c>
      <c r="GF1157" s="77" t="s">
        <v>155</v>
      </c>
      <c r="GG1157" s="77" t="s">
        <v>434</v>
      </c>
      <c r="GH1157" s="77" t="s">
        <v>432</v>
      </c>
      <c r="GI1157" s="77">
        <v>2024</v>
      </c>
      <c r="GJ1157" s="77" t="s">
        <v>305</v>
      </c>
      <c r="GK1157" s="77">
        <v>233.23007680794359</v>
      </c>
      <c r="GL1157" s="77">
        <v>1130.076335</v>
      </c>
      <c r="GM1157" s="77">
        <v>2024</v>
      </c>
      <c r="GN1157" s="77" t="s">
        <v>175</v>
      </c>
      <c r="GO1157" s="77">
        <v>0.13250000000000001</v>
      </c>
      <c r="GP1157" s="77">
        <v>3</v>
      </c>
      <c r="GQ1157" s="77">
        <v>0</v>
      </c>
      <c r="GR1157" s="77" t="s">
        <v>423</v>
      </c>
      <c r="GS1157" s="77">
        <v>0</v>
      </c>
      <c r="GT1157" s="77">
        <v>0</v>
      </c>
      <c r="GU1157" s="77">
        <v>0</v>
      </c>
      <c r="GV1157" s="248">
        <v>0</v>
      </c>
      <c r="GW1157" s="248">
        <v>0.1527377521613833</v>
      </c>
      <c r="GX1157" s="77">
        <v>35.623037668072079</v>
      </c>
      <c r="GY1157" s="77">
        <v>0.1527377521613833</v>
      </c>
      <c r="GZ1157" s="77">
        <v>35.623037668072079</v>
      </c>
    </row>
    <row r="1158" spans="98:208" x14ac:dyDescent="0.25">
      <c r="CT1158" s="77" t="s">
        <v>155</v>
      </c>
      <c r="CU1158" s="77" t="s">
        <v>447</v>
      </c>
      <c r="CV1158" s="77" t="s">
        <v>300</v>
      </c>
      <c r="CW1158" s="77">
        <v>2022</v>
      </c>
      <c r="CX1158" s="77">
        <v>0</v>
      </c>
      <c r="CY1158" s="77">
        <v>0</v>
      </c>
      <c r="CZ1158" s="77">
        <v>0</v>
      </c>
      <c r="DA1158" s="77">
        <v>0</v>
      </c>
      <c r="DB1158" s="77">
        <v>14146.13064133264</v>
      </c>
      <c r="DC1158" s="77">
        <v>222.22942162783241</v>
      </c>
      <c r="DD1158" s="77">
        <v>8585.7228092480182</v>
      </c>
      <c r="DE1158" s="77">
        <v>5338.1784104567914</v>
      </c>
      <c r="DF1158" s="77">
        <v>813.21078921305786</v>
      </c>
      <c r="DG1158" s="77">
        <v>813.21078921305786</v>
      </c>
      <c r="DH1158" s="77">
        <v>813.21078921305786</v>
      </c>
      <c r="DI1158" s="77">
        <v>0</v>
      </c>
      <c r="DJ1158" s="77">
        <v>3.4425382078699749E-7</v>
      </c>
      <c r="DL1158" s="77">
        <v>0</v>
      </c>
      <c r="DM1158" s="77">
        <v>2.7995092129180484E-4</v>
      </c>
      <c r="DN1158" s="77">
        <v>2.7995092129180484E-4</v>
      </c>
      <c r="DO1158" s="77">
        <v>0</v>
      </c>
      <c r="DP1158" s="77">
        <v>2.7995092129180484E-4</v>
      </c>
      <c r="DQ1158" s="77">
        <v>2.7995092129180484E-4</v>
      </c>
      <c r="DR1158" s="77">
        <v>0</v>
      </c>
      <c r="DS1158" s="77">
        <v>2.7995092129180484E-4</v>
      </c>
      <c r="DT1158" s="77">
        <v>2.7995092129180484E-4</v>
      </c>
      <c r="DU1158" s="77">
        <v>0</v>
      </c>
      <c r="DV1158" s="77">
        <v>0</v>
      </c>
      <c r="DW1158" s="77">
        <v>0</v>
      </c>
      <c r="GE1158" s="77" t="s">
        <v>425</v>
      </c>
      <c r="GF1158" s="77" t="s">
        <v>155</v>
      </c>
      <c r="GG1158" s="77" t="s">
        <v>434</v>
      </c>
      <c r="GH1158" s="77" t="s">
        <v>432</v>
      </c>
      <c r="GI1158" s="77">
        <v>2024</v>
      </c>
      <c r="GJ1158" s="77" t="s">
        <v>301</v>
      </c>
      <c r="GK1158" s="77">
        <v>8896.515993428764</v>
      </c>
      <c r="GL1158" s="77">
        <v>1130.076335</v>
      </c>
      <c r="GM1158" s="77">
        <v>2024</v>
      </c>
      <c r="GN1158" s="77" t="s">
        <v>175</v>
      </c>
      <c r="GO1158" s="77">
        <v>5.3000000000000005E-2</v>
      </c>
      <c r="GP1158" s="77">
        <v>3</v>
      </c>
      <c r="GQ1158" s="77">
        <v>0</v>
      </c>
      <c r="GR1158" s="77" t="s">
        <v>423</v>
      </c>
      <c r="GS1158" s="77">
        <v>0</v>
      </c>
      <c r="GT1158" s="77">
        <v>0</v>
      </c>
      <c r="GU1158" s="77">
        <v>0</v>
      </c>
      <c r="GV1158" s="248">
        <v>0</v>
      </c>
      <c r="GW1158" s="248">
        <v>5.5966209081309407E-2</v>
      </c>
      <c r="GX1158" s="77">
        <v>497.90427418344728</v>
      </c>
      <c r="GY1158" s="77">
        <v>5.5966209081309407E-2</v>
      </c>
      <c r="GZ1158" s="77">
        <v>497.90427418344728</v>
      </c>
    </row>
    <row r="1159" spans="98:208" x14ac:dyDescent="0.25">
      <c r="CT1159" s="77" t="s">
        <v>155</v>
      </c>
      <c r="CU1159" s="77" t="s">
        <v>447</v>
      </c>
      <c r="CV1159" s="77" t="s">
        <v>300</v>
      </c>
      <c r="CW1159" s="77">
        <v>2023</v>
      </c>
      <c r="CX1159" s="77">
        <v>0</v>
      </c>
      <c r="CY1159" s="77">
        <v>0</v>
      </c>
      <c r="CZ1159" s="77">
        <v>0</v>
      </c>
      <c r="DA1159" s="77">
        <v>0</v>
      </c>
      <c r="DB1159" s="77">
        <v>14664.63755643675</v>
      </c>
      <c r="DC1159" s="77">
        <v>233.23007680794089</v>
      </c>
      <c r="DD1159" s="77">
        <v>8896.5159934286694</v>
      </c>
      <c r="DE1159" s="77">
        <v>5534.8914862001402</v>
      </c>
      <c r="DF1159" s="77">
        <v>0</v>
      </c>
      <c r="DG1159" s="77">
        <v>843.29420601055006</v>
      </c>
      <c r="DH1159" s="77">
        <v>843.29420601055006</v>
      </c>
      <c r="DI1159" s="77">
        <v>843.29420601055006</v>
      </c>
      <c r="DJ1159" s="77">
        <v>3.4425382078699749E-7</v>
      </c>
      <c r="DL1159" s="77">
        <v>0</v>
      </c>
      <c r="DM1159" s="77">
        <v>0</v>
      </c>
      <c r="DN1159" s="77">
        <v>0</v>
      </c>
      <c r="DO1159" s="77">
        <v>0</v>
      </c>
      <c r="DP1159" s="77">
        <v>2.9030725246666922E-4</v>
      </c>
      <c r="DQ1159" s="77">
        <v>2.9030725246666922E-4</v>
      </c>
      <c r="DR1159" s="77">
        <v>0</v>
      </c>
      <c r="DS1159" s="77">
        <v>2.9030725246666922E-4</v>
      </c>
      <c r="DT1159" s="77">
        <v>2.9030725246666922E-4</v>
      </c>
      <c r="DU1159" s="77">
        <v>0</v>
      </c>
      <c r="DV1159" s="77">
        <v>2.9030725246666922E-4</v>
      </c>
      <c r="DW1159" s="77">
        <v>2.9030725246666922E-4</v>
      </c>
      <c r="GE1159" s="77" t="s">
        <v>422</v>
      </c>
      <c r="GF1159" s="77" t="s">
        <v>155</v>
      </c>
      <c r="GG1159" s="77" t="s">
        <v>434</v>
      </c>
      <c r="GH1159" s="77" t="s">
        <v>432</v>
      </c>
      <c r="GI1159" s="77">
        <v>2025</v>
      </c>
      <c r="GJ1159" s="77" t="s">
        <v>305</v>
      </c>
      <c r="GK1159" s="77">
        <v>233.23007680794359</v>
      </c>
      <c r="GL1159" s="77">
        <v>1130.076335</v>
      </c>
      <c r="GM1159" s="77">
        <v>2025</v>
      </c>
      <c r="GN1159" s="77" t="s">
        <v>175</v>
      </c>
      <c r="GO1159" s="77">
        <v>0.13250000000000001</v>
      </c>
      <c r="GP1159" s="77">
        <v>3</v>
      </c>
      <c r="GQ1159" s="77">
        <v>0</v>
      </c>
      <c r="GR1159" s="77" t="s">
        <v>423</v>
      </c>
      <c r="GS1159" s="77">
        <v>0</v>
      </c>
      <c r="GT1159" s="77">
        <v>0</v>
      </c>
      <c r="GU1159" s="77">
        <v>0</v>
      </c>
      <c r="GV1159" s="248">
        <v>0</v>
      </c>
      <c r="GW1159" s="248">
        <v>0</v>
      </c>
      <c r="GX1159" s="77">
        <v>0</v>
      </c>
      <c r="GY1159" s="77">
        <v>0.1527377521613833</v>
      </c>
      <c r="GZ1159" s="77">
        <v>35.623037668072079</v>
      </c>
    </row>
    <row r="1160" spans="98:208" x14ac:dyDescent="0.25">
      <c r="CT1160" s="77" t="s">
        <v>155</v>
      </c>
      <c r="CU1160" s="77" t="s">
        <v>447</v>
      </c>
      <c r="CV1160" s="77" t="s">
        <v>300</v>
      </c>
      <c r="CW1160" s="77">
        <v>2024</v>
      </c>
      <c r="CX1160" s="77">
        <v>0</v>
      </c>
      <c r="CY1160" s="77">
        <v>0</v>
      </c>
      <c r="CZ1160" s="77">
        <v>0</v>
      </c>
      <c r="DA1160" s="77">
        <v>0</v>
      </c>
      <c r="DB1160" s="77">
        <v>14664.63755643675</v>
      </c>
      <c r="DC1160" s="77">
        <v>233.23007680794089</v>
      </c>
      <c r="DD1160" s="77">
        <v>8896.5159934286694</v>
      </c>
      <c r="DE1160" s="77">
        <v>5534.8914862001402</v>
      </c>
      <c r="DF1160" s="77">
        <v>0</v>
      </c>
      <c r="DG1160" s="77">
        <v>0</v>
      </c>
      <c r="DH1160" s="77">
        <v>843.29420601055006</v>
      </c>
      <c r="DI1160" s="77">
        <v>843.29420601055006</v>
      </c>
      <c r="DJ1160" s="77">
        <v>3.4425382078699749E-7</v>
      </c>
      <c r="DL1160" s="77">
        <v>0</v>
      </c>
      <c r="DM1160" s="77">
        <v>0</v>
      </c>
      <c r="DN1160" s="77">
        <v>0</v>
      </c>
      <c r="DO1160" s="77">
        <v>0</v>
      </c>
      <c r="DP1160" s="77">
        <v>0</v>
      </c>
      <c r="DQ1160" s="77">
        <v>0</v>
      </c>
      <c r="DR1160" s="77">
        <v>0</v>
      </c>
      <c r="DS1160" s="77">
        <v>2.9030725246666922E-4</v>
      </c>
      <c r="DT1160" s="77">
        <v>2.9030725246666922E-4</v>
      </c>
      <c r="DU1160" s="77">
        <v>0</v>
      </c>
      <c r="DV1160" s="77">
        <v>2.9030725246666922E-4</v>
      </c>
      <c r="DW1160" s="77">
        <v>2.9030725246666922E-4</v>
      </c>
      <c r="GE1160" s="77" t="s">
        <v>425</v>
      </c>
      <c r="GF1160" s="77" t="s">
        <v>155</v>
      </c>
      <c r="GG1160" s="77" t="s">
        <v>434</v>
      </c>
      <c r="GH1160" s="77" t="s">
        <v>432</v>
      </c>
      <c r="GI1160" s="77">
        <v>2025</v>
      </c>
      <c r="GJ1160" s="77" t="s">
        <v>301</v>
      </c>
      <c r="GK1160" s="77">
        <v>8896.515993428764</v>
      </c>
      <c r="GL1160" s="77">
        <v>1130.076335</v>
      </c>
      <c r="GM1160" s="77">
        <v>2025</v>
      </c>
      <c r="GN1160" s="77" t="s">
        <v>175</v>
      </c>
      <c r="GO1160" s="77">
        <v>5.3000000000000005E-2</v>
      </c>
      <c r="GP1160" s="77">
        <v>3</v>
      </c>
      <c r="GQ1160" s="77">
        <v>0</v>
      </c>
      <c r="GR1160" s="77" t="s">
        <v>423</v>
      </c>
      <c r="GS1160" s="77">
        <v>0</v>
      </c>
      <c r="GT1160" s="77">
        <v>0</v>
      </c>
      <c r="GU1160" s="77">
        <v>0</v>
      </c>
      <c r="GV1160" s="248">
        <v>0</v>
      </c>
      <c r="GW1160" s="248">
        <v>0</v>
      </c>
      <c r="GX1160" s="77">
        <v>0</v>
      </c>
      <c r="GY1160" s="77">
        <v>5.5966209081309407E-2</v>
      </c>
      <c r="GZ1160" s="77">
        <v>497.90427418344728</v>
      </c>
    </row>
    <row r="1161" spans="98:208" x14ac:dyDescent="0.25">
      <c r="CT1161" s="77" t="s">
        <v>155</v>
      </c>
      <c r="CU1161" s="77" t="s">
        <v>447</v>
      </c>
      <c r="CV1161" s="77" t="s">
        <v>300</v>
      </c>
      <c r="CW1161" s="77">
        <v>2025</v>
      </c>
      <c r="CX1161" s="77">
        <v>0</v>
      </c>
      <c r="CY1161" s="77">
        <v>0</v>
      </c>
      <c r="CZ1161" s="77">
        <v>0</v>
      </c>
      <c r="DA1161" s="77">
        <v>0</v>
      </c>
      <c r="DB1161" s="77">
        <v>14664.63755643675</v>
      </c>
      <c r="DC1161" s="77">
        <v>233.23007680794089</v>
      </c>
      <c r="DD1161" s="77">
        <v>8896.5159934286694</v>
      </c>
      <c r="DE1161" s="77">
        <v>5534.8914862001402</v>
      </c>
      <c r="DF1161" s="77">
        <v>0</v>
      </c>
      <c r="DG1161" s="77">
        <v>0</v>
      </c>
      <c r="DH1161" s="77">
        <v>0</v>
      </c>
      <c r="DI1161" s="77">
        <v>843.29420601055006</v>
      </c>
      <c r="DJ1161" s="77">
        <v>3.4425382078699749E-7</v>
      </c>
      <c r="DL1161" s="77">
        <v>0</v>
      </c>
      <c r="DM1161" s="77">
        <v>0</v>
      </c>
      <c r="DN1161" s="77">
        <v>0</v>
      </c>
      <c r="DO1161" s="77">
        <v>0</v>
      </c>
      <c r="DP1161" s="77">
        <v>0</v>
      </c>
      <c r="DQ1161" s="77">
        <v>0</v>
      </c>
      <c r="DR1161" s="77">
        <v>0</v>
      </c>
      <c r="DS1161" s="77">
        <v>0</v>
      </c>
      <c r="DT1161" s="77">
        <v>0</v>
      </c>
      <c r="DU1161" s="77">
        <v>0</v>
      </c>
      <c r="DV1161" s="77">
        <v>2.9030725246666922E-4</v>
      </c>
      <c r="DW1161" s="77">
        <v>2.9030725246666922E-4</v>
      </c>
      <c r="GE1161" s="77" t="s">
        <v>422</v>
      </c>
      <c r="GF1161" s="77" t="s">
        <v>155</v>
      </c>
      <c r="GG1161" s="77" t="s">
        <v>434</v>
      </c>
      <c r="GH1161" s="77" t="s">
        <v>439</v>
      </c>
      <c r="GI1161" s="77">
        <v>2021</v>
      </c>
      <c r="GJ1161" s="77" t="s">
        <v>305</v>
      </c>
      <c r="GK1161" s="77">
        <v>0.69641821681223248</v>
      </c>
      <c r="GL1161" s="77">
        <v>1130.076335</v>
      </c>
      <c r="GM1161" s="77">
        <v>2021</v>
      </c>
      <c r="GN1161" s="77" t="s">
        <v>175</v>
      </c>
      <c r="GO1161" s="77">
        <v>0.13250000000000001</v>
      </c>
      <c r="GP1161" s="77">
        <v>3</v>
      </c>
      <c r="GQ1161" s="77">
        <v>0</v>
      </c>
      <c r="GR1161" s="77" t="s">
        <v>423</v>
      </c>
      <c r="GS1161" s="77">
        <v>0.1527377521613833</v>
      </c>
      <c r="GT1161" s="77">
        <v>0.10636935300013926</v>
      </c>
      <c r="GU1161" s="77">
        <v>0.1527377521613833</v>
      </c>
      <c r="GV1161" s="248">
        <v>0.10636935300013926</v>
      </c>
      <c r="GW1161" s="248">
        <v>0</v>
      </c>
      <c r="GX1161" s="77">
        <v>0</v>
      </c>
      <c r="GY1161" s="77">
        <v>0</v>
      </c>
      <c r="GZ1161" s="77">
        <v>0</v>
      </c>
    </row>
    <row r="1162" spans="98:208" x14ac:dyDescent="0.25">
      <c r="CT1162" s="77" t="s">
        <v>155</v>
      </c>
      <c r="CU1162" s="77" t="s">
        <v>447</v>
      </c>
      <c r="CV1162" s="77" t="s">
        <v>432</v>
      </c>
      <c r="CW1162" s="77">
        <v>2020</v>
      </c>
      <c r="CX1162" s="77">
        <v>0</v>
      </c>
      <c r="CY1162" s="77">
        <v>0</v>
      </c>
      <c r="CZ1162" s="77">
        <v>0</v>
      </c>
      <c r="DA1162" s="77">
        <v>0</v>
      </c>
      <c r="DB1162" s="77">
        <v>8807.9522308796622</v>
      </c>
      <c r="DC1162" s="77">
        <v>222.22942162792819</v>
      </c>
      <c r="DD1162" s="77">
        <v>8585.7228092517325</v>
      </c>
      <c r="DE1162" s="77">
        <v>0</v>
      </c>
      <c r="DF1162" s="77">
        <v>514.45318018032367</v>
      </c>
      <c r="DG1162" s="77">
        <v>0</v>
      </c>
      <c r="DH1162" s="77">
        <v>0</v>
      </c>
      <c r="DI1162" s="77">
        <v>0</v>
      </c>
      <c r="DJ1162" s="77">
        <v>3.6450372873521278E-7</v>
      </c>
      <c r="DL1162" s="77">
        <v>0</v>
      </c>
      <c r="DM1162" s="77">
        <v>1.8752010243541624E-4</v>
      </c>
      <c r="DN1162" s="77">
        <v>1.8752010243541624E-4</v>
      </c>
      <c r="DO1162" s="77">
        <v>0</v>
      </c>
      <c r="DP1162" s="77">
        <v>0</v>
      </c>
      <c r="DQ1162" s="77">
        <v>0</v>
      </c>
      <c r="DR1162" s="77">
        <v>0</v>
      </c>
      <c r="DS1162" s="77">
        <v>0</v>
      </c>
      <c r="DT1162" s="77">
        <v>0</v>
      </c>
      <c r="DU1162" s="77">
        <v>0</v>
      </c>
      <c r="DV1162" s="77">
        <v>0</v>
      </c>
      <c r="DW1162" s="77">
        <v>0</v>
      </c>
      <c r="GE1162" s="77" t="s">
        <v>425</v>
      </c>
      <c r="GF1162" s="77" t="s">
        <v>155</v>
      </c>
      <c r="GG1162" s="77" t="s">
        <v>434</v>
      </c>
      <c r="GH1162" s="77" t="s">
        <v>439</v>
      </c>
      <c r="GI1162" s="77">
        <v>2021</v>
      </c>
      <c r="GJ1162" s="77" t="s">
        <v>301</v>
      </c>
      <c r="GK1162" s="77">
        <v>2.941964152281022</v>
      </c>
      <c r="GL1162" s="77">
        <v>1130.076335</v>
      </c>
      <c r="GM1162" s="77">
        <v>2021</v>
      </c>
      <c r="GN1162" s="77" t="s">
        <v>175</v>
      </c>
      <c r="GO1162" s="77">
        <v>5.3000000000000005E-2</v>
      </c>
      <c r="GP1162" s="77">
        <v>3</v>
      </c>
      <c r="GQ1162" s="77">
        <v>0</v>
      </c>
      <c r="GR1162" s="77" t="s">
        <v>423</v>
      </c>
      <c r="GS1162" s="77">
        <v>5.5966209081309407E-2</v>
      </c>
      <c r="GT1162" s="77">
        <v>0.16465058085627687</v>
      </c>
      <c r="GU1162" s="77">
        <v>5.5966209081309407E-2</v>
      </c>
      <c r="GV1162" s="248">
        <v>0.16465058085627687</v>
      </c>
      <c r="GW1162" s="248">
        <v>0</v>
      </c>
      <c r="GX1162" s="77">
        <v>0</v>
      </c>
      <c r="GY1162" s="77">
        <v>0</v>
      </c>
      <c r="GZ1162" s="77">
        <v>0</v>
      </c>
    </row>
    <row r="1163" spans="98:208" x14ac:dyDescent="0.25">
      <c r="CT1163" s="77" t="s">
        <v>155</v>
      </c>
      <c r="CU1163" s="77" t="s">
        <v>447</v>
      </c>
      <c r="CV1163" s="77" t="s">
        <v>432</v>
      </c>
      <c r="CW1163" s="77">
        <v>2021</v>
      </c>
      <c r="CX1163" s="77">
        <v>0</v>
      </c>
      <c r="CY1163" s="77">
        <v>0</v>
      </c>
      <c r="CZ1163" s="77">
        <v>0</v>
      </c>
      <c r="DA1163" s="77">
        <v>0</v>
      </c>
      <c r="DB1163" s="77">
        <v>8807.9522308796622</v>
      </c>
      <c r="DC1163" s="77">
        <v>222.22942162792819</v>
      </c>
      <c r="DD1163" s="77">
        <v>8585.7228092517325</v>
      </c>
      <c r="DE1163" s="77">
        <v>0</v>
      </c>
      <c r="DF1163" s="77">
        <v>514.45318018032367</v>
      </c>
      <c r="DG1163" s="77">
        <v>514.45318018032367</v>
      </c>
      <c r="DH1163" s="77">
        <v>0</v>
      </c>
      <c r="DI1163" s="77">
        <v>0</v>
      </c>
      <c r="DJ1163" s="77">
        <v>3.6450372873521278E-7</v>
      </c>
      <c r="DL1163" s="77">
        <v>0</v>
      </c>
      <c r="DM1163" s="77">
        <v>1.8752010243541624E-4</v>
      </c>
      <c r="DN1163" s="77">
        <v>1.8752010243541624E-4</v>
      </c>
      <c r="DO1163" s="77">
        <v>0</v>
      </c>
      <c r="DP1163" s="77">
        <v>1.8752010243541624E-4</v>
      </c>
      <c r="DQ1163" s="77">
        <v>1.8752010243541624E-4</v>
      </c>
      <c r="DR1163" s="77">
        <v>0</v>
      </c>
      <c r="DS1163" s="77">
        <v>0</v>
      </c>
      <c r="DT1163" s="77">
        <v>0</v>
      </c>
      <c r="DU1163" s="77">
        <v>0</v>
      </c>
      <c r="DV1163" s="77">
        <v>0</v>
      </c>
      <c r="DW1163" s="77">
        <v>0</v>
      </c>
      <c r="GE1163" s="77" t="s">
        <v>427</v>
      </c>
      <c r="GF1163" s="77" t="s">
        <v>155</v>
      </c>
      <c r="GG1163" s="77" t="s">
        <v>434</v>
      </c>
      <c r="GH1163" s="77" t="s">
        <v>439</v>
      </c>
      <c r="GI1163" s="77">
        <v>2021</v>
      </c>
      <c r="GJ1163" s="77" t="s">
        <v>303</v>
      </c>
      <c r="GK1163" s="77">
        <v>1.6021759622082921</v>
      </c>
      <c r="GL1163" s="77">
        <v>1130.076335</v>
      </c>
      <c r="GM1163" s="77">
        <v>2021</v>
      </c>
      <c r="GN1163" s="77" t="s">
        <v>175</v>
      </c>
      <c r="GO1163" s="77">
        <v>5.3000000000000005E-2</v>
      </c>
      <c r="GP1163" s="77">
        <v>3</v>
      </c>
      <c r="GQ1163" s="77">
        <v>0</v>
      </c>
      <c r="GR1163" s="77" t="s">
        <v>423</v>
      </c>
      <c r="GS1163" s="77">
        <v>5.5966209081309407E-2</v>
      </c>
      <c r="GT1163" s="77">
        <v>8.9667714885997354E-2</v>
      </c>
      <c r="GU1163" s="77">
        <v>5.5966209081309407E-2</v>
      </c>
      <c r="GV1163" s="248">
        <v>8.9667714885997354E-2</v>
      </c>
      <c r="GW1163" s="248">
        <v>0</v>
      </c>
      <c r="GX1163" s="77">
        <v>0</v>
      </c>
      <c r="GY1163" s="77">
        <v>0</v>
      </c>
      <c r="GZ1163" s="77">
        <v>0</v>
      </c>
    </row>
    <row r="1164" spans="98:208" x14ac:dyDescent="0.25">
      <c r="CT1164" s="77" t="s">
        <v>155</v>
      </c>
      <c r="CU1164" s="77" t="s">
        <v>447</v>
      </c>
      <c r="CV1164" s="77" t="s">
        <v>432</v>
      </c>
      <c r="CW1164" s="77">
        <v>2022</v>
      </c>
      <c r="CX1164" s="77">
        <v>0</v>
      </c>
      <c r="CY1164" s="77">
        <v>0</v>
      </c>
      <c r="CZ1164" s="77">
        <v>0</v>
      </c>
      <c r="DA1164" s="77">
        <v>0</v>
      </c>
      <c r="DB1164" s="77">
        <v>8807.9522308796622</v>
      </c>
      <c r="DC1164" s="77">
        <v>222.22942162792819</v>
      </c>
      <c r="DD1164" s="77">
        <v>8585.7228092517325</v>
      </c>
      <c r="DE1164" s="77">
        <v>0</v>
      </c>
      <c r="DF1164" s="77">
        <v>514.45318018032367</v>
      </c>
      <c r="DG1164" s="77">
        <v>514.45318018032367</v>
      </c>
      <c r="DH1164" s="77">
        <v>514.45318018032367</v>
      </c>
      <c r="DI1164" s="77">
        <v>0</v>
      </c>
      <c r="DJ1164" s="77">
        <v>3.6450372873521278E-7</v>
      </c>
      <c r="DL1164" s="77">
        <v>0</v>
      </c>
      <c r="DM1164" s="77">
        <v>1.8752010243541624E-4</v>
      </c>
      <c r="DN1164" s="77">
        <v>1.8752010243541624E-4</v>
      </c>
      <c r="DO1164" s="77">
        <v>0</v>
      </c>
      <c r="DP1164" s="77">
        <v>1.8752010243541624E-4</v>
      </c>
      <c r="DQ1164" s="77">
        <v>1.8752010243541624E-4</v>
      </c>
      <c r="DR1164" s="77">
        <v>0</v>
      </c>
      <c r="DS1164" s="77">
        <v>1.8752010243541624E-4</v>
      </c>
      <c r="DT1164" s="77">
        <v>1.8752010243541624E-4</v>
      </c>
      <c r="DU1164" s="77">
        <v>0</v>
      </c>
      <c r="DV1164" s="77">
        <v>0</v>
      </c>
      <c r="DW1164" s="77">
        <v>0</v>
      </c>
      <c r="GE1164" s="77" t="s">
        <v>422</v>
      </c>
      <c r="GF1164" s="77" t="s">
        <v>155</v>
      </c>
      <c r="GG1164" s="77" t="s">
        <v>434</v>
      </c>
      <c r="GH1164" s="77" t="s">
        <v>439</v>
      </c>
      <c r="GI1164" s="77">
        <v>2022</v>
      </c>
      <c r="GJ1164" s="77" t="s">
        <v>305</v>
      </c>
      <c r="GK1164" s="77">
        <v>0.69641821681223248</v>
      </c>
      <c r="GL1164" s="77">
        <v>1130.076335</v>
      </c>
      <c r="GM1164" s="77">
        <v>2022</v>
      </c>
      <c r="GN1164" s="77" t="s">
        <v>175</v>
      </c>
      <c r="GO1164" s="77">
        <v>0.13250000000000001</v>
      </c>
      <c r="GP1164" s="77">
        <v>3</v>
      </c>
      <c r="GQ1164" s="77">
        <v>0</v>
      </c>
      <c r="GR1164" s="77" t="s">
        <v>423</v>
      </c>
      <c r="GS1164" s="77">
        <v>0.1527377521613833</v>
      </c>
      <c r="GT1164" s="77">
        <v>0.10636935300013926</v>
      </c>
      <c r="GU1164" s="77">
        <v>0.1527377521613833</v>
      </c>
      <c r="GV1164" s="248">
        <v>0.10636935300013926</v>
      </c>
      <c r="GW1164" s="248">
        <v>0.1527377521613833</v>
      </c>
      <c r="GX1164" s="77">
        <v>0.10636935300013926</v>
      </c>
      <c r="GY1164" s="77">
        <v>0</v>
      </c>
      <c r="GZ1164" s="77">
        <v>0</v>
      </c>
    </row>
    <row r="1165" spans="98:208" x14ac:dyDescent="0.25">
      <c r="CT1165" s="77" t="s">
        <v>155</v>
      </c>
      <c r="CU1165" s="77" t="s">
        <v>447</v>
      </c>
      <c r="CV1165" s="77" t="s">
        <v>432</v>
      </c>
      <c r="CW1165" s="77">
        <v>2023</v>
      </c>
      <c r="CX1165" s="77">
        <v>0</v>
      </c>
      <c r="CY1165" s="77">
        <v>0</v>
      </c>
      <c r="CZ1165" s="77">
        <v>0</v>
      </c>
      <c r="DA1165" s="77">
        <v>0</v>
      </c>
      <c r="DB1165" s="77">
        <v>9129.7460702405606</v>
      </c>
      <c r="DC1165" s="77">
        <v>233.23007680804179</v>
      </c>
      <c r="DD1165" s="77">
        <v>8896.5159934325202</v>
      </c>
      <c r="DE1165" s="77">
        <v>0</v>
      </c>
      <c r="DF1165" s="77">
        <v>0</v>
      </c>
      <c r="DG1165" s="77">
        <v>533.52731185174457</v>
      </c>
      <c r="DH1165" s="77">
        <v>533.52731185174457</v>
      </c>
      <c r="DI1165" s="77">
        <v>533.52731185174457</v>
      </c>
      <c r="DJ1165" s="77">
        <v>3.6450372873521278E-7</v>
      </c>
      <c r="DL1165" s="77">
        <v>0</v>
      </c>
      <c r="DM1165" s="77">
        <v>0</v>
      </c>
      <c r="DN1165" s="77">
        <v>0</v>
      </c>
      <c r="DO1165" s="77">
        <v>0</v>
      </c>
      <c r="DP1165" s="77">
        <v>1.9447269455203557E-4</v>
      </c>
      <c r="DQ1165" s="77">
        <v>1.9447269455203557E-4</v>
      </c>
      <c r="DR1165" s="77">
        <v>0</v>
      </c>
      <c r="DS1165" s="77">
        <v>1.9447269455203557E-4</v>
      </c>
      <c r="DT1165" s="77">
        <v>1.9447269455203557E-4</v>
      </c>
      <c r="DU1165" s="77">
        <v>0</v>
      </c>
      <c r="DV1165" s="77">
        <v>1.9447269455203557E-4</v>
      </c>
      <c r="DW1165" s="77">
        <v>1.9447269455203557E-4</v>
      </c>
      <c r="GE1165" s="77" t="s">
        <v>425</v>
      </c>
      <c r="GF1165" s="77" t="s">
        <v>155</v>
      </c>
      <c r="GG1165" s="77" t="s">
        <v>434</v>
      </c>
      <c r="GH1165" s="77" t="s">
        <v>439</v>
      </c>
      <c r="GI1165" s="77">
        <v>2022</v>
      </c>
      <c r="GJ1165" s="77" t="s">
        <v>301</v>
      </c>
      <c r="GK1165" s="77">
        <v>2.941964152281022</v>
      </c>
      <c r="GL1165" s="77">
        <v>1130.076335</v>
      </c>
      <c r="GM1165" s="77">
        <v>2022</v>
      </c>
      <c r="GN1165" s="77" t="s">
        <v>175</v>
      </c>
      <c r="GO1165" s="77">
        <v>5.3000000000000005E-2</v>
      </c>
      <c r="GP1165" s="77">
        <v>3</v>
      </c>
      <c r="GQ1165" s="77">
        <v>0</v>
      </c>
      <c r="GR1165" s="77" t="s">
        <v>423</v>
      </c>
      <c r="GS1165" s="77">
        <v>5.5966209081309407E-2</v>
      </c>
      <c r="GT1165" s="77">
        <v>0.16465058085627687</v>
      </c>
      <c r="GU1165" s="77">
        <v>5.5966209081309407E-2</v>
      </c>
      <c r="GV1165" s="248">
        <v>0.16465058085627687</v>
      </c>
      <c r="GW1165" s="248">
        <v>5.5966209081309407E-2</v>
      </c>
      <c r="GX1165" s="77">
        <v>0.16465058085627687</v>
      </c>
      <c r="GY1165" s="77">
        <v>0</v>
      </c>
      <c r="GZ1165" s="77">
        <v>0</v>
      </c>
    </row>
    <row r="1166" spans="98:208" x14ac:dyDescent="0.25">
      <c r="CT1166" s="77" t="s">
        <v>155</v>
      </c>
      <c r="CU1166" s="77" t="s">
        <v>447</v>
      </c>
      <c r="CV1166" s="77" t="s">
        <v>432</v>
      </c>
      <c r="CW1166" s="77">
        <v>2024</v>
      </c>
      <c r="CX1166" s="77">
        <v>0</v>
      </c>
      <c r="CY1166" s="77">
        <v>0</v>
      </c>
      <c r="CZ1166" s="77">
        <v>0</v>
      </c>
      <c r="DA1166" s="77">
        <v>0</v>
      </c>
      <c r="DB1166" s="77">
        <v>9129.7460702405606</v>
      </c>
      <c r="DC1166" s="77">
        <v>233.23007680804179</v>
      </c>
      <c r="DD1166" s="77">
        <v>8896.5159934325202</v>
      </c>
      <c r="DE1166" s="77">
        <v>0</v>
      </c>
      <c r="DF1166" s="77">
        <v>0</v>
      </c>
      <c r="DG1166" s="77">
        <v>0</v>
      </c>
      <c r="DH1166" s="77">
        <v>533.52731185174457</v>
      </c>
      <c r="DI1166" s="77">
        <v>533.52731185174457</v>
      </c>
      <c r="DJ1166" s="77">
        <v>3.6450372873521278E-7</v>
      </c>
      <c r="DL1166" s="77">
        <v>0</v>
      </c>
      <c r="DM1166" s="77">
        <v>0</v>
      </c>
      <c r="DN1166" s="77">
        <v>0</v>
      </c>
      <c r="DO1166" s="77">
        <v>0</v>
      </c>
      <c r="DP1166" s="77">
        <v>0</v>
      </c>
      <c r="DQ1166" s="77">
        <v>0</v>
      </c>
      <c r="DR1166" s="77">
        <v>0</v>
      </c>
      <c r="DS1166" s="77">
        <v>1.9447269455203557E-4</v>
      </c>
      <c r="DT1166" s="77">
        <v>1.9447269455203557E-4</v>
      </c>
      <c r="DU1166" s="77">
        <v>0</v>
      </c>
      <c r="DV1166" s="77">
        <v>1.9447269455203557E-4</v>
      </c>
      <c r="DW1166" s="77">
        <v>1.9447269455203557E-4</v>
      </c>
      <c r="GE1166" s="77" t="s">
        <v>427</v>
      </c>
      <c r="GF1166" s="77" t="s">
        <v>155</v>
      </c>
      <c r="GG1166" s="77" t="s">
        <v>434</v>
      </c>
      <c r="GH1166" s="77" t="s">
        <v>439</v>
      </c>
      <c r="GI1166" s="77">
        <v>2022</v>
      </c>
      <c r="GJ1166" s="77" t="s">
        <v>303</v>
      </c>
      <c r="GK1166" s="77">
        <v>1.6021759622082921</v>
      </c>
      <c r="GL1166" s="77">
        <v>1130.076335</v>
      </c>
      <c r="GM1166" s="77">
        <v>2022</v>
      </c>
      <c r="GN1166" s="77" t="s">
        <v>175</v>
      </c>
      <c r="GO1166" s="77">
        <v>5.3000000000000005E-2</v>
      </c>
      <c r="GP1166" s="77">
        <v>3</v>
      </c>
      <c r="GQ1166" s="77">
        <v>0</v>
      </c>
      <c r="GR1166" s="77" t="s">
        <v>423</v>
      </c>
      <c r="GS1166" s="77">
        <v>5.5966209081309407E-2</v>
      </c>
      <c r="GT1166" s="77">
        <v>8.9667714885997354E-2</v>
      </c>
      <c r="GU1166" s="77">
        <v>5.5966209081309407E-2</v>
      </c>
      <c r="GV1166" s="248">
        <v>8.9667714885997354E-2</v>
      </c>
      <c r="GW1166" s="248">
        <v>5.5966209081309407E-2</v>
      </c>
      <c r="GX1166" s="77">
        <v>8.9667714885997354E-2</v>
      </c>
      <c r="GY1166" s="77">
        <v>0</v>
      </c>
      <c r="GZ1166" s="77">
        <v>0</v>
      </c>
    </row>
    <row r="1167" spans="98:208" x14ac:dyDescent="0.25">
      <c r="CT1167" s="77" t="s">
        <v>155</v>
      </c>
      <c r="CU1167" s="77" t="s">
        <v>447</v>
      </c>
      <c r="CV1167" s="77" t="s">
        <v>432</v>
      </c>
      <c r="CW1167" s="77">
        <v>2025</v>
      </c>
      <c r="CX1167" s="77">
        <v>0</v>
      </c>
      <c r="CY1167" s="77">
        <v>0</v>
      </c>
      <c r="CZ1167" s="77">
        <v>0</v>
      </c>
      <c r="DA1167" s="77">
        <v>0</v>
      </c>
      <c r="DB1167" s="77">
        <v>9129.7460702405606</v>
      </c>
      <c r="DC1167" s="77">
        <v>233.23007680804179</v>
      </c>
      <c r="DD1167" s="77">
        <v>8896.5159934325202</v>
      </c>
      <c r="DE1167" s="77">
        <v>0</v>
      </c>
      <c r="DF1167" s="77">
        <v>0</v>
      </c>
      <c r="DG1167" s="77">
        <v>0</v>
      </c>
      <c r="DH1167" s="77">
        <v>0</v>
      </c>
      <c r="DI1167" s="77">
        <v>533.52731185174457</v>
      </c>
      <c r="DJ1167" s="77">
        <v>3.6450372873521278E-7</v>
      </c>
      <c r="DL1167" s="77">
        <v>0</v>
      </c>
      <c r="DM1167" s="77">
        <v>0</v>
      </c>
      <c r="DN1167" s="77">
        <v>0</v>
      </c>
      <c r="DO1167" s="77">
        <v>0</v>
      </c>
      <c r="DP1167" s="77">
        <v>0</v>
      </c>
      <c r="DQ1167" s="77">
        <v>0</v>
      </c>
      <c r="DR1167" s="77">
        <v>0</v>
      </c>
      <c r="DS1167" s="77">
        <v>0</v>
      </c>
      <c r="DT1167" s="77">
        <v>0</v>
      </c>
      <c r="DU1167" s="77">
        <v>0</v>
      </c>
      <c r="DV1167" s="77">
        <v>1.9447269455203557E-4</v>
      </c>
      <c r="DW1167" s="77">
        <v>1.9447269455203557E-4</v>
      </c>
      <c r="GE1167" s="77" t="s">
        <v>422</v>
      </c>
      <c r="GF1167" s="77" t="s">
        <v>155</v>
      </c>
      <c r="GG1167" s="77" t="s">
        <v>434</v>
      </c>
      <c r="GH1167" s="77" t="s">
        <v>439</v>
      </c>
      <c r="GI1167" s="77">
        <v>2023</v>
      </c>
      <c r="GJ1167" s="77" t="s">
        <v>305</v>
      </c>
      <c r="GK1167" s="77">
        <v>0.71896016785821359</v>
      </c>
      <c r="GL1167" s="77">
        <v>1130.076335</v>
      </c>
      <c r="GM1167" s="77">
        <v>2023</v>
      </c>
      <c r="GN1167" s="77" t="s">
        <v>175</v>
      </c>
      <c r="GO1167" s="77">
        <v>0.13250000000000001</v>
      </c>
      <c r="GP1167" s="77">
        <v>3</v>
      </c>
      <c r="GQ1167" s="77">
        <v>0</v>
      </c>
      <c r="GR1167" s="77" t="s">
        <v>423</v>
      </c>
      <c r="GS1167" s="77">
        <v>0</v>
      </c>
      <c r="GT1167" s="77">
        <v>0</v>
      </c>
      <c r="GU1167" s="77">
        <v>0.1527377521613833</v>
      </c>
      <c r="GV1167" s="248">
        <v>0.10981235993223436</v>
      </c>
      <c r="GW1167" s="248">
        <v>0.1527377521613833</v>
      </c>
      <c r="GX1167" s="77">
        <v>0.10981235993223436</v>
      </c>
      <c r="GY1167" s="77">
        <v>0.1527377521613833</v>
      </c>
      <c r="GZ1167" s="77">
        <v>0.10981235993223436</v>
      </c>
    </row>
    <row r="1168" spans="98:208" x14ac:dyDescent="0.25">
      <c r="CT1168" s="77" t="s">
        <v>155</v>
      </c>
      <c r="CU1168" s="77" t="s">
        <v>447</v>
      </c>
      <c r="CV1168" s="77" t="s">
        <v>439</v>
      </c>
      <c r="CW1168" s="77">
        <v>2020</v>
      </c>
      <c r="CX1168" s="77">
        <v>0</v>
      </c>
      <c r="CY1168" s="77">
        <v>0</v>
      </c>
      <c r="CZ1168" s="77">
        <v>0</v>
      </c>
      <c r="DA1168" s="77">
        <v>0</v>
      </c>
      <c r="DB1168" s="77">
        <v>5.2405583313016173</v>
      </c>
      <c r="DC1168" s="77">
        <v>0.69641821681224048</v>
      </c>
      <c r="DD1168" s="77">
        <v>2.941964152281058</v>
      </c>
      <c r="DE1168" s="77">
        <v>1.6021759622083009</v>
      </c>
      <c r="DF1168" s="77">
        <v>0.36068764874241721</v>
      </c>
      <c r="DG1168" s="77">
        <v>0</v>
      </c>
      <c r="DH1168" s="77">
        <v>0</v>
      </c>
      <c r="DI1168" s="77">
        <v>0</v>
      </c>
      <c r="DJ1168" s="77">
        <v>1.133697251670197E-5</v>
      </c>
      <c r="DL1168" s="77">
        <v>0</v>
      </c>
      <c r="DM1168" s="77">
        <v>4.0891059609066378E-6</v>
      </c>
      <c r="DN1168" s="77">
        <v>4.0891059609066378E-6</v>
      </c>
      <c r="DO1168" s="77">
        <v>0</v>
      </c>
      <c r="DP1168" s="77">
        <v>0</v>
      </c>
      <c r="DQ1168" s="77">
        <v>0</v>
      </c>
      <c r="DR1168" s="77">
        <v>0</v>
      </c>
      <c r="DS1168" s="77">
        <v>0</v>
      </c>
      <c r="DT1168" s="77">
        <v>0</v>
      </c>
      <c r="DU1168" s="77">
        <v>0</v>
      </c>
      <c r="DV1168" s="77">
        <v>0</v>
      </c>
      <c r="DW1168" s="77">
        <v>0</v>
      </c>
      <c r="GE1168" s="77" t="s">
        <v>425</v>
      </c>
      <c r="GF1168" s="77" t="s">
        <v>155</v>
      </c>
      <c r="GG1168" s="77" t="s">
        <v>434</v>
      </c>
      <c r="GH1168" s="77" t="s">
        <v>439</v>
      </c>
      <c r="GI1168" s="77">
        <v>2023</v>
      </c>
      <c r="GJ1168" s="77" t="s">
        <v>301</v>
      </c>
      <c r="GK1168" s="77">
        <v>3.0714971986151078</v>
      </c>
      <c r="GL1168" s="77">
        <v>1130.076335</v>
      </c>
      <c r="GM1168" s="77">
        <v>2023</v>
      </c>
      <c r="GN1168" s="77" t="s">
        <v>175</v>
      </c>
      <c r="GO1168" s="77">
        <v>5.3000000000000005E-2</v>
      </c>
      <c r="GP1168" s="77">
        <v>3</v>
      </c>
      <c r="GQ1168" s="77">
        <v>0</v>
      </c>
      <c r="GR1168" s="77" t="s">
        <v>423</v>
      </c>
      <c r="GS1168" s="77">
        <v>0</v>
      </c>
      <c r="GT1168" s="77">
        <v>0</v>
      </c>
      <c r="GU1168" s="77">
        <v>5.5966209081309407E-2</v>
      </c>
      <c r="GV1168" s="248">
        <v>0.17190005441034925</v>
      </c>
      <c r="GW1168" s="248">
        <v>5.5966209081309407E-2</v>
      </c>
      <c r="GX1168" s="77">
        <v>0.17190005441034925</v>
      </c>
      <c r="GY1168" s="77">
        <v>5.5966209081309407E-2</v>
      </c>
      <c r="GZ1168" s="77">
        <v>0.17190005441034925</v>
      </c>
    </row>
    <row r="1169" spans="98:208" x14ac:dyDescent="0.25">
      <c r="CT1169" s="77" t="s">
        <v>155</v>
      </c>
      <c r="CU1169" s="77" t="s">
        <v>447</v>
      </c>
      <c r="CV1169" s="77" t="s">
        <v>439</v>
      </c>
      <c r="CW1169" s="77">
        <v>2021</v>
      </c>
      <c r="CX1169" s="77">
        <v>0</v>
      </c>
      <c r="CY1169" s="77">
        <v>0</v>
      </c>
      <c r="CZ1169" s="77">
        <v>0</v>
      </c>
      <c r="DA1169" s="77">
        <v>0</v>
      </c>
      <c r="DB1169" s="77">
        <v>5.2405583313016173</v>
      </c>
      <c r="DC1169" s="77">
        <v>0.69641821681224048</v>
      </c>
      <c r="DD1169" s="77">
        <v>2.941964152281058</v>
      </c>
      <c r="DE1169" s="77">
        <v>1.6021759622083009</v>
      </c>
      <c r="DF1169" s="77">
        <v>0.36068764874241721</v>
      </c>
      <c r="DG1169" s="77">
        <v>0.36068764874241721</v>
      </c>
      <c r="DH1169" s="77">
        <v>0</v>
      </c>
      <c r="DI1169" s="77">
        <v>0</v>
      </c>
      <c r="DJ1169" s="77">
        <v>1.133697251670197E-5</v>
      </c>
      <c r="DL1169" s="77">
        <v>0</v>
      </c>
      <c r="DM1169" s="77">
        <v>4.0891059609066378E-6</v>
      </c>
      <c r="DN1169" s="77">
        <v>4.0891059609066378E-6</v>
      </c>
      <c r="DO1169" s="77">
        <v>0</v>
      </c>
      <c r="DP1169" s="77">
        <v>4.0891059609066378E-6</v>
      </c>
      <c r="DQ1169" s="77">
        <v>4.0891059609066378E-6</v>
      </c>
      <c r="DR1169" s="77">
        <v>0</v>
      </c>
      <c r="DS1169" s="77">
        <v>0</v>
      </c>
      <c r="DT1169" s="77">
        <v>0</v>
      </c>
      <c r="DU1169" s="77">
        <v>0</v>
      </c>
      <c r="DV1169" s="77">
        <v>0</v>
      </c>
      <c r="DW1169" s="77">
        <v>0</v>
      </c>
      <c r="GE1169" s="77" t="s">
        <v>427</v>
      </c>
      <c r="GF1169" s="77" t="s">
        <v>155</v>
      </c>
      <c r="GG1169" s="77" t="s">
        <v>434</v>
      </c>
      <c r="GH1169" s="77" t="s">
        <v>439</v>
      </c>
      <c r="GI1169" s="77">
        <v>2023</v>
      </c>
      <c r="GJ1169" s="77" t="s">
        <v>303</v>
      </c>
      <c r="GK1169" s="77">
        <v>1.684577240534451</v>
      </c>
      <c r="GL1169" s="77">
        <v>1130.076335</v>
      </c>
      <c r="GM1169" s="77">
        <v>2023</v>
      </c>
      <c r="GN1169" s="77" t="s">
        <v>175</v>
      </c>
      <c r="GO1169" s="77">
        <v>5.3000000000000005E-2</v>
      </c>
      <c r="GP1169" s="77">
        <v>3</v>
      </c>
      <c r="GQ1169" s="77">
        <v>0</v>
      </c>
      <c r="GR1169" s="77" t="s">
        <v>423</v>
      </c>
      <c r="GS1169" s="77">
        <v>0</v>
      </c>
      <c r="GT1169" s="77">
        <v>0</v>
      </c>
      <c r="GU1169" s="77">
        <v>5.5966209081309407E-2</v>
      </c>
      <c r="GV1169" s="248">
        <v>9.4279402057366332E-2</v>
      </c>
      <c r="GW1169" s="248">
        <v>5.5966209081309407E-2</v>
      </c>
      <c r="GX1169" s="77">
        <v>9.4279402057366332E-2</v>
      </c>
      <c r="GY1169" s="77">
        <v>5.5966209081309407E-2</v>
      </c>
      <c r="GZ1169" s="77">
        <v>9.4279402057366332E-2</v>
      </c>
    </row>
    <row r="1170" spans="98:208" x14ac:dyDescent="0.25">
      <c r="CT1170" s="77" t="s">
        <v>155</v>
      </c>
      <c r="CU1170" s="77" t="s">
        <v>447</v>
      </c>
      <c r="CV1170" s="77" t="s">
        <v>439</v>
      </c>
      <c r="CW1170" s="77">
        <v>2022</v>
      </c>
      <c r="CX1170" s="77">
        <v>0</v>
      </c>
      <c r="CY1170" s="77">
        <v>0</v>
      </c>
      <c r="CZ1170" s="77">
        <v>0</v>
      </c>
      <c r="DA1170" s="77">
        <v>0</v>
      </c>
      <c r="DB1170" s="77">
        <v>5.2405583313016173</v>
      </c>
      <c r="DC1170" s="77">
        <v>0.69641821681224048</v>
      </c>
      <c r="DD1170" s="77">
        <v>2.941964152281058</v>
      </c>
      <c r="DE1170" s="77">
        <v>1.6021759622083009</v>
      </c>
      <c r="DF1170" s="77">
        <v>0.36068764874241721</v>
      </c>
      <c r="DG1170" s="77">
        <v>0.36068764874241721</v>
      </c>
      <c r="DH1170" s="77">
        <v>0.36068764874241721</v>
      </c>
      <c r="DI1170" s="77">
        <v>0</v>
      </c>
      <c r="DJ1170" s="77">
        <v>1.133697251670197E-5</v>
      </c>
      <c r="DL1170" s="77">
        <v>0</v>
      </c>
      <c r="DM1170" s="77">
        <v>4.0891059609066378E-6</v>
      </c>
      <c r="DN1170" s="77">
        <v>4.0891059609066378E-6</v>
      </c>
      <c r="DO1170" s="77">
        <v>0</v>
      </c>
      <c r="DP1170" s="77">
        <v>4.0891059609066378E-6</v>
      </c>
      <c r="DQ1170" s="77">
        <v>4.0891059609066378E-6</v>
      </c>
      <c r="DR1170" s="77">
        <v>0</v>
      </c>
      <c r="DS1170" s="77">
        <v>4.0891059609066378E-6</v>
      </c>
      <c r="DT1170" s="77">
        <v>4.0891059609066378E-6</v>
      </c>
      <c r="DU1170" s="77">
        <v>0</v>
      </c>
      <c r="DV1170" s="77">
        <v>0</v>
      </c>
      <c r="DW1170" s="77">
        <v>0</v>
      </c>
      <c r="GE1170" s="77" t="s">
        <v>422</v>
      </c>
      <c r="GF1170" s="77" t="s">
        <v>155</v>
      </c>
      <c r="GG1170" s="77" t="s">
        <v>434</v>
      </c>
      <c r="GH1170" s="77" t="s">
        <v>439</v>
      </c>
      <c r="GI1170" s="77">
        <v>2024</v>
      </c>
      <c r="GJ1170" s="77" t="s">
        <v>305</v>
      </c>
      <c r="GK1170" s="77">
        <v>0.71896016785821359</v>
      </c>
      <c r="GL1170" s="77">
        <v>1130.076335</v>
      </c>
      <c r="GM1170" s="77">
        <v>2024</v>
      </c>
      <c r="GN1170" s="77" t="s">
        <v>175</v>
      </c>
      <c r="GO1170" s="77">
        <v>0.13250000000000001</v>
      </c>
      <c r="GP1170" s="77">
        <v>3</v>
      </c>
      <c r="GQ1170" s="77">
        <v>0</v>
      </c>
      <c r="GR1170" s="77" t="s">
        <v>423</v>
      </c>
      <c r="GS1170" s="77">
        <v>0</v>
      </c>
      <c r="GT1170" s="77">
        <v>0</v>
      </c>
      <c r="GU1170" s="77">
        <v>0</v>
      </c>
      <c r="GV1170" s="248">
        <v>0</v>
      </c>
      <c r="GW1170" s="248">
        <v>0.1527377521613833</v>
      </c>
      <c r="GX1170" s="77">
        <v>0.10981235993223436</v>
      </c>
      <c r="GY1170" s="77">
        <v>0.1527377521613833</v>
      </c>
      <c r="GZ1170" s="77">
        <v>0.10981235993223436</v>
      </c>
    </row>
    <row r="1171" spans="98:208" x14ac:dyDescent="0.25">
      <c r="CT1171" s="77" t="s">
        <v>155</v>
      </c>
      <c r="CU1171" s="77" t="s">
        <v>447</v>
      </c>
      <c r="CV1171" s="77" t="s">
        <v>439</v>
      </c>
      <c r="CW1171" s="77">
        <v>2023</v>
      </c>
      <c r="CX1171" s="77">
        <v>0</v>
      </c>
      <c r="CY1171" s="77">
        <v>0</v>
      </c>
      <c r="CZ1171" s="77">
        <v>0</v>
      </c>
      <c r="DA1171" s="77">
        <v>0</v>
      </c>
      <c r="DB1171" s="77">
        <v>5.4750346070078466</v>
      </c>
      <c r="DC1171" s="77">
        <v>0.71896016785821981</v>
      </c>
      <c r="DD1171" s="77">
        <v>3.071497198615146</v>
      </c>
      <c r="DE1171" s="77">
        <v>1.684577240534463</v>
      </c>
      <c r="DF1171" s="77">
        <v>0</v>
      </c>
      <c r="DG1171" s="77">
        <v>0.37599181639995372</v>
      </c>
      <c r="DH1171" s="77">
        <v>0.37599181639995372</v>
      </c>
      <c r="DI1171" s="77">
        <v>0.37599181639995372</v>
      </c>
      <c r="DJ1171" s="77">
        <v>1.133697251670197E-5</v>
      </c>
      <c r="DL1171" s="77">
        <v>0</v>
      </c>
      <c r="DM1171" s="77">
        <v>0</v>
      </c>
      <c r="DN1171" s="77">
        <v>0</v>
      </c>
      <c r="DO1171" s="77">
        <v>0</v>
      </c>
      <c r="DP1171" s="77">
        <v>4.2626088890311285E-6</v>
      </c>
      <c r="DQ1171" s="77">
        <v>4.2626088890311285E-6</v>
      </c>
      <c r="DR1171" s="77">
        <v>0</v>
      </c>
      <c r="DS1171" s="77">
        <v>4.2626088890311285E-6</v>
      </c>
      <c r="DT1171" s="77">
        <v>4.2626088890311285E-6</v>
      </c>
      <c r="DU1171" s="77">
        <v>0</v>
      </c>
      <c r="DV1171" s="77">
        <v>4.2626088890311285E-6</v>
      </c>
      <c r="DW1171" s="77">
        <v>4.2626088890311285E-6</v>
      </c>
      <c r="GE1171" s="77" t="s">
        <v>425</v>
      </c>
      <c r="GF1171" s="77" t="s">
        <v>155</v>
      </c>
      <c r="GG1171" s="77" t="s">
        <v>434</v>
      </c>
      <c r="GH1171" s="77" t="s">
        <v>439</v>
      </c>
      <c r="GI1171" s="77">
        <v>2024</v>
      </c>
      <c r="GJ1171" s="77" t="s">
        <v>301</v>
      </c>
      <c r="GK1171" s="77">
        <v>3.0714971986151078</v>
      </c>
      <c r="GL1171" s="77">
        <v>1130.076335</v>
      </c>
      <c r="GM1171" s="77">
        <v>2024</v>
      </c>
      <c r="GN1171" s="77" t="s">
        <v>175</v>
      </c>
      <c r="GO1171" s="77">
        <v>5.3000000000000005E-2</v>
      </c>
      <c r="GP1171" s="77">
        <v>3</v>
      </c>
      <c r="GQ1171" s="77">
        <v>0</v>
      </c>
      <c r="GR1171" s="77" t="s">
        <v>423</v>
      </c>
      <c r="GS1171" s="77">
        <v>0</v>
      </c>
      <c r="GT1171" s="77">
        <v>0</v>
      </c>
      <c r="GU1171" s="77">
        <v>0</v>
      </c>
      <c r="GV1171" s="248">
        <v>0</v>
      </c>
      <c r="GW1171" s="248">
        <v>5.5966209081309407E-2</v>
      </c>
      <c r="GX1171" s="77">
        <v>0.17190005441034925</v>
      </c>
      <c r="GY1171" s="77">
        <v>5.5966209081309407E-2</v>
      </c>
      <c r="GZ1171" s="77">
        <v>0.17190005441034925</v>
      </c>
    </row>
    <row r="1172" spans="98:208" x14ac:dyDescent="0.25">
      <c r="CT1172" s="77" t="s">
        <v>155</v>
      </c>
      <c r="CU1172" s="77" t="s">
        <v>447</v>
      </c>
      <c r="CV1172" s="77" t="s">
        <v>439</v>
      </c>
      <c r="CW1172" s="77">
        <v>2024</v>
      </c>
      <c r="CX1172" s="77">
        <v>0</v>
      </c>
      <c r="CY1172" s="77">
        <v>0</v>
      </c>
      <c r="CZ1172" s="77">
        <v>0</v>
      </c>
      <c r="DA1172" s="77">
        <v>0</v>
      </c>
      <c r="DB1172" s="77">
        <v>5.4750346070078466</v>
      </c>
      <c r="DC1172" s="77">
        <v>0.71896016785821981</v>
      </c>
      <c r="DD1172" s="77">
        <v>3.071497198615146</v>
      </c>
      <c r="DE1172" s="77">
        <v>1.684577240534463</v>
      </c>
      <c r="DF1172" s="77">
        <v>0</v>
      </c>
      <c r="DG1172" s="77">
        <v>0</v>
      </c>
      <c r="DH1172" s="77">
        <v>0.37599181639995372</v>
      </c>
      <c r="DI1172" s="77">
        <v>0.37599181639995372</v>
      </c>
      <c r="DJ1172" s="77">
        <v>1.133697251670197E-5</v>
      </c>
      <c r="DL1172" s="77">
        <v>0</v>
      </c>
      <c r="DM1172" s="77">
        <v>0</v>
      </c>
      <c r="DN1172" s="77">
        <v>0</v>
      </c>
      <c r="DO1172" s="77">
        <v>0</v>
      </c>
      <c r="DP1172" s="77">
        <v>0</v>
      </c>
      <c r="DQ1172" s="77">
        <v>0</v>
      </c>
      <c r="DR1172" s="77">
        <v>0</v>
      </c>
      <c r="DS1172" s="77">
        <v>4.2626088890311285E-6</v>
      </c>
      <c r="DT1172" s="77">
        <v>4.2626088890311285E-6</v>
      </c>
      <c r="DU1172" s="77">
        <v>0</v>
      </c>
      <c r="DV1172" s="77">
        <v>4.2626088890311285E-6</v>
      </c>
      <c r="DW1172" s="77">
        <v>4.2626088890311285E-6</v>
      </c>
      <c r="GE1172" s="77" t="s">
        <v>427</v>
      </c>
      <c r="GF1172" s="77" t="s">
        <v>155</v>
      </c>
      <c r="GG1172" s="77" t="s">
        <v>434</v>
      </c>
      <c r="GH1172" s="77" t="s">
        <v>439</v>
      </c>
      <c r="GI1172" s="77">
        <v>2024</v>
      </c>
      <c r="GJ1172" s="77" t="s">
        <v>303</v>
      </c>
      <c r="GK1172" s="77">
        <v>1.684577240534451</v>
      </c>
      <c r="GL1172" s="77">
        <v>1130.076335</v>
      </c>
      <c r="GM1172" s="77">
        <v>2024</v>
      </c>
      <c r="GN1172" s="77" t="s">
        <v>175</v>
      </c>
      <c r="GO1172" s="77">
        <v>5.3000000000000005E-2</v>
      </c>
      <c r="GP1172" s="77">
        <v>3</v>
      </c>
      <c r="GQ1172" s="77">
        <v>0</v>
      </c>
      <c r="GR1172" s="77" t="s">
        <v>423</v>
      </c>
      <c r="GS1172" s="77">
        <v>0</v>
      </c>
      <c r="GT1172" s="77">
        <v>0</v>
      </c>
      <c r="GU1172" s="77">
        <v>0</v>
      </c>
      <c r="GV1172" s="248">
        <v>0</v>
      </c>
      <c r="GW1172" s="248">
        <v>5.5966209081309407E-2</v>
      </c>
      <c r="GX1172" s="77">
        <v>9.4279402057366332E-2</v>
      </c>
      <c r="GY1172" s="77">
        <v>5.5966209081309407E-2</v>
      </c>
      <c r="GZ1172" s="77">
        <v>9.4279402057366332E-2</v>
      </c>
    </row>
    <row r="1173" spans="98:208" x14ac:dyDescent="0.25">
      <c r="CT1173" s="77" t="s">
        <v>155</v>
      </c>
      <c r="CU1173" s="77" t="s">
        <v>447</v>
      </c>
      <c r="CV1173" s="77" t="s">
        <v>439</v>
      </c>
      <c r="CW1173" s="77">
        <v>2025</v>
      </c>
      <c r="CX1173" s="77">
        <v>0</v>
      </c>
      <c r="CY1173" s="77">
        <v>0</v>
      </c>
      <c r="CZ1173" s="77">
        <v>0</v>
      </c>
      <c r="DA1173" s="77">
        <v>0</v>
      </c>
      <c r="DB1173" s="77">
        <v>5.4750346070078466</v>
      </c>
      <c r="DC1173" s="77">
        <v>0.71896016785821981</v>
      </c>
      <c r="DD1173" s="77">
        <v>3.071497198615146</v>
      </c>
      <c r="DE1173" s="77">
        <v>1.684577240534463</v>
      </c>
      <c r="DF1173" s="77">
        <v>0</v>
      </c>
      <c r="DG1173" s="77">
        <v>0</v>
      </c>
      <c r="DH1173" s="77">
        <v>0</v>
      </c>
      <c r="DI1173" s="77">
        <v>0.37599181639995372</v>
      </c>
      <c r="DJ1173" s="77">
        <v>1.133697251670197E-5</v>
      </c>
      <c r="DL1173" s="77">
        <v>0</v>
      </c>
      <c r="DM1173" s="77">
        <v>0</v>
      </c>
      <c r="DN1173" s="77">
        <v>0</v>
      </c>
      <c r="DO1173" s="77">
        <v>0</v>
      </c>
      <c r="DP1173" s="77">
        <v>0</v>
      </c>
      <c r="DQ1173" s="77">
        <v>0</v>
      </c>
      <c r="DR1173" s="77">
        <v>0</v>
      </c>
      <c r="DS1173" s="77">
        <v>0</v>
      </c>
      <c r="DT1173" s="77">
        <v>0</v>
      </c>
      <c r="DU1173" s="77">
        <v>0</v>
      </c>
      <c r="DV1173" s="77">
        <v>4.2626088890311285E-6</v>
      </c>
      <c r="DW1173" s="77">
        <v>4.2626088890311285E-6</v>
      </c>
      <c r="GE1173" s="77" t="s">
        <v>422</v>
      </c>
      <c r="GF1173" s="77" t="s">
        <v>155</v>
      </c>
      <c r="GG1173" s="77" t="s">
        <v>434</v>
      </c>
      <c r="GH1173" s="77" t="s">
        <v>439</v>
      </c>
      <c r="GI1173" s="77">
        <v>2025</v>
      </c>
      <c r="GJ1173" s="77" t="s">
        <v>305</v>
      </c>
      <c r="GK1173" s="77">
        <v>0.71896016785821359</v>
      </c>
      <c r="GL1173" s="77">
        <v>1130.076335</v>
      </c>
      <c r="GM1173" s="77">
        <v>2025</v>
      </c>
      <c r="GN1173" s="77" t="s">
        <v>175</v>
      </c>
      <c r="GO1173" s="77">
        <v>0.13250000000000001</v>
      </c>
      <c r="GP1173" s="77">
        <v>3</v>
      </c>
      <c r="GQ1173" s="77">
        <v>0</v>
      </c>
      <c r="GR1173" s="77" t="s">
        <v>423</v>
      </c>
      <c r="GS1173" s="77">
        <v>0</v>
      </c>
      <c r="GT1173" s="77">
        <v>0</v>
      </c>
      <c r="GU1173" s="77">
        <v>0</v>
      </c>
      <c r="GV1173" s="248">
        <v>0</v>
      </c>
      <c r="GW1173" s="248">
        <v>0</v>
      </c>
      <c r="GX1173" s="77">
        <v>0</v>
      </c>
      <c r="GY1173" s="77">
        <v>0.1527377521613833</v>
      </c>
      <c r="GZ1173" s="77">
        <v>0.10981235993223436</v>
      </c>
    </row>
    <row r="1174" spans="98:208" x14ac:dyDescent="0.25">
      <c r="CT1174" s="77" t="s">
        <v>155</v>
      </c>
      <c r="CU1174" s="77" t="s">
        <v>447</v>
      </c>
      <c r="CV1174" s="77" t="s">
        <v>446</v>
      </c>
      <c r="CW1174" s="77">
        <v>2020</v>
      </c>
      <c r="CX1174" s="77">
        <v>0</v>
      </c>
      <c r="CY1174" s="77">
        <v>0</v>
      </c>
      <c r="CZ1174" s="77">
        <v>0</v>
      </c>
      <c r="DA1174" s="77">
        <v>0</v>
      </c>
      <c r="DB1174" s="77">
        <v>7.7900575334948513E-2</v>
      </c>
      <c r="DC1174" s="77">
        <v>3.6425060683954437E-2</v>
      </c>
      <c r="DD1174" s="77">
        <v>1.580872452543192E-3</v>
      </c>
      <c r="DE1174" s="77">
        <v>3.9894642198450701E-2</v>
      </c>
      <c r="DF1174" s="77">
        <v>7.8847092159216158E-3</v>
      </c>
      <c r="DG1174" s="77">
        <v>0</v>
      </c>
      <c r="DH1174" s="77">
        <v>0</v>
      </c>
      <c r="DI1174" s="77">
        <v>0</v>
      </c>
      <c r="DJ1174" s="77">
        <v>2.295041792971993E-3</v>
      </c>
      <c r="DL1174" s="77">
        <v>0</v>
      </c>
      <c r="DM1174" s="77">
        <v>1.8095737175971543E-5</v>
      </c>
      <c r="DN1174" s="77">
        <v>1.8095737175971543E-5</v>
      </c>
      <c r="DO1174" s="77">
        <v>0</v>
      </c>
      <c r="DP1174" s="77">
        <v>0</v>
      </c>
      <c r="DQ1174" s="77">
        <v>0</v>
      </c>
      <c r="DR1174" s="77">
        <v>0</v>
      </c>
      <c r="DS1174" s="77">
        <v>0</v>
      </c>
      <c r="DT1174" s="77">
        <v>0</v>
      </c>
      <c r="DU1174" s="77">
        <v>0</v>
      </c>
      <c r="DV1174" s="77">
        <v>0</v>
      </c>
      <c r="DW1174" s="77">
        <v>0</v>
      </c>
      <c r="GE1174" s="77" t="s">
        <v>425</v>
      </c>
      <c r="GF1174" s="77" t="s">
        <v>155</v>
      </c>
      <c r="GG1174" s="77" t="s">
        <v>434</v>
      </c>
      <c r="GH1174" s="77" t="s">
        <v>439</v>
      </c>
      <c r="GI1174" s="77">
        <v>2025</v>
      </c>
      <c r="GJ1174" s="77" t="s">
        <v>301</v>
      </c>
      <c r="GK1174" s="77">
        <v>3.0714971986151078</v>
      </c>
      <c r="GL1174" s="77">
        <v>1130.076335</v>
      </c>
      <c r="GM1174" s="77">
        <v>2025</v>
      </c>
      <c r="GN1174" s="77" t="s">
        <v>175</v>
      </c>
      <c r="GO1174" s="77">
        <v>5.3000000000000005E-2</v>
      </c>
      <c r="GP1174" s="77">
        <v>3</v>
      </c>
      <c r="GQ1174" s="77">
        <v>0</v>
      </c>
      <c r="GR1174" s="77" t="s">
        <v>423</v>
      </c>
      <c r="GS1174" s="77">
        <v>0</v>
      </c>
      <c r="GT1174" s="77">
        <v>0</v>
      </c>
      <c r="GU1174" s="77">
        <v>0</v>
      </c>
      <c r="GV1174" s="248">
        <v>0</v>
      </c>
      <c r="GW1174" s="248">
        <v>0</v>
      </c>
      <c r="GX1174" s="77">
        <v>0</v>
      </c>
      <c r="GY1174" s="77">
        <v>5.5966209081309407E-2</v>
      </c>
      <c r="GZ1174" s="77">
        <v>0.17190005441034925</v>
      </c>
    </row>
    <row r="1175" spans="98:208" x14ac:dyDescent="0.25">
      <c r="CT1175" s="77" t="s">
        <v>155</v>
      </c>
      <c r="CU1175" s="77" t="s">
        <v>447</v>
      </c>
      <c r="CV1175" s="77" t="s">
        <v>446</v>
      </c>
      <c r="CW1175" s="77">
        <v>2021</v>
      </c>
      <c r="CX1175" s="77">
        <v>0</v>
      </c>
      <c r="CY1175" s="77">
        <v>0</v>
      </c>
      <c r="CZ1175" s="77">
        <v>0</v>
      </c>
      <c r="DA1175" s="77">
        <v>0</v>
      </c>
      <c r="DB1175" s="77">
        <v>7.7900575334948513E-2</v>
      </c>
      <c r="DC1175" s="77">
        <v>3.6425060683954437E-2</v>
      </c>
      <c r="DD1175" s="77">
        <v>1.580872452543192E-3</v>
      </c>
      <c r="DE1175" s="77">
        <v>3.9894642198450701E-2</v>
      </c>
      <c r="DF1175" s="77">
        <v>7.8847092159216158E-3</v>
      </c>
      <c r="DG1175" s="77">
        <v>7.8847092159216158E-3</v>
      </c>
      <c r="DH1175" s="77">
        <v>0</v>
      </c>
      <c r="DI1175" s="77">
        <v>0</v>
      </c>
      <c r="DJ1175" s="77">
        <v>2.295041792971993E-3</v>
      </c>
      <c r="DL1175" s="77">
        <v>0</v>
      </c>
      <c r="DM1175" s="77">
        <v>1.8095737175971543E-5</v>
      </c>
      <c r="DN1175" s="77">
        <v>1.8095737175971543E-5</v>
      </c>
      <c r="DO1175" s="77">
        <v>0</v>
      </c>
      <c r="DP1175" s="77">
        <v>1.8095737175971543E-5</v>
      </c>
      <c r="DQ1175" s="77">
        <v>1.8095737175971543E-5</v>
      </c>
      <c r="DR1175" s="77">
        <v>0</v>
      </c>
      <c r="DS1175" s="77">
        <v>0</v>
      </c>
      <c r="DT1175" s="77">
        <v>0</v>
      </c>
      <c r="DU1175" s="77">
        <v>0</v>
      </c>
      <c r="DV1175" s="77">
        <v>0</v>
      </c>
      <c r="DW1175" s="77">
        <v>0</v>
      </c>
      <c r="GE1175" s="77" t="s">
        <v>427</v>
      </c>
      <c r="GF1175" s="77" t="s">
        <v>155</v>
      </c>
      <c r="GG1175" s="77" t="s">
        <v>434</v>
      </c>
      <c r="GH1175" s="77" t="s">
        <v>439</v>
      </c>
      <c r="GI1175" s="77">
        <v>2025</v>
      </c>
      <c r="GJ1175" s="77" t="s">
        <v>303</v>
      </c>
      <c r="GK1175" s="77">
        <v>1.684577240534451</v>
      </c>
      <c r="GL1175" s="77">
        <v>1130.076335</v>
      </c>
      <c r="GM1175" s="77">
        <v>2025</v>
      </c>
      <c r="GN1175" s="77" t="s">
        <v>175</v>
      </c>
      <c r="GO1175" s="77">
        <v>5.3000000000000005E-2</v>
      </c>
      <c r="GP1175" s="77">
        <v>3</v>
      </c>
      <c r="GQ1175" s="77">
        <v>0</v>
      </c>
      <c r="GR1175" s="77" t="s">
        <v>423</v>
      </c>
      <c r="GS1175" s="77">
        <v>0</v>
      </c>
      <c r="GT1175" s="77">
        <v>0</v>
      </c>
      <c r="GU1175" s="77">
        <v>0</v>
      </c>
      <c r="GV1175" s="248">
        <v>0</v>
      </c>
      <c r="GW1175" s="248">
        <v>0</v>
      </c>
      <c r="GX1175" s="77">
        <v>0</v>
      </c>
      <c r="GY1175" s="77">
        <v>5.5966209081309407E-2</v>
      </c>
      <c r="GZ1175" s="77">
        <v>9.4279402057366332E-2</v>
      </c>
    </row>
    <row r="1176" spans="98:208" x14ac:dyDescent="0.25">
      <c r="CT1176" s="77" t="s">
        <v>155</v>
      </c>
      <c r="CU1176" s="77" t="s">
        <v>447</v>
      </c>
      <c r="CV1176" s="77" t="s">
        <v>446</v>
      </c>
      <c r="CW1176" s="77">
        <v>2022</v>
      </c>
      <c r="CX1176" s="77">
        <v>0</v>
      </c>
      <c r="CY1176" s="77">
        <v>0</v>
      </c>
      <c r="CZ1176" s="77">
        <v>0</v>
      </c>
      <c r="DA1176" s="77">
        <v>0</v>
      </c>
      <c r="DB1176" s="77">
        <v>7.7900575334948513E-2</v>
      </c>
      <c r="DC1176" s="77">
        <v>3.6425060683954437E-2</v>
      </c>
      <c r="DD1176" s="77">
        <v>1.580872452543192E-3</v>
      </c>
      <c r="DE1176" s="77">
        <v>3.9894642198450701E-2</v>
      </c>
      <c r="DF1176" s="77">
        <v>7.8847092159216158E-3</v>
      </c>
      <c r="DG1176" s="77">
        <v>7.8847092159216158E-3</v>
      </c>
      <c r="DH1176" s="77">
        <v>7.8847092159216158E-3</v>
      </c>
      <c r="DI1176" s="77">
        <v>0</v>
      </c>
      <c r="DJ1176" s="77">
        <v>2.295041792971993E-3</v>
      </c>
      <c r="DL1176" s="77">
        <v>0</v>
      </c>
      <c r="DM1176" s="77">
        <v>1.8095737175971543E-5</v>
      </c>
      <c r="DN1176" s="77">
        <v>1.8095737175971543E-5</v>
      </c>
      <c r="DO1176" s="77">
        <v>0</v>
      </c>
      <c r="DP1176" s="77">
        <v>1.8095737175971543E-5</v>
      </c>
      <c r="DQ1176" s="77">
        <v>1.8095737175971543E-5</v>
      </c>
      <c r="DR1176" s="77">
        <v>0</v>
      </c>
      <c r="DS1176" s="77">
        <v>1.8095737175971543E-5</v>
      </c>
      <c r="DT1176" s="77">
        <v>1.8095737175971543E-5</v>
      </c>
      <c r="DU1176" s="77">
        <v>0</v>
      </c>
      <c r="DV1176" s="77">
        <v>0</v>
      </c>
      <c r="DW1176" s="77">
        <v>0</v>
      </c>
      <c r="GE1176" s="77" t="s">
        <v>422</v>
      </c>
      <c r="GF1176" s="77" t="s">
        <v>155</v>
      </c>
      <c r="GG1176" s="77" t="s">
        <v>434</v>
      </c>
      <c r="GH1176" s="77" t="s">
        <v>446</v>
      </c>
      <c r="GI1176" s="77">
        <v>2021</v>
      </c>
      <c r="GJ1176" s="77" t="s">
        <v>305</v>
      </c>
      <c r="GK1176" s="77">
        <v>3.6425060683954479E-2</v>
      </c>
      <c r="GL1176" s="77">
        <v>1130.076335</v>
      </c>
      <c r="GM1176" s="77">
        <v>2021</v>
      </c>
      <c r="GN1176" s="77" t="s">
        <v>175</v>
      </c>
      <c r="GO1176" s="77">
        <v>0.13250000000000001</v>
      </c>
      <c r="GP1176" s="77">
        <v>3</v>
      </c>
      <c r="GQ1176" s="77">
        <v>0</v>
      </c>
      <c r="GR1176" s="77" t="s">
        <v>423</v>
      </c>
      <c r="GS1176" s="77">
        <v>0.1527377521613833</v>
      </c>
      <c r="GT1176" s="77">
        <v>5.5634818912091858E-3</v>
      </c>
      <c r="GU1176" s="77">
        <v>0.1527377521613833</v>
      </c>
      <c r="GV1176" s="248">
        <v>5.5634818912091858E-3</v>
      </c>
      <c r="GW1176" s="248">
        <v>0</v>
      </c>
      <c r="GX1176" s="77">
        <v>0</v>
      </c>
      <c r="GY1176" s="77">
        <v>0</v>
      </c>
      <c r="GZ1176" s="77">
        <v>0</v>
      </c>
    </row>
    <row r="1177" spans="98:208" x14ac:dyDescent="0.25">
      <c r="CT1177" s="77" t="s">
        <v>155</v>
      </c>
      <c r="CU1177" s="77" t="s">
        <v>447</v>
      </c>
      <c r="CV1177" s="77" t="s">
        <v>446</v>
      </c>
      <c r="CW1177" s="77">
        <v>2023</v>
      </c>
      <c r="CX1177" s="77">
        <v>0</v>
      </c>
      <c r="CY1177" s="77">
        <v>0</v>
      </c>
      <c r="CZ1177" s="77">
        <v>0</v>
      </c>
      <c r="DA1177" s="77">
        <v>0</v>
      </c>
      <c r="DB1177" s="77">
        <v>8.0408269036977231E-2</v>
      </c>
      <c r="DC1177" s="77">
        <v>3.7590224611390742E-2</v>
      </c>
      <c r="DD1177" s="77">
        <v>1.6314334115687041E-3</v>
      </c>
      <c r="DE1177" s="77">
        <v>4.1186611014017709E-2</v>
      </c>
      <c r="DF1177" s="77">
        <v>0</v>
      </c>
      <c r="DG1177" s="77">
        <v>8.137810037160494E-3</v>
      </c>
      <c r="DH1177" s="77">
        <v>8.137810037160494E-3</v>
      </c>
      <c r="DI1177" s="77">
        <v>8.137810037160494E-3</v>
      </c>
      <c r="DJ1177" s="77">
        <v>2.295041792971993E-3</v>
      </c>
      <c r="DL1177" s="77">
        <v>0</v>
      </c>
      <c r="DM1177" s="77">
        <v>0</v>
      </c>
      <c r="DN1177" s="77">
        <v>0</v>
      </c>
      <c r="DO1177" s="77">
        <v>0</v>
      </c>
      <c r="DP1177" s="77">
        <v>1.8676614138550302E-5</v>
      </c>
      <c r="DQ1177" s="77">
        <v>1.8676614138550302E-5</v>
      </c>
      <c r="DR1177" s="77">
        <v>0</v>
      </c>
      <c r="DS1177" s="77">
        <v>1.8676614138550302E-5</v>
      </c>
      <c r="DT1177" s="77">
        <v>1.8676614138550302E-5</v>
      </c>
      <c r="DU1177" s="77">
        <v>0</v>
      </c>
      <c r="DV1177" s="77">
        <v>1.8676614138550302E-5</v>
      </c>
      <c r="DW1177" s="77">
        <v>1.8676614138550302E-5</v>
      </c>
      <c r="GE1177" s="77" t="s">
        <v>425</v>
      </c>
      <c r="GF1177" s="77" t="s">
        <v>155</v>
      </c>
      <c r="GG1177" s="77" t="s">
        <v>434</v>
      </c>
      <c r="GH1177" s="77" t="s">
        <v>446</v>
      </c>
      <c r="GI1177" s="77">
        <v>2021</v>
      </c>
      <c r="GJ1177" s="77" t="s">
        <v>301</v>
      </c>
      <c r="GK1177" s="77">
        <v>1.580872452543251E-3</v>
      </c>
      <c r="GL1177" s="77">
        <v>1130.076335</v>
      </c>
      <c r="GM1177" s="77">
        <v>2021</v>
      </c>
      <c r="GN1177" s="77" t="s">
        <v>175</v>
      </c>
      <c r="GO1177" s="77">
        <v>5.3000000000000005E-2</v>
      </c>
      <c r="GP1177" s="77">
        <v>3</v>
      </c>
      <c r="GQ1177" s="77">
        <v>0</v>
      </c>
      <c r="GR1177" s="77" t="s">
        <v>423</v>
      </c>
      <c r="GS1177" s="77">
        <v>5.5966209081309407E-2</v>
      </c>
      <c r="GT1177" s="77">
        <v>8.8475438209917974E-5</v>
      </c>
      <c r="GU1177" s="77">
        <v>5.5966209081309407E-2</v>
      </c>
      <c r="GV1177" s="248">
        <v>8.8475438209917974E-5</v>
      </c>
      <c r="GW1177" s="248">
        <v>0</v>
      </c>
      <c r="GX1177" s="77">
        <v>0</v>
      </c>
      <c r="GY1177" s="77">
        <v>0</v>
      </c>
      <c r="GZ1177" s="77">
        <v>0</v>
      </c>
    </row>
    <row r="1178" spans="98:208" x14ac:dyDescent="0.25">
      <c r="CT1178" s="77" t="s">
        <v>155</v>
      </c>
      <c r="CU1178" s="77" t="s">
        <v>447</v>
      </c>
      <c r="CV1178" s="77" t="s">
        <v>446</v>
      </c>
      <c r="CW1178" s="77">
        <v>2024</v>
      </c>
      <c r="CX1178" s="77">
        <v>0</v>
      </c>
      <c r="CY1178" s="77">
        <v>0</v>
      </c>
      <c r="CZ1178" s="77">
        <v>0</v>
      </c>
      <c r="DA1178" s="77">
        <v>0</v>
      </c>
      <c r="DB1178" s="77">
        <v>8.0408269036977231E-2</v>
      </c>
      <c r="DC1178" s="77">
        <v>3.7590224611390742E-2</v>
      </c>
      <c r="DD1178" s="77">
        <v>1.6314334115687041E-3</v>
      </c>
      <c r="DE1178" s="77">
        <v>4.1186611014017709E-2</v>
      </c>
      <c r="DF1178" s="77">
        <v>0</v>
      </c>
      <c r="DG1178" s="77">
        <v>0</v>
      </c>
      <c r="DH1178" s="77">
        <v>8.137810037160494E-3</v>
      </c>
      <c r="DI1178" s="77">
        <v>8.137810037160494E-3</v>
      </c>
      <c r="DJ1178" s="77">
        <v>2.295041792971993E-3</v>
      </c>
      <c r="DL1178" s="77">
        <v>0</v>
      </c>
      <c r="DM1178" s="77">
        <v>0</v>
      </c>
      <c r="DN1178" s="77">
        <v>0</v>
      </c>
      <c r="DO1178" s="77">
        <v>0</v>
      </c>
      <c r="DP1178" s="77">
        <v>0</v>
      </c>
      <c r="DQ1178" s="77">
        <v>0</v>
      </c>
      <c r="DR1178" s="77">
        <v>0</v>
      </c>
      <c r="DS1178" s="77">
        <v>1.8676614138550302E-5</v>
      </c>
      <c r="DT1178" s="77">
        <v>1.8676614138550302E-5</v>
      </c>
      <c r="DU1178" s="77">
        <v>0</v>
      </c>
      <c r="DV1178" s="77">
        <v>1.8676614138550302E-5</v>
      </c>
      <c r="DW1178" s="77">
        <v>1.8676614138550302E-5</v>
      </c>
      <c r="GE1178" s="77" t="s">
        <v>427</v>
      </c>
      <c r="GF1178" s="77" t="s">
        <v>155</v>
      </c>
      <c r="GG1178" s="77" t="s">
        <v>434</v>
      </c>
      <c r="GH1178" s="77" t="s">
        <v>446</v>
      </c>
      <c r="GI1178" s="77">
        <v>2021</v>
      </c>
      <c r="GJ1178" s="77" t="s">
        <v>303</v>
      </c>
      <c r="GK1178" s="77">
        <v>3.9894642198450729E-2</v>
      </c>
      <c r="GL1178" s="77">
        <v>1130.076335</v>
      </c>
      <c r="GM1178" s="77">
        <v>2021</v>
      </c>
      <c r="GN1178" s="77" t="s">
        <v>175</v>
      </c>
      <c r="GO1178" s="77">
        <v>5.3000000000000005E-2</v>
      </c>
      <c r="GP1178" s="77">
        <v>3</v>
      </c>
      <c r="GQ1178" s="77">
        <v>0</v>
      </c>
      <c r="GR1178" s="77" t="s">
        <v>423</v>
      </c>
      <c r="GS1178" s="77">
        <v>5.5966209081309407E-2</v>
      </c>
      <c r="GT1178" s="77">
        <v>2.2327518865025227E-3</v>
      </c>
      <c r="GU1178" s="77">
        <v>5.5966209081309407E-2</v>
      </c>
      <c r="GV1178" s="248">
        <v>2.2327518865025227E-3</v>
      </c>
      <c r="GW1178" s="248">
        <v>0</v>
      </c>
      <c r="GX1178" s="77">
        <v>0</v>
      </c>
      <c r="GY1178" s="77">
        <v>0</v>
      </c>
      <c r="GZ1178" s="77">
        <v>0</v>
      </c>
    </row>
    <row r="1179" spans="98:208" x14ac:dyDescent="0.25">
      <c r="CT1179" s="77" t="s">
        <v>155</v>
      </c>
      <c r="CU1179" s="77" t="s">
        <v>447</v>
      </c>
      <c r="CV1179" s="77" t="s">
        <v>446</v>
      </c>
      <c r="CW1179" s="77">
        <v>2025</v>
      </c>
      <c r="CX1179" s="77">
        <v>0</v>
      </c>
      <c r="CY1179" s="77">
        <v>0</v>
      </c>
      <c r="CZ1179" s="77">
        <v>0</v>
      </c>
      <c r="DA1179" s="77">
        <v>0</v>
      </c>
      <c r="DB1179" s="77">
        <v>8.0408269036977231E-2</v>
      </c>
      <c r="DC1179" s="77">
        <v>3.7590224611390742E-2</v>
      </c>
      <c r="DD1179" s="77">
        <v>1.6314334115687041E-3</v>
      </c>
      <c r="DE1179" s="77">
        <v>4.1186611014017709E-2</v>
      </c>
      <c r="DF1179" s="77">
        <v>0</v>
      </c>
      <c r="DG1179" s="77">
        <v>0</v>
      </c>
      <c r="DH1179" s="77">
        <v>0</v>
      </c>
      <c r="DI1179" s="77">
        <v>8.137810037160494E-3</v>
      </c>
      <c r="DJ1179" s="77">
        <v>2.295041792971993E-3</v>
      </c>
      <c r="DL1179" s="77">
        <v>0</v>
      </c>
      <c r="DM1179" s="77">
        <v>0</v>
      </c>
      <c r="DN1179" s="77">
        <v>0</v>
      </c>
      <c r="DO1179" s="77">
        <v>0</v>
      </c>
      <c r="DP1179" s="77">
        <v>0</v>
      </c>
      <c r="DQ1179" s="77">
        <v>0</v>
      </c>
      <c r="DR1179" s="77">
        <v>0</v>
      </c>
      <c r="DS1179" s="77">
        <v>0</v>
      </c>
      <c r="DT1179" s="77">
        <v>0</v>
      </c>
      <c r="DU1179" s="77">
        <v>0</v>
      </c>
      <c r="DV1179" s="77">
        <v>1.8676614138550302E-5</v>
      </c>
      <c r="DW1179" s="77">
        <v>1.8676614138550302E-5</v>
      </c>
      <c r="GE1179" s="77" t="s">
        <v>422</v>
      </c>
      <c r="GF1179" s="77" t="s">
        <v>155</v>
      </c>
      <c r="GG1179" s="77" t="s">
        <v>434</v>
      </c>
      <c r="GH1179" s="77" t="s">
        <v>446</v>
      </c>
      <c r="GI1179" s="77">
        <v>2022</v>
      </c>
      <c r="GJ1179" s="77" t="s">
        <v>305</v>
      </c>
      <c r="GK1179" s="77">
        <v>3.6425060683954479E-2</v>
      </c>
      <c r="GL1179" s="77">
        <v>1130.076335</v>
      </c>
      <c r="GM1179" s="77">
        <v>2022</v>
      </c>
      <c r="GN1179" s="77" t="s">
        <v>175</v>
      </c>
      <c r="GO1179" s="77">
        <v>0.13250000000000001</v>
      </c>
      <c r="GP1179" s="77">
        <v>3</v>
      </c>
      <c r="GQ1179" s="77">
        <v>0</v>
      </c>
      <c r="GR1179" s="77" t="s">
        <v>423</v>
      </c>
      <c r="GS1179" s="77">
        <v>0.1527377521613833</v>
      </c>
      <c r="GT1179" s="77">
        <v>5.5634818912091858E-3</v>
      </c>
      <c r="GU1179" s="77">
        <v>0.1527377521613833</v>
      </c>
      <c r="GV1179" s="248">
        <v>5.5634818912091858E-3</v>
      </c>
      <c r="GW1179" s="248">
        <v>0.1527377521613833</v>
      </c>
      <c r="GX1179" s="77">
        <v>5.5634818912091858E-3</v>
      </c>
      <c r="GY1179" s="77">
        <v>0</v>
      </c>
      <c r="GZ1179" s="77">
        <v>0</v>
      </c>
    </row>
    <row r="1180" spans="98:208" x14ac:dyDescent="0.25">
      <c r="CT1180" s="77" t="s">
        <v>155</v>
      </c>
      <c r="CU1180" s="77" t="s">
        <v>447</v>
      </c>
      <c r="CV1180" s="77" t="s">
        <v>453</v>
      </c>
      <c r="CW1180" s="77">
        <v>2020</v>
      </c>
      <c r="CX1180" s="77">
        <v>0</v>
      </c>
      <c r="CY1180" s="77">
        <v>0</v>
      </c>
      <c r="CZ1180" s="77">
        <v>0</v>
      </c>
      <c r="DA1180" s="77">
        <v>0</v>
      </c>
      <c r="DB1180" s="77">
        <v>14146.130641332649</v>
      </c>
      <c r="DC1180" s="77">
        <v>222.22942162783249</v>
      </c>
      <c r="DD1180" s="77">
        <v>8585.72280924802</v>
      </c>
      <c r="DE1180" s="77">
        <v>5338.1784104567923</v>
      </c>
      <c r="DF1180" s="77">
        <v>813.21078921305798</v>
      </c>
      <c r="DG1180" s="77">
        <v>0</v>
      </c>
      <c r="DH1180" s="77">
        <v>0</v>
      </c>
      <c r="DI1180" s="77">
        <v>0</v>
      </c>
      <c r="DJ1180" s="77">
        <v>5.6465258840111084E-6</v>
      </c>
      <c r="DL1180" s="77">
        <v>0</v>
      </c>
      <c r="DM1180" s="77">
        <v>4.5918157704486337E-3</v>
      </c>
      <c r="DN1180" s="77">
        <v>4.5918157704486337E-3</v>
      </c>
      <c r="DO1180" s="77">
        <v>0</v>
      </c>
      <c r="DP1180" s="77">
        <v>0</v>
      </c>
      <c r="DQ1180" s="77">
        <v>0</v>
      </c>
      <c r="DR1180" s="77">
        <v>0</v>
      </c>
      <c r="DS1180" s="77">
        <v>0</v>
      </c>
      <c r="DT1180" s="77">
        <v>0</v>
      </c>
      <c r="DU1180" s="77">
        <v>0</v>
      </c>
      <c r="DV1180" s="77">
        <v>0</v>
      </c>
      <c r="DW1180" s="77">
        <v>0</v>
      </c>
      <c r="GE1180" s="77" t="s">
        <v>425</v>
      </c>
      <c r="GF1180" s="77" t="s">
        <v>155</v>
      </c>
      <c r="GG1180" s="77" t="s">
        <v>434</v>
      </c>
      <c r="GH1180" s="77" t="s">
        <v>446</v>
      </c>
      <c r="GI1180" s="77">
        <v>2022</v>
      </c>
      <c r="GJ1180" s="77" t="s">
        <v>301</v>
      </c>
      <c r="GK1180" s="77">
        <v>1.580872452543251E-3</v>
      </c>
      <c r="GL1180" s="77">
        <v>1130.076335</v>
      </c>
      <c r="GM1180" s="77">
        <v>2022</v>
      </c>
      <c r="GN1180" s="77" t="s">
        <v>175</v>
      </c>
      <c r="GO1180" s="77">
        <v>5.3000000000000005E-2</v>
      </c>
      <c r="GP1180" s="77">
        <v>3</v>
      </c>
      <c r="GQ1180" s="77">
        <v>0</v>
      </c>
      <c r="GR1180" s="77" t="s">
        <v>423</v>
      </c>
      <c r="GS1180" s="77">
        <v>5.5966209081309407E-2</v>
      </c>
      <c r="GT1180" s="77">
        <v>8.8475438209917974E-5</v>
      </c>
      <c r="GU1180" s="77">
        <v>5.5966209081309407E-2</v>
      </c>
      <c r="GV1180" s="248">
        <v>8.8475438209917974E-5</v>
      </c>
      <c r="GW1180" s="248">
        <v>5.5966209081309407E-2</v>
      </c>
      <c r="GX1180" s="77">
        <v>8.8475438209917974E-5</v>
      </c>
      <c r="GY1180" s="77">
        <v>0</v>
      </c>
      <c r="GZ1180" s="77">
        <v>0</v>
      </c>
    </row>
    <row r="1181" spans="98:208" x14ac:dyDescent="0.25">
      <c r="CT1181" s="77" t="s">
        <v>155</v>
      </c>
      <c r="CU1181" s="77" t="s">
        <v>447</v>
      </c>
      <c r="CV1181" s="77" t="s">
        <v>453</v>
      </c>
      <c r="CW1181" s="77">
        <v>2021</v>
      </c>
      <c r="CX1181" s="77">
        <v>0</v>
      </c>
      <c r="CY1181" s="77">
        <v>0</v>
      </c>
      <c r="CZ1181" s="77">
        <v>0</v>
      </c>
      <c r="DA1181" s="77">
        <v>0</v>
      </c>
      <c r="DB1181" s="77">
        <v>14146.130641332649</v>
      </c>
      <c r="DC1181" s="77">
        <v>222.22942162783249</v>
      </c>
      <c r="DD1181" s="77">
        <v>8585.72280924802</v>
      </c>
      <c r="DE1181" s="77">
        <v>5338.1784104567923</v>
      </c>
      <c r="DF1181" s="77">
        <v>813.21078921305798</v>
      </c>
      <c r="DG1181" s="77">
        <v>813.21078921305798</v>
      </c>
      <c r="DH1181" s="77">
        <v>0</v>
      </c>
      <c r="DI1181" s="77">
        <v>0</v>
      </c>
      <c r="DJ1181" s="77">
        <v>5.6465258840111084E-6</v>
      </c>
      <c r="DL1181" s="77">
        <v>0</v>
      </c>
      <c r="DM1181" s="77">
        <v>4.5918157704486337E-3</v>
      </c>
      <c r="DN1181" s="77">
        <v>4.5918157704486337E-3</v>
      </c>
      <c r="DO1181" s="77">
        <v>0</v>
      </c>
      <c r="DP1181" s="77">
        <v>4.5918157704486337E-3</v>
      </c>
      <c r="DQ1181" s="77">
        <v>4.5918157704486337E-3</v>
      </c>
      <c r="DR1181" s="77">
        <v>0</v>
      </c>
      <c r="DS1181" s="77">
        <v>0</v>
      </c>
      <c r="DT1181" s="77">
        <v>0</v>
      </c>
      <c r="DU1181" s="77">
        <v>0</v>
      </c>
      <c r="DV1181" s="77">
        <v>0</v>
      </c>
      <c r="DW1181" s="77">
        <v>0</v>
      </c>
      <c r="GE1181" s="77" t="s">
        <v>427</v>
      </c>
      <c r="GF1181" s="77" t="s">
        <v>155</v>
      </c>
      <c r="GG1181" s="77" t="s">
        <v>434</v>
      </c>
      <c r="GH1181" s="77" t="s">
        <v>446</v>
      </c>
      <c r="GI1181" s="77">
        <v>2022</v>
      </c>
      <c r="GJ1181" s="77" t="s">
        <v>303</v>
      </c>
      <c r="GK1181" s="77">
        <v>3.9894642198450729E-2</v>
      </c>
      <c r="GL1181" s="77">
        <v>1130.076335</v>
      </c>
      <c r="GM1181" s="77">
        <v>2022</v>
      </c>
      <c r="GN1181" s="77" t="s">
        <v>175</v>
      </c>
      <c r="GO1181" s="77">
        <v>5.3000000000000005E-2</v>
      </c>
      <c r="GP1181" s="77">
        <v>3</v>
      </c>
      <c r="GQ1181" s="77">
        <v>0</v>
      </c>
      <c r="GR1181" s="77" t="s">
        <v>423</v>
      </c>
      <c r="GS1181" s="77">
        <v>5.5966209081309407E-2</v>
      </c>
      <c r="GT1181" s="77">
        <v>2.2327518865025227E-3</v>
      </c>
      <c r="GU1181" s="77">
        <v>5.5966209081309407E-2</v>
      </c>
      <c r="GV1181" s="248">
        <v>2.2327518865025227E-3</v>
      </c>
      <c r="GW1181" s="248">
        <v>5.5966209081309407E-2</v>
      </c>
      <c r="GX1181" s="77">
        <v>2.2327518865025227E-3</v>
      </c>
      <c r="GY1181" s="77">
        <v>0</v>
      </c>
      <c r="GZ1181" s="77">
        <v>0</v>
      </c>
    </row>
    <row r="1182" spans="98:208" x14ac:dyDescent="0.25">
      <c r="CT1182" s="77" t="s">
        <v>155</v>
      </c>
      <c r="CU1182" s="77" t="s">
        <v>447</v>
      </c>
      <c r="CV1182" s="77" t="s">
        <v>453</v>
      </c>
      <c r="CW1182" s="77">
        <v>2022</v>
      </c>
      <c r="CX1182" s="77">
        <v>0</v>
      </c>
      <c r="CY1182" s="77">
        <v>0</v>
      </c>
      <c r="CZ1182" s="77">
        <v>0</v>
      </c>
      <c r="DA1182" s="77">
        <v>0</v>
      </c>
      <c r="DB1182" s="77">
        <v>14146.130641332649</v>
      </c>
      <c r="DC1182" s="77">
        <v>222.22942162783249</v>
      </c>
      <c r="DD1182" s="77">
        <v>8585.72280924802</v>
      </c>
      <c r="DE1182" s="77">
        <v>5338.1784104567923</v>
      </c>
      <c r="DF1182" s="77">
        <v>813.21078921305798</v>
      </c>
      <c r="DG1182" s="77">
        <v>813.21078921305798</v>
      </c>
      <c r="DH1182" s="77">
        <v>813.21078921305798</v>
      </c>
      <c r="DI1182" s="77">
        <v>0</v>
      </c>
      <c r="DJ1182" s="77">
        <v>5.6465258840111084E-6</v>
      </c>
      <c r="DL1182" s="77">
        <v>0</v>
      </c>
      <c r="DM1182" s="77">
        <v>4.5918157704486337E-3</v>
      </c>
      <c r="DN1182" s="77">
        <v>4.5918157704486337E-3</v>
      </c>
      <c r="DO1182" s="77">
        <v>0</v>
      </c>
      <c r="DP1182" s="77">
        <v>4.5918157704486337E-3</v>
      </c>
      <c r="DQ1182" s="77">
        <v>4.5918157704486337E-3</v>
      </c>
      <c r="DR1182" s="77">
        <v>0</v>
      </c>
      <c r="DS1182" s="77">
        <v>4.5918157704486337E-3</v>
      </c>
      <c r="DT1182" s="77">
        <v>4.5918157704486337E-3</v>
      </c>
      <c r="DU1182" s="77">
        <v>0</v>
      </c>
      <c r="DV1182" s="77">
        <v>0</v>
      </c>
      <c r="DW1182" s="77">
        <v>0</v>
      </c>
      <c r="GE1182" s="77" t="s">
        <v>422</v>
      </c>
      <c r="GF1182" s="77" t="s">
        <v>155</v>
      </c>
      <c r="GG1182" s="77" t="s">
        <v>434</v>
      </c>
      <c r="GH1182" s="77" t="s">
        <v>446</v>
      </c>
      <c r="GI1182" s="77">
        <v>2023</v>
      </c>
      <c r="GJ1182" s="77" t="s">
        <v>305</v>
      </c>
      <c r="GK1182" s="77">
        <v>3.7590224611390742E-2</v>
      </c>
      <c r="GL1182" s="77">
        <v>1130.076335</v>
      </c>
      <c r="GM1182" s="77">
        <v>2023</v>
      </c>
      <c r="GN1182" s="77" t="s">
        <v>175</v>
      </c>
      <c r="GO1182" s="77">
        <v>0.13250000000000001</v>
      </c>
      <c r="GP1182" s="77">
        <v>3</v>
      </c>
      <c r="GQ1182" s="77">
        <v>0</v>
      </c>
      <c r="GR1182" s="77" t="s">
        <v>423</v>
      </c>
      <c r="GS1182" s="77">
        <v>0</v>
      </c>
      <c r="GT1182" s="77">
        <v>0</v>
      </c>
      <c r="GU1182" s="77">
        <v>0.1527377521613833</v>
      </c>
      <c r="GV1182" s="248">
        <v>5.7414464103853298E-3</v>
      </c>
      <c r="GW1182" s="248">
        <v>0.1527377521613833</v>
      </c>
      <c r="GX1182" s="77">
        <v>5.7414464103853298E-3</v>
      </c>
      <c r="GY1182" s="77">
        <v>0.1527377521613833</v>
      </c>
      <c r="GZ1182" s="77">
        <v>5.7414464103853298E-3</v>
      </c>
    </row>
    <row r="1183" spans="98:208" x14ac:dyDescent="0.25">
      <c r="CT1183" s="77" t="s">
        <v>155</v>
      </c>
      <c r="CU1183" s="77" t="s">
        <v>447</v>
      </c>
      <c r="CV1183" s="77" t="s">
        <v>453</v>
      </c>
      <c r="CW1183" s="77">
        <v>2023</v>
      </c>
      <c r="CX1183" s="77">
        <v>0</v>
      </c>
      <c r="CY1183" s="77">
        <v>0</v>
      </c>
      <c r="CZ1183" s="77">
        <v>0</v>
      </c>
      <c r="DA1183" s="77">
        <v>0</v>
      </c>
      <c r="DB1183" s="77">
        <v>14664.637556436761</v>
      </c>
      <c r="DC1183" s="77">
        <v>233.2300768079412</v>
      </c>
      <c r="DD1183" s="77">
        <v>8896.515993428673</v>
      </c>
      <c r="DE1183" s="77">
        <v>5534.891486200142</v>
      </c>
      <c r="DF1183" s="77">
        <v>0</v>
      </c>
      <c r="DG1183" s="77">
        <v>843.2942060105504</v>
      </c>
      <c r="DH1183" s="77">
        <v>843.2942060105504</v>
      </c>
      <c r="DI1183" s="77">
        <v>843.2942060105504</v>
      </c>
      <c r="DJ1183" s="77">
        <v>5.6465258840111084E-6</v>
      </c>
      <c r="DL1183" s="77">
        <v>0</v>
      </c>
      <c r="DM1183" s="77">
        <v>0</v>
      </c>
      <c r="DN1183" s="77">
        <v>0</v>
      </c>
      <c r="DO1183" s="77">
        <v>0</v>
      </c>
      <c r="DP1183" s="77">
        <v>4.7616825620751691E-3</v>
      </c>
      <c r="DQ1183" s="77">
        <v>4.7616825620751691E-3</v>
      </c>
      <c r="DR1183" s="77">
        <v>0</v>
      </c>
      <c r="DS1183" s="77">
        <v>4.7616825620751691E-3</v>
      </c>
      <c r="DT1183" s="77">
        <v>4.7616825620751691E-3</v>
      </c>
      <c r="DU1183" s="77">
        <v>0</v>
      </c>
      <c r="DV1183" s="77">
        <v>4.7616825620751691E-3</v>
      </c>
      <c r="DW1183" s="77">
        <v>4.7616825620751691E-3</v>
      </c>
      <c r="GE1183" s="77" t="s">
        <v>425</v>
      </c>
      <c r="GF1183" s="77" t="s">
        <v>155</v>
      </c>
      <c r="GG1183" s="77" t="s">
        <v>434</v>
      </c>
      <c r="GH1183" s="77" t="s">
        <v>446</v>
      </c>
      <c r="GI1183" s="77">
        <v>2023</v>
      </c>
      <c r="GJ1183" s="77" t="s">
        <v>301</v>
      </c>
      <c r="GK1183" s="77">
        <v>1.631433411568739E-3</v>
      </c>
      <c r="GL1183" s="77">
        <v>1130.076335</v>
      </c>
      <c r="GM1183" s="77">
        <v>2023</v>
      </c>
      <c r="GN1183" s="77" t="s">
        <v>175</v>
      </c>
      <c r="GO1183" s="77">
        <v>5.3000000000000005E-2</v>
      </c>
      <c r="GP1183" s="77">
        <v>3</v>
      </c>
      <c r="GQ1183" s="77">
        <v>0</v>
      </c>
      <c r="GR1183" s="77" t="s">
        <v>423</v>
      </c>
      <c r="GS1183" s="77">
        <v>0</v>
      </c>
      <c r="GT1183" s="77">
        <v>0</v>
      </c>
      <c r="GU1183" s="77">
        <v>5.5966209081309407E-2</v>
      </c>
      <c r="GV1183" s="248">
        <v>9.1305143414089951E-5</v>
      </c>
      <c r="GW1183" s="248">
        <v>5.5966209081309407E-2</v>
      </c>
      <c r="GX1183" s="77">
        <v>9.1305143414089951E-5</v>
      </c>
      <c r="GY1183" s="77">
        <v>5.5966209081309407E-2</v>
      </c>
      <c r="GZ1183" s="77">
        <v>9.1305143414089951E-5</v>
      </c>
    </row>
    <row r="1184" spans="98:208" x14ac:dyDescent="0.25">
      <c r="CT1184" s="77" t="s">
        <v>155</v>
      </c>
      <c r="CU1184" s="77" t="s">
        <v>447</v>
      </c>
      <c r="CV1184" s="77" t="s">
        <v>453</v>
      </c>
      <c r="CW1184" s="77">
        <v>2024</v>
      </c>
      <c r="CX1184" s="77">
        <v>0</v>
      </c>
      <c r="CY1184" s="77">
        <v>0</v>
      </c>
      <c r="CZ1184" s="77">
        <v>0</v>
      </c>
      <c r="DA1184" s="77">
        <v>0</v>
      </c>
      <c r="DB1184" s="77">
        <v>14664.637556436761</v>
      </c>
      <c r="DC1184" s="77">
        <v>233.2300768079412</v>
      </c>
      <c r="DD1184" s="77">
        <v>8896.515993428673</v>
      </c>
      <c r="DE1184" s="77">
        <v>5534.891486200142</v>
      </c>
      <c r="DF1184" s="77">
        <v>0</v>
      </c>
      <c r="DG1184" s="77">
        <v>0</v>
      </c>
      <c r="DH1184" s="77">
        <v>843.2942060105504</v>
      </c>
      <c r="DI1184" s="77">
        <v>843.2942060105504</v>
      </c>
      <c r="DJ1184" s="77">
        <v>5.6465258840111084E-6</v>
      </c>
      <c r="DL1184" s="77">
        <v>0</v>
      </c>
      <c r="DM1184" s="77">
        <v>0</v>
      </c>
      <c r="DN1184" s="77">
        <v>0</v>
      </c>
      <c r="DO1184" s="77">
        <v>0</v>
      </c>
      <c r="DP1184" s="77">
        <v>0</v>
      </c>
      <c r="DQ1184" s="77">
        <v>0</v>
      </c>
      <c r="DR1184" s="77">
        <v>0</v>
      </c>
      <c r="DS1184" s="77">
        <v>4.7616825620751691E-3</v>
      </c>
      <c r="DT1184" s="77">
        <v>4.7616825620751691E-3</v>
      </c>
      <c r="DU1184" s="77">
        <v>0</v>
      </c>
      <c r="DV1184" s="77">
        <v>4.7616825620751691E-3</v>
      </c>
      <c r="DW1184" s="77">
        <v>4.7616825620751691E-3</v>
      </c>
      <c r="GE1184" s="77" t="s">
        <v>427</v>
      </c>
      <c r="GF1184" s="77" t="s">
        <v>155</v>
      </c>
      <c r="GG1184" s="77" t="s">
        <v>434</v>
      </c>
      <c r="GH1184" s="77" t="s">
        <v>446</v>
      </c>
      <c r="GI1184" s="77">
        <v>2023</v>
      </c>
      <c r="GJ1184" s="77" t="s">
        <v>303</v>
      </c>
      <c r="GK1184" s="77">
        <v>4.1186611014017709E-2</v>
      </c>
      <c r="GL1184" s="77">
        <v>1130.076335</v>
      </c>
      <c r="GM1184" s="77">
        <v>2023</v>
      </c>
      <c r="GN1184" s="77" t="s">
        <v>175</v>
      </c>
      <c r="GO1184" s="77">
        <v>5.3000000000000005E-2</v>
      </c>
      <c r="GP1184" s="77">
        <v>3</v>
      </c>
      <c r="GQ1184" s="77">
        <v>0</v>
      </c>
      <c r="GR1184" s="77" t="s">
        <v>423</v>
      </c>
      <c r="GS1184" s="77">
        <v>0</v>
      </c>
      <c r="GT1184" s="77">
        <v>0</v>
      </c>
      <c r="GU1184" s="77">
        <v>5.5966209081309407E-2</v>
      </c>
      <c r="GV1184" s="248">
        <v>2.305058483361076E-3</v>
      </c>
      <c r="GW1184" s="248">
        <v>5.5966209081309407E-2</v>
      </c>
      <c r="GX1184" s="77">
        <v>2.305058483361076E-3</v>
      </c>
      <c r="GY1184" s="77">
        <v>5.5966209081309407E-2</v>
      </c>
      <c r="GZ1184" s="77">
        <v>2.305058483361076E-3</v>
      </c>
    </row>
    <row r="1185" spans="98:208" x14ac:dyDescent="0.25">
      <c r="CT1185" s="77" t="s">
        <v>155</v>
      </c>
      <c r="CU1185" s="77" t="s">
        <v>447</v>
      </c>
      <c r="CV1185" s="77" t="s">
        <v>453</v>
      </c>
      <c r="CW1185" s="77">
        <v>2025</v>
      </c>
      <c r="CX1185" s="77">
        <v>0</v>
      </c>
      <c r="CY1185" s="77">
        <v>0</v>
      </c>
      <c r="CZ1185" s="77">
        <v>0</v>
      </c>
      <c r="DA1185" s="77">
        <v>0</v>
      </c>
      <c r="DB1185" s="77">
        <v>14664.637556436761</v>
      </c>
      <c r="DC1185" s="77">
        <v>233.2300768079412</v>
      </c>
      <c r="DD1185" s="77">
        <v>8896.515993428673</v>
      </c>
      <c r="DE1185" s="77">
        <v>5534.891486200142</v>
      </c>
      <c r="DF1185" s="77">
        <v>0</v>
      </c>
      <c r="DG1185" s="77">
        <v>0</v>
      </c>
      <c r="DH1185" s="77">
        <v>0</v>
      </c>
      <c r="DI1185" s="77">
        <v>843.2942060105504</v>
      </c>
      <c r="DJ1185" s="77">
        <v>5.6465258840111084E-6</v>
      </c>
      <c r="DL1185" s="77">
        <v>0</v>
      </c>
      <c r="DM1185" s="77">
        <v>0</v>
      </c>
      <c r="DN1185" s="77">
        <v>0</v>
      </c>
      <c r="DO1185" s="77">
        <v>0</v>
      </c>
      <c r="DP1185" s="77">
        <v>0</v>
      </c>
      <c r="DQ1185" s="77">
        <v>0</v>
      </c>
      <c r="DR1185" s="77">
        <v>0</v>
      </c>
      <c r="DS1185" s="77">
        <v>0</v>
      </c>
      <c r="DT1185" s="77">
        <v>0</v>
      </c>
      <c r="DU1185" s="77">
        <v>0</v>
      </c>
      <c r="DV1185" s="77">
        <v>4.7616825620751691E-3</v>
      </c>
      <c r="DW1185" s="77">
        <v>4.7616825620751691E-3</v>
      </c>
      <c r="GE1185" s="77" t="s">
        <v>422</v>
      </c>
      <c r="GF1185" s="77" t="s">
        <v>155</v>
      </c>
      <c r="GG1185" s="77" t="s">
        <v>434</v>
      </c>
      <c r="GH1185" s="77" t="s">
        <v>446</v>
      </c>
      <c r="GI1185" s="77">
        <v>2024</v>
      </c>
      <c r="GJ1185" s="77" t="s">
        <v>305</v>
      </c>
      <c r="GK1185" s="77">
        <v>3.7590224611390742E-2</v>
      </c>
      <c r="GL1185" s="77">
        <v>1130.076335</v>
      </c>
      <c r="GM1185" s="77">
        <v>2024</v>
      </c>
      <c r="GN1185" s="77" t="s">
        <v>175</v>
      </c>
      <c r="GO1185" s="77">
        <v>0.13250000000000001</v>
      </c>
      <c r="GP1185" s="77">
        <v>3</v>
      </c>
      <c r="GQ1185" s="77">
        <v>0</v>
      </c>
      <c r="GR1185" s="77" t="s">
        <v>423</v>
      </c>
      <c r="GS1185" s="77">
        <v>0</v>
      </c>
      <c r="GT1185" s="77">
        <v>0</v>
      </c>
      <c r="GU1185" s="77">
        <v>0</v>
      </c>
      <c r="GV1185" s="248">
        <v>0</v>
      </c>
      <c r="GW1185" s="248">
        <v>0.1527377521613833</v>
      </c>
      <c r="GX1185" s="77">
        <v>5.7414464103853298E-3</v>
      </c>
      <c r="GY1185" s="77">
        <v>0.1527377521613833</v>
      </c>
      <c r="GZ1185" s="77">
        <v>5.7414464103853298E-3</v>
      </c>
    </row>
    <row r="1186" spans="98:208" x14ac:dyDescent="0.25">
      <c r="CT1186" s="77" t="s">
        <v>155</v>
      </c>
      <c r="CU1186" s="77" t="s">
        <v>447</v>
      </c>
      <c r="CV1186" s="77" t="s">
        <v>460</v>
      </c>
      <c r="CW1186" s="77">
        <v>2020</v>
      </c>
      <c r="CX1186" s="77">
        <v>0</v>
      </c>
      <c r="CY1186" s="77">
        <v>0</v>
      </c>
      <c r="CZ1186" s="77">
        <v>0</v>
      </c>
      <c r="DA1186" s="77">
        <v>0</v>
      </c>
      <c r="DB1186" s="77">
        <v>8807.9522308771175</v>
      </c>
      <c r="DC1186" s="77">
        <v>222.2294216278645</v>
      </c>
      <c r="DD1186" s="77">
        <v>8585.7228092492533</v>
      </c>
      <c r="DE1186" s="77">
        <v>0</v>
      </c>
      <c r="DF1186" s="77">
        <v>514.4531801801752</v>
      </c>
      <c r="DG1186" s="77">
        <v>0</v>
      </c>
      <c r="DH1186" s="77">
        <v>0</v>
      </c>
      <c r="DI1186" s="77">
        <v>0</v>
      </c>
      <c r="DJ1186" s="77">
        <v>9.4781430089670333E-7</v>
      </c>
      <c r="DL1186" s="77">
        <v>0</v>
      </c>
      <c r="DM1186" s="77">
        <v>4.8760608131655849E-4</v>
      </c>
      <c r="DN1186" s="77">
        <v>4.8760608131655849E-4</v>
      </c>
      <c r="DO1186" s="77">
        <v>0</v>
      </c>
      <c r="DP1186" s="77">
        <v>0</v>
      </c>
      <c r="DQ1186" s="77">
        <v>0</v>
      </c>
      <c r="DR1186" s="77">
        <v>0</v>
      </c>
      <c r="DS1186" s="77">
        <v>0</v>
      </c>
      <c r="DT1186" s="77">
        <v>0</v>
      </c>
      <c r="DU1186" s="77">
        <v>0</v>
      </c>
      <c r="DV1186" s="77">
        <v>0</v>
      </c>
      <c r="DW1186" s="77">
        <v>0</v>
      </c>
      <c r="GE1186" s="77" t="s">
        <v>425</v>
      </c>
      <c r="GF1186" s="77" t="s">
        <v>155</v>
      </c>
      <c r="GG1186" s="77" t="s">
        <v>434</v>
      </c>
      <c r="GH1186" s="77" t="s">
        <v>446</v>
      </c>
      <c r="GI1186" s="77">
        <v>2024</v>
      </c>
      <c r="GJ1186" s="77" t="s">
        <v>301</v>
      </c>
      <c r="GK1186" s="77">
        <v>1.631433411568739E-3</v>
      </c>
      <c r="GL1186" s="77">
        <v>1130.076335</v>
      </c>
      <c r="GM1186" s="77">
        <v>2024</v>
      </c>
      <c r="GN1186" s="77" t="s">
        <v>175</v>
      </c>
      <c r="GO1186" s="77">
        <v>5.3000000000000005E-2</v>
      </c>
      <c r="GP1186" s="77">
        <v>3</v>
      </c>
      <c r="GQ1186" s="77">
        <v>0</v>
      </c>
      <c r="GR1186" s="77" t="s">
        <v>423</v>
      </c>
      <c r="GS1186" s="77">
        <v>0</v>
      </c>
      <c r="GT1186" s="77">
        <v>0</v>
      </c>
      <c r="GU1186" s="77">
        <v>0</v>
      </c>
      <c r="GV1186" s="248">
        <v>0</v>
      </c>
      <c r="GW1186" s="248">
        <v>5.5966209081309407E-2</v>
      </c>
      <c r="GX1186" s="77">
        <v>9.1305143414089951E-5</v>
      </c>
      <c r="GY1186" s="77">
        <v>5.5966209081309407E-2</v>
      </c>
      <c r="GZ1186" s="77">
        <v>9.1305143414089951E-5</v>
      </c>
    </row>
    <row r="1187" spans="98:208" x14ac:dyDescent="0.25">
      <c r="CT1187" s="77" t="s">
        <v>155</v>
      </c>
      <c r="CU1187" s="77" t="s">
        <v>447</v>
      </c>
      <c r="CV1187" s="77" t="s">
        <v>460</v>
      </c>
      <c r="CW1187" s="77">
        <v>2021</v>
      </c>
      <c r="CX1187" s="77">
        <v>0</v>
      </c>
      <c r="CY1187" s="77">
        <v>0</v>
      </c>
      <c r="CZ1187" s="77">
        <v>0</v>
      </c>
      <c r="DA1187" s="77">
        <v>0</v>
      </c>
      <c r="DB1187" s="77">
        <v>8807.9522308771175</v>
      </c>
      <c r="DC1187" s="77">
        <v>222.2294216278645</v>
      </c>
      <c r="DD1187" s="77">
        <v>8585.7228092492533</v>
      </c>
      <c r="DE1187" s="77">
        <v>0</v>
      </c>
      <c r="DF1187" s="77">
        <v>514.4531801801752</v>
      </c>
      <c r="DG1187" s="77">
        <v>514.4531801801752</v>
      </c>
      <c r="DH1187" s="77">
        <v>0</v>
      </c>
      <c r="DI1187" s="77">
        <v>0</v>
      </c>
      <c r="DJ1187" s="77">
        <v>9.4781430089670333E-7</v>
      </c>
      <c r="DL1187" s="77">
        <v>0</v>
      </c>
      <c r="DM1187" s="77">
        <v>4.8760608131655849E-4</v>
      </c>
      <c r="DN1187" s="77">
        <v>4.8760608131655849E-4</v>
      </c>
      <c r="DO1187" s="77">
        <v>0</v>
      </c>
      <c r="DP1187" s="77">
        <v>4.8760608131655849E-4</v>
      </c>
      <c r="DQ1187" s="77">
        <v>4.8760608131655849E-4</v>
      </c>
      <c r="DR1187" s="77">
        <v>0</v>
      </c>
      <c r="DS1187" s="77">
        <v>0</v>
      </c>
      <c r="DT1187" s="77">
        <v>0</v>
      </c>
      <c r="DU1187" s="77">
        <v>0</v>
      </c>
      <c r="DV1187" s="77">
        <v>0</v>
      </c>
      <c r="DW1187" s="77">
        <v>0</v>
      </c>
      <c r="GE1187" s="77" t="s">
        <v>427</v>
      </c>
      <c r="GF1187" s="77" t="s">
        <v>155</v>
      </c>
      <c r="GG1187" s="77" t="s">
        <v>434</v>
      </c>
      <c r="GH1187" s="77" t="s">
        <v>446</v>
      </c>
      <c r="GI1187" s="77">
        <v>2024</v>
      </c>
      <c r="GJ1187" s="77" t="s">
        <v>303</v>
      </c>
      <c r="GK1187" s="77">
        <v>4.1186611014017709E-2</v>
      </c>
      <c r="GL1187" s="77">
        <v>1130.076335</v>
      </c>
      <c r="GM1187" s="77">
        <v>2024</v>
      </c>
      <c r="GN1187" s="77" t="s">
        <v>175</v>
      </c>
      <c r="GO1187" s="77">
        <v>5.3000000000000005E-2</v>
      </c>
      <c r="GP1187" s="77">
        <v>3</v>
      </c>
      <c r="GQ1187" s="77">
        <v>0</v>
      </c>
      <c r="GR1187" s="77" t="s">
        <v>423</v>
      </c>
      <c r="GS1187" s="77">
        <v>0</v>
      </c>
      <c r="GT1187" s="77">
        <v>0</v>
      </c>
      <c r="GU1187" s="77">
        <v>0</v>
      </c>
      <c r="GV1187" s="248">
        <v>0</v>
      </c>
      <c r="GW1187" s="248">
        <v>5.5966209081309407E-2</v>
      </c>
      <c r="GX1187" s="77">
        <v>2.305058483361076E-3</v>
      </c>
      <c r="GY1187" s="77">
        <v>5.5966209081309407E-2</v>
      </c>
      <c r="GZ1187" s="77">
        <v>2.305058483361076E-3</v>
      </c>
    </row>
    <row r="1188" spans="98:208" x14ac:dyDescent="0.25">
      <c r="CT1188" s="77" t="s">
        <v>155</v>
      </c>
      <c r="CU1188" s="77" t="s">
        <v>447</v>
      </c>
      <c r="CV1188" s="77" t="s">
        <v>460</v>
      </c>
      <c r="CW1188" s="77">
        <v>2022</v>
      </c>
      <c r="CX1188" s="77">
        <v>0</v>
      </c>
      <c r="CY1188" s="77">
        <v>0</v>
      </c>
      <c r="CZ1188" s="77">
        <v>0</v>
      </c>
      <c r="DA1188" s="77">
        <v>0</v>
      </c>
      <c r="DB1188" s="77">
        <v>8807.9522308771175</v>
      </c>
      <c r="DC1188" s="77">
        <v>222.2294216278645</v>
      </c>
      <c r="DD1188" s="77">
        <v>8585.7228092492533</v>
      </c>
      <c r="DE1188" s="77">
        <v>0</v>
      </c>
      <c r="DF1188" s="77">
        <v>514.4531801801752</v>
      </c>
      <c r="DG1188" s="77">
        <v>514.4531801801752</v>
      </c>
      <c r="DH1188" s="77">
        <v>514.4531801801752</v>
      </c>
      <c r="DI1188" s="77">
        <v>0</v>
      </c>
      <c r="DJ1188" s="77">
        <v>9.4781430089670333E-7</v>
      </c>
      <c r="DL1188" s="77">
        <v>0</v>
      </c>
      <c r="DM1188" s="77">
        <v>4.8760608131655849E-4</v>
      </c>
      <c r="DN1188" s="77">
        <v>4.8760608131655849E-4</v>
      </c>
      <c r="DO1188" s="77">
        <v>0</v>
      </c>
      <c r="DP1188" s="77">
        <v>4.8760608131655849E-4</v>
      </c>
      <c r="DQ1188" s="77">
        <v>4.8760608131655849E-4</v>
      </c>
      <c r="DR1188" s="77">
        <v>0</v>
      </c>
      <c r="DS1188" s="77">
        <v>4.8760608131655849E-4</v>
      </c>
      <c r="DT1188" s="77">
        <v>4.8760608131655849E-4</v>
      </c>
      <c r="DU1188" s="77">
        <v>0</v>
      </c>
      <c r="DV1188" s="77">
        <v>0</v>
      </c>
      <c r="DW1188" s="77">
        <v>0</v>
      </c>
      <c r="GE1188" s="77" t="s">
        <v>422</v>
      </c>
      <c r="GF1188" s="77" t="s">
        <v>155</v>
      </c>
      <c r="GG1188" s="77" t="s">
        <v>434</v>
      </c>
      <c r="GH1188" s="77" t="s">
        <v>446</v>
      </c>
      <c r="GI1188" s="77">
        <v>2025</v>
      </c>
      <c r="GJ1188" s="77" t="s">
        <v>305</v>
      </c>
      <c r="GK1188" s="77">
        <v>3.7590224611390742E-2</v>
      </c>
      <c r="GL1188" s="77">
        <v>1130.076335</v>
      </c>
      <c r="GM1188" s="77">
        <v>2025</v>
      </c>
      <c r="GN1188" s="77" t="s">
        <v>175</v>
      </c>
      <c r="GO1188" s="77">
        <v>0.13250000000000001</v>
      </c>
      <c r="GP1188" s="77">
        <v>3</v>
      </c>
      <c r="GQ1188" s="77">
        <v>0</v>
      </c>
      <c r="GR1188" s="77" t="s">
        <v>423</v>
      </c>
      <c r="GS1188" s="77">
        <v>0</v>
      </c>
      <c r="GT1188" s="77">
        <v>0</v>
      </c>
      <c r="GU1188" s="77">
        <v>0</v>
      </c>
      <c r="GV1188" s="248">
        <v>0</v>
      </c>
      <c r="GW1188" s="248">
        <v>0</v>
      </c>
      <c r="GX1188" s="77">
        <v>0</v>
      </c>
      <c r="GY1188" s="77">
        <v>0.1527377521613833</v>
      </c>
      <c r="GZ1188" s="77">
        <v>5.7414464103853298E-3</v>
      </c>
    </row>
    <row r="1189" spans="98:208" x14ac:dyDescent="0.25">
      <c r="CT1189" s="77" t="s">
        <v>155</v>
      </c>
      <c r="CU1189" s="77" t="s">
        <v>447</v>
      </c>
      <c r="CV1189" s="77" t="s">
        <v>460</v>
      </c>
      <c r="CW1189" s="77">
        <v>2023</v>
      </c>
      <c r="CX1189" s="77">
        <v>0</v>
      </c>
      <c r="CY1189" s="77">
        <v>0</v>
      </c>
      <c r="CZ1189" s="77">
        <v>0</v>
      </c>
      <c r="DA1189" s="77">
        <v>0</v>
      </c>
      <c r="DB1189" s="77">
        <v>9129.7460702379267</v>
      </c>
      <c r="DC1189" s="77">
        <v>233.23007680797471</v>
      </c>
      <c r="DD1189" s="77">
        <v>8896.5159934299518</v>
      </c>
      <c r="DE1189" s="77">
        <v>0</v>
      </c>
      <c r="DF1189" s="77">
        <v>0</v>
      </c>
      <c r="DG1189" s="77">
        <v>533.52731185159053</v>
      </c>
      <c r="DH1189" s="77">
        <v>533.52731185159053</v>
      </c>
      <c r="DI1189" s="77">
        <v>533.52731185159053</v>
      </c>
      <c r="DJ1189" s="77">
        <v>9.4781430089670333E-7</v>
      </c>
      <c r="DL1189" s="77">
        <v>0</v>
      </c>
      <c r="DM1189" s="77">
        <v>0</v>
      </c>
      <c r="DN1189" s="77">
        <v>0</v>
      </c>
      <c r="DO1189" s="77">
        <v>0</v>
      </c>
      <c r="DP1189" s="77">
        <v>5.0568481609191264E-4</v>
      </c>
      <c r="DQ1189" s="77">
        <v>5.0568481609191264E-4</v>
      </c>
      <c r="DR1189" s="77">
        <v>0</v>
      </c>
      <c r="DS1189" s="77">
        <v>5.0568481609191264E-4</v>
      </c>
      <c r="DT1189" s="77">
        <v>5.0568481609191264E-4</v>
      </c>
      <c r="DU1189" s="77">
        <v>0</v>
      </c>
      <c r="DV1189" s="77">
        <v>5.0568481609191264E-4</v>
      </c>
      <c r="DW1189" s="77">
        <v>5.0568481609191264E-4</v>
      </c>
      <c r="GE1189" s="77" t="s">
        <v>425</v>
      </c>
      <c r="GF1189" s="77" t="s">
        <v>155</v>
      </c>
      <c r="GG1189" s="77" t="s">
        <v>434</v>
      </c>
      <c r="GH1189" s="77" t="s">
        <v>446</v>
      </c>
      <c r="GI1189" s="77">
        <v>2025</v>
      </c>
      <c r="GJ1189" s="77" t="s">
        <v>301</v>
      </c>
      <c r="GK1189" s="77">
        <v>1.631433411568739E-3</v>
      </c>
      <c r="GL1189" s="77">
        <v>1130.076335</v>
      </c>
      <c r="GM1189" s="77">
        <v>2025</v>
      </c>
      <c r="GN1189" s="77" t="s">
        <v>175</v>
      </c>
      <c r="GO1189" s="77">
        <v>5.3000000000000005E-2</v>
      </c>
      <c r="GP1189" s="77">
        <v>3</v>
      </c>
      <c r="GQ1189" s="77">
        <v>0</v>
      </c>
      <c r="GR1189" s="77" t="s">
        <v>423</v>
      </c>
      <c r="GS1189" s="77">
        <v>0</v>
      </c>
      <c r="GT1189" s="77">
        <v>0</v>
      </c>
      <c r="GU1189" s="77">
        <v>0</v>
      </c>
      <c r="GV1189" s="248">
        <v>0</v>
      </c>
      <c r="GW1189" s="248">
        <v>0</v>
      </c>
      <c r="GX1189" s="77">
        <v>0</v>
      </c>
      <c r="GY1189" s="77">
        <v>5.5966209081309407E-2</v>
      </c>
      <c r="GZ1189" s="77">
        <v>9.1305143414089951E-5</v>
      </c>
    </row>
    <row r="1190" spans="98:208" x14ac:dyDescent="0.25">
      <c r="CT1190" s="77" t="s">
        <v>155</v>
      </c>
      <c r="CU1190" s="77" t="s">
        <v>447</v>
      </c>
      <c r="CV1190" s="77" t="s">
        <v>460</v>
      </c>
      <c r="CW1190" s="77">
        <v>2024</v>
      </c>
      <c r="CX1190" s="77">
        <v>0</v>
      </c>
      <c r="CY1190" s="77">
        <v>0</v>
      </c>
      <c r="CZ1190" s="77">
        <v>0</v>
      </c>
      <c r="DA1190" s="77">
        <v>0</v>
      </c>
      <c r="DB1190" s="77">
        <v>9129.7460702379267</v>
      </c>
      <c r="DC1190" s="77">
        <v>233.23007680797471</v>
      </c>
      <c r="DD1190" s="77">
        <v>8896.5159934299518</v>
      </c>
      <c r="DE1190" s="77">
        <v>0</v>
      </c>
      <c r="DF1190" s="77">
        <v>0</v>
      </c>
      <c r="DG1190" s="77">
        <v>0</v>
      </c>
      <c r="DH1190" s="77">
        <v>533.52731185159053</v>
      </c>
      <c r="DI1190" s="77">
        <v>533.52731185159053</v>
      </c>
      <c r="DJ1190" s="77">
        <v>9.4781430089670333E-7</v>
      </c>
      <c r="DL1190" s="77">
        <v>0</v>
      </c>
      <c r="DM1190" s="77">
        <v>0</v>
      </c>
      <c r="DN1190" s="77">
        <v>0</v>
      </c>
      <c r="DO1190" s="77">
        <v>0</v>
      </c>
      <c r="DP1190" s="77">
        <v>0</v>
      </c>
      <c r="DQ1190" s="77">
        <v>0</v>
      </c>
      <c r="DR1190" s="77">
        <v>0</v>
      </c>
      <c r="DS1190" s="77">
        <v>5.0568481609191264E-4</v>
      </c>
      <c r="DT1190" s="77">
        <v>5.0568481609191264E-4</v>
      </c>
      <c r="DU1190" s="77">
        <v>0</v>
      </c>
      <c r="DV1190" s="77">
        <v>5.0568481609191264E-4</v>
      </c>
      <c r="DW1190" s="77">
        <v>5.0568481609191264E-4</v>
      </c>
      <c r="GE1190" s="77" t="s">
        <v>427</v>
      </c>
      <c r="GF1190" s="77" t="s">
        <v>155</v>
      </c>
      <c r="GG1190" s="77" t="s">
        <v>434</v>
      </c>
      <c r="GH1190" s="77" t="s">
        <v>446</v>
      </c>
      <c r="GI1190" s="77">
        <v>2025</v>
      </c>
      <c r="GJ1190" s="77" t="s">
        <v>303</v>
      </c>
      <c r="GK1190" s="77">
        <v>4.1186611014017709E-2</v>
      </c>
      <c r="GL1190" s="77">
        <v>1130.076335</v>
      </c>
      <c r="GM1190" s="77">
        <v>2025</v>
      </c>
      <c r="GN1190" s="77" t="s">
        <v>175</v>
      </c>
      <c r="GO1190" s="77">
        <v>5.3000000000000005E-2</v>
      </c>
      <c r="GP1190" s="77">
        <v>3</v>
      </c>
      <c r="GQ1190" s="77">
        <v>0</v>
      </c>
      <c r="GR1190" s="77" t="s">
        <v>423</v>
      </c>
      <c r="GS1190" s="77">
        <v>0</v>
      </c>
      <c r="GT1190" s="77">
        <v>0</v>
      </c>
      <c r="GU1190" s="77">
        <v>0</v>
      </c>
      <c r="GV1190" s="248">
        <v>0</v>
      </c>
      <c r="GW1190" s="248">
        <v>0</v>
      </c>
      <c r="GX1190" s="77">
        <v>0</v>
      </c>
      <c r="GY1190" s="77">
        <v>5.5966209081309407E-2</v>
      </c>
      <c r="GZ1190" s="77">
        <v>2.305058483361076E-3</v>
      </c>
    </row>
    <row r="1191" spans="98:208" x14ac:dyDescent="0.25">
      <c r="CT1191" s="77" t="s">
        <v>155</v>
      </c>
      <c r="CU1191" s="77" t="s">
        <v>447</v>
      </c>
      <c r="CV1191" s="77" t="s">
        <v>460</v>
      </c>
      <c r="CW1191" s="77">
        <v>2025</v>
      </c>
      <c r="CX1191" s="77">
        <v>0</v>
      </c>
      <c r="CY1191" s="77">
        <v>0</v>
      </c>
      <c r="CZ1191" s="77">
        <v>0</v>
      </c>
      <c r="DA1191" s="77">
        <v>0</v>
      </c>
      <c r="DB1191" s="77">
        <v>9129.7460702379267</v>
      </c>
      <c r="DC1191" s="77">
        <v>233.23007680797471</v>
      </c>
      <c r="DD1191" s="77">
        <v>8896.5159934299518</v>
      </c>
      <c r="DE1191" s="77">
        <v>0</v>
      </c>
      <c r="DF1191" s="77">
        <v>0</v>
      </c>
      <c r="DG1191" s="77">
        <v>0</v>
      </c>
      <c r="DH1191" s="77">
        <v>0</v>
      </c>
      <c r="DI1191" s="77">
        <v>533.52731185159053</v>
      </c>
      <c r="DJ1191" s="77">
        <v>9.4781430089670333E-7</v>
      </c>
      <c r="DL1191" s="77">
        <v>0</v>
      </c>
      <c r="DM1191" s="77">
        <v>0</v>
      </c>
      <c r="DN1191" s="77">
        <v>0</v>
      </c>
      <c r="DO1191" s="77">
        <v>0</v>
      </c>
      <c r="DP1191" s="77">
        <v>0</v>
      </c>
      <c r="DQ1191" s="77">
        <v>0</v>
      </c>
      <c r="DR1191" s="77">
        <v>0</v>
      </c>
      <c r="DS1191" s="77">
        <v>0</v>
      </c>
      <c r="DT1191" s="77">
        <v>0</v>
      </c>
      <c r="DU1191" s="77">
        <v>0</v>
      </c>
      <c r="DV1191" s="77">
        <v>5.0568481609191264E-4</v>
      </c>
      <c r="DW1191" s="77">
        <v>5.0568481609191264E-4</v>
      </c>
      <c r="GE1191" s="77" t="s">
        <v>422</v>
      </c>
      <c r="GF1191" s="77" t="s">
        <v>155</v>
      </c>
      <c r="GG1191" s="77" t="s">
        <v>434</v>
      </c>
      <c r="GH1191" s="77" t="s">
        <v>453</v>
      </c>
      <c r="GI1191" s="77">
        <v>2021</v>
      </c>
      <c r="GJ1191" s="77" t="s">
        <v>305</v>
      </c>
      <c r="GK1191" s="77">
        <v>222.22942162783059</v>
      </c>
      <c r="GL1191" s="77">
        <v>1130.076335</v>
      </c>
      <c r="GM1191" s="77">
        <v>2021</v>
      </c>
      <c r="GN1191" s="77" t="s">
        <v>175</v>
      </c>
      <c r="GO1191" s="77">
        <v>0.13250000000000001</v>
      </c>
      <c r="GP1191" s="77">
        <v>3</v>
      </c>
      <c r="GQ1191" s="77">
        <v>0</v>
      </c>
      <c r="GR1191" s="77" t="s">
        <v>423</v>
      </c>
      <c r="GS1191" s="77">
        <v>0.1527377521613833</v>
      </c>
      <c r="GT1191" s="77">
        <v>33.942822323559142</v>
      </c>
      <c r="GU1191" s="77">
        <v>0.1527377521613833</v>
      </c>
      <c r="GV1191" s="248">
        <v>33.942822323559142</v>
      </c>
      <c r="GW1191" s="248">
        <v>0</v>
      </c>
      <c r="GX1191" s="77">
        <v>0</v>
      </c>
      <c r="GY1191" s="77">
        <v>0</v>
      </c>
      <c r="GZ1191" s="77">
        <v>0</v>
      </c>
    </row>
    <row r="1192" spans="98:208" x14ac:dyDescent="0.25">
      <c r="CT1192" s="77" t="s">
        <v>155</v>
      </c>
      <c r="CU1192" s="77" t="s">
        <v>447</v>
      </c>
      <c r="CV1192" s="77" t="s">
        <v>467</v>
      </c>
      <c r="CW1192" s="77">
        <v>2020</v>
      </c>
      <c r="CX1192" s="77">
        <v>0</v>
      </c>
      <c r="CY1192" s="77">
        <v>0</v>
      </c>
      <c r="CZ1192" s="77">
        <v>0</v>
      </c>
      <c r="DA1192" s="77">
        <v>0</v>
      </c>
      <c r="DB1192" s="77">
        <v>5.2405583313015462</v>
      </c>
      <c r="DC1192" s="77">
        <v>0.6964182168122286</v>
      </c>
      <c r="DD1192" s="77">
        <v>2.9419641522810189</v>
      </c>
      <c r="DE1192" s="77">
        <v>1.602175962208287</v>
      </c>
      <c r="DF1192" s="77">
        <v>0.36068764874241238</v>
      </c>
      <c r="DG1192" s="77">
        <v>0</v>
      </c>
      <c r="DH1192" s="77">
        <v>0</v>
      </c>
      <c r="DI1192" s="77">
        <v>0</v>
      </c>
      <c r="DJ1192" s="77">
        <v>1.8995845557352651E-5</v>
      </c>
      <c r="DL1192" s="77">
        <v>0</v>
      </c>
      <c r="DM1192" s="77">
        <v>6.8515668699555283E-6</v>
      </c>
      <c r="DN1192" s="77">
        <v>6.8515668699555283E-6</v>
      </c>
      <c r="DO1192" s="77">
        <v>0</v>
      </c>
      <c r="DP1192" s="77">
        <v>0</v>
      </c>
      <c r="DQ1192" s="77">
        <v>0</v>
      </c>
      <c r="DR1192" s="77">
        <v>0</v>
      </c>
      <c r="DS1192" s="77">
        <v>0</v>
      </c>
      <c r="DT1192" s="77">
        <v>0</v>
      </c>
      <c r="DU1192" s="77">
        <v>0</v>
      </c>
      <c r="DV1192" s="77">
        <v>0</v>
      </c>
      <c r="DW1192" s="77">
        <v>0</v>
      </c>
      <c r="GE1192" s="77" t="s">
        <v>425</v>
      </c>
      <c r="GF1192" s="77" t="s">
        <v>155</v>
      </c>
      <c r="GG1192" s="77" t="s">
        <v>434</v>
      </c>
      <c r="GH1192" s="77" t="s">
        <v>453</v>
      </c>
      <c r="GI1192" s="77">
        <v>2021</v>
      </c>
      <c r="GJ1192" s="77" t="s">
        <v>301</v>
      </c>
      <c r="GK1192" s="77">
        <v>8585.7228092479436</v>
      </c>
      <c r="GL1192" s="77">
        <v>1130.076335</v>
      </c>
      <c r="GM1192" s="77">
        <v>2021</v>
      </c>
      <c r="GN1192" s="77" t="s">
        <v>175</v>
      </c>
      <c r="GO1192" s="77">
        <v>5.3000000000000005E-2</v>
      </c>
      <c r="GP1192" s="77">
        <v>3</v>
      </c>
      <c r="GQ1192" s="77">
        <v>0</v>
      </c>
      <c r="GR1192" s="77" t="s">
        <v>423</v>
      </c>
      <c r="GS1192" s="77">
        <v>5.5966209081309407E-2</v>
      </c>
      <c r="GT1192" s="77">
        <v>480.51035785653755</v>
      </c>
      <c r="GU1192" s="77">
        <v>5.5966209081309407E-2</v>
      </c>
      <c r="GV1192" s="248">
        <v>480.51035785653755</v>
      </c>
      <c r="GW1192" s="248">
        <v>0</v>
      </c>
      <c r="GX1192" s="77">
        <v>0</v>
      </c>
      <c r="GY1192" s="77">
        <v>0</v>
      </c>
      <c r="GZ1192" s="77">
        <v>0</v>
      </c>
    </row>
    <row r="1193" spans="98:208" x14ac:dyDescent="0.25">
      <c r="CT1193" s="77" t="s">
        <v>155</v>
      </c>
      <c r="CU1193" s="77" t="s">
        <v>447</v>
      </c>
      <c r="CV1193" s="77" t="s">
        <v>467</v>
      </c>
      <c r="CW1193" s="77">
        <v>2021</v>
      </c>
      <c r="CX1193" s="77">
        <v>0</v>
      </c>
      <c r="CY1193" s="77">
        <v>0</v>
      </c>
      <c r="CZ1193" s="77">
        <v>0</v>
      </c>
      <c r="DA1193" s="77">
        <v>0</v>
      </c>
      <c r="DB1193" s="77">
        <v>5.2405583313015462</v>
      </c>
      <c r="DC1193" s="77">
        <v>0.6964182168122286</v>
      </c>
      <c r="DD1193" s="77">
        <v>2.9419641522810189</v>
      </c>
      <c r="DE1193" s="77">
        <v>1.602175962208287</v>
      </c>
      <c r="DF1193" s="77">
        <v>0.36068764874241238</v>
      </c>
      <c r="DG1193" s="77">
        <v>0.36068764874241238</v>
      </c>
      <c r="DH1193" s="77">
        <v>0</v>
      </c>
      <c r="DI1193" s="77">
        <v>0</v>
      </c>
      <c r="DJ1193" s="77">
        <v>1.8995845557352651E-5</v>
      </c>
      <c r="DL1193" s="77">
        <v>0</v>
      </c>
      <c r="DM1193" s="77">
        <v>6.8515668699555283E-6</v>
      </c>
      <c r="DN1193" s="77">
        <v>6.8515668699555283E-6</v>
      </c>
      <c r="DO1193" s="77">
        <v>0</v>
      </c>
      <c r="DP1193" s="77">
        <v>6.8515668699555283E-6</v>
      </c>
      <c r="DQ1193" s="77">
        <v>6.8515668699555283E-6</v>
      </c>
      <c r="DR1193" s="77">
        <v>0</v>
      </c>
      <c r="DS1193" s="77">
        <v>0</v>
      </c>
      <c r="DT1193" s="77">
        <v>0</v>
      </c>
      <c r="DU1193" s="77">
        <v>0</v>
      </c>
      <c r="DV1193" s="77">
        <v>0</v>
      </c>
      <c r="DW1193" s="77">
        <v>0</v>
      </c>
      <c r="GE1193" s="77" t="s">
        <v>427</v>
      </c>
      <c r="GF1193" s="77" t="s">
        <v>155</v>
      </c>
      <c r="GG1193" s="77" t="s">
        <v>434</v>
      </c>
      <c r="GH1193" s="77" t="s">
        <v>453</v>
      </c>
      <c r="GI1193" s="77">
        <v>2021</v>
      </c>
      <c r="GJ1193" s="77" t="s">
        <v>303</v>
      </c>
      <c r="GK1193" s="77">
        <v>5338.1784104567441</v>
      </c>
      <c r="GL1193" s="77">
        <v>1130.076335</v>
      </c>
      <c r="GM1193" s="77">
        <v>2021</v>
      </c>
      <c r="GN1193" s="77" t="s">
        <v>175</v>
      </c>
      <c r="GO1193" s="77">
        <v>5.3000000000000005E-2</v>
      </c>
      <c r="GP1193" s="77">
        <v>3</v>
      </c>
      <c r="GQ1193" s="77">
        <v>0</v>
      </c>
      <c r="GR1193" s="77" t="s">
        <v>423</v>
      </c>
      <c r="GS1193" s="77">
        <v>5.5966209081309407E-2</v>
      </c>
      <c r="GT1193" s="77">
        <v>298.75760903295406</v>
      </c>
      <c r="GU1193" s="77">
        <v>5.5966209081309407E-2</v>
      </c>
      <c r="GV1193" s="248">
        <v>298.75760903295406</v>
      </c>
      <c r="GW1193" s="248">
        <v>0</v>
      </c>
      <c r="GX1193" s="77">
        <v>0</v>
      </c>
      <c r="GY1193" s="77">
        <v>0</v>
      </c>
      <c r="GZ1193" s="77">
        <v>0</v>
      </c>
    </row>
    <row r="1194" spans="98:208" x14ac:dyDescent="0.25">
      <c r="CT1194" s="77" t="s">
        <v>155</v>
      </c>
      <c r="CU1194" s="77" t="s">
        <v>447</v>
      </c>
      <c r="CV1194" s="77" t="s">
        <v>467</v>
      </c>
      <c r="CW1194" s="77">
        <v>2022</v>
      </c>
      <c r="CX1194" s="77">
        <v>0</v>
      </c>
      <c r="CY1194" s="77">
        <v>0</v>
      </c>
      <c r="CZ1194" s="77">
        <v>0</v>
      </c>
      <c r="DA1194" s="77">
        <v>0</v>
      </c>
      <c r="DB1194" s="77">
        <v>5.2405583313015462</v>
      </c>
      <c r="DC1194" s="77">
        <v>0.6964182168122286</v>
      </c>
      <c r="DD1194" s="77">
        <v>2.9419641522810189</v>
      </c>
      <c r="DE1194" s="77">
        <v>1.602175962208287</v>
      </c>
      <c r="DF1194" s="77">
        <v>0.36068764874241238</v>
      </c>
      <c r="DG1194" s="77">
        <v>0.36068764874241238</v>
      </c>
      <c r="DH1194" s="77">
        <v>0.36068764874241238</v>
      </c>
      <c r="DI1194" s="77">
        <v>0</v>
      </c>
      <c r="DJ1194" s="77">
        <v>1.8995845557352651E-5</v>
      </c>
      <c r="DL1194" s="77">
        <v>0</v>
      </c>
      <c r="DM1194" s="77">
        <v>6.8515668699555283E-6</v>
      </c>
      <c r="DN1194" s="77">
        <v>6.8515668699555283E-6</v>
      </c>
      <c r="DO1194" s="77">
        <v>0</v>
      </c>
      <c r="DP1194" s="77">
        <v>6.8515668699555283E-6</v>
      </c>
      <c r="DQ1194" s="77">
        <v>6.8515668699555283E-6</v>
      </c>
      <c r="DR1194" s="77">
        <v>0</v>
      </c>
      <c r="DS1194" s="77">
        <v>6.8515668699555283E-6</v>
      </c>
      <c r="DT1194" s="77">
        <v>6.8515668699555283E-6</v>
      </c>
      <c r="DU1194" s="77">
        <v>0</v>
      </c>
      <c r="DV1194" s="77">
        <v>0</v>
      </c>
      <c r="DW1194" s="77">
        <v>0</v>
      </c>
      <c r="GE1194" s="77" t="s">
        <v>422</v>
      </c>
      <c r="GF1194" s="77" t="s">
        <v>155</v>
      </c>
      <c r="GG1194" s="77" t="s">
        <v>434</v>
      </c>
      <c r="GH1194" s="77" t="s">
        <v>453</v>
      </c>
      <c r="GI1194" s="77">
        <v>2022</v>
      </c>
      <c r="GJ1194" s="77" t="s">
        <v>305</v>
      </c>
      <c r="GK1194" s="77">
        <v>222.22942162783059</v>
      </c>
      <c r="GL1194" s="77">
        <v>1130.076335</v>
      </c>
      <c r="GM1194" s="77">
        <v>2022</v>
      </c>
      <c r="GN1194" s="77" t="s">
        <v>175</v>
      </c>
      <c r="GO1194" s="77">
        <v>0.13250000000000001</v>
      </c>
      <c r="GP1194" s="77">
        <v>3</v>
      </c>
      <c r="GQ1194" s="77">
        <v>0</v>
      </c>
      <c r="GR1194" s="77" t="s">
        <v>423</v>
      </c>
      <c r="GS1194" s="77">
        <v>0.1527377521613833</v>
      </c>
      <c r="GT1194" s="77">
        <v>33.942822323559142</v>
      </c>
      <c r="GU1194" s="77">
        <v>0.1527377521613833</v>
      </c>
      <c r="GV1194" s="248">
        <v>33.942822323559142</v>
      </c>
      <c r="GW1194" s="248">
        <v>0.1527377521613833</v>
      </c>
      <c r="GX1194" s="77">
        <v>33.942822323559142</v>
      </c>
      <c r="GY1194" s="77">
        <v>0</v>
      </c>
      <c r="GZ1194" s="77">
        <v>0</v>
      </c>
    </row>
    <row r="1195" spans="98:208" x14ac:dyDescent="0.25">
      <c r="CT1195" s="77" t="s">
        <v>155</v>
      </c>
      <c r="CU1195" s="77" t="s">
        <v>447</v>
      </c>
      <c r="CV1195" s="77" t="s">
        <v>467</v>
      </c>
      <c r="CW1195" s="77">
        <v>2023</v>
      </c>
      <c r="CX1195" s="77">
        <v>0</v>
      </c>
      <c r="CY1195" s="77">
        <v>0</v>
      </c>
      <c r="CZ1195" s="77">
        <v>0</v>
      </c>
      <c r="DA1195" s="77">
        <v>0</v>
      </c>
      <c r="DB1195" s="77">
        <v>5.4750346070077676</v>
      </c>
      <c r="DC1195" s="77">
        <v>0.71896016785820638</v>
      </c>
      <c r="DD1195" s="77">
        <v>3.0714971986151069</v>
      </c>
      <c r="DE1195" s="77">
        <v>1.684577240534443</v>
      </c>
      <c r="DF1195" s="77">
        <v>0</v>
      </c>
      <c r="DG1195" s="77">
        <v>0.37599181639994833</v>
      </c>
      <c r="DH1195" s="77">
        <v>0.37599181639994833</v>
      </c>
      <c r="DI1195" s="77">
        <v>0.37599181639994833</v>
      </c>
      <c r="DJ1195" s="77">
        <v>1.8995845557352651E-5</v>
      </c>
      <c r="DL1195" s="77">
        <v>0</v>
      </c>
      <c r="DM1195" s="77">
        <v>0</v>
      </c>
      <c r="DN1195" s="77">
        <v>0</v>
      </c>
      <c r="DO1195" s="77">
        <v>0</v>
      </c>
      <c r="DP1195" s="77">
        <v>7.1422824751619123E-6</v>
      </c>
      <c r="DQ1195" s="77">
        <v>7.1422824751619123E-6</v>
      </c>
      <c r="DR1195" s="77">
        <v>0</v>
      </c>
      <c r="DS1195" s="77">
        <v>7.1422824751619123E-6</v>
      </c>
      <c r="DT1195" s="77">
        <v>7.1422824751619123E-6</v>
      </c>
      <c r="DU1195" s="77">
        <v>0</v>
      </c>
      <c r="DV1195" s="77">
        <v>7.1422824751619123E-6</v>
      </c>
      <c r="DW1195" s="77">
        <v>7.1422824751619123E-6</v>
      </c>
      <c r="GE1195" s="77" t="s">
        <v>425</v>
      </c>
      <c r="GF1195" s="77" t="s">
        <v>155</v>
      </c>
      <c r="GG1195" s="77" t="s">
        <v>434</v>
      </c>
      <c r="GH1195" s="77" t="s">
        <v>453</v>
      </c>
      <c r="GI1195" s="77">
        <v>2022</v>
      </c>
      <c r="GJ1195" s="77" t="s">
        <v>301</v>
      </c>
      <c r="GK1195" s="77">
        <v>8585.7228092479436</v>
      </c>
      <c r="GL1195" s="77">
        <v>1130.076335</v>
      </c>
      <c r="GM1195" s="77">
        <v>2022</v>
      </c>
      <c r="GN1195" s="77" t="s">
        <v>175</v>
      </c>
      <c r="GO1195" s="77">
        <v>5.3000000000000005E-2</v>
      </c>
      <c r="GP1195" s="77">
        <v>3</v>
      </c>
      <c r="GQ1195" s="77">
        <v>0</v>
      </c>
      <c r="GR1195" s="77" t="s">
        <v>423</v>
      </c>
      <c r="GS1195" s="77">
        <v>5.5966209081309407E-2</v>
      </c>
      <c r="GT1195" s="77">
        <v>480.51035785653755</v>
      </c>
      <c r="GU1195" s="77">
        <v>5.5966209081309407E-2</v>
      </c>
      <c r="GV1195" s="248">
        <v>480.51035785653755</v>
      </c>
      <c r="GW1195" s="248">
        <v>5.5966209081309407E-2</v>
      </c>
      <c r="GX1195" s="77">
        <v>480.51035785653755</v>
      </c>
      <c r="GY1195" s="77">
        <v>0</v>
      </c>
      <c r="GZ1195" s="77">
        <v>0</v>
      </c>
    </row>
    <row r="1196" spans="98:208" x14ac:dyDescent="0.25">
      <c r="CT1196" s="77" t="s">
        <v>155</v>
      </c>
      <c r="CU1196" s="77" t="s">
        <v>447</v>
      </c>
      <c r="CV1196" s="77" t="s">
        <v>467</v>
      </c>
      <c r="CW1196" s="77">
        <v>2024</v>
      </c>
      <c r="CX1196" s="77">
        <v>0</v>
      </c>
      <c r="CY1196" s="77">
        <v>0</v>
      </c>
      <c r="CZ1196" s="77">
        <v>0</v>
      </c>
      <c r="DA1196" s="77">
        <v>0</v>
      </c>
      <c r="DB1196" s="77">
        <v>5.4750346070077676</v>
      </c>
      <c r="DC1196" s="77">
        <v>0.71896016785820638</v>
      </c>
      <c r="DD1196" s="77">
        <v>3.0714971986151069</v>
      </c>
      <c r="DE1196" s="77">
        <v>1.684577240534443</v>
      </c>
      <c r="DF1196" s="77">
        <v>0</v>
      </c>
      <c r="DG1196" s="77">
        <v>0</v>
      </c>
      <c r="DH1196" s="77">
        <v>0.37599181639994833</v>
      </c>
      <c r="DI1196" s="77">
        <v>0.37599181639994833</v>
      </c>
      <c r="DJ1196" s="77">
        <v>1.8995845557352651E-5</v>
      </c>
      <c r="DL1196" s="77">
        <v>0</v>
      </c>
      <c r="DM1196" s="77">
        <v>0</v>
      </c>
      <c r="DN1196" s="77">
        <v>0</v>
      </c>
      <c r="DO1196" s="77">
        <v>0</v>
      </c>
      <c r="DP1196" s="77">
        <v>0</v>
      </c>
      <c r="DQ1196" s="77">
        <v>0</v>
      </c>
      <c r="DR1196" s="77">
        <v>0</v>
      </c>
      <c r="DS1196" s="77">
        <v>7.1422824751619123E-6</v>
      </c>
      <c r="DT1196" s="77">
        <v>7.1422824751619123E-6</v>
      </c>
      <c r="DU1196" s="77">
        <v>0</v>
      </c>
      <c r="DV1196" s="77">
        <v>7.1422824751619123E-6</v>
      </c>
      <c r="DW1196" s="77">
        <v>7.1422824751619123E-6</v>
      </c>
      <c r="GE1196" s="77" t="s">
        <v>427</v>
      </c>
      <c r="GF1196" s="77" t="s">
        <v>155</v>
      </c>
      <c r="GG1196" s="77" t="s">
        <v>434</v>
      </c>
      <c r="GH1196" s="77" t="s">
        <v>453</v>
      </c>
      <c r="GI1196" s="77">
        <v>2022</v>
      </c>
      <c r="GJ1196" s="77" t="s">
        <v>303</v>
      </c>
      <c r="GK1196" s="77">
        <v>5338.1784104567441</v>
      </c>
      <c r="GL1196" s="77">
        <v>1130.076335</v>
      </c>
      <c r="GM1196" s="77">
        <v>2022</v>
      </c>
      <c r="GN1196" s="77" t="s">
        <v>175</v>
      </c>
      <c r="GO1196" s="77">
        <v>5.3000000000000005E-2</v>
      </c>
      <c r="GP1196" s="77">
        <v>3</v>
      </c>
      <c r="GQ1196" s="77">
        <v>0</v>
      </c>
      <c r="GR1196" s="77" t="s">
        <v>423</v>
      </c>
      <c r="GS1196" s="77">
        <v>5.5966209081309407E-2</v>
      </c>
      <c r="GT1196" s="77">
        <v>298.75760903295406</v>
      </c>
      <c r="GU1196" s="77">
        <v>5.5966209081309407E-2</v>
      </c>
      <c r="GV1196" s="248">
        <v>298.75760903295406</v>
      </c>
      <c r="GW1196" s="248">
        <v>5.5966209081309407E-2</v>
      </c>
      <c r="GX1196" s="77">
        <v>298.75760903295406</v>
      </c>
      <c r="GY1196" s="77">
        <v>0</v>
      </c>
      <c r="GZ1196" s="77">
        <v>0</v>
      </c>
    </row>
    <row r="1197" spans="98:208" x14ac:dyDescent="0.25">
      <c r="CT1197" s="77" t="s">
        <v>155</v>
      </c>
      <c r="CU1197" s="77" t="s">
        <v>447</v>
      </c>
      <c r="CV1197" s="77" t="s">
        <v>467</v>
      </c>
      <c r="CW1197" s="77">
        <v>2025</v>
      </c>
      <c r="CX1197" s="77">
        <v>0</v>
      </c>
      <c r="CY1197" s="77">
        <v>0</v>
      </c>
      <c r="CZ1197" s="77">
        <v>0</v>
      </c>
      <c r="DA1197" s="77">
        <v>0</v>
      </c>
      <c r="DB1197" s="77">
        <v>5.4750346070077676</v>
      </c>
      <c r="DC1197" s="77">
        <v>0.71896016785820638</v>
      </c>
      <c r="DD1197" s="77">
        <v>3.0714971986151069</v>
      </c>
      <c r="DE1197" s="77">
        <v>1.684577240534443</v>
      </c>
      <c r="DF1197" s="77">
        <v>0</v>
      </c>
      <c r="DG1197" s="77">
        <v>0</v>
      </c>
      <c r="DH1197" s="77">
        <v>0</v>
      </c>
      <c r="DI1197" s="77">
        <v>0.37599181639994833</v>
      </c>
      <c r="DJ1197" s="77">
        <v>1.8995845557352651E-5</v>
      </c>
      <c r="DL1197" s="77">
        <v>0</v>
      </c>
      <c r="DM1197" s="77">
        <v>0</v>
      </c>
      <c r="DN1197" s="77">
        <v>0</v>
      </c>
      <c r="DO1197" s="77">
        <v>0</v>
      </c>
      <c r="DP1197" s="77">
        <v>0</v>
      </c>
      <c r="DQ1197" s="77">
        <v>0</v>
      </c>
      <c r="DR1197" s="77">
        <v>0</v>
      </c>
      <c r="DS1197" s="77">
        <v>0</v>
      </c>
      <c r="DT1197" s="77">
        <v>0</v>
      </c>
      <c r="DU1197" s="77">
        <v>0</v>
      </c>
      <c r="DV1197" s="77">
        <v>7.1422824751619123E-6</v>
      </c>
      <c r="DW1197" s="77">
        <v>7.1422824751619123E-6</v>
      </c>
      <c r="GE1197" s="77" t="s">
        <v>422</v>
      </c>
      <c r="GF1197" s="77" t="s">
        <v>155</v>
      </c>
      <c r="GG1197" s="77" t="s">
        <v>434</v>
      </c>
      <c r="GH1197" s="77" t="s">
        <v>453</v>
      </c>
      <c r="GI1197" s="77">
        <v>2023</v>
      </c>
      <c r="GJ1197" s="77" t="s">
        <v>305</v>
      </c>
      <c r="GK1197" s="77">
        <v>233.23007680793921</v>
      </c>
      <c r="GL1197" s="77">
        <v>1130.076335</v>
      </c>
      <c r="GM1197" s="77">
        <v>2023</v>
      </c>
      <c r="GN1197" s="77" t="s">
        <v>175</v>
      </c>
      <c r="GO1197" s="77">
        <v>0.13250000000000001</v>
      </c>
      <c r="GP1197" s="77">
        <v>3</v>
      </c>
      <c r="GQ1197" s="77">
        <v>0</v>
      </c>
      <c r="GR1197" s="77" t="s">
        <v>423</v>
      </c>
      <c r="GS1197" s="77">
        <v>0</v>
      </c>
      <c r="GT1197" s="77">
        <v>0</v>
      </c>
      <c r="GU1197" s="77">
        <v>0.1527377521613833</v>
      </c>
      <c r="GV1197" s="248">
        <v>35.623037668071412</v>
      </c>
      <c r="GW1197" s="248">
        <v>0.1527377521613833</v>
      </c>
      <c r="GX1197" s="77">
        <v>35.623037668071412</v>
      </c>
      <c r="GY1197" s="77">
        <v>0.1527377521613833</v>
      </c>
      <c r="GZ1197" s="77">
        <v>35.623037668071412</v>
      </c>
    </row>
    <row r="1198" spans="98:208" x14ac:dyDescent="0.25">
      <c r="CT1198" s="77" t="s">
        <v>155</v>
      </c>
      <c r="CU1198" s="77" t="s">
        <v>447</v>
      </c>
      <c r="CV1198" s="77" t="s">
        <v>474</v>
      </c>
      <c r="CW1198" s="77">
        <v>2020</v>
      </c>
      <c r="CX1198" s="77">
        <v>0</v>
      </c>
      <c r="CY1198" s="77">
        <v>0</v>
      </c>
      <c r="CZ1198" s="77">
        <v>0</v>
      </c>
      <c r="DA1198" s="77">
        <v>0</v>
      </c>
      <c r="DB1198" s="77">
        <v>7.7900575334948097E-2</v>
      </c>
      <c r="DC1198" s="77">
        <v>3.6425060683954361E-2</v>
      </c>
      <c r="DD1198" s="77">
        <v>1.5808724525429869E-3</v>
      </c>
      <c r="DE1198" s="77">
        <v>3.9894642198450757E-2</v>
      </c>
      <c r="DF1198" s="77">
        <v>7.8847092159215967E-3</v>
      </c>
      <c r="DG1198" s="77">
        <v>0</v>
      </c>
      <c r="DH1198" s="77">
        <v>0</v>
      </c>
      <c r="DI1198" s="77">
        <v>0</v>
      </c>
      <c r="DJ1198" s="77">
        <v>2.836090618821423E-4</v>
      </c>
      <c r="DL1198" s="77">
        <v>0</v>
      </c>
      <c r="DM1198" s="77">
        <v>2.236174983941006E-6</v>
      </c>
      <c r="DN1198" s="77">
        <v>2.236174983941006E-6</v>
      </c>
      <c r="DO1198" s="77">
        <v>0</v>
      </c>
      <c r="DP1198" s="77">
        <v>0</v>
      </c>
      <c r="DQ1198" s="77">
        <v>0</v>
      </c>
      <c r="DR1198" s="77">
        <v>0</v>
      </c>
      <c r="DS1198" s="77">
        <v>0</v>
      </c>
      <c r="DT1198" s="77">
        <v>0</v>
      </c>
      <c r="DU1198" s="77">
        <v>0</v>
      </c>
      <c r="DV1198" s="77">
        <v>0</v>
      </c>
      <c r="DW1198" s="77">
        <v>0</v>
      </c>
      <c r="GE1198" s="77" t="s">
        <v>425</v>
      </c>
      <c r="GF1198" s="77" t="s">
        <v>155</v>
      </c>
      <c r="GG1198" s="77" t="s">
        <v>434</v>
      </c>
      <c r="GH1198" s="77" t="s">
        <v>453</v>
      </c>
      <c r="GI1198" s="77">
        <v>2023</v>
      </c>
      <c r="GJ1198" s="77" t="s">
        <v>301</v>
      </c>
      <c r="GK1198" s="77">
        <v>8896.515993428593</v>
      </c>
      <c r="GL1198" s="77">
        <v>1130.076335</v>
      </c>
      <c r="GM1198" s="77">
        <v>2023</v>
      </c>
      <c r="GN1198" s="77" t="s">
        <v>175</v>
      </c>
      <c r="GO1198" s="77">
        <v>5.3000000000000005E-2</v>
      </c>
      <c r="GP1198" s="77">
        <v>3</v>
      </c>
      <c r="GQ1198" s="77">
        <v>0</v>
      </c>
      <c r="GR1198" s="77" t="s">
        <v>423</v>
      </c>
      <c r="GS1198" s="77">
        <v>0</v>
      </c>
      <c r="GT1198" s="77">
        <v>0</v>
      </c>
      <c r="GU1198" s="77">
        <v>5.5966209081309407E-2</v>
      </c>
      <c r="GV1198" s="248">
        <v>497.90427418343768</v>
      </c>
      <c r="GW1198" s="248">
        <v>5.5966209081309407E-2</v>
      </c>
      <c r="GX1198" s="77">
        <v>497.90427418343768</v>
      </c>
      <c r="GY1198" s="77">
        <v>5.5966209081309407E-2</v>
      </c>
      <c r="GZ1198" s="77">
        <v>497.90427418343768</v>
      </c>
    </row>
    <row r="1199" spans="98:208" x14ac:dyDescent="0.25">
      <c r="CT1199" s="77" t="s">
        <v>155</v>
      </c>
      <c r="CU1199" s="77" t="s">
        <v>447</v>
      </c>
      <c r="CV1199" s="77" t="s">
        <v>474</v>
      </c>
      <c r="CW1199" s="77">
        <v>2021</v>
      </c>
      <c r="CX1199" s="77">
        <v>0</v>
      </c>
      <c r="CY1199" s="77">
        <v>0</v>
      </c>
      <c r="CZ1199" s="77">
        <v>0</v>
      </c>
      <c r="DA1199" s="77">
        <v>0</v>
      </c>
      <c r="DB1199" s="77">
        <v>7.7900575334948097E-2</v>
      </c>
      <c r="DC1199" s="77">
        <v>3.6425060683954361E-2</v>
      </c>
      <c r="DD1199" s="77">
        <v>1.5808724525429869E-3</v>
      </c>
      <c r="DE1199" s="77">
        <v>3.9894642198450757E-2</v>
      </c>
      <c r="DF1199" s="77">
        <v>7.8847092159215967E-3</v>
      </c>
      <c r="DG1199" s="77">
        <v>7.8847092159215967E-3</v>
      </c>
      <c r="DH1199" s="77">
        <v>0</v>
      </c>
      <c r="DI1199" s="77">
        <v>0</v>
      </c>
      <c r="DJ1199" s="77">
        <v>2.836090618821423E-4</v>
      </c>
      <c r="DL1199" s="77">
        <v>0</v>
      </c>
      <c r="DM1199" s="77">
        <v>2.236174983941006E-6</v>
      </c>
      <c r="DN1199" s="77">
        <v>2.236174983941006E-6</v>
      </c>
      <c r="DO1199" s="77">
        <v>0</v>
      </c>
      <c r="DP1199" s="77">
        <v>2.236174983941006E-6</v>
      </c>
      <c r="DQ1199" s="77">
        <v>2.236174983941006E-6</v>
      </c>
      <c r="DR1199" s="77">
        <v>0</v>
      </c>
      <c r="DS1199" s="77">
        <v>0</v>
      </c>
      <c r="DT1199" s="77">
        <v>0</v>
      </c>
      <c r="DU1199" s="77">
        <v>0</v>
      </c>
      <c r="DV1199" s="77">
        <v>0</v>
      </c>
      <c r="DW1199" s="77">
        <v>0</v>
      </c>
      <c r="GE1199" s="77" t="s">
        <v>427</v>
      </c>
      <c r="GF1199" s="77" t="s">
        <v>155</v>
      </c>
      <c r="GG1199" s="77" t="s">
        <v>434</v>
      </c>
      <c r="GH1199" s="77" t="s">
        <v>453</v>
      </c>
      <c r="GI1199" s="77">
        <v>2023</v>
      </c>
      <c r="GJ1199" s="77" t="s">
        <v>303</v>
      </c>
      <c r="GK1199" s="77">
        <v>5534.891486200092</v>
      </c>
      <c r="GL1199" s="77">
        <v>1130.076335</v>
      </c>
      <c r="GM1199" s="77">
        <v>2023</v>
      </c>
      <c r="GN1199" s="77" t="s">
        <v>175</v>
      </c>
      <c r="GO1199" s="77">
        <v>5.3000000000000005E-2</v>
      </c>
      <c r="GP1199" s="77">
        <v>3</v>
      </c>
      <c r="GQ1199" s="77">
        <v>0</v>
      </c>
      <c r="GR1199" s="77" t="s">
        <v>423</v>
      </c>
      <c r="GS1199" s="77">
        <v>0</v>
      </c>
      <c r="GT1199" s="77">
        <v>0</v>
      </c>
      <c r="GU1199" s="77">
        <v>5.5966209081309407E-2</v>
      </c>
      <c r="GV1199" s="248">
        <v>309.76689415903371</v>
      </c>
      <c r="GW1199" s="248">
        <v>5.5966209081309407E-2</v>
      </c>
      <c r="GX1199" s="77">
        <v>309.76689415903371</v>
      </c>
      <c r="GY1199" s="77">
        <v>5.5966209081309407E-2</v>
      </c>
      <c r="GZ1199" s="77">
        <v>309.76689415903371</v>
      </c>
    </row>
    <row r="1200" spans="98:208" x14ac:dyDescent="0.25">
      <c r="CT1200" s="77" t="s">
        <v>155</v>
      </c>
      <c r="CU1200" s="77" t="s">
        <v>447</v>
      </c>
      <c r="CV1200" s="77" t="s">
        <v>474</v>
      </c>
      <c r="CW1200" s="77">
        <v>2022</v>
      </c>
      <c r="CX1200" s="77">
        <v>0</v>
      </c>
      <c r="CY1200" s="77">
        <v>0</v>
      </c>
      <c r="CZ1200" s="77">
        <v>0</v>
      </c>
      <c r="DA1200" s="77">
        <v>0</v>
      </c>
      <c r="DB1200" s="77">
        <v>7.7900575334948097E-2</v>
      </c>
      <c r="DC1200" s="77">
        <v>3.6425060683954361E-2</v>
      </c>
      <c r="DD1200" s="77">
        <v>1.5808724525429869E-3</v>
      </c>
      <c r="DE1200" s="77">
        <v>3.9894642198450757E-2</v>
      </c>
      <c r="DF1200" s="77">
        <v>7.8847092159215967E-3</v>
      </c>
      <c r="DG1200" s="77">
        <v>7.8847092159215967E-3</v>
      </c>
      <c r="DH1200" s="77">
        <v>7.8847092159215967E-3</v>
      </c>
      <c r="DI1200" s="77">
        <v>0</v>
      </c>
      <c r="DJ1200" s="77">
        <v>2.836090618821423E-4</v>
      </c>
      <c r="DL1200" s="77">
        <v>0</v>
      </c>
      <c r="DM1200" s="77">
        <v>2.236174983941006E-6</v>
      </c>
      <c r="DN1200" s="77">
        <v>2.236174983941006E-6</v>
      </c>
      <c r="DO1200" s="77">
        <v>0</v>
      </c>
      <c r="DP1200" s="77">
        <v>2.236174983941006E-6</v>
      </c>
      <c r="DQ1200" s="77">
        <v>2.236174983941006E-6</v>
      </c>
      <c r="DR1200" s="77">
        <v>0</v>
      </c>
      <c r="DS1200" s="77">
        <v>2.236174983941006E-6</v>
      </c>
      <c r="DT1200" s="77">
        <v>2.236174983941006E-6</v>
      </c>
      <c r="DU1200" s="77">
        <v>0</v>
      </c>
      <c r="DV1200" s="77">
        <v>0</v>
      </c>
      <c r="DW1200" s="77">
        <v>0</v>
      </c>
      <c r="GE1200" s="77" t="s">
        <v>422</v>
      </c>
      <c r="GF1200" s="77" t="s">
        <v>155</v>
      </c>
      <c r="GG1200" s="77" t="s">
        <v>434</v>
      </c>
      <c r="GH1200" s="77" t="s">
        <v>453</v>
      </c>
      <c r="GI1200" s="77">
        <v>2024</v>
      </c>
      <c r="GJ1200" s="77" t="s">
        <v>305</v>
      </c>
      <c r="GK1200" s="77">
        <v>233.23007680793921</v>
      </c>
      <c r="GL1200" s="77">
        <v>1130.076335</v>
      </c>
      <c r="GM1200" s="77">
        <v>2024</v>
      </c>
      <c r="GN1200" s="77" t="s">
        <v>175</v>
      </c>
      <c r="GO1200" s="77">
        <v>0.13250000000000001</v>
      </c>
      <c r="GP1200" s="77">
        <v>3</v>
      </c>
      <c r="GQ1200" s="77">
        <v>0</v>
      </c>
      <c r="GR1200" s="77" t="s">
        <v>423</v>
      </c>
      <c r="GS1200" s="77">
        <v>0</v>
      </c>
      <c r="GT1200" s="77">
        <v>0</v>
      </c>
      <c r="GU1200" s="77">
        <v>0</v>
      </c>
      <c r="GV1200" s="248">
        <v>0</v>
      </c>
      <c r="GW1200" s="248">
        <v>0.1527377521613833</v>
      </c>
      <c r="GX1200" s="77">
        <v>35.623037668071412</v>
      </c>
      <c r="GY1200" s="77">
        <v>0.1527377521613833</v>
      </c>
      <c r="GZ1200" s="77">
        <v>35.623037668071412</v>
      </c>
    </row>
    <row r="1201" spans="98:208" x14ac:dyDescent="0.25">
      <c r="CT1201" s="77" t="s">
        <v>155</v>
      </c>
      <c r="CU1201" s="77" t="s">
        <v>447</v>
      </c>
      <c r="CV1201" s="77" t="s">
        <v>474</v>
      </c>
      <c r="CW1201" s="77">
        <v>2023</v>
      </c>
      <c r="CX1201" s="77">
        <v>0</v>
      </c>
      <c r="CY1201" s="77">
        <v>0</v>
      </c>
      <c r="CZ1201" s="77">
        <v>0</v>
      </c>
      <c r="DA1201" s="77">
        <v>0</v>
      </c>
      <c r="DB1201" s="77">
        <v>8.0408269036976704E-2</v>
      </c>
      <c r="DC1201" s="77">
        <v>3.7590224611390242E-2</v>
      </c>
      <c r="DD1201" s="77">
        <v>1.631433411568497E-3</v>
      </c>
      <c r="DE1201" s="77">
        <v>4.1186611014017251E-2</v>
      </c>
      <c r="DF1201" s="77">
        <v>0</v>
      </c>
      <c r="DG1201" s="77">
        <v>8.1378100371603812E-3</v>
      </c>
      <c r="DH1201" s="77">
        <v>8.1378100371603812E-3</v>
      </c>
      <c r="DI1201" s="77">
        <v>8.1378100371603812E-3</v>
      </c>
      <c r="DJ1201" s="77">
        <v>2.836090618821423E-4</v>
      </c>
      <c r="DL1201" s="77">
        <v>0</v>
      </c>
      <c r="DM1201" s="77">
        <v>0</v>
      </c>
      <c r="DN1201" s="77">
        <v>0</v>
      </c>
      <c r="DO1201" s="77">
        <v>0</v>
      </c>
      <c r="DP1201" s="77">
        <v>2.3079566704141372E-6</v>
      </c>
      <c r="DQ1201" s="77">
        <v>2.3079566704141372E-6</v>
      </c>
      <c r="DR1201" s="77">
        <v>0</v>
      </c>
      <c r="DS1201" s="77">
        <v>2.3079566704141372E-6</v>
      </c>
      <c r="DT1201" s="77">
        <v>2.3079566704141372E-6</v>
      </c>
      <c r="DU1201" s="77">
        <v>0</v>
      </c>
      <c r="DV1201" s="77">
        <v>2.3079566704141372E-6</v>
      </c>
      <c r="DW1201" s="77">
        <v>2.3079566704141372E-6</v>
      </c>
      <c r="GE1201" s="77" t="s">
        <v>425</v>
      </c>
      <c r="GF1201" s="77" t="s">
        <v>155</v>
      </c>
      <c r="GG1201" s="77" t="s">
        <v>434</v>
      </c>
      <c r="GH1201" s="77" t="s">
        <v>453</v>
      </c>
      <c r="GI1201" s="77">
        <v>2024</v>
      </c>
      <c r="GJ1201" s="77" t="s">
        <v>301</v>
      </c>
      <c r="GK1201" s="77">
        <v>8896.515993428593</v>
      </c>
      <c r="GL1201" s="77">
        <v>1130.076335</v>
      </c>
      <c r="GM1201" s="77">
        <v>2024</v>
      </c>
      <c r="GN1201" s="77" t="s">
        <v>175</v>
      </c>
      <c r="GO1201" s="77">
        <v>5.3000000000000005E-2</v>
      </c>
      <c r="GP1201" s="77">
        <v>3</v>
      </c>
      <c r="GQ1201" s="77">
        <v>0</v>
      </c>
      <c r="GR1201" s="77" t="s">
        <v>423</v>
      </c>
      <c r="GS1201" s="77">
        <v>0</v>
      </c>
      <c r="GT1201" s="77">
        <v>0</v>
      </c>
      <c r="GU1201" s="77">
        <v>0</v>
      </c>
      <c r="GV1201" s="248">
        <v>0</v>
      </c>
      <c r="GW1201" s="248">
        <v>5.5966209081309407E-2</v>
      </c>
      <c r="GX1201" s="77">
        <v>497.90427418343768</v>
      </c>
      <c r="GY1201" s="77">
        <v>5.5966209081309407E-2</v>
      </c>
      <c r="GZ1201" s="77">
        <v>497.90427418343768</v>
      </c>
    </row>
    <row r="1202" spans="98:208" x14ac:dyDescent="0.25">
      <c r="CT1202" s="77" t="s">
        <v>155</v>
      </c>
      <c r="CU1202" s="77" t="s">
        <v>447</v>
      </c>
      <c r="CV1202" s="77" t="s">
        <v>474</v>
      </c>
      <c r="CW1202" s="77">
        <v>2024</v>
      </c>
      <c r="CX1202" s="77">
        <v>0</v>
      </c>
      <c r="CY1202" s="77">
        <v>0</v>
      </c>
      <c r="CZ1202" s="77">
        <v>0</v>
      </c>
      <c r="DA1202" s="77">
        <v>0</v>
      </c>
      <c r="DB1202" s="77">
        <v>8.0408269036976704E-2</v>
      </c>
      <c r="DC1202" s="77">
        <v>3.7590224611390242E-2</v>
      </c>
      <c r="DD1202" s="77">
        <v>1.631433411568497E-3</v>
      </c>
      <c r="DE1202" s="77">
        <v>4.1186611014017251E-2</v>
      </c>
      <c r="DF1202" s="77">
        <v>0</v>
      </c>
      <c r="DG1202" s="77">
        <v>0</v>
      </c>
      <c r="DH1202" s="77">
        <v>8.1378100371603812E-3</v>
      </c>
      <c r="DI1202" s="77">
        <v>8.1378100371603812E-3</v>
      </c>
      <c r="DJ1202" s="77">
        <v>2.836090618821423E-4</v>
      </c>
      <c r="DL1202" s="77">
        <v>0</v>
      </c>
      <c r="DM1202" s="77">
        <v>0</v>
      </c>
      <c r="DN1202" s="77">
        <v>0</v>
      </c>
      <c r="DO1202" s="77">
        <v>0</v>
      </c>
      <c r="DP1202" s="77">
        <v>0</v>
      </c>
      <c r="DQ1202" s="77">
        <v>0</v>
      </c>
      <c r="DR1202" s="77">
        <v>0</v>
      </c>
      <c r="DS1202" s="77">
        <v>2.3079566704141372E-6</v>
      </c>
      <c r="DT1202" s="77">
        <v>2.3079566704141372E-6</v>
      </c>
      <c r="DU1202" s="77">
        <v>0</v>
      </c>
      <c r="DV1202" s="77">
        <v>2.3079566704141372E-6</v>
      </c>
      <c r="DW1202" s="77">
        <v>2.3079566704141372E-6</v>
      </c>
      <c r="GE1202" s="77" t="s">
        <v>427</v>
      </c>
      <c r="GF1202" s="77" t="s">
        <v>155</v>
      </c>
      <c r="GG1202" s="77" t="s">
        <v>434</v>
      </c>
      <c r="GH1202" s="77" t="s">
        <v>453</v>
      </c>
      <c r="GI1202" s="77">
        <v>2024</v>
      </c>
      <c r="GJ1202" s="77" t="s">
        <v>303</v>
      </c>
      <c r="GK1202" s="77">
        <v>5534.891486200092</v>
      </c>
      <c r="GL1202" s="77">
        <v>1130.076335</v>
      </c>
      <c r="GM1202" s="77">
        <v>2024</v>
      </c>
      <c r="GN1202" s="77" t="s">
        <v>175</v>
      </c>
      <c r="GO1202" s="77">
        <v>5.3000000000000005E-2</v>
      </c>
      <c r="GP1202" s="77">
        <v>3</v>
      </c>
      <c r="GQ1202" s="77">
        <v>0</v>
      </c>
      <c r="GR1202" s="77" t="s">
        <v>423</v>
      </c>
      <c r="GS1202" s="77">
        <v>0</v>
      </c>
      <c r="GT1202" s="77">
        <v>0</v>
      </c>
      <c r="GU1202" s="77">
        <v>0</v>
      </c>
      <c r="GV1202" s="248">
        <v>0</v>
      </c>
      <c r="GW1202" s="248">
        <v>5.5966209081309407E-2</v>
      </c>
      <c r="GX1202" s="77">
        <v>309.76689415903371</v>
      </c>
      <c r="GY1202" s="77">
        <v>5.5966209081309407E-2</v>
      </c>
      <c r="GZ1202" s="77">
        <v>309.76689415903371</v>
      </c>
    </row>
    <row r="1203" spans="98:208" x14ac:dyDescent="0.25">
      <c r="CT1203" s="77" t="s">
        <v>155</v>
      </c>
      <c r="CU1203" s="77" t="s">
        <v>447</v>
      </c>
      <c r="CV1203" s="77" t="s">
        <v>474</v>
      </c>
      <c r="CW1203" s="77">
        <v>2025</v>
      </c>
      <c r="CX1203" s="77">
        <v>0</v>
      </c>
      <c r="CY1203" s="77">
        <v>0</v>
      </c>
      <c r="CZ1203" s="77">
        <v>0</v>
      </c>
      <c r="DA1203" s="77">
        <v>0</v>
      </c>
      <c r="DB1203" s="77">
        <v>8.0408269036976704E-2</v>
      </c>
      <c r="DC1203" s="77">
        <v>3.7590224611390242E-2</v>
      </c>
      <c r="DD1203" s="77">
        <v>1.631433411568497E-3</v>
      </c>
      <c r="DE1203" s="77">
        <v>4.1186611014017251E-2</v>
      </c>
      <c r="DF1203" s="77">
        <v>0</v>
      </c>
      <c r="DG1203" s="77">
        <v>0</v>
      </c>
      <c r="DH1203" s="77">
        <v>0</v>
      </c>
      <c r="DI1203" s="77">
        <v>8.1378100371603812E-3</v>
      </c>
      <c r="DJ1203" s="77">
        <v>2.836090618821423E-4</v>
      </c>
      <c r="DL1203" s="77">
        <v>0</v>
      </c>
      <c r="DM1203" s="77">
        <v>0</v>
      </c>
      <c r="DN1203" s="77">
        <v>0</v>
      </c>
      <c r="DO1203" s="77">
        <v>0</v>
      </c>
      <c r="DP1203" s="77">
        <v>0</v>
      </c>
      <c r="DQ1203" s="77">
        <v>0</v>
      </c>
      <c r="DR1203" s="77">
        <v>0</v>
      </c>
      <c r="DS1203" s="77">
        <v>0</v>
      </c>
      <c r="DT1203" s="77">
        <v>0</v>
      </c>
      <c r="DU1203" s="77">
        <v>0</v>
      </c>
      <c r="DV1203" s="77">
        <v>2.3079566704141372E-6</v>
      </c>
      <c r="DW1203" s="77">
        <v>2.3079566704141372E-6</v>
      </c>
      <c r="GE1203" s="77" t="s">
        <v>422</v>
      </c>
      <c r="GF1203" s="77" t="s">
        <v>155</v>
      </c>
      <c r="GG1203" s="77" t="s">
        <v>434</v>
      </c>
      <c r="GH1203" s="77" t="s">
        <v>453</v>
      </c>
      <c r="GI1203" s="77">
        <v>2025</v>
      </c>
      <c r="GJ1203" s="77" t="s">
        <v>305</v>
      </c>
      <c r="GK1203" s="77">
        <v>233.23007680793921</v>
      </c>
      <c r="GL1203" s="77">
        <v>1130.076335</v>
      </c>
      <c r="GM1203" s="77">
        <v>2025</v>
      </c>
      <c r="GN1203" s="77" t="s">
        <v>175</v>
      </c>
      <c r="GO1203" s="77">
        <v>0.13250000000000001</v>
      </c>
      <c r="GP1203" s="77">
        <v>3</v>
      </c>
      <c r="GQ1203" s="77">
        <v>0</v>
      </c>
      <c r="GR1203" s="77" t="s">
        <v>423</v>
      </c>
      <c r="GS1203" s="77">
        <v>0</v>
      </c>
      <c r="GT1203" s="77">
        <v>0</v>
      </c>
      <c r="GU1203" s="77">
        <v>0</v>
      </c>
      <c r="GV1203" s="248">
        <v>0</v>
      </c>
      <c r="GW1203" s="248">
        <v>0</v>
      </c>
      <c r="GX1203" s="77">
        <v>0</v>
      </c>
      <c r="GY1203" s="77">
        <v>0.1527377521613833</v>
      </c>
      <c r="GZ1203" s="77">
        <v>35.623037668071412</v>
      </c>
    </row>
    <row r="1204" spans="98:208" x14ac:dyDescent="0.25">
      <c r="CT1204" s="77" t="s">
        <v>155</v>
      </c>
      <c r="CU1204" s="77" t="s">
        <v>447</v>
      </c>
      <c r="CV1204" s="77" t="s">
        <v>481</v>
      </c>
      <c r="CW1204" s="77">
        <v>2020</v>
      </c>
      <c r="CX1204" s="77">
        <v>0</v>
      </c>
      <c r="CY1204" s="77">
        <v>0</v>
      </c>
      <c r="CZ1204" s="77">
        <v>0</v>
      </c>
      <c r="DA1204" s="77">
        <v>0</v>
      </c>
      <c r="DB1204" s="77">
        <v>21083.84282422419</v>
      </c>
      <c r="DC1204" s="77">
        <v>409.22373582044048</v>
      </c>
      <c r="DD1204" s="77">
        <v>13469.087812378461</v>
      </c>
      <c r="DE1204" s="77">
        <v>7205.5312760251836</v>
      </c>
      <c r="DF1204" s="77">
        <v>1219.5839681183265</v>
      </c>
      <c r="DG1204" s="77">
        <v>0</v>
      </c>
      <c r="DH1204" s="77">
        <v>0</v>
      </c>
      <c r="DI1204" s="77">
        <v>0</v>
      </c>
      <c r="DJ1204" s="77">
        <v>4.107688416816321E-10</v>
      </c>
      <c r="DL1204" s="77">
        <v>0</v>
      </c>
      <c r="DM1204" s="77">
        <v>5.0096709391745347E-7</v>
      </c>
      <c r="DN1204" s="77">
        <v>5.0096709391745347E-7</v>
      </c>
      <c r="DO1204" s="77">
        <v>0</v>
      </c>
      <c r="DP1204" s="77">
        <v>0</v>
      </c>
      <c r="DQ1204" s="77">
        <v>0</v>
      </c>
      <c r="DR1204" s="77">
        <v>0</v>
      </c>
      <c r="DS1204" s="77">
        <v>0</v>
      </c>
      <c r="DT1204" s="77">
        <v>0</v>
      </c>
      <c r="DU1204" s="77">
        <v>0</v>
      </c>
      <c r="DV1204" s="77">
        <v>0</v>
      </c>
      <c r="DW1204" s="77">
        <v>0</v>
      </c>
      <c r="GE1204" s="77" t="s">
        <v>425</v>
      </c>
      <c r="GF1204" s="77" t="s">
        <v>155</v>
      </c>
      <c r="GG1204" s="77" t="s">
        <v>434</v>
      </c>
      <c r="GH1204" s="77" t="s">
        <v>453</v>
      </c>
      <c r="GI1204" s="77">
        <v>2025</v>
      </c>
      <c r="GJ1204" s="77" t="s">
        <v>301</v>
      </c>
      <c r="GK1204" s="77">
        <v>8896.515993428593</v>
      </c>
      <c r="GL1204" s="77">
        <v>1130.076335</v>
      </c>
      <c r="GM1204" s="77">
        <v>2025</v>
      </c>
      <c r="GN1204" s="77" t="s">
        <v>175</v>
      </c>
      <c r="GO1204" s="77">
        <v>5.3000000000000005E-2</v>
      </c>
      <c r="GP1204" s="77">
        <v>3</v>
      </c>
      <c r="GQ1204" s="77">
        <v>0</v>
      </c>
      <c r="GR1204" s="77" t="s">
        <v>423</v>
      </c>
      <c r="GS1204" s="77">
        <v>0</v>
      </c>
      <c r="GT1204" s="77">
        <v>0</v>
      </c>
      <c r="GU1204" s="77">
        <v>0</v>
      </c>
      <c r="GV1204" s="248">
        <v>0</v>
      </c>
      <c r="GW1204" s="248">
        <v>0</v>
      </c>
      <c r="GX1204" s="77">
        <v>0</v>
      </c>
      <c r="GY1204" s="77">
        <v>5.5966209081309407E-2</v>
      </c>
      <c r="GZ1204" s="77">
        <v>497.90427418343768</v>
      </c>
    </row>
    <row r="1205" spans="98:208" x14ac:dyDescent="0.25">
      <c r="CT1205" s="77" t="s">
        <v>155</v>
      </c>
      <c r="CU1205" s="77" t="s">
        <v>447</v>
      </c>
      <c r="CV1205" s="77" t="s">
        <v>481</v>
      </c>
      <c r="CW1205" s="77">
        <v>2021</v>
      </c>
      <c r="CX1205" s="77">
        <v>0</v>
      </c>
      <c r="CY1205" s="77">
        <v>0</v>
      </c>
      <c r="CZ1205" s="77">
        <v>0</v>
      </c>
      <c r="DA1205" s="77">
        <v>0</v>
      </c>
      <c r="DB1205" s="77">
        <v>21083.84282422419</v>
      </c>
      <c r="DC1205" s="77">
        <v>409.22373582044048</v>
      </c>
      <c r="DD1205" s="77">
        <v>13469.087812378461</v>
      </c>
      <c r="DE1205" s="77">
        <v>7205.5312760251836</v>
      </c>
      <c r="DF1205" s="77">
        <v>1219.5839681183265</v>
      </c>
      <c r="DG1205" s="77">
        <v>1219.5839681183265</v>
      </c>
      <c r="DH1205" s="77">
        <v>0</v>
      </c>
      <c r="DI1205" s="77">
        <v>0</v>
      </c>
      <c r="DJ1205" s="77">
        <v>4.107688416816321E-10</v>
      </c>
      <c r="DL1205" s="77">
        <v>0</v>
      </c>
      <c r="DM1205" s="77">
        <v>5.0096709391745347E-7</v>
      </c>
      <c r="DN1205" s="77">
        <v>5.0096709391745347E-7</v>
      </c>
      <c r="DO1205" s="77">
        <v>0</v>
      </c>
      <c r="DP1205" s="77">
        <v>5.0096709391745347E-7</v>
      </c>
      <c r="DQ1205" s="77">
        <v>5.0096709391745347E-7</v>
      </c>
      <c r="DR1205" s="77">
        <v>0</v>
      </c>
      <c r="DS1205" s="77">
        <v>0</v>
      </c>
      <c r="DT1205" s="77">
        <v>0</v>
      </c>
      <c r="DU1205" s="77">
        <v>0</v>
      </c>
      <c r="DV1205" s="77">
        <v>0</v>
      </c>
      <c r="DW1205" s="77">
        <v>0</v>
      </c>
      <c r="GE1205" s="77" t="s">
        <v>427</v>
      </c>
      <c r="GF1205" s="77" t="s">
        <v>155</v>
      </c>
      <c r="GG1205" s="77" t="s">
        <v>434</v>
      </c>
      <c r="GH1205" s="77" t="s">
        <v>453</v>
      </c>
      <c r="GI1205" s="77">
        <v>2025</v>
      </c>
      <c r="GJ1205" s="77" t="s">
        <v>303</v>
      </c>
      <c r="GK1205" s="77">
        <v>5534.891486200092</v>
      </c>
      <c r="GL1205" s="77">
        <v>1130.076335</v>
      </c>
      <c r="GM1205" s="77">
        <v>2025</v>
      </c>
      <c r="GN1205" s="77" t="s">
        <v>175</v>
      </c>
      <c r="GO1205" s="77">
        <v>5.3000000000000005E-2</v>
      </c>
      <c r="GP1205" s="77">
        <v>3</v>
      </c>
      <c r="GQ1205" s="77">
        <v>0</v>
      </c>
      <c r="GR1205" s="77" t="s">
        <v>423</v>
      </c>
      <c r="GS1205" s="77">
        <v>0</v>
      </c>
      <c r="GT1205" s="77">
        <v>0</v>
      </c>
      <c r="GU1205" s="77">
        <v>0</v>
      </c>
      <c r="GV1205" s="248">
        <v>0</v>
      </c>
      <c r="GW1205" s="248">
        <v>0</v>
      </c>
      <c r="GX1205" s="77">
        <v>0</v>
      </c>
      <c r="GY1205" s="77">
        <v>5.5966209081309407E-2</v>
      </c>
      <c r="GZ1205" s="77">
        <v>309.76689415903371</v>
      </c>
    </row>
    <row r="1206" spans="98:208" x14ac:dyDescent="0.25">
      <c r="CT1206" s="77" t="s">
        <v>155</v>
      </c>
      <c r="CU1206" s="77" t="s">
        <v>447</v>
      </c>
      <c r="CV1206" s="77" t="s">
        <v>481</v>
      </c>
      <c r="CW1206" s="77">
        <v>2022</v>
      </c>
      <c r="CX1206" s="77">
        <v>0</v>
      </c>
      <c r="CY1206" s="77">
        <v>0</v>
      </c>
      <c r="CZ1206" s="77">
        <v>0</v>
      </c>
      <c r="DA1206" s="77">
        <v>0</v>
      </c>
      <c r="DB1206" s="77">
        <v>21083.84282422419</v>
      </c>
      <c r="DC1206" s="77">
        <v>409.22373582044048</v>
      </c>
      <c r="DD1206" s="77">
        <v>13469.087812378461</v>
      </c>
      <c r="DE1206" s="77">
        <v>7205.5312760251836</v>
      </c>
      <c r="DF1206" s="77">
        <v>1219.5839681183265</v>
      </c>
      <c r="DG1206" s="77">
        <v>1219.5839681183265</v>
      </c>
      <c r="DH1206" s="77">
        <v>1219.5839681183265</v>
      </c>
      <c r="DI1206" s="77">
        <v>0</v>
      </c>
      <c r="DJ1206" s="77">
        <v>4.107688416816321E-10</v>
      </c>
      <c r="DL1206" s="77">
        <v>0</v>
      </c>
      <c r="DM1206" s="77">
        <v>5.0096709391745347E-7</v>
      </c>
      <c r="DN1206" s="77">
        <v>5.0096709391745347E-7</v>
      </c>
      <c r="DO1206" s="77">
        <v>0</v>
      </c>
      <c r="DP1206" s="77">
        <v>5.0096709391745347E-7</v>
      </c>
      <c r="DQ1206" s="77">
        <v>5.0096709391745347E-7</v>
      </c>
      <c r="DR1206" s="77">
        <v>0</v>
      </c>
      <c r="DS1206" s="77">
        <v>5.0096709391745347E-7</v>
      </c>
      <c r="DT1206" s="77">
        <v>5.0096709391745347E-7</v>
      </c>
      <c r="DU1206" s="77">
        <v>0</v>
      </c>
      <c r="DV1206" s="77">
        <v>0</v>
      </c>
      <c r="DW1206" s="77">
        <v>0</v>
      </c>
      <c r="GE1206" s="77" t="s">
        <v>422</v>
      </c>
      <c r="GF1206" s="77" t="s">
        <v>155</v>
      </c>
      <c r="GG1206" s="77" t="s">
        <v>434</v>
      </c>
      <c r="GH1206" s="77" t="s">
        <v>460</v>
      </c>
      <c r="GI1206" s="77">
        <v>2021</v>
      </c>
      <c r="GJ1206" s="77" t="s">
        <v>305</v>
      </c>
      <c r="GK1206" s="77">
        <v>222.22942162783059</v>
      </c>
      <c r="GL1206" s="77">
        <v>1130.076335</v>
      </c>
      <c r="GM1206" s="77">
        <v>2021</v>
      </c>
      <c r="GN1206" s="77" t="s">
        <v>175</v>
      </c>
      <c r="GO1206" s="77">
        <v>0.13250000000000001</v>
      </c>
      <c r="GP1206" s="77">
        <v>3</v>
      </c>
      <c r="GQ1206" s="77">
        <v>0</v>
      </c>
      <c r="GR1206" s="77" t="s">
        <v>423</v>
      </c>
      <c r="GS1206" s="77">
        <v>0.1527377521613833</v>
      </c>
      <c r="GT1206" s="77">
        <v>33.942822323559142</v>
      </c>
      <c r="GU1206" s="77">
        <v>0.1527377521613833</v>
      </c>
      <c r="GV1206" s="248">
        <v>33.942822323559142</v>
      </c>
      <c r="GW1206" s="248">
        <v>0</v>
      </c>
      <c r="GX1206" s="77">
        <v>0</v>
      </c>
      <c r="GY1206" s="77">
        <v>0</v>
      </c>
      <c r="GZ1206" s="77">
        <v>0</v>
      </c>
    </row>
    <row r="1207" spans="98:208" x14ac:dyDescent="0.25">
      <c r="CT1207" s="77" t="s">
        <v>155</v>
      </c>
      <c r="CU1207" s="77" t="s">
        <v>447</v>
      </c>
      <c r="CV1207" s="77" t="s">
        <v>481</v>
      </c>
      <c r="CW1207" s="77">
        <v>2023</v>
      </c>
      <c r="CX1207" s="77">
        <v>0</v>
      </c>
      <c r="CY1207" s="77">
        <v>0</v>
      </c>
      <c r="CZ1207" s="77">
        <v>0</v>
      </c>
      <c r="DA1207" s="77">
        <v>0</v>
      </c>
      <c r="DB1207" s="77">
        <v>21835.978114130088</v>
      </c>
      <c r="DC1207" s="77">
        <v>428.60232122030828</v>
      </c>
      <c r="DD1207" s="77">
        <v>13939.560973457401</v>
      </c>
      <c r="DE1207" s="77">
        <v>7467.8148194522919</v>
      </c>
      <c r="DF1207" s="77">
        <v>0</v>
      </c>
      <c r="DG1207" s="77">
        <v>1263.5534246224868</v>
      </c>
      <c r="DH1207" s="77">
        <v>1263.5534246224868</v>
      </c>
      <c r="DI1207" s="77">
        <v>1263.5534246224868</v>
      </c>
      <c r="DJ1207" s="77">
        <v>4.107688416816321E-10</v>
      </c>
      <c r="DL1207" s="77">
        <v>0</v>
      </c>
      <c r="DM1207" s="77">
        <v>0</v>
      </c>
      <c r="DN1207" s="77">
        <v>0</v>
      </c>
      <c r="DO1207" s="77">
        <v>0</v>
      </c>
      <c r="DP1207" s="77">
        <v>5.1902837663503833E-7</v>
      </c>
      <c r="DQ1207" s="77">
        <v>5.1902837663503833E-7</v>
      </c>
      <c r="DR1207" s="77">
        <v>0</v>
      </c>
      <c r="DS1207" s="77">
        <v>5.1902837663503833E-7</v>
      </c>
      <c r="DT1207" s="77">
        <v>5.1902837663503833E-7</v>
      </c>
      <c r="DU1207" s="77">
        <v>0</v>
      </c>
      <c r="DV1207" s="77">
        <v>5.1902837663503833E-7</v>
      </c>
      <c r="DW1207" s="77">
        <v>5.1902837663503833E-7</v>
      </c>
      <c r="GE1207" s="77" t="s">
        <v>425</v>
      </c>
      <c r="GF1207" s="77" t="s">
        <v>155</v>
      </c>
      <c r="GG1207" s="77" t="s">
        <v>434</v>
      </c>
      <c r="GH1207" s="77" t="s">
        <v>460</v>
      </c>
      <c r="GI1207" s="77">
        <v>2021</v>
      </c>
      <c r="GJ1207" s="77" t="s">
        <v>301</v>
      </c>
      <c r="GK1207" s="77">
        <v>8585.722809247949</v>
      </c>
      <c r="GL1207" s="77">
        <v>1130.076335</v>
      </c>
      <c r="GM1207" s="77">
        <v>2021</v>
      </c>
      <c r="GN1207" s="77" t="s">
        <v>175</v>
      </c>
      <c r="GO1207" s="77">
        <v>5.3000000000000005E-2</v>
      </c>
      <c r="GP1207" s="77">
        <v>3</v>
      </c>
      <c r="GQ1207" s="77">
        <v>0</v>
      </c>
      <c r="GR1207" s="77" t="s">
        <v>423</v>
      </c>
      <c r="GS1207" s="77">
        <v>5.5966209081309407E-2</v>
      </c>
      <c r="GT1207" s="77">
        <v>480.51035785653789</v>
      </c>
      <c r="GU1207" s="77">
        <v>5.5966209081309407E-2</v>
      </c>
      <c r="GV1207" s="248">
        <v>480.51035785653789</v>
      </c>
      <c r="GW1207" s="248">
        <v>0</v>
      </c>
      <c r="GX1207" s="77">
        <v>0</v>
      </c>
      <c r="GY1207" s="77">
        <v>0</v>
      </c>
      <c r="GZ1207" s="77">
        <v>0</v>
      </c>
    </row>
    <row r="1208" spans="98:208" x14ac:dyDescent="0.25">
      <c r="CT1208" s="77" t="s">
        <v>155</v>
      </c>
      <c r="CU1208" s="77" t="s">
        <v>447</v>
      </c>
      <c r="CV1208" s="77" t="s">
        <v>481</v>
      </c>
      <c r="CW1208" s="77">
        <v>2024</v>
      </c>
      <c r="CX1208" s="77">
        <v>0</v>
      </c>
      <c r="CY1208" s="77">
        <v>0</v>
      </c>
      <c r="CZ1208" s="77">
        <v>0</v>
      </c>
      <c r="DA1208" s="77">
        <v>0</v>
      </c>
      <c r="DB1208" s="77">
        <v>21835.978114130088</v>
      </c>
      <c r="DC1208" s="77">
        <v>428.60232122030828</v>
      </c>
      <c r="DD1208" s="77">
        <v>13939.560973457401</v>
      </c>
      <c r="DE1208" s="77">
        <v>7467.8148194522919</v>
      </c>
      <c r="DF1208" s="77">
        <v>0</v>
      </c>
      <c r="DG1208" s="77">
        <v>0</v>
      </c>
      <c r="DH1208" s="77">
        <v>1263.5534246224868</v>
      </c>
      <c r="DI1208" s="77">
        <v>1263.5534246224868</v>
      </c>
      <c r="DJ1208" s="77">
        <v>4.107688416816321E-10</v>
      </c>
      <c r="DL1208" s="77">
        <v>0</v>
      </c>
      <c r="DM1208" s="77">
        <v>0</v>
      </c>
      <c r="DN1208" s="77">
        <v>0</v>
      </c>
      <c r="DO1208" s="77">
        <v>0</v>
      </c>
      <c r="DP1208" s="77">
        <v>0</v>
      </c>
      <c r="DQ1208" s="77">
        <v>0</v>
      </c>
      <c r="DR1208" s="77">
        <v>0</v>
      </c>
      <c r="DS1208" s="77">
        <v>5.1902837663503833E-7</v>
      </c>
      <c r="DT1208" s="77">
        <v>5.1902837663503833E-7</v>
      </c>
      <c r="DU1208" s="77">
        <v>0</v>
      </c>
      <c r="DV1208" s="77">
        <v>5.1902837663503833E-7</v>
      </c>
      <c r="DW1208" s="77">
        <v>5.1902837663503833E-7</v>
      </c>
      <c r="GE1208" s="77" t="s">
        <v>422</v>
      </c>
      <c r="GF1208" s="77" t="s">
        <v>155</v>
      </c>
      <c r="GG1208" s="77" t="s">
        <v>434</v>
      </c>
      <c r="GH1208" s="77" t="s">
        <v>460</v>
      </c>
      <c r="GI1208" s="77">
        <v>2022</v>
      </c>
      <c r="GJ1208" s="77" t="s">
        <v>305</v>
      </c>
      <c r="GK1208" s="77">
        <v>222.22942162783059</v>
      </c>
      <c r="GL1208" s="77">
        <v>1130.076335</v>
      </c>
      <c r="GM1208" s="77">
        <v>2022</v>
      </c>
      <c r="GN1208" s="77" t="s">
        <v>175</v>
      </c>
      <c r="GO1208" s="77">
        <v>0.13250000000000001</v>
      </c>
      <c r="GP1208" s="77">
        <v>3</v>
      </c>
      <c r="GQ1208" s="77">
        <v>0</v>
      </c>
      <c r="GR1208" s="77" t="s">
        <v>423</v>
      </c>
      <c r="GS1208" s="77">
        <v>0.1527377521613833</v>
      </c>
      <c r="GT1208" s="77">
        <v>33.942822323559142</v>
      </c>
      <c r="GU1208" s="77">
        <v>0.1527377521613833</v>
      </c>
      <c r="GV1208" s="248">
        <v>33.942822323559142</v>
      </c>
      <c r="GW1208" s="248">
        <v>0.1527377521613833</v>
      </c>
      <c r="GX1208" s="77">
        <v>33.942822323559142</v>
      </c>
      <c r="GY1208" s="77">
        <v>0</v>
      </c>
      <c r="GZ1208" s="77">
        <v>0</v>
      </c>
    </row>
    <row r="1209" spans="98:208" x14ac:dyDescent="0.25">
      <c r="CT1209" s="77" t="s">
        <v>155</v>
      </c>
      <c r="CU1209" s="77" t="s">
        <v>447</v>
      </c>
      <c r="CV1209" s="77" t="s">
        <v>481</v>
      </c>
      <c r="CW1209" s="77">
        <v>2025</v>
      </c>
      <c r="CX1209" s="77">
        <v>0</v>
      </c>
      <c r="CY1209" s="77">
        <v>0</v>
      </c>
      <c r="CZ1209" s="77">
        <v>0</v>
      </c>
      <c r="DA1209" s="77">
        <v>0</v>
      </c>
      <c r="DB1209" s="77">
        <v>21835.978114130088</v>
      </c>
      <c r="DC1209" s="77">
        <v>428.60232122030828</v>
      </c>
      <c r="DD1209" s="77">
        <v>13939.560973457401</v>
      </c>
      <c r="DE1209" s="77">
        <v>7467.8148194522919</v>
      </c>
      <c r="DF1209" s="77">
        <v>0</v>
      </c>
      <c r="DG1209" s="77">
        <v>0</v>
      </c>
      <c r="DH1209" s="77">
        <v>0</v>
      </c>
      <c r="DI1209" s="77">
        <v>1263.5534246224868</v>
      </c>
      <c r="DJ1209" s="77">
        <v>4.107688416816321E-10</v>
      </c>
      <c r="DL1209" s="77">
        <v>0</v>
      </c>
      <c r="DM1209" s="77">
        <v>0</v>
      </c>
      <c r="DN1209" s="77">
        <v>0</v>
      </c>
      <c r="DO1209" s="77">
        <v>0</v>
      </c>
      <c r="DP1209" s="77">
        <v>0</v>
      </c>
      <c r="DQ1209" s="77">
        <v>0</v>
      </c>
      <c r="DR1209" s="77">
        <v>0</v>
      </c>
      <c r="DS1209" s="77">
        <v>0</v>
      </c>
      <c r="DT1209" s="77">
        <v>0</v>
      </c>
      <c r="DU1209" s="77">
        <v>0</v>
      </c>
      <c r="DV1209" s="77">
        <v>5.1902837663503833E-7</v>
      </c>
      <c r="DW1209" s="77">
        <v>5.1902837663503833E-7</v>
      </c>
      <c r="GE1209" s="77" t="s">
        <v>425</v>
      </c>
      <c r="GF1209" s="77" t="s">
        <v>155</v>
      </c>
      <c r="GG1209" s="77" t="s">
        <v>434</v>
      </c>
      <c r="GH1209" s="77" t="s">
        <v>460</v>
      </c>
      <c r="GI1209" s="77">
        <v>2022</v>
      </c>
      <c r="GJ1209" s="77" t="s">
        <v>301</v>
      </c>
      <c r="GK1209" s="77">
        <v>8585.722809247949</v>
      </c>
      <c r="GL1209" s="77">
        <v>1130.076335</v>
      </c>
      <c r="GM1209" s="77">
        <v>2022</v>
      </c>
      <c r="GN1209" s="77" t="s">
        <v>175</v>
      </c>
      <c r="GO1209" s="77">
        <v>5.3000000000000005E-2</v>
      </c>
      <c r="GP1209" s="77">
        <v>3</v>
      </c>
      <c r="GQ1209" s="77">
        <v>0</v>
      </c>
      <c r="GR1209" s="77" t="s">
        <v>423</v>
      </c>
      <c r="GS1209" s="77">
        <v>5.5966209081309407E-2</v>
      </c>
      <c r="GT1209" s="77">
        <v>480.51035785653789</v>
      </c>
      <c r="GU1209" s="77">
        <v>5.5966209081309407E-2</v>
      </c>
      <c r="GV1209" s="248">
        <v>480.51035785653789</v>
      </c>
      <c r="GW1209" s="248">
        <v>5.5966209081309407E-2</v>
      </c>
      <c r="GX1209" s="77">
        <v>480.51035785653789</v>
      </c>
      <c r="GY1209" s="77">
        <v>0</v>
      </c>
      <c r="GZ1209" s="77">
        <v>0</v>
      </c>
    </row>
    <row r="1210" spans="98:208" x14ac:dyDescent="0.25">
      <c r="CT1210" s="77" t="s">
        <v>155</v>
      </c>
      <c r="CU1210" s="77" t="s">
        <v>447</v>
      </c>
      <c r="CV1210" s="77" t="s">
        <v>488</v>
      </c>
      <c r="CW1210" s="77">
        <v>2020</v>
      </c>
      <c r="CX1210" s="77">
        <v>0</v>
      </c>
      <c r="CY1210" s="77">
        <v>0</v>
      </c>
      <c r="CZ1210" s="77">
        <v>0</v>
      </c>
      <c r="DA1210" s="77">
        <v>0</v>
      </c>
      <c r="DB1210" s="77">
        <v>21083.842824224452</v>
      </c>
      <c r="DC1210" s="77">
        <v>409.22373582043991</v>
      </c>
      <c r="DD1210" s="77">
        <v>13469.08781237873</v>
      </c>
      <c r="DE1210" s="77">
        <v>7205.5312760252782</v>
      </c>
      <c r="DF1210" s="77">
        <v>1219.583968118347</v>
      </c>
      <c r="DG1210" s="77">
        <v>0</v>
      </c>
      <c r="DH1210" s="77">
        <v>0</v>
      </c>
      <c r="DI1210" s="77">
        <v>0</v>
      </c>
      <c r="DJ1210" s="77">
        <v>1.7715961230243869E-8</v>
      </c>
      <c r="DL1210" s="77">
        <v>0</v>
      </c>
      <c r="DM1210" s="77">
        <v>2.1606102296211611E-5</v>
      </c>
      <c r="DN1210" s="77">
        <v>2.1606102296211611E-5</v>
      </c>
      <c r="DO1210" s="77">
        <v>0</v>
      </c>
      <c r="DP1210" s="77">
        <v>0</v>
      </c>
      <c r="DQ1210" s="77">
        <v>0</v>
      </c>
      <c r="DR1210" s="77">
        <v>0</v>
      </c>
      <c r="DS1210" s="77">
        <v>0</v>
      </c>
      <c r="DT1210" s="77">
        <v>0</v>
      </c>
      <c r="DU1210" s="77">
        <v>0</v>
      </c>
      <c r="DV1210" s="77">
        <v>0</v>
      </c>
      <c r="DW1210" s="77">
        <v>0</v>
      </c>
      <c r="GE1210" s="77" t="s">
        <v>422</v>
      </c>
      <c r="GF1210" s="77" t="s">
        <v>155</v>
      </c>
      <c r="GG1210" s="77" t="s">
        <v>434</v>
      </c>
      <c r="GH1210" s="77" t="s">
        <v>460</v>
      </c>
      <c r="GI1210" s="77">
        <v>2023</v>
      </c>
      <c r="GJ1210" s="77" t="s">
        <v>305</v>
      </c>
      <c r="GK1210" s="77">
        <v>233.2300768079393</v>
      </c>
      <c r="GL1210" s="77">
        <v>1130.076335</v>
      </c>
      <c r="GM1210" s="77">
        <v>2023</v>
      </c>
      <c r="GN1210" s="77" t="s">
        <v>175</v>
      </c>
      <c r="GO1210" s="77">
        <v>0.13250000000000001</v>
      </c>
      <c r="GP1210" s="77">
        <v>3</v>
      </c>
      <c r="GQ1210" s="77">
        <v>0</v>
      </c>
      <c r="GR1210" s="77" t="s">
        <v>423</v>
      </c>
      <c r="GS1210" s="77">
        <v>0</v>
      </c>
      <c r="GT1210" s="77">
        <v>0</v>
      </c>
      <c r="GU1210" s="77">
        <v>0.1527377521613833</v>
      </c>
      <c r="GV1210" s="248">
        <v>35.623037668071426</v>
      </c>
      <c r="GW1210" s="248">
        <v>0.1527377521613833</v>
      </c>
      <c r="GX1210" s="77">
        <v>35.623037668071426</v>
      </c>
      <c r="GY1210" s="77">
        <v>0.1527377521613833</v>
      </c>
      <c r="GZ1210" s="77">
        <v>35.623037668071426</v>
      </c>
    </row>
    <row r="1211" spans="98:208" x14ac:dyDescent="0.25">
      <c r="CT1211" s="77" t="s">
        <v>155</v>
      </c>
      <c r="CU1211" s="77" t="s">
        <v>447</v>
      </c>
      <c r="CV1211" s="77" t="s">
        <v>488</v>
      </c>
      <c r="CW1211" s="77">
        <v>2021</v>
      </c>
      <c r="CX1211" s="77">
        <v>0</v>
      </c>
      <c r="CY1211" s="77">
        <v>0</v>
      </c>
      <c r="CZ1211" s="77">
        <v>0</v>
      </c>
      <c r="DA1211" s="77">
        <v>0</v>
      </c>
      <c r="DB1211" s="77">
        <v>21083.842824224452</v>
      </c>
      <c r="DC1211" s="77">
        <v>409.22373582043991</v>
      </c>
      <c r="DD1211" s="77">
        <v>13469.08781237873</v>
      </c>
      <c r="DE1211" s="77">
        <v>7205.5312760252782</v>
      </c>
      <c r="DF1211" s="77">
        <v>1219.583968118347</v>
      </c>
      <c r="DG1211" s="77">
        <v>1219.583968118347</v>
      </c>
      <c r="DH1211" s="77">
        <v>0</v>
      </c>
      <c r="DI1211" s="77">
        <v>0</v>
      </c>
      <c r="DJ1211" s="77">
        <v>1.7715961230243869E-8</v>
      </c>
      <c r="DL1211" s="77">
        <v>0</v>
      </c>
      <c r="DM1211" s="77">
        <v>2.1606102296211611E-5</v>
      </c>
      <c r="DN1211" s="77">
        <v>2.1606102296211611E-5</v>
      </c>
      <c r="DO1211" s="77">
        <v>0</v>
      </c>
      <c r="DP1211" s="77">
        <v>2.1606102296211611E-5</v>
      </c>
      <c r="DQ1211" s="77">
        <v>2.1606102296211611E-5</v>
      </c>
      <c r="DR1211" s="77">
        <v>0</v>
      </c>
      <c r="DS1211" s="77">
        <v>0</v>
      </c>
      <c r="DT1211" s="77">
        <v>0</v>
      </c>
      <c r="DU1211" s="77">
        <v>0</v>
      </c>
      <c r="DV1211" s="77">
        <v>0</v>
      </c>
      <c r="DW1211" s="77">
        <v>0</v>
      </c>
      <c r="GE1211" s="77" t="s">
        <v>425</v>
      </c>
      <c r="GF1211" s="77" t="s">
        <v>155</v>
      </c>
      <c r="GG1211" s="77" t="s">
        <v>434</v>
      </c>
      <c r="GH1211" s="77" t="s">
        <v>460</v>
      </c>
      <c r="GI1211" s="77">
        <v>2023</v>
      </c>
      <c r="GJ1211" s="77" t="s">
        <v>301</v>
      </c>
      <c r="GK1211" s="77">
        <v>8896.5159934285984</v>
      </c>
      <c r="GL1211" s="77">
        <v>1130.076335</v>
      </c>
      <c r="GM1211" s="77">
        <v>2023</v>
      </c>
      <c r="GN1211" s="77" t="s">
        <v>175</v>
      </c>
      <c r="GO1211" s="77">
        <v>5.3000000000000005E-2</v>
      </c>
      <c r="GP1211" s="77">
        <v>3</v>
      </c>
      <c r="GQ1211" s="77">
        <v>0</v>
      </c>
      <c r="GR1211" s="77" t="s">
        <v>423</v>
      </c>
      <c r="GS1211" s="77">
        <v>0</v>
      </c>
      <c r="GT1211" s="77">
        <v>0</v>
      </c>
      <c r="GU1211" s="77">
        <v>5.5966209081309407E-2</v>
      </c>
      <c r="GV1211" s="248">
        <v>497.90427418343802</v>
      </c>
      <c r="GW1211" s="248">
        <v>5.5966209081309407E-2</v>
      </c>
      <c r="GX1211" s="77">
        <v>497.90427418343802</v>
      </c>
      <c r="GY1211" s="77">
        <v>5.5966209081309407E-2</v>
      </c>
      <c r="GZ1211" s="77">
        <v>497.90427418343802</v>
      </c>
    </row>
    <row r="1212" spans="98:208" x14ac:dyDescent="0.25">
      <c r="CT1212" s="77" t="s">
        <v>155</v>
      </c>
      <c r="CU1212" s="77" t="s">
        <v>447</v>
      </c>
      <c r="CV1212" s="77" t="s">
        <v>488</v>
      </c>
      <c r="CW1212" s="77">
        <v>2022</v>
      </c>
      <c r="CX1212" s="77">
        <v>0</v>
      </c>
      <c r="CY1212" s="77">
        <v>0</v>
      </c>
      <c r="CZ1212" s="77">
        <v>0</v>
      </c>
      <c r="DA1212" s="77">
        <v>0</v>
      </c>
      <c r="DB1212" s="77">
        <v>21083.842824224452</v>
      </c>
      <c r="DC1212" s="77">
        <v>409.22373582043991</v>
      </c>
      <c r="DD1212" s="77">
        <v>13469.08781237873</v>
      </c>
      <c r="DE1212" s="77">
        <v>7205.5312760252782</v>
      </c>
      <c r="DF1212" s="77">
        <v>1219.583968118347</v>
      </c>
      <c r="DG1212" s="77">
        <v>1219.583968118347</v>
      </c>
      <c r="DH1212" s="77">
        <v>1219.583968118347</v>
      </c>
      <c r="DI1212" s="77">
        <v>0</v>
      </c>
      <c r="DJ1212" s="77">
        <v>1.7715961230243869E-8</v>
      </c>
      <c r="DL1212" s="77">
        <v>0</v>
      </c>
      <c r="DM1212" s="77">
        <v>2.1606102296211611E-5</v>
      </c>
      <c r="DN1212" s="77">
        <v>2.1606102296211611E-5</v>
      </c>
      <c r="DO1212" s="77">
        <v>0</v>
      </c>
      <c r="DP1212" s="77">
        <v>2.1606102296211611E-5</v>
      </c>
      <c r="DQ1212" s="77">
        <v>2.1606102296211611E-5</v>
      </c>
      <c r="DR1212" s="77">
        <v>0</v>
      </c>
      <c r="DS1212" s="77">
        <v>2.1606102296211611E-5</v>
      </c>
      <c r="DT1212" s="77">
        <v>2.1606102296211611E-5</v>
      </c>
      <c r="DU1212" s="77">
        <v>0</v>
      </c>
      <c r="DV1212" s="77">
        <v>0</v>
      </c>
      <c r="DW1212" s="77">
        <v>0</v>
      </c>
      <c r="GE1212" s="77" t="s">
        <v>422</v>
      </c>
      <c r="GF1212" s="77" t="s">
        <v>155</v>
      </c>
      <c r="GG1212" s="77" t="s">
        <v>434</v>
      </c>
      <c r="GH1212" s="77" t="s">
        <v>460</v>
      </c>
      <c r="GI1212" s="77">
        <v>2024</v>
      </c>
      <c r="GJ1212" s="77" t="s">
        <v>305</v>
      </c>
      <c r="GK1212" s="77">
        <v>233.2300768079393</v>
      </c>
      <c r="GL1212" s="77">
        <v>1130.076335</v>
      </c>
      <c r="GM1212" s="77">
        <v>2024</v>
      </c>
      <c r="GN1212" s="77" t="s">
        <v>175</v>
      </c>
      <c r="GO1212" s="77">
        <v>0.13250000000000001</v>
      </c>
      <c r="GP1212" s="77">
        <v>3</v>
      </c>
      <c r="GQ1212" s="77">
        <v>0</v>
      </c>
      <c r="GR1212" s="77" t="s">
        <v>423</v>
      </c>
      <c r="GS1212" s="77">
        <v>0</v>
      </c>
      <c r="GT1212" s="77">
        <v>0</v>
      </c>
      <c r="GU1212" s="77">
        <v>0</v>
      </c>
      <c r="GV1212" s="248">
        <v>0</v>
      </c>
      <c r="GW1212" s="248">
        <v>0.1527377521613833</v>
      </c>
      <c r="GX1212" s="77">
        <v>35.623037668071426</v>
      </c>
      <c r="GY1212" s="77">
        <v>0.1527377521613833</v>
      </c>
      <c r="GZ1212" s="77">
        <v>35.623037668071426</v>
      </c>
    </row>
    <row r="1213" spans="98:208" x14ac:dyDescent="0.25">
      <c r="CT1213" s="77" t="s">
        <v>155</v>
      </c>
      <c r="CU1213" s="77" t="s">
        <v>447</v>
      </c>
      <c r="CV1213" s="77" t="s">
        <v>488</v>
      </c>
      <c r="CW1213" s="77">
        <v>2023</v>
      </c>
      <c r="CX1213" s="77">
        <v>0</v>
      </c>
      <c r="CY1213" s="77">
        <v>0</v>
      </c>
      <c r="CZ1213" s="77">
        <v>0</v>
      </c>
      <c r="DA1213" s="77">
        <v>0</v>
      </c>
      <c r="DB1213" s="77">
        <v>21835.978114130419</v>
      </c>
      <c r="DC1213" s="77">
        <v>428.60232122030459</v>
      </c>
      <c r="DD1213" s="77">
        <v>13939.56097345755</v>
      </c>
      <c r="DE1213" s="77">
        <v>7467.8148194525547</v>
      </c>
      <c r="DF1213" s="77">
        <v>0</v>
      </c>
      <c r="DG1213" s="77">
        <v>1263.5534246225093</v>
      </c>
      <c r="DH1213" s="77">
        <v>1263.5534246225093</v>
      </c>
      <c r="DI1213" s="77">
        <v>1263.5534246225093</v>
      </c>
      <c r="DJ1213" s="77">
        <v>1.7715961230243869E-8</v>
      </c>
      <c r="DL1213" s="77">
        <v>0</v>
      </c>
      <c r="DM1213" s="77">
        <v>0</v>
      </c>
      <c r="DN1213" s="77">
        <v>0</v>
      </c>
      <c r="DO1213" s="77">
        <v>0</v>
      </c>
      <c r="DP1213" s="77">
        <v>2.2385063482954245E-5</v>
      </c>
      <c r="DQ1213" s="77">
        <v>2.2385063482954245E-5</v>
      </c>
      <c r="DR1213" s="77">
        <v>0</v>
      </c>
      <c r="DS1213" s="77">
        <v>2.2385063482954245E-5</v>
      </c>
      <c r="DT1213" s="77">
        <v>2.2385063482954245E-5</v>
      </c>
      <c r="DU1213" s="77">
        <v>0</v>
      </c>
      <c r="DV1213" s="77">
        <v>2.2385063482954245E-5</v>
      </c>
      <c r="DW1213" s="77">
        <v>2.2385063482954245E-5</v>
      </c>
      <c r="GE1213" s="77" t="s">
        <v>425</v>
      </c>
      <c r="GF1213" s="77" t="s">
        <v>155</v>
      </c>
      <c r="GG1213" s="77" t="s">
        <v>434</v>
      </c>
      <c r="GH1213" s="77" t="s">
        <v>460</v>
      </c>
      <c r="GI1213" s="77">
        <v>2024</v>
      </c>
      <c r="GJ1213" s="77" t="s">
        <v>301</v>
      </c>
      <c r="GK1213" s="77">
        <v>8896.5159934285984</v>
      </c>
      <c r="GL1213" s="77">
        <v>1130.076335</v>
      </c>
      <c r="GM1213" s="77">
        <v>2024</v>
      </c>
      <c r="GN1213" s="77" t="s">
        <v>175</v>
      </c>
      <c r="GO1213" s="77">
        <v>5.3000000000000005E-2</v>
      </c>
      <c r="GP1213" s="77">
        <v>3</v>
      </c>
      <c r="GQ1213" s="77">
        <v>0</v>
      </c>
      <c r="GR1213" s="77" t="s">
        <v>423</v>
      </c>
      <c r="GS1213" s="77">
        <v>0</v>
      </c>
      <c r="GT1213" s="77">
        <v>0</v>
      </c>
      <c r="GU1213" s="77">
        <v>0</v>
      </c>
      <c r="GV1213" s="248">
        <v>0</v>
      </c>
      <c r="GW1213" s="248">
        <v>5.5966209081309407E-2</v>
      </c>
      <c r="GX1213" s="77">
        <v>497.90427418343802</v>
      </c>
      <c r="GY1213" s="77">
        <v>5.5966209081309407E-2</v>
      </c>
      <c r="GZ1213" s="77">
        <v>497.90427418343802</v>
      </c>
    </row>
    <row r="1214" spans="98:208" x14ac:dyDescent="0.25">
      <c r="CT1214" s="77" t="s">
        <v>155</v>
      </c>
      <c r="CU1214" s="77" t="s">
        <v>447</v>
      </c>
      <c r="CV1214" s="77" t="s">
        <v>488</v>
      </c>
      <c r="CW1214" s="77">
        <v>2024</v>
      </c>
      <c r="CX1214" s="77">
        <v>0</v>
      </c>
      <c r="CY1214" s="77">
        <v>0</v>
      </c>
      <c r="CZ1214" s="77">
        <v>0</v>
      </c>
      <c r="DA1214" s="77">
        <v>0</v>
      </c>
      <c r="DB1214" s="77">
        <v>21835.978114130419</v>
      </c>
      <c r="DC1214" s="77">
        <v>428.60232122030459</v>
      </c>
      <c r="DD1214" s="77">
        <v>13939.56097345755</v>
      </c>
      <c r="DE1214" s="77">
        <v>7467.8148194525547</v>
      </c>
      <c r="DF1214" s="77">
        <v>0</v>
      </c>
      <c r="DG1214" s="77">
        <v>0</v>
      </c>
      <c r="DH1214" s="77">
        <v>1263.5534246225093</v>
      </c>
      <c r="DI1214" s="77">
        <v>1263.5534246225093</v>
      </c>
      <c r="DJ1214" s="77">
        <v>1.7715961230243869E-8</v>
      </c>
      <c r="DL1214" s="77">
        <v>0</v>
      </c>
      <c r="DM1214" s="77">
        <v>0</v>
      </c>
      <c r="DN1214" s="77">
        <v>0</v>
      </c>
      <c r="DO1214" s="77">
        <v>0</v>
      </c>
      <c r="DP1214" s="77">
        <v>0</v>
      </c>
      <c r="DQ1214" s="77">
        <v>0</v>
      </c>
      <c r="DR1214" s="77">
        <v>0</v>
      </c>
      <c r="DS1214" s="77">
        <v>2.2385063482954245E-5</v>
      </c>
      <c r="DT1214" s="77">
        <v>2.2385063482954245E-5</v>
      </c>
      <c r="DU1214" s="77">
        <v>0</v>
      </c>
      <c r="DV1214" s="77">
        <v>2.2385063482954245E-5</v>
      </c>
      <c r="DW1214" s="77">
        <v>2.2385063482954245E-5</v>
      </c>
      <c r="GE1214" s="77" t="s">
        <v>422</v>
      </c>
      <c r="GF1214" s="77" t="s">
        <v>155</v>
      </c>
      <c r="GG1214" s="77" t="s">
        <v>434</v>
      </c>
      <c r="GH1214" s="77" t="s">
        <v>460</v>
      </c>
      <c r="GI1214" s="77">
        <v>2025</v>
      </c>
      <c r="GJ1214" s="77" t="s">
        <v>305</v>
      </c>
      <c r="GK1214" s="77">
        <v>233.2300768079393</v>
      </c>
      <c r="GL1214" s="77">
        <v>1130.076335</v>
      </c>
      <c r="GM1214" s="77">
        <v>2025</v>
      </c>
      <c r="GN1214" s="77" t="s">
        <v>175</v>
      </c>
      <c r="GO1214" s="77">
        <v>0.13250000000000001</v>
      </c>
      <c r="GP1214" s="77">
        <v>3</v>
      </c>
      <c r="GQ1214" s="77">
        <v>0</v>
      </c>
      <c r="GR1214" s="77" t="s">
        <v>423</v>
      </c>
      <c r="GS1214" s="77">
        <v>0</v>
      </c>
      <c r="GT1214" s="77">
        <v>0</v>
      </c>
      <c r="GU1214" s="77">
        <v>0</v>
      </c>
      <c r="GV1214" s="248">
        <v>0</v>
      </c>
      <c r="GW1214" s="248">
        <v>0</v>
      </c>
      <c r="GX1214" s="77">
        <v>0</v>
      </c>
      <c r="GY1214" s="77">
        <v>0.1527377521613833</v>
      </c>
      <c r="GZ1214" s="77">
        <v>35.623037668071426</v>
      </c>
    </row>
    <row r="1215" spans="98:208" x14ac:dyDescent="0.25">
      <c r="CT1215" s="77" t="s">
        <v>155</v>
      </c>
      <c r="CU1215" s="77" t="s">
        <v>447</v>
      </c>
      <c r="CV1215" s="77" t="s">
        <v>488</v>
      </c>
      <c r="CW1215" s="77">
        <v>2025</v>
      </c>
      <c r="CX1215" s="77">
        <v>0</v>
      </c>
      <c r="CY1215" s="77">
        <v>0</v>
      </c>
      <c r="CZ1215" s="77">
        <v>0</v>
      </c>
      <c r="DA1215" s="77">
        <v>0</v>
      </c>
      <c r="DB1215" s="77">
        <v>21835.978114130419</v>
      </c>
      <c r="DC1215" s="77">
        <v>428.60232122030459</v>
      </c>
      <c r="DD1215" s="77">
        <v>13939.56097345755</v>
      </c>
      <c r="DE1215" s="77">
        <v>7467.8148194525547</v>
      </c>
      <c r="DF1215" s="77">
        <v>0</v>
      </c>
      <c r="DG1215" s="77">
        <v>0</v>
      </c>
      <c r="DH1215" s="77">
        <v>0</v>
      </c>
      <c r="DI1215" s="77">
        <v>1263.5534246225093</v>
      </c>
      <c r="DJ1215" s="77">
        <v>1.7715961230243869E-8</v>
      </c>
      <c r="DL1215" s="77">
        <v>0</v>
      </c>
      <c r="DM1215" s="77">
        <v>0</v>
      </c>
      <c r="DN1215" s="77">
        <v>0</v>
      </c>
      <c r="DO1215" s="77">
        <v>0</v>
      </c>
      <c r="DP1215" s="77">
        <v>0</v>
      </c>
      <c r="DQ1215" s="77">
        <v>0</v>
      </c>
      <c r="DR1215" s="77">
        <v>0</v>
      </c>
      <c r="DS1215" s="77">
        <v>0</v>
      </c>
      <c r="DT1215" s="77">
        <v>0</v>
      </c>
      <c r="DU1215" s="77">
        <v>0</v>
      </c>
      <c r="DV1215" s="77">
        <v>2.2385063482954245E-5</v>
      </c>
      <c r="DW1215" s="77">
        <v>2.2385063482954245E-5</v>
      </c>
      <c r="GE1215" s="77" t="s">
        <v>425</v>
      </c>
      <c r="GF1215" s="77" t="s">
        <v>155</v>
      </c>
      <c r="GG1215" s="77" t="s">
        <v>434</v>
      </c>
      <c r="GH1215" s="77" t="s">
        <v>460</v>
      </c>
      <c r="GI1215" s="77">
        <v>2025</v>
      </c>
      <c r="GJ1215" s="77" t="s">
        <v>301</v>
      </c>
      <c r="GK1215" s="77">
        <v>8896.5159934285984</v>
      </c>
      <c r="GL1215" s="77">
        <v>1130.076335</v>
      </c>
      <c r="GM1215" s="77">
        <v>2025</v>
      </c>
      <c r="GN1215" s="77" t="s">
        <v>175</v>
      </c>
      <c r="GO1215" s="77">
        <v>5.3000000000000005E-2</v>
      </c>
      <c r="GP1215" s="77">
        <v>3</v>
      </c>
      <c r="GQ1215" s="77">
        <v>0</v>
      </c>
      <c r="GR1215" s="77" t="s">
        <v>423</v>
      </c>
      <c r="GS1215" s="77">
        <v>0</v>
      </c>
      <c r="GT1215" s="77">
        <v>0</v>
      </c>
      <c r="GU1215" s="77">
        <v>0</v>
      </c>
      <c r="GV1215" s="248">
        <v>0</v>
      </c>
      <c r="GW1215" s="248">
        <v>0</v>
      </c>
      <c r="GX1215" s="77">
        <v>0</v>
      </c>
      <c r="GY1215" s="77">
        <v>5.5966209081309407E-2</v>
      </c>
      <c r="GZ1215" s="77">
        <v>497.90427418343802</v>
      </c>
    </row>
    <row r="1216" spans="98:208" x14ac:dyDescent="0.25">
      <c r="CT1216" s="77" t="s">
        <v>155</v>
      </c>
      <c r="CU1216" s="77" t="s">
        <v>448</v>
      </c>
      <c r="CV1216" s="77" t="s">
        <v>300</v>
      </c>
      <c r="CW1216" s="77">
        <v>2020</v>
      </c>
      <c r="CX1216" s="77">
        <v>0</v>
      </c>
      <c r="CY1216" s="77">
        <v>0</v>
      </c>
      <c r="CZ1216" s="77">
        <v>0</v>
      </c>
      <c r="DA1216" s="77">
        <v>0</v>
      </c>
      <c r="DB1216" s="77">
        <v>14146.13064133457</v>
      </c>
      <c r="DC1216" s="77">
        <v>222.22942162786251</v>
      </c>
      <c r="DD1216" s="77">
        <v>8585.7228092491896</v>
      </c>
      <c r="DE1216" s="77">
        <v>5338.178410457519</v>
      </c>
      <c r="DF1216" s="77">
        <v>813.21078921316871</v>
      </c>
      <c r="DG1216" s="77">
        <v>0</v>
      </c>
      <c r="DH1216" s="77">
        <v>0</v>
      </c>
      <c r="DI1216" s="77">
        <v>0</v>
      </c>
      <c r="DJ1216" s="77">
        <v>2.2184917361445711E-7</v>
      </c>
      <c r="DL1216" s="77">
        <v>0</v>
      </c>
      <c r="DM1216" s="77">
        <v>1.8041014156130195E-4</v>
      </c>
      <c r="DN1216" s="77">
        <v>1.8041014156130195E-4</v>
      </c>
      <c r="DO1216" s="77">
        <v>0</v>
      </c>
      <c r="DP1216" s="77">
        <v>0</v>
      </c>
      <c r="DQ1216" s="77">
        <v>0</v>
      </c>
      <c r="DR1216" s="77">
        <v>0</v>
      </c>
      <c r="DS1216" s="77">
        <v>0</v>
      </c>
      <c r="DT1216" s="77">
        <v>0</v>
      </c>
      <c r="DU1216" s="77">
        <v>0</v>
      </c>
      <c r="DV1216" s="77">
        <v>0</v>
      </c>
      <c r="DW1216" s="77">
        <v>0</v>
      </c>
      <c r="GE1216" s="77" t="s">
        <v>422</v>
      </c>
      <c r="GF1216" s="77" t="s">
        <v>155</v>
      </c>
      <c r="GG1216" s="77" t="s">
        <v>434</v>
      </c>
      <c r="GH1216" s="77" t="s">
        <v>467</v>
      </c>
      <c r="GI1216" s="77">
        <v>2021</v>
      </c>
      <c r="GJ1216" s="77" t="s">
        <v>305</v>
      </c>
      <c r="GK1216" s="77">
        <v>0.69641821681223204</v>
      </c>
      <c r="GL1216" s="77">
        <v>1130.076335</v>
      </c>
      <c r="GM1216" s="77">
        <v>2021</v>
      </c>
      <c r="GN1216" s="77" t="s">
        <v>175</v>
      </c>
      <c r="GO1216" s="77">
        <v>0.13250000000000001</v>
      </c>
      <c r="GP1216" s="77">
        <v>3</v>
      </c>
      <c r="GQ1216" s="77">
        <v>0</v>
      </c>
      <c r="GR1216" s="77" t="s">
        <v>423</v>
      </c>
      <c r="GS1216" s="77">
        <v>0.1527377521613833</v>
      </c>
      <c r="GT1216" s="77">
        <v>0.10636935300013919</v>
      </c>
      <c r="GU1216" s="77">
        <v>0.1527377521613833</v>
      </c>
      <c r="GV1216" s="248">
        <v>0.10636935300013919</v>
      </c>
      <c r="GW1216" s="248">
        <v>0</v>
      </c>
      <c r="GX1216" s="77">
        <v>0</v>
      </c>
      <c r="GY1216" s="77">
        <v>0</v>
      </c>
      <c r="GZ1216" s="77">
        <v>0</v>
      </c>
    </row>
    <row r="1217" spans="98:208" x14ac:dyDescent="0.25">
      <c r="CT1217" s="77" t="s">
        <v>155</v>
      </c>
      <c r="CU1217" s="77" t="s">
        <v>448</v>
      </c>
      <c r="CV1217" s="77" t="s">
        <v>300</v>
      </c>
      <c r="CW1217" s="77">
        <v>2021</v>
      </c>
      <c r="CX1217" s="77">
        <v>0</v>
      </c>
      <c r="CY1217" s="77">
        <v>0</v>
      </c>
      <c r="CZ1217" s="77">
        <v>0</v>
      </c>
      <c r="DA1217" s="77">
        <v>0</v>
      </c>
      <c r="DB1217" s="77">
        <v>14146.13064133457</v>
      </c>
      <c r="DC1217" s="77">
        <v>222.22942162786251</v>
      </c>
      <c r="DD1217" s="77">
        <v>8585.7228092491896</v>
      </c>
      <c r="DE1217" s="77">
        <v>5338.178410457519</v>
      </c>
      <c r="DF1217" s="77">
        <v>813.21078921316871</v>
      </c>
      <c r="DG1217" s="77">
        <v>813.21078921316871</v>
      </c>
      <c r="DH1217" s="77">
        <v>0</v>
      </c>
      <c r="DI1217" s="77">
        <v>0</v>
      </c>
      <c r="DJ1217" s="77">
        <v>2.2184917361445711E-7</v>
      </c>
      <c r="DL1217" s="77">
        <v>0</v>
      </c>
      <c r="DM1217" s="77">
        <v>1.8041014156130195E-4</v>
      </c>
      <c r="DN1217" s="77">
        <v>1.8041014156130195E-4</v>
      </c>
      <c r="DO1217" s="77">
        <v>0</v>
      </c>
      <c r="DP1217" s="77">
        <v>1.8041014156130195E-4</v>
      </c>
      <c r="DQ1217" s="77">
        <v>1.8041014156130195E-4</v>
      </c>
      <c r="DR1217" s="77">
        <v>0</v>
      </c>
      <c r="DS1217" s="77">
        <v>0</v>
      </c>
      <c r="DT1217" s="77">
        <v>0</v>
      </c>
      <c r="DU1217" s="77">
        <v>0</v>
      </c>
      <c r="DV1217" s="77">
        <v>0</v>
      </c>
      <c r="DW1217" s="77">
        <v>0</v>
      </c>
      <c r="GE1217" s="77" t="s">
        <v>425</v>
      </c>
      <c r="GF1217" s="77" t="s">
        <v>155</v>
      </c>
      <c r="GG1217" s="77" t="s">
        <v>434</v>
      </c>
      <c r="GH1217" s="77" t="s">
        <v>467</v>
      </c>
      <c r="GI1217" s="77">
        <v>2021</v>
      </c>
      <c r="GJ1217" s="77" t="s">
        <v>301</v>
      </c>
      <c r="GK1217" s="77">
        <v>2.9419641522810172</v>
      </c>
      <c r="GL1217" s="77">
        <v>1130.076335</v>
      </c>
      <c r="GM1217" s="77">
        <v>2021</v>
      </c>
      <c r="GN1217" s="77" t="s">
        <v>175</v>
      </c>
      <c r="GO1217" s="77">
        <v>5.3000000000000005E-2</v>
      </c>
      <c r="GP1217" s="77">
        <v>3</v>
      </c>
      <c r="GQ1217" s="77">
        <v>0</v>
      </c>
      <c r="GR1217" s="77" t="s">
        <v>423</v>
      </c>
      <c r="GS1217" s="77">
        <v>5.5966209081309407E-2</v>
      </c>
      <c r="GT1217" s="77">
        <v>0.1646505808562766</v>
      </c>
      <c r="GU1217" s="77">
        <v>5.5966209081309407E-2</v>
      </c>
      <c r="GV1217" s="248">
        <v>0.1646505808562766</v>
      </c>
      <c r="GW1217" s="248">
        <v>0</v>
      </c>
      <c r="GX1217" s="77">
        <v>0</v>
      </c>
      <c r="GY1217" s="77">
        <v>0</v>
      </c>
      <c r="GZ1217" s="77">
        <v>0</v>
      </c>
    </row>
    <row r="1218" spans="98:208" x14ac:dyDescent="0.25">
      <c r="CT1218" s="77" t="s">
        <v>155</v>
      </c>
      <c r="CU1218" s="77" t="s">
        <v>448</v>
      </c>
      <c r="CV1218" s="77" t="s">
        <v>300</v>
      </c>
      <c r="CW1218" s="77">
        <v>2022</v>
      </c>
      <c r="CX1218" s="77">
        <v>0</v>
      </c>
      <c r="CY1218" s="77">
        <v>0</v>
      </c>
      <c r="CZ1218" s="77">
        <v>0</v>
      </c>
      <c r="DA1218" s="77">
        <v>0</v>
      </c>
      <c r="DB1218" s="77">
        <v>14146.13064133457</v>
      </c>
      <c r="DC1218" s="77">
        <v>222.22942162786251</v>
      </c>
      <c r="DD1218" s="77">
        <v>8585.7228092491896</v>
      </c>
      <c r="DE1218" s="77">
        <v>5338.178410457519</v>
      </c>
      <c r="DF1218" s="77">
        <v>813.21078921316871</v>
      </c>
      <c r="DG1218" s="77">
        <v>813.21078921316871</v>
      </c>
      <c r="DH1218" s="77">
        <v>813.21078921316871</v>
      </c>
      <c r="DI1218" s="77">
        <v>0</v>
      </c>
      <c r="DJ1218" s="77">
        <v>2.2184917361445711E-7</v>
      </c>
      <c r="DL1218" s="77">
        <v>0</v>
      </c>
      <c r="DM1218" s="77">
        <v>1.8041014156130195E-4</v>
      </c>
      <c r="DN1218" s="77">
        <v>1.8041014156130195E-4</v>
      </c>
      <c r="DO1218" s="77">
        <v>0</v>
      </c>
      <c r="DP1218" s="77">
        <v>1.8041014156130195E-4</v>
      </c>
      <c r="DQ1218" s="77">
        <v>1.8041014156130195E-4</v>
      </c>
      <c r="DR1218" s="77">
        <v>0</v>
      </c>
      <c r="DS1218" s="77">
        <v>1.8041014156130195E-4</v>
      </c>
      <c r="DT1218" s="77">
        <v>1.8041014156130195E-4</v>
      </c>
      <c r="DU1218" s="77">
        <v>0</v>
      </c>
      <c r="DV1218" s="77">
        <v>0</v>
      </c>
      <c r="DW1218" s="77">
        <v>0</v>
      </c>
      <c r="GE1218" s="77" t="s">
        <v>427</v>
      </c>
      <c r="GF1218" s="77" t="s">
        <v>155</v>
      </c>
      <c r="GG1218" s="77" t="s">
        <v>434</v>
      </c>
      <c r="GH1218" s="77" t="s">
        <v>467</v>
      </c>
      <c r="GI1218" s="77">
        <v>2021</v>
      </c>
      <c r="GJ1218" s="77" t="s">
        <v>303</v>
      </c>
      <c r="GK1218" s="77">
        <v>1.602175962208289</v>
      </c>
      <c r="GL1218" s="77">
        <v>1130.076335</v>
      </c>
      <c r="GM1218" s="77">
        <v>2021</v>
      </c>
      <c r="GN1218" s="77" t="s">
        <v>175</v>
      </c>
      <c r="GO1218" s="77">
        <v>5.3000000000000005E-2</v>
      </c>
      <c r="GP1218" s="77">
        <v>3</v>
      </c>
      <c r="GQ1218" s="77">
        <v>0</v>
      </c>
      <c r="GR1218" s="77" t="s">
        <v>423</v>
      </c>
      <c r="GS1218" s="77">
        <v>5.5966209081309407E-2</v>
      </c>
      <c r="GT1218" s="77">
        <v>8.9667714885997174E-2</v>
      </c>
      <c r="GU1218" s="77">
        <v>5.5966209081309407E-2</v>
      </c>
      <c r="GV1218" s="248">
        <v>8.9667714885997174E-2</v>
      </c>
      <c r="GW1218" s="248">
        <v>0</v>
      </c>
      <c r="GX1218" s="77">
        <v>0</v>
      </c>
      <c r="GY1218" s="77">
        <v>0</v>
      </c>
      <c r="GZ1218" s="77">
        <v>0</v>
      </c>
    </row>
    <row r="1219" spans="98:208" x14ac:dyDescent="0.25">
      <c r="CT1219" s="77" t="s">
        <v>155</v>
      </c>
      <c r="CU1219" s="77" t="s">
        <v>448</v>
      </c>
      <c r="CV1219" s="77" t="s">
        <v>300</v>
      </c>
      <c r="CW1219" s="77">
        <v>2023</v>
      </c>
      <c r="CX1219" s="77">
        <v>0</v>
      </c>
      <c r="CY1219" s="77">
        <v>0</v>
      </c>
      <c r="CZ1219" s="77">
        <v>0</v>
      </c>
      <c r="DA1219" s="77">
        <v>0</v>
      </c>
      <c r="DB1219" s="77">
        <v>14664.637556438751</v>
      </c>
      <c r="DC1219" s="77">
        <v>233.23007680797261</v>
      </c>
      <c r="DD1219" s="77">
        <v>8896.5159934298827</v>
      </c>
      <c r="DE1219" s="77">
        <v>5534.8914862008951</v>
      </c>
      <c r="DF1219" s="77">
        <v>0</v>
      </c>
      <c r="DG1219" s="77">
        <v>843.29420601066511</v>
      </c>
      <c r="DH1219" s="77">
        <v>843.29420601066511</v>
      </c>
      <c r="DI1219" s="77">
        <v>843.29420601066511</v>
      </c>
      <c r="DJ1219" s="77">
        <v>2.2184917361445711E-7</v>
      </c>
      <c r="DL1219" s="77">
        <v>0</v>
      </c>
      <c r="DM1219" s="77">
        <v>0</v>
      </c>
      <c r="DN1219" s="77">
        <v>0</v>
      </c>
      <c r="DO1219" s="77">
        <v>0</v>
      </c>
      <c r="DP1219" s="77">
        <v>1.8708412271732582E-4</v>
      </c>
      <c r="DQ1219" s="77">
        <v>1.8708412271732582E-4</v>
      </c>
      <c r="DR1219" s="77">
        <v>0</v>
      </c>
      <c r="DS1219" s="77">
        <v>1.8708412271732582E-4</v>
      </c>
      <c r="DT1219" s="77">
        <v>1.8708412271732582E-4</v>
      </c>
      <c r="DU1219" s="77">
        <v>0</v>
      </c>
      <c r="DV1219" s="77">
        <v>1.8708412271732582E-4</v>
      </c>
      <c r="DW1219" s="77">
        <v>1.8708412271732582E-4</v>
      </c>
      <c r="GE1219" s="77" t="s">
        <v>422</v>
      </c>
      <c r="GF1219" s="77" t="s">
        <v>155</v>
      </c>
      <c r="GG1219" s="77" t="s">
        <v>434</v>
      </c>
      <c r="GH1219" s="77" t="s">
        <v>467</v>
      </c>
      <c r="GI1219" s="77">
        <v>2022</v>
      </c>
      <c r="GJ1219" s="77" t="s">
        <v>305</v>
      </c>
      <c r="GK1219" s="77">
        <v>0.69641821681223204</v>
      </c>
      <c r="GL1219" s="77">
        <v>1130.076335</v>
      </c>
      <c r="GM1219" s="77">
        <v>2022</v>
      </c>
      <c r="GN1219" s="77" t="s">
        <v>175</v>
      </c>
      <c r="GO1219" s="77">
        <v>0.13250000000000001</v>
      </c>
      <c r="GP1219" s="77">
        <v>3</v>
      </c>
      <c r="GQ1219" s="77">
        <v>0</v>
      </c>
      <c r="GR1219" s="77" t="s">
        <v>423</v>
      </c>
      <c r="GS1219" s="77">
        <v>0.1527377521613833</v>
      </c>
      <c r="GT1219" s="77">
        <v>0.10636935300013919</v>
      </c>
      <c r="GU1219" s="77">
        <v>0.1527377521613833</v>
      </c>
      <c r="GV1219" s="248">
        <v>0.10636935300013919</v>
      </c>
      <c r="GW1219" s="248">
        <v>0.1527377521613833</v>
      </c>
      <c r="GX1219" s="77">
        <v>0.10636935300013919</v>
      </c>
      <c r="GY1219" s="77">
        <v>0</v>
      </c>
      <c r="GZ1219" s="77">
        <v>0</v>
      </c>
    </row>
    <row r="1220" spans="98:208" x14ac:dyDescent="0.25">
      <c r="CT1220" s="77" t="s">
        <v>155</v>
      </c>
      <c r="CU1220" s="77" t="s">
        <v>448</v>
      </c>
      <c r="CV1220" s="77" t="s">
        <v>300</v>
      </c>
      <c r="CW1220" s="77">
        <v>2024</v>
      </c>
      <c r="CX1220" s="77">
        <v>0</v>
      </c>
      <c r="CY1220" s="77">
        <v>0</v>
      </c>
      <c r="CZ1220" s="77">
        <v>0</v>
      </c>
      <c r="DA1220" s="77">
        <v>0</v>
      </c>
      <c r="DB1220" s="77">
        <v>14664.637556438751</v>
      </c>
      <c r="DC1220" s="77">
        <v>233.23007680797261</v>
      </c>
      <c r="DD1220" s="77">
        <v>8896.5159934298827</v>
      </c>
      <c r="DE1220" s="77">
        <v>5534.8914862008951</v>
      </c>
      <c r="DF1220" s="77">
        <v>0</v>
      </c>
      <c r="DG1220" s="77">
        <v>0</v>
      </c>
      <c r="DH1220" s="77">
        <v>843.29420601066511</v>
      </c>
      <c r="DI1220" s="77">
        <v>843.29420601066511</v>
      </c>
      <c r="DJ1220" s="77">
        <v>2.2184917361445711E-7</v>
      </c>
      <c r="DL1220" s="77">
        <v>0</v>
      </c>
      <c r="DM1220" s="77">
        <v>0</v>
      </c>
      <c r="DN1220" s="77">
        <v>0</v>
      </c>
      <c r="DO1220" s="77">
        <v>0</v>
      </c>
      <c r="DP1220" s="77">
        <v>0</v>
      </c>
      <c r="DQ1220" s="77">
        <v>0</v>
      </c>
      <c r="DR1220" s="77">
        <v>0</v>
      </c>
      <c r="DS1220" s="77">
        <v>1.8708412271732582E-4</v>
      </c>
      <c r="DT1220" s="77">
        <v>1.8708412271732582E-4</v>
      </c>
      <c r="DU1220" s="77">
        <v>0</v>
      </c>
      <c r="DV1220" s="77">
        <v>1.8708412271732582E-4</v>
      </c>
      <c r="DW1220" s="77">
        <v>1.8708412271732582E-4</v>
      </c>
      <c r="GE1220" s="77" t="s">
        <v>425</v>
      </c>
      <c r="GF1220" s="77" t="s">
        <v>155</v>
      </c>
      <c r="GG1220" s="77" t="s">
        <v>434</v>
      </c>
      <c r="GH1220" s="77" t="s">
        <v>467</v>
      </c>
      <c r="GI1220" s="77">
        <v>2022</v>
      </c>
      <c r="GJ1220" s="77" t="s">
        <v>301</v>
      </c>
      <c r="GK1220" s="77">
        <v>2.9419641522810172</v>
      </c>
      <c r="GL1220" s="77">
        <v>1130.076335</v>
      </c>
      <c r="GM1220" s="77">
        <v>2022</v>
      </c>
      <c r="GN1220" s="77" t="s">
        <v>175</v>
      </c>
      <c r="GO1220" s="77">
        <v>5.3000000000000005E-2</v>
      </c>
      <c r="GP1220" s="77">
        <v>3</v>
      </c>
      <c r="GQ1220" s="77">
        <v>0</v>
      </c>
      <c r="GR1220" s="77" t="s">
        <v>423</v>
      </c>
      <c r="GS1220" s="77">
        <v>5.5966209081309407E-2</v>
      </c>
      <c r="GT1220" s="77">
        <v>0.1646505808562766</v>
      </c>
      <c r="GU1220" s="77">
        <v>5.5966209081309407E-2</v>
      </c>
      <c r="GV1220" s="248">
        <v>0.1646505808562766</v>
      </c>
      <c r="GW1220" s="248">
        <v>5.5966209081309407E-2</v>
      </c>
      <c r="GX1220" s="77">
        <v>0.1646505808562766</v>
      </c>
      <c r="GY1220" s="77">
        <v>0</v>
      </c>
      <c r="GZ1220" s="77">
        <v>0</v>
      </c>
    </row>
    <row r="1221" spans="98:208" x14ac:dyDescent="0.25">
      <c r="CT1221" s="77" t="s">
        <v>155</v>
      </c>
      <c r="CU1221" s="77" t="s">
        <v>448</v>
      </c>
      <c r="CV1221" s="77" t="s">
        <v>300</v>
      </c>
      <c r="CW1221" s="77">
        <v>2025</v>
      </c>
      <c r="CX1221" s="77">
        <v>0</v>
      </c>
      <c r="CY1221" s="77">
        <v>0</v>
      </c>
      <c r="CZ1221" s="77">
        <v>0</v>
      </c>
      <c r="DA1221" s="77">
        <v>0</v>
      </c>
      <c r="DB1221" s="77">
        <v>14664.637556438751</v>
      </c>
      <c r="DC1221" s="77">
        <v>233.23007680797261</v>
      </c>
      <c r="DD1221" s="77">
        <v>8896.5159934298827</v>
      </c>
      <c r="DE1221" s="77">
        <v>5534.8914862008951</v>
      </c>
      <c r="DF1221" s="77">
        <v>0</v>
      </c>
      <c r="DG1221" s="77">
        <v>0</v>
      </c>
      <c r="DH1221" s="77">
        <v>0</v>
      </c>
      <c r="DI1221" s="77">
        <v>843.29420601066511</v>
      </c>
      <c r="DJ1221" s="77">
        <v>2.2184917361445711E-7</v>
      </c>
      <c r="DL1221" s="77">
        <v>0</v>
      </c>
      <c r="DM1221" s="77">
        <v>0</v>
      </c>
      <c r="DN1221" s="77">
        <v>0</v>
      </c>
      <c r="DO1221" s="77">
        <v>0</v>
      </c>
      <c r="DP1221" s="77">
        <v>0</v>
      </c>
      <c r="DQ1221" s="77">
        <v>0</v>
      </c>
      <c r="DR1221" s="77">
        <v>0</v>
      </c>
      <c r="DS1221" s="77">
        <v>0</v>
      </c>
      <c r="DT1221" s="77">
        <v>0</v>
      </c>
      <c r="DU1221" s="77">
        <v>0</v>
      </c>
      <c r="DV1221" s="77">
        <v>1.8708412271732582E-4</v>
      </c>
      <c r="DW1221" s="77">
        <v>1.8708412271732582E-4</v>
      </c>
      <c r="GE1221" s="77" t="s">
        <v>427</v>
      </c>
      <c r="GF1221" s="77" t="s">
        <v>155</v>
      </c>
      <c r="GG1221" s="77" t="s">
        <v>434</v>
      </c>
      <c r="GH1221" s="77" t="s">
        <v>467</v>
      </c>
      <c r="GI1221" s="77">
        <v>2022</v>
      </c>
      <c r="GJ1221" s="77" t="s">
        <v>303</v>
      </c>
      <c r="GK1221" s="77">
        <v>1.602175962208289</v>
      </c>
      <c r="GL1221" s="77">
        <v>1130.076335</v>
      </c>
      <c r="GM1221" s="77">
        <v>2022</v>
      </c>
      <c r="GN1221" s="77" t="s">
        <v>175</v>
      </c>
      <c r="GO1221" s="77">
        <v>5.3000000000000005E-2</v>
      </c>
      <c r="GP1221" s="77">
        <v>3</v>
      </c>
      <c r="GQ1221" s="77">
        <v>0</v>
      </c>
      <c r="GR1221" s="77" t="s">
        <v>423</v>
      </c>
      <c r="GS1221" s="77">
        <v>5.5966209081309407E-2</v>
      </c>
      <c r="GT1221" s="77">
        <v>8.9667714885997174E-2</v>
      </c>
      <c r="GU1221" s="77">
        <v>5.5966209081309407E-2</v>
      </c>
      <c r="GV1221" s="248">
        <v>8.9667714885997174E-2</v>
      </c>
      <c r="GW1221" s="248">
        <v>5.5966209081309407E-2</v>
      </c>
      <c r="GX1221" s="77">
        <v>8.9667714885997174E-2</v>
      </c>
      <c r="GY1221" s="77">
        <v>0</v>
      </c>
      <c r="GZ1221" s="77">
        <v>0</v>
      </c>
    </row>
    <row r="1222" spans="98:208" x14ac:dyDescent="0.25">
      <c r="CT1222" s="77" t="s">
        <v>155</v>
      </c>
      <c r="CU1222" s="77" t="s">
        <v>448</v>
      </c>
      <c r="CV1222" s="77" t="s">
        <v>432</v>
      </c>
      <c r="CW1222" s="77">
        <v>2020</v>
      </c>
      <c r="CX1222" s="77">
        <v>0</v>
      </c>
      <c r="CY1222" s="77">
        <v>0</v>
      </c>
      <c r="CZ1222" s="77">
        <v>0</v>
      </c>
      <c r="DA1222" s="77">
        <v>0</v>
      </c>
      <c r="DB1222" s="77">
        <v>8807.9522308771702</v>
      </c>
      <c r="DC1222" s="77">
        <v>222.22942162786569</v>
      </c>
      <c r="DD1222" s="77">
        <v>8585.7228092493042</v>
      </c>
      <c r="DE1222" s="77">
        <v>0</v>
      </c>
      <c r="DF1222" s="77">
        <v>514.45318018017826</v>
      </c>
      <c r="DG1222" s="77">
        <v>0</v>
      </c>
      <c r="DH1222" s="77">
        <v>0</v>
      </c>
      <c r="DI1222" s="77">
        <v>0</v>
      </c>
      <c r="DJ1222" s="77">
        <v>2.6681508746325722E-7</v>
      </c>
      <c r="DL1222" s="77">
        <v>0</v>
      </c>
      <c r="DM1222" s="77">
        <v>1.3726387026552508E-4</v>
      </c>
      <c r="DN1222" s="77">
        <v>1.3726387026552508E-4</v>
      </c>
      <c r="DO1222" s="77">
        <v>0</v>
      </c>
      <c r="DP1222" s="77">
        <v>0</v>
      </c>
      <c r="DQ1222" s="77">
        <v>0</v>
      </c>
      <c r="DR1222" s="77">
        <v>0</v>
      </c>
      <c r="DS1222" s="77">
        <v>0</v>
      </c>
      <c r="DT1222" s="77">
        <v>0</v>
      </c>
      <c r="DU1222" s="77">
        <v>0</v>
      </c>
      <c r="DV1222" s="77">
        <v>0</v>
      </c>
      <c r="DW1222" s="77">
        <v>0</v>
      </c>
      <c r="GE1222" s="77" t="s">
        <v>422</v>
      </c>
      <c r="GF1222" s="77" t="s">
        <v>155</v>
      </c>
      <c r="GG1222" s="77" t="s">
        <v>434</v>
      </c>
      <c r="GH1222" s="77" t="s">
        <v>467</v>
      </c>
      <c r="GI1222" s="77">
        <v>2023</v>
      </c>
      <c r="GJ1222" s="77" t="s">
        <v>305</v>
      </c>
      <c r="GK1222" s="77">
        <v>0.71896016785821248</v>
      </c>
      <c r="GL1222" s="77">
        <v>1130.076335</v>
      </c>
      <c r="GM1222" s="77">
        <v>2023</v>
      </c>
      <c r="GN1222" s="77" t="s">
        <v>175</v>
      </c>
      <c r="GO1222" s="77">
        <v>0.13250000000000001</v>
      </c>
      <c r="GP1222" s="77">
        <v>3</v>
      </c>
      <c r="GQ1222" s="77">
        <v>0</v>
      </c>
      <c r="GR1222" s="77" t="s">
        <v>423</v>
      </c>
      <c r="GS1222" s="77">
        <v>0</v>
      </c>
      <c r="GT1222" s="77">
        <v>0</v>
      </c>
      <c r="GU1222" s="77">
        <v>0.1527377521613833</v>
      </c>
      <c r="GV1222" s="248">
        <v>0.10981235993223419</v>
      </c>
      <c r="GW1222" s="248">
        <v>0.1527377521613833</v>
      </c>
      <c r="GX1222" s="77">
        <v>0.10981235993223419</v>
      </c>
      <c r="GY1222" s="77">
        <v>0.1527377521613833</v>
      </c>
      <c r="GZ1222" s="77">
        <v>0.10981235993223419</v>
      </c>
    </row>
    <row r="1223" spans="98:208" x14ac:dyDescent="0.25">
      <c r="CT1223" s="77" t="s">
        <v>155</v>
      </c>
      <c r="CU1223" s="77" t="s">
        <v>448</v>
      </c>
      <c r="CV1223" s="77" t="s">
        <v>432</v>
      </c>
      <c r="CW1223" s="77">
        <v>2021</v>
      </c>
      <c r="CX1223" s="77">
        <v>0</v>
      </c>
      <c r="CY1223" s="77">
        <v>0</v>
      </c>
      <c r="CZ1223" s="77">
        <v>0</v>
      </c>
      <c r="DA1223" s="77">
        <v>0</v>
      </c>
      <c r="DB1223" s="77">
        <v>8807.9522308771702</v>
      </c>
      <c r="DC1223" s="77">
        <v>222.22942162786569</v>
      </c>
      <c r="DD1223" s="77">
        <v>8585.7228092493042</v>
      </c>
      <c r="DE1223" s="77">
        <v>0</v>
      </c>
      <c r="DF1223" s="77">
        <v>514.45318018017826</v>
      </c>
      <c r="DG1223" s="77">
        <v>514.45318018017826</v>
      </c>
      <c r="DH1223" s="77">
        <v>0</v>
      </c>
      <c r="DI1223" s="77">
        <v>0</v>
      </c>
      <c r="DJ1223" s="77">
        <v>2.6681508746325722E-7</v>
      </c>
      <c r="DL1223" s="77">
        <v>0</v>
      </c>
      <c r="DM1223" s="77">
        <v>1.3726387026552508E-4</v>
      </c>
      <c r="DN1223" s="77">
        <v>1.3726387026552508E-4</v>
      </c>
      <c r="DO1223" s="77">
        <v>0</v>
      </c>
      <c r="DP1223" s="77">
        <v>1.3726387026552508E-4</v>
      </c>
      <c r="DQ1223" s="77">
        <v>1.3726387026552508E-4</v>
      </c>
      <c r="DR1223" s="77">
        <v>0</v>
      </c>
      <c r="DS1223" s="77">
        <v>0</v>
      </c>
      <c r="DT1223" s="77">
        <v>0</v>
      </c>
      <c r="DU1223" s="77">
        <v>0</v>
      </c>
      <c r="DV1223" s="77">
        <v>0</v>
      </c>
      <c r="DW1223" s="77">
        <v>0</v>
      </c>
      <c r="GE1223" s="77" t="s">
        <v>425</v>
      </c>
      <c r="GF1223" s="77" t="s">
        <v>155</v>
      </c>
      <c r="GG1223" s="77" t="s">
        <v>434</v>
      </c>
      <c r="GH1223" s="77" t="s">
        <v>467</v>
      </c>
      <c r="GI1223" s="77">
        <v>2023</v>
      </c>
      <c r="GJ1223" s="77" t="s">
        <v>301</v>
      </c>
      <c r="GK1223" s="77">
        <v>3.071497198615103</v>
      </c>
      <c r="GL1223" s="77">
        <v>1130.076335</v>
      </c>
      <c r="GM1223" s="77">
        <v>2023</v>
      </c>
      <c r="GN1223" s="77" t="s">
        <v>175</v>
      </c>
      <c r="GO1223" s="77">
        <v>5.3000000000000005E-2</v>
      </c>
      <c r="GP1223" s="77">
        <v>3</v>
      </c>
      <c r="GQ1223" s="77">
        <v>0</v>
      </c>
      <c r="GR1223" s="77" t="s">
        <v>423</v>
      </c>
      <c r="GS1223" s="77">
        <v>0</v>
      </c>
      <c r="GT1223" s="77">
        <v>0</v>
      </c>
      <c r="GU1223" s="77">
        <v>5.5966209081309407E-2</v>
      </c>
      <c r="GV1223" s="248">
        <v>0.17190005441034897</v>
      </c>
      <c r="GW1223" s="248">
        <v>5.5966209081309407E-2</v>
      </c>
      <c r="GX1223" s="77">
        <v>0.17190005441034897</v>
      </c>
      <c r="GY1223" s="77">
        <v>5.5966209081309407E-2</v>
      </c>
      <c r="GZ1223" s="77">
        <v>0.17190005441034897</v>
      </c>
    </row>
    <row r="1224" spans="98:208" x14ac:dyDescent="0.25">
      <c r="CT1224" s="77" t="s">
        <v>155</v>
      </c>
      <c r="CU1224" s="77" t="s">
        <v>448</v>
      </c>
      <c r="CV1224" s="77" t="s">
        <v>432</v>
      </c>
      <c r="CW1224" s="77">
        <v>2022</v>
      </c>
      <c r="CX1224" s="77">
        <v>0</v>
      </c>
      <c r="CY1224" s="77">
        <v>0</v>
      </c>
      <c r="CZ1224" s="77">
        <v>0</v>
      </c>
      <c r="DA1224" s="77">
        <v>0</v>
      </c>
      <c r="DB1224" s="77">
        <v>8807.9522308771702</v>
      </c>
      <c r="DC1224" s="77">
        <v>222.22942162786569</v>
      </c>
      <c r="DD1224" s="77">
        <v>8585.7228092493042</v>
      </c>
      <c r="DE1224" s="77">
        <v>0</v>
      </c>
      <c r="DF1224" s="77">
        <v>514.45318018017826</v>
      </c>
      <c r="DG1224" s="77">
        <v>514.45318018017826</v>
      </c>
      <c r="DH1224" s="77">
        <v>514.45318018017826</v>
      </c>
      <c r="DI1224" s="77">
        <v>0</v>
      </c>
      <c r="DJ1224" s="77">
        <v>2.6681508746325722E-7</v>
      </c>
      <c r="DL1224" s="77">
        <v>0</v>
      </c>
      <c r="DM1224" s="77">
        <v>1.3726387026552508E-4</v>
      </c>
      <c r="DN1224" s="77">
        <v>1.3726387026552508E-4</v>
      </c>
      <c r="DO1224" s="77">
        <v>0</v>
      </c>
      <c r="DP1224" s="77">
        <v>1.3726387026552508E-4</v>
      </c>
      <c r="DQ1224" s="77">
        <v>1.3726387026552508E-4</v>
      </c>
      <c r="DR1224" s="77">
        <v>0</v>
      </c>
      <c r="DS1224" s="77">
        <v>1.3726387026552508E-4</v>
      </c>
      <c r="DT1224" s="77">
        <v>1.3726387026552508E-4</v>
      </c>
      <c r="DU1224" s="77">
        <v>0</v>
      </c>
      <c r="DV1224" s="77">
        <v>0</v>
      </c>
      <c r="DW1224" s="77">
        <v>0</v>
      </c>
      <c r="GE1224" s="77" t="s">
        <v>427</v>
      </c>
      <c r="GF1224" s="77" t="s">
        <v>155</v>
      </c>
      <c r="GG1224" s="77" t="s">
        <v>434</v>
      </c>
      <c r="GH1224" s="77" t="s">
        <v>467</v>
      </c>
      <c r="GI1224" s="77">
        <v>2023</v>
      </c>
      <c r="GJ1224" s="77" t="s">
        <v>303</v>
      </c>
      <c r="GK1224" s="77">
        <v>1.684577240534447</v>
      </c>
      <c r="GL1224" s="77">
        <v>1130.076335</v>
      </c>
      <c r="GM1224" s="77">
        <v>2023</v>
      </c>
      <c r="GN1224" s="77" t="s">
        <v>175</v>
      </c>
      <c r="GO1224" s="77">
        <v>5.3000000000000005E-2</v>
      </c>
      <c r="GP1224" s="77">
        <v>3</v>
      </c>
      <c r="GQ1224" s="77">
        <v>0</v>
      </c>
      <c r="GR1224" s="77" t="s">
        <v>423</v>
      </c>
      <c r="GS1224" s="77">
        <v>0</v>
      </c>
      <c r="GT1224" s="77">
        <v>0</v>
      </c>
      <c r="GU1224" s="77">
        <v>5.5966209081309407E-2</v>
      </c>
      <c r="GV1224" s="248">
        <v>9.427940205736611E-2</v>
      </c>
      <c r="GW1224" s="248">
        <v>5.5966209081309407E-2</v>
      </c>
      <c r="GX1224" s="77">
        <v>9.427940205736611E-2</v>
      </c>
      <c r="GY1224" s="77">
        <v>5.5966209081309407E-2</v>
      </c>
      <c r="GZ1224" s="77">
        <v>9.427940205736611E-2</v>
      </c>
    </row>
    <row r="1225" spans="98:208" x14ac:dyDescent="0.25">
      <c r="CT1225" s="77" t="s">
        <v>155</v>
      </c>
      <c r="CU1225" s="77" t="s">
        <v>448</v>
      </c>
      <c r="CV1225" s="77" t="s">
        <v>432</v>
      </c>
      <c r="CW1225" s="77">
        <v>2023</v>
      </c>
      <c r="CX1225" s="77">
        <v>0</v>
      </c>
      <c r="CY1225" s="77">
        <v>0</v>
      </c>
      <c r="CZ1225" s="77">
        <v>0</v>
      </c>
      <c r="DA1225" s="77">
        <v>0</v>
      </c>
      <c r="DB1225" s="77">
        <v>9129.7460702379794</v>
      </c>
      <c r="DC1225" s="77">
        <v>233.2300768079761</v>
      </c>
      <c r="DD1225" s="77">
        <v>8896.5159934300027</v>
      </c>
      <c r="DE1225" s="77">
        <v>0</v>
      </c>
      <c r="DF1225" s="77">
        <v>0</v>
      </c>
      <c r="DG1225" s="77">
        <v>533.52731185159371</v>
      </c>
      <c r="DH1225" s="77">
        <v>533.52731185159371</v>
      </c>
      <c r="DI1225" s="77">
        <v>533.52731185159371</v>
      </c>
      <c r="DJ1225" s="77">
        <v>2.6681508746325722E-7</v>
      </c>
      <c r="DL1225" s="77">
        <v>0</v>
      </c>
      <c r="DM1225" s="77">
        <v>0</v>
      </c>
      <c r="DN1225" s="77">
        <v>0</v>
      </c>
      <c r="DO1225" s="77">
        <v>0</v>
      </c>
      <c r="DP1225" s="77">
        <v>1.4235313637571948E-4</v>
      </c>
      <c r="DQ1225" s="77">
        <v>1.4235313637571948E-4</v>
      </c>
      <c r="DR1225" s="77">
        <v>0</v>
      </c>
      <c r="DS1225" s="77">
        <v>1.4235313637571948E-4</v>
      </c>
      <c r="DT1225" s="77">
        <v>1.4235313637571948E-4</v>
      </c>
      <c r="DU1225" s="77">
        <v>0</v>
      </c>
      <c r="DV1225" s="77">
        <v>1.4235313637571948E-4</v>
      </c>
      <c r="DW1225" s="77">
        <v>1.4235313637571948E-4</v>
      </c>
      <c r="GE1225" s="77" t="s">
        <v>422</v>
      </c>
      <c r="GF1225" s="77" t="s">
        <v>155</v>
      </c>
      <c r="GG1225" s="77" t="s">
        <v>434</v>
      </c>
      <c r="GH1225" s="77" t="s">
        <v>467</v>
      </c>
      <c r="GI1225" s="77">
        <v>2024</v>
      </c>
      <c r="GJ1225" s="77" t="s">
        <v>305</v>
      </c>
      <c r="GK1225" s="77">
        <v>0.71896016785821248</v>
      </c>
      <c r="GL1225" s="77">
        <v>1130.076335</v>
      </c>
      <c r="GM1225" s="77">
        <v>2024</v>
      </c>
      <c r="GN1225" s="77" t="s">
        <v>175</v>
      </c>
      <c r="GO1225" s="77">
        <v>0.13250000000000001</v>
      </c>
      <c r="GP1225" s="77">
        <v>3</v>
      </c>
      <c r="GQ1225" s="77">
        <v>0</v>
      </c>
      <c r="GR1225" s="77" t="s">
        <v>423</v>
      </c>
      <c r="GS1225" s="77">
        <v>0</v>
      </c>
      <c r="GT1225" s="77">
        <v>0</v>
      </c>
      <c r="GU1225" s="77">
        <v>0</v>
      </c>
      <c r="GV1225" s="248">
        <v>0</v>
      </c>
      <c r="GW1225" s="248">
        <v>0.1527377521613833</v>
      </c>
      <c r="GX1225" s="77">
        <v>0.10981235993223419</v>
      </c>
      <c r="GY1225" s="77">
        <v>0.1527377521613833</v>
      </c>
      <c r="GZ1225" s="77">
        <v>0.10981235993223419</v>
      </c>
    </row>
    <row r="1226" spans="98:208" x14ac:dyDescent="0.25">
      <c r="CT1226" s="77" t="s">
        <v>155</v>
      </c>
      <c r="CU1226" s="77" t="s">
        <v>448</v>
      </c>
      <c r="CV1226" s="77" t="s">
        <v>432</v>
      </c>
      <c r="CW1226" s="77">
        <v>2024</v>
      </c>
      <c r="CX1226" s="77">
        <v>0</v>
      </c>
      <c r="CY1226" s="77">
        <v>0</v>
      </c>
      <c r="CZ1226" s="77">
        <v>0</v>
      </c>
      <c r="DA1226" s="77">
        <v>0</v>
      </c>
      <c r="DB1226" s="77">
        <v>9129.7460702379794</v>
      </c>
      <c r="DC1226" s="77">
        <v>233.2300768079761</v>
      </c>
      <c r="DD1226" s="77">
        <v>8896.5159934300027</v>
      </c>
      <c r="DE1226" s="77">
        <v>0</v>
      </c>
      <c r="DF1226" s="77">
        <v>0</v>
      </c>
      <c r="DG1226" s="77">
        <v>0</v>
      </c>
      <c r="DH1226" s="77">
        <v>533.52731185159371</v>
      </c>
      <c r="DI1226" s="77">
        <v>533.52731185159371</v>
      </c>
      <c r="DJ1226" s="77">
        <v>2.6681508746325722E-7</v>
      </c>
      <c r="DL1226" s="77">
        <v>0</v>
      </c>
      <c r="DM1226" s="77">
        <v>0</v>
      </c>
      <c r="DN1226" s="77">
        <v>0</v>
      </c>
      <c r="DO1226" s="77">
        <v>0</v>
      </c>
      <c r="DP1226" s="77">
        <v>0</v>
      </c>
      <c r="DQ1226" s="77">
        <v>0</v>
      </c>
      <c r="DR1226" s="77">
        <v>0</v>
      </c>
      <c r="DS1226" s="77">
        <v>1.4235313637571948E-4</v>
      </c>
      <c r="DT1226" s="77">
        <v>1.4235313637571948E-4</v>
      </c>
      <c r="DU1226" s="77">
        <v>0</v>
      </c>
      <c r="DV1226" s="77">
        <v>1.4235313637571948E-4</v>
      </c>
      <c r="DW1226" s="77">
        <v>1.4235313637571948E-4</v>
      </c>
      <c r="GE1226" s="77" t="s">
        <v>425</v>
      </c>
      <c r="GF1226" s="77" t="s">
        <v>155</v>
      </c>
      <c r="GG1226" s="77" t="s">
        <v>434</v>
      </c>
      <c r="GH1226" s="77" t="s">
        <v>467</v>
      </c>
      <c r="GI1226" s="77">
        <v>2024</v>
      </c>
      <c r="GJ1226" s="77" t="s">
        <v>301</v>
      </c>
      <c r="GK1226" s="77">
        <v>3.071497198615103</v>
      </c>
      <c r="GL1226" s="77">
        <v>1130.076335</v>
      </c>
      <c r="GM1226" s="77">
        <v>2024</v>
      </c>
      <c r="GN1226" s="77" t="s">
        <v>175</v>
      </c>
      <c r="GO1226" s="77">
        <v>5.3000000000000005E-2</v>
      </c>
      <c r="GP1226" s="77">
        <v>3</v>
      </c>
      <c r="GQ1226" s="77">
        <v>0</v>
      </c>
      <c r="GR1226" s="77" t="s">
        <v>423</v>
      </c>
      <c r="GS1226" s="77">
        <v>0</v>
      </c>
      <c r="GT1226" s="77">
        <v>0</v>
      </c>
      <c r="GU1226" s="77">
        <v>0</v>
      </c>
      <c r="GV1226" s="248">
        <v>0</v>
      </c>
      <c r="GW1226" s="248">
        <v>5.5966209081309407E-2</v>
      </c>
      <c r="GX1226" s="77">
        <v>0.17190005441034897</v>
      </c>
      <c r="GY1226" s="77">
        <v>5.5966209081309407E-2</v>
      </c>
      <c r="GZ1226" s="77">
        <v>0.17190005441034897</v>
      </c>
    </row>
    <row r="1227" spans="98:208" x14ac:dyDescent="0.25">
      <c r="CT1227" s="77" t="s">
        <v>155</v>
      </c>
      <c r="CU1227" s="77" t="s">
        <v>448</v>
      </c>
      <c r="CV1227" s="77" t="s">
        <v>432</v>
      </c>
      <c r="CW1227" s="77">
        <v>2025</v>
      </c>
      <c r="CX1227" s="77">
        <v>0</v>
      </c>
      <c r="CY1227" s="77">
        <v>0</v>
      </c>
      <c r="CZ1227" s="77">
        <v>0</v>
      </c>
      <c r="DA1227" s="77">
        <v>0</v>
      </c>
      <c r="DB1227" s="77">
        <v>9129.7460702379794</v>
      </c>
      <c r="DC1227" s="77">
        <v>233.2300768079761</v>
      </c>
      <c r="DD1227" s="77">
        <v>8896.5159934300027</v>
      </c>
      <c r="DE1227" s="77">
        <v>0</v>
      </c>
      <c r="DF1227" s="77">
        <v>0</v>
      </c>
      <c r="DG1227" s="77">
        <v>0</v>
      </c>
      <c r="DH1227" s="77">
        <v>0</v>
      </c>
      <c r="DI1227" s="77">
        <v>533.52731185159371</v>
      </c>
      <c r="DJ1227" s="77">
        <v>2.6681508746325722E-7</v>
      </c>
      <c r="DL1227" s="77">
        <v>0</v>
      </c>
      <c r="DM1227" s="77">
        <v>0</v>
      </c>
      <c r="DN1227" s="77">
        <v>0</v>
      </c>
      <c r="DO1227" s="77">
        <v>0</v>
      </c>
      <c r="DP1227" s="77">
        <v>0</v>
      </c>
      <c r="DQ1227" s="77">
        <v>0</v>
      </c>
      <c r="DR1227" s="77">
        <v>0</v>
      </c>
      <c r="DS1227" s="77">
        <v>0</v>
      </c>
      <c r="DT1227" s="77">
        <v>0</v>
      </c>
      <c r="DU1227" s="77">
        <v>0</v>
      </c>
      <c r="DV1227" s="77">
        <v>1.4235313637571948E-4</v>
      </c>
      <c r="DW1227" s="77">
        <v>1.4235313637571948E-4</v>
      </c>
      <c r="GE1227" s="77" t="s">
        <v>427</v>
      </c>
      <c r="GF1227" s="77" t="s">
        <v>155</v>
      </c>
      <c r="GG1227" s="77" t="s">
        <v>434</v>
      </c>
      <c r="GH1227" s="77" t="s">
        <v>467</v>
      </c>
      <c r="GI1227" s="77">
        <v>2024</v>
      </c>
      <c r="GJ1227" s="77" t="s">
        <v>303</v>
      </c>
      <c r="GK1227" s="77">
        <v>1.684577240534447</v>
      </c>
      <c r="GL1227" s="77">
        <v>1130.076335</v>
      </c>
      <c r="GM1227" s="77">
        <v>2024</v>
      </c>
      <c r="GN1227" s="77" t="s">
        <v>175</v>
      </c>
      <c r="GO1227" s="77">
        <v>5.3000000000000005E-2</v>
      </c>
      <c r="GP1227" s="77">
        <v>3</v>
      </c>
      <c r="GQ1227" s="77">
        <v>0</v>
      </c>
      <c r="GR1227" s="77" t="s">
        <v>423</v>
      </c>
      <c r="GS1227" s="77">
        <v>0</v>
      </c>
      <c r="GT1227" s="77">
        <v>0</v>
      </c>
      <c r="GU1227" s="77">
        <v>0</v>
      </c>
      <c r="GV1227" s="248">
        <v>0</v>
      </c>
      <c r="GW1227" s="248">
        <v>5.5966209081309407E-2</v>
      </c>
      <c r="GX1227" s="77">
        <v>9.427940205736611E-2</v>
      </c>
      <c r="GY1227" s="77">
        <v>5.5966209081309407E-2</v>
      </c>
      <c r="GZ1227" s="77">
        <v>9.427940205736611E-2</v>
      </c>
    </row>
    <row r="1228" spans="98:208" x14ac:dyDescent="0.25">
      <c r="CT1228" s="77" t="s">
        <v>155</v>
      </c>
      <c r="CU1228" s="77" t="s">
        <v>448</v>
      </c>
      <c r="CV1228" s="77" t="s">
        <v>439</v>
      </c>
      <c r="CW1228" s="77">
        <v>2020</v>
      </c>
      <c r="CX1228" s="77">
        <v>0</v>
      </c>
      <c r="CY1228" s="77">
        <v>0</v>
      </c>
      <c r="CZ1228" s="77">
        <v>0</v>
      </c>
      <c r="DA1228" s="77">
        <v>0</v>
      </c>
      <c r="DB1228" s="77">
        <v>5.2405583313015542</v>
      </c>
      <c r="DC1228" s="77">
        <v>0.69641821681223193</v>
      </c>
      <c r="DD1228" s="77">
        <v>2.9419641522810251</v>
      </c>
      <c r="DE1228" s="77">
        <v>1.6021759622082929</v>
      </c>
      <c r="DF1228" s="77">
        <v>0.36068764874241366</v>
      </c>
      <c r="DG1228" s="77">
        <v>0</v>
      </c>
      <c r="DH1228" s="77">
        <v>0</v>
      </c>
      <c r="DI1228" s="77">
        <v>0</v>
      </c>
      <c r="DJ1228" s="77">
        <v>2.8634425366775081E-5</v>
      </c>
      <c r="DL1228" s="77">
        <v>0</v>
      </c>
      <c r="DM1228" s="77">
        <v>1.0328083558632231E-5</v>
      </c>
      <c r="DN1228" s="77">
        <v>1.0328083558632231E-5</v>
      </c>
      <c r="DO1228" s="77">
        <v>0</v>
      </c>
      <c r="DP1228" s="77">
        <v>0</v>
      </c>
      <c r="DQ1228" s="77">
        <v>0</v>
      </c>
      <c r="DR1228" s="77">
        <v>0</v>
      </c>
      <c r="DS1228" s="77">
        <v>0</v>
      </c>
      <c r="DT1228" s="77">
        <v>0</v>
      </c>
      <c r="DU1228" s="77">
        <v>0</v>
      </c>
      <c r="DV1228" s="77">
        <v>0</v>
      </c>
      <c r="DW1228" s="77">
        <v>0</v>
      </c>
      <c r="GE1228" s="77" t="s">
        <v>422</v>
      </c>
      <c r="GF1228" s="77" t="s">
        <v>155</v>
      </c>
      <c r="GG1228" s="77" t="s">
        <v>434</v>
      </c>
      <c r="GH1228" s="77" t="s">
        <v>467</v>
      </c>
      <c r="GI1228" s="77">
        <v>2025</v>
      </c>
      <c r="GJ1228" s="77" t="s">
        <v>305</v>
      </c>
      <c r="GK1228" s="77">
        <v>0.71896016785821248</v>
      </c>
      <c r="GL1228" s="77">
        <v>1130.076335</v>
      </c>
      <c r="GM1228" s="77">
        <v>2025</v>
      </c>
      <c r="GN1228" s="77" t="s">
        <v>175</v>
      </c>
      <c r="GO1228" s="77">
        <v>0.13250000000000001</v>
      </c>
      <c r="GP1228" s="77">
        <v>3</v>
      </c>
      <c r="GQ1228" s="77">
        <v>0</v>
      </c>
      <c r="GR1228" s="77" t="s">
        <v>423</v>
      </c>
      <c r="GS1228" s="77">
        <v>0</v>
      </c>
      <c r="GT1228" s="77">
        <v>0</v>
      </c>
      <c r="GU1228" s="77">
        <v>0</v>
      </c>
      <c r="GV1228" s="248">
        <v>0</v>
      </c>
      <c r="GW1228" s="248">
        <v>0</v>
      </c>
      <c r="GX1228" s="77">
        <v>0</v>
      </c>
      <c r="GY1228" s="77">
        <v>0.1527377521613833</v>
      </c>
      <c r="GZ1228" s="77">
        <v>0.10981235993223419</v>
      </c>
    </row>
    <row r="1229" spans="98:208" x14ac:dyDescent="0.25">
      <c r="CT1229" s="77" t="s">
        <v>155</v>
      </c>
      <c r="CU1229" s="77" t="s">
        <v>448</v>
      </c>
      <c r="CV1229" s="77" t="s">
        <v>439</v>
      </c>
      <c r="CW1229" s="77">
        <v>2021</v>
      </c>
      <c r="CX1229" s="77">
        <v>0</v>
      </c>
      <c r="CY1229" s="77">
        <v>0</v>
      </c>
      <c r="CZ1229" s="77">
        <v>0</v>
      </c>
      <c r="DA1229" s="77">
        <v>0</v>
      </c>
      <c r="DB1229" s="77">
        <v>5.2405583313015542</v>
      </c>
      <c r="DC1229" s="77">
        <v>0.69641821681223193</v>
      </c>
      <c r="DD1229" s="77">
        <v>2.9419641522810251</v>
      </c>
      <c r="DE1229" s="77">
        <v>1.6021759622082929</v>
      </c>
      <c r="DF1229" s="77">
        <v>0.36068764874241366</v>
      </c>
      <c r="DG1229" s="77">
        <v>0.36068764874241366</v>
      </c>
      <c r="DH1229" s="77">
        <v>0</v>
      </c>
      <c r="DI1229" s="77">
        <v>0</v>
      </c>
      <c r="DJ1229" s="77">
        <v>2.8634425366775081E-5</v>
      </c>
      <c r="DL1229" s="77">
        <v>0</v>
      </c>
      <c r="DM1229" s="77">
        <v>1.0328083558632231E-5</v>
      </c>
      <c r="DN1229" s="77">
        <v>1.0328083558632231E-5</v>
      </c>
      <c r="DO1229" s="77">
        <v>0</v>
      </c>
      <c r="DP1229" s="77">
        <v>1.0328083558632231E-5</v>
      </c>
      <c r="DQ1229" s="77">
        <v>1.0328083558632231E-5</v>
      </c>
      <c r="DR1229" s="77">
        <v>0</v>
      </c>
      <c r="DS1229" s="77">
        <v>0</v>
      </c>
      <c r="DT1229" s="77">
        <v>0</v>
      </c>
      <c r="DU1229" s="77">
        <v>0</v>
      </c>
      <c r="DV1229" s="77">
        <v>0</v>
      </c>
      <c r="DW1229" s="77">
        <v>0</v>
      </c>
      <c r="GE1229" s="77" t="s">
        <v>425</v>
      </c>
      <c r="GF1229" s="77" t="s">
        <v>155</v>
      </c>
      <c r="GG1229" s="77" t="s">
        <v>434</v>
      </c>
      <c r="GH1229" s="77" t="s">
        <v>467</v>
      </c>
      <c r="GI1229" s="77">
        <v>2025</v>
      </c>
      <c r="GJ1229" s="77" t="s">
        <v>301</v>
      </c>
      <c r="GK1229" s="77">
        <v>3.071497198615103</v>
      </c>
      <c r="GL1229" s="77">
        <v>1130.076335</v>
      </c>
      <c r="GM1229" s="77">
        <v>2025</v>
      </c>
      <c r="GN1229" s="77" t="s">
        <v>175</v>
      </c>
      <c r="GO1229" s="77">
        <v>5.3000000000000005E-2</v>
      </c>
      <c r="GP1229" s="77">
        <v>3</v>
      </c>
      <c r="GQ1229" s="77">
        <v>0</v>
      </c>
      <c r="GR1229" s="77" t="s">
        <v>423</v>
      </c>
      <c r="GS1229" s="77">
        <v>0</v>
      </c>
      <c r="GT1229" s="77">
        <v>0</v>
      </c>
      <c r="GU1229" s="77">
        <v>0</v>
      </c>
      <c r="GV1229" s="248">
        <v>0</v>
      </c>
      <c r="GW1229" s="248">
        <v>0</v>
      </c>
      <c r="GX1229" s="77">
        <v>0</v>
      </c>
      <c r="GY1229" s="77">
        <v>5.5966209081309407E-2</v>
      </c>
      <c r="GZ1229" s="77">
        <v>0.17190005441034897</v>
      </c>
    </row>
    <row r="1230" spans="98:208" x14ac:dyDescent="0.25">
      <c r="CT1230" s="77" t="s">
        <v>155</v>
      </c>
      <c r="CU1230" s="77" t="s">
        <v>448</v>
      </c>
      <c r="CV1230" s="77" t="s">
        <v>439</v>
      </c>
      <c r="CW1230" s="77">
        <v>2022</v>
      </c>
      <c r="CX1230" s="77">
        <v>0</v>
      </c>
      <c r="CY1230" s="77">
        <v>0</v>
      </c>
      <c r="CZ1230" s="77">
        <v>0</v>
      </c>
      <c r="DA1230" s="77">
        <v>0</v>
      </c>
      <c r="DB1230" s="77">
        <v>5.2405583313015542</v>
      </c>
      <c r="DC1230" s="77">
        <v>0.69641821681223193</v>
      </c>
      <c r="DD1230" s="77">
        <v>2.9419641522810251</v>
      </c>
      <c r="DE1230" s="77">
        <v>1.6021759622082929</v>
      </c>
      <c r="DF1230" s="77">
        <v>0.36068764874241366</v>
      </c>
      <c r="DG1230" s="77">
        <v>0.36068764874241366</v>
      </c>
      <c r="DH1230" s="77">
        <v>0.36068764874241366</v>
      </c>
      <c r="DI1230" s="77">
        <v>0</v>
      </c>
      <c r="DJ1230" s="77">
        <v>2.8634425366775081E-5</v>
      </c>
      <c r="DL1230" s="77">
        <v>0</v>
      </c>
      <c r="DM1230" s="77">
        <v>1.0328083558632231E-5</v>
      </c>
      <c r="DN1230" s="77">
        <v>1.0328083558632231E-5</v>
      </c>
      <c r="DO1230" s="77">
        <v>0</v>
      </c>
      <c r="DP1230" s="77">
        <v>1.0328083558632231E-5</v>
      </c>
      <c r="DQ1230" s="77">
        <v>1.0328083558632231E-5</v>
      </c>
      <c r="DR1230" s="77">
        <v>0</v>
      </c>
      <c r="DS1230" s="77">
        <v>1.0328083558632231E-5</v>
      </c>
      <c r="DT1230" s="77">
        <v>1.0328083558632231E-5</v>
      </c>
      <c r="DU1230" s="77">
        <v>0</v>
      </c>
      <c r="DV1230" s="77">
        <v>0</v>
      </c>
      <c r="DW1230" s="77">
        <v>0</v>
      </c>
      <c r="GE1230" s="77" t="s">
        <v>427</v>
      </c>
      <c r="GF1230" s="77" t="s">
        <v>155</v>
      </c>
      <c r="GG1230" s="77" t="s">
        <v>434</v>
      </c>
      <c r="GH1230" s="77" t="s">
        <v>467</v>
      </c>
      <c r="GI1230" s="77">
        <v>2025</v>
      </c>
      <c r="GJ1230" s="77" t="s">
        <v>303</v>
      </c>
      <c r="GK1230" s="77">
        <v>1.684577240534447</v>
      </c>
      <c r="GL1230" s="77">
        <v>1130.076335</v>
      </c>
      <c r="GM1230" s="77">
        <v>2025</v>
      </c>
      <c r="GN1230" s="77" t="s">
        <v>175</v>
      </c>
      <c r="GO1230" s="77">
        <v>5.3000000000000005E-2</v>
      </c>
      <c r="GP1230" s="77">
        <v>3</v>
      </c>
      <c r="GQ1230" s="77">
        <v>0</v>
      </c>
      <c r="GR1230" s="77" t="s">
        <v>423</v>
      </c>
      <c r="GS1230" s="77">
        <v>0</v>
      </c>
      <c r="GT1230" s="77">
        <v>0</v>
      </c>
      <c r="GU1230" s="77">
        <v>0</v>
      </c>
      <c r="GV1230" s="248">
        <v>0</v>
      </c>
      <c r="GW1230" s="248">
        <v>0</v>
      </c>
      <c r="GX1230" s="77">
        <v>0</v>
      </c>
      <c r="GY1230" s="77">
        <v>5.5966209081309407E-2</v>
      </c>
      <c r="GZ1230" s="77">
        <v>9.427940205736611E-2</v>
      </c>
    </row>
    <row r="1231" spans="98:208" x14ac:dyDescent="0.25">
      <c r="CT1231" s="77" t="s">
        <v>155</v>
      </c>
      <c r="CU1231" s="77" t="s">
        <v>448</v>
      </c>
      <c r="CV1231" s="77" t="s">
        <v>439</v>
      </c>
      <c r="CW1231" s="77">
        <v>2023</v>
      </c>
      <c r="CX1231" s="77">
        <v>0</v>
      </c>
      <c r="CY1231" s="77">
        <v>0</v>
      </c>
      <c r="CZ1231" s="77">
        <v>0</v>
      </c>
      <c r="DA1231" s="77">
        <v>0</v>
      </c>
      <c r="DB1231" s="77">
        <v>5.4750346070077791</v>
      </c>
      <c r="DC1231" s="77">
        <v>0.71896016785821615</v>
      </c>
      <c r="DD1231" s="77">
        <v>3.0714971986151118</v>
      </c>
      <c r="DE1231" s="77">
        <v>1.684577240534451</v>
      </c>
      <c r="DF1231" s="77">
        <v>0</v>
      </c>
      <c r="DG1231" s="77">
        <v>0.37599181639995061</v>
      </c>
      <c r="DH1231" s="77">
        <v>0.37599181639995061</v>
      </c>
      <c r="DI1231" s="77">
        <v>0.37599181639995061</v>
      </c>
      <c r="DJ1231" s="77">
        <v>2.8634425366775081E-5</v>
      </c>
      <c r="DL1231" s="77">
        <v>0</v>
      </c>
      <c r="DM1231" s="77">
        <v>0</v>
      </c>
      <c r="DN1231" s="77">
        <v>0</v>
      </c>
      <c r="DO1231" s="77">
        <v>0</v>
      </c>
      <c r="DP1231" s="77">
        <v>1.0766309605222585E-5</v>
      </c>
      <c r="DQ1231" s="77">
        <v>1.0766309605222585E-5</v>
      </c>
      <c r="DR1231" s="77">
        <v>0</v>
      </c>
      <c r="DS1231" s="77">
        <v>1.0766309605222585E-5</v>
      </c>
      <c r="DT1231" s="77">
        <v>1.0766309605222585E-5</v>
      </c>
      <c r="DU1231" s="77">
        <v>0</v>
      </c>
      <c r="DV1231" s="77">
        <v>1.0766309605222585E-5</v>
      </c>
      <c r="DW1231" s="77">
        <v>1.0766309605222585E-5</v>
      </c>
      <c r="GE1231" s="77" t="s">
        <v>422</v>
      </c>
      <c r="GF1231" s="77" t="s">
        <v>155</v>
      </c>
      <c r="GG1231" s="77" t="s">
        <v>434</v>
      </c>
      <c r="GH1231" s="77" t="s">
        <v>474</v>
      </c>
      <c r="GI1231" s="77">
        <v>2021</v>
      </c>
      <c r="GJ1231" s="77" t="s">
        <v>305</v>
      </c>
      <c r="GK1231" s="77">
        <v>3.6425060683954423E-2</v>
      </c>
      <c r="GL1231" s="77">
        <v>1130.076335</v>
      </c>
      <c r="GM1231" s="77">
        <v>2021</v>
      </c>
      <c r="GN1231" s="77" t="s">
        <v>175</v>
      </c>
      <c r="GO1231" s="77">
        <v>0.13250000000000001</v>
      </c>
      <c r="GP1231" s="77">
        <v>3</v>
      </c>
      <c r="GQ1231" s="77">
        <v>0</v>
      </c>
      <c r="GR1231" s="77" t="s">
        <v>423</v>
      </c>
      <c r="GS1231" s="77">
        <v>0.1527377521613833</v>
      </c>
      <c r="GT1231" s="77">
        <v>5.563481891209178E-3</v>
      </c>
      <c r="GU1231" s="77">
        <v>0.1527377521613833</v>
      </c>
      <c r="GV1231" s="248">
        <v>5.563481891209178E-3</v>
      </c>
      <c r="GW1231" s="248">
        <v>0</v>
      </c>
      <c r="GX1231" s="77">
        <v>0</v>
      </c>
      <c r="GY1231" s="77">
        <v>0</v>
      </c>
      <c r="GZ1231" s="77">
        <v>0</v>
      </c>
    </row>
    <row r="1232" spans="98:208" x14ac:dyDescent="0.25">
      <c r="CT1232" s="77" t="s">
        <v>155</v>
      </c>
      <c r="CU1232" s="77" t="s">
        <v>448</v>
      </c>
      <c r="CV1232" s="77" t="s">
        <v>439</v>
      </c>
      <c r="CW1232" s="77">
        <v>2024</v>
      </c>
      <c r="CX1232" s="77">
        <v>0</v>
      </c>
      <c r="CY1232" s="77">
        <v>0</v>
      </c>
      <c r="CZ1232" s="77">
        <v>0</v>
      </c>
      <c r="DA1232" s="77">
        <v>0</v>
      </c>
      <c r="DB1232" s="77">
        <v>5.4750346070077791</v>
      </c>
      <c r="DC1232" s="77">
        <v>0.71896016785821615</v>
      </c>
      <c r="DD1232" s="77">
        <v>3.0714971986151118</v>
      </c>
      <c r="DE1232" s="77">
        <v>1.684577240534451</v>
      </c>
      <c r="DF1232" s="77">
        <v>0</v>
      </c>
      <c r="DG1232" s="77">
        <v>0</v>
      </c>
      <c r="DH1232" s="77">
        <v>0.37599181639995061</v>
      </c>
      <c r="DI1232" s="77">
        <v>0.37599181639995061</v>
      </c>
      <c r="DJ1232" s="77">
        <v>2.8634425366775081E-5</v>
      </c>
      <c r="DL1232" s="77">
        <v>0</v>
      </c>
      <c r="DM1232" s="77">
        <v>0</v>
      </c>
      <c r="DN1232" s="77">
        <v>0</v>
      </c>
      <c r="DO1232" s="77">
        <v>0</v>
      </c>
      <c r="DP1232" s="77">
        <v>0</v>
      </c>
      <c r="DQ1232" s="77">
        <v>0</v>
      </c>
      <c r="DR1232" s="77">
        <v>0</v>
      </c>
      <c r="DS1232" s="77">
        <v>1.0766309605222585E-5</v>
      </c>
      <c r="DT1232" s="77">
        <v>1.0766309605222585E-5</v>
      </c>
      <c r="DU1232" s="77">
        <v>0</v>
      </c>
      <c r="DV1232" s="77">
        <v>1.0766309605222585E-5</v>
      </c>
      <c r="DW1232" s="77">
        <v>1.0766309605222585E-5</v>
      </c>
      <c r="GE1232" s="77" t="s">
        <v>425</v>
      </c>
      <c r="GF1232" s="77" t="s">
        <v>155</v>
      </c>
      <c r="GG1232" s="77" t="s">
        <v>434</v>
      </c>
      <c r="GH1232" s="77" t="s">
        <v>474</v>
      </c>
      <c r="GI1232" s="77">
        <v>2021</v>
      </c>
      <c r="GJ1232" s="77" t="s">
        <v>301</v>
      </c>
      <c r="GK1232" s="77">
        <v>1.5808724525432089E-3</v>
      </c>
      <c r="GL1232" s="77">
        <v>1130.076335</v>
      </c>
      <c r="GM1232" s="77">
        <v>2021</v>
      </c>
      <c r="GN1232" s="77" t="s">
        <v>175</v>
      </c>
      <c r="GO1232" s="77">
        <v>5.3000000000000005E-2</v>
      </c>
      <c r="GP1232" s="77">
        <v>3</v>
      </c>
      <c r="GQ1232" s="77">
        <v>0</v>
      </c>
      <c r="GR1232" s="77" t="s">
        <v>423</v>
      </c>
      <c r="GS1232" s="77">
        <v>5.5966209081309407E-2</v>
      </c>
      <c r="GT1232" s="77">
        <v>8.8475438209915615E-5</v>
      </c>
      <c r="GU1232" s="77">
        <v>5.5966209081309407E-2</v>
      </c>
      <c r="GV1232" s="248">
        <v>8.8475438209915615E-5</v>
      </c>
      <c r="GW1232" s="248">
        <v>0</v>
      </c>
      <c r="GX1232" s="77">
        <v>0</v>
      </c>
      <c r="GY1232" s="77">
        <v>0</v>
      </c>
      <c r="GZ1232" s="77">
        <v>0</v>
      </c>
    </row>
    <row r="1233" spans="98:208" x14ac:dyDescent="0.25">
      <c r="CT1233" s="77" t="s">
        <v>155</v>
      </c>
      <c r="CU1233" s="77" t="s">
        <v>448</v>
      </c>
      <c r="CV1233" s="77" t="s">
        <v>439</v>
      </c>
      <c r="CW1233" s="77">
        <v>2025</v>
      </c>
      <c r="CX1233" s="77">
        <v>0</v>
      </c>
      <c r="CY1233" s="77">
        <v>0</v>
      </c>
      <c r="CZ1233" s="77">
        <v>0</v>
      </c>
      <c r="DA1233" s="77">
        <v>0</v>
      </c>
      <c r="DB1233" s="77">
        <v>5.4750346070077791</v>
      </c>
      <c r="DC1233" s="77">
        <v>0.71896016785821615</v>
      </c>
      <c r="DD1233" s="77">
        <v>3.0714971986151118</v>
      </c>
      <c r="DE1233" s="77">
        <v>1.684577240534451</v>
      </c>
      <c r="DF1233" s="77">
        <v>0</v>
      </c>
      <c r="DG1233" s="77">
        <v>0</v>
      </c>
      <c r="DH1233" s="77">
        <v>0</v>
      </c>
      <c r="DI1233" s="77">
        <v>0.37599181639995061</v>
      </c>
      <c r="DJ1233" s="77">
        <v>2.8634425366775081E-5</v>
      </c>
      <c r="DL1233" s="77">
        <v>0</v>
      </c>
      <c r="DM1233" s="77">
        <v>0</v>
      </c>
      <c r="DN1233" s="77">
        <v>0</v>
      </c>
      <c r="DO1233" s="77">
        <v>0</v>
      </c>
      <c r="DP1233" s="77">
        <v>0</v>
      </c>
      <c r="DQ1233" s="77">
        <v>0</v>
      </c>
      <c r="DR1233" s="77">
        <v>0</v>
      </c>
      <c r="DS1233" s="77">
        <v>0</v>
      </c>
      <c r="DT1233" s="77">
        <v>0</v>
      </c>
      <c r="DU1233" s="77">
        <v>0</v>
      </c>
      <c r="DV1233" s="77">
        <v>1.0766309605222585E-5</v>
      </c>
      <c r="DW1233" s="77">
        <v>1.0766309605222585E-5</v>
      </c>
      <c r="GE1233" s="77" t="s">
        <v>427</v>
      </c>
      <c r="GF1233" s="77" t="s">
        <v>155</v>
      </c>
      <c r="GG1233" s="77" t="s">
        <v>434</v>
      </c>
      <c r="GH1233" s="77" t="s">
        <v>474</v>
      </c>
      <c r="GI1233" s="77">
        <v>2021</v>
      </c>
      <c r="GJ1233" s="77" t="s">
        <v>303</v>
      </c>
      <c r="GK1233" s="77">
        <v>3.9894642198450597E-2</v>
      </c>
      <c r="GL1233" s="77">
        <v>1130.076335</v>
      </c>
      <c r="GM1233" s="77">
        <v>2021</v>
      </c>
      <c r="GN1233" s="77" t="s">
        <v>175</v>
      </c>
      <c r="GO1233" s="77">
        <v>5.3000000000000005E-2</v>
      </c>
      <c r="GP1233" s="77">
        <v>3</v>
      </c>
      <c r="GQ1233" s="77">
        <v>0</v>
      </c>
      <c r="GR1233" s="77" t="s">
        <v>423</v>
      </c>
      <c r="GS1233" s="77">
        <v>5.5966209081309407E-2</v>
      </c>
      <c r="GT1233" s="77">
        <v>2.2327518865025153E-3</v>
      </c>
      <c r="GU1233" s="77">
        <v>5.5966209081309407E-2</v>
      </c>
      <c r="GV1233" s="248">
        <v>2.2327518865025153E-3</v>
      </c>
      <c r="GW1233" s="248">
        <v>0</v>
      </c>
      <c r="GX1233" s="77">
        <v>0</v>
      </c>
      <c r="GY1233" s="77">
        <v>0</v>
      </c>
      <c r="GZ1233" s="77">
        <v>0</v>
      </c>
    </row>
    <row r="1234" spans="98:208" x14ac:dyDescent="0.25">
      <c r="CT1234" s="77" t="s">
        <v>155</v>
      </c>
      <c r="CU1234" s="77" t="s">
        <v>448</v>
      </c>
      <c r="CV1234" s="77" t="s">
        <v>446</v>
      </c>
      <c r="CW1234" s="77">
        <v>2020</v>
      </c>
      <c r="CX1234" s="77">
        <v>0</v>
      </c>
      <c r="CY1234" s="77">
        <v>0</v>
      </c>
      <c r="CZ1234" s="77">
        <v>0</v>
      </c>
      <c r="DA1234" s="77">
        <v>0</v>
      </c>
      <c r="DB1234" s="77">
        <v>7.7900575334948555E-2</v>
      </c>
      <c r="DC1234" s="77">
        <v>3.6425060683954513E-2</v>
      </c>
      <c r="DD1234" s="77">
        <v>1.580872452543256E-3</v>
      </c>
      <c r="DE1234" s="77">
        <v>3.9894642198450757E-2</v>
      </c>
      <c r="DF1234" s="77">
        <v>7.8847092159216332E-3</v>
      </c>
      <c r="DG1234" s="77">
        <v>0</v>
      </c>
      <c r="DH1234" s="77">
        <v>0</v>
      </c>
      <c r="DI1234" s="77">
        <v>0</v>
      </c>
      <c r="DJ1234" s="77">
        <v>1.0836775240015009E-2</v>
      </c>
      <c r="DL1234" s="77">
        <v>0</v>
      </c>
      <c r="DM1234" s="77">
        <v>8.5444821605817713E-5</v>
      </c>
      <c r="DN1234" s="77">
        <v>8.5444821605817713E-5</v>
      </c>
      <c r="DO1234" s="77">
        <v>0</v>
      </c>
      <c r="DP1234" s="77">
        <v>0</v>
      </c>
      <c r="DQ1234" s="77">
        <v>0</v>
      </c>
      <c r="DR1234" s="77">
        <v>0</v>
      </c>
      <c r="DS1234" s="77">
        <v>0</v>
      </c>
      <c r="DT1234" s="77">
        <v>0</v>
      </c>
      <c r="DU1234" s="77">
        <v>0</v>
      </c>
      <c r="DV1234" s="77">
        <v>0</v>
      </c>
      <c r="DW1234" s="77">
        <v>0</v>
      </c>
      <c r="GE1234" s="77" t="s">
        <v>422</v>
      </c>
      <c r="GF1234" s="77" t="s">
        <v>155</v>
      </c>
      <c r="GG1234" s="77" t="s">
        <v>434</v>
      </c>
      <c r="GH1234" s="77" t="s">
        <v>474</v>
      </c>
      <c r="GI1234" s="77">
        <v>2022</v>
      </c>
      <c r="GJ1234" s="77" t="s">
        <v>305</v>
      </c>
      <c r="GK1234" s="77">
        <v>3.6425060683954423E-2</v>
      </c>
      <c r="GL1234" s="77">
        <v>1130.076335</v>
      </c>
      <c r="GM1234" s="77">
        <v>2022</v>
      </c>
      <c r="GN1234" s="77" t="s">
        <v>175</v>
      </c>
      <c r="GO1234" s="77">
        <v>0.13250000000000001</v>
      </c>
      <c r="GP1234" s="77">
        <v>3</v>
      </c>
      <c r="GQ1234" s="77">
        <v>0</v>
      </c>
      <c r="GR1234" s="77" t="s">
        <v>423</v>
      </c>
      <c r="GS1234" s="77">
        <v>0.1527377521613833</v>
      </c>
      <c r="GT1234" s="77">
        <v>5.563481891209178E-3</v>
      </c>
      <c r="GU1234" s="77">
        <v>0.1527377521613833</v>
      </c>
      <c r="GV1234" s="248">
        <v>5.563481891209178E-3</v>
      </c>
      <c r="GW1234" s="248">
        <v>0.1527377521613833</v>
      </c>
      <c r="GX1234" s="77">
        <v>5.563481891209178E-3</v>
      </c>
      <c r="GY1234" s="77">
        <v>0</v>
      </c>
      <c r="GZ1234" s="77">
        <v>0</v>
      </c>
    </row>
    <row r="1235" spans="98:208" x14ac:dyDescent="0.25">
      <c r="CT1235" s="77" t="s">
        <v>155</v>
      </c>
      <c r="CU1235" s="77" t="s">
        <v>448</v>
      </c>
      <c r="CV1235" s="77" t="s">
        <v>446</v>
      </c>
      <c r="CW1235" s="77">
        <v>2021</v>
      </c>
      <c r="CX1235" s="77">
        <v>0</v>
      </c>
      <c r="CY1235" s="77">
        <v>0</v>
      </c>
      <c r="CZ1235" s="77">
        <v>0</v>
      </c>
      <c r="DA1235" s="77">
        <v>0</v>
      </c>
      <c r="DB1235" s="77">
        <v>7.7900575334948555E-2</v>
      </c>
      <c r="DC1235" s="77">
        <v>3.6425060683954513E-2</v>
      </c>
      <c r="DD1235" s="77">
        <v>1.580872452543256E-3</v>
      </c>
      <c r="DE1235" s="77">
        <v>3.9894642198450757E-2</v>
      </c>
      <c r="DF1235" s="77">
        <v>7.8847092159216332E-3</v>
      </c>
      <c r="DG1235" s="77">
        <v>7.8847092159216332E-3</v>
      </c>
      <c r="DH1235" s="77">
        <v>0</v>
      </c>
      <c r="DI1235" s="77">
        <v>0</v>
      </c>
      <c r="DJ1235" s="77">
        <v>1.0836775240015009E-2</v>
      </c>
      <c r="DL1235" s="77">
        <v>0</v>
      </c>
      <c r="DM1235" s="77">
        <v>8.5444821605817713E-5</v>
      </c>
      <c r="DN1235" s="77">
        <v>8.5444821605817713E-5</v>
      </c>
      <c r="DO1235" s="77">
        <v>0</v>
      </c>
      <c r="DP1235" s="77">
        <v>8.5444821605817713E-5</v>
      </c>
      <c r="DQ1235" s="77">
        <v>8.5444821605817713E-5</v>
      </c>
      <c r="DR1235" s="77">
        <v>0</v>
      </c>
      <c r="DS1235" s="77">
        <v>0</v>
      </c>
      <c r="DT1235" s="77">
        <v>0</v>
      </c>
      <c r="DU1235" s="77">
        <v>0</v>
      </c>
      <c r="DV1235" s="77">
        <v>0</v>
      </c>
      <c r="DW1235" s="77">
        <v>0</v>
      </c>
      <c r="GE1235" s="77" t="s">
        <v>425</v>
      </c>
      <c r="GF1235" s="77" t="s">
        <v>155</v>
      </c>
      <c r="GG1235" s="77" t="s">
        <v>434</v>
      </c>
      <c r="GH1235" s="77" t="s">
        <v>474</v>
      </c>
      <c r="GI1235" s="77">
        <v>2022</v>
      </c>
      <c r="GJ1235" s="77" t="s">
        <v>301</v>
      </c>
      <c r="GK1235" s="77">
        <v>1.5808724525432089E-3</v>
      </c>
      <c r="GL1235" s="77">
        <v>1130.076335</v>
      </c>
      <c r="GM1235" s="77">
        <v>2022</v>
      </c>
      <c r="GN1235" s="77" t="s">
        <v>175</v>
      </c>
      <c r="GO1235" s="77">
        <v>5.3000000000000005E-2</v>
      </c>
      <c r="GP1235" s="77">
        <v>3</v>
      </c>
      <c r="GQ1235" s="77">
        <v>0</v>
      </c>
      <c r="GR1235" s="77" t="s">
        <v>423</v>
      </c>
      <c r="GS1235" s="77">
        <v>5.5966209081309407E-2</v>
      </c>
      <c r="GT1235" s="77">
        <v>8.8475438209915615E-5</v>
      </c>
      <c r="GU1235" s="77">
        <v>5.5966209081309407E-2</v>
      </c>
      <c r="GV1235" s="248">
        <v>8.8475438209915615E-5</v>
      </c>
      <c r="GW1235" s="248">
        <v>5.5966209081309407E-2</v>
      </c>
      <c r="GX1235" s="77">
        <v>8.8475438209915615E-5</v>
      </c>
      <c r="GY1235" s="77">
        <v>0</v>
      </c>
      <c r="GZ1235" s="77">
        <v>0</v>
      </c>
    </row>
    <row r="1236" spans="98:208" x14ac:dyDescent="0.25">
      <c r="CT1236" s="77" t="s">
        <v>155</v>
      </c>
      <c r="CU1236" s="77" t="s">
        <v>448</v>
      </c>
      <c r="CV1236" s="77" t="s">
        <v>446</v>
      </c>
      <c r="CW1236" s="77">
        <v>2022</v>
      </c>
      <c r="CX1236" s="77">
        <v>0</v>
      </c>
      <c r="CY1236" s="77">
        <v>0</v>
      </c>
      <c r="CZ1236" s="77">
        <v>0</v>
      </c>
      <c r="DA1236" s="77">
        <v>0</v>
      </c>
      <c r="DB1236" s="77">
        <v>7.7900575334948555E-2</v>
      </c>
      <c r="DC1236" s="77">
        <v>3.6425060683954513E-2</v>
      </c>
      <c r="DD1236" s="77">
        <v>1.580872452543256E-3</v>
      </c>
      <c r="DE1236" s="77">
        <v>3.9894642198450757E-2</v>
      </c>
      <c r="DF1236" s="77">
        <v>7.8847092159216332E-3</v>
      </c>
      <c r="DG1236" s="77">
        <v>7.8847092159216332E-3</v>
      </c>
      <c r="DH1236" s="77">
        <v>7.8847092159216332E-3</v>
      </c>
      <c r="DI1236" s="77">
        <v>0</v>
      </c>
      <c r="DJ1236" s="77">
        <v>1.0836775240015009E-2</v>
      </c>
      <c r="DL1236" s="77">
        <v>0</v>
      </c>
      <c r="DM1236" s="77">
        <v>8.5444821605817713E-5</v>
      </c>
      <c r="DN1236" s="77">
        <v>8.5444821605817713E-5</v>
      </c>
      <c r="DO1236" s="77">
        <v>0</v>
      </c>
      <c r="DP1236" s="77">
        <v>8.5444821605817713E-5</v>
      </c>
      <c r="DQ1236" s="77">
        <v>8.5444821605817713E-5</v>
      </c>
      <c r="DR1236" s="77">
        <v>0</v>
      </c>
      <c r="DS1236" s="77">
        <v>8.5444821605817713E-5</v>
      </c>
      <c r="DT1236" s="77">
        <v>8.5444821605817713E-5</v>
      </c>
      <c r="DU1236" s="77">
        <v>0</v>
      </c>
      <c r="DV1236" s="77">
        <v>0</v>
      </c>
      <c r="DW1236" s="77">
        <v>0</v>
      </c>
      <c r="GE1236" s="77" t="s">
        <v>427</v>
      </c>
      <c r="GF1236" s="77" t="s">
        <v>155</v>
      </c>
      <c r="GG1236" s="77" t="s">
        <v>434</v>
      </c>
      <c r="GH1236" s="77" t="s">
        <v>474</v>
      </c>
      <c r="GI1236" s="77">
        <v>2022</v>
      </c>
      <c r="GJ1236" s="77" t="s">
        <v>303</v>
      </c>
      <c r="GK1236" s="77">
        <v>3.9894642198450597E-2</v>
      </c>
      <c r="GL1236" s="77">
        <v>1130.076335</v>
      </c>
      <c r="GM1236" s="77">
        <v>2022</v>
      </c>
      <c r="GN1236" s="77" t="s">
        <v>175</v>
      </c>
      <c r="GO1236" s="77">
        <v>5.3000000000000005E-2</v>
      </c>
      <c r="GP1236" s="77">
        <v>3</v>
      </c>
      <c r="GQ1236" s="77">
        <v>0</v>
      </c>
      <c r="GR1236" s="77" t="s">
        <v>423</v>
      </c>
      <c r="GS1236" s="77">
        <v>5.5966209081309407E-2</v>
      </c>
      <c r="GT1236" s="77">
        <v>2.2327518865025153E-3</v>
      </c>
      <c r="GU1236" s="77">
        <v>5.5966209081309407E-2</v>
      </c>
      <c r="GV1236" s="248">
        <v>2.2327518865025153E-3</v>
      </c>
      <c r="GW1236" s="248">
        <v>5.5966209081309407E-2</v>
      </c>
      <c r="GX1236" s="77">
        <v>2.2327518865025153E-3</v>
      </c>
      <c r="GY1236" s="77">
        <v>0</v>
      </c>
      <c r="GZ1236" s="77">
        <v>0</v>
      </c>
    </row>
    <row r="1237" spans="98:208" x14ac:dyDescent="0.25">
      <c r="CT1237" s="77" t="s">
        <v>155</v>
      </c>
      <c r="CU1237" s="77" t="s">
        <v>448</v>
      </c>
      <c r="CV1237" s="77" t="s">
        <v>446</v>
      </c>
      <c r="CW1237" s="77">
        <v>2023</v>
      </c>
      <c r="CX1237" s="77">
        <v>0</v>
      </c>
      <c r="CY1237" s="77">
        <v>0</v>
      </c>
      <c r="CZ1237" s="77">
        <v>0</v>
      </c>
      <c r="DA1237" s="77">
        <v>0</v>
      </c>
      <c r="DB1237" s="77">
        <v>8.0408269036977245E-2</v>
      </c>
      <c r="DC1237" s="77">
        <v>3.7590224611390763E-2</v>
      </c>
      <c r="DD1237" s="77">
        <v>1.6314334115687429E-3</v>
      </c>
      <c r="DE1237" s="77">
        <v>4.1186611014017729E-2</v>
      </c>
      <c r="DF1237" s="77">
        <v>0</v>
      </c>
      <c r="DG1237" s="77">
        <v>8.1378100371605009E-3</v>
      </c>
      <c r="DH1237" s="77">
        <v>8.1378100371605009E-3</v>
      </c>
      <c r="DI1237" s="77">
        <v>8.1378100371605009E-3</v>
      </c>
      <c r="DJ1237" s="77">
        <v>1.0836775240015009E-2</v>
      </c>
      <c r="DL1237" s="77">
        <v>0</v>
      </c>
      <c r="DM1237" s="77">
        <v>0</v>
      </c>
      <c r="DN1237" s="77">
        <v>0</v>
      </c>
      <c r="DO1237" s="77">
        <v>0</v>
      </c>
      <c r="DP1237" s="77">
        <v>8.8187618318646542E-5</v>
      </c>
      <c r="DQ1237" s="77">
        <v>8.8187618318646542E-5</v>
      </c>
      <c r="DR1237" s="77">
        <v>0</v>
      </c>
      <c r="DS1237" s="77">
        <v>8.8187618318646542E-5</v>
      </c>
      <c r="DT1237" s="77">
        <v>8.8187618318646542E-5</v>
      </c>
      <c r="DU1237" s="77">
        <v>0</v>
      </c>
      <c r="DV1237" s="77">
        <v>8.8187618318646542E-5</v>
      </c>
      <c r="DW1237" s="77">
        <v>8.8187618318646542E-5</v>
      </c>
      <c r="GE1237" s="77" t="s">
        <v>422</v>
      </c>
      <c r="GF1237" s="77" t="s">
        <v>155</v>
      </c>
      <c r="GG1237" s="77" t="s">
        <v>434</v>
      </c>
      <c r="GH1237" s="77" t="s">
        <v>474</v>
      </c>
      <c r="GI1237" s="77">
        <v>2023</v>
      </c>
      <c r="GJ1237" s="77" t="s">
        <v>305</v>
      </c>
      <c r="GK1237" s="77">
        <v>3.7590224611390707E-2</v>
      </c>
      <c r="GL1237" s="77">
        <v>1130.076335</v>
      </c>
      <c r="GM1237" s="77">
        <v>2023</v>
      </c>
      <c r="GN1237" s="77" t="s">
        <v>175</v>
      </c>
      <c r="GO1237" s="77">
        <v>0.13250000000000001</v>
      </c>
      <c r="GP1237" s="77">
        <v>3</v>
      </c>
      <c r="GQ1237" s="77">
        <v>0</v>
      </c>
      <c r="GR1237" s="77" t="s">
        <v>423</v>
      </c>
      <c r="GS1237" s="77">
        <v>0</v>
      </c>
      <c r="GT1237" s="77">
        <v>0</v>
      </c>
      <c r="GU1237" s="77">
        <v>0.1527377521613833</v>
      </c>
      <c r="GV1237" s="248">
        <v>5.7414464103853246E-3</v>
      </c>
      <c r="GW1237" s="248">
        <v>0.1527377521613833</v>
      </c>
      <c r="GX1237" s="77">
        <v>5.7414464103853246E-3</v>
      </c>
      <c r="GY1237" s="77">
        <v>0.1527377521613833</v>
      </c>
      <c r="GZ1237" s="77">
        <v>5.7414464103853246E-3</v>
      </c>
    </row>
    <row r="1238" spans="98:208" x14ac:dyDescent="0.25">
      <c r="CT1238" s="77" t="s">
        <v>155</v>
      </c>
      <c r="CU1238" s="77" t="s">
        <v>448</v>
      </c>
      <c r="CV1238" s="77" t="s">
        <v>446</v>
      </c>
      <c r="CW1238" s="77">
        <v>2024</v>
      </c>
      <c r="CX1238" s="77">
        <v>0</v>
      </c>
      <c r="CY1238" s="77">
        <v>0</v>
      </c>
      <c r="CZ1238" s="77">
        <v>0</v>
      </c>
      <c r="DA1238" s="77">
        <v>0</v>
      </c>
      <c r="DB1238" s="77">
        <v>8.0408269036977245E-2</v>
      </c>
      <c r="DC1238" s="77">
        <v>3.7590224611390763E-2</v>
      </c>
      <c r="DD1238" s="77">
        <v>1.6314334115687429E-3</v>
      </c>
      <c r="DE1238" s="77">
        <v>4.1186611014017729E-2</v>
      </c>
      <c r="DF1238" s="77">
        <v>0</v>
      </c>
      <c r="DG1238" s="77">
        <v>0</v>
      </c>
      <c r="DH1238" s="77">
        <v>8.1378100371605009E-3</v>
      </c>
      <c r="DI1238" s="77">
        <v>8.1378100371605009E-3</v>
      </c>
      <c r="DJ1238" s="77">
        <v>1.0836775240015009E-2</v>
      </c>
      <c r="DL1238" s="77">
        <v>0</v>
      </c>
      <c r="DM1238" s="77">
        <v>0</v>
      </c>
      <c r="DN1238" s="77">
        <v>0</v>
      </c>
      <c r="DO1238" s="77">
        <v>0</v>
      </c>
      <c r="DP1238" s="77">
        <v>0</v>
      </c>
      <c r="DQ1238" s="77">
        <v>0</v>
      </c>
      <c r="DR1238" s="77">
        <v>0</v>
      </c>
      <c r="DS1238" s="77">
        <v>8.8187618318646542E-5</v>
      </c>
      <c r="DT1238" s="77">
        <v>8.8187618318646542E-5</v>
      </c>
      <c r="DU1238" s="77">
        <v>0</v>
      </c>
      <c r="DV1238" s="77">
        <v>8.8187618318646542E-5</v>
      </c>
      <c r="DW1238" s="77">
        <v>8.8187618318646542E-5</v>
      </c>
      <c r="GE1238" s="77" t="s">
        <v>425</v>
      </c>
      <c r="GF1238" s="77" t="s">
        <v>155</v>
      </c>
      <c r="GG1238" s="77" t="s">
        <v>434</v>
      </c>
      <c r="GH1238" s="77" t="s">
        <v>474</v>
      </c>
      <c r="GI1238" s="77">
        <v>2023</v>
      </c>
      <c r="GJ1238" s="77" t="s">
        <v>301</v>
      </c>
      <c r="GK1238" s="77">
        <v>1.63143341156869E-3</v>
      </c>
      <c r="GL1238" s="77">
        <v>1130.076335</v>
      </c>
      <c r="GM1238" s="77">
        <v>2023</v>
      </c>
      <c r="GN1238" s="77" t="s">
        <v>175</v>
      </c>
      <c r="GO1238" s="77">
        <v>5.3000000000000005E-2</v>
      </c>
      <c r="GP1238" s="77">
        <v>3</v>
      </c>
      <c r="GQ1238" s="77">
        <v>0</v>
      </c>
      <c r="GR1238" s="77" t="s">
        <v>423</v>
      </c>
      <c r="GS1238" s="77">
        <v>0</v>
      </c>
      <c r="GT1238" s="77">
        <v>0</v>
      </c>
      <c r="GU1238" s="77">
        <v>5.5966209081309407E-2</v>
      </c>
      <c r="GV1238" s="248">
        <v>9.13051434140872E-5</v>
      </c>
      <c r="GW1238" s="248">
        <v>5.5966209081309407E-2</v>
      </c>
      <c r="GX1238" s="77">
        <v>9.13051434140872E-5</v>
      </c>
      <c r="GY1238" s="77">
        <v>5.5966209081309407E-2</v>
      </c>
      <c r="GZ1238" s="77">
        <v>9.13051434140872E-5</v>
      </c>
    </row>
    <row r="1239" spans="98:208" x14ac:dyDescent="0.25">
      <c r="CT1239" s="77" t="s">
        <v>155</v>
      </c>
      <c r="CU1239" s="77" t="s">
        <v>448</v>
      </c>
      <c r="CV1239" s="77" t="s">
        <v>446</v>
      </c>
      <c r="CW1239" s="77">
        <v>2025</v>
      </c>
      <c r="CX1239" s="77">
        <v>0</v>
      </c>
      <c r="CY1239" s="77">
        <v>0</v>
      </c>
      <c r="CZ1239" s="77">
        <v>0</v>
      </c>
      <c r="DA1239" s="77">
        <v>0</v>
      </c>
      <c r="DB1239" s="77">
        <v>8.0408269036977245E-2</v>
      </c>
      <c r="DC1239" s="77">
        <v>3.7590224611390763E-2</v>
      </c>
      <c r="DD1239" s="77">
        <v>1.6314334115687429E-3</v>
      </c>
      <c r="DE1239" s="77">
        <v>4.1186611014017729E-2</v>
      </c>
      <c r="DF1239" s="77">
        <v>0</v>
      </c>
      <c r="DG1239" s="77">
        <v>0</v>
      </c>
      <c r="DH1239" s="77">
        <v>0</v>
      </c>
      <c r="DI1239" s="77">
        <v>8.1378100371605009E-3</v>
      </c>
      <c r="DJ1239" s="77">
        <v>1.0836775240015009E-2</v>
      </c>
      <c r="DL1239" s="77">
        <v>0</v>
      </c>
      <c r="DM1239" s="77">
        <v>0</v>
      </c>
      <c r="DN1239" s="77">
        <v>0</v>
      </c>
      <c r="DO1239" s="77">
        <v>0</v>
      </c>
      <c r="DP1239" s="77">
        <v>0</v>
      </c>
      <c r="DQ1239" s="77">
        <v>0</v>
      </c>
      <c r="DR1239" s="77">
        <v>0</v>
      </c>
      <c r="DS1239" s="77">
        <v>0</v>
      </c>
      <c r="DT1239" s="77">
        <v>0</v>
      </c>
      <c r="DU1239" s="77">
        <v>0</v>
      </c>
      <c r="DV1239" s="77">
        <v>8.8187618318646542E-5</v>
      </c>
      <c r="DW1239" s="77">
        <v>8.8187618318646542E-5</v>
      </c>
      <c r="GE1239" s="77" t="s">
        <v>427</v>
      </c>
      <c r="GF1239" s="77" t="s">
        <v>155</v>
      </c>
      <c r="GG1239" s="77" t="s">
        <v>434</v>
      </c>
      <c r="GH1239" s="77" t="s">
        <v>474</v>
      </c>
      <c r="GI1239" s="77">
        <v>2023</v>
      </c>
      <c r="GJ1239" s="77" t="s">
        <v>303</v>
      </c>
      <c r="GK1239" s="77">
        <v>4.1186611014017688E-2</v>
      </c>
      <c r="GL1239" s="77">
        <v>1130.076335</v>
      </c>
      <c r="GM1239" s="77">
        <v>2023</v>
      </c>
      <c r="GN1239" s="77" t="s">
        <v>175</v>
      </c>
      <c r="GO1239" s="77">
        <v>5.3000000000000005E-2</v>
      </c>
      <c r="GP1239" s="77">
        <v>3</v>
      </c>
      <c r="GQ1239" s="77">
        <v>0</v>
      </c>
      <c r="GR1239" s="77" t="s">
        <v>423</v>
      </c>
      <c r="GS1239" s="77">
        <v>0</v>
      </c>
      <c r="GT1239" s="77">
        <v>0</v>
      </c>
      <c r="GU1239" s="77">
        <v>5.5966209081309407E-2</v>
      </c>
      <c r="GV1239" s="248">
        <v>2.3050584833610747E-3</v>
      </c>
      <c r="GW1239" s="248">
        <v>5.5966209081309407E-2</v>
      </c>
      <c r="GX1239" s="77">
        <v>2.3050584833610747E-3</v>
      </c>
      <c r="GY1239" s="77">
        <v>5.5966209081309407E-2</v>
      </c>
      <c r="GZ1239" s="77">
        <v>2.3050584833610747E-3</v>
      </c>
    </row>
    <row r="1240" spans="98:208" x14ac:dyDescent="0.25">
      <c r="CT1240" s="77" t="s">
        <v>155</v>
      </c>
      <c r="CU1240" s="77" t="s">
        <v>448</v>
      </c>
      <c r="CV1240" s="77" t="s">
        <v>453</v>
      </c>
      <c r="CW1240" s="77">
        <v>2020</v>
      </c>
      <c r="CX1240" s="77">
        <v>0</v>
      </c>
      <c r="CY1240" s="77">
        <v>0</v>
      </c>
      <c r="CZ1240" s="77">
        <v>0</v>
      </c>
      <c r="DA1240" s="77">
        <v>0</v>
      </c>
      <c r="DB1240" s="77">
        <v>14146.13064133288</v>
      </c>
      <c r="DC1240" s="77">
        <v>222.22942162783619</v>
      </c>
      <c r="DD1240" s="77">
        <v>8585.7228092481619</v>
      </c>
      <c r="DE1240" s="77">
        <v>5338.1784104568806</v>
      </c>
      <c r="DF1240" s="77">
        <v>813.21078921307162</v>
      </c>
      <c r="DG1240" s="77">
        <v>0</v>
      </c>
      <c r="DH1240" s="77">
        <v>0</v>
      </c>
      <c r="DI1240" s="77">
        <v>0</v>
      </c>
      <c r="DJ1240" s="77">
        <v>3.1061714243922479E-6</v>
      </c>
      <c r="DL1240" s="77">
        <v>0</v>
      </c>
      <c r="DM1240" s="77">
        <v>2.5259721154611108E-3</v>
      </c>
      <c r="DN1240" s="77">
        <v>2.5259721154611108E-3</v>
      </c>
      <c r="DO1240" s="77">
        <v>0</v>
      </c>
      <c r="DP1240" s="77">
        <v>0</v>
      </c>
      <c r="DQ1240" s="77">
        <v>0</v>
      </c>
      <c r="DR1240" s="77">
        <v>0</v>
      </c>
      <c r="DS1240" s="77">
        <v>0</v>
      </c>
      <c r="DT1240" s="77">
        <v>0</v>
      </c>
      <c r="DU1240" s="77">
        <v>0</v>
      </c>
      <c r="DV1240" s="77">
        <v>0</v>
      </c>
      <c r="DW1240" s="77">
        <v>0</v>
      </c>
      <c r="GE1240" s="77" t="s">
        <v>422</v>
      </c>
      <c r="GF1240" s="77" t="s">
        <v>155</v>
      </c>
      <c r="GG1240" s="77" t="s">
        <v>434</v>
      </c>
      <c r="GH1240" s="77" t="s">
        <v>474</v>
      </c>
      <c r="GI1240" s="77">
        <v>2024</v>
      </c>
      <c r="GJ1240" s="77" t="s">
        <v>305</v>
      </c>
      <c r="GK1240" s="77">
        <v>3.7590224611390707E-2</v>
      </c>
      <c r="GL1240" s="77">
        <v>1130.076335</v>
      </c>
      <c r="GM1240" s="77">
        <v>2024</v>
      </c>
      <c r="GN1240" s="77" t="s">
        <v>175</v>
      </c>
      <c r="GO1240" s="77">
        <v>0.13250000000000001</v>
      </c>
      <c r="GP1240" s="77">
        <v>3</v>
      </c>
      <c r="GQ1240" s="77">
        <v>0</v>
      </c>
      <c r="GR1240" s="77" t="s">
        <v>423</v>
      </c>
      <c r="GS1240" s="77">
        <v>0</v>
      </c>
      <c r="GT1240" s="77">
        <v>0</v>
      </c>
      <c r="GU1240" s="77">
        <v>0</v>
      </c>
      <c r="GV1240" s="248">
        <v>0</v>
      </c>
      <c r="GW1240" s="248">
        <v>0.1527377521613833</v>
      </c>
      <c r="GX1240" s="77">
        <v>5.7414464103853246E-3</v>
      </c>
      <c r="GY1240" s="77">
        <v>0.1527377521613833</v>
      </c>
      <c r="GZ1240" s="77">
        <v>5.7414464103853246E-3</v>
      </c>
    </row>
    <row r="1241" spans="98:208" x14ac:dyDescent="0.25">
      <c r="CT1241" s="77" t="s">
        <v>155</v>
      </c>
      <c r="CU1241" s="77" t="s">
        <v>448</v>
      </c>
      <c r="CV1241" s="77" t="s">
        <v>453</v>
      </c>
      <c r="CW1241" s="77">
        <v>2021</v>
      </c>
      <c r="CX1241" s="77">
        <v>0</v>
      </c>
      <c r="CY1241" s="77">
        <v>0</v>
      </c>
      <c r="CZ1241" s="77">
        <v>0</v>
      </c>
      <c r="DA1241" s="77">
        <v>0</v>
      </c>
      <c r="DB1241" s="77">
        <v>14146.13064133288</v>
      </c>
      <c r="DC1241" s="77">
        <v>222.22942162783619</v>
      </c>
      <c r="DD1241" s="77">
        <v>8585.7228092481619</v>
      </c>
      <c r="DE1241" s="77">
        <v>5338.1784104568806</v>
      </c>
      <c r="DF1241" s="77">
        <v>813.21078921307162</v>
      </c>
      <c r="DG1241" s="77">
        <v>813.21078921307162</v>
      </c>
      <c r="DH1241" s="77">
        <v>0</v>
      </c>
      <c r="DI1241" s="77">
        <v>0</v>
      </c>
      <c r="DJ1241" s="77">
        <v>3.1061714243922479E-6</v>
      </c>
      <c r="DL1241" s="77">
        <v>0</v>
      </c>
      <c r="DM1241" s="77">
        <v>2.5259721154611108E-3</v>
      </c>
      <c r="DN1241" s="77">
        <v>2.5259721154611108E-3</v>
      </c>
      <c r="DO1241" s="77">
        <v>0</v>
      </c>
      <c r="DP1241" s="77">
        <v>2.5259721154611108E-3</v>
      </c>
      <c r="DQ1241" s="77">
        <v>2.5259721154611108E-3</v>
      </c>
      <c r="DR1241" s="77">
        <v>0</v>
      </c>
      <c r="DS1241" s="77">
        <v>0</v>
      </c>
      <c r="DT1241" s="77">
        <v>0</v>
      </c>
      <c r="DU1241" s="77">
        <v>0</v>
      </c>
      <c r="DV1241" s="77">
        <v>0</v>
      </c>
      <c r="DW1241" s="77">
        <v>0</v>
      </c>
      <c r="GE1241" s="77" t="s">
        <v>425</v>
      </c>
      <c r="GF1241" s="77" t="s">
        <v>155</v>
      </c>
      <c r="GG1241" s="77" t="s">
        <v>434</v>
      </c>
      <c r="GH1241" s="77" t="s">
        <v>474</v>
      </c>
      <c r="GI1241" s="77">
        <v>2024</v>
      </c>
      <c r="GJ1241" s="77" t="s">
        <v>301</v>
      </c>
      <c r="GK1241" s="77">
        <v>1.63143341156869E-3</v>
      </c>
      <c r="GL1241" s="77">
        <v>1130.076335</v>
      </c>
      <c r="GM1241" s="77">
        <v>2024</v>
      </c>
      <c r="GN1241" s="77" t="s">
        <v>175</v>
      </c>
      <c r="GO1241" s="77">
        <v>5.3000000000000005E-2</v>
      </c>
      <c r="GP1241" s="77">
        <v>3</v>
      </c>
      <c r="GQ1241" s="77">
        <v>0</v>
      </c>
      <c r="GR1241" s="77" t="s">
        <v>423</v>
      </c>
      <c r="GS1241" s="77">
        <v>0</v>
      </c>
      <c r="GT1241" s="77">
        <v>0</v>
      </c>
      <c r="GU1241" s="77">
        <v>0</v>
      </c>
      <c r="GV1241" s="248">
        <v>0</v>
      </c>
      <c r="GW1241" s="248">
        <v>5.5966209081309407E-2</v>
      </c>
      <c r="GX1241" s="77">
        <v>9.13051434140872E-5</v>
      </c>
      <c r="GY1241" s="77">
        <v>5.5966209081309407E-2</v>
      </c>
      <c r="GZ1241" s="77">
        <v>9.13051434140872E-5</v>
      </c>
    </row>
    <row r="1242" spans="98:208" x14ac:dyDescent="0.25">
      <c r="CT1242" s="77" t="s">
        <v>155</v>
      </c>
      <c r="CU1242" s="77" t="s">
        <v>448</v>
      </c>
      <c r="CV1242" s="77" t="s">
        <v>453</v>
      </c>
      <c r="CW1242" s="77">
        <v>2022</v>
      </c>
      <c r="CX1242" s="77">
        <v>0</v>
      </c>
      <c r="CY1242" s="77">
        <v>0</v>
      </c>
      <c r="CZ1242" s="77">
        <v>0</v>
      </c>
      <c r="DA1242" s="77">
        <v>0</v>
      </c>
      <c r="DB1242" s="77">
        <v>14146.13064133288</v>
      </c>
      <c r="DC1242" s="77">
        <v>222.22942162783619</v>
      </c>
      <c r="DD1242" s="77">
        <v>8585.7228092481619</v>
      </c>
      <c r="DE1242" s="77">
        <v>5338.1784104568806</v>
      </c>
      <c r="DF1242" s="77">
        <v>813.21078921307162</v>
      </c>
      <c r="DG1242" s="77">
        <v>813.21078921307162</v>
      </c>
      <c r="DH1242" s="77">
        <v>813.21078921307162</v>
      </c>
      <c r="DI1242" s="77">
        <v>0</v>
      </c>
      <c r="DJ1242" s="77">
        <v>3.1061714243922479E-6</v>
      </c>
      <c r="DL1242" s="77">
        <v>0</v>
      </c>
      <c r="DM1242" s="77">
        <v>2.5259721154611108E-3</v>
      </c>
      <c r="DN1242" s="77">
        <v>2.5259721154611108E-3</v>
      </c>
      <c r="DO1242" s="77">
        <v>0</v>
      </c>
      <c r="DP1242" s="77">
        <v>2.5259721154611108E-3</v>
      </c>
      <c r="DQ1242" s="77">
        <v>2.5259721154611108E-3</v>
      </c>
      <c r="DR1242" s="77">
        <v>0</v>
      </c>
      <c r="DS1242" s="77">
        <v>2.5259721154611108E-3</v>
      </c>
      <c r="DT1242" s="77">
        <v>2.5259721154611108E-3</v>
      </c>
      <c r="DU1242" s="77">
        <v>0</v>
      </c>
      <c r="DV1242" s="77">
        <v>0</v>
      </c>
      <c r="DW1242" s="77">
        <v>0</v>
      </c>
      <c r="GE1242" s="77" t="s">
        <v>427</v>
      </c>
      <c r="GF1242" s="77" t="s">
        <v>155</v>
      </c>
      <c r="GG1242" s="77" t="s">
        <v>434</v>
      </c>
      <c r="GH1242" s="77" t="s">
        <v>474</v>
      </c>
      <c r="GI1242" s="77">
        <v>2024</v>
      </c>
      <c r="GJ1242" s="77" t="s">
        <v>303</v>
      </c>
      <c r="GK1242" s="77">
        <v>4.1186611014017688E-2</v>
      </c>
      <c r="GL1242" s="77">
        <v>1130.076335</v>
      </c>
      <c r="GM1242" s="77">
        <v>2024</v>
      </c>
      <c r="GN1242" s="77" t="s">
        <v>175</v>
      </c>
      <c r="GO1242" s="77">
        <v>5.3000000000000005E-2</v>
      </c>
      <c r="GP1242" s="77">
        <v>3</v>
      </c>
      <c r="GQ1242" s="77">
        <v>0</v>
      </c>
      <c r="GR1242" s="77" t="s">
        <v>423</v>
      </c>
      <c r="GS1242" s="77">
        <v>0</v>
      </c>
      <c r="GT1242" s="77">
        <v>0</v>
      </c>
      <c r="GU1242" s="77">
        <v>0</v>
      </c>
      <c r="GV1242" s="248">
        <v>0</v>
      </c>
      <c r="GW1242" s="248">
        <v>5.5966209081309407E-2</v>
      </c>
      <c r="GX1242" s="77">
        <v>2.3050584833610747E-3</v>
      </c>
      <c r="GY1242" s="77">
        <v>5.5966209081309407E-2</v>
      </c>
      <c r="GZ1242" s="77">
        <v>2.3050584833610747E-3</v>
      </c>
    </row>
    <row r="1243" spans="98:208" x14ac:dyDescent="0.25">
      <c r="CT1243" s="77" t="s">
        <v>155</v>
      </c>
      <c r="CU1243" s="77" t="s">
        <v>448</v>
      </c>
      <c r="CV1243" s="77" t="s">
        <v>453</v>
      </c>
      <c r="CW1243" s="77">
        <v>2023</v>
      </c>
      <c r="CX1243" s="77">
        <v>0</v>
      </c>
      <c r="CY1243" s="77">
        <v>0</v>
      </c>
      <c r="CZ1243" s="77">
        <v>0</v>
      </c>
      <c r="DA1243" s="77">
        <v>0</v>
      </c>
      <c r="DB1243" s="77">
        <v>14664.637556436999</v>
      </c>
      <c r="DC1243" s="77">
        <v>233.2300768079451</v>
      </c>
      <c r="DD1243" s="77">
        <v>8896.5159934288185</v>
      </c>
      <c r="DE1243" s="77">
        <v>5534.8914862002339</v>
      </c>
      <c r="DF1243" s="77">
        <v>0</v>
      </c>
      <c r="DG1243" s="77">
        <v>843.29420601056427</v>
      </c>
      <c r="DH1243" s="77">
        <v>843.29420601056427</v>
      </c>
      <c r="DI1243" s="77">
        <v>843.29420601056427</v>
      </c>
      <c r="DJ1243" s="77">
        <v>3.1061714243922479E-6</v>
      </c>
      <c r="DL1243" s="77">
        <v>0</v>
      </c>
      <c r="DM1243" s="77">
        <v>0</v>
      </c>
      <c r="DN1243" s="77">
        <v>0</v>
      </c>
      <c r="DO1243" s="77">
        <v>0</v>
      </c>
      <c r="DP1243" s="77">
        <v>2.619416365065564E-3</v>
      </c>
      <c r="DQ1243" s="77">
        <v>2.619416365065564E-3</v>
      </c>
      <c r="DR1243" s="77">
        <v>0</v>
      </c>
      <c r="DS1243" s="77">
        <v>2.619416365065564E-3</v>
      </c>
      <c r="DT1243" s="77">
        <v>2.619416365065564E-3</v>
      </c>
      <c r="DU1243" s="77">
        <v>0</v>
      </c>
      <c r="DV1243" s="77">
        <v>2.619416365065564E-3</v>
      </c>
      <c r="DW1243" s="77">
        <v>2.619416365065564E-3</v>
      </c>
      <c r="GE1243" s="77" t="s">
        <v>422</v>
      </c>
      <c r="GF1243" s="77" t="s">
        <v>155</v>
      </c>
      <c r="GG1243" s="77" t="s">
        <v>434</v>
      </c>
      <c r="GH1243" s="77" t="s">
        <v>474</v>
      </c>
      <c r="GI1243" s="77">
        <v>2025</v>
      </c>
      <c r="GJ1243" s="77" t="s">
        <v>305</v>
      </c>
      <c r="GK1243" s="77">
        <v>3.7590224611390707E-2</v>
      </c>
      <c r="GL1243" s="77">
        <v>1130.076335</v>
      </c>
      <c r="GM1243" s="77">
        <v>2025</v>
      </c>
      <c r="GN1243" s="77" t="s">
        <v>175</v>
      </c>
      <c r="GO1243" s="77">
        <v>0.13250000000000001</v>
      </c>
      <c r="GP1243" s="77">
        <v>3</v>
      </c>
      <c r="GQ1243" s="77">
        <v>0</v>
      </c>
      <c r="GR1243" s="77" t="s">
        <v>423</v>
      </c>
      <c r="GS1243" s="77">
        <v>0</v>
      </c>
      <c r="GT1243" s="77">
        <v>0</v>
      </c>
      <c r="GU1243" s="77">
        <v>0</v>
      </c>
      <c r="GV1243" s="248">
        <v>0</v>
      </c>
      <c r="GW1243" s="248">
        <v>0</v>
      </c>
      <c r="GX1243" s="77">
        <v>0</v>
      </c>
      <c r="GY1243" s="77">
        <v>0.1527377521613833</v>
      </c>
      <c r="GZ1243" s="77">
        <v>5.7414464103853246E-3</v>
      </c>
    </row>
    <row r="1244" spans="98:208" x14ac:dyDescent="0.25">
      <c r="CT1244" s="77" t="s">
        <v>155</v>
      </c>
      <c r="CU1244" s="77" t="s">
        <v>448</v>
      </c>
      <c r="CV1244" s="77" t="s">
        <v>453</v>
      </c>
      <c r="CW1244" s="77">
        <v>2024</v>
      </c>
      <c r="CX1244" s="77">
        <v>0</v>
      </c>
      <c r="CY1244" s="77">
        <v>0</v>
      </c>
      <c r="CZ1244" s="77">
        <v>0</v>
      </c>
      <c r="DA1244" s="77">
        <v>0</v>
      </c>
      <c r="DB1244" s="77">
        <v>14664.637556436999</v>
      </c>
      <c r="DC1244" s="77">
        <v>233.2300768079451</v>
      </c>
      <c r="DD1244" s="77">
        <v>8896.5159934288185</v>
      </c>
      <c r="DE1244" s="77">
        <v>5534.8914862002339</v>
      </c>
      <c r="DF1244" s="77">
        <v>0</v>
      </c>
      <c r="DG1244" s="77">
        <v>0</v>
      </c>
      <c r="DH1244" s="77">
        <v>843.29420601056427</v>
      </c>
      <c r="DI1244" s="77">
        <v>843.29420601056427</v>
      </c>
      <c r="DJ1244" s="77">
        <v>3.1061714243922479E-6</v>
      </c>
      <c r="DL1244" s="77">
        <v>0</v>
      </c>
      <c r="DM1244" s="77">
        <v>0</v>
      </c>
      <c r="DN1244" s="77">
        <v>0</v>
      </c>
      <c r="DO1244" s="77">
        <v>0</v>
      </c>
      <c r="DP1244" s="77">
        <v>0</v>
      </c>
      <c r="DQ1244" s="77">
        <v>0</v>
      </c>
      <c r="DR1244" s="77">
        <v>0</v>
      </c>
      <c r="DS1244" s="77">
        <v>2.619416365065564E-3</v>
      </c>
      <c r="DT1244" s="77">
        <v>2.619416365065564E-3</v>
      </c>
      <c r="DU1244" s="77">
        <v>0</v>
      </c>
      <c r="DV1244" s="77">
        <v>2.619416365065564E-3</v>
      </c>
      <c r="DW1244" s="77">
        <v>2.619416365065564E-3</v>
      </c>
      <c r="GE1244" s="77" t="s">
        <v>425</v>
      </c>
      <c r="GF1244" s="77" t="s">
        <v>155</v>
      </c>
      <c r="GG1244" s="77" t="s">
        <v>434</v>
      </c>
      <c r="GH1244" s="77" t="s">
        <v>474</v>
      </c>
      <c r="GI1244" s="77">
        <v>2025</v>
      </c>
      <c r="GJ1244" s="77" t="s">
        <v>301</v>
      </c>
      <c r="GK1244" s="77">
        <v>1.63143341156869E-3</v>
      </c>
      <c r="GL1244" s="77">
        <v>1130.076335</v>
      </c>
      <c r="GM1244" s="77">
        <v>2025</v>
      </c>
      <c r="GN1244" s="77" t="s">
        <v>175</v>
      </c>
      <c r="GO1244" s="77">
        <v>5.3000000000000005E-2</v>
      </c>
      <c r="GP1244" s="77">
        <v>3</v>
      </c>
      <c r="GQ1244" s="77">
        <v>0</v>
      </c>
      <c r="GR1244" s="77" t="s">
        <v>423</v>
      </c>
      <c r="GS1244" s="77">
        <v>0</v>
      </c>
      <c r="GT1244" s="77">
        <v>0</v>
      </c>
      <c r="GU1244" s="77">
        <v>0</v>
      </c>
      <c r="GV1244" s="248">
        <v>0</v>
      </c>
      <c r="GW1244" s="248">
        <v>0</v>
      </c>
      <c r="GX1244" s="77">
        <v>0</v>
      </c>
      <c r="GY1244" s="77">
        <v>5.5966209081309407E-2</v>
      </c>
      <c r="GZ1244" s="77">
        <v>9.13051434140872E-5</v>
      </c>
    </row>
    <row r="1245" spans="98:208" x14ac:dyDescent="0.25">
      <c r="CT1245" s="77" t="s">
        <v>155</v>
      </c>
      <c r="CU1245" s="77" t="s">
        <v>448</v>
      </c>
      <c r="CV1245" s="77" t="s">
        <v>453</v>
      </c>
      <c r="CW1245" s="77">
        <v>2025</v>
      </c>
      <c r="CX1245" s="77">
        <v>0</v>
      </c>
      <c r="CY1245" s="77">
        <v>0</v>
      </c>
      <c r="CZ1245" s="77">
        <v>0</v>
      </c>
      <c r="DA1245" s="77">
        <v>0</v>
      </c>
      <c r="DB1245" s="77">
        <v>14664.637556436999</v>
      </c>
      <c r="DC1245" s="77">
        <v>233.2300768079451</v>
      </c>
      <c r="DD1245" s="77">
        <v>8896.5159934288185</v>
      </c>
      <c r="DE1245" s="77">
        <v>5534.8914862002339</v>
      </c>
      <c r="DF1245" s="77">
        <v>0</v>
      </c>
      <c r="DG1245" s="77">
        <v>0</v>
      </c>
      <c r="DH1245" s="77">
        <v>0</v>
      </c>
      <c r="DI1245" s="77">
        <v>843.29420601056427</v>
      </c>
      <c r="DJ1245" s="77">
        <v>3.1061714243922479E-6</v>
      </c>
      <c r="DL1245" s="77">
        <v>0</v>
      </c>
      <c r="DM1245" s="77">
        <v>0</v>
      </c>
      <c r="DN1245" s="77">
        <v>0</v>
      </c>
      <c r="DO1245" s="77">
        <v>0</v>
      </c>
      <c r="DP1245" s="77">
        <v>0</v>
      </c>
      <c r="DQ1245" s="77">
        <v>0</v>
      </c>
      <c r="DR1245" s="77">
        <v>0</v>
      </c>
      <c r="DS1245" s="77">
        <v>0</v>
      </c>
      <c r="DT1245" s="77">
        <v>0</v>
      </c>
      <c r="DU1245" s="77">
        <v>0</v>
      </c>
      <c r="DV1245" s="77">
        <v>2.619416365065564E-3</v>
      </c>
      <c r="DW1245" s="77">
        <v>2.619416365065564E-3</v>
      </c>
      <c r="GE1245" s="77" t="s">
        <v>427</v>
      </c>
      <c r="GF1245" s="77" t="s">
        <v>155</v>
      </c>
      <c r="GG1245" s="77" t="s">
        <v>434</v>
      </c>
      <c r="GH1245" s="77" t="s">
        <v>474</v>
      </c>
      <c r="GI1245" s="77">
        <v>2025</v>
      </c>
      <c r="GJ1245" s="77" t="s">
        <v>303</v>
      </c>
      <c r="GK1245" s="77">
        <v>4.1186611014017688E-2</v>
      </c>
      <c r="GL1245" s="77">
        <v>1130.076335</v>
      </c>
      <c r="GM1245" s="77">
        <v>2025</v>
      </c>
      <c r="GN1245" s="77" t="s">
        <v>175</v>
      </c>
      <c r="GO1245" s="77">
        <v>5.3000000000000005E-2</v>
      </c>
      <c r="GP1245" s="77">
        <v>3</v>
      </c>
      <c r="GQ1245" s="77">
        <v>0</v>
      </c>
      <c r="GR1245" s="77" t="s">
        <v>423</v>
      </c>
      <c r="GS1245" s="77">
        <v>0</v>
      </c>
      <c r="GT1245" s="77">
        <v>0</v>
      </c>
      <c r="GU1245" s="77">
        <v>0</v>
      </c>
      <c r="GV1245" s="248">
        <v>0</v>
      </c>
      <c r="GW1245" s="248">
        <v>0</v>
      </c>
      <c r="GX1245" s="77">
        <v>0</v>
      </c>
      <c r="GY1245" s="77">
        <v>5.5966209081309407E-2</v>
      </c>
      <c r="GZ1245" s="77">
        <v>2.3050584833610747E-3</v>
      </c>
    </row>
    <row r="1246" spans="98:208" x14ac:dyDescent="0.25">
      <c r="CT1246" s="77" t="s">
        <v>155</v>
      </c>
      <c r="CU1246" s="77" t="s">
        <v>448</v>
      </c>
      <c r="CV1246" s="77" t="s">
        <v>460</v>
      </c>
      <c r="CW1246" s="77">
        <v>2020</v>
      </c>
      <c r="CX1246" s="77">
        <v>0</v>
      </c>
      <c r="CY1246" s="77">
        <v>0</v>
      </c>
      <c r="CZ1246" s="77">
        <v>0</v>
      </c>
      <c r="DA1246" s="77">
        <v>0</v>
      </c>
      <c r="DB1246" s="77">
        <v>8807.9522308776432</v>
      </c>
      <c r="DC1246" s="77">
        <v>222.2294216278776</v>
      </c>
      <c r="DD1246" s="77">
        <v>8585.7228092497662</v>
      </c>
      <c r="DE1246" s="77">
        <v>0</v>
      </c>
      <c r="DF1246" s="77">
        <v>514.453180180206</v>
      </c>
      <c r="DG1246" s="77">
        <v>0</v>
      </c>
      <c r="DH1246" s="77">
        <v>0</v>
      </c>
      <c r="DI1246" s="77">
        <v>0</v>
      </c>
      <c r="DJ1246" s="77">
        <v>5.8442210696496429E-7</v>
      </c>
      <c r="DL1246" s="77">
        <v>0</v>
      </c>
      <c r="DM1246" s="77">
        <v>3.0065781149574242E-4</v>
      </c>
      <c r="DN1246" s="77">
        <v>3.0065781149574242E-4</v>
      </c>
      <c r="DO1246" s="77">
        <v>0</v>
      </c>
      <c r="DP1246" s="77">
        <v>0</v>
      </c>
      <c r="DQ1246" s="77">
        <v>0</v>
      </c>
      <c r="DR1246" s="77">
        <v>0</v>
      </c>
      <c r="DS1246" s="77">
        <v>0</v>
      </c>
      <c r="DT1246" s="77">
        <v>0</v>
      </c>
      <c r="DU1246" s="77">
        <v>0</v>
      </c>
      <c r="DV1246" s="77">
        <v>0</v>
      </c>
      <c r="DW1246" s="77">
        <v>0</v>
      </c>
      <c r="GE1246" s="77" t="s">
        <v>422</v>
      </c>
      <c r="GF1246" s="77" t="s">
        <v>155</v>
      </c>
      <c r="GG1246" s="77" t="s">
        <v>434</v>
      </c>
      <c r="GH1246" s="77" t="s">
        <v>481</v>
      </c>
      <c r="GI1246" s="77">
        <v>2021</v>
      </c>
      <c r="GJ1246" s="77" t="s">
        <v>305</v>
      </c>
      <c r="GK1246" s="77">
        <v>409.22373582044048</v>
      </c>
      <c r="GL1246" s="77">
        <v>1130.076335</v>
      </c>
      <c r="GM1246" s="77">
        <v>2021</v>
      </c>
      <c r="GN1246" s="77" t="s">
        <v>175</v>
      </c>
      <c r="GO1246" s="77">
        <v>0.13250000000000001</v>
      </c>
      <c r="GP1246" s="77">
        <v>3</v>
      </c>
      <c r="GQ1246" s="77">
        <v>0</v>
      </c>
      <c r="GR1246" s="77" t="s">
        <v>423</v>
      </c>
      <c r="GS1246" s="77">
        <v>0.1527377521613833</v>
      </c>
      <c r="GT1246" s="77">
        <v>62.50391354029783</v>
      </c>
      <c r="GU1246" s="77">
        <v>0.1527377521613833</v>
      </c>
      <c r="GV1246" s="248">
        <v>62.50391354029783</v>
      </c>
      <c r="GW1246" s="248">
        <v>0</v>
      </c>
      <c r="GX1246" s="77">
        <v>0</v>
      </c>
      <c r="GY1246" s="77">
        <v>0</v>
      </c>
      <c r="GZ1246" s="77">
        <v>0</v>
      </c>
    </row>
    <row r="1247" spans="98:208" x14ac:dyDescent="0.25">
      <c r="CT1247" s="77" t="s">
        <v>155</v>
      </c>
      <c r="CU1247" s="77" t="s">
        <v>448</v>
      </c>
      <c r="CV1247" s="77" t="s">
        <v>460</v>
      </c>
      <c r="CW1247" s="77">
        <v>2021</v>
      </c>
      <c r="CX1247" s="77">
        <v>0</v>
      </c>
      <c r="CY1247" s="77">
        <v>0</v>
      </c>
      <c r="CZ1247" s="77">
        <v>0</v>
      </c>
      <c r="DA1247" s="77">
        <v>0</v>
      </c>
      <c r="DB1247" s="77">
        <v>8807.9522308776432</v>
      </c>
      <c r="DC1247" s="77">
        <v>222.2294216278776</v>
      </c>
      <c r="DD1247" s="77">
        <v>8585.7228092497662</v>
      </c>
      <c r="DE1247" s="77">
        <v>0</v>
      </c>
      <c r="DF1247" s="77">
        <v>514.453180180206</v>
      </c>
      <c r="DG1247" s="77">
        <v>514.453180180206</v>
      </c>
      <c r="DH1247" s="77">
        <v>0</v>
      </c>
      <c r="DI1247" s="77">
        <v>0</v>
      </c>
      <c r="DJ1247" s="77">
        <v>5.8442210696496429E-7</v>
      </c>
      <c r="DL1247" s="77">
        <v>0</v>
      </c>
      <c r="DM1247" s="77">
        <v>3.0065781149574242E-4</v>
      </c>
      <c r="DN1247" s="77">
        <v>3.0065781149574242E-4</v>
      </c>
      <c r="DO1247" s="77">
        <v>0</v>
      </c>
      <c r="DP1247" s="77">
        <v>3.0065781149574242E-4</v>
      </c>
      <c r="DQ1247" s="77">
        <v>3.0065781149574242E-4</v>
      </c>
      <c r="DR1247" s="77">
        <v>0</v>
      </c>
      <c r="DS1247" s="77">
        <v>0</v>
      </c>
      <c r="DT1247" s="77">
        <v>0</v>
      </c>
      <c r="DU1247" s="77">
        <v>0</v>
      </c>
      <c r="DV1247" s="77">
        <v>0</v>
      </c>
      <c r="DW1247" s="77">
        <v>0</v>
      </c>
      <c r="GE1247" s="77" t="s">
        <v>425</v>
      </c>
      <c r="GF1247" s="77" t="s">
        <v>155</v>
      </c>
      <c r="GG1247" s="77" t="s">
        <v>434</v>
      </c>
      <c r="GH1247" s="77" t="s">
        <v>481</v>
      </c>
      <c r="GI1247" s="77">
        <v>2021</v>
      </c>
      <c r="GJ1247" s="77" t="s">
        <v>301</v>
      </c>
      <c r="GK1247" s="77">
        <v>13469.08781237859</v>
      </c>
      <c r="GL1247" s="77">
        <v>1130.076335</v>
      </c>
      <c r="GM1247" s="77">
        <v>2021</v>
      </c>
      <c r="GN1247" s="77" t="s">
        <v>175</v>
      </c>
      <c r="GO1247" s="77">
        <v>5.3000000000000005E-2</v>
      </c>
      <c r="GP1247" s="77">
        <v>3</v>
      </c>
      <c r="GQ1247" s="77">
        <v>0</v>
      </c>
      <c r="GR1247" s="77" t="s">
        <v>423</v>
      </c>
      <c r="GS1247" s="77">
        <v>5.5966209081309407E-2</v>
      </c>
      <c r="GT1247" s="77">
        <v>753.81378464209649</v>
      </c>
      <c r="GU1247" s="77">
        <v>5.5966209081309407E-2</v>
      </c>
      <c r="GV1247" s="248">
        <v>753.81378464209649</v>
      </c>
      <c r="GW1247" s="248">
        <v>0</v>
      </c>
      <c r="GX1247" s="77">
        <v>0</v>
      </c>
      <c r="GY1247" s="77">
        <v>0</v>
      </c>
      <c r="GZ1247" s="77">
        <v>0</v>
      </c>
    </row>
    <row r="1248" spans="98:208" x14ac:dyDescent="0.25">
      <c r="CT1248" s="77" t="s">
        <v>155</v>
      </c>
      <c r="CU1248" s="77" t="s">
        <v>448</v>
      </c>
      <c r="CV1248" s="77" t="s">
        <v>460</v>
      </c>
      <c r="CW1248" s="77">
        <v>2022</v>
      </c>
      <c r="CX1248" s="77">
        <v>0</v>
      </c>
      <c r="CY1248" s="77">
        <v>0</v>
      </c>
      <c r="CZ1248" s="77">
        <v>0</v>
      </c>
      <c r="DA1248" s="77">
        <v>0</v>
      </c>
      <c r="DB1248" s="77">
        <v>8807.9522308776432</v>
      </c>
      <c r="DC1248" s="77">
        <v>222.2294216278776</v>
      </c>
      <c r="DD1248" s="77">
        <v>8585.7228092497662</v>
      </c>
      <c r="DE1248" s="77">
        <v>0</v>
      </c>
      <c r="DF1248" s="77">
        <v>514.453180180206</v>
      </c>
      <c r="DG1248" s="77">
        <v>514.453180180206</v>
      </c>
      <c r="DH1248" s="77">
        <v>514.453180180206</v>
      </c>
      <c r="DI1248" s="77">
        <v>0</v>
      </c>
      <c r="DJ1248" s="77">
        <v>5.8442210696496429E-7</v>
      </c>
      <c r="DL1248" s="77">
        <v>0</v>
      </c>
      <c r="DM1248" s="77">
        <v>3.0065781149574242E-4</v>
      </c>
      <c r="DN1248" s="77">
        <v>3.0065781149574242E-4</v>
      </c>
      <c r="DO1248" s="77">
        <v>0</v>
      </c>
      <c r="DP1248" s="77">
        <v>3.0065781149574242E-4</v>
      </c>
      <c r="DQ1248" s="77">
        <v>3.0065781149574242E-4</v>
      </c>
      <c r="DR1248" s="77">
        <v>0</v>
      </c>
      <c r="DS1248" s="77">
        <v>3.0065781149574242E-4</v>
      </c>
      <c r="DT1248" s="77">
        <v>3.0065781149574242E-4</v>
      </c>
      <c r="DU1248" s="77">
        <v>0</v>
      </c>
      <c r="DV1248" s="77">
        <v>0</v>
      </c>
      <c r="DW1248" s="77">
        <v>0</v>
      </c>
      <c r="GE1248" s="77" t="s">
        <v>427</v>
      </c>
      <c r="GF1248" s="77" t="s">
        <v>155</v>
      </c>
      <c r="GG1248" s="77" t="s">
        <v>434</v>
      </c>
      <c r="GH1248" s="77" t="s">
        <v>481</v>
      </c>
      <c r="GI1248" s="77">
        <v>2021</v>
      </c>
      <c r="GJ1248" s="77" t="s">
        <v>303</v>
      </c>
      <c r="GK1248" s="77">
        <v>7205.5312760248562</v>
      </c>
      <c r="GL1248" s="77">
        <v>1130.076335</v>
      </c>
      <c r="GM1248" s="77">
        <v>2021</v>
      </c>
      <c r="GN1248" s="77" t="s">
        <v>175</v>
      </c>
      <c r="GO1248" s="77">
        <v>5.3000000000000005E-2</v>
      </c>
      <c r="GP1248" s="77">
        <v>3</v>
      </c>
      <c r="GQ1248" s="77">
        <v>0</v>
      </c>
      <c r="GR1248" s="77" t="s">
        <v>423</v>
      </c>
      <c r="GS1248" s="77">
        <v>5.5966209081309407E-2</v>
      </c>
      <c r="GT1248" s="77">
        <v>403.26626993592129</v>
      </c>
      <c r="GU1248" s="77">
        <v>5.5966209081309407E-2</v>
      </c>
      <c r="GV1248" s="248">
        <v>403.26626993592129</v>
      </c>
      <c r="GW1248" s="248">
        <v>0</v>
      </c>
      <c r="GX1248" s="77">
        <v>0</v>
      </c>
      <c r="GY1248" s="77">
        <v>0</v>
      </c>
      <c r="GZ1248" s="77">
        <v>0</v>
      </c>
    </row>
    <row r="1249" spans="98:208" x14ac:dyDescent="0.25">
      <c r="CT1249" s="77" t="s">
        <v>155</v>
      </c>
      <c r="CU1249" s="77" t="s">
        <v>448</v>
      </c>
      <c r="CV1249" s="77" t="s">
        <v>460</v>
      </c>
      <c r="CW1249" s="77">
        <v>2023</v>
      </c>
      <c r="CX1249" s="77">
        <v>0</v>
      </c>
      <c r="CY1249" s="77">
        <v>0</v>
      </c>
      <c r="CZ1249" s="77">
        <v>0</v>
      </c>
      <c r="DA1249" s="77">
        <v>0</v>
      </c>
      <c r="DB1249" s="77">
        <v>9129.7460702384687</v>
      </c>
      <c r="DC1249" s="77">
        <v>233.23007680798861</v>
      </c>
      <c r="DD1249" s="77">
        <v>8896.5159934304793</v>
      </c>
      <c r="DE1249" s="77">
        <v>0</v>
      </c>
      <c r="DF1249" s="77">
        <v>0</v>
      </c>
      <c r="DG1249" s="77">
        <v>533.52731185162236</v>
      </c>
      <c r="DH1249" s="77">
        <v>533.52731185162236</v>
      </c>
      <c r="DI1249" s="77">
        <v>533.52731185162236</v>
      </c>
      <c r="DJ1249" s="77">
        <v>5.8442210696496429E-7</v>
      </c>
      <c r="DL1249" s="77">
        <v>0</v>
      </c>
      <c r="DM1249" s="77">
        <v>0</v>
      </c>
      <c r="DN1249" s="77">
        <v>0</v>
      </c>
      <c r="DO1249" s="77">
        <v>0</v>
      </c>
      <c r="DP1249" s="77">
        <v>3.118051557156787E-4</v>
      </c>
      <c r="DQ1249" s="77">
        <v>3.118051557156787E-4</v>
      </c>
      <c r="DR1249" s="77">
        <v>0</v>
      </c>
      <c r="DS1249" s="77">
        <v>3.118051557156787E-4</v>
      </c>
      <c r="DT1249" s="77">
        <v>3.118051557156787E-4</v>
      </c>
      <c r="DU1249" s="77">
        <v>0</v>
      </c>
      <c r="DV1249" s="77">
        <v>3.118051557156787E-4</v>
      </c>
      <c r="DW1249" s="77">
        <v>3.118051557156787E-4</v>
      </c>
      <c r="GE1249" s="77" t="s">
        <v>422</v>
      </c>
      <c r="GF1249" s="77" t="s">
        <v>155</v>
      </c>
      <c r="GG1249" s="77" t="s">
        <v>434</v>
      </c>
      <c r="GH1249" s="77" t="s">
        <v>481</v>
      </c>
      <c r="GI1249" s="77">
        <v>2022</v>
      </c>
      <c r="GJ1249" s="77" t="s">
        <v>305</v>
      </c>
      <c r="GK1249" s="77">
        <v>409.22373582044048</v>
      </c>
      <c r="GL1249" s="77">
        <v>1130.076335</v>
      </c>
      <c r="GM1249" s="77">
        <v>2022</v>
      </c>
      <c r="GN1249" s="77" t="s">
        <v>175</v>
      </c>
      <c r="GO1249" s="77">
        <v>0.13250000000000001</v>
      </c>
      <c r="GP1249" s="77">
        <v>3</v>
      </c>
      <c r="GQ1249" s="77">
        <v>0</v>
      </c>
      <c r="GR1249" s="77" t="s">
        <v>423</v>
      </c>
      <c r="GS1249" s="77">
        <v>0.1527377521613833</v>
      </c>
      <c r="GT1249" s="77">
        <v>62.50391354029783</v>
      </c>
      <c r="GU1249" s="77">
        <v>0.1527377521613833</v>
      </c>
      <c r="GV1249" s="248">
        <v>62.50391354029783</v>
      </c>
      <c r="GW1249" s="248">
        <v>0.1527377521613833</v>
      </c>
      <c r="GX1249" s="77">
        <v>62.50391354029783</v>
      </c>
      <c r="GY1249" s="77">
        <v>0</v>
      </c>
      <c r="GZ1249" s="77">
        <v>0</v>
      </c>
    </row>
    <row r="1250" spans="98:208" x14ac:dyDescent="0.25">
      <c r="CT1250" s="77" t="s">
        <v>155</v>
      </c>
      <c r="CU1250" s="77" t="s">
        <v>448</v>
      </c>
      <c r="CV1250" s="77" t="s">
        <v>460</v>
      </c>
      <c r="CW1250" s="77">
        <v>2024</v>
      </c>
      <c r="CX1250" s="77">
        <v>0</v>
      </c>
      <c r="CY1250" s="77">
        <v>0</v>
      </c>
      <c r="CZ1250" s="77">
        <v>0</v>
      </c>
      <c r="DA1250" s="77">
        <v>0</v>
      </c>
      <c r="DB1250" s="77">
        <v>9129.7460702384687</v>
      </c>
      <c r="DC1250" s="77">
        <v>233.23007680798861</v>
      </c>
      <c r="DD1250" s="77">
        <v>8896.5159934304793</v>
      </c>
      <c r="DE1250" s="77">
        <v>0</v>
      </c>
      <c r="DF1250" s="77">
        <v>0</v>
      </c>
      <c r="DG1250" s="77">
        <v>0</v>
      </c>
      <c r="DH1250" s="77">
        <v>533.52731185162236</v>
      </c>
      <c r="DI1250" s="77">
        <v>533.52731185162236</v>
      </c>
      <c r="DJ1250" s="77">
        <v>5.8442210696496429E-7</v>
      </c>
      <c r="DL1250" s="77">
        <v>0</v>
      </c>
      <c r="DM1250" s="77">
        <v>0</v>
      </c>
      <c r="DN1250" s="77">
        <v>0</v>
      </c>
      <c r="DO1250" s="77">
        <v>0</v>
      </c>
      <c r="DP1250" s="77">
        <v>0</v>
      </c>
      <c r="DQ1250" s="77">
        <v>0</v>
      </c>
      <c r="DR1250" s="77">
        <v>0</v>
      </c>
      <c r="DS1250" s="77">
        <v>3.118051557156787E-4</v>
      </c>
      <c r="DT1250" s="77">
        <v>3.118051557156787E-4</v>
      </c>
      <c r="DU1250" s="77">
        <v>0</v>
      </c>
      <c r="DV1250" s="77">
        <v>3.118051557156787E-4</v>
      </c>
      <c r="DW1250" s="77">
        <v>3.118051557156787E-4</v>
      </c>
      <c r="GE1250" s="77" t="s">
        <v>425</v>
      </c>
      <c r="GF1250" s="77" t="s">
        <v>155</v>
      </c>
      <c r="GG1250" s="77" t="s">
        <v>434</v>
      </c>
      <c r="GH1250" s="77" t="s">
        <v>481</v>
      </c>
      <c r="GI1250" s="77">
        <v>2022</v>
      </c>
      <c r="GJ1250" s="77" t="s">
        <v>301</v>
      </c>
      <c r="GK1250" s="77">
        <v>13469.08781237859</v>
      </c>
      <c r="GL1250" s="77">
        <v>1130.076335</v>
      </c>
      <c r="GM1250" s="77">
        <v>2022</v>
      </c>
      <c r="GN1250" s="77" t="s">
        <v>175</v>
      </c>
      <c r="GO1250" s="77">
        <v>5.3000000000000005E-2</v>
      </c>
      <c r="GP1250" s="77">
        <v>3</v>
      </c>
      <c r="GQ1250" s="77">
        <v>0</v>
      </c>
      <c r="GR1250" s="77" t="s">
        <v>423</v>
      </c>
      <c r="GS1250" s="77">
        <v>5.5966209081309407E-2</v>
      </c>
      <c r="GT1250" s="77">
        <v>753.81378464209649</v>
      </c>
      <c r="GU1250" s="77">
        <v>5.5966209081309407E-2</v>
      </c>
      <c r="GV1250" s="248">
        <v>753.81378464209649</v>
      </c>
      <c r="GW1250" s="248">
        <v>5.5966209081309407E-2</v>
      </c>
      <c r="GX1250" s="77">
        <v>753.81378464209649</v>
      </c>
      <c r="GY1250" s="77">
        <v>0</v>
      </c>
      <c r="GZ1250" s="77">
        <v>0</v>
      </c>
    </row>
    <row r="1251" spans="98:208" x14ac:dyDescent="0.25">
      <c r="CT1251" s="77" t="s">
        <v>155</v>
      </c>
      <c r="CU1251" s="77" t="s">
        <v>448</v>
      </c>
      <c r="CV1251" s="77" t="s">
        <v>460</v>
      </c>
      <c r="CW1251" s="77">
        <v>2025</v>
      </c>
      <c r="CX1251" s="77">
        <v>0</v>
      </c>
      <c r="CY1251" s="77">
        <v>0</v>
      </c>
      <c r="CZ1251" s="77">
        <v>0</v>
      </c>
      <c r="DA1251" s="77">
        <v>0</v>
      </c>
      <c r="DB1251" s="77">
        <v>9129.7460702384687</v>
      </c>
      <c r="DC1251" s="77">
        <v>233.23007680798861</v>
      </c>
      <c r="DD1251" s="77">
        <v>8896.5159934304793</v>
      </c>
      <c r="DE1251" s="77">
        <v>0</v>
      </c>
      <c r="DF1251" s="77">
        <v>0</v>
      </c>
      <c r="DG1251" s="77">
        <v>0</v>
      </c>
      <c r="DH1251" s="77">
        <v>0</v>
      </c>
      <c r="DI1251" s="77">
        <v>533.52731185162236</v>
      </c>
      <c r="DJ1251" s="77">
        <v>5.8442210696496429E-7</v>
      </c>
      <c r="DL1251" s="77">
        <v>0</v>
      </c>
      <c r="DM1251" s="77">
        <v>0</v>
      </c>
      <c r="DN1251" s="77">
        <v>0</v>
      </c>
      <c r="DO1251" s="77">
        <v>0</v>
      </c>
      <c r="DP1251" s="77">
        <v>0</v>
      </c>
      <c r="DQ1251" s="77">
        <v>0</v>
      </c>
      <c r="DR1251" s="77">
        <v>0</v>
      </c>
      <c r="DS1251" s="77">
        <v>0</v>
      </c>
      <c r="DT1251" s="77">
        <v>0</v>
      </c>
      <c r="DU1251" s="77">
        <v>0</v>
      </c>
      <c r="DV1251" s="77">
        <v>3.118051557156787E-4</v>
      </c>
      <c r="DW1251" s="77">
        <v>3.118051557156787E-4</v>
      </c>
      <c r="GE1251" s="77" t="s">
        <v>427</v>
      </c>
      <c r="GF1251" s="77" t="s">
        <v>155</v>
      </c>
      <c r="GG1251" s="77" t="s">
        <v>434</v>
      </c>
      <c r="GH1251" s="77" t="s">
        <v>481</v>
      </c>
      <c r="GI1251" s="77">
        <v>2022</v>
      </c>
      <c r="GJ1251" s="77" t="s">
        <v>303</v>
      </c>
      <c r="GK1251" s="77">
        <v>7205.5312760248562</v>
      </c>
      <c r="GL1251" s="77">
        <v>1130.076335</v>
      </c>
      <c r="GM1251" s="77">
        <v>2022</v>
      </c>
      <c r="GN1251" s="77" t="s">
        <v>175</v>
      </c>
      <c r="GO1251" s="77">
        <v>5.3000000000000005E-2</v>
      </c>
      <c r="GP1251" s="77">
        <v>3</v>
      </c>
      <c r="GQ1251" s="77">
        <v>0</v>
      </c>
      <c r="GR1251" s="77" t="s">
        <v>423</v>
      </c>
      <c r="GS1251" s="77">
        <v>5.5966209081309407E-2</v>
      </c>
      <c r="GT1251" s="77">
        <v>403.26626993592129</v>
      </c>
      <c r="GU1251" s="77">
        <v>5.5966209081309407E-2</v>
      </c>
      <c r="GV1251" s="248">
        <v>403.26626993592129</v>
      </c>
      <c r="GW1251" s="248">
        <v>5.5966209081309407E-2</v>
      </c>
      <c r="GX1251" s="77">
        <v>403.26626993592129</v>
      </c>
      <c r="GY1251" s="77">
        <v>0</v>
      </c>
      <c r="GZ1251" s="77">
        <v>0</v>
      </c>
    </row>
    <row r="1252" spans="98:208" x14ac:dyDescent="0.25">
      <c r="CT1252" s="77" t="s">
        <v>155</v>
      </c>
      <c r="CU1252" s="77" t="s">
        <v>448</v>
      </c>
      <c r="CV1252" s="77" t="s">
        <v>467</v>
      </c>
      <c r="CW1252" s="77">
        <v>2020</v>
      </c>
      <c r="CX1252" s="77">
        <v>0</v>
      </c>
      <c r="CY1252" s="77">
        <v>0</v>
      </c>
      <c r="CZ1252" s="77">
        <v>0</v>
      </c>
      <c r="DA1252" s="77">
        <v>0</v>
      </c>
      <c r="DB1252" s="77">
        <v>5.24055833130154</v>
      </c>
      <c r="DC1252" s="77">
        <v>0.69641821681223082</v>
      </c>
      <c r="DD1252" s="77">
        <v>2.9419641522810172</v>
      </c>
      <c r="DE1252" s="77">
        <v>1.602175962208289</v>
      </c>
      <c r="DF1252" s="77">
        <v>0.36068764874241283</v>
      </c>
      <c r="DG1252" s="77">
        <v>0</v>
      </c>
      <c r="DH1252" s="77">
        <v>0</v>
      </c>
      <c r="DI1252" s="77">
        <v>0</v>
      </c>
      <c r="DJ1252" s="77">
        <v>4.3461612256119518E-5</v>
      </c>
      <c r="DL1252" s="77">
        <v>0</v>
      </c>
      <c r="DM1252" s="77">
        <v>1.5676066735214181E-5</v>
      </c>
      <c r="DN1252" s="77">
        <v>1.5676066735214181E-5</v>
      </c>
      <c r="DO1252" s="77">
        <v>0</v>
      </c>
      <c r="DP1252" s="77">
        <v>0</v>
      </c>
      <c r="DQ1252" s="77">
        <v>0</v>
      </c>
      <c r="DR1252" s="77">
        <v>0</v>
      </c>
      <c r="DS1252" s="77">
        <v>0</v>
      </c>
      <c r="DT1252" s="77">
        <v>0</v>
      </c>
      <c r="DU1252" s="77">
        <v>0</v>
      </c>
      <c r="DV1252" s="77">
        <v>0</v>
      </c>
      <c r="DW1252" s="77">
        <v>0</v>
      </c>
      <c r="GE1252" s="77" t="s">
        <v>422</v>
      </c>
      <c r="GF1252" s="77" t="s">
        <v>155</v>
      </c>
      <c r="GG1252" s="77" t="s">
        <v>434</v>
      </c>
      <c r="GH1252" s="77" t="s">
        <v>481</v>
      </c>
      <c r="GI1252" s="77">
        <v>2023</v>
      </c>
      <c r="GJ1252" s="77" t="s">
        <v>305</v>
      </c>
      <c r="GK1252" s="77">
        <v>428.60232122030828</v>
      </c>
      <c r="GL1252" s="77">
        <v>1130.076335</v>
      </c>
      <c r="GM1252" s="77">
        <v>2023</v>
      </c>
      <c r="GN1252" s="77" t="s">
        <v>175</v>
      </c>
      <c r="GO1252" s="77">
        <v>0.13250000000000001</v>
      </c>
      <c r="GP1252" s="77">
        <v>3</v>
      </c>
      <c r="GQ1252" s="77">
        <v>0</v>
      </c>
      <c r="GR1252" s="77" t="s">
        <v>423</v>
      </c>
      <c r="GS1252" s="77">
        <v>0</v>
      </c>
      <c r="GT1252" s="77">
        <v>0</v>
      </c>
      <c r="GU1252" s="77">
        <v>0.1527377521613833</v>
      </c>
      <c r="GV1252" s="248">
        <v>65.463755114341041</v>
      </c>
      <c r="GW1252" s="248">
        <v>0.1527377521613833</v>
      </c>
      <c r="GX1252" s="77">
        <v>65.463755114341041</v>
      </c>
      <c r="GY1252" s="77">
        <v>0.1527377521613833</v>
      </c>
      <c r="GZ1252" s="77">
        <v>65.463755114341041</v>
      </c>
    </row>
    <row r="1253" spans="98:208" x14ac:dyDescent="0.25">
      <c r="CT1253" s="77" t="s">
        <v>155</v>
      </c>
      <c r="CU1253" s="77" t="s">
        <v>448</v>
      </c>
      <c r="CV1253" s="77" t="s">
        <v>467</v>
      </c>
      <c r="CW1253" s="77">
        <v>2021</v>
      </c>
      <c r="CX1253" s="77">
        <v>0</v>
      </c>
      <c r="CY1253" s="77">
        <v>0</v>
      </c>
      <c r="CZ1253" s="77">
        <v>0</v>
      </c>
      <c r="DA1253" s="77">
        <v>0</v>
      </c>
      <c r="DB1253" s="77">
        <v>5.24055833130154</v>
      </c>
      <c r="DC1253" s="77">
        <v>0.69641821681223082</v>
      </c>
      <c r="DD1253" s="77">
        <v>2.9419641522810172</v>
      </c>
      <c r="DE1253" s="77">
        <v>1.602175962208289</v>
      </c>
      <c r="DF1253" s="77">
        <v>0.36068764874241283</v>
      </c>
      <c r="DG1253" s="77">
        <v>0.36068764874241283</v>
      </c>
      <c r="DH1253" s="77">
        <v>0</v>
      </c>
      <c r="DI1253" s="77">
        <v>0</v>
      </c>
      <c r="DJ1253" s="77">
        <v>4.3461612256119518E-5</v>
      </c>
      <c r="DL1253" s="77">
        <v>0</v>
      </c>
      <c r="DM1253" s="77">
        <v>1.5676066735214181E-5</v>
      </c>
      <c r="DN1253" s="77">
        <v>1.5676066735214181E-5</v>
      </c>
      <c r="DO1253" s="77">
        <v>0</v>
      </c>
      <c r="DP1253" s="77">
        <v>1.5676066735214181E-5</v>
      </c>
      <c r="DQ1253" s="77">
        <v>1.5676066735214181E-5</v>
      </c>
      <c r="DR1253" s="77">
        <v>0</v>
      </c>
      <c r="DS1253" s="77">
        <v>0</v>
      </c>
      <c r="DT1253" s="77">
        <v>0</v>
      </c>
      <c r="DU1253" s="77">
        <v>0</v>
      </c>
      <c r="DV1253" s="77">
        <v>0</v>
      </c>
      <c r="DW1253" s="77">
        <v>0</v>
      </c>
      <c r="GE1253" s="77" t="s">
        <v>425</v>
      </c>
      <c r="GF1253" s="77" t="s">
        <v>155</v>
      </c>
      <c r="GG1253" s="77" t="s">
        <v>434</v>
      </c>
      <c r="GH1253" s="77" t="s">
        <v>481</v>
      </c>
      <c r="GI1253" s="77">
        <v>2023</v>
      </c>
      <c r="GJ1253" s="77" t="s">
        <v>301</v>
      </c>
      <c r="GK1253" s="77">
        <v>13939.560973457221</v>
      </c>
      <c r="GL1253" s="77">
        <v>1130.076335</v>
      </c>
      <c r="GM1253" s="77">
        <v>2023</v>
      </c>
      <c r="GN1253" s="77" t="s">
        <v>175</v>
      </c>
      <c r="GO1253" s="77">
        <v>5.3000000000000005E-2</v>
      </c>
      <c r="GP1253" s="77">
        <v>3</v>
      </c>
      <c r="GQ1253" s="77">
        <v>0</v>
      </c>
      <c r="GR1253" s="77" t="s">
        <v>423</v>
      </c>
      <c r="GS1253" s="77">
        <v>0</v>
      </c>
      <c r="GT1253" s="77">
        <v>0</v>
      </c>
      <c r="GU1253" s="77">
        <v>5.5966209081309407E-2</v>
      </c>
      <c r="GV1253" s="248">
        <v>780.14438394216768</v>
      </c>
      <c r="GW1253" s="248">
        <v>5.5966209081309407E-2</v>
      </c>
      <c r="GX1253" s="77">
        <v>780.14438394216768</v>
      </c>
      <c r="GY1253" s="77">
        <v>5.5966209081309407E-2</v>
      </c>
      <c r="GZ1253" s="77">
        <v>780.14438394216768</v>
      </c>
    </row>
    <row r="1254" spans="98:208" x14ac:dyDescent="0.25">
      <c r="CT1254" s="77" t="s">
        <v>155</v>
      </c>
      <c r="CU1254" s="77" t="s">
        <v>448</v>
      </c>
      <c r="CV1254" s="77" t="s">
        <v>467</v>
      </c>
      <c r="CW1254" s="77">
        <v>2022</v>
      </c>
      <c r="CX1254" s="77">
        <v>0</v>
      </c>
      <c r="CY1254" s="77">
        <v>0</v>
      </c>
      <c r="CZ1254" s="77">
        <v>0</v>
      </c>
      <c r="DA1254" s="77">
        <v>0</v>
      </c>
      <c r="DB1254" s="77">
        <v>5.24055833130154</v>
      </c>
      <c r="DC1254" s="77">
        <v>0.69641821681223082</v>
      </c>
      <c r="DD1254" s="77">
        <v>2.9419641522810172</v>
      </c>
      <c r="DE1254" s="77">
        <v>1.602175962208289</v>
      </c>
      <c r="DF1254" s="77">
        <v>0.36068764874241283</v>
      </c>
      <c r="DG1254" s="77">
        <v>0.36068764874241283</v>
      </c>
      <c r="DH1254" s="77">
        <v>0.36068764874241283</v>
      </c>
      <c r="DI1254" s="77">
        <v>0</v>
      </c>
      <c r="DJ1254" s="77">
        <v>4.3461612256119518E-5</v>
      </c>
      <c r="DL1254" s="77">
        <v>0</v>
      </c>
      <c r="DM1254" s="77">
        <v>1.5676066735214181E-5</v>
      </c>
      <c r="DN1254" s="77">
        <v>1.5676066735214181E-5</v>
      </c>
      <c r="DO1254" s="77">
        <v>0</v>
      </c>
      <c r="DP1254" s="77">
        <v>1.5676066735214181E-5</v>
      </c>
      <c r="DQ1254" s="77">
        <v>1.5676066735214181E-5</v>
      </c>
      <c r="DR1254" s="77">
        <v>0</v>
      </c>
      <c r="DS1254" s="77">
        <v>1.5676066735214181E-5</v>
      </c>
      <c r="DT1254" s="77">
        <v>1.5676066735214181E-5</v>
      </c>
      <c r="DU1254" s="77">
        <v>0</v>
      </c>
      <c r="DV1254" s="77">
        <v>0</v>
      </c>
      <c r="DW1254" s="77">
        <v>0</v>
      </c>
      <c r="GE1254" s="77" t="s">
        <v>427</v>
      </c>
      <c r="GF1254" s="77" t="s">
        <v>155</v>
      </c>
      <c r="GG1254" s="77" t="s">
        <v>434</v>
      </c>
      <c r="GH1254" s="77" t="s">
        <v>481</v>
      </c>
      <c r="GI1254" s="77">
        <v>2023</v>
      </c>
      <c r="GJ1254" s="77" t="s">
        <v>303</v>
      </c>
      <c r="GK1254" s="77">
        <v>7467.8148194521846</v>
      </c>
      <c r="GL1254" s="77">
        <v>1130.076335</v>
      </c>
      <c r="GM1254" s="77">
        <v>2023</v>
      </c>
      <c r="GN1254" s="77" t="s">
        <v>175</v>
      </c>
      <c r="GO1254" s="77">
        <v>5.3000000000000005E-2</v>
      </c>
      <c r="GP1254" s="77">
        <v>3</v>
      </c>
      <c r="GQ1254" s="77">
        <v>0</v>
      </c>
      <c r="GR1254" s="77" t="s">
        <v>423</v>
      </c>
      <c r="GS1254" s="77">
        <v>0</v>
      </c>
      <c r="GT1254" s="77">
        <v>0</v>
      </c>
      <c r="GU1254" s="77">
        <v>5.5966209081309407E-2</v>
      </c>
      <c r="GV1254" s="248">
        <v>417.9452855659618</v>
      </c>
      <c r="GW1254" s="248">
        <v>5.5966209081309407E-2</v>
      </c>
      <c r="GX1254" s="77">
        <v>417.9452855659618</v>
      </c>
      <c r="GY1254" s="77">
        <v>5.5966209081309407E-2</v>
      </c>
      <c r="GZ1254" s="77">
        <v>417.9452855659618</v>
      </c>
    </row>
    <row r="1255" spans="98:208" x14ac:dyDescent="0.25">
      <c r="CT1255" s="77" t="s">
        <v>155</v>
      </c>
      <c r="CU1255" s="77" t="s">
        <v>448</v>
      </c>
      <c r="CV1255" s="77" t="s">
        <v>467</v>
      </c>
      <c r="CW1255" s="77">
        <v>2023</v>
      </c>
      <c r="CX1255" s="77">
        <v>0</v>
      </c>
      <c r="CY1255" s="77">
        <v>0</v>
      </c>
      <c r="CZ1255" s="77">
        <v>0</v>
      </c>
      <c r="DA1255" s="77">
        <v>0</v>
      </c>
      <c r="DB1255" s="77">
        <v>5.4750346070077667</v>
      </c>
      <c r="DC1255" s="77">
        <v>0.71896016785821215</v>
      </c>
      <c r="DD1255" s="77">
        <v>3.0714971986151012</v>
      </c>
      <c r="DE1255" s="77">
        <v>1.684577240534447</v>
      </c>
      <c r="DF1255" s="77">
        <v>0</v>
      </c>
      <c r="DG1255" s="77">
        <v>0.37599181639994916</v>
      </c>
      <c r="DH1255" s="77">
        <v>0.37599181639994916</v>
      </c>
      <c r="DI1255" s="77">
        <v>0.37599181639994916</v>
      </c>
      <c r="DJ1255" s="77">
        <v>4.3461612256119518E-5</v>
      </c>
      <c r="DL1255" s="77">
        <v>0</v>
      </c>
      <c r="DM1255" s="77">
        <v>0</v>
      </c>
      <c r="DN1255" s="77">
        <v>0</v>
      </c>
      <c r="DO1255" s="77">
        <v>0</v>
      </c>
      <c r="DP1255" s="77">
        <v>1.6341210535848671E-5</v>
      </c>
      <c r="DQ1255" s="77">
        <v>1.6341210535848671E-5</v>
      </c>
      <c r="DR1255" s="77">
        <v>0</v>
      </c>
      <c r="DS1255" s="77">
        <v>1.6341210535848671E-5</v>
      </c>
      <c r="DT1255" s="77">
        <v>1.6341210535848671E-5</v>
      </c>
      <c r="DU1255" s="77">
        <v>0</v>
      </c>
      <c r="DV1255" s="77">
        <v>1.6341210535848671E-5</v>
      </c>
      <c r="DW1255" s="77">
        <v>1.6341210535848671E-5</v>
      </c>
      <c r="GE1255" s="77" t="s">
        <v>422</v>
      </c>
      <c r="GF1255" s="77" t="s">
        <v>155</v>
      </c>
      <c r="GG1255" s="77" t="s">
        <v>434</v>
      </c>
      <c r="GH1255" s="77" t="s">
        <v>481</v>
      </c>
      <c r="GI1255" s="77">
        <v>2024</v>
      </c>
      <c r="GJ1255" s="77" t="s">
        <v>305</v>
      </c>
      <c r="GK1255" s="77">
        <v>428.60232122030828</v>
      </c>
      <c r="GL1255" s="77">
        <v>1130.076335</v>
      </c>
      <c r="GM1255" s="77">
        <v>2024</v>
      </c>
      <c r="GN1255" s="77" t="s">
        <v>175</v>
      </c>
      <c r="GO1255" s="77">
        <v>0.13250000000000001</v>
      </c>
      <c r="GP1255" s="77">
        <v>3</v>
      </c>
      <c r="GQ1255" s="77">
        <v>0</v>
      </c>
      <c r="GR1255" s="77" t="s">
        <v>423</v>
      </c>
      <c r="GS1255" s="77">
        <v>0</v>
      </c>
      <c r="GT1255" s="77">
        <v>0</v>
      </c>
      <c r="GU1255" s="77">
        <v>0</v>
      </c>
      <c r="GV1255" s="248">
        <v>0</v>
      </c>
      <c r="GW1255" s="248">
        <v>0.1527377521613833</v>
      </c>
      <c r="GX1255" s="77">
        <v>65.463755114341041</v>
      </c>
      <c r="GY1255" s="77">
        <v>0.1527377521613833</v>
      </c>
      <c r="GZ1255" s="77">
        <v>65.463755114341041</v>
      </c>
    </row>
    <row r="1256" spans="98:208" x14ac:dyDescent="0.25">
      <c r="CT1256" s="77" t="s">
        <v>155</v>
      </c>
      <c r="CU1256" s="77" t="s">
        <v>448</v>
      </c>
      <c r="CV1256" s="77" t="s">
        <v>467</v>
      </c>
      <c r="CW1256" s="77">
        <v>2024</v>
      </c>
      <c r="CX1256" s="77">
        <v>0</v>
      </c>
      <c r="CY1256" s="77">
        <v>0</v>
      </c>
      <c r="CZ1256" s="77">
        <v>0</v>
      </c>
      <c r="DA1256" s="77">
        <v>0</v>
      </c>
      <c r="DB1256" s="77">
        <v>5.4750346070077667</v>
      </c>
      <c r="DC1256" s="77">
        <v>0.71896016785821215</v>
      </c>
      <c r="DD1256" s="77">
        <v>3.0714971986151012</v>
      </c>
      <c r="DE1256" s="77">
        <v>1.684577240534447</v>
      </c>
      <c r="DF1256" s="77">
        <v>0</v>
      </c>
      <c r="DG1256" s="77">
        <v>0</v>
      </c>
      <c r="DH1256" s="77">
        <v>0.37599181639994916</v>
      </c>
      <c r="DI1256" s="77">
        <v>0.37599181639994916</v>
      </c>
      <c r="DJ1256" s="77">
        <v>4.3461612256119518E-5</v>
      </c>
      <c r="DL1256" s="77">
        <v>0</v>
      </c>
      <c r="DM1256" s="77">
        <v>0</v>
      </c>
      <c r="DN1256" s="77">
        <v>0</v>
      </c>
      <c r="DO1256" s="77">
        <v>0</v>
      </c>
      <c r="DP1256" s="77">
        <v>0</v>
      </c>
      <c r="DQ1256" s="77">
        <v>0</v>
      </c>
      <c r="DR1256" s="77">
        <v>0</v>
      </c>
      <c r="DS1256" s="77">
        <v>1.6341210535848671E-5</v>
      </c>
      <c r="DT1256" s="77">
        <v>1.6341210535848671E-5</v>
      </c>
      <c r="DU1256" s="77">
        <v>0</v>
      </c>
      <c r="DV1256" s="77">
        <v>1.6341210535848671E-5</v>
      </c>
      <c r="DW1256" s="77">
        <v>1.6341210535848671E-5</v>
      </c>
      <c r="GE1256" s="77" t="s">
        <v>425</v>
      </c>
      <c r="GF1256" s="77" t="s">
        <v>155</v>
      </c>
      <c r="GG1256" s="77" t="s">
        <v>434</v>
      </c>
      <c r="GH1256" s="77" t="s">
        <v>481</v>
      </c>
      <c r="GI1256" s="77">
        <v>2024</v>
      </c>
      <c r="GJ1256" s="77" t="s">
        <v>301</v>
      </c>
      <c r="GK1256" s="77">
        <v>13939.560973457221</v>
      </c>
      <c r="GL1256" s="77">
        <v>1130.076335</v>
      </c>
      <c r="GM1256" s="77">
        <v>2024</v>
      </c>
      <c r="GN1256" s="77" t="s">
        <v>175</v>
      </c>
      <c r="GO1256" s="77">
        <v>5.3000000000000005E-2</v>
      </c>
      <c r="GP1256" s="77">
        <v>3</v>
      </c>
      <c r="GQ1256" s="77">
        <v>0</v>
      </c>
      <c r="GR1256" s="77" t="s">
        <v>423</v>
      </c>
      <c r="GS1256" s="77">
        <v>0</v>
      </c>
      <c r="GT1256" s="77">
        <v>0</v>
      </c>
      <c r="GU1256" s="77">
        <v>0</v>
      </c>
      <c r="GV1256" s="248">
        <v>0</v>
      </c>
      <c r="GW1256" s="248">
        <v>5.5966209081309407E-2</v>
      </c>
      <c r="GX1256" s="77">
        <v>780.14438394216768</v>
      </c>
      <c r="GY1256" s="77">
        <v>5.5966209081309407E-2</v>
      </c>
      <c r="GZ1256" s="77">
        <v>780.14438394216768</v>
      </c>
    </row>
    <row r="1257" spans="98:208" x14ac:dyDescent="0.25">
      <c r="CT1257" s="77" t="s">
        <v>155</v>
      </c>
      <c r="CU1257" s="77" t="s">
        <v>448</v>
      </c>
      <c r="CV1257" s="77" t="s">
        <v>467</v>
      </c>
      <c r="CW1257" s="77">
        <v>2025</v>
      </c>
      <c r="CX1257" s="77">
        <v>0</v>
      </c>
      <c r="CY1257" s="77">
        <v>0</v>
      </c>
      <c r="CZ1257" s="77">
        <v>0</v>
      </c>
      <c r="DA1257" s="77">
        <v>0</v>
      </c>
      <c r="DB1257" s="77">
        <v>5.4750346070077667</v>
      </c>
      <c r="DC1257" s="77">
        <v>0.71896016785821215</v>
      </c>
      <c r="DD1257" s="77">
        <v>3.0714971986151012</v>
      </c>
      <c r="DE1257" s="77">
        <v>1.684577240534447</v>
      </c>
      <c r="DF1257" s="77">
        <v>0</v>
      </c>
      <c r="DG1257" s="77">
        <v>0</v>
      </c>
      <c r="DH1257" s="77">
        <v>0</v>
      </c>
      <c r="DI1257" s="77">
        <v>0.37599181639994916</v>
      </c>
      <c r="DJ1257" s="77">
        <v>4.3461612256119518E-5</v>
      </c>
      <c r="DL1257" s="77">
        <v>0</v>
      </c>
      <c r="DM1257" s="77">
        <v>0</v>
      </c>
      <c r="DN1257" s="77">
        <v>0</v>
      </c>
      <c r="DO1257" s="77">
        <v>0</v>
      </c>
      <c r="DP1257" s="77">
        <v>0</v>
      </c>
      <c r="DQ1257" s="77">
        <v>0</v>
      </c>
      <c r="DR1257" s="77">
        <v>0</v>
      </c>
      <c r="DS1257" s="77">
        <v>0</v>
      </c>
      <c r="DT1257" s="77">
        <v>0</v>
      </c>
      <c r="DU1257" s="77">
        <v>0</v>
      </c>
      <c r="DV1257" s="77">
        <v>1.6341210535848671E-5</v>
      </c>
      <c r="DW1257" s="77">
        <v>1.6341210535848671E-5</v>
      </c>
      <c r="GE1257" s="77" t="s">
        <v>427</v>
      </c>
      <c r="GF1257" s="77" t="s">
        <v>155</v>
      </c>
      <c r="GG1257" s="77" t="s">
        <v>434</v>
      </c>
      <c r="GH1257" s="77" t="s">
        <v>481</v>
      </c>
      <c r="GI1257" s="77">
        <v>2024</v>
      </c>
      <c r="GJ1257" s="77" t="s">
        <v>303</v>
      </c>
      <c r="GK1257" s="77">
        <v>7467.8148194521846</v>
      </c>
      <c r="GL1257" s="77">
        <v>1130.076335</v>
      </c>
      <c r="GM1257" s="77">
        <v>2024</v>
      </c>
      <c r="GN1257" s="77" t="s">
        <v>175</v>
      </c>
      <c r="GO1257" s="77">
        <v>5.3000000000000005E-2</v>
      </c>
      <c r="GP1257" s="77">
        <v>3</v>
      </c>
      <c r="GQ1257" s="77">
        <v>0</v>
      </c>
      <c r="GR1257" s="77" t="s">
        <v>423</v>
      </c>
      <c r="GS1257" s="77">
        <v>0</v>
      </c>
      <c r="GT1257" s="77">
        <v>0</v>
      </c>
      <c r="GU1257" s="77">
        <v>0</v>
      </c>
      <c r="GV1257" s="248">
        <v>0</v>
      </c>
      <c r="GW1257" s="248">
        <v>5.5966209081309407E-2</v>
      </c>
      <c r="GX1257" s="77">
        <v>417.9452855659618</v>
      </c>
      <c r="GY1257" s="77">
        <v>5.5966209081309407E-2</v>
      </c>
      <c r="GZ1257" s="77">
        <v>417.9452855659618</v>
      </c>
    </row>
    <row r="1258" spans="98:208" x14ac:dyDescent="0.25">
      <c r="CT1258" s="77" t="s">
        <v>155</v>
      </c>
      <c r="CU1258" s="77" t="s">
        <v>448</v>
      </c>
      <c r="CV1258" s="77" t="s">
        <v>474</v>
      </c>
      <c r="CW1258" s="77">
        <v>2020</v>
      </c>
      <c r="CX1258" s="77">
        <v>0</v>
      </c>
      <c r="CY1258" s="77">
        <v>0</v>
      </c>
      <c r="CZ1258" s="77">
        <v>0</v>
      </c>
      <c r="DA1258" s="77">
        <v>0</v>
      </c>
      <c r="DB1258" s="77">
        <v>7.7900575334948541E-2</v>
      </c>
      <c r="DC1258" s="77">
        <v>3.6425060683954527E-2</v>
      </c>
      <c r="DD1258" s="77">
        <v>1.5808724525432369E-3</v>
      </c>
      <c r="DE1258" s="77">
        <v>3.9894642198450667E-2</v>
      </c>
      <c r="DF1258" s="77">
        <v>7.8847092159216297E-3</v>
      </c>
      <c r="DG1258" s="77">
        <v>0</v>
      </c>
      <c r="DH1258" s="77">
        <v>0</v>
      </c>
      <c r="DI1258" s="77">
        <v>0</v>
      </c>
      <c r="DJ1258" s="77">
        <v>1.1830969719598429E-3</v>
      </c>
      <c r="DL1258" s="77">
        <v>0</v>
      </c>
      <c r="DM1258" s="77">
        <v>9.3283755981407474E-6</v>
      </c>
      <c r="DN1258" s="77">
        <v>9.3283755981407474E-6</v>
      </c>
      <c r="DO1258" s="77">
        <v>0</v>
      </c>
      <c r="DP1258" s="77">
        <v>0</v>
      </c>
      <c r="DQ1258" s="77">
        <v>0</v>
      </c>
      <c r="DR1258" s="77">
        <v>0</v>
      </c>
      <c r="DS1258" s="77">
        <v>0</v>
      </c>
      <c r="DT1258" s="77">
        <v>0</v>
      </c>
      <c r="DU1258" s="77">
        <v>0</v>
      </c>
      <c r="DV1258" s="77">
        <v>0</v>
      </c>
      <c r="DW1258" s="77">
        <v>0</v>
      </c>
      <c r="GE1258" s="77" t="s">
        <v>422</v>
      </c>
      <c r="GF1258" s="77" t="s">
        <v>155</v>
      </c>
      <c r="GG1258" s="77" t="s">
        <v>434</v>
      </c>
      <c r="GH1258" s="77" t="s">
        <v>481</v>
      </c>
      <c r="GI1258" s="77">
        <v>2025</v>
      </c>
      <c r="GJ1258" s="77" t="s">
        <v>305</v>
      </c>
      <c r="GK1258" s="77">
        <v>428.60232122030828</v>
      </c>
      <c r="GL1258" s="77">
        <v>1130.076335</v>
      </c>
      <c r="GM1258" s="77">
        <v>2025</v>
      </c>
      <c r="GN1258" s="77" t="s">
        <v>175</v>
      </c>
      <c r="GO1258" s="77">
        <v>0.13250000000000001</v>
      </c>
      <c r="GP1258" s="77">
        <v>3</v>
      </c>
      <c r="GQ1258" s="77">
        <v>0</v>
      </c>
      <c r="GR1258" s="77" t="s">
        <v>423</v>
      </c>
      <c r="GS1258" s="77">
        <v>0</v>
      </c>
      <c r="GT1258" s="77">
        <v>0</v>
      </c>
      <c r="GU1258" s="77">
        <v>0</v>
      </c>
      <c r="GV1258" s="248">
        <v>0</v>
      </c>
      <c r="GW1258" s="248">
        <v>0</v>
      </c>
      <c r="GX1258" s="77">
        <v>0</v>
      </c>
      <c r="GY1258" s="77">
        <v>0.1527377521613833</v>
      </c>
      <c r="GZ1258" s="77">
        <v>65.463755114341041</v>
      </c>
    </row>
    <row r="1259" spans="98:208" x14ac:dyDescent="0.25">
      <c r="CT1259" s="77" t="s">
        <v>155</v>
      </c>
      <c r="CU1259" s="77" t="s">
        <v>448</v>
      </c>
      <c r="CV1259" s="77" t="s">
        <v>474</v>
      </c>
      <c r="CW1259" s="77">
        <v>2021</v>
      </c>
      <c r="CX1259" s="77">
        <v>0</v>
      </c>
      <c r="CY1259" s="77">
        <v>0</v>
      </c>
      <c r="CZ1259" s="77">
        <v>0</v>
      </c>
      <c r="DA1259" s="77">
        <v>0</v>
      </c>
      <c r="DB1259" s="77">
        <v>7.7900575334948541E-2</v>
      </c>
      <c r="DC1259" s="77">
        <v>3.6425060683954527E-2</v>
      </c>
      <c r="DD1259" s="77">
        <v>1.5808724525432369E-3</v>
      </c>
      <c r="DE1259" s="77">
        <v>3.9894642198450667E-2</v>
      </c>
      <c r="DF1259" s="77">
        <v>7.8847092159216297E-3</v>
      </c>
      <c r="DG1259" s="77">
        <v>7.8847092159216297E-3</v>
      </c>
      <c r="DH1259" s="77">
        <v>0</v>
      </c>
      <c r="DI1259" s="77">
        <v>0</v>
      </c>
      <c r="DJ1259" s="77">
        <v>1.1830969719598429E-3</v>
      </c>
      <c r="DL1259" s="77">
        <v>0</v>
      </c>
      <c r="DM1259" s="77">
        <v>9.3283755981407474E-6</v>
      </c>
      <c r="DN1259" s="77">
        <v>9.3283755981407474E-6</v>
      </c>
      <c r="DO1259" s="77">
        <v>0</v>
      </c>
      <c r="DP1259" s="77">
        <v>9.3283755981407474E-6</v>
      </c>
      <c r="DQ1259" s="77">
        <v>9.3283755981407474E-6</v>
      </c>
      <c r="DR1259" s="77">
        <v>0</v>
      </c>
      <c r="DS1259" s="77">
        <v>0</v>
      </c>
      <c r="DT1259" s="77">
        <v>0</v>
      </c>
      <c r="DU1259" s="77">
        <v>0</v>
      </c>
      <c r="DV1259" s="77">
        <v>0</v>
      </c>
      <c r="DW1259" s="77">
        <v>0</v>
      </c>
      <c r="GE1259" s="77" t="s">
        <v>425</v>
      </c>
      <c r="GF1259" s="77" t="s">
        <v>155</v>
      </c>
      <c r="GG1259" s="77" t="s">
        <v>434</v>
      </c>
      <c r="GH1259" s="77" t="s">
        <v>481</v>
      </c>
      <c r="GI1259" s="77">
        <v>2025</v>
      </c>
      <c r="GJ1259" s="77" t="s">
        <v>301</v>
      </c>
      <c r="GK1259" s="77">
        <v>13939.560973457221</v>
      </c>
      <c r="GL1259" s="77">
        <v>1130.076335</v>
      </c>
      <c r="GM1259" s="77">
        <v>2025</v>
      </c>
      <c r="GN1259" s="77" t="s">
        <v>175</v>
      </c>
      <c r="GO1259" s="77">
        <v>5.3000000000000005E-2</v>
      </c>
      <c r="GP1259" s="77">
        <v>3</v>
      </c>
      <c r="GQ1259" s="77">
        <v>0</v>
      </c>
      <c r="GR1259" s="77" t="s">
        <v>423</v>
      </c>
      <c r="GS1259" s="77">
        <v>0</v>
      </c>
      <c r="GT1259" s="77">
        <v>0</v>
      </c>
      <c r="GU1259" s="77">
        <v>0</v>
      </c>
      <c r="GV1259" s="248">
        <v>0</v>
      </c>
      <c r="GW1259" s="248">
        <v>0</v>
      </c>
      <c r="GX1259" s="77">
        <v>0</v>
      </c>
      <c r="GY1259" s="77">
        <v>5.5966209081309407E-2</v>
      </c>
      <c r="GZ1259" s="77">
        <v>780.14438394216768</v>
      </c>
    </row>
    <row r="1260" spans="98:208" x14ac:dyDescent="0.25">
      <c r="CT1260" s="77" t="s">
        <v>155</v>
      </c>
      <c r="CU1260" s="77" t="s">
        <v>448</v>
      </c>
      <c r="CV1260" s="77" t="s">
        <v>474</v>
      </c>
      <c r="CW1260" s="77">
        <v>2022</v>
      </c>
      <c r="CX1260" s="77">
        <v>0</v>
      </c>
      <c r="CY1260" s="77">
        <v>0</v>
      </c>
      <c r="CZ1260" s="77">
        <v>0</v>
      </c>
      <c r="DA1260" s="77">
        <v>0</v>
      </c>
      <c r="DB1260" s="77">
        <v>7.7900575334948541E-2</v>
      </c>
      <c r="DC1260" s="77">
        <v>3.6425060683954527E-2</v>
      </c>
      <c r="DD1260" s="77">
        <v>1.5808724525432369E-3</v>
      </c>
      <c r="DE1260" s="77">
        <v>3.9894642198450667E-2</v>
      </c>
      <c r="DF1260" s="77">
        <v>7.8847092159216297E-3</v>
      </c>
      <c r="DG1260" s="77">
        <v>7.8847092159216297E-3</v>
      </c>
      <c r="DH1260" s="77">
        <v>7.8847092159216297E-3</v>
      </c>
      <c r="DI1260" s="77">
        <v>0</v>
      </c>
      <c r="DJ1260" s="77">
        <v>1.1830969719598429E-3</v>
      </c>
      <c r="DL1260" s="77">
        <v>0</v>
      </c>
      <c r="DM1260" s="77">
        <v>9.3283755981407474E-6</v>
      </c>
      <c r="DN1260" s="77">
        <v>9.3283755981407474E-6</v>
      </c>
      <c r="DO1260" s="77">
        <v>0</v>
      </c>
      <c r="DP1260" s="77">
        <v>9.3283755981407474E-6</v>
      </c>
      <c r="DQ1260" s="77">
        <v>9.3283755981407474E-6</v>
      </c>
      <c r="DR1260" s="77">
        <v>0</v>
      </c>
      <c r="DS1260" s="77">
        <v>9.3283755981407474E-6</v>
      </c>
      <c r="DT1260" s="77">
        <v>9.3283755981407474E-6</v>
      </c>
      <c r="DU1260" s="77">
        <v>0</v>
      </c>
      <c r="DV1260" s="77">
        <v>0</v>
      </c>
      <c r="DW1260" s="77">
        <v>0</v>
      </c>
      <c r="GE1260" s="77" t="s">
        <v>427</v>
      </c>
      <c r="GF1260" s="77" t="s">
        <v>155</v>
      </c>
      <c r="GG1260" s="77" t="s">
        <v>434</v>
      </c>
      <c r="GH1260" s="77" t="s">
        <v>481</v>
      </c>
      <c r="GI1260" s="77">
        <v>2025</v>
      </c>
      <c r="GJ1260" s="77" t="s">
        <v>303</v>
      </c>
      <c r="GK1260" s="77">
        <v>7467.8148194521846</v>
      </c>
      <c r="GL1260" s="77">
        <v>1130.076335</v>
      </c>
      <c r="GM1260" s="77">
        <v>2025</v>
      </c>
      <c r="GN1260" s="77" t="s">
        <v>175</v>
      </c>
      <c r="GO1260" s="77">
        <v>5.3000000000000005E-2</v>
      </c>
      <c r="GP1260" s="77">
        <v>3</v>
      </c>
      <c r="GQ1260" s="77">
        <v>0</v>
      </c>
      <c r="GR1260" s="77" t="s">
        <v>423</v>
      </c>
      <c r="GS1260" s="77">
        <v>0</v>
      </c>
      <c r="GT1260" s="77">
        <v>0</v>
      </c>
      <c r="GU1260" s="77">
        <v>0</v>
      </c>
      <c r="GV1260" s="248">
        <v>0</v>
      </c>
      <c r="GW1260" s="248">
        <v>0</v>
      </c>
      <c r="GX1260" s="77">
        <v>0</v>
      </c>
      <c r="GY1260" s="77">
        <v>5.5966209081309407E-2</v>
      </c>
      <c r="GZ1260" s="77">
        <v>417.9452855659618</v>
      </c>
    </row>
    <row r="1261" spans="98:208" x14ac:dyDescent="0.25">
      <c r="CT1261" s="77" t="s">
        <v>155</v>
      </c>
      <c r="CU1261" s="77" t="s">
        <v>448</v>
      </c>
      <c r="CV1261" s="77" t="s">
        <v>474</v>
      </c>
      <c r="CW1261" s="77">
        <v>2023</v>
      </c>
      <c r="CX1261" s="77">
        <v>0</v>
      </c>
      <c r="CY1261" s="77">
        <v>0</v>
      </c>
      <c r="CZ1261" s="77">
        <v>0</v>
      </c>
      <c r="DA1261" s="77">
        <v>0</v>
      </c>
      <c r="DB1261" s="77">
        <v>8.0408269036977231E-2</v>
      </c>
      <c r="DC1261" s="77">
        <v>3.7590224611390777E-2</v>
      </c>
      <c r="DD1261" s="77">
        <v>1.631433411568726E-3</v>
      </c>
      <c r="DE1261" s="77">
        <v>4.1186611014017743E-2</v>
      </c>
      <c r="DF1261" s="77">
        <v>0</v>
      </c>
      <c r="DG1261" s="77">
        <v>8.1378100371605026E-3</v>
      </c>
      <c r="DH1261" s="77">
        <v>8.1378100371605026E-3</v>
      </c>
      <c r="DI1261" s="77">
        <v>8.1378100371605026E-3</v>
      </c>
      <c r="DJ1261" s="77">
        <v>1.1830969719598429E-3</v>
      </c>
      <c r="DL1261" s="77">
        <v>0</v>
      </c>
      <c r="DM1261" s="77">
        <v>0</v>
      </c>
      <c r="DN1261" s="77">
        <v>0</v>
      </c>
      <c r="DO1261" s="77">
        <v>0</v>
      </c>
      <c r="DP1261" s="77">
        <v>9.6278184133490074E-6</v>
      </c>
      <c r="DQ1261" s="77">
        <v>9.6278184133490074E-6</v>
      </c>
      <c r="DR1261" s="77">
        <v>0</v>
      </c>
      <c r="DS1261" s="77">
        <v>9.6278184133490074E-6</v>
      </c>
      <c r="DT1261" s="77">
        <v>9.6278184133490074E-6</v>
      </c>
      <c r="DU1261" s="77">
        <v>0</v>
      </c>
      <c r="DV1261" s="77">
        <v>9.6278184133490074E-6</v>
      </c>
      <c r="DW1261" s="77">
        <v>9.6278184133490074E-6</v>
      </c>
      <c r="GE1261" s="77" t="s">
        <v>422</v>
      </c>
      <c r="GF1261" s="77" t="s">
        <v>155</v>
      </c>
      <c r="GG1261" s="77" t="s">
        <v>434</v>
      </c>
      <c r="GH1261" s="77" t="s">
        <v>488</v>
      </c>
      <c r="GI1261" s="77">
        <v>2021</v>
      </c>
      <c r="GJ1261" s="77" t="s">
        <v>305</v>
      </c>
      <c r="GK1261" s="77">
        <v>409.22373582043878</v>
      </c>
      <c r="GL1261" s="77">
        <v>1130.076335</v>
      </c>
      <c r="GM1261" s="77">
        <v>2021</v>
      </c>
      <c r="GN1261" s="77" t="s">
        <v>175</v>
      </c>
      <c r="GO1261" s="77">
        <v>0.13250000000000001</v>
      </c>
      <c r="GP1261" s="77">
        <v>3</v>
      </c>
      <c r="GQ1261" s="77">
        <v>0</v>
      </c>
      <c r="GR1261" s="77" t="s">
        <v>423</v>
      </c>
      <c r="GS1261" s="77">
        <v>0.1527377521613833</v>
      </c>
      <c r="GT1261" s="77">
        <v>62.503913540297575</v>
      </c>
      <c r="GU1261" s="77">
        <v>0.1527377521613833</v>
      </c>
      <c r="GV1261" s="248">
        <v>62.503913540297575</v>
      </c>
      <c r="GW1261" s="248">
        <v>0</v>
      </c>
      <c r="GX1261" s="77">
        <v>0</v>
      </c>
      <c r="GY1261" s="77">
        <v>0</v>
      </c>
      <c r="GZ1261" s="77">
        <v>0</v>
      </c>
    </row>
    <row r="1262" spans="98:208" x14ac:dyDescent="0.25">
      <c r="CT1262" s="77" t="s">
        <v>155</v>
      </c>
      <c r="CU1262" s="77" t="s">
        <v>448</v>
      </c>
      <c r="CV1262" s="77" t="s">
        <v>474</v>
      </c>
      <c r="CW1262" s="77">
        <v>2024</v>
      </c>
      <c r="CX1262" s="77">
        <v>0</v>
      </c>
      <c r="CY1262" s="77">
        <v>0</v>
      </c>
      <c r="CZ1262" s="77">
        <v>0</v>
      </c>
      <c r="DA1262" s="77">
        <v>0</v>
      </c>
      <c r="DB1262" s="77">
        <v>8.0408269036977231E-2</v>
      </c>
      <c r="DC1262" s="77">
        <v>3.7590224611390777E-2</v>
      </c>
      <c r="DD1262" s="77">
        <v>1.631433411568726E-3</v>
      </c>
      <c r="DE1262" s="77">
        <v>4.1186611014017743E-2</v>
      </c>
      <c r="DF1262" s="77">
        <v>0</v>
      </c>
      <c r="DG1262" s="77">
        <v>0</v>
      </c>
      <c r="DH1262" s="77">
        <v>8.1378100371605026E-3</v>
      </c>
      <c r="DI1262" s="77">
        <v>8.1378100371605026E-3</v>
      </c>
      <c r="DJ1262" s="77">
        <v>1.1830969719598429E-3</v>
      </c>
      <c r="DL1262" s="77">
        <v>0</v>
      </c>
      <c r="DM1262" s="77">
        <v>0</v>
      </c>
      <c r="DN1262" s="77">
        <v>0</v>
      </c>
      <c r="DO1262" s="77">
        <v>0</v>
      </c>
      <c r="DP1262" s="77">
        <v>0</v>
      </c>
      <c r="DQ1262" s="77">
        <v>0</v>
      </c>
      <c r="DR1262" s="77">
        <v>0</v>
      </c>
      <c r="DS1262" s="77">
        <v>9.6278184133490074E-6</v>
      </c>
      <c r="DT1262" s="77">
        <v>9.6278184133490074E-6</v>
      </c>
      <c r="DU1262" s="77">
        <v>0</v>
      </c>
      <c r="DV1262" s="77">
        <v>9.6278184133490074E-6</v>
      </c>
      <c r="DW1262" s="77">
        <v>9.6278184133490074E-6</v>
      </c>
      <c r="GE1262" s="77" t="s">
        <v>425</v>
      </c>
      <c r="GF1262" s="77" t="s">
        <v>155</v>
      </c>
      <c r="GG1262" s="77" t="s">
        <v>434</v>
      </c>
      <c r="GH1262" s="77" t="s">
        <v>488</v>
      </c>
      <c r="GI1262" s="77">
        <v>2021</v>
      </c>
      <c r="GJ1262" s="77" t="s">
        <v>301</v>
      </c>
      <c r="GK1262" s="77">
        <v>13469.08781237873</v>
      </c>
      <c r="GL1262" s="77">
        <v>1130.076335</v>
      </c>
      <c r="GM1262" s="77">
        <v>2021</v>
      </c>
      <c r="GN1262" s="77" t="s">
        <v>175</v>
      </c>
      <c r="GO1262" s="77">
        <v>5.3000000000000005E-2</v>
      </c>
      <c r="GP1262" s="77">
        <v>3</v>
      </c>
      <c r="GQ1262" s="77">
        <v>0</v>
      </c>
      <c r="GR1262" s="77" t="s">
        <v>423</v>
      </c>
      <c r="GS1262" s="77">
        <v>5.5966209081309407E-2</v>
      </c>
      <c r="GT1262" s="77">
        <v>753.81378464210434</v>
      </c>
      <c r="GU1262" s="77">
        <v>5.5966209081309407E-2</v>
      </c>
      <c r="GV1262" s="248">
        <v>753.81378464210434</v>
      </c>
      <c r="GW1262" s="248">
        <v>0</v>
      </c>
      <c r="GX1262" s="77">
        <v>0</v>
      </c>
      <c r="GY1262" s="77">
        <v>0</v>
      </c>
      <c r="GZ1262" s="77">
        <v>0</v>
      </c>
    </row>
    <row r="1263" spans="98:208" x14ac:dyDescent="0.25">
      <c r="CT1263" s="77" t="s">
        <v>155</v>
      </c>
      <c r="CU1263" s="77" t="s">
        <v>448</v>
      </c>
      <c r="CV1263" s="77" t="s">
        <v>474</v>
      </c>
      <c r="CW1263" s="77">
        <v>2025</v>
      </c>
      <c r="CX1263" s="77">
        <v>0</v>
      </c>
      <c r="CY1263" s="77">
        <v>0</v>
      </c>
      <c r="CZ1263" s="77">
        <v>0</v>
      </c>
      <c r="DA1263" s="77">
        <v>0</v>
      </c>
      <c r="DB1263" s="77">
        <v>8.0408269036977231E-2</v>
      </c>
      <c r="DC1263" s="77">
        <v>3.7590224611390777E-2</v>
      </c>
      <c r="DD1263" s="77">
        <v>1.631433411568726E-3</v>
      </c>
      <c r="DE1263" s="77">
        <v>4.1186611014017743E-2</v>
      </c>
      <c r="DF1263" s="77">
        <v>0</v>
      </c>
      <c r="DG1263" s="77">
        <v>0</v>
      </c>
      <c r="DH1263" s="77">
        <v>0</v>
      </c>
      <c r="DI1263" s="77">
        <v>8.1378100371605026E-3</v>
      </c>
      <c r="DJ1263" s="77">
        <v>1.1830969719598429E-3</v>
      </c>
      <c r="DL1263" s="77">
        <v>0</v>
      </c>
      <c r="DM1263" s="77">
        <v>0</v>
      </c>
      <c r="DN1263" s="77">
        <v>0</v>
      </c>
      <c r="DO1263" s="77">
        <v>0</v>
      </c>
      <c r="DP1263" s="77">
        <v>0</v>
      </c>
      <c r="DQ1263" s="77">
        <v>0</v>
      </c>
      <c r="DR1263" s="77">
        <v>0</v>
      </c>
      <c r="DS1263" s="77">
        <v>0</v>
      </c>
      <c r="DT1263" s="77">
        <v>0</v>
      </c>
      <c r="DU1263" s="77">
        <v>0</v>
      </c>
      <c r="DV1263" s="77">
        <v>9.6278184133490074E-6</v>
      </c>
      <c r="DW1263" s="77">
        <v>9.6278184133490074E-6</v>
      </c>
      <c r="GE1263" s="77" t="s">
        <v>427</v>
      </c>
      <c r="GF1263" s="77" t="s">
        <v>155</v>
      </c>
      <c r="GG1263" s="77" t="s">
        <v>434</v>
      </c>
      <c r="GH1263" s="77" t="s">
        <v>488</v>
      </c>
      <c r="GI1263" s="77">
        <v>2021</v>
      </c>
      <c r="GJ1263" s="77" t="s">
        <v>303</v>
      </c>
      <c r="GK1263" s="77">
        <v>7205.5312760252818</v>
      </c>
      <c r="GL1263" s="77">
        <v>1130.076335</v>
      </c>
      <c r="GM1263" s="77">
        <v>2021</v>
      </c>
      <c r="GN1263" s="77" t="s">
        <v>175</v>
      </c>
      <c r="GO1263" s="77">
        <v>5.3000000000000005E-2</v>
      </c>
      <c r="GP1263" s="77">
        <v>3</v>
      </c>
      <c r="GQ1263" s="77">
        <v>0</v>
      </c>
      <c r="GR1263" s="77" t="s">
        <v>423</v>
      </c>
      <c r="GS1263" s="77">
        <v>5.5966209081309407E-2</v>
      </c>
      <c r="GT1263" s="77">
        <v>403.2662699359451</v>
      </c>
      <c r="GU1263" s="77">
        <v>5.5966209081309407E-2</v>
      </c>
      <c r="GV1263" s="248">
        <v>403.2662699359451</v>
      </c>
      <c r="GW1263" s="248">
        <v>0</v>
      </c>
      <c r="GX1263" s="77">
        <v>0</v>
      </c>
      <c r="GY1263" s="77">
        <v>0</v>
      </c>
      <c r="GZ1263" s="77">
        <v>0</v>
      </c>
    </row>
    <row r="1264" spans="98:208" x14ac:dyDescent="0.25">
      <c r="CT1264" s="77" t="s">
        <v>155</v>
      </c>
      <c r="CU1264" s="77" t="s">
        <v>448</v>
      </c>
      <c r="CV1264" s="77" t="s">
        <v>481</v>
      </c>
      <c r="CW1264" s="77">
        <v>2020</v>
      </c>
      <c r="CX1264" s="77">
        <v>0</v>
      </c>
      <c r="CY1264" s="77">
        <v>0</v>
      </c>
      <c r="CZ1264" s="77">
        <v>0</v>
      </c>
      <c r="DA1264" s="77">
        <v>0</v>
      </c>
      <c r="DB1264" s="77">
        <v>21083.842824224401</v>
      </c>
      <c r="DC1264" s="77">
        <v>409.22373582041263</v>
      </c>
      <c r="DD1264" s="77">
        <v>13469.08781237871</v>
      </c>
      <c r="DE1264" s="77">
        <v>7205.5312760252846</v>
      </c>
      <c r="DF1264" s="77">
        <v>1219.583968118342</v>
      </c>
      <c r="DG1264" s="77">
        <v>0</v>
      </c>
      <c r="DH1264" s="77">
        <v>0</v>
      </c>
      <c r="DI1264" s="77">
        <v>0</v>
      </c>
      <c r="DJ1264" s="77">
        <v>1.6584460242503231E-9</v>
      </c>
      <c r="DL1264" s="77">
        <v>0</v>
      </c>
      <c r="DM1264" s="77">
        <v>2.022614183165297E-6</v>
      </c>
      <c r="DN1264" s="77">
        <v>2.022614183165297E-6</v>
      </c>
      <c r="DO1264" s="77">
        <v>0</v>
      </c>
      <c r="DP1264" s="77">
        <v>0</v>
      </c>
      <c r="DQ1264" s="77">
        <v>0</v>
      </c>
      <c r="DR1264" s="77">
        <v>0</v>
      </c>
      <c r="DS1264" s="77">
        <v>0</v>
      </c>
      <c r="DT1264" s="77">
        <v>0</v>
      </c>
      <c r="DU1264" s="77">
        <v>0</v>
      </c>
      <c r="DV1264" s="77">
        <v>0</v>
      </c>
      <c r="DW1264" s="77">
        <v>0</v>
      </c>
      <c r="GE1264" s="77" t="s">
        <v>422</v>
      </c>
      <c r="GF1264" s="77" t="s">
        <v>155</v>
      </c>
      <c r="GG1264" s="77" t="s">
        <v>434</v>
      </c>
      <c r="GH1264" s="77" t="s">
        <v>488</v>
      </c>
      <c r="GI1264" s="77">
        <v>2022</v>
      </c>
      <c r="GJ1264" s="77" t="s">
        <v>305</v>
      </c>
      <c r="GK1264" s="77">
        <v>409.22373582043878</v>
      </c>
      <c r="GL1264" s="77">
        <v>1130.076335</v>
      </c>
      <c r="GM1264" s="77">
        <v>2022</v>
      </c>
      <c r="GN1264" s="77" t="s">
        <v>175</v>
      </c>
      <c r="GO1264" s="77">
        <v>0.13250000000000001</v>
      </c>
      <c r="GP1264" s="77">
        <v>3</v>
      </c>
      <c r="GQ1264" s="77">
        <v>0</v>
      </c>
      <c r="GR1264" s="77" t="s">
        <v>423</v>
      </c>
      <c r="GS1264" s="77">
        <v>0.1527377521613833</v>
      </c>
      <c r="GT1264" s="77">
        <v>62.503913540297575</v>
      </c>
      <c r="GU1264" s="77">
        <v>0.1527377521613833</v>
      </c>
      <c r="GV1264" s="248">
        <v>62.503913540297575</v>
      </c>
      <c r="GW1264" s="248">
        <v>0.1527377521613833</v>
      </c>
      <c r="GX1264" s="77">
        <v>62.503913540297575</v>
      </c>
      <c r="GY1264" s="77">
        <v>0</v>
      </c>
      <c r="GZ1264" s="77">
        <v>0</v>
      </c>
    </row>
    <row r="1265" spans="98:208" x14ac:dyDescent="0.25">
      <c r="CT1265" s="77" t="s">
        <v>155</v>
      </c>
      <c r="CU1265" s="77" t="s">
        <v>448</v>
      </c>
      <c r="CV1265" s="77" t="s">
        <v>481</v>
      </c>
      <c r="CW1265" s="77">
        <v>2021</v>
      </c>
      <c r="CX1265" s="77">
        <v>0</v>
      </c>
      <c r="CY1265" s="77">
        <v>0</v>
      </c>
      <c r="CZ1265" s="77">
        <v>0</v>
      </c>
      <c r="DA1265" s="77">
        <v>0</v>
      </c>
      <c r="DB1265" s="77">
        <v>21083.842824224401</v>
      </c>
      <c r="DC1265" s="77">
        <v>409.22373582041263</v>
      </c>
      <c r="DD1265" s="77">
        <v>13469.08781237871</v>
      </c>
      <c r="DE1265" s="77">
        <v>7205.5312760252846</v>
      </c>
      <c r="DF1265" s="77">
        <v>1219.583968118342</v>
      </c>
      <c r="DG1265" s="77">
        <v>1219.583968118342</v>
      </c>
      <c r="DH1265" s="77">
        <v>0</v>
      </c>
      <c r="DI1265" s="77">
        <v>0</v>
      </c>
      <c r="DJ1265" s="77">
        <v>1.6584460242503231E-9</v>
      </c>
      <c r="DL1265" s="77">
        <v>0</v>
      </c>
      <c r="DM1265" s="77">
        <v>2.022614183165297E-6</v>
      </c>
      <c r="DN1265" s="77">
        <v>2.022614183165297E-6</v>
      </c>
      <c r="DO1265" s="77">
        <v>0</v>
      </c>
      <c r="DP1265" s="77">
        <v>2.022614183165297E-6</v>
      </c>
      <c r="DQ1265" s="77">
        <v>2.022614183165297E-6</v>
      </c>
      <c r="DR1265" s="77">
        <v>0</v>
      </c>
      <c r="DS1265" s="77">
        <v>0</v>
      </c>
      <c r="DT1265" s="77">
        <v>0</v>
      </c>
      <c r="DU1265" s="77">
        <v>0</v>
      </c>
      <c r="DV1265" s="77">
        <v>0</v>
      </c>
      <c r="DW1265" s="77">
        <v>0</v>
      </c>
      <c r="GE1265" s="77" t="s">
        <v>425</v>
      </c>
      <c r="GF1265" s="77" t="s">
        <v>155</v>
      </c>
      <c r="GG1265" s="77" t="s">
        <v>434</v>
      </c>
      <c r="GH1265" s="77" t="s">
        <v>488</v>
      </c>
      <c r="GI1265" s="77">
        <v>2022</v>
      </c>
      <c r="GJ1265" s="77" t="s">
        <v>301</v>
      </c>
      <c r="GK1265" s="77">
        <v>13469.08781237873</v>
      </c>
      <c r="GL1265" s="77">
        <v>1130.076335</v>
      </c>
      <c r="GM1265" s="77">
        <v>2022</v>
      </c>
      <c r="GN1265" s="77" t="s">
        <v>175</v>
      </c>
      <c r="GO1265" s="77">
        <v>5.3000000000000005E-2</v>
      </c>
      <c r="GP1265" s="77">
        <v>3</v>
      </c>
      <c r="GQ1265" s="77">
        <v>0</v>
      </c>
      <c r="GR1265" s="77" t="s">
        <v>423</v>
      </c>
      <c r="GS1265" s="77">
        <v>5.5966209081309407E-2</v>
      </c>
      <c r="GT1265" s="77">
        <v>753.81378464210434</v>
      </c>
      <c r="GU1265" s="77">
        <v>5.5966209081309407E-2</v>
      </c>
      <c r="GV1265" s="248">
        <v>753.81378464210434</v>
      </c>
      <c r="GW1265" s="248">
        <v>5.5966209081309407E-2</v>
      </c>
      <c r="GX1265" s="77">
        <v>753.81378464210434</v>
      </c>
      <c r="GY1265" s="77">
        <v>0</v>
      </c>
      <c r="GZ1265" s="77">
        <v>0</v>
      </c>
    </row>
    <row r="1266" spans="98:208" x14ac:dyDescent="0.25">
      <c r="CT1266" s="77" t="s">
        <v>155</v>
      </c>
      <c r="CU1266" s="77" t="s">
        <v>448</v>
      </c>
      <c r="CV1266" s="77" t="s">
        <v>481</v>
      </c>
      <c r="CW1266" s="77">
        <v>2022</v>
      </c>
      <c r="CX1266" s="77">
        <v>0</v>
      </c>
      <c r="CY1266" s="77">
        <v>0</v>
      </c>
      <c r="CZ1266" s="77">
        <v>0</v>
      </c>
      <c r="DA1266" s="77">
        <v>0</v>
      </c>
      <c r="DB1266" s="77">
        <v>21083.842824224401</v>
      </c>
      <c r="DC1266" s="77">
        <v>409.22373582041263</v>
      </c>
      <c r="DD1266" s="77">
        <v>13469.08781237871</v>
      </c>
      <c r="DE1266" s="77">
        <v>7205.5312760252846</v>
      </c>
      <c r="DF1266" s="77">
        <v>1219.583968118342</v>
      </c>
      <c r="DG1266" s="77">
        <v>1219.583968118342</v>
      </c>
      <c r="DH1266" s="77">
        <v>1219.583968118342</v>
      </c>
      <c r="DI1266" s="77">
        <v>0</v>
      </c>
      <c r="DJ1266" s="77">
        <v>1.6584460242503231E-9</v>
      </c>
      <c r="DL1266" s="77">
        <v>0</v>
      </c>
      <c r="DM1266" s="77">
        <v>2.022614183165297E-6</v>
      </c>
      <c r="DN1266" s="77">
        <v>2.022614183165297E-6</v>
      </c>
      <c r="DO1266" s="77">
        <v>0</v>
      </c>
      <c r="DP1266" s="77">
        <v>2.022614183165297E-6</v>
      </c>
      <c r="DQ1266" s="77">
        <v>2.022614183165297E-6</v>
      </c>
      <c r="DR1266" s="77">
        <v>0</v>
      </c>
      <c r="DS1266" s="77">
        <v>2.022614183165297E-6</v>
      </c>
      <c r="DT1266" s="77">
        <v>2.022614183165297E-6</v>
      </c>
      <c r="DU1266" s="77">
        <v>0</v>
      </c>
      <c r="DV1266" s="77">
        <v>0</v>
      </c>
      <c r="DW1266" s="77">
        <v>0</v>
      </c>
      <c r="GE1266" s="77" t="s">
        <v>427</v>
      </c>
      <c r="GF1266" s="77" t="s">
        <v>155</v>
      </c>
      <c r="GG1266" s="77" t="s">
        <v>434</v>
      </c>
      <c r="GH1266" s="77" t="s">
        <v>488</v>
      </c>
      <c r="GI1266" s="77">
        <v>2022</v>
      </c>
      <c r="GJ1266" s="77" t="s">
        <v>303</v>
      </c>
      <c r="GK1266" s="77">
        <v>7205.5312760252818</v>
      </c>
      <c r="GL1266" s="77">
        <v>1130.076335</v>
      </c>
      <c r="GM1266" s="77">
        <v>2022</v>
      </c>
      <c r="GN1266" s="77" t="s">
        <v>175</v>
      </c>
      <c r="GO1266" s="77">
        <v>5.3000000000000005E-2</v>
      </c>
      <c r="GP1266" s="77">
        <v>3</v>
      </c>
      <c r="GQ1266" s="77">
        <v>0</v>
      </c>
      <c r="GR1266" s="77" t="s">
        <v>423</v>
      </c>
      <c r="GS1266" s="77">
        <v>5.5966209081309407E-2</v>
      </c>
      <c r="GT1266" s="77">
        <v>403.2662699359451</v>
      </c>
      <c r="GU1266" s="77">
        <v>5.5966209081309407E-2</v>
      </c>
      <c r="GV1266" s="248">
        <v>403.2662699359451</v>
      </c>
      <c r="GW1266" s="248">
        <v>5.5966209081309407E-2</v>
      </c>
      <c r="GX1266" s="77">
        <v>403.2662699359451</v>
      </c>
      <c r="GY1266" s="77">
        <v>0</v>
      </c>
      <c r="GZ1266" s="77">
        <v>0</v>
      </c>
    </row>
    <row r="1267" spans="98:208" x14ac:dyDescent="0.25">
      <c r="CT1267" s="77" t="s">
        <v>155</v>
      </c>
      <c r="CU1267" s="77" t="s">
        <v>448</v>
      </c>
      <c r="CV1267" s="77" t="s">
        <v>481</v>
      </c>
      <c r="CW1267" s="77">
        <v>2023</v>
      </c>
      <c r="CX1267" s="77">
        <v>0</v>
      </c>
      <c r="CY1267" s="77">
        <v>0</v>
      </c>
      <c r="CZ1267" s="77">
        <v>0</v>
      </c>
      <c r="DA1267" s="77">
        <v>0</v>
      </c>
      <c r="DB1267" s="77">
        <v>21835.978114130401</v>
      </c>
      <c r="DC1267" s="77">
        <v>428.60232122026167</v>
      </c>
      <c r="DD1267" s="77">
        <v>13939.560973457539</v>
      </c>
      <c r="DE1267" s="77">
        <v>7467.8148194525083</v>
      </c>
      <c r="DF1267" s="77">
        <v>0</v>
      </c>
      <c r="DG1267" s="77">
        <v>1263.5534246224995</v>
      </c>
      <c r="DH1267" s="77">
        <v>1263.5534246224995</v>
      </c>
      <c r="DI1267" s="77">
        <v>1263.5534246224995</v>
      </c>
      <c r="DJ1267" s="77">
        <v>1.6584460242503231E-9</v>
      </c>
      <c r="DL1267" s="77">
        <v>0</v>
      </c>
      <c r="DM1267" s="77">
        <v>0</v>
      </c>
      <c r="DN1267" s="77">
        <v>0</v>
      </c>
      <c r="DO1267" s="77">
        <v>0</v>
      </c>
      <c r="DP1267" s="77">
        <v>2.0955351534930647E-6</v>
      </c>
      <c r="DQ1267" s="77">
        <v>2.0955351534930647E-6</v>
      </c>
      <c r="DR1267" s="77">
        <v>0</v>
      </c>
      <c r="DS1267" s="77">
        <v>2.0955351534930647E-6</v>
      </c>
      <c r="DT1267" s="77">
        <v>2.0955351534930647E-6</v>
      </c>
      <c r="DU1267" s="77">
        <v>0</v>
      </c>
      <c r="DV1267" s="77">
        <v>2.0955351534930647E-6</v>
      </c>
      <c r="DW1267" s="77">
        <v>2.0955351534930647E-6</v>
      </c>
      <c r="GE1267" s="77" t="s">
        <v>422</v>
      </c>
      <c r="GF1267" s="77" t="s">
        <v>155</v>
      </c>
      <c r="GG1267" s="77" t="s">
        <v>434</v>
      </c>
      <c r="GH1267" s="77" t="s">
        <v>488</v>
      </c>
      <c r="GI1267" s="77">
        <v>2023</v>
      </c>
      <c r="GJ1267" s="77" t="s">
        <v>305</v>
      </c>
      <c r="GK1267" s="77">
        <v>428.6023212203051</v>
      </c>
      <c r="GL1267" s="77">
        <v>1130.076335</v>
      </c>
      <c r="GM1267" s="77">
        <v>2023</v>
      </c>
      <c r="GN1267" s="77" t="s">
        <v>175</v>
      </c>
      <c r="GO1267" s="77">
        <v>0.13250000000000001</v>
      </c>
      <c r="GP1267" s="77">
        <v>3</v>
      </c>
      <c r="GQ1267" s="77">
        <v>0</v>
      </c>
      <c r="GR1267" s="77" t="s">
        <v>423</v>
      </c>
      <c r="GS1267" s="77">
        <v>0</v>
      </c>
      <c r="GT1267" s="77">
        <v>0</v>
      </c>
      <c r="GU1267" s="77">
        <v>0.1527377521613833</v>
      </c>
      <c r="GV1267" s="248">
        <v>65.463755114340557</v>
      </c>
      <c r="GW1267" s="248">
        <v>0.1527377521613833</v>
      </c>
      <c r="GX1267" s="77">
        <v>65.463755114340557</v>
      </c>
      <c r="GY1267" s="77">
        <v>0.1527377521613833</v>
      </c>
      <c r="GZ1267" s="77">
        <v>65.463755114340557</v>
      </c>
    </row>
    <row r="1268" spans="98:208" x14ac:dyDescent="0.25">
      <c r="CT1268" s="77" t="s">
        <v>155</v>
      </c>
      <c r="CU1268" s="77" t="s">
        <v>448</v>
      </c>
      <c r="CV1268" s="77" t="s">
        <v>481</v>
      </c>
      <c r="CW1268" s="77">
        <v>2024</v>
      </c>
      <c r="CX1268" s="77">
        <v>0</v>
      </c>
      <c r="CY1268" s="77">
        <v>0</v>
      </c>
      <c r="CZ1268" s="77">
        <v>0</v>
      </c>
      <c r="DA1268" s="77">
        <v>0</v>
      </c>
      <c r="DB1268" s="77">
        <v>21835.978114130401</v>
      </c>
      <c r="DC1268" s="77">
        <v>428.60232122026167</v>
      </c>
      <c r="DD1268" s="77">
        <v>13939.560973457539</v>
      </c>
      <c r="DE1268" s="77">
        <v>7467.8148194525083</v>
      </c>
      <c r="DF1268" s="77">
        <v>0</v>
      </c>
      <c r="DG1268" s="77">
        <v>0</v>
      </c>
      <c r="DH1268" s="77">
        <v>1263.5534246224995</v>
      </c>
      <c r="DI1268" s="77">
        <v>1263.5534246224995</v>
      </c>
      <c r="DJ1268" s="77">
        <v>1.6584460242503231E-9</v>
      </c>
      <c r="DL1268" s="77">
        <v>0</v>
      </c>
      <c r="DM1268" s="77">
        <v>0</v>
      </c>
      <c r="DN1268" s="77">
        <v>0</v>
      </c>
      <c r="DO1268" s="77">
        <v>0</v>
      </c>
      <c r="DP1268" s="77">
        <v>0</v>
      </c>
      <c r="DQ1268" s="77">
        <v>0</v>
      </c>
      <c r="DR1268" s="77">
        <v>0</v>
      </c>
      <c r="DS1268" s="77">
        <v>2.0955351534930647E-6</v>
      </c>
      <c r="DT1268" s="77">
        <v>2.0955351534930647E-6</v>
      </c>
      <c r="DU1268" s="77">
        <v>0</v>
      </c>
      <c r="DV1268" s="77">
        <v>2.0955351534930647E-6</v>
      </c>
      <c r="DW1268" s="77">
        <v>2.0955351534930647E-6</v>
      </c>
      <c r="GE1268" s="77" t="s">
        <v>425</v>
      </c>
      <c r="GF1268" s="77" t="s">
        <v>155</v>
      </c>
      <c r="GG1268" s="77" t="s">
        <v>434</v>
      </c>
      <c r="GH1268" s="77" t="s">
        <v>488</v>
      </c>
      <c r="GI1268" s="77">
        <v>2023</v>
      </c>
      <c r="GJ1268" s="77" t="s">
        <v>301</v>
      </c>
      <c r="GK1268" s="77">
        <v>13939.560973457559</v>
      </c>
      <c r="GL1268" s="77">
        <v>1130.076335</v>
      </c>
      <c r="GM1268" s="77">
        <v>2023</v>
      </c>
      <c r="GN1268" s="77" t="s">
        <v>175</v>
      </c>
      <c r="GO1268" s="77">
        <v>5.3000000000000005E-2</v>
      </c>
      <c r="GP1268" s="77">
        <v>3</v>
      </c>
      <c r="GQ1268" s="77">
        <v>0</v>
      </c>
      <c r="GR1268" s="77" t="s">
        <v>423</v>
      </c>
      <c r="GS1268" s="77">
        <v>0</v>
      </c>
      <c r="GT1268" s="77">
        <v>0</v>
      </c>
      <c r="GU1268" s="77">
        <v>5.5966209081309407E-2</v>
      </c>
      <c r="GV1268" s="248">
        <v>780.14438394218666</v>
      </c>
      <c r="GW1268" s="248">
        <v>5.5966209081309407E-2</v>
      </c>
      <c r="GX1268" s="77">
        <v>780.14438394218666</v>
      </c>
      <c r="GY1268" s="77">
        <v>5.5966209081309407E-2</v>
      </c>
      <c r="GZ1268" s="77">
        <v>780.14438394218666</v>
      </c>
    </row>
    <row r="1269" spans="98:208" x14ac:dyDescent="0.25">
      <c r="CT1269" s="77" t="s">
        <v>155</v>
      </c>
      <c r="CU1269" s="77" t="s">
        <v>448</v>
      </c>
      <c r="CV1269" s="77" t="s">
        <v>481</v>
      </c>
      <c r="CW1269" s="77">
        <v>2025</v>
      </c>
      <c r="CX1269" s="77">
        <v>0</v>
      </c>
      <c r="CY1269" s="77">
        <v>0</v>
      </c>
      <c r="CZ1269" s="77">
        <v>0</v>
      </c>
      <c r="DA1269" s="77">
        <v>0</v>
      </c>
      <c r="DB1269" s="77">
        <v>21835.978114130401</v>
      </c>
      <c r="DC1269" s="77">
        <v>428.60232122026167</v>
      </c>
      <c r="DD1269" s="77">
        <v>13939.560973457539</v>
      </c>
      <c r="DE1269" s="77">
        <v>7467.8148194525083</v>
      </c>
      <c r="DF1269" s="77">
        <v>0</v>
      </c>
      <c r="DG1269" s="77">
        <v>0</v>
      </c>
      <c r="DH1269" s="77">
        <v>0</v>
      </c>
      <c r="DI1269" s="77">
        <v>1263.5534246224995</v>
      </c>
      <c r="DJ1269" s="77">
        <v>1.6584460242503231E-9</v>
      </c>
      <c r="DL1269" s="77">
        <v>0</v>
      </c>
      <c r="DM1269" s="77">
        <v>0</v>
      </c>
      <c r="DN1269" s="77">
        <v>0</v>
      </c>
      <c r="DO1269" s="77">
        <v>0</v>
      </c>
      <c r="DP1269" s="77">
        <v>0</v>
      </c>
      <c r="DQ1269" s="77">
        <v>0</v>
      </c>
      <c r="DR1269" s="77">
        <v>0</v>
      </c>
      <c r="DS1269" s="77">
        <v>0</v>
      </c>
      <c r="DT1269" s="77">
        <v>0</v>
      </c>
      <c r="DU1269" s="77">
        <v>0</v>
      </c>
      <c r="DV1269" s="77">
        <v>2.0955351534930647E-6</v>
      </c>
      <c r="DW1269" s="77">
        <v>2.0955351534930647E-6</v>
      </c>
      <c r="GE1269" s="77" t="s">
        <v>427</v>
      </c>
      <c r="GF1269" s="77" t="s">
        <v>155</v>
      </c>
      <c r="GG1269" s="77" t="s">
        <v>434</v>
      </c>
      <c r="GH1269" s="77" t="s">
        <v>488</v>
      </c>
      <c r="GI1269" s="77">
        <v>2023</v>
      </c>
      <c r="GJ1269" s="77" t="s">
        <v>303</v>
      </c>
      <c r="GK1269" s="77">
        <v>7467.8148194525475</v>
      </c>
      <c r="GL1269" s="77">
        <v>1130.076335</v>
      </c>
      <c r="GM1269" s="77">
        <v>2023</v>
      </c>
      <c r="GN1269" s="77" t="s">
        <v>175</v>
      </c>
      <c r="GO1269" s="77">
        <v>5.3000000000000005E-2</v>
      </c>
      <c r="GP1269" s="77">
        <v>3</v>
      </c>
      <c r="GQ1269" s="77">
        <v>0</v>
      </c>
      <c r="GR1269" s="77" t="s">
        <v>423</v>
      </c>
      <c r="GS1269" s="77">
        <v>0</v>
      </c>
      <c r="GT1269" s="77">
        <v>0</v>
      </c>
      <c r="GU1269" s="77">
        <v>5.5966209081309407E-2</v>
      </c>
      <c r="GV1269" s="248">
        <v>417.94528556598215</v>
      </c>
      <c r="GW1269" s="248">
        <v>5.5966209081309407E-2</v>
      </c>
      <c r="GX1269" s="77">
        <v>417.94528556598215</v>
      </c>
      <c r="GY1269" s="77">
        <v>5.5966209081309407E-2</v>
      </c>
      <c r="GZ1269" s="77">
        <v>417.94528556598215</v>
      </c>
    </row>
    <row r="1270" spans="98:208" x14ac:dyDescent="0.25">
      <c r="CT1270" s="77" t="s">
        <v>155</v>
      </c>
      <c r="CU1270" s="77" t="s">
        <v>448</v>
      </c>
      <c r="CV1270" s="77" t="s">
        <v>488</v>
      </c>
      <c r="CW1270" s="77">
        <v>2020</v>
      </c>
      <c r="CX1270" s="77">
        <v>0</v>
      </c>
      <c r="CY1270" s="77">
        <v>0</v>
      </c>
      <c r="CZ1270" s="77">
        <v>0</v>
      </c>
      <c r="DA1270" s="77">
        <v>0</v>
      </c>
      <c r="DB1270" s="77">
        <v>21083.842824224459</v>
      </c>
      <c r="DC1270" s="77">
        <v>409.22373582044048</v>
      </c>
      <c r="DD1270" s="77">
        <v>13469.087812378741</v>
      </c>
      <c r="DE1270" s="77">
        <v>7205.5312760252828</v>
      </c>
      <c r="DF1270" s="77">
        <v>1219.5839681183479</v>
      </c>
      <c r="DG1270" s="77">
        <v>0</v>
      </c>
      <c r="DH1270" s="77">
        <v>0</v>
      </c>
      <c r="DI1270" s="77">
        <v>0</v>
      </c>
      <c r="DJ1270" s="77">
        <v>7.1526762711088897E-8</v>
      </c>
      <c r="DL1270" s="77">
        <v>0</v>
      </c>
      <c r="DM1270" s="77">
        <v>8.7232893093849276E-5</v>
      </c>
      <c r="DN1270" s="77">
        <v>8.7232893093849276E-5</v>
      </c>
      <c r="DO1270" s="77">
        <v>0</v>
      </c>
      <c r="DP1270" s="77">
        <v>0</v>
      </c>
      <c r="DQ1270" s="77">
        <v>0</v>
      </c>
      <c r="DR1270" s="77">
        <v>0</v>
      </c>
      <c r="DS1270" s="77">
        <v>0</v>
      </c>
      <c r="DT1270" s="77">
        <v>0</v>
      </c>
      <c r="DU1270" s="77">
        <v>0</v>
      </c>
      <c r="DV1270" s="77">
        <v>0</v>
      </c>
      <c r="DW1270" s="77">
        <v>0</v>
      </c>
      <c r="GE1270" s="77" t="s">
        <v>422</v>
      </c>
      <c r="GF1270" s="77" t="s">
        <v>155</v>
      </c>
      <c r="GG1270" s="77" t="s">
        <v>434</v>
      </c>
      <c r="GH1270" s="77" t="s">
        <v>488</v>
      </c>
      <c r="GI1270" s="77">
        <v>2024</v>
      </c>
      <c r="GJ1270" s="77" t="s">
        <v>305</v>
      </c>
      <c r="GK1270" s="77">
        <v>428.6023212203051</v>
      </c>
      <c r="GL1270" s="77">
        <v>1130.076335</v>
      </c>
      <c r="GM1270" s="77">
        <v>2024</v>
      </c>
      <c r="GN1270" s="77" t="s">
        <v>175</v>
      </c>
      <c r="GO1270" s="77">
        <v>0.13250000000000001</v>
      </c>
      <c r="GP1270" s="77">
        <v>3</v>
      </c>
      <c r="GQ1270" s="77">
        <v>0</v>
      </c>
      <c r="GR1270" s="77" t="s">
        <v>423</v>
      </c>
      <c r="GS1270" s="77">
        <v>0</v>
      </c>
      <c r="GT1270" s="77">
        <v>0</v>
      </c>
      <c r="GU1270" s="77">
        <v>0</v>
      </c>
      <c r="GV1270" s="248">
        <v>0</v>
      </c>
      <c r="GW1270" s="248">
        <v>0.1527377521613833</v>
      </c>
      <c r="GX1270" s="77">
        <v>65.463755114340557</v>
      </c>
      <c r="GY1270" s="77">
        <v>0.1527377521613833</v>
      </c>
      <c r="GZ1270" s="77">
        <v>65.463755114340557</v>
      </c>
    </row>
    <row r="1271" spans="98:208" x14ac:dyDescent="0.25">
      <c r="CT1271" s="77" t="s">
        <v>155</v>
      </c>
      <c r="CU1271" s="77" t="s">
        <v>448</v>
      </c>
      <c r="CV1271" s="77" t="s">
        <v>488</v>
      </c>
      <c r="CW1271" s="77">
        <v>2021</v>
      </c>
      <c r="CX1271" s="77">
        <v>0</v>
      </c>
      <c r="CY1271" s="77">
        <v>0</v>
      </c>
      <c r="CZ1271" s="77">
        <v>0</v>
      </c>
      <c r="DA1271" s="77">
        <v>0</v>
      </c>
      <c r="DB1271" s="77">
        <v>21083.842824224459</v>
      </c>
      <c r="DC1271" s="77">
        <v>409.22373582044048</v>
      </c>
      <c r="DD1271" s="77">
        <v>13469.087812378741</v>
      </c>
      <c r="DE1271" s="77">
        <v>7205.5312760252828</v>
      </c>
      <c r="DF1271" s="77">
        <v>1219.5839681183479</v>
      </c>
      <c r="DG1271" s="77">
        <v>1219.5839681183479</v>
      </c>
      <c r="DH1271" s="77">
        <v>0</v>
      </c>
      <c r="DI1271" s="77">
        <v>0</v>
      </c>
      <c r="DJ1271" s="77">
        <v>7.1526762711088897E-8</v>
      </c>
      <c r="DL1271" s="77">
        <v>0</v>
      </c>
      <c r="DM1271" s="77">
        <v>8.7232893093849276E-5</v>
      </c>
      <c r="DN1271" s="77">
        <v>8.7232893093849276E-5</v>
      </c>
      <c r="DO1271" s="77">
        <v>0</v>
      </c>
      <c r="DP1271" s="77">
        <v>8.7232893093849276E-5</v>
      </c>
      <c r="DQ1271" s="77">
        <v>8.7232893093849276E-5</v>
      </c>
      <c r="DR1271" s="77">
        <v>0</v>
      </c>
      <c r="DS1271" s="77">
        <v>0</v>
      </c>
      <c r="DT1271" s="77">
        <v>0</v>
      </c>
      <c r="DU1271" s="77">
        <v>0</v>
      </c>
      <c r="DV1271" s="77">
        <v>0</v>
      </c>
      <c r="DW1271" s="77">
        <v>0</v>
      </c>
      <c r="GE1271" s="77" t="s">
        <v>425</v>
      </c>
      <c r="GF1271" s="77" t="s">
        <v>155</v>
      </c>
      <c r="GG1271" s="77" t="s">
        <v>434</v>
      </c>
      <c r="GH1271" s="77" t="s">
        <v>488</v>
      </c>
      <c r="GI1271" s="77">
        <v>2024</v>
      </c>
      <c r="GJ1271" s="77" t="s">
        <v>301</v>
      </c>
      <c r="GK1271" s="77">
        <v>13939.560973457559</v>
      </c>
      <c r="GL1271" s="77">
        <v>1130.076335</v>
      </c>
      <c r="GM1271" s="77">
        <v>2024</v>
      </c>
      <c r="GN1271" s="77" t="s">
        <v>175</v>
      </c>
      <c r="GO1271" s="77">
        <v>5.3000000000000005E-2</v>
      </c>
      <c r="GP1271" s="77">
        <v>3</v>
      </c>
      <c r="GQ1271" s="77">
        <v>0</v>
      </c>
      <c r="GR1271" s="77" t="s">
        <v>423</v>
      </c>
      <c r="GS1271" s="77">
        <v>0</v>
      </c>
      <c r="GT1271" s="77">
        <v>0</v>
      </c>
      <c r="GU1271" s="77">
        <v>0</v>
      </c>
      <c r="GV1271" s="248">
        <v>0</v>
      </c>
      <c r="GW1271" s="248">
        <v>5.5966209081309407E-2</v>
      </c>
      <c r="GX1271" s="77">
        <v>780.14438394218666</v>
      </c>
      <c r="GY1271" s="77">
        <v>5.5966209081309407E-2</v>
      </c>
      <c r="GZ1271" s="77">
        <v>780.14438394218666</v>
      </c>
    </row>
    <row r="1272" spans="98:208" x14ac:dyDescent="0.25">
      <c r="CT1272" s="77" t="s">
        <v>155</v>
      </c>
      <c r="CU1272" s="77" t="s">
        <v>448</v>
      </c>
      <c r="CV1272" s="77" t="s">
        <v>488</v>
      </c>
      <c r="CW1272" s="77">
        <v>2022</v>
      </c>
      <c r="CX1272" s="77">
        <v>0</v>
      </c>
      <c r="CY1272" s="77">
        <v>0</v>
      </c>
      <c r="CZ1272" s="77">
        <v>0</v>
      </c>
      <c r="DA1272" s="77">
        <v>0</v>
      </c>
      <c r="DB1272" s="77">
        <v>21083.842824224459</v>
      </c>
      <c r="DC1272" s="77">
        <v>409.22373582044048</v>
      </c>
      <c r="DD1272" s="77">
        <v>13469.087812378741</v>
      </c>
      <c r="DE1272" s="77">
        <v>7205.5312760252828</v>
      </c>
      <c r="DF1272" s="77">
        <v>1219.5839681183479</v>
      </c>
      <c r="DG1272" s="77">
        <v>1219.5839681183479</v>
      </c>
      <c r="DH1272" s="77">
        <v>1219.5839681183479</v>
      </c>
      <c r="DI1272" s="77">
        <v>0</v>
      </c>
      <c r="DJ1272" s="77">
        <v>7.1526762711088897E-8</v>
      </c>
      <c r="DL1272" s="77">
        <v>0</v>
      </c>
      <c r="DM1272" s="77">
        <v>8.7232893093849276E-5</v>
      </c>
      <c r="DN1272" s="77">
        <v>8.7232893093849276E-5</v>
      </c>
      <c r="DO1272" s="77">
        <v>0</v>
      </c>
      <c r="DP1272" s="77">
        <v>8.7232893093849276E-5</v>
      </c>
      <c r="DQ1272" s="77">
        <v>8.7232893093849276E-5</v>
      </c>
      <c r="DR1272" s="77">
        <v>0</v>
      </c>
      <c r="DS1272" s="77">
        <v>8.7232893093849276E-5</v>
      </c>
      <c r="DT1272" s="77">
        <v>8.7232893093849276E-5</v>
      </c>
      <c r="DU1272" s="77">
        <v>0</v>
      </c>
      <c r="DV1272" s="77">
        <v>0</v>
      </c>
      <c r="DW1272" s="77">
        <v>0</v>
      </c>
      <c r="GE1272" s="77" t="s">
        <v>427</v>
      </c>
      <c r="GF1272" s="77" t="s">
        <v>155</v>
      </c>
      <c r="GG1272" s="77" t="s">
        <v>434</v>
      </c>
      <c r="GH1272" s="77" t="s">
        <v>488</v>
      </c>
      <c r="GI1272" s="77">
        <v>2024</v>
      </c>
      <c r="GJ1272" s="77" t="s">
        <v>303</v>
      </c>
      <c r="GK1272" s="77">
        <v>7467.8148194525475</v>
      </c>
      <c r="GL1272" s="77">
        <v>1130.076335</v>
      </c>
      <c r="GM1272" s="77">
        <v>2024</v>
      </c>
      <c r="GN1272" s="77" t="s">
        <v>175</v>
      </c>
      <c r="GO1272" s="77">
        <v>5.3000000000000005E-2</v>
      </c>
      <c r="GP1272" s="77">
        <v>3</v>
      </c>
      <c r="GQ1272" s="77">
        <v>0</v>
      </c>
      <c r="GR1272" s="77" t="s">
        <v>423</v>
      </c>
      <c r="GS1272" s="77">
        <v>0</v>
      </c>
      <c r="GT1272" s="77">
        <v>0</v>
      </c>
      <c r="GU1272" s="77">
        <v>0</v>
      </c>
      <c r="GV1272" s="248">
        <v>0</v>
      </c>
      <c r="GW1272" s="248">
        <v>5.5966209081309407E-2</v>
      </c>
      <c r="GX1272" s="77">
        <v>417.94528556598215</v>
      </c>
      <c r="GY1272" s="77">
        <v>5.5966209081309407E-2</v>
      </c>
      <c r="GZ1272" s="77">
        <v>417.94528556598215</v>
      </c>
    </row>
    <row r="1273" spans="98:208" x14ac:dyDescent="0.25">
      <c r="CT1273" s="77" t="s">
        <v>155</v>
      </c>
      <c r="CU1273" s="77" t="s">
        <v>448</v>
      </c>
      <c r="CV1273" s="77" t="s">
        <v>488</v>
      </c>
      <c r="CW1273" s="77">
        <v>2023</v>
      </c>
      <c r="CX1273" s="77">
        <v>0</v>
      </c>
      <c r="CY1273" s="77">
        <v>0</v>
      </c>
      <c r="CZ1273" s="77">
        <v>0</v>
      </c>
      <c r="DA1273" s="77">
        <v>0</v>
      </c>
      <c r="DB1273" s="77">
        <v>21835.978114130419</v>
      </c>
      <c r="DC1273" s="77">
        <v>428.60232122030749</v>
      </c>
      <c r="DD1273" s="77">
        <v>13939.560973457559</v>
      </c>
      <c r="DE1273" s="77">
        <v>7467.8148194525547</v>
      </c>
      <c r="DF1273" s="77">
        <v>0</v>
      </c>
      <c r="DG1273" s="77">
        <v>1263.5534246225102</v>
      </c>
      <c r="DH1273" s="77">
        <v>1263.5534246225102</v>
      </c>
      <c r="DI1273" s="77">
        <v>1263.5534246225102</v>
      </c>
      <c r="DJ1273" s="77">
        <v>7.1526762711088897E-8</v>
      </c>
      <c r="DL1273" s="77">
        <v>0</v>
      </c>
      <c r="DM1273" s="77">
        <v>0</v>
      </c>
      <c r="DN1273" s="77">
        <v>0</v>
      </c>
      <c r="DO1273" s="77">
        <v>0</v>
      </c>
      <c r="DP1273" s="77">
        <v>9.0377885975758042E-5</v>
      </c>
      <c r="DQ1273" s="77">
        <v>9.0377885975758042E-5</v>
      </c>
      <c r="DR1273" s="77">
        <v>0</v>
      </c>
      <c r="DS1273" s="77">
        <v>9.0377885975758042E-5</v>
      </c>
      <c r="DT1273" s="77">
        <v>9.0377885975758042E-5</v>
      </c>
      <c r="DU1273" s="77">
        <v>0</v>
      </c>
      <c r="DV1273" s="77">
        <v>9.0377885975758042E-5</v>
      </c>
      <c r="DW1273" s="77">
        <v>9.0377885975758042E-5</v>
      </c>
      <c r="GE1273" s="77" t="s">
        <v>422</v>
      </c>
      <c r="GF1273" s="77" t="s">
        <v>155</v>
      </c>
      <c r="GG1273" s="77" t="s">
        <v>434</v>
      </c>
      <c r="GH1273" s="77" t="s">
        <v>488</v>
      </c>
      <c r="GI1273" s="77">
        <v>2025</v>
      </c>
      <c r="GJ1273" s="77" t="s">
        <v>305</v>
      </c>
      <c r="GK1273" s="77">
        <v>428.6023212203051</v>
      </c>
      <c r="GL1273" s="77">
        <v>1130.076335</v>
      </c>
      <c r="GM1273" s="77">
        <v>2025</v>
      </c>
      <c r="GN1273" s="77" t="s">
        <v>175</v>
      </c>
      <c r="GO1273" s="77">
        <v>0.13250000000000001</v>
      </c>
      <c r="GP1273" s="77">
        <v>3</v>
      </c>
      <c r="GQ1273" s="77">
        <v>0</v>
      </c>
      <c r="GR1273" s="77" t="s">
        <v>423</v>
      </c>
      <c r="GS1273" s="77">
        <v>0</v>
      </c>
      <c r="GT1273" s="77">
        <v>0</v>
      </c>
      <c r="GU1273" s="77">
        <v>0</v>
      </c>
      <c r="GV1273" s="248">
        <v>0</v>
      </c>
      <c r="GW1273" s="248">
        <v>0</v>
      </c>
      <c r="GX1273" s="77">
        <v>0</v>
      </c>
      <c r="GY1273" s="77">
        <v>0.1527377521613833</v>
      </c>
      <c r="GZ1273" s="77">
        <v>65.463755114340557</v>
      </c>
    </row>
    <row r="1274" spans="98:208" x14ac:dyDescent="0.25">
      <c r="CT1274" s="77" t="s">
        <v>155</v>
      </c>
      <c r="CU1274" s="77" t="s">
        <v>448</v>
      </c>
      <c r="CV1274" s="77" t="s">
        <v>488</v>
      </c>
      <c r="CW1274" s="77">
        <v>2024</v>
      </c>
      <c r="CX1274" s="77">
        <v>0</v>
      </c>
      <c r="CY1274" s="77">
        <v>0</v>
      </c>
      <c r="CZ1274" s="77">
        <v>0</v>
      </c>
      <c r="DA1274" s="77">
        <v>0</v>
      </c>
      <c r="DB1274" s="77">
        <v>21835.978114130419</v>
      </c>
      <c r="DC1274" s="77">
        <v>428.60232122030749</v>
      </c>
      <c r="DD1274" s="77">
        <v>13939.560973457559</v>
      </c>
      <c r="DE1274" s="77">
        <v>7467.8148194525547</v>
      </c>
      <c r="DF1274" s="77">
        <v>0</v>
      </c>
      <c r="DG1274" s="77">
        <v>0</v>
      </c>
      <c r="DH1274" s="77">
        <v>1263.5534246225102</v>
      </c>
      <c r="DI1274" s="77">
        <v>1263.5534246225102</v>
      </c>
      <c r="DJ1274" s="77">
        <v>7.1526762711088897E-8</v>
      </c>
      <c r="DL1274" s="77">
        <v>0</v>
      </c>
      <c r="DM1274" s="77">
        <v>0</v>
      </c>
      <c r="DN1274" s="77">
        <v>0</v>
      </c>
      <c r="DO1274" s="77">
        <v>0</v>
      </c>
      <c r="DP1274" s="77">
        <v>0</v>
      </c>
      <c r="DQ1274" s="77">
        <v>0</v>
      </c>
      <c r="DR1274" s="77">
        <v>0</v>
      </c>
      <c r="DS1274" s="77">
        <v>9.0377885975758042E-5</v>
      </c>
      <c r="DT1274" s="77">
        <v>9.0377885975758042E-5</v>
      </c>
      <c r="DU1274" s="77">
        <v>0</v>
      </c>
      <c r="DV1274" s="77">
        <v>9.0377885975758042E-5</v>
      </c>
      <c r="DW1274" s="77">
        <v>9.0377885975758042E-5</v>
      </c>
      <c r="GE1274" s="77" t="s">
        <v>425</v>
      </c>
      <c r="GF1274" s="77" t="s">
        <v>155</v>
      </c>
      <c r="GG1274" s="77" t="s">
        <v>434</v>
      </c>
      <c r="GH1274" s="77" t="s">
        <v>488</v>
      </c>
      <c r="GI1274" s="77">
        <v>2025</v>
      </c>
      <c r="GJ1274" s="77" t="s">
        <v>301</v>
      </c>
      <c r="GK1274" s="77">
        <v>13939.560973457559</v>
      </c>
      <c r="GL1274" s="77">
        <v>1130.076335</v>
      </c>
      <c r="GM1274" s="77">
        <v>2025</v>
      </c>
      <c r="GN1274" s="77" t="s">
        <v>175</v>
      </c>
      <c r="GO1274" s="77">
        <v>5.3000000000000005E-2</v>
      </c>
      <c r="GP1274" s="77">
        <v>3</v>
      </c>
      <c r="GQ1274" s="77">
        <v>0</v>
      </c>
      <c r="GR1274" s="77" t="s">
        <v>423</v>
      </c>
      <c r="GS1274" s="77">
        <v>0</v>
      </c>
      <c r="GT1274" s="77">
        <v>0</v>
      </c>
      <c r="GU1274" s="77">
        <v>0</v>
      </c>
      <c r="GV1274" s="248">
        <v>0</v>
      </c>
      <c r="GW1274" s="248">
        <v>0</v>
      </c>
      <c r="GX1274" s="77">
        <v>0</v>
      </c>
      <c r="GY1274" s="77">
        <v>5.5966209081309407E-2</v>
      </c>
      <c r="GZ1274" s="77">
        <v>780.14438394218666</v>
      </c>
    </row>
    <row r="1275" spans="98:208" x14ac:dyDescent="0.25">
      <c r="CT1275" s="77" t="s">
        <v>155</v>
      </c>
      <c r="CU1275" s="77" t="s">
        <v>448</v>
      </c>
      <c r="CV1275" s="77" t="s">
        <v>488</v>
      </c>
      <c r="CW1275" s="77">
        <v>2025</v>
      </c>
      <c r="CX1275" s="77">
        <v>0</v>
      </c>
      <c r="CY1275" s="77">
        <v>0</v>
      </c>
      <c r="CZ1275" s="77">
        <v>0</v>
      </c>
      <c r="DA1275" s="77">
        <v>0</v>
      </c>
      <c r="DB1275" s="77">
        <v>21835.978114130419</v>
      </c>
      <c r="DC1275" s="77">
        <v>428.60232122030749</v>
      </c>
      <c r="DD1275" s="77">
        <v>13939.560973457559</v>
      </c>
      <c r="DE1275" s="77">
        <v>7467.8148194525547</v>
      </c>
      <c r="DF1275" s="77">
        <v>0</v>
      </c>
      <c r="DG1275" s="77">
        <v>0</v>
      </c>
      <c r="DH1275" s="77">
        <v>0</v>
      </c>
      <c r="DI1275" s="77">
        <v>1263.5534246225102</v>
      </c>
      <c r="DJ1275" s="77">
        <v>7.1526762711088897E-8</v>
      </c>
      <c r="DL1275" s="77">
        <v>0</v>
      </c>
      <c r="DM1275" s="77">
        <v>0</v>
      </c>
      <c r="DN1275" s="77">
        <v>0</v>
      </c>
      <c r="DO1275" s="77">
        <v>0</v>
      </c>
      <c r="DP1275" s="77">
        <v>0</v>
      </c>
      <c r="DQ1275" s="77">
        <v>0</v>
      </c>
      <c r="DR1275" s="77">
        <v>0</v>
      </c>
      <c r="DS1275" s="77">
        <v>0</v>
      </c>
      <c r="DT1275" s="77">
        <v>0</v>
      </c>
      <c r="DU1275" s="77">
        <v>0</v>
      </c>
      <c r="DV1275" s="77">
        <v>9.0377885975758042E-5</v>
      </c>
      <c r="DW1275" s="77">
        <v>9.0377885975758042E-5</v>
      </c>
      <c r="GE1275" s="77" t="s">
        <v>427</v>
      </c>
      <c r="GF1275" s="77" t="s">
        <v>155</v>
      </c>
      <c r="GG1275" s="77" t="s">
        <v>434</v>
      </c>
      <c r="GH1275" s="77" t="s">
        <v>488</v>
      </c>
      <c r="GI1275" s="77">
        <v>2025</v>
      </c>
      <c r="GJ1275" s="77" t="s">
        <v>303</v>
      </c>
      <c r="GK1275" s="77">
        <v>7467.8148194525475</v>
      </c>
      <c r="GL1275" s="77">
        <v>1130.076335</v>
      </c>
      <c r="GM1275" s="77">
        <v>2025</v>
      </c>
      <c r="GN1275" s="77" t="s">
        <v>175</v>
      </c>
      <c r="GO1275" s="77">
        <v>5.3000000000000005E-2</v>
      </c>
      <c r="GP1275" s="77">
        <v>3</v>
      </c>
      <c r="GQ1275" s="77">
        <v>0</v>
      </c>
      <c r="GR1275" s="77" t="s">
        <v>423</v>
      </c>
      <c r="GS1275" s="77">
        <v>0</v>
      </c>
      <c r="GT1275" s="77">
        <v>0</v>
      </c>
      <c r="GU1275" s="77">
        <v>0</v>
      </c>
      <c r="GV1275" s="248">
        <v>0</v>
      </c>
      <c r="GW1275" s="248">
        <v>0</v>
      </c>
      <c r="GX1275" s="77">
        <v>0</v>
      </c>
      <c r="GY1275" s="77">
        <v>5.5966209081309407E-2</v>
      </c>
      <c r="GZ1275" s="77">
        <v>417.94528556598215</v>
      </c>
    </row>
    <row r="1276" spans="98:208" x14ac:dyDescent="0.25">
      <c r="CT1276" s="77" t="s">
        <v>155</v>
      </c>
      <c r="CU1276" s="77" t="s">
        <v>449</v>
      </c>
      <c r="CV1276" s="77" t="s">
        <v>300</v>
      </c>
      <c r="CW1276" s="77">
        <v>2020</v>
      </c>
      <c r="CX1276" s="77">
        <v>0</v>
      </c>
      <c r="CY1276" s="77">
        <v>0</v>
      </c>
      <c r="CZ1276" s="77">
        <v>0</v>
      </c>
      <c r="DA1276" s="77">
        <v>0</v>
      </c>
      <c r="DB1276" s="77">
        <v>14146.13064133252</v>
      </c>
      <c r="DC1276" s="77">
        <v>222.22942162783019</v>
      </c>
      <c r="DD1276" s="77">
        <v>8585.7228092479418</v>
      </c>
      <c r="DE1276" s="77">
        <v>5338.1784104567441</v>
      </c>
      <c r="DF1276" s="77">
        <v>813.21078921305059</v>
      </c>
      <c r="DG1276" s="77">
        <v>0</v>
      </c>
      <c r="DH1276" s="77">
        <v>0</v>
      </c>
      <c r="DI1276" s="77">
        <v>0</v>
      </c>
      <c r="DJ1276" s="77">
        <v>1.2607504854535831E-7</v>
      </c>
      <c r="DL1276" s="77">
        <v>0</v>
      </c>
      <c r="DM1276" s="77">
        <v>1.025255897276445E-4</v>
      </c>
      <c r="DN1276" s="77">
        <v>1.025255897276445E-4</v>
      </c>
      <c r="DO1276" s="77">
        <v>0</v>
      </c>
      <c r="DP1276" s="77">
        <v>0</v>
      </c>
      <c r="DQ1276" s="77">
        <v>0</v>
      </c>
      <c r="DR1276" s="77">
        <v>0</v>
      </c>
      <c r="DS1276" s="77">
        <v>0</v>
      </c>
      <c r="DT1276" s="77">
        <v>0</v>
      </c>
      <c r="DU1276" s="77">
        <v>0</v>
      </c>
      <c r="DV1276" s="77">
        <v>0</v>
      </c>
      <c r="DW1276" s="77">
        <v>0</v>
      </c>
      <c r="GE1276" s="77" t="s">
        <v>422</v>
      </c>
      <c r="GF1276" s="77" t="s">
        <v>155</v>
      </c>
      <c r="GG1276" s="77" t="s">
        <v>435</v>
      </c>
      <c r="GH1276" s="77" t="s">
        <v>300</v>
      </c>
      <c r="GI1276" s="77">
        <v>2021</v>
      </c>
      <c r="GJ1276" s="77" t="s">
        <v>305</v>
      </c>
      <c r="GK1276" s="77">
        <v>222.22942162783499</v>
      </c>
      <c r="GL1276" s="77">
        <v>1453.2434490000001</v>
      </c>
      <c r="GM1276" s="77">
        <v>2021</v>
      </c>
      <c r="GN1276" s="77" t="s">
        <v>175</v>
      </c>
      <c r="GO1276" s="77">
        <v>0.13250000000000001</v>
      </c>
      <c r="GP1276" s="77">
        <v>3</v>
      </c>
      <c r="GQ1276" s="77">
        <v>0</v>
      </c>
      <c r="GR1276" s="77" t="s">
        <v>423</v>
      </c>
      <c r="GS1276" s="77">
        <v>0.1527377521613833</v>
      </c>
      <c r="GT1276" s="77">
        <v>33.942822323559817</v>
      </c>
      <c r="GU1276" s="77">
        <v>0.1527377521613833</v>
      </c>
      <c r="GV1276" s="248">
        <v>33.942822323559817</v>
      </c>
      <c r="GW1276" s="248">
        <v>0</v>
      </c>
      <c r="GX1276" s="77">
        <v>0</v>
      </c>
      <c r="GY1276" s="77">
        <v>0</v>
      </c>
      <c r="GZ1276" s="77">
        <v>0</v>
      </c>
    </row>
    <row r="1277" spans="98:208" x14ac:dyDescent="0.25">
      <c r="CT1277" s="77" t="s">
        <v>155</v>
      </c>
      <c r="CU1277" s="77" t="s">
        <v>449</v>
      </c>
      <c r="CV1277" s="77" t="s">
        <v>300</v>
      </c>
      <c r="CW1277" s="77">
        <v>2021</v>
      </c>
      <c r="CX1277" s="77">
        <v>0</v>
      </c>
      <c r="CY1277" s="77">
        <v>0</v>
      </c>
      <c r="CZ1277" s="77">
        <v>0</v>
      </c>
      <c r="DA1277" s="77">
        <v>0</v>
      </c>
      <c r="DB1277" s="77">
        <v>14146.13064133252</v>
      </c>
      <c r="DC1277" s="77">
        <v>222.22942162783019</v>
      </c>
      <c r="DD1277" s="77">
        <v>8585.7228092479418</v>
      </c>
      <c r="DE1277" s="77">
        <v>5338.1784104567441</v>
      </c>
      <c r="DF1277" s="77">
        <v>813.21078921305059</v>
      </c>
      <c r="DG1277" s="77">
        <v>813.21078921305059</v>
      </c>
      <c r="DH1277" s="77">
        <v>0</v>
      </c>
      <c r="DI1277" s="77">
        <v>0</v>
      </c>
      <c r="DJ1277" s="77">
        <v>1.2607504854535831E-7</v>
      </c>
      <c r="DL1277" s="77">
        <v>0</v>
      </c>
      <c r="DM1277" s="77">
        <v>1.025255897276445E-4</v>
      </c>
      <c r="DN1277" s="77">
        <v>1.025255897276445E-4</v>
      </c>
      <c r="DO1277" s="77">
        <v>0</v>
      </c>
      <c r="DP1277" s="77">
        <v>1.025255897276445E-4</v>
      </c>
      <c r="DQ1277" s="77">
        <v>1.025255897276445E-4</v>
      </c>
      <c r="DR1277" s="77">
        <v>0</v>
      </c>
      <c r="DS1277" s="77">
        <v>0</v>
      </c>
      <c r="DT1277" s="77">
        <v>0</v>
      </c>
      <c r="DU1277" s="77">
        <v>0</v>
      </c>
      <c r="DV1277" s="77">
        <v>0</v>
      </c>
      <c r="DW1277" s="77">
        <v>0</v>
      </c>
      <c r="GE1277" s="77" t="s">
        <v>425</v>
      </c>
      <c r="GF1277" s="77" t="s">
        <v>155</v>
      </c>
      <c r="GG1277" s="77" t="s">
        <v>435</v>
      </c>
      <c r="GH1277" s="77" t="s">
        <v>300</v>
      </c>
      <c r="GI1277" s="77">
        <v>2021</v>
      </c>
      <c r="GJ1277" s="77" t="s">
        <v>301</v>
      </c>
      <c r="GK1277" s="77">
        <v>8585.7228092481146</v>
      </c>
      <c r="GL1277" s="77">
        <v>1453.2434490000001</v>
      </c>
      <c r="GM1277" s="77">
        <v>2021</v>
      </c>
      <c r="GN1277" s="77" t="s">
        <v>175</v>
      </c>
      <c r="GO1277" s="77">
        <v>5.3000000000000005E-2</v>
      </c>
      <c r="GP1277" s="77">
        <v>3</v>
      </c>
      <c r="GQ1277" s="77">
        <v>0</v>
      </c>
      <c r="GR1277" s="77" t="s">
        <v>423</v>
      </c>
      <c r="GS1277" s="77">
        <v>5.5966209081309407E-2</v>
      </c>
      <c r="GT1277" s="77">
        <v>480.51035785654716</v>
      </c>
      <c r="GU1277" s="77">
        <v>5.5966209081309407E-2</v>
      </c>
      <c r="GV1277" s="248">
        <v>480.51035785654716</v>
      </c>
      <c r="GW1277" s="248">
        <v>0</v>
      </c>
      <c r="GX1277" s="77">
        <v>0</v>
      </c>
      <c r="GY1277" s="77">
        <v>0</v>
      </c>
      <c r="GZ1277" s="77">
        <v>0</v>
      </c>
    </row>
    <row r="1278" spans="98:208" x14ac:dyDescent="0.25">
      <c r="CT1278" s="77" t="s">
        <v>155</v>
      </c>
      <c r="CU1278" s="77" t="s">
        <v>449</v>
      </c>
      <c r="CV1278" s="77" t="s">
        <v>300</v>
      </c>
      <c r="CW1278" s="77">
        <v>2022</v>
      </c>
      <c r="CX1278" s="77">
        <v>0</v>
      </c>
      <c r="CY1278" s="77">
        <v>0</v>
      </c>
      <c r="CZ1278" s="77">
        <v>0</v>
      </c>
      <c r="DA1278" s="77">
        <v>0</v>
      </c>
      <c r="DB1278" s="77">
        <v>14146.13064133252</v>
      </c>
      <c r="DC1278" s="77">
        <v>222.22942162783019</v>
      </c>
      <c r="DD1278" s="77">
        <v>8585.7228092479418</v>
      </c>
      <c r="DE1278" s="77">
        <v>5338.1784104567441</v>
      </c>
      <c r="DF1278" s="77">
        <v>813.21078921305059</v>
      </c>
      <c r="DG1278" s="77">
        <v>813.21078921305059</v>
      </c>
      <c r="DH1278" s="77">
        <v>813.21078921305059</v>
      </c>
      <c r="DI1278" s="77">
        <v>0</v>
      </c>
      <c r="DJ1278" s="77">
        <v>1.2607504854535831E-7</v>
      </c>
      <c r="DL1278" s="77">
        <v>0</v>
      </c>
      <c r="DM1278" s="77">
        <v>1.025255897276445E-4</v>
      </c>
      <c r="DN1278" s="77">
        <v>1.025255897276445E-4</v>
      </c>
      <c r="DO1278" s="77">
        <v>0</v>
      </c>
      <c r="DP1278" s="77">
        <v>1.025255897276445E-4</v>
      </c>
      <c r="DQ1278" s="77">
        <v>1.025255897276445E-4</v>
      </c>
      <c r="DR1278" s="77">
        <v>0</v>
      </c>
      <c r="DS1278" s="77">
        <v>1.025255897276445E-4</v>
      </c>
      <c r="DT1278" s="77">
        <v>1.025255897276445E-4</v>
      </c>
      <c r="DU1278" s="77">
        <v>0</v>
      </c>
      <c r="DV1278" s="77">
        <v>0</v>
      </c>
      <c r="DW1278" s="77">
        <v>0</v>
      </c>
      <c r="GE1278" s="77" t="s">
        <v>427</v>
      </c>
      <c r="GF1278" s="77" t="s">
        <v>155</v>
      </c>
      <c r="GG1278" s="77" t="s">
        <v>435</v>
      </c>
      <c r="GH1278" s="77" t="s">
        <v>300</v>
      </c>
      <c r="GI1278" s="77">
        <v>2021</v>
      </c>
      <c r="GJ1278" s="77" t="s">
        <v>303</v>
      </c>
      <c r="GK1278" s="77">
        <v>5338.1784104568515</v>
      </c>
      <c r="GL1278" s="77">
        <v>1453.2434490000001</v>
      </c>
      <c r="GM1278" s="77">
        <v>2021</v>
      </c>
      <c r="GN1278" s="77" t="s">
        <v>175</v>
      </c>
      <c r="GO1278" s="77">
        <v>5.3000000000000005E-2</v>
      </c>
      <c r="GP1278" s="77">
        <v>3</v>
      </c>
      <c r="GQ1278" s="77">
        <v>0</v>
      </c>
      <c r="GR1278" s="77" t="s">
        <v>423</v>
      </c>
      <c r="GS1278" s="77">
        <v>5.5966209081309407E-2</v>
      </c>
      <c r="GT1278" s="77">
        <v>298.75760903296003</v>
      </c>
      <c r="GU1278" s="77">
        <v>5.5966209081309407E-2</v>
      </c>
      <c r="GV1278" s="248">
        <v>298.75760903296003</v>
      </c>
      <c r="GW1278" s="248">
        <v>0</v>
      </c>
      <c r="GX1278" s="77">
        <v>0</v>
      </c>
      <c r="GY1278" s="77">
        <v>0</v>
      </c>
      <c r="GZ1278" s="77">
        <v>0</v>
      </c>
    </row>
    <row r="1279" spans="98:208" x14ac:dyDescent="0.25">
      <c r="CT1279" s="77" t="s">
        <v>155</v>
      </c>
      <c r="CU1279" s="77" t="s">
        <v>449</v>
      </c>
      <c r="CV1279" s="77" t="s">
        <v>300</v>
      </c>
      <c r="CW1279" s="77">
        <v>2023</v>
      </c>
      <c r="CX1279" s="77">
        <v>0</v>
      </c>
      <c r="CY1279" s="77">
        <v>0</v>
      </c>
      <c r="CZ1279" s="77">
        <v>0</v>
      </c>
      <c r="DA1279" s="77">
        <v>0</v>
      </c>
      <c r="DB1279" s="77">
        <v>14664.637556436621</v>
      </c>
      <c r="DC1279" s="77">
        <v>233.23007680793901</v>
      </c>
      <c r="DD1279" s="77">
        <v>8896.515993428593</v>
      </c>
      <c r="DE1279" s="77">
        <v>5534.8914862000911</v>
      </c>
      <c r="DF1279" s="77">
        <v>0</v>
      </c>
      <c r="DG1279" s="77">
        <v>843.29420601054267</v>
      </c>
      <c r="DH1279" s="77">
        <v>843.29420601054267</v>
      </c>
      <c r="DI1279" s="77">
        <v>843.29420601054267</v>
      </c>
      <c r="DJ1279" s="77">
        <v>1.2607504854535831E-7</v>
      </c>
      <c r="DL1279" s="77">
        <v>0</v>
      </c>
      <c r="DM1279" s="77">
        <v>0</v>
      </c>
      <c r="DN1279" s="77">
        <v>0</v>
      </c>
      <c r="DO1279" s="77">
        <v>0</v>
      </c>
      <c r="DP1279" s="77">
        <v>1.0631835796079856E-4</v>
      </c>
      <c r="DQ1279" s="77">
        <v>1.0631835796079856E-4</v>
      </c>
      <c r="DR1279" s="77">
        <v>0</v>
      </c>
      <c r="DS1279" s="77">
        <v>1.0631835796079856E-4</v>
      </c>
      <c r="DT1279" s="77">
        <v>1.0631835796079856E-4</v>
      </c>
      <c r="DU1279" s="77">
        <v>0</v>
      </c>
      <c r="DV1279" s="77">
        <v>1.0631835796079856E-4</v>
      </c>
      <c r="DW1279" s="77">
        <v>1.0631835796079856E-4</v>
      </c>
      <c r="GE1279" s="77" t="s">
        <v>422</v>
      </c>
      <c r="GF1279" s="77" t="s">
        <v>155</v>
      </c>
      <c r="GG1279" s="77" t="s">
        <v>435</v>
      </c>
      <c r="GH1279" s="77" t="s">
        <v>300</v>
      </c>
      <c r="GI1279" s="77">
        <v>2022</v>
      </c>
      <c r="GJ1279" s="77" t="s">
        <v>305</v>
      </c>
      <c r="GK1279" s="77">
        <v>222.22942162783499</v>
      </c>
      <c r="GL1279" s="77">
        <v>1453.2434490000001</v>
      </c>
      <c r="GM1279" s="77">
        <v>2022</v>
      </c>
      <c r="GN1279" s="77" t="s">
        <v>175</v>
      </c>
      <c r="GO1279" s="77">
        <v>0.13250000000000001</v>
      </c>
      <c r="GP1279" s="77">
        <v>3</v>
      </c>
      <c r="GQ1279" s="77">
        <v>0</v>
      </c>
      <c r="GR1279" s="77" t="s">
        <v>423</v>
      </c>
      <c r="GS1279" s="77">
        <v>0.1527377521613833</v>
      </c>
      <c r="GT1279" s="77">
        <v>33.942822323559817</v>
      </c>
      <c r="GU1279" s="77">
        <v>0.1527377521613833</v>
      </c>
      <c r="GV1279" s="248">
        <v>33.942822323559817</v>
      </c>
      <c r="GW1279" s="248">
        <v>0.1527377521613833</v>
      </c>
      <c r="GX1279" s="77">
        <v>33.942822323559817</v>
      </c>
      <c r="GY1279" s="77">
        <v>0</v>
      </c>
      <c r="GZ1279" s="77">
        <v>0</v>
      </c>
    </row>
    <row r="1280" spans="98:208" x14ac:dyDescent="0.25">
      <c r="CT1280" s="77" t="s">
        <v>155</v>
      </c>
      <c r="CU1280" s="77" t="s">
        <v>449</v>
      </c>
      <c r="CV1280" s="77" t="s">
        <v>300</v>
      </c>
      <c r="CW1280" s="77">
        <v>2024</v>
      </c>
      <c r="CX1280" s="77">
        <v>0</v>
      </c>
      <c r="CY1280" s="77">
        <v>0</v>
      </c>
      <c r="CZ1280" s="77">
        <v>0</v>
      </c>
      <c r="DA1280" s="77">
        <v>0</v>
      </c>
      <c r="DB1280" s="77">
        <v>14664.637556436621</v>
      </c>
      <c r="DC1280" s="77">
        <v>233.23007680793901</v>
      </c>
      <c r="DD1280" s="77">
        <v>8896.515993428593</v>
      </c>
      <c r="DE1280" s="77">
        <v>5534.8914862000911</v>
      </c>
      <c r="DF1280" s="77">
        <v>0</v>
      </c>
      <c r="DG1280" s="77">
        <v>0</v>
      </c>
      <c r="DH1280" s="77">
        <v>843.29420601054267</v>
      </c>
      <c r="DI1280" s="77">
        <v>843.29420601054267</v>
      </c>
      <c r="DJ1280" s="77">
        <v>1.2607504854535831E-7</v>
      </c>
      <c r="DL1280" s="77">
        <v>0</v>
      </c>
      <c r="DM1280" s="77">
        <v>0</v>
      </c>
      <c r="DN1280" s="77">
        <v>0</v>
      </c>
      <c r="DO1280" s="77">
        <v>0</v>
      </c>
      <c r="DP1280" s="77">
        <v>0</v>
      </c>
      <c r="DQ1280" s="77">
        <v>0</v>
      </c>
      <c r="DR1280" s="77">
        <v>0</v>
      </c>
      <c r="DS1280" s="77">
        <v>1.0631835796079856E-4</v>
      </c>
      <c r="DT1280" s="77">
        <v>1.0631835796079856E-4</v>
      </c>
      <c r="DU1280" s="77">
        <v>0</v>
      </c>
      <c r="DV1280" s="77">
        <v>1.0631835796079856E-4</v>
      </c>
      <c r="DW1280" s="77">
        <v>1.0631835796079856E-4</v>
      </c>
      <c r="GE1280" s="77" t="s">
        <v>425</v>
      </c>
      <c r="GF1280" s="77" t="s">
        <v>155</v>
      </c>
      <c r="GG1280" s="77" t="s">
        <v>435</v>
      </c>
      <c r="GH1280" s="77" t="s">
        <v>300</v>
      </c>
      <c r="GI1280" s="77">
        <v>2022</v>
      </c>
      <c r="GJ1280" s="77" t="s">
        <v>301</v>
      </c>
      <c r="GK1280" s="77">
        <v>8585.7228092481146</v>
      </c>
      <c r="GL1280" s="77">
        <v>1453.2434490000001</v>
      </c>
      <c r="GM1280" s="77">
        <v>2022</v>
      </c>
      <c r="GN1280" s="77" t="s">
        <v>175</v>
      </c>
      <c r="GO1280" s="77">
        <v>5.3000000000000005E-2</v>
      </c>
      <c r="GP1280" s="77">
        <v>3</v>
      </c>
      <c r="GQ1280" s="77">
        <v>0</v>
      </c>
      <c r="GR1280" s="77" t="s">
        <v>423</v>
      </c>
      <c r="GS1280" s="77">
        <v>5.5966209081309407E-2</v>
      </c>
      <c r="GT1280" s="77">
        <v>480.51035785654716</v>
      </c>
      <c r="GU1280" s="77">
        <v>5.5966209081309407E-2</v>
      </c>
      <c r="GV1280" s="248">
        <v>480.51035785654716</v>
      </c>
      <c r="GW1280" s="248">
        <v>5.5966209081309407E-2</v>
      </c>
      <c r="GX1280" s="77">
        <v>480.51035785654716</v>
      </c>
      <c r="GY1280" s="77">
        <v>0</v>
      </c>
      <c r="GZ1280" s="77">
        <v>0</v>
      </c>
    </row>
    <row r="1281" spans="98:208" x14ac:dyDescent="0.25">
      <c r="CT1281" s="77" t="s">
        <v>155</v>
      </c>
      <c r="CU1281" s="77" t="s">
        <v>449</v>
      </c>
      <c r="CV1281" s="77" t="s">
        <v>300</v>
      </c>
      <c r="CW1281" s="77">
        <v>2025</v>
      </c>
      <c r="CX1281" s="77">
        <v>0</v>
      </c>
      <c r="CY1281" s="77">
        <v>0</v>
      </c>
      <c r="CZ1281" s="77">
        <v>0</v>
      </c>
      <c r="DA1281" s="77">
        <v>0</v>
      </c>
      <c r="DB1281" s="77">
        <v>14664.637556436621</v>
      </c>
      <c r="DC1281" s="77">
        <v>233.23007680793901</v>
      </c>
      <c r="DD1281" s="77">
        <v>8896.515993428593</v>
      </c>
      <c r="DE1281" s="77">
        <v>5534.8914862000911</v>
      </c>
      <c r="DF1281" s="77">
        <v>0</v>
      </c>
      <c r="DG1281" s="77">
        <v>0</v>
      </c>
      <c r="DH1281" s="77">
        <v>0</v>
      </c>
      <c r="DI1281" s="77">
        <v>843.29420601054267</v>
      </c>
      <c r="DJ1281" s="77">
        <v>1.2607504854535831E-7</v>
      </c>
      <c r="DL1281" s="77">
        <v>0</v>
      </c>
      <c r="DM1281" s="77">
        <v>0</v>
      </c>
      <c r="DN1281" s="77">
        <v>0</v>
      </c>
      <c r="DO1281" s="77">
        <v>0</v>
      </c>
      <c r="DP1281" s="77">
        <v>0</v>
      </c>
      <c r="DQ1281" s="77">
        <v>0</v>
      </c>
      <c r="DR1281" s="77">
        <v>0</v>
      </c>
      <c r="DS1281" s="77">
        <v>0</v>
      </c>
      <c r="DT1281" s="77">
        <v>0</v>
      </c>
      <c r="DU1281" s="77">
        <v>0</v>
      </c>
      <c r="DV1281" s="77">
        <v>1.0631835796079856E-4</v>
      </c>
      <c r="DW1281" s="77">
        <v>1.0631835796079856E-4</v>
      </c>
      <c r="GE1281" s="77" t="s">
        <v>427</v>
      </c>
      <c r="GF1281" s="77" t="s">
        <v>155</v>
      </c>
      <c r="GG1281" s="77" t="s">
        <v>435</v>
      </c>
      <c r="GH1281" s="77" t="s">
        <v>300</v>
      </c>
      <c r="GI1281" s="77">
        <v>2022</v>
      </c>
      <c r="GJ1281" s="77" t="s">
        <v>303</v>
      </c>
      <c r="GK1281" s="77">
        <v>5338.1784104568515</v>
      </c>
      <c r="GL1281" s="77">
        <v>1453.2434490000001</v>
      </c>
      <c r="GM1281" s="77">
        <v>2022</v>
      </c>
      <c r="GN1281" s="77" t="s">
        <v>175</v>
      </c>
      <c r="GO1281" s="77">
        <v>5.3000000000000005E-2</v>
      </c>
      <c r="GP1281" s="77">
        <v>3</v>
      </c>
      <c r="GQ1281" s="77">
        <v>0</v>
      </c>
      <c r="GR1281" s="77" t="s">
        <v>423</v>
      </c>
      <c r="GS1281" s="77">
        <v>5.5966209081309407E-2</v>
      </c>
      <c r="GT1281" s="77">
        <v>298.75760903296003</v>
      </c>
      <c r="GU1281" s="77">
        <v>5.5966209081309407E-2</v>
      </c>
      <c r="GV1281" s="248">
        <v>298.75760903296003</v>
      </c>
      <c r="GW1281" s="248">
        <v>5.5966209081309407E-2</v>
      </c>
      <c r="GX1281" s="77">
        <v>298.75760903296003</v>
      </c>
      <c r="GY1281" s="77">
        <v>0</v>
      </c>
      <c r="GZ1281" s="77">
        <v>0</v>
      </c>
    </row>
    <row r="1282" spans="98:208" x14ac:dyDescent="0.25">
      <c r="CT1282" s="77" t="s">
        <v>155</v>
      </c>
      <c r="CU1282" s="77" t="s">
        <v>449</v>
      </c>
      <c r="CV1282" s="77" t="s">
        <v>432</v>
      </c>
      <c r="CW1282" s="77">
        <v>2020</v>
      </c>
      <c r="CX1282" s="77">
        <v>0</v>
      </c>
      <c r="CY1282" s="77">
        <v>0</v>
      </c>
      <c r="CZ1282" s="77">
        <v>0</v>
      </c>
      <c r="DA1282" s="77">
        <v>0</v>
      </c>
      <c r="DB1282" s="77">
        <v>8807.9522308762298</v>
      </c>
      <c r="DC1282" s="77">
        <v>222.22942162784159</v>
      </c>
      <c r="DD1282" s="77">
        <v>8585.7228092483874</v>
      </c>
      <c r="DE1282" s="77">
        <v>0</v>
      </c>
      <c r="DF1282" s="77">
        <v>514.45318018012324</v>
      </c>
      <c r="DG1282" s="77">
        <v>0</v>
      </c>
      <c r="DH1282" s="77">
        <v>0</v>
      </c>
      <c r="DI1282" s="77">
        <v>0</v>
      </c>
      <c r="DJ1282" s="77">
        <v>1.4791455654704261E-7</v>
      </c>
      <c r="DL1282" s="77">
        <v>0</v>
      </c>
      <c r="DM1282" s="77">
        <v>7.6095114010558734E-5</v>
      </c>
      <c r="DN1282" s="77">
        <v>7.6095114010558734E-5</v>
      </c>
      <c r="DO1282" s="77">
        <v>0</v>
      </c>
      <c r="DP1282" s="77">
        <v>0</v>
      </c>
      <c r="DQ1282" s="77">
        <v>0</v>
      </c>
      <c r="DR1282" s="77">
        <v>0</v>
      </c>
      <c r="DS1282" s="77">
        <v>0</v>
      </c>
      <c r="DT1282" s="77">
        <v>0</v>
      </c>
      <c r="DU1282" s="77">
        <v>0</v>
      </c>
      <c r="DV1282" s="77">
        <v>0</v>
      </c>
      <c r="DW1282" s="77">
        <v>0</v>
      </c>
      <c r="GE1282" s="77" t="s">
        <v>422</v>
      </c>
      <c r="GF1282" s="77" t="s">
        <v>155</v>
      </c>
      <c r="GG1282" s="77" t="s">
        <v>435</v>
      </c>
      <c r="GH1282" s="77" t="s">
        <v>300</v>
      </c>
      <c r="GI1282" s="77">
        <v>2023</v>
      </c>
      <c r="GJ1282" s="77" t="s">
        <v>305</v>
      </c>
      <c r="GK1282" s="77">
        <v>233.23007680794379</v>
      </c>
      <c r="GL1282" s="77">
        <v>1453.2434490000001</v>
      </c>
      <c r="GM1282" s="77">
        <v>2023</v>
      </c>
      <c r="GN1282" s="77" t="s">
        <v>175</v>
      </c>
      <c r="GO1282" s="77">
        <v>0.13250000000000001</v>
      </c>
      <c r="GP1282" s="77">
        <v>3</v>
      </c>
      <c r="GQ1282" s="77">
        <v>0</v>
      </c>
      <c r="GR1282" s="77" t="s">
        <v>423</v>
      </c>
      <c r="GS1282" s="77">
        <v>0</v>
      </c>
      <c r="GT1282" s="77">
        <v>0</v>
      </c>
      <c r="GU1282" s="77">
        <v>0.1527377521613833</v>
      </c>
      <c r="GV1282" s="248">
        <v>35.623037668072108</v>
      </c>
      <c r="GW1282" s="248">
        <v>0.1527377521613833</v>
      </c>
      <c r="GX1282" s="77">
        <v>35.623037668072108</v>
      </c>
      <c r="GY1282" s="77">
        <v>0.1527377521613833</v>
      </c>
      <c r="GZ1282" s="77">
        <v>35.623037668072108</v>
      </c>
    </row>
    <row r="1283" spans="98:208" x14ac:dyDescent="0.25">
      <c r="CT1283" s="77" t="s">
        <v>155</v>
      </c>
      <c r="CU1283" s="77" t="s">
        <v>449</v>
      </c>
      <c r="CV1283" s="77" t="s">
        <v>432</v>
      </c>
      <c r="CW1283" s="77">
        <v>2021</v>
      </c>
      <c r="CX1283" s="77">
        <v>0</v>
      </c>
      <c r="CY1283" s="77">
        <v>0</v>
      </c>
      <c r="CZ1283" s="77">
        <v>0</v>
      </c>
      <c r="DA1283" s="77">
        <v>0</v>
      </c>
      <c r="DB1283" s="77">
        <v>8807.9522308762298</v>
      </c>
      <c r="DC1283" s="77">
        <v>222.22942162784159</v>
      </c>
      <c r="DD1283" s="77">
        <v>8585.7228092483874</v>
      </c>
      <c r="DE1283" s="77">
        <v>0</v>
      </c>
      <c r="DF1283" s="77">
        <v>514.45318018012324</v>
      </c>
      <c r="DG1283" s="77">
        <v>514.45318018012324</v>
      </c>
      <c r="DH1283" s="77">
        <v>0</v>
      </c>
      <c r="DI1283" s="77">
        <v>0</v>
      </c>
      <c r="DJ1283" s="77">
        <v>1.4791455654704261E-7</v>
      </c>
      <c r="DL1283" s="77">
        <v>0</v>
      </c>
      <c r="DM1283" s="77">
        <v>7.6095114010558734E-5</v>
      </c>
      <c r="DN1283" s="77">
        <v>7.6095114010558734E-5</v>
      </c>
      <c r="DO1283" s="77">
        <v>0</v>
      </c>
      <c r="DP1283" s="77">
        <v>7.6095114010558734E-5</v>
      </c>
      <c r="DQ1283" s="77">
        <v>7.6095114010558734E-5</v>
      </c>
      <c r="DR1283" s="77">
        <v>0</v>
      </c>
      <c r="DS1283" s="77">
        <v>0</v>
      </c>
      <c r="DT1283" s="77">
        <v>0</v>
      </c>
      <c r="DU1283" s="77">
        <v>0</v>
      </c>
      <c r="DV1283" s="77">
        <v>0</v>
      </c>
      <c r="DW1283" s="77">
        <v>0</v>
      </c>
      <c r="GE1283" s="77" t="s">
        <v>425</v>
      </c>
      <c r="GF1283" s="77" t="s">
        <v>155</v>
      </c>
      <c r="GG1283" s="77" t="s">
        <v>435</v>
      </c>
      <c r="GH1283" s="77" t="s">
        <v>300</v>
      </c>
      <c r="GI1283" s="77">
        <v>2023</v>
      </c>
      <c r="GJ1283" s="77" t="s">
        <v>301</v>
      </c>
      <c r="GK1283" s="77">
        <v>8896.5159934287713</v>
      </c>
      <c r="GL1283" s="77">
        <v>1453.2434490000001</v>
      </c>
      <c r="GM1283" s="77">
        <v>2023</v>
      </c>
      <c r="GN1283" s="77" t="s">
        <v>175</v>
      </c>
      <c r="GO1283" s="77">
        <v>5.3000000000000005E-2</v>
      </c>
      <c r="GP1283" s="77">
        <v>3</v>
      </c>
      <c r="GQ1283" s="77">
        <v>0</v>
      </c>
      <c r="GR1283" s="77" t="s">
        <v>423</v>
      </c>
      <c r="GS1283" s="77">
        <v>0</v>
      </c>
      <c r="GT1283" s="77">
        <v>0</v>
      </c>
      <c r="GU1283" s="77">
        <v>5.5966209081309407E-2</v>
      </c>
      <c r="GV1283" s="248">
        <v>497.90427418344768</v>
      </c>
      <c r="GW1283" s="248">
        <v>5.5966209081309407E-2</v>
      </c>
      <c r="GX1283" s="77">
        <v>497.90427418344768</v>
      </c>
      <c r="GY1283" s="77">
        <v>5.5966209081309407E-2</v>
      </c>
      <c r="GZ1283" s="77">
        <v>497.90427418344768</v>
      </c>
    </row>
    <row r="1284" spans="98:208" x14ac:dyDescent="0.25">
      <c r="CT1284" s="77" t="s">
        <v>155</v>
      </c>
      <c r="CU1284" s="77" t="s">
        <v>449</v>
      </c>
      <c r="CV1284" s="77" t="s">
        <v>432</v>
      </c>
      <c r="CW1284" s="77">
        <v>2022</v>
      </c>
      <c r="CX1284" s="77">
        <v>0</v>
      </c>
      <c r="CY1284" s="77">
        <v>0</v>
      </c>
      <c r="CZ1284" s="77">
        <v>0</v>
      </c>
      <c r="DA1284" s="77">
        <v>0</v>
      </c>
      <c r="DB1284" s="77">
        <v>8807.9522308762298</v>
      </c>
      <c r="DC1284" s="77">
        <v>222.22942162784159</v>
      </c>
      <c r="DD1284" s="77">
        <v>8585.7228092483874</v>
      </c>
      <c r="DE1284" s="77">
        <v>0</v>
      </c>
      <c r="DF1284" s="77">
        <v>514.45318018012324</v>
      </c>
      <c r="DG1284" s="77">
        <v>514.45318018012324</v>
      </c>
      <c r="DH1284" s="77">
        <v>514.45318018012324</v>
      </c>
      <c r="DI1284" s="77">
        <v>0</v>
      </c>
      <c r="DJ1284" s="77">
        <v>1.4791455654704261E-7</v>
      </c>
      <c r="DL1284" s="77">
        <v>0</v>
      </c>
      <c r="DM1284" s="77">
        <v>7.6095114010558734E-5</v>
      </c>
      <c r="DN1284" s="77">
        <v>7.6095114010558734E-5</v>
      </c>
      <c r="DO1284" s="77">
        <v>0</v>
      </c>
      <c r="DP1284" s="77">
        <v>7.6095114010558734E-5</v>
      </c>
      <c r="DQ1284" s="77">
        <v>7.6095114010558734E-5</v>
      </c>
      <c r="DR1284" s="77">
        <v>0</v>
      </c>
      <c r="DS1284" s="77">
        <v>7.6095114010558734E-5</v>
      </c>
      <c r="DT1284" s="77">
        <v>7.6095114010558734E-5</v>
      </c>
      <c r="DU1284" s="77">
        <v>0</v>
      </c>
      <c r="DV1284" s="77">
        <v>0</v>
      </c>
      <c r="DW1284" s="77">
        <v>0</v>
      </c>
      <c r="GE1284" s="77" t="s">
        <v>427</v>
      </c>
      <c r="GF1284" s="77" t="s">
        <v>155</v>
      </c>
      <c r="GG1284" s="77" t="s">
        <v>435</v>
      </c>
      <c r="GH1284" s="77" t="s">
        <v>300</v>
      </c>
      <c r="GI1284" s="77">
        <v>2023</v>
      </c>
      <c r="GJ1284" s="77" t="s">
        <v>303</v>
      </c>
      <c r="GK1284" s="77">
        <v>5534.8914862002021</v>
      </c>
      <c r="GL1284" s="77">
        <v>1453.2434490000001</v>
      </c>
      <c r="GM1284" s="77">
        <v>2023</v>
      </c>
      <c r="GN1284" s="77" t="s">
        <v>175</v>
      </c>
      <c r="GO1284" s="77">
        <v>5.3000000000000005E-2</v>
      </c>
      <c r="GP1284" s="77">
        <v>3</v>
      </c>
      <c r="GQ1284" s="77">
        <v>0</v>
      </c>
      <c r="GR1284" s="77" t="s">
        <v>423</v>
      </c>
      <c r="GS1284" s="77">
        <v>0</v>
      </c>
      <c r="GT1284" s="77">
        <v>0</v>
      </c>
      <c r="GU1284" s="77">
        <v>5.5966209081309407E-2</v>
      </c>
      <c r="GV1284" s="248">
        <v>309.76689415903985</v>
      </c>
      <c r="GW1284" s="248">
        <v>5.5966209081309407E-2</v>
      </c>
      <c r="GX1284" s="77">
        <v>309.76689415903985</v>
      </c>
      <c r="GY1284" s="77">
        <v>5.5966209081309407E-2</v>
      </c>
      <c r="GZ1284" s="77">
        <v>309.76689415903985</v>
      </c>
    </row>
    <row r="1285" spans="98:208" x14ac:dyDescent="0.25">
      <c r="CT1285" s="77" t="s">
        <v>155</v>
      </c>
      <c r="CU1285" s="77" t="s">
        <v>449</v>
      </c>
      <c r="CV1285" s="77" t="s">
        <v>432</v>
      </c>
      <c r="CW1285" s="77">
        <v>2023</v>
      </c>
      <c r="CX1285" s="77">
        <v>0</v>
      </c>
      <c r="CY1285" s="77">
        <v>0</v>
      </c>
      <c r="CZ1285" s="77">
        <v>0</v>
      </c>
      <c r="DA1285" s="77">
        <v>0</v>
      </c>
      <c r="DB1285" s="77">
        <v>9129.7460702370063</v>
      </c>
      <c r="DC1285" s="77">
        <v>233.23007680795081</v>
      </c>
      <c r="DD1285" s="77">
        <v>8896.5159934290532</v>
      </c>
      <c r="DE1285" s="77">
        <v>0</v>
      </c>
      <c r="DF1285" s="77">
        <v>0</v>
      </c>
      <c r="DG1285" s="77">
        <v>533.52731185153664</v>
      </c>
      <c r="DH1285" s="77">
        <v>533.52731185153664</v>
      </c>
      <c r="DI1285" s="77">
        <v>533.52731185153664</v>
      </c>
      <c r="DJ1285" s="77">
        <v>1.4791455654704261E-7</v>
      </c>
      <c r="DL1285" s="77">
        <v>0</v>
      </c>
      <c r="DM1285" s="77">
        <v>0</v>
      </c>
      <c r="DN1285" s="77">
        <v>0</v>
      </c>
      <c r="DO1285" s="77">
        <v>0</v>
      </c>
      <c r="DP1285" s="77">
        <v>7.8916455738255756E-5</v>
      </c>
      <c r="DQ1285" s="77">
        <v>7.8916455738255756E-5</v>
      </c>
      <c r="DR1285" s="77">
        <v>0</v>
      </c>
      <c r="DS1285" s="77">
        <v>7.8916455738255756E-5</v>
      </c>
      <c r="DT1285" s="77">
        <v>7.8916455738255756E-5</v>
      </c>
      <c r="DU1285" s="77">
        <v>0</v>
      </c>
      <c r="DV1285" s="77">
        <v>7.8916455738255756E-5</v>
      </c>
      <c r="DW1285" s="77">
        <v>7.8916455738255756E-5</v>
      </c>
      <c r="GE1285" s="77" t="s">
        <v>422</v>
      </c>
      <c r="GF1285" s="77" t="s">
        <v>155</v>
      </c>
      <c r="GG1285" s="77" t="s">
        <v>435</v>
      </c>
      <c r="GH1285" s="77" t="s">
        <v>300</v>
      </c>
      <c r="GI1285" s="77">
        <v>2024</v>
      </c>
      <c r="GJ1285" s="77" t="s">
        <v>305</v>
      </c>
      <c r="GK1285" s="77">
        <v>233.23007680794379</v>
      </c>
      <c r="GL1285" s="77">
        <v>1453.2434490000001</v>
      </c>
      <c r="GM1285" s="77">
        <v>2024</v>
      </c>
      <c r="GN1285" s="77" t="s">
        <v>175</v>
      </c>
      <c r="GO1285" s="77">
        <v>0.13250000000000001</v>
      </c>
      <c r="GP1285" s="77">
        <v>3</v>
      </c>
      <c r="GQ1285" s="77">
        <v>0</v>
      </c>
      <c r="GR1285" s="77" t="s">
        <v>423</v>
      </c>
      <c r="GS1285" s="77">
        <v>0</v>
      </c>
      <c r="GT1285" s="77">
        <v>0</v>
      </c>
      <c r="GU1285" s="77">
        <v>0</v>
      </c>
      <c r="GV1285" s="248">
        <v>0</v>
      </c>
      <c r="GW1285" s="248">
        <v>0.1527377521613833</v>
      </c>
      <c r="GX1285" s="77">
        <v>35.623037668072108</v>
      </c>
      <c r="GY1285" s="77">
        <v>0.1527377521613833</v>
      </c>
      <c r="GZ1285" s="77">
        <v>35.623037668072108</v>
      </c>
    </row>
    <row r="1286" spans="98:208" x14ac:dyDescent="0.25">
      <c r="CT1286" s="77" t="s">
        <v>155</v>
      </c>
      <c r="CU1286" s="77" t="s">
        <v>449</v>
      </c>
      <c r="CV1286" s="77" t="s">
        <v>432</v>
      </c>
      <c r="CW1286" s="77">
        <v>2024</v>
      </c>
      <c r="CX1286" s="77">
        <v>0</v>
      </c>
      <c r="CY1286" s="77">
        <v>0</v>
      </c>
      <c r="CZ1286" s="77">
        <v>0</v>
      </c>
      <c r="DA1286" s="77">
        <v>0</v>
      </c>
      <c r="DB1286" s="77">
        <v>9129.7460702370063</v>
      </c>
      <c r="DC1286" s="77">
        <v>233.23007680795081</v>
      </c>
      <c r="DD1286" s="77">
        <v>8896.5159934290532</v>
      </c>
      <c r="DE1286" s="77">
        <v>0</v>
      </c>
      <c r="DF1286" s="77">
        <v>0</v>
      </c>
      <c r="DG1286" s="77">
        <v>0</v>
      </c>
      <c r="DH1286" s="77">
        <v>533.52731185153664</v>
      </c>
      <c r="DI1286" s="77">
        <v>533.52731185153664</v>
      </c>
      <c r="DJ1286" s="77">
        <v>1.4791455654704261E-7</v>
      </c>
      <c r="DL1286" s="77">
        <v>0</v>
      </c>
      <c r="DM1286" s="77">
        <v>0</v>
      </c>
      <c r="DN1286" s="77">
        <v>0</v>
      </c>
      <c r="DO1286" s="77">
        <v>0</v>
      </c>
      <c r="DP1286" s="77">
        <v>0</v>
      </c>
      <c r="DQ1286" s="77">
        <v>0</v>
      </c>
      <c r="DR1286" s="77">
        <v>0</v>
      </c>
      <c r="DS1286" s="77">
        <v>7.8916455738255756E-5</v>
      </c>
      <c r="DT1286" s="77">
        <v>7.8916455738255756E-5</v>
      </c>
      <c r="DU1286" s="77">
        <v>0</v>
      </c>
      <c r="DV1286" s="77">
        <v>7.8916455738255756E-5</v>
      </c>
      <c r="DW1286" s="77">
        <v>7.8916455738255756E-5</v>
      </c>
      <c r="GE1286" s="77" t="s">
        <v>425</v>
      </c>
      <c r="GF1286" s="77" t="s">
        <v>155</v>
      </c>
      <c r="GG1286" s="77" t="s">
        <v>435</v>
      </c>
      <c r="GH1286" s="77" t="s">
        <v>300</v>
      </c>
      <c r="GI1286" s="77">
        <v>2024</v>
      </c>
      <c r="GJ1286" s="77" t="s">
        <v>301</v>
      </c>
      <c r="GK1286" s="77">
        <v>8896.5159934287713</v>
      </c>
      <c r="GL1286" s="77">
        <v>1453.2434490000001</v>
      </c>
      <c r="GM1286" s="77">
        <v>2024</v>
      </c>
      <c r="GN1286" s="77" t="s">
        <v>175</v>
      </c>
      <c r="GO1286" s="77">
        <v>5.3000000000000005E-2</v>
      </c>
      <c r="GP1286" s="77">
        <v>3</v>
      </c>
      <c r="GQ1286" s="77">
        <v>0</v>
      </c>
      <c r="GR1286" s="77" t="s">
        <v>423</v>
      </c>
      <c r="GS1286" s="77">
        <v>0</v>
      </c>
      <c r="GT1286" s="77">
        <v>0</v>
      </c>
      <c r="GU1286" s="77">
        <v>0</v>
      </c>
      <c r="GV1286" s="248">
        <v>0</v>
      </c>
      <c r="GW1286" s="248">
        <v>5.5966209081309407E-2</v>
      </c>
      <c r="GX1286" s="77">
        <v>497.90427418344768</v>
      </c>
      <c r="GY1286" s="77">
        <v>5.5966209081309407E-2</v>
      </c>
      <c r="GZ1286" s="77">
        <v>497.90427418344768</v>
      </c>
    </row>
    <row r="1287" spans="98:208" x14ac:dyDescent="0.25">
      <c r="CT1287" s="77" t="s">
        <v>155</v>
      </c>
      <c r="CU1287" s="77" t="s">
        <v>449</v>
      </c>
      <c r="CV1287" s="77" t="s">
        <v>432</v>
      </c>
      <c r="CW1287" s="77">
        <v>2025</v>
      </c>
      <c r="CX1287" s="77">
        <v>0</v>
      </c>
      <c r="CY1287" s="77">
        <v>0</v>
      </c>
      <c r="CZ1287" s="77">
        <v>0</v>
      </c>
      <c r="DA1287" s="77">
        <v>0</v>
      </c>
      <c r="DB1287" s="77">
        <v>9129.7460702370063</v>
      </c>
      <c r="DC1287" s="77">
        <v>233.23007680795081</v>
      </c>
      <c r="DD1287" s="77">
        <v>8896.5159934290532</v>
      </c>
      <c r="DE1287" s="77">
        <v>0</v>
      </c>
      <c r="DF1287" s="77">
        <v>0</v>
      </c>
      <c r="DG1287" s="77">
        <v>0</v>
      </c>
      <c r="DH1287" s="77">
        <v>0</v>
      </c>
      <c r="DI1287" s="77">
        <v>533.52731185153664</v>
      </c>
      <c r="DJ1287" s="77">
        <v>1.4791455654704261E-7</v>
      </c>
      <c r="DL1287" s="77">
        <v>0</v>
      </c>
      <c r="DM1287" s="77">
        <v>0</v>
      </c>
      <c r="DN1287" s="77">
        <v>0</v>
      </c>
      <c r="DO1287" s="77">
        <v>0</v>
      </c>
      <c r="DP1287" s="77">
        <v>0</v>
      </c>
      <c r="DQ1287" s="77">
        <v>0</v>
      </c>
      <c r="DR1287" s="77">
        <v>0</v>
      </c>
      <c r="DS1287" s="77">
        <v>0</v>
      </c>
      <c r="DT1287" s="77">
        <v>0</v>
      </c>
      <c r="DU1287" s="77">
        <v>0</v>
      </c>
      <c r="DV1287" s="77">
        <v>7.8916455738255756E-5</v>
      </c>
      <c r="DW1287" s="77">
        <v>7.8916455738255756E-5</v>
      </c>
      <c r="GE1287" s="77" t="s">
        <v>427</v>
      </c>
      <c r="GF1287" s="77" t="s">
        <v>155</v>
      </c>
      <c r="GG1287" s="77" t="s">
        <v>435</v>
      </c>
      <c r="GH1287" s="77" t="s">
        <v>300</v>
      </c>
      <c r="GI1287" s="77">
        <v>2024</v>
      </c>
      <c r="GJ1287" s="77" t="s">
        <v>303</v>
      </c>
      <c r="GK1287" s="77">
        <v>5534.8914862002021</v>
      </c>
      <c r="GL1287" s="77">
        <v>1453.2434490000001</v>
      </c>
      <c r="GM1287" s="77">
        <v>2024</v>
      </c>
      <c r="GN1287" s="77" t="s">
        <v>175</v>
      </c>
      <c r="GO1287" s="77">
        <v>5.3000000000000005E-2</v>
      </c>
      <c r="GP1287" s="77">
        <v>3</v>
      </c>
      <c r="GQ1287" s="77">
        <v>0</v>
      </c>
      <c r="GR1287" s="77" t="s">
        <v>423</v>
      </c>
      <c r="GS1287" s="77">
        <v>0</v>
      </c>
      <c r="GT1287" s="77">
        <v>0</v>
      </c>
      <c r="GU1287" s="77">
        <v>0</v>
      </c>
      <c r="GV1287" s="248">
        <v>0</v>
      </c>
      <c r="GW1287" s="248">
        <v>5.5966209081309407E-2</v>
      </c>
      <c r="GX1287" s="77">
        <v>309.76689415903985</v>
      </c>
      <c r="GY1287" s="77">
        <v>5.5966209081309407E-2</v>
      </c>
      <c r="GZ1287" s="77">
        <v>309.76689415903985</v>
      </c>
    </row>
    <row r="1288" spans="98:208" x14ac:dyDescent="0.25">
      <c r="CT1288" s="77" t="s">
        <v>155</v>
      </c>
      <c r="CU1288" s="77" t="s">
        <v>449</v>
      </c>
      <c r="CV1288" s="77" t="s">
        <v>439</v>
      </c>
      <c r="CW1288" s="77">
        <v>2020</v>
      </c>
      <c r="CX1288" s="77">
        <v>0</v>
      </c>
      <c r="CY1288" s="77">
        <v>0</v>
      </c>
      <c r="CZ1288" s="77">
        <v>0</v>
      </c>
      <c r="DA1288" s="77">
        <v>0</v>
      </c>
      <c r="DB1288" s="77">
        <v>5.2405583313015391</v>
      </c>
      <c r="DC1288" s="77">
        <v>0.69641821681223093</v>
      </c>
      <c r="DD1288" s="77">
        <v>2.9419641522810149</v>
      </c>
      <c r="DE1288" s="77">
        <v>1.6021759622082841</v>
      </c>
      <c r="DF1288" s="77">
        <v>0.36068764874241238</v>
      </c>
      <c r="DG1288" s="77">
        <v>0</v>
      </c>
      <c r="DH1288" s="77">
        <v>0</v>
      </c>
      <c r="DI1288" s="77">
        <v>0</v>
      </c>
      <c r="DJ1288" s="77">
        <v>1.511482038556917E-5</v>
      </c>
      <c r="DL1288" s="77">
        <v>0</v>
      </c>
      <c r="DM1288" s="77">
        <v>5.4517290260348265E-6</v>
      </c>
      <c r="DN1288" s="77">
        <v>5.4517290260348265E-6</v>
      </c>
      <c r="DO1288" s="77">
        <v>0</v>
      </c>
      <c r="DP1288" s="77">
        <v>0</v>
      </c>
      <c r="DQ1288" s="77">
        <v>0</v>
      </c>
      <c r="DR1288" s="77">
        <v>0</v>
      </c>
      <c r="DS1288" s="77">
        <v>0</v>
      </c>
      <c r="DT1288" s="77">
        <v>0</v>
      </c>
      <c r="DU1288" s="77">
        <v>0</v>
      </c>
      <c r="DV1288" s="77">
        <v>0</v>
      </c>
      <c r="DW1288" s="77">
        <v>0</v>
      </c>
      <c r="GE1288" s="77" t="s">
        <v>422</v>
      </c>
      <c r="GF1288" s="77" t="s">
        <v>155</v>
      </c>
      <c r="GG1288" s="77" t="s">
        <v>435</v>
      </c>
      <c r="GH1288" s="77" t="s">
        <v>300</v>
      </c>
      <c r="GI1288" s="77">
        <v>2025</v>
      </c>
      <c r="GJ1288" s="77" t="s">
        <v>305</v>
      </c>
      <c r="GK1288" s="77">
        <v>233.23007680794379</v>
      </c>
      <c r="GL1288" s="77">
        <v>1453.2434490000001</v>
      </c>
      <c r="GM1288" s="77">
        <v>2025</v>
      </c>
      <c r="GN1288" s="77" t="s">
        <v>175</v>
      </c>
      <c r="GO1288" s="77">
        <v>0.13250000000000001</v>
      </c>
      <c r="GP1288" s="77">
        <v>3</v>
      </c>
      <c r="GQ1288" s="77">
        <v>0</v>
      </c>
      <c r="GR1288" s="77" t="s">
        <v>423</v>
      </c>
      <c r="GS1288" s="77">
        <v>0</v>
      </c>
      <c r="GT1288" s="77">
        <v>0</v>
      </c>
      <c r="GU1288" s="77">
        <v>0</v>
      </c>
      <c r="GV1288" s="248">
        <v>0</v>
      </c>
      <c r="GW1288" s="248">
        <v>0</v>
      </c>
      <c r="GX1288" s="77">
        <v>0</v>
      </c>
      <c r="GY1288" s="77">
        <v>0.1527377521613833</v>
      </c>
      <c r="GZ1288" s="77">
        <v>35.623037668072108</v>
      </c>
    </row>
    <row r="1289" spans="98:208" x14ac:dyDescent="0.25">
      <c r="CT1289" s="77" t="s">
        <v>155</v>
      </c>
      <c r="CU1289" s="77" t="s">
        <v>449</v>
      </c>
      <c r="CV1289" s="77" t="s">
        <v>439</v>
      </c>
      <c r="CW1289" s="77">
        <v>2021</v>
      </c>
      <c r="CX1289" s="77">
        <v>0</v>
      </c>
      <c r="CY1289" s="77">
        <v>0</v>
      </c>
      <c r="CZ1289" s="77">
        <v>0</v>
      </c>
      <c r="DA1289" s="77">
        <v>0</v>
      </c>
      <c r="DB1289" s="77">
        <v>5.2405583313015391</v>
      </c>
      <c r="DC1289" s="77">
        <v>0.69641821681223093</v>
      </c>
      <c r="DD1289" s="77">
        <v>2.9419641522810149</v>
      </c>
      <c r="DE1289" s="77">
        <v>1.6021759622082841</v>
      </c>
      <c r="DF1289" s="77">
        <v>0.36068764874241238</v>
      </c>
      <c r="DG1289" s="77">
        <v>0.36068764874241238</v>
      </c>
      <c r="DH1289" s="77">
        <v>0</v>
      </c>
      <c r="DI1289" s="77">
        <v>0</v>
      </c>
      <c r="DJ1289" s="77">
        <v>1.511482038556917E-5</v>
      </c>
      <c r="DL1289" s="77">
        <v>0</v>
      </c>
      <c r="DM1289" s="77">
        <v>5.4517290260348265E-6</v>
      </c>
      <c r="DN1289" s="77">
        <v>5.4517290260348265E-6</v>
      </c>
      <c r="DO1289" s="77">
        <v>0</v>
      </c>
      <c r="DP1289" s="77">
        <v>5.4517290260348265E-6</v>
      </c>
      <c r="DQ1289" s="77">
        <v>5.4517290260348265E-6</v>
      </c>
      <c r="DR1289" s="77">
        <v>0</v>
      </c>
      <c r="DS1289" s="77">
        <v>0</v>
      </c>
      <c r="DT1289" s="77">
        <v>0</v>
      </c>
      <c r="DU1289" s="77">
        <v>0</v>
      </c>
      <c r="DV1289" s="77">
        <v>0</v>
      </c>
      <c r="DW1289" s="77">
        <v>0</v>
      </c>
      <c r="GE1289" s="77" t="s">
        <v>425</v>
      </c>
      <c r="GF1289" s="77" t="s">
        <v>155</v>
      </c>
      <c r="GG1289" s="77" t="s">
        <v>435</v>
      </c>
      <c r="GH1289" s="77" t="s">
        <v>300</v>
      </c>
      <c r="GI1289" s="77">
        <v>2025</v>
      </c>
      <c r="GJ1289" s="77" t="s">
        <v>301</v>
      </c>
      <c r="GK1289" s="77">
        <v>8896.5159934287713</v>
      </c>
      <c r="GL1289" s="77">
        <v>1453.2434490000001</v>
      </c>
      <c r="GM1289" s="77">
        <v>2025</v>
      </c>
      <c r="GN1289" s="77" t="s">
        <v>175</v>
      </c>
      <c r="GO1289" s="77">
        <v>5.3000000000000005E-2</v>
      </c>
      <c r="GP1289" s="77">
        <v>3</v>
      </c>
      <c r="GQ1289" s="77">
        <v>0</v>
      </c>
      <c r="GR1289" s="77" t="s">
        <v>423</v>
      </c>
      <c r="GS1289" s="77">
        <v>0</v>
      </c>
      <c r="GT1289" s="77">
        <v>0</v>
      </c>
      <c r="GU1289" s="77">
        <v>0</v>
      </c>
      <c r="GV1289" s="248">
        <v>0</v>
      </c>
      <c r="GW1289" s="248">
        <v>0</v>
      </c>
      <c r="GX1289" s="77">
        <v>0</v>
      </c>
      <c r="GY1289" s="77">
        <v>5.5966209081309407E-2</v>
      </c>
      <c r="GZ1289" s="77">
        <v>497.90427418344768</v>
      </c>
    </row>
    <row r="1290" spans="98:208" x14ac:dyDescent="0.25">
      <c r="CT1290" s="77" t="s">
        <v>155</v>
      </c>
      <c r="CU1290" s="77" t="s">
        <v>449</v>
      </c>
      <c r="CV1290" s="77" t="s">
        <v>439</v>
      </c>
      <c r="CW1290" s="77">
        <v>2022</v>
      </c>
      <c r="CX1290" s="77">
        <v>0</v>
      </c>
      <c r="CY1290" s="77">
        <v>0</v>
      </c>
      <c r="CZ1290" s="77">
        <v>0</v>
      </c>
      <c r="DA1290" s="77">
        <v>0</v>
      </c>
      <c r="DB1290" s="77">
        <v>5.2405583313015391</v>
      </c>
      <c r="DC1290" s="77">
        <v>0.69641821681223093</v>
      </c>
      <c r="DD1290" s="77">
        <v>2.9419641522810149</v>
      </c>
      <c r="DE1290" s="77">
        <v>1.6021759622082841</v>
      </c>
      <c r="DF1290" s="77">
        <v>0.36068764874241238</v>
      </c>
      <c r="DG1290" s="77">
        <v>0.36068764874241238</v>
      </c>
      <c r="DH1290" s="77">
        <v>0.36068764874241238</v>
      </c>
      <c r="DI1290" s="77">
        <v>0</v>
      </c>
      <c r="DJ1290" s="77">
        <v>1.511482038556917E-5</v>
      </c>
      <c r="DL1290" s="77">
        <v>0</v>
      </c>
      <c r="DM1290" s="77">
        <v>5.4517290260348265E-6</v>
      </c>
      <c r="DN1290" s="77">
        <v>5.4517290260348265E-6</v>
      </c>
      <c r="DO1290" s="77">
        <v>0</v>
      </c>
      <c r="DP1290" s="77">
        <v>5.4517290260348265E-6</v>
      </c>
      <c r="DQ1290" s="77">
        <v>5.4517290260348265E-6</v>
      </c>
      <c r="DR1290" s="77">
        <v>0</v>
      </c>
      <c r="DS1290" s="77">
        <v>5.4517290260348265E-6</v>
      </c>
      <c r="DT1290" s="77">
        <v>5.4517290260348265E-6</v>
      </c>
      <c r="DU1290" s="77">
        <v>0</v>
      </c>
      <c r="DV1290" s="77">
        <v>0</v>
      </c>
      <c r="DW1290" s="77">
        <v>0</v>
      </c>
      <c r="GE1290" s="77" t="s">
        <v>427</v>
      </c>
      <c r="GF1290" s="77" t="s">
        <v>155</v>
      </c>
      <c r="GG1290" s="77" t="s">
        <v>435</v>
      </c>
      <c r="GH1290" s="77" t="s">
        <v>300</v>
      </c>
      <c r="GI1290" s="77">
        <v>2025</v>
      </c>
      <c r="GJ1290" s="77" t="s">
        <v>303</v>
      </c>
      <c r="GK1290" s="77">
        <v>5534.8914862002021</v>
      </c>
      <c r="GL1290" s="77">
        <v>1453.2434490000001</v>
      </c>
      <c r="GM1290" s="77">
        <v>2025</v>
      </c>
      <c r="GN1290" s="77" t="s">
        <v>175</v>
      </c>
      <c r="GO1290" s="77">
        <v>5.3000000000000005E-2</v>
      </c>
      <c r="GP1290" s="77">
        <v>3</v>
      </c>
      <c r="GQ1290" s="77">
        <v>0</v>
      </c>
      <c r="GR1290" s="77" t="s">
        <v>423</v>
      </c>
      <c r="GS1290" s="77">
        <v>0</v>
      </c>
      <c r="GT1290" s="77">
        <v>0</v>
      </c>
      <c r="GU1290" s="77">
        <v>0</v>
      </c>
      <c r="GV1290" s="248">
        <v>0</v>
      </c>
      <c r="GW1290" s="248">
        <v>0</v>
      </c>
      <c r="GX1290" s="77">
        <v>0</v>
      </c>
      <c r="GY1290" s="77">
        <v>5.5966209081309407E-2</v>
      </c>
      <c r="GZ1290" s="77">
        <v>309.76689415903985</v>
      </c>
    </row>
    <row r="1291" spans="98:208" x14ac:dyDescent="0.25">
      <c r="CT1291" s="77" t="s">
        <v>155</v>
      </c>
      <c r="CU1291" s="77" t="s">
        <v>449</v>
      </c>
      <c r="CV1291" s="77" t="s">
        <v>439</v>
      </c>
      <c r="CW1291" s="77">
        <v>2023</v>
      </c>
      <c r="CX1291" s="77">
        <v>0</v>
      </c>
      <c r="CY1291" s="77">
        <v>0</v>
      </c>
      <c r="CZ1291" s="77">
        <v>0</v>
      </c>
      <c r="DA1291" s="77">
        <v>0</v>
      </c>
      <c r="DB1291" s="77">
        <v>5.4750346070077702</v>
      </c>
      <c r="DC1291" s="77">
        <v>0.71896016785821271</v>
      </c>
      <c r="DD1291" s="77">
        <v>3.071497198615103</v>
      </c>
      <c r="DE1291" s="77">
        <v>1.6845772405344459</v>
      </c>
      <c r="DF1291" s="77">
        <v>0</v>
      </c>
      <c r="DG1291" s="77">
        <v>0.37599181639994927</v>
      </c>
      <c r="DH1291" s="77">
        <v>0.37599181639994927</v>
      </c>
      <c r="DI1291" s="77">
        <v>0.37599181639994927</v>
      </c>
      <c r="DJ1291" s="77">
        <v>1.511482038556917E-5</v>
      </c>
      <c r="DL1291" s="77">
        <v>0</v>
      </c>
      <c r="DM1291" s="77">
        <v>0</v>
      </c>
      <c r="DN1291" s="77">
        <v>0</v>
      </c>
      <c r="DO1291" s="77">
        <v>0</v>
      </c>
      <c r="DP1291" s="77">
        <v>5.6830487713291338E-6</v>
      </c>
      <c r="DQ1291" s="77">
        <v>5.6830487713291338E-6</v>
      </c>
      <c r="DR1291" s="77">
        <v>0</v>
      </c>
      <c r="DS1291" s="77">
        <v>5.6830487713291338E-6</v>
      </c>
      <c r="DT1291" s="77">
        <v>5.6830487713291338E-6</v>
      </c>
      <c r="DU1291" s="77">
        <v>0</v>
      </c>
      <c r="DV1291" s="77">
        <v>5.6830487713291338E-6</v>
      </c>
      <c r="DW1291" s="77">
        <v>5.6830487713291338E-6</v>
      </c>
      <c r="GE1291" s="77" t="s">
        <v>422</v>
      </c>
      <c r="GF1291" s="77" t="s">
        <v>155</v>
      </c>
      <c r="GG1291" s="77" t="s">
        <v>435</v>
      </c>
      <c r="GH1291" s="77" t="s">
        <v>432</v>
      </c>
      <c r="GI1291" s="77">
        <v>2021</v>
      </c>
      <c r="GJ1291" s="77" t="s">
        <v>305</v>
      </c>
      <c r="GK1291" s="77">
        <v>222.22942162783161</v>
      </c>
      <c r="GL1291" s="77">
        <v>1453.2434490000001</v>
      </c>
      <c r="GM1291" s="77">
        <v>2021</v>
      </c>
      <c r="GN1291" s="77" t="s">
        <v>175</v>
      </c>
      <c r="GO1291" s="77">
        <v>0.13250000000000001</v>
      </c>
      <c r="GP1291" s="77">
        <v>3</v>
      </c>
      <c r="GQ1291" s="77">
        <v>0</v>
      </c>
      <c r="GR1291" s="77" t="s">
        <v>423</v>
      </c>
      <c r="GS1291" s="77">
        <v>0.1527377521613833</v>
      </c>
      <c r="GT1291" s="77">
        <v>33.942822323559298</v>
      </c>
      <c r="GU1291" s="77">
        <v>0.1527377521613833</v>
      </c>
      <c r="GV1291" s="248">
        <v>33.942822323559298</v>
      </c>
      <c r="GW1291" s="248">
        <v>0</v>
      </c>
      <c r="GX1291" s="77">
        <v>0</v>
      </c>
      <c r="GY1291" s="77">
        <v>0</v>
      </c>
      <c r="GZ1291" s="77">
        <v>0</v>
      </c>
    </row>
    <row r="1292" spans="98:208" x14ac:dyDescent="0.25">
      <c r="CT1292" s="77" t="s">
        <v>155</v>
      </c>
      <c r="CU1292" s="77" t="s">
        <v>449</v>
      </c>
      <c r="CV1292" s="77" t="s">
        <v>439</v>
      </c>
      <c r="CW1292" s="77">
        <v>2024</v>
      </c>
      <c r="CX1292" s="77">
        <v>0</v>
      </c>
      <c r="CY1292" s="77">
        <v>0</v>
      </c>
      <c r="CZ1292" s="77">
        <v>0</v>
      </c>
      <c r="DA1292" s="77">
        <v>0</v>
      </c>
      <c r="DB1292" s="77">
        <v>5.4750346070077702</v>
      </c>
      <c r="DC1292" s="77">
        <v>0.71896016785821271</v>
      </c>
      <c r="DD1292" s="77">
        <v>3.071497198615103</v>
      </c>
      <c r="DE1292" s="77">
        <v>1.6845772405344459</v>
      </c>
      <c r="DF1292" s="77">
        <v>0</v>
      </c>
      <c r="DG1292" s="77">
        <v>0</v>
      </c>
      <c r="DH1292" s="77">
        <v>0.37599181639994927</v>
      </c>
      <c r="DI1292" s="77">
        <v>0.37599181639994927</v>
      </c>
      <c r="DJ1292" s="77">
        <v>1.511482038556917E-5</v>
      </c>
      <c r="DL1292" s="77">
        <v>0</v>
      </c>
      <c r="DM1292" s="77">
        <v>0</v>
      </c>
      <c r="DN1292" s="77">
        <v>0</v>
      </c>
      <c r="DO1292" s="77">
        <v>0</v>
      </c>
      <c r="DP1292" s="77">
        <v>0</v>
      </c>
      <c r="DQ1292" s="77">
        <v>0</v>
      </c>
      <c r="DR1292" s="77">
        <v>0</v>
      </c>
      <c r="DS1292" s="77">
        <v>5.6830487713291338E-6</v>
      </c>
      <c r="DT1292" s="77">
        <v>5.6830487713291338E-6</v>
      </c>
      <c r="DU1292" s="77">
        <v>0</v>
      </c>
      <c r="DV1292" s="77">
        <v>5.6830487713291338E-6</v>
      </c>
      <c r="DW1292" s="77">
        <v>5.6830487713291338E-6</v>
      </c>
      <c r="GE1292" s="77" t="s">
        <v>425</v>
      </c>
      <c r="GF1292" s="77" t="s">
        <v>155</v>
      </c>
      <c r="GG1292" s="77" t="s">
        <v>435</v>
      </c>
      <c r="GH1292" s="77" t="s">
        <v>432</v>
      </c>
      <c r="GI1292" s="77">
        <v>2021</v>
      </c>
      <c r="GJ1292" s="77" t="s">
        <v>301</v>
      </c>
      <c r="GK1292" s="77">
        <v>8585.7228092479836</v>
      </c>
      <c r="GL1292" s="77">
        <v>1453.2434490000001</v>
      </c>
      <c r="GM1292" s="77">
        <v>2021</v>
      </c>
      <c r="GN1292" s="77" t="s">
        <v>175</v>
      </c>
      <c r="GO1292" s="77">
        <v>5.3000000000000005E-2</v>
      </c>
      <c r="GP1292" s="77">
        <v>3</v>
      </c>
      <c r="GQ1292" s="77">
        <v>0</v>
      </c>
      <c r="GR1292" s="77" t="s">
        <v>423</v>
      </c>
      <c r="GS1292" s="77">
        <v>5.5966209081309407E-2</v>
      </c>
      <c r="GT1292" s="77">
        <v>480.51035785653983</v>
      </c>
      <c r="GU1292" s="77">
        <v>5.5966209081309407E-2</v>
      </c>
      <c r="GV1292" s="248">
        <v>480.51035785653983</v>
      </c>
      <c r="GW1292" s="248">
        <v>0</v>
      </c>
      <c r="GX1292" s="77">
        <v>0</v>
      </c>
      <c r="GY1292" s="77">
        <v>0</v>
      </c>
      <c r="GZ1292" s="77">
        <v>0</v>
      </c>
    </row>
    <row r="1293" spans="98:208" x14ac:dyDescent="0.25">
      <c r="CT1293" s="77" t="s">
        <v>155</v>
      </c>
      <c r="CU1293" s="77" t="s">
        <v>449</v>
      </c>
      <c r="CV1293" s="77" t="s">
        <v>439</v>
      </c>
      <c r="CW1293" s="77">
        <v>2025</v>
      </c>
      <c r="CX1293" s="77">
        <v>0</v>
      </c>
      <c r="CY1293" s="77">
        <v>0</v>
      </c>
      <c r="CZ1293" s="77">
        <v>0</v>
      </c>
      <c r="DA1293" s="77">
        <v>0</v>
      </c>
      <c r="DB1293" s="77">
        <v>5.4750346070077702</v>
      </c>
      <c r="DC1293" s="77">
        <v>0.71896016785821271</v>
      </c>
      <c r="DD1293" s="77">
        <v>3.071497198615103</v>
      </c>
      <c r="DE1293" s="77">
        <v>1.6845772405344459</v>
      </c>
      <c r="DF1293" s="77">
        <v>0</v>
      </c>
      <c r="DG1293" s="77">
        <v>0</v>
      </c>
      <c r="DH1293" s="77">
        <v>0</v>
      </c>
      <c r="DI1293" s="77">
        <v>0.37599181639994927</v>
      </c>
      <c r="DJ1293" s="77">
        <v>1.511482038556917E-5</v>
      </c>
      <c r="DL1293" s="77">
        <v>0</v>
      </c>
      <c r="DM1293" s="77">
        <v>0</v>
      </c>
      <c r="DN1293" s="77">
        <v>0</v>
      </c>
      <c r="DO1293" s="77">
        <v>0</v>
      </c>
      <c r="DP1293" s="77">
        <v>0</v>
      </c>
      <c r="DQ1293" s="77">
        <v>0</v>
      </c>
      <c r="DR1293" s="77">
        <v>0</v>
      </c>
      <c r="DS1293" s="77">
        <v>0</v>
      </c>
      <c r="DT1293" s="77">
        <v>0</v>
      </c>
      <c r="DU1293" s="77">
        <v>0</v>
      </c>
      <c r="DV1293" s="77">
        <v>5.6830487713291338E-6</v>
      </c>
      <c r="DW1293" s="77">
        <v>5.6830487713291338E-6</v>
      </c>
      <c r="GE1293" s="77" t="s">
        <v>422</v>
      </c>
      <c r="GF1293" s="77" t="s">
        <v>155</v>
      </c>
      <c r="GG1293" s="77" t="s">
        <v>435</v>
      </c>
      <c r="GH1293" s="77" t="s">
        <v>432</v>
      </c>
      <c r="GI1293" s="77">
        <v>2022</v>
      </c>
      <c r="GJ1293" s="77" t="s">
        <v>305</v>
      </c>
      <c r="GK1293" s="77">
        <v>222.22942162783161</v>
      </c>
      <c r="GL1293" s="77">
        <v>1453.2434490000001</v>
      </c>
      <c r="GM1293" s="77">
        <v>2022</v>
      </c>
      <c r="GN1293" s="77" t="s">
        <v>175</v>
      </c>
      <c r="GO1293" s="77">
        <v>0.13250000000000001</v>
      </c>
      <c r="GP1293" s="77">
        <v>3</v>
      </c>
      <c r="GQ1293" s="77">
        <v>0</v>
      </c>
      <c r="GR1293" s="77" t="s">
        <v>423</v>
      </c>
      <c r="GS1293" s="77">
        <v>0.1527377521613833</v>
      </c>
      <c r="GT1293" s="77">
        <v>33.942822323559298</v>
      </c>
      <c r="GU1293" s="77">
        <v>0.1527377521613833</v>
      </c>
      <c r="GV1293" s="248">
        <v>33.942822323559298</v>
      </c>
      <c r="GW1293" s="248">
        <v>0.1527377521613833</v>
      </c>
      <c r="GX1293" s="77">
        <v>33.942822323559298</v>
      </c>
      <c r="GY1293" s="77">
        <v>0</v>
      </c>
      <c r="GZ1293" s="77">
        <v>0</v>
      </c>
    </row>
    <row r="1294" spans="98:208" x14ac:dyDescent="0.25">
      <c r="CT1294" s="77" t="s">
        <v>155</v>
      </c>
      <c r="CU1294" s="77" t="s">
        <v>449</v>
      </c>
      <c r="CV1294" s="77" t="s">
        <v>446</v>
      </c>
      <c r="CW1294" s="77">
        <v>2020</v>
      </c>
      <c r="CX1294" s="77">
        <v>0</v>
      </c>
      <c r="CY1294" s="77">
        <v>0</v>
      </c>
      <c r="CZ1294" s="77">
        <v>0</v>
      </c>
      <c r="DA1294" s="77">
        <v>0</v>
      </c>
      <c r="DB1294" s="77">
        <v>7.7900575334948527E-2</v>
      </c>
      <c r="DC1294" s="77">
        <v>3.6425060683954499E-2</v>
      </c>
      <c r="DD1294" s="77">
        <v>1.580872452543246E-3</v>
      </c>
      <c r="DE1294" s="77">
        <v>3.9894642198450757E-2</v>
      </c>
      <c r="DF1294" s="77">
        <v>7.8847092159216314E-3</v>
      </c>
      <c r="DG1294" s="77">
        <v>0</v>
      </c>
      <c r="DH1294" s="77">
        <v>0</v>
      </c>
      <c r="DI1294" s="77">
        <v>0</v>
      </c>
      <c r="DJ1294" s="77">
        <v>5.8456326344829019E-3</v>
      </c>
      <c r="DL1294" s="77">
        <v>0</v>
      </c>
      <c r="DM1294" s="77">
        <v>4.6091113505999585E-5</v>
      </c>
      <c r="DN1294" s="77">
        <v>4.6091113505999585E-5</v>
      </c>
      <c r="DO1294" s="77">
        <v>0</v>
      </c>
      <c r="DP1294" s="77">
        <v>0</v>
      </c>
      <c r="DQ1294" s="77">
        <v>0</v>
      </c>
      <c r="DR1294" s="77">
        <v>0</v>
      </c>
      <c r="DS1294" s="77">
        <v>0</v>
      </c>
      <c r="DT1294" s="77">
        <v>0</v>
      </c>
      <c r="DU1294" s="77">
        <v>0</v>
      </c>
      <c r="DV1294" s="77">
        <v>0</v>
      </c>
      <c r="DW1294" s="77">
        <v>0</v>
      </c>
      <c r="GE1294" s="77" t="s">
        <v>425</v>
      </c>
      <c r="GF1294" s="77" t="s">
        <v>155</v>
      </c>
      <c r="GG1294" s="77" t="s">
        <v>435</v>
      </c>
      <c r="GH1294" s="77" t="s">
        <v>432</v>
      </c>
      <c r="GI1294" s="77">
        <v>2022</v>
      </c>
      <c r="GJ1294" s="77" t="s">
        <v>301</v>
      </c>
      <c r="GK1294" s="77">
        <v>8585.7228092479836</v>
      </c>
      <c r="GL1294" s="77">
        <v>1453.2434490000001</v>
      </c>
      <c r="GM1294" s="77">
        <v>2022</v>
      </c>
      <c r="GN1294" s="77" t="s">
        <v>175</v>
      </c>
      <c r="GO1294" s="77">
        <v>5.3000000000000005E-2</v>
      </c>
      <c r="GP1294" s="77">
        <v>3</v>
      </c>
      <c r="GQ1294" s="77">
        <v>0</v>
      </c>
      <c r="GR1294" s="77" t="s">
        <v>423</v>
      </c>
      <c r="GS1294" s="77">
        <v>5.5966209081309407E-2</v>
      </c>
      <c r="GT1294" s="77">
        <v>480.51035785653983</v>
      </c>
      <c r="GU1294" s="77">
        <v>5.5966209081309407E-2</v>
      </c>
      <c r="GV1294" s="248">
        <v>480.51035785653983</v>
      </c>
      <c r="GW1294" s="248">
        <v>5.5966209081309407E-2</v>
      </c>
      <c r="GX1294" s="77">
        <v>480.51035785653983</v>
      </c>
      <c r="GY1294" s="77">
        <v>0</v>
      </c>
      <c r="GZ1294" s="77">
        <v>0</v>
      </c>
    </row>
    <row r="1295" spans="98:208" x14ac:dyDescent="0.25">
      <c r="CT1295" s="77" t="s">
        <v>155</v>
      </c>
      <c r="CU1295" s="77" t="s">
        <v>449</v>
      </c>
      <c r="CV1295" s="77" t="s">
        <v>446</v>
      </c>
      <c r="CW1295" s="77">
        <v>2021</v>
      </c>
      <c r="CX1295" s="77">
        <v>0</v>
      </c>
      <c r="CY1295" s="77">
        <v>0</v>
      </c>
      <c r="CZ1295" s="77">
        <v>0</v>
      </c>
      <c r="DA1295" s="77">
        <v>0</v>
      </c>
      <c r="DB1295" s="77">
        <v>7.7900575334948527E-2</v>
      </c>
      <c r="DC1295" s="77">
        <v>3.6425060683954499E-2</v>
      </c>
      <c r="DD1295" s="77">
        <v>1.580872452543246E-3</v>
      </c>
      <c r="DE1295" s="77">
        <v>3.9894642198450757E-2</v>
      </c>
      <c r="DF1295" s="77">
        <v>7.8847092159216314E-3</v>
      </c>
      <c r="DG1295" s="77">
        <v>7.8847092159216314E-3</v>
      </c>
      <c r="DH1295" s="77">
        <v>0</v>
      </c>
      <c r="DI1295" s="77">
        <v>0</v>
      </c>
      <c r="DJ1295" s="77">
        <v>5.8456326344829019E-3</v>
      </c>
      <c r="DL1295" s="77">
        <v>0</v>
      </c>
      <c r="DM1295" s="77">
        <v>4.6091113505999585E-5</v>
      </c>
      <c r="DN1295" s="77">
        <v>4.6091113505999585E-5</v>
      </c>
      <c r="DO1295" s="77">
        <v>0</v>
      </c>
      <c r="DP1295" s="77">
        <v>4.6091113505999585E-5</v>
      </c>
      <c r="DQ1295" s="77">
        <v>4.6091113505999585E-5</v>
      </c>
      <c r="DR1295" s="77">
        <v>0</v>
      </c>
      <c r="DS1295" s="77">
        <v>0</v>
      </c>
      <c r="DT1295" s="77">
        <v>0</v>
      </c>
      <c r="DU1295" s="77">
        <v>0</v>
      </c>
      <c r="DV1295" s="77">
        <v>0</v>
      </c>
      <c r="DW1295" s="77">
        <v>0</v>
      </c>
      <c r="GE1295" s="77" t="s">
        <v>422</v>
      </c>
      <c r="GF1295" s="77" t="s">
        <v>155</v>
      </c>
      <c r="GG1295" s="77" t="s">
        <v>435</v>
      </c>
      <c r="GH1295" s="77" t="s">
        <v>432</v>
      </c>
      <c r="GI1295" s="77">
        <v>2023</v>
      </c>
      <c r="GJ1295" s="77" t="s">
        <v>305</v>
      </c>
      <c r="GK1295" s="77">
        <v>233.23007680794021</v>
      </c>
      <c r="GL1295" s="77">
        <v>1453.2434490000001</v>
      </c>
      <c r="GM1295" s="77">
        <v>2023</v>
      </c>
      <c r="GN1295" s="77" t="s">
        <v>175</v>
      </c>
      <c r="GO1295" s="77">
        <v>0.13250000000000001</v>
      </c>
      <c r="GP1295" s="77">
        <v>3</v>
      </c>
      <c r="GQ1295" s="77">
        <v>0</v>
      </c>
      <c r="GR1295" s="77" t="s">
        <v>423</v>
      </c>
      <c r="GS1295" s="77">
        <v>0</v>
      </c>
      <c r="GT1295" s="77">
        <v>0</v>
      </c>
      <c r="GU1295" s="77">
        <v>0.1527377521613833</v>
      </c>
      <c r="GV1295" s="248">
        <v>35.623037668071561</v>
      </c>
      <c r="GW1295" s="248">
        <v>0.1527377521613833</v>
      </c>
      <c r="GX1295" s="77">
        <v>35.623037668071561</v>
      </c>
      <c r="GY1295" s="77">
        <v>0.1527377521613833</v>
      </c>
      <c r="GZ1295" s="77">
        <v>35.623037668071561</v>
      </c>
    </row>
    <row r="1296" spans="98:208" x14ac:dyDescent="0.25">
      <c r="CT1296" s="77" t="s">
        <v>155</v>
      </c>
      <c r="CU1296" s="77" t="s">
        <v>449</v>
      </c>
      <c r="CV1296" s="77" t="s">
        <v>446</v>
      </c>
      <c r="CW1296" s="77">
        <v>2022</v>
      </c>
      <c r="CX1296" s="77">
        <v>0</v>
      </c>
      <c r="CY1296" s="77">
        <v>0</v>
      </c>
      <c r="CZ1296" s="77">
        <v>0</v>
      </c>
      <c r="DA1296" s="77">
        <v>0</v>
      </c>
      <c r="DB1296" s="77">
        <v>7.7900575334948527E-2</v>
      </c>
      <c r="DC1296" s="77">
        <v>3.6425060683954499E-2</v>
      </c>
      <c r="DD1296" s="77">
        <v>1.580872452543246E-3</v>
      </c>
      <c r="DE1296" s="77">
        <v>3.9894642198450757E-2</v>
      </c>
      <c r="DF1296" s="77">
        <v>7.8847092159216314E-3</v>
      </c>
      <c r="DG1296" s="77">
        <v>7.8847092159216314E-3</v>
      </c>
      <c r="DH1296" s="77">
        <v>7.8847092159216314E-3</v>
      </c>
      <c r="DI1296" s="77">
        <v>0</v>
      </c>
      <c r="DJ1296" s="77">
        <v>5.8456326344829019E-3</v>
      </c>
      <c r="DL1296" s="77">
        <v>0</v>
      </c>
      <c r="DM1296" s="77">
        <v>4.6091113505999585E-5</v>
      </c>
      <c r="DN1296" s="77">
        <v>4.6091113505999585E-5</v>
      </c>
      <c r="DO1296" s="77">
        <v>0</v>
      </c>
      <c r="DP1296" s="77">
        <v>4.6091113505999585E-5</v>
      </c>
      <c r="DQ1296" s="77">
        <v>4.6091113505999585E-5</v>
      </c>
      <c r="DR1296" s="77">
        <v>0</v>
      </c>
      <c r="DS1296" s="77">
        <v>4.6091113505999585E-5</v>
      </c>
      <c r="DT1296" s="77">
        <v>4.6091113505999585E-5</v>
      </c>
      <c r="DU1296" s="77">
        <v>0</v>
      </c>
      <c r="DV1296" s="77">
        <v>0</v>
      </c>
      <c r="DW1296" s="77">
        <v>0</v>
      </c>
      <c r="GE1296" s="77" t="s">
        <v>425</v>
      </c>
      <c r="GF1296" s="77" t="s">
        <v>155</v>
      </c>
      <c r="GG1296" s="77" t="s">
        <v>435</v>
      </c>
      <c r="GH1296" s="77" t="s">
        <v>432</v>
      </c>
      <c r="GI1296" s="77">
        <v>2023</v>
      </c>
      <c r="GJ1296" s="77" t="s">
        <v>301</v>
      </c>
      <c r="GK1296" s="77">
        <v>8896.515993428633</v>
      </c>
      <c r="GL1296" s="77">
        <v>1453.2434490000001</v>
      </c>
      <c r="GM1296" s="77">
        <v>2023</v>
      </c>
      <c r="GN1296" s="77" t="s">
        <v>175</v>
      </c>
      <c r="GO1296" s="77">
        <v>5.3000000000000005E-2</v>
      </c>
      <c r="GP1296" s="77">
        <v>3</v>
      </c>
      <c r="GQ1296" s="77">
        <v>0</v>
      </c>
      <c r="GR1296" s="77" t="s">
        <v>423</v>
      </c>
      <c r="GS1296" s="77">
        <v>0</v>
      </c>
      <c r="GT1296" s="77">
        <v>0</v>
      </c>
      <c r="GU1296" s="77">
        <v>5.5966209081309407E-2</v>
      </c>
      <c r="GV1296" s="248">
        <v>497.90427418343995</v>
      </c>
      <c r="GW1296" s="248">
        <v>5.5966209081309407E-2</v>
      </c>
      <c r="GX1296" s="77">
        <v>497.90427418343995</v>
      </c>
      <c r="GY1296" s="77">
        <v>5.5966209081309407E-2</v>
      </c>
      <c r="GZ1296" s="77">
        <v>497.90427418343995</v>
      </c>
    </row>
    <row r="1297" spans="98:208" x14ac:dyDescent="0.25">
      <c r="CT1297" s="77" t="s">
        <v>155</v>
      </c>
      <c r="CU1297" s="77" t="s">
        <v>449</v>
      </c>
      <c r="CV1297" s="77" t="s">
        <v>446</v>
      </c>
      <c r="CW1297" s="77">
        <v>2023</v>
      </c>
      <c r="CX1297" s="77">
        <v>0</v>
      </c>
      <c r="CY1297" s="77">
        <v>0</v>
      </c>
      <c r="CZ1297" s="77">
        <v>0</v>
      </c>
      <c r="DA1297" s="77">
        <v>0</v>
      </c>
      <c r="DB1297" s="77">
        <v>8.0408269036977245E-2</v>
      </c>
      <c r="DC1297" s="77">
        <v>3.7590224611390763E-2</v>
      </c>
      <c r="DD1297" s="77">
        <v>1.631433411568731E-3</v>
      </c>
      <c r="DE1297" s="77">
        <v>4.1186611014017729E-2</v>
      </c>
      <c r="DF1297" s="77">
        <v>0</v>
      </c>
      <c r="DG1297" s="77">
        <v>8.1378100371604992E-3</v>
      </c>
      <c r="DH1297" s="77">
        <v>8.1378100371604992E-3</v>
      </c>
      <c r="DI1297" s="77">
        <v>8.1378100371604992E-3</v>
      </c>
      <c r="DJ1297" s="77">
        <v>5.8456326344829019E-3</v>
      </c>
      <c r="DL1297" s="77">
        <v>0</v>
      </c>
      <c r="DM1297" s="77">
        <v>0</v>
      </c>
      <c r="DN1297" s="77">
        <v>0</v>
      </c>
      <c r="DO1297" s="77">
        <v>0</v>
      </c>
      <c r="DP1297" s="77">
        <v>4.7570647926447927E-5</v>
      </c>
      <c r="DQ1297" s="77">
        <v>4.7570647926447927E-5</v>
      </c>
      <c r="DR1297" s="77">
        <v>0</v>
      </c>
      <c r="DS1297" s="77">
        <v>4.7570647926447927E-5</v>
      </c>
      <c r="DT1297" s="77">
        <v>4.7570647926447927E-5</v>
      </c>
      <c r="DU1297" s="77">
        <v>0</v>
      </c>
      <c r="DV1297" s="77">
        <v>4.7570647926447927E-5</v>
      </c>
      <c r="DW1297" s="77">
        <v>4.7570647926447927E-5</v>
      </c>
      <c r="GE1297" s="77" t="s">
        <v>422</v>
      </c>
      <c r="GF1297" s="77" t="s">
        <v>155</v>
      </c>
      <c r="GG1297" s="77" t="s">
        <v>435</v>
      </c>
      <c r="GH1297" s="77" t="s">
        <v>432</v>
      </c>
      <c r="GI1297" s="77">
        <v>2024</v>
      </c>
      <c r="GJ1297" s="77" t="s">
        <v>305</v>
      </c>
      <c r="GK1297" s="77">
        <v>233.23007680794021</v>
      </c>
      <c r="GL1297" s="77">
        <v>1453.2434490000001</v>
      </c>
      <c r="GM1297" s="77">
        <v>2024</v>
      </c>
      <c r="GN1297" s="77" t="s">
        <v>175</v>
      </c>
      <c r="GO1297" s="77">
        <v>0.13250000000000001</v>
      </c>
      <c r="GP1297" s="77">
        <v>3</v>
      </c>
      <c r="GQ1297" s="77">
        <v>0</v>
      </c>
      <c r="GR1297" s="77" t="s">
        <v>423</v>
      </c>
      <c r="GS1297" s="77">
        <v>0</v>
      </c>
      <c r="GT1297" s="77">
        <v>0</v>
      </c>
      <c r="GU1297" s="77">
        <v>0</v>
      </c>
      <c r="GV1297" s="248">
        <v>0</v>
      </c>
      <c r="GW1297" s="248">
        <v>0.1527377521613833</v>
      </c>
      <c r="GX1297" s="77">
        <v>35.623037668071561</v>
      </c>
      <c r="GY1297" s="77">
        <v>0.1527377521613833</v>
      </c>
      <c r="GZ1297" s="77">
        <v>35.623037668071561</v>
      </c>
    </row>
    <row r="1298" spans="98:208" x14ac:dyDescent="0.25">
      <c r="CT1298" s="77" t="s">
        <v>155</v>
      </c>
      <c r="CU1298" s="77" t="s">
        <v>449</v>
      </c>
      <c r="CV1298" s="77" t="s">
        <v>446</v>
      </c>
      <c r="CW1298" s="77">
        <v>2024</v>
      </c>
      <c r="CX1298" s="77">
        <v>0</v>
      </c>
      <c r="CY1298" s="77">
        <v>0</v>
      </c>
      <c r="CZ1298" s="77">
        <v>0</v>
      </c>
      <c r="DA1298" s="77">
        <v>0</v>
      </c>
      <c r="DB1298" s="77">
        <v>8.0408269036977245E-2</v>
      </c>
      <c r="DC1298" s="77">
        <v>3.7590224611390763E-2</v>
      </c>
      <c r="DD1298" s="77">
        <v>1.631433411568731E-3</v>
      </c>
      <c r="DE1298" s="77">
        <v>4.1186611014017729E-2</v>
      </c>
      <c r="DF1298" s="77">
        <v>0</v>
      </c>
      <c r="DG1298" s="77">
        <v>0</v>
      </c>
      <c r="DH1298" s="77">
        <v>8.1378100371604992E-3</v>
      </c>
      <c r="DI1298" s="77">
        <v>8.1378100371604992E-3</v>
      </c>
      <c r="DJ1298" s="77">
        <v>5.8456326344829019E-3</v>
      </c>
      <c r="DL1298" s="77">
        <v>0</v>
      </c>
      <c r="DM1298" s="77">
        <v>0</v>
      </c>
      <c r="DN1298" s="77">
        <v>0</v>
      </c>
      <c r="DO1298" s="77">
        <v>0</v>
      </c>
      <c r="DP1298" s="77">
        <v>0</v>
      </c>
      <c r="DQ1298" s="77">
        <v>0</v>
      </c>
      <c r="DR1298" s="77">
        <v>0</v>
      </c>
      <c r="DS1298" s="77">
        <v>4.7570647926447927E-5</v>
      </c>
      <c r="DT1298" s="77">
        <v>4.7570647926447927E-5</v>
      </c>
      <c r="DU1298" s="77">
        <v>0</v>
      </c>
      <c r="DV1298" s="77">
        <v>4.7570647926447927E-5</v>
      </c>
      <c r="DW1298" s="77">
        <v>4.7570647926447927E-5</v>
      </c>
      <c r="GE1298" s="77" t="s">
        <v>425</v>
      </c>
      <c r="GF1298" s="77" t="s">
        <v>155</v>
      </c>
      <c r="GG1298" s="77" t="s">
        <v>435</v>
      </c>
      <c r="GH1298" s="77" t="s">
        <v>432</v>
      </c>
      <c r="GI1298" s="77">
        <v>2024</v>
      </c>
      <c r="GJ1298" s="77" t="s">
        <v>301</v>
      </c>
      <c r="GK1298" s="77">
        <v>8896.515993428633</v>
      </c>
      <c r="GL1298" s="77">
        <v>1453.2434490000001</v>
      </c>
      <c r="GM1298" s="77">
        <v>2024</v>
      </c>
      <c r="GN1298" s="77" t="s">
        <v>175</v>
      </c>
      <c r="GO1298" s="77">
        <v>5.3000000000000005E-2</v>
      </c>
      <c r="GP1298" s="77">
        <v>3</v>
      </c>
      <c r="GQ1298" s="77">
        <v>0</v>
      </c>
      <c r="GR1298" s="77" t="s">
        <v>423</v>
      </c>
      <c r="GS1298" s="77">
        <v>0</v>
      </c>
      <c r="GT1298" s="77">
        <v>0</v>
      </c>
      <c r="GU1298" s="77">
        <v>0</v>
      </c>
      <c r="GV1298" s="248">
        <v>0</v>
      </c>
      <c r="GW1298" s="248">
        <v>5.5966209081309407E-2</v>
      </c>
      <c r="GX1298" s="77">
        <v>497.90427418343995</v>
      </c>
      <c r="GY1298" s="77">
        <v>5.5966209081309407E-2</v>
      </c>
      <c r="GZ1298" s="77">
        <v>497.90427418343995</v>
      </c>
    </row>
    <row r="1299" spans="98:208" x14ac:dyDescent="0.25">
      <c r="CT1299" s="77" t="s">
        <v>155</v>
      </c>
      <c r="CU1299" s="77" t="s">
        <v>449</v>
      </c>
      <c r="CV1299" s="77" t="s">
        <v>446</v>
      </c>
      <c r="CW1299" s="77">
        <v>2025</v>
      </c>
      <c r="CX1299" s="77">
        <v>0</v>
      </c>
      <c r="CY1299" s="77">
        <v>0</v>
      </c>
      <c r="CZ1299" s="77">
        <v>0</v>
      </c>
      <c r="DA1299" s="77">
        <v>0</v>
      </c>
      <c r="DB1299" s="77">
        <v>8.0408269036977245E-2</v>
      </c>
      <c r="DC1299" s="77">
        <v>3.7590224611390763E-2</v>
      </c>
      <c r="DD1299" s="77">
        <v>1.631433411568731E-3</v>
      </c>
      <c r="DE1299" s="77">
        <v>4.1186611014017729E-2</v>
      </c>
      <c r="DF1299" s="77">
        <v>0</v>
      </c>
      <c r="DG1299" s="77">
        <v>0</v>
      </c>
      <c r="DH1299" s="77">
        <v>0</v>
      </c>
      <c r="DI1299" s="77">
        <v>8.1378100371604992E-3</v>
      </c>
      <c r="DJ1299" s="77">
        <v>5.8456326344829019E-3</v>
      </c>
      <c r="DL1299" s="77">
        <v>0</v>
      </c>
      <c r="DM1299" s="77">
        <v>0</v>
      </c>
      <c r="DN1299" s="77">
        <v>0</v>
      </c>
      <c r="DO1299" s="77">
        <v>0</v>
      </c>
      <c r="DP1299" s="77">
        <v>0</v>
      </c>
      <c r="DQ1299" s="77">
        <v>0</v>
      </c>
      <c r="DR1299" s="77">
        <v>0</v>
      </c>
      <c r="DS1299" s="77">
        <v>0</v>
      </c>
      <c r="DT1299" s="77">
        <v>0</v>
      </c>
      <c r="DU1299" s="77">
        <v>0</v>
      </c>
      <c r="DV1299" s="77">
        <v>4.7570647926447927E-5</v>
      </c>
      <c r="DW1299" s="77">
        <v>4.7570647926447927E-5</v>
      </c>
      <c r="GE1299" s="77" t="s">
        <v>422</v>
      </c>
      <c r="GF1299" s="77" t="s">
        <v>155</v>
      </c>
      <c r="GG1299" s="77" t="s">
        <v>435</v>
      </c>
      <c r="GH1299" s="77" t="s">
        <v>432</v>
      </c>
      <c r="GI1299" s="77">
        <v>2025</v>
      </c>
      <c r="GJ1299" s="77" t="s">
        <v>305</v>
      </c>
      <c r="GK1299" s="77">
        <v>233.23007680794021</v>
      </c>
      <c r="GL1299" s="77">
        <v>1453.2434490000001</v>
      </c>
      <c r="GM1299" s="77">
        <v>2025</v>
      </c>
      <c r="GN1299" s="77" t="s">
        <v>175</v>
      </c>
      <c r="GO1299" s="77">
        <v>0.13250000000000001</v>
      </c>
      <c r="GP1299" s="77">
        <v>3</v>
      </c>
      <c r="GQ1299" s="77">
        <v>0</v>
      </c>
      <c r="GR1299" s="77" t="s">
        <v>423</v>
      </c>
      <c r="GS1299" s="77">
        <v>0</v>
      </c>
      <c r="GT1299" s="77">
        <v>0</v>
      </c>
      <c r="GU1299" s="77">
        <v>0</v>
      </c>
      <c r="GV1299" s="248">
        <v>0</v>
      </c>
      <c r="GW1299" s="248">
        <v>0</v>
      </c>
      <c r="GX1299" s="77">
        <v>0</v>
      </c>
      <c r="GY1299" s="77">
        <v>0.1527377521613833</v>
      </c>
      <c r="GZ1299" s="77">
        <v>35.623037668071561</v>
      </c>
    </row>
    <row r="1300" spans="98:208" x14ac:dyDescent="0.25">
      <c r="CT1300" s="77" t="s">
        <v>155</v>
      </c>
      <c r="CU1300" s="77" t="s">
        <v>449</v>
      </c>
      <c r="CV1300" s="77" t="s">
        <v>453</v>
      </c>
      <c r="CW1300" s="77">
        <v>2020</v>
      </c>
      <c r="CX1300" s="77">
        <v>0</v>
      </c>
      <c r="CY1300" s="77">
        <v>0</v>
      </c>
      <c r="CZ1300" s="77">
        <v>0</v>
      </c>
      <c r="DA1300" s="77">
        <v>0</v>
      </c>
      <c r="DB1300" s="77">
        <v>14146.130641333189</v>
      </c>
      <c r="DC1300" s="77">
        <v>222.22942162784099</v>
      </c>
      <c r="DD1300" s="77">
        <v>8585.7228092483474</v>
      </c>
      <c r="DE1300" s="77">
        <v>5338.1784104569961</v>
      </c>
      <c r="DF1300" s="77">
        <v>813.21078921308901</v>
      </c>
      <c r="DG1300" s="77">
        <v>0</v>
      </c>
      <c r="DH1300" s="77">
        <v>0</v>
      </c>
      <c r="DI1300" s="77">
        <v>0</v>
      </c>
      <c r="DJ1300" s="77">
        <v>2.0596251235754212E-6</v>
      </c>
      <c r="DL1300" s="77">
        <v>0</v>
      </c>
      <c r="DM1300" s="77">
        <v>1.6749093722258743E-3</v>
      </c>
      <c r="DN1300" s="77">
        <v>1.6749093722258743E-3</v>
      </c>
      <c r="DO1300" s="77">
        <v>0</v>
      </c>
      <c r="DP1300" s="77">
        <v>0</v>
      </c>
      <c r="DQ1300" s="77">
        <v>0</v>
      </c>
      <c r="DR1300" s="77">
        <v>0</v>
      </c>
      <c r="DS1300" s="77">
        <v>0</v>
      </c>
      <c r="DT1300" s="77">
        <v>0</v>
      </c>
      <c r="DU1300" s="77">
        <v>0</v>
      </c>
      <c r="DV1300" s="77">
        <v>0</v>
      </c>
      <c r="DW1300" s="77">
        <v>0</v>
      </c>
      <c r="GE1300" s="77" t="s">
        <v>425</v>
      </c>
      <c r="GF1300" s="77" t="s">
        <v>155</v>
      </c>
      <c r="GG1300" s="77" t="s">
        <v>435</v>
      </c>
      <c r="GH1300" s="77" t="s">
        <v>432</v>
      </c>
      <c r="GI1300" s="77">
        <v>2025</v>
      </c>
      <c r="GJ1300" s="77" t="s">
        <v>301</v>
      </c>
      <c r="GK1300" s="77">
        <v>8896.515993428633</v>
      </c>
      <c r="GL1300" s="77">
        <v>1453.2434490000001</v>
      </c>
      <c r="GM1300" s="77">
        <v>2025</v>
      </c>
      <c r="GN1300" s="77" t="s">
        <v>175</v>
      </c>
      <c r="GO1300" s="77">
        <v>5.3000000000000005E-2</v>
      </c>
      <c r="GP1300" s="77">
        <v>3</v>
      </c>
      <c r="GQ1300" s="77">
        <v>0</v>
      </c>
      <c r="GR1300" s="77" t="s">
        <v>423</v>
      </c>
      <c r="GS1300" s="77">
        <v>0</v>
      </c>
      <c r="GT1300" s="77">
        <v>0</v>
      </c>
      <c r="GU1300" s="77">
        <v>0</v>
      </c>
      <c r="GV1300" s="248">
        <v>0</v>
      </c>
      <c r="GW1300" s="248">
        <v>0</v>
      </c>
      <c r="GX1300" s="77">
        <v>0</v>
      </c>
      <c r="GY1300" s="77">
        <v>5.5966209081309407E-2</v>
      </c>
      <c r="GZ1300" s="77">
        <v>497.90427418343995</v>
      </c>
    </row>
    <row r="1301" spans="98:208" x14ac:dyDescent="0.25">
      <c r="CT1301" s="77" t="s">
        <v>155</v>
      </c>
      <c r="CU1301" s="77" t="s">
        <v>449</v>
      </c>
      <c r="CV1301" s="77" t="s">
        <v>453</v>
      </c>
      <c r="CW1301" s="77">
        <v>2021</v>
      </c>
      <c r="CX1301" s="77">
        <v>0</v>
      </c>
      <c r="CY1301" s="77">
        <v>0</v>
      </c>
      <c r="CZ1301" s="77">
        <v>0</v>
      </c>
      <c r="DA1301" s="77">
        <v>0</v>
      </c>
      <c r="DB1301" s="77">
        <v>14146.130641333189</v>
      </c>
      <c r="DC1301" s="77">
        <v>222.22942162784099</v>
      </c>
      <c r="DD1301" s="77">
        <v>8585.7228092483474</v>
      </c>
      <c r="DE1301" s="77">
        <v>5338.1784104569961</v>
      </c>
      <c r="DF1301" s="77">
        <v>813.21078921308901</v>
      </c>
      <c r="DG1301" s="77">
        <v>813.21078921308901</v>
      </c>
      <c r="DH1301" s="77">
        <v>0</v>
      </c>
      <c r="DI1301" s="77">
        <v>0</v>
      </c>
      <c r="DJ1301" s="77">
        <v>2.0596251235754212E-6</v>
      </c>
      <c r="DL1301" s="77">
        <v>0</v>
      </c>
      <c r="DM1301" s="77">
        <v>1.6749093722258743E-3</v>
      </c>
      <c r="DN1301" s="77">
        <v>1.6749093722258743E-3</v>
      </c>
      <c r="DO1301" s="77">
        <v>0</v>
      </c>
      <c r="DP1301" s="77">
        <v>1.6749093722258743E-3</v>
      </c>
      <c r="DQ1301" s="77">
        <v>1.6749093722258743E-3</v>
      </c>
      <c r="DR1301" s="77">
        <v>0</v>
      </c>
      <c r="DS1301" s="77">
        <v>0</v>
      </c>
      <c r="DT1301" s="77">
        <v>0</v>
      </c>
      <c r="DU1301" s="77">
        <v>0</v>
      </c>
      <c r="DV1301" s="77">
        <v>0</v>
      </c>
      <c r="DW1301" s="77">
        <v>0</v>
      </c>
      <c r="GE1301" s="77" t="s">
        <v>422</v>
      </c>
      <c r="GF1301" s="77" t="s">
        <v>155</v>
      </c>
      <c r="GG1301" s="77" t="s">
        <v>435</v>
      </c>
      <c r="GH1301" s="77" t="s">
        <v>439</v>
      </c>
      <c r="GI1301" s="77">
        <v>2021</v>
      </c>
      <c r="GJ1301" s="77" t="s">
        <v>305</v>
      </c>
      <c r="GK1301" s="77">
        <v>0.6964182168122327</v>
      </c>
      <c r="GL1301" s="77">
        <v>1453.2434490000001</v>
      </c>
      <c r="GM1301" s="77">
        <v>2021</v>
      </c>
      <c r="GN1301" s="77" t="s">
        <v>175</v>
      </c>
      <c r="GO1301" s="77">
        <v>0.13250000000000001</v>
      </c>
      <c r="GP1301" s="77">
        <v>3</v>
      </c>
      <c r="GQ1301" s="77">
        <v>0</v>
      </c>
      <c r="GR1301" s="77" t="s">
        <v>423</v>
      </c>
      <c r="GS1301" s="77">
        <v>0.1527377521613833</v>
      </c>
      <c r="GT1301" s="77">
        <v>0.10636935300013931</v>
      </c>
      <c r="GU1301" s="77">
        <v>0.1527377521613833</v>
      </c>
      <c r="GV1301" s="248">
        <v>0.10636935300013931</v>
      </c>
      <c r="GW1301" s="248">
        <v>0</v>
      </c>
      <c r="GX1301" s="77">
        <v>0</v>
      </c>
      <c r="GY1301" s="77">
        <v>0</v>
      </c>
      <c r="GZ1301" s="77">
        <v>0</v>
      </c>
    </row>
    <row r="1302" spans="98:208" x14ac:dyDescent="0.25">
      <c r="CT1302" s="77" t="s">
        <v>155</v>
      </c>
      <c r="CU1302" s="77" t="s">
        <v>449</v>
      </c>
      <c r="CV1302" s="77" t="s">
        <v>453</v>
      </c>
      <c r="CW1302" s="77">
        <v>2022</v>
      </c>
      <c r="CX1302" s="77">
        <v>0</v>
      </c>
      <c r="CY1302" s="77">
        <v>0</v>
      </c>
      <c r="CZ1302" s="77">
        <v>0</v>
      </c>
      <c r="DA1302" s="77">
        <v>0</v>
      </c>
      <c r="DB1302" s="77">
        <v>14146.130641333189</v>
      </c>
      <c r="DC1302" s="77">
        <v>222.22942162784099</v>
      </c>
      <c r="DD1302" s="77">
        <v>8585.7228092483474</v>
      </c>
      <c r="DE1302" s="77">
        <v>5338.1784104569961</v>
      </c>
      <c r="DF1302" s="77">
        <v>813.21078921308901</v>
      </c>
      <c r="DG1302" s="77">
        <v>813.21078921308901</v>
      </c>
      <c r="DH1302" s="77">
        <v>813.21078921308901</v>
      </c>
      <c r="DI1302" s="77">
        <v>0</v>
      </c>
      <c r="DJ1302" s="77">
        <v>2.0596251235754212E-6</v>
      </c>
      <c r="DL1302" s="77">
        <v>0</v>
      </c>
      <c r="DM1302" s="77">
        <v>1.6749093722258743E-3</v>
      </c>
      <c r="DN1302" s="77">
        <v>1.6749093722258743E-3</v>
      </c>
      <c r="DO1302" s="77">
        <v>0</v>
      </c>
      <c r="DP1302" s="77">
        <v>1.6749093722258743E-3</v>
      </c>
      <c r="DQ1302" s="77">
        <v>1.6749093722258743E-3</v>
      </c>
      <c r="DR1302" s="77">
        <v>0</v>
      </c>
      <c r="DS1302" s="77">
        <v>1.6749093722258743E-3</v>
      </c>
      <c r="DT1302" s="77">
        <v>1.6749093722258743E-3</v>
      </c>
      <c r="DU1302" s="77">
        <v>0</v>
      </c>
      <c r="DV1302" s="77">
        <v>0</v>
      </c>
      <c r="DW1302" s="77">
        <v>0</v>
      </c>
      <c r="GE1302" s="77" t="s">
        <v>425</v>
      </c>
      <c r="GF1302" s="77" t="s">
        <v>155</v>
      </c>
      <c r="GG1302" s="77" t="s">
        <v>435</v>
      </c>
      <c r="GH1302" s="77" t="s">
        <v>439</v>
      </c>
      <c r="GI1302" s="77">
        <v>2021</v>
      </c>
      <c r="GJ1302" s="77" t="s">
        <v>301</v>
      </c>
      <c r="GK1302" s="77">
        <v>2.9419641522810211</v>
      </c>
      <c r="GL1302" s="77">
        <v>1453.2434490000001</v>
      </c>
      <c r="GM1302" s="77">
        <v>2021</v>
      </c>
      <c r="GN1302" s="77" t="s">
        <v>175</v>
      </c>
      <c r="GO1302" s="77">
        <v>5.3000000000000005E-2</v>
      </c>
      <c r="GP1302" s="77">
        <v>3</v>
      </c>
      <c r="GQ1302" s="77">
        <v>0</v>
      </c>
      <c r="GR1302" s="77" t="s">
        <v>423</v>
      </c>
      <c r="GS1302" s="77">
        <v>5.5966209081309407E-2</v>
      </c>
      <c r="GT1302" s="77">
        <v>0.16465058085627682</v>
      </c>
      <c r="GU1302" s="77">
        <v>5.5966209081309407E-2</v>
      </c>
      <c r="GV1302" s="248">
        <v>0.16465058085627682</v>
      </c>
      <c r="GW1302" s="248">
        <v>0</v>
      </c>
      <c r="GX1302" s="77">
        <v>0</v>
      </c>
      <c r="GY1302" s="77">
        <v>0</v>
      </c>
      <c r="GZ1302" s="77">
        <v>0</v>
      </c>
    </row>
    <row r="1303" spans="98:208" x14ac:dyDescent="0.25">
      <c r="CT1303" s="77" t="s">
        <v>155</v>
      </c>
      <c r="CU1303" s="77" t="s">
        <v>449</v>
      </c>
      <c r="CV1303" s="77" t="s">
        <v>453</v>
      </c>
      <c r="CW1303" s="77">
        <v>2023</v>
      </c>
      <c r="CX1303" s="77">
        <v>0</v>
      </c>
      <c r="CY1303" s="77">
        <v>0</v>
      </c>
      <c r="CZ1303" s="77">
        <v>0</v>
      </c>
      <c r="DA1303" s="77">
        <v>0</v>
      </c>
      <c r="DB1303" s="77">
        <v>14664.637556437319</v>
      </c>
      <c r="DC1303" s="77">
        <v>233.23007680795021</v>
      </c>
      <c r="DD1303" s="77">
        <v>8896.5159934290132</v>
      </c>
      <c r="DE1303" s="77">
        <v>5534.891486200353</v>
      </c>
      <c r="DF1303" s="77">
        <v>0</v>
      </c>
      <c r="DG1303" s="77">
        <v>843.29420601058257</v>
      </c>
      <c r="DH1303" s="77">
        <v>843.29420601058257</v>
      </c>
      <c r="DI1303" s="77">
        <v>843.29420601058257</v>
      </c>
      <c r="DJ1303" s="77">
        <v>2.0596251235754212E-6</v>
      </c>
      <c r="DL1303" s="77">
        <v>0</v>
      </c>
      <c r="DM1303" s="77">
        <v>0</v>
      </c>
      <c r="DN1303" s="77">
        <v>0</v>
      </c>
      <c r="DO1303" s="77">
        <v>0</v>
      </c>
      <c r="DP1303" s="77">
        <v>1.7368699332649827E-3</v>
      </c>
      <c r="DQ1303" s="77">
        <v>1.7368699332649827E-3</v>
      </c>
      <c r="DR1303" s="77">
        <v>0</v>
      </c>
      <c r="DS1303" s="77">
        <v>1.7368699332649827E-3</v>
      </c>
      <c r="DT1303" s="77">
        <v>1.7368699332649827E-3</v>
      </c>
      <c r="DU1303" s="77">
        <v>0</v>
      </c>
      <c r="DV1303" s="77">
        <v>1.7368699332649827E-3</v>
      </c>
      <c r="DW1303" s="77">
        <v>1.7368699332649827E-3</v>
      </c>
      <c r="GE1303" s="77" t="s">
        <v>427</v>
      </c>
      <c r="GF1303" s="77" t="s">
        <v>155</v>
      </c>
      <c r="GG1303" s="77" t="s">
        <v>435</v>
      </c>
      <c r="GH1303" s="77" t="s">
        <v>439</v>
      </c>
      <c r="GI1303" s="77">
        <v>2021</v>
      </c>
      <c r="GJ1303" s="77" t="s">
        <v>303</v>
      </c>
      <c r="GK1303" s="77">
        <v>1.6021759622082901</v>
      </c>
      <c r="GL1303" s="77">
        <v>1453.2434490000001</v>
      </c>
      <c r="GM1303" s="77">
        <v>2021</v>
      </c>
      <c r="GN1303" s="77" t="s">
        <v>175</v>
      </c>
      <c r="GO1303" s="77">
        <v>5.3000000000000005E-2</v>
      </c>
      <c r="GP1303" s="77">
        <v>3</v>
      </c>
      <c r="GQ1303" s="77">
        <v>0</v>
      </c>
      <c r="GR1303" s="77" t="s">
        <v>423</v>
      </c>
      <c r="GS1303" s="77">
        <v>5.5966209081309407E-2</v>
      </c>
      <c r="GT1303" s="77">
        <v>8.9667714885997243E-2</v>
      </c>
      <c r="GU1303" s="77">
        <v>5.5966209081309407E-2</v>
      </c>
      <c r="GV1303" s="248">
        <v>8.9667714885997243E-2</v>
      </c>
      <c r="GW1303" s="248">
        <v>0</v>
      </c>
      <c r="GX1303" s="77">
        <v>0</v>
      </c>
      <c r="GY1303" s="77">
        <v>0</v>
      </c>
      <c r="GZ1303" s="77">
        <v>0</v>
      </c>
    </row>
    <row r="1304" spans="98:208" x14ac:dyDescent="0.25">
      <c r="CT1304" s="77" t="s">
        <v>155</v>
      </c>
      <c r="CU1304" s="77" t="s">
        <v>449</v>
      </c>
      <c r="CV1304" s="77" t="s">
        <v>453</v>
      </c>
      <c r="CW1304" s="77">
        <v>2024</v>
      </c>
      <c r="CX1304" s="77">
        <v>0</v>
      </c>
      <c r="CY1304" s="77">
        <v>0</v>
      </c>
      <c r="CZ1304" s="77">
        <v>0</v>
      </c>
      <c r="DA1304" s="77">
        <v>0</v>
      </c>
      <c r="DB1304" s="77">
        <v>14664.637556437319</v>
      </c>
      <c r="DC1304" s="77">
        <v>233.23007680795021</v>
      </c>
      <c r="DD1304" s="77">
        <v>8896.5159934290132</v>
      </c>
      <c r="DE1304" s="77">
        <v>5534.891486200353</v>
      </c>
      <c r="DF1304" s="77">
        <v>0</v>
      </c>
      <c r="DG1304" s="77">
        <v>0</v>
      </c>
      <c r="DH1304" s="77">
        <v>843.29420601058257</v>
      </c>
      <c r="DI1304" s="77">
        <v>843.29420601058257</v>
      </c>
      <c r="DJ1304" s="77">
        <v>2.0596251235754212E-6</v>
      </c>
      <c r="DL1304" s="77">
        <v>0</v>
      </c>
      <c r="DM1304" s="77">
        <v>0</v>
      </c>
      <c r="DN1304" s="77">
        <v>0</v>
      </c>
      <c r="DO1304" s="77">
        <v>0</v>
      </c>
      <c r="DP1304" s="77">
        <v>0</v>
      </c>
      <c r="DQ1304" s="77">
        <v>0</v>
      </c>
      <c r="DR1304" s="77">
        <v>0</v>
      </c>
      <c r="DS1304" s="77">
        <v>1.7368699332649827E-3</v>
      </c>
      <c r="DT1304" s="77">
        <v>1.7368699332649827E-3</v>
      </c>
      <c r="DU1304" s="77">
        <v>0</v>
      </c>
      <c r="DV1304" s="77">
        <v>1.7368699332649827E-3</v>
      </c>
      <c r="DW1304" s="77">
        <v>1.7368699332649827E-3</v>
      </c>
      <c r="GE1304" s="77" t="s">
        <v>422</v>
      </c>
      <c r="GF1304" s="77" t="s">
        <v>155</v>
      </c>
      <c r="GG1304" s="77" t="s">
        <v>435</v>
      </c>
      <c r="GH1304" s="77" t="s">
        <v>439</v>
      </c>
      <c r="GI1304" s="77">
        <v>2022</v>
      </c>
      <c r="GJ1304" s="77" t="s">
        <v>305</v>
      </c>
      <c r="GK1304" s="77">
        <v>0.6964182168122327</v>
      </c>
      <c r="GL1304" s="77">
        <v>1453.2434490000001</v>
      </c>
      <c r="GM1304" s="77">
        <v>2022</v>
      </c>
      <c r="GN1304" s="77" t="s">
        <v>175</v>
      </c>
      <c r="GO1304" s="77">
        <v>0.13250000000000001</v>
      </c>
      <c r="GP1304" s="77">
        <v>3</v>
      </c>
      <c r="GQ1304" s="77">
        <v>0</v>
      </c>
      <c r="GR1304" s="77" t="s">
        <v>423</v>
      </c>
      <c r="GS1304" s="77">
        <v>0.1527377521613833</v>
      </c>
      <c r="GT1304" s="77">
        <v>0.10636935300013931</v>
      </c>
      <c r="GU1304" s="77">
        <v>0.1527377521613833</v>
      </c>
      <c r="GV1304" s="248">
        <v>0.10636935300013931</v>
      </c>
      <c r="GW1304" s="248">
        <v>0.1527377521613833</v>
      </c>
      <c r="GX1304" s="77">
        <v>0.10636935300013931</v>
      </c>
      <c r="GY1304" s="77">
        <v>0</v>
      </c>
      <c r="GZ1304" s="77">
        <v>0</v>
      </c>
    </row>
    <row r="1305" spans="98:208" x14ac:dyDescent="0.25">
      <c r="CT1305" s="77" t="s">
        <v>155</v>
      </c>
      <c r="CU1305" s="77" t="s">
        <v>449</v>
      </c>
      <c r="CV1305" s="77" t="s">
        <v>453</v>
      </c>
      <c r="CW1305" s="77">
        <v>2025</v>
      </c>
      <c r="CX1305" s="77">
        <v>0</v>
      </c>
      <c r="CY1305" s="77">
        <v>0</v>
      </c>
      <c r="CZ1305" s="77">
        <v>0</v>
      </c>
      <c r="DA1305" s="77">
        <v>0</v>
      </c>
      <c r="DB1305" s="77">
        <v>14664.637556437319</v>
      </c>
      <c r="DC1305" s="77">
        <v>233.23007680795021</v>
      </c>
      <c r="DD1305" s="77">
        <v>8896.5159934290132</v>
      </c>
      <c r="DE1305" s="77">
        <v>5534.891486200353</v>
      </c>
      <c r="DF1305" s="77">
        <v>0</v>
      </c>
      <c r="DG1305" s="77">
        <v>0</v>
      </c>
      <c r="DH1305" s="77">
        <v>0</v>
      </c>
      <c r="DI1305" s="77">
        <v>843.29420601058257</v>
      </c>
      <c r="DJ1305" s="77">
        <v>2.0596251235754212E-6</v>
      </c>
      <c r="DL1305" s="77">
        <v>0</v>
      </c>
      <c r="DM1305" s="77">
        <v>0</v>
      </c>
      <c r="DN1305" s="77">
        <v>0</v>
      </c>
      <c r="DO1305" s="77">
        <v>0</v>
      </c>
      <c r="DP1305" s="77">
        <v>0</v>
      </c>
      <c r="DQ1305" s="77">
        <v>0</v>
      </c>
      <c r="DR1305" s="77">
        <v>0</v>
      </c>
      <c r="DS1305" s="77">
        <v>0</v>
      </c>
      <c r="DT1305" s="77">
        <v>0</v>
      </c>
      <c r="DU1305" s="77">
        <v>0</v>
      </c>
      <c r="DV1305" s="77">
        <v>1.7368699332649827E-3</v>
      </c>
      <c r="DW1305" s="77">
        <v>1.7368699332649827E-3</v>
      </c>
      <c r="GE1305" s="77" t="s">
        <v>425</v>
      </c>
      <c r="GF1305" s="77" t="s">
        <v>155</v>
      </c>
      <c r="GG1305" s="77" t="s">
        <v>435</v>
      </c>
      <c r="GH1305" s="77" t="s">
        <v>439</v>
      </c>
      <c r="GI1305" s="77">
        <v>2022</v>
      </c>
      <c r="GJ1305" s="77" t="s">
        <v>301</v>
      </c>
      <c r="GK1305" s="77">
        <v>2.9419641522810211</v>
      </c>
      <c r="GL1305" s="77">
        <v>1453.2434490000001</v>
      </c>
      <c r="GM1305" s="77">
        <v>2022</v>
      </c>
      <c r="GN1305" s="77" t="s">
        <v>175</v>
      </c>
      <c r="GO1305" s="77">
        <v>5.3000000000000005E-2</v>
      </c>
      <c r="GP1305" s="77">
        <v>3</v>
      </c>
      <c r="GQ1305" s="77">
        <v>0</v>
      </c>
      <c r="GR1305" s="77" t="s">
        <v>423</v>
      </c>
      <c r="GS1305" s="77">
        <v>5.5966209081309407E-2</v>
      </c>
      <c r="GT1305" s="77">
        <v>0.16465058085627682</v>
      </c>
      <c r="GU1305" s="77">
        <v>5.5966209081309407E-2</v>
      </c>
      <c r="GV1305" s="248">
        <v>0.16465058085627682</v>
      </c>
      <c r="GW1305" s="248">
        <v>5.5966209081309407E-2</v>
      </c>
      <c r="GX1305" s="77">
        <v>0.16465058085627682</v>
      </c>
      <c r="GY1305" s="77">
        <v>0</v>
      </c>
      <c r="GZ1305" s="77">
        <v>0</v>
      </c>
    </row>
    <row r="1306" spans="98:208" x14ac:dyDescent="0.25">
      <c r="CT1306" s="77" t="s">
        <v>155</v>
      </c>
      <c r="CU1306" s="77" t="s">
        <v>449</v>
      </c>
      <c r="CV1306" s="77" t="s">
        <v>460</v>
      </c>
      <c r="CW1306" s="77">
        <v>2020</v>
      </c>
      <c r="CX1306" s="77">
        <v>0</v>
      </c>
      <c r="CY1306" s="77">
        <v>0</v>
      </c>
      <c r="CZ1306" s="77">
        <v>0</v>
      </c>
      <c r="DA1306" s="77">
        <v>0</v>
      </c>
      <c r="DB1306" s="77">
        <v>8807.9522308758478</v>
      </c>
      <c r="DC1306" s="77">
        <v>222.2294216278321</v>
      </c>
      <c r="DD1306" s="77">
        <v>8585.7228092480145</v>
      </c>
      <c r="DE1306" s="77">
        <v>0</v>
      </c>
      <c r="DF1306" s="77">
        <v>514.45318018010084</v>
      </c>
      <c r="DG1306" s="77">
        <v>0</v>
      </c>
      <c r="DH1306" s="77">
        <v>0</v>
      </c>
      <c r="DI1306" s="77">
        <v>0</v>
      </c>
      <c r="DJ1306" s="77">
        <v>3.600575944647391E-7</v>
      </c>
      <c r="DL1306" s="77">
        <v>0</v>
      </c>
      <c r="DM1306" s="77">
        <v>1.8523277452038209E-4</v>
      </c>
      <c r="DN1306" s="77">
        <v>1.8523277452038209E-4</v>
      </c>
      <c r="DO1306" s="77">
        <v>0</v>
      </c>
      <c r="DP1306" s="77">
        <v>0</v>
      </c>
      <c r="DQ1306" s="77">
        <v>0</v>
      </c>
      <c r="DR1306" s="77">
        <v>0</v>
      </c>
      <c r="DS1306" s="77">
        <v>0</v>
      </c>
      <c r="DT1306" s="77">
        <v>0</v>
      </c>
      <c r="DU1306" s="77">
        <v>0</v>
      </c>
      <c r="DV1306" s="77">
        <v>0</v>
      </c>
      <c r="DW1306" s="77">
        <v>0</v>
      </c>
      <c r="GE1306" s="77" t="s">
        <v>427</v>
      </c>
      <c r="GF1306" s="77" t="s">
        <v>155</v>
      </c>
      <c r="GG1306" s="77" t="s">
        <v>435</v>
      </c>
      <c r="GH1306" s="77" t="s">
        <v>439</v>
      </c>
      <c r="GI1306" s="77">
        <v>2022</v>
      </c>
      <c r="GJ1306" s="77" t="s">
        <v>303</v>
      </c>
      <c r="GK1306" s="77">
        <v>1.6021759622082901</v>
      </c>
      <c r="GL1306" s="77">
        <v>1453.2434490000001</v>
      </c>
      <c r="GM1306" s="77">
        <v>2022</v>
      </c>
      <c r="GN1306" s="77" t="s">
        <v>175</v>
      </c>
      <c r="GO1306" s="77">
        <v>5.3000000000000005E-2</v>
      </c>
      <c r="GP1306" s="77">
        <v>3</v>
      </c>
      <c r="GQ1306" s="77">
        <v>0</v>
      </c>
      <c r="GR1306" s="77" t="s">
        <v>423</v>
      </c>
      <c r="GS1306" s="77">
        <v>5.5966209081309407E-2</v>
      </c>
      <c r="GT1306" s="77">
        <v>8.9667714885997243E-2</v>
      </c>
      <c r="GU1306" s="77">
        <v>5.5966209081309407E-2</v>
      </c>
      <c r="GV1306" s="248">
        <v>8.9667714885997243E-2</v>
      </c>
      <c r="GW1306" s="248">
        <v>5.5966209081309407E-2</v>
      </c>
      <c r="GX1306" s="77">
        <v>8.9667714885997243E-2</v>
      </c>
      <c r="GY1306" s="77">
        <v>0</v>
      </c>
      <c r="GZ1306" s="77">
        <v>0</v>
      </c>
    </row>
    <row r="1307" spans="98:208" x14ac:dyDescent="0.25">
      <c r="CT1307" s="77" t="s">
        <v>155</v>
      </c>
      <c r="CU1307" s="77" t="s">
        <v>449</v>
      </c>
      <c r="CV1307" s="77" t="s">
        <v>460</v>
      </c>
      <c r="CW1307" s="77">
        <v>2021</v>
      </c>
      <c r="CX1307" s="77">
        <v>0</v>
      </c>
      <c r="CY1307" s="77">
        <v>0</v>
      </c>
      <c r="CZ1307" s="77">
        <v>0</v>
      </c>
      <c r="DA1307" s="77">
        <v>0</v>
      </c>
      <c r="DB1307" s="77">
        <v>8807.9522308758478</v>
      </c>
      <c r="DC1307" s="77">
        <v>222.2294216278321</v>
      </c>
      <c r="DD1307" s="77">
        <v>8585.7228092480145</v>
      </c>
      <c r="DE1307" s="77">
        <v>0</v>
      </c>
      <c r="DF1307" s="77">
        <v>514.45318018010084</v>
      </c>
      <c r="DG1307" s="77">
        <v>514.45318018010084</v>
      </c>
      <c r="DH1307" s="77">
        <v>0</v>
      </c>
      <c r="DI1307" s="77">
        <v>0</v>
      </c>
      <c r="DJ1307" s="77">
        <v>3.600575944647391E-7</v>
      </c>
      <c r="DL1307" s="77">
        <v>0</v>
      </c>
      <c r="DM1307" s="77">
        <v>1.8523277452038209E-4</v>
      </c>
      <c r="DN1307" s="77">
        <v>1.8523277452038209E-4</v>
      </c>
      <c r="DO1307" s="77">
        <v>0</v>
      </c>
      <c r="DP1307" s="77">
        <v>1.8523277452038209E-4</v>
      </c>
      <c r="DQ1307" s="77">
        <v>1.8523277452038209E-4</v>
      </c>
      <c r="DR1307" s="77">
        <v>0</v>
      </c>
      <c r="DS1307" s="77">
        <v>0</v>
      </c>
      <c r="DT1307" s="77">
        <v>0</v>
      </c>
      <c r="DU1307" s="77">
        <v>0</v>
      </c>
      <c r="DV1307" s="77">
        <v>0</v>
      </c>
      <c r="DW1307" s="77">
        <v>0</v>
      </c>
      <c r="GE1307" s="77" t="s">
        <v>422</v>
      </c>
      <c r="GF1307" s="77" t="s">
        <v>155</v>
      </c>
      <c r="GG1307" s="77" t="s">
        <v>435</v>
      </c>
      <c r="GH1307" s="77" t="s">
        <v>439</v>
      </c>
      <c r="GI1307" s="77">
        <v>2023</v>
      </c>
      <c r="GJ1307" s="77" t="s">
        <v>305</v>
      </c>
      <c r="GK1307" s="77">
        <v>0.71896016785821426</v>
      </c>
      <c r="GL1307" s="77">
        <v>1453.2434490000001</v>
      </c>
      <c r="GM1307" s="77">
        <v>2023</v>
      </c>
      <c r="GN1307" s="77" t="s">
        <v>175</v>
      </c>
      <c r="GO1307" s="77">
        <v>0.13250000000000001</v>
      </c>
      <c r="GP1307" s="77">
        <v>3</v>
      </c>
      <c r="GQ1307" s="77">
        <v>0</v>
      </c>
      <c r="GR1307" s="77" t="s">
        <v>423</v>
      </c>
      <c r="GS1307" s="77">
        <v>0</v>
      </c>
      <c r="GT1307" s="77">
        <v>0</v>
      </c>
      <c r="GU1307" s="77">
        <v>0.1527377521613833</v>
      </c>
      <c r="GV1307" s="248">
        <v>0.10981235993223447</v>
      </c>
      <c r="GW1307" s="248">
        <v>0.1527377521613833</v>
      </c>
      <c r="GX1307" s="77">
        <v>0.10981235993223447</v>
      </c>
      <c r="GY1307" s="77">
        <v>0.1527377521613833</v>
      </c>
      <c r="GZ1307" s="77">
        <v>0.10981235993223447</v>
      </c>
    </row>
    <row r="1308" spans="98:208" x14ac:dyDescent="0.25">
      <c r="CT1308" s="77" t="s">
        <v>155</v>
      </c>
      <c r="CU1308" s="77" t="s">
        <v>449</v>
      </c>
      <c r="CV1308" s="77" t="s">
        <v>460</v>
      </c>
      <c r="CW1308" s="77">
        <v>2022</v>
      </c>
      <c r="CX1308" s="77">
        <v>0</v>
      </c>
      <c r="CY1308" s="77">
        <v>0</v>
      </c>
      <c r="CZ1308" s="77">
        <v>0</v>
      </c>
      <c r="DA1308" s="77">
        <v>0</v>
      </c>
      <c r="DB1308" s="77">
        <v>8807.9522308758478</v>
      </c>
      <c r="DC1308" s="77">
        <v>222.2294216278321</v>
      </c>
      <c r="DD1308" s="77">
        <v>8585.7228092480145</v>
      </c>
      <c r="DE1308" s="77">
        <v>0</v>
      </c>
      <c r="DF1308" s="77">
        <v>514.45318018010084</v>
      </c>
      <c r="DG1308" s="77">
        <v>514.45318018010084</v>
      </c>
      <c r="DH1308" s="77">
        <v>514.45318018010084</v>
      </c>
      <c r="DI1308" s="77">
        <v>0</v>
      </c>
      <c r="DJ1308" s="77">
        <v>3.600575944647391E-7</v>
      </c>
      <c r="DL1308" s="77">
        <v>0</v>
      </c>
      <c r="DM1308" s="77">
        <v>1.8523277452038209E-4</v>
      </c>
      <c r="DN1308" s="77">
        <v>1.8523277452038209E-4</v>
      </c>
      <c r="DO1308" s="77">
        <v>0</v>
      </c>
      <c r="DP1308" s="77">
        <v>1.8523277452038209E-4</v>
      </c>
      <c r="DQ1308" s="77">
        <v>1.8523277452038209E-4</v>
      </c>
      <c r="DR1308" s="77">
        <v>0</v>
      </c>
      <c r="DS1308" s="77">
        <v>1.8523277452038209E-4</v>
      </c>
      <c r="DT1308" s="77">
        <v>1.8523277452038209E-4</v>
      </c>
      <c r="DU1308" s="77">
        <v>0</v>
      </c>
      <c r="DV1308" s="77">
        <v>0</v>
      </c>
      <c r="DW1308" s="77">
        <v>0</v>
      </c>
      <c r="GE1308" s="77" t="s">
        <v>425</v>
      </c>
      <c r="GF1308" s="77" t="s">
        <v>155</v>
      </c>
      <c r="GG1308" s="77" t="s">
        <v>435</v>
      </c>
      <c r="GH1308" s="77" t="s">
        <v>439</v>
      </c>
      <c r="GI1308" s="77">
        <v>2023</v>
      </c>
      <c r="GJ1308" s="77" t="s">
        <v>301</v>
      </c>
      <c r="GK1308" s="77">
        <v>3.0714971986151069</v>
      </c>
      <c r="GL1308" s="77">
        <v>1453.2434490000001</v>
      </c>
      <c r="GM1308" s="77">
        <v>2023</v>
      </c>
      <c r="GN1308" s="77" t="s">
        <v>175</v>
      </c>
      <c r="GO1308" s="77">
        <v>5.3000000000000005E-2</v>
      </c>
      <c r="GP1308" s="77">
        <v>3</v>
      </c>
      <c r="GQ1308" s="77">
        <v>0</v>
      </c>
      <c r="GR1308" s="77" t="s">
        <v>423</v>
      </c>
      <c r="GS1308" s="77">
        <v>0</v>
      </c>
      <c r="GT1308" s="77">
        <v>0</v>
      </c>
      <c r="GU1308" s="77">
        <v>5.5966209081309407E-2</v>
      </c>
      <c r="GV1308" s="248">
        <v>0.1719000544103492</v>
      </c>
      <c r="GW1308" s="248">
        <v>5.5966209081309407E-2</v>
      </c>
      <c r="GX1308" s="77">
        <v>0.1719000544103492</v>
      </c>
      <c r="GY1308" s="77">
        <v>5.5966209081309407E-2</v>
      </c>
      <c r="GZ1308" s="77">
        <v>0.1719000544103492</v>
      </c>
    </row>
    <row r="1309" spans="98:208" x14ac:dyDescent="0.25">
      <c r="CT1309" s="77" t="s">
        <v>155</v>
      </c>
      <c r="CU1309" s="77" t="s">
        <v>449</v>
      </c>
      <c r="CV1309" s="77" t="s">
        <v>460</v>
      </c>
      <c r="CW1309" s="77">
        <v>2023</v>
      </c>
      <c r="CX1309" s="77">
        <v>0</v>
      </c>
      <c r="CY1309" s="77">
        <v>0</v>
      </c>
      <c r="CZ1309" s="77">
        <v>0</v>
      </c>
      <c r="DA1309" s="77">
        <v>0</v>
      </c>
      <c r="DB1309" s="77">
        <v>9129.7460702366079</v>
      </c>
      <c r="DC1309" s="77">
        <v>233.2300768079408</v>
      </c>
      <c r="DD1309" s="77">
        <v>8896.5159934286676</v>
      </c>
      <c r="DE1309" s="77">
        <v>0</v>
      </c>
      <c r="DF1309" s="77">
        <v>0</v>
      </c>
      <c r="DG1309" s="77">
        <v>533.52731185151356</v>
      </c>
      <c r="DH1309" s="77">
        <v>533.52731185151356</v>
      </c>
      <c r="DI1309" s="77">
        <v>533.52731185151356</v>
      </c>
      <c r="DJ1309" s="77">
        <v>3.600575944647391E-7</v>
      </c>
      <c r="DL1309" s="77">
        <v>0</v>
      </c>
      <c r="DM1309" s="77">
        <v>0</v>
      </c>
      <c r="DN1309" s="77">
        <v>0</v>
      </c>
      <c r="DO1309" s="77">
        <v>0</v>
      </c>
      <c r="DP1309" s="77">
        <v>1.9210056048649465E-4</v>
      </c>
      <c r="DQ1309" s="77">
        <v>1.9210056048649465E-4</v>
      </c>
      <c r="DR1309" s="77">
        <v>0</v>
      </c>
      <c r="DS1309" s="77">
        <v>1.9210056048649465E-4</v>
      </c>
      <c r="DT1309" s="77">
        <v>1.9210056048649465E-4</v>
      </c>
      <c r="DU1309" s="77">
        <v>0</v>
      </c>
      <c r="DV1309" s="77">
        <v>1.9210056048649465E-4</v>
      </c>
      <c r="DW1309" s="77">
        <v>1.9210056048649465E-4</v>
      </c>
      <c r="GE1309" s="77" t="s">
        <v>427</v>
      </c>
      <c r="GF1309" s="77" t="s">
        <v>155</v>
      </c>
      <c r="GG1309" s="77" t="s">
        <v>435</v>
      </c>
      <c r="GH1309" s="77" t="s">
        <v>439</v>
      </c>
      <c r="GI1309" s="77">
        <v>2023</v>
      </c>
      <c r="GJ1309" s="77" t="s">
        <v>303</v>
      </c>
      <c r="GK1309" s="77">
        <v>1.684577240534447</v>
      </c>
      <c r="GL1309" s="77">
        <v>1453.2434490000001</v>
      </c>
      <c r="GM1309" s="77">
        <v>2023</v>
      </c>
      <c r="GN1309" s="77" t="s">
        <v>175</v>
      </c>
      <c r="GO1309" s="77">
        <v>5.3000000000000005E-2</v>
      </c>
      <c r="GP1309" s="77">
        <v>3</v>
      </c>
      <c r="GQ1309" s="77">
        <v>0</v>
      </c>
      <c r="GR1309" s="77" t="s">
        <v>423</v>
      </c>
      <c r="GS1309" s="77">
        <v>0</v>
      </c>
      <c r="GT1309" s="77">
        <v>0</v>
      </c>
      <c r="GU1309" s="77">
        <v>5.5966209081309407E-2</v>
      </c>
      <c r="GV1309" s="248">
        <v>9.427940205736611E-2</v>
      </c>
      <c r="GW1309" s="248">
        <v>5.5966209081309407E-2</v>
      </c>
      <c r="GX1309" s="77">
        <v>9.427940205736611E-2</v>
      </c>
      <c r="GY1309" s="77">
        <v>5.5966209081309407E-2</v>
      </c>
      <c r="GZ1309" s="77">
        <v>9.427940205736611E-2</v>
      </c>
    </row>
    <row r="1310" spans="98:208" x14ac:dyDescent="0.25">
      <c r="CT1310" s="77" t="s">
        <v>155</v>
      </c>
      <c r="CU1310" s="77" t="s">
        <v>449</v>
      </c>
      <c r="CV1310" s="77" t="s">
        <v>460</v>
      </c>
      <c r="CW1310" s="77">
        <v>2024</v>
      </c>
      <c r="CX1310" s="77">
        <v>0</v>
      </c>
      <c r="CY1310" s="77">
        <v>0</v>
      </c>
      <c r="CZ1310" s="77">
        <v>0</v>
      </c>
      <c r="DA1310" s="77">
        <v>0</v>
      </c>
      <c r="DB1310" s="77">
        <v>9129.7460702366079</v>
      </c>
      <c r="DC1310" s="77">
        <v>233.2300768079408</v>
      </c>
      <c r="DD1310" s="77">
        <v>8896.5159934286676</v>
      </c>
      <c r="DE1310" s="77">
        <v>0</v>
      </c>
      <c r="DF1310" s="77">
        <v>0</v>
      </c>
      <c r="DG1310" s="77">
        <v>0</v>
      </c>
      <c r="DH1310" s="77">
        <v>533.52731185151356</v>
      </c>
      <c r="DI1310" s="77">
        <v>533.52731185151356</v>
      </c>
      <c r="DJ1310" s="77">
        <v>3.600575944647391E-7</v>
      </c>
      <c r="DL1310" s="77">
        <v>0</v>
      </c>
      <c r="DM1310" s="77">
        <v>0</v>
      </c>
      <c r="DN1310" s="77">
        <v>0</v>
      </c>
      <c r="DO1310" s="77">
        <v>0</v>
      </c>
      <c r="DP1310" s="77">
        <v>0</v>
      </c>
      <c r="DQ1310" s="77">
        <v>0</v>
      </c>
      <c r="DR1310" s="77">
        <v>0</v>
      </c>
      <c r="DS1310" s="77">
        <v>1.9210056048649465E-4</v>
      </c>
      <c r="DT1310" s="77">
        <v>1.9210056048649465E-4</v>
      </c>
      <c r="DU1310" s="77">
        <v>0</v>
      </c>
      <c r="DV1310" s="77">
        <v>1.9210056048649465E-4</v>
      </c>
      <c r="DW1310" s="77">
        <v>1.9210056048649465E-4</v>
      </c>
      <c r="GE1310" s="77" t="s">
        <v>422</v>
      </c>
      <c r="GF1310" s="77" t="s">
        <v>155</v>
      </c>
      <c r="GG1310" s="77" t="s">
        <v>435</v>
      </c>
      <c r="GH1310" s="77" t="s">
        <v>439</v>
      </c>
      <c r="GI1310" s="77">
        <v>2024</v>
      </c>
      <c r="GJ1310" s="77" t="s">
        <v>305</v>
      </c>
      <c r="GK1310" s="77">
        <v>0.71896016785821426</v>
      </c>
      <c r="GL1310" s="77">
        <v>1453.2434490000001</v>
      </c>
      <c r="GM1310" s="77">
        <v>2024</v>
      </c>
      <c r="GN1310" s="77" t="s">
        <v>175</v>
      </c>
      <c r="GO1310" s="77">
        <v>0.13250000000000001</v>
      </c>
      <c r="GP1310" s="77">
        <v>3</v>
      </c>
      <c r="GQ1310" s="77">
        <v>0</v>
      </c>
      <c r="GR1310" s="77" t="s">
        <v>423</v>
      </c>
      <c r="GS1310" s="77">
        <v>0</v>
      </c>
      <c r="GT1310" s="77">
        <v>0</v>
      </c>
      <c r="GU1310" s="77">
        <v>0</v>
      </c>
      <c r="GV1310" s="248">
        <v>0</v>
      </c>
      <c r="GW1310" s="248">
        <v>0.1527377521613833</v>
      </c>
      <c r="GX1310" s="77">
        <v>0.10981235993223447</v>
      </c>
      <c r="GY1310" s="77">
        <v>0.1527377521613833</v>
      </c>
      <c r="GZ1310" s="77">
        <v>0.10981235993223447</v>
      </c>
    </row>
    <row r="1311" spans="98:208" x14ac:dyDescent="0.25">
      <c r="CT1311" s="77" t="s">
        <v>155</v>
      </c>
      <c r="CU1311" s="77" t="s">
        <v>449</v>
      </c>
      <c r="CV1311" s="77" t="s">
        <v>460</v>
      </c>
      <c r="CW1311" s="77">
        <v>2025</v>
      </c>
      <c r="CX1311" s="77">
        <v>0</v>
      </c>
      <c r="CY1311" s="77">
        <v>0</v>
      </c>
      <c r="CZ1311" s="77">
        <v>0</v>
      </c>
      <c r="DA1311" s="77">
        <v>0</v>
      </c>
      <c r="DB1311" s="77">
        <v>9129.7460702366079</v>
      </c>
      <c r="DC1311" s="77">
        <v>233.2300768079408</v>
      </c>
      <c r="DD1311" s="77">
        <v>8896.5159934286676</v>
      </c>
      <c r="DE1311" s="77">
        <v>0</v>
      </c>
      <c r="DF1311" s="77">
        <v>0</v>
      </c>
      <c r="DG1311" s="77">
        <v>0</v>
      </c>
      <c r="DH1311" s="77">
        <v>0</v>
      </c>
      <c r="DI1311" s="77">
        <v>533.52731185151356</v>
      </c>
      <c r="DJ1311" s="77">
        <v>3.600575944647391E-7</v>
      </c>
      <c r="DL1311" s="77">
        <v>0</v>
      </c>
      <c r="DM1311" s="77">
        <v>0</v>
      </c>
      <c r="DN1311" s="77">
        <v>0</v>
      </c>
      <c r="DO1311" s="77">
        <v>0</v>
      </c>
      <c r="DP1311" s="77">
        <v>0</v>
      </c>
      <c r="DQ1311" s="77">
        <v>0</v>
      </c>
      <c r="DR1311" s="77">
        <v>0</v>
      </c>
      <c r="DS1311" s="77">
        <v>0</v>
      </c>
      <c r="DT1311" s="77">
        <v>0</v>
      </c>
      <c r="DU1311" s="77">
        <v>0</v>
      </c>
      <c r="DV1311" s="77">
        <v>1.9210056048649465E-4</v>
      </c>
      <c r="DW1311" s="77">
        <v>1.9210056048649465E-4</v>
      </c>
      <c r="GE1311" s="77" t="s">
        <v>425</v>
      </c>
      <c r="GF1311" s="77" t="s">
        <v>155</v>
      </c>
      <c r="GG1311" s="77" t="s">
        <v>435</v>
      </c>
      <c r="GH1311" s="77" t="s">
        <v>439</v>
      </c>
      <c r="GI1311" s="77">
        <v>2024</v>
      </c>
      <c r="GJ1311" s="77" t="s">
        <v>301</v>
      </c>
      <c r="GK1311" s="77">
        <v>3.0714971986151069</v>
      </c>
      <c r="GL1311" s="77">
        <v>1453.2434490000001</v>
      </c>
      <c r="GM1311" s="77">
        <v>2024</v>
      </c>
      <c r="GN1311" s="77" t="s">
        <v>175</v>
      </c>
      <c r="GO1311" s="77">
        <v>5.3000000000000005E-2</v>
      </c>
      <c r="GP1311" s="77">
        <v>3</v>
      </c>
      <c r="GQ1311" s="77">
        <v>0</v>
      </c>
      <c r="GR1311" s="77" t="s">
        <v>423</v>
      </c>
      <c r="GS1311" s="77">
        <v>0</v>
      </c>
      <c r="GT1311" s="77">
        <v>0</v>
      </c>
      <c r="GU1311" s="77">
        <v>0</v>
      </c>
      <c r="GV1311" s="248">
        <v>0</v>
      </c>
      <c r="GW1311" s="248">
        <v>5.5966209081309407E-2</v>
      </c>
      <c r="GX1311" s="77">
        <v>0.1719000544103492</v>
      </c>
      <c r="GY1311" s="77">
        <v>5.5966209081309407E-2</v>
      </c>
      <c r="GZ1311" s="77">
        <v>0.1719000544103492</v>
      </c>
    </row>
    <row r="1312" spans="98:208" x14ac:dyDescent="0.25">
      <c r="CT1312" s="77" t="s">
        <v>155</v>
      </c>
      <c r="CU1312" s="77" t="s">
        <v>449</v>
      </c>
      <c r="CV1312" s="77" t="s">
        <v>467</v>
      </c>
      <c r="CW1312" s="77">
        <v>2020</v>
      </c>
      <c r="CX1312" s="77">
        <v>0</v>
      </c>
      <c r="CY1312" s="77">
        <v>0</v>
      </c>
      <c r="CZ1312" s="77">
        <v>0</v>
      </c>
      <c r="DA1312" s="77">
        <v>0</v>
      </c>
      <c r="DB1312" s="77">
        <v>5.2405583313015631</v>
      </c>
      <c r="DC1312" s="77">
        <v>0.69641821681223093</v>
      </c>
      <c r="DD1312" s="77">
        <v>2.9419641522810278</v>
      </c>
      <c r="DE1312" s="77">
        <v>1.6021759622082941</v>
      </c>
      <c r="DF1312" s="77">
        <v>0.36068764874241366</v>
      </c>
      <c r="DG1312" s="77">
        <v>0</v>
      </c>
      <c r="DH1312" s="77">
        <v>0</v>
      </c>
      <c r="DI1312" s="77">
        <v>0</v>
      </c>
      <c r="DJ1312" s="77">
        <v>2.46542494844162E-5</v>
      </c>
      <c r="DL1312" s="77">
        <v>0</v>
      </c>
      <c r="DM1312" s="77">
        <v>8.8924832780429442E-6</v>
      </c>
      <c r="DN1312" s="77">
        <v>8.8924832780429442E-6</v>
      </c>
      <c r="DO1312" s="77">
        <v>0</v>
      </c>
      <c r="DP1312" s="77">
        <v>0</v>
      </c>
      <c r="DQ1312" s="77">
        <v>0</v>
      </c>
      <c r="DR1312" s="77">
        <v>0</v>
      </c>
      <c r="DS1312" s="77">
        <v>0</v>
      </c>
      <c r="DT1312" s="77">
        <v>0</v>
      </c>
      <c r="DU1312" s="77">
        <v>0</v>
      </c>
      <c r="DV1312" s="77">
        <v>0</v>
      </c>
      <c r="DW1312" s="77">
        <v>0</v>
      </c>
      <c r="GE1312" s="77" t="s">
        <v>427</v>
      </c>
      <c r="GF1312" s="77" t="s">
        <v>155</v>
      </c>
      <c r="GG1312" s="77" t="s">
        <v>435</v>
      </c>
      <c r="GH1312" s="77" t="s">
        <v>439</v>
      </c>
      <c r="GI1312" s="77">
        <v>2024</v>
      </c>
      <c r="GJ1312" s="77" t="s">
        <v>303</v>
      </c>
      <c r="GK1312" s="77">
        <v>1.684577240534447</v>
      </c>
      <c r="GL1312" s="77">
        <v>1453.2434490000001</v>
      </c>
      <c r="GM1312" s="77">
        <v>2024</v>
      </c>
      <c r="GN1312" s="77" t="s">
        <v>175</v>
      </c>
      <c r="GO1312" s="77">
        <v>5.3000000000000005E-2</v>
      </c>
      <c r="GP1312" s="77">
        <v>3</v>
      </c>
      <c r="GQ1312" s="77">
        <v>0</v>
      </c>
      <c r="GR1312" s="77" t="s">
        <v>423</v>
      </c>
      <c r="GS1312" s="77">
        <v>0</v>
      </c>
      <c r="GT1312" s="77">
        <v>0</v>
      </c>
      <c r="GU1312" s="77">
        <v>0</v>
      </c>
      <c r="GV1312" s="248">
        <v>0</v>
      </c>
      <c r="GW1312" s="248">
        <v>5.5966209081309407E-2</v>
      </c>
      <c r="GX1312" s="77">
        <v>9.427940205736611E-2</v>
      </c>
      <c r="GY1312" s="77">
        <v>5.5966209081309407E-2</v>
      </c>
      <c r="GZ1312" s="77">
        <v>9.427940205736611E-2</v>
      </c>
    </row>
    <row r="1313" spans="98:208" x14ac:dyDescent="0.25">
      <c r="CT1313" s="77" t="s">
        <v>155</v>
      </c>
      <c r="CU1313" s="77" t="s">
        <v>449</v>
      </c>
      <c r="CV1313" s="77" t="s">
        <v>467</v>
      </c>
      <c r="CW1313" s="77">
        <v>2021</v>
      </c>
      <c r="CX1313" s="77">
        <v>0</v>
      </c>
      <c r="CY1313" s="77">
        <v>0</v>
      </c>
      <c r="CZ1313" s="77">
        <v>0</v>
      </c>
      <c r="DA1313" s="77">
        <v>0</v>
      </c>
      <c r="DB1313" s="77">
        <v>5.2405583313015631</v>
      </c>
      <c r="DC1313" s="77">
        <v>0.69641821681223093</v>
      </c>
      <c r="DD1313" s="77">
        <v>2.9419641522810278</v>
      </c>
      <c r="DE1313" s="77">
        <v>1.6021759622082941</v>
      </c>
      <c r="DF1313" s="77">
        <v>0.36068764874241366</v>
      </c>
      <c r="DG1313" s="77">
        <v>0.36068764874241366</v>
      </c>
      <c r="DH1313" s="77">
        <v>0</v>
      </c>
      <c r="DI1313" s="77">
        <v>0</v>
      </c>
      <c r="DJ1313" s="77">
        <v>2.46542494844162E-5</v>
      </c>
      <c r="DL1313" s="77">
        <v>0</v>
      </c>
      <c r="DM1313" s="77">
        <v>8.8924832780429442E-6</v>
      </c>
      <c r="DN1313" s="77">
        <v>8.8924832780429442E-6</v>
      </c>
      <c r="DO1313" s="77">
        <v>0</v>
      </c>
      <c r="DP1313" s="77">
        <v>8.8924832780429442E-6</v>
      </c>
      <c r="DQ1313" s="77">
        <v>8.8924832780429442E-6</v>
      </c>
      <c r="DR1313" s="77">
        <v>0</v>
      </c>
      <c r="DS1313" s="77">
        <v>0</v>
      </c>
      <c r="DT1313" s="77">
        <v>0</v>
      </c>
      <c r="DU1313" s="77">
        <v>0</v>
      </c>
      <c r="DV1313" s="77">
        <v>0</v>
      </c>
      <c r="DW1313" s="77">
        <v>0</v>
      </c>
      <c r="GE1313" s="77" t="s">
        <v>422</v>
      </c>
      <c r="GF1313" s="77" t="s">
        <v>155</v>
      </c>
      <c r="GG1313" s="77" t="s">
        <v>435</v>
      </c>
      <c r="GH1313" s="77" t="s">
        <v>439</v>
      </c>
      <c r="GI1313" s="77">
        <v>2025</v>
      </c>
      <c r="GJ1313" s="77" t="s">
        <v>305</v>
      </c>
      <c r="GK1313" s="77">
        <v>0.71896016785821426</v>
      </c>
      <c r="GL1313" s="77">
        <v>1453.2434490000001</v>
      </c>
      <c r="GM1313" s="77">
        <v>2025</v>
      </c>
      <c r="GN1313" s="77" t="s">
        <v>175</v>
      </c>
      <c r="GO1313" s="77">
        <v>0.13250000000000001</v>
      </c>
      <c r="GP1313" s="77">
        <v>3</v>
      </c>
      <c r="GQ1313" s="77">
        <v>0</v>
      </c>
      <c r="GR1313" s="77" t="s">
        <v>423</v>
      </c>
      <c r="GS1313" s="77">
        <v>0</v>
      </c>
      <c r="GT1313" s="77">
        <v>0</v>
      </c>
      <c r="GU1313" s="77">
        <v>0</v>
      </c>
      <c r="GV1313" s="248">
        <v>0</v>
      </c>
      <c r="GW1313" s="248">
        <v>0</v>
      </c>
      <c r="GX1313" s="77">
        <v>0</v>
      </c>
      <c r="GY1313" s="77">
        <v>0.1527377521613833</v>
      </c>
      <c r="GZ1313" s="77">
        <v>0.10981235993223447</v>
      </c>
    </row>
    <row r="1314" spans="98:208" x14ac:dyDescent="0.25">
      <c r="CT1314" s="77" t="s">
        <v>155</v>
      </c>
      <c r="CU1314" s="77" t="s">
        <v>449</v>
      </c>
      <c r="CV1314" s="77" t="s">
        <v>467</v>
      </c>
      <c r="CW1314" s="77">
        <v>2022</v>
      </c>
      <c r="CX1314" s="77">
        <v>0</v>
      </c>
      <c r="CY1314" s="77">
        <v>0</v>
      </c>
      <c r="CZ1314" s="77">
        <v>0</v>
      </c>
      <c r="DA1314" s="77">
        <v>0</v>
      </c>
      <c r="DB1314" s="77">
        <v>5.2405583313015631</v>
      </c>
      <c r="DC1314" s="77">
        <v>0.69641821681223093</v>
      </c>
      <c r="DD1314" s="77">
        <v>2.9419641522810278</v>
      </c>
      <c r="DE1314" s="77">
        <v>1.6021759622082941</v>
      </c>
      <c r="DF1314" s="77">
        <v>0.36068764874241366</v>
      </c>
      <c r="DG1314" s="77">
        <v>0.36068764874241366</v>
      </c>
      <c r="DH1314" s="77">
        <v>0.36068764874241366</v>
      </c>
      <c r="DI1314" s="77">
        <v>0</v>
      </c>
      <c r="DJ1314" s="77">
        <v>2.46542494844162E-5</v>
      </c>
      <c r="DL1314" s="77">
        <v>0</v>
      </c>
      <c r="DM1314" s="77">
        <v>8.8924832780429442E-6</v>
      </c>
      <c r="DN1314" s="77">
        <v>8.8924832780429442E-6</v>
      </c>
      <c r="DO1314" s="77">
        <v>0</v>
      </c>
      <c r="DP1314" s="77">
        <v>8.8924832780429442E-6</v>
      </c>
      <c r="DQ1314" s="77">
        <v>8.8924832780429442E-6</v>
      </c>
      <c r="DR1314" s="77">
        <v>0</v>
      </c>
      <c r="DS1314" s="77">
        <v>8.8924832780429442E-6</v>
      </c>
      <c r="DT1314" s="77">
        <v>8.8924832780429442E-6</v>
      </c>
      <c r="DU1314" s="77">
        <v>0</v>
      </c>
      <c r="DV1314" s="77">
        <v>0</v>
      </c>
      <c r="DW1314" s="77">
        <v>0</v>
      </c>
      <c r="GE1314" s="77" t="s">
        <v>425</v>
      </c>
      <c r="GF1314" s="77" t="s">
        <v>155</v>
      </c>
      <c r="GG1314" s="77" t="s">
        <v>435</v>
      </c>
      <c r="GH1314" s="77" t="s">
        <v>439</v>
      </c>
      <c r="GI1314" s="77">
        <v>2025</v>
      </c>
      <c r="GJ1314" s="77" t="s">
        <v>301</v>
      </c>
      <c r="GK1314" s="77">
        <v>3.0714971986151069</v>
      </c>
      <c r="GL1314" s="77">
        <v>1453.2434490000001</v>
      </c>
      <c r="GM1314" s="77">
        <v>2025</v>
      </c>
      <c r="GN1314" s="77" t="s">
        <v>175</v>
      </c>
      <c r="GO1314" s="77">
        <v>5.3000000000000005E-2</v>
      </c>
      <c r="GP1314" s="77">
        <v>3</v>
      </c>
      <c r="GQ1314" s="77">
        <v>0</v>
      </c>
      <c r="GR1314" s="77" t="s">
        <v>423</v>
      </c>
      <c r="GS1314" s="77">
        <v>0</v>
      </c>
      <c r="GT1314" s="77">
        <v>0</v>
      </c>
      <c r="GU1314" s="77">
        <v>0</v>
      </c>
      <c r="GV1314" s="248">
        <v>0</v>
      </c>
      <c r="GW1314" s="248">
        <v>0</v>
      </c>
      <c r="GX1314" s="77">
        <v>0</v>
      </c>
      <c r="GY1314" s="77">
        <v>5.5966209081309407E-2</v>
      </c>
      <c r="GZ1314" s="77">
        <v>0.1719000544103492</v>
      </c>
    </row>
    <row r="1315" spans="98:208" x14ac:dyDescent="0.25">
      <c r="CT1315" s="77" t="s">
        <v>155</v>
      </c>
      <c r="CU1315" s="77" t="s">
        <v>449</v>
      </c>
      <c r="CV1315" s="77" t="s">
        <v>467</v>
      </c>
      <c r="CW1315" s="77">
        <v>2023</v>
      </c>
      <c r="CX1315" s="77">
        <v>0</v>
      </c>
      <c r="CY1315" s="77">
        <v>0</v>
      </c>
      <c r="CZ1315" s="77">
        <v>0</v>
      </c>
      <c r="DA1315" s="77">
        <v>0</v>
      </c>
      <c r="DB1315" s="77">
        <v>5.4750346070077889</v>
      </c>
      <c r="DC1315" s="77">
        <v>0.71896016785821359</v>
      </c>
      <c r="DD1315" s="77">
        <v>3.0714971986151172</v>
      </c>
      <c r="DE1315" s="77">
        <v>1.684577240534453</v>
      </c>
      <c r="DF1315" s="77">
        <v>0</v>
      </c>
      <c r="DG1315" s="77">
        <v>0.37599181639995061</v>
      </c>
      <c r="DH1315" s="77">
        <v>0.37599181639995061</v>
      </c>
      <c r="DI1315" s="77">
        <v>0.37599181639995061</v>
      </c>
      <c r="DJ1315" s="77">
        <v>2.46542494844162E-5</v>
      </c>
      <c r="DL1315" s="77">
        <v>0</v>
      </c>
      <c r="DM1315" s="77">
        <v>0</v>
      </c>
      <c r="DN1315" s="77">
        <v>0</v>
      </c>
      <c r="DO1315" s="77">
        <v>0</v>
      </c>
      <c r="DP1315" s="77">
        <v>9.2697960456231932E-6</v>
      </c>
      <c r="DQ1315" s="77">
        <v>9.2697960456231932E-6</v>
      </c>
      <c r="DR1315" s="77">
        <v>0</v>
      </c>
      <c r="DS1315" s="77">
        <v>9.2697960456231932E-6</v>
      </c>
      <c r="DT1315" s="77">
        <v>9.2697960456231932E-6</v>
      </c>
      <c r="DU1315" s="77">
        <v>0</v>
      </c>
      <c r="DV1315" s="77">
        <v>9.2697960456231932E-6</v>
      </c>
      <c r="DW1315" s="77">
        <v>9.2697960456231932E-6</v>
      </c>
      <c r="GE1315" s="77" t="s">
        <v>427</v>
      </c>
      <c r="GF1315" s="77" t="s">
        <v>155</v>
      </c>
      <c r="GG1315" s="77" t="s">
        <v>435</v>
      </c>
      <c r="GH1315" s="77" t="s">
        <v>439</v>
      </c>
      <c r="GI1315" s="77">
        <v>2025</v>
      </c>
      <c r="GJ1315" s="77" t="s">
        <v>303</v>
      </c>
      <c r="GK1315" s="77">
        <v>1.684577240534447</v>
      </c>
      <c r="GL1315" s="77">
        <v>1453.2434490000001</v>
      </c>
      <c r="GM1315" s="77">
        <v>2025</v>
      </c>
      <c r="GN1315" s="77" t="s">
        <v>175</v>
      </c>
      <c r="GO1315" s="77">
        <v>5.3000000000000005E-2</v>
      </c>
      <c r="GP1315" s="77">
        <v>3</v>
      </c>
      <c r="GQ1315" s="77">
        <v>0</v>
      </c>
      <c r="GR1315" s="77" t="s">
        <v>423</v>
      </c>
      <c r="GS1315" s="77">
        <v>0</v>
      </c>
      <c r="GT1315" s="77">
        <v>0</v>
      </c>
      <c r="GU1315" s="77">
        <v>0</v>
      </c>
      <c r="GV1315" s="248">
        <v>0</v>
      </c>
      <c r="GW1315" s="248">
        <v>0</v>
      </c>
      <c r="GX1315" s="77">
        <v>0</v>
      </c>
      <c r="GY1315" s="77">
        <v>5.5966209081309407E-2</v>
      </c>
      <c r="GZ1315" s="77">
        <v>9.427940205736611E-2</v>
      </c>
    </row>
    <row r="1316" spans="98:208" x14ac:dyDescent="0.25">
      <c r="CT1316" s="77" t="s">
        <v>155</v>
      </c>
      <c r="CU1316" s="77" t="s">
        <v>449</v>
      </c>
      <c r="CV1316" s="77" t="s">
        <v>467</v>
      </c>
      <c r="CW1316" s="77">
        <v>2024</v>
      </c>
      <c r="CX1316" s="77">
        <v>0</v>
      </c>
      <c r="CY1316" s="77">
        <v>0</v>
      </c>
      <c r="CZ1316" s="77">
        <v>0</v>
      </c>
      <c r="DA1316" s="77">
        <v>0</v>
      </c>
      <c r="DB1316" s="77">
        <v>5.4750346070077889</v>
      </c>
      <c r="DC1316" s="77">
        <v>0.71896016785821359</v>
      </c>
      <c r="DD1316" s="77">
        <v>3.0714971986151172</v>
      </c>
      <c r="DE1316" s="77">
        <v>1.684577240534453</v>
      </c>
      <c r="DF1316" s="77">
        <v>0</v>
      </c>
      <c r="DG1316" s="77">
        <v>0</v>
      </c>
      <c r="DH1316" s="77">
        <v>0.37599181639995061</v>
      </c>
      <c r="DI1316" s="77">
        <v>0.37599181639995061</v>
      </c>
      <c r="DJ1316" s="77">
        <v>2.46542494844162E-5</v>
      </c>
      <c r="DL1316" s="77">
        <v>0</v>
      </c>
      <c r="DM1316" s="77">
        <v>0</v>
      </c>
      <c r="DN1316" s="77">
        <v>0</v>
      </c>
      <c r="DO1316" s="77">
        <v>0</v>
      </c>
      <c r="DP1316" s="77">
        <v>0</v>
      </c>
      <c r="DQ1316" s="77">
        <v>0</v>
      </c>
      <c r="DR1316" s="77">
        <v>0</v>
      </c>
      <c r="DS1316" s="77">
        <v>9.2697960456231932E-6</v>
      </c>
      <c r="DT1316" s="77">
        <v>9.2697960456231932E-6</v>
      </c>
      <c r="DU1316" s="77">
        <v>0</v>
      </c>
      <c r="DV1316" s="77">
        <v>9.2697960456231932E-6</v>
      </c>
      <c r="DW1316" s="77">
        <v>9.2697960456231932E-6</v>
      </c>
      <c r="GE1316" s="77" t="s">
        <v>422</v>
      </c>
      <c r="GF1316" s="77" t="s">
        <v>155</v>
      </c>
      <c r="GG1316" s="77" t="s">
        <v>435</v>
      </c>
      <c r="GH1316" s="77" t="s">
        <v>446</v>
      </c>
      <c r="GI1316" s="77">
        <v>2021</v>
      </c>
      <c r="GJ1316" s="77" t="s">
        <v>305</v>
      </c>
      <c r="GK1316" s="77">
        <v>3.6425060683954492E-2</v>
      </c>
      <c r="GL1316" s="77">
        <v>1453.2434490000001</v>
      </c>
      <c r="GM1316" s="77">
        <v>2021</v>
      </c>
      <c r="GN1316" s="77" t="s">
        <v>175</v>
      </c>
      <c r="GO1316" s="77">
        <v>0.13250000000000001</v>
      </c>
      <c r="GP1316" s="77">
        <v>3</v>
      </c>
      <c r="GQ1316" s="77">
        <v>0</v>
      </c>
      <c r="GR1316" s="77" t="s">
        <v>423</v>
      </c>
      <c r="GS1316" s="77">
        <v>0.1527377521613833</v>
      </c>
      <c r="GT1316" s="77">
        <v>5.5634818912091884E-3</v>
      </c>
      <c r="GU1316" s="77">
        <v>0.1527377521613833</v>
      </c>
      <c r="GV1316" s="248">
        <v>5.5634818912091884E-3</v>
      </c>
      <c r="GW1316" s="248">
        <v>0</v>
      </c>
      <c r="GX1316" s="77">
        <v>0</v>
      </c>
      <c r="GY1316" s="77">
        <v>0</v>
      </c>
      <c r="GZ1316" s="77">
        <v>0</v>
      </c>
    </row>
    <row r="1317" spans="98:208" x14ac:dyDescent="0.25">
      <c r="CT1317" s="77" t="s">
        <v>155</v>
      </c>
      <c r="CU1317" s="77" t="s">
        <v>449</v>
      </c>
      <c r="CV1317" s="77" t="s">
        <v>467</v>
      </c>
      <c r="CW1317" s="77">
        <v>2025</v>
      </c>
      <c r="CX1317" s="77">
        <v>0</v>
      </c>
      <c r="CY1317" s="77">
        <v>0</v>
      </c>
      <c r="CZ1317" s="77">
        <v>0</v>
      </c>
      <c r="DA1317" s="77">
        <v>0</v>
      </c>
      <c r="DB1317" s="77">
        <v>5.4750346070077889</v>
      </c>
      <c r="DC1317" s="77">
        <v>0.71896016785821359</v>
      </c>
      <c r="DD1317" s="77">
        <v>3.0714971986151172</v>
      </c>
      <c r="DE1317" s="77">
        <v>1.684577240534453</v>
      </c>
      <c r="DF1317" s="77">
        <v>0</v>
      </c>
      <c r="DG1317" s="77">
        <v>0</v>
      </c>
      <c r="DH1317" s="77">
        <v>0</v>
      </c>
      <c r="DI1317" s="77">
        <v>0.37599181639995061</v>
      </c>
      <c r="DJ1317" s="77">
        <v>2.46542494844162E-5</v>
      </c>
      <c r="DL1317" s="77">
        <v>0</v>
      </c>
      <c r="DM1317" s="77">
        <v>0</v>
      </c>
      <c r="DN1317" s="77">
        <v>0</v>
      </c>
      <c r="DO1317" s="77">
        <v>0</v>
      </c>
      <c r="DP1317" s="77">
        <v>0</v>
      </c>
      <c r="DQ1317" s="77">
        <v>0</v>
      </c>
      <c r="DR1317" s="77">
        <v>0</v>
      </c>
      <c r="DS1317" s="77">
        <v>0</v>
      </c>
      <c r="DT1317" s="77">
        <v>0</v>
      </c>
      <c r="DU1317" s="77">
        <v>0</v>
      </c>
      <c r="DV1317" s="77">
        <v>9.2697960456231932E-6</v>
      </c>
      <c r="DW1317" s="77">
        <v>9.2697960456231932E-6</v>
      </c>
      <c r="GE1317" s="77" t="s">
        <v>425</v>
      </c>
      <c r="GF1317" s="77" t="s">
        <v>155</v>
      </c>
      <c r="GG1317" s="77" t="s">
        <v>435</v>
      </c>
      <c r="GH1317" s="77" t="s">
        <v>446</v>
      </c>
      <c r="GI1317" s="77">
        <v>2021</v>
      </c>
      <c r="GJ1317" s="77" t="s">
        <v>301</v>
      </c>
      <c r="GK1317" s="77">
        <v>1.5808724525432549E-3</v>
      </c>
      <c r="GL1317" s="77">
        <v>1453.2434490000001</v>
      </c>
      <c r="GM1317" s="77">
        <v>2021</v>
      </c>
      <c r="GN1317" s="77" t="s">
        <v>175</v>
      </c>
      <c r="GO1317" s="77">
        <v>5.3000000000000005E-2</v>
      </c>
      <c r="GP1317" s="77">
        <v>3</v>
      </c>
      <c r="GQ1317" s="77">
        <v>0</v>
      </c>
      <c r="GR1317" s="77" t="s">
        <v>423</v>
      </c>
      <c r="GS1317" s="77">
        <v>5.5966209081309407E-2</v>
      </c>
      <c r="GT1317" s="77">
        <v>8.847543820991819E-5</v>
      </c>
      <c r="GU1317" s="77">
        <v>5.5966209081309407E-2</v>
      </c>
      <c r="GV1317" s="248">
        <v>8.847543820991819E-5</v>
      </c>
      <c r="GW1317" s="248">
        <v>0</v>
      </c>
      <c r="GX1317" s="77">
        <v>0</v>
      </c>
      <c r="GY1317" s="77">
        <v>0</v>
      </c>
      <c r="GZ1317" s="77">
        <v>0</v>
      </c>
    </row>
    <row r="1318" spans="98:208" x14ac:dyDescent="0.25">
      <c r="CT1318" s="77" t="s">
        <v>155</v>
      </c>
      <c r="CU1318" s="77" t="s">
        <v>449</v>
      </c>
      <c r="CV1318" s="77" t="s">
        <v>474</v>
      </c>
      <c r="CW1318" s="77">
        <v>2020</v>
      </c>
      <c r="CX1318" s="77">
        <v>0</v>
      </c>
      <c r="CY1318" s="77">
        <v>0</v>
      </c>
      <c r="CZ1318" s="77">
        <v>0</v>
      </c>
      <c r="DA1318" s="77">
        <v>0</v>
      </c>
      <c r="DB1318" s="77">
        <v>7.7900575334948416E-2</v>
      </c>
      <c r="DC1318" s="77">
        <v>3.6425060683954409E-2</v>
      </c>
      <c r="DD1318" s="77">
        <v>1.5808724525432239E-3</v>
      </c>
      <c r="DE1318" s="77">
        <v>3.9894642198450597E-2</v>
      </c>
      <c r="DF1318" s="77">
        <v>7.8847092159216071E-3</v>
      </c>
      <c r="DG1318" s="77">
        <v>0</v>
      </c>
      <c r="DH1318" s="77">
        <v>0</v>
      </c>
      <c r="DI1318" s="77">
        <v>0</v>
      </c>
      <c r="DJ1318" s="77">
        <v>7.2709946196012796E-4</v>
      </c>
      <c r="DL1318" s="77">
        <v>0</v>
      </c>
      <c r="DM1318" s="77">
        <v>5.7329678286086632E-6</v>
      </c>
      <c r="DN1318" s="77">
        <v>5.7329678286086632E-6</v>
      </c>
      <c r="DO1318" s="77">
        <v>0</v>
      </c>
      <c r="DP1318" s="77">
        <v>0</v>
      </c>
      <c r="DQ1318" s="77">
        <v>0</v>
      </c>
      <c r="DR1318" s="77">
        <v>0</v>
      </c>
      <c r="DS1318" s="77">
        <v>0</v>
      </c>
      <c r="DT1318" s="77">
        <v>0</v>
      </c>
      <c r="DU1318" s="77">
        <v>0</v>
      </c>
      <c r="DV1318" s="77">
        <v>0</v>
      </c>
      <c r="DW1318" s="77">
        <v>0</v>
      </c>
      <c r="GE1318" s="77" t="s">
        <v>427</v>
      </c>
      <c r="GF1318" s="77" t="s">
        <v>155</v>
      </c>
      <c r="GG1318" s="77" t="s">
        <v>435</v>
      </c>
      <c r="GH1318" s="77" t="s">
        <v>446</v>
      </c>
      <c r="GI1318" s="77">
        <v>2021</v>
      </c>
      <c r="GJ1318" s="77" t="s">
        <v>303</v>
      </c>
      <c r="GK1318" s="77">
        <v>3.9894642198450729E-2</v>
      </c>
      <c r="GL1318" s="77">
        <v>1453.2434490000001</v>
      </c>
      <c r="GM1318" s="77">
        <v>2021</v>
      </c>
      <c r="GN1318" s="77" t="s">
        <v>175</v>
      </c>
      <c r="GO1318" s="77">
        <v>5.3000000000000005E-2</v>
      </c>
      <c r="GP1318" s="77">
        <v>3</v>
      </c>
      <c r="GQ1318" s="77">
        <v>0</v>
      </c>
      <c r="GR1318" s="77" t="s">
        <v>423</v>
      </c>
      <c r="GS1318" s="77">
        <v>5.5966209081309407E-2</v>
      </c>
      <c r="GT1318" s="77">
        <v>2.2327518865025227E-3</v>
      </c>
      <c r="GU1318" s="77">
        <v>5.5966209081309407E-2</v>
      </c>
      <c r="GV1318" s="248">
        <v>2.2327518865025227E-3</v>
      </c>
      <c r="GW1318" s="248">
        <v>0</v>
      </c>
      <c r="GX1318" s="77">
        <v>0</v>
      </c>
      <c r="GY1318" s="77">
        <v>0</v>
      </c>
      <c r="GZ1318" s="77">
        <v>0</v>
      </c>
    </row>
    <row r="1319" spans="98:208" x14ac:dyDescent="0.25">
      <c r="CT1319" s="77" t="s">
        <v>155</v>
      </c>
      <c r="CU1319" s="77" t="s">
        <v>449</v>
      </c>
      <c r="CV1319" s="77" t="s">
        <v>474</v>
      </c>
      <c r="CW1319" s="77">
        <v>2021</v>
      </c>
      <c r="CX1319" s="77">
        <v>0</v>
      </c>
      <c r="CY1319" s="77">
        <v>0</v>
      </c>
      <c r="CZ1319" s="77">
        <v>0</v>
      </c>
      <c r="DA1319" s="77">
        <v>0</v>
      </c>
      <c r="DB1319" s="77">
        <v>7.7900575334948416E-2</v>
      </c>
      <c r="DC1319" s="77">
        <v>3.6425060683954409E-2</v>
      </c>
      <c r="DD1319" s="77">
        <v>1.5808724525432239E-3</v>
      </c>
      <c r="DE1319" s="77">
        <v>3.9894642198450597E-2</v>
      </c>
      <c r="DF1319" s="77">
        <v>7.8847092159216071E-3</v>
      </c>
      <c r="DG1319" s="77">
        <v>7.8847092159216071E-3</v>
      </c>
      <c r="DH1319" s="77">
        <v>0</v>
      </c>
      <c r="DI1319" s="77">
        <v>0</v>
      </c>
      <c r="DJ1319" s="77">
        <v>7.2709946196012796E-4</v>
      </c>
      <c r="DL1319" s="77">
        <v>0</v>
      </c>
      <c r="DM1319" s="77">
        <v>5.7329678286086632E-6</v>
      </c>
      <c r="DN1319" s="77">
        <v>5.7329678286086632E-6</v>
      </c>
      <c r="DO1319" s="77">
        <v>0</v>
      </c>
      <c r="DP1319" s="77">
        <v>5.7329678286086632E-6</v>
      </c>
      <c r="DQ1319" s="77">
        <v>5.7329678286086632E-6</v>
      </c>
      <c r="DR1319" s="77">
        <v>0</v>
      </c>
      <c r="DS1319" s="77">
        <v>0</v>
      </c>
      <c r="DT1319" s="77">
        <v>0</v>
      </c>
      <c r="DU1319" s="77">
        <v>0</v>
      </c>
      <c r="DV1319" s="77">
        <v>0</v>
      </c>
      <c r="DW1319" s="77">
        <v>0</v>
      </c>
      <c r="GE1319" s="77" t="s">
        <v>422</v>
      </c>
      <c r="GF1319" s="77" t="s">
        <v>155</v>
      </c>
      <c r="GG1319" s="77" t="s">
        <v>435</v>
      </c>
      <c r="GH1319" s="77" t="s">
        <v>446</v>
      </c>
      <c r="GI1319" s="77">
        <v>2022</v>
      </c>
      <c r="GJ1319" s="77" t="s">
        <v>305</v>
      </c>
      <c r="GK1319" s="77">
        <v>3.6425060683954492E-2</v>
      </c>
      <c r="GL1319" s="77">
        <v>1453.2434490000001</v>
      </c>
      <c r="GM1319" s="77">
        <v>2022</v>
      </c>
      <c r="GN1319" s="77" t="s">
        <v>175</v>
      </c>
      <c r="GO1319" s="77">
        <v>0.13250000000000001</v>
      </c>
      <c r="GP1319" s="77">
        <v>3</v>
      </c>
      <c r="GQ1319" s="77">
        <v>0</v>
      </c>
      <c r="GR1319" s="77" t="s">
        <v>423</v>
      </c>
      <c r="GS1319" s="77">
        <v>0.1527377521613833</v>
      </c>
      <c r="GT1319" s="77">
        <v>5.5634818912091884E-3</v>
      </c>
      <c r="GU1319" s="77">
        <v>0.1527377521613833</v>
      </c>
      <c r="GV1319" s="248">
        <v>5.5634818912091884E-3</v>
      </c>
      <c r="GW1319" s="248">
        <v>0.1527377521613833</v>
      </c>
      <c r="GX1319" s="77">
        <v>5.5634818912091884E-3</v>
      </c>
      <c r="GY1319" s="77">
        <v>0</v>
      </c>
      <c r="GZ1319" s="77">
        <v>0</v>
      </c>
    </row>
    <row r="1320" spans="98:208" x14ac:dyDescent="0.25">
      <c r="CT1320" s="77" t="s">
        <v>155</v>
      </c>
      <c r="CU1320" s="77" t="s">
        <v>449</v>
      </c>
      <c r="CV1320" s="77" t="s">
        <v>474</v>
      </c>
      <c r="CW1320" s="77">
        <v>2022</v>
      </c>
      <c r="CX1320" s="77">
        <v>0</v>
      </c>
      <c r="CY1320" s="77">
        <v>0</v>
      </c>
      <c r="CZ1320" s="77">
        <v>0</v>
      </c>
      <c r="DA1320" s="77">
        <v>0</v>
      </c>
      <c r="DB1320" s="77">
        <v>7.7900575334948416E-2</v>
      </c>
      <c r="DC1320" s="77">
        <v>3.6425060683954409E-2</v>
      </c>
      <c r="DD1320" s="77">
        <v>1.5808724525432239E-3</v>
      </c>
      <c r="DE1320" s="77">
        <v>3.9894642198450597E-2</v>
      </c>
      <c r="DF1320" s="77">
        <v>7.8847092159216071E-3</v>
      </c>
      <c r="DG1320" s="77">
        <v>7.8847092159216071E-3</v>
      </c>
      <c r="DH1320" s="77">
        <v>7.8847092159216071E-3</v>
      </c>
      <c r="DI1320" s="77">
        <v>0</v>
      </c>
      <c r="DJ1320" s="77">
        <v>7.2709946196012796E-4</v>
      </c>
      <c r="DL1320" s="77">
        <v>0</v>
      </c>
      <c r="DM1320" s="77">
        <v>5.7329678286086632E-6</v>
      </c>
      <c r="DN1320" s="77">
        <v>5.7329678286086632E-6</v>
      </c>
      <c r="DO1320" s="77">
        <v>0</v>
      </c>
      <c r="DP1320" s="77">
        <v>5.7329678286086632E-6</v>
      </c>
      <c r="DQ1320" s="77">
        <v>5.7329678286086632E-6</v>
      </c>
      <c r="DR1320" s="77">
        <v>0</v>
      </c>
      <c r="DS1320" s="77">
        <v>5.7329678286086632E-6</v>
      </c>
      <c r="DT1320" s="77">
        <v>5.7329678286086632E-6</v>
      </c>
      <c r="DU1320" s="77">
        <v>0</v>
      </c>
      <c r="DV1320" s="77">
        <v>0</v>
      </c>
      <c r="DW1320" s="77">
        <v>0</v>
      </c>
      <c r="GE1320" s="77" t="s">
        <v>425</v>
      </c>
      <c r="GF1320" s="77" t="s">
        <v>155</v>
      </c>
      <c r="GG1320" s="77" t="s">
        <v>435</v>
      </c>
      <c r="GH1320" s="77" t="s">
        <v>446</v>
      </c>
      <c r="GI1320" s="77">
        <v>2022</v>
      </c>
      <c r="GJ1320" s="77" t="s">
        <v>301</v>
      </c>
      <c r="GK1320" s="77">
        <v>1.5808724525432549E-3</v>
      </c>
      <c r="GL1320" s="77">
        <v>1453.2434490000001</v>
      </c>
      <c r="GM1320" s="77">
        <v>2022</v>
      </c>
      <c r="GN1320" s="77" t="s">
        <v>175</v>
      </c>
      <c r="GO1320" s="77">
        <v>5.3000000000000005E-2</v>
      </c>
      <c r="GP1320" s="77">
        <v>3</v>
      </c>
      <c r="GQ1320" s="77">
        <v>0</v>
      </c>
      <c r="GR1320" s="77" t="s">
        <v>423</v>
      </c>
      <c r="GS1320" s="77">
        <v>5.5966209081309407E-2</v>
      </c>
      <c r="GT1320" s="77">
        <v>8.847543820991819E-5</v>
      </c>
      <c r="GU1320" s="77">
        <v>5.5966209081309407E-2</v>
      </c>
      <c r="GV1320" s="248">
        <v>8.847543820991819E-5</v>
      </c>
      <c r="GW1320" s="248">
        <v>5.5966209081309407E-2</v>
      </c>
      <c r="GX1320" s="77">
        <v>8.847543820991819E-5</v>
      </c>
      <c r="GY1320" s="77">
        <v>0</v>
      </c>
      <c r="GZ1320" s="77">
        <v>0</v>
      </c>
    </row>
    <row r="1321" spans="98:208" x14ac:dyDescent="0.25">
      <c r="CT1321" s="77" t="s">
        <v>155</v>
      </c>
      <c r="CU1321" s="77" t="s">
        <v>449</v>
      </c>
      <c r="CV1321" s="77" t="s">
        <v>474</v>
      </c>
      <c r="CW1321" s="77">
        <v>2023</v>
      </c>
      <c r="CX1321" s="77">
        <v>0</v>
      </c>
      <c r="CY1321" s="77">
        <v>0</v>
      </c>
      <c r="CZ1321" s="77">
        <v>0</v>
      </c>
      <c r="DA1321" s="77">
        <v>0</v>
      </c>
      <c r="DB1321" s="77">
        <v>8.0408269036977176E-2</v>
      </c>
      <c r="DC1321" s="77">
        <v>3.7590224611390763E-2</v>
      </c>
      <c r="DD1321" s="77">
        <v>1.63143341156869E-3</v>
      </c>
      <c r="DE1321" s="77">
        <v>4.1186611014017722E-2</v>
      </c>
      <c r="DF1321" s="77">
        <v>0</v>
      </c>
      <c r="DG1321" s="77">
        <v>8.1378100371604974E-3</v>
      </c>
      <c r="DH1321" s="77">
        <v>8.1378100371604974E-3</v>
      </c>
      <c r="DI1321" s="77">
        <v>8.1378100371604974E-3</v>
      </c>
      <c r="DJ1321" s="77">
        <v>7.2709946196012796E-4</v>
      </c>
      <c r="DL1321" s="77">
        <v>0</v>
      </c>
      <c r="DM1321" s="77">
        <v>0</v>
      </c>
      <c r="DN1321" s="77">
        <v>0</v>
      </c>
      <c r="DO1321" s="77">
        <v>0</v>
      </c>
      <c r="DP1321" s="77">
        <v>5.9169972995531268E-6</v>
      </c>
      <c r="DQ1321" s="77">
        <v>5.9169972995531268E-6</v>
      </c>
      <c r="DR1321" s="77">
        <v>0</v>
      </c>
      <c r="DS1321" s="77">
        <v>5.9169972995531268E-6</v>
      </c>
      <c r="DT1321" s="77">
        <v>5.9169972995531268E-6</v>
      </c>
      <c r="DU1321" s="77">
        <v>0</v>
      </c>
      <c r="DV1321" s="77">
        <v>5.9169972995531268E-6</v>
      </c>
      <c r="DW1321" s="77">
        <v>5.9169972995531268E-6</v>
      </c>
      <c r="GE1321" s="77" t="s">
        <v>427</v>
      </c>
      <c r="GF1321" s="77" t="s">
        <v>155</v>
      </c>
      <c r="GG1321" s="77" t="s">
        <v>435</v>
      </c>
      <c r="GH1321" s="77" t="s">
        <v>446</v>
      </c>
      <c r="GI1321" s="77">
        <v>2022</v>
      </c>
      <c r="GJ1321" s="77" t="s">
        <v>303</v>
      </c>
      <c r="GK1321" s="77">
        <v>3.9894642198450729E-2</v>
      </c>
      <c r="GL1321" s="77">
        <v>1453.2434490000001</v>
      </c>
      <c r="GM1321" s="77">
        <v>2022</v>
      </c>
      <c r="GN1321" s="77" t="s">
        <v>175</v>
      </c>
      <c r="GO1321" s="77">
        <v>5.3000000000000005E-2</v>
      </c>
      <c r="GP1321" s="77">
        <v>3</v>
      </c>
      <c r="GQ1321" s="77">
        <v>0</v>
      </c>
      <c r="GR1321" s="77" t="s">
        <v>423</v>
      </c>
      <c r="GS1321" s="77">
        <v>5.5966209081309407E-2</v>
      </c>
      <c r="GT1321" s="77">
        <v>2.2327518865025227E-3</v>
      </c>
      <c r="GU1321" s="77">
        <v>5.5966209081309407E-2</v>
      </c>
      <c r="GV1321" s="248">
        <v>2.2327518865025227E-3</v>
      </c>
      <c r="GW1321" s="248">
        <v>5.5966209081309407E-2</v>
      </c>
      <c r="GX1321" s="77">
        <v>2.2327518865025227E-3</v>
      </c>
      <c r="GY1321" s="77">
        <v>0</v>
      </c>
      <c r="GZ1321" s="77">
        <v>0</v>
      </c>
    </row>
    <row r="1322" spans="98:208" x14ac:dyDescent="0.25">
      <c r="CT1322" s="77" t="s">
        <v>155</v>
      </c>
      <c r="CU1322" s="77" t="s">
        <v>449</v>
      </c>
      <c r="CV1322" s="77" t="s">
        <v>474</v>
      </c>
      <c r="CW1322" s="77">
        <v>2024</v>
      </c>
      <c r="CX1322" s="77">
        <v>0</v>
      </c>
      <c r="CY1322" s="77">
        <v>0</v>
      </c>
      <c r="CZ1322" s="77">
        <v>0</v>
      </c>
      <c r="DA1322" s="77">
        <v>0</v>
      </c>
      <c r="DB1322" s="77">
        <v>8.0408269036977176E-2</v>
      </c>
      <c r="DC1322" s="77">
        <v>3.7590224611390763E-2</v>
      </c>
      <c r="DD1322" s="77">
        <v>1.63143341156869E-3</v>
      </c>
      <c r="DE1322" s="77">
        <v>4.1186611014017722E-2</v>
      </c>
      <c r="DF1322" s="77">
        <v>0</v>
      </c>
      <c r="DG1322" s="77">
        <v>0</v>
      </c>
      <c r="DH1322" s="77">
        <v>8.1378100371604974E-3</v>
      </c>
      <c r="DI1322" s="77">
        <v>8.1378100371604974E-3</v>
      </c>
      <c r="DJ1322" s="77">
        <v>7.2709946196012796E-4</v>
      </c>
      <c r="DL1322" s="77">
        <v>0</v>
      </c>
      <c r="DM1322" s="77">
        <v>0</v>
      </c>
      <c r="DN1322" s="77">
        <v>0</v>
      </c>
      <c r="DO1322" s="77">
        <v>0</v>
      </c>
      <c r="DP1322" s="77">
        <v>0</v>
      </c>
      <c r="DQ1322" s="77">
        <v>0</v>
      </c>
      <c r="DR1322" s="77">
        <v>0</v>
      </c>
      <c r="DS1322" s="77">
        <v>5.9169972995531268E-6</v>
      </c>
      <c r="DT1322" s="77">
        <v>5.9169972995531268E-6</v>
      </c>
      <c r="DU1322" s="77">
        <v>0</v>
      </c>
      <c r="DV1322" s="77">
        <v>5.9169972995531268E-6</v>
      </c>
      <c r="DW1322" s="77">
        <v>5.9169972995531268E-6</v>
      </c>
      <c r="GE1322" s="77" t="s">
        <v>422</v>
      </c>
      <c r="GF1322" s="77" t="s">
        <v>155</v>
      </c>
      <c r="GG1322" s="77" t="s">
        <v>435</v>
      </c>
      <c r="GH1322" s="77" t="s">
        <v>446</v>
      </c>
      <c r="GI1322" s="77">
        <v>2023</v>
      </c>
      <c r="GJ1322" s="77" t="s">
        <v>305</v>
      </c>
      <c r="GK1322" s="77">
        <v>3.7590224611390742E-2</v>
      </c>
      <c r="GL1322" s="77">
        <v>1453.2434490000001</v>
      </c>
      <c r="GM1322" s="77">
        <v>2023</v>
      </c>
      <c r="GN1322" s="77" t="s">
        <v>175</v>
      </c>
      <c r="GO1322" s="77">
        <v>0.13250000000000001</v>
      </c>
      <c r="GP1322" s="77">
        <v>3</v>
      </c>
      <c r="GQ1322" s="77">
        <v>0</v>
      </c>
      <c r="GR1322" s="77" t="s">
        <v>423</v>
      </c>
      <c r="GS1322" s="77">
        <v>0</v>
      </c>
      <c r="GT1322" s="77">
        <v>0</v>
      </c>
      <c r="GU1322" s="77">
        <v>0.1527377521613833</v>
      </c>
      <c r="GV1322" s="248">
        <v>5.7414464103853298E-3</v>
      </c>
      <c r="GW1322" s="248">
        <v>0.1527377521613833</v>
      </c>
      <c r="GX1322" s="77">
        <v>5.7414464103853298E-3</v>
      </c>
      <c r="GY1322" s="77">
        <v>0.1527377521613833</v>
      </c>
      <c r="GZ1322" s="77">
        <v>5.7414464103853298E-3</v>
      </c>
    </row>
    <row r="1323" spans="98:208" x14ac:dyDescent="0.25">
      <c r="CT1323" s="77" t="s">
        <v>155</v>
      </c>
      <c r="CU1323" s="77" t="s">
        <v>449</v>
      </c>
      <c r="CV1323" s="77" t="s">
        <v>474</v>
      </c>
      <c r="CW1323" s="77">
        <v>2025</v>
      </c>
      <c r="CX1323" s="77">
        <v>0</v>
      </c>
      <c r="CY1323" s="77">
        <v>0</v>
      </c>
      <c r="CZ1323" s="77">
        <v>0</v>
      </c>
      <c r="DA1323" s="77">
        <v>0</v>
      </c>
      <c r="DB1323" s="77">
        <v>8.0408269036977176E-2</v>
      </c>
      <c r="DC1323" s="77">
        <v>3.7590224611390763E-2</v>
      </c>
      <c r="DD1323" s="77">
        <v>1.63143341156869E-3</v>
      </c>
      <c r="DE1323" s="77">
        <v>4.1186611014017722E-2</v>
      </c>
      <c r="DF1323" s="77">
        <v>0</v>
      </c>
      <c r="DG1323" s="77">
        <v>0</v>
      </c>
      <c r="DH1323" s="77">
        <v>0</v>
      </c>
      <c r="DI1323" s="77">
        <v>8.1378100371604974E-3</v>
      </c>
      <c r="DJ1323" s="77">
        <v>7.2709946196012796E-4</v>
      </c>
      <c r="DL1323" s="77">
        <v>0</v>
      </c>
      <c r="DM1323" s="77">
        <v>0</v>
      </c>
      <c r="DN1323" s="77">
        <v>0</v>
      </c>
      <c r="DO1323" s="77">
        <v>0</v>
      </c>
      <c r="DP1323" s="77">
        <v>0</v>
      </c>
      <c r="DQ1323" s="77">
        <v>0</v>
      </c>
      <c r="DR1323" s="77">
        <v>0</v>
      </c>
      <c r="DS1323" s="77">
        <v>0</v>
      </c>
      <c r="DT1323" s="77">
        <v>0</v>
      </c>
      <c r="DU1323" s="77">
        <v>0</v>
      </c>
      <c r="DV1323" s="77">
        <v>5.9169972995531268E-6</v>
      </c>
      <c r="DW1323" s="77">
        <v>5.9169972995531268E-6</v>
      </c>
      <c r="GE1323" s="77" t="s">
        <v>425</v>
      </c>
      <c r="GF1323" s="77" t="s">
        <v>155</v>
      </c>
      <c r="GG1323" s="77" t="s">
        <v>435</v>
      </c>
      <c r="GH1323" s="77" t="s">
        <v>446</v>
      </c>
      <c r="GI1323" s="77">
        <v>2023</v>
      </c>
      <c r="GJ1323" s="77" t="s">
        <v>301</v>
      </c>
      <c r="GK1323" s="77">
        <v>1.631433411568742E-3</v>
      </c>
      <c r="GL1323" s="77">
        <v>1453.2434490000001</v>
      </c>
      <c r="GM1323" s="77">
        <v>2023</v>
      </c>
      <c r="GN1323" s="77" t="s">
        <v>175</v>
      </c>
      <c r="GO1323" s="77">
        <v>5.3000000000000005E-2</v>
      </c>
      <c r="GP1323" s="77">
        <v>3</v>
      </c>
      <c r="GQ1323" s="77">
        <v>0</v>
      </c>
      <c r="GR1323" s="77" t="s">
        <v>423</v>
      </c>
      <c r="GS1323" s="77">
        <v>0</v>
      </c>
      <c r="GT1323" s="77">
        <v>0</v>
      </c>
      <c r="GU1323" s="77">
        <v>5.5966209081309407E-2</v>
      </c>
      <c r="GV1323" s="248">
        <v>9.1305143414090114E-5</v>
      </c>
      <c r="GW1323" s="248">
        <v>5.5966209081309407E-2</v>
      </c>
      <c r="GX1323" s="77">
        <v>9.1305143414090114E-5</v>
      </c>
      <c r="GY1323" s="77">
        <v>5.5966209081309407E-2</v>
      </c>
      <c r="GZ1323" s="77">
        <v>9.1305143414090114E-5</v>
      </c>
    </row>
    <row r="1324" spans="98:208" x14ac:dyDescent="0.25">
      <c r="CT1324" s="77" t="s">
        <v>155</v>
      </c>
      <c r="CU1324" s="77" t="s">
        <v>449</v>
      </c>
      <c r="CV1324" s="77" t="s">
        <v>481</v>
      </c>
      <c r="CW1324" s="77">
        <v>2020</v>
      </c>
      <c r="CX1324" s="77">
        <v>0</v>
      </c>
      <c r="CY1324" s="77">
        <v>0</v>
      </c>
      <c r="CZ1324" s="77">
        <v>0</v>
      </c>
      <c r="DA1324" s="77">
        <v>0</v>
      </c>
      <c r="DB1324" s="77">
        <v>21083.842824224361</v>
      </c>
      <c r="DC1324" s="77">
        <v>409.22373582034243</v>
      </c>
      <c r="DD1324" s="77">
        <v>13469.08781237865</v>
      </c>
      <c r="DE1324" s="77">
        <v>7205.53127602523</v>
      </c>
      <c r="DF1324" s="77">
        <v>1219.5839681183247</v>
      </c>
      <c r="DG1324" s="77">
        <v>0</v>
      </c>
      <c r="DH1324" s="77">
        <v>0</v>
      </c>
      <c r="DI1324" s="77">
        <v>0</v>
      </c>
      <c r="DJ1324" s="77">
        <v>9.6914826007191737E-10</v>
      </c>
      <c r="DL1324" s="77">
        <v>0</v>
      </c>
      <c r="DM1324" s="77">
        <v>1.1819576807134792E-6</v>
      </c>
      <c r="DN1324" s="77">
        <v>1.1819576807134792E-6</v>
      </c>
      <c r="DO1324" s="77">
        <v>0</v>
      </c>
      <c r="DP1324" s="77">
        <v>0</v>
      </c>
      <c r="DQ1324" s="77">
        <v>0</v>
      </c>
      <c r="DR1324" s="77">
        <v>0</v>
      </c>
      <c r="DS1324" s="77">
        <v>0</v>
      </c>
      <c r="DT1324" s="77">
        <v>0</v>
      </c>
      <c r="DU1324" s="77">
        <v>0</v>
      </c>
      <c r="DV1324" s="77">
        <v>0</v>
      </c>
      <c r="DW1324" s="77">
        <v>0</v>
      </c>
      <c r="GE1324" s="77" t="s">
        <v>427</v>
      </c>
      <c r="GF1324" s="77" t="s">
        <v>155</v>
      </c>
      <c r="GG1324" s="77" t="s">
        <v>435</v>
      </c>
      <c r="GH1324" s="77" t="s">
        <v>446</v>
      </c>
      <c r="GI1324" s="77">
        <v>2023</v>
      </c>
      <c r="GJ1324" s="77" t="s">
        <v>303</v>
      </c>
      <c r="GK1324" s="77">
        <v>4.1186611014017702E-2</v>
      </c>
      <c r="GL1324" s="77">
        <v>1453.2434490000001</v>
      </c>
      <c r="GM1324" s="77">
        <v>2023</v>
      </c>
      <c r="GN1324" s="77" t="s">
        <v>175</v>
      </c>
      <c r="GO1324" s="77">
        <v>5.3000000000000005E-2</v>
      </c>
      <c r="GP1324" s="77">
        <v>3</v>
      </c>
      <c r="GQ1324" s="77">
        <v>0</v>
      </c>
      <c r="GR1324" s="77" t="s">
        <v>423</v>
      </c>
      <c r="GS1324" s="77">
        <v>0</v>
      </c>
      <c r="GT1324" s="77">
        <v>0</v>
      </c>
      <c r="GU1324" s="77">
        <v>5.5966209081309407E-2</v>
      </c>
      <c r="GV1324" s="248">
        <v>2.3050584833610756E-3</v>
      </c>
      <c r="GW1324" s="248">
        <v>5.5966209081309407E-2</v>
      </c>
      <c r="GX1324" s="77">
        <v>2.3050584833610756E-3</v>
      </c>
      <c r="GY1324" s="77">
        <v>5.5966209081309407E-2</v>
      </c>
      <c r="GZ1324" s="77">
        <v>2.3050584833610756E-3</v>
      </c>
    </row>
    <row r="1325" spans="98:208" x14ac:dyDescent="0.25">
      <c r="CT1325" s="77" t="s">
        <v>155</v>
      </c>
      <c r="CU1325" s="77" t="s">
        <v>449</v>
      </c>
      <c r="CV1325" s="77" t="s">
        <v>481</v>
      </c>
      <c r="CW1325" s="77">
        <v>2021</v>
      </c>
      <c r="CX1325" s="77">
        <v>0</v>
      </c>
      <c r="CY1325" s="77">
        <v>0</v>
      </c>
      <c r="CZ1325" s="77">
        <v>0</v>
      </c>
      <c r="DA1325" s="77">
        <v>0</v>
      </c>
      <c r="DB1325" s="77">
        <v>21083.842824224361</v>
      </c>
      <c r="DC1325" s="77">
        <v>409.22373582034243</v>
      </c>
      <c r="DD1325" s="77">
        <v>13469.08781237865</v>
      </c>
      <c r="DE1325" s="77">
        <v>7205.53127602523</v>
      </c>
      <c r="DF1325" s="77">
        <v>1219.5839681183247</v>
      </c>
      <c r="DG1325" s="77">
        <v>1219.5839681183247</v>
      </c>
      <c r="DH1325" s="77">
        <v>0</v>
      </c>
      <c r="DI1325" s="77">
        <v>0</v>
      </c>
      <c r="DJ1325" s="77">
        <v>9.6914826007191737E-10</v>
      </c>
      <c r="DL1325" s="77">
        <v>0</v>
      </c>
      <c r="DM1325" s="77">
        <v>1.1819576807134792E-6</v>
      </c>
      <c r="DN1325" s="77">
        <v>1.1819576807134792E-6</v>
      </c>
      <c r="DO1325" s="77">
        <v>0</v>
      </c>
      <c r="DP1325" s="77">
        <v>1.1819576807134792E-6</v>
      </c>
      <c r="DQ1325" s="77">
        <v>1.1819576807134792E-6</v>
      </c>
      <c r="DR1325" s="77">
        <v>0</v>
      </c>
      <c r="DS1325" s="77">
        <v>0</v>
      </c>
      <c r="DT1325" s="77">
        <v>0</v>
      </c>
      <c r="DU1325" s="77">
        <v>0</v>
      </c>
      <c r="DV1325" s="77">
        <v>0</v>
      </c>
      <c r="DW1325" s="77">
        <v>0</v>
      </c>
      <c r="GE1325" s="77" t="s">
        <v>422</v>
      </c>
      <c r="GF1325" s="77" t="s">
        <v>155</v>
      </c>
      <c r="GG1325" s="77" t="s">
        <v>435</v>
      </c>
      <c r="GH1325" s="77" t="s">
        <v>446</v>
      </c>
      <c r="GI1325" s="77">
        <v>2024</v>
      </c>
      <c r="GJ1325" s="77" t="s">
        <v>305</v>
      </c>
      <c r="GK1325" s="77">
        <v>3.7590224611390742E-2</v>
      </c>
      <c r="GL1325" s="77">
        <v>1453.2434490000001</v>
      </c>
      <c r="GM1325" s="77">
        <v>2024</v>
      </c>
      <c r="GN1325" s="77" t="s">
        <v>175</v>
      </c>
      <c r="GO1325" s="77">
        <v>0.13250000000000001</v>
      </c>
      <c r="GP1325" s="77">
        <v>3</v>
      </c>
      <c r="GQ1325" s="77">
        <v>0</v>
      </c>
      <c r="GR1325" s="77" t="s">
        <v>423</v>
      </c>
      <c r="GS1325" s="77">
        <v>0</v>
      </c>
      <c r="GT1325" s="77">
        <v>0</v>
      </c>
      <c r="GU1325" s="77">
        <v>0</v>
      </c>
      <c r="GV1325" s="248">
        <v>0</v>
      </c>
      <c r="GW1325" s="248">
        <v>0.1527377521613833</v>
      </c>
      <c r="GX1325" s="77">
        <v>5.7414464103853298E-3</v>
      </c>
      <c r="GY1325" s="77">
        <v>0.1527377521613833</v>
      </c>
      <c r="GZ1325" s="77">
        <v>5.7414464103853298E-3</v>
      </c>
    </row>
    <row r="1326" spans="98:208" x14ac:dyDescent="0.25">
      <c r="CT1326" s="77" t="s">
        <v>155</v>
      </c>
      <c r="CU1326" s="77" t="s">
        <v>449</v>
      </c>
      <c r="CV1326" s="77" t="s">
        <v>481</v>
      </c>
      <c r="CW1326" s="77">
        <v>2022</v>
      </c>
      <c r="CX1326" s="77">
        <v>0</v>
      </c>
      <c r="CY1326" s="77">
        <v>0</v>
      </c>
      <c r="CZ1326" s="77">
        <v>0</v>
      </c>
      <c r="DA1326" s="77">
        <v>0</v>
      </c>
      <c r="DB1326" s="77">
        <v>21083.842824224361</v>
      </c>
      <c r="DC1326" s="77">
        <v>409.22373582034243</v>
      </c>
      <c r="DD1326" s="77">
        <v>13469.08781237865</v>
      </c>
      <c r="DE1326" s="77">
        <v>7205.53127602523</v>
      </c>
      <c r="DF1326" s="77">
        <v>1219.5839681183247</v>
      </c>
      <c r="DG1326" s="77">
        <v>1219.5839681183247</v>
      </c>
      <c r="DH1326" s="77">
        <v>1219.5839681183247</v>
      </c>
      <c r="DI1326" s="77">
        <v>0</v>
      </c>
      <c r="DJ1326" s="77">
        <v>9.6914826007191737E-10</v>
      </c>
      <c r="DL1326" s="77">
        <v>0</v>
      </c>
      <c r="DM1326" s="77">
        <v>1.1819576807134792E-6</v>
      </c>
      <c r="DN1326" s="77">
        <v>1.1819576807134792E-6</v>
      </c>
      <c r="DO1326" s="77">
        <v>0</v>
      </c>
      <c r="DP1326" s="77">
        <v>1.1819576807134792E-6</v>
      </c>
      <c r="DQ1326" s="77">
        <v>1.1819576807134792E-6</v>
      </c>
      <c r="DR1326" s="77">
        <v>0</v>
      </c>
      <c r="DS1326" s="77">
        <v>1.1819576807134792E-6</v>
      </c>
      <c r="DT1326" s="77">
        <v>1.1819576807134792E-6</v>
      </c>
      <c r="DU1326" s="77">
        <v>0</v>
      </c>
      <c r="DV1326" s="77">
        <v>0</v>
      </c>
      <c r="DW1326" s="77">
        <v>0</v>
      </c>
      <c r="GE1326" s="77" t="s">
        <v>425</v>
      </c>
      <c r="GF1326" s="77" t="s">
        <v>155</v>
      </c>
      <c r="GG1326" s="77" t="s">
        <v>435</v>
      </c>
      <c r="GH1326" s="77" t="s">
        <v>446</v>
      </c>
      <c r="GI1326" s="77">
        <v>2024</v>
      </c>
      <c r="GJ1326" s="77" t="s">
        <v>301</v>
      </c>
      <c r="GK1326" s="77">
        <v>1.631433411568742E-3</v>
      </c>
      <c r="GL1326" s="77">
        <v>1453.2434490000001</v>
      </c>
      <c r="GM1326" s="77">
        <v>2024</v>
      </c>
      <c r="GN1326" s="77" t="s">
        <v>175</v>
      </c>
      <c r="GO1326" s="77">
        <v>5.3000000000000005E-2</v>
      </c>
      <c r="GP1326" s="77">
        <v>3</v>
      </c>
      <c r="GQ1326" s="77">
        <v>0</v>
      </c>
      <c r="GR1326" s="77" t="s">
        <v>423</v>
      </c>
      <c r="GS1326" s="77">
        <v>0</v>
      </c>
      <c r="GT1326" s="77">
        <v>0</v>
      </c>
      <c r="GU1326" s="77">
        <v>0</v>
      </c>
      <c r="GV1326" s="248">
        <v>0</v>
      </c>
      <c r="GW1326" s="248">
        <v>5.5966209081309407E-2</v>
      </c>
      <c r="GX1326" s="77">
        <v>9.1305143414090114E-5</v>
      </c>
      <c r="GY1326" s="77">
        <v>5.5966209081309407E-2</v>
      </c>
      <c r="GZ1326" s="77">
        <v>9.1305143414090114E-5</v>
      </c>
    </row>
    <row r="1327" spans="98:208" x14ac:dyDescent="0.25">
      <c r="CT1327" s="77" t="s">
        <v>155</v>
      </c>
      <c r="CU1327" s="77" t="s">
        <v>449</v>
      </c>
      <c r="CV1327" s="77" t="s">
        <v>481</v>
      </c>
      <c r="CW1327" s="77">
        <v>2023</v>
      </c>
      <c r="CX1327" s="77">
        <v>0</v>
      </c>
      <c r="CY1327" s="77">
        <v>0</v>
      </c>
      <c r="CZ1327" s="77">
        <v>0</v>
      </c>
      <c r="DA1327" s="77">
        <v>0</v>
      </c>
      <c r="DB1327" s="77">
        <v>21835.978114130419</v>
      </c>
      <c r="DC1327" s="77">
        <v>428.60232122020051</v>
      </c>
      <c r="DD1327" s="77">
        <v>13939.56097345755</v>
      </c>
      <c r="DE1327" s="77">
        <v>7467.8148194525347</v>
      </c>
      <c r="DF1327" s="77">
        <v>0</v>
      </c>
      <c r="DG1327" s="77">
        <v>1263.553424622492</v>
      </c>
      <c r="DH1327" s="77">
        <v>1263.553424622492</v>
      </c>
      <c r="DI1327" s="77">
        <v>1263.553424622492</v>
      </c>
      <c r="DJ1327" s="77">
        <v>9.6914826007191737E-10</v>
      </c>
      <c r="DL1327" s="77">
        <v>0</v>
      </c>
      <c r="DM1327" s="77">
        <v>0</v>
      </c>
      <c r="DN1327" s="77">
        <v>0</v>
      </c>
      <c r="DO1327" s="77">
        <v>0</v>
      </c>
      <c r="DP1327" s="77">
        <v>1.2245706029808008E-6</v>
      </c>
      <c r="DQ1327" s="77">
        <v>1.2245706029808008E-6</v>
      </c>
      <c r="DR1327" s="77">
        <v>0</v>
      </c>
      <c r="DS1327" s="77">
        <v>1.2245706029808008E-6</v>
      </c>
      <c r="DT1327" s="77">
        <v>1.2245706029808008E-6</v>
      </c>
      <c r="DU1327" s="77">
        <v>0</v>
      </c>
      <c r="DV1327" s="77">
        <v>1.2245706029808008E-6</v>
      </c>
      <c r="DW1327" s="77">
        <v>1.2245706029808008E-6</v>
      </c>
      <c r="GE1327" s="77" t="s">
        <v>427</v>
      </c>
      <c r="GF1327" s="77" t="s">
        <v>155</v>
      </c>
      <c r="GG1327" s="77" t="s">
        <v>435</v>
      </c>
      <c r="GH1327" s="77" t="s">
        <v>446</v>
      </c>
      <c r="GI1327" s="77">
        <v>2024</v>
      </c>
      <c r="GJ1327" s="77" t="s">
        <v>303</v>
      </c>
      <c r="GK1327" s="77">
        <v>4.1186611014017702E-2</v>
      </c>
      <c r="GL1327" s="77">
        <v>1453.2434490000001</v>
      </c>
      <c r="GM1327" s="77">
        <v>2024</v>
      </c>
      <c r="GN1327" s="77" t="s">
        <v>175</v>
      </c>
      <c r="GO1327" s="77">
        <v>5.3000000000000005E-2</v>
      </c>
      <c r="GP1327" s="77">
        <v>3</v>
      </c>
      <c r="GQ1327" s="77">
        <v>0</v>
      </c>
      <c r="GR1327" s="77" t="s">
        <v>423</v>
      </c>
      <c r="GS1327" s="77">
        <v>0</v>
      </c>
      <c r="GT1327" s="77">
        <v>0</v>
      </c>
      <c r="GU1327" s="77">
        <v>0</v>
      </c>
      <c r="GV1327" s="248">
        <v>0</v>
      </c>
      <c r="GW1327" s="248">
        <v>5.5966209081309407E-2</v>
      </c>
      <c r="GX1327" s="77">
        <v>2.3050584833610756E-3</v>
      </c>
      <c r="GY1327" s="77">
        <v>5.5966209081309407E-2</v>
      </c>
      <c r="GZ1327" s="77">
        <v>2.3050584833610756E-3</v>
      </c>
    </row>
    <row r="1328" spans="98:208" x14ac:dyDescent="0.25">
      <c r="CT1328" s="77" t="s">
        <v>155</v>
      </c>
      <c r="CU1328" s="77" t="s">
        <v>449</v>
      </c>
      <c r="CV1328" s="77" t="s">
        <v>481</v>
      </c>
      <c r="CW1328" s="77">
        <v>2024</v>
      </c>
      <c r="CX1328" s="77">
        <v>0</v>
      </c>
      <c r="CY1328" s="77">
        <v>0</v>
      </c>
      <c r="CZ1328" s="77">
        <v>0</v>
      </c>
      <c r="DA1328" s="77">
        <v>0</v>
      </c>
      <c r="DB1328" s="77">
        <v>21835.978114130419</v>
      </c>
      <c r="DC1328" s="77">
        <v>428.60232122020051</v>
      </c>
      <c r="DD1328" s="77">
        <v>13939.56097345755</v>
      </c>
      <c r="DE1328" s="77">
        <v>7467.8148194525347</v>
      </c>
      <c r="DF1328" s="77">
        <v>0</v>
      </c>
      <c r="DG1328" s="77">
        <v>0</v>
      </c>
      <c r="DH1328" s="77">
        <v>1263.553424622492</v>
      </c>
      <c r="DI1328" s="77">
        <v>1263.553424622492</v>
      </c>
      <c r="DJ1328" s="77">
        <v>9.6914826007191737E-10</v>
      </c>
      <c r="DL1328" s="77">
        <v>0</v>
      </c>
      <c r="DM1328" s="77">
        <v>0</v>
      </c>
      <c r="DN1328" s="77">
        <v>0</v>
      </c>
      <c r="DO1328" s="77">
        <v>0</v>
      </c>
      <c r="DP1328" s="77">
        <v>0</v>
      </c>
      <c r="DQ1328" s="77">
        <v>0</v>
      </c>
      <c r="DR1328" s="77">
        <v>0</v>
      </c>
      <c r="DS1328" s="77">
        <v>1.2245706029808008E-6</v>
      </c>
      <c r="DT1328" s="77">
        <v>1.2245706029808008E-6</v>
      </c>
      <c r="DU1328" s="77">
        <v>0</v>
      </c>
      <c r="DV1328" s="77">
        <v>1.2245706029808008E-6</v>
      </c>
      <c r="DW1328" s="77">
        <v>1.2245706029808008E-6</v>
      </c>
      <c r="GE1328" s="77" t="s">
        <v>422</v>
      </c>
      <c r="GF1328" s="77" t="s">
        <v>155</v>
      </c>
      <c r="GG1328" s="77" t="s">
        <v>435</v>
      </c>
      <c r="GH1328" s="77" t="s">
        <v>446</v>
      </c>
      <c r="GI1328" s="77">
        <v>2025</v>
      </c>
      <c r="GJ1328" s="77" t="s">
        <v>305</v>
      </c>
      <c r="GK1328" s="77">
        <v>3.7590224611390742E-2</v>
      </c>
      <c r="GL1328" s="77">
        <v>1453.2434490000001</v>
      </c>
      <c r="GM1328" s="77">
        <v>2025</v>
      </c>
      <c r="GN1328" s="77" t="s">
        <v>175</v>
      </c>
      <c r="GO1328" s="77">
        <v>0.13250000000000001</v>
      </c>
      <c r="GP1328" s="77">
        <v>3</v>
      </c>
      <c r="GQ1328" s="77">
        <v>0</v>
      </c>
      <c r="GR1328" s="77" t="s">
        <v>423</v>
      </c>
      <c r="GS1328" s="77">
        <v>0</v>
      </c>
      <c r="GT1328" s="77">
        <v>0</v>
      </c>
      <c r="GU1328" s="77">
        <v>0</v>
      </c>
      <c r="GV1328" s="248">
        <v>0</v>
      </c>
      <c r="GW1328" s="248">
        <v>0</v>
      </c>
      <c r="GX1328" s="77">
        <v>0</v>
      </c>
      <c r="GY1328" s="77">
        <v>0.1527377521613833</v>
      </c>
      <c r="GZ1328" s="77">
        <v>5.7414464103853298E-3</v>
      </c>
    </row>
    <row r="1329" spans="98:208" x14ac:dyDescent="0.25">
      <c r="CT1329" s="77" t="s">
        <v>155</v>
      </c>
      <c r="CU1329" s="77" t="s">
        <v>449</v>
      </c>
      <c r="CV1329" s="77" t="s">
        <v>481</v>
      </c>
      <c r="CW1329" s="77">
        <v>2025</v>
      </c>
      <c r="CX1329" s="77">
        <v>0</v>
      </c>
      <c r="CY1329" s="77">
        <v>0</v>
      </c>
      <c r="CZ1329" s="77">
        <v>0</v>
      </c>
      <c r="DA1329" s="77">
        <v>0</v>
      </c>
      <c r="DB1329" s="77">
        <v>21835.978114130419</v>
      </c>
      <c r="DC1329" s="77">
        <v>428.60232122020051</v>
      </c>
      <c r="DD1329" s="77">
        <v>13939.56097345755</v>
      </c>
      <c r="DE1329" s="77">
        <v>7467.8148194525347</v>
      </c>
      <c r="DF1329" s="77">
        <v>0</v>
      </c>
      <c r="DG1329" s="77">
        <v>0</v>
      </c>
      <c r="DH1329" s="77">
        <v>0</v>
      </c>
      <c r="DI1329" s="77">
        <v>1263.553424622492</v>
      </c>
      <c r="DJ1329" s="77">
        <v>9.6914826007191737E-10</v>
      </c>
      <c r="DL1329" s="77">
        <v>0</v>
      </c>
      <c r="DM1329" s="77">
        <v>0</v>
      </c>
      <c r="DN1329" s="77">
        <v>0</v>
      </c>
      <c r="DO1329" s="77">
        <v>0</v>
      </c>
      <c r="DP1329" s="77">
        <v>0</v>
      </c>
      <c r="DQ1329" s="77">
        <v>0</v>
      </c>
      <c r="DR1329" s="77">
        <v>0</v>
      </c>
      <c r="DS1329" s="77">
        <v>0</v>
      </c>
      <c r="DT1329" s="77">
        <v>0</v>
      </c>
      <c r="DU1329" s="77">
        <v>0</v>
      </c>
      <c r="DV1329" s="77">
        <v>1.2245706029808008E-6</v>
      </c>
      <c r="DW1329" s="77">
        <v>1.2245706029808008E-6</v>
      </c>
      <c r="GE1329" s="77" t="s">
        <v>425</v>
      </c>
      <c r="GF1329" s="77" t="s">
        <v>155</v>
      </c>
      <c r="GG1329" s="77" t="s">
        <v>435</v>
      </c>
      <c r="GH1329" s="77" t="s">
        <v>446</v>
      </c>
      <c r="GI1329" s="77">
        <v>2025</v>
      </c>
      <c r="GJ1329" s="77" t="s">
        <v>301</v>
      </c>
      <c r="GK1329" s="77">
        <v>1.631433411568742E-3</v>
      </c>
      <c r="GL1329" s="77">
        <v>1453.2434490000001</v>
      </c>
      <c r="GM1329" s="77">
        <v>2025</v>
      </c>
      <c r="GN1329" s="77" t="s">
        <v>175</v>
      </c>
      <c r="GO1329" s="77">
        <v>5.3000000000000005E-2</v>
      </c>
      <c r="GP1329" s="77">
        <v>3</v>
      </c>
      <c r="GQ1329" s="77">
        <v>0</v>
      </c>
      <c r="GR1329" s="77" t="s">
        <v>423</v>
      </c>
      <c r="GS1329" s="77">
        <v>0</v>
      </c>
      <c r="GT1329" s="77">
        <v>0</v>
      </c>
      <c r="GU1329" s="77">
        <v>0</v>
      </c>
      <c r="GV1329" s="248">
        <v>0</v>
      </c>
      <c r="GW1329" s="248">
        <v>0</v>
      </c>
      <c r="GX1329" s="77">
        <v>0</v>
      </c>
      <c r="GY1329" s="77">
        <v>5.5966209081309407E-2</v>
      </c>
      <c r="GZ1329" s="77">
        <v>9.1305143414090114E-5</v>
      </c>
    </row>
    <row r="1330" spans="98:208" x14ac:dyDescent="0.25">
      <c r="CT1330" s="77" t="s">
        <v>155</v>
      </c>
      <c r="CU1330" s="77" t="s">
        <v>449</v>
      </c>
      <c r="CV1330" s="77" t="s">
        <v>488</v>
      </c>
      <c r="CW1330" s="77">
        <v>2020</v>
      </c>
      <c r="CX1330" s="77">
        <v>0</v>
      </c>
      <c r="CY1330" s="77">
        <v>0</v>
      </c>
      <c r="CZ1330" s="77">
        <v>0</v>
      </c>
      <c r="DA1330" s="77">
        <v>0</v>
      </c>
      <c r="DB1330" s="77">
        <v>21083.842824224459</v>
      </c>
      <c r="DC1330" s="77">
        <v>409.22373582043821</v>
      </c>
      <c r="DD1330" s="77">
        <v>13469.087812378741</v>
      </c>
      <c r="DE1330" s="77">
        <v>7205.5312760252837</v>
      </c>
      <c r="DF1330" s="77">
        <v>1219.5839681183475</v>
      </c>
      <c r="DG1330" s="77">
        <v>0</v>
      </c>
      <c r="DH1330" s="77">
        <v>0</v>
      </c>
      <c r="DI1330" s="77">
        <v>0</v>
      </c>
      <c r="DJ1330" s="77">
        <v>4.1798187349126127E-8</v>
      </c>
      <c r="DL1330" s="77">
        <v>0</v>
      </c>
      <c r="DM1330" s="77">
        <v>5.097639918740135E-5</v>
      </c>
      <c r="DN1330" s="77">
        <v>5.097639918740135E-5</v>
      </c>
      <c r="DO1330" s="77">
        <v>0</v>
      </c>
      <c r="DP1330" s="77">
        <v>0</v>
      </c>
      <c r="DQ1330" s="77">
        <v>0</v>
      </c>
      <c r="DR1330" s="77">
        <v>0</v>
      </c>
      <c r="DS1330" s="77">
        <v>0</v>
      </c>
      <c r="DT1330" s="77">
        <v>0</v>
      </c>
      <c r="DU1330" s="77">
        <v>0</v>
      </c>
      <c r="DV1330" s="77">
        <v>0</v>
      </c>
      <c r="DW1330" s="77">
        <v>0</v>
      </c>
      <c r="GE1330" s="77" t="s">
        <v>427</v>
      </c>
      <c r="GF1330" s="77" t="s">
        <v>155</v>
      </c>
      <c r="GG1330" s="77" t="s">
        <v>435</v>
      </c>
      <c r="GH1330" s="77" t="s">
        <v>446</v>
      </c>
      <c r="GI1330" s="77">
        <v>2025</v>
      </c>
      <c r="GJ1330" s="77" t="s">
        <v>303</v>
      </c>
      <c r="GK1330" s="77">
        <v>4.1186611014017702E-2</v>
      </c>
      <c r="GL1330" s="77">
        <v>1453.2434490000001</v>
      </c>
      <c r="GM1330" s="77">
        <v>2025</v>
      </c>
      <c r="GN1330" s="77" t="s">
        <v>175</v>
      </c>
      <c r="GO1330" s="77">
        <v>5.3000000000000005E-2</v>
      </c>
      <c r="GP1330" s="77">
        <v>3</v>
      </c>
      <c r="GQ1330" s="77">
        <v>0</v>
      </c>
      <c r="GR1330" s="77" t="s">
        <v>423</v>
      </c>
      <c r="GS1330" s="77">
        <v>0</v>
      </c>
      <c r="GT1330" s="77">
        <v>0</v>
      </c>
      <c r="GU1330" s="77">
        <v>0</v>
      </c>
      <c r="GV1330" s="248">
        <v>0</v>
      </c>
      <c r="GW1330" s="248">
        <v>0</v>
      </c>
      <c r="GX1330" s="77">
        <v>0</v>
      </c>
      <c r="GY1330" s="77">
        <v>5.5966209081309407E-2</v>
      </c>
      <c r="GZ1330" s="77">
        <v>2.3050584833610756E-3</v>
      </c>
    </row>
    <row r="1331" spans="98:208" x14ac:dyDescent="0.25">
      <c r="CT1331" s="77" t="s">
        <v>155</v>
      </c>
      <c r="CU1331" s="77" t="s">
        <v>449</v>
      </c>
      <c r="CV1331" s="77" t="s">
        <v>488</v>
      </c>
      <c r="CW1331" s="77">
        <v>2021</v>
      </c>
      <c r="CX1331" s="77">
        <v>0</v>
      </c>
      <c r="CY1331" s="77">
        <v>0</v>
      </c>
      <c r="CZ1331" s="77">
        <v>0</v>
      </c>
      <c r="DA1331" s="77">
        <v>0</v>
      </c>
      <c r="DB1331" s="77">
        <v>21083.842824224459</v>
      </c>
      <c r="DC1331" s="77">
        <v>409.22373582043821</v>
      </c>
      <c r="DD1331" s="77">
        <v>13469.087812378741</v>
      </c>
      <c r="DE1331" s="77">
        <v>7205.5312760252837</v>
      </c>
      <c r="DF1331" s="77">
        <v>1219.5839681183475</v>
      </c>
      <c r="DG1331" s="77">
        <v>1219.5839681183475</v>
      </c>
      <c r="DH1331" s="77">
        <v>0</v>
      </c>
      <c r="DI1331" s="77">
        <v>0</v>
      </c>
      <c r="DJ1331" s="77">
        <v>4.1798187349126127E-8</v>
      </c>
      <c r="DL1331" s="77">
        <v>0</v>
      </c>
      <c r="DM1331" s="77">
        <v>5.097639918740135E-5</v>
      </c>
      <c r="DN1331" s="77">
        <v>5.097639918740135E-5</v>
      </c>
      <c r="DO1331" s="77">
        <v>0</v>
      </c>
      <c r="DP1331" s="77">
        <v>5.097639918740135E-5</v>
      </c>
      <c r="DQ1331" s="77">
        <v>5.097639918740135E-5</v>
      </c>
      <c r="DR1331" s="77">
        <v>0</v>
      </c>
      <c r="DS1331" s="77">
        <v>0</v>
      </c>
      <c r="DT1331" s="77">
        <v>0</v>
      </c>
      <c r="DU1331" s="77">
        <v>0</v>
      </c>
      <c r="DV1331" s="77">
        <v>0</v>
      </c>
      <c r="DW1331" s="77">
        <v>0</v>
      </c>
      <c r="GE1331" s="77" t="s">
        <v>422</v>
      </c>
      <c r="GF1331" s="77" t="s">
        <v>155</v>
      </c>
      <c r="GG1331" s="77" t="s">
        <v>435</v>
      </c>
      <c r="GH1331" s="77" t="s">
        <v>453</v>
      </c>
      <c r="GI1331" s="77">
        <v>2021</v>
      </c>
      <c r="GJ1331" s="77" t="s">
        <v>305</v>
      </c>
      <c r="GK1331" s="77">
        <v>222.2294216278307</v>
      </c>
      <c r="GL1331" s="77">
        <v>1453.2434490000001</v>
      </c>
      <c r="GM1331" s="77">
        <v>2021</v>
      </c>
      <c r="GN1331" s="77" t="s">
        <v>175</v>
      </c>
      <c r="GO1331" s="77">
        <v>0.13250000000000001</v>
      </c>
      <c r="GP1331" s="77">
        <v>3</v>
      </c>
      <c r="GQ1331" s="77">
        <v>0</v>
      </c>
      <c r="GR1331" s="77" t="s">
        <v>423</v>
      </c>
      <c r="GS1331" s="77">
        <v>0.1527377521613833</v>
      </c>
      <c r="GT1331" s="77">
        <v>33.942822323559163</v>
      </c>
      <c r="GU1331" s="77">
        <v>0.1527377521613833</v>
      </c>
      <c r="GV1331" s="248">
        <v>33.942822323559163</v>
      </c>
      <c r="GW1331" s="248">
        <v>0</v>
      </c>
      <c r="GX1331" s="77">
        <v>0</v>
      </c>
      <c r="GY1331" s="77">
        <v>0</v>
      </c>
      <c r="GZ1331" s="77">
        <v>0</v>
      </c>
    </row>
    <row r="1332" spans="98:208" x14ac:dyDescent="0.25">
      <c r="CT1332" s="77" t="s">
        <v>155</v>
      </c>
      <c r="CU1332" s="77" t="s">
        <v>449</v>
      </c>
      <c r="CV1332" s="77" t="s">
        <v>488</v>
      </c>
      <c r="CW1332" s="77">
        <v>2022</v>
      </c>
      <c r="CX1332" s="77">
        <v>0</v>
      </c>
      <c r="CY1332" s="77">
        <v>0</v>
      </c>
      <c r="CZ1332" s="77">
        <v>0</v>
      </c>
      <c r="DA1332" s="77">
        <v>0</v>
      </c>
      <c r="DB1332" s="77">
        <v>21083.842824224459</v>
      </c>
      <c r="DC1332" s="77">
        <v>409.22373582043821</v>
      </c>
      <c r="DD1332" s="77">
        <v>13469.087812378741</v>
      </c>
      <c r="DE1332" s="77">
        <v>7205.5312760252837</v>
      </c>
      <c r="DF1332" s="77">
        <v>1219.5839681183475</v>
      </c>
      <c r="DG1332" s="77">
        <v>1219.5839681183475</v>
      </c>
      <c r="DH1332" s="77">
        <v>1219.5839681183475</v>
      </c>
      <c r="DI1332" s="77">
        <v>0</v>
      </c>
      <c r="DJ1332" s="77">
        <v>4.1798187349126127E-8</v>
      </c>
      <c r="DL1332" s="77">
        <v>0</v>
      </c>
      <c r="DM1332" s="77">
        <v>5.097639918740135E-5</v>
      </c>
      <c r="DN1332" s="77">
        <v>5.097639918740135E-5</v>
      </c>
      <c r="DO1332" s="77">
        <v>0</v>
      </c>
      <c r="DP1332" s="77">
        <v>5.097639918740135E-5</v>
      </c>
      <c r="DQ1332" s="77">
        <v>5.097639918740135E-5</v>
      </c>
      <c r="DR1332" s="77">
        <v>0</v>
      </c>
      <c r="DS1332" s="77">
        <v>5.097639918740135E-5</v>
      </c>
      <c r="DT1332" s="77">
        <v>5.097639918740135E-5</v>
      </c>
      <c r="DU1332" s="77">
        <v>0</v>
      </c>
      <c r="DV1332" s="77">
        <v>0</v>
      </c>
      <c r="DW1332" s="77">
        <v>0</v>
      </c>
      <c r="GE1332" s="77" t="s">
        <v>425</v>
      </c>
      <c r="GF1332" s="77" t="s">
        <v>155</v>
      </c>
      <c r="GG1332" s="77" t="s">
        <v>435</v>
      </c>
      <c r="GH1332" s="77" t="s">
        <v>453</v>
      </c>
      <c r="GI1332" s="77">
        <v>2021</v>
      </c>
      <c r="GJ1332" s="77" t="s">
        <v>301</v>
      </c>
      <c r="GK1332" s="77">
        <v>8585.722809247949</v>
      </c>
      <c r="GL1332" s="77">
        <v>1453.2434490000001</v>
      </c>
      <c r="GM1332" s="77">
        <v>2021</v>
      </c>
      <c r="GN1332" s="77" t="s">
        <v>175</v>
      </c>
      <c r="GO1332" s="77">
        <v>5.3000000000000005E-2</v>
      </c>
      <c r="GP1332" s="77">
        <v>3</v>
      </c>
      <c r="GQ1332" s="77">
        <v>0</v>
      </c>
      <c r="GR1332" s="77" t="s">
        <v>423</v>
      </c>
      <c r="GS1332" s="77">
        <v>5.5966209081309407E-2</v>
      </c>
      <c r="GT1332" s="77">
        <v>480.51035785653789</v>
      </c>
      <c r="GU1332" s="77">
        <v>5.5966209081309407E-2</v>
      </c>
      <c r="GV1332" s="248">
        <v>480.51035785653789</v>
      </c>
      <c r="GW1332" s="248">
        <v>0</v>
      </c>
      <c r="GX1332" s="77">
        <v>0</v>
      </c>
      <c r="GY1332" s="77">
        <v>0</v>
      </c>
      <c r="GZ1332" s="77">
        <v>0</v>
      </c>
    </row>
    <row r="1333" spans="98:208" x14ac:dyDescent="0.25">
      <c r="CT1333" s="77" t="s">
        <v>155</v>
      </c>
      <c r="CU1333" s="77" t="s">
        <v>449</v>
      </c>
      <c r="CV1333" s="77" t="s">
        <v>488</v>
      </c>
      <c r="CW1333" s="77">
        <v>2023</v>
      </c>
      <c r="CX1333" s="77">
        <v>0</v>
      </c>
      <c r="CY1333" s="77">
        <v>0</v>
      </c>
      <c r="CZ1333" s="77">
        <v>0</v>
      </c>
      <c r="DA1333" s="77">
        <v>0</v>
      </c>
      <c r="DB1333" s="77">
        <v>21835.978114130419</v>
      </c>
      <c r="DC1333" s="77">
        <v>428.60232122030629</v>
      </c>
      <c r="DD1333" s="77">
        <v>13939.56097345755</v>
      </c>
      <c r="DE1333" s="77">
        <v>7467.8148194525529</v>
      </c>
      <c r="DF1333" s="77">
        <v>0</v>
      </c>
      <c r="DG1333" s="77">
        <v>1263.5534246225093</v>
      </c>
      <c r="DH1333" s="77">
        <v>1263.5534246225093</v>
      </c>
      <c r="DI1333" s="77">
        <v>1263.5534246225093</v>
      </c>
      <c r="DJ1333" s="77">
        <v>4.1798187349126127E-8</v>
      </c>
      <c r="DL1333" s="77">
        <v>0</v>
      </c>
      <c r="DM1333" s="77">
        <v>0</v>
      </c>
      <c r="DN1333" s="77">
        <v>0</v>
      </c>
      <c r="DO1333" s="77">
        <v>0</v>
      </c>
      <c r="DP1333" s="77">
        <v>5.2814242768001563E-5</v>
      </c>
      <c r="DQ1333" s="77">
        <v>5.2814242768001563E-5</v>
      </c>
      <c r="DR1333" s="77">
        <v>0</v>
      </c>
      <c r="DS1333" s="77">
        <v>5.2814242768001563E-5</v>
      </c>
      <c r="DT1333" s="77">
        <v>5.2814242768001563E-5</v>
      </c>
      <c r="DU1333" s="77">
        <v>0</v>
      </c>
      <c r="DV1333" s="77">
        <v>5.2814242768001563E-5</v>
      </c>
      <c r="DW1333" s="77">
        <v>5.2814242768001563E-5</v>
      </c>
      <c r="GE1333" s="77" t="s">
        <v>427</v>
      </c>
      <c r="GF1333" s="77" t="s">
        <v>155</v>
      </c>
      <c r="GG1333" s="77" t="s">
        <v>435</v>
      </c>
      <c r="GH1333" s="77" t="s">
        <v>453</v>
      </c>
      <c r="GI1333" s="77">
        <v>2021</v>
      </c>
      <c r="GJ1333" s="77" t="s">
        <v>303</v>
      </c>
      <c r="GK1333" s="77">
        <v>5338.1784104567478</v>
      </c>
      <c r="GL1333" s="77">
        <v>1453.2434490000001</v>
      </c>
      <c r="GM1333" s="77">
        <v>2021</v>
      </c>
      <c r="GN1333" s="77" t="s">
        <v>175</v>
      </c>
      <c r="GO1333" s="77">
        <v>5.3000000000000005E-2</v>
      </c>
      <c r="GP1333" s="77">
        <v>3</v>
      </c>
      <c r="GQ1333" s="77">
        <v>0</v>
      </c>
      <c r="GR1333" s="77" t="s">
        <v>423</v>
      </c>
      <c r="GS1333" s="77">
        <v>5.5966209081309407E-2</v>
      </c>
      <c r="GT1333" s="77">
        <v>298.75760903295424</v>
      </c>
      <c r="GU1333" s="77">
        <v>5.5966209081309407E-2</v>
      </c>
      <c r="GV1333" s="248">
        <v>298.75760903295424</v>
      </c>
      <c r="GW1333" s="248">
        <v>0</v>
      </c>
      <c r="GX1333" s="77">
        <v>0</v>
      </c>
      <c r="GY1333" s="77">
        <v>0</v>
      </c>
      <c r="GZ1333" s="77">
        <v>0</v>
      </c>
    </row>
    <row r="1334" spans="98:208" x14ac:dyDescent="0.25">
      <c r="CT1334" s="77" t="s">
        <v>155</v>
      </c>
      <c r="CU1334" s="77" t="s">
        <v>449</v>
      </c>
      <c r="CV1334" s="77" t="s">
        <v>488</v>
      </c>
      <c r="CW1334" s="77">
        <v>2024</v>
      </c>
      <c r="CX1334" s="77">
        <v>0</v>
      </c>
      <c r="CY1334" s="77">
        <v>0</v>
      </c>
      <c r="CZ1334" s="77">
        <v>0</v>
      </c>
      <c r="DA1334" s="77">
        <v>0</v>
      </c>
      <c r="DB1334" s="77">
        <v>21835.978114130419</v>
      </c>
      <c r="DC1334" s="77">
        <v>428.60232122030629</v>
      </c>
      <c r="DD1334" s="77">
        <v>13939.56097345755</v>
      </c>
      <c r="DE1334" s="77">
        <v>7467.8148194525529</v>
      </c>
      <c r="DF1334" s="77">
        <v>0</v>
      </c>
      <c r="DG1334" s="77">
        <v>0</v>
      </c>
      <c r="DH1334" s="77">
        <v>1263.5534246225093</v>
      </c>
      <c r="DI1334" s="77">
        <v>1263.5534246225093</v>
      </c>
      <c r="DJ1334" s="77">
        <v>4.1798187349126127E-8</v>
      </c>
      <c r="DL1334" s="77">
        <v>0</v>
      </c>
      <c r="DM1334" s="77">
        <v>0</v>
      </c>
      <c r="DN1334" s="77">
        <v>0</v>
      </c>
      <c r="DO1334" s="77">
        <v>0</v>
      </c>
      <c r="DP1334" s="77">
        <v>0</v>
      </c>
      <c r="DQ1334" s="77">
        <v>0</v>
      </c>
      <c r="DR1334" s="77">
        <v>0</v>
      </c>
      <c r="DS1334" s="77">
        <v>5.2814242768001563E-5</v>
      </c>
      <c r="DT1334" s="77">
        <v>5.2814242768001563E-5</v>
      </c>
      <c r="DU1334" s="77">
        <v>0</v>
      </c>
      <c r="DV1334" s="77">
        <v>5.2814242768001563E-5</v>
      </c>
      <c r="DW1334" s="77">
        <v>5.2814242768001563E-5</v>
      </c>
      <c r="GE1334" s="77" t="s">
        <v>422</v>
      </c>
      <c r="GF1334" s="77" t="s">
        <v>155</v>
      </c>
      <c r="GG1334" s="77" t="s">
        <v>435</v>
      </c>
      <c r="GH1334" s="77" t="s">
        <v>453</v>
      </c>
      <c r="GI1334" s="77">
        <v>2022</v>
      </c>
      <c r="GJ1334" s="77" t="s">
        <v>305</v>
      </c>
      <c r="GK1334" s="77">
        <v>222.2294216278307</v>
      </c>
      <c r="GL1334" s="77">
        <v>1453.2434490000001</v>
      </c>
      <c r="GM1334" s="77">
        <v>2022</v>
      </c>
      <c r="GN1334" s="77" t="s">
        <v>175</v>
      </c>
      <c r="GO1334" s="77">
        <v>0.13250000000000001</v>
      </c>
      <c r="GP1334" s="77">
        <v>3</v>
      </c>
      <c r="GQ1334" s="77">
        <v>0</v>
      </c>
      <c r="GR1334" s="77" t="s">
        <v>423</v>
      </c>
      <c r="GS1334" s="77">
        <v>0.1527377521613833</v>
      </c>
      <c r="GT1334" s="77">
        <v>33.942822323559163</v>
      </c>
      <c r="GU1334" s="77">
        <v>0.1527377521613833</v>
      </c>
      <c r="GV1334" s="248">
        <v>33.942822323559163</v>
      </c>
      <c r="GW1334" s="248">
        <v>0.1527377521613833</v>
      </c>
      <c r="GX1334" s="77">
        <v>33.942822323559163</v>
      </c>
      <c r="GY1334" s="77">
        <v>0</v>
      </c>
      <c r="GZ1334" s="77">
        <v>0</v>
      </c>
    </row>
    <row r="1335" spans="98:208" x14ac:dyDescent="0.25">
      <c r="CT1335" s="77" t="s">
        <v>155</v>
      </c>
      <c r="CU1335" s="77" t="s">
        <v>449</v>
      </c>
      <c r="CV1335" s="77" t="s">
        <v>488</v>
      </c>
      <c r="CW1335" s="77">
        <v>2025</v>
      </c>
      <c r="CX1335" s="77">
        <v>0</v>
      </c>
      <c r="CY1335" s="77">
        <v>0</v>
      </c>
      <c r="CZ1335" s="77">
        <v>0</v>
      </c>
      <c r="DA1335" s="77">
        <v>0</v>
      </c>
      <c r="DB1335" s="77">
        <v>21835.978114130419</v>
      </c>
      <c r="DC1335" s="77">
        <v>428.60232122030629</v>
      </c>
      <c r="DD1335" s="77">
        <v>13939.56097345755</v>
      </c>
      <c r="DE1335" s="77">
        <v>7467.8148194525529</v>
      </c>
      <c r="DF1335" s="77">
        <v>0</v>
      </c>
      <c r="DG1335" s="77">
        <v>0</v>
      </c>
      <c r="DH1335" s="77">
        <v>0</v>
      </c>
      <c r="DI1335" s="77">
        <v>1263.5534246225093</v>
      </c>
      <c r="DJ1335" s="77">
        <v>4.1798187349126127E-8</v>
      </c>
      <c r="DL1335" s="77">
        <v>0</v>
      </c>
      <c r="DM1335" s="77">
        <v>0</v>
      </c>
      <c r="DN1335" s="77">
        <v>0</v>
      </c>
      <c r="DO1335" s="77">
        <v>0</v>
      </c>
      <c r="DP1335" s="77">
        <v>0</v>
      </c>
      <c r="DQ1335" s="77">
        <v>0</v>
      </c>
      <c r="DR1335" s="77">
        <v>0</v>
      </c>
      <c r="DS1335" s="77">
        <v>0</v>
      </c>
      <c r="DT1335" s="77">
        <v>0</v>
      </c>
      <c r="DU1335" s="77">
        <v>0</v>
      </c>
      <c r="DV1335" s="77">
        <v>5.2814242768001563E-5</v>
      </c>
      <c r="DW1335" s="77">
        <v>5.2814242768001563E-5</v>
      </c>
      <c r="GE1335" s="77" t="s">
        <v>425</v>
      </c>
      <c r="GF1335" s="77" t="s">
        <v>155</v>
      </c>
      <c r="GG1335" s="77" t="s">
        <v>435</v>
      </c>
      <c r="GH1335" s="77" t="s">
        <v>453</v>
      </c>
      <c r="GI1335" s="77">
        <v>2022</v>
      </c>
      <c r="GJ1335" s="77" t="s">
        <v>301</v>
      </c>
      <c r="GK1335" s="77">
        <v>8585.722809247949</v>
      </c>
      <c r="GL1335" s="77">
        <v>1453.2434490000001</v>
      </c>
      <c r="GM1335" s="77">
        <v>2022</v>
      </c>
      <c r="GN1335" s="77" t="s">
        <v>175</v>
      </c>
      <c r="GO1335" s="77">
        <v>5.3000000000000005E-2</v>
      </c>
      <c r="GP1335" s="77">
        <v>3</v>
      </c>
      <c r="GQ1335" s="77">
        <v>0</v>
      </c>
      <c r="GR1335" s="77" t="s">
        <v>423</v>
      </c>
      <c r="GS1335" s="77">
        <v>5.5966209081309407E-2</v>
      </c>
      <c r="GT1335" s="77">
        <v>480.51035785653789</v>
      </c>
      <c r="GU1335" s="77">
        <v>5.5966209081309407E-2</v>
      </c>
      <c r="GV1335" s="248">
        <v>480.51035785653789</v>
      </c>
      <c r="GW1335" s="248">
        <v>5.5966209081309407E-2</v>
      </c>
      <c r="GX1335" s="77">
        <v>480.51035785653789</v>
      </c>
      <c r="GY1335" s="77">
        <v>0</v>
      </c>
      <c r="GZ1335" s="77">
        <v>0</v>
      </c>
    </row>
    <row r="1336" spans="98:208" x14ac:dyDescent="0.25">
      <c r="CT1336" s="77" t="s">
        <v>155</v>
      </c>
      <c r="CU1336" s="77" t="s">
        <v>450</v>
      </c>
      <c r="CV1336" s="77" t="s">
        <v>300</v>
      </c>
      <c r="CW1336" s="77">
        <v>2020</v>
      </c>
      <c r="CX1336" s="77">
        <v>0</v>
      </c>
      <c r="CY1336" s="77">
        <v>0</v>
      </c>
      <c r="CZ1336" s="77">
        <v>0</v>
      </c>
      <c r="DA1336" s="77">
        <v>0</v>
      </c>
      <c r="DB1336" s="77">
        <v>14146.130641332509</v>
      </c>
      <c r="DC1336" s="77">
        <v>222.22942162782891</v>
      </c>
      <c r="DD1336" s="77">
        <v>8585.7228092479399</v>
      </c>
      <c r="DE1336" s="77">
        <v>5338.1784104567414</v>
      </c>
      <c r="DF1336" s="77">
        <v>813.21078921305025</v>
      </c>
      <c r="DG1336" s="77">
        <v>0</v>
      </c>
      <c r="DH1336" s="77">
        <v>0</v>
      </c>
      <c r="DI1336" s="77">
        <v>0</v>
      </c>
      <c r="DJ1336" s="77">
        <v>7.6996427226097615E-8</v>
      </c>
      <c r="DL1336" s="77">
        <v>0</v>
      </c>
      <c r="DM1336" s="77">
        <v>6.2614325351120035E-5</v>
      </c>
      <c r="DN1336" s="77">
        <v>6.2614325351120035E-5</v>
      </c>
      <c r="DO1336" s="77">
        <v>0</v>
      </c>
      <c r="DP1336" s="77">
        <v>0</v>
      </c>
      <c r="DQ1336" s="77">
        <v>0</v>
      </c>
      <c r="DR1336" s="77">
        <v>0</v>
      </c>
      <c r="DS1336" s="77">
        <v>0</v>
      </c>
      <c r="DT1336" s="77">
        <v>0</v>
      </c>
      <c r="DU1336" s="77">
        <v>0</v>
      </c>
      <c r="DV1336" s="77">
        <v>0</v>
      </c>
      <c r="DW1336" s="77">
        <v>0</v>
      </c>
      <c r="GE1336" s="77" t="s">
        <v>427</v>
      </c>
      <c r="GF1336" s="77" t="s">
        <v>155</v>
      </c>
      <c r="GG1336" s="77" t="s">
        <v>435</v>
      </c>
      <c r="GH1336" s="77" t="s">
        <v>453</v>
      </c>
      <c r="GI1336" s="77">
        <v>2022</v>
      </c>
      <c r="GJ1336" s="77" t="s">
        <v>303</v>
      </c>
      <c r="GK1336" s="77">
        <v>5338.1784104567478</v>
      </c>
      <c r="GL1336" s="77">
        <v>1453.2434490000001</v>
      </c>
      <c r="GM1336" s="77">
        <v>2022</v>
      </c>
      <c r="GN1336" s="77" t="s">
        <v>175</v>
      </c>
      <c r="GO1336" s="77">
        <v>5.3000000000000005E-2</v>
      </c>
      <c r="GP1336" s="77">
        <v>3</v>
      </c>
      <c r="GQ1336" s="77">
        <v>0</v>
      </c>
      <c r="GR1336" s="77" t="s">
        <v>423</v>
      </c>
      <c r="GS1336" s="77">
        <v>5.5966209081309407E-2</v>
      </c>
      <c r="GT1336" s="77">
        <v>298.75760903295424</v>
      </c>
      <c r="GU1336" s="77">
        <v>5.5966209081309407E-2</v>
      </c>
      <c r="GV1336" s="248">
        <v>298.75760903295424</v>
      </c>
      <c r="GW1336" s="248">
        <v>5.5966209081309407E-2</v>
      </c>
      <c r="GX1336" s="77">
        <v>298.75760903295424</v>
      </c>
      <c r="GY1336" s="77">
        <v>0</v>
      </c>
      <c r="GZ1336" s="77">
        <v>0</v>
      </c>
    </row>
    <row r="1337" spans="98:208" x14ac:dyDescent="0.25">
      <c r="CT1337" s="77" t="s">
        <v>155</v>
      </c>
      <c r="CU1337" s="77" t="s">
        <v>450</v>
      </c>
      <c r="CV1337" s="77" t="s">
        <v>300</v>
      </c>
      <c r="CW1337" s="77">
        <v>2021</v>
      </c>
      <c r="CX1337" s="77">
        <v>0</v>
      </c>
      <c r="CY1337" s="77">
        <v>0</v>
      </c>
      <c r="CZ1337" s="77">
        <v>0</v>
      </c>
      <c r="DA1337" s="77">
        <v>0</v>
      </c>
      <c r="DB1337" s="77">
        <v>14146.130641332509</v>
      </c>
      <c r="DC1337" s="77">
        <v>222.22942162782891</v>
      </c>
      <c r="DD1337" s="77">
        <v>8585.7228092479399</v>
      </c>
      <c r="DE1337" s="77">
        <v>5338.1784104567414</v>
      </c>
      <c r="DF1337" s="77">
        <v>813.21078921305025</v>
      </c>
      <c r="DG1337" s="77">
        <v>813.21078921305025</v>
      </c>
      <c r="DH1337" s="77">
        <v>0</v>
      </c>
      <c r="DI1337" s="77">
        <v>0</v>
      </c>
      <c r="DJ1337" s="77">
        <v>7.6996427226097615E-8</v>
      </c>
      <c r="DL1337" s="77">
        <v>0</v>
      </c>
      <c r="DM1337" s="77">
        <v>6.2614325351120035E-5</v>
      </c>
      <c r="DN1337" s="77">
        <v>6.2614325351120035E-5</v>
      </c>
      <c r="DO1337" s="77">
        <v>0</v>
      </c>
      <c r="DP1337" s="77">
        <v>6.2614325351120035E-5</v>
      </c>
      <c r="DQ1337" s="77">
        <v>6.2614325351120035E-5</v>
      </c>
      <c r="DR1337" s="77">
        <v>0</v>
      </c>
      <c r="DS1337" s="77">
        <v>0</v>
      </c>
      <c r="DT1337" s="77">
        <v>0</v>
      </c>
      <c r="DU1337" s="77">
        <v>0</v>
      </c>
      <c r="DV1337" s="77">
        <v>0</v>
      </c>
      <c r="DW1337" s="77">
        <v>0</v>
      </c>
      <c r="GE1337" s="77" t="s">
        <v>422</v>
      </c>
      <c r="GF1337" s="77" t="s">
        <v>155</v>
      </c>
      <c r="GG1337" s="77" t="s">
        <v>435</v>
      </c>
      <c r="GH1337" s="77" t="s">
        <v>453</v>
      </c>
      <c r="GI1337" s="77">
        <v>2023</v>
      </c>
      <c r="GJ1337" s="77" t="s">
        <v>305</v>
      </c>
      <c r="GK1337" s="77">
        <v>233.23007680793941</v>
      </c>
      <c r="GL1337" s="77">
        <v>1453.2434490000001</v>
      </c>
      <c r="GM1337" s="77">
        <v>2023</v>
      </c>
      <c r="GN1337" s="77" t="s">
        <v>175</v>
      </c>
      <c r="GO1337" s="77">
        <v>0.13250000000000001</v>
      </c>
      <c r="GP1337" s="77">
        <v>3</v>
      </c>
      <c r="GQ1337" s="77">
        <v>0</v>
      </c>
      <c r="GR1337" s="77" t="s">
        <v>423</v>
      </c>
      <c r="GS1337" s="77">
        <v>0</v>
      </c>
      <c r="GT1337" s="77">
        <v>0</v>
      </c>
      <c r="GU1337" s="77">
        <v>0.1527377521613833</v>
      </c>
      <c r="GV1337" s="248">
        <v>35.62303766807144</v>
      </c>
      <c r="GW1337" s="248">
        <v>0.1527377521613833</v>
      </c>
      <c r="GX1337" s="77">
        <v>35.62303766807144</v>
      </c>
      <c r="GY1337" s="77">
        <v>0.1527377521613833</v>
      </c>
      <c r="GZ1337" s="77">
        <v>35.62303766807144</v>
      </c>
    </row>
    <row r="1338" spans="98:208" x14ac:dyDescent="0.25">
      <c r="CT1338" s="77" t="s">
        <v>155</v>
      </c>
      <c r="CU1338" s="77" t="s">
        <v>450</v>
      </c>
      <c r="CV1338" s="77" t="s">
        <v>300</v>
      </c>
      <c r="CW1338" s="77">
        <v>2022</v>
      </c>
      <c r="CX1338" s="77">
        <v>0</v>
      </c>
      <c r="CY1338" s="77">
        <v>0</v>
      </c>
      <c r="CZ1338" s="77">
        <v>0</v>
      </c>
      <c r="DA1338" s="77">
        <v>0</v>
      </c>
      <c r="DB1338" s="77">
        <v>14146.130641332509</v>
      </c>
      <c r="DC1338" s="77">
        <v>222.22942162782891</v>
      </c>
      <c r="DD1338" s="77">
        <v>8585.7228092479399</v>
      </c>
      <c r="DE1338" s="77">
        <v>5338.1784104567414</v>
      </c>
      <c r="DF1338" s="77">
        <v>813.21078921305025</v>
      </c>
      <c r="DG1338" s="77">
        <v>813.21078921305025</v>
      </c>
      <c r="DH1338" s="77">
        <v>813.21078921305025</v>
      </c>
      <c r="DI1338" s="77">
        <v>0</v>
      </c>
      <c r="DJ1338" s="77">
        <v>7.6996427226097615E-8</v>
      </c>
      <c r="DL1338" s="77">
        <v>0</v>
      </c>
      <c r="DM1338" s="77">
        <v>6.2614325351120035E-5</v>
      </c>
      <c r="DN1338" s="77">
        <v>6.2614325351120035E-5</v>
      </c>
      <c r="DO1338" s="77">
        <v>0</v>
      </c>
      <c r="DP1338" s="77">
        <v>6.2614325351120035E-5</v>
      </c>
      <c r="DQ1338" s="77">
        <v>6.2614325351120035E-5</v>
      </c>
      <c r="DR1338" s="77">
        <v>0</v>
      </c>
      <c r="DS1338" s="77">
        <v>6.2614325351120035E-5</v>
      </c>
      <c r="DT1338" s="77">
        <v>6.2614325351120035E-5</v>
      </c>
      <c r="DU1338" s="77">
        <v>0</v>
      </c>
      <c r="DV1338" s="77">
        <v>0</v>
      </c>
      <c r="DW1338" s="77">
        <v>0</v>
      </c>
      <c r="GE1338" s="77" t="s">
        <v>425</v>
      </c>
      <c r="GF1338" s="77" t="s">
        <v>155</v>
      </c>
      <c r="GG1338" s="77" t="s">
        <v>435</v>
      </c>
      <c r="GH1338" s="77" t="s">
        <v>453</v>
      </c>
      <c r="GI1338" s="77">
        <v>2023</v>
      </c>
      <c r="GJ1338" s="77" t="s">
        <v>301</v>
      </c>
      <c r="GK1338" s="77">
        <v>8896.5159934286003</v>
      </c>
      <c r="GL1338" s="77">
        <v>1453.2434490000001</v>
      </c>
      <c r="GM1338" s="77">
        <v>2023</v>
      </c>
      <c r="GN1338" s="77" t="s">
        <v>175</v>
      </c>
      <c r="GO1338" s="77">
        <v>5.3000000000000005E-2</v>
      </c>
      <c r="GP1338" s="77">
        <v>3</v>
      </c>
      <c r="GQ1338" s="77">
        <v>0</v>
      </c>
      <c r="GR1338" s="77" t="s">
        <v>423</v>
      </c>
      <c r="GS1338" s="77">
        <v>0</v>
      </c>
      <c r="GT1338" s="77">
        <v>0</v>
      </c>
      <c r="GU1338" s="77">
        <v>5.5966209081309407E-2</v>
      </c>
      <c r="GV1338" s="248">
        <v>497.90427418343813</v>
      </c>
      <c r="GW1338" s="248">
        <v>5.5966209081309407E-2</v>
      </c>
      <c r="GX1338" s="77">
        <v>497.90427418343813</v>
      </c>
      <c r="GY1338" s="77">
        <v>5.5966209081309407E-2</v>
      </c>
      <c r="GZ1338" s="77">
        <v>497.90427418343813</v>
      </c>
    </row>
    <row r="1339" spans="98:208" x14ac:dyDescent="0.25">
      <c r="CT1339" s="77" t="s">
        <v>155</v>
      </c>
      <c r="CU1339" s="77" t="s">
        <v>450</v>
      </c>
      <c r="CV1339" s="77" t="s">
        <v>300</v>
      </c>
      <c r="CW1339" s="77">
        <v>2023</v>
      </c>
      <c r="CX1339" s="77">
        <v>0</v>
      </c>
      <c r="CY1339" s="77">
        <v>0</v>
      </c>
      <c r="CZ1339" s="77">
        <v>0</v>
      </c>
      <c r="DA1339" s="77">
        <v>0</v>
      </c>
      <c r="DB1339" s="77">
        <v>14664.637556436621</v>
      </c>
      <c r="DC1339" s="77">
        <v>233.23007680793651</v>
      </c>
      <c r="DD1339" s="77">
        <v>8896.5159934285875</v>
      </c>
      <c r="DE1339" s="77">
        <v>5534.8914862000893</v>
      </c>
      <c r="DF1339" s="77">
        <v>0</v>
      </c>
      <c r="DG1339" s="77">
        <v>843.29420601054198</v>
      </c>
      <c r="DH1339" s="77">
        <v>843.29420601054198</v>
      </c>
      <c r="DI1339" s="77">
        <v>843.29420601054198</v>
      </c>
      <c r="DJ1339" s="77">
        <v>7.6996427226097615E-8</v>
      </c>
      <c r="DL1339" s="77">
        <v>0</v>
      </c>
      <c r="DM1339" s="77">
        <v>0</v>
      </c>
      <c r="DN1339" s="77">
        <v>0</v>
      </c>
      <c r="DO1339" s="77">
        <v>0</v>
      </c>
      <c r="DP1339" s="77">
        <v>6.4930640963280461E-5</v>
      </c>
      <c r="DQ1339" s="77">
        <v>6.4930640963280461E-5</v>
      </c>
      <c r="DR1339" s="77">
        <v>0</v>
      </c>
      <c r="DS1339" s="77">
        <v>6.4930640963280461E-5</v>
      </c>
      <c r="DT1339" s="77">
        <v>6.4930640963280461E-5</v>
      </c>
      <c r="DU1339" s="77">
        <v>0</v>
      </c>
      <c r="DV1339" s="77">
        <v>6.4930640963280461E-5</v>
      </c>
      <c r="DW1339" s="77">
        <v>6.4930640963280461E-5</v>
      </c>
      <c r="GE1339" s="77" t="s">
        <v>427</v>
      </c>
      <c r="GF1339" s="77" t="s">
        <v>155</v>
      </c>
      <c r="GG1339" s="77" t="s">
        <v>435</v>
      </c>
      <c r="GH1339" s="77" t="s">
        <v>453</v>
      </c>
      <c r="GI1339" s="77">
        <v>2023</v>
      </c>
      <c r="GJ1339" s="77" t="s">
        <v>303</v>
      </c>
      <c r="GK1339" s="77">
        <v>5534.8914862000966</v>
      </c>
      <c r="GL1339" s="77">
        <v>1453.2434490000001</v>
      </c>
      <c r="GM1339" s="77">
        <v>2023</v>
      </c>
      <c r="GN1339" s="77" t="s">
        <v>175</v>
      </c>
      <c r="GO1339" s="77">
        <v>5.3000000000000005E-2</v>
      </c>
      <c r="GP1339" s="77">
        <v>3</v>
      </c>
      <c r="GQ1339" s="77">
        <v>0</v>
      </c>
      <c r="GR1339" s="77" t="s">
        <v>423</v>
      </c>
      <c r="GS1339" s="77">
        <v>0</v>
      </c>
      <c r="GT1339" s="77">
        <v>0</v>
      </c>
      <c r="GU1339" s="77">
        <v>5.5966209081309407E-2</v>
      </c>
      <c r="GV1339" s="248">
        <v>309.76689415903394</v>
      </c>
      <c r="GW1339" s="248">
        <v>5.5966209081309407E-2</v>
      </c>
      <c r="GX1339" s="77">
        <v>309.76689415903394</v>
      </c>
      <c r="GY1339" s="77">
        <v>5.5966209081309407E-2</v>
      </c>
      <c r="GZ1339" s="77">
        <v>309.76689415903394</v>
      </c>
    </row>
    <row r="1340" spans="98:208" x14ac:dyDescent="0.25">
      <c r="CT1340" s="77" t="s">
        <v>155</v>
      </c>
      <c r="CU1340" s="77" t="s">
        <v>450</v>
      </c>
      <c r="CV1340" s="77" t="s">
        <v>300</v>
      </c>
      <c r="CW1340" s="77">
        <v>2024</v>
      </c>
      <c r="CX1340" s="77">
        <v>0</v>
      </c>
      <c r="CY1340" s="77">
        <v>0</v>
      </c>
      <c r="CZ1340" s="77">
        <v>0</v>
      </c>
      <c r="DA1340" s="77">
        <v>0</v>
      </c>
      <c r="DB1340" s="77">
        <v>14664.637556436621</v>
      </c>
      <c r="DC1340" s="77">
        <v>233.23007680793651</v>
      </c>
      <c r="DD1340" s="77">
        <v>8896.5159934285875</v>
      </c>
      <c r="DE1340" s="77">
        <v>5534.8914862000893</v>
      </c>
      <c r="DF1340" s="77">
        <v>0</v>
      </c>
      <c r="DG1340" s="77">
        <v>0</v>
      </c>
      <c r="DH1340" s="77">
        <v>843.29420601054198</v>
      </c>
      <c r="DI1340" s="77">
        <v>843.29420601054198</v>
      </c>
      <c r="DJ1340" s="77">
        <v>7.6996427226097615E-8</v>
      </c>
      <c r="DL1340" s="77">
        <v>0</v>
      </c>
      <c r="DM1340" s="77">
        <v>0</v>
      </c>
      <c r="DN1340" s="77">
        <v>0</v>
      </c>
      <c r="DO1340" s="77">
        <v>0</v>
      </c>
      <c r="DP1340" s="77">
        <v>0</v>
      </c>
      <c r="DQ1340" s="77">
        <v>0</v>
      </c>
      <c r="DR1340" s="77">
        <v>0</v>
      </c>
      <c r="DS1340" s="77">
        <v>6.4930640963280461E-5</v>
      </c>
      <c r="DT1340" s="77">
        <v>6.4930640963280461E-5</v>
      </c>
      <c r="DU1340" s="77">
        <v>0</v>
      </c>
      <c r="DV1340" s="77">
        <v>6.4930640963280461E-5</v>
      </c>
      <c r="DW1340" s="77">
        <v>6.4930640963280461E-5</v>
      </c>
      <c r="GE1340" s="77" t="s">
        <v>422</v>
      </c>
      <c r="GF1340" s="77" t="s">
        <v>155</v>
      </c>
      <c r="GG1340" s="77" t="s">
        <v>435</v>
      </c>
      <c r="GH1340" s="77" t="s">
        <v>453</v>
      </c>
      <c r="GI1340" s="77">
        <v>2024</v>
      </c>
      <c r="GJ1340" s="77" t="s">
        <v>305</v>
      </c>
      <c r="GK1340" s="77">
        <v>233.23007680793941</v>
      </c>
      <c r="GL1340" s="77">
        <v>1453.2434490000001</v>
      </c>
      <c r="GM1340" s="77">
        <v>2024</v>
      </c>
      <c r="GN1340" s="77" t="s">
        <v>175</v>
      </c>
      <c r="GO1340" s="77">
        <v>0.13250000000000001</v>
      </c>
      <c r="GP1340" s="77">
        <v>3</v>
      </c>
      <c r="GQ1340" s="77">
        <v>0</v>
      </c>
      <c r="GR1340" s="77" t="s">
        <v>423</v>
      </c>
      <c r="GS1340" s="77">
        <v>0</v>
      </c>
      <c r="GT1340" s="77">
        <v>0</v>
      </c>
      <c r="GU1340" s="77">
        <v>0</v>
      </c>
      <c r="GV1340" s="248">
        <v>0</v>
      </c>
      <c r="GW1340" s="248">
        <v>0.1527377521613833</v>
      </c>
      <c r="GX1340" s="77">
        <v>35.62303766807144</v>
      </c>
      <c r="GY1340" s="77">
        <v>0.1527377521613833</v>
      </c>
      <c r="GZ1340" s="77">
        <v>35.62303766807144</v>
      </c>
    </row>
    <row r="1341" spans="98:208" x14ac:dyDescent="0.25">
      <c r="CT1341" s="77" t="s">
        <v>155</v>
      </c>
      <c r="CU1341" s="77" t="s">
        <v>450</v>
      </c>
      <c r="CV1341" s="77" t="s">
        <v>300</v>
      </c>
      <c r="CW1341" s="77">
        <v>2025</v>
      </c>
      <c r="CX1341" s="77">
        <v>0</v>
      </c>
      <c r="CY1341" s="77">
        <v>0</v>
      </c>
      <c r="CZ1341" s="77">
        <v>0</v>
      </c>
      <c r="DA1341" s="77">
        <v>0</v>
      </c>
      <c r="DB1341" s="77">
        <v>14664.637556436621</v>
      </c>
      <c r="DC1341" s="77">
        <v>233.23007680793651</v>
      </c>
      <c r="DD1341" s="77">
        <v>8896.5159934285875</v>
      </c>
      <c r="DE1341" s="77">
        <v>5534.8914862000893</v>
      </c>
      <c r="DF1341" s="77">
        <v>0</v>
      </c>
      <c r="DG1341" s="77">
        <v>0</v>
      </c>
      <c r="DH1341" s="77">
        <v>0</v>
      </c>
      <c r="DI1341" s="77">
        <v>843.29420601054198</v>
      </c>
      <c r="DJ1341" s="77">
        <v>7.6996427226097615E-8</v>
      </c>
      <c r="DL1341" s="77">
        <v>0</v>
      </c>
      <c r="DM1341" s="77">
        <v>0</v>
      </c>
      <c r="DN1341" s="77">
        <v>0</v>
      </c>
      <c r="DO1341" s="77">
        <v>0</v>
      </c>
      <c r="DP1341" s="77">
        <v>0</v>
      </c>
      <c r="DQ1341" s="77">
        <v>0</v>
      </c>
      <c r="DR1341" s="77">
        <v>0</v>
      </c>
      <c r="DS1341" s="77">
        <v>0</v>
      </c>
      <c r="DT1341" s="77">
        <v>0</v>
      </c>
      <c r="DU1341" s="77">
        <v>0</v>
      </c>
      <c r="DV1341" s="77">
        <v>6.4930640963280461E-5</v>
      </c>
      <c r="DW1341" s="77">
        <v>6.4930640963280461E-5</v>
      </c>
      <c r="GE1341" s="77" t="s">
        <v>425</v>
      </c>
      <c r="GF1341" s="77" t="s">
        <v>155</v>
      </c>
      <c r="GG1341" s="77" t="s">
        <v>435</v>
      </c>
      <c r="GH1341" s="77" t="s">
        <v>453</v>
      </c>
      <c r="GI1341" s="77">
        <v>2024</v>
      </c>
      <c r="GJ1341" s="77" t="s">
        <v>301</v>
      </c>
      <c r="GK1341" s="77">
        <v>8896.5159934286003</v>
      </c>
      <c r="GL1341" s="77">
        <v>1453.2434490000001</v>
      </c>
      <c r="GM1341" s="77">
        <v>2024</v>
      </c>
      <c r="GN1341" s="77" t="s">
        <v>175</v>
      </c>
      <c r="GO1341" s="77">
        <v>5.3000000000000005E-2</v>
      </c>
      <c r="GP1341" s="77">
        <v>3</v>
      </c>
      <c r="GQ1341" s="77">
        <v>0</v>
      </c>
      <c r="GR1341" s="77" t="s">
        <v>423</v>
      </c>
      <c r="GS1341" s="77">
        <v>0</v>
      </c>
      <c r="GT1341" s="77">
        <v>0</v>
      </c>
      <c r="GU1341" s="77">
        <v>0</v>
      </c>
      <c r="GV1341" s="248">
        <v>0</v>
      </c>
      <c r="GW1341" s="248">
        <v>5.5966209081309407E-2</v>
      </c>
      <c r="GX1341" s="77">
        <v>497.90427418343813</v>
      </c>
      <c r="GY1341" s="77">
        <v>5.5966209081309407E-2</v>
      </c>
      <c r="GZ1341" s="77">
        <v>497.90427418343813</v>
      </c>
    </row>
    <row r="1342" spans="98:208" x14ac:dyDescent="0.25">
      <c r="CT1342" s="77" t="s">
        <v>155</v>
      </c>
      <c r="CU1342" s="77" t="s">
        <v>450</v>
      </c>
      <c r="CV1342" s="77" t="s">
        <v>432</v>
      </c>
      <c r="CW1342" s="77">
        <v>2020</v>
      </c>
      <c r="CX1342" s="77">
        <v>0</v>
      </c>
      <c r="CY1342" s="77">
        <v>0</v>
      </c>
      <c r="CZ1342" s="77">
        <v>0</v>
      </c>
      <c r="DA1342" s="77">
        <v>0</v>
      </c>
      <c r="DB1342" s="77">
        <v>8807.9522308757732</v>
      </c>
      <c r="DC1342" s="77">
        <v>222.22942162783031</v>
      </c>
      <c r="DD1342" s="77">
        <v>8585.7228092479418</v>
      </c>
      <c r="DE1342" s="77">
        <v>0</v>
      </c>
      <c r="DF1342" s="77">
        <v>514.45318018009664</v>
      </c>
      <c r="DG1342" s="77">
        <v>0</v>
      </c>
      <c r="DH1342" s="77">
        <v>0</v>
      </c>
      <c r="DI1342" s="77">
        <v>0</v>
      </c>
      <c r="DJ1342" s="77">
        <v>9.6929271769886044E-8</v>
      </c>
      <c r="DL1342" s="77">
        <v>0</v>
      </c>
      <c r="DM1342" s="77">
        <v>4.9865572114558742E-5</v>
      </c>
      <c r="DN1342" s="77">
        <v>4.9865572114558742E-5</v>
      </c>
      <c r="DO1342" s="77">
        <v>0</v>
      </c>
      <c r="DP1342" s="77">
        <v>0</v>
      </c>
      <c r="DQ1342" s="77">
        <v>0</v>
      </c>
      <c r="DR1342" s="77">
        <v>0</v>
      </c>
      <c r="DS1342" s="77">
        <v>0</v>
      </c>
      <c r="DT1342" s="77">
        <v>0</v>
      </c>
      <c r="DU1342" s="77">
        <v>0</v>
      </c>
      <c r="DV1342" s="77">
        <v>0</v>
      </c>
      <c r="DW1342" s="77">
        <v>0</v>
      </c>
      <c r="GE1342" s="77" t="s">
        <v>427</v>
      </c>
      <c r="GF1342" s="77" t="s">
        <v>155</v>
      </c>
      <c r="GG1342" s="77" t="s">
        <v>435</v>
      </c>
      <c r="GH1342" s="77" t="s">
        <v>453</v>
      </c>
      <c r="GI1342" s="77">
        <v>2024</v>
      </c>
      <c r="GJ1342" s="77" t="s">
        <v>303</v>
      </c>
      <c r="GK1342" s="77">
        <v>5534.8914862000966</v>
      </c>
      <c r="GL1342" s="77">
        <v>1453.2434490000001</v>
      </c>
      <c r="GM1342" s="77">
        <v>2024</v>
      </c>
      <c r="GN1342" s="77" t="s">
        <v>175</v>
      </c>
      <c r="GO1342" s="77">
        <v>5.3000000000000005E-2</v>
      </c>
      <c r="GP1342" s="77">
        <v>3</v>
      </c>
      <c r="GQ1342" s="77">
        <v>0</v>
      </c>
      <c r="GR1342" s="77" t="s">
        <v>423</v>
      </c>
      <c r="GS1342" s="77">
        <v>0</v>
      </c>
      <c r="GT1342" s="77">
        <v>0</v>
      </c>
      <c r="GU1342" s="77">
        <v>0</v>
      </c>
      <c r="GV1342" s="248">
        <v>0</v>
      </c>
      <c r="GW1342" s="248">
        <v>5.5966209081309407E-2</v>
      </c>
      <c r="GX1342" s="77">
        <v>309.76689415903394</v>
      </c>
      <c r="GY1342" s="77">
        <v>5.5966209081309407E-2</v>
      </c>
      <c r="GZ1342" s="77">
        <v>309.76689415903394</v>
      </c>
    </row>
    <row r="1343" spans="98:208" x14ac:dyDescent="0.25">
      <c r="CT1343" s="77" t="s">
        <v>155</v>
      </c>
      <c r="CU1343" s="77" t="s">
        <v>450</v>
      </c>
      <c r="CV1343" s="77" t="s">
        <v>432</v>
      </c>
      <c r="CW1343" s="77">
        <v>2021</v>
      </c>
      <c r="CX1343" s="77">
        <v>0</v>
      </c>
      <c r="CY1343" s="77">
        <v>0</v>
      </c>
      <c r="CZ1343" s="77">
        <v>0</v>
      </c>
      <c r="DA1343" s="77">
        <v>0</v>
      </c>
      <c r="DB1343" s="77">
        <v>8807.9522308757732</v>
      </c>
      <c r="DC1343" s="77">
        <v>222.22942162783031</v>
      </c>
      <c r="DD1343" s="77">
        <v>8585.7228092479418</v>
      </c>
      <c r="DE1343" s="77">
        <v>0</v>
      </c>
      <c r="DF1343" s="77">
        <v>514.45318018009664</v>
      </c>
      <c r="DG1343" s="77">
        <v>514.45318018009664</v>
      </c>
      <c r="DH1343" s="77">
        <v>0</v>
      </c>
      <c r="DI1343" s="77">
        <v>0</v>
      </c>
      <c r="DJ1343" s="77">
        <v>9.6929271769886044E-8</v>
      </c>
      <c r="DL1343" s="77">
        <v>0</v>
      </c>
      <c r="DM1343" s="77">
        <v>4.9865572114558742E-5</v>
      </c>
      <c r="DN1343" s="77">
        <v>4.9865572114558742E-5</v>
      </c>
      <c r="DO1343" s="77">
        <v>0</v>
      </c>
      <c r="DP1343" s="77">
        <v>4.9865572114558742E-5</v>
      </c>
      <c r="DQ1343" s="77">
        <v>4.9865572114558742E-5</v>
      </c>
      <c r="DR1343" s="77">
        <v>0</v>
      </c>
      <c r="DS1343" s="77">
        <v>0</v>
      </c>
      <c r="DT1343" s="77">
        <v>0</v>
      </c>
      <c r="DU1343" s="77">
        <v>0</v>
      </c>
      <c r="DV1343" s="77">
        <v>0</v>
      </c>
      <c r="DW1343" s="77">
        <v>0</v>
      </c>
      <c r="GE1343" s="77" t="s">
        <v>422</v>
      </c>
      <c r="GF1343" s="77" t="s">
        <v>155</v>
      </c>
      <c r="GG1343" s="77" t="s">
        <v>435</v>
      </c>
      <c r="GH1343" s="77" t="s">
        <v>453</v>
      </c>
      <c r="GI1343" s="77">
        <v>2025</v>
      </c>
      <c r="GJ1343" s="77" t="s">
        <v>305</v>
      </c>
      <c r="GK1343" s="77">
        <v>233.23007680793941</v>
      </c>
      <c r="GL1343" s="77">
        <v>1453.2434490000001</v>
      </c>
      <c r="GM1343" s="77">
        <v>2025</v>
      </c>
      <c r="GN1343" s="77" t="s">
        <v>175</v>
      </c>
      <c r="GO1343" s="77">
        <v>0.13250000000000001</v>
      </c>
      <c r="GP1343" s="77">
        <v>3</v>
      </c>
      <c r="GQ1343" s="77">
        <v>0</v>
      </c>
      <c r="GR1343" s="77" t="s">
        <v>423</v>
      </c>
      <c r="GS1343" s="77">
        <v>0</v>
      </c>
      <c r="GT1343" s="77">
        <v>0</v>
      </c>
      <c r="GU1343" s="77">
        <v>0</v>
      </c>
      <c r="GV1343" s="248">
        <v>0</v>
      </c>
      <c r="GW1343" s="248">
        <v>0</v>
      </c>
      <c r="GX1343" s="77">
        <v>0</v>
      </c>
      <c r="GY1343" s="77">
        <v>0.1527377521613833</v>
      </c>
      <c r="GZ1343" s="77">
        <v>35.62303766807144</v>
      </c>
    </row>
    <row r="1344" spans="98:208" x14ac:dyDescent="0.25">
      <c r="CT1344" s="77" t="s">
        <v>155</v>
      </c>
      <c r="CU1344" s="77" t="s">
        <v>450</v>
      </c>
      <c r="CV1344" s="77" t="s">
        <v>432</v>
      </c>
      <c r="CW1344" s="77">
        <v>2022</v>
      </c>
      <c r="CX1344" s="77">
        <v>0</v>
      </c>
      <c r="CY1344" s="77">
        <v>0</v>
      </c>
      <c r="CZ1344" s="77">
        <v>0</v>
      </c>
      <c r="DA1344" s="77">
        <v>0</v>
      </c>
      <c r="DB1344" s="77">
        <v>8807.9522308757732</v>
      </c>
      <c r="DC1344" s="77">
        <v>222.22942162783031</v>
      </c>
      <c r="DD1344" s="77">
        <v>8585.7228092479418</v>
      </c>
      <c r="DE1344" s="77">
        <v>0</v>
      </c>
      <c r="DF1344" s="77">
        <v>514.45318018009664</v>
      </c>
      <c r="DG1344" s="77">
        <v>514.45318018009664</v>
      </c>
      <c r="DH1344" s="77">
        <v>514.45318018009664</v>
      </c>
      <c r="DI1344" s="77">
        <v>0</v>
      </c>
      <c r="DJ1344" s="77">
        <v>9.6929271769886044E-8</v>
      </c>
      <c r="DL1344" s="77">
        <v>0</v>
      </c>
      <c r="DM1344" s="77">
        <v>4.9865572114558742E-5</v>
      </c>
      <c r="DN1344" s="77">
        <v>4.9865572114558742E-5</v>
      </c>
      <c r="DO1344" s="77">
        <v>0</v>
      </c>
      <c r="DP1344" s="77">
        <v>4.9865572114558742E-5</v>
      </c>
      <c r="DQ1344" s="77">
        <v>4.9865572114558742E-5</v>
      </c>
      <c r="DR1344" s="77">
        <v>0</v>
      </c>
      <c r="DS1344" s="77">
        <v>4.9865572114558742E-5</v>
      </c>
      <c r="DT1344" s="77">
        <v>4.9865572114558742E-5</v>
      </c>
      <c r="DU1344" s="77">
        <v>0</v>
      </c>
      <c r="DV1344" s="77">
        <v>0</v>
      </c>
      <c r="DW1344" s="77">
        <v>0</v>
      </c>
      <c r="GE1344" s="77" t="s">
        <v>425</v>
      </c>
      <c r="GF1344" s="77" t="s">
        <v>155</v>
      </c>
      <c r="GG1344" s="77" t="s">
        <v>435</v>
      </c>
      <c r="GH1344" s="77" t="s">
        <v>453</v>
      </c>
      <c r="GI1344" s="77">
        <v>2025</v>
      </c>
      <c r="GJ1344" s="77" t="s">
        <v>301</v>
      </c>
      <c r="GK1344" s="77">
        <v>8896.5159934286003</v>
      </c>
      <c r="GL1344" s="77">
        <v>1453.2434490000001</v>
      </c>
      <c r="GM1344" s="77">
        <v>2025</v>
      </c>
      <c r="GN1344" s="77" t="s">
        <v>175</v>
      </c>
      <c r="GO1344" s="77">
        <v>5.3000000000000005E-2</v>
      </c>
      <c r="GP1344" s="77">
        <v>3</v>
      </c>
      <c r="GQ1344" s="77">
        <v>0</v>
      </c>
      <c r="GR1344" s="77" t="s">
        <v>423</v>
      </c>
      <c r="GS1344" s="77">
        <v>0</v>
      </c>
      <c r="GT1344" s="77">
        <v>0</v>
      </c>
      <c r="GU1344" s="77">
        <v>0</v>
      </c>
      <c r="GV1344" s="248">
        <v>0</v>
      </c>
      <c r="GW1344" s="248">
        <v>0</v>
      </c>
      <c r="GX1344" s="77">
        <v>0</v>
      </c>
      <c r="GY1344" s="77">
        <v>5.5966209081309407E-2</v>
      </c>
      <c r="GZ1344" s="77">
        <v>497.90427418343813</v>
      </c>
    </row>
    <row r="1345" spans="98:208" x14ac:dyDescent="0.25">
      <c r="CT1345" s="77" t="s">
        <v>155</v>
      </c>
      <c r="CU1345" s="77" t="s">
        <v>450</v>
      </c>
      <c r="CV1345" s="77" t="s">
        <v>432</v>
      </c>
      <c r="CW1345" s="77">
        <v>2023</v>
      </c>
      <c r="CX1345" s="77">
        <v>0</v>
      </c>
      <c r="CY1345" s="77">
        <v>0</v>
      </c>
      <c r="CZ1345" s="77">
        <v>0</v>
      </c>
      <c r="DA1345" s="77">
        <v>0</v>
      </c>
      <c r="DB1345" s="77">
        <v>9129.7460702365297</v>
      </c>
      <c r="DC1345" s="77">
        <v>233.23007680793731</v>
      </c>
      <c r="DD1345" s="77">
        <v>8896.5159934285894</v>
      </c>
      <c r="DE1345" s="77">
        <v>0</v>
      </c>
      <c r="DF1345" s="77">
        <v>0</v>
      </c>
      <c r="DG1345" s="77">
        <v>533.52731185150867</v>
      </c>
      <c r="DH1345" s="77">
        <v>533.52731185150867</v>
      </c>
      <c r="DI1345" s="77">
        <v>533.52731185150867</v>
      </c>
      <c r="DJ1345" s="77">
        <v>9.6929271769886044E-8</v>
      </c>
      <c r="DL1345" s="77">
        <v>0</v>
      </c>
      <c r="DM1345" s="77">
        <v>0</v>
      </c>
      <c r="DN1345" s="77">
        <v>0</v>
      </c>
      <c r="DO1345" s="77">
        <v>0</v>
      </c>
      <c r="DP1345" s="77">
        <v>5.171441380711163E-5</v>
      </c>
      <c r="DQ1345" s="77">
        <v>5.171441380711163E-5</v>
      </c>
      <c r="DR1345" s="77">
        <v>0</v>
      </c>
      <c r="DS1345" s="77">
        <v>5.171441380711163E-5</v>
      </c>
      <c r="DT1345" s="77">
        <v>5.171441380711163E-5</v>
      </c>
      <c r="DU1345" s="77">
        <v>0</v>
      </c>
      <c r="DV1345" s="77">
        <v>5.171441380711163E-5</v>
      </c>
      <c r="DW1345" s="77">
        <v>5.171441380711163E-5</v>
      </c>
      <c r="GE1345" s="77" t="s">
        <v>427</v>
      </c>
      <c r="GF1345" s="77" t="s">
        <v>155</v>
      </c>
      <c r="GG1345" s="77" t="s">
        <v>435</v>
      </c>
      <c r="GH1345" s="77" t="s">
        <v>453</v>
      </c>
      <c r="GI1345" s="77">
        <v>2025</v>
      </c>
      <c r="GJ1345" s="77" t="s">
        <v>303</v>
      </c>
      <c r="GK1345" s="77">
        <v>5534.8914862000966</v>
      </c>
      <c r="GL1345" s="77">
        <v>1453.2434490000001</v>
      </c>
      <c r="GM1345" s="77">
        <v>2025</v>
      </c>
      <c r="GN1345" s="77" t="s">
        <v>175</v>
      </c>
      <c r="GO1345" s="77">
        <v>5.3000000000000005E-2</v>
      </c>
      <c r="GP1345" s="77">
        <v>3</v>
      </c>
      <c r="GQ1345" s="77">
        <v>0</v>
      </c>
      <c r="GR1345" s="77" t="s">
        <v>423</v>
      </c>
      <c r="GS1345" s="77">
        <v>0</v>
      </c>
      <c r="GT1345" s="77">
        <v>0</v>
      </c>
      <c r="GU1345" s="77">
        <v>0</v>
      </c>
      <c r="GV1345" s="248">
        <v>0</v>
      </c>
      <c r="GW1345" s="248">
        <v>0</v>
      </c>
      <c r="GX1345" s="77">
        <v>0</v>
      </c>
      <c r="GY1345" s="77">
        <v>5.5966209081309407E-2</v>
      </c>
      <c r="GZ1345" s="77">
        <v>309.76689415903394</v>
      </c>
    </row>
    <row r="1346" spans="98:208" x14ac:dyDescent="0.25">
      <c r="CT1346" s="77" t="s">
        <v>155</v>
      </c>
      <c r="CU1346" s="77" t="s">
        <v>450</v>
      </c>
      <c r="CV1346" s="77" t="s">
        <v>432</v>
      </c>
      <c r="CW1346" s="77">
        <v>2024</v>
      </c>
      <c r="CX1346" s="77">
        <v>0</v>
      </c>
      <c r="CY1346" s="77">
        <v>0</v>
      </c>
      <c r="CZ1346" s="77">
        <v>0</v>
      </c>
      <c r="DA1346" s="77">
        <v>0</v>
      </c>
      <c r="DB1346" s="77">
        <v>9129.7460702365297</v>
      </c>
      <c r="DC1346" s="77">
        <v>233.23007680793731</v>
      </c>
      <c r="DD1346" s="77">
        <v>8896.5159934285894</v>
      </c>
      <c r="DE1346" s="77">
        <v>0</v>
      </c>
      <c r="DF1346" s="77">
        <v>0</v>
      </c>
      <c r="DG1346" s="77">
        <v>0</v>
      </c>
      <c r="DH1346" s="77">
        <v>533.52731185150867</v>
      </c>
      <c r="DI1346" s="77">
        <v>533.52731185150867</v>
      </c>
      <c r="DJ1346" s="77">
        <v>9.6929271769886044E-8</v>
      </c>
      <c r="DL1346" s="77">
        <v>0</v>
      </c>
      <c r="DM1346" s="77">
        <v>0</v>
      </c>
      <c r="DN1346" s="77">
        <v>0</v>
      </c>
      <c r="DO1346" s="77">
        <v>0</v>
      </c>
      <c r="DP1346" s="77">
        <v>0</v>
      </c>
      <c r="DQ1346" s="77">
        <v>0</v>
      </c>
      <c r="DR1346" s="77">
        <v>0</v>
      </c>
      <c r="DS1346" s="77">
        <v>5.171441380711163E-5</v>
      </c>
      <c r="DT1346" s="77">
        <v>5.171441380711163E-5</v>
      </c>
      <c r="DU1346" s="77">
        <v>0</v>
      </c>
      <c r="DV1346" s="77">
        <v>5.171441380711163E-5</v>
      </c>
      <c r="DW1346" s="77">
        <v>5.171441380711163E-5</v>
      </c>
      <c r="GE1346" s="77" t="s">
        <v>422</v>
      </c>
      <c r="GF1346" s="77" t="s">
        <v>155</v>
      </c>
      <c r="GG1346" s="77" t="s">
        <v>435</v>
      </c>
      <c r="GH1346" s="77" t="s">
        <v>460</v>
      </c>
      <c r="GI1346" s="77">
        <v>2021</v>
      </c>
      <c r="GJ1346" s="77" t="s">
        <v>305</v>
      </c>
      <c r="GK1346" s="77">
        <v>222.22942162783289</v>
      </c>
      <c r="GL1346" s="77">
        <v>1453.2434490000001</v>
      </c>
      <c r="GM1346" s="77">
        <v>2021</v>
      </c>
      <c r="GN1346" s="77" t="s">
        <v>175</v>
      </c>
      <c r="GO1346" s="77">
        <v>0.13250000000000001</v>
      </c>
      <c r="GP1346" s="77">
        <v>3</v>
      </c>
      <c r="GQ1346" s="77">
        <v>0</v>
      </c>
      <c r="GR1346" s="77" t="s">
        <v>423</v>
      </c>
      <c r="GS1346" s="77">
        <v>0.1527377521613833</v>
      </c>
      <c r="GT1346" s="77">
        <v>33.942822323559497</v>
      </c>
      <c r="GU1346" s="77">
        <v>0.1527377521613833</v>
      </c>
      <c r="GV1346" s="248">
        <v>33.942822323559497</v>
      </c>
      <c r="GW1346" s="248">
        <v>0</v>
      </c>
      <c r="GX1346" s="77">
        <v>0</v>
      </c>
      <c r="GY1346" s="77">
        <v>0</v>
      </c>
      <c r="GZ1346" s="77">
        <v>0</v>
      </c>
    </row>
    <row r="1347" spans="98:208" x14ac:dyDescent="0.25">
      <c r="CT1347" s="77" t="s">
        <v>155</v>
      </c>
      <c r="CU1347" s="77" t="s">
        <v>450</v>
      </c>
      <c r="CV1347" s="77" t="s">
        <v>432</v>
      </c>
      <c r="CW1347" s="77">
        <v>2025</v>
      </c>
      <c r="CX1347" s="77">
        <v>0</v>
      </c>
      <c r="CY1347" s="77">
        <v>0</v>
      </c>
      <c r="CZ1347" s="77">
        <v>0</v>
      </c>
      <c r="DA1347" s="77">
        <v>0</v>
      </c>
      <c r="DB1347" s="77">
        <v>9129.7460702365297</v>
      </c>
      <c r="DC1347" s="77">
        <v>233.23007680793731</v>
      </c>
      <c r="DD1347" s="77">
        <v>8896.5159934285894</v>
      </c>
      <c r="DE1347" s="77">
        <v>0</v>
      </c>
      <c r="DF1347" s="77">
        <v>0</v>
      </c>
      <c r="DG1347" s="77">
        <v>0</v>
      </c>
      <c r="DH1347" s="77">
        <v>0</v>
      </c>
      <c r="DI1347" s="77">
        <v>533.52731185150867</v>
      </c>
      <c r="DJ1347" s="77">
        <v>9.6929271769886044E-8</v>
      </c>
      <c r="DL1347" s="77">
        <v>0</v>
      </c>
      <c r="DM1347" s="77">
        <v>0</v>
      </c>
      <c r="DN1347" s="77">
        <v>0</v>
      </c>
      <c r="DO1347" s="77">
        <v>0</v>
      </c>
      <c r="DP1347" s="77">
        <v>0</v>
      </c>
      <c r="DQ1347" s="77">
        <v>0</v>
      </c>
      <c r="DR1347" s="77">
        <v>0</v>
      </c>
      <c r="DS1347" s="77">
        <v>0</v>
      </c>
      <c r="DT1347" s="77">
        <v>0</v>
      </c>
      <c r="DU1347" s="77">
        <v>0</v>
      </c>
      <c r="DV1347" s="77">
        <v>5.171441380711163E-5</v>
      </c>
      <c r="DW1347" s="77">
        <v>5.171441380711163E-5</v>
      </c>
      <c r="GE1347" s="77" t="s">
        <v>425</v>
      </c>
      <c r="GF1347" s="77" t="s">
        <v>155</v>
      </c>
      <c r="GG1347" s="77" t="s">
        <v>435</v>
      </c>
      <c r="GH1347" s="77" t="s">
        <v>460</v>
      </c>
      <c r="GI1347" s="77">
        <v>2021</v>
      </c>
      <c r="GJ1347" s="77" t="s">
        <v>301</v>
      </c>
      <c r="GK1347" s="77">
        <v>8585.7228092480345</v>
      </c>
      <c r="GL1347" s="77">
        <v>1453.2434490000001</v>
      </c>
      <c r="GM1347" s="77">
        <v>2021</v>
      </c>
      <c r="GN1347" s="77" t="s">
        <v>175</v>
      </c>
      <c r="GO1347" s="77">
        <v>5.3000000000000005E-2</v>
      </c>
      <c r="GP1347" s="77">
        <v>3</v>
      </c>
      <c r="GQ1347" s="77">
        <v>0</v>
      </c>
      <c r="GR1347" s="77" t="s">
        <v>423</v>
      </c>
      <c r="GS1347" s="77">
        <v>5.5966209081309407E-2</v>
      </c>
      <c r="GT1347" s="77">
        <v>480.51035785654267</v>
      </c>
      <c r="GU1347" s="77">
        <v>5.5966209081309407E-2</v>
      </c>
      <c r="GV1347" s="248">
        <v>480.51035785654267</v>
      </c>
      <c r="GW1347" s="248">
        <v>0</v>
      </c>
      <c r="GX1347" s="77">
        <v>0</v>
      </c>
      <c r="GY1347" s="77">
        <v>0</v>
      </c>
      <c r="GZ1347" s="77">
        <v>0</v>
      </c>
    </row>
    <row r="1348" spans="98:208" x14ac:dyDescent="0.25">
      <c r="CT1348" s="77" t="s">
        <v>155</v>
      </c>
      <c r="CU1348" s="77" t="s">
        <v>450</v>
      </c>
      <c r="CV1348" s="77" t="s">
        <v>439</v>
      </c>
      <c r="CW1348" s="77">
        <v>2020</v>
      </c>
      <c r="CX1348" s="77">
        <v>0</v>
      </c>
      <c r="CY1348" s="77">
        <v>0</v>
      </c>
      <c r="CZ1348" s="77">
        <v>0</v>
      </c>
      <c r="DA1348" s="77">
        <v>0</v>
      </c>
      <c r="DB1348" s="77">
        <v>5.240558331301572</v>
      </c>
      <c r="DC1348" s="77">
        <v>0.69641821681222593</v>
      </c>
      <c r="DD1348" s="77">
        <v>2.9419641522810331</v>
      </c>
      <c r="DE1348" s="77">
        <v>1.6021759622082961</v>
      </c>
      <c r="DF1348" s="77">
        <v>0.36068764874241332</v>
      </c>
      <c r="DG1348" s="77">
        <v>0</v>
      </c>
      <c r="DH1348" s="77">
        <v>0</v>
      </c>
      <c r="DI1348" s="77">
        <v>0</v>
      </c>
      <c r="DJ1348" s="77">
        <v>1.172058326609139E-5</v>
      </c>
      <c r="DL1348" s="77">
        <v>0</v>
      </c>
      <c r="DM1348" s="77">
        <v>4.2274696201361784E-6</v>
      </c>
      <c r="DN1348" s="77">
        <v>4.2274696201361784E-6</v>
      </c>
      <c r="DO1348" s="77">
        <v>0</v>
      </c>
      <c r="DP1348" s="77">
        <v>0</v>
      </c>
      <c r="DQ1348" s="77">
        <v>0</v>
      </c>
      <c r="DR1348" s="77">
        <v>0</v>
      </c>
      <c r="DS1348" s="77">
        <v>0</v>
      </c>
      <c r="DT1348" s="77">
        <v>0</v>
      </c>
      <c r="DU1348" s="77">
        <v>0</v>
      </c>
      <c r="DV1348" s="77">
        <v>0</v>
      </c>
      <c r="DW1348" s="77">
        <v>0</v>
      </c>
      <c r="GE1348" s="77" t="s">
        <v>422</v>
      </c>
      <c r="GF1348" s="77" t="s">
        <v>155</v>
      </c>
      <c r="GG1348" s="77" t="s">
        <v>435</v>
      </c>
      <c r="GH1348" s="77" t="s">
        <v>460</v>
      </c>
      <c r="GI1348" s="77">
        <v>2022</v>
      </c>
      <c r="GJ1348" s="77" t="s">
        <v>305</v>
      </c>
      <c r="GK1348" s="77">
        <v>222.22942162783289</v>
      </c>
      <c r="GL1348" s="77">
        <v>1453.2434490000001</v>
      </c>
      <c r="GM1348" s="77">
        <v>2022</v>
      </c>
      <c r="GN1348" s="77" t="s">
        <v>175</v>
      </c>
      <c r="GO1348" s="77">
        <v>0.13250000000000001</v>
      </c>
      <c r="GP1348" s="77">
        <v>3</v>
      </c>
      <c r="GQ1348" s="77">
        <v>0</v>
      </c>
      <c r="GR1348" s="77" t="s">
        <v>423</v>
      </c>
      <c r="GS1348" s="77">
        <v>0.1527377521613833</v>
      </c>
      <c r="GT1348" s="77">
        <v>33.942822323559497</v>
      </c>
      <c r="GU1348" s="77">
        <v>0.1527377521613833</v>
      </c>
      <c r="GV1348" s="248">
        <v>33.942822323559497</v>
      </c>
      <c r="GW1348" s="248">
        <v>0.1527377521613833</v>
      </c>
      <c r="GX1348" s="77">
        <v>33.942822323559497</v>
      </c>
      <c r="GY1348" s="77">
        <v>0</v>
      </c>
      <c r="GZ1348" s="77">
        <v>0</v>
      </c>
    </row>
    <row r="1349" spans="98:208" x14ac:dyDescent="0.25">
      <c r="CT1349" s="77" t="s">
        <v>155</v>
      </c>
      <c r="CU1349" s="77" t="s">
        <v>450</v>
      </c>
      <c r="CV1349" s="77" t="s">
        <v>439</v>
      </c>
      <c r="CW1349" s="77">
        <v>2021</v>
      </c>
      <c r="CX1349" s="77">
        <v>0</v>
      </c>
      <c r="CY1349" s="77">
        <v>0</v>
      </c>
      <c r="CZ1349" s="77">
        <v>0</v>
      </c>
      <c r="DA1349" s="77">
        <v>0</v>
      </c>
      <c r="DB1349" s="77">
        <v>5.240558331301572</v>
      </c>
      <c r="DC1349" s="77">
        <v>0.69641821681222593</v>
      </c>
      <c r="DD1349" s="77">
        <v>2.9419641522810331</v>
      </c>
      <c r="DE1349" s="77">
        <v>1.6021759622082961</v>
      </c>
      <c r="DF1349" s="77">
        <v>0.36068764874241332</v>
      </c>
      <c r="DG1349" s="77">
        <v>0.36068764874241332</v>
      </c>
      <c r="DH1349" s="77">
        <v>0</v>
      </c>
      <c r="DI1349" s="77">
        <v>0</v>
      </c>
      <c r="DJ1349" s="77">
        <v>1.172058326609139E-5</v>
      </c>
      <c r="DL1349" s="77">
        <v>0</v>
      </c>
      <c r="DM1349" s="77">
        <v>4.2274696201361784E-6</v>
      </c>
      <c r="DN1349" s="77">
        <v>4.2274696201361784E-6</v>
      </c>
      <c r="DO1349" s="77">
        <v>0</v>
      </c>
      <c r="DP1349" s="77">
        <v>4.2274696201361784E-6</v>
      </c>
      <c r="DQ1349" s="77">
        <v>4.2274696201361784E-6</v>
      </c>
      <c r="DR1349" s="77">
        <v>0</v>
      </c>
      <c r="DS1349" s="77">
        <v>0</v>
      </c>
      <c r="DT1349" s="77">
        <v>0</v>
      </c>
      <c r="DU1349" s="77">
        <v>0</v>
      </c>
      <c r="DV1349" s="77">
        <v>0</v>
      </c>
      <c r="DW1349" s="77">
        <v>0</v>
      </c>
      <c r="GE1349" s="77" t="s">
        <v>425</v>
      </c>
      <c r="GF1349" s="77" t="s">
        <v>155</v>
      </c>
      <c r="GG1349" s="77" t="s">
        <v>435</v>
      </c>
      <c r="GH1349" s="77" t="s">
        <v>460</v>
      </c>
      <c r="GI1349" s="77">
        <v>2022</v>
      </c>
      <c r="GJ1349" s="77" t="s">
        <v>301</v>
      </c>
      <c r="GK1349" s="77">
        <v>8585.7228092480345</v>
      </c>
      <c r="GL1349" s="77">
        <v>1453.2434490000001</v>
      </c>
      <c r="GM1349" s="77">
        <v>2022</v>
      </c>
      <c r="GN1349" s="77" t="s">
        <v>175</v>
      </c>
      <c r="GO1349" s="77">
        <v>5.3000000000000005E-2</v>
      </c>
      <c r="GP1349" s="77">
        <v>3</v>
      </c>
      <c r="GQ1349" s="77">
        <v>0</v>
      </c>
      <c r="GR1349" s="77" t="s">
        <v>423</v>
      </c>
      <c r="GS1349" s="77">
        <v>5.5966209081309407E-2</v>
      </c>
      <c r="GT1349" s="77">
        <v>480.51035785654267</v>
      </c>
      <c r="GU1349" s="77">
        <v>5.5966209081309407E-2</v>
      </c>
      <c r="GV1349" s="248">
        <v>480.51035785654267</v>
      </c>
      <c r="GW1349" s="248">
        <v>5.5966209081309407E-2</v>
      </c>
      <c r="GX1349" s="77">
        <v>480.51035785654267</v>
      </c>
      <c r="GY1349" s="77">
        <v>0</v>
      </c>
      <c r="GZ1349" s="77">
        <v>0</v>
      </c>
    </row>
    <row r="1350" spans="98:208" x14ac:dyDescent="0.25">
      <c r="CT1350" s="77" t="s">
        <v>155</v>
      </c>
      <c r="CU1350" s="77" t="s">
        <v>450</v>
      </c>
      <c r="CV1350" s="77" t="s">
        <v>439</v>
      </c>
      <c r="CW1350" s="77">
        <v>2022</v>
      </c>
      <c r="CX1350" s="77">
        <v>0</v>
      </c>
      <c r="CY1350" s="77">
        <v>0</v>
      </c>
      <c r="CZ1350" s="77">
        <v>0</v>
      </c>
      <c r="DA1350" s="77">
        <v>0</v>
      </c>
      <c r="DB1350" s="77">
        <v>5.240558331301572</v>
      </c>
      <c r="DC1350" s="77">
        <v>0.69641821681222593</v>
      </c>
      <c r="DD1350" s="77">
        <v>2.9419641522810331</v>
      </c>
      <c r="DE1350" s="77">
        <v>1.6021759622082961</v>
      </c>
      <c r="DF1350" s="77">
        <v>0.36068764874241332</v>
      </c>
      <c r="DG1350" s="77">
        <v>0.36068764874241332</v>
      </c>
      <c r="DH1350" s="77">
        <v>0.36068764874241332</v>
      </c>
      <c r="DI1350" s="77">
        <v>0</v>
      </c>
      <c r="DJ1350" s="77">
        <v>1.172058326609139E-5</v>
      </c>
      <c r="DL1350" s="77">
        <v>0</v>
      </c>
      <c r="DM1350" s="77">
        <v>4.2274696201361784E-6</v>
      </c>
      <c r="DN1350" s="77">
        <v>4.2274696201361784E-6</v>
      </c>
      <c r="DO1350" s="77">
        <v>0</v>
      </c>
      <c r="DP1350" s="77">
        <v>4.2274696201361784E-6</v>
      </c>
      <c r="DQ1350" s="77">
        <v>4.2274696201361784E-6</v>
      </c>
      <c r="DR1350" s="77">
        <v>0</v>
      </c>
      <c r="DS1350" s="77">
        <v>4.2274696201361784E-6</v>
      </c>
      <c r="DT1350" s="77">
        <v>4.2274696201361784E-6</v>
      </c>
      <c r="DU1350" s="77">
        <v>0</v>
      </c>
      <c r="DV1350" s="77">
        <v>0</v>
      </c>
      <c r="DW1350" s="77">
        <v>0</v>
      </c>
      <c r="GE1350" s="77" t="s">
        <v>422</v>
      </c>
      <c r="GF1350" s="77" t="s">
        <v>155</v>
      </c>
      <c r="GG1350" s="77" t="s">
        <v>435</v>
      </c>
      <c r="GH1350" s="77" t="s">
        <v>460</v>
      </c>
      <c r="GI1350" s="77">
        <v>2023</v>
      </c>
      <c r="GJ1350" s="77" t="s">
        <v>305</v>
      </c>
      <c r="GK1350" s="77">
        <v>233.2300768079416</v>
      </c>
      <c r="GL1350" s="77">
        <v>1453.2434490000001</v>
      </c>
      <c r="GM1350" s="77">
        <v>2023</v>
      </c>
      <c r="GN1350" s="77" t="s">
        <v>175</v>
      </c>
      <c r="GO1350" s="77">
        <v>0.13250000000000001</v>
      </c>
      <c r="GP1350" s="77">
        <v>3</v>
      </c>
      <c r="GQ1350" s="77">
        <v>0</v>
      </c>
      <c r="GR1350" s="77" t="s">
        <v>423</v>
      </c>
      <c r="GS1350" s="77">
        <v>0</v>
      </c>
      <c r="GT1350" s="77">
        <v>0</v>
      </c>
      <c r="GU1350" s="77">
        <v>0.1527377521613833</v>
      </c>
      <c r="GV1350" s="248">
        <v>35.623037668071774</v>
      </c>
      <c r="GW1350" s="248">
        <v>0.1527377521613833</v>
      </c>
      <c r="GX1350" s="77">
        <v>35.623037668071774</v>
      </c>
      <c r="GY1350" s="77">
        <v>0.1527377521613833</v>
      </c>
      <c r="GZ1350" s="77">
        <v>35.623037668071774</v>
      </c>
    </row>
    <row r="1351" spans="98:208" x14ac:dyDescent="0.25">
      <c r="CT1351" s="77" t="s">
        <v>155</v>
      </c>
      <c r="CU1351" s="77" t="s">
        <v>450</v>
      </c>
      <c r="CV1351" s="77" t="s">
        <v>439</v>
      </c>
      <c r="CW1351" s="77">
        <v>2023</v>
      </c>
      <c r="CX1351" s="77">
        <v>0</v>
      </c>
      <c r="CY1351" s="77">
        <v>0</v>
      </c>
      <c r="CZ1351" s="77">
        <v>0</v>
      </c>
      <c r="DA1351" s="77">
        <v>0</v>
      </c>
      <c r="DB1351" s="77">
        <v>5.4750346070078058</v>
      </c>
      <c r="DC1351" s="77">
        <v>0.71896016785821737</v>
      </c>
      <c r="DD1351" s="77">
        <v>3.0714971986151278</v>
      </c>
      <c r="DE1351" s="77">
        <v>1.6845772405344599</v>
      </c>
      <c r="DF1351" s="77">
        <v>0</v>
      </c>
      <c r="DG1351" s="77">
        <v>0.37599181639995216</v>
      </c>
      <c r="DH1351" s="77">
        <v>0.37599181639995216</v>
      </c>
      <c r="DI1351" s="77">
        <v>0.37599181639995216</v>
      </c>
      <c r="DJ1351" s="77">
        <v>1.172058326609139E-5</v>
      </c>
      <c r="DL1351" s="77">
        <v>0</v>
      </c>
      <c r="DM1351" s="77">
        <v>0</v>
      </c>
      <c r="DN1351" s="77">
        <v>0</v>
      </c>
      <c r="DO1351" s="77">
        <v>0</v>
      </c>
      <c r="DP1351" s="77">
        <v>4.4068433914845853E-6</v>
      </c>
      <c r="DQ1351" s="77">
        <v>4.4068433914845853E-6</v>
      </c>
      <c r="DR1351" s="77">
        <v>0</v>
      </c>
      <c r="DS1351" s="77">
        <v>4.4068433914845853E-6</v>
      </c>
      <c r="DT1351" s="77">
        <v>4.4068433914845853E-6</v>
      </c>
      <c r="DU1351" s="77">
        <v>0</v>
      </c>
      <c r="DV1351" s="77">
        <v>4.4068433914845853E-6</v>
      </c>
      <c r="DW1351" s="77">
        <v>4.4068433914845853E-6</v>
      </c>
      <c r="GE1351" s="77" t="s">
        <v>425</v>
      </c>
      <c r="GF1351" s="77" t="s">
        <v>155</v>
      </c>
      <c r="GG1351" s="77" t="s">
        <v>435</v>
      </c>
      <c r="GH1351" s="77" t="s">
        <v>460</v>
      </c>
      <c r="GI1351" s="77">
        <v>2023</v>
      </c>
      <c r="GJ1351" s="77" t="s">
        <v>301</v>
      </c>
      <c r="GK1351" s="77">
        <v>8896.5159934286858</v>
      </c>
      <c r="GL1351" s="77">
        <v>1453.2434490000001</v>
      </c>
      <c r="GM1351" s="77">
        <v>2023</v>
      </c>
      <c r="GN1351" s="77" t="s">
        <v>175</v>
      </c>
      <c r="GO1351" s="77">
        <v>5.3000000000000005E-2</v>
      </c>
      <c r="GP1351" s="77">
        <v>3</v>
      </c>
      <c r="GQ1351" s="77">
        <v>0</v>
      </c>
      <c r="GR1351" s="77" t="s">
        <v>423</v>
      </c>
      <c r="GS1351" s="77">
        <v>0</v>
      </c>
      <c r="GT1351" s="77">
        <v>0</v>
      </c>
      <c r="GU1351" s="77">
        <v>5.5966209081309407E-2</v>
      </c>
      <c r="GV1351" s="248">
        <v>497.90427418344291</v>
      </c>
      <c r="GW1351" s="248">
        <v>5.5966209081309407E-2</v>
      </c>
      <c r="GX1351" s="77">
        <v>497.90427418344291</v>
      </c>
      <c r="GY1351" s="77">
        <v>5.5966209081309407E-2</v>
      </c>
      <c r="GZ1351" s="77">
        <v>497.90427418344291</v>
      </c>
    </row>
    <row r="1352" spans="98:208" x14ac:dyDescent="0.25">
      <c r="CT1352" s="77" t="s">
        <v>155</v>
      </c>
      <c r="CU1352" s="77" t="s">
        <v>450</v>
      </c>
      <c r="CV1352" s="77" t="s">
        <v>439</v>
      </c>
      <c r="CW1352" s="77">
        <v>2024</v>
      </c>
      <c r="CX1352" s="77">
        <v>0</v>
      </c>
      <c r="CY1352" s="77">
        <v>0</v>
      </c>
      <c r="CZ1352" s="77">
        <v>0</v>
      </c>
      <c r="DA1352" s="77">
        <v>0</v>
      </c>
      <c r="DB1352" s="77">
        <v>5.4750346070078058</v>
      </c>
      <c r="DC1352" s="77">
        <v>0.71896016785821737</v>
      </c>
      <c r="DD1352" s="77">
        <v>3.0714971986151278</v>
      </c>
      <c r="DE1352" s="77">
        <v>1.6845772405344599</v>
      </c>
      <c r="DF1352" s="77">
        <v>0</v>
      </c>
      <c r="DG1352" s="77">
        <v>0</v>
      </c>
      <c r="DH1352" s="77">
        <v>0.37599181639995216</v>
      </c>
      <c r="DI1352" s="77">
        <v>0.37599181639995216</v>
      </c>
      <c r="DJ1352" s="77">
        <v>1.172058326609139E-5</v>
      </c>
      <c r="DL1352" s="77">
        <v>0</v>
      </c>
      <c r="DM1352" s="77">
        <v>0</v>
      </c>
      <c r="DN1352" s="77">
        <v>0</v>
      </c>
      <c r="DO1352" s="77">
        <v>0</v>
      </c>
      <c r="DP1352" s="77">
        <v>0</v>
      </c>
      <c r="DQ1352" s="77">
        <v>0</v>
      </c>
      <c r="DR1352" s="77">
        <v>0</v>
      </c>
      <c r="DS1352" s="77">
        <v>4.4068433914845853E-6</v>
      </c>
      <c r="DT1352" s="77">
        <v>4.4068433914845853E-6</v>
      </c>
      <c r="DU1352" s="77">
        <v>0</v>
      </c>
      <c r="DV1352" s="77">
        <v>4.4068433914845853E-6</v>
      </c>
      <c r="DW1352" s="77">
        <v>4.4068433914845853E-6</v>
      </c>
      <c r="GE1352" s="77" t="s">
        <v>422</v>
      </c>
      <c r="GF1352" s="77" t="s">
        <v>155</v>
      </c>
      <c r="GG1352" s="77" t="s">
        <v>435</v>
      </c>
      <c r="GH1352" s="77" t="s">
        <v>460</v>
      </c>
      <c r="GI1352" s="77">
        <v>2024</v>
      </c>
      <c r="GJ1352" s="77" t="s">
        <v>305</v>
      </c>
      <c r="GK1352" s="77">
        <v>233.2300768079416</v>
      </c>
      <c r="GL1352" s="77">
        <v>1453.2434490000001</v>
      </c>
      <c r="GM1352" s="77">
        <v>2024</v>
      </c>
      <c r="GN1352" s="77" t="s">
        <v>175</v>
      </c>
      <c r="GO1352" s="77">
        <v>0.13250000000000001</v>
      </c>
      <c r="GP1352" s="77">
        <v>3</v>
      </c>
      <c r="GQ1352" s="77">
        <v>0</v>
      </c>
      <c r="GR1352" s="77" t="s">
        <v>423</v>
      </c>
      <c r="GS1352" s="77">
        <v>0</v>
      </c>
      <c r="GT1352" s="77">
        <v>0</v>
      </c>
      <c r="GU1352" s="77">
        <v>0</v>
      </c>
      <c r="GV1352" s="248">
        <v>0</v>
      </c>
      <c r="GW1352" s="248">
        <v>0.1527377521613833</v>
      </c>
      <c r="GX1352" s="77">
        <v>35.623037668071774</v>
      </c>
      <c r="GY1352" s="77">
        <v>0.1527377521613833</v>
      </c>
      <c r="GZ1352" s="77">
        <v>35.623037668071774</v>
      </c>
    </row>
    <row r="1353" spans="98:208" x14ac:dyDescent="0.25">
      <c r="CT1353" s="77" t="s">
        <v>155</v>
      </c>
      <c r="CU1353" s="77" t="s">
        <v>450</v>
      </c>
      <c r="CV1353" s="77" t="s">
        <v>439</v>
      </c>
      <c r="CW1353" s="77">
        <v>2025</v>
      </c>
      <c r="CX1353" s="77">
        <v>0</v>
      </c>
      <c r="CY1353" s="77">
        <v>0</v>
      </c>
      <c r="CZ1353" s="77">
        <v>0</v>
      </c>
      <c r="DA1353" s="77">
        <v>0</v>
      </c>
      <c r="DB1353" s="77">
        <v>5.4750346070078058</v>
      </c>
      <c r="DC1353" s="77">
        <v>0.71896016785821737</v>
      </c>
      <c r="DD1353" s="77">
        <v>3.0714971986151278</v>
      </c>
      <c r="DE1353" s="77">
        <v>1.6845772405344599</v>
      </c>
      <c r="DF1353" s="77">
        <v>0</v>
      </c>
      <c r="DG1353" s="77">
        <v>0</v>
      </c>
      <c r="DH1353" s="77">
        <v>0</v>
      </c>
      <c r="DI1353" s="77">
        <v>0.37599181639995216</v>
      </c>
      <c r="DJ1353" s="77">
        <v>1.172058326609139E-5</v>
      </c>
      <c r="DL1353" s="77">
        <v>0</v>
      </c>
      <c r="DM1353" s="77">
        <v>0</v>
      </c>
      <c r="DN1353" s="77">
        <v>0</v>
      </c>
      <c r="DO1353" s="77">
        <v>0</v>
      </c>
      <c r="DP1353" s="77">
        <v>0</v>
      </c>
      <c r="DQ1353" s="77">
        <v>0</v>
      </c>
      <c r="DR1353" s="77">
        <v>0</v>
      </c>
      <c r="DS1353" s="77">
        <v>0</v>
      </c>
      <c r="DT1353" s="77">
        <v>0</v>
      </c>
      <c r="DU1353" s="77">
        <v>0</v>
      </c>
      <c r="DV1353" s="77">
        <v>4.4068433914845853E-6</v>
      </c>
      <c r="DW1353" s="77">
        <v>4.4068433914845853E-6</v>
      </c>
      <c r="GE1353" s="77" t="s">
        <v>425</v>
      </c>
      <c r="GF1353" s="77" t="s">
        <v>155</v>
      </c>
      <c r="GG1353" s="77" t="s">
        <v>435</v>
      </c>
      <c r="GH1353" s="77" t="s">
        <v>460</v>
      </c>
      <c r="GI1353" s="77">
        <v>2024</v>
      </c>
      <c r="GJ1353" s="77" t="s">
        <v>301</v>
      </c>
      <c r="GK1353" s="77">
        <v>8896.5159934286858</v>
      </c>
      <c r="GL1353" s="77">
        <v>1453.2434490000001</v>
      </c>
      <c r="GM1353" s="77">
        <v>2024</v>
      </c>
      <c r="GN1353" s="77" t="s">
        <v>175</v>
      </c>
      <c r="GO1353" s="77">
        <v>5.3000000000000005E-2</v>
      </c>
      <c r="GP1353" s="77">
        <v>3</v>
      </c>
      <c r="GQ1353" s="77">
        <v>0</v>
      </c>
      <c r="GR1353" s="77" t="s">
        <v>423</v>
      </c>
      <c r="GS1353" s="77">
        <v>0</v>
      </c>
      <c r="GT1353" s="77">
        <v>0</v>
      </c>
      <c r="GU1353" s="77">
        <v>0</v>
      </c>
      <c r="GV1353" s="248">
        <v>0</v>
      </c>
      <c r="GW1353" s="248">
        <v>5.5966209081309407E-2</v>
      </c>
      <c r="GX1353" s="77">
        <v>497.90427418344291</v>
      </c>
      <c r="GY1353" s="77">
        <v>5.5966209081309407E-2</v>
      </c>
      <c r="GZ1353" s="77">
        <v>497.90427418344291</v>
      </c>
    </row>
    <row r="1354" spans="98:208" x14ac:dyDescent="0.25">
      <c r="CT1354" s="77" t="s">
        <v>155</v>
      </c>
      <c r="CU1354" s="77" t="s">
        <v>450</v>
      </c>
      <c r="CV1354" s="77" t="s">
        <v>446</v>
      </c>
      <c r="CW1354" s="77">
        <v>2020</v>
      </c>
      <c r="CX1354" s="77">
        <v>0</v>
      </c>
      <c r="CY1354" s="77">
        <v>0</v>
      </c>
      <c r="CZ1354" s="77">
        <v>0</v>
      </c>
      <c r="DA1354" s="77">
        <v>0</v>
      </c>
      <c r="DB1354" s="77">
        <v>7.7900575334948541E-2</v>
      </c>
      <c r="DC1354" s="77">
        <v>3.6425060683954492E-2</v>
      </c>
      <c r="DD1354" s="77">
        <v>1.5808724525432289E-3</v>
      </c>
      <c r="DE1354" s="77">
        <v>3.9894642198450743E-2</v>
      </c>
      <c r="DF1354" s="77">
        <v>7.884709215921628E-3</v>
      </c>
      <c r="DG1354" s="77">
        <v>0</v>
      </c>
      <c r="DH1354" s="77">
        <v>0</v>
      </c>
      <c r="DI1354" s="77">
        <v>0</v>
      </c>
      <c r="DJ1354" s="77">
        <v>4.6320507201493069E-3</v>
      </c>
      <c r="DL1354" s="77">
        <v>0</v>
      </c>
      <c r="DM1354" s="77">
        <v>3.6522373001777652E-5</v>
      </c>
      <c r="DN1354" s="77">
        <v>3.6522373001777652E-5</v>
      </c>
      <c r="DO1354" s="77">
        <v>0</v>
      </c>
      <c r="DP1354" s="77">
        <v>0</v>
      </c>
      <c r="DQ1354" s="77">
        <v>0</v>
      </c>
      <c r="DR1354" s="77">
        <v>0</v>
      </c>
      <c r="DS1354" s="77">
        <v>0</v>
      </c>
      <c r="DT1354" s="77">
        <v>0</v>
      </c>
      <c r="DU1354" s="77">
        <v>0</v>
      </c>
      <c r="DV1354" s="77">
        <v>0</v>
      </c>
      <c r="DW1354" s="77">
        <v>0</v>
      </c>
      <c r="GE1354" s="77" t="s">
        <v>422</v>
      </c>
      <c r="GF1354" s="77" t="s">
        <v>155</v>
      </c>
      <c r="GG1354" s="77" t="s">
        <v>435</v>
      </c>
      <c r="GH1354" s="77" t="s">
        <v>460</v>
      </c>
      <c r="GI1354" s="77">
        <v>2025</v>
      </c>
      <c r="GJ1354" s="77" t="s">
        <v>305</v>
      </c>
      <c r="GK1354" s="77">
        <v>233.2300768079416</v>
      </c>
      <c r="GL1354" s="77">
        <v>1453.2434490000001</v>
      </c>
      <c r="GM1354" s="77">
        <v>2025</v>
      </c>
      <c r="GN1354" s="77" t="s">
        <v>175</v>
      </c>
      <c r="GO1354" s="77">
        <v>0.13250000000000001</v>
      </c>
      <c r="GP1354" s="77">
        <v>3</v>
      </c>
      <c r="GQ1354" s="77">
        <v>0</v>
      </c>
      <c r="GR1354" s="77" t="s">
        <v>423</v>
      </c>
      <c r="GS1354" s="77">
        <v>0</v>
      </c>
      <c r="GT1354" s="77">
        <v>0</v>
      </c>
      <c r="GU1354" s="77">
        <v>0</v>
      </c>
      <c r="GV1354" s="248">
        <v>0</v>
      </c>
      <c r="GW1354" s="248">
        <v>0</v>
      </c>
      <c r="GX1354" s="77">
        <v>0</v>
      </c>
      <c r="GY1354" s="77">
        <v>0.1527377521613833</v>
      </c>
      <c r="GZ1354" s="77">
        <v>35.623037668071774</v>
      </c>
    </row>
    <row r="1355" spans="98:208" x14ac:dyDescent="0.25">
      <c r="CT1355" s="77" t="s">
        <v>155</v>
      </c>
      <c r="CU1355" s="77" t="s">
        <v>450</v>
      </c>
      <c r="CV1355" s="77" t="s">
        <v>446</v>
      </c>
      <c r="CW1355" s="77">
        <v>2021</v>
      </c>
      <c r="CX1355" s="77">
        <v>0</v>
      </c>
      <c r="CY1355" s="77">
        <v>0</v>
      </c>
      <c r="CZ1355" s="77">
        <v>0</v>
      </c>
      <c r="DA1355" s="77">
        <v>0</v>
      </c>
      <c r="DB1355" s="77">
        <v>7.7900575334948541E-2</v>
      </c>
      <c r="DC1355" s="77">
        <v>3.6425060683954492E-2</v>
      </c>
      <c r="DD1355" s="77">
        <v>1.5808724525432289E-3</v>
      </c>
      <c r="DE1355" s="77">
        <v>3.9894642198450743E-2</v>
      </c>
      <c r="DF1355" s="77">
        <v>7.884709215921628E-3</v>
      </c>
      <c r="DG1355" s="77">
        <v>7.884709215921628E-3</v>
      </c>
      <c r="DH1355" s="77">
        <v>0</v>
      </c>
      <c r="DI1355" s="77">
        <v>0</v>
      </c>
      <c r="DJ1355" s="77">
        <v>4.6320507201493069E-3</v>
      </c>
      <c r="DL1355" s="77">
        <v>0</v>
      </c>
      <c r="DM1355" s="77">
        <v>3.6522373001777652E-5</v>
      </c>
      <c r="DN1355" s="77">
        <v>3.6522373001777652E-5</v>
      </c>
      <c r="DO1355" s="77">
        <v>0</v>
      </c>
      <c r="DP1355" s="77">
        <v>3.6522373001777652E-5</v>
      </c>
      <c r="DQ1355" s="77">
        <v>3.6522373001777652E-5</v>
      </c>
      <c r="DR1355" s="77">
        <v>0</v>
      </c>
      <c r="DS1355" s="77">
        <v>0</v>
      </c>
      <c r="DT1355" s="77">
        <v>0</v>
      </c>
      <c r="DU1355" s="77">
        <v>0</v>
      </c>
      <c r="DV1355" s="77">
        <v>0</v>
      </c>
      <c r="DW1355" s="77">
        <v>0</v>
      </c>
      <c r="GE1355" s="77" t="s">
        <v>425</v>
      </c>
      <c r="GF1355" s="77" t="s">
        <v>155</v>
      </c>
      <c r="GG1355" s="77" t="s">
        <v>435</v>
      </c>
      <c r="GH1355" s="77" t="s">
        <v>460</v>
      </c>
      <c r="GI1355" s="77">
        <v>2025</v>
      </c>
      <c r="GJ1355" s="77" t="s">
        <v>301</v>
      </c>
      <c r="GK1355" s="77">
        <v>8896.5159934286858</v>
      </c>
      <c r="GL1355" s="77">
        <v>1453.2434490000001</v>
      </c>
      <c r="GM1355" s="77">
        <v>2025</v>
      </c>
      <c r="GN1355" s="77" t="s">
        <v>175</v>
      </c>
      <c r="GO1355" s="77">
        <v>5.3000000000000005E-2</v>
      </c>
      <c r="GP1355" s="77">
        <v>3</v>
      </c>
      <c r="GQ1355" s="77">
        <v>0</v>
      </c>
      <c r="GR1355" s="77" t="s">
        <v>423</v>
      </c>
      <c r="GS1355" s="77">
        <v>0</v>
      </c>
      <c r="GT1355" s="77">
        <v>0</v>
      </c>
      <c r="GU1355" s="77">
        <v>0</v>
      </c>
      <c r="GV1355" s="248">
        <v>0</v>
      </c>
      <c r="GW1355" s="248">
        <v>0</v>
      </c>
      <c r="GX1355" s="77">
        <v>0</v>
      </c>
      <c r="GY1355" s="77">
        <v>5.5966209081309407E-2</v>
      </c>
      <c r="GZ1355" s="77">
        <v>497.90427418344291</v>
      </c>
    </row>
    <row r="1356" spans="98:208" x14ac:dyDescent="0.25">
      <c r="CT1356" s="77" t="s">
        <v>155</v>
      </c>
      <c r="CU1356" s="77" t="s">
        <v>450</v>
      </c>
      <c r="CV1356" s="77" t="s">
        <v>446</v>
      </c>
      <c r="CW1356" s="77">
        <v>2022</v>
      </c>
      <c r="CX1356" s="77">
        <v>0</v>
      </c>
      <c r="CY1356" s="77">
        <v>0</v>
      </c>
      <c r="CZ1356" s="77">
        <v>0</v>
      </c>
      <c r="DA1356" s="77">
        <v>0</v>
      </c>
      <c r="DB1356" s="77">
        <v>7.7900575334948541E-2</v>
      </c>
      <c r="DC1356" s="77">
        <v>3.6425060683954492E-2</v>
      </c>
      <c r="DD1356" s="77">
        <v>1.5808724525432289E-3</v>
      </c>
      <c r="DE1356" s="77">
        <v>3.9894642198450743E-2</v>
      </c>
      <c r="DF1356" s="77">
        <v>7.884709215921628E-3</v>
      </c>
      <c r="DG1356" s="77">
        <v>7.884709215921628E-3</v>
      </c>
      <c r="DH1356" s="77">
        <v>7.884709215921628E-3</v>
      </c>
      <c r="DI1356" s="77">
        <v>0</v>
      </c>
      <c r="DJ1356" s="77">
        <v>4.6320507201493069E-3</v>
      </c>
      <c r="DL1356" s="77">
        <v>0</v>
      </c>
      <c r="DM1356" s="77">
        <v>3.6522373001777652E-5</v>
      </c>
      <c r="DN1356" s="77">
        <v>3.6522373001777652E-5</v>
      </c>
      <c r="DO1356" s="77">
        <v>0</v>
      </c>
      <c r="DP1356" s="77">
        <v>3.6522373001777652E-5</v>
      </c>
      <c r="DQ1356" s="77">
        <v>3.6522373001777652E-5</v>
      </c>
      <c r="DR1356" s="77">
        <v>0</v>
      </c>
      <c r="DS1356" s="77">
        <v>3.6522373001777652E-5</v>
      </c>
      <c r="DT1356" s="77">
        <v>3.6522373001777652E-5</v>
      </c>
      <c r="DU1356" s="77">
        <v>0</v>
      </c>
      <c r="DV1356" s="77">
        <v>0</v>
      </c>
      <c r="DW1356" s="77">
        <v>0</v>
      </c>
      <c r="GE1356" s="77" t="s">
        <v>422</v>
      </c>
      <c r="GF1356" s="77" t="s">
        <v>155</v>
      </c>
      <c r="GG1356" s="77" t="s">
        <v>435</v>
      </c>
      <c r="GH1356" s="77" t="s">
        <v>467</v>
      </c>
      <c r="GI1356" s="77">
        <v>2021</v>
      </c>
      <c r="GJ1356" s="77" t="s">
        <v>305</v>
      </c>
      <c r="GK1356" s="77">
        <v>0.69641821681223204</v>
      </c>
      <c r="GL1356" s="77">
        <v>1453.2434490000001</v>
      </c>
      <c r="GM1356" s="77">
        <v>2021</v>
      </c>
      <c r="GN1356" s="77" t="s">
        <v>175</v>
      </c>
      <c r="GO1356" s="77">
        <v>0.13250000000000001</v>
      </c>
      <c r="GP1356" s="77">
        <v>3</v>
      </c>
      <c r="GQ1356" s="77">
        <v>0</v>
      </c>
      <c r="GR1356" s="77" t="s">
        <v>423</v>
      </c>
      <c r="GS1356" s="77">
        <v>0.1527377521613833</v>
      </c>
      <c r="GT1356" s="77">
        <v>0.10636935300013919</v>
      </c>
      <c r="GU1356" s="77">
        <v>0.1527377521613833</v>
      </c>
      <c r="GV1356" s="248">
        <v>0.10636935300013919</v>
      </c>
      <c r="GW1356" s="248">
        <v>0</v>
      </c>
      <c r="GX1356" s="77">
        <v>0</v>
      </c>
      <c r="GY1356" s="77">
        <v>0</v>
      </c>
      <c r="GZ1356" s="77">
        <v>0</v>
      </c>
    </row>
    <row r="1357" spans="98:208" x14ac:dyDescent="0.25">
      <c r="CT1357" s="77" t="s">
        <v>155</v>
      </c>
      <c r="CU1357" s="77" t="s">
        <v>450</v>
      </c>
      <c r="CV1357" s="77" t="s">
        <v>446</v>
      </c>
      <c r="CW1357" s="77">
        <v>2023</v>
      </c>
      <c r="CX1357" s="77">
        <v>0</v>
      </c>
      <c r="CY1357" s="77">
        <v>0</v>
      </c>
      <c r="CZ1357" s="77">
        <v>0</v>
      </c>
      <c r="DA1357" s="77">
        <v>0</v>
      </c>
      <c r="DB1357" s="77">
        <v>8.0408269036977259E-2</v>
      </c>
      <c r="DC1357" s="77">
        <v>3.7590224611390742E-2</v>
      </c>
      <c r="DD1357" s="77">
        <v>1.631433411568724E-3</v>
      </c>
      <c r="DE1357" s="77">
        <v>4.1186611014017709E-2</v>
      </c>
      <c r="DF1357" s="77">
        <v>0</v>
      </c>
      <c r="DG1357" s="77">
        <v>8.1378100371604957E-3</v>
      </c>
      <c r="DH1357" s="77">
        <v>8.1378100371604957E-3</v>
      </c>
      <c r="DI1357" s="77">
        <v>8.1378100371604957E-3</v>
      </c>
      <c r="DJ1357" s="77">
        <v>4.6320507201493069E-3</v>
      </c>
      <c r="DL1357" s="77">
        <v>0</v>
      </c>
      <c r="DM1357" s="77">
        <v>0</v>
      </c>
      <c r="DN1357" s="77">
        <v>0</v>
      </c>
      <c r="DO1357" s="77">
        <v>0</v>
      </c>
      <c r="DP1357" s="77">
        <v>3.7694748843067533E-5</v>
      </c>
      <c r="DQ1357" s="77">
        <v>3.7694748843067533E-5</v>
      </c>
      <c r="DR1357" s="77">
        <v>0</v>
      </c>
      <c r="DS1357" s="77">
        <v>3.7694748843067533E-5</v>
      </c>
      <c r="DT1357" s="77">
        <v>3.7694748843067533E-5</v>
      </c>
      <c r="DU1357" s="77">
        <v>0</v>
      </c>
      <c r="DV1357" s="77">
        <v>3.7694748843067533E-5</v>
      </c>
      <c r="DW1357" s="77">
        <v>3.7694748843067533E-5</v>
      </c>
      <c r="GE1357" s="77" t="s">
        <v>425</v>
      </c>
      <c r="GF1357" s="77" t="s">
        <v>155</v>
      </c>
      <c r="GG1357" s="77" t="s">
        <v>435</v>
      </c>
      <c r="GH1357" s="77" t="s">
        <v>467</v>
      </c>
      <c r="GI1357" s="77">
        <v>2021</v>
      </c>
      <c r="GJ1357" s="77" t="s">
        <v>301</v>
      </c>
      <c r="GK1357" s="77">
        <v>2.9419641522810172</v>
      </c>
      <c r="GL1357" s="77">
        <v>1453.2434490000001</v>
      </c>
      <c r="GM1357" s="77">
        <v>2021</v>
      </c>
      <c r="GN1357" s="77" t="s">
        <v>175</v>
      </c>
      <c r="GO1357" s="77">
        <v>5.3000000000000005E-2</v>
      </c>
      <c r="GP1357" s="77">
        <v>3</v>
      </c>
      <c r="GQ1357" s="77">
        <v>0</v>
      </c>
      <c r="GR1357" s="77" t="s">
        <v>423</v>
      </c>
      <c r="GS1357" s="77">
        <v>5.5966209081309407E-2</v>
      </c>
      <c r="GT1357" s="77">
        <v>0.1646505808562766</v>
      </c>
      <c r="GU1357" s="77">
        <v>5.5966209081309407E-2</v>
      </c>
      <c r="GV1357" s="248">
        <v>0.1646505808562766</v>
      </c>
      <c r="GW1357" s="248">
        <v>0</v>
      </c>
      <c r="GX1357" s="77">
        <v>0</v>
      </c>
      <c r="GY1357" s="77">
        <v>0</v>
      </c>
      <c r="GZ1357" s="77">
        <v>0</v>
      </c>
    </row>
    <row r="1358" spans="98:208" x14ac:dyDescent="0.25">
      <c r="CT1358" s="77" t="s">
        <v>155</v>
      </c>
      <c r="CU1358" s="77" t="s">
        <v>450</v>
      </c>
      <c r="CV1358" s="77" t="s">
        <v>446</v>
      </c>
      <c r="CW1358" s="77">
        <v>2024</v>
      </c>
      <c r="CX1358" s="77">
        <v>0</v>
      </c>
      <c r="CY1358" s="77">
        <v>0</v>
      </c>
      <c r="CZ1358" s="77">
        <v>0</v>
      </c>
      <c r="DA1358" s="77">
        <v>0</v>
      </c>
      <c r="DB1358" s="77">
        <v>8.0408269036977259E-2</v>
      </c>
      <c r="DC1358" s="77">
        <v>3.7590224611390742E-2</v>
      </c>
      <c r="DD1358" s="77">
        <v>1.631433411568724E-3</v>
      </c>
      <c r="DE1358" s="77">
        <v>4.1186611014017709E-2</v>
      </c>
      <c r="DF1358" s="77">
        <v>0</v>
      </c>
      <c r="DG1358" s="77">
        <v>0</v>
      </c>
      <c r="DH1358" s="77">
        <v>8.1378100371604957E-3</v>
      </c>
      <c r="DI1358" s="77">
        <v>8.1378100371604957E-3</v>
      </c>
      <c r="DJ1358" s="77">
        <v>4.6320507201493069E-3</v>
      </c>
      <c r="DL1358" s="77">
        <v>0</v>
      </c>
      <c r="DM1358" s="77">
        <v>0</v>
      </c>
      <c r="DN1358" s="77">
        <v>0</v>
      </c>
      <c r="DO1358" s="77">
        <v>0</v>
      </c>
      <c r="DP1358" s="77">
        <v>0</v>
      </c>
      <c r="DQ1358" s="77">
        <v>0</v>
      </c>
      <c r="DR1358" s="77">
        <v>0</v>
      </c>
      <c r="DS1358" s="77">
        <v>3.7694748843067533E-5</v>
      </c>
      <c r="DT1358" s="77">
        <v>3.7694748843067533E-5</v>
      </c>
      <c r="DU1358" s="77">
        <v>0</v>
      </c>
      <c r="DV1358" s="77">
        <v>3.7694748843067533E-5</v>
      </c>
      <c r="DW1358" s="77">
        <v>3.7694748843067533E-5</v>
      </c>
      <c r="GE1358" s="77" t="s">
        <v>427</v>
      </c>
      <c r="GF1358" s="77" t="s">
        <v>155</v>
      </c>
      <c r="GG1358" s="77" t="s">
        <v>435</v>
      </c>
      <c r="GH1358" s="77" t="s">
        <v>467</v>
      </c>
      <c r="GI1358" s="77">
        <v>2021</v>
      </c>
      <c r="GJ1358" s="77" t="s">
        <v>303</v>
      </c>
      <c r="GK1358" s="77">
        <v>1.602175962208289</v>
      </c>
      <c r="GL1358" s="77">
        <v>1453.2434490000001</v>
      </c>
      <c r="GM1358" s="77">
        <v>2021</v>
      </c>
      <c r="GN1358" s="77" t="s">
        <v>175</v>
      </c>
      <c r="GO1358" s="77">
        <v>5.3000000000000005E-2</v>
      </c>
      <c r="GP1358" s="77">
        <v>3</v>
      </c>
      <c r="GQ1358" s="77">
        <v>0</v>
      </c>
      <c r="GR1358" s="77" t="s">
        <v>423</v>
      </c>
      <c r="GS1358" s="77">
        <v>5.5966209081309407E-2</v>
      </c>
      <c r="GT1358" s="77">
        <v>8.9667714885997174E-2</v>
      </c>
      <c r="GU1358" s="77">
        <v>5.5966209081309407E-2</v>
      </c>
      <c r="GV1358" s="248">
        <v>8.9667714885997174E-2</v>
      </c>
      <c r="GW1358" s="248">
        <v>0</v>
      </c>
      <c r="GX1358" s="77">
        <v>0</v>
      </c>
      <c r="GY1358" s="77">
        <v>0</v>
      </c>
      <c r="GZ1358" s="77">
        <v>0</v>
      </c>
    </row>
    <row r="1359" spans="98:208" x14ac:dyDescent="0.25">
      <c r="CT1359" s="77" t="s">
        <v>155</v>
      </c>
      <c r="CU1359" s="77" t="s">
        <v>450</v>
      </c>
      <c r="CV1359" s="77" t="s">
        <v>446</v>
      </c>
      <c r="CW1359" s="77">
        <v>2025</v>
      </c>
      <c r="CX1359" s="77">
        <v>0</v>
      </c>
      <c r="CY1359" s="77">
        <v>0</v>
      </c>
      <c r="CZ1359" s="77">
        <v>0</v>
      </c>
      <c r="DA1359" s="77">
        <v>0</v>
      </c>
      <c r="DB1359" s="77">
        <v>8.0408269036977259E-2</v>
      </c>
      <c r="DC1359" s="77">
        <v>3.7590224611390742E-2</v>
      </c>
      <c r="DD1359" s="77">
        <v>1.631433411568724E-3</v>
      </c>
      <c r="DE1359" s="77">
        <v>4.1186611014017709E-2</v>
      </c>
      <c r="DF1359" s="77">
        <v>0</v>
      </c>
      <c r="DG1359" s="77">
        <v>0</v>
      </c>
      <c r="DH1359" s="77">
        <v>0</v>
      </c>
      <c r="DI1359" s="77">
        <v>8.1378100371604957E-3</v>
      </c>
      <c r="DJ1359" s="77">
        <v>4.6320507201493069E-3</v>
      </c>
      <c r="DL1359" s="77">
        <v>0</v>
      </c>
      <c r="DM1359" s="77">
        <v>0</v>
      </c>
      <c r="DN1359" s="77">
        <v>0</v>
      </c>
      <c r="DO1359" s="77">
        <v>0</v>
      </c>
      <c r="DP1359" s="77">
        <v>0</v>
      </c>
      <c r="DQ1359" s="77">
        <v>0</v>
      </c>
      <c r="DR1359" s="77">
        <v>0</v>
      </c>
      <c r="DS1359" s="77">
        <v>0</v>
      </c>
      <c r="DT1359" s="77">
        <v>0</v>
      </c>
      <c r="DU1359" s="77">
        <v>0</v>
      </c>
      <c r="DV1359" s="77">
        <v>3.7694748843067533E-5</v>
      </c>
      <c r="DW1359" s="77">
        <v>3.7694748843067533E-5</v>
      </c>
      <c r="GE1359" s="77" t="s">
        <v>422</v>
      </c>
      <c r="GF1359" s="77" t="s">
        <v>155</v>
      </c>
      <c r="GG1359" s="77" t="s">
        <v>435</v>
      </c>
      <c r="GH1359" s="77" t="s">
        <v>467</v>
      </c>
      <c r="GI1359" s="77">
        <v>2022</v>
      </c>
      <c r="GJ1359" s="77" t="s">
        <v>305</v>
      </c>
      <c r="GK1359" s="77">
        <v>0.69641821681223204</v>
      </c>
      <c r="GL1359" s="77">
        <v>1453.2434490000001</v>
      </c>
      <c r="GM1359" s="77">
        <v>2022</v>
      </c>
      <c r="GN1359" s="77" t="s">
        <v>175</v>
      </c>
      <c r="GO1359" s="77">
        <v>0.13250000000000001</v>
      </c>
      <c r="GP1359" s="77">
        <v>3</v>
      </c>
      <c r="GQ1359" s="77">
        <v>0</v>
      </c>
      <c r="GR1359" s="77" t="s">
        <v>423</v>
      </c>
      <c r="GS1359" s="77">
        <v>0.1527377521613833</v>
      </c>
      <c r="GT1359" s="77">
        <v>0.10636935300013919</v>
      </c>
      <c r="GU1359" s="77">
        <v>0.1527377521613833</v>
      </c>
      <c r="GV1359" s="248">
        <v>0.10636935300013919</v>
      </c>
      <c r="GW1359" s="248">
        <v>0.1527377521613833</v>
      </c>
      <c r="GX1359" s="77">
        <v>0.10636935300013919</v>
      </c>
      <c r="GY1359" s="77">
        <v>0</v>
      </c>
      <c r="GZ1359" s="77">
        <v>0</v>
      </c>
    </row>
    <row r="1360" spans="98:208" x14ac:dyDescent="0.25">
      <c r="CT1360" s="77" t="s">
        <v>155</v>
      </c>
      <c r="CU1360" s="77" t="s">
        <v>450</v>
      </c>
      <c r="CV1360" s="77" t="s">
        <v>453</v>
      </c>
      <c r="CW1360" s="77">
        <v>2020</v>
      </c>
      <c r="CX1360" s="77">
        <v>0</v>
      </c>
      <c r="CY1360" s="77">
        <v>0</v>
      </c>
      <c r="CZ1360" s="77">
        <v>0</v>
      </c>
      <c r="DA1360" s="77">
        <v>0</v>
      </c>
      <c r="DB1360" s="77">
        <v>14146.13064133399</v>
      </c>
      <c r="DC1360" s="77">
        <v>222.2294216278535</v>
      </c>
      <c r="DD1360" s="77">
        <v>8585.7228092488331</v>
      </c>
      <c r="DE1360" s="77">
        <v>5338.1784104572971</v>
      </c>
      <c r="DF1360" s="77">
        <v>813.21078921313494</v>
      </c>
      <c r="DG1360" s="77">
        <v>0</v>
      </c>
      <c r="DH1360" s="77">
        <v>0</v>
      </c>
      <c r="DI1360" s="77">
        <v>0</v>
      </c>
      <c r="DJ1360" s="77">
        <v>1.5233348749172291E-6</v>
      </c>
      <c r="DL1360" s="77">
        <v>0</v>
      </c>
      <c r="DM1360" s="77">
        <v>1.238792355867332E-3</v>
      </c>
      <c r="DN1360" s="77">
        <v>1.238792355867332E-3</v>
      </c>
      <c r="DO1360" s="77">
        <v>0</v>
      </c>
      <c r="DP1360" s="77">
        <v>0</v>
      </c>
      <c r="DQ1360" s="77">
        <v>0</v>
      </c>
      <c r="DR1360" s="77">
        <v>0</v>
      </c>
      <c r="DS1360" s="77">
        <v>0</v>
      </c>
      <c r="DT1360" s="77">
        <v>0</v>
      </c>
      <c r="DU1360" s="77">
        <v>0</v>
      </c>
      <c r="DV1360" s="77">
        <v>0</v>
      </c>
      <c r="DW1360" s="77">
        <v>0</v>
      </c>
      <c r="GE1360" s="77" t="s">
        <v>425</v>
      </c>
      <c r="GF1360" s="77" t="s">
        <v>155</v>
      </c>
      <c r="GG1360" s="77" t="s">
        <v>435</v>
      </c>
      <c r="GH1360" s="77" t="s">
        <v>467</v>
      </c>
      <c r="GI1360" s="77">
        <v>2022</v>
      </c>
      <c r="GJ1360" s="77" t="s">
        <v>301</v>
      </c>
      <c r="GK1360" s="77">
        <v>2.9419641522810172</v>
      </c>
      <c r="GL1360" s="77">
        <v>1453.2434490000001</v>
      </c>
      <c r="GM1360" s="77">
        <v>2022</v>
      </c>
      <c r="GN1360" s="77" t="s">
        <v>175</v>
      </c>
      <c r="GO1360" s="77">
        <v>5.3000000000000005E-2</v>
      </c>
      <c r="GP1360" s="77">
        <v>3</v>
      </c>
      <c r="GQ1360" s="77">
        <v>0</v>
      </c>
      <c r="GR1360" s="77" t="s">
        <v>423</v>
      </c>
      <c r="GS1360" s="77">
        <v>5.5966209081309407E-2</v>
      </c>
      <c r="GT1360" s="77">
        <v>0.1646505808562766</v>
      </c>
      <c r="GU1360" s="77">
        <v>5.5966209081309407E-2</v>
      </c>
      <c r="GV1360" s="248">
        <v>0.1646505808562766</v>
      </c>
      <c r="GW1360" s="248">
        <v>5.5966209081309407E-2</v>
      </c>
      <c r="GX1360" s="77">
        <v>0.1646505808562766</v>
      </c>
      <c r="GY1360" s="77">
        <v>0</v>
      </c>
      <c r="GZ1360" s="77">
        <v>0</v>
      </c>
    </row>
    <row r="1361" spans="98:208" x14ac:dyDescent="0.25">
      <c r="CT1361" s="77" t="s">
        <v>155</v>
      </c>
      <c r="CU1361" s="77" t="s">
        <v>450</v>
      </c>
      <c r="CV1361" s="77" t="s">
        <v>453</v>
      </c>
      <c r="CW1361" s="77">
        <v>2021</v>
      </c>
      <c r="CX1361" s="77">
        <v>0</v>
      </c>
      <c r="CY1361" s="77">
        <v>0</v>
      </c>
      <c r="CZ1361" s="77">
        <v>0</v>
      </c>
      <c r="DA1361" s="77">
        <v>0</v>
      </c>
      <c r="DB1361" s="77">
        <v>14146.13064133399</v>
      </c>
      <c r="DC1361" s="77">
        <v>222.2294216278535</v>
      </c>
      <c r="DD1361" s="77">
        <v>8585.7228092488331</v>
      </c>
      <c r="DE1361" s="77">
        <v>5338.1784104572971</v>
      </c>
      <c r="DF1361" s="77">
        <v>813.21078921313494</v>
      </c>
      <c r="DG1361" s="77">
        <v>813.21078921313494</v>
      </c>
      <c r="DH1361" s="77">
        <v>0</v>
      </c>
      <c r="DI1361" s="77">
        <v>0</v>
      </c>
      <c r="DJ1361" s="77">
        <v>1.5233348749172291E-6</v>
      </c>
      <c r="DL1361" s="77">
        <v>0</v>
      </c>
      <c r="DM1361" s="77">
        <v>1.238792355867332E-3</v>
      </c>
      <c r="DN1361" s="77">
        <v>1.238792355867332E-3</v>
      </c>
      <c r="DO1361" s="77">
        <v>0</v>
      </c>
      <c r="DP1361" s="77">
        <v>1.238792355867332E-3</v>
      </c>
      <c r="DQ1361" s="77">
        <v>1.238792355867332E-3</v>
      </c>
      <c r="DR1361" s="77">
        <v>0</v>
      </c>
      <c r="DS1361" s="77">
        <v>0</v>
      </c>
      <c r="DT1361" s="77">
        <v>0</v>
      </c>
      <c r="DU1361" s="77">
        <v>0</v>
      </c>
      <c r="DV1361" s="77">
        <v>0</v>
      </c>
      <c r="DW1361" s="77">
        <v>0</v>
      </c>
      <c r="GE1361" s="77" t="s">
        <v>427</v>
      </c>
      <c r="GF1361" s="77" t="s">
        <v>155</v>
      </c>
      <c r="GG1361" s="77" t="s">
        <v>435</v>
      </c>
      <c r="GH1361" s="77" t="s">
        <v>467</v>
      </c>
      <c r="GI1361" s="77">
        <v>2022</v>
      </c>
      <c r="GJ1361" s="77" t="s">
        <v>303</v>
      </c>
      <c r="GK1361" s="77">
        <v>1.602175962208289</v>
      </c>
      <c r="GL1361" s="77">
        <v>1453.2434490000001</v>
      </c>
      <c r="GM1361" s="77">
        <v>2022</v>
      </c>
      <c r="GN1361" s="77" t="s">
        <v>175</v>
      </c>
      <c r="GO1361" s="77">
        <v>5.3000000000000005E-2</v>
      </c>
      <c r="GP1361" s="77">
        <v>3</v>
      </c>
      <c r="GQ1361" s="77">
        <v>0</v>
      </c>
      <c r="GR1361" s="77" t="s">
        <v>423</v>
      </c>
      <c r="GS1361" s="77">
        <v>5.5966209081309407E-2</v>
      </c>
      <c r="GT1361" s="77">
        <v>8.9667714885997174E-2</v>
      </c>
      <c r="GU1361" s="77">
        <v>5.5966209081309407E-2</v>
      </c>
      <c r="GV1361" s="248">
        <v>8.9667714885997174E-2</v>
      </c>
      <c r="GW1361" s="248">
        <v>5.5966209081309407E-2</v>
      </c>
      <c r="GX1361" s="77">
        <v>8.9667714885997174E-2</v>
      </c>
      <c r="GY1361" s="77">
        <v>0</v>
      </c>
      <c r="GZ1361" s="77">
        <v>0</v>
      </c>
    </row>
    <row r="1362" spans="98:208" x14ac:dyDescent="0.25">
      <c r="CT1362" s="77" t="s">
        <v>155</v>
      </c>
      <c r="CU1362" s="77" t="s">
        <v>450</v>
      </c>
      <c r="CV1362" s="77" t="s">
        <v>453</v>
      </c>
      <c r="CW1362" s="77">
        <v>2022</v>
      </c>
      <c r="CX1362" s="77">
        <v>0</v>
      </c>
      <c r="CY1362" s="77">
        <v>0</v>
      </c>
      <c r="CZ1362" s="77">
        <v>0</v>
      </c>
      <c r="DA1362" s="77">
        <v>0</v>
      </c>
      <c r="DB1362" s="77">
        <v>14146.13064133399</v>
      </c>
      <c r="DC1362" s="77">
        <v>222.2294216278535</v>
      </c>
      <c r="DD1362" s="77">
        <v>8585.7228092488331</v>
      </c>
      <c r="DE1362" s="77">
        <v>5338.1784104572971</v>
      </c>
      <c r="DF1362" s="77">
        <v>813.21078921313494</v>
      </c>
      <c r="DG1362" s="77">
        <v>813.21078921313494</v>
      </c>
      <c r="DH1362" s="77">
        <v>813.21078921313494</v>
      </c>
      <c r="DI1362" s="77">
        <v>0</v>
      </c>
      <c r="DJ1362" s="77">
        <v>1.5233348749172291E-6</v>
      </c>
      <c r="DL1362" s="77">
        <v>0</v>
      </c>
      <c r="DM1362" s="77">
        <v>1.238792355867332E-3</v>
      </c>
      <c r="DN1362" s="77">
        <v>1.238792355867332E-3</v>
      </c>
      <c r="DO1362" s="77">
        <v>0</v>
      </c>
      <c r="DP1362" s="77">
        <v>1.238792355867332E-3</v>
      </c>
      <c r="DQ1362" s="77">
        <v>1.238792355867332E-3</v>
      </c>
      <c r="DR1362" s="77">
        <v>0</v>
      </c>
      <c r="DS1362" s="77">
        <v>1.238792355867332E-3</v>
      </c>
      <c r="DT1362" s="77">
        <v>1.238792355867332E-3</v>
      </c>
      <c r="DU1362" s="77">
        <v>0</v>
      </c>
      <c r="DV1362" s="77">
        <v>0</v>
      </c>
      <c r="DW1362" s="77">
        <v>0</v>
      </c>
      <c r="GE1362" s="77" t="s">
        <v>422</v>
      </c>
      <c r="GF1362" s="77" t="s">
        <v>155</v>
      </c>
      <c r="GG1362" s="77" t="s">
        <v>435</v>
      </c>
      <c r="GH1362" s="77" t="s">
        <v>467</v>
      </c>
      <c r="GI1362" s="77">
        <v>2023</v>
      </c>
      <c r="GJ1362" s="77" t="s">
        <v>305</v>
      </c>
      <c r="GK1362" s="77">
        <v>0.71896016785821315</v>
      </c>
      <c r="GL1362" s="77">
        <v>1453.2434490000001</v>
      </c>
      <c r="GM1362" s="77">
        <v>2023</v>
      </c>
      <c r="GN1362" s="77" t="s">
        <v>175</v>
      </c>
      <c r="GO1362" s="77">
        <v>0.13250000000000001</v>
      </c>
      <c r="GP1362" s="77">
        <v>3</v>
      </c>
      <c r="GQ1362" s="77">
        <v>0</v>
      </c>
      <c r="GR1362" s="77" t="s">
        <v>423</v>
      </c>
      <c r="GS1362" s="77">
        <v>0</v>
      </c>
      <c r="GT1362" s="77">
        <v>0</v>
      </c>
      <c r="GU1362" s="77">
        <v>0.1527377521613833</v>
      </c>
      <c r="GV1362" s="248">
        <v>0.1098123599322343</v>
      </c>
      <c r="GW1362" s="248">
        <v>0.1527377521613833</v>
      </c>
      <c r="GX1362" s="77">
        <v>0.1098123599322343</v>
      </c>
      <c r="GY1362" s="77">
        <v>0.1527377521613833</v>
      </c>
      <c r="GZ1362" s="77">
        <v>0.1098123599322343</v>
      </c>
    </row>
    <row r="1363" spans="98:208" x14ac:dyDescent="0.25">
      <c r="CT1363" s="77" t="s">
        <v>155</v>
      </c>
      <c r="CU1363" s="77" t="s">
        <v>450</v>
      </c>
      <c r="CV1363" s="77" t="s">
        <v>453</v>
      </c>
      <c r="CW1363" s="77">
        <v>2023</v>
      </c>
      <c r="CX1363" s="77">
        <v>0</v>
      </c>
      <c r="CY1363" s="77">
        <v>0</v>
      </c>
      <c r="CZ1363" s="77">
        <v>0</v>
      </c>
      <c r="DA1363" s="77">
        <v>0</v>
      </c>
      <c r="DB1363" s="77">
        <v>14664.637556438151</v>
      </c>
      <c r="DC1363" s="77">
        <v>233.23007680796329</v>
      </c>
      <c r="DD1363" s="77">
        <v>8896.5159934295152</v>
      </c>
      <c r="DE1363" s="77">
        <v>5534.8914862006659</v>
      </c>
      <c r="DF1363" s="77">
        <v>0</v>
      </c>
      <c r="DG1363" s="77">
        <v>843.29420601063021</v>
      </c>
      <c r="DH1363" s="77">
        <v>843.29420601063021</v>
      </c>
      <c r="DI1363" s="77">
        <v>843.29420601063021</v>
      </c>
      <c r="DJ1363" s="77">
        <v>1.5233348749172291E-6</v>
      </c>
      <c r="DL1363" s="77">
        <v>0</v>
      </c>
      <c r="DM1363" s="77">
        <v>0</v>
      </c>
      <c r="DN1363" s="77">
        <v>0</v>
      </c>
      <c r="DO1363" s="77">
        <v>0</v>
      </c>
      <c r="DP1363" s="77">
        <v>1.2846194738316274E-3</v>
      </c>
      <c r="DQ1363" s="77">
        <v>1.2846194738316274E-3</v>
      </c>
      <c r="DR1363" s="77">
        <v>0</v>
      </c>
      <c r="DS1363" s="77">
        <v>1.2846194738316274E-3</v>
      </c>
      <c r="DT1363" s="77">
        <v>1.2846194738316274E-3</v>
      </c>
      <c r="DU1363" s="77">
        <v>0</v>
      </c>
      <c r="DV1363" s="77">
        <v>1.2846194738316274E-3</v>
      </c>
      <c r="DW1363" s="77">
        <v>1.2846194738316274E-3</v>
      </c>
      <c r="GE1363" s="77" t="s">
        <v>425</v>
      </c>
      <c r="GF1363" s="77" t="s">
        <v>155</v>
      </c>
      <c r="GG1363" s="77" t="s">
        <v>435</v>
      </c>
      <c r="GH1363" s="77" t="s">
        <v>467</v>
      </c>
      <c r="GI1363" s="77">
        <v>2023</v>
      </c>
      <c r="GJ1363" s="77" t="s">
        <v>301</v>
      </c>
      <c r="GK1363" s="77">
        <v>3.071497198615103</v>
      </c>
      <c r="GL1363" s="77">
        <v>1453.2434490000001</v>
      </c>
      <c r="GM1363" s="77">
        <v>2023</v>
      </c>
      <c r="GN1363" s="77" t="s">
        <v>175</v>
      </c>
      <c r="GO1363" s="77">
        <v>5.3000000000000005E-2</v>
      </c>
      <c r="GP1363" s="77">
        <v>3</v>
      </c>
      <c r="GQ1363" s="77">
        <v>0</v>
      </c>
      <c r="GR1363" s="77" t="s">
        <v>423</v>
      </c>
      <c r="GS1363" s="77">
        <v>0</v>
      </c>
      <c r="GT1363" s="77">
        <v>0</v>
      </c>
      <c r="GU1363" s="77">
        <v>5.5966209081309407E-2</v>
      </c>
      <c r="GV1363" s="248">
        <v>0.17190005441034897</v>
      </c>
      <c r="GW1363" s="248">
        <v>5.5966209081309407E-2</v>
      </c>
      <c r="GX1363" s="77">
        <v>0.17190005441034897</v>
      </c>
      <c r="GY1363" s="77">
        <v>5.5966209081309407E-2</v>
      </c>
      <c r="GZ1363" s="77">
        <v>0.17190005441034897</v>
      </c>
    </row>
    <row r="1364" spans="98:208" x14ac:dyDescent="0.25">
      <c r="CT1364" s="77" t="s">
        <v>155</v>
      </c>
      <c r="CU1364" s="77" t="s">
        <v>450</v>
      </c>
      <c r="CV1364" s="77" t="s">
        <v>453</v>
      </c>
      <c r="CW1364" s="77">
        <v>2024</v>
      </c>
      <c r="CX1364" s="77">
        <v>0</v>
      </c>
      <c r="CY1364" s="77">
        <v>0</v>
      </c>
      <c r="CZ1364" s="77">
        <v>0</v>
      </c>
      <c r="DA1364" s="77">
        <v>0</v>
      </c>
      <c r="DB1364" s="77">
        <v>14664.637556438151</v>
      </c>
      <c r="DC1364" s="77">
        <v>233.23007680796329</v>
      </c>
      <c r="DD1364" s="77">
        <v>8896.5159934295152</v>
      </c>
      <c r="DE1364" s="77">
        <v>5534.8914862006659</v>
      </c>
      <c r="DF1364" s="77">
        <v>0</v>
      </c>
      <c r="DG1364" s="77">
        <v>0</v>
      </c>
      <c r="DH1364" s="77">
        <v>843.29420601063021</v>
      </c>
      <c r="DI1364" s="77">
        <v>843.29420601063021</v>
      </c>
      <c r="DJ1364" s="77">
        <v>1.5233348749172291E-6</v>
      </c>
      <c r="DL1364" s="77">
        <v>0</v>
      </c>
      <c r="DM1364" s="77">
        <v>0</v>
      </c>
      <c r="DN1364" s="77">
        <v>0</v>
      </c>
      <c r="DO1364" s="77">
        <v>0</v>
      </c>
      <c r="DP1364" s="77">
        <v>0</v>
      </c>
      <c r="DQ1364" s="77">
        <v>0</v>
      </c>
      <c r="DR1364" s="77">
        <v>0</v>
      </c>
      <c r="DS1364" s="77">
        <v>1.2846194738316274E-3</v>
      </c>
      <c r="DT1364" s="77">
        <v>1.2846194738316274E-3</v>
      </c>
      <c r="DU1364" s="77">
        <v>0</v>
      </c>
      <c r="DV1364" s="77">
        <v>1.2846194738316274E-3</v>
      </c>
      <c r="DW1364" s="77">
        <v>1.2846194738316274E-3</v>
      </c>
      <c r="GE1364" s="77" t="s">
        <v>427</v>
      </c>
      <c r="GF1364" s="77" t="s">
        <v>155</v>
      </c>
      <c r="GG1364" s="77" t="s">
        <v>435</v>
      </c>
      <c r="GH1364" s="77" t="s">
        <v>467</v>
      </c>
      <c r="GI1364" s="77">
        <v>2023</v>
      </c>
      <c r="GJ1364" s="77" t="s">
        <v>303</v>
      </c>
      <c r="GK1364" s="77">
        <v>1.684577240534447</v>
      </c>
      <c r="GL1364" s="77">
        <v>1453.2434490000001</v>
      </c>
      <c r="GM1364" s="77">
        <v>2023</v>
      </c>
      <c r="GN1364" s="77" t="s">
        <v>175</v>
      </c>
      <c r="GO1364" s="77">
        <v>5.3000000000000005E-2</v>
      </c>
      <c r="GP1364" s="77">
        <v>3</v>
      </c>
      <c r="GQ1364" s="77">
        <v>0</v>
      </c>
      <c r="GR1364" s="77" t="s">
        <v>423</v>
      </c>
      <c r="GS1364" s="77">
        <v>0</v>
      </c>
      <c r="GT1364" s="77">
        <v>0</v>
      </c>
      <c r="GU1364" s="77">
        <v>5.5966209081309407E-2</v>
      </c>
      <c r="GV1364" s="248">
        <v>9.427940205736611E-2</v>
      </c>
      <c r="GW1364" s="248">
        <v>5.5966209081309407E-2</v>
      </c>
      <c r="GX1364" s="77">
        <v>9.427940205736611E-2</v>
      </c>
      <c r="GY1364" s="77">
        <v>5.5966209081309407E-2</v>
      </c>
      <c r="GZ1364" s="77">
        <v>9.427940205736611E-2</v>
      </c>
    </row>
    <row r="1365" spans="98:208" x14ac:dyDescent="0.25">
      <c r="CT1365" s="77" t="s">
        <v>155</v>
      </c>
      <c r="CU1365" s="77" t="s">
        <v>450</v>
      </c>
      <c r="CV1365" s="77" t="s">
        <v>453</v>
      </c>
      <c r="CW1365" s="77">
        <v>2025</v>
      </c>
      <c r="CX1365" s="77">
        <v>0</v>
      </c>
      <c r="CY1365" s="77">
        <v>0</v>
      </c>
      <c r="CZ1365" s="77">
        <v>0</v>
      </c>
      <c r="DA1365" s="77">
        <v>0</v>
      </c>
      <c r="DB1365" s="77">
        <v>14664.637556438151</v>
      </c>
      <c r="DC1365" s="77">
        <v>233.23007680796329</v>
      </c>
      <c r="DD1365" s="77">
        <v>8896.5159934295152</v>
      </c>
      <c r="DE1365" s="77">
        <v>5534.8914862006659</v>
      </c>
      <c r="DF1365" s="77">
        <v>0</v>
      </c>
      <c r="DG1365" s="77">
        <v>0</v>
      </c>
      <c r="DH1365" s="77">
        <v>0</v>
      </c>
      <c r="DI1365" s="77">
        <v>843.29420601063021</v>
      </c>
      <c r="DJ1365" s="77">
        <v>1.5233348749172291E-6</v>
      </c>
      <c r="DL1365" s="77">
        <v>0</v>
      </c>
      <c r="DM1365" s="77">
        <v>0</v>
      </c>
      <c r="DN1365" s="77">
        <v>0</v>
      </c>
      <c r="DO1365" s="77">
        <v>0</v>
      </c>
      <c r="DP1365" s="77">
        <v>0</v>
      </c>
      <c r="DQ1365" s="77">
        <v>0</v>
      </c>
      <c r="DR1365" s="77">
        <v>0</v>
      </c>
      <c r="DS1365" s="77">
        <v>0</v>
      </c>
      <c r="DT1365" s="77">
        <v>0</v>
      </c>
      <c r="DU1365" s="77">
        <v>0</v>
      </c>
      <c r="DV1365" s="77">
        <v>1.2846194738316274E-3</v>
      </c>
      <c r="DW1365" s="77">
        <v>1.2846194738316274E-3</v>
      </c>
      <c r="GE1365" s="77" t="s">
        <v>422</v>
      </c>
      <c r="GF1365" s="77" t="s">
        <v>155</v>
      </c>
      <c r="GG1365" s="77" t="s">
        <v>435</v>
      </c>
      <c r="GH1365" s="77" t="s">
        <v>467</v>
      </c>
      <c r="GI1365" s="77">
        <v>2024</v>
      </c>
      <c r="GJ1365" s="77" t="s">
        <v>305</v>
      </c>
      <c r="GK1365" s="77">
        <v>0.71896016785821315</v>
      </c>
      <c r="GL1365" s="77">
        <v>1453.2434490000001</v>
      </c>
      <c r="GM1365" s="77">
        <v>2024</v>
      </c>
      <c r="GN1365" s="77" t="s">
        <v>175</v>
      </c>
      <c r="GO1365" s="77">
        <v>0.13250000000000001</v>
      </c>
      <c r="GP1365" s="77">
        <v>3</v>
      </c>
      <c r="GQ1365" s="77">
        <v>0</v>
      </c>
      <c r="GR1365" s="77" t="s">
        <v>423</v>
      </c>
      <c r="GS1365" s="77">
        <v>0</v>
      </c>
      <c r="GT1365" s="77">
        <v>0</v>
      </c>
      <c r="GU1365" s="77">
        <v>0</v>
      </c>
      <c r="GV1365" s="248">
        <v>0</v>
      </c>
      <c r="GW1365" s="248">
        <v>0.1527377521613833</v>
      </c>
      <c r="GX1365" s="77">
        <v>0.1098123599322343</v>
      </c>
      <c r="GY1365" s="77">
        <v>0.1527377521613833</v>
      </c>
      <c r="GZ1365" s="77">
        <v>0.1098123599322343</v>
      </c>
    </row>
    <row r="1366" spans="98:208" x14ac:dyDescent="0.25">
      <c r="CT1366" s="77" t="s">
        <v>155</v>
      </c>
      <c r="CU1366" s="77" t="s">
        <v>450</v>
      </c>
      <c r="CV1366" s="77" t="s">
        <v>460</v>
      </c>
      <c r="CW1366" s="77">
        <v>2020</v>
      </c>
      <c r="CX1366" s="77">
        <v>0</v>
      </c>
      <c r="CY1366" s="77">
        <v>0</v>
      </c>
      <c r="CZ1366" s="77">
        <v>0</v>
      </c>
      <c r="DA1366" s="77">
        <v>0</v>
      </c>
      <c r="DB1366" s="77">
        <v>8807.9522308805226</v>
      </c>
      <c r="DC1366" s="77">
        <v>222.22942162794959</v>
      </c>
      <c r="DD1366" s="77">
        <v>8585.7228092525729</v>
      </c>
      <c r="DE1366" s="77">
        <v>0</v>
      </c>
      <c r="DF1366" s="77">
        <v>514.45318018037392</v>
      </c>
      <c r="DG1366" s="77">
        <v>0</v>
      </c>
      <c r="DH1366" s="77">
        <v>0</v>
      </c>
      <c r="DI1366" s="77">
        <v>0</v>
      </c>
      <c r="DJ1366" s="77">
        <v>2.7002788075484217E-7</v>
      </c>
      <c r="DL1366" s="77">
        <v>0</v>
      </c>
      <c r="DM1366" s="77">
        <v>1.3891670199169535E-4</v>
      </c>
      <c r="DN1366" s="77">
        <v>1.3891670199169535E-4</v>
      </c>
      <c r="DO1366" s="77">
        <v>0</v>
      </c>
      <c r="DP1366" s="77">
        <v>0</v>
      </c>
      <c r="DQ1366" s="77">
        <v>0</v>
      </c>
      <c r="DR1366" s="77">
        <v>0</v>
      </c>
      <c r="DS1366" s="77">
        <v>0</v>
      </c>
      <c r="DT1366" s="77">
        <v>0</v>
      </c>
      <c r="DU1366" s="77">
        <v>0</v>
      </c>
      <c r="DV1366" s="77">
        <v>0</v>
      </c>
      <c r="DW1366" s="77">
        <v>0</v>
      </c>
      <c r="GE1366" s="77" t="s">
        <v>425</v>
      </c>
      <c r="GF1366" s="77" t="s">
        <v>155</v>
      </c>
      <c r="GG1366" s="77" t="s">
        <v>435</v>
      </c>
      <c r="GH1366" s="77" t="s">
        <v>467</v>
      </c>
      <c r="GI1366" s="77">
        <v>2024</v>
      </c>
      <c r="GJ1366" s="77" t="s">
        <v>301</v>
      </c>
      <c r="GK1366" s="77">
        <v>3.071497198615103</v>
      </c>
      <c r="GL1366" s="77">
        <v>1453.2434490000001</v>
      </c>
      <c r="GM1366" s="77">
        <v>2024</v>
      </c>
      <c r="GN1366" s="77" t="s">
        <v>175</v>
      </c>
      <c r="GO1366" s="77">
        <v>5.3000000000000005E-2</v>
      </c>
      <c r="GP1366" s="77">
        <v>3</v>
      </c>
      <c r="GQ1366" s="77">
        <v>0</v>
      </c>
      <c r="GR1366" s="77" t="s">
        <v>423</v>
      </c>
      <c r="GS1366" s="77">
        <v>0</v>
      </c>
      <c r="GT1366" s="77">
        <v>0</v>
      </c>
      <c r="GU1366" s="77">
        <v>0</v>
      </c>
      <c r="GV1366" s="248">
        <v>0</v>
      </c>
      <c r="GW1366" s="248">
        <v>5.5966209081309407E-2</v>
      </c>
      <c r="GX1366" s="77">
        <v>0.17190005441034897</v>
      </c>
      <c r="GY1366" s="77">
        <v>5.5966209081309407E-2</v>
      </c>
      <c r="GZ1366" s="77">
        <v>0.17190005441034897</v>
      </c>
    </row>
    <row r="1367" spans="98:208" x14ac:dyDescent="0.25">
      <c r="CT1367" s="77" t="s">
        <v>155</v>
      </c>
      <c r="CU1367" s="77" t="s">
        <v>450</v>
      </c>
      <c r="CV1367" s="77" t="s">
        <v>460</v>
      </c>
      <c r="CW1367" s="77">
        <v>2021</v>
      </c>
      <c r="CX1367" s="77">
        <v>0</v>
      </c>
      <c r="CY1367" s="77">
        <v>0</v>
      </c>
      <c r="CZ1367" s="77">
        <v>0</v>
      </c>
      <c r="DA1367" s="77">
        <v>0</v>
      </c>
      <c r="DB1367" s="77">
        <v>8807.9522308805226</v>
      </c>
      <c r="DC1367" s="77">
        <v>222.22942162794959</v>
      </c>
      <c r="DD1367" s="77">
        <v>8585.7228092525729</v>
      </c>
      <c r="DE1367" s="77">
        <v>0</v>
      </c>
      <c r="DF1367" s="77">
        <v>514.45318018037392</v>
      </c>
      <c r="DG1367" s="77">
        <v>514.45318018037392</v>
      </c>
      <c r="DH1367" s="77">
        <v>0</v>
      </c>
      <c r="DI1367" s="77">
        <v>0</v>
      </c>
      <c r="DJ1367" s="77">
        <v>2.7002788075484217E-7</v>
      </c>
      <c r="DL1367" s="77">
        <v>0</v>
      </c>
      <c r="DM1367" s="77">
        <v>1.3891670199169535E-4</v>
      </c>
      <c r="DN1367" s="77">
        <v>1.3891670199169535E-4</v>
      </c>
      <c r="DO1367" s="77">
        <v>0</v>
      </c>
      <c r="DP1367" s="77">
        <v>1.3891670199169535E-4</v>
      </c>
      <c r="DQ1367" s="77">
        <v>1.3891670199169535E-4</v>
      </c>
      <c r="DR1367" s="77">
        <v>0</v>
      </c>
      <c r="DS1367" s="77">
        <v>0</v>
      </c>
      <c r="DT1367" s="77">
        <v>0</v>
      </c>
      <c r="DU1367" s="77">
        <v>0</v>
      </c>
      <c r="DV1367" s="77">
        <v>0</v>
      </c>
      <c r="DW1367" s="77">
        <v>0</v>
      </c>
      <c r="GE1367" s="77" t="s">
        <v>427</v>
      </c>
      <c r="GF1367" s="77" t="s">
        <v>155</v>
      </c>
      <c r="GG1367" s="77" t="s">
        <v>435</v>
      </c>
      <c r="GH1367" s="77" t="s">
        <v>467</v>
      </c>
      <c r="GI1367" s="77">
        <v>2024</v>
      </c>
      <c r="GJ1367" s="77" t="s">
        <v>303</v>
      </c>
      <c r="GK1367" s="77">
        <v>1.684577240534447</v>
      </c>
      <c r="GL1367" s="77">
        <v>1453.2434490000001</v>
      </c>
      <c r="GM1367" s="77">
        <v>2024</v>
      </c>
      <c r="GN1367" s="77" t="s">
        <v>175</v>
      </c>
      <c r="GO1367" s="77">
        <v>5.3000000000000005E-2</v>
      </c>
      <c r="GP1367" s="77">
        <v>3</v>
      </c>
      <c r="GQ1367" s="77">
        <v>0</v>
      </c>
      <c r="GR1367" s="77" t="s">
        <v>423</v>
      </c>
      <c r="GS1367" s="77">
        <v>0</v>
      </c>
      <c r="GT1367" s="77">
        <v>0</v>
      </c>
      <c r="GU1367" s="77">
        <v>0</v>
      </c>
      <c r="GV1367" s="248">
        <v>0</v>
      </c>
      <c r="GW1367" s="248">
        <v>5.5966209081309407E-2</v>
      </c>
      <c r="GX1367" s="77">
        <v>9.427940205736611E-2</v>
      </c>
      <c r="GY1367" s="77">
        <v>5.5966209081309407E-2</v>
      </c>
      <c r="GZ1367" s="77">
        <v>9.427940205736611E-2</v>
      </c>
    </row>
    <row r="1368" spans="98:208" x14ac:dyDescent="0.25">
      <c r="CT1368" s="77" t="s">
        <v>155</v>
      </c>
      <c r="CU1368" s="77" t="s">
        <v>450</v>
      </c>
      <c r="CV1368" s="77" t="s">
        <v>460</v>
      </c>
      <c r="CW1368" s="77">
        <v>2022</v>
      </c>
      <c r="CX1368" s="77">
        <v>0</v>
      </c>
      <c r="CY1368" s="77">
        <v>0</v>
      </c>
      <c r="CZ1368" s="77">
        <v>0</v>
      </c>
      <c r="DA1368" s="77">
        <v>0</v>
      </c>
      <c r="DB1368" s="77">
        <v>8807.9522308805226</v>
      </c>
      <c r="DC1368" s="77">
        <v>222.22942162794959</v>
      </c>
      <c r="DD1368" s="77">
        <v>8585.7228092525729</v>
      </c>
      <c r="DE1368" s="77">
        <v>0</v>
      </c>
      <c r="DF1368" s="77">
        <v>514.45318018037392</v>
      </c>
      <c r="DG1368" s="77">
        <v>514.45318018037392</v>
      </c>
      <c r="DH1368" s="77">
        <v>514.45318018037392</v>
      </c>
      <c r="DI1368" s="77">
        <v>0</v>
      </c>
      <c r="DJ1368" s="77">
        <v>2.7002788075484217E-7</v>
      </c>
      <c r="DL1368" s="77">
        <v>0</v>
      </c>
      <c r="DM1368" s="77">
        <v>1.3891670199169535E-4</v>
      </c>
      <c r="DN1368" s="77">
        <v>1.3891670199169535E-4</v>
      </c>
      <c r="DO1368" s="77">
        <v>0</v>
      </c>
      <c r="DP1368" s="77">
        <v>1.3891670199169535E-4</v>
      </c>
      <c r="DQ1368" s="77">
        <v>1.3891670199169535E-4</v>
      </c>
      <c r="DR1368" s="77">
        <v>0</v>
      </c>
      <c r="DS1368" s="77">
        <v>1.3891670199169535E-4</v>
      </c>
      <c r="DT1368" s="77">
        <v>1.3891670199169535E-4</v>
      </c>
      <c r="DU1368" s="77">
        <v>0</v>
      </c>
      <c r="DV1368" s="77">
        <v>0</v>
      </c>
      <c r="DW1368" s="77">
        <v>0</v>
      </c>
      <c r="GE1368" s="77" t="s">
        <v>422</v>
      </c>
      <c r="GF1368" s="77" t="s">
        <v>155</v>
      </c>
      <c r="GG1368" s="77" t="s">
        <v>435</v>
      </c>
      <c r="GH1368" s="77" t="s">
        <v>467</v>
      </c>
      <c r="GI1368" s="77">
        <v>2025</v>
      </c>
      <c r="GJ1368" s="77" t="s">
        <v>305</v>
      </c>
      <c r="GK1368" s="77">
        <v>0.71896016785821315</v>
      </c>
      <c r="GL1368" s="77">
        <v>1453.2434490000001</v>
      </c>
      <c r="GM1368" s="77">
        <v>2025</v>
      </c>
      <c r="GN1368" s="77" t="s">
        <v>175</v>
      </c>
      <c r="GO1368" s="77">
        <v>0.13250000000000001</v>
      </c>
      <c r="GP1368" s="77">
        <v>3</v>
      </c>
      <c r="GQ1368" s="77">
        <v>0</v>
      </c>
      <c r="GR1368" s="77" t="s">
        <v>423</v>
      </c>
      <c r="GS1368" s="77">
        <v>0</v>
      </c>
      <c r="GT1368" s="77">
        <v>0</v>
      </c>
      <c r="GU1368" s="77">
        <v>0</v>
      </c>
      <c r="GV1368" s="248">
        <v>0</v>
      </c>
      <c r="GW1368" s="248">
        <v>0</v>
      </c>
      <c r="GX1368" s="77">
        <v>0</v>
      </c>
      <c r="GY1368" s="77">
        <v>0.1527377521613833</v>
      </c>
      <c r="GZ1368" s="77">
        <v>0.1098123599322343</v>
      </c>
    </row>
    <row r="1369" spans="98:208" x14ac:dyDescent="0.25">
      <c r="CT1369" s="77" t="s">
        <v>155</v>
      </c>
      <c r="CU1369" s="77" t="s">
        <v>450</v>
      </c>
      <c r="CV1369" s="77" t="s">
        <v>460</v>
      </c>
      <c r="CW1369" s="77">
        <v>2023</v>
      </c>
      <c r="CX1369" s="77">
        <v>0</v>
      </c>
      <c r="CY1369" s="77">
        <v>0</v>
      </c>
      <c r="CZ1369" s="77">
        <v>0</v>
      </c>
      <c r="DA1369" s="77">
        <v>0</v>
      </c>
      <c r="DB1369" s="77">
        <v>9129.7460702414537</v>
      </c>
      <c r="DC1369" s="77">
        <v>233.23007680806481</v>
      </c>
      <c r="DD1369" s="77">
        <v>8896.5159934333897</v>
      </c>
      <c r="DE1369" s="77">
        <v>0</v>
      </c>
      <c r="DF1369" s="77">
        <v>0</v>
      </c>
      <c r="DG1369" s="77">
        <v>533.52731185179675</v>
      </c>
      <c r="DH1369" s="77">
        <v>533.52731185179675</v>
      </c>
      <c r="DI1369" s="77">
        <v>533.52731185179675</v>
      </c>
      <c r="DJ1369" s="77">
        <v>2.7002788075484217E-7</v>
      </c>
      <c r="DL1369" s="77">
        <v>0</v>
      </c>
      <c r="DM1369" s="77">
        <v>0</v>
      </c>
      <c r="DN1369" s="77">
        <v>0</v>
      </c>
      <c r="DO1369" s="77">
        <v>0</v>
      </c>
      <c r="DP1369" s="77">
        <v>1.4406724934416847E-4</v>
      </c>
      <c r="DQ1369" s="77">
        <v>1.4406724934416847E-4</v>
      </c>
      <c r="DR1369" s="77">
        <v>0</v>
      </c>
      <c r="DS1369" s="77">
        <v>1.4406724934416847E-4</v>
      </c>
      <c r="DT1369" s="77">
        <v>1.4406724934416847E-4</v>
      </c>
      <c r="DU1369" s="77">
        <v>0</v>
      </c>
      <c r="DV1369" s="77">
        <v>1.4406724934416847E-4</v>
      </c>
      <c r="DW1369" s="77">
        <v>1.4406724934416847E-4</v>
      </c>
      <c r="GE1369" s="77" t="s">
        <v>425</v>
      </c>
      <c r="GF1369" s="77" t="s">
        <v>155</v>
      </c>
      <c r="GG1369" s="77" t="s">
        <v>435</v>
      </c>
      <c r="GH1369" s="77" t="s">
        <v>467</v>
      </c>
      <c r="GI1369" s="77">
        <v>2025</v>
      </c>
      <c r="GJ1369" s="77" t="s">
        <v>301</v>
      </c>
      <c r="GK1369" s="77">
        <v>3.071497198615103</v>
      </c>
      <c r="GL1369" s="77">
        <v>1453.2434490000001</v>
      </c>
      <c r="GM1369" s="77">
        <v>2025</v>
      </c>
      <c r="GN1369" s="77" t="s">
        <v>175</v>
      </c>
      <c r="GO1369" s="77">
        <v>5.3000000000000005E-2</v>
      </c>
      <c r="GP1369" s="77">
        <v>3</v>
      </c>
      <c r="GQ1369" s="77">
        <v>0</v>
      </c>
      <c r="GR1369" s="77" t="s">
        <v>423</v>
      </c>
      <c r="GS1369" s="77">
        <v>0</v>
      </c>
      <c r="GT1369" s="77">
        <v>0</v>
      </c>
      <c r="GU1369" s="77">
        <v>0</v>
      </c>
      <c r="GV1369" s="248">
        <v>0</v>
      </c>
      <c r="GW1369" s="248">
        <v>0</v>
      </c>
      <c r="GX1369" s="77">
        <v>0</v>
      </c>
      <c r="GY1369" s="77">
        <v>5.5966209081309407E-2</v>
      </c>
      <c r="GZ1369" s="77">
        <v>0.17190005441034897</v>
      </c>
    </row>
    <row r="1370" spans="98:208" x14ac:dyDescent="0.25">
      <c r="CT1370" s="77" t="s">
        <v>155</v>
      </c>
      <c r="CU1370" s="77" t="s">
        <v>450</v>
      </c>
      <c r="CV1370" s="77" t="s">
        <v>460</v>
      </c>
      <c r="CW1370" s="77">
        <v>2024</v>
      </c>
      <c r="CX1370" s="77">
        <v>0</v>
      </c>
      <c r="CY1370" s="77">
        <v>0</v>
      </c>
      <c r="CZ1370" s="77">
        <v>0</v>
      </c>
      <c r="DA1370" s="77">
        <v>0</v>
      </c>
      <c r="DB1370" s="77">
        <v>9129.7460702414537</v>
      </c>
      <c r="DC1370" s="77">
        <v>233.23007680806481</v>
      </c>
      <c r="DD1370" s="77">
        <v>8896.5159934333897</v>
      </c>
      <c r="DE1370" s="77">
        <v>0</v>
      </c>
      <c r="DF1370" s="77">
        <v>0</v>
      </c>
      <c r="DG1370" s="77">
        <v>0</v>
      </c>
      <c r="DH1370" s="77">
        <v>533.52731185179675</v>
      </c>
      <c r="DI1370" s="77">
        <v>533.52731185179675</v>
      </c>
      <c r="DJ1370" s="77">
        <v>2.7002788075484217E-7</v>
      </c>
      <c r="DL1370" s="77">
        <v>0</v>
      </c>
      <c r="DM1370" s="77">
        <v>0</v>
      </c>
      <c r="DN1370" s="77">
        <v>0</v>
      </c>
      <c r="DO1370" s="77">
        <v>0</v>
      </c>
      <c r="DP1370" s="77">
        <v>0</v>
      </c>
      <c r="DQ1370" s="77">
        <v>0</v>
      </c>
      <c r="DR1370" s="77">
        <v>0</v>
      </c>
      <c r="DS1370" s="77">
        <v>1.4406724934416847E-4</v>
      </c>
      <c r="DT1370" s="77">
        <v>1.4406724934416847E-4</v>
      </c>
      <c r="DU1370" s="77">
        <v>0</v>
      </c>
      <c r="DV1370" s="77">
        <v>1.4406724934416847E-4</v>
      </c>
      <c r="DW1370" s="77">
        <v>1.4406724934416847E-4</v>
      </c>
      <c r="GE1370" s="77" t="s">
        <v>427</v>
      </c>
      <c r="GF1370" s="77" t="s">
        <v>155</v>
      </c>
      <c r="GG1370" s="77" t="s">
        <v>435</v>
      </c>
      <c r="GH1370" s="77" t="s">
        <v>467</v>
      </c>
      <c r="GI1370" s="77">
        <v>2025</v>
      </c>
      <c r="GJ1370" s="77" t="s">
        <v>303</v>
      </c>
      <c r="GK1370" s="77">
        <v>1.684577240534447</v>
      </c>
      <c r="GL1370" s="77">
        <v>1453.2434490000001</v>
      </c>
      <c r="GM1370" s="77">
        <v>2025</v>
      </c>
      <c r="GN1370" s="77" t="s">
        <v>175</v>
      </c>
      <c r="GO1370" s="77">
        <v>5.3000000000000005E-2</v>
      </c>
      <c r="GP1370" s="77">
        <v>3</v>
      </c>
      <c r="GQ1370" s="77">
        <v>0</v>
      </c>
      <c r="GR1370" s="77" t="s">
        <v>423</v>
      </c>
      <c r="GS1370" s="77">
        <v>0</v>
      </c>
      <c r="GT1370" s="77">
        <v>0</v>
      </c>
      <c r="GU1370" s="77">
        <v>0</v>
      </c>
      <c r="GV1370" s="248">
        <v>0</v>
      </c>
      <c r="GW1370" s="248">
        <v>0</v>
      </c>
      <c r="GX1370" s="77">
        <v>0</v>
      </c>
      <c r="GY1370" s="77">
        <v>5.5966209081309407E-2</v>
      </c>
      <c r="GZ1370" s="77">
        <v>9.427940205736611E-2</v>
      </c>
    </row>
    <row r="1371" spans="98:208" x14ac:dyDescent="0.25">
      <c r="CT1371" s="77" t="s">
        <v>155</v>
      </c>
      <c r="CU1371" s="77" t="s">
        <v>450</v>
      </c>
      <c r="CV1371" s="77" t="s">
        <v>460</v>
      </c>
      <c r="CW1371" s="77">
        <v>2025</v>
      </c>
      <c r="CX1371" s="77">
        <v>0</v>
      </c>
      <c r="CY1371" s="77">
        <v>0</v>
      </c>
      <c r="CZ1371" s="77">
        <v>0</v>
      </c>
      <c r="DA1371" s="77">
        <v>0</v>
      </c>
      <c r="DB1371" s="77">
        <v>9129.7460702414537</v>
      </c>
      <c r="DC1371" s="77">
        <v>233.23007680806481</v>
      </c>
      <c r="DD1371" s="77">
        <v>8896.5159934333897</v>
      </c>
      <c r="DE1371" s="77">
        <v>0</v>
      </c>
      <c r="DF1371" s="77">
        <v>0</v>
      </c>
      <c r="DG1371" s="77">
        <v>0</v>
      </c>
      <c r="DH1371" s="77">
        <v>0</v>
      </c>
      <c r="DI1371" s="77">
        <v>533.52731185179675</v>
      </c>
      <c r="DJ1371" s="77">
        <v>2.7002788075484217E-7</v>
      </c>
      <c r="DL1371" s="77">
        <v>0</v>
      </c>
      <c r="DM1371" s="77">
        <v>0</v>
      </c>
      <c r="DN1371" s="77">
        <v>0</v>
      </c>
      <c r="DO1371" s="77">
        <v>0</v>
      </c>
      <c r="DP1371" s="77">
        <v>0</v>
      </c>
      <c r="DQ1371" s="77">
        <v>0</v>
      </c>
      <c r="DR1371" s="77">
        <v>0</v>
      </c>
      <c r="DS1371" s="77">
        <v>0</v>
      </c>
      <c r="DT1371" s="77">
        <v>0</v>
      </c>
      <c r="DU1371" s="77">
        <v>0</v>
      </c>
      <c r="DV1371" s="77">
        <v>1.4406724934416847E-4</v>
      </c>
      <c r="DW1371" s="77">
        <v>1.4406724934416847E-4</v>
      </c>
      <c r="GE1371" s="77" t="s">
        <v>422</v>
      </c>
      <c r="GF1371" s="77" t="s">
        <v>155</v>
      </c>
      <c r="GG1371" s="77" t="s">
        <v>435</v>
      </c>
      <c r="GH1371" s="77" t="s">
        <v>474</v>
      </c>
      <c r="GI1371" s="77">
        <v>2021</v>
      </c>
      <c r="GJ1371" s="77" t="s">
        <v>305</v>
      </c>
      <c r="GK1371" s="77">
        <v>3.6425060683954402E-2</v>
      </c>
      <c r="GL1371" s="77">
        <v>1453.2434490000001</v>
      </c>
      <c r="GM1371" s="77">
        <v>2021</v>
      </c>
      <c r="GN1371" s="77" t="s">
        <v>175</v>
      </c>
      <c r="GO1371" s="77">
        <v>0.13250000000000001</v>
      </c>
      <c r="GP1371" s="77">
        <v>3</v>
      </c>
      <c r="GQ1371" s="77">
        <v>0</v>
      </c>
      <c r="GR1371" s="77" t="s">
        <v>423</v>
      </c>
      <c r="GS1371" s="77">
        <v>0.1527377521613833</v>
      </c>
      <c r="GT1371" s="77">
        <v>5.5634818912091745E-3</v>
      </c>
      <c r="GU1371" s="77">
        <v>0.1527377521613833</v>
      </c>
      <c r="GV1371" s="248">
        <v>5.5634818912091745E-3</v>
      </c>
      <c r="GW1371" s="248">
        <v>0</v>
      </c>
      <c r="GX1371" s="77">
        <v>0</v>
      </c>
      <c r="GY1371" s="77">
        <v>0</v>
      </c>
      <c r="GZ1371" s="77">
        <v>0</v>
      </c>
    </row>
    <row r="1372" spans="98:208" x14ac:dyDescent="0.25">
      <c r="CT1372" s="77" t="s">
        <v>155</v>
      </c>
      <c r="CU1372" s="77" t="s">
        <v>450</v>
      </c>
      <c r="CV1372" s="77" t="s">
        <v>467</v>
      </c>
      <c r="CW1372" s="77">
        <v>2020</v>
      </c>
      <c r="CX1372" s="77">
        <v>0</v>
      </c>
      <c r="CY1372" s="77">
        <v>0</v>
      </c>
      <c r="CZ1372" s="77">
        <v>0</v>
      </c>
      <c r="DA1372" s="77">
        <v>0</v>
      </c>
      <c r="DB1372" s="77">
        <v>5.24055833130158</v>
      </c>
      <c r="DC1372" s="77">
        <v>0.69641821681223171</v>
      </c>
      <c r="DD1372" s="77">
        <v>2.9419641522810389</v>
      </c>
      <c r="DE1372" s="77">
        <v>1.6021759622083001</v>
      </c>
      <c r="DF1372" s="77">
        <v>0.36068764874241477</v>
      </c>
      <c r="DG1372" s="77">
        <v>0</v>
      </c>
      <c r="DH1372" s="77">
        <v>0</v>
      </c>
      <c r="DI1372" s="77">
        <v>0</v>
      </c>
      <c r="DJ1372" s="77">
        <v>2.129817581451309E-5</v>
      </c>
      <c r="DL1372" s="77">
        <v>0</v>
      </c>
      <c r="DM1372" s="77">
        <v>7.6819889570392904E-6</v>
      </c>
      <c r="DN1372" s="77">
        <v>7.6819889570392904E-6</v>
      </c>
      <c r="DO1372" s="77">
        <v>0</v>
      </c>
      <c r="DP1372" s="77">
        <v>0</v>
      </c>
      <c r="DQ1372" s="77">
        <v>0</v>
      </c>
      <c r="DR1372" s="77">
        <v>0</v>
      </c>
      <c r="DS1372" s="77">
        <v>0</v>
      </c>
      <c r="DT1372" s="77">
        <v>0</v>
      </c>
      <c r="DU1372" s="77">
        <v>0</v>
      </c>
      <c r="DV1372" s="77">
        <v>0</v>
      </c>
      <c r="DW1372" s="77">
        <v>0</v>
      </c>
      <c r="GE1372" s="77" t="s">
        <v>425</v>
      </c>
      <c r="GF1372" s="77" t="s">
        <v>155</v>
      </c>
      <c r="GG1372" s="77" t="s">
        <v>435</v>
      </c>
      <c r="GH1372" s="77" t="s">
        <v>474</v>
      </c>
      <c r="GI1372" s="77">
        <v>2021</v>
      </c>
      <c r="GJ1372" s="77" t="s">
        <v>301</v>
      </c>
      <c r="GK1372" s="77">
        <v>1.58087245254312E-3</v>
      </c>
      <c r="GL1372" s="77">
        <v>1453.2434490000001</v>
      </c>
      <c r="GM1372" s="77">
        <v>2021</v>
      </c>
      <c r="GN1372" s="77" t="s">
        <v>175</v>
      </c>
      <c r="GO1372" s="77">
        <v>5.3000000000000005E-2</v>
      </c>
      <c r="GP1372" s="77">
        <v>3</v>
      </c>
      <c r="GQ1372" s="77">
        <v>0</v>
      </c>
      <c r="GR1372" s="77" t="s">
        <v>423</v>
      </c>
      <c r="GS1372" s="77">
        <v>5.5966209081309407E-2</v>
      </c>
      <c r="GT1372" s="77">
        <v>8.8475438209910642E-5</v>
      </c>
      <c r="GU1372" s="77">
        <v>5.5966209081309407E-2</v>
      </c>
      <c r="GV1372" s="248">
        <v>8.8475438209910642E-5</v>
      </c>
      <c r="GW1372" s="248">
        <v>0</v>
      </c>
      <c r="GX1372" s="77">
        <v>0</v>
      </c>
      <c r="GY1372" s="77">
        <v>0</v>
      </c>
      <c r="GZ1372" s="77">
        <v>0</v>
      </c>
    </row>
    <row r="1373" spans="98:208" x14ac:dyDescent="0.25">
      <c r="CT1373" s="77" t="s">
        <v>155</v>
      </c>
      <c r="CU1373" s="77" t="s">
        <v>450</v>
      </c>
      <c r="CV1373" s="77" t="s">
        <v>467</v>
      </c>
      <c r="CW1373" s="77">
        <v>2021</v>
      </c>
      <c r="CX1373" s="77">
        <v>0</v>
      </c>
      <c r="CY1373" s="77">
        <v>0</v>
      </c>
      <c r="CZ1373" s="77">
        <v>0</v>
      </c>
      <c r="DA1373" s="77">
        <v>0</v>
      </c>
      <c r="DB1373" s="77">
        <v>5.24055833130158</v>
      </c>
      <c r="DC1373" s="77">
        <v>0.69641821681223171</v>
      </c>
      <c r="DD1373" s="77">
        <v>2.9419641522810389</v>
      </c>
      <c r="DE1373" s="77">
        <v>1.6021759622083001</v>
      </c>
      <c r="DF1373" s="77">
        <v>0.36068764874241477</v>
      </c>
      <c r="DG1373" s="77">
        <v>0.36068764874241477</v>
      </c>
      <c r="DH1373" s="77">
        <v>0</v>
      </c>
      <c r="DI1373" s="77">
        <v>0</v>
      </c>
      <c r="DJ1373" s="77">
        <v>2.129817581451309E-5</v>
      </c>
      <c r="DL1373" s="77">
        <v>0</v>
      </c>
      <c r="DM1373" s="77">
        <v>7.6819889570392904E-6</v>
      </c>
      <c r="DN1373" s="77">
        <v>7.6819889570392904E-6</v>
      </c>
      <c r="DO1373" s="77">
        <v>0</v>
      </c>
      <c r="DP1373" s="77">
        <v>7.6819889570392904E-6</v>
      </c>
      <c r="DQ1373" s="77">
        <v>7.6819889570392904E-6</v>
      </c>
      <c r="DR1373" s="77">
        <v>0</v>
      </c>
      <c r="DS1373" s="77">
        <v>0</v>
      </c>
      <c r="DT1373" s="77">
        <v>0</v>
      </c>
      <c r="DU1373" s="77">
        <v>0</v>
      </c>
      <c r="DV1373" s="77">
        <v>0</v>
      </c>
      <c r="DW1373" s="77">
        <v>0</v>
      </c>
      <c r="GE1373" s="77" t="s">
        <v>427</v>
      </c>
      <c r="GF1373" s="77" t="s">
        <v>155</v>
      </c>
      <c r="GG1373" s="77" t="s">
        <v>435</v>
      </c>
      <c r="GH1373" s="77" t="s">
        <v>474</v>
      </c>
      <c r="GI1373" s="77">
        <v>2021</v>
      </c>
      <c r="GJ1373" s="77" t="s">
        <v>303</v>
      </c>
      <c r="GK1373" s="77">
        <v>3.9894642198450632E-2</v>
      </c>
      <c r="GL1373" s="77">
        <v>1453.2434490000001</v>
      </c>
      <c r="GM1373" s="77">
        <v>2021</v>
      </c>
      <c r="GN1373" s="77" t="s">
        <v>175</v>
      </c>
      <c r="GO1373" s="77">
        <v>5.3000000000000005E-2</v>
      </c>
      <c r="GP1373" s="77">
        <v>3</v>
      </c>
      <c r="GQ1373" s="77">
        <v>0</v>
      </c>
      <c r="GR1373" s="77" t="s">
        <v>423</v>
      </c>
      <c r="GS1373" s="77">
        <v>5.5966209081309407E-2</v>
      </c>
      <c r="GT1373" s="77">
        <v>2.2327518865025171E-3</v>
      </c>
      <c r="GU1373" s="77">
        <v>5.5966209081309407E-2</v>
      </c>
      <c r="GV1373" s="248">
        <v>2.2327518865025171E-3</v>
      </c>
      <c r="GW1373" s="248">
        <v>0</v>
      </c>
      <c r="GX1373" s="77">
        <v>0</v>
      </c>
      <c r="GY1373" s="77">
        <v>0</v>
      </c>
      <c r="GZ1373" s="77">
        <v>0</v>
      </c>
    </row>
    <row r="1374" spans="98:208" x14ac:dyDescent="0.25">
      <c r="CT1374" s="77" t="s">
        <v>155</v>
      </c>
      <c r="CU1374" s="77" t="s">
        <v>450</v>
      </c>
      <c r="CV1374" s="77" t="s">
        <v>467</v>
      </c>
      <c r="CW1374" s="77">
        <v>2022</v>
      </c>
      <c r="CX1374" s="77">
        <v>0</v>
      </c>
      <c r="CY1374" s="77">
        <v>0</v>
      </c>
      <c r="CZ1374" s="77">
        <v>0</v>
      </c>
      <c r="DA1374" s="77">
        <v>0</v>
      </c>
      <c r="DB1374" s="77">
        <v>5.24055833130158</v>
      </c>
      <c r="DC1374" s="77">
        <v>0.69641821681223171</v>
      </c>
      <c r="DD1374" s="77">
        <v>2.9419641522810389</v>
      </c>
      <c r="DE1374" s="77">
        <v>1.6021759622083001</v>
      </c>
      <c r="DF1374" s="77">
        <v>0.36068764874241477</v>
      </c>
      <c r="DG1374" s="77">
        <v>0.36068764874241477</v>
      </c>
      <c r="DH1374" s="77">
        <v>0.36068764874241477</v>
      </c>
      <c r="DI1374" s="77">
        <v>0</v>
      </c>
      <c r="DJ1374" s="77">
        <v>2.129817581451309E-5</v>
      </c>
      <c r="DL1374" s="77">
        <v>0</v>
      </c>
      <c r="DM1374" s="77">
        <v>7.6819889570392904E-6</v>
      </c>
      <c r="DN1374" s="77">
        <v>7.6819889570392904E-6</v>
      </c>
      <c r="DO1374" s="77">
        <v>0</v>
      </c>
      <c r="DP1374" s="77">
        <v>7.6819889570392904E-6</v>
      </c>
      <c r="DQ1374" s="77">
        <v>7.6819889570392904E-6</v>
      </c>
      <c r="DR1374" s="77">
        <v>0</v>
      </c>
      <c r="DS1374" s="77">
        <v>7.6819889570392904E-6</v>
      </c>
      <c r="DT1374" s="77">
        <v>7.6819889570392904E-6</v>
      </c>
      <c r="DU1374" s="77">
        <v>0</v>
      </c>
      <c r="DV1374" s="77">
        <v>0</v>
      </c>
      <c r="DW1374" s="77">
        <v>0</v>
      </c>
      <c r="GE1374" s="77" t="s">
        <v>422</v>
      </c>
      <c r="GF1374" s="77" t="s">
        <v>155</v>
      </c>
      <c r="GG1374" s="77" t="s">
        <v>435</v>
      </c>
      <c r="GH1374" s="77" t="s">
        <v>474</v>
      </c>
      <c r="GI1374" s="77">
        <v>2022</v>
      </c>
      <c r="GJ1374" s="77" t="s">
        <v>305</v>
      </c>
      <c r="GK1374" s="77">
        <v>3.6425060683954402E-2</v>
      </c>
      <c r="GL1374" s="77">
        <v>1453.2434490000001</v>
      </c>
      <c r="GM1374" s="77">
        <v>2022</v>
      </c>
      <c r="GN1374" s="77" t="s">
        <v>175</v>
      </c>
      <c r="GO1374" s="77">
        <v>0.13250000000000001</v>
      </c>
      <c r="GP1374" s="77">
        <v>3</v>
      </c>
      <c r="GQ1374" s="77">
        <v>0</v>
      </c>
      <c r="GR1374" s="77" t="s">
        <v>423</v>
      </c>
      <c r="GS1374" s="77">
        <v>0.1527377521613833</v>
      </c>
      <c r="GT1374" s="77">
        <v>5.5634818912091745E-3</v>
      </c>
      <c r="GU1374" s="77">
        <v>0.1527377521613833</v>
      </c>
      <c r="GV1374" s="248">
        <v>5.5634818912091745E-3</v>
      </c>
      <c r="GW1374" s="248">
        <v>0.1527377521613833</v>
      </c>
      <c r="GX1374" s="77">
        <v>5.5634818912091745E-3</v>
      </c>
      <c r="GY1374" s="77">
        <v>0</v>
      </c>
      <c r="GZ1374" s="77">
        <v>0</v>
      </c>
    </row>
    <row r="1375" spans="98:208" x14ac:dyDescent="0.25">
      <c r="CT1375" s="77" t="s">
        <v>155</v>
      </c>
      <c r="CU1375" s="77" t="s">
        <v>450</v>
      </c>
      <c r="CV1375" s="77" t="s">
        <v>467</v>
      </c>
      <c r="CW1375" s="77">
        <v>2023</v>
      </c>
      <c r="CX1375" s="77">
        <v>0</v>
      </c>
      <c r="CY1375" s="77">
        <v>0</v>
      </c>
      <c r="CZ1375" s="77">
        <v>0</v>
      </c>
      <c r="DA1375" s="77">
        <v>0</v>
      </c>
      <c r="DB1375" s="77">
        <v>5.4750346070078084</v>
      </c>
      <c r="DC1375" s="77">
        <v>0.71896016785821693</v>
      </c>
      <c r="DD1375" s="77">
        <v>3.0714971986151238</v>
      </c>
      <c r="DE1375" s="77">
        <v>1.6845772405344579</v>
      </c>
      <c r="DF1375" s="77">
        <v>0</v>
      </c>
      <c r="DG1375" s="77">
        <v>0.37599181639995172</v>
      </c>
      <c r="DH1375" s="77">
        <v>0.37599181639995172</v>
      </c>
      <c r="DI1375" s="77">
        <v>0.37599181639995172</v>
      </c>
      <c r="DJ1375" s="77">
        <v>2.129817581451309E-5</v>
      </c>
      <c r="DL1375" s="77">
        <v>0</v>
      </c>
      <c r="DM1375" s="77">
        <v>0</v>
      </c>
      <c r="DN1375" s="77">
        <v>0</v>
      </c>
      <c r="DO1375" s="77">
        <v>0</v>
      </c>
      <c r="DP1375" s="77">
        <v>8.0079398105042974E-6</v>
      </c>
      <c r="DQ1375" s="77">
        <v>8.0079398105042974E-6</v>
      </c>
      <c r="DR1375" s="77">
        <v>0</v>
      </c>
      <c r="DS1375" s="77">
        <v>8.0079398105042974E-6</v>
      </c>
      <c r="DT1375" s="77">
        <v>8.0079398105042974E-6</v>
      </c>
      <c r="DU1375" s="77">
        <v>0</v>
      </c>
      <c r="DV1375" s="77">
        <v>8.0079398105042974E-6</v>
      </c>
      <c r="DW1375" s="77">
        <v>8.0079398105042974E-6</v>
      </c>
      <c r="GE1375" s="77" t="s">
        <v>425</v>
      </c>
      <c r="GF1375" s="77" t="s">
        <v>155</v>
      </c>
      <c r="GG1375" s="77" t="s">
        <v>435</v>
      </c>
      <c r="GH1375" s="77" t="s">
        <v>474</v>
      </c>
      <c r="GI1375" s="77">
        <v>2022</v>
      </c>
      <c r="GJ1375" s="77" t="s">
        <v>301</v>
      </c>
      <c r="GK1375" s="77">
        <v>1.58087245254312E-3</v>
      </c>
      <c r="GL1375" s="77">
        <v>1453.2434490000001</v>
      </c>
      <c r="GM1375" s="77">
        <v>2022</v>
      </c>
      <c r="GN1375" s="77" t="s">
        <v>175</v>
      </c>
      <c r="GO1375" s="77">
        <v>5.3000000000000005E-2</v>
      </c>
      <c r="GP1375" s="77">
        <v>3</v>
      </c>
      <c r="GQ1375" s="77">
        <v>0</v>
      </c>
      <c r="GR1375" s="77" t="s">
        <v>423</v>
      </c>
      <c r="GS1375" s="77">
        <v>5.5966209081309407E-2</v>
      </c>
      <c r="GT1375" s="77">
        <v>8.8475438209910642E-5</v>
      </c>
      <c r="GU1375" s="77">
        <v>5.5966209081309407E-2</v>
      </c>
      <c r="GV1375" s="248">
        <v>8.8475438209910642E-5</v>
      </c>
      <c r="GW1375" s="248">
        <v>5.5966209081309407E-2</v>
      </c>
      <c r="GX1375" s="77">
        <v>8.8475438209910642E-5</v>
      </c>
      <c r="GY1375" s="77">
        <v>0</v>
      </c>
      <c r="GZ1375" s="77">
        <v>0</v>
      </c>
    </row>
    <row r="1376" spans="98:208" x14ac:dyDescent="0.25">
      <c r="CT1376" s="77" t="s">
        <v>155</v>
      </c>
      <c r="CU1376" s="77" t="s">
        <v>450</v>
      </c>
      <c r="CV1376" s="77" t="s">
        <v>467</v>
      </c>
      <c r="CW1376" s="77">
        <v>2024</v>
      </c>
      <c r="CX1376" s="77">
        <v>0</v>
      </c>
      <c r="CY1376" s="77">
        <v>0</v>
      </c>
      <c r="CZ1376" s="77">
        <v>0</v>
      </c>
      <c r="DA1376" s="77">
        <v>0</v>
      </c>
      <c r="DB1376" s="77">
        <v>5.4750346070078084</v>
      </c>
      <c r="DC1376" s="77">
        <v>0.71896016785821693</v>
      </c>
      <c r="DD1376" s="77">
        <v>3.0714971986151238</v>
      </c>
      <c r="DE1376" s="77">
        <v>1.6845772405344579</v>
      </c>
      <c r="DF1376" s="77">
        <v>0</v>
      </c>
      <c r="DG1376" s="77">
        <v>0</v>
      </c>
      <c r="DH1376" s="77">
        <v>0.37599181639995172</v>
      </c>
      <c r="DI1376" s="77">
        <v>0.37599181639995172</v>
      </c>
      <c r="DJ1376" s="77">
        <v>2.129817581451309E-5</v>
      </c>
      <c r="DL1376" s="77">
        <v>0</v>
      </c>
      <c r="DM1376" s="77">
        <v>0</v>
      </c>
      <c r="DN1376" s="77">
        <v>0</v>
      </c>
      <c r="DO1376" s="77">
        <v>0</v>
      </c>
      <c r="DP1376" s="77">
        <v>0</v>
      </c>
      <c r="DQ1376" s="77">
        <v>0</v>
      </c>
      <c r="DR1376" s="77">
        <v>0</v>
      </c>
      <c r="DS1376" s="77">
        <v>8.0079398105042974E-6</v>
      </c>
      <c r="DT1376" s="77">
        <v>8.0079398105042974E-6</v>
      </c>
      <c r="DU1376" s="77">
        <v>0</v>
      </c>
      <c r="DV1376" s="77">
        <v>8.0079398105042974E-6</v>
      </c>
      <c r="DW1376" s="77">
        <v>8.0079398105042974E-6</v>
      </c>
      <c r="GE1376" s="77" t="s">
        <v>427</v>
      </c>
      <c r="GF1376" s="77" t="s">
        <v>155</v>
      </c>
      <c r="GG1376" s="77" t="s">
        <v>435</v>
      </c>
      <c r="GH1376" s="77" t="s">
        <v>474</v>
      </c>
      <c r="GI1376" s="77">
        <v>2022</v>
      </c>
      <c r="GJ1376" s="77" t="s">
        <v>303</v>
      </c>
      <c r="GK1376" s="77">
        <v>3.9894642198450632E-2</v>
      </c>
      <c r="GL1376" s="77">
        <v>1453.2434490000001</v>
      </c>
      <c r="GM1376" s="77">
        <v>2022</v>
      </c>
      <c r="GN1376" s="77" t="s">
        <v>175</v>
      </c>
      <c r="GO1376" s="77">
        <v>5.3000000000000005E-2</v>
      </c>
      <c r="GP1376" s="77">
        <v>3</v>
      </c>
      <c r="GQ1376" s="77">
        <v>0</v>
      </c>
      <c r="GR1376" s="77" t="s">
        <v>423</v>
      </c>
      <c r="GS1376" s="77">
        <v>5.5966209081309407E-2</v>
      </c>
      <c r="GT1376" s="77">
        <v>2.2327518865025171E-3</v>
      </c>
      <c r="GU1376" s="77">
        <v>5.5966209081309407E-2</v>
      </c>
      <c r="GV1376" s="248">
        <v>2.2327518865025171E-3</v>
      </c>
      <c r="GW1376" s="248">
        <v>5.5966209081309407E-2</v>
      </c>
      <c r="GX1376" s="77">
        <v>2.2327518865025171E-3</v>
      </c>
      <c r="GY1376" s="77">
        <v>0</v>
      </c>
      <c r="GZ1376" s="77">
        <v>0</v>
      </c>
    </row>
    <row r="1377" spans="98:208" x14ac:dyDescent="0.25">
      <c r="CT1377" s="77" t="s">
        <v>155</v>
      </c>
      <c r="CU1377" s="77" t="s">
        <v>450</v>
      </c>
      <c r="CV1377" s="77" t="s">
        <v>467</v>
      </c>
      <c r="CW1377" s="77">
        <v>2025</v>
      </c>
      <c r="CX1377" s="77">
        <v>0</v>
      </c>
      <c r="CY1377" s="77">
        <v>0</v>
      </c>
      <c r="CZ1377" s="77">
        <v>0</v>
      </c>
      <c r="DA1377" s="77">
        <v>0</v>
      </c>
      <c r="DB1377" s="77">
        <v>5.4750346070078084</v>
      </c>
      <c r="DC1377" s="77">
        <v>0.71896016785821693</v>
      </c>
      <c r="DD1377" s="77">
        <v>3.0714971986151238</v>
      </c>
      <c r="DE1377" s="77">
        <v>1.6845772405344579</v>
      </c>
      <c r="DF1377" s="77">
        <v>0</v>
      </c>
      <c r="DG1377" s="77">
        <v>0</v>
      </c>
      <c r="DH1377" s="77">
        <v>0</v>
      </c>
      <c r="DI1377" s="77">
        <v>0.37599181639995172</v>
      </c>
      <c r="DJ1377" s="77">
        <v>2.129817581451309E-5</v>
      </c>
      <c r="DL1377" s="77">
        <v>0</v>
      </c>
      <c r="DM1377" s="77">
        <v>0</v>
      </c>
      <c r="DN1377" s="77">
        <v>0</v>
      </c>
      <c r="DO1377" s="77">
        <v>0</v>
      </c>
      <c r="DP1377" s="77">
        <v>0</v>
      </c>
      <c r="DQ1377" s="77">
        <v>0</v>
      </c>
      <c r="DR1377" s="77">
        <v>0</v>
      </c>
      <c r="DS1377" s="77">
        <v>0</v>
      </c>
      <c r="DT1377" s="77">
        <v>0</v>
      </c>
      <c r="DU1377" s="77">
        <v>0</v>
      </c>
      <c r="DV1377" s="77">
        <v>8.0079398105042974E-6</v>
      </c>
      <c r="DW1377" s="77">
        <v>8.0079398105042974E-6</v>
      </c>
      <c r="GE1377" s="77" t="s">
        <v>422</v>
      </c>
      <c r="GF1377" s="77" t="s">
        <v>155</v>
      </c>
      <c r="GG1377" s="77" t="s">
        <v>435</v>
      </c>
      <c r="GH1377" s="77" t="s">
        <v>474</v>
      </c>
      <c r="GI1377" s="77">
        <v>2023</v>
      </c>
      <c r="GJ1377" s="77" t="s">
        <v>305</v>
      </c>
      <c r="GK1377" s="77">
        <v>3.7590224611390638E-2</v>
      </c>
      <c r="GL1377" s="77">
        <v>1453.2434490000001</v>
      </c>
      <c r="GM1377" s="77">
        <v>2023</v>
      </c>
      <c r="GN1377" s="77" t="s">
        <v>175</v>
      </c>
      <c r="GO1377" s="77">
        <v>0.13250000000000001</v>
      </c>
      <c r="GP1377" s="77">
        <v>3</v>
      </c>
      <c r="GQ1377" s="77">
        <v>0</v>
      </c>
      <c r="GR1377" s="77" t="s">
        <v>423</v>
      </c>
      <c r="GS1377" s="77">
        <v>0</v>
      </c>
      <c r="GT1377" s="77">
        <v>0</v>
      </c>
      <c r="GU1377" s="77">
        <v>0.1527377521613833</v>
      </c>
      <c r="GV1377" s="248">
        <v>5.7414464103853141E-3</v>
      </c>
      <c r="GW1377" s="248">
        <v>0.1527377521613833</v>
      </c>
      <c r="GX1377" s="77">
        <v>5.7414464103853141E-3</v>
      </c>
      <c r="GY1377" s="77">
        <v>0.1527377521613833</v>
      </c>
      <c r="GZ1377" s="77">
        <v>5.7414464103853141E-3</v>
      </c>
    </row>
    <row r="1378" spans="98:208" x14ac:dyDescent="0.25">
      <c r="CT1378" s="77" t="s">
        <v>155</v>
      </c>
      <c r="CU1378" s="77" t="s">
        <v>450</v>
      </c>
      <c r="CV1378" s="77" t="s">
        <v>474</v>
      </c>
      <c r="CW1378" s="77">
        <v>2020</v>
      </c>
      <c r="CX1378" s="77">
        <v>0</v>
      </c>
      <c r="CY1378" s="77">
        <v>0</v>
      </c>
      <c r="CZ1378" s="77">
        <v>0</v>
      </c>
      <c r="DA1378" s="77">
        <v>0</v>
      </c>
      <c r="DB1378" s="77">
        <v>7.7900575334948222E-2</v>
      </c>
      <c r="DC1378" s="77">
        <v>3.6425060683954437E-2</v>
      </c>
      <c r="DD1378" s="77">
        <v>1.5808724525429251E-3</v>
      </c>
      <c r="DE1378" s="77">
        <v>3.9894642198450507E-2</v>
      </c>
      <c r="DF1378" s="77">
        <v>7.8847092159215898E-3</v>
      </c>
      <c r="DG1378" s="77">
        <v>0</v>
      </c>
      <c r="DH1378" s="77">
        <v>0</v>
      </c>
      <c r="DI1378" s="77">
        <v>0</v>
      </c>
      <c r="DJ1378" s="77">
        <v>5.8378219860145074E-4</v>
      </c>
      <c r="DL1378" s="77">
        <v>0</v>
      </c>
      <c r="DM1378" s="77">
        <v>4.6029528814038266E-6</v>
      </c>
      <c r="DN1378" s="77">
        <v>4.6029528814038266E-6</v>
      </c>
      <c r="DO1378" s="77">
        <v>0</v>
      </c>
      <c r="DP1378" s="77">
        <v>0</v>
      </c>
      <c r="DQ1378" s="77">
        <v>0</v>
      </c>
      <c r="DR1378" s="77">
        <v>0</v>
      </c>
      <c r="DS1378" s="77">
        <v>0</v>
      </c>
      <c r="DT1378" s="77">
        <v>0</v>
      </c>
      <c r="DU1378" s="77">
        <v>0</v>
      </c>
      <c r="DV1378" s="77">
        <v>0</v>
      </c>
      <c r="DW1378" s="77">
        <v>0</v>
      </c>
      <c r="GE1378" s="77" t="s">
        <v>425</v>
      </c>
      <c r="GF1378" s="77" t="s">
        <v>155</v>
      </c>
      <c r="GG1378" s="77" t="s">
        <v>435</v>
      </c>
      <c r="GH1378" s="77" t="s">
        <v>474</v>
      </c>
      <c r="GI1378" s="77">
        <v>2023</v>
      </c>
      <c r="GJ1378" s="77" t="s">
        <v>301</v>
      </c>
      <c r="GK1378" s="77">
        <v>1.6314334115685391E-3</v>
      </c>
      <c r="GL1378" s="77">
        <v>1453.2434490000001</v>
      </c>
      <c r="GM1378" s="77">
        <v>2023</v>
      </c>
      <c r="GN1378" s="77" t="s">
        <v>175</v>
      </c>
      <c r="GO1378" s="77">
        <v>5.3000000000000005E-2</v>
      </c>
      <c r="GP1378" s="77">
        <v>3</v>
      </c>
      <c r="GQ1378" s="77">
        <v>0</v>
      </c>
      <c r="GR1378" s="77" t="s">
        <v>423</v>
      </c>
      <c r="GS1378" s="77">
        <v>0</v>
      </c>
      <c r="GT1378" s="77">
        <v>0</v>
      </c>
      <c r="GU1378" s="77">
        <v>5.5966209081309407E-2</v>
      </c>
      <c r="GV1378" s="248">
        <v>9.1305143414078757E-5</v>
      </c>
      <c r="GW1378" s="248">
        <v>5.5966209081309407E-2</v>
      </c>
      <c r="GX1378" s="77">
        <v>9.1305143414078757E-5</v>
      </c>
      <c r="GY1378" s="77">
        <v>5.5966209081309407E-2</v>
      </c>
      <c r="GZ1378" s="77">
        <v>9.1305143414078757E-5</v>
      </c>
    </row>
    <row r="1379" spans="98:208" x14ac:dyDescent="0.25">
      <c r="CT1379" s="77" t="s">
        <v>155</v>
      </c>
      <c r="CU1379" s="77" t="s">
        <v>450</v>
      </c>
      <c r="CV1379" s="77" t="s">
        <v>474</v>
      </c>
      <c r="CW1379" s="77">
        <v>2021</v>
      </c>
      <c r="CX1379" s="77">
        <v>0</v>
      </c>
      <c r="CY1379" s="77">
        <v>0</v>
      </c>
      <c r="CZ1379" s="77">
        <v>0</v>
      </c>
      <c r="DA1379" s="77">
        <v>0</v>
      </c>
      <c r="DB1379" s="77">
        <v>7.7900575334948222E-2</v>
      </c>
      <c r="DC1379" s="77">
        <v>3.6425060683954437E-2</v>
      </c>
      <c r="DD1379" s="77">
        <v>1.5808724525429251E-3</v>
      </c>
      <c r="DE1379" s="77">
        <v>3.9894642198450507E-2</v>
      </c>
      <c r="DF1379" s="77">
        <v>7.8847092159215898E-3</v>
      </c>
      <c r="DG1379" s="77">
        <v>7.8847092159215898E-3</v>
      </c>
      <c r="DH1379" s="77">
        <v>0</v>
      </c>
      <c r="DI1379" s="77">
        <v>0</v>
      </c>
      <c r="DJ1379" s="77">
        <v>5.8378219860145074E-4</v>
      </c>
      <c r="DL1379" s="77">
        <v>0</v>
      </c>
      <c r="DM1379" s="77">
        <v>4.6029528814038266E-6</v>
      </c>
      <c r="DN1379" s="77">
        <v>4.6029528814038266E-6</v>
      </c>
      <c r="DO1379" s="77">
        <v>0</v>
      </c>
      <c r="DP1379" s="77">
        <v>4.6029528814038266E-6</v>
      </c>
      <c r="DQ1379" s="77">
        <v>4.6029528814038266E-6</v>
      </c>
      <c r="DR1379" s="77">
        <v>0</v>
      </c>
      <c r="DS1379" s="77">
        <v>0</v>
      </c>
      <c r="DT1379" s="77">
        <v>0</v>
      </c>
      <c r="DU1379" s="77">
        <v>0</v>
      </c>
      <c r="DV1379" s="77">
        <v>0</v>
      </c>
      <c r="DW1379" s="77">
        <v>0</v>
      </c>
      <c r="GE1379" s="77" t="s">
        <v>427</v>
      </c>
      <c r="GF1379" s="77" t="s">
        <v>155</v>
      </c>
      <c r="GG1379" s="77" t="s">
        <v>435</v>
      </c>
      <c r="GH1379" s="77" t="s">
        <v>474</v>
      </c>
      <c r="GI1379" s="77">
        <v>2023</v>
      </c>
      <c r="GJ1379" s="77" t="s">
        <v>303</v>
      </c>
      <c r="GK1379" s="77">
        <v>4.1186611014017681E-2</v>
      </c>
      <c r="GL1379" s="77">
        <v>1453.2434490000001</v>
      </c>
      <c r="GM1379" s="77">
        <v>2023</v>
      </c>
      <c r="GN1379" s="77" t="s">
        <v>175</v>
      </c>
      <c r="GO1379" s="77">
        <v>5.3000000000000005E-2</v>
      </c>
      <c r="GP1379" s="77">
        <v>3</v>
      </c>
      <c r="GQ1379" s="77">
        <v>0</v>
      </c>
      <c r="GR1379" s="77" t="s">
        <v>423</v>
      </c>
      <c r="GS1379" s="77">
        <v>0</v>
      </c>
      <c r="GT1379" s="77">
        <v>0</v>
      </c>
      <c r="GU1379" s="77">
        <v>5.5966209081309407E-2</v>
      </c>
      <c r="GV1379" s="248">
        <v>2.3050584833610743E-3</v>
      </c>
      <c r="GW1379" s="248">
        <v>5.5966209081309407E-2</v>
      </c>
      <c r="GX1379" s="77">
        <v>2.3050584833610743E-3</v>
      </c>
      <c r="GY1379" s="77">
        <v>5.5966209081309407E-2</v>
      </c>
      <c r="GZ1379" s="77">
        <v>2.3050584833610743E-3</v>
      </c>
    </row>
    <row r="1380" spans="98:208" x14ac:dyDescent="0.25">
      <c r="CT1380" s="77" t="s">
        <v>155</v>
      </c>
      <c r="CU1380" s="77" t="s">
        <v>450</v>
      </c>
      <c r="CV1380" s="77" t="s">
        <v>474</v>
      </c>
      <c r="CW1380" s="77">
        <v>2022</v>
      </c>
      <c r="CX1380" s="77">
        <v>0</v>
      </c>
      <c r="CY1380" s="77">
        <v>0</v>
      </c>
      <c r="CZ1380" s="77">
        <v>0</v>
      </c>
      <c r="DA1380" s="77">
        <v>0</v>
      </c>
      <c r="DB1380" s="77">
        <v>7.7900575334948222E-2</v>
      </c>
      <c r="DC1380" s="77">
        <v>3.6425060683954437E-2</v>
      </c>
      <c r="DD1380" s="77">
        <v>1.5808724525429251E-3</v>
      </c>
      <c r="DE1380" s="77">
        <v>3.9894642198450507E-2</v>
      </c>
      <c r="DF1380" s="77">
        <v>7.8847092159215898E-3</v>
      </c>
      <c r="DG1380" s="77">
        <v>7.8847092159215898E-3</v>
      </c>
      <c r="DH1380" s="77">
        <v>7.8847092159215898E-3</v>
      </c>
      <c r="DI1380" s="77">
        <v>0</v>
      </c>
      <c r="DJ1380" s="77">
        <v>5.8378219860145074E-4</v>
      </c>
      <c r="DL1380" s="77">
        <v>0</v>
      </c>
      <c r="DM1380" s="77">
        <v>4.6029528814038266E-6</v>
      </c>
      <c r="DN1380" s="77">
        <v>4.6029528814038266E-6</v>
      </c>
      <c r="DO1380" s="77">
        <v>0</v>
      </c>
      <c r="DP1380" s="77">
        <v>4.6029528814038266E-6</v>
      </c>
      <c r="DQ1380" s="77">
        <v>4.6029528814038266E-6</v>
      </c>
      <c r="DR1380" s="77">
        <v>0</v>
      </c>
      <c r="DS1380" s="77">
        <v>4.6029528814038266E-6</v>
      </c>
      <c r="DT1380" s="77">
        <v>4.6029528814038266E-6</v>
      </c>
      <c r="DU1380" s="77">
        <v>0</v>
      </c>
      <c r="DV1380" s="77">
        <v>0</v>
      </c>
      <c r="DW1380" s="77">
        <v>0</v>
      </c>
      <c r="GE1380" s="77" t="s">
        <v>422</v>
      </c>
      <c r="GF1380" s="77" t="s">
        <v>155</v>
      </c>
      <c r="GG1380" s="77" t="s">
        <v>435</v>
      </c>
      <c r="GH1380" s="77" t="s">
        <v>474</v>
      </c>
      <c r="GI1380" s="77">
        <v>2024</v>
      </c>
      <c r="GJ1380" s="77" t="s">
        <v>305</v>
      </c>
      <c r="GK1380" s="77">
        <v>3.7590224611390638E-2</v>
      </c>
      <c r="GL1380" s="77">
        <v>1453.2434490000001</v>
      </c>
      <c r="GM1380" s="77">
        <v>2024</v>
      </c>
      <c r="GN1380" s="77" t="s">
        <v>175</v>
      </c>
      <c r="GO1380" s="77">
        <v>0.13250000000000001</v>
      </c>
      <c r="GP1380" s="77">
        <v>3</v>
      </c>
      <c r="GQ1380" s="77">
        <v>0</v>
      </c>
      <c r="GR1380" s="77" t="s">
        <v>423</v>
      </c>
      <c r="GS1380" s="77">
        <v>0</v>
      </c>
      <c r="GT1380" s="77">
        <v>0</v>
      </c>
      <c r="GU1380" s="77">
        <v>0</v>
      </c>
      <c r="GV1380" s="248">
        <v>0</v>
      </c>
      <c r="GW1380" s="248">
        <v>0.1527377521613833</v>
      </c>
      <c r="GX1380" s="77">
        <v>5.7414464103853141E-3</v>
      </c>
      <c r="GY1380" s="77">
        <v>0.1527377521613833</v>
      </c>
      <c r="GZ1380" s="77">
        <v>5.7414464103853141E-3</v>
      </c>
    </row>
    <row r="1381" spans="98:208" x14ac:dyDescent="0.25">
      <c r="CT1381" s="77" t="s">
        <v>155</v>
      </c>
      <c r="CU1381" s="77" t="s">
        <v>450</v>
      </c>
      <c r="CV1381" s="77" t="s">
        <v>474</v>
      </c>
      <c r="CW1381" s="77">
        <v>2023</v>
      </c>
      <c r="CX1381" s="77">
        <v>0</v>
      </c>
      <c r="CY1381" s="77">
        <v>0</v>
      </c>
      <c r="CZ1381" s="77">
        <v>0</v>
      </c>
      <c r="DA1381" s="77">
        <v>0</v>
      </c>
      <c r="DB1381" s="77">
        <v>8.0408269036976926E-2</v>
      </c>
      <c r="DC1381" s="77">
        <v>3.7590224611390582E-2</v>
      </c>
      <c r="DD1381" s="77">
        <v>1.631433411568533E-3</v>
      </c>
      <c r="DE1381" s="77">
        <v>4.1186611014017473E-2</v>
      </c>
      <c r="DF1381" s="77">
        <v>0</v>
      </c>
      <c r="DG1381" s="77">
        <v>8.1378100371604471E-3</v>
      </c>
      <c r="DH1381" s="77">
        <v>8.1378100371604471E-3</v>
      </c>
      <c r="DI1381" s="77">
        <v>8.1378100371604471E-3</v>
      </c>
      <c r="DJ1381" s="77">
        <v>5.8378219860145074E-4</v>
      </c>
      <c r="DL1381" s="77">
        <v>0</v>
      </c>
      <c r="DM1381" s="77">
        <v>0</v>
      </c>
      <c r="DN1381" s="77">
        <v>0</v>
      </c>
      <c r="DO1381" s="77">
        <v>0</v>
      </c>
      <c r="DP1381" s="77">
        <v>4.7507086352944797E-6</v>
      </c>
      <c r="DQ1381" s="77">
        <v>4.7507086352944797E-6</v>
      </c>
      <c r="DR1381" s="77">
        <v>0</v>
      </c>
      <c r="DS1381" s="77">
        <v>4.7507086352944797E-6</v>
      </c>
      <c r="DT1381" s="77">
        <v>4.7507086352944797E-6</v>
      </c>
      <c r="DU1381" s="77">
        <v>0</v>
      </c>
      <c r="DV1381" s="77">
        <v>4.7507086352944797E-6</v>
      </c>
      <c r="DW1381" s="77">
        <v>4.7507086352944797E-6</v>
      </c>
      <c r="GE1381" s="77" t="s">
        <v>425</v>
      </c>
      <c r="GF1381" s="77" t="s">
        <v>155</v>
      </c>
      <c r="GG1381" s="77" t="s">
        <v>435</v>
      </c>
      <c r="GH1381" s="77" t="s">
        <v>474</v>
      </c>
      <c r="GI1381" s="77">
        <v>2024</v>
      </c>
      <c r="GJ1381" s="77" t="s">
        <v>301</v>
      </c>
      <c r="GK1381" s="77">
        <v>1.6314334115685391E-3</v>
      </c>
      <c r="GL1381" s="77">
        <v>1453.2434490000001</v>
      </c>
      <c r="GM1381" s="77">
        <v>2024</v>
      </c>
      <c r="GN1381" s="77" t="s">
        <v>175</v>
      </c>
      <c r="GO1381" s="77">
        <v>5.3000000000000005E-2</v>
      </c>
      <c r="GP1381" s="77">
        <v>3</v>
      </c>
      <c r="GQ1381" s="77">
        <v>0</v>
      </c>
      <c r="GR1381" s="77" t="s">
        <v>423</v>
      </c>
      <c r="GS1381" s="77">
        <v>0</v>
      </c>
      <c r="GT1381" s="77">
        <v>0</v>
      </c>
      <c r="GU1381" s="77">
        <v>0</v>
      </c>
      <c r="GV1381" s="248">
        <v>0</v>
      </c>
      <c r="GW1381" s="248">
        <v>5.5966209081309407E-2</v>
      </c>
      <c r="GX1381" s="77">
        <v>9.1305143414078757E-5</v>
      </c>
      <c r="GY1381" s="77">
        <v>5.5966209081309407E-2</v>
      </c>
      <c r="GZ1381" s="77">
        <v>9.1305143414078757E-5</v>
      </c>
    </row>
    <row r="1382" spans="98:208" x14ac:dyDescent="0.25">
      <c r="CT1382" s="77" t="s">
        <v>155</v>
      </c>
      <c r="CU1382" s="77" t="s">
        <v>450</v>
      </c>
      <c r="CV1382" s="77" t="s">
        <v>474</v>
      </c>
      <c r="CW1382" s="77">
        <v>2024</v>
      </c>
      <c r="CX1382" s="77">
        <v>0</v>
      </c>
      <c r="CY1382" s="77">
        <v>0</v>
      </c>
      <c r="CZ1382" s="77">
        <v>0</v>
      </c>
      <c r="DA1382" s="77">
        <v>0</v>
      </c>
      <c r="DB1382" s="77">
        <v>8.0408269036976926E-2</v>
      </c>
      <c r="DC1382" s="77">
        <v>3.7590224611390582E-2</v>
      </c>
      <c r="DD1382" s="77">
        <v>1.631433411568533E-3</v>
      </c>
      <c r="DE1382" s="77">
        <v>4.1186611014017473E-2</v>
      </c>
      <c r="DF1382" s="77">
        <v>0</v>
      </c>
      <c r="DG1382" s="77">
        <v>0</v>
      </c>
      <c r="DH1382" s="77">
        <v>8.1378100371604471E-3</v>
      </c>
      <c r="DI1382" s="77">
        <v>8.1378100371604471E-3</v>
      </c>
      <c r="DJ1382" s="77">
        <v>5.8378219860145074E-4</v>
      </c>
      <c r="DL1382" s="77">
        <v>0</v>
      </c>
      <c r="DM1382" s="77">
        <v>0</v>
      </c>
      <c r="DN1382" s="77">
        <v>0</v>
      </c>
      <c r="DO1382" s="77">
        <v>0</v>
      </c>
      <c r="DP1382" s="77">
        <v>0</v>
      </c>
      <c r="DQ1382" s="77">
        <v>0</v>
      </c>
      <c r="DR1382" s="77">
        <v>0</v>
      </c>
      <c r="DS1382" s="77">
        <v>4.7507086352944797E-6</v>
      </c>
      <c r="DT1382" s="77">
        <v>4.7507086352944797E-6</v>
      </c>
      <c r="DU1382" s="77">
        <v>0</v>
      </c>
      <c r="DV1382" s="77">
        <v>4.7507086352944797E-6</v>
      </c>
      <c r="DW1382" s="77">
        <v>4.7507086352944797E-6</v>
      </c>
      <c r="GE1382" s="77" t="s">
        <v>427</v>
      </c>
      <c r="GF1382" s="77" t="s">
        <v>155</v>
      </c>
      <c r="GG1382" s="77" t="s">
        <v>435</v>
      </c>
      <c r="GH1382" s="77" t="s">
        <v>474</v>
      </c>
      <c r="GI1382" s="77">
        <v>2024</v>
      </c>
      <c r="GJ1382" s="77" t="s">
        <v>303</v>
      </c>
      <c r="GK1382" s="77">
        <v>4.1186611014017681E-2</v>
      </c>
      <c r="GL1382" s="77">
        <v>1453.2434490000001</v>
      </c>
      <c r="GM1382" s="77">
        <v>2024</v>
      </c>
      <c r="GN1382" s="77" t="s">
        <v>175</v>
      </c>
      <c r="GO1382" s="77">
        <v>5.3000000000000005E-2</v>
      </c>
      <c r="GP1382" s="77">
        <v>3</v>
      </c>
      <c r="GQ1382" s="77">
        <v>0</v>
      </c>
      <c r="GR1382" s="77" t="s">
        <v>423</v>
      </c>
      <c r="GS1382" s="77">
        <v>0</v>
      </c>
      <c r="GT1382" s="77">
        <v>0</v>
      </c>
      <c r="GU1382" s="77">
        <v>0</v>
      </c>
      <c r="GV1382" s="248">
        <v>0</v>
      </c>
      <c r="GW1382" s="248">
        <v>5.5966209081309407E-2</v>
      </c>
      <c r="GX1382" s="77">
        <v>2.3050584833610743E-3</v>
      </c>
      <c r="GY1382" s="77">
        <v>5.5966209081309407E-2</v>
      </c>
      <c r="GZ1382" s="77">
        <v>2.3050584833610743E-3</v>
      </c>
    </row>
    <row r="1383" spans="98:208" x14ac:dyDescent="0.25">
      <c r="CT1383" s="77" t="s">
        <v>155</v>
      </c>
      <c r="CU1383" s="77" t="s">
        <v>450</v>
      </c>
      <c r="CV1383" s="77" t="s">
        <v>474</v>
      </c>
      <c r="CW1383" s="77">
        <v>2025</v>
      </c>
      <c r="CX1383" s="77">
        <v>0</v>
      </c>
      <c r="CY1383" s="77">
        <v>0</v>
      </c>
      <c r="CZ1383" s="77">
        <v>0</v>
      </c>
      <c r="DA1383" s="77">
        <v>0</v>
      </c>
      <c r="DB1383" s="77">
        <v>8.0408269036976926E-2</v>
      </c>
      <c r="DC1383" s="77">
        <v>3.7590224611390582E-2</v>
      </c>
      <c r="DD1383" s="77">
        <v>1.631433411568533E-3</v>
      </c>
      <c r="DE1383" s="77">
        <v>4.1186611014017473E-2</v>
      </c>
      <c r="DF1383" s="77">
        <v>0</v>
      </c>
      <c r="DG1383" s="77">
        <v>0</v>
      </c>
      <c r="DH1383" s="77">
        <v>0</v>
      </c>
      <c r="DI1383" s="77">
        <v>8.1378100371604471E-3</v>
      </c>
      <c r="DJ1383" s="77">
        <v>5.8378219860145074E-4</v>
      </c>
      <c r="DL1383" s="77">
        <v>0</v>
      </c>
      <c r="DM1383" s="77">
        <v>0</v>
      </c>
      <c r="DN1383" s="77">
        <v>0</v>
      </c>
      <c r="DO1383" s="77">
        <v>0</v>
      </c>
      <c r="DP1383" s="77">
        <v>0</v>
      </c>
      <c r="DQ1383" s="77">
        <v>0</v>
      </c>
      <c r="DR1383" s="77">
        <v>0</v>
      </c>
      <c r="DS1383" s="77">
        <v>0</v>
      </c>
      <c r="DT1383" s="77">
        <v>0</v>
      </c>
      <c r="DU1383" s="77">
        <v>0</v>
      </c>
      <c r="DV1383" s="77">
        <v>4.7507086352944797E-6</v>
      </c>
      <c r="DW1383" s="77">
        <v>4.7507086352944797E-6</v>
      </c>
      <c r="GE1383" s="77" t="s">
        <v>422</v>
      </c>
      <c r="GF1383" s="77" t="s">
        <v>155</v>
      </c>
      <c r="GG1383" s="77" t="s">
        <v>435</v>
      </c>
      <c r="GH1383" s="77" t="s">
        <v>474</v>
      </c>
      <c r="GI1383" s="77">
        <v>2025</v>
      </c>
      <c r="GJ1383" s="77" t="s">
        <v>305</v>
      </c>
      <c r="GK1383" s="77">
        <v>3.7590224611390638E-2</v>
      </c>
      <c r="GL1383" s="77">
        <v>1453.2434490000001</v>
      </c>
      <c r="GM1383" s="77">
        <v>2025</v>
      </c>
      <c r="GN1383" s="77" t="s">
        <v>175</v>
      </c>
      <c r="GO1383" s="77">
        <v>0.13250000000000001</v>
      </c>
      <c r="GP1383" s="77">
        <v>3</v>
      </c>
      <c r="GQ1383" s="77">
        <v>0</v>
      </c>
      <c r="GR1383" s="77" t="s">
        <v>423</v>
      </c>
      <c r="GS1383" s="77">
        <v>0</v>
      </c>
      <c r="GT1383" s="77">
        <v>0</v>
      </c>
      <c r="GU1383" s="77">
        <v>0</v>
      </c>
      <c r="GV1383" s="248">
        <v>0</v>
      </c>
      <c r="GW1383" s="248">
        <v>0</v>
      </c>
      <c r="GX1383" s="77">
        <v>0</v>
      </c>
      <c r="GY1383" s="77">
        <v>0.1527377521613833</v>
      </c>
      <c r="GZ1383" s="77">
        <v>5.7414464103853141E-3</v>
      </c>
    </row>
    <row r="1384" spans="98:208" x14ac:dyDescent="0.25">
      <c r="CT1384" s="77" t="s">
        <v>155</v>
      </c>
      <c r="CU1384" s="77" t="s">
        <v>450</v>
      </c>
      <c r="CV1384" s="77" t="s">
        <v>481</v>
      </c>
      <c r="CW1384" s="77">
        <v>2020</v>
      </c>
      <c r="CX1384" s="77">
        <v>0</v>
      </c>
      <c r="CY1384" s="77">
        <v>0</v>
      </c>
      <c r="CZ1384" s="77">
        <v>0</v>
      </c>
      <c r="DA1384" s="77">
        <v>0</v>
      </c>
      <c r="DB1384" s="77">
        <v>21083.842824224441</v>
      </c>
      <c r="DC1384" s="77">
        <v>409.22373582041428</v>
      </c>
      <c r="DD1384" s="77">
        <v>13469.08781237863</v>
      </c>
      <c r="DE1384" s="77">
        <v>7205.5312760252064</v>
      </c>
      <c r="DF1384" s="77">
        <v>1219.5839681183334</v>
      </c>
      <c r="DG1384" s="77">
        <v>0</v>
      </c>
      <c r="DH1384" s="77">
        <v>0</v>
      </c>
      <c r="DI1384" s="77">
        <v>0</v>
      </c>
      <c r="DJ1384" s="77">
        <v>1.1050555619664829E-9</v>
      </c>
      <c r="DL1384" s="77">
        <v>0</v>
      </c>
      <c r="DM1384" s="77">
        <v>1.3477080472543181E-6</v>
      </c>
      <c r="DN1384" s="77">
        <v>1.3477080472543181E-6</v>
      </c>
      <c r="DO1384" s="77">
        <v>0</v>
      </c>
      <c r="DP1384" s="77">
        <v>0</v>
      </c>
      <c r="DQ1384" s="77">
        <v>0</v>
      </c>
      <c r="DR1384" s="77">
        <v>0</v>
      </c>
      <c r="DS1384" s="77">
        <v>0</v>
      </c>
      <c r="DT1384" s="77">
        <v>0</v>
      </c>
      <c r="DU1384" s="77">
        <v>0</v>
      </c>
      <c r="DV1384" s="77">
        <v>0</v>
      </c>
      <c r="DW1384" s="77">
        <v>0</v>
      </c>
      <c r="GE1384" s="77" t="s">
        <v>425</v>
      </c>
      <c r="GF1384" s="77" t="s">
        <v>155</v>
      </c>
      <c r="GG1384" s="77" t="s">
        <v>435</v>
      </c>
      <c r="GH1384" s="77" t="s">
        <v>474</v>
      </c>
      <c r="GI1384" s="77">
        <v>2025</v>
      </c>
      <c r="GJ1384" s="77" t="s">
        <v>301</v>
      </c>
      <c r="GK1384" s="77">
        <v>1.6314334115685391E-3</v>
      </c>
      <c r="GL1384" s="77">
        <v>1453.2434490000001</v>
      </c>
      <c r="GM1384" s="77">
        <v>2025</v>
      </c>
      <c r="GN1384" s="77" t="s">
        <v>175</v>
      </c>
      <c r="GO1384" s="77">
        <v>5.3000000000000005E-2</v>
      </c>
      <c r="GP1384" s="77">
        <v>3</v>
      </c>
      <c r="GQ1384" s="77">
        <v>0</v>
      </c>
      <c r="GR1384" s="77" t="s">
        <v>423</v>
      </c>
      <c r="GS1384" s="77">
        <v>0</v>
      </c>
      <c r="GT1384" s="77">
        <v>0</v>
      </c>
      <c r="GU1384" s="77">
        <v>0</v>
      </c>
      <c r="GV1384" s="248">
        <v>0</v>
      </c>
      <c r="GW1384" s="248">
        <v>0</v>
      </c>
      <c r="GX1384" s="77">
        <v>0</v>
      </c>
      <c r="GY1384" s="77">
        <v>5.5966209081309407E-2</v>
      </c>
      <c r="GZ1384" s="77">
        <v>9.1305143414078757E-5</v>
      </c>
    </row>
    <row r="1385" spans="98:208" x14ac:dyDescent="0.25">
      <c r="CT1385" s="77" t="s">
        <v>155</v>
      </c>
      <c r="CU1385" s="77" t="s">
        <v>450</v>
      </c>
      <c r="CV1385" s="77" t="s">
        <v>481</v>
      </c>
      <c r="CW1385" s="77">
        <v>2021</v>
      </c>
      <c r="CX1385" s="77">
        <v>0</v>
      </c>
      <c r="CY1385" s="77">
        <v>0</v>
      </c>
      <c r="CZ1385" s="77">
        <v>0</v>
      </c>
      <c r="DA1385" s="77">
        <v>0</v>
      </c>
      <c r="DB1385" s="77">
        <v>21083.842824224441</v>
      </c>
      <c r="DC1385" s="77">
        <v>409.22373582041428</v>
      </c>
      <c r="DD1385" s="77">
        <v>13469.08781237863</v>
      </c>
      <c r="DE1385" s="77">
        <v>7205.5312760252064</v>
      </c>
      <c r="DF1385" s="77">
        <v>1219.5839681183334</v>
      </c>
      <c r="DG1385" s="77">
        <v>1219.5839681183334</v>
      </c>
      <c r="DH1385" s="77">
        <v>0</v>
      </c>
      <c r="DI1385" s="77">
        <v>0</v>
      </c>
      <c r="DJ1385" s="77">
        <v>1.1050555619664829E-9</v>
      </c>
      <c r="DL1385" s="77">
        <v>0</v>
      </c>
      <c r="DM1385" s="77">
        <v>1.3477080472543181E-6</v>
      </c>
      <c r="DN1385" s="77">
        <v>1.3477080472543181E-6</v>
      </c>
      <c r="DO1385" s="77">
        <v>0</v>
      </c>
      <c r="DP1385" s="77">
        <v>1.3477080472543181E-6</v>
      </c>
      <c r="DQ1385" s="77">
        <v>1.3477080472543181E-6</v>
      </c>
      <c r="DR1385" s="77">
        <v>0</v>
      </c>
      <c r="DS1385" s="77">
        <v>0</v>
      </c>
      <c r="DT1385" s="77">
        <v>0</v>
      </c>
      <c r="DU1385" s="77">
        <v>0</v>
      </c>
      <c r="DV1385" s="77">
        <v>0</v>
      </c>
      <c r="DW1385" s="77">
        <v>0</v>
      </c>
      <c r="GE1385" s="77" t="s">
        <v>427</v>
      </c>
      <c r="GF1385" s="77" t="s">
        <v>155</v>
      </c>
      <c r="GG1385" s="77" t="s">
        <v>435</v>
      </c>
      <c r="GH1385" s="77" t="s">
        <v>474</v>
      </c>
      <c r="GI1385" s="77">
        <v>2025</v>
      </c>
      <c r="GJ1385" s="77" t="s">
        <v>303</v>
      </c>
      <c r="GK1385" s="77">
        <v>4.1186611014017681E-2</v>
      </c>
      <c r="GL1385" s="77">
        <v>1453.2434490000001</v>
      </c>
      <c r="GM1385" s="77">
        <v>2025</v>
      </c>
      <c r="GN1385" s="77" t="s">
        <v>175</v>
      </c>
      <c r="GO1385" s="77">
        <v>5.3000000000000005E-2</v>
      </c>
      <c r="GP1385" s="77">
        <v>3</v>
      </c>
      <c r="GQ1385" s="77">
        <v>0</v>
      </c>
      <c r="GR1385" s="77" t="s">
        <v>423</v>
      </c>
      <c r="GS1385" s="77">
        <v>0</v>
      </c>
      <c r="GT1385" s="77">
        <v>0</v>
      </c>
      <c r="GU1385" s="77">
        <v>0</v>
      </c>
      <c r="GV1385" s="248">
        <v>0</v>
      </c>
      <c r="GW1385" s="248">
        <v>0</v>
      </c>
      <c r="GX1385" s="77">
        <v>0</v>
      </c>
      <c r="GY1385" s="77">
        <v>5.5966209081309407E-2</v>
      </c>
      <c r="GZ1385" s="77">
        <v>2.3050584833610743E-3</v>
      </c>
    </row>
    <row r="1386" spans="98:208" x14ac:dyDescent="0.25">
      <c r="CT1386" s="77" t="s">
        <v>155</v>
      </c>
      <c r="CU1386" s="77" t="s">
        <v>450</v>
      </c>
      <c r="CV1386" s="77" t="s">
        <v>481</v>
      </c>
      <c r="CW1386" s="77">
        <v>2022</v>
      </c>
      <c r="CX1386" s="77">
        <v>0</v>
      </c>
      <c r="CY1386" s="77">
        <v>0</v>
      </c>
      <c r="CZ1386" s="77">
        <v>0</v>
      </c>
      <c r="DA1386" s="77">
        <v>0</v>
      </c>
      <c r="DB1386" s="77">
        <v>21083.842824224441</v>
      </c>
      <c r="DC1386" s="77">
        <v>409.22373582041428</v>
      </c>
      <c r="DD1386" s="77">
        <v>13469.08781237863</v>
      </c>
      <c r="DE1386" s="77">
        <v>7205.5312760252064</v>
      </c>
      <c r="DF1386" s="77">
        <v>1219.5839681183334</v>
      </c>
      <c r="DG1386" s="77">
        <v>1219.5839681183334</v>
      </c>
      <c r="DH1386" s="77">
        <v>1219.5839681183334</v>
      </c>
      <c r="DI1386" s="77">
        <v>0</v>
      </c>
      <c r="DJ1386" s="77">
        <v>1.1050555619664829E-9</v>
      </c>
      <c r="DL1386" s="77">
        <v>0</v>
      </c>
      <c r="DM1386" s="77">
        <v>1.3477080472543181E-6</v>
      </c>
      <c r="DN1386" s="77">
        <v>1.3477080472543181E-6</v>
      </c>
      <c r="DO1386" s="77">
        <v>0</v>
      </c>
      <c r="DP1386" s="77">
        <v>1.3477080472543181E-6</v>
      </c>
      <c r="DQ1386" s="77">
        <v>1.3477080472543181E-6</v>
      </c>
      <c r="DR1386" s="77">
        <v>0</v>
      </c>
      <c r="DS1386" s="77">
        <v>1.3477080472543181E-6</v>
      </c>
      <c r="DT1386" s="77">
        <v>1.3477080472543181E-6</v>
      </c>
      <c r="DU1386" s="77">
        <v>0</v>
      </c>
      <c r="DV1386" s="77">
        <v>0</v>
      </c>
      <c r="DW1386" s="77">
        <v>0</v>
      </c>
      <c r="GE1386" s="77" t="s">
        <v>422</v>
      </c>
      <c r="GF1386" s="77" t="s">
        <v>155</v>
      </c>
      <c r="GG1386" s="77" t="s">
        <v>435</v>
      </c>
      <c r="GH1386" s="77" t="s">
        <v>481</v>
      </c>
      <c r="GI1386" s="77">
        <v>2021</v>
      </c>
      <c r="GJ1386" s="77" t="s">
        <v>305</v>
      </c>
      <c r="GK1386" s="77">
        <v>409.22373582044048</v>
      </c>
      <c r="GL1386" s="77">
        <v>1453.2434490000001</v>
      </c>
      <c r="GM1386" s="77">
        <v>2021</v>
      </c>
      <c r="GN1386" s="77" t="s">
        <v>175</v>
      </c>
      <c r="GO1386" s="77">
        <v>0.13250000000000001</v>
      </c>
      <c r="GP1386" s="77">
        <v>3</v>
      </c>
      <c r="GQ1386" s="77">
        <v>0</v>
      </c>
      <c r="GR1386" s="77" t="s">
        <v>423</v>
      </c>
      <c r="GS1386" s="77">
        <v>0.1527377521613833</v>
      </c>
      <c r="GT1386" s="77">
        <v>62.50391354029783</v>
      </c>
      <c r="GU1386" s="77">
        <v>0.1527377521613833</v>
      </c>
      <c r="GV1386" s="248">
        <v>62.50391354029783</v>
      </c>
      <c r="GW1386" s="248">
        <v>0</v>
      </c>
      <c r="GX1386" s="77">
        <v>0</v>
      </c>
      <c r="GY1386" s="77">
        <v>0</v>
      </c>
      <c r="GZ1386" s="77">
        <v>0</v>
      </c>
    </row>
    <row r="1387" spans="98:208" x14ac:dyDescent="0.25">
      <c r="CT1387" s="77" t="s">
        <v>155</v>
      </c>
      <c r="CU1387" s="77" t="s">
        <v>450</v>
      </c>
      <c r="CV1387" s="77" t="s">
        <v>481</v>
      </c>
      <c r="CW1387" s="77">
        <v>2023</v>
      </c>
      <c r="CX1387" s="77">
        <v>0</v>
      </c>
      <c r="CY1387" s="77">
        <v>0</v>
      </c>
      <c r="CZ1387" s="77">
        <v>0</v>
      </c>
      <c r="DA1387" s="77">
        <v>0</v>
      </c>
      <c r="DB1387" s="77">
        <v>21835.978114130248</v>
      </c>
      <c r="DC1387" s="77">
        <v>428.60232122017089</v>
      </c>
      <c r="DD1387" s="77">
        <v>13939.56097345747</v>
      </c>
      <c r="DE1387" s="77">
        <v>7467.8148194524174</v>
      </c>
      <c r="DF1387" s="77">
        <v>0</v>
      </c>
      <c r="DG1387" s="77">
        <v>1263.5534246224765</v>
      </c>
      <c r="DH1387" s="77">
        <v>1263.5534246224765</v>
      </c>
      <c r="DI1387" s="77">
        <v>1263.5534246224765</v>
      </c>
      <c r="DJ1387" s="77">
        <v>1.1050555619664829E-9</v>
      </c>
      <c r="DL1387" s="77">
        <v>0</v>
      </c>
      <c r="DM1387" s="77">
        <v>0</v>
      </c>
      <c r="DN1387" s="77">
        <v>0</v>
      </c>
      <c r="DO1387" s="77">
        <v>0</v>
      </c>
      <c r="DP1387" s="77">
        <v>1.3962967397208649E-6</v>
      </c>
      <c r="DQ1387" s="77">
        <v>1.3962967397208649E-6</v>
      </c>
      <c r="DR1387" s="77">
        <v>0</v>
      </c>
      <c r="DS1387" s="77">
        <v>1.3962967397208649E-6</v>
      </c>
      <c r="DT1387" s="77">
        <v>1.3962967397208649E-6</v>
      </c>
      <c r="DU1387" s="77">
        <v>0</v>
      </c>
      <c r="DV1387" s="77">
        <v>1.3962967397208649E-6</v>
      </c>
      <c r="DW1387" s="77">
        <v>1.3962967397208649E-6</v>
      </c>
      <c r="GE1387" s="77" t="s">
        <v>425</v>
      </c>
      <c r="GF1387" s="77" t="s">
        <v>155</v>
      </c>
      <c r="GG1387" s="77" t="s">
        <v>435</v>
      </c>
      <c r="GH1387" s="77" t="s">
        <v>481</v>
      </c>
      <c r="GI1387" s="77">
        <v>2021</v>
      </c>
      <c r="GJ1387" s="77" t="s">
        <v>301</v>
      </c>
      <c r="GK1387" s="77">
        <v>13469.08781237836</v>
      </c>
      <c r="GL1387" s="77">
        <v>1453.2434490000001</v>
      </c>
      <c r="GM1387" s="77">
        <v>2021</v>
      </c>
      <c r="GN1387" s="77" t="s">
        <v>175</v>
      </c>
      <c r="GO1387" s="77">
        <v>5.3000000000000005E-2</v>
      </c>
      <c r="GP1387" s="77">
        <v>3</v>
      </c>
      <c r="GQ1387" s="77">
        <v>0</v>
      </c>
      <c r="GR1387" s="77" t="s">
        <v>423</v>
      </c>
      <c r="GS1387" s="77">
        <v>5.5966209081309407E-2</v>
      </c>
      <c r="GT1387" s="77">
        <v>753.81378464208365</v>
      </c>
      <c r="GU1387" s="77">
        <v>5.5966209081309407E-2</v>
      </c>
      <c r="GV1387" s="248">
        <v>753.81378464208365</v>
      </c>
      <c r="GW1387" s="248">
        <v>0</v>
      </c>
      <c r="GX1387" s="77">
        <v>0</v>
      </c>
      <c r="GY1387" s="77">
        <v>0</v>
      </c>
      <c r="GZ1387" s="77">
        <v>0</v>
      </c>
    </row>
    <row r="1388" spans="98:208" x14ac:dyDescent="0.25">
      <c r="CT1388" s="77" t="s">
        <v>155</v>
      </c>
      <c r="CU1388" s="77" t="s">
        <v>450</v>
      </c>
      <c r="CV1388" s="77" t="s">
        <v>481</v>
      </c>
      <c r="CW1388" s="77">
        <v>2024</v>
      </c>
      <c r="CX1388" s="77">
        <v>0</v>
      </c>
      <c r="CY1388" s="77">
        <v>0</v>
      </c>
      <c r="CZ1388" s="77">
        <v>0</v>
      </c>
      <c r="DA1388" s="77">
        <v>0</v>
      </c>
      <c r="DB1388" s="77">
        <v>21835.978114130248</v>
      </c>
      <c r="DC1388" s="77">
        <v>428.60232122017089</v>
      </c>
      <c r="DD1388" s="77">
        <v>13939.56097345747</v>
      </c>
      <c r="DE1388" s="77">
        <v>7467.8148194524174</v>
      </c>
      <c r="DF1388" s="77">
        <v>0</v>
      </c>
      <c r="DG1388" s="77">
        <v>0</v>
      </c>
      <c r="DH1388" s="77">
        <v>1263.5534246224765</v>
      </c>
      <c r="DI1388" s="77">
        <v>1263.5534246224765</v>
      </c>
      <c r="DJ1388" s="77">
        <v>1.1050555619664829E-9</v>
      </c>
      <c r="DL1388" s="77">
        <v>0</v>
      </c>
      <c r="DM1388" s="77">
        <v>0</v>
      </c>
      <c r="DN1388" s="77">
        <v>0</v>
      </c>
      <c r="DO1388" s="77">
        <v>0</v>
      </c>
      <c r="DP1388" s="77">
        <v>0</v>
      </c>
      <c r="DQ1388" s="77">
        <v>0</v>
      </c>
      <c r="DR1388" s="77">
        <v>0</v>
      </c>
      <c r="DS1388" s="77">
        <v>1.3962967397208649E-6</v>
      </c>
      <c r="DT1388" s="77">
        <v>1.3962967397208649E-6</v>
      </c>
      <c r="DU1388" s="77">
        <v>0</v>
      </c>
      <c r="DV1388" s="77">
        <v>1.3962967397208649E-6</v>
      </c>
      <c r="DW1388" s="77">
        <v>1.3962967397208649E-6</v>
      </c>
      <c r="GE1388" s="77" t="s">
        <v>427</v>
      </c>
      <c r="GF1388" s="77" t="s">
        <v>155</v>
      </c>
      <c r="GG1388" s="77" t="s">
        <v>435</v>
      </c>
      <c r="GH1388" s="77" t="s">
        <v>481</v>
      </c>
      <c r="GI1388" s="77">
        <v>2021</v>
      </c>
      <c r="GJ1388" s="77" t="s">
        <v>303</v>
      </c>
      <c r="GK1388" s="77">
        <v>7205.5312760249108</v>
      </c>
      <c r="GL1388" s="77">
        <v>1453.2434490000001</v>
      </c>
      <c r="GM1388" s="77">
        <v>2021</v>
      </c>
      <c r="GN1388" s="77" t="s">
        <v>175</v>
      </c>
      <c r="GO1388" s="77">
        <v>5.3000000000000005E-2</v>
      </c>
      <c r="GP1388" s="77">
        <v>3</v>
      </c>
      <c r="GQ1388" s="77">
        <v>0</v>
      </c>
      <c r="GR1388" s="77" t="s">
        <v>423</v>
      </c>
      <c r="GS1388" s="77">
        <v>5.5966209081309407E-2</v>
      </c>
      <c r="GT1388" s="77">
        <v>403.2662699359243</v>
      </c>
      <c r="GU1388" s="77">
        <v>5.5966209081309407E-2</v>
      </c>
      <c r="GV1388" s="248">
        <v>403.2662699359243</v>
      </c>
      <c r="GW1388" s="248">
        <v>0</v>
      </c>
      <c r="GX1388" s="77">
        <v>0</v>
      </c>
      <c r="GY1388" s="77">
        <v>0</v>
      </c>
      <c r="GZ1388" s="77">
        <v>0</v>
      </c>
    </row>
    <row r="1389" spans="98:208" x14ac:dyDescent="0.25">
      <c r="CT1389" s="77" t="s">
        <v>155</v>
      </c>
      <c r="CU1389" s="77" t="s">
        <v>450</v>
      </c>
      <c r="CV1389" s="77" t="s">
        <v>481</v>
      </c>
      <c r="CW1389" s="77">
        <v>2025</v>
      </c>
      <c r="CX1389" s="77">
        <v>0</v>
      </c>
      <c r="CY1389" s="77">
        <v>0</v>
      </c>
      <c r="CZ1389" s="77">
        <v>0</v>
      </c>
      <c r="DA1389" s="77">
        <v>0</v>
      </c>
      <c r="DB1389" s="77">
        <v>21835.978114130248</v>
      </c>
      <c r="DC1389" s="77">
        <v>428.60232122017089</v>
      </c>
      <c r="DD1389" s="77">
        <v>13939.56097345747</v>
      </c>
      <c r="DE1389" s="77">
        <v>7467.8148194524174</v>
      </c>
      <c r="DF1389" s="77">
        <v>0</v>
      </c>
      <c r="DG1389" s="77">
        <v>0</v>
      </c>
      <c r="DH1389" s="77">
        <v>0</v>
      </c>
      <c r="DI1389" s="77">
        <v>1263.5534246224765</v>
      </c>
      <c r="DJ1389" s="77">
        <v>1.1050555619664829E-9</v>
      </c>
      <c r="DL1389" s="77">
        <v>0</v>
      </c>
      <c r="DM1389" s="77">
        <v>0</v>
      </c>
      <c r="DN1389" s="77">
        <v>0</v>
      </c>
      <c r="DO1389" s="77">
        <v>0</v>
      </c>
      <c r="DP1389" s="77">
        <v>0</v>
      </c>
      <c r="DQ1389" s="77">
        <v>0</v>
      </c>
      <c r="DR1389" s="77">
        <v>0</v>
      </c>
      <c r="DS1389" s="77">
        <v>0</v>
      </c>
      <c r="DT1389" s="77">
        <v>0</v>
      </c>
      <c r="DU1389" s="77">
        <v>0</v>
      </c>
      <c r="DV1389" s="77">
        <v>1.3962967397208649E-6</v>
      </c>
      <c r="DW1389" s="77">
        <v>1.3962967397208649E-6</v>
      </c>
      <c r="GE1389" s="77" t="s">
        <v>422</v>
      </c>
      <c r="GF1389" s="77" t="s">
        <v>155</v>
      </c>
      <c r="GG1389" s="77" t="s">
        <v>435</v>
      </c>
      <c r="GH1389" s="77" t="s">
        <v>481</v>
      </c>
      <c r="GI1389" s="77">
        <v>2022</v>
      </c>
      <c r="GJ1389" s="77" t="s">
        <v>305</v>
      </c>
      <c r="GK1389" s="77">
        <v>409.22373582044048</v>
      </c>
      <c r="GL1389" s="77">
        <v>1453.2434490000001</v>
      </c>
      <c r="GM1389" s="77">
        <v>2022</v>
      </c>
      <c r="GN1389" s="77" t="s">
        <v>175</v>
      </c>
      <c r="GO1389" s="77">
        <v>0.13250000000000001</v>
      </c>
      <c r="GP1389" s="77">
        <v>3</v>
      </c>
      <c r="GQ1389" s="77">
        <v>0</v>
      </c>
      <c r="GR1389" s="77" t="s">
        <v>423</v>
      </c>
      <c r="GS1389" s="77">
        <v>0.1527377521613833</v>
      </c>
      <c r="GT1389" s="77">
        <v>62.50391354029783</v>
      </c>
      <c r="GU1389" s="77">
        <v>0.1527377521613833</v>
      </c>
      <c r="GV1389" s="248">
        <v>62.50391354029783</v>
      </c>
      <c r="GW1389" s="248">
        <v>0.1527377521613833</v>
      </c>
      <c r="GX1389" s="77">
        <v>62.50391354029783</v>
      </c>
      <c r="GY1389" s="77">
        <v>0</v>
      </c>
      <c r="GZ1389" s="77">
        <v>0</v>
      </c>
    </row>
    <row r="1390" spans="98:208" x14ac:dyDescent="0.25">
      <c r="CT1390" s="77" t="s">
        <v>155</v>
      </c>
      <c r="CU1390" s="77" t="s">
        <v>450</v>
      </c>
      <c r="CV1390" s="77" t="s">
        <v>488</v>
      </c>
      <c r="CW1390" s="77">
        <v>2020</v>
      </c>
      <c r="CX1390" s="77">
        <v>0</v>
      </c>
      <c r="CY1390" s="77">
        <v>0</v>
      </c>
      <c r="CZ1390" s="77">
        <v>0</v>
      </c>
      <c r="DA1390" s="77">
        <v>0</v>
      </c>
      <c r="DB1390" s="77">
        <v>21083.842824224459</v>
      </c>
      <c r="DC1390" s="77">
        <v>409.22373582043832</v>
      </c>
      <c r="DD1390" s="77">
        <v>13469.087812378741</v>
      </c>
      <c r="DE1390" s="77">
        <v>7205.5312760252837</v>
      </c>
      <c r="DF1390" s="77">
        <v>1219.5839681183475</v>
      </c>
      <c r="DG1390" s="77">
        <v>0</v>
      </c>
      <c r="DH1390" s="77">
        <v>0</v>
      </c>
      <c r="DI1390" s="77">
        <v>0</v>
      </c>
      <c r="DJ1390" s="77">
        <v>4.7659704209592661E-8</v>
      </c>
      <c r="DL1390" s="77">
        <v>0</v>
      </c>
      <c r="DM1390" s="77">
        <v>5.8125011179281727E-5</v>
      </c>
      <c r="DN1390" s="77">
        <v>5.8125011179281727E-5</v>
      </c>
      <c r="DO1390" s="77">
        <v>0</v>
      </c>
      <c r="DP1390" s="77">
        <v>0</v>
      </c>
      <c r="DQ1390" s="77">
        <v>0</v>
      </c>
      <c r="DR1390" s="77">
        <v>0</v>
      </c>
      <c r="DS1390" s="77">
        <v>0</v>
      </c>
      <c r="DT1390" s="77">
        <v>0</v>
      </c>
      <c r="DU1390" s="77">
        <v>0</v>
      </c>
      <c r="DV1390" s="77">
        <v>0</v>
      </c>
      <c r="DW1390" s="77">
        <v>0</v>
      </c>
      <c r="GE1390" s="77" t="s">
        <v>425</v>
      </c>
      <c r="GF1390" s="77" t="s">
        <v>155</v>
      </c>
      <c r="GG1390" s="77" t="s">
        <v>435</v>
      </c>
      <c r="GH1390" s="77" t="s">
        <v>481</v>
      </c>
      <c r="GI1390" s="77">
        <v>2022</v>
      </c>
      <c r="GJ1390" s="77" t="s">
        <v>301</v>
      </c>
      <c r="GK1390" s="77">
        <v>13469.08781237836</v>
      </c>
      <c r="GL1390" s="77">
        <v>1453.2434490000001</v>
      </c>
      <c r="GM1390" s="77">
        <v>2022</v>
      </c>
      <c r="GN1390" s="77" t="s">
        <v>175</v>
      </c>
      <c r="GO1390" s="77">
        <v>5.3000000000000005E-2</v>
      </c>
      <c r="GP1390" s="77">
        <v>3</v>
      </c>
      <c r="GQ1390" s="77">
        <v>0</v>
      </c>
      <c r="GR1390" s="77" t="s">
        <v>423</v>
      </c>
      <c r="GS1390" s="77">
        <v>5.5966209081309407E-2</v>
      </c>
      <c r="GT1390" s="77">
        <v>753.81378464208365</v>
      </c>
      <c r="GU1390" s="77">
        <v>5.5966209081309407E-2</v>
      </c>
      <c r="GV1390" s="248">
        <v>753.81378464208365</v>
      </c>
      <c r="GW1390" s="248">
        <v>5.5966209081309407E-2</v>
      </c>
      <c r="GX1390" s="77">
        <v>753.81378464208365</v>
      </c>
      <c r="GY1390" s="77">
        <v>0</v>
      </c>
      <c r="GZ1390" s="77">
        <v>0</v>
      </c>
    </row>
    <row r="1391" spans="98:208" x14ac:dyDescent="0.25">
      <c r="CT1391" s="77" t="s">
        <v>155</v>
      </c>
      <c r="CU1391" s="77" t="s">
        <v>450</v>
      </c>
      <c r="CV1391" s="77" t="s">
        <v>488</v>
      </c>
      <c r="CW1391" s="77">
        <v>2021</v>
      </c>
      <c r="CX1391" s="77">
        <v>0</v>
      </c>
      <c r="CY1391" s="77">
        <v>0</v>
      </c>
      <c r="CZ1391" s="77">
        <v>0</v>
      </c>
      <c r="DA1391" s="77">
        <v>0</v>
      </c>
      <c r="DB1391" s="77">
        <v>21083.842824224459</v>
      </c>
      <c r="DC1391" s="77">
        <v>409.22373582043832</v>
      </c>
      <c r="DD1391" s="77">
        <v>13469.087812378741</v>
      </c>
      <c r="DE1391" s="77">
        <v>7205.5312760252837</v>
      </c>
      <c r="DF1391" s="77">
        <v>1219.5839681183475</v>
      </c>
      <c r="DG1391" s="77">
        <v>1219.5839681183475</v>
      </c>
      <c r="DH1391" s="77">
        <v>0</v>
      </c>
      <c r="DI1391" s="77">
        <v>0</v>
      </c>
      <c r="DJ1391" s="77">
        <v>4.7659704209592661E-8</v>
      </c>
      <c r="DL1391" s="77">
        <v>0</v>
      </c>
      <c r="DM1391" s="77">
        <v>5.8125011179281727E-5</v>
      </c>
      <c r="DN1391" s="77">
        <v>5.8125011179281727E-5</v>
      </c>
      <c r="DO1391" s="77">
        <v>0</v>
      </c>
      <c r="DP1391" s="77">
        <v>5.8125011179281727E-5</v>
      </c>
      <c r="DQ1391" s="77">
        <v>5.8125011179281727E-5</v>
      </c>
      <c r="DR1391" s="77">
        <v>0</v>
      </c>
      <c r="DS1391" s="77">
        <v>0</v>
      </c>
      <c r="DT1391" s="77">
        <v>0</v>
      </c>
      <c r="DU1391" s="77">
        <v>0</v>
      </c>
      <c r="DV1391" s="77">
        <v>0</v>
      </c>
      <c r="DW1391" s="77">
        <v>0</v>
      </c>
      <c r="GE1391" s="77" t="s">
        <v>427</v>
      </c>
      <c r="GF1391" s="77" t="s">
        <v>155</v>
      </c>
      <c r="GG1391" s="77" t="s">
        <v>435</v>
      </c>
      <c r="GH1391" s="77" t="s">
        <v>481</v>
      </c>
      <c r="GI1391" s="77">
        <v>2022</v>
      </c>
      <c r="GJ1391" s="77" t="s">
        <v>303</v>
      </c>
      <c r="GK1391" s="77">
        <v>7205.5312760249108</v>
      </c>
      <c r="GL1391" s="77">
        <v>1453.2434490000001</v>
      </c>
      <c r="GM1391" s="77">
        <v>2022</v>
      </c>
      <c r="GN1391" s="77" t="s">
        <v>175</v>
      </c>
      <c r="GO1391" s="77">
        <v>5.3000000000000005E-2</v>
      </c>
      <c r="GP1391" s="77">
        <v>3</v>
      </c>
      <c r="GQ1391" s="77">
        <v>0</v>
      </c>
      <c r="GR1391" s="77" t="s">
        <v>423</v>
      </c>
      <c r="GS1391" s="77">
        <v>5.5966209081309407E-2</v>
      </c>
      <c r="GT1391" s="77">
        <v>403.2662699359243</v>
      </c>
      <c r="GU1391" s="77">
        <v>5.5966209081309407E-2</v>
      </c>
      <c r="GV1391" s="248">
        <v>403.2662699359243</v>
      </c>
      <c r="GW1391" s="248">
        <v>5.5966209081309407E-2</v>
      </c>
      <c r="GX1391" s="77">
        <v>403.2662699359243</v>
      </c>
      <c r="GY1391" s="77">
        <v>0</v>
      </c>
      <c r="GZ1391" s="77">
        <v>0</v>
      </c>
    </row>
    <row r="1392" spans="98:208" x14ac:dyDescent="0.25">
      <c r="CT1392" s="77" t="s">
        <v>155</v>
      </c>
      <c r="CU1392" s="77" t="s">
        <v>450</v>
      </c>
      <c r="CV1392" s="77" t="s">
        <v>488</v>
      </c>
      <c r="CW1392" s="77">
        <v>2022</v>
      </c>
      <c r="CX1392" s="77">
        <v>0</v>
      </c>
      <c r="CY1392" s="77">
        <v>0</v>
      </c>
      <c r="CZ1392" s="77">
        <v>0</v>
      </c>
      <c r="DA1392" s="77">
        <v>0</v>
      </c>
      <c r="DB1392" s="77">
        <v>21083.842824224459</v>
      </c>
      <c r="DC1392" s="77">
        <v>409.22373582043832</v>
      </c>
      <c r="DD1392" s="77">
        <v>13469.087812378741</v>
      </c>
      <c r="DE1392" s="77">
        <v>7205.5312760252837</v>
      </c>
      <c r="DF1392" s="77">
        <v>1219.5839681183475</v>
      </c>
      <c r="DG1392" s="77">
        <v>1219.5839681183475</v>
      </c>
      <c r="DH1392" s="77">
        <v>1219.5839681183475</v>
      </c>
      <c r="DI1392" s="77">
        <v>0</v>
      </c>
      <c r="DJ1392" s="77">
        <v>4.7659704209592661E-8</v>
      </c>
      <c r="DL1392" s="77">
        <v>0</v>
      </c>
      <c r="DM1392" s="77">
        <v>5.8125011179281727E-5</v>
      </c>
      <c r="DN1392" s="77">
        <v>5.8125011179281727E-5</v>
      </c>
      <c r="DO1392" s="77">
        <v>0</v>
      </c>
      <c r="DP1392" s="77">
        <v>5.8125011179281727E-5</v>
      </c>
      <c r="DQ1392" s="77">
        <v>5.8125011179281727E-5</v>
      </c>
      <c r="DR1392" s="77">
        <v>0</v>
      </c>
      <c r="DS1392" s="77">
        <v>5.8125011179281727E-5</v>
      </c>
      <c r="DT1392" s="77">
        <v>5.8125011179281727E-5</v>
      </c>
      <c r="DU1392" s="77">
        <v>0</v>
      </c>
      <c r="DV1392" s="77">
        <v>0</v>
      </c>
      <c r="DW1392" s="77">
        <v>0</v>
      </c>
      <c r="GE1392" s="77" t="s">
        <v>422</v>
      </c>
      <c r="GF1392" s="77" t="s">
        <v>155</v>
      </c>
      <c r="GG1392" s="77" t="s">
        <v>435</v>
      </c>
      <c r="GH1392" s="77" t="s">
        <v>481</v>
      </c>
      <c r="GI1392" s="77">
        <v>2023</v>
      </c>
      <c r="GJ1392" s="77" t="s">
        <v>305</v>
      </c>
      <c r="GK1392" s="77">
        <v>428.60232122030828</v>
      </c>
      <c r="GL1392" s="77">
        <v>1453.2434490000001</v>
      </c>
      <c r="GM1392" s="77">
        <v>2023</v>
      </c>
      <c r="GN1392" s="77" t="s">
        <v>175</v>
      </c>
      <c r="GO1392" s="77">
        <v>0.13250000000000001</v>
      </c>
      <c r="GP1392" s="77">
        <v>3</v>
      </c>
      <c r="GQ1392" s="77">
        <v>0</v>
      </c>
      <c r="GR1392" s="77" t="s">
        <v>423</v>
      </c>
      <c r="GS1392" s="77">
        <v>0</v>
      </c>
      <c r="GT1392" s="77">
        <v>0</v>
      </c>
      <c r="GU1392" s="77">
        <v>0.1527377521613833</v>
      </c>
      <c r="GV1392" s="248">
        <v>65.463755114341041</v>
      </c>
      <c r="GW1392" s="248">
        <v>0.1527377521613833</v>
      </c>
      <c r="GX1392" s="77">
        <v>65.463755114341041</v>
      </c>
      <c r="GY1392" s="77">
        <v>0.1527377521613833</v>
      </c>
      <c r="GZ1392" s="77">
        <v>65.463755114341041</v>
      </c>
    </row>
    <row r="1393" spans="98:208" x14ac:dyDescent="0.25">
      <c r="CT1393" s="77" t="s">
        <v>155</v>
      </c>
      <c r="CU1393" s="77" t="s">
        <v>450</v>
      </c>
      <c r="CV1393" s="77" t="s">
        <v>488</v>
      </c>
      <c r="CW1393" s="77">
        <v>2023</v>
      </c>
      <c r="CX1393" s="77">
        <v>0</v>
      </c>
      <c r="CY1393" s="77">
        <v>0</v>
      </c>
      <c r="CZ1393" s="77">
        <v>0</v>
      </c>
      <c r="DA1393" s="77">
        <v>0</v>
      </c>
      <c r="DB1393" s="77">
        <v>21835.978114130419</v>
      </c>
      <c r="DC1393" s="77">
        <v>428.60232122030419</v>
      </c>
      <c r="DD1393" s="77">
        <v>13939.56097345755</v>
      </c>
      <c r="DE1393" s="77">
        <v>7467.8148194525529</v>
      </c>
      <c r="DF1393" s="77">
        <v>0</v>
      </c>
      <c r="DG1393" s="77">
        <v>1263.5534246225088</v>
      </c>
      <c r="DH1393" s="77">
        <v>1263.5534246225088</v>
      </c>
      <c r="DI1393" s="77">
        <v>1263.5534246225088</v>
      </c>
      <c r="DJ1393" s="77">
        <v>4.7659704209592661E-8</v>
      </c>
      <c r="DL1393" s="77">
        <v>0</v>
      </c>
      <c r="DM1393" s="77">
        <v>0</v>
      </c>
      <c r="DN1393" s="77">
        <v>0</v>
      </c>
      <c r="DO1393" s="77">
        <v>0</v>
      </c>
      <c r="DP1393" s="77">
        <v>6.0220582470526607E-5</v>
      </c>
      <c r="DQ1393" s="77">
        <v>6.0220582470526607E-5</v>
      </c>
      <c r="DR1393" s="77">
        <v>0</v>
      </c>
      <c r="DS1393" s="77">
        <v>6.0220582470526607E-5</v>
      </c>
      <c r="DT1393" s="77">
        <v>6.0220582470526607E-5</v>
      </c>
      <c r="DU1393" s="77">
        <v>0</v>
      </c>
      <c r="DV1393" s="77">
        <v>6.0220582470526607E-5</v>
      </c>
      <c r="DW1393" s="77">
        <v>6.0220582470526607E-5</v>
      </c>
      <c r="GE1393" s="77" t="s">
        <v>425</v>
      </c>
      <c r="GF1393" s="77" t="s">
        <v>155</v>
      </c>
      <c r="GG1393" s="77" t="s">
        <v>435</v>
      </c>
      <c r="GH1393" s="77" t="s">
        <v>481</v>
      </c>
      <c r="GI1393" s="77">
        <v>2023</v>
      </c>
      <c r="GJ1393" s="77" t="s">
        <v>301</v>
      </c>
      <c r="GK1393" s="77">
        <v>13939.56097345721</v>
      </c>
      <c r="GL1393" s="77">
        <v>1453.2434490000001</v>
      </c>
      <c r="GM1393" s="77">
        <v>2023</v>
      </c>
      <c r="GN1393" s="77" t="s">
        <v>175</v>
      </c>
      <c r="GO1393" s="77">
        <v>5.3000000000000005E-2</v>
      </c>
      <c r="GP1393" s="77">
        <v>3</v>
      </c>
      <c r="GQ1393" s="77">
        <v>0</v>
      </c>
      <c r="GR1393" s="77" t="s">
        <v>423</v>
      </c>
      <c r="GS1393" s="77">
        <v>0</v>
      </c>
      <c r="GT1393" s="77">
        <v>0</v>
      </c>
      <c r="GU1393" s="77">
        <v>5.5966209081309407E-2</v>
      </c>
      <c r="GV1393" s="248">
        <v>780.14438394216711</v>
      </c>
      <c r="GW1393" s="248">
        <v>5.5966209081309407E-2</v>
      </c>
      <c r="GX1393" s="77">
        <v>780.14438394216711</v>
      </c>
      <c r="GY1393" s="77">
        <v>5.5966209081309407E-2</v>
      </c>
      <c r="GZ1393" s="77">
        <v>780.14438394216711</v>
      </c>
    </row>
    <row r="1394" spans="98:208" x14ac:dyDescent="0.25">
      <c r="CT1394" s="77" t="s">
        <v>155</v>
      </c>
      <c r="CU1394" s="77" t="s">
        <v>450</v>
      </c>
      <c r="CV1394" s="77" t="s">
        <v>488</v>
      </c>
      <c r="CW1394" s="77">
        <v>2024</v>
      </c>
      <c r="CX1394" s="77">
        <v>0</v>
      </c>
      <c r="CY1394" s="77">
        <v>0</v>
      </c>
      <c r="CZ1394" s="77">
        <v>0</v>
      </c>
      <c r="DA1394" s="77">
        <v>0</v>
      </c>
      <c r="DB1394" s="77">
        <v>21835.978114130419</v>
      </c>
      <c r="DC1394" s="77">
        <v>428.60232122030419</v>
      </c>
      <c r="DD1394" s="77">
        <v>13939.56097345755</v>
      </c>
      <c r="DE1394" s="77">
        <v>7467.8148194525529</v>
      </c>
      <c r="DF1394" s="77">
        <v>0</v>
      </c>
      <c r="DG1394" s="77">
        <v>0</v>
      </c>
      <c r="DH1394" s="77">
        <v>1263.5534246225088</v>
      </c>
      <c r="DI1394" s="77">
        <v>1263.5534246225088</v>
      </c>
      <c r="DJ1394" s="77">
        <v>4.7659704209592661E-8</v>
      </c>
      <c r="DL1394" s="77">
        <v>0</v>
      </c>
      <c r="DM1394" s="77">
        <v>0</v>
      </c>
      <c r="DN1394" s="77">
        <v>0</v>
      </c>
      <c r="DO1394" s="77">
        <v>0</v>
      </c>
      <c r="DP1394" s="77">
        <v>0</v>
      </c>
      <c r="DQ1394" s="77">
        <v>0</v>
      </c>
      <c r="DR1394" s="77">
        <v>0</v>
      </c>
      <c r="DS1394" s="77">
        <v>6.0220582470526607E-5</v>
      </c>
      <c r="DT1394" s="77">
        <v>6.0220582470526607E-5</v>
      </c>
      <c r="DU1394" s="77">
        <v>0</v>
      </c>
      <c r="DV1394" s="77">
        <v>6.0220582470526607E-5</v>
      </c>
      <c r="DW1394" s="77">
        <v>6.0220582470526607E-5</v>
      </c>
      <c r="GE1394" s="77" t="s">
        <v>427</v>
      </c>
      <c r="GF1394" s="77" t="s">
        <v>155</v>
      </c>
      <c r="GG1394" s="77" t="s">
        <v>435</v>
      </c>
      <c r="GH1394" s="77" t="s">
        <v>481</v>
      </c>
      <c r="GI1394" s="77">
        <v>2023</v>
      </c>
      <c r="GJ1394" s="77" t="s">
        <v>303</v>
      </c>
      <c r="GK1394" s="77">
        <v>7467.8148194524474</v>
      </c>
      <c r="GL1394" s="77">
        <v>1453.2434490000001</v>
      </c>
      <c r="GM1394" s="77">
        <v>2023</v>
      </c>
      <c r="GN1394" s="77" t="s">
        <v>175</v>
      </c>
      <c r="GO1394" s="77">
        <v>5.3000000000000005E-2</v>
      </c>
      <c r="GP1394" s="77">
        <v>3</v>
      </c>
      <c r="GQ1394" s="77">
        <v>0</v>
      </c>
      <c r="GR1394" s="77" t="s">
        <v>423</v>
      </c>
      <c r="GS1394" s="77">
        <v>0</v>
      </c>
      <c r="GT1394" s="77">
        <v>0</v>
      </c>
      <c r="GU1394" s="77">
        <v>5.5966209081309407E-2</v>
      </c>
      <c r="GV1394" s="248">
        <v>417.94528556597652</v>
      </c>
      <c r="GW1394" s="248">
        <v>5.5966209081309407E-2</v>
      </c>
      <c r="GX1394" s="77">
        <v>417.94528556597652</v>
      </c>
      <c r="GY1394" s="77">
        <v>5.5966209081309407E-2</v>
      </c>
      <c r="GZ1394" s="77">
        <v>417.94528556597652</v>
      </c>
    </row>
    <row r="1395" spans="98:208" x14ac:dyDescent="0.25">
      <c r="CT1395" s="77" t="s">
        <v>155</v>
      </c>
      <c r="CU1395" s="77" t="s">
        <v>450</v>
      </c>
      <c r="CV1395" s="77" t="s">
        <v>488</v>
      </c>
      <c r="CW1395" s="77">
        <v>2025</v>
      </c>
      <c r="CX1395" s="77">
        <v>0</v>
      </c>
      <c r="CY1395" s="77">
        <v>0</v>
      </c>
      <c r="CZ1395" s="77">
        <v>0</v>
      </c>
      <c r="DA1395" s="77">
        <v>0</v>
      </c>
      <c r="DB1395" s="77">
        <v>21835.978114130419</v>
      </c>
      <c r="DC1395" s="77">
        <v>428.60232122030419</v>
      </c>
      <c r="DD1395" s="77">
        <v>13939.56097345755</v>
      </c>
      <c r="DE1395" s="77">
        <v>7467.8148194525529</v>
      </c>
      <c r="DF1395" s="77">
        <v>0</v>
      </c>
      <c r="DG1395" s="77">
        <v>0</v>
      </c>
      <c r="DH1395" s="77">
        <v>0</v>
      </c>
      <c r="DI1395" s="77">
        <v>1263.5534246225088</v>
      </c>
      <c r="DJ1395" s="77">
        <v>4.7659704209592661E-8</v>
      </c>
      <c r="DL1395" s="77">
        <v>0</v>
      </c>
      <c r="DM1395" s="77">
        <v>0</v>
      </c>
      <c r="DN1395" s="77">
        <v>0</v>
      </c>
      <c r="DO1395" s="77">
        <v>0</v>
      </c>
      <c r="DP1395" s="77">
        <v>0</v>
      </c>
      <c r="DQ1395" s="77">
        <v>0</v>
      </c>
      <c r="DR1395" s="77">
        <v>0</v>
      </c>
      <c r="DS1395" s="77">
        <v>0</v>
      </c>
      <c r="DT1395" s="77">
        <v>0</v>
      </c>
      <c r="DU1395" s="77">
        <v>0</v>
      </c>
      <c r="DV1395" s="77">
        <v>6.0220582470526607E-5</v>
      </c>
      <c r="DW1395" s="77">
        <v>6.0220582470526607E-5</v>
      </c>
      <c r="GE1395" s="77" t="s">
        <v>422</v>
      </c>
      <c r="GF1395" s="77" t="s">
        <v>155</v>
      </c>
      <c r="GG1395" s="77" t="s">
        <v>435</v>
      </c>
      <c r="GH1395" s="77" t="s">
        <v>481</v>
      </c>
      <c r="GI1395" s="77">
        <v>2024</v>
      </c>
      <c r="GJ1395" s="77" t="s">
        <v>305</v>
      </c>
      <c r="GK1395" s="77">
        <v>428.60232122030828</v>
      </c>
      <c r="GL1395" s="77">
        <v>1453.2434490000001</v>
      </c>
      <c r="GM1395" s="77">
        <v>2024</v>
      </c>
      <c r="GN1395" s="77" t="s">
        <v>175</v>
      </c>
      <c r="GO1395" s="77">
        <v>0.13250000000000001</v>
      </c>
      <c r="GP1395" s="77">
        <v>3</v>
      </c>
      <c r="GQ1395" s="77">
        <v>0</v>
      </c>
      <c r="GR1395" s="77" t="s">
        <v>423</v>
      </c>
      <c r="GS1395" s="77">
        <v>0</v>
      </c>
      <c r="GT1395" s="77">
        <v>0</v>
      </c>
      <c r="GU1395" s="77">
        <v>0</v>
      </c>
      <c r="GV1395" s="248">
        <v>0</v>
      </c>
      <c r="GW1395" s="248">
        <v>0.1527377521613833</v>
      </c>
      <c r="GX1395" s="77">
        <v>65.463755114341041</v>
      </c>
      <c r="GY1395" s="77">
        <v>0.1527377521613833</v>
      </c>
      <c r="GZ1395" s="77">
        <v>65.463755114341041</v>
      </c>
    </row>
    <row r="1396" spans="98:208" x14ac:dyDescent="0.25">
      <c r="CT1396" s="77" t="s">
        <v>155</v>
      </c>
      <c r="CU1396" s="77" t="s">
        <v>451</v>
      </c>
      <c r="CV1396" s="77" t="s">
        <v>300</v>
      </c>
      <c r="CW1396" s="77">
        <v>2020</v>
      </c>
      <c r="CX1396" s="77">
        <v>0</v>
      </c>
      <c r="CY1396" s="77">
        <v>0</v>
      </c>
      <c r="CZ1396" s="77">
        <v>0</v>
      </c>
      <c r="DA1396" s="77">
        <v>0</v>
      </c>
      <c r="DB1396" s="77">
        <v>14146.13064133252</v>
      </c>
      <c r="DC1396" s="77">
        <v>222.22942162782871</v>
      </c>
      <c r="DD1396" s="77">
        <v>8585.7228092479436</v>
      </c>
      <c r="DE1396" s="77">
        <v>5338.1784104567432</v>
      </c>
      <c r="DF1396" s="77">
        <v>813.21078921305048</v>
      </c>
      <c r="DG1396" s="77">
        <v>0</v>
      </c>
      <c r="DH1396" s="77">
        <v>0</v>
      </c>
      <c r="DI1396" s="77">
        <v>0</v>
      </c>
      <c r="DJ1396" s="77">
        <v>8.9203056458046433E-8</v>
      </c>
      <c r="DL1396" s="77">
        <v>0</v>
      </c>
      <c r="DM1396" s="77">
        <v>7.2540887942464232E-5</v>
      </c>
      <c r="DN1396" s="77">
        <v>7.2540887942464232E-5</v>
      </c>
      <c r="DO1396" s="77">
        <v>0</v>
      </c>
      <c r="DP1396" s="77">
        <v>0</v>
      </c>
      <c r="DQ1396" s="77">
        <v>0</v>
      </c>
      <c r="DR1396" s="77">
        <v>0</v>
      </c>
      <c r="DS1396" s="77">
        <v>0</v>
      </c>
      <c r="DT1396" s="77">
        <v>0</v>
      </c>
      <c r="DU1396" s="77">
        <v>0</v>
      </c>
      <c r="DV1396" s="77">
        <v>0</v>
      </c>
      <c r="DW1396" s="77">
        <v>0</v>
      </c>
      <c r="GE1396" s="77" t="s">
        <v>425</v>
      </c>
      <c r="GF1396" s="77" t="s">
        <v>155</v>
      </c>
      <c r="GG1396" s="77" t="s">
        <v>435</v>
      </c>
      <c r="GH1396" s="77" t="s">
        <v>481</v>
      </c>
      <c r="GI1396" s="77">
        <v>2024</v>
      </c>
      <c r="GJ1396" s="77" t="s">
        <v>301</v>
      </c>
      <c r="GK1396" s="77">
        <v>13939.56097345721</v>
      </c>
      <c r="GL1396" s="77">
        <v>1453.2434490000001</v>
      </c>
      <c r="GM1396" s="77">
        <v>2024</v>
      </c>
      <c r="GN1396" s="77" t="s">
        <v>175</v>
      </c>
      <c r="GO1396" s="77">
        <v>5.3000000000000005E-2</v>
      </c>
      <c r="GP1396" s="77">
        <v>3</v>
      </c>
      <c r="GQ1396" s="77">
        <v>0</v>
      </c>
      <c r="GR1396" s="77" t="s">
        <v>423</v>
      </c>
      <c r="GS1396" s="77">
        <v>0</v>
      </c>
      <c r="GT1396" s="77">
        <v>0</v>
      </c>
      <c r="GU1396" s="77">
        <v>0</v>
      </c>
      <c r="GV1396" s="248">
        <v>0</v>
      </c>
      <c r="GW1396" s="248">
        <v>5.5966209081309407E-2</v>
      </c>
      <c r="GX1396" s="77">
        <v>780.14438394216711</v>
      </c>
      <c r="GY1396" s="77">
        <v>5.5966209081309407E-2</v>
      </c>
      <c r="GZ1396" s="77">
        <v>780.14438394216711</v>
      </c>
    </row>
    <row r="1397" spans="98:208" x14ac:dyDescent="0.25">
      <c r="CT1397" s="77" t="s">
        <v>155</v>
      </c>
      <c r="CU1397" s="77" t="s">
        <v>451</v>
      </c>
      <c r="CV1397" s="77" t="s">
        <v>300</v>
      </c>
      <c r="CW1397" s="77">
        <v>2021</v>
      </c>
      <c r="CX1397" s="77">
        <v>0</v>
      </c>
      <c r="CY1397" s="77">
        <v>0</v>
      </c>
      <c r="CZ1397" s="77">
        <v>0</v>
      </c>
      <c r="DA1397" s="77">
        <v>0</v>
      </c>
      <c r="DB1397" s="77">
        <v>14146.13064133252</v>
      </c>
      <c r="DC1397" s="77">
        <v>222.22942162782871</v>
      </c>
      <c r="DD1397" s="77">
        <v>8585.7228092479436</v>
      </c>
      <c r="DE1397" s="77">
        <v>5338.1784104567432</v>
      </c>
      <c r="DF1397" s="77">
        <v>813.21078921305048</v>
      </c>
      <c r="DG1397" s="77">
        <v>813.21078921305048</v>
      </c>
      <c r="DH1397" s="77">
        <v>0</v>
      </c>
      <c r="DI1397" s="77">
        <v>0</v>
      </c>
      <c r="DJ1397" s="77">
        <v>8.9203056458046433E-8</v>
      </c>
      <c r="DL1397" s="77">
        <v>0</v>
      </c>
      <c r="DM1397" s="77">
        <v>7.2540887942464232E-5</v>
      </c>
      <c r="DN1397" s="77">
        <v>7.2540887942464232E-5</v>
      </c>
      <c r="DO1397" s="77">
        <v>0</v>
      </c>
      <c r="DP1397" s="77">
        <v>7.2540887942464232E-5</v>
      </c>
      <c r="DQ1397" s="77">
        <v>7.2540887942464232E-5</v>
      </c>
      <c r="DR1397" s="77">
        <v>0</v>
      </c>
      <c r="DS1397" s="77">
        <v>0</v>
      </c>
      <c r="DT1397" s="77">
        <v>0</v>
      </c>
      <c r="DU1397" s="77">
        <v>0</v>
      </c>
      <c r="DV1397" s="77">
        <v>0</v>
      </c>
      <c r="DW1397" s="77">
        <v>0</v>
      </c>
      <c r="GE1397" s="77" t="s">
        <v>427</v>
      </c>
      <c r="GF1397" s="77" t="s">
        <v>155</v>
      </c>
      <c r="GG1397" s="77" t="s">
        <v>435</v>
      </c>
      <c r="GH1397" s="77" t="s">
        <v>481</v>
      </c>
      <c r="GI1397" s="77">
        <v>2024</v>
      </c>
      <c r="GJ1397" s="77" t="s">
        <v>303</v>
      </c>
      <c r="GK1397" s="77">
        <v>7467.8148194524474</v>
      </c>
      <c r="GL1397" s="77">
        <v>1453.2434490000001</v>
      </c>
      <c r="GM1397" s="77">
        <v>2024</v>
      </c>
      <c r="GN1397" s="77" t="s">
        <v>175</v>
      </c>
      <c r="GO1397" s="77">
        <v>5.3000000000000005E-2</v>
      </c>
      <c r="GP1397" s="77">
        <v>3</v>
      </c>
      <c r="GQ1397" s="77">
        <v>0</v>
      </c>
      <c r="GR1397" s="77" t="s">
        <v>423</v>
      </c>
      <c r="GS1397" s="77">
        <v>0</v>
      </c>
      <c r="GT1397" s="77">
        <v>0</v>
      </c>
      <c r="GU1397" s="77">
        <v>0</v>
      </c>
      <c r="GV1397" s="248">
        <v>0</v>
      </c>
      <c r="GW1397" s="248">
        <v>5.5966209081309407E-2</v>
      </c>
      <c r="GX1397" s="77">
        <v>417.94528556597652</v>
      </c>
      <c r="GY1397" s="77">
        <v>5.5966209081309407E-2</v>
      </c>
      <c r="GZ1397" s="77">
        <v>417.94528556597652</v>
      </c>
    </row>
    <row r="1398" spans="98:208" x14ac:dyDescent="0.25">
      <c r="CT1398" s="77" t="s">
        <v>155</v>
      </c>
      <c r="CU1398" s="77" t="s">
        <v>451</v>
      </c>
      <c r="CV1398" s="77" t="s">
        <v>300</v>
      </c>
      <c r="CW1398" s="77">
        <v>2022</v>
      </c>
      <c r="CX1398" s="77">
        <v>0</v>
      </c>
      <c r="CY1398" s="77">
        <v>0</v>
      </c>
      <c r="CZ1398" s="77">
        <v>0</v>
      </c>
      <c r="DA1398" s="77">
        <v>0</v>
      </c>
      <c r="DB1398" s="77">
        <v>14146.13064133252</v>
      </c>
      <c r="DC1398" s="77">
        <v>222.22942162782871</v>
      </c>
      <c r="DD1398" s="77">
        <v>8585.7228092479436</v>
      </c>
      <c r="DE1398" s="77">
        <v>5338.1784104567432</v>
      </c>
      <c r="DF1398" s="77">
        <v>813.21078921305048</v>
      </c>
      <c r="DG1398" s="77">
        <v>813.21078921305048</v>
      </c>
      <c r="DH1398" s="77">
        <v>813.21078921305048</v>
      </c>
      <c r="DI1398" s="77">
        <v>0</v>
      </c>
      <c r="DJ1398" s="77">
        <v>8.9203056458046433E-8</v>
      </c>
      <c r="DL1398" s="77">
        <v>0</v>
      </c>
      <c r="DM1398" s="77">
        <v>7.2540887942464232E-5</v>
      </c>
      <c r="DN1398" s="77">
        <v>7.2540887942464232E-5</v>
      </c>
      <c r="DO1398" s="77">
        <v>0</v>
      </c>
      <c r="DP1398" s="77">
        <v>7.2540887942464232E-5</v>
      </c>
      <c r="DQ1398" s="77">
        <v>7.2540887942464232E-5</v>
      </c>
      <c r="DR1398" s="77">
        <v>0</v>
      </c>
      <c r="DS1398" s="77">
        <v>7.2540887942464232E-5</v>
      </c>
      <c r="DT1398" s="77">
        <v>7.2540887942464232E-5</v>
      </c>
      <c r="DU1398" s="77">
        <v>0</v>
      </c>
      <c r="DV1398" s="77">
        <v>0</v>
      </c>
      <c r="DW1398" s="77">
        <v>0</v>
      </c>
      <c r="GE1398" s="77" t="s">
        <v>422</v>
      </c>
      <c r="GF1398" s="77" t="s">
        <v>155</v>
      </c>
      <c r="GG1398" s="77" t="s">
        <v>435</v>
      </c>
      <c r="GH1398" s="77" t="s">
        <v>481</v>
      </c>
      <c r="GI1398" s="77">
        <v>2025</v>
      </c>
      <c r="GJ1398" s="77" t="s">
        <v>305</v>
      </c>
      <c r="GK1398" s="77">
        <v>428.60232122030828</v>
      </c>
      <c r="GL1398" s="77">
        <v>1453.2434490000001</v>
      </c>
      <c r="GM1398" s="77">
        <v>2025</v>
      </c>
      <c r="GN1398" s="77" t="s">
        <v>175</v>
      </c>
      <c r="GO1398" s="77">
        <v>0.13250000000000001</v>
      </c>
      <c r="GP1398" s="77">
        <v>3</v>
      </c>
      <c r="GQ1398" s="77">
        <v>0</v>
      </c>
      <c r="GR1398" s="77" t="s">
        <v>423</v>
      </c>
      <c r="GS1398" s="77">
        <v>0</v>
      </c>
      <c r="GT1398" s="77">
        <v>0</v>
      </c>
      <c r="GU1398" s="77">
        <v>0</v>
      </c>
      <c r="GV1398" s="248">
        <v>0</v>
      </c>
      <c r="GW1398" s="248">
        <v>0</v>
      </c>
      <c r="GX1398" s="77">
        <v>0</v>
      </c>
      <c r="GY1398" s="77">
        <v>0.1527377521613833</v>
      </c>
      <c r="GZ1398" s="77">
        <v>65.463755114341041</v>
      </c>
    </row>
    <row r="1399" spans="98:208" x14ac:dyDescent="0.25">
      <c r="CT1399" s="77" t="s">
        <v>155</v>
      </c>
      <c r="CU1399" s="77" t="s">
        <v>451</v>
      </c>
      <c r="CV1399" s="77" t="s">
        <v>300</v>
      </c>
      <c r="CW1399" s="77">
        <v>2023</v>
      </c>
      <c r="CX1399" s="77">
        <v>0</v>
      </c>
      <c r="CY1399" s="77">
        <v>0</v>
      </c>
      <c r="CZ1399" s="77">
        <v>0</v>
      </c>
      <c r="DA1399" s="77">
        <v>0</v>
      </c>
      <c r="DB1399" s="77">
        <v>14664.637556436621</v>
      </c>
      <c r="DC1399" s="77">
        <v>233.2300768079383</v>
      </c>
      <c r="DD1399" s="77">
        <v>8896.5159934285912</v>
      </c>
      <c r="DE1399" s="77">
        <v>5534.891486200092</v>
      </c>
      <c r="DF1399" s="77">
        <v>0</v>
      </c>
      <c r="DG1399" s="77">
        <v>843.29420601054267</v>
      </c>
      <c r="DH1399" s="77">
        <v>843.29420601054267</v>
      </c>
      <c r="DI1399" s="77">
        <v>843.29420601054267</v>
      </c>
      <c r="DJ1399" s="77">
        <v>8.9203056458046433E-8</v>
      </c>
      <c r="DL1399" s="77">
        <v>0</v>
      </c>
      <c r="DM1399" s="77">
        <v>0</v>
      </c>
      <c r="DN1399" s="77">
        <v>0</v>
      </c>
      <c r="DO1399" s="77">
        <v>0</v>
      </c>
      <c r="DP1399" s="77">
        <v>7.5224420669501874E-5</v>
      </c>
      <c r="DQ1399" s="77">
        <v>7.5224420669501874E-5</v>
      </c>
      <c r="DR1399" s="77">
        <v>0</v>
      </c>
      <c r="DS1399" s="77">
        <v>7.5224420669501874E-5</v>
      </c>
      <c r="DT1399" s="77">
        <v>7.5224420669501874E-5</v>
      </c>
      <c r="DU1399" s="77">
        <v>0</v>
      </c>
      <c r="DV1399" s="77">
        <v>7.5224420669501874E-5</v>
      </c>
      <c r="DW1399" s="77">
        <v>7.5224420669501874E-5</v>
      </c>
      <c r="GE1399" s="77" t="s">
        <v>425</v>
      </c>
      <c r="GF1399" s="77" t="s">
        <v>155</v>
      </c>
      <c r="GG1399" s="77" t="s">
        <v>435</v>
      </c>
      <c r="GH1399" s="77" t="s">
        <v>481</v>
      </c>
      <c r="GI1399" s="77">
        <v>2025</v>
      </c>
      <c r="GJ1399" s="77" t="s">
        <v>301</v>
      </c>
      <c r="GK1399" s="77">
        <v>13939.56097345721</v>
      </c>
      <c r="GL1399" s="77">
        <v>1453.2434490000001</v>
      </c>
      <c r="GM1399" s="77">
        <v>2025</v>
      </c>
      <c r="GN1399" s="77" t="s">
        <v>175</v>
      </c>
      <c r="GO1399" s="77">
        <v>5.3000000000000005E-2</v>
      </c>
      <c r="GP1399" s="77">
        <v>3</v>
      </c>
      <c r="GQ1399" s="77">
        <v>0</v>
      </c>
      <c r="GR1399" s="77" t="s">
        <v>423</v>
      </c>
      <c r="GS1399" s="77">
        <v>0</v>
      </c>
      <c r="GT1399" s="77">
        <v>0</v>
      </c>
      <c r="GU1399" s="77">
        <v>0</v>
      </c>
      <c r="GV1399" s="248">
        <v>0</v>
      </c>
      <c r="GW1399" s="248">
        <v>0</v>
      </c>
      <c r="GX1399" s="77">
        <v>0</v>
      </c>
      <c r="GY1399" s="77">
        <v>5.5966209081309407E-2</v>
      </c>
      <c r="GZ1399" s="77">
        <v>780.14438394216711</v>
      </c>
    </row>
    <row r="1400" spans="98:208" x14ac:dyDescent="0.25">
      <c r="CT1400" s="77" t="s">
        <v>155</v>
      </c>
      <c r="CU1400" s="77" t="s">
        <v>451</v>
      </c>
      <c r="CV1400" s="77" t="s">
        <v>300</v>
      </c>
      <c r="CW1400" s="77">
        <v>2024</v>
      </c>
      <c r="CX1400" s="77">
        <v>0</v>
      </c>
      <c r="CY1400" s="77">
        <v>0</v>
      </c>
      <c r="CZ1400" s="77">
        <v>0</v>
      </c>
      <c r="DA1400" s="77">
        <v>0</v>
      </c>
      <c r="DB1400" s="77">
        <v>14664.637556436621</v>
      </c>
      <c r="DC1400" s="77">
        <v>233.2300768079383</v>
      </c>
      <c r="DD1400" s="77">
        <v>8896.5159934285912</v>
      </c>
      <c r="DE1400" s="77">
        <v>5534.891486200092</v>
      </c>
      <c r="DF1400" s="77">
        <v>0</v>
      </c>
      <c r="DG1400" s="77">
        <v>0</v>
      </c>
      <c r="DH1400" s="77">
        <v>843.29420601054267</v>
      </c>
      <c r="DI1400" s="77">
        <v>843.29420601054267</v>
      </c>
      <c r="DJ1400" s="77">
        <v>8.9203056458046433E-8</v>
      </c>
      <c r="DL1400" s="77">
        <v>0</v>
      </c>
      <c r="DM1400" s="77">
        <v>0</v>
      </c>
      <c r="DN1400" s="77">
        <v>0</v>
      </c>
      <c r="DO1400" s="77">
        <v>0</v>
      </c>
      <c r="DP1400" s="77">
        <v>0</v>
      </c>
      <c r="DQ1400" s="77">
        <v>0</v>
      </c>
      <c r="DR1400" s="77">
        <v>0</v>
      </c>
      <c r="DS1400" s="77">
        <v>7.5224420669501874E-5</v>
      </c>
      <c r="DT1400" s="77">
        <v>7.5224420669501874E-5</v>
      </c>
      <c r="DU1400" s="77">
        <v>0</v>
      </c>
      <c r="DV1400" s="77">
        <v>7.5224420669501874E-5</v>
      </c>
      <c r="DW1400" s="77">
        <v>7.5224420669501874E-5</v>
      </c>
      <c r="GE1400" s="77" t="s">
        <v>427</v>
      </c>
      <c r="GF1400" s="77" t="s">
        <v>155</v>
      </c>
      <c r="GG1400" s="77" t="s">
        <v>435</v>
      </c>
      <c r="GH1400" s="77" t="s">
        <v>481</v>
      </c>
      <c r="GI1400" s="77">
        <v>2025</v>
      </c>
      <c r="GJ1400" s="77" t="s">
        <v>303</v>
      </c>
      <c r="GK1400" s="77">
        <v>7467.8148194524474</v>
      </c>
      <c r="GL1400" s="77">
        <v>1453.2434490000001</v>
      </c>
      <c r="GM1400" s="77">
        <v>2025</v>
      </c>
      <c r="GN1400" s="77" t="s">
        <v>175</v>
      </c>
      <c r="GO1400" s="77">
        <v>5.3000000000000005E-2</v>
      </c>
      <c r="GP1400" s="77">
        <v>3</v>
      </c>
      <c r="GQ1400" s="77">
        <v>0</v>
      </c>
      <c r="GR1400" s="77" t="s">
        <v>423</v>
      </c>
      <c r="GS1400" s="77">
        <v>0</v>
      </c>
      <c r="GT1400" s="77">
        <v>0</v>
      </c>
      <c r="GU1400" s="77">
        <v>0</v>
      </c>
      <c r="GV1400" s="248">
        <v>0</v>
      </c>
      <c r="GW1400" s="248">
        <v>0</v>
      </c>
      <c r="GX1400" s="77">
        <v>0</v>
      </c>
      <c r="GY1400" s="77">
        <v>5.5966209081309407E-2</v>
      </c>
      <c r="GZ1400" s="77">
        <v>417.94528556597652</v>
      </c>
    </row>
    <row r="1401" spans="98:208" x14ac:dyDescent="0.25">
      <c r="CT1401" s="77" t="s">
        <v>155</v>
      </c>
      <c r="CU1401" s="77" t="s">
        <v>451</v>
      </c>
      <c r="CV1401" s="77" t="s">
        <v>300</v>
      </c>
      <c r="CW1401" s="77">
        <v>2025</v>
      </c>
      <c r="CX1401" s="77">
        <v>0</v>
      </c>
      <c r="CY1401" s="77">
        <v>0</v>
      </c>
      <c r="CZ1401" s="77">
        <v>0</v>
      </c>
      <c r="DA1401" s="77">
        <v>0</v>
      </c>
      <c r="DB1401" s="77">
        <v>14664.637556436621</v>
      </c>
      <c r="DC1401" s="77">
        <v>233.2300768079383</v>
      </c>
      <c r="DD1401" s="77">
        <v>8896.5159934285912</v>
      </c>
      <c r="DE1401" s="77">
        <v>5534.891486200092</v>
      </c>
      <c r="DF1401" s="77">
        <v>0</v>
      </c>
      <c r="DG1401" s="77">
        <v>0</v>
      </c>
      <c r="DH1401" s="77">
        <v>0</v>
      </c>
      <c r="DI1401" s="77">
        <v>843.29420601054267</v>
      </c>
      <c r="DJ1401" s="77">
        <v>8.9203056458046433E-8</v>
      </c>
      <c r="DL1401" s="77">
        <v>0</v>
      </c>
      <c r="DM1401" s="77">
        <v>0</v>
      </c>
      <c r="DN1401" s="77">
        <v>0</v>
      </c>
      <c r="DO1401" s="77">
        <v>0</v>
      </c>
      <c r="DP1401" s="77">
        <v>0</v>
      </c>
      <c r="DQ1401" s="77">
        <v>0</v>
      </c>
      <c r="DR1401" s="77">
        <v>0</v>
      </c>
      <c r="DS1401" s="77">
        <v>0</v>
      </c>
      <c r="DT1401" s="77">
        <v>0</v>
      </c>
      <c r="DU1401" s="77">
        <v>0</v>
      </c>
      <c r="DV1401" s="77">
        <v>7.5224420669501874E-5</v>
      </c>
      <c r="DW1401" s="77">
        <v>7.5224420669501874E-5</v>
      </c>
      <c r="GE1401" s="77" t="s">
        <v>422</v>
      </c>
      <c r="GF1401" s="77" t="s">
        <v>155</v>
      </c>
      <c r="GG1401" s="77" t="s">
        <v>435</v>
      </c>
      <c r="GH1401" s="77" t="s">
        <v>488</v>
      </c>
      <c r="GI1401" s="77">
        <v>2021</v>
      </c>
      <c r="GJ1401" s="77" t="s">
        <v>305</v>
      </c>
      <c r="GK1401" s="77">
        <v>409.22373582043451</v>
      </c>
      <c r="GL1401" s="77">
        <v>1453.2434490000001</v>
      </c>
      <c r="GM1401" s="77">
        <v>2021</v>
      </c>
      <c r="GN1401" s="77" t="s">
        <v>175</v>
      </c>
      <c r="GO1401" s="77">
        <v>0.13250000000000001</v>
      </c>
      <c r="GP1401" s="77">
        <v>3</v>
      </c>
      <c r="GQ1401" s="77">
        <v>0</v>
      </c>
      <c r="GR1401" s="77" t="s">
        <v>423</v>
      </c>
      <c r="GS1401" s="77">
        <v>0.1527377521613833</v>
      </c>
      <c r="GT1401" s="77">
        <v>62.503913540296921</v>
      </c>
      <c r="GU1401" s="77">
        <v>0.1527377521613833</v>
      </c>
      <c r="GV1401" s="248">
        <v>62.503913540296921</v>
      </c>
      <c r="GW1401" s="248">
        <v>0</v>
      </c>
      <c r="GX1401" s="77">
        <v>0</v>
      </c>
      <c r="GY1401" s="77">
        <v>0</v>
      </c>
      <c r="GZ1401" s="77">
        <v>0</v>
      </c>
    </row>
    <row r="1402" spans="98:208" x14ac:dyDescent="0.25">
      <c r="CT1402" s="77" t="s">
        <v>155</v>
      </c>
      <c r="CU1402" s="77" t="s">
        <v>451</v>
      </c>
      <c r="CV1402" s="77" t="s">
        <v>432</v>
      </c>
      <c r="CW1402" s="77">
        <v>2020</v>
      </c>
      <c r="CX1402" s="77">
        <v>0</v>
      </c>
      <c r="CY1402" s="77">
        <v>0</v>
      </c>
      <c r="CZ1402" s="77">
        <v>0</v>
      </c>
      <c r="DA1402" s="77">
        <v>0</v>
      </c>
      <c r="DB1402" s="77">
        <v>8807.9522308757787</v>
      </c>
      <c r="DC1402" s="77">
        <v>222.22942162783031</v>
      </c>
      <c r="DD1402" s="77">
        <v>8585.7228092479454</v>
      </c>
      <c r="DE1402" s="77">
        <v>0</v>
      </c>
      <c r="DF1402" s="77">
        <v>514.45318018009675</v>
      </c>
      <c r="DG1402" s="77">
        <v>0</v>
      </c>
      <c r="DH1402" s="77">
        <v>0</v>
      </c>
      <c r="DI1402" s="77">
        <v>0</v>
      </c>
      <c r="DJ1402" s="77">
        <v>9.8912593303767746E-8</v>
      </c>
      <c r="DL1402" s="77">
        <v>0</v>
      </c>
      <c r="DM1402" s="77">
        <v>5.0885898184983859E-5</v>
      </c>
      <c r="DN1402" s="77">
        <v>5.0885898184983859E-5</v>
      </c>
      <c r="DO1402" s="77">
        <v>0</v>
      </c>
      <c r="DP1402" s="77">
        <v>0</v>
      </c>
      <c r="DQ1402" s="77">
        <v>0</v>
      </c>
      <c r="DR1402" s="77">
        <v>0</v>
      </c>
      <c r="DS1402" s="77">
        <v>0</v>
      </c>
      <c r="DT1402" s="77">
        <v>0</v>
      </c>
      <c r="DU1402" s="77">
        <v>0</v>
      </c>
      <c r="DV1402" s="77">
        <v>0</v>
      </c>
      <c r="DW1402" s="77">
        <v>0</v>
      </c>
      <c r="GE1402" s="77" t="s">
        <v>425</v>
      </c>
      <c r="GF1402" s="77" t="s">
        <v>155</v>
      </c>
      <c r="GG1402" s="77" t="s">
        <v>435</v>
      </c>
      <c r="GH1402" s="77" t="s">
        <v>488</v>
      </c>
      <c r="GI1402" s="77">
        <v>2021</v>
      </c>
      <c r="GJ1402" s="77" t="s">
        <v>301</v>
      </c>
      <c r="GK1402" s="77">
        <v>13469.08781237873</v>
      </c>
      <c r="GL1402" s="77">
        <v>1453.2434490000001</v>
      </c>
      <c r="GM1402" s="77">
        <v>2021</v>
      </c>
      <c r="GN1402" s="77" t="s">
        <v>175</v>
      </c>
      <c r="GO1402" s="77">
        <v>5.3000000000000005E-2</v>
      </c>
      <c r="GP1402" s="77">
        <v>3</v>
      </c>
      <c r="GQ1402" s="77">
        <v>0</v>
      </c>
      <c r="GR1402" s="77" t="s">
        <v>423</v>
      </c>
      <c r="GS1402" s="77">
        <v>5.5966209081309407E-2</v>
      </c>
      <c r="GT1402" s="77">
        <v>753.81378464210434</v>
      </c>
      <c r="GU1402" s="77">
        <v>5.5966209081309407E-2</v>
      </c>
      <c r="GV1402" s="248">
        <v>753.81378464210434</v>
      </c>
      <c r="GW1402" s="248">
        <v>0</v>
      </c>
      <c r="GX1402" s="77">
        <v>0</v>
      </c>
      <c r="GY1402" s="77">
        <v>0</v>
      </c>
      <c r="GZ1402" s="77">
        <v>0</v>
      </c>
    </row>
    <row r="1403" spans="98:208" x14ac:dyDescent="0.25">
      <c r="CT1403" s="77" t="s">
        <v>155</v>
      </c>
      <c r="CU1403" s="77" t="s">
        <v>451</v>
      </c>
      <c r="CV1403" s="77" t="s">
        <v>432</v>
      </c>
      <c r="CW1403" s="77">
        <v>2021</v>
      </c>
      <c r="CX1403" s="77">
        <v>0</v>
      </c>
      <c r="CY1403" s="77">
        <v>0</v>
      </c>
      <c r="CZ1403" s="77">
        <v>0</v>
      </c>
      <c r="DA1403" s="77">
        <v>0</v>
      </c>
      <c r="DB1403" s="77">
        <v>8807.9522308757787</v>
      </c>
      <c r="DC1403" s="77">
        <v>222.22942162783031</v>
      </c>
      <c r="DD1403" s="77">
        <v>8585.7228092479454</v>
      </c>
      <c r="DE1403" s="77">
        <v>0</v>
      </c>
      <c r="DF1403" s="77">
        <v>514.45318018009675</v>
      </c>
      <c r="DG1403" s="77">
        <v>514.45318018009675</v>
      </c>
      <c r="DH1403" s="77">
        <v>0</v>
      </c>
      <c r="DI1403" s="77">
        <v>0</v>
      </c>
      <c r="DJ1403" s="77">
        <v>9.8912593303767746E-8</v>
      </c>
      <c r="DL1403" s="77">
        <v>0</v>
      </c>
      <c r="DM1403" s="77">
        <v>5.0885898184983859E-5</v>
      </c>
      <c r="DN1403" s="77">
        <v>5.0885898184983859E-5</v>
      </c>
      <c r="DO1403" s="77">
        <v>0</v>
      </c>
      <c r="DP1403" s="77">
        <v>5.0885898184983859E-5</v>
      </c>
      <c r="DQ1403" s="77">
        <v>5.0885898184983859E-5</v>
      </c>
      <c r="DR1403" s="77">
        <v>0</v>
      </c>
      <c r="DS1403" s="77">
        <v>0</v>
      </c>
      <c r="DT1403" s="77">
        <v>0</v>
      </c>
      <c r="DU1403" s="77">
        <v>0</v>
      </c>
      <c r="DV1403" s="77">
        <v>0</v>
      </c>
      <c r="DW1403" s="77">
        <v>0</v>
      </c>
      <c r="GE1403" s="77" t="s">
        <v>427</v>
      </c>
      <c r="GF1403" s="77" t="s">
        <v>155</v>
      </c>
      <c r="GG1403" s="77" t="s">
        <v>435</v>
      </c>
      <c r="GH1403" s="77" t="s">
        <v>488</v>
      </c>
      <c r="GI1403" s="77">
        <v>2021</v>
      </c>
      <c r="GJ1403" s="77" t="s">
        <v>303</v>
      </c>
      <c r="GK1403" s="77">
        <v>7205.5312760252782</v>
      </c>
      <c r="GL1403" s="77">
        <v>1453.2434490000001</v>
      </c>
      <c r="GM1403" s="77">
        <v>2021</v>
      </c>
      <c r="GN1403" s="77" t="s">
        <v>175</v>
      </c>
      <c r="GO1403" s="77">
        <v>5.3000000000000005E-2</v>
      </c>
      <c r="GP1403" s="77">
        <v>3</v>
      </c>
      <c r="GQ1403" s="77">
        <v>0</v>
      </c>
      <c r="GR1403" s="77" t="s">
        <v>423</v>
      </c>
      <c r="GS1403" s="77">
        <v>5.5966209081309407E-2</v>
      </c>
      <c r="GT1403" s="77">
        <v>403.26626993594488</v>
      </c>
      <c r="GU1403" s="77">
        <v>5.5966209081309407E-2</v>
      </c>
      <c r="GV1403" s="248">
        <v>403.26626993594488</v>
      </c>
      <c r="GW1403" s="248">
        <v>0</v>
      </c>
      <c r="GX1403" s="77">
        <v>0</v>
      </c>
      <c r="GY1403" s="77">
        <v>0</v>
      </c>
      <c r="GZ1403" s="77">
        <v>0</v>
      </c>
    </row>
    <row r="1404" spans="98:208" x14ac:dyDescent="0.25">
      <c r="CT1404" s="77" t="s">
        <v>155</v>
      </c>
      <c r="CU1404" s="77" t="s">
        <v>451</v>
      </c>
      <c r="CV1404" s="77" t="s">
        <v>432</v>
      </c>
      <c r="CW1404" s="77">
        <v>2022</v>
      </c>
      <c r="CX1404" s="77">
        <v>0</v>
      </c>
      <c r="CY1404" s="77">
        <v>0</v>
      </c>
      <c r="CZ1404" s="77">
        <v>0</v>
      </c>
      <c r="DA1404" s="77">
        <v>0</v>
      </c>
      <c r="DB1404" s="77">
        <v>8807.9522308757787</v>
      </c>
      <c r="DC1404" s="77">
        <v>222.22942162783031</v>
      </c>
      <c r="DD1404" s="77">
        <v>8585.7228092479454</v>
      </c>
      <c r="DE1404" s="77">
        <v>0</v>
      </c>
      <c r="DF1404" s="77">
        <v>514.45318018009675</v>
      </c>
      <c r="DG1404" s="77">
        <v>514.45318018009675</v>
      </c>
      <c r="DH1404" s="77">
        <v>514.45318018009675</v>
      </c>
      <c r="DI1404" s="77">
        <v>0</v>
      </c>
      <c r="DJ1404" s="77">
        <v>9.8912593303767746E-8</v>
      </c>
      <c r="DL1404" s="77">
        <v>0</v>
      </c>
      <c r="DM1404" s="77">
        <v>5.0885898184983859E-5</v>
      </c>
      <c r="DN1404" s="77">
        <v>5.0885898184983859E-5</v>
      </c>
      <c r="DO1404" s="77">
        <v>0</v>
      </c>
      <c r="DP1404" s="77">
        <v>5.0885898184983859E-5</v>
      </c>
      <c r="DQ1404" s="77">
        <v>5.0885898184983859E-5</v>
      </c>
      <c r="DR1404" s="77">
        <v>0</v>
      </c>
      <c r="DS1404" s="77">
        <v>5.0885898184983859E-5</v>
      </c>
      <c r="DT1404" s="77">
        <v>5.0885898184983859E-5</v>
      </c>
      <c r="DU1404" s="77">
        <v>0</v>
      </c>
      <c r="DV1404" s="77">
        <v>0</v>
      </c>
      <c r="DW1404" s="77">
        <v>0</v>
      </c>
      <c r="GE1404" s="77" t="s">
        <v>422</v>
      </c>
      <c r="GF1404" s="77" t="s">
        <v>155</v>
      </c>
      <c r="GG1404" s="77" t="s">
        <v>435</v>
      </c>
      <c r="GH1404" s="77" t="s">
        <v>488</v>
      </c>
      <c r="GI1404" s="77">
        <v>2022</v>
      </c>
      <c r="GJ1404" s="77" t="s">
        <v>305</v>
      </c>
      <c r="GK1404" s="77">
        <v>409.22373582043451</v>
      </c>
      <c r="GL1404" s="77">
        <v>1453.2434490000001</v>
      </c>
      <c r="GM1404" s="77">
        <v>2022</v>
      </c>
      <c r="GN1404" s="77" t="s">
        <v>175</v>
      </c>
      <c r="GO1404" s="77">
        <v>0.13250000000000001</v>
      </c>
      <c r="GP1404" s="77">
        <v>3</v>
      </c>
      <c r="GQ1404" s="77">
        <v>0</v>
      </c>
      <c r="GR1404" s="77" t="s">
        <v>423</v>
      </c>
      <c r="GS1404" s="77">
        <v>0.1527377521613833</v>
      </c>
      <c r="GT1404" s="77">
        <v>62.503913540296921</v>
      </c>
      <c r="GU1404" s="77">
        <v>0.1527377521613833</v>
      </c>
      <c r="GV1404" s="248">
        <v>62.503913540296921</v>
      </c>
      <c r="GW1404" s="248">
        <v>0.1527377521613833</v>
      </c>
      <c r="GX1404" s="77">
        <v>62.503913540296921</v>
      </c>
      <c r="GY1404" s="77">
        <v>0</v>
      </c>
      <c r="GZ1404" s="77">
        <v>0</v>
      </c>
    </row>
    <row r="1405" spans="98:208" x14ac:dyDescent="0.25">
      <c r="CT1405" s="77" t="s">
        <v>155</v>
      </c>
      <c r="CU1405" s="77" t="s">
        <v>451</v>
      </c>
      <c r="CV1405" s="77" t="s">
        <v>432</v>
      </c>
      <c r="CW1405" s="77">
        <v>2023</v>
      </c>
      <c r="CX1405" s="77">
        <v>0</v>
      </c>
      <c r="CY1405" s="77">
        <v>0</v>
      </c>
      <c r="CZ1405" s="77">
        <v>0</v>
      </c>
      <c r="DA1405" s="77">
        <v>0</v>
      </c>
      <c r="DB1405" s="77">
        <v>9129.7460702365352</v>
      </c>
      <c r="DC1405" s="77">
        <v>233.23007680793671</v>
      </c>
      <c r="DD1405" s="77">
        <v>8896.5159934285948</v>
      </c>
      <c r="DE1405" s="77">
        <v>0</v>
      </c>
      <c r="DF1405" s="77">
        <v>0</v>
      </c>
      <c r="DG1405" s="77">
        <v>533.52731185150878</v>
      </c>
      <c r="DH1405" s="77">
        <v>533.52731185150878</v>
      </c>
      <c r="DI1405" s="77">
        <v>533.52731185150878</v>
      </c>
      <c r="DJ1405" s="77">
        <v>9.8912593303767746E-8</v>
      </c>
      <c r="DL1405" s="77">
        <v>0</v>
      </c>
      <c r="DM1405" s="77">
        <v>0</v>
      </c>
      <c r="DN1405" s="77">
        <v>0</v>
      </c>
      <c r="DO1405" s="77">
        <v>0</v>
      </c>
      <c r="DP1405" s="77">
        <v>5.2772570013620752E-5</v>
      </c>
      <c r="DQ1405" s="77">
        <v>5.2772570013620752E-5</v>
      </c>
      <c r="DR1405" s="77">
        <v>0</v>
      </c>
      <c r="DS1405" s="77">
        <v>5.2772570013620752E-5</v>
      </c>
      <c r="DT1405" s="77">
        <v>5.2772570013620752E-5</v>
      </c>
      <c r="DU1405" s="77">
        <v>0</v>
      </c>
      <c r="DV1405" s="77">
        <v>5.2772570013620752E-5</v>
      </c>
      <c r="DW1405" s="77">
        <v>5.2772570013620752E-5</v>
      </c>
      <c r="GE1405" s="77" t="s">
        <v>425</v>
      </c>
      <c r="GF1405" s="77" t="s">
        <v>155</v>
      </c>
      <c r="GG1405" s="77" t="s">
        <v>435</v>
      </c>
      <c r="GH1405" s="77" t="s">
        <v>488</v>
      </c>
      <c r="GI1405" s="77">
        <v>2022</v>
      </c>
      <c r="GJ1405" s="77" t="s">
        <v>301</v>
      </c>
      <c r="GK1405" s="77">
        <v>13469.08781237873</v>
      </c>
      <c r="GL1405" s="77">
        <v>1453.2434490000001</v>
      </c>
      <c r="GM1405" s="77">
        <v>2022</v>
      </c>
      <c r="GN1405" s="77" t="s">
        <v>175</v>
      </c>
      <c r="GO1405" s="77">
        <v>5.3000000000000005E-2</v>
      </c>
      <c r="GP1405" s="77">
        <v>3</v>
      </c>
      <c r="GQ1405" s="77">
        <v>0</v>
      </c>
      <c r="GR1405" s="77" t="s">
        <v>423</v>
      </c>
      <c r="GS1405" s="77">
        <v>5.5966209081309407E-2</v>
      </c>
      <c r="GT1405" s="77">
        <v>753.81378464210434</v>
      </c>
      <c r="GU1405" s="77">
        <v>5.5966209081309407E-2</v>
      </c>
      <c r="GV1405" s="248">
        <v>753.81378464210434</v>
      </c>
      <c r="GW1405" s="248">
        <v>5.5966209081309407E-2</v>
      </c>
      <c r="GX1405" s="77">
        <v>753.81378464210434</v>
      </c>
      <c r="GY1405" s="77">
        <v>0</v>
      </c>
      <c r="GZ1405" s="77">
        <v>0</v>
      </c>
    </row>
    <row r="1406" spans="98:208" x14ac:dyDescent="0.25">
      <c r="CT1406" s="77" t="s">
        <v>155</v>
      </c>
      <c r="CU1406" s="77" t="s">
        <v>451</v>
      </c>
      <c r="CV1406" s="77" t="s">
        <v>432</v>
      </c>
      <c r="CW1406" s="77">
        <v>2024</v>
      </c>
      <c r="CX1406" s="77">
        <v>0</v>
      </c>
      <c r="CY1406" s="77">
        <v>0</v>
      </c>
      <c r="CZ1406" s="77">
        <v>0</v>
      </c>
      <c r="DA1406" s="77">
        <v>0</v>
      </c>
      <c r="DB1406" s="77">
        <v>9129.7460702365352</v>
      </c>
      <c r="DC1406" s="77">
        <v>233.23007680793671</v>
      </c>
      <c r="DD1406" s="77">
        <v>8896.5159934285948</v>
      </c>
      <c r="DE1406" s="77">
        <v>0</v>
      </c>
      <c r="DF1406" s="77">
        <v>0</v>
      </c>
      <c r="DG1406" s="77">
        <v>0</v>
      </c>
      <c r="DH1406" s="77">
        <v>533.52731185150878</v>
      </c>
      <c r="DI1406" s="77">
        <v>533.52731185150878</v>
      </c>
      <c r="DJ1406" s="77">
        <v>9.8912593303767746E-8</v>
      </c>
      <c r="DL1406" s="77">
        <v>0</v>
      </c>
      <c r="DM1406" s="77">
        <v>0</v>
      </c>
      <c r="DN1406" s="77">
        <v>0</v>
      </c>
      <c r="DO1406" s="77">
        <v>0</v>
      </c>
      <c r="DP1406" s="77">
        <v>0</v>
      </c>
      <c r="DQ1406" s="77">
        <v>0</v>
      </c>
      <c r="DR1406" s="77">
        <v>0</v>
      </c>
      <c r="DS1406" s="77">
        <v>5.2772570013620752E-5</v>
      </c>
      <c r="DT1406" s="77">
        <v>5.2772570013620752E-5</v>
      </c>
      <c r="DU1406" s="77">
        <v>0</v>
      </c>
      <c r="DV1406" s="77">
        <v>5.2772570013620752E-5</v>
      </c>
      <c r="DW1406" s="77">
        <v>5.2772570013620752E-5</v>
      </c>
      <c r="GE1406" s="77" t="s">
        <v>427</v>
      </c>
      <c r="GF1406" s="77" t="s">
        <v>155</v>
      </c>
      <c r="GG1406" s="77" t="s">
        <v>435</v>
      </c>
      <c r="GH1406" s="77" t="s">
        <v>488</v>
      </c>
      <c r="GI1406" s="77">
        <v>2022</v>
      </c>
      <c r="GJ1406" s="77" t="s">
        <v>303</v>
      </c>
      <c r="GK1406" s="77">
        <v>7205.5312760252782</v>
      </c>
      <c r="GL1406" s="77">
        <v>1453.2434490000001</v>
      </c>
      <c r="GM1406" s="77">
        <v>2022</v>
      </c>
      <c r="GN1406" s="77" t="s">
        <v>175</v>
      </c>
      <c r="GO1406" s="77">
        <v>5.3000000000000005E-2</v>
      </c>
      <c r="GP1406" s="77">
        <v>3</v>
      </c>
      <c r="GQ1406" s="77">
        <v>0</v>
      </c>
      <c r="GR1406" s="77" t="s">
        <v>423</v>
      </c>
      <c r="GS1406" s="77">
        <v>5.5966209081309407E-2</v>
      </c>
      <c r="GT1406" s="77">
        <v>403.26626993594488</v>
      </c>
      <c r="GU1406" s="77">
        <v>5.5966209081309407E-2</v>
      </c>
      <c r="GV1406" s="248">
        <v>403.26626993594488</v>
      </c>
      <c r="GW1406" s="248">
        <v>5.5966209081309407E-2</v>
      </c>
      <c r="GX1406" s="77">
        <v>403.26626993594488</v>
      </c>
      <c r="GY1406" s="77">
        <v>0</v>
      </c>
      <c r="GZ1406" s="77">
        <v>0</v>
      </c>
    </row>
    <row r="1407" spans="98:208" x14ac:dyDescent="0.25">
      <c r="CT1407" s="77" t="s">
        <v>155</v>
      </c>
      <c r="CU1407" s="77" t="s">
        <v>451</v>
      </c>
      <c r="CV1407" s="77" t="s">
        <v>432</v>
      </c>
      <c r="CW1407" s="77">
        <v>2025</v>
      </c>
      <c r="CX1407" s="77">
        <v>0</v>
      </c>
      <c r="CY1407" s="77">
        <v>0</v>
      </c>
      <c r="CZ1407" s="77">
        <v>0</v>
      </c>
      <c r="DA1407" s="77">
        <v>0</v>
      </c>
      <c r="DB1407" s="77">
        <v>9129.7460702365352</v>
      </c>
      <c r="DC1407" s="77">
        <v>233.23007680793671</v>
      </c>
      <c r="DD1407" s="77">
        <v>8896.5159934285948</v>
      </c>
      <c r="DE1407" s="77">
        <v>0</v>
      </c>
      <c r="DF1407" s="77">
        <v>0</v>
      </c>
      <c r="DG1407" s="77">
        <v>0</v>
      </c>
      <c r="DH1407" s="77">
        <v>0</v>
      </c>
      <c r="DI1407" s="77">
        <v>533.52731185150878</v>
      </c>
      <c r="DJ1407" s="77">
        <v>9.8912593303767746E-8</v>
      </c>
      <c r="DL1407" s="77">
        <v>0</v>
      </c>
      <c r="DM1407" s="77">
        <v>0</v>
      </c>
      <c r="DN1407" s="77">
        <v>0</v>
      </c>
      <c r="DO1407" s="77">
        <v>0</v>
      </c>
      <c r="DP1407" s="77">
        <v>0</v>
      </c>
      <c r="DQ1407" s="77">
        <v>0</v>
      </c>
      <c r="DR1407" s="77">
        <v>0</v>
      </c>
      <c r="DS1407" s="77">
        <v>0</v>
      </c>
      <c r="DT1407" s="77">
        <v>0</v>
      </c>
      <c r="DU1407" s="77">
        <v>0</v>
      </c>
      <c r="DV1407" s="77">
        <v>5.2772570013620752E-5</v>
      </c>
      <c r="DW1407" s="77">
        <v>5.2772570013620752E-5</v>
      </c>
      <c r="GE1407" s="77" t="s">
        <v>422</v>
      </c>
      <c r="GF1407" s="77" t="s">
        <v>155</v>
      </c>
      <c r="GG1407" s="77" t="s">
        <v>435</v>
      </c>
      <c r="GH1407" s="77" t="s">
        <v>488</v>
      </c>
      <c r="GI1407" s="77">
        <v>2023</v>
      </c>
      <c r="GJ1407" s="77" t="s">
        <v>305</v>
      </c>
      <c r="GK1407" s="77">
        <v>428.60232122029942</v>
      </c>
      <c r="GL1407" s="77">
        <v>1453.2434490000001</v>
      </c>
      <c r="GM1407" s="77">
        <v>2023</v>
      </c>
      <c r="GN1407" s="77" t="s">
        <v>175</v>
      </c>
      <c r="GO1407" s="77">
        <v>0.13250000000000001</v>
      </c>
      <c r="GP1407" s="77">
        <v>3</v>
      </c>
      <c r="GQ1407" s="77">
        <v>0</v>
      </c>
      <c r="GR1407" s="77" t="s">
        <v>423</v>
      </c>
      <c r="GS1407" s="77">
        <v>0</v>
      </c>
      <c r="GT1407" s="77">
        <v>0</v>
      </c>
      <c r="GU1407" s="77">
        <v>0.1527377521613833</v>
      </c>
      <c r="GV1407" s="248">
        <v>65.463755114339691</v>
      </c>
      <c r="GW1407" s="248">
        <v>0.1527377521613833</v>
      </c>
      <c r="GX1407" s="77">
        <v>65.463755114339691</v>
      </c>
      <c r="GY1407" s="77">
        <v>0.1527377521613833</v>
      </c>
      <c r="GZ1407" s="77">
        <v>65.463755114339691</v>
      </c>
    </row>
    <row r="1408" spans="98:208" x14ac:dyDescent="0.25">
      <c r="CT1408" s="77" t="s">
        <v>155</v>
      </c>
      <c r="CU1408" s="77" t="s">
        <v>451</v>
      </c>
      <c r="CV1408" s="77" t="s">
        <v>439</v>
      </c>
      <c r="CW1408" s="77">
        <v>2020</v>
      </c>
      <c r="CX1408" s="77">
        <v>0</v>
      </c>
      <c r="CY1408" s="77">
        <v>0</v>
      </c>
      <c r="CZ1408" s="77">
        <v>0</v>
      </c>
      <c r="DA1408" s="77">
        <v>0</v>
      </c>
      <c r="DB1408" s="77">
        <v>5.240558331301636</v>
      </c>
      <c r="DC1408" s="77">
        <v>0.69641821681223015</v>
      </c>
      <c r="DD1408" s="77">
        <v>2.94196415228105</v>
      </c>
      <c r="DE1408" s="77">
        <v>1.602175962208306</v>
      </c>
      <c r="DF1408" s="77">
        <v>0.36068764874241543</v>
      </c>
      <c r="DG1408" s="77">
        <v>0</v>
      </c>
      <c r="DH1408" s="77">
        <v>0</v>
      </c>
      <c r="DI1408" s="77">
        <v>0</v>
      </c>
      <c r="DJ1408" s="77">
        <v>1.070236743979245E-5</v>
      </c>
      <c r="DL1408" s="77">
        <v>0</v>
      </c>
      <c r="DM1408" s="77">
        <v>3.8602117478361234E-6</v>
      </c>
      <c r="DN1408" s="77">
        <v>3.8602117478361234E-6</v>
      </c>
      <c r="DO1408" s="77">
        <v>0</v>
      </c>
      <c r="DP1408" s="77">
        <v>0</v>
      </c>
      <c r="DQ1408" s="77">
        <v>0</v>
      </c>
      <c r="DR1408" s="77">
        <v>0</v>
      </c>
      <c r="DS1408" s="77">
        <v>0</v>
      </c>
      <c r="DT1408" s="77">
        <v>0</v>
      </c>
      <c r="DU1408" s="77">
        <v>0</v>
      </c>
      <c r="DV1408" s="77">
        <v>0</v>
      </c>
      <c r="DW1408" s="77">
        <v>0</v>
      </c>
      <c r="GE1408" s="77" t="s">
        <v>425</v>
      </c>
      <c r="GF1408" s="77" t="s">
        <v>155</v>
      </c>
      <c r="GG1408" s="77" t="s">
        <v>435</v>
      </c>
      <c r="GH1408" s="77" t="s">
        <v>488</v>
      </c>
      <c r="GI1408" s="77">
        <v>2023</v>
      </c>
      <c r="GJ1408" s="77" t="s">
        <v>301</v>
      </c>
      <c r="GK1408" s="77">
        <v>13939.56097345755</v>
      </c>
      <c r="GL1408" s="77">
        <v>1453.2434490000001</v>
      </c>
      <c r="GM1408" s="77">
        <v>2023</v>
      </c>
      <c r="GN1408" s="77" t="s">
        <v>175</v>
      </c>
      <c r="GO1408" s="77">
        <v>5.3000000000000005E-2</v>
      </c>
      <c r="GP1408" s="77">
        <v>3</v>
      </c>
      <c r="GQ1408" s="77">
        <v>0</v>
      </c>
      <c r="GR1408" s="77" t="s">
        <v>423</v>
      </c>
      <c r="GS1408" s="77">
        <v>0</v>
      </c>
      <c r="GT1408" s="77">
        <v>0</v>
      </c>
      <c r="GU1408" s="77">
        <v>5.5966209081309407E-2</v>
      </c>
      <c r="GV1408" s="248">
        <v>780.1443839421861</v>
      </c>
      <c r="GW1408" s="248">
        <v>5.5966209081309407E-2</v>
      </c>
      <c r="GX1408" s="77">
        <v>780.1443839421861</v>
      </c>
      <c r="GY1408" s="77">
        <v>5.5966209081309407E-2</v>
      </c>
      <c r="GZ1408" s="77">
        <v>780.1443839421861</v>
      </c>
    </row>
    <row r="1409" spans="98:208" x14ac:dyDescent="0.25">
      <c r="CT1409" s="77" t="s">
        <v>155</v>
      </c>
      <c r="CU1409" s="77" t="s">
        <v>451</v>
      </c>
      <c r="CV1409" s="77" t="s">
        <v>439</v>
      </c>
      <c r="CW1409" s="77">
        <v>2021</v>
      </c>
      <c r="CX1409" s="77">
        <v>0</v>
      </c>
      <c r="CY1409" s="77">
        <v>0</v>
      </c>
      <c r="CZ1409" s="77">
        <v>0</v>
      </c>
      <c r="DA1409" s="77">
        <v>0</v>
      </c>
      <c r="DB1409" s="77">
        <v>5.240558331301636</v>
      </c>
      <c r="DC1409" s="77">
        <v>0.69641821681223015</v>
      </c>
      <c r="DD1409" s="77">
        <v>2.94196415228105</v>
      </c>
      <c r="DE1409" s="77">
        <v>1.602175962208306</v>
      </c>
      <c r="DF1409" s="77">
        <v>0.36068764874241543</v>
      </c>
      <c r="DG1409" s="77">
        <v>0.36068764874241543</v>
      </c>
      <c r="DH1409" s="77">
        <v>0</v>
      </c>
      <c r="DI1409" s="77">
        <v>0</v>
      </c>
      <c r="DJ1409" s="77">
        <v>1.070236743979245E-5</v>
      </c>
      <c r="DL1409" s="77">
        <v>0</v>
      </c>
      <c r="DM1409" s="77">
        <v>3.8602117478361234E-6</v>
      </c>
      <c r="DN1409" s="77">
        <v>3.8602117478361234E-6</v>
      </c>
      <c r="DO1409" s="77">
        <v>0</v>
      </c>
      <c r="DP1409" s="77">
        <v>3.8602117478361234E-6</v>
      </c>
      <c r="DQ1409" s="77">
        <v>3.8602117478361234E-6</v>
      </c>
      <c r="DR1409" s="77">
        <v>0</v>
      </c>
      <c r="DS1409" s="77">
        <v>0</v>
      </c>
      <c r="DT1409" s="77">
        <v>0</v>
      </c>
      <c r="DU1409" s="77">
        <v>0</v>
      </c>
      <c r="DV1409" s="77">
        <v>0</v>
      </c>
      <c r="DW1409" s="77">
        <v>0</v>
      </c>
      <c r="GE1409" s="77" t="s">
        <v>427</v>
      </c>
      <c r="GF1409" s="77" t="s">
        <v>155</v>
      </c>
      <c r="GG1409" s="77" t="s">
        <v>435</v>
      </c>
      <c r="GH1409" s="77" t="s">
        <v>488</v>
      </c>
      <c r="GI1409" s="77">
        <v>2023</v>
      </c>
      <c r="GJ1409" s="77" t="s">
        <v>303</v>
      </c>
      <c r="GK1409" s="77">
        <v>7467.8148194525511</v>
      </c>
      <c r="GL1409" s="77">
        <v>1453.2434490000001</v>
      </c>
      <c r="GM1409" s="77">
        <v>2023</v>
      </c>
      <c r="GN1409" s="77" t="s">
        <v>175</v>
      </c>
      <c r="GO1409" s="77">
        <v>5.3000000000000005E-2</v>
      </c>
      <c r="GP1409" s="77">
        <v>3</v>
      </c>
      <c r="GQ1409" s="77">
        <v>0</v>
      </c>
      <c r="GR1409" s="77" t="s">
        <v>423</v>
      </c>
      <c r="GS1409" s="77">
        <v>0</v>
      </c>
      <c r="GT1409" s="77">
        <v>0</v>
      </c>
      <c r="GU1409" s="77">
        <v>5.5966209081309407E-2</v>
      </c>
      <c r="GV1409" s="248">
        <v>417.94528556598232</v>
      </c>
      <c r="GW1409" s="248">
        <v>5.5966209081309407E-2</v>
      </c>
      <c r="GX1409" s="77">
        <v>417.94528556598232</v>
      </c>
      <c r="GY1409" s="77">
        <v>5.5966209081309407E-2</v>
      </c>
      <c r="GZ1409" s="77">
        <v>417.94528556598232</v>
      </c>
    </row>
    <row r="1410" spans="98:208" x14ac:dyDescent="0.25">
      <c r="CT1410" s="77" t="s">
        <v>155</v>
      </c>
      <c r="CU1410" s="77" t="s">
        <v>451</v>
      </c>
      <c r="CV1410" s="77" t="s">
        <v>439</v>
      </c>
      <c r="CW1410" s="77">
        <v>2022</v>
      </c>
      <c r="CX1410" s="77">
        <v>0</v>
      </c>
      <c r="CY1410" s="77">
        <v>0</v>
      </c>
      <c r="CZ1410" s="77">
        <v>0</v>
      </c>
      <c r="DA1410" s="77">
        <v>0</v>
      </c>
      <c r="DB1410" s="77">
        <v>5.240558331301636</v>
      </c>
      <c r="DC1410" s="77">
        <v>0.69641821681223015</v>
      </c>
      <c r="DD1410" s="77">
        <v>2.94196415228105</v>
      </c>
      <c r="DE1410" s="77">
        <v>1.602175962208306</v>
      </c>
      <c r="DF1410" s="77">
        <v>0.36068764874241543</v>
      </c>
      <c r="DG1410" s="77">
        <v>0.36068764874241543</v>
      </c>
      <c r="DH1410" s="77">
        <v>0.36068764874241543</v>
      </c>
      <c r="DI1410" s="77">
        <v>0</v>
      </c>
      <c r="DJ1410" s="77">
        <v>1.070236743979245E-5</v>
      </c>
      <c r="DL1410" s="77">
        <v>0</v>
      </c>
      <c r="DM1410" s="77">
        <v>3.8602117478361234E-6</v>
      </c>
      <c r="DN1410" s="77">
        <v>3.8602117478361234E-6</v>
      </c>
      <c r="DO1410" s="77">
        <v>0</v>
      </c>
      <c r="DP1410" s="77">
        <v>3.8602117478361234E-6</v>
      </c>
      <c r="DQ1410" s="77">
        <v>3.8602117478361234E-6</v>
      </c>
      <c r="DR1410" s="77">
        <v>0</v>
      </c>
      <c r="DS1410" s="77">
        <v>3.8602117478361234E-6</v>
      </c>
      <c r="DT1410" s="77">
        <v>3.8602117478361234E-6</v>
      </c>
      <c r="DU1410" s="77">
        <v>0</v>
      </c>
      <c r="DV1410" s="77">
        <v>0</v>
      </c>
      <c r="DW1410" s="77">
        <v>0</v>
      </c>
      <c r="GE1410" s="77" t="s">
        <v>422</v>
      </c>
      <c r="GF1410" s="77" t="s">
        <v>155</v>
      </c>
      <c r="GG1410" s="77" t="s">
        <v>435</v>
      </c>
      <c r="GH1410" s="77" t="s">
        <v>488</v>
      </c>
      <c r="GI1410" s="77">
        <v>2024</v>
      </c>
      <c r="GJ1410" s="77" t="s">
        <v>305</v>
      </c>
      <c r="GK1410" s="77">
        <v>428.60232122029942</v>
      </c>
      <c r="GL1410" s="77">
        <v>1453.2434490000001</v>
      </c>
      <c r="GM1410" s="77">
        <v>2024</v>
      </c>
      <c r="GN1410" s="77" t="s">
        <v>175</v>
      </c>
      <c r="GO1410" s="77">
        <v>0.13250000000000001</v>
      </c>
      <c r="GP1410" s="77">
        <v>3</v>
      </c>
      <c r="GQ1410" s="77">
        <v>0</v>
      </c>
      <c r="GR1410" s="77" t="s">
        <v>423</v>
      </c>
      <c r="GS1410" s="77">
        <v>0</v>
      </c>
      <c r="GT1410" s="77">
        <v>0</v>
      </c>
      <c r="GU1410" s="77">
        <v>0</v>
      </c>
      <c r="GV1410" s="248">
        <v>0</v>
      </c>
      <c r="GW1410" s="248">
        <v>0.1527377521613833</v>
      </c>
      <c r="GX1410" s="77">
        <v>65.463755114339691</v>
      </c>
      <c r="GY1410" s="77">
        <v>0.1527377521613833</v>
      </c>
      <c r="GZ1410" s="77">
        <v>65.463755114339691</v>
      </c>
    </row>
    <row r="1411" spans="98:208" x14ac:dyDescent="0.25">
      <c r="CT1411" s="77" t="s">
        <v>155</v>
      </c>
      <c r="CU1411" s="77" t="s">
        <v>451</v>
      </c>
      <c r="CV1411" s="77" t="s">
        <v>439</v>
      </c>
      <c r="CW1411" s="77">
        <v>2023</v>
      </c>
      <c r="CX1411" s="77">
        <v>0</v>
      </c>
      <c r="CY1411" s="77">
        <v>0</v>
      </c>
      <c r="CZ1411" s="77">
        <v>0</v>
      </c>
      <c r="DA1411" s="77">
        <v>0</v>
      </c>
      <c r="DB1411" s="77">
        <v>5.4750346070078573</v>
      </c>
      <c r="DC1411" s="77">
        <v>0.71896016785820938</v>
      </c>
      <c r="DD1411" s="77">
        <v>3.0714971986151491</v>
      </c>
      <c r="DE1411" s="77">
        <v>1.684577240534473</v>
      </c>
      <c r="DF1411" s="77">
        <v>0</v>
      </c>
      <c r="DG1411" s="77">
        <v>0.37599181639995283</v>
      </c>
      <c r="DH1411" s="77">
        <v>0.37599181639995283</v>
      </c>
      <c r="DI1411" s="77">
        <v>0.37599181639995283</v>
      </c>
      <c r="DJ1411" s="77">
        <v>1.070236743979245E-5</v>
      </c>
      <c r="DL1411" s="77">
        <v>0</v>
      </c>
      <c r="DM1411" s="77">
        <v>0</v>
      </c>
      <c r="DN1411" s="77">
        <v>0</v>
      </c>
      <c r="DO1411" s="77">
        <v>0</v>
      </c>
      <c r="DP1411" s="77">
        <v>4.0240025734672757E-6</v>
      </c>
      <c r="DQ1411" s="77">
        <v>4.0240025734672757E-6</v>
      </c>
      <c r="DR1411" s="77">
        <v>0</v>
      </c>
      <c r="DS1411" s="77">
        <v>4.0240025734672757E-6</v>
      </c>
      <c r="DT1411" s="77">
        <v>4.0240025734672757E-6</v>
      </c>
      <c r="DU1411" s="77">
        <v>0</v>
      </c>
      <c r="DV1411" s="77">
        <v>4.0240025734672757E-6</v>
      </c>
      <c r="DW1411" s="77">
        <v>4.0240025734672757E-6</v>
      </c>
      <c r="GE1411" s="77" t="s">
        <v>425</v>
      </c>
      <c r="GF1411" s="77" t="s">
        <v>155</v>
      </c>
      <c r="GG1411" s="77" t="s">
        <v>435</v>
      </c>
      <c r="GH1411" s="77" t="s">
        <v>488</v>
      </c>
      <c r="GI1411" s="77">
        <v>2024</v>
      </c>
      <c r="GJ1411" s="77" t="s">
        <v>301</v>
      </c>
      <c r="GK1411" s="77">
        <v>13939.56097345755</v>
      </c>
      <c r="GL1411" s="77">
        <v>1453.2434490000001</v>
      </c>
      <c r="GM1411" s="77">
        <v>2024</v>
      </c>
      <c r="GN1411" s="77" t="s">
        <v>175</v>
      </c>
      <c r="GO1411" s="77">
        <v>5.3000000000000005E-2</v>
      </c>
      <c r="GP1411" s="77">
        <v>3</v>
      </c>
      <c r="GQ1411" s="77">
        <v>0</v>
      </c>
      <c r="GR1411" s="77" t="s">
        <v>423</v>
      </c>
      <c r="GS1411" s="77">
        <v>0</v>
      </c>
      <c r="GT1411" s="77">
        <v>0</v>
      </c>
      <c r="GU1411" s="77">
        <v>0</v>
      </c>
      <c r="GV1411" s="248">
        <v>0</v>
      </c>
      <c r="GW1411" s="248">
        <v>5.5966209081309407E-2</v>
      </c>
      <c r="GX1411" s="77">
        <v>780.1443839421861</v>
      </c>
      <c r="GY1411" s="77">
        <v>5.5966209081309407E-2</v>
      </c>
      <c r="GZ1411" s="77">
        <v>780.1443839421861</v>
      </c>
    </row>
    <row r="1412" spans="98:208" x14ac:dyDescent="0.25">
      <c r="CT1412" s="77" t="s">
        <v>155</v>
      </c>
      <c r="CU1412" s="77" t="s">
        <v>451</v>
      </c>
      <c r="CV1412" s="77" t="s">
        <v>439</v>
      </c>
      <c r="CW1412" s="77">
        <v>2024</v>
      </c>
      <c r="CX1412" s="77">
        <v>0</v>
      </c>
      <c r="CY1412" s="77">
        <v>0</v>
      </c>
      <c r="CZ1412" s="77">
        <v>0</v>
      </c>
      <c r="DA1412" s="77">
        <v>0</v>
      </c>
      <c r="DB1412" s="77">
        <v>5.4750346070078573</v>
      </c>
      <c r="DC1412" s="77">
        <v>0.71896016785820938</v>
      </c>
      <c r="DD1412" s="77">
        <v>3.0714971986151491</v>
      </c>
      <c r="DE1412" s="77">
        <v>1.684577240534473</v>
      </c>
      <c r="DF1412" s="77">
        <v>0</v>
      </c>
      <c r="DG1412" s="77">
        <v>0</v>
      </c>
      <c r="DH1412" s="77">
        <v>0.37599181639995283</v>
      </c>
      <c r="DI1412" s="77">
        <v>0.37599181639995283</v>
      </c>
      <c r="DJ1412" s="77">
        <v>1.070236743979245E-5</v>
      </c>
      <c r="DL1412" s="77">
        <v>0</v>
      </c>
      <c r="DM1412" s="77">
        <v>0</v>
      </c>
      <c r="DN1412" s="77">
        <v>0</v>
      </c>
      <c r="DO1412" s="77">
        <v>0</v>
      </c>
      <c r="DP1412" s="77">
        <v>0</v>
      </c>
      <c r="DQ1412" s="77">
        <v>0</v>
      </c>
      <c r="DR1412" s="77">
        <v>0</v>
      </c>
      <c r="DS1412" s="77">
        <v>4.0240025734672757E-6</v>
      </c>
      <c r="DT1412" s="77">
        <v>4.0240025734672757E-6</v>
      </c>
      <c r="DU1412" s="77">
        <v>0</v>
      </c>
      <c r="DV1412" s="77">
        <v>4.0240025734672757E-6</v>
      </c>
      <c r="DW1412" s="77">
        <v>4.0240025734672757E-6</v>
      </c>
      <c r="GE1412" s="77" t="s">
        <v>427</v>
      </c>
      <c r="GF1412" s="77" t="s">
        <v>155</v>
      </c>
      <c r="GG1412" s="77" t="s">
        <v>435</v>
      </c>
      <c r="GH1412" s="77" t="s">
        <v>488</v>
      </c>
      <c r="GI1412" s="77">
        <v>2024</v>
      </c>
      <c r="GJ1412" s="77" t="s">
        <v>303</v>
      </c>
      <c r="GK1412" s="77">
        <v>7467.8148194525511</v>
      </c>
      <c r="GL1412" s="77">
        <v>1453.2434490000001</v>
      </c>
      <c r="GM1412" s="77">
        <v>2024</v>
      </c>
      <c r="GN1412" s="77" t="s">
        <v>175</v>
      </c>
      <c r="GO1412" s="77">
        <v>5.3000000000000005E-2</v>
      </c>
      <c r="GP1412" s="77">
        <v>3</v>
      </c>
      <c r="GQ1412" s="77">
        <v>0</v>
      </c>
      <c r="GR1412" s="77" t="s">
        <v>423</v>
      </c>
      <c r="GS1412" s="77">
        <v>0</v>
      </c>
      <c r="GT1412" s="77">
        <v>0</v>
      </c>
      <c r="GU1412" s="77">
        <v>0</v>
      </c>
      <c r="GV1412" s="248">
        <v>0</v>
      </c>
      <c r="GW1412" s="248">
        <v>5.5966209081309407E-2</v>
      </c>
      <c r="GX1412" s="77">
        <v>417.94528556598232</v>
      </c>
      <c r="GY1412" s="77">
        <v>5.5966209081309407E-2</v>
      </c>
      <c r="GZ1412" s="77">
        <v>417.94528556598232</v>
      </c>
    </row>
    <row r="1413" spans="98:208" x14ac:dyDescent="0.25">
      <c r="CT1413" s="77" t="s">
        <v>155</v>
      </c>
      <c r="CU1413" s="77" t="s">
        <v>451</v>
      </c>
      <c r="CV1413" s="77" t="s">
        <v>439</v>
      </c>
      <c r="CW1413" s="77">
        <v>2025</v>
      </c>
      <c r="CX1413" s="77">
        <v>0</v>
      </c>
      <c r="CY1413" s="77">
        <v>0</v>
      </c>
      <c r="CZ1413" s="77">
        <v>0</v>
      </c>
      <c r="DA1413" s="77">
        <v>0</v>
      </c>
      <c r="DB1413" s="77">
        <v>5.4750346070078573</v>
      </c>
      <c r="DC1413" s="77">
        <v>0.71896016785820938</v>
      </c>
      <c r="DD1413" s="77">
        <v>3.0714971986151491</v>
      </c>
      <c r="DE1413" s="77">
        <v>1.684577240534473</v>
      </c>
      <c r="DF1413" s="77">
        <v>0</v>
      </c>
      <c r="DG1413" s="77">
        <v>0</v>
      </c>
      <c r="DH1413" s="77">
        <v>0</v>
      </c>
      <c r="DI1413" s="77">
        <v>0.37599181639995283</v>
      </c>
      <c r="DJ1413" s="77">
        <v>1.070236743979245E-5</v>
      </c>
      <c r="DL1413" s="77">
        <v>0</v>
      </c>
      <c r="DM1413" s="77">
        <v>0</v>
      </c>
      <c r="DN1413" s="77">
        <v>0</v>
      </c>
      <c r="DO1413" s="77">
        <v>0</v>
      </c>
      <c r="DP1413" s="77">
        <v>0</v>
      </c>
      <c r="DQ1413" s="77">
        <v>0</v>
      </c>
      <c r="DR1413" s="77">
        <v>0</v>
      </c>
      <c r="DS1413" s="77">
        <v>0</v>
      </c>
      <c r="DT1413" s="77">
        <v>0</v>
      </c>
      <c r="DU1413" s="77">
        <v>0</v>
      </c>
      <c r="DV1413" s="77">
        <v>4.0240025734672757E-6</v>
      </c>
      <c r="DW1413" s="77">
        <v>4.0240025734672757E-6</v>
      </c>
      <c r="GE1413" s="77" t="s">
        <v>422</v>
      </c>
      <c r="GF1413" s="77" t="s">
        <v>155</v>
      </c>
      <c r="GG1413" s="77" t="s">
        <v>435</v>
      </c>
      <c r="GH1413" s="77" t="s">
        <v>488</v>
      </c>
      <c r="GI1413" s="77">
        <v>2025</v>
      </c>
      <c r="GJ1413" s="77" t="s">
        <v>305</v>
      </c>
      <c r="GK1413" s="77">
        <v>428.60232122029942</v>
      </c>
      <c r="GL1413" s="77">
        <v>1453.2434490000001</v>
      </c>
      <c r="GM1413" s="77">
        <v>2025</v>
      </c>
      <c r="GN1413" s="77" t="s">
        <v>175</v>
      </c>
      <c r="GO1413" s="77">
        <v>0.13250000000000001</v>
      </c>
      <c r="GP1413" s="77">
        <v>3</v>
      </c>
      <c r="GQ1413" s="77">
        <v>0</v>
      </c>
      <c r="GR1413" s="77" t="s">
        <v>423</v>
      </c>
      <c r="GS1413" s="77">
        <v>0</v>
      </c>
      <c r="GT1413" s="77">
        <v>0</v>
      </c>
      <c r="GU1413" s="77">
        <v>0</v>
      </c>
      <c r="GV1413" s="248">
        <v>0</v>
      </c>
      <c r="GW1413" s="248">
        <v>0</v>
      </c>
      <c r="GX1413" s="77">
        <v>0</v>
      </c>
      <c r="GY1413" s="77">
        <v>0.1527377521613833</v>
      </c>
      <c r="GZ1413" s="77">
        <v>65.463755114339691</v>
      </c>
    </row>
    <row r="1414" spans="98:208" x14ac:dyDescent="0.25">
      <c r="CT1414" s="77" t="s">
        <v>155</v>
      </c>
      <c r="CU1414" s="77" t="s">
        <v>451</v>
      </c>
      <c r="CV1414" s="77" t="s">
        <v>446</v>
      </c>
      <c r="CW1414" s="77">
        <v>2020</v>
      </c>
      <c r="CX1414" s="77">
        <v>0</v>
      </c>
      <c r="CY1414" s="77">
        <v>0</v>
      </c>
      <c r="CZ1414" s="77">
        <v>0</v>
      </c>
      <c r="DA1414" s="77">
        <v>0</v>
      </c>
      <c r="DB1414" s="77">
        <v>7.7900575334948444E-2</v>
      </c>
      <c r="DC1414" s="77">
        <v>3.6425060683954492E-2</v>
      </c>
      <c r="DD1414" s="77">
        <v>1.5808724525432081E-3</v>
      </c>
      <c r="DE1414" s="77">
        <v>3.989464219845068E-2</v>
      </c>
      <c r="DF1414" s="77">
        <v>7.8847092159216245E-3</v>
      </c>
      <c r="DG1414" s="77">
        <v>0</v>
      </c>
      <c r="DH1414" s="77">
        <v>0</v>
      </c>
      <c r="DI1414" s="77">
        <v>0</v>
      </c>
      <c r="DJ1414" s="77">
        <v>3.5885742461840898E-3</v>
      </c>
      <c r="DL1414" s="77">
        <v>0</v>
      </c>
      <c r="DM1414" s="77">
        <v>2.8294864430906688E-5</v>
      </c>
      <c r="DN1414" s="77">
        <v>2.8294864430906688E-5</v>
      </c>
      <c r="DO1414" s="77">
        <v>0</v>
      </c>
      <c r="DP1414" s="77">
        <v>0</v>
      </c>
      <c r="DQ1414" s="77">
        <v>0</v>
      </c>
      <c r="DR1414" s="77">
        <v>0</v>
      </c>
      <c r="DS1414" s="77">
        <v>0</v>
      </c>
      <c r="DT1414" s="77">
        <v>0</v>
      </c>
      <c r="DU1414" s="77">
        <v>0</v>
      </c>
      <c r="DV1414" s="77">
        <v>0</v>
      </c>
      <c r="DW1414" s="77">
        <v>0</v>
      </c>
      <c r="GE1414" s="77" t="s">
        <v>425</v>
      </c>
      <c r="GF1414" s="77" t="s">
        <v>155</v>
      </c>
      <c r="GG1414" s="77" t="s">
        <v>435</v>
      </c>
      <c r="GH1414" s="77" t="s">
        <v>488</v>
      </c>
      <c r="GI1414" s="77">
        <v>2025</v>
      </c>
      <c r="GJ1414" s="77" t="s">
        <v>301</v>
      </c>
      <c r="GK1414" s="77">
        <v>13939.56097345755</v>
      </c>
      <c r="GL1414" s="77">
        <v>1453.2434490000001</v>
      </c>
      <c r="GM1414" s="77">
        <v>2025</v>
      </c>
      <c r="GN1414" s="77" t="s">
        <v>175</v>
      </c>
      <c r="GO1414" s="77">
        <v>5.3000000000000005E-2</v>
      </c>
      <c r="GP1414" s="77">
        <v>3</v>
      </c>
      <c r="GQ1414" s="77">
        <v>0</v>
      </c>
      <c r="GR1414" s="77" t="s">
        <v>423</v>
      </c>
      <c r="GS1414" s="77">
        <v>0</v>
      </c>
      <c r="GT1414" s="77">
        <v>0</v>
      </c>
      <c r="GU1414" s="77">
        <v>0</v>
      </c>
      <c r="GV1414" s="248">
        <v>0</v>
      </c>
      <c r="GW1414" s="248">
        <v>0</v>
      </c>
      <c r="GX1414" s="77">
        <v>0</v>
      </c>
      <c r="GY1414" s="77">
        <v>5.5966209081309407E-2</v>
      </c>
      <c r="GZ1414" s="77">
        <v>780.1443839421861</v>
      </c>
    </row>
    <row r="1415" spans="98:208" x14ac:dyDescent="0.25">
      <c r="CT1415" s="77" t="s">
        <v>155</v>
      </c>
      <c r="CU1415" s="77" t="s">
        <v>451</v>
      </c>
      <c r="CV1415" s="77" t="s">
        <v>446</v>
      </c>
      <c r="CW1415" s="77">
        <v>2021</v>
      </c>
      <c r="CX1415" s="77">
        <v>0</v>
      </c>
      <c r="CY1415" s="77">
        <v>0</v>
      </c>
      <c r="CZ1415" s="77">
        <v>0</v>
      </c>
      <c r="DA1415" s="77">
        <v>0</v>
      </c>
      <c r="DB1415" s="77">
        <v>7.7900575334948444E-2</v>
      </c>
      <c r="DC1415" s="77">
        <v>3.6425060683954492E-2</v>
      </c>
      <c r="DD1415" s="77">
        <v>1.5808724525432081E-3</v>
      </c>
      <c r="DE1415" s="77">
        <v>3.989464219845068E-2</v>
      </c>
      <c r="DF1415" s="77">
        <v>7.8847092159216245E-3</v>
      </c>
      <c r="DG1415" s="77">
        <v>7.8847092159216245E-3</v>
      </c>
      <c r="DH1415" s="77">
        <v>0</v>
      </c>
      <c r="DI1415" s="77">
        <v>0</v>
      </c>
      <c r="DJ1415" s="77">
        <v>3.5885742461840898E-3</v>
      </c>
      <c r="DL1415" s="77">
        <v>0</v>
      </c>
      <c r="DM1415" s="77">
        <v>2.8294864430906688E-5</v>
      </c>
      <c r="DN1415" s="77">
        <v>2.8294864430906688E-5</v>
      </c>
      <c r="DO1415" s="77">
        <v>0</v>
      </c>
      <c r="DP1415" s="77">
        <v>2.8294864430906688E-5</v>
      </c>
      <c r="DQ1415" s="77">
        <v>2.8294864430906688E-5</v>
      </c>
      <c r="DR1415" s="77">
        <v>0</v>
      </c>
      <c r="DS1415" s="77">
        <v>0</v>
      </c>
      <c r="DT1415" s="77">
        <v>0</v>
      </c>
      <c r="DU1415" s="77">
        <v>0</v>
      </c>
      <c r="DV1415" s="77">
        <v>0</v>
      </c>
      <c r="DW1415" s="77">
        <v>0</v>
      </c>
      <c r="GE1415" s="77" t="s">
        <v>427</v>
      </c>
      <c r="GF1415" s="77" t="s">
        <v>155</v>
      </c>
      <c r="GG1415" s="77" t="s">
        <v>435</v>
      </c>
      <c r="GH1415" s="77" t="s">
        <v>488</v>
      </c>
      <c r="GI1415" s="77">
        <v>2025</v>
      </c>
      <c r="GJ1415" s="77" t="s">
        <v>303</v>
      </c>
      <c r="GK1415" s="77">
        <v>7467.8148194525511</v>
      </c>
      <c r="GL1415" s="77">
        <v>1453.2434490000001</v>
      </c>
      <c r="GM1415" s="77">
        <v>2025</v>
      </c>
      <c r="GN1415" s="77" t="s">
        <v>175</v>
      </c>
      <c r="GO1415" s="77">
        <v>5.3000000000000005E-2</v>
      </c>
      <c r="GP1415" s="77">
        <v>3</v>
      </c>
      <c r="GQ1415" s="77">
        <v>0</v>
      </c>
      <c r="GR1415" s="77" t="s">
        <v>423</v>
      </c>
      <c r="GS1415" s="77">
        <v>0</v>
      </c>
      <c r="GT1415" s="77">
        <v>0</v>
      </c>
      <c r="GU1415" s="77">
        <v>0</v>
      </c>
      <c r="GV1415" s="248">
        <v>0</v>
      </c>
      <c r="GW1415" s="248">
        <v>0</v>
      </c>
      <c r="GX1415" s="77">
        <v>0</v>
      </c>
      <c r="GY1415" s="77">
        <v>5.5966209081309407E-2</v>
      </c>
      <c r="GZ1415" s="77">
        <v>417.94528556598232</v>
      </c>
    </row>
    <row r="1416" spans="98:208" x14ac:dyDescent="0.25">
      <c r="CT1416" s="77" t="s">
        <v>155</v>
      </c>
      <c r="CU1416" s="77" t="s">
        <v>451</v>
      </c>
      <c r="CV1416" s="77" t="s">
        <v>446</v>
      </c>
      <c r="CW1416" s="77">
        <v>2022</v>
      </c>
      <c r="CX1416" s="77">
        <v>0</v>
      </c>
      <c r="CY1416" s="77">
        <v>0</v>
      </c>
      <c r="CZ1416" s="77">
        <v>0</v>
      </c>
      <c r="DA1416" s="77">
        <v>0</v>
      </c>
      <c r="DB1416" s="77">
        <v>7.7900575334948444E-2</v>
      </c>
      <c r="DC1416" s="77">
        <v>3.6425060683954492E-2</v>
      </c>
      <c r="DD1416" s="77">
        <v>1.5808724525432081E-3</v>
      </c>
      <c r="DE1416" s="77">
        <v>3.989464219845068E-2</v>
      </c>
      <c r="DF1416" s="77">
        <v>7.8847092159216245E-3</v>
      </c>
      <c r="DG1416" s="77">
        <v>7.8847092159216245E-3</v>
      </c>
      <c r="DH1416" s="77">
        <v>7.8847092159216245E-3</v>
      </c>
      <c r="DI1416" s="77">
        <v>0</v>
      </c>
      <c r="DJ1416" s="77">
        <v>3.5885742461840898E-3</v>
      </c>
      <c r="DL1416" s="77">
        <v>0</v>
      </c>
      <c r="DM1416" s="77">
        <v>2.8294864430906688E-5</v>
      </c>
      <c r="DN1416" s="77">
        <v>2.8294864430906688E-5</v>
      </c>
      <c r="DO1416" s="77">
        <v>0</v>
      </c>
      <c r="DP1416" s="77">
        <v>2.8294864430906688E-5</v>
      </c>
      <c r="DQ1416" s="77">
        <v>2.8294864430906688E-5</v>
      </c>
      <c r="DR1416" s="77">
        <v>0</v>
      </c>
      <c r="DS1416" s="77">
        <v>2.8294864430906688E-5</v>
      </c>
      <c r="DT1416" s="77">
        <v>2.8294864430906688E-5</v>
      </c>
      <c r="DU1416" s="77">
        <v>0</v>
      </c>
      <c r="DV1416" s="77">
        <v>0</v>
      </c>
      <c r="DW1416" s="77">
        <v>0</v>
      </c>
      <c r="GE1416" s="77" t="s">
        <v>422</v>
      </c>
      <c r="GF1416" s="77" t="s">
        <v>155</v>
      </c>
      <c r="GG1416" s="77" t="s">
        <v>436</v>
      </c>
      <c r="GH1416" s="77" t="s">
        <v>300</v>
      </c>
      <c r="GI1416" s="77">
        <v>2021</v>
      </c>
      <c r="GJ1416" s="77" t="s">
        <v>305</v>
      </c>
      <c r="GK1416" s="77">
        <v>222.22942162783639</v>
      </c>
      <c r="GL1416" s="77">
        <v>500.98972500000002</v>
      </c>
      <c r="GM1416" s="77">
        <v>2021</v>
      </c>
      <c r="GN1416" s="77" t="s">
        <v>175</v>
      </c>
      <c r="GO1416" s="77">
        <v>0.13250000000000001</v>
      </c>
      <c r="GP1416" s="77">
        <v>3</v>
      </c>
      <c r="GQ1416" s="77">
        <v>0</v>
      </c>
      <c r="GR1416" s="77" t="s">
        <v>423</v>
      </c>
      <c r="GS1416" s="77">
        <v>0.1527377521613833</v>
      </c>
      <c r="GT1416" s="77">
        <v>33.94282232356003</v>
      </c>
      <c r="GU1416" s="77">
        <v>0.1527377521613833</v>
      </c>
      <c r="GV1416" s="248">
        <v>33.94282232356003</v>
      </c>
      <c r="GW1416" s="248">
        <v>0</v>
      </c>
      <c r="GX1416" s="77">
        <v>0</v>
      </c>
      <c r="GY1416" s="77">
        <v>0</v>
      </c>
      <c r="GZ1416" s="77">
        <v>0</v>
      </c>
    </row>
    <row r="1417" spans="98:208" x14ac:dyDescent="0.25">
      <c r="CT1417" s="77" t="s">
        <v>155</v>
      </c>
      <c r="CU1417" s="77" t="s">
        <v>451</v>
      </c>
      <c r="CV1417" s="77" t="s">
        <v>446</v>
      </c>
      <c r="CW1417" s="77">
        <v>2023</v>
      </c>
      <c r="CX1417" s="77">
        <v>0</v>
      </c>
      <c r="CY1417" s="77">
        <v>0</v>
      </c>
      <c r="CZ1417" s="77">
        <v>0</v>
      </c>
      <c r="DA1417" s="77">
        <v>0</v>
      </c>
      <c r="DB1417" s="77">
        <v>8.0408269036977217E-2</v>
      </c>
      <c r="DC1417" s="77">
        <v>3.7590224611390707E-2</v>
      </c>
      <c r="DD1417" s="77">
        <v>1.6314334115686731E-3</v>
      </c>
      <c r="DE1417" s="77">
        <v>4.1186611014017688E-2</v>
      </c>
      <c r="DF1417" s="77">
        <v>0</v>
      </c>
      <c r="DG1417" s="77">
        <v>8.1378100371604853E-3</v>
      </c>
      <c r="DH1417" s="77">
        <v>8.1378100371604853E-3</v>
      </c>
      <c r="DI1417" s="77">
        <v>8.1378100371604853E-3</v>
      </c>
      <c r="DJ1417" s="77">
        <v>3.5885742461840898E-3</v>
      </c>
      <c r="DL1417" s="77">
        <v>0</v>
      </c>
      <c r="DM1417" s="77">
        <v>0</v>
      </c>
      <c r="DN1417" s="77">
        <v>0</v>
      </c>
      <c r="DO1417" s="77">
        <v>0</v>
      </c>
      <c r="DP1417" s="77">
        <v>2.9203135519692508E-5</v>
      </c>
      <c r="DQ1417" s="77">
        <v>2.9203135519692508E-5</v>
      </c>
      <c r="DR1417" s="77">
        <v>0</v>
      </c>
      <c r="DS1417" s="77">
        <v>2.9203135519692508E-5</v>
      </c>
      <c r="DT1417" s="77">
        <v>2.9203135519692508E-5</v>
      </c>
      <c r="DU1417" s="77">
        <v>0</v>
      </c>
      <c r="DV1417" s="77">
        <v>2.9203135519692508E-5</v>
      </c>
      <c r="DW1417" s="77">
        <v>2.9203135519692508E-5</v>
      </c>
      <c r="GE1417" s="77" t="s">
        <v>425</v>
      </c>
      <c r="GF1417" s="77" t="s">
        <v>155</v>
      </c>
      <c r="GG1417" s="77" t="s">
        <v>436</v>
      </c>
      <c r="GH1417" s="77" t="s">
        <v>300</v>
      </c>
      <c r="GI1417" s="77">
        <v>2021</v>
      </c>
      <c r="GJ1417" s="77" t="s">
        <v>301</v>
      </c>
      <c r="GK1417" s="77">
        <v>8585.7228092481728</v>
      </c>
      <c r="GL1417" s="77">
        <v>500.98972500000002</v>
      </c>
      <c r="GM1417" s="77">
        <v>2021</v>
      </c>
      <c r="GN1417" s="77" t="s">
        <v>175</v>
      </c>
      <c r="GO1417" s="77">
        <v>5.3000000000000005E-2</v>
      </c>
      <c r="GP1417" s="77">
        <v>3</v>
      </c>
      <c r="GQ1417" s="77">
        <v>0</v>
      </c>
      <c r="GR1417" s="77" t="s">
        <v>423</v>
      </c>
      <c r="GS1417" s="77">
        <v>5.5966209081309407E-2</v>
      </c>
      <c r="GT1417" s="77">
        <v>480.5103578565504</v>
      </c>
      <c r="GU1417" s="77">
        <v>5.5966209081309407E-2</v>
      </c>
      <c r="GV1417" s="248">
        <v>480.5103578565504</v>
      </c>
      <c r="GW1417" s="248">
        <v>0</v>
      </c>
      <c r="GX1417" s="77">
        <v>0</v>
      </c>
      <c r="GY1417" s="77">
        <v>0</v>
      </c>
      <c r="GZ1417" s="77">
        <v>0</v>
      </c>
    </row>
    <row r="1418" spans="98:208" x14ac:dyDescent="0.25">
      <c r="CT1418" s="77" t="s">
        <v>155</v>
      </c>
      <c r="CU1418" s="77" t="s">
        <v>451</v>
      </c>
      <c r="CV1418" s="77" t="s">
        <v>446</v>
      </c>
      <c r="CW1418" s="77">
        <v>2024</v>
      </c>
      <c r="CX1418" s="77">
        <v>0</v>
      </c>
      <c r="CY1418" s="77">
        <v>0</v>
      </c>
      <c r="CZ1418" s="77">
        <v>0</v>
      </c>
      <c r="DA1418" s="77">
        <v>0</v>
      </c>
      <c r="DB1418" s="77">
        <v>8.0408269036977217E-2</v>
      </c>
      <c r="DC1418" s="77">
        <v>3.7590224611390707E-2</v>
      </c>
      <c r="DD1418" s="77">
        <v>1.6314334115686731E-3</v>
      </c>
      <c r="DE1418" s="77">
        <v>4.1186611014017688E-2</v>
      </c>
      <c r="DF1418" s="77">
        <v>0</v>
      </c>
      <c r="DG1418" s="77">
        <v>0</v>
      </c>
      <c r="DH1418" s="77">
        <v>8.1378100371604853E-3</v>
      </c>
      <c r="DI1418" s="77">
        <v>8.1378100371604853E-3</v>
      </c>
      <c r="DJ1418" s="77">
        <v>3.5885742461840898E-3</v>
      </c>
      <c r="DL1418" s="77">
        <v>0</v>
      </c>
      <c r="DM1418" s="77">
        <v>0</v>
      </c>
      <c r="DN1418" s="77">
        <v>0</v>
      </c>
      <c r="DO1418" s="77">
        <v>0</v>
      </c>
      <c r="DP1418" s="77">
        <v>0</v>
      </c>
      <c r="DQ1418" s="77">
        <v>0</v>
      </c>
      <c r="DR1418" s="77">
        <v>0</v>
      </c>
      <c r="DS1418" s="77">
        <v>2.9203135519692508E-5</v>
      </c>
      <c r="DT1418" s="77">
        <v>2.9203135519692508E-5</v>
      </c>
      <c r="DU1418" s="77">
        <v>0</v>
      </c>
      <c r="DV1418" s="77">
        <v>2.9203135519692508E-5</v>
      </c>
      <c r="DW1418" s="77">
        <v>2.9203135519692508E-5</v>
      </c>
      <c r="GE1418" s="77" t="s">
        <v>427</v>
      </c>
      <c r="GF1418" s="77" t="s">
        <v>155</v>
      </c>
      <c r="GG1418" s="77" t="s">
        <v>436</v>
      </c>
      <c r="GH1418" s="77" t="s">
        <v>300</v>
      </c>
      <c r="GI1418" s="77">
        <v>2021</v>
      </c>
      <c r="GJ1418" s="77" t="s">
        <v>303</v>
      </c>
      <c r="GK1418" s="77">
        <v>5338.178410456886</v>
      </c>
      <c r="GL1418" s="77">
        <v>500.98972500000002</v>
      </c>
      <c r="GM1418" s="77">
        <v>2021</v>
      </c>
      <c r="GN1418" s="77" t="s">
        <v>175</v>
      </c>
      <c r="GO1418" s="77">
        <v>5.3000000000000005E-2</v>
      </c>
      <c r="GP1418" s="77">
        <v>3</v>
      </c>
      <c r="GQ1418" s="77">
        <v>0</v>
      </c>
      <c r="GR1418" s="77" t="s">
        <v>423</v>
      </c>
      <c r="GS1418" s="77">
        <v>5.5966209081309407E-2</v>
      </c>
      <c r="GT1418" s="77">
        <v>298.75760903296197</v>
      </c>
      <c r="GU1418" s="77">
        <v>5.5966209081309407E-2</v>
      </c>
      <c r="GV1418" s="248">
        <v>298.75760903296197</v>
      </c>
      <c r="GW1418" s="248">
        <v>0</v>
      </c>
      <c r="GX1418" s="77">
        <v>0</v>
      </c>
      <c r="GY1418" s="77">
        <v>0</v>
      </c>
      <c r="GZ1418" s="77">
        <v>0</v>
      </c>
    </row>
    <row r="1419" spans="98:208" x14ac:dyDescent="0.25">
      <c r="CT1419" s="77" t="s">
        <v>155</v>
      </c>
      <c r="CU1419" s="77" t="s">
        <v>451</v>
      </c>
      <c r="CV1419" s="77" t="s">
        <v>446</v>
      </c>
      <c r="CW1419" s="77">
        <v>2025</v>
      </c>
      <c r="CX1419" s="77">
        <v>0</v>
      </c>
      <c r="CY1419" s="77">
        <v>0</v>
      </c>
      <c r="CZ1419" s="77">
        <v>0</v>
      </c>
      <c r="DA1419" s="77">
        <v>0</v>
      </c>
      <c r="DB1419" s="77">
        <v>8.0408269036977217E-2</v>
      </c>
      <c r="DC1419" s="77">
        <v>3.7590224611390707E-2</v>
      </c>
      <c r="DD1419" s="77">
        <v>1.6314334115686731E-3</v>
      </c>
      <c r="DE1419" s="77">
        <v>4.1186611014017688E-2</v>
      </c>
      <c r="DF1419" s="77">
        <v>0</v>
      </c>
      <c r="DG1419" s="77">
        <v>0</v>
      </c>
      <c r="DH1419" s="77">
        <v>0</v>
      </c>
      <c r="DI1419" s="77">
        <v>8.1378100371604853E-3</v>
      </c>
      <c r="DJ1419" s="77">
        <v>3.5885742461840898E-3</v>
      </c>
      <c r="DL1419" s="77">
        <v>0</v>
      </c>
      <c r="DM1419" s="77">
        <v>0</v>
      </c>
      <c r="DN1419" s="77">
        <v>0</v>
      </c>
      <c r="DO1419" s="77">
        <v>0</v>
      </c>
      <c r="DP1419" s="77">
        <v>0</v>
      </c>
      <c r="DQ1419" s="77">
        <v>0</v>
      </c>
      <c r="DR1419" s="77">
        <v>0</v>
      </c>
      <c r="DS1419" s="77">
        <v>0</v>
      </c>
      <c r="DT1419" s="77">
        <v>0</v>
      </c>
      <c r="DU1419" s="77">
        <v>0</v>
      </c>
      <c r="DV1419" s="77">
        <v>2.9203135519692508E-5</v>
      </c>
      <c r="DW1419" s="77">
        <v>2.9203135519692508E-5</v>
      </c>
      <c r="GE1419" s="77" t="s">
        <v>422</v>
      </c>
      <c r="GF1419" s="77" t="s">
        <v>155</v>
      </c>
      <c r="GG1419" s="77" t="s">
        <v>436</v>
      </c>
      <c r="GH1419" s="77" t="s">
        <v>300</v>
      </c>
      <c r="GI1419" s="77">
        <v>2022</v>
      </c>
      <c r="GJ1419" s="77" t="s">
        <v>305</v>
      </c>
      <c r="GK1419" s="77">
        <v>222.22942162783639</v>
      </c>
      <c r="GL1419" s="77">
        <v>500.98972500000002</v>
      </c>
      <c r="GM1419" s="77">
        <v>2022</v>
      </c>
      <c r="GN1419" s="77" t="s">
        <v>175</v>
      </c>
      <c r="GO1419" s="77">
        <v>0.13250000000000001</v>
      </c>
      <c r="GP1419" s="77">
        <v>3</v>
      </c>
      <c r="GQ1419" s="77">
        <v>0</v>
      </c>
      <c r="GR1419" s="77" t="s">
        <v>423</v>
      </c>
      <c r="GS1419" s="77">
        <v>0.1527377521613833</v>
      </c>
      <c r="GT1419" s="77">
        <v>33.94282232356003</v>
      </c>
      <c r="GU1419" s="77">
        <v>0.1527377521613833</v>
      </c>
      <c r="GV1419" s="248">
        <v>33.94282232356003</v>
      </c>
      <c r="GW1419" s="248">
        <v>0.1527377521613833</v>
      </c>
      <c r="GX1419" s="77">
        <v>33.94282232356003</v>
      </c>
      <c r="GY1419" s="77">
        <v>0</v>
      </c>
      <c r="GZ1419" s="77">
        <v>0</v>
      </c>
    </row>
    <row r="1420" spans="98:208" x14ac:dyDescent="0.25">
      <c r="CT1420" s="77" t="s">
        <v>155</v>
      </c>
      <c r="CU1420" s="77" t="s">
        <v>451</v>
      </c>
      <c r="CV1420" s="77" t="s">
        <v>453</v>
      </c>
      <c r="CW1420" s="77">
        <v>2020</v>
      </c>
      <c r="CX1420" s="77">
        <v>0</v>
      </c>
      <c r="CY1420" s="77">
        <v>0</v>
      </c>
      <c r="CZ1420" s="77">
        <v>0</v>
      </c>
      <c r="DA1420" s="77">
        <v>0</v>
      </c>
      <c r="DB1420" s="77">
        <v>14146.130641334141</v>
      </c>
      <c r="DC1420" s="77">
        <v>222.22942162785591</v>
      </c>
      <c r="DD1420" s="77">
        <v>8585.7228092489258</v>
      </c>
      <c r="DE1420" s="77">
        <v>5338.1784104573553</v>
      </c>
      <c r="DF1420" s="77">
        <v>813.2107892131437</v>
      </c>
      <c r="DG1420" s="77">
        <v>0</v>
      </c>
      <c r="DH1420" s="77">
        <v>0</v>
      </c>
      <c r="DI1420" s="77">
        <v>0</v>
      </c>
      <c r="DJ1420" s="77">
        <v>1.3659422349554669E-6</v>
      </c>
      <c r="DL1420" s="77">
        <v>0</v>
      </c>
      <c r="DM1420" s="77">
        <v>1.1107989629077007E-3</v>
      </c>
      <c r="DN1420" s="77">
        <v>1.1107989629077007E-3</v>
      </c>
      <c r="DO1420" s="77">
        <v>0</v>
      </c>
      <c r="DP1420" s="77">
        <v>0</v>
      </c>
      <c r="DQ1420" s="77">
        <v>0</v>
      </c>
      <c r="DR1420" s="77">
        <v>0</v>
      </c>
      <c r="DS1420" s="77">
        <v>0</v>
      </c>
      <c r="DT1420" s="77">
        <v>0</v>
      </c>
      <c r="DU1420" s="77">
        <v>0</v>
      </c>
      <c r="DV1420" s="77">
        <v>0</v>
      </c>
      <c r="DW1420" s="77">
        <v>0</v>
      </c>
      <c r="GE1420" s="77" t="s">
        <v>425</v>
      </c>
      <c r="GF1420" s="77" t="s">
        <v>155</v>
      </c>
      <c r="GG1420" s="77" t="s">
        <v>436</v>
      </c>
      <c r="GH1420" s="77" t="s">
        <v>300</v>
      </c>
      <c r="GI1420" s="77">
        <v>2022</v>
      </c>
      <c r="GJ1420" s="77" t="s">
        <v>301</v>
      </c>
      <c r="GK1420" s="77">
        <v>8585.7228092481728</v>
      </c>
      <c r="GL1420" s="77">
        <v>500.98972500000002</v>
      </c>
      <c r="GM1420" s="77">
        <v>2022</v>
      </c>
      <c r="GN1420" s="77" t="s">
        <v>175</v>
      </c>
      <c r="GO1420" s="77">
        <v>5.3000000000000005E-2</v>
      </c>
      <c r="GP1420" s="77">
        <v>3</v>
      </c>
      <c r="GQ1420" s="77">
        <v>0</v>
      </c>
      <c r="GR1420" s="77" t="s">
        <v>423</v>
      </c>
      <c r="GS1420" s="77">
        <v>5.5966209081309407E-2</v>
      </c>
      <c r="GT1420" s="77">
        <v>480.5103578565504</v>
      </c>
      <c r="GU1420" s="77">
        <v>5.5966209081309407E-2</v>
      </c>
      <c r="GV1420" s="248">
        <v>480.5103578565504</v>
      </c>
      <c r="GW1420" s="248">
        <v>5.5966209081309407E-2</v>
      </c>
      <c r="GX1420" s="77">
        <v>480.5103578565504</v>
      </c>
      <c r="GY1420" s="77">
        <v>0</v>
      </c>
      <c r="GZ1420" s="77">
        <v>0</v>
      </c>
    </row>
    <row r="1421" spans="98:208" x14ac:dyDescent="0.25">
      <c r="CT1421" s="77" t="s">
        <v>155</v>
      </c>
      <c r="CU1421" s="77" t="s">
        <v>451</v>
      </c>
      <c r="CV1421" s="77" t="s">
        <v>453</v>
      </c>
      <c r="CW1421" s="77">
        <v>2021</v>
      </c>
      <c r="CX1421" s="77">
        <v>0</v>
      </c>
      <c r="CY1421" s="77">
        <v>0</v>
      </c>
      <c r="CZ1421" s="77">
        <v>0</v>
      </c>
      <c r="DA1421" s="77">
        <v>0</v>
      </c>
      <c r="DB1421" s="77">
        <v>14146.130641334141</v>
      </c>
      <c r="DC1421" s="77">
        <v>222.22942162785591</v>
      </c>
      <c r="DD1421" s="77">
        <v>8585.7228092489258</v>
      </c>
      <c r="DE1421" s="77">
        <v>5338.1784104573553</v>
      </c>
      <c r="DF1421" s="77">
        <v>813.2107892131437</v>
      </c>
      <c r="DG1421" s="77">
        <v>813.2107892131437</v>
      </c>
      <c r="DH1421" s="77">
        <v>0</v>
      </c>
      <c r="DI1421" s="77">
        <v>0</v>
      </c>
      <c r="DJ1421" s="77">
        <v>1.3659422349554669E-6</v>
      </c>
      <c r="DL1421" s="77">
        <v>0</v>
      </c>
      <c r="DM1421" s="77">
        <v>1.1107989629077007E-3</v>
      </c>
      <c r="DN1421" s="77">
        <v>1.1107989629077007E-3</v>
      </c>
      <c r="DO1421" s="77">
        <v>0</v>
      </c>
      <c r="DP1421" s="77">
        <v>1.1107989629077007E-3</v>
      </c>
      <c r="DQ1421" s="77">
        <v>1.1107989629077007E-3</v>
      </c>
      <c r="DR1421" s="77">
        <v>0</v>
      </c>
      <c r="DS1421" s="77">
        <v>0</v>
      </c>
      <c r="DT1421" s="77">
        <v>0</v>
      </c>
      <c r="DU1421" s="77">
        <v>0</v>
      </c>
      <c r="DV1421" s="77">
        <v>0</v>
      </c>
      <c r="DW1421" s="77">
        <v>0</v>
      </c>
      <c r="GE1421" s="77" t="s">
        <v>427</v>
      </c>
      <c r="GF1421" s="77" t="s">
        <v>155</v>
      </c>
      <c r="GG1421" s="77" t="s">
        <v>436</v>
      </c>
      <c r="GH1421" s="77" t="s">
        <v>300</v>
      </c>
      <c r="GI1421" s="77">
        <v>2022</v>
      </c>
      <c r="GJ1421" s="77" t="s">
        <v>303</v>
      </c>
      <c r="GK1421" s="77">
        <v>5338.178410456886</v>
      </c>
      <c r="GL1421" s="77">
        <v>500.98972500000002</v>
      </c>
      <c r="GM1421" s="77">
        <v>2022</v>
      </c>
      <c r="GN1421" s="77" t="s">
        <v>175</v>
      </c>
      <c r="GO1421" s="77">
        <v>5.3000000000000005E-2</v>
      </c>
      <c r="GP1421" s="77">
        <v>3</v>
      </c>
      <c r="GQ1421" s="77">
        <v>0</v>
      </c>
      <c r="GR1421" s="77" t="s">
        <v>423</v>
      </c>
      <c r="GS1421" s="77">
        <v>5.5966209081309407E-2</v>
      </c>
      <c r="GT1421" s="77">
        <v>298.75760903296197</v>
      </c>
      <c r="GU1421" s="77">
        <v>5.5966209081309407E-2</v>
      </c>
      <c r="GV1421" s="248">
        <v>298.75760903296197</v>
      </c>
      <c r="GW1421" s="248">
        <v>5.5966209081309407E-2</v>
      </c>
      <c r="GX1421" s="77">
        <v>298.75760903296197</v>
      </c>
      <c r="GY1421" s="77">
        <v>0</v>
      </c>
      <c r="GZ1421" s="77">
        <v>0</v>
      </c>
    </row>
    <row r="1422" spans="98:208" x14ac:dyDescent="0.25">
      <c r="CT1422" s="77" t="s">
        <v>155</v>
      </c>
      <c r="CU1422" s="77" t="s">
        <v>451</v>
      </c>
      <c r="CV1422" s="77" t="s">
        <v>453</v>
      </c>
      <c r="CW1422" s="77">
        <v>2022</v>
      </c>
      <c r="CX1422" s="77">
        <v>0</v>
      </c>
      <c r="CY1422" s="77">
        <v>0</v>
      </c>
      <c r="CZ1422" s="77">
        <v>0</v>
      </c>
      <c r="DA1422" s="77">
        <v>0</v>
      </c>
      <c r="DB1422" s="77">
        <v>14146.130641334141</v>
      </c>
      <c r="DC1422" s="77">
        <v>222.22942162785591</v>
      </c>
      <c r="DD1422" s="77">
        <v>8585.7228092489258</v>
      </c>
      <c r="DE1422" s="77">
        <v>5338.1784104573553</v>
      </c>
      <c r="DF1422" s="77">
        <v>813.2107892131437</v>
      </c>
      <c r="DG1422" s="77">
        <v>813.2107892131437</v>
      </c>
      <c r="DH1422" s="77">
        <v>813.2107892131437</v>
      </c>
      <c r="DI1422" s="77">
        <v>0</v>
      </c>
      <c r="DJ1422" s="77">
        <v>1.3659422349554669E-6</v>
      </c>
      <c r="DL1422" s="77">
        <v>0</v>
      </c>
      <c r="DM1422" s="77">
        <v>1.1107989629077007E-3</v>
      </c>
      <c r="DN1422" s="77">
        <v>1.1107989629077007E-3</v>
      </c>
      <c r="DO1422" s="77">
        <v>0</v>
      </c>
      <c r="DP1422" s="77">
        <v>1.1107989629077007E-3</v>
      </c>
      <c r="DQ1422" s="77">
        <v>1.1107989629077007E-3</v>
      </c>
      <c r="DR1422" s="77">
        <v>0</v>
      </c>
      <c r="DS1422" s="77">
        <v>1.1107989629077007E-3</v>
      </c>
      <c r="DT1422" s="77">
        <v>1.1107989629077007E-3</v>
      </c>
      <c r="DU1422" s="77">
        <v>0</v>
      </c>
      <c r="DV1422" s="77">
        <v>0</v>
      </c>
      <c r="DW1422" s="77">
        <v>0</v>
      </c>
      <c r="GE1422" s="77" t="s">
        <v>422</v>
      </c>
      <c r="GF1422" s="77" t="s">
        <v>155</v>
      </c>
      <c r="GG1422" s="77" t="s">
        <v>436</v>
      </c>
      <c r="GH1422" s="77" t="s">
        <v>300</v>
      </c>
      <c r="GI1422" s="77">
        <v>2023</v>
      </c>
      <c r="GJ1422" s="77" t="s">
        <v>305</v>
      </c>
      <c r="GK1422" s="77">
        <v>233.23007680794541</v>
      </c>
      <c r="GL1422" s="77">
        <v>500.98972500000002</v>
      </c>
      <c r="GM1422" s="77">
        <v>2023</v>
      </c>
      <c r="GN1422" s="77" t="s">
        <v>175</v>
      </c>
      <c r="GO1422" s="77">
        <v>0.13250000000000001</v>
      </c>
      <c r="GP1422" s="77">
        <v>3</v>
      </c>
      <c r="GQ1422" s="77">
        <v>0</v>
      </c>
      <c r="GR1422" s="77" t="s">
        <v>423</v>
      </c>
      <c r="GS1422" s="77">
        <v>0</v>
      </c>
      <c r="GT1422" s="77">
        <v>0</v>
      </c>
      <c r="GU1422" s="77">
        <v>0.1527377521613833</v>
      </c>
      <c r="GV1422" s="248">
        <v>35.623037668072357</v>
      </c>
      <c r="GW1422" s="248">
        <v>0.1527377521613833</v>
      </c>
      <c r="GX1422" s="77">
        <v>35.623037668072357</v>
      </c>
      <c r="GY1422" s="77">
        <v>0.1527377521613833</v>
      </c>
      <c r="GZ1422" s="77">
        <v>35.623037668072357</v>
      </c>
    </row>
    <row r="1423" spans="98:208" x14ac:dyDescent="0.25">
      <c r="CT1423" s="77" t="s">
        <v>155</v>
      </c>
      <c r="CU1423" s="77" t="s">
        <v>451</v>
      </c>
      <c r="CV1423" s="77" t="s">
        <v>453</v>
      </c>
      <c r="CW1423" s="77">
        <v>2023</v>
      </c>
      <c r="CX1423" s="77">
        <v>0</v>
      </c>
      <c r="CY1423" s="77">
        <v>0</v>
      </c>
      <c r="CZ1423" s="77">
        <v>0</v>
      </c>
      <c r="DA1423" s="77">
        <v>0</v>
      </c>
      <c r="DB1423" s="77">
        <v>14664.637556438311</v>
      </c>
      <c r="DC1423" s="77">
        <v>233.23007680796579</v>
      </c>
      <c r="DD1423" s="77">
        <v>8896.5159934296116</v>
      </c>
      <c r="DE1423" s="77">
        <v>5534.8914862007259</v>
      </c>
      <c r="DF1423" s="77">
        <v>0</v>
      </c>
      <c r="DG1423" s="77">
        <v>843.2942060106393</v>
      </c>
      <c r="DH1423" s="77">
        <v>843.2942060106393</v>
      </c>
      <c r="DI1423" s="77">
        <v>843.2942060106393</v>
      </c>
      <c r="DJ1423" s="77">
        <v>1.3659422349554669E-6</v>
      </c>
      <c r="DL1423" s="77">
        <v>0</v>
      </c>
      <c r="DM1423" s="77">
        <v>0</v>
      </c>
      <c r="DN1423" s="77">
        <v>0</v>
      </c>
      <c r="DO1423" s="77">
        <v>0</v>
      </c>
      <c r="DP1423" s="77">
        <v>1.1518911724831685E-3</v>
      </c>
      <c r="DQ1423" s="77">
        <v>1.1518911724831685E-3</v>
      </c>
      <c r="DR1423" s="77">
        <v>0</v>
      </c>
      <c r="DS1423" s="77">
        <v>1.1518911724831685E-3</v>
      </c>
      <c r="DT1423" s="77">
        <v>1.1518911724831685E-3</v>
      </c>
      <c r="DU1423" s="77">
        <v>0</v>
      </c>
      <c r="DV1423" s="77">
        <v>1.1518911724831685E-3</v>
      </c>
      <c r="DW1423" s="77">
        <v>1.1518911724831685E-3</v>
      </c>
      <c r="GE1423" s="77" t="s">
        <v>425</v>
      </c>
      <c r="GF1423" s="77" t="s">
        <v>155</v>
      </c>
      <c r="GG1423" s="77" t="s">
        <v>436</v>
      </c>
      <c r="GH1423" s="77" t="s">
        <v>300</v>
      </c>
      <c r="GI1423" s="77">
        <v>2023</v>
      </c>
      <c r="GJ1423" s="77" t="s">
        <v>301</v>
      </c>
      <c r="GK1423" s="77">
        <v>8896.5159934288313</v>
      </c>
      <c r="GL1423" s="77">
        <v>500.98972500000002</v>
      </c>
      <c r="GM1423" s="77">
        <v>2023</v>
      </c>
      <c r="GN1423" s="77" t="s">
        <v>175</v>
      </c>
      <c r="GO1423" s="77">
        <v>5.3000000000000005E-2</v>
      </c>
      <c r="GP1423" s="77">
        <v>3</v>
      </c>
      <c r="GQ1423" s="77">
        <v>0</v>
      </c>
      <c r="GR1423" s="77" t="s">
        <v>423</v>
      </c>
      <c r="GS1423" s="77">
        <v>0</v>
      </c>
      <c r="GT1423" s="77">
        <v>0</v>
      </c>
      <c r="GU1423" s="77">
        <v>5.5966209081309407E-2</v>
      </c>
      <c r="GV1423" s="248">
        <v>497.90427418345104</v>
      </c>
      <c r="GW1423" s="248">
        <v>5.5966209081309407E-2</v>
      </c>
      <c r="GX1423" s="77">
        <v>497.90427418345104</v>
      </c>
      <c r="GY1423" s="77">
        <v>5.5966209081309407E-2</v>
      </c>
      <c r="GZ1423" s="77">
        <v>497.90427418345104</v>
      </c>
    </row>
    <row r="1424" spans="98:208" x14ac:dyDescent="0.25">
      <c r="CT1424" s="77" t="s">
        <v>155</v>
      </c>
      <c r="CU1424" s="77" t="s">
        <v>451</v>
      </c>
      <c r="CV1424" s="77" t="s">
        <v>453</v>
      </c>
      <c r="CW1424" s="77">
        <v>2024</v>
      </c>
      <c r="CX1424" s="77">
        <v>0</v>
      </c>
      <c r="CY1424" s="77">
        <v>0</v>
      </c>
      <c r="CZ1424" s="77">
        <v>0</v>
      </c>
      <c r="DA1424" s="77">
        <v>0</v>
      </c>
      <c r="DB1424" s="77">
        <v>14664.637556438311</v>
      </c>
      <c r="DC1424" s="77">
        <v>233.23007680796579</v>
      </c>
      <c r="DD1424" s="77">
        <v>8896.5159934296116</v>
      </c>
      <c r="DE1424" s="77">
        <v>5534.8914862007259</v>
      </c>
      <c r="DF1424" s="77">
        <v>0</v>
      </c>
      <c r="DG1424" s="77">
        <v>0</v>
      </c>
      <c r="DH1424" s="77">
        <v>843.2942060106393</v>
      </c>
      <c r="DI1424" s="77">
        <v>843.2942060106393</v>
      </c>
      <c r="DJ1424" s="77">
        <v>1.3659422349554669E-6</v>
      </c>
      <c r="DL1424" s="77">
        <v>0</v>
      </c>
      <c r="DM1424" s="77">
        <v>0</v>
      </c>
      <c r="DN1424" s="77">
        <v>0</v>
      </c>
      <c r="DO1424" s="77">
        <v>0</v>
      </c>
      <c r="DP1424" s="77">
        <v>0</v>
      </c>
      <c r="DQ1424" s="77">
        <v>0</v>
      </c>
      <c r="DR1424" s="77">
        <v>0</v>
      </c>
      <c r="DS1424" s="77">
        <v>1.1518911724831685E-3</v>
      </c>
      <c r="DT1424" s="77">
        <v>1.1518911724831685E-3</v>
      </c>
      <c r="DU1424" s="77">
        <v>0</v>
      </c>
      <c r="DV1424" s="77">
        <v>1.1518911724831685E-3</v>
      </c>
      <c r="DW1424" s="77">
        <v>1.1518911724831685E-3</v>
      </c>
      <c r="GE1424" s="77" t="s">
        <v>427</v>
      </c>
      <c r="GF1424" s="77" t="s">
        <v>155</v>
      </c>
      <c r="GG1424" s="77" t="s">
        <v>436</v>
      </c>
      <c r="GH1424" s="77" t="s">
        <v>300</v>
      </c>
      <c r="GI1424" s="77">
        <v>2023</v>
      </c>
      <c r="GJ1424" s="77" t="s">
        <v>303</v>
      </c>
      <c r="GK1424" s="77">
        <v>5534.8914862002393</v>
      </c>
      <c r="GL1424" s="77">
        <v>500.98972500000002</v>
      </c>
      <c r="GM1424" s="77">
        <v>2023</v>
      </c>
      <c r="GN1424" s="77" t="s">
        <v>175</v>
      </c>
      <c r="GO1424" s="77">
        <v>5.3000000000000005E-2</v>
      </c>
      <c r="GP1424" s="77">
        <v>3</v>
      </c>
      <c r="GQ1424" s="77">
        <v>0</v>
      </c>
      <c r="GR1424" s="77" t="s">
        <v>423</v>
      </c>
      <c r="GS1424" s="77">
        <v>0</v>
      </c>
      <c r="GT1424" s="77">
        <v>0</v>
      </c>
      <c r="GU1424" s="77">
        <v>5.5966209081309407E-2</v>
      </c>
      <c r="GV1424" s="248">
        <v>309.76689415904195</v>
      </c>
      <c r="GW1424" s="248">
        <v>5.5966209081309407E-2</v>
      </c>
      <c r="GX1424" s="77">
        <v>309.76689415904195</v>
      </c>
      <c r="GY1424" s="77">
        <v>5.5966209081309407E-2</v>
      </c>
      <c r="GZ1424" s="77">
        <v>309.76689415904195</v>
      </c>
    </row>
    <row r="1425" spans="98:208" x14ac:dyDescent="0.25">
      <c r="CT1425" s="77" t="s">
        <v>155</v>
      </c>
      <c r="CU1425" s="77" t="s">
        <v>451</v>
      </c>
      <c r="CV1425" s="77" t="s">
        <v>453</v>
      </c>
      <c r="CW1425" s="77">
        <v>2025</v>
      </c>
      <c r="CX1425" s="77">
        <v>0</v>
      </c>
      <c r="CY1425" s="77">
        <v>0</v>
      </c>
      <c r="CZ1425" s="77">
        <v>0</v>
      </c>
      <c r="DA1425" s="77">
        <v>0</v>
      </c>
      <c r="DB1425" s="77">
        <v>14664.637556438311</v>
      </c>
      <c r="DC1425" s="77">
        <v>233.23007680796579</v>
      </c>
      <c r="DD1425" s="77">
        <v>8896.5159934296116</v>
      </c>
      <c r="DE1425" s="77">
        <v>5534.8914862007259</v>
      </c>
      <c r="DF1425" s="77">
        <v>0</v>
      </c>
      <c r="DG1425" s="77">
        <v>0</v>
      </c>
      <c r="DH1425" s="77">
        <v>0</v>
      </c>
      <c r="DI1425" s="77">
        <v>843.2942060106393</v>
      </c>
      <c r="DJ1425" s="77">
        <v>1.3659422349554669E-6</v>
      </c>
      <c r="DL1425" s="77">
        <v>0</v>
      </c>
      <c r="DM1425" s="77">
        <v>0</v>
      </c>
      <c r="DN1425" s="77">
        <v>0</v>
      </c>
      <c r="DO1425" s="77">
        <v>0</v>
      </c>
      <c r="DP1425" s="77">
        <v>0</v>
      </c>
      <c r="DQ1425" s="77">
        <v>0</v>
      </c>
      <c r="DR1425" s="77">
        <v>0</v>
      </c>
      <c r="DS1425" s="77">
        <v>0</v>
      </c>
      <c r="DT1425" s="77">
        <v>0</v>
      </c>
      <c r="DU1425" s="77">
        <v>0</v>
      </c>
      <c r="DV1425" s="77">
        <v>1.1518911724831685E-3</v>
      </c>
      <c r="DW1425" s="77">
        <v>1.1518911724831685E-3</v>
      </c>
      <c r="GE1425" s="77" t="s">
        <v>422</v>
      </c>
      <c r="GF1425" s="77" t="s">
        <v>155</v>
      </c>
      <c r="GG1425" s="77" t="s">
        <v>436</v>
      </c>
      <c r="GH1425" s="77" t="s">
        <v>300</v>
      </c>
      <c r="GI1425" s="77">
        <v>2024</v>
      </c>
      <c r="GJ1425" s="77" t="s">
        <v>305</v>
      </c>
      <c r="GK1425" s="77">
        <v>233.23007680794541</v>
      </c>
      <c r="GL1425" s="77">
        <v>500.98972500000002</v>
      </c>
      <c r="GM1425" s="77">
        <v>2024</v>
      </c>
      <c r="GN1425" s="77" t="s">
        <v>175</v>
      </c>
      <c r="GO1425" s="77">
        <v>0.13250000000000001</v>
      </c>
      <c r="GP1425" s="77">
        <v>3</v>
      </c>
      <c r="GQ1425" s="77">
        <v>0</v>
      </c>
      <c r="GR1425" s="77" t="s">
        <v>423</v>
      </c>
      <c r="GS1425" s="77">
        <v>0</v>
      </c>
      <c r="GT1425" s="77">
        <v>0</v>
      </c>
      <c r="GU1425" s="77">
        <v>0</v>
      </c>
      <c r="GV1425" s="248">
        <v>0</v>
      </c>
      <c r="GW1425" s="248">
        <v>0.1527377521613833</v>
      </c>
      <c r="GX1425" s="77">
        <v>35.623037668072357</v>
      </c>
      <c r="GY1425" s="77">
        <v>0.1527377521613833</v>
      </c>
      <c r="GZ1425" s="77">
        <v>35.623037668072357</v>
      </c>
    </row>
    <row r="1426" spans="98:208" x14ac:dyDescent="0.25">
      <c r="CT1426" s="77" t="s">
        <v>155</v>
      </c>
      <c r="CU1426" s="77" t="s">
        <v>451</v>
      </c>
      <c r="CV1426" s="77" t="s">
        <v>460</v>
      </c>
      <c r="CW1426" s="77">
        <v>2020</v>
      </c>
      <c r="CX1426" s="77">
        <v>0</v>
      </c>
      <c r="CY1426" s="77">
        <v>0</v>
      </c>
      <c r="CZ1426" s="77">
        <v>0</v>
      </c>
      <c r="DA1426" s="77">
        <v>0</v>
      </c>
      <c r="DB1426" s="77">
        <v>8807.9522308757732</v>
      </c>
      <c r="DC1426" s="77">
        <v>222.22942162782991</v>
      </c>
      <c r="DD1426" s="77">
        <v>8585.7228092479436</v>
      </c>
      <c r="DE1426" s="77">
        <v>0</v>
      </c>
      <c r="DF1426" s="77">
        <v>514.45318018009664</v>
      </c>
      <c r="DG1426" s="77">
        <v>0</v>
      </c>
      <c r="DH1426" s="77">
        <v>0</v>
      </c>
      <c r="DI1426" s="77">
        <v>0</v>
      </c>
      <c r="DJ1426" s="77">
        <v>2.3372538251387479E-7</v>
      </c>
      <c r="DL1426" s="77">
        <v>0</v>
      </c>
      <c r="DM1426" s="77">
        <v>1.2024076632307244E-4</v>
      </c>
      <c r="DN1426" s="77">
        <v>1.2024076632307244E-4</v>
      </c>
      <c r="DO1426" s="77">
        <v>0</v>
      </c>
      <c r="DP1426" s="77">
        <v>0</v>
      </c>
      <c r="DQ1426" s="77">
        <v>0</v>
      </c>
      <c r="DR1426" s="77">
        <v>0</v>
      </c>
      <c r="DS1426" s="77">
        <v>0</v>
      </c>
      <c r="DT1426" s="77">
        <v>0</v>
      </c>
      <c r="DU1426" s="77">
        <v>0</v>
      </c>
      <c r="DV1426" s="77">
        <v>0</v>
      </c>
      <c r="DW1426" s="77">
        <v>0</v>
      </c>
      <c r="GE1426" s="77" t="s">
        <v>425</v>
      </c>
      <c r="GF1426" s="77" t="s">
        <v>155</v>
      </c>
      <c r="GG1426" s="77" t="s">
        <v>436</v>
      </c>
      <c r="GH1426" s="77" t="s">
        <v>300</v>
      </c>
      <c r="GI1426" s="77">
        <v>2024</v>
      </c>
      <c r="GJ1426" s="77" t="s">
        <v>301</v>
      </c>
      <c r="GK1426" s="77">
        <v>8896.5159934288313</v>
      </c>
      <c r="GL1426" s="77">
        <v>500.98972500000002</v>
      </c>
      <c r="GM1426" s="77">
        <v>2024</v>
      </c>
      <c r="GN1426" s="77" t="s">
        <v>175</v>
      </c>
      <c r="GO1426" s="77">
        <v>5.3000000000000005E-2</v>
      </c>
      <c r="GP1426" s="77">
        <v>3</v>
      </c>
      <c r="GQ1426" s="77">
        <v>0</v>
      </c>
      <c r="GR1426" s="77" t="s">
        <v>423</v>
      </c>
      <c r="GS1426" s="77">
        <v>0</v>
      </c>
      <c r="GT1426" s="77">
        <v>0</v>
      </c>
      <c r="GU1426" s="77">
        <v>0</v>
      </c>
      <c r="GV1426" s="248">
        <v>0</v>
      </c>
      <c r="GW1426" s="248">
        <v>5.5966209081309407E-2</v>
      </c>
      <c r="GX1426" s="77">
        <v>497.90427418345104</v>
      </c>
      <c r="GY1426" s="77">
        <v>5.5966209081309407E-2</v>
      </c>
      <c r="GZ1426" s="77">
        <v>497.90427418345104</v>
      </c>
    </row>
    <row r="1427" spans="98:208" x14ac:dyDescent="0.25">
      <c r="CT1427" s="77" t="s">
        <v>155</v>
      </c>
      <c r="CU1427" s="77" t="s">
        <v>451</v>
      </c>
      <c r="CV1427" s="77" t="s">
        <v>460</v>
      </c>
      <c r="CW1427" s="77">
        <v>2021</v>
      </c>
      <c r="CX1427" s="77">
        <v>0</v>
      </c>
      <c r="CY1427" s="77">
        <v>0</v>
      </c>
      <c r="CZ1427" s="77">
        <v>0</v>
      </c>
      <c r="DA1427" s="77">
        <v>0</v>
      </c>
      <c r="DB1427" s="77">
        <v>8807.9522308757732</v>
      </c>
      <c r="DC1427" s="77">
        <v>222.22942162782991</v>
      </c>
      <c r="DD1427" s="77">
        <v>8585.7228092479436</v>
      </c>
      <c r="DE1427" s="77">
        <v>0</v>
      </c>
      <c r="DF1427" s="77">
        <v>514.45318018009664</v>
      </c>
      <c r="DG1427" s="77">
        <v>514.45318018009664</v>
      </c>
      <c r="DH1427" s="77">
        <v>0</v>
      </c>
      <c r="DI1427" s="77">
        <v>0</v>
      </c>
      <c r="DJ1427" s="77">
        <v>2.3372538251387479E-7</v>
      </c>
      <c r="DL1427" s="77">
        <v>0</v>
      </c>
      <c r="DM1427" s="77">
        <v>1.2024076632307244E-4</v>
      </c>
      <c r="DN1427" s="77">
        <v>1.2024076632307244E-4</v>
      </c>
      <c r="DO1427" s="77">
        <v>0</v>
      </c>
      <c r="DP1427" s="77">
        <v>1.2024076632307244E-4</v>
      </c>
      <c r="DQ1427" s="77">
        <v>1.2024076632307244E-4</v>
      </c>
      <c r="DR1427" s="77">
        <v>0</v>
      </c>
      <c r="DS1427" s="77">
        <v>0</v>
      </c>
      <c r="DT1427" s="77">
        <v>0</v>
      </c>
      <c r="DU1427" s="77">
        <v>0</v>
      </c>
      <c r="DV1427" s="77">
        <v>0</v>
      </c>
      <c r="DW1427" s="77">
        <v>0</v>
      </c>
      <c r="GE1427" s="77" t="s">
        <v>427</v>
      </c>
      <c r="GF1427" s="77" t="s">
        <v>155</v>
      </c>
      <c r="GG1427" s="77" t="s">
        <v>436</v>
      </c>
      <c r="GH1427" s="77" t="s">
        <v>300</v>
      </c>
      <c r="GI1427" s="77">
        <v>2024</v>
      </c>
      <c r="GJ1427" s="77" t="s">
        <v>303</v>
      </c>
      <c r="GK1427" s="77">
        <v>5534.8914862002393</v>
      </c>
      <c r="GL1427" s="77">
        <v>500.98972500000002</v>
      </c>
      <c r="GM1427" s="77">
        <v>2024</v>
      </c>
      <c r="GN1427" s="77" t="s">
        <v>175</v>
      </c>
      <c r="GO1427" s="77">
        <v>5.3000000000000005E-2</v>
      </c>
      <c r="GP1427" s="77">
        <v>3</v>
      </c>
      <c r="GQ1427" s="77">
        <v>0</v>
      </c>
      <c r="GR1427" s="77" t="s">
        <v>423</v>
      </c>
      <c r="GS1427" s="77">
        <v>0</v>
      </c>
      <c r="GT1427" s="77">
        <v>0</v>
      </c>
      <c r="GU1427" s="77">
        <v>0</v>
      </c>
      <c r="GV1427" s="248">
        <v>0</v>
      </c>
      <c r="GW1427" s="248">
        <v>5.5966209081309407E-2</v>
      </c>
      <c r="GX1427" s="77">
        <v>309.76689415904195</v>
      </c>
      <c r="GY1427" s="77">
        <v>5.5966209081309407E-2</v>
      </c>
      <c r="GZ1427" s="77">
        <v>309.76689415904195</v>
      </c>
    </row>
    <row r="1428" spans="98:208" x14ac:dyDescent="0.25">
      <c r="CT1428" s="77" t="s">
        <v>155</v>
      </c>
      <c r="CU1428" s="77" t="s">
        <v>451</v>
      </c>
      <c r="CV1428" s="77" t="s">
        <v>460</v>
      </c>
      <c r="CW1428" s="77">
        <v>2022</v>
      </c>
      <c r="CX1428" s="77">
        <v>0</v>
      </c>
      <c r="CY1428" s="77">
        <v>0</v>
      </c>
      <c r="CZ1428" s="77">
        <v>0</v>
      </c>
      <c r="DA1428" s="77">
        <v>0</v>
      </c>
      <c r="DB1428" s="77">
        <v>8807.9522308757732</v>
      </c>
      <c r="DC1428" s="77">
        <v>222.22942162782991</v>
      </c>
      <c r="DD1428" s="77">
        <v>8585.7228092479436</v>
      </c>
      <c r="DE1428" s="77">
        <v>0</v>
      </c>
      <c r="DF1428" s="77">
        <v>514.45318018009664</v>
      </c>
      <c r="DG1428" s="77">
        <v>514.45318018009664</v>
      </c>
      <c r="DH1428" s="77">
        <v>514.45318018009664</v>
      </c>
      <c r="DI1428" s="77">
        <v>0</v>
      </c>
      <c r="DJ1428" s="77">
        <v>2.3372538251387479E-7</v>
      </c>
      <c r="DL1428" s="77">
        <v>0</v>
      </c>
      <c r="DM1428" s="77">
        <v>1.2024076632307244E-4</v>
      </c>
      <c r="DN1428" s="77">
        <v>1.2024076632307244E-4</v>
      </c>
      <c r="DO1428" s="77">
        <v>0</v>
      </c>
      <c r="DP1428" s="77">
        <v>1.2024076632307244E-4</v>
      </c>
      <c r="DQ1428" s="77">
        <v>1.2024076632307244E-4</v>
      </c>
      <c r="DR1428" s="77">
        <v>0</v>
      </c>
      <c r="DS1428" s="77">
        <v>1.2024076632307244E-4</v>
      </c>
      <c r="DT1428" s="77">
        <v>1.2024076632307244E-4</v>
      </c>
      <c r="DU1428" s="77">
        <v>0</v>
      </c>
      <c r="DV1428" s="77">
        <v>0</v>
      </c>
      <c r="DW1428" s="77">
        <v>0</v>
      </c>
      <c r="GE1428" s="77" t="s">
        <v>422</v>
      </c>
      <c r="GF1428" s="77" t="s">
        <v>155</v>
      </c>
      <c r="GG1428" s="77" t="s">
        <v>436</v>
      </c>
      <c r="GH1428" s="77" t="s">
        <v>300</v>
      </c>
      <c r="GI1428" s="77">
        <v>2025</v>
      </c>
      <c r="GJ1428" s="77" t="s">
        <v>305</v>
      </c>
      <c r="GK1428" s="77">
        <v>233.23007680794541</v>
      </c>
      <c r="GL1428" s="77">
        <v>500.98972500000002</v>
      </c>
      <c r="GM1428" s="77">
        <v>2025</v>
      </c>
      <c r="GN1428" s="77" t="s">
        <v>175</v>
      </c>
      <c r="GO1428" s="77">
        <v>0.13250000000000001</v>
      </c>
      <c r="GP1428" s="77">
        <v>3</v>
      </c>
      <c r="GQ1428" s="77">
        <v>0</v>
      </c>
      <c r="GR1428" s="77" t="s">
        <v>423</v>
      </c>
      <c r="GS1428" s="77">
        <v>0</v>
      </c>
      <c r="GT1428" s="77">
        <v>0</v>
      </c>
      <c r="GU1428" s="77">
        <v>0</v>
      </c>
      <c r="GV1428" s="248">
        <v>0</v>
      </c>
      <c r="GW1428" s="248">
        <v>0</v>
      </c>
      <c r="GX1428" s="77">
        <v>0</v>
      </c>
      <c r="GY1428" s="77">
        <v>0.1527377521613833</v>
      </c>
      <c r="GZ1428" s="77">
        <v>35.623037668072357</v>
      </c>
    </row>
    <row r="1429" spans="98:208" x14ac:dyDescent="0.25">
      <c r="CT1429" s="77" t="s">
        <v>155</v>
      </c>
      <c r="CU1429" s="77" t="s">
        <v>451</v>
      </c>
      <c r="CV1429" s="77" t="s">
        <v>460</v>
      </c>
      <c r="CW1429" s="77">
        <v>2023</v>
      </c>
      <c r="CX1429" s="77">
        <v>0</v>
      </c>
      <c r="CY1429" s="77">
        <v>0</v>
      </c>
      <c r="CZ1429" s="77">
        <v>0</v>
      </c>
      <c r="DA1429" s="77">
        <v>0</v>
      </c>
      <c r="DB1429" s="77">
        <v>9129.7460702365315</v>
      </c>
      <c r="DC1429" s="77">
        <v>233.23007680793901</v>
      </c>
      <c r="DD1429" s="77">
        <v>8896.515993428593</v>
      </c>
      <c r="DE1429" s="77">
        <v>0</v>
      </c>
      <c r="DF1429" s="77">
        <v>0</v>
      </c>
      <c r="DG1429" s="77">
        <v>533.52731185150901</v>
      </c>
      <c r="DH1429" s="77">
        <v>533.52731185150901</v>
      </c>
      <c r="DI1429" s="77">
        <v>533.52731185150901</v>
      </c>
      <c r="DJ1429" s="77">
        <v>2.3372538251387479E-7</v>
      </c>
      <c r="DL1429" s="77">
        <v>0</v>
      </c>
      <c r="DM1429" s="77">
        <v>0</v>
      </c>
      <c r="DN1429" s="77">
        <v>0</v>
      </c>
      <c r="DO1429" s="77">
        <v>0</v>
      </c>
      <c r="DP1429" s="77">
        <v>1.246988750440933E-4</v>
      </c>
      <c r="DQ1429" s="77">
        <v>1.246988750440933E-4</v>
      </c>
      <c r="DR1429" s="77">
        <v>0</v>
      </c>
      <c r="DS1429" s="77">
        <v>1.246988750440933E-4</v>
      </c>
      <c r="DT1429" s="77">
        <v>1.246988750440933E-4</v>
      </c>
      <c r="DU1429" s="77">
        <v>0</v>
      </c>
      <c r="DV1429" s="77">
        <v>1.246988750440933E-4</v>
      </c>
      <c r="DW1429" s="77">
        <v>1.246988750440933E-4</v>
      </c>
      <c r="GE1429" s="77" t="s">
        <v>425</v>
      </c>
      <c r="GF1429" s="77" t="s">
        <v>155</v>
      </c>
      <c r="GG1429" s="77" t="s">
        <v>436</v>
      </c>
      <c r="GH1429" s="77" t="s">
        <v>300</v>
      </c>
      <c r="GI1429" s="77">
        <v>2025</v>
      </c>
      <c r="GJ1429" s="77" t="s">
        <v>301</v>
      </c>
      <c r="GK1429" s="77">
        <v>8896.5159934288313</v>
      </c>
      <c r="GL1429" s="77">
        <v>500.98972500000002</v>
      </c>
      <c r="GM1429" s="77">
        <v>2025</v>
      </c>
      <c r="GN1429" s="77" t="s">
        <v>175</v>
      </c>
      <c r="GO1429" s="77">
        <v>5.3000000000000005E-2</v>
      </c>
      <c r="GP1429" s="77">
        <v>3</v>
      </c>
      <c r="GQ1429" s="77">
        <v>0</v>
      </c>
      <c r="GR1429" s="77" t="s">
        <v>423</v>
      </c>
      <c r="GS1429" s="77">
        <v>0</v>
      </c>
      <c r="GT1429" s="77">
        <v>0</v>
      </c>
      <c r="GU1429" s="77">
        <v>0</v>
      </c>
      <c r="GV1429" s="248">
        <v>0</v>
      </c>
      <c r="GW1429" s="248">
        <v>0</v>
      </c>
      <c r="GX1429" s="77">
        <v>0</v>
      </c>
      <c r="GY1429" s="77">
        <v>5.5966209081309407E-2</v>
      </c>
      <c r="GZ1429" s="77">
        <v>497.90427418345104</v>
      </c>
    </row>
    <row r="1430" spans="98:208" x14ac:dyDescent="0.25">
      <c r="CT1430" s="77" t="s">
        <v>155</v>
      </c>
      <c r="CU1430" s="77" t="s">
        <v>451</v>
      </c>
      <c r="CV1430" s="77" t="s">
        <v>460</v>
      </c>
      <c r="CW1430" s="77">
        <v>2024</v>
      </c>
      <c r="CX1430" s="77">
        <v>0</v>
      </c>
      <c r="CY1430" s="77">
        <v>0</v>
      </c>
      <c r="CZ1430" s="77">
        <v>0</v>
      </c>
      <c r="DA1430" s="77">
        <v>0</v>
      </c>
      <c r="DB1430" s="77">
        <v>9129.7460702365315</v>
      </c>
      <c r="DC1430" s="77">
        <v>233.23007680793901</v>
      </c>
      <c r="DD1430" s="77">
        <v>8896.515993428593</v>
      </c>
      <c r="DE1430" s="77">
        <v>0</v>
      </c>
      <c r="DF1430" s="77">
        <v>0</v>
      </c>
      <c r="DG1430" s="77">
        <v>0</v>
      </c>
      <c r="DH1430" s="77">
        <v>533.52731185150901</v>
      </c>
      <c r="DI1430" s="77">
        <v>533.52731185150901</v>
      </c>
      <c r="DJ1430" s="77">
        <v>2.3372538251387479E-7</v>
      </c>
      <c r="DL1430" s="77">
        <v>0</v>
      </c>
      <c r="DM1430" s="77">
        <v>0</v>
      </c>
      <c r="DN1430" s="77">
        <v>0</v>
      </c>
      <c r="DO1430" s="77">
        <v>0</v>
      </c>
      <c r="DP1430" s="77">
        <v>0</v>
      </c>
      <c r="DQ1430" s="77">
        <v>0</v>
      </c>
      <c r="DR1430" s="77">
        <v>0</v>
      </c>
      <c r="DS1430" s="77">
        <v>1.246988750440933E-4</v>
      </c>
      <c r="DT1430" s="77">
        <v>1.246988750440933E-4</v>
      </c>
      <c r="DU1430" s="77">
        <v>0</v>
      </c>
      <c r="DV1430" s="77">
        <v>1.246988750440933E-4</v>
      </c>
      <c r="DW1430" s="77">
        <v>1.246988750440933E-4</v>
      </c>
      <c r="GE1430" s="77" t="s">
        <v>427</v>
      </c>
      <c r="GF1430" s="77" t="s">
        <v>155</v>
      </c>
      <c r="GG1430" s="77" t="s">
        <v>436</v>
      </c>
      <c r="GH1430" s="77" t="s">
        <v>300</v>
      </c>
      <c r="GI1430" s="77">
        <v>2025</v>
      </c>
      <c r="GJ1430" s="77" t="s">
        <v>303</v>
      </c>
      <c r="GK1430" s="77">
        <v>5534.8914862002393</v>
      </c>
      <c r="GL1430" s="77">
        <v>500.98972500000002</v>
      </c>
      <c r="GM1430" s="77">
        <v>2025</v>
      </c>
      <c r="GN1430" s="77" t="s">
        <v>175</v>
      </c>
      <c r="GO1430" s="77">
        <v>5.3000000000000005E-2</v>
      </c>
      <c r="GP1430" s="77">
        <v>3</v>
      </c>
      <c r="GQ1430" s="77">
        <v>0</v>
      </c>
      <c r="GR1430" s="77" t="s">
        <v>423</v>
      </c>
      <c r="GS1430" s="77">
        <v>0</v>
      </c>
      <c r="GT1430" s="77">
        <v>0</v>
      </c>
      <c r="GU1430" s="77">
        <v>0</v>
      </c>
      <c r="GV1430" s="248">
        <v>0</v>
      </c>
      <c r="GW1430" s="248">
        <v>0</v>
      </c>
      <c r="GX1430" s="77">
        <v>0</v>
      </c>
      <c r="GY1430" s="77">
        <v>5.5966209081309407E-2</v>
      </c>
      <c r="GZ1430" s="77">
        <v>309.76689415904195</v>
      </c>
    </row>
    <row r="1431" spans="98:208" x14ac:dyDescent="0.25">
      <c r="CT1431" s="77" t="s">
        <v>155</v>
      </c>
      <c r="CU1431" s="77" t="s">
        <v>451</v>
      </c>
      <c r="CV1431" s="77" t="s">
        <v>460</v>
      </c>
      <c r="CW1431" s="77">
        <v>2025</v>
      </c>
      <c r="CX1431" s="77">
        <v>0</v>
      </c>
      <c r="CY1431" s="77">
        <v>0</v>
      </c>
      <c r="CZ1431" s="77">
        <v>0</v>
      </c>
      <c r="DA1431" s="77">
        <v>0</v>
      </c>
      <c r="DB1431" s="77">
        <v>9129.7460702365315</v>
      </c>
      <c r="DC1431" s="77">
        <v>233.23007680793901</v>
      </c>
      <c r="DD1431" s="77">
        <v>8896.515993428593</v>
      </c>
      <c r="DE1431" s="77">
        <v>0</v>
      </c>
      <c r="DF1431" s="77">
        <v>0</v>
      </c>
      <c r="DG1431" s="77">
        <v>0</v>
      </c>
      <c r="DH1431" s="77">
        <v>0</v>
      </c>
      <c r="DI1431" s="77">
        <v>533.52731185150901</v>
      </c>
      <c r="DJ1431" s="77">
        <v>2.3372538251387479E-7</v>
      </c>
      <c r="DL1431" s="77">
        <v>0</v>
      </c>
      <c r="DM1431" s="77">
        <v>0</v>
      </c>
      <c r="DN1431" s="77">
        <v>0</v>
      </c>
      <c r="DO1431" s="77">
        <v>0</v>
      </c>
      <c r="DP1431" s="77">
        <v>0</v>
      </c>
      <c r="DQ1431" s="77">
        <v>0</v>
      </c>
      <c r="DR1431" s="77">
        <v>0</v>
      </c>
      <c r="DS1431" s="77">
        <v>0</v>
      </c>
      <c r="DT1431" s="77">
        <v>0</v>
      </c>
      <c r="DU1431" s="77">
        <v>0</v>
      </c>
      <c r="DV1431" s="77">
        <v>1.246988750440933E-4</v>
      </c>
      <c r="DW1431" s="77">
        <v>1.246988750440933E-4</v>
      </c>
      <c r="GE1431" s="77" t="s">
        <v>422</v>
      </c>
      <c r="GF1431" s="77" t="s">
        <v>155</v>
      </c>
      <c r="GG1431" s="77" t="s">
        <v>436</v>
      </c>
      <c r="GH1431" s="77" t="s">
        <v>432</v>
      </c>
      <c r="GI1431" s="77">
        <v>2021</v>
      </c>
      <c r="GJ1431" s="77" t="s">
        <v>305</v>
      </c>
      <c r="GK1431" s="77">
        <v>222.2294216278359</v>
      </c>
      <c r="GL1431" s="77">
        <v>500.98972500000002</v>
      </c>
      <c r="GM1431" s="77">
        <v>2021</v>
      </c>
      <c r="GN1431" s="77" t="s">
        <v>175</v>
      </c>
      <c r="GO1431" s="77">
        <v>0.13250000000000001</v>
      </c>
      <c r="GP1431" s="77">
        <v>3</v>
      </c>
      <c r="GQ1431" s="77">
        <v>0</v>
      </c>
      <c r="GR1431" s="77" t="s">
        <v>423</v>
      </c>
      <c r="GS1431" s="77">
        <v>0.1527377521613833</v>
      </c>
      <c r="GT1431" s="77">
        <v>33.942822323559952</v>
      </c>
      <c r="GU1431" s="77">
        <v>0.1527377521613833</v>
      </c>
      <c r="GV1431" s="248">
        <v>33.942822323559952</v>
      </c>
      <c r="GW1431" s="248">
        <v>0</v>
      </c>
      <c r="GX1431" s="77">
        <v>0</v>
      </c>
      <c r="GY1431" s="77">
        <v>0</v>
      </c>
      <c r="GZ1431" s="77">
        <v>0</v>
      </c>
    </row>
    <row r="1432" spans="98:208" x14ac:dyDescent="0.25">
      <c r="CT1432" s="77" t="s">
        <v>155</v>
      </c>
      <c r="CU1432" s="77" t="s">
        <v>451</v>
      </c>
      <c r="CV1432" s="77" t="s">
        <v>467</v>
      </c>
      <c r="CW1432" s="77">
        <v>2020</v>
      </c>
      <c r="CX1432" s="77">
        <v>0</v>
      </c>
      <c r="CY1432" s="77">
        <v>0</v>
      </c>
      <c r="CZ1432" s="77">
        <v>0</v>
      </c>
      <c r="DA1432" s="77">
        <v>0</v>
      </c>
      <c r="DB1432" s="77">
        <v>5.2405583313015907</v>
      </c>
      <c r="DC1432" s="77">
        <v>0.69641821681222749</v>
      </c>
      <c r="DD1432" s="77">
        <v>2.9419641522810438</v>
      </c>
      <c r="DE1432" s="77">
        <v>1.602175962208304</v>
      </c>
      <c r="DF1432" s="77">
        <v>0.3606876487424146</v>
      </c>
      <c r="DG1432" s="77">
        <v>0</v>
      </c>
      <c r="DH1432" s="77">
        <v>0</v>
      </c>
      <c r="DI1432" s="77">
        <v>0</v>
      </c>
      <c r="DJ1432" s="77">
        <v>1.7431158250736239E-5</v>
      </c>
      <c r="DL1432" s="77">
        <v>0</v>
      </c>
      <c r="DM1432" s="77">
        <v>6.2872034843149947E-6</v>
      </c>
      <c r="DN1432" s="77">
        <v>6.2872034843149947E-6</v>
      </c>
      <c r="DO1432" s="77">
        <v>0</v>
      </c>
      <c r="DP1432" s="77">
        <v>0</v>
      </c>
      <c r="DQ1432" s="77">
        <v>0</v>
      </c>
      <c r="DR1432" s="77">
        <v>0</v>
      </c>
      <c r="DS1432" s="77">
        <v>0</v>
      </c>
      <c r="DT1432" s="77">
        <v>0</v>
      </c>
      <c r="DU1432" s="77">
        <v>0</v>
      </c>
      <c r="DV1432" s="77">
        <v>0</v>
      </c>
      <c r="DW1432" s="77">
        <v>0</v>
      </c>
      <c r="GE1432" s="77" t="s">
        <v>425</v>
      </c>
      <c r="GF1432" s="77" t="s">
        <v>155</v>
      </c>
      <c r="GG1432" s="77" t="s">
        <v>436</v>
      </c>
      <c r="GH1432" s="77" t="s">
        <v>432</v>
      </c>
      <c r="GI1432" s="77">
        <v>2021</v>
      </c>
      <c r="GJ1432" s="77" t="s">
        <v>301</v>
      </c>
      <c r="GK1432" s="77">
        <v>8585.722809248151</v>
      </c>
      <c r="GL1432" s="77">
        <v>500.98972500000002</v>
      </c>
      <c r="GM1432" s="77">
        <v>2021</v>
      </c>
      <c r="GN1432" s="77" t="s">
        <v>175</v>
      </c>
      <c r="GO1432" s="77">
        <v>5.3000000000000005E-2</v>
      </c>
      <c r="GP1432" s="77">
        <v>3</v>
      </c>
      <c r="GQ1432" s="77">
        <v>0</v>
      </c>
      <c r="GR1432" s="77" t="s">
        <v>423</v>
      </c>
      <c r="GS1432" s="77">
        <v>5.5966209081309407E-2</v>
      </c>
      <c r="GT1432" s="77">
        <v>480.51035785654915</v>
      </c>
      <c r="GU1432" s="77">
        <v>5.5966209081309407E-2</v>
      </c>
      <c r="GV1432" s="248">
        <v>480.51035785654915</v>
      </c>
      <c r="GW1432" s="248">
        <v>0</v>
      </c>
      <c r="GX1432" s="77">
        <v>0</v>
      </c>
      <c r="GY1432" s="77">
        <v>0</v>
      </c>
      <c r="GZ1432" s="77">
        <v>0</v>
      </c>
    </row>
    <row r="1433" spans="98:208" x14ac:dyDescent="0.25">
      <c r="CT1433" s="77" t="s">
        <v>155</v>
      </c>
      <c r="CU1433" s="77" t="s">
        <v>451</v>
      </c>
      <c r="CV1433" s="77" t="s">
        <v>467</v>
      </c>
      <c r="CW1433" s="77">
        <v>2021</v>
      </c>
      <c r="CX1433" s="77">
        <v>0</v>
      </c>
      <c r="CY1433" s="77">
        <v>0</v>
      </c>
      <c r="CZ1433" s="77">
        <v>0</v>
      </c>
      <c r="DA1433" s="77">
        <v>0</v>
      </c>
      <c r="DB1433" s="77">
        <v>5.2405583313015907</v>
      </c>
      <c r="DC1433" s="77">
        <v>0.69641821681222749</v>
      </c>
      <c r="DD1433" s="77">
        <v>2.9419641522810438</v>
      </c>
      <c r="DE1433" s="77">
        <v>1.602175962208304</v>
      </c>
      <c r="DF1433" s="77">
        <v>0.3606876487424146</v>
      </c>
      <c r="DG1433" s="77">
        <v>0.3606876487424146</v>
      </c>
      <c r="DH1433" s="77">
        <v>0</v>
      </c>
      <c r="DI1433" s="77">
        <v>0</v>
      </c>
      <c r="DJ1433" s="77">
        <v>1.7431158250736239E-5</v>
      </c>
      <c r="DL1433" s="77">
        <v>0</v>
      </c>
      <c r="DM1433" s="77">
        <v>6.2872034843149947E-6</v>
      </c>
      <c r="DN1433" s="77">
        <v>6.2872034843149947E-6</v>
      </c>
      <c r="DO1433" s="77">
        <v>0</v>
      </c>
      <c r="DP1433" s="77">
        <v>6.2872034843149947E-6</v>
      </c>
      <c r="DQ1433" s="77">
        <v>6.2872034843149947E-6</v>
      </c>
      <c r="DR1433" s="77">
        <v>0</v>
      </c>
      <c r="DS1433" s="77">
        <v>0</v>
      </c>
      <c r="DT1433" s="77">
        <v>0</v>
      </c>
      <c r="DU1433" s="77">
        <v>0</v>
      </c>
      <c r="DV1433" s="77">
        <v>0</v>
      </c>
      <c r="DW1433" s="77">
        <v>0</v>
      </c>
      <c r="GE1433" s="77" t="s">
        <v>422</v>
      </c>
      <c r="GF1433" s="77" t="s">
        <v>155</v>
      </c>
      <c r="GG1433" s="77" t="s">
        <v>436</v>
      </c>
      <c r="GH1433" s="77" t="s">
        <v>432</v>
      </c>
      <c r="GI1433" s="77">
        <v>2022</v>
      </c>
      <c r="GJ1433" s="77" t="s">
        <v>305</v>
      </c>
      <c r="GK1433" s="77">
        <v>222.2294216278359</v>
      </c>
      <c r="GL1433" s="77">
        <v>500.98972500000002</v>
      </c>
      <c r="GM1433" s="77">
        <v>2022</v>
      </c>
      <c r="GN1433" s="77" t="s">
        <v>175</v>
      </c>
      <c r="GO1433" s="77">
        <v>0.13250000000000001</v>
      </c>
      <c r="GP1433" s="77">
        <v>3</v>
      </c>
      <c r="GQ1433" s="77">
        <v>0</v>
      </c>
      <c r="GR1433" s="77" t="s">
        <v>423</v>
      </c>
      <c r="GS1433" s="77">
        <v>0.1527377521613833</v>
      </c>
      <c r="GT1433" s="77">
        <v>33.942822323559952</v>
      </c>
      <c r="GU1433" s="77">
        <v>0.1527377521613833</v>
      </c>
      <c r="GV1433" s="248">
        <v>33.942822323559952</v>
      </c>
      <c r="GW1433" s="248">
        <v>0.1527377521613833</v>
      </c>
      <c r="GX1433" s="77">
        <v>33.942822323559952</v>
      </c>
      <c r="GY1433" s="77">
        <v>0</v>
      </c>
      <c r="GZ1433" s="77">
        <v>0</v>
      </c>
    </row>
    <row r="1434" spans="98:208" x14ac:dyDescent="0.25">
      <c r="CT1434" s="77" t="s">
        <v>155</v>
      </c>
      <c r="CU1434" s="77" t="s">
        <v>451</v>
      </c>
      <c r="CV1434" s="77" t="s">
        <v>467</v>
      </c>
      <c r="CW1434" s="77">
        <v>2022</v>
      </c>
      <c r="CX1434" s="77">
        <v>0</v>
      </c>
      <c r="CY1434" s="77">
        <v>0</v>
      </c>
      <c r="CZ1434" s="77">
        <v>0</v>
      </c>
      <c r="DA1434" s="77">
        <v>0</v>
      </c>
      <c r="DB1434" s="77">
        <v>5.2405583313015907</v>
      </c>
      <c r="DC1434" s="77">
        <v>0.69641821681222749</v>
      </c>
      <c r="DD1434" s="77">
        <v>2.9419641522810438</v>
      </c>
      <c r="DE1434" s="77">
        <v>1.602175962208304</v>
      </c>
      <c r="DF1434" s="77">
        <v>0.3606876487424146</v>
      </c>
      <c r="DG1434" s="77">
        <v>0.3606876487424146</v>
      </c>
      <c r="DH1434" s="77">
        <v>0.3606876487424146</v>
      </c>
      <c r="DI1434" s="77">
        <v>0</v>
      </c>
      <c r="DJ1434" s="77">
        <v>1.7431158250736239E-5</v>
      </c>
      <c r="DL1434" s="77">
        <v>0</v>
      </c>
      <c r="DM1434" s="77">
        <v>6.2872034843149947E-6</v>
      </c>
      <c r="DN1434" s="77">
        <v>6.2872034843149947E-6</v>
      </c>
      <c r="DO1434" s="77">
        <v>0</v>
      </c>
      <c r="DP1434" s="77">
        <v>6.2872034843149947E-6</v>
      </c>
      <c r="DQ1434" s="77">
        <v>6.2872034843149947E-6</v>
      </c>
      <c r="DR1434" s="77">
        <v>0</v>
      </c>
      <c r="DS1434" s="77">
        <v>6.2872034843149947E-6</v>
      </c>
      <c r="DT1434" s="77">
        <v>6.2872034843149947E-6</v>
      </c>
      <c r="DU1434" s="77">
        <v>0</v>
      </c>
      <c r="DV1434" s="77">
        <v>0</v>
      </c>
      <c r="DW1434" s="77">
        <v>0</v>
      </c>
      <c r="GE1434" s="77" t="s">
        <v>425</v>
      </c>
      <c r="GF1434" s="77" t="s">
        <v>155</v>
      </c>
      <c r="GG1434" s="77" t="s">
        <v>436</v>
      </c>
      <c r="GH1434" s="77" t="s">
        <v>432</v>
      </c>
      <c r="GI1434" s="77">
        <v>2022</v>
      </c>
      <c r="GJ1434" s="77" t="s">
        <v>301</v>
      </c>
      <c r="GK1434" s="77">
        <v>8585.722809248151</v>
      </c>
      <c r="GL1434" s="77">
        <v>500.98972500000002</v>
      </c>
      <c r="GM1434" s="77">
        <v>2022</v>
      </c>
      <c r="GN1434" s="77" t="s">
        <v>175</v>
      </c>
      <c r="GO1434" s="77">
        <v>5.3000000000000005E-2</v>
      </c>
      <c r="GP1434" s="77">
        <v>3</v>
      </c>
      <c r="GQ1434" s="77">
        <v>0</v>
      </c>
      <c r="GR1434" s="77" t="s">
        <v>423</v>
      </c>
      <c r="GS1434" s="77">
        <v>5.5966209081309407E-2</v>
      </c>
      <c r="GT1434" s="77">
        <v>480.51035785654915</v>
      </c>
      <c r="GU1434" s="77">
        <v>5.5966209081309407E-2</v>
      </c>
      <c r="GV1434" s="248">
        <v>480.51035785654915</v>
      </c>
      <c r="GW1434" s="248">
        <v>5.5966209081309407E-2</v>
      </c>
      <c r="GX1434" s="77">
        <v>480.51035785654915</v>
      </c>
      <c r="GY1434" s="77">
        <v>0</v>
      </c>
      <c r="GZ1434" s="77">
        <v>0</v>
      </c>
    </row>
    <row r="1435" spans="98:208" x14ac:dyDescent="0.25">
      <c r="CT1435" s="77" t="s">
        <v>155</v>
      </c>
      <c r="CU1435" s="77" t="s">
        <v>451</v>
      </c>
      <c r="CV1435" s="77" t="s">
        <v>467</v>
      </c>
      <c r="CW1435" s="77">
        <v>2023</v>
      </c>
      <c r="CX1435" s="77">
        <v>0</v>
      </c>
      <c r="CY1435" s="77">
        <v>0</v>
      </c>
      <c r="CZ1435" s="77">
        <v>0</v>
      </c>
      <c r="DA1435" s="77">
        <v>0</v>
      </c>
      <c r="DB1435" s="77">
        <v>5.4750346070078217</v>
      </c>
      <c r="DC1435" s="77">
        <v>0.71896016785821171</v>
      </c>
      <c r="DD1435" s="77">
        <v>3.0714971986151309</v>
      </c>
      <c r="DE1435" s="77">
        <v>1.684577240534463</v>
      </c>
      <c r="DF1435" s="77">
        <v>0</v>
      </c>
      <c r="DG1435" s="77">
        <v>0.37599181639995166</v>
      </c>
      <c r="DH1435" s="77">
        <v>0.37599181639995166</v>
      </c>
      <c r="DI1435" s="77">
        <v>0.37599181639995166</v>
      </c>
      <c r="DJ1435" s="77">
        <v>1.7431158250736239E-5</v>
      </c>
      <c r="DL1435" s="77">
        <v>0</v>
      </c>
      <c r="DM1435" s="77">
        <v>0</v>
      </c>
      <c r="DN1435" s="77">
        <v>0</v>
      </c>
      <c r="DO1435" s="77">
        <v>0</v>
      </c>
      <c r="DP1435" s="77">
        <v>6.5539728526493224E-6</v>
      </c>
      <c r="DQ1435" s="77">
        <v>6.5539728526493224E-6</v>
      </c>
      <c r="DR1435" s="77">
        <v>0</v>
      </c>
      <c r="DS1435" s="77">
        <v>6.5539728526493224E-6</v>
      </c>
      <c r="DT1435" s="77">
        <v>6.5539728526493224E-6</v>
      </c>
      <c r="DU1435" s="77">
        <v>0</v>
      </c>
      <c r="DV1435" s="77">
        <v>6.5539728526493224E-6</v>
      </c>
      <c r="DW1435" s="77">
        <v>6.5539728526493224E-6</v>
      </c>
      <c r="GE1435" s="77" t="s">
        <v>422</v>
      </c>
      <c r="GF1435" s="77" t="s">
        <v>155</v>
      </c>
      <c r="GG1435" s="77" t="s">
        <v>436</v>
      </c>
      <c r="GH1435" s="77" t="s">
        <v>432</v>
      </c>
      <c r="GI1435" s="77">
        <v>2023</v>
      </c>
      <c r="GJ1435" s="77" t="s">
        <v>305</v>
      </c>
      <c r="GK1435" s="77">
        <v>233.23007680794481</v>
      </c>
      <c r="GL1435" s="77">
        <v>500.98972500000002</v>
      </c>
      <c r="GM1435" s="77">
        <v>2023</v>
      </c>
      <c r="GN1435" s="77" t="s">
        <v>175</v>
      </c>
      <c r="GO1435" s="77">
        <v>0.13250000000000001</v>
      </c>
      <c r="GP1435" s="77">
        <v>3</v>
      </c>
      <c r="GQ1435" s="77">
        <v>0</v>
      </c>
      <c r="GR1435" s="77" t="s">
        <v>423</v>
      </c>
      <c r="GS1435" s="77">
        <v>0</v>
      </c>
      <c r="GT1435" s="77">
        <v>0</v>
      </c>
      <c r="GU1435" s="77">
        <v>0.1527377521613833</v>
      </c>
      <c r="GV1435" s="248">
        <v>35.623037668072264</v>
      </c>
      <c r="GW1435" s="248">
        <v>0.1527377521613833</v>
      </c>
      <c r="GX1435" s="77">
        <v>35.623037668072264</v>
      </c>
      <c r="GY1435" s="77">
        <v>0.1527377521613833</v>
      </c>
      <c r="GZ1435" s="77">
        <v>35.623037668072264</v>
      </c>
    </row>
    <row r="1436" spans="98:208" x14ac:dyDescent="0.25">
      <c r="CT1436" s="77" t="s">
        <v>155</v>
      </c>
      <c r="CU1436" s="77" t="s">
        <v>451</v>
      </c>
      <c r="CV1436" s="77" t="s">
        <v>467</v>
      </c>
      <c r="CW1436" s="77">
        <v>2024</v>
      </c>
      <c r="CX1436" s="77">
        <v>0</v>
      </c>
      <c r="CY1436" s="77">
        <v>0</v>
      </c>
      <c r="CZ1436" s="77">
        <v>0</v>
      </c>
      <c r="DA1436" s="77">
        <v>0</v>
      </c>
      <c r="DB1436" s="77">
        <v>5.4750346070078217</v>
      </c>
      <c r="DC1436" s="77">
        <v>0.71896016785821171</v>
      </c>
      <c r="DD1436" s="77">
        <v>3.0714971986151309</v>
      </c>
      <c r="DE1436" s="77">
        <v>1.684577240534463</v>
      </c>
      <c r="DF1436" s="77">
        <v>0</v>
      </c>
      <c r="DG1436" s="77">
        <v>0</v>
      </c>
      <c r="DH1436" s="77">
        <v>0.37599181639995166</v>
      </c>
      <c r="DI1436" s="77">
        <v>0.37599181639995166</v>
      </c>
      <c r="DJ1436" s="77">
        <v>1.7431158250736239E-5</v>
      </c>
      <c r="DL1436" s="77">
        <v>0</v>
      </c>
      <c r="DM1436" s="77">
        <v>0</v>
      </c>
      <c r="DN1436" s="77">
        <v>0</v>
      </c>
      <c r="DO1436" s="77">
        <v>0</v>
      </c>
      <c r="DP1436" s="77">
        <v>0</v>
      </c>
      <c r="DQ1436" s="77">
        <v>0</v>
      </c>
      <c r="DR1436" s="77">
        <v>0</v>
      </c>
      <c r="DS1436" s="77">
        <v>6.5539728526493224E-6</v>
      </c>
      <c r="DT1436" s="77">
        <v>6.5539728526493224E-6</v>
      </c>
      <c r="DU1436" s="77">
        <v>0</v>
      </c>
      <c r="DV1436" s="77">
        <v>6.5539728526493224E-6</v>
      </c>
      <c r="DW1436" s="77">
        <v>6.5539728526493224E-6</v>
      </c>
      <c r="GE1436" s="77" t="s">
        <v>425</v>
      </c>
      <c r="GF1436" s="77" t="s">
        <v>155</v>
      </c>
      <c r="GG1436" s="77" t="s">
        <v>436</v>
      </c>
      <c r="GH1436" s="77" t="s">
        <v>432</v>
      </c>
      <c r="GI1436" s="77">
        <v>2023</v>
      </c>
      <c r="GJ1436" s="77" t="s">
        <v>301</v>
      </c>
      <c r="GK1436" s="77">
        <v>8896.5159934288076</v>
      </c>
      <c r="GL1436" s="77">
        <v>500.98972500000002</v>
      </c>
      <c r="GM1436" s="77">
        <v>2023</v>
      </c>
      <c r="GN1436" s="77" t="s">
        <v>175</v>
      </c>
      <c r="GO1436" s="77">
        <v>5.3000000000000005E-2</v>
      </c>
      <c r="GP1436" s="77">
        <v>3</v>
      </c>
      <c r="GQ1436" s="77">
        <v>0</v>
      </c>
      <c r="GR1436" s="77" t="s">
        <v>423</v>
      </c>
      <c r="GS1436" s="77">
        <v>0</v>
      </c>
      <c r="GT1436" s="77">
        <v>0</v>
      </c>
      <c r="GU1436" s="77">
        <v>5.5966209081309407E-2</v>
      </c>
      <c r="GV1436" s="248">
        <v>497.90427418344973</v>
      </c>
      <c r="GW1436" s="248">
        <v>5.5966209081309407E-2</v>
      </c>
      <c r="GX1436" s="77">
        <v>497.90427418344973</v>
      </c>
      <c r="GY1436" s="77">
        <v>5.5966209081309407E-2</v>
      </c>
      <c r="GZ1436" s="77">
        <v>497.90427418344973</v>
      </c>
    </row>
    <row r="1437" spans="98:208" x14ac:dyDescent="0.25">
      <c r="CT1437" s="77" t="s">
        <v>155</v>
      </c>
      <c r="CU1437" s="77" t="s">
        <v>451</v>
      </c>
      <c r="CV1437" s="77" t="s">
        <v>467</v>
      </c>
      <c r="CW1437" s="77">
        <v>2025</v>
      </c>
      <c r="CX1437" s="77">
        <v>0</v>
      </c>
      <c r="CY1437" s="77">
        <v>0</v>
      </c>
      <c r="CZ1437" s="77">
        <v>0</v>
      </c>
      <c r="DA1437" s="77">
        <v>0</v>
      </c>
      <c r="DB1437" s="77">
        <v>5.4750346070078217</v>
      </c>
      <c r="DC1437" s="77">
        <v>0.71896016785821171</v>
      </c>
      <c r="DD1437" s="77">
        <v>3.0714971986151309</v>
      </c>
      <c r="DE1437" s="77">
        <v>1.684577240534463</v>
      </c>
      <c r="DF1437" s="77">
        <v>0</v>
      </c>
      <c r="DG1437" s="77">
        <v>0</v>
      </c>
      <c r="DH1437" s="77">
        <v>0</v>
      </c>
      <c r="DI1437" s="77">
        <v>0.37599181639995166</v>
      </c>
      <c r="DJ1437" s="77">
        <v>1.7431158250736239E-5</v>
      </c>
      <c r="DL1437" s="77">
        <v>0</v>
      </c>
      <c r="DM1437" s="77">
        <v>0</v>
      </c>
      <c r="DN1437" s="77">
        <v>0</v>
      </c>
      <c r="DO1437" s="77">
        <v>0</v>
      </c>
      <c r="DP1437" s="77">
        <v>0</v>
      </c>
      <c r="DQ1437" s="77">
        <v>0</v>
      </c>
      <c r="DR1437" s="77">
        <v>0</v>
      </c>
      <c r="DS1437" s="77">
        <v>0</v>
      </c>
      <c r="DT1437" s="77">
        <v>0</v>
      </c>
      <c r="DU1437" s="77">
        <v>0</v>
      </c>
      <c r="DV1437" s="77">
        <v>6.5539728526493224E-6</v>
      </c>
      <c r="DW1437" s="77">
        <v>6.5539728526493224E-6</v>
      </c>
      <c r="GE1437" s="77" t="s">
        <v>422</v>
      </c>
      <c r="GF1437" s="77" t="s">
        <v>155</v>
      </c>
      <c r="GG1437" s="77" t="s">
        <v>436</v>
      </c>
      <c r="GH1437" s="77" t="s">
        <v>432</v>
      </c>
      <c r="GI1437" s="77">
        <v>2024</v>
      </c>
      <c r="GJ1437" s="77" t="s">
        <v>305</v>
      </c>
      <c r="GK1437" s="77">
        <v>233.23007680794481</v>
      </c>
      <c r="GL1437" s="77">
        <v>500.98972500000002</v>
      </c>
      <c r="GM1437" s="77">
        <v>2024</v>
      </c>
      <c r="GN1437" s="77" t="s">
        <v>175</v>
      </c>
      <c r="GO1437" s="77">
        <v>0.13250000000000001</v>
      </c>
      <c r="GP1437" s="77">
        <v>3</v>
      </c>
      <c r="GQ1437" s="77">
        <v>0</v>
      </c>
      <c r="GR1437" s="77" t="s">
        <v>423</v>
      </c>
      <c r="GS1437" s="77">
        <v>0</v>
      </c>
      <c r="GT1437" s="77">
        <v>0</v>
      </c>
      <c r="GU1437" s="77">
        <v>0</v>
      </c>
      <c r="GV1437" s="248">
        <v>0</v>
      </c>
      <c r="GW1437" s="248">
        <v>0.1527377521613833</v>
      </c>
      <c r="GX1437" s="77">
        <v>35.623037668072264</v>
      </c>
      <c r="GY1437" s="77">
        <v>0.1527377521613833</v>
      </c>
      <c r="GZ1437" s="77">
        <v>35.623037668072264</v>
      </c>
    </row>
    <row r="1438" spans="98:208" x14ac:dyDescent="0.25">
      <c r="CT1438" s="77" t="s">
        <v>155</v>
      </c>
      <c r="CU1438" s="77" t="s">
        <v>451</v>
      </c>
      <c r="CV1438" s="77" t="s">
        <v>474</v>
      </c>
      <c r="CW1438" s="77">
        <v>2020</v>
      </c>
      <c r="CX1438" s="77">
        <v>0</v>
      </c>
      <c r="CY1438" s="77">
        <v>0</v>
      </c>
      <c r="CZ1438" s="77">
        <v>0</v>
      </c>
      <c r="DA1438" s="77">
        <v>0</v>
      </c>
      <c r="DB1438" s="77">
        <v>7.7900575334947958E-2</v>
      </c>
      <c r="DC1438" s="77">
        <v>3.6425060683954097E-2</v>
      </c>
      <c r="DD1438" s="77">
        <v>1.580872452543052E-3</v>
      </c>
      <c r="DE1438" s="77">
        <v>3.9894642198450188E-2</v>
      </c>
      <c r="DF1438" s="77">
        <v>7.8847092159215273E-3</v>
      </c>
      <c r="DG1438" s="77">
        <v>0</v>
      </c>
      <c r="DH1438" s="77">
        <v>0</v>
      </c>
      <c r="DI1438" s="77">
        <v>0</v>
      </c>
      <c r="DJ1438" s="77">
        <v>4.2570918190714579E-4</v>
      </c>
      <c r="DL1438" s="77">
        <v>0</v>
      </c>
      <c r="DM1438" s="77">
        <v>3.3565931098856861E-6</v>
      </c>
      <c r="DN1438" s="77">
        <v>3.3565931098856861E-6</v>
      </c>
      <c r="DO1438" s="77">
        <v>0</v>
      </c>
      <c r="DP1438" s="77">
        <v>0</v>
      </c>
      <c r="DQ1438" s="77">
        <v>0</v>
      </c>
      <c r="DR1438" s="77">
        <v>0</v>
      </c>
      <c r="DS1438" s="77">
        <v>0</v>
      </c>
      <c r="DT1438" s="77">
        <v>0</v>
      </c>
      <c r="DU1438" s="77">
        <v>0</v>
      </c>
      <c r="DV1438" s="77">
        <v>0</v>
      </c>
      <c r="DW1438" s="77">
        <v>0</v>
      </c>
      <c r="GE1438" s="77" t="s">
        <v>425</v>
      </c>
      <c r="GF1438" s="77" t="s">
        <v>155</v>
      </c>
      <c r="GG1438" s="77" t="s">
        <v>436</v>
      </c>
      <c r="GH1438" s="77" t="s">
        <v>432</v>
      </c>
      <c r="GI1438" s="77">
        <v>2024</v>
      </c>
      <c r="GJ1438" s="77" t="s">
        <v>301</v>
      </c>
      <c r="GK1438" s="77">
        <v>8896.5159934288076</v>
      </c>
      <c r="GL1438" s="77">
        <v>500.98972500000002</v>
      </c>
      <c r="GM1438" s="77">
        <v>2024</v>
      </c>
      <c r="GN1438" s="77" t="s">
        <v>175</v>
      </c>
      <c r="GO1438" s="77">
        <v>5.3000000000000005E-2</v>
      </c>
      <c r="GP1438" s="77">
        <v>3</v>
      </c>
      <c r="GQ1438" s="77">
        <v>0</v>
      </c>
      <c r="GR1438" s="77" t="s">
        <v>423</v>
      </c>
      <c r="GS1438" s="77">
        <v>0</v>
      </c>
      <c r="GT1438" s="77">
        <v>0</v>
      </c>
      <c r="GU1438" s="77">
        <v>0</v>
      </c>
      <c r="GV1438" s="248">
        <v>0</v>
      </c>
      <c r="GW1438" s="248">
        <v>5.5966209081309407E-2</v>
      </c>
      <c r="GX1438" s="77">
        <v>497.90427418344973</v>
      </c>
      <c r="GY1438" s="77">
        <v>5.5966209081309407E-2</v>
      </c>
      <c r="GZ1438" s="77">
        <v>497.90427418344973</v>
      </c>
    </row>
    <row r="1439" spans="98:208" x14ac:dyDescent="0.25">
      <c r="CT1439" s="77" t="s">
        <v>155</v>
      </c>
      <c r="CU1439" s="77" t="s">
        <v>451</v>
      </c>
      <c r="CV1439" s="77" t="s">
        <v>474</v>
      </c>
      <c r="CW1439" s="77">
        <v>2021</v>
      </c>
      <c r="CX1439" s="77">
        <v>0</v>
      </c>
      <c r="CY1439" s="77">
        <v>0</v>
      </c>
      <c r="CZ1439" s="77">
        <v>0</v>
      </c>
      <c r="DA1439" s="77">
        <v>0</v>
      </c>
      <c r="DB1439" s="77">
        <v>7.7900575334947958E-2</v>
      </c>
      <c r="DC1439" s="77">
        <v>3.6425060683954097E-2</v>
      </c>
      <c r="DD1439" s="77">
        <v>1.580872452543052E-3</v>
      </c>
      <c r="DE1439" s="77">
        <v>3.9894642198450188E-2</v>
      </c>
      <c r="DF1439" s="77">
        <v>7.8847092159215273E-3</v>
      </c>
      <c r="DG1439" s="77">
        <v>7.8847092159215273E-3</v>
      </c>
      <c r="DH1439" s="77">
        <v>0</v>
      </c>
      <c r="DI1439" s="77">
        <v>0</v>
      </c>
      <c r="DJ1439" s="77">
        <v>4.2570918190714579E-4</v>
      </c>
      <c r="DL1439" s="77">
        <v>0</v>
      </c>
      <c r="DM1439" s="77">
        <v>3.3565931098856861E-6</v>
      </c>
      <c r="DN1439" s="77">
        <v>3.3565931098856861E-6</v>
      </c>
      <c r="DO1439" s="77">
        <v>0</v>
      </c>
      <c r="DP1439" s="77">
        <v>3.3565931098856861E-6</v>
      </c>
      <c r="DQ1439" s="77">
        <v>3.3565931098856861E-6</v>
      </c>
      <c r="DR1439" s="77">
        <v>0</v>
      </c>
      <c r="DS1439" s="77">
        <v>0</v>
      </c>
      <c r="DT1439" s="77">
        <v>0</v>
      </c>
      <c r="DU1439" s="77">
        <v>0</v>
      </c>
      <c r="DV1439" s="77">
        <v>0</v>
      </c>
      <c r="DW1439" s="77">
        <v>0</v>
      </c>
      <c r="GE1439" s="77" t="s">
        <v>422</v>
      </c>
      <c r="GF1439" s="77" t="s">
        <v>155</v>
      </c>
      <c r="GG1439" s="77" t="s">
        <v>436</v>
      </c>
      <c r="GH1439" s="77" t="s">
        <v>432</v>
      </c>
      <c r="GI1439" s="77">
        <v>2025</v>
      </c>
      <c r="GJ1439" s="77" t="s">
        <v>305</v>
      </c>
      <c r="GK1439" s="77">
        <v>233.23007680794481</v>
      </c>
      <c r="GL1439" s="77">
        <v>500.98972500000002</v>
      </c>
      <c r="GM1439" s="77">
        <v>2025</v>
      </c>
      <c r="GN1439" s="77" t="s">
        <v>175</v>
      </c>
      <c r="GO1439" s="77">
        <v>0.13250000000000001</v>
      </c>
      <c r="GP1439" s="77">
        <v>3</v>
      </c>
      <c r="GQ1439" s="77">
        <v>0</v>
      </c>
      <c r="GR1439" s="77" t="s">
        <v>423</v>
      </c>
      <c r="GS1439" s="77">
        <v>0</v>
      </c>
      <c r="GT1439" s="77">
        <v>0</v>
      </c>
      <c r="GU1439" s="77">
        <v>0</v>
      </c>
      <c r="GV1439" s="248">
        <v>0</v>
      </c>
      <c r="GW1439" s="248">
        <v>0</v>
      </c>
      <c r="GX1439" s="77">
        <v>0</v>
      </c>
      <c r="GY1439" s="77">
        <v>0.1527377521613833</v>
      </c>
      <c r="GZ1439" s="77">
        <v>35.623037668072264</v>
      </c>
    </row>
    <row r="1440" spans="98:208" x14ac:dyDescent="0.25">
      <c r="CT1440" s="77" t="s">
        <v>155</v>
      </c>
      <c r="CU1440" s="77" t="s">
        <v>451</v>
      </c>
      <c r="CV1440" s="77" t="s">
        <v>474</v>
      </c>
      <c r="CW1440" s="77">
        <v>2022</v>
      </c>
      <c r="CX1440" s="77">
        <v>0</v>
      </c>
      <c r="CY1440" s="77">
        <v>0</v>
      </c>
      <c r="CZ1440" s="77">
        <v>0</v>
      </c>
      <c r="DA1440" s="77">
        <v>0</v>
      </c>
      <c r="DB1440" s="77">
        <v>7.7900575334947958E-2</v>
      </c>
      <c r="DC1440" s="77">
        <v>3.6425060683954097E-2</v>
      </c>
      <c r="DD1440" s="77">
        <v>1.580872452543052E-3</v>
      </c>
      <c r="DE1440" s="77">
        <v>3.9894642198450188E-2</v>
      </c>
      <c r="DF1440" s="77">
        <v>7.8847092159215273E-3</v>
      </c>
      <c r="DG1440" s="77">
        <v>7.8847092159215273E-3</v>
      </c>
      <c r="DH1440" s="77">
        <v>7.8847092159215273E-3</v>
      </c>
      <c r="DI1440" s="77">
        <v>0</v>
      </c>
      <c r="DJ1440" s="77">
        <v>4.2570918190714579E-4</v>
      </c>
      <c r="DL1440" s="77">
        <v>0</v>
      </c>
      <c r="DM1440" s="77">
        <v>3.3565931098856861E-6</v>
      </c>
      <c r="DN1440" s="77">
        <v>3.3565931098856861E-6</v>
      </c>
      <c r="DO1440" s="77">
        <v>0</v>
      </c>
      <c r="DP1440" s="77">
        <v>3.3565931098856861E-6</v>
      </c>
      <c r="DQ1440" s="77">
        <v>3.3565931098856861E-6</v>
      </c>
      <c r="DR1440" s="77">
        <v>0</v>
      </c>
      <c r="DS1440" s="77">
        <v>3.3565931098856861E-6</v>
      </c>
      <c r="DT1440" s="77">
        <v>3.3565931098856861E-6</v>
      </c>
      <c r="DU1440" s="77">
        <v>0</v>
      </c>
      <c r="DV1440" s="77">
        <v>0</v>
      </c>
      <c r="DW1440" s="77">
        <v>0</v>
      </c>
      <c r="GE1440" s="77" t="s">
        <v>425</v>
      </c>
      <c r="GF1440" s="77" t="s">
        <v>155</v>
      </c>
      <c r="GG1440" s="77" t="s">
        <v>436</v>
      </c>
      <c r="GH1440" s="77" t="s">
        <v>432</v>
      </c>
      <c r="GI1440" s="77">
        <v>2025</v>
      </c>
      <c r="GJ1440" s="77" t="s">
        <v>301</v>
      </c>
      <c r="GK1440" s="77">
        <v>8896.5159934288076</v>
      </c>
      <c r="GL1440" s="77">
        <v>500.98972500000002</v>
      </c>
      <c r="GM1440" s="77">
        <v>2025</v>
      </c>
      <c r="GN1440" s="77" t="s">
        <v>175</v>
      </c>
      <c r="GO1440" s="77">
        <v>5.3000000000000005E-2</v>
      </c>
      <c r="GP1440" s="77">
        <v>3</v>
      </c>
      <c r="GQ1440" s="77">
        <v>0</v>
      </c>
      <c r="GR1440" s="77" t="s">
        <v>423</v>
      </c>
      <c r="GS1440" s="77">
        <v>0</v>
      </c>
      <c r="GT1440" s="77">
        <v>0</v>
      </c>
      <c r="GU1440" s="77">
        <v>0</v>
      </c>
      <c r="GV1440" s="248">
        <v>0</v>
      </c>
      <c r="GW1440" s="248">
        <v>0</v>
      </c>
      <c r="GX1440" s="77">
        <v>0</v>
      </c>
      <c r="GY1440" s="77">
        <v>5.5966209081309407E-2</v>
      </c>
      <c r="GZ1440" s="77">
        <v>497.90427418344973</v>
      </c>
    </row>
    <row r="1441" spans="98:208" x14ac:dyDescent="0.25">
      <c r="CT1441" s="77" t="s">
        <v>155</v>
      </c>
      <c r="CU1441" s="77" t="s">
        <v>451</v>
      </c>
      <c r="CV1441" s="77" t="s">
        <v>474</v>
      </c>
      <c r="CW1441" s="77">
        <v>2023</v>
      </c>
      <c r="CX1441" s="77">
        <v>0</v>
      </c>
      <c r="CY1441" s="77">
        <v>0</v>
      </c>
      <c r="CZ1441" s="77">
        <v>0</v>
      </c>
      <c r="DA1441" s="77">
        <v>0</v>
      </c>
      <c r="DB1441" s="77">
        <v>8.0408269036976968E-2</v>
      </c>
      <c r="DC1441" s="77">
        <v>3.7590224611390742E-2</v>
      </c>
      <c r="DD1441" s="77">
        <v>1.6314334115681661E-3</v>
      </c>
      <c r="DE1441" s="77">
        <v>4.1186611014017438E-2</v>
      </c>
      <c r="DF1441" s="77">
        <v>0</v>
      </c>
      <c r="DG1441" s="77">
        <v>8.1378100371604489E-3</v>
      </c>
      <c r="DH1441" s="77">
        <v>8.1378100371604489E-3</v>
      </c>
      <c r="DI1441" s="77">
        <v>8.1378100371604489E-3</v>
      </c>
      <c r="DJ1441" s="77">
        <v>4.2570918190714579E-4</v>
      </c>
      <c r="DL1441" s="77">
        <v>0</v>
      </c>
      <c r="DM1441" s="77">
        <v>0</v>
      </c>
      <c r="DN1441" s="77">
        <v>0</v>
      </c>
      <c r="DO1441" s="77">
        <v>0</v>
      </c>
      <c r="DP1441" s="77">
        <v>3.4643404534353344E-6</v>
      </c>
      <c r="DQ1441" s="77">
        <v>3.4643404534353344E-6</v>
      </c>
      <c r="DR1441" s="77">
        <v>0</v>
      </c>
      <c r="DS1441" s="77">
        <v>3.4643404534353344E-6</v>
      </c>
      <c r="DT1441" s="77">
        <v>3.4643404534353344E-6</v>
      </c>
      <c r="DU1441" s="77">
        <v>0</v>
      </c>
      <c r="DV1441" s="77">
        <v>3.4643404534353344E-6</v>
      </c>
      <c r="DW1441" s="77">
        <v>3.4643404534353344E-6</v>
      </c>
      <c r="GE1441" s="77" t="s">
        <v>422</v>
      </c>
      <c r="GF1441" s="77" t="s">
        <v>155</v>
      </c>
      <c r="GG1441" s="77" t="s">
        <v>436</v>
      </c>
      <c r="GH1441" s="77" t="s">
        <v>439</v>
      </c>
      <c r="GI1441" s="77">
        <v>2021</v>
      </c>
      <c r="GJ1441" s="77" t="s">
        <v>305</v>
      </c>
      <c r="GK1441" s="77">
        <v>0.69641821681223515</v>
      </c>
      <c r="GL1441" s="77">
        <v>500.98972500000002</v>
      </c>
      <c r="GM1441" s="77">
        <v>2021</v>
      </c>
      <c r="GN1441" s="77" t="s">
        <v>175</v>
      </c>
      <c r="GO1441" s="77">
        <v>0.13250000000000001</v>
      </c>
      <c r="GP1441" s="77">
        <v>3</v>
      </c>
      <c r="GQ1441" s="77">
        <v>0</v>
      </c>
      <c r="GR1441" s="77" t="s">
        <v>423</v>
      </c>
      <c r="GS1441" s="77">
        <v>0.1527377521613833</v>
      </c>
      <c r="GT1441" s="77">
        <v>0.10636935300013967</v>
      </c>
      <c r="GU1441" s="77">
        <v>0.1527377521613833</v>
      </c>
      <c r="GV1441" s="248">
        <v>0.10636935300013967</v>
      </c>
      <c r="GW1441" s="248">
        <v>0</v>
      </c>
      <c r="GX1441" s="77">
        <v>0</v>
      </c>
      <c r="GY1441" s="77">
        <v>0</v>
      </c>
      <c r="GZ1441" s="77">
        <v>0</v>
      </c>
    </row>
    <row r="1442" spans="98:208" x14ac:dyDescent="0.25">
      <c r="CT1442" s="77" t="s">
        <v>155</v>
      </c>
      <c r="CU1442" s="77" t="s">
        <v>451</v>
      </c>
      <c r="CV1442" s="77" t="s">
        <v>474</v>
      </c>
      <c r="CW1442" s="77">
        <v>2024</v>
      </c>
      <c r="CX1442" s="77">
        <v>0</v>
      </c>
      <c r="CY1442" s="77">
        <v>0</v>
      </c>
      <c r="CZ1442" s="77">
        <v>0</v>
      </c>
      <c r="DA1442" s="77">
        <v>0</v>
      </c>
      <c r="DB1442" s="77">
        <v>8.0408269036976968E-2</v>
      </c>
      <c r="DC1442" s="77">
        <v>3.7590224611390742E-2</v>
      </c>
      <c r="DD1442" s="77">
        <v>1.6314334115681661E-3</v>
      </c>
      <c r="DE1442" s="77">
        <v>4.1186611014017438E-2</v>
      </c>
      <c r="DF1442" s="77">
        <v>0</v>
      </c>
      <c r="DG1442" s="77">
        <v>0</v>
      </c>
      <c r="DH1442" s="77">
        <v>8.1378100371604489E-3</v>
      </c>
      <c r="DI1442" s="77">
        <v>8.1378100371604489E-3</v>
      </c>
      <c r="DJ1442" s="77">
        <v>4.2570918190714579E-4</v>
      </c>
      <c r="DL1442" s="77">
        <v>0</v>
      </c>
      <c r="DM1442" s="77">
        <v>0</v>
      </c>
      <c r="DN1442" s="77">
        <v>0</v>
      </c>
      <c r="DO1442" s="77">
        <v>0</v>
      </c>
      <c r="DP1442" s="77">
        <v>0</v>
      </c>
      <c r="DQ1442" s="77">
        <v>0</v>
      </c>
      <c r="DR1442" s="77">
        <v>0</v>
      </c>
      <c r="DS1442" s="77">
        <v>3.4643404534353344E-6</v>
      </c>
      <c r="DT1442" s="77">
        <v>3.4643404534353344E-6</v>
      </c>
      <c r="DU1442" s="77">
        <v>0</v>
      </c>
      <c r="DV1442" s="77">
        <v>3.4643404534353344E-6</v>
      </c>
      <c r="DW1442" s="77">
        <v>3.4643404534353344E-6</v>
      </c>
      <c r="GE1442" s="77" t="s">
        <v>425</v>
      </c>
      <c r="GF1442" s="77" t="s">
        <v>155</v>
      </c>
      <c r="GG1442" s="77" t="s">
        <v>436</v>
      </c>
      <c r="GH1442" s="77" t="s">
        <v>439</v>
      </c>
      <c r="GI1442" s="77">
        <v>2021</v>
      </c>
      <c r="GJ1442" s="77" t="s">
        <v>301</v>
      </c>
      <c r="GK1442" s="77">
        <v>2.94196415228103</v>
      </c>
      <c r="GL1442" s="77">
        <v>500.98972500000002</v>
      </c>
      <c r="GM1442" s="77">
        <v>2021</v>
      </c>
      <c r="GN1442" s="77" t="s">
        <v>175</v>
      </c>
      <c r="GO1442" s="77">
        <v>5.3000000000000005E-2</v>
      </c>
      <c r="GP1442" s="77">
        <v>3</v>
      </c>
      <c r="GQ1442" s="77">
        <v>0</v>
      </c>
      <c r="GR1442" s="77" t="s">
        <v>423</v>
      </c>
      <c r="GS1442" s="77">
        <v>5.5966209081309407E-2</v>
      </c>
      <c r="GT1442" s="77">
        <v>0.16465058085627732</v>
      </c>
      <c r="GU1442" s="77">
        <v>5.5966209081309407E-2</v>
      </c>
      <c r="GV1442" s="248">
        <v>0.16465058085627732</v>
      </c>
      <c r="GW1442" s="248">
        <v>0</v>
      </c>
      <c r="GX1442" s="77">
        <v>0</v>
      </c>
      <c r="GY1442" s="77">
        <v>0</v>
      </c>
      <c r="GZ1442" s="77">
        <v>0</v>
      </c>
    </row>
    <row r="1443" spans="98:208" x14ac:dyDescent="0.25">
      <c r="CT1443" s="77" t="s">
        <v>155</v>
      </c>
      <c r="CU1443" s="77" t="s">
        <v>451</v>
      </c>
      <c r="CV1443" s="77" t="s">
        <v>474</v>
      </c>
      <c r="CW1443" s="77">
        <v>2025</v>
      </c>
      <c r="CX1443" s="77">
        <v>0</v>
      </c>
      <c r="CY1443" s="77">
        <v>0</v>
      </c>
      <c r="CZ1443" s="77">
        <v>0</v>
      </c>
      <c r="DA1443" s="77">
        <v>0</v>
      </c>
      <c r="DB1443" s="77">
        <v>8.0408269036976968E-2</v>
      </c>
      <c r="DC1443" s="77">
        <v>3.7590224611390742E-2</v>
      </c>
      <c r="DD1443" s="77">
        <v>1.6314334115681661E-3</v>
      </c>
      <c r="DE1443" s="77">
        <v>4.1186611014017438E-2</v>
      </c>
      <c r="DF1443" s="77">
        <v>0</v>
      </c>
      <c r="DG1443" s="77">
        <v>0</v>
      </c>
      <c r="DH1443" s="77">
        <v>0</v>
      </c>
      <c r="DI1443" s="77">
        <v>8.1378100371604489E-3</v>
      </c>
      <c r="DJ1443" s="77">
        <v>4.2570918190714579E-4</v>
      </c>
      <c r="DL1443" s="77">
        <v>0</v>
      </c>
      <c r="DM1443" s="77">
        <v>0</v>
      </c>
      <c r="DN1443" s="77">
        <v>0</v>
      </c>
      <c r="DO1443" s="77">
        <v>0</v>
      </c>
      <c r="DP1443" s="77">
        <v>0</v>
      </c>
      <c r="DQ1443" s="77">
        <v>0</v>
      </c>
      <c r="DR1443" s="77">
        <v>0</v>
      </c>
      <c r="DS1443" s="77">
        <v>0</v>
      </c>
      <c r="DT1443" s="77">
        <v>0</v>
      </c>
      <c r="DU1443" s="77">
        <v>0</v>
      </c>
      <c r="DV1443" s="77">
        <v>3.4643404534353344E-6</v>
      </c>
      <c r="DW1443" s="77">
        <v>3.4643404534353344E-6</v>
      </c>
      <c r="GE1443" s="77" t="s">
        <v>427</v>
      </c>
      <c r="GF1443" s="77" t="s">
        <v>155</v>
      </c>
      <c r="GG1443" s="77" t="s">
        <v>436</v>
      </c>
      <c r="GH1443" s="77" t="s">
        <v>439</v>
      </c>
      <c r="GI1443" s="77">
        <v>2021</v>
      </c>
      <c r="GJ1443" s="77" t="s">
        <v>303</v>
      </c>
      <c r="GK1443" s="77">
        <v>1.6021759622082941</v>
      </c>
      <c r="GL1443" s="77">
        <v>500.98972500000002</v>
      </c>
      <c r="GM1443" s="77">
        <v>2021</v>
      </c>
      <c r="GN1443" s="77" t="s">
        <v>175</v>
      </c>
      <c r="GO1443" s="77">
        <v>5.3000000000000005E-2</v>
      </c>
      <c r="GP1443" s="77">
        <v>3</v>
      </c>
      <c r="GQ1443" s="77">
        <v>0</v>
      </c>
      <c r="GR1443" s="77" t="s">
        <v>423</v>
      </c>
      <c r="GS1443" s="77">
        <v>5.5966209081309407E-2</v>
      </c>
      <c r="GT1443" s="77">
        <v>8.9667714885997465E-2</v>
      </c>
      <c r="GU1443" s="77">
        <v>5.5966209081309407E-2</v>
      </c>
      <c r="GV1443" s="248">
        <v>8.9667714885997465E-2</v>
      </c>
      <c r="GW1443" s="248">
        <v>0</v>
      </c>
      <c r="GX1443" s="77">
        <v>0</v>
      </c>
      <c r="GY1443" s="77">
        <v>0</v>
      </c>
      <c r="GZ1443" s="77">
        <v>0</v>
      </c>
    </row>
    <row r="1444" spans="98:208" x14ac:dyDescent="0.25">
      <c r="CT1444" s="77" t="s">
        <v>155</v>
      </c>
      <c r="CU1444" s="77" t="s">
        <v>451</v>
      </c>
      <c r="CV1444" s="77" t="s">
        <v>481</v>
      </c>
      <c r="CW1444" s="77">
        <v>2020</v>
      </c>
      <c r="CX1444" s="77">
        <v>0</v>
      </c>
      <c r="CY1444" s="77">
        <v>0</v>
      </c>
      <c r="CZ1444" s="77">
        <v>0</v>
      </c>
      <c r="DA1444" s="77">
        <v>0</v>
      </c>
      <c r="DB1444" s="77">
        <v>21083.842824224339</v>
      </c>
      <c r="DC1444" s="77">
        <v>409.22373582022738</v>
      </c>
      <c r="DD1444" s="77">
        <v>13469.087812378701</v>
      </c>
      <c r="DE1444" s="77">
        <v>7205.5312760251854</v>
      </c>
      <c r="DF1444" s="77">
        <v>1219.5839681183077</v>
      </c>
      <c r="DG1444" s="77">
        <v>0</v>
      </c>
      <c r="DH1444" s="77">
        <v>0</v>
      </c>
      <c r="DI1444" s="77">
        <v>0</v>
      </c>
      <c r="DJ1444" s="77">
        <v>1.161805510643554E-9</v>
      </c>
      <c r="DL1444" s="77">
        <v>0</v>
      </c>
      <c r="DM1444" s="77">
        <v>1.4169193748523823E-6</v>
      </c>
      <c r="DN1444" s="77">
        <v>1.4169193748523823E-6</v>
      </c>
      <c r="DO1444" s="77">
        <v>0</v>
      </c>
      <c r="DP1444" s="77">
        <v>0</v>
      </c>
      <c r="DQ1444" s="77">
        <v>0</v>
      </c>
      <c r="DR1444" s="77">
        <v>0</v>
      </c>
      <c r="DS1444" s="77">
        <v>0</v>
      </c>
      <c r="DT1444" s="77">
        <v>0</v>
      </c>
      <c r="DU1444" s="77">
        <v>0</v>
      </c>
      <c r="DV1444" s="77">
        <v>0</v>
      </c>
      <c r="DW1444" s="77">
        <v>0</v>
      </c>
      <c r="GE1444" s="77" t="s">
        <v>422</v>
      </c>
      <c r="GF1444" s="77" t="s">
        <v>155</v>
      </c>
      <c r="GG1444" s="77" t="s">
        <v>436</v>
      </c>
      <c r="GH1444" s="77" t="s">
        <v>439</v>
      </c>
      <c r="GI1444" s="77">
        <v>2022</v>
      </c>
      <c r="GJ1444" s="77" t="s">
        <v>305</v>
      </c>
      <c r="GK1444" s="77">
        <v>0.69641821681223515</v>
      </c>
      <c r="GL1444" s="77">
        <v>500.98972500000002</v>
      </c>
      <c r="GM1444" s="77">
        <v>2022</v>
      </c>
      <c r="GN1444" s="77" t="s">
        <v>175</v>
      </c>
      <c r="GO1444" s="77">
        <v>0.13250000000000001</v>
      </c>
      <c r="GP1444" s="77">
        <v>3</v>
      </c>
      <c r="GQ1444" s="77">
        <v>0</v>
      </c>
      <c r="GR1444" s="77" t="s">
        <v>423</v>
      </c>
      <c r="GS1444" s="77">
        <v>0.1527377521613833</v>
      </c>
      <c r="GT1444" s="77">
        <v>0.10636935300013967</v>
      </c>
      <c r="GU1444" s="77">
        <v>0.1527377521613833</v>
      </c>
      <c r="GV1444" s="248">
        <v>0.10636935300013967</v>
      </c>
      <c r="GW1444" s="248">
        <v>0.1527377521613833</v>
      </c>
      <c r="GX1444" s="77">
        <v>0.10636935300013967</v>
      </c>
      <c r="GY1444" s="77">
        <v>0</v>
      </c>
      <c r="GZ1444" s="77">
        <v>0</v>
      </c>
    </row>
    <row r="1445" spans="98:208" x14ac:dyDescent="0.25">
      <c r="CT1445" s="77" t="s">
        <v>155</v>
      </c>
      <c r="CU1445" s="77" t="s">
        <v>451</v>
      </c>
      <c r="CV1445" s="77" t="s">
        <v>481</v>
      </c>
      <c r="CW1445" s="77">
        <v>2021</v>
      </c>
      <c r="CX1445" s="77">
        <v>0</v>
      </c>
      <c r="CY1445" s="77">
        <v>0</v>
      </c>
      <c r="CZ1445" s="77">
        <v>0</v>
      </c>
      <c r="DA1445" s="77">
        <v>0</v>
      </c>
      <c r="DB1445" s="77">
        <v>21083.842824224339</v>
      </c>
      <c r="DC1445" s="77">
        <v>409.22373582022738</v>
      </c>
      <c r="DD1445" s="77">
        <v>13469.087812378701</v>
      </c>
      <c r="DE1445" s="77">
        <v>7205.5312760251854</v>
      </c>
      <c r="DF1445" s="77">
        <v>1219.5839681183077</v>
      </c>
      <c r="DG1445" s="77">
        <v>1219.5839681183077</v>
      </c>
      <c r="DH1445" s="77">
        <v>0</v>
      </c>
      <c r="DI1445" s="77">
        <v>0</v>
      </c>
      <c r="DJ1445" s="77">
        <v>1.161805510643554E-9</v>
      </c>
      <c r="DL1445" s="77">
        <v>0</v>
      </c>
      <c r="DM1445" s="77">
        <v>1.4169193748523823E-6</v>
      </c>
      <c r="DN1445" s="77">
        <v>1.4169193748523823E-6</v>
      </c>
      <c r="DO1445" s="77">
        <v>0</v>
      </c>
      <c r="DP1445" s="77">
        <v>1.4169193748523823E-6</v>
      </c>
      <c r="DQ1445" s="77">
        <v>1.4169193748523823E-6</v>
      </c>
      <c r="DR1445" s="77">
        <v>0</v>
      </c>
      <c r="DS1445" s="77">
        <v>0</v>
      </c>
      <c r="DT1445" s="77">
        <v>0</v>
      </c>
      <c r="DU1445" s="77">
        <v>0</v>
      </c>
      <c r="DV1445" s="77">
        <v>0</v>
      </c>
      <c r="DW1445" s="77">
        <v>0</v>
      </c>
      <c r="GE1445" s="77" t="s">
        <v>425</v>
      </c>
      <c r="GF1445" s="77" t="s">
        <v>155</v>
      </c>
      <c r="GG1445" s="77" t="s">
        <v>436</v>
      </c>
      <c r="GH1445" s="77" t="s">
        <v>439</v>
      </c>
      <c r="GI1445" s="77">
        <v>2022</v>
      </c>
      <c r="GJ1445" s="77" t="s">
        <v>301</v>
      </c>
      <c r="GK1445" s="77">
        <v>2.94196415228103</v>
      </c>
      <c r="GL1445" s="77">
        <v>500.98972500000002</v>
      </c>
      <c r="GM1445" s="77">
        <v>2022</v>
      </c>
      <c r="GN1445" s="77" t="s">
        <v>175</v>
      </c>
      <c r="GO1445" s="77">
        <v>5.3000000000000005E-2</v>
      </c>
      <c r="GP1445" s="77">
        <v>3</v>
      </c>
      <c r="GQ1445" s="77">
        <v>0</v>
      </c>
      <c r="GR1445" s="77" t="s">
        <v>423</v>
      </c>
      <c r="GS1445" s="77">
        <v>5.5966209081309407E-2</v>
      </c>
      <c r="GT1445" s="77">
        <v>0.16465058085627732</v>
      </c>
      <c r="GU1445" s="77">
        <v>5.5966209081309407E-2</v>
      </c>
      <c r="GV1445" s="248">
        <v>0.16465058085627732</v>
      </c>
      <c r="GW1445" s="248">
        <v>5.5966209081309407E-2</v>
      </c>
      <c r="GX1445" s="77">
        <v>0.16465058085627732</v>
      </c>
      <c r="GY1445" s="77">
        <v>0</v>
      </c>
      <c r="GZ1445" s="77">
        <v>0</v>
      </c>
    </row>
    <row r="1446" spans="98:208" x14ac:dyDescent="0.25">
      <c r="CT1446" s="77" t="s">
        <v>155</v>
      </c>
      <c r="CU1446" s="77" t="s">
        <v>451</v>
      </c>
      <c r="CV1446" s="77" t="s">
        <v>481</v>
      </c>
      <c r="CW1446" s="77">
        <v>2022</v>
      </c>
      <c r="CX1446" s="77">
        <v>0</v>
      </c>
      <c r="CY1446" s="77">
        <v>0</v>
      </c>
      <c r="CZ1446" s="77">
        <v>0</v>
      </c>
      <c r="DA1446" s="77">
        <v>0</v>
      </c>
      <c r="DB1446" s="77">
        <v>21083.842824224339</v>
      </c>
      <c r="DC1446" s="77">
        <v>409.22373582022738</v>
      </c>
      <c r="DD1446" s="77">
        <v>13469.087812378701</v>
      </c>
      <c r="DE1446" s="77">
        <v>7205.5312760251854</v>
      </c>
      <c r="DF1446" s="77">
        <v>1219.5839681183077</v>
      </c>
      <c r="DG1446" s="77">
        <v>1219.5839681183077</v>
      </c>
      <c r="DH1446" s="77">
        <v>1219.5839681183077</v>
      </c>
      <c r="DI1446" s="77">
        <v>0</v>
      </c>
      <c r="DJ1446" s="77">
        <v>1.161805510643554E-9</v>
      </c>
      <c r="DL1446" s="77">
        <v>0</v>
      </c>
      <c r="DM1446" s="77">
        <v>1.4169193748523823E-6</v>
      </c>
      <c r="DN1446" s="77">
        <v>1.4169193748523823E-6</v>
      </c>
      <c r="DO1446" s="77">
        <v>0</v>
      </c>
      <c r="DP1446" s="77">
        <v>1.4169193748523823E-6</v>
      </c>
      <c r="DQ1446" s="77">
        <v>1.4169193748523823E-6</v>
      </c>
      <c r="DR1446" s="77">
        <v>0</v>
      </c>
      <c r="DS1446" s="77">
        <v>1.4169193748523823E-6</v>
      </c>
      <c r="DT1446" s="77">
        <v>1.4169193748523823E-6</v>
      </c>
      <c r="DU1446" s="77">
        <v>0</v>
      </c>
      <c r="DV1446" s="77">
        <v>0</v>
      </c>
      <c r="DW1446" s="77">
        <v>0</v>
      </c>
      <c r="GE1446" s="77" t="s">
        <v>427</v>
      </c>
      <c r="GF1446" s="77" t="s">
        <v>155</v>
      </c>
      <c r="GG1446" s="77" t="s">
        <v>436</v>
      </c>
      <c r="GH1446" s="77" t="s">
        <v>439</v>
      </c>
      <c r="GI1446" s="77">
        <v>2022</v>
      </c>
      <c r="GJ1446" s="77" t="s">
        <v>303</v>
      </c>
      <c r="GK1446" s="77">
        <v>1.6021759622082941</v>
      </c>
      <c r="GL1446" s="77">
        <v>500.98972500000002</v>
      </c>
      <c r="GM1446" s="77">
        <v>2022</v>
      </c>
      <c r="GN1446" s="77" t="s">
        <v>175</v>
      </c>
      <c r="GO1446" s="77">
        <v>5.3000000000000005E-2</v>
      </c>
      <c r="GP1446" s="77">
        <v>3</v>
      </c>
      <c r="GQ1446" s="77">
        <v>0</v>
      </c>
      <c r="GR1446" s="77" t="s">
        <v>423</v>
      </c>
      <c r="GS1446" s="77">
        <v>5.5966209081309407E-2</v>
      </c>
      <c r="GT1446" s="77">
        <v>8.9667714885997465E-2</v>
      </c>
      <c r="GU1446" s="77">
        <v>5.5966209081309407E-2</v>
      </c>
      <c r="GV1446" s="248">
        <v>8.9667714885997465E-2</v>
      </c>
      <c r="GW1446" s="248">
        <v>5.5966209081309407E-2</v>
      </c>
      <c r="GX1446" s="77">
        <v>8.9667714885997465E-2</v>
      </c>
      <c r="GY1446" s="77">
        <v>0</v>
      </c>
      <c r="GZ1446" s="77">
        <v>0</v>
      </c>
    </row>
    <row r="1447" spans="98:208" x14ac:dyDescent="0.25">
      <c r="CT1447" s="77" t="s">
        <v>155</v>
      </c>
      <c r="CU1447" s="77" t="s">
        <v>451</v>
      </c>
      <c r="CV1447" s="77" t="s">
        <v>481</v>
      </c>
      <c r="CW1447" s="77">
        <v>2023</v>
      </c>
      <c r="CX1447" s="77">
        <v>0</v>
      </c>
      <c r="CY1447" s="77">
        <v>0</v>
      </c>
      <c r="CZ1447" s="77">
        <v>0</v>
      </c>
      <c r="DA1447" s="77">
        <v>0</v>
      </c>
      <c r="DB1447" s="77">
        <v>21835.978114130419</v>
      </c>
      <c r="DC1447" s="77">
        <v>428.60232122026639</v>
      </c>
      <c r="DD1447" s="77">
        <v>13939.560973457519</v>
      </c>
      <c r="DE1447" s="77">
        <v>7467.8148194523983</v>
      </c>
      <c r="DF1447" s="77">
        <v>0</v>
      </c>
      <c r="DG1447" s="77">
        <v>1263.5534246224929</v>
      </c>
      <c r="DH1447" s="77">
        <v>1263.5534246224929</v>
      </c>
      <c r="DI1447" s="77">
        <v>1263.5534246224929</v>
      </c>
      <c r="DJ1447" s="77">
        <v>1.161805510643554E-9</v>
      </c>
      <c r="DL1447" s="77">
        <v>0</v>
      </c>
      <c r="DM1447" s="77">
        <v>0</v>
      </c>
      <c r="DN1447" s="77">
        <v>0</v>
      </c>
      <c r="DO1447" s="77">
        <v>0</v>
      </c>
      <c r="DP1447" s="77">
        <v>1.4680033317189468E-6</v>
      </c>
      <c r="DQ1447" s="77">
        <v>1.4680033317189468E-6</v>
      </c>
      <c r="DR1447" s="77">
        <v>0</v>
      </c>
      <c r="DS1447" s="77">
        <v>1.4680033317189468E-6</v>
      </c>
      <c r="DT1447" s="77">
        <v>1.4680033317189468E-6</v>
      </c>
      <c r="DU1447" s="77">
        <v>0</v>
      </c>
      <c r="DV1447" s="77">
        <v>1.4680033317189468E-6</v>
      </c>
      <c r="DW1447" s="77">
        <v>1.4680033317189468E-6</v>
      </c>
      <c r="GE1447" s="77" t="s">
        <v>422</v>
      </c>
      <c r="GF1447" s="77" t="s">
        <v>155</v>
      </c>
      <c r="GG1447" s="77" t="s">
        <v>436</v>
      </c>
      <c r="GH1447" s="77" t="s">
        <v>439</v>
      </c>
      <c r="GI1447" s="77">
        <v>2023</v>
      </c>
      <c r="GJ1447" s="77" t="s">
        <v>305</v>
      </c>
      <c r="GK1447" s="77">
        <v>0.71896016785821526</v>
      </c>
      <c r="GL1447" s="77">
        <v>500.98972500000002</v>
      </c>
      <c r="GM1447" s="77">
        <v>2023</v>
      </c>
      <c r="GN1447" s="77" t="s">
        <v>175</v>
      </c>
      <c r="GO1447" s="77">
        <v>0.13250000000000001</v>
      </c>
      <c r="GP1447" s="77">
        <v>3</v>
      </c>
      <c r="GQ1447" s="77">
        <v>0</v>
      </c>
      <c r="GR1447" s="77" t="s">
        <v>423</v>
      </c>
      <c r="GS1447" s="77">
        <v>0</v>
      </c>
      <c r="GT1447" s="77">
        <v>0</v>
      </c>
      <c r="GU1447" s="77">
        <v>0.1527377521613833</v>
      </c>
      <c r="GV1447" s="248">
        <v>0.10981235993223462</v>
      </c>
      <c r="GW1447" s="248">
        <v>0.1527377521613833</v>
      </c>
      <c r="GX1447" s="77">
        <v>0.10981235993223462</v>
      </c>
      <c r="GY1447" s="77">
        <v>0.1527377521613833</v>
      </c>
      <c r="GZ1447" s="77">
        <v>0.10981235993223462</v>
      </c>
    </row>
    <row r="1448" spans="98:208" x14ac:dyDescent="0.25">
      <c r="CT1448" s="77" t="s">
        <v>155</v>
      </c>
      <c r="CU1448" s="77" t="s">
        <v>451</v>
      </c>
      <c r="CV1448" s="77" t="s">
        <v>481</v>
      </c>
      <c r="CW1448" s="77">
        <v>2024</v>
      </c>
      <c r="CX1448" s="77">
        <v>0</v>
      </c>
      <c r="CY1448" s="77">
        <v>0</v>
      </c>
      <c r="CZ1448" s="77">
        <v>0</v>
      </c>
      <c r="DA1448" s="77">
        <v>0</v>
      </c>
      <c r="DB1448" s="77">
        <v>21835.978114130419</v>
      </c>
      <c r="DC1448" s="77">
        <v>428.60232122026639</v>
      </c>
      <c r="DD1448" s="77">
        <v>13939.560973457519</v>
      </c>
      <c r="DE1448" s="77">
        <v>7467.8148194523983</v>
      </c>
      <c r="DF1448" s="77">
        <v>0</v>
      </c>
      <c r="DG1448" s="77">
        <v>0</v>
      </c>
      <c r="DH1448" s="77">
        <v>1263.5534246224929</v>
      </c>
      <c r="DI1448" s="77">
        <v>1263.5534246224929</v>
      </c>
      <c r="DJ1448" s="77">
        <v>1.161805510643554E-9</v>
      </c>
      <c r="DL1448" s="77">
        <v>0</v>
      </c>
      <c r="DM1448" s="77">
        <v>0</v>
      </c>
      <c r="DN1448" s="77">
        <v>0</v>
      </c>
      <c r="DO1448" s="77">
        <v>0</v>
      </c>
      <c r="DP1448" s="77">
        <v>0</v>
      </c>
      <c r="DQ1448" s="77">
        <v>0</v>
      </c>
      <c r="DR1448" s="77">
        <v>0</v>
      </c>
      <c r="DS1448" s="77">
        <v>1.4680033317189468E-6</v>
      </c>
      <c r="DT1448" s="77">
        <v>1.4680033317189468E-6</v>
      </c>
      <c r="DU1448" s="77">
        <v>0</v>
      </c>
      <c r="DV1448" s="77">
        <v>1.4680033317189468E-6</v>
      </c>
      <c r="DW1448" s="77">
        <v>1.4680033317189468E-6</v>
      </c>
      <c r="GE1448" s="77" t="s">
        <v>425</v>
      </c>
      <c r="GF1448" s="77" t="s">
        <v>155</v>
      </c>
      <c r="GG1448" s="77" t="s">
        <v>436</v>
      </c>
      <c r="GH1448" s="77" t="s">
        <v>439</v>
      </c>
      <c r="GI1448" s="77">
        <v>2023</v>
      </c>
      <c r="GJ1448" s="77" t="s">
        <v>301</v>
      </c>
      <c r="GK1448" s="77">
        <v>3.0714971986151172</v>
      </c>
      <c r="GL1448" s="77">
        <v>500.98972500000002</v>
      </c>
      <c r="GM1448" s="77">
        <v>2023</v>
      </c>
      <c r="GN1448" s="77" t="s">
        <v>175</v>
      </c>
      <c r="GO1448" s="77">
        <v>5.3000000000000005E-2</v>
      </c>
      <c r="GP1448" s="77">
        <v>3</v>
      </c>
      <c r="GQ1448" s="77">
        <v>0</v>
      </c>
      <c r="GR1448" s="77" t="s">
        <v>423</v>
      </c>
      <c r="GS1448" s="77">
        <v>0</v>
      </c>
      <c r="GT1448" s="77">
        <v>0</v>
      </c>
      <c r="GU1448" s="77">
        <v>5.5966209081309407E-2</v>
      </c>
      <c r="GV1448" s="248">
        <v>0.17190005441034978</v>
      </c>
      <c r="GW1448" s="248">
        <v>5.5966209081309407E-2</v>
      </c>
      <c r="GX1448" s="77">
        <v>0.17190005441034978</v>
      </c>
      <c r="GY1448" s="77">
        <v>5.5966209081309407E-2</v>
      </c>
      <c r="GZ1448" s="77">
        <v>0.17190005441034978</v>
      </c>
    </row>
    <row r="1449" spans="98:208" x14ac:dyDescent="0.25">
      <c r="CT1449" s="77" t="s">
        <v>155</v>
      </c>
      <c r="CU1449" s="77" t="s">
        <v>451</v>
      </c>
      <c r="CV1449" s="77" t="s">
        <v>481</v>
      </c>
      <c r="CW1449" s="77">
        <v>2025</v>
      </c>
      <c r="CX1449" s="77">
        <v>0</v>
      </c>
      <c r="CY1449" s="77">
        <v>0</v>
      </c>
      <c r="CZ1449" s="77">
        <v>0</v>
      </c>
      <c r="DA1449" s="77">
        <v>0</v>
      </c>
      <c r="DB1449" s="77">
        <v>21835.978114130419</v>
      </c>
      <c r="DC1449" s="77">
        <v>428.60232122026639</v>
      </c>
      <c r="DD1449" s="77">
        <v>13939.560973457519</v>
      </c>
      <c r="DE1449" s="77">
        <v>7467.8148194523983</v>
      </c>
      <c r="DF1449" s="77">
        <v>0</v>
      </c>
      <c r="DG1449" s="77">
        <v>0</v>
      </c>
      <c r="DH1449" s="77">
        <v>0</v>
      </c>
      <c r="DI1449" s="77">
        <v>1263.5534246224929</v>
      </c>
      <c r="DJ1449" s="77">
        <v>1.161805510643554E-9</v>
      </c>
      <c r="DL1449" s="77">
        <v>0</v>
      </c>
      <c r="DM1449" s="77">
        <v>0</v>
      </c>
      <c r="DN1449" s="77">
        <v>0</v>
      </c>
      <c r="DO1449" s="77">
        <v>0</v>
      </c>
      <c r="DP1449" s="77">
        <v>0</v>
      </c>
      <c r="DQ1449" s="77">
        <v>0</v>
      </c>
      <c r="DR1449" s="77">
        <v>0</v>
      </c>
      <c r="DS1449" s="77">
        <v>0</v>
      </c>
      <c r="DT1449" s="77">
        <v>0</v>
      </c>
      <c r="DU1449" s="77">
        <v>0</v>
      </c>
      <c r="DV1449" s="77">
        <v>1.4680033317189468E-6</v>
      </c>
      <c r="DW1449" s="77">
        <v>1.4680033317189468E-6</v>
      </c>
      <c r="GE1449" s="77" t="s">
        <v>427</v>
      </c>
      <c r="GF1449" s="77" t="s">
        <v>155</v>
      </c>
      <c r="GG1449" s="77" t="s">
        <v>436</v>
      </c>
      <c r="GH1449" s="77" t="s">
        <v>439</v>
      </c>
      <c r="GI1449" s="77">
        <v>2023</v>
      </c>
      <c r="GJ1449" s="77" t="s">
        <v>303</v>
      </c>
      <c r="GK1449" s="77">
        <v>1.684577240534451</v>
      </c>
      <c r="GL1449" s="77">
        <v>500.98972500000002</v>
      </c>
      <c r="GM1449" s="77">
        <v>2023</v>
      </c>
      <c r="GN1449" s="77" t="s">
        <v>175</v>
      </c>
      <c r="GO1449" s="77">
        <v>5.3000000000000005E-2</v>
      </c>
      <c r="GP1449" s="77">
        <v>3</v>
      </c>
      <c r="GQ1449" s="77">
        <v>0</v>
      </c>
      <c r="GR1449" s="77" t="s">
        <v>423</v>
      </c>
      <c r="GS1449" s="77">
        <v>0</v>
      </c>
      <c r="GT1449" s="77">
        <v>0</v>
      </c>
      <c r="GU1449" s="77">
        <v>5.5966209081309407E-2</v>
      </c>
      <c r="GV1449" s="248">
        <v>9.4279402057366332E-2</v>
      </c>
      <c r="GW1449" s="248">
        <v>5.5966209081309407E-2</v>
      </c>
      <c r="GX1449" s="77">
        <v>9.4279402057366332E-2</v>
      </c>
      <c r="GY1449" s="77">
        <v>5.5966209081309407E-2</v>
      </c>
      <c r="GZ1449" s="77">
        <v>9.4279402057366332E-2</v>
      </c>
    </row>
    <row r="1450" spans="98:208" x14ac:dyDescent="0.25">
      <c r="CT1450" s="77" t="s">
        <v>155</v>
      </c>
      <c r="CU1450" s="77" t="s">
        <v>451</v>
      </c>
      <c r="CV1450" s="77" t="s">
        <v>488</v>
      </c>
      <c r="CW1450" s="77">
        <v>2020</v>
      </c>
      <c r="CX1450" s="77">
        <v>0</v>
      </c>
      <c r="CY1450" s="77">
        <v>0</v>
      </c>
      <c r="CZ1450" s="77">
        <v>0</v>
      </c>
      <c r="DA1450" s="77">
        <v>0</v>
      </c>
      <c r="DB1450" s="77">
        <v>21083.842824224459</v>
      </c>
      <c r="DC1450" s="77">
        <v>409.22373582043872</v>
      </c>
      <c r="DD1450" s="77">
        <v>13469.08781237873</v>
      </c>
      <c r="DE1450" s="77">
        <v>7205.5312760252809</v>
      </c>
      <c r="DF1450" s="77">
        <v>1219.583968118347</v>
      </c>
      <c r="DG1450" s="77">
        <v>0</v>
      </c>
      <c r="DH1450" s="77">
        <v>0</v>
      </c>
      <c r="DI1450" s="77">
        <v>0</v>
      </c>
      <c r="DJ1450" s="77">
        <v>5.0107260568700578E-8</v>
      </c>
      <c r="DL1450" s="77">
        <v>0</v>
      </c>
      <c r="DM1450" s="77">
        <v>6.1110011675915825E-5</v>
      </c>
      <c r="DN1450" s="77">
        <v>6.1110011675915825E-5</v>
      </c>
      <c r="DO1450" s="77">
        <v>0</v>
      </c>
      <c r="DP1450" s="77">
        <v>0</v>
      </c>
      <c r="DQ1450" s="77">
        <v>0</v>
      </c>
      <c r="DR1450" s="77">
        <v>0</v>
      </c>
      <c r="DS1450" s="77">
        <v>0</v>
      </c>
      <c r="DT1450" s="77">
        <v>0</v>
      </c>
      <c r="DU1450" s="77">
        <v>0</v>
      </c>
      <c r="DV1450" s="77">
        <v>0</v>
      </c>
      <c r="DW1450" s="77">
        <v>0</v>
      </c>
      <c r="GE1450" s="77" t="s">
        <v>422</v>
      </c>
      <c r="GF1450" s="77" t="s">
        <v>155</v>
      </c>
      <c r="GG1450" s="77" t="s">
        <v>436</v>
      </c>
      <c r="GH1450" s="77" t="s">
        <v>439</v>
      </c>
      <c r="GI1450" s="77">
        <v>2024</v>
      </c>
      <c r="GJ1450" s="77" t="s">
        <v>305</v>
      </c>
      <c r="GK1450" s="77">
        <v>0.71896016785821526</v>
      </c>
      <c r="GL1450" s="77">
        <v>500.98972500000002</v>
      </c>
      <c r="GM1450" s="77">
        <v>2024</v>
      </c>
      <c r="GN1450" s="77" t="s">
        <v>175</v>
      </c>
      <c r="GO1450" s="77">
        <v>0.13250000000000001</v>
      </c>
      <c r="GP1450" s="77">
        <v>3</v>
      </c>
      <c r="GQ1450" s="77">
        <v>0</v>
      </c>
      <c r="GR1450" s="77" t="s">
        <v>423</v>
      </c>
      <c r="GS1450" s="77">
        <v>0</v>
      </c>
      <c r="GT1450" s="77">
        <v>0</v>
      </c>
      <c r="GU1450" s="77">
        <v>0</v>
      </c>
      <c r="GV1450" s="248">
        <v>0</v>
      </c>
      <c r="GW1450" s="248">
        <v>0.1527377521613833</v>
      </c>
      <c r="GX1450" s="77">
        <v>0.10981235993223462</v>
      </c>
      <c r="GY1450" s="77">
        <v>0.1527377521613833</v>
      </c>
      <c r="GZ1450" s="77">
        <v>0.10981235993223462</v>
      </c>
    </row>
    <row r="1451" spans="98:208" x14ac:dyDescent="0.25">
      <c r="CT1451" s="77" t="s">
        <v>155</v>
      </c>
      <c r="CU1451" s="77" t="s">
        <v>451</v>
      </c>
      <c r="CV1451" s="77" t="s">
        <v>488</v>
      </c>
      <c r="CW1451" s="77">
        <v>2021</v>
      </c>
      <c r="CX1451" s="77">
        <v>0</v>
      </c>
      <c r="CY1451" s="77">
        <v>0</v>
      </c>
      <c r="CZ1451" s="77">
        <v>0</v>
      </c>
      <c r="DA1451" s="77">
        <v>0</v>
      </c>
      <c r="DB1451" s="77">
        <v>21083.842824224459</v>
      </c>
      <c r="DC1451" s="77">
        <v>409.22373582043872</v>
      </c>
      <c r="DD1451" s="77">
        <v>13469.08781237873</v>
      </c>
      <c r="DE1451" s="77">
        <v>7205.5312760252809</v>
      </c>
      <c r="DF1451" s="77">
        <v>1219.583968118347</v>
      </c>
      <c r="DG1451" s="77">
        <v>1219.583968118347</v>
      </c>
      <c r="DH1451" s="77">
        <v>0</v>
      </c>
      <c r="DI1451" s="77">
        <v>0</v>
      </c>
      <c r="DJ1451" s="77">
        <v>5.0107260568700578E-8</v>
      </c>
      <c r="DL1451" s="77">
        <v>0</v>
      </c>
      <c r="DM1451" s="77">
        <v>6.1110011675915825E-5</v>
      </c>
      <c r="DN1451" s="77">
        <v>6.1110011675915825E-5</v>
      </c>
      <c r="DO1451" s="77">
        <v>0</v>
      </c>
      <c r="DP1451" s="77">
        <v>6.1110011675915825E-5</v>
      </c>
      <c r="DQ1451" s="77">
        <v>6.1110011675915825E-5</v>
      </c>
      <c r="DR1451" s="77">
        <v>0</v>
      </c>
      <c r="DS1451" s="77">
        <v>0</v>
      </c>
      <c r="DT1451" s="77">
        <v>0</v>
      </c>
      <c r="DU1451" s="77">
        <v>0</v>
      </c>
      <c r="DV1451" s="77">
        <v>0</v>
      </c>
      <c r="DW1451" s="77">
        <v>0</v>
      </c>
      <c r="GE1451" s="77" t="s">
        <v>425</v>
      </c>
      <c r="GF1451" s="77" t="s">
        <v>155</v>
      </c>
      <c r="GG1451" s="77" t="s">
        <v>436</v>
      </c>
      <c r="GH1451" s="77" t="s">
        <v>439</v>
      </c>
      <c r="GI1451" s="77">
        <v>2024</v>
      </c>
      <c r="GJ1451" s="77" t="s">
        <v>301</v>
      </c>
      <c r="GK1451" s="77">
        <v>3.0714971986151172</v>
      </c>
      <c r="GL1451" s="77">
        <v>500.98972500000002</v>
      </c>
      <c r="GM1451" s="77">
        <v>2024</v>
      </c>
      <c r="GN1451" s="77" t="s">
        <v>175</v>
      </c>
      <c r="GO1451" s="77">
        <v>5.3000000000000005E-2</v>
      </c>
      <c r="GP1451" s="77">
        <v>3</v>
      </c>
      <c r="GQ1451" s="77">
        <v>0</v>
      </c>
      <c r="GR1451" s="77" t="s">
        <v>423</v>
      </c>
      <c r="GS1451" s="77">
        <v>0</v>
      </c>
      <c r="GT1451" s="77">
        <v>0</v>
      </c>
      <c r="GU1451" s="77">
        <v>0</v>
      </c>
      <c r="GV1451" s="248">
        <v>0</v>
      </c>
      <c r="GW1451" s="248">
        <v>5.5966209081309407E-2</v>
      </c>
      <c r="GX1451" s="77">
        <v>0.17190005441034978</v>
      </c>
      <c r="GY1451" s="77">
        <v>5.5966209081309407E-2</v>
      </c>
      <c r="GZ1451" s="77">
        <v>0.17190005441034978</v>
      </c>
    </row>
    <row r="1452" spans="98:208" x14ac:dyDescent="0.25">
      <c r="CT1452" s="77" t="s">
        <v>155</v>
      </c>
      <c r="CU1452" s="77" t="s">
        <v>451</v>
      </c>
      <c r="CV1452" s="77" t="s">
        <v>488</v>
      </c>
      <c r="CW1452" s="77">
        <v>2022</v>
      </c>
      <c r="CX1452" s="77">
        <v>0</v>
      </c>
      <c r="CY1452" s="77">
        <v>0</v>
      </c>
      <c r="CZ1452" s="77">
        <v>0</v>
      </c>
      <c r="DA1452" s="77">
        <v>0</v>
      </c>
      <c r="DB1452" s="77">
        <v>21083.842824224459</v>
      </c>
      <c r="DC1452" s="77">
        <v>409.22373582043872</v>
      </c>
      <c r="DD1452" s="77">
        <v>13469.08781237873</v>
      </c>
      <c r="DE1452" s="77">
        <v>7205.5312760252809</v>
      </c>
      <c r="DF1452" s="77">
        <v>1219.583968118347</v>
      </c>
      <c r="DG1452" s="77">
        <v>1219.583968118347</v>
      </c>
      <c r="DH1452" s="77">
        <v>1219.583968118347</v>
      </c>
      <c r="DI1452" s="77">
        <v>0</v>
      </c>
      <c r="DJ1452" s="77">
        <v>5.0107260568700578E-8</v>
      </c>
      <c r="DL1452" s="77">
        <v>0</v>
      </c>
      <c r="DM1452" s="77">
        <v>6.1110011675915825E-5</v>
      </c>
      <c r="DN1452" s="77">
        <v>6.1110011675915825E-5</v>
      </c>
      <c r="DO1452" s="77">
        <v>0</v>
      </c>
      <c r="DP1452" s="77">
        <v>6.1110011675915825E-5</v>
      </c>
      <c r="DQ1452" s="77">
        <v>6.1110011675915825E-5</v>
      </c>
      <c r="DR1452" s="77">
        <v>0</v>
      </c>
      <c r="DS1452" s="77">
        <v>6.1110011675915825E-5</v>
      </c>
      <c r="DT1452" s="77">
        <v>6.1110011675915825E-5</v>
      </c>
      <c r="DU1452" s="77">
        <v>0</v>
      </c>
      <c r="DV1452" s="77">
        <v>0</v>
      </c>
      <c r="DW1452" s="77">
        <v>0</v>
      </c>
      <c r="GE1452" s="77" t="s">
        <v>427</v>
      </c>
      <c r="GF1452" s="77" t="s">
        <v>155</v>
      </c>
      <c r="GG1452" s="77" t="s">
        <v>436</v>
      </c>
      <c r="GH1452" s="77" t="s">
        <v>439</v>
      </c>
      <c r="GI1452" s="77">
        <v>2024</v>
      </c>
      <c r="GJ1452" s="77" t="s">
        <v>303</v>
      </c>
      <c r="GK1452" s="77">
        <v>1.684577240534451</v>
      </c>
      <c r="GL1452" s="77">
        <v>500.98972500000002</v>
      </c>
      <c r="GM1452" s="77">
        <v>2024</v>
      </c>
      <c r="GN1452" s="77" t="s">
        <v>175</v>
      </c>
      <c r="GO1452" s="77">
        <v>5.3000000000000005E-2</v>
      </c>
      <c r="GP1452" s="77">
        <v>3</v>
      </c>
      <c r="GQ1452" s="77">
        <v>0</v>
      </c>
      <c r="GR1452" s="77" t="s">
        <v>423</v>
      </c>
      <c r="GS1452" s="77">
        <v>0</v>
      </c>
      <c r="GT1452" s="77">
        <v>0</v>
      </c>
      <c r="GU1452" s="77">
        <v>0</v>
      </c>
      <c r="GV1452" s="248">
        <v>0</v>
      </c>
      <c r="GW1452" s="248">
        <v>5.5966209081309407E-2</v>
      </c>
      <c r="GX1452" s="77">
        <v>9.4279402057366332E-2</v>
      </c>
      <c r="GY1452" s="77">
        <v>5.5966209081309407E-2</v>
      </c>
      <c r="GZ1452" s="77">
        <v>9.4279402057366332E-2</v>
      </c>
    </row>
    <row r="1453" spans="98:208" x14ac:dyDescent="0.25">
      <c r="CT1453" s="77" t="s">
        <v>155</v>
      </c>
      <c r="CU1453" s="77" t="s">
        <v>451</v>
      </c>
      <c r="CV1453" s="77" t="s">
        <v>488</v>
      </c>
      <c r="CW1453" s="77">
        <v>2023</v>
      </c>
      <c r="CX1453" s="77">
        <v>0</v>
      </c>
      <c r="CY1453" s="77">
        <v>0</v>
      </c>
      <c r="CZ1453" s="77">
        <v>0</v>
      </c>
      <c r="DA1453" s="77">
        <v>0</v>
      </c>
      <c r="DB1453" s="77">
        <v>21835.978114130419</v>
      </c>
      <c r="DC1453" s="77">
        <v>428.60232122030322</v>
      </c>
      <c r="DD1453" s="77">
        <v>13939.560973457559</v>
      </c>
      <c r="DE1453" s="77">
        <v>7467.8148194525547</v>
      </c>
      <c r="DF1453" s="77">
        <v>0</v>
      </c>
      <c r="DG1453" s="77">
        <v>1263.5534246225095</v>
      </c>
      <c r="DH1453" s="77">
        <v>1263.5534246225095</v>
      </c>
      <c r="DI1453" s="77">
        <v>1263.5534246225095</v>
      </c>
      <c r="DJ1453" s="77">
        <v>5.0107260568700578E-8</v>
      </c>
      <c r="DL1453" s="77">
        <v>0</v>
      </c>
      <c r="DM1453" s="77">
        <v>0</v>
      </c>
      <c r="DN1453" s="77">
        <v>0</v>
      </c>
      <c r="DO1453" s="77">
        <v>0</v>
      </c>
      <c r="DP1453" s="77">
        <v>6.3313200690034044E-5</v>
      </c>
      <c r="DQ1453" s="77">
        <v>6.3313200690034044E-5</v>
      </c>
      <c r="DR1453" s="77">
        <v>0</v>
      </c>
      <c r="DS1453" s="77">
        <v>6.3313200690034044E-5</v>
      </c>
      <c r="DT1453" s="77">
        <v>6.3313200690034044E-5</v>
      </c>
      <c r="DU1453" s="77">
        <v>0</v>
      </c>
      <c r="DV1453" s="77">
        <v>6.3313200690034044E-5</v>
      </c>
      <c r="DW1453" s="77">
        <v>6.3313200690034044E-5</v>
      </c>
      <c r="GE1453" s="77" t="s">
        <v>422</v>
      </c>
      <c r="GF1453" s="77" t="s">
        <v>155</v>
      </c>
      <c r="GG1453" s="77" t="s">
        <v>436</v>
      </c>
      <c r="GH1453" s="77" t="s">
        <v>439</v>
      </c>
      <c r="GI1453" s="77">
        <v>2025</v>
      </c>
      <c r="GJ1453" s="77" t="s">
        <v>305</v>
      </c>
      <c r="GK1453" s="77">
        <v>0.71896016785821526</v>
      </c>
      <c r="GL1453" s="77">
        <v>500.98972500000002</v>
      </c>
      <c r="GM1453" s="77">
        <v>2025</v>
      </c>
      <c r="GN1453" s="77" t="s">
        <v>175</v>
      </c>
      <c r="GO1453" s="77">
        <v>0.13250000000000001</v>
      </c>
      <c r="GP1453" s="77">
        <v>3</v>
      </c>
      <c r="GQ1453" s="77">
        <v>0</v>
      </c>
      <c r="GR1453" s="77" t="s">
        <v>423</v>
      </c>
      <c r="GS1453" s="77">
        <v>0</v>
      </c>
      <c r="GT1453" s="77">
        <v>0</v>
      </c>
      <c r="GU1453" s="77">
        <v>0</v>
      </c>
      <c r="GV1453" s="248">
        <v>0</v>
      </c>
      <c r="GW1453" s="248">
        <v>0</v>
      </c>
      <c r="GX1453" s="77">
        <v>0</v>
      </c>
      <c r="GY1453" s="77">
        <v>0.1527377521613833</v>
      </c>
      <c r="GZ1453" s="77">
        <v>0.10981235993223462</v>
      </c>
    </row>
    <row r="1454" spans="98:208" x14ac:dyDescent="0.25">
      <c r="CT1454" s="77" t="s">
        <v>155</v>
      </c>
      <c r="CU1454" s="77" t="s">
        <v>451</v>
      </c>
      <c r="CV1454" s="77" t="s">
        <v>488</v>
      </c>
      <c r="CW1454" s="77">
        <v>2024</v>
      </c>
      <c r="CX1454" s="77">
        <v>0</v>
      </c>
      <c r="CY1454" s="77">
        <v>0</v>
      </c>
      <c r="CZ1454" s="77">
        <v>0</v>
      </c>
      <c r="DA1454" s="77">
        <v>0</v>
      </c>
      <c r="DB1454" s="77">
        <v>21835.978114130419</v>
      </c>
      <c r="DC1454" s="77">
        <v>428.60232122030322</v>
      </c>
      <c r="DD1454" s="77">
        <v>13939.560973457559</v>
      </c>
      <c r="DE1454" s="77">
        <v>7467.8148194525547</v>
      </c>
      <c r="DF1454" s="77">
        <v>0</v>
      </c>
      <c r="DG1454" s="77">
        <v>0</v>
      </c>
      <c r="DH1454" s="77">
        <v>1263.5534246225095</v>
      </c>
      <c r="DI1454" s="77">
        <v>1263.5534246225095</v>
      </c>
      <c r="DJ1454" s="77">
        <v>5.0107260568700578E-8</v>
      </c>
      <c r="DL1454" s="77">
        <v>0</v>
      </c>
      <c r="DM1454" s="77">
        <v>0</v>
      </c>
      <c r="DN1454" s="77">
        <v>0</v>
      </c>
      <c r="DO1454" s="77">
        <v>0</v>
      </c>
      <c r="DP1454" s="77">
        <v>0</v>
      </c>
      <c r="DQ1454" s="77">
        <v>0</v>
      </c>
      <c r="DR1454" s="77">
        <v>0</v>
      </c>
      <c r="DS1454" s="77">
        <v>6.3313200690034044E-5</v>
      </c>
      <c r="DT1454" s="77">
        <v>6.3313200690034044E-5</v>
      </c>
      <c r="DU1454" s="77">
        <v>0</v>
      </c>
      <c r="DV1454" s="77">
        <v>6.3313200690034044E-5</v>
      </c>
      <c r="DW1454" s="77">
        <v>6.3313200690034044E-5</v>
      </c>
      <c r="GE1454" s="77" t="s">
        <v>425</v>
      </c>
      <c r="GF1454" s="77" t="s">
        <v>155</v>
      </c>
      <c r="GG1454" s="77" t="s">
        <v>436</v>
      </c>
      <c r="GH1454" s="77" t="s">
        <v>439</v>
      </c>
      <c r="GI1454" s="77">
        <v>2025</v>
      </c>
      <c r="GJ1454" s="77" t="s">
        <v>301</v>
      </c>
      <c r="GK1454" s="77">
        <v>3.0714971986151172</v>
      </c>
      <c r="GL1454" s="77">
        <v>500.98972500000002</v>
      </c>
      <c r="GM1454" s="77">
        <v>2025</v>
      </c>
      <c r="GN1454" s="77" t="s">
        <v>175</v>
      </c>
      <c r="GO1454" s="77">
        <v>5.3000000000000005E-2</v>
      </c>
      <c r="GP1454" s="77">
        <v>3</v>
      </c>
      <c r="GQ1454" s="77">
        <v>0</v>
      </c>
      <c r="GR1454" s="77" t="s">
        <v>423</v>
      </c>
      <c r="GS1454" s="77">
        <v>0</v>
      </c>
      <c r="GT1454" s="77">
        <v>0</v>
      </c>
      <c r="GU1454" s="77">
        <v>0</v>
      </c>
      <c r="GV1454" s="248">
        <v>0</v>
      </c>
      <c r="GW1454" s="248">
        <v>0</v>
      </c>
      <c r="GX1454" s="77">
        <v>0</v>
      </c>
      <c r="GY1454" s="77">
        <v>5.5966209081309407E-2</v>
      </c>
      <c r="GZ1454" s="77">
        <v>0.17190005441034978</v>
      </c>
    </row>
    <row r="1455" spans="98:208" x14ac:dyDescent="0.25">
      <c r="CT1455" s="77" t="s">
        <v>155</v>
      </c>
      <c r="CU1455" s="77" t="s">
        <v>451</v>
      </c>
      <c r="CV1455" s="77" t="s">
        <v>488</v>
      </c>
      <c r="CW1455" s="77">
        <v>2025</v>
      </c>
      <c r="CX1455" s="77">
        <v>0</v>
      </c>
      <c r="CY1455" s="77">
        <v>0</v>
      </c>
      <c r="CZ1455" s="77">
        <v>0</v>
      </c>
      <c r="DA1455" s="77">
        <v>0</v>
      </c>
      <c r="DB1455" s="77">
        <v>21835.978114130419</v>
      </c>
      <c r="DC1455" s="77">
        <v>428.60232122030322</v>
      </c>
      <c r="DD1455" s="77">
        <v>13939.560973457559</v>
      </c>
      <c r="DE1455" s="77">
        <v>7467.8148194525547</v>
      </c>
      <c r="DF1455" s="77">
        <v>0</v>
      </c>
      <c r="DG1455" s="77">
        <v>0</v>
      </c>
      <c r="DH1455" s="77">
        <v>0</v>
      </c>
      <c r="DI1455" s="77">
        <v>1263.5534246225095</v>
      </c>
      <c r="DJ1455" s="77">
        <v>5.0107260568700578E-8</v>
      </c>
      <c r="DL1455" s="77">
        <v>0</v>
      </c>
      <c r="DM1455" s="77">
        <v>0</v>
      </c>
      <c r="DN1455" s="77">
        <v>0</v>
      </c>
      <c r="DO1455" s="77">
        <v>0</v>
      </c>
      <c r="DP1455" s="77">
        <v>0</v>
      </c>
      <c r="DQ1455" s="77">
        <v>0</v>
      </c>
      <c r="DR1455" s="77">
        <v>0</v>
      </c>
      <c r="DS1455" s="77">
        <v>0</v>
      </c>
      <c r="DT1455" s="77">
        <v>0</v>
      </c>
      <c r="DU1455" s="77">
        <v>0</v>
      </c>
      <c r="DV1455" s="77">
        <v>6.3313200690034044E-5</v>
      </c>
      <c r="DW1455" s="77">
        <v>6.3313200690034044E-5</v>
      </c>
      <c r="GE1455" s="77" t="s">
        <v>427</v>
      </c>
      <c r="GF1455" s="77" t="s">
        <v>155</v>
      </c>
      <c r="GG1455" s="77" t="s">
        <v>436</v>
      </c>
      <c r="GH1455" s="77" t="s">
        <v>439</v>
      </c>
      <c r="GI1455" s="77">
        <v>2025</v>
      </c>
      <c r="GJ1455" s="77" t="s">
        <v>303</v>
      </c>
      <c r="GK1455" s="77">
        <v>1.684577240534451</v>
      </c>
      <c r="GL1455" s="77">
        <v>500.98972500000002</v>
      </c>
      <c r="GM1455" s="77">
        <v>2025</v>
      </c>
      <c r="GN1455" s="77" t="s">
        <v>175</v>
      </c>
      <c r="GO1455" s="77">
        <v>5.3000000000000005E-2</v>
      </c>
      <c r="GP1455" s="77">
        <v>3</v>
      </c>
      <c r="GQ1455" s="77">
        <v>0</v>
      </c>
      <c r="GR1455" s="77" t="s">
        <v>423</v>
      </c>
      <c r="GS1455" s="77">
        <v>0</v>
      </c>
      <c r="GT1455" s="77">
        <v>0</v>
      </c>
      <c r="GU1455" s="77">
        <v>0</v>
      </c>
      <c r="GV1455" s="248">
        <v>0</v>
      </c>
      <c r="GW1455" s="248">
        <v>0</v>
      </c>
      <c r="GX1455" s="77">
        <v>0</v>
      </c>
      <c r="GY1455" s="77">
        <v>5.5966209081309407E-2</v>
      </c>
      <c r="GZ1455" s="77">
        <v>9.4279402057366332E-2</v>
      </c>
    </row>
    <row r="1456" spans="98:208" x14ac:dyDescent="0.25">
      <c r="CT1456" s="77" t="s">
        <v>155</v>
      </c>
      <c r="CU1456" s="77" t="s">
        <v>452</v>
      </c>
      <c r="CV1456" s="77" t="s">
        <v>300</v>
      </c>
      <c r="CW1456" s="77">
        <v>2020</v>
      </c>
      <c r="CX1456" s="77">
        <v>0</v>
      </c>
      <c r="CY1456" s="77">
        <v>0</v>
      </c>
      <c r="CZ1456" s="77">
        <v>0</v>
      </c>
      <c r="DA1456" s="77">
        <v>0</v>
      </c>
      <c r="DB1456" s="77">
        <v>14146.130641332509</v>
      </c>
      <c r="DC1456" s="77">
        <v>222.22942162782621</v>
      </c>
      <c r="DD1456" s="77">
        <v>8585.7228092479399</v>
      </c>
      <c r="DE1456" s="77">
        <v>5338.1784104567423</v>
      </c>
      <c r="DF1456" s="77">
        <v>813.21078921304979</v>
      </c>
      <c r="DG1456" s="77">
        <v>0</v>
      </c>
      <c r="DH1456" s="77">
        <v>0</v>
      </c>
      <c r="DI1456" s="77">
        <v>0</v>
      </c>
      <c r="DJ1456" s="77">
        <v>5.430081291123832E-8</v>
      </c>
      <c r="DL1456" s="77">
        <v>0</v>
      </c>
      <c r="DM1456" s="77">
        <v>4.415800692245828E-5</v>
      </c>
      <c r="DN1456" s="77">
        <v>4.415800692245828E-5</v>
      </c>
      <c r="DO1456" s="77">
        <v>0</v>
      </c>
      <c r="DP1456" s="77">
        <v>0</v>
      </c>
      <c r="DQ1456" s="77">
        <v>0</v>
      </c>
      <c r="DR1456" s="77">
        <v>0</v>
      </c>
      <c r="DS1456" s="77">
        <v>0</v>
      </c>
      <c r="DT1456" s="77">
        <v>0</v>
      </c>
      <c r="DU1456" s="77">
        <v>0</v>
      </c>
      <c r="DV1456" s="77">
        <v>0</v>
      </c>
      <c r="DW1456" s="77">
        <v>0</v>
      </c>
      <c r="GE1456" s="77" t="s">
        <v>422</v>
      </c>
      <c r="GF1456" s="77" t="s">
        <v>155</v>
      </c>
      <c r="GG1456" s="77" t="s">
        <v>436</v>
      </c>
      <c r="GH1456" s="77" t="s">
        <v>446</v>
      </c>
      <c r="GI1456" s="77">
        <v>2021</v>
      </c>
      <c r="GJ1456" s="77" t="s">
        <v>305</v>
      </c>
      <c r="GK1456" s="77">
        <v>3.642506068395452E-2</v>
      </c>
      <c r="GL1456" s="77">
        <v>500.98972500000002</v>
      </c>
      <c r="GM1456" s="77">
        <v>2021</v>
      </c>
      <c r="GN1456" s="77" t="s">
        <v>175</v>
      </c>
      <c r="GO1456" s="77">
        <v>0.13250000000000001</v>
      </c>
      <c r="GP1456" s="77">
        <v>3</v>
      </c>
      <c r="GQ1456" s="77">
        <v>0</v>
      </c>
      <c r="GR1456" s="77" t="s">
        <v>423</v>
      </c>
      <c r="GS1456" s="77">
        <v>0.1527377521613833</v>
      </c>
      <c r="GT1456" s="77">
        <v>5.5634818912091927E-3</v>
      </c>
      <c r="GU1456" s="77">
        <v>0.1527377521613833</v>
      </c>
      <c r="GV1456" s="248">
        <v>5.5634818912091927E-3</v>
      </c>
      <c r="GW1456" s="248">
        <v>0</v>
      </c>
      <c r="GX1456" s="77">
        <v>0</v>
      </c>
      <c r="GY1456" s="77">
        <v>0</v>
      </c>
      <c r="GZ1456" s="77">
        <v>0</v>
      </c>
    </row>
    <row r="1457" spans="98:208" x14ac:dyDescent="0.25">
      <c r="CT1457" s="77" t="s">
        <v>155</v>
      </c>
      <c r="CU1457" s="77" t="s">
        <v>452</v>
      </c>
      <c r="CV1457" s="77" t="s">
        <v>300</v>
      </c>
      <c r="CW1457" s="77">
        <v>2021</v>
      </c>
      <c r="CX1457" s="77">
        <v>0</v>
      </c>
      <c r="CY1457" s="77">
        <v>0</v>
      </c>
      <c r="CZ1457" s="77">
        <v>0</v>
      </c>
      <c r="DA1457" s="77">
        <v>0</v>
      </c>
      <c r="DB1457" s="77">
        <v>14146.130641332509</v>
      </c>
      <c r="DC1457" s="77">
        <v>222.22942162782621</v>
      </c>
      <c r="DD1457" s="77">
        <v>8585.7228092479399</v>
      </c>
      <c r="DE1457" s="77">
        <v>5338.1784104567423</v>
      </c>
      <c r="DF1457" s="77">
        <v>813.21078921304979</v>
      </c>
      <c r="DG1457" s="77">
        <v>813.21078921304979</v>
      </c>
      <c r="DH1457" s="77">
        <v>0</v>
      </c>
      <c r="DI1457" s="77">
        <v>0</v>
      </c>
      <c r="DJ1457" s="77">
        <v>5.430081291123832E-8</v>
      </c>
      <c r="DL1457" s="77">
        <v>0</v>
      </c>
      <c r="DM1457" s="77">
        <v>4.415800692245828E-5</v>
      </c>
      <c r="DN1457" s="77">
        <v>4.415800692245828E-5</v>
      </c>
      <c r="DO1457" s="77">
        <v>0</v>
      </c>
      <c r="DP1457" s="77">
        <v>4.415800692245828E-5</v>
      </c>
      <c r="DQ1457" s="77">
        <v>4.415800692245828E-5</v>
      </c>
      <c r="DR1457" s="77">
        <v>0</v>
      </c>
      <c r="DS1457" s="77">
        <v>0</v>
      </c>
      <c r="DT1457" s="77">
        <v>0</v>
      </c>
      <c r="DU1457" s="77">
        <v>0</v>
      </c>
      <c r="DV1457" s="77">
        <v>0</v>
      </c>
      <c r="DW1457" s="77">
        <v>0</v>
      </c>
      <c r="GE1457" s="77" t="s">
        <v>425</v>
      </c>
      <c r="GF1457" s="77" t="s">
        <v>155</v>
      </c>
      <c r="GG1457" s="77" t="s">
        <v>436</v>
      </c>
      <c r="GH1457" s="77" t="s">
        <v>446</v>
      </c>
      <c r="GI1457" s="77">
        <v>2021</v>
      </c>
      <c r="GJ1457" s="77" t="s">
        <v>301</v>
      </c>
      <c r="GK1457" s="77">
        <v>1.5808724525432651E-3</v>
      </c>
      <c r="GL1457" s="77">
        <v>500.98972500000002</v>
      </c>
      <c r="GM1457" s="77">
        <v>2021</v>
      </c>
      <c r="GN1457" s="77" t="s">
        <v>175</v>
      </c>
      <c r="GO1457" s="77">
        <v>5.3000000000000005E-2</v>
      </c>
      <c r="GP1457" s="77">
        <v>3</v>
      </c>
      <c r="GQ1457" s="77">
        <v>0</v>
      </c>
      <c r="GR1457" s="77" t="s">
        <v>423</v>
      </c>
      <c r="GS1457" s="77">
        <v>5.5966209081309407E-2</v>
      </c>
      <c r="GT1457" s="77">
        <v>8.847543820991876E-5</v>
      </c>
      <c r="GU1457" s="77">
        <v>5.5966209081309407E-2</v>
      </c>
      <c r="GV1457" s="248">
        <v>8.847543820991876E-5</v>
      </c>
      <c r="GW1457" s="248">
        <v>0</v>
      </c>
      <c r="GX1457" s="77">
        <v>0</v>
      </c>
      <c r="GY1457" s="77">
        <v>0</v>
      </c>
      <c r="GZ1457" s="77">
        <v>0</v>
      </c>
    </row>
    <row r="1458" spans="98:208" x14ac:dyDescent="0.25">
      <c r="CT1458" s="77" t="s">
        <v>155</v>
      </c>
      <c r="CU1458" s="77" t="s">
        <v>452</v>
      </c>
      <c r="CV1458" s="77" t="s">
        <v>300</v>
      </c>
      <c r="CW1458" s="77">
        <v>2022</v>
      </c>
      <c r="CX1458" s="77">
        <v>0</v>
      </c>
      <c r="CY1458" s="77">
        <v>0</v>
      </c>
      <c r="CZ1458" s="77">
        <v>0</v>
      </c>
      <c r="DA1458" s="77">
        <v>0</v>
      </c>
      <c r="DB1458" s="77">
        <v>14146.130641332509</v>
      </c>
      <c r="DC1458" s="77">
        <v>222.22942162782621</v>
      </c>
      <c r="DD1458" s="77">
        <v>8585.7228092479399</v>
      </c>
      <c r="DE1458" s="77">
        <v>5338.1784104567423</v>
      </c>
      <c r="DF1458" s="77">
        <v>813.21078921304979</v>
      </c>
      <c r="DG1458" s="77">
        <v>813.21078921304979</v>
      </c>
      <c r="DH1458" s="77">
        <v>813.21078921304979</v>
      </c>
      <c r="DI1458" s="77">
        <v>0</v>
      </c>
      <c r="DJ1458" s="77">
        <v>5.430081291123832E-8</v>
      </c>
      <c r="DL1458" s="77">
        <v>0</v>
      </c>
      <c r="DM1458" s="77">
        <v>4.415800692245828E-5</v>
      </c>
      <c r="DN1458" s="77">
        <v>4.415800692245828E-5</v>
      </c>
      <c r="DO1458" s="77">
        <v>0</v>
      </c>
      <c r="DP1458" s="77">
        <v>4.415800692245828E-5</v>
      </c>
      <c r="DQ1458" s="77">
        <v>4.415800692245828E-5</v>
      </c>
      <c r="DR1458" s="77">
        <v>0</v>
      </c>
      <c r="DS1458" s="77">
        <v>4.415800692245828E-5</v>
      </c>
      <c r="DT1458" s="77">
        <v>4.415800692245828E-5</v>
      </c>
      <c r="DU1458" s="77">
        <v>0</v>
      </c>
      <c r="DV1458" s="77">
        <v>0</v>
      </c>
      <c r="DW1458" s="77">
        <v>0</v>
      </c>
      <c r="GE1458" s="77" t="s">
        <v>427</v>
      </c>
      <c r="GF1458" s="77" t="s">
        <v>155</v>
      </c>
      <c r="GG1458" s="77" t="s">
        <v>436</v>
      </c>
      <c r="GH1458" s="77" t="s">
        <v>446</v>
      </c>
      <c r="GI1458" s="77">
        <v>2021</v>
      </c>
      <c r="GJ1458" s="77" t="s">
        <v>303</v>
      </c>
      <c r="GK1458" s="77">
        <v>3.9894642198450757E-2</v>
      </c>
      <c r="GL1458" s="77">
        <v>500.98972500000002</v>
      </c>
      <c r="GM1458" s="77">
        <v>2021</v>
      </c>
      <c r="GN1458" s="77" t="s">
        <v>175</v>
      </c>
      <c r="GO1458" s="77">
        <v>5.3000000000000005E-2</v>
      </c>
      <c r="GP1458" s="77">
        <v>3</v>
      </c>
      <c r="GQ1458" s="77">
        <v>0</v>
      </c>
      <c r="GR1458" s="77" t="s">
        <v>423</v>
      </c>
      <c r="GS1458" s="77">
        <v>5.5966209081309407E-2</v>
      </c>
      <c r="GT1458" s="77">
        <v>2.232751886502524E-3</v>
      </c>
      <c r="GU1458" s="77">
        <v>5.5966209081309407E-2</v>
      </c>
      <c r="GV1458" s="248">
        <v>2.232751886502524E-3</v>
      </c>
      <c r="GW1458" s="248">
        <v>0</v>
      </c>
      <c r="GX1458" s="77">
        <v>0</v>
      </c>
      <c r="GY1458" s="77">
        <v>0</v>
      </c>
      <c r="GZ1458" s="77">
        <v>0</v>
      </c>
    </row>
    <row r="1459" spans="98:208" x14ac:dyDescent="0.25">
      <c r="CT1459" s="77" t="s">
        <v>155</v>
      </c>
      <c r="CU1459" s="77" t="s">
        <v>452</v>
      </c>
      <c r="CV1459" s="77" t="s">
        <v>300</v>
      </c>
      <c r="CW1459" s="77">
        <v>2023</v>
      </c>
      <c r="CX1459" s="77">
        <v>0</v>
      </c>
      <c r="CY1459" s="77">
        <v>0</v>
      </c>
      <c r="CZ1459" s="77">
        <v>0</v>
      </c>
      <c r="DA1459" s="77">
        <v>0</v>
      </c>
      <c r="DB1459" s="77">
        <v>14664.637556436621</v>
      </c>
      <c r="DC1459" s="77">
        <v>233.23007680793569</v>
      </c>
      <c r="DD1459" s="77">
        <v>8896.5159934285894</v>
      </c>
      <c r="DE1459" s="77">
        <v>5534.8914862000865</v>
      </c>
      <c r="DF1459" s="77">
        <v>0</v>
      </c>
      <c r="DG1459" s="77">
        <v>843.29420601054176</v>
      </c>
      <c r="DH1459" s="77">
        <v>843.29420601054176</v>
      </c>
      <c r="DI1459" s="77">
        <v>843.29420601054176</v>
      </c>
      <c r="DJ1459" s="77">
        <v>5.430081291123832E-8</v>
      </c>
      <c r="DL1459" s="77">
        <v>0</v>
      </c>
      <c r="DM1459" s="77">
        <v>0</v>
      </c>
      <c r="DN1459" s="77">
        <v>0</v>
      </c>
      <c r="DO1459" s="77">
        <v>0</v>
      </c>
      <c r="DP1459" s="77">
        <v>4.5791560909709693E-5</v>
      </c>
      <c r="DQ1459" s="77">
        <v>4.5791560909709693E-5</v>
      </c>
      <c r="DR1459" s="77">
        <v>0</v>
      </c>
      <c r="DS1459" s="77">
        <v>4.5791560909709693E-5</v>
      </c>
      <c r="DT1459" s="77">
        <v>4.5791560909709693E-5</v>
      </c>
      <c r="DU1459" s="77">
        <v>0</v>
      </c>
      <c r="DV1459" s="77">
        <v>4.5791560909709693E-5</v>
      </c>
      <c r="DW1459" s="77">
        <v>4.5791560909709693E-5</v>
      </c>
      <c r="GE1459" s="77" t="s">
        <v>422</v>
      </c>
      <c r="GF1459" s="77" t="s">
        <v>155</v>
      </c>
      <c r="GG1459" s="77" t="s">
        <v>436</v>
      </c>
      <c r="GH1459" s="77" t="s">
        <v>446</v>
      </c>
      <c r="GI1459" s="77">
        <v>2022</v>
      </c>
      <c r="GJ1459" s="77" t="s">
        <v>305</v>
      </c>
      <c r="GK1459" s="77">
        <v>3.642506068395452E-2</v>
      </c>
      <c r="GL1459" s="77">
        <v>500.98972500000002</v>
      </c>
      <c r="GM1459" s="77">
        <v>2022</v>
      </c>
      <c r="GN1459" s="77" t="s">
        <v>175</v>
      </c>
      <c r="GO1459" s="77">
        <v>0.13250000000000001</v>
      </c>
      <c r="GP1459" s="77">
        <v>3</v>
      </c>
      <c r="GQ1459" s="77">
        <v>0</v>
      </c>
      <c r="GR1459" s="77" t="s">
        <v>423</v>
      </c>
      <c r="GS1459" s="77">
        <v>0.1527377521613833</v>
      </c>
      <c r="GT1459" s="77">
        <v>5.5634818912091927E-3</v>
      </c>
      <c r="GU1459" s="77">
        <v>0.1527377521613833</v>
      </c>
      <c r="GV1459" s="248">
        <v>5.5634818912091927E-3</v>
      </c>
      <c r="GW1459" s="248">
        <v>0.1527377521613833</v>
      </c>
      <c r="GX1459" s="77">
        <v>5.5634818912091927E-3</v>
      </c>
      <c r="GY1459" s="77">
        <v>0</v>
      </c>
      <c r="GZ1459" s="77">
        <v>0</v>
      </c>
    </row>
    <row r="1460" spans="98:208" x14ac:dyDescent="0.25">
      <c r="CT1460" s="77" t="s">
        <v>155</v>
      </c>
      <c r="CU1460" s="77" t="s">
        <v>452</v>
      </c>
      <c r="CV1460" s="77" t="s">
        <v>300</v>
      </c>
      <c r="CW1460" s="77">
        <v>2024</v>
      </c>
      <c r="CX1460" s="77">
        <v>0</v>
      </c>
      <c r="CY1460" s="77">
        <v>0</v>
      </c>
      <c r="CZ1460" s="77">
        <v>0</v>
      </c>
      <c r="DA1460" s="77">
        <v>0</v>
      </c>
      <c r="DB1460" s="77">
        <v>14664.637556436621</v>
      </c>
      <c r="DC1460" s="77">
        <v>233.23007680793569</v>
      </c>
      <c r="DD1460" s="77">
        <v>8896.5159934285894</v>
      </c>
      <c r="DE1460" s="77">
        <v>5534.8914862000865</v>
      </c>
      <c r="DF1460" s="77">
        <v>0</v>
      </c>
      <c r="DG1460" s="77">
        <v>0</v>
      </c>
      <c r="DH1460" s="77">
        <v>843.29420601054176</v>
      </c>
      <c r="DI1460" s="77">
        <v>843.29420601054176</v>
      </c>
      <c r="DJ1460" s="77">
        <v>5.430081291123832E-8</v>
      </c>
      <c r="DL1460" s="77">
        <v>0</v>
      </c>
      <c r="DM1460" s="77">
        <v>0</v>
      </c>
      <c r="DN1460" s="77">
        <v>0</v>
      </c>
      <c r="DO1460" s="77">
        <v>0</v>
      </c>
      <c r="DP1460" s="77">
        <v>0</v>
      </c>
      <c r="DQ1460" s="77">
        <v>0</v>
      </c>
      <c r="DR1460" s="77">
        <v>0</v>
      </c>
      <c r="DS1460" s="77">
        <v>4.5791560909709693E-5</v>
      </c>
      <c r="DT1460" s="77">
        <v>4.5791560909709693E-5</v>
      </c>
      <c r="DU1460" s="77">
        <v>0</v>
      </c>
      <c r="DV1460" s="77">
        <v>4.5791560909709693E-5</v>
      </c>
      <c r="DW1460" s="77">
        <v>4.5791560909709693E-5</v>
      </c>
      <c r="GE1460" s="77" t="s">
        <v>425</v>
      </c>
      <c r="GF1460" s="77" t="s">
        <v>155</v>
      </c>
      <c r="GG1460" s="77" t="s">
        <v>436</v>
      </c>
      <c r="GH1460" s="77" t="s">
        <v>446</v>
      </c>
      <c r="GI1460" s="77">
        <v>2022</v>
      </c>
      <c r="GJ1460" s="77" t="s">
        <v>301</v>
      </c>
      <c r="GK1460" s="77">
        <v>1.5808724525432651E-3</v>
      </c>
      <c r="GL1460" s="77">
        <v>500.98972500000002</v>
      </c>
      <c r="GM1460" s="77">
        <v>2022</v>
      </c>
      <c r="GN1460" s="77" t="s">
        <v>175</v>
      </c>
      <c r="GO1460" s="77">
        <v>5.3000000000000005E-2</v>
      </c>
      <c r="GP1460" s="77">
        <v>3</v>
      </c>
      <c r="GQ1460" s="77">
        <v>0</v>
      </c>
      <c r="GR1460" s="77" t="s">
        <v>423</v>
      </c>
      <c r="GS1460" s="77">
        <v>5.5966209081309407E-2</v>
      </c>
      <c r="GT1460" s="77">
        <v>8.847543820991876E-5</v>
      </c>
      <c r="GU1460" s="77">
        <v>5.5966209081309407E-2</v>
      </c>
      <c r="GV1460" s="248">
        <v>8.847543820991876E-5</v>
      </c>
      <c r="GW1460" s="248">
        <v>5.5966209081309407E-2</v>
      </c>
      <c r="GX1460" s="77">
        <v>8.847543820991876E-5</v>
      </c>
      <c r="GY1460" s="77">
        <v>0</v>
      </c>
      <c r="GZ1460" s="77">
        <v>0</v>
      </c>
    </row>
    <row r="1461" spans="98:208" x14ac:dyDescent="0.25">
      <c r="CT1461" s="77" t="s">
        <v>155</v>
      </c>
      <c r="CU1461" s="77" t="s">
        <v>452</v>
      </c>
      <c r="CV1461" s="77" t="s">
        <v>300</v>
      </c>
      <c r="CW1461" s="77">
        <v>2025</v>
      </c>
      <c r="CX1461" s="77">
        <v>0</v>
      </c>
      <c r="CY1461" s="77">
        <v>0</v>
      </c>
      <c r="CZ1461" s="77">
        <v>0</v>
      </c>
      <c r="DA1461" s="77">
        <v>0</v>
      </c>
      <c r="DB1461" s="77">
        <v>14664.637556436621</v>
      </c>
      <c r="DC1461" s="77">
        <v>233.23007680793569</v>
      </c>
      <c r="DD1461" s="77">
        <v>8896.5159934285894</v>
      </c>
      <c r="DE1461" s="77">
        <v>5534.8914862000865</v>
      </c>
      <c r="DF1461" s="77">
        <v>0</v>
      </c>
      <c r="DG1461" s="77">
        <v>0</v>
      </c>
      <c r="DH1461" s="77">
        <v>0</v>
      </c>
      <c r="DI1461" s="77">
        <v>843.29420601054176</v>
      </c>
      <c r="DJ1461" s="77">
        <v>5.430081291123832E-8</v>
      </c>
      <c r="DL1461" s="77">
        <v>0</v>
      </c>
      <c r="DM1461" s="77">
        <v>0</v>
      </c>
      <c r="DN1461" s="77">
        <v>0</v>
      </c>
      <c r="DO1461" s="77">
        <v>0</v>
      </c>
      <c r="DP1461" s="77">
        <v>0</v>
      </c>
      <c r="DQ1461" s="77">
        <v>0</v>
      </c>
      <c r="DR1461" s="77">
        <v>0</v>
      </c>
      <c r="DS1461" s="77">
        <v>0</v>
      </c>
      <c r="DT1461" s="77">
        <v>0</v>
      </c>
      <c r="DU1461" s="77">
        <v>0</v>
      </c>
      <c r="DV1461" s="77">
        <v>4.5791560909709693E-5</v>
      </c>
      <c r="DW1461" s="77">
        <v>4.5791560909709693E-5</v>
      </c>
      <c r="GE1461" s="77" t="s">
        <v>427</v>
      </c>
      <c r="GF1461" s="77" t="s">
        <v>155</v>
      </c>
      <c r="GG1461" s="77" t="s">
        <v>436</v>
      </c>
      <c r="GH1461" s="77" t="s">
        <v>446</v>
      </c>
      <c r="GI1461" s="77">
        <v>2022</v>
      </c>
      <c r="GJ1461" s="77" t="s">
        <v>303</v>
      </c>
      <c r="GK1461" s="77">
        <v>3.9894642198450757E-2</v>
      </c>
      <c r="GL1461" s="77">
        <v>500.98972500000002</v>
      </c>
      <c r="GM1461" s="77">
        <v>2022</v>
      </c>
      <c r="GN1461" s="77" t="s">
        <v>175</v>
      </c>
      <c r="GO1461" s="77">
        <v>5.3000000000000005E-2</v>
      </c>
      <c r="GP1461" s="77">
        <v>3</v>
      </c>
      <c r="GQ1461" s="77">
        <v>0</v>
      </c>
      <c r="GR1461" s="77" t="s">
        <v>423</v>
      </c>
      <c r="GS1461" s="77">
        <v>5.5966209081309407E-2</v>
      </c>
      <c r="GT1461" s="77">
        <v>2.232751886502524E-3</v>
      </c>
      <c r="GU1461" s="77">
        <v>5.5966209081309407E-2</v>
      </c>
      <c r="GV1461" s="248">
        <v>2.232751886502524E-3</v>
      </c>
      <c r="GW1461" s="248">
        <v>5.5966209081309407E-2</v>
      </c>
      <c r="GX1461" s="77">
        <v>2.232751886502524E-3</v>
      </c>
      <c r="GY1461" s="77">
        <v>0</v>
      </c>
      <c r="GZ1461" s="77">
        <v>0</v>
      </c>
    </row>
    <row r="1462" spans="98:208" x14ac:dyDescent="0.25">
      <c r="CT1462" s="77" t="s">
        <v>155</v>
      </c>
      <c r="CU1462" s="77" t="s">
        <v>452</v>
      </c>
      <c r="CV1462" s="77" t="s">
        <v>432</v>
      </c>
      <c r="CW1462" s="77">
        <v>2020</v>
      </c>
      <c r="CX1462" s="77">
        <v>0</v>
      </c>
      <c r="CY1462" s="77">
        <v>0</v>
      </c>
      <c r="CZ1462" s="77">
        <v>0</v>
      </c>
      <c r="DA1462" s="77">
        <v>0</v>
      </c>
      <c r="DB1462" s="77">
        <v>8807.9522308757714</v>
      </c>
      <c r="DC1462" s="77">
        <v>222.22942162783019</v>
      </c>
      <c r="DD1462" s="77">
        <v>8585.7228092479399</v>
      </c>
      <c r="DE1462" s="77">
        <v>0</v>
      </c>
      <c r="DF1462" s="77">
        <v>514.45318018009641</v>
      </c>
      <c r="DG1462" s="77">
        <v>0</v>
      </c>
      <c r="DH1462" s="77">
        <v>0</v>
      </c>
      <c r="DI1462" s="77">
        <v>0</v>
      </c>
      <c r="DJ1462" s="77">
        <v>5.393238826892152E-8</v>
      </c>
      <c r="DL1462" s="77">
        <v>0</v>
      </c>
      <c r="DM1462" s="77">
        <v>2.7745688659654401E-5</v>
      </c>
      <c r="DN1462" s="77">
        <v>2.7745688659654401E-5</v>
      </c>
      <c r="DO1462" s="77">
        <v>0</v>
      </c>
      <c r="DP1462" s="77">
        <v>0</v>
      </c>
      <c r="DQ1462" s="77">
        <v>0</v>
      </c>
      <c r="DR1462" s="77">
        <v>0</v>
      </c>
      <c r="DS1462" s="77">
        <v>0</v>
      </c>
      <c r="DT1462" s="77">
        <v>0</v>
      </c>
      <c r="DU1462" s="77">
        <v>0</v>
      </c>
      <c r="DV1462" s="77">
        <v>0</v>
      </c>
      <c r="DW1462" s="77">
        <v>0</v>
      </c>
      <c r="GE1462" s="77" t="s">
        <v>422</v>
      </c>
      <c r="GF1462" s="77" t="s">
        <v>155</v>
      </c>
      <c r="GG1462" s="77" t="s">
        <v>436</v>
      </c>
      <c r="GH1462" s="77" t="s">
        <v>446</v>
      </c>
      <c r="GI1462" s="77">
        <v>2023</v>
      </c>
      <c r="GJ1462" s="77" t="s">
        <v>305</v>
      </c>
      <c r="GK1462" s="77">
        <v>3.7590224611390777E-2</v>
      </c>
      <c r="GL1462" s="77">
        <v>500.98972500000002</v>
      </c>
      <c r="GM1462" s="77">
        <v>2023</v>
      </c>
      <c r="GN1462" s="77" t="s">
        <v>175</v>
      </c>
      <c r="GO1462" s="77">
        <v>0.13250000000000001</v>
      </c>
      <c r="GP1462" s="77">
        <v>3</v>
      </c>
      <c r="GQ1462" s="77">
        <v>0</v>
      </c>
      <c r="GR1462" s="77" t="s">
        <v>423</v>
      </c>
      <c r="GS1462" s="77">
        <v>0</v>
      </c>
      <c r="GT1462" s="77">
        <v>0</v>
      </c>
      <c r="GU1462" s="77">
        <v>0.1527377521613833</v>
      </c>
      <c r="GV1462" s="248">
        <v>5.741446410385335E-3</v>
      </c>
      <c r="GW1462" s="248">
        <v>0.1527377521613833</v>
      </c>
      <c r="GX1462" s="77">
        <v>5.741446410385335E-3</v>
      </c>
      <c r="GY1462" s="77">
        <v>0.1527377521613833</v>
      </c>
      <c r="GZ1462" s="77">
        <v>5.741446410385335E-3</v>
      </c>
    </row>
    <row r="1463" spans="98:208" x14ac:dyDescent="0.25">
      <c r="CT1463" s="77" t="s">
        <v>155</v>
      </c>
      <c r="CU1463" s="77" t="s">
        <v>452</v>
      </c>
      <c r="CV1463" s="77" t="s">
        <v>432</v>
      </c>
      <c r="CW1463" s="77">
        <v>2021</v>
      </c>
      <c r="CX1463" s="77">
        <v>0</v>
      </c>
      <c r="CY1463" s="77">
        <v>0</v>
      </c>
      <c r="CZ1463" s="77">
        <v>0</v>
      </c>
      <c r="DA1463" s="77">
        <v>0</v>
      </c>
      <c r="DB1463" s="77">
        <v>8807.9522308757714</v>
      </c>
      <c r="DC1463" s="77">
        <v>222.22942162783019</v>
      </c>
      <c r="DD1463" s="77">
        <v>8585.7228092479399</v>
      </c>
      <c r="DE1463" s="77">
        <v>0</v>
      </c>
      <c r="DF1463" s="77">
        <v>514.45318018009641</v>
      </c>
      <c r="DG1463" s="77">
        <v>514.45318018009641</v>
      </c>
      <c r="DH1463" s="77">
        <v>0</v>
      </c>
      <c r="DI1463" s="77">
        <v>0</v>
      </c>
      <c r="DJ1463" s="77">
        <v>5.393238826892152E-8</v>
      </c>
      <c r="DL1463" s="77">
        <v>0</v>
      </c>
      <c r="DM1463" s="77">
        <v>2.7745688659654401E-5</v>
      </c>
      <c r="DN1463" s="77">
        <v>2.7745688659654401E-5</v>
      </c>
      <c r="DO1463" s="77">
        <v>0</v>
      </c>
      <c r="DP1463" s="77">
        <v>2.7745688659654401E-5</v>
      </c>
      <c r="DQ1463" s="77">
        <v>2.7745688659654401E-5</v>
      </c>
      <c r="DR1463" s="77">
        <v>0</v>
      </c>
      <c r="DS1463" s="77">
        <v>0</v>
      </c>
      <c r="DT1463" s="77">
        <v>0</v>
      </c>
      <c r="DU1463" s="77">
        <v>0</v>
      </c>
      <c r="DV1463" s="77">
        <v>0</v>
      </c>
      <c r="DW1463" s="77">
        <v>0</v>
      </c>
      <c r="GE1463" s="77" t="s">
        <v>425</v>
      </c>
      <c r="GF1463" s="77" t="s">
        <v>155</v>
      </c>
      <c r="GG1463" s="77" t="s">
        <v>436</v>
      </c>
      <c r="GH1463" s="77" t="s">
        <v>446</v>
      </c>
      <c r="GI1463" s="77">
        <v>2023</v>
      </c>
      <c r="GJ1463" s="77" t="s">
        <v>301</v>
      </c>
      <c r="GK1463" s="77">
        <v>1.6314334115687249E-3</v>
      </c>
      <c r="GL1463" s="77">
        <v>500.98972500000002</v>
      </c>
      <c r="GM1463" s="77">
        <v>2023</v>
      </c>
      <c r="GN1463" s="77" t="s">
        <v>175</v>
      </c>
      <c r="GO1463" s="77">
        <v>5.3000000000000005E-2</v>
      </c>
      <c r="GP1463" s="77">
        <v>3</v>
      </c>
      <c r="GQ1463" s="77">
        <v>0</v>
      </c>
      <c r="GR1463" s="77" t="s">
        <v>423</v>
      </c>
      <c r="GS1463" s="77">
        <v>0</v>
      </c>
      <c r="GT1463" s="77">
        <v>0</v>
      </c>
      <c r="GU1463" s="77">
        <v>5.5966209081309407E-2</v>
      </c>
      <c r="GV1463" s="248">
        <v>9.1305143414089165E-5</v>
      </c>
      <c r="GW1463" s="248">
        <v>5.5966209081309407E-2</v>
      </c>
      <c r="GX1463" s="77">
        <v>9.1305143414089165E-5</v>
      </c>
      <c r="GY1463" s="77">
        <v>5.5966209081309407E-2</v>
      </c>
      <c r="GZ1463" s="77">
        <v>9.1305143414089165E-5</v>
      </c>
    </row>
    <row r="1464" spans="98:208" x14ac:dyDescent="0.25">
      <c r="CT1464" s="77" t="s">
        <v>155</v>
      </c>
      <c r="CU1464" s="77" t="s">
        <v>452</v>
      </c>
      <c r="CV1464" s="77" t="s">
        <v>432</v>
      </c>
      <c r="CW1464" s="77">
        <v>2022</v>
      </c>
      <c r="CX1464" s="77">
        <v>0</v>
      </c>
      <c r="CY1464" s="77">
        <v>0</v>
      </c>
      <c r="CZ1464" s="77">
        <v>0</v>
      </c>
      <c r="DA1464" s="77">
        <v>0</v>
      </c>
      <c r="DB1464" s="77">
        <v>8807.9522308757714</v>
      </c>
      <c r="DC1464" s="77">
        <v>222.22942162783019</v>
      </c>
      <c r="DD1464" s="77">
        <v>8585.7228092479399</v>
      </c>
      <c r="DE1464" s="77">
        <v>0</v>
      </c>
      <c r="DF1464" s="77">
        <v>514.45318018009641</v>
      </c>
      <c r="DG1464" s="77">
        <v>514.45318018009641</v>
      </c>
      <c r="DH1464" s="77">
        <v>514.45318018009641</v>
      </c>
      <c r="DI1464" s="77">
        <v>0</v>
      </c>
      <c r="DJ1464" s="77">
        <v>5.393238826892152E-8</v>
      </c>
      <c r="DL1464" s="77">
        <v>0</v>
      </c>
      <c r="DM1464" s="77">
        <v>2.7745688659654401E-5</v>
      </c>
      <c r="DN1464" s="77">
        <v>2.7745688659654401E-5</v>
      </c>
      <c r="DO1464" s="77">
        <v>0</v>
      </c>
      <c r="DP1464" s="77">
        <v>2.7745688659654401E-5</v>
      </c>
      <c r="DQ1464" s="77">
        <v>2.7745688659654401E-5</v>
      </c>
      <c r="DR1464" s="77">
        <v>0</v>
      </c>
      <c r="DS1464" s="77">
        <v>2.7745688659654401E-5</v>
      </c>
      <c r="DT1464" s="77">
        <v>2.7745688659654401E-5</v>
      </c>
      <c r="DU1464" s="77">
        <v>0</v>
      </c>
      <c r="DV1464" s="77">
        <v>0</v>
      </c>
      <c r="DW1464" s="77">
        <v>0</v>
      </c>
      <c r="GE1464" s="77" t="s">
        <v>427</v>
      </c>
      <c r="GF1464" s="77" t="s">
        <v>155</v>
      </c>
      <c r="GG1464" s="77" t="s">
        <v>436</v>
      </c>
      <c r="GH1464" s="77" t="s">
        <v>446</v>
      </c>
      <c r="GI1464" s="77">
        <v>2023</v>
      </c>
      <c r="GJ1464" s="77" t="s">
        <v>303</v>
      </c>
      <c r="GK1464" s="77">
        <v>4.1186611014017743E-2</v>
      </c>
      <c r="GL1464" s="77">
        <v>500.98972500000002</v>
      </c>
      <c r="GM1464" s="77">
        <v>2023</v>
      </c>
      <c r="GN1464" s="77" t="s">
        <v>175</v>
      </c>
      <c r="GO1464" s="77">
        <v>5.3000000000000005E-2</v>
      </c>
      <c r="GP1464" s="77">
        <v>3</v>
      </c>
      <c r="GQ1464" s="77">
        <v>0</v>
      </c>
      <c r="GR1464" s="77" t="s">
        <v>423</v>
      </c>
      <c r="GS1464" s="77">
        <v>0</v>
      </c>
      <c r="GT1464" s="77">
        <v>0</v>
      </c>
      <c r="GU1464" s="77">
        <v>5.5966209081309407E-2</v>
      </c>
      <c r="GV1464" s="248">
        <v>2.3050584833610777E-3</v>
      </c>
      <c r="GW1464" s="248">
        <v>5.5966209081309407E-2</v>
      </c>
      <c r="GX1464" s="77">
        <v>2.3050584833610777E-3</v>
      </c>
      <c r="GY1464" s="77">
        <v>5.5966209081309407E-2</v>
      </c>
      <c r="GZ1464" s="77">
        <v>2.3050584833610777E-3</v>
      </c>
    </row>
    <row r="1465" spans="98:208" x14ac:dyDescent="0.25">
      <c r="CT1465" s="77" t="s">
        <v>155</v>
      </c>
      <c r="CU1465" s="77" t="s">
        <v>452</v>
      </c>
      <c r="CV1465" s="77" t="s">
        <v>432</v>
      </c>
      <c r="CW1465" s="77">
        <v>2023</v>
      </c>
      <c r="CX1465" s="77">
        <v>0</v>
      </c>
      <c r="CY1465" s="77">
        <v>0</v>
      </c>
      <c r="CZ1465" s="77">
        <v>0</v>
      </c>
      <c r="DA1465" s="77">
        <v>0</v>
      </c>
      <c r="DB1465" s="77">
        <v>9129.7460702365279</v>
      </c>
      <c r="DC1465" s="77">
        <v>233.23007680793501</v>
      </c>
      <c r="DD1465" s="77">
        <v>8896.5159934285912</v>
      </c>
      <c r="DE1465" s="77">
        <v>0</v>
      </c>
      <c r="DF1465" s="77">
        <v>0</v>
      </c>
      <c r="DG1465" s="77">
        <v>533.52731185150833</v>
      </c>
      <c r="DH1465" s="77">
        <v>533.52731185150833</v>
      </c>
      <c r="DI1465" s="77">
        <v>533.52731185150833</v>
      </c>
      <c r="DJ1465" s="77">
        <v>5.393238826892152E-8</v>
      </c>
      <c r="DL1465" s="77">
        <v>0</v>
      </c>
      <c r="DM1465" s="77">
        <v>0</v>
      </c>
      <c r="DN1465" s="77">
        <v>0</v>
      </c>
      <c r="DO1465" s="77">
        <v>0</v>
      </c>
      <c r="DP1465" s="77">
        <v>2.8774402134849521E-5</v>
      </c>
      <c r="DQ1465" s="77">
        <v>2.8774402134849521E-5</v>
      </c>
      <c r="DR1465" s="77">
        <v>0</v>
      </c>
      <c r="DS1465" s="77">
        <v>2.8774402134849521E-5</v>
      </c>
      <c r="DT1465" s="77">
        <v>2.8774402134849521E-5</v>
      </c>
      <c r="DU1465" s="77">
        <v>0</v>
      </c>
      <c r="DV1465" s="77">
        <v>2.8774402134849521E-5</v>
      </c>
      <c r="DW1465" s="77">
        <v>2.8774402134849521E-5</v>
      </c>
      <c r="GE1465" s="77" t="s">
        <v>422</v>
      </c>
      <c r="GF1465" s="77" t="s">
        <v>155</v>
      </c>
      <c r="GG1465" s="77" t="s">
        <v>436</v>
      </c>
      <c r="GH1465" s="77" t="s">
        <v>446</v>
      </c>
      <c r="GI1465" s="77">
        <v>2024</v>
      </c>
      <c r="GJ1465" s="77" t="s">
        <v>305</v>
      </c>
      <c r="GK1465" s="77">
        <v>3.7590224611390777E-2</v>
      </c>
      <c r="GL1465" s="77">
        <v>500.98972500000002</v>
      </c>
      <c r="GM1465" s="77">
        <v>2024</v>
      </c>
      <c r="GN1465" s="77" t="s">
        <v>175</v>
      </c>
      <c r="GO1465" s="77">
        <v>0.13250000000000001</v>
      </c>
      <c r="GP1465" s="77">
        <v>3</v>
      </c>
      <c r="GQ1465" s="77">
        <v>0</v>
      </c>
      <c r="GR1465" s="77" t="s">
        <v>423</v>
      </c>
      <c r="GS1465" s="77">
        <v>0</v>
      </c>
      <c r="GT1465" s="77">
        <v>0</v>
      </c>
      <c r="GU1465" s="77">
        <v>0</v>
      </c>
      <c r="GV1465" s="248">
        <v>0</v>
      </c>
      <c r="GW1465" s="248">
        <v>0.1527377521613833</v>
      </c>
      <c r="GX1465" s="77">
        <v>5.741446410385335E-3</v>
      </c>
      <c r="GY1465" s="77">
        <v>0.1527377521613833</v>
      </c>
      <c r="GZ1465" s="77">
        <v>5.741446410385335E-3</v>
      </c>
    </row>
    <row r="1466" spans="98:208" x14ac:dyDescent="0.25">
      <c r="CT1466" s="77" t="s">
        <v>155</v>
      </c>
      <c r="CU1466" s="77" t="s">
        <v>452</v>
      </c>
      <c r="CV1466" s="77" t="s">
        <v>432</v>
      </c>
      <c r="CW1466" s="77">
        <v>2024</v>
      </c>
      <c r="CX1466" s="77">
        <v>0</v>
      </c>
      <c r="CY1466" s="77">
        <v>0</v>
      </c>
      <c r="CZ1466" s="77">
        <v>0</v>
      </c>
      <c r="DA1466" s="77">
        <v>0</v>
      </c>
      <c r="DB1466" s="77">
        <v>9129.7460702365279</v>
      </c>
      <c r="DC1466" s="77">
        <v>233.23007680793501</v>
      </c>
      <c r="DD1466" s="77">
        <v>8896.5159934285912</v>
      </c>
      <c r="DE1466" s="77">
        <v>0</v>
      </c>
      <c r="DF1466" s="77">
        <v>0</v>
      </c>
      <c r="DG1466" s="77">
        <v>0</v>
      </c>
      <c r="DH1466" s="77">
        <v>533.52731185150833</v>
      </c>
      <c r="DI1466" s="77">
        <v>533.52731185150833</v>
      </c>
      <c r="DJ1466" s="77">
        <v>5.393238826892152E-8</v>
      </c>
      <c r="DL1466" s="77">
        <v>0</v>
      </c>
      <c r="DM1466" s="77">
        <v>0</v>
      </c>
      <c r="DN1466" s="77">
        <v>0</v>
      </c>
      <c r="DO1466" s="77">
        <v>0</v>
      </c>
      <c r="DP1466" s="77">
        <v>0</v>
      </c>
      <c r="DQ1466" s="77">
        <v>0</v>
      </c>
      <c r="DR1466" s="77">
        <v>0</v>
      </c>
      <c r="DS1466" s="77">
        <v>2.8774402134849521E-5</v>
      </c>
      <c r="DT1466" s="77">
        <v>2.8774402134849521E-5</v>
      </c>
      <c r="DU1466" s="77">
        <v>0</v>
      </c>
      <c r="DV1466" s="77">
        <v>2.8774402134849521E-5</v>
      </c>
      <c r="DW1466" s="77">
        <v>2.8774402134849521E-5</v>
      </c>
      <c r="GE1466" s="77" t="s">
        <v>425</v>
      </c>
      <c r="GF1466" s="77" t="s">
        <v>155</v>
      </c>
      <c r="GG1466" s="77" t="s">
        <v>436</v>
      </c>
      <c r="GH1466" s="77" t="s">
        <v>446</v>
      </c>
      <c r="GI1466" s="77">
        <v>2024</v>
      </c>
      <c r="GJ1466" s="77" t="s">
        <v>301</v>
      </c>
      <c r="GK1466" s="77">
        <v>1.6314334115687249E-3</v>
      </c>
      <c r="GL1466" s="77">
        <v>500.98972500000002</v>
      </c>
      <c r="GM1466" s="77">
        <v>2024</v>
      </c>
      <c r="GN1466" s="77" t="s">
        <v>175</v>
      </c>
      <c r="GO1466" s="77">
        <v>5.3000000000000005E-2</v>
      </c>
      <c r="GP1466" s="77">
        <v>3</v>
      </c>
      <c r="GQ1466" s="77">
        <v>0</v>
      </c>
      <c r="GR1466" s="77" t="s">
        <v>423</v>
      </c>
      <c r="GS1466" s="77">
        <v>0</v>
      </c>
      <c r="GT1466" s="77">
        <v>0</v>
      </c>
      <c r="GU1466" s="77">
        <v>0</v>
      </c>
      <c r="GV1466" s="248">
        <v>0</v>
      </c>
      <c r="GW1466" s="248">
        <v>5.5966209081309407E-2</v>
      </c>
      <c r="GX1466" s="77">
        <v>9.1305143414089165E-5</v>
      </c>
      <c r="GY1466" s="77">
        <v>5.5966209081309407E-2</v>
      </c>
      <c r="GZ1466" s="77">
        <v>9.1305143414089165E-5</v>
      </c>
    </row>
    <row r="1467" spans="98:208" x14ac:dyDescent="0.25">
      <c r="CT1467" s="77" t="s">
        <v>155</v>
      </c>
      <c r="CU1467" s="77" t="s">
        <v>452</v>
      </c>
      <c r="CV1467" s="77" t="s">
        <v>432</v>
      </c>
      <c r="CW1467" s="77">
        <v>2025</v>
      </c>
      <c r="CX1467" s="77">
        <v>0</v>
      </c>
      <c r="CY1467" s="77">
        <v>0</v>
      </c>
      <c r="CZ1467" s="77">
        <v>0</v>
      </c>
      <c r="DA1467" s="77">
        <v>0</v>
      </c>
      <c r="DB1467" s="77">
        <v>9129.7460702365279</v>
      </c>
      <c r="DC1467" s="77">
        <v>233.23007680793501</v>
      </c>
      <c r="DD1467" s="77">
        <v>8896.5159934285912</v>
      </c>
      <c r="DE1467" s="77">
        <v>0</v>
      </c>
      <c r="DF1467" s="77">
        <v>0</v>
      </c>
      <c r="DG1467" s="77">
        <v>0</v>
      </c>
      <c r="DH1467" s="77">
        <v>0</v>
      </c>
      <c r="DI1467" s="77">
        <v>533.52731185150833</v>
      </c>
      <c r="DJ1467" s="77">
        <v>5.393238826892152E-8</v>
      </c>
      <c r="DL1467" s="77">
        <v>0</v>
      </c>
      <c r="DM1467" s="77">
        <v>0</v>
      </c>
      <c r="DN1467" s="77">
        <v>0</v>
      </c>
      <c r="DO1467" s="77">
        <v>0</v>
      </c>
      <c r="DP1467" s="77">
        <v>0</v>
      </c>
      <c r="DQ1467" s="77">
        <v>0</v>
      </c>
      <c r="DR1467" s="77">
        <v>0</v>
      </c>
      <c r="DS1467" s="77">
        <v>0</v>
      </c>
      <c r="DT1467" s="77">
        <v>0</v>
      </c>
      <c r="DU1467" s="77">
        <v>0</v>
      </c>
      <c r="DV1467" s="77">
        <v>2.8774402134849521E-5</v>
      </c>
      <c r="DW1467" s="77">
        <v>2.8774402134849521E-5</v>
      </c>
      <c r="GE1467" s="77" t="s">
        <v>427</v>
      </c>
      <c r="GF1467" s="77" t="s">
        <v>155</v>
      </c>
      <c r="GG1467" s="77" t="s">
        <v>436</v>
      </c>
      <c r="GH1467" s="77" t="s">
        <v>446</v>
      </c>
      <c r="GI1467" s="77">
        <v>2024</v>
      </c>
      <c r="GJ1467" s="77" t="s">
        <v>303</v>
      </c>
      <c r="GK1467" s="77">
        <v>4.1186611014017743E-2</v>
      </c>
      <c r="GL1467" s="77">
        <v>500.98972500000002</v>
      </c>
      <c r="GM1467" s="77">
        <v>2024</v>
      </c>
      <c r="GN1467" s="77" t="s">
        <v>175</v>
      </c>
      <c r="GO1467" s="77">
        <v>5.3000000000000005E-2</v>
      </c>
      <c r="GP1467" s="77">
        <v>3</v>
      </c>
      <c r="GQ1467" s="77">
        <v>0</v>
      </c>
      <c r="GR1467" s="77" t="s">
        <v>423</v>
      </c>
      <c r="GS1467" s="77">
        <v>0</v>
      </c>
      <c r="GT1467" s="77">
        <v>0</v>
      </c>
      <c r="GU1467" s="77">
        <v>0</v>
      </c>
      <c r="GV1467" s="248">
        <v>0</v>
      </c>
      <c r="GW1467" s="248">
        <v>5.5966209081309407E-2</v>
      </c>
      <c r="GX1467" s="77">
        <v>2.3050584833610777E-3</v>
      </c>
      <c r="GY1467" s="77">
        <v>5.5966209081309407E-2</v>
      </c>
      <c r="GZ1467" s="77">
        <v>2.3050584833610777E-3</v>
      </c>
    </row>
    <row r="1468" spans="98:208" x14ac:dyDescent="0.25">
      <c r="CT1468" s="77" t="s">
        <v>155</v>
      </c>
      <c r="CU1468" s="77" t="s">
        <v>452</v>
      </c>
      <c r="CV1468" s="77" t="s">
        <v>439</v>
      </c>
      <c r="CW1468" s="77">
        <v>2020</v>
      </c>
      <c r="CX1468" s="77">
        <v>0</v>
      </c>
      <c r="CY1468" s="77">
        <v>0</v>
      </c>
      <c r="CZ1468" s="77">
        <v>0</v>
      </c>
      <c r="DA1468" s="77">
        <v>0</v>
      </c>
      <c r="DB1468" s="77">
        <v>5.2405583313016697</v>
      </c>
      <c r="DC1468" s="77">
        <v>0.6964182168122236</v>
      </c>
      <c r="DD1468" s="77">
        <v>2.941964152281078</v>
      </c>
      <c r="DE1468" s="77">
        <v>1.602175962208328</v>
      </c>
      <c r="DF1468" s="77">
        <v>0.36068764874241721</v>
      </c>
      <c r="DG1468" s="77">
        <v>0</v>
      </c>
      <c r="DH1468" s="77">
        <v>0</v>
      </c>
      <c r="DI1468" s="77">
        <v>0</v>
      </c>
      <c r="DJ1468" s="77">
        <v>6.0654359939987696E-6</v>
      </c>
      <c r="DL1468" s="77">
        <v>0</v>
      </c>
      <c r="DM1468" s="77">
        <v>2.1877278472730425E-6</v>
      </c>
      <c r="DN1468" s="77">
        <v>2.1877278472730425E-6</v>
      </c>
      <c r="DO1468" s="77">
        <v>0</v>
      </c>
      <c r="DP1468" s="77">
        <v>0</v>
      </c>
      <c r="DQ1468" s="77">
        <v>0</v>
      </c>
      <c r="DR1468" s="77">
        <v>0</v>
      </c>
      <c r="DS1468" s="77">
        <v>0</v>
      </c>
      <c r="DT1468" s="77">
        <v>0</v>
      </c>
      <c r="DU1468" s="77">
        <v>0</v>
      </c>
      <c r="DV1468" s="77">
        <v>0</v>
      </c>
      <c r="DW1468" s="77">
        <v>0</v>
      </c>
      <c r="GE1468" s="77" t="s">
        <v>422</v>
      </c>
      <c r="GF1468" s="77" t="s">
        <v>155</v>
      </c>
      <c r="GG1468" s="77" t="s">
        <v>436</v>
      </c>
      <c r="GH1468" s="77" t="s">
        <v>446</v>
      </c>
      <c r="GI1468" s="77">
        <v>2025</v>
      </c>
      <c r="GJ1468" s="77" t="s">
        <v>305</v>
      </c>
      <c r="GK1468" s="77">
        <v>3.7590224611390777E-2</v>
      </c>
      <c r="GL1468" s="77">
        <v>500.98972500000002</v>
      </c>
      <c r="GM1468" s="77">
        <v>2025</v>
      </c>
      <c r="GN1468" s="77" t="s">
        <v>175</v>
      </c>
      <c r="GO1468" s="77">
        <v>0.13250000000000001</v>
      </c>
      <c r="GP1468" s="77">
        <v>3</v>
      </c>
      <c r="GQ1468" s="77">
        <v>0</v>
      </c>
      <c r="GR1468" s="77" t="s">
        <v>423</v>
      </c>
      <c r="GS1468" s="77">
        <v>0</v>
      </c>
      <c r="GT1468" s="77">
        <v>0</v>
      </c>
      <c r="GU1468" s="77">
        <v>0</v>
      </c>
      <c r="GV1468" s="248">
        <v>0</v>
      </c>
      <c r="GW1468" s="248">
        <v>0</v>
      </c>
      <c r="GX1468" s="77">
        <v>0</v>
      </c>
      <c r="GY1468" s="77">
        <v>0.1527377521613833</v>
      </c>
      <c r="GZ1468" s="77">
        <v>5.741446410385335E-3</v>
      </c>
    </row>
    <row r="1469" spans="98:208" x14ac:dyDescent="0.25">
      <c r="CT1469" s="77" t="s">
        <v>155</v>
      </c>
      <c r="CU1469" s="77" t="s">
        <v>452</v>
      </c>
      <c r="CV1469" s="77" t="s">
        <v>439</v>
      </c>
      <c r="CW1469" s="77">
        <v>2021</v>
      </c>
      <c r="CX1469" s="77">
        <v>0</v>
      </c>
      <c r="CY1469" s="77">
        <v>0</v>
      </c>
      <c r="CZ1469" s="77">
        <v>0</v>
      </c>
      <c r="DA1469" s="77">
        <v>0</v>
      </c>
      <c r="DB1469" s="77">
        <v>5.2405583313016697</v>
      </c>
      <c r="DC1469" s="77">
        <v>0.6964182168122236</v>
      </c>
      <c r="DD1469" s="77">
        <v>2.941964152281078</v>
      </c>
      <c r="DE1469" s="77">
        <v>1.602175962208328</v>
      </c>
      <c r="DF1469" s="77">
        <v>0.36068764874241721</v>
      </c>
      <c r="DG1469" s="77">
        <v>0.36068764874241721</v>
      </c>
      <c r="DH1469" s="77">
        <v>0</v>
      </c>
      <c r="DI1469" s="77">
        <v>0</v>
      </c>
      <c r="DJ1469" s="77">
        <v>6.0654359939987696E-6</v>
      </c>
      <c r="DL1469" s="77">
        <v>0</v>
      </c>
      <c r="DM1469" s="77">
        <v>2.1877278472730425E-6</v>
      </c>
      <c r="DN1469" s="77">
        <v>2.1877278472730425E-6</v>
      </c>
      <c r="DO1469" s="77">
        <v>0</v>
      </c>
      <c r="DP1469" s="77">
        <v>2.1877278472730425E-6</v>
      </c>
      <c r="DQ1469" s="77">
        <v>2.1877278472730425E-6</v>
      </c>
      <c r="DR1469" s="77">
        <v>0</v>
      </c>
      <c r="DS1469" s="77">
        <v>0</v>
      </c>
      <c r="DT1469" s="77">
        <v>0</v>
      </c>
      <c r="DU1469" s="77">
        <v>0</v>
      </c>
      <c r="DV1469" s="77">
        <v>0</v>
      </c>
      <c r="DW1469" s="77">
        <v>0</v>
      </c>
      <c r="GE1469" s="77" t="s">
        <v>425</v>
      </c>
      <c r="GF1469" s="77" t="s">
        <v>155</v>
      </c>
      <c r="GG1469" s="77" t="s">
        <v>436</v>
      </c>
      <c r="GH1469" s="77" t="s">
        <v>446</v>
      </c>
      <c r="GI1469" s="77">
        <v>2025</v>
      </c>
      <c r="GJ1469" s="77" t="s">
        <v>301</v>
      </c>
      <c r="GK1469" s="77">
        <v>1.6314334115687249E-3</v>
      </c>
      <c r="GL1469" s="77">
        <v>500.98972500000002</v>
      </c>
      <c r="GM1469" s="77">
        <v>2025</v>
      </c>
      <c r="GN1469" s="77" t="s">
        <v>175</v>
      </c>
      <c r="GO1469" s="77">
        <v>5.3000000000000005E-2</v>
      </c>
      <c r="GP1469" s="77">
        <v>3</v>
      </c>
      <c r="GQ1469" s="77">
        <v>0</v>
      </c>
      <c r="GR1469" s="77" t="s">
        <v>423</v>
      </c>
      <c r="GS1469" s="77">
        <v>0</v>
      </c>
      <c r="GT1469" s="77">
        <v>0</v>
      </c>
      <c r="GU1469" s="77">
        <v>0</v>
      </c>
      <c r="GV1469" s="248">
        <v>0</v>
      </c>
      <c r="GW1469" s="248">
        <v>0</v>
      </c>
      <c r="GX1469" s="77">
        <v>0</v>
      </c>
      <c r="GY1469" s="77">
        <v>5.5966209081309407E-2</v>
      </c>
      <c r="GZ1469" s="77">
        <v>9.1305143414089165E-5</v>
      </c>
    </row>
    <row r="1470" spans="98:208" x14ac:dyDescent="0.25">
      <c r="CT1470" s="77" t="s">
        <v>155</v>
      </c>
      <c r="CU1470" s="77" t="s">
        <v>452</v>
      </c>
      <c r="CV1470" s="77" t="s">
        <v>439</v>
      </c>
      <c r="CW1470" s="77">
        <v>2022</v>
      </c>
      <c r="CX1470" s="77">
        <v>0</v>
      </c>
      <c r="CY1470" s="77">
        <v>0</v>
      </c>
      <c r="CZ1470" s="77">
        <v>0</v>
      </c>
      <c r="DA1470" s="77">
        <v>0</v>
      </c>
      <c r="DB1470" s="77">
        <v>5.2405583313016697</v>
      </c>
      <c r="DC1470" s="77">
        <v>0.6964182168122236</v>
      </c>
      <c r="DD1470" s="77">
        <v>2.941964152281078</v>
      </c>
      <c r="DE1470" s="77">
        <v>1.602175962208328</v>
      </c>
      <c r="DF1470" s="77">
        <v>0.36068764874241721</v>
      </c>
      <c r="DG1470" s="77">
        <v>0.36068764874241721</v>
      </c>
      <c r="DH1470" s="77">
        <v>0.36068764874241721</v>
      </c>
      <c r="DI1470" s="77">
        <v>0</v>
      </c>
      <c r="DJ1470" s="77">
        <v>6.0654359939987696E-6</v>
      </c>
      <c r="DL1470" s="77">
        <v>0</v>
      </c>
      <c r="DM1470" s="77">
        <v>2.1877278472730425E-6</v>
      </c>
      <c r="DN1470" s="77">
        <v>2.1877278472730425E-6</v>
      </c>
      <c r="DO1470" s="77">
        <v>0</v>
      </c>
      <c r="DP1470" s="77">
        <v>2.1877278472730425E-6</v>
      </c>
      <c r="DQ1470" s="77">
        <v>2.1877278472730425E-6</v>
      </c>
      <c r="DR1470" s="77">
        <v>0</v>
      </c>
      <c r="DS1470" s="77">
        <v>2.1877278472730425E-6</v>
      </c>
      <c r="DT1470" s="77">
        <v>2.1877278472730425E-6</v>
      </c>
      <c r="DU1470" s="77">
        <v>0</v>
      </c>
      <c r="DV1470" s="77">
        <v>0</v>
      </c>
      <c r="DW1470" s="77">
        <v>0</v>
      </c>
      <c r="GE1470" s="77" t="s">
        <v>427</v>
      </c>
      <c r="GF1470" s="77" t="s">
        <v>155</v>
      </c>
      <c r="GG1470" s="77" t="s">
        <v>436</v>
      </c>
      <c r="GH1470" s="77" t="s">
        <v>446</v>
      </c>
      <c r="GI1470" s="77">
        <v>2025</v>
      </c>
      <c r="GJ1470" s="77" t="s">
        <v>303</v>
      </c>
      <c r="GK1470" s="77">
        <v>4.1186611014017743E-2</v>
      </c>
      <c r="GL1470" s="77">
        <v>500.98972500000002</v>
      </c>
      <c r="GM1470" s="77">
        <v>2025</v>
      </c>
      <c r="GN1470" s="77" t="s">
        <v>175</v>
      </c>
      <c r="GO1470" s="77">
        <v>5.3000000000000005E-2</v>
      </c>
      <c r="GP1470" s="77">
        <v>3</v>
      </c>
      <c r="GQ1470" s="77">
        <v>0</v>
      </c>
      <c r="GR1470" s="77" t="s">
        <v>423</v>
      </c>
      <c r="GS1470" s="77">
        <v>0</v>
      </c>
      <c r="GT1470" s="77">
        <v>0</v>
      </c>
      <c r="GU1470" s="77">
        <v>0</v>
      </c>
      <c r="GV1470" s="248">
        <v>0</v>
      </c>
      <c r="GW1470" s="248">
        <v>0</v>
      </c>
      <c r="GX1470" s="77">
        <v>0</v>
      </c>
      <c r="GY1470" s="77">
        <v>5.5966209081309407E-2</v>
      </c>
      <c r="GZ1470" s="77">
        <v>2.3050584833610777E-3</v>
      </c>
    </row>
    <row r="1471" spans="98:208" x14ac:dyDescent="0.25">
      <c r="CT1471" s="77" t="s">
        <v>155</v>
      </c>
      <c r="CU1471" s="77" t="s">
        <v>452</v>
      </c>
      <c r="CV1471" s="77" t="s">
        <v>439</v>
      </c>
      <c r="CW1471" s="77">
        <v>2023</v>
      </c>
      <c r="CX1471" s="77">
        <v>0</v>
      </c>
      <c r="CY1471" s="77">
        <v>0</v>
      </c>
      <c r="CZ1471" s="77">
        <v>0</v>
      </c>
      <c r="DA1471" s="77">
        <v>0</v>
      </c>
      <c r="DB1471" s="77">
        <v>5.4750346070078866</v>
      </c>
      <c r="DC1471" s="77">
        <v>0.71896016785819905</v>
      </c>
      <c r="DD1471" s="77">
        <v>3.07149719861517</v>
      </c>
      <c r="DE1471" s="77">
        <v>1.6845772405344781</v>
      </c>
      <c r="DF1471" s="77">
        <v>0</v>
      </c>
      <c r="DG1471" s="77">
        <v>0.37599181639995272</v>
      </c>
      <c r="DH1471" s="77">
        <v>0.37599181639995272</v>
      </c>
      <c r="DI1471" s="77">
        <v>0.37599181639995272</v>
      </c>
      <c r="DJ1471" s="77">
        <v>6.0654359939987696E-6</v>
      </c>
      <c r="DL1471" s="77">
        <v>0</v>
      </c>
      <c r="DM1471" s="77">
        <v>0</v>
      </c>
      <c r="DN1471" s="77">
        <v>0</v>
      </c>
      <c r="DO1471" s="77">
        <v>0</v>
      </c>
      <c r="DP1471" s="77">
        <v>2.2805542966412501E-6</v>
      </c>
      <c r="DQ1471" s="77">
        <v>2.2805542966412501E-6</v>
      </c>
      <c r="DR1471" s="77">
        <v>0</v>
      </c>
      <c r="DS1471" s="77">
        <v>2.2805542966412501E-6</v>
      </c>
      <c r="DT1471" s="77">
        <v>2.2805542966412501E-6</v>
      </c>
      <c r="DU1471" s="77">
        <v>0</v>
      </c>
      <c r="DV1471" s="77">
        <v>2.2805542966412501E-6</v>
      </c>
      <c r="DW1471" s="77">
        <v>2.2805542966412501E-6</v>
      </c>
      <c r="GE1471" s="77" t="s">
        <v>422</v>
      </c>
      <c r="GF1471" s="77" t="s">
        <v>155</v>
      </c>
      <c r="GG1471" s="77" t="s">
        <v>436</v>
      </c>
      <c r="GH1471" s="77" t="s">
        <v>453</v>
      </c>
      <c r="GI1471" s="77">
        <v>2021</v>
      </c>
      <c r="GJ1471" s="77" t="s">
        <v>305</v>
      </c>
      <c r="GK1471" s="77">
        <v>222.22942162783099</v>
      </c>
      <c r="GL1471" s="77">
        <v>500.98972500000002</v>
      </c>
      <c r="GM1471" s="77">
        <v>2021</v>
      </c>
      <c r="GN1471" s="77" t="s">
        <v>175</v>
      </c>
      <c r="GO1471" s="77">
        <v>0.13250000000000001</v>
      </c>
      <c r="GP1471" s="77">
        <v>3</v>
      </c>
      <c r="GQ1471" s="77">
        <v>0</v>
      </c>
      <c r="GR1471" s="77" t="s">
        <v>423</v>
      </c>
      <c r="GS1471" s="77">
        <v>0.1527377521613833</v>
      </c>
      <c r="GT1471" s="77">
        <v>33.942822323559206</v>
      </c>
      <c r="GU1471" s="77">
        <v>0.1527377521613833</v>
      </c>
      <c r="GV1471" s="248">
        <v>33.942822323559206</v>
      </c>
      <c r="GW1471" s="248">
        <v>0</v>
      </c>
      <c r="GX1471" s="77">
        <v>0</v>
      </c>
      <c r="GY1471" s="77">
        <v>0</v>
      </c>
      <c r="GZ1471" s="77">
        <v>0</v>
      </c>
    </row>
    <row r="1472" spans="98:208" x14ac:dyDescent="0.25">
      <c r="CT1472" s="77" t="s">
        <v>155</v>
      </c>
      <c r="CU1472" s="77" t="s">
        <v>452</v>
      </c>
      <c r="CV1472" s="77" t="s">
        <v>439</v>
      </c>
      <c r="CW1472" s="77">
        <v>2024</v>
      </c>
      <c r="CX1472" s="77">
        <v>0</v>
      </c>
      <c r="CY1472" s="77">
        <v>0</v>
      </c>
      <c r="CZ1472" s="77">
        <v>0</v>
      </c>
      <c r="DA1472" s="77">
        <v>0</v>
      </c>
      <c r="DB1472" s="77">
        <v>5.4750346070078866</v>
      </c>
      <c r="DC1472" s="77">
        <v>0.71896016785819905</v>
      </c>
      <c r="DD1472" s="77">
        <v>3.07149719861517</v>
      </c>
      <c r="DE1472" s="77">
        <v>1.6845772405344781</v>
      </c>
      <c r="DF1472" s="77">
        <v>0</v>
      </c>
      <c r="DG1472" s="77">
        <v>0</v>
      </c>
      <c r="DH1472" s="77">
        <v>0.37599181639995272</v>
      </c>
      <c r="DI1472" s="77">
        <v>0.37599181639995272</v>
      </c>
      <c r="DJ1472" s="77">
        <v>6.0654359939987696E-6</v>
      </c>
      <c r="DL1472" s="77">
        <v>0</v>
      </c>
      <c r="DM1472" s="77">
        <v>0</v>
      </c>
      <c r="DN1472" s="77">
        <v>0</v>
      </c>
      <c r="DO1472" s="77">
        <v>0</v>
      </c>
      <c r="DP1472" s="77">
        <v>0</v>
      </c>
      <c r="DQ1472" s="77">
        <v>0</v>
      </c>
      <c r="DR1472" s="77">
        <v>0</v>
      </c>
      <c r="DS1472" s="77">
        <v>2.2805542966412501E-6</v>
      </c>
      <c r="DT1472" s="77">
        <v>2.2805542966412501E-6</v>
      </c>
      <c r="DU1472" s="77">
        <v>0</v>
      </c>
      <c r="DV1472" s="77">
        <v>2.2805542966412501E-6</v>
      </c>
      <c r="DW1472" s="77">
        <v>2.2805542966412501E-6</v>
      </c>
      <c r="GE1472" s="77" t="s">
        <v>425</v>
      </c>
      <c r="GF1472" s="77" t="s">
        <v>155</v>
      </c>
      <c r="GG1472" s="77" t="s">
        <v>436</v>
      </c>
      <c r="GH1472" s="77" t="s">
        <v>453</v>
      </c>
      <c r="GI1472" s="77">
        <v>2021</v>
      </c>
      <c r="GJ1472" s="77" t="s">
        <v>301</v>
      </c>
      <c r="GK1472" s="77">
        <v>8585.72280924796</v>
      </c>
      <c r="GL1472" s="77">
        <v>500.98972500000002</v>
      </c>
      <c r="GM1472" s="77">
        <v>2021</v>
      </c>
      <c r="GN1472" s="77" t="s">
        <v>175</v>
      </c>
      <c r="GO1472" s="77">
        <v>5.3000000000000005E-2</v>
      </c>
      <c r="GP1472" s="77">
        <v>3</v>
      </c>
      <c r="GQ1472" s="77">
        <v>0</v>
      </c>
      <c r="GR1472" s="77" t="s">
        <v>423</v>
      </c>
      <c r="GS1472" s="77">
        <v>5.5966209081309407E-2</v>
      </c>
      <c r="GT1472" s="77">
        <v>480.51035785653846</v>
      </c>
      <c r="GU1472" s="77">
        <v>5.5966209081309407E-2</v>
      </c>
      <c r="GV1472" s="248">
        <v>480.51035785653846</v>
      </c>
      <c r="GW1472" s="248">
        <v>0</v>
      </c>
      <c r="GX1472" s="77">
        <v>0</v>
      </c>
      <c r="GY1472" s="77">
        <v>0</v>
      </c>
      <c r="GZ1472" s="77">
        <v>0</v>
      </c>
    </row>
    <row r="1473" spans="98:208" x14ac:dyDescent="0.25">
      <c r="CT1473" s="77" t="s">
        <v>155</v>
      </c>
      <c r="CU1473" s="77" t="s">
        <v>452</v>
      </c>
      <c r="CV1473" s="77" t="s">
        <v>439</v>
      </c>
      <c r="CW1473" s="77">
        <v>2025</v>
      </c>
      <c r="CX1473" s="77">
        <v>0</v>
      </c>
      <c r="CY1473" s="77">
        <v>0</v>
      </c>
      <c r="CZ1473" s="77">
        <v>0</v>
      </c>
      <c r="DA1473" s="77">
        <v>0</v>
      </c>
      <c r="DB1473" s="77">
        <v>5.4750346070078866</v>
      </c>
      <c r="DC1473" s="77">
        <v>0.71896016785819905</v>
      </c>
      <c r="DD1473" s="77">
        <v>3.07149719861517</v>
      </c>
      <c r="DE1473" s="77">
        <v>1.6845772405344781</v>
      </c>
      <c r="DF1473" s="77">
        <v>0</v>
      </c>
      <c r="DG1473" s="77">
        <v>0</v>
      </c>
      <c r="DH1473" s="77">
        <v>0</v>
      </c>
      <c r="DI1473" s="77">
        <v>0.37599181639995272</v>
      </c>
      <c r="DJ1473" s="77">
        <v>6.0654359939987696E-6</v>
      </c>
      <c r="DL1473" s="77">
        <v>0</v>
      </c>
      <c r="DM1473" s="77">
        <v>0</v>
      </c>
      <c r="DN1473" s="77">
        <v>0</v>
      </c>
      <c r="DO1473" s="77">
        <v>0</v>
      </c>
      <c r="DP1473" s="77">
        <v>0</v>
      </c>
      <c r="DQ1473" s="77">
        <v>0</v>
      </c>
      <c r="DR1473" s="77">
        <v>0</v>
      </c>
      <c r="DS1473" s="77">
        <v>0</v>
      </c>
      <c r="DT1473" s="77">
        <v>0</v>
      </c>
      <c r="DU1473" s="77">
        <v>0</v>
      </c>
      <c r="DV1473" s="77">
        <v>2.2805542966412501E-6</v>
      </c>
      <c r="DW1473" s="77">
        <v>2.2805542966412501E-6</v>
      </c>
      <c r="GE1473" s="77" t="s">
        <v>427</v>
      </c>
      <c r="GF1473" s="77" t="s">
        <v>155</v>
      </c>
      <c r="GG1473" s="77" t="s">
        <v>436</v>
      </c>
      <c r="GH1473" s="77" t="s">
        <v>453</v>
      </c>
      <c r="GI1473" s="77">
        <v>2021</v>
      </c>
      <c r="GJ1473" s="77" t="s">
        <v>303</v>
      </c>
      <c r="GK1473" s="77">
        <v>5338.178410456755</v>
      </c>
      <c r="GL1473" s="77">
        <v>500.98972500000002</v>
      </c>
      <c r="GM1473" s="77">
        <v>2021</v>
      </c>
      <c r="GN1473" s="77" t="s">
        <v>175</v>
      </c>
      <c r="GO1473" s="77">
        <v>5.3000000000000005E-2</v>
      </c>
      <c r="GP1473" s="77">
        <v>3</v>
      </c>
      <c r="GQ1473" s="77">
        <v>0</v>
      </c>
      <c r="GR1473" s="77" t="s">
        <v>423</v>
      </c>
      <c r="GS1473" s="77">
        <v>5.5966209081309407E-2</v>
      </c>
      <c r="GT1473" s="77">
        <v>298.75760903295463</v>
      </c>
      <c r="GU1473" s="77">
        <v>5.5966209081309407E-2</v>
      </c>
      <c r="GV1473" s="248">
        <v>298.75760903295463</v>
      </c>
      <c r="GW1473" s="248">
        <v>0</v>
      </c>
      <c r="GX1473" s="77">
        <v>0</v>
      </c>
      <c r="GY1473" s="77">
        <v>0</v>
      </c>
      <c r="GZ1473" s="77">
        <v>0</v>
      </c>
    </row>
    <row r="1474" spans="98:208" x14ac:dyDescent="0.25">
      <c r="CT1474" s="77" t="s">
        <v>155</v>
      </c>
      <c r="CU1474" s="77" t="s">
        <v>452</v>
      </c>
      <c r="CV1474" s="77" t="s">
        <v>446</v>
      </c>
      <c r="CW1474" s="77">
        <v>2020</v>
      </c>
      <c r="CX1474" s="77">
        <v>0</v>
      </c>
      <c r="CY1474" s="77">
        <v>0</v>
      </c>
      <c r="CZ1474" s="77">
        <v>0</v>
      </c>
      <c r="DA1474" s="77">
        <v>0</v>
      </c>
      <c r="DB1474" s="77">
        <v>7.7900575334948471E-2</v>
      </c>
      <c r="DC1474" s="77">
        <v>3.6425060683954388E-2</v>
      </c>
      <c r="DD1474" s="77">
        <v>1.5808724525432469E-3</v>
      </c>
      <c r="DE1474" s="77">
        <v>3.9894642198450722E-2</v>
      </c>
      <c r="DF1474" s="77">
        <v>7.8847092159216106E-3</v>
      </c>
      <c r="DG1474" s="77">
        <v>0</v>
      </c>
      <c r="DH1474" s="77">
        <v>0</v>
      </c>
      <c r="DI1474" s="77">
        <v>0</v>
      </c>
      <c r="DJ1474" s="77">
        <v>2.1752190917456518E-3</v>
      </c>
      <c r="DL1474" s="77">
        <v>0</v>
      </c>
      <c r="DM1474" s="77">
        <v>1.7150970019335577E-5</v>
      </c>
      <c r="DN1474" s="77">
        <v>1.7150970019335577E-5</v>
      </c>
      <c r="DO1474" s="77">
        <v>0</v>
      </c>
      <c r="DP1474" s="77">
        <v>0</v>
      </c>
      <c r="DQ1474" s="77">
        <v>0</v>
      </c>
      <c r="DR1474" s="77">
        <v>0</v>
      </c>
      <c r="DS1474" s="77">
        <v>0</v>
      </c>
      <c r="DT1474" s="77">
        <v>0</v>
      </c>
      <c r="DU1474" s="77">
        <v>0</v>
      </c>
      <c r="DV1474" s="77">
        <v>0</v>
      </c>
      <c r="DW1474" s="77">
        <v>0</v>
      </c>
      <c r="GE1474" s="77" t="s">
        <v>422</v>
      </c>
      <c r="GF1474" s="77" t="s">
        <v>155</v>
      </c>
      <c r="GG1474" s="77" t="s">
        <v>436</v>
      </c>
      <c r="GH1474" s="77" t="s">
        <v>453</v>
      </c>
      <c r="GI1474" s="77">
        <v>2022</v>
      </c>
      <c r="GJ1474" s="77" t="s">
        <v>305</v>
      </c>
      <c r="GK1474" s="77">
        <v>222.22942162783099</v>
      </c>
      <c r="GL1474" s="77">
        <v>500.98972500000002</v>
      </c>
      <c r="GM1474" s="77">
        <v>2022</v>
      </c>
      <c r="GN1474" s="77" t="s">
        <v>175</v>
      </c>
      <c r="GO1474" s="77">
        <v>0.13250000000000001</v>
      </c>
      <c r="GP1474" s="77">
        <v>3</v>
      </c>
      <c r="GQ1474" s="77">
        <v>0</v>
      </c>
      <c r="GR1474" s="77" t="s">
        <v>423</v>
      </c>
      <c r="GS1474" s="77">
        <v>0.1527377521613833</v>
      </c>
      <c r="GT1474" s="77">
        <v>33.942822323559206</v>
      </c>
      <c r="GU1474" s="77">
        <v>0.1527377521613833</v>
      </c>
      <c r="GV1474" s="248">
        <v>33.942822323559206</v>
      </c>
      <c r="GW1474" s="248">
        <v>0.1527377521613833</v>
      </c>
      <c r="GX1474" s="77">
        <v>33.942822323559206</v>
      </c>
      <c r="GY1474" s="77">
        <v>0</v>
      </c>
      <c r="GZ1474" s="77">
        <v>0</v>
      </c>
    </row>
    <row r="1475" spans="98:208" x14ac:dyDescent="0.25">
      <c r="CT1475" s="77" t="s">
        <v>155</v>
      </c>
      <c r="CU1475" s="77" t="s">
        <v>452</v>
      </c>
      <c r="CV1475" s="77" t="s">
        <v>446</v>
      </c>
      <c r="CW1475" s="77">
        <v>2021</v>
      </c>
      <c r="CX1475" s="77">
        <v>0</v>
      </c>
      <c r="CY1475" s="77">
        <v>0</v>
      </c>
      <c r="CZ1475" s="77">
        <v>0</v>
      </c>
      <c r="DA1475" s="77">
        <v>0</v>
      </c>
      <c r="DB1475" s="77">
        <v>7.7900575334948471E-2</v>
      </c>
      <c r="DC1475" s="77">
        <v>3.6425060683954388E-2</v>
      </c>
      <c r="DD1475" s="77">
        <v>1.5808724525432469E-3</v>
      </c>
      <c r="DE1475" s="77">
        <v>3.9894642198450722E-2</v>
      </c>
      <c r="DF1475" s="77">
        <v>7.8847092159216106E-3</v>
      </c>
      <c r="DG1475" s="77">
        <v>7.8847092159216106E-3</v>
      </c>
      <c r="DH1475" s="77">
        <v>0</v>
      </c>
      <c r="DI1475" s="77">
        <v>0</v>
      </c>
      <c r="DJ1475" s="77">
        <v>2.1752190917456518E-3</v>
      </c>
      <c r="DL1475" s="77">
        <v>0</v>
      </c>
      <c r="DM1475" s="77">
        <v>1.7150970019335577E-5</v>
      </c>
      <c r="DN1475" s="77">
        <v>1.7150970019335577E-5</v>
      </c>
      <c r="DO1475" s="77">
        <v>0</v>
      </c>
      <c r="DP1475" s="77">
        <v>1.7150970019335577E-5</v>
      </c>
      <c r="DQ1475" s="77">
        <v>1.7150970019335577E-5</v>
      </c>
      <c r="DR1475" s="77">
        <v>0</v>
      </c>
      <c r="DS1475" s="77">
        <v>0</v>
      </c>
      <c r="DT1475" s="77">
        <v>0</v>
      </c>
      <c r="DU1475" s="77">
        <v>0</v>
      </c>
      <c r="DV1475" s="77">
        <v>0</v>
      </c>
      <c r="DW1475" s="77">
        <v>0</v>
      </c>
      <c r="GE1475" s="77" t="s">
        <v>425</v>
      </c>
      <c r="GF1475" s="77" t="s">
        <v>155</v>
      </c>
      <c r="GG1475" s="77" t="s">
        <v>436</v>
      </c>
      <c r="GH1475" s="77" t="s">
        <v>453</v>
      </c>
      <c r="GI1475" s="77">
        <v>2022</v>
      </c>
      <c r="GJ1475" s="77" t="s">
        <v>301</v>
      </c>
      <c r="GK1475" s="77">
        <v>8585.72280924796</v>
      </c>
      <c r="GL1475" s="77">
        <v>500.98972500000002</v>
      </c>
      <c r="GM1475" s="77">
        <v>2022</v>
      </c>
      <c r="GN1475" s="77" t="s">
        <v>175</v>
      </c>
      <c r="GO1475" s="77">
        <v>5.3000000000000005E-2</v>
      </c>
      <c r="GP1475" s="77">
        <v>3</v>
      </c>
      <c r="GQ1475" s="77">
        <v>0</v>
      </c>
      <c r="GR1475" s="77" t="s">
        <v>423</v>
      </c>
      <c r="GS1475" s="77">
        <v>5.5966209081309407E-2</v>
      </c>
      <c r="GT1475" s="77">
        <v>480.51035785653846</v>
      </c>
      <c r="GU1475" s="77">
        <v>5.5966209081309407E-2</v>
      </c>
      <c r="GV1475" s="248">
        <v>480.51035785653846</v>
      </c>
      <c r="GW1475" s="248">
        <v>5.5966209081309407E-2</v>
      </c>
      <c r="GX1475" s="77">
        <v>480.51035785653846</v>
      </c>
      <c r="GY1475" s="77">
        <v>0</v>
      </c>
      <c r="GZ1475" s="77">
        <v>0</v>
      </c>
    </row>
    <row r="1476" spans="98:208" x14ac:dyDescent="0.25">
      <c r="CT1476" s="77" t="s">
        <v>155</v>
      </c>
      <c r="CU1476" s="77" t="s">
        <v>452</v>
      </c>
      <c r="CV1476" s="77" t="s">
        <v>446</v>
      </c>
      <c r="CW1476" s="77">
        <v>2022</v>
      </c>
      <c r="CX1476" s="77">
        <v>0</v>
      </c>
      <c r="CY1476" s="77">
        <v>0</v>
      </c>
      <c r="CZ1476" s="77">
        <v>0</v>
      </c>
      <c r="DA1476" s="77">
        <v>0</v>
      </c>
      <c r="DB1476" s="77">
        <v>7.7900575334948471E-2</v>
      </c>
      <c r="DC1476" s="77">
        <v>3.6425060683954388E-2</v>
      </c>
      <c r="DD1476" s="77">
        <v>1.5808724525432469E-3</v>
      </c>
      <c r="DE1476" s="77">
        <v>3.9894642198450722E-2</v>
      </c>
      <c r="DF1476" s="77">
        <v>7.8847092159216106E-3</v>
      </c>
      <c r="DG1476" s="77">
        <v>7.8847092159216106E-3</v>
      </c>
      <c r="DH1476" s="77">
        <v>7.8847092159216106E-3</v>
      </c>
      <c r="DI1476" s="77">
        <v>0</v>
      </c>
      <c r="DJ1476" s="77">
        <v>2.1752190917456518E-3</v>
      </c>
      <c r="DL1476" s="77">
        <v>0</v>
      </c>
      <c r="DM1476" s="77">
        <v>1.7150970019335577E-5</v>
      </c>
      <c r="DN1476" s="77">
        <v>1.7150970019335577E-5</v>
      </c>
      <c r="DO1476" s="77">
        <v>0</v>
      </c>
      <c r="DP1476" s="77">
        <v>1.7150970019335577E-5</v>
      </c>
      <c r="DQ1476" s="77">
        <v>1.7150970019335577E-5</v>
      </c>
      <c r="DR1476" s="77">
        <v>0</v>
      </c>
      <c r="DS1476" s="77">
        <v>1.7150970019335577E-5</v>
      </c>
      <c r="DT1476" s="77">
        <v>1.7150970019335577E-5</v>
      </c>
      <c r="DU1476" s="77">
        <v>0</v>
      </c>
      <c r="DV1476" s="77">
        <v>0</v>
      </c>
      <c r="DW1476" s="77">
        <v>0</v>
      </c>
      <c r="GE1476" s="77" t="s">
        <v>427</v>
      </c>
      <c r="GF1476" s="77" t="s">
        <v>155</v>
      </c>
      <c r="GG1476" s="77" t="s">
        <v>436</v>
      </c>
      <c r="GH1476" s="77" t="s">
        <v>453</v>
      </c>
      <c r="GI1476" s="77">
        <v>2022</v>
      </c>
      <c r="GJ1476" s="77" t="s">
        <v>303</v>
      </c>
      <c r="GK1476" s="77">
        <v>5338.178410456755</v>
      </c>
      <c r="GL1476" s="77">
        <v>500.98972500000002</v>
      </c>
      <c r="GM1476" s="77">
        <v>2022</v>
      </c>
      <c r="GN1476" s="77" t="s">
        <v>175</v>
      </c>
      <c r="GO1476" s="77">
        <v>5.3000000000000005E-2</v>
      </c>
      <c r="GP1476" s="77">
        <v>3</v>
      </c>
      <c r="GQ1476" s="77">
        <v>0</v>
      </c>
      <c r="GR1476" s="77" t="s">
        <v>423</v>
      </c>
      <c r="GS1476" s="77">
        <v>5.5966209081309407E-2</v>
      </c>
      <c r="GT1476" s="77">
        <v>298.75760903295463</v>
      </c>
      <c r="GU1476" s="77">
        <v>5.5966209081309407E-2</v>
      </c>
      <c r="GV1476" s="248">
        <v>298.75760903295463</v>
      </c>
      <c r="GW1476" s="248">
        <v>5.5966209081309407E-2</v>
      </c>
      <c r="GX1476" s="77">
        <v>298.75760903295463</v>
      </c>
      <c r="GY1476" s="77">
        <v>0</v>
      </c>
      <c r="GZ1476" s="77">
        <v>0</v>
      </c>
    </row>
    <row r="1477" spans="98:208" x14ac:dyDescent="0.25">
      <c r="CT1477" s="77" t="s">
        <v>155</v>
      </c>
      <c r="CU1477" s="77" t="s">
        <v>452</v>
      </c>
      <c r="CV1477" s="77" t="s">
        <v>446</v>
      </c>
      <c r="CW1477" s="77">
        <v>2023</v>
      </c>
      <c r="CX1477" s="77">
        <v>0</v>
      </c>
      <c r="CY1477" s="77">
        <v>0</v>
      </c>
      <c r="CZ1477" s="77">
        <v>0</v>
      </c>
      <c r="DA1477" s="77">
        <v>0</v>
      </c>
      <c r="DB1477" s="77">
        <v>8.040826903697712E-2</v>
      </c>
      <c r="DC1477" s="77">
        <v>3.7590224611390638E-2</v>
      </c>
      <c r="DD1477" s="77">
        <v>1.631433411568672E-3</v>
      </c>
      <c r="DE1477" s="77">
        <v>4.1186611014017688E-2</v>
      </c>
      <c r="DF1477" s="77">
        <v>0</v>
      </c>
      <c r="DG1477" s="77">
        <v>8.1378100371604749E-3</v>
      </c>
      <c r="DH1477" s="77">
        <v>8.1378100371604749E-3</v>
      </c>
      <c r="DI1477" s="77">
        <v>8.1378100371604749E-3</v>
      </c>
      <c r="DJ1477" s="77">
        <v>2.1752190917456518E-3</v>
      </c>
      <c r="DL1477" s="77">
        <v>0</v>
      </c>
      <c r="DM1477" s="77">
        <v>0</v>
      </c>
      <c r="DN1477" s="77">
        <v>0</v>
      </c>
      <c r="DO1477" s="77">
        <v>0</v>
      </c>
      <c r="DP1477" s="77">
        <v>1.7701519757830856E-5</v>
      </c>
      <c r="DQ1477" s="77">
        <v>1.7701519757830856E-5</v>
      </c>
      <c r="DR1477" s="77">
        <v>0</v>
      </c>
      <c r="DS1477" s="77">
        <v>1.7701519757830856E-5</v>
      </c>
      <c r="DT1477" s="77">
        <v>1.7701519757830856E-5</v>
      </c>
      <c r="DU1477" s="77">
        <v>0</v>
      </c>
      <c r="DV1477" s="77">
        <v>1.7701519757830856E-5</v>
      </c>
      <c r="DW1477" s="77">
        <v>1.7701519757830856E-5</v>
      </c>
      <c r="GE1477" s="77" t="s">
        <v>422</v>
      </c>
      <c r="GF1477" s="77" t="s">
        <v>155</v>
      </c>
      <c r="GG1477" s="77" t="s">
        <v>436</v>
      </c>
      <c r="GH1477" s="77" t="s">
        <v>453</v>
      </c>
      <c r="GI1477" s="77">
        <v>2023</v>
      </c>
      <c r="GJ1477" s="77" t="s">
        <v>305</v>
      </c>
      <c r="GK1477" s="77">
        <v>233.23007680793961</v>
      </c>
      <c r="GL1477" s="77">
        <v>500.98972500000002</v>
      </c>
      <c r="GM1477" s="77">
        <v>2023</v>
      </c>
      <c r="GN1477" s="77" t="s">
        <v>175</v>
      </c>
      <c r="GO1477" s="77">
        <v>0.13250000000000001</v>
      </c>
      <c r="GP1477" s="77">
        <v>3</v>
      </c>
      <c r="GQ1477" s="77">
        <v>0</v>
      </c>
      <c r="GR1477" s="77" t="s">
        <v>423</v>
      </c>
      <c r="GS1477" s="77">
        <v>0</v>
      </c>
      <c r="GT1477" s="77">
        <v>0</v>
      </c>
      <c r="GU1477" s="77">
        <v>0.1527377521613833</v>
      </c>
      <c r="GV1477" s="248">
        <v>35.623037668071468</v>
      </c>
      <c r="GW1477" s="248">
        <v>0.1527377521613833</v>
      </c>
      <c r="GX1477" s="77">
        <v>35.623037668071468</v>
      </c>
      <c r="GY1477" s="77">
        <v>0.1527377521613833</v>
      </c>
      <c r="GZ1477" s="77">
        <v>35.623037668071468</v>
      </c>
    </row>
    <row r="1478" spans="98:208" x14ac:dyDescent="0.25">
      <c r="CT1478" s="77" t="s">
        <v>155</v>
      </c>
      <c r="CU1478" s="77" t="s">
        <v>452</v>
      </c>
      <c r="CV1478" s="77" t="s">
        <v>446</v>
      </c>
      <c r="CW1478" s="77">
        <v>2024</v>
      </c>
      <c r="CX1478" s="77">
        <v>0</v>
      </c>
      <c r="CY1478" s="77">
        <v>0</v>
      </c>
      <c r="CZ1478" s="77">
        <v>0</v>
      </c>
      <c r="DA1478" s="77">
        <v>0</v>
      </c>
      <c r="DB1478" s="77">
        <v>8.040826903697712E-2</v>
      </c>
      <c r="DC1478" s="77">
        <v>3.7590224611390638E-2</v>
      </c>
      <c r="DD1478" s="77">
        <v>1.631433411568672E-3</v>
      </c>
      <c r="DE1478" s="77">
        <v>4.1186611014017688E-2</v>
      </c>
      <c r="DF1478" s="77">
        <v>0</v>
      </c>
      <c r="DG1478" s="77">
        <v>0</v>
      </c>
      <c r="DH1478" s="77">
        <v>8.1378100371604749E-3</v>
      </c>
      <c r="DI1478" s="77">
        <v>8.1378100371604749E-3</v>
      </c>
      <c r="DJ1478" s="77">
        <v>2.1752190917456518E-3</v>
      </c>
      <c r="DL1478" s="77">
        <v>0</v>
      </c>
      <c r="DM1478" s="77">
        <v>0</v>
      </c>
      <c r="DN1478" s="77">
        <v>0</v>
      </c>
      <c r="DO1478" s="77">
        <v>0</v>
      </c>
      <c r="DP1478" s="77">
        <v>0</v>
      </c>
      <c r="DQ1478" s="77">
        <v>0</v>
      </c>
      <c r="DR1478" s="77">
        <v>0</v>
      </c>
      <c r="DS1478" s="77">
        <v>1.7701519757830856E-5</v>
      </c>
      <c r="DT1478" s="77">
        <v>1.7701519757830856E-5</v>
      </c>
      <c r="DU1478" s="77">
        <v>0</v>
      </c>
      <c r="DV1478" s="77">
        <v>1.7701519757830856E-5</v>
      </c>
      <c r="DW1478" s="77">
        <v>1.7701519757830856E-5</v>
      </c>
      <c r="GE1478" s="77" t="s">
        <v>425</v>
      </c>
      <c r="GF1478" s="77" t="s">
        <v>155</v>
      </c>
      <c r="GG1478" s="77" t="s">
        <v>436</v>
      </c>
      <c r="GH1478" s="77" t="s">
        <v>453</v>
      </c>
      <c r="GI1478" s="77">
        <v>2023</v>
      </c>
      <c r="GJ1478" s="77" t="s">
        <v>301</v>
      </c>
      <c r="GK1478" s="77">
        <v>8896.5159934286112</v>
      </c>
      <c r="GL1478" s="77">
        <v>500.98972500000002</v>
      </c>
      <c r="GM1478" s="77">
        <v>2023</v>
      </c>
      <c r="GN1478" s="77" t="s">
        <v>175</v>
      </c>
      <c r="GO1478" s="77">
        <v>5.3000000000000005E-2</v>
      </c>
      <c r="GP1478" s="77">
        <v>3</v>
      </c>
      <c r="GQ1478" s="77">
        <v>0</v>
      </c>
      <c r="GR1478" s="77" t="s">
        <v>423</v>
      </c>
      <c r="GS1478" s="77">
        <v>0</v>
      </c>
      <c r="GT1478" s="77">
        <v>0</v>
      </c>
      <c r="GU1478" s="77">
        <v>5.5966209081309407E-2</v>
      </c>
      <c r="GV1478" s="248">
        <v>497.9042741834387</v>
      </c>
      <c r="GW1478" s="248">
        <v>5.5966209081309407E-2</v>
      </c>
      <c r="GX1478" s="77">
        <v>497.9042741834387</v>
      </c>
      <c r="GY1478" s="77">
        <v>5.5966209081309407E-2</v>
      </c>
      <c r="GZ1478" s="77">
        <v>497.9042741834387</v>
      </c>
    </row>
    <row r="1479" spans="98:208" x14ac:dyDescent="0.25">
      <c r="CT1479" s="77" t="s">
        <v>155</v>
      </c>
      <c r="CU1479" s="77" t="s">
        <v>452</v>
      </c>
      <c r="CV1479" s="77" t="s">
        <v>446</v>
      </c>
      <c r="CW1479" s="77">
        <v>2025</v>
      </c>
      <c r="CX1479" s="77">
        <v>0</v>
      </c>
      <c r="CY1479" s="77">
        <v>0</v>
      </c>
      <c r="CZ1479" s="77">
        <v>0</v>
      </c>
      <c r="DA1479" s="77">
        <v>0</v>
      </c>
      <c r="DB1479" s="77">
        <v>8.040826903697712E-2</v>
      </c>
      <c r="DC1479" s="77">
        <v>3.7590224611390638E-2</v>
      </c>
      <c r="DD1479" s="77">
        <v>1.631433411568672E-3</v>
      </c>
      <c r="DE1479" s="77">
        <v>4.1186611014017688E-2</v>
      </c>
      <c r="DF1479" s="77">
        <v>0</v>
      </c>
      <c r="DG1479" s="77">
        <v>0</v>
      </c>
      <c r="DH1479" s="77">
        <v>0</v>
      </c>
      <c r="DI1479" s="77">
        <v>8.1378100371604749E-3</v>
      </c>
      <c r="DJ1479" s="77">
        <v>2.1752190917456518E-3</v>
      </c>
      <c r="DL1479" s="77">
        <v>0</v>
      </c>
      <c r="DM1479" s="77">
        <v>0</v>
      </c>
      <c r="DN1479" s="77">
        <v>0</v>
      </c>
      <c r="DO1479" s="77">
        <v>0</v>
      </c>
      <c r="DP1479" s="77">
        <v>0</v>
      </c>
      <c r="DQ1479" s="77">
        <v>0</v>
      </c>
      <c r="DR1479" s="77">
        <v>0</v>
      </c>
      <c r="DS1479" s="77">
        <v>0</v>
      </c>
      <c r="DT1479" s="77">
        <v>0</v>
      </c>
      <c r="DU1479" s="77">
        <v>0</v>
      </c>
      <c r="DV1479" s="77">
        <v>1.7701519757830856E-5</v>
      </c>
      <c r="DW1479" s="77">
        <v>1.7701519757830856E-5</v>
      </c>
      <c r="GE1479" s="77" t="s">
        <v>427</v>
      </c>
      <c r="GF1479" s="77" t="s">
        <v>155</v>
      </c>
      <c r="GG1479" s="77" t="s">
        <v>436</v>
      </c>
      <c r="GH1479" s="77" t="s">
        <v>453</v>
      </c>
      <c r="GI1479" s="77">
        <v>2023</v>
      </c>
      <c r="GJ1479" s="77" t="s">
        <v>303</v>
      </c>
      <c r="GK1479" s="77">
        <v>5534.8914862001029</v>
      </c>
      <c r="GL1479" s="77">
        <v>500.98972500000002</v>
      </c>
      <c r="GM1479" s="77">
        <v>2023</v>
      </c>
      <c r="GN1479" s="77" t="s">
        <v>175</v>
      </c>
      <c r="GO1479" s="77">
        <v>5.3000000000000005E-2</v>
      </c>
      <c r="GP1479" s="77">
        <v>3</v>
      </c>
      <c r="GQ1479" s="77">
        <v>0</v>
      </c>
      <c r="GR1479" s="77" t="s">
        <v>423</v>
      </c>
      <c r="GS1479" s="77">
        <v>0</v>
      </c>
      <c r="GT1479" s="77">
        <v>0</v>
      </c>
      <c r="GU1479" s="77">
        <v>5.5966209081309407E-2</v>
      </c>
      <c r="GV1479" s="248">
        <v>309.76689415903434</v>
      </c>
      <c r="GW1479" s="248">
        <v>5.5966209081309407E-2</v>
      </c>
      <c r="GX1479" s="77">
        <v>309.76689415903434</v>
      </c>
      <c r="GY1479" s="77">
        <v>5.5966209081309407E-2</v>
      </c>
      <c r="GZ1479" s="77">
        <v>309.76689415903434</v>
      </c>
    </row>
    <row r="1480" spans="98:208" x14ac:dyDescent="0.25">
      <c r="CT1480" s="77" t="s">
        <v>155</v>
      </c>
      <c r="CU1480" s="77" t="s">
        <v>452</v>
      </c>
      <c r="CV1480" s="77" t="s">
        <v>453</v>
      </c>
      <c r="CW1480" s="77">
        <v>2020</v>
      </c>
      <c r="CX1480" s="77">
        <v>0</v>
      </c>
      <c r="CY1480" s="77">
        <v>0</v>
      </c>
      <c r="CZ1480" s="77">
        <v>0</v>
      </c>
      <c r="DA1480" s="77">
        <v>0</v>
      </c>
      <c r="DB1480" s="77">
        <v>14146.13064133614</v>
      </c>
      <c r="DC1480" s="77">
        <v>222.22942162788729</v>
      </c>
      <c r="DD1480" s="77">
        <v>8585.7228092501427</v>
      </c>
      <c r="DE1480" s="77">
        <v>5338.1784104581102</v>
      </c>
      <c r="DF1480" s="77">
        <v>813.21078921325886</v>
      </c>
      <c r="DG1480" s="77">
        <v>0</v>
      </c>
      <c r="DH1480" s="77">
        <v>0</v>
      </c>
      <c r="DI1480" s="77">
        <v>0</v>
      </c>
      <c r="DJ1480" s="77">
        <v>6.1248233337896395E-7</v>
      </c>
      <c r="DL1480" s="77">
        <v>0</v>
      </c>
      <c r="DM1480" s="77">
        <v>4.9807724170628561E-4</v>
      </c>
      <c r="DN1480" s="77">
        <v>4.9807724170628561E-4</v>
      </c>
      <c r="DO1480" s="77">
        <v>0</v>
      </c>
      <c r="DP1480" s="77">
        <v>0</v>
      </c>
      <c r="DQ1480" s="77">
        <v>0</v>
      </c>
      <c r="DR1480" s="77">
        <v>0</v>
      </c>
      <c r="DS1480" s="77">
        <v>0</v>
      </c>
      <c r="DT1480" s="77">
        <v>0</v>
      </c>
      <c r="DU1480" s="77">
        <v>0</v>
      </c>
      <c r="DV1480" s="77">
        <v>0</v>
      </c>
      <c r="DW1480" s="77">
        <v>0</v>
      </c>
      <c r="GE1480" s="77" t="s">
        <v>422</v>
      </c>
      <c r="GF1480" s="77" t="s">
        <v>155</v>
      </c>
      <c r="GG1480" s="77" t="s">
        <v>436</v>
      </c>
      <c r="GH1480" s="77" t="s">
        <v>453</v>
      </c>
      <c r="GI1480" s="77">
        <v>2024</v>
      </c>
      <c r="GJ1480" s="77" t="s">
        <v>305</v>
      </c>
      <c r="GK1480" s="77">
        <v>233.23007680793961</v>
      </c>
      <c r="GL1480" s="77">
        <v>500.98972500000002</v>
      </c>
      <c r="GM1480" s="77">
        <v>2024</v>
      </c>
      <c r="GN1480" s="77" t="s">
        <v>175</v>
      </c>
      <c r="GO1480" s="77">
        <v>0.13250000000000001</v>
      </c>
      <c r="GP1480" s="77">
        <v>3</v>
      </c>
      <c r="GQ1480" s="77">
        <v>0</v>
      </c>
      <c r="GR1480" s="77" t="s">
        <v>423</v>
      </c>
      <c r="GS1480" s="77">
        <v>0</v>
      </c>
      <c r="GT1480" s="77">
        <v>0</v>
      </c>
      <c r="GU1480" s="77">
        <v>0</v>
      </c>
      <c r="GV1480" s="248">
        <v>0</v>
      </c>
      <c r="GW1480" s="248">
        <v>0.1527377521613833</v>
      </c>
      <c r="GX1480" s="77">
        <v>35.623037668071468</v>
      </c>
      <c r="GY1480" s="77">
        <v>0.1527377521613833</v>
      </c>
      <c r="GZ1480" s="77">
        <v>35.623037668071468</v>
      </c>
    </row>
    <row r="1481" spans="98:208" x14ac:dyDescent="0.25">
      <c r="CT1481" s="77" t="s">
        <v>155</v>
      </c>
      <c r="CU1481" s="77" t="s">
        <v>452</v>
      </c>
      <c r="CV1481" s="77" t="s">
        <v>453</v>
      </c>
      <c r="CW1481" s="77">
        <v>2021</v>
      </c>
      <c r="CX1481" s="77">
        <v>0</v>
      </c>
      <c r="CY1481" s="77">
        <v>0</v>
      </c>
      <c r="CZ1481" s="77">
        <v>0</v>
      </c>
      <c r="DA1481" s="77">
        <v>0</v>
      </c>
      <c r="DB1481" s="77">
        <v>14146.13064133614</v>
      </c>
      <c r="DC1481" s="77">
        <v>222.22942162788729</v>
      </c>
      <c r="DD1481" s="77">
        <v>8585.7228092501427</v>
      </c>
      <c r="DE1481" s="77">
        <v>5338.1784104581102</v>
      </c>
      <c r="DF1481" s="77">
        <v>813.21078921325886</v>
      </c>
      <c r="DG1481" s="77">
        <v>813.21078921325886</v>
      </c>
      <c r="DH1481" s="77">
        <v>0</v>
      </c>
      <c r="DI1481" s="77">
        <v>0</v>
      </c>
      <c r="DJ1481" s="77">
        <v>6.1248233337896395E-7</v>
      </c>
      <c r="DL1481" s="77">
        <v>0</v>
      </c>
      <c r="DM1481" s="77">
        <v>4.9807724170628561E-4</v>
      </c>
      <c r="DN1481" s="77">
        <v>4.9807724170628561E-4</v>
      </c>
      <c r="DO1481" s="77">
        <v>0</v>
      </c>
      <c r="DP1481" s="77">
        <v>4.9807724170628561E-4</v>
      </c>
      <c r="DQ1481" s="77">
        <v>4.9807724170628561E-4</v>
      </c>
      <c r="DR1481" s="77">
        <v>0</v>
      </c>
      <c r="DS1481" s="77">
        <v>0</v>
      </c>
      <c r="DT1481" s="77">
        <v>0</v>
      </c>
      <c r="DU1481" s="77">
        <v>0</v>
      </c>
      <c r="DV1481" s="77">
        <v>0</v>
      </c>
      <c r="DW1481" s="77">
        <v>0</v>
      </c>
      <c r="GE1481" s="77" t="s">
        <v>425</v>
      </c>
      <c r="GF1481" s="77" t="s">
        <v>155</v>
      </c>
      <c r="GG1481" s="77" t="s">
        <v>436</v>
      </c>
      <c r="GH1481" s="77" t="s">
        <v>453</v>
      </c>
      <c r="GI1481" s="77">
        <v>2024</v>
      </c>
      <c r="GJ1481" s="77" t="s">
        <v>301</v>
      </c>
      <c r="GK1481" s="77">
        <v>8896.5159934286112</v>
      </c>
      <c r="GL1481" s="77">
        <v>500.98972500000002</v>
      </c>
      <c r="GM1481" s="77">
        <v>2024</v>
      </c>
      <c r="GN1481" s="77" t="s">
        <v>175</v>
      </c>
      <c r="GO1481" s="77">
        <v>5.3000000000000005E-2</v>
      </c>
      <c r="GP1481" s="77">
        <v>3</v>
      </c>
      <c r="GQ1481" s="77">
        <v>0</v>
      </c>
      <c r="GR1481" s="77" t="s">
        <v>423</v>
      </c>
      <c r="GS1481" s="77">
        <v>0</v>
      </c>
      <c r="GT1481" s="77">
        <v>0</v>
      </c>
      <c r="GU1481" s="77">
        <v>0</v>
      </c>
      <c r="GV1481" s="248">
        <v>0</v>
      </c>
      <c r="GW1481" s="248">
        <v>5.5966209081309407E-2</v>
      </c>
      <c r="GX1481" s="77">
        <v>497.9042741834387</v>
      </c>
      <c r="GY1481" s="77">
        <v>5.5966209081309407E-2</v>
      </c>
      <c r="GZ1481" s="77">
        <v>497.9042741834387</v>
      </c>
    </row>
    <row r="1482" spans="98:208" x14ac:dyDescent="0.25">
      <c r="CT1482" s="77" t="s">
        <v>155</v>
      </c>
      <c r="CU1482" s="77" t="s">
        <v>452</v>
      </c>
      <c r="CV1482" s="77" t="s">
        <v>453</v>
      </c>
      <c r="CW1482" s="77">
        <v>2022</v>
      </c>
      <c r="CX1482" s="77">
        <v>0</v>
      </c>
      <c r="CY1482" s="77">
        <v>0</v>
      </c>
      <c r="CZ1482" s="77">
        <v>0</v>
      </c>
      <c r="DA1482" s="77">
        <v>0</v>
      </c>
      <c r="DB1482" s="77">
        <v>14146.13064133614</v>
      </c>
      <c r="DC1482" s="77">
        <v>222.22942162788729</v>
      </c>
      <c r="DD1482" s="77">
        <v>8585.7228092501427</v>
      </c>
      <c r="DE1482" s="77">
        <v>5338.1784104581102</v>
      </c>
      <c r="DF1482" s="77">
        <v>813.21078921325886</v>
      </c>
      <c r="DG1482" s="77">
        <v>813.21078921325886</v>
      </c>
      <c r="DH1482" s="77">
        <v>813.21078921325886</v>
      </c>
      <c r="DI1482" s="77">
        <v>0</v>
      </c>
      <c r="DJ1482" s="77">
        <v>6.1248233337896395E-7</v>
      </c>
      <c r="DL1482" s="77">
        <v>0</v>
      </c>
      <c r="DM1482" s="77">
        <v>4.9807724170628561E-4</v>
      </c>
      <c r="DN1482" s="77">
        <v>4.9807724170628561E-4</v>
      </c>
      <c r="DO1482" s="77">
        <v>0</v>
      </c>
      <c r="DP1482" s="77">
        <v>4.9807724170628561E-4</v>
      </c>
      <c r="DQ1482" s="77">
        <v>4.9807724170628561E-4</v>
      </c>
      <c r="DR1482" s="77">
        <v>0</v>
      </c>
      <c r="DS1482" s="77">
        <v>4.9807724170628561E-4</v>
      </c>
      <c r="DT1482" s="77">
        <v>4.9807724170628561E-4</v>
      </c>
      <c r="DU1482" s="77">
        <v>0</v>
      </c>
      <c r="DV1482" s="77">
        <v>0</v>
      </c>
      <c r="DW1482" s="77">
        <v>0</v>
      </c>
      <c r="GE1482" s="77" t="s">
        <v>427</v>
      </c>
      <c r="GF1482" s="77" t="s">
        <v>155</v>
      </c>
      <c r="GG1482" s="77" t="s">
        <v>436</v>
      </c>
      <c r="GH1482" s="77" t="s">
        <v>453</v>
      </c>
      <c r="GI1482" s="77">
        <v>2024</v>
      </c>
      <c r="GJ1482" s="77" t="s">
        <v>303</v>
      </c>
      <c r="GK1482" s="77">
        <v>5534.8914862001029</v>
      </c>
      <c r="GL1482" s="77">
        <v>500.98972500000002</v>
      </c>
      <c r="GM1482" s="77">
        <v>2024</v>
      </c>
      <c r="GN1482" s="77" t="s">
        <v>175</v>
      </c>
      <c r="GO1482" s="77">
        <v>5.3000000000000005E-2</v>
      </c>
      <c r="GP1482" s="77">
        <v>3</v>
      </c>
      <c r="GQ1482" s="77">
        <v>0</v>
      </c>
      <c r="GR1482" s="77" t="s">
        <v>423</v>
      </c>
      <c r="GS1482" s="77">
        <v>0</v>
      </c>
      <c r="GT1482" s="77">
        <v>0</v>
      </c>
      <c r="GU1482" s="77">
        <v>0</v>
      </c>
      <c r="GV1482" s="248">
        <v>0</v>
      </c>
      <c r="GW1482" s="248">
        <v>5.5966209081309407E-2</v>
      </c>
      <c r="GX1482" s="77">
        <v>309.76689415903434</v>
      </c>
      <c r="GY1482" s="77">
        <v>5.5966209081309407E-2</v>
      </c>
      <c r="GZ1482" s="77">
        <v>309.76689415903434</v>
      </c>
    </row>
    <row r="1483" spans="98:208" x14ac:dyDescent="0.25">
      <c r="CT1483" s="77" t="s">
        <v>155</v>
      </c>
      <c r="CU1483" s="77" t="s">
        <v>452</v>
      </c>
      <c r="CV1483" s="77" t="s">
        <v>453</v>
      </c>
      <c r="CW1483" s="77">
        <v>2023</v>
      </c>
      <c r="CX1483" s="77">
        <v>0</v>
      </c>
      <c r="CY1483" s="77">
        <v>0</v>
      </c>
      <c r="CZ1483" s="77">
        <v>0</v>
      </c>
      <c r="DA1483" s="77">
        <v>0</v>
      </c>
      <c r="DB1483" s="77">
        <v>14664.637556440381</v>
      </c>
      <c r="DC1483" s="77">
        <v>233.23007680799881</v>
      </c>
      <c r="DD1483" s="77">
        <v>8896.5159934308704</v>
      </c>
      <c r="DE1483" s="77">
        <v>5534.891486201509</v>
      </c>
      <c r="DF1483" s="77">
        <v>0</v>
      </c>
      <c r="DG1483" s="77">
        <v>843.29420601075844</v>
      </c>
      <c r="DH1483" s="77">
        <v>843.29420601075844</v>
      </c>
      <c r="DI1483" s="77">
        <v>843.29420601075844</v>
      </c>
      <c r="DJ1483" s="77">
        <v>6.1248233337896395E-7</v>
      </c>
      <c r="DL1483" s="77">
        <v>0</v>
      </c>
      <c r="DM1483" s="77">
        <v>0</v>
      </c>
      <c r="DN1483" s="77">
        <v>0</v>
      </c>
      <c r="DO1483" s="77">
        <v>0</v>
      </c>
      <c r="DP1483" s="77">
        <v>5.1650280302243008E-4</v>
      </c>
      <c r="DQ1483" s="77">
        <v>5.1650280302243008E-4</v>
      </c>
      <c r="DR1483" s="77">
        <v>0</v>
      </c>
      <c r="DS1483" s="77">
        <v>5.1650280302243008E-4</v>
      </c>
      <c r="DT1483" s="77">
        <v>5.1650280302243008E-4</v>
      </c>
      <c r="DU1483" s="77">
        <v>0</v>
      </c>
      <c r="DV1483" s="77">
        <v>5.1650280302243008E-4</v>
      </c>
      <c r="DW1483" s="77">
        <v>5.1650280302243008E-4</v>
      </c>
      <c r="GE1483" s="77" t="s">
        <v>422</v>
      </c>
      <c r="GF1483" s="77" t="s">
        <v>155</v>
      </c>
      <c r="GG1483" s="77" t="s">
        <v>436</v>
      </c>
      <c r="GH1483" s="77" t="s">
        <v>453</v>
      </c>
      <c r="GI1483" s="77">
        <v>2025</v>
      </c>
      <c r="GJ1483" s="77" t="s">
        <v>305</v>
      </c>
      <c r="GK1483" s="77">
        <v>233.23007680793961</v>
      </c>
      <c r="GL1483" s="77">
        <v>500.98972500000002</v>
      </c>
      <c r="GM1483" s="77">
        <v>2025</v>
      </c>
      <c r="GN1483" s="77" t="s">
        <v>175</v>
      </c>
      <c r="GO1483" s="77">
        <v>0.13250000000000001</v>
      </c>
      <c r="GP1483" s="77">
        <v>3</v>
      </c>
      <c r="GQ1483" s="77">
        <v>0</v>
      </c>
      <c r="GR1483" s="77" t="s">
        <v>423</v>
      </c>
      <c r="GS1483" s="77">
        <v>0</v>
      </c>
      <c r="GT1483" s="77">
        <v>0</v>
      </c>
      <c r="GU1483" s="77">
        <v>0</v>
      </c>
      <c r="GV1483" s="248">
        <v>0</v>
      </c>
      <c r="GW1483" s="248">
        <v>0</v>
      </c>
      <c r="GX1483" s="77">
        <v>0</v>
      </c>
      <c r="GY1483" s="77">
        <v>0.1527377521613833</v>
      </c>
      <c r="GZ1483" s="77">
        <v>35.623037668071468</v>
      </c>
    </row>
    <row r="1484" spans="98:208" x14ac:dyDescent="0.25">
      <c r="CT1484" s="77" t="s">
        <v>155</v>
      </c>
      <c r="CU1484" s="77" t="s">
        <v>452</v>
      </c>
      <c r="CV1484" s="77" t="s">
        <v>453</v>
      </c>
      <c r="CW1484" s="77">
        <v>2024</v>
      </c>
      <c r="CX1484" s="77">
        <v>0</v>
      </c>
      <c r="CY1484" s="77">
        <v>0</v>
      </c>
      <c r="CZ1484" s="77">
        <v>0</v>
      </c>
      <c r="DA1484" s="77">
        <v>0</v>
      </c>
      <c r="DB1484" s="77">
        <v>14664.637556440381</v>
      </c>
      <c r="DC1484" s="77">
        <v>233.23007680799881</v>
      </c>
      <c r="DD1484" s="77">
        <v>8896.5159934308704</v>
      </c>
      <c r="DE1484" s="77">
        <v>5534.891486201509</v>
      </c>
      <c r="DF1484" s="77">
        <v>0</v>
      </c>
      <c r="DG1484" s="77">
        <v>0</v>
      </c>
      <c r="DH1484" s="77">
        <v>843.29420601075844</v>
      </c>
      <c r="DI1484" s="77">
        <v>843.29420601075844</v>
      </c>
      <c r="DJ1484" s="77">
        <v>6.1248233337896395E-7</v>
      </c>
      <c r="DL1484" s="77">
        <v>0</v>
      </c>
      <c r="DM1484" s="77">
        <v>0</v>
      </c>
      <c r="DN1484" s="77">
        <v>0</v>
      </c>
      <c r="DO1484" s="77">
        <v>0</v>
      </c>
      <c r="DP1484" s="77">
        <v>0</v>
      </c>
      <c r="DQ1484" s="77">
        <v>0</v>
      </c>
      <c r="DR1484" s="77">
        <v>0</v>
      </c>
      <c r="DS1484" s="77">
        <v>5.1650280302243008E-4</v>
      </c>
      <c r="DT1484" s="77">
        <v>5.1650280302243008E-4</v>
      </c>
      <c r="DU1484" s="77">
        <v>0</v>
      </c>
      <c r="DV1484" s="77">
        <v>5.1650280302243008E-4</v>
      </c>
      <c r="DW1484" s="77">
        <v>5.1650280302243008E-4</v>
      </c>
      <c r="GE1484" s="77" t="s">
        <v>425</v>
      </c>
      <c r="GF1484" s="77" t="s">
        <v>155</v>
      </c>
      <c r="GG1484" s="77" t="s">
        <v>436</v>
      </c>
      <c r="GH1484" s="77" t="s">
        <v>453</v>
      </c>
      <c r="GI1484" s="77">
        <v>2025</v>
      </c>
      <c r="GJ1484" s="77" t="s">
        <v>301</v>
      </c>
      <c r="GK1484" s="77">
        <v>8896.5159934286112</v>
      </c>
      <c r="GL1484" s="77">
        <v>500.98972500000002</v>
      </c>
      <c r="GM1484" s="77">
        <v>2025</v>
      </c>
      <c r="GN1484" s="77" t="s">
        <v>175</v>
      </c>
      <c r="GO1484" s="77">
        <v>5.3000000000000005E-2</v>
      </c>
      <c r="GP1484" s="77">
        <v>3</v>
      </c>
      <c r="GQ1484" s="77">
        <v>0</v>
      </c>
      <c r="GR1484" s="77" t="s">
        <v>423</v>
      </c>
      <c r="GS1484" s="77">
        <v>0</v>
      </c>
      <c r="GT1484" s="77">
        <v>0</v>
      </c>
      <c r="GU1484" s="77">
        <v>0</v>
      </c>
      <c r="GV1484" s="248">
        <v>0</v>
      </c>
      <c r="GW1484" s="248">
        <v>0</v>
      </c>
      <c r="GX1484" s="77">
        <v>0</v>
      </c>
      <c r="GY1484" s="77">
        <v>5.5966209081309407E-2</v>
      </c>
      <c r="GZ1484" s="77">
        <v>497.9042741834387</v>
      </c>
    </row>
    <row r="1485" spans="98:208" x14ac:dyDescent="0.25">
      <c r="CT1485" s="77" t="s">
        <v>155</v>
      </c>
      <c r="CU1485" s="77" t="s">
        <v>452</v>
      </c>
      <c r="CV1485" s="77" t="s">
        <v>453</v>
      </c>
      <c r="CW1485" s="77">
        <v>2025</v>
      </c>
      <c r="CX1485" s="77">
        <v>0</v>
      </c>
      <c r="CY1485" s="77">
        <v>0</v>
      </c>
      <c r="CZ1485" s="77">
        <v>0</v>
      </c>
      <c r="DA1485" s="77">
        <v>0</v>
      </c>
      <c r="DB1485" s="77">
        <v>14664.637556440381</v>
      </c>
      <c r="DC1485" s="77">
        <v>233.23007680799881</v>
      </c>
      <c r="DD1485" s="77">
        <v>8896.5159934308704</v>
      </c>
      <c r="DE1485" s="77">
        <v>5534.891486201509</v>
      </c>
      <c r="DF1485" s="77">
        <v>0</v>
      </c>
      <c r="DG1485" s="77">
        <v>0</v>
      </c>
      <c r="DH1485" s="77">
        <v>0</v>
      </c>
      <c r="DI1485" s="77">
        <v>843.29420601075844</v>
      </c>
      <c r="DJ1485" s="77">
        <v>6.1248233337896395E-7</v>
      </c>
      <c r="DL1485" s="77">
        <v>0</v>
      </c>
      <c r="DM1485" s="77">
        <v>0</v>
      </c>
      <c r="DN1485" s="77">
        <v>0</v>
      </c>
      <c r="DO1485" s="77">
        <v>0</v>
      </c>
      <c r="DP1485" s="77">
        <v>0</v>
      </c>
      <c r="DQ1485" s="77">
        <v>0</v>
      </c>
      <c r="DR1485" s="77">
        <v>0</v>
      </c>
      <c r="DS1485" s="77">
        <v>0</v>
      </c>
      <c r="DT1485" s="77">
        <v>0</v>
      </c>
      <c r="DU1485" s="77">
        <v>0</v>
      </c>
      <c r="DV1485" s="77">
        <v>5.1650280302243008E-4</v>
      </c>
      <c r="DW1485" s="77">
        <v>5.1650280302243008E-4</v>
      </c>
      <c r="GE1485" s="77" t="s">
        <v>427</v>
      </c>
      <c r="GF1485" s="77" t="s">
        <v>155</v>
      </c>
      <c r="GG1485" s="77" t="s">
        <v>436</v>
      </c>
      <c r="GH1485" s="77" t="s">
        <v>453</v>
      </c>
      <c r="GI1485" s="77">
        <v>2025</v>
      </c>
      <c r="GJ1485" s="77" t="s">
        <v>303</v>
      </c>
      <c r="GK1485" s="77">
        <v>5534.8914862001029</v>
      </c>
      <c r="GL1485" s="77">
        <v>500.98972500000002</v>
      </c>
      <c r="GM1485" s="77">
        <v>2025</v>
      </c>
      <c r="GN1485" s="77" t="s">
        <v>175</v>
      </c>
      <c r="GO1485" s="77">
        <v>5.3000000000000005E-2</v>
      </c>
      <c r="GP1485" s="77">
        <v>3</v>
      </c>
      <c r="GQ1485" s="77">
        <v>0</v>
      </c>
      <c r="GR1485" s="77" t="s">
        <v>423</v>
      </c>
      <c r="GS1485" s="77">
        <v>0</v>
      </c>
      <c r="GT1485" s="77">
        <v>0</v>
      </c>
      <c r="GU1485" s="77">
        <v>0</v>
      </c>
      <c r="GV1485" s="248">
        <v>0</v>
      </c>
      <c r="GW1485" s="248">
        <v>0</v>
      </c>
      <c r="GX1485" s="77">
        <v>0</v>
      </c>
      <c r="GY1485" s="77">
        <v>5.5966209081309407E-2</v>
      </c>
      <c r="GZ1485" s="77">
        <v>309.76689415903434</v>
      </c>
    </row>
    <row r="1486" spans="98:208" x14ac:dyDescent="0.25">
      <c r="CT1486" s="77" t="s">
        <v>155</v>
      </c>
      <c r="CU1486" s="77" t="s">
        <v>452</v>
      </c>
      <c r="CV1486" s="77" t="s">
        <v>460</v>
      </c>
      <c r="CW1486" s="77">
        <v>2020</v>
      </c>
      <c r="CX1486" s="77">
        <v>0</v>
      </c>
      <c r="CY1486" s="77">
        <v>0</v>
      </c>
      <c r="CZ1486" s="77">
        <v>0</v>
      </c>
      <c r="DA1486" s="77">
        <v>0</v>
      </c>
      <c r="DB1486" s="77">
        <v>8807.9522308757769</v>
      </c>
      <c r="DC1486" s="77">
        <v>222.229421627829</v>
      </c>
      <c r="DD1486" s="77">
        <v>8585.7228092479436</v>
      </c>
      <c r="DE1486" s="77">
        <v>0</v>
      </c>
      <c r="DF1486" s="77">
        <v>514.45318018009641</v>
      </c>
      <c r="DG1486" s="77">
        <v>0</v>
      </c>
      <c r="DH1486" s="77">
        <v>0</v>
      </c>
      <c r="DI1486" s="77">
        <v>0</v>
      </c>
      <c r="DJ1486" s="77">
        <v>1.124691441873057E-7</v>
      </c>
      <c r="DL1486" s="77">
        <v>0</v>
      </c>
      <c r="DM1486" s="77">
        <v>5.786010889929322E-5</v>
      </c>
      <c r="DN1486" s="77">
        <v>5.786010889929322E-5</v>
      </c>
      <c r="DO1486" s="77">
        <v>0</v>
      </c>
      <c r="DP1486" s="77">
        <v>0</v>
      </c>
      <c r="DQ1486" s="77">
        <v>0</v>
      </c>
      <c r="DR1486" s="77">
        <v>0</v>
      </c>
      <c r="DS1486" s="77">
        <v>0</v>
      </c>
      <c r="DT1486" s="77">
        <v>0</v>
      </c>
      <c r="DU1486" s="77">
        <v>0</v>
      </c>
      <c r="DV1486" s="77">
        <v>0</v>
      </c>
      <c r="DW1486" s="77">
        <v>0</v>
      </c>
      <c r="GE1486" s="77" t="s">
        <v>422</v>
      </c>
      <c r="GF1486" s="77" t="s">
        <v>155</v>
      </c>
      <c r="GG1486" s="77" t="s">
        <v>436</v>
      </c>
      <c r="GH1486" s="77" t="s">
        <v>460</v>
      </c>
      <c r="GI1486" s="77">
        <v>2021</v>
      </c>
      <c r="GJ1486" s="77" t="s">
        <v>305</v>
      </c>
      <c r="GK1486" s="77">
        <v>222.2294216278319</v>
      </c>
      <c r="GL1486" s="77">
        <v>500.98972500000002</v>
      </c>
      <c r="GM1486" s="77">
        <v>2021</v>
      </c>
      <c r="GN1486" s="77" t="s">
        <v>175</v>
      </c>
      <c r="GO1486" s="77">
        <v>0.13250000000000001</v>
      </c>
      <c r="GP1486" s="77">
        <v>3</v>
      </c>
      <c r="GQ1486" s="77">
        <v>0</v>
      </c>
      <c r="GR1486" s="77" t="s">
        <v>423</v>
      </c>
      <c r="GS1486" s="77">
        <v>0.1527377521613833</v>
      </c>
      <c r="GT1486" s="77">
        <v>33.942822323559341</v>
      </c>
      <c r="GU1486" s="77">
        <v>0.1527377521613833</v>
      </c>
      <c r="GV1486" s="248">
        <v>33.942822323559341</v>
      </c>
      <c r="GW1486" s="248">
        <v>0</v>
      </c>
      <c r="GX1486" s="77">
        <v>0</v>
      </c>
      <c r="GY1486" s="77">
        <v>0</v>
      </c>
      <c r="GZ1486" s="77">
        <v>0</v>
      </c>
    </row>
    <row r="1487" spans="98:208" x14ac:dyDescent="0.25">
      <c r="CT1487" s="77" t="s">
        <v>155</v>
      </c>
      <c r="CU1487" s="77" t="s">
        <v>452</v>
      </c>
      <c r="CV1487" s="77" t="s">
        <v>460</v>
      </c>
      <c r="CW1487" s="77">
        <v>2021</v>
      </c>
      <c r="CX1487" s="77">
        <v>0</v>
      </c>
      <c r="CY1487" s="77">
        <v>0</v>
      </c>
      <c r="CZ1487" s="77">
        <v>0</v>
      </c>
      <c r="DA1487" s="77">
        <v>0</v>
      </c>
      <c r="DB1487" s="77">
        <v>8807.9522308757769</v>
      </c>
      <c r="DC1487" s="77">
        <v>222.229421627829</v>
      </c>
      <c r="DD1487" s="77">
        <v>8585.7228092479436</v>
      </c>
      <c r="DE1487" s="77">
        <v>0</v>
      </c>
      <c r="DF1487" s="77">
        <v>514.45318018009641</v>
      </c>
      <c r="DG1487" s="77">
        <v>514.45318018009641</v>
      </c>
      <c r="DH1487" s="77">
        <v>0</v>
      </c>
      <c r="DI1487" s="77">
        <v>0</v>
      </c>
      <c r="DJ1487" s="77">
        <v>1.124691441873057E-7</v>
      </c>
      <c r="DL1487" s="77">
        <v>0</v>
      </c>
      <c r="DM1487" s="77">
        <v>5.786010889929322E-5</v>
      </c>
      <c r="DN1487" s="77">
        <v>5.786010889929322E-5</v>
      </c>
      <c r="DO1487" s="77">
        <v>0</v>
      </c>
      <c r="DP1487" s="77">
        <v>5.786010889929322E-5</v>
      </c>
      <c r="DQ1487" s="77">
        <v>5.786010889929322E-5</v>
      </c>
      <c r="DR1487" s="77">
        <v>0</v>
      </c>
      <c r="DS1487" s="77">
        <v>0</v>
      </c>
      <c r="DT1487" s="77">
        <v>0</v>
      </c>
      <c r="DU1487" s="77">
        <v>0</v>
      </c>
      <c r="DV1487" s="77">
        <v>0</v>
      </c>
      <c r="DW1487" s="77">
        <v>0</v>
      </c>
      <c r="GE1487" s="77" t="s">
        <v>425</v>
      </c>
      <c r="GF1487" s="77" t="s">
        <v>155</v>
      </c>
      <c r="GG1487" s="77" t="s">
        <v>436</v>
      </c>
      <c r="GH1487" s="77" t="s">
        <v>460</v>
      </c>
      <c r="GI1487" s="77">
        <v>2021</v>
      </c>
      <c r="GJ1487" s="77" t="s">
        <v>301</v>
      </c>
      <c r="GK1487" s="77">
        <v>8585.7228092479945</v>
      </c>
      <c r="GL1487" s="77">
        <v>500.98972500000002</v>
      </c>
      <c r="GM1487" s="77">
        <v>2021</v>
      </c>
      <c r="GN1487" s="77" t="s">
        <v>175</v>
      </c>
      <c r="GO1487" s="77">
        <v>5.3000000000000005E-2</v>
      </c>
      <c r="GP1487" s="77">
        <v>3</v>
      </c>
      <c r="GQ1487" s="77">
        <v>0</v>
      </c>
      <c r="GR1487" s="77" t="s">
        <v>423</v>
      </c>
      <c r="GS1487" s="77">
        <v>5.5966209081309407E-2</v>
      </c>
      <c r="GT1487" s="77">
        <v>480.5103578565404</v>
      </c>
      <c r="GU1487" s="77">
        <v>5.5966209081309407E-2</v>
      </c>
      <c r="GV1487" s="248">
        <v>480.5103578565404</v>
      </c>
      <c r="GW1487" s="248">
        <v>0</v>
      </c>
      <c r="GX1487" s="77">
        <v>0</v>
      </c>
      <c r="GY1487" s="77">
        <v>0</v>
      </c>
      <c r="GZ1487" s="77">
        <v>0</v>
      </c>
    </row>
    <row r="1488" spans="98:208" x14ac:dyDescent="0.25">
      <c r="CT1488" s="77" t="s">
        <v>155</v>
      </c>
      <c r="CU1488" s="77" t="s">
        <v>452</v>
      </c>
      <c r="CV1488" s="77" t="s">
        <v>460</v>
      </c>
      <c r="CW1488" s="77">
        <v>2022</v>
      </c>
      <c r="CX1488" s="77">
        <v>0</v>
      </c>
      <c r="CY1488" s="77">
        <v>0</v>
      </c>
      <c r="CZ1488" s="77">
        <v>0</v>
      </c>
      <c r="DA1488" s="77">
        <v>0</v>
      </c>
      <c r="DB1488" s="77">
        <v>8807.9522308757769</v>
      </c>
      <c r="DC1488" s="77">
        <v>222.229421627829</v>
      </c>
      <c r="DD1488" s="77">
        <v>8585.7228092479436</v>
      </c>
      <c r="DE1488" s="77">
        <v>0</v>
      </c>
      <c r="DF1488" s="77">
        <v>514.45318018009641</v>
      </c>
      <c r="DG1488" s="77">
        <v>514.45318018009641</v>
      </c>
      <c r="DH1488" s="77">
        <v>514.45318018009641</v>
      </c>
      <c r="DI1488" s="77">
        <v>0</v>
      </c>
      <c r="DJ1488" s="77">
        <v>1.124691441873057E-7</v>
      </c>
      <c r="DL1488" s="77">
        <v>0</v>
      </c>
      <c r="DM1488" s="77">
        <v>5.786010889929322E-5</v>
      </c>
      <c r="DN1488" s="77">
        <v>5.786010889929322E-5</v>
      </c>
      <c r="DO1488" s="77">
        <v>0</v>
      </c>
      <c r="DP1488" s="77">
        <v>5.786010889929322E-5</v>
      </c>
      <c r="DQ1488" s="77">
        <v>5.786010889929322E-5</v>
      </c>
      <c r="DR1488" s="77">
        <v>0</v>
      </c>
      <c r="DS1488" s="77">
        <v>5.786010889929322E-5</v>
      </c>
      <c r="DT1488" s="77">
        <v>5.786010889929322E-5</v>
      </c>
      <c r="DU1488" s="77">
        <v>0</v>
      </c>
      <c r="DV1488" s="77">
        <v>0</v>
      </c>
      <c r="DW1488" s="77">
        <v>0</v>
      </c>
      <c r="GE1488" s="77" t="s">
        <v>422</v>
      </c>
      <c r="GF1488" s="77" t="s">
        <v>155</v>
      </c>
      <c r="GG1488" s="77" t="s">
        <v>436</v>
      </c>
      <c r="GH1488" s="77" t="s">
        <v>460</v>
      </c>
      <c r="GI1488" s="77">
        <v>2022</v>
      </c>
      <c r="GJ1488" s="77" t="s">
        <v>305</v>
      </c>
      <c r="GK1488" s="77">
        <v>222.2294216278319</v>
      </c>
      <c r="GL1488" s="77">
        <v>500.98972500000002</v>
      </c>
      <c r="GM1488" s="77">
        <v>2022</v>
      </c>
      <c r="GN1488" s="77" t="s">
        <v>175</v>
      </c>
      <c r="GO1488" s="77">
        <v>0.13250000000000001</v>
      </c>
      <c r="GP1488" s="77">
        <v>3</v>
      </c>
      <c r="GQ1488" s="77">
        <v>0</v>
      </c>
      <c r="GR1488" s="77" t="s">
        <v>423</v>
      </c>
      <c r="GS1488" s="77">
        <v>0.1527377521613833</v>
      </c>
      <c r="GT1488" s="77">
        <v>33.942822323559341</v>
      </c>
      <c r="GU1488" s="77">
        <v>0.1527377521613833</v>
      </c>
      <c r="GV1488" s="248">
        <v>33.942822323559341</v>
      </c>
      <c r="GW1488" s="248">
        <v>0.1527377521613833</v>
      </c>
      <c r="GX1488" s="77">
        <v>33.942822323559341</v>
      </c>
      <c r="GY1488" s="77">
        <v>0</v>
      </c>
      <c r="GZ1488" s="77">
        <v>0</v>
      </c>
    </row>
    <row r="1489" spans="98:208" x14ac:dyDescent="0.25">
      <c r="CT1489" s="77" t="s">
        <v>155</v>
      </c>
      <c r="CU1489" s="77" t="s">
        <v>452</v>
      </c>
      <c r="CV1489" s="77" t="s">
        <v>460</v>
      </c>
      <c r="CW1489" s="77">
        <v>2023</v>
      </c>
      <c r="CX1489" s="77">
        <v>0</v>
      </c>
      <c r="CY1489" s="77">
        <v>0</v>
      </c>
      <c r="CZ1489" s="77">
        <v>0</v>
      </c>
      <c r="DA1489" s="77">
        <v>0</v>
      </c>
      <c r="DB1489" s="77">
        <v>9129.7460702365333</v>
      </c>
      <c r="DC1489" s="77">
        <v>233.2300768079385</v>
      </c>
      <c r="DD1489" s="77">
        <v>8896.5159934285966</v>
      </c>
      <c r="DE1489" s="77">
        <v>0</v>
      </c>
      <c r="DF1489" s="77">
        <v>0</v>
      </c>
      <c r="DG1489" s="77">
        <v>533.52731185150913</v>
      </c>
      <c r="DH1489" s="77">
        <v>533.52731185150913</v>
      </c>
      <c r="DI1489" s="77">
        <v>533.52731185150913</v>
      </c>
      <c r="DJ1489" s="77">
        <v>1.124691441873057E-7</v>
      </c>
      <c r="DL1489" s="77">
        <v>0</v>
      </c>
      <c r="DM1489" s="77">
        <v>0</v>
      </c>
      <c r="DN1489" s="77">
        <v>0</v>
      </c>
      <c r="DO1489" s="77">
        <v>0</v>
      </c>
      <c r="DP1489" s="77">
        <v>6.0005360164492989E-5</v>
      </c>
      <c r="DQ1489" s="77">
        <v>6.0005360164492989E-5</v>
      </c>
      <c r="DR1489" s="77">
        <v>0</v>
      </c>
      <c r="DS1489" s="77">
        <v>6.0005360164492989E-5</v>
      </c>
      <c r="DT1489" s="77">
        <v>6.0005360164492989E-5</v>
      </c>
      <c r="DU1489" s="77">
        <v>0</v>
      </c>
      <c r="DV1489" s="77">
        <v>6.0005360164492989E-5</v>
      </c>
      <c r="DW1489" s="77">
        <v>6.0005360164492989E-5</v>
      </c>
      <c r="GE1489" s="77" t="s">
        <v>425</v>
      </c>
      <c r="GF1489" s="77" t="s">
        <v>155</v>
      </c>
      <c r="GG1489" s="77" t="s">
        <v>436</v>
      </c>
      <c r="GH1489" s="77" t="s">
        <v>460</v>
      </c>
      <c r="GI1489" s="77">
        <v>2022</v>
      </c>
      <c r="GJ1489" s="77" t="s">
        <v>301</v>
      </c>
      <c r="GK1489" s="77">
        <v>8585.7228092479945</v>
      </c>
      <c r="GL1489" s="77">
        <v>500.98972500000002</v>
      </c>
      <c r="GM1489" s="77">
        <v>2022</v>
      </c>
      <c r="GN1489" s="77" t="s">
        <v>175</v>
      </c>
      <c r="GO1489" s="77">
        <v>5.3000000000000005E-2</v>
      </c>
      <c r="GP1489" s="77">
        <v>3</v>
      </c>
      <c r="GQ1489" s="77">
        <v>0</v>
      </c>
      <c r="GR1489" s="77" t="s">
        <v>423</v>
      </c>
      <c r="GS1489" s="77">
        <v>5.5966209081309407E-2</v>
      </c>
      <c r="GT1489" s="77">
        <v>480.5103578565404</v>
      </c>
      <c r="GU1489" s="77">
        <v>5.5966209081309407E-2</v>
      </c>
      <c r="GV1489" s="248">
        <v>480.5103578565404</v>
      </c>
      <c r="GW1489" s="248">
        <v>5.5966209081309407E-2</v>
      </c>
      <c r="GX1489" s="77">
        <v>480.5103578565404</v>
      </c>
      <c r="GY1489" s="77">
        <v>0</v>
      </c>
      <c r="GZ1489" s="77">
        <v>0</v>
      </c>
    </row>
    <row r="1490" spans="98:208" x14ac:dyDescent="0.25">
      <c r="CT1490" s="77" t="s">
        <v>155</v>
      </c>
      <c r="CU1490" s="77" t="s">
        <v>452</v>
      </c>
      <c r="CV1490" s="77" t="s">
        <v>460</v>
      </c>
      <c r="CW1490" s="77">
        <v>2024</v>
      </c>
      <c r="CX1490" s="77">
        <v>0</v>
      </c>
      <c r="CY1490" s="77">
        <v>0</v>
      </c>
      <c r="CZ1490" s="77">
        <v>0</v>
      </c>
      <c r="DA1490" s="77">
        <v>0</v>
      </c>
      <c r="DB1490" s="77">
        <v>9129.7460702365333</v>
      </c>
      <c r="DC1490" s="77">
        <v>233.2300768079385</v>
      </c>
      <c r="DD1490" s="77">
        <v>8896.5159934285966</v>
      </c>
      <c r="DE1490" s="77">
        <v>0</v>
      </c>
      <c r="DF1490" s="77">
        <v>0</v>
      </c>
      <c r="DG1490" s="77">
        <v>0</v>
      </c>
      <c r="DH1490" s="77">
        <v>533.52731185150913</v>
      </c>
      <c r="DI1490" s="77">
        <v>533.52731185150913</v>
      </c>
      <c r="DJ1490" s="77">
        <v>1.124691441873057E-7</v>
      </c>
      <c r="DL1490" s="77">
        <v>0</v>
      </c>
      <c r="DM1490" s="77">
        <v>0</v>
      </c>
      <c r="DN1490" s="77">
        <v>0</v>
      </c>
      <c r="DO1490" s="77">
        <v>0</v>
      </c>
      <c r="DP1490" s="77">
        <v>0</v>
      </c>
      <c r="DQ1490" s="77">
        <v>0</v>
      </c>
      <c r="DR1490" s="77">
        <v>0</v>
      </c>
      <c r="DS1490" s="77">
        <v>6.0005360164492989E-5</v>
      </c>
      <c r="DT1490" s="77">
        <v>6.0005360164492989E-5</v>
      </c>
      <c r="DU1490" s="77">
        <v>0</v>
      </c>
      <c r="DV1490" s="77">
        <v>6.0005360164492989E-5</v>
      </c>
      <c r="DW1490" s="77">
        <v>6.0005360164492989E-5</v>
      </c>
      <c r="GE1490" s="77" t="s">
        <v>422</v>
      </c>
      <c r="GF1490" s="77" t="s">
        <v>155</v>
      </c>
      <c r="GG1490" s="77" t="s">
        <v>436</v>
      </c>
      <c r="GH1490" s="77" t="s">
        <v>460</v>
      </c>
      <c r="GI1490" s="77">
        <v>2023</v>
      </c>
      <c r="GJ1490" s="77" t="s">
        <v>305</v>
      </c>
      <c r="GK1490" s="77">
        <v>233.23007680794049</v>
      </c>
      <c r="GL1490" s="77">
        <v>500.98972500000002</v>
      </c>
      <c r="GM1490" s="77">
        <v>2023</v>
      </c>
      <c r="GN1490" s="77" t="s">
        <v>175</v>
      </c>
      <c r="GO1490" s="77">
        <v>0.13250000000000001</v>
      </c>
      <c r="GP1490" s="77">
        <v>3</v>
      </c>
      <c r="GQ1490" s="77">
        <v>0</v>
      </c>
      <c r="GR1490" s="77" t="s">
        <v>423</v>
      </c>
      <c r="GS1490" s="77">
        <v>0</v>
      </c>
      <c r="GT1490" s="77">
        <v>0</v>
      </c>
      <c r="GU1490" s="77">
        <v>0.1527377521613833</v>
      </c>
      <c r="GV1490" s="248">
        <v>35.623037668071603</v>
      </c>
      <c r="GW1490" s="248">
        <v>0.1527377521613833</v>
      </c>
      <c r="GX1490" s="77">
        <v>35.623037668071603</v>
      </c>
      <c r="GY1490" s="77">
        <v>0.1527377521613833</v>
      </c>
      <c r="GZ1490" s="77">
        <v>35.623037668071603</v>
      </c>
    </row>
    <row r="1491" spans="98:208" x14ac:dyDescent="0.25">
      <c r="CT1491" s="77" t="s">
        <v>155</v>
      </c>
      <c r="CU1491" s="77" t="s">
        <v>452</v>
      </c>
      <c r="CV1491" s="77" t="s">
        <v>460</v>
      </c>
      <c r="CW1491" s="77">
        <v>2025</v>
      </c>
      <c r="CX1491" s="77">
        <v>0</v>
      </c>
      <c r="CY1491" s="77">
        <v>0</v>
      </c>
      <c r="CZ1491" s="77">
        <v>0</v>
      </c>
      <c r="DA1491" s="77">
        <v>0</v>
      </c>
      <c r="DB1491" s="77">
        <v>9129.7460702365333</v>
      </c>
      <c r="DC1491" s="77">
        <v>233.2300768079385</v>
      </c>
      <c r="DD1491" s="77">
        <v>8896.5159934285966</v>
      </c>
      <c r="DE1491" s="77">
        <v>0</v>
      </c>
      <c r="DF1491" s="77">
        <v>0</v>
      </c>
      <c r="DG1491" s="77">
        <v>0</v>
      </c>
      <c r="DH1491" s="77">
        <v>0</v>
      </c>
      <c r="DI1491" s="77">
        <v>533.52731185150913</v>
      </c>
      <c r="DJ1491" s="77">
        <v>1.124691441873057E-7</v>
      </c>
      <c r="DL1491" s="77">
        <v>0</v>
      </c>
      <c r="DM1491" s="77">
        <v>0</v>
      </c>
      <c r="DN1491" s="77">
        <v>0</v>
      </c>
      <c r="DO1491" s="77">
        <v>0</v>
      </c>
      <c r="DP1491" s="77">
        <v>0</v>
      </c>
      <c r="DQ1491" s="77">
        <v>0</v>
      </c>
      <c r="DR1491" s="77">
        <v>0</v>
      </c>
      <c r="DS1491" s="77">
        <v>0</v>
      </c>
      <c r="DT1491" s="77">
        <v>0</v>
      </c>
      <c r="DU1491" s="77">
        <v>0</v>
      </c>
      <c r="DV1491" s="77">
        <v>6.0005360164492989E-5</v>
      </c>
      <c r="DW1491" s="77">
        <v>6.0005360164492989E-5</v>
      </c>
      <c r="GE1491" s="77" t="s">
        <v>425</v>
      </c>
      <c r="GF1491" s="77" t="s">
        <v>155</v>
      </c>
      <c r="GG1491" s="77" t="s">
        <v>436</v>
      </c>
      <c r="GH1491" s="77" t="s">
        <v>460</v>
      </c>
      <c r="GI1491" s="77">
        <v>2023</v>
      </c>
      <c r="GJ1491" s="77" t="s">
        <v>301</v>
      </c>
      <c r="GK1491" s="77">
        <v>8896.5159934286476</v>
      </c>
      <c r="GL1491" s="77">
        <v>500.98972500000002</v>
      </c>
      <c r="GM1491" s="77">
        <v>2023</v>
      </c>
      <c r="GN1491" s="77" t="s">
        <v>175</v>
      </c>
      <c r="GO1491" s="77">
        <v>5.3000000000000005E-2</v>
      </c>
      <c r="GP1491" s="77">
        <v>3</v>
      </c>
      <c r="GQ1491" s="77">
        <v>0</v>
      </c>
      <c r="GR1491" s="77" t="s">
        <v>423</v>
      </c>
      <c r="GS1491" s="77">
        <v>0</v>
      </c>
      <c r="GT1491" s="77">
        <v>0</v>
      </c>
      <c r="GU1491" s="77">
        <v>5.5966209081309407E-2</v>
      </c>
      <c r="GV1491" s="248">
        <v>497.90427418344075</v>
      </c>
      <c r="GW1491" s="248">
        <v>5.5966209081309407E-2</v>
      </c>
      <c r="GX1491" s="77">
        <v>497.90427418344075</v>
      </c>
      <c r="GY1491" s="77">
        <v>5.5966209081309407E-2</v>
      </c>
      <c r="GZ1491" s="77">
        <v>497.90427418344075</v>
      </c>
    </row>
    <row r="1492" spans="98:208" x14ac:dyDescent="0.25">
      <c r="CT1492" s="77" t="s">
        <v>155</v>
      </c>
      <c r="CU1492" s="77" t="s">
        <v>452</v>
      </c>
      <c r="CV1492" s="77" t="s">
        <v>467</v>
      </c>
      <c r="CW1492" s="77">
        <v>2020</v>
      </c>
      <c r="CX1492" s="77">
        <v>0</v>
      </c>
      <c r="CY1492" s="77">
        <v>0</v>
      </c>
      <c r="CZ1492" s="77">
        <v>0</v>
      </c>
      <c r="DA1492" s="77">
        <v>0</v>
      </c>
      <c r="DB1492" s="77">
        <v>5.2405583313016102</v>
      </c>
      <c r="DC1492" s="77">
        <v>0.69641821681224236</v>
      </c>
      <c r="DD1492" s="77">
        <v>2.9419641522810571</v>
      </c>
      <c r="DE1492" s="77">
        <v>1.6021759622083109</v>
      </c>
      <c r="DF1492" s="77">
        <v>0.36068764874241799</v>
      </c>
      <c r="DG1492" s="77">
        <v>0</v>
      </c>
      <c r="DH1492" s="77">
        <v>0</v>
      </c>
      <c r="DI1492" s="77">
        <v>0</v>
      </c>
      <c r="DJ1492" s="77">
        <v>1.001818913645785E-5</v>
      </c>
      <c r="DL1492" s="77">
        <v>0</v>
      </c>
      <c r="DM1492" s="77">
        <v>3.6134370842858167E-6</v>
      </c>
      <c r="DN1492" s="77">
        <v>3.6134370842858167E-6</v>
      </c>
      <c r="DO1492" s="77">
        <v>0</v>
      </c>
      <c r="DP1492" s="77">
        <v>0</v>
      </c>
      <c r="DQ1492" s="77">
        <v>0</v>
      </c>
      <c r="DR1492" s="77">
        <v>0</v>
      </c>
      <c r="DS1492" s="77">
        <v>0</v>
      </c>
      <c r="DT1492" s="77">
        <v>0</v>
      </c>
      <c r="DU1492" s="77">
        <v>0</v>
      </c>
      <c r="DV1492" s="77">
        <v>0</v>
      </c>
      <c r="DW1492" s="77">
        <v>0</v>
      </c>
      <c r="GE1492" s="77" t="s">
        <v>422</v>
      </c>
      <c r="GF1492" s="77" t="s">
        <v>155</v>
      </c>
      <c r="GG1492" s="77" t="s">
        <v>436</v>
      </c>
      <c r="GH1492" s="77" t="s">
        <v>460</v>
      </c>
      <c r="GI1492" s="77">
        <v>2024</v>
      </c>
      <c r="GJ1492" s="77" t="s">
        <v>305</v>
      </c>
      <c r="GK1492" s="77">
        <v>233.23007680794049</v>
      </c>
      <c r="GL1492" s="77">
        <v>500.98972500000002</v>
      </c>
      <c r="GM1492" s="77">
        <v>2024</v>
      </c>
      <c r="GN1492" s="77" t="s">
        <v>175</v>
      </c>
      <c r="GO1492" s="77">
        <v>0.13250000000000001</v>
      </c>
      <c r="GP1492" s="77">
        <v>3</v>
      </c>
      <c r="GQ1492" s="77">
        <v>0</v>
      </c>
      <c r="GR1492" s="77" t="s">
        <v>423</v>
      </c>
      <c r="GS1492" s="77">
        <v>0</v>
      </c>
      <c r="GT1492" s="77">
        <v>0</v>
      </c>
      <c r="GU1492" s="77">
        <v>0</v>
      </c>
      <c r="GV1492" s="248">
        <v>0</v>
      </c>
      <c r="GW1492" s="248">
        <v>0.1527377521613833</v>
      </c>
      <c r="GX1492" s="77">
        <v>35.623037668071603</v>
      </c>
      <c r="GY1492" s="77">
        <v>0.1527377521613833</v>
      </c>
      <c r="GZ1492" s="77">
        <v>35.623037668071603</v>
      </c>
    </row>
    <row r="1493" spans="98:208" x14ac:dyDescent="0.25">
      <c r="CT1493" s="77" t="s">
        <v>155</v>
      </c>
      <c r="CU1493" s="77" t="s">
        <v>452</v>
      </c>
      <c r="CV1493" s="77" t="s">
        <v>467</v>
      </c>
      <c r="CW1493" s="77">
        <v>2021</v>
      </c>
      <c r="CX1493" s="77">
        <v>0</v>
      </c>
      <c r="CY1493" s="77">
        <v>0</v>
      </c>
      <c r="CZ1493" s="77">
        <v>0</v>
      </c>
      <c r="DA1493" s="77">
        <v>0</v>
      </c>
      <c r="DB1493" s="77">
        <v>5.2405583313016102</v>
      </c>
      <c r="DC1493" s="77">
        <v>0.69641821681224236</v>
      </c>
      <c r="DD1493" s="77">
        <v>2.9419641522810571</v>
      </c>
      <c r="DE1493" s="77">
        <v>1.6021759622083109</v>
      </c>
      <c r="DF1493" s="77">
        <v>0.36068764874241799</v>
      </c>
      <c r="DG1493" s="77">
        <v>0.36068764874241799</v>
      </c>
      <c r="DH1493" s="77">
        <v>0</v>
      </c>
      <c r="DI1493" s="77">
        <v>0</v>
      </c>
      <c r="DJ1493" s="77">
        <v>1.001818913645785E-5</v>
      </c>
      <c r="DL1493" s="77">
        <v>0</v>
      </c>
      <c r="DM1493" s="77">
        <v>3.6134370842858167E-6</v>
      </c>
      <c r="DN1493" s="77">
        <v>3.6134370842858167E-6</v>
      </c>
      <c r="DO1493" s="77">
        <v>0</v>
      </c>
      <c r="DP1493" s="77">
        <v>3.6134370842858167E-6</v>
      </c>
      <c r="DQ1493" s="77">
        <v>3.6134370842858167E-6</v>
      </c>
      <c r="DR1493" s="77">
        <v>0</v>
      </c>
      <c r="DS1493" s="77">
        <v>0</v>
      </c>
      <c r="DT1493" s="77">
        <v>0</v>
      </c>
      <c r="DU1493" s="77">
        <v>0</v>
      </c>
      <c r="DV1493" s="77">
        <v>0</v>
      </c>
      <c r="DW1493" s="77">
        <v>0</v>
      </c>
      <c r="GE1493" s="77" t="s">
        <v>425</v>
      </c>
      <c r="GF1493" s="77" t="s">
        <v>155</v>
      </c>
      <c r="GG1493" s="77" t="s">
        <v>436</v>
      </c>
      <c r="GH1493" s="77" t="s">
        <v>460</v>
      </c>
      <c r="GI1493" s="77">
        <v>2024</v>
      </c>
      <c r="GJ1493" s="77" t="s">
        <v>301</v>
      </c>
      <c r="GK1493" s="77">
        <v>8896.5159934286476</v>
      </c>
      <c r="GL1493" s="77">
        <v>500.98972500000002</v>
      </c>
      <c r="GM1493" s="77">
        <v>2024</v>
      </c>
      <c r="GN1493" s="77" t="s">
        <v>175</v>
      </c>
      <c r="GO1493" s="77">
        <v>5.3000000000000005E-2</v>
      </c>
      <c r="GP1493" s="77">
        <v>3</v>
      </c>
      <c r="GQ1493" s="77">
        <v>0</v>
      </c>
      <c r="GR1493" s="77" t="s">
        <v>423</v>
      </c>
      <c r="GS1493" s="77">
        <v>0</v>
      </c>
      <c r="GT1493" s="77">
        <v>0</v>
      </c>
      <c r="GU1493" s="77">
        <v>0</v>
      </c>
      <c r="GV1493" s="248">
        <v>0</v>
      </c>
      <c r="GW1493" s="248">
        <v>5.5966209081309407E-2</v>
      </c>
      <c r="GX1493" s="77">
        <v>497.90427418344075</v>
      </c>
      <c r="GY1493" s="77">
        <v>5.5966209081309407E-2</v>
      </c>
      <c r="GZ1493" s="77">
        <v>497.90427418344075</v>
      </c>
    </row>
    <row r="1494" spans="98:208" x14ac:dyDescent="0.25">
      <c r="CT1494" s="77" t="s">
        <v>155</v>
      </c>
      <c r="CU1494" s="77" t="s">
        <v>452</v>
      </c>
      <c r="CV1494" s="77" t="s">
        <v>467</v>
      </c>
      <c r="CW1494" s="77">
        <v>2022</v>
      </c>
      <c r="CX1494" s="77">
        <v>0</v>
      </c>
      <c r="CY1494" s="77">
        <v>0</v>
      </c>
      <c r="CZ1494" s="77">
        <v>0</v>
      </c>
      <c r="DA1494" s="77">
        <v>0</v>
      </c>
      <c r="DB1494" s="77">
        <v>5.2405583313016102</v>
      </c>
      <c r="DC1494" s="77">
        <v>0.69641821681224236</v>
      </c>
      <c r="DD1494" s="77">
        <v>2.9419641522810571</v>
      </c>
      <c r="DE1494" s="77">
        <v>1.6021759622083109</v>
      </c>
      <c r="DF1494" s="77">
        <v>0.36068764874241799</v>
      </c>
      <c r="DG1494" s="77">
        <v>0.36068764874241799</v>
      </c>
      <c r="DH1494" s="77">
        <v>0.36068764874241799</v>
      </c>
      <c r="DI1494" s="77">
        <v>0</v>
      </c>
      <c r="DJ1494" s="77">
        <v>1.001818913645785E-5</v>
      </c>
      <c r="DL1494" s="77">
        <v>0</v>
      </c>
      <c r="DM1494" s="77">
        <v>3.6134370842858167E-6</v>
      </c>
      <c r="DN1494" s="77">
        <v>3.6134370842858167E-6</v>
      </c>
      <c r="DO1494" s="77">
        <v>0</v>
      </c>
      <c r="DP1494" s="77">
        <v>3.6134370842858167E-6</v>
      </c>
      <c r="DQ1494" s="77">
        <v>3.6134370842858167E-6</v>
      </c>
      <c r="DR1494" s="77">
        <v>0</v>
      </c>
      <c r="DS1494" s="77">
        <v>3.6134370842858167E-6</v>
      </c>
      <c r="DT1494" s="77">
        <v>3.6134370842858167E-6</v>
      </c>
      <c r="DU1494" s="77">
        <v>0</v>
      </c>
      <c r="DV1494" s="77">
        <v>0</v>
      </c>
      <c r="DW1494" s="77">
        <v>0</v>
      </c>
      <c r="GE1494" s="77" t="s">
        <v>422</v>
      </c>
      <c r="GF1494" s="77" t="s">
        <v>155</v>
      </c>
      <c r="GG1494" s="77" t="s">
        <v>436</v>
      </c>
      <c r="GH1494" s="77" t="s">
        <v>460</v>
      </c>
      <c r="GI1494" s="77">
        <v>2025</v>
      </c>
      <c r="GJ1494" s="77" t="s">
        <v>305</v>
      </c>
      <c r="GK1494" s="77">
        <v>233.23007680794049</v>
      </c>
      <c r="GL1494" s="77">
        <v>500.98972500000002</v>
      </c>
      <c r="GM1494" s="77">
        <v>2025</v>
      </c>
      <c r="GN1494" s="77" t="s">
        <v>175</v>
      </c>
      <c r="GO1494" s="77">
        <v>0.13250000000000001</v>
      </c>
      <c r="GP1494" s="77">
        <v>3</v>
      </c>
      <c r="GQ1494" s="77">
        <v>0</v>
      </c>
      <c r="GR1494" s="77" t="s">
        <v>423</v>
      </c>
      <c r="GS1494" s="77">
        <v>0</v>
      </c>
      <c r="GT1494" s="77">
        <v>0</v>
      </c>
      <c r="GU1494" s="77">
        <v>0</v>
      </c>
      <c r="GV1494" s="248">
        <v>0</v>
      </c>
      <c r="GW1494" s="248">
        <v>0</v>
      </c>
      <c r="GX1494" s="77">
        <v>0</v>
      </c>
      <c r="GY1494" s="77">
        <v>0.1527377521613833</v>
      </c>
      <c r="GZ1494" s="77">
        <v>35.623037668071603</v>
      </c>
    </row>
    <row r="1495" spans="98:208" x14ac:dyDescent="0.25">
      <c r="CT1495" s="77" t="s">
        <v>155</v>
      </c>
      <c r="CU1495" s="77" t="s">
        <v>452</v>
      </c>
      <c r="CV1495" s="77" t="s">
        <v>467</v>
      </c>
      <c r="CW1495" s="77">
        <v>2023</v>
      </c>
      <c r="CX1495" s="77">
        <v>0</v>
      </c>
      <c r="CY1495" s="77">
        <v>0</v>
      </c>
      <c r="CZ1495" s="77">
        <v>0</v>
      </c>
      <c r="DA1495" s="77">
        <v>0</v>
      </c>
      <c r="DB1495" s="77">
        <v>5.4750346070078502</v>
      </c>
      <c r="DC1495" s="77">
        <v>0.71896016785822114</v>
      </c>
      <c r="DD1495" s="77">
        <v>3.071497198615134</v>
      </c>
      <c r="DE1495" s="77">
        <v>1.6845772405344721</v>
      </c>
      <c r="DF1495" s="77">
        <v>0</v>
      </c>
      <c r="DG1495" s="77">
        <v>0.37599181639995372</v>
      </c>
      <c r="DH1495" s="77">
        <v>0.37599181639995372</v>
      </c>
      <c r="DI1495" s="77">
        <v>0.37599181639995372</v>
      </c>
      <c r="DJ1495" s="77">
        <v>1.001818913645785E-5</v>
      </c>
      <c r="DL1495" s="77">
        <v>0</v>
      </c>
      <c r="DM1495" s="77">
        <v>0</v>
      </c>
      <c r="DN1495" s="77">
        <v>0</v>
      </c>
      <c r="DO1495" s="77">
        <v>0</v>
      </c>
      <c r="DP1495" s="77">
        <v>3.7667571304550708E-6</v>
      </c>
      <c r="DQ1495" s="77">
        <v>3.7667571304550708E-6</v>
      </c>
      <c r="DR1495" s="77">
        <v>0</v>
      </c>
      <c r="DS1495" s="77">
        <v>3.7667571304550708E-6</v>
      </c>
      <c r="DT1495" s="77">
        <v>3.7667571304550708E-6</v>
      </c>
      <c r="DU1495" s="77">
        <v>0</v>
      </c>
      <c r="DV1495" s="77">
        <v>3.7667571304550708E-6</v>
      </c>
      <c r="DW1495" s="77">
        <v>3.7667571304550708E-6</v>
      </c>
      <c r="GE1495" s="77" t="s">
        <v>425</v>
      </c>
      <c r="GF1495" s="77" t="s">
        <v>155</v>
      </c>
      <c r="GG1495" s="77" t="s">
        <v>436</v>
      </c>
      <c r="GH1495" s="77" t="s">
        <v>460</v>
      </c>
      <c r="GI1495" s="77">
        <v>2025</v>
      </c>
      <c r="GJ1495" s="77" t="s">
        <v>301</v>
      </c>
      <c r="GK1495" s="77">
        <v>8896.5159934286476</v>
      </c>
      <c r="GL1495" s="77">
        <v>500.98972500000002</v>
      </c>
      <c r="GM1495" s="77">
        <v>2025</v>
      </c>
      <c r="GN1495" s="77" t="s">
        <v>175</v>
      </c>
      <c r="GO1495" s="77">
        <v>5.3000000000000005E-2</v>
      </c>
      <c r="GP1495" s="77">
        <v>3</v>
      </c>
      <c r="GQ1495" s="77">
        <v>0</v>
      </c>
      <c r="GR1495" s="77" t="s">
        <v>423</v>
      </c>
      <c r="GS1495" s="77">
        <v>0</v>
      </c>
      <c r="GT1495" s="77">
        <v>0</v>
      </c>
      <c r="GU1495" s="77">
        <v>0</v>
      </c>
      <c r="GV1495" s="248">
        <v>0</v>
      </c>
      <c r="GW1495" s="248">
        <v>0</v>
      </c>
      <c r="GX1495" s="77">
        <v>0</v>
      </c>
      <c r="GY1495" s="77">
        <v>5.5966209081309407E-2</v>
      </c>
      <c r="GZ1495" s="77">
        <v>497.90427418344075</v>
      </c>
    </row>
    <row r="1496" spans="98:208" x14ac:dyDescent="0.25">
      <c r="CT1496" s="77" t="s">
        <v>155</v>
      </c>
      <c r="CU1496" s="77" t="s">
        <v>452</v>
      </c>
      <c r="CV1496" s="77" t="s">
        <v>467</v>
      </c>
      <c r="CW1496" s="77">
        <v>2024</v>
      </c>
      <c r="CX1496" s="77">
        <v>0</v>
      </c>
      <c r="CY1496" s="77">
        <v>0</v>
      </c>
      <c r="CZ1496" s="77">
        <v>0</v>
      </c>
      <c r="DA1496" s="77">
        <v>0</v>
      </c>
      <c r="DB1496" s="77">
        <v>5.4750346070078502</v>
      </c>
      <c r="DC1496" s="77">
        <v>0.71896016785822114</v>
      </c>
      <c r="DD1496" s="77">
        <v>3.071497198615134</v>
      </c>
      <c r="DE1496" s="77">
        <v>1.6845772405344721</v>
      </c>
      <c r="DF1496" s="77">
        <v>0</v>
      </c>
      <c r="DG1496" s="77">
        <v>0</v>
      </c>
      <c r="DH1496" s="77">
        <v>0.37599181639995372</v>
      </c>
      <c r="DI1496" s="77">
        <v>0.37599181639995372</v>
      </c>
      <c r="DJ1496" s="77">
        <v>1.001818913645785E-5</v>
      </c>
      <c r="DL1496" s="77">
        <v>0</v>
      </c>
      <c r="DM1496" s="77">
        <v>0</v>
      </c>
      <c r="DN1496" s="77">
        <v>0</v>
      </c>
      <c r="DO1496" s="77">
        <v>0</v>
      </c>
      <c r="DP1496" s="77">
        <v>0</v>
      </c>
      <c r="DQ1496" s="77">
        <v>0</v>
      </c>
      <c r="DR1496" s="77">
        <v>0</v>
      </c>
      <c r="DS1496" s="77">
        <v>3.7667571304550708E-6</v>
      </c>
      <c r="DT1496" s="77">
        <v>3.7667571304550708E-6</v>
      </c>
      <c r="DU1496" s="77">
        <v>0</v>
      </c>
      <c r="DV1496" s="77">
        <v>3.7667571304550708E-6</v>
      </c>
      <c r="DW1496" s="77">
        <v>3.7667571304550708E-6</v>
      </c>
      <c r="GE1496" s="77" t="s">
        <v>422</v>
      </c>
      <c r="GF1496" s="77" t="s">
        <v>155</v>
      </c>
      <c r="GG1496" s="77" t="s">
        <v>436</v>
      </c>
      <c r="GH1496" s="77" t="s">
        <v>467</v>
      </c>
      <c r="GI1496" s="77">
        <v>2021</v>
      </c>
      <c r="GJ1496" s="77" t="s">
        <v>305</v>
      </c>
      <c r="GK1496" s="77">
        <v>0.69641821681223259</v>
      </c>
      <c r="GL1496" s="77">
        <v>500.98972500000002</v>
      </c>
      <c r="GM1496" s="77">
        <v>2021</v>
      </c>
      <c r="GN1496" s="77" t="s">
        <v>175</v>
      </c>
      <c r="GO1496" s="77">
        <v>0.13250000000000001</v>
      </c>
      <c r="GP1496" s="77">
        <v>3</v>
      </c>
      <c r="GQ1496" s="77">
        <v>0</v>
      </c>
      <c r="GR1496" s="77" t="s">
        <v>423</v>
      </c>
      <c r="GS1496" s="77">
        <v>0.1527377521613833</v>
      </c>
      <c r="GT1496" s="77">
        <v>0.10636935300013928</v>
      </c>
      <c r="GU1496" s="77">
        <v>0.1527377521613833</v>
      </c>
      <c r="GV1496" s="248">
        <v>0.10636935300013928</v>
      </c>
      <c r="GW1496" s="248">
        <v>0</v>
      </c>
      <c r="GX1496" s="77">
        <v>0</v>
      </c>
      <c r="GY1496" s="77">
        <v>0</v>
      </c>
      <c r="GZ1496" s="77">
        <v>0</v>
      </c>
    </row>
    <row r="1497" spans="98:208" x14ac:dyDescent="0.25">
      <c r="CT1497" s="77" t="s">
        <v>155</v>
      </c>
      <c r="CU1497" s="77" t="s">
        <v>452</v>
      </c>
      <c r="CV1497" s="77" t="s">
        <v>467</v>
      </c>
      <c r="CW1497" s="77">
        <v>2025</v>
      </c>
      <c r="CX1497" s="77">
        <v>0</v>
      </c>
      <c r="CY1497" s="77">
        <v>0</v>
      </c>
      <c r="CZ1497" s="77">
        <v>0</v>
      </c>
      <c r="DA1497" s="77">
        <v>0</v>
      </c>
      <c r="DB1497" s="77">
        <v>5.4750346070078502</v>
      </c>
      <c r="DC1497" s="77">
        <v>0.71896016785822114</v>
      </c>
      <c r="DD1497" s="77">
        <v>3.071497198615134</v>
      </c>
      <c r="DE1497" s="77">
        <v>1.6845772405344721</v>
      </c>
      <c r="DF1497" s="77">
        <v>0</v>
      </c>
      <c r="DG1497" s="77">
        <v>0</v>
      </c>
      <c r="DH1497" s="77">
        <v>0</v>
      </c>
      <c r="DI1497" s="77">
        <v>0.37599181639995372</v>
      </c>
      <c r="DJ1497" s="77">
        <v>1.001818913645785E-5</v>
      </c>
      <c r="DL1497" s="77">
        <v>0</v>
      </c>
      <c r="DM1497" s="77">
        <v>0</v>
      </c>
      <c r="DN1497" s="77">
        <v>0</v>
      </c>
      <c r="DO1497" s="77">
        <v>0</v>
      </c>
      <c r="DP1497" s="77">
        <v>0</v>
      </c>
      <c r="DQ1497" s="77">
        <v>0</v>
      </c>
      <c r="DR1497" s="77">
        <v>0</v>
      </c>
      <c r="DS1497" s="77">
        <v>0</v>
      </c>
      <c r="DT1497" s="77">
        <v>0</v>
      </c>
      <c r="DU1497" s="77">
        <v>0</v>
      </c>
      <c r="DV1497" s="77">
        <v>3.7667571304550708E-6</v>
      </c>
      <c r="DW1497" s="77">
        <v>3.7667571304550708E-6</v>
      </c>
      <c r="GE1497" s="77" t="s">
        <v>425</v>
      </c>
      <c r="GF1497" s="77" t="s">
        <v>155</v>
      </c>
      <c r="GG1497" s="77" t="s">
        <v>436</v>
      </c>
      <c r="GH1497" s="77" t="s">
        <v>467</v>
      </c>
      <c r="GI1497" s="77">
        <v>2021</v>
      </c>
      <c r="GJ1497" s="77" t="s">
        <v>301</v>
      </c>
      <c r="GK1497" s="77">
        <v>2.9419641522810211</v>
      </c>
      <c r="GL1497" s="77">
        <v>500.98972500000002</v>
      </c>
      <c r="GM1497" s="77">
        <v>2021</v>
      </c>
      <c r="GN1497" s="77" t="s">
        <v>175</v>
      </c>
      <c r="GO1497" s="77">
        <v>5.3000000000000005E-2</v>
      </c>
      <c r="GP1497" s="77">
        <v>3</v>
      </c>
      <c r="GQ1497" s="77">
        <v>0</v>
      </c>
      <c r="GR1497" s="77" t="s">
        <v>423</v>
      </c>
      <c r="GS1497" s="77">
        <v>5.5966209081309407E-2</v>
      </c>
      <c r="GT1497" s="77">
        <v>0.16465058085627682</v>
      </c>
      <c r="GU1497" s="77">
        <v>5.5966209081309407E-2</v>
      </c>
      <c r="GV1497" s="248">
        <v>0.16465058085627682</v>
      </c>
      <c r="GW1497" s="248">
        <v>0</v>
      </c>
      <c r="GX1497" s="77">
        <v>0</v>
      </c>
      <c r="GY1497" s="77">
        <v>0</v>
      </c>
      <c r="GZ1497" s="77">
        <v>0</v>
      </c>
    </row>
    <row r="1498" spans="98:208" x14ac:dyDescent="0.25">
      <c r="CT1498" s="77" t="s">
        <v>155</v>
      </c>
      <c r="CU1498" s="77" t="s">
        <v>452</v>
      </c>
      <c r="CV1498" s="77" t="s">
        <v>474</v>
      </c>
      <c r="CW1498" s="77">
        <v>2020</v>
      </c>
      <c r="CX1498" s="77">
        <v>0</v>
      </c>
      <c r="CY1498" s="77">
        <v>0</v>
      </c>
      <c r="CZ1498" s="77">
        <v>0</v>
      </c>
      <c r="DA1498" s="77">
        <v>0</v>
      </c>
      <c r="DB1498" s="77">
        <v>7.7900575334948458E-2</v>
      </c>
      <c r="DC1498" s="77">
        <v>3.6425060683953937E-2</v>
      </c>
      <c r="DD1498" s="77">
        <v>1.580872452542674E-3</v>
      </c>
      <c r="DE1498" s="77">
        <v>3.9894642198449813E-2</v>
      </c>
      <c r="DF1498" s="77">
        <v>7.8847092159214614E-3</v>
      </c>
      <c r="DG1498" s="77">
        <v>0</v>
      </c>
      <c r="DH1498" s="77">
        <v>0</v>
      </c>
      <c r="DI1498" s="77">
        <v>0</v>
      </c>
      <c r="DJ1498" s="77">
        <v>2.375344113874364E-4</v>
      </c>
      <c r="DL1498" s="77">
        <v>0</v>
      </c>
      <c r="DM1498" s="77">
        <v>1.8728897625649996E-6</v>
      </c>
      <c r="DN1498" s="77">
        <v>1.8728897625649996E-6</v>
      </c>
      <c r="DO1498" s="77">
        <v>0</v>
      </c>
      <c r="DP1498" s="77">
        <v>0</v>
      </c>
      <c r="DQ1498" s="77">
        <v>0</v>
      </c>
      <c r="DR1498" s="77">
        <v>0</v>
      </c>
      <c r="DS1498" s="77">
        <v>0</v>
      </c>
      <c r="DT1498" s="77">
        <v>0</v>
      </c>
      <c r="DU1498" s="77">
        <v>0</v>
      </c>
      <c r="DV1498" s="77">
        <v>0</v>
      </c>
      <c r="DW1498" s="77">
        <v>0</v>
      </c>
      <c r="GE1498" s="77" t="s">
        <v>427</v>
      </c>
      <c r="GF1498" s="77" t="s">
        <v>155</v>
      </c>
      <c r="GG1498" s="77" t="s">
        <v>436</v>
      </c>
      <c r="GH1498" s="77" t="s">
        <v>467</v>
      </c>
      <c r="GI1498" s="77">
        <v>2021</v>
      </c>
      <c r="GJ1498" s="77" t="s">
        <v>303</v>
      </c>
      <c r="GK1498" s="77">
        <v>1.6021759622082921</v>
      </c>
      <c r="GL1498" s="77">
        <v>500.98972500000002</v>
      </c>
      <c r="GM1498" s="77">
        <v>2021</v>
      </c>
      <c r="GN1498" s="77" t="s">
        <v>175</v>
      </c>
      <c r="GO1498" s="77">
        <v>5.3000000000000005E-2</v>
      </c>
      <c r="GP1498" s="77">
        <v>3</v>
      </c>
      <c r="GQ1498" s="77">
        <v>0</v>
      </c>
      <c r="GR1498" s="77" t="s">
        <v>423</v>
      </c>
      <c r="GS1498" s="77">
        <v>5.5966209081309407E-2</v>
      </c>
      <c r="GT1498" s="77">
        <v>8.9667714885997354E-2</v>
      </c>
      <c r="GU1498" s="77">
        <v>5.5966209081309407E-2</v>
      </c>
      <c r="GV1498" s="248">
        <v>8.9667714885997354E-2</v>
      </c>
      <c r="GW1498" s="248">
        <v>0</v>
      </c>
      <c r="GX1498" s="77">
        <v>0</v>
      </c>
      <c r="GY1498" s="77">
        <v>0</v>
      </c>
      <c r="GZ1498" s="77">
        <v>0</v>
      </c>
    </row>
    <row r="1499" spans="98:208" x14ac:dyDescent="0.25">
      <c r="CT1499" s="77" t="s">
        <v>155</v>
      </c>
      <c r="CU1499" s="77" t="s">
        <v>452</v>
      </c>
      <c r="CV1499" s="77" t="s">
        <v>474</v>
      </c>
      <c r="CW1499" s="77">
        <v>2021</v>
      </c>
      <c r="CX1499" s="77">
        <v>0</v>
      </c>
      <c r="CY1499" s="77">
        <v>0</v>
      </c>
      <c r="CZ1499" s="77">
        <v>0</v>
      </c>
      <c r="DA1499" s="77">
        <v>0</v>
      </c>
      <c r="DB1499" s="77">
        <v>7.7900575334948458E-2</v>
      </c>
      <c r="DC1499" s="77">
        <v>3.6425060683953937E-2</v>
      </c>
      <c r="DD1499" s="77">
        <v>1.580872452542674E-3</v>
      </c>
      <c r="DE1499" s="77">
        <v>3.9894642198449813E-2</v>
      </c>
      <c r="DF1499" s="77">
        <v>7.8847092159214614E-3</v>
      </c>
      <c r="DG1499" s="77">
        <v>7.8847092159214614E-3</v>
      </c>
      <c r="DH1499" s="77">
        <v>0</v>
      </c>
      <c r="DI1499" s="77">
        <v>0</v>
      </c>
      <c r="DJ1499" s="77">
        <v>2.375344113874364E-4</v>
      </c>
      <c r="DL1499" s="77">
        <v>0</v>
      </c>
      <c r="DM1499" s="77">
        <v>1.8728897625649996E-6</v>
      </c>
      <c r="DN1499" s="77">
        <v>1.8728897625649996E-6</v>
      </c>
      <c r="DO1499" s="77">
        <v>0</v>
      </c>
      <c r="DP1499" s="77">
        <v>1.8728897625649996E-6</v>
      </c>
      <c r="DQ1499" s="77">
        <v>1.8728897625649996E-6</v>
      </c>
      <c r="DR1499" s="77">
        <v>0</v>
      </c>
      <c r="DS1499" s="77">
        <v>0</v>
      </c>
      <c r="DT1499" s="77">
        <v>0</v>
      </c>
      <c r="DU1499" s="77">
        <v>0</v>
      </c>
      <c r="DV1499" s="77">
        <v>0</v>
      </c>
      <c r="DW1499" s="77">
        <v>0</v>
      </c>
      <c r="GE1499" s="77" t="s">
        <v>422</v>
      </c>
      <c r="GF1499" s="77" t="s">
        <v>155</v>
      </c>
      <c r="GG1499" s="77" t="s">
        <v>436</v>
      </c>
      <c r="GH1499" s="77" t="s">
        <v>467</v>
      </c>
      <c r="GI1499" s="77">
        <v>2022</v>
      </c>
      <c r="GJ1499" s="77" t="s">
        <v>305</v>
      </c>
      <c r="GK1499" s="77">
        <v>0.69641821681223259</v>
      </c>
      <c r="GL1499" s="77">
        <v>500.98972500000002</v>
      </c>
      <c r="GM1499" s="77">
        <v>2022</v>
      </c>
      <c r="GN1499" s="77" t="s">
        <v>175</v>
      </c>
      <c r="GO1499" s="77">
        <v>0.13250000000000001</v>
      </c>
      <c r="GP1499" s="77">
        <v>3</v>
      </c>
      <c r="GQ1499" s="77">
        <v>0</v>
      </c>
      <c r="GR1499" s="77" t="s">
        <v>423</v>
      </c>
      <c r="GS1499" s="77">
        <v>0.1527377521613833</v>
      </c>
      <c r="GT1499" s="77">
        <v>0.10636935300013928</v>
      </c>
      <c r="GU1499" s="77">
        <v>0.1527377521613833</v>
      </c>
      <c r="GV1499" s="248">
        <v>0.10636935300013928</v>
      </c>
      <c r="GW1499" s="248">
        <v>0.1527377521613833</v>
      </c>
      <c r="GX1499" s="77">
        <v>0.10636935300013928</v>
      </c>
      <c r="GY1499" s="77">
        <v>0</v>
      </c>
      <c r="GZ1499" s="77">
        <v>0</v>
      </c>
    </row>
    <row r="1500" spans="98:208" x14ac:dyDescent="0.25">
      <c r="CT1500" s="77" t="s">
        <v>155</v>
      </c>
      <c r="CU1500" s="77" t="s">
        <v>452</v>
      </c>
      <c r="CV1500" s="77" t="s">
        <v>474</v>
      </c>
      <c r="CW1500" s="77">
        <v>2022</v>
      </c>
      <c r="CX1500" s="77">
        <v>0</v>
      </c>
      <c r="CY1500" s="77">
        <v>0</v>
      </c>
      <c r="CZ1500" s="77">
        <v>0</v>
      </c>
      <c r="DA1500" s="77">
        <v>0</v>
      </c>
      <c r="DB1500" s="77">
        <v>7.7900575334948458E-2</v>
      </c>
      <c r="DC1500" s="77">
        <v>3.6425060683953937E-2</v>
      </c>
      <c r="DD1500" s="77">
        <v>1.580872452542674E-3</v>
      </c>
      <c r="DE1500" s="77">
        <v>3.9894642198449813E-2</v>
      </c>
      <c r="DF1500" s="77">
        <v>7.8847092159214614E-3</v>
      </c>
      <c r="DG1500" s="77">
        <v>7.8847092159214614E-3</v>
      </c>
      <c r="DH1500" s="77">
        <v>7.8847092159214614E-3</v>
      </c>
      <c r="DI1500" s="77">
        <v>0</v>
      </c>
      <c r="DJ1500" s="77">
        <v>2.375344113874364E-4</v>
      </c>
      <c r="DL1500" s="77">
        <v>0</v>
      </c>
      <c r="DM1500" s="77">
        <v>1.8728897625649996E-6</v>
      </c>
      <c r="DN1500" s="77">
        <v>1.8728897625649996E-6</v>
      </c>
      <c r="DO1500" s="77">
        <v>0</v>
      </c>
      <c r="DP1500" s="77">
        <v>1.8728897625649996E-6</v>
      </c>
      <c r="DQ1500" s="77">
        <v>1.8728897625649996E-6</v>
      </c>
      <c r="DR1500" s="77">
        <v>0</v>
      </c>
      <c r="DS1500" s="77">
        <v>1.8728897625649996E-6</v>
      </c>
      <c r="DT1500" s="77">
        <v>1.8728897625649996E-6</v>
      </c>
      <c r="DU1500" s="77">
        <v>0</v>
      </c>
      <c r="DV1500" s="77">
        <v>0</v>
      </c>
      <c r="DW1500" s="77">
        <v>0</v>
      </c>
      <c r="GE1500" s="77" t="s">
        <v>425</v>
      </c>
      <c r="GF1500" s="77" t="s">
        <v>155</v>
      </c>
      <c r="GG1500" s="77" t="s">
        <v>436</v>
      </c>
      <c r="GH1500" s="77" t="s">
        <v>467</v>
      </c>
      <c r="GI1500" s="77">
        <v>2022</v>
      </c>
      <c r="GJ1500" s="77" t="s">
        <v>301</v>
      </c>
      <c r="GK1500" s="77">
        <v>2.9419641522810211</v>
      </c>
      <c r="GL1500" s="77">
        <v>500.98972500000002</v>
      </c>
      <c r="GM1500" s="77">
        <v>2022</v>
      </c>
      <c r="GN1500" s="77" t="s">
        <v>175</v>
      </c>
      <c r="GO1500" s="77">
        <v>5.3000000000000005E-2</v>
      </c>
      <c r="GP1500" s="77">
        <v>3</v>
      </c>
      <c r="GQ1500" s="77">
        <v>0</v>
      </c>
      <c r="GR1500" s="77" t="s">
        <v>423</v>
      </c>
      <c r="GS1500" s="77">
        <v>5.5966209081309407E-2</v>
      </c>
      <c r="GT1500" s="77">
        <v>0.16465058085627682</v>
      </c>
      <c r="GU1500" s="77">
        <v>5.5966209081309407E-2</v>
      </c>
      <c r="GV1500" s="248">
        <v>0.16465058085627682</v>
      </c>
      <c r="GW1500" s="248">
        <v>5.5966209081309407E-2</v>
      </c>
      <c r="GX1500" s="77">
        <v>0.16465058085627682</v>
      </c>
      <c r="GY1500" s="77">
        <v>0</v>
      </c>
      <c r="GZ1500" s="77">
        <v>0</v>
      </c>
    </row>
    <row r="1501" spans="98:208" x14ac:dyDescent="0.25">
      <c r="CT1501" s="77" t="s">
        <v>155</v>
      </c>
      <c r="CU1501" s="77" t="s">
        <v>452</v>
      </c>
      <c r="CV1501" s="77" t="s">
        <v>474</v>
      </c>
      <c r="CW1501" s="77">
        <v>2023</v>
      </c>
      <c r="CX1501" s="77">
        <v>0</v>
      </c>
      <c r="CY1501" s="77">
        <v>0</v>
      </c>
      <c r="CZ1501" s="77">
        <v>0</v>
      </c>
      <c r="DA1501" s="77">
        <v>0</v>
      </c>
      <c r="DB1501" s="77">
        <v>8.0408269036976621E-2</v>
      </c>
      <c r="DC1501" s="77">
        <v>3.7590224611390458E-2</v>
      </c>
      <c r="DD1501" s="77">
        <v>1.6314334115679499E-3</v>
      </c>
      <c r="DE1501" s="77">
        <v>4.1186611014017202E-2</v>
      </c>
      <c r="DF1501" s="77">
        <v>0</v>
      </c>
      <c r="DG1501" s="77">
        <v>8.1378100371603795E-3</v>
      </c>
      <c r="DH1501" s="77">
        <v>8.1378100371603795E-3</v>
      </c>
      <c r="DI1501" s="77">
        <v>8.1378100371603795E-3</v>
      </c>
      <c r="DJ1501" s="77">
        <v>2.375344113874364E-4</v>
      </c>
      <c r="DL1501" s="77">
        <v>0</v>
      </c>
      <c r="DM1501" s="77">
        <v>0</v>
      </c>
      <c r="DN1501" s="77">
        <v>0</v>
      </c>
      <c r="DO1501" s="77">
        <v>0</v>
      </c>
      <c r="DP1501" s="77">
        <v>1.9330099171596626E-6</v>
      </c>
      <c r="DQ1501" s="77">
        <v>1.9330099171596626E-6</v>
      </c>
      <c r="DR1501" s="77">
        <v>0</v>
      </c>
      <c r="DS1501" s="77">
        <v>1.9330099171596626E-6</v>
      </c>
      <c r="DT1501" s="77">
        <v>1.9330099171596626E-6</v>
      </c>
      <c r="DU1501" s="77">
        <v>0</v>
      </c>
      <c r="DV1501" s="77">
        <v>1.9330099171596626E-6</v>
      </c>
      <c r="DW1501" s="77">
        <v>1.9330099171596626E-6</v>
      </c>
      <c r="GE1501" s="77" t="s">
        <v>427</v>
      </c>
      <c r="GF1501" s="77" t="s">
        <v>155</v>
      </c>
      <c r="GG1501" s="77" t="s">
        <v>436</v>
      </c>
      <c r="GH1501" s="77" t="s">
        <v>467</v>
      </c>
      <c r="GI1501" s="77">
        <v>2022</v>
      </c>
      <c r="GJ1501" s="77" t="s">
        <v>303</v>
      </c>
      <c r="GK1501" s="77">
        <v>1.6021759622082921</v>
      </c>
      <c r="GL1501" s="77">
        <v>500.98972500000002</v>
      </c>
      <c r="GM1501" s="77">
        <v>2022</v>
      </c>
      <c r="GN1501" s="77" t="s">
        <v>175</v>
      </c>
      <c r="GO1501" s="77">
        <v>5.3000000000000005E-2</v>
      </c>
      <c r="GP1501" s="77">
        <v>3</v>
      </c>
      <c r="GQ1501" s="77">
        <v>0</v>
      </c>
      <c r="GR1501" s="77" t="s">
        <v>423</v>
      </c>
      <c r="GS1501" s="77">
        <v>5.5966209081309407E-2</v>
      </c>
      <c r="GT1501" s="77">
        <v>8.9667714885997354E-2</v>
      </c>
      <c r="GU1501" s="77">
        <v>5.5966209081309407E-2</v>
      </c>
      <c r="GV1501" s="248">
        <v>8.9667714885997354E-2</v>
      </c>
      <c r="GW1501" s="248">
        <v>5.5966209081309407E-2</v>
      </c>
      <c r="GX1501" s="77">
        <v>8.9667714885997354E-2</v>
      </c>
      <c r="GY1501" s="77">
        <v>0</v>
      </c>
      <c r="GZ1501" s="77">
        <v>0</v>
      </c>
    </row>
    <row r="1502" spans="98:208" x14ac:dyDescent="0.25">
      <c r="CT1502" s="77" t="s">
        <v>155</v>
      </c>
      <c r="CU1502" s="77" t="s">
        <v>452</v>
      </c>
      <c r="CV1502" s="77" t="s">
        <v>474</v>
      </c>
      <c r="CW1502" s="77">
        <v>2024</v>
      </c>
      <c r="CX1502" s="77">
        <v>0</v>
      </c>
      <c r="CY1502" s="77">
        <v>0</v>
      </c>
      <c r="CZ1502" s="77">
        <v>0</v>
      </c>
      <c r="DA1502" s="77">
        <v>0</v>
      </c>
      <c r="DB1502" s="77">
        <v>8.0408269036976621E-2</v>
      </c>
      <c r="DC1502" s="77">
        <v>3.7590224611390458E-2</v>
      </c>
      <c r="DD1502" s="77">
        <v>1.6314334115679499E-3</v>
      </c>
      <c r="DE1502" s="77">
        <v>4.1186611014017202E-2</v>
      </c>
      <c r="DF1502" s="77">
        <v>0</v>
      </c>
      <c r="DG1502" s="77">
        <v>0</v>
      </c>
      <c r="DH1502" s="77">
        <v>8.1378100371603795E-3</v>
      </c>
      <c r="DI1502" s="77">
        <v>8.1378100371603795E-3</v>
      </c>
      <c r="DJ1502" s="77">
        <v>2.375344113874364E-4</v>
      </c>
      <c r="DL1502" s="77">
        <v>0</v>
      </c>
      <c r="DM1502" s="77">
        <v>0</v>
      </c>
      <c r="DN1502" s="77">
        <v>0</v>
      </c>
      <c r="DO1502" s="77">
        <v>0</v>
      </c>
      <c r="DP1502" s="77">
        <v>0</v>
      </c>
      <c r="DQ1502" s="77">
        <v>0</v>
      </c>
      <c r="DR1502" s="77">
        <v>0</v>
      </c>
      <c r="DS1502" s="77">
        <v>1.9330099171596626E-6</v>
      </c>
      <c r="DT1502" s="77">
        <v>1.9330099171596626E-6</v>
      </c>
      <c r="DU1502" s="77">
        <v>0</v>
      </c>
      <c r="DV1502" s="77">
        <v>1.9330099171596626E-6</v>
      </c>
      <c r="DW1502" s="77">
        <v>1.9330099171596626E-6</v>
      </c>
      <c r="GE1502" s="77" t="s">
        <v>422</v>
      </c>
      <c r="GF1502" s="77" t="s">
        <v>155</v>
      </c>
      <c r="GG1502" s="77" t="s">
        <v>436</v>
      </c>
      <c r="GH1502" s="77" t="s">
        <v>467</v>
      </c>
      <c r="GI1502" s="77">
        <v>2023</v>
      </c>
      <c r="GJ1502" s="77" t="s">
        <v>305</v>
      </c>
      <c r="GK1502" s="77">
        <v>0.71896016785821437</v>
      </c>
      <c r="GL1502" s="77">
        <v>500.98972500000002</v>
      </c>
      <c r="GM1502" s="77">
        <v>2023</v>
      </c>
      <c r="GN1502" s="77" t="s">
        <v>175</v>
      </c>
      <c r="GO1502" s="77">
        <v>0.13250000000000001</v>
      </c>
      <c r="GP1502" s="77">
        <v>3</v>
      </c>
      <c r="GQ1502" s="77">
        <v>0</v>
      </c>
      <c r="GR1502" s="77" t="s">
        <v>423</v>
      </c>
      <c r="GS1502" s="77">
        <v>0</v>
      </c>
      <c r="GT1502" s="77">
        <v>0</v>
      </c>
      <c r="GU1502" s="77">
        <v>0.1527377521613833</v>
      </c>
      <c r="GV1502" s="248">
        <v>0.10981235993223448</v>
      </c>
      <c r="GW1502" s="248">
        <v>0.1527377521613833</v>
      </c>
      <c r="GX1502" s="77">
        <v>0.10981235993223448</v>
      </c>
      <c r="GY1502" s="77">
        <v>0.1527377521613833</v>
      </c>
      <c r="GZ1502" s="77">
        <v>0.10981235993223448</v>
      </c>
    </row>
    <row r="1503" spans="98:208" x14ac:dyDescent="0.25">
      <c r="CT1503" s="77" t="s">
        <v>155</v>
      </c>
      <c r="CU1503" s="77" t="s">
        <v>452</v>
      </c>
      <c r="CV1503" s="77" t="s">
        <v>474</v>
      </c>
      <c r="CW1503" s="77">
        <v>2025</v>
      </c>
      <c r="CX1503" s="77">
        <v>0</v>
      </c>
      <c r="CY1503" s="77">
        <v>0</v>
      </c>
      <c r="CZ1503" s="77">
        <v>0</v>
      </c>
      <c r="DA1503" s="77">
        <v>0</v>
      </c>
      <c r="DB1503" s="77">
        <v>8.0408269036976621E-2</v>
      </c>
      <c r="DC1503" s="77">
        <v>3.7590224611390458E-2</v>
      </c>
      <c r="DD1503" s="77">
        <v>1.6314334115679499E-3</v>
      </c>
      <c r="DE1503" s="77">
        <v>4.1186611014017202E-2</v>
      </c>
      <c r="DF1503" s="77">
        <v>0</v>
      </c>
      <c r="DG1503" s="77">
        <v>0</v>
      </c>
      <c r="DH1503" s="77">
        <v>0</v>
      </c>
      <c r="DI1503" s="77">
        <v>8.1378100371603795E-3</v>
      </c>
      <c r="DJ1503" s="77">
        <v>2.375344113874364E-4</v>
      </c>
      <c r="DL1503" s="77">
        <v>0</v>
      </c>
      <c r="DM1503" s="77">
        <v>0</v>
      </c>
      <c r="DN1503" s="77">
        <v>0</v>
      </c>
      <c r="DO1503" s="77">
        <v>0</v>
      </c>
      <c r="DP1503" s="77">
        <v>0</v>
      </c>
      <c r="DQ1503" s="77">
        <v>0</v>
      </c>
      <c r="DR1503" s="77">
        <v>0</v>
      </c>
      <c r="DS1503" s="77">
        <v>0</v>
      </c>
      <c r="DT1503" s="77">
        <v>0</v>
      </c>
      <c r="DU1503" s="77">
        <v>0</v>
      </c>
      <c r="DV1503" s="77">
        <v>1.9330099171596626E-6</v>
      </c>
      <c r="DW1503" s="77">
        <v>1.9330099171596626E-6</v>
      </c>
      <c r="GE1503" s="77" t="s">
        <v>425</v>
      </c>
      <c r="GF1503" s="77" t="s">
        <v>155</v>
      </c>
      <c r="GG1503" s="77" t="s">
        <v>436</v>
      </c>
      <c r="GH1503" s="77" t="s">
        <v>467</v>
      </c>
      <c r="GI1503" s="77">
        <v>2023</v>
      </c>
      <c r="GJ1503" s="77" t="s">
        <v>301</v>
      </c>
      <c r="GK1503" s="77">
        <v>3.0714971986151078</v>
      </c>
      <c r="GL1503" s="77">
        <v>500.98972500000002</v>
      </c>
      <c r="GM1503" s="77">
        <v>2023</v>
      </c>
      <c r="GN1503" s="77" t="s">
        <v>175</v>
      </c>
      <c r="GO1503" s="77">
        <v>5.3000000000000005E-2</v>
      </c>
      <c r="GP1503" s="77">
        <v>3</v>
      </c>
      <c r="GQ1503" s="77">
        <v>0</v>
      </c>
      <c r="GR1503" s="77" t="s">
        <v>423</v>
      </c>
      <c r="GS1503" s="77">
        <v>0</v>
      </c>
      <c r="GT1503" s="77">
        <v>0</v>
      </c>
      <c r="GU1503" s="77">
        <v>5.5966209081309407E-2</v>
      </c>
      <c r="GV1503" s="248">
        <v>0.17190005441034925</v>
      </c>
      <c r="GW1503" s="248">
        <v>5.5966209081309407E-2</v>
      </c>
      <c r="GX1503" s="77">
        <v>0.17190005441034925</v>
      </c>
      <c r="GY1503" s="77">
        <v>5.5966209081309407E-2</v>
      </c>
      <c r="GZ1503" s="77">
        <v>0.17190005441034925</v>
      </c>
    </row>
    <row r="1504" spans="98:208" x14ac:dyDescent="0.25">
      <c r="CT1504" s="77" t="s">
        <v>155</v>
      </c>
      <c r="CU1504" s="77" t="s">
        <v>452</v>
      </c>
      <c r="CV1504" s="77" t="s">
        <v>481</v>
      </c>
      <c r="CW1504" s="77">
        <v>2020</v>
      </c>
      <c r="CX1504" s="77">
        <v>0</v>
      </c>
      <c r="CY1504" s="77">
        <v>0</v>
      </c>
      <c r="CZ1504" s="77">
        <v>0</v>
      </c>
      <c r="DA1504" s="77">
        <v>0</v>
      </c>
      <c r="DB1504" s="77">
        <v>21083.842824224361</v>
      </c>
      <c r="DC1504" s="77">
        <v>409.22373582034811</v>
      </c>
      <c r="DD1504" s="77">
        <v>13469.08781237863</v>
      </c>
      <c r="DE1504" s="77">
        <v>7205.5312760252418</v>
      </c>
      <c r="DF1504" s="77">
        <v>1219.5839681183252</v>
      </c>
      <c r="DG1504" s="77">
        <v>0</v>
      </c>
      <c r="DH1504" s="77">
        <v>0</v>
      </c>
      <c r="DI1504" s="77">
        <v>0</v>
      </c>
      <c r="DJ1504" s="77">
        <v>1.7052948381914131E-9</v>
      </c>
      <c r="DL1504" s="77">
        <v>0</v>
      </c>
      <c r="DM1504" s="77">
        <v>2.0797502455731806E-6</v>
      </c>
      <c r="DN1504" s="77">
        <v>2.0797502455731806E-6</v>
      </c>
      <c r="DO1504" s="77">
        <v>0</v>
      </c>
      <c r="DP1504" s="77">
        <v>0</v>
      </c>
      <c r="DQ1504" s="77">
        <v>0</v>
      </c>
      <c r="DR1504" s="77">
        <v>0</v>
      </c>
      <c r="DS1504" s="77">
        <v>0</v>
      </c>
      <c r="DT1504" s="77">
        <v>0</v>
      </c>
      <c r="DU1504" s="77">
        <v>0</v>
      </c>
      <c r="DV1504" s="77">
        <v>0</v>
      </c>
      <c r="DW1504" s="77">
        <v>0</v>
      </c>
      <c r="GE1504" s="77" t="s">
        <v>427</v>
      </c>
      <c r="GF1504" s="77" t="s">
        <v>155</v>
      </c>
      <c r="GG1504" s="77" t="s">
        <v>436</v>
      </c>
      <c r="GH1504" s="77" t="s">
        <v>467</v>
      </c>
      <c r="GI1504" s="77">
        <v>2023</v>
      </c>
      <c r="GJ1504" s="77" t="s">
        <v>303</v>
      </c>
      <c r="GK1504" s="77">
        <v>1.684577240534449</v>
      </c>
      <c r="GL1504" s="77">
        <v>500.98972500000002</v>
      </c>
      <c r="GM1504" s="77">
        <v>2023</v>
      </c>
      <c r="GN1504" s="77" t="s">
        <v>175</v>
      </c>
      <c r="GO1504" s="77">
        <v>5.3000000000000005E-2</v>
      </c>
      <c r="GP1504" s="77">
        <v>3</v>
      </c>
      <c r="GQ1504" s="77">
        <v>0</v>
      </c>
      <c r="GR1504" s="77" t="s">
        <v>423</v>
      </c>
      <c r="GS1504" s="77">
        <v>0</v>
      </c>
      <c r="GT1504" s="77">
        <v>0</v>
      </c>
      <c r="GU1504" s="77">
        <v>5.5966209081309407E-2</v>
      </c>
      <c r="GV1504" s="248">
        <v>9.4279402057366221E-2</v>
      </c>
      <c r="GW1504" s="248">
        <v>5.5966209081309407E-2</v>
      </c>
      <c r="GX1504" s="77">
        <v>9.4279402057366221E-2</v>
      </c>
      <c r="GY1504" s="77">
        <v>5.5966209081309407E-2</v>
      </c>
      <c r="GZ1504" s="77">
        <v>9.4279402057366221E-2</v>
      </c>
    </row>
    <row r="1505" spans="98:208" x14ac:dyDescent="0.25">
      <c r="CT1505" s="77" t="s">
        <v>155</v>
      </c>
      <c r="CU1505" s="77" t="s">
        <v>452</v>
      </c>
      <c r="CV1505" s="77" t="s">
        <v>481</v>
      </c>
      <c r="CW1505" s="77">
        <v>2021</v>
      </c>
      <c r="CX1505" s="77">
        <v>0</v>
      </c>
      <c r="CY1505" s="77">
        <v>0</v>
      </c>
      <c r="CZ1505" s="77">
        <v>0</v>
      </c>
      <c r="DA1505" s="77">
        <v>0</v>
      </c>
      <c r="DB1505" s="77">
        <v>21083.842824224361</v>
      </c>
      <c r="DC1505" s="77">
        <v>409.22373582034811</v>
      </c>
      <c r="DD1505" s="77">
        <v>13469.08781237863</v>
      </c>
      <c r="DE1505" s="77">
        <v>7205.5312760252418</v>
      </c>
      <c r="DF1505" s="77">
        <v>1219.5839681183252</v>
      </c>
      <c r="DG1505" s="77">
        <v>1219.5839681183252</v>
      </c>
      <c r="DH1505" s="77">
        <v>0</v>
      </c>
      <c r="DI1505" s="77">
        <v>0</v>
      </c>
      <c r="DJ1505" s="77">
        <v>1.7052948381914131E-9</v>
      </c>
      <c r="DL1505" s="77">
        <v>0</v>
      </c>
      <c r="DM1505" s="77">
        <v>2.0797502455731806E-6</v>
      </c>
      <c r="DN1505" s="77">
        <v>2.0797502455731806E-6</v>
      </c>
      <c r="DO1505" s="77">
        <v>0</v>
      </c>
      <c r="DP1505" s="77">
        <v>2.0797502455731806E-6</v>
      </c>
      <c r="DQ1505" s="77">
        <v>2.0797502455731806E-6</v>
      </c>
      <c r="DR1505" s="77">
        <v>0</v>
      </c>
      <c r="DS1505" s="77">
        <v>0</v>
      </c>
      <c r="DT1505" s="77">
        <v>0</v>
      </c>
      <c r="DU1505" s="77">
        <v>0</v>
      </c>
      <c r="DV1505" s="77">
        <v>0</v>
      </c>
      <c r="DW1505" s="77">
        <v>0</v>
      </c>
      <c r="GE1505" s="77" t="s">
        <v>422</v>
      </c>
      <c r="GF1505" s="77" t="s">
        <v>155</v>
      </c>
      <c r="GG1505" s="77" t="s">
        <v>436</v>
      </c>
      <c r="GH1505" s="77" t="s">
        <v>467</v>
      </c>
      <c r="GI1505" s="77">
        <v>2024</v>
      </c>
      <c r="GJ1505" s="77" t="s">
        <v>305</v>
      </c>
      <c r="GK1505" s="77">
        <v>0.71896016785821437</v>
      </c>
      <c r="GL1505" s="77">
        <v>500.98972500000002</v>
      </c>
      <c r="GM1505" s="77">
        <v>2024</v>
      </c>
      <c r="GN1505" s="77" t="s">
        <v>175</v>
      </c>
      <c r="GO1505" s="77">
        <v>0.13250000000000001</v>
      </c>
      <c r="GP1505" s="77">
        <v>3</v>
      </c>
      <c r="GQ1505" s="77">
        <v>0</v>
      </c>
      <c r="GR1505" s="77" t="s">
        <v>423</v>
      </c>
      <c r="GS1505" s="77">
        <v>0</v>
      </c>
      <c r="GT1505" s="77">
        <v>0</v>
      </c>
      <c r="GU1505" s="77">
        <v>0</v>
      </c>
      <c r="GV1505" s="248">
        <v>0</v>
      </c>
      <c r="GW1505" s="248">
        <v>0.1527377521613833</v>
      </c>
      <c r="GX1505" s="77">
        <v>0.10981235993223448</v>
      </c>
      <c r="GY1505" s="77">
        <v>0.1527377521613833</v>
      </c>
      <c r="GZ1505" s="77">
        <v>0.10981235993223448</v>
      </c>
    </row>
    <row r="1506" spans="98:208" x14ac:dyDescent="0.25">
      <c r="CT1506" s="77" t="s">
        <v>155</v>
      </c>
      <c r="CU1506" s="77" t="s">
        <v>452</v>
      </c>
      <c r="CV1506" s="77" t="s">
        <v>481</v>
      </c>
      <c r="CW1506" s="77">
        <v>2022</v>
      </c>
      <c r="CX1506" s="77">
        <v>0</v>
      </c>
      <c r="CY1506" s="77">
        <v>0</v>
      </c>
      <c r="CZ1506" s="77">
        <v>0</v>
      </c>
      <c r="DA1506" s="77">
        <v>0</v>
      </c>
      <c r="DB1506" s="77">
        <v>21083.842824224361</v>
      </c>
      <c r="DC1506" s="77">
        <v>409.22373582034811</v>
      </c>
      <c r="DD1506" s="77">
        <v>13469.08781237863</v>
      </c>
      <c r="DE1506" s="77">
        <v>7205.5312760252418</v>
      </c>
      <c r="DF1506" s="77">
        <v>1219.5839681183252</v>
      </c>
      <c r="DG1506" s="77">
        <v>1219.5839681183252</v>
      </c>
      <c r="DH1506" s="77">
        <v>1219.5839681183252</v>
      </c>
      <c r="DI1506" s="77">
        <v>0</v>
      </c>
      <c r="DJ1506" s="77">
        <v>1.7052948381914131E-9</v>
      </c>
      <c r="DL1506" s="77">
        <v>0</v>
      </c>
      <c r="DM1506" s="77">
        <v>2.0797502455731806E-6</v>
      </c>
      <c r="DN1506" s="77">
        <v>2.0797502455731806E-6</v>
      </c>
      <c r="DO1506" s="77">
        <v>0</v>
      </c>
      <c r="DP1506" s="77">
        <v>2.0797502455731806E-6</v>
      </c>
      <c r="DQ1506" s="77">
        <v>2.0797502455731806E-6</v>
      </c>
      <c r="DR1506" s="77">
        <v>0</v>
      </c>
      <c r="DS1506" s="77">
        <v>2.0797502455731806E-6</v>
      </c>
      <c r="DT1506" s="77">
        <v>2.0797502455731806E-6</v>
      </c>
      <c r="DU1506" s="77">
        <v>0</v>
      </c>
      <c r="DV1506" s="77">
        <v>0</v>
      </c>
      <c r="DW1506" s="77">
        <v>0</v>
      </c>
      <c r="GE1506" s="77" t="s">
        <v>425</v>
      </c>
      <c r="GF1506" s="77" t="s">
        <v>155</v>
      </c>
      <c r="GG1506" s="77" t="s">
        <v>436</v>
      </c>
      <c r="GH1506" s="77" t="s">
        <v>467</v>
      </c>
      <c r="GI1506" s="77">
        <v>2024</v>
      </c>
      <c r="GJ1506" s="77" t="s">
        <v>301</v>
      </c>
      <c r="GK1506" s="77">
        <v>3.0714971986151078</v>
      </c>
      <c r="GL1506" s="77">
        <v>500.98972500000002</v>
      </c>
      <c r="GM1506" s="77">
        <v>2024</v>
      </c>
      <c r="GN1506" s="77" t="s">
        <v>175</v>
      </c>
      <c r="GO1506" s="77">
        <v>5.3000000000000005E-2</v>
      </c>
      <c r="GP1506" s="77">
        <v>3</v>
      </c>
      <c r="GQ1506" s="77">
        <v>0</v>
      </c>
      <c r="GR1506" s="77" t="s">
        <v>423</v>
      </c>
      <c r="GS1506" s="77">
        <v>0</v>
      </c>
      <c r="GT1506" s="77">
        <v>0</v>
      </c>
      <c r="GU1506" s="77">
        <v>0</v>
      </c>
      <c r="GV1506" s="248">
        <v>0</v>
      </c>
      <c r="GW1506" s="248">
        <v>5.5966209081309407E-2</v>
      </c>
      <c r="GX1506" s="77">
        <v>0.17190005441034925</v>
      </c>
      <c r="GY1506" s="77">
        <v>5.5966209081309407E-2</v>
      </c>
      <c r="GZ1506" s="77">
        <v>0.17190005441034925</v>
      </c>
    </row>
    <row r="1507" spans="98:208" x14ac:dyDescent="0.25">
      <c r="CT1507" s="77" t="s">
        <v>155</v>
      </c>
      <c r="CU1507" s="77" t="s">
        <v>452</v>
      </c>
      <c r="CV1507" s="77" t="s">
        <v>481</v>
      </c>
      <c r="CW1507" s="77">
        <v>2023</v>
      </c>
      <c r="CX1507" s="77">
        <v>0</v>
      </c>
      <c r="CY1507" s="77">
        <v>0</v>
      </c>
      <c r="CZ1507" s="77">
        <v>0</v>
      </c>
      <c r="DA1507" s="77">
        <v>0</v>
      </c>
      <c r="DB1507" s="77">
        <v>21835.978114130321</v>
      </c>
      <c r="DC1507" s="77">
        <v>428.60232122029458</v>
      </c>
      <c r="DD1507" s="77">
        <v>13939.56097345743</v>
      </c>
      <c r="DE1507" s="77">
        <v>7467.8148194524592</v>
      </c>
      <c r="DF1507" s="77">
        <v>0</v>
      </c>
      <c r="DG1507" s="77">
        <v>1263.5534246224954</v>
      </c>
      <c r="DH1507" s="77">
        <v>1263.5534246224954</v>
      </c>
      <c r="DI1507" s="77">
        <v>1263.5534246224954</v>
      </c>
      <c r="DJ1507" s="77">
        <v>1.7052948381914131E-9</v>
      </c>
      <c r="DL1507" s="77">
        <v>0</v>
      </c>
      <c r="DM1507" s="77">
        <v>0</v>
      </c>
      <c r="DN1507" s="77">
        <v>0</v>
      </c>
      <c r="DO1507" s="77">
        <v>0</v>
      </c>
      <c r="DP1507" s="77">
        <v>2.1547311327878242E-6</v>
      </c>
      <c r="DQ1507" s="77">
        <v>2.1547311327878242E-6</v>
      </c>
      <c r="DR1507" s="77">
        <v>0</v>
      </c>
      <c r="DS1507" s="77">
        <v>2.1547311327878242E-6</v>
      </c>
      <c r="DT1507" s="77">
        <v>2.1547311327878242E-6</v>
      </c>
      <c r="DU1507" s="77">
        <v>0</v>
      </c>
      <c r="DV1507" s="77">
        <v>2.1547311327878242E-6</v>
      </c>
      <c r="DW1507" s="77">
        <v>2.1547311327878242E-6</v>
      </c>
      <c r="GE1507" s="77" t="s">
        <v>427</v>
      </c>
      <c r="GF1507" s="77" t="s">
        <v>155</v>
      </c>
      <c r="GG1507" s="77" t="s">
        <v>436</v>
      </c>
      <c r="GH1507" s="77" t="s">
        <v>467</v>
      </c>
      <c r="GI1507" s="77">
        <v>2024</v>
      </c>
      <c r="GJ1507" s="77" t="s">
        <v>303</v>
      </c>
      <c r="GK1507" s="77">
        <v>1.684577240534449</v>
      </c>
      <c r="GL1507" s="77">
        <v>500.98972500000002</v>
      </c>
      <c r="GM1507" s="77">
        <v>2024</v>
      </c>
      <c r="GN1507" s="77" t="s">
        <v>175</v>
      </c>
      <c r="GO1507" s="77">
        <v>5.3000000000000005E-2</v>
      </c>
      <c r="GP1507" s="77">
        <v>3</v>
      </c>
      <c r="GQ1507" s="77">
        <v>0</v>
      </c>
      <c r="GR1507" s="77" t="s">
        <v>423</v>
      </c>
      <c r="GS1507" s="77">
        <v>0</v>
      </c>
      <c r="GT1507" s="77">
        <v>0</v>
      </c>
      <c r="GU1507" s="77">
        <v>0</v>
      </c>
      <c r="GV1507" s="248">
        <v>0</v>
      </c>
      <c r="GW1507" s="248">
        <v>5.5966209081309407E-2</v>
      </c>
      <c r="GX1507" s="77">
        <v>9.4279402057366221E-2</v>
      </c>
      <c r="GY1507" s="77">
        <v>5.5966209081309407E-2</v>
      </c>
      <c r="GZ1507" s="77">
        <v>9.4279402057366221E-2</v>
      </c>
    </row>
    <row r="1508" spans="98:208" x14ac:dyDescent="0.25">
      <c r="CT1508" s="77" t="s">
        <v>155</v>
      </c>
      <c r="CU1508" s="77" t="s">
        <v>452</v>
      </c>
      <c r="CV1508" s="77" t="s">
        <v>481</v>
      </c>
      <c r="CW1508" s="77">
        <v>2024</v>
      </c>
      <c r="CX1508" s="77">
        <v>0</v>
      </c>
      <c r="CY1508" s="77">
        <v>0</v>
      </c>
      <c r="CZ1508" s="77">
        <v>0</v>
      </c>
      <c r="DA1508" s="77">
        <v>0</v>
      </c>
      <c r="DB1508" s="77">
        <v>21835.978114130321</v>
      </c>
      <c r="DC1508" s="77">
        <v>428.60232122029458</v>
      </c>
      <c r="DD1508" s="77">
        <v>13939.56097345743</v>
      </c>
      <c r="DE1508" s="77">
        <v>7467.8148194524592</v>
      </c>
      <c r="DF1508" s="77">
        <v>0</v>
      </c>
      <c r="DG1508" s="77">
        <v>0</v>
      </c>
      <c r="DH1508" s="77">
        <v>1263.5534246224954</v>
      </c>
      <c r="DI1508" s="77">
        <v>1263.5534246224954</v>
      </c>
      <c r="DJ1508" s="77">
        <v>1.7052948381914131E-9</v>
      </c>
      <c r="DL1508" s="77">
        <v>0</v>
      </c>
      <c r="DM1508" s="77">
        <v>0</v>
      </c>
      <c r="DN1508" s="77">
        <v>0</v>
      </c>
      <c r="DO1508" s="77">
        <v>0</v>
      </c>
      <c r="DP1508" s="77">
        <v>0</v>
      </c>
      <c r="DQ1508" s="77">
        <v>0</v>
      </c>
      <c r="DR1508" s="77">
        <v>0</v>
      </c>
      <c r="DS1508" s="77">
        <v>2.1547311327878242E-6</v>
      </c>
      <c r="DT1508" s="77">
        <v>2.1547311327878242E-6</v>
      </c>
      <c r="DU1508" s="77">
        <v>0</v>
      </c>
      <c r="DV1508" s="77">
        <v>2.1547311327878242E-6</v>
      </c>
      <c r="DW1508" s="77">
        <v>2.1547311327878242E-6</v>
      </c>
      <c r="GE1508" s="77" t="s">
        <v>422</v>
      </c>
      <c r="GF1508" s="77" t="s">
        <v>155</v>
      </c>
      <c r="GG1508" s="77" t="s">
        <v>436</v>
      </c>
      <c r="GH1508" s="77" t="s">
        <v>467</v>
      </c>
      <c r="GI1508" s="77">
        <v>2025</v>
      </c>
      <c r="GJ1508" s="77" t="s">
        <v>305</v>
      </c>
      <c r="GK1508" s="77">
        <v>0.71896016785821437</v>
      </c>
      <c r="GL1508" s="77">
        <v>500.98972500000002</v>
      </c>
      <c r="GM1508" s="77">
        <v>2025</v>
      </c>
      <c r="GN1508" s="77" t="s">
        <v>175</v>
      </c>
      <c r="GO1508" s="77">
        <v>0.13250000000000001</v>
      </c>
      <c r="GP1508" s="77">
        <v>3</v>
      </c>
      <c r="GQ1508" s="77">
        <v>0</v>
      </c>
      <c r="GR1508" s="77" t="s">
        <v>423</v>
      </c>
      <c r="GS1508" s="77">
        <v>0</v>
      </c>
      <c r="GT1508" s="77">
        <v>0</v>
      </c>
      <c r="GU1508" s="77">
        <v>0</v>
      </c>
      <c r="GV1508" s="248">
        <v>0</v>
      </c>
      <c r="GW1508" s="248">
        <v>0</v>
      </c>
      <c r="GX1508" s="77">
        <v>0</v>
      </c>
      <c r="GY1508" s="77">
        <v>0.1527377521613833</v>
      </c>
      <c r="GZ1508" s="77">
        <v>0.10981235993223448</v>
      </c>
    </row>
    <row r="1509" spans="98:208" x14ac:dyDescent="0.25">
      <c r="CT1509" s="77" t="s">
        <v>155</v>
      </c>
      <c r="CU1509" s="77" t="s">
        <v>452</v>
      </c>
      <c r="CV1509" s="77" t="s">
        <v>481</v>
      </c>
      <c r="CW1509" s="77">
        <v>2025</v>
      </c>
      <c r="CX1509" s="77">
        <v>0</v>
      </c>
      <c r="CY1509" s="77">
        <v>0</v>
      </c>
      <c r="CZ1509" s="77">
        <v>0</v>
      </c>
      <c r="DA1509" s="77">
        <v>0</v>
      </c>
      <c r="DB1509" s="77">
        <v>21835.978114130321</v>
      </c>
      <c r="DC1509" s="77">
        <v>428.60232122029458</v>
      </c>
      <c r="DD1509" s="77">
        <v>13939.56097345743</v>
      </c>
      <c r="DE1509" s="77">
        <v>7467.8148194524592</v>
      </c>
      <c r="DF1509" s="77">
        <v>0</v>
      </c>
      <c r="DG1509" s="77">
        <v>0</v>
      </c>
      <c r="DH1509" s="77">
        <v>0</v>
      </c>
      <c r="DI1509" s="77">
        <v>1263.5534246224954</v>
      </c>
      <c r="DJ1509" s="77">
        <v>1.7052948381914131E-9</v>
      </c>
      <c r="DL1509" s="77">
        <v>0</v>
      </c>
      <c r="DM1509" s="77">
        <v>0</v>
      </c>
      <c r="DN1509" s="77">
        <v>0</v>
      </c>
      <c r="DO1509" s="77">
        <v>0</v>
      </c>
      <c r="DP1509" s="77">
        <v>0</v>
      </c>
      <c r="DQ1509" s="77">
        <v>0</v>
      </c>
      <c r="DR1509" s="77">
        <v>0</v>
      </c>
      <c r="DS1509" s="77">
        <v>0</v>
      </c>
      <c r="DT1509" s="77">
        <v>0</v>
      </c>
      <c r="DU1509" s="77">
        <v>0</v>
      </c>
      <c r="DV1509" s="77">
        <v>2.1547311327878242E-6</v>
      </c>
      <c r="DW1509" s="77">
        <v>2.1547311327878242E-6</v>
      </c>
      <c r="GE1509" s="77" t="s">
        <v>425</v>
      </c>
      <c r="GF1509" s="77" t="s">
        <v>155</v>
      </c>
      <c r="GG1509" s="77" t="s">
        <v>436</v>
      </c>
      <c r="GH1509" s="77" t="s">
        <v>467</v>
      </c>
      <c r="GI1509" s="77">
        <v>2025</v>
      </c>
      <c r="GJ1509" s="77" t="s">
        <v>301</v>
      </c>
      <c r="GK1509" s="77">
        <v>3.0714971986151078</v>
      </c>
      <c r="GL1509" s="77">
        <v>500.98972500000002</v>
      </c>
      <c r="GM1509" s="77">
        <v>2025</v>
      </c>
      <c r="GN1509" s="77" t="s">
        <v>175</v>
      </c>
      <c r="GO1509" s="77">
        <v>5.3000000000000005E-2</v>
      </c>
      <c r="GP1509" s="77">
        <v>3</v>
      </c>
      <c r="GQ1509" s="77">
        <v>0</v>
      </c>
      <c r="GR1509" s="77" t="s">
        <v>423</v>
      </c>
      <c r="GS1509" s="77">
        <v>0</v>
      </c>
      <c r="GT1509" s="77">
        <v>0</v>
      </c>
      <c r="GU1509" s="77">
        <v>0</v>
      </c>
      <c r="GV1509" s="248">
        <v>0</v>
      </c>
      <c r="GW1509" s="248">
        <v>0</v>
      </c>
      <c r="GX1509" s="77">
        <v>0</v>
      </c>
      <c r="GY1509" s="77">
        <v>5.5966209081309407E-2</v>
      </c>
      <c r="GZ1509" s="77">
        <v>0.17190005441034925</v>
      </c>
    </row>
    <row r="1510" spans="98:208" x14ac:dyDescent="0.25">
      <c r="CT1510" s="77" t="s">
        <v>155</v>
      </c>
      <c r="CU1510" s="77" t="s">
        <v>452</v>
      </c>
      <c r="CV1510" s="77" t="s">
        <v>488</v>
      </c>
      <c r="CW1510" s="77">
        <v>2020</v>
      </c>
      <c r="CX1510" s="77">
        <v>0</v>
      </c>
      <c r="CY1510" s="77">
        <v>0</v>
      </c>
      <c r="CZ1510" s="77">
        <v>0</v>
      </c>
      <c r="DA1510" s="77">
        <v>0</v>
      </c>
      <c r="DB1510" s="77">
        <v>21083.842824224459</v>
      </c>
      <c r="DC1510" s="77">
        <v>409.22373582043952</v>
      </c>
      <c r="DD1510" s="77">
        <v>13469.087812378741</v>
      </c>
      <c r="DE1510" s="77">
        <v>7205.5312760252828</v>
      </c>
      <c r="DF1510" s="77">
        <v>1219.5839681183477</v>
      </c>
      <c r="DG1510" s="77">
        <v>0</v>
      </c>
      <c r="DH1510" s="77">
        <v>0</v>
      </c>
      <c r="DI1510" s="77">
        <v>0</v>
      </c>
      <c r="DJ1510" s="77">
        <v>7.3547295154750684E-8</v>
      </c>
      <c r="DL1510" s="77">
        <v>0</v>
      </c>
      <c r="DM1510" s="77">
        <v>8.9697102069202162E-5</v>
      </c>
      <c r="DN1510" s="77">
        <v>8.9697102069202162E-5</v>
      </c>
      <c r="DO1510" s="77">
        <v>0</v>
      </c>
      <c r="DP1510" s="77">
        <v>0</v>
      </c>
      <c r="DQ1510" s="77">
        <v>0</v>
      </c>
      <c r="DR1510" s="77">
        <v>0</v>
      </c>
      <c r="DS1510" s="77">
        <v>0</v>
      </c>
      <c r="DT1510" s="77">
        <v>0</v>
      </c>
      <c r="DU1510" s="77">
        <v>0</v>
      </c>
      <c r="DV1510" s="77">
        <v>0</v>
      </c>
      <c r="DW1510" s="77">
        <v>0</v>
      </c>
      <c r="GE1510" s="77" t="s">
        <v>427</v>
      </c>
      <c r="GF1510" s="77" t="s">
        <v>155</v>
      </c>
      <c r="GG1510" s="77" t="s">
        <v>436</v>
      </c>
      <c r="GH1510" s="77" t="s">
        <v>467</v>
      </c>
      <c r="GI1510" s="77">
        <v>2025</v>
      </c>
      <c r="GJ1510" s="77" t="s">
        <v>303</v>
      </c>
      <c r="GK1510" s="77">
        <v>1.684577240534449</v>
      </c>
      <c r="GL1510" s="77">
        <v>500.98972500000002</v>
      </c>
      <c r="GM1510" s="77">
        <v>2025</v>
      </c>
      <c r="GN1510" s="77" t="s">
        <v>175</v>
      </c>
      <c r="GO1510" s="77">
        <v>5.3000000000000005E-2</v>
      </c>
      <c r="GP1510" s="77">
        <v>3</v>
      </c>
      <c r="GQ1510" s="77">
        <v>0</v>
      </c>
      <c r="GR1510" s="77" t="s">
        <v>423</v>
      </c>
      <c r="GS1510" s="77">
        <v>0</v>
      </c>
      <c r="GT1510" s="77">
        <v>0</v>
      </c>
      <c r="GU1510" s="77">
        <v>0</v>
      </c>
      <c r="GV1510" s="248">
        <v>0</v>
      </c>
      <c r="GW1510" s="248">
        <v>0</v>
      </c>
      <c r="GX1510" s="77">
        <v>0</v>
      </c>
      <c r="GY1510" s="77">
        <v>5.5966209081309407E-2</v>
      </c>
      <c r="GZ1510" s="77">
        <v>9.4279402057366221E-2</v>
      </c>
    </row>
    <row r="1511" spans="98:208" x14ac:dyDescent="0.25">
      <c r="CT1511" s="77" t="s">
        <v>155</v>
      </c>
      <c r="CU1511" s="77" t="s">
        <v>452</v>
      </c>
      <c r="CV1511" s="77" t="s">
        <v>488</v>
      </c>
      <c r="CW1511" s="77">
        <v>2021</v>
      </c>
      <c r="CX1511" s="77">
        <v>0</v>
      </c>
      <c r="CY1511" s="77">
        <v>0</v>
      </c>
      <c r="CZ1511" s="77">
        <v>0</v>
      </c>
      <c r="DA1511" s="77">
        <v>0</v>
      </c>
      <c r="DB1511" s="77">
        <v>21083.842824224459</v>
      </c>
      <c r="DC1511" s="77">
        <v>409.22373582043952</v>
      </c>
      <c r="DD1511" s="77">
        <v>13469.087812378741</v>
      </c>
      <c r="DE1511" s="77">
        <v>7205.5312760252828</v>
      </c>
      <c r="DF1511" s="77">
        <v>1219.5839681183477</v>
      </c>
      <c r="DG1511" s="77">
        <v>1219.5839681183477</v>
      </c>
      <c r="DH1511" s="77">
        <v>0</v>
      </c>
      <c r="DI1511" s="77">
        <v>0</v>
      </c>
      <c r="DJ1511" s="77">
        <v>7.3547295154750684E-8</v>
      </c>
      <c r="DL1511" s="77">
        <v>0</v>
      </c>
      <c r="DM1511" s="77">
        <v>8.9697102069202162E-5</v>
      </c>
      <c r="DN1511" s="77">
        <v>8.9697102069202162E-5</v>
      </c>
      <c r="DO1511" s="77">
        <v>0</v>
      </c>
      <c r="DP1511" s="77">
        <v>8.9697102069202162E-5</v>
      </c>
      <c r="DQ1511" s="77">
        <v>8.9697102069202162E-5</v>
      </c>
      <c r="DR1511" s="77">
        <v>0</v>
      </c>
      <c r="DS1511" s="77">
        <v>0</v>
      </c>
      <c r="DT1511" s="77">
        <v>0</v>
      </c>
      <c r="DU1511" s="77">
        <v>0</v>
      </c>
      <c r="DV1511" s="77">
        <v>0</v>
      </c>
      <c r="DW1511" s="77">
        <v>0</v>
      </c>
      <c r="GE1511" s="77" t="s">
        <v>422</v>
      </c>
      <c r="GF1511" s="77" t="s">
        <v>155</v>
      </c>
      <c r="GG1511" s="77" t="s">
        <v>436</v>
      </c>
      <c r="GH1511" s="77" t="s">
        <v>474</v>
      </c>
      <c r="GI1511" s="77">
        <v>2021</v>
      </c>
      <c r="GJ1511" s="77" t="s">
        <v>305</v>
      </c>
      <c r="GK1511" s="77">
        <v>3.6425060683954368E-2</v>
      </c>
      <c r="GL1511" s="77">
        <v>500.98972500000002</v>
      </c>
      <c r="GM1511" s="77">
        <v>2021</v>
      </c>
      <c r="GN1511" s="77" t="s">
        <v>175</v>
      </c>
      <c r="GO1511" s="77">
        <v>0.13250000000000001</v>
      </c>
      <c r="GP1511" s="77">
        <v>3</v>
      </c>
      <c r="GQ1511" s="77">
        <v>0</v>
      </c>
      <c r="GR1511" s="77" t="s">
        <v>423</v>
      </c>
      <c r="GS1511" s="77">
        <v>0.1527377521613833</v>
      </c>
      <c r="GT1511" s="77">
        <v>5.5634818912091693E-3</v>
      </c>
      <c r="GU1511" s="77">
        <v>0.1527377521613833</v>
      </c>
      <c r="GV1511" s="248">
        <v>5.5634818912091693E-3</v>
      </c>
      <c r="GW1511" s="248">
        <v>0</v>
      </c>
      <c r="GX1511" s="77">
        <v>0</v>
      </c>
      <c r="GY1511" s="77">
        <v>0</v>
      </c>
      <c r="GZ1511" s="77">
        <v>0</v>
      </c>
    </row>
    <row r="1512" spans="98:208" x14ac:dyDescent="0.25">
      <c r="CT1512" s="77" t="s">
        <v>155</v>
      </c>
      <c r="CU1512" s="77" t="s">
        <v>452</v>
      </c>
      <c r="CV1512" s="77" t="s">
        <v>488</v>
      </c>
      <c r="CW1512" s="77">
        <v>2022</v>
      </c>
      <c r="CX1512" s="77">
        <v>0</v>
      </c>
      <c r="CY1512" s="77">
        <v>0</v>
      </c>
      <c r="CZ1512" s="77">
        <v>0</v>
      </c>
      <c r="DA1512" s="77">
        <v>0</v>
      </c>
      <c r="DB1512" s="77">
        <v>21083.842824224459</v>
      </c>
      <c r="DC1512" s="77">
        <v>409.22373582043952</v>
      </c>
      <c r="DD1512" s="77">
        <v>13469.087812378741</v>
      </c>
      <c r="DE1512" s="77">
        <v>7205.5312760252828</v>
      </c>
      <c r="DF1512" s="77">
        <v>1219.5839681183477</v>
      </c>
      <c r="DG1512" s="77">
        <v>1219.5839681183477</v>
      </c>
      <c r="DH1512" s="77">
        <v>1219.5839681183477</v>
      </c>
      <c r="DI1512" s="77">
        <v>0</v>
      </c>
      <c r="DJ1512" s="77">
        <v>7.3547295154750684E-8</v>
      </c>
      <c r="DL1512" s="77">
        <v>0</v>
      </c>
      <c r="DM1512" s="77">
        <v>8.9697102069202162E-5</v>
      </c>
      <c r="DN1512" s="77">
        <v>8.9697102069202162E-5</v>
      </c>
      <c r="DO1512" s="77">
        <v>0</v>
      </c>
      <c r="DP1512" s="77">
        <v>8.9697102069202162E-5</v>
      </c>
      <c r="DQ1512" s="77">
        <v>8.9697102069202162E-5</v>
      </c>
      <c r="DR1512" s="77">
        <v>0</v>
      </c>
      <c r="DS1512" s="77">
        <v>8.9697102069202162E-5</v>
      </c>
      <c r="DT1512" s="77">
        <v>8.9697102069202162E-5</v>
      </c>
      <c r="DU1512" s="77">
        <v>0</v>
      </c>
      <c r="DV1512" s="77">
        <v>0</v>
      </c>
      <c r="DW1512" s="77">
        <v>0</v>
      </c>
      <c r="GE1512" s="77" t="s">
        <v>425</v>
      </c>
      <c r="GF1512" s="77" t="s">
        <v>155</v>
      </c>
      <c r="GG1512" s="77" t="s">
        <v>436</v>
      </c>
      <c r="GH1512" s="77" t="s">
        <v>474</v>
      </c>
      <c r="GI1512" s="77">
        <v>2021</v>
      </c>
      <c r="GJ1512" s="77" t="s">
        <v>301</v>
      </c>
      <c r="GK1512" s="77">
        <v>1.580872452543194E-3</v>
      </c>
      <c r="GL1512" s="77">
        <v>500.98972500000002</v>
      </c>
      <c r="GM1512" s="77">
        <v>2021</v>
      </c>
      <c r="GN1512" s="77" t="s">
        <v>175</v>
      </c>
      <c r="GO1512" s="77">
        <v>5.3000000000000005E-2</v>
      </c>
      <c r="GP1512" s="77">
        <v>3</v>
      </c>
      <c r="GQ1512" s="77">
        <v>0</v>
      </c>
      <c r="GR1512" s="77" t="s">
        <v>423</v>
      </c>
      <c r="GS1512" s="77">
        <v>5.5966209081309407E-2</v>
      </c>
      <c r="GT1512" s="77">
        <v>8.8475438209914775E-5</v>
      </c>
      <c r="GU1512" s="77">
        <v>5.5966209081309407E-2</v>
      </c>
      <c r="GV1512" s="248">
        <v>8.8475438209914775E-5</v>
      </c>
      <c r="GW1512" s="248">
        <v>0</v>
      </c>
      <c r="GX1512" s="77">
        <v>0</v>
      </c>
      <c r="GY1512" s="77">
        <v>0</v>
      </c>
      <c r="GZ1512" s="77">
        <v>0</v>
      </c>
    </row>
    <row r="1513" spans="98:208" x14ac:dyDescent="0.25">
      <c r="CT1513" s="77" t="s">
        <v>155</v>
      </c>
      <c r="CU1513" s="77" t="s">
        <v>452</v>
      </c>
      <c r="CV1513" s="77" t="s">
        <v>488</v>
      </c>
      <c r="CW1513" s="77">
        <v>2023</v>
      </c>
      <c r="CX1513" s="77">
        <v>0</v>
      </c>
      <c r="CY1513" s="77">
        <v>0</v>
      </c>
      <c r="CZ1513" s="77">
        <v>0</v>
      </c>
      <c r="DA1513" s="77">
        <v>0</v>
      </c>
      <c r="DB1513" s="77">
        <v>21835.978114130419</v>
      </c>
      <c r="DC1513" s="77">
        <v>428.60232122030772</v>
      </c>
      <c r="DD1513" s="77">
        <v>13939.560973457559</v>
      </c>
      <c r="DE1513" s="77">
        <v>7467.8148194525529</v>
      </c>
      <c r="DF1513" s="77">
        <v>0</v>
      </c>
      <c r="DG1513" s="77">
        <v>1263.55342462251</v>
      </c>
      <c r="DH1513" s="77">
        <v>1263.55342462251</v>
      </c>
      <c r="DI1513" s="77">
        <v>1263.55342462251</v>
      </c>
      <c r="DJ1513" s="77">
        <v>7.3547295154750684E-8</v>
      </c>
      <c r="DL1513" s="77">
        <v>0</v>
      </c>
      <c r="DM1513" s="77">
        <v>0</v>
      </c>
      <c r="DN1513" s="77">
        <v>0</v>
      </c>
      <c r="DO1513" s="77">
        <v>0</v>
      </c>
      <c r="DP1513" s="77">
        <v>9.2930936664507762E-5</v>
      </c>
      <c r="DQ1513" s="77">
        <v>9.2930936664507762E-5</v>
      </c>
      <c r="DR1513" s="77">
        <v>0</v>
      </c>
      <c r="DS1513" s="77">
        <v>9.2930936664507762E-5</v>
      </c>
      <c r="DT1513" s="77">
        <v>9.2930936664507762E-5</v>
      </c>
      <c r="DU1513" s="77">
        <v>0</v>
      </c>
      <c r="DV1513" s="77">
        <v>9.2930936664507762E-5</v>
      </c>
      <c r="DW1513" s="77">
        <v>9.2930936664507762E-5</v>
      </c>
      <c r="GE1513" s="77" t="s">
        <v>427</v>
      </c>
      <c r="GF1513" s="77" t="s">
        <v>155</v>
      </c>
      <c r="GG1513" s="77" t="s">
        <v>436</v>
      </c>
      <c r="GH1513" s="77" t="s">
        <v>474</v>
      </c>
      <c r="GI1513" s="77">
        <v>2021</v>
      </c>
      <c r="GJ1513" s="77" t="s">
        <v>303</v>
      </c>
      <c r="GK1513" s="77">
        <v>3.9894642198450687E-2</v>
      </c>
      <c r="GL1513" s="77">
        <v>500.98972500000002</v>
      </c>
      <c r="GM1513" s="77">
        <v>2021</v>
      </c>
      <c r="GN1513" s="77" t="s">
        <v>175</v>
      </c>
      <c r="GO1513" s="77">
        <v>5.3000000000000005E-2</v>
      </c>
      <c r="GP1513" s="77">
        <v>3</v>
      </c>
      <c r="GQ1513" s="77">
        <v>0</v>
      </c>
      <c r="GR1513" s="77" t="s">
        <v>423</v>
      </c>
      <c r="GS1513" s="77">
        <v>5.5966209081309407E-2</v>
      </c>
      <c r="GT1513" s="77">
        <v>2.2327518865025205E-3</v>
      </c>
      <c r="GU1513" s="77">
        <v>5.5966209081309407E-2</v>
      </c>
      <c r="GV1513" s="248">
        <v>2.2327518865025205E-3</v>
      </c>
      <c r="GW1513" s="248">
        <v>0</v>
      </c>
      <c r="GX1513" s="77">
        <v>0</v>
      </c>
      <c r="GY1513" s="77">
        <v>0</v>
      </c>
      <c r="GZ1513" s="77">
        <v>0</v>
      </c>
    </row>
    <row r="1514" spans="98:208" x14ac:dyDescent="0.25">
      <c r="CT1514" s="77" t="s">
        <v>155</v>
      </c>
      <c r="CU1514" s="77" t="s">
        <v>452</v>
      </c>
      <c r="CV1514" s="77" t="s">
        <v>488</v>
      </c>
      <c r="CW1514" s="77">
        <v>2024</v>
      </c>
      <c r="CX1514" s="77">
        <v>0</v>
      </c>
      <c r="CY1514" s="77">
        <v>0</v>
      </c>
      <c r="CZ1514" s="77">
        <v>0</v>
      </c>
      <c r="DA1514" s="77">
        <v>0</v>
      </c>
      <c r="DB1514" s="77">
        <v>21835.978114130419</v>
      </c>
      <c r="DC1514" s="77">
        <v>428.60232122030772</v>
      </c>
      <c r="DD1514" s="77">
        <v>13939.560973457559</v>
      </c>
      <c r="DE1514" s="77">
        <v>7467.8148194525529</v>
      </c>
      <c r="DF1514" s="77">
        <v>0</v>
      </c>
      <c r="DG1514" s="77">
        <v>0</v>
      </c>
      <c r="DH1514" s="77">
        <v>1263.55342462251</v>
      </c>
      <c r="DI1514" s="77">
        <v>1263.55342462251</v>
      </c>
      <c r="DJ1514" s="77">
        <v>7.3547295154750684E-8</v>
      </c>
      <c r="DL1514" s="77">
        <v>0</v>
      </c>
      <c r="DM1514" s="77">
        <v>0</v>
      </c>
      <c r="DN1514" s="77">
        <v>0</v>
      </c>
      <c r="DO1514" s="77">
        <v>0</v>
      </c>
      <c r="DP1514" s="77">
        <v>0</v>
      </c>
      <c r="DQ1514" s="77">
        <v>0</v>
      </c>
      <c r="DR1514" s="77">
        <v>0</v>
      </c>
      <c r="DS1514" s="77">
        <v>9.2930936664507762E-5</v>
      </c>
      <c r="DT1514" s="77">
        <v>9.2930936664507762E-5</v>
      </c>
      <c r="DU1514" s="77">
        <v>0</v>
      </c>
      <c r="DV1514" s="77">
        <v>9.2930936664507762E-5</v>
      </c>
      <c r="DW1514" s="77">
        <v>9.2930936664507762E-5</v>
      </c>
      <c r="GE1514" s="77" t="s">
        <v>422</v>
      </c>
      <c r="GF1514" s="77" t="s">
        <v>155</v>
      </c>
      <c r="GG1514" s="77" t="s">
        <v>436</v>
      </c>
      <c r="GH1514" s="77" t="s">
        <v>474</v>
      </c>
      <c r="GI1514" s="77">
        <v>2022</v>
      </c>
      <c r="GJ1514" s="77" t="s">
        <v>305</v>
      </c>
      <c r="GK1514" s="77">
        <v>3.6425060683954368E-2</v>
      </c>
      <c r="GL1514" s="77">
        <v>500.98972500000002</v>
      </c>
      <c r="GM1514" s="77">
        <v>2022</v>
      </c>
      <c r="GN1514" s="77" t="s">
        <v>175</v>
      </c>
      <c r="GO1514" s="77">
        <v>0.13250000000000001</v>
      </c>
      <c r="GP1514" s="77">
        <v>3</v>
      </c>
      <c r="GQ1514" s="77">
        <v>0</v>
      </c>
      <c r="GR1514" s="77" t="s">
        <v>423</v>
      </c>
      <c r="GS1514" s="77">
        <v>0.1527377521613833</v>
      </c>
      <c r="GT1514" s="77">
        <v>5.5634818912091693E-3</v>
      </c>
      <c r="GU1514" s="77">
        <v>0.1527377521613833</v>
      </c>
      <c r="GV1514" s="248">
        <v>5.5634818912091693E-3</v>
      </c>
      <c r="GW1514" s="248">
        <v>0.1527377521613833</v>
      </c>
      <c r="GX1514" s="77">
        <v>5.5634818912091693E-3</v>
      </c>
      <c r="GY1514" s="77">
        <v>0</v>
      </c>
      <c r="GZ1514" s="77">
        <v>0</v>
      </c>
    </row>
    <row r="1515" spans="98:208" x14ac:dyDescent="0.25">
      <c r="CT1515" s="77" t="s">
        <v>155</v>
      </c>
      <c r="CU1515" s="77" t="s">
        <v>452</v>
      </c>
      <c r="CV1515" s="77" t="s">
        <v>488</v>
      </c>
      <c r="CW1515" s="77">
        <v>2025</v>
      </c>
      <c r="CX1515" s="77">
        <v>0</v>
      </c>
      <c r="CY1515" s="77">
        <v>0</v>
      </c>
      <c r="CZ1515" s="77">
        <v>0</v>
      </c>
      <c r="DA1515" s="77">
        <v>0</v>
      </c>
      <c r="DB1515" s="77">
        <v>21835.978114130419</v>
      </c>
      <c r="DC1515" s="77">
        <v>428.60232122030772</v>
      </c>
      <c r="DD1515" s="77">
        <v>13939.560973457559</v>
      </c>
      <c r="DE1515" s="77">
        <v>7467.8148194525529</v>
      </c>
      <c r="DF1515" s="77">
        <v>0</v>
      </c>
      <c r="DG1515" s="77">
        <v>0</v>
      </c>
      <c r="DH1515" s="77">
        <v>0</v>
      </c>
      <c r="DI1515" s="77">
        <v>1263.55342462251</v>
      </c>
      <c r="DJ1515" s="77">
        <v>7.3547295154750684E-8</v>
      </c>
      <c r="DL1515" s="77">
        <v>0</v>
      </c>
      <c r="DM1515" s="77">
        <v>0</v>
      </c>
      <c r="DN1515" s="77">
        <v>0</v>
      </c>
      <c r="DO1515" s="77">
        <v>0</v>
      </c>
      <c r="DP1515" s="77">
        <v>0</v>
      </c>
      <c r="DQ1515" s="77">
        <v>0</v>
      </c>
      <c r="DR1515" s="77">
        <v>0</v>
      </c>
      <c r="DS1515" s="77">
        <v>0</v>
      </c>
      <c r="DT1515" s="77">
        <v>0</v>
      </c>
      <c r="DU1515" s="77">
        <v>0</v>
      </c>
      <c r="DV1515" s="77">
        <v>9.2930936664507762E-5</v>
      </c>
      <c r="DW1515" s="77">
        <v>9.2930936664507762E-5</v>
      </c>
      <c r="GE1515" s="77" t="s">
        <v>425</v>
      </c>
      <c r="GF1515" s="77" t="s">
        <v>155</v>
      </c>
      <c r="GG1515" s="77" t="s">
        <v>436</v>
      </c>
      <c r="GH1515" s="77" t="s">
        <v>474</v>
      </c>
      <c r="GI1515" s="77">
        <v>2022</v>
      </c>
      <c r="GJ1515" s="77" t="s">
        <v>301</v>
      </c>
      <c r="GK1515" s="77">
        <v>1.580872452543194E-3</v>
      </c>
      <c r="GL1515" s="77">
        <v>500.98972500000002</v>
      </c>
      <c r="GM1515" s="77">
        <v>2022</v>
      </c>
      <c r="GN1515" s="77" t="s">
        <v>175</v>
      </c>
      <c r="GO1515" s="77">
        <v>5.3000000000000005E-2</v>
      </c>
      <c r="GP1515" s="77">
        <v>3</v>
      </c>
      <c r="GQ1515" s="77">
        <v>0</v>
      </c>
      <c r="GR1515" s="77" t="s">
        <v>423</v>
      </c>
      <c r="GS1515" s="77">
        <v>5.5966209081309407E-2</v>
      </c>
      <c r="GT1515" s="77">
        <v>8.8475438209914775E-5</v>
      </c>
      <c r="GU1515" s="77">
        <v>5.5966209081309407E-2</v>
      </c>
      <c r="GV1515" s="248">
        <v>8.8475438209914775E-5</v>
      </c>
      <c r="GW1515" s="248">
        <v>5.5966209081309407E-2</v>
      </c>
      <c r="GX1515" s="77">
        <v>8.8475438209914775E-5</v>
      </c>
      <c r="GY1515" s="77">
        <v>0</v>
      </c>
      <c r="GZ1515" s="77">
        <v>0</v>
      </c>
    </row>
    <row r="1516" spans="98:208" x14ac:dyDescent="0.25">
      <c r="CT1516" s="77" t="s">
        <v>155</v>
      </c>
      <c r="CU1516" s="77" t="s">
        <v>454</v>
      </c>
      <c r="CV1516" s="77" t="s">
        <v>300</v>
      </c>
      <c r="CW1516" s="77">
        <v>2020</v>
      </c>
      <c r="CX1516" s="77">
        <v>0</v>
      </c>
      <c r="CY1516" s="77">
        <v>0</v>
      </c>
      <c r="CZ1516" s="77">
        <v>0</v>
      </c>
      <c r="DA1516" s="77">
        <v>0</v>
      </c>
      <c r="DB1516" s="77">
        <v>14146.130641332769</v>
      </c>
      <c r="DC1516" s="77">
        <v>222.22942162783451</v>
      </c>
      <c r="DD1516" s="77">
        <v>8585.7228092480982</v>
      </c>
      <c r="DE1516" s="77">
        <v>5338.1784104568396</v>
      </c>
      <c r="DF1516" s="77">
        <v>813.21078921306537</v>
      </c>
      <c r="DG1516" s="77">
        <v>0</v>
      </c>
      <c r="DH1516" s="77">
        <v>0</v>
      </c>
      <c r="DI1516" s="77">
        <v>0</v>
      </c>
      <c r="DJ1516" s="77">
        <v>2.3498447188244579E-5</v>
      </c>
      <c r="DL1516" s="77">
        <v>0</v>
      </c>
      <c r="DM1516" s="77">
        <v>1.910919078323391E-2</v>
      </c>
      <c r="DN1516" s="77">
        <v>1.910919078323391E-2</v>
      </c>
      <c r="DO1516" s="77">
        <v>0</v>
      </c>
      <c r="DP1516" s="77">
        <v>0</v>
      </c>
      <c r="DQ1516" s="77">
        <v>0</v>
      </c>
      <c r="DR1516" s="77">
        <v>0</v>
      </c>
      <c r="DS1516" s="77">
        <v>0</v>
      </c>
      <c r="DT1516" s="77">
        <v>0</v>
      </c>
      <c r="DU1516" s="77">
        <v>0</v>
      </c>
      <c r="DV1516" s="77">
        <v>0</v>
      </c>
      <c r="DW1516" s="77">
        <v>0</v>
      </c>
      <c r="GE1516" s="77" t="s">
        <v>427</v>
      </c>
      <c r="GF1516" s="77" t="s">
        <v>155</v>
      </c>
      <c r="GG1516" s="77" t="s">
        <v>436</v>
      </c>
      <c r="GH1516" s="77" t="s">
        <v>474</v>
      </c>
      <c r="GI1516" s="77">
        <v>2022</v>
      </c>
      <c r="GJ1516" s="77" t="s">
        <v>303</v>
      </c>
      <c r="GK1516" s="77">
        <v>3.9894642198450687E-2</v>
      </c>
      <c r="GL1516" s="77">
        <v>500.98972500000002</v>
      </c>
      <c r="GM1516" s="77">
        <v>2022</v>
      </c>
      <c r="GN1516" s="77" t="s">
        <v>175</v>
      </c>
      <c r="GO1516" s="77">
        <v>5.3000000000000005E-2</v>
      </c>
      <c r="GP1516" s="77">
        <v>3</v>
      </c>
      <c r="GQ1516" s="77">
        <v>0</v>
      </c>
      <c r="GR1516" s="77" t="s">
        <v>423</v>
      </c>
      <c r="GS1516" s="77">
        <v>5.5966209081309407E-2</v>
      </c>
      <c r="GT1516" s="77">
        <v>2.2327518865025205E-3</v>
      </c>
      <c r="GU1516" s="77">
        <v>5.5966209081309407E-2</v>
      </c>
      <c r="GV1516" s="77">
        <v>2.2327518865025205E-3</v>
      </c>
      <c r="GW1516" s="77">
        <v>5.5966209081309407E-2</v>
      </c>
      <c r="GX1516" s="77">
        <v>2.2327518865025205E-3</v>
      </c>
      <c r="GY1516" s="77">
        <v>0</v>
      </c>
      <c r="GZ1516" s="77">
        <v>0</v>
      </c>
    </row>
    <row r="1517" spans="98:208" x14ac:dyDescent="0.25">
      <c r="CT1517" s="77" t="s">
        <v>155</v>
      </c>
      <c r="CU1517" s="77" t="s">
        <v>454</v>
      </c>
      <c r="CV1517" s="77" t="s">
        <v>300</v>
      </c>
      <c r="CW1517" s="77">
        <v>2021</v>
      </c>
      <c r="CX1517" s="77">
        <v>0</v>
      </c>
      <c r="CY1517" s="77">
        <v>0</v>
      </c>
      <c r="CZ1517" s="77">
        <v>0</v>
      </c>
      <c r="DA1517" s="77">
        <v>0</v>
      </c>
      <c r="DB1517" s="77">
        <v>14146.130641332769</v>
      </c>
      <c r="DC1517" s="77">
        <v>222.22942162783451</v>
      </c>
      <c r="DD1517" s="77">
        <v>8585.7228092480982</v>
      </c>
      <c r="DE1517" s="77">
        <v>5338.1784104568396</v>
      </c>
      <c r="DF1517" s="77">
        <v>813.21078921306537</v>
      </c>
      <c r="DG1517" s="77">
        <v>813.21078921306537</v>
      </c>
      <c r="DH1517" s="77">
        <v>0</v>
      </c>
      <c r="DI1517" s="77">
        <v>0</v>
      </c>
      <c r="DJ1517" s="77">
        <v>2.3498447188244579E-5</v>
      </c>
      <c r="DL1517" s="77">
        <v>0</v>
      </c>
      <c r="DM1517" s="77">
        <v>1.910919078323391E-2</v>
      </c>
      <c r="DN1517" s="77">
        <v>1.910919078323391E-2</v>
      </c>
      <c r="DO1517" s="77">
        <v>0</v>
      </c>
      <c r="DP1517" s="77">
        <v>1.910919078323391E-2</v>
      </c>
      <c r="DQ1517" s="77">
        <v>1.910919078323391E-2</v>
      </c>
      <c r="DR1517" s="77">
        <v>0</v>
      </c>
      <c r="DS1517" s="77">
        <v>0</v>
      </c>
      <c r="DT1517" s="77">
        <v>0</v>
      </c>
      <c r="DU1517" s="77">
        <v>0</v>
      </c>
      <c r="DV1517" s="77">
        <v>0</v>
      </c>
      <c r="DW1517" s="77">
        <v>0</v>
      </c>
      <c r="GE1517" s="77" t="s">
        <v>422</v>
      </c>
      <c r="GF1517" s="77" t="s">
        <v>155</v>
      </c>
      <c r="GG1517" s="77" t="s">
        <v>436</v>
      </c>
      <c r="GH1517" s="77" t="s">
        <v>474</v>
      </c>
      <c r="GI1517" s="77">
        <v>2023</v>
      </c>
      <c r="GJ1517" s="77" t="s">
        <v>305</v>
      </c>
      <c r="GK1517" s="77">
        <v>3.7590224611390652E-2</v>
      </c>
      <c r="GL1517" s="77">
        <v>500.98972500000002</v>
      </c>
      <c r="GM1517" s="77">
        <v>2023</v>
      </c>
      <c r="GN1517" s="77" t="s">
        <v>175</v>
      </c>
      <c r="GO1517" s="77">
        <v>0.13250000000000001</v>
      </c>
      <c r="GP1517" s="77">
        <v>3</v>
      </c>
      <c r="GQ1517" s="77">
        <v>0</v>
      </c>
      <c r="GR1517" s="77" t="s">
        <v>423</v>
      </c>
      <c r="GS1517" s="77">
        <v>0</v>
      </c>
      <c r="GT1517" s="77">
        <v>0</v>
      </c>
      <c r="GU1517" s="77">
        <v>0.1527377521613833</v>
      </c>
      <c r="GV1517" s="77">
        <v>5.7414464103853159E-3</v>
      </c>
      <c r="GW1517" s="77">
        <v>0.1527377521613833</v>
      </c>
      <c r="GX1517" s="77">
        <v>5.7414464103853159E-3</v>
      </c>
      <c r="GY1517" s="77">
        <v>0.1527377521613833</v>
      </c>
      <c r="GZ1517" s="77">
        <v>5.7414464103853159E-3</v>
      </c>
    </row>
    <row r="1518" spans="98:208" x14ac:dyDescent="0.25">
      <c r="CT1518" s="77" t="s">
        <v>155</v>
      </c>
      <c r="CU1518" s="77" t="s">
        <v>454</v>
      </c>
      <c r="CV1518" s="77" t="s">
        <v>300</v>
      </c>
      <c r="CW1518" s="77">
        <v>2022</v>
      </c>
      <c r="CX1518" s="77">
        <v>0</v>
      </c>
      <c r="CY1518" s="77">
        <v>0</v>
      </c>
      <c r="CZ1518" s="77">
        <v>0</v>
      </c>
      <c r="DA1518" s="77">
        <v>0</v>
      </c>
      <c r="DB1518" s="77">
        <v>14146.130641332769</v>
      </c>
      <c r="DC1518" s="77">
        <v>222.22942162783451</v>
      </c>
      <c r="DD1518" s="77">
        <v>8585.7228092480982</v>
      </c>
      <c r="DE1518" s="77">
        <v>5338.1784104568396</v>
      </c>
      <c r="DF1518" s="77">
        <v>813.21078921306537</v>
      </c>
      <c r="DG1518" s="77">
        <v>813.21078921306537</v>
      </c>
      <c r="DH1518" s="77">
        <v>813.21078921306537</v>
      </c>
      <c r="DI1518" s="77">
        <v>0</v>
      </c>
      <c r="DJ1518" s="77">
        <v>2.3498447188244579E-5</v>
      </c>
      <c r="DL1518" s="77">
        <v>0</v>
      </c>
      <c r="DM1518" s="77">
        <v>1.910919078323391E-2</v>
      </c>
      <c r="DN1518" s="77">
        <v>1.910919078323391E-2</v>
      </c>
      <c r="DO1518" s="77">
        <v>0</v>
      </c>
      <c r="DP1518" s="77">
        <v>1.910919078323391E-2</v>
      </c>
      <c r="DQ1518" s="77">
        <v>1.910919078323391E-2</v>
      </c>
      <c r="DR1518" s="77">
        <v>0</v>
      </c>
      <c r="DS1518" s="77">
        <v>1.910919078323391E-2</v>
      </c>
      <c r="DT1518" s="77">
        <v>1.910919078323391E-2</v>
      </c>
      <c r="DU1518" s="77">
        <v>0</v>
      </c>
      <c r="DV1518" s="77">
        <v>0</v>
      </c>
      <c r="DW1518" s="77">
        <v>0</v>
      </c>
      <c r="GE1518" s="77" t="s">
        <v>425</v>
      </c>
      <c r="GF1518" s="77" t="s">
        <v>155</v>
      </c>
      <c r="GG1518" s="77" t="s">
        <v>436</v>
      </c>
      <c r="GH1518" s="77" t="s">
        <v>474</v>
      </c>
      <c r="GI1518" s="77">
        <v>2023</v>
      </c>
      <c r="GJ1518" s="77" t="s">
        <v>301</v>
      </c>
      <c r="GK1518" s="77">
        <v>1.6314334115687199E-3</v>
      </c>
      <c r="GL1518" s="77">
        <v>500.98972500000002</v>
      </c>
      <c r="GM1518" s="77">
        <v>2023</v>
      </c>
      <c r="GN1518" s="77" t="s">
        <v>175</v>
      </c>
      <c r="GO1518" s="77">
        <v>5.3000000000000005E-2</v>
      </c>
      <c r="GP1518" s="77">
        <v>3</v>
      </c>
      <c r="GQ1518" s="77">
        <v>0</v>
      </c>
      <c r="GR1518" s="77" t="s">
        <v>423</v>
      </c>
      <c r="GS1518" s="77">
        <v>0</v>
      </c>
      <c r="GT1518" s="77">
        <v>0</v>
      </c>
      <c r="GU1518" s="77">
        <v>5.5966209081309407E-2</v>
      </c>
      <c r="GV1518" s="77">
        <v>9.130514341408888E-5</v>
      </c>
      <c r="GW1518" s="77">
        <v>5.5966209081309407E-2</v>
      </c>
      <c r="GX1518" s="77">
        <v>9.130514341408888E-5</v>
      </c>
      <c r="GY1518" s="77">
        <v>5.5966209081309407E-2</v>
      </c>
      <c r="GZ1518" s="77">
        <v>9.130514341408888E-5</v>
      </c>
    </row>
    <row r="1519" spans="98:208" x14ac:dyDescent="0.25">
      <c r="CT1519" s="77" t="s">
        <v>155</v>
      </c>
      <c r="CU1519" s="77" t="s">
        <v>454</v>
      </c>
      <c r="CV1519" s="77" t="s">
        <v>300</v>
      </c>
      <c r="CW1519" s="77">
        <v>2023</v>
      </c>
      <c r="CX1519" s="77">
        <v>0</v>
      </c>
      <c r="CY1519" s="77">
        <v>0</v>
      </c>
      <c r="CZ1519" s="77">
        <v>0</v>
      </c>
      <c r="DA1519" s="77">
        <v>0</v>
      </c>
      <c r="DB1519" s="77">
        <v>14664.63755643689</v>
      </c>
      <c r="DC1519" s="77">
        <v>233.23007680794339</v>
      </c>
      <c r="DD1519" s="77">
        <v>8896.5159934287531</v>
      </c>
      <c r="DE1519" s="77">
        <v>5534.8914862001911</v>
      </c>
      <c r="DF1519" s="77">
        <v>0</v>
      </c>
      <c r="DG1519" s="77">
        <v>843.2942060105579</v>
      </c>
      <c r="DH1519" s="77">
        <v>843.2942060105579</v>
      </c>
      <c r="DI1519" s="77">
        <v>843.2942060105579</v>
      </c>
      <c r="DJ1519" s="77">
        <v>2.3498447188244579E-5</v>
      </c>
      <c r="DL1519" s="77">
        <v>0</v>
      </c>
      <c r="DM1519" s="77">
        <v>0</v>
      </c>
      <c r="DN1519" s="77">
        <v>0</v>
      </c>
      <c r="DO1519" s="77">
        <v>0</v>
      </c>
      <c r="DP1519" s="77">
        <v>1.981610436409174E-2</v>
      </c>
      <c r="DQ1519" s="77">
        <v>1.981610436409174E-2</v>
      </c>
      <c r="DR1519" s="77">
        <v>0</v>
      </c>
      <c r="DS1519" s="77">
        <v>1.981610436409174E-2</v>
      </c>
      <c r="DT1519" s="77">
        <v>1.981610436409174E-2</v>
      </c>
      <c r="DU1519" s="77">
        <v>0</v>
      </c>
      <c r="DV1519" s="77">
        <v>1.981610436409174E-2</v>
      </c>
      <c r="DW1519" s="77">
        <v>1.981610436409174E-2</v>
      </c>
      <c r="GE1519" s="77" t="s">
        <v>427</v>
      </c>
      <c r="GF1519" s="77" t="s">
        <v>155</v>
      </c>
      <c r="GG1519" s="77" t="s">
        <v>436</v>
      </c>
      <c r="GH1519" s="77" t="s">
        <v>474</v>
      </c>
      <c r="GI1519" s="77">
        <v>2023</v>
      </c>
      <c r="GJ1519" s="77" t="s">
        <v>303</v>
      </c>
      <c r="GK1519" s="77">
        <v>4.1186611014017667E-2</v>
      </c>
      <c r="GL1519" s="77">
        <v>500.98972500000002</v>
      </c>
      <c r="GM1519" s="77">
        <v>2023</v>
      </c>
      <c r="GN1519" s="77" t="s">
        <v>175</v>
      </c>
      <c r="GO1519" s="77">
        <v>5.3000000000000005E-2</v>
      </c>
      <c r="GP1519" s="77">
        <v>3</v>
      </c>
      <c r="GQ1519" s="77">
        <v>0</v>
      </c>
      <c r="GR1519" s="77" t="s">
        <v>423</v>
      </c>
      <c r="GS1519" s="77">
        <v>0</v>
      </c>
      <c r="GT1519" s="77">
        <v>0</v>
      </c>
      <c r="GU1519" s="77">
        <v>5.5966209081309407E-2</v>
      </c>
      <c r="GV1519" s="77">
        <v>2.3050584833610734E-3</v>
      </c>
      <c r="GW1519" s="77">
        <v>5.5966209081309407E-2</v>
      </c>
      <c r="GX1519" s="77">
        <v>2.3050584833610734E-3</v>
      </c>
      <c r="GY1519" s="77">
        <v>5.5966209081309407E-2</v>
      </c>
      <c r="GZ1519" s="77">
        <v>2.3050584833610734E-3</v>
      </c>
    </row>
    <row r="1520" spans="98:208" x14ac:dyDescent="0.25">
      <c r="CT1520" s="77" t="s">
        <v>155</v>
      </c>
      <c r="CU1520" s="77" t="s">
        <v>454</v>
      </c>
      <c r="CV1520" s="77" t="s">
        <v>300</v>
      </c>
      <c r="CW1520" s="77">
        <v>2024</v>
      </c>
      <c r="CX1520" s="77">
        <v>0</v>
      </c>
      <c r="CY1520" s="77">
        <v>0</v>
      </c>
      <c r="CZ1520" s="77">
        <v>0</v>
      </c>
      <c r="DA1520" s="77">
        <v>0</v>
      </c>
      <c r="DB1520" s="77">
        <v>14664.63755643689</v>
      </c>
      <c r="DC1520" s="77">
        <v>233.23007680794339</v>
      </c>
      <c r="DD1520" s="77">
        <v>8896.5159934287531</v>
      </c>
      <c r="DE1520" s="77">
        <v>5534.8914862001911</v>
      </c>
      <c r="DF1520" s="77">
        <v>0</v>
      </c>
      <c r="DG1520" s="77">
        <v>0</v>
      </c>
      <c r="DH1520" s="77">
        <v>843.2942060105579</v>
      </c>
      <c r="DI1520" s="77">
        <v>843.2942060105579</v>
      </c>
      <c r="DJ1520" s="77">
        <v>2.3498447188244579E-5</v>
      </c>
      <c r="DL1520" s="77">
        <v>0</v>
      </c>
      <c r="DM1520" s="77">
        <v>0</v>
      </c>
      <c r="DN1520" s="77">
        <v>0</v>
      </c>
      <c r="DO1520" s="77">
        <v>0</v>
      </c>
      <c r="DP1520" s="77">
        <v>0</v>
      </c>
      <c r="DQ1520" s="77">
        <v>0</v>
      </c>
      <c r="DR1520" s="77">
        <v>0</v>
      </c>
      <c r="DS1520" s="77">
        <v>1.981610436409174E-2</v>
      </c>
      <c r="DT1520" s="77">
        <v>1.981610436409174E-2</v>
      </c>
      <c r="DU1520" s="77">
        <v>0</v>
      </c>
      <c r="DV1520" s="77">
        <v>1.981610436409174E-2</v>
      </c>
      <c r="DW1520" s="77">
        <v>1.981610436409174E-2</v>
      </c>
      <c r="GE1520" s="77" t="s">
        <v>422</v>
      </c>
      <c r="GF1520" s="77" t="s">
        <v>155</v>
      </c>
      <c r="GG1520" s="77" t="s">
        <v>436</v>
      </c>
      <c r="GH1520" s="77" t="s">
        <v>474</v>
      </c>
      <c r="GI1520" s="77">
        <v>2024</v>
      </c>
      <c r="GJ1520" s="77" t="s">
        <v>305</v>
      </c>
      <c r="GK1520" s="77">
        <v>3.7590224611390652E-2</v>
      </c>
      <c r="GL1520" s="77">
        <v>500.98972500000002</v>
      </c>
      <c r="GM1520" s="77">
        <v>2024</v>
      </c>
      <c r="GN1520" s="77" t="s">
        <v>175</v>
      </c>
      <c r="GO1520" s="77">
        <v>0.13250000000000001</v>
      </c>
      <c r="GP1520" s="77">
        <v>3</v>
      </c>
      <c r="GQ1520" s="77">
        <v>0</v>
      </c>
      <c r="GR1520" s="77" t="s">
        <v>423</v>
      </c>
      <c r="GS1520" s="77">
        <v>0</v>
      </c>
      <c r="GT1520" s="77">
        <v>0</v>
      </c>
      <c r="GU1520" s="77">
        <v>0</v>
      </c>
      <c r="GV1520" s="77">
        <v>0</v>
      </c>
      <c r="GW1520" s="77">
        <v>0.1527377521613833</v>
      </c>
      <c r="GX1520" s="77">
        <v>5.7414464103853159E-3</v>
      </c>
      <c r="GY1520" s="77">
        <v>0.1527377521613833</v>
      </c>
      <c r="GZ1520" s="77">
        <v>5.7414464103853159E-3</v>
      </c>
    </row>
    <row r="1521" spans="98:208" x14ac:dyDescent="0.25">
      <c r="CT1521" s="77" t="s">
        <v>155</v>
      </c>
      <c r="CU1521" s="77" t="s">
        <v>454</v>
      </c>
      <c r="CV1521" s="77" t="s">
        <v>300</v>
      </c>
      <c r="CW1521" s="77">
        <v>2025</v>
      </c>
      <c r="CX1521" s="77">
        <v>0</v>
      </c>
      <c r="CY1521" s="77">
        <v>0</v>
      </c>
      <c r="CZ1521" s="77">
        <v>0</v>
      </c>
      <c r="DA1521" s="77">
        <v>0</v>
      </c>
      <c r="DB1521" s="77">
        <v>14664.63755643689</v>
      </c>
      <c r="DC1521" s="77">
        <v>233.23007680794339</v>
      </c>
      <c r="DD1521" s="77">
        <v>8896.5159934287531</v>
      </c>
      <c r="DE1521" s="77">
        <v>5534.8914862001911</v>
      </c>
      <c r="DF1521" s="77">
        <v>0</v>
      </c>
      <c r="DG1521" s="77">
        <v>0</v>
      </c>
      <c r="DH1521" s="77">
        <v>0</v>
      </c>
      <c r="DI1521" s="77">
        <v>843.2942060105579</v>
      </c>
      <c r="DJ1521" s="77">
        <v>2.3498447188244579E-5</v>
      </c>
      <c r="DL1521" s="77">
        <v>0</v>
      </c>
      <c r="DM1521" s="77">
        <v>0</v>
      </c>
      <c r="DN1521" s="77">
        <v>0</v>
      </c>
      <c r="DO1521" s="77">
        <v>0</v>
      </c>
      <c r="DP1521" s="77">
        <v>0</v>
      </c>
      <c r="DQ1521" s="77">
        <v>0</v>
      </c>
      <c r="DR1521" s="77">
        <v>0</v>
      </c>
      <c r="DS1521" s="77">
        <v>0</v>
      </c>
      <c r="DT1521" s="77">
        <v>0</v>
      </c>
      <c r="DU1521" s="77">
        <v>0</v>
      </c>
      <c r="DV1521" s="77">
        <v>1.981610436409174E-2</v>
      </c>
      <c r="DW1521" s="77">
        <v>1.981610436409174E-2</v>
      </c>
      <c r="GE1521" s="77" t="s">
        <v>425</v>
      </c>
      <c r="GF1521" s="77" t="s">
        <v>155</v>
      </c>
      <c r="GG1521" s="77" t="s">
        <v>436</v>
      </c>
      <c r="GH1521" s="77" t="s">
        <v>474</v>
      </c>
      <c r="GI1521" s="77">
        <v>2024</v>
      </c>
      <c r="GJ1521" s="77" t="s">
        <v>301</v>
      </c>
      <c r="GK1521" s="77">
        <v>1.6314334115687199E-3</v>
      </c>
      <c r="GL1521" s="77">
        <v>500.98972500000002</v>
      </c>
      <c r="GM1521" s="77">
        <v>2024</v>
      </c>
      <c r="GN1521" s="77" t="s">
        <v>175</v>
      </c>
      <c r="GO1521" s="77">
        <v>5.3000000000000005E-2</v>
      </c>
      <c r="GP1521" s="77">
        <v>3</v>
      </c>
      <c r="GQ1521" s="77">
        <v>0</v>
      </c>
      <c r="GR1521" s="77" t="s">
        <v>423</v>
      </c>
      <c r="GS1521" s="77">
        <v>0</v>
      </c>
      <c r="GT1521" s="77">
        <v>0</v>
      </c>
      <c r="GU1521" s="77">
        <v>0</v>
      </c>
      <c r="GV1521" s="77">
        <v>0</v>
      </c>
      <c r="GW1521" s="77">
        <v>5.5966209081309407E-2</v>
      </c>
      <c r="GX1521" s="77">
        <v>9.130514341408888E-5</v>
      </c>
      <c r="GY1521" s="77">
        <v>5.5966209081309407E-2</v>
      </c>
      <c r="GZ1521" s="77">
        <v>9.130514341408888E-5</v>
      </c>
    </row>
    <row r="1522" spans="98:208" x14ac:dyDescent="0.25">
      <c r="CT1522" s="77" t="s">
        <v>155</v>
      </c>
      <c r="CU1522" s="77" t="s">
        <v>454</v>
      </c>
      <c r="CV1522" s="77" t="s">
        <v>432</v>
      </c>
      <c r="CW1522" s="77">
        <v>2020</v>
      </c>
      <c r="CX1522" s="77">
        <v>0</v>
      </c>
      <c r="CY1522" s="77">
        <v>0</v>
      </c>
      <c r="CZ1522" s="77">
        <v>0</v>
      </c>
      <c r="DA1522" s="77">
        <v>0</v>
      </c>
      <c r="DB1522" s="77">
        <v>8807.9522308757932</v>
      </c>
      <c r="DC1522" s="77">
        <v>222.22942162783099</v>
      </c>
      <c r="DD1522" s="77">
        <v>8585.7228092479636</v>
      </c>
      <c r="DE1522" s="77">
        <v>0</v>
      </c>
      <c r="DF1522" s="77">
        <v>514.45318018009789</v>
      </c>
      <c r="DG1522" s="77">
        <v>0</v>
      </c>
      <c r="DH1522" s="77">
        <v>0</v>
      </c>
      <c r="DI1522" s="77">
        <v>0</v>
      </c>
      <c r="DJ1522" s="77">
        <v>2.2096116597382878E-5</v>
      </c>
      <c r="DL1522" s="77">
        <v>0</v>
      </c>
      <c r="DM1522" s="77">
        <v>1.1367417453153865E-2</v>
      </c>
      <c r="DN1522" s="77">
        <v>1.1367417453153865E-2</v>
      </c>
      <c r="DO1522" s="77">
        <v>0</v>
      </c>
      <c r="DP1522" s="77">
        <v>0</v>
      </c>
      <c r="DQ1522" s="77">
        <v>0</v>
      </c>
      <c r="DR1522" s="77">
        <v>0</v>
      </c>
      <c r="DS1522" s="77">
        <v>0</v>
      </c>
      <c r="DT1522" s="77">
        <v>0</v>
      </c>
      <c r="DU1522" s="77">
        <v>0</v>
      </c>
      <c r="DV1522" s="77">
        <v>0</v>
      </c>
      <c r="DW1522" s="77">
        <v>0</v>
      </c>
      <c r="GE1522" s="77" t="s">
        <v>427</v>
      </c>
      <c r="GF1522" s="77" t="s">
        <v>155</v>
      </c>
      <c r="GG1522" s="77" t="s">
        <v>436</v>
      </c>
      <c r="GH1522" s="77" t="s">
        <v>474</v>
      </c>
      <c r="GI1522" s="77">
        <v>2024</v>
      </c>
      <c r="GJ1522" s="77" t="s">
        <v>303</v>
      </c>
      <c r="GK1522" s="77">
        <v>4.1186611014017667E-2</v>
      </c>
      <c r="GL1522" s="77">
        <v>500.98972500000002</v>
      </c>
      <c r="GM1522" s="77">
        <v>2024</v>
      </c>
      <c r="GN1522" s="77" t="s">
        <v>175</v>
      </c>
      <c r="GO1522" s="77">
        <v>5.3000000000000005E-2</v>
      </c>
      <c r="GP1522" s="77">
        <v>3</v>
      </c>
      <c r="GQ1522" s="77">
        <v>0</v>
      </c>
      <c r="GR1522" s="77" t="s">
        <v>423</v>
      </c>
      <c r="GS1522" s="77">
        <v>0</v>
      </c>
      <c r="GT1522" s="77">
        <v>0</v>
      </c>
      <c r="GU1522" s="77">
        <v>0</v>
      </c>
      <c r="GV1522" s="77">
        <v>0</v>
      </c>
      <c r="GW1522" s="77">
        <v>5.5966209081309407E-2</v>
      </c>
      <c r="GX1522" s="77">
        <v>2.3050584833610734E-3</v>
      </c>
      <c r="GY1522" s="77">
        <v>5.5966209081309407E-2</v>
      </c>
      <c r="GZ1522" s="77">
        <v>2.3050584833610734E-3</v>
      </c>
    </row>
    <row r="1523" spans="98:208" x14ac:dyDescent="0.25">
      <c r="CT1523" s="77" t="s">
        <v>155</v>
      </c>
      <c r="CU1523" s="77" t="s">
        <v>454</v>
      </c>
      <c r="CV1523" s="77" t="s">
        <v>432</v>
      </c>
      <c r="CW1523" s="77">
        <v>2021</v>
      </c>
      <c r="CX1523" s="77">
        <v>0</v>
      </c>
      <c r="CY1523" s="77">
        <v>0</v>
      </c>
      <c r="CZ1523" s="77">
        <v>0</v>
      </c>
      <c r="DA1523" s="77">
        <v>0</v>
      </c>
      <c r="DB1523" s="77">
        <v>8807.9522308757932</v>
      </c>
      <c r="DC1523" s="77">
        <v>222.22942162783099</v>
      </c>
      <c r="DD1523" s="77">
        <v>8585.7228092479636</v>
      </c>
      <c r="DE1523" s="77">
        <v>0</v>
      </c>
      <c r="DF1523" s="77">
        <v>514.45318018009789</v>
      </c>
      <c r="DG1523" s="77">
        <v>514.45318018009789</v>
      </c>
      <c r="DH1523" s="77">
        <v>0</v>
      </c>
      <c r="DI1523" s="77">
        <v>0</v>
      </c>
      <c r="DJ1523" s="77">
        <v>2.2096116597382878E-5</v>
      </c>
      <c r="DL1523" s="77">
        <v>0</v>
      </c>
      <c r="DM1523" s="77">
        <v>1.1367417453153865E-2</v>
      </c>
      <c r="DN1523" s="77">
        <v>1.1367417453153865E-2</v>
      </c>
      <c r="DO1523" s="77">
        <v>0</v>
      </c>
      <c r="DP1523" s="77">
        <v>1.1367417453153865E-2</v>
      </c>
      <c r="DQ1523" s="77">
        <v>1.1367417453153865E-2</v>
      </c>
      <c r="DR1523" s="77">
        <v>0</v>
      </c>
      <c r="DS1523" s="77">
        <v>0</v>
      </c>
      <c r="DT1523" s="77">
        <v>0</v>
      </c>
      <c r="DU1523" s="77">
        <v>0</v>
      </c>
      <c r="DV1523" s="77">
        <v>0</v>
      </c>
      <c r="DW1523" s="77">
        <v>0</v>
      </c>
      <c r="GE1523" s="77" t="s">
        <v>422</v>
      </c>
      <c r="GF1523" s="77" t="s">
        <v>155</v>
      </c>
      <c r="GG1523" s="77" t="s">
        <v>436</v>
      </c>
      <c r="GH1523" s="77" t="s">
        <v>474</v>
      </c>
      <c r="GI1523" s="77">
        <v>2025</v>
      </c>
      <c r="GJ1523" s="77" t="s">
        <v>305</v>
      </c>
      <c r="GK1523" s="77">
        <v>3.7590224611390652E-2</v>
      </c>
      <c r="GL1523" s="77">
        <v>500.98972500000002</v>
      </c>
      <c r="GM1523" s="77">
        <v>2025</v>
      </c>
      <c r="GN1523" s="77" t="s">
        <v>175</v>
      </c>
      <c r="GO1523" s="77">
        <v>0.13250000000000001</v>
      </c>
      <c r="GP1523" s="77">
        <v>3</v>
      </c>
      <c r="GQ1523" s="77">
        <v>0</v>
      </c>
      <c r="GR1523" s="77" t="s">
        <v>423</v>
      </c>
      <c r="GS1523" s="77">
        <v>0</v>
      </c>
      <c r="GT1523" s="77">
        <v>0</v>
      </c>
      <c r="GU1523" s="77">
        <v>0</v>
      </c>
      <c r="GV1523" s="77">
        <v>0</v>
      </c>
      <c r="GW1523" s="77">
        <v>0</v>
      </c>
      <c r="GX1523" s="77">
        <v>0</v>
      </c>
      <c r="GY1523" s="77">
        <v>0.1527377521613833</v>
      </c>
      <c r="GZ1523" s="77">
        <v>5.7414464103853159E-3</v>
      </c>
    </row>
    <row r="1524" spans="98:208" x14ac:dyDescent="0.25">
      <c r="CT1524" s="77" t="s">
        <v>155</v>
      </c>
      <c r="CU1524" s="77" t="s">
        <v>454</v>
      </c>
      <c r="CV1524" s="77" t="s">
        <v>432</v>
      </c>
      <c r="CW1524" s="77">
        <v>2022</v>
      </c>
      <c r="CX1524" s="77">
        <v>0</v>
      </c>
      <c r="CY1524" s="77">
        <v>0</v>
      </c>
      <c r="CZ1524" s="77">
        <v>0</v>
      </c>
      <c r="DA1524" s="77">
        <v>0</v>
      </c>
      <c r="DB1524" s="77">
        <v>8807.9522308757932</v>
      </c>
      <c r="DC1524" s="77">
        <v>222.22942162783099</v>
      </c>
      <c r="DD1524" s="77">
        <v>8585.7228092479636</v>
      </c>
      <c r="DE1524" s="77">
        <v>0</v>
      </c>
      <c r="DF1524" s="77">
        <v>514.45318018009789</v>
      </c>
      <c r="DG1524" s="77">
        <v>514.45318018009789</v>
      </c>
      <c r="DH1524" s="77">
        <v>514.45318018009789</v>
      </c>
      <c r="DI1524" s="77">
        <v>0</v>
      </c>
      <c r="DJ1524" s="77">
        <v>2.2096116597382878E-5</v>
      </c>
      <c r="DL1524" s="77">
        <v>0</v>
      </c>
      <c r="DM1524" s="77">
        <v>1.1367417453153865E-2</v>
      </c>
      <c r="DN1524" s="77">
        <v>1.1367417453153865E-2</v>
      </c>
      <c r="DO1524" s="77">
        <v>0</v>
      </c>
      <c r="DP1524" s="77">
        <v>1.1367417453153865E-2</v>
      </c>
      <c r="DQ1524" s="77">
        <v>1.1367417453153865E-2</v>
      </c>
      <c r="DR1524" s="77">
        <v>0</v>
      </c>
      <c r="DS1524" s="77">
        <v>1.1367417453153865E-2</v>
      </c>
      <c r="DT1524" s="77">
        <v>1.1367417453153865E-2</v>
      </c>
      <c r="DU1524" s="77">
        <v>0</v>
      </c>
      <c r="DV1524" s="77">
        <v>0</v>
      </c>
      <c r="DW1524" s="77">
        <v>0</v>
      </c>
      <c r="GE1524" s="77" t="s">
        <v>425</v>
      </c>
      <c r="GF1524" s="77" t="s">
        <v>155</v>
      </c>
      <c r="GG1524" s="77" t="s">
        <v>436</v>
      </c>
      <c r="GH1524" s="77" t="s">
        <v>474</v>
      </c>
      <c r="GI1524" s="77">
        <v>2025</v>
      </c>
      <c r="GJ1524" s="77" t="s">
        <v>301</v>
      </c>
      <c r="GK1524" s="77">
        <v>1.6314334115687199E-3</v>
      </c>
      <c r="GL1524" s="77">
        <v>500.98972500000002</v>
      </c>
      <c r="GM1524" s="77">
        <v>2025</v>
      </c>
      <c r="GN1524" s="77" t="s">
        <v>175</v>
      </c>
      <c r="GO1524" s="77">
        <v>5.3000000000000005E-2</v>
      </c>
      <c r="GP1524" s="77">
        <v>3</v>
      </c>
      <c r="GQ1524" s="77">
        <v>0</v>
      </c>
      <c r="GR1524" s="77" t="s">
        <v>423</v>
      </c>
      <c r="GS1524" s="77">
        <v>0</v>
      </c>
      <c r="GT1524" s="77">
        <v>0</v>
      </c>
      <c r="GU1524" s="77">
        <v>0</v>
      </c>
      <c r="GV1524" s="77">
        <v>0</v>
      </c>
      <c r="GW1524" s="77">
        <v>0</v>
      </c>
      <c r="GX1524" s="77">
        <v>0</v>
      </c>
      <c r="GY1524" s="77">
        <v>5.5966209081309407E-2</v>
      </c>
      <c r="GZ1524" s="77">
        <v>9.130514341408888E-5</v>
      </c>
    </row>
    <row r="1525" spans="98:208" x14ac:dyDescent="0.25">
      <c r="CT1525" s="77" t="s">
        <v>155</v>
      </c>
      <c r="CU1525" s="77" t="s">
        <v>454</v>
      </c>
      <c r="CV1525" s="77" t="s">
        <v>432</v>
      </c>
      <c r="CW1525" s="77">
        <v>2023</v>
      </c>
      <c r="CX1525" s="77">
        <v>0</v>
      </c>
      <c r="CY1525" s="77">
        <v>0</v>
      </c>
      <c r="CZ1525" s="77">
        <v>0</v>
      </c>
      <c r="DA1525" s="77">
        <v>0</v>
      </c>
      <c r="DB1525" s="77">
        <v>9129.7460702365534</v>
      </c>
      <c r="DC1525" s="77">
        <v>233.23007680793961</v>
      </c>
      <c r="DD1525" s="77">
        <v>8896.5159934286112</v>
      </c>
      <c r="DE1525" s="77">
        <v>0</v>
      </c>
      <c r="DF1525" s="77">
        <v>0</v>
      </c>
      <c r="DG1525" s="77">
        <v>533.52731185151015</v>
      </c>
      <c r="DH1525" s="77">
        <v>533.52731185151015</v>
      </c>
      <c r="DI1525" s="77">
        <v>533.52731185151015</v>
      </c>
      <c r="DJ1525" s="77">
        <v>2.2096116597382878E-5</v>
      </c>
      <c r="DL1525" s="77">
        <v>0</v>
      </c>
      <c r="DM1525" s="77">
        <v>0</v>
      </c>
      <c r="DN1525" s="77">
        <v>0</v>
      </c>
      <c r="DO1525" s="77">
        <v>0</v>
      </c>
      <c r="DP1525" s="77">
        <v>1.1788881690559224E-2</v>
      </c>
      <c r="DQ1525" s="77">
        <v>1.1788881690559224E-2</v>
      </c>
      <c r="DR1525" s="77">
        <v>0</v>
      </c>
      <c r="DS1525" s="77">
        <v>1.1788881690559224E-2</v>
      </c>
      <c r="DT1525" s="77">
        <v>1.1788881690559224E-2</v>
      </c>
      <c r="DU1525" s="77">
        <v>0</v>
      </c>
      <c r="DV1525" s="77">
        <v>1.1788881690559224E-2</v>
      </c>
      <c r="DW1525" s="77">
        <v>1.1788881690559224E-2</v>
      </c>
      <c r="GE1525" s="77" t="s">
        <v>427</v>
      </c>
      <c r="GF1525" s="77" t="s">
        <v>155</v>
      </c>
      <c r="GG1525" s="77" t="s">
        <v>436</v>
      </c>
      <c r="GH1525" s="77" t="s">
        <v>474</v>
      </c>
      <c r="GI1525" s="77">
        <v>2025</v>
      </c>
      <c r="GJ1525" s="77" t="s">
        <v>303</v>
      </c>
      <c r="GK1525" s="77">
        <v>4.1186611014017667E-2</v>
      </c>
      <c r="GL1525" s="77">
        <v>500.98972500000002</v>
      </c>
      <c r="GM1525" s="77">
        <v>2025</v>
      </c>
      <c r="GN1525" s="77" t="s">
        <v>175</v>
      </c>
      <c r="GO1525" s="77">
        <v>5.3000000000000005E-2</v>
      </c>
      <c r="GP1525" s="77">
        <v>3</v>
      </c>
      <c r="GQ1525" s="77">
        <v>0</v>
      </c>
      <c r="GR1525" s="77" t="s">
        <v>423</v>
      </c>
      <c r="GS1525" s="77">
        <v>0</v>
      </c>
      <c r="GT1525" s="77">
        <v>0</v>
      </c>
      <c r="GU1525" s="77">
        <v>0</v>
      </c>
      <c r="GV1525" s="77">
        <v>0</v>
      </c>
      <c r="GW1525" s="77">
        <v>0</v>
      </c>
      <c r="GX1525" s="77">
        <v>0</v>
      </c>
      <c r="GY1525" s="77">
        <v>5.5966209081309407E-2</v>
      </c>
      <c r="GZ1525" s="77">
        <v>2.3050584833610734E-3</v>
      </c>
    </row>
    <row r="1526" spans="98:208" x14ac:dyDescent="0.25">
      <c r="CT1526" s="77" t="s">
        <v>155</v>
      </c>
      <c r="CU1526" s="77" t="s">
        <v>454</v>
      </c>
      <c r="CV1526" s="77" t="s">
        <v>432</v>
      </c>
      <c r="CW1526" s="77">
        <v>2024</v>
      </c>
      <c r="CX1526" s="77">
        <v>0</v>
      </c>
      <c r="CY1526" s="77">
        <v>0</v>
      </c>
      <c r="CZ1526" s="77">
        <v>0</v>
      </c>
      <c r="DA1526" s="77">
        <v>0</v>
      </c>
      <c r="DB1526" s="77">
        <v>9129.7460702365534</v>
      </c>
      <c r="DC1526" s="77">
        <v>233.23007680793961</v>
      </c>
      <c r="DD1526" s="77">
        <v>8896.5159934286112</v>
      </c>
      <c r="DE1526" s="77">
        <v>0</v>
      </c>
      <c r="DF1526" s="77">
        <v>0</v>
      </c>
      <c r="DG1526" s="77">
        <v>0</v>
      </c>
      <c r="DH1526" s="77">
        <v>533.52731185151015</v>
      </c>
      <c r="DI1526" s="77">
        <v>533.52731185151015</v>
      </c>
      <c r="DJ1526" s="77">
        <v>2.2096116597382878E-5</v>
      </c>
      <c r="DL1526" s="77">
        <v>0</v>
      </c>
      <c r="DM1526" s="77">
        <v>0</v>
      </c>
      <c r="DN1526" s="77">
        <v>0</v>
      </c>
      <c r="DO1526" s="77">
        <v>0</v>
      </c>
      <c r="DP1526" s="77">
        <v>0</v>
      </c>
      <c r="DQ1526" s="77">
        <v>0</v>
      </c>
      <c r="DR1526" s="77">
        <v>0</v>
      </c>
      <c r="DS1526" s="77">
        <v>1.1788881690559224E-2</v>
      </c>
      <c r="DT1526" s="77">
        <v>1.1788881690559224E-2</v>
      </c>
      <c r="DU1526" s="77">
        <v>0</v>
      </c>
      <c r="DV1526" s="77">
        <v>1.1788881690559224E-2</v>
      </c>
      <c r="DW1526" s="77">
        <v>1.1788881690559224E-2</v>
      </c>
      <c r="GE1526" s="77" t="s">
        <v>422</v>
      </c>
      <c r="GF1526" s="77" t="s">
        <v>155</v>
      </c>
      <c r="GG1526" s="77" t="s">
        <v>436</v>
      </c>
      <c r="GH1526" s="77" t="s">
        <v>481</v>
      </c>
      <c r="GI1526" s="77">
        <v>2021</v>
      </c>
      <c r="GJ1526" s="77" t="s">
        <v>305</v>
      </c>
      <c r="GK1526" s="77">
        <v>409.22373582034851</v>
      </c>
      <c r="GL1526" s="77">
        <v>500.98972500000002</v>
      </c>
      <c r="GM1526" s="77">
        <v>2021</v>
      </c>
      <c r="GN1526" s="77" t="s">
        <v>175</v>
      </c>
      <c r="GO1526" s="77">
        <v>0.13250000000000001</v>
      </c>
      <c r="GP1526" s="77">
        <v>3</v>
      </c>
      <c r="GQ1526" s="77">
        <v>0</v>
      </c>
      <c r="GR1526" s="77" t="s">
        <v>423</v>
      </c>
      <c r="GS1526" s="77">
        <v>0.1527377521613833</v>
      </c>
      <c r="GT1526" s="77">
        <v>62.503913540283783</v>
      </c>
      <c r="GU1526" s="77">
        <v>0.1527377521613833</v>
      </c>
      <c r="GV1526" s="77">
        <v>62.503913540283783</v>
      </c>
      <c r="GW1526" s="77">
        <v>0</v>
      </c>
      <c r="GX1526" s="77">
        <v>0</v>
      </c>
      <c r="GY1526" s="77">
        <v>0</v>
      </c>
      <c r="GZ1526" s="77">
        <v>0</v>
      </c>
    </row>
    <row r="1527" spans="98:208" x14ac:dyDescent="0.25">
      <c r="CT1527" s="77" t="s">
        <v>155</v>
      </c>
      <c r="CU1527" s="77" t="s">
        <v>454</v>
      </c>
      <c r="CV1527" s="77" t="s">
        <v>432</v>
      </c>
      <c r="CW1527" s="77">
        <v>2025</v>
      </c>
      <c r="CX1527" s="77">
        <v>0</v>
      </c>
      <c r="CY1527" s="77">
        <v>0</v>
      </c>
      <c r="CZ1527" s="77">
        <v>0</v>
      </c>
      <c r="DA1527" s="77">
        <v>0</v>
      </c>
      <c r="DB1527" s="77">
        <v>9129.7460702365534</v>
      </c>
      <c r="DC1527" s="77">
        <v>233.23007680793961</v>
      </c>
      <c r="DD1527" s="77">
        <v>8896.5159934286112</v>
      </c>
      <c r="DE1527" s="77">
        <v>0</v>
      </c>
      <c r="DF1527" s="77">
        <v>0</v>
      </c>
      <c r="DG1527" s="77">
        <v>0</v>
      </c>
      <c r="DH1527" s="77">
        <v>0</v>
      </c>
      <c r="DI1527" s="77">
        <v>533.52731185151015</v>
      </c>
      <c r="DJ1527" s="77">
        <v>2.2096116597382878E-5</v>
      </c>
      <c r="DL1527" s="77">
        <v>0</v>
      </c>
      <c r="DM1527" s="77">
        <v>0</v>
      </c>
      <c r="DN1527" s="77">
        <v>0</v>
      </c>
      <c r="DO1527" s="77">
        <v>0</v>
      </c>
      <c r="DP1527" s="77">
        <v>0</v>
      </c>
      <c r="DQ1527" s="77">
        <v>0</v>
      </c>
      <c r="DR1527" s="77">
        <v>0</v>
      </c>
      <c r="DS1527" s="77">
        <v>0</v>
      </c>
      <c r="DT1527" s="77">
        <v>0</v>
      </c>
      <c r="DU1527" s="77">
        <v>0</v>
      </c>
      <c r="DV1527" s="77">
        <v>1.1788881690559224E-2</v>
      </c>
      <c r="DW1527" s="77">
        <v>1.1788881690559224E-2</v>
      </c>
      <c r="GE1527" s="77" t="s">
        <v>425</v>
      </c>
      <c r="GF1527" s="77" t="s">
        <v>155</v>
      </c>
      <c r="GG1527" s="77" t="s">
        <v>436</v>
      </c>
      <c r="GH1527" s="77" t="s">
        <v>481</v>
      </c>
      <c r="GI1527" s="77">
        <v>2021</v>
      </c>
      <c r="GJ1527" s="77" t="s">
        <v>301</v>
      </c>
      <c r="GK1527" s="77">
        <v>13469.087812378661</v>
      </c>
      <c r="GL1527" s="77">
        <v>500.98972500000002</v>
      </c>
      <c r="GM1527" s="77">
        <v>2021</v>
      </c>
      <c r="GN1527" s="77" t="s">
        <v>175</v>
      </c>
      <c r="GO1527" s="77">
        <v>5.3000000000000005E-2</v>
      </c>
      <c r="GP1527" s="77">
        <v>3</v>
      </c>
      <c r="GQ1527" s="77">
        <v>0</v>
      </c>
      <c r="GR1527" s="77" t="s">
        <v>423</v>
      </c>
      <c r="GS1527" s="77">
        <v>5.5966209081309407E-2</v>
      </c>
      <c r="GT1527" s="77">
        <v>753.81378464210047</v>
      </c>
      <c r="GU1527" s="77">
        <v>5.5966209081309407E-2</v>
      </c>
      <c r="GV1527" s="77">
        <v>753.81378464210047</v>
      </c>
      <c r="GW1527" s="77">
        <v>0</v>
      </c>
      <c r="GX1527" s="77">
        <v>0</v>
      </c>
      <c r="GY1527" s="77">
        <v>0</v>
      </c>
      <c r="GZ1527" s="77">
        <v>0</v>
      </c>
    </row>
    <row r="1528" spans="98:208" x14ac:dyDescent="0.25">
      <c r="CT1528" s="77" t="s">
        <v>155</v>
      </c>
      <c r="CU1528" s="77" t="s">
        <v>454</v>
      </c>
      <c r="CV1528" s="77" t="s">
        <v>439</v>
      </c>
      <c r="CW1528" s="77">
        <v>2020</v>
      </c>
      <c r="CX1528" s="77">
        <v>0</v>
      </c>
      <c r="CY1528" s="77">
        <v>0</v>
      </c>
      <c r="CZ1528" s="77">
        <v>0</v>
      </c>
      <c r="DA1528" s="77">
        <v>0</v>
      </c>
      <c r="DB1528" s="77">
        <v>5.2405583313015507</v>
      </c>
      <c r="DC1528" s="77">
        <v>0.69641821681223348</v>
      </c>
      <c r="DD1528" s="77">
        <v>2.94196415228103</v>
      </c>
      <c r="DE1528" s="77">
        <v>1.6021759622082881</v>
      </c>
      <c r="DF1528" s="77">
        <v>0.36068764874241388</v>
      </c>
      <c r="DG1528" s="77">
        <v>0</v>
      </c>
      <c r="DH1528" s="77">
        <v>0</v>
      </c>
      <c r="DI1528" s="77">
        <v>0</v>
      </c>
      <c r="DJ1528" s="77">
        <v>1.078553526121445E-4</v>
      </c>
      <c r="DL1528" s="77">
        <v>0</v>
      </c>
      <c r="DM1528" s="77">
        <v>3.8902093537958366E-5</v>
      </c>
      <c r="DN1528" s="77">
        <v>3.8902093537958366E-5</v>
      </c>
      <c r="DO1528" s="77">
        <v>0</v>
      </c>
      <c r="DP1528" s="77">
        <v>0</v>
      </c>
      <c r="DQ1528" s="77">
        <v>0</v>
      </c>
      <c r="DR1528" s="77">
        <v>0</v>
      </c>
      <c r="DS1528" s="77">
        <v>0</v>
      </c>
      <c r="DT1528" s="77">
        <v>0</v>
      </c>
      <c r="DU1528" s="77">
        <v>0</v>
      </c>
      <c r="DV1528" s="77">
        <v>0</v>
      </c>
      <c r="DW1528" s="77">
        <v>0</v>
      </c>
      <c r="GE1528" s="77" t="s">
        <v>427</v>
      </c>
      <c r="GF1528" s="77" t="s">
        <v>155</v>
      </c>
      <c r="GG1528" s="77" t="s">
        <v>436</v>
      </c>
      <c r="GH1528" s="77" t="s">
        <v>481</v>
      </c>
      <c r="GI1528" s="77">
        <v>2021</v>
      </c>
      <c r="GJ1528" s="77" t="s">
        <v>303</v>
      </c>
      <c r="GK1528" s="77">
        <v>7205.5312760251982</v>
      </c>
      <c r="GL1528" s="77">
        <v>500.98972500000002</v>
      </c>
      <c r="GM1528" s="77">
        <v>2021</v>
      </c>
      <c r="GN1528" s="77" t="s">
        <v>175</v>
      </c>
      <c r="GO1528" s="77">
        <v>5.3000000000000005E-2</v>
      </c>
      <c r="GP1528" s="77">
        <v>3</v>
      </c>
      <c r="GQ1528" s="77">
        <v>0</v>
      </c>
      <c r="GR1528" s="77" t="s">
        <v>423</v>
      </c>
      <c r="GS1528" s="77">
        <v>5.5966209081309407E-2</v>
      </c>
      <c r="GT1528" s="77">
        <v>403.26626993594039</v>
      </c>
      <c r="GU1528" s="77">
        <v>5.5966209081309407E-2</v>
      </c>
      <c r="GV1528" s="77">
        <v>403.26626993594039</v>
      </c>
      <c r="GW1528" s="77">
        <v>0</v>
      </c>
      <c r="GX1528" s="77">
        <v>0</v>
      </c>
      <c r="GY1528" s="77">
        <v>0</v>
      </c>
      <c r="GZ1528" s="77">
        <v>0</v>
      </c>
    </row>
    <row r="1529" spans="98:208" x14ac:dyDescent="0.25">
      <c r="CT1529" s="77" t="s">
        <v>155</v>
      </c>
      <c r="CU1529" s="77" t="s">
        <v>454</v>
      </c>
      <c r="CV1529" s="77" t="s">
        <v>439</v>
      </c>
      <c r="CW1529" s="77">
        <v>2021</v>
      </c>
      <c r="CX1529" s="77">
        <v>0</v>
      </c>
      <c r="CY1529" s="77">
        <v>0</v>
      </c>
      <c r="CZ1529" s="77">
        <v>0</v>
      </c>
      <c r="DA1529" s="77">
        <v>0</v>
      </c>
      <c r="DB1529" s="77">
        <v>5.2405583313015507</v>
      </c>
      <c r="DC1529" s="77">
        <v>0.69641821681223348</v>
      </c>
      <c r="DD1529" s="77">
        <v>2.94196415228103</v>
      </c>
      <c r="DE1529" s="77">
        <v>1.6021759622082881</v>
      </c>
      <c r="DF1529" s="77">
        <v>0.36068764874241388</v>
      </c>
      <c r="DG1529" s="77">
        <v>0.36068764874241388</v>
      </c>
      <c r="DH1529" s="77">
        <v>0</v>
      </c>
      <c r="DI1529" s="77">
        <v>0</v>
      </c>
      <c r="DJ1529" s="77">
        <v>1.078553526121445E-4</v>
      </c>
      <c r="DL1529" s="77">
        <v>0</v>
      </c>
      <c r="DM1529" s="77">
        <v>3.8902093537958366E-5</v>
      </c>
      <c r="DN1529" s="77">
        <v>3.8902093537958366E-5</v>
      </c>
      <c r="DO1529" s="77">
        <v>0</v>
      </c>
      <c r="DP1529" s="77">
        <v>3.8902093537958366E-5</v>
      </c>
      <c r="DQ1529" s="77">
        <v>3.8902093537958366E-5</v>
      </c>
      <c r="DR1529" s="77">
        <v>0</v>
      </c>
      <c r="DS1529" s="77">
        <v>0</v>
      </c>
      <c r="DT1529" s="77">
        <v>0</v>
      </c>
      <c r="DU1529" s="77">
        <v>0</v>
      </c>
      <c r="DV1529" s="77">
        <v>0</v>
      </c>
      <c r="DW1529" s="77">
        <v>0</v>
      </c>
      <c r="GE1529" s="77" t="s">
        <v>422</v>
      </c>
      <c r="GF1529" s="77" t="s">
        <v>155</v>
      </c>
      <c r="GG1529" s="77" t="s">
        <v>436</v>
      </c>
      <c r="GH1529" s="77" t="s">
        <v>481</v>
      </c>
      <c r="GI1529" s="77">
        <v>2022</v>
      </c>
      <c r="GJ1529" s="77" t="s">
        <v>305</v>
      </c>
      <c r="GK1529" s="77">
        <v>409.22373582034851</v>
      </c>
      <c r="GL1529" s="77">
        <v>500.98972500000002</v>
      </c>
      <c r="GM1529" s="77">
        <v>2022</v>
      </c>
      <c r="GN1529" s="77" t="s">
        <v>175</v>
      </c>
      <c r="GO1529" s="77">
        <v>0.13250000000000001</v>
      </c>
      <c r="GP1529" s="77">
        <v>3</v>
      </c>
      <c r="GQ1529" s="77">
        <v>0</v>
      </c>
      <c r="GR1529" s="77" t="s">
        <v>423</v>
      </c>
      <c r="GS1529" s="77">
        <v>0.1527377521613833</v>
      </c>
      <c r="GT1529" s="77">
        <v>62.503913540283783</v>
      </c>
      <c r="GU1529" s="77">
        <v>0.1527377521613833</v>
      </c>
      <c r="GV1529" s="77">
        <v>62.503913540283783</v>
      </c>
      <c r="GW1529" s="77">
        <v>0.1527377521613833</v>
      </c>
      <c r="GX1529" s="77">
        <v>62.503913540283783</v>
      </c>
      <c r="GY1529" s="77">
        <v>0</v>
      </c>
      <c r="GZ1529" s="77">
        <v>0</v>
      </c>
    </row>
    <row r="1530" spans="98:208" x14ac:dyDescent="0.25">
      <c r="CT1530" s="77" t="s">
        <v>155</v>
      </c>
      <c r="CU1530" s="77" t="s">
        <v>454</v>
      </c>
      <c r="CV1530" s="77" t="s">
        <v>439</v>
      </c>
      <c r="CW1530" s="77">
        <v>2022</v>
      </c>
      <c r="CX1530" s="77">
        <v>0</v>
      </c>
      <c r="CY1530" s="77">
        <v>0</v>
      </c>
      <c r="CZ1530" s="77">
        <v>0</v>
      </c>
      <c r="DA1530" s="77">
        <v>0</v>
      </c>
      <c r="DB1530" s="77">
        <v>5.2405583313015507</v>
      </c>
      <c r="DC1530" s="77">
        <v>0.69641821681223348</v>
      </c>
      <c r="DD1530" s="77">
        <v>2.94196415228103</v>
      </c>
      <c r="DE1530" s="77">
        <v>1.6021759622082881</v>
      </c>
      <c r="DF1530" s="77">
        <v>0.36068764874241388</v>
      </c>
      <c r="DG1530" s="77">
        <v>0.36068764874241388</v>
      </c>
      <c r="DH1530" s="77">
        <v>0.36068764874241388</v>
      </c>
      <c r="DI1530" s="77">
        <v>0</v>
      </c>
      <c r="DJ1530" s="77">
        <v>1.078553526121445E-4</v>
      </c>
      <c r="DL1530" s="77">
        <v>0</v>
      </c>
      <c r="DM1530" s="77">
        <v>3.8902093537958366E-5</v>
      </c>
      <c r="DN1530" s="77">
        <v>3.8902093537958366E-5</v>
      </c>
      <c r="DO1530" s="77">
        <v>0</v>
      </c>
      <c r="DP1530" s="77">
        <v>3.8902093537958366E-5</v>
      </c>
      <c r="DQ1530" s="77">
        <v>3.8902093537958366E-5</v>
      </c>
      <c r="DR1530" s="77">
        <v>0</v>
      </c>
      <c r="DS1530" s="77">
        <v>3.8902093537958366E-5</v>
      </c>
      <c r="DT1530" s="77">
        <v>3.8902093537958366E-5</v>
      </c>
      <c r="DU1530" s="77">
        <v>0</v>
      </c>
      <c r="DV1530" s="77">
        <v>0</v>
      </c>
      <c r="DW1530" s="77">
        <v>0</v>
      </c>
      <c r="GE1530" s="77" t="s">
        <v>425</v>
      </c>
      <c r="GF1530" s="77" t="s">
        <v>155</v>
      </c>
      <c r="GG1530" s="77" t="s">
        <v>436</v>
      </c>
      <c r="GH1530" s="77" t="s">
        <v>481</v>
      </c>
      <c r="GI1530" s="77">
        <v>2022</v>
      </c>
      <c r="GJ1530" s="77" t="s">
        <v>301</v>
      </c>
      <c r="GK1530" s="77">
        <v>13469.087812378661</v>
      </c>
      <c r="GL1530" s="77">
        <v>500.98972500000002</v>
      </c>
      <c r="GM1530" s="77">
        <v>2022</v>
      </c>
      <c r="GN1530" s="77" t="s">
        <v>175</v>
      </c>
      <c r="GO1530" s="77">
        <v>5.3000000000000005E-2</v>
      </c>
      <c r="GP1530" s="77">
        <v>3</v>
      </c>
      <c r="GQ1530" s="77">
        <v>0</v>
      </c>
      <c r="GR1530" s="77" t="s">
        <v>423</v>
      </c>
      <c r="GS1530" s="77">
        <v>5.5966209081309407E-2</v>
      </c>
      <c r="GT1530" s="77">
        <v>753.81378464210047</v>
      </c>
      <c r="GU1530" s="77">
        <v>5.5966209081309407E-2</v>
      </c>
      <c r="GV1530" s="77">
        <v>753.81378464210047</v>
      </c>
      <c r="GW1530" s="77">
        <v>5.5966209081309407E-2</v>
      </c>
      <c r="GX1530" s="77">
        <v>753.81378464210047</v>
      </c>
      <c r="GY1530" s="77">
        <v>0</v>
      </c>
      <c r="GZ1530" s="77">
        <v>0</v>
      </c>
    </row>
    <row r="1531" spans="98:208" x14ac:dyDescent="0.25">
      <c r="CT1531" s="77" t="s">
        <v>155</v>
      </c>
      <c r="CU1531" s="77" t="s">
        <v>454</v>
      </c>
      <c r="CV1531" s="77" t="s">
        <v>439</v>
      </c>
      <c r="CW1531" s="77">
        <v>2023</v>
      </c>
      <c r="CX1531" s="77">
        <v>0</v>
      </c>
      <c r="CY1531" s="77">
        <v>0</v>
      </c>
      <c r="CZ1531" s="77">
        <v>0</v>
      </c>
      <c r="DA1531" s="77">
        <v>0</v>
      </c>
      <c r="DB1531" s="77">
        <v>5.4750346070077782</v>
      </c>
      <c r="DC1531" s="77">
        <v>0.71896016785821448</v>
      </c>
      <c r="DD1531" s="77">
        <v>3.0714971986151141</v>
      </c>
      <c r="DE1531" s="77">
        <v>1.684577240534449</v>
      </c>
      <c r="DF1531" s="77">
        <v>0</v>
      </c>
      <c r="DG1531" s="77">
        <v>0.37599181639995033</v>
      </c>
      <c r="DH1531" s="77">
        <v>0.37599181639995033</v>
      </c>
      <c r="DI1531" s="77">
        <v>0.37599181639995033</v>
      </c>
      <c r="DJ1531" s="77">
        <v>1.078553526121445E-4</v>
      </c>
      <c r="DL1531" s="77">
        <v>0</v>
      </c>
      <c r="DM1531" s="77">
        <v>0</v>
      </c>
      <c r="DN1531" s="77">
        <v>0</v>
      </c>
      <c r="DO1531" s="77">
        <v>0</v>
      </c>
      <c r="DP1531" s="77">
        <v>4.0552729937097339E-5</v>
      </c>
      <c r="DQ1531" s="77">
        <v>4.0552729937097339E-5</v>
      </c>
      <c r="DR1531" s="77">
        <v>0</v>
      </c>
      <c r="DS1531" s="77">
        <v>4.0552729937097339E-5</v>
      </c>
      <c r="DT1531" s="77">
        <v>4.0552729937097339E-5</v>
      </c>
      <c r="DU1531" s="77">
        <v>0</v>
      </c>
      <c r="DV1531" s="77">
        <v>4.0552729937097339E-5</v>
      </c>
      <c r="DW1531" s="77">
        <v>4.0552729937097339E-5</v>
      </c>
      <c r="GE1531" s="77" t="s">
        <v>427</v>
      </c>
      <c r="GF1531" s="77" t="s">
        <v>155</v>
      </c>
      <c r="GG1531" s="77" t="s">
        <v>436</v>
      </c>
      <c r="GH1531" s="77" t="s">
        <v>481</v>
      </c>
      <c r="GI1531" s="77">
        <v>2022</v>
      </c>
      <c r="GJ1531" s="77" t="s">
        <v>303</v>
      </c>
      <c r="GK1531" s="77">
        <v>7205.5312760251982</v>
      </c>
      <c r="GL1531" s="77">
        <v>500.98972500000002</v>
      </c>
      <c r="GM1531" s="77">
        <v>2022</v>
      </c>
      <c r="GN1531" s="77" t="s">
        <v>175</v>
      </c>
      <c r="GO1531" s="77">
        <v>5.3000000000000005E-2</v>
      </c>
      <c r="GP1531" s="77">
        <v>3</v>
      </c>
      <c r="GQ1531" s="77">
        <v>0</v>
      </c>
      <c r="GR1531" s="77" t="s">
        <v>423</v>
      </c>
      <c r="GS1531" s="77">
        <v>5.5966209081309407E-2</v>
      </c>
      <c r="GT1531" s="77">
        <v>403.26626993594039</v>
      </c>
      <c r="GU1531" s="77">
        <v>5.5966209081309407E-2</v>
      </c>
      <c r="GV1531" s="77">
        <v>403.26626993594039</v>
      </c>
      <c r="GW1531" s="77">
        <v>5.5966209081309407E-2</v>
      </c>
      <c r="GX1531" s="77">
        <v>403.26626993594039</v>
      </c>
      <c r="GY1531" s="77">
        <v>0</v>
      </c>
      <c r="GZ1531" s="77">
        <v>0</v>
      </c>
    </row>
    <row r="1532" spans="98:208" x14ac:dyDescent="0.25">
      <c r="CT1532" s="77" t="s">
        <v>155</v>
      </c>
      <c r="CU1532" s="77" t="s">
        <v>454</v>
      </c>
      <c r="CV1532" s="77" t="s">
        <v>439</v>
      </c>
      <c r="CW1532" s="77">
        <v>2024</v>
      </c>
      <c r="CX1532" s="77">
        <v>0</v>
      </c>
      <c r="CY1532" s="77">
        <v>0</v>
      </c>
      <c r="CZ1532" s="77">
        <v>0</v>
      </c>
      <c r="DA1532" s="77">
        <v>0</v>
      </c>
      <c r="DB1532" s="77">
        <v>5.4750346070077782</v>
      </c>
      <c r="DC1532" s="77">
        <v>0.71896016785821448</v>
      </c>
      <c r="DD1532" s="77">
        <v>3.0714971986151141</v>
      </c>
      <c r="DE1532" s="77">
        <v>1.684577240534449</v>
      </c>
      <c r="DF1532" s="77">
        <v>0</v>
      </c>
      <c r="DG1532" s="77">
        <v>0</v>
      </c>
      <c r="DH1532" s="77">
        <v>0.37599181639995033</v>
      </c>
      <c r="DI1532" s="77">
        <v>0.37599181639995033</v>
      </c>
      <c r="DJ1532" s="77">
        <v>1.078553526121445E-4</v>
      </c>
      <c r="DL1532" s="77">
        <v>0</v>
      </c>
      <c r="DM1532" s="77">
        <v>0</v>
      </c>
      <c r="DN1532" s="77">
        <v>0</v>
      </c>
      <c r="DO1532" s="77">
        <v>0</v>
      </c>
      <c r="DP1532" s="77">
        <v>0</v>
      </c>
      <c r="DQ1532" s="77">
        <v>0</v>
      </c>
      <c r="DR1532" s="77">
        <v>0</v>
      </c>
      <c r="DS1532" s="77">
        <v>4.0552729937097339E-5</v>
      </c>
      <c r="DT1532" s="77">
        <v>4.0552729937097339E-5</v>
      </c>
      <c r="DU1532" s="77">
        <v>0</v>
      </c>
      <c r="DV1532" s="77">
        <v>4.0552729937097339E-5</v>
      </c>
      <c r="DW1532" s="77">
        <v>4.0552729937097339E-5</v>
      </c>
      <c r="GE1532" s="77" t="s">
        <v>422</v>
      </c>
      <c r="GF1532" s="77" t="s">
        <v>155</v>
      </c>
      <c r="GG1532" s="77" t="s">
        <v>436</v>
      </c>
      <c r="GH1532" s="77" t="s">
        <v>481</v>
      </c>
      <c r="GI1532" s="77">
        <v>2023</v>
      </c>
      <c r="GJ1532" s="77" t="s">
        <v>305</v>
      </c>
      <c r="GK1532" s="77">
        <v>428.60232122019909</v>
      </c>
      <c r="GL1532" s="77">
        <v>500.98972500000002</v>
      </c>
      <c r="GM1532" s="77">
        <v>2023</v>
      </c>
      <c r="GN1532" s="77" t="s">
        <v>175</v>
      </c>
      <c r="GO1532" s="77">
        <v>0.13250000000000001</v>
      </c>
      <c r="GP1532" s="77">
        <v>3</v>
      </c>
      <c r="GQ1532" s="77">
        <v>0</v>
      </c>
      <c r="GR1532" s="77" t="s">
        <v>423</v>
      </c>
      <c r="GS1532" s="77">
        <v>0</v>
      </c>
      <c r="GT1532" s="77">
        <v>0</v>
      </c>
      <c r="GU1532" s="77">
        <v>0.1527377521613833</v>
      </c>
      <c r="GV1532" s="77">
        <v>65.463755114324357</v>
      </c>
      <c r="GW1532" s="77">
        <v>0.1527377521613833</v>
      </c>
      <c r="GX1532" s="77">
        <v>65.463755114324357</v>
      </c>
      <c r="GY1532" s="77">
        <v>0.1527377521613833</v>
      </c>
      <c r="GZ1532" s="77">
        <v>65.463755114324357</v>
      </c>
    </row>
    <row r="1533" spans="98:208" x14ac:dyDescent="0.25">
      <c r="CT1533" s="77" t="s">
        <v>155</v>
      </c>
      <c r="CU1533" s="77" t="s">
        <v>454</v>
      </c>
      <c r="CV1533" s="77" t="s">
        <v>439</v>
      </c>
      <c r="CW1533" s="77">
        <v>2025</v>
      </c>
      <c r="CX1533" s="77">
        <v>0</v>
      </c>
      <c r="CY1533" s="77">
        <v>0</v>
      </c>
      <c r="CZ1533" s="77">
        <v>0</v>
      </c>
      <c r="DA1533" s="77">
        <v>0</v>
      </c>
      <c r="DB1533" s="77">
        <v>5.4750346070077782</v>
      </c>
      <c r="DC1533" s="77">
        <v>0.71896016785821448</v>
      </c>
      <c r="DD1533" s="77">
        <v>3.0714971986151141</v>
      </c>
      <c r="DE1533" s="77">
        <v>1.684577240534449</v>
      </c>
      <c r="DF1533" s="77">
        <v>0</v>
      </c>
      <c r="DG1533" s="77">
        <v>0</v>
      </c>
      <c r="DH1533" s="77">
        <v>0</v>
      </c>
      <c r="DI1533" s="77">
        <v>0.37599181639995033</v>
      </c>
      <c r="DJ1533" s="77">
        <v>1.078553526121445E-4</v>
      </c>
      <c r="DL1533" s="77">
        <v>0</v>
      </c>
      <c r="DM1533" s="77">
        <v>0</v>
      </c>
      <c r="DN1533" s="77">
        <v>0</v>
      </c>
      <c r="DO1533" s="77">
        <v>0</v>
      </c>
      <c r="DP1533" s="77">
        <v>0</v>
      </c>
      <c r="DQ1533" s="77">
        <v>0</v>
      </c>
      <c r="DR1533" s="77">
        <v>0</v>
      </c>
      <c r="DS1533" s="77">
        <v>0</v>
      </c>
      <c r="DT1533" s="77">
        <v>0</v>
      </c>
      <c r="DU1533" s="77">
        <v>0</v>
      </c>
      <c r="DV1533" s="77">
        <v>4.0552729937097339E-5</v>
      </c>
      <c r="DW1533" s="77">
        <v>4.0552729937097339E-5</v>
      </c>
      <c r="GE1533" s="77" t="s">
        <v>425</v>
      </c>
      <c r="GF1533" s="77" t="s">
        <v>155</v>
      </c>
      <c r="GG1533" s="77" t="s">
        <v>436</v>
      </c>
      <c r="GH1533" s="77" t="s">
        <v>481</v>
      </c>
      <c r="GI1533" s="77">
        <v>2023</v>
      </c>
      <c r="GJ1533" s="77" t="s">
        <v>301</v>
      </c>
      <c r="GK1533" s="77">
        <v>13939.560973457321</v>
      </c>
      <c r="GL1533" s="77">
        <v>500.98972500000002</v>
      </c>
      <c r="GM1533" s="77">
        <v>2023</v>
      </c>
      <c r="GN1533" s="77" t="s">
        <v>175</v>
      </c>
      <c r="GO1533" s="77">
        <v>5.3000000000000005E-2</v>
      </c>
      <c r="GP1533" s="77">
        <v>3</v>
      </c>
      <c r="GQ1533" s="77">
        <v>0</v>
      </c>
      <c r="GR1533" s="77" t="s">
        <v>423</v>
      </c>
      <c r="GS1533" s="77">
        <v>0</v>
      </c>
      <c r="GT1533" s="77">
        <v>0</v>
      </c>
      <c r="GU1533" s="77">
        <v>5.5966209081309407E-2</v>
      </c>
      <c r="GV1533" s="77">
        <v>780.14438394217325</v>
      </c>
      <c r="GW1533" s="77">
        <v>5.5966209081309407E-2</v>
      </c>
      <c r="GX1533" s="77">
        <v>780.14438394217325</v>
      </c>
      <c r="GY1533" s="77">
        <v>5.5966209081309407E-2</v>
      </c>
      <c r="GZ1533" s="77">
        <v>780.14438394217325</v>
      </c>
    </row>
    <row r="1534" spans="98:208" x14ac:dyDescent="0.25">
      <c r="CT1534" s="77" t="s">
        <v>155</v>
      </c>
      <c r="CU1534" s="77" t="s">
        <v>454</v>
      </c>
      <c r="CV1534" s="77" t="s">
        <v>446</v>
      </c>
      <c r="CW1534" s="77">
        <v>2020</v>
      </c>
      <c r="CX1534" s="77">
        <v>0</v>
      </c>
      <c r="CY1534" s="77">
        <v>0</v>
      </c>
      <c r="CZ1534" s="77">
        <v>0</v>
      </c>
      <c r="DA1534" s="77">
        <v>0</v>
      </c>
      <c r="DB1534" s="77">
        <v>7.7900575334948527E-2</v>
      </c>
      <c r="DC1534" s="77">
        <v>3.6425060683954513E-2</v>
      </c>
      <c r="DD1534" s="77">
        <v>1.5808724525432369E-3</v>
      </c>
      <c r="DE1534" s="77">
        <v>3.9894642198450597E-2</v>
      </c>
      <c r="DF1534" s="77">
        <v>7.8847092159216245E-3</v>
      </c>
      <c r="DG1534" s="77">
        <v>0</v>
      </c>
      <c r="DH1534" s="77">
        <v>0</v>
      </c>
      <c r="DI1534" s="77">
        <v>0</v>
      </c>
      <c r="DJ1534" s="77">
        <v>7.9893848691454522E-3</v>
      </c>
      <c r="DL1534" s="77">
        <v>0</v>
      </c>
      <c r="DM1534" s="77">
        <v>6.2993976507295935E-5</v>
      </c>
      <c r="DN1534" s="77">
        <v>6.2993976507295935E-5</v>
      </c>
      <c r="DO1534" s="77">
        <v>0</v>
      </c>
      <c r="DP1534" s="77">
        <v>0</v>
      </c>
      <c r="DQ1534" s="77">
        <v>0</v>
      </c>
      <c r="DR1534" s="77">
        <v>0</v>
      </c>
      <c r="DS1534" s="77">
        <v>0</v>
      </c>
      <c r="DT1534" s="77">
        <v>0</v>
      </c>
      <c r="DU1534" s="77">
        <v>0</v>
      </c>
      <c r="DV1534" s="77">
        <v>0</v>
      </c>
      <c r="DW1534" s="77">
        <v>0</v>
      </c>
      <c r="GE1534" s="77" t="s">
        <v>427</v>
      </c>
      <c r="GF1534" s="77" t="s">
        <v>155</v>
      </c>
      <c r="GG1534" s="77" t="s">
        <v>436</v>
      </c>
      <c r="GH1534" s="77" t="s">
        <v>481</v>
      </c>
      <c r="GI1534" s="77">
        <v>2023</v>
      </c>
      <c r="GJ1534" s="77" t="s">
        <v>303</v>
      </c>
      <c r="GK1534" s="77">
        <v>7467.8148194524383</v>
      </c>
      <c r="GL1534" s="77">
        <v>500.98972500000002</v>
      </c>
      <c r="GM1534" s="77">
        <v>2023</v>
      </c>
      <c r="GN1534" s="77" t="s">
        <v>175</v>
      </c>
      <c r="GO1534" s="77">
        <v>5.3000000000000005E-2</v>
      </c>
      <c r="GP1534" s="77">
        <v>3</v>
      </c>
      <c r="GQ1534" s="77">
        <v>0</v>
      </c>
      <c r="GR1534" s="77" t="s">
        <v>423</v>
      </c>
      <c r="GS1534" s="77">
        <v>0</v>
      </c>
      <c r="GT1534" s="77">
        <v>0</v>
      </c>
      <c r="GU1534" s="77">
        <v>5.5966209081309407E-2</v>
      </c>
      <c r="GV1534" s="77">
        <v>417.94528556597601</v>
      </c>
      <c r="GW1534" s="77">
        <v>5.5966209081309407E-2</v>
      </c>
      <c r="GX1534" s="77">
        <v>417.94528556597601</v>
      </c>
      <c r="GY1534" s="77">
        <v>5.5966209081309407E-2</v>
      </c>
      <c r="GZ1534" s="77">
        <v>417.94528556597601</v>
      </c>
    </row>
    <row r="1535" spans="98:208" x14ac:dyDescent="0.25">
      <c r="CT1535" s="77" t="s">
        <v>155</v>
      </c>
      <c r="CU1535" s="77" t="s">
        <v>454</v>
      </c>
      <c r="CV1535" s="77" t="s">
        <v>446</v>
      </c>
      <c r="CW1535" s="77">
        <v>2021</v>
      </c>
      <c r="CX1535" s="77">
        <v>0</v>
      </c>
      <c r="CY1535" s="77">
        <v>0</v>
      </c>
      <c r="CZ1535" s="77">
        <v>0</v>
      </c>
      <c r="DA1535" s="77">
        <v>0</v>
      </c>
      <c r="DB1535" s="77">
        <v>7.7900575334948527E-2</v>
      </c>
      <c r="DC1535" s="77">
        <v>3.6425060683954513E-2</v>
      </c>
      <c r="DD1535" s="77">
        <v>1.5808724525432369E-3</v>
      </c>
      <c r="DE1535" s="77">
        <v>3.9894642198450597E-2</v>
      </c>
      <c r="DF1535" s="77">
        <v>7.8847092159216245E-3</v>
      </c>
      <c r="DG1535" s="77">
        <v>7.8847092159216245E-3</v>
      </c>
      <c r="DH1535" s="77">
        <v>0</v>
      </c>
      <c r="DI1535" s="77">
        <v>0</v>
      </c>
      <c r="DJ1535" s="77">
        <v>7.9893848691454522E-3</v>
      </c>
      <c r="DL1535" s="77">
        <v>0</v>
      </c>
      <c r="DM1535" s="77">
        <v>6.2993976507295935E-5</v>
      </c>
      <c r="DN1535" s="77">
        <v>6.2993976507295935E-5</v>
      </c>
      <c r="DO1535" s="77">
        <v>0</v>
      </c>
      <c r="DP1535" s="77">
        <v>6.2993976507295935E-5</v>
      </c>
      <c r="DQ1535" s="77">
        <v>6.2993976507295935E-5</v>
      </c>
      <c r="DR1535" s="77">
        <v>0</v>
      </c>
      <c r="DS1535" s="77">
        <v>0</v>
      </c>
      <c r="DT1535" s="77">
        <v>0</v>
      </c>
      <c r="DU1535" s="77">
        <v>0</v>
      </c>
      <c r="DV1535" s="77">
        <v>0</v>
      </c>
      <c r="DW1535" s="77">
        <v>0</v>
      </c>
      <c r="GE1535" s="77" t="s">
        <v>422</v>
      </c>
      <c r="GF1535" s="77" t="s">
        <v>155</v>
      </c>
      <c r="GG1535" s="77" t="s">
        <v>436</v>
      </c>
      <c r="GH1535" s="77" t="s">
        <v>481</v>
      </c>
      <c r="GI1535" s="77">
        <v>2024</v>
      </c>
      <c r="GJ1535" s="77" t="s">
        <v>305</v>
      </c>
      <c r="GK1535" s="77">
        <v>428.60232122019909</v>
      </c>
      <c r="GL1535" s="77">
        <v>500.98972500000002</v>
      </c>
      <c r="GM1535" s="77">
        <v>2024</v>
      </c>
      <c r="GN1535" s="77" t="s">
        <v>175</v>
      </c>
      <c r="GO1535" s="77">
        <v>0.13250000000000001</v>
      </c>
      <c r="GP1535" s="77">
        <v>3</v>
      </c>
      <c r="GQ1535" s="77">
        <v>0</v>
      </c>
      <c r="GR1535" s="77" t="s">
        <v>423</v>
      </c>
      <c r="GS1535" s="77">
        <v>0</v>
      </c>
      <c r="GT1535" s="77">
        <v>0</v>
      </c>
      <c r="GU1535" s="77">
        <v>0</v>
      </c>
      <c r="GV1535" s="77">
        <v>0</v>
      </c>
      <c r="GW1535" s="77">
        <v>0.1527377521613833</v>
      </c>
      <c r="GX1535" s="77">
        <v>65.463755114324357</v>
      </c>
      <c r="GY1535" s="77">
        <v>0.1527377521613833</v>
      </c>
      <c r="GZ1535" s="77">
        <v>65.463755114324357</v>
      </c>
    </row>
    <row r="1536" spans="98:208" x14ac:dyDescent="0.25">
      <c r="CT1536" s="77" t="s">
        <v>155</v>
      </c>
      <c r="CU1536" s="77" t="s">
        <v>454</v>
      </c>
      <c r="CV1536" s="77" t="s">
        <v>446</v>
      </c>
      <c r="CW1536" s="77">
        <v>2022</v>
      </c>
      <c r="CX1536" s="77">
        <v>0</v>
      </c>
      <c r="CY1536" s="77">
        <v>0</v>
      </c>
      <c r="CZ1536" s="77">
        <v>0</v>
      </c>
      <c r="DA1536" s="77">
        <v>0</v>
      </c>
      <c r="DB1536" s="77">
        <v>7.7900575334948527E-2</v>
      </c>
      <c r="DC1536" s="77">
        <v>3.6425060683954513E-2</v>
      </c>
      <c r="DD1536" s="77">
        <v>1.5808724525432369E-3</v>
      </c>
      <c r="DE1536" s="77">
        <v>3.9894642198450597E-2</v>
      </c>
      <c r="DF1536" s="77">
        <v>7.8847092159216245E-3</v>
      </c>
      <c r="DG1536" s="77">
        <v>7.8847092159216245E-3</v>
      </c>
      <c r="DH1536" s="77">
        <v>7.8847092159216245E-3</v>
      </c>
      <c r="DI1536" s="77">
        <v>0</v>
      </c>
      <c r="DJ1536" s="77">
        <v>7.9893848691454522E-3</v>
      </c>
      <c r="DL1536" s="77">
        <v>0</v>
      </c>
      <c r="DM1536" s="77">
        <v>6.2993976507295935E-5</v>
      </c>
      <c r="DN1536" s="77">
        <v>6.2993976507295935E-5</v>
      </c>
      <c r="DO1536" s="77">
        <v>0</v>
      </c>
      <c r="DP1536" s="77">
        <v>6.2993976507295935E-5</v>
      </c>
      <c r="DQ1536" s="77">
        <v>6.2993976507295935E-5</v>
      </c>
      <c r="DR1536" s="77">
        <v>0</v>
      </c>
      <c r="DS1536" s="77">
        <v>6.2993976507295935E-5</v>
      </c>
      <c r="DT1536" s="77">
        <v>6.2993976507295935E-5</v>
      </c>
      <c r="DU1536" s="77">
        <v>0</v>
      </c>
      <c r="DV1536" s="77">
        <v>0</v>
      </c>
      <c r="DW1536" s="77">
        <v>0</v>
      </c>
      <c r="GE1536" s="77" t="s">
        <v>425</v>
      </c>
      <c r="GF1536" s="77" t="s">
        <v>155</v>
      </c>
      <c r="GG1536" s="77" t="s">
        <v>436</v>
      </c>
      <c r="GH1536" s="77" t="s">
        <v>481</v>
      </c>
      <c r="GI1536" s="77">
        <v>2024</v>
      </c>
      <c r="GJ1536" s="77" t="s">
        <v>301</v>
      </c>
      <c r="GK1536" s="77">
        <v>13939.560973457321</v>
      </c>
      <c r="GL1536" s="77">
        <v>500.98972500000002</v>
      </c>
      <c r="GM1536" s="77">
        <v>2024</v>
      </c>
      <c r="GN1536" s="77" t="s">
        <v>175</v>
      </c>
      <c r="GO1536" s="77">
        <v>5.3000000000000005E-2</v>
      </c>
      <c r="GP1536" s="77">
        <v>3</v>
      </c>
      <c r="GQ1536" s="77">
        <v>0</v>
      </c>
      <c r="GR1536" s="77" t="s">
        <v>423</v>
      </c>
      <c r="GS1536" s="77">
        <v>0</v>
      </c>
      <c r="GT1536" s="77">
        <v>0</v>
      </c>
      <c r="GU1536" s="77">
        <v>0</v>
      </c>
      <c r="GV1536" s="77">
        <v>0</v>
      </c>
      <c r="GW1536" s="77">
        <v>5.5966209081309407E-2</v>
      </c>
      <c r="GX1536" s="77">
        <v>780.14438394217325</v>
      </c>
      <c r="GY1536" s="77">
        <v>5.5966209081309407E-2</v>
      </c>
      <c r="GZ1536" s="77">
        <v>780.14438394217325</v>
      </c>
    </row>
    <row r="1537" spans="98:208" x14ac:dyDescent="0.25">
      <c r="CT1537" s="77" t="s">
        <v>155</v>
      </c>
      <c r="CU1537" s="77" t="s">
        <v>454</v>
      </c>
      <c r="CV1537" s="77" t="s">
        <v>446</v>
      </c>
      <c r="CW1537" s="77">
        <v>2023</v>
      </c>
      <c r="CX1537" s="77">
        <v>0</v>
      </c>
      <c r="CY1537" s="77">
        <v>0</v>
      </c>
      <c r="CZ1537" s="77">
        <v>0</v>
      </c>
      <c r="DA1537" s="77">
        <v>0</v>
      </c>
      <c r="DB1537" s="77">
        <v>8.040826903697712E-2</v>
      </c>
      <c r="DC1537" s="77">
        <v>3.7590224611390728E-2</v>
      </c>
      <c r="DD1537" s="77">
        <v>1.631433411568726E-3</v>
      </c>
      <c r="DE1537" s="77">
        <v>4.1186611014017667E-2</v>
      </c>
      <c r="DF1537" s="77">
        <v>0</v>
      </c>
      <c r="DG1537" s="77">
        <v>8.1378100371604905E-3</v>
      </c>
      <c r="DH1537" s="77">
        <v>8.1378100371604905E-3</v>
      </c>
      <c r="DI1537" s="77">
        <v>8.1378100371604905E-3</v>
      </c>
      <c r="DJ1537" s="77">
        <v>7.9893848691454522E-3</v>
      </c>
      <c r="DL1537" s="77">
        <v>0</v>
      </c>
      <c r="DM1537" s="77">
        <v>0</v>
      </c>
      <c r="DN1537" s="77">
        <v>0</v>
      </c>
      <c r="DO1537" s="77">
        <v>0</v>
      </c>
      <c r="DP1537" s="77">
        <v>6.5016096378870016E-5</v>
      </c>
      <c r="DQ1537" s="77">
        <v>6.5016096378870016E-5</v>
      </c>
      <c r="DR1537" s="77">
        <v>0</v>
      </c>
      <c r="DS1537" s="77">
        <v>6.5016096378870016E-5</v>
      </c>
      <c r="DT1537" s="77">
        <v>6.5016096378870016E-5</v>
      </c>
      <c r="DU1537" s="77">
        <v>0</v>
      </c>
      <c r="DV1537" s="77">
        <v>6.5016096378870016E-5</v>
      </c>
      <c r="DW1537" s="77">
        <v>6.5016096378870016E-5</v>
      </c>
      <c r="GE1537" s="77" t="s">
        <v>427</v>
      </c>
      <c r="GF1537" s="77" t="s">
        <v>155</v>
      </c>
      <c r="GG1537" s="77" t="s">
        <v>436</v>
      </c>
      <c r="GH1537" s="77" t="s">
        <v>481</v>
      </c>
      <c r="GI1537" s="77">
        <v>2024</v>
      </c>
      <c r="GJ1537" s="77" t="s">
        <v>303</v>
      </c>
      <c r="GK1537" s="77">
        <v>7467.8148194524383</v>
      </c>
      <c r="GL1537" s="77">
        <v>500.98972500000002</v>
      </c>
      <c r="GM1537" s="77">
        <v>2024</v>
      </c>
      <c r="GN1537" s="77" t="s">
        <v>175</v>
      </c>
      <c r="GO1537" s="77">
        <v>5.3000000000000005E-2</v>
      </c>
      <c r="GP1537" s="77">
        <v>3</v>
      </c>
      <c r="GQ1537" s="77">
        <v>0</v>
      </c>
      <c r="GR1537" s="77" t="s">
        <v>423</v>
      </c>
      <c r="GS1537" s="77">
        <v>0</v>
      </c>
      <c r="GT1537" s="77">
        <v>0</v>
      </c>
      <c r="GU1537" s="77">
        <v>0</v>
      </c>
      <c r="GV1537" s="77">
        <v>0</v>
      </c>
      <c r="GW1537" s="77">
        <v>5.5966209081309407E-2</v>
      </c>
      <c r="GX1537" s="77">
        <v>417.94528556597601</v>
      </c>
      <c r="GY1537" s="77">
        <v>5.5966209081309407E-2</v>
      </c>
      <c r="GZ1537" s="77">
        <v>417.94528556597601</v>
      </c>
    </row>
    <row r="1538" spans="98:208" x14ac:dyDescent="0.25">
      <c r="CT1538" s="77" t="s">
        <v>155</v>
      </c>
      <c r="CU1538" s="77" t="s">
        <v>454</v>
      </c>
      <c r="CV1538" s="77" t="s">
        <v>446</v>
      </c>
      <c r="CW1538" s="77">
        <v>2024</v>
      </c>
      <c r="CX1538" s="77">
        <v>0</v>
      </c>
      <c r="CY1538" s="77">
        <v>0</v>
      </c>
      <c r="CZ1538" s="77">
        <v>0</v>
      </c>
      <c r="DA1538" s="77">
        <v>0</v>
      </c>
      <c r="DB1538" s="77">
        <v>8.040826903697712E-2</v>
      </c>
      <c r="DC1538" s="77">
        <v>3.7590224611390728E-2</v>
      </c>
      <c r="DD1538" s="77">
        <v>1.631433411568726E-3</v>
      </c>
      <c r="DE1538" s="77">
        <v>4.1186611014017667E-2</v>
      </c>
      <c r="DF1538" s="77">
        <v>0</v>
      </c>
      <c r="DG1538" s="77">
        <v>0</v>
      </c>
      <c r="DH1538" s="77">
        <v>8.1378100371604905E-3</v>
      </c>
      <c r="DI1538" s="77">
        <v>8.1378100371604905E-3</v>
      </c>
      <c r="DJ1538" s="77">
        <v>7.9893848691454522E-3</v>
      </c>
      <c r="DL1538" s="77">
        <v>0</v>
      </c>
      <c r="DM1538" s="77">
        <v>0</v>
      </c>
      <c r="DN1538" s="77">
        <v>0</v>
      </c>
      <c r="DO1538" s="77">
        <v>0</v>
      </c>
      <c r="DP1538" s="77">
        <v>0</v>
      </c>
      <c r="DQ1538" s="77">
        <v>0</v>
      </c>
      <c r="DR1538" s="77">
        <v>0</v>
      </c>
      <c r="DS1538" s="77">
        <v>6.5016096378870016E-5</v>
      </c>
      <c r="DT1538" s="77">
        <v>6.5016096378870016E-5</v>
      </c>
      <c r="DU1538" s="77">
        <v>0</v>
      </c>
      <c r="DV1538" s="77">
        <v>6.5016096378870016E-5</v>
      </c>
      <c r="DW1538" s="77">
        <v>6.5016096378870016E-5</v>
      </c>
      <c r="GE1538" s="77" t="s">
        <v>422</v>
      </c>
      <c r="GF1538" s="77" t="s">
        <v>155</v>
      </c>
      <c r="GG1538" s="77" t="s">
        <v>436</v>
      </c>
      <c r="GH1538" s="77" t="s">
        <v>481</v>
      </c>
      <c r="GI1538" s="77">
        <v>2025</v>
      </c>
      <c r="GJ1538" s="77" t="s">
        <v>305</v>
      </c>
      <c r="GK1538" s="77">
        <v>428.60232122019909</v>
      </c>
      <c r="GL1538" s="77">
        <v>500.98972500000002</v>
      </c>
      <c r="GM1538" s="77">
        <v>2025</v>
      </c>
      <c r="GN1538" s="77" t="s">
        <v>175</v>
      </c>
      <c r="GO1538" s="77">
        <v>0.13250000000000001</v>
      </c>
      <c r="GP1538" s="77">
        <v>3</v>
      </c>
      <c r="GQ1538" s="77">
        <v>0</v>
      </c>
      <c r="GR1538" s="77" t="s">
        <v>423</v>
      </c>
      <c r="GS1538" s="77">
        <v>0</v>
      </c>
      <c r="GT1538" s="77">
        <v>0</v>
      </c>
      <c r="GU1538" s="77">
        <v>0</v>
      </c>
      <c r="GV1538" s="77">
        <v>0</v>
      </c>
      <c r="GW1538" s="77">
        <v>0</v>
      </c>
      <c r="GX1538" s="77">
        <v>0</v>
      </c>
      <c r="GY1538" s="77">
        <v>0.1527377521613833</v>
      </c>
      <c r="GZ1538" s="77">
        <v>65.463755114324357</v>
      </c>
    </row>
    <row r="1539" spans="98:208" x14ac:dyDescent="0.25">
      <c r="CT1539" s="77" t="s">
        <v>155</v>
      </c>
      <c r="CU1539" s="77" t="s">
        <v>454</v>
      </c>
      <c r="CV1539" s="77" t="s">
        <v>446</v>
      </c>
      <c r="CW1539" s="77">
        <v>2025</v>
      </c>
      <c r="CX1539" s="77">
        <v>0</v>
      </c>
      <c r="CY1539" s="77">
        <v>0</v>
      </c>
      <c r="CZ1539" s="77">
        <v>0</v>
      </c>
      <c r="DA1539" s="77">
        <v>0</v>
      </c>
      <c r="DB1539" s="77">
        <v>8.040826903697712E-2</v>
      </c>
      <c r="DC1539" s="77">
        <v>3.7590224611390728E-2</v>
      </c>
      <c r="DD1539" s="77">
        <v>1.631433411568726E-3</v>
      </c>
      <c r="DE1539" s="77">
        <v>4.1186611014017667E-2</v>
      </c>
      <c r="DF1539" s="77">
        <v>0</v>
      </c>
      <c r="DG1539" s="77">
        <v>0</v>
      </c>
      <c r="DH1539" s="77">
        <v>0</v>
      </c>
      <c r="DI1539" s="77">
        <v>8.1378100371604905E-3</v>
      </c>
      <c r="DJ1539" s="77">
        <v>7.9893848691454522E-3</v>
      </c>
      <c r="DL1539" s="77">
        <v>0</v>
      </c>
      <c r="DM1539" s="77">
        <v>0</v>
      </c>
      <c r="DN1539" s="77">
        <v>0</v>
      </c>
      <c r="DO1539" s="77">
        <v>0</v>
      </c>
      <c r="DP1539" s="77">
        <v>0</v>
      </c>
      <c r="DQ1539" s="77">
        <v>0</v>
      </c>
      <c r="DR1539" s="77">
        <v>0</v>
      </c>
      <c r="DS1539" s="77">
        <v>0</v>
      </c>
      <c r="DT1539" s="77">
        <v>0</v>
      </c>
      <c r="DU1539" s="77">
        <v>0</v>
      </c>
      <c r="DV1539" s="77">
        <v>6.5016096378870016E-5</v>
      </c>
      <c r="DW1539" s="77">
        <v>6.5016096378870016E-5</v>
      </c>
      <c r="GE1539" s="77" t="s">
        <v>425</v>
      </c>
      <c r="GF1539" s="77" t="s">
        <v>155</v>
      </c>
      <c r="GG1539" s="77" t="s">
        <v>436</v>
      </c>
      <c r="GH1539" s="77" t="s">
        <v>481</v>
      </c>
      <c r="GI1539" s="77">
        <v>2025</v>
      </c>
      <c r="GJ1539" s="77" t="s">
        <v>301</v>
      </c>
      <c r="GK1539" s="77">
        <v>13939.560973457321</v>
      </c>
      <c r="GL1539" s="77">
        <v>500.98972500000002</v>
      </c>
      <c r="GM1539" s="77">
        <v>2025</v>
      </c>
      <c r="GN1539" s="77" t="s">
        <v>175</v>
      </c>
      <c r="GO1539" s="77">
        <v>5.3000000000000005E-2</v>
      </c>
      <c r="GP1539" s="77">
        <v>3</v>
      </c>
      <c r="GQ1539" s="77">
        <v>0</v>
      </c>
      <c r="GR1539" s="77" t="s">
        <v>423</v>
      </c>
      <c r="GS1539" s="77">
        <v>0</v>
      </c>
      <c r="GT1539" s="77">
        <v>0</v>
      </c>
      <c r="GU1539" s="77">
        <v>0</v>
      </c>
      <c r="GV1539" s="77">
        <v>0</v>
      </c>
      <c r="GW1539" s="77">
        <v>0</v>
      </c>
      <c r="GX1539" s="77">
        <v>0</v>
      </c>
      <c r="GY1539" s="77">
        <v>5.5966209081309407E-2</v>
      </c>
      <c r="GZ1539" s="77">
        <v>780.14438394217325</v>
      </c>
    </row>
    <row r="1540" spans="98:208" x14ac:dyDescent="0.25">
      <c r="CT1540" s="77" t="s">
        <v>155</v>
      </c>
      <c r="CU1540" s="77" t="s">
        <v>454</v>
      </c>
      <c r="CV1540" s="77" t="s">
        <v>453</v>
      </c>
      <c r="CW1540" s="77">
        <v>2020</v>
      </c>
      <c r="CX1540" s="77">
        <v>0</v>
      </c>
      <c r="CY1540" s="77">
        <v>0</v>
      </c>
      <c r="CZ1540" s="77">
        <v>0</v>
      </c>
      <c r="DA1540" s="77">
        <v>0</v>
      </c>
      <c r="DB1540" s="77">
        <v>14146.13064133256</v>
      </c>
      <c r="DC1540" s="77">
        <v>222.22942162783119</v>
      </c>
      <c r="DD1540" s="77">
        <v>8585.7228092479672</v>
      </c>
      <c r="DE1540" s="77">
        <v>5338.1784104567596</v>
      </c>
      <c r="DF1540" s="77">
        <v>813.21078921305298</v>
      </c>
      <c r="DG1540" s="77">
        <v>0</v>
      </c>
      <c r="DH1540" s="77">
        <v>0</v>
      </c>
      <c r="DI1540" s="77">
        <v>0</v>
      </c>
      <c r="DJ1540" s="77">
        <v>3.0753268791239812E-4</v>
      </c>
      <c r="DL1540" s="77">
        <v>0</v>
      </c>
      <c r="DM1540" s="77">
        <v>0.25008889984605281</v>
      </c>
      <c r="DN1540" s="77">
        <v>0.25008889984605281</v>
      </c>
      <c r="DO1540" s="77">
        <v>0</v>
      </c>
      <c r="DP1540" s="77">
        <v>0</v>
      </c>
      <c r="DQ1540" s="77">
        <v>0</v>
      </c>
      <c r="DR1540" s="77">
        <v>0</v>
      </c>
      <c r="DS1540" s="77">
        <v>0</v>
      </c>
      <c r="DT1540" s="77">
        <v>0</v>
      </c>
      <c r="DU1540" s="77">
        <v>0</v>
      </c>
      <c r="DV1540" s="77">
        <v>0</v>
      </c>
      <c r="DW1540" s="77">
        <v>0</v>
      </c>
      <c r="GE1540" s="77" t="s">
        <v>427</v>
      </c>
      <c r="GF1540" s="77" t="s">
        <v>155</v>
      </c>
      <c r="GG1540" s="77" t="s">
        <v>436</v>
      </c>
      <c r="GH1540" s="77" t="s">
        <v>481</v>
      </c>
      <c r="GI1540" s="77">
        <v>2025</v>
      </c>
      <c r="GJ1540" s="77" t="s">
        <v>303</v>
      </c>
      <c r="GK1540" s="77">
        <v>7467.8148194524383</v>
      </c>
      <c r="GL1540" s="77">
        <v>500.98972500000002</v>
      </c>
      <c r="GM1540" s="77">
        <v>2025</v>
      </c>
      <c r="GN1540" s="77" t="s">
        <v>175</v>
      </c>
      <c r="GO1540" s="77">
        <v>5.3000000000000005E-2</v>
      </c>
      <c r="GP1540" s="77">
        <v>3</v>
      </c>
      <c r="GQ1540" s="77">
        <v>0</v>
      </c>
      <c r="GR1540" s="77" t="s">
        <v>423</v>
      </c>
      <c r="GS1540" s="77">
        <v>0</v>
      </c>
      <c r="GT1540" s="77">
        <v>0</v>
      </c>
      <c r="GU1540" s="77">
        <v>0</v>
      </c>
      <c r="GV1540" s="77">
        <v>0</v>
      </c>
      <c r="GW1540" s="77">
        <v>0</v>
      </c>
      <c r="GX1540" s="77">
        <v>0</v>
      </c>
      <c r="GY1540" s="77">
        <v>5.5966209081309407E-2</v>
      </c>
      <c r="GZ1540" s="77">
        <v>417.94528556597601</v>
      </c>
    </row>
    <row r="1541" spans="98:208" x14ac:dyDescent="0.25">
      <c r="CT1541" s="77" t="s">
        <v>155</v>
      </c>
      <c r="CU1541" s="77" t="s">
        <v>454</v>
      </c>
      <c r="CV1541" s="77" t="s">
        <v>453</v>
      </c>
      <c r="CW1541" s="77">
        <v>2021</v>
      </c>
      <c r="CX1541" s="77">
        <v>0</v>
      </c>
      <c r="CY1541" s="77">
        <v>0</v>
      </c>
      <c r="CZ1541" s="77">
        <v>0</v>
      </c>
      <c r="DA1541" s="77">
        <v>0</v>
      </c>
      <c r="DB1541" s="77">
        <v>14146.13064133256</v>
      </c>
      <c r="DC1541" s="77">
        <v>222.22942162783119</v>
      </c>
      <c r="DD1541" s="77">
        <v>8585.7228092479672</v>
      </c>
      <c r="DE1541" s="77">
        <v>5338.1784104567596</v>
      </c>
      <c r="DF1541" s="77">
        <v>813.21078921305298</v>
      </c>
      <c r="DG1541" s="77">
        <v>813.21078921305298</v>
      </c>
      <c r="DH1541" s="77">
        <v>0</v>
      </c>
      <c r="DI1541" s="77">
        <v>0</v>
      </c>
      <c r="DJ1541" s="77">
        <v>3.0753268791239812E-4</v>
      </c>
      <c r="DL1541" s="77">
        <v>0</v>
      </c>
      <c r="DM1541" s="77">
        <v>0.25008889984605281</v>
      </c>
      <c r="DN1541" s="77">
        <v>0.25008889984605281</v>
      </c>
      <c r="DO1541" s="77">
        <v>0</v>
      </c>
      <c r="DP1541" s="77">
        <v>0.25008889984605281</v>
      </c>
      <c r="DQ1541" s="77">
        <v>0.25008889984605281</v>
      </c>
      <c r="DR1541" s="77">
        <v>0</v>
      </c>
      <c r="DS1541" s="77">
        <v>0</v>
      </c>
      <c r="DT1541" s="77">
        <v>0</v>
      </c>
      <c r="DU1541" s="77">
        <v>0</v>
      </c>
      <c r="DV1541" s="77">
        <v>0</v>
      </c>
      <c r="DW1541" s="77">
        <v>0</v>
      </c>
      <c r="GE1541" s="77" t="s">
        <v>422</v>
      </c>
      <c r="GF1541" s="77" t="s">
        <v>155</v>
      </c>
      <c r="GG1541" s="77" t="s">
        <v>436</v>
      </c>
      <c r="GH1541" s="77" t="s">
        <v>488</v>
      </c>
      <c r="GI1541" s="77">
        <v>2021</v>
      </c>
      <c r="GJ1541" s="77" t="s">
        <v>305</v>
      </c>
      <c r="GK1541" s="77">
        <v>409.22373582043298</v>
      </c>
      <c r="GL1541" s="77">
        <v>500.98972500000002</v>
      </c>
      <c r="GM1541" s="77">
        <v>2021</v>
      </c>
      <c r="GN1541" s="77" t="s">
        <v>175</v>
      </c>
      <c r="GO1541" s="77">
        <v>0.13250000000000001</v>
      </c>
      <c r="GP1541" s="77">
        <v>3</v>
      </c>
      <c r="GQ1541" s="77">
        <v>0</v>
      </c>
      <c r="GR1541" s="77" t="s">
        <v>423</v>
      </c>
      <c r="GS1541" s="77">
        <v>0.1527377521613833</v>
      </c>
      <c r="GT1541" s="77">
        <v>62.503913540296686</v>
      </c>
      <c r="GU1541" s="77">
        <v>0.1527377521613833</v>
      </c>
      <c r="GV1541" s="77">
        <v>62.503913540296686</v>
      </c>
      <c r="GW1541" s="77">
        <v>0</v>
      </c>
      <c r="GX1541" s="77">
        <v>0</v>
      </c>
      <c r="GY1541" s="77">
        <v>0</v>
      </c>
      <c r="GZ1541" s="77">
        <v>0</v>
      </c>
    </row>
    <row r="1542" spans="98:208" x14ac:dyDescent="0.25">
      <c r="CT1542" s="77" t="s">
        <v>155</v>
      </c>
      <c r="CU1542" s="77" t="s">
        <v>454</v>
      </c>
      <c r="CV1542" s="77" t="s">
        <v>453</v>
      </c>
      <c r="CW1542" s="77">
        <v>2022</v>
      </c>
      <c r="CX1542" s="77">
        <v>0</v>
      </c>
      <c r="CY1542" s="77">
        <v>0</v>
      </c>
      <c r="CZ1542" s="77">
        <v>0</v>
      </c>
      <c r="DA1542" s="77">
        <v>0</v>
      </c>
      <c r="DB1542" s="77">
        <v>14146.13064133256</v>
      </c>
      <c r="DC1542" s="77">
        <v>222.22942162783119</v>
      </c>
      <c r="DD1542" s="77">
        <v>8585.7228092479672</v>
      </c>
      <c r="DE1542" s="77">
        <v>5338.1784104567596</v>
      </c>
      <c r="DF1542" s="77">
        <v>813.21078921305298</v>
      </c>
      <c r="DG1542" s="77">
        <v>813.21078921305298</v>
      </c>
      <c r="DH1542" s="77">
        <v>813.21078921305298</v>
      </c>
      <c r="DI1542" s="77">
        <v>0</v>
      </c>
      <c r="DJ1542" s="77">
        <v>3.0753268791239812E-4</v>
      </c>
      <c r="DL1542" s="77">
        <v>0</v>
      </c>
      <c r="DM1542" s="77">
        <v>0.25008889984605281</v>
      </c>
      <c r="DN1542" s="77">
        <v>0.25008889984605281</v>
      </c>
      <c r="DO1542" s="77">
        <v>0</v>
      </c>
      <c r="DP1542" s="77">
        <v>0.25008889984605281</v>
      </c>
      <c r="DQ1542" s="77">
        <v>0.25008889984605281</v>
      </c>
      <c r="DR1542" s="77">
        <v>0</v>
      </c>
      <c r="DS1542" s="77">
        <v>0.25008889984605281</v>
      </c>
      <c r="DT1542" s="77">
        <v>0.25008889984605281</v>
      </c>
      <c r="DU1542" s="77">
        <v>0</v>
      </c>
      <c r="DV1542" s="77">
        <v>0</v>
      </c>
      <c r="DW1542" s="77">
        <v>0</v>
      </c>
      <c r="GE1542" s="77" t="s">
        <v>425</v>
      </c>
      <c r="GF1542" s="77" t="s">
        <v>155</v>
      </c>
      <c r="GG1542" s="77" t="s">
        <v>436</v>
      </c>
      <c r="GH1542" s="77" t="s">
        <v>488</v>
      </c>
      <c r="GI1542" s="77">
        <v>2021</v>
      </c>
      <c r="GJ1542" s="77" t="s">
        <v>301</v>
      </c>
      <c r="GK1542" s="77">
        <v>13469.08781237873</v>
      </c>
      <c r="GL1542" s="77">
        <v>500.98972500000002</v>
      </c>
      <c r="GM1542" s="77">
        <v>2021</v>
      </c>
      <c r="GN1542" s="77" t="s">
        <v>175</v>
      </c>
      <c r="GO1542" s="77">
        <v>5.3000000000000005E-2</v>
      </c>
      <c r="GP1542" s="77">
        <v>3</v>
      </c>
      <c r="GQ1542" s="77">
        <v>0</v>
      </c>
      <c r="GR1542" s="77" t="s">
        <v>423</v>
      </c>
      <c r="GS1542" s="77">
        <v>5.5966209081309407E-2</v>
      </c>
      <c r="GT1542" s="77">
        <v>753.81378464210434</v>
      </c>
      <c r="GU1542" s="77">
        <v>5.5966209081309407E-2</v>
      </c>
      <c r="GV1542" s="77">
        <v>753.81378464210434</v>
      </c>
      <c r="GW1542" s="77">
        <v>0</v>
      </c>
      <c r="GX1542" s="77">
        <v>0</v>
      </c>
      <c r="GY1542" s="77">
        <v>0</v>
      </c>
      <c r="GZ1542" s="77">
        <v>0</v>
      </c>
    </row>
    <row r="1543" spans="98:208" x14ac:dyDescent="0.25">
      <c r="CT1543" s="77" t="s">
        <v>155</v>
      </c>
      <c r="CU1543" s="77" t="s">
        <v>454</v>
      </c>
      <c r="CV1543" s="77" t="s">
        <v>453</v>
      </c>
      <c r="CW1543" s="77">
        <v>2023</v>
      </c>
      <c r="CX1543" s="77">
        <v>0</v>
      </c>
      <c r="CY1543" s="77">
        <v>0</v>
      </c>
      <c r="CZ1543" s="77">
        <v>0</v>
      </c>
      <c r="DA1543" s="77">
        <v>0</v>
      </c>
      <c r="DB1543" s="77">
        <v>14664.63755643667</v>
      </c>
      <c r="DC1543" s="77">
        <v>233.23007680793981</v>
      </c>
      <c r="DD1543" s="77">
        <v>8896.5159934286185</v>
      </c>
      <c r="DE1543" s="77">
        <v>5534.8914862001066</v>
      </c>
      <c r="DF1543" s="77">
        <v>0</v>
      </c>
      <c r="DG1543" s="77">
        <v>843.29420601054517</v>
      </c>
      <c r="DH1543" s="77">
        <v>843.29420601054517</v>
      </c>
      <c r="DI1543" s="77">
        <v>843.29420601054517</v>
      </c>
      <c r="DJ1543" s="77">
        <v>3.0753268791239812E-4</v>
      </c>
      <c r="DL1543" s="77">
        <v>0</v>
      </c>
      <c r="DM1543" s="77">
        <v>0</v>
      </c>
      <c r="DN1543" s="77">
        <v>0</v>
      </c>
      <c r="DO1543" s="77">
        <v>0</v>
      </c>
      <c r="DP1543" s="77">
        <v>0.25934053387537453</v>
      </c>
      <c r="DQ1543" s="77">
        <v>0.25934053387537453</v>
      </c>
      <c r="DR1543" s="77">
        <v>0</v>
      </c>
      <c r="DS1543" s="77">
        <v>0.25934053387537453</v>
      </c>
      <c r="DT1543" s="77">
        <v>0.25934053387537453</v>
      </c>
      <c r="DU1543" s="77">
        <v>0</v>
      </c>
      <c r="DV1543" s="77">
        <v>0.25934053387537453</v>
      </c>
      <c r="DW1543" s="77">
        <v>0.25934053387537453</v>
      </c>
      <c r="GE1543" s="77" t="s">
        <v>427</v>
      </c>
      <c r="GF1543" s="77" t="s">
        <v>155</v>
      </c>
      <c r="GG1543" s="77" t="s">
        <v>436</v>
      </c>
      <c r="GH1543" s="77" t="s">
        <v>488</v>
      </c>
      <c r="GI1543" s="77">
        <v>2021</v>
      </c>
      <c r="GJ1543" s="77" t="s">
        <v>303</v>
      </c>
      <c r="GK1543" s="77">
        <v>7205.5312760252828</v>
      </c>
      <c r="GL1543" s="77">
        <v>500.98972500000002</v>
      </c>
      <c r="GM1543" s="77">
        <v>2021</v>
      </c>
      <c r="GN1543" s="77" t="s">
        <v>175</v>
      </c>
      <c r="GO1543" s="77">
        <v>5.3000000000000005E-2</v>
      </c>
      <c r="GP1543" s="77">
        <v>3</v>
      </c>
      <c r="GQ1543" s="77">
        <v>0</v>
      </c>
      <c r="GR1543" s="77" t="s">
        <v>423</v>
      </c>
      <c r="GS1543" s="77">
        <v>5.5966209081309407E-2</v>
      </c>
      <c r="GT1543" s="77">
        <v>403.26626993594516</v>
      </c>
      <c r="GU1543" s="77">
        <v>5.5966209081309407E-2</v>
      </c>
      <c r="GV1543" s="77">
        <v>403.26626993594516</v>
      </c>
      <c r="GW1543" s="77">
        <v>0</v>
      </c>
      <c r="GX1543" s="77">
        <v>0</v>
      </c>
      <c r="GY1543" s="77">
        <v>0</v>
      </c>
      <c r="GZ1543" s="77">
        <v>0</v>
      </c>
    </row>
    <row r="1544" spans="98:208" x14ac:dyDescent="0.25">
      <c r="CT1544" s="77" t="s">
        <v>155</v>
      </c>
      <c r="CU1544" s="77" t="s">
        <v>454</v>
      </c>
      <c r="CV1544" s="77" t="s">
        <v>453</v>
      </c>
      <c r="CW1544" s="77">
        <v>2024</v>
      </c>
      <c r="CX1544" s="77">
        <v>0</v>
      </c>
      <c r="CY1544" s="77">
        <v>0</v>
      </c>
      <c r="CZ1544" s="77">
        <v>0</v>
      </c>
      <c r="DA1544" s="77">
        <v>0</v>
      </c>
      <c r="DB1544" s="77">
        <v>14664.63755643667</v>
      </c>
      <c r="DC1544" s="77">
        <v>233.23007680793981</v>
      </c>
      <c r="DD1544" s="77">
        <v>8896.5159934286185</v>
      </c>
      <c r="DE1544" s="77">
        <v>5534.8914862001066</v>
      </c>
      <c r="DF1544" s="77">
        <v>0</v>
      </c>
      <c r="DG1544" s="77">
        <v>0</v>
      </c>
      <c r="DH1544" s="77">
        <v>843.29420601054517</v>
      </c>
      <c r="DI1544" s="77">
        <v>843.29420601054517</v>
      </c>
      <c r="DJ1544" s="77">
        <v>3.0753268791239812E-4</v>
      </c>
      <c r="DL1544" s="77">
        <v>0</v>
      </c>
      <c r="DM1544" s="77">
        <v>0</v>
      </c>
      <c r="DN1544" s="77">
        <v>0</v>
      </c>
      <c r="DO1544" s="77">
        <v>0</v>
      </c>
      <c r="DP1544" s="77">
        <v>0</v>
      </c>
      <c r="DQ1544" s="77">
        <v>0</v>
      </c>
      <c r="DR1544" s="77">
        <v>0</v>
      </c>
      <c r="DS1544" s="77">
        <v>0.25934053387537453</v>
      </c>
      <c r="DT1544" s="77">
        <v>0.25934053387537453</v>
      </c>
      <c r="DU1544" s="77">
        <v>0</v>
      </c>
      <c r="DV1544" s="77">
        <v>0.25934053387537453</v>
      </c>
      <c r="DW1544" s="77">
        <v>0.25934053387537453</v>
      </c>
      <c r="GE1544" s="77" t="s">
        <v>422</v>
      </c>
      <c r="GF1544" s="77" t="s">
        <v>155</v>
      </c>
      <c r="GG1544" s="77" t="s">
        <v>436</v>
      </c>
      <c r="GH1544" s="77" t="s">
        <v>488</v>
      </c>
      <c r="GI1544" s="77">
        <v>2022</v>
      </c>
      <c r="GJ1544" s="77" t="s">
        <v>305</v>
      </c>
      <c r="GK1544" s="77">
        <v>409.22373582043298</v>
      </c>
      <c r="GL1544" s="77">
        <v>500.98972500000002</v>
      </c>
      <c r="GM1544" s="77">
        <v>2022</v>
      </c>
      <c r="GN1544" s="77" t="s">
        <v>175</v>
      </c>
      <c r="GO1544" s="77">
        <v>0.13250000000000001</v>
      </c>
      <c r="GP1544" s="77">
        <v>3</v>
      </c>
      <c r="GQ1544" s="77">
        <v>0</v>
      </c>
      <c r="GR1544" s="77" t="s">
        <v>423</v>
      </c>
      <c r="GS1544" s="77">
        <v>0.1527377521613833</v>
      </c>
      <c r="GT1544" s="77">
        <v>62.503913540296686</v>
      </c>
      <c r="GU1544" s="77">
        <v>0.1527377521613833</v>
      </c>
      <c r="GV1544" s="77">
        <v>62.503913540296686</v>
      </c>
      <c r="GW1544" s="77">
        <v>0.1527377521613833</v>
      </c>
      <c r="GX1544" s="77">
        <v>62.503913540296686</v>
      </c>
      <c r="GY1544" s="77">
        <v>0</v>
      </c>
      <c r="GZ1544" s="77">
        <v>0</v>
      </c>
    </row>
    <row r="1545" spans="98:208" x14ac:dyDescent="0.25">
      <c r="CT1545" s="77" t="s">
        <v>155</v>
      </c>
      <c r="CU1545" s="77" t="s">
        <v>454</v>
      </c>
      <c r="CV1545" s="77" t="s">
        <v>453</v>
      </c>
      <c r="CW1545" s="77">
        <v>2025</v>
      </c>
      <c r="CX1545" s="77">
        <v>0</v>
      </c>
      <c r="CY1545" s="77">
        <v>0</v>
      </c>
      <c r="CZ1545" s="77">
        <v>0</v>
      </c>
      <c r="DA1545" s="77">
        <v>0</v>
      </c>
      <c r="DB1545" s="77">
        <v>14664.63755643667</v>
      </c>
      <c r="DC1545" s="77">
        <v>233.23007680793981</v>
      </c>
      <c r="DD1545" s="77">
        <v>8896.5159934286185</v>
      </c>
      <c r="DE1545" s="77">
        <v>5534.8914862001066</v>
      </c>
      <c r="DF1545" s="77">
        <v>0</v>
      </c>
      <c r="DG1545" s="77">
        <v>0</v>
      </c>
      <c r="DH1545" s="77">
        <v>0</v>
      </c>
      <c r="DI1545" s="77">
        <v>843.29420601054517</v>
      </c>
      <c r="DJ1545" s="77">
        <v>3.0753268791239812E-4</v>
      </c>
      <c r="DL1545" s="77">
        <v>0</v>
      </c>
      <c r="DM1545" s="77">
        <v>0</v>
      </c>
      <c r="DN1545" s="77">
        <v>0</v>
      </c>
      <c r="DO1545" s="77">
        <v>0</v>
      </c>
      <c r="DP1545" s="77">
        <v>0</v>
      </c>
      <c r="DQ1545" s="77">
        <v>0</v>
      </c>
      <c r="DR1545" s="77">
        <v>0</v>
      </c>
      <c r="DS1545" s="77">
        <v>0</v>
      </c>
      <c r="DT1545" s="77">
        <v>0</v>
      </c>
      <c r="DU1545" s="77">
        <v>0</v>
      </c>
      <c r="DV1545" s="77">
        <v>0.25934053387537453</v>
      </c>
      <c r="DW1545" s="77">
        <v>0.25934053387537453</v>
      </c>
      <c r="GE1545" s="77" t="s">
        <v>425</v>
      </c>
      <c r="GF1545" s="77" t="s">
        <v>155</v>
      </c>
      <c r="GG1545" s="77" t="s">
        <v>436</v>
      </c>
      <c r="GH1545" s="77" t="s">
        <v>488</v>
      </c>
      <c r="GI1545" s="77">
        <v>2022</v>
      </c>
      <c r="GJ1545" s="77" t="s">
        <v>301</v>
      </c>
      <c r="GK1545" s="77">
        <v>13469.08781237873</v>
      </c>
      <c r="GL1545" s="77">
        <v>500.98972500000002</v>
      </c>
      <c r="GM1545" s="77">
        <v>2022</v>
      </c>
      <c r="GN1545" s="77" t="s">
        <v>175</v>
      </c>
      <c r="GO1545" s="77">
        <v>5.3000000000000005E-2</v>
      </c>
      <c r="GP1545" s="77">
        <v>3</v>
      </c>
      <c r="GQ1545" s="77">
        <v>0</v>
      </c>
      <c r="GR1545" s="77" t="s">
        <v>423</v>
      </c>
      <c r="GS1545" s="77">
        <v>5.5966209081309407E-2</v>
      </c>
      <c r="GT1545" s="77">
        <v>753.81378464210434</v>
      </c>
      <c r="GU1545" s="77">
        <v>5.5966209081309407E-2</v>
      </c>
      <c r="GV1545" s="77">
        <v>753.81378464210434</v>
      </c>
      <c r="GW1545" s="77">
        <v>5.5966209081309407E-2</v>
      </c>
      <c r="GX1545" s="77">
        <v>753.81378464210434</v>
      </c>
      <c r="GY1545" s="77">
        <v>0</v>
      </c>
      <c r="GZ1545" s="77">
        <v>0</v>
      </c>
    </row>
    <row r="1546" spans="98:208" x14ac:dyDescent="0.25">
      <c r="CT1546" s="77" t="s">
        <v>155</v>
      </c>
      <c r="CU1546" s="77" t="s">
        <v>454</v>
      </c>
      <c r="CV1546" s="77" t="s">
        <v>460</v>
      </c>
      <c r="CW1546" s="77">
        <v>2020</v>
      </c>
      <c r="CX1546" s="77">
        <v>0</v>
      </c>
      <c r="CY1546" s="77">
        <v>0</v>
      </c>
      <c r="CZ1546" s="77">
        <v>0</v>
      </c>
      <c r="DA1546" s="77">
        <v>0</v>
      </c>
      <c r="DB1546" s="77">
        <v>8807.9522308760515</v>
      </c>
      <c r="DC1546" s="77">
        <v>222.2294216278375</v>
      </c>
      <c r="DD1546" s="77">
        <v>8585.7228092482146</v>
      </c>
      <c r="DE1546" s="77">
        <v>0</v>
      </c>
      <c r="DF1546" s="77">
        <v>514.45318018011289</v>
      </c>
      <c r="DG1546" s="77">
        <v>0</v>
      </c>
      <c r="DH1546" s="77">
        <v>0</v>
      </c>
      <c r="DI1546" s="77">
        <v>0</v>
      </c>
      <c r="DJ1546" s="77">
        <v>4.2101276073754808E-5</v>
      </c>
      <c r="DL1546" s="77">
        <v>0</v>
      </c>
      <c r="DM1546" s="77">
        <v>2.1659135365784059E-2</v>
      </c>
      <c r="DN1546" s="77">
        <v>2.1659135365784059E-2</v>
      </c>
      <c r="DO1546" s="77">
        <v>0</v>
      </c>
      <c r="DP1546" s="77">
        <v>0</v>
      </c>
      <c r="DQ1546" s="77">
        <v>0</v>
      </c>
      <c r="DR1546" s="77">
        <v>0</v>
      </c>
      <c r="DS1546" s="77">
        <v>0</v>
      </c>
      <c r="DT1546" s="77">
        <v>0</v>
      </c>
      <c r="DU1546" s="77">
        <v>0</v>
      </c>
      <c r="DV1546" s="77">
        <v>0</v>
      </c>
      <c r="DW1546" s="77">
        <v>0</v>
      </c>
      <c r="GE1546" s="77" t="s">
        <v>427</v>
      </c>
      <c r="GF1546" s="77" t="s">
        <v>155</v>
      </c>
      <c r="GG1546" s="77" t="s">
        <v>436</v>
      </c>
      <c r="GH1546" s="77" t="s">
        <v>488</v>
      </c>
      <c r="GI1546" s="77">
        <v>2022</v>
      </c>
      <c r="GJ1546" s="77" t="s">
        <v>303</v>
      </c>
      <c r="GK1546" s="77">
        <v>7205.5312760252828</v>
      </c>
      <c r="GL1546" s="77">
        <v>500.98972500000002</v>
      </c>
      <c r="GM1546" s="77">
        <v>2022</v>
      </c>
      <c r="GN1546" s="77" t="s">
        <v>175</v>
      </c>
      <c r="GO1546" s="77">
        <v>5.3000000000000005E-2</v>
      </c>
      <c r="GP1546" s="77">
        <v>3</v>
      </c>
      <c r="GQ1546" s="77">
        <v>0</v>
      </c>
      <c r="GR1546" s="77" t="s">
        <v>423</v>
      </c>
      <c r="GS1546" s="77">
        <v>5.5966209081309407E-2</v>
      </c>
      <c r="GT1546" s="77">
        <v>403.26626993594516</v>
      </c>
      <c r="GU1546" s="77">
        <v>5.5966209081309407E-2</v>
      </c>
      <c r="GV1546" s="77">
        <v>403.26626993594516</v>
      </c>
      <c r="GW1546" s="77">
        <v>5.5966209081309407E-2</v>
      </c>
      <c r="GX1546" s="77">
        <v>403.26626993594516</v>
      </c>
      <c r="GY1546" s="77">
        <v>0</v>
      </c>
      <c r="GZ1546" s="77">
        <v>0</v>
      </c>
    </row>
    <row r="1547" spans="98:208" x14ac:dyDescent="0.25">
      <c r="CT1547" s="77" t="s">
        <v>155</v>
      </c>
      <c r="CU1547" s="77" t="s">
        <v>454</v>
      </c>
      <c r="CV1547" s="77" t="s">
        <v>460</v>
      </c>
      <c r="CW1547" s="77">
        <v>2021</v>
      </c>
      <c r="CX1547" s="77">
        <v>0</v>
      </c>
      <c r="CY1547" s="77">
        <v>0</v>
      </c>
      <c r="CZ1547" s="77">
        <v>0</v>
      </c>
      <c r="DA1547" s="77">
        <v>0</v>
      </c>
      <c r="DB1547" s="77">
        <v>8807.9522308760515</v>
      </c>
      <c r="DC1547" s="77">
        <v>222.2294216278375</v>
      </c>
      <c r="DD1547" s="77">
        <v>8585.7228092482146</v>
      </c>
      <c r="DE1547" s="77">
        <v>0</v>
      </c>
      <c r="DF1547" s="77">
        <v>514.45318018011289</v>
      </c>
      <c r="DG1547" s="77">
        <v>514.45318018011289</v>
      </c>
      <c r="DH1547" s="77">
        <v>0</v>
      </c>
      <c r="DI1547" s="77">
        <v>0</v>
      </c>
      <c r="DJ1547" s="77">
        <v>4.2101276073754808E-5</v>
      </c>
      <c r="DL1547" s="77">
        <v>0</v>
      </c>
      <c r="DM1547" s="77">
        <v>2.1659135365784059E-2</v>
      </c>
      <c r="DN1547" s="77">
        <v>2.1659135365784059E-2</v>
      </c>
      <c r="DO1547" s="77">
        <v>0</v>
      </c>
      <c r="DP1547" s="77">
        <v>2.1659135365784059E-2</v>
      </c>
      <c r="DQ1547" s="77">
        <v>2.1659135365784059E-2</v>
      </c>
      <c r="DR1547" s="77">
        <v>0</v>
      </c>
      <c r="DS1547" s="77">
        <v>0</v>
      </c>
      <c r="DT1547" s="77">
        <v>0</v>
      </c>
      <c r="DU1547" s="77">
        <v>0</v>
      </c>
      <c r="DV1547" s="77">
        <v>0</v>
      </c>
      <c r="DW1547" s="77">
        <v>0</v>
      </c>
      <c r="GE1547" s="77" t="s">
        <v>422</v>
      </c>
      <c r="GF1547" s="77" t="s">
        <v>155</v>
      </c>
      <c r="GG1547" s="77" t="s">
        <v>436</v>
      </c>
      <c r="GH1547" s="77" t="s">
        <v>488</v>
      </c>
      <c r="GI1547" s="77">
        <v>2023</v>
      </c>
      <c r="GJ1547" s="77" t="s">
        <v>305</v>
      </c>
      <c r="GK1547" s="77">
        <v>428.60232122030328</v>
      </c>
      <c r="GL1547" s="77">
        <v>500.98972500000002</v>
      </c>
      <c r="GM1547" s="77">
        <v>2023</v>
      </c>
      <c r="GN1547" s="77" t="s">
        <v>175</v>
      </c>
      <c r="GO1547" s="77">
        <v>0.13250000000000001</v>
      </c>
      <c r="GP1547" s="77">
        <v>3</v>
      </c>
      <c r="GQ1547" s="77">
        <v>0</v>
      </c>
      <c r="GR1547" s="77" t="s">
        <v>423</v>
      </c>
      <c r="GS1547" s="77">
        <v>0</v>
      </c>
      <c r="GT1547" s="77">
        <v>0</v>
      </c>
      <c r="GU1547" s="77">
        <v>0.1527377521613833</v>
      </c>
      <c r="GV1547" s="77">
        <v>65.463755114340273</v>
      </c>
      <c r="GW1547" s="77">
        <v>0.1527377521613833</v>
      </c>
      <c r="GX1547" s="77">
        <v>65.463755114340273</v>
      </c>
      <c r="GY1547" s="77">
        <v>0.1527377521613833</v>
      </c>
      <c r="GZ1547" s="77">
        <v>65.463755114340273</v>
      </c>
    </row>
    <row r="1548" spans="98:208" x14ac:dyDescent="0.25">
      <c r="CT1548" s="77" t="s">
        <v>155</v>
      </c>
      <c r="CU1548" s="77" t="s">
        <v>454</v>
      </c>
      <c r="CV1548" s="77" t="s">
        <v>460</v>
      </c>
      <c r="CW1548" s="77">
        <v>2022</v>
      </c>
      <c r="CX1548" s="77">
        <v>0</v>
      </c>
      <c r="CY1548" s="77">
        <v>0</v>
      </c>
      <c r="CZ1548" s="77">
        <v>0</v>
      </c>
      <c r="DA1548" s="77">
        <v>0</v>
      </c>
      <c r="DB1548" s="77">
        <v>8807.9522308760515</v>
      </c>
      <c r="DC1548" s="77">
        <v>222.2294216278375</v>
      </c>
      <c r="DD1548" s="77">
        <v>8585.7228092482146</v>
      </c>
      <c r="DE1548" s="77">
        <v>0</v>
      </c>
      <c r="DF1548" s="77">
        <v>514.45318018011289</v>
      </c>
      <c r="DG1548" s="77">
        <v>514.45318018011289</v>
      </c>
      <c r="DH1548" s="77">
        <v>514.45318018011289</v>
      </c>
      <c r="DI1548" s="77">
        <v>0</v>
      </c>
      <c r="DJ1548" s="77">
        <v>4.2101276073754808E-5</v>
      </c>
      <c r="DL1548" s="77">
        <v>0</v>
      </c>
      <c r="DM1548" s="77">
        <v>2.1659135365784059E-2</v>
      </c>
      <c r="DN1548" s="77">
        <v>2.1659135365784059E-2</v>
      </c>
      <c r="DO1548" s="77">
        <v>0</v>
      </c>
      <c r="DP1548" s="77">
        <v>2.1659135365784059E-2</v>
      </c>
      <c r="DQ1548" s="77">
        <v>2.1659135365784059E-2</v>
      </c>
      <c r="DR1548" s="77">
        <v>0</v>
      </c>
      <c r="DS1548" s="77">
        <v>2.1659135365784059E-2</v>
      </c>
      <c r="DT1548" s="77">
        <v>2.1659135365784059E-2</v>
      </c>
      <c r="DU1548" s="77">
        <v>0</v>
      </c>
      <c r="DV1548" s="77">
        <v>0</v>
      </c>
      <c r="DW1548" s="77">
        <v>0</v>
      </c>
      <c r="GE1548" s="77" t="s">
        <v>425</v>
      </c>
      <c r="GF1548" s="77" t="s">
        <v>155</v>
      </c>
      <c r="GG1548" s="77" t="s">
        <v>436</v>
      </c>
      <c r="GH1548" s="77" t="s">
        <v>488</v>
      </c>
      <c r="GI1548" s="77">
        <v>2023</v>
      </c>
      <c r="GJ1548" s="77" t="s">
        <v>301</v>
      </c>
      <c r="GK1548" s="77">
        <v>13939.56097345755</v>
      </c>
      <c r="GL1548" s="77">
        <v>500.98972500000002</v>
      </c>
      <c r="GM1548" s="77">
        <v>2023</v>
      </c>
      <c r="GN1548" s="77" t="s">
        <v>175</v>
      </c>
      <c r="GO1548" s="77">
        <v>5.3000000000000005E-2</v>
      </c>
      <c r="GP1548" s="77">
        <v>3</v>
      </c>
      <c r="GQ1548" s="77">
        <v>0</v>
      </c>
      <c r="GR1548" s="77" t="s">
        <v>423</v>
      </c>
      <c r="GS1548" s="77">
        <v>0</v>
      </c>
      <c r="GT1548" s="77">
        <v>0</v>
      </c>
      <c r="GU1548" s="77">
        <v>5.5966209081309407E-2</v>
      </c>
      <c r="GV1548" s="77">
        <v>780.1443839421861</v>
      </c>
      <c r="GW1548" s="77">
        <v>5.5966209081309407E-2</v>
      </c>
      <c r="GX1548" s="77">
        <v>780.1443839421861</v>
      </c>
      <c r="GY1548" s="77">
        <v>5.5966209081309407E-2</v>
      </c>
      <c r="GZ1548" s="77">
        <v>780.1443839421861</v>
      </c>
    </row>
    <row r="1549" spans="98:208" x14ac:dyDescent="0.25">
      <c r="CT1549" s="77" t="s">
        <v>155</v>
      </c>
      <c r="CU1549" s="77" t="s">
        <v>454</v>
      </c>
      <c r="CV1549" s="77" t="s">
        <v>460</v>
      </c>
      <c r="CW1549" s="77">
        <v>2023</v>
      </c>
      <c r="CX1549" s="77">
        <v>0</v>
      </c>
      <c r="CY1549" s="77">
        <v>0</v>
      </c>
      <c r="CZ1549" s="77">
        <v>0</v>
      </c>
      <c r="DA1549" s="77">
        <v>0</v>
      </c>
      <c r="DB1549" s="77">
        <v>9129.7460702368189</v>
      </c>
      <c r="DC1549" s="77">
        <v>233.23007680794649</v>
      </c>
      <c r="DD1549" s="77">
        <v>8896.5159934288731</v>
      </c>
      <c r="DE1549" s="77">
        <v>0</v>
      </c>
      <c r="DF1549" s="77">
        <v>0</v>
      </c>
      <c r="DG1549" s="77">
        <v>533.52731185152584</v>
      </c>
      <c r="DH1549" s="77">
        <v>533.52731185152584</v>
      </c>
      <c r="DI1549" s="77">
        <v>533.52731185152584</v>
      </c>
      <c r="DJ1549" s="77">
        <v>4.2101276073754808E-5</v>
      </c>
      <c r="DL1549" s="77">
        <v>0</v>
      </c>
      <c r="DM1549" s="77">
        <v>0</v>
      </c>
      <c r="DN1549" s="77">
        <v>0</v>
      </c>
      <c r="DO1549" s="77">
        <v>0</v>
      </c>
      <c r="DP1549" s="77">
        <v>2.2462180649149364E-2</v>
      </c>
      <c r="DQ1549" s="77">
        <v>2.2462180649149364E-2</v>
      </c>
      <c r="DR1549" s="77">
        <v>0</v>
      </c>
      <c r="DS1549" s="77">
        <v>2.2462180649149364E-2</v>
      </c>
      <c r="DT1549" s="77">
        <v>2.2462180649149364E-2</v>
      </c>
      <c r="DU1549" s="77">
        <v>0</v>
      </c>
      <c r="DV1549" s="77">
        <v>2.2462180649149364E-2</v>
      </c>
      <c r="DW1549" s="77">
        <v>2.2462180649149364E-2</v>
      </c>
      <c r="GE1549" s="77" t="s">
        <v>427</v>
      </c>
      <c r="GF1549" s="77" t="s">
        <v>155</v>
      </c>
      <c r="GG1549" s="77" t="s">
        <v>436</v>
      </c>
      <c r="GH1549" s="77" t="s">
        <v>488</v>
      </c>
      <c r="GI1549" s="77">
        <v>2023</v>
      </c>
      <c r="GJ1549" s="77" t="s">
        <v>303</v>
      </c>
      <c r="GK1549" s="77">
        <v>7467.8148194525502</v>
      </c>
      <c r="GL1549" s="77">
        <v>500.98972500000002</v>
      </c>
      <c r="GM1549" s="77">
        <v>2023</v>
      </c>
      <c r="GN1549" s="77" t="s">
        <v>175</v>
      </c>
      <c r="GO1549" s="77">
        <v>5.3000000000000005E-2</v>
      </c>
      <c r="GP1549" s="77">
        <v>3</v>
      </c>
      <c r="GQ1549" s="77">
        <v>0</v>
      </c>
      <c r="GR1549" s="77" t="s">
        <v>423</v>
      </c>
      <c r="GS1549" s="77">
        <v>0</v>
      </c>
      <c r="GT1549" s="77">
        <v>0</v>
      </c>
      <c r="GU1549" s="77">
        <v>5.5966209081309407E-2</v>
      </c>
      <c r="GV1549" s="77">
        <v>417.94528556598226</v>
      </c>
      <c r="GW1549" s="77">
        <v>5.5966209081309407E-2</v>
      </c>
      <c r="GX1549" s="77">
        <v>417.94528556598226</v>
      </c>
      <c r="GY1549" s="77">
        <v>5.5966209081309407E-2</v>
      </c>
      <c r="GZ1549" s="77">
        <v>417.94528556598226</v>
      </c>
    </row>
    <row r="1550" spans="98:208" x14ac:dyDescent="0.25">
      <c r="CT1550" s="77" t="s">
        <v>155</v>
      </c>
      <c r="CU1550" s="77" t="s">
        <v>454</v>
      </c>
      <c r="CV1550" s="77" t="s">
        <v>460</v>
      </c>
      <c r="CW1550" s="77">
        <v>2024</v>
      </c>
      <c r="CX1550" s="77">
        <v>0</v>
      </c>
      <c r="CY1550" s="77">
        <v>0</v>
      </c>
      <c r="CZ1550" s="77">
        <v>0</v>
      </c>
      <c r="DA1550" s="77">
        <v>0</v>
      </c>
      <c r="DB1550" s="77">
        <v>9129.7460702368189</v>
      </c>
      <c r="DC1550" s="77">
        <v>233.23007680794649</v>
      </c>
      <c r="DD1550" s="77">
        <v>8896.5159934288731</v>
      </c>
      <c r="DE1550" s="77">
        <v>0</v>
      </c>
      <c r="DF1550" s="77">
        <v>0</v>
      </c>
      <c r="DG1550" s="77">
        <v>0</v>
      </c>
      <c r="DH1550" s="77">
        <v>533.52731185152584</v>
      </c>
      <c r="DI1550" s="77">
        <v>533.52731185152584</v>
      </c>
      <c r="DJ1550" s="77">
        <v>4.2101276073754808E-5</v>
      </c>
      <c r="DL1550" s="77">
        <v>0</v>
      </c>
      <c r="DM1550" s="77">
        <v>0</v>
      </c>
      <c r="DN1550" s="77">
        <v>0</v>
      </c>
      <c r="DO1550" s="77">
        <v>0</v>
      </c>
      <c r="DP1550" s="77">
        <v>0</v>
      </c>
      <c r="DQ1550" s="77">
        <v>0</v>
      </c>
      <c r="DR1550" s="77">
        <v>0</v>
      </c>
      <c r="DS1550" s="77">
        <v>2.2462180649149364E-2</v>
      </c>
      <c r="DT1550" s="77">
        <v>2.2462180649149364E-2</v>
      </c>
      <c r="DU1550" s="77">
        <v>0</v>
      </c>
      <c r="DV1550" s="77">
        <v>2.2462180649149364E-2</v>
      </c>
      <c r="DW1550" s="77">
        <v>2.2462180649149364E-2</v>
      </c>
      <c r="GE1550" s="77" t="s">
        <v>422</v>
      </c>
      <c r="GF1550" s="77" t="s">
        <v>155</v>
      </c>
      <c r="GG1550" s="77" t="s">
        <v>436</v>
      </c>
      <c r="GH1550" s="77" t="s">
        <v>488</v>
      </c>
      <c r="GI1550" s="77">
        <v>2024</v>
      </c>
      <c r="GJ1550" s="77" t="s">
        <v>305</v>
      </c>
      <c r="GK1550" s="77">
        <v>428.60232122030328</v>
      </c>
      <c r="GL1550" s="77">
        <v>500.98972500000002</v>
      </c>
      <c r="GM1550" s="77">
        <v>2024</v>
      </c>
      <c r="GN1550" s="77" t="s">
        <v>175</v>
      </c>
      <c r="GO1550" s="77">
        <v>0.13250000000000001</v>
      </c>
      <c r="GP1550" s="77">
        <v>3</v>
      </c>
      <c r="GQ1550" s="77">
        <v>0</v>
      </c>
      <c r="GR1550" s="77" t="s">
        <v>423</v>
      </c>
      <c r="GS1550" s="77">
        <v>0</v>
      </c>
      <c r="GT1550" s="77">
        <v>0</v>
      </c>
      <c r="GU1550" s="77">
        <v>0</v>
      </c>
      <c r="GV1550" s="77">
        <v>0</v>
      </c>
      <c r="GW1550" s="77">
        <v>0.1527377521613833</v>
      </c>
      <c r="GX1550" s="77">
        <v>65.463755114340273</v>
      </c>
      <c r="GY1550" s="77">
        <v>0.1527377521613833</v>
      </c>
      <c r="GZ1550" s="77">
        <v>65.463755114340273</v>
      </c>
    </row>
    <row r="1551" spans="98:208" x14ac:dyDescent="0.25">
      <c r="CT1551" s="77" t="s">
        <v>155</v>
      </c>
      <c r="CU1551" s="77" t="s">
        <v>454</v>
      </c>
      <c r="CV1551" s="77" t="s">
        <v>460</v>
      </c>
      <c r="CW1551" s="77">
        <v>2025</v>
      </c>
      <c r="CX1551" s="77">
        <v>0</v>
      </c>
      <c r="CY1551" s="77">
        <v>0</v>
      </c>
      <c r="CZ1551" s="77">
        <v>0</v>
      </c>
      <c r="DA1551" s="77">
        <v>0</v>
      </c>
      <c r="DB1551" s="77">
        <v>9129.7460702368189</v>
      </c>
      <c r="DC1551" s="77">
        <v>233.23007680794649</v>
      </c>
      <c r="DD1551" s="77">
        <v>8896.5159934288731</v>
      </c>
      <c r="DE1551" s="77">
        <v>0</v>
      </c>
      <c r="DF1551" s="77">
        <v>0</v>
      </c>
      <c r="DG1551" s="77">
        <v>0</v>
      </c>
      <c r="DH1551" s="77">
        <v>0</v>
      </c>
      <c r="DI1551" s="77">
        <v>533.52731185152584</v>
      </c>
      <c r="DJ1551" s="77">
        <v>4.2101276073754808E-5</v>
      </c>
      <c r="DL1551" s="77">
        <v>0</v>
      </c>
      <c r="DM1551" s="77">
        <v>0</v>
      </c>
      <c r="DN1551" s="77">
        <v>0</v>
      </c>
      <c r="DO1551" s="77">
        <v>0</v>
      </c>
      <c r="DP1551" s="77">
        <v>0</v>
      </c>
      <c r="DQ1551" s="77">
        <v>0</v>
      </c>
      <c r="DR1551" s="77">
        <v>0</v>
      </c>
      <c r="DS1551" s="77">
        <v>0</v>
      </c>
      <c r="DT1551" s="77">
        <v>0</v>
      </c>
      <c r="DU1551" s="77">
        <v>0</v>
      </c>
      <c r="DV1551" s="77">
        <v>2.2462180649149364E-2</v>
      </c>
      <c r="DW1551" s="77">
        <v>2.2462180649149364E-2</v>
      </c>
      <c r="GE1551" s="77" t="s">
        <v>425</v>
      </c>
      <c r="GF1551" s="77" t="s">
        <v>155</v>
      </c>
      <c r="GG1551" s="77" t="s">
        <v>436</v>
      </c>
      <c r="GH1551" s="77" t="s">
        <v>488</v>
      </c>
      <c r="GI1551" s="77">
        <v>2024</v>
      </c>
      <c r="GJ1551" s="77" t="s">
        <v>301</v>
      </c>
      <c r="GK1551" s="77">
        <v>13939.56097345755</v>
      </c>
      <c r="GL1551" s="77">
        <v>500.98972500000002</v>
      </c>
      <c r="GM1551" s="77">
        <v>2024</v>
      </c>
      <c r="GN1551" s="77" t="s">
        <v>175</v>
      </c>
      <c r="GO1551" s="77">
        <v>5.3000000000000005E-2</v>
      </c>
      <c r="GP1551" s="77">
        <v>3</v>
      </c>
      <c r="GQ1551" s="77">
        <v>0</v>
      </c>
      <c r="GR1551" s="77" t="s">
        <v>423</v>
      </c>
      <c r="GS1551" s="77">
        <v>0</v>
      </c>
      <c r="GT1551" s="77">
        <v>0</v>
      </c>
      <c r="GU1551" s="77">
        <v>0</v>
      </c>
      <c r="GV1551" s="77">
        <v>0</v>
      </c>
      <c r="GW1551" s="77">
        <v>5.5966209081309407E-2</v>
      </c>
      <c r="GX1551" s="77">
        <v>780.1443839421861</v>
      </c>
      <c r="GY1551" s="77">
        <v>5.5966209081309407E-2</v>
      </c>
      <c r="GZ1551" s="77">
        <v>780.1443839421861</v>
      </c>
    </row>
    <row r="1552" spans="98:208" x14ac:dyDescent="0.25">
      <c r="CT1552" s="77" t="s">
        <v>155</v>
      </c>
      <c r="CU1552" s="77" t="s">
        <v>454</v>
      </c>
      <c r="CV1552" s="77" t="s">
        <v>467</v>
      </c>
      <c r="CW1552" s="77">
        <v>2020</v>
      </c>
      <c r="CX1552" s="77">
        <v>0</v>
      </c>
      <c r="CY1552" s="77">
        <v>0</v>
      </c>
      <c r="CZ1552" s="77">
        <v>0</v>
      </c>
      <c r="DA1552" s="77">
        <v>0</v>
      </c>
      <c r="DB1552" s="77">
        <v>5.2405583313015596</v>
      </c>
      <c r="DC1552" s="77">
        <v>0.6964182168122286</v>
      </c>
      <c r="DD1552" s="77">
        <v>2.94196415228103</v>
      </c>
      <c r="DE1552" s="77">
        <v>1.6021759622082909</v>
      </c>
      <c r="DF1552" s="77">
        <v>0.36068764874241327</v>
      </c>
      <c r="DG1552" s="77">
        <v>0</v>
      </c>
      <c r="DH1552" s="77">
        <v>0</v>
      </c>
      <c r="DI1552" s="77">
        <v>0</v>
      </c>
      <c r="DJ1552" s="77">
        <v>1.5364621742515789E-4</v>
      </c>
      <c r="DL1552" s="77">
        <v>0</v>
      </c>
      <c r="DM1552" s="77">
        <v>5.5418292901245803E-5</v>
      </c>
      <c r="DN1552" s="77">
        <v>5.5418292901245803E-5</v>
      </c>
      <c r="DO1552" s="77">
        <v>0</v>
      </c>
      <c r="DP1552" s="77">
        <v>0</v>
      </c>
      <c r="DQ1552" s="77">
        <v>0</v>
      </c>
      <c r="DR1552" s="77">
        <v>0</v>
      </c>
      <c r="DS1552" s="77">
        <v>0</v>
      </c>
      <c r="DT1552" s="77">
        <v>0</v>
      </c>
      <c r="DU1552" s="77">
        <v>0</v>
      </c>
      <c r="DV1552" s="77">
        <v>0</v>
      </c>
      <c r="DW1552" s="77">
        <v>0</v>
      </c>
      <c r="GE1552" s="77" t="s">
        <v>427</v>
      </c>
      <c r="GF1552" s="77" t="s">
        <v>155</v>
      </c>
      <c r="GG1552" s="77" t="s">
        <v>436</v>
      </c>
      <c r="GH1552" s="77" t="s">
        <v>488</v>
      </c>
      <c r="GI1552" s="77">
        <v>2024</v>
      </c>
      <c r="GJ1552" s="77" t="s">
        <v>303</v>
      </c>
      <c r="GK1552" s="77">
        <v>7467.8148194525502</v>
      </c>
      <c r="GL1552" s="77">
        <v>500.98972500000002</v>
      </c>
      <c r="GM1552" s="77">
        <v>2024</v>
      </c>
      <c r="GN1552" s="77" t="s">
        <v>175</v>
      </c>
      <c r="GO1552" s="77">
        <v>5.3000000000000005E-2</v>
      </c>
      <c r="GP1552" s="77">
        <v>3</v>
      </c>
      <c r="GQ1552" s="77">
        <v>0</v>
      </c>
      <c r="GR1552" s="77" t="s">
        <v>423</v>
      </c>
      <c r="GS1552" s="77">
        <v>0</v>
      </c>
      <c r="GT1552" s="77">
        <v>0</v>
      </c>
      <c r="GU1552" s="77">
        <v>0</v>
      </c>
      <c r="GV1552" s="77">
        <v>0</v>
      </c>
      <c r="GW1552" s="77">
        <v>5.5966209081309407E-2</v>
      </c>
      <c r="GX1552" s="77">
        <v>417.94528556598226</v>
      </c>
      <c r="GY1552" s="77">
        <v>5.5966209081309407E-2</v>
      </c>
      <c r="GZ1552" s="77">
        <v>417.94528556598226</v>
      </c>
    </row>
    <row r="1553" spans="98:208" x14ac:dyDescent="0.25">
      <c r="CT1553" s="77" t="s">
        <v>155</v>
      </c>
      <c r="CU1553" s="77" t="s">
        <v>454</v>
      </c>
      <c r="CV1553" s="77" t="s">
        <v>467</v>
      </c>
      <c r="CW1553" s="77">
        <v>2021</v>
      </c>
      <c r="CX1553" s="77">
        <v>0</v>
      </c>
      <c r="CY1553" s="77">
        <v>0</v>
      </c>
      <c r="CZ1553" s="77">
        <v>0</v>
      </c>
      <c r="DA1553" s="77">
        <v>0</v>
      </c>
      <c r="DB1553" s="77">
        <v>5.2405583313015596</v>
      </c>
      <c r="DC1553" s="77">
        <v>0.6964182168122286</v>
      </c>
      <c r="DD1553" s="77">
        <v>2.94196415228103</v>
      </c>
      <c r="DE1553" s="77">
        <v>1.6021759622082909</v>
      </c>
      <c r="DF1553" s="77">
        <v>0.36068764874241327</v>
      </c>
      <c r="DG1553" s="77">
        <v>0.36068764874241327</v>
      </c>
      <c r="DH1553" s="77">
        <v>0</v>
      </c>
      <c r="DI1553" s="77">
        <v>0</v>
      </c>
      <c r="DJ1553" s="77">
        <v>1.5364621742515789E-4</v>
      </c>
      <c r="DL1553" s="77">
        <v>0</v>
      </c>
      <c r="DM1553" s="77">
        <v>5.5418292901245803E-5</v>
      </c>
      <c r="DN1553" s="77">
        <v>5.5418292901245803E-5</v>
      </c>
      <c r="DO1553" s="77">
        <v>0</v>
      </c>
      <c r="DP1553" s="77">
        <v>5.5418292901245803E-5</v>
      </c>
      <c r="DQ1553" s="77">
        <v>5.5418292901245803E-5</v>
      </c>
      <c r="DR1553" s="77">
        <v>0</v>
      </c>
      <c r="DS1553" s="77">
        <v>0</v>
      </c>
      <c r="DT1553" s="77">
        <v>0</v>
      </c>
      <c r="DU1553" s="77">
        <v>0</v>
      </c>
      <c r="DV1553" s="77">
        <v>0</v>
      </c>
      <c r="DW1553" s="77">
        <v>0</v>
      </c>
      <c r="GE1553" s="77" t="s">
        <v>422</v>
      </c>
      <c r="GF1553" s="77" t="s">
        <v>155</v>
      </c>
      <c r="GG1553" s="77" t="s">
        <v>436</v>
      </c>
      <c r="GH1553" s="77" t="s">
        <v>488</v>
      </c>
      <c r="GI1553" s="77">
        <v>2025</v>
      </c>
      <c r="GJ1553" s="77" t="s">
        <v>305</v>
      </c>
      <c r="GK1553" s="77">
        <v>428.60232122030328</v>
      </c>
      <c r="GL1553" s="77">
        <v>500.98972500000002</v>
      </c>
      <c r="GM1553" s="77">
        <v>2025</v>
      </c>
      <c r="GN1553" s="77" t="s">
        <v>175</v>
      </c>
      <c r="GO1553" s="77">
        <v>0.13250000000000001</v>
      </c>
      <c r="GP1553" s="77">
        <v>3</v>
      </c>
      <c r="GQ1553" s="77">
        <v>0</v>
      </c>
      <c r="GR1553" s="77" t="s">
        <v>423</v>
      </c>
      <c r="GS1553" s="77">
        <v>0</v>
      </c>
      <c r="GT1553" s="77">
        <v>0</v>
      </c>
      <c r="GU1553" s="77">
        <v>0</v>
      </c>
      <c r="GV1553" s="77">
        <v>0</v>
      </c>
      <c r="GW1553" s="77">
        <v>0</v>
      </c>
      <c r="GX1553" s="77">
        <v>0</v>
      </c>
      <c r="GY1553" s="77">
        <v>0.1527377521613833</v>
      </c>
      <c r="GZ1553" s="77">
        <v>65.463755114340273</v>
      </c>
    </row>
    <row r="1554" spans="98:208" x14ac:dyDescent="0.25">
      <c r="CT1554" s="77" t="s">
        <v>155</v>
      </c>
      <c r="CU1554" s="77" t="s">
        <v>454</v>
      </c>
      <c r="CV1554" s="77" t="s">
        <v>467</v>
      </c>
      <c r="CW1554" s="77">
        <v>2022</v>
      </c>
      <c r="CX1554" s="77">
        <v>0</v>
      </c>
      <c r="CY1554" s="77">
        <v>0</v>
      </c>
      <c r="CZ1554" s="77">
        <v>0</v>
      </c>
      <c r="DA1554" s="77">
        <v>0</v>
      </c>
      <c r="DB1554" s="77">
        <v>5.2405583313015596</v>
      </c>
      <c r="DC1554" s="77">
        <v>0.6964182168122286</v>
      </c>
      <c r="DD1554" s="77">
        <v>2.94196415228103</v>
      </c>
      <c r="DE1554" s="77">
        <v>1.6021759622082909</v>
      </c>
      <c r="DF1554" s="77">
        <v>0.36068764874241327</v>
      </c>
      <c r="DG1554" s="77">
        <v>0.36068764874241327</v>
      </c>
      <c r="DH1554" s="77">
        <v>0.36068764874241327</v>
      </c>
      <c r="DI1554" s="77">
        <v>0</v>
      </c>
      <c r="DJ1554" s="77">
        <v>1.5364621742515789E-4</v>
      </c>
      <c r="DL1554" s="77">
        <v>0</v>
      </c>
      <c r="DM1554" s="77">
        <v>5.5418292901245803E-5</v>
      </c>
      <c r="DN1554" s="77">
        <v>5.5418292901245803E-5</v>
      </c>
      <c r="DO1554" s="77">
        <v>0</v>
      </c>
      <c r="DP1554" s="77">
        <v>5.5418292901245803E-5</v>
      </c>
      <c r="DQ1554" s="77">
        <v>5.5418292901245803E-5</v>
      </c>
      <c r="DR1554" s="77">
        <v>0</v>
      </c>
      <c r="DS1554" s="77">
        <v>5.5418292901245803E-5</v>
      </c>
      <c r="DT1554" s="77">
        <v>5.5418292901245803E-5</v>
      </c>
      <c r="DU1554" s="77">
        <v>0</v>
      </c>
      <c r="DV1554" s="77">
        <v>0</v>
      </c>
      <c r="DW1554" s="77">
        <v>0</v>
      </c>
      <c r="GE1554" s="77" t="s">
        <v>425</v>
      </c>
      <c r="GF1554" s="77" t="s">
        <v>155</v>
      </c>
      <c r="GG1554" s="77" t="s">
        <v>436</v>
      </c>
      <c r="GH1554" s="77" t="s">
        <v>488</v>
      </c>
      <c r="GI1554" s="77">
        <v>2025</v>
      </c>
      <c r="GJ1554" s="77" t="s">
        <v>301</v>
      </c>
      <c r="GK1554" s="77">
        <v>13939.56097345755</v>
      </c>
      <c r="GL1554" s="77">
        <v>500.98972500000002</v>
      </c>
      <c r="GM1554" s="77">
        <v>2025</v>
      </c>
      <c r="GN1554" s="77" t="s">
        <v>175</v>
      </c>
      <c r="GO1554" s="77">
        <v>5.3000000000000005E-2</v>
      </c>
      <c r="GP1554" s="77">
        <v>3</v>
      </c>
      <c r="GQ1554" s="77">
        <v>0</v>
      </c>
      <c r="GR1554" s="77" t="s">
        <v>423</v>
      </c>
      <c r="GS1554" s="77">
        <v>0</v>
      </c>
      <c r="GT1554" s="77">
        <v>0</v>
      </c>
      <c r="GU1554" s="77">
        <v>0</v>
      </c>
      <c r="GV1554" s="77">
        <v>0</v>
      </c>
      <c r="GW1554" s="77">
        <v>0</v>
      </c>
      <c r="GX1554" s="77">
        <v>0</v>
      </c>
      <c r="GY1554" s="77">
        <v>5.5966209081309407E-2</v>
      </c>
      <c r="GZ1554" s="77">
        <v>780.1443839421861</v>
      </c>
    </row>
    <row r="1555" spans="98:208" x14ac:dyDescent="0.25">
      <c r="CT1555" s="77" t="s">
        <v>155</v>
      </c>
      <c r="CU1555" s="77" t="s">
        <v>454</v>
      </c>
      <c r="CV1555" s="77" t="s">
        <v>467</v>
      </c>
      <c r="CW1555" s="77">
        <v>2023</v>
      </c>
      <c r="CX1555" s="77">
        <v>0</v>
      </c>
      <c r="CY1555" s="77">
        <v>0</v>
      </c>
      <c r="CZ1555" s="77">
        <v>0</v>
      </c>
      <c r="DA1555" s="77">
        <v>0</v>
      </c>
      <c r="DB1555" s="77">
        <v>5.4750346070077907</v>
      </c>
      <c r="DC1555" s="77">
        <v>0.71896016785821715</v>
      </c>
      <c r="DD1555" s="77">
        <v>3.0714971986151118</v>
      </c>
      <c r="DE1555" s="77">
        <v>1.6845772405344519</v>
      </c>
      <c r="DF1555" s="77">
        <v>0</v>
      </c>
      <c r="DG1555" s="77">
        <v>0.37599181639995077</v>
      </c>
      <c r="DH1555" s="77">
        <v>0.37599181639995077</v>
      </c>
      <c r="DI1555" s="77">
        <v>0.37599181639995077</v>
      </c>
      <c r="DJ1555" s="77">
        <v>1.5364621742515789E-4</v>
      </c>
      <c r="DL1555" s="77">
        <v>0</v>
      </c>
      <c r="DM1555" s="77">
        <v>0</v>
      </c>
      <c r="DN1555" s="77">
        <v>0</v>
      </c>
      <c r="DO1555" s="77">
        <v>0</v>
      </c>
      <c r="DP1555" s="77">
        <v>5.7769720372666882E-5</v>
      </c>
      <c r="DQ1555" s="77">
        <v>5.7769720372666882E-5</v>
      </c>
      <c r="DR1555" s="77">
        <v>0</v>
      </c>
      <c r="DS1555" s="77">
        <v>5.7769720372666882E-5</v>
      </c>
      <c r="DT1555" s="77">
        <v>5.7769720372666882E-5</v>
      </c>
      <c r="DU1555" s="77">
        <v>0</v>
      </c>
      <c r="DV1555" s="77">
        <v>5.7769720372666882E-5</v>
      </c>
      <c r="DW1555" s="77">
        <v>5.7769720372666882E-5</v>
      </c>
      <c r="GE1555" s="77" t="s">
        <v>427</v>
      </c>
      <c r="GF1555" s="77" t="s">
        <v>155</v>
      </c>
      <c r="GG1555" s="77" t="s">
        <v>436</v>
      </c>
      <c r="GH1555" s="77" t="s">
        <v>488</v>
      </c>
      <c r="GI1555" s="77">
        <v>2025</v>
      </c>
      <c r="GJ1555" s="77" t="s">
        <v>303</v>
      </c>
      <c r="GK1555" s="77">
        <v>7467.8148194525502</v>
      </c>
      <c r="GL1555" s="77">
        <v>500.98972500000002</v>
      </c>
      <c r="GM1555" s="77">
        <v>2025</v>
      </c>
      <c r="GN1555" s="77" t="s">
        <v>175</v>
      </c>
      <c r="GO1555" s="77">
        <v>5.3000000000000005E-2</v>
      </c>
      <c r="GP1555" s="77">
        <v>3</v>
      </c>
      <c r="GQ1555" s="77">
        <v>0</v>
      </c>
      <c r="GR1555" s="77" t="s">
        <v>423</v>
      </c>
      <c r="GS1555" s="77">
        <v>0</v>
      </c>
      <c r="GT1555" s="77">
        <v>0</v>
      </c>
      <c r="GU1555" s="77">
        <v>0</v>
      </c>
      <c r="GV1555" s="77">
        <v>0</v>
      </c>
      <c r="GW1555" s="77">
        <v>0</v>
      </c>
      <c r="GX1555" s="77">
        <v>0</v>
      </c>
      <c r="GY1555" s="77">
        <v>5.5966209081309407E-2</v>
      </c>
      <c r="GZ1555" s="77">
        <v>417.94528556598226</v>
      </c>
    </row>
    <row r="1556" spans="98:208" x14ac:dyDescent="0.25">
      <c r="CT1556" s="77" t="s">
        <v>155</v>
      </c>
      <c r="CU1556" s="77" t="s">
        <v>454</v>
      </c>
      <c r="CV1556" s="77" t="s">
        <v>467</v>
      </c>
      <c r="CW1556" s="77">
        <v>2024</v>
      </c>
      <c r="CX1556" s="77">
        <v>0</v>
      </c>
      <c r="CY1556" s="77">
        <v>0</v>
      </c>
      <c r="CZ1556" s="77">
        <v>0</v>
      </c>
      <c r="DA1556" s="77">
        <v>0</v>
      </c>
      <c r="DB1556" s="77">
        <v>5.4750346070077907</v>
      </c>
      <c r="DC1556" s="77">
        <v>0.71896016785821715</v>
      </c>
      <c r="DD1556" s="77">
        <v>3.0714971986151118</v>
      </c>
      <c r="DE1556" s="77">
        <v>1.6845772405344519</v>
      </c>
      <c r="DF1556" s="77">
        <v>0</v>
      </c>
      <c r="DG1556" s="77">
        <v>0</v>
      </c>
      <c r="DH1556" s="77">
        <v>0.37599181639995077</v>
      </c>
      <c r="DI1556" s="77">
        <v>0.37599181639995077</v>
      </c>
      <c r="DJ1556" s="77">
        <v>1.5364621742515789E-4</v>
      </c>
      <c r="DL1556" s="77">
        <v>0</v>
      </c>
      <c r="DM1556" s="77">
        <v>0</v>
      </c>
      <c r="DN1556" s="77">
        <v>0</v>
      </c>
      <c r="DO1556" s="77">
        <v>0</v>
      </c>
      <c r="DP1556" s="77">
        <v>0</v>
      </c>
      <c r="DQ1556" s="77">
        <v>0</v>
      </c>
      <c r="DR1556" s="77">
        <v>0</v>
      </c>
      <c r="DS1556" s="77">
        <v>5.7769720372666882E-5</v>
      </c>
      <c r="DT1556" s="77">
        <v>5.7769720372666882E-5</v>
      </c>
      <c r="DU1556" s="77">
        <v>0</v>
      </c>
      <c r="DV1556" s="77">
        <v>5.7769720372666882E-5</v>
      </c>
      <c r="DW1556" s="77">
        <v>5.7769720372666882E-5</v>
      </c>
      <c r="GE1556" s="77" t="s">
        <v>422</v>
      </c>
      <c r="GF1556" s="77" t="s">
        <v>155</v>
      </c>
      <c r="GG1556" s="77" t="s">
        <v>437</v>
      </c>
      <c r="GH1556" s="77" t="s">
        <v>300</v>
      </c>
      <c r="GI1556" s="77">
        <v>2021</v>
      </c>
      <c r="GJ1556" s="77" t="s">
        <v>305</v>
      </c>
      <c r="GK1556" s="77">
        <v>222.22942162783491</v>
      </c>
      <c r="GL1556" s="77">
        <v>714.33079099999998</v>
      </c>
      <c r="GM1556" s="77">
        <v>2021</v>
      </c>
      <c r="GN1556" s="77" t="s">
        <v>175</v>
      </c>
      <c r="GO1556" s="77">
        <v>0.13250000000000001</v>
      </c>
      <c r="GP1556" s="77">
        <v>3</v>
      </c>
      <c r="GQ1556" s="77">
        <v>0</v>
      </c>
      <c r="GR1556" s="77" t="s">
        <v>423</v>
      </c>
      <c r="GS1556" s="77">
        <v>0.1527377521613833</v>
      </c>
      <c r="GT1556" s="77">
        <v>33.942822323559803</v>
      </c>
      <c r="GU1556" s="77">
        <v>0.1527377521613833</v>
      </c>
      <c r="GV1556" s="77">
        <v>33.942822323559803</v>
      </c>
      <c r="GW1556" s="77">
        <v>0</v>
      </c>
      <c r="GX1556" s="77">
        <v>0</v>
      </c>
      <c r="GY1556" s="77">
        <v>0</v>
      </c>
      <c r="GZ1556" s="77">
        <v>0</v>
      </c>
    </row>
    <row r="1557" spans="98:208" x14ac:dyDescent="0.25">
      <c r="CT1557" s="77" t="s">
        <v>155</v>
      </c>
      <c r="CU1557" s="77" t="s">
        <v>454</v>
      </c>
      <c r="CV1557" s="77" t="s">
        <v>467</v>
      </c>
      <c r="CW1557" s="77">
        <v>2025</v>
      </c>
      <c r="CX1557" s="77">
        <v>0</v>
      </c>
      <c r="CY1557" s="77">
        <v>0</v>
      </c>
      <c r="CZ1557" s="77">
        <v>0</v>
      </c>
      <c r="DA1557" s="77">
        <v>0</v>
      </c>
      <c r="DB1557" s="77">
        <v>5.4750346070077907</v>
      </c>
      <c r="DC1557" s="77">
        <v>0.71896016785821715</v>
      </c>
      <c r="DD1557" s="77">
        <v>3.0714971986151118</v>
      </c>
      <c r="DE1557" s="77">
        <v>1.6845772405344519</v>
      </c>
      <c r="DF1557" s="77">
        <v>0</v>
      </c>
      <c r="DG1557" s="77">
        <v>0</v>
      </c>
      <c r="DH1557" s="77">
        <v>0</v>
      </c>
      <c r="DI1557" s="77">
        <v>0.37599181639995077</v>
      </c>
      <c r="DJ1557" s="77">
        <v>1.5364621742515789E-4</v>
      </c>
      <c r="DL1557" s="77">
        <v>0</v>
      </c>
      <c r="DM1557" s="77">
        <v>0</v>
      </c>
      <c r="DN1557" s="77">
        <v>0</v>
      </c>
      <c r="DO1557" s="77">
        <v>0</v>
      </c>
      <c r="DP1557" s="77">
        <v>0</v>
      </c>
      <c r="DQ1557" s="77">
        <v>0</v>
      </c>
      <c r="DR1557" s="77">
        <v>0</v>
      </c>
      <c r="DS1557" s="77">
        <v>0</v>
      </c>
      <c r="DT1557" s="77">
        <v>0</v>
      </c>
      <c r="DU1557" s="77">
        <v>0</v>
      </c>
      <c r="DV1557" s="77">
        <v>5.7769720372666882E-5</v>
      </c>
      <c r="DW1557" s="77">
        <v>5.7769720372666882E-5</v>
      </c>
      <c r="GE1557" s="77" t="s">
        <v>425</v>
      </c>
      <c r="GF1557" s="77" t="s">
        <v>155</v>
      </c>
      <c r="GG1557" s="77" t="s">
        <v>437</v>
      </c>
      <c r="GH1557" s="77" t="s">
        <v>300</v>
      </c>
      <c r="GI1557" s="77">
        <v>2021</v>
      </c>
      <c r="GJ1557" s="77" t="s">
        <v>301</v>
      </c>
      <c r="GK1557" s="77">
        <v>8585.7228092481128</v>
      </c>
      <c r="GL1557" s="77">
        <v>714.33079099999998</v>
      </c>
      <c r="GM1557" s="77">
        <v>2021</v>
      </c>
      <c r="GN1557" s="77" t="s">
        <v>175</v>
      </c>
      <c r="GO1557" s="77">
        <v>5.3000000000000005E-2</v>
      </c>
      <c r="GP1557" s="77">
        <v>3</v>
      </c>
      <c r="GQ1557" s="77">
        <v>0</v>
      </c>
      <c r="GR1557" s="77" t="s">
        <v>423</v>
      </c>
      <c r="GS1557" s="77">
        <v>5.5966209081309413E-2</v>
      </c>
      <c r="GT1557" s="77">
        <v>480.5103578565471</v>
      </c>
      <c r="GU1557" s="77">
        <v>5.5966209081309413E-2</v>
      </c>
      <c r="GV1557" s="77">
        <v>480.5103578565471</v>
      </c>
      <c r="GW1557" s="77">
        <v>0</v>
      </c>
      <c r="GX1557" s="77">
        <v>0</v>
      </c>
      <c r="GY1557" s="77">
        <v>0</v>
      </c>
      <c r="GZ1557" s="77">
        <v>0</v>
      </c>
    </row>
    <row r="1558" spans="98:208" x14ac:dyDescent="0.25">
      <c r="CT1558" s="77" t="s">
        <v>155</v>
      </c>
      <c r="CU1558" s="77" t="s">
        <v>454</v>
      </c>
      <c r="CV1558" s="77" t="s">
        <v>474</v>
      </c>
      <c r="CW1558" s="77">
        <v>2020</v>
      </c>
      <c r="CX1558" s="77">
        <v>0</v>
      </c>
      <c r="CY1558" s="77">
        <v>0</v>
      </c>
      <c r="CZ1558" s="77">
        <v>0</v>
      </c>
      <c r="DA1558" s="77">
        <v>0</v>
      </c>
      <c r="DB1558" s="77">
        <v>7.7900575334947222E-2</v>
      </c>
      <c r="DC1558" s="77">
        <v>3.6425060683953688E-2</v>
      </c>
      <c r="DD1558" s="77">
        <v>1.580872452542265E-3</v>
      </c>
      <c r="DE1558" s="77">
        <v>3.9894642198449869E-2</v>
      </c>
      <c r="DF1558" s="77">
        <v>7.8847092159214024E-3</v>
      </c>
      <c r="DG1558" s="77">
        <v>0</v>
      </c>
      <c r="DH1558" s="77">
        <v>0</v>
      </c>
      <c r="DI1558" s="77">
        <v>0</v>
      </c>
      <c r="DJ1558" s="77">
        <v>1.041148893301384E-3</v>
      </c>
      <c r="DL1558" s="77">
        <v>0</v>
      </c>
      <c r="DM1558" s="77">
        <v>8.2091562741597916E-6</v>
      </c>
      <c r="DN1558" s="77">
        <v>8.2091562741597916E-6</v>
      </c>
      <c r="DO1558" s="77">
        <v>0</v>
      </c>
      <c r="DP1558" s="77">
        <v>0</v>
      </c>
      <c r="DQ1558" s="77">
        <v>0</v>
      </c>
      <c r="DR1558" s="77">
        <v>0</v>
      </c>
      <c r="DS1558" s="77">
        <v>0</v>
      </c>
      <c r="DT1558" s="77">
        <v>0</v>
      </c>
      <c r="DU1558" s="77">
        <v>0</v>
      </c>
      <c r="DV1558" s="77">
        <v>0</v>
      </c>
      <c r="DW1558" s="77">
        <v>0</v>
      </c>
      <c r="GE1558" s="77" t="s">
        <v>427</v>
      </c>
      <c r="GF1558" s="77" t="s">
        <v>155</v>
      </c>
      <c r="GG1558" s="77" t="s">
        <v>437</v>
      </c>
      <c r="GH1558" s="77" t="s">
        <v>300</v>
      </c>
      <c r="GI1558" s="77">
        <v>2021</v>
      </c>
      <c r="GJ1558" s="77" t="s">
        <v>303</v>
      </c>
      <c r="GK1558" s="77">
        <v>5338.1784104568487</v>
      </c>
      <c r="GL1558" s="77">
        <v>714.33079099999998</v>
      </c>
      <c r="GM1558" s="77">
        <v>2021</v>
      </c>
      <c r="GN1558" s="77" t="s">
        <v>175</v>
      </c>
      <c r="GO1558" s="77">
        <v>5.3000000000000005E-2</v>
      </c>
      <c r="GP1558" s="77">
        <v>3</v>
      </c>
      <c r="GQ1558" s="77">
        <v>0</v>
      </c>
      <c r="GR1558" s="77" t="s">
        <v>423</v>
      </c>
      <c r="GS1558" s="77">
        <v>5.5966209081309413E-2</v>
      </c>
      <c r="GT1558" s="77">
        <v>298.75760903295992</v>
      </c>
      <c r="GU1558" s="77">
        <v>5.5966209081309413E-2</v>
      </c>
      <c r="GV1558" s="77">
        <v>298.75760903295992</v>
      </c>
      <c r="GW1558" s="77">
        <v>0</v>
      </c>
      <c r="GX1558" s="77">
        <v>0</v>
      </c>
      <c r="GY1558" s="77">
        <v>0</v>
      </c>
      <c r="GZ1558" s="77">
        <v>0</v>
      </c>
    </row>
    <row r="1559" spans="98:208" x14ac:dyDescent="0.25">
      <c r="CT1559" s="77" t="s">
        <v>155</v>
      </c>
      <c r="CU1559" s="77" t="s">
        <v>454</v>
      </c>
      <c r="CV1559" s="77" t="s">
        <v>474</v>
      </c>
      <c r="CW1559" s="77">
        <v>2021</v>
      </c>
      <c r="CX1559" s="77">
        <v>0</v>
      </c>
      <c r="CY1559" s="77">
        <v>0</v>
      </c>
      <c r="CZ1559" s="77">
        <v>0</v>
      </c>
      <c r="DA1559" s="77">
        <v>0</v>
      </c>
      <c r="DB1559" s="77">
        <v>7.7900575334947222E-2</v>
      </c>
      <c r="DC1559" s="77">
        <v>3.6425060683953688E-2</v>
      </c>
      <c r="DD1559" s="77">
        <v>1.580872452542265E-3</v>
      </c>
      <c r="DE1559" s="77">
        <v>3.9894642198449869E-2</v>
      </c>
      <c r="DF1559" s="77">
        <v>7.8847092159214024E-3</v>
      </c>
      <c r="DG1559" s="77">
        <v>7.8847092159214024E-3</v>
      </c>
      <c r="DH1559" s="77">
        <v>0</v>
      </c>
      <c r="DI1559" s="77">
        <v>0</v>
      </c>
      <c r="DJ1559" s="77">
        <v>1.041148893301384E-3</v>
      </c>
      <c r="DL1559" s="77">
        <v>0</v>
      </c>
      <c r="DM1559" s="77">
        <v>8.2091562741597916E-6</v>
      </c>
      <c r="DN1559" s="77">
        <v>8.2091562741597916E-6</v>
      </c>
      <c r="DO1559" s="77">
        <v>0</v>
      </c>
      <c r="DP1559" s="77">
        <v>8.2091562741597916E-6</v>
      </c>
      <c r="DQ1559" s="77">
        <v>8.2091562741597916E-6</v>
      </c>
      <c r="DR1559" s="77">
        <v>0</v>
      </c>
      <c r="DS1559" s="77">
        <v>0</v>
      </c>
      <c r="DT1559" s="77">
        <v>0</v>
      </c>
      <c r="DU1559" s="77">
        <v>0</v>
      </c>
      <c r="DV1559" s="77">
        <v>0</v>
      </c>
      <c r="DW1559" s="77">
        <v>0</v>
      </c>
      <c r="GE1559" s="77" t="s">
        <v>422</v>
      </c>
      <c r="GF1559" s="77" t="s">
        <v>155</v>
      </c>
      <c r="GG1559" s="77" t="s">
        <v>437</v>
      </c>
      <c r="GH1559" s="77" t="s">
        <v>300</v>
      </c>
      <c r="GI1559" s="77">
        <v>2022</v>
      </c>
      <c r="GJ1559" s="77" t="s">
        <v>305</v>
      </c>
      <c r="GK1559" s="77">
        <v>222.22942162783491</v>
      </c>
      <c r="GL1559" s="77">
        <v>714.33079099999998</v>
      </c>
      <c r="GM1559" s="77">
        <v>2022</v>
      </c>
      <c r="GN1559" s="77" t="s">
        <v>175</v>
      </c>
      <c r="GO1559" s="77">
        <v>0.13250000000000001</v>
      </c>
      <c r="GP1559" s="77">
        <v>3</v>
      </c>
      <c r="GQ1559" s="77">
        <v>0</v>
      </c>
      <c r="GR1559" s="77" t="s">
        <v>423</v>
      </c>
      <c r="GS1559" s="77">
        <v>0.1527377521613833</v>
      </c>
      <c r="GT1559" s="77">
        <v>33.942822323559803</v>
      </c>
      <c r="GU1559" s="77">
        <v>0.1527377521613833</v>
      </c>
      <c r="GV1559" s="77">
        <v>33.942822323559803</v>
      </c>
      <c r="GW1559" s="77">
        <v>0.1527377521613833</v>
      </c>
      <c r="GX1559" s="77">
        <v>33.942822323559803</v>
      </c>
      <c r="GY1559" s="77">
        <v>0</v>
      </c>
      <c r="GZ1559" s="77">
        <v>0</v>
      </c>
    </row>
    <row r="1560" spans="98:208" x14ac:dyDescent="0.25">
      <c r="CT1560" s="77" t="s">
        <v>155</v>
      </c>
      <c r="CU1560" s="77" t="s">
        <v>454</v>
      </c>
      <c r="CV1560" s="77" t="s">
        <v>474</v>
      </c>
      <c r="CW1560" s="77">
        <v>2022</v>
      </c>
      <c r="CX1560" s="77">
        <v>0</v>
      </c>
      <c r="CY1560" s="77">
        <v>0</v>
      </c>
      <c r="CZ1560" s="77">
        <v>0</v>
      </c>
      <c r="DA1560" s="77">
        <v>0</v>
      </c>
      <c r="DB1560" s="77">
        <v>7.7900575334947222E-2</v>
      </c>
      <c r="DC1560" s="77">
        <v>3.6425060683953688E-2</v>
      </c>
      <c r="DD1560" s="77">
        <v>1.580872452542265E-3</v>
      </c>
      <c r="DE1560" s="77">
        <v>3.9894642198449869E-2</v>
      </c>
      <c r="DF1560" s="77">
        <v>7.8847092159214024E-3</v>
      </c>
      <c r="DG1560" s="77">
        <v>7.8847092159214024E-3</v>
      </c>
      <c r="DH1560" s="77">
        <v>7.8847092159214024E-3</v>
      </c>
      <c r="DI1560" s="77">
        <v>0</v>
      </c>
      <c r="DJ1560" s="77">
        <v>1.041148893301384E-3</v>
      </c>
      <c r="DL1560" s="77">
        <v>0</v>
      </c>
      <c r="DM1560" s="77">
        <v>8.2091562741597916E-6</v>
      </c>
      <c r="DN1560" s="77">
        <v>8.2091562741597916E-6</v>
      </c>
      <c r="DO1560" s="77">
        <v>0</v>
      </c>
      <c r="DP1560" s="77">
        <v>8.2091562741597916E-6</v>
      </c>
      <c r="DQ1560" s="77">
        <v>8.2091562741597916E-6</v>
      </c>
      <c r="DR1560" s="77">
        <v>0</v>
      </c>
      <c r="DS1560" s="77">
        <v>8.2091562741597916E-6</v>
      </c>
      <c r="DT1560" s="77">
        <v>8.2091562741597916E-6</v>
      </c>
      <c r="DU1560" s="77">
        <v>0</v>
      </c>
      <c r="DV1560" s="77">
        <v>0</v>
      </c>
      <c r="DW1560" s="77">
        <v>0</v>
      </c>
      <c r="GE1560" s="77" t="s">
        <v>425</v>
      </c>
      <c r="GF1560" s="77" t="s">
        <v>155</v>
      </c>
      <c r="GG1560" s="77" t="s">
        <v>437</v>
      </c>
      <c r="GH1560" s="77" t="s">
        <v>300</v>
      </c>
      <c r="GI1560" s="77">
        <v>2022</v>
      </c>
      <c r="GJ1560" s="77" t="s">
        <v>301</v>
      </c>
      <c r="GK1560" s="77">
        <v>8585.7228092481128</v>
      </c>
      <c r="GL1560" s="77">
        <v>714.33079099999998</v>
      </c>
      <c r="GM1560" s="77">
        <v>2022</v>
      </c>
      <c r="GN1560" s="77" t="s">
        <v>175</v>
      </c>
      <c r="GO1560" s="77">
        <v>5.3000000000000005E-2</v>
      </c>
      <c r="GP1560" s="77">
        <v>3</v>
      </c>
      <c r="GQ1560" s="77">
        <v>0</v>
      </c>
      <c r="GR1560" s="77" t="s">
        <v>423</v>
      </c>
      <c r="GS1560" s="77">
        <v>5.5966209081309413E-2</v>
      </c>
      <c r="GT1560" s="77">
        <v>480.5103578565471</v>
      </c>
      <c r="GU1560" s="77">
        <v>5.5966209081309413E-2</v>
      </c>
      <c r="GV1560" s="77">
        <v>480.5103578565471</v>
      </c>
      <c r="GW1560" s="77">
        <v>5.5966209081309413E-2</v>
      </c>
      <c r="GX1560" s="77">
        <v>480.5103578565471</v>
      </c>
      <c r="GY1560" s="77">
        <v>0</v>
      </c>
      <c r="GZ1560" s="77">
        <v>0</v>
      </c>
    </row>
    <row r="1561" spans="98:208" x14ac:dyDescent="0.25">
      <c r="CT1561" s="77" t="s">
        <v>155</v>
      </c>
      <c r="CU1561" s="77" t="s">
        <v>454</v>
      </c>
      <c r="CV1561" s="77" t="s">
        <v>474</v>
      </c>
      <c r="CW1561" s="77">
        <v>2023</v>
      </c>
      <c r="CX1561" s="77">
        <v>0</v>
      </c>
      <c r="CY1561" s="77">
        <v>0</v>
      </c>
      <c r="CZ1561" s="77">
        <v>0</v>
      </c>
      <c r="DA1561" s="77">
        <v>0</v>
      </c>
      <c r="DB1561" s="77">
        <v>8.0408269036977106E-2</v>
      </c>
      <c r="DC1561" s="77">
        <v>3.7590224611389847E-2</v>
      </c>
      <c r="DD1561" s="77">
        <v>1.6314334115684851E-3</v>
      </c>
      <c r="DE1561" s="77">
        <v>4.1186611014017348E-2</v>
      </c>
      <c r="DF1561" s="77">
        <v>0</v>
      </c>
      <c r="DG1561" s="77">
        <v>8.1378100371603257E-3</v>
      </c>
      <c r="DH1561" s="77">
        <v>8.1378100371603257E-3</v>
      </c>
      <c r="DI1561" s="77">
        <v>8.1378100371603257E-3</v>
      </c>
      <c r="DJ1561" s="77">
        <v>1.041148893301384E-3</v>
      </c>
      <c r="DL1561" s="77">
        <v>0</v>
      </c>
      <c r="DM1561" s="77">
        <v>0</v>
      </c>
      <c r="DN1561" s="77">
        <v>0</v>
      </c>
      <c r="DO1561" s="77">
        <v>0</v>
      </c>
      <c r="DP1561" s="77">
        <v>8.4726719140863675E-6</v>
      </c>
      <c r="DQ1561" s="77">
        <v>8.4726719140863675E-6</v>
      </c>
      <c r="DR1561" s="77">
        <v>0</v>
      </c>
      <c r="DS1561" s="77">
        <v>8.4726719140863675E-6</v>
      </c>
      <c r="DT1561" s="77">
        <v>8.4726719140863675E-6</v>
      </c>
      <c r="DU1561" s="77">
        <v>0</v>
      </c>
      <c r="DV1561" s="77">
        <v>8.4726719140863675E-6</v>
      </c>
      <c r="DW1561" s="77">
        <v>8.4726719140863675E-6</v>
      </c>
      <c r="GE1561" s="77" t="s">
        <v>427</v>
      </c>
      <c r="GF1561" s="77" t="s">
        <v>155</v>
      </c>
      <c r="GG1561" s="77" t="s">
        <v>437</v>
      </c>
      <c r="GH1561" s="77" t="s">
        <v>300</v>
      </c>
      <c r="GI1561" s="77">
        <v>2022</v>
      </c>
      <c r="GJ1561" s="77" t="s">
        <v>303</v>
      </c>
      <c r="GK1561" s="77">
        <v>5338.1784104568487</v>
      </c>
      <c r="GL1561" s="77">
        <v>714.33079099999998</v>
      </c>
      <c r="GM1561" s="77">
        <v>2022</v>
      </c>
      <c r="GN1561" s="77" t="s">
        <v>175</v>
      </c>
      <c r="GO1561" s="77">
        <v>5.3000000000000005E-2</v>
      </c>
      <c r="GP1561" s="77">
        <v>3</v>
      </c>
      <c r="GQ1561" s="77">
        <v>0</v>
      </c>
      <c r="GR1561" s="77" t="s">
        <v>423</v>
      </c>
      <c r="GS1561" s="77">
        <v>5.5966209081309413E-2</v>
      </c>
      <c r="GT1561" s="77">
        <v>298.75760903295992</v>
      </c>
      <c r="GU1561" s="77">
        <v>5.5966209081309413E-2</v>
      </c>
      <c r="GV1561" s="77">
        <v>298.75760903295992</v>
      </c>
      <c r="GW1561" s="77">
        <v>5.5966209081309413E-2</v>
      </c>
      <c r="GX1561" s="77">
        <v>298.75760903295992</v>
      </c>
      <c r="GY1561" s="77">
        <v>0</v>
      </c>
      <c r="GZ1561" s="77">
        <v>0</v>
      </c>
    </row>
    <row r="1562" spans="98:208" x14ac:dyDescent="0.25">
      <c r="CT1562" s="77" t="s">
        <v>155</v>
      </c>
      <c r="CU1562" s="77" t="s">
        <v>454</v>
      </c>
      <c r="CV1562" s="77" t="s">
        <v>474</v>
      </c>
      <c r="CW1562" s="77">
        <v>2024</v>
      </c>
      <c r="CX1562" s="77">
        <v>0</v>
      </c>
      <c r="CY1562" s="77">
        <v>0</v>
      </c>
      <c r="CZ1562" s="77">
        <v>0</v>
      </c>
      <c r="DA1562" s="77">
        <v>0</v>
      </c>
      <c r="DB1562" s="77">
        <v>8.0408269036977106E-2</v>
      </c>
      <c r="DC1562" s="77">
        <v>3.7590224611389847E-2</v>
      </c>
      <c r="DD1562" s="77">
        <v>1.6314334115684851E-3</v>
      </c>
      <c r="DE1562" s="77">
        <v>4.1186611014017348E-2</v>
      </c>
      <c r="DF1562" s="77">
        <v>0</v>
      </c>
      <c r="DG1562" s="77">
        <v>0</v>
      </c>
      <c r="DH1562" s="77">
        <v>8.1378100371603257E-3</v>
      </c>
      <c r="DI1562" s="77">
        <v>8.1378100371603257E-3</v>
      </c>
      <c r="DJ1562" s="77">
        <v>1.041148893301384E-3</v>
      </c>
      <c r="DL1562" s="77">
        <v>0</v>
      </c>
      <c r="DM1562" s="77">
        <v>0</v>
      </c>
      <c r="DN1562" s="77">
        <v>0</v>
      </c>
      <c r="DO1562" s="77">
        <v>0</v>
      </c>
      <c r="DP1562" s="77">
        <v>0</v>
      </c>
      <c r="DQ1562" s="77">
        <v>0</v>
      </c>
      <c r="DR1562" s="77">
        <v>0</v>
      </c>
      <c r="DS1562" s="77">
        <v>8.4726719140863675E-6</v>
      </c>
      <c r="DT1562" s="77">
        <v>8.4726719140863675E-6</v>
      </c>
      <c r="DU1562" s="77">
        <v>0</v>
      </c>
      <c r="DV1562" s="77">
        <v>8.4726719140863675E-6</v>
      </c>
      <c r="DW1562" s="77">
        <v>8.4726719140863675E-6</v>
      </c>
      <c r="GE1562" s="77" t="s">
        <v>422</v>
      </c>
      <c r="GF1562" s="77" t="s">
        <v>155</v>
      </c>
      <c r="GG1562" s="77" t="s">
        <v>437</v>
      </c>
      <c r="GH1562" s="77" t="s">
        <v>300</v>
      </c>
      <c r="GI1562" s="77">
        <v>2023</v>
      </c>
      <c r="GJ1562" s="77" t="s">
        <v>305</v>
      </c>
      <c r="GK1562" s="77">
        <v>233.2300768079437</v>
      </c>
      <c r="GL1562" s="77">
        <v>714.33079099999998</v>
      </c>
      <c r="GM1562" s="77">
        <v>2023</v>
      </c>
      <c r="GN1562" s="77" t="s">
        <v>175</v>
      </c>
      <c r="GO1562" s="77">
        <v>0.13250000000000001</v>
      </c>
      <c r="GP1562" s="77">
        <v>3</v>
      </c>
      <c r="GQ1562" s="77">
        <v>0</v>
      </c>
      <c r="GR1562" s="77" t="s">
        <v>423</v>
      </c>
      <c r="GS1562" s="77">
        <v>0</v>
      </c>
      <c r="GT1562" s="77">
        <v>0</v>
      </c>
      <c r="GU1562" s="77">
        <v>0.1527377521613833</v>
      </c>
      <c r="GV1562" s="77">
        <v>35.623037668072094</v>
      </c>
      <c r="GW1562" s="77">
        <v>0.1527377521613833</v>
      </c>
      <c r="GX1562" s="77">
        <v>35.623037668072094</v>
      </c>
      <c r="GY1562" s="77">
        <v>0.1527377521613833</v>
      </c>
      <c r="GZ1562" s="77">
        <v>35.623037668072094</v>
      </c>
    </row>
    <row r="1563" spans="98:208" x14ac:dyDescent="0.25">
      <c r="CT1563" s="77" t="s">
        <v>155</v>
      </c>
      <c r="CU1563" s="77" t="s">
        <v>454</v>
      </c>
      <c r="CV1563" s="77" t="s">
        <v>474</v>
      </c>
      <c r="CW1563" s="77">
        <v>2025</v>
      </c>
      <c r="CX1563" s="77">
        <v>0</v>
      </c>
      <c r="CY1563" s="77">
        <v>0</v>
      </c>
      <c r="CZ1563" s="77">
        <v>0</v>
      </c>
      <c r="DA1563" s="77">
        <v>0</v>
      </c>
      <c r="DB1563" s="77">
        <v>8.0408269036977106E-2</v>
      </c>
      <c r="DC1563" s="77">
        <v>3.7590224611389847E-2</v>
      </c>
      <c r="DD1563" s="77">
        <v>1.6314334115684851E-3</v>
      </c>
      <c r="DE1563" s="77">
        <v>4.1186611014017348E-2</v>
      </c>
      <c r="DF1563" s="77">
        <v>0</v>
      </c>
      <c r="DG1563" s="77">
        <v>0</v>
      </c>
      <c r="DH1563" s="77">
        <v>0</v>
      </c>
      <c r="DI1563" s="77">
        <v>8.1378100371603257E-3</v>
      </c>
      <c r="DJ1563" s="77">
        <v>1.041148893301384E-3</v>
      </c>
      <c r="DL1563" s="77">
        <v>0</v>
      </c>
      <c r="DM1563" s="77">
        <v>0</v>
      </c>
      <c r="DN1563" s="77">
        <v>0</v>
      </c>
      <c r="DO1563" s="77">
        <v>0</v>
      </c>
      <c r="DP1563" s="77">
        <v>0</v>
      </c>
      <c r="DQ1563" s="77">
        <v>0</v>
      </c>
      <c r="DR1563" s="77">
        <v>0</v>
      </c>
      <c r="DS1563" s="77">
        <v>0</v>
      </c>
      <c r="DT1563" s="77">
        <v>0</v>
      </c>
      <c r="DU1563" s="77">
        <v>0</v>
      </c>
      <c r="DV1563" s="77">
        <v>8.4726719140863675E-6</v>
      </c>
      <c r="DW1563" s="77">
        <v>8.4726719140863675E-6</v>
      </c>
      <c r="GE1563" s="77" t="s">
        <v>425</v>
      </c>
      <c r="GF1563" s="77" t="s">
        <v>155</v>
      </c>
      <c r="GG1563" s="77" t="s">
        <v>437</v>
      </c>
      <c r="GH1563" s="77" t="s">
        <v>300</v>
      </c>
      <c r="GI1563" s="77">
        <v>2023</v>
      </c>
      <c r="GJ1563" s="77" t="s">
        <v>301</v>
      </c>
      <c r="GK1563" s="77">
        <v>8896.5159934287676</v>
      </c>
      <c r="GL1563" s="77">
        <v>714.33079099999998</v>
      </c>
      <c r="GM1563" s="77">
        <v>2023</v>
      </c>
      <c r="GN1563" s="77" t="s">
        <v>175</v>
      </c>
      <c r="GO1563" s="77">
        <v>5.3000000000000005E-2</v>
      </c>
      <c r="GP1563" s="77">
        <v>3</v>
      </c>
      <c r="GQ1563" s="77">
        <v>0</v>
      </c>
      <c r="GR1563" s="77" t="s">
        <v>423</v>
      </c>
      <c r="GS1563" s="77">
        <v>0</v>
      </c>
      <c r="GT1563" s="77">
        <v>0</v>
      </c>
      <c r="GU1563" s="77">
        <v>5.5966209081309413E-2</v>
      </c>
      <c r="GV1563" s="77">
        <v>497.90427418344751</v>
      </c>
      <c r="GW1563" s="77">
        <v>5.5966209081309413E-2</v>
      </c>
      <c r="GX1563" s="77">
        <v>497.90427418344751</v>
      </c>
      <c r="GY1563" s="77">
        <v>5.5966209081309413E-2</v>
      </c>
      <c r="GZ1563" s="77">
        <v>497.90427418344751</v>
      </c>
    </row>
    <row r="1564" spans="98:208" x14ac:dyDescent="0.25">
      <c r="CT1564" s="77" t="s">
        <v>155</v>
      </c>
      <c r="CU1564" s="77" t="s">
        <v>454</v>
      </c>
      <c r="CV1564" s="77" t="s">
        <v>481</v>
      </c>
      <c r="CW1564" s="77">
        <v>2020</v>
      </c>
      <c r="CX1564" s="77">
        <v>0</v>
      </c>
      <c r="CY1564" s="77">
        <v>0</v>
      </c>
      <c r="CZ1564" s="77">
        <v>0</v>
      </c>
      <c r="DA1564" s="77">
        <v>0</v>
      </c>
      <c r="DB1564" s="77">
        <v>21083.842824223491</v>
      </c>
      <c r="DC1564" s="77">
        <v>409.22373582044048</v>
      </c>
      <c r="DD1564" s="77">
        <v>13469.08781237654</v>
      </c>
      <c r="DE1564" s="77">
        <v>7205.5312760231927</v>
      </c>
      <c r="DF1564" s="77">
        <v>1219.5839681181078</v>
      </c>
      <c r="DG1564" s="77">
        <v>0</v>
      </c>
      <c r="DH1564" s="77">
        <v>0</v>
      </c>
      <c r="DI1564" s="77">
        <v>0</v>
      </c>
      <c r="DJ1564" s="77">
        <v>4.1156042574854371E-10</v>
      </c>
      <c r="DL1564" s="77">
        <v>0</v>
      </c>
      <c r="DM1564" s="77">
        <v>5.0193249715478685E-7</v>
      </c>
      <c r="DN1564" s="77">
        <v>5.0193249715478685E-7</v>
      </c>
      <c r="DO1564" s="77">
        <v>0</v>
      </c>
      <c r="DP1564" s="77">
        <v>0</v>
      </c>
      <c r="DQ1564" s="77">
        <v>0</v>
      </c>
      <c r="DR1564" s="77">
        <v>0</v>
      </c>
      <c r="DS1564" s="77">
        <v>0</v>
      </c>
      <c r="DT1564" s="77">
        <v>0</v>
      </c>
      <c r="DU1564" s="77">
        <v>0</v>
      </c>
      <c r="DV1564" s="77">
        <v>0</v>
      </c>
      <c r="DW1564" s="77">
        <v>0</v>
      </c>
      <c r="GE1564" s="77" t="s">
        <v>427</v>
      </c>
      <c r="GF1564" s="77" t="s">
        <v>155</v>
      </c>
      <c r="GG1564" s="77" t="s">
        <v>437</v>
      </c>
      <c r="GH1564" s="77" t="s">
        <v>300</v>
      </c>
      <c r="GI1564" s="77">
        <v>2023</v>
      </c>
      <c r="GJ1564" s="77" t="s">
        <v>303</v>
      </c>
      <c r="GK1564" s="77">
        <v>5534.8914862002002</v>
      </c>
      <c r="GL1564" s="77">
        <v>714.33079099999998</v>
      </c>
      <c r="GM1564" s="77">
        <v>2023</v>
      </c>
      <c r="GN1564" s="77" t="s">
        <v>175</v>
      </c>
      <c r="GO1564" s="77">
        <v>5.3000000000000005E-2</v>
      </c>
      <c r="GP1564" s="77">
        <v>3</v>
      </c>
      <c r="GQ1564" s="77">
        <v>0</v>
      </c>
      <c r="GR1564" s="77" t="s">
        <v>423</v>
      </c>
      <c r="GS1564" s="77">
        <v>0</v>
      </c>
      <c r="GT1564" s="77">
        <v>0</v>
      </c>
      <c r="GU1564" s="77">
        <v>5.5966209081309413E-2</v>
      </c>
      <c r="GV1564" s="77">
        <v>309.76689415903979</v>
      </c>
      <c r="GW1564" s="77">
        <v>5.5966209081309413E-2</v>
      </c>
      <c r="GX1564" s="77">
        <v>309.76689415903979</v>
      </c>
      <c r="GY1564" s="77">
        <v>5.5966209081309413E-2</v>
      </c>
      <c r="GZ1564" s="77">
        <v>309.76689415903979</v>
      </c>
    </row>
    <row r="1565" spans="98:208" x14ac:dyDescent="0.25">
      <c r="CT1565" s="77" t="s">
        <v>155</v>
      </c>
      <c r="CU1565" s="77" t="s">
        <v>454</v>
      </c>
      <c r="CV1565" s="77" t="s">
        <v>481</v>
      </c>
      <c r="CW1565" s="77">
        <v>2021</v>
      </c>
      <c r="CX1565" s="77">
        <v>0</v>
      </c>
      <c r="CY1565" s="77">
        <v>0</v>
      </c>
      <c r="CZ1565" s="77">
        <v>0</v>
      </c>
      <c r="DA1565" s="77">
        <v>0</v>
      </c>
      <c r="DB1565" s="77">
        <v>21083.842824223491</v>
      </c>
      <c r="DC1565" s="77">
        <v>409.22373582044048</v>
      </c>
      <c r="DD1565" s="77">
        <v>13469.08781237654</v>
      </c>
      <c r="DE1565" s="77">
        <v>7205.5312760231927</v>
      </c>
      <c r="DF1565" s="77">
        <v>1219.5839681181078</v>
      </c>
      <c r="DG1565" s="77">
        <v>1219.5839681181078</v>
      </c>
      <c r="DH1565" s="77">
        <v>0</v>
      </c>
      <c r="DI1565" s="77">
        <v>0</v>
      </c>
      <c r="DJ1565" s="77">
        <v>4.1156042574854371E-10</v>
      </c>
      <c r="DL1565" s="77">
        <v>0</v>
      </c>
      <c r="DM1565" s="77">
        <v>5.0193249715478685E-7</v>
      </c>
      <c r="DN1565" s="77">
        <v>5.0193249715478685E-7</v>
      </c>
      <c r="DO1565" s="77">
        <v>0</v>
      </c>
      <c r="DP1565" s="77">
        <v>5.0193249715478685E-7</v>
      </c>
      <c r="DQ1565" s="77">
        <v>5.0193249715478685E-7</v>
      </c>
      <c r="DR1565" s="77">
        <v>0</v>
      </c>
      <c r="DS1565" s="77">
        <v>0</v>
      </c>
      <c r="DT1565" s="77">
        <v>0</v>
      </c>
      <c r="DU1565" s="77">
        <v>0</v>
      </c>
      <c r="DV1565" s="77">
        <v>0</v>
      </c>
      <c r="DW1565" s="77">
        <v>0</v>
      </c>
      <c r="GE1565" s="77" t="s">
        <v>422</v>
      </c>
      <c r="GF1565" s="77" t="s">
        <v>155</v>
      </c>
      <c r="GG1565" s="77" t="s">
        <v>437</v>
      </c>
      <c r="GH1565" s="77" t="s">
        <v>300</v>
      </c>
      <c r="GI1565" s="77">
        <v>2024</v>
      </c>
      <c r="GJ1565" s="77" t="s">
        <v>305</v>
      </c>
      <c r="GK1565" s="77">
        <v>233.2300768079437</v>
      </c>
      <c r="GL1565" s="77">
        <v>714.33079099999998</v>
      </c>
      <c r="GM1565" s="77">
        <v>2024</v>
      </c>
      <c r="GN1565" s="77" t="s">
        <v>175</v>
      </c>
      <c r="GO1565" s="77">
        <v>0.13250000000000001</v>
      </c>
      <c r="GP1565" s="77">
        <v>3</v>
      </c>
      <c r="GQ1565" s="77">
        <v>0</v>
      </c>
      <c r="GR1565" s="77" t="s">
        <v>423</v>
      </c>
      <c r="GS1565" s="77">
        <v>0</v>
      </c>
      <c r="GT1565" s="77">
        <v>0</v>
      </c>
      <c r="GU1565" s="77">
        <v>0</v>
      </c>
      <c r="GV1565" s="77">
        <v>0</v>
      </c>
      <c r="GW1565" s="77">
        <v>0.1527377521613833</v>
      </c>
      <c r="GX1565" s="77">
        <v>35.623037668072094</v>
      </c>
      <c r="GY1565" s="77">
        <v>0.1527377521613833</v>
      </c>
      <c r="GZ1565" s="77">
        <v>35.623037668072094</v>
      </c>
    </row>
    <row r="1566" spans="98:208" x14ac:dyDescent="0.25">
      <c r="CT1566" s="77" t="s">
        <v>155</v>
      </c>
      <c r="CU1566" s="77" t="s">
        <v>454</v>
      </c>
      <c r="CV1566" s="77" t="s">
        <v>481</v>
      </c>
      <c r="CW1566" s="77">
        <v>2022</v>
      </c>
      <c r="CX1566" s="77">
        <v>0</v>
      </c>
      <c r="CY1566" s="77">
        <v>0</v>
      </c>
      <c r="CZ1566" s="77">
        <v>0</v>
      </c>
      <c r="DA1566" s="77">
        <v>0</v>
      </c>
      <c r="DB1566" s="77">
        <v>21083.842824223491</v>
      </c>
      <c r="DC1566" s="77">
        <v>409.22373582044048</v>
      </c>
      <c r="DD1566" s="77">
        <v>13469.08781237654</v>
      </c>
      <c r="DE1566" s="77">
        <v>7205.5312760231927</v>
      </c>
      <c r="DF1566" s="77">
        <v>1219.5839681181078</v>
      </c>
      <c r="DG1566" s="77">
        <v>1219.5839681181078</v>
      </c>
      <c r="DH1566" s="77">
        <v>1219.5839681181078</v>
      </c>
      <c r="DI1566" s="77">
        <v>0</v>
      </c>
      <c r="DJ1566" s="77">
        <v>4.1156042574854371E-10</v>
      </c>
      <c r="DL1566" s="77">
        <v>0</v>
      </c>
      <c r="DM1566" s="77">
        <v>5.0193249715478685E-7</v>
      </c>
      <c r="DN1566" s="77">
        <v>5.0193249715478685E-7</v>
      </c>
      <c r="DO1566" s="77">
        <v>0</v>
      </c>
      <c r="DP1566" s="77">
        <v>5.0193249715478685E-7</v>
      </c>
      <c r="DQ1566" s="77">
        <v>5.0193249715478685E-7</v>
      </c>
      <c r="DR1566" s="77">
        <v>0</v>
      </c>
      <c r="DS1566" s="77">
        <v>5.0193249715478685E-7</v>
      </c>
      <c r="DT1566" s="77">
        <v>5.0193249715478685E-7</v>
      </c>
      <c r="DU1566" s="77">
        <v>0</v>
      </c>
      <c r="DV1566" s="77">
        <v>0</v>
      </c>
      <c r="DW1566" s="77">
        <v>0</v>
      </c>
      <c r="GE1566" s="77" t="s">
        <v>425</v>
      </c>
      <c r="GF1566" s="77" t="s">
        <v>155</v>
      </c>
      <c r="GG1566" s="77" t="s">
        <v>437</v>
      </c>
      <c r="GH1566" s="77" t="s">
        <v>300</v>
      </c>
      <c r="GI1566" s="77">
        <v>2024</v>
      </c>
      <c r="GJ1566" s="77" t="s">
        <v>301</v>
      </c>
      <c r="GK1566" s="77">
        <v>8896.5159934287676</v>
      </c>
      <c r="GL1566" s="77">
        <v>714.33079099999998</v>
      </c>
      <c r="GM1566" s="77">
        <v>2024</v>
      </c>
      <c r="GN1566" s="77" t="s">
        <v>175</v>
      </c>
      <c r="GO1566" s="77">
        <v>5.3000000000000005E-2</v>
      </c>
      <c r="GP1566" s="77">
        <v>3</v>
      </c>
      <c r="GQ1566" s="77">
        <v>0</v>
      </c>
      <c r="GR1566" s="77" t="s">
        <v>423</v>
      </c>
      <c r="GS1566" s="77">
        <v>0</v>
      </c>
      <c r="GT1566" s="77">
        <v>0</v>
      </c>
      <c r="GU1566" s="77">
        <v>0</v>
      </c>
      <c r="GV1566" s="77">
        <v>0</v>
      </c>
      <c r="GW1566" s="77">
        <v>5.5966209081309413E-2</v>
      </c>
      <c r="GX1566" s="77">
        <v>497.90427418344751</v>
      </c>
      <c r="GY1566" s="77">
        <v>5.5966209081309413E-2</v>
      </c>
      <c r="GZ1566" s="77">
        <v>497.90427418344751</v>
      </c>
    </row>
    <row r="1567" spans="98:208" x14ac:dyDescent="0.25">
      <c r="CT1567" s="77" t="s">
        <v>155</v>
      </c>
      <c r="CU1567" s="77" t="s">
        <v>454</v>
      </c>
      <c r="CV1567" s="77" t="s">
        <v>481</v>
      </c>
      <c r="CW1567" s="77">
        <v>2023</v>
      </c>
      <c r="CX1567" s="77">
        <v>0</v>
      </c>
      <c r="CY1567" s="77">
        <v>0</v>
      </c>
      <c r="CZ1567" s="77">
        <v>0</v>
      </c>
      <c r="DA1567" s="77">
        <v>0</v>
      </c>
      <c r="DB1567" s="77">
        <v>21835.978114129619</v>
      </c>
      <c r="DC1567" s="77">
        <v>428.60232122030828</v>
      </c>
      <c r="DD1567" s="77">
        <v>13939.560973455909</v>
      </c>
      <c r="DE1567" s="77">
        <v>7467.8148194519936</v>
      </c>
      <c r="DF1567" s="77">
        <v>0</v>
      </c>
      <c r="DG1567" s="77">
        <v>1263.5534246223865</v>
      </c>
      <c r="DH1567" s="77">
        <v>1263.5534246223865</v>
      </c>
      <c r="DI1567" s="77">
        <v>1263.5534246223865</v>
      </c>
      <c r="DJ1567" s="77">
        <v>4.1156042574854371E-10</v>
      </c>
      <c r="DL1567" s="77">
        <v>0</v>
      </c>
      <c r="DM1567" s="77">
        <v>0</v>
      </c>
      <c r="DN1567" s="77">
        <v>0</v>
      </c>
      <c r="DO1567" s="77">
        <v>0</v>
      </c>
      <c r="DP1567" s="77">
        <v>5.2002858539361984E-7</v>
      </c>
      <c r="DQ1567" s="77">
        <v>5.2002858539361984E-7</v>
      </c>
      <c r="DR1567" s="77">
        <v>0</v>
      </c>
      <c r="DS1567" s="77">
        <v>5.2002858539361984E-7</v>
      </c>
      <c r="DT1567" s="77">
        <v>5.2002858539361984E-7</v>
      </c>
      <c r="DU1567" s="77">
        <v>0</v>
      </c>
      <c r="DV1567" s="77">
        <v>5.2002858539361984E-7</v>
      </c>
      <c r="DW1567" s="77">
        <v>5.2002858539361984E-7</v>
      </c>
      <c r="GE1567" s="77" t="s">
        <v>427</v>
      </c>
      <c r="GF1567" s="77" t="s">
        <v>155</v>
      </c>
      <c r="GG1567" s="77" t="s">
        <v>437</v>
      </c>
      <c r="GH1567" s="77" t="s">
        <v>300</v>
      </c>
      <c r="GI1567" s="77">
        <v>2024</v>
      </c>
      <c r="GJ1567" s="77" t="s">
        <v>303</v>
      </c>
      <c r="GK1567" s="77">
        <v>5534.8914862002002</v>
      </c>
      <c r="GL1567" s="77">
        <v>714.33079099999998</v>
      </c>
      <c r="GM1567" s="77">
        <v>2024</v>
      </c>
      <c r="GN1567" s="77" t="s">
        <v>175</v>
      </c>
      <c r="GO1567" s="77">
        <v>5.3000000000000005E-2</v>
      </c>
      <c r="GP1567" s="77">
        <v>3</v>
      </c>
      <c r="GQ1567" s="77">
        <v>0</v>
      </c>
      <c r="GR1567" s="77" t="s">
        <v>423</v>
      </c>
      <c r="GS1567" s="77">
        <v>0</v>
      </c>
      <c r="GT1567" s="77">
        <v>0</v>
      </c>
      <c r="GU1567" s="77">
        <v>0</v>
      </c>
      <c r="GV1567" s="77">
        <v>0</v>
      </c>
      <c r="GW1567" s="77">
        <v>5.5966209081309413E-2</v>
      </c>
      <c r="GX1567" s="77">
        <v>309.76689415903979</v>
      </c>
      <c r="GY1567" s="77">
        <v>5.5966209081309413E-2</v>
      </c>
      <c r="GZ1567" s="77">
        <v>309.76689415903979</v>
      </c>
    </row>
    <row r="1568" spans="98:208" x14ac:dyDescent="0.25">
      <c r="CT1568" s="77" t="s">
        <v>155</v>
      </c>
      <c r="CU1568" s="77" t="s">
        <v>454</v>
      </c>
      <c r="CV1568" s="77" t="s">
        <v>481</v>
      </c>
      <c r="CW1568" s="77">
        <v>2024</v>
      </c>
      <c r="CX1568" s="77">
        <v>0</v>
      </c>
      <c r="CY1568" s="77">
        <v>0</v>
      </c>
      <c r="CZ1568" s="77">
        <v>0</v>
      </c>
      <c r="DA1568" s="77">
        <v>0</v>
      </c>
      <c r="DB1568" s="77">
        <v>21835.978114129619</v>
      </c>
      <c r="DC1568" s="77">
        <v>428.60232122030828</v>
      </c>
      <c r="DD1568" s="77">
        <v>13939.560973455909</v>
      </c>
      <c r="DE1568" s="77">
        <v>7467.8148194519936</v>
      </c>
      <c r="DF1568" s="77">
        <v>0</v>
      </c>
      <c r="DG1568" s="77">
        <v>0</v>
      </c>
      <c r="DH1568" s="77">
        <v>1263.5534246223865</v>
      </c>
      <c r="DI1568" s="77">
        <v>1263.5534246223865</v>
      </c>
      <c r="DJ1568" s="77">
        <v>4.1156042574854371E-10</v>
      </c>
      <c r="DL1568" s="77">
        <v>0</v>
      </c>
      <c r="DM1568" s="77">
        <v>0</v>
      </c>
      <c r="DN1568" s="77">
        <v>0</v>
      </c>
      <c r="DO1568" s="77">
        <v>0</v>
      </c>
      <c r="DP1568" s="77">
        <v>0</v>
      </c>
      <c r="DQ1568" s="77">
        <v>0</v>
      </c>
      <c r="DR1568" s="77">
        <v>0</v>
      </c>
      <c r="DS1568" s="77">
        <v>5.2002858539361984E-7</v>
      </c>
      <c r="DT1568" s="77">
        <v>5.2002858539361984E-7</v>
      </c>
      <c r="DU1568" s="77">
        <v>0</v>
      </c>
      <c r="DV1568" s="77">
        <v>5.2002858539361984E-7</v>
      </c>
      <c r="DW1568" s="77">
        <v>5.2002858539361984E-7</v>
      </c>
      <c r="GE1568" s="77" t="s">
        <v>422</v>
      </c>
      <c r="GF1568" s="77" t="s">
        <v>155</v>
      </c>
      <c r="GG1568" s="77" t="s">
        <v>437</v>
      </c>
      <c r="GH1568" s="77" t="s">
        <v>300</v>
      </c>
      <c r="GI1568" s="77">
        <v>2025</v>
      </c>
      <c r="GJ1568" s="77" t="s">
        <v>305</v>
      </c>
      <c r="GK1568" s="77">
        <v>233.2300768079437</v>
      </c>
      <c r="GL1568" s="77">
        <v>714.33079099999998</v>
      </c>
      <c r="GM1568" s="77">
        <v>2025</v>
      </c>
      <c r="GN1568" s="77" t="s">
        <v>175</v>
      </c>
      <c r="GO1568" s="77">
        <v>0.13250000000000001</v>
      </c>
      <c r="GP1568" s="77">
        <v>3</v>
      </c>
      <c r="GQ1568" s="77">
        <v>0</v>
      </c>
      <c r="GR1568" s="77" t="s">
        <v>423</v>
      </c>
      <c r="GS1568" s="77">
        <v>0</v>
      </c>
      <c r="GT1568" s="77">
        <v>0</v>
      </c>
      <c r="GU1568" s="77">
        <v>0</v>
      </c>
      <c r="GV1568" s="77">
        <v>0</v>
      </c>
      <c r="GW1568" s="77">
        <v>0</v>
      </c>
      <c r="GX1568" s="77">
        <v>0</v>
      </c>
      <c r="GY1568" s="77">
        <v>0.1527377521613833</v>
      </c>
      <c r="GZ1568" s="77">
        <v>35.623037668072094</v>
      </c>
    </row>
    <row r="1569" spans="98:208" x14ac:dyDescent="0.25">
      <c r="CT1569" s="77" t="s">
        <v>155</v>
      </c>
      <c r="CU1569" s="77" t="s">
        <v>454</v>
      </c>
      <c r="CV1569" s="77" t="s">
        <v>481</v>
      </c>
      <c r="CW1569" s="77">
        <v>2025</v>
      </c>
      <c r="CX1569" s="77">
        <v>0</v>
      </c>
      <c r="CY1569" s="77">
        <v>0</v>
      </c>
      <c r="CZ1569" s="77">
        <v>0</v>
      </c>
      <c r="DA1569" s="77">
        <v>0</v>
      </c>
      <c r="DB1569" s="77">
        <v>21835.978114129619</v>
      </c>
      <c r="DC1569" s="77">
        <v>428.60232122030828</v>
      </c>
      <c r="DD1569" s="77">
        <v>13939.560973455909</v>
      </c>
      <c r="DE1569" s="77">
        <v>7467.8148194519936</v>
      </c>
      <c r="DF1569" s="77">
        <v>0</v>
      </c>
      <c r="DG1569" s="77">
        <v>0</v>
      </c>
      <c r="DH1569" s="77">
        <v>0</v>
      </c>
      <c r="DI1569" s="77">
        <v>1263.5534246223865</v>
      </c>
      <c r="DJ1569" s="77">
        <v>4.1156042574854371E-10</v>
      </c>
      <c r="DL1569" s="77">
        <v>0</v>
      </c>
      <c r="DM1569" s="77">
        <v>0</v>
      </c>
      <c r="DN1569" s="77">
        <v>0</v>
      </c>
      <c r="DO1569" s="77">
        <v>0</v>
      </c>
      <c r="DP1569" s="77">
        <v>0</v>
      </c>
      <c r="DQ1569" s="77">
        <v>0</v>
      </c>
      <c r="DR1569" s="77">
        <v>0</v>
      </c>
      <c r="DS1569" s="77">
        <v>0</v>
      </c>
      <c r="DT1569" s="77">
        <v>0</v>
      </c>
      <c r="DU1569" s="77">
        <v>0</v>
      </c>
      <c r="DV1569" s="77">
        <v>5.2002858539361984E-7</v>
      </c>
      <c r="DW1569" s="77">
        <v>5.2002858539361984E-7</v>
      </c>
      <c r="GE1569" s="77" t="s">
        <v>425</v>
      </c>
      <c r="GF1569" s="77" t="s">
        <v>155</v>
      </c>
      <c r="GG1569" s="77" t="s">
        <v>437</v>
      </c>
      <c r="GH1569" s="77" t="s">
        <v>300</v>
      </c>
      <c r="GI1569" s="77">
        <v>2025</v>
      </c>
      <c r="GJ1569" s="77" t="s">
        <v>301</v>
      </c>
      <c r="GK1569" s="77">
        <v>8896.5159934287676</v>
      </c>
      <c r="GL1569" s="77">
        <v>714.33079099999998</v>
      </c>
      <c r="GM1569" s="77">
        <v>2025</v>
      </c>
      <c r="GN1569" s="77" t="s">
        <v>175</v>
      </c>
      <c r="GO1569" s="77">
        <v>5.3000000000000005E-2</v>
      </c>
      <c r="GP1569" s="77">
        <v>3</v>
      </c>
      <c r="GQ1569" s="77">
        <v>0</v>
      </c>
      <c r="GR1569" s="77" t="s">
        <v>423</v>
      </c>
      <c r="GS1569" s="77">
        <v>0</v>
      </c>
      <c r="GT1569" s="77">
        <v>0</v>
      </c>
      <c r="GU1569" s="77">
        <v>0</v>
      </c>
      <c r="GV1569" s="77">
        <v>0</v>
      </c>
      <c r="GW1569" s="77">
        <v>0</v>
      </c>
      <c r="GX1569" s="77">
        <v>0</v>
      </c>
      <c r="GY1569" s="77">
        <v>5.5966209081309413E-2</v>
      </c>
      <c r="GZ1569" s="77">
        <v>497.90427418344751</v>
      </c>
    </row>
    <row r="1570" spans="98:208" x14ac:dyDescent="0.25">
      <c r="CT1570" s="77" t="s">
        <v>155</v>
      </c>
      <c r="CU1570" s="77" t="s">
        <v>454</v>
      </c>
      <c r="CV1570" s="77" t="s">
        <v>488</v>
      </c>
      <c r="CW1570" s="77">
        <v>2020</v>
      </c>
      <c r="CX1570" s="77">
        <v>0</v>
      </c>
      <c r="CY1570" s="77">
        <v>0</v>
      </c>
      <c r="CZ1570" s="77">
        <v>0</v>
      </c>
      <c r="DA1570" s="77">
        <v>0</v>
      </c>
      <c r="DB1570" s="77">
        <v>21083.842824224412</v>
      </c>
      <c r="DC1570" s="77">
        <v>409.22373582039688</v>
      </c>
      <c r="DD1570" s="77">
        <v>13469.087812378721</v>
      </c>
      <c r="DE1570" s="77">
        <v>7205.5312760252109</v>
      </c>
      <c r="DF1570" s="77">
        <v>1219.5839681183361</v>
      </c>
      <c r="DG1570" s="77">
        <v>0</v>
      </c>
      <c r="DH1570" s="77">
        <v>0</v>
      </c>
      <c r="DI1570" s="77">
        <v>0</v>
      </c>
      <c r="DJ1570" s="77">
        <v>1.775010128960777E-8</v>
      </c>
      <c r="DL1570" s="77">
        <v>0</v>
      </c>
      <c r="DM1570" s="77">
        <v>2.164773896528224E-5</v>
      </c>
      <c r="DN1570" s="77">
        <v>2.164773896528224E-5</v>
      </c>
      <c r="DO1570" s="77">
        <v>0</v>
      </c>
      <c r="DP1570" s="77">
        <v>0</v>
      </c>
      <c r="DQ1570" s="77">
        <v>0</v>
      </c>
      <c r="DR1570" s="77">
        <v>0</v>
      </c>
      <c r="DS1570" s="77">
        <v>0</v>
      </c>
      <c r="DT1570" s="77">
        <v>0</v>
      </c>
      <c r="DU1570" s="77">
        <v>0</v>
      </c>
      <c r="DV1570" s="77">
        <v>0</v>
      </c>
      <c r="DW1570" s="77">
        <v>0</v>
      </c>
      <c r="GE1570" s="77" t="s">
        <v>427</v>
      </c>
      <c r="GF1570" s="77" t="s">
        <v>155</v>
      </c>
      <c r="GG1570" s="77" t="s">
        <v>437</v>
      </c>
      <c r="GH1570" s="77" t="s">
        <v>300</v>
      </c>
      <c r="GI1570" s="77">
        <v>2025</v>
      </c>
      <c r="GJ1570" s="77" t="s">
        <v>303</v>
      </c>
      <c r="GK1570" s="77">
        <v>5534.8914862002002</v>
      </c>
      <c r="GL1570" s="77">
        <v>714.33079099999998</v>
      </c>
      <c r="GM1570" s="77">
        <v>2025</v>
      </c>
      <c r="GN1570" s="77" t="s">
        <v>175</v>
      </c>
      <c r="GO1570" s="77">
        <v>5.3000000000000005E-2</v>
      </c>
      <c r="GP1570" s="77">
        <v>3</v>
      </c>
      <c r="GQ1570" s="77">
        <v>0</v>
      </c>
      <c r="GR1570" s="77" t="s">
        <v>423</v>
      </c>
      <c r="GS1570" s="77">
        <v>0</v>
      </c>
      <c r="GT1570" s="77">
        <v>0</v>
      </c>
      <c r="GU1570" s="77">
        <v>0</v>
      </c>
      <c r="GV1570" s="77">
        <v>0</v>
      </c>
      <c r="GW1570" s="77">
        <v>0</v>
      </c>
      <c r="GX1570" s="77">
        <v>0</v>
      </c>
      <c r="GY1570" s="77">
        <v>5.5966209081309413E-2</v>
      </c>
      <c r="GZ1570" s="77">
        <v>309.76689415903979</v>
      </c>
    </row>
    <row r="1571" spans="98:208" x14ac:dyDescent="0.25">
      <c r="CT1571" s="77" t="s">
        <v>155</v>
      </c>
      <c r="CU1571" s="77" t="s">
        <v>454</v>
      </c>
      <c r="CV1571" s="77" t="s">
        <v>488</v>
      </c>
      <c r="CW1571" s="77">
        <v>2021</v>
      </c>
      <c r="CX1571" s="77">
        <v>0</v>
      </c>
      <c r="CY1571" s="77">
        <v>0</v>
      </c>
      <c r="CZ1571" s="77">
        <v>0</v>
      </c>
      <c r="DA1571" s="77">
        <v>0</v>
      </c>
      <c r="DB1571" s="77">
        <v>21083.842824224412</v>
      </c>
      <c r="DC1571" s="77">
        <v>409.22373582039688</v>
      </c>
      <c r="DD1571" s="77">
        <v>13469.087812378721</v>
      </c>
      <c r="DE1571" s="77">
        <v>7205.5312760252109</v>
      </c>
      <c r="DF1571" s="77">
        <v>1219.5839681183361</v>
      </c>
      <c r="DG1571" s="77">
        <v>1219.5839681183361</v>
      </c>
      <c r="DH1571" s="77">
        <v>0</v>
      </c>
      <c r="DI1571" s="77">
        <v>0</v>
      </c>
      <c r="DJ1571" s="77">
        <v>1.775010128960777E-8</v>
      </c>
      <c r="DL1571" s="77">
        <v>0</v>
      </c>
      <c r="DM1571" s="77">
        <v>2.164773896528224E-5</v>
      </c>
      <c r="DN1571" s="77">
        <v>2.164773896528224E-5</v>
      </c>
      <c r="DO1571" s="77">
        <v>0</v>
      </c>
      <c r="DP1571" s="77">
        <v>2.164773896528224E-5</v>
      </c>
      <c r="DQ1571" s="77">
        <v>2.164773896528224E-5</v>
      </c>
      <c r="DR1571" s="77">
        <v>0</v>
      </c>
      <c r="DS1571" s="77">
        <v>0</v>
      </c>
      <c r="DT1571" s="77">
        <v>0</v>
      </c>
      <c r="DU1571" s="77">
        <v>0</v>
      </c>
      <c r="DV1571" s="77">
        <v>0</v>
      </c>
      <c r="DW1571" s="77">
        <v>0</v>
      </c>
      <c r="GE1571" s="77" t="s">
        <v>422</v>
      </c>
      <c r="GF1571" s="77" t="s">
        <v>155</v>
      </c>
      <c r="GG1571" s="77" t="s">
        <v>437</v>
      </c>
      <c r="GH1571" s="77" t="s">
        <v>432</v>
      </c>
      <c r="GI1571" s="77">
        <v>2021</v>
      </c>
      <c r="GJ1571" s="77" t="s">
        <v>305</v>
      </c>
      <c r="GK1571" s="77">
        <v>222.22942162784349</v>
      </c>
      <c r="GL1571" s="77">
        <v>714.33079099999998</v>
      </c>
      <c r="GM1571" s="77">
        <v>2021</v>
      </c>
      <c r="GN1571" s="77" t="s">
        <v>175</v>
      </c>
      <c r="GO1571" s="77">
        <v>0.13250000000000001</v>
      </c>
      <c r="GP1571" s="77">
        <v>3</v>
      </c>
      <c r="GQ1571" s="77">
        <v>0</v>
      </c>
      <c r="GR1571" s="77" t="s">
        <v>423</v>
      </c>
      <c r="GS1571" s="77">
        <v>0.1527377521613833</v>
      </c>
      <c r="GT1571" s="77">
        <v>33.94282232356111</v>
      </c>
      <c r="GU1571" s="77">
        <v>0.1527377521613833</v>
      </c>
      <c r="GV1571" s="77">
        <v>33.94282232356111</v>
      </c>
      <c r="GW1571" s="77">
        <v>0</v>
      </c>
      <c r="GX1571" s="77">
        <v>0</v>
      </c>
      <c r="GY1571" s="77">
        <v>0</v>
      </c>
      <c r="GZ1571" s="77">
        <v>0</v>
      </c>
    </row>
    <row r="1572" spans="98:208" x14ac:dyDescent="0.25">
      <c r="CT1572" s="77" t="s">
        <v>155</v>
      </c>
      <c r="CU1572" s="77" t="s">
        <v>454</v>
      </c>
      <c r="CV1572" s="77" t="s">
        <v>488</v>
      </c>
      <c r="CW1572" s="77">
        <v>2022</v>
      </c>
      <c r="CX1572" s="77">
        <v>0</v>
      </c>
      <c r="CY1572" s="77">
        <v>0</v>
      </c>
      <c r="CZ1572" s="77">
        <v>0</v>
      </c>
      <c r="DA1572" s="77">
        <v>0</v>
      </c>
      <c r="DB1572" s="77">
        <v>21083.842824224412</v>
      </c>
      <c r="DC1572" s="77">
        <v>409.22373582039688</v>
      </c>
      <c r="DD1572" s="77">
        <v>13469.087812378721</v>
      </c>
      <c r="DE1572" s="77">
        <v>7205.5312760252109</v>
      </c>
      <c r="DF1572" s="77">
        <v>1219.5839681183361</v>
      </c>
      <c r="DG1572" s="77">
        <v>1219.5839681183361</v>
      </c>
      <c r="DH1572" s="77">
        <v>1219.5839681183361</v>
      </c>
      <c r="DI1572" s="77">
        <v>0</v>
      </c>
      <c r="DJ1572" s="77">
        <v>1.775010128960777E-8</v>
      </c>
      <c r="DL1572" s="77">
        <v>0</v>
      </c>
      <c r="DM1572" s="77">
        <v>2.164773896528224E-5</v>
      </c>
      <c r="DN1572" s="77">
        <v>2.164773896528224E-5</v>
      </c>
      <c r="DO1572" s="77">
        <v>0</v>
      </c>
      <c r="DP1572" s="77">
        <v>2.164773896528224E-5</v>
      </c>
      <c r="DQ1572" s="77">
        <v>2.164773896528224E-5</v>
      </c>
      <c r="DR1572" s="77">
        <v>0</v>
      </c>
      <c r="DS1572" s="77">
        <v>2.164773896528224E-5</v>
      </c>
      <c r="DT1572" s="77">
        <v>2.164773896528224E-5</v>
      </c>
      <c r="DU1572" s="77">
        <v>0</v>
      </c>
      <c r="DV1572" s="77">
        <v>0</v>
      </c>
      <c r="DW1572" s="77">
        <v>0</v>
      </c>
      <c r="GE1572" s="77" t="s">
        <v>425</v>
      </c>
      <c r="GF1572" s="77" t="s">
        <v>155</v>
      </c>
      <c r="GG1572" s="77" t="s">
        <v>437</v>
      </c>
      <c r="GH1572" s="77" t="s">
        <v>432</v>
      </c>
      <c r="GI1572" s="77">
        <v>2021</v>
      </c>
      <c r="GJ1572" s="77" t="s">
        <v>301</v>
      </c>
      <c r="GK1572" s="77">
        <v>8585.7228092484456</v>
      </c>
      <c r="GL1572" s="77">
        <v>714.33079099999998</v>
      </c>
      <c r="GM1572" s="77">
        <v>2021</v>
      </c>
      <c r="GN1572" s="77" t="s">
        <v>175</v>
      </c>
      <c r="GO1572" s="77">
        <v>5.3000000000000005E-2</v>
      </c>
      <c r="GP1572" s="77">
        <v>3</v>
      </c>
      <c r="GQ1572" s="77">
        <v>0</v>
      </c>
      <c r="GR1572" s="77" t="s">
        <v>423</v>
      </c>
      <c r="GS1572" s="77">
        <v>5.5966209081309413E-2</v>
      </c>
      <c r="GT1572" s="77">
        <v>480.51035785656575</v>
      </c>
      <c r="GU1572" s="77">
        <v>5.5966209081309413E-2</v>
      </c>
      <c r="GV1572" s="77">
        <v>480.51035785656575</v>
      </c>
      <c r="GW1572" s="77">
        <v>0</v>
      </c>
      <c r="GX1572" s="77">
        <v>0</v>
      </c>
      <c r="GY1572" s="77">
        <v>0</v>
      </c>
      <c r="GZ1572" s="77">
        <v>0</v>
      </c>
    </row>
    <row r="1573" spans="98:208" x14ac:dyDescent="0.25">
      <c r="CT1573" s="77" t="s">
        <v>155</v>
      </c>
      <c r="CU1573" s="77" t="s">
        <v>454</v>
      </c>
      <c r="CV1573" s="77" t="s">
        <v>488</v>
      </c>
      <c r="CW1573" s="77">
        <v>2023</v>
      </c>
      <c r="CX1573" s="77">
        <v>0</v>
      </c>
      <c r="CY1573" s="77">
        <v>0</v>
      </c>
      <c r="CZ1573" s="77">
        <v>0</v>
      </c>
      <c r="DA1573" s="77">
        <v>0</v>
      </c>
      <c r="DB1573" s="77">
        <v>21835.978114130401</v>
      </c>
      <c r="DC1573" s="77">
        <v>428.60232122024678</v>
      </c>
      <c r="DD1573" s="77">
        <v>13939.56097345751</v>
      </c>
      <c r="DE1573" s="77">
        <v>7467.8148194524774</v>
      </c>
      <c r="DF1573" s="77">
        <v>0</v>
      </c>
      <c r="DG1573" s="77">
        <v>1263.5534246224938</v>
      </c>
      <c r="DH1573" s="77">
        <v>1263.5534246224938</v>
      </c>
      <c r="DI1573" s="77">
        <v>1263.5534246224938</v>
      </c>
      <c r="DJ1573" s="77">
        <v>1.775010128960777E-8</v>
      </c>
      <c r="DL1573" s="77">
        <v>0</v>
      </c>
      <c r="DM1573" s="77">
        <v>0</v>
      </c>
      <c r="DN1573" s="77">
        <v>0</v>
      </c>
      <c r="DO1573" s="77">
        <v>0</v>
      </c>
      <c r="DP1573" s="77">
        <v>2.2428201271880042E-5</v>
      </c>
      <c r="DQ1573" s="77">
        <v>2.2428201271880042E-5</v>
      </c>
      <c r="DR1573" s="77">
        <v>0</v>
      </c>
      <c r="DS1573" s="77">
        <v>2.2428201271880042E-5</v>
      </c>
      <c r="DT1573" s="77">
        <v>2.2428201271880042E-5</v>
      </c>
      <c r="DU1573" s="77">
        <v>0</v>
      </c>
      <c r="DV1573" s="77">
        <v>2.2428201271880042E-5</v>
      </c>
      <c r="DW1573" s="77">
        <v>2.2428201271880042E-5</v>
      </c>
      <c r="GE1573" s="77" t="s">
        <v>422</v>
      </c>
      <c r="GF1573" s="77" t="s">
        <v>155</v>
      </c>
      <c r="GG1573" s="77" t="s">
        <v>437</v>
      </c>
      <c r="GH1573" s="77" t="s">
        <v>432</v>
      </c>
      <c r="GI1573" s="77">
        <v>2022</v>
      </c>
      <c r="GJ1573" s="77" t="s">
        <v>305</v>
      </c>
      <c r="GK1573" s="77">
        <v>222.22942162784349</v>
      </c>
      <c r="GL1573" s="77">
        <v>714.33079099999998</v>
      </c>
      <c r="GM1573" s="77">
        <v>2022</v>
      </c>
      <c r="GN1573" s="77" t="s">
        <v>175</v>
      </c>
      <c r="GO1573" s="77">
        <v>0.13250000000000001</v>
      </c>
      <c r="GP1573" s="77">
        <v>3</v>
      </c>
      <c r="GQ1573" s="77">
        <v>0</v>
      </c>
      <c r="GR1573" s="77" t="s">
        <v>423</v>
      </c>
      <c r="GS1573" s="77">
        <v>0.1527377521613833</v>
      </c>
      <c r="GT1573" s="77">
        <v>33.94282232356111</v>
      </c>
      <c r="GU1573" s="77">
        <v>0.1527377521613833</v>
      </c>
      <c r="GV1573" s="77">
        <v>33.94282232356111</v>
      </c>
      <c r="GW1573" s="77">
        <v>0.1527377521613833</v>
      </c>
      <c r="GX1573" s="77">
        <v>33.94282232356111</v>
      </c>
      <c r="GY1573" s="77">
        <v>0</v>
      </c>
      <c r="GZ1573" s="77">
        <v>0</v>
      </c>
    </row>
    <row r="1574" spans="98:208" x14ac:dyDescent="0.25">
      <c r="CT1574" s="77" t="s">
        <v>155</v>
      </c>
      <c r="CU1574" s="77" t="s">
        <v>454</v>
      </c>
      <c r="CV1574" s="77" t="s">
        <v>488</v>
      </c>
      <c r="CW1574" s="77">
        <v>2024</v>
      </c>
      <c r="CX1574" s="77">
        <v>0</v>
      </c>
      <c r="CY1574" s="77">
        <v>0</v>
      </c>
      <c r="CZ1574" s="77">
        <v>0</v>
      </c>
      <c r="DA1574" s="77">
        <v>0</v>
      </c>
      <c r="DB1574" s="77">
        <v>21835.978114130401</v>
      </c>
      <c r="DC1574" s="77">
        <v>428.60232122024678</v>
      </c>
      <c r="DD1574" s="77">
        <v>13939.56097345751</v>
      </c>
      <c r="DE1574" s="77">
        <v>7467.8148194524774</v>
      </c>
      <c r="DF1574" s="77">
        <v>0</v>
      </c>
      <c r="DG1574" s="77">
        <v>0</v>
      </c>
      <c r="DH1574" s="77">
        <v>1263.5534246224938</v>
      </c>
      <c r="DI1574" s="77">
        <v>1263.5534246224938</v>
      </c>
      <c r="DJ1574" s="77">
        <v>1.775010128960777E-8</v>
      </c>
      <c r="DL1574" s="77">
        <v>0</v>
      </c>
      <c r="DM1574" s="77">
        <v>0</v>
      </c>
      <c r="DN1574" s="77">
        <v>0</v>
      </c>
      <c r="DO1574" s="77">
        <v>0</v>
      </c>
      <c r="DP1574" s="77">
        <v>0</v>
      </c>
      <c r="DQ1574" s="77">
        <v>0</v>
      </c>
      <c r="DR1574" s="77">
        <v>0</v>
      </c>
      <c r="DS1574" s="77">
        <v>2.2428201271880042E-5</v>
      </c>
      <c r="DT1574" s="77">
        <v>2.2428201271880042E-5</v>
      </c>
      <c r="DU1574" s="77">
        <v>0</v>
      </c>
      <c r="DV1574" s="77">
        <v>2.2428201271880042E-5</v>
      </c>
      <c r="DW1574" s="77">
        <v>2.2428201271880042E-5</v>
      </c>
      <c r="GE1574" s="77" t="s">
        <v>425</v>
      </c>
      <c r="GF1574" s="77" t="s">
        <v>155</v>
      </c>
      <c r="GG1574" s="77" t="s">
        <v>437</v>
      </c>
      <c r="GH1574" s="77" t="s">
        <v>432</v>
      </c>
      <c r="GI1574" s="77">
        <v>2022</v>
      </c>
      <c r="GJ1574" s="77" t="s">
        <v>301</v>
      </c>
      <c r="GK1574" s="77">
        <v>8585.7228092484456</v>
      </c>
      <c r="GL1574" s="77">
        <v>714.33079099999998</v>
      </c>
      <c r="GM1574" s="77">
        <v>2022</v>
      </c>
      <c r="GN1574" s="77" t="s">
        <v>175</v>
      </c>
      <c r="GO1574" s="77">
        <v>5.3000000000000005E-2</v>
      </c>
      <c r="GP1574" s="77">
        <v>3</v>
      </c>
      <c r="GQ1574" s="77">
        <v>0</v>
      </c>
      <c r="GR1574" s="77" t="s">
        <v>423</v>
      </c>
      <c r="GS1574" s="77">
        <v>5.5966209081309413E-2</v>
      </c>
      <c r="GT1574" s="77">
        <v>480.51035785656575</v>
      </c>
      <c r="GU1574" s="77">
        <v>5.5966209081309413E-2</v>
      </c>
      <c r="GV1574" s="77">
        <v>480.51035785656575</v>
      </c>
      <c r="GW1574" s="77">
        <v>5.5966209081309413E-2</v>
      </c>
      <c r="GX1574" s="77">
        <v>480.51035785656575</v>
      </c>
      <c r="GY1574" s="77">
        <v>0</v>
      </c>
      <c r="GZ1574" s="77">
        <v>0</v>
      </c>
    </row>
    <row r="1575" spans="98:208" x14ac:dyDescent="0.25">
      <c r="CT1575" s="77" t="s">
        <v>155</v>
      </c>
      <c r="CU1575" s="77" t="s">
        <v>454</v>
      </c>
      <c r="CV1575" s="77" t="s">
        <v>488</v>
      </c>
      <c r="CW1575" s="77">
        <v>2025</v>
      </c>
      <c r="CX1575" s="77">
        <v>0</v>
      </c>
      <c r="CY1575" s="77">
        <v>0</v>
      </c>
      <c r="CZ1575" s="77">
        <v>0</v>
      </c>
      <c r="DA1575" s="77">
        <v>0</v>
      </c>
      <c r="DB1575" s="77">
        <v>21835.978114130401</v>
      </c>
      <c r="DC1575" s="77">
        <v>428.60232122024678</v>
      </c>
      <c r="DD1575" s="77">
        <v>13939.56097345751</v>
      </c>
      <c r="DE1575" s="77">
        <v>7467.8148194524774</v>
      </c>
      <c r="DF1575" s="77">
        <v>0</v>
      </c>
      <c r="DG1575" s="77">
        <v>0</v>
      </c>
      <c r="DH1575" s="77">
        <v>0</v>
      </c>
      <c r="DI1575" s="77">
        <v>1263.5534246224938</v>
      </c>
      <c r="DJ1575" s="77">
        <v>1.775010128960777E-8</v>
      </c>
      <c r="DL1575" s="77">
        <v>0</v>
      </c>
      <c r="DM1575" s="77">
        <v>0</v>
      </c>
      <c r="DN1575" s="77">
        <v>0</v>
      </c>
      <c r="DO1575" s="77">
        <v>0</v>
      </c>
      <c r="DP1575" s="77">
        <v>0</v>
      </c>
      <c r="DQ1575" s="77">
        <v>0</v>
      </c>
      <c r="DR1575" s="77">
        <v>0</v>
      </c>
      <c r="DS1575" s="77">
        <v>0</v>
      </c>
      <c r="DT1575" s="77">
        <v>0</v>
      </c>
      <c r="DU1575" s="77">
        <v>0</v>
      </c>
      <c r="DV1575" s="77">
        <v>2.2428201271880042E-5</v>
      </c>
      <c r="DW1575" s="77">
        <v>2.2428201271880042E-5</v>
      </c>
      <c r="GE1575" s="77" t="s">
        <v>422</v>
      </c>
      <c r="GF1575" s="77" t="s">
        <v>155</v>
      </c>
      <c r="GG1575" s="77" t="s">
        <v>437</v>
      </c>
      <c r="GH1575" s="77" t="s">
        <v>432</v>
      </c>
      <c r="GI1575" s="77">
        <v>2023</v>
      </c>
      <c r="GJ1575" s="77" t="s">
        <v>305</v>
      </c>
      <c r="GK1575" s="77">
        <v>233.23007680795291</v>
      </c>
      <c r="GL1575" s="77">
        <v>714.33079099999998</v>
      </c>
      <c r="GM1575" s="77">
        <v>2023</v>
      </c>
      <c r="GN1575" s="77" t="s">
        <v>175</v>
      </c>
      <c r="GO1575" s="77">
        <v>0.13250000000000001</v>
      </c>
      <c r="GP1575" s="77">
        <v>3</v>
      </c>
      <c r="GQ1575" s="77">
        <v>0</v>
      </c>
      <c r="GR1575" s="77" t="s">
        <v>423</v>
      </c>
      <c r="GS1575" s="77">
        <v>0</v>
      </c>
      <c r="GT1575" s="77">
        <v>0</v>
      </c>
      <c r="GU1575" s="77">
        <v>0.1527377521613833</v>
      </c>
      <c r="GV1575" s="77">
        <v>35.623037668073501</v>
      </c>
      <c r="GW1575" s="77">
        <v>0.1527377521613833</v>
      </c>
      <c r="GX1575" s="77">
        <v>35.623037668073501</v>
      </c>
      <c r="GY1575" s="77">
        <v>0.1527377521613833</v>
      </c>
      <c r="GZ1575" s="77">
        <v>35.623037668073501</v>
      </c>
    </row>
    <row r="1576" spans="98:208" x14ac:dyDescent="0.25">
      <c r="CT1576" s="77" t="s">
        <v>155</v>
      </c>
      <c r="CU1576" s="77" t="s">
        <v>455</v>
      </c>
      <c r="CV1576" s="77" t="s">
        <v>300</v>
      </c>
      <c r="CW1576" s="77">
        <v>2020</v>
      </c>
      <c r="CX1576" s="77">
        <v>0</v>
      </c>
      <c r="CY1576" s="77">
        <v>0</v>
      </c>
      <c r="CZ1576" s="77">
        <v>0</v>
      </c>
      <c r="DA1576" s="77">
        <v>0</v>
      </c>
      <c r="DB1576" s="77">
        <v>14146.130641332949</v>
      </c>
      <c r="DC1576" s="77">
        <v>222.2294216278373</v>
      </c>
      <c r="DD1576" s="77">
        <v>8585.7228092482092</v>
      </c>
      <c r="DE1576" s="77">
        <v>5338.1784104569078</v>
      </c>
      <c r="DF1576" s="77">
        <v>813.21078921307594</v>
      </c>
      <c r="DG1576" s="77">
        <v>0</v>
      </c>
      <c r="DH1576" s="77">
        <v>0</v>
      </c>
      <c r="DI1576" s="77">
        <v>0</v>
      </c>
      <c r="DJ1576" s="77">
        <v>7.6706833208114293E-6</v>
      </c>
      <c r="DL1576" s="77">
        <v>0</v>
      </c>
      <c r="DM1576" s="77">
        <v>6.237882437120641E-3</v>
      </c>
      <c r="DN1576" s="77">
        <v>6.237882437120641E-3</v>
      </c>
      <c r="DO1576" s="77">
        <v>0</v>
      </c>
      <c r="DP1576" s="77">
        <v>0</v>
      </c>
      <c r="DQ1576" s="77">
        <v>0</v>
      </c>
      <c r="DR1576" s="77">
        <v>0</v>
      </c>
      <c r="DS1576" s="77">
        <v>0</v>
      </c>
      <c r="DT1576" s="77">
        <v>0</v>
      </c>
      <c r="DU1576" s="77">
        <v>0</v>
      </c>
      <c r="DV1576" s="77">
        <v>0</v>
      </c>
      <c r="DW1576" s="77">
        <v>0</v>
      </c>
      <c r="GE1576" s="77" t="s">
        <v>425</v>
      </c>
      <c r="GF1576" s="77" t="s">
        <v>155</v>
      </c>
      <c r="GG1576" s="77" t="s">
        <v>437</v>
      </c>
      <c r="GH1576" s="77" t="s">
        <v>432</v>
      </c>
      <c r="GI1576" s="77">
        <v>2023</v>
      </c>
      <c r="GJ1576" s="77" t="s">
        <v>301</v>
      </c>
      <c r="GK1576" s="77">
        <v>8896.5159934291132</v>
      </c>
      <c r="GL1576" s="77">
        <v>714.33079099999998</v>
      </c>
      <c r="GM1576" s="77">
        <v>2023</v>
      </c>
      <c r="GN1576" s="77" t="s">
        <v>175</v>
      </c>
      <c r="GO1576" s="77">
        <v>5.3000000000000005E-2</v>
      </c>
      <c r="GP1576" s="77">
        <v>3</v>
      </c>
      <c r="GQ1576" s="77">
        <v>0</v>
      </c>
      <c r="GR1576" s="77" t="s">
        <v>423</v>
      </c>
      <c r="GS1576" s="77">
        <v>0</v>
      </c>
      <c r="GT1576" s="77">
        <v>0</v>
      </c>
      <c r="GU1576" s="77">
        <v>5.5966209081309413E-2</v>
      </c>
      <c r="GV1576" s="77">
        <v>497.9042741834669</v>
      </c>
      <c r="GW1576" s="77">
        <v>5.5966209081309413E-2</v>
      </c>
      <c r="GX1576" s="77">
        <v>497.9042741834669</v>
      </c>
      <c r="GY1576" s="77">
        <v>5.5966209081309413E-2</v>
      </c>
      <c r="GZ1576" s="77">
        <v>497.9042741834669</v>
      </c>
    </row>
    <row r="1577" spans="98:208" x14ac:dyDescent="0.25">
      <c r="CT1577" s="77" t="s">
        <v>155</v>
      </c>
      <c r="CU1577" s="77" t="s">
        <v>455</v>
      </c>
      <c r="CV1577" s="77" t="s">
        <v>300</v>
      </c>
      <c r="CW1577" s="77">
        <v>2021</v>
      </c>
      <c r="CX1577" s="77">
        <v>0</v>
      </c>
      <c r="CY1577" s="77">
        <v>0</v>
      </c>
      <c r="CZ1577" s="77">
        <v>0</v>
      </c>
      <c r="DA1577" s="77">
        <v>0</v>
      </c>
      <c r="DB1577" s="77">
        <v>14146.130641332949</v>
      </c>
      <c r="DC1577" s="77">
        <v>222.2294216278373</v>
      </c>
      <c r="DD1577" s="77">
        <v>8585.7228092482092</v>
      </c>
      <c r="DE1577" s="77">
        <v>5338.1784104569078</v>
      </c>
      <c r="DF1577" s="77">
        <v>813.21078921307594</v>
      </c>
      <c r="DG1577" s="77">
        <v>813.21078921307594</v>
      </c>
      <c r="DH1577" s="77">
        <v>0</v>
      </c>
      <c r="DI1577" s="77">
        <v>0</v>
      </c>
      <c r="DJ1577" s="77">
        <v>7.6706833208114293E-6</v>
      </c>
      <c r="DL1577" s="77">
        <v>0</v>
      </c>
      <c r="DM1577" s="77">
        <v>6.237882437120641E-3</v>
      </c>
      <c r="DN1577" s="77">
        <v>6.237882437120641E-3</v>
      </c>
      <c r="DO1577" s="77">
        <v>0</v>
      </c>
      <c r="DP1577" s="77">
        <v>6.237882437120641E-3</v>
      </c>
      <c r="DQ1577" s="77">
        <v>6.237882437120641E-3</v>
      </c>
      <c r="DR1577" s="77">
        <v>0</v>
      </c>
      <c r="DS1577" s="77">
        <v>0</v>
      </c>
      <c r="DT1577" s="77">
        <v>0</v>
      </c>
      <c r="DU1577" s="77">
        <v>0</v>
      </c>
      <c r="DV1577" s="77">
        <v>0</v>
      </c>
      <c r="DW1577" s="77">
        <v>0</v>
      </c>
      <c r="GE1577" s="77" t="s">
        <v>422</v>
      </c>
      <c r="GF1577" s="77" t="s">
        <v>155</v>
      </c>
      <c r="GG1577" s="77" t="s">
        <v>437</v>
      </c>
      <c r="GH1577" s="77" t="s">
        <v>432</v>
      </c>
      <c r="GI1577" s="77">
        <v>2024</v>
      </c>
      <c r="GJ1577" s="77" t="s">
        <v>305</v>
      </c>
      <c r="GK1577" s="77">
        <v>233.23007680795291</v>
      </c>
      <c r="GL1577" s="77">
        <v>714.33079099999998</v>
      </c>
      <c r="GM1577" s="77">
        <v>2024</v>
      </c>
      <c r="GN1577" s="77" t="s">
        <v>175</v>
      </c>
      <c r="GO1577" s="77">
        <v>0.13250000000000001</v>
      </c>
      <c r="GP1577" s="77">
        <v>3</v>
      </c>
      <c r="GQ1577" s="77">
        <v>0</v>
      </c>
      <c r="GR1577" s="77" t="s">
        <v>423</v>
      </c>
      <c r="GS1577" s="77">
        <v>0</v>
      </c>
      <c r="GT1577" s="77">
        <v>0</v>
      </c>
      <c r="GU1577" s="77">
        <v>0</v>
      </c>
      <c r="GV1577" s="77">
        <v>0</v>
      </c>
      <c r="GW1577" s="77">
        <v>0.1527377521613833</v>
      </c>
      <c r="GX1577" s="77">
        <v>35.623037668073501</v>
      </c>
      <c r="GY1577" s="77">
        <v>0.1527377521613833</v>
      </c>
      <c r="GZ1577" s="77">
        <v>35.623037668073501</v>
      </c>
    </row>
    <row r="1578" spans="98:208" x14ac:dyDescent="0.25">
      <c r="CT1578" s="77" t="s">
        <v>155</v>
      </c>
      <c r="CU1578" s="77" t="s">
        <v>455</v>
      </c>
      <c r="CV1578" s="77" t="s">
        <v>300</v>
      </c>
      <c r="CW1578" s="77">
        <v>2022</v>
      </c>
      <c r="CX1578" s="77">
        <v>0</v>
      </c>
      <c r="CY1578" s="77">
        <v>0</v>
      </c>
      <c r="CZ1578" s="77">
        <v>0</v>
      </c>
      <c r="DA1578" s="77">
        <v>0</v>
      </c>
      <c r="DB1578" s="77">
        <v>14146.130641332949</v>
      </c>
      <c r="DC1578" s="77">
        <v>222.2294216278373</v>
      </c>
      <c r="DD1578" s="77">
        <v>8585.7228092482092</v>
      </c>
      <c r="DE1578" s="77">
        <v>5338.1784104569078</v>
      </c>
      <c r="DF1578" s="77">
        <v>813.21078921307594</v>
      </c>
      <c r="DG1578" s="77">
        <v>813.21078921307594</v>
      </c>
      <c r="DH1578" s="77">
        <v>813.21078921307594</v>
      </c>
      <c r="DI1578" s="77">
        <v>0</v>
      </c>
      <c r="DJ1578" s="77">
        <v>7.6706833208114293E-6</v>
      </c>
      <c r="DL1578" s="77">
        <v>0</v>
      </c>
      <c r="DM1578" s="77">
        <v>6.237882437120641E-3</v>
      </c>
      <c r="DN1578" s="77">
        <v>6.237882437120641E-3</v>
      </c>
      <c r="DO1578" s="77">
        <v>0</v>
      </c>
      <c r="DP1578" s="77">
        <v>6.237882437120641E-3</v>
      </c>
      <c r="DQ1578" s="77">
        <v>6.237882437120641E-3</v>
      </c>
      <c r="DR1578" s="77">
        <v>0</v>
      </c>
      <c r="DS1578" s="77">
        <v>6.237882437120641E-3</v>
      </c>
      <c r="DT1578" s="77">
        <v>6.237882437120641E-3</v>
      </c>
      <c r="DU1578" s="77">
        <v>0</v>
      </c>
      <c r="DV1578" s="77">
        <v>0</v>
      </c>
      <c r="DW1578" s="77">
        <v>0</v>
      </c>
      <c r="GE1578" s="77" t="s">
        <v>425</v>
      </c>
      <c r="GF1578" s="77" t="s">
        <v>155</v>
      </c>
      <c r="GG1578" s="77" t="s">
        <v>437</v>
      </c>
      <c r="GH1578" s="77" t="s">
        <v>432</v>
      </c>
      <c r="GI1578" s="77">
        <v>2024</v>
      </c>
      <c r="GJ1578" s="77" t="s">
        <v>301</v>
      </c>
      <c r="GK1578" s="77">
        <v>8896.5159934291132</v>
      </c>
      <c r="GL1578" s="77">
        <v>714.33079099999998</v>
      </c>
      <c r="GM1578" s="77">
        <v>2024</v>
      </c>
      <c r="GN1578" s="77" t="s">
        <v>175</v>
      </c>
      <c r="GO1578" s="77">
        <v>5.3000000000000005E-2</v>
      </c>
      <c r="GP1578" s="77">
        <v>3</v>
      </c>
      <c r="GQ1578" s="77">
        <v>0</v>
      </c>
      <c r="GR1578" s="77" t="s">
        <v>423</v>
      </c>
      <c r="GS1578" s="77">
        <v>0</v>
      </c>
      <c r="GT1578" s="77">
        <v>0</v>
      </c>
      <c r="GU1578" s="77">
        <v>0</v>
      </c>
      <c r="GV1578" s="77">
        <v>0</v>
      </c>
      <c r="GW1578" s="77">
        <v>5.5966209081309413E-2</v>
      </c>
      <c r="GX1578" s="77">
        <v>497.9042741834669</v>
      </c>
      <c r="GY1578" s="77">
        <v>5.5966209081309413E-2</v>
      </c>
      <c r="GZ1578" s="77">
        <v>497.9042741834669</v>
      </c>
    </row>
    <row r="1579" spans="98:208" x14ac:dyDescent="0.25">
      <c r="CT1579" s="77" t="s">
        <v>155</v>
      </c>
      <c r="CU1579" s="77" t="s">
        <v>455</v>
      </c>
      <c r="CV1579" s="77" t="s">
        <v>300</v>
      </c>
      <c r="CW1579" s="77">
        <v>2023</v>
      </c>
      <c r="CX1579" s="77">
        <v>0</v>
      </c>
      <c r="CY1579" s="77">
        <v>0</v>
      </c>
      <c r="CZ1579" s="77">
        <v>0</v>
      </c>
      <c r="DA1579" s="77">
        <v>0</v>
      </c>
      <c r="DB1579" s="77">
        <v>14664.63755643707</v>
      </c>
      <c r="DC1579" s="77">
        <v>233.23007680794629</v>
      </c>
      <c r="DD1579" s="77">
        <v>8896.5159934288677</v>
      </c>
      <c r="DE1579" s="77">
        <v>5534.8914862002621</v>
      </c>
      <c r="DF1579" s="77">
        <v>0</v>
      </c>
      <c r="DG1579" s="77">
        <v>843.29420601056881</v>
      </c>
      <c r="DH1579" s="77">
        <v>843.29420601056881</v>
      </c>
      <c r="DI1579" s="77">
        <v>843.29420601056881</v>
      </c>
      <c r="DJ1579" s="77">
        <v>7.6706833208114293E-6</v>
      </c>
      <c r="DL1579" s="77">
        <v>0</v>
      </c>
      <c r="DM1579" s="77">
        <v>0</v>
      </c>
      <c r="DN1579" s="77">
        <v>0</v>
      </c>
      <c r="DO1579" s="77">
        <v>0</v>
      </c>
      <c r="DP1579" s="77">
        <v>6.4686428005821875E-3</v>
      </c>
      <c r="DQ1579" s="77">
        <v>6.4686428005821875E-3</v>
      </c>
      <c r="DR1579" s="77">
        <v>0</v>
      </c>
      <c r="DS1579" s="77">
        <v>6.4686428005821875E-3</v>
      </c>
      <c r="DT1579" s="77">
        <v>6.4686428005821875E-3</v>
      </c>
      <c r="DU1579" s="77">
        <v>0</v>
      </c>
      <c r="DV1579" s="77">
        <v>6.4686428005821875E-3</v>
      </c>
      <c r="DW1579" s="77">
        <v>6.4686428005821875E-3</v>
      </c>
      <c r="GE1579" s="77" t="s">
        <v>422</v>
      </c>
      <c r="GF1579" s="77" t="s">
        <v>155</v>
      </c>
      <c r="GG1579" s="77" t="s">
        <v>437</v>
      </c>
      <c r="GH1579" s="77" t="s">
        <v>432</v>
      </c>
      <c r="GI1579" s="77">
        <v>2025</v>
      </c>
      <c r="GJ1579" s="77" t="s">
        <v>305</v>
      </c>
      <c r="GK1579" s="77">
        <v>233.23007680795291</v>
      </c>
      <c r="GL1579" s="77">
        <v>714.33079099999998</v>
      </c>
      <c r="GM1579" s="77">
        <v>2025</v>
      </c>
      <c r="GN1579" s="77" t="s">
        <v>175</v>
      </c>
      <c r="GO1579" s="77">
        <v>0.13250000000000001</v>
      </c>
      <c r="GP1579" s="77">
        <v>3</v>
      </c>
      <c r="GQ1579" s="77">
        <v>0</v>
      </c>
      <c r="GR1579" s="77" t="s">
        <v>423</v>
      </c>
      <c r="GS1579" s="77">
        <v>0</v>
      </c>
      <c r="GT1579" s="77">
        <v>0</v>
      </c>
      <c r="GU1579" s="77">
        <v>0</v>
      </c>
      <c r="GV1579" s="77">
        <v>0</v>
      </c>
      <c r="GW1579" s="77">
        <v>0</v>
      </c>
      <c r="GX1579" s="77">
        <v>0</v>
      </c>
      <c r="GY1579" s="77">
        <v>0.1527377521613833</v>
      </c>
      <c r="GZ1579" s="77">
        <v>35.623037668073501</v>
      </c>
    </row>
    <row r="1580" spans="98:208" x14ac:dyDescent="0.25">
      <c r="CT1580" s="77" t="s">
        <v>155</v>
      </c>
      <c r="CU1580" s="77" t="s">
        <v>455</v>
      </c>
      <c r="CV1580" s="77" t="s">
        <v>300</v>
      </c>
      <c r="CW1580" s="77">
        <v>2024</v>
      </c>
      <c r="CX1580" s="77">
        <v>0</v>
      </c>
      <c r="CY1580" s="77">
        <v>0</v>
      </c>
      <c r="CZ1580" s="77">
        <v>0</v>
      </c>
      <c r="DA1580" s="77">
        <v>0</v>
      </c>
      <c r="DB1580" s="77">
        <v>14664.63755643707</v>
      </c>
      <c r="DC1580" s="77">
        <v>233.23007680794629</v>
      </c>
      <c r="DD1580" s="77">
        <v>8896.5159934288677</v>
      </c>
      <c r="DE1580" s="77">
        <v>5534.8914862002621</v>
      </c>
      <c r="DF1580" s="77">
        <v>0</v>
      </c>
      <c r="DG1580" s="77">
        <v>0</v>
      </c>
      <c r="DH1580" s="77">
        <v>843.29420601056881</v>
      </c>
      <c r="DI1580" s="77">
        <v>843.29420601056881</v>
      </c>
      <c r="DJ1580" s="77">
        <v>7.6706833208114293E-6</v>
      </c>
      <c r="DL1580" s="77">
        <v>0</v>
      </c>
      <c r="DM1580" s="77">
        <v>0</v>
      </c>
      <c r="DN1580" s="77">
        <v>0</v>
      </c>
      <c r="DO1580" s="77">
        <v>0</v>
      </c>
      <c r="DP1580" s="77">
        <v>0</v>
      </c>
      <c r="DQ1580" s="77">
        <v>0</v>
      </c>
      <c r="DR1580" s="77">
        <v>0</v>
      </c>
      <c r="DS1580" s="77">
        <v>6.4686428005821875E-3</v>
      </c>
      <c r="DT1580" s="77">
        <v>6.4686428005821875E-3</v>
      </c>
      <c r="DU1580" s="77">
        <v>0</v>
      </c>
      <c r="DV1580" s="77">
        <v>6.4686428005821875E-3</v>
      </c>
      <c r="DW1580" s="77">
        <v>6.4686428005821875E-3</v>
      </c>
      <c r="GE1580" s="77" t="s">
        <v>425</v>
      </c>
      <c r="GF1580" s="77" t="s">
        <v>155</v>
      </c>
      <c r="GG1580" s="77" t="s">
        <v>437</v>
      </c>
      <c r="GH1580" s="77" t="s">
        <v>432</v>
      </c>
      <c r="GI1580" s="77">
        <v>2025</v>
      </c>
      <c r="GJ1580" s="77" t="s">
        <v>301</v>
      </c>
      <c r="GK1580" s="77">
        <v>8896.5159934291132</v>
      </c>
      <c r="GL1580" s="77">
        <v>714.33079099999998</v>
      </c>
      <c r="GM1580" s="77">
        <v>2025</v>
      </c>
      <c r="GN1580" s="77" t="s">
        <v>175</v>
      </c>
      <c r="GO1580" s="77">
        <v>5.3000000000000005E-2</v>
      </c>
      <c r="GP1580" s="77">
        <v>3</v>
      </c>
      <c r="GQ1580" s="77">
        <v>0</v>
      </c>
      <c r="GR1580" s="77" t="s">
        <v>423</v>
      </c>
      <c r="GS1580" s="77">
        <v>0</v>
      </c>
      <c r="GT1580" s="77">
        <v>0</v>
      </c>
      <c r="GU1580" s="77">
        <v>0</v>
      </c>
      <c r="GV1580" s="77">
        <v>0</v>
      </c>
      <c r="GW1580" s="77">
        <v>0</v>
      </c>
      <c r="GX1580" s="77">
        <v>0</v>
      </c>
      <c r="GY1580" s="77">
        <v>5.5966209081309413E-2</v>
      </c>
      <c r="GZ1580" s="77">
        <v>497.9042741834669</v>
      </c>
    </row>
    <row r="1581" spans="98:208" x14ac:dyDescent="0.25">
      <c r="CT1581" s="77" t="s">
        <v>155</v>
      </c>
      <c r="CU1581" s="77" t="s">
        <v>455</v>
      </c>
      <c r="CV1581" s="77" t="s">
        <v>300</v>
      </c>
      <c r="CW1581" s="77">
        <v>2025</v>
      </c>
      <c r="CX1581" s="77">
        <v>0</v>
      </c>
      <c r="CY1581" s="77">
        <v>0</v>
      </c>
      <c r="CZ1581" s="77">
        <v>0</v>
      </c>
      <c r="DA1581" s="77">
        <v>0</v>
      </c>
      <c r="DB1581" s="77">
        <v>14664.63755643707</v>
      </c>
      <c r="DC1581" s="77">
        <v>233.23007680794629</v>
      </c>
      <c r="DD1581" s="77">
        <v>8896.5159934288677</v>
      </c>
      <c r="DE1581" s="77">
        <v>5534.8914862002621</v>
      </c>
      <c r="DF1581" s="77">
        <v>0</v>
      </c>
      <c r="DG1581" s="77">
        <v>0</v>
      </c>
      <c r="DH1581" s="77">
        <v>0</v>
      </c>
      <c r="DI1581" s="77">
        <v>843.29420601056881</v>
      </c>
      <c r="DJ1581" s="77">
        <v>7.6706833208114293E-6</v>
      </c>
      <c r="DL1581" s="77">
        <v>0</v>
      </c>
      <c r="DM1581" s="77">
        <v>0</v>
      </c>
      <c r="DN1581" s="77">
        <v>0</v>
      </c>
      <c r="DO1581" s="77">
        <v>0</v>
      </c>
      <c r="DP1581" s="77">
        <v>0</v>
      </c>
      <c r="DQ1581" s="77">
        <v>0</v>
      </c>
      <c r="DR1581" s="77">
        <v>0</v>
      </c>
      <c r="DS1581" s="77">
        <v>0</v>
      </c>
      <c r="DT1581" s="77">
        <v>0</v>
      </c>
      <c r="DU1581" s="77">
        <v>0</v>
      </c>
      <c r="DV1581" s="77">
        <v>6.4686428005821875E-3</v>
      </c>
      <c r="DW1581" s="77">
        <v>6.4686428005821875E-3</v>
      </c>
      <c r="GE1581" s="77" t="s">
        <v>422</v>
      </c>
      <c r="GF1581" s="77" t="s">
        <v>155</v>
      </c>
      <c r="GG1581" s="77" t="s">
        <v>437</v>
      </c>
      <c r="GH1581" s="77" t="s">
        <v>439</v>
      </c>
      <c r="GI1581" s="77">
        <v>2021</v>
      </c>
      <c r="GJ1581" s="77" t="s">
        <v>305</v>
      </c>
      <c r="GK1581" s="77">
        <v>0.69641821681222937</v>
      </c>
      <c r="GL1581" s="77">
        <v>714.33079099999998</v>
      </c>
      <c r="GM1581" s="77">
        <v>2021</v>
      </c>
      <c r="GN1581" s="77" t="s">
        <v>175</v>
      </c>
      <c r="GO1581" s="77">
        <v>0.13250000000000001</v>
      </c>
      <c r="GP1581" s="77">
        <v>3</v>
      </c>
      <c r="GQ1581" s="77">
        <v>0</v>
      </c>
      <c r="GR1581" s="77" t="s">
        <v>423</v>
      </c>
      <c r="GS1581" s="77">
        <v>0.1527377521613833</v>
      </c>
      <c r="GT1581" s="77">
        <v>0.10636935300013879</v>
      </c>
      <c r="GU1581" s="77">
        <v>0.1527377521613833</v>
      </c>
      <c r="GV1581" s="77">
        <v>0.10636935300013879</v>
      </c>
      <c r="GW1581" s="77">
        <v>0</v>
      </c>
      <c r="GX1581" s="77">
        <v>0</v>
      </c>
      <c r="GY1581" s="77">
        <v>0</v>
      </c>
      <c r="GZ1581" s="77">
        <v>0</v>
      </c>
    </row>
    <row r="1582" spans="98:208" x14ac:dyDescent="0.25">
      <c r="CT1582" s="77" t="s">
        <v>155</v>
      </c>
      <c r="CU1582" s="77" t="s">
        <v>455</v>
      </c>
      <c r="CV1582" s="77" t="s">
        <v>432</v>
      </c>
      <c r="CW1582" s="77">
        <v>2020</v>
      </c>
      <c r="CX1582" s="77">
        <v>0</v>
      </c>
      <c r="CY1582" s="77">
        <v>0</v>
      </c>
      <c r="CZ1582" s="77">
        <v>0</v>
      </c>
      <c r="DA1582" s="77">
        <v>0</v>
      </c>
      <c r="DB1582" s="77">
        <v>8807.9522308760825</v>
      </c>
      <c r="DC1582" s="77">
        <v>222.22942162783829</v>
      </c>
      <c r="DD1582" s="77">
        <v>8585.7228092482419</v>
      </c>
      <c r="DE1582" s="77">
        <v>0</v>
      </c>
      <c r="DF1582" s="77">
        <v>514.4531801801146</v>
      </c>
      <c r="DG1582" s="77">
        <v>0</v>
      </c>
      <c r="DH1582" s="77">
        <v>0</v>
      </c>
      <c r="DI1582" s="77">
        <v>0</v>
      </c>
      <c r="DJ1582" s="77">
        <v>8.5566852183800147E-6</v>
      </c>
      <c r="DL1582" s="77">
        <v>0</v>
      </c>
      <c r="DM1582" s="77">
        <v>4.4020139223957767E-3</v>
      </c>
      <c r="DN1582" s="77">
        <v>4.4020139223957767E-3</v>
      </c>
      <c r="DO1582" s="77">
        <v>0</v>
      </c>
      <c r="DP1582" s="77">
        <v>0</v>
      </c>
      <c r="DQ1582" s="77">
        <v>0</v>
      </c>
      <c r="DR1582" s="77">
        <v>0</v>
      </c>
      <c r="DS1582" s="77">
        <v>0</v>
      </c>
      <c r="DT1582" s="77">
        <v>0</v>
      </c>
      <c r="DU1582" s="77">
        <v>0</v>
      </c>
      <c r="DV1582" s="77">
        <v>0</v>
      </c>
      <c r="DW1582" s="77">
        <v>0</v>
      </c>
      <c r="GE1582" s="77" t="s">
        <v>425</v>
      </c>
      <c r="GF1582" s="77" t="s">
        <v>155</v>
      </c>
      <c r="GG1582" s="77" t="s">
        <v>437</v>
      </c>
      <c r="GH1582" s="77" t="s">
        <v>439</v>
      </c>
      <c r="GI1582" s="77">
        <v>2021</v>
      </c>
      <c r="GJ1582" s="77" t="s">
        <v>301</v>
      </c>
      <c r="GK1582" s="77">
        <v>2.9419641522810149</v>
      </c>
      <c r="GL1582" s="77">
        <v>714.33079099999998</v>
      </c>
      <c r="GM1582" s="77">
        <v>2021</v>
      </c>
      <c r="GN1582" s="77" t="s">
        <v>175</v>
      </c>
      <c r="GO1582" s="77">
        <v>5.3000000000000005E-2</v>
      </c>
      <c r="GP1582" s="77">
        <v>3</v>
      </c>
      <c r="GQ1582" s="77">
        <v>0</v>
      </c>
      <c r="GR1582" s="77" t="s">
        <v>423</v>
      </c>
      <c r="GS1582" s="77">
        <v>5.5966209081309413E-2</v>
      </c>
      <c r="GT1582" s="77">
        <v>0.16465058085627648</v>
      </c>
      <c r="GU1582" s="77">
        <v>5.5966209081309413E-2</v>
      </c>
      <c r="GV1582" s="77">
        <v>0.16465058085627648</v>
      </c>
      <c r="GW1582" s="77">
        <v>0</v>
      </c>
      <c r="GX1582" s="77">
        <v>0</v>
      </c>
      <c r="GY1582" s="77">
        <v>0</v>
      </c>
      <c r="GZ1582" s="77">
        <v>0</v>
      </c>
    </row>
    <row r="1583" spans="98:208" x14ac:dyDescent="0.25">
      <c r="CT1583" s="77" t="s">
        <v>155</v>
      </c>
      <c r="CU1583" s="77" t="s">
        <v>455</v>
      </c>
      <c r="CV1583" s="77" t="s">
        <v>432</v>
      </c>
      <c r="CW1583" s="77">
        <v>2021</v>
      </c>
      <c r="CX1583" s="77">
        <v>0</v>
      </c>
      <c r="CY1583" s="77">
        <v>0</v>
      </c>
      <c r="CZ1583" s="77">
        <v>0</v>
      </c>
      <c r="DA1583" s="77">
        <v>0</v>
      </c>
      <c r="DB1583" s="77">
        <v>8807.9522308760825</v>
      </c>
      <c r="DC1583" s="77">
        <v>222.22942162783829</v>
      </c>
      <c r="DD1583" s="77">
        <v>8585.7228092482419</v>
      </c>
      <c r="DE1583" s="77">
        <v>0</v>
      </c>
      <c r="DF1583" s="77">
        <v>514.4531801801146</v>
      </c>
      <c r="DG1583" s="77">
        <v>514.4531801801146</v>
      </c>
      <c r="DH1583" s="77">
        <v>0</v>
      </c>
      <c r="DI1583" s="77">
        <v>0</v>
      </c>
      <c r="DJ1583" s="77">
        <v>8.5566852183800147E-6</v>
      </c>
      <c r="DL1583" s="77">
        <v>0</v>
      </c>
      <c r="DM1583" s="77">
        <v>4.4020139223957767E-3</v>
      </c>
      <c r="DN1583" s="77">
        <v>4.4020139223957767E-3</v>
      </c>
      <c r="DO1583" s="77">
        <v>0</v>
      </c>
      <c r="DP1583" s="77">
        <v>4.4020139223957767E-3</v>
      </c>
      <c r="DQ1583" s="77">
        <v>4.4020139223957767E-3</v>
      </c>
      <c r="DR1583" s="77">
        <v>0</v>
      </c>
      <c r="DS1583" s="77">
        <v>0</v>
      </c>
      <c r="DT1583" s="77">
        <v>0</v>
      </c>
      <c r="DU1583" s="77">
        <v>0</v>
      </c>
      <c r="DV1583" s="77">
        <v>0</v>
      </c>
      <c r="DW1583" s="77">
        <v>0</v>
      </c>
      <c r="GE1583" s="77" t="s">
        <v>427</v>
      </c>
      <c r="GF1583" s="77" t="s">
        <v>155</v>
      </c>
      <c r="GG1583" s="77" t="s">
        <v>437</v>
      </c>
      <c r="GH1583" s="77" t="s">
        <v>439</v>
      </c>
      <c r="GI1583" s="77">
        <v>2021</v>
      </c>
      <c r="GJ1583" s="77" t="s">
        <v>303</v>
      </c>
      <c r="GK1583" s="77">
        <v>1.602175962208289</v>
      </c>
      <c r="GL1583" s="77">
        <v>714.33079099999998</v>
      </c>
      <c r="GM1583" s="77">
        <v>2021</v>
      </c>
      <c r="GN1583" s="77" t="s">
        <v>175</v>
      </c>
      <c r="GO1583" s="77">
        <v>5.3000000000000005E-2</v>
      </c>
      <c r="GP1583" s="77">
        <v>3</v>
      </c>
      <c r="GQ1583" s="77">
        <v>0</v>
      </c>
      <c r="GR1583" s="77" t="s">
        <v>423</v>
      </c>
      <c r="GS1583" s="77">
        <v>5.5966209081309413E-2</v>
      </c>
      <c r="GT1583" s="77">
        <v>8.9667714885997188E-2</v>
      </c>
      <c r="GU1583" s="77">
        <v>5.5966209081309413E-2</v>
      </c>
      <c r="GV1583" s="77">
        <v>8.9667714885997188E-2</v>
      </c>
      <c r="GW1583" s="77">
        <v>0</v>
      </c>
      <c r="GX1583" s="77">
        <v>0</v>
      </c>
      <c r="GY1583" s="77">
        <v>0</v>
      </c>
      <c r="GZ1583" s="77">
        <v>0</v>
      </c>
    </row>
    <row r="1584" spans="98:208" x14ac:dyDescent="0.25">
      <c r="CT1584" s="77" t="s">
        <v>155</v>
      </c>
      <c r="CU1584" s="77" t="s">
        <v>455</v>
      </c>
      <c r="CV1584" s="77" t="s">
        <v>432</v>
      </c>
      <c r="CW1584" s="77">
        <v>2022</v>
      </c>
      <c r="CX1584" s="77">
        <v>0</v>
      </c>
      <c r="CY1584" s="77">
        <v>0</v>
      </c>
      <c r="CZ1584" s="77">
        <v>0</v>
      </c>
      <c r="DA1584" s="77">
        <v>0</v>
      </c>
      <c r="DB1584" s="77">
        <v>8807.9522308760825</v>
      </c>
      <c r="DC1584" s="77">
        <v>222.22942162783829</v>
      </c>
      <c r="DD1584" s="77">
        <v>8585.7228092482419</v>
      </c>
      <c r="DE1584" s="77">
        <v>0</v>
      </c>
      <c r="DF1584" s="77">
        <v>514.4531801801146</v>
      </c>
      <c r="DG1584" s="77">
        <v>514.4531801801146</v>
      </c>
      <c r="DH1584" s="77">
        <v>514.4531801801146</v>
      </c>
      <c r="DI1584" s="77">
        <v>0</v>
      </c>
      <c r="DJ1584" s="77">
        <v>8.5566852183800147E-6</v>
      </c>
      <c r="DL1584" s="77">
        <v>0</v>
      </c>
      <c r="DM1584" s="77">
        <v>4.4020139223957767E-3</v>
      </c>
      <c r="DN1584" s="77">
        <v>4.4020139223957767E-3</v>
      </c>
      <c r="DO1584" s="77">
        <v>0</v>
      </c>
      <c r="DP1584" s="77">
        <v>4.4020139223957767E-3</v>
      </c>
      <c r="DQ1584" s="77">
        <v>4.4020139223957767E-3</v>
      </c>
      <c r="DR1584" s="77">
        <v>0</v>
      </c>
      <c r="DS1584" s="77">
        <v>4.4020139223957767E-3</v>
      </c>
      <c r="DT1584" s="77">
        <v>4.4020139223957767E-3</v>
      </c>
      <c r="DU1584" s="77">
        <v>0</v>
      </c>
      <c r="DV1584" s="77">
        <v>0</v>
      </c>
      <c r="DW1584" s="77">
        <v>0</v>
      </c>
      <c r="GE1584" s="77" t="s">
        <v>422</v>
      </c>
      <c r="GF1584" s="77" t="s">
        <v>155</v>
      </c>
      <c r="GG1584" s="77" t="s">
        <v>437</v>
      </c>
      <c r="GH1584" s="77" t="s">
        <v>439</v>
      </c>
      <c r="GI1584" s="77">
        <v>2022</v>
      </c>
      <c r="GJ1584" s="77" t="s">
        <v>305</v>
      </c>
      <c r="GK1584" s="77">
        <v>0.69641821681222937</v>
      </c>
      <c r="GL1584" s="77">
        <v>714.33079099999998</v>
      </c>
      <c r="GM1584" s="77">
        <v>2022</v>
      </c>
      <c r="GN1584" s="77" t="s">
        <v>175</v>
      </c>
      <c r="GO1584" s="77">
        <v>0.13250000000000001</v>
      </c>
      <c r="GP1584" s="77">
        <v>3</v>
      </c>
      <c r="GQ1584" s="77">
        <v>0</v>
      </c>
      <c r="GR1584" s="77" t="s">
        <v>423</v>
      </c>
      <c r="GS1584" s="77">
        <v>0.1527377521613833</v>
      </c>
      <c r="GT1584" s="77">
        <v>0.10636935300013879</v>
      </c>
      <c r="GU1584" s="77">
        <v>0.1527377521613833</v>
      </c>
      <c r="GV1584" s="77">
        <v>0.10636935300013879</v>
      </c>
      <c r="GW1584" s="77">
        <v>0.1527377521613833</v>
      </c>
      <c r="GX1584" s="77">
        <v>0.10636935300013879</v>
      </c>
      <c r="GY1584" s="77">
        <v>0</v>
      </c>
      <c r="GZ1584" s="77">
        <v>0</v>
      </c>
    </row>
    <row r="1585" spans="98:208" x14ac:dyDescent="0.25">
      <c r="CT1585" s="77" t="s">
        <v>155</v>
      </c>
      <c r="CU1585" s="77" t="s">
        <v>455</v>
      </c>
      <c r="CV1585" s="77" t="s">
        <v>432</v>
      </c>
      <c r="CW1585" s="77">
        <v>2023</v>
      </c>
      <c r="CX1585" s="77">
        <v>0</v>
      </c>
      <c r="CY1585" s="77">
        <v>0</v>
      </c>
      <c r="CZ1585" s="77">
        <v>0</v>
      </c>
      <c r="DA1585" s="77">
        <v>0</v>
      </c>
      <c r="DB1585" s="77">
        <v>9129.7460702368498</v>
      </c>
      <c r="DC1585" s="77">
        <v>233.23007680794731</v>
      </c>
      <c r="DD1585" s="77">
        <v>8896.5159934289022</v>
      </c>
      <c r="DE1585" s="77">
        <v>0</v>
      </c>
      <c r="DF1585" s="77">
        <v>0</v>
      </c>
      <c r="DG1585" s="77">
        <v>533.52731185152766</v>
      </c>
      <c r="DH1585" s="77">
        <v>533.52731185152766</v>
      </c>
      <c r="DI1585" s="77">
        <v>533.52731185152766</v>
      </c>
      <c r="DJ1585" s="77">
        <v>8.5566852183800147E-6</v>
      </c>
      <c r="DL1585" s="77">
        <v>0</v>
      </c>
      <c r="DM1585" s="77">
        <v>0</v>
      </c>
      <c r="DN1585" s="77">
        <v>0</v>
      </c>
      <c r="DO1585" s="77">
        <v>0</v>
      </c>
      <c r="DP1585" s="77">
        <v>4.5652252629219915E-3</v>
      </c>
      <c r="DQ1585" s="77">
        <v>4.5652252629219915E-3</v>
      </c>
      <c r="DR1585" s="77">
        <v>0</v>
      </c>
      <c r="DS1585" s="77">
        <v>4.5652252629219915E-3</v>
      </c>
      <c r="DT1585" s="77">
        <v>4.5652252629219915E-3</v>
      </c>
      <c r="DU1585" s="77">
        <v>0</v>
      </c>
      <c r="DV1585" s="77">
        <v>4.5652252629219915E-3</v>
      </c>
      <c r="DW1585" s="77">
        <v>4.5652252629219915E-3</v>
      </c>
      <c r="GE1585" s="77" t="s">
        <v>425</v>
      </c>
      <c r="GF1585" s="77" t="s">
        <v>155</v>
      </c>
      <c r="GG1585" s="77" t="s">
        <v>437</v>
      </c>
      <c r="GH1585" s="77" t="s">
        <v>439</v>
      </c>
      <c r="GI1585" s="77">
        <v>2022</v>
      </c>
      <c r="GJ1585" s="77" t="s">
        <v>301</v>
      </c>
      <c r="GK1585" s="77">
        <v>2.9419641522810149</v>
      </c>
      <c r="GL1585" s="77">
        <v>714.33079099999998</v>
      </c>
      <c r="GM1585" s="77">
        <v>2022</v>
      </c>
      <c r="GN1585" s="77" t="s">
        <v>175</v>
      </c>
      <c r="GO1585" s="77">
        <v>5.3000000000000005E-2</v>
      </c>
      <c r="GP1585" s="77">
        <v>3</v>
      </c>
      <c r="GQ1585" s="77">
        <v>0</v>
      </c>
      <c r="GR1585" s="77" t="s">
        <v>423</v>
      </c>
      <c r="GS1585" s="77">
        <v>5.5966209081309413E-2</v>
      </c>
      <c r="GT1585" s="77">
        <v>0.16465058085627648</v>
      </c>
      <c r="GU1585" s="77">
        <v>5.5966209081309413E-2</v>
      </c>
      <c r="GV1585" s="77">
        <v>0.16465058085627648</v>
      </c>
      <c r="GW1585" s="77">
        <v>5.5966209081309413E-2</v>
      </c>
      <c r="GX1585" s="77">
        <v>0.16465058085627648</v>
      </c>
      <c r="GY1585" s="77">
        <v>0</v>
      </c>
      <c r="GZ1585" s="77">
        <v>0</v>
      </c>
    </row>
    <row r="1586" spans="98:208" x14ac:dyDescent="0.25">
      <c r="CT1586" s="77" t="s">
        <v>155</v>
      </c>
      <c r="CU1586" s="77" t="s">
        <v>455</v>
      </c>
      <c r="CV1586" s="77" t="s">
        <v>432</v>
      </c>
      <c r="CW1586" s="77">
        <v>2024</v>
      </c>
      <c r="CX1586" s="77">
        <v>0</v>
      </c>
      <c r="CY1586" s="77">
        <v>0</v>
      </c>
      <c r="CZ1586" s="77">
        <v>0</v>
      </c>
      <c r="DA1586" s="77">
        <v>0</v>
      </c>
      <c r="DB1586" s="77">
        <v>9129.7460702368498</v>
      </c>
      <c r="DC1586" s="77">
        <v>233.23007680794731</v>
      </c>
      <c r="DD1586" s="77">
        <v>8896.5159934289022</v>
      </c>
      <c r="DE1586" s="77">
        <v>0</v>
      </c>
      <c r="DF1586" s="77">
        <v>0</v>
      </c>
      <c r="DG1586" s="77">
        <v>0</v>
      </c>
      <c r="DH1586" s="77">
        <v>533.52731185152766</v>
      </c>
      <c r="DI1586" s="77">
        <v>533.52731185152766</v>
      </c>
      <c r="DJ1586" s="77">
        <v>8.5566852183800147E-6</v>
      </c>
      <c r="DL1586" s="77">
        <v>0</v>
      </c>
      <c r="DM1586" s="77">
        <v>0</v>
      </c>
      <c r="DN1586" s="77">
        <v>0</v>
      </c>
      <c r="DO1586" s="77">
        <v>0</v>
      </c>
      <c r="DP1586" s="77">
        <v>0</v>
      </c>
      <c r="DQ1586" s="77">
        <v>0</v>
      </c>
      <c r="DR1586" s="77">
        <v>0</v>
      </c>
      <c r="DS1586" s="77">
        <v>4.5652252629219915E-3</v>
      </c>
      <c r="DT1586" s="77">
        <v>4.5652252629219915E-3</v>
      </c>
      <c r="DU1586" s="77">
        <v>0</v>
      </c>
      <c r="DV1586" s="77">
        <v>4.5652252629219915E-3</v>
      </c>
      <c r="DW1586" s="77">
        <v>4.5652252629219915E-3</v>
      </c>
      <c r="GE1586" s="77" t="s">
        <v>427</v>
      </c>
      <c r="GF1586" s="77" t="s">
        <v>155</v>
      </c>
      <c r="GG1586" s="77" t="s">
        <v>437</v>
      </c>
      <c r="GH1586" s="77" t="s">
        <v>439</v>
      </c>
      <c r="GI1586" s="77">
        <v>2022</v>
      </c>
      <c r="GJ1586" s="77" t="s">
        <v>303</v>
      </c>
      <c r="GK1586" s="77">
        <v>1.602175962208289</v>
      </c>
      <c r="GL1586" s="77">
        <v>714.33079099999998</v>
      </c>
      <c r="GM1586" s="77">
        <v>2022</v>
      </c>
      <c r="GN1586" s="77" t="s">
        <v>175</v>
      </c>
      <c r="GO1586" s="77">
        <v>5.3000000000000005E-2</v>
      </c>
      <c r="GP1586" s="77">
        <v>3</v>
      </c>
      <c r="GQ1586" s="77">
        <v>0</v>
      </c>
      <c r="GR1586" s="77" t="s">
        <v>423</v>
      </c>
      <c r="GS1586" s="77">
        <v>5.5966209081309413E-2</v>
      </c>
      <c r="GT1586" s="77">
        <v>8.9667714885997188E-2</v>
      </c>
      <c r="GU1586" s="77">
        <v>5.5966209081309413E-2</v>
      </c>
      <c r="GV1586" s="77">
        <v>8.9667714885997188E-2</v>
      </c>
      <c r="GW1586" s="77">
        <v>5.5966209081309413E-2</v>
      </c>
      <c r="GX1586" s="77">
        <v>8.9667714885997188E-2</v>
      </c>
      <c r="GY1586" s="77">
        <v>0</v>
      </c>
      <c r="GZ1586" s="77">
        <v>0</v>
      </c>
    </row>
    <row r="1587" spans="98:208" x14ac:dyDescent="0.25">
      <c r="CT1587" s="77" t="s">
        <v>155</v>
      </c>
      <c r="CU1587" s="77" t="s">
        <v>455</v>
      </c>
      <c r="CV1587" s="77" t="s">
        <v>432</v>
      </c>
      <c r="CW1587" s="77">
        <v>2025</v>
      </c>
      <c r="CX1587" s="77">
        <v>0</v>
      </c>
      <c r="CY1587" s="77">
        <v>0</v>
      </c>
      <c r="CZ1587" s="77">
        <v>0</v>
      </c>
      <c r="DA1587" s="77">
        <v>0</v>
      </c>
      <c r="DB1587" s="77">
        <v>9129.7460702368498</v>
      </c>
      <c r="DC1587" s="77">
        <v>233.23007680794731</v>
      </c>
      <c r="DD1587" s="77">
        <v>8896.5159934289022</v>
      </c>
      <c r="DE1587" s="77">
        <v>0</v>
      </c>
      <c r="DF1587" s="77">
        <v>0</v>
      </c>
      <c r="DG1587" s="77">
        <v>0</v>
      </c>
      <c r="DH1587" s="77">
        <v>0</v>
      </c>
      <c r="DI1587" s="77">
        <v>533.52731185152766</v>
      </c>
      <c r="DJ1587" s="77">
        <v>8.5566852183800147E-6</v>
      </c>
      <c r="DL1587" s="77">
        <v>0</v>
      </c>
      <c r="DM1587" s="77">
        <v>0</v>
      </c>
      <c r="DN1587" s="77">
        <v>0</v>
      </c>
      <c r="DO1587" s="77">
        <v>0</v>
      </c>
      <c r="DP1587" s="77">
        <v>0</v>
      </c>
      <c r="DQ1587" s="77">
        <v>0</v>
      </c>
      <c r="DR1587" s="77">
        <v>0</v>
      </c>
      <c r="DS1587" s="77">
        <v>0</v>
      </c>
      <c r="DT1587" s="77">
        <v>0</v>
      </c>
      <c r="DU1587" s="77">
        <v>0</v>
      </c>
      <c r="DV1587" s="77">
        <v>4.5652252629219915E-3</v>
      </c>
      <c r="DW1587" s="77">
        <v>4.5652252629219915E-3</v>
      </c>
      <c r="GE1587" s="77" t="s">
        <v>422</v>
      </c>
      <c r="GF1587" s="77" t="s">
        <v>155</v>
      </c>
      <c r="GG1587" s="77" t="s">
        <v>437</v>
      </c>
      <c r="GH1587" s="77" t="s">
        <v>439</v>
      </c>
      <c r="GI1587" s="77">
        <v>2023</v>
      </c>
      <c r="GJ1587" s="77" t="s">
        <v>305</v>
      </c>
      <c r="GK1587" s="77">
        <v>0.71896016785821304</v>
      </c>
      <c r="GL1587" s="77">
        <v>714.33079099999998</v>
      </c>
      <c r="GM1587" s="77">
        <v>2023</v>
      </c>
      <c r="GN1587" s="77" t="s">
        <v>175</v>
      </c>
      <c r="GO1587" s="77">
        <v>0.13250000000000001</v>
      </c>
      <c r="GP1587" s="77">
        <v>3</v>
      </c>
      <c r="GQ1587" s="77">
        <v>0</v>
      </c>
      <c r="GR1587" s="77" t="s">
        <v>423</v>
      </c>
      <c r="GS1587" s="77">
        <v>0</v>
      </c>
      <c r="GT1587" s="77">
        <v>0</v>
      </c>
      <c r="GU1587" s="77">
        <v>0.1527377521613833</v>
      </c>
      <c r="GV1587" s="77">
        <v>0.10981235993223427</v>
      </c>
      <c r="GW1587" s="77">
        <v>0.1527377521613833</v>
      </c>
      <c r="GX1587" s="77">
        <v>0.10981235993223427</v>
      </c>
      <c r="GY1587" s="77">
        <v>0.1527377521613833</v>
      </c>
      <c r="GZ1587" s="77">
        <v>0.10981235993223427</v>
      </c>
    </row>
    <row r="1588" spans="98:208" x14ac:dyDescent="0.25">
      <c r="CT1588" s="77" t="s">
        <v>155</v>
      </c>
      <c r="CU1588" s="77" t="s">
        <v>455</v>
      </c>
      <c r="CV1588" s="77" t="s">
        <v>439</v>
      </c>
      <c r="CW1588" s="77">
        <v>2020</v>
      </c>
      <c r="CX1588" s="77">
        <v>0</v>
      </c>
      <c r="CY1588" s="77">
        <v>0</v>
      </c>
      <c r="CZ1588" s="77">
        <v>0</v>
      </c>
      <c r="DA1588" s="77">
        <v>0</v>
      </c>
      <c r="DB1588" s="77">
        <v>5.2405583313015516</v>
      </c>
      <c r="DC1588" s="77">
        <v>0.69641821681222971</v>
      </c>
      <c r="DD1588" s="77">
        <v>2.9419641522810198</v>
      </c>
      <c r="DE1588" s="77">
        <v>1.6021759622082909</v>
      </c>
      <c r="DF1588" s="77">
        <v>0.36068764874241288</v>
      </c>
      <c r="DG1588" s="77">
        <v>0</v>
      </c>
      <c r="DH1588" s="77">
        <v>0</v>
      </c>
      <c r="DI1588" s="77">
        <v>0</v>
      </c>
      <c r="DJ1588" s="77">
        <v>5.7818630489719387E-5</v>
      </c>
      <c r="DL1588" s="77">
        <v>0</v>
      </c>
      <c r="DM1588" s="77">
        <v>2.0854465884843271E-5</v>
      </c>
      <c r="DN1588" s="77">
        <v>2.0854465884843271E-5</v>
      </c>
      <c r="DO1588" s="77">
        <v>0</v>
      </c>
      <c r="DP1588" s="77">
        <v>0</v>
      </c>
      <c r="DQ1588" s="77">
        <v>0</v>
      </c>
      <c r="DR1588" s="77">
        <v>0</v>
      </c>
      <c r="DS1588" s="77">
        <v>0</v>
      </c>
      <c r="DT1588" s="77">
        <v>0</v>
      </c>
      <c r="DU1588" s="77">
        <v>0</v>
      </c>
      <c r="DV1588" s="77">
        <v>0</v>
      </c>
      <c r="DW1588" s="77">
        <v>0</v>
      </c>
      <c r="GE1588" s="77" t="s">
        <v>425</v>
      </c>
      <c r="GF1588" s="77" t="s">
        <v>155</v>
      </c>
      <c r="GG1588" s="77" t="s">
        <v>437</v>
      </c>
      <c r="GH1588" s="77" t="s">
        <v>439</v>
      </c>
      <c r="GI1588" s="77">
        <v>2023</v>
      </c>
      <c r="GJ1588" s="77" t="s">
        <v>301</v>
      </c>
      <c r="GK1588" s="77">
        <v>3.071497198615103</v>
      </c>
      <c r="GL1588" s="77">
        <v>714.33079099999998</v>
      </c>
      <c r="GM1588" s="77">
        <v>2023</v>
      </c>
      <c r="GN1588" s="77" t="s">
        <v>175</v>
      </c>
      <c r="GO1588" s="77">
        <v>5.3000000000000005E-2</v>
      </c>
      <c r="GP1588" s="77">
        <v>3</v>
      </c>
      <c r="GQ1588" s="77">
        <v>0</v>
      </c>
      <c r="GR1588" s="77" t="s">
        <v>423</v>
      </c>
      <c r="GS1588" s="77">
        <v>0</v>
      </c>
      <c r="GT1588" s="77">
        <v>0</v>
      </c>
      <c r="GU1588" s="77">
        <v>5.5966209081309413E-2</v>
      </c>
      <c r="GV1588" s="77">
        <v>0.171900054410349</v>
      </c>
      <c r="GW1588" s="77">
        <v>5.5966209081309413E-2</v>
      </c>
      <c r="GX1588" s="77">
        <v>0.171900054410349</v>
      </c>
      <c r="GY1588" s="77">
        <v>5.5966209081309413E-2</v>
      </c>
      <c r="GZ1588" s="77">
        <v>0.171900054410349</v>
      </c>
    </row>
    <row r="1589" spans="98:208" x14ac:dyDescent="0.25">
      <c r="CT1589" s="77" t="s">
        <v>155</v>
      </c>
      <c r="CU1589" s="77" t="s">
        <v>455</v>
      </c>
      <c r="CV1589" s="77" t="s">
        <v>439</v>
      </c>
      <c r="CW1589" s="77">
        <v>2021</v>
      </c>
      <c r="CX1589" s="77">
        <v>0</v>
      </c>
      <c r="CY1589" s="77">
        <v>0</v>
      </c>
      <c r="CZ1589" s="77">
        <v>0</v>
      </c>
      <c r="DA1589" s="77">
        <v>0</v>
      </c>
      <c r="DB1589" s="77">
        <v>5.2405583313015516</v>
      </c>
      <c r="DC1589" s="77">
        <v>0.69641821681222971</v>
      </c>
      <c r="DD1589" s="77">
        <v>2.9419641522810198</v>
      </c>
      <c r="DE1589" s="77">
        <v>1.6021759622082909</v>
      </c>
      <c r="DF1589" s="77">
        <v>0.36068764874241288</v>
      </c>
      <c r="DG1589" s="77">
        <v>0.36068764874241288</v>
      </c>
      <c r="DH1589" s="77">
        <v>0</v>
      </c>
      <c r="DI1589" s="77">
        <v>0</v>
      </c>
      <c r="DJ1589" s="77">
        <v>5.7818630489719387E-5</v>
      </c>
      <c r="DL1589" s="77">
        <v>0</v>
      </c>
      <c r="DM1589" s="77">
        <v>2.0854465884843271E-5</v>
      </c>
      <c r="DN1589" s="77">
        <v>2.0854465884843271E-5</v>
      </c>
      <c r="DO1589" s="77">
        <v>0</v>
      </c>
      <c r="DP1589" s="77">
        <v>2.0854465884843271E-5</v>
      </c>
      <c r="DQ1589" s="77">
        <v>2.0854465884843271E-5</v>
      </c>
      <c r="DR1589" s="77">
        <v>0</v>
      </c>
      <c r="DS1589" s="77">
        <v>0</v>
      </c>
      <c r="DT1589" s="77">
        <v>0</v>
      </c>
      <c r="DU1589" s="77">
        <v>0</v>
      </c>
      <c r="DV1589" s="77">
        <v>0</v>
      </c>
      <c r="DW1589" s="77">
        <v>0</v>
      </c>
      <c r="GE1589" s="77" t="s">
        <v>427</v>
      </c>
      <c r="GF1589" s="77" t="s">
        <v>155</v>
      </c>
      <c r="GG1589" s="77" t="s">
        <v>437</v>
      </c>
      <c r="GH1589" s="77" t="s">
        <v>439</v>
      </c>
      <c r="GI1589" s="77">
        <v>2023</v>
      </c>
      <c r="GJ1589" s="77" t="s">
        <v>303</v>
      </c>
      <c r="GK1589" s="77">
        <v>1.684577240534445</v>
      </c>
      <c r="GL1589" s="77">
        <v>714.33079099999998</v>
      </c>
      <c r="GM1589" s="77">
        <v>2023</v>
      </c>
      <c r="GN1589" s="77" t="s">
        <v>175</v>
      </c>
      <c r="GO1589" s="77">
        <v>5.3000000000000005E-2</v>
      </c>
      <c r="GP1589" s="77">
        <v>3</v>
      </c>
      <c r="GQ1589" s="77">
        <v>0</v>
      </c>
      <c r="GR1589" s="77" t="s">
        <v>423</v>
      </c>
      <c r="GS1589" s="77">
        <v>0</v>
      </c>
      <c r="GT1589" s="77">
        <v>0</v>
      </c>
      <c r="GU1589" s="77">
        <v>5.5966209081309413E-2</v>
      </c>
      <c r="GV1589" s="77">
        <v>9.4279402057366013E-2</v>
      </c>
      <c r="GW1589" s="77">
        <v>5.5966209081309413E-2</v>
      </c>
      <c r="GX1589" s="77">
        <v>9.4279402057366013E-2</v>
      </c>
      <c r="GY1589" s="77">
        <v>5.5966209081309413E-2</v>
      </c>
      <c r="GZ1589" s="77">
        <v>9.4279402057366013E-2</v>
      </c>
    </row>
    <row r="1590" spans="98:208" x14ac:dyDescent="0.25">
      <c r="CT1590" s="77" t="s">
        <v>155</v>
      </c>
      <c r="CU1590" s="77" t="s">
        <v>455</v>
      </c>
      <c r="CV1590" s="77" t="s">
        <v>439</v>
      </c>
      <c r="CW1590" s="77">
        <v>2022</v>
      </c>
      <c r="CX1590" s="77">
        <v>0</v>
      </c>
      <c r="CY1590" s="77">
        <v>0</v>
      </c>
      <c r="CZ1590" s="77">
        <v>0</v>
      </c>
      <c r="DA1590" s="77">
        <v>0</v>
      </c>
      <c r="DB1590" s="77">
        <v>5.2405583313015516</v>
      </c>
      <c r="DC1590" s="77">
        <v>0.69641821681222971</v>
      </c>
      <c r="DD1590" s="77">
        <v>2.9419641522810198</v>
      </c>
      <c r="DE1590" s="77">
        <v>1.6021759622082909</v>
      </c>
      <c r="DF1590" s="77">
        <v>0.36068764874241288</v>
      </c>
      <c r="DG1590" s="77">
        <v>0.36068764874241288</v>
      </c>
      <c r="DH1590" s="77">
        <v>0.36068764874241288</v>
      </c>
      <c r="DI1590" s="77">
        <v>0</v>
      </c>
      <c r="DJ1590" s="77">
        <v>5.7818630489719387E-5</v>
      </c>
      <c r="DL1590" s="77">
        <v>0</v>
      </c>
      <c r="DM1590" s="77">
        <v>2.0854465884843271E-5</v>
      </c>
      <c r="DN1590" s="77">
        <v>2.0854465884843271E-5</v>
      </c>
      <c r="DO1590" s="77">
        <v>0</v>
      </c>
      <c r="DP1590" s="77">
        <v>2.0854465884843271E-5</v>
      </c>
      <c r="DQ1590" s="77">
        <v>2.0854465884843271E-5</v>
      </c>
      <c r="DR1590" s="77">
        <v>0</v>
      </c>
      <c r="DS1590" s="77">
        <v>2.0854465884843271E-5</v>
      </c>
      <c r="DT1590" s="77">
        <v>2.0854465884843271E-5</v>
      </c>
      <c r="DU1590" s="77">
        <v>0</v>
      </c>
      <c r="DV1590" s="77">
        <v>0</v>
      </c>
      <c r="DW1590" s="77">
        <v>0</v>
      </c>
      <c r="GE1590" s="77" t="s">
        <v>422</v>
      </c>
      <c r="GF1590" s="77" t="s">
        <v>155</v>
      </c>
      <c r="GG1590" s="77" t="s">
        <v>437</v>
      </c>
      <c r="GH1590" s="77" t="s">
        <v>439</v>
      </c>
      <c r="GI1590" s="77">
        <v>2024</v>
      </c>
      <c r="GJ1590" s="77" t="s">
        <v>305</v>
      </c>
      <c r="GK1590" s="77">
        <v>0.71896016785821304</v>
      </c>
      <c r="GL1590" s="77">
        <v>714.33079099999998</v>
      </c>
      <c r="GM1590" s="77">
        <v>2024</v>
      </c>
      <c r="GN1590" s="77" t="s">
        <v>175</v>
      </c>
      <c r="GO1590" s="77">
        <v>0.13250000000000001</v>
      </c>
      <c r="GP1590" s="77">
        <v>3</v>
      </c>
      <c r="GQ1590" s="77">
        <v>0</v>
      </c>
      <c r="GR1590" s="77" t="s">
        <v>423</v>
      </c>
      <c r="GS1590" s="77">
        <v>0</v>
      </c>
      <c r="GT1590" s="77">
        <v>0</v>
      </c>
      <c r="GU1590" s="77">
        <v>0</v>
      </c>
      <c r="GV1590" s="77">
        <v>0</v>
      </c>
      <c r="GW1590" s="77">
        <v>0.1527377521613833</v>
      </c>
      <c r="GX1590" s="77">
        <v>0.10981235993223427</v>
      </c>
      <c r="GY1590" s="77">
        <v>0.1527377521613833</v>
      </c>
      <c r="GZ1590" s="77">
        <v>0.10981235993223427</v>
      </c>
    </row>
    <row r="1591" spans="98:208" x14ac:dyDescent="0.25">
      <c r="CT1591" s="77" t="s">
        <v>155</v>
      </c>
      <c r="CU1591" s="77" t="s">
        <v>455</v>
      </c>
      <c r="CV1591" s="77" t="s">
        <v>439</v>
      </c>
      <c r="CW1591" s="77">
        <v>2023</v>
      </c>
      <c r="CX1591" s="77">
        <v>0</v>
      </c>
      <c r="CY1591" s="77">
        <v>0</v>
      </c>
      <c r="CZ1591" s="77">
        <v>0</v>
      </c>
      <c r="DA1591" s="77">
        <v>0</v>
      </c>
      <c r="DB1591" s="77">
        <v>5.4750346070077782</v>
      </c>
      <c r="DC1591" s="77">
        <v>0.71896016785820482</v>
      </c>
      <c r="DD1591" s="77">
        <v>3.0714971986151118</v>
      </c>
      <c r="DE1591" s="77">
        <v>1.684577240534449</v>
      </c>
      <c r="DF1591" s="77">
        <v>0</v>
      </c>
      <c r="DG1591" s="77">
        <v>0.37599181639994872</v>
      </c>
      <c r="DH1591" s="77">
        <v>0.37599181639994872</v>
      </c>
      <c r="DI1591" s="77">
        <v>0.37599181639994872</v>
      </c>
      <c r="DJ1591" s="77">
        <v>5.7818630489719387E-5</v>
      </c>
      <c r="DL1591" s="77">
        <v>0</v>
      </c>
      <c r="DM1591" s="77">
        <v>0</v>
      </c>
      <c r="DN1591" s="77">
        <v>0</v>
      </c>
      <c r="DO1591" s="77">
        <v>0</v>
      </c>
      <c r="DP1591" s="77">
        <v>2.1739331899587047E-5</v>
      </c>
      <c r="DQ1591" s="77">
        <v>2.1739331899587047E-5</v>
      </c>
      <c r="DR1591" s="77">
        <v>0</v>
      </c>
      <c r="DS1591" s="77">
        <v>2.1739331899587047E-5</v>
      </c>
      <c r="DT1591" s="77">
        <v>2.1739331899587047E-5</v>
      </c>
      <c r="DU1591" s="77">
        <v>0</v>
      </c>
      <c r="DV1591" s="77">
        <v>2.1739331899587047E-5</v>
      </c>
      <c r="DW1591" s="77">
        <v>2.1739331899587047E-5</v>
      </c>
      <c r="GE1591" s="77" t="s">
        <v>425</v>
      </c>
      <c r="GF1591" s="77" t="s">
        <v>155</v>
      </c>
      <c r="GG1591" s="77" t="s">
        <v>437</v>
      </c>
      <c r="GH1591" s="77" t="s">
        <v>439</v>
      </c>
      <c r="GI1591" s="77">
        <v>2024</v>
      </c>
      <c r="GJ1591" s="77" t="s">
        <v>301</v>
      </c>
      <c r="GK1591" s="77">
        <v>3.071497198615103</v>
      </c>
      <c r="GL1591" s="77">
        <v>714.33079099999998</v>
      </c>
      <c r="GM1591" s="77">
        <v>2024</v>
      </c>
      <c r="GN1591" s="77" t="s">
        <v>175</v>
      </c>
      <c r="GO1591" s="77">
        <v>5.3000000000000005E-2</v>
      </c>
      <c r="GP1591" s="77">
        <v>3</v>
      </c>
      <c r="GQ1591" s="77">
        <v>0</v>
      </c>
      <c r="GR1591" s="77" t="s">
        <v>423</v>
      </c>
      <c r="GS1591" s="77">
        <v>0</v>
      </c>
      <c r="GT1591" s="77">
        <v>0</v>
      </c>
      <c r="GU1591" s="77">
        <v>0</v>
      </c>
      <c r="GV1591" s="77">
        <v>0</v>
      </c>
      <c r="GW1591" s="77">
        <v>5.5966209081309413E-2</v>
      </c>
      <c r="GX1591" s="77">
        <v>0.171900054410349</v>
      </c>
      <c r="GY1591" s="77">
        <v>5.5966209081309413E-2</v>
      </c>
      <c r="GZ1591" s="77">
        <v>0.171900054410349</v>
      </c>
    </row>
    <row r="1592" spans="98:208" x14ac:dyDescent="0.25">
      <c r="CT1592" s="77" t="s">
        <v>155</v>
      </c>
      <c r="CU1592" s="77" t="s">
        <v>455</v>
      </c>
      <c r="CV1592" s="77" t="s">
        <v>439</v>
      </c>
      <c r="CW1592" s="77">
        <v>2024</v>
      </c>
      <c r="CX1592" s="77">
        <v>0</v>
      </c>
      <c r="CY1592" s="77">
        <v>0</v>
      </c>
      <c r="CZ1592" s="77">
        <v>0</v>
      </c>
      <c r="DA1592" s="77">
        <v>0</v>
      </c>
      <c r="DB1592" s="77">
        <v>5.4750346070077782</v>
      </c>
      <c r="DC1592" s="77">
        <v>0.71896016785820482</v>
      </c>
      <c r="DD1592" s="77">
        <v>3.0714971986151118</v>
      </c>
      <c r="DE1592" s="77">
        <v>1.684577240534449</v>
      </c>
      <c r="DF1592" s="77">
        <v>0</v>
      </c>
      <c r="DG1592" s="77">
        <v>0</v>
      </c>
      <c r="DH1592" s="77">
        <v>0.37599181639994872</v>
      </c>
      <c r="DI1592" s="77">
        <v>0.37599181639994872</v>
      </c>
      <c r="DJ1592" s="77">
        <v>5.7818630489719387E-5</v>
      </c>
      <c r="DL1592" s="77">
        <v>0</v>
      </c>
      <c r="DM1592" s="77">
        <v>0</v>
      </c>
      <c r="DN1592" s="77">
        <v>0</v>
      </c>
      <c r="DO1592" s="77">
        <v>0</v>
      </c>
      <c r="DP1592" s="77">
        <v>0</v>
      </c>
      <c r="DQ1592" s="77">
        <v>0</v>
      </c>
      <c r="DR1592" s="77">
        <v>0</v>
      </c>
      <c r="DS1592" s="77">
        <v>2.1739331899587047E-5</v>
      </c>
      <c r="DT1592" s="77">
        <v>2.1739331899587047E-5</v>
      </c>
      <c r="DU1592" s="77">
        <v>0</v>
      </c>
      <c r="DV1592" s="77">
        <v>2.1739331899587047E-5</v>
      </c>
      <c r="DW1592" s="77">
        <v>2.1739331899587047E-5</v>
      </c>
      <c r="GE1592" s="77" t="s">
        <v>427</v>
      </c>
      <c r="GF1592" s="77" t="s">
        <v>155</v>
      </c>
      <c r="GG1592" s="77" t="s">
        <v>437</v>
      </c>
      <c r="GH1592" s="77" t="s">
        <v>439</v>
      </c>
      <c r="GI1592" s="77">
        <v>2024</v>
      </c>
      <c r="GJ1592" s="77" t="s">
        <v>303</v>
      </c>
      <c r="GK1592" s="77">
        <v>1.684577240534445</v>
      </c>
      <c r="GL1592" s="77">
        <v>714.33079099999998</v>
      </c>
      <c r="GM1592" s="77">
        <v>2024</v>
      </c>
      <c r="GN1592" s="77" t="s">
        <v>175</v>
      </c>
      <c r="GO1592" s="77">
        <v>5.3000000000000005E-2</v>
      </c>
      <c r="GP1592" s="77">
        <v>3</v>
      </c>
      <c r="GQ1592" s="77">
        <v>0</v>
      </c>
      <c r="GR1592" s="77" t="s">
        <v>423</v>
      </c>
      <c r="GS1592" s="77">
        <v>0</v>
      </c>
      <c r="GT1592" s="77">
        <v>0</v>
      </c>
      <c r="GU1592" s="77">
        <v>0</v>
      </c>
      <c r="GV1592" s="77">
        <v>0</v>
      </c>
      <c r="GW1592" s="77">
        <v>5.5966209081309413E-2</v>
      </c>
      <c r="GX1592" s="77">
        <v>9.4279402057366013E-2</v>
      </c>
      <c r="GY1592" s="77">
        <v>5.5966209081309413E-2</v>
      </c>
      <c r="GZ1592" s="77">
        <v>9.4279402057366013E-2</v>
      </c>
    </row>
    <row r="1593" spans="98:208" x14ac:dyDescent="0.25">
      <c r="CT1593" s="77" t="s">
        <v>155</v>
      </c>
      <c r="CU1593" s="77" t="s">
        <v>455</v>
      </c>
      <c r="CV1593" s="77" t="s">
        <v>439</v>
      </c>
      <c r="CW1593" s="77">
        <v>2025</v>
      </c>
      <c r="CX1593" s="77">
        <v>0</v>
      </c>
      <c r="CY1593" s="77">
        <v>0</v>
      </c>
      <c r="CZ1593" s="77">
        <v>0</v>
      </c>
      <c r="DA1593" s="77">
        <v>0</v>
      </c>
      <c r="DB1593" s="77">
        <v>5.4750346070077782</v>
      </c>
      <c r="DC1593" s="77">
        <v>0.71896016785820482</v>
      </c>
      <c r="DD1593" s="77">
        <v>3.0714971986151118</v>
      </c>
      <c r="DE1593" s="77">
        <v>1.684577240534449</v>
      </c>
      <c r="DF1593" s="77">
        <v>0</v>
      </c>
      <c r="DG1593" s="77">
        <v>0</v>
      </c>
      <c r="DH1593" s="77">
        <v>0</v>
      </c>
      <c r="DI1593" s="77">
        <v>0.37599181639994872</v>
      </c>
      <c r="DJ1593" s="77">
        <v>5.7818630489719387E-5</v>
      </c>
      <c r="DL1593" s="77">
        <v>0</v>
      </c>
      <c r="DM1593" s="77">
        <v>0</v>
      </c>
      <c r="DN1593" s="77">
        <v>0</v>
      </c>
      <c r="DO1593" s="77">
        <v>0</v>
      </c>
      <c r="DP1593" s="77">
        <v>0</v>
      </c>
      <c r="DQ1593" s="77">
        <v>0</v>
      </c>
      <c r="DR1593" s="77">
        <v>0</v>
      </c>
      <c r="DS1593" s="77">
        <v>0</v>
      </c>
      <c r="DT1593" s="77">
        <v>0</v>
      </c>
      <c r="DU1593" s="77">
        <v>0</v>
      </c>
      <c r="DV1593" s="77">
        <v>2.1739331899587047E-5</v>
      </c>
      <c r="DW1593" s="77">
        <v>2.1739331899587047E-5</v>
      </c>
      <c r="GE1593" s="77" t="s">
        <v>422</v>
      </c>
      <c r="GF1593" s="77" t="s">
        <v>155</v>
      </c>
      <c r="GG1593" s="77" t="s">
        <v>437</v>
      </c>
      <c r="GH1593" s="77" t="s">
        <v>439</v>
      </c>
      <c r="GI1593" s="77">
        <v>2025</v>
      </c>
      <c r="GJ1593" s="77" t="s">
        <v>305</v>
      </c>
      <c r="GK1593" s="77">
        <v>0.71896016785821304</v>
      </c>
      <c r="GL1593" s="77">
        <v>714.33079099999998</v>
      </c>
      <c r="GM1593" s="77">
        <v>2025</v>
      </c>
      <c r="GN1593" s="77" t="s">
        <v>175</v>
      </c>
      <c r="GO1593" s="77">
        <v>0.13250000000000001</v>
      </c>
      <c r="GP1593" s="77">
        <v>3</v>
      </c>
      <c r="GQ1593" s="77">
        <v>0</v>
      </c>
      <c r="GR1593" s="77" t="s">
        <v>423</v>
      </c>
      <c r="GS1593" s="77">
        <v>0</v>
      </c>
      <c r="GT1593" s="77">
        <v>0</v>
      </c>
      <c r="GU1593" s="77">
        <v>0</v>
      </c>
      <c r="GV1593" s="77">
        <v>0</v>
      </c>
      <c r="GW1593" s="77">
        <v>0</v>
      </c>
      <c r="GX1593" s="77">
        <v>0</v>
      </c>
      <c r="GY1593" s="77">
        <v>0.1527377521613833</v>
      </c>
      <c r="GZ1593" s="77">
        <v>0.10981235993223427</v>
      </c>
    </row>
    <row r="1594" spans="98:208" x14ac:dyDescent="0.25">
      <c r="CT1594" s="77" t="s">
        <v>155</v>
      </c>
      <c r="CU1594" s="77" t="s">
        <v>455</v>
      </c>
      <c r="CV1594" s="77" t="s">
        <v>446</v>
      </c>
      <c r="CW1594" s="77">
        <v>2020</v>
      </c>
      <c r="CX1594" s="77">
        <v>0</v>
      </c>
      <c r="CY1594" s="77">
        <v>0</v>
      </c>
      <c r="CZ1594" s="77">
        <v>0</v>
      </c>
      <c r="DA1594" s="77">
        <v>0</v>
      </c>
      <c r="DB1594" s="77">
        <v>7.7900575334948444E-2</v>
      </c>
      <c r="DC1594" s="77">
        <v>3.6425060683954499E-2</v>
      </c>
      <c r="DD1594" s="77">
        <v>1.5808724525432391E-3</v>
      </c>
      <c r="DE1594" s="77">
        <v>3.9894642198450701E-2</v>
      </c>
      <c r="DF1594" s="77">
        <v>7.884709215921628E-3</v>
      </c>
      <c r="DG1594" s="77">
        <v>0</v>
      </c>
      <c r="DH1594" s="77">
        <v>0</v>
      </c>
      <c r="DI1594" s="77">
        <v>0</v>
      </c>
      <c r="DJ1594" s="77">
        <v>5.592854796372144E-3</v>
      </c>
      <c r="DL1594" s="77">
        <v>0</v>
      </c>
      <c r="DM1594" s="77">
        <v>4.4098033756266923E-5</v>
      </c>
      <c r="DN1594" s="77">
        <v>4.4098033756266923E-5</v>
      </c>
      <c r="DO1594" s="77">
        <v>0</v>
      </c>
      <c r="DP1594" s="77">
        <v>0</v>
      </c>
      <c r="DQ1594" s="77">
        <v>0</v>
      </c>
      <c r="DR1594" s="77">
        <v>0</v>
      </c>
      <c r="DS1594" s="77">
        <v>0</v>
      </c>
      <c r="DT1594" s="77">
        <v>0</v>
      </c>
      <c r="DU1594" s="77">
        <v>0</v>
      </c>
      <c r="DV1594" s="77">
        <v>0</v>
      </c>
      <c r="DW1594" s="77">
        <v>0</v>
      </c>
      <c r="GE1594" s="77" t="s">
        <v>425</v>
      </c>
      <c r="GF1594" s="77" t="s">
        <v>155</v>
      </c>
      <c r="GG1594" s="77" t="s">
        <v>437</v>
      </c>
      <c r="GH1594" s="77" t="s">
        <v>439</v>
      </c>
      <c r="GI1594" s="77">
        <v>2025</v>
      </c>
      <c r="GJ1594" s="77" t="s">
        <v>301</v>
      </c>
      <c r="GK1594" s="77">
        <v>3.071497198615103</v>
      </c>
      <c r="GL1594" s="77">
        <v>714.33079099999998</v>
      </c>
      <c r="GM1594" s="77">
        <v>2025</v>
      </c>
      <c r="GN1594" s="77" t="s">
        <v>175</v>
      </c>
      <c r="GO1594" s="77">
        <v>5.3000000000000005E-2</v>
      </c>
      <c r="GP1594" s="77">
        <v>3</v>
      </c>
      <c r="GQ1594" s="77">
        <v>0</v>
      </c>
      <c r="GR1594" s="77" t="s">
        <v>423</v>
      </c>
      <c r="GS1594" s="77">
        <v>0</v>
      </c>
      <c r="GT1594" s="77">
        <v>0</v>
      </c>
      <c r="GU1594" s="77">
        <v>0</v>
      </c>
      <c r="GV1594" s="77">
        <v>0</v>
      </c>
      <c r="GW1594" s="77">
        <v>0</v>
      </c>
      <c r="GX1594" s="77">
        <v>0</v>
      </c>
      <c r="GY1594" s="77">
        <v>5.5966209081309413E-2</v>
      </c>
      <c r="GZ1594" s="77">
        <v>0.171900054410349</v>
      </c>
    </row>
    <row r="1595" spans="98:208" x14ac:dyDescent="0.25">
      <c r="CT1595" s="77" t="s">
        <v>155</v>
      </c>
      <c r="CU1595" s="77" t="s">
        <v>455</v>
      </c>
      <c r="CV1595" s="77" t="s">
        <v>446</v>
      </c>
      <c r="CW1595" s="77">
        <v>2021</v>
      </c>
      <c r="CX1595" s="77">
        <v>0</v>
      </c>
      <c r="CY1595" s="77">
        <v>0</v>
      </c>
      <c r="CZ1595" s="77">
        <v>0</v>
      </c>
      <c r="DA1595" s="77">
        <v>0</v>
      </c>
      <c r="DB1595" s="77">
        <v>7.7900575334948444E-2</v>
      </c>
      <c r="DC1595" s="77">
        <v>3.6425060683954499E-2</v>
      </c>
      <c r="DD1595" s="77">
        <v>1.5808724525432391E-3</v>
      </c>
      <c r="DE1595" s="77">
        <v>3.9894642198450701E-2</v>
      </c>
      <c r="DF1595" s="77">
        <v>7.884709215921628E-3</v>
      </c>
      <c r="DG1595" s="77">
        <v>7.884709215921628E-3</v>
      </c>
      <c r="DH1595" s="77">
        <v>0</v>
      </c>
      <c r="DI1595" s="77">
        <v>0</v>
      </c>
      <c r="DJ1595" s="77">
        <v>5.592854796372144E-3</v>
      </c>
      <c r="DL1595" s="77">
        <v>0</v>
      </c>
      <c r="DM1595" s="77">
        <v>4.4098033756266923E-5</v>
      </c>
      <c r="DN1595" s="77">
        <v>4.4098033756266923E-5</v>
      </c>
      <c r="DO1595" s="77">
        <v>0</v>
      </c>
      <c r="DP1595" s="77">
        <v>4.4098033756266923E-5</v>
      </c>
      <c r="DQ1595" s="77">
        <v>4.4098033756266923E-5</v>
      </c>
      <c r="DR1595" s="77">
        <v>0</v>
      </c>
      <c r="DS1595" s="77">
        <v>0</v>
      </c>
      <c r="DT1595" s="77">
        <v>0</v>
      </c>
      <c r="DU1595" s="77">
        <v>0</v>
      </c>
      <c r="DV1595" s="77">
        <v>0</v>
      </c>
      <c r="DW1595" s="77">
        <v>0</v>
      </c>
      <c r="GE1595" s="77" t="s">
        <v>427</v>
      </c>
      <c r="GF1595" s="77" t="s">
        <v>155</v>
      </c>
      <c r="GG1595" s="77" t="s">
        <v>437</v>
      </c>
      <c r="GH1595" s="77" t="s">
        <v>439</v>
      </c>
      <c r="GI1595" s="77">
        <v>2025</v>
      </c>
      <c r="GJ1595" s="77" t="s">
        <v>303</v>
      </c>
      <c r="GK1595" s="77">
        <v>1.684577240534445</v>
      </c>
      <c r="GL1595" s="77">
        <v>714.33079099999998</v>
      </c>
      <c r="GM1595" s="77">
        <v>2025</v>
      </c>
      <c r="GN1595" s="77" t="s">
        <v>175</v>
      </c>
      <c r="GO1595" s="77">
        <v>5.3000000000000005E-2</v>
      </c>
      <c r="GP1595" s="77">
        <v>3</v>
      </c>
      <c r="GQ1595" s="77">
        <v>0</v>
      </c>
      <c r="GR1595" s="77" t="s">
        <v>423</v>
      </c>
      <c r="GS1595" s="77">
        <v>0</v>
      </c>
      <c r="GT1595" s="77">
        <v>0</v>
      </c>
      <c r="GU1595" s="77">
        <v>0</v>
      </c>
      <c r="GV1595" s="77">
        <v>0</v>
      </c>
      <c r="GW1595" s="77">
        <v>0</v>
      </c>
      <c r="GX1595" s="77">
        <v>0</v>
      </c>
      <c r="GY1595" s="77">
        <v>5.5966209081309413E-2</v>
      </c>
      <c r="GZ1595" s="77">
        <v>9.4279402057366013E-2</v>
      </c>
    </row>
    <row r="1596" spans="98:208" x14ac:dyDescent="0.25">
      <c r="CT1596" s="77" t="s">
        <v>155</v>
      </c>
      <c r="CU1596" s="77" t="s">
        <v>455</v>
      </c>
      <c r="CV1596" s="77" t="s">
        <v>446</v>
      </c>
      <c r="CW1596" s="77">
        <v>2022</v>
      </c>
      <c r="CX1596" s="77">
        <v>0</v>
      </c>
      <c r="CY1596" s="77">
        <v>0</v>
      </c>
      <c r="CZ1596" s="77">
        <v>0</v>
      </c>
      <c r="DA1596" s="77">
        <v>0</v>
      </c>
      <c r="DB1596" s="77">
        <v>7.7900575334948444E-2</v>
      </c>
      <c r="DC1596" s="77">
        <v>3.6425060683954499E-2</v>
      </c>
      <c r="DD1596" s="77">
        <v>1.5808724525432391E-3</v>
      </c>
      <c r="DE1596" s="77">
        <v>3.9894642198450701E-2</v>
      </c>
      <c r="DF1596" s="77">
        <v>7.884709215921628E-3</v>
      </c>
      <c r="DG1596" s="77">
        <v>7.884709215921628E-3</v>
      </c>
      <c r="DH1596" s="77">
        <v>7.884709215921628E-3</v>
      </c>
      <c r="DI1596" s="77">
        <v>0</v>
      </c>
      <c r="DJ1596" s="77">
        <v>5.592854796372144E-3</v>
      </c>
      <c r="DL1596" s="77">
        <v>0</v>
      </c>
      <c r="DM1596" s="77">
        <v>4.4098033756266923E-5</v>
      </c>
      <c r="DN1596" s="77">
        <v>4.4098033756266923E-5</v>
      </c>
      <c r="DO1596" s="77">
        <v>0</v>
      </c>
      <c r="DP1596" s="77">
        <v>4.4098033756266923E-5</v>
      </c>
      <c r="DQ1596" s="77">
        <v>4.4098033756266923E-5</v>
      </c>
      <c r="DR1596" s="77">
        <v>0</v>
      </c>
      <c r="DS1596" s="77">
        <v>4.4098033756266923E-5</v>
      </c>
      <c r="DT1596" s="77">
        <v>4.4098033756266923E-5</v>
      </c>
      <c r="DU1596" s="77">
        <v>0</v>
      </c>
      <c r="DV1596" s="77">
        <v>0</v>
      </c>
      <c r="DW1596" s="77">
        <v>0</v>
      </c>
      <c r="GE1596" s="77" t="s">
        <v>422</v>
      </c>
      <c r="GF1596" s="77" t="s">
        <v>155</v>
      </c>
      <c r="GG1596" s="77" t="s">
        <v>437</v>
      </c>
      <c r="GH1596" s="77" t="s">
        <v>446</v>
      </c>
      <c r="GI1596" s="77">
        <v>2021</v>
      </c>
      <c r="GJ1596" s="77" t="s">
        <v>305</v>
      </c>
      <c r="GK1596" s="77">
        <v>3.6425060683954492E-2</v>
      </c>
      <c r="GL1596" s="77">
        <v>714.33079099999998</v>
      </c>
      <c r="GM1596" s="77">
        <v>2021</v>
      </c>
      <c r="GN1596" s="77" t="s">
        <v>175</v>
      </c>
      <c r="GO1596" s="77">
        <v>0.13250000000000001</v>
      </c>
      <c r="GP1596" s="77">
        <v>3</v>
      </c>
      <c r="GQ1596" s="77">
        <v>0</v>
      </c>
      <c r="GR1596" s="77" t="s">
        <v>423</v>
      </c>
      <c r="GS1596" s="77">
        <v>0.1527377521613833</v>
      </c>
      <c r="GT1596" s="77">
        <v>5.5634818912091884E-3</v>
      </c>
      <c r="GU1596" s="77">
        <v>0.1527377521613833</v>
      </c>
      <c r="GV1596" s="77">
        <v>5.5634818912091884E-3</v>
      </c>
      <c r="GW1596" s="77">
        <v>0</v>
      </c>
      <c r="GX1596" s="77">
        <v>0</v>
      </c>
      <c r="GY1596" s="77">
        <v>0</v>
      </c>
      <c r="GZ1596" s="77">
        <v>0</v>
      </c>
    </row>
    <row r="1597" spans="98:208" x14ac:dyDescent="0.25">
      <c r="CT1597" s="77" t="s">
        <v>155</v>
      </c>
      <c r="CU1597" s="77" t="s">
        <v>455</v>
      </c>
      <c r="CV1597" s="77" t="s">
        <v>446</v>
      </c>
      <c r="CW1597" s="77">
        <v>2023</v>
      </c>
      <c r="CX1597" s="77">
        <v>0</v>
      </c>
      <c r="CY1597" s="77">
        <v>0</v>
      </c>
      <c r="CZ1597" s="77">
        <v>0</v>
      </c>
      <c r="DA1597" s="77">
        <v>0</v>
      </c>
      <c r="DB1597" s="77">
        <v>8.0408269036977204E-2</v>
      </c>
      <c r="DC1597" s="77">
        <v>3.7590224611390728E-2</v>
      </c>
      <c r="DD1597" s="77">
        <v>1.6314334115686371E-3</v>
      </c>
      <c r="DE1597" s="77">
        <v>4.1186611014017722E-2</v>
      </c>
      <c r="DF1597" s="77">
        <v>0</v>
      </c>
      <c r="DG1597" s="77">
        <v>8.1378100371604888E-3</v>
      </c>
      <c r="DH1597" s="77">
        <v>8.1378100371604888E-3</v>
      </c>
      <c r="DI1597" s="77">
        <v>8.1378100371604888E-3</v>
      </c>
      <c r="DJ1597" s="77">
        <v>5.592854796372144E-3</v>
      </c>
      <c r="DL1597" s="77">
        <v>0</v>
      </c>
      <c r="DM1597" s="77">
        <v>0</v>
      </c>
      <c r="DN1597" s="77">
        <v>0</v>
      </c>
      <c r="DO1597" s="77">
        <v>0</v>
      </c>
      <c r="DP1597" s="77">
        <v>4.5513589898298418E-5</v>
      </c>
      <c r="DQ1597" s="77">
        <v>4.5513589898298418E-5</v>
      </c>
      <c r="DR1597" s="77">
        <v>0</v>
      </c>
      <c r="DS1597" s="77">
        <v>4.5513589898298418E-5</v>
      </c>
      <c r="DT1597" s="77">
        <v>4.5513589898298418E-5</v>
      </c>
      <c r="DU1597" s="77">
        <v>0</v>
      </c>
      <c r="DV1597" s="77">
        <v>4.5513589898298418E-5</v>
      </c>
      <c r="DW1597" s="77">
        <v>4.5513589898298418E-5</v>
      </c>
      <c r="GE1597" s="77" t="s">
        <v>425</v>
      </c>
      <c r="GF1597" s="77" t="s">
        <v>155</v>
      </c>
      <c r="GG1597" s="77" t="s">
        <v>437</v>
      </c>
      <c r="GH1597" s="77" t="s">
        <v>446</v>
      </c>
      <c r="GI1597" s="77">
        <v>2021</v>
      </c>
      <c r="GJ1597" s="77" t="s">
        <v>301</v>
      </c>
      <c r="GK1597" s="77">
        <v>1.5808724525432571E-3</v>
      </c>
      <c r="GL1597" s="77">
        <v>714.33079099999998</v>
      </c>
      <c r="GM1597" s="77">
        <v>2021</v>
      </c>
      <c r="GN1597" s="77" t="s">
        <v>175</v>
      </c>
      <c r="GO1597" s="77">
        <v>5.3000000000000005E-2</v>
      </c>
      <c r="GP1597" s="77">
        <v>3</v>
      </c>
      <c r="GQ1597" s="77">
        <v>0</v>
      </c>
      <c r="GR1597" s="77" t="s">
        <v>423</v>
      </c>
      <c r="GS1597" s="77">
        <v>5.5966209081309413E-2</v>
      </c>
      <c r="GT1597" s="77">
        <v>8.8475438209918326E-5</v>
      </c>
      <c r="GU1597" s="77">
        <v>5.5966209081309413E-2</v>
      </c>
      <c r="GV1597" s="77">
        <v>8.8475438209918326E-5</v>
      </c>
      <c r="GW1597" s="77">
        <v>0</v>
      </c>
      <c r="GX1597" s="77">
        <v>0</v>
      </c>
      <c r="GY1597" s="77">
        <v>0</v>
      </c>
      <c r="GZ1597" s="77">
        <v>0</v>
      </c>
    </row>
    <row r="1598" spans="98:208" x14ac:dyDescent="0.25">
      <c r="CT1598" s="77" t="s">
        <v>155</v>
      </c>
      <c r="CU1598" s="77" t="s">
        <v>455</v>
      </c>
      <c r="CV1598" s="77" t="s">
        <v>446</v>
      </c>
      <c r="CW1598" s="77">
        <v>2024</v>
      </c>
      <c r="CX1598" s="77">
        <v>0</v>
      </c>
      <c r="CY1598" s="77">
        <v>0</v>
      </c>
      <c r="CZ1598" s="77">
        <v>0</v>
      </c>
      <c r="DA1598" s="77">
        <v>0</v>
      </c>
      <c r="DB1598" s="77">
        <v>8.0408269036977204E-2</v>
      </c>
      <c r="DC1598" s="77">
        <v>3.7590224611390728E-2</v>
      </c>
      <c r="DD1598" s="77">
        <v>1.6314334115686371E-3</v>
      </c>
      <c r="DE1598" s="77">
        <v>4.1186611014017722E-2</v>
      </c>
      <c r="DF1598" s="77">
        <v>0</v>
      </c>
      <c r="DG1598" s="77">
        <v>0</v>
      </c>
      <c r="DH1598" s="77">
        <v>8.1378100371604888E-3</v>
      </c>
      <c r="DI1598" s="77">
        <v>8.1378100371604888E-3</v>
      </c>
      <c r="DJ1598" s="77">
        <v>5.592854796372144E-3</v>
      </c>
      <c r="DL1598" s="77">
        <v>0</v>
      </c>
      <c r="DM1598" s="77">
        <v>0</v>
      </c>
      <c r="DN1598" s="77">
        <v>0</v>
      </c>
      <c r="DO1598" s="77">
        <v>0</v>
      </c>
      <c r="DP1598" s="77">
        <v>0</v>
      </c>
      <c r="DQ1598" s="77">
        <v>0</v>
      </c>
      <c r="DR1598" s="77">
        <v>0</v>
      </c>
      <c r="DS1598" s="77">
        <v>4.5513589898298418E-5</v>
      </c>
      <c r="DT1598" s="77">
        <v>4.5513589898298418E-5</v>
      </c>
      <c r="DU1598" s="77">
        <v>0</v>
      </c>
      <c r="DV1598" s="77">
        <v>4.5513589898298418E-5</v>
      </c>
      <c r="DW1598" s="77">
        <v>4.5513589898298418E-5</v>
      </c>
      <c r="GE1598" s="77" t="s">
        <v>427</v>
      </c>
      <c r="GF1598" s="77" t="s">
        <v>155</v>
      </c>
      <c r="GG1598" s="77" t="s">
        <v>437</v>
      </c>
      <c r="GH1598" s="77" t="s">
        <v>446</v>
      </c>
      <c r="GI1598" s="77">
        <v>2021</v>
      </c>
      <c r="GJ1598" s="77" t="s">
        <v>303</v>
      </c>
      <c r="GK1598" s="77">
        <v>3.9894642198450729E-2</v>
      </c>
      <c r="GL1598" s="77">
        <v>714.33079099999998</v>
      </c>
      <c r="GM1598" s="77">
        <v>2021</v>
      </c>
      <c r="GN1598" s="77" t="s">
        <v>175</v>
      </c>
      <c r="GO1598" s="77">
        <v>5.3000000000000005E-2</v>
      </c>
      <c r="GP1598" s="77">
        <v>3</v>
      </c>
      <c r="GQ1598" s="77">
        <v>0</v>
      </c>
      <c r="GR1598" s="77" t="s">
        <v>423</v>
      </c>
      <c r="GS1598" s="77">
        <v>5.5966209081309413E-2</v>
      </c>
      <c r="GT1598" s="77">
        <v>2.2327518865025231E-3</v>
      </c>
      <c r="GU1598" s="77">
        <v>5.5966209081309413E-2</v>
      </c>
      <c r="GV1598" s="77">
        <v>2.2327518865025231E-3</v>
      </c>
      <c r="GW1598" s="77">
        <v>0</v>
      </c>
      <c r="GX1598" s="77">
        <v>0</v>
      </c>
      <c r="GY1598" s="77">
        <v>0</v>
      </c>
      <c r="GZ1598" s="77">
        <v>0</v>
      </c>
    </row>
    <row r="1599" spans="98:208" x14ac:dyDescent="0.25">
      <c r="CT1599" s="77" t="s">
        <v>155</v>
      </c>
      <c r="CU1599" s="77" t="s">
        <v>455</v>
      </c>
      <c r="CV1599" s="77" t="s">
        <v>446</v>
      </c>
      <c r="CW1599" s="77">
        <v>2025</v>
      </c>
      <c r="CX1599" s="77">
        <v>0</v>
      </c>
      <c r="CY1599" s="77">
        <v>0</v>
      </c>
      <c r="CZ1599" s="77">
        <v>0</v>
      </c>
      <c r="DA1599" s="77">
        <v>0</v>
      </c>
      <c r="DB1599" s="77">
        <v>8.0408269036977204E-2</v>
      </c>
      <c r="DC1599" s="77">
        <v>3.7590224611390728E-2</v>
      </c>
      <c r="DD1599" s="77">
        <v>1.6314334115686371E-3</v>
      </c>
      <c r="DE1599" s="77">
        <v>4.1186611014017722E-2</v>
      </c>
      <c r="DF1599" s="77">
        <v>0</v>
      </c>
      <c r="DG1599" s="77">
        <v>0</v>
      </c>
      <c r="DH1599" s="77">
        <v>0</v>
      </c>
      <c r="DI1599" s="77">
        <v>8.1378100371604888E-3</v>
      </c>
      <c r="DJ1599" s="77">
        <v>5.592854796372144E-3</v>
      </c>
      <c r="DL1599" s="77">
        <v>0</v>
      </c>
      <c r="DM1599" s="77">
        <v>0</v>
      </c>
      <c r="DN1599" s="77">
        <v>0</v>
      </c>
      <c r="DO1599" s="77">
        <v>0</v>
      </c>
      <c r="DP1599" s="77">
        <v>0</v>
      </c>
      <c r="DQ1599" s="77">
        <v>0</v>
      </c>
      <c r="DR1599" s="77">
        <v>0</v>
      </c>
      <c r="DS1599" s="77">
        <v>0</v>
      </c>
      <c r="DT1599" s="77">
        <v>0</v>
      </c>
      <c r="DU1599" s="77">
        <v>0</v>
      </c>
      <c r="DV1599" s="77">
        <v>4.5513589898298418E-5</v>
      </c>
      <c r="DW1599" s="77">
        <v>4.5513589898298418E-5</v>
      </c>
      <c r="GE1599" s="77" t="s">
        <v>422</v>
      </c>
      <c r="GF1599" s="77" t="s">
        <v>155</v>
      </c>
      <c r="GG1599" s="77" t="s">
        <v>437</v>
      </c>
      <c r="GH1599" s="77" t="s">
        <v>446</v>
      </c>
      <c r="GI1599" s="77">
        <v>2022</v>
      </c>
      <c r="GJ1599" s="77" t="s">
        <v>305</v>
      </c>
      <c r="GK1599" s="77">
        <v>3.6425060683954492E-2</v>
      </c>
      <c r="GL1599" s="77">
        <v>714.33079099999998</v>
      </c>
      <c r="GM1599" s="77">
        <v>2022</v>
      </c>
      <c r="GN1599" s="77" t="s">
        <v>175</v>
      </c>
      <c r="GO1599" s="77">
        <v>0.13250000000000001</v>
      </c>
      <c r="GP1599" s="77">
        <v>3</v>
      </c>
      <c r="GQ1599" s="77">
        <v>0</v>
      </c>
      <c r="GR1599" s="77" t="s">
        <v>423</v>
      </c>
      <c r="GS1599" s="77">
        <v>0.1527377521613833</v>
      </c>
      <c r="GT1599" s="77">
        <v>5.5634818912091884E-3</v>
      </c>
      <c r="GU1599" s="77">
        <v>0.1527377521613833</v>
      </c>
      <c r="GV1599" s="77">
        <v>5.5634818912091884E-3</v>
      </c>
      <c r="GW1599" s="77">
        <v>0.1527377521613833</v>
      </c>
      <c r="GX1599" s="77">
        <v>5.5634818912091884E-3</v>
      </c>
      <c r="GY1599" s="77">
        <v>0</v>
      </c>
      <c r="GZ1599" s="77">
        <v>0</v>
      </c>
    </row>
    <row r="1600" spans="98:208" x14ac:dyDescent="0.25">
      <c r="CT1600" s="77" t="s">
        <v>155</v>
      </c>
      <c r="CU1600" s="77" t="s">
        <v>455</v>
      </c>
      <c r="CV1600" s="77" t="s">
        <v>453</v>
      </c>
      <c r="CW1600" s="77">
        <v>2020</v>
      </c>
      <c r="CX1600" s="77">
        <v>0</v>
      </c>
      <c r="CY1600" s="77">
        <v>0</v>
      </c>
      <c r="CZ1600" s="77">
        <v>0</v>
      </c>
      <c r="DA1600" s="77">
        <v>0</v>
      </c>
      <c r="DB1600" s="77">
        <v>14146.13064133254</v>
      </c>
      <c r="DC1600" s="77">
        <v>222.22942162783079</v>
      </c>
      <c r="DD1600" s="77">
        <v>8585.7228092479545</v>
      </c>
      <c r="DE1600" s="77">
        <v>5338.1784104567532</v>
      </c>
      <c r="DF1600" s="77">
        <v>813.21078921305184</v>
      </c>
      <c r="DG1600" s="77">
        <v>0</v>
      </c>
      <c r="DH1600" s="77">
        <v>0</v>
      </c>
      <c r="DI1600" s="77">
        <v>0</v>
      </c>
      <c r="DJ1600" s="77">
        <v>1.9065346108580801E-4</v>
      </c>
      <c r="DL1600" s="77">
        <v>0</v>
      </c>
      <c r="DM1600" s="77">
        <v>0.1550414515557898</v>
      </c>
      <c r="DN1600" s="77">
        <v>0.1550414515557898</v>
      </c>
      <c r="DO1600" s="77">
        <v>0</v>
      </c>
      <c r="DP1600" s="77">
        <v>0</v>
      </c>
      <c r="DQ1600" s="77">
        <v>0</v>
      </c>
      <c r="DR1600" s="77">
        <v>0</v>
      </c>
      <c r="DS1600" s="77">
        <v>0</v>
      </c>
      <c r="DT1600" s="77">
        <v>0</v>
      </c>
      <c r="DU1600" s="77">
        <v>0</v>
      </c>
      <c r="DV1600" s="77">
        <v>0</v>
      </c>
      <c r="DW1600" s="77">
        <v>0</v>
      </c>
      <c r="GE1600" s="77" t="s">
        <v>425</v>
      </c>
      <c r="GF1600" s="77" t="s">
        <v>155</v>
      </c>
      <c r="GG1600" s="77" t="s">
        <v>437</v>
      </c>
      <c r="GH1600" s="77" t="s">
        <v>446</v>
      </c>
      <c r="GI1600" s="77">
        <v>2022</v>
      </c>
      <c r="GJ1600" s="77" t="s">
        <v>301</v>
      </c>
      <c r="GK1600" s="77">
        <v>1.5808724525432571E-3</v>
      </c>
      <c r="GL1600" s="77">
        <v>714.33079099999998</v>
      </c>
      <c r="GM1600" s="77">
        <v>2022</v>
      </c>
      <c r="GN1600" s="77" t="s">
        <v>175</v>
      </c>
      <c r="GO1600" s="77">
        <v>5.3000000000000005E-2</v>
      </c>
      <c r="GP1600" s="77">
        <v>3</v>
      </c>
      <c r="GQ1600" s="77">
        <v>0</v>
      </c>
      <c r="GR1600" s="77" t="s">
        <v>423</v>
      </c>
      <c r="GS1600" s="77">
        <v>5.5966209081309413E-2</v>
      </c>
      <c r="GT1600" s="77">
        <v>8.8475438209918326E-5</v>
      </c>
      <c r="GU1600" s="77">
        <v>5.5966209081309413E-2</v>
      </c>
      <c r="GV1600" s="77">
        <v>8.8475438209918326E-5</v>
      </c>
      <c r="GW1600" s="77">
        <v>5.5966209081309413E-2</v>
      </c>
      <c r="GX1600" s="77">
        <v>8.8475438209918326E-5</v>
      </c>
      <c r="GY1600" s="77">
        <v>0</v>
      </c>
      <c r="GZ1600" s="77">
        <v>0</v>
      </c>
    </row>
    <row r="1601" spans="98:208" x14ac:dyDescent="0.25">
      <c r="CT1601" s="77" t="s">
        <v>155</v>
      </c>
      <c r="CU1601" s="77" t="s">
        <v>455</v>
      </c>
      <c r="CV1601" s="77" t="s">
        <v>453</v>
      </c>
      <c r="CW1601" s="77">
        <v>2021</v>
      </c>
      <c r="CX1601" s="77">
        <v>0</v>
      </c>
      <c r="CY1601" s="77">
        <v>0</v>
      </c>
      <c r="CZ1601" s="77">
        <v>0</v>
      </c>
      <c r="DA1601" s="77">
        <v>0</v>
      </c>
      <c r="DB1601" s="77">
        <v>14146.13064133254</v>
      </c>
      <c r="DC1601" s="77">
        <v>222.22942162783079</v>
      </c>
      <c r="DD1601" s="77">
        <v>8585.7228092479545</v>
      </c>
      <c r="DE1601" s="77">
        <v>5338.1784104567532</v>
      </c>
      <c r="DF1601" s="77">
        <v>813.21078921305184</v>
      </c>
      <c r="DG1601" s="77">
        <v>813.21078921305184</v>
      </c>
      <c r="DH1601" s="77">
        <v>0</v>
      </c>
      <c r="DI1601" s="77">
        <v>0</v>
      </c>
      <c r="DJ1601" s="77">
        <v>1.9065346108580801E-4</v>
      </c>
      <c r="DL1601" s="77">
        <v>0</v>
      </c>
      <c r="DM1601" s="77">
        <v>0.1550414515557898</v>
      </c>
      <c r="DN1601" s="77">
        <v>0.1550414515557898</v>
      </c>
      <c r="DO1601" s="77">
        <v>0</v>
      </c>
      <c r="DP1601" s="77">
        <v>0.1550414515557898</v>
      </c>
      <c r="DQ1601" s="77">
        <v>0.1550414515557898</v>
      </c>
      <c r="DR1601" s="77">
        <v>0</v>
      </c>
      <c r="DS1601" s="77">
        <v>0</v>
      </c>
      <c r="DT1601" s="77">
        <v>0</v>
      </c>
      <c r="DU1601" s="77">
        <v>0</v>
      </c>
      <c r="DV1601" s="77">
        <v>0</v>
      </c>
      <c r="DW1601" s="77">
        <v>0</v>
      </c>
      <c r="GE1601" s="77" t="s">
        <v>427</v>
      </c>
      <c r="GF1601" s="77" t="s">
        <v>155</v>
      </c>
      <c r="GG1601" s="77" t="s">
        <v>437</v>
      </c>
      <c r="GH1601" s="77" t="s">
        <v>446</v>
      </c>
      <c r="GI1601" s="77">
        <v>2022</v>
      </c>
      <c r="GJ1601" s="77" t="s">
        <v>303</v>
      </c>
      <c r="GK1601" s="77">
        <v>3.9894642198450729E-2</v>
      </c>
      <c r="GL1601" s="77">
        <v>714.33079099999998</v>
      </c>
      <c r="GM1601" s="77">
        <v>2022</v>
      </c>
      <c r="GN1601" s="77" t="s">
        <v>175</v>
      </c>
      <c r="GO1601" s="77">
        <v>5.3000000000000005E-2</v>
      </c>
      <c r="GP1601" s="77">
        <v>3</v>
      </c>
      <c r="GQ1601" s="77">
        <v>0</v>
      </c>
      <c r="GR1601" s="77" t="s">
        <v>423</v>
      </c>
      <c r="GS1601" s="77">
        <v>5.5966209081309413E-2</v>
      </c>
      <c r="GT1601" s="77">
        <v>2.2327518865025231E-3</v>
      </c>
      <c r="GU1601" s="77">
        <v>5.5966209081309413E-2</v>
      </c>
      <c r="GV1601" s="77">
        <v>2.2327518865025231E-3</v>
      </c>
      <c r="GW1601" s="77">
        <v>5.5966209081309413E-2</v>
      </c>
      <c r="GX1601" s="77">
        <v>2.2327518865025231E-3</v>
      </c>
      <c r="GY1601" s="77">
        <v>0</v>
      </c>
      <c r="GZ1601" s="77">
        <v>0</v>
      </c>
    </row>
    <row r="1602" spans="98:208" x14ac:dyDescent="0.25">
      <c r="CT1602" s="77" t="s">
        <v>155</v>
      </c>
      <c r="CU1602" s="77" t="s">
        <v>455</v>
      </c>
      <c r="CV1602" s="77" t="s">
        <v>453</v>
      </c>
      <c r="CW1602" s="77">
        <v>2022</v>
      </c>
      <c r="CX1602" s="77">
        <v>0</v>
      </c>
      <c r="CY1602" s="77">
        <v>0</v>
      </c>
      <c r="CZ1602" s="77">
        <v>0</v>
      </c>
      <c r="DA1602" s="77">
        <v>0</v>
      </c>
      <c r="DB1602" s="77">
        <v>14146.13064133254</v>
      </c>
      <c r="DC1602" s="77">
        <v>222.22942162783079</v>
      </c>
      <c r="DD1602" s="77">
        <v>8585.7228092479545</v>
      </c>
      <c r="DE1602" s="77">
        <v>5338.1784104567532</v>
      </c>
      <c r="DF1602" s="77">
        <v>813.21078921305184</v>
      </c>
      <c r="DG1602" s="77">
        <v>813.21078921305184</v>
      </c>
      <c r="DH1602" s="77">
        <v>813.21078921305184</v>
      </c>
      <c r="DI1602" s="77">
        <v>0</v>
      </c>
      <c r="DJ1602" s="77">
        <v>1.9065346108580801E-4</v>
      </c>
      <c r="DL1602" s="77">
        <v>0</v>
      </c>
      <c r="DM1602" s="77">
        <v>0.1550414515557898</v>
      </c>
      <c r="DN1602" s="77">
        <v>0.1550414515557898</v>
      </c>
      <c r="DO1602" s="77">
        <v>0</v>
      </c>
      <c r="DP1602" s="77">
        <v>0.1550414515557898</v>
      </c>
      <c r="DQ1602" s="77">
        <v>0.1550414515557898</v>
      </c>
      <c r="DR1602" s="77">
        <v>0</v>
      </c>
      <c r="DS1602" s="77">
        <v>0.1550414515557898</v>
      </c>
      <c r="DT1602" s="77">
        <v>0.1550414515557898</v>
      </c>
      <c r="DU1602" s="77">
        <v>0</v>
      </c>
      <c r="DV1602" s="77">
        <v>0</v>
      </c>
      <c r="DW1602" s="77">
        <v>0</v>
      </c>
      <c r="GE1602" s="77" t="s">
        <v>422</v>
      </c>
      <c r="GF1602" s="77" t="s">
        <v>155</v>
      </c>
      <c r="GG1602" s="77" t="s">
        <v>437</v>
      </c>
      <c r="GH1602" s="77" t="s">
        <v>446</v>
      </c>
      <c r="GI1602" s="77">
        <v>2023</v>
      </c>
      <c r="GJ1602" s="77" t="s">
        <v>305</v>
      </c>
      <c r="GK1602" s="77">
        <v>3.7590224611390749E-2</v>
      </c>
      <c r="GL1602" s="77">
        <v>714.33079099999998</v>
      </c>
      <c r="GM1602" s="77">
        <v>2023</v>
      </c>
      <c r="GN1602" s="77" t="s">
        <v>175</v>
      </c>
      <c r="GO1602" s="77">
        <v>0.13250000000000001</v>
      </c>
      <c r="GP1602" s="77">
        <v>3</v>
      </c>
      <c r="GQ1602" s="77">
        <v>0</v>
      </c>
      <c r="GR1602" s="77" t="s">
        <v>423</v>
      </c>
      <c r="GS1602" s="77">
        <v>0</v>
      </c>
      <c r="GT1602" s="77">
        <v>0</v>
      </c>
      <c r="GU1602" s="77">
        <v>0.1527377521613833</v>
      </c>
      <c r="GV1602" s="77">
        <v>5.7414464103853315E-3</v>
      </c>
      <c r="GW1602" s="77">
        <v>0.1527377521613833</v>
      </c>
      <c r="GX1602" s="77">
        <v>5.7414464103853315E-3</v>
      </c>
      <c r="GY1602" s="77">
        <v>0.1527377521613833</v>
      </c>
      <c r="GZ1602" s="77">
        <v>5.7414464103853315E-3</v>
      </c>
    </row>
    <row r="1603" spans="98:208" x14ac:dyDescent="0.25">
      <c r="CT1603" s="77" t="s">
        <v>155</v>
      </c>
      <c r="CU1603" s="77" t="s">
        <v>455</v>
      </c>
      <c r="CV1603" s="77" t="s">
        <v>453</v>
      </c>
      <c r="CW1603" s="77">
        <v>2023</v>
      </c>
      <c r="CX1603" s="77">
        <v>0</v>
      </c>
      <c r="CY1603" s="77">
        <v>0</v>
      </c>
      <c r="CZ1603" s="77">
        <v>0</v>
      </c>
      <c r="DA1603" s="77">
        <v>0</v>
      </c>
      <c r="DB1603" s="77">
        <v>14664.63755643665</v>
      </c>
      <c r="DC1603" s="77">
        <v>233.2300768079395</v>
      </c>
      <c r="DD1603" s="77">
        <v>8896.5159934286057</v>
      </c>
      <c r="DE1603" s="77">
        <v>5534.8914862001002</v>
      </c>
      <c r="DF1603" s="77">
        <v>0</v>
      </c>
      <c r="DG1603" s="77">
        <v>843.29420601054403</v>
      </c>
      <c r="DH1603" s="77">
        <v>843.29420601054403</v>
      </c>
      <c r="DI1603" s="77">
        <v>843.29420601054403</v>
      </c>
      <c r="DJ1603" s="77">
        <v>1.9065346108580801E-4</v>
      </c>
      <c r="DL1603" s="77">
        <v>0</v>
      </c>
      <c r="DM1603" s="77">
        <v>0</v>
      </c>
      <c r="DN1603" s="77">
        <v>0</v>
      </c>
      <c r="DO1603" s="77">
        <v>0</v>
      </c>
      <c r="DP1603" s="77">
        <v>0.16077695908951861</v>
      </c>
      <c r="DQ1603" s="77">
        <v>0.16077695908951861</v>
      </c>
      <c r="DR1603" s="77">
        <v>0</v>
      </c>
      <c r="DS1603" s="77">
        <v>0.16077695908951861</v>
      </c>
      <c r="DT1603" s="77">
        <v>0.16077695908951861</v>
      </c>
      <c r="DU1603" s="77">
        <v>0</v>
      </c>
      <c r="DV1603" s="77">
        <v>0.16077695908951861</v>
      </c>
      <c r="DW1603" s="77">
        <v>0.16077695908951861</v>
      </c>
      <c r="GE1603" s="77" t="s">
        <v>425</v>
      </c>
      <c r="GF1603" s="77" t="s">
        <v>155</v>
      </c>
      <c r="GG1603" s="77" t="s">
        <v>437</v>
      </c>
      <c r="GH1603" s="77" t="s">
        <v>446</v>
      </c>
      <c r="GI1603" s="77">
        <v>2023</v>
      </c>
      <c r="GJ1603" s="77" t="s">
        <v>301</v>
      </c>
      <c r="GK1603" s="77">
        <v>1.6314334115687279E-3</v>
      </c>
      <c r="GL1603" s="77">
        <v>714.33079099999998</v>
      </c>
      <c r="GM1603" s="77">
        <v>2023</v>
      </c>
      <c r="GN1603" s="77" t="s">
        <v>175</v>
      </c>
      <c r="GO1603" s="77">
        <v>5.3000000000000005E-2</v>
      </c>
      <c r="GP1603" s="77">
        <v>3</v>
      </c>
      <c r="GQ1603" s="77">
        <v>0</v>
      </c>
      <c r="GR1603" s="77" t="s">
        <v>423</v>
      </c>
      <c r="GS1603" s="77">
        <v>0</v>
      </c>
      <c r="GT1603" s="77">
        <v>0</v>
      </c>
      <c r="GU1603" s="77">
        <v>5.5966209081309413E-2</v>
      </c>
      <c r="GV1603" s="77">
        <v>9.1305143414089341E-5</v>
      </c>
      <c r="GW1603" s="77">
        <v>5.5966209081309413E-2</v>
      </c>
      <c r="GX1603" s="77">
        <v>9.1305143414089341E-5</v>
      </c>
      <c r="GY1603" s="77">
        <v>5.5966209081309413E-2</v>
      </c>
      <c r="GZ1603" s="77">
        <v>9.1305143414089341E-5</v>
      </c>
    </row>
    <row r="1604" spans="98:208" x14ac:dyDescent="0.25">
      <c r="CT1604" s="77" t="s">
        <v>155</v>
      </c>
      <c r="CU1604" s="77" t="s">
        <v>455</v>
      </c>
      <c r="CV1604" s="77" t="s">
        <v>453</v>
      </c>
      <c r="CW1604" s="77">
        <v>2024</v>
      </c>
      <c r="CX1604" s="77">
        <v>0</v>
      </c>
      <c r="CY1604" s="77">
        <v>0</v>
      </c>
      <c r="CZ1604" s="77">
        <v>0</v>
      </c>
      <c r="DA1604" s="77">
        <v>0</v>
      </c>
      <c r="DB1604" s="77">
        <v>14664.63755643665</v>
      </c>
      <c r="DC1604" s="77">
        <v>233.2300768079395</v>
      </c>
      <c r="DD1604" s="77">
        <v>8896.5159934286057</v>
      </c>
      <c r="DE1604" s="77">
        <v>5534.8914862001002</v>
      </c>
      <c r="DF1604" s="77">
        <v>0</v>
      </c>
      <c r="DG1604" s="77">
        <v>0</v>
      </c>
      <c r="DH1604" s="77">
        <v>843.29420601054403</v>
      </c>
      <c r="DI1604" s="77">
        <v>843.29420601054403</v>
      </c>
      <c r="DJ1604" s="77">
        <v>1.9065346108580801E-4</v>
      </c>
      <c r="DL1604" s="77">
        <v>0</v>
      </c>
      <c r="DM1604" s="77">
        <v>0</v>
      </c>
      <c r="DN1604" s="77">
        <v>0</v>
      </c>
      <c r="DO1604" s="77">
        <v>0</v>
      </c>
      <c r="DP1604" s="77">
        <v>0</v>
      </c>
      <c r="DQ1604" s="77">
        <v>0</v>
      </c>
      <c r="DR1604" s="77">
        <v>0</v>
      </c>
      <c r="DS1604" s="77">
        <v>0.16077695908951861</v>
      </c>
      <c r="DT1604" s="77">
        <v>0.16077695908951861</v>
      </c>
      <c r="DU1604" s="77">
        <v>0</v>
      </c>
      <c r="DV1604" s="77">
        <v>0.16077695908951861</v>
      </c>
      <c r="DW1604" s="77">
        <v>0.16077695908951861</v>
      </c>
      <c r="GE1604" s="77" t="s">
        <v>427</v>
      </c>
      <c r="GF1604" s="77" t="s">
        <v>155</v>
      </c>
      <c r="GG1604" s="77" t="s">
        <v>437</v>
      </c>
      <c r="GH1604" s="77" t="s">
        <v>446</v>
      </c>
      <c r="GI1604" s="77">
        <v>2023</v>
      </c>
      <c r="GJ1604" s="77" t="s">
        <v>303</v>
      </c>
      <c r="GK1604" s="77">
        <v>4.1186611014017743E-2</v>
      </c>
      <c r="GL1604" s="77">
        <v>714.33079099999998</v>
      </c>
      <c r="GM1604" s="77">
        <v>2023</v>
      </c>
      <c r="GN1604" s="77" t="s">
        <v>175</v>
      </c>
      <c r="GO1604" s="77">
        <v>5.3000000000000005E-2</v>
      </c>
      <c r="GP1604" s="77">
        <v>3</v>
      </c>
      <c r="GQ1604" s="77">
        <v>0</v>
      </c>
      <c r="GR1604" s="77" t="s">
        <v>423</v>
      </c>
      <c r="GS1604" s="77">
        <v>0</v>
      </c>
      <c r="GT1604" s="77">
        <v>0</v>
      </c>
      <c r="GU1604" s="77">
        <v>5.5966209081309413E-2</v>
      </c>
      <c r="GV1604" s="77">
        <v>2.3050584833610782E-3</v>
      </c>
      <c r="GW1604" s="77">
        <v>5.5966209081309413E-2</v>
      </c>
      <c r="GX1604" s="77">
        <v>2.3050584833610782E-3</v>
      </c>
      <c r="GY1604" s="77">
        <v>5.5966209081309413E-2</v>
      </c>
      <c r="GZ1604" s="77">
        <v>2.3050584833610782E-3</v>
      </c>
    </row>
    <row r="1605" spans="98:208" x14ac:dyDescent="0.25">
      <c r="CT1605" s="77" t="s">
        <v>155</v>
      </c>
      <c r="CU1605" s="77" t="s">
        <v>455</v>
      </c>
      <c r="CV1605" s="77" t="s">
        <v>453</v>
      </c>
      <c r="CW1605" s="77">
        <v>2025</v>
      </c>
      <c r="CX1605" s="77">
        <v>0</v>
      </c>
      <c r="CY1605" s="77">
        <v>0</v>
      </c>
      <c r="CZ1605" s="77">
        <v>0</v>
      </c>
      <c r="DA1605" s="77">
        <v>0</v>
      </c>
      <c r="DB1605" s="77">
        <v>14664.63755643665</v>
      </c>
      <c r="DC1605" s="77">
        <v>233.2300768079395</v>
      </c>
      <c r="DD1605" s="77">
        <v>8896.5159934286057</v>
      </c>
      <c r="DE1605" s="77">
        <v>5534.8914862001002</v>
      </c>
      <c r="DF1605" s="77">
        <v>0</v>
      </c>
      <c r="DG1605" s="77">
        <v>0</v>
      </c>
      <c r="DH1605" s="77">
        <v>0</v>
      </c>
      <c r="DI1605" s="77">
        <v>843.29420601054403</v>
      </c>
      <c r="DJ1605" s="77">
        <v>1.9065346108580801E-4</v>
      </c>
      <c r="DL1605" s="77">
        <v>0</v>
      </c>
      <c r="DM1605" s="77">
        <v>0</v>
      </c>
      <c r="DN1605" s="77">
        <v>0</v>
      </c>
      <c r="DO1605" s="77">
        <v>0</v>
      </c>
      <c r="DP1605" s="77">
        <v>0</v>
      </c>
      <c r="DQ1605" s="77">
        <v>0</v>
      </c>
      <c r="DR1605" s="77">
        <v>0</v>
      </c>
      <c r="DS1605" s="77">
        <v>0</v>
      </c>
      <c r="DT1605" s="77">
        <v>0</v>
      </c>
      <c r="DU1605" s="77">
        <v>0</v>
      </c>
      <c r="DV1605" s="77">
        <v>0.16077695908951861</v>
      </c>
      <c r="DW1605" s="77">
        <v>0.16077695908951861</v>
      </c>
      <c r="GE1605" s="77" t="s">
        <v>422</v>
      </c>
      <c r="GF1605" s="77" t="s">
        <v>155</v>
      </c>
      <c r="GG1605" s="77" t="s">
        <v>437</v>
      </c>
      <c r="GH1605" s="77" t="s">
        <v>446</v>
      </c>
      <c r="GI1605" s="77">
        <v>2024</v>
      </c>
      <c r="GJ1605" s="77" t="s">
        <v>305</v>
      </c>
      <c r="GK1605" s="77">
        <v>3.7590224611390749E-2</v>
      </c>
      <c r="GL1605" s="77">
        <v>714.33079099999998</v>
      </c>
      <c r="GM1605" s="77">
        <v>2024</v>
      </c>
      <c r="GN1605" s="77" t="s">
        <v>175</v>
      </c>
      <c r="GO1605" s="77">
        <v>0.13250000000000001</v>
      </c>
      <c r="GP1605" s="77">
        <v>3</v>
      </c>
      <c r="GQ1605" s="77">
        <v>0</v>
      </c>
      <c r="GR1605" s="77" t="s">
        <v>423</v>
      </c>
      <c r="GS1605" s="77">
        <v>0</v>
      </c>
      <c r="GT1605" s="77">
        <v>0</v>
      </c>
      <c r="GU1605" s="77">
        <v>0</v>
      </c>
      <c r="GV1605" s="77">
        <v>0</v>
      </c>
      <c r="GW1605" s="77">
        <v>0.1527377521613833</v>
      </c>
      <c r="GX1605" s="77">
        <v>5.7414464103853315E-3</v>
      </c>
      <c r="GY1605" s="77">
        <v>0.1527377521613833</v>
      </c>
      <c r="GZ1605" s="77">
        <v>5.7414464103853315E-3</v>
      </c>
    </row>
    <row r="1606" spans="98:208" x14ac:dyDescent="0.25">
      <c r="CT1606" s="77" t="s">
        <v>155</v>
      </c>
      <c r="CU1606" s="77" t="s">
        <v>455</v>
      </c>
      <c r="CV1606" s="77" t="s">
        <v>460</v>
      </c>
      <c r="CW1606" s="77">
        <v>2020</v>
      </c>
      <c r="CX1606" s="77">
        <v>0</v>
      </c>
      <c r="CY1606" s="77">
        <v>0</v>
      </c>
      <c r="CZ1606" s="77">
        <v>0</v>
      </c>
      <c r="DA1606" s="77">
        <v>0</v>
      </c>
      <c r="DB1606" s="77">
        <v>8807.9522308759952</v>
      </c>
      <c r="DC1606" s="77">
        <v>222.2294216278361</v>
      </c>
      <c r="DD1606" s="77">
        <v>8585.72280924816</v>
      </c>
      <c r="DE1606" s="77">
        <v>0</v>
      </c>
      <c r="DF1606" s="77">
        <v>514.4531801801096</v>
      </c>
      <c r="DG1606" s="77">
        <v>0</v>
      </c>
      <c r="DH1606" s="77">
        <v>0</v>
      </c>
      <c r="DI1606" s="77">
        <v>0</v>
      </c>
      <c r="DJ1606" s="77">
        <v>2.4009765940114502E-5</v>
      </c>
      <c r="DL1606" s="77">
        <v>0</v>
      </c>
      <c r="DM1606" s="77">
        <v>1.2351900443271984E-2</v>
      </c>
      <c r="DN1606" s="77">
        <v>1.2351900443271984E-2</v>
      </c>
      <c r="DO1606" s="77">
        <v>0</v>
      </c>
      <c r="DP1606" s="77">
        <v>0</v>
      </c>
      <c r="DQ1606" s="77">
        <v>0</v>
      </c>
      <c r="DR1606" s="77">
        <v>0</v>
      </c>
      <c r="DS1606" s="77">
        <v>0</v>
      </c>
      <c r="DT1606" s="77">
        <v>0</v>
      </c>
      <c r="DU1606" s="77">
        <v>0</v>
      </c>
      <c r="DV1606" s="77">
        <v>0</v>
      </c>
      <c r="DW1606" s="77">
        <v>0</v>
      </c>
      <c r="GE1606" s="77" t="s">
        <v>425</v>
      </c>
      <c r="GF1606" s="77" t="s">
        <v>155</v>
      </c>
      <c r="GG1606" s="77" t="s">
        <v>437</v>
      </c>
      <c r="GH1606" s="77" t="s">
        <v>446</v>
      </c>
      <c r="GI1606" s="77">
        <v>2024</v>
      </c>
      <c r="GJ1606" s="77" t="s">
        <v>301</v>
      </c>
      <c r="GK1606" s="77">
        <v>1.6314334115687279E-3</v>
      </c>
      <c r="GL1606" s="77">
        <v>714.33079099999998</v>
      </c>
      <c r="GM1606" s="77">
        <v>2024</v>
      </c>
      <c r="GN1606" s="77" t="s">
        <v>175</v>
      </c>
      <c r="GO1606" s="77">
        <v>5.3000000000000005E-2</v>
      </c>
      <c r="GP1606" s="77">
        <v>3</v>
      </c>
      <c r="GQ1606" s="77">
        <v>0</v>
      </c>
      <c r="GR1606" s="77" t="s">
        <v>423</v>
      </c>
      <c r="GS1606" s="77">
        <v>0</v>
      </c>
      <c r="GT1606" s="77">
        <v>0</v>
      </c>
      <c r="GU1606" s="77">
        <v>0</v>
      </c>
      <c r="GV1606" s="77">
        <v>0</v>
      </c>
      <c r="GW1606" s="77">
        <v>5.5966209081309413E-2</v>
      </c>
      <c r="GX1606" s="77">
        <v>9.1305143414089341E-5</v>
      </c>
      <c r="GY1606" s="77">
        <v>5.5966209081309413E-2</v>
      </c>
      <c r="GZ1606" s="77">
        <v>9.1305143414089341E-5</v>
      </c>
    </row>
    <row r="1607" spans="98:208" x14ac:dyDescent="0.25">
      <c r="CT1607" s="77" t="s">
        <v>155</v>
      </c>
      <c r="CU1607" s="77" t="s">
        <v>455</v>
      </c>
      <c r="CV1607" s="77" t="s">
        <v>460</v>
      </c>
      <c r="CW1607" s="77">
        <v>2021</v>
      </c>
      <c r="CX1607" s="77">
        <v>0</v>
      </c>
      <c r="CY1607" s="77">
        <v>0</v>
      </c>
      <c r="CZ1607" s="77">
        <v>0</v>
      </c>
      <c r="DA1607" s="77">
        <v>0</v>
      </c>
      <c r="DB1607" s="77">
        <v>8807.9522308759952</v>
      </c>
      <c r="DC1607" s="77">
        <v>222.2294216278361</v>
      </c>
      <c r="DD1607" s="77">
        <v>8585.72280924816</v>
      </c>
      <c r="DE1607" s="77">
        <v>0</v>
      </c>
      <c r="DF1607" s="77">
        <v>514.4531801801096</v>
      </c>
      <c r="DG1607" s="77">
        <v>514.4531801801096</v>
      </c>
      <c r="DH1607" s="77">
        <v>0</v>
      </c>
      <c r="DI1607" s="77">
        <v>0</v>
      </c>
      <c r="DJ1607" s="77">
        <v>2.4009765940114502E-5</v>
      </c>
      <c r="DL1607" s="77">
        <v>0</v>
      </c>
      <c r="DM1607" s="77">
        <v>1.2351900443271984E-2</v>
      </c>
      <c r="DN1607" s="77">
        <v>1.2351900443271984E-2</v>
      </c>
      <c r="DO1607" s="77">
        <v>0</v>
      </c>
      <c r="DP1607" s="77">
        <v>1.2351900443271984E-2</v>
      </c>
      <c r="DQ1607" s="77">
        <v>1.2351900443271984E-2</v>
      </c>
      <c r="DR1607" s="77">
        <v>0</v>
      </c>
      <c r="DS1607" s="77">
        <v>0</v>
      </c>
      <c r="DT1607" s="77">
        <v>0</v>
      </c>
      <c r="DU1607" s="77">
        <v>0</v>
      </c>
      <c r="DV1607" s="77">
        <v>0</v>
      </c>
      <c r="DW1607" s="77">
        <v>0</v>
      </c>
      <c r="GE1607" s="77" t="s">
        <v>427</v>
      </c>
      <c r="GF1607" s="77" t="s">
        <v>155</v>
      </c>
      <c r="GG1607" s="77" t="s">
        <v>437</v>
      </c>
      <c r="GH1607" s="77" t="s">
        <v>446</v>
      </c>
      <c r="GI1607" s="77">
        <v>2024</v>
      </c>
      <c r="GJ1607" s="77" t="s">
        <v>303</v>
      </c>
      <c r="GK1607" s="77">
        <v>4.1186611014017743E-2</v>
      </c>
      <c r="GL1607" s="77">
        <v>714.33079099999998</v>
      </c>
      <c r="GM1607" s="77">
        <v>2024</v>
      </c>
      <c r="GN1607" s="77" t="s">
        <v>175</v>
      </c>
      <c r="GO1607" s="77">
        <v>5.3000000000000005E-2</v>
      </c>
      <c r="GP1607" s="77">
        <v>3</v>
      </c>
      <c r="GQ1607" s="77">
        <v>0</v>
      </c>
      <c r="GR1607" s="77" t="s">
        <v>423</v>
      </c>
      <c r="GS1607" s="77">
        <v>0</v>
      </c>
      <c r="GT1607" s="77">
        <v>0</v>
      </c>
      <c r="GU1607" s="77">
        <v>0</v>
      </c>
      <c r="GV1607" s="77">
        <v>0</v>
      </c>
      <c r="GW1607" s="77">
        <v>5.5966209081309413E-2</v>
      </c>
      <c r="GX1607" s="77">
        <v>2.3050584833610782E-3</v>
      </c>
      <c r="GY1607" s="77">
        <v>5.5966209081309413E-2</v>
      </c>
      <c r="GZ1607" s="77">
        <v>2.3050584833610782E-3</v>
      </c>
    </row>
    <row r="1608" spans="98:208" x14ac:dyDescent="0.25">
      <c r="CT1608" s="77" t="s">
        <v>155</v>
      </c>
      <c r="CU1608" s="77" t="s">
        <v>455</v>
      </c>
      <c r="CV1608" s="77" t="s">
        <v>460</v>
      </c>
      <c r="CW1608" s="77">
        <v>2022</v>
      </c>
      <c r="CX1608" s="77">
        <v>0</v>
      </c>
      <c r="CY1608" s="77">
        <v>0</v>
      </c>
      <c r="CZ1608" s="77">
        <v>0</v>
      </c>
      <c r="DA1608" s="77">
        <v>0</v>
      </c>
      <c r="DB1608" s="77">
        <v>8807.9522308759952</v>
      </c>
      <c r="DC1608" s="77">
        <v>222.2294216278361</v>
      </c>
      <c r="DD1608" s="77">
        <v>8585.72280924816</v>
      </c>
      <c r="DE1608" s="77">
        <v>0</v>
      </c>
      <c r="DF1608" s="77">
        <v>514.4531801801096</v>
      </c>
      <c r="DG1608" s="77">
        <v>514.4531801801096</v>
      </c>
      <c r="DH1608" s="77">
        <v>514.4531801801096</v>
      </c>
      <c r="DI1608" s="77">
        <v>0</v>
      </c>
      <c r="DJ1608" s="77">
        <v>2.4009765940114502E-5</v>
      </c>
      <c r="DL1608" s="77">
        <v>0</v>
      </c>
      <c r="DM1608" s="77">
        <v>1.2351900443271984E-2</v>
      </c>
      <c r="DN1608" s="77">
        <v>1.2351900443271984E-2</v>
      </c>
      <c r="DO1608" s="77">
        <v>0</v>
      </c>
      <c r="DP1608" s="77">
        <v>1.2351900443271984E-2</v>
      </c>
      <c r="DQ1608" s="77">
        <v>1.2351900443271984E-2</v>
      </c>
      <c r="DR1608" s="77">
        <v>0</v>
      </c>
      <c r="DS1608" s="77">
        <v>1.2351900443271984E-2</v>
      </c>
      <c r="DT1608" s="77">
        <v>1.2351900443271984E-2</v>
      </c>
      <c r="DU1608" s="77">
        <v>0</v>
      </c>
      <c r="DV1608" s="77">
        <v>0</v>
      </c>
      <c r="DW1608" s="77">
        <v>0</v>
      </c>
      <c r="GE1608" s="77" t="s">
        <v>422</v>
      </c>
      <c r="GF1608" s="77" t="s">
        <v>155</v>
      </c>
      <c r="GG1608" s="77" t="s">
        <v>437</v>
      </c>
      <c r="GH1608" s="77" t="s">
        <v>446</v>
      </c>
      <c r="GI1608" s="77">
        <v>2025</v>
      </c>
      <c r="GJ1608" s="77" t="s">
        <v>305</v>
      </c>
      <c r="GK1608" s="77">
        <v>3.7590224611390749E-2</v>
      </c>
      <c r="GL1608" s="77">
        <v>714.33079099999998</v>
      </c>
      <c r="GM1608" s="77">
        <v>2025</v>
      </c>
      <c r="GN1608" s="77" t="s">
        <v>175</v>
      </c>
      <c r="GO1608" s="77">
        <v>0.13250000000000001</v>
      </c>
      <c r="GP1608" s="77">
        <v>3</v>
      </c>
      <c r="GQ1608" s="77">
        <v>0</v>
      </c>
      <c r="GR1608" s="77" t="s">
        <v>423</v>
      </c>
      <c r="GS1608" s="77">
        <v>0</v>
      </c>
      <c r="GT1608" s="77">
        <v>0</v>
      </c>
      <c r="GU1608" s="77">
        <v>0</v>
      </c>
      <c r="GV1608" s="77">
        <v>0</v>
      </c>
      <c r="GW1608" s="77">
        <v>0</v>
      </c>
      <c r="GX1608" s="77">
        <v>0</v>
      </c>
      <c r="GY1608" s="77">
        <v>0.1527377521613833</v>
      </c>
      <c r="GZ1608" s="77">
        <v>5.7414464103853315E-3</v>
      </c>
    </row>
    <row r="1609" spans="98:208" x14ac:dyDescent="0.25">
      <c r="CT1609" s="77" t="s">
        <v>155</v>
      </c>
      <c r="CU1609" s="77" t="s">
        <v>455</v>
      </c>
      <c r="CV1609" s="77" t="s">
        <v>460</v>
      </c>
      <c r="CW1609" s="77">
        <v>2023</v>
      </c>
      <c r="CX1609" s="77">
        <v>0</v>
      </c>
      <c r="CY1609" s="77">
        <v>0</v>
      </c>
      <c r="CZ1609" s="77">
        <v>0</v>
      </c>
      <c r="DA1609" s="77">
        <v>0</v>
      </c>
      <c r="DB1609" s="77">
        <v>9129.7460702367625</v>
      </c>
      <c r="DC1609" s="77">
        <v>233.23007680794501</v>
      </c>
      <c r="DD1609" s="77">
        <v>8896.5159934288167</v>
      </c>
      <c r="DE1609" s="77">
        <v>0</v>
      </c>
      <c r="DF1609" s="77">
        <v>0</v>
      </c>
      <c r="DG1609" s="77">
        <v>533.52731185152254</v>
      </c>
      <c r="DH1609" s="77">
        <v>533.52731185152254</v>
      </c>
      <c r="DI1609" s="77">
        <v>533.52731185152254</v>
      </c>
      <c r="DJ1609" s="77">
        <v>2.4009765940114502E-5</v>
      </c>
      <c r="DL1609" s="77">
        <v>0</v>
      </c>
      <c r="DM1609" s="77">
        <v>0</v>
      </c>
      <c r="DN1609" s="77">
        <v>0</v>
      </c>
      <c r="DO1609" s="77">
        <v>0</v>
      </c>
      <c r="DP1609" s="77">
        <v>1.2809865880213534E-2</v>
      </c>
      <c r="DQ1609" s="77">
        <v>1.2809865880213534E-2</v>
      </c>
      <c r="DR1609" s="77">
        <v>0</v>
      </c>
      <c r="DS1609" s="77">
        <v>1.2809865880213534E-2</v>
      </c>
      <c r="DT1609" s="77">
        <v>1.2809865880213534E-2</v>
      </c>
      <c r="DU1609" s="77">
        <v>0</v>
      </c>
      <c r="DV1609" s="77">
        <v>1.2809865880213534E-2</v>
      </c>
      <c r="DW1609" s="77">
        <v>1.2809865880213534E-2</v>
      </c>
      <c r="GE1609" s="77" t="s">
        <v>425</v>
      </c>
      <c r="GF1609" s="77" t="s">
        <v>155</v>
      </c>
      <c r="GG1609" s="77" t="s">
        <v>437</v>
      </c>
      <c r="GH1609" s="77" t="s">
        <v>446</v>
      </c>
      <c r="GI1609" s="77">
        <v>2025</v>
      </c>
      <c r="GJ1609" s="77" t="s">
        <v>301</v>
      </c>
      <c r="GK1609" s="77">
        <v>1.6314334115687279E-3</v>
      </c>
      <c r="GL1609" s="77">
        <v>714.33079099999998</v>
      </c>
      <c r="GM1609" s="77">
        <v>2025</v>
      </c>
      <c r="GN1609" s="77" t="s">
        <v>175</v>
      </c>
      <c r="GO1609" s="77">
        <v>5.3000000000000005E-2</v>
      </c>
      <c r="GP1609" s="77">
        <v>3</v>
      </c>
      <c r="GQ1609" s="77">
        <v>0</v>
      </c>
      <c r="GR1609" s="77" t="s">
        <v>423</v>
      </c>
      <c r="GS1609" s="77">
        <v>0</v>
      </c>
      <c r="GT1609" s="77">
        <v>0</v>
      </c>
      <c r="GU1609" s="77">
        <v>0</v>
      </c>
      <c r="GV1609" s="77">
        <v>0</v>
      </c>
      <c r="GW1609" s="77">
        <v>0</v>
      </c>
      <c r="GX1609" s="77">
        <v>0</v>
      </c>
      <c r="GY1609" s="77">
        <v>5.5966209081309413E-2</v>
      </c>
      <c r="GZ1609" s="77">
        <v>9.1305143414089341E-5</v>
      </c>
    </row>
    <row r="1610" spans="98:208" x14ac:dyDescent="0.25">
      <c r="CT1610" s="77" t="s">
        <v>155</v>
      </c>
      <c r="CU1610" s="77" t="s">
        <v>455</v>
      </c>
      <c r="CV1610" s="77" t="s">
        <v>460</v>
      </c>
      <c r="CW1610" s="77">
        <v>2024</v>
      </c>
      <c r="CX1610" s="77">
        <v>0</v>
      </c>
      <c r="CY1610" s="77">
        <v>0</v>
      </c>
      <c r="CZ1610" s="77">
        <v>0</v>
      </c>
      <c r="DA1610" s="77">
        <v>0</v>
      </c>
      <c r="DB1610" s="77">
        <v>9129.7460702367625</v>
      </c>
      <c r="DC1610" s="77">
        <v>233.23007680794501</v>
      </c>
      <c r="DD1610" s="77">
        <v>8896.5159934288167</v>
      </c>
      <c r="DE1610" s="77">
        <v>0</v>
      </c>
      <c r="DF1610" s="77">
        <v>0</v>
      </c>
      <c r="DG1610" s="77">
        <v>0</v>
      </c>
      <c r="DH1610" s="77">
        <v>533.52731185152254</v>
      </c>
      <c r="DI1610" s="77">
        <v>533.52731185152254</v>
      </c>
      <c r="DJ1610" s="77">
        <v>2.4009765940114502E-5</v>
      </c>
      <c r="DL1610" s="77">
        <v>0</v>
      </c>
      <c r="DM1610" s="77">
        <v>0</v>
      </c>
      <c r="DN1610" s="77">
        <v>0</v>
      </c>
      <c r="DO1610" s="77">
        <v>0</v>
      </c>
      <c r="DP1610" s="77">
        <v>0</v>
      </c>
      <c r="DQ1610" s="77">
        <v>0</v>
      </c>
      <c r="DR1610" s="77">
        <v>0</v>
      </c>
      <c r="DS1610" s="77">
        <v>1.2809865880213534E-2</v>
      </c>
      <c r="DT1610" s="77">
        <v>1.2809865880213534E-2</v>
      </c>
      <c r="DU1610" s="77">
        <v>0</v>
      </c>
      <c r="DV1610" s="77">
        <v>1.2809865880213534E-2</v>
      </c>
      <c r="DW1610" s="77">
        <v>1.2809865880213534E-2</v>
      </c>
      <c r="GE1610" s="77" t="s">
        <v>427</v>
      </c>
      <c r="GF1610" s="77" t="s">
        <v>155</v>
      </c>
      <c r="GG1610" s="77" t="s">
        <v>437</v>
      </c>
      <c r="GH1610" s="77" t="s">
        <v>446</v>
      </c>
      <c r="GI1610" s="77">
        <v>2025</v>
      </c>
      <c r="GJ1610" s="77" t="s">
        <v>303</v>
      </c>
      <c r="GK1610" s="77">
        <v>4.1186611014017743E-2</v>
      </c>
      <c r="GL1610" s="77">
        <v>714.33079099999998</v>
      </c>
      <c r="GM1610" s="77">
        <v>2025</v>
      </c>
      <c r="GN1610" s="77" t="s">
        <v>175</v>
      </c>
      <c r="GO1610" s="77">
        <v>5.3000000000000005E-2</v>
      </c>
      <c r="GP1610" s="77">
        <v>3</v>
      </c>
      <c r="GQ1610" s="77">
        <v>0</v>
      </c>
      <c r="GR1610" s="77" t="s">
        <v>423</v>
      </c>
      <c r="GS1610" s="77">
        <v>0</v>
      </c>
      <c r="GT1610" s="77">
        <v>0</v>
      </c>
      <c r="GU1610" s="77">
        <v>0</v>
      </c>
      <c r="GV1610" s="77">
        <v>0</v>
      </c>
      <c r="GW1610" s="77">
        <v>0</v>
      </c>
      <c r="GX1610" s="77">
        <v>0</v>
      </c>
      <c r="GY1610" s="77">
        <v>5.5966209081309413E-2</v>
      </c>
      <c r="GZ1610" s="77">
        <v>2.3050584833610782E-3</v>
      </c>
    </row>
    <row r="1611" spans="98:208" x14ac:dyDescent="0.25">
      <c r="CT1611" s="77" t="s">
        <v>155</v>
      </c>
      <c r="CU1611" s="77" t="s">
        <v>455</v>
      </c>
      <c r="CV1611" s="77" t="s">
        <v>460</v>
      </c>
      <c r="CW1611" s="77">
        <v>2025</v>
      </c>
      <c r="CX1611" s="77">
        <v>0</v>
      </c>
      <c r="CY1611" s="77">
        <v>0</v>
      </c>
      <c r="CZ1611" s="77">
        <v>0</v>
      </c>
      <c r="DA1611" s="77">
        <v>0</v>
      </c>
      <c r="DB1611" s="77">
        <v>9129.7460702367625</v>
      </c>
      <c r="DC1611" s="77">
        <v>233.23007680794501</v>
      </c>
      <c r="DD1611" s="77">
        <v>8896.5159934288167</v>
      </c>
      <c r="DE1611" s="77">
        <v>0</v>
      </c>
      <c r="DF1611" s="77">
        <v>0</v>
      </c>
      <c r="DG1611" s="77">
        <v>0</v>
      </c>
      <c r="DH1611" s="77">
        <v>0</v>
      </c>
      <c r="DI1611" s="77">
        <v>533.52731185152254</v>
      </c>
      <c r="DJ1611" s="77">
        <v>2.4009765940114502E-5</v>
      </c>
      <c r="DL1611" s="77">
        <v>0</v>
      </c>
      <c r="DM1611" s="77">
        <v>0</v>
      </c>
      <c r="DN1611" s="77">
        <v>0</v>
      </c>
      <c r="DO1611" s="77">
        <v>0</v>
      </c>
      <c r="DP1611" s="77">
        <v>0</v>
      </c>
      <c r="DQ1611" s="77">
        <v>0</v>
      </c>
      <c r="DR1611" s="77">
        <v>0</v>
      </c>
      <c r="DS1611" s="77">
        <v>0</v>
      </c>
      <c r="DT1611" s="77">
        <v>0</v>
      </c>
      <c r="DU1611" s="77">
        <v>0</v>
      </c>
      <c r="DV1611" s="77">
        <v>1.2809865880213534E-2</v>
      </c>
      <c r="DW1611" s="77">
        <v>1.2809865880213534E-2</v>
      </c>
      <c r="GE1611" s="77" t="s">
        <v>422</v>
      </c>
      <c r="GF1611" s="77" t="s">
        <v>155</v>
      </c>
      <c r="GG1611" s="77" t="s">
        <v>437</v>
      </c>
      <c r="GH1611" s="77" t="s">
        <v>453</v>
      </c>
      <c r="GI1611" s="77">
        <v>2021</v>
      </c>
      <c r="GJ1611" s="77" t="s">
        <v>305</v>
      </c>
      <c r="GK1611" s="77">
        <v>222.2294216278307</v>
      </c>
      <c r="GL1611" s="77">
        <v>714.33079099999998</v>
      </c>
      <c r="GM1611" s="77">
        <v>2021</v>
      </c>
      <c r="GN1611" s="77" t="s">
        <v>175</v>
      </c>
      <c r="GO1611" s="77">
        <v>0.13250000000000001</v>
      </c>
      <c r="GP1611" s="77">
        <v>3</v>
      </c>
      <c r="GQ1611" s="77">
        <v>0</v>
      </c>
      <c r="GR1611" s="77" t="s">
        <v>423</v>
      </c>
      <c r="GS1611" s="77">
        <v>0.1527377521613833</v>
      </c>
      <c r="GT1611" s="77">
        <v>33.942822323559163</v>
      </c>
      <c r="GU1611" s="77">
        <v>0.1527377521613833</v>
      </c>
      <c r="GV1611" s="77">
        <v>33.942822323559163</v>
      </c>
      <c r="GW1611" s="77">
        <v>0</v>
      </c>
      <c r="GX1611" s="77">
        <v>0</v>
      </c>
      <c r="GY1611" s="77">
        <v>0</v>
      </c>
      <c r="GZ1611" s="77">
        <v>0</v>
      </c>
    </row>
    <row r="1612" spans="98:208" x14ac:dyDescent="0.25">
      <c r="CT1612" s="77" t="s">
        <v>155</v>
      </c>
      <c r="CU1612" s="77" t="s">
        <v>455</v>
      </c>
      <c r="CV1612" s="77" t="s">
        <v>467</v>
      </c>
      <c r="CW1612" s="77">
        <v>2020</v>
      </c>
      <c r="CX1612" s="77">
        <v>0</v>
      </c>
      <c r="CY1612" s="77">
        <v>0</v>
      </c>
      <c r="CZ1612" s="77">
        <v>0</v>
      </c>
      <c r="DA1612" s="77">
        <v>0</v>
      </c>
      <c r="DB1612" s="77">
        <v>5.2405583313015613</v>
      </c>
      <c r="DC1612" s="77">
        <v>0.69641821681223315</v>
      </c>
      <c r="DD1612" s="77">
        <v>2.94196415228103</v>
      </c>
      <c r="DE1612" s="77">
        <v>1.6021759622082909</v>
      </c>
      <c r="DF1612" s="77">
        <v>0.36068764874241394</v>
      </c>
      <c r="DG1612" s="77">
        <v>0</v>
      </c>
      <c r="DH1612" s="77">
        <v>0</v>
      </c>
      <c r="DI1612" s="77">
        <v>0</v>
      </c>
      <c r="DJ1612" s="77">
        <v>9.7823575568589061E-5</v>
      </c>
      <c r="DL1612" s="77">
        <v>0</v>
      </c>
      <c r="DM1612" s="77">
        <v>3.5283755463410234E-5</v>
      </c>
      <c r="DN1612" s="77">
        <v>3.5283755463410234E-5</v>
      </c>
      <c r="DO1612" s="77">
        <v>0</v>
      </c>
      <c r="DP1612" s="77">
        <v>0</v>
      </c>
      <c r="DQ1612" s="77">
        <v>0</v>
      </c>
      <c r="DR1612" s="77">
        <v>0</v>
      </c>
      <c r="DS1612" s="77">
        <v>0</v>
      </c>
      <c r="DT1612" s="77">
        <v>0</v>
      </c>
      <c r="DU1612" s="77">
        <v>0</v>
      </c>
      <c r="DV1612" s="77">
        <v>0</v>
      </c>
      <c r="DW1612" s="77">
        <v>0</v>
      </c>
      <c r="GE1612" s="77" t="s">
        <v>425</v>
      </c>
      <c r="GF1612" s="77" t="s">
        <v>155</v>
      </c>
      <c r="GG1612" s="77" t="s">
        <v>437</v>
      </c>
      <c r="GH1612" s="77" t="s">
        <v>453</v>
      </c>
      <c r="GI1612" s="77">
        <v>2021</v>
      </c>
      <c r="GJ1612" s="77" t="s">
        <v>301</v>
      </c>
      <c r="GK1612" s="77">
        <v>8585.722809247949</v>
      </c>
      <c r="GL1612" s="77">
        <v>714.33079099999998</v>
      </c>
      <c r="GM1612" s="77">
        <v>2021</v>
      </c>
      <c r="GN1612" s="77" t="s">
        <v>175</v>
      </c>
      <c r="GO1612" s="77">
        <v>5.3000000000000005E-2</v>
      </c>
      <c r="GP1612" s="77">
        <v>3</v>
      </c>
      <c r="GQ1612" s="77">
        <v>0</v>
      </c>
      <c r="GR1612" s="77" t="s">
        <v>423</v>
      </c>
      <c r="GS1612" s="77">
        <v>5.5966209081309413E-2</v>
      </c>
      <c r="GT1612" s="77">
        <v>480.51035785653795</v>
      </c>
      <c r="GU1612" s="77">
        <v>5.5966209081309413E-2</v>
      </c>
      <c r="GV1612" s="77">
        <v>480.51035785653795</v>
      </c>
      <c r="GW1612" s="77">
        <v>0</v>
      </c>
      <c r="GX1612" s="77">
        <v>0</v>
      </c>
      <c r="GY1612" s="77">
        <v>0</v>
      </c>
      <c r="GZ1612" s="77">
        <v>0</v>
      </c>
    </row>
    <row r="1613" spans="98:208" x14ac:dyDescent="0.25">
      <c r="CT1613" s="77" t="s">
        <v>155</v>
      </c>
      <c r="CU1613" s="77" t="s">
        <v>455</v>
      </c>
      <c r="CV1613" s="77" t="s">
        <v>467</v>
      </c>
      <c r="CW1613" s="77">
        <v>2021</v>
      </c>
      <c r="CX1613" s="77">
        <v>0</v>
      </c>
      <c r="CY1613" s="77">
        <v>0</v>
      </c>
      <c r="CZ1613" s="77">
        <v>0</v>
      </c>
      <c r="DA1613" s="77">
        <v>0</v>
      </c>
      <c r="DB1613" s="77">
        <v>5.2405583313015613</v>
      </c>
      <c r="DC1613" s="77">
        <v>0.69641821681223315</v>
      </c>
      <c r="DD1613" s="77">
        <v>2.94196415228103</v>
      </c>
      <c r="DE1613" s="77">
        <v>1.6021759622082909</v>
      </c>
      <c r="DF1613" s="77">
        <v>0.36068764874241394</v>
      </c>
      <c r="DG1613" s="77">
        <v>0.36068764874241394</v>
      </c>
      <c r="DH1613" s="77">
        <v>0</v>
      </c>
      <c r="DI1613" s="77">
        <v>0</v>
      </c>
      <c r="DJ1613" s="77">
        <v>9.7823575568589061E-5</v>
      </c>
      <c r="DL1613" s="77">
        <v>0</v>
      </c>
      <c r="DM1613" s="77">
        <v>3.5283755463410234E-5</v>
      </c>
      <c r="DN1613" s="77">
        <v>3.5283755463410234E-5</v>
      </c>
      <c r="DO1613" s="77">
        <v>0</v>
      </c>
      <c r="DP1613" s="77">
        <v>3.5283755463410234E-5</v>
      </c>
      <c r="DQ1613" s="77">
        <v>3.5283755463410234E-5</v>
      </c>
      <c r="DR1613" s="77">
        <v>0</v>
      </c>
      <c r="DS1613" s="77">
        <v>0</v>
      </c>
      <c r="DT1613" s="77">
        <v>0</v>
      </c>
      <c r="DU1613" s="77">
        <v>0</v>
      </c>
      <c r="DV1613" s="77">
        <v>0</v>
      </c>
      <c r="DW1613" s="77">
        <v>0</v>
      </c>
      <c r="GE1613" s="77" t="s">
        <v>427</v>
      </c>
      <c r="GF1613" s="77" t="s">
        <v>155</v>
      </c>
      <c r="GG1613" s="77" t="s">
        <v>437</v>
      </c>
      <c r="GH1613" s="77" t="s">
        <v>453</v>
      </c>
      <c r="GI1613" s="77">
        <v>2021</v>
      </c>
      <c r="GJ1613" s="77" t="s">
        <v>303</v>
      </c>
      <c r="GK1613" s="77">
        <v>5338.1784104567469</v>
      </c>
      <c r="GL1613" s="77">
        <v>714.33079099999998</v>
      </c>
      <c r="GM1613" s="77">
        <v>2021</v>
      </c>
      <c r="GN1613" s="77" t="s">
        <v>175</v>
      </c>
      <c r="GO1613" s="77">
        <v>5.3000000000000005E-2</v>
      </c>
      <c r="GP1613" s="77">
        <v>3</v>
      </c>
      <c r="GQ1613" s="77">
        <v>0</v>
      </c>
      <c r="GR1613" s="77" t="s">
        <v>423</v>
      </c>
      <c r="GS1613" s="77">
        <v>5.5966209081309413E-2</v>
      </c>
      <c r="GT1613" s="77">
        <v>298.75760903295424</v>
      </c>
      <c r="GU1613" s="77">
        <v>5.5966209081309413E-2</v>
      </c>
      <c r="GV1613" s="77">
        <v>298.75760903295424</v>
      </c>
      <c r="GW1613" s="77">
        <v>0</v>
      </c>
      <c r="GX1613" s="77">
        <v>0</v>
      </c>
      <c r="GY1613" s="77">
        <v>0</v>
      </c>
      <c r="GZ1613" s="77">
        <v>0</v>
      </c>
    </row>
    <row r="1614" spans="98:208" x14ac:dyDescent="0.25">
      <c r="CT1614" s="77" t="s">
        <v>155</v>
      </c>
      <c r="CU1614" s="77" t="s">
        <v>455</v>
      </c>
      <c r="CV1614" s="77" t="s">
        <v>467</v>
      </c>
      <c r="CW1614" s="77">
        <v>2022</v>
      </c>
      <c r="CX1614" s="77">
        <v>0</v>
      </c>
      <c r="CY1614" s="77">
        <v>0</v>
      </c>
      <c r="CZ1614" s="77">
        <v>0</v>
      </c>
      <c r="DA1614" s="77">
        <v>0</v>
      </c>
      <c r="DB1614" s="77">
        <v>5.2405583313015613</v>
      </c>
      <c r="DC1614" s="77">
        <v>0.69641821681223315</v>
      </c>
      <c r="DD1614" s="77">
        <v>2.94196415228103</v>
      </c>
      <c r="DE1614" s="77">
        <v>1.6021759622082909</v>
      </c>
      <c r="DF1614" s="77">
        <v>0.36068764874241394</v>
      </c>
      <c r="DG1614" s="77">
        <v>0.36068764874241394</v>
      </c>
      <c r="DH1614" s="77">
        <v>0.36068764874241394</v>
      </c>
      <c r="DI1614" s="77">
        <v>0</v>
      </c>
      <c r="DJ1614" s="77">
        <v>9.7823575568589061E-5</v>
      </c>
      <c r="DL1614" s="77">
        <v>0</v>
      </c>
      <c r="DM1614" s="77">
        <v>3.5283755463410234E-5</v>
      </c>
      <c r="DN1614" s="77">
        <v>3.5283755463410234E-5</v>
      </c>
      <c r="DO1614" s="77">
        <v>0</v>
      </c>
      <c r="DP1614" s="77">
        <v>3.5283755463410234E-5</v>
      </c>
      <c r="DQ1614" s="77">
        <v>3.5283755463410234E-5</v>
      </c>
      <c r="DR1614" s="77">
        <v>0</v>
      </c>
      <c r="DS1614" s="77">
        <v>3.5283755463410234E-5</v>
      </c>
      <c r="DT1614" s="77">
        <v>3.5283755463410234E-5</v>
      </c>
      <c r="DU1614" s="77">
        <v>0</v>
      </c>
      <c r="DV1614" s="77">
        <v>0</v>
      </c>
      <c r="DW1614" s="77">
        <v>0</v>
      </c>
      <c r="GE1614" s="77" t="s">
        <v>422</v>
      </c>
      <c r="GF1614" s="77" t="s">
        <v>155</v>
      </c>
      <c r="GG1614" s="77" t="s">
        <v>437</v>
      </c>
      <c r="GH1614" s="77" t="s">
        <v>453</v>
      </c>
      <c r="GI1614" s="77">
        <v>2022</v>
      </c>
      <c r="GJ1614" s="77" t="s">
        <v>305</v>
      </c>
      <c r="GK1614" s="77">
        <v>222.2294216278307</v>
      </c>
      <c r="GL1614" s="77">
        <v>714.33079099999998</v>
      </c>
      <c r="GM1614" s="77">
        <v>2022</v>
      </c>
      <c r="GN1614" s="77" t="s">
        <v>175</v>
      </c>
      <c r="GO1614" s="77">
        <v>0.13250000000000001</v>
      </c>
      <c r="GP1614" s="77">
        <v>3</v>
      </c>
      <c r="GQ1614" s="77">
        <v>0</v>
      </c>
      <c r="GR1614" s="77" t="s">
        <v>423</v>
      </c>
      <c r="GS1614" s="77">
        <v>0.1527377521613833</v>
      </c>
      <c r="GT1614" s="77">
        <v>33.942822323559163</v>
      </c>
      <c r="GU1614" s="77">
        <v>0.1527377521613833</v>
      </c>
      <c r="GV1614" s="77">
        <v>33.942822323559163</v>
      </c>
      <c r="GW1614" s="77">
        <v>0.1527377521613833</v>
      </c>
      <c r="GX1614" s="77">
        <v>33.942822323559163</v>
      </c>
      <c r="GY1614" s="77">
        <v>0</v>
      </c>
      <c r="GZ1614" s="77">
        <v>0</v>
      </c>
    </row>
    <row r="1615" spans="98:208" x14ac:dyDescent="0.25">
      <c r="CT1615" s="77" t="s">
        <v>155</v>
      </c>
      <c r="CU1615" s="77" t="s">
        <v>455</v>
      </c>
      <c r="CV1615" s="77" t="s">
        <v>467</v>
      </c>
      <c r="CW1615" s="77">
        <v>2023</v>
      </c>
      <c r="CX1615" s="77">
        <v>0</v>
      </c>
      <c r="CY1615" s="77">
        <v>0</v>
      </c>
      <c r="CZ1615" s="77">
        <v>0</v>
      </c>
      <c r="DA1615" s="77">
        <v>0</v>
      </c>
      <c r="DB1615" s="77">
        <v>5.4750346070077871</v>
      </c>
      <c r="DC1615" s="77">
        <v>0.71896016785821215</v>
      </c>
      <c r="DD1615" s="77">
        <v>3.0714971986151141</v>
      </c>
      <c r="DE1615" s="77">
        <v>1.6845772405344539</v>
      </c>
      <c r="DF1615" s="77">
        <v>0</v>
      </c>
      <c r="DG1615" s="77">
        <v>0.37599181639995027</v>
      </c>
      <c r="DH1615" s="77">
        <v>0.37599181639995027</v>
      </c>
      <c r="DI1615" s="77">
        <v>0.37599181639995027</v>
      </c>
      <c r="DJ1615" s="77">
        <v>9.7823575568589061E-5</v>
      </c>
      <c r="DL1615" s="77">
        <v>0</v>
      </c>
      <c r="DM1615" s="77">
        <v>0</v>
      </c>
      <c r="DN1615" s="77">
        <v>0</v>
      </c>
      <c r="DO1615" s="77">
        <v>0</v>
      </c>
      <c r="DP1615" s="77">
        <v>3.6780863864771597E-5</v>
      </c>
      <c r="DQ1615" s="77">
        <v>3.6780863864771597E-5</v>
      </c>
      <c r="DR1615" s="77">
        <v>0</v>
      </c>
      <c r="DS1615" s="77">
        <v>3.6780863864771597E-5</v>
      </c>
      <c r="DT1615" s="77">
        <v>3.6780863864771597E-5</v>
      </c>
      <c r="DU1615" s="77">
        <v>0</v>
      </c>
      <c r="DV1615" s="77">
        <v>3.6780863864771597E-5</v>
      </c>
      <c r="DW1615" s="77">
        <v>3.6780863864771597E-5</v>
      </c>
      <c r="GE1615" s="77" t="s">
        <v>425</v>
      </c>
      <c r="GF1615" s="77" t="s">
        <v>155</v>
      </c>
      <c r="GG1615" s="77" t="s">
        <v>437</v>
      </c>
      <c r="GH1615" s="77" t="s">
        <v>453</v>
      </c>
      <c r="GI1615" s="77">
        <v>2022</v>
      </c>
      <c r="GJ1615" s="77" t="s">
        <v>301</v>
      </c>
      <c r="GK1615" s="77">
        <v>8585.722809247949</v>
      </c>
      <c r="GL1615" s="77">
        <v>714.33079099999998</v>
      </c>
      <c r="GM1615" s="77">
        <v>2022</v>
      </c>
      <c r="GN1615" s="77" t="s">
        <v>175</v>
      </c>
      <c r="GO1615" s="77">
        <v>5.3000000000000005E-2</v>
      </c>
      <c r="GP1615" s="77">
        <v>3</v>
      </c>
      <c r="GQ1615" s="77">
        <v>0</v>
      </c>
      <c r="GR1615" s="77" t="s">
        <v>423</v>
      </c>
      <c r="GS1615" s="77">
        <v>5.5966209081309413E-2</v>
      </c>
      <c r="GT1615" s="77">
        <v>480.51035785653795</v>
      </c>
      <c r="GU1615" s="77">
        <v>5.5966209081309413E-2</v>
      </c>
      <c r="GV1615" s="77">
        <v>480.51035785653795</v>
      </c>
      <c r="GW1615" s="77">
        <v>5.5966209081309413E-2</v>
      </c>
      <c r="GX1615" s="77">
        <v>480.51035785653795</v>
      </c>
      <c r="GY1615" s="77">
        <v>0</v>
      </c>
      <c r="GZ1615" s="77">
        <v>0</v>
      </c>
    </row>
    <row r="1616" spans="98:208" x14ac:dyDescent="0.25">
      <c r="CT1616" s="77" t="s">
        <v>155</v>
      </c>
      <c r="CU1616" s="77" t="s">
        <v>455</v>
      </c>
      <c r="CV1616" s="77" t="s">
        <v>467</v>
      </c>
      <c r="CW1616" s="77">
        <v>2024</v>
      </c>
      <c r="CX1616" s="77">
        <v>0</v>
      </c>
      <c r="CY1616" s="77">
        <v>0</v>
      </c>
      <c r="CZ1616" s="77">
        <v>0</v>
      </c>
      <c r="DA1616" s="77">
        <v>0</v>
      </c>
      <c r="DB1616" s="77">
        <v>5.4750346070077871</v>
      </c>
      <c r="DC1616" s="77">
        <v>0.71896016785821215</v>
      </c>
      <c r="DD1616" s="77">
        <v>3.0714971986151141</v>
      </c>
      <c r="DE1616" s="77">
        <v>1.6845772405344539</v>
      </c>
      <c r="DF1616" s="77">
        <v>0</v>
      </c>
      <c r="DG1616" s="77">
        <v>0</v>
      </c>
      <c r="DH1616" s="77">
        <v>0.37599181639995027</v>
      </c>
      <c r="DI1616" s="77">
        <v>0.37599181639995027</v>
      </c>
      <c r="DJ1616" s="77">
        <v>9.7823575568589061E-5</v>
      </c>
      <c r="DL1616" s="77">
        <v>0</v>
      </c>
      <c r="DM1616" s="77">
        <v>0</v>
      </c>
      <c r="DN1616" s="77">
        <v>0</v>
      </c>
      <c r="DO1616" s="77">
        <v>0</v>
      </c>
      <c r="DP1616" s="77">
        <v>0</v>
      </c>
      <c r="DQ1616" s="77">
        <v>0</v>
      </c>
      <c r="DR1616" s="77">
        <v>0</v>
      </c>
      <c r="DS1616" s="77">
        <v>3.6780863864771597E-5</v>
      </c>
      <c r="DT1616" s="77">
        <v>3.6780863864771597E-5</v>
      </c>
      <c r="DU1616" s="77">
        <v>0</v>
      </c>
      <c r="DV1616" s="77">
        <v>3.6780863864771597E-5</v>
      </c>
      <c r="DW1616" s="77">
        <v>3.6780863864771597E-5</v>
      </c>
      <c r="GE1616" s="77" t="s">
        <v>427</v>
      </c>
      <c r="GF1616" s="77" t="s">
        <v>155</v>
      </c>
      <c r="GG1616" s="77" t="s">
        <v>437</v>
      </c>
      <c r="GH1616" s="77" t="s">
        <v>453</v>
      </c>
      <c r="GI1616" s="77">
        <v>2022</v>
      </c>
      <c r="GJ1616" s="77" t="s">
        <v>303</v>
      </c>
      <c r="GK1616" s="77">
        <v>5338.1784104567469</v>
      </c>
      <c r="GL1616" s="77">
        <v>714.33079099999998</v>
      </c>
      <c r="GM1616" s="77">
        <v>2022</v>
      </c>
      <c r="GN1616" s="77" t="s">
        <v>175</v>
      </c>
      <c r="GO1616" s="77">
        <v>5.3000000000000005E-2</v>
      </c>
      <c r="GP1616" s="77">
        <v>3</v>
      </c>
      <c r="GQ1616" s="77">
        <v>0</v>
      </c>
      <c r="GR1616" s="77" t="s">
        <v>423</v>
      </c>
      <c r="GS1616" s="77">
        <v>5.5966209081309413E-2</v>
      </c>
      <c r="GT1616" s="77">
        <v>298.75760903295424</v>
      </c>
      <c r="GU1616" s="77">
        <v>5.5966209081309413E-2</v>
      </c>
      <c r="GV1616" s="77">
        <v>298.75760903295424</v>
      </c>
      <c r="GW1616" s="77">
        <v>5.5966209081309413E-2</v>
      </c>
      <c r="GX1616" s="77">
        <v>298.75760903295424</v>
      </c>
      <c r="GY1616" s="77">
        <v>0</v>
      </c>
      <c r="GZ1616" s="77">
        <v>0</v>
      </c>
    </row>
    <row r="1617" spans="98:208" x14ac:dyDescent="0.25">
      <c r="CT1617" s="77" t="s">
        <v>155</v>
      </c>
      <c r="CU1617" s="77" t="s">
        <v>455</v>
      </c>
      <c r="CV1617" s="77" t="s">
        <v>467</v>
      </c>
      <c r="CW1617" s="77">
        <v>2025</v>
      </c>
      <c r="CX1617" s="77">
        <v>0</v>
      </c>
      <c r="CY1617" s="77">
        <v>0</v>
      </c>
      <c r="CZ1617" s="77">
        <v>0</v>
      </c>
      <c r="DA1617" s="77">
        <v>0</v>
      </c>
      <c r="DB1617" s="77">
        <v>5.4750346070077871</v>
      </c>
      <c r="DC1617" s="77">
        <v>0.71896016785821215</v>
      </c>
      <c r="DD1617" s="77">
        <v>3.0714971986151141</v>
      </c>
      <c r="DE1617" s="77">
        <v>1.6845772405344539</v>
      </c>
      <c r="DF1617" s="77">
        <v>0</v>
      </c>
      <c r="DG1617" s="77">
        <v>0</v>
      </c>
      <c r="DH1617" s="77">
        <v>0</v>
      </c>
      <c r="DI1617" s="77">
        <v>0.37599181639995027</v>
      </c>
      <c r="DJ1617" s="77">
        <v>9.7823575568589061E-5</v>
      </c>
      <c r="DL1617" s="77">
        <v>0</v>
      </c>
      <c r="DM1617" s="77">
        <v>0</v>
      </c>
      <c r="DN1617" s="77">
        <v>0</v>
      </c>
      <c r="DO1617" s="77">
        <v>0</v>
      </c>
      <c r="DP1617" s="77">
        <v>0</v>
      </c>
      <c r="DQ1617" s="77">
        <v>0</v>
      </c>
      <c r="DR1617" s="77">
        <v>0</v>
      </c>
      <c r="DS1617" s="77">
        <v>0</v>
      </c>
      <c r="DT1617" s="77">
        <v>0</v>
      </c>
      <c r="DU1617" s="77">
        <v>0</v>
      </c>
      <c r="DV1617" s="77">
        <v>3.6780863864771597E-5</v>
      </c>
      <c r="DW1617" s="77">
        <v>3.6780863864771597E-5</v>
      </c>
      <c r="GE1617" s="77" t="s">
        <v>422</v>
      </c>
      <c r="GF1617" s="77" t="s">
        <v>155</v>
      </c>
      <c r="GG1617" s="77" t="s">
        <v>437</v>
      </c>
      <c r="GH1617" s="77" t="s">
        <v>453</v>
      </c>
      <c r="GI1617" s="77">
        <v>2023</v>
      </c>
      <c r="GJ1617" s="77" t="s">
        <v>305</v>
      </c>
      <c r="GK1617" s="77">
        <v>233.2300768079393</v>
      </c>
      <c r="GL1617" s="77">
        <v>714.33079099999998</v>
      </c>
      <c r="GM1617" s="77">
        <v>2023</v>
      </c>
      <c r="GN1617" s="77" t="s">
        <v>175</v>
      </c>
      <c r="GO1617" s="77">
        <v>0.13250000000000001</v>
      </c>
      <c r="GP1617" s="77">
        <v>3</v>
      </c>
      <c r="GQ1617" s="77">
        <v>0</v>
      </c>
      <c r="GR1617" s="77" t="s">
        <v>423</v>
      </c>
      <c r="GS1617" s="77">
        <v>0</v>
      </c>
      <c r="GT1617" s="77">
        <v>0</v>
      </c>
      <c r="GU1617" s="77">
        <v>0.1527377521613833</v>
      </c>
      <c r="GV1617" s="77">
        <v>35.623037668071426</v>
      </c>
      <c r="GW1617" s="77">
        <v>0.1527377521613833</v>
      </c>
      <c r="GX1617" s="77">
        <v>35.623037668071426</v>
      </c>
      <c r="GY1617" s="77">
        <v>0.1527377521613833</v>
      </c>
      <c r="GZ1617" s="77">
        <v>35.623037668071426</v>
      </c>
    </row>
    <row r="1618" spans="98:208" x14ac:dyDescent="0.25">
      <c r="CT1618" s="77" t="s">
        <v>155</v>
      </c>
      <c r="CU1618" s="77" t="s">
        <v>455</v>
      </c>
      <c r="CV1618" s="77" t="s">
        <v>474</v>
      </c>
      <c r="CW1618" s="77">
        <v>2020</v>
      </c>
      <c r="CX1618" s="77">
        <v>0</v>
      </c>
      <c r="CY1618" s="77">
        <v>0</v>
      </c>
      <c r="CZ1618" s="77">
        <v>0</v>
      </c>
      <c r="DA1618" s="77">
        <v>0</v>
      </c>
      <c r="DB1618" s="77">
        <v>7.7900575334947916E-2</v>
      </c>
      <c r="DC1618" s="77">
        <v>3.642506068395393E-2</v>
      </c>
      <c r="DD1618" s="77">
        <v>1.5808724525426289E-3</v>
      </c>
      <c r="DE1618" s="77">
        <v>3.9894642198450507E-2</v>
      </c>
      <c r="DF1618" s="77">
        <v>7.8847092159214961E-3</v>
      </c>
      <c r="DG1618" s="77">
        <v>0</v>
      </c>
      <c r="DH1618" s="77">
        <v>0</v>
      </c>
      <c r="DI1618" s="77">
        <v>0</v>
      </c>
      <c r="DJ1618" s="77">
        <v>8.0821807995741632E-4</v>
      </c>
      <c r="DL1618" s="77">
        <v>0</v>
      </c>
      <c r="DM1618" s="77">
        <v>6.372564543514617E-6</v>
      </c>
      <c r="DN1618" s="77">
        <v>6.372564543514617E-6</v>
      </c>
      <c r="DO1618" s="77">
        <v>0</v>
      </c>
      <c r="DP1618" s="77">
        <v>0</v>
      </c>
      <c r="DQ1618" s="77">
        <v>0</v>
      </c>
      <c r="DR1618" s="77">
        <v>0</v>
      </c>
      <c r="DS1618" s="77">
        <v>0</v>
      </c>
      <c r="DT1618" s="77">
        <v>0</v>
      </c>
      <c r="DU1618" s="77">
        <v>0</v>
      </c>
      <c r="DV1618" s="77">
        <v>0</v>
      </c>
      <c r="DW1618" s="77">
        <v>0</v>
      </c>
      <c r="GE1618" s="77" t="s">
        <v>425</v>
      </c>
      <c r="GF1618" s="77" t="s">
        <v>155</v>
      </c>
      <c r="GG1618" s="77" t="s">
        <v>437</v>
      </c>
      <c r="GH1618" s="77" t="s">
        <v>453</v>
      </c>
      <c r="GI1618" s="77">
        <v>2023</v>
      </c>
      <c r="GJ1618" s="77" t="s">
        <v>301</v>
      </c>
      <c r="GK1618" s="77">
        <v>8896.5159934285966</v>
      </c>
      <c r="GL1618" s="77">
        <v>714.33079099999998</v>
      </c>
      <c r="GM1618" s="77">
        <v>2023</v>
      </c>
      <c r="GN1618" s="77" t="s">
        <v>175</v>
      </c>
      <c r="GO1618" s="77">
        <v>5.3000000000000005E-2</v>
      </c>
      <c r="GP1618" s="77">
        <v>3</v>
      </c>
      <c r="GQ1618" s="77">
        <v>0</v>
      </c>
      <c r="GR1618" s="77" t="s">
        <v>423</v>
      </c>
      <c r="GS1618" s="77">
        <v>0</v>
      </c>
      <c r="GT1618" s="77">
        <v>0</v>
      </c>
      <c r="GU1618" s="77">
        <v>5.5966209081309413E-2</v>
      </c>
      <c r="GV1618" s="77">
        <v>497.90427418343796</v>
      </c>
      <c r="GW1618" s="77">
        <v>5.5966209081309413E-2</v>
      </c>
      <c r="GX1618" s="77">
        <v>497.90427418343796</v>
      </c>
      <c r="GY1618" s="77">
        <v>5.5966209081309413E-2</v>
      </c>
      <c r="GZ1618" s="77">
        <v>497.90427418343796</v>
      </c>
    </row>
    <row r="1619" spans="98:208" x14ac:dyDescent="0.25">
      <c r="CT1619" s="77" t="s">
        <v>155</v>
      </c>
      <c r="CU1619" s="77" t="s">
        <v>455</v>
      </c>
      <c r="CV1619" s="77" t="s">
        <v>474</v>
      </c>
      <c r="CW1619" s="77">
        <v>2021</v>
      </c>
      <c r="CX1619" s="77">
        <v>0</v>
      </c>
      <c r="CY1619" s="77">
        <v>0</v>
      </c>
      <c r="CZ1619" s="77">
        <v>0</v>
      </c>
      <c r="DA1619" s="77">
        <v>0</v>
      </c>
      <c r="DB1619" s="77">
        <v>7.7900575334947916E-2</v>
      </c>
      <c r="DC1619" s="77">
        <v>3.642506068395393E-2</v>
      </c>
      <c r="DD1619" s="77">
        <v>1.5808724525426289E-3</v>
      </c>
      <c r="DE1619" s="77">
        <v>3.9894642198450507E-2</v>
      </c>
      <c r="DF1619" s="77">
        <v>7.8847092159214961E-3</v>
      </c>
      <c r="DG1619" s="77">
        <v>7.8847092159214961E-3</v>
      </c>
      <c r="DH1619" s="77">
        <v>0</v>
      </c>
      <c r="DI1619" s="77">
        <v>0</v>
      </c>
      <c r="DJ1619" s="77">
        <v>8.0821807995741632E-4</v>
      </c>
      <c r="DL1619" s="77">
        <v>0</v>
      </c>
      <c r="DM1619" s="77">
        <v>6.372564543514617E-6</v>
      </c>
      <c r="DN1619" s="77">
        <v>6.372564543514617E-6</v>
      </c>
      <c r="DO1619" s="77">
        <v>0</v>
      </c>
      <c r="DP1619" s="77">
        <v>6.372564543514617E-6</v>
      </c>
      <c r="DQ1619" s="77">
        <v>6.372564543514617E-6</v>
      </c>
      <c r="DR1619" s="77">
        <v>0</v>
      </c>
      <c r="DS1619" s="77">
        <v>0</v>
      </c>
      <c r="DT1619" s="77">
        <v>0</v>
      </c>
      <c r="DU1619" s="77">
        <v>0</v>
      </c>
      <c r="DV1619" s="77">
        <v>0</v>
      </c>
      <c r="DW1619" s="77">
        <v>0</v>
      </c>
      <c r="GE1619" s="77" t="s">
        <v>427</v>
      </c>
      <c r="GF1619" s="77" t="s">
        <v>155</v>
      </c>
      <c r="GG1619" s="77" t="s">
        <v>437</v>
      </c>
      <c r="GH1619" s="77" t="s">
        <v>453</v>
      </c>
      <c r="GI1619" s="77">
        <v>2023</v>
      </c>
      <c r="GJ1619" s="77" t="s">
        <v>303</v>
      </c>
      <c r="GK1619" s="77">
        <v>5534.8914862000956</v>
      </c>
      <c r="GL1619" s="77">
        <v>714.33079099999998</v>
      </c>
      <c r="GM1619" s="77">
        <v>2023</v>
      </c>
      <c r="GN1619" s="77" t="s">
        <v>175</v>
      </c>
      <c r="GO1619" s="77">
        <v>5.3000000000000005E-2</v>
      </c>
      <c r="GP1619" s="77">
        <v>3</v>
      </c>
      <c r="GQ1619" s="77">
        <v>0</v>
      </c>
      <c r="GR1619" s="77" t="s">
        <v>423</v>
      </c>
      <c r="GS1619" s="77">
        <v>0</v>
      </c>
      <c r="GT1619" s="77">
        <v>0</v>
      </c>
      <c r="GU1619" s="77">
        <v>5.5966209081309413E-2</v>
      </c>
      <c r="GV1619" s="77">
        <v>309.76689415903394</v>
      </c>
      <c r="GW1619" s="77">
        <v>5.5966209081309413E-2</v>
      </c>
      <c r="GX1619" s="77">
        <v>309.76689415903394</v>
      </c>
      <c r="GY1619" s="77">
        <v>5.5966209081309413E-2</v>
      </c>
      <c r="GZ1619" s="77">
        <v>309.76689415903394</v>
      </c>
    </row>
    <row r="1620" spans="98:208" x14ac:dyDescent="0.25">
      <c r="CT1620" s="77" t="s">
        <v>155</v>
      </c>
      <c r="CU1620" s="77" t="s">
        <v>455</v>
      </c>
      <c r="CV1620" s="77" t="s">
        <v>474</v>
      </c>
      <c r="CW1620" s="77">
        <v>2022</v>
      </c>
      <c r="CX1620" s="77">
        <v>0</v>
      </c>
      <c r="CY1620" s="77">
        <v>0</v>
      </c>
      <c r="CZ1620" s="77">
        <v>0</v>
      </c>
      <c r="DA1620" s="77">
        <v>0</v>
      </c>
      <c r="DB1620" s="77">
        <v>7.7900575334947916E-2</v>
      </c>
      <c r="DC1620" s="77">
        <v>3.642506068395393E-2</v>
      </c>
      <c r="DD1620" s="77">
        <v>1.5808724525426289E-3</v>
      </c>
      <c r="DE1620" s="77">
        <v>3.9894642198450507E-2</v>
      </c>
      <c r="DF1620" s="77">
        <v>7.8847092159214961E-3</v>
      </c>
      <c r="DG1620" s="77">
        <v>7.8847092159214961E-3</v>
      </c>
      <c r="DH1620" s="77">
        <v>7.8847092159214961E-3</v>
      </c>
      <c r="DI1620" s="77">
        <v>0</v>
      </c>
      <c r="DJ1620" s="77">
        <v>8.0821807995741632E-4</v>
      </c>
      <c r="DL1620" s="77">
        <v>0</v>
      </c>
      <c r="DM1620" s="77">
        <v>6.372564543514617E-6</v>
      </c>
      <c r="DN1620" s="77">
        <v>6.372564543514617E-6</v>
      </c>
      <c r="DO1620" s="77">
        <v>0</v>
      </c>
      <c r="DP1620" s="77">
        <v>6.372564543514617E-6</v>
      </c>
      <c r="DQ1620" s="77">
        <v>6.372564543514617E-6</v>
      </c>
      <c r="DR1620" s="77">
        <v>0</v>
      </c>
      <c r="DS1620" s="77">
        <v>6.372564543514617E-6</v>
      </c>
      <c r="DT1620" s="77">
        <v>6.372564543514617E-6</v>
      </c>
      <c r="DU1620" s="77">
        <v>0</v>
      </c>
      <c r="DV1620" s="77">
        <v>0</v>
      </c>
      <c r="DW1620" s="77">
        <v>0</v>
      </c>
      <c r="GE1620" s="77" t="s">
        <v>422</v>
      </c>
      <c r="GF1620" s="77" t="s">
        <v>155</v>
      </c>
      <c r="GG1620" s="77" t="s">
        <v>437</v>
      </c>
      <c r="GH1620" s="77" t="s">
        <v>453</v>
      </c>
      <c r="GI1620" s="77">
        <v>2024</v>
      </c>
      <c r="GJ1620" s="77" t="s">
        <v>305</v>
      </c>
      <c r="GK1620" s="77">
        <v>233.2300768079393</v>
      </c>
      <c r="GL1620" s="77">
        <v>714.33079099999998</v>
      </c>
      <c r="GM1620" s="77">
        <v>2024</v>
      </c>
      <c r="GN1620" s="77" t="s">
        <v>175</v>
      </c>
      <c r="GO1620" s="77">
        <v>0.13250000000000001</v>
      </c>
      <c r="GP1620" s="77">
        <v>3</v>
      </c>
      <c r="GQ1620" s="77">
        <v>0</v>
      </c>
      <c r="GR1620" s="77" t="s">
        <v>423</v>
      </c>
      <c r="GS1620" s="77">
        <v>0</v>
      </c>
      <c r="GT1620" s="77">
        <v>0</v>
      </c>
      <c r="GU1620" s="77">
        <v>0</v>
      </c>
      <c r="GV1620" s="77">
        <v>0</v>
      </c>
      <c r="GW1620" s="77">
        <v>0.1527377521613833</v>
      </c>
      <c r="GX1620" s="77">
        <v>35.623037668071426</v>
      </c>
      <c r="GY1620" s="77">
        <v>0.1527377521613833</v>
      </c>
      <c r="GZ1620" s="77">
        <v>35.623037668071426</v>
      </c>
    </row>
    <row r="1621" spans="98:208" x14ac:dyDescent="0.25">
      <c r="CT1621" s="77" t="s">
        <v>155</v>
      </c>
      <c r="CU1621" s="77" t="s">
        <v>455</v>
      </c>
      <c r="CV1621" s="77" t="s">
        <v>474</v>
      </c>
      <c r="CW1621" s="77">
        <v>2023</v>
      </c>
      <c r="CX1621" s="77">
        <v>0</v>
      </c>
      <c r="CY1621" s="77">
        <v>0</v>
      </c>
      <c r="CZ1621" s="77">
        <v>0</v>
      </c>
      <c r="DA1621" s="77">
        <v>0</v>
      </c>
      <c r="DB1621" s="77">
        <v>8.0408269036977009E-2</v>
      </c>
      <c r="DC1621" s="77">
        <v>3.7590224611390541E-2</v>
      </c>
      <c r="DD1621" s="77">
        <v>1.631433411568479E-3</v>
      </c>
      <c r="DE1621" s="77">
        <v>4.118661101401714E-2</v>
      </c>
      <c r="DF1621" s="77">
        <v>0</v>
      </c>
      <c r="DG1621" s="77">
        <v>8.1378100371604194E-3</v>
      </c>
      <c r="DH1621" s="77">
        <v>8.1378100371604194E-3</v>
      </c>
      <c r="DI1621" s="77">
        <v>8.1378100371604194E-3</v>
      </c>
      <c r="DJ1621" s="77">
        <v>8.0821807995741632E-4</v>
      </c>
      <c r="DL1621" s="77">
        <v>0</v>
      </c>
      <c r="DM1621" s="77">
        <v>0</v>
      </c>
      <c r="DN1621" s="77">
        <v>0</v>
      </c>
      <c r="DO1621" s="77">
        <v>0</v>
      </c>
      <c r="DP1621" s="77">
        <v>6.5771252032919851E-6</v>
      </c>
      <c r="DQ1621" s="77">
        <v>6.5771252032919851E-6</v>
      </c>
      <c r="DR1621" s="77">
        <v>0</v>
      </c>
      <c r="DS1621" s="77">
        <v>6.5771252032919851E-6</v>
      </c>
      <c r="DT1621" s="77">
        <v>6.5771252032919851E-6</v>
      </c>
      <c r="DU1621" s="77">
        <v>0</v>
      </c>
      <c r="DV1621" s="77">
        <v>6.5771252032919851E-6</v>
      </c>
      <c r="DW1621" s="77">
        <v>6.5771252032919851E-6</v>
      </c>
      <c r="GE1621" s="77" t="s">
        <v>425</v>
      </c>
      <c r="GF1621" s="77" t="s">
        <v>155</v>
      </c>
      <c r="GG1621" s="77" t="s">
        <v>437</v>
      </c>
      <c r="GH1621" s="77" t="s">
        <v>453</v>
      </c>
      <c r="GI1621" s="77">
        <v>2024</v>
      </c>
      <c r="GJ1621" s="77" t="s">
        <v>301</v>
      </c>
      <c r="GK1621" s="77">
        <v>8896.5159934285966</v>
      </c>
      <c r="GL1621" s="77">
        <v>714.33079099999998</v>
      </c>
      <c r="GM1621" s="77">
        <v>2024</v>
      </c>
      <c r="GN1621" s="77" t="s">
        <v>175</v>
      </c>
      <c r="GO1621" s="77">
        <v>5.3000000000000005E-2</v>
      </c>
      <c r="GP1621" s="77">
        <v>3</v>
      </c>
      <c r="GQ1621" s="77">
        <v>0</v>
      </c>
      <c r="GR1621" s="77" t="s">
        <v>423</v>
      </c>
      <c r="GS1621" s="77">
        <v>0</v>
      </c>
      <c r="GT1621" s="77">
        <v>0</v>
      </c>
      <c r="GU1621" s="77">
        <v>0</v>
      </c>
      <c r="GV1621" s="77">
        <v>0</v>
      </c>
      <c r="GW1621" s="77">
        <v>5.5966209081309413E-2</v>
      </c>
      <c r="GX1621" s="77">
        <v>497.90427418343796</v>
      </c>
      <c r="GY1621" s="77">
        <v>5.5966209081309413E-2</v>
      </c>
      <c r="GZ1621" s="77">
        <v>497.90427418343796</v>
      </c>
    </row>
    <row r="1622" spans="98:208" x14ac:dyDescent="0.25">
      <c r="CT1622" s="77" t="s">
        <v>155</v>
      </c>
      <c r="CU1622" s="77" t="s">
        <v>455</v>
      </c>
      <c r="CV1622" s="77" t="s">
        <v>474</v>
      </c>
      <c r="CW1622" s="77">
        <v>2024</v>
      </c>
      <c r="CX1622" s="77">
        <v>0</v>
      </c>
      <c r="CY1622" s="77">
        <v>0</v>
      </c>
      <c r="CZ1622" s="77">
        <v>0</v>
      </c>
      <c r="DA1622" s="77">
        <v>0</v>
      </c>
      <c r="DB1622" s="77">
        <v>8.0408269036977009E-2</v>
      </c>
      <c r="DC1622" s="77">
        <v>3.7590224611390541E-2</v>
      </c>
      <c r="DD1622" s="77">
        <v>1.631433411568479E-3</v>
      </c>
      <c r="DE1622" s="77">
        <v>4.118661101401714E-2</v>
      </c>
      <c r="DF1622" s="77">
        <v>0</v>
      </c>
      <c r="DG1622" s="77">
        <v>0</v>
      </c>
      <c r="DH1622" s="77">
        <v>8.1378100371604194E-3</v>
      </c>
      <c r="DI1622" s="77">
        <v>8.1378100371604194E-3</v>
      </c>
      <c r="DJ1622" s="77">
        <v>8.0821807995741632E-4</v>
      </c>
      <c r="DL1622" s="77">
        <v>0</v>
      </c>
      <c r="DM1622" s="77">
        <v>0</v>
      </c>
      <c r="DN1622" s="77">
        <v>0</v>
      </c>
      <c r="DO1622" s="77">
        <v>0</v>
      </c>
      <c r="DP1622" s="77">
        <v>0</v>
      </c>
      <c r="DQ1622" s="77">
        <v>0</v>
      </c>
      <c r="DR1622" s="77">
        <v>0</v>
      </c>
      <c r="DS1622" s="77">
        <v>6.5771252032919851E-6</v>
      </c>
      <c r="DT1622" s="77">
        <v>6.5771252032919851E-6</v>
      </c>
      <c r="DU1622" s="77">
        <v>0</v>
      </c>
      <c r="DV1622" s="77">
        <v>6.5771252032919851E-6</v>
      </c>
      <c r="DW1622" s="77">
        <v>6.5771252032919851E-6</v>
      </c>
      <c r="GE1622" s="77" t="s">
        <v>427</v>
      </c>
      <c r="GF1622" s="77" t="s">
        <v>155</v>
      </c>
      <c r="GG1622" s="77" t="s">
        <v>437</v>
      </c>
      <c r="GH1622" s="77" t="s">
        <v>453</v>
      </c>
      <c r="GI1622" s="77">
        <v>2024</v>
      </c>
      <c r="GJ1622" s="77" t="s">
        <v>303</v>
      </c>
      <c r="GK1622" s="77">
        <v>5534.8914862000956</v>
      </c>
      <c r="GL1622" s="77">
        <v>714.33079099999998</v>
      </c>
      <c r="GM1622" s="77">
        <v>2024</v>
      </c>
      <c r="GN1622" s="77" t="s">
        <v>175</v>
      </c>
      <c r="GO1622" s="77">
        <v>5.3000000000000005E-2</v>
      </c>
      <c r="GP1622" s="77">
        <v>3</v>
      </c>
      <c r="GQ1622" s="77">
        <v>0</v>
      </c>
      <c r="GR1622" s="77" t="s">
        <v>423</v>
      </c>
      <c r="GS1622" s="77">
        <v>0</v>
      </c>
      <c r="GT1622" s="77">
        <v>0</v>
      </c>
      <c r="GU1622" s="77">
        <v>0</v>
      </c>
      <c r="GV1622" s="77">
        <v>0</v>
      </c>
      <c r="GW1622" s="77">
        <v>5.5966209081309413E-2</v>
      </c>
      <c r="GX1622" s="77">
        <v>309.76689415903394</v>
      </c>
      <c r="GY1622" s="77">
        <v>5.5966209081309413E-2</v>
      </c>
      <c r="GZ1622" s="77">
        <v>309.76689415903394</v>
      </c>
    </row>
    <row r="1623" spans="98:208" x14ac:dyDescent="0.25">
      <c r="CT1623" s="77" t="s">
        <v>155</v>
      </c>
      <c r="CU1623" s="77" t="s">
        <v>455</v>
      </c>
      <c r="CV1623" s="77" t="s">
        <v>474</v>
      </c>
      <c r="CW1623" s="77">
        <v>2025</v>
      </c>
      <c r="CX1623" s="77">
        <v>0</v>
      </c>
      <c r="CY1623" s="77">
        <v>0</v>
      </c>
      <c r="CZ1623" s="77">
        <v>0</v>
      </c>
      <c r="DA1623" s="77">
        <v>0</v>
      </c>
      <c r="DB1623" s="77">
        <v>8.0408269036977009E-2</v>
      </c>
      <c r="DC1623" s="77">
        <v>3.7590224611390541E-2</v>
      </c>
      <c r="DD1623" s="77">
        <v>1.631433411568479E-3</v>
      </c>
      <c r="DE1623" s="77">
        <v>4.118661101401714E-2</v>
      </c>
      <c r="DF1623" s="77">
        <v>0</v>
      </c>
      <c r="DG1623" s="77">
        <v>0</v>
      </c>
      <c r="DH1623" s="77">
        <v>0</v>
      </c>
      <c r="DI1623" s="77">
        <v>8.1378100371604194E-3</v>
      </c>
      <c r="DJ1623" s="77">
        <v>8.0821807995741632E-4</v>
      </c>
      <c r="DL1623" s="77">
        <v>0</v>
      </c>
      <c r="DM1623" s="77">
        <v>0</v>
      </c>
      <c r="DN1623" s="77">
        <v>0</v>
      </c>
      <c r="DO1623" s="77">
        <v>0</v>
      </c>
      <c r="DP1623" s="77">
        <v>0</v>
      </c>
      <c r="DQ1623" s="77">
        <v>0</v>
      </c>
      <c r="DR1623" s="77">
        <v>0</v>
      </c>
      <c r="DS1623" s="77">
        <v>0</v>
      </c>
      <c r="DT1623" s="77">
        <v>0</v>
      </c>
      <c r="DU1623" s="77">
        <v>0</v>
      </c>
      <c r="DV1623" s="77">
        <v>6.5771252032919851E-6</v>
      </c>
      <c r="DW1623" s="77">
        <v>6.5771252032919851E-6</v>
      </c>
      <c r="GE1623" s="77" t="s">
        <v>422</v>
      </c>
      <c r="GF1623" s="77" t="s">
        <v>155</v>
      </c>
      <c r="GG1623" s="77" t="s">
        <v>437</v>
      </c>
      <c r="GH1623" s="77" t="s">
        <v>453</v>
      </c>
      <c r="GI1623" s="77">
        <v>2025</v>
      </c>
      <c r="GJ1623" s="77" t="s">
        <v>305</v>
      </c>
      <c r="GK1623" s="77">
        <v>233.2300768079393</v>
      </c>
      <c r="GL1623" s="77">
        <v>714.33079099999998</v>
      </c>
      <c r="GM1623" s="77">
        <v>2025</v>
      </c>
      <c r="GN1623" s="77" t="s">
        <v>175</v>
      </c>
      <c r="GO1623" s="77">
        <v>0.13250000000000001</v>
      </c>
      <c r="GP1623" s="77">
        <v>3</v>
      </c>
      <c r="GQ1623" s="77">
        <v>0</v>
      </c>
      <c r="GR1623" s="77" t="s">
        <v>423</v>
      </c>
      <c r="GS1623" s="77">
        <v>0</v>
      </c>
      <c r="GT1623" s="77">
        <v>0</v>
      </c>
      <c r="GU1623" s="77">
        <v>0</v>
      </c>
      <c r="GV1623" s="77">
        <v>0</v>
      </c>
      <c r="GW1623" s="77">
        <v>0</v>
      </c>
      <c r="GX1623" s="77">
        <v>0</v>
      </c>
      <c r="GY1623" s="77">
        <v>0.1527377521613833</v>
      </c>
      <c r="GZ1623" s="77">
        <v>35.623037668071426</v>
      </c>
    </row>
    <row r="1624" spans="98:208" x14ac:dyDescent="0.25">
      <c r="CT1624" s="77" t="s">
        <v>155</v>
      </c>
      <c r="CU1624" s="77" t="s">
        <v>455</v>
      </c>
      <c r="CV1624" s="77" t="s">
        <v>481</v>
      </c>
      <c r="CW1624" s="77">
        <v>2020</v>
      </c>
      <c r="CX1624" s="77">
        <v>0</v>
      </c>
      <c r="CY1624" s="77">
        <v>0</v>
      </c>
      <c r="CZ1624" s="77">
        <v>0</v>
      </c>
      <c r="DA1624" s="77">
        <v>0</v>
      </c>
      <c r="DB1624" s="77">
        <v>21083.842824223389</v>
      </c>
      <c r="DC1624" s="77">
        <v>409.22373582044048</v>
      </c>
      <c r="DD1624" s="77">
        <v>13469.087812377151</v>
      </c>
      <c r="DE1624" s="77">
        <v>7205.5312760239394</v>
      </c>
      <c r="DF1624" s="77">
        <v>1219.5839681181837</v>
      </c>
      <c r="DG1624" s="77">
        <v>0</v>
      </c>
      <c r="DH1624" s="77">
        <v>0</v>
      </c>
      <c r="DI1624" s="77">
        <v>0</v>
      </c>
      <c r="DJ1624" s="77">
        <v>2.0474707295165941E-10</v>
      </c>
      <c r="DL1624" s="77">
        <v>0</v>
      </c>
      <c r="DM1624" s="77">
        <v>2.4970624769096805E-7</v>
      </c>
      <c r="DN1624" s="77">
        <v>2.4970624769096805E-7</v>
      </c>
      <c r="DO1624" s="77">
        <v>0</v>
      </c>
      <c r="DP1624" s="77">
        <v>0</v>
      </c>
      <c r="DQ1624" s="77">
        <v>0</v>
      </c>
      <c r="DR1624" s="77">
        <v>0</v>
      </c>
      <c r="DS1624" s="77">
        <v>0</v>
      </c>
      <c r="DT1624" s="77">
        <v>0</v>
      </c>
      <c r="DU1624" s="77">
        <v>0</v>
      </c>
      <c r="DV1624" s="77">
        <v>0</v>
      </c>
      <c r="DW1624" s="77">
        <v>0</v>
      </c>
      <c r="GE1624" s="77" t="s">
        <v>425</v>
      </c>
      <c r="GF1624" s="77" t="s">
        <v>155</v>
      </c>
      <c r="GG1624" s="77" t="s">
        <v>437</v>
      </c>
      <c r="GH1624" s="77" t="s">
        <v>453</v>
      </c>
      <c r="GI1624" s="77">
        <v>2025</v>
      </c>
      <c r="GJ1624" s="77" t="s">
        <v>301</v>
      </c>
      <c r="GK1624" s="77">
        <v>8896.5159934285966</v>
      </c>
      <c r="GL1624" s="77">
        <v>714.33079099999998</v>
      </c>
      <c r="GM1624" s="77">
        <v>2025</v>
      </c>
      <c r="GN1624" s="77" t="s">
        <v>175</v>
      </c>
      <c r="GO1624" s="77">
        <v>5.3000000000000005E-2</v>
      </c>
      <c r="GP1624" s="77">
        <v>3</v>
      </c>
      <c r="GQ1624" s="77">
        <v>0</v>
      </c>
      <c r="GR1624" s="77" t="s">
        <v>423</v>
      </c>
      <c r="GS1624" s="77">
        <v>0</v>
      </c>
      <c r="GT1624" s="77">
        <v>0</v>
      </c>
      <c r="GU1624" s="77">
        <v>0</v>
      </c>
      <c r="GV1624" s="77">
        <v>0</v>
      </c>
      <c r="GW1624" s="77">
        <v>0</v>
      </c>
      <c r="GX1624" s="77">
        <v>0</v>
      </c>
      <c r="GY1624" s="77">
        <v>5.5966209081309413E-2</v>
      </c>
      <c r="GZ1624" s="77">
        <v>497.90427418343796</v>
      </c>
    </row>
    <row r="1625" spans="98:208" x14ac:dyDescent="0.25">
      <c r="CT1625" s="77" t="s">
        <v>155</v>
      </c>
      <c r="CU1625" s="77" t="s">
        <v>455</v>
      </c>
      <c r="CV1625" s="77" t="s">
        <v>481</v>
      </c>
      <c r="CW1625" s="77">
        <v>2021</v>
      </c>
      <c r="CX1625" s="77">
        <v>0</v>
      </c>
      <c r="CY1625" s="77">
        <v>0</v>
      </c>
      <c r="CZ1625" s="77">
        <v>0</v>
      </c>
      <c r="DA1625" s="77">
        <v>0</v>
      </c>
      <c r="DB1625" s="77">
        <v>21083.842824223389</v>
      </c>
      <c r="DC1625" s="77">
        <v>409.22373582044048</v>
      </c>
      <c r="DD1625" s="77">
        <v>13469.087812377151</v>
      </c>
      <c r="DE1625" s="77">
        <v>7205.5312760239394</v>
      </c>
      <c r="DF1625" s="77">
        <v>1219.5839681181837</v>
      </c>
      <c r="DG1625" s="77">
        <v>1219.5839681181837</v>
      </c>
      <c r="DH1625" s="77">
        <v>0</v>
      </c>
      <c r="DI1625" s="77">
        <v>0</v>
      </c>
      <c r="DJ1625" s="77">
        <v>2.0474707295165941E-10</v>
      </c>
      <c r="DL1625" s="77">
        <v>0</v>
      </c>
      <c r="DM1625" s="77">
        <v>2.4970624769096805E-7</v>
      </c>
      <c r="DN1625" s="77">
        <v>2.4970624769096805E-7</v>
      </c>
      <c r="DO1625" s="77">
        <v>0</v>
      </c>
      <c r="DP1625" s="77">
        <v>2.4970624769096805E-7</v>
      </c>
      <c r="DQ1625" s="77">
        <v>2.4970624769096805E-7</v>
      </c>
      <c r="DR1625" s="77">
        <v>0</v>
      </c>
      <c r="DS1625" s="77">
        <v>0</v>
      </c>
      <c r="DT1625" s="77">
        <v>0</v>
      </c>
      <c r="DU1625" s="77">
        <v>0</v>
      </c>
      <c r="DV1625" s="77">
        <v>0</v>
      </c>
      <c r="DW1625" s="77">
        <v>0</v>
      </c>
      <c r="GE1625" s="77" t="s">
        <v>427</v>
      </c>
      <c r="GF1625" s="77" t="s">
        <v>155</v>
      </c>
      <c r="GG1625" s="77" t="s">
        <v>437</v>
      </c>
      <c r="GH1625" s="77" t="s">
        <v>453</v>
      </c>
      <c r="GI1625" s="77">
        <v>2025</v>
      </c>
      <c r="GJ1625" s="77" t="s">
        <v>303</v>
      </c>
      <c r="GK1625" s="77">
        <v>5534.8914862000956</v>
      </c>
      <c r="GL1625" s="77">
        <v>714.33079099999998</v>
      </c>
      <c r="GM1625" s="77">
        <v>2025</v>
      </c>
      <c r="GN1625" s="77" t="s">
        <v>175</v>
      </c>
      <c r="GO1625" s="77">
        <v>5.3000000000000005E-2</v>
      </c>
      <c r="GP1625" s="77">
        <v>3</v>
      </c>
      <c r="GQ1625" s="77">
        <v>0</v>
      </c>
      <c r="GR1625" s="77" t="s">
        <v>423</v>
      </c>
      <c r="GS1625" s="77">
        <v>0</v>
      </c>
      <c r="GT1625" s="77">
        <v>0</v>
      </c>
      <c r="GU1625" s="77">
        <v>0</v>
      </c>
      <c r="GV1625" s="77">
        <v>0</v>
      </c>
      <c r="GW1625" s="77">
        <v>0</v>
      </c>
      <c r="GX1625" s="77">
        <v>0</v>
      </c>
      <c r="GY1625" s="77">
        <v>5.5966209081309413E-2</v>
      </c>
      <c r="GZ1625" s="77">
        <v>309.76689415903394</v>
      </c>
    </row>
    <row r="1626" spans="98:208" x14ac:dyDescent="0.25">
      <c r="CT1626" s="77" t="s">
        <v>155</v>
      </c>
      <c r="CU1626" s="77" t="s">
        <v>455</v>
      </c>
      <c r="CV1626" s="77" t="s">
        <v>481</v>
      </c>
      <c r="CW1626" s="77">
        <v>2022</v>
      </c>
      <c r="CX1626" s="77">
        <v>0</v>
      </c>
      <c r="CY1626" s="77">
        <v>0</v>
      </c>
      <c r="CZ1626" s="77">
        <v>0</v>
      </c>
      <c r="DA1626" s="77">
        <v>0</v>
      </c>
      <c r="DB1626" s="77">
        <v>21083.842824223389</v>
      </c>
      <c r="DC1626" s="77">
        <v>409.22373582044048</v>
      </c>
      <c r="DD1626" s="77">
        <v>13469.087812377151</v>
      </c>
      <c r="DE1626" s="77">
        <v>7205.5312760239394</v>
      </c>
      <c r="DF1626" s="77">
        <v>1219.5839681181837</v>
      </c>
      <c r="DG1626" s="77">
        <v>1219.5839681181837</v>
      </c>
      <c r="DH1626" s="77">
        <v>1219.5839681181837</v>
      </c>
      <c r="DI1626" s="77">
        <v>0</v>
      </c>
      <c r="DJ1626" s="77">
        <v>2.0474707295165941E-10</v>
      </c>
      <c r="DL1626" s="77">
        <v>0</v>
      </c>
      <c r="DM1626" s="77">
        <v>2.4970624769096805E-7</v>
      </c>
      <c r="DN1626" s="77">
        <v>2.4970624769096805E-7</v>
      </c>
      <c r="DO1626" s="77">
        <v>0</v>
      </c>
      <c r="DP1626" s="77">
        <v>2.4970624769096805E-7</v>
      </c>
      <c r="DQ1626" s="77">
        <v>2.4970624769096805E-7</v>
      </c>
      <c r="DR1626" s="77">
        <v>0</v>
      </c>
      <c r="DS1626" s="77">
        <v>2.4970624769096805E-7</v>
      </c>
      <c r="DT1626" s="77">
        <v>2.4970624769096805E-7</v>
      </c>
      <c r="DU1626" s="77">
        <v>0</v>
      </c>
      <c r="DV1626" s="77">
        <v>0</v>
      </c>
      <c r="DW1626" s="77">
        <v>0</v>
      </c>
      <c r="GE1626" s="77" t="s">
        <v>422</v>
      </c>
      <c r="GF1626" s="77" t="s">
        <v>155</v>
      </c>
      <c r="GG1626" s="77" t="s">
        <v>437</v>
      </c>
      <c r="GH1626" s="77" t="s">
        <v>460</v>
      </c>
      <c r="GI1626" s="77">
        <v>2021</v>
      </c>
      <c r="GJ1626" s="77" t="s">
        <v>305</v>
      </c>
      <c r="GK1626" s="77">
        <v>222.22942162783551</v>
      </c>
      <c r="GL1626" s="77">
        <v>714.33079099999998</v>
      </c>
      <c r="GM1626" s="77">
        <v>2021</v>
      </c>
      <c r="GN1626" s="77" t="s">
        <v>175</v>
      </c>
      <c r="GO1626" s="77">
        <v>0.13250000000000001</v>
      </c>
      <c r="GP1626" s="77">
        <v>3</v>
      </c>
      <c r="GQ1626" s="77">
        <v>0</v>
      </c>
      <c r="GR1626" s="77" t="s">
        <v>423</v>
      </c>
      <c r="GS1626" s="77">
        <v>0.1527377521613833</v>
      </c>
      <c r="GT1626" s="77">
        <v>33.942822323559895</v>
      </c>
      <c r="GU1626" s="77">
        <v>0.1527377521613833</v>
      </c>
      <c r="GV1626" s="77">
        <v>33.942822323559895</v>
      </c>
      <c r="GW1626" s="77">
        <v>0</v>
      </c>
      <c r="GX1626" s="77">
        <v>0</v>
      </c>
      <c r="GY1626" s="77">
        <v>0</v>
      </c>
      <c r="GZ1626" s="77">
        <v>0</v>
      </c>
    </row>
    <row r="1627" spans="98:208" x14ac:dyDescent="0.25">
      <c r="CT1627" s="77" t="s">
        <v>155</v>
      </c>
      <c r="CU1627" s="77" t="s">
        <v>455</v>
      </c>
      <c r="CV1627" s="77" t="s">
        <v>481</v>
      </c>
      <c r="CW1627" s="77">
        <v>2023</v>
      </c>
      <c r="CX1627" s="77">
        <v>0</v>
      </c>
      <c r="CY1627" s="77">
        <v>0</v>
      </c>
      <c r="CZ1627" s="77">
        <v>0</v>
      </c>
      <c r="DA1627" s="77">
        <v>0</v>
      </c>
      <c r="DB1627" s="77">
        <v>21835.978114129692</v>
      </c>
      <c r="DC1627" s="77">
        <v>428.60232122030828</v>
      </c>
      <c r="DD1627" s="77">
        <v>13939.56097345472</v>
      </c>
      <c r="DE1627" s="77">
        <v>7467.8148194497899</v>
      </c>
      <c r="DF1627" s="77">
        <v>0</v>
      </c>
      <c r="DG1627" s="77">
        <v>1263.5534246221966</v>
      </c>
      <c r="DH1627" s="77">
        <v>1263.5534246221966</v>
      </c>
      <c r="DI1627" s="77">
        <v>1263.5534246221966</v>
      </c>
      <c r="DJ1627" s="77">
        <v>2.0474707295165941E-10</v>
      </c>
      <c r="DL1627" s="77">
        <v>0</v>
      </c>
      <c r="DM1627" s="77">
        <v>0</v>
      </c>
      <c r="DN1627" s="77">
        <v>0</v>
      </c>
      <c r="DO1627" s="77">
        <v>0</v>
      </c>
      <c r="DP1627" s="77">
        <v>2.5870886520943999E-7</v>
      </c>
      <c r="DQ1627" s="77">
        <v>2.5870886520943999E-7</v>
      </c>
      <c r="DR1627" s="77">
        <v>0</v>
      </c>
      <c r="DS1627" s="77">
        <v>2.5870886520943999E-7</v>
      </c>
      <c r="DT1627" s="77">
        <v>2.5870886520943999E-7</v>
      </c>
      <c r="DU1627" s="77">
        <v>0</v>
      </c>
      <c r="DV1627" s="77">
        <v>2.5870886520943999E-7</v>
      </c>
      <c r="DW1627" s="77">
        <v>2.5870886520943999E-7</v>
      </c>
      <c r="GE1627" s="77" t="s">
        <v>425</v>
      </c>
      <c r="GF1627" s="77" t="s">
        <v>155</v>
      </c>
      <c r="GG1627" s="77" t="s">
        <v>437</v>
      </c>
      <c r="GH1627" s="77" t="s">
        <v>460</v>
      </c>
      <c r="GI1627" s="77">
        <v>2021</v>
      </c>
      <c r="GJ1627" s="77" t="s">
        <v>301</v>
      </c>
      <c r="GK1627" s="77">
        <v>8585.7228092481346</v>
      </c>
      <c r="GL1627" s="77">
        <v>714.33079099999998</v>
      </c>
      <c r="GM1627" s="77">
        <v>2021</v>
      </c>
      <c r="GN1627" s="77" t="s">
        <v>175</v>
      </c>
      <c r="GO1627" s="77">
        <v>5.3000000000000005E-2</v>
      </c>
      <c r="GP1627" s="77">
        <v>3</v>
      </c>
      <c r="GQ1627" s="77">
        <v>0</v>
      </c>
      <c r="GR1627" s="77" t="s">
        <v>423</v>
      </c>
      <c r="GS1627" s="77">
        <v>5.5966209081309413E-2</v>
      </c>
      <c r="GT1627" s="77">
        <v>480.5103578565483</v>
      </c>
      <c r="GU1627" s="77">
        <v>5.5966209081309413E-2</v>
      </c>
      <c r="GV1627" s="77">
        <v>480.5103578565483</v>
      </c>
      <c r="GW1627" s="77">
        <v>0</v>
      </c>
      <c r="GX1627" s="77">
        <v>0</v>
      </c>
      <c r="GY1627" s="77">
        <v>0</v>
      </c>
      <c r="GZ1627" s="77">
        <v>0</v>
      </c>
    </row>
    <row r="1628" spans="98:208" x14ac:dyDescent="0.25">
      <c r="CT1628" s="77" t="s">
        <v>155</v>
      </c>
      <c r="CU1628" s="77" t="s">
        <v>455</v>
      </c>
      <c r="CV1628" s="77" t="s">
        <v>481</v>
      </c>
      <c r="CW1628" s="77">
        <v>2024</v>
      </c>
      <c r="CX1628" s="77">
        <v>0</v>
      </c>
      <c r="CY1628" s="77">
        <v>0</v>
      </c>
      <c r="CZ1628" s="77">
        <v>0</v>
      </c>
      <c r="DA1628" s="77">
        <v>0</v>
      </c>
      <c r="DB1628" s="77">
        <v>21835.978114129692</v>
      </c>
      <c r="DC1628" s="77">
        <v>428.60232122030828</v>
      </c>
      <c r="DD1628" s="77">
        <v>13939.56097345472</v>
      </c>
      <c r="DE1628" s="77">
        <v>7467.8148194497899</v>
      </c>
      <c r="DF1628" s="77">
        <v>0</v>
      </c>
      <c r="DG1628" s="77">
        <v>0</v>
      </c>
      <c r="DH1628" s="77">
        <v>1263.5534246221966</v>
      </c>
      <c r="DI1628" s="77">
        <v>1263.5534246221966</v>
      </c>
      <c r="DJ1628" s="77">
        <v>2.0474707295165941E-10</v>
      </c>
      <c r="DL1628" s="77">
        <v>0</v>
      </c>
      <c r="DM1628" s="77">
        <v>0</v>
      </c>
      <c r="DN1628" s="77">
        <v>0</v>
      </c>
      <c r="DO1628" s="77">
        <v>0</v>
      </c>
      <c r="DP1628" s="77">
        <v>0</v>
      </c>
      <c r="DQ1628" s="77">
        <v>0</v>
      </c>
      <c r="DR1628" s="77">
        <v>0</v>
      </c>
      <c r="DS1628" s="77">
        <v>2.5870886520943999E-7</v>
      </c>
      <c r="DT1628" s="77">
        <v>2.5870886520943999E-7</v>
      </c>
      <c r="DU1628" s="77">
        <v>0</v>
      </c>
      <c r="DV1628" s="77">
        <v>2.5870886520943999E-7</v>
      </c>
      <c r="DW1628" s="77">
        <v>2.5870886520943999E-7</v>
      </c>
      <c r="GE1628" s="77" t="s">
        <v>422</v>
      </c>
      <c r="GF1628" s="77" t="s">
        <v>155</v>
      </c>
      <c r="GG1628" s="77" t="s">
        <v>437</v>
      </c>
      <c r="GH1628" s="77" t="s">
        <v>460</v>
      </c>
      <c r="GI1628" s="77">
        <v>2022</v>
      </c>
      <c r="GJ1628" s="77" t="s">
        <v>305</v>
      </c>
      <c r="GK1628" s="77">
        <v>222.22942162783551</v>
      </c>
      <c r="GL1628" s="77">
        <v>714.33079099999998</v>
      </c>
      <c r="GM1628" s="77">
        <v>2022</v>
      </c>
      <c r="GN1628" s="77" t="s">
        <v>175</v>
      </c>
      <c r="GO1628" s="77">
        <v>0.13250000000000001</v>
      </c>
      <c r="GP1628" s="77">
        <v>3</v>
      </c>
      <c r="GQ1628" s="77">
        <v>0</v>
      </c>
      <c r="GR1628" s="77" t="s">
        <v>423</v>
      </c>
      <c r="GS1628" s="77">
        <v>0.1527377521613833</v>
      </c>
      <c r="GT1628" s="77">
        <v>33.942822323559895</v>
      </c>
      <c r="GU1628" s="77">
        <v>0.1527377521613833</v>
      </c>
      <c r="GV1628" s="77">
        <v>33.942822323559895</v>
      </c>
      <c r="GW1628" s="77">
        <v>0.1527377521613833</v>
      </c>
      <c r="GX1628" s="77">
        <v>33.942822323559895</v>
      </c>
      <c r="GY1628" s="77">
        <v>0</v>
      </c>
      <c r="GZ1628" s="77">
        <v>0</v>
      </c>
    </row>
    <row r="1629" spans="98:208" x14ac:dyDescent="0.25">
      <c r="CT1629" s="77" t="s">
        <v>155</v>
      </c>
      <c r="CU1629" s="77" t="s">
        <v>455</v>
      </c>
      <c r="CV1629" s="77" t="s">
        <v>481</v>
      </c>
      <c r="CW1629" s="77">
        <v>2025</v>
      </c>
      <c r="CX1629" s="77">
        <v>0</v>
      </c>
      <c r="CY1629" s="77">
        <v>0</v>
      </c>
      <c r="CZ1629" s="77">
        <v>0</v>
      </c>
      <c r="DA1629" s="77">
        <v>0</v>
      </c>
      <c r="DB1629" s="77">
        <v>21835.978114129692</v>
      </c>
      <c r="DC1629" s="77">
        <v>428.60232122030828</v>
      </c>
      <c r="DD1629" s="77">
        <v>13939.56097345472</v>
      </c>
      <c r="DE1629" s="77">
        <v>7467.8148194497899</v>
      </c>
      <c r="DF1629" s="77">
        <v>0</v>
      </c>
      <c r="DG1629" s="77">
        <v>0</v>
      </c>
      <c r="DH1629" s="77">
        <v>0</v>
      </c>
      <c r="DI1629" s="77">
        <v>1263.5534246221966</v>
      </c>
      <c r="DJ1629" s="77">
        <v>2.0474707295165941E-10</v>
      </c>
      <c r="DL1629" s="77">
        <v>0</v>
      </c>
      <c r="DM1629" s="77">
        <v>0</v>
      </c>
      <c r="DN1629" s="77">
        <v>0</v>
      </c>
      <c r="DO1629" s="77">
        <v>0</v>
      </c>
      <c r="DP1629" s="77">
        <v>0</v>
      </c>
      <c r="DQ1629" s="77">
        <v>0</v>
      </c>
      <c r="DR1629" s="77">
        <v>0</v>
      </c>
      <c r="DS1629" s="77">
        <v>0</v>
      </c>
      <c r="DT1629" s="77">
        <v>0</v>
      </c>
      <c r="DU1629" s="77">
        <v>0</v>
      </c>
      <c r="DV1629" s="77">
        <v>2.5870886520943999E-7</v>
      </c>
      <c r="DW1629" s="77">
        <v>2.5870886520943999E-7</v>
      </c>
      <c r="GE1629" s="77" t="s">
        <v>425</v>
      </c>
      <c r="GF1629" s="77" t="s">
        <v>155</v>
      </c>
      <c r="GG1629" s="77" t="s">
        <v>437</v>
      </c>
      <c r="GH1629" s="77" t="s">
        <v>460</v>
      </c>
      <c r="GI1629" s="77">
        <v>2022</v>
      </c>
      <c r="GJ1629" s="77" t="s">
        <v>301</v>
      </c>
      <c r="GK1629" s="77">
        <v>8585.7228092481346</v>
      </c>
      <c r="GL1629" s="77">
        <v>714.33079099999998</v>
      </c>
      <c r="GM1629" s="77">
        <v>2022</v>
      </c>
      <c r="GN1629" s="77" t="s">
        <v>175</v>
      </c>
      <c r="GO1629" s="77">
        <v>5.3000000000000005E-2</v>
      </c>
      <c r="GP1629" s="77">
        <v>3</v>
      </c>
      <c r="GQ1629" s="77">
        <v>0</v>
      </c>
      <c r="GR1629" s="77" t="s">
        <v>423</v>
      </c>
      <c r="GS1629" s="77">
        <v>5.5966209081309413E-2</v>
      </c>
      <c r="GT1629" s="77">
        <v>480.5103578565483</v>
      </c>
      <c r="GU1629" s="77">
        <v>5.5966209081309413E-2</v>
      </c>
      <c r="GV1629" s="77">
        <v>480.5103578565483</v>
      </c>
      <c r="GW1629" s="77">
        <v>5.5966209081309413E-2</v>
      </c>
      <c r="GX1629" s="77">
        <v>480.5103578565483</v>
      </c>
      <c r="GY1629" s="77">
        <v>0</v>
      </c>
      <c r="GZ1629" s="77">
        <v>0</v>
      </c>
    </row>
    <row r="1630" spans="98:208" x14ac:dyDescent="0.25">
      <c r="CT1630" s="77" t="s">
        <v>155</v>
      </c>
      <c r="CU1630" s="77" t="s">
        <v>455</v>
      </c>
      <c r="CV1630" s="77" t="s">
        <v>488</v>
      </c>
      <c r="CW1630" s="77">
        <v>2020</v>
      </c>
      <c r="CX1630" s="77">
        <v>0</v>
      </c>
      <c r="CY1630" s="77">
        <v>0</v>
      </c>
      <c r="CZ1630" s="77">
        <v>0</v>
      </c>
      <c r="DA1630" s="77">
        <v>0</v>
      </c>
      <c r="DB1630" s="77">
        <v>21083.842824224441</v>
      </c>
      <c r="DC1630" s="77">
        <v>409.22373582039558</v>
      </c>
      <c r="DD1630" s="77">
        <v>13469.087812378701</v>
      </c>
      <c r="DE1630" s="77">
        <v>7205.5312760252627</v>
      </c>
      <c r="DF1630" s="77">
        <v>1219.5839681183377</v>
      </c>
      <c r="DG1630" s="77">
        <v>0</v>
      </c>
      <c r="DH1630" s="77">
        <v>0</v>
      </c>
      <c r="DI1630" s="77">
        <v>0</v>
      </c>
      <c r="DJ1630" s="77">
        <v>8.8304925747723663E-9</v>
      </c>
      <c r="DL1630" s="77">
        <v>0</v>
      </c>
      <c r="DM1630" s="77">
        <v>1.07695271747804E-5</v>
      </c>
      <c r="DN1630" s="77">
        <v>1.07695271747804E-5</v>
      </c>
      <c r="DO1630" s="77">
        <v>0</v>
      </c>
      <c r="DP1630" s="77">
        <v>0</v>
      </c>
      <c r="DQ1630" s="77">
        <v>0</v>
      </c>
      <c r="DR1630" s="77">
        <v>0</v>
      </c>
      <c r="DS1630" s="77">
        <v>0</v>
      </c>
      <c r="DT1630" s="77">
        <v>0</v>
      </c>
      <c r="DU1630" s="77">
        <v>0</v>
      </c>
      <c r="DV1630" s="77">
        <v>0</v>
      </c>
      <c r="DW1630" s="77">
        <v>0</v>
      </c>
      <c r="GE1630" s="77" t="s">
        <v>422</v>
      </c>
      <c r="GF1630" s="77" t="s">
        <v>155</v>
      </c>
      <c r="GG1630" s="77" t="s">
        <v>437</v>
      </c>
      <c r="GH1630" s="77" t="s">
        <v>460</v>
      </c>
      <c r="GI1630" s="77">
        <v>2023</v>
      </c>
      <c r="GJ1630" s="77" t="s">
        <v>305</v>
      </c>
      <c r="GK1630" s="77">
        <v>233.23007680794441</v>
      </c>
      <c r="GL1630" s="77">
        <v>714.33079099999998</v>
      </c>
      <c r="GM1630" s="77">
        <v>2023</v>
      </c>
      <c r="GN1630" s="77" t="s">
        <v>175</v>
      </c>
      <c r="GO1630" s="77">
        <v>0.13250000000000001</v>
      </c>
      <c r="GP1630" s="77">
        <v>3</v>
      </c>
      <c r="GQ1630" s="77">
        <v>0</v>
      </c>
      <c r="GR1630" s="77" t="s">
        <v>423</v>
      </c>
      <c r="GS1630" s="77">
        <v>0</v>
      </c>
      <c r="GT1630" s="77">
        <v>0</v>
      </c>
      <c r="GU1630" s="77">
        <v>0.1527377521613833</v>
      </c>
      <c r="GV1630" s="77">
        <v>35.623037668072207</v>
      </c>
      <c r="GW1630" s="77">
        <v>0.1527377521613833</v>
      </c>
      <c r="GX1630" s="77">
        <v>35.623037668072207</v>
      </c>
      <c r="GY1630" s="77">
        <v>0.1527377521613833</v>
      </c>
      <c r="GZ1630" s="77">
        <v>35.623037668072207</v>
      </c>
    </row>
    <row r="1631" spans="98:208" x14ac:dyDescent="0.25">
      <c r="CT1631" s="77" t="s">
        <v>155</v>
      </c>
      <c r="CU1631" s="77" t="s">
        <v>455</v>
      </c>
      <c r="CV1631" s="77" t="s">
        <v>488</v>
      </c>
      <c r="CW1631" s="77">
        <v>2021</v>
      </c>
      <c r="CX1631" s="77">
        <v>0</v>
      </c>
      <c r="CY1631" s="77">
        <v>0</v>
      </c>
      <c r="CZ1631" s="77">
        <v>0</v>
      </c>
      <c r="DA1631" s="77">
        <v>0</v>
      </c>
      <c r="DB1631" s="77">
        <v>21083.842824224441</v>
      </c>
      <c r="DC1631" s="77">
        <v>409.22373582039558</v>
      </c>
      <c r="DD1631" s="77">
        <v>13469.087812378701</v>
      </c>
      <c r="DE1631" s="77">
        <v>7205.5312760252627</v>
      </c>
      <c r="DF1631" s="77">
        <v>1219.5839681183377</v>
      </c>
      <c r="DG1631" s="77">
        <v>1219.5839681183377</v>
      </c>
      <c r="DH1631" s="77">
        <v>0</v>
      </c>
      <c r="DI1631" s="77">
        <v>0</v>
      </c>
      <c r="DJ1631" s="77">
        <v>8.8304925747723663E-9</v>
      </c>
      <c r="DL1631" s="77">
        <v>0</v>
      </c>
      <c r="DM1631" s="77">
        <v>1.07695271747804E-5</v>
      </c>
      <c r="DN1631" s="77">
        <v>1.07695271747804E-5</v>
      </c>
      <c r="DO1631" s="77">
        <v>0</v>
      </c>
      <c r="DP1631" s="77">
        <v>1.07695271747804E-5</v>
      </c>
      <c r="DQ1631" s="77">
        <v>1.07695271747804E-5</v>
      </c>
      <c r="DR1631" s="77">
        <v>0</v>
      </c>
      <c r="DS1631" s="77">
        <v>0</v>
      </c>
      <c r="DT1631" s="77">
        <v>0</v>
      </c>
      <c r="DU1631" s="77">
        <v>0</v>
      </c>
      <c r="DV1631" s="77">
        <v>0</v>
      </c>
      <c r="DW1631" s="77">
        <v>0</v>
      </c>
      <c r="GE1631" s="77" t="s">
        <v>425</v>
      </c>
      <c r="GF1631" s="77" t="s">
        <v>155</v>
      </c>
      <c r="GG1631" s="77" t="s">
        <v>437</v>
      </c>
      <c r="GH1631" s="77" t="s">
        <v>460</v>
      </c>
      <c r="GI1631" s="77">
        <v>2023</v>
      </c>
      <c r="GJ1631" s="77" t="s">
        <v>301</v>
      </c>
      <c r="GK1631" s="77">
        <v>8896.5159934287913</v>
      </c>
      <c r="GL1631" s="77">
        <v>714.33079099999998</v>
      </c>
      <c r="GM1631" s="77">
        <v>2023</v>
      </c>
      <c r="GN1631" s="77" t="s">
        <v>175</v>
      </c>
      <c r="GO1631" s="77">
        <v>5.3000000000000005E-2</v>
      </c>
      <c r="GP1631" s="77">
        <v>3</v>
      </c>
      <c r="GQ1631" s="77">
        <v>0</v>
      </c>
      <c r="GR1631" s="77" t="s">
        <v>423</v>
      </c>
      <c r="GS1631" s="77">
        <v>0</v>
      </c>
      <c r="GT1631" s="77">
        <v>0</v>
      </c>
      <c r="GU1631" s="77">
        <v>5.5966209081309413E-2</v>
      </c>
      <c r="GV1631" s="77">
        <v>497.90427418344888</v>
      </c>
      <c r="GW1631" s="77">
        <v>5.5966209081309413E-2</v>
      </c>
      <c r="GX1631" s="77">
        <v>497.90427418344888</v>
      </c>
      <c r="GY1631" s="77">
        <v>5.5966209081309413E-2</v>
      </c>
      <c r="GZ1631" s="77">
        <v>497.90427418344888</v>
      </c>
    </row>
    <row r="1632" spans="98:208" x14ac:dyDescent="0.25">
      <c r="CT1632" s="77" t="s">
        <v>155</v>
      </c>
      <c r="CU1632" s="77" t="s">
        <v>455</v>
      </c>
      <c r="CV1632" s="77" t="s">
        <v>488</v>
      </c>
      <c r="CW1632" s="77">
        <v>2022</v>
      </c>
      <c r="CX1632" s="77">
        <v>0</v>
      </c>
      <c r="CY1632" s="77">
        <v>0</v>
      </c>
      <c r="CZ1632" s="77">
        <v>0</v>
      </c>
      <c r="DA1632" s="77">
        <v>0</v>
      </c>
      <c r="DB1632" s="77">
        <v>21083.842824224441</v>
      </c>
      <c r="DC1632" s="77">
        <v>409.22373582039558</v>
      </c>
      <c r="DD1632" s="77">
        <v>13469.087812378701</v>
      </c>
      <c r="DE1632" s="77">
        <v>7205.5312760252627</v>
      </c>
      <c r="DF1632" s="77">
        <v>1219.5839681183377</v>
      </c>
      <c r="DG1632" s="77">
        <v>1219.5839681183377</v>
      </c>
      <c r="DH1632" s="77">
        <v>1219.5839681183377</v>
      </c>
      <c r="DI1632" s="77">
        <v>0</v>
      </c>
      <c r="DJ1632" s="77">
        <v>8.8304925747723663E-9</v>
      </c>
      <c r="DL1632" s="77">
        <v>0</v>
      </c>
      <c r="DM1632" s="77">
        <v>1.07695271747804E-5</v>
      </c>
      <c r="DN1632" s="77">
        <v>1.07695271747804E-5</v>
      </c>
      <c r="DO1632" s="77">
        <v>0</v>
      </c>
      <c r="DP1632" s="77">
        <v>1.07695271747804E-5</v>
      </c>
      <c r="DQ1632" s="77">
        <v>1.07695271747804E-5</v>
      </c>
      <c r="DR1632" s="77">
        <v>0</v>
      </c>
      <c r="DS1632" s="77">
        <v>1.07695271747804E-5</v>
      </c>
      <c r="DT1632" s="77">
        <v>1.07695271747804E-5</v>
      </c>
      <c r="DU1632" s="77">
        <v>0</v>
      </c>
      <c r="DV1632" s="77">
        <v>0</v>
      </c>
      <c r="DW1632" s="77">
        <v>0</v>
      </c>
      <c r="GE1632" s="77" t="s">
        <v>422</v>
      </c>
      <c r="GF1632" s="77" t="s">
        <v>155</v>
      </c>
      <c r="GG1632" s="77" t="s">
        <v>437</v>
      </c>
      <c r="GH1632" s="77" t="s">
        <v>460</v>
      </c>
      <c r="GI1632" s="77">
        <v>2024</v>
      </c>
      <c r="GJ1632" s="77" t="s">
        <v>305</v>
      </c>
      <c r="GK1632" s="77">
        <v>233.23007680794441</v>
      </c>
      <c r="GL1632" s="77">
        <v>714.33079099999998</v>
      </c>
      <c r="GM1632" s="77">
        <v>2024</v>
      </c>
      <c r="GN1632" s="77" t="s">
        <v>175</v>
      </c>
      <c r="GO1632" s="77">
        <v>0.13250000000000001</v>
      </c>
      <c r="GP1632" s="77">
        <v>3</v>
      </c>
      <c r="GQ1632" s="77">
        <v>0</v>
      </c>
      <c r="GR1632" s="77" t="s">
        <v>423</v>
      </c>
      <c r="GS1632" s="77">
        <v>0</v>
      </c>
      <c r="GT1632" s="77">
        <v>0</v>
      </c>
      <c r="GU1632" s="77">
        <v>0</v>
      </c>
      <c r="GV1632" s="77">
        <v>0</v>
      </c>
      <c r="GW1632" s="77">
        <v>0.1527377521613833</v>
      </c>
      <c r="GX1632" s="77">
        <v>35.623037668072207</v>
      </c>
      <c r="GY1632" s="77">
        <v>0.1527377521613833</v>
      </c>
      <c r="GZ1632" s="77">
        <v>35.623037668072207</v>
      </c>
    </row>
    <row r="1633" spans="98:208" x14ac:dyDescent="0.25">
      <c r="CT1633" s="77" t="s">
        <v>155</v>
      </c>
      <c r="CU1633" s="77" t="s">
        <v>455</v>
      </c>
      <c r="CV1633" s="77" t="s">
        <v>488</v>
      </c>
      <c r="CW1633" s="77">
        <v>2023</v>
      </c>
      <c r="CX1633" s="77">
        <v>0</v>
      </c>
      <c r="CY1633" s="77">
        <v>0</v>
      </c>
      <c r="CZ1633" s="77">
        <v>0</v>
      </c>
      <c r="DA1633" s="77">
        <v>0</v>
      </c>
      <c r="DB1633" s="77">
        <v>21835.978114130368</v>
      </c>
      <c r="DC1633" s="77">
        <v>428.60232122025337</v>
      </c>
      <c r="DD1633" s="77">
        <v>13939.560973457479</v>
      </c>
      <c r="DE1633" s="77">
        <v>7467.8148194525529</v>
      </c>
      <c r="DF1633" s="77">
        <v>0</v>
      </c>
      <c r="DG1633" s="77">
        <v>1263.5534246224972</v>
      </c>
      <c r="DH1633" s="77">
        <v>1263.5534246224972</v>
      </c>
      <c r="DI1633" s="77">
        <v>1263.5534246224972</v>
      </c>
      <c r="DJ1633" s="77">
        <v>8.8304925747723663E-9</v>
      </c>
      <c r="DL1633" s="77">
        <v>0</v>
      </c>
      <c r="DM1633" s="77">
        <v>0</v>
      </c>
      <c r="DN1633" s="77">
        <v>0</v>
      </c>
      <c r="DO1633" s="77">
        <v>0</v>
      </c>
      <c r="DP1633" s="77">
        <v>1.1157799133957157E-5</v>
      </c>
      <c r="DQ1633" s="77">
        <v>1.1157799133957157E-5</v>
      </c>
      <c r="DR1633" s="77">
        <v>0</v>
      </c>
      <c r="DS1633" s="77">
        <v>1.1157799133957157E-5</v>
      </c>
      <c r="DT1633" s="77">
        <v>1.1157799133957157E-5</v>
      </c>
      <c r="DU1633" s="77">
        <v>0</v>
      </c>
      <c r="DV1633" s="77">
        <v>1.1157799133957157E-5</v>
      </c>
      <c r="DW1633" s="77">
        <v>1.1157799133957157E-5</v>
      </c>
      <c r="GE1633" s="77" t="s">
        <v>425</v>
      </c>
      <c r="GF1633" s="77" t="s">
        <v>155</v>
      </c>
      <c r="GG1633" s="77" t="s">
        <v>437</v>
      </c>
      <c r="GH1633" s="77" t="s">
        <v>460</v>
      </c>
      <c r="GI1633" s="77">
        <v>2024</v>
      </c>
      <c r="GJ1633" s="77" t="s">
        <v>301</v>
      </c>
      <c r="GK1633" s="77">
        <v>8896.5159934287913</v>
      </c>
      <c r="GL1633" s="77">
        <v>714.33079099999998</v>
      </c>
      <c r="GM1633" s="77">
        <v>2024</v>
      </c>
      <c r="GN1633" s="77" t="s">
        <v>175</v>
      </c>
      <c r="GO1633" s="77">
        <v>5.3000000000000005E-2</v>
      </c>
      <c r="GP1633" s="77">
        <v>3</v>
      </c>
      <c r="GQ1633" s="77">
        <v>0</v>
      </c>
      <c r="GR1633" s="77" t="s">
        <v>423</v>
      </c>
      <c r="GS1633" s="77">
        <v>0</v>
      </c>
      <c r="GT1633" s="77">
        <v>0</v>
      </c>
      <c r="GU1633" s="77">
        <v>0</v>
      </c>
      <c r="GV1633" s="77">
        <v>0</v>
      </c>
      <c r="GW1633" s="77">
        <v>5.5966209081309413E-2</v>
      </c>
      <c r="GX1633" s="77">
        <v>497.90427418344888</v>
      </c>
      <c r="GY1633" s="77">
        <v>5.5966209081309413E-2</v>
      </c>
      <c r="GZ1633" s="77">
        <v>497.90427418344888</v>
      </c>
    </row>
    <row r="1634" spans="98:208" x14ac:dyDescent="0.25">
      <c r="CT1634" s="77" t="s">
        <v>155</v>
      </c>
      <c r="CU1634" s="77" t="s">
        <v>455</v>
      </c>
      <c r="CV1634" s="77" t="s">
        <v>488</v>
      </c>
      <c r="CW1634" s="77">
        <v>2024</v>
      </c>
      <c r="CX1634" s="77">
        <v>0</v>
      </c>
      <c r="CY1634" s="77">
        <v>0</v>
      </c>
      <c r="CZ1634" s="77">
        <v>0</v>
      </c>
      <c r="DA1634" s="77">
        <v>0</v>
      </c>
      <c r="DB1634" s="77">
        <v>21835.978114130368</v>
      </c>
      <c r="DC1634" s="77">
        <v>428.60232122025337</v>
      </c>
      <c r="DD1634" s="77">
        <v>13939.560973457479</v>
      </c>
      <c r="DE1634" s="77">
        <v>7467.8148194525529</v>
      </c>
      <c r="DF1634" s="77">
        <v>0</v>
      </c>
      <c r="DG1634" s="77">
        <v>0</v>
      </c>
      <c r="DH1634" s="77">
        <v>1263.5534246224972</v>
      </c>
      <c r="DI1634" s="77">
        <v>1263.5534246224972</v>
      </c>
      <c r="DJ1634" s="77">
        <v>8.8304925747723663E-9</v>
      </c>
      <c r="DL1634" s="77">
        <v>0</v>
      </c>
      <c r="DM1634" s="77">
        <v>0</v>
      </c>
      <c r="DN1634" s="77">
        <v>0</v>
      </c>
      <c r="DO1634" s="77">
        <v>0</v>
      </c>
      <c r="DP1634" s="77">
        <v>0</v>
      </c>
      <c r="DQ1634" s="77">
        <v>0</v>
      </c>
      <c r="DR1634" s="77">
        <v>0</v>
      </c>
      <c r="DS1634" s="77">
        <v>1.1157799133957157E-5</v>
      </c>
      <c r="DT1634" s="77">
        <v>1.1157799133957157E-5</v>
      </c>
      <c r="DU1634" s="77">
        <v>0</v>
      </c>
      <c r="DV1634" s="77">
        <v>1.1157799133957157E-5</v>
      </c>
      <c r="DW1634" s="77">
        <v>1.1157799133957157E-5</v>
      </c>
      <c r="GE1634" s="77" t="s">
        <v>422</v>
      </c>
      <c r="GF1634" s="77" t="s">
        <v>155</v>
      </c>
      <c r="GG1634" s="77" t="s">
        <v>437</v>
      </c>
      <c r="GH1634" s="77" t="s">
        <v>460</v>
      </c>
      <c r="GI1634" s="77">
        <v>2025</v>
      </c>
      <c r="GJ1634" s="77" t="s">
        <v>305</v>
      </c>
      <c r="GK1634" s="77">
        <v>233.23007680794441</v>
      </c>
      <c r="GL1634" s="77">
        <v>714.33079099999998</v>
      </c>
      <c r="GM1634" s="77">
        <v>2025</v>
      </c>
      <c r="GN1634" s="77" t="s">
        <v>175</v>
      </c>
      <c r="GO1634" s="77">
        <v>0.13250000000000001</v>
      </c>
      <c r="GP1634" s="77">
        <v>3</v>
      </c>
      <c r="GQ1634" s="77">
        <v>0</v>
      </c>
      <c r="GR1634" s="77" t="s">
        <v>423</v>
      </c>
      <c r="GS1634" s="77">
        <v>0</v>
      </c>
      <c r="GT1634" s="77">
        <v>0</v>
      </c>
      <c r="GU1634" s="77">
        <v>0</v>
      </c>
      <c r="GV1634" s="77">
        <v>0</v>
      </c>
      <c r="GW1634" s="77">
        <v>0</v>
      </c>
      <c r="GX1634" s="77">
        <v>0</v>
      </c>
      <c r="GY1634" s="77">
        <v>0.1527377521613833</v>
      </c>
      <c r="GZ1634" s="77">
        <v>35.623037668072207</v>
      </c>
    </row>
    <row r="1635" spans="98:208" x14ac:dyDescent="0.25">
      <c r="CT1635" s="77" t="s">
        <v>155</v>
      </c>
      <c r="CU1635" s="77" t="s">
        <v>455</v>
      </c>
      <c r="CV1635" s="77" t="s">
        <v>488</v>
      </c>
      <c r="CW1635" s="77">
        <v>2025</v>
      </c>
      <c r="CX1635" s="77">
        <v>0</v>
      </c>
      <c r="CY1635" s="77">
        <v>0</v>
      </c>
      <c r="CZ1635" s="77">
        <v>0</v>
      </c>
      <c r="DA1635" s="77">
        <v>0</v>
      </c>
      <c r="DB1635" s="77">
        <v>21835.978114130368</v>
      </c>
      <c r="DC1635" s="77">
        <v>428.60232122025337</v>
      </c>
      <c r="DD1635" s="77">
        <v>13939.560973457479</v>
      </c>
      <c r="DE1635" s="77">
        <v>7467.8148194525529</v>
      </c>
      <c r="DF1635" s="77">
        <v>0</v>
      </c>
      <c r="DG1635" s="77">
        <v>0</v>
      </c>
      <c r="DH1635" s="77">
        <v>0</v>
      </c>
      <c r="DI1635" s="77">
        <v>1263.5534246224972</v>
      </c>
      <c r="DJ1635" s="77">
        <v>8.8304925747723663E-9</v>
      </c>
      <c r="DL1635" s="77">
        <v>0</v>
      </c>
      <c r="DM1635" s="77">
        <v>0</v>
      </c>
      <c r="DN1635" s="77">
        <v>0</v>
      </c>
      <c r="DO1635" s="77">
        <v>0</v>
      </c>
      <c r="DP1635" s="77">
        <v>0</v>
      </c>
      <c r="DQ1635" s="77">
        <v>0</v>
      </c>
      <c r="DR1635" s="77">
        <v>0</v>
      </c>
      <c r="DS1635" s="77">
        <v>0</v>
      </c>
      <c r="DT1635" s="77">
        <v>0</v>
      </c>
      <c r="DU1635" s="77">
        <v>0</v>
      </c>
      <c r="DV1635" s="77">
        <v>1.1157799133957157E-5</v>
      </c>
      <c r="DW1635" s="77">
        <v>1.1157799133957157E-5</v>
      </c>
      <c r="GE1635" s="77" t="s">
        <v>425</v>
      </c>
      <c r="GF1635" s="77" t="s">
        <v>155</v>
      </c>
      <c r="GG1635" s="77" t="s">
        <v>437</v>
      </c>
      <c r="GH1635" s="77" t="s">
        <v>460</v>
      </c>
      <c r="GI1635" s="77">
        <v>2025</v>
      </c>
      <c r="GJ1635" s="77" t="s">
        <v>301</v>
      </c>
      <c r="GK1635" s="77">
        <v>8896.5159934287913</v>
      </c>
      <c r="GL1635" s="77">
        <v>714.33079099999998</v>
      </c>
      <c r="GM1635" s="77">
        <v>2025</v>
      </c>
      <c r="GN1635" s="77" t="s">
        <v>175</v>
      </c>
      <c r="GO1635" s="77">
        <v>5.3000000000000005E-2</v>
      </c>
      <c r="GP1635" s="77">
        <v>3</v>
      </c>
      <c r="GQ1635" s="77">
        <v>0</v>
      </c>
      <c r="GR1635" s="77" t="s">
        <v>423</v>
      </c>
      <c r="GS1635" s="77">
        <v>0</v>
      </c>
      <c r="GT1635" s="77">
        <v>0</v>
      </c>
      <c r="GU1635" s="77">
        <v>0</v>
      </c>
      <c r="GV1635" s="77">
        <v>0</v>
      </c>
      <c r="GW1635" s="77">
        <v>0</v>
      </c>
      <c r="GX1635" s="77">
        <v>0</v>
      </c>
      <c r="GY1635" s="77">
        <v>5.5966209081309413E-2</v>
      </c>
      <c r="GZ1635" s="77">
        <v>497.90427418344888</v>
      </c>
    </row>
    <row r="1636" spans="98:208" x14ac:dyDescent="0.25">
      <c r="CT1636" s="77" t="s">
        <v>155</v>
      </c>
      <c r="CU1636" s="77" t="s">
        <v>456</v>
      </c>
      <c r="CV1636" s="77" t="s">
        <v>300</v>
      </c>
      <c r="CW1636" s="77">
        <v>2020</v>
      </c>
      <c r="CX1636" s="77">
        <v>0</v>
      </c>
      <c r="CY1636" s="77">
        <v>0</v>
      </c>
      <c r="CZ1636" s="77">
        <v>0</v>
      </c>
      <c r="DA1636" s="77">
        <v>0</v>
      </c>
      <c r="DB1636" s="77">
        <v>14146.13064133541</v>
      </c>
      <c r="DC1636" s="77">
        <v>222.22942162787589</v>
      </c>
      <c r="DD1636" s="77">
        <v>8585.7228092497007</v>
      </c>
      <c r="DE1636" s="77">
        <v>5338.1784104578364</v>
      </c>
      <c r="DF1636" s="77">
        <v>813.21078921321714</v>
      </c>
      <c r="DG1636" s="77">
        <v>0</v>
      </c>
      <c r="DH1636" s="77">
        <v>0</v>
      </c>
      <c r="DI1636" s="77">
        <v>0</v>
      </c>
      <c r="DJ1636" s="77">
        <v>3.8036205831091831E-6</v>
      </c>
      <c r="DL1636" s="77">
        <v>0</v>
      </c>
      <c r="DM1636" s="77">
        <v>3.0931452962578558E-3</v>
      </c>
      <c r="DN1636" s="77">
        <v>3.0931452962578558E-3</v>
      </c>
      <c r="DO1636" s="77">
        <v>0</v>
      </c>
      <c r="DP1636" s="77">
        <v>0</v>
      </c>
      <c r="DQ1636" s="77">
        <v>0</v>
      </c>
      <c r="DR1636" s="77">
        <v>0</v>
      </c>
      <c r="DS1636" s="77">
        <v>0</v>
      </c>
      <c r="DT1636" s="77">
        <v>0</v>
      </c>
      <c r="DU1636" s="77">
        <v>0</v>
      </c>
      <c r="DV1636" s="77">
        <v>0</v>
      </c>
      <c r="DW1636" s="77">
        <v>0</v>
      </c>
      <c r="GE1636" s="77" t="s">
        <v>422</v>
      </c>
      <c r="GF1636" s="77" t="s">
        <v>155</v>
      </c>
      <c r="GG1636" s="77" t="s">
        <v>437</v>
      </c>
      <c r="GH1636" s="77" t="s">
        <v>467</v>
      </c>
      <c r="GI1636" s="77">
        <v>2021</v>
      </c>
      <c r="GJ1636" s="77" t="s">
        <v>305</v>
      </c>
      <c r="GK1636" s="77">
        <v>0.69641821681223348</v>
      </c>
      <c r="GL1636" s="77">
        <v>714.33079099999998</v>
      </c>
      <c r="GM1636" s="77">
        <v>2021</v>
      </c>
      <c r="GN1636" s="77" t="s">
        <v>175</v>
      </c>
      <c r="GO1636" s="77">
        <v>0.13250000000000001</v>
      </c>
      <c r="GP1636" s="77">
        <v>3</v>
      </c>
      <c r="GQ1636" s="77">
        <v>0</v>
      </c>
      <c r="GR1636" s="77" t="s">
        <v>423</v>
      </c>
      <c r="GS1636" s="77">
        <v>0.1527377521613833</v>
      </c>
      <c r="GT1636" s="77">
        <v>0.10636935300013942</v>
      </c>
      <c r="GU1636" s="77">
        <v>0.1527377521613833</v>
      </c>
      <c r="GV1636" s="77">
        <v>0.10636935300013942</v>
      </c>
      <c r="GW1636" s="77">
        <v>0</v>
      </c>
      <c r="GX1636" s="77">
        <v>0</v>
      </c>
      <c r="GY1636" s="77">
        <v>0</v>
      </c>
      <c r="GZ1636" s="77">
        <v>0</v>
      </c>
    </row>
    <row r="1637" spans="98:208" x14ac:dyDescent="0.25">
      <c r="CT1637" s="77" t="s">
        <v>155</v>
      </c>
      <c r="CU1637" s="77" t="s">
        <v>456</v>
      </c>
      <c r="CV1637" s="77" t="s">
        <v>300</v>
      </c>
      <c r="CW1637" s="77">
        <v>2021</v>
      </c>
      <c r="CX1637" s="77">
        <v>0</v>
      </c>
      <c r="CY1637" s="77">
        <v>0</v>
      </c>
      <c r="CZ1637" s="77">
        <v>0</v>
      </c>
      <c r="DA1637" s="77">
        <v>0</v>
      </c>
      <c r="DB1637" s="77">
        <v>14146.13064133541</v>
      </c>
      <c r="DC1637" s="77">
        <v>222.22942162787589</v>
      </c>
      <c r="DD1637" s="77">
        <v>8585.7228092497007</v>
      </c>
      <c r="DE1637" s="77">
        <v>5338.1784104578364</v>
      </c>
      <c r="DF1637" s="77">
        <v>813.21078921321714</v>
      </c>
      <c r="DG1637" s="77">
        <v>813.21078921321714</v>
      </c>
      <c r="DH1637" s="77">
        <v>0</v>
      </c>
      <c r="DI1637" s="77">
        <v>0</v>
      </c>
      <c r="DJ1637" s="77">
        <v>3.8036205831091831E-6</v>
      </c>
      <c r="DL1637" s="77">
        <v>0</v>
      </c>
      <c r="DM1637" s="77">
        <v>3.0931452962578558E-3</v>
      </c>
      <c r="DN1637" s="77">
        <v>3.0931452962578558E-3</v>
      </c>
      <c r="DO1637" s="77">
        <v>0</v>
      </c>
      <c r="DP1637" s="77">
        <v>3.0931452962578558E-3</v>
      </c>
      <c r="DQ1637" s="77">
        <v>3.0931452962578558E-3</v>
      </c>
      <c r="DR1637" s="77">
        <v>0</v>
      </c>
      <c r="DS1637" s="77">
        <v>0</v>
      </c>
      <c r="DT1637" s="77">
        <v>0</v>
      </c>
      <c r="DU1637" s="77">
        <v>0</v>
      </c>
      <c r="DV1637" s="77">
        <v>0</v>
      </c>
      <c r="DW1637" s="77">
        <v>0</v>
      </c>
      <c r="GE1637" s="77" t="s">
        <v>425</v>
      </c>
      <c r="GF1637" s="77" t="s">
        <v>155</v>
      </c>
      <c r="GG1637" s="77" t="s">
        <v>437</v>
      </c>
      <c r="GH1637" s="77" t="s">
        <v>467</v>
      </c>
      <c r="GI1637" s="77">
        <v>2021</v>
      </c>
      <c r="GJ1637" s="77" t="s">
        <v>301</v>
      </c>
      <c r="GK1637" s="77">
        <v>2.9419641522810238</v>
      </c>
      <c r="GL1637" s="77">
        <v>714.33079099999998</v>
      </c>
      <c r="GM1637" s="77">
        <v>2021</v>
      </c>
      <c r="GN1637" s="77" t="s">
        <v>175</v>
      </c>
      <c r="GO1637" s="77">
        <v>5.3000000000000005E-2</v>
      </c>
      <c r="GP1637" s="77">
        <v>3</v>
      </c>
      <c r="GQ1637" s="77">
        <v>0</v>
      </c>
      <c r="GR1637" s="77" t="s">
        <v>423</v>
      </c>
      <c r="GS1637" s="77">
        <v>5.5966209081309413E-2</v>
      </c>
      <c r="GT1637" s="77">
        <v>0.16465058085627698</v>
      </c>
      <c r="GU1637" s="77">
        <v>5.5966209081309413E-2</v>
      </c>
      <c r="GV1637" s="77">
        <v>0.16465058085627698</v>
      </c>
      <c r="GW1637" s="77">
        <v>0</v>
      </c>
      <c r="GX1637" s="77">
        <v>0</v>
      </c>
      <c r="GY1637" s="77">
        <v>0</v>
      </c>
      <c r="GZ1637" s="77">
        <v>0</v>
      </c>
    </row>
    <row r="1638" spans="98:208" x14ac:dyDescent="0.25">
      <c r="CT1638" s="77" t="s">
        <v>155</v>
      </c>
      <c r="CU1638" s="77" t="s">
        <v>456</v>
      </c>
      <c r="CV1638" s="77" t="s">
        <v>300</v>
      </c>
      <c r="CW1638" s="77">
        <v>2022</v>
      </c>
      <c r="CX1638" s="77">
        <v>0</v>
      </c>
      <c r="CY1638" s="77">
        <v>0</v>
      </c>
      <c r="CZ1638" s="77">
        <v>0</v>
      </c>
      <c r="DA1638" s="77">
        <v>0</v>
      </c>
      <c r="DB1638" s="77">
        <v>14146.13064133541</v>
      </c>
      <c r="DC1638" s="77">
        <v>222.22942162787589</v>
      </c>
      <c r="DD1638" s="77">
        <v>8585.7228092497007</v>
      </c>
      <c r="DE1638" s="77">
        <v>5338.1784104578364</v>
      </c>
      <c r="DF1638" s="77">
        <v>813.21078921321714</v>
      </c>
      <c r="DG1638" s="77">
        <v>813.21078921321714</v>
      </c>
      <c r="DH1638" s="77">
        <v>813.21078921321714</v>
      </c>
      <c r="DI1638" s="77">
        <v>0</v>
      </c>
      <c r="DJ1638" s="77">
        <v>3.8036205831091831E-6</v>
      </c>
      <c r="DL1638" s="77">
        <v>0</v>
      </c>
      <c r="DM1638" s="77">
        <v>3.0931452962578558E-3</v>
      </c>
      <c r="DN1638" s="77">
        <v>3.0931452962578558E-3</v>
      </c>
      <c r="DO1638" s="77">
        <v>0</v>
      </c>
      <c r="DP1638" s="77">
        <v>3.0931452962578558E-3</v>
      </c>
      <c r="DQ1638" s="77">
        <v>3.0931452962578558E-3</v>
      </c>
      <c r="DR1638" s="77">
        <v>0</v>
      </c>
      <c r="DS1638" s="77">
        <v>3.0931452962578558E-3</v>
      </c>
      <c r="DT1638" s="77">
        <v>3.0931452962578558E-3</v>
      </c>
      <c r="DU1638" s="77">
        <v>0</v>
      </c>
      <c r="DV1638" s="77">
        <v>0</v>
      </c>
      <c r="DW1638" s="77">
        <v>0</v>
      </c>
      <c r="GE1638" s="77" t="s">
        <v>427</v>
      </c>
      <c r="GF1638" s="77" t="s">
        <v>155</v>
      </c>
      <c r="GG1638" s="77" t="s">
        <v>437</v>
      </c>
      <c r="GH1638" s="77" t="s">
        <v>467</v>
      </c>
      <c r="GI1638" s="77">
        <v>2021</v>
      </c>
      <c r="GJ1638" s="77" t="s">
        <v>303</v>
      </c>
      <c r="GK1638" s="77">
        <v>1.6021759622082929</v>
      </c>
      <c r="GL1638" s="77">
        <v>714.33079099999998</v>
      </c>
      <c r="GM1638" s="77">
        <v>2021</v>
      </c>
      <c r="GN1638" s="77" t="s">
        <v>175</v>
      </c>
      <c r="GO1638" s="77">
        <v>5.3000000000000005E-2</v>
      </c>
      <c r="GP1638" s="77">
        <v>3</v>
      </c>
      <c r="GQ1638" s="77">
        <v>0</v>
      </c>
      <c r="GR1638" s="77" t="s">
        <v>423</v>
      </c>
      <c r="GS1638" s="77">
        <v>5.5966209081309413E-2</v>
      </c>
      <c r="GT1638" s="77">
        <v>8.966771488599741E-2</v>
      </c>
      <c r="GU1638" s="77">
        <v>5.5966209081309413E-2</v>
      </c>
      <c r="GV1638" s="77">
        <v>8.966771488599741E-2</v>
      </c>
      <c r="GW1638" s="77">
        <v>0</v>
      </c>
      <c r="GX1638" s="77">
        <v>0</v>
      </c>
      <c r="GY1638" s="77">
        <v>0</v>
      </c>
      <c r="GZ1638" s="77">
        <v>0</v>
      </c>
    </row>
    <row r="1639" spans="98:208" x14ac:dyDescent="0.25">
      <c r="CT1639" s="77" t="s">
        <v>155</v>
      </c>
      <c r="CU1639" s="77" t="s">
        <v>456</v>
      </c>
      <c r="CV1639" s="77" t="s">
        <v>300</v>
      </c>
      <c r="CW1639" s="77">
        <v>2023</v>
      </c>
      <c r="CX1639" s="77">
        <v>0</v>
      </c>
      <c r="CY1639" s="77">
        <v>0</v>
      </c>
      <c r="CZ1639" s="77">
        <v>0</v>
      </c>
      <c r="DA1639" s="77">
        <v>0</v>
      </c>
      <c r="DB1639" s="77">
        <v>14664.637556439629</v>
      </c>
      <c r="DC1639" s="77">
        <v>233.23007680798639</v>
      </c>
      <c r="DD1639" s="77">
        <v>8896.515993430412</v>
      </c>
      <c r="DE1639" s="77">
        <v>5534.8914862012252</v>
      </c>
      <c r="DF1639" s="77">
        <v>0</v>
      </c>
      <c r="DG1639" s="77">
        <v>843.29420601071524</v>
      </c>
      <c r="DH1639" s="77">
        <v>843.29420601071524</v>
      </c>
      <c r="DI1639" s="77">
        <v>843.29420601071524</v>
      </c>
      <c r="DJ1639" s="77">
        <v>3.8036205831091831E-6</v>
      </c>
      <c r="DL1639" s="77">
        <v>0</v>
      </c>
      <c r="DM1639" s="77">
        <v>0</v>
      </c>
      <c r="DN1639" s="77">
        <v>0</v>
      </c>
      <c r="DO1639" s="77">
        <v>0</v>
      </c>
      <c r="DP1639" s="77">
        <v>3.2075711995990723E-3</v>
      </c>
      <c r="DQ1639" s="77">
        <v>3.2075711995990723E-3</v>
      </c>
      <c r="DR1639" s="77">
        <v>0</v>
      </c>
      <c r="DS1639" s="77">
        <v>3.2075711995990723E-3</v>
      </c>
      <c r="DT1639" s="77">
        <v>3.2075711995990723E-3</v>
      </c>
      <c r="DU1639" s="77">
        <v>0</v>
      </c>
      <c r="DV1639" s="77">
        <v>3.2075711995990723E-3</v>
      </c>
      <c r="DW1639" s="77">
        <v>3.2075711995990723E-3</v>
      </c>
      <c r="GE1639" s="77" t="s">
        <v>422</v>
      </c>
      <c r="GF1639" s="77" t="s">
        <v>155</v>
      </c>
      <c r="GG1639" s="77" t="s">
        <v>437</v>
      </c>
      <c r="GH1639" s="77" t="s">
        <v>467</v>
      </c>
      <c r="GI1639" s="77">
        <v>2022</v>
      </c>
      <c r="GJ1639" s="77" t="s">
        <v>305</v>
      </c>
      <c r="GK1639" s="77">
        <v>0.69641821681223348</v>
      </c>
      <c r="GL1639" s="77">
        <v>714.33079099999998</v>
      </c>
      <c r="GM1639" s="77">
        <v>2022</v>
      </c>
      <c r="GN1639" s="77" t="s">
        <v>175</v>
      </c>
      <c r="GO1639" s="77">
        <v>0.13250000000000001</v>
      </c>
      <c r="GP1639" s="77">
        <v>3</v>
      </c>
      <c r="GQ1639" s="77">
        <v>0</v>
      </c>
      <c r="GR1639" s="77" t="s">
        <v>423</v>
      </c>
      <c r="GS1639" s="77">
        <v>0.1527377521613833</v>
      </c>
      <c r="GT1639" s="77">
        <v>0.10636935300013942</v>
      </c>
      <c r="GU1639" s="77">
        <v>0.1527377521613833</v>
      </c>
      <c r="GV1639" s="77">
        <v>0.10636935300013942</v>
      </c>
      <c r="GW1639" s="77">
        <v>0.1527377521613833</v>
      </c>
      <c r="GX1639" s="77">
        <v>0.10636935300013942</v>
      </c>
      <c r="GY1639" s="77">
        <v>0</v>
      </c>
      <c r="GZ1639" s="77">
        <v>0</v>
      </c>
    </row>
    <row r="1640" spans="98:208" x14ac:dyDescent="0.25">
      <c r="CT1640" s="77" t="s">
        <v>155</v>
      </c>
      <c r="CU1640" s="77" t="s">
        <v>456</v>
      </c>
      <c r="CV1640" s="77" t="s">
        <v>300</v>
      </c>
      <c r="CW1640" s="77">
        <v>2024</v>
      </c>
      <c r="CX1640" s="77">
        <v>0</v>
      </c>
      <c r="CY1640" s="77">
        <v>0</v>
      </c>
      <c r="CZ1640" s="77">
        <v>0</v>
      </c>
      <c r="DA1640" s="77">
        <v>0</v>
      </c>
      <c r="DB1640" s="77">
        <v>14664.637556439629</v>
      </c>
      <c r="DC1640" s="77">
        <v>233.23007680798639</v>
      </c>
      <c r="DD1640" s="77">
        <v>8896.515993430412</v>
      </c>
      <c r="DE1640" s="77">
        <v>5534.8914862012252</v>
      </c>
      <c r="DF1640" s="77">
        <v>0</v>
      </c>
      <c r="DG1640" s="77">
        <v>0</v>
      </c>
      <c r="DH1640" s="77">
        <v>843.29420601071524</v>
      </c>
      <c r="DI1640" s="77">
        <v>843.29420601071524</v>
      </c>
      <c r="DJ1640" s="77">
        <v>3.8036205831091831E-6</v>
      </c>
      <c r="DL1640" s="77">
        <v>0</v>
      </c>
      <c r="DM1640" s="77">
        <v>0</v>
      </c>
      <c r="DN1640" s="77">
        <v>0</v>
      </c>
      <c r="DO1640" s="77">
        <v>0</v>
      </c>
      <c r="DP1640" s="77">
        <v>0</v>
      </c>
      <c r="DQ1640" s="77">
        <v>0</v>
      </c>
      <c r="DR1640" s="77">
        <v>0</v>
      </c>
      <c r="DS1640" s="77">
        <v>3.2075711995990723E-3</v>
      </c>
      <c r="DT1640" s="77">
        <v>3.2075711995990723E-3</v>
      </c>
      <c r="DU1640" s="77">
        <v>0</v>
      </c>
      <c r="DV1640" s="77">
        <v>3.2075711995990723E-3</v>
      </c>
      <c r="DW1640" s="77">
        <v>3.2075711995990723E-3</v>
      </c>
      <c r="GE1640" s="77" t="s">
        <v>425</v>
      </c>
      <c r="GF1640" s="77" t="s">
        <v>155</v>
      </c>
      <c r="GG1640" s="77" t="s">
        <v>437</v>
      </c>
      <c r="GH1640" s="77" t="s">
        <v>467</v>
      </c>
      <c r="GI1640" s="77">
        <v>2022</v>
      </c>
      <c r="GJ1640" s="77" t="s">
        <v>301</v>
      </c>
      <c r="GK1640" s="77">
        <v>2.9419641522810238</v>
      </c>
      <c r="GL1640" s="77">
        <v>714.33079099999998</v>
      </c>
      <c r="GM1640" s="77">
        <v>2022</v>
      </c>
      <c r="GN1640" s="77" t="s">
        <v>175</v>
      </c>
      <c r="GO1640" s="77">
        <v>5.3000000000000005E-2</v>
      </c>
      <c r="GP1640" s="77">
        <v>3</v>
      </c>
      <c r="GQ1640" s="77">
        <v>0</v>
      </c>
      <c r="GR1640" s="77" t="s">
        <v>423</v>
      </c>
      <c r="GS1640" s="77">
        <v>5.5966209081309413E-2</v>
      </c>
      <c r="GT1640" s="77">
        <v>0.16465058085627698</v>
      </c>
      <c r="GU1640" s="77">
        <v>5.5966209081309413E-2</v>
      </c>
      <c r="GV1640" s="77">
        <v>0.16465058085627698</v>
      </c>
      <c r="GW1640" s="77">
        <v>5.5966209081309413E-2</v>
      </c>
      <c r="GX1640" s="77">
        <v>0.16465058085627698</v>
      </c>
      <c r="GY1640" s="77">
        <v>0</v>
      </c>
      <c r="GZ1640" s="77">
        <v>0</v>
      </c>
    </row>
    <row r="1641" spans="98:208" x14ac:dyDescent="0.25">
      <c r="CT1641" s="77" t="s">
        <v>155</v>
      </c>
      <c r="CU1641" s="77" t="s">
        <v>456</v>
      </c>
      <c r="CV1641" s="77" t="s">
        <v>300</v>
      </c>
      <c r="CW1641" s="77">
        <v>2025</v>
      </c>
      <c r="CX1641" s="77">
        <v>0</v>
      </c>
      <c r="CY1641" s="77">
        <v>0</v>
      </c>
      <c r="CZ1641" s="77">
        <v>0</v>
      </c>
      <c r="DA1641" s="77">
        <v>0</v>
      </c>
      <c r="DB1641" s="77">
        <v>14664.637556439629</v>
      </c>
      <c r="DC1641" s="77">
        <v>233.23007680798639</v>
      </c>
      <c r="DD1641" s="77">
        <v>8896.515993430412</v>
      </c>
      <c r="DE1641" s="77">
        <v>5534.8914862012252</v>
      </c>
      <c r="DF1641" s="77">
        <v>0</v>
      </c>
      <c r="DG1641" s="77">
        <v>0</v>
      </c>
      <c r="DH1641" s="77">
        <v>0</v>
      </c>
      <c r="DI1641" s="77">
        <v>843.29420601071524</v>
      </c>
      <c r="DJ1641" s="77">
        <v>3.8036205831091831E-6</v>
      </c>
      <c r="DL1641" s="77">
        <v>0</v>
      </c>
      <c r="DM1641" s="77">
        <v>0</v>
      </c>
      <c r="DN1641" s="77">
        <v>0</v>
      </c>
      <c r="DO1641" s="77">
        <v>0</v>
      </c>
      <c r="DP1641" s="77">
        <v>0</v>
      </c>
      <c r="DQ1641" s="77">
        <v>0</v>
      </c>
      <c r="DR1641" s="77">
        <v>0</v>
      </c>
      <c r="DS1641" s="77">
        <v>0</v>
      </c>
      <c r="DT1641" s="77">
        <v>0</v>
      </c>
      <c r="DU1641" s="77">
        <v>0</v>
      </c>
      <c r="DV1641" s="77">
        <v>3.2075711995990723E-3</v>
      </c>
      <c r="DW1641" s="77">
        <v>3.2075711995990723E-3</v>
      </c>
      <c r="GE1641" s="77" t="s">
        <v>427</v>
      </c>
      <c r="GF1641" s="77" t="s">
        <v>155</v>
      </c>
      <c r="GG1641" s="77" t="s">
        <v>437</v>
      </c>
      <c r="GH1641" s="77" t="s">
        <v>467</v>
      </c>
      <c r="GI1641" s="77">
        <v>2022</v>
      </c>
      <c r="GJ1641" s="77" t="s">
        <v>303</v>
      </c>
      <c r="GK1641" s="77">
        <v>1.6021759622082929</v>
      </c>
      <c r="GL1641" s="77">
        <v>714.33079099999998</v>
      </c>
      <c r="GM1641" s="77">
        <v>2022</v>
      </c>
      <c r="GN1641" s="77" t="s">
        <v>175</v>
      </c>
      <c r="GO1641" s="77">
        <v>5.3000000000000005E-2</v>
      </c>
      <c r="GP1641" s="77">
        <v>3</v>
      </c>
      <c r="GQ1641" s="77">
        <v>0</v>
      </c>
      <c r="GR1641" s="77" t="s">
        <v>423</v>
      </c>
      <c r="GS1641" s="77">
        <v>5.5966209081309413E-2</v>
      </c>
      <c r="GT1641" s="77">
        <v>8.966771488599741E-2</v>
      </c>
      <c r="GU1641" s="77">
        <v>5.5966209081309413E-2</v>
      </c>
      <c r="GV1641" s="77">
        <v>8.966771488599741E-2</v>
      </c>
      <c r="GW1641" s="77">
        <v>5.5966209081309413E-2</v>
      </c>
      <c r="GX1641" s="77">
        <v>8.966771488599741E-2</v>
      </c>
      <c r="GY1641" s="77">
        <v>0</v>
      </c>
      <c r="GZ1641" s="77">
        <v>0</v>
      </c>
    </row>
    <row r="1642" spans="98:208" x14ac:dyDescent="0.25">
      <c r="CT1642" s="77" t="s">
        <v>155</v>
      </c>
      <c r="CU1642" s="77" t="s">
        <v>456</v>
      </c>
      <c r="CV1642" s="77" t="s">
        <v>432</v>
      </c>
      <c r="CW1642" s="77">
        <v>2020</v>
      </c>
      <c r="CX1642" s="77">
        <v>0</v>
      </c>
      <c r="CY1642" s="77">
        <v>0</v>
      </c>
      <c r="CZ1642" s="77">
        <v>0</v>
      </c>
      <c r="DA1642" s="77">
        <v>0</v>
      </c>
      <c r="DB1642" s="77">
        <v>8807.9522308761952</v>
      </c>
      <c r="DC1642" s="77">
        <v>222.22942162784099</v>
      </c>
      <c r="DD1642" s="77">
        <v>8585.7228092483547</v>
      </c>
      <c r="DE1642" s="77">
        <v>0</v>
      </c>
      <c r="DF1642" s="77">
        <v>514.45318018012131</v>
      </c>
      <c r="DG1642" s="77">
        <v>0</v>
      </c>
      <c r="DH1642" s="77">
        <v>0</v>
      </c>
      <c r="DI1642" s="77">
        <v>0</v>
      </c>
      <c r="DJ1642" s="77">
        <v>4.9541000733590254E-6</v>
      </c>
      <c r="DL1642" s="77">
        <v>0</v>
      </c>
      <c r="DM1642" s="77">
        <v>2.548652537670123E-3</v>
      </c>
      <c r="DN1642" s="77">
        <v>2.548652537670123E-3</v>
      </c>
      <c r="DO1642" s="77">
        <v>0</v>
      </c>
      <c r="DP1642" s="77">
        <v>0</v>
      </c>
      <c r="DQ1642" s="77">
        <v>0</v>
      </c>
      <c r="DR1642" s="77">
        <v>0</v>
      </c>
      <c r="DS1642" s="77">
        <v>0</v>
      </c>
      <c r="DT1642" s="77">
        <v>0</v>
      </c>
      <c r="DU1642" s="77">
        <v>0</v>
      </c>
      <c r="DV1642" s="77">
        <v>0</v>
      </c>
      <c r="DW1642" s="77">
        <v>0</v>
      </c>
      <c r="GE1642" s="77" t="s">
        <v>422</v>
      </c>
      <c r="GF1642" s="77" t="s">
        <v>155</v>
      </c>
      <c r="GG1642" s="77" t="s">
        <v>437</v>
      </c>
      <c r="GH1642" s="77" t="s">
        <v>467</v>
      </c>
      <c r="GI1642" s="77">
        <v>2023</v>
      </c>
      <c r="GJ1642" s="77" t="s">
        <v>305</v>
      </c>
      <c r="GK1642" s="77">
        <v>0.71896016785821426</v>
      </c>
      <c r="GL1642" s="77">
        <v>714.33079099999998</v>
      </c>
      <c r="GM1642" s="77">
        <v>2023</v>
      </c>
      <c r="GN1642" s="77" t="s">
        <v>175</v>
      </c>
      <c r="GO1642" s="77">
        <v>0.13250000000000001</v>
      </c>
      <c r="GP1642" s="77">
        <v>3</v>
      </c>
      <c r="GQ1642" s="77">
        <v>0</v>
      </c>
      <c r="GR1642" s="77" t="s">
        <v>423</v>
      </c>
      <c r="GS1642" s="77">
        <v>0</v>
      </c>
      <c r="GT1642" s="77">
        <v>0</v>
      </c>
      <c r="GU1642" s="77">
        <v>0.1527377521613833</v>
      </c>
      <c r="GV1642" s="77">
        <v>0.10981235993223447</v>
      </c>
      <c r="GW1642" s="77">
        <v>0.1527377521613833</v>
      </c>
      <c r="GX1642" s="77">
        <v>0.10981235993223447</v>
      </c>
      <c r="GY1642" s="77">
        <v>0.1527377521613833</v>
      </c>
      <c r="GZ1642" s="77">
        <v>0.10981235993223447</v>
      </c>
    </row>
    <row r="1643" spans="98:208" x14ac:dyDescent="0.25">
      <c r="CT1643" s="77" t="s">
        <v>155</v>
      </c>
      <c r="CU1643" s="77" t="s">
        <v>456</v>
      </c>
      <c r="CV1643" s="77" t="s">
        <v>432</v>
      </c>
      <c r="CW1643" s="77">
        <v>2021</v>
      </c>
      <c r="CX1643" s="77">
        <v>0</v>
      </c>
      <c r="CY1643" s="77">
        <v>0</v>
      </c>
      <c r="CZ1643" s="77">
        <v>0</v>
      </c>
      <c r="DA1643" s="77">
        <v>0</v>
      </c>
      <c r="DB1643" s="77">
        <v>8807.9522308761952</v>
      </c>
      <c r="DC1643" s="77">
        <v>222.22942162784099</v>
      </c>
      <c r="DD1643" s="77">
        <v>8585.7228092483547</v>
      </c>
      <c r="DE1643" s="77">
        <v>0</v>
      </c>
      <c r="DF1643" s="77">
        <v>514.45318018012131</v>
      </c>
      <c r="DG1643" s="77">
        <v>514.45318018012131</v>
      </c>
      <c r="DH1643" s="77">
        <v>0</v>
      </c>
      <c r="DI1643" s="77">
        <v>0</v>
      </c>
      <c r="DJ1643" s="77">
        <v>4.9541000733590254E-6</v>
      </c>
      <c r="DL1643" s="77">
        <v>0</v>
      </c>
      <c r="DM1643" s="77">
        <v>2.548652537670123E-3</v>
      </c>
      <c r="DN1643" s="77">
        <v>2.548652537670123E-3</v>
      </c>
      <c r="DO1643" s="77">
        <v>0</v>
      </c>
      <c r="DP1643" s="77">
        <v>2.548652537670123E-3</v>
      </c>
      <c r="DQ1643" s="77">
        <v>2.548652537670123E-3</v>
      </c>
      <c r="DR1643" s="77">
        <v>0</v>
      </c>
      <c r="DS1643" s="77">
        <v>0</v>
      </c>
      <c r="DT1643" s="77">
        <v>0</v>
      </c>
      <c r="DU1643" s="77">
        <v>0</v>
      </c>
      <c r="DV1643" s="77">
        <v>0</v>
      </c>
      <c r="DW1643" s="77">
        <v>0</v>
      </c>
      <c r="GE1643" s="77" t="s">
        <v>425</v>
      </c>
      <c r="GF1643" s="77" t="s">
        <v>155</v>
      </c>
      <c r="GG1643" s="77" t="s">
        <v>437</v>
      </c>
      <c r="GH1643" s="77" t="s">
        <v>467</v>
      </c>
      <c r="GI1643" s="77">
        <v>2023</v>
      </c>
      <c r="GJ1643" s="77" t="s">
        <v>301</v>
      </c>
      <c r="GK1643" s="77">
        <v>3.0714971986151109</v>
      </c>
      <c r="GL1643" s="77">
        <v>714.33079099999998</v>
      </c>
      <c r="GM1643" s="77">
        <v>2023</v>
      </c>
      <c r="GN1643" s="77" t="s">
        <v>175</v>
      </c>
      <c r="GO1643" s="77">
        <v>5.3000000000000005E-2</v>
      </c>
      <c r="GP1643" s="77">
        <v>3</v>
      </c>
      <c r="GQ1643" s="77">
        <v>0</v>
      </c>
      <c r="GR1643" s="77" t="s">
        <v>423</v>
      </c>
      <c r="GS1643" s="77">
        <v>0</v>
      </c>
      <c r="GT1643" s="77">
        <v>0</v>
      </c>
      <c r="GU1643" s="77">
        <v>5.5966209081309413E-2</v>
      </c>
      <c r="GV1643" s="77">
        <v>0.17190005441034945</v>
      </c>
      <c r="GW1643" s="77">
        <v>5.5966209081309413E-2</v>
      </c>
      <c r="GX1643" s="77">
        <v>0.17190005441034945</v>
      </c>
      <c r="GY1643" s="77">
        <v>5.5966209081309413E-2</v>
      </c>
      <c r="GZ1643" s="77">
        <v>0.17190005441034945</v>
      </c>
    </row>
    <row r="1644" spans="98:208" x14ac:dyDescent="0.25">
      <c r="CT1644" s="77" t="s">
        <v>155</v>
      </c>
      <c r="CU1644" s="77" t="s">
        <v>456</v>
      </c>
      <c r="CV1644" s="77" t="s">
        <v>432</v>
      </c>
      <c r="CW1644" s="77">
        <v>2022</v>
      </c>
      <c r="CX1644" s="77">
        <v>0</v>
      </c>
      <c r="CY1644" s="77">
        <v>0</v>
      </c>
      <c r="CZ1644" s="77">
        <v>0</v>
      </c>
      <c r="DA1644" s="77">
        <v>0</v>
      </c>
      <c r="DB1644" s="77">
        <v>8807.9522308761952</v>
      </c>
      <c r="DC1644" s="77">
        <v>222.22942162784099</v>
      </c>
      <c r="DD1644" s="77">
        <v>8585.7228092483547</v>
      </c>
      <c r="DE1644" s="77">
        <v>0</v>
      </c>
      <c r="DF1644" s="77">
        <v>514.45318018012131</v>
      </c>
      <c r="DG1644" s="77">
        <v>514.45318018012131</v>
      </c>
      <c r="DH1644" s="77">
        <v>514.45318018012131</v>
      </c>
      <c r="DI1644" s="77">
        <v>0</v>
      </c>
      <c r="DJ1644" s="77">
        <v>4.9541000733590254E-6</v>
      </c>
      <c r="DL1644" s="77">
        <v>0</v>
      </c>
      <c r="DM1644" s="77">
        <v>2.548652537670123E-3</v>
      </c>
      <c r="DN1644" s="77">
        <v>2.548652537670123E-3</v>
      </c>
      <c r="DO1644" s="77">
        <v>0</v>
      </c>
      <c r="DP1644" s="77">
        <v>2.548652537670123E-3</v>
      </c>
      <c r="DQ1644" s="77">
        <v>2.548652537670123E-3</v>
      </c>
      <c r="DR1644" s="77">
        <v>0</v>
      </c>
      <c r="DS1644" s="77">
        <v>2.548652537670123E-3</v>
      </c>
      <c r="DT1644" s="77">
        <v>2.548652537670123E-3</v>
      </c>
      <c r="DU1644" s="77">
        <v>0</v>
      </c>
      <c r="DV1644" s="77">
        <v>0</v>
      </c>
      <c r="DW1644" s="77">
        <v>0</v>
      </c>
      <c r="GE1644" s="77" t="s">
        <v>427</v>
      </c>
      <c r="GF1644" s="77" t="s">
        <v>155</v>
      </c>
      <c r="GG1644" s="77" t="s">
        <v>437</v>
      </c>
      <c r="GH1644" s="77" t="s">
        <v>467</v>
      </c>
      <c r="GI1644" s="77">
        <v>2023</v>
      </c>
      <c r="GJ1644" s="77" t="s">
        <v>303</v>
      </c>
      <c r="GK1644" s="77">
        <v>1.684577240534451</v>
      </c>
      <c r="GL1644" s="77">
        <v>714.33079099999998</v>
      </c>
      <c r="GM1644" s="77">
        <v>2023</v>
      </c>
      <c r="GN1644" s="77" t="s">
        <v>175</v>
      </c>
      <c r="GO1644" s="77">
        <v>5.3000000000000005E-2</v>
      </c>
      <c r="GP1644" s="77">
        <v>3</v>
      </c>
      <c r="GQ1644" s="77">
        <v>0</v>
      </c>
      <c r="GR1644" s="77" t="s">
        <v>423</v>
      </c>
      <c r="GS1644" s="77">
        <v>0</v>
      </c>
      <c r="GT1644" s="77">
        <v>0</v>
      </c>
      <c r="GU1644" s="77">
        <v>5.5966209081309413E-2</v>
      </c>
      <c r="GV1644" s="77">
        <v>9.4279402057366346E-2</v>
      </c>
      <c r="GW1644" s="77">
        <v>5.5966209081309413E-2</v>
      </c>
      <c r="GX1644" s="77">
        <v>9.4279402057366346E-2</v>
      </c>
      <c r="GY1644" s="77">
        <v>5.5966209081309413E-2</v>
      </c>
      <c r="GZ1644" s="77">
        <v>9.4279402057366346E-2</v>
      </c>
    </row>
    <row r="1645" spans="98:208" x14ac:dyDescent="0.25">
      <c r="CT1645" s="77" t="s">
        <v>155</v>
      </c>
      <c r="CU1645" s="77" t="s">
        <v>456</v>
      </c>
      <c r="CV1645" s="77" t="s">
        <v>432</v>
      </c>
      <c r="CW1645" s="77">
        <v>2023</v>
      </c>
      <c r="CX1645" s="77">
        <v>0</v>
      </c>
      <c r="CY1645" s="77">
        <v>0</v>
      </c>
      <c r="CZ1645" s="77">
        <v>0</v>
      </c>
      <c r="DA1645" s="77">
        <v>0</v>
      </c>
      <c r="DB1645" s="77">
        <v>9129.7460702369699</v>
      </c>
      <c r="DC1645" s="77">
        <v>233.2300768079501</v>
      </c>
      <c r="DD1645" s="77">
        <v>8896.5159934290186</v>
      </c>
      <c r="DE1645" s="77">
        <v>0</v>
      </c>
      <c r="DF1645" s="77">
        <v>0</v>
      </c>
      <c r="DG1645" s="77">
        <v>533.52731185153459</v>
      </c>
      <c r="DH1645" s="77">
        <v>533.52731185153459</v>
      </c>
      <c r="DI1645" s="77">
        <v>533.52731185153459</v>
      </c>
      <c r="DJ1645" s="77">
        <v>4.9541000733590254E-6</v>
      </c>
      <c r="DL1645" s="77">
        <v>0</v>
      </c>
      <c r="DM1645" s="77">
        <v>0</v>
      </c>
      <c r="DN1645" s="77">
        <v>0</v>
      </c>
      <c r="DO1645" s="77">
        <v>0</v>
      </c>
      <c r="DP1645" s="77">
        <v>2.6431476947827311E-3</v>
      </c>
      <c r="DQ1645" s="77">
        <v>2.6431476947827311E-3</v>
      </c>
      <c r="DR1645" s="77">
        <v>0</v>
      </c>
      <c r="DS1645" s="77">
        <v>2.6431476947827311E-3</v>
      </c>
      <c r="DT1645" s="77">
        <v>2.6431476947827311E-3</v>
      </c>
      <c r="DU1645" s="77">
        <v>0</v>
      </c>
      <c r="DV1645" s="77">
        <v>2.6431476947827311E-3</v>
      </c>
      <c r="DW1645" s="77">
        <v>2.6431476947827311E-3</v>
      </c>
      <c r="GE1645" s="77" t="s">
        <v>422</v>
      </c>
      <c r="GF1645" s="77" t="s">
        <v>155</v>
      </c>
      <c r="GG1645" s="77" t="s">
        <v>437</v>
      </c>
      <c r="GH1645" s="77" t="s">
        <v>467</v>
      </c>
      <c r="GI1645" s="77">
        <v>2024</v>
      </c>
      <c r="GJ1645" s="77" t="s">
        <v>305</v>
      </c>
      <c r="GK1645" s="77">
        <v>0.71896016785821426</v>
      </c>
      <c r="GL1645" s="77">
        <v>714.33079099999998</v>
      </c>
      <c r="GM1645" s="77">
        <v>2024</v>
      </c>
      <c r="GN1645" s="77" t="s">
        <v>175</v>
      </c>
      <c r="GO1645" s="77">
        <v>0.13250000000000001</v>
      </c>
      <c r="GP1645" s="77">
        <v>3</v>
      </c>
      <c r="GQ1645" s="77">
        <v>0</v>
      </c>
      <c r="GR1645" s="77" t="s">
        <v>423</v>
      </c>
      <c r="GS1645" s="77">
        <v>0</v>
      </c>
      <c r="GT1645" s="77">
        <v>0</v>
      </c>
      <c r="GU1645" s="77">
        <v>0</v>
      </c>
      <c r="GV1645" s="77">
        <v>0</v>
      </c>
      <c r="GW1645" s="77">
        <v>0.1527377521613833</v>
      </c>
      <c r="GX1645" s="77">
        <v>0.10981235993223447</v>
      </c>
      <c r="GY1645" s="77">
        <v>0.1527377521613833</v>
      </c>
      <c r="GZ1645" s="77">
        <v>0.10981235993223447</v>
      </c>
    </row>
    <row r="1646" spans="98:208" x14ac:dyDescent="0.25">
      <c r="CT1646" s="77" t="s">
        <v>155</v>
      </c>
      <c r="CU1646" s="77" t="s">
        <v>456</v>
      </c>
      <c r="CV1646" s="77" t="s">
        <v>432</v>
      </c>
      <c r="CW1646" s="77">
        <v>2024</v>
      </c>
      <c r="CX1646" s="77">
        <v>0</v>
      </c>
      <c r="CY1646" s="77">
        <v>0</v>
      </c>
      <c r="CZ1646" s="77">
        <v>0</v>
      </c>
      <c r="DA1646" s="77">
        <v>0</v>
      </c>
      <c r="DB1646" s="77">
        <v>9129.7460702369699</v>
      </c>
      <c r="DC1646" s="77">
        <v>233.2300768079501</v>
      </c>
      <c r="DD1646" s="77">
        <v>8896.5159934290186</v>
      </c>
      <c r="DE1646" s="77">
        <v>0</v>
      </c>
      <c r="DF1646" s="77">
        <v>0</v>
      </c>
      <c r="DG1646" s="77">
        <v>0</v>
      </c>
      <c r="DH1646" s="77">
        <v>533.52731185153459</v>
      </c>
      <c r="DI1646" s="77">
        <v>533.52731185153459</v>
      </c>
      <c r="DJ1646" s="77">
        <v>4.9541000733590254E-6</v>
      </c>
      <c r="DL1646" s="77">
        <v>0</v>
      </c>
      <c r="DM1646" s="77">
        <v>0</v>
      </c>
      <c r="DN1646" s="77">
        <v>0</v>
      </c>
      <c r="DO1646" s="77">
        <v>0</v>
      </c>
      <c r="DP1646" s="77">
        <v>0</v>
      </c>
      <c r="DQ1646" s="77">
        <v>0</v>
      </c>
      <c r="DR1646" s="77">
        <v>0</v>
      </c>
      <c r="DS1646" s="77">
        <v>2.6431476947827311E-3</v>
      </c>
      <c r="DT1646" s="77">
        <v>2.6431476947827311E-3</v>
      </c>
      <c r="DU1646" s="77">
        <v>0</v>
      </c>
      <c r="DV1646" s="77">
        <v>2.6431476947827311E-3</v>
      </c>
      <c r="DW1646" s="77">
        <v>2.6431476947827311E-3</v>
      </c>
      <c r="GE1646" s="77" t="s">
        <v>425</v>
      </c>
      <c r="GF1646" s="77" t="s">
        <v>155</v>
      </c>
      <c r="GG1646" s="77" t="s">
        <v>437</v>
      </c>
      <c r="GH1646" s="77" t="s">
        <v>467</v>
      </c>
      <c r="GI1646" s="77">
        <v>2024</v>
      </c>
      <c r="GJ1646" s="77" t="s">
        <v>301</v>
      </c>
      <c r="GK1646" s="77">
        <v>3.0714971986151109</v>
      </c>
      <c r="GL1646" s="77">
        <v>714.33079099999998</v>
      </c>
      <c r="GM1646" s="77">
        <v>2024</v>
      </c>
      <c r="GN1646" s="77" t="s">
        <v>175</v>
      </c>
      <c r="GO1646" s="77">
        <v>5.3000000000000005E-2</v>
      </c>
      <c r="GP1646" s="77">
        <v>3</v>
      </c>
      <c r="GQ1646" s="77">
        <v>0</v>
      </c>
      <c r="GR1646" s="77" t="s">
        <v>423</v>
      </c>
      <c r="GS1646" s="77">
        <v>0</v>
      </c>
      <c r="GT1646" s="77">
        <v>0</v>
      </c>
      <c r="GU1646" s="77">
        <v>0</v>
      </c>
      <c r="GV1646" s="77">
        <v>0</v>
      </c>
      <c r="GW1646" s="77">
        <v>5.5966209081309413E-2</v>
      </c>
      <c r="GX1646" s="77">
        <v>0.17190005441034945</v>
      </c>
      <c r="GY1646" s="77">
        <v>5.5966209081309413E-2</v>
      </c>
      <c r="GZ1646" s="77">
        <v>0.17190005441034945</v>
      </c>
    </row>
    <row r="1647" spans="98:208" x14ac:dyDescent="0.25">
      <c r="CT1647" s="77" t="s">
        <v>155</v>
      </c>
      <c r="CU1647" s="77" t="s">
        <v>456</v>
      </c>
      <c r="CV1647" s="77" t="s">
        <v>432</v>
      </c>
      <c r="CW1647" s="77">
        <v>2025</v>
      </c>
      <c r="CX1647" s="77">
        <v>0</v>
      </c>
      <c r="CY1647" s="77">
        <v>0</v>
      </c>
      <c r="CZ1647" s="77">
        <v>0</v>
      </c>
      <c r="DA1647" s="77">
        <v>0</v>
      </c>
      <c r="DB1647" s="77">
        <v>9129.7460702369699</v>
      </c>
      <c r="DC1647" s="77">
        <v>233.2300768079501</v>
      </c>
      <c r="DD1647" s="77">
        <v>8896.5159934290186</v>
      </c>
      <c r="DE1647" s="77">
        <v>0</v>
      </c>
      <c r="DF1647" s="77">
        <v>0</v>
      </c>
      <c r="DG1647" s="77">
        <v>0</v>
      </c>
      <c r="DH1647" s="77">
        <v>0</v>
      </c>
      <c r="DI1647" s="77">
        <v>533.52731185153459</v>
      </c>
      <c r="DJ1647" s="77">
        <v>4.9541000733590254E-6</v>
      </c>
      <c r="DL1647" s="77">
        <v>0</v>
      </c>
      <c r="DM1647" s="77">
        <v>0</v>
      </c>
      <c r="DN1647" s="77">
        <v>0</v>
      </c>
      <c r="DO1647" s="77">
        <v>0</v>
      </c>
      <c r="DP1647" s="77">
        <v>0</v>
      </c>
      <c r="DQ1647" s="77">
        <v>0</v>
      </c>
      <c r="DR1647" s="77">
        <v>0</v>
      </c>
      <c r="DS1647" s="77">
        <v>0</v>
      </c>
      <c r="DT1647" s="77">
        <v>0</v>
      </c>
      <c r="DU1647" s="77">
        <v>0</v>
      </c>
      <c r="DV1647" s="77">
        <v>2.6431476947827311E-3</v>
      </c>
      <c r="DW1647" s="77">
        <v>2.6431476947827311E-3</v>
      </c>
      <c r="GE1647" s="77" t="s">
        <v>427</v>
      </c>
      <c r="GF1647" s="77" t="s">
        <v>155</v>
      </c>
      <c r="GG1647" s="77" t="s">
        <v>437</v>
      </c>
      <c r="GH1647" s="77" t="s">
        <v>467</v>
      </c>
      <c r="GI1647" s="77">
        <v>2024</v>
      </c>
      <c r="GJ1647" s="77" t="s">
        <v>303</v>
      </c>
      <c r="GK1647" s="77">
        <v>1.684577240534451</v>
      </c>
      <c r="GL1647" s="77">
        <v>714.33079099999998</v>
      </c>
      <c r="GM1647" s="77">
        <v>2024</v>
      </c>
      <c r="GN1647" s="77" t="s">
        <v>175</v>
      </c>
      <c r="GO1647" s="77">
        <v>5.3000000000000005E-2</v>
      </c>
      <c r="GP1647" s="77">
        <v>3</v>
      </c>
      <c r="GQ1647" s="77">
        <v>0</v>
      </c>
      <c r="GR1647" s="77" t="s">
        <v>423</v>
      </c>
      <c r="GS1647" s="77">
        <v>0</v>
      </c>
      <c r="GT1647" s="77">
        <v>0</v>
      </c>
      <c r="GU1647" s="77">
        <v>0</v>
      </c>
      <c r="GV1647" s="77">
        <v>0</v>
      </c>
      <c r="GW1647" s="77">
        <v>5.5966209081309413E-2</v>
      </c>
      <c r="GX1647" s="77">
        <v>9.4279402057366346E-2</v>
      </c>
      <c r="GY1647" s="77">
        <v>5.5966209081309413E-2</v>
      </c>
      <c r="GZ1647" s="77">
        <v>9.4279402057366346E-2</v>
      </c>
    </row>
    <row r="1648" spans="98:208" x14ac:dyDescent="0.25">
      <c r="CT1648" s="77" t="s">
        <v>155</v>
      </c>
      <c r="CU1648" s="77" t="s">
        <v>456</v>
      </c>
      <c r="CV1648" s="77" t="s">
        <v>439</v>
      </c>
      <c r="CW1648" s="77">
        <v>2020</v>
      </c>
      <c r="CX1648" s="77">
        <v>0</v>
      </c>
      <c r="CY1648" s="77">
        <v>0</v>
      </c>
      <c r="CZ1648" s="77">
        <v>0</v>
      </c>
      <c r="DA1648" s="77">
        <v>0</v>
      </c>
      <c r="DB1648" s="77">
        <v>5.2405583313015853</v>
      </c>
      <c r="DC1648" s="77">
        <v>0.69641821681223315</v>
      </c>
      <c r="DD1648" s="77">
        <v>2.9419641522810429</v>
      </c>
      <c r="DE1648" s="77">
        <v>1.6021759622083089</v>
      </c>
      <c r="DF1648" s="77">
        <v>0.36068764874241571</v>
      </c>
      <c r="DG1648" s="77">
        <v>0</v>
      </c>
      <c r="DH1648" s="77">
        <v>0</v>
      </c>
      <c r="DI1648" s="77">
        <v>0</v>
      </c>
      <c r="DJ1648" s="77">
        <v>4.803254446942685E-5</v>
      </c>
      <c r="DL1648" s="77">
        <v>0</v>
      </c>
      <c r="DM1648" s="77">
        <v>1.7324745527793094E-5</v>
      </c>
      <c r="DN1648" s="77">
        <v>1.7324745527793094E-5</v>
      </c>
      <c r="DO1648" s="77">
        <v>0</v>
      </c>
      <c r="DP1648" s="77">
        <v>0</v>
      </c>
      <c r="DQ1648" s="77">
        <v>0</v>
      </c>
      <c r="DR1648" s="77">
        <v>0</v>
      </c>
      <c r="DS1648" s="77">
        <v>0</v>
      </c>
      <c r="DT1648" s="77">
        <v>0</v>
      </c>
      <c r="DU1648" s="77">
        <v>0</v>
      </c>
      <c r="DV1648" s="77">
        <v>0</v>
      </c>
      <c r="DW1648" s="77">
        <v>0</v>
      </c>
      <c r="GE1648" s="77" t="s">
        <v>422</v>
      </c>
      <c r="GF1648" s="77" t="s">
        <v>155</v>
      </c>
      <c r="GG1648" s="77" t="s">
        <v>437</v>
      </c>
      <c r="GH1648" s="77" t="s">
        <v>467</v>
      </c>
      <c r="GI1648" s="77">
        <v>2025</v>
      </c>
      <c r="GJ1648" s="77" t="s">
        <v>305</v>
      </c>
      <c r="GK1648" s="77">
        <v>0.71896016785821426</v>
      </c>
      <c r="GL1648" s="77">
        <v>714.33079099999998</v>
      </c>
      <c r="GM1648" s="77">
        <v>2025</v>
      </c>
      <c r="GN1648" s="77" t="s">
        <v>175</v>
      </c>
      <c r="GO1648" s="77">
        <v>0.13250000000000001</v>
      </c>
      <c r="GP1648" s="77">
        <v>3</v>
      </c>
      <c r="GQ1648" s="77">
        <v>0</v>
      </c>
      <c r="GR1648" s="77" t="s">
        <v>423</v>
      </c>
      <c r="GS1648" s="77">
        <v>0</v>
      </c>
      <c r="GT1648" s="77">
        <v>0</v>
      </c>
      <c r="GU1648" s="77">
        <v>0</v>
      </c>
      <c r="GV1648" s="77">
        <v>0</v>
      </c>
      <c r="GW1648" s="77">
        <v>0</v>
      </c>
      <c r="GX1648" s="77">
        <v>0</v>
      </c>
      <c r="GY1648" s="77">
        <v>0.1527377521613833</v>
      </c>
      <c r="GZ1648" s="77">
        <v>0.10981235993223447</v>
      </c>
    </row>
    <row r="1649" spans="98:208" x14ac:dyDescent="0.25">
      <c r="CT1649" s="77" t="s">
        <v>155</v>
      </c>
      <c r="CU1649" s="77" t="s">
        <v>456</v>
      </c>
      <c r="CV1649" s="77" t="s">
        <v>439</v>
      </c>
      <c r="CW1649" s="77">
        <v>2021</v>
      </c>
      <c r="CX1649" s="77">
        <v>0</v>
      </c>
      <c r="CY1649" s="77">
        <v>0</v>
      </c>
      <c r="CZ1649" s="77">
        <v>0</v>
      </c>
      <c r="DA1649" s="77">
        <v>0</v>
      </c>
      <c r="DB1649" s="77">
        <v>5.2405583313015853</v>
      </c>
      <c r="DC1649" s="77">
        <v>0.69641821681223315</v>
      </c>
      <c r="DD1649" s="77">
        <v>2.9419641522810429</v>
      </c>
      <c r="DE1649" s="77">
        <v>1.6021759622083089</v>
      </c>
      <c r="DF1649" s="77">
        <v>0.36068764874241571</v>
      </c>
      <c r="DG1649" s="77">
        <v>0.36068764874241571</v>
      </c>
      <c r="DH1649" s="77">
        <v>0</v>
      </c>
      <c r="DI1649" s="77">
        <v>0</v>
      </c>
      <c r="DJ1649" s="77">
        <v>4.803254446942685E-5</v>
      </c>
      <c r="DL1649" s="77">
        <v>0</v>
      </c>
      <c r="DM1649" s="77">
        <v>1.7324745527793094E-5</v>
      </c>
      <c r="DN1649" s="77">
        <v>1.7324745527793094E-5</v>
      </c>
      <c r="DO1649" s="77">
        <v>0</v>
      </c>
      <c r="DP1649" s="77">
        <v>1.7324745527793094E-5</v>
      </c>
      <c r="DQ1649" s="77">
        <v>1.7324745527793094E-5</v>
      </c>
      <c r="DR1649" s="77">
        <v>0</v>
      </c>
      <c r="DS1649" s="77">
        <v>0</v>
      </c>
      <c r="DT1649" s="77">
        <v>0</v>
      </c>
      <c r="DU1649" s="77">
        <v>0</v>
      </c>
      <c r="DV1649" s="77">
        <v>0</v>
      </c>
      <c r="DW1649" s="77">
        <v>0</v>
      </c>
      <c r="GE1649" s="77" t="s">
        <v>425</v>
      </c>
      <c r="GF1649" s="77" t="s">
        <v>155</v>
      </c>
      <c r="GG1649" s="77" t="s">
        <v>437</v>
      </c>
      <c r="GH1649" s="77" t="s">
        <v>467</v>
      </c>
      <c r="GI1649" s="77">
        <v>2025</v>
      </c>
      <c r="GJ1649" s="77" t="s">
        <v>301</v>
      </c>
      <c r="GK1649" s="77">
        <v>3.0714971986151109</v>
      </c>
      <c r="GL1649" s="77">
        <v>714.33079099999998</v>
      </c>
      <c r="GM1649" s="77">
        <v>2025</v>
      </c>
      <c r="GN1649" s="77" t="s">
        <v>175</v>
      </c>
      <c r="GO1649" s="77">
        <v>5.3000000000000005E-2</v>
      </c>
      <c r="GP1649" s="77">
        <v>3</v>
      </c>
      <c r="GQ1649" s="77">
        <v>0</v>
      </c>
      <c r="GR1649" s="77" t="s">
        <v>423</v>
      </c>
      <c r="GS1649" s="77">
        <v>0</v>
      </c>
      <c r="GT1649" s="77">
        <v>0</v>
      </c>
      <c r="GU1649" s="77">
        <v>0</v>
      </c>
      <c r="GV1649" s="77">
        <v>0</v>
      </c>
      <c r="GW1649" s="77">
        <v>0</v>
      </c>
      <c r="GX1649" s="77">
        <v>0</v>
      </c>
      <c r="GY1649" s="77">
        <v>5.5966209081309413E-2</v>
      </c>
      <c r="GZ1649" s="77">
        <v>0.17190005441034945</v>
      </c>
    </row>
    <row r="1650" spans="98:208" x14ac:dyDescent="0.25">
      <c r="CT1650" s="77" t="s">
        <v>155</v>
      </c>
      <c r="CU1650" s="77" t="s">
        <v>456</v>
      </c>
      <c r="CV1650" s="77" t="s">
        <v>439</v>
      </c>
      <c r="CW1650" s="77">
        <v>2022</v>
      </c>
      <c r="CX1650" s="77">
        <v>0</v>
      </c>
      <c r="CY1650" s="77">
        <v>0</v>
      </c>
      <c r="CZ1650" s="77">
        <v>0</v>
      </c>
      <c r="DA1650" s="77">
        <v>0</v>
      </c>
      <c r="DB1650" s="77">
        <v>5.2405583313015853</v>
      </c>
      <c r="DC1650" s="77">
        <v>0.69641821681223315</v>
      </c>
      <c r="DD1650" s="77">
        <v>2.9419641522810429</v>
      </c>
      <c r="DE1650" s="77">
        <v>1.6021759622083089</v>
      </c>
      <c r="DF1650" s="77">
        <v>0.36068764874241571</v>
      </c>
      <c r="DG1650" s="77">
        <v>0.36068764874241571</v>
      </c>
      <c r="DH1650" s="77">
        <v>0.36068764874241571</v>
      </c>
      <c r="DI1650" s="77">
        <v>0</v>
      </c>
      <c r="DJ1650" s="77">
        <v>4.803254446942685E-5</v>
      </c>
      <c r="DL1650" s="77">
        <v>0</v>
      </c>
      <c r="DM1650" s="77">
        <v>1.7324745527793094E-5</v>
      </c>
      <c r="DN1650" s="77">
        <v>1.7324745527793094E-5</v>
      </c>
      <c r="DO1650" s="77">
        <v>0</v>
      </c>
      <c r="DP1650" s="77">
        <v>1.7324745527793094E-5</v>
      </c>
      <c r="DQ1650" s="77">
        <v>1.7324745527793094E-5</v>
      </c>
      <c r="DR1650" s="77">
        <v>0</v>
      </c>
      <c r="DS1650" s="77">
        <v>1.7324745527793094E-5</v>
      </c>
      <c r="DT1650" s="77">
        <v>1.7324745527793094E-5</v>
      </c>
      <c r="DU1650" s="77">
        <v>0</v>
      </c>
      <c r="DV1650" s="77">
        <v>0</v>
      </c>
      <c r="DW1650" s="77">
        <v>0</v>
      </c>
      <c r="GE1650" s="77" t="s">
        <v>427</v>
      </c>
      <c r="GF1650" s="77" t="s">
        <v>155</v>
      </c>
      <c r="GG1650" s="77" t="s">
        <v>437</v>
      </c>
      <c r="GH1650" s="77" t="s">
        <v>467</v>
      </c>
      <c r="GI1650" s="77">
        <v>2025</v>
      </c>
      <c r="GJ1650" s="77" t="s">
        <v>303</v>
      </c>
      <c r="GK1650" s="77">
        <v>1.684577240534451</v>
      </c>
      <c r="GL1650" s="77">
        <v>714.33079099999998</v>
      </c>
      <c r="GM1650" s="77">
        <v>2025</v>
      </c>
      <c r="GN1650" s="77" t="s">
        <v>175</v>
      </c>
      <c r="GO1650" s="77">
        <v>5.3000000000000005E-2</v>
      </c>
      <c r="GP1650" s="77">
        <v>3</v>
      </c>
      <c r="GQ1650" s="77">
        <v>0</v>
      </c>
      <c r="GR1650" s="77" t="s">
        <v>423</v>
      </c>
      <c r="GS1650" s="77">
        <v>0</v>
      </c>
      <c r="GT1650" s="77">
        <v>0</v>
      </c>
      <c r="GU1650" s="77">
        <v>0</v>
      </c>
      <c r="GV1650" s="77">
        <v>0</v>
      </c>
      <c r="GW1650" s="77">
        <v>0</v>
      </c>
      <c r="GX1650" s="77">
        <v>0</v>
      </c>
      <c r="GY1650" s="77">
        <v>5.5966209081309413E-2</v>
      </c>
      <c r="GZ1650" s="77">
        <v>9.4279402057366346E-2</v>
      </c>
    </row>
    <row r="1651" spans="98:208" x14ac:dyDescent="0.25">
      <c r="CT1651" s="77" t="s">
        <v>155</v>
      </c>
      <c r="CU1651" s="77" t="s">
        <v>456</v>
      </c>
      <c r="CV1651" s="77" t="s">
        <v>439</v>
      </c>
      <c r="CW1651" s="77">
        <v>2023</v>
      </c>
      <c r="CX1651" s="77">
        <v>0</v>
      </c>
      <c r="CY1651" s="77">
        <v>0</v>
      </c>
      <c r="CZ1651" s="77">
        <v>0</v>
      </c>
      <c r="DA1651" s="77">
        <v>0</v>
      </c>
      <c r="DB1651" s="77">
        <v>5.4750346070078129</v>
      </c>
      <c r="DC1651" s="77">
        <v>0.71896016785820405</v>
      </c>
      <c r="DD1651" s="77">
        <v>3.071497198615122</v>
      </c>
      <c r="DE1651" s="77">
        <v>1.6845772405344499</v>
      </c>
      <c r="DF1651" s="77">
        <v>0</v>
      </c>
      <c r="DG1651" s="77">
        <v>0.37599181639994927</v>
      </c>
      <c r="DH1651" s="77">
        <v>0.37599181639994927</v>
      </c>
      <c r="DI1651" s="77">
        <v>0.37599181639994927</v>
      </c>
      <c r="DJ1651" s="77">
        <v>4.803254446942685E-5</v>
      </c>
      <c r="DL1651" s="77">
        <v>0</v>
      </c>
      <c r="DM1651" s="77">
        <v>0</v>
      </c>
      <c r="DN1651" s="77">
        <v>0</v>
      </c>
      <c r="DO1651" s="77">
        <v>0</v>
      </c>
      <c r="DP1651" s="77">
        <v>1.8059843641371139E-5</v>
      </c>
      <c r="DQ1651" s="77">
        <v>1.8059843641371139E-5</v>
      </c>
      <c r="DR1651" s="77">
        <v>0</v>
      </c>
      <c r="DS1651" s="77">
        <v>1.8059843641371139E-5</v>
      </c>
      <c r="DT1651" s="77">
        <v>1.8059843641371139E-5</v>
      </c>
      <c r="DU1651" s="77">
        <v>0</v>
      </c>
      <c r="DV1651" s="77">
        <v>1.8059843641371139E-5</v>
      </c>
      <c r="DW1651" s="77">
        <v>1.8059843641371139E-5</v>
      </c>
      <c r="GE1651" s="77" t="s">
        <v>422</v>
      </c>
      <c r="GF1651" s="77" t="s">
        <v>155</v>
      </c>
      <c r="GG1651" s="77" t="s">
        <v>437</v>
      </c>
      <c r="GH1651" s="77" t="s">
        <v>474</v>
      </c>
      <c r="GI1651" s="77">
        <v>2021</v>
      </c>
      <c r="GJ1651" s="77" t="s">
        <v>305</v>
      </c>
      <c r="GK1651" s="77">
        <v>3.6425060683954513E-2</v>
      </c>
      <c r="GL1651" s="77">
        <v>714.33079099999998</v>
      </c>
      <c r="GM1651" s="77">
        <v>2021</v>
      </c>
      <c r="GN1651" s="77" t="s">
        <v>175</v>
      </c>
      <c r="GO1651" s="77">
        <v>0.13250000000000001</v>
      </c>
      <c r="GP1651" s="77">
        <v>3</v>
      </c>
      <c r="GQ1651" s="77">
        <v>0</v>
      </c>
      <c r="GR1651" s="77" t="s">
        <v>423</v>
      </c>
      <c r="GS1651" s="77">
        <v>0.1527377521613833</v>
      </c>
      <c r="GT1651" s="77">
        <v>5.563481891209191E-3</v>
      </c>
      <c r="GU1651" s="77">
        <v>0.1527377521613833</v>
      </c>
      <c r="GV1651" s="77">
        <v>5.563481891209191E-3</v>
      </c>
      <c r="GW1651" s="77">
        <v>0</v>
      </c>
      <c r="GX1651" s="77">
        <v>0</v>
      </c>
      <c r="GY1651" s="77">
        <v>0</v>
      </c>
      <c r="GZ1651" s="77">
        <v>0</v>
      </c>
    </row>
    <row r="1652" spans="98:208" x14ac:dyDescent="0.25">
      <c r="CT1652" s="77" t="s">
        <v>155</v>
      </c>
      <c r="CU1652" s="77" t="s">
        <v>456</v>
      </c>
      <c r="CV1652" s="77" t="s">
        <v>439</v>
      </c>
      <c r="CW1652" s="77">
        <v>2024</v>
      </c>
      <c r="CX1652" s="77">
        <v>0</v>
      </c>
      <c r="CY1652" s="77">
        <v>0</v>
      </c>
      <c r="CZ1652" s="77">
        <v>0</v>
      </c>
      <c r="DA1652" s="77">
        <v>0</v>
      </c>
      <c r="DB1652" s="77">
        <v>5.4750346070078129</v>
      </c>
      <c r="DC1652" s="77">
        <v>0.71896016785820405</v>
      </c>
      <c r="DD1652" s="77">
        <v>3.071497198615122</v>
      </c>
      <c r="DE1652" s="77">
        <v>1.6845772405344499</v>
      </c>
      <c r="DF1652" s="77">
        <v>0</v>
      </c>
      <c r="DG1652" s="77">
        <v>0</v>
      </c>
      <c r="DH1652" s="77">
        <v>0.37599181639994927</v>
      </c>
      <c r="DI1652" s="77">
        <v>0.37599181639994927</v>
      </c>
      <c r="DJ1652" s="77">
        <v>4.803254446942685E-5</v>
      </c>
      <c r="DL1652" s="77">
        <v>0</v>
      </c>
      <c r="DM1652" s="77">
        <v>0</v>
      </c>
      <c r="DN1652" s="77">
        <v>0</v>
      </c>
      <c r="DO1652" s="77">
        <v>0</v>
      </c>
      <c r="DP1652" s="77">
        <v>0</v>
      </c>
      <c r="DQ1652" s="77">
        <v>0</v>
      </c>
      <c r="DR1652" s="77">
        <v>0</v>
      </c>
      <c r="DS1652" s="77">
        <v>1.8059843641371139E-5</v>
      </c>
      <c r="DT1652" s="77">
        <v>1.8059843641371139E-5</v>
      </c>
      <c r="DU1652" s="77">
        <v>0</v>
      </c>
      <c r="DV1652" s="77">
        <v>1.8059843641371139E-5</v>
      </c>
      <c r="DW1652" s="77">
        <v>1.8059843641371139E-5</v>
      </c>
      <c r="GE1652" s="77" t="s">
        <v>425</v>
      </c>
      <c r="GF1652" s="77" t="s">
        <v>155</v>
      </c>
      <c r="GG1652" s="77" t="s">
        <v>437</v>
      </c>
      <c r="GH1652" s="77" t="s">
        <v>474</v>
      </c>
      <c r="GI1652" s="77">
        <v>2021</v>
      </c>
      <c r="GJ1652" s="77" t="s">
        <v>301</v>
      </c>
      <c r="GK1652" s="77">
        <v>1.5808724525432239E-3</v>
      </c>
      <c r="GL1652" s="77">
        <v>714.33079099999998</v>
      </c>
      <c r="GM1652" s="77">
        <v>2021</v>
      </c>
      <c r="GN1652" s="77" t="s">
        <v>175</v>
      </c>
      <c r="GO1652" s="77">
        <v>5.3000000000000005E-2</v>
      </c>
      <c r="GP1652" s="77">
        <v>3</v>
      </c>
      <c r="GQ1652" s="77">
        <v>0</v>
      </c>
      <c r="GR1652" s="77" t="s">
        <v>423</v>
      </c>
      <c r="GS1652" s="77">
        <v>5.5966209081309413E-2</v>
      </c>
      <c r="GT1652" s="77">
        <v>8.8475438209916469E-5</v>
      </c>
      <c r="GU1652" s="77">
        <v>5.5966209081309413E-2</v>
      </c>
      <c r="GV1652" s="77">
        <v>8.8475438209916469E-5</v>
      </c>
      <c r="GW1652" s="77">
        <v>0</v>
      </c>
      <c r="GX1652" s="77">
        <v>0</v>
      </c>
      <c r="GY1652" s="77">
        <v>0</v>
      </c>
      <c r="GZ1652" s="77">
        <v>0</v>
      </c>
    </row>
    <row r="1653" spans="98:208" x14ac:dyDescent="0.25">
      <c r="CT1653" s="77" t="s">
        <v>155</v>
      </c>
      <c r="CU1653" s="77" t="s">
        <v>456</v>
      </c>
      <c r="CV1653" s="77" t="s">
        <v>439</v>
      </c>
      <c r="CW1653" s="77">
        <v>2025</v>
      </c>
      <c r="CX1653" s="77">
        <v>0</v>
      </c>
      <c r="CY1653" s="77">
        <v>0</v>
      </c>
      <c r="CZ1653" s="77">
        <v>0</v>
      </c>
      <c r="DA1653" s="77">
        <v>0</v>
      </c>
      <c r="DB1653" s="77">
        <v>5.4750346070078129</v>
      </c>
      <c r="DC1653" s="77">
        <v>0.71896016785820405</v>
      </c>
      <c r="DD1653" s="77">
        <v>3.071497198615122</v>
      </c>
      <c r="DE1653" s="77">
        <v>1.6845772405344499</v>
      </c>
      <c r="DF1653" s="77">
        <v>0</v>
      </c>
      <c r="DG1653" s="77">
        <v>0</v>
      </c>
      <c r="DH1653" s="77">
        <v>0</v>
      </c>
      <c r="DI1653" s="77">
        <v>0.37599181639994927</v>
      </c>
      <c r="DJ1653" s="77">
        <v>4.803254446942685E-5</v>
      </c>
      <c r="DL1653" s="77">
        <v>0</v>
      </c>
      <c r="DM1653" s="77">
        <v>0</v>
      </c>
      <c r="DN1653" s="77">
        <v>0</v>
      </c>
      <c r="DO1653" s="77">
        <v>0</v>
      </c>
      <c r="DP1653" s="77">
        <v>0</v>
      </c>
      <c r="DQ1653" s="77">
        <v>0</v>
      </c>
      <c r="DR1653" s="77">
        <v>0</v>
      </c>
      <c r="DS1653" s="77">
        <v>0</v>
      </c>
      <c r="DT1653" s="77">
        <v>0</v>
      </c>
      <c r="DU1653" s="77">
        <v>0</v>
      </c>
      <c r="DV1653" s="77">
        <v>1.8059843641371139E-5</v>
      </c>
      <c r="DW1653" s="77">
        <v>1.8059843641371139E-5</v>
      </c>
      <c r="GE1653" s="77" t="s">
        <v>427</v>
      </c>
      <c r="GF1653" s="77" t="s">
        <v>155</v>
      </c>
      <c r="GG1653" s="77" t="s">
        <v>437</v>
      </c>
      <c r="GH1653" s="77" t="s">
        <v>474</v>
      </c>
      <c r="GI1653" s="77">
        <v>2021</v>
      </c>
      <c r="GJ1653" s="77" t="s">
        <v>303</v>
      </c>
      <c r="GK1653" s="77">
        <v>3.9894642198450722E-2</v>
      </c>
      <c r="GL1653" s="77">
        <v>714.33079099999998</v>
      </c>
      <c r="GM1653" s="77">
        <v>2021</v>
      </c>
      <c r="GN1653" s="77" t="s">
        <v>175</v>
      </c>
      <c r="GO1653" s="77">
        <v>5.3000000000000005E-2</v>
      </c>
      <c r="GP1653" s="77">
        <v>3</v>
      </c>
      <c r="GQ1653" s="77">
        <v>0</v>
      </c>
      <c r="GR1653" s="77" t="s">
        <v>423</v>
      </c>
      <c r="GS1653" s="77">
        <v>5.5966209081309413E-2</v>
      </c>
      <c r="GT1653" s="77">
        <v>2.2327518865025227E-3</v>
      </c>
      <c r="GU1653" s="77">
        <v>5.5966209081309413E-2</v>
      </c>
      <c r="GV1653" s="77">
        <v>2.2327518865025227E-3</v>
      </c>
      <c r="GW1653" s="77">
        <v>0</v>
      </c>
      <c r="GX1653" s="77">
        <v>0</v>
      </c>
      <c r="GY1653" s="77">
        <v>0</v>
      </c>
      <c r="GZ1653" s="77">
        <v>0</v>
      </c>
    </row>
    <row r="1654" spans="98:208" x14ac:dyDescent="0.25">
      <c r="CT1654" s="77" t="s">
        <v>155</v>
      </c>
      <c r="CU1654" s="77" t="s">
        <v>456</v>
      </c>
      <c r="CV1654" s="77" t="s">
        <v>446</v>
      </c>
      <c r="CW1654" s="77">
        <v>2020</v>
      </c>
      <c r="CX1654" s="77">
        <v>0</v>
      </c>
      <c r="CY1654" s="77">
        <v>0</v>
      </c>
      <c r="CZ1654" s="77">
        <v>0</v>
      </c>
      <c r="DA1654" s="77">
        <v>0</v>
      </c>
      <c r="DB1654" s="77">
        <v>7.7900575334948499E-2</v>
      </c>
      <c r="DC1654" s="77">
        <v>3.6425060683954368E-2</v>
      </c>
      <c r="DD1654" s="77">
        <v>1.580872452542864E-3</v>
      </c>
      <c r="DE1654" s="77">
        <v>3.9894642198450431E-2</v>
      </c>
      <c r="DF1654" s="77">
        <v>7.8847092159215725E-3</v>
      </c>
      <c r="DG1654" s="77">
        <v>0</v>
      </c>
      <c r="DH1654" s="77">
        <v>0</v>
      </c>
      <c r="DI1654" s="77">
        <v>0</v>
      </c>
      <c r="DJ1654" s="77">
        <v>4.1898647726726149E-3</v>
      </c>
      <c r="DL1654" s="77">
        <v>0</v>
      </c>
      <c r="DM1654" s="77">
        <v>3.3035865386556914E-5</v>
      </c>
      <c r="DN1654" s="77">
        <v>3.3035865386556914E-5</v>
      </c>
      <c r="DO1654" s="77">
        <v>0</v>
      </c>
      <c r="DP1654" s="77">
        <v>0</v>
      </c>
      <c r="DQ1654" s="77">
        <v>0</v>
      </c>
      <c r="DR1654" s="77">
        <v>0</v>
      </c>
      <c r="DS1654" s="77">
        <v>0</v>
      </c>
      <c r="DT1654" s="77">
        <v>0</v>
      </c>
      <c r="DU1654" s="77">
        <v>0</v>
      </c>
      <c r="DV1654" s="77">
        <v>0</v>
      </c>
      <c r="DW1654" s="77">
        <v>0</v>
      </c>
      <c r="GE1654" s="77" t="s">
        <v>422</v>
      </c>
      <c r="GF1654" s="77" t="s">
        <v>155</v>
      </c>
      <c r="GG1654" s="77" t="s">
        <v>437</v>
      </c>
      <c r="GH1654" s="77" t="s">
        <v>474</v>
      </c>
      <c r="GI1654" s="77">
        <v>2022</v>
      </c>
      <c r="GJ1654" s="77" t="s">
        <v>305</v>
      </c>
      <c r="GK1654" s="77">
        <v>3.6425060683954513E-2</v>
      </c>
      <c r="GL1654" s="77">
        <v>714.33079099999998</v>
      </c>
      <c r="GM1654" s="77">
        <v>2022</v>
      </c>
      <c r="GN1654" s="77" t="s">
        <v>175</v>
      </c>
      <c r="GO1654" s="77">
        <v>0.13250000000000001</v>
      </c>
      <c r="GP1654" s="77">
        <v>3</v>
      </c>
      <c r="GQ1654" s="77">
        <v>0</v>
      </c>
      <c r="GR1654" s="77" t="s">
        <v>423</v>
      </c>
      <c r="GS1654" s="77">
        <v>0.1527377521613833</v>
      </c>
      <c r="GT1654" s="77">
        <v>5.563481891209191E-3</v>
      </c>
      <c r="GU1654" s="77">
        <v>0.1527377521613833</v>
      </c>
      <c r="GV1654" s="77">
        <v>5.563481891209191E-3</v>
      </c>
      <c r="GW1654" s="77">
        <v>0.1527377521613833</v>
      </c>
      <c r="GX1654" s="77">
        <v>5.563481891209191E-3</v>
      </c>
      <c r="GY1654" s="77">
        <v>0</v>
      </c>
      <c r="GZ1654" s="77">
        <v>0</v>
      </c>
    </row>
    <row r="1655" spans="98:208" x14ac:dyDescent="0.25">
      <c r="CT1655" s="77" t="s">
        <v>155</v>
      </c>
      <c r="CU1655" s="77" t="s">
        <v>456</v>
      </c>
      <c r="CV1655" s="77" t="s">
        <v>446</v>
      </c>
      <c r="CW1655" s="77">
        <v>2021</v>
      </c>
      <c r="CX1655" s="77">
        <v>0</v>
      </c>
      <c r="CY1655" s="77">
        <v>0</v>
      </c>
      <c r="CZ1655" s="77">
        <v>0</v>
      </c>
      <c r="DA1655" s="77">
        <v>0</v>
      </c>
      <c r="DB1655" s="77">
        <v>7.7900575334948499E-2</v>
      </c>
      <c r="DC1655" s="77">
        <v>3.6425060683954368E-2</v>
      </c>
      <c r="DD1655" s="77">
        <v>1.580872452542864E-3</v>
      </c>
      <c r="DE1655" s="77">
        <v>3.9894642198450431E-2</v>
      </c>
      <c r="DF1655" s="77">
        <v>7.8847092159215725E-3</v>
      </c>
      <c r="DG1655" s="77">
        <v>7.8847092159215725E-3</v>
      </c>
      <c r="DH1655" s="77">
        <v>0</v>
      </c>
      <c r="DI1655" s="77">
        <v>0</v>
      </c>
      <c r="DJ1655" s="77">
        <v>4.1898647726726149E-3</v>
      </c>
      <c r="DL1655" s="77">
        <v>0</v>
      </c>
      <c r="DM1655" s="77">
        <v>3.3035865386556914E-5</v>
      </c>
      <c r="DN1655" s="77">
        <v>3.3035865386556914E-5</v>
      </c>
      <c r="DO1655" s="77">
        <v>0</v>
      </c>
      <c r="DP1655" s="77">
        <v>3.3035865386556914E-5</v>
      </c>
      <c r="DQ1655" s="77">
        <v>3.3035865386556914E-5</v>
      </c>
      <c r="DR1655" s="77">
        <v>0</v>
      </c>
      <c r="DS1655" s="77">
        <v>0</v>
      </c>
      <c r="DT1655" s="77">
        <v>0</v>
      </c>
      <c r="DU1655" s="77">
        <v>0</v>
      </c>
      <c r="DV1655" s="77">
        <v>0</v>
      </c>
      <c r="DW1655" s="77">
        <v>0</v>
      </c>
      <c r="GE1655" s="77" t="s">
        <v>425</v>
      </c>
      <c r="GF1655" s="77" t="s">
        <v>155</v>
      </c>
      <c r="GG1655" s="77" t="s">
        <v>437</v>
      </c>
      <c r="GH1655" s="77" t="s">
        <v>474</v>
      </c>
      <c r="GI1655" s="77">
        <v>2022</v>
      </c>
      <c r="GJ1655" s="77" t="s">
        <v>301</v>
      </c>
      <c r="GK1655" s="77">
        <v>1.5808724525432239E-3</v>
      </c>
      <c r="GL1655" s="77">
        <v>714.33079099999998</v>
      </c>
      <c r="GM1655" s="77">
        <v>2022</v>
      </c>
      <c r="GN1655" s="77" t="s">
        <v>175</v>
      </c>
      <c r="GO1655" s="77">
        <v>5.3000000000000005E-2</v>
      </c>
      <c r="GP1655" s="77">
        <v>3</v>
      </c>
      <c r="GQ1655" s="77">
        <v>0</v>
      </c>
      <c r="GR1655" s="77" t="s">
        <v>423</v>
      </c>
      <c r="GS1655" s="77">
        <v>5.5966209081309413E-2</v>
      </c>
      <c r="GT1655" s="77">
        <v>8.8475438209916469E-5</v>
      </c>
      <c r="GU1655" s="77">
        <v>5.5966209081309413E-2</v>
      </c>
      <c r="GV1655" s="77">
        <v>8.8475438209916469E-5</v>
      </c>
      <c r="GW1655" s="77">
        <v>5.5966209081309413E-2</v>
      </c>
      <c r="GX1655" s="77">
        <v>8.8475438209916469E-5</v>
      </c>
      <c r="GY1655" s="77">
        <v>0</v>
      </c>
      <c r="GZ1655" s="77">
        <v>0</v>
      </c>
    </row>
    <row r="1656" spans="98:208" x14ac:dyDescent="0.25">
      <c r="CT1656" s="77" t="s">
        <v>155</v>
      </c>
      <c r="CU1656" s="77" t="s">
        <v>456</v>
      </c>
      <c r="CV1656" s="77" t="s">
        <v>446</v>
      </c>
      <c r="CW1656" s="77">
        <v>2022</v>
      </c>
      <c r="CX1656" s="77">
        <v>0</v>
      </c>
      <c r="CY1656" s="77">
        <v>0</v>
      </c>
      <c r="CZ1656" s="77">
        <v>0</v>
      </c>
      <c r="DA1656" s="77">
        <v>0</v>
      </c>
      <c r="DB1656" s="77">
        <v>7.7900575334948499E-2</v>
      </c>
      <c r="DC1656" s="77">
        <v>3.6425060683954368E-2</v>
      </c>
      <c r="DD1656" s="77">
        <v>1.580872452542864E-3</v>
      </c>
      <c r="DE1656" s="77">
        <v>3.9894642198450431E-2</v>
      </c>
      <c r="DF1656" s="77">
        <v>7.8847092159215725E-3</v>
      </c>
      <c r="DG1656" s="77">
        <v>7.8847092159215725E-3</v>
      </c>
      <c r="DH1656" s="77">
        <v>7.8847092159215725E-3</v>
      </c>
      <c r="DI1656" s="77">
        <v>0</v>
      </c>
      <c r="DJ1656" s="77">
        <v>4.1898647726726149E-3</v>
      </c>
      <c r="DL1656" s="77">
        <v>0</v>
      </c>
      <c r="DM1656" s="77">
        <v>3.3035865386556914E-5</v>
      </c>
      <c r="DN1656" s="77">
        <v>3.3035865386556914E-5</v>
      </c>
      <c r="DO1656" s="77">
        <v>0</v>
      </c>
      <c r="DP1656" s="77">
        <v>3.3035865386556914E-5</v>
      </c>
      <c r="DQ1656" s="77">
        <v>3.3035865386556914E-5</v>
      </c>
      <c r="DR1656" s="77">
        <v>0</v>
      </c>
      <c r="DS1656" s="77">
        <v>3.3035865386556914E-5</v>
      </c>
      <c r="DT1656" s="77">
        <v>3.3035865386556914E-5</v>
      </c>
      <c r="DU1656" s="77">
        <v>0</v>
      </c>
      <c r="DV1656" s="77">
        <v>0</v>
      </c>
      <c r="DW1656" s="77">
        <v>0</v>
      </c>
      <c r="GE1656" s="77" t="s">
        <v>427</v>
      </c>
      <c r="GF1656" s="77" t="s">
        <v>155</v>
      </c>
      <c r="GG1656" s="77" t="s">
        <v>437</v>
      </c>
      <c r="GH1656" s="77" t="s">
        <v>474</v>
      </c>
      <c r="GI1656" s="77">
        <v>2022</v>
      </c>
      <c r="GJ1656" s="77" t="s">
        <v>303</v>
      </c>
      <c r="GK1656" s="77">
        <v>3.9894642198450722E-2</v>
      </c>
      <c r="GL1656" s="77">
        <v>714.33079099999998</v>
      </c>
      <c r="GM1656" s="77">
        <v>2022</v>
      </c>
      <c r="GN1656" s="77" t="s">
        <v>175</v>
      </c>
      <c r="GO1656" s="77">
        <v>5.3000000000000005E-2</v>
      </c>
      <c r="GP1656" s="77">
        <v>3</v>
      </c>
      <c r="GQ1656" s="77">
        <v>0</v>
      </c>
      <c r="GR1656" s="77" t="s">
        <v>423</v>
      </c>
      <c r="GS1656" s="77">
        <v>5.5966209081309413E-2</v>
      </c>
      <c r="GT1656" s="77">
        <v>2.2327518865025227E-3</v>
      </c>
      <c r="GU1656" s="77">
        <v>5.5966209081309413E-2</v>
      </c>
      <c r="GV1656" s="77">
        <v>2.2327518865025227E-3</v>
      </c>
      <c r="GW1656" s="77">
        <v>5.5966209081309413E-2</v>
      </c>
      <c r="GX1656" s="77">
        <v>2.2327518865025227E-3</v>
      </c>
      <c r="GY1656" s="77">
        <v>0</v>
      </c>
      <c r="GZ1656" s="77">
        <v>0</v>
      </c>
    </row>
    <row r="1657" spans="98:208" x14ac:dyDescent="0.25">
      <c r="CT1657" s="77" t="s">
        <v>155</v>
      </c>
      <c r="CU1657" s="77" t="s">
        <v>456</v>
      </c>
      <c r="CV1657" s="77" t="s">
        <v>446</v>
      </c>
      <c r="CW1657" s="77">
        <v>2023</v>
      </c>
      <c r="CX1657" s="77">
        <v>0</v>
      </c>
      <c r="CY1657" s="77">
        <v>0</v>
      </c>
      <c r="CZ1657" s="77">
        <v>0</v>
      </c>
      <c r="DA1657" s="77">
        <v>0</v>
      </c>
      <c r="DB1657" s="77">
        <v>8.0408269036977037E-2</v>
      </c>
      <c r="DC1657" s="77">
        <v>3.7590224611390582E-2</v>
      </c>
      <c r="DD1657" s="77">
        <v>1.6314334115686961E-3</v>
      </c>
      <c r="DE1657" s="77">
        <v>4.1186611014017348E-2</v>
      </c>
      <c r="DF1657" s="77">
        <v>0</v>
      </c>
      <c r="DG1657" s="77">
        <v>8.1378100371604489E-3</v>
      </c>
      <c r="DH1657" s="77">
        <v>8.1378100371604489E-3</v>
      </c>
      <c r="DI1657" s="77">
        <v>8.1378100371604489E-3</v>
      </c>
      <c r="DJ1657" s="77">
        <v>4.1898647726726149E-3</v>
      </c>
      <c r="DL1657" s="77">
        <v>0</v>
      </c>
      <c r="DM1657" s="77">
        <v>0</v>
      </c>
      <c r="DN1657" s="77">
        <v>0</v>
      </c>
      <c r="DO1657" s="77">
        <v>0</v>
      </c>
      <c r="DP1657" s="77">
        <v>3.4096323601400186E-5</v>
      </c>
      <c r="DQ1657" s="77">
        <v>3.4096323601400186E-5</v>
      </c>
      <c r="DR1657" s="77">
        <v>0</v>
      </c>
      <c r="DS1657" s="77">
        <v>3.4096323601400186E-5</v>
      </c>
      <c r="DT1657" s="77">
        <v>3.4096323601400186E-5</v>
      </c>
      <c r="DU1657" s="77">
        <v>0</v>
      </c>
      <c r="DV1657" s="77">
        <v>3.4096323601400186E-5</v>
      </c>
      <c r="DW1657" s="77">
        <v>3.4096323601400186E-5</v>
      </c>
      <c r="GE1657" s="77" t="s">
        <v>422</v>
      </c>
      <c r="GF1657" s="77" t="s">
        <v>155</v>
      </c>
      <c r="GG1657" s="77" t="s">
        <v>437</v>
      </c>
      <c r="GH1657" s="77" t="s">
        <v>474</v>
      </c>
      <c r="GI1657" s="77">
        <v>2023</v>
      </c>
      <c r="GJ1657" s="77" t="s">
        <v>305</v>
      </c>
      <c r="GK1657" s="77">
        <v>3.7590224611390707E-2</v>
      </c>
      <c r="GL1657" s="77">
        <v>714.33079099999998</v>
      </c>
      <c r="GM1657" s="77">
        <v>2023</v>
      </c>
      <c r="GN1657" s="77" t="s">
        <v>175</v>
      </c>
      <c r="GO1657" s="77">
        <v>0.13250000000000001</v>
      </c>
      <c r="GP1657" s="77">
        <v>3</v>
      </c>
      <c r="GQ1657" s="77">
        <v>0</v>
      </c>
      <c r="GR1657" s="77" t="s">
        <v>423</v>
      </c>
      <c r="GS1657" s="77">
        <v>0</v>
      </c>
      <c r="GT1657" s="77">
        <v>0</v>
      </c>
      <c r="GU1657" s="77">
        <v>0.1527377521613833</v>
      </c>
      <c r="GV1657" s="77">
        <v>5.7414464103853246E-3</v>
      </c>
      <c r="GW1657" s="77">
        <v>0.1527377521613833</v>
      </c>
      <c r="GX1657" s="77">
        <v>5.7414464103853246E-3</v>
      </c>
      <c r="GY1657" s="77">
        <v>0.1527377521613833</v>
      </c>
      <c r="GZ1657" s="77">
        <v>5.7414464103853246E-3</v>
      </c>
    </row>
    <row r="1658" spans="98:208" x14ac:dyDescent="0.25">
      <c r="CT1658" s="77" t="s">
        <v>155</v>
      </c>
      <c r="CU1658" s="77" t="s">
        <v>456</v>
      </c>
      <c r="CV1658" s="77" t="s">
        <v>446</v>
      </c>
      <c r="CW1658" s="77">
        <v>2024</v>
      </c>
      <c r="CX1658" s="77">
        <v>0</v>
      </c>
      <c r="CY1658" s="77">
        <v>0</v>
      </c>
      <c r="CZ1658" s="77">
        <v>0</v>
      </c>
      <c r="DA1658" s="77">
        <v>0</v>
      </c>
      <c r="DB1658" s="77">
        <v>8.0408269036977037E-2</v>
      </c>
      <c r="DC1658" s="77">
        <v>3.7590224611390582E-2</v>
      </c>
      <c r="DD1658" s="77">
        <v>1.6314334115686961E-3</v>
      </c>
      <c r="DE1658" s="77">
        <v>4.1186611014017348E-2</v>
      </c>
      <c r="DF1658" s="77">
        <v>0</v>
      </c>
      <c r="DG1658" s="77">
        <v>0</v>
      </c>
      <c r="DH1658" s="77">
        <v>8.1378100371604489E-3</v>
      </c>
      <c r="DI1658" s="77">
        <v>8.1378100371604489E-3</v>
      </c>
      <c r="DJ1658" s="77">
        <v>4.1898647726726149E-3</v>
      </c>
      <c r="DL1658" s="77">
        <v>0</v>
      </c>
      <c r="DM1658" s="77">
        <v>0</v>
      </c>
      <c r="DN1658" s="77">
        <v>0</v>
      </c>
      <c r="DO1658" s="77">
        <v>0</v>
      </c>
      <c r="DP1658" s="77">
        <v>0</v>
      </c>
      <c r="DQ1658" s="77">
        <v>0</v>
      </c>
      <c r="DR1658" s="77">
        <v>0</v>
      </c>
      <c r="DS1658" s="77">
        <v>3.4096323601400186E-5</v>
      </c>
      <c r="DT1658" s="77">
        <v>3.4096323601400186E-5</v>
      </c>
      <c r="DU1658" s="77">
        <v>0</v>
      </c>
      <c r="DV1658" s="77">
        <v>3.4096323601400186E-5</v>
      </c>
      <c r="DW1658" s="77">
        <v>3.4096323601400186E-5</v>
      </c>
      <c r="GE1658" s="77" t="s">
        <v>425</v>
      </c>
      <c r="GF1658" s="77" t="s">
        <v>155</v>
      </c>
      <c r="GG1658" s="77" t="s">
        <v>437</v>
      </c>
      <c r="GH1658" s="77" t="s">
        <v>474</v>
      </c>
      <c r="GI1658" s="77">
        <v>2023</v>
      </c>
      <c r="GJ1658" s="77" t="s">
        <v>301</v>
      </c>
      <c r="GK1658" s="77">
        <v>1.631433411568708E-3</v>
      </c>
      <c r="GL1658" s="77">
        <v>714.33079099999998</v>
      </c>
      <c r="GM1658" s="77">
        <v>2023</v>
      </c>
      <c r="GN1658" s="77" t="s">
        <v>175</v>
      </c>
      <c r="GO1658" s="77">
        <v>5.3000000000000005E-2</v>
      </c>
      <c r="GP1658" s="77">
        <v>3</v>
      </c>
      <c r="GQ1658" s="77">
        <v>0</v>
      </c>
      <c r="GR1658" s="77" t="s">
        <v>423</v>
      </c>
      <c r="GS1658" s="77">
        <v>0</v>
      </c>
      <c r="GT1658" s="77">
        <v>0</v>
      </c>
      <c r="GU1658" s="77">
        <v>5.5966209081309413E-2</v>
      </c>
      <c r="GV1658" s="77">
        <v>9.130514341408823E-5</v>
      </c>
      <c r="GW1658" s="77">
        <v>5.5966209081309413E-2</v>
      </c>
      <c r="GX1658" s="77">
        <v>9.130514341408823E-5</v>
      </c>
      <c r="GY1658" s="77">
        <v>5.5966209081309413E-2</v>
      </c>
      <c r="GZ1658" s="77">
        <v>9.130514341408823E-5</v>
      </c>
    </row>
    <row r="1659" spans="98:208" x14ac:dyDescent="0.25">
      <c r="CT1659" s="77" t="s">
        <v>155</v>
      </c>
      <c r="CU1659" s="77" t="s">
        <v>456</v>
      </c>
      <c r="CV1659" s="77" t="s">
        <v>446</v>
      </c>
      <c r="CW1659" s="77">
        <v>2025</v>
      </c>
      <c r="CX1659" s="77">
        <v>0</v>
      </c>
      <c r="CY1659" s="77">
        <v>0</v>
      </c>
      <c r="CZ1659" s="77">
        <v>0</v>
      </c>
      <c r="DA1659" s="77">
        <v>0</v>
      </c>
      <c r="DB1659" s="77">
        <v>8.0408269036977037E-2</v>
      </c>
      <c r="DC1659" s="77">
        <v>3.7590224611390582E-2</v>
      </c>
      <c r="DD1659" s="77">
        <v>1.6314334115686961E-3</v>
      </c>
      <c r="DE1659" s="77">
        <v>4.1186611014017348E-2</v>
      </c>
      <c r="DF1659" s="77">
        <v>0</v>
      </c>
      <c r="DG1659" s="77">
        <v>0</v>
      </c>
      <c r="DH1659" s="77">
        <v>0</v>
      </c>
      <c r="DI1659" s="77">
        <v>8.1378100371604489E-3</v>
      </c>
      <c r="DJ1659" s="77">
        <v>4.1898647726726149E-3</v>
      </c>
      <c r="DL1659" s="77">
        <v>0</v>
      </c>
      <c r="DM1659" s="77">
        <v>0</v>
      </c>
      <c r="DN1659" s="77">
        <v>0</v>
      </c>
      <c r="DO1659" s="77">
        <v>0</v>
      </c>
      <c r="DP1659" s="77">
        <v>0</v>
      </c>
      <c r="DQ1659" s="77">
        <v>0</v>
      </c>
      <c r="DR1659" s="77">
        <v>0</v>
      </c>
      <c r="DS1659" s="77">
        <v>0</v>
      </c>
      <c r="DT1659" s="77">
        <v>0</v>
      </c>
      <c r="DU1659" s="77">
        <v>0</v>
      </c>
      <c r="DV1659" s="77">
        <v>3.4096323601400186E-5</v>
      </c>
      <c r="DW1659" s="77">
        <v>3.4096323601400186E-5</v>
      </c>
      <c r="GE1659" s="77" t="s">
        <v>427</v>
      </c>
      <c r="GF1659" s="77" t="s">
        <v>155</v>
      </c>
      <c r="GG1659" s="77" t="s">
        <v>437</v>
      </c>
      <c r="GH1659" s="77" t="s">
        <v>474</v>
      </c>
      <c r="GI1659" s="77">
        <v>2023</v>
      </c>
      <c r="GJ1659" s="77" t="s">
        <v>303</v>
      </c>
      <c r="GK1659" s="77">
        <v>4.1186611014017667E-2</v>
      </c>
      <c r="GL1659" s="77">
        <v>714.33079099999998</v>
      </c>
      <c r="GM1659" s="77">
        <v>2023</v>
      </c>
      <c r="GN1659" s="77" t="s">
        <v>175</v>
      </c>
      <c r="GO1659" s="77">
        <v>5.3000000000000005E-2</v>
      </c>
      <c r="GP1659" s="77">
        <v>3</v>
      </c>
      <c r="GQ1659" s="77">
        <v>0</v>
      </c>
      <c r="GR1659" s="77" t="s">
        <v>423</v>
      </c>
      <c r="GS1659" s="77">
        <v>0</v>
      </c>
      <c r="GT1659" s="77">
        <v>0</v>
      </c>
      <c r="GU1659" s="77">
        <v>5.5966209081309413E-2</v>
      </c>
      <c r="GV1659" s="77">
        <v>2.3050584833610738E-3</v>
      </c>
      <c r="GW1659" s="77">
        <v>5.5966209081309413E-2</v>
      </c>
      <c r="GX1659" s="77">
        <v>2.3050584833610738E-3</v>
      </c>
      <c r="GY1659" s="77">
        <v>5.5966209081309413E-2</v>
      </c>
      <c r="GZ1659" s="77">
        <v>2.3050584833610738E-3</v>
      </c>
    </row>
    <row r="1660" spans="98:208" x14ac:dyDescent="0.25">
      <c r="CT1660" s="77" t="s">
        <v>155</v>
      </c>
      <c r="CU1660" s="77" t="s">
        <v>456</v>
      </c>
      <c r="CV1660" s="77" t="s">
        <v>453</v>
      </c>
      <c r="CW1660" s="77">
        <v>2020</v>
      </c>
      <c r="CX1660" s="77">
        <v>0</v>
      </c>
      <c r="CY1660" s="77">
        <v>0</v>
      </c>
      <c r="CZ1660" s="77">
        <v>0</v>
      </c>
      <c r="DA1660" s="77">
        <v>0</v>
      </c>
      <c r="DB1660" s="77">
        <v>14146.13064133258</v>
      </c>
      <c r="DC1660" s="77">
        <v>222.2294216278315</v>
      </c>
      <c r="DD1660" s="77">
        <v>8585.72280924798</v>
      </c>
      <c r="DE1660" s="77">
        <v>5338.1784104567669</v>
      </c>
      <c r="DF1660" s="77">
        <v>813.21078921305423</v>
      </c>
      <c r="DG1660" s="77">
        <v>0</v>
      </c>
      <c r="DH1660" s="77">
        <v>0</v>
      </c>
      <c r="DI1660" s="77">
        <v>0</v>
      </c>
      <c r="DJ1660" s="77">
        <v>1.3565696750509129E-4</v>
      </c>
      <c r="DL1660" s="77">
        <v>0</v>
      </c>
      <c r="DM1660" s="77">
        <v>0.11031770960706494</v>
      </c>
      <c r="DN1660" s="77">
        <v>0.11031770960706494</v>
      </c>
      <c r="DO1660" s="77">
        <v>0</v>
      </c>
      <c r="DP1660" s="77">
        <v>0</v>
      </c>
      <c r="DQ1660" s="77">
        <v>0</v>
      </c>
      <c r="DR1660" s="77">
        <v>0</v>
      </c>
      <c r="DS1660" s="77">
        <v>0</v>
      </c>
      <c r="DT1660" s="77">
        <v>0</v>
      </c>
      <c r="DU1660" s="77">
        <v>0</v>
      </c>
      <c r="DV1660" s="77">
        <v>0</v>
      </c>
      <c r="DW1660" s="77">
        <v>0</v>
      </c>
      <c r="GE1660" s="77" t="s">
        <v>422</v>
      </c>
      <c r="GF1660" s="77" t="s">
        <v>155</v>
      </c>
      <c r="GG1660" s="77" t="s">
        <v>437</v>
      </c>
      <c r="GH1660" s="77" t="s">
        <v>474</v>
      </c>
      <c r="GI1660" s="77">
        <v>2024</v>
      </c>
      <c r="GJ1660" s="77" t="s">
        <v>305</v>
      </c>
      <c r="GK1660" s="77">
        <v>3.7590224611390707E-2</v>
      </c>
      <c r="GL1660" s="77">
        <v>714.33079099999998</v>
      </c>
      <c r="GM1660" s="77">
        <v>2024</v>
      </c>
      <c r="GN1660" s="77" t="s">
        <v>175</v>
      </c>
      <c r="GO1660" s="77">
        <v>0.13250000000000001</v>
      </c>
      <c r="GP1660" s="77">
        <v>3</v>
      </c>
      <c r="GQ1660" s="77">
        <v>0</v>
      </c>
      <c r="GR1660" s="77" t="s">
        <v>423</v>
      </c>
      <c r="GS1660" s="77">
        <v>0</v>
      </c>
      <c r="GT1660" s="77">
        <v>0</v>
      </c>
      <c r="GU1660" s="77">
        <v>0</v>
      </c>
      <c r="GV1660" s="77">
        <v>0</v>
      </c>
      <c r="GW1660" s="77">
        <v>0.1527377521613833</v>
      </c>
      <c r="GX1660" s="77">
        <v>5.7414464103853246E-3</v>
      </c>
      <c r="GY1660" s="77">
        <v>0.1527377521613833</v>
      </c>
      <c r="GZ1660" s="77">
        <v>5.7414464103853246E-3</v>
      </c>
    </row>
    <row r="1661" spans="98:208" x14ac:dyDescent="0.25">
      <c r="CT1661" s="77" t="s">
        <v>155</v>
      </c>
      <c r="CU1661" s="77" t="s">
        <v>456</v>
      </c>
      <c r="CV1661" s="77" t="s">
        <v>453</v>
      </c>
      <c r="CW1661" s="77">
        <v>2021</v>
      </c>
      <c r="CX1661" s="77">
        <v>0</v>
      </c>
      <c r="CY1661" s="77">
        <v>0</v>
      </c>
      <c r="CZ1661" s="77">
        <v>0</v>
      </c>
      <c r="DA1661" s="77">
        <v>0</v>
      </c>
      <c r="DB1661" s="77">
        <v>14146.13064133258</v>
      </c>
      <c r="DC1661" s="77">
        <v>222.2294216278315</v>
      </c>
      <c r="DD1661" s="77">
        <v>8585.72280924798</v>
      </c>
      <c r="DE1661" s="77">
        <v>5338.1784104567669</v>
      </c>
      <c r="DF1661" s="77">
        <v>813.21078921305423</v>
      </c>
      <c r="DG1661" s="77">
        <v>813.21078921305423</v>
      </c>
      <c r="DH1661" s="77">
        <v>0</v>
      </c>
      <c r="DI1661" s="77">
        <v>0</v>
      </c>
      <c r="DJ1661" s="77">
        <v>1.3565696750509129E-4</v>
      </c>
      <c r="DL1661" s="77">
        <v>0</v>
      </c>
      <c r="DM1661" s="77">
        <v>0.11031770960706494</v>
      </c>
      <c r="DN1661" s="77">
        <v>0.11031770960706494</v>
      </c>
      <c r="DO1661" s="77">
        <v>0</v>
      </c>
      <c r="DP1661" s="77">
        <v>0.11031770960706494</v>
      </c>
      <c r="DQ1661" s="77">
        <v>0.11031770960706494</v>
      </c>
      <c r="DR1661" s="77">
        <v>0</v>
      </c>
      <c r="DS1661" s="77">
        <v>0</v>
      </c>
      <c r="DT1661" s="77">
        <v>0</v>
      </c>
      <c r="DU1661" s="77">
        <v>0</v>
      </c>
      <c r="DV1661" s="77">
        <v>0</v>
      </c>
      <c r="DW1661" s="77">
        <v>0</v>
      </c>
      <c r="GE1661" s="77" t="s">
        <v>425</v>
      </c>
      <c r="GF1661" s="77" t="s">
        <v>155</v>
      </c>
      <c r="GG1661" s="77" t="s">
        <v>437</v>
      </c>
      <c r="GH1661" s="77" t="s">
        <v>474</v>
      </c>
      <c r="GI1661" s="77">
        <v>2024</v>
      </c>
      <c r="GJ1661" s="77" t="s">
        <v>301</v>
      </c>
      <c r="GK1661" s="77">
        <v>1.631433411568708E-3</v>
      </c>
      <c r="GL1661" s="77">
        <v>714.33079099999998</v>
      </c>
      <c r="GM1661" s="77">
        <v>2024</v>
      </c>
      <c r="GN1661" s="77" t="s">
        <v>175</v>
      </c>
      <c r="GO1661" s="77">
        <v>5.3000000000000005E-2</v>
      </c>
      <c r="GP1661" s="77">
        <v>3</v>
      </c>
      <c r="GQ1661" s="77">
        <v>0</v>
      </c>
      <c r="GR1661" s="77" t="s">
        <v>423</v>
      </c>
      <c r="GS1661" s="77">
        <v>0</v>
      </c>
      <c r="GT1661" s="77">
        <v>0</v>
      </c>
      <c r="GU1661" s="77">
        <v>0</v>
      </c>
      <c r="GV1661" s="77">
        <v>0</v>
      </c>
      <c r="GW1661" s="77">
        <v>5.5966209081309413E-2</v>
      </c>
      <c r="GX1661" s="77">
        <v>9.130514341408823E-5</v>
      </c>
      <c r="GY1661" s="77">
        <v>5.5966209081309413E-2</v>
      </c>
      <c r="GZ1661" s="77">
        <v>9.130514341408823E-5</v>
      </c>
    </row>
    <row r="1662" spans="98:208" x14ac:dyDescent="0.25">
      <c r="CT1662" s="77" t="s">
        <v>155</v>
      </c>
      <c r="CU1662" s="77" t="s">
        <v>456</v>
      </c>
      <c r="CV1662" s="77" t="s">
        <v>453</v>
      </c>
      <c r="CW1662" s="77">
        <v>2022</v>
      </c>
      <c r="CX1662" s="77">
        <v>0</v>
      </c>
      <c r="CY1662" s="77">
        <v>0</v>
      </c>
      <c r="CZ1662" s="77">
        <v>0</v>
      </c>
      <c r="DA1662" s="77">
        <v>0</v>
      </c>
      <c r="DB1662" s="77">
        <v>14146.13064133258</v>
      </c>
      <c r="DC1662" s="77">
        <v>222.2294216278315</v>
      </c>
      <c r="DD1662" s="77">
        <v>8585.72280924798</v>
      </c>
      <c r="DE1662" s="77">
        <v>5338.1784104567669</v>
      </c>
      <c r="DF1662" s="77">
        <v>813.21078921305423</v>
      </c>
      <c r="DG1662" s="77">
        <v>813.21078921305423</v>
      </c>
      <c r="DH1662" s="77">
        <v>813.21078921305423</v>
      </c>
      <c r="DI1662" s="77">
        <v>0</v>
      </c>
      <c r="DJ1662" s="77">
        <v>1.3565696750509129E-4</v>
      </c>
      <c r="DL1662" s="77">
        <v>0</v>
      </c>
      <c r="DM1662" s="77">
        <v>0.11031770960706494</v>
      </c>
      <c r="DN1662" s="77">
        <v>0.11031770960706494</v>
      </c>
      <c r="DO1662" s="77">
        <v>0</v>
      </c>
      <c r="DP1662" s="77">
        <v>0.11031770960706494</v>
      </c>
      <c r="DQ1662" s="77">
        <v>0.11031770960706494</v>
      </c>
      <c r="DR1662" s="77">
        <v>0</v>
      </c>
      <c r="DS1662" s="77">
        <v>0.11031770960706494</v>
      </c>
      <c r="DT1662" s="77">
        <v>0.11031770960706494</v>
      </c>
      <c r="DU1662" s="77">
        <v>0</v>
      </c>
      <c r="DV1662" s="77">
        <v>0</v>
      </c>
      <c r="DW1662" s="77">
        <v>0</v>
      </c>
      <c r="GE1662" s="77" t="s">
        <v>427</v>
      </c>
      <c r="GF1662" s="77" t="s">
        <v>155</v>
      </c>
      <c r="GG1662" s="77" t="s">
        <v>437</v>
      </c>
      <c r="GH1662" s="77" t="s">
        <v>474</v>
      </c>
      <c r="GI1662" s="77">
        <v>2024</v>
      </c>
      <c r="GJ1662" s="77" t="s">
        <v>303</v>
      </c>
      <c r="GK1662" s="77">
        <v>4.1186611014017667E-2</v>
      </c>
      <c r="GL1662" s="77">
        <v>714.33079099999998</v>
      </c>
      <c r="GM1662" s="77">
        <v>2024</v>
      </c>
      <c r="GN1662" s="77" t="s">
        <v>175</v>
      </c>
      <c r="GO1662" s="77">
        <v>5.3000000000000005E-2</v>
      </c>
      <c r="GP1662" s="77">
        <v>3</v>
      </c>
      <c r="GQ1662" s="77">
        <v>0</v>
      </c>
      <c r="GR1662" s="77" t="s">
        <v>423</v>
      </c>
      <c r="GS1662" s="77">
        <v>0</v>
      </c>
      <c r="GT1662" s="77">
        <v>0</v>
      </c>
      <c r="GU1662" s="77">
        <v>0</v>
      </c>
      <c r="GV1662" s="77">
        <v>0</v>
      </c>
      <c r="GW1662" s="77">
        <v>5.5966209081309413E-2</v>
      </c>
      <c r="GX1662" s="77">
        <v>2.3050584833610738E-3</v>
      </c>
      <c r="GY1662" s="77">
        <v>5.5966209081309413E-2</v>
      </c>
      <c r="GZ1662" s="77">
        <v>2.3050584833610738E-3</v>
      </c>
    </row>
    <row r="1663" spans="98:208" x14ac:dyDescent="0.25">
      <c r="CT1663" s="77" t="s">
        <v>155</v>
      </c>
      <c r="CU1663" s="77" t="s">
        <v>456</v>
      </c>
      <c r="CV1663" s="77" t="s">
        <v>453</v>
      </c>
      <c r="CW1663" s="77">
        <v>2023</v>
      </c>
      <c r="CX1663" s="77">
        <v>0</v>
      </c>
      <c r="CY1663" s="77">
        <v>0</v>
      </c>
      <c r="CZ1663" s="77">
        <v>0</v>
      </c>
      <c r="DA1663" s="77">
        <v>0</v>
      </c>
      <c r="DB1663" s="77">
        <v>14664.63755643669</v>
      </c>
      <c r="DC1663" s="77">
        <v>233.23007680794021</v>
      </c>
      <c r="DD1663" s="77">
        <v>8896.5159934286312</v>
      </c>
      <c r="DE1663" s="77">
        <v>5534.8914862001147</v>
      </c>
      <c r="DF1663" s="77">
        <v>0</v>
      </c>
      <c r="DG1663" s="77">
        <v>843.2942060105463</v>
      </c>
      <c r="DH1663" s="77">
        <v>843.2942060105463</v>
      </c>
      <c r="DI1663" s="77">
        <v>843.2942060105463</v>
      </c>
      <c r="DJ1663" s="77">
        <v>1.3565696750509129E-4</v>
      </c>
      <c r="DL1663" s="77">
        <v>0</v>
      </c>
      <c r="DM1663" s="77">
        <v>0</v>
      </c>
      <c r="DN1663" s="77">
        <v>0</v>
      </c>
      <c r="DO1663" s="77">
        <v>0</v>
      </c>
      <c r="DP1663" s="77">
        <v>0.11439873470200444</v>
      </c>
      <c r="DQ1663" s="77">
        <v>0.11439873470200444</v>
      </c>
      <c r="DR1663" s="77">
        <v>0</v>
      </c>
      <c r="DS1663" s="77">
        <v>0.11439873470200444</v>
      </c>
      <c r="DT1663" s="77">
        <v>0.11439873470200444</v>
      </c>
      <c r="DU1663" s="77">
        <v>0</v>
      </c>
      <c r="DV1663" s="77">
        <v>0.11439873470200444</v>
      </c>
      <c r="DW1663" s="77">
        <v>0.11439873470200444</v>
      </c>
      <c r="GE1663" s="77" t="s">
        <v>422</v>
      </c>
      <c r="GF1663" s="77" t="s">
        <v>155</v>
      </c>
      <c r="GG1663" s="77" t="s">
        <v>437</v>
      </c>
      <c r="GH1663" s="77" t="s">
        <v>474</v>
      </c>
      <c r="GI1663" s="77">
        <v>2025</v>
      </c>
      <c r="GJ1663" s="77" t="s">
        <v>305</v>
      </c>
      <c r="GK1663" s="77">
        <v>3.7590224611390707E-2</v>
      </c>
      <c r="GL1663" s="77">
        <v>714.33079099999998</v>
      </c>
      <c r="GM1663" s="77">
        <v>2025</v>
      </c>
      <c r="GN1663" s="77" t="s">
        <v>175</v>
      </c>
      <c r="GO1663" s="77">
        <v>0.13250000000000001</v>
      </c>
      <c r="GP1663" s="77">
        <v>3</v>
      </c>
      <c r="GQ1663" s="77">
        <v>0</v>
      </c>
      <c r="GR1663" s="77" t="s">
        <v>423</v>
      </c>
      <c r="GS1663" s="77">
        <v>0</v>
      </c>
      <c r="GT1663" s="77">
        <v>0</v>
      </c>
      <c r="GU1663" s="77">
        <v>0</v>
      </c>
      <c r="GV1663" s="77">
        <v>0</v>
      </c>
      <c r="GW1663" s="77">
        <v>0</v>
      </c>
      <c r="GX1663" s="77">
        <v>0</v>
      </c>
      <c r="GY1663" s="77">
        <v>0.1527377521613833</v>
      </c>
      <c r="GZ1663" s="77">
        <v>5.7414464103853246E-3</v>
      </c>
    </row>
    <row r="1664" spans="98:208" x14ac:dyDescent="0.25">
      <c r="CT1664" s="77" t="s">
        <v>155</v>
      </c>
      <c r="CU1664" s="77" t="s">
        <v>456</v>
      </c>
      <c r="CV1664" s="77" t="s">
        <v>453</v>
      </c>
      <c r="CW1664" s="77">
        <v>2024</v>
      </c>
      <c r="CX1664" s="77">
        <v>0</v>
      </c>
      <c r="CY1664" s="77">
        <v>0</v>
      </c>
      <c r="CZ1664" s="77">
        <v>0</v>
      </c>
      <c r="DA1664" s="77">
        <v>0</v>
      </c>
      <c r="DB1664" s="77">
        <v>14664.63755643669</v>
      </c>
      <c r="DC1664" s="77">
        <v>233.23007680794021</v>
      </c>
      <c r="DD1664" s="77">
        <v>8896.5159934286312</v>
      </c>
      <c r="DE1664" s="77">
        <v>5534.8914862001147</v>
      </c>
      <c r="DF1664" s="77">
        <v>0</v>
      </c>
      <c r="DG1664" s="77">
        <v>0</v>
      </c>
      <c r="DH1664" s="77">
        <v>843.2942060105463</v>
      </c>
      <c r="DI1664" s="77">
        <v>843.2942060105463</v>
      </c>
      <c r="DJ1664" s="77">
        <v>1.3565696750509129E-4</v>
      </c>
      <c r="DL1664" s="77">
        <v>0</v>
      </c>
      <c r="DM1664" s="77">
        <v>0</v>
      </c>
      <c r="DN1664" s="77">
        <v>0</v>
      </c>
      <c r="DO1664" s="77">
        <v>0</v>
      </c>
      <c r="DP1664" s="77">
        <v>0</v>
      </c>
      <c r="DQ1664" s="77">
        <v>0</v>
      </c>
      <c r="DR1664" s="77">
        <v>0</v>
      </c>
      <c r="DS1664" s="77">
        <v>0.11439873470200444</v>
      </c>
      <c r="DT1664" s="77">
        <v>0.11439873470200444</v>
      </c>
      <c r="DU1664" s="77">
        <v>0</v>
      </c>
      <c r="DV1664" s="77">
        <v>0.11439873470200444</v>
      </c>
      <c r="DW1664" s="77">
        <v>0.11439873470200444</v>
      </c>
      <c r="GE1664" s="77" t="s">
        <v>425</v>
      </c>
      <c r="GF1664" s="77" t="s">
        <v>155</v>
      </c>
      <c r="GG1664" s="77" t="s">
        <v>437</v>
      </c>
      <c r="GH1664" s="77" t="s">
        <v>474</v>
      </c>
      <c r="GI1664" s="77">
        <v>2025</v>
      </c>
      <c r="GJ1664" s="77" t="s">
        <v>301</v>
      </c>
      <c r="GK1664" s="77">
        <v>1.631433411568708E-3</v>
      </c>
      <c r="GL1664" s="77">
        <v>714.33079099999998</v>
      </c>
      <c r="GM1664" s="77">
        <v>2025</v>
      </c>
      <c r="GN1664" s="77" t="s">
        <v>175</v>
      </c>
      <c r="GO1664" s="77">
        <v>5.3000000000000005E-2</v>
      </c>
      <c r="GP1664" s="77">
        <v>3</v>
      </c>
      <c r="GQ1664" s="77">
        <v>0</v>
      </c>
      <c r="GR1664" s="77" t="s">
        <v>423</v>
      </c>
      <c r="GS1664" s="77">
        <v>0</v>
      </c>
      <c r="GT1664" s="77">
        <v>0</v>
      </c>
      <c r="GU1664" s="77">
        <v>0</v>
      </c>
      <c r="GV1664" s="77">
        <v>0</v>
      </c>
      <c r="GW1664" s="77">
        <v>0</v>
      </c>
      <c r="GX1664" s="77">
        <v>0</v>
      </c>
      <c r="GY1664" s="77">
        <v>5.5966209081309413E-2</v>
      </c>
      <c r="GZ1664" s="77">
        <v>9.130514341408823E-5</v>
      </c>
    </row>
    <row r="1665" spans="98:208" x14ac:dyDescent="0.25">
      <c r="CT1665" s="77" t="s">
        <v>155</v>
      </c>
      <c r="CU1665" s="77" t="s">
        <v>456</v>
      </c>
      <c r="CV1665" s="77" t="s">
        <v>453</v>
      </c>
      <c r="CW1665" s="77">
        <v>2025</v>
      </c>
      <c r="CX1665" s="77">
        <v>0</v>
      </c>
      <c r="CY1665" s="77">
        <v>0</v>
      </c>
      <c r="CZ1665" s="77">
        <v>0</v>
      </c>
      <c r="DA1665" s="77">
        <v>0</v>
      </c>
      <c r="DB1665" s="77">
        <v>14664.63755643669</v>
      </c>
      <c r="DC1665" s="77">
        <v>233.23007680794021</v>
      </c>
      <c r="DD1665" s="77">
        <v>8896.5159934286312</v>
      </c>
      <c r="DE1665" s="77">
        <v>5534.8914862001147</v>
      </c>
      <c r="DF1665" s="77">
        <v>0</v>
      </c>
      <c r="DG1665" s="77">
        <v>0</v>
      </c>
      <c r="DH1665" s="77">
        <v>0</v>
      </c>
      <c r="DI1665" s="77">
        <v>843.2942060105463</v>
      </c>
      <c r="DJ1665" s="77">
        <v>1.3565696750509129E-4</v>
      </c>
      <c r="DL1665" s="77">
        <v>0</v>
      </c>
      <c r="DM1665" s="77">
        <v>0</v>
      </c>
      <c r="DN1665" s="77">
        <v>0</v>
      </c>
      <c r="DO1665" s="77">
        <v>0</v>
      </c>
      <c r="DP1665" s="77">
        <v>0</v>
      </c>
      <c r="DQ1665" s="77">
        <v>0</v>
      </c>
      <c r="DR1665" s="77">
        <v>0</v>
      </c>
      <c r="DS1665" s="77">
        <v>0</v>
      </c>
      <c r="DT1665" s="77">
        <v>0</v>
      </c>
      <c r="DU1665" s="77">
        <v>0</v>
      </c>
      <c r="DV1665" s="77">
        <v>0.11439873470200444</v>
      </c>
      <c r="DW1665" s="77">
        <v>0.11439873470200444</v>
      </c>
      <c r="GE1665" s="77" t="s">
        <v>427</v>
      </c>
      <c r="GF1665" s="77" t="s">
        <v>155</v>
      </c>
      <c r="GG1665" s="77" t="s">
        <v>437</v>
      </c>
      <c r="GH1665" s="77" t="s">
        <v>474</v>
      </c>
      <c r="GI1665" s="77">
        <v>2025</v>
      </c>
      <c r="GJ1665" s="77" t="s">
        <v>303</v>
      </c>
      <c r="GK1665" s="77">
        <v>4.1186611014017667E-2</v>
      </c>
      <c r="GL1665" s="77">
        <v>714.33079099999998</v>
      </c>
      <c r="GM1665" s="77">
        <v>2025</v>
      </c>
      <c r="GN1665" s="77" t="s">
        <v>175</v>
      </c>
      <c r="GO1665" s="77">
        <v>5.3000000000000005E-2</v>
      </c>
      <c r="GP1665" s="77">
        <v>3</v>
      </c>
      <c r="GQ1665" s="77">
        <v>0</v>
      </c>
      <c r="GR1665" s="77" t="s">
        <v>423</v>
      </c>
      <c r="GS1665" s="77">
        <v>0</v>
      </c>
      <c r="GT1665" s="77">
        <v>0</v>
      </c>
      <c r="GU1665" s="77">
        <v>0</v>
      </c>
      <c r="GV1665" s="77">
        <v>0</v>
      </c>
      <c r="GW1665" s="77">
        <v>0</v>
      </c>
      <c r="GX1665" s="77">
        <v>0</v>
      </c>
      <c r="GY1665" s="77">
        <v>5.5966209081309413E-2</v>
      </c>
      <c r="GZ1665" s="77">
        <v>2.3050584833610738E-3</v>
      </c>
    </row>
    <row r="1666" spans="98:208" x14ac:dyDescent="0.25">
      <c r="CT1666" s="77" t="s">
        <v>155</v>
      </c>
      <c r="CU1666" s="77" t="s">
        <v>456</v>
      </c>
      <c r="CV1666" s="77" t="s">
        <v>460</v>
      </c>
      <c r="CW1666" s="77">
        <v>2020</v>
      </c>
      <c r="CX1666" s="77">
        <v>0</v>
      </c>
      <c r="CY1666" s="77">
        <v>0</v>
      </c>
      <c r="CZ1666" s="77">
        <v>0</v>
      </c>
      <c r="DA1666" s="77">
        <v>0</v>
      </c>
      <c r="DB1666" s="77">
        <v>8807.9522308764226</v>
      </c>
      <c r="DC1666" s="77">
        <v>222.22942162784679</v>
      </c>
      <c r="DD1666" s="77">
        <v>8585.7228092485748</v>
      </c>
      <c r="DE1666" s="77">
        <v>0</v>
      </c>
      <c r="DF1666" s="77">
        <v>514.4531801801345</v>
      </c>
      <c r="DG1666" s="77">
        <v>0</v>
      </c>
      <c r="DH1666" s="77">
        <v>0</v>
      </c>
      <c r="DI1666" s="77">
        <v>0</v>
      </c>
      <c r="DJ1666" s="77">
        <v>1.6894206009472201E-5</v>
      </c>
      <c r="DL1666" s="77">
        <v>0</v>
      </c>
      <c r="DM1666" s="77">
        <v>8.6912780081913141E-3</v>
      </c>
      <c r="DN1666" s="77">
        <v>8.6912780081913141E-3</v>
      </c>
      <c r="DO1666" s="77">
        <v>0</v>
      </c>
      <c r="DP1666" s="77">
        <v>0</v>
      </c>
      <c r="DQ1666" s="77">
        <v>0</v>
      </c>
      <c r="DR1666" s="77">
        <v>0</v>
      </c>
      <c r="DS1666" s="77">
        <v>0</v>
      </c>
      <c r="DT1666" s="77">
        <v>0</v>
      </c>
      <c r="DU1666" s="77">
        <v>0</v>
      </c>
      <c r="DV1666" s="77">
        <v>0</v>
      </c>
      <c r="DW1666" s="77">
        <v>0</v>
      </c>
      <c r="GE1666" s="77" t="s">
        <v>422</v>
      </c>
      <c r="GF1666" s="77" t="s">
        <v>155</v>
      </c>
      <c r="GG1666" s="77" t="s">
        <v>437</v>
      </c>
      <c r="GH1666" s="77" t="s">
        <v>481</v>
      </c>
      <c r="GI1666" s="77">
        <v>2021</v>
      </c>
      <c r="GJ1666" s="77" t="s">
        <v>305</v>
      </c>
      <c r="GK1666" s="77">
        <v>409.22373582044048</v>
      </c>
      <c r="GL1666" s="77">
        <v>714.33079099999998</v>
      </c>
      <c r="GM1666" s="77">
        <v>2021</v>
      </c>
      <c r="GN1666" s="77" t="s">
        <v>175</v>
      </c>
      <c r="GO1666" s="77">
        <v>0.13250000000000001</v>
      </c>
      <c r="GP1666" s="77">
        <v>3</v>
      </c>
      <c r="GQ1666" s="77">
        <v>0</v>
      </c>
      <c r="GR1666" s="77" t="s">
        <v>423</v>
      </c>
      <c r="GS1666" s="77">
        <v>0.1527377521613833</v>
      </c>
      <c r="GT1666" s="77">
        <v>62.50391354029783</v>
      </c>
      <c r="GU1666" s="77">
        <v>0.1527377521613833</v>
      </c>
      <c r="GV1666" s="77">
        <v>62.50391354029783</v>
      </c>
      <c r="GW1666" s="77">
        <v>0</v>
      </c>
      <c r="GX1666" s="77">
        <v>0</v>
      </c>
      <c r="GY1666" s="77">
        <v>0</v>
      </c>
      <c r="GZ1666" s="77">
        <v>0</v>
      </c>
    </row>
    <row r="1667" spans="98:208" x14ac:dyDescent="0.25">
      <c r="CT1667" s="77" t="s">
        <v>155</v>
      </c>
      <c r="CU1667" s="77" t="s">
        <v>456</v>
      </c>
      <c r="CV1667" s="77" t="s">
        <v>460</v>
      </c>
      <c r="CW1667" s="77">
        <v>2021</v>
      </c>
      <c r="CX1667" s="77">
        <v>0</v>
      </c>
      <c r="CY1667" s="77">
        <v>0</v>
      </c>
      <c r="CZ1667" s="77">
        <v>0</v>
      </c>
      <c r="DA1667" s="77">
        <v>0</v>
      </c>
      <c r="DB1667" s="77">
        <v>8807.9522308764226</v>
      </c>
      <c r="DC1667" s="77">
        <v>222.22942162784679</v>
      </c>
      <c r="DD1667" s="77">
        <v>8585.7228092485748</v>
      </c>
      <c r="DE1667" s="77">
        <v>0</v>
      </c>
      <c r="DF1667" s="77">
        <v>514.4531801801345</v>
      </c>
      <c r="DG1667" s="77">
        <v>514.4531801801345</v>
      </c>
      <c r="DH1667" s="77">
        <v>0</v>
      </c>
      <c r="DI1667" s="77">
        <v>0</v>
      </c>
      <c r="DJ1667" s="77">
        <v>1.6894206009472201E-5</v>
      </c>
      <c r="DL1667" s="77">
        <v>0</v>
      </c>
      <c r="DM1667" s="77">
        <v>8.6912780081913141E-3</v>
      </c>
      <c r="DN1667" s="77">
        <v>8.6912780081913141E-3</v>
      </c>
      <c r="DO1667" s="77">
        <v>0</v>
      </c>
      <c r="DP1667" s="77">
        <v>8.6912780081913141E-3</v>
      </c>
      <c r="DQ1667" s="77">
        <v>8.6912780081913141E-3</v>
      </c>
      <c r="DR1667" s="77">
        <v>0</v>
      </c>
      <c r="DS1667" s="77">
        <v>0</v>
      </c>
      <c r="DT1667" s="77">
        <v>0</v>
      </c>
      <c r="DU1667" s="77">
        <v>0</v>
      </c>
      <c r="DV1667" s="77">
        <v>0</v>
      </c>
      <c r="DW1667" s="77">
        <v>0</v>
      </c>
      <c r="GE1667" s="77" t="s">
        <v>425</v>
      </c>
      <c r="GF1667" s="77" t="s">
        <v>155</v>
      </c>
      <c r="GG1667" s="77" t="s">
        <v>437</v>
      </c>
      <c r="GH1667" s="77" t="s">
        <v>481</v>
      </c>
      <c r="GI1667" s="77">
        <v>2021</v>
      </c>
      <c r="GJ1667" s="77" t="s">
        <v>301</v>
      </c>
      <c r="GK1667" s="77">
        <v>13469.087812378189</v>
      </c>
      <c r="GL1667" s="77">
        <v>714.33079099999998</v>
      </c>
      <c r="GM1667" s="77">
        <v>2021</v>
      </c>
      <c r="GN1667" s="77" t="s">
        <v>175</v>
      </c>
      <c r="GO1667" s="77">
        <v>5.3000000000000005E-2</v>
      </c>
      <c r="GP1667" s="77">
        <v>3</v>
      </c>
      <c r="GQ1667" s="77">
        <v>0</v>
      </c>
      <c r="GR1667" s="77" t="s">
        <v>423</v>
      </c>
      <c r="GS1667" s="77">
        <v>5.5966209081309413E-2</v>
      </c>
      <c r="GT1667" s="77">
        <v>753.81378464207421</v>
      </c>
      <c r="GU1667" s="77">
        <v>5.5966209081309413E-2</v>
      </c>
      <c r="GV1667" s="77">
        <v>753.81378464207421</v>
      </c>
      <c r="GW1667" s="77">
        <v>0</v>
      </c>
      <c r="GX1667" s="77">
        <v>0</v>
      </c>
      <c r="GY1667" s="77">
        <v>0</v>
      </c>
      <c r="GZ1667" s="77">
        <v>0</v>
      </c>
    </row>
    <row r="1668" spans="98:208" x14ac:dyDescent="0.25">
      <c r="CT1668" s="77" t="s">
        <v>155</v>
      </c>
      <c r="CU1668" s="77" t="s">
        <v>456</v>
      </c>
      <c r="CV1668" s="77" t="s">
        <v>460</v>
      </c>
      <c r="CW1668" s="77">
        <v>2022</v>
      </c>
      <c r="CX1668" s="77">
        <v>0</v>
      </c>
      <c r="CY1668" s="77">
        <v>0</v>
      </c>
      <c r="CZ1668" s="77">
        <v>0</v>
      </c>
      <c r="DA1668" s="77">
        <v>0</v>
      </c>
      <c r="DB1668" s="77">
        <v>8807.9522308764226</v>
      </c>
      <c r="DC1668" s="77">
        <v>222.22942162784679</v>
      </c>
      <c r="DD1668" s="77">
        <v>8585.7228092485748</v>
      </c>
      <c r="DE1668" s="77">
        <v>0</v>
      </c>
      <c r="DF1668" s="77">
        <v>514.4531801801345</v>
      </c>
      <c r="DG1668" s="77">
        <v>514.4531801801345</v>
      </c>
      <c r="DH1668" s="77">
        <v>514.4531801801345</v>
      </c>
      <c r="DI1668" s="77">
        <v>0</v>
      </c>
      <c r="DJ1668" s="77">
        <v>1.6894206009472201E-5</v>
      </c>
      <c r="DL1668" s="77">
        <v>0</v>
      </c>
      <c r="DM1668" s="77">
        <v>8.6912780081913141E-3</v>
      </c>
      <c r="DN1668" s="77">
        <v>8.6912780081913141E-3</v>
      </c>
      <c r="DO1668" s="77">
        <v>0</v>
      </c>
      <c r="DP1668" s="77">
        <v>8.6912780081913141E-3</v>
      </c>
      <c r="DQ1668" s="77">
        <v>8.6912780081913141E-3</v>
      </c>
      <c r="DR1668" s="77">
        <v>0</v>
      </c>
      <c r="DS1668" s="77">
        <v>8.6912780081913141E-3</v>
      </c>
      <c r="DT1668" s="77">
        <v>8.6912780081913141E-3</v>
      </c>
      <c r="DU1668" s="77">
        <v>0</v>
      </c>
      <c r="DV1668" s="77">
        <v>0</v>
      </c>
      <c r="DW1668" s="77">
        <v>0</v>
      </c>
      <c r="GE1668" s="77" t="s">
        <v>427</v>
      </c>
      <c r="GF1668" s="77" t="s">
        <v>155</v>
      </c>
      <c r="GG1668" s="77" t="s">
        <v>437</v>
      </c>
      <c r="GH1668" s="77" t="s">
        <v>481</v>
      </c>
      <c r="GI1668" s="77">
        <v>2021</v>
      </c>
      <c r="GJ1668" s="77" t="s">
        <v>303</v>
      </c>
      <c r="GK1668" s="77">
        <v>7205.5312760247434</v>
      </c>
      <c r="GL1668" s="77">
        <v>714.33079099999998</v>
      </c>
      <c r="GM1668" s="77">
        <v>2021</v>
      </c>
      <c r="GN1668" s="77" t="s">
        <v>175</v>
      </c>
      <c r="GO1668" s="77">
        <v>5.3000000000000005E-2</v>
      </c>
      <c r="GP1668" s="77">
        <v>3</v>
      </c>
      <c r="GQ1668" s="77">
        <v>0</v>
      </c>
      <c r="GR1668" s="77" t="s">
        <v>423</v>
      </c>
      <c r="GS1668" s="77">
        <v>5.5966209081309413E-2</v>
      </c>
      <c r="GT1668" s="77">
        <v>403.26626993591498</v>
      </c>
      <c r="GU1668" s="77">
        <v>5.5966209081309413E-2</v>
      </c>
      <c r="GV1668" s="77">
        <v>403.26626993591498</v>
      </c>
      <c r="GW1668" s="77">
        <v>0</v>
      </c>
      <c r="GX1668" s="77">
        <v>0</v>
      </c>
      <c r="GY1668" s="77">
        <v>0</v>
      </c>
      <c r="GZ1668" s="77">
        <v>0</v>
      </c>
    </row>
    <row r="1669" spans="98:208" x14ac:dyDescent="0.25">
      <c r="CT1669" s="77" t="s">
        <v>155</v>
      </c>
      <c r="CU1669" s="77" t="s">
        <v>456</v>
      </c>
      <c r="CV1669" s="77" t="s">
        <v>460</v>
      </c>
      <c r="CW1669" s="77">
        <v>2023</v>
      </c>
      <c r="CX1669" s="77">
        <v>0</v>
      </c>
      <c r="CY1669" s="77">
        <v>0</v>
      </c>
      <c r="CZ1669" s="77">
        <v>0</v>
      </c>
      <c r="DA1669" s="77">
        <v>0</v>
      </c>
      <c r="DB1669" s="77">
        <v>9129.7460702372045</v>
      </c>
      <c r="DC1669" s="77">
        <v>233.23007680795621</v>
      </c>
      <c r="DD1669" s="77">
        <v>8896.5159934292478</v>
      </c>
      <c r="DE1669" s="77">
        <v>0</v>
      </c>
      <c r="DF1669" s="77">
        <v>0</v>
      </c>
      <c r="DG1669" s="77">
        <v>533.52731185154835</v>
      </c>
      <c r="DH1669" s="77">
        <v>533.52731185154835</v>
      </c>
      <c r="DI1669" s="77">
        <v>533.52731185154835</v>
      </c>
      <c r="DJ1669" s="77">
        <v>1.6894206009472201E-5</v>
      </c>
      <c r="DL1669" s="77">
        <v>0</v>
      </c>
      <c r="DM1669" s="77">
        <v>0</v>
      </c>
      <c r="DN1669" s="77">
        <v>0</v>
      </c>
      <c r="DO1669" s="77">
        <v>0</v>
      </c>
      <c r="DP1669" s="77">
        <v>9.0135203180999775E-3</v>
      </c>
      <c r="DQ1669" s="77">
        <v>9.0135203180999775E-3</v>
      </c>
      <c r="DR1669" s="77">
        <v>0</v>
      </c>
      <c r="DS1669" s="77">
        <v>9.0135203180999775E-3</v>
      </c>
      <c r="DT1669" s="77">
        <v>9.0135203180999775E-3</v>
      </c>
      <c r="DU1669" s="77">
        <v>0</v>
      </c>
      <c r="DV1669" s="77">
        <v>9.0135203180999775E-3</v>
      </c>
      <c r="DW1669" s="77">
        <v>9.0135203180999775E-3</v>
      </c>
      <c r="GE1669" s="77" t="s">
        <v>422</v>
      </c>
      <c r="GF1669" s="77" t="s">
        <v>155</v>
      </c>
      <c r="GG1669" s="77" t="s">
        <v>437</v>
      </c>
      <c r="GH1669" s="77" t="s">
        <v>481</v>
      </c>
      <c r="GI1669" s="77">
        <v>2022</v>
      </c>
      <c r="GJ1669" s="77" t="s">
        <v>305</v>
      </c>
      <c r="GK1669" s="77">
        <v>409.22373582044048</v>
      </c>
      <c r="GL1669" s="77">
        <v>714.33079099999998</v>
      </c>
      <c r="GM1669" s="77">
        <v>2022</v>
      </c>
      <c r="GN1669" s="77" t="s">
        <v>175</v>
      </c>
      <c r="GO1669" s="77">
        <v>0.13250000000000001</v>
      </c>
      <c r="GP1669" s="77">
        <v>3</v>
      </c>
      <c r="GQ1669" s="77">
        <v>0</v>
      </c>
      <c r="GR1669" s="77" t="s">
        <v>423</v>
      </c>
      <c r="GS1669" s="77">
        <v>0.1527377521613833</v>
      </c>
      <c r="GT1669" s="77">
        <v>62.50391354029783</v>
      </c>
      <c r="GU1669" s="77">
        <v>0.1527377521613833</v>
      </c>
      <c r="GV1669" s="77">
        <v>62.50391354029783</v>
      </c>
      <c r="GW1669" s="77">
        <v>0.1527377521613833</v>
      </c>
      <c r="GX1669" s="77">
        <v>62.50391354029783</v>
      </c>
      <c r="GY1669" s="77">
        <v>0</v>
      </c>
      <c r="GZ1669" s="77">
        <v>0</v>
      </c>
    </row>
    <row r="1670" spans="98:208" x14ac:dyDescent="0.25">
      <c r="CT1670" s="77" t="s">
        <v>155</v>
      </c>
      <c r="CU1670" s="77" t="s">
        <v>456</v>
      </c>
      <c r="CV1670" s="77" t="s">
        <v>460</v>
      </c>
      <c r="CW1670" s="77">
        <v>2024</v>
      </c>
      <c r="CX1670" s="77">
        <v>0</v>
      </c>
      <c r="CY1670" s="77">
        <v>0</v>
      </c>
      <c r="CZ1670" s="77">
        <v>0</v>
      </c>
      <c r="DA1670" s="77">
        <v>0</v>
      </c>
      <c r="DB1670" s="77">
        <v>9129.7460702372045</v>
      </c>
      <c r="DC1670" s="77">
        <v>233.23007680795621</v>
      </c>
      <c r="DD1670" s="77">
        <v>8896.5159934292478</v>
      </c>
      <c r="DE1670" s="77">
        <v>0</v>
      </c>
      <c r="DF1670" s="77">
        <v>0</v>
      </c>
      <c r="DG1670" s="77">
        <v>0</v>
      </c>
      <c r="DH1670" s="77">
        <v>533.52731185154835</v>
      </c>
      <c r="DI1670" s="77">
        <v>533.52731185154835</v>
      </c>
      <c r="DJ1670" s="77">
        <v>1.6894206009472201E-5</v>
      </c>
      <c r="DL1670" s="77">
        <v>0</v>
      </c>
      <c r="DM1670" s="77">
        <v>0</v>
      </c>
      <c r="DN1670" s="77">
        <v>0</v>
      </c>
      <c r="DO1670" s="77">
        <v>0</v>
      </c>
      <c r="DP1670" s="77">
        <v>0</v>
      </c>
      <c r="DQ1670" s="77">
        <v>0</v>
      </c>
      <c r="DR1670" s="77">
        <v>0</v>
      </c>
      <c r="DS1670" s="77">
        <v>9.0135203180999775E-3</v>
      </c>
      <c r="DT1670" s="77">
        <v>9.0135203180999775E-3</v>
      </c>
      <c r="DU1670" s="77">
        <v>0</v>
      </c>
      <c r="DV1670" s="77">
        <v>9.0135203180999775E-3</v>
      </c>
      <c r="DW1670" s="77">
        <v>9.0135203180999775E-3</v>
      </c>
      <c r="GE1670" s="77" t="s">
        <v>425</v>
      </c>
      <c r="GF1670" s="77" t="s">
        <v>155</v>
      </c>
      <c r="GG1670" s="77" t="s">
        <v>437</v>
      </c>
      <c r="GH1670" s="77" t="s">
        <v>481</v>
      </c>
      <c r="GI1670" s="77">
        <v>2022</v>
      </c>
      <c r="GJ1670" s="77" t="s">
        <v>301</v>
      </c>
      <c r="GK1670" s="77">
        <v>13469.087812378189</v>
      </c>
      <c r="GL1670" s="77">
        <v>714.33079099999998</v>
      </c>
      <c r="GM1670" s="77">
        <v>2022</v>
      </c>
      <c r="GN1670" s="77" t="s">
        <v>175</v>
      </c>
      <c r="GO1670" s="77">
        <v>5.3000000000000005E-2</v>
      </c>
      <c r="GP1670" s="77">
        <v>3</v>
      </c>
      <c r="GQ1670" s="77">
        <v>0</v>
      </c>
      <c r="GR1670" s="77" t="s">
        <v>423</v>
      </c>
      <c r="GS1670" s="77">
        <v>5.5966209081309413E-2</v>
      </c>
      <c r="GT1670" s="77">
        <v>753.81378464207421</v>
      </c>
      <c r="GU1670" s="77">
        <v>5.5966209081309413E-2</v>
      </c>
      <c r="GV1670" s="77">
        <v>753.81378464207421</v>
      </c>
      <c r="GW1670" s="77">
        <v>5.5966209081309413E-2</v>
      </c>
      <c r="GX1670" s="77">
        <v>753.81378464207421</v>
      </c>
      <c r="GY1670" s="77">
        <v>0</v>
      </c>
      <c r="GZ1670" s="77">
        <v>0</v>
      </c>
    </row>
    <row r="1671" spans="98:208" x14ac:dyDescent="0.25">
      <c r="CT1671" s="77" t="s">
        <v>155</v>
      </c>
      <c r="CU1671" s="77" t="s">
        <v>456</v>
      </c>
      <c r="CV1671" s="77" t="s">
        <v>460</v>
      </c>
      <c r="CW1671" s="77">
        <v>2025</v>
      </c>
      <c r="CX1671" s="77">
        <v>0</v>
      </c>
      <c r="CY1671" s="77">
        <v>0</v>
      </c>
      <c r="CZ1671" s="77">
        <v>0</v>
      </c>
      <c r="DA1671" s="77">
        <v>0</v>
      </c>
      <c r="DB1671" s="77">
        <v>9129.7460702372045</v>
      </c>
      <c r="DC1671" s="77">
        <v>233.23007680795621</v>
      </c>
      <c r="DD1671" s="77">
        <v>8896.5159934292478</v>
      </c>
      <c r="DE1671" s="77">
        <v>0</v>
      </c>
      <c r="DF1671" s="77">
        <v>0</v>
      </c>
      <c r="DG1671" s="77">
        <v>0</v>
      </c>
      <c r="DH1671" s="77">
        <v>0</v>
      </c>
      <c r="DI1671" s="77">
        <v>533.52731185154835</v>
      </c>
      <c r="DJ1671" s="77">
        <v>1.6894206009472201E-5</v>
      </c>
      <c r="DL1671" s="77">
        <v>0</v>
      </c>
      <c r="DM1671" s="77">
        <v>0</v>
      </c>
      <c r="DN1671" s="77">
        <v>0</v>
      </c>
      <c r="DO1671" s="77">
        <v>0</v>
      </c>
      <c r="DP1671" s="77">
        <v>0</v>
      </c>
      <c r="DQ1671" s="77">
        <v>0</v>
      </c>
      <c r="DR1671" s="77">
        <v>0</v>
      </c>
      <c r="DS1671" s="77">
        <v>0</v>
      </c>
      <c r="DT1671" s="77">
        <v>0</v>
      </c>
      <c r="DU1671" s="77">
        <v>0</v>
      </c>
      <c r="DV1671" s="77">
        <v>9.0135203180999775E-3</v>
      </c>
      <c r="DW1671" s="77">
        <v>9.0135203180999775E-3</v>
      </c>
      <c r="GE1671" s="77" t="s">
        <v>427</v>
      </c>
      <c r="GF1671" s="77" t="s">
        <v>155</v>
      </c>
      <c r="GG1671" s="77" t="s">
        <v>437</v>
      </c>
      <c r="GH1671" s="77" t="s">
        <v>481</v>
      </c>
      <c r="GI1671" s="77">
        <v>2022</v>
      </c>
      <c r="GJ1671" s="77" t="s">
        <v>303</v>
      </c>
      <c r="GK1671" s="77">
        <v>7205.5312760247434</v>
      </c>
      <c r="GL1671" s="77">
        <v>714.33079099999998</v>
      </c>
      <c r="GM1671" s="77">
        <v>2022</v>
      </c>
      <c r="GN1671" s="77" t="s">
        <v>175</v>
      </c>
      <c r="GO1671" s="77">
        <v>5.3000000000000005E-2</v>
      </c>
      <c r="GP1671" s="77">
        <v>3</v>
      </c>
      <c r="GQ1671" s="77">
        <v>0</v>
      </c>
      <c r="GR1671" s="77" t="s">
        <v>423</v>
      </c>
      <c r="GS1671" s="77">
        <v>5.5966209081309413E-2</v>
      </c>
      <c r="GT1671" s="77">
        <v>403.26626993591498</v>
      </c>
      <c r="GU1671" s="77">
        <v>5.5966209081309413E-2</v>
      </c>
      <c r="GV1671" s="77">
        <v>403.26626993591498</v>
      </c>
      <c r="GW1671" s="77">
        <v>5.5966209081309413E-2</v>
      </c>
      <c r="GX1671" s="77">
        <v>403.26626993591498</v>
      </c>
      <c r="GY1671" s="77">
        <v>0</v>
      </c>
      <c r="GZ1671" s="77">
        <v>0</v>
      </c>
    </row>
    <row r="1672" spans="98:208" x14ac:dyDescent="0.25">
      <c r="CT1672" s="77" t="s">
        <v>155</v>
      </c>
      <c r="CU1672" s="77" t="s">
        <v>456</v>
      </c>
      <c r="CV1672" s="77" t="s">
        <v>467</v>
      </c>
      <c r="CW1672" s="77">
        <v>2020</v>
      </c>
      <c r="CX1672" s="77">
        <v>0</v>
      </c>
      <c r="CY1672" s="77">
        <v>0</v>
      </c>
      <c r="CZ1672" s="77">
        <v>0</v>
      </c>
      <c r="DA1672" s="77">
        <v>0</v>
      </c>
      <c r="DB1672" s="77">
        <v>5.2405583313015658</v>
      </c>
      <c r="DC1672" s="77">
        <v>0.69641821681223559</v>
      </c>
      <c r="DD1672" s="77">
        <v>2.9419641522810358</v>
      </c>
      <c r="DE1672" s="77">
        <v>1.6021759622082941</v>
      </c>
      <c r="DF1672" s="77">
        <v>0.36068764874241482</v>
      </c>
      <c r="DG1672" s="77">
        <v>0</v>
      </c>
      <c r="DH1672" s="77">
        <v>0</v>
      </c>
      <c r="DI1672" s="77">
        <v>0</v>
      </c>
      <c r="DJ1672" s="77">
        <v>1.010535627862285E-4</v>
      </c>
      <c r="DL1672" s="77">
        <v>0</v>
      </c>
      <c r="DM1672" s="77">
        <v>3.644877195840875E-5</v>
      </c>
      <c r="DN1672" s="77">
        <v>3.644877195840875E-5</v>
      </c>
      <c r="DO1672" s="77">
        <v>0</v>
      </c>
      <c r="DP1672" s="77">
        <v>0</v>
      </c>
      <c r="DQ1672" s="77">
        <v>0</v>
      </c>
      <c r="DR1672" s="77">
        <v>0</v>
      </c>
      <c r="DS1672" s="77">
        <v>0</v>
      </c>
      <c r="DT1672" s="77">
        <v>0</v>
      </c>
      <c r="DU1672" s="77">
        <v>0</v>
      </c>
      <c r="DV1672" s="77">
        <v>0</v>
      </c>
      <c r="DW1672" s="77">
        <v>0</v>
      </c>
      <c r="GE1672" s="77" t="s">
        <v>422</v>
      </c>
      <c r="GF1672" s="77" t="s">
        <v>155</v>
      </c>
      <c r="GG1672" s="77" t="s">
        <v>437</v>
      </c>
      <c r="GH1672" s="77" t="s">
        <v>481</v>
      </c>
      <c r="GI1672" s="77">
        <v>2023</v>
      </c>
      <c r="GJ1672" s="77" t="s">
        <v>305</v>
      </c>
      <c r="GK1672" s="77">
        <v>428.60232122030828</v>
      </c>
      <c r="GL1672" s="77">
        <v>714.33079099999998</v>
      </c>
      <c r="GM1672" s="77">
        <v>2023</v>
      </c>
      <c r="GN1672" s="77" t="s">
        <v>175</v>
      </c>
      <c r="GO1672" s="77">
        <v>0.13250000000000001</v>
      </c>
      <c r="GP1672" s="77">
        <v>3</v>
      </c>
      <c r="GQ1672" s="77">
        <v>0</v>
      </c>
      <c r="GR1672" s="77" t="s">
        <v>423</v>
      </c>
      <c r="GS1672" s="77">
        <v>0</v>
      </c>
      <c r="GT1672" s="77">
        <v>0</v>
      </c>
      <c r="GU1672" s="77">
        <v>0.1527377521613833</v>
      </c>
      <c r="GV1672" s="77">
        <v>65.463755114341041</v>
      </c>
      <c r="GW1672" s="77">
        <v>0.1527377521613833</v>
      </c>
      <c r="GX1672" s="77">
        <v>65.463755114341041</v>
      </c>
      <c r="GY1672" s="77">
        <v>0.1527377521613833</v>
      </c>
      <c r="GZ1672" s="77">
        <v>65.463755114341041</v>
      </c>
    </row>
    <row r="1673" spans="98:208" x14ac:dyDescent="0.25">
      <c r="CT1673" s="77" t="s">
        <v>155</v>
      </c>
      <c r="CU1673" s="77" t="s">
        <v>456</v>
      </c>
      <c r="CV1673" s="77" t="s">
        <v>467</v>
      </c>
      <c r="CW1673" s="77">
        <v>2021</v>
      </c>
      <c r="CX1673" s="77">
        <v>0</v>
      </c>
      <c r="CY1673" s="77">
        <v>0</v>
      </c>
      <c r="CZ1673" s="77">
        <v>0</v>
      </c>
      <c r="DA1673" s="77">
        <v>0</v>
      </c>
      <c r="DB1673" s="77">
        <v>5.2405583313015658</v>
      </c>
      <c r="DC1673" s="77">
        <v>0.69641821681223559</v>
      </c>
      <c r="DD1673" s="77">
        <v>2.9419641522810358</v>
      </c>
      <c r="DE1673" s="77">
        <v>1.6021759622082941</v>
      </c>
      <c r="DF1673" s="77">
        <v>0.36068764874241482</v>
      </c>
      <c r="DG1673" s="77">
        <v>0.36068764874241482</v>
      </c>
      <c r="DH1673" s="77">
        <v>0</v>
      </c>
      <c r="DI1673" s="77">
        <v>0</v>
      </c>
      <c r="DJ1673" s="77">
        <v>1.010535627862285E-4</v>
      </c>
      <c r="DL1673" s="77">
        <v>0</v>
      </c>
      <c r="DM1673" s="77">
        <v>3.644877195840875E-5</v>
      </c>
      <c r="DN1673" s="77">
        <v>3.644877195840875E-5</v>
      </c>
      <c r="DO1673" s="77">
        <v>0</v>
      </c>
      <c r="DP1673" s="77">
        <v>3.644877195840875E-5</v>
      </c>
      <c r="DQ1673" s="77">
        <v>3.644877195840875E-5</v>
      </c>
      <c r="DR1673" s="77">
        <v>0</v>
      </c>
      <c r="DS1673" s="77">
        <v>0</v>
      </c>
      <c r="DT1673" s="77">
        <v>0</v>
      </c>
      <c r="DU1673" s="77">
        <v>0</v>
      </c>
      <c r="DV1673" s="77">
        <v>0</v>
      </c>
      <c r="DW1673" s="77">
        <v>0</v>
      </c>
      <c r="GE1673" s="77" t="s">
        <v>425</v>
      </c>
      <c r="GF1673" s="77" t="s">
        <v>155</v>
      </c>
      <c r="GG1673" s="77" t="s">
        <v>437</v>
      </c>
      <c r="GH1673" s="77" t="s">
        <v>481</v>
      </c>
      <c r="GI1673" s="77">
        <v>2023</v>
      </c>
      <c r="GJ1673" s="77" t="s">
        <v>301</v>
      </c>
      <c r="GK1673" s="77">
        <v>13939.560973457381</v>
      </c>
      <c r="GL1673" s="77">
        <v>714.33079099999998</v>
      </c>
      <c r="GM1673" s="77">
        <v>2023</v>
      </c>
      <c r="GN1673" s="77" t="s">
        <v>175</v>
      </c>
      <c r="GO1673" s="77">
        <v>5.3000000000000005E-2</v>
      </c>
      <c r="GP1673" s="77">
        <v>3</v>
      </c>
      <c r="GQ1673" s="77">
        <v>0</v>
      </c>
      <c r="GR1673" s="77" t="s">
        <v>423</v>
      </c>
      <c r="GS1673" s="77">
        <v>0</v>
      </c>
      <c r="GT1673" s="77">
        <v>0</v>
      </c>
      <c r="GU1673" s="77">
        <v>5.5966209081309413E-2</v>
      </c>
      <c r="GV1673" s="77">
        <v>780.14438394217677</v>
      </c>
      <c r="GW1673" s="77">
        <v>5.5966209081309413E-2</v>
      </c>
      <c r="GX1673" s="77">
        <v>780.14438394217677</v>
      </c>
      <c r="GY1673" s="77">
        <v>5.5966209081309413E-2</v>
      </c>
      <c r="GZ1673" s="77">
        <v>780.14438394217677</v>
      </c>
    </row>
    <row r="1674" spans="98:208" x14ac:dyDescent="0.25">
      <c r="CT1674" s="77" t="s">
        <v>155</v>
      </c>
      <c r="CU1674" s="77" t="s">
        <v>456</v>
      </c>
      <c r="CV1674" s="77" t="s">
        <v>467</v>
      </c>
      <c r="CW1674" s="77">
        <v>2022</v>
      </c>
      <c r="CX1674" s="77">
        <v>0</v>
      </c>
      <c r="CY1674" s="77">
        <v>0</v>
      </c>
      <c r="CZ1674" s="77">
        <v>0</v>
      </c>
      <c r="DA1674" s="77">
        <v>0</v>
      </c>
      <c r="DB1674" s="77">
        <v>5.2405583313015658</v>
      </c>
      <c r="DC1674" s="77">
        <v>0.69641821681223559</v>
      </c>
      <c r="DD1674" s="77">
        <v>2.9419641522810358</v>
      </c>
      <c r="DE1674" s="77">
        <v>1.6021759622082941</v>
      </c>
      <c r="DF1674" s="77">
        <v>0.36068764874241482</v>
      </c>
      <c r="DG1674" s="77">
        <v>0.36068764874241482</v>
      </c>
      <c r="DH1674" s="77">
        <v>0.36068764874241482</v>
      </c>
      <c r="DI1674" s="77">
        <v>0</v>
      </c>
      <c r="DJ1674" s="77">
        <v>1.010535627862285E-4</v>
      </c>
      <c r="DL1674" s="77">
        <v>0</v>
      </c>
      <c r="DM1674" s="77">
        <v>3.644877195840875E-5</v>
      </c>
      <c r="DN1674" s="77">
        <v>3.644877195840875E-5</v>
      </c>
      <c r="DO1674" s="77">
        <v>0</v>
      </c>
      <c r="DP1674" s="77">
        <v>3.644877195840875E-5</v>
      </c>
      <c r="DQ1674" s="77">
        <v>3.644877195840875E-5</v>
      </c>
      <c r="DR1674" s="77">
        <v>0</v>
      </c>
      <c r="DS1674" s="77">
        <v>3.644877195840875E-5</v>
      </c>
      <c r="DT1674" s="77">
        <v>3.644877195840875E-5</v>
      </c>
      <c r="DU1674" s="77">
        <v>0</v>
      </c>
      <c r="DV1674" s="77">
        <v>0</v>
      </c>
      <c r="DW1674" s="77">
        <v>0</v>
      </c>
      <c r="GE1674" s="77" t="s">
        <v>427</v>
      </c>
      <c r="GF1674" s="77" t="s">
        <v>155</v>
      </c>
      <c r="GG1674" s="77" t="s">
        <v>437</v>
      </c>
      <c r="GH1674" s="77" t="s">
        <v>481</v>
      </c>
      <c r="GI1674" s="77">
        <v>2023</v>
      </c>
      <c r="GJ1674" s="77" t="s">
        <v>303</v>
      </c>
      <c r="GK1674" s="77">
        <v>7467.814819452039</v>
      </c>
      <c r="GL1674" s="77">
        <v>714.33079099999998</v>
      </c>
      <c r="GM1674" s="77">
        <v>2023</v>
      </c>
      <c r="GN1674" s="77" t="s">
        <v>175</v>
      </c>
      <c r="GO1674" s="77">
        <v>5.3000000000000005E-2</v>
      </c>
      <c r="GP1674" s="77">
        <v>3</v>
      </c>
      <c r="GQ1674" s="77">
        <v>0</v>
      </c>
      <c r="GR1674" s="77" t="s">
        <v>423</v>
      </c>
      <c r="GS1674" s="77">
        <v>0</v>
      </c>
      <c r="GT1674" s="77">
        <v>0</v>
      </c>
      <c r="GU1674" s="77">
        <v>5.5966209081309413E-2</v>
      </c>
      <c r="GV1674" s="77">
        <v>417.94528556595372</v>
      </c>
      <c r="GW1674" s="77">
        <v>5.5966209081309413E-2</v>
      </c>
      <c r="GX1674" s="77">
        <v>417.94528556595372</v>
      </c>
      <c r="GY1674" s="77">
        <v>5.5966209081309413E-2</v>
      </c>
      <c r="GZ1674" s="77">
        <v>417.94528556595372</v>
      </c>
    </row>
    <row r="1675" spans="98:208" x14ac:dyDescent="0.25">
      <c r="CT1675" s="77" t="s">
        <v>155</v>
      </c>
      <c r="CU1675" s="77" t="s">
        <v>456</v>
      </c>
      <c r="CV1675" s="77" t="s">
        <v>467</v>
      </c>
      <c r="CW1675" s="77">
        <v>2023</v>
      </c>
      <c r="CX1675" s="77">
        <v>0</v>
      </c>
      <c r="CY1675" s="77">
        <v>0</v>
      </c>
      <c r="CZ1675" s="77">
        <v>0</v>
      </c>
      <c r="DA1675" s="77">
        <v>0</v>
      </c>
      <c r="DB1675" s="77">
        <v>5.4750346070077969</v>
      </c>
      <c r="DC1675" s="77">
        <v>0.71896016785820704</v>
      </c>
      <c r="DD1675" s="77">
        <v>3.0714971986151141</v>
      </c>
      <c r="DE1675" s="77">
        <v>1.684577240534459</v>
      </c>
      <c r="DF1675" s="77">
        <v>0</v>
      </c>
      <c r="DG1675" s="77">
        <v>0.37599181639994977</v>
      </c>
      <c r="DH1675" s="77">
        <v>0.37599181639994977</v>
      </c>
      <c r="DI1675" s="77">
        <v>0.37599181639994977</v>
      </c>
      <c r="DJ1675" s="77">
        <v>1.010535627862285E-4</v>
      </c>
      <c r="DL1675" s="77">
        <v>0</v>
      </c>
      <c r="DM1675" s="77">
        <v>0</v>
      </c>
      <c r="DN1675" s="77">
        <v>0</v>
      </c>
      <c r="DO1675" s="77">
        <v>0</v>
      </c>
      <c r="DP1675" s="77">
        <v>3.7995312625680427E-5</v>
      </c>
      <c r="DQ1675" s="77">
        <v>3.7995312625680427E-5</v>
      </c>
      <c r="DR1675" s="77">
        <v>0</v>
      </c>
      <c r="DS1675" s="77">
        <v>3.7995312625680427E-5</v>
      </c>
      <c r="DT1675" s="77">
        <v>3.7995312625680427E-5</v>
      </c>
      <c r="DU1675" s="77">
        <v>0</v>
      </c>
      <c r="DV1675" s="77">
        <v>3.7995312625680427E-5</v>
      </c>
      <c r="DW1675" s="77">
        <v>3.7995312625680427E-5</v>
      </c>
      <c r="GE1675" s="77" t="s">
        <v>422</v>
      </c>
      <c r="GF1675" s="77" t="s">
        <v>155</v>
      </c>
      <c r="GG1675" s="77" t="s">
        <v>437</v>
      </c>
      <c r="GH1675" s="77" t="s">
        <v>481</v>
      </c>
      <c r="GI1675" s="77">
        <v>2024</v>
      </c>
      <c r="GJ1675" s="77" t="s">
        <v>305</v>
      </c>
      <c r="GK1675" s="77">
        <v>428.60232122030828</v>
      </c>
      <c r="GL1675" s="77">
        <v>714.33079099999998</v>
      </c>
      <c r="GM1675" s="77">
        <v>2024</v>
      </c>
      <c r="GN1675" s="77" t="s">
        <v>175</v>
      </c>
      <c r="GO1675" s="77">
        <v>0.13250000000000001</v>
      </c>
      <c r="GP1675" s="77">
        <v>3</v>
      </c>
      <c r="GQ1675" s="77">
        <v>0</v>
      </c>
      <c r="GR1675" s="77" t="s">
        <v>423</v>
      </c>
      <c r="GS1675" s="77">
        <v>0</v>
      </c>
      <c r="GT1675" s="77">
        <v>0</v>
      </c>
      <c r="GU1675" s="77">
        <v>0</v>
      </c>
      <c r="GV1675" s="77">
        <v>0</v>
      </c>
      <c r="GW1675" s="77">
        <v>0.1527377521613833</v>
      </c>
      <c r="GX1675" s="77">
        <v>65.463755114341041</v>
      </c>
      <c r="GY1675" s="77">
        <v>0.1527377521613833</v>
      </c>
      <c r="GZ1675" s="77">
        <v>65.463755114341041</v>
      </c>
    </row>
    <row r="1676" spans="98:208" x14ac:dyDescent="0.25">
      <c r="CT1676" s="77" t="s">
        <v>155</v>
      </c>
      <c r="CU1676" s="77" t="s">
        <v>456</v>
      </c>
      <c r="CV1676" s="77" t="s">
        <v>467</v>
      </c>
      <c r="CW1676" s="77">
        <v>2024</v>
      </c>
      <c r="CX1676" s="77">
        <v>0</v>
      </c>
      <c r="CY1676" s="77">
        <v>0</v>
      </c>
      <c r="CZ1676" s="77">
        <v>0</v>
      </c>
      <c r="DA1676" s="77">
        <v>0</v>
      </c>
      <c r="DB1676" s="77">
        <v>5.4750346070077969</v>
      </c>
      <c r="DC1676" s="77">
        <v>0.71896016785820704</v>
      </c>
      <c r="DD1676" s="77">
        <v>3.0714971986151141</v>
      </c>
      <c r="DE1676" s="77">
        <v>1.684577240534459</v>
      </c>
      <c r="DF1676" s="77">
        <v>0</v>
      </c>
      <c r="DG1676" s="77">
        <v>0</v>
      </c>
      <c r="DH1676" s="77">
        <v>0.37599181639994977</v>
      </c>
      <c r="DI1676" s="77">
        <v>0.37599181639994977</v>
      </c>
      <c r="DJ1676" s="77">
        <v>1.010535627862285E-4</v>
      </c>
      <c r="DL1676" s="77">
        <v>0</v>
      </c>
      <c r="DM1676" s="77">
        <v>0</v>
      </c>
      <c r="DN1676" s="77">
        <v>0</v>
      </c>
      <c r="DO1676" s="77">
        <v>0</v>
      </c>
      <c r="DP1676" s="77">
        <v>0</v>
      </c>
      <c r="DQ1676" s="77">
        <v>0</v>
      </c>
      <c r="DR1676" s="77">
        <v>0</v>
      </c>
      <c r="DS1676" s="77">
        <v>3.7995312625680427E-5</v>
      </c>
      <c r="DT1676" s="77">
        <v>3.7995312625680427E-5</v>
      </c>
      <c r="DU1676" s="77">
        <v>0</v>
      </c>
      <c r="DV1676" s="77">
        <v>3.7995312625680427E-5</v>
      </c>
      <c r="DW1676" s="77">
        <v>3.7995312625680427E-5</v>
      </c>
      <c r="GE1676" s="77" t="s">
        <v>425</v>
      </c>
      <c r="GF1676" s="77" t="s">
        <v>155</v>
      </c>
      <c r="GG1676" s="77" t="s">
        <v>437</v>
      </c>
      <c r="GH1676" s="77" t="s">
        <v>481</v>
      </c>
      <c r="GI1676" s="77">
        <v>2024</v>
      </c>
      <c r="GJ1676" s="77" t="s">
        <v>301</v>
      </c>
      <c r="GK1676" s="77">
        <v>13939.560973457381</v>
      </c>
      <c r="GL1676" s="77">
        <v>714.33079099999998</v>
      </c>
      <c r="GM1676" s="77">
        <v>2024</v>
      </c>
      <c r="GN1676" s="77" t="s">
        <v>175</v>
      </c>
      <c r="GO1676" s="77">
        <v>5.3000000000000005E-2</v>
      </c>
      <c r="GP1676" s="77">
        <v>3</v>
      </c>
      <c r="GQ1676" s="77">
        <v>0</v>
      </c>
      <c r="GR1676" s="77" t="s">
        <v>423</v>
      </c>
      <c r="GS1676" s="77">
        <v>0</v>
      </c>
      <c r="GT1676" s="77">
        <v>0</v>
      </c>
      <c r="GU1676" s="77">
        <v>0</v>
      </c>
      <c r="GV1676" s="77">
        <v>0</v>
      </c>
      <c r="GW1676" s="77">
        <v>5.5966209081309413E-2</v>
      </c>
      <c r="GX1676" s="77">
        <v>780.14438394217677</v>
      </c>
      <c r="GY1676" s="77">
        <v>5.5966209081309413E-2</v>
      </c>
      <c r="GZ1676" s="77">
        <v>780.14438394217677</v>
      </c>
    </row>
    <row r="1677" spans="98:208" x14ac:dyDescent="0.25">
      <c r="CT1677" s="77" t="s">
        <v>155</v>
      </c>
      <c r="CU1677" s="77" t="s">
        <v>456</v>
      </c>
      <c r="CV1677" s="77" t="s">
        <v>467</v>
      </c>
      <c r="CW1677" s="77">
        <v>2025</v>
      </c>
      <c r="CX1677" s="77">
        <v>0</v>
      </c>
      <c r="CY1677" s="77">
        <v>0</v>
      </c>
      <c r="CZ1677" s="77">
        <v>0</v>
      </c>
      <c r="DA1677" s="77">
        <v>0</v>
      </c>
      <c r="DB1677" s="77">
        <v>5.4750346070077969</v>
      </c>
      <c r="DC1677" s="77">
        <v>0.71896016785820704</v>
      </c>
      <c r="DD1677" s="77">
        <v>3.0714971986151141</v>
      </c>
      <c r="DE1677" s="77">
        <v>1.684577240534459</v>
      </c>
      <c r="DF1677" s="77">
        <v>0</v>
      </c>
      <c r="DG1677" s="77">
        <v>0</v>
      </c>
      <c r="DH1677" s="77">
        <v>0</v>
      </c>
      <c r="DI1677" s="77">
        <v>0.37599181639994977</v>
      </c>
      <c r="DJ1677" s="77">
        <v>1.010535627862285E-4</v>
      </c>
      <c r="DL1677" s="77">
        <v>0</v>
      </c>
      <c r="DM1677" s="77">
        <v>0</v>
      </c>
      <c r="DN1677" s="77">
        <v>0</v>
      </c>
      <c r="DO1677" s="77">
        <v>0</v>
      </c>
      <c r="DP1677" s="77">
        <v>0</v>
      </c>
      <c r="DQ1677" s="77">
        <v>0</v>
      </c>
      <c r="DR1677" s="77">
        <v>0</v>
      </c>
      <c r="DS1677" s="77">
        <v>0</v>
      </c>
      <c r="DT1677" s="77">
        <v>0</v>
      </c>
      <c r="DU1677" s="77">
        <v>0</v>
      </c>
      <c r="DV1677" s="77">
        <v>3.7995312625680427E-5</v>
      </c>
      <c r="DW1677" s="77">
        <v>3.7995312625680427E-5</v>
      </c>
      <c r="GE1677" s="77" t="s">
        <v>427</v>
      </c>
      <c r="GF1677" s="77" t="s">
        <v>155</v>
      </c>
      <c r="GG1677" s="77" t="s">
        <v>437</v>
      </c>
      <c r="GH1677" s="77" t="s">
        <v>481</v>
      </c>
      <c r="GI1677" s="77">
        <v>2024</v>
      </c>
      <c r="GJ1677" s="77" t="s">
        <v>303</v>
      </c>
      <c r="GK1677" s="77">
        <v>7467.814819452039</v>
      </c>
      <c r="GL1677" s="77">
        <v>714.33079099999998</v>
      </c>
      <c r="GM1677" s="77">
        <v>2024</v>
      </c>
      <c r="GN1677" s="77" t="s">
        <v>175</v>
      </c>
      <c r="GO1677" s="77">
        <v>5.3000000000000005E-2</v>
      </c>
      <c r="GP1677" s="77">
        <v>3</v>
      </c>
      <c r="GQ1677" s="77">
        <v>0</v>
      </c>
      <c r="GR1677" s="77" t="s">
        <v>423</v>
      </c>
      <c r="GS1677" s="77">
        <v>0</v>
      </c>
      <c r="GT1677" s="77">
        <v>0</v>
      </c>
      <c r="GU1677" s="77">
        <v>0</v>
      </c>
      <c r="GV1677" s="77">
        <v>0</v>
      </c>
      <c r="GW1677" s="77">
        <v>5.5966209081309413E-2</v>
      </c>
      <c r="GX1677" s="77">
        <v>417.94528556595372</v>
      </c>
      <c r="GY1677" s="77">
        <v>5.5966209081309413E-2</v>
      </c>
      <c r="GZ1677" s="77">
        <v>417.94528556595372</v>
      </c>
    </row>
    <row r="1678" spans="98:208" x14ac:dyDescent="0.25">
      <c r="CT1678" s="77" t="s">
        <v>155</v>
      </c>
      <c r="CU1678" s="77" t="s">
        <v>456</v>
      </c>
      <c r="CV1678" s="77" t="s">
        <v>474</v>
      </c>
      <c r="CW1678" s="77">
        <v>2020</v>
      </c>
      <c r="CX1678" s="77">
        <v>0</v>
      </c>
      <c r="CY1678" s="77">
        <v>0</v>
      </c>
      <c r="CZ1678" s="77">
        <v>0</v>
      </c>
      <c r="DA1678" s="77">
        <v>0</v>
      </c>
      <c r="DB1678" s="77">
        <v>7.7900575334948097E-2</v>
      </c>
      <c r="DC1678" s="77">
        <v>3.6425060683953403E-2</v>
      </c>
      <c r="DD1678" s="77">
        <v>1.580872452543271E-3</v>
      </c>
      <c r="DE1678" s="77">
        <v>3.9894642198449723E-2</v>
      </c>
      <c r="DF1678" s="77">
        <v>7.8847092159214077E-3</v>
      </c>
      <c r="DG1678" s="77">
        <v>0</v>
      </c>
      <c r="DH1678" s="77">
        <v>0</v>
      </c>
      <c r="DI1678" s="77">
        <v>0</v>
      </c>
      <c r="DJ1678" s="77">
        <v>6.6884191945408794E-4</v>
      </c>
      <c r="DL1678" s="77">
        <v>0</v>
      </c>
      <c r="DM1678" s="77">
        <v>5.2736240463142111E-6</v>
      </c>
      <c r="DN1678" s="77">
        <v>5.2736240463142111E-6</v>
      </c>
      <c r="DO1678" s="77">
        <v>0</v>
      </c>
      <c r="DP1678" s="77">
        <v>0</v>
      </c>
      <c r="DQ1678" s="77">
        <v>0</v>
      </c>
      <c r="DR1678" s="77">
        <v>0</v>
      </c>
      <c r="DS1678" s="77">
        <v>0</v>
      </c>
      <c r="DT1678" s="77">
        <v>0</v>
      </c>
      <c r="DU1678" s="77">
        <v>0</v>
      </c>
      <c r="DV1678" s="77">
        <v>0</v>
      </c>
      <c r="DW1678" s="77">
        <v>0</v>
      </c>
      <c r="GE1678" s="77" t="s">
        <v>422</v>
      </c>
      <c r="GF1678" s="77" t="s">
        <v>155</v>
      </c>
      <c r="GG1678" s="77" t="s">
        <v>437</v>
      </c>
      <c r="GH1678" s="77" t="s">
        <v>481</v>
      </c>
      <c r="GI1678" s="77">
        <v>2025</v>
      </c>
      <c r="GJ1678" s="77" t="s">
        <v>305</v>
      </c>
      <c r="GK1678" s="77">
        <v>428.60232122030828</v>
      </c>
      <c r="GL1678" s="77">
        <v>714.33079099999998</v>
      </c>
      <c r="GM1678" s="77">
        <v>2025</v>
      </c>
      <c r="GN1678" s="77" t="s">
        <v>175</v>
      </c>
      <c r="GO1678" s="77">
        <v>0.13250000000000001</v>
      </c>
      <c r="GP1678" s="77">
        <v>3</v>
      </c>
      <c r="GQ1678" s="77">
        <v>0</v>
      </c>
      <c r="GR1678" s="77" t="s">
        <v>423</v>
      </c>
      <c r="GS1678" s="77">
        <v>0</v>
      </c>
      <c r="GT1678" s="77">
        <v>0</v>
      </c>
      <c r="GU1678" s="77">
        <v>0</v>
      </c>
      <c r="GV1678" s="77">
        <v>0</v>
      </c>
      <c r="GW1678" s="77">
        <v>0</v>
      </c>
      <c r="GX1678" s="77">
        <v>0</v>
      </c>
      <c r="GY1678" s="77">
        <v>0.1527377521613833</v>
      </c>
      <c r="GZ1678" s="77">
        <v>65.463755114341041</v>
      </c>
    </row>
    <row r="1679" spans="98:208" x14ac:dyDescent="0.25">
      <c r="CT1679" s="77" t="s">
        <v>155</v>
      </c>
      <c r="CU1679" s="77" t="s">
        <v>456</v>
      </c>
      <c r="CV1679" s="77" t="s">
        <v>474</v>
      </c>
      <c r="CW1679" s="77">
        <v>2021</v>
      </c>
      <c r="CX1679" s="77">
        <v>0</v>
      </c>
      <c r="CY1679" s="77">
        <v>0</v>
      </c>
      <c r="CZ1679" s="77">
        <v>0</v>
      </c>
      <c r="DA1679" s="77">
        <v>0</v>
      </c>
      <c r="DB1679" s="77">
        <v>7.7900575334948097E-2</v>
      </c>
      <c r="DC1679" s="77">
        <v>3.6425060683953403E-2</v>
      </c>
      <c r="DD1679" s="77">
        <v>1.580872452543271E-3</v>
      </c>
      <c r="DE1679" s="77">
        <v>3.9894642198449723E-2</v>
      </c>
      <c r="DF1679" s="77">
        <v>7.8847092159214077E-3</v>
      </c>
      <c r="DG1679" s="77">
        <v>7.8847092159214077E-3</v>
      </c>
      <c r="DH1679" s="77">
        <v>0</v>
      </c>
      <c r="DI1679" s="77">
        <v>0</v>
      </c>
      <c r="DJ1679" s="77">
        <v>6.6884191945408794E-4</v>
      </c>
      <c r="DL1679" s="77">
        <v>0</v>
      </c>
      <c r="DM1679" s="77">
        <v>5.2736240463142111E-6</v>
      </c>
      <c r="DN1679" s="77">
        <v>5.2736240463142111E-6</v>
      </c>
      <c r="DO1679" s="77">
        <v>0</v>
      </c>
      <c r="DP1679" s="77">
        <v>5.2736240463142111E-6</v>
      </c>
      <c r="DQ1679" s="77">
        <v>5.2736240463142111E-6</v>
      </c>
      <c r="DR1679" s="77">
        <v>0</v>
      </c>
      <c r="DS1679" s="77">
        <v>0</v>
      </c>
      <c r="DT1679" s="77">
        <v>0</v>
      </c>
      <c r="DU1679" s="77">
        <v>0</v>
      </c>
      <c r="DV1679" s="77">
        <v>0</v>
      </c>
      <c r="DW1679" s="77">
        <v>0</v>
      </c>
      <c r="GE1679" s="77" t="s">
        <v>425</v>
      </c>
      <c r="GF1679" s="77" t="s">
        <v>155</v>
      </c>
      <c r="GG1679" s="77" t="s">
        <v>437</v>
      </c>
      <c r="GH1679" s="77" t="s">
        <v>481</v>
      </c>
      <c r="GI1679" s="77">
        <v>2025</v>
      </c>
      <c r="GJ1679" s="77" t="s">
        <v>301</v>
      </c>
      <c r="GK1679" s="77">
        <v>13939.560973457381</v>
      </c>
      <c r="GL1679" s="77">
        <v>714.33079099999998</v>
      </c>
      <c r="GM1679" s="77">
        <v>2025</v>
      </c>
      <c r="GN1679" s="77" t="s">
        <v>175</v>
      </c>
      <c r="GO1679" s="77">
        <v>5.3000000000000005E-2</v>
      </c>
      <c r="GP1679" s="77">
        <v>3</v>
      </c>
      <c r="GQ1679" s="77">
        <v>0</v>
      </c>
      <c r="GR1679" s="77" t="s">
        <v>423</v>
      </c>
      <c r="GS1679" s="77">
        <v>0</v>
      </c>
      <c r="GT1679" s="77">
        <v>0</v>
      </c>
      <c r="GU1679" s="77">
        <v>0</v>
      </c>
      <c r="GV1679" s="77">
        <v>0</v>
      </c>
      <c r="GW1679" s="77">
        <v>0</v>
      </c>
      <c r="GX1679" s="77">
        <v>0</v>
      </c>
      <c r="GY1679" s="77">
        <v>5.5966209081309413E-2</v>
      </c>
      <c r="GZ1679" s="77">
        <v>780.14438394217677</v>
      </c>
    </row>
    <row r="1680" spans="98:208" x14ac:dyDescent="0.25">
      <c r="CT1680" s="77" t="s">
        <v>155</v>
      </c>
      <c r="CU1680" s="77" t="s">
        <v>456</v>
      </c>
      <c r="CV1680" s="77" t="s">
        <v>474</v>
      </c>
      <c r="CW1680" s="77">
        <v>2022</v>
      </c>
      <c r="CX1680" s="77">
        <v>0</v>
      </c>
      <c r="CY1680" s="77">
        <v>0</v>
      </c>
      <c r="CZ1680" s="77">
        <v>0</v>
      </c>
      <c r="DA1680" s="77">
        <v>0</v>
      </c>
      <c r="DB1680" s="77">
        <v>7.7900575334948097E-2</v>
      </c>
      <c r="DC1680" s="77">
        <v>3.6425060683953403E-2</v>
      </c>
      <c r="DD1680" s="77">
        <v>1.580872452543271E-3</v>
      </c>
      <c r="DE1680" s="77">
        <v>3.9894642198449723E-2</v>
      </c>
      <c r="DF1680" s="77">
        <v>7.8847092159214077E-3</v>
      </c>
      <c r="DG1680" s="77">
        <v>7.8847092159214077E-3</v>
      </c>
      <c r="DH1680" s="77">
        <v>7.8847092159214077E-3</v>
      </c>
      <c r="DI1680" s="77">
        <v>0</v>
      </c>
      <c r="DJ1680" s="77">
        <v>6.6884191945408794E-4</v>
      </c>
      <c r="DL1680" s="77">
        <v>0</v>
      </c>
      <c r="DM1680" s="77">
        <v>5.2736240463142111E-6</v>
      </c>
      <c r="DN1680" s="77">
        <v>5.2736240463142111E-6</v>
      </c>
      <c r="DO1680" s="77">
        <v>0</v>
      </c>
      <c r="DP1680" s="77">
        <v>5.2736240463142111E-6</v>
      </c>
      <c r="DQ1680" s="77">
        <v>5.2736240463142111E-6</v>
      </c>
      <c r="DR1680" s="77">
        <v>0</v>
      </c>
      <c r="DS1680" s="77">
        <v>5.2736240463142111E-6</v>
      </c>
      <c r="DT1680" s="77">
        <v>5.2736240463142111E-6</v>
      </c>
      <c r="DU1680" s="77">
        <v>0</v>
      </c>
      <c r="DV1680" s="77">
        <v>0</v>
      </c>
      <c r="DW1680" s="77">
        <v>0</v>
      </c>
      <c r="GE1680" s="77" t="s">
        <v>427</v>
      </c>
      <c r="GF1680" s="77" t="s">
        <v>155</v>
      </c>
      <c r="GG1680" s="77" t="s">
        <v>437</v>
      </c>
      <c r="GH1680" s="77" t="s">
        <v>481</v>
      </c>
      <c r="GI1680" s="77">
        <v>2025</v>
      </c>
      <c r="GJ1680" s="77" t="s">
        <v>303</v>
      </c>
      <c r="GK1680" s="77">
        <v>7467.814819452039</v>
      </c>
      <c r="GL1680" s="77">
        <v>714.33079099999998</v>
      </c>
      <c r="GM1680" s="77">
        <v>2025</v>
      </c>
      <c r="GN1680" s="77" t="s">
        <v>175</v>
      </c>
      <c r="GO1680" s="77">
        <v>5.3000000000000005E-2</v>
      </c>
      <c r="GP1680" s="77">
        <v>3</v>
      </c>
      <c r="GQ1680" s="77">
        <v>0</v>
      </c>
      <c r="GR1680" s="77" t="s">
        <v>423</v>
      </c>
      <c r="GS1680" s="77">
        <v>0</v>
      </c>
      <c r="GT1680" s="77">
        <v>0</v>
      </c>
      <c r="GU1680" s="77">
        <v>0</v>
      </c>
      <c r="GV1680" s="77">
        <v>0</v>
      </c>
      <c r="GW1680" s="77">
        <v>0</v>
      </c>
      <c r="GX1680" s="77">
        <v>0</v>
      </c>
      <c r="GY1680" s="77">
        <v>5.5966209081309413E-2</v>
      </c>
      <c r="GZ1680" s="77">
        <v>417.94528556595372</v>
      </c>
    </row>
    <row r="1681" spans="98:208" x14ac:dyDescent="0.25">
      <c r="CT1681" s="77" t="s">
        <v>155</v>
      </c>
      <c r="CU1681" s="77" t="s">
        <v>456</v>
      </c>
      <c r="CV1681" s="77" t="s">
        <v>474</v>
      </c>
      <c r="CW1681" s="77">
        <v>2023</v>
      </c>
      <c r="CX1681" s="77">
        <v>0</v>
      </c>
      <c r="CY1681" s="77">
        <v>0</v>
      </c>
      <c r="CZ1681" s="77">
        <v>0</v>
      </c>
      <c r="DA1681" s="77">
        <v>0</v>
      </c>
      <c r="DB1681" s="77">
        <v>8.0408269036976343E-2</v>
      </c>
      <c r="DC1681" s="77">
        <v>3.759022461138966E-2</v>
      </c>
      <c r="DD1681" s="77">
        <v>1.6314334115687459E-3</v>
      </c>
      <c r="DE1681" s="77">
        <v>4.118661101401544E-2</v>
      </c>
      <c r="DF1681" s="77">
        <v>0</v>
      </c>
      <c r="DG1681" s="77">
        <v>8.1378100371602043E-3</v>
      </c>
      <c r="DH1681" s="77">
        <v>8.1378100371602043E-3</v>
      </c>
      <c r="DI1681" s="77">
        <v>8.1378100371602043E-3</v>
      </c>
      <c r="DJ1681" s="77">
        <v>6.6884191945408794E-4</v>
      </c>
      <c r="DL1681" s="77">
        <v>0</v>
      </c>
      <c r="DM1681" s="77">
        <v>0</v>
      </c>
      <c r="DN1681" s="77">
        <v>0</v>
      </c>
      <c r="DO1681" s="77">
        <v>0</v>
      </c>
      <c r="DP1681" s="77">
        <v>5.4429084854069741E-6</v>
      </c>
      <c r="DQ1681" s="77">
        <v>5.4429084854069741E-6</v>
      </c>
      <c r="DR1681" s="77">
        <v>0</v>
      </c>
      <c r="DS1681" s="77">
        <v>5.4429084854069741E-6</v>
      </c>
      <c r="DT1681" s="77">
        <v>5.4429084854069741E-6</v>
      </c>
      <c r="DU1681" s="77">
        <v>0</v>
      </c>
      <c r="DV1681" s="77">
        <v>5.4429084854069741E-6</v>
      </c>
      <c r="DW1681" s="77">
        <v>5.4429084854069741E-6</v>
      </c>
      <c r="GE1681" s="77" t="s">
        <v>422</v>
      </c>
      <c r="GF1681" s="77" t="s">
        <v>155</v>
      </c>
      <c r="GG1681" s="77" t="s">
        <v>437</v>
      </c>
      <c r="GH1681" s="77" t="s">
        <v>488</v>
      </c>
      <c r="GI1681" s="77">
        <v>2021</v>
      </c>
      <c r="GJ1681" s="77" t="s">
        <v>305</v>
      </c>
      <c r="GK1681" s="77">
        <v>409.22373582043332</v>
      </c>
      <c r="GL1681" s="77">
        <v>714.33079099999998</v>
      </c>
      <c r="GM1681" s="77">
        <v>2021</v>
      </c>
      <c r="GN1681" s="77" t="s">
        <v>175</v>
      </c>
      <c r="GO1681" s="77">
        <v>0.13250000000000001</v>
      </c>
      <c r="GP1681" s="77">
        <v>3</v>
      </c>
      <c r="GQ1681" s="77">
        <v>0</v>
      </c>
      <c r="GR1681" s="77" t="s">
        <v>423</v>
      </c>
      <c r="GS1681" s="77">
        <v>0.1527377521613833</v>
      </c>
      <c r="GT1681" s="77">
        <v>62.503913540296736</v>
      </c>
      <c r="GU1681" s="77">
        <v>0.1527377521613833</v>
      </c>
      <c r="GV1681" s="77">
        <v>62.503913540296736</v>
      </c>
      <c r="GW1681" s="77">
        <v>0</v>
      </c>
      <c r="GX1681" s="77">
        <v>0</v>
      </c>
      <c r="GY1681" s="77">
        <v>0</v>
      </c>
      <c r="GZ1681" s="77">
        <v>0</v>
      </c>
    </row>
    <row r="1682" spans="98:208" x14ac:dyDescent="0.25">
      <c r="CT1682" s="77" t="s">
        <v>155</v>
      </c>
      <c r="CU1682" s="77" t="s">
        <v>456</v>
      </c>
      <c r="CV1682" s="77" t="s">
        <v>474</v>
      </c>
      <c r="CW1682" s="77">
        <v>2024</v>
      </c>
      <c r="CX1682" s="77">
        <v>0</v>
      </c>
      <c r="CY1682" s="77">
        <v>0</v>
      </c>
      <c r="CZ1682" s="77">
        <v>0</v>
      </c>
      <c r="DA1682" s="77">
        <v>0</v>
      </c>
      <c r="DB1682" s="77">
        <v>8.0408269036976343E-2</v>
      </c>
      <c r="DC1682" s="77">
        <v>3.759022461138966E-2</v>
      </c>
      <c r="DD1682" s="77">
        <v>1.6314334115687459E-3</v>
      </c>
      <c r="DE1682" s="77">
        <v>4.118661101401544E-2</v>
      </c>
      <c r="DF1682" s="77">
        <v>0</v>
      </c>
      <c r="DG1682" s="77">
        <v>0</v>
      </c>
      <c r="DH1682" s="77">
        <v>8.1378100371602043E-3</v>
      </c>
      <c r="DI1682" s="77">
        <v>8.1378100371602043E-3</v>
      </c>
      <c r="DJ1682" s="77">
        <v>6.6884191945408794E-4</v>
      </c>
      <c r="DL1682" s="77">
        <v>0</v>
      </c>
      <c r="DM1682" s="77">
        <v>0</v>
      </c>
      <c r="DN1682" s="77">
        <v>0</v>
      </c>
      <c r="DO1682" s="77">
        <v>0</v>
      </c>
      <c r="DP1682" s="77">
        <v>0</v>
      </c>
      <c r="DQ1682" s="77">
        <v>0</v>
      </c>
      <c r="DR1682" s="77">
        <v>0</v>
      </c>
      <c r="DS1682" s="77">
        <v>5.4429084854069741E-6</v>
      </c>
      <c r="DT1682" s="77">
        <v>5.4429084854069741E-6</v>
      </c>
      <c r="DU1682" s="77">
        <v>0</v>
      </c>
      <c r="DV1682" s="77">
        <v>5.4429084854069741E-6</v>
      </c>
      <c r="DW1682" s="77">
        <v>5.4429084854069741E-6</v>
      </c>
      <c r="GE1682" s="77" t="s">
        <v>425</v>
      </c>
      <c r="GF1682" s="77" t="s">
        <v>155</v>
      </c>
      <c r="GG1682" s="77" t="s">
        <v>437</v>
      </c>
      <c r="GH1682" s="77" t="s">
        <v>488</v>
      </c>
      <c r="GI1682" s="77">
        <v>2021</v>
      </c>
      <c r="GJ1682" s="77" t="s">
        <v>301</v>
      </c>
      <c r="GK1682" s="77">
        <v>13469.08781237873</v>
      </c>
      <c r="GL1682" s="77">
        <v>714.33079099999998</v>
      </c>
      <c r="GM1682" s="77">
        <v>2021</v>
      </c>
      <c r="GN1682" s="77" t="s">
        <v>175</v>
      </c>
      <c r="GO1682" s="77">
        <v>5.3000000000000005E-2</v>
      </c>
      <c r="GP1682" s="77">
        <v>3</v>
      </c>
      <c r="GQ1682" s="77">
        <v>0</v>
      </c>
      <c r="GR1682" s="77" t="s">
        <v>423</v>
      </c>
      <c r="GS1682" s="77">
        <v>5.5966209081309413E-2</v>
      </c>
      <c r="GT1682" s="77">
        <v>753.81378464210445</v>
      </c>
      <c r="GU1682" s="77">
        <v>5.5966209081309413E-2</v>
      </c>
      <c r="GV1682" s="77">
        <v>753.81378464210445</v>
      </c>
      <c r="GW1682" s="77">
        <v>0</v>
      </c>
      <c r="GX1682" s="77">
        <v>0</v>
      </c>
      <c r="GY1682" s="77">
        <v>0</v>
      </c>
      <c r="GZ1682" s="77">
        <v>0</v>
      </c>
    </row>
    <row r="1683" spans="98:208" x14ac:dyDescent="0.25">
      <c r="CT1683" s="77" t="s">
        <v>155</v>
      </c>
      <c r="CU1683" s="77" t="s">
        <v>456</v>
      </c>
      <c r="CV1683" s="77" t="s">
        <v>474</v>
      </c>
      <c r="CW1683" s="77">
        <v>2025</v>
      </c>
      <c r="CX1683" s="77">
        <v>0</v>
      </c>
      <c r="CY1683" s="77">
        <v>0</v>
      </c>
      <c r="CZ1683" s="77">
        <v>0</v>
      </c>
      <c r="DA1683" s="77">
        <v>0</v>
      </c>
      <c r="DB1683" s="77">
        <v>8.0408269036976343E-2</v>
      </c>
      <c r="DC1683" s="77">
        <v>3.759022461138966E-2</v>
      </c>
      <c r="DD1683" s="77">
        <v>1.6314334115687459E-3</v>
      </c>
      <c r="DE1683" s="77">
        <v>4.118661101401544E-2</v>
      </c>
      <c r="DF1683" s="77">
        <v>0</v>
      </c>
      <c r="DG1683" s="77">
        <v>0</v>
      </c>
      <c r="DH1683" s="77">
        <v>0</v>
      </c>
      <c r="DI1683" s="77">
        <v>8.1378100371602043E-3</v>
      </c>
      <c r="DJ1683" s="77">
        <v>6.6884191945408794E-4</v>
      </c>
      <c r="DL1683" s="77">
        <v>0</v>
      </c>
      <c r="DM1683" s="77">
        <v>0</v>
      </c>
      <c r="DN1683" s="77">
        <v>0</v>
      </c>
      <c r="DO1683" s="77">
        <v>0</v>
      </c>
      <c r="DP1683" s="77">
        <v>0</v>
      </c>
      <c r="DQ1683" s="77">
        <v>0</v>
      </c>
      <c r="DR1683" s="77">
        <v>0</v>
      </c>
      <c r="DS1683" s="77">
        <v>0</v>
      </c>
      <c r="DT1683" s="77">
        <v>0</v>
      </c>
      <c r="DU1683" s="77">
        <v>0</v>
      </c>
      <c r="DV1683" s="77">
        <v>5.4429084854069741E-6</v>
      </c>
      <c r="DW1683" s="77">
        <v>5.4429084854069741E-6</v>
      </c>
      <c r="GE1683" s="77" t="s">
        <v>427</v>
      </c>
      <c r="GF1683" s="77" t="s">
        <v>155</v>
      </c>
      <c r="GG1683" s="77" t="s">
        <v>437</v>
      </c>
      <c r="GH1683" s="77" t="s">
        <v>488</v>
      </c>
      <c r="GI1683" s="77">
        <v>2021</v>
      </c>
      <c r="GJ1683" s="77" t="s">
        <v>303</v>
      </c>
      <c r="GK1683" s="77">
        <v>7205.5312760252764</v>
      </c>
      <c r="GL1683" s="77">
        <v>714.33079099999998</v>
      </c>
      <c r="GM1683" s="77">
        <v>2021</v>
      </c>
      <c r="GN1683" s="77" t="s">
        <v>175</v>
      </c>
      <c r="GO1683" s="77">
        <v>5.3000000000000005E-2</v>
      </c>
      <c r="GP1683" s="77">
        <v>3</v>
      </c>
      <c r="GQ1683" s="77">
        <v>0</v>
      </c>
      <c r="GR1683" s="77" t="s">
        <v>423</v>
      </c>
      <c r="GS1683" s="77">
        <v>5.5966209081309413E-2</v>
      </c>
      <c r="GT1683" s="77">
        <v>403.26626993594482</v>
      </c>
      <c r="GU1683" s="77">
        <v>5.5966209081309413E-2</v>
      </c>
      <c r="GV1683" s="77">
        <v>403.26626993594482</v>
      </c>
      <c r="GW1683" s="77">
        <v>0</v>
      </c>
      <c r="GX1683" s="77">
        <v>0</v>
      </c>
      <c r="GY1683" s="77">
        <v>0</v>
      </c>
      <c r="GZ1683" s="77">
        <v>0</v>
      </c>
    </row>
    <row r="1684" spans="98:208" x14ac:dyDescent="0.25">
      <c r="CT1684" s="77" t="s">
        <v>155</v>
      </c>
      <c r="CU1684" s="77" t="s">
        <v>456</v>
      </c>
      <c r="CV1684" s="77" t="s">
        <v>481</v>
      </c>
      <c r="CW1684" s="77">
        <v>2020</v>
      </c>
      <c r="CX1684" s="77">
        <v>0</v>
      </c>
      <c r="CY1684" s="77">
        <v>0</v>
      </c>
      <c r="CZ1684" s="77">
        <v>0</v>
      </c>
      <c r="DA1684" s="77">
        <v>0</v>
      </c>
      <c r="DB1684" s="77">
        <v>21083.842824222491</v>
      </c>
      <c r="DC1684" s="77">
        <v>409.22373582044048</v>
      </c>
      <c r="DD1684" s="77">
        <v>13469.08781237762</v>
      </c>
      <c r="DE1684" s="77">
        <v>7205.5312760252846</v>
      </c>
      <c r="DF1684" s="77">
        <v>1219.5839681182854</v>
      </c>
      <c r="DG1684" s="77">
        <v>0</v>
      </c>
      <c r="DH1684" s="77">
        <v>0</v>
      </c>
      <c r="DI1684" s="77">
        <v>0</v>
      </c>
      <c r="DJ1684" s="77">
        <v>2.0615466425848961E-10</v>
      </c>
      <c r="DL1684" s="77">
        <v>0</v>
      </c>
      <c r="DM1684" s="77">
        <v>2.5142292348246163E-7</v>
      </c>
      <c r="DN1684" s="77">
        <v>2.5142292348246163E-7</v>
      </c>
      <c r="DO1684" s="77">
        <v>0</v>
      </c>
      <c r="DP1684" s="77">
        <v>0</v>
      </c>
      <c r="DQ1684" s="77">
        <v>0</v>
      </c>
      <c r="DR1684" s="77">
        <v>0</v>
      </c>
      <c r="DS1684" s="77">
        <v>0</v>
      </c>
      <c r="DT1684" s="77">
        <v>0</v>
      </c>
      <c r="DU1684" s="77">
        <v>0</v>
      </c>
      <c r="DV1684" s="77">
        <v>0</v>
      </c>
      <c r="DW1684" s="77">
        <v>0</v>
      </c>
      <c r="GE1684" s="77" t="s">
        <v>422</v>
      </c>
      <c r="GF1684" s="77" t="s">
        <v>155</v>
      </c>
      <c r="GG1684" s="77" t="s">
        <v>437</v>
      </c>
      <c r="GH1684" s="77" t="s">
        <v>488</v>
      </c>
      <c r="GI1684" s="77">
        <v>2022</v>
      </c>
      <c r="GJ1684" s="77" t="s">
        <v>305</v>
      </c>
      <c r="GK1684" s="77">
        <v>409.22373582043332</v>
      </c>
      <c r="GL1684" s="77">
        <v>714.33079099999998</v>
      </c>
      <c r="GM1684" s="77">
        <v>2022</v>
      </c>
      <c r="GN1684" s="77" t="s">
        <v>175</v>
      </c>
      <c r="GO1684" s="77">
        <v>0.13250000000000001</v>
      </c>
      <c r="GP1684" s="77">
        <v>3</v>
      </c>
      <c r="GQ1684" s="77">
        <v>0</v>
      </c>
      <c r="GR1684" s="77" t="s">
        <v>423</v>
      </c>
      <c r="GS1684" s="77">
        <v>0.1527377521613833</v>
      </c>
      <c r="GT1684" s="77">
        <v>62.503913540296736</v>
      </c>
      <c r="GU1684" s="77">
        <v>0.1527377521613833</v>
      </c>
      <c r="GV1684" s="77">
        <v>62.503913540296736</v>
      </c>
      <c r="GW1684" s="77">
        <v>0.1527377521613833</v>
      </c>
      <c r="GX1684" s="77">
        <v>62.503913540296736</v>
      </c>
      <c r="GY1684" s="77">
        <v>0</v>
      </c>
      <c r="GZ1684" s="77">
        <v>0</v>
      </c>
    </row>
    <row r="1685" spans="98:208" x14ac:dyDescent="0.25">
      <c r="CT1685" s="77" t="s">
        <v>155</v>
      </c>
      <c r="CU1685" s="77" t="s">
        <v>456</v>
      </c>
      <c r="CV1685" s="77" t="s">
        <v>481</v>
      </c>
      <c r="CW1685" s="77">
        <v>2021</v>
      </c>
      <c r="CX1685" s="77">
        <v>0</v>
      </c>
      <c r="CY1685" s="77">
        <v>0</v>
      </c>
      <c r="CZ1685" s="77">
        <v>0</v>
      </c>
      <c r="DA1685" s="77">
        <v>0</v>
      </c>
      <c r="DB1685" s="77">
        <v>21083.842824222491</v>
      </c>
      <c r="DC1685" s="77">
        <v>409.22373582044048</v>
      </c>
      <c r="DD1685" s="77">
        <v>13469.08781237762</v>
      </c>
      <c r="DE1685" s="77">
        <v>7205.5312760252846</v>
      </c>
      <c r="DF1685" s="77">
        <v>1219.5839681182854</v>
      </c>
      <c r="DG1685" s="77">
        <v>1219.5839681182854</v>
      </c>
      <c r="DH1685" s="77">
        <v>0</v>
      </c>
      <c r="DI1685" s="77">
        <v>0</v>
      </c>
      <c r="DJ1685" s="77">
        <v>2.0615466425848961E-10</v>
      </c>
      <c r="DL1685" s="77">
        <v>0</v>
      </c>
      <c r="DM1685" s="77">
        <v>2.5142292348246163E-7</v>
      </c>
      <c r="DN1685" s="77">
        <v>2.5142292348246163E-7</v>
      </c>
      <c r="DO1685" s="77">
        <v>0</v>
      </c>
      <c r="DP1685" s="77">
        <v>2.5142292348246163E-7</v>
      </c>
      <c r="DQ1685" s="77">
        <v>2.5142292348246163E-7</v>
      </c>
      <c r="DR1685" s="77">
        <v>0</v>
      </c>
      <c r="DS1685" s="77">
        <v>0</v>
      </c>
      <c r="DT1685" s="77">
        <v>0</v>
      </c>
      <c r="DU1685" s="77">
        <v>0</v>
      </c>
      <c r="DV1685" s="77">
        <v>0</v>
      </c>
      <c r="DW1685" s="77">
        <v>0</v>
      </c>
      <c r="GE1685" s="77" t="s">
        <v>425</v>
      </c>
      <c r="GF1685" s="77" t="s">
        <v>155</v>
      </c>
      <c r="GG1685" s="77" t="s">
        <v>437</v>
      </c>
      <c r="GH1685" s="77" t="s">
        <v>488</v>
      </c>
      <c r="GI1685" s="77">
        <v>2022</v>
      </c>
      <c r="GJ1685" s="77" t="s">
        <v>301</v>
      </c>
      <c r="GK1685" s="77">
        <v>13469.08781237873</v>
      </c>
      <c r="GL1685" s="77">
        <v>714.33079099999998</v>
      </c>
      <c r="GM1685" s="77">
        <v>2022</v>
      </c>
      <c r="GN1685" s="77" t="s">
        <v>175</v>
      </c>
      <c r="GO1685" s="77">
        <v>5.3000000000000005E-2</v>
      </c>
      <c r="GP1685" s="77">
        <v>3</v>
      </c>
      <c r="GQ1685" s="77">
        <v>0</v>
      </c>
      <c r="GR1685" s="77" t="s">
        <v>423</v>
      </c>
      <c r="GS1685" s="77">
        <v>5.5966209081309413E-2</v>
      </c>
      <c r="GT1685" s="77">
        <v>753.81378464210445</v>
      </c>
      <c r="GU1685" s="77">
        <v>5.5966209081309413E-2</v>
      </c>
      <c r="GV1685" s="77">
        <v>753.81378464210445</v>
      </c>
      <c r="GW1685" s="77">
        <v>5.5966209081309413E-2</v>
      </c>
      <c r="GX1685" s="77">
        <v>753.81378464210445</v>
      </c>
      <c r="GY1685" s="77">
        <v>0</v>
      </c>
      <c r="GZ1685" s="77">
        <v>0</v>
      </c>
    </row>
    <row r="1686" spans="98:208" x14ac:dyDescent="0.25">
      <c r="CT1686" s="77" t="s">
        <v>155</v>
      </c>
      <c r="CU1686" s="77" t="s">
        <v>456</v>
      </c>
      <c r="CV1686" s="77" t="s">
        <v>481</v>
      </c>
      <c r="CW1686" s="77">
        <v>2022</v>
      </c>
      <c r="CX1686" s="77">
        <v>0</v>
      </c>
      <c r="CY1686" s="77">
        <v>0</v>
      </c>
      <c r="CZ1686" s="77">
        <v>0</v>
      </c>
      <c r="DA1686" s="77">
        <v>0</v>
      </c>
      <c r="DB1686" s="77">
        <v>21083.842824222491</v>
      </c>
      <c r="DC1686" s="77">
        <v>409.22373582044048</v>
      </c>
      <c r="DD1686" s="77">
        <v>13469.08781237762</v>
      </c>
      <c r="DE1686" s="77">
        <v>7205.5312760252846</v>
      </c>
      <c r="DF1686" s="77">
        <v>1219.5839681182854</v>
      </c>
      <c r="DG1686" s="77">
        <v>1219.5839681182854</v>
      </c>
      <c r="DH1686" s="77">
        <v>1219.5839681182854</v>
      </c>
      <c r="DI1686" s="77">
        <v>0</v>
      </c>
      <c r="DJ1686" s="77">
        <v>2.0615466425848961E-10</v>
      </c>
      <c r="DL1686" s="77">
        <v>0</v>
      </c>
      <c r="DM1686" s="77">
        <v>2.5142292348246163E-7</v>
      </c>
      <c r="DN1686" s="77">
        <v>2.5142292348246163E-7</v>
      </c>
      <c r="DO1686" s="77">
        <v>0</v>
      </c>
      <c r="DP1686" s="77">
        <v>2.5142292348246163E-7</v>
      </c>
      <c r="DQ1686" s="77">
        <v>2.5142292348246163E-7</v>
      </c>
      <c r="DR1686" s="77">
        <v>0</v>
      </c>
      <c r="DS1686" s="77">
        <v>2.5142292348246163E-7</v>
      </c>
      <c r="DT1686" s="77">
        <v>2.5142292348246163E-7</v>
      </c>
      <c r="DU1686" s="77">
        <v>0</v>
      </c>
      <c r="DV1686" s="77">
        <v>0</v>
      </c>
      <c r="DW1686" s="77">
        <v>0</v>
      </c>
      <c r="GE1686" s="77" t="s">
        <v>427</v>
      </c>
      <c r="GF1686" s="77" t="s">
        <v>155</v>
      </c>
      <c r="GG1686" s="77" t="s">
        <v>437</v>
      </c>
      <c r="GH1686" s="77" t="s">
        <v>488</v>
      </c>
      <c r="GI1686" s="77">
        <v>2022</v>
      </c>
      <c r="GJ1686" s="77" t="s">
        <v>303</v>
      </c>
      <c r="GK1686" s="77">
        <v>7205.5312760252764</v>
      </c>
      <c r="GL1686" s="77">
        <v>714.33079099999998</v>
      </c>
      <c r="GM1686" s="77">
        <v>2022</v>
      </c>
      <c r="GN1686" s="77" t="s">
        <v>175</v>
      </c>
      <c r="GO1686" s="77">
        <v>5.3000000000000005E-2</v>
      </c>
      <c r="GP1686" s="77">
        <v>3</v>
      </c>
      <c r="GQ1686" s="77">
        <v>0</v>
      </c>
      <c r="GR1686" s="77" t="s">
        <v>423</v>
      </c>
      <c r="GS1686" s="77">
        <v>5.5966209081309413E-2</v>
      </c>
      <c r="GT1686" s="77">
        <v>403.26626993594482</v>
      </c>
      <c r="GU1686" s="77">
        <v>5.5966209081309413E-2</v>
      </c>
      <c r="GV1686" s="77">
        <v>403.26626993594482</v>
      </c>
      <c r="GW1686" s="77">
        <v>5.5966209081309413E-2</v>
      </c>
      <c r="GX1686" s="77">
        <v>403.26626993594482</v>
      </c>
      <c r="GY1686" s="77">
        <v>0</v>
      </c>
      <c r="GZ1686" s="77">
        <v>0</v>
      </c>
    </row>
    <row r="1687" spans="98:208" x14ac:dyDescent="0.25">
      <c r="CT1687" s="77" t="s">
        <v>155</v>
      </c>
      <c r="CU1687" s="77" t="s">
        <v>456</v>
      </c>
      <c r="CV1687" s="77" t="s">
        <v>481</v>
      </c>
      <c r="CW1687" s="77">
        <v>2023</v>
      </c>
      <c r="CX1687" s="77">
        <v>0</v>
      </c>
      <c r="CY1687" s="77">
        <v>0</v>
      </c>
      <c r="CZ1687" s="77">
        <v>0</v>
      </c>
      <c r="DA1687" s="77">
        <v>0</v>
      </c>
      <c r="DB1687" s="77">
        <v>21835.978114123471</v>
      </c>
      <c r="DC1687" s="77">
        <v>428.60232122030828</v>
      </c>
      <c r="DD1687" s="77">
        <v>13939.560973456049</v>
      </c>
      <c r="DE1687" s="77">
        <v>7467.8148194525547</v>
      </c>
      <c r="DF1687" s="77">
        <v>0</v>
      </c>
      <c r="DG1687" s="77">
        <v>1263.5534246224256</v>
      </c>
      <c r="DH1687" s="77">
        <v>1263.5534246224256</v>
      </c>
      <c r="DI1687" s="77">
        <v>1263.5534246224256</v>
      </c>
      <c r="DJ1687" s="77">
        <v>2.0615466425848961E-10</v>
      </c>
      <c r="DL1687" s="77">
        <v>0</v>
      </c>
      <c r="DM1687" s="77">
        <v>0</v>
      </c>
      <c r="DN1687" s="77">
        <v>0</v>
      </c>
      <c r="DO1687" s="77">
        <v>0</v>
      </c>
      <c r="DP1687" s="77">
        <v>2.6048743202570091E-7</v>
      </c>
      <c r="DQ1687" s="77">
        <v>2.6048743202570091E-7</v>
      </c>
      <c r="DR1687" s="77">
        <v>0</v>
      </c>
      <c r="DS1687" s="77">
        <v>2.6048743202570091E-7</v>
      </c>
      <c r="DT1687" s="77">
        <v>2.6048743202570091E-7</v>
      </c>
      <c r="DU1687" s="77">
        <v>0</v>
      </c>
      <c r="DV1687" s="77">
        <v>2.6048743202570091E-7</v>
      </c>
      <c r="DW1687" s="77">
        <v>2.6048743202570091E-7</v>
      </c>
      <c r="GE1687" s="77" t="s">
        <v>422</v>
      </c>
      <c r="GF1687" s="77" t="s">
        <v>155</v>
      </c>
      <c r="GG1687" s="77" t="s">
        <v>437</v>
      </c>
      <c r="GH1687" s="77" t="s">
        <v>488</v>
      </c>
      <c r="GI1687" s="77">
        <v>2023</v>
      </c>
      <c r="GJ1687" s="77" t="s">
        <v>305</v>
      </c>
      <c r="GK1687" s="77">
        <v>428.60232122030089</v>
      </c>
      <c r="GL1687" s="77">
        <v>714.33079099999998</v>
      </c>
      <c r="GM1687" s="77">
        <v>2023</v>
      </c>
      <c r="GN1687" s="77" t="s">
        <v>175</v>
      </c>
      <c r="GO1687" s="77">
        <v>0.13250000000000001</v>
      </c>
      <c r="GP1687" s="77">
        <v>3</v>
      </c>
      <c r="GQ1687" s="77">
        <v>0</v>
      </c>
      <c r="GR1687" s="77" t="s">
        <v>423</v>
      </c>
      <c r="GS1687" s="77">
        <v>0</v>
      </c>
      <c r="GT1687" s="77">
        <v>0</v>
      </c>
      <c r="GU1687" s="77">
        <v>0.1527377521613833</v>
      </c>
      <c r="GV1687" s="77">
        <v>65.463755114339918</v>
      </c>
      <c r="GW1687" s="77">
        <v>0.1527377521613833</v>
      </c>
      <c r="GX1687" s="77">
        <v>65.463755114339918</v>
      </c>
      <c r="GY1687" s="77">
        <v>0.1527377521613833</v>
      </c>
      <c r="GZ1687" s="77">
        <v>65.463755114339918</v>
      </c>
    </row>
    <row r="1688" spans="98:208" x14ac:dyDescent="0.25">
      <c r="CT1688" s="77" t="s">
        <v>155</v>
      </c>
      <c r="CU1688" s="77" t="s">
        <v>456</v>
      </c>
      <c r="CV1688" s="77" t="s">
        <v>481</v>
      </c>
      <c r="CW1688" s="77">
        <v>2024</v>
      </c>
      <c r="CX1688" s="77">
        <v>0</v>
      </c>
      <c r="CY1688" s="77">
        <v>0</v>
      </c>
      <c r="CZ1688" s="77">
        <v>0</v>
      </c>
      <c r="DA1688" s="77">
        <v>0</v>
      </c>
      <c r="DB1688" s="77">
        <v>21835.978114123471</v>
      </c>
      <c r="DC1688" s="77">
        <v>428.60232122030828</v>
      </c>
      <c r="DD1688" s="77">
        <v>13939.560973456049</v>
      </c>
      <c r="DE1688" s="77">
        <v>7467.8148194525547</v>
      </c>
      <c r="DF1688" s="77">
        <v>0</v>
      </c>
      <c r="DG1688" s="77">
        <v>0</v>
      </c>
      <c r="DH1688" s="77">
        <v>1263.5534246224256</v>
      </c>
      <c r="DI1688" s="77">
        <v>1263.5534246224256</v>
      </c>
      <c r="DJ1688" s="77">
        <v>2.0615466425848961E-10</v>
      </c>
      <c r="DL1688" s="77">
        <v>0</v>
      </c>
      <c r="DM1688" s="77">
        <v>0</v>
      </c>
      <c r="DN1688" s="77">
        <v>0</v>
      </c>
      <c r="DO1688" s="77">
        <v>0</v>
      </c>
      <c r="DP1688" s="77">
        <v>0</v>
      </c>
      <c r="DQ1688" s="77">
        <v>0</v>
      </c>
      <c r="DR1688" s="77">
        <v>0</v>
      </c>
      <c r="DS1688" s="77">
        <v>2.6048743202570091E-7</v>
      </c>
      <c r="DT1688" s="77">
        <v>2.6048743202570091E-7</v>
      </c>
      <c r="DU1688" s="77">
        <v>0</v>
      </c>
      <c r="DV1688" s="77">
        <v>2.6048743202570091E-7</v>
      </c>
      <c r="DW1688" s="77">
        <v>2.6048743202570091E-7</v>
      </c>
      <c r="GE1688" s="77" t="s">
        <v>425</v>
      </c>
      <c r="GF1688" s="77" t="s">
        <v>155</v>
      </c>
      <c r="GG1688" s="77" t="s">
        <v>437</v>
      </c>
      <c r="GH1688" s="77" t="s">
        <v>488</v>
      </c>
      <c r="GI1688" s="77">
        <v>2023</v>
      </c>
      <c r="GJ1688" s="77" t="s">
        <v>301</v>
      </c>
      <c r="GK1688" s="77">
        <v>13939.56097345755</v>
      </c>
      <c r="GL1688" s="77">
        <v>714.33079099999998</v>
      </c>
      <c r="GM1688" s="77">
        <v>2023</v>
      </c>
      <c r="GN1688" s="77" t="s">
        <v>175</v>
      </c>
      <c r="GO1688" s="77">
        <v>5.3000000000000005E-2</v>
      </c>
      <c r="GP1688" s="77">
        <v>3</v>
      </c>
      <c r="GQ1688" s="77">
        <v>0</v>
      </c>
      <c r="GR1688" s="77" t="s">
        <v>423</v>
      </c>
      <c r="GS1688" s="77">
        <v>0</v>
      </c>
      <c r="GT1688" s="77">
        <v>0</v>
      </c>
      <c r="GU1688" s="77">
        <v>5.5966209081309413E-2</v>
      </c>
      <c r="GV1688" s="77">
        <v>780.14438394218621</v>
      </c>
      <c r="GW1688" s="77">
        <v>5.5966209081309413E-2</v>
      </c>
      <c r="GX1688" s="77">
        <v>780.14438394218621</v>
      </c>
      <c r="GY1688" s="77">
        <v>5.5966209081309413E-2</v>
      </c>
      <c r="GZ1688" s="77">
        <v>780.14438394218621</v>
      </c>
    </row>
    <row r="1689" spans="98:208" x14ac:dyDescent="0.25">
      <c r="CT1689" s="77" t="s">
        <v>155</v>
      </c>
      <c r="CU1689" s="77" t="s">
        <v>456</v>
      </c>
      <c r="CV1689" s="77" t="s">
        <v>481</v>
      </c>
      <c r="CW1689" s="77">
        <v>2025</v>
      </c>
      <c r="CX1689" s="77">
        <v>0</v>
      </c>
      <c r="CY1689" s="77">
        <v>0</v>
      </c>
      <c r="CZ1689" s="77">
        <v>0</v>
      </c>
      <c r="DA1689" s="77">
        <v>0</v>
      </c>
      <c r="DB1689" s="77">
        <v>21835.978114123471</v>
      </c>
      <c r="DC1689" s="77">
        <v>428.60232122030828</v>
      </c>
      <c r="DD1689" s="77">
        <v>13939.560973456049</v>
      </c>
      <c r="DE1689" s="77">
        <v>7467.8148194525547</v>
      </c>
      <c r="DF1689" s="77">
        <v>0</v>
      </c>
      <c r="DG1689" s="77">
        <v>0</v>
      </c>
      <c r="DH1689" s="77">
        <v>0</v>
      </c>
      <c r="DI1689" s="77">
        <v>1263.5534246224256</v>
      </c>
      <c r="DJ1689" s="77">
        <v>2.0615466425848961E-10</v>
      </c>
      <c r="DL1689" s="77">
        <v>0</v>
      </c>
      <c r="DM1689" s="77">
        <v>0</v>
      </c>
      <c r="DN1689" s="77">
        <v>0</v>
      </c>
      <c r="DO1689" s="77">
        <v>0</v>
      </c>
      <c r="DP1689" s="77">
        <v>0</v>
      </c>
      <c r="DQ1689" s="77">
        <v>0</v>
      </c>
      <c r="DR1689" s="77">
        <v>0</v>
      </c>
      <c r="DS1689" s="77">
        <v>0</v>
      </c>
      <c r="DT1689" s="77">
        <v>0</v>
      </c>
      <c r="DU1689" s="77">
        <v>0</v>
      </c>
      <c r="DV1689" s="77">
        <v>2.6048743202570091E-7</v>
      </c>
      <c r="DW1689" s="77">
        <v>2.6048743202570091E-7</v>
      </c>
      <c r="GE1689" s="77" t="s">
        <v>427</v>
      </c>
      <c r="GF1689" s="77" t="s">
        <v>155</v>
      </c>
      <c r="GG1689" s="77" t="s">
        <v>437</v>
      </c>
      <c r="GH1689" s="77" t="s">
        <v>488</v>
      </c>
      <c r="GI1689" s="77">
        <v>2023</v>
      </c>
      <c r="GJ1689" s="77" t="s">
        <v>303</v>
      </c>
      <c r="GK1689" s="77">
        <v>7467.814819452542</v>
      </c>
      <c r="GL1689" s="77">
        <v>714.33079099999998</v>
      </c>
      <c r="GM1689" s="77">
        <v>2023</v>
      </c>
      <c r="GN1689" s="77" t="s">
        <v>175</v>
      </c>
      <c r="GO1689" s="77">
        <v>5.3000000000000005E-2</v>
      </c>
      <c r="GP1689" s="77">
        <v>3</v>
      </c>
      <c r="GQ1689" s="77">
        <v>0</v>
      </c>
      <c r="GR1689" s="77" t="s">
        <v>423</v>
      </c>
      <c r="GS1689" s="77">
        <v>0</v>
      </c>
      <c r="GT1689" s="77">
        <v>0</v>
      </c>
      <c r="GU1689" s="77">
        <v>5.5966209081309413E-2</v>
      </c>
      <c r="GV1689" s="77">
        <v>417.94528556598186</v>
      </c>
      <c r="GW1689" s="77">
        <v>5.5966209081309413E-2</v>
      </c>
      <c r="GX1689" s="77">
        <v>417.94528556598186</v>
      </c>
      <c r="GY1689" s="77">
        <v>5.5966209081309413E-2</v>
      </c>
      <c r="GZ1689" s="77">
        <v>417.94528556598186</v>
      </c>
    </row>
    <row r="1690" spans="98:208" x14ac:dyDescent="0.25">
      <c r="CT1690" s="77" t="s">
        <v>155</v>
      </c>
      <c r="CU1690" s="77" t="s">
        <v>456</v>
      </c>
      <c r="CV1690" s="77" t="s">
        <v>488</v>
      </c>
      <c r="CW1690" s="77">
        <v>2020</v>
      </c>
      <c r="CX1690" s="77">
        <v>0</v>
      </c>
      <c r="CY1690" s="77">
        <v>0</v>
      </c>
      <c r="CZ1690" s="77">
        <v>0</v>
      </c>
      <c r="DA1690" s="77">
        <v>0</v>
      </c>
      <c r="DB1690" s="77">
        <v>21083.842824224459</v>
      </c>
      <c r="DC1690" s="77">
        <v>409.22373582040638</v>
      </c>
      <c r="DD1690" s="77">
        <v>13469.08781237855</v>
      </c>
      <c r="DE1690" s="77">
        <v>7205.5312760251154</v>
      </c>
      <c r="DF1690" s="77">
        <v>1219.5839681183227</v>
      </c>
      <c r="DG1690" s="77">
        <v>0</v>
      </c>
      <c r="DH1690" s="77">
        <v>0</v>
      </c>
      <c r="DI1690" s="77">
        <v>0</v>
      </c>
      <c r="DJ1690" s="77">
        <v>8.8912002782042005E-9</v>
      </c>
      <c r="DL1690" s="77">
        <v>0</v>
      </c>
      <c r="DM1690" s="77">
        <v>1.0843565316627013E-5</v>
      </c>
      <c r="DN1690" s="77">
        <v>1.0843565316627013E-5</v>
      </c>
      <c r="DO1690" s="77">
        <v>0</v>
      </c>
      <c r="DP1690" s="77">
        <v>0</v>
      </c>
      <c r="DQ1690" s="77">
        <v>0</v>
      </c>
      <c r="DR1690" s="77">
        <v>0</v>
      </c>
      <c r="DS1690" s="77">
        <v>0</v>
      </c>
      <c r="DT1690" s="77">
        <v>0</v>
      </c>
      <c r="DU1690" s="77">
        <v>0</v>
      </c>
      <c r="DV1690" s="77">
        <v>0</v>
      </c>
      <c r="DW1690" s="77">
        <v>0</v>
      </c>
      <c r="GE1690" s="77" t="s">
        <v>422</v>
      </c>
      <c r="GF1690" s="77" t="s">
        <v>155</v>
      </c>
      <c r="GG1690" s="77" t="s">
        <v>437</v>
      </c>
      <c r="GH1690" s="77" t="s">
        <v>488</v>
      </c>
      <c r="GI1690" s="77">
        <v>2024</v>
      </c>
      <c r="GJ1690" s="77" t="s">
        <v>305</v>
      </c>
      <c r="GK1690" s="77">
        <v>428.60232122030089</v>
      </c>
      <c r="GL1690" s="77">
        <v>714.33079099999998</v>
      </c>
      <c r="GM1690" s="77">
        <v>2024</v>
      </c>
      <c r="GN1690" s="77" t="s">
        <v>175</v>
      </c>
      <c r="GO1690" s="77">
        <v>0.13250000000000001</v>
      </c>
      <c r="GP1690" s="77">
        <v>3</v>
      </c>
      <c r="GQ1690" s="77">
        <v>0</v>
      </c>
      <c r="GR1690" s="77" t="s">
        <v>423</v>
      </c>
      <c r="GS1690" s="77">
        <v>0</v>
      </c>
      <c r="GT1690" s="77">
        <v>0</v>
      </c>
      <c r="GU1690" s="77">
        <v>0</v>
      </c>
      <c r="GV1690" s="77">
        <v>0</v>
      </c>
      <c r="GW1690" s="77">
        <v>0.1527377521613833</v>
      </c>
      <c r="GX1690" s="77">
        <v>65.463755114339918</v>
      </c>
      <c r="GY1690" s="77">
        <v>0.1527377521613833</v>
      </c>
      <c r="GZ1690" s="77">
        <v>65.463755114339918</v>
      </c>
    </row>
    <row r="1691" spans="98:208" x14ac:dyDescent="0.25">
      <c r="CT1691" s="77" t="s">
        <v>155</v>
      </c>
      <c r="CU1691" s="77" t="s">
        <v>456</v>
      </c>
      <c r="CV1691" s="77" t="s">
        <v>488</v>
      </c>
      <c r="CW1691" s="77">
        <v>2021</v>
      </c>
      <c r="CX1691" s="77">
        <v>0</v>
      </c>
      <c r="CY1691" s="77">
        <v>0</v>
      </c>
      <c r="CZ1691" s="77">
        <v>0</v>
      </c>
      <c r="DA1691" s="77">
        <v>0</v>
      </c>
      <c r="DB1691" s="77">
        <v>21083.842824224459</v>
      </c>
      <c r="DC1691" s="77">
        <v>409.22373582040638</v>
      </c>
      <c r="DD1691" s="77">
        <v>13469.08781237855</v>
      </c>
      <c r="DE1691" s="77">
        <v>7205.5312760251154</v>
      </c>
      <c r="DF1691" s="77">
        <v>1219.5839681183227</v>
      </c>
      <c r="DG1691" s="77">
        <v>1219.5839681183227</v>
      </c>
      <c r="DH1691" s="77">
        <v>0</v>
      </c>
      <c r="DI1691" s="77">
        <v>0</v>
      </c>
      <c r="DJ1691" s="77">
        <v>8.8912002782042005E-9</v>
      </c>
      <c r="DL1691" s="77">
        <v>0</v>
      </c>
      <c r="DM1691" s="77">
        <v>1.0843565316627013E-5</v>
      </c>
      <c r="DN1691" s="77">
        <v>1.0843565316627013E-5</v>
      </c>
      <c r="DO1691" s="77">
        <v>0</v>
      </c>
      <c r="DP1691" s="77">
        <v>1.0843565316627013E-5</v>
      </c>
      <c r="DQ1691" s="77">
        <v>1.0843565316627013E-5</v>
      </c>
      <c r="DR1691" s="77">
        <v>0</v>
      </c>
      <c r="DS1691" s="77">
        <v>0</v>
      </c>
      <c r="DT1691" s="77">
        <v>0</v>
      </c>
      <c r="DU1691" s="77">
        <v>0</v>
      </c>
      <c r="DV1691" s="77">
        <v>0</v>
      </c>
      <c r="DW1691" s="77">
        <v>0</v>
      </c>
      <c r="GE1691" s="77" t="s">
        <v>425</v>
      </c>
      <c r="GF1691" s="77" t="s">
        <v>155</v>
      </c>
      <c r="GG1691" s="77" t="s">
        <v>437</v>
      </c>
      <c r="GH1691" s="77" t="s">
        <v>488</v>
      </c>
      <c r="GI1691" s="77">
        <v>2024</v>
      </c>
      <c r="GJ1691" s="77" t="s">
        <v>301</v>
      </c>
      <c r="GK1691" s="77">
        <v>13939.56097345755</v>
      </c>
      <c r="GL1691" s="77">
        <v>714.33079099999998</v>
      </c>
      <c r="GM1691" s="77">
        <v>2024</v>
      </c>
      <c r="GN1691" s="77" t="s">
        <v>175</v>
      </c>
      <c r="GO1691" s="77">
        <v>5.3000000000000005E-2</v>
      </c>
      <c r="GP1691" s="77">
        <v>3</v>
      </c>
      <c r="GQ1691" s="77">
        <v>0</v>
      </c>
      <c r="GR1691" s="77" t="s">
        <v>423</v>
      </c>
      <c r="GS1691" s="77">
        <v>0</v>
      </c>
      <c r="GT1691" s="77">
        <v>0</v>
      </c>
      <c r="GU1691" s="77">
        <v>0</v>
      </c>
      <c r="GV1691" s="77">
        <v>0</v>
      </c>
      <c r="GW1691" s="77">
        <v>5.5966209081309413E-2</v>
      </c>
      <c r="GX1691" s="77">
        <v>780.14438394218621</v>
      </c>
      <c r="GY1691" s="77">
        <v>5.5966209081309413E-2</v>
      </c>
      <c r="GZ1691" s="77">
        <v>780.14438394218621</v>
      </c>
    </row>
    <row r="1692" spans="98:208" x14ac:dyDescent="0.25">
      <c r="CT1692" s="77" t="s">
        <v>155</v>
      </c>
      <c r="CU1692" s="77" t="s">
        <v>456</v>
      </c>
      <c r="CV1692" s="77" t="s">
        <v>488</v>
      </c>
      <c r="CW1692" s="77">
        <v>2022</v>
      </c>
      <c r="CX1692" s="77">
        <v>0</v>
      </c>
      <c r="CY1692" s="77">
        <v>0</v>
      </c>
      <c r="CZ1692" s="77">
        <v>0</v>
      </c>
      <c r="DA1692" s="77">
        <v>0</v>
      </c>
      <c r="DB1692" s="77">
        <v>21083.842824224459</v>
      </c>
      <c r="DC1692" s="77">
        <v>409.22373582040638</v>
      </c>
      <c r="DD1692" s="77">
        <v>13469.08781237855</v>
      </c>
      <c r="DE1692" s="77">
        <v>7205.5312760251154</v>
      </c>
      <c r="DF1692" s="77">
        <v>1219.5839681183227</v>
      </c>
      <c r="DG1692" s="77">
        <v>1219.5839681183227</v>
      </c>
      <c r="DH1692" s="77">
        <v>1219.5839681183227</v>
      </c>
      <c r="DI1692" s="77">
        <v>0</v>
      </c>
      <c r="DJ1692" s="77">
        <v>8.8912002782042005E-9</v>
      </c>
      <c r="DL1692" s="77">
        <v>0</v>
      </c>
      <c r="DM1692" s="77">
        <v>1.0843565316627013E-5</v>
      </c>
      <c r="DN1692" s="77">
        <v>1.0843565316627013E-5</v>
      </c>
      <c r="DO1692" s="77">
        <v>0</v>
      </c>
      <c r="DP1692" s="77">
        <v>1.0843565316627013E-5</v>
      </c>
      <c r="DQ1692" s="77">
        <v>1.0843565316627013E-5</v>
      </c>
      <c r="DR1692" s="77">
        <v>0</v>
      </c>
      <c r="DS1692" s="77">
        <v>1.0843565316627013E-5</v>
      </c>
      <c r="DT1692" s="77">
        <v>1.0843565316627013E-5</v>
      </c>
      <c r="DU1692" s="77">
        <v>0</v>
      </c>
      <c r="DV1692" s="77">
        <v>0</v>
      </c>
      <c r="DW1692" s="77">
        <v>0</v>
      </c>
      <c r="GE1692" s="77" t="s">
        <v>427</v>
      </c>
      <c r="GF1692" s="77" t="s">
        <v>155</v>
      </c>
      <c r="GG1692" s="77" t="s">
        <v>437</v>
      </c>
      <c r="GH1692" s="77" t="s">
        <v>488</v>
      </c>
      <c r="GI1692" s="77">
        <v>2024</v>
      </c>
      <c r="GJ1692" s="77" t="s">
        <v>303</v>
      </c>
      <c r="GK1692" s="77">
        <v>7467.814819452542</v>
      </c>
      <c r="GL1692" s="77">
        <v>714.33079099999998</v>
      </c>
      <c r="GM1692" s="77">
        <v>2024</v>
      </c>
      <c r="GN1692" s="77" t="s">
        <v>175</v>
      </c>
      <c r="GO1692" s="77">
        <v>5.3000000000000005E-2</v>
      </c>
      <c r="GP1692" s="77">
        <v>3</v>
      </c>
      <c r="GQ1692" s="77">
        <v>0</v>
      </c>
      <c r="GR1692" s="77" t="s">
        <v>423</v>
      </c>
      <c r="GS1692" s="77">
        <v>0</v>
      </c>
      <c r="GT1692" s="77">
        <v>0</v>
      </c>
      <c r="GU1692" s="77">
        <v>0</v>
      </c>
      <c r="GV1692" s="77">
        <v>0</v>
      </c>
      <c r="GW1692" s="77">
        <v>5.5966209081309413E-2</v>
      </c>
      <c r="GX1692" s="77">
        <v>417.94528556598186</v>
      </c>
      <c r="GY1692" s="77">
        <v>5.5966209081309413E-2</v>
      </c>
      <c r="GZ1692" s="77">
        <v>417.94528556598186</v>
      </c>
    </row>
    <row r="1693" spans="98:208" x14ac:dyDescent="0.25">
      <c r="CT1693" s="77" t="s">
        <v>155</v>
      </c>
      <c r="CU1693" s="77" t="s">
        <v>456</v>
      </c>
      <c r="CV1693" s="77" t="s">
        <v>488</v>
      </c>
      <c r="CW1693" s="77">
        <v>2023</v>
      </c>
      <c r="CX1693" s="77">
        <v>0</v>
      </c>
      <c r="CY1693" s="77">
        <v>0</v>
      </c>
      <c r="CZ1693" s="77">
        <v>0</v>
      </c>
      <c r="DA1693" s="77">
        <v>0</v>
      </c>
      <c r="DB1693" s="77">
        <v>21835.97811413023</v>
      </c>
      <c r="DC1693" s="77">
        <v>428.60232122012621</v>
      </c>
      <c r="DD1693" s="77">
        <v>13939.560973457361</v>
      </c>
      <c r="DE1693" s="77">
        <v>7467.8148194525475</v>
      </c>
      <c r="DF1693" s="77">
        <v>0</v>
      </c>
      <c r="DG1693" s="77">
        <v>1263.5534246224709</v>
      </c>
      <c r="DH1693" s="77">
        <v>1263.5534246224709</v>
      </c>
      <c r="DI1693" s="77">
        <v>1263.5534246224709</v>
      </c>
      <c r="DJ1693" s="77">
        <v>8.8912002782042005E-9</v>
      </c>
      <c r="DL1693" s="77">
        <v>0</v>
      </c>
      <c r="DM1693" s="77">
        <v>0</v>
      </c>
      <c r="DN1693" s="77">
        <v>0</v>
      </c>
      <c r="DO1693" s="77">
        <v>0</v>
      </c>
      <c r="DP1693" s="77">
        <v>1.1234506560529183E-5</v>
      </c>
      <c r="DQ1693" s="77">
        <v>1.1234506560529183E-5</v>
      </c>
      <c r="DR1693" s="77">
        <v>0</v>
      </c>
      <c r="DS1693" s="77">
        <v>1.1234506560529183E-5</v>
      </c>
      <c r="DT1693" s="77">
        <v>1.1234506560529183E-5</v>
      </c>
      <c r="DU1693" s="77">
        <v>0</v>
      </c>
      <c r="DV1693" s="77">
        <v>1.1234506560529183E-5</v>
      </c>
      <c r="DW1693" s="77">
        <v>1.1234506560529183E-5</v>
      </c>
      <c r="GE1693" s="77" t="s">
        <v>422</v>
      </c>
      <c r="GF1693" s="77" t="s">
        <v>155</v>
      </c>
      <c r="GG1693" s="77" t="s">
        <v>437</v>
      </c>
      <c r="GH1693" s="77" t="s">
        <v>488</v>
      </c>
      <c r="GI1693" s="77">
        <v>2025</v>
      </c>
      <c r="GJ1693" s="77" t="s">
        <v>305</v>
      </c>
      <c r="GK1693" s="77">
        <v>428.60232122030089</v>
      </c>
      <c r="GL1693" s="77">
        <v>714.33079099999998</v>
      </c>
      <c r="GM1693" s="77">
        <v>2025</v>
      </c>
      <c r="GN1693" s="77" t="s">
        <v>175</v>
      </c>
      <c r="GO1693" s="77">
        <v>0.13250000000000001</v>
      </c>
      <c r="GP1693" s="77">
        <v>3</v>
      </c>
      <c r="GQ1693" s="77">
        <v>0</v>
      </c>
      <c r="GR1693" s="77" t="s">
        <v>423</v>
      </c>
      <c r="GS1693" s="77">
        <v>0</v>
      </c>
      <c r="GT1693" s="77">
        <v>0</v>
      </c>
      <c r="GU1693" s="77">
        <v>0</v>
      </c>
      <c r="GV1693" s="77">
        <v>0</v>
      </c>
      <c r="GW1693" s="77">
        <v>0</v>
      </c>
      <c r="GX1693" s="77">
        <v>0</v>
      </c>
      <c r="GY1693" s="77">
        <v>0.1527377521613833</v>
      </c>
      <c r="GZ1693" s="77">
        <v>65.463755114339918</v>
      </c>
    </row>
    <row r="1694" spans="98:208" x14ac:dyDescent="0.25">
      <c r="CT1694" s="77" t="s">
        <v>155</v>
      </c>
      <c r="CU1694" s="77" t="s">
        <v>456</v>
      </c>
      <c r="CV1694" s="77" t="s">
        <v>488</v>
      </c>
      <c r="CW1694" s="77">
        <v>2024</v>
      </c>
      <c r="CX1694" s="77">
        <v>0</v>
      </c>
      <c r="CY1694" s="77">
        <v>0</v>
      </c>
      <c r="CZ1694" s="77">
        <v>0</v>
      </c>
      <c r="DA1694" s="77">
        <v>0</v>
      </c>
      <c r="DB1694" s="77">
        <v>21835.97811413023</v>
      </c>
      <c r="DC1694" s="77">
        <v>428.60232122012621</v>
      </c>
      <c r="DD1694" s="77">
        <v>13939.560973457361</v>
      </c>
      <c r="DE1694" s="77">
        <v>7467.8148194525475</v>
      </c>
      <c r="DF1694" s="77">
        <v>0</v>
      </c>
      <c r="DG1694" s="77">
        <v>0</v>
      </c>
      <c r="DH1694" s="77">
        <v>1263.5534246224709</v>
      </c>
      <c r="DI1694" s="77">
        <v>1263.5534246224709</v>
      </c>
      <c r="DJ1694" s="77">
        <v>8.8912002782042005E-9</v>
      </c>
      <c r="DL1694" s="77">
        <v>0</v>
      </c>
      <c r="DM1694" s="77">
        <v>0</v>
      </c>
      <c r="DN1694" s="77">
        <v>0</v>
      </c>
      <c r="DO1694" s="77">
        <v>0</v>
      </c>
      <c r="DP1694" s="77">
        <v>0</v>
      </c>
      <c r="DQ1694" s="77">
        <v>0</v>
      </c>
      <c r="DR1694" s="77">
        <v>0</v>
      </c>
      <c r="DS1694" s="77">
        <v>1.1234506560529183E-5</v>
      </c>
      <c r="DT1694" s="77">
        <v>1.1234506560529183E-5</v>
      </c>
      <c r="DU1694" s="77">
        <v>0</v>
      </c>
      <c r="DV1694" s="77">
        <v>1.1234506560529183E-5</v>
      </c>
      <c r="DW1694" s="77">
        <v>1.1234506560529183E-5</v>
      </c>
      <c r="GE1694" s="77" t="s">
        <v>425</v>
      </c>
      <c r="GF1694" s="77" t="s">
        <v>155</v>
      </c>
      <c r="GG1694" s="77" t="s">
        <v>437</v>
      </c>
      <c r="GH1694" s="77" t="s">
        <v>488</v>
      </c>
      <c r="GI1694" s="77">
        <v>2025</v>
      </c>
      <c r="GJ1694" s="77" t="s">
        <v>301</v>
      </c>
      <c r="GK1694" s="77">
        <v>13939.56097345755</v>
      </c>
      <c r="GL1694" s="77">
        <v>714.33079099999998</v>
      </c>
      <c r="GM1694" s="77">
        <v>2025</v>
      </c>
      <c r="GN1694" s="77" t="s">
        <v>175</v>
      </c>
      <c r="GO1694" s="77">
        <v>5.3000000000000005E-2</v>
      </c>
      <c r="GP1694" s="77">
        <v>3</v>
      </c>
      <c r="GQ1694" s="77">
        <v>0</v>
      </c>
      <c r="GR1694" s="77" t="s">
        <v>423</v>
      </c>
      <c r="GS1694" s="77">
        <v>0</v>
      </c>
      <c r="GT1694" s="77">
        <v>0</v>
      </c>
      <c r="GU1694" s="77">
        <v>0</v>
      </c>
      <c r="GV1694" s="77">
        <v>0</v>
      </c>
      <c r="GW1694" s="77">
        <v>0</v>
      </c>
      <c r="GX1694" s="77">
        <v>0</v>
      </c>
      <c r="GY1694" s="77">
        <v>5.5966209081309413E-2</v>
      </c>
      <c r="GZ1694" s="77">
        <v>780.14438394218621</v>
      </c>
    </row>
    <row r="1695" spans="98:208" x14ac:dyDescent="0.25">
      <c r="CT1695" s="77" t="s">
        <v>155</v>
      </c>
      <c r="CU1695" s="77" t="s">
        <v>456</v>
      </c>
      <c r="CV1695" s="77" t="s">
        <v>488</v>
      </c>
      <c r="CW1695" s="77">
        <v>2025</v>
      </c>
      <c r="CX1695" s="77">
        <v>0</v>
      </c>
      <c r="CY1695" s="77">
        <v>0</v>
      </c>
      <c r="CZ1695" s="77">
        <v>0</v>
      </c>
      <c r="DA1695" s="77">
        <v>0</v>
      </c>
      <c r="DB1695" s="77">
        <v>21835.97811413023</v>
      </c>
      <c r="DC1695" s="77">
        <v>428.60232122012621</v>
      </c>
      <c r="DD1695" s="77">
        <v>13939.560973457361</v>
      </c>
      <c r="DE1695" s="77">
        <v>7467.8148194525475</v>
      </c>
      <c r="DF1695" s="77">
        <v>0</v>
      </c>
      <c r="DG1695" s="77">
        <v>0</v>
      </c>
      <c r="DH1695" s="77">
        <v>0</v>
      </c>
      <c r="DI1695" s="77">
        <v>1263.5534246224709</v>
      </c>
      <c r="DJ1695" s="77">
        <v>8.8912002782042005E-9</v>
      </c>
      <c r="DL1695" s="77">
        <v>0</v>
      </c>
      <c r="DM1695" s="77">
        <v>0</v>
      </c>
      <c r="DN1695" s="77">
        <v>0</v>
      </c>
      <c r="DO1695" s="77">
        <v>0</v>
      </c>
      <c r="DP1695" s="77">
        <v>0</v>
      </c>
      <c r="DQ1695" s="77">
        <v>0</v>
      </c>
      <c r="DR1695" s="77">
        <v>0</v>
      </c>
      <c r="DS1695" s="77">
        <v>0</v>
      </c>
      <c r="DT1695" s="77">
        <v>0</v>
      </c>
      <c r="DU1695" s="77">
        <v>0</v>
      </c>
      <c r="DV1695" s="77">
        <v>1.1234506560529183E-5</v>
      </c>
      <c r="DW1695" s="77">
        <v>1.1234506560529183E-5</v>
      </c>
      <c r="GE1695" s="77" t="s">
        <v>427</v>
      </c>
      <c r="GF1695" s="77" t="s">
        <v>155</v>
      </c>
      <c r="GG1695" s="77" t="s">
        <v>437</v>
      </c>
      <c r="GH1695" s="77" t="s">
        <v>488</v>
      </c>
      <c r="GI1695" s="77">
        <v>2025</v>
      </c>
      <c r="GJ1695" s="77" t="s">
        <v>303</v>
      </c>
      <c r="GK1695" s="77">
        <v>7467.814819452542</v>
      </c>
      <c r="GL1695" s="77">
        <v>714.33079099999998</v>
      </c>
      <c r="GM1695" s="77">
        <v>2025</v>
      </c>
      <c r="GN1695" s="77" t="s">
        <v>175</v>
      </c>
      <c r="GO1695" s="77">
        <v>5.3000000000000005E-2</v>
      </c>
      <c r="GP1695" s="77">
        <v>3</v>
      </c>
      <c r="GQ1695" s="77">
        <v>0</v>
      </c>
      <c r="GR1695" s="77" t="s">
        <v>423</v>
      </c>
      <c r="GS1695" s="77">
        <v>0</v>
      </c>
      <c r="GT1695" s="77">
        <v>0</v>
      </c>
      <c r="GU1695" s="77">
        <v>0</v>
      </c>
      <c r="GV1695" s="77">
        <v>0</v>
      </c>
      <c r="GW1695" s="77">
        <v>0</v>
      </c>
      <c r="GX1695" s="77">
        <v>0</v>
      </c>
      <c r="GY1695" s="77">
        <v>5.5966209081309413E-2</v>
      </c>
      <c r="GZ1695" s="77">
        <v>417.94528556598186</v>
      </c>
    </row>
    <row r="1696" spans="98:208" x14ac:dyDescent="0.25">
      <c r="CT1696" s="77" t="s">
        <v>155</v>
      </c>
      <c r="CU1696" s="77" t="s">
        <v>457</v>
      </c>
      <c r="CV1696" s="77" t="s">
        <v>300</v>
      </c>
      <c r="CW1696" s="77">
        <v>2020</v>
      </c>
      <c r="CX1696" s="77">
        <v>0</v>
      </c>
      <c r="CY1696" s="77">
        <v>0</v>
      </c>
      <c r="CZ1696" s="77">
        <v>0</v>
      </c>
      <c r="DA1696" s="77">
        <v>0</v>
      </c>
      <c r="DB1696" s="77">
        <v>14146.13064133608</v>
      </c>
      <c r="DC1696" s="77">
        <v>222.22942162788641</v>
      </c>
      <c r="DD1696" s="77">
        <v>8585.7228092501027</v>
      </c>
      <c r="DE1696" s="77">
        <v>5338.1784104580865</v>
      </c>
      <c r="DF1696" s="77">
        <v>813.21078921325534</v>
      </c>
      <c r="DG1696" s="77">
        <v>0</v>
      </c>
      <c r="DH1696" s="77">
        <v>0</v>
      </c>
      <c r="DI1696" s="77">
        <v>0</v>
      </c>
      <c r="DJ1696" s="77">
        <v>3.8964555280778359E-6</v>
      </c>
      <c r="DL1696" s="77">
        <v>0</v>
      </c>
      <c r="DM1696" s="77">
        <v>3.1686396751225286E-3</v>
      </c>
      <c r="DN1696" s="77">
        <v>3.1686396751225286E-3</v>
      </c>
      <c r="DO1696" s="77">
        <v>0</v>
      </c>
      <c r="DP1696" s="77">
        <v>0</v>
      </c>
      <c r="DQ1696" s="77">
        <v>0</v>
      </c>
      <c r="DR1696" s="77">
        <v>0</v>
      </c>
      <c r="DS1696" s="77">
        <v>0</v>
      </c>
      <c r="DT1696" s="77">
        <v>0</v>
      </c>
      <c r="DU1696" s="77">
        <v>0</v>
      </c>
      <c r="DV1696" s="77">
        <v>0</v>
      </c>
      <c r="DW1696" s="77">
        <v>0</v>
      </c>
      <c r="GE1696" s="77" t="s">
        <v>422</v>
      </c>
      <c r="GF1696" s="77" t="s">
        <v>155</v>
      </c>
      <c r="GG1696" s="77" t="s">
        <v>438</v>
      </c>
      <c r="GH1696" s="77" t="s">
        <v>300</v>
      </c>
      <c r="GI1696" s="77">
        <v>2021</v>
      </c>
      <c r="GJ1696" s="77" t="s">
        <v>305</v>
      </c>
      <c r="GK1696" s="77">
        <v>222.22942162783261</v>
      </c>
      <c r="GL1696" s="77">
        <v>808.58011199999999</v>
      </c>
      <c r="GM1696" s="77">
        <v>2021</v>
      </c>
      <c r="GN1696" s="77" t="s">
        <v>175</v>
      </c>
      <c r="GO1696" s="77">
        <v>0.13250000000000001</v>
      </c>
      <c r="GP1696" s="77">
        <v>3</v>
      </c>
      <c r="GQ1696" s="77">
        <v>0</v>
      </c>
      <c r="GR1696" s="77" t="s">
        <v>423</v>
      </c>
      <c r="GS1696" s="77">
        <v>0.1527377521613833</v>
      </c>
      <c r="GT1696" s="77">
        <v>33.942822323559447</v>
      </c>
      <c r="GU1696" s="77">
        <v>0.1527377521613833</v>
      </c>
      <c r="GV1696" s="77">
        <v>33.942822323559447</v>
      </c>
      <c r="GW1696" s="77">
        <v>0</v>
      </c>
      <c r="GX1696" s="77">
        <v>0</v>
      </c>
      <c r="GY1696" s="77">
        <v>0</v>
      </c>
      <c r="GZ1696" s="77">
        <v>0</v>
      </c>
    </row>
    <row r="1697" spans="98:208" x14ac:dyDescent="0.25">
      <c r="CT1697" s="77" t="s">
        <v>155</v>
      </c>
      <c r="CU1697" s="77" t="s">
        <v>457</v>
      </c>
      <c r="CV1697" s="77" t="s">
        <v>300</v>
      </c>
      <c r="CW1697" s="77">
        <v>2021</v>
      </c>
      <c r="CX1697" s="77">
        <v>0</v>
      </c>
      <c r="CY1697" s="77">
        <v>0</v>
      </c>
      <c r="CZ1697" s="77">
        <v>0</v>
      </c>
      <c r="DA1697" s="77">
        <v>0</v>
      </c>
      <c r="DB1697" s="77">
        <v>14146.13064133608</v>
      </c>
      <c r="DC1697" s="77">
        <v>222.22942162788641</v>
      </c>
      <c r="DD1697" s="77">
        <v>8585.7228092501027</v>
      </c>
      <c r="DE1697" s="77">
        <v>5338.1784104580865</v>
      </c>
      <c r="DF1697" s="77">
        <v>813.21078921325534</v>
      </c>
      <c r="DG1697" s="77">
        <v>813.21078921325534</v>
      </c>
      <c r="DH1697" s="77">
        <v>0</v>
      </c>
      <c r="DI1697" s="77">
        <v>0</v>
      </c>
      <c r="DJ1697" s="77">
        <v>3.8964555280778359E-6</v>
      </c>
      <c r="DL1697" s="77">
        <v>0</v>
      </c>
      <c r="DM1697" s="77">
        <v>3.1686396751225286E-3</v>
      </c>
      <c r="DN1697" s="77">
        <v>3.1686396751225286E-3</v>
      </c>
      <c r="DO1697" s="77">
        <v>0</v>
      </c>
      <c r="DP1697" s="77">
        <v>3.1686396751225286E-3</v>
      </c>
      <c r="DQ1697" s="77">
        <v>3.1686396751225286E-3</v>
      </c>
      <c r="DR1697" s="77">
        <v>0</v>
      </c>
      <c r="DS1697" s="77">
        <v>0</v>
      </c>
      <c r="DT1697" s="77">
        <v>0</v>
      </c>
      <c r="DU1697" s="77">
        <v>0</v>
      </c>
      <c r="DV1697" s="77">
        <v>0</v>
      </c>
      <c r="DW1697" s="77">
        <v>0</v>
      </c>
      <c r="GE1697" s="77" t="s">
        <v>425</v>
      </c>
      <c r="GF1697" s="77" t="s">
        <v>155</v>
      </c>
      <c r="GG1697" s="77" t="s">
        <v>438</v>
      </c>
      <c r="GH1697" s="77" t="s">
        <v>300</v>
      </c>
      <c r="GI1697" s="77">
        <v>2021</v>
      </c>
      <c r="GJ1697" s="77" t="s">
        <v>301</v>
      </c>
      <c r="GK1697" s="77">
        <v>8585.7228092480218</v>
      </c>
      <c r="GL1697" s="77">
        <v>808.58011199999999</v>
      </c>
      <c r="GM1697" s="77">
        <v>2021</v>
      </c>
      <c r="GN1697" s="77" t="s">
        <v>175</v>
      </c>
      <c r="GO1697" s="77">
        <v>5.3000000000000005E-2</v>
      </c>
      <c r="GP1697" s="77">
        <v>3</v>
      </c>
      <c r="GQ1697" s="77">
        <v>0</v>
      </c>
      <c r="GR1697" s="77" t="s">
        <v>423</v>
      </c>
      <c r="GS1697" s="77">
        <v>5.59662090813094E-2</v>
      </c>
      <c r="GT1697" s="77">
        <v>480.51035785654187</v>
      </c>
      <c r="GU1697" s="77">
        <v>5.59662090813094E-2</v>
      </c>
      <c r="GV1697" s="77">
        <v>480.51035785654187</v>
      </c>
      <c r="GW1697" s="77">
        <v>0</v>
      </c>
      <c r="GX1697" s="77">
        <v>0</v>
      </c>
      <c r="GY1697" s="77">
        <v>0</v>
      </c>
      <c r="GZ1697" s="77">
        <v>0</v>
      </c>
    </row>
    <row r="1698" spans="98:208" x14ac:dyDescent="0.25">
      <c r="CT1698" s="77" t="s">
        <v>155</v>
      </c>
      <c r="CU1698" s="77" t="s">
        <v>457</v>
      </c>
      <c r="CV1698" s="77" t="s">
        <v>300</v>
      </c>
      <c r="CW1698" s="77">
        <v>2022</v>
      </c>
      <c r="CX1698" s="77">
        <v>0</v>
      </c>
      <c r="CY1698" s="77">
        <v>0</v>
      </c>
      <c r="CZ1698" s="77">
        <v>0</v>
      </c>
      <c r="DA1698" s="77">
        <v>0</v>
      </c>
      <c r="DB1698" s="77">
        <v>14146.13064133608</v>
      </c>
      <c r="DC1698" s="77">
        <v>222.22942162788641</v>
      </c>
      <c r="DD1698" s="77">
        <v>8585.7228092501027</v>
      </c>
      <c r="DE1698" s="77">
        <v>5338.1784104580865</v>
      </c>
      <c r="DF1698" s="77">
        <v>813.21078921325534</v>
      </c>
      <c r="DG1698" s="77">
        <v>813.21078921325534</v>
      </c>
      <c r="DH1698" s="77">
        <v>813.21078921325534</v>
      </c>
      <c r="DI1698" s="77">
        <v>0</v>
      </c>
      <c r="DJ1698" s="77">
        <v>3.8964555280778359E-6</v>
      </c>
      <c r="DL1698" s="77">
        <v>0</v>
      </c>
      <c r="DM1698" s="77">
        <v>3.1686396751225286E-3</v>
      </c>
      <c r="DN1698" s="77">
        <v>3.1686396751225286E-3</v>
      </c>
      <c r="DO1698" s="77">
        <v>0</v>
      </c>
      <c r="DP1698" s="77">
        <v>3.1686396751225286E-3</v>
      </c>
      <c r="DQ1698" s="77">
        <v>3.1686396751225286E-3</v>
      </c>
      <c r="DR1698" s="77">
        <v>0</v>
      </c>
      <c r="DS1698" s="77">
        <v>3.1686396751225286E-3</v>
      </c>
      <c r="DT1698" s="77">
        <v>3.1686396751225286E-3</v>
      </c>
      <c r="DU1698" s="77">
        <v>0</v>
      </c>
      <c r="DV1698" s="77">
        <v>0</v>
      </c>
      <c r="DW1698" s="77">
        <v>0</v>
      </c>
      <c r="GE1698" s="77" t="s">
        <v>427</v>
      </c>
      <c r="GF1698" s="77" t="s">
        <v>155</v>
      </c>
      <c r="GG1698" s="77" t="s">
        <v>438</v>
      </c>
      <c r="GH1698" s="77" t="s">
        <v>300</v>
      </c>
      <c r="GI1698" s="77">
        <v>2021</v>
      </c>
      <c r="GJ1698" s="77" t="s">
        <v>303</v>
      </c>
      <c r="GK1698" s="77">
        <v>5338.1784104567932</v>
      </c>
      <c r="GL1698" s="77">
        <v>808.58011199999999</v>
      </c>
      <c r="GM1698" s="77">
        <v>2021</v>
      </c>
      <c r="GN1698" s="77" t="s">
        <v>175</v>
      </c>
      <c r="GO1698" s="77">
        <v>5.3000000000000005E-2</v>
      </c>
      <c r="GP1698" s="77">
        <v>3</v>
      </c>
      <c r="GQ1698" s="77">
        <v>0</v>
      </c>
      <c r="GR1698" s="77" t="s">
        <v>423</v>
      </c>
      <c r="GS1698" s="77">
        <v>5.59662090813094E-2</v>
      </c>
      <c r="GT1698" s="77">
        <v>298.75760903295674</v>
      </c>
      <c r="GU1698" s="77">
        <v>5.59662090813094E-2</v>
      </c>
      <c r="GV1698" s="77">
        <v>298.75760903295674</v>
      </c>
      <c r="GW1698" s="77">
        <v>0</v>
      </c>
      <c r="GX1698" s="77">
        <v>0</v>
      </c>
      <c r="GY1698" s="77">
        <v>0</v>
      </c>
      <c r="GZ1698" s="77">
        <v>0</v>
      </c>
    </row>
    <row r="1699" spans="98:208" x14ac:dyDescent="0.25">
      <c r="CT1699" s="77" t="s">
        <v>155</v>
      </c>
      <c r="CU1699" s="77" t="s">
        <v>457</v>
      </c>
      <c r="CV1699" s="77" t="s">
        <v>300</v>
      </c>
      <c r="CW1699" s="77">
        <v>2023</v>
      </c>
      <c r="CX1699" s="77">
        <v>0</v>
      </c>
      <c r="CY1699" s="77">
        <v>0</v>
      </c>
      <c r="CZ1699" s="77">
        <v>0</v>
      </c>
      <c r="DA1699" s="77">
        <v>0</v>
      </c>
      <c r="DB1699" s="77">
        <v>14664.63755644031</v>
      </c>
      <c r="DC1699" s="77">
        <v>233.2300768079977</v>
      </c>
      <c r="DD1699" s="77">
        <v>8896.5159934308285</v>
      </c>
      <c r="DE1699" s="77">
        <v>5534.8914862014844</v>
      </c>
      <c r="DF1699" s="77">
        <v>0</v>
      </c>
      <c r="DG1699" s="77">
        <v>843.29420601075481</v>
      </c>
      <c r="DH1699" s="77">
        <v>843.29420601075481</v>
      </c>
      <c r="DI1699" s="77">
        <v>843.29420601075481</v>
      </c>
      <c r="DJ1699" s="77">
        <v>3.8964555280778359E-6</v>
      </c>
      <c r="DL1699" s="77">
        <v>0</v>
      </c>
      <c r="DM1699" s="77">
        <v>0</v>
      </c>
      <c r="DN1699" s="77">
        <v>0</v>
      </c>
      <c r="DO1699" s="77">
        <v>0</v>
      </c>
      <c r="DP1699" s="77">
        <v>3.285858370806615E-3</v>
      </c>
      <c r="DQ1699" s="77">
        <v>3.285858370806615E-3</v>
      </c>
      <c r="DR1699" s="77">
        <v>0</v>
      </c>
      <c r="DS1699" s="77">
        <v>3.285858370806615E-3</v>
      </c>
      <c r="DT1699" s="77">
        <v>3.285858370806615E-3</v>
      </c>
      <c r="DU1699" s="77">
        <v>0</v>
      </c>
      <c r="DV1699" s="77">
        <v>3.285858370806615E-3</v>
      </c>
      <c r="DW1699" s="77">
        <v>3.285858370806615E-3</v>
      </c>
      <c r="GE1699" s="77" t="s">
        <v>422</v>
      </c>
      <c r="GF1699" s="77" t="s">
        <v>155</v>
      </c>
      <c r="GG1699" s="77" t="s">
        <v>438</v>
      </c>
      <c r="GH1699" s="77" t="s">
        <v>300</v>
      </c>
      <c r="GI1699" s="77">
        <v>2022</v>
      </c>
      <c r="GJ1699" s="77" t="s">
        <v>305</v>
      </c>
      <c r="GK1699" s="77">
        <v>222.22942162783261</v>
      </c>
      <c r="GL1699" s="77">
        <v>808.58011199999999</v>
      </c>
      <c r="GM1699" s="77">
        <v>2022</v>
      </c>
      <c r="GN1699" s="77" t="s">
        <v>175</v>
      </c>
      <c r="GO1699" s="77">
        <v>0.13250000000000001</v>
      </c>
      <c r="GP1699" s="77">
        <v>3</v>
      </c>
      <c r="GQ1699" s="77">
        <v>0</v>
      </c>
      <c r="GR1699" s="77" t="s">
        <v>423</v>
      </c>
      <c r="GS1699" s="77">
        <v>0.1527377521613833</v>
      </c>
      <c r="GT1699" s="77">
        <v>33.942822323559447</v>
      </c>
      <c r="GU1699" s="77">
        <v>0.1527377521613833</v>
      </c>
      <c r="GV1699" s="77">
        <v>33.942822323559447</v>
      </c>
      <c r="GW1699" s="77">
        <v>0.1527377521613833</v>
      </c>
      <c r="GX1699" s="77">
        <v>33.942822323559447</v>
      </c>
      <c r="GY1699" s="77">
        <v>0</v>
      </c>
      <c r="GZ1699" s="77">
        <v>0</v>
      </c>
    </row>
    <row r="1700" spans="98:208" x14ac:dyDescent="0.25">
      <c r="CT1700" s="77" t="s">
        <v>155</v>
      </c>
      <c r="CU1700" s="77" t="s">
        <v>457</v>
      </c>
      <c r="CV1700" s="77" t="s">
        <v>300</v>
      </c>
      <c r="CW1700" s="77">
        <v>2024</v>
      </c>
      <c r="CX1700" s="77">
        <v>0</v>
      </c>
      <c r="CY1700" s="77">
        <v>0</v>
      </c>
      <c r="CZ1700" s="77">
        <v>0</v>
      </c>
      <c r="DA1700" s="77">
        <v>0</v>
      </c>
      <c r="DB1700" s="77">
        <v>14664.63755644031</v>
      </c>
      <c r="DC1700" s="77">
        <v>233.2300768079977</v>
      </c>
      <c r="DD1700" s="77">
        <v>8896.5159934308285</v>
      </c>
      <c r="DE1700" s="77">
        <v>5534.8914862014844</v>
      </c>
      <c r="DF1700" s="77">
        <v>0</v>
      </c>
      <c r="DG1700" s="77">
        <v>0</v>
      </c>
      <c r="DH1700" s="77">
        <v>843.29420601075481</v>
      </c>
      <c r="DI1700" s="77">
        <v>843.29420601075481</v>
      </c>
      <c r="DJ1700" s="77">
        <v>3.8964555280778359E-6</v>
      </c>
      <c r="DL1700" s="77">
        <v>0</v>
      </c>
      <c r="DM1700" s="77">
        <v>0</v>
      </c>
      <c r="DN1700" s="77">
        <v>0</v>
      </c>
      <c r="DO1700" s="77">
        <v>0</v>
      </c>
      <c r="DP1700" s="77">
        <v>0</v>
      </c>
      <c r="DQ1700" s="77">
        <v>0</v>
      </c>
      <c r="DR1700" s="77">
        <v>0</v>
      </c>
      <c r="DS1700" s="77">
        <v>3.285858370806615E-3</v>
      </c>
      <c r="DT1700" s="77">
        <v>3.285858370806615E-3</v>
      </c>
      <c r="DU1700" s="77">
        <v>0</v>
      </c>
      <c r="DV1700" s="77">
        <v>3.285858370806615E-3</v>
      </c>
      <c r="DW1700" s="77">
        <v>3.285858370806615E-3</v>
      </c>
      <c r="GE1700" s="77" t="s">
        <v>425</v>
      </c>
      <c r="GF1700" s="77" t="s">
        <v>155</v>
      </c>
      <c r="GG1700" s="77" t="s">
        <v>438</v>
      </c>
      <c r="GH1700" s="77" t="s">
        <v>300</v>
      </c>
      <c r="GI1700" s="77">
        <v>2022</v>
      </c>
      <c r="GJ1700" s="77" t="s">
        <v>301</v>
      </c>
      <c r="GK1700" s="77">
        <v>8585.7228092480218</v>
      </c>
      <c r="GL1700" s="77">
        <v>808.58011199999999</v>
      </c>
      <c r="GM1700" s="77">
        <v>2022</v>
      </c>
      <c r="GN1700" s="77" t="s">
        <v>175</v>
      </c>
      <c r="GO1700" s="77">
        <v>5.3000000000000005E-2</v>
      </c>
      <c r="GP1700" s="77">
        <v>3</v>
      </c>
      <c r="GQ1700" s="77">
        <v>0</v>
      </c>
      <c r="GR1700" s="77" t="s">
        <v>423</v>
      </c>
      <c r="GS1700" s="77">
        <v>5.59662090813094E-2</v>
      </c>
      <c r="GT1700" s="77">
        <v>480.51035785654187</v>
      </c>
      <c r="GU1700" s="77">
        <v>5.59662090813094E-2</v>
      </c>
      <c r="GV1700" s="77">
        <v>480.51035785654187</v>
      </c>
      <c r="GW1700" s="77">
        <v>5.59662090813094E-2</v>
      </c>
      <c r="GX1700" s="77">
        <v>480.51035785654187</v>
      </c>
      <c r="GY1700" s="77">
        <v>0</v>
      </c>
      <c r="GZ1700" s="77">
        <v>0</v>
      </c>
    </row>
    <row r="1701" spans="98:208" x14ac:dyDescent="0.25">
      <c r="CT1701" s="77" t="s">
        <v>155</v>
      </c>
      <c r="CU1701" s="77" t="s">
        <v>457</v>
      </c>
      <c r="CV1701" s="77" t="s">
        <v>300</v>
      </c>
      <c r="CW1701" s="77">
        <v>2025</v>
      </c>
      <c r="CX1701" s="77">
        <v>0</v>
      </c>
      <c r="CY1701" s="77">
        <v>0</v>
      </c>
      <c r="CZ1701" s="77">
        <v>0</v>
      </c>
      <c r="DA1701" s="77">
        <v>0</v>
      </c>
      <c r="DB1701" s="77">
        <v>14664.63755644031</v>
      </c>
      <c r="DC1701" s="77">
        <v>233.2300768079977</v>
      </c>
      <c r="DD1701" s="77">
        <v>8896.5159934308285</v>
      </c>
      <c r="DE1701" s="77">
        <v>5534.8914862014844</v>
      </c>
      <c r="DF1701" s="77">
        <v>0</v>
      </c>
      <c r="DG1701" s="77">
        <v>0</v>
      </c>
      <c r="DH1701" s="77">
        <v>0</v>
      </c>
      <c r="DI1701" s="77">
        <v>843.29420601075481</v>
      </c>
      <c r="DJ1701" s="77">
        <v>3.8964555280778359E-6</v>
      </c>
      <c r="DL1701" s="77">
        <v>0</v>
      </c>
      <c r="DM1701" s="77">
        <v>0</v>
      </c>
      <c r="DN1701" s="77">
        <v>0</v>
      </c>
      <c r="DO1701" s="77">
        <v>0</v>
      </c>
      <c r="DP1701" s="77">
        <v>0</v>
      </c>
      <c r="DQ1701" s="77">
        <v>0</v>
      </c>
      <c r="DR1701" s="77">
        <v>0</v>
      </c>
      <c r="DS1701" s="77">
        <v>0</v>
      </c>
      <c r="DT1701" s="77">
        <v>0</v>
      </c>
      <c r="DU1701" s="77">
        <v>0</v>
      </c>
      <c r="DV1701" s="77">
        <v>3.285858370806615E-3</v>
      </c>
      <c r="DW1701" s="77">
        <v>3.285858370806615E-3</v>
      </c>
      <c r="GE1701" s="77" t="s">
        <v>427</v>
      </c>
      <c r="GF1701" s="77" t="s">
        <v>155</v>
      </c>
      <c r="GG1701" s="77" t="s">
        <v>438</v>
      </c>
      <c r="GH1701" s="77" t="s">
        <v>300</v>
      </c>
      <c r="GI1701" s="77">
        <v>2022</v>
      </c>
      <c r="GJ1701" s="77" t="s">
        <v>303</v>
      </c>
      <c r="GK1701" s="77">
        <v>5338.1784104567932</v>
      </c>
      <c r="GL1701" s="77">
        <v>808.58011199999999</v>
      </c>
      <c r="GM1701" s="77">
        <v>2022</v>
      </c>
      <c r="GN1701" s="77" t="s">
        <v>175</v>
      </c>
      <c r="GO1701" s="77">
        <v>5.3000000000000005E-2</v>
      </c>
      <c r="GP1701" s="77">
        <v>3</v>
      </c>
      <c r="GQ1701" s="77">
        <v>0</v>
      </c>
      <c r="GR1701" s="77" t="s">
        <v>423</v>
      </c>
      <c r="GS1701" s="77">
        <v>5.59662090813094E-2</v>
      </c>
      <c r="GT1701" s="77">
        <v>298.75760903295674</v>
      </c>
      <c r="GU1701" s="77">
        <v>5.59662090813094E-2</v>
      </c>
      <c r="GV1701" s="77">
        <v>298.75760903295674</v>
      </c>
      <c r="GW1701" s="77">
        <v>5.59662090813094E-2</v>
      </c>
      <c r="GX1701" s="77">
        <v>298.75760903295674</v>
      </c>
      <c r="GY1701" s="77">
        <v>0</v>
      </c>
      <c r="GZ1701" s="77">
        <v>0</v>
      </c>
    </row>
    <row r="1702" spans="98:208" x14ac:dyDescent="0.25">
      <c r="CT1702" s="77" t="s">
        <v>155</v>
      </c>
      <c r="CU1702" s="77" t="s">
        <v>457</v>
      </c>
      <c r="CV1702" s="77" t="s">
        <v>432</v>
      </c>
      <c r="CW1702" s="77">
        <v>2020</v>
      </c>
      <c r="CX1702" s="77">
        <v>0</v>
      </c>
      <c r="CY1702" s="77">
        <v>0</v>
      </c>
      <c r="CZ1702" s="77">
        <v>0</v>
      </c>
      <c r="DA1702" s="77">
        <v>0</v>
      </c>
      <c r="DB1702" s="77">
        <v>8807.9522308767755</v>
      </c>
      <c r="DC1702" s="77">
        <v>222.2294216278556</v>
      </c>
      <c r="DD1702" s="77">
        <v>8585.7228092489186</v>
      </c>
      <c r="DE1702" s="77">
        <v>0</v>
      </c>
      <c r="DF1702" s="77">
        <v>514.45318018015507</v>
      </c>
      <c r="DG1702" s="77">
        <v>0</v>
      </c>
      <c r="DH1702" s="77">
        <v>0</v>
      </c>
      <c r="DI1702" s="77">
        <v>0</v>
      </c>
      <c r="DJ1702" s="77">
        <v>4.6092365849123354E-6</v>
      </c>
      <c r="DL1702" s="77">
        <v>0</v>
      </c>
      <c r="DM1702" s="77">
        <v>2.3712364193108682E-3</v>
      </c>
      <c r="DN1702" s="77">
        <v>2.3712364193108682E-3</v>
      </c>
      <c r="DO1702" s="77">
        <v>0</v>
      </c>
      <c r="DP1702" s="77">
        <v>0</v>
      </c>
      <c r="DQ1702" s="77">
        <v>0</v>
      </c>
      <c r="DR1702" s="77">
        <v>0</v>
      </c>
      <c r="DS1702" s="77">
        <v>0</v>
      </c>
      <c r="DT1702" s="77">
        <v>0</v>
      </c>
      <c r="DU1702" s="77">
        <v>0</v>
      </c>
      <c r="DV1702" s="77">
        <v>0</v>
      </c>
      <c r="DW1702" s="77">
        <v>0</v>
      </c>
      <c r="GE1702" s="77" t="s">
        <v>422</v>
      </c>
      <c r="GF1702" s="77" t="s">
        <v>155</v>
      </c>
      <c r="GG1702" s="77" t="s">
        <v>438</v>
      </c>
      <c r="GH1702" s="77" t="s">
        <v>300</v>
      </c>
      <c r="GI1702" s="77">
        <v>2023</v>
      </c>
      <c r="GJ1702" s="77" t="s">
        <v>305</v>
      </c>
      <c r="GK1702" s="77">
        <v>233.23007680794129</v>
      </c>
      <c r="GL1702" s="77">
        <v>808.58011199999999</v>
      </c>
      <c r="GM1702" s="77">
        <v>2023</v>
      </c>
      <c r="GN1702" s="77" t="s">
        <v>175</v>
      </c>
      <c r="GO1702" s="77">
        <v>0.13250000000000001</v>
      </c>
      <c r="GP1702" s="77">
        <v>3</v>
      </c>
      <c r="GQ1702" s="77">
        <v>0</v>
      </c>
      <c r="GR1702" s="77" t="s">
        <v>423</v>
      </c>
      <c r="GS1702" s="77">
        <v>0</v>
      </c>
      <c r="GT1702" s="77">
        <v>0</v>
      </c>
      <c r="GU1702" s="77">
        <v>0.1527377521613833</v>
      </c>
      <c r="GV1702" s="77">
        <v>35.623037668071724</v>
      </c>
      <c r="GW1702" s="77">
        <v>0.1527377521613833</v>
      </c>
      <c r="GX1702" s="77">
        <v>35.623037668071724</v>
      </c>
      <c r="GY1702" s="77">
        <v>0.1527377521613833</v>
      </c>
      <c r="GZ1702" s="77">
        <v>35.623037668071724</v>
      </c>
    </row>
    <row r="1703" spans="98:208" x14ac:dyDescent="0.25">
      <c r="CT1703" s="77" t="s">
        <v>155</v>
      </c>
      <c r="CU1703" s="77" t="s">
        <v>457</v>
      </c>
      <c r="CV1703" s="77" t="s">
        <v>432</v>
      </c>
      <c r="CW1703" s="77">
        <v>2021</v>
      </c>
      <c r="CX1703" s="77">
        <v>0</v>
      </c>
      <c r="CY1703" s="77">
        <v>0</v>
      </c>
      <c r="CZ1703" s="77">
        <v>0</v>
      </c>
      <c r="DA1703" s="77">
        <v>0</v>
      </c>
      <c r="DB1703" s="77">
        <v>8807.9522308767755</v>
      </c>
      <c r="DC1703" s="77">
        <v>222.2294216278556</v>
      </c>
      <c r="DD1703" s="77">
        <v>8585.7228092489186</v>
      </c>
      <c r="DE1703" s="77">
        <v>0</v>
      </c>
      <c r="DF1703" s="77">
        <v>514.45318018015507</v>
      </c>
      <c r="DG1703" s="77">
        <v>514.45318018015507</v>
      </c>
      <c r="DH1703" s="77">
        <v>0</v>
      </c>
      <c r="DI1703" s="77">
        <v>0</v>
      </c>
      <c r="DJ1703" s="77">
        <v>4.6092365849123354E-6</v>
      </c>
      <c r="DL1703" s="77">
        <v>0</v>
      </c>
      <c r="DM1703" s="77">
        <v>2.3712364193108682E-3</v>
      </c>
      <c r="DN1703" s="77">
        <v>2.3712364193108682E-3</v>
      </c>
      <c r="DO1703" s="77">
        <v>0</v>
      </c>
      <c r="DP1703" s="77">
        <v>2.3712364193108682E-3</v>
      </c>
      <c r="DQ1703" s="77">
        <v>2.3712364193108682E-3</v>
      </c>
      <c r="DR1703" s="77">
        <v>0</v>
      </c>
      <c r="DS1703" s="77">
        <v>0</v>
      </c>
      <c r="DT1703" s="77">
        <v>0</v>
      </c>
      <c r="DU1703" s="77">
        <v>0</v>
      </c>
      <c r="DV1703" s="77">
        <v>0</v>
      </c>
      <c r="DW1703" s="77">
        <v>0</v>
      </c>
      <c r="GE1703" s="77" t="s">
        <v>425</v>
      </c>
      <c r="GF1703" s="77" t="s">
        <v>155</v>
      </c>
      <c r="GG1703" s="77" t="s">
        <v>438</v>
      </c>
      <c r="GH1703" s="77" t="s">
        <v>300</v>
      </c>
      <c r="GI1703" s="77">
        <v>2023</v>
      </c>
      <c r="GJ1703" s="77" t="s">
        <v>301</v>
      </c>
      <c r="GK1703" s="77">
        <v>8896.5159934286748</v>
      </c>
      <c r="GL1703" s="77">
        <v>808.58011199999999</v>
      </c>
      <c r="GM1703" s="77">
        <v>2023</v>
      </c>
      <c r="GN1703" s="77" t="s">
        <v>175</v>
      </c>
      <c r="GO1703" s="77">
        <v>5.3000000000000005E-2</v>
      </c>
      <c r="GP1703" s="77">
        <v>3</v>
      </c>
      <c r="GQ1703" s="77">
        <v>0</v>
      </c>
      <c r="GR1703" s="77" t="s">
        <v>423</v>
      </c>
      <c r="GS1703" s="77">
        <v>0</v>
      </c>
      <c r="GT1703" s="77">
        <v>0</v>
      </c>
      <c r="GU1703" s="77">
        <v>5.59662090813094E-2</v>
      </c>
      <c r="GV1703" s="77">
        <v>497.90427418344223</v>
      </c>
      <c r="GW1703" s="77">
        <v>5.59662090813094E-2</v>
      </c>
      <c r="GX1703" s="77">
        <v>497.90427418344223</v>
      </c>
      <c r="GY1703" s="77">
        <v>5.59662090813094E-2</v>
      </c>
      <c r="GZ1703" s="77">
        <v>497.90427418344223</v>
      </c>
    </row>
    <row r="1704" spans="98:208" x14ac:dyDescent="0.25">
      <c r="CT1704" s="77" t="s">
        <v>155</v>
      </c>
      <c r="CU1704" s="77" t="s">
        <v>457</v>
      </c>
      <c r="CV1704" s="77" t="s">
        <v>432</v>
      </c>
      <c r="CW1704" s="77">
        <v>2022</v>
      </c>
      <c r="CX1704" s="77">
        <v>0</v>
      </c>
      <c r="CY1704" s="77">
        <v>0</v>
      </c>
      <c r="CZ1704" s="77">
        <v>0</v>
      </c>
      <c r="DA1704" s="77">
        <v>0</v>
      </c>
      <c r="DB1704" s="77">
        <v>8807.9522308767755</v>
      </c>
      <c r="DC1704" s="77">
        <v>222.2294216278556</v>
      </c>
      <c r="DD1704" s="77">
        <v>8585.7228092489186</v>
      </c>
      <c r="DE1704" s="77">
        <v>0</v>
      </c>
      <c r="DF1704" s="77">
        <v>514.45318018015507</v>
      </c>
      <c r="DG1704" s="77">
        <v>514.45318018015507</v>
      </c>
      <c r="DH1704" s="77">
        <v>514.45318018015507</v>
      </c>
      <c r="DI1704" s="77">
        <v>0</v>
      </c>
      <c r="DJ1704" s="77">
        <v>4.6092365849123354E-6</v>
      </c>
      <c r="DL1704" s="77">
        <v>0</v>
      </c>
      <c r="DM1704" s="77">
        <v>2.3712364193108682E-3</v>
      </c>
      <c r="DN1704" s="77">
        <v>2.3712364193108682E-3</v>
      </c>
      <c r="DO1704" s="77">
        <v>0</v>
      </c>
      <c r="DP1704" s="77">
        <v>2.3712364193108682E-3</v>
      </c>
      <c r="DQ1704" s="77">
        <v>2.3712364193108682E-3</v>
      </c>
      <c r="DR1704" s="77">
        <v>0</v>
      </c>
      <c r="DS1704" s="77">
        <v>2.3712364193108682E-3</v>
      </c>
      <c r="DT1704" s="77">
        <v>2.3712364193108682E-3</v>
      </c>
      <c r="DU1704" s="77">
        <v>0</v>
      </c>
      <c r="DV1704" s="77">
        <v>0</v>
      </c>
      <c r="DW1704" s="77">
        <v>0</v>
      </c>
      <c r="GE1704" s="77" t="s">
        <v>427</v>
      </c>
      <c r="GF1704" s="77" t="s">
        <v>155</v>
      </c>
      <c r="GG1704" s="77" t="s">
        <v>438</v>
      </c>
      <c r="GH1704" s="77" t="s">
        <v>300</v>
      </c>
      <c r="GI1704" s="77">
        <v>2023</v>
      </c>
      <c r="GJ1704" s="77" t="s">
        <v>303</v>
      </c>
      <c r="GK1704" s="77">
        <v>5534.891486200142</v>
      </c>
      <c r="GL1704" s="77">
        <v>808.58011199999999</v>
      </c>
      <c r="GM1704" s="77">
        <v>2023</v>
      </c>
      <c r="GN1704" s="77" t="s">
        <v>175</v>
      </c>
      <c r="GO1704" s="77">
        <v>5.3000000000000005E-2</v>
      </c>
      <c r="GP1704" s="77">
        <v>3</v>
      </c>
      <c r="GQ1704" s="77">
        <v>0</v>
      </c>
      <c r="GR1704" s="77" t="s">
        <v>423</v>
      </c>
      <c r="GS1704" s="77">
        <v>0</v>
      </c>
      <c r="GT1704" s="77">
        <v>0</v>
      </c>
      <c r="GU1704" s="77">
        <v>5.59662090813094E-2</v>
      </c>
      <c r="GV1704" s="77">
        <v>309.76689415903644</v>
      </c>
      <c r="GW1704" s="77">
        <v>5.59662090813094E-2</v>
      </c>
      <c r="GX1704" s="77">
        <v>309.76689415903644</v>
      </c>
      <c r="GY1704" s="77">
        <v>5.59662090813094E-2</v>
      </c>
      <c r="GZ1704" s="77">
        <v>309.76689415903644</v>
      </c>
    </row>
    <row r="1705" spans="98:208" x14ac:dyDescent="0.25">
      <c r="CT1705" s="77" t="s">
        <v>155</v>
      </c>
      <c r="CU1705" s="77" t="s">
        <v>457</v>
      </c>
      <c r="CV1705" s="77" t="s">
        <v>432</v>
      </c>
      <c r="CW1705" s="77">
        <v>2023</v>
      </c>
      <c r="CX1705" s="77">
        <v>0</v>
      </c>
      <c r="CY1705" s="77">
        <v>0</v>
      </c>
      <c r="CZ1705" s="77">
        <v>0</v>
      </c>
      <c r="DA1705" s="77">
        <v>0</v>
      </c>
      <c r="DB1705" s="77">
        <v>9129.7460702375702</v>
      </c>
      <c r="DC1705" s="77">
        <v>233.23007680796559</v>
      </c>
      <c r="DD1705" s="77">
        <v>8896.5159934296044</v>
      </c>
      <c r="DE1705" s="77">
        <v>0</v>
      </c>
      <c r="DF1705" s="77">
        <v>0</v>
      </c>
      <c r="DG1705" s="77">
        <v>533.52731185156972</v>
      </c>
      <c r="DH1705" s="77">
        <v>533.52731185156972</v>
      </c>
      <c r="DI1705" s="77">
        <v>533.52731185156972</v>
      </c>
      <c r="DJ1705" s="77">
        <v>4.6092365849123354E-6</v>
      </c>
      <c r="DL1705" s="77">
        <v>0</v>
      </c>
      <c r="DM1705" s="77">
        <v>0</v>
      </c>
      <c r="DN1705" s="77">
        <v>0</v>
      </c>
      <c r="DO1705" s="77">
        <v>0</v>
      </c>
      <c r="DP1705" s="77">
        <v>2.4591536048361876E-3</v>
      </c>
      <c r="DQ1705" s="77">
        <v>2.4591536048361876E-3</v>
      </c>
      <c r="DR1705" s="77">
        <v>0</v>
      </c>
      <c r="DS1705" s="77">
        <v>2.4591536048361876E-3</v>
      </c>
      <c r="DT1705" s="77">
        <v>2.4591536048361876E-3</v>
      </c>
      <c r="DU1705" s="77">
        <v>0</v>
      </c>
      <c r="DV1705" s="77">
        <v>2.4591536048361876E-3</v>
      </c>
      <c r="DW1705" s="77">
        <v>2.4591536048361876E-3</v>
      </c>
      <c r="GE1705" s="77" t="s">
        <v>422</v>
      </c>
      <c r="GF1705" s="77" t="s">
        <v>155</v>
      </c>
      <c r="GG1705" s="77" t="s">
        <v>438</v>
      </c>
      <c r="GH1705" s="77" t="s">
        <v>300</v>
      </c>
      <c r="GI1705" s="77">
        <v>2024</v>
      </c>
      <c r="GJ1705" s="77" t="s">
        <v>305</v>
      </c>
      <c r="GK1705" s="77">
        <v>233.23007680794129</v>
      </c>
      <c r="GL1705" s="77">
        <v>808.58011199999999</v>
      </c>
      <c r="GM1705" s="77">
        <v>2024</v>
      </c>
      <c r="GN1705" s="77" t="s">
        <v>175</v>
      </c>
      <c r="GO1705" s="77">
        <v>0.13250000000000001</v>
      </c>
      <c r="GP1705" s="77">
        <v>3</v>
      </c>
      <c r="GQ1705" s="77">
        <v>0</v>
      </c>
      <c r="GR1705" s="77" t="s">
        <v>423</v>
      </c>
      <c r="GS1705" s="77">
        <v>0</v>
      </c>
      <c r="GT1705" s="77">
        <v>0</v>
      </c>
      <c r="GU1705" s="77">
        <v>0</v>
      </c>
      <c r="GV1705" s="77">
        <v>0</v>
      </c>
      <c r="GW1705" s="77">
        <v>0.1527377521613833</v>
      </c>
      <c r="GX1705" s="77">
        <v>35.623037668071724</v>
      </c>
      <c r="GY1705" s="77">
        <v>0.1527377521613833</v>
      </c>
      <c r="GZ1705" s="77">
        <v>35.623037668071724</v>
      </c>
    </row>
    <row r="1706" spans="98:208" x14ac:dyDescent="0.25">
      <c r="CT1706" s="77" t="s">
        <v>155</v>
      </c>
      <c r="CU1706" s="77" t="s">
        <v>457</v>
      </c>
      <c r="CV1706" s="77" t="s">
        <v>432</v>
      </c>
      <c r="CW1706" s="77">
        <v>2024</v>
      </c>
      <c r="CX1706" s="77">
        <v>0</v>
      </c>
      <c r="CY1706" s="77">
        <v>0</v>
      </c>
      <c r="CZ1706" s="77">
        <v>0</v>
      </c>
      <c r="DA1706" s="77">
        <v>0</v>
      </c>
      <c r="DB1706" s="77">
        <v>9129.7460702375702</v>
      </c>
      <c r="DC1706" s="77">
        <v>233.23007680796559</v>
      </c>
      <c r="DD1706" s="77">
        <v>8896.5159934296044</v>
      </c>
      <c r="DE1706" s="77">
        <v>0</v>
      </c>
      <c r="DF1706" s="77">
        <v>0</v>
      </c>
      <c r="DG1706" s="77">
        <v>0</v>
      </c>
      <c r="DH1706" s="77">
        <v>533.52731185156972</v>
      </c>
      <c r="DI1706" s="77">
        <v>533.52731185156972</v>
      </c>
      <c r="DJ1706" s="77">
        <v>4.6092365849123354E-6</v>
      </c>
      <c r="DL1706" s="77">
        <v>0</v>
      </c>
      <c r="DM1706" s="77">
        <v>0</v>
      </c>
      <c r="DN1706" s="77">
        <v>0</v>
      </c>
      <c r="DO1706" s="77">
        <v>0</v>
      </c>
      <c r="DP1706" s="77">
        <v>0</v>
      </c>
      <c r="DQ1706" s="77">
        <v>0</v>
      </c>
      <c r="DR1706" s="77">
        <v>0</v>
      </c>
      <c r="DS1706" s="77">
        <v>2.4591536048361876E-3</v>
      </c>
      <c r="DT1706" s="77">
        <v>2.4591536048361876E-3</v>
      </c>
      <c r="DU1706" s="77">
        <v>0</v>
      </c>
      <c r="DV1706" s="77">
        <v>2.4591536048361876E-3</v>
      </c>
      <c r="DW1706" s="77">
        <v>2.4591536048361876E-3</v>
      </c>
      <c r="GE1706" s="77" t="s">
        <v>425</v>
      </c>
      <c r="GF1706" s="77" t="s">
        <v>155</v>
      </c>
      <c r="GG1706" s="77" t="s">
        <v>438</v>
      </c>
      <c r="GH1706" s="77" t="s">
        <v>300</v>
      </c>
      <c r="GI1706" s="77">
        <v>2024</v>
      </c>
      <c r="GJ1706" s="77" t="s">
        <v>301</v>
      </c>
      <c r="GK1706" s="77">
        <v>8896.5159934286748</v>
      </c>
      <c r="GL1706" s="77">
        <v>808.58011199999999</v>
      </c>
      <c r="GM1706" s="77">
        <v>2024</v>
      </c>
      <c r="GN1706" s="77" t="s">
        <v>175</v>
      </c>
      <c r="GO1706" s="77">
        <v>5.3000000000000005E-2</v>
      </c>
      <c r="GP1706" s="77">
        <v>3</v>
      </c>
      <c r="GQ1706" s="77">
        <v>0</v>
      </c>
      <c r="GR1706" s="77" t="s">
        <v>423</v>
      </c>
      <c r="GS1706" s="77">
        <v>0</v>
      </c>
      <c r="GT1706" s="77">
        <v>0</v>
      </c>
      <c r="GU1706" s="77">
        <v>0</v>
      </c>
      <c r="GV1706" s="77">
        <v>0</v>
      </c>
      <c r="GW1706" s="77">
        <v>5.59662090813094E-2</v>
      </c>
      <c r="GX1706" s="77">
        <v>497.90427418344223</v>
      </c>
      <c r="GY1706" s="77">
        <v>5.59662090813094E-2</v>
      </c>
      <c r="GZ1706" s="77">
        <v>497.90427418344223</v>
      </c>
    </row>
    <row r="1707" spans="98:208" x14ac:dyDescent="0.25">
      <c r="CT1707" s="77" t="s">
        <v>155</v>
      </c>
      <c r="CU1707" s="77" t="s">
        <v>457</v>
      </c>
      <c r="CV1707" s="77" t="s">
        <v>432</v>
      </c>
      <c r="CW1707" s="77">
        <v>2025</v>
      </c>
      <c r="CX1707" s="77">
        <v>0</v>
      </c>
      <c r="CY1707" s="77">
        <v>0</v>
      </c>
      <c r="CZ1707" s="77">
        <v>0</v>
      </c>
      <c r="DA1707" s="77">
        <v>0</v>
      </c>
      <c r="DB1707" s="77">
        <v>9129.7460702375702</v>
      </c>
      <c r="DC1707" s="77">
        <v>233.23007680796559</v>
      </c>
      <c r="DD1707" s="77">
        <v>8896.5159934296044</v>
      </c>
      <c r="DE1707" s="77">
        <v>0</v>
      </c>
      <c r="DF1707" s="77">
        <v>0</v>
      </c>
      <c r="DG1707" s="77">
        <v>0</v>
      </c>
      <c r="DH1707" s="77">
        <v>0</v>
      </c>
      <c r="DI1707" s="77">
        <v>533.52731185156972</v>
      </c>
      <c r="DJ1707" s="77">
        <v>4.6092365849123354E-6</v>
      </c>
      <c r="DL1707" s="77">
        <v>0</v>
      </c>
      <c r="DM1707" s="77">
        <v>0</v>
      </c>
      <c r="DN1707" s="77">
        <v>0</v>
      </c>
      <c r="DO1707" s="77">
        <v>0</v>
      </c>
      <c r="DP1707" s="77">
        <v>0</v>
      </c>
      <c r="DQ1707" s="77">
        <v>0</v>
      </c>
      <c r="DR1707" s="77">
        <v>0</v>
      </c>
      <c r="DS1707" s="77">
        <v>0</v>
      </c>
      <c r="DT1707" s="77">
        <v>0</v>
      </c>
      <c r="DU1707" s="77">
        <v>0</v>
      </c>
      <c r="DV1707" s="77">
        <v>2.4591536048361876E-3</v>
      </c>
      <c r="DW1707" s="77">
        <v>2.4591536048361876E-3</v>
      </c>
      <c r="GE1707" s="77" t="s">
        <v>427</v>
      </c>
      <c r="GF1707" s="77" t="s">
        <v>155</v>
      </c>
      <c r="GG1707" s="77" t="s">
        <v>438</v>
      </c>
      <c r="GH1707" s="77" t="s">
        <v>300</v>
      </c>
      <c r="GI1707" s="77">
        <v>2024</v>
      </c>
      <c r="GJ1707" s="77" t="s">
        <v>303</v>
      </c>
      <c r="GK1707" s="77">
        <v>5534.891486200142</v>
      </c>
      <c r="GL1707" s="77">
        <v>808.58011199999999</v>
      </c>
      <c r="GM1707" s="77">
        <v>2024</v>
      </c>
      <c r="GN1707" s="77" t="s">
        <v>175</v>
      </c>
      <c r="GO1707" s="77">
        <v>5.3000000000000005E-2</v>
      </c>
      <c r="GP1707" s="77">
        <v>3</v>
      </c>
      <c r="GQ1707" s="77">
        <v>0</v>
      </c>
      <c r="GR1707" s="77" t="s">
        <v>423</v>
      </c>
      <c r="GS1707" s="77">
        <v>0</v>
      </c>
      <c r="GT1707" s="77">
        <v>0</v>
      </c>
      <c r="GU1707" s="77">
        <v>0</v>
      </c>
      <c r="GV1707" s="77">
        <v>0</v>
      </c>
      <c r="GW1707" s="77">
        <v>5.59662090813094E-2</v>
      </c>
      <c r="GX1707" s="77">
        <v>309.76689415903644</v>
      </c>
      <c r="GY1707" s="77">
        <v>5.59662090813094E-2</v>
      </c>
      <c r="GZ1707" s="77">
        <v>309.76689415903644</v>
      </c>
    </row>
    <row r="1708" spans="98:208" x14ac:dyDescent="0.25">
      <c r="CT1708" s="77" t="s">
        <v>155</v>
      </c>
      <c r="CU1708" s="77" t="s">
        <v>457</v>
      </c>
      <c r="CV1708" s="77" t="s">
        <v>439</v>
      </c>
      <c r="CW1708" s="77">
        <v>2020</v>
      </c>
      <c r="CX1708" s="77">
        <v>0</v>
      </c>
      <c r="CY1708" s="77">
        <v>0</v>
      </c>
      <c r="CZ1708" s="77">
        <v>0</v>
      </c>
      <c r="DA1708" s="77">
        <v>0</v>
      </c>
      <c r="DB1708" s="77">
        <v>5.2405583313016528</v>
      </c>
      <c r="DC1708" s="77">
        <v>0.69641821681222493</v>
      </c>
      <c r="DD1708" s="77">
        <v>2.941964152281086</v>
      </c>
      <c r="DE1708" s="77">
        <v>1.602175962208304</v>
      </c>
      <c r="DF1708" s="77">
        <v>0.36068764874241654</v>
      </c>
      <c r="DG1708" s="77">
        <v>0</v>
      </c>
      <c r="DH1708" s="77">
        <v>0</v>
      </c>
      <c r="DI1708" s="77">
        <v>0</v>
      </c>
      <c r="DJ1708" s="77">
        <v>2.9621208207767901E-5</v>
      </c>
      <c r="DL1708" s="77">
        <v>0</v>
      </c>
      <c r="DM1708" s="77">
        <v>1.0684003941369374E-5</v>
      </c>
      <c r="DN1708" s="77">
        <v>1.0684003941369374E-5</v>
      </c>
      <c r="DO1708" s="77">
        <v>0</v>
      </c>
      <c r="DP1708" s="77">
        <v>0</v>
      </c>
      <c r="DQ1708" s="77">
        <v>0</v>
      </c>
      <c r="DR1708" s="77">
        <v>0</v>
      </c>
      <c r="DS1708" s="77">
        <v>0</v>
      </c>
      <c r="DT1708" s="77">
        <v>0</v>
      </c>
      <c r="DU1708" s="77">
        <v>0</v>
      </c>
      <c r="DV1708" s="77">
        <v>0</v>
      </c>
      <c r="DW1708" s="77">
        <v>0</v>
      </c>
      <c r="GE1708" s="77" t="s">
        <v>422</v>
      </c>
      <c r="GF1708" s="77" t="s">
        <v>155</v>
      </c>
      <c r="GG1708" s="77" t="s">
        <v>438</v>
      </c>
      <c r="GH1708" s="77" t="s">
        <v>300</v>
      </c>
      <c r="GI1708" s="77">
        <v>2025</v>
      </c>
      <c r="GJ1708" s="77" t="s">
        <v>305</v>
      </c>
      <c r="GK1708" s="77">
        <v>233.23007680794129</v>
      </c>
      <c r="GL1708" s="77">
        <v>808.58011199999999</v>
      </c>
      <c r="GM1708" s="77">
        <v>2025</v>
      </c>
      <c r="GN1708" s="77" t="s">
        <v>175</v>
      </c>
      <c r="GO1708" s="77">
        <v>0.13250000000000001</v>
      </c>
      <c r="GP1708" s="77">
        <v>3</v>
      </c>
      <c r="GQ1708" s="77">
        <v>0</v>
      </c>
      <c r="GR1708" s="77" t="s">
        <v>423</v>
      </c>
      <c r="GS1708" s="77">
        <v>0</v>
      </c>
      <c r="GT1708" s="77">
        <v>0</v>
      </c>
      <c r="GU1708" s="77">
        <v>0</v>
      </c>
      <c r="GV1708" s="77">
        <v>0</v>
      </c>
      <c r="GW1708" s="77">
        <v>0</v>
      </c>
      <c r="GX1708" s="77">
        <v>0</v>
      </c>
      <c r="GY1708" s="77">
        <v>0.1527377521613833</v>
      </c>
      <c r="GZ1708" s="77">
        <v>35.623037668071724</v>
      </c>
    </row>
    <row r="1709" spans="98:208" x14ac:dyDescent="0.25">
      <c r="CT1709" s="77" t="s">
        <v>155</v>
      </c>
      <c r="CU1709" s="77" t="s">
        <v>457</v>
      </c>
      <c r="CV1709" s="77" t="s">
        <v>439</v>
      </c>
      <c r="CW1709" s="77">
        <v>2021</v>
      </c>
      <c r="CX1709" s="77">
        <v>0</v>
      </c>
      <c r="CY1709" s="77">
        <v>0</v>
      </c>
      <c r="CZ1709" s="77">
        <v>0</v>
      </c>
      <c r="DA1709" s="77">
        <v>0</v>
      </c>
      <c r="DB1709" s="77">
        <v>5.2405583313016528</v>
      </c>
      <c r="DC1709" s="77">
        <v>0.69641821681222493</v>
      </c>
      <c r="DD1709" s="77">
        <v>2.941964152281086</v>
      </c>
      <c r="DE1709" s="77">
        <v>1.602175962208304</v>
      </c>
      <c r="DF1709" s="77">
        <v>0.36068764874241654</v>
      </c>
      <c r="DG1709" s="77">
        <v>0.36068764874241654</v>
      </c>
      <c r="DH1709" s="77">
        <v>0</v>
      </c>
      <c r="DI1709" s="77">
        <v>0</v>
      </c>
      <c r="DJ1709" s="77">
        <v>2.9621208207767901E-5</v>
      </c>
      <c r="DL1709" s="77">
        <v>0</v>
      </c>
      <c r="DM1709" s="77">
        <v>1.0684003941369374E-5</v>
      </c>
      <c r="DN1709" s="77">
        <v>1.0684003941369374E-5</v>
      </c>
      <c r="DO1709" s="77">
        <v>0</v>
      </c>
      <c r="DP1709" s="77">
        <v>1.0684003941369374E-5</v>
      </c>
      <c r="DQ1709" s="77">
        <v>1.0684003941369374E-5</v>
      </c>
      <c r="DR1709" s="77">
        <v>0</v>
      </c>
      <c r="DS1709" s="77">
        <v>0</v>
      </c>
      <c r="DT1709" s="77">
        <v>0</v>
      </c>
      <c r="DU1709" s="77">
        <v>0</v>
      </c>
      <c r="DV1709" s="77">
        <v>0</v>
      </c>
      <c r="DW1709" s="77">
        <v>0</v>
      </c>
      <c r="GE1709" s="77" t="s">
        <v>425</v>
      </c>
      <c r="GF1709" s="77" t="s">
        <v>155</v>
      </c>
      <c r="GG1709" s="77" t="s">
        <v>438</v>
      </c>
      <c r="GH1709" s="77" t="s">
        <v>300</v>
      </c>
      <c r="GI1709" s="77">
        <v>2025</v>
      </c>
      <c r="GJ1709" s="77" t="s">
        <v>301</v>
      </c>
      <c r="GK1709" s="77">
        <v>8896.5159934286748</v>
      </c>
      <c r="GL1709" s="77">
        <v>808.58011199999999</v>
      </c>
      <c r="GM1709" s="77">
        <v>2025</v>
      </c>
      <c r="GN1709" s="77" t="s">
        <v>175</v>
      </c>
      <c r="GO1709" s="77">
        <v>5.3000000000000005E-2</v>
      </c>
      <c r="GP1709" s="77">
        <v>3</v>
      </c>
      <c r="GQ1709" s="77">
        <v>0</v>
      </c>
      <c r="GR1709" s="77" t="s">
        <v>423</v>
      </c>
      <c r="GS1709" s="77">
        <v>0</v>
      </c>
      <c r="GT1709" s="77">
        <v>0</v>
      </c>
      <c r="GU1709" s="77">
        <v>0</v>
      </c>
      <c r="GV1709" s="77">
        <v>0</v>
      </c>
      <c r="GW1709" s="77">
        <v>0</v>
      </c>
      <c r="GX1709" s="77">
        <v>0</v>
      </c>
      <c r="GY1709" s="77">
        <v>5.59662090813094E-2</v>
      </c>
      <c r="GZ1709" s="77">
        <v>497.90427418344223</v>
      </c>
    </row>
    <row r="1710" spans="98:208" x14ac:dyDescent="0.25">
      <c r="CT1710" s="77" t="s">
        <v>155</v>
      </c>
      <c r="CU1710" s="77" t="s">
        <v>457</v>
      </c>
      <c r="CV1710" s="77" t="s">
        <v>439</v>
      </c>
      <c r="CW1710" s="77">
        <v>2022</v>
      </c>
      <c r="CX1710" s="77">
        <v>0</v>
      </c>
      <c r="CY1710" s="77">
        <v>0</v>
      </c>
      <c r="CZ1710" s="77">
        <v>0</v>
      </c>
      <c r="DA1710" s="77">
        <v>0</v>
      </c>
      <c r="DB1710" s="77">
        <v>5.2405583313016528</v>
      </c>
      <c r="DC1710" s="77">
        <v>0.69641821681222493</v>
      </c>
      <c r="DD1710" s="77">
        <v>2.941964152281086</v>
      </c>
      <c r="DE1710" s="77">
        <v>1.602175962208304</v>
      </c>
      <c r="DF1710" s="77">
        <v>0.36068764874241654</v>
      </c>
      <c r="DG1710" s="77">
        <v>0.36068764874241654</v>
      </c>
      <c r="DH1710" s="77">
        <v>0.36068764874241654</v>
      </c>
      <c r="DI1710" s="77">
        <v>0</v>
      </c>
      <c r="DJ1710" s="77">
        <v>2.9621208207767901E-5</v>
      </c>
      <c r="DL1710" s="77">
        <v>0</v>
      </c>
      <c r="DM1710" s="77">
        <v>1.0684003941369374E-5</v>
      </c>
      <c r="DN1710" s="77">
        <v>1.0684003941369374E-5</v>
      </c>
      <c r="DO1710" s="77">
        <v>0</v>
      </c>
      <c r="DP1710" s="77">
        <v>1.0684003941369374E-5</v>
      </c>
      <c r="DQ1710" s="77">
        <v>1.0684003941369374E-5</v>
      </c>
      <c r="DR1710" s="77">
        <v>0</v>
      </c>
      <c r="DS1710" s="77">
        <v>1.0684003941369374E-5</v>
      </c>
      <c r="DT1710" s="77">
        <v>1.0684003941369374E-5</v>
      </c>
      <c r="DU1710" s="77">
        <v>0</v>
      </c>
      <c r="DV1710" s="77">
        <v>0</v>
      </c>
      <c r="DW1710" s="77">
        <v>0</v>
      </c>
      <c r="GE1710" s="77" t="s">
        <v>427</v>
      </c>
      <c r="GF1710" s="77" t="s">
        <v>155</v>
      </c>
      <c r="GG1710" s="77" t="s">
        <v>438</v>
      </c>
      <c r="GH1710" s="77" t="s">
        <v>300</v>
      </c>
      <c r="GI1710" s="77">
        <v>2025</v>
      </c>
      <c r="GJ1710" s="77" t="s">
        <v>303</v>
      </c>
      <c r="GK1710" s="77">
        <v>5534.891486200142</v>
      </c>
      <c r="GL1710" s="77">
        <v>808.58011199999999</v>
      </c>
      <c r="GM1710" s="77">
        <v>2025</v>
      </c>
      <c r="GN1710" s="77" t="s">
        <v>175</v>
      </c>
      <c r="GO1710" s="77">
        <v>5.3000000000000005E-2</v>
      </c>
      <c r="GP1710" s="77">
        <v>3</v>
      </c>
      <c r="GQ1710" s="77">
        <v>0</v>
      </c>
      <c r="GR1710" s="77" t="s">
        <v>423</v>
      </c>
      <c r="GS1710" s="77">
        <v>0</v>
      </c>
      <c r="GT1710" s="77">
        <v>0</v>
      </c>
      <c r="GU1710" s="77">
        <v>0</v>
      </c>
      <c r="GV1710" s="77">
        <v>0</v>
      </c>
      <c r="GW1710" s="77">
        <v>0</v>
      </c>
      <c r="GX1710" s="77">
        <v>0</v>
      </c>
      <c r="GY1710" s="77">
        <v>5.59662090813094E-2</v>
      </c>
      <c r="GZ1710" s="77">
        <v>309.76689415903644</v>
      </c>
    </row>
    <row r="1711" spans="98:208" x14ac:dyDescent="0.25">
      <c r="CT1711" s="77" t="s">
        <v>155</v>
      </c>
      <c r="CU1711" s="77" t="s">
        <v>457</v>
      </c>
      <c r="CV1711" s="77" t="s">
        <v>439</v>
      </c>
      <c r="CW1711" s="77">
        <v>2023</v>
      </c>
      <c r="CX1711" s="77">
        <v>0</v>
      </c>
      <c r="CY1711" s="77">
        <v>0</v>
      </c>
      <c r="CZ1711" s="77">
        <v>0</v>
      </c>
      <c r="DA1711" s="77">
        <v>0</v>
      </c>
      <c r="DB1711" s="77">
        <v>5.4750346070078617</v>
      </c>
      <c r="DC1711" s="77">
        <v>0.71896016785819505</v>
      </c>
      <c r="DD1711" s="77">
        <v>3.0714971986151611</v>
      </c>
      <c r="DE1711" s="77">
        <v>1.6845772405344679</v>
      </c>
      <c r="DF1711" s="77">
        <v>0</v>
      </c>
      <c r="DG1711" s="77">
        <v>0.37599181639995105</v>
      </c>
      <c r="DH1711" s="77">
        <v>0.37599181639995105</v>
      </c>
      <c r="DI1711" s="77">
        <v>0.37599181639995105</v>
      </c>
      <c r="DJ1711" s="77">
        <v>2.9621208207767901E-5</v>
      </c>
      <c r="DL1711" s="77">
        <v>0</v>
      </c>
      <c r="DM1711" s="77">
        <v>0</v>
      </c>
      <c r="DN1711" s="77">
        <v>0</v>
      </c>
      <c r="DO1711" s="77">
        <v>0</v>
      </c>
      <c r="DP1711" s="77">
        <v>1.1137331877999792E-5</v>
      </c>
      <c r="DQ1711" s="77">
        <v>1.1137331877999792E-5</v>
      </c>
      <c r="DR1711" s="77">
        <v>0</v>
      </c>
      <c r="DS1711" s="77">
        <v>1.1137331877999792E-5</v>
      </c>
      <c r="DT1711" s="77">
        <v>1.1137331877999792E-5</v>
      </c>
      <c r="DU1711" s="77">
        <v>0</v>
      </c>
      <c r="DV1711" s="77">
        <v>1.1137331877999792E-5</v>
      </c>
      <c r="DW1711" s="77">
        <v>1.1137331877999792E-5</v>
      </c>
      <c r="GE1711" s="77" t="s">
        <v>422</v>
      </c>
      <c r="GF1711" s="77" t="s">
        <v>155</v>
      </c>
      <c r="GG1711" s="77" t="s">
        <v>438</v>
      </c>
      <c r="GH1711" s="77" t="s">
        <v>432</v>
      </c>
      <c r="GI1711" s="77">
        <v>2021</v>
      </c>
      <c r="GJ1711" s="77" t="s">
        <v>305</v>
      </c>
      <c r="GK1711" s="77">
        <v>222.2294216278311</v>
      </c>
      <c r="GL1711" s="77">
        <v>808.58011199999999</v>
      </c>
      <c r="GM1711" s="77">
        <v>2021</v>
      </c>
      <c r="GN1711" s="77" t="s">
        <v>175</v>
      </c>
      <c r="GO1711" s="77">
        <v>0.13250000000000001</v>
      </c>
      <c r="GP1711" s="77">
        <v>3</v>
      </c>
      <c r="GQ1711" s="77">
        <v>0</v>
      </c>
      <c r="GR1711" s="77" t="s">
        <v>423</v>
      </c>
      <c r="GS1711" s="77">
        <v>0.1527377521613833</v>
      </c>
      <c r="GT1711" s="77">
        <v>33.94282232355922</v>
      </c>
      <c r="GU1711" s="77">
        <v>0.1527377521613833</v>
      </c>
      <c r="GV1711" s="77">
        <v>33.94282232355922</v>
      </c>
      <c r="GW1711" s="77">
        <v>0</v>
      </c>
      <c r="GX1711" s="77">
        <v>0</v>
      </c>
      <c r="GY1711" s="77">
        <v>0</v>
      </c>
      <c r="GZ1711" s="77">
        <v>0</v>
      </c>
    </row>
    <row r="1712" spans="98:208" x14ac:dyDescent="0.25">
      <c r="CT1712" s="77" t="s">
        <v>155</v>
      </c>
      <c r="CU1712" s="77" t="s">
        <v>457</v>
      </c>
      <c r="CV1712" s="77" t="s">
        <v>439</v>
      </c>
      <c r="CW1712" s="77">
        <v>2024</v>
      </c>
      <c r="CX1712" s="77">
        <v>0</v>
      </c>
      <c r="CY1712" s="77">
        <v>0</v>
      </c>
      <c r="CZ1712" s="77">
        <v>0</v>
      </c>
      <c r="DA1712" s="77">
        <v>0</v>
      </c>
      <c r="DB1712" s="77">
        <v>5.4750346070078617</v>
      </c>
      <c r="DC1712" s="77">
        <v>0.71896016785819505</v>
      </c>
      <c r="DD1712" s="77">
        <v>3.0714971986151611</v>
      </c>
      <c r="DE1712" s="77">
        <v>1.6845772405344679</v>
      </c>
      <c r="DF1712" s="77">
        <v>0</v>
      </c>
      <c r="DG1712" s="77">
        <v>0</v>
      </c>
      <c r="DH1712" s="77">
        <v>0.37599181639995105</v>
      </c>
      <c r="DI1712" s="77">
        <v>0.37599181639995105</v>
      </c>
      <c r="DJ1712" s="77">
        <v>2.9621208207767901E-5</v>
      </c>
      <c r="DL1712" s="77">
        <v>0</v>
      </c>
      <c r="DM1712" s="77">
        <v>0</v>
      </c>
      <c r="DN1712" s="77">
        <v>0</v>
      </c>
      <c r="DO1712" s="77">
        <v>0</v>
      </c>
      <c r="DP1712" s="77">
        <v>0</v>
      </c>
      <c r="DQ1712" s="77">
        <v>0</v>
      </c>
      <c r="DR1712" s="77">
        <v>0</v>
      </c>
      <c r="DS1712" s="77">
        <v>1.1137331877999792E-5</v>
      </c>
      <c r="DT1712" s="77">
        <v>1.1137331877999792E-5</v>
      </c>
      <c r="DU1712" s="77">
        <v>0</v>
      </c>
      <c r="DV1712" s="77">
        <v>1.1137331877999792E-5</v>
      </c>
      <c r="DW1712" s="77">
        <v>1.1137331877999792E-5</v>
      </c>
      <c r="GE1712" s="77" t="s">
        <v>425</v>
      </c>
      <c r="GF1712" s="77" t="s">
        <v>155</v>
      </c>
      <c r="GG1712" s="77" t="s">
        <v>438</v>
      </c>
      <c r="GH1712" s="77" t="s">
        <v>432</v>
      </c>
      <c r="GI1712" s="77">
        <v>2021</v>
      </c>
      <c r="GJ1712" s="77" t="s">
        <v>301</v>
      </c>
      <c r="GK1712" s="77">
        <v>8585.7228092479654</v>
      </c>
      <c r="GL1712" s="77">
        <v>808.58011199999999</v>
      </c>
      <c r="GM1712" s="77">
        <v>2021</v>
      </c>
      <c r="GN1712" s="77" t="s">
        <v>175</v>
      </c>
      <c r="GO1712" s="77">
        <v>5.3000000000000005E-2</v>
      </c>
      <c r="GP1712" s="77">
        <v>3</v>
      </c>
      <c r="GQ1712" s="77">
        <v>0</v>
      </c>
      <c r="GR1712" s="77" t="s">
        <v>423</v>
      </c>
      <c r="GS1712" s="77">
        <v>5.59662090813094E-2</v>
      </c>
      <c r="GT1712" s="77">
        <v>480.51035785653875</v>
      </c>
      <c r="GU1712" s="77">
        <v>5.59662090813094E-2</v>
      </c>
      <c r="GV1712" s="77">
        <v>480.51035785653875</v>
      </c>
      <c r="GW1712" s="77">
        <v>0</v>
      </c>
      <c r="GX1712" s="77">
        <v>0</v>
      </c>
      <c r="GY1712" s="77">
        <v>0</v>
      </c>
      <c r="GZ1712" s="77">
        <v>0</v>
      </c>
    </row>
    <row r="1713" spans="98:208" x14ac:dyDescent="0.25">
      <c r="CT1713" s="77" t="s">
        <v>155</v>
      </c>
      <c r="CU1713" s="77" t="s">
        <v>457</v>
      </c>
      <c r="CV1713" s="77" t="s">
        <v>439</v>
      </c>
      <c r="CW1713" s="77">
        <v>2025</v>
      </c>
      <c r="CX1713" s="77">
        <v>0</v>
      </c>
      <c r="CY1713" s="77">
        <v>0</v>
      </c>
      <c r="CZ1713" s="77">
        <v>0</v>
      </c>
      <c r="DA1713" s="77">
        <v>0</v>
      </c>
      <c r="DB1713" s="77">
        <v>5.4750346070078617</v>
      </c>
      <c r="DC1713" s="77">
        <v>0.71896016785819505</v>
      </c>
      <c r="DD1713" s="77">
        <v>3.0714971986151611</v>
      </c>
      <c r="DE1713" s="77">
        <v>1.6845772405344679</v>
      </c>
      <c r="DF1713" s="77">
        <v>0</v>
      </c>
      <c r="DG1713" s="77">
        <v>0</v>
      </c>
      <c r="DH1713" s="77">
        <v>0</v>
      </c>
      <c r="DI1713" s="77">
        <v>0.37599181639995105</v>
      </c>
      <c r="DJ1713" s="77">
        <v>2.9621208207767901E-5</v>
      </c>
      <c r="DL1713" s="77">
        <v>0</v>
      </c>
      <c r="DM1713" s="77">
        <v>0</v>
      </c>
      <c r="DN1713" s="77">
        <v>0</v>
      </c>
      <c r="DO1713" s="77">
        <v>0</v>
      </c>
      <c r="DP1713" s="77">
        <v>0</v>
      </c>
      <c r="DQ1713" s="77">
        <v>0</v>
      </c>
      <c r="DR1713" s="77">
        <v>0</v>
      </c>
      <c r="DS1713" s="77">
        <v>0</v>
      </c>
      <c r="DT1713" s="77">
        <v>0</v>
      </c>
      <c r="DU1713" s="77">
        <v>0</v>
      </c>
      <c r="DV1713" s="77">
        <v>1.1137331877999792E-5</v>
      </c>
      <c r="DW1713" s="77">
        <v>1.1137331877999792E-5</v>
      </c>
      <c r="GE1713" s="77" t="s">
        <v>422</v>
      </c>
      <c r="GF1713" s="77" t="s">
        <v>155</v>
      </c>
      <c r="GG1713" s="77" t="s">
        <v>438</v>
      </c>
      <c r="GH1713" s="77" t="s">
        <v>432</v>
      </c>
      <c r="GI1713" s="77">
        <v>2022</v>
      </c>
      <c r="GJ1713" s="77" t="s">
        <v>305</v>
      </c>
      <c r="GK1713" s="77">
        <v>222.2294216278311</v>
      </c>
      <c r="GL1713" s="77">
        <v>808.58011199999999</v>
      </c>
      <c r="GM1713" s="77">
        <v>2022</v>
      </c>
      <c r="GN1713" s="77" t="s">
        <v>175</v>
      </c>
      <c r="GO1713" s="77">
        <v>0.13250000000000001</v>
      </c>
      <c r="GP1713" s="77">
        <v>3</v>
      </c>
      <c r="GQ1713" s="77">
        <v>0</v>
      </c>
      <c r="GR1713" s="77" t="s">
        <v>423</v>
      </c>
      <c r="GS1713" s="77">
        <v>0.1527377521613833</v>
      </c>
      <c r="GT1713" s="77">
        <v>33.94282232355922</v>
      </c>
      <c r="GU1713" s="77">
        <v>0.1527377521613833</v>
      </c>
      <c r="GV1713" s="77">
        <v>33.94282232355922</v>
      </c>
      <c r="GW1713" s="77">
        <v>0.1527377521613833</v>
      </c>
      <c r="GX1713" s="77">
        <v>33.94282232355922</v>
      </c>
      <c r="GY1713" s="77">
        <v>0</v>
      </c>
      <c r="GZ1713" s="77">
        <v>0</v>
      </c>
    </row>
    <row r="1714" spans="98:208" x14ac:dyDescent="0.25">
      <c r="CT1714" s="77" t="s">
        <v>155</v>
      </c>
      <c r="CU1714" s="77" t="s">
        <v>457</v>
      </c>
      <c r="CV1714" s="77" t="s">
        <v>446</v>
      </c>
      <c r="CW1714" s="77">
        <v>2020</v>
      </c>
      <c r="CX1714" s="77">
        <v>0</v>
      </c>
      <c r="CY1714" s="77">
        <v>0</v>
      </c>
      <c r="CZ1714" s="77">
        <v>0</v>
      </c>
      <c r="DA1714" s="77">
        <v>0</v>
      </c>
      <c r="DB1714" s="77">
        <v>7.7900575334948277E-2</v>
      </c>
      <c r="DC1714" s="77">
        <v>3.6425060683954347E-2</v>
      </c>
      <c r="DD1714" s="77">
        <v>1.5808724525431749E-3</v>
      </c>
      <c r="DE1714" s="77">
        <v>3.9894642198450757E-2</v>
      </c>
      <c r="DF1714" s="77">
        <v>7.8847092159216037E-3</v>
      </c>
      <c r="DG1714" s="77">
        <v>0</v>
      </c>
      <c r="DH1714" s="77">
        <v>0</v>
      </c>
      <c r="DI1714" s="77">
        <v>0</v>
      </c>
      <c r="DJ1714" s="77">
        <v>3.2077766197118299E-3</v>
      </c>
      <c r="DL1714" s="77">
        <v>0</v>
      </c>
      <c r="DM1714" s="77">
        <v>2.5292385876059714E-5</v>
      </c>
      <c r="DN1714" s="77">
        <v>2.5292385876059714E-5</v>
      </c>
      <c r="DO1714" s="77">
        <v>0</v>
      </c>
      <c r="DP1714" s="77">
        <v>0</v>
      </c>
      <c r="DQ1714" s="77">
        <v>0</v>
      </c>
      <c r="DR1714" s="77">
        <v>0</v>
      </c>
      <c r="DS1714" s="77">
        <v>0</v>
      </c>
      <c r="DT1714" s="77">
        <v>0</v>
      </c>
      <c r="DU1714" s="77">
        <v>0</v>
      </c>
      <c r="DV1714" s="77">
        <v>0</v>
      </c>
      <c r="DW1714" s="77">
        <v>0</v>
      </c>
      <c r="GE1714" s="77" t="s">
        <v>425</v>
      </c>
      <c r="GF1714" s="77" t="s">
        <v>155</v>
      </c>
      <c r="GG1714" s="77" t="s">
        <v>438</v>
      </c>
      <c r="GH1714" s="77" t="s">
        <v>432</v>
      </c>
      <c r="GI1714" s="77">
        <v>2022</v>
      </c>
      <c r="GJ1714" s="77" t="s">
        <v>301</v>
      </c>
      <c r="GK1714" s="77">
        <v>8585.7228092479654</v>
      </c>
      <c r="GL1714" s="77">
        <v>808.58011199999999</v>
      </c>
      <c r="GM1714" s="77">
        <v>2022</v>
      </c>
      <c r="GN1714" s="77" t="s">
        <v>175</v>
      </c>
      <c r="GO1714" s="77">
        <v>5.3000000000000005E-2</v>
      </c>
      <c r="GP1714" s="77">
        <v>3</v>
      </c>
      <c r="GQ1714" s="77">
        <v>0</v>
      </c>
      <c r="GR1714" s="77" t="s">
        <v>423</v>
      </c>
      <c r="GS1714" s="77">
        <v>5.59662090813094E-2</v>
      </c>
      <c r="GT1714" s="77">
        <v>480.51035785653875</v>
      </c>
      <c r="GU1714" s="77">
        <v>5.59662090813094E-2</v>
      </c>
      <c r="GV1714" s="77">
        <v>480.51035785653875</v>
      </c>
      <c r="GW1714" s="77">
        <v>5.59662090813094E-2</v>
      </c>
      <c r="GX1714" s="77">
        <v>480.51035785653875</v>
      </c>
      <c r="GY1714" s="77">
        <v>0</v>
      </c>
      <c r="GZ1714" s="77">
        <v>0</v>
      </c>
    </row>
    <row r="1715" spans="98:208" x14ac:dyDescent="0.25">
      <c r="CT1715" s="77" t="s">
        <v>155</v>
      </c>
      <c r="CU1715" s="77" t="s">
        <v>457</v>
      </c>
      <c r="CV1715" s="77" t="s">
        <v>446</v>
      </c>
      <c r="CW1715" s="77">
        <v>2021</v>
      </c>
      <c r="CX1715" s="77">
        <v>0</v>
      </c>
      <c r="CY1715" s="77">
        <v>0</v>
      </c>
      <c r="CZ1715" s="77">
        <v>0</v>
      </c>
      <c r="DA1715" s="77">
        <v>0</v>
      </c>
      <c r="DB1715" s="77">
        <v>7.7900575334948277E-2</v>
      </c>
      <c r="DC1715" s="77">
        <v>3.6425060683954347E-2</v>
      </c>
      <c r="DD1715" s="77">
        <v>1.5808724525431749E-3</v>
      </c>
      <c r="DE1715" s="77">
        <v>3.9894642198450757E-2</v>
      </c>
      <c r="DF1715" s="77">
        <v>7.8847092159216037E-3</v>
      </c>
      <c r="DG1715" s="77">
        <v>7.8847092159216037E-3</v>
      </c>
      <c r="DH1715" s="77">
        <v>0</v>
      </c>
      <c r="DI1715" s="77">
        <v>0</v>
      </c>
      <c r="DJ1715" s="77">
        <v>3.2077766197118299E-3</v>
      </c>
      <c r="DL1715" s="77">
        <v>0</v>
      </c>
      <c r="DM1715" s="77">
        <v>2.5292385876059714E-5</v>
      </c>
      <c r="DN1715" s="77">
        <v>2.5292385876059714E-5</v>
      </c>
      <c r="DO1715" s="77">
        <v>0</v>
      </c>
      <c r="DP1715" s="77">
        <v>2.5292385876059714E-5</v>
      </c>
      <c r="DQ1715" s="77">
        <v>2.5292385876059714E-5</v>
      </c>
      <c r="DR1715" s="77">
        <v>0</v>
      </c>
      <c r="DS1715" s="77">
        <v>0</v>
      </c>
      <c r="DT1715" s="77">
        <v>0</v>
      </c>
      <c r="DU1715" s="77">
        <v>0</v>
      </c>
      <c r="DV1715" s="77">
        <v>0</v>
      </c>
      <c r="DW1715" s="77">
        <v>0</v>
      </c>
      <c r="GE1715" s="77" t="s">
        <v>422</v>
      </c>
      <c r="GF1715" s="77" t="s">
        <v>155</v>
      </c>
      <c r="GG1715" s="77" t="s">
        <v>438</v>
      </c>
      <c r="GH1715" s="77" t="s">
        <v>432</v>
      </c>
      <c r="GI1715" s="77">
        <v>2023</v>
      </c>
      <c r="GJ1715" s="77" t="s">
        <v>305</v>
      </c>
      <c r="GK1715" s="77">
        <v>233.2300768079397</v>
      </c>
      <c r="GL1715" s="77">
        <v>808.58011199999999</v>
      </c>
      <c r="GM1715" s="77">
        <v>2023</v>
      </c>
      <c r="GN1715" s="77" t="s">
        <v>175</v>
      </c>
      <c r="GO1715" s="77">
        <v>0.13250000000000001</v>
      </c>
      <c r="GP1715" s="77">
        <v>3</v>
      </c>
      <c r="GQ1715" s="77">
        <v>0</v>
      </c>
      <c r="GR1715" s="77" t="s">
        <v>423</v>
      </c>
      <c r="GS1715" s="77">
        <v>0</v>
      </c>
      <c r="GT1715" s="77">
        <v>0</v>
      </c>
      <c r="GU1715" s="77">
        <v>0.1527377521613833</v>
      </c>
      <c r="GV1715" s="77">
        <v>35.623037668071483</v>
      </c>
      <c r="GW1715" s="77">
        <v>0.1527377521613833</v>
      </c>
      <c r="GX1715" s="77">
        <v>35.623037668071483</v>
      </c>
      <c r="GY1715" s="77">
        <v>0.1527377521613833</v>
      </c>
      <c r="GZ1715" s="77">
        <v>35.623037668071483</v>
      </c>
    </row>
    <row r="1716" spans="98:208" x14ac:dyDescent="0.25">
      <c r="CT1716" s="77" t="s">
        <v>155</v>
      </c>
      <c r="CU1716" s="77" t="s">
        <v>457</v>
      </c>
      <c r="CV1716" s="77" t="s">
        <v>446</v>
      </c>
      <c r="CW1716" s="77">
        <v>2022</v>
      </c>
      <c r="CX1716" s="77">
        <v>0</v>
      </c>
      <c r="CY1716" s="77">
        <v>0</v>
      </c>
      <c r="CZ1716" s="77">
        <v>0</v>
      </c>
      <c r="DA1716" s="77">
        <v>0</v>
      </c>
      <c r="DB1716" s="77">
        <v>7.7900575334948277E-2</v>
      </c>
      <c r="DC1716" s="77">
        <v>3.6425060683954347E-2</v>
      </c>
      <c r="DD1716" s="77">
        <v>1.5808724525431749E-3</v>
      </c>
      <c r="DE1716" s="77">
        <v>3.9894642198450757E-2</v>
      </c>
      <c r="DF1716" s="77">
        <v>7.8847092159216037E-3</v>
      </c>
      <c r="DG1716" s="77">
        <v>7.8847092159216037E-3</v>
      </c>
      <c r="DH1716" s="77">
        <v>7.8847092159216037E-3</v>
      </c>
      <c r="DI1716" s="77">
        <v>0</v>
      </c>
      <c r="DJ1716" s="77">
        <v>3.2077766197118299E-3</v>
      </c>
      <c r="DL1716" s="77">
        <v>0</v>
      </c>
      <c r="DM1716" s="77">
        <v>2.5292385876059714E-5</v>
      </c>
      <c r="DN1716" s="77">
        <v>2.5292385876059714E-5</v>
      </c>
      <c r="DO1716" s="77">
        <v>0</v>
      </c>
      <c r="DP1716" s="77">
        <v>2.5292385876059714E-5</v>
      </c>
      <c r="DQ1716" s="77">
        <v>2.5292385876059714E-5</v>
      </c>
      <c r="DR1716" s="77">
        <v>0</v>
      </c>
      <c r="DS1716" s="77">
        <v>2.5292385876059714E-5</v>
      </c>
      <c r="DT1716" s="77">
        <v>2.5292385876059714E-5</v>
      </c>
      <c r="DU1716" s="77">
        <v>0</v>
      </c>
      <c r="DV1716" s="77">
        <v>0</v>
      </c>
      <c r="DW1716" s="77">
        <v>0</v>
      </c>
      <c r="GE1716" s="77" t="s">
        <v>425</v>
      </c>
      <c r="GF1716" s="77" t="s">
        <v>155</v>
      </c>
      <c r="GG1716" s="77" t="s">
        <v>438</v>
      </c>
      <c r="GH1716" s="77" t="s">
        <v>432</v>
      </c>
      <c r="GI1716" s="77">
        <v>2023</v>
      </c>
      <c r="GJ1716" s="77" t="s">
        <v>301</v>
      </c>
      <c r="GK1716" s="77">
        <v>8896.5159934286166</v>
      </c>
      <c r="GL1716" s="77">
        <v>808.58011199999999</v>
      </c>
      <c r="GM1716" s="77">
        <v>2023</v>
      </c>
      <c r="GN1716" s="77" t="s">
        <v>175</v>
      </c>
      <c r="GO1716" s="77">
        <v>5.3000000000000005E-2</v>
      </c>
      <c r="GP1716" s="77">
        <v>3</v>
      </c>
      <c r="GQ1716" s="77">
        <v>0</v>
      </c>
      <c r="GR1716" s="77" t="s">
        <v>423</v>
      </c>
      <c r="GS1716" s="77">
        <v>0</v>
      </c>
      <c r="GT1716" s="77">
        <v>0</v>
      </c>
      <c r="GU1716" s="77">
        <v>5.59662090813094E-2</v>
      </c>
      <c r="GV1716" s="77">
        <v>497.90427418343899</v>
      </c>
      <c r="GW1716" s="77">
        <v>5.59662090813094E-2</v>
      </c>
      <c r="GX1716" s="77">
        <v>497.90427418343899</v>
      </c>
      <c r="GY1716" s="77">
        <v>5.59662090813094E-2</v>
      </c>
      <c r="GZ1716" s="77">
        <v>497.90427418343899</v>
      </c>
    </row>
    <row r="1717" spans="98:208" x14ac:dyDescent="0.25">
      <c r="CT1717" s="77" t="s">
        <v>155</v>
      </c>
      <c r="CU1717" s="77" t="s">
        <v>457</v>
      </c>
      <c r="CV1717" s="77" t="s">
        <v>446</v>
      </c>
      <c r="CW1717" s="77">
        <v>2023</v>
      </c>
      <c r="CX1717" s="77">
        <v>0</v>
      </c>
      <c r="CY1717" s="77">
        <v>0</v>
      </c>
      <c r="CZ1717" s="77">
        <v>0</v>
      </c>
      <c r="DA1717" s="77">
        <v>0</v>
      </c>
      <c r="DB1717" s="77">
        <v>8.040826903697712E-2</v>
      </c>
      <c r="DC1717" s="77">
        <v>3.7590224611390513E-2</v>
      </c>
      <c r="DD1717" s="77">
        <v>1.631433411568397E-3</v>
      </c>
      <c r="DE1717" s="77">
        <v>4.1186611014017507E-2</v>
      </c>
      <c r="DF1717" s="77">
        <v>0</v>
      </c>
      <c r="DG1717" s="77">
        <v>8.1378100371604298E-3</v>
      </c>
      <c r="DH1717" s="77">
        <v>8.1378100371604298E-3</v>
      </c>
      <c r="DI1717" s="77">
        <v>8.1378100371604298E-3</v>
      </c>
      <c r="DJ1717" s="77">
        <v>3.2077766197118299E-3</v>
      </c>
      <c r="DL1717" s="77">
        <v>0</v>
      </c>
      <c r="DM1717" s="77">
        <v>0</v>
      </c>
      <c r="DN1717" s="77">
        <v>0</v>
      </c>
      <c r="DO1717" s="77">
        <v>0</v>
      </c>
      <c r="DP1717" s="77">
        <v>2.6104276772859483E-5</v>
      </c>
      <c r="DQ1717" s="77">
        <v>2.6104276772859483E-5</v>
      </c>
      <c r="DR1717" s="77">
        <v>0</v>
      </c>
      <c r="DS1717" s="77">
        <v>2.6104276772859483E-5</v>
      </c>
      <c r="DT1717" s="77">
        <v>2.6104276772859483E-5</v>
      </c>
      <c r="DU1717" s="77">
        <v>0</v>
      </c>
      <c r="DV1717" s="77">
        <v>2.6104276772859483E-5</v>
      </c>
      <c r="DW1717" s="77">
        <v>2.6104276772859483E-5</v>
      </c>
      <c r="GE1717" s="77" t="s">
        <v>422</v>
      </c>
      <c r="GF1717" s="77" t="s">
        <v>155</v>
      </c>
      <c r="GG1717" s="77" t="s">
        <v>438</v>
      </c>
      <c r="GH1717" s="77" t="s">
        <v>432</v>
      </c>
      <c r="GI1717" s="77">
        <v>2024</v>
      </c>
      <c r="GJ1717" s="77" t="s">
        <v>305</v>
      </c>
      <c r="GK1717" s="77">
        <v>233.2300768079397</v>
      </c>
      <c r="GL1717" s="77">
        <v>808.58011199999999</v>
      </c>
      <c r="GM1717" s="77">
        <v>2024</v>
      </c>
      <c r="GN1717" s="77" t="s">
        <v>175</v>
      </c>
      <c r="GO1717" s="77">
        <v>0.13250000000000001</v>
      </c>
      <c r="GP1717" s="77">
        <v>3</v>
      </c>
      <c r="GQ1717" s="77">
        <v>0</v>
      </c>
      <c r="GR1717" s="77" t="s">
        <v>423</v>
      </c>
      <c r="GS1717" s="77">
        <v>0</v>
      </c>
      <c r="GT1717" s="77">
        <v>0</v>
      </c>
      <c r="GU1717" s="77">
        <v>0</v>
      </c>
      <c r="GV1717" s="77">
        <v>0</v>
      </c>
      <c r="GW1717" s="77">
        <v>0.1527377521613833</v>
      </c>
      <c r="GX1717" s="77">
        <v>35.623037668071483</v>
      </c>
      <c r="GY1717" s="77">
        <v>0.1527377521613833</v>
      </c>
      <c r="GZ1717" s="77">
        <v>35.623037668071483</v>
      </c>
    </row>
    <row r="1718" spans="98:208" x14ac:dyDescent="0.25">
      <c r="CT1718" s="77" t="s">
        <v>155</v>
      </c>
      <c r="CU1718" s="77" t="s">
        <v>457</v>
      </c>
      <c r="CV1718" s="77" t="s">
        <v>446</v>
      </c>
      <c r="CW1718" s="77">
        <v>2024</v>
      </c>
      <c r="CX1718" s="77">
        <v>0</v>
      </c>
      <c r="CY1718" s="77">
        <v>0</v>
      </c>
      <c r="CZ1718" s="77">
        <v>0</v>
      </c>
      <c r="DA1718" s="77">
        <v>0</v>
      </c>
      <c r="DB1718" s="77">
        <v>8.040826903697712E-2</v>
      </c>
      <c r="DC1718" s="77">
        <v>3.7590224611390513E-2</v>
      </c>
      <c r="DD1718" s="77">
        <v>1.631433411568397E-3</v>
      </c>
      <c r="DE1718" s="77">
        <v>4.1186611014017507E-2</v>
      </c>
      <c r="DF1718" s="77">
        <v>0</v>
      </c>
      <c r="DG1718" s="77">
        <v>0</v>
      </c>
      <c r="DH1718" s="77">
        <v>8.1378100371604298E-3</v>
      </c>
      <c r="DI1718" s="77">
        <v>8.1378100371604298E-3</v>
      </c>
      <c r="DJ1718" s="77">
        <v>3.2077766197118299E-3</v>
      </c>
      <c r="DL1718" s="77">
        <v>0</v>
      </c>
      <c r="DM1718" s="77">
        <v>0</v>
      </c>
      <c r="DN1718" s="77">
        <v>0</v>
      </c>
      <c r="DO1718" s="77">
        <v>0</v>
      </c>
      <c r="DP1718" s="77">
        <v>0</v>
      </c>
      <c r="DQ1718" s="77">
        <v>0</v>
      </c>
      <c r="DR1718" s="77">
        <v>0</v>
      </c>
      <c r="DS1718" s="77">
        <v>2.6104276772859483E-5</v>
      </c>
      <c r="DT1718" s="77">
        <v>2.6104276772859483E-5</v>
      </c>
      <c r="DU1718" s="77">
        <v>0</v>
      </c>
      <c r="DV1718" s="77">
        <v>2.6104276772859483E-5</v>
      </c>
      <c r="DW1718" s="77">
        <v>2.6104276772859483E-5</v>
      </c>
      <c r="GE1718" s="77" t="s">
        <v>425</v>
      </c>
      <c r="GF1718" s="77" t="s">
        <v>155</v>
      </c>
      <c r="GG1718" s="77" t="s">
        <v>438</v>
      </c>
      <c r="GH1718" s="77" t="s">
        <v>432</v>
      </c>
      <c r="GI1718" s="77">
        <v>2024</v>
      </c>
      <c r="GJ1718" s="77" t="s">
        <v>301</v>
      </c>
      <c r="GK1718" s="77">
        <v>8896.5159934286166</v>
      </c>
      <c r="GL1718" s="77">
        <v>808.58011199999999</v>
      </c>
      <c r="GM1718" s="77">
        <v>2024</v>
      </c>
      <c r="GN1718" s="77" t="s">
        <v>175</v>
      </c>
      <c r="GO1718" s="77">
        <v>5.3000000000000005E-2</v>
      </c>
      <c r="GP1718" s="77">
        <v>3</v>
      </c>
      <c r="GQ1718" s="77">
        <v>0</v>
      </c>
      <c r="GR1718" s="77" t="s">
        <v>423</v>
      </c>
      <c r="GS1718" s="77">
        <v>0</v>
      </c>
      <c r="GT1718" s="77">
        <v>0</v>
      </c>
      <c r="GU1718" s="77">
        <v>0</v>
      </c>
      <c r="GV1718" s="77">
        <v>0</v>
      </c>
      <c r="GW1718" s="77">
        <v>5.59662090813094E-2</v>
      </c>
      <c r="GX1718" s="77">
        <v>497.90427418343899</v>
      </c>
      <c r="GY1718" s="77">
        <v>5.59662090813094E-2</v>
      </c>
      <c r="GZ1718" s="77">
        <v>497.90427418343899</v>
      </c>
    </row>
    <row r="1719" spans="98:208" x14ac:dyDescent="0.25">
      <c r="CT1719" s="77" t="s">
        <v>155</v>
      </c>
      <c r="CU1719" s="77" t="s">
        <v>457</v>
      </c>
      <c r="CV1719" s="77" t="s">
        <v>446</v>
      </c>
      <c r="CW1719" s="77">
        <v>2025</v>
      </c>
      <c r="CX1719" s="77">
        <v>0</v>
      </c>
      <c r="CY1719" s="77">
        <v>0</v>
      </c>
      <c r="CZ1719" s="77">
        <v>0</v>
      </c>
      <c r="DA1719" s="77">
        <v>0</v>
      </c>
      <c r="DB1719" s="77">
        <v>8.040826903697712E-2</v>
      </c>
      <c r="DC1719" s="77">
        <v>3.7590224611390513E-2</v>
      </c>
      <c r="DD1719" s="77">
        <v>1.631433411568397E-3</v>
      </c>
      <c r="DE1719" s="77">
        <v>4.1186611014017507E-2</v>
      </c>
      <c r="DF1719" s="77">
        <v>0</v>
      </c>
      <c r="DG1719" s="77">
        <v>0</v>
      </c>
      <c r="DH1719" s="77">
        <v>0</v>
      </c>
      <c r="DI1719" s="77">
        <v>8.1378100371604298E-3</v>
      </c>
      <c r="DJ1719" s="77">
        <v>3.2077766197118299E-3</v>
      </c>
      <c r="DL1719" s="77">
        <v>0</v>
      </c>
      <c r="DM1719" s="77">
        <v>0</v>
      </c>
      <c r="DN1719" s="77">
        <v>0</v>
      </c>
      <c r="DO1719" s="77">
        <v>0</v>
      </c>
      <c r="DP1719" s="77">
        <v>0</v>
      </c>
      <c r="DQ1719" s="77">
        <v>0</v>
      </c>
      <c r="DR1719" s="77">
        <v>0</v>
      </c>
      <c r="DS1719" s="77">
        <v>0</v>
      </c>
      <c r="DT1719" s="77">
        <v>0</v>
      </c>
      <c r="DU1719" s="77">
        <v>0</v>
      </c>
      <c r="DV1719" s="77">
        <v>2.6104276772859483E-5</v>
      </c>
      <c r="DW1719" s="77">
        <v>2.6104276772859483E-5</v>
      </c>
      <c r="GE1719" s="77" t="s">
        <v>422</v>
      </c>
      <c r="GF1719" s="77" t="s">
        <v>155</v>
      </c>
      <c r="GG1719" s="77" t="s">
        <v>438</v>
      </c>
      <c r="GH1719" s="77" t="s">
        <v>432</v>
      </c>
      <c r="GI1719" s="77">
        <v>2025</v>
      </c>
      <c r="GJ1719" s="77" t="s">
        <v>305</v>
      </c>
      <c r="GK1719" s="77">
        <v>233.2300768079397</v>
      </c>
      <c r="GL1719" s="77">
        <v>808.58011199999999</v>
      </c>
      <c r="GM1719" s="77">
        <v>2025</v>
      </c>
      <c r="GN1719" s="77" t="s">
        <v>175</v>
      </c>
      <c r="GO1719" s="77">
        <v>0.13250000000000001</v>
      </c>
      <c r="GP1719" s="77">
        <v>3</v>
      </c>
      <c r="GQ1719" s="77">
        <v>0</v>
      </c>
      <c r="GR1719" s="77" t="s">
        <v>423</v>
      </c>
      <c r="GS1719" s="77">
        <v>0</v>
      </c>
      <c r="GT1719" s="77">
        <v>0</v>
      </c>
      <c r="GU1719" s="77">
        <v>0</v>
      </c>
      <c r="GV1719" s="77">
        <v>0</v>
      </c>
      <c r="GW1719" s="77">
        <v>0</v>
      </c>
      <c r="GX1719" s="77">
        <v>0</v>
      </c>
      <c r="GY1719" s="77">
        <v>0.1527377521613833</v>
      </c>
      <c r="GZ1719" s="77">
        <v>35.623037668071483</v>
      </c>
    </row>
    <row r="1720" spans="98:208" x14ac:dyDescent="0.25">
      <c r="CT1720" s="77" t="s">
        <v>155</v>
      </c>
      <c r="CU1720" s="77" t="s">
        <v>457</v>
      </c>
      <c r="CV1720" s="77" t="s">
        <v>453</v>
      </c>
      <c r="CW1720" s="77">
        <v>2020</v>
      </c>
      <c r="CX1720" s="77">
        <v>0</v>
      </c>
      <c r="CY1720" s="77">
        <v>0</v>
      </c>
      <c r="CZ1720" s="77">
        <v>0</v>
      </c>
      <c r="DA1720" s="77">
        <v>0</v>
      </c>
      <c r="DB1720" s="77">
        <v>14146.13064133266</v>
      </c>
      <c r="DC1720" s="77">
        <v>222.22942162783281</v>
      </c>
      <c r="DD1720" s="77">
        <v>8585.7228092480309</v>
      </c>
      <c r="DE1720" s="77">
        <v>5338.1784104567978</v>
      </c>
      <c r="DF1720" s="77">
        <v>813.21078921305912</v>
      </c>
      <c r="DG1720" s="77">
        <v>0</v>
      </c>
      <c r="DH1720" s="77">
        <v>0</v>
      </c>
      <c r="DI1720" s="77">
        <v>0</v>
      </c>
      <c r="DJ1720" s="77">
        <v>1.082074114252903E-4</v>
      </c>
      <c r="DL1720" s="77">
        <v>0</v>
      </c>
      <c r="DM1720" s="77">
        <v>8.7995434443862514E-2</v>
      </c>
      <c r="DN1720" s="77">
        <v>8.7995434443862514E-2</v>
      </c>
      <c r="DO1720" s="77">
        <v>0</v>
      </c>
      <c r="DP1720" s="77">
        <v>0</v>
      </c>
      <c r="DQ1720" s="77">
        <v>0</v>
      </c>
      <c r="DR1720" s="77">
        <v>0</v>
      </c>
      <c r="DS1720" s="77">
        <v>0</v>
      </c>
      <c r="DT1720" s="77">
        <v>0</v>
      </c>
      <c r="DU1720" s="77">
        <v>0</v>
      </c>
      <c r="DV1720" s="77">
        <v>0</v>
      </c>
      <c r="DW1720" s="77">
        <v>0</v>
      </c>
      <c r="GE1720" s="77" t="s">
        <v>425</v>
      </c>
      <c r="GF1720" s="77" t="s">
        <v>155</v>
      </c>
      <c r="GG1720" s="77" t="s">
        <v>438</v>
      </c>
      <c r="GH1720" s="77" t="s">
        <v>432</v>
      </c>
      <c r="GI1720" s="77">
        <v>2025</v>
      </c>
      <c r="GJ1720" s="77" t="s">
        <v>301</v>
      </c>
      <c r="GK1720" s="77">
        <v>8896.5159934286166</v>
      </c>
      <c r="GL1720" s="77">
        <v>808.58011199999999</v>
      </c>
      <c r="GM1720" s="77">
        <v>2025</v>
      </c>
      <c r="GN1720" s="77" t="s">
        <v>175</v>
      </c>
      <c r="GO1720" s="77">
        <v>5.3000000000000005E-2</v>
      </c>
      <c r="GP1720" s="77">
        <v>3</v>
      </c>
      <c r="GQ1720" s="77">
        <v>0</v>
      </c>
      <c r="GR1720" s="77" t="s">
        <v>423</v>
      </c>
      <c r="GS1720" s="77">
        <v>0</v>
      </c>
      <c r="GT1720" s="77">
        <v>0</v>
      </c>
      <c r="GU1720" s="77">
        <v>0</v>
      </c>
      <c r="GV1720" s="77">
        <v>0</v>
      </c>
      <c r="GW1720" s="77">
        <v>0</v>
      </c>
      <c r="GX1720" s="77">
        <v>0</v>
      </c>
      <c r="GY1720" s="77">
        <v>5.59662090813094E-2</v>
      </c>
      <c r="GZ1720" s="77">
        <v>497.90427418343899</v>
      </c>
    </row>
    <row r="1721" spans="98:208" x14ac:dyDescent="0.25">
      <c r="CT1721" s="77" t="s">
        <v>155</v>
      </c>
      <c r="CU1721" s="77" t="s">
        <v>457</v>
      </c>
      <c r="CV1721" s="77" t="s">
        <v>453</v>
      </c>
      <c r="CW1721" s="77">
        <v>2021</v>
      </c>
      <c r="CX1721" s="77">
        <v>0</v>
      </c>
      <c r="CY1721" s="77">
        <v>0</v>
      </c>
      <c r="CZ1721" s="77">
        <v>0</v>
      </c>
      <c r="DA1721" s="77">
        <v>0</v>
      </c>
      <c r="DB1721" s="77">
        <v>14146.13064133266</v>
      </c>
      <c r="DC1721" s="77">
        <v>222.22942162783281</v>
      </c>
      <c r="DD1721" s="77">
        <v>8585.7228092480309</v>
      </c>
      <c r="DE1721" s="77">
        <v>5338.1784104567978</v>
      </c>
      <c r="DF1721" s="77">
        <v>813.21078921305912</v>
      </c>
      <c r="DG1721" s="77">
        <v>813.21078921305912</v>
      </c>
      <c r="DH1721" s="77">
        <v>0</v>
      </c>
      <c r="DI1721" s="77">
        <v>0</v>
      </c>
      <c r="DJ1721" s="77">
        <v>1.082074114252903E-4</v>
      </c>
      <c r="DL1721" s="77">
        <v>0</v>
      </c>
      <c r="DM1721" s="77">
        <v>8.7995434443862514E-2</v>
      </c>
      <c r="DN1721" s="77">
        <v>8.7995434443862514E-2</v>
      </c>
      <c r="DO1721" s="77">
        <v>0</v>
      </c>
      <c r="DP1721" s="77">
        <v>8.7995434443862514E-2</v>
      </c>
      <c r="DQ1721" s="77">
        <v>8.7995434443862514E-2</v>
      </c>
      <c r="DR1721" s="77">
        <v>0</v>
      </c>
      <c r="DS1721" s="77">
        <v>0</v>
      </c>
      <c r="DT1721" s="77">
        <v>0</v>
      </c>
      <c r="DU1721" s="77">
        <v>0</v>
      </c>
      <c r="DV1721" s="77">
        <v>0</v>
      </c>
      <c r="DW1721" s="77">
        <v>0</v>
      </c>
      <c r="GE1721" s="77" t="s">
        <v>422</v>
      </c>
      <c r="GF1721" s="77" t="s">
        <v>155</v>
      </c>
      <c r="GG1721" s="77" t="s">
        <v>438</v>
      </c>
      <c r="GH1721" s="77" t="s">
        <v>439</v>
      </c>
      <c r="GI1721" s="77">
        <v>2021</v>
      </c>
      <c r="GJ1721" s="77" t="s">
        <v>305</v>
      </c>
      <c r="GK1721" s="77">
        <v>0.69641821681223204</v>
      </c>
      <c r="GL1721" s="77">
        <v>808.58011199999999</v>
      </c>
      <c r="GM1721" s="77">
        <v>2021</v>
      </c>
      <c r="GN1721" s="77" t="s">
        <v>175</v>
      </c>
      <c r="GO1721" s="77">
        <v>0.13250000000000001</v>
      </c>
      <c r="GP1721" s="77">
        <v>3</v>
      </c>
      <c r="GQ1721" s="77">
        <v>0</v>
      </c>
      <c r="GR1721" s="77" t="s">
        <v>423</v>
      </c>
      <c r="GS1721" s="77">
        <v>0.1527377521613833</v>
      </c>
      <c r="GT1721" s="77">
        <v>0.10636935300013919</v>
      </c>
      <c r="GU1721" s="77">
        <v>0.1527377521613833</v>
      </c>
      <c r="GV1721" s="77">
        <v>0.10636935300013919</v>
      </c>
      <c r="GW1721" s="77">
        <v>0</v>
      </c>
      <c r="GX1721" s="77">
        <v>0</v>
      </c>
      <c r="GY1721" s="77">
        <v>0</v>
      </c>
      <c r="GZ1721" s="77">
        <v>0</v>
      </c>
    </row>
    <row r="1722" spans="98:208" x14ac:dyDescent="0.25">
      <c r="CT1722" s="77" t="s">
        <v>155</v>
      </c>
      <c r="CU1722" s="77" t="s">
        <v>457</v>
      </c>
      <c r="CV1722" s="77" t="s">
        <v>453</v>
      </c>
      <c r="CW1722" s="77">
        <v>2022</v>
      </c>
      <c r="CX1722" s="77">
        <v>0</v>
      </c>
      <c r="CY1722" s="77">
        <v>0</v>
      </c>
      <c r="CZ1722" s="77">
        <v>0</v>
      </c>
      <c r="DA1722" s="77">
        <v>0</v>
      </c>
      <c r="DB1722" s="77">
        <v>14146.13064133266</v>
      </c>
      <c r="DC1722" s="77">
        <v>222.22942162783281</v>
      </c>
      <c r="DD1722" s="77">
        <v>8585.7228092480309</v>
      </c>
      <c r="DE1722" s="77">
        <v>5338.1784104567978</v>
      </c>
      <c r="DF1722" s="77">
        <v>813.21078921305912</v>
      </c>
      <c r="DG1722" s="77">
        <v>813.21078921305912</v>
      </c>
      <c r="DH1722" s="77">
        <v>813.21078921305912</v>
      </c>
      <c r="DI1722" s="77">
        <v>0</v>
      </c>
      <c r="DJ1722" s="77">
        <v>1.082074114252903E-4</v>
      </c>
      <c r="DL1722" s="77">
        <v>0</v>
      </c>
      <c r="DM1722" s="77">
        <v>8.7995434443862514E-2</v>
      </c>
      <c r="DN1722" s="77">
        <v>8.7995434443862514E-2</v>
      </c>
      <c r="DO1722" s="77">
        <v>0</v>
      </c>
      <c r="DP1722" s="77">
        <v>8.7995434443862514E-2</v>
      </c>
      <c r="DQ1722" s="77">
        <v>8.7995434443862514E-2</v>
      </c>
      <c r="DR1722" s="77">
        <v>0</v>
      </c>
      <c r="DS1722" s="77">
        <v>8.7995434443862514E-2</v>
      </c>
      <c r="DT1722" s="77">
        <v>8.7995434443862514E-2</v>
      </c>
      <c r="DU1722" s="77">
        <v>0</v>
      </c>
      <c r="DV1722" s="77">
        <v>0</v>
      </c>
      <c r="DW1722" s="77">
        <v>0</v>
      </c>
      <c r="GE1722" s="77" t="s">
        <v>425</v>
      </c>
      <c r="GF1722" s="77" t="s">
        <v>155</v>
      </c>
      <c r="GG1722" s="77" t="s">
        <v>438</v>
      </c>
      <c r="GH1722" s="77" t="s">
        <v>439</v>
      </c>
      <c r="GI1722" s="77">
        <v>2021</v>
      </c>
      <c r="GJ1722" s="77" t="s">
        <v>301</v>
      </c>
      <c r="GK1722" s="77">
        <v>2.941964152281026</v>
      </c>
      <c r="GL1722" s="77">
        <v>808.58011199999999</v>
      </c>
      <c r="GM1722" s="77">
        <v>2021</v>
      </c>
      <c r="GN1722" s="77" t="s">
        <v>175</v>
      </c>
      <c r="GO1722" s="77">
        <v>5.3000000000000005E-2</v>
      </c>
      <c r="GP1722" s="77">
        <v>3</v>
      </c>
      <c r="GQ1722" s="77">
        <v>0</v>
      </c>
      <c r="GR1722" s="77" t="s">
        <v>423</v>
      </c>
      <c r="GS1722" s="77">
        <v>5.59662090813094E-2</v>
      </c>
      <c r="GT1722" s="77">
        <v>0.16465058085627707</v>
      </c>
      <c r="GU1722" s="77">
        <v>5.59662090813094E-2</v>
      </c>
      <c r="GV1722" s="77">
        <v>0.16465058085627707</v>
      </c>
      <c r="GW1722" s="77">
        <v>0</v>
      </c>
      <c r="GX1722" s="77">
        <v>0</v>
      </c>
      <c r="GY1722" s="77">
        <v>0</v>
      </c>
      <c r="GZ1722" s="77">
        <v>0</v>
      </c>
    </row>
    <row r="1723" spans="98:208" x14ac:dyDescent="0.25">
      <c r="CT1723" s="77" t="s">
        <v>155</v>
      </c>
      <c r="CU1723" s="77" t="s">
        <v>457</v>
      </c>
      <c r="CV1723" s="77" t="s">
        <v>453</v>
      </c>
      <c r="CW1723" s="77">
        <v>2023</v>
      </c>
      <c r="CX1723" s="77">
        <v>0</v>
      </c>
      <c r="CY1723" s="77">
        <v>0</v>
      </c>
      <c r="CZ1723" s="77">
        <v>0</v>
      </c>
      <c r="DA1723" s="77">
        <v>0</v>
      </c>
      <c r="DB1723" s="77">
        <v>14664.63755643677</v>
      </c>
      <c r="DC1723" s="77">
        <v>233.23007680794149</v>
      </c>
      <c r="DD1723" s="77">
        <v>8896.5159934286839</v>
      </c>
      <c r="DE1723" s="77">
        <v>5534.8914862001466</v>
      </c>
      <c r="DF1723" s="77">
        <v>0</v>
      </c>
      <c r="DG1723" s="77">
        <v>843.29420601055131</v>
      </c>
      <c r="DH1723" s="77">
        <v>843.29420601055131</v>
      </c>
      <c r="DI1723" s="77">
        <v>843.29420601055131</v>
      </c>
      <c r="DJ1723" s="77">
        <v>1.082074114252903E-4</v>
      </c>
      <c r="DL1723" s="77">
        <v>0</v>
      </c>
      <c r="DM1723" s="77">
        <v>0</v>
      </c>
      <c r="DN1723" s="77">
        <v>0</v>
      </c>
      <c r="DO1723" s="77">
        <v>0</v>
      </c>
      <c r="DP1723" s="77">
        <v>9.1250683102347241E-2</v>
      </c>
      <c r="DQ1723" s="77">
        <v>9.1250683102347241E-2</v>
      </c>
      <c r="DR1723" s="77">
        <v>0</v>
      </c>
      <c r="DS1723" s="77">
        <v>9.1250683102347241E-2</v>
      </c>
      <c r="DT1723" s="77">
        <v>9.1250683102347241E-2</v>
      </c>
      <c r="DU1723" s="77">
        <v>0</v>
      </c>
      <c r="DV1723" s="77">
        <v>9.1250683102347241E-2</v>
      </c>
      <c r="DW1723" s="77">
        <v>9.1250683102347241E-2</v>
      </c>
      <c r="GE1723" s="77" t="s">
        <v>427</v>
      </c>
      <c r="GF1723" s="77" t="s">
        <v>155</v>
      </c>
      <c r="GG1723" s="77" t="s">
        <v>438</v>
      </c>
      <c r="GH1723" s="77" t="s">
        <v>439</v>
      </c>
      <c r="GI1723" s="77">
        <v>2021</v>
      </c>
      <c r="GJ1723" s="77" t="s">
        <v>303</v>
      </c>
      <c r="GK1723" s="77">
        <v>1.6021759622082929</v>
      </c>
      <c r="GL1723" s="77">
        <v>808.58011199999999</v>
      </c>
      <c r="GM1723" s="77">
        <v>2021</v>
      </c>
      <c r="GN1723" s="77" t="s">
        <v>175</v>
      </c>
      <c r="GO1723" s="77">
        <v>5.3000000000000005E-2</v>
      </c>
      <c r="GP1723" s="77">
        <v>3</v>
      </c>
      <c r="GQ1723" s="77">
        <v>0</v>
      </c>
      <c r="GR1723" s="77" t="s">
        <v>423</v>
      </c>
      <c r="GS1723" s="77">
        <v>5.59662090813094E-2</v>
      </c>
      <c r="GT1723" s="77">
        <v>8.9667714885997396E-2</v>
      </c>
      <c r="GU1723" s="77">
        <v>5.59662090813094E-2</v>
      </c>
      <c r="GV1723" s="77">
        <v>8.9667714885997396E-2</v>
      </c>
      <c r="GW1723" s="77">
        <v>0</v>
      </c>
      <c r="GX1723" s="77">
        <v>0</v>
      </c>
      <c r="GY1723" s="77">
        <v>0</v>
      </c>
      <c r="GZ1723" s="77">
        <v>0</v>
      </c>
    </row>
    <row r="1724" spans="98:208" x14ac:dyDescent="0.25">
      <c r="CT1724" s="77" t="s">
        <v>155</v>
      </c>
      <c r="CU1724" s="77" t="s">
        <v>457</v>
      </c>
      <c r="CV1724" s="77" t="s">
        <v>453</v>
      </c>
      <c r="CW1724" s="77">
        <v>2024</v>
      </c>
      <c r="CX1724" s="77">
        <v>0</v>
      </c>
      <c r="CY1724" s="77">
        <v>0</v>
      </c>
      <c r="CZ1724" s="77">
        <v>0</v>
      </c>
      <c r="DA1724" s="77">
        <v>0</v>
      </c>
      <c r="DB1724" s="77">
        <v>14664.63755643677</v>
      </c>
      <c r="DC1724" s="77">
        <v>233.23007680794149</v>
      </c>
      <c r="DD1724" s="77">
        <v>8896.5159934286839</v>
      </c>
      <c r="DE1724" s="77">
        <v>5534.8914862001466</v>
      </c>
      <c r="DF1724" s="77">
        <v>0</v>
      </c>
      <c r="DG1724" s="77">
        <v>0</v>
      </c>
      <c r="DH1724" s="77">
        <v>843.29420601055131</v>
      </c>
      <c r="DI1724" s="77">
        <v>843.29420601055131</v>
      </c>
      <c r="DJ1724" s="77">
        <v>1.082074114252903E-4</v>
      </c>
      <c r="DL1724" s="77">
        <v>0</v>
      </c>
      <c r="DM1724" s="77">
        <v>0</v>
      </c>
      <c r="DN1724" s="77">
        <v>0</v>
      </c>
      <c r="DO1724" s="77">
        <v>0</v>
      </c>
      <c r="DP1724" s="77">
        <v>0</v>
      </c>
      <c r="DQ1724" s="77">
        <v>0</v>
      </c>
      <c r="DR1724" s="77">
        <v>0</v>
      </c>
      <c r="DS1724" s="77">
        <v>9.1250683102347241E-2</v>
      </c>
      <c r="DT1724" s="77">
        <v>9.1250683102347241E-2</v>
      </c>
      <c r="DU1724" s="77">
        <v>0</v>
      </c>
      <c r="DV1724" s="77">
        <v>9.1250683102347241E-2</v>
      </c>
      <c r="DW1724" s="77">
        <v>9.1250683102347241E-2</v>
      </c>
      <c r="GE1724" s="77" t="s">
        <v>422</v>
      </c>
      <c r="GF1724" s="77" t="s">
        <v>155</v>
      </c>
      <c r="GG1724" s="77" t="s">
        <v>438</v>
      </c>
      <c r="GH1724" s="77" t="s">
        <v>439</v>
      </c>
      <c r="GI1724" s="77">
        <v>2022</v>
      </c>
      <c r="GJ1724" s="77" t="s">
        <v>305</v>
      </c>
      <c r="GK1724" s="77">
        <v>0.69641821681223204</v>
      </c>
      <c r="GL1724" s="77">
        <v>808.58011199999999</v>
      </c>
      <c r="GM1724" s="77">
        <v>2022</v>
      </c>
      <c r="GN1724" s="77" t="s">
        <v>175</v>
      </c>
      <c r="GO1724" s="77">
        <v>0.13250000000000001</v>
      </c>
      <c r="GP1724" s="77">
        <v>3</v>
      </c>
      <c r="GQ1724" s="77">
        <v>0</v>
      </c>
      <c r="GR1724" s="77" t="s">
        <v>423</v>
      </c>
      <c r="GS1724" s="77">
        <v>0.1527377521613833</v>
      </c>
      <c r="GT1724" s="77">
        <v>0.10636935300013919</v>
      </c>
      <c r="GU1724" s="77">
        <v>0.1527377521613833</v>
      </c>
      <c r="GV1724" s="77">
        <v>0.10636935300013919</v>
      </c>
      <c r="GW1724" s="77">
        <v>0.1527377521613833</v>
      </c>
      <c r="GX1724" s="77">
        <v>0.10636935300013919</v>
      </c>
      <c r="GY1724" s="77">
        <v>0</v>
      </c>
      <c r="GZ1724" s="77">
        <v>0</v>
      </c>
    </row>
    <row r="1725" spans="98:208" x14ac:dyDescent="0.25">
      <c r="CT1725" s="77" t="s">
        <v>155</v>
      </c>
      <c r="CU1725" s="77" t="s">
        <v>457</v>
      </c>
      <c r="CV1725" s="77" t="s">
        <v>453</v>
      </c>
      <c r="CW1725" s="77">
        <v>2025</v>
      </c>
      <c r="CX1725" s="77">
        <v>0</v>
      </c>
      <c r="CY1725" s="77">
        <v>0</v>
      </c>
      <c r="CZ1725" s="77">
        <v>0</v>
      </c>
      <c r="DA1725" s="77">
        <v>0</v>
      </c>
      <c r="DB1725" s="77">
        <v>14664.63755643677</v>
      </c>
      <c r="DC1725" s="77">
        <v>233.23007680794149</v>
      </c>
      <c r="DD1725" s="77">
        <v>8896.5159934286839</v>
      </c>
      <c r="DE1725" s="77">
        <v>5534.8914862001466</v>
      </c>
      <c r="DF1725" s="77">
        <v>0</v>
      </c>
      <c r="DG1725" s="77">
        <v>0</v>
      </c>
      <c r="DH1725" s="77">
        <v>0</v>
      </c>
      <c r="DI1725" s="77">
        <v>843.29420601055131</v>
      </c>
      <c r="DJ1725" s="77">
        <v>1.082074114252903E-4</v>
      </c>
      <c r="DL1725" s="77">
        <v>0</v>
      </c>
      <c r="DM1725" s="77">
        <v>0</v>
      </c>
      <c r="DN1725" s="77">
        <v>0</v>
      </c>
      <c r="DO1725" s="77">
        <v>0</v>
      </c>
      <c r="DP1725" s="77">
        <v>0</v>
      </c>
      <c r="DQ1725" s="77">
        <v>0</v>
      </c>
      <c r="DR1725" s="77">
        <v>0</v>
      </c>
      <c r="DS1725" s="77">
        <v>0</v>
      </c>
      <c r="DT1725" s="77">
        <v>0</v>
      </c>
      <c r="DU1725" s="77">
        <v>0</v>
      </c>
      <c r="DV1725" s="77">
        <v>9.1250683102347241E-2</v>
      </c>
      <c r="DW1725" s="77">
        <v>9.1250683102347241E-2</v>
      </c>
      <c r="GE1725" s="77" t="s">
        <v>425</v>
      </c>
      <c r="GF1725" s="77" t="s">
        <v>155</v>
      </c>
      <c r="GG1725" s="77" t="s">
        <v>438</v>
      </c>
      <c r="GH1725" s="77" t="s">
        <v>439</v>
      </c>
      <c r="GI1725" s="77">
        <v>2022</v>
      </c>
      <c r="GJ1725" s="77" t="s">
        <v>301</v>
      </c>
      <c r="GK1725" s="77">
        <v>2.941964152281026</v>
      </c>
      <c r="GL1725" s="77">
        <v>808.58011199999999</v>
      </c>
      <c r="GM1725" s="77">
        <v>2022</v>
      </c>
      <c r="GN1725" s="77" t="s">
        <v>175</v>
      </c>
      <c r="GO1725" s="77">
        <v>5.3000000000000005E-2</v>
      </c>
      <c r="GP1725" s="77">
        <v>3</v>
      </c>
      <c r="GQ1725" s="77">
        <v>0</v>
      </c>
      <c r="GR1725" s="77" t="s">
        <v>423</v>
      </c>
      <c r="GS1725" s="77">
        <v>5.59662090813094E-2</v>
      </c>
      <c r="GT1725" s="77">
        <v>0.16465058085627707</v>
      </c>
      <c r="GU1725" s="77">
        <v>5.59662090813094E-2</v>
      </c>
      <c r="GV1725" s="77">
        <v>0.16465058085627707</v>
      </c>
      <c r="GW1725" s="77">
        <v>5.59662090813094E-2</v>
      </c>
      <c r="GX1725" s="77">
        <v>0.16465058085627707</v>
      </c>
      <c r="GY1725" s="77">
        <v>0</v>
      </c>
      <c r="GZ1725" s="77">
        <v>0</v>
      </c>
    </row>
    <row r="1726" spans="98:208" x14ac:dyDescent="0.25">
      <c r="CT1726" s="77" t="s">
        <v>155</v>
      </c>
      <c r="CU1726" s="77" t="s">
        <v>457</v>
      </c>
      <c r="CV1726" s="77" t="s">
        <v>460</v>
      </c>
      <c r="CW1726" s="77">
        <v>2020</v>
      </c>
      <c r="CX1726" s="77">
        <v>0</v>
      </c>
      <c r="CY1726" s="77">
        <v>0</v>
      </c>
      <c r="CZ1726" s="77">
        <v>0</v>
      </c>
      <c r="DA1726" s="77">
        <v>0</v>
      </c>
      <c r="DB1726" s="77">
        <v>8807.9522308763881</v>
      </c>
      <c r="DC1726" s="77">
        <v>222.22942162784599</v>
      </c>
      <c r="DD1726" s="77">
        <v>8585.722809248542</v>
      </c>
      <c r="DE1726" s="77">
        <v>0</v>
      </c>
      <c r="DF1726" s="77">
        <v>514.45318018013256</v>
      </c>
      <c r="DG1726" s="77">
        <v>0</v>
      </c>
      <c r="DH1726" s="77">
        <v>0</v>
      </c>
      <c r="DI1726" s="77">
        <v>0</v>
      </c>
      <c r="DJ1726" s="77">
        <v>1.4097326950404951E-5</v>
      </c>
      <c r="DL1726" s="77">
        <v>0</v>
      </c>
      <c r="DM1726" s="77">
        <v>7.2524146816749166E-3</v>
      </c>
      <c r="DN1726" s="77">
        <v>7.2524146816749166E-3</v>
      </c>
      <c r="DO1726" s="77">
        <v>0</v>
      </c>
      <c r="DP1726" s="77">
        <v>0</v>
      </c>
      <c r="DQ1726" s="77">
        <v>0</v>
      </c>
      <c r="DR1726" s="77">
        <v>0</v>
      </c>
      <c r="DS1726" s="77">
        <v>0</v>
      </c>
      <c r="DT1726" s="77">
        <v>0</v>
      </c>
      <c r="DU1726" s="77">
        <v>0</v>
      </c>
      <c r="DV1726" s="77">
        <v>0</v>
      </c>
      <c r="DW1726" s="77">
        <v>0</v>
      </c>
      <c r="GE1726" s="77" t="s">
        <v>427</v>
      </c>
      <c r="GF1726" s="77" t="s">
        <v>155</v>
      </c>
      <c r="GG1726" s="77" t="s">
        <v>438</v>
      </c>
      <c r="GH1726" s="77" t="s">
        <v>439</v>
      </c>
      <c r="GI1726" s="77">
        <v>2022</v>
      </c>
      <c r="GJ1726" s="77" t="s">
        <v>303</v>
      </c>
      <c r="GK1726" s="77">
        <v>1.6021759622082929</v>
      </c>
      <c r="GL1726" s="77">
        <v>808.58011199999999</v>
      </c>
      <c r="GM1726" s="77">
        <v>2022</v>
      </c>
      <c r="GN1726" s="77" t="s">
        <v>175</v>
      </c>
      <c r="GO1726" s="77">
        <v>5.3000000000000005E-2</v>
      </c>
      <c r="GP1726" s="77">
        <v>3</v>
      </c>
      <c r="GQ1726" s="77">
        <v>0</v>
      </c>
      <c r="GR1726" s="77" t="s">
        <v>423</v>
      </c>
      <c r="GS1726" s="77">
        <v>5.59662090813094E-2</v>
      </c>
      <c r="GT1726" s="77">
        <v>8.9667714885997396E-2</v>
      </c>
      <c r="GU1726" s="77">
        <v>5.59662090813094E-2</v>
      </c>
      <c r="GV1726" s="77">
        <v>8.9667714885997396E-2</v>
      </c>
      <c r="GW1726" s="77">
        <v>5.59662090813094E-2</v>
      </c>
      <c r="GX1726" s="77">
        <v>8.9667714885997396E-2</v>
      </c>
      <c r="GY1726" s="77">
        <v>0</v>
      </c>
      <c r="GZ1726" s="77">
        <v>0</v>
      </c>
    </row>
    <row r="1727" spans="98:208" x14ac:dyDescent="0.25">
      <c r="CT1727" s="77" t="s">
        <v>155</v>
      </c>
      <c r="CU1727" s="77" t="s">
        <v>457</v>
      </c>
      <c r="CV1727" s="77" t="s">
        <v>460</v>
      </c>
      <c r="CW1727" s="77">
        <v>2021</v>
      </c>
      <c r="CX1727" s="77">
        <v>0</v>
      </c>
      <c r="CY1727" s="77">
        <v>0</v>
      </c>
      <c r="CZ1727" s="77">
        <v>0</v>
      </c>
      <c r="DA1727" s="77">
        <v>0</v>
      </c>
      <c r="DB1727" s="77">
        <v>8807.9522308763881</v>
      </c>
      <c r="DC1727" s="77">
        <v>222.22942162784599</v>
      </c>
      <c r="DD1727" s="77">
        <v>8585.722809248542</v>
      </c>
      <c r="DE1727" s="77">
        <v>0</v>
      </c>
      <c r="DF1727" s="77">
        <v>514.45318018013256</v>
      </c>
      <c r="DG1727" s="77">
        <v>514.45318018013256</v>
      </c>
      <c r="DH1727" s="77">
        <v>0</v>
      </c>
      <c r="DI1727" s="77">
        <v>0</v>
      </c>
      <c r="DJ1727" s="77">
        <v>1.4097326950404951E-5</v>
      </c>
      <c r="DL1727" s="77">
        <v>0</v>
      </c>
      <c r="DM1727" s="77">
        <v>7.2524146816749166E-3</v>
      </c>
      <c r="DN1727" s="77">
        <v>7.2524146816749166E-3</v>
      </c>
      <c r="DO1727" s="77">
        <v>0</v>
      </c>
      <c r="DP1727" s="77">
        <v>7.2524146816749166E-3</v>
      </c>
      <c r="DQ1727" s="77">
        <v>7.2524146816749166E-3</v>
      </c>
      <c r="DR1727" s="77">
        <v>0</v>
      </c>
      <c r="DS1727" s="77">
        <v>0</v>
      </c>
      <c r="DT1727" s="77">
        <v>0</v>
      </c>
      <c r="DU1727" s="77">
        <v>0</v>
      </c>
      <c r="DV1727" s="77">
        <v>0</v>
      </c>
      <c r="DW1727" s="77">
        <v>0</v>
      </c>
      <c r="GE1727" s="77" t="s">
        <v>422</v>
      </c>
      <c r="GF1727" s="77" t="s">
        <v>155</v>
      </c>
      <c r="GG1727" s="77" t="s">
        <v>438</v>
      </c>
      <c r="GH1727" s="77" t="s">
        <v>439</v>
      </c>
      <c r="GI1727" s="77">
        <v>2023</v>
      </c>
      <c r="GJ1727" s="77" t="s">
        <v>305</v>
      </c>
      <c r="GK1727" s="77">
        <v>0.71896016785821459</v>
      </c>
      <c r="GL1727" s="77">
        <v>808.58011199999999</v>
      </c>
      <c r="GM1727" s="77">
        <v>2023</v>
      </c>
      <c r="GN1727" s="77" t="s">
        <v>175</v>
      </c>
      <c r="GO1727" s="77">
        <v>0.13250000000000001</v>
      </c>
      <c r="GP1727" s="77">
        <v>3</v>
      </c>
      <c r="GQ1727" s="77">
        <v>0</v>
      </c>
      <c r="GR1727" s="77" t="s">
        <v>423</v>
      </c>
      <c r="GS1727" s="77">
        <v>0</v>
      </c>
      <c r="GT1727" s="77">
        <v>0</v>
      </c>
      <c r="GU1727" s="77">
        <v>0.1527377521613833</v>
      </c>
      <c r="GV1727" s="77">
        <v>0.10981235993223451</v>
      </c>
      <c r="GW1727" s="77">
        <v>0.1527377521613833</v>
      </c>
      <c r="GX1727" s="77">
        <v>0.10981235993223451</v>
      </c>
      <c r="GY1727" s="77">
        <v>0.1527377521613833</v>
      </c>
      <c r="GZ1727" s="77">
        <v>0.10981235993223451</v>
      </c>
    </row>
    <row r="1728" spans="98:208" x14ac:dyDescent="0.25">
      <c r="CT1728" s="77" t="s">
        <v>155</v>
      </c>
      <c r="CU1728" s="77" t="s">
        <v>457</v>
      </c>
      <c r="CV1728" s="77" t="s">
        <v>460</v>
      </c>
      <c r="CW1728" s="77">
        <v>2022</v>
      </c>
      <c r="CX1728" s="77">
        <v>0</v>
      </c>
      <c r="CY1728" s="77">
        <v>0</v>
      </c>
      <c r="CZ1728" s="77">
        <v>0</v>
      </c>
      <c r="DA1728" s="77">
        <v>0</v>
      </c>
      <c r="DB1728" s="77">
        <v>8807.9522308763881</v>
      </c>
      <c r="DC1728" s="77">
        <v>222.22942162784599</v>
      </c>
      <c r="DD1728" s="77">
        <v>8585.722809248542</v>
      </c>
      <c r="DE1728" s="77">
        <v>0</v>
      </c>
      <c r="DF1728" s="77">
        <v>514.45318018013256</v>
      </c>
      <c r="DG1728" s="77">
        <v>514.45318018013256</v>
      </c>
      <c r="DH1728" s="77">
        <v>514.45318018013256</v>
      </c>
      <c r="DI1728" s="77">
        <v>0</v>
      </c>
      <c r="DJ1728" s="77">
        <v>1.4097326950404951E-5</v>
      </c>
      <c r="DL1728" s="77">
        <v>0</v>
      </c>
      <c r="DM1728" s="77">
        <v>7.2524146816749166E-3</v>
      </c>
      <c r="DN1728" s="77">
        <v>7.2524146816749166E-3</v>
      </c>
      <c r="DO1728" s="77">
        <v>0</v>
      </c>
      <c r="DP1728" s="77">
        <v>7.2524146816749166E-3</v>
      </c>
      <c r="DQ1728" s="77">
        <v>7.2524146816749166E-3</v>
      </c>
      <c r="DR1728" s="77">
        <v>0</v>
      </c>
      <c r="DS1728" s="77">
        <v>7.2524146816749166E-3</v>
      </c>
      <c r="DT1728" s="77">
        <v>7.2524146816749166E-3</v>
      </c>
      <c r="DU1728" s="77">
        <v>0</v>
      </c>
      <c r="DV1728" s="77">
        <v>0</v>
      </c>
      <c r="DW1728" s="77">
        <v>0</v>
      </c>
      <c r="GE1728" s="77" t="s">
        <v>425</v>
      </c>
      <c r="GF1728" s="77" t="s">
        <v>155</v>
      </c>
      <c r="GG1728" s="77" t="s">
        <v>438</v>
      </c>
      <c r="GH1728" s="77" t="s">
        <v>439</v>
      </c>
      <c r="GI1728" s="77">
        <v>2023</v>
      </c>
      <c r="GJ1728" s="77" t="s">
        <v>301</v>
      </c>
      <c r="GK1728" s="77">
        <v>3.0714971986151118</v>
      </c>
      <c r="GL1728" s="77">
        <v>808.58011199999999</v>
      </c>
      <c r="GM1728" s="77">
        <v>2023</v>
      </c>
      <c r="GN1728" s="77" t="s">
        <v>175</v>
      </c>
      <c r="GO1728" s="77">
        <v>5.3000000000000005E-2</v>
      </c>
      <c r="GP1728" s="77">
        <v>3</v>
      </c>
      <c r="GQ1728" s="77">
        <v>0</v>
      </c>
      <c r="GR1728" s="77" t="s">
        <v>423</v>
      </c>
      <c r="GS1728" s="77">
        <v>0</v>
      </c>
      <c r="GT1728" s="77">
        <v>0</v>
      </c>
      <c r="GU1728" s="77">
        <v>5.59662090813094E-2</v>
      </c>
      <c r="GV1728" s="77">
        <v>0.17190005441034945</v>
      </c>
      <c r="GW1728" s="77">
        <v>5.59662090813094E-2</v>
      </c>
      <c r="GX1728" s="77">
        <v>0.17190005441034945</v>
      </c>
      <c r="GY1728" s="77">
        <v>5.59662090813094E-2</v>
      </c>
      <c r="GZ1728" s="77">
        <v>0.17190005441034945</v>
      </c>
    </row>
    <row r="1729" spans="98:208" x14ac:dyDescent="0.25">
      <c r="CT1729" s="77" t="s">
        <v>155</v>
      </c>
      <c r="CU1729" s="77" t="s">
        <v>457</v>
      </c>
      <c r="CV1729" s="77" t="s">
        <v>460</v>
      </c>
      <c r="CW1729" s="77">
        <v>2023</v>
      </c>
      <c r="CX1729" s="77">
        <v>0</v>
      </c>
      <c r="CY1729" s="77">
        <v>0</v>
      </c>
      <c r="CZ1729" s="77">
        <v>0</v>
      </c>
      <c r="DA1729" s="77">
        <v>0</v>
      </c>
      <c r="DB1729" s="77">
        <v>9129.7460702371682</v>
      </c>
      <c r="DC1729" s="77">
        <v>233.23007680795541</v>
      </c>
      <c r="DD1729" s="77">
        <v>8896.5159934292133</v>
      </c>
      <c r="DE1729" s="77">
        <v>0</v>
      </c>
      <c r="DF1729" s="77">
        <v>0</v>
      </c>
      <c r="DG1729" s="77">
        <v>533.5273118515463</v>
      </c>
      <c r="DH1729" s="77">
        <v>533.5273118515463</v>
      </c>
      <c r="DI1729" s="77">
        <v>533.5273118515463</v>
      </c>
      <c r="DJ1729" s="77">
        <v>1.4097326950404951E-5</v>
      </c>
      <c r="DL1729" s="77">
        <v>0</v>
      </c>
      <c r="DM1729" s="77">
        <v>0</v>
      </c>
      <c r="DN1729" s="77">
        <v>0</v>
      </c>
      <c r="DO1729" s="77">
        <v>0</v>
      </c>
      <c r="DP1729" s="77">
        <v>7.5213089521419104E-3</v>
      </c>
      <c r="DQ1729" s="77">
        <v>7.5213089521419104E-3</v>
      </c>
      <c r="DR1729" s="77">
        <v>0</v>
      </c>
      <c r="DS1729" s="77">
        <v>7.5213089521419104E-3</v>
      </c>
      <c r="DT1729" s="77">
        <v>7.5213089521419104E-3</v>
      </c>
      <c r="DU1729" s="77">
        <v>0</v>
      </c>
      <c r="DV1729" s="77">
        <v>7.5213089521419104E-3</v>
      </c>
      <c r="DW1729" s="77">
        <v>7.5213089521419104E-3</v>
      </c>
      <c r="GE1729" s="77" t="s">
        <v>427</v>
      </c>
      <c r="GF1729" s="77" t="s">
        <v>155</v>
      </c>
      <c r="GG1729" s="77" t="s">
        <v>438</v>
      </c>
      <c r="GH1729" s="77" t="s">
        <v>439</v>
      </c>
      <c r="GI1729" s="77">
        <v>2023</v>
      </c>
      <c r="GJ1729" s="77" t="s">
        <v>303</v>
      </c>
      <c r="GK1729" s="77">
        <v>1.684577240534449</v>
      </c>
      <c r="GL1729" s="77">
        <v>808.58011199999999</v>
      </c>
      <c r="GM1729" s="77">
        <v>2023</v>
      </c>
      <c r="GN1729" s="77" t="s">
        <v>175</v>
      </c>
      <c r="GO1729" s="77">
        <v>5.3000000000000005E-2</v>
      </c>
      <c r="GP1729" s="77">
        <v>3</v>
      </c>
      <c r="GQ1729" s="77">
        <v>0</v>
      </c>
      <c r="GR1729" s="77" t="s">
        <v>423</v>
      </c>
      <c r="GS1729" s="77">
        <v>0</v>
      </c>
      <c r="GT1729" s="77">
        <v>0</v>
      </c>
      <c r="GU1729" s="77">
        <v>5.59662090813094E-2</v>
      </c>
      <c r="GV1729" s="77">
        <v>9.4279402057366207E-2</v>
      </c>
      <c r="GW1729" s="77">
        <v>5.59662090813094E-2</v>
      </c>
      <c r="GX1729" s="77">
        <v>9.4279402057366207E-2</v>
      </c>
      <c r="GY1729" s="77">
        <v>5.59662090813094E-2</v>
      </c>
      <c r="GZ1729" s="77">
        <v>9.4279402057366207E-2</v>
      </c>
    </row>
    <row r="1730" spans="98:208" x14ac:dyDescent="0.25">
      <c r="CT1730" s="77" t="s">
        <v>155</v>
      </c>
      <c r="CU1730" s="77" t="s">
        <v>457</v>
      </c>
      <c r="CV1730" s="77" t="s">
        <v>460</v>
      </c>
      <c r="CW1730" s="77">
        <v>2024</v>
      </c>
      <c r="CX1730" s="77">
        <v>0</v>
      </c>
      <c r="CY1730" s="77">
        <v>0</v>
      </c>
      <c r="CZ1730" s="77">
        <v>0</v>
      </c>
      <c r="DA1730" s="77">
        <v>0</v>
      </c>
      <c r="DB1730" s="77">
        <v>9129.7460702371682</v>
      </c>
      <c r="DC1730" s="77">
        <v>233.23007680795541</v>
      </c>
      <c r="DD1730" s="77">
        <v>8896.5159934292133</v>
      </c>
      <c r="DE1730" s="77">
        <v>0</v>
      </c>
      <c r="DF1730" s="77">
        <v>0</v>
      </c>
      <c r="DG1730" s="77">
        <v>0</v>
      </c>
      <c r="DH1730" s="77">
        <v>533.5273118515463</v>
      </c>
      <c r="DI1730" s="77">
        <v>533.5273118515463</v>
      </c>
      <c r="DJ1730" s="77">
        <v>1.4097326950404951E-5</v>
      </c>
      <c r="DL1730" s="77">
        <v>0</v>
      </c>
      <c r="DM1730" s="77">
        <v>0</v>
      </c>
      <c r="DN1730" s="77">
        <v>0</v>
      </c>
      <c r="DO1730" s="77">
        <v>0</v>
      </c>
      <c r="DP1730" s="77">
        <v>0</v>
      </c>
      <c r="DQ1730" s="77">
        <v>0</v>
      </c>
      <c r="DR1730" s="77">
        <v>0</v>
      </c>
      <c r="DS1730" s="77">
        <v>7.5213089521419104E-3</v>
      </c>
      <c r="DT1730" s="77">
        <v>7.5213089521419104E-3</v>
      </c>
      <c r="DU1730" s="77">
        <v>0</v>
      </c>
      <c r="DV1730" s="77">
        <v>7.5213089521419104E-3</v>
      </c>
      <c r="DW1730" s="77">
        <v>7.5213089521419104E-3</v>
      </c>
      <c r="GE1730" s="77" t="s">
        <v>422</v>
      </c>
      <c r="GF1730" s="77" t="s">
        <v>155</v>
      </c>
      <c r="GG1730" s="77" t="s">
        <v>438</v>
      </c>
      <c r="GH1730" s="77" t="s">
        <v>439</v>
      </c>
      <c r="GI1730" s="77">
        <v>2024</v>
      </c>
      <c r="GJ1730" s="77" t="s">
        <v>305</v>
      </c>
      <c r="GK1730" s="77">
        <v>0.71896016785821459</v>
      </c>
      <c r="GL1730" s="77">
        <v>808.58011199999999</v>
      </c>
      <c r="GM1730" s="77">
        <v>2024</v>
      </c>
      <c r="GN1730" s="77" t="s">
        <v>175</v>
      </c>
      <c r="GO1730" s="77">
        <v>0.13250000000000001</v>
      </c>
      <c r="GP1730" s="77">
        <v>3</v>
      </c>
      <c r="GQ1730" s="77">
        <v>0</v>
      </c>
      <c r="GR1730" s="77" t="s">
        <v>423</v>
      </c>
      <c r="GS1730" s="77">
        <v>0</v>
      </c>
      <c r="GT1730" s="77">
        <v>0</v>
      </c>
      <c r="GU1730" s="77">
        <v>0</v>
      </c>
      <c r="GV1730" s="77">
        <v>0</v>
      </c>
      <c r="GW1730" s="77">
        <v>0.1527377521613833</v>
      </c>
      <c r="GX1730" s="77">
        <v>0.10981235993223451</v>
      </c>
      <c r="GY1730" s="77">
        <v>0.1527377521613833</v>
      </c>
      <c r="GZ1730" s="77">
        <v>0.10981235993223451</v>
      </c>
    </row>
    <row r="1731" spans="98:208" x14ac:dyDescent="0.25">
      <c r="CT1731" s="77" t="s">
        <v>155</v>
      </c>
      <c r="CU1731" s="77" t="s">
        <v>457</v>
      </c>
      <c r="CV1731" s="77" t="s">
        <v>460</v>
      </c>
      <c r="CW1731" s="77">
        <v>2025</v>
      </c>
      <c r="CX1731" s="77">
        <v>0</v>
      </c>
      <c r="CY1731" s="77">
        <v>0</v>
      </c>
      <c r="CZ1731" s="77">
        <v>0</v>
      </c>
      <c r="DA1731" s="77">
        <v>0</v>
      </c>
      <c r="DB1731" s="77">
        <v>9129.7460702371682</v>
      </c>
      <c r="DC1731" s="77">
        <v>233.23007680795541</v>
      </c>
      <c r="DD1731" s="77">
        <v>8896.5159934292133</v>
      </c>
      <c r="DE1731" s="77">
        <v>0</v>
      </c>
      <c r="DF1731" s="77">
        <v>0</v>
      </c>
      <c r="DG1731" s="77">
        <v>0</v>
      </c>
      <c r="DH1731" s="77">
        <v>0</v>
      </c>
      <c r="DI1731" s="77">
        <v>533.5273118515463</v>
      </c>
      <c r="DJ1731" s="77">
        <v>1.4097326950404951E-5</v>
      </c>
      <c r="DL1731" s="77">
        <v>0</v>
      </c>
      <c r="DM1731" s="77">
        <v>0</v>
      </c>
      <c r="DN1731" s="77">
        <v>0</v>
      </c>
      <c r="DO1731" s="77">
        <v>0</v>
      </c>
      <c r="DP1731" s="77">
        <v>0</v>
      </c>
      <c r="DQ1731" s="77">
        <v>0</v>
      </c>
      <c r="DR1731" s="77">
        <v>0</v>
      </c>
      <c r="DS1731" s="77">
        <v>0</v>
      </c>
      <c r="DT1731" s="77">
        <v>0</v>
      </c>
      <c r="DU1731" s="77">
        <v>0</v>
      </c>
      <c r="DV1731" s="77">
        <v>7.5213089521419104E-3</v>
      </c>
      <c r="DW1731" s="77">
        <v>7.5213089521419104E-3</v>
      </c>
      <c r="GE1731" s="77" t="s">
        <v>425</v>
      </c>
      <c r="GF1731" s="77" t="s">
        <v>155</v>
      </c>
      <c r="GG1731" s="77" t="s">
        <v>438</v>
      </c>
      <c r="GH1731" s="77" t="s">
        <v>439</v>
      </c>
      <c r="GI1731" s="77">
        <v>2024</v>
      </c>
      <c r="GJ1731" s="77" t="s">
        <v>301</v>
      </c>
      <c r="GK1731" s="77">
        <v>3.0714971986151118</v>
      </c>
      <c r="GL1731" s="77">
        <v>808.58011199999999</v>
      </c>
      <c r="GM1731" s="77">
        <v>2024</v>
      </c>
      <c r="GN1731" s="77" t="s">
        <v>175</v>
      </c>
      <c r="GO1731" s="77">
        <v>5.3000000000000005E-2</v>
      </c>
      <c r="GP1731" s="77">
        <v>3</v>
      </c>
      <c r="GQ1731" s="77">
        <v>0</v>
      </c>
      <c r="GR1731" s="77" t="s">
        <v>423</v>
      </c>
      <c r="GS1731" s="77">
        <v>0</v>
      </c>
      <c r="GT1731" s="77">
        <v>0</v>
      </c>
      <c r="GU1731" s="77">
        <v>0</v>
      </c>
      <c r="GV1731" s="77">
        <v>0</v>
      </c>
      <c r="GW1731" s="77">
        <v>5.59662090813094E-2</v>
      </c>
      <c r="GX1731" s="77">
        <v>0.17190005441034945</v>
      </c>
      <c r="GY1731" s="77">
        <v>5.59662090813094E-2</v>
      </c>
      <c r="GZ1731" s="77">
        <v>0.17190005441034945</v>
      </c>
    </row>
    <row r="1732" spans="98:208" x14ac:dyDescent="0.25">
      <c r="CT1732" s="77" t="s">
        <v>155</v>
      </c>
      <c r="CU1732" s="77" t="s">
        <v>457</v>
      </c>
      <c r="CV1732" s="77" t="s">
        <v>467</v>
      </c>
      <c r="CW1732" s="77">
        <v>2020</v>
      </c>
      <c r="CX1732" s="77">
        <v>0</v>
      </c>
      <c r="CY1732" s="77">
        <v>0</v>
      </c>
      <c r="CZ1732" s="77">
        <v>0</v>
      </c>
      <c r="DA1732" s="77">
        <v>0</v>
      </c>
      <c r="DB1732" s="77">
        <v>5.2405583313015711</v>
      </c>
      <c r="DC1732" s="77">
        <v>0.69641821681223237</v>
      </c>
      <c r="DD1732" s="77">
        <v>2.9419641522810429</v>
      </c>
      <c r="DE1732" s="77">
        <v>1.6021759622082969</v>
      </c>
      <c r="DF1732" s="77">
        <v>0.36068764874241493</v>
      </c>
      <c r="DG1732" s="77">
        <v>0</v>
      </c>
      <c r="DH1732" s="77">
        <v>0</v>
      </c>
      <c r="DI1732" s="77">
        <v>0</v>
      </c>
      <c r="DJ1732" s="77">
        <v>5.4524874162996331E-5</v>
      </c>
      <c r="DL1732" s="77">
        <v>0</v>
      </c>
      <c r="DM1732" s="77">
        <v>1.9666448659827197E-5</v>
      </c>
      <c r="DN1732" s="77">
        <v>1.9666448659827197E-5</v>
      </c>
      <c r="DO1732" s="77">
        <v>0</v>
      </c>
      <c r="DP1732" s="77">
        <v>0</v>
      </c>
      <c r="DQ1732" s="77">
        <v>0</v>
      </c>
      <c r="DR1732" s="77">
        <v>0</v>
      </c>
      <c r="DS1732" s="77">
        <v>0</v>
      </c>
      <c r="DT1732" s="77">
        <v>0</v>
      </c>
      <c r="DU1732" s="77">
        <v>0</v>
      </c>
      <c r="DV1732" s="77">
        <v>0</v>
      </c>
      <c r="DW1732" s="77">
        <v>0</v>
      </c>
      <c r="GE1732" s="77" t="s">
        <v>427</v>
      </c>
      <c r="GF1732" s="77" t="s">
        <v>155</v>
      </c>
      <c r="GG1732" s="77" t="s">
        <v>438</v>
      </c>
      <c r="GH1732" s="77" t="s">
        <v>439</v>
      </c>
      <c r="GI1732" s="77">
        <v>2024</v>
      </c>
      <c r="GJ1732" s="77" t="s">
        <v>303</v>
      </c>
      <c r="GK1732" s="77">
        <v>1.684577240534449</v>
      </c>
      <c r="GL1732" s="77">
        <v>808.58011199999999</v>
      </c>
      <c r="GM1732" s="77">
        <v>2024</v>
      </c>
      <c r="GN1732" s="77" t="s">
        <v>175</v>
      </c>
      <c r="GO1732" s="77">
        <v>5.3000000000000005E-2</v>
      </c>
      <c r="GP1732" s="77">
        <v>3</v>
      </c>
      <c r="GQ1732" s="77">
        <v>0</v>
      </c>
      <c r="GR1732" s="77" t="s">
        <v>423</v>
      </c>
      <c r="GS1732" s="77">
        <v>0</v>
      </c>
      <c r="GT1732" s="77">
        <v>0</v>
      </c>
      <c r="GU1732" s="77">
        <v>0</v>
      </c>
      <c r="GV1732" s="77">
        <v>0</v>
      </c>
      <c r="GW1732" s="77">
        <v>5.59662090813094E-2</v>
      </c>
      <c r="GX1732" s="77">
        <v>9.4279402057366207E-2</v>
      </c>
      <c r="GY1732" s="77">
        <v>5.59662090813094E-2</v>
      </c>
      <c r="GZ1732" s="77">
        <v>9.4279402057366207E-2</v>
      </c>
    </row>
    <row r="1733" spans="98:208" x14ac:dyDescent="0.25">
      <c r="CT1733" s="77" t="s">
        <v>155</v>
      </c>
      <c r="CU1733" s="77" t="s">
        <v>457</v>
      </c>
      <c r="CV1733" s="77" t="s">
        <v>467</v>
      </c>
      <c r="CW1733" s="77">
        <v>2021</v>
      </c>
      <c r="CX1733" s="77">
        <v>0</v>
      </c>
      <c r="CY1733" s="77">
        <v>0</v>
      </c>
      <c r="CZ1733" s="77">
        <v>0</v>
      </c>
      <c r="DA1733" s="77">
        <v>0</v>
      </c>
      <c r="DB1733" s="77">
        <v>5.2405583313015711</v>
      </c>
      <c r="DC1733" s="77">
        <v>0.69641821681223237</v>
      </c>
      <c r="DD1733" s="77">
        <v>2.9419641522810429</v>
      </c>
      <c r="DE1733" s="77">
        <v>1.6021759622082969</v>
      </c>
      <c r="DF1733" s="77">
        <v>0.36068764874241493</v>
      </c>
      <c r="DG1733" s="77">
        <v>0.36068764874241493</v>
      </c>
      <c r="DH1733" s="77">
        <v>0</v>
      </c>
      <c r="DI1733" s="77">
        <v>0</v>
      </c>
      <c r="DJ1733" s="77">
        <v>5.4524874162996331E-5</v>
      </c>
      <c r="DL1733" s="77">
        <v>0</v>
      </c>
      <c r="DM1733" s="77">
        <v>1.9666448659827197E-5</v>
      </c>
      <c r="DN1733" s="77">
        <v>1.9666448659827197E-5</v>
      </c>
      <c r="DO1733" s="77">
        <v>0</v>
      </c>
      <c r="DP1733" s="77">
        <v>1.9666448659827197E-5</v>
      </c>
      <c r="DQ1733" s="77">
        <v>1.9666448659827197E-5</v>
      </c>
      <c r="DR1733" s="77">
        <v>0</v>
      </c>
      <c r="DS1733" s="77">
        <v>0</v>
      </c>
      <c r="DT1733" s="77">
        <v>0</v>
      </c>
      <c r="DU1733" s="77">
        <v>0</v>
      </c>
      <c r="DV1733" s="77">
        <v>0</v>
      </c>
      <c r="DW1733" s="77">
        <v>0</v>
      </c>
      <c r="GE1733" s="77" t="s">
        <v>422</v>
      </c>
      <c r="GF1733" s="77" t="s">
        <v>155</v>
      </c>
      <c r="GG1733" s="77" t="s">
        <v>438</v>
      </c>
      <c r="GH1733" s="77" t="s">
        <v>439</v>
      </c>
      <c r="GI1733" s="77">
        <v>2025</v>
      </c>
      <c r="GJ1733" s="77" t="s">
        <v>305</v>
      </c>
      <c r="GK1733" s="77">
        <v>0.71896016785821459</v>
      </c>
      <c r="GL1733" s="77">
        <v>808.58011199999999</v>
      </c>
      <c r="GM1733" s="77">
        <v>2025</v>
      </c>
      <c r="GN1733" s="77" t="s">
        <v>175</v>
      </c>
      <c r="GO1733" s="77">
        <v>0.13250000000000001</v>
      </c>
      <c r="GP1733" s="77">
        <v>3</v>
      </c>
      <c r="GQ1733" s="77">
        <v>0</v>
      </c>
      <c r="GR1733" s="77" t="s">
        <v>423</v>
      </c>
      <c r="GS1733" s="77">
        <v>0</v>
      </c>
      <c r="GT1733" s="77">
        <v>0</v>
      </c>
      <c r="GU1733" s="77">
        <v>0</v>
      </c>
      <c r="GV1733" s="77">
        <v>0</v>
      </c>
      <c r="GW1733" s="77">
        <v>0</v>
      </c>
      <c r="GX1733" s="77">
        <v>0</v>
      </c>
      <c r="GY1733" s="77">
        <v>0.1527377521613833</v>
      </c>
      <c r="GZ1733" s="77">
        <v>0.10981235993223451</v>
      </c>
    </row>
    <row r="1734" spans="98:208" x14ac:dyDescent="0.25">
      <c r="CT1734" s="77" t="s">
        <v>155</v>
      </c>
      <c r="CU1734" s="77" t="s">
        <v>457</v>
      </c>
      <c r="CV1734" s="77" t="s">
        <v>467</v>
      </c>
      <c r="CW1734" s="77">
        <v>2022</v>
      </c>
      <c r="CX1734" s="77">
        <v>0</v>
      </c>
      <c r="CY1734" s="77">
        <v>0</v>
      </c>
      <c r="CZ1734" s="77">
        <v>0</v>
      </c>
      <c r="DA1734" s="77">
        <v>0</v>
      </c>
      <c r="DB1734" s="77">
        <v>5.2405583313015711</v>
      </c>
      <c r="DC1734" s="77">
        <v>0.69641821681223237</v>
      </c>
      <c r="DD1734" s="77">
        <v>2.9419641522810429</v>
      </c>
      <c r="DE1734" s="77">
        <v>1.6021759622082969</v>
      </c>
      <c r="DF1734" s="77">
        <v>0.36068764874241493</v>
      </c>
      <c r="DG1734" s="77">
        <v>0.36068764874241493</v>
      </c>
      <c r="DH1734" s="77">
        <v>0.36068764874241493</v>
      </c>
      <c r="DI1734" s="77">
        <v>0</v>
      </c>
      <c r="DJ1734" s="77">
        <v>5.4524874162996331E-5</v>
      </c>
      <c r="DL1734" s="77">
        <v>0</v>
      </c>
      <c r="DM1734" s="77">
        <v>1.9666448659827197E-5</v>
      </c>
      <c r="DN1734" s="77">
        <v>1.9666448659827197E-5</v>
      </c>
      <c r="DO1734" s="77">
        <v>0</v>
      </c>
      <c r="DP1734" s="77">
        <v>1.9666448659827197E-5</v>
      </c>
      <c r="DQ1734" s="77">
        <v>1.9666448659827197E-5</v>
      </c>
      <c r="DR1734" s="77">
        <v>0</v>
      </c>
      <c r="DS1734" s="77">
        <v>1.9666448659827197E-5</v>
      </c>
      <c r="DT1734" s="77">
        <v>1.9666448659827197E-5</v>
      </c>
      <c r="DU1734" s="77">
        <v>0</v>
      </c>
      <c r="DV1734" s="77">
        <v>0</v>
      </c>
      <c r="DW1734" s="77">
        <v>0</v>
      </c>
      <c r="GE1734" s="77" t="s">
        <v>425</v>
      </c>
      <c r="GF1734" s="77" t="s">
        <v>155</v>
      </c>
      <c r="GG1734" s="77" t="s">
        <v>438</v>
      </c>
      <c r="GH1734" s="77" t="s">
        <v>439</v>
      </c>
      <c r="GI1734" s="77">
        <v>2025</v>
      </c>
      <c r="GJ1734" s="77" t="s">
        <v>301</v>
      </c>
      <c r="GK1734" s="77">
        <v>3.0714971986151118</v>
      </c>
      <c r="GL1734" s="77">
        <v>808.58011199999999</v>
      </c>
      <c r="GM1734" s="77">
        <v>2025</v>
      </c>
      <c r="GN1734" s="77" t="s">
        <v>175</v>
      </c>
      <c r="GO1734" s="77">
        <v>5.3000000000000005E-2</v>
      </c>
      <c r="GP1734" s="77">
        <v>3</v>
      </c>
      <c r="GQ1734" s="77">
        <v>0</v>
      </c>
      <c r="GR1734" s="77" t="s">
        <v>423</v>
      </c>
      <c r="GS1734" s="77">
        <v>0</v>
      </c>
      <c r="GT1734" s="77">
        <v>0</v>
      </c>
      <c r="GU1734" s="77">
        <v>0</v>
      </c>
      <c r="GV1734" s="77">
        <v>0</v>
      </c>
      <c r="GW1734" s="77">
        <v>0</v>
      </c>
      <c r="GX1734" s="77">
        <v>0</v>
      </c>
      <c r="GY1734" s="77">
        <v>5.59662090813094E-2</v>
      </c>
      <c r="GZ1734" s="77">
        <v>0.17190005441034945</v>
      </c>
    </row>
    <row r="1735" spans="98:208" x14ac:dyDescent="0.25">
      <c r="CT1735" s="77" t="s">
        <v>155</v>
      </c>
      <c r="CU1735" s="77" t="s">
        <v>457</v>
      </c>
      <c r="CV1735" s="77" t="s">
        <v>467</v>
      </c>
      <c r="CW1735" s="77">
        <v>2023</v>
      </c>
      <c r="CX1735" s="77">
        <v>0</v>
      </c>
      <c r="CY1735" s="77">
        <v>0</v>
      </c>
      <c r="CZ1735" s="77">
        <v>0</v>
      </c>
      <c r="DA1735" s="77">
        <v>0</v>
      </c>
      <c r="DB1735" s="77">
        <v>5.475034607007804</v>
      </c>
      <c r="DC1735" s="77">
        <v>0.7189601678582126</v>
      </c>
      <c r="DD1735" s="77">
        <v>3.0714971986151118</v>
      </c>
      <c r="DE1735" s="77">
        <v>1.6845772405344579</v>
      </c>
      <c r="DF1735" s="77">
        <v>0</v>
      </c>
      <c r="DG1735" s="77">
        <v>0.37599181639995038</v>
      </c>
      <c r="DH1735" s="77">
        <v>0.37599181639995038</v>
      </c>
      <c r="DI1735" s="77">
        <v>0.37599181639995038</v>
      </c>
      <c r="DJ1735" s="77">
        <v>5.4524874162996331E-5</v>
      </c>
      <c r="DL1735" s="77">
        <v>0</v>
      </c>
      <c r="DM1735" s="77">
        <v>0</v>
      </c>
      <c r="DN1735" s="77">
        <v>0</v>
      </c>
      <c r="DO1735" s="77">
        <v>0</v>
      </c>
      <c r="DP1735" s="77">
        <v>2.0500906475523716E-5</v>
      </c>
      <c r="DQ1735" s="77">
        <v>2.0500906475523716E-5</v>
      </c>
      <c r="DR1735" s="77">
        <v>0</v>
      </c>
      <c r="DS1735" s="77">
        <v>2.0500906475523716E-5</v>
      </c>
      <c r="DT1735" s="77">
        <v>2.0500906475523716E-5</v>
      </c>
      <c r="DU1735" s="77">
        <v>0</v>
      </c>
      <c r="DV1735" s="77">
        <v>2.0500906475523716E-5</v>
      </c>
      <c r="DW1735" s="77">
        <v>2.0500906475523716E-5</v>
      </c>
      <c r="GE1735" s="77" t="s">
        <v>427</v>
      </c>
      <c r="GF1735" s="77" t="s">
        <v>155</v>
      </c>
      <c r="GG1735" s="77" t="s">
        <v>438</v>
      </c>
      <c r="GH1735" s="77" t="s">
        <v>439</v>
      </c>
      <c r="GI1735" s="77">
        <v>2025</v>
      </c>
      <c r="GJ1735" s="77" t="s">
        <v>303</v>
      </c>
      <c r="GK1735" s="77">
        <v>1.684577240534449</v>
      </c>
      <c r="GL1735" s="77">
        <v>808.58011199999999</v>
      </c>
      <c r="GM1735" s="77">
        <v>2025</v>
      </c>
      <c r="GN1735" s="77" t="s">
        <v>175</v>
      </c>
      <c r="GO1735" s="77">
        <v>5.3000000000000005E-2</v>
      </c>
      <c r="GP1735" s="77">
        <v>3</v>
      </c>
      <c r="GQ1735" s="77">
        <v>0</v>
      </c>
      <c r="GR1735" s="77" t="s">
        <v>423</v>
      </c>
      <c r="GS1735" s="77">
        <v>0</v>
      </c>
      <c r="GT1735" s="77">
        <v>0</v>
      </c>
      <c r="GU1735" s="77">
        <v>0</v>
      </c>
      <c r="GV1735" s="77">
        <v>0</v>
      </c>
      <c r="GW1735" s="77">
        <v>0</v>
      </c>
      <c r="GX1735" s="77">
        <v>0</v>
      </c>
      <c r="GY1735" s="77">
        <v>5.59662090813094E-2</v>
      </c>
      <c r="GZ1735" s="77">
        <v>9.4279402057366207E-2</v>
      </c>
    </row>
    <row r="1736" spans="98:208" x14ac:dyDescent="0.25">
      <c r="CT1736" s="77" t="s">
        <v>155</v>
      </c>
      <c r="CU1736" s="77" t="s">
        <v>457</v>
      </c>
      <c r="CV1736" s="77" t="s">
        <v>467</v>
      </c>
      <c r="CW1736" s="77">
        <v>2024</v>
      </c>
      <c r="CX1736" s="77">
        <v>0</v>
      </c>
      <c r="CY1736" s="77">
        <v>0</v>
      </c>
      <c r="CZ1736" s="77">
        <v>0</v>
      </c>
      <c r="DA1736" s="77">
        <v>0</v>
      </c>
      <c r="DB1736" s="77">
        <v>5.475034607007804</v>
      </c>
      <c r="DC1736" s="77">
        <v>0.7189601678582126</v>
      </c>
      <c r="DD1736" s="77">
        <v>3.0714971986151118</v>
      </c>
      <c r="DE1736" s="77">
        <v>1.6845772405344579</v>
      </c>
      <c r="DF1736" s="77">
        <v>0</v>
      </c>
      <c r="DG1736" s="77">
        <v>0</v>
      </c>
      <c r="DH1736" s="77">
        <v>0.37599181639995038</v>
      </c>
      <c r="DI1736" s="77">
        <v>0.37599181639995038</v>
      </c>
      <c r="DJ1736" s="77">
        <v>5.4524874162996331E-5</v>
      </c>
      <c r="DL1736" s="77">
        <v>0</v>
      </c>
      <c r="DM1736" s="77">
        <v>0</v>
      </c>
      <c r="DN1736" s="77">
        <v>0</v>
      </c>
      <c r="DO1736" s="77">
        <v>0</v>
      </c>
      <c r="DP1736" s="77">
        <v>0</v>
      </c>
      <c r="DQ1736" s="77">
        <v>0</v>
      </c>
      <c r="DR1736" s="77">
        <v>0</v>
      </c>
      <c r="DS1736" s="77">
        <v>2.0500906475523716E-5</v>
      </c>
      <c r="DT1736" s="77">
        <v>2.0500906475523716E-5</v>
      </c>
      <c r="DU1736" s="77">
        <v>0</v>
      </c>
      <c r="DV1736" s="77">
        <v>2.0500906475523716E-5</v>
      </c>
      <c r="DW1736" s="77">
        <v>2.0500906475523716E-5</v>
      </c>
      <c r="GE1736" s="77" t="s">
        <v>422</v>
      </c>
      <c r="GF1736" s="77" t="s">
        <v>155</v>
      </c>
      <c r="GG1736" s="77" t="s">
        <v>438</v>
      </c>
      <c r="GH1736" s="77" t="s">
        <v>446</v>
      </c>
      <c r="GI1736" s="77">
        <v>2021</v>
      </c>
      <c r="GJ1736" s="77" t="s">
        <v>305</v>
      </c>
      <c r="GK1736" s="77">
        <v>3.6425060683954492E-2</v>
      </c>
      <c r="GL1736" s="77">
        <v>808.58011199999999</v>
      </c>
      <c r="GM1736" s="77">
        <v>2021</v>
      </c>
      <c r="GN1736" s="77" t="s">
        <v>175</v>
      </c>
      <c r="GO1736" s="77">
        <v>0.13250000000000001</v>
      </c>
      <c r="GP1736" s="77">
        <v>3</v>
      </c>
      <c r="GQ1736" s="77">
        <v>0</v>
      </c>
      <c r="GR1736" s="77" t="s">
        <v>423</v>
      </c>
      <c r="GS1736" s="77">
        <v>0.1527377521613833</v>
      </c>
      <c r="GT1736" s="77">
        <v>5.5634818912091884E-3</v>
      </c>
      <c r="GU1736" s="77">
        <v>0.1527377521613833</v>
      </c>
      <c r="GV1736" s="77">
        <v>5.5634818912091884E-3</v>
      </c>
      <c r="GW1736" s="77">
        <v>0</v>
      </c>
      <c r="GX1736" s="77">
        <v>0</v>
      </c>
      <c r="GY1736" s="77">
        <v>0</v>
      </c>
      <c r="GZ1736" s="77">
        <v>0</v>
      </c>
    </row>
    <row r="1737" spans="98:208" x14ac:dyDescent="0.25">
      <c r="CT1737" s="77" t="s">
        <v>155</v>
      </c>
      <c r="CU1737" s="77" t="s">
        <v>457</v>
      </c>
      <c r="CV1737" s="77" t="s">
        <v>467</v>
      </c>
      <c r="CW1737" s="77">
        <v>2025</v>
      </c>
      <c r="CX1737" s="77">
        <v>0</v>
      </c>
      <c r="CY1737" s="77">
        <v>0</v>
      </c>
      <c r="CZ1737" s="77">
        <v>0</v>
      </c>
      <c r="DA1737" s="77">
        <v>0</v>
      </c>
      <c r="DB1737" s="77">
        <v>5.475034607007804</v>
      </c>
      <c r="DC1737" s="77">
        <v>0.7189601678582126</v>
      </c>
      <c r="DD1737" s="77">
        <v>3.0714971986151118</v>
      </c>
      <c r="DE1737" s="77">
        <v>1.6845772405344579</v>
      </c>
      <c r="DF1737" s="77">
        <v>0</v>
      </c>
      <c r="DG1737" s="77">
        <v>0</v>
      </c>
      <c r="DH1737" s="77">
        <v>0</v>
      </c>
      <c r="DI1737" s="77">
        <v>0.37599181639995038</v>
      </c>
      <c r="DJ1737" s="77">
        <v>5.4524874162996331E-5</v>
      </c>
      <c r="DL1737" s="77">
        <v>0</v>
      </c>
      <c r="DM1737" s="77">
        <v>0</v>
      </c>
      <c r="DN1737" s="77">
        <v>0</v>
      </c>
      <c r="DO1737" s="77">
        <v>0</v>
      </c>
      <c r="DP1737" s="77">
        <v>0</v>
      </c>
      <c r="DQ1737" s="77">
        <v>0</v>
      </c>
      <c r="DR1737" s="77">
        <v>0</v>
      </c>
      <c r="DS1737" s="77">
        <v>0</v>
      </c>
      <c r="DT1737" s="77">
        <v>0</v>
      </c>
      <c r="DU1737" s="77">
        <v>0</v>
      </c>
      <c r="DV1737" s="77">
        <v>2.0500906475523716E-5</v>
      </c>
      <c r="DW1737" s="77">
        <v>2.0500906475523716E-5</v>
      </c>
      <c r="GE1737" s="77" t="s">
        <v>425</v>
      </c>
      <c r="GF1737" s="77" t="s">
        <v>155</v>
      </c>
      <c r="GG1737" s="77" t="s">
        <v>438</v>
      </c>
      <c r="GH1737" s="77" t="s">
        <v>446</v>
      </c>
      <c r="GI1737" s="77">
        <v>2021</v>
      </c>
      <c r="GJ1737" s="77" t="s">
        <v>301</v>
      </c>
      <c r="GK1737" s="77">
        <v>1.580872452543256E-3</v>
      </c>
      <c r="GL1737" s="77">
        <v>808.58011199999999</v>
      </c>
      <c r="GM1737" s="77">
        <v>2021</v>
      </c>
      <c r="GN1737" s="77" t="s">
        <v>175</v>
      </c>
      <c r="GO1737" s="77">
        <v>5.3000000000000005E-2</v>
      </c>
      <c r="GP1737" s="77">
        <v>3</v>
      </c>
      <c r="GQ1737" s="77">
        <v>0</v>
      </c>
      <c r="GR1737" s="77" t="s">
        <v>423</v>
      </c>
      <c r="GS1737" s="77">
        <v>5.59662090813094E-2</v>
      </c>
      <c r="GT1737" s="77">
        <v>8.8475438209918231E-5</v>
      </c>
      <c r="GU1737" s="77">
        <v>5.59662090813094E-2</v>
      </c>
      <c r="GV1737" s="77">
        <v>8.8475438209918231E-5</v>
      </c>
      <c r="GW1737" s="77">
        <v>0</v>
      </c>
      <c r="GX1737" s="77">
        <v>0</v>
      </c>
      <c r="GY1737" s="77">
        <v>0</v>
      </c>
      <c r="GZ1737" s="77">
        <v>0</v>
      </c>
    </row>
    <row r="1738" spans="98:208" x14ac:dyDescent="0.25">
      <c r="CT1738" s="77" t="s">
        <v>155</v>
      </c>
      <c r="CU1738" s="77" t="s">
        <v>457</v>
      </c>
      <c r="CV1738" s="77" t="s">
        <v>474</v>
      </c>
      <c r="CW1738" s="77">
        <v>2020</v>
      </c>
      <c r="CX1738" s="77">
        <v>0</v>
      </c>
      <c r="CY1738" s="77">
        <v>0</v>
      </c>
      <c r="CZ1738" s="77">
        <v>0</v>
      </c>
      <c r="DA1738" s="77">
        <v>0</v>
      </c>
      <c r="DB1738" s="77">
        <v>7.7900575334946737E-2</v>
      </c>
      <c r="DC1738" s="77">
        <v>3.6425060683952577E-2</v>
      </c>
      <c r="DD1738" s="77">
        <v>1.5808724525432701E-3</v>
      </c>
      <c r="DE1738" s="77">
        <v>3.9894642198449473E-2</v>
      </c>
      <c r="DF1738" s="77">
        <v>7.8847092159212671E-3</v>
      </c>
      <c r="DG1738" s="77">
        <v>0</v>
      </c>
      <c r="DH1738" s="77">
        <v>0</v>
      </c>
      <c r="DI1738" s="77">
        <v>0</v>
      </c>
      <c r="DJ1738" s="77">
        <v>4.5294880945743278E-4</v>
      </c>
      <c r="DL1738" s="77">
        <v>0</v>
      </c>
      <c r="DM1738" s="77">
        <v>3.5713696522695863E-6</v>
      </c>
      <c r="DN1738" s="77">
        <v>3.5713696522695863E-6</v>
      </c>
      <c r="DO1738" s="77">
        <v>0</v>
      </c>
      <c r="DP1738" s="77">
        <v>0</v>
      </c>
      <c r="DQ1738" s="77">
        <v>0</v>
      </c>
      <c r="DR1738" s="77">
        <v>0</v>
      </c>
      <c r="DS1738" s="77">
        <v>0</v>
      </c>
      <c r="DT1738" s="77">
        <v>0</v>
      </c>
      <c r="DU1738" s="77">
        <v>0</v>
      </c>
      <c r="DV1738" s="77">
        <v>0</v>
      </c>
      <c r="DW1738" s="77">
        <v>0</v>
      </c>
      <c r="GE1738" s="77" t="s">
        <v>427</v>
      </c>
      <c r="GF1738" s="77" t="s">
        <v>155</v>
      </c>
      <c r="GG1738" s="77" t="s">
        <v>438</v>
      </c>
      <c r="GH1738" s="77" t="s">
        <v>446</v>
      </c>
      <c r="GI1738" s="77">
        <v>2021</v>
      </c>
      <c r="GJ1738" s="77" t="s">
        <v>303</v>
      </c>
      <c r="GK1738" s="77">
        <v>3.989464219845075E-2</v>
      </c>
      <c r="GL1738" s="77">
        <v>808.58011199999999</v>
      </c>
      <c r="GM1738" s="77">
        <v>2021</v>
      </c>
      <c r="GN1738" s="77" t="s">
        <v>175</v>
      </c>
      <c r="GO1738" s="77">
        <v>5.3000000000000005E-2</v>
      </c>
      <c r="GP1738" s="77">
        <v>3</v>
      </c>
      <c r="GQ1738" s="77">
        <v>0</v>
      </c>
      <c r="GR1738" s="77" t="s">
        <v>423</v>
      </c>
      <c r="GS1738" s="77">
        <v>5.59662090813094E-2</v>
      </c>
      <c r="GT1738" s="77">
        <v>2.2327518865025236E-3</v>
      </c>
      <c r="GU1738" s="77">
        <v>5.59662090813094E-2</v>
      </c>
      <c r="GV1738" s="77">
        <v>2.2327518865025236E-3</v>
      </c>
      <c r="GW1738" s="77">
        <v>0</v>
      </c>
      <c r="GX1738" s="77">
        <v>0</v>
      </c>
      <c r="GY1738" s="77">
        <v>0</v>
      </c>
      <c r="GZ1738" s="77">
        <v>0</v>
      </c>
    </row>
    <row r="1739" spans="98:208" x14ac:dyDescent="0.25">
      <c r="CT1739" s="77" t="s">
        <v>155</v>
      </c>
      <c r="CU1739" s="77" t="s">
        <v>457</v>
      </c>
      <c r="CV1739" s="77" t="s">
        <v>474</v>
      </c>
      <c r="CW1739" s="77">
        <v>2021</v>
      </c>
      <c r="CX1739" s="77">
        <v>0</v>
      </c>
      <c r="CY1739" s="77">
        <v>0</v>
      </c>
      <c r="CZ1739" s="77">
        <v>0</v>
      </c>
      <c r="DA1739" s="77">
        <v>0</v>
      </c>
      <c r="DB1739" s="77">
        <v>7.7900575334946737E-2</v>
      </c>
      <c r="DC1739" s="77">
        <v>3.6425060683952577E-2</v>
      </c>
      <c r="DD1739" s="77">
        <v>1.5808724525432701E-3</v>
      </c>
      <c r="DE1739" s="77">
        <v>3.9894642198449473E-2</v>
      </c>
      <c r="DF1739" s="77">
        <v>7.8847092159212671E-3</v>
      </c>
      <c r="DG1739" s="77">
        <v>7.8847092159212671E-3</v>
      </c>
      <c r="DH1739" s="77">
        <v>0</v>
      </c>
      <c r="DI1739" s="77">
        <v>0</v>
      </c>
      <c r="DJ1739" s="77">
        <v>4.5294880945743278E-4</v>
      </c>
      <c r="DL1739" s="77">
        <v>0</v>
      </c>
      <c r="DM1739" s="77">
        <v>3.5713696522695863E-6</v>
      </c>
      <c r="DN1739" s="77">
        <v>3.5713696522695863E-6</v>
      </c>
      <c r="DO1739" s="77">
        <v>0</v>
      </c>
      <c r="DP1739" s="77">
        <v>3.5713696522695863E-6</v>
      </c>
      <c r="DQ1739" s="77">
        <v>3.5713696522695863E-6</v>
      </c>
      <c r="DR1739" s="77">
        <v>0</v>
      </c>
      <c r="DS1739" s="77">
        <v>0</v>
      </c>
      <c r="DT1739" s="77">
        <v>0</v>
      </c>
      <c r="DU1739" s="77">
        <v>0</v>
      </c>
      <c r="DV1739" s="77">
        <v>0</v>
      </c>
      <c r="DW1739" s="77">
        <v>0</v>
      </c>
      <c r="GE1739" s="77" t="s">
        <v>422</v>
      </c>
      <c r="GF1739" s="77" t="s">
        <v>155</v>
      </c>
      <c r="GG1739" s="77" t="s">
        <v>438</v>
      </c>
      <c r="GH1739" s="77" t="s">
        <v>446</v>
      </c>
      <c r="GI1739" s="77">
        <v>2022</v>
      </c>
      <c r="GJ1739" s="77" t="s">
        <v>305</v>
      </c>
      <c r="GK1739" s="77">
        <v>3.6425060683954492E-2</v>
      </c>
      <c r="GL1739" s="77">
        <v>808.58011199999999</v>
      </c>
      <c r="GM1739" s="77">
        <v>2022</v>
      </c>
      <c r="GN1739" s="77" t="s">
        <v>175</v>
      </c>
      <c r="GO1739" s="77">
        <v>0.13250000000000001</v>
      </c>
      <c r="GP1739" s="77">
        <v>3</v>
      </c>
      <c r="GQ1739" s="77">
        <v>0</v>
      </c>
      <c r="GR1739" s="77" t="s">
        <v>423</v>
      </c>
      <c r="GS1739" s="77">
        <v>0.1527377521613833</v>
      </c>
      <c r="GT1739" s="77">
        <v>5.5634818912091884E-3</v>
      </c>
      <c r="GU1739" s="77">
        <v>0.1527377521613833</v>
      </c>
      <c r="GV1739" s="77">
        <v>5.5634818912091884E-3</v>
      </c>
      <c r="GW1739" s="77">
        <v>0.1527377521613833</v>
      </c>
      <c r="GX1739" s="77">
        <v>5.5634818912091884E-3</v>
      </c>
      <c r="GY1739" s="77">
        <v>0</v>
      </c>
      <c r="GZ1739" s="77">
        <v>0</v>
      </c>
    </row>
    <row r="1740" spans="98:208" x14ac:dyDescent="0.25">
      <c r="CT1740" s="77" t="s">
        <v>155</v>
      </c>
      <c r="CU1740" s="77" t="s">
        <v>457</v>
      </c>
      <c r="CV1740" s="77" t="s">
        <v>474</v>
      </c>
      <c r="CW1740" s="77">
        <v>2022</v>
      </c>
      <c r="CX1740" s="77">
        <v>0</v>
      </c>
      <c r="CY1740" s="77">
        <v>0</v>
      </c>
      <c r="CZ1740" s="77">
        <v>0</v>
      </c>
      <c r="DA1740" s="77">
        <v>0</v>
      </c>
      <c r="DB1740" s="77">
        <v>7.7900575334946737E-2</v>
      </c>
      <c r="DC1740" s="77">
        <v>3.6425060683952577E-2</v>
      </c>
      <c r="DD1740" s="77">
        <v>1.5808724525432701E-3</v>
      </c>
      <c r="DE1740" s="77">
        <v>3.9894642198449473E-2</v>
      </c>
      <c r="DF1740" s="77">
        <v>7.8847092159212671E-3</v>
      </c>
      <c r="DG1740" s="77">
        <v>7.8847092159212671E-3</v>
      </c>
      <c r="DH1740" s="77">
        <v>7.8847092159212671E-3</v>
      </c>
      <c r="DI1740" s="77">
        <v>0</v>
      </c>
      <c r="DJ1740" s="77">
        <v>4.5294880945743278E-4</v>
      </c>
      <c r="DL1740" s="77">
        <v>0</v>
      </c>
      <c r="DM1740" s="77">
        <v>3.5713696522695863E-6</v>
      </c>
      <c r="DN1740" s="77">
        <v>3.5713696522695863E-6</v>
      </c>
      <c r="DO1740" s="77">
        <v>0</v>
      </c>
      <c r="DP1740" s="77">
        <v>3.5713696522695863E-6</v>
      </c>
      <c r="DQ1740" s="77">
        <v>3.5713696522695863E-6</v>
      </c>
      <c r="DR1740" s="77">
        <v>0</v>
      </c>
      <c r="DS1740" s="77">
        <v>3.5713696522695863E-6</v>
      </c>
      <c r="DT1740" s="77">
        <v>3.5713696522695863E-6</v>
      </c>
      <c r="DU1740" s="77">
        <v>0</v>
      </c>
      <c r="DV1740" s="77">
        <v>0</v>
      </c>
      <c r="DW1740" s="77">
        <v>0</v>
      </c>
      <c r="GE1740" s="77" t="s">
        <v>425</v>
      </c>
      <c r="GF1740" s="77" t="s">
        <v>155</v>
      </c>
      <c r="GG1740" s="77" t="s">
        <v>438</v>
      </c>
      <c r="GH1740" s="77" t="s">
        <v>446</v>
      </c>
      <c r="GI1740" s="77">
        <v>2022</v>
      </c>
      <c r="GJ1740" s="77" t="s">
        <v>301</v>
      </c>
      <c r="GK1740" s="77">
        <v>1.580872452543256E-3</v>
      </c>
      <c r="GL1740" s="77">
        <v>808.58011199999999</v>
      </c>
      <c r="GM1740" s="77">
        <v>2022</v>
      </c>
      <c r="GN1740" s="77" t="s">
        <v>175</v>
      </c>
      <c r="GO1740" s="77">
        <v>5.3000000000000005E-2</v>
      </c>
      <c r="GP1740" s="77">
        <v>3</v>
      </c>
      <c r="GQ1740" s="77">
        <v>0</v>
      </c>
      <c r="GR1740" s="77" t="s">
        <v>423</v>
      </c>
      <c r="GS1740" s="77">
        <v>5.59662090813094E-2</v>
      </c>
      <c r="GT1740" s="77">
        <v>8.8475438209918231E-5</v>
      </c>
      <c r="GU1740" s="77">
        <v>5.59662090813094E-2</v>
      </c>
      <c r="GV1740" s="77">
        <v>8.8475438209918231E-5</v>
      </c>
      <c r="GW1740" s="77">
        <v>5.59662090813094E-2</v>
      </c>
      <c r="GX1740" s="77">
        <v>8.8475438209918231E-5</v>
      </c>
      <c r="GY1740" s="77">
        <v>0</v>
      </c>
      <c r="GZ1740" s="77">
        <v>0</v>
      </c>
    </row>
    <row r="1741" spans="98:208" x14ac:dyDescent="0.25">
      <c r="CT1741" s="77" t="s">
        <v>155</v>
      </c>
      <c r="CU1741" s="77" t="s">
        <v>457</v>
      </c>
      <c r="CV1741" s="77" t="s">
        <v>474</v>
      </c>
      <c r="CW1741" s="77">
        <v>2023</v>
      </c>
      <c r="CX1741" s="77">
        <v>0</v>
      </c>
      <c r="CY1741" s="77">
        <v>0</v>
      </c>
      <c r="CZ1741" s="77">
        <v>0</v>
      </c>
      <c r="DA1741" s="77">
        <v>0</v>
      </c>
      <c r="DB1741" s="77">
        <v>8.0408269036975386E-2</v>
      </c>
      <c r="DC1741" s="77">
        <v>3.7590224611388917E-2</v>
      </c>
      <c r="DD1741" s="77">
        <v>1.6314334115687451E-3</v>
      </c>
      <c r="DE1741" s="77">
        <v>4.1186611014017022E-2</v>
      </c>
      <c r="DF1741" s="77">
        <v>0</v>
      </c>
      <c r="DG1741" s="77">
        <v>8.13781003716018E-3</v>
      </c>
      <c r="DH1741" s="77">
        <v>8.13781003716018E-3</v>
      </c>
      <c r="DI1741" s="77">
        <v>8.13781003716018E-3</v>
      </c>
      <c r="DJ1741" s="77">
        <v>4.5294880945743278E-4</v>
      </c>
      <c r="DL1741" s="77">
        <v>0</v>
      </c>
      <c r="DM1741" s="77">
        <v>0</v>
      </c>
      <c r="DN1741" s="77">
        <v>0</v>
      </c>
      <c r="DO1741" s="77">
        <v>0</v>
      </c>
      <c r="DP1741" s="77">
        <v>3.6860113679224504E-6</v>
      </c>
      <c r="DQ1741" s="77">
        <v>3.6860113679224504E-6</v>
      </c>
      <c r="DR1741" s="77">
        <v>0</v>
      </c>
      <c r="DS1741" s="77">
        <v>3.6860113679224504E-6</v>
      </c>
      <c r="DT1741" s="77">
        <v>3.6860113679224504E-6</v>
      </c>
      <c r="DU1741" s="77">
        <v>0</v>
      </c>
      <c r="DV1741" s="77">
        <v>3.6860113679224504E-6</v>
      </c>
      <c r="DW1741" s="77">
        <v>3.6860113679224504E-6</v>
      </c>
      <c r="GE1741" s="77" t="s">
        <v>427</v>
      </c>
      <c r="GF1741" s="77" t="s">
        <v>155</v>
      </c>
      <c r="GG1741" s="77" t="s">
        <v>438</v>
      </c>
      <c r="GH1741" s="77" t="s">
        <v>446</v>
      </c>
      <c r="GI1741" s="77">
        <v>2022</v>
      </c>
      <c r="GJ1741" s="77" t="s">
        <v>303</v>
      </c>
      <c r="GK1741" s="77">
        <v>3.989464219845075E-2</v>
      </c>
      <c r="GL1741" s="77">
        <v>808.58011199999999</v>
      </c>
      <c r="GM1741" s="77">
        <v>2022</v>
      </c>
      <c r="GN1741" s="77" t="s">
        <v>175</v>
      </c>
      <c r="GO1741" s="77">
        <v>5.3000000000000005E-2</v>
      </c>
      <c r="GP1741" s="77">
        <v>3</v>
      </c>
      <c r="GQ1741" s="77">
        <v>0</v>
      </c>
      <c r="GR1741" s="77" t="s">
        <v>423</v>
      </c>
      <c r="GS1741" s="77">
        <v>5.59662090813094E-2</v>
      </c>
      <c r="GT1741" s="77">
        <v>2.2327518865025236E-3</v>
      </c>
      <c r="GU1741" s="77">
        <v>5.59662090813094E-2</v>
      </c>
      <c r="GV1741" s="77">
        <v>2.2327518865025236E-3</v>
      </c>
      <c r="GW1741" s="77">
        <v>5.59662090813094E-2</v>
      </c>
      <c r="GX1741" s="77">
        <v>2.2327518865025236E-3</v>
      </c>
      <c r="GY1741" s="77">
        <v>0</v>
      </c>
      <c r="GZ1741" s="77">
        <v>0</v>
      </c>
    </row>
    <row r="1742" spans="98:208" x14ac:dyDescent="0.25">
      <c r="CT1742" s="77" t="s">
        <v>155</v>
      </c>
      <c r="CU1742" s="77" t="s">
        <v>457</v>
      </c>
      <c r="CV1742" s="77" t="s">
        <v>474</v>
      </c>
      <c r="CW1742" s="77">
        <v>2024</v>
      </c>
      <c r="CX1742" s="77">
        <v>0</v>
      </c>
      <c r="CY1742" s="77">
        <v>0</v>
      </c>
      <c r="CZ1742" s="77">
        <v>0</v>
      </c>
      <c r="DA1742" s="77">
        <v>0</v>
      </c>
      <c r="DB1742" s="77">
        <v>8.0408269036975386E-2</v>
      </c>
      <c r="DC1742" s="77">
        <v>3.7590224611388917E-2</v>
      </c>
      <c r="DD1742" s="77">
        <v>1.6314334115687451E-3</v>
      </c>
      <c r="DE1742" s="77">
        <v>4.1186611014017022E-2</v>
      </c>
      <c r="DF1742" s="77">
        <v>0</v>
      </c>
      <c r="DG1742" s="77">
        <v>0</v>
      </c>
      <c r="DH1742" s="77">
        <v>8.13781003716018E-3</v>
      </c>
      <c r="DI1742" s="77">
        <v>8.13781003716018E-3</v>
      </c>
      <c r="DJ1742" s="77">
        <v>4.5294880945743278E-4</v>
      </c>
      <c r="DL1742" s="77">
        <v>0</v>
      </c>
      <c r="DM1742" s="77">
        <v>0</v>
      </c>
      <c r="DN1742" s="77">
        <v>0</v>
      </c>
      <c r="DO1742" s="77">
        <v>0</v>
      </c>
      <c r="DP1742" s="77">
        <v>0</v>
      </c>
      <c r="DQ1742" s="77">
        <v>0</v>
      </c>
      <c r="DR1742" s="77">
        <v>0</v>
      </c>
      <c r="DS1742" s="77">
        <v>3.6860113679224504E-6</v>
      </c>
      <c r="DT1742" s="77">
        <v>3.6860113679224504E-6</v>
      </c>
      <c r="DU1742" s="77">
        <v>0</v>
      </c>
      <c r="DV1742" s="77">
        <v>3.6860113679224504E-6</v>
      </c>
      <c r="DW1742" s="77">
        <v>3.6860113679224504E-6</v>
      </c>
      <c r="GE1742" s="77" t="s">
        <v>422</v>
      </c>
      <c r="GF1742" s="77" t="s">
        <v>155</v>
      </c>
      <c r="GG1742" s="77" t="s">
        <v>438</v>
      </c>
      <c r="GH1742" s="77" t="s">
        <v>446</v>
      </c>
      <c r="GI1742" s="77">
        <v>2023</v>
      </c>
      <c r="GJ1742" s="77" t="s">
        <v>305</v>
      </c>
      <c r="GK1742" s="77">
        <v>3.7590224611390749E-2</v>
      </c>
      <c r="GL1742" s="77">
        <v>808.58011199999999</v>
      </c>
      <c r="GM1742" s="77">
        <v>2023</v>
      </c>
      <c r="GN1742" s="77" t="s">
        <v>175</v>
      </c>
      <c r="GO1742" s="77">
        <v>0.13250000000000001</v>
      </c>
      <c r="GP1742" s="77">
        <v>3</v>
      </c>
      <c r="GQ1742" s="77">
        <v>0</v>
      </c>
      <c r="GR1742" s="77" t="s">
        <v>423</v>
      </c>
      <c r="GS1742" s="77">
        <v>0</v>
      </c>
      <c r="GT1742" s="77">
        <v>0</v>
      </c>
      <c r="GU1742" s="77">
        <v>0.1527377521613833</v>
      </c>
      <c r="GV1742" s="77">
        <v>5.7414464103853315E-3</v>
      </c>
      <c r="GW1742" s="77">
        <v>0.1527377521613833</v>
      </c>
      <c r="GX1742" s="77">
        <v>5.7414464103853315E-3</v>
      </c>
      <c r="GY1742" s="77">
        <v>0.1527377521613833</v>
      </c>
      <c r="GZ1742" s="77">
        <v>5.7414464103853315E-3</v>
      </c>
    </row>
    <row r="1743" spans="98:208" x14ac:dyDescent="0.25">
      <c r="CT1743" s="77" t="s">
        <v>155</v>
      </c>
      <c r="CU1743" s="77" t="s">
        <v>457</v>
      </c>
      <c r="CV1743" s="77" t="s">
        <v>474</v>
      </c>
      <c r="CW1743" s="77">
        <v>2025</v>
      </c>
      <c r="CX1743" s="77">
        <v>0</v>
      </c>
      <c r="CY1743" s="77">
        <v>0</v>
      </c>
      <c r="CZ1743" s="77">
        <v>0</v>
      </c>
      <c r="DA1743" s="77">
        <v>0</v>
      </c>
      <c r="DB1743" s="77">
        <v>8.0408269036975386E-2</v>
      </c>
      <c r="DC1743" s="77">
        <v>3.7590224611388917E-2</v>
      </c>
      <c r="DD1743" s="77">
        <v>1.6314334115687451E-3</v>
      </c>
      <c r="DE1743" s="77">
        <v>4.1186611014017022E-2</v>
      </c>
      <c r="DF1743" s="77">
        <v>0</v>
      </c>
      <c r="DG1743" s="77">
        <v>0</v>
      </c>
      <c r="DH1743" s="77">
        <v>0</v>
      </c>
      <c r="DI1743" s="77">
        <v>8.13781003716018E-3</v>
      </c>
      <c r="DJ1743" s="77">
        <v>4.5294880945743278E-4</v>
      </c>
      <c r="DL1743" s="77">
        <v>0</v>
      </c>
      <c r="DM1743" s="77">
        <v>0</v>
      </c>
      <c r="DN1743" s="77">
        <v>0</v>
      </c>
      <c r="DO1743" s="77">
        <v>0</v>
      </c>
      <c r="DP1743" s="77">
        <v>0</v>
      </c>
      <c r="DQ1743" s="77">
        <v>0</v>
      </c>
      <c r="DR1743" s="77">
        <v>0</v>
      </c>
      <c r="DS1743" s="77">
        <v>0</v>
      </c>
      <c r="DT1743" s="77">
        <v>0</v>
      </c>
      <c r="DU1743" s="77">
        <v>0</v>
      </c>
      <c r="DV1743" s="77">
        <v>3.6860113679224504E-6</v>
      </c>
      <c r="DW1743" s="77">
        <v>3.6860113679224504E-6</v>
      </c>
      <c r="GE1743" s="77" t="s">
        <v>425</v>
      </c>
      <c r="GF1743" s="77" t="s">
        <v>155</v>
      </c>
      <c r="GG1743" s="77" t="s">
        <v>438</v>
      </c>
      <c r="GH1743" s="77" t="s">
        <v>446</v>
      </c>
      <c r="GI1743" s="77">
        <v>2023</v>
      </c>
      <c r="GJ1743" s="77" t="s">
        <v>301</v>
      </c>
      <c r="GK1743" s="77">
        <v>1.6314334115687271E-3</v>
      </c>
      <c r="GL1743" s="77">
        <v>808.58011199999999</v>
      </c>
      <c r="GM1743" s="77">
        <v>2023</v>
      </c>
      <c r="GN1743" s="77" t="s">
        <v>175</v>
      </c>
      <c r="GO1743" s="77">
        <v>5.3000000000000005E-2</v>
      </c>
      <c r="GP1743" s="77">
        <v>3</v>
      </c>
      <c r="GQ1743" s="77">
        <v>0</v>
      </c>
      <c r="GR1743" s="77" t="s">
        <v>423</v>
      </c>
      <c r="GS1743" s="77">
        <v>0</v>
      </c>
      <c r="GT1743" s="77">
        <v>0</v>
      </c>
      <c r="GU1743" s="77">
        <v>5.59662090813094E-2</v>
      </c>
      <c r="GV1743" s="77">
        <v>9.1305143414089273E-5</v>
      </c>
      <c r="GW1743" s="77">
        <v>5.59662090813094E-2</v>
      </c>
      <c r="GX1743" s="77">
        <v>9.1305143414089273E-5</v>
      </c>
      <c r="GY1743" s="77">
        <v>5.59662090813094E-2</v>
      </c>
      <c r="GZ1743" s="77">
        <v>9.1305143414089273E-5</v>
      </c>
    </row>
    <row r="1744" spans="98:208" x14ac:dyDescent="0.25">
      <c r="CT1744" s="77" t="s">
        <v>155</v>
      </c>
      <c r="CU1744" s="77" t="s">
        <v>457</v>
      </c>
      <c r="CV1744" s="77" t="s">
        <v>481</v>
      </c>
      <c r="CW1744" s="77">
        <v>2020</v>
      </c>
      <c r="CX1744" s="77">
        <v>0</v>
      </c>
      <c r="CY1744" s="77">
        <v>0</v>
      </c>
      <c r="CZ1744" s="77">
        <v>0</v>
      </c>
      <c r="DA1744" s="77">
        <v>0</v>
      </c>
      <c r="DB1744" s="77">
        <v>21083.842824223972</v>
      </c>
      <c r="DC1744" s="77">
        <v>409.22373582044048</v>
      </c>
      <c r="DD1744" s="77">
        <v>13469.087812378209</v>
      </c>
      <c r="DE1744" s="77">
        <v>7205.5312760242414</v>
      </c>
      <c r="DF1744" s="77">
        <v>1219.5839681182599</v>
      </c>
      <c r="DG1744" s="77">
        <v>0</v>
      </c>
      <c r="DH1744" s="77">
        <v>0</v>
      </c>
      <c r="DI1744" s="77">
        <v>0</v>
      </c>
      <c r="DJ1744" s="77">
        <v>4.0354201195590391E-10</v>
      </c>
      <c r="DL1744" s="77">
        <v>0</v>
      </c>
      <c r="DM1744" s="77">
        <v>4.9215336824360759E-7</v>
      </c>
      <c r="DN1744" s="77">
        <v>4.9215336824360759E-7</v>
      </c>
      <c r="DO1744" s="77">
        <v>0</v>
      </c>
      <c r="DP1744" s="77">
        <v>0</v>
      </c>
      <c r="DQ1744" s="77">
        <v>0</v>
      </c>
      <c r="DR1744" s="77">
        <v>0</v>
      </c>
      <c r="DS1744" s="77">
        <v>0</v>
      </c>
      <c r="DT1744" s="77">
        <v>0</v>
      </c>
      <c r="DU1744" s="77">
        <v>0</v>
      </c>
      <c r="DV1744" s="77">
        <v>0</v>
      </c>
      <c r="DW1744" s="77">
        <v>0</v>
      </c>
      <c r="GE1744" s="77" t="s">
        <v>427</v>
      </c>
      <c r="GF1744" s="77" t="s">
        <v>155</v>
      </c>
      <c r="GG1744" s="77" t="s">
        <v>438</v>
      </c>
      <c r="GH1744" s="77" t="s">
        <v>446</v>
      </c>
      <c r="GI1744" s="77">
        <v>2023</v>
      </c>
      <c r="GJ1744" s="77" t="s">
        <v>303</v>
      </c>
      <c r="GK1744" s="77">
        <v>4.1186611014017743E-2</v>
      </c>
      <c r="GL1744" s="77">
        <v>808.58011199999999</v>
      </c>
      <c r="GM1744" s="77">
        <v>2023</v>
      </c>
      <c r="GN1744" s="77" t="s">
        <v>175</v>
      </c>
      <c r="GO1744" s="77">
        <v>5.3000000000000005E-2</v>
      </c>
      <c r="GP1744" s="77">
        <v>3</v>
      </c>
      <c r="GQ1744" s="77">
        <v>0</v>
      </c>
      <c r="GR1744" s="77" t="s">
        <v>423</v>
      </c>
      <c r="GS1744" s="77">
        <v>0</v>
      </c>
      <c r="GT1744" s="77">
        <v>0</v>
      </c>
      <c r="GU1744" s="77">
        <v>5.59662090813094E-2</v>
      </c>
      <c r="GV1744" s="77">
        <v>2.3050584833610777E-3</v>
      </c>
      <c r="GW1744" s="77">
        <v>5.59662090813094E-2</v>
      </c>
      <c r="GX1744" s="77">
        <v>2.3050584833610777E-3</v>
      </c>
      <c r="GY1744" s="77">
        <v>5.59662090813094E-2</v>
      </c>
      <c r="GZ1744" s="77">
        <v>2.3050584833610777E-3</v>
      </c>
    </row>
    <row r="1745" spans="98:208" x14ac:dyDescent="0.25">
      <c r="CT1745" s="77" t="s">
        <v>155</v>
      </c>
      <c r="CU1745" s="77" t="s">
        <v>457</v>
      </c>
      <c r="CV1745" s="77" t="s">
        <v>481</v>
      </c>
      <c r="CW1745" s="77">
        <v>2021</v>
      </c>
      <c r="CX1745" s="77">
        <v>0</v>
      </c>
      <c r="CY1745" s="77">
        <v>0</v>
      </c>
      <c r="CZ1745" s="77">
        <v>0</v>
      </c>
      <c r="DA1745" s="77">
        <v>0</v>
      </c>
      <c r="DB1745" s="77">
        <v>21083.842824223972</v>
      </c>
      <c r="DC1745" s="77">
        <v>409.22373582044048</v>
      </c>
      <c r="DD1745" s="77">
        <v>13469.087812378209</v>
      </c>
      <c r="DE1745" s="77">
        <v>7205.5312760242414</v>
      </c>
      <c r="DF1745" s="77">
        <v>1219.5839681182599</v>
      </c>
      <c r="DG1745" s="77">
        <v>1219.5839681182599</v>
      </c>
      <c r="DH1745" s="77">
        <v>0</v>
      </c>
      <c r="DI1745" s="77">
        <v>0</v>
      </c>
      <c r="DJ1745" s="77">
        <v>4.0354201195590391E-10</v>
      </c>
      <c r="DL1745" s="77">
        <v>0</v>
      </c>
      <c r="DM1745" s="77">
        <v>4.9215336824360759E-7</v>
      </c>
      <c r="DN1745" s="77">
        <v>4.9215336824360759E-7</v>
      </c>
      <c r="DO1745" s="77">
        <v>0</v>
      </c>
      <c r="DP1745" s="77">
        <v>4.9215336824360759E-7</v>
      </c>
      <c r="DQ1745" s="77">
        <v>4.9215336824360759E-7</v>
      </c>
      <c r="DR1745" s="77">
        <v>0</v>
      </c>
      <c r="DS1745" s="77">
        <v>0</v>
      </c>
      <c r="DT1745" s="77">
        <v>0</v>
      </c>
      <c r="DU1745" s="77">
        <v>0</v>
      </c>
      <c r="DV1745" s="77">
        <v>0</v>
      </c>
      <c r="DW1745" s="77">
        <v>0</v>
      </c>
      <c r="GE1745" s="77" t="s">
        <v>422</v>
      </c>
      <c r="GF1745" s="77" t="s">
        <v>155</v>
      </c>
      <c r="GG1745" s="77" t="s">
        <v>438</v>
      </c>
      <c r="GH1745" s="77" t="s">
        <v>446</v>
      </c>
      <c r="GI1745" s="77">
        <v>2024</v>
      </c>
      <c r="GJ1745" s="77" t="s">
        <v>305</v>
      </c>
      <c r="GK1745" s="77">
        <v>3.7590224611390749E-2</v>
      </c>
      <c r="GL1745" s="77">
        <v>808.58011199999999</v>
      </c>
      <c r="GM1745" s="77">
        <v>2024</v>
      </c>
      <c r="GN1745" s="77" t="s">
        <v>175</v>
      </c>
      <c r="GO1745" s="77">
        <v>0.13250000000000001</v>
      </c>
      <c r="GP1745" s="77">
        <v>3</v>
      </c>
      <c r="GQ1745" s="77">
        <v>0</v>
      </c>
      <c r="GR1745" s="77" t="s">
        <v>423</v>
      </c>
      <c r="GS1745" s="77">
        <v>0</v>
      </c>
      <c r="GT1745" s="77">
        <v>0</v>
      </c>
      <c r="GU1745" s="77">
        <v>0</v>
      </c>
      <c r="GV1745" s="77">
        <v>0</v>
      </c>
      <c r="GW1745" s="77">
        <v>0.1527377521613833</v>
      </c>
      <c r="GX1745" s="77">
        <v>5.7414464103853315E-3</v>
      </c>
      <c r="GY1745" s="77">
        <v>0.1527377521613833</v>
      </c>
      <c r="GZ1745" s="77">
        <v>5.7414464103853315E-3</v>
      </c>
    </row>
    <row r="1746" spans="98:208" x14ac:dyDescent="0.25">
      <c r="CT1746" s="77" t="s">
        <v>155</v>
      </c>
      <c r="CU1746" s="77" t="s">
        <v>457</v>
      </c>
      <c r="CV1746" s="77" t="s">
        <v>481</v>
      </c>
      <c r="CW1746" s="77">
        <v>2022</v>
      </c>
      <c r="CX1746" s="77">
        <v>0</v>
      </c>
      <c r="CY1746" s="77">
        <v>0</v>
      </c>
      <c r="CZ1746" s="77">
        <v>0</v>
      </c>
      <c r="DA1746" s="77">
        <v>0</v>
      </c>
      <c r="DB1746" s="77">
        <v>21083.842824223972</v>
      </c>
      <c r="DC1746" s="77">
        <v>409.22373582044048</v>
      </c>
      <c r="DD1746" s="77">
        <v>13469.087812378209</v>
      </c>
      <c r="DE1746" s="77">
        <v>7205.5312760242414</v>
      </c>
      <c r="DF1746" s="77">
        <v>1219.5839681182599</v>
      </c>
      <c r="DG1746" s="77">
        <v>1219.5839681182599</v>
      </c>
      <c r="DH1746" s="77">
        <v>1219.5839681182599</v>
      </c>
      <c r="DI1746" s="77">
        <v>0</v>
      </c>
      <c r="DJ1746" s="77">
        <v>4.0354201195590391E-10</v>
      </c>
      <c r="DL1746" s="77">
        <v>0</v>
      </c>
      <c r="DM1746" s="77">
        <v>4.9215336824360759E-7</v>
      </c>
      <c r="DN1746" s="77">
        <v>4.9215336824360759E-7</v>
      </c>
      <c r="DO1746" s="77">
        <v>0</v>
      </c>
      <c r="DP1746" s="77">
        <v>4.9215336824360759E-7</v>
      </c>
      <c r="DQ1746" s="77">
        <v>4.9215336824360759E-7</v>
      </c>
      <c r="DR1746" s="77">
        <v>0</v>
      </c>
      <c r="DS1746" s="77">
        <v>4.9215336824360759E-7</v>
      </c>
      <c r="DT1746" s="77">
        <v>4.9215336824360759E-7</v>
      </c>
      <c r="DU1746" s="77">
        <v>0</v>
      </c>
      <c r="DV1746" s="77">
        <v>0</v>
      </c>
      <c r="DW1746" s="77">
        <v>0</v>
      </c>
      <c r="GE1746" s="77" t="s">
        <v>425</v>
      </c>
      <c r="GF1746" s="77" t="s">
        <v>155</v>
      </c>
      <c r="GG1746" s="77" t="s">
        <v>438</v>
      </c>
      <c r="GH1746" s="77" t="s">
        <v>446</v>
      </c>
      <c r="GI1746" s="77">
        <v>2024</v>
      </c>
      <c r="GJ1746" s="77" t="s">
        <v>301</v>
      </c>
      <c r="GK1746" s="77">
        <v>1.6314334115687271E-3</v>
      </c>
      <c r="GL1746" s="77">
        <v>808.58011199999999</v>
      </c>
      <c r="GM1746" s="77">
        <v>2024</v>
      </c>
      <c r="GN1746" s="77" t="s">
        <v>175</v>
      </c>
      <c r="GO1746" s="77">
        <v>5.3000000000000005E-2</v>
      </c>
      <c r="GP1746" s="77">
        <v>3</v>
      </c>
      <c r="GQ1746" s="77">
        <v>0</v>
      </c>
      <c r="GR1746" s="77" t="s">
        <v>423</v>
      </c>
      <c r="GS1746" s="77">
        <v>0</v>
      </c>
      <c r="GT1746" s="77">
        <v>0</v>
      </c>
      <c r="GU1746" s="77">
        <v>0</v>
      </c>
      <c r="GV1746" s="77">
        <v>0</v>
      </c>
      <c r="GW1746" s="77">
        <v>5.59662090813094E-2</v>
      </c>
      <c r="GX1746" s="77">
        <v>9.1305143414089273E-5</v>
      </c>
      <c r="GY1746" s="77">
        <v>5.59662090813094E-2</v>
      </c>
      <c r="GZ1746" s="77">
        <v>9.1305143414089273E-5</v>
      </c>
    </row>
    <row r="1747" spans="98:208" x14ac:dyDescent="0.25">
      <c r="CT1747" s="77" t="s">
        <v>155</v>
      </c>
      <c r="CU1747" s="77" t="s">
        <v>457</v>
      </c>
      <c r="CV1747" s="77" t="s">
        <v>481</v>
      </c>
      <c r="CW1747" s="77">
        <v>2023</v>
      </c>
      <c r="CX1747" s="77">
        <v>0</v>
      </c>
      <c r="CY1747" s="77">
        <v>0</v>
      </c>
      <c r="CZ1747" s="77">
        <v>0</v>
      </c>
      <c r="DA1747" s="77">
        <v>0</v>
      </c>
      <c r="DB1747" s="77">
        <v>21835.97811412951</v>
      </c>
      <c r="DC1747" s="77">
        <v>428.60232122030828</v>
      </c>
      <c r="DD1747" s="77">
        <v>13939.560973457479</v>
      </c>
      <c r="DE1747" s="77">
        <v>7467.8148194513014</v>
      </c>
      <c r="DF1747" s="77">
        <v>0</v>
      </c>
      <c r="DG1747" s="77">
        <v>1263.5534246224356</v>
      </c>
      <c r="DH1747" s="77">
        <v>1263.5534246224356</v>
      </c>
      <c r="DI1747" s="77">
        <v>1263.5534246224356</v>
      </c>
      <c r="DJ1747" s="77">
        <v>4.0354201195590391E-10</v>
      </c>
      <c r="DL1747" s="77">
        <v>0</v>
      </c>
      <c r="DM1747" s="77">
        <v>0</v>
      </c>
      <c r="DN1747" s="77">
        <v>0</v>
      </c>
      <c r="DO1747" s="77">
        <v>0</v>
      </c>
      <c r="DP1747" s="77">
        <v>5.0989689118591021E-7</v>
      </c>
      <c r="DQ1747" s="77">
        <v>5.0989689118591021E-7</v>
      </c>
      <c r="DR1747" s="77">
        <v>0</v>
      </c>
      <c r="DS1747" s="77">
        <v>5.0989689118591021E-7</v>
      </c>
      <c r="DT1747" s="77">
        <v>5.0989689118591021E-7</v>
      </c>
      <c r="DU1747" s="77">
        <v>0</v>
      </c>
      <c r="DV1747" s="77">
        <v>5.0989689118591021E-7</v>
      </c>
      <c r="DW1747" s="77">
        <v>5.0989689118591021E-7</v>
      </c>
      <c r="GE1747" s="77" t="s">
        <v>427</v>
      </c>
      <c r="GF1747" s="77" t="s">
        <v>155</v>
      </c>
      <c r="GG1747" s="77" t="s">
        <v>438</v>
      </c>
      <c r="GH1747" s="77" t="s">
        <v>446</v>
      </c>
      <c r="GI1747" s="77">
        <v>2024</v>
      </c>
      <c r="GJ1747" s="77" t="s">
        <v>303</v>
      </c>
      <c r="GK1747" s="77">
        <v>4.1186611014017743E-2</v>
      </c>
      <c r="GL1747" s="77">
        <v>808.58011199999999</v>
      </c>
      <c r="GM1747" s="77">
        <v>2024</v>
      </c>
      <c r="GN1747" s="77" t="s">
        <v>175</v>
      </c>
      <c r="GO1747" s="77">
        <v>5.3000000000000005E-2</v>
      </c>
      <c r="GP1747" s="77">
        <v>3</v>
      </c>
      <c r="GQ1747" s="77">
        <v>0</v>
      </c>
      <c r="GR1747" s="77" t="s">
        <v>423</v>
      </c>
      <c r="GS1747" s="77">
        <v>0</v>
      </c>
      <c r="GT1747" s="77">
        <v>0</v>
      </c>
      <c r="GU1747" s="77">
        <v>0</v>
      </c>
      <c r="GV1747" s="77">
        <v>0</v>
      </c>
      <c r="GW1747" s="77">
        <v>5.59662090813094E-2</v>
      </c>
      <c r="GX1747" s="77">
        <v>2.3050584833610777E-3</v>
      </c>
      <c r="GY1747" s="77">
        <v>5.59662090813094E-2</v>
      </c>
      <c r="GZ1747" s="77">
        <v>2.3050584833610777E-3</v>
      </c>
    </row>
    <row r="1748" spans="98:208" x14ac:dyDescent="0.25">
      <c r="CT1748" s="77" t="s">
        <v>155</v>
      </c>
      <c r="CU1748" s="77" t="s">
        <v>457</v>
      </c>
      <c r="CV1748" s="77" t="s">
        <v>481</v>
      </c>
      <c r="CW1748" s="77">
        <v>2024</v>
      </c>
      <c r="CX1748" s="77">
        <v>0</v>
      </c>
      <c r="CY1748" s="77">
        <v>0</v>
      </c>
      <c r="CZ1748" s="77">
        <v>0</v>
      </c>
      <c r="DA1748" s="77">
        <v>0</v>
      </c>
      <c r="DB1748" s="77">
        <v>21835.97811412951</v>
      </c>
      <c r="DC1748" s="77">
        <v>428.60232122030828</v>
      </c>
      <c r="DD1748" s="77">
        <v>13939.560973457479</v>
      </c>
      <c r="DE1748" s="77">
        <v>7467.8148194513014</v>
      </c>
      <c r="DF1748" s="77">
        <v>0</v>
      </c>
      <c r="DG1748" s="77">
        <v>0</v>
      </c>
      <c r="DH1748" s="77">
        <v>1263.5534246224356</v>
      </c>
      <c r="DI1748" s="77">
        <v>1263.5534246224356</v>
      </c>
      <c r="DJ1748" s="77">
        <v>4.0354201195590391E-10</v>
      </c>
      <c r="DL1748" s="77">
        <v>0</v>
      </c>
      <c r="DM1748" s="77">
        <v>0</v>
      </c>
      <c r="DN1748" s="77">
        <v>0</v>
      </c>
      <c r="DO1748" s="77">
        <v>0</v>
      </c>
      <c r="DP1748" s="77">
        <v>0</v>
      </c>
      <c r="DQ1748" s="77">
        <v>0</v>
      </c>
      <c r="DR1748" s="77">
        <v>0</v>
      </c>
      <c r="DS1748" s="77">
        <v>5.0989689118591021E-7</v>
      </c>
      <c r="DT1748" s="77">
        <v>5.0989689118591021E-7</v>
      </c>
      <c r="DU1748" s="77">
        <v>0</v>
      </c>
      <c r="DV1748" s="77">
        <v>5.0989689118591021E-7</v>
      </c>
      <c r="DW1748" s="77">
        <v>5.0989689118591021E-7</v>
      </c>
      <c r="GE1748" s="77" t="s">
        <v>422</v>
      </c>
      <c r="GF1748" s="77" t="s">
        <v>155</v>
      </c>
      <c r="GG1748" s="77" t="s">
        <v>438</v>
      </c>
      <c r="GH1748" s="77" t="s">
        <v>446</v>
      </c>
      <c r="GI1748" s="77">
        <v>2025</v>
      </c>
      <c r="GJ1748" s="77" t="s">
        <v>305</v>
      </c>
      <c r="GK1748" s="77">
        <v>3.7590224611390749E-2</v>
      </c>
      <c r="GL1748" s="77">
        <v>808.58011199999999</v>
      </c>
      <c r="GM1748" s="77">
        <v>2025</v>
      </c>
      <c r="GN1748" s="77" t="s">
        <v>175</v>
      </c>
      <c r="GO1748" s="77">
        <v>0.13250000000000001</v>
      </c>
      <c r="GP1748" s="77">
        <v>3</v>
      </c>
      <c r="GQ1748" s="77">
        <v>0</v>
      </c>
      <c r="GR1748" s="77" t="s">
        <v>423</v>
      </c>
      <c r="GS1748" s="77">
        <v>0</v>
      </c>
      <c r="GT1748" s="77">
        <v>0</v>
      </c>
      <c r="GU1748" s="77">
        <v>0</v>
      </c>
      <c r="GV1748" s="77">
        <v>0</v>
      </c>
      <c r="GW1748" s="77">
        <v>0</v>
      </c>
      <c r="GX1748" s="77">
        <v>0</v>
      </c>
      <c r="GY1748" s="77">
        <v>0.1527377521613833</v>
      </c>
      <c r="GZ1748" s="77">
        <v>5.7414464103853315E-3</v>
      </c>
    </row>
    <row r="1749" spans="98:208" x14ac:dyDescent="0.25">
      <c r="CT1749" s="77" t="s">
        <v>155</v>
      </c>
      <c r="CU1749" s="77" t="s">
        <v>457</v>
      </c>
      <c r="CV1749" s="77" t="s">
        <v>481</v>
      </c>
      <c r="CW1749" s="77">
        <v>2025</v>
      </c>
      <c r="CX1749" s="77">
        <v>0</v>
      </c>
      <c r="CY1749" s="77">
        <v>0</v>
      </c>
      <c r="CZ1749" s="77">
        <v>0</v>
      </c>
      <c r="DA1749" s="77">
        <v>0</v>
      </c>
      <c r="DB1749" s="77">
        <v>21835.97811412951</v>
      </c>
      <c r="DC1749" s="77">
        <v>428.60232122030828</v>
      </c>
      <c r="DD1749" s="77">
        <v>13939.560973457479</v>
      </c>
      <c r="DE1749" s="77">
        <v>7467.8148194513014</v>
      </c>
      <c r="DF1749" s="77">
        <v>0</v>
      </c>
      <c r="DG1749" s="77">
        <v>0</v>
      </c>
      <c r="DH1749" s="77">
        <v>0</v>
      </c>
      <c r="DI1749" s="77">
        <v>1263.5534246224356</v>
      </c>
      <c r="DJ1749" s="77">
        <v>4.0354201195590391E-10</v>
      </c>
      <c r="DL1749" s="77">
        <v>0</v>
      </c>
      <c r="DM1749" s="77">
        <v>0</v>
      </c>
      <c r="DN1749" s="77">
        <v>0</v>
      </c>
      <c r="DO1749" s="77">
        <v>0</v>
      </c>
      <c r="DP1749" s="77">
        <v>0</v>
      </c>
      <c r="DQ1749" s="77">
        <v>0</v>
      </c>
      <c r="DR1749" s="77">
        <v>0</v>
      </c>
      <c r="DS1749" s="77">
        <v>0</v>
      </c>
      <c r="DT1749" s="77">
        <v>0</v>
      </c>
      <c r="DU1749" s="77">
        <v>0</v>
      </c>
      <c r="DV1749" s="77">
        <v>5.0989689118591021E-7</v>
      </c>
      <c r="DW1749" s="77">
        <v>5.0989689118591021E-7</v>
      </c>
      <c r="GE1749" s="77" t="s">
        <v>425</v>
      </c>
      <c r="GF1749" s="77" t="s">
        <v>155</v>
      </c>
      <c r="GG1749" s="77" t="s">
        <v>438</v>
      </c>
      <c r="GH1749" s="77" t="s">
        <v>446</v>
      </c>
      <c r="GI1749" s="77">
        <v>2025</v>
      </c>
      <c r="GJ1749" s="77" t="s">
        <v>301</v>
      </c>
      <c r="GK1749" s="77">
        <v>1.6314334115687271E-3</v>
      </c>
      <c r="GL1749" s="77">
        <v>808.58011199999999</v>
      </c>
      <c r="GM1749" s="77">
        <v>2025</v>
      </c>
      <c r="GN1749" s="77" t="s">
        <v>175</v>
      </c>
      <c r="GO1749" s="77">
        <v>5.3000000000000005E-2</v>
      </c>
      <c r="GP1749" s="77">
        <v>3</v>
      </c>
      <c r="GQ1749" s="77">
        <v>0</v>
      </c>
      <c r="GR1749" s="77" t="s">
        <v>423</v>
      </c>
      <c r="GS1749" s="77">
        <v>0</v>
      </c>
      <c r="GT1749" s="77">
        <v>0</v>
      </c>
      <c r="GU1749" s="77">
        <v>0</v>
      </c>
      <c r="GV1749" s="77">
        <v>0</v>
      </c>
      <c r="GW1749" s="77">
        <v>0</v>
      </c>
      <c r="GX1749" s="77">
        <v>0</v>
      </c>
      <c r="GY1749" s="77">
        <v>5.59662090813094E-2</v>
      </c>
      <c r="GZ1749" s="77">
        <v>9.1305143414089273E-5</v>
      </c>
    </row>
    <row r="1750" spans="98:208" x14ac:dyDescent="0.25">
      <c r="CT1750" s="77" t="s">
        <v>155</v>
      </c>
      <c r="CU1750" s="77" t="s">
        <v>457</v>
      </c>
      <c r="CV1750" s="77" t="s">
        <v>488</v>
      </c>
      <c r="CW1750" s="77">
        <v>2020</v>
      </c>
      <c r="CX1750" s="77">
        <v>0</v>
      </c>
      <c r="CY1750" s="77">
        <v>0</v>
      </c>
      <c r="CZ1750" s="77">
        <v>0</v>
      </c>
      <c r="DA1750" s="77">
        <v>0</v>
      </c>
      <c r="DB1750" s="77">
        <v>21083.842824224459</v>
      </c>
      <c r="DC1750" s="77">
        <v>409.22373582039489</v>
      </c>
      <c r="DD1750" s="77">
        <v>13469.08781237873</v>
      </c>
      <c r="DE1750" s="77">
        <v>7205.5312760252646</v>
      </c>
      <c r="DF1750" s="77">
        <v>1219.5839681183393</v>
      </c>
      <c r="DG1750" s="77">
        <v>0</v>
      </c>
      <c r="DH1750" s="77">
        <v>0</v>
      </c>
      <c r="DI1750" s="77">
        <v>0</v>
      </c>
      <c r="DJ1750" s="77">
        <v>1.7404276841733691E-8</v>
      </c>
      <c r="DL1750" s="77">
        <v>0</v>
      </c>
      <c r="DM1750" s="77">
        <v>2.1225977012871692E-5</v>
      </c>
      <c r="DN1750" s="77">
        <v>2.1225977012871692E-5</v>
      </c>
      <c r="DO1750" s="77">
        <v>0</v>
      </c>
      <c r="DP1750" s="77">
        <v>0</v>
      </c>
      <c r="DQ1750" s="77">
        <v>0</v>
      </c>
      <c r="DR1750" s="77">
        <v>0</v>
      </c>
      <c r="DS1750" s="77">
        <v>0</v>
      </c>
      <c r="DT1750" s="77">
        <v>0</v>
      </c>
      <c r="DU1750" s="77">
        <v>0</v>
      </c>
      <c r="DV1750" s="77">
        <v>0</v>
      </c>
      <c r="DW1750" s="77">
        <v>0</v>
      </c>
      <c r="GE1750" s="77" t="s">
        <v>427</v>
      </c>
      <c r="GF1750" s="77" t="s">
        <v>155</v>
      </c>
      <c r="GG1750" s="77" t="s">
        <v>438</v>
      </c>
      <c r="GH1750" s="77" t="s">
        <v>446</v>
      </c>
      <c r="GI1750" s="77">
        <v>2025</v>
      </c>
      <c r="GJ1750" s="77" t="s">
        <v>303</v>
      </c>
      <c r="GK1750" s="77">
        <v>4.1186611014017743E-2</v>
      </c>
      <c r="GL1750" s="77">
        <v>808.58011199999999</v>
      </c>
      <c r="GM1750" s="77">
        <v>2025</v>
      </c>
      <c r="GN1750" s="77" t="s">
        <v>175</v>
      </c>
      <c r="GO1750" s="77">
        <v>5.3000000000000005E-2</v>
      </c>
      <c r="GP1750" s="77">
        <v>3</v>
      </c>
      <c r="GQ1750" s="77">
        <v>0</v>
      </c>
      <c r="GR1750" s="77" t="s">
        <v>423</v>
      </c>
      <c r="GS1750" s="77">
        <v>0</v>
      </c>
      <c r="GT1750" s="77">
        <v>0</v>
      </c>
      <c r="GU1750" s="77">
        <v>0</v>
      </c>
      <c r="GV1750" s="77">
        <v>0</v>
      </c>
      <c r="GW1750" s="77">
        <v>0</v>
      </c>
      <c r="GX1750" s="77">
        <v>0</v>
      </c>
      <c r="GY1750" s="77">
        <v>5.59662090813094E-2</v>
      </c>
      <c r="GZ1750" s="77">
        <v>2.3050584833610777E-3</v>
      </c>
    </row>
    <row r="1751" spans="98:208" x14ac:dyDescent="0.25">
      <c r="CT1751" s="77" t="s">
        <v>155</v>
      </c>
      <c r="CU1751" s="77" t="s">
        <v>457</v>
      </c>
      <c r="CV1751" s="77" t="s">
        <v>488</v>
      </c>
      <c r="CW1751" s="77">
        <v>2021</v>
      </c>
      <c r="CX1751" s="77">
        <v>0</v>
      </c>
      <c r="CY1751" s="77">
        <v>0</v>
      </c>
      <c r="CZ1751" s="77">
        <v>0</v>
      </c>
      <c r="DA1751" s="77">
        <v>0</v>
      </c>
      <c r="DB1751" s="77">
        <v>21083.842824224459</v>
      </c>
      <c r="DC1751" s="77">
        <v>409.22373582039489</v>
      </c>
      <c r="DD1751" s="77">
        <v>13469.08781237873</v>
      </c>
      <c r="DE1751" s="77">
        <v>7205.5312760252646</v>
      </c>
      <c r="DF1751" s="77">
        <v>1219.5839681183393</v>
      </c>
      <c r="DG1751" s="77">
        <v>1219.5839681183393</v>
      </c>
      <c r="DH1751" s="77">
        <v>0</v>
      </c>
      <c r="DI1751" s="77">
        <v>0</v>
      </c>
      <c r="DJ1751" s="77">
        <v>1.7404276841733691E-8</v>
      </c>
      <c r="DL1751" s="77">
        <v>0</v>
      </c>
      <c r="DM1751" s="77">
        <v>2.1225977012871692E-5</v>
      </c>
      <c r="DN1751" s="77">
        <v>2.1225977012871692E-5</v>
      </c>
      <c r="DO1751" s="77">
        <v>0</v>
      </c>
      <c r="DP1751" s="77">
        <v>2.1225977012871692E-5</v>
      </c>
      <c r="DQ1751" s="77">
        <v>2.1225977012871692E-5</v>
      </c>
      <c r="DR1751" s="77">
        <v>0</v>
      </c>
      <c r="DS1751" s="77">
        <v>0</v>
      </c>
      <c r="DT1751" s="77">
        <v>0</v>
      </c>
      <c r="DU1751" s="77">
        <v>0</v>
      </c>
      <c r="DV1751" s="77">
        <v>0</v>
      </c>
      <c r="DW1751" s="77">
        <v>0</v>
      </c>
      <c r="GE1751" s="77" t="s">
        <v>422</v>
      </c>
      <c r="GF1751" s="77" t="s">
        <v>155</v>
      </c>
      <c r="GG1751" s="77" t="s">
        <v>438</v>
      </c>
      <c r="GH1751" s="77" t="s">
        <v>453</v>
      </c>
      <c r="GI1751" s="77">
        <v>2021</v>
      </c>
      <c r="GJ1751" s="77" t="s">
        <v>305</v>
      </c>
      <c r="GK1751" s="77">
        <v>222.2294216278311</v>
      </c>
      <c r="GL1751" s="77">
        <v>808.58011199999999</v>
      </c>
      <c r="GM1751" s="77">
        <v>2021</v>
      </c>
      <c r="GN1751" s="77" t="s">
        <v>175</v>
      </c>
      <c r="GO1751" s="77">
        <v>0.13250000000000001</v>
      </c>
      <c r="GP1751" s="77">
        <v>3</v>
      </c>
      <c r="GQ1751" s="77">
        <v>0</v>
      </c>
      <c r="GR1751" s="77" t="s">
        <v>423</v>
      </c>
      <c r="GS1751" s="77">
        <v>0.1527377521613833</v>
      </c>
      <c r="GT1751" s="77">
        <v>33.94282232355922</v>
      </c>
      <c r="GU1751" s="77">
        <v>0.1527377521613833</v>
      </c>
      <c r="GV1751" s="77">
        <v>33.94282232355922</v>
      </c>
      <c r="GW1751" s="77">
        <v>0</v>
      </c>
      <c r="GX1751" s="77">
        <v>0</v>
      </c>
      <c r="GY1751" s="77">
        <v>0</v>
      </c>
      <c r="GZ1751" s="77">
        <v>0</v>
      </c>
    </row>
    <row r="1752" spans="98:208" x14ac:dyDescent="0.25">
      <c r="CT1752" s="77" t="s">
        <v>155</v>
      </c>
      <c r="CU1752" s="77" t="s">
        <v>457</v>
      </c>
      <c r="CV1752" s="77" t="s">
        <v>488</v>
      </c>
      <c r="CW1752" s="77">
        <v>2022</v>
      </c>
      <c r="CX1752" s="77">
        <v>0</v>
      </c>
      <c r="CY1752" s="77">
        <v>0</v>
      </c>
      <c r="CZ1752" s="77">
        <v>0</v>
      </c>
      <c r="DA1752" s="77">
        <v>0</v>
      </c>
      <c r="DB1752" s="77">
        <v>21083.842824224459</v>
      </c>
      <c r="DC1752" s="77">
        <v>409.22373582039489</v>
      </c>
      <c r="DD1752" s="77">
        <v>13469.08781237873</v>
      </c>
      <c r="DE1752" s="77">
        <v>7205.5312760252646</v>
      </c>
      <c r="DF1752" s="77">
        <v>1219.5839681183393</v>
      </c>
      <c r="DG1752" s="77">
        <v>1219.5839681183393</v>
      </c>
      <c r="DH1752" s="77">
        <v>1219.5839681183393</v>
      </c>
      <c r="DI1752" s="77">
        <v>0</v>
      </c>
      <c r="DJ1752" s="77">
        <v>1.7404276841733691E-8</v>
      </c>
      <c r="DL1752" s="77">
        <v>0</v>
      </c>
      <c r="DM1752" s="77">
        <v>2.1225977012871692E-5</v>
      </c>
      <c r="DN1752" s="77">
        <v>2.1225977012871692E-5</v>
      </c>
      <c r="DO1752" s="77">
        <v>0</v>
      </c>
      <c r="DP1752" s="77">
        <v>2.1225977012871692E-5</v>
      </c>
      <c r="DQ1752" s="77">
        <v>2.1225977012871692E-5</v>
      </c>
      <c r="DR1752" s="77">
        <v>0</v>
      </c>
      <c r="DS1752" s="77">
        <v>2.1225977012871692E-5</v>
      </c>
      <c r="DT1752" s="77">
        <v>2.1225977012871692E-5</v>
      </c>
      <c r="DU1752" s="77">
        <v>0</v>
      </c>
      <c r="DV1752" s="77">
        <v>0</v>
      </c>
      <c r="DW1752" s="77">
        <v>0</v>
      </c>
      <c r="GE1752" s="77" t="s">
        <v>425</v>
      </c>
      <c r="GF1752" s="77" t="s">
        <v>155</v>
      </c>
      <c r="GG1752" s="77" t="s">
        <v>438</v>
      </c>
      <c r="GH1752" s="77" t="s">
        <v>453</v>
      </c>
      <c r="GI1752" s="77">
        <v>2021</v>
      </c>
      <c r="GJ1752" s="77" t="s">
        <v>301</v>
      </c>
      <c r="GK1752" s="77">
        <v>8585.7228092479654</v>
      </c>
      <c r="GL1752" s="77">
        <v>808.58011199999999</v>
      </c>
      <c r="GM1752" s="77">
        <v>2021</v>
      </c>
      <c r="GN1752" s="77" t="s">
        <v>175</v>
      </c>
      <c r="GO1752" s="77">
        <v>5.3000000000000005E-2</v>
      </c>
      <c r="GP1752" s="77">
        <v>3</v>
      </c>
      <c r="GQ1752" s="77">
        <v>0</v>
      </c>
      <c r="GR1752" s="77" t="s">
        <v>423</v>
      </c>
      <c r="GS1752" s="77">
        <v>5.59662090813094E-2</v>
      </c>
      <c r="GT1752" s="77">
        <v>480.51035785653875</v>
      </c>
      <c r="GU1752" s="77">
        <v>5.59662090813094E-2</v>
      </c>
      <c r="GV1752" s="77">
        <v>480.51035785653875</v>
      </c>
      <c r="GW1752" s="77">
        <v>0</v>
      </c>
      <c r="GX1752" s="77">
        <v>0</v>
      </c>
      <c r="GY1752" s="77">
        <v>0</v>
      </c>
      <c r="GZ1752" s="77">
        <v>0</v>
      </c>
    </row>
    <row r="1753" spans="98:208" x14ac:dyDescent="0.25">
      <c r="CT1753" s="77" t="s">
        <v>155</v>
      </c>
      <c r="CU1753" s="77" t="s">
        <v>457</v>
      </c>
      <c r="CV1753" s="77" t="s">
        <v>488</v>
      </c>
      <c r="CW1753" s="77">
        <v>2023</v>
      </c>
      <c r="CX1753" s="77">
        <v>0</v>
      </c>
      <c r="CY1753" s="77">
        <v>0</v>
      </c>
      <c r="CZ1753" s="77">
        <v>0</v>
      </c>
      <c r="DA1753" s="77">
        <v>0</v>
      </c>
      <c r="DB1753" s="77">
        <v>21835.978114130401</v>
      </c>
      <c r="DC1753" s="77">
        <v>428.60232122025701</v>
      </c>
      <c r="DD1753" s="77">
        <v>13939.56097345751</v>
      </c>
      <c r="DE1753" s="77">
        <v>7467.814819452502</v>
      </c>
      <c r="DF1753" s="77">
        <v>0</v>
      </c>
      <c r="DG1753" s="77">
        <v>1263.5534246224968</v>
      </c>
      <c r="DH1753" s="77">
        <v>1263.5534246224968</v>
      </c>
      <c r="DI1753" s="77">
        <v>1263.5534246224968</v>
      </c>
      <c r="DJ1753" s="77">
        <v>1.7404276841733691E-8</v>
      </c>
      <c r="DL1753" s="77">
        <v>0</v>
      </c>
      <c r="DM1753" s="77">
        <v>0</v>
      </c>
      <c r="DN1753" s="77">
        <v>0</v>
      </c>
      <c r="DO1753" s="77">
        <v>0</v>
      </c>
      <c r="DP1753" s="77">
        <v>2.1991233606450617E-5</v>
      </c>
      <c r="DQ1753" s="77">
        <v>2.1991233606450617E-5</v>
      </c>
      <c r="DR1753" s="77">
        <v>0</v>
      </c>
      <c r="DS1753" s="77">
        <v>2.1991233606450617E-5</v>
      </c>
      <c r="DT1753" s="77">
        <v>2.1991233606450617E-5</v>
      </c>
      <c r="DU1753" s="77">
        <v>0</v>
      </c>
      <c r="DV1753" s="77">
        <v>2.1991233606450617E-5</v>
      </c>
      <c r="DW1753" s="77">
        <v>2.1991233606450617E-5</v>
      </c>
      <c r="GE1753" s="77" t="s">
        <v>427</v>
      </c>
      <c r="GF1753" s="77" t="s">
        <v>155</v>
      </c>
      <c r="GG1753" s="77" t="s">
        <v>438</v>
      </c>
      <c r="GH1753" s="77" t="s">
        <v>453</v>
      </c>
      <c r="GI1753" s="77">
        <v>2021</v>
      </c>
      <c r="GJ1753" s="77" t="s">
        <v>303</v>
      </c>
      <c r="GK1753" s="77">
        <v>5338.1784104567569</v>
      </c>
      <c r="GL1753" s="77">
        <v>808.58011199999999</v>
      </c>
      <c r="GM1753" s="77">
        <v>2021</v>
      </c>
      <c r="GN1753" s="77" t="s">
        <v>175</v>
      </c>
      <c r="GO1753" s="77">
        <v>5.3000000000000005E-2</v>
      </c>
      <c r="GP1753" s="77">
        <v>3</v>
      </c>
      <c r="GQ1753" s="77">
        <v>0</v>
      </c>
      <c r="GR1753" s="77" t="s">
        <v>423</v>
      </c>
      <c r="GS1753" s="77">
        <v>5.59662090813094E-2</v>
      </c>
      <c r="GT1753" s="77">
        <v>298.75760903295475</v>
      </c>
      <c r="GU1753" s="77">
        <v>5.59662090813094E-2</v>
      </c>
      <c r="GV1753" s="77">
        <v>298.75760903295475</v>
      </c>
      <c r="GW1753" s="77">
        <v>0</v>
      </c>
      <c r="GX1753" s="77">
        <v>0</v>
      </c>
      <c r="GY1753" s="77">
        <v>0</v>
      </c>
      <c r="GZ1753" s="77">
        <v>0</v>
      </c>
    </row>
    <row r="1754" spans="98:208" x14ac:dyDescent="0.25">
      <c r="CT1754" s="77" t="s">
        <v>155</v>
      </c>
      <c r="CU1754" s="77" t="s">
        <v>457</v>
      </c>
      <c r="CV1754" s="77" t="s">
        <v>488</v>
      </c>
      <c r="CW1754" s="77">
        <v>2024</v>
      </c>
      <c r="CX1754" s="77">
        <v>0</v>
      </c>
      <c r="CY1754" s="77">
        <v>0</v>
      </c>
      <c r="CZ1754" s="77">
        <v>0</v>
      </c>
      <c r="DA1754" s="77">
        <v>0</v>
      </c>
      <c r="DB1754" s="77">
        <v>21835.978114130401</v>
      </c>
      <c r="DC1754" s="77">
        <v>428.60232122025701</v>
      </c>
      <c r="DD1754" s="77">
        <v>13939.56097345751</v>
      </c>
      <c r="DE1754" s="77">
        <v>7467.814819452502</v>
      </c>
      <c r="DF1754" s="77">
        <v>0</v>
      </c>
      <c r="DG1754" s="77">
        <v>0</v>
      </c>
      <c r="DH1754" s="77">
        <v>1263.5534246224968</v>
      </c>
      <c r="DI1754" s="77">
        <v>1263.5534246224968</v>
      </c>
      <c r="DJ1754" s="77">
        <v>1.7404276841733691E-8</v>
      </c>
      <c r="DL1754" s="77">
        <v>0</v>
      </c>
      <c r="DM1754" s="77">
        <v>0</v>
      </c>
      <c r="DN1754" s="77">
        <v>0</v>
      </c>
      <c r="DO1754" s="77">
        <v>0</v>
      </c>
      <c r="DP1754" s="77">
        <v>0</v>
      </c>
      <c r="DQ1754" s="77">
        <v>0</v>
      </c>
      <c r="DR1754" s="77">
        <v>0</v>
      </c>
      <c r="DS1754" s="77">
        <v>2.1991233606450617E-5</v>
      </c>
      <c r="DT1754" s="77">
        <v>2.1991233606450617E-5</v>
      </c>
      <c r="DU1754" s="77">
        <v>0</v>
      </c>
      <c r="DV1754" s="77">
        <v>2.1991233606450617E-5</v>
      </c>
      <c r="DW1754" s="77">
        <v>2.1991233606450617E-5</v>
      </c>
      <c r="GE1754" s="77" t="s">
        <v>422</v>
      </c>
      <c r="GF1754" s="77" t="s">
        <v>155</v>
      </c>
      <c r="GG1754" s="77" t="s">
        <v>438</v>
      </c>
      <c r="GH1754" s="77" t="s">
        <v>453</v>
      </c>
      <c r="GI1754" s="77">
        <v>2022</v>
      </c>
      <c r="GJ1754" s="77" t="s">
        <v>305</v>
      </c>
      <c r="GK1754" s="77">
        <v>222.2294216278311</v>
      </c>
      <c r="GL1754" s="77">
        <v>808.58011199999999</v>
      </c>
      <c r="GM1754" s="77">
        <v>2022</v>
      </c>
      <c r="GN1754" s="77" t="s">
        <v>175</v>
      </c>
      <c r="GO1754" s="77">
        <v>0.13250000000000001</v>
      </c>
      <c r="GP1754" s="77">
        <v>3</v>
      </c>
      <c r="GQ1754" s="77">
        <v>0</v>
      </c>
      <c r="GR1754" s="77" t="s">
        <v>423</v>
      </c>
      <c r="GS1754" s="77">
        <v>0.1527377521613833</v>
      </c>
      <c r="GT1754" s="77">
        <v>33.94282232355922</v>
      </c>
      <c r="GU1754" s="77">
        <v>0.1527377521613833</v>
      </c>
      <c r="GV1754" s="77">
        <v>33.94282232355922</v>
      </c>
      <c r="GW1754" s="77">
        <v>0.1527377521613833</v>
      </c>
      <c r="GX1754" s="77">
        <v>33.94282232355922</v>
      </c>
      <c r="GY1754" s="77">
        <v>0</v>
      </c>
      <c r="GZ1754" s="77">
        <v>0</v>
      </c>
    </row>
    <row r="1755" spans="98:208" x14ac:dyDescent="0.25">
      <c r="CT1755" s="77" t="s">
        <v>155</v>
      </c>
      <c r="CU1755" s="77" t="s">
        <v>457</v>
      </c>
      <c r="CV1755" s="77" t="s">
        <v>488</v>
      </c>
      <c r="CW1755" s="77">
        <v>2025</v>
      </c>
      <c r="CX1755" s="77">
        <v>0</v>
      </c>
      <c r="CY1755" s="77">
        <v>0</v>
      </c>
      <c r="CZ1755" s="77">
        <v>0</v>
      </c>
      <c r="DA1755" s="77">
        <v>0</v>
      </c>
      <c r="DB1755" s="77">
        <v>21835.978114130401</v>
      </c>
      <c r="DC1755" s="77">
        <v>428.60232122025701</v>
      </c>
      <c r="DD1755" s="77">
        <v>13939.56097345751</v>
      </c>
      <c r="DE1755" s="77">
        <v>7467.814819452502</v>
      </c>
      <c r="DF1755" s="77">
        <v>0</v>
      </c>
      <c r="DG1755" s="77">
        <v>0</v>
      </c>
      <c r="DH1755" s="77">
        <v>0</v>
      </c>
      <c r="DI1755" s="77">
        <v>1263.5534246224968</v>
      </c>
      <c r="DJ1755" s="77">
        <v>1.7404276841733691E-8</v>
      </c>
      <c r="DL1755" s="77">
        <v>0</v>
      </c>
      <c r="DM1755" s="77">
        <v>0</v>
      </c>
      <c r="DN1755" s="77">
        <v>0</v>
      </c>
      <c r="DO1755" s="77">
        <v>0</v>
      </c>
      <c r="DP1755" s="77">
        <v>0</v>
      </c>
      <c r="DQ1755" s="77">
        <v>0</v>
      </c>
      <c r="DR1755" s="77">
        <v>0</v>
      </c>
      <c r="DS1755" s="77">
        <v>0</v>
      </c>
      <c r="DT1755" s="77">
        <v>0</v>
      </c>
      <c r="DU1755" s="77">
        <v>0</v>
      </c>
      <c r="DV1755" s="77">
        <v>2.1991233606450617E-5</v>
      </c>
      <c r="DW1755" s="77">
        <v>2.1991233606450617E-5</v>
      </c>
      <c r="GE1755" s="77" t="s">
        <v>425</v>
      </c>
      <c r="GF1755" s="77" t="s">
        <v>155</v>
      </c>
      <c r="GG1755" s="77" t="s">
        <v>438</v>
      </c>
      <c r="GH1755" s="77" t="s">
        <v>453</v>
      </c>
      <c r="GI1755" s="77">
        <v>2022</v>
      </c>
      <c r="GJ1755" s="77" t="s">
        <v>301</v>
      </c>
      <c r="GK1755" s="77">
        <v>8585.7228092479654</v>
      </c>
      <c r="GL1755" s="77">
        <v>808.58011199999999</v>
      </c>
      <c r="GM1755" s="77">
        <v>2022</v>
      </c>
      <c r="GN1755" s="77" t="s">
        <v>175</v>
      </c>
      <c r="GO1755" s="77">
        <v>5.3000000000000005E-2</v>
      </c>
      <c r="GP1755" s="77">
        <v>3</v>
      </c>
      <c r="GQ1755" s="77">
        <v>0</v>
      </c>
      <c r="GR1755" s="77" t="s">
        <v>423</v>
      </c>
      <c r="GS1755" s="77">
        <v>5.59662090813094E-2</v>
      </c>
      <c r="GT1755" s="77">
        <v>480.51035785653875</v>
      </c>
      <c r="GU1755" s="77">
        <v>5.59662090813094E-2</v>
      </c>
      <c r="GV1755" s="77">
        <v>480.51035785653875</v>
      </c>
      <c r="GW1755" s="77">
        <v>5.59662090813094E-2</v>
      </c>
      <c r="GX1755" s="77">
        <v>480.51035785653875</v>
      </c>
      <c r="GY1755" s="77">
        <v>0</v>
      </c>
      <c r="GZ1755" s="77">
        <v>0</v>
      </c>
    </row>
    <row r="1756" spans="98:208" x14ac:dyDescent="0.25">
      <c r="CT1756" s="77" t="s">
        <v>155</v>
      </c>
      <c r="CU1756" s="77" t="s">
        <v>458</v>
      </c>
      <c r="CV1756" s="77" t="s">
        <v>300</v>
      </c>
      <c r="CW1756" s="77">
        <v>2020</v>
      </c>
      <c r="CX1756" s="77">
        <v>0</v>
      </c>
      <c r="CY1756" s="77">
        <v>0</v>
      </c>
      <c r="CZ1756" s="77">
        <v>0</v>
      </c>
      <c r="DA1756" s="77">
        <v>0</v>
      </c>
      <c r="DB1756" s="77">
        <v>14146.13064133656</v>
      </c>
      <c r="DC1756" s="77">
        <v>222.22942162789411</v>
      </c>
      <c r="DD1756" s="77">
        <v>8585.7228092503974</v>
      </c>
      <c r="DE1756" s="77">
        <v>5338.1784104582703</v>
      </c>
      <c r="DF1756" s="77">
        <v>813.21078921328319</v>
      </c>
      <c r="DG1756" s="77">
        <v>0</v>
      </c>
      <c r="DH1756" s="77">
        <v>0</v>
      </c>
      <c r="DI1756" s="77">
        <v>0</v>
      </c>
      <c r="DJ1756" s="77">
        <v>2.6885499332391059E-6</v>
      </c>
      <c r="DL1756" s="77">
        <v>0</v>
      </c>
      <c r="DM1756" s="77">
        <v>2.1863578130486934E-3</v>
      </c>
      <c r="DN1756" s="77">
        <v>2.1863578130486934E-3</v>
      </c>
      <c r="DO1756" s="77">
        <v>0</v>
      </c>
      <c r="DP1756" s="77">
        <v>0</v>
      </c>
      <c r="DQ1756" s="77">
        <v>0</v>
      </c>
      <c r="DR1756" s="77">
        <v>0</v>
      </c>
      <c r="DS1756" s="77">
        <v>0</v>
      </c>
      <c r="DT1756" s="77">
        <v>0</v>
      </c>
      <c r="DU1756" s="77">
        <v>0</v>
      </c>
      <c r="DV1756" s="77">
        <v>0</v>
      </c>
      <c r="DW1756" s="77">
        <v>0</v>
      </c>
      <c r="GE1756" s="77" t="s">
        <v>427</v>
      </c>
      <c r="GF1756" s="77" t="s">
        <v>155</v>
      </c>
      <c r="GG1756" s="77" t="s">
        <v>438</v>
      </c>
      <c r="GH1756" s="77" t="s">
        <v>453</v>
      </c>
      <c r="GI1756" s="77">
        <v>2022</v>
      </c>
      <c r="GJ1756" s="77" t="s">
        <v>303</v>
      </c>
      <c r="GK1756" s="77">
        <v>5338.1784104567569</v>
      </c>
      <c r="GL1756" s="77">
        <v>808.58011199999999</v>
      </c>
      <c r="GM1756" s="77">
        <v>2022</v>
      </c>
      <c r="GN1756" s="77" t="s">
        <v>175</v>
      </c>
      <c r="GO1756" s="77">
        <v>5.3000000000000005E-2</v>
      </c>
      <c r="GP1756" s="77">
        <v>3</v>
      </c>
      <c r="GQ1756" s="77">
        <v>0</v>
      </c>
      <c r="GR1756" s="77" t="s">
        <v>423</v>
      </c>
      <c r="GS1756" s="77">
        <v>5.59662090813094E-2</v>
      </c>
      <c r="GT1756" s="77">
        <v>298.75760903295475</v>
      </c>
      <c r="GU1756" s="77">
        <v>5.59662090813094E-2</v>
      </c>
      <c r="GV1756" s="77">
        <v>298.75760903295475</v>
      </c>
      <c r="GW1756" s="77">
        <v>5.59662090813094E-2</v>
      </c>
      <c r="GX1756" s="77">
        <v>298.75760903295475</v>
      </c>
      <c r="GY1756" s="77">
        <v>0</v>
      </c>
      <c r="GZ1756" s="77">
        <v>0</v>
      </c>
    </row>
    <row r="1757" spans="98:208" x14ac:dyDescent="0.25">
      <c r="CT1757" s="77" t="s">
        <v>155</v>
      </c>
      <c r="CU1757" s="77" t="s">
        <v>458</v>
      </c>
      <c r="CV1757" s="77" t="s">
        <v>300</v>
      </c>
      <c r="CW1757" s="77">
        <v>2021</v>
      </c>
      <c r="CX1757" s="77">
        <v>0</v>
      </c>
      <c r="CY1757" s="77">
        <v>0</v>
      </c>
      <c r="CZ1757" s="77">
        <v>0</v>
      </c>
      <c r="DA1757" s="77">
        <v>0</v>
      </c>
      <c r="DB1757" s="77">
        <v>14146.13064133656</v>
      </c>
      <c r="DC1757" s="77">
        <v>222.22942162789411</v>
      </c>
      <c r="DD1757" s="77">
        <v>8585.7228092503974</v>
      </c>
      <c r="DE1757" s="77">
        <v>5338.1784104582703</v>
      </c>
      <c r="DF1757" s="77">
        <v>813.21078921328319</v>
      </c>
      <c r="DG1757" s="77">
        <v>813.21078921328319</v>
      </c>
      <c r="DH1757" s="77">
        <v>0</v>
      </c>
      <c r="DI1757" s="77">
        <v>0</v>
      </c>
      <c r="DJ1757" s="77">
        <v>2.6885499332391059E-6</v>
      </c>
      <c r="DL1757" s="77">
        <v>0</v>
      </c>
      <c r="DM1757" s="77">
        <v>2.1863578130486934E-3</v>
      </c>
      <c r="DN1757" s="77">
        <v>2.1863578130486934E-3</v>
      </c>
      <c r="DO1757" s="77">
        <v>0</v>
      </c>
      <c r="DP1757" s="77">
        <v>2.1863578130486934E-3</v>
      </c>
      <c r="DQ1757" s="77">
        <v>2.1863578130486934E-3</v>
      </c>
      <c r="DR1757" s="77">
        <v>0</v>
      </c>
      <c r="DS1757" s="77">
        <v>0</v>
      </c>
      <c r="DT1757" s="77">
        <v>0</v>
      </c>
      <c r="DU1757" s="77">
        <v>0</v>
      </c>
      <c r="DV1757" s="77">
        <v>0</v>
      </c>
      <c r="DW1757" s="77">
        <v>0</v>
      </c>
      <c r="GE1757" s="77" t="s">
        <v>422</v>
      </c>
      <c r="GF1757" s="77" t="s">
        <v>155</v>
      </c>
      <c r="GG1757" s="77" t="s">
        <v>438</v>
      </c>
      <c r="GH1757" s="77" t="s">
        <v>453</v>
      </c>
      <c r="GI1757" s="77">
        <v>2023</v>
      </c>
      <c r="GJ1757" s="77" t="s">
        <v>305</v>
      </c>
      <c r="GK1757" s="77">
        <v>233.2300768079397</v>
      </c>
      <c r="GL1757" s="77">
        <v>808.58011199999999</v>
      </c>
      <c r="GM1757" s="77">
        <v>2023</v>
      </c>
      <c r="GN1757" s="77" t="s">
        <v>175</v>
      </c>
      <c r="GO1757" s="77">
        <v>0.13250000000000001</v>
      </c>
      <c r="GP1757" s="77">
        <v>3</v>
      </c>
      <c r="GQ1757" s="77">
        <v>0</v>
      </c>
      <c r="GR1757" s="77" t="s">
        <v>423</v>
      </c>
      <c r="GS1757" s="77">
        <v>0</v>
      </c>
      <c r="GT1757" s="77">
        <v>0</v>
      </c>
      <c r="GU1757" s="77">
        <v>0.1527377521613833</v>
      </c>
      <c r="GV1757" s="77">
        <v>35.623037668071483</v>
      </c>
      <c r="GW1757" s="77">
        <v>0.1527377521613833</v>
      </c>
      <c r="GX1757" s="77">
        <v>35.623037668071483</v>
      </c>
      <c r="GY1757" s="77">
        <v>0.1527377521613833</v>
      </c>
      <c r="GZ1757" s="77">
        <v>35.623037668071483</v>
      </c>
    </row>
    <row r="1758" spans="98:208" x14ac:dyDescent="0.25">
      <c r="CT1758" s="77" t="s">
        <v>155</v>
      </c>
      <c r="CU1758" s="77" t="s">
        <v>458</v>
      </c>
      <c r="CV1758" s="77" t="s">
        <v>300</v>
      </c>
      <c r="CW1758" s="77">
        <v>2022</v>
      </c>
      <c r="CX1758" s="77">
        <v>0</v>
      </c>
      <c r="CY1758" s="77">
        <v>0</v>
      </c>
      <c r="CZ1758" s="77">
        <v>0</v>
      </c>
      <c r="DA1758" s="77">
        <v>0</v>
      </c>
      <c r="DB1758" s="77">
        <v>14146.13064133656</v>
      </c>
      <c r="DC1758" s="77">
        <v>222.22942162789411</v>
      </c>
      <c r="DD1758" s="77">
        <v>8585.7228092503974</v>
      </c>
      <c r="DE1758" s="77">
        <v>5338.1784104582703</v>
      </c>
      <c r="DF1758" s="77">
        <v>813.21078921328319</v>
      </c>
      <c r="DG1758" s="77">
        <v>813.21078921328319</v>
      </c>
      <c r="DH1758" s="77">
        <v>813.21078921328319</v>
      </c>
      <c r="DI1758" s="77">
        <v>0</v>
      </c>
      <c r="DJ1758" s="77">
        <v>2.6885499332391059E-6</v>
      </c>
      <c r="DL1758" s="77">
        <v>0</v>
      </c>
      <c r="DM1758" s="77">
        <v>2.1863578130486934E-3</v>
      </c>
      <c r="DN1758" s="77">
        <v>2.1863578130486934E-3</v>
      </c>
      <c r="DO1758" s="77">
        <v>0</v>
      </c>
      <c r="DP1758" s="77">
        <v>2.1863578130486934E-3</v>
      </c>
      <c r="DQ1758" s="77">
        <v>2.1863578130486934E-3</v>
      </c>
      <c r="DR1758" s="77">
        <v>0</v>
      </c>
      <c r="DS1758" s="77">
        <v>2.1863578130486934E-3</v>
      </c>
      <c r="DT1758" s="77">
        <v>2.1863578130486934E-3</v>
      </c>
      <c r="DU1758" s="77">
        <v>0</v>
      </c>
      <c r="DV1758" s="77">
        <v>0</v>
      </c>
      <c r="DW1758" s="77">
        <v>0</v>
      </c>
      <c r="GE1758" s="77" t="s">
        <v>425</v>
      </c>
      <c r="GF1758" s="77" t="s">
        <v>155</v>
      </c>
      <c r="GG1758" s="77" t="s">
        <v>438</v>
      </c>
      <c r="GH1758" s="77" t="s">
        <v>453</v>
      </c>
      <c r="GI1758" s="77">
        <v>2023</v>
      </c>
      <c r="GJ1758" s="77" t="s">
        <v>301</v>
      </c>
      <c r="GK1758" s="77">
        <v>8896.5159934286148</v>
      </c>
      <c r="GL1758" s="77">
        <v>808.58011199999999</v>
      </c>
      <c r="GM1758" s="77">
        <v>2023</v>
      </c>
      <c r="GN1758" s="77" t="s">
        <v>175</v>
      </c>
      <c r="GO1758" s="77">
        <v>5.3000000000000005E-2</v>
      </c>
      <c r="GP1758" s="77">
        <v>3</v>
      </c>
      <c r="GQ1758" s="77">
        <v>0</v>
      </c>
      <c r="GR1758" s="77" t="s">
        <v>423</v>
      </c>
      <c r="GS1758" s="77">
        <v>0</v>
      </c>
      <c r="GT1758" s="77">
        <v>0</v>
      </c>
      <c r="GU1758" s="77">
        <v>5.59662090813094E-2</v>
      </c>
      <c r="GV1758" s="77">
        <v>497.90427418343887</v>
      </c>
      <c r="GW1758" s="77">
        <v>5.59662090813094E-2</v>
      </c>
      <c r="GX1758" s="77">
        <v>497.90427418343887</v>
      </c>
      <c r="GY1758" s="77">
        <v>5.59662090813094E-2</v>
      </c>
      <c r="GZ1758" s="77">
        <v>497.90427418343887</v>
      </c>
    </row>
    <row r="1759" spans="98:208" x14ac:dyDescent="0.25">
      <c r="CT1759" s="77" t="s">
        <v>155</v>
      </c>
      <c r="CU1759" s="77" t="s">
        <v>458</v>
      </c>
      <c r="CV1759" s="77" t="s">
        <v>300</v>
      </c>
      <c r="CW1759" s="77">
        <v>2023</v>
      </c>
      <c r="CX1759" s="77">
        <v>0</v>
      </c>
      <c r="CY1759" s="77">
        <v>0</v>
      </c>
      <c r="CZ1759" s="77">
        <v>0</v>
      </c>
      <c r="DA1759" s="77">
        <v>0</v>
      </c>
      <c r="DB1759" s="77">
        <v>14664.637556440821</v>
      </c>
      <c r="DC1759" s="77">
        <v>233.2300768080058</v>
      </c>
      <c r="DD1759" s="77">
        <v>8896.5159934311359</v>
      </c>
      <c r="DE1759" s="77">
        <v>5534.8914862016754</v>
      </c>
      <c r="DF1759" s="77">
        <v>0</v>
      </c>
      <c r="DG1759" s="77">
        <v>843.29420601078391</v>
      </c>
      <c r="DH1759" s="77">
        <v>843.29420601078391</v>
      </c>
      <c r="DI1759" s="77">
        <v>843.29420601078391</v>
      </c>
      <c r="DJ1759" s="77">
        <v>2.6885499332391059E-6</v>
      </c>
      <c r="DL1759" s="77">
        <v>0</v>
      </c>
      <c r="DM1759" s="77">
        <v>0</v>
      </c>
      <c r="DN1759" s="77">
        <v>0</v>
      </c>
      <c r="DO1759" s="77">
        <v>0</v>
      </c>
      <c r="DP1759" s="77">
        <v>2.2672385812712178E-3</v>
      </c>
      <c r="DQ1759" s="77">
        <v>2.2672385812712178E-3</v>
      </c>
      <c r="DR1759" s="77">
        <v>0</v>
      </c>
      <c r="DS1759" s="77">
        <v>2.2672385812712178E-3</v>
      </c>
      <c r="DT1759" s="77">
        <v>2.2672385812712178E-3</v>
      </c>
      <c r="DU1759" s="77">
        <v>0</v>
      </c>
      <c r="DV1759" s="77">
        <v>2.2672385812712178E-3</v>
      </c>
      <c r="DW1759" s="77">
        <v>2.2672385812712178E-3</v>
      </c>
      <c r="GE1759" s="77" t="s">
        <v>427</v>
      </c>
      <c r="GF1759" s="77" t="s">
        <v>155</v>
      </c>
      <c r="GG1759" s="77" t="s">
        <v>438</v>
      </c>
      <c r="GH1759" s="77" t="s">
        <v>453</v>
      </c>
      <c r="GI1759" s="77">
        <v>2023</v>
      </c>
      <c r="GJ1759" s="77" t="s">
        <v>303</v>
      </c>
      <c r="GK1759" s="77">
        <v>5534.8914862001066</v>
      </c>
      <c r="GL1759" s="77">
        <v>808.58011199999999</v>
      </c>
      <c r="GM1759" s="77">
        <v>2023</v>
      </c>
      <c r="GN1759" s="77" t="s">
        <v>175</v>
      </c>
      <c r="GO1759" s="77">
        <v>5.3000000000000005E-2</v>
      </c>
      <c r="GP1759" s="77">
        <v>3</v>
      </c>
      <c r="GQ1759" s="77">
        <v>0</v>
      </c>
      <c r="GR1759" s="77" t="s">
        <v>423</v>
      </c>
      <c r="GS1759" s="77">
        <v>0</v>
      </c>
      <c r="GT1759" s="77">
        <v>0</v>
      </c>
      <c r="GU1759" s="77">
        <v>5.59662090813094E-2</v>
      </c>
      <c r="GV1759" s="77">
        <v>309.76689415903451</v>
      </c>
      <c r="GW1759" s="77">
        <v>5.59662090813094E-2</v>
      </c>
      <c r="GX1759" s="77">
        <v>309.76689415903451</v>
      </c>
      <c r="GY1759" s="77">
        <v>5.59662090813094E-2</v>
      </c>
      <c r="GZ1759" s="77">
        <v>309.76689415903451</v>
      </c>
    </row>
    <row r="1760" spans="98:208" x14ac:dyDescent="0.25">
      <c r="CT1760" s="77" t="s">
        <v>155</v>
      </c>
      <c r="CU1760" s="77" t="s">
        <v>458</v>
      </c>
      <c r="CV1760" s="77" t="s">
        <v>300</v>
      </c>
      <c r="CW1760" s="77">
        <v>2024</v>
      </c>
      <c r="CX1760" s="77">
        <v>0</v>
      </c>
      <c r="CY1760" s="77">
        <v>0</v>
      </c>
      <c r="CZ1760" s="77">
        <v>0</v>
      </c>
      <c r="DA1760" s="77">
        <v>0</v>
      </c>
      <c r="DB1760" s="77">
        <v>14664.637556440821</v>
      </c>
      <c r="DC1760" s="77">
        <v>233.2300768080058</v>
      </c>
      <c r="DD1760" s="77">
        <v>8896.5159934311359</v>
      </c>
      <c r="DE1760" s="77">
        <v>5534.8914862016754</v>
      </c>
      <c r="DF1760" s="77">
        <v>0</v>
      </c>
      <c r="DG1760" s="77">
        <v>0</v>
      </c>
      <c r="DH1760" s="77">
        <v>843.29420601078391</v>
      </c>
      <c r="DI1760" s="77">
        <v>843.29420601078391</v>
      </c>
      <c r="DJ1760" s="77">
        <v>2.6885499332391059E-6</v>
      </c>
      <c r="DL1760" s="77">
        <v>0</v>
      </c>
      <c r="DM1760" s="77">
        <v>0</v>
      </c>
      <c r="DN1760" s="77">
        <v>0</v>
      </c>
      <c r="DO1760" s="77">
        <v>0</v>
      </c>
      <c r="DP1760" s="77">
        <v>0</v>
      </c>
      <c r="DQ1760" s="77">
        <v>0</v>
      </c>
      <c r="DR1760" s="77">
        <v>0</v>
      </c>
      <c r="DS1760" s="77">
        <v>2.2672385812712178E-3</v>
      </c>
      <c r="DT1760" s="77">
        <v>2.2672385812712178E-3</v>
      </c>
      <c r="DU1760" s="77">
        <v>0</v>
      </c>
      <c r="DV1760" s="77">
        <v>2.2672385812712178E-3</v>
      </c>
      <c r="DW1760" s="77">
        <v>2.2672385812712178E-3</v>
      </c>
      <c r="GE1760" s="77" t="s">
        <v>422</v>
      </c>
      <c r="GF1760" s="77" t="s">
        <v>155</v>
      </c>
      <c r="GG1760" s="77" t="s">
        <v>438</v>
      </c>
      <c r="GH1760" s="77" t="s">
        <v>453</v>
      </c>
      <c r="GI1760" s="77">
        <v>2024</v>
      </c>
      <c r="GJ1760" s="77" t="s">
        <v>305</v>
      </c>
      <c r="GK1760" s="77">
        <v>233.2300768079397</v>
      </c>
      <c r="GL1760" s="77">
        <v>808.58011199999999</v>
      </c>
      <c r="GM1760" s="77">
        <v>2024</v>
      </c>
      <c r="GN1760" s="77" t="s">
        <v>175</v>
      </c>
      <c r="GO1760" s="77">
        <v>0.13250000000000001</v>
      </c>
      <c r="GP1760" s="77">
        <v>3</v>
      </c>
      <c r="GQ1760" s="77">
        <v>0</v>
      </c>
      <c r="GR1760" s="77" t="s">
        <v>423</v>
      </c>
      <c r="GS1760" s="77">
        <v>0</v>
      </c>
      <c r="GT1760" s="77">
        <v>0</v>
      </c>
      <c r="GU1760" s="77">
        <v>0</v>
      </c>
      <c r="GV1760" s="77">
        <v>0</v>
      </c>
      <c r="GW1760" s="77">
        <v>0.1527377521613833</v>
      </c>
      <c r="GX1760" s="77">
        <v>35.623037668071483</v>
      </c>
      <c r="GY1760" s="77">
        <v>0.1527377521613833</v>
      </c>
      <c r="GZ1760" s="77">
        <v>35.623037668071483</v>
      </c>
    </row>
    <row r="1761" spans="98:208" x14ac:dyDescent="0.25">
      <c r="CT1761" s="77" t="s">
        <v>155</v>
      </c>
      <c r="CU1761" s="77" t="s">
        <v>458</v>
      </c>
      <c r="CV1761" s="77" t="s">
        <v>300</v>
      </c>
      <c r="CW1761" s="77">
        <v>2025</v>
      </c>
      <c r="CX1761" s="77">
        <v>0</v>
      </c>
      <c r="CY1761" s="77">
        <v>0</v>
      </c>
      <c r="CZ1761" s="77">
        <v>0</v>
      </c>
      <c r="DA1761" s="77">
        <v>0</v>
      </c>
      <c r="DB1761" s="77">
        <v>14664.637556440821</v>
      </c>
      <c r="DC1761" s="77">
        <v>233.2300768080058</v>
      </c>
      <c r="DD1761" s="77">
        <v>8896.5159934311359</v>
      </c>
      <c r="DE1761" s="77">
        <v>5534.8914862016754</v>
      </c>
      <c r="DF1761" s="77">
        <v>0</v>
      </c>
      <c r="DG1761" s="77">
        <v>0</v>
      </c>
      <c r="DH1761" s="77">
        <v>0</v>
      </c>
      <c r="DI1761" s="77">
        <v>843.29420601078391</v>
      </c>
      <c r="DJ1761" s="77">
        <v>2.6885499332391059E-6</v>
      </c>
      <c r="DL1761" s="77">
        <v>0</v>
      </c>
      <c r="DM1761" s="77">
        <v>0</v>
      </c>
      <c r="DN1761" s="77">
        <v>0</v>
      </c>
      <c r="DO1761" s="77">
        <v>0</v>
      </c>
      <c r="DP1761" s="77">
        <v>0</v>
      </c>
      <c r="DQ1761" s="77">
        <v>0</v>
      </c>
      <c r="DR1761" s="77">
        <v>0</v>
      </c>
      <c r="DS1761" s="77">
        <v>0</v>
      </c>
      <c r="DT1761" s="77">
        <v>0</v>
      </c>
      <c r="DU1761" s="77">
        <v>0</v>
      </c>
      <c r="DV1761" s="77">
        <v>2.2672385812712178E-3</v>
      </c>
      <c r="DW1761" s="77">
        <v>2.2672385812712178E-3</v>
      </c>
      <c r="GE1761" s="77" t="s">
        <v>425</v>
      </c>
      <c r="GF1761" s="77" t="s">
        <v>155</v>
      </c>
      <c r="GG1761" s="77" t="s">
        <v>438</v>
      </c>
      <c r="GH1761" s="77" t="s">
        <v>453</v>
      </c>
      <c r="GI1761" s="77">
        <v>2024</v>
      </c>
      <c r="GJ1761" s="77" t="s">
        <v>301</v>
      </c>
      <c r="GK1761" s="77">
        <v>8896.5159934286148</v>
      </c>
      <c r="GL1761" s="77">
        <v>808.58011199999999</v>
      </c>
      <c r="GM1761" s="77">
        <v>2024</v>
      </c>
      <c r="GN1761" s="77" t="s">
        <v>175</v>
      </c>
      <c r="GO1761" s="77">
        <v>5.3000000000000005E-2</v>
      </c>
      <c r="GP1761" s="77">
        <v>3</v>
      </c>
      <c r="GQ1761" s="77">
        <v>0</v>
      </c>
      <c r="GR1761" s="77" t="s">
        <v>423</v>
      </c>
      <c r="GS1761" s="77">
        <v>0</v>
      </c>
      <c r="GT1761" s="77">
        <v>0</v>
      </c>
      <c r="GU1761" s="77">
        <v>0</v>
      </c>
      <c r="GV1761" s="77">
        <v>0</v>
      </c>
      <c r="GW1761" s="77">
        <v>5.59662090813094E-2</v>
      </c>
      <c r="GX1761" s="77">
        <v>497.90427418343887</v>
      </c>
      <c r="GY1761" s="77">
        <v>5.59662090813094E-2</v>
      </c>
      <c r="GZ1761" s="77">
        <v>497.90427418343887</v>
      </c>
    </row>
    <row r="1762" spans="98:208" x14ac:dyDescent="0.25">
      <c r="CT1762" s="77" t="s">
        <v>155</v>
      </c>
      <c r="CU1762" s="77" t="s">
        <v>458</v>
      </c>
      <c r="CV1762" s="77" t="s">
        <v>432</v>
      </c>
      <c r="CW1762" s="77">
        <v>2020</v>
      </c>
      <c r="CX1762" s="77">
        <v>0</v>
      </c>
      <c r="CY1762" s="77">
        <v>0</v>
      </c>
      <c r="CZ1762" s="77">
        <v>0</v>
      </c>
      <c r="DA1762" s="77">
        <v>0</v>
      </c>
      <c r="DB1762" s="77">
        <v>8807.9522308779196</v>
      </c>
      <c r="DC1762" s="77">
        <v>222.22942162788451</v>
      </c>
      <c r="DD1762" s="77">
        <v>8585.7228092500354</v>
      </c>
      <c r="DE1762" s="77">
        <v>0</v>
      </c>
      <c r="DF1762" s="77">
        <v>514.45318018022203</v>
      </c>
      <c r="DG1762" s="77">
        <v>0</v>
      </c>
      <c r="DH1762" s="77">
        <v>0</v>
      </c>
      <c r="DI1762" s="77">
        <v>0</v>
      </c>
      <c r="DJ1762" s="77">
        <v>3.5869606721167391E-6</v>
      </c>
      <c r="DL1762" s="77">
        <v>0</v>
      </c>
      <c r="DM1762" s="77">
        <v>1.8453233249518431E-3</v>
      </c>
      <c r="DN1762" s="77">
        <v>1.8453233249518431E-3</v>
      </c>
      <c r="DO1762" s="77">
        <v>0</v>
      </c>
      <c r="DP1762" s="77">
        <v>0</v>
      </c>
      <c r="DQ1762" s="77">
        <v>0</v>
      </c>
      <c r="DR1762" s="77">
        <v>0</v>
      </c>
      <c r="DS1762" s="77">
        <v>0</v>
      </c>
      <c r="DT1762" s="77">
        <v>0</v>
      </c>
      <c r="DU1762" s="77">
        <v>0</v>
      </c>
      <c r="DV1762" s="77">
        <v>0</v>
      </c>
      <c r="DW1762" s="77">
        <v>0</v>
      </c>
      <c r="GE1762" s="77" t="s">
        <v>427</v>
      </c>
      <c r="GF1762" s="77" t="s">
        <v>155</v>
      </c>
      <c r="GG1762" s="77" t="s">
        <v>438</v>
      </c>
      <c r="GH1762" s="77" t="s">
        <v>453</v>
      </c>
      <c r="GI1762" s="77">
        <v>2024</v>
      </c>
      <c r="GJ1762" s="77" t="s">
        <v>303</v>
      </c>
      <c r="GK1762" s="77">
        <v>5534.8914862001066</v>
      </c>
      <c r="GL1762" s="77">
        <v>808.58011199999999</v>
      </c>
      <c r="GM1762" s="77">
        <v>2024</v>
      </c>
      <c r="GN1762" s="77" t="s">
        <v>175</v>
      </c>
      <c r="GO1762" s="77">
        <v>5.3000000000000005E-2</v>
      </c>
      <c r="GP1762" s="77">
        <v>3</v>
      </c>
      <c r="GQ1762" s="77">
        <v>0</v>
      </c>
      <c r="GR1762" s="77" t="s">
        <v>423</v>
      </c>
      <c r="GS1762" s="77">
        <v>0</v>
      </c>
      <c r="GT1762" s="77">
        <v>0</v>
      </c>
      <c r="GU1762" s="77">
        <v>0</v>
      </c>
      <c r="GV1762" s="77">
        <v>0</v>
      </c>
      <c r="GW1762" s="77">
        <v>5.59662090813094E-2</v>
      </c>
      <c r="GX1762" s="77">
        <v>309.76689415903451</v>
      </c>
      <c r="GY1762" s="77">
        <v>5.59662090813094E-2</v>
      </c>
      <c r="GZ1762" s="77">
        <v>309.76689415903451</v>
      </c>
    </row>
    <row r="1763" spans="98:208" x14ac:dyDescent="0.25">
      <c r="CT1763" s="77" t="s">
        <v>155</v>
      </c>
      <c r="CU1763" s="77" t="s">
        <v>458</v>
      </c>
      <c r="CV1763" s="77" t="s">
        <v>432</v>
      </c>
      <c r="CW1763" s="77">
        <v>2021</v>
      </c>
      <c r="CX1763" s="77">
        <v>0</v>
      </c>
      <c r="CY1763" s="77">
        <v>0</v>
      </c>
      <c r="CZ1763" s="77">
        <v>0</v>
      </c>
      <c r="DA1763" s="77">
        <v>0</v>
      </c>
      <c r="DB1763" s="77">
        <v>8807.9522308779196</v>
      </c>
      <c r="DC1763" s="77">
        <v>222.22942162788451</v>
      </c>
      <c r="DD1763" s="77">
        <v>8585.7228092500354</v>
      </c>
      <c r="DE1763" s="77">
        <v>0</v>
      </c>
      <c r="DF1763" s="77">
        <v>514.45318018022203</v>
      </c>
      <c r="DG1763" s="77">
        <v>514.45318018022203</v>
      </c>
      <c r="DH1763" s="77">
        <v>0</v>
      </c>
      <c r="DI1763" s="77">
        <v>0</v>
      </c>
      <c r="DJ1763" s="77">
        <v>3.5869606721167391E-6</v>
      </c>
      <c r="DL1763" s="77">
        <v>0</v>
      </c>
      <c r="DM1763" s="77">
        <v>1.8453233249518431E-3</v>
      </c>
      <c r="DN1763" s="77">
        <v>1.8453233249518431E-3</v>
      </c>
      <c r="DO1763" s="77">
        <v>0</v>
      </c>
      <c r="DP1763" s="77">
        <v>1.8453233249518431E-3</v>
      </c>
      <c r="DQ1763" s="77">
        <v>1.8453233249518431E-3</v>
      </c>
      <c r="DR1763" s="77">
        <v>0</v>
      </c>
      <c r="DS1763" s="77">
        <v>0</v>
      </c>
      <c r="DT1763" s="77">
        <v>0</v>
      </c>
      <c r="DU1763" s="77">
        <v>0</v>
      </c>
      <c r="DV1763" s="77">
        <v>0</v>
      </c>
      <c r="DW1763" s="77">
        <v>0</v>
      </c>
      <c r="GE1763" s="77" t="s">
        <v>422</v>
      </c>
      <c r="GF1763" s="77" t="s">
        <v>155</v>
      </c>
      <c r="GG1763" s="77" t="s">
        <v>438</v>
      </c>
      <c r="GH1763" s="77" t="s">
        <v>453</v>
      </c>
      <c r="GI1763" s="77">
        <v>2025</v>
      </c>
      <c r="GJ1763" s="77" t="s">
        <v>305</v>
      </c>
      <c r="GK1763" s="77">
        <v>233.2300768079397</v>
      </c>
      <c r="GL1763" s="77">
        <v>808.58011199999999</v>
      </c>
      <c r="GM1763" s="77">
        <v>2025</v>
      </c>
      <c r="GN1763" s="77" t="s">
        <v>175</v>
      </c>
      <c r="GO1763" s="77">
        <v>0.13250000000000001</v>
      </c>
      <c r="GP1763" s="77">
        <v>3</v>
      </c>
      <c r="GQ1763" s="77">
        <v>0</v>
      </c>
      <c r="GR1763" s="77" t="s">
        <v>423</v>
      </c>
      <c r="GS1763" s="77">
        <v>0</v>
      </c>
      <c r="GT1763" s="77">
        <v>0</v>
      </c>
      <c r="GU1763" s="77">
        <v>0</v>
      </c>
      <c r="GV1763" s="77">
        <v>0</v>
      </c>
      <c r="GW1763" s="77">
        <v>0</v>
      </c>
      <c r="GX1763" s="77">
        <v>0</v>
      </c>
      <c r="GY1763" s="77">
        <v>0.1527377521613833</v>
      </c>
      <c r="GZ1763" s="77">
        <v>35.623037668071483</v>
      </c>
    </row>
    <row r="1764" spans="98:208" x14ac:dyDescent="0.25">
      <c r="CT1764" s="77" t="s">
        <v>155</v>
      </c>
      <c r="CU1764" s="77" t="s">
        <v>458</v>
      </c>
      <c r="CV1764" s="77" t="s">
        <v>432</v>
      </c>
      <c r="CW1764" s="77">
        <v>2022</v>
      </c>
      <c r="CX1764" s="77">
        <v>0</v>
      </c>
      <c r="CY1764" s="77">
        <v>0</v>
      </c>
      <c r="CZ1764" s="77">
        <v>0</v>
      </c>
      <c r="DA1764" s="77">
        <v>0</v>
      </c>
      <c r="DB1764" s="77">
        <v>8807.9522308779196</v>
      </c>
      <c r="DC1764" s="77">
        <v>222.22942162788451</v>
      </c>
      <c r="DD1764" s="77">
        <v>8585.7228092500354</v>
      </c>
      <c r="DE1764" s="77">
        <v>0</v>
      </c>
      <c r="DF1764" s="77">
        <v>514.45318018022203</v>
      </c>
      <c r="DG1764" s="77">
        <v>514.45318018022203</v>
      </c>
      <c r="DH1764" s="77">
        <v>514.45318018022203</v>
      </c>
      <c r="DI1764" s="77">
        <v>0</v>
      </c>
      <c r="DJ1764" s="77">
        <v>3.5869606721167391E-6</v>
      </c>
      <c r="DL1764" s="77">
        <v>0</v>
      </c>
      <c r="DM1764" s="77">
        <v>1.8453233249518431E-3</v>
      </c>
      <c r="DN1764" s="77">
        <v>1.8453233249518431E-3</v>
      </c>
      <c r="DO1764" s="77">
        <v>0</v>
      </c>
      <c r="DP1764" s="77">
        <v>1.8453233249518431E-3</v>
      </c>
      <c r="DQ1764" s="77">
        <v>1.8453233249518431E-3</v>
      </c>
      <c r="DR1764" s="77">
        <v>0</v>
      </c>
      <c r="DS1764" s="77">
        <v>1.8453233249518431E-3</v>
      </c>
      <c r="DT1764" s="77">
        <v>1.8453233249518431E-3</v>
      </c>
      <c r="DU1764" s="77">
        <v>0</v>
      </c>
      <c r="DV1764" s="77">
        <v>0</v>
      </c>
      <c r="DW1764" s="77">
        <v>0</v>
      </c>
      <c r="GE1764" s="77" t="s">
        <v>425</v>
      </c>
      <c r="GF1764" s="77" t="s">
        <v>155</v>
      </c>
      <c r="GG1764" s="77" t="s">
        <v>438</v>
      </c>
      <c r="GH1764" s="77" t="s">
        <v>453</v>
      </c>
      <c r="GI1764" s="77">
        <v>2025</v>
      </c>
      <c r="GJ1764" s="77" t="s">
        <v>301</v>
      </c>
      <c r="GK1764" s="77">
        <v>8896.5159934286148</v>
      </c>
      <c r="GL1764" s="77">
        <v>808.58011199999999</v>
      </c>
      <c r="GM1764" s="77">
        <v>2025</v>
      </c>
      <c r="GN1764" s="77" t="s">
        <v>175</v>
      </c>
      <c r="GO1764" s="77">
        <v>5.3000000000000005E-2</v>
      </c>
      <c r="GP1764" s="77">
        <v>3</v>
      </c>
      <c r="GQ1764" s="77">
        <v>0</v>
      </c>
      <c r="GR1764" s="77" t="s">
        <v>423</v>
      </c>
      <c r="GS1764" s="77">
        <v>0</v>
      </c>
      <c r="GT1764" s="77">
        <v>0</v>
      </c>
      <c r="GU1764" s="77">
        <v>0</v>
      </c>
      <c r="GV1764" s="77">
        <v>0</v>
      </c>
      <c r="GW1764" s="77">
        <v>0</v>
      </c>
      <c r="GX1764" s="77">
        <v>0</v>
      </c>
      <c r="GY1764" s="77">
        <v>5.59662090813094E-2</v>
      </c>
      <c r="GZ1764" s="77">
        <v>497.90427418343887</v>
      </c>
    </row>
    <row r="1765" spans="98:208" x14ac:dyDescent="0.25">
      <c r="CT1765" s="77" t="s">
        <v>155</v>
      </c>
      <c r="CU1765" s="77" t="s">
        <v>458</v>
      </c>
      <c r="CV1765" s="77" t="s">
        <v>432</v>
      </c>
      <c r="CW1765" s="77">
        <v>2023</v>
      </c>
      <c r="CX1765" s="77">
        <v>0</v>
      </c>
      <c r="CY1765" s="77">
        <v>0</v>
      </c>
      <c r="CZ1765" s="77">
        <v>0</v>
      </c>
      <c r="DA1765" s="77">
        <v>0</v>
      </c>
      <c r="DB1765" s="77">
        <v>9129.7460702387561</v>
      </c>
      <c r="DC1765" s="77">
        <v>233.23007680799569</v>
      </c>
      <c r="DD1765" s="77">
        <v>8896.5159934307612</v>
      </c>
      <c r="DE1765" s="77">
        <v>0</v>
      </c>
      <c r="DF1765" s="77">
        <v>0</v>
      </c>
      <c r="DG1765" s="77">
        <v>533.52731185163907</v>
      </c>
      <c r="DH1765" s="77">
        <v>533.52731185163907</v>
      </c>
      <c r="DI1765" s="77">
        <v>533.52731185163907</v>
      </c>
      <c r="DJ1765" s="77">
        <v>3.5869606721167391E-6</v>
      </c>
      <c r="DL1765" s="77">
        <v>0</v>
      </c>
      <c r="DM1765" s="77">
        <v>0</v>
      </c>
      <c r="DN1765" s="77">
        <v>0</v>
      </c>
      <c r="DO1765" s="77">
        <v>0</v>
      </c>
      <c r="DP1765" s="77">
        <v>1.9137414851119923E-3</v>
      </c>
      <c r="DQ1765" s="77">
        <v>1.9137414851119923E-3</v>
      </c>
      <c r="DR1765" s="77">
        <v>0</v>
      </c>
      <c r="DS1765" s="77">
        <v>1.9137414851119923E-3</v>
      </c>
      <c r="DT1765" s="77">
        <v>1.9137414851119923E-3</v>
      </c>
      <c r="DU1765" s="77">
        <v>0</v>
      </c>
      <c r="DV1765" s="77">
        <v>1.9137414851119923E-3</v>
      </c>
      <c r="DW1765" s="77">
        <v>1.9137414851119923E-3</v>
      </c>
      <c r="GE1765" s="77" t="s">
        <v>427</v>
      </c>
      <c r="GF1765" s="77" t="s">
        <v>155</v>
      </c>
      <c r="GG1765" s="77" t="s">
        <v>438</v>
      </c>
      <c r="GH1765" s="77" t="s">
        <v>453</v>
      </c>
      <c r="GI1765" s="77">
        <v>2025</v>
      </c>
      <c r="GJ1765" s="77" t="s">
        <v>303</v>
      </c>
      <c r="GK1765" s="77">
        <v>5534.8914862001066</v>
      </c>
      <c r="GL1765" s="77">
        <v>808.58011199999999</v>
      </c>
      <c r="GM1765" s="77">
        <v>2025</v>
      </c>
      <c r="GN1765" s="77" t="s">
        <v>175</v>
      </c>
      <c r="GO1765" s="77">
        <v>5.3000000000000005E-2</v>
      </c>
      <c r="GP1765" s="77">
        <v>3</v>
      </c>
      <c r="GQ1765" s="77">
        <v>0</v>
      </c>
      <c r="GR1765" s="77" t="s">
        <v>423</v>
      </c>
      <c r="GS1765" s="77">
        <v>0</v>
      </c>
      <c r="GT1765" s="77">
        <v>0</v>
      </c>
      <c r="GU1765" s="77">
        <v>0</v>
      </c>
      <c r="GV1765" s="77">
        <v>0</v>
      </c>
      <c r="GW1765" s="77">
        <v>0</v>
      </c>
      <c r="GX1765" s="77">
        <v>0</v>
      </c>
      <c r="GY1765" s="77">
        <v>5.59662090813094E-2</v>
      </c>
      <c r="GZ1765" s="77">
        <v>309.76689415903451</v>
      </c>
    </row>
    <row r="1766" spans="98:208" x14ac:dyDescent="0.25">
      <c r="CT1766" s="77" t="s">
        <v>155</v>
      </c>
      <c r="CU1766" s="77" t="s">
        <v>458</v>
      </c>
      <c r="CV1766" s="77" t="s">
        <v>432</v>
      </c>
      <c r="CW1766" s="77">
        <v>2024</v>
      </c>
      <c r="CX1766" s="77">
        <v>0</v>
      </c>
      <c r="CY1766" s="77">
        <v>0</v>
      </c>
      <c r="CZ1766" s="77">
        <v>0</v>
      </c>
      <c r="DA1766" s="77">
        <v>0</v>
      </c>
      <c r="DB1766" s="77">
        <v>9129.7460702387561</v>
      </c>
      <c r="DC1766" s="77">
        <v>233.23007680799569</v>
      </c>
      <c r="DD1766" s="77">
        <v>8896.5159934307612</v>
      </c>
      <c r="DE1766" s="77">
        <v>0</v>
      </c>
      <c r="DF1766" s="77">
        <v>0</v>
      </c>
      <c r="DG1766" s="77">
        <v>0</v>
      </c>
      <c r="DH1766" s="77">
        <v>533.52731185163907</v>
      </c>
      <c r="DI1766" s="77">
        <v>533.52731185163907</v>
      </c>
      <c r="DJ1766" s="77">
        <v>3.5869606721167391E-6</v>
      </c>
      <c r="DL1766" s="77">
        <v>0</v>
      </c>
      <c r="DM1766" s="77">
        <v>0</v>
      </c>
      <c r="DN1766" s="77">
        <v>0</v>
      </c>
      <c r="DO1766" s="77">
        <v>0</v>
      </c>
      <c r="DP1766" s="77">
        <v>0</v>
      </c>
      <c r="DQ1766" s="77">
        <v>0</v>
      </c>
      <c r="DR1766" s="77">
        <v>0</v>
      </c>
      <c r="DS1766" s="77">
        <v>1.9137414851119923E-3</v>
      </c>
      <c r="DT1766" s="77">
        <v>1.9137414851119923E-3</v>
      </c>
      <c r="DU1766" s="77">
        <v>0</v>
      </c>
      <c r="DV1766" s="77">
        <v>1.9137414851119923E-3</v>
      </c>
      <c r="DW1766" s="77">
        <v>1.9137414851119923E-3</v>
      </c>
      <c r="GE1766" s="77" t="s">
        <v>422</v>
      </c>
      <c r="GF1766" s="77" t="s">
        <v>155</v>
      </c>
      <c r="GG1766" s="77" t="s">
        <v>438</v>
      </c>
      <c r="GH1766" s="77" t="s">
        <v>460</v>
      </c>
      <c r="GI1766" s="77">
        <v>2021</v>
      </c>
      <c r="GJ1766" s="77" t="s">
        <v>305</v>
      </c>
      <c r="GK1766" s="77">
        <v>222.2294216278369</v>
      </c>
      <c r="GL1766" s="77">
        <v>808.58011199999999</v>
      </c>
      <c r="GM1766" s="77">
        <v>2021</v>
      </c>
      <c r="GN1766" s="77" t="s">
        <v>175</v>
      </c>
      <c r="GO1766" s="77">
        <v>0.13250000000000001</v>
      </c>
      <c r="GP1766" s="77">
        <v>3</v>
      </c>
      <c r="GQ1766" s="77">
        <v>0</v>
      </c>
      <c r="GR1766" s="77" t="s">
        <v>423</v>
      </c>
      <c r="GS1766" s="77">
        <v>0.1527377521613833</v>
      </c>
      <c r="GT1766" s="77">
        <v>33.942822323560108</v>
      </c>
      <c r="GU1766" s="77">
        <v>0.1527377521613833</v>
      </c>
      <c r="GV1766" s="77">
        <v>33.942822323560108</v>
      </c>
      <c r="GW1766" s="77">
        <v>0</v>
      </c>
      <c r="GX1766" s="77">
        <v>0</v>
      </c>
      <c r="GY1766" s="77">
        <v>0</v>
      </c>
      <c r="GZ1766" s="77">
        <v>0</v>
      </c>
    </row>
    <row r="1767" spans="98:208" x14ac:dyDescent="0.25">
      <c r="CT1767" s="77" t="s">
        <v>155</v>
      </c>
      <c r="CU1767" s="77" t="s">
        <v>458</v>
      </c>
      <c r="CV1767" s="77" t="s">
        <v>432</v>
      </c>
      <c r="CW1767" s="77">
        <v>2025</v>
      </c>
      <c r="CX1767" s="77">
        <v>0</v>
      </c>
      <c r="CY1767" s="77">
        <v>0</v>
      </c>
      <c r="CZ1767" s="77">
        <v>0</v>
      </c>
      <c r="DA1767" s="77">
        <v>0</v>
      </c>
      <c r="DB1767" s="77">
        <v>9129.7460702387561</v>
      </c>
      <c r="DC1767" s="77">
        <v>233.23007680799569</v>
      </c>
      <c r="DD1767" s="77">
        <v>8896.5159934307612</v>
      </c>
      <c r="DE1767" s="77">
        <v>0</v>
      </c>
      <c r="DF1767" s="77">
        <v>0</v>
      </c>
      <c r="DG1767" s="77">
        <v>0</v>
      </c>
      <c r="DH1767" s="77">
        <v>0</v>
      </c>
      <c r="DI1767" s="77">
        <v>533.52731185163907</v>
      </c>
      <c r="DJ1767" s="77">
        <v>3.5869606721167391E-6</v>
      </c>
      <c r="DL1767" s="77">
        <v>0</v>
      </c>
      <c r="DM1767" s="77">
        <v>0</v>
      </c>
      <c r="DN1767" s="77">
        <v>0</v>
      </c>
      <c r="DO1767" s="77">
        <v>0</v>
      </c>
      <c r="DP1767" s="77">
        <v>0</v>
      </c>
      <c r="DQ1767" s="77">
        <v>0</v>
      </c>
      <c r="DR1767" s="77">
        <v>0</v>
      </c>
      <c r="DS1767" s="77">
        <v>0</v>
      </c>
      <c r="DT1767" s="77">
        <v>0</v>
      </c>
      <c r="DU1767" s="77">
        <v>0</v>
      </c>
      <c r="DV1767" s="77">
        <v>1.9137414851119923E-3</v>
      </c>
      <c r="DW1767" s="77">
        <v>1.9137414851119923E-3</v>
      </c>
      <c r="GE1767" s="77" t="s">
        <v>425</v>
      </c>
      <c r="GF1767" s="77" t="s">
        <v>155</v>
      </c>
      <c r="GG1767" s="77" t="s">
        <v>438</v>
      </c>
      <c r="GH1767" s="77" t="s">
        <v>460</v>
      </c>
      <c r="GI1767" s="77">
        <v>2021</v>
      </c>
      <c r="GJ1767" s="77" t="s">
        <v>301</v>
      </c>
      <c r="GK1767" s="77">
        <v>8585.722809248191</v>
      </c>
      <c r="GL1767" s="77">
        <v>808.58011199999999</v>
      </c>
      <c r="GM1767" s="77">
        <v>2021</v>
      </c>
      <c r="GN1767" s="77" t="s">
        <v>175</v>
      </c>
      <c r="GO1767" s="77">
        <v>5.3000000000000005E-2</v>
      </c>
      <c r="GP1767" s="77">
        <v>3</v>
      </c>
      <c r="GQ1767" s="77">
        <v>0</v>
      </c>
      <c r="GR1767" s="77" t="s">
        <v>423</v>
      </c>
      <c r="GS1767" s="77">
        <v>5.59662090813094E-2</v>
      </c>
      <c r="GT1767" s="77">
        <v>480.51035785655137</v>
      </c>
      <c r="GU1767" s="77">
        <v>5.59662090813094E-2</v>
      </c>
      <c r="GV1767" s="77">
        <v>480.51035785655137</v>
      </c>
      <c r="GW1767" s="77">
        <v>0</v>
      </c>
      <c r="GX1767" s="77">
        <v>0</v>
      </c>
      <c r="GY1767" s="77">
        <v>0</v>
      </c>
      <c r="GZ1767" s="77">
        <v>0</v>
      </c>
    </row>
    <row r="1768" spans="98:208" x14ac:dyDescent="0.25">
      <c r="CT1768" s="77" t="s">
        <v>155</v>
      </c>
      <c r="CU1768" s="77" t="s">
        <v>458</v>
      </c>
      <c r="CV1768" s="77" t="s">
        <v>439</v>
      </c>
      <c r="CW1768" s="77">
        <v>2020</v>
      </c>
      <c r="CX1768" s="77">
        <v>0</v>
      </c>
      <c r="CY1768" s="77">
        <v>0</v>
      </c>
      <c r="CZ1768" s="77">
        <v>0</v>
      </c>
      <c r="DA1768" s="77">
        <v>0</v>
      </c>
      <c r="DB1768" s="77">
        <v>5.2405583313015711</v>
      </c>
      <c r="DC1768" s="77">
        <v>0.69641821681222682</v>
      </c>
      <c r="DD1768" s="77">
        <v>2.9419641522810371</v>
      </c>
      <c r="DE1768" s="77">
        <v>1.602175962208308</v>
      </c>
      <c r="DF1768" s="77">
        <v>0.36068764874241432</v>
      </c>
      <c r="DG1768" s="77">
        <v>0</v>
      </c>
      <c r="DH1768" s="77">
        <v>0</v>
      </c>
      <c r="DI1768" s="77">
        <v>0</v>
      </c>
      <c r="DJ1768" s="77">
        <v>1.994583633382347E-5</v>
      </c>
      <c r="DL1768" s="77">
        <v>0</v>
      </c>
      <c r="DM1768" s="77">
        <v>7.1942168094478051E-6</v>
      </c>
      <c r="DN1768" s="77">
        <v>7.1942168094478051E-6</v>
      </c>
      <c r="DO1768" s="77">
        <v>0</v>
      </c>
      <c r="DP1768" s="77">
        <v>0</v>
      </c>
      <c r="DQ1768" s="77">
        <v>0</v>
      </c>
      <c r="DR1768" s="77">
        <v>0</v>
      </c>
      <c r="DS1768" s="77">
        <v>0</v>
      </c>
      <c r="DT1768" s="77">
        <v>0</v>
      </c>
      <c r="DU1768" s="77">
        <v>0</v>
      </c>
      <c r="DV1768" s="77">
        <v>0</v>
      </c>
      <c r="DW1768" s="77">
        <v>0</v>
      </c>
      <c r="GE1768" s="77" t="s">
        <v>422</v>
      </c>
      <c r="GF1768" s="77" t="s">
        <v>155</v>
      </c>
      <c r="GG1768" s="77" t="s">
        <v>438</v>
      </c>
      <c r="GH1768" s="77" t="s">
        <v>460</v>
      </c>
      <c r="GI1768" s="77">
        <v>2022</v>
      </c>
      <c r="GJ1768" s="77" t="s">
        <v>305</v>
      </c>
      <c r="GK1768" s="77">
        <v>222.2294216278369</v>
      </c>
      <c r="GL1768" s="77">
        <v>808.58011199999999</v>
      </c>
      <c r="GM1768" s="77">
        <v>2022</v>
      </c>
      <c r="GN1768" s="77" t="s">
        <v>175</v>
      </c>
      <c r="GO1768" s="77">
        <v>0.13250000000000001</v>
      </c>
      <c r="GP1768" s="77">
        <v>3</v>
      </c>
      <c r="GQ1768" s="77">
        <v>0</v>
      </c>
      <c r="GR1768" s="77" t="s">
        <v>423</v>
      </c>
      <c r="GS1768" s="77">
        <v>0.1527377521613833</v>
      </c>
      <c r="GT1768" s="77">
        <v>33.942822323560108</v>
      </c>
      <c r="GU1768" s="77">
        <v>0.1527377521613833</v>
      </c>
      <c r="GV1768" s="77">
        <v>33.942822323560108</v>
      </c>
      <c r="GW1768" s="77">
        <v>0.1527377521613833</v>
      </c>
      <c r="GX1768" s="77">
        <v>33.942822323560108</v>
      </c>
      <c r="GY1768" s="77">
        <v>0</v>
      </c>
      <c r="GZ1768" s="77">
        <v>0</v>
      </c>
    </row>
    <row r="1769" spans="98:208" x14ac:dyDescent="0.25">
      <c r="CT1769" s="77" t="s">
        <v>155</v>
      </c>
      <c r="CU1769" s="77" t="s">
        <v>458</v>
      </c>
      <c r="CV1769" s="77" t="s">
        <v>439</v>
      </c>
      <c r="CW1769" s="77">
        <v>2021</v>
      </c>
      <c r="CX1769" s="77">
        <v>0</v>
      </c>
      <c r="CY1769" s="77">
        <v>0</v>
      </c>
      <c r="CZ1769" s="77">
        <v>0</v>
      </c>
      <c r="DA1769" s="77">
        <v>0</v>
      </c>
      <c r="DB1769" s="77">
        <v>5.2405583313015711</v>
      </c>
      <c r="DC1769" s="77">
        <v>0.69641821681222682</v>
      </c>
      <c r="DD1769" s="77">
        <v>2.9419641522810371</v>
      </c>
      <c r="DE1769" s="77">
        <v>1.602175962208308</v>
      </c>
      <c r="DF1769" s="77">
        <v>0.36068764874241432</v>
      </c>
      <c r="DG1769" s="77">
        <v>0.36068764874241432</v>
      </c>
      <c r="DH1769" s="77">
        <v>0</v>
      </c>
      <c r="DI1769" s="77">
        <v>0</v>
      </c>
      <c r="DJ1769" s="77">
        <v>1.994583633382347E-5</v>
      </c>
      <c r="DL1769" s="77">
        <v>0</v>
      </c>
      <c r="DM1769" s="77">
        <v>7.1942168094478051E-6</v>
      </c>
      <c r="DN1769" s="77">
        <v>7.1942168094478051E-6</v>
      </c>
      <c r="DO1769" s="77">
        <v>0</v>
      </c>
      <c r="DP1769" s="77">
        <v>7.1942168094478051E-6</v>
      </c>
      <c r="DQ1769" s="77">
        <v>7.1942168094478051E-6</v>
      </c>
      <c r="DR1769" s="77">
        <v>0</v>
      </c>
      <c r="DS1769" s="77">
        <v>0</v>
      </c>
      <c r="DT1769" s="77">
        <v>0</v>
      </c>
      <c r="DU1769" s="77">
        <v>0</v>
      </c>
      <c r="DV1769" s="77">
        <v>0</v>
      </c>
      <c r="DW1769" s="77">
        <v>0</v>
      </c>
      <c r="GE1769" s="77" t="s">
        <v>425</v>
      </c>
      <c r="GF1769" s="77" t="s">
        <v>155</v>
      </c>
      <c r="GG1769" s="77" t="s">
        <v>438</v>
      </c>
      <c r="GH1769" s="77" t="s">
        <v>460</v>
      </c>
      <c r="GI1769" s="77">
        <v>2022</v>
      </c>
      <c r="GJ1769" s="77" t="s">
        <v>301</v>
      </c>
      <c r="GK1769" s="77">
        <v>8585.722809248191</v>
      </c>
      <c r="GL1769" s="77">
        <v>808.58011199999999</v>
      </c>
      <c r="GM1769" s="77">
        <v>2022</v>
      </c>
      <c r="GN1769" s="77" t="s">
        <v>175</v>
      </c>
      <c r="GO1769" s="77">
        <v>5.3000000000000005E-2</v>
      </c>
      <c r="GP1769" s="77">
        <v>3</v>
      </c>
      <c r="GQ1769" s="77">
        <v>0</v>
      </c>
      <c r="GR1769" s="77" t="s">
        <v>423</v>
      </c>
      <c r="GS1769" s="77">
        <v>5.59662090813094E-2</v>
      </c>
      <c r="GT1769" s="77">
        <v>480.51035785655137</v>
      </c>
      <c r="GU1769" s="77">
        <v>5.59662090813094E-2</v>
      </c>
      <c r="GV1769" s="77">
        <v>480.51035785655137</v>
      </c>
      <c r="GW1769" s="77">
        <v>5.59662090813094E-2</v>
      </c>
      <c r="GX1769" s="77">
        <v>480.51035785655137</v>
      </c>
      <c r="GY1769" s="77">
        <v>0</v>
      </c>
      <c r="GZ1769" s="77">
        <v>0</v>
      </c>
    </row>
    <row r="1770" spans="98:208" x14ac:dyDescent="0.25">
      <c r="CT1770" s="77" t="s">
        <v>155</v>
      </c>
      <c r="CU1770" s="77" t="s">
        <v>458</v>
      </c>
      <c r="CV1770" s="77" t="s">
        <v>439</v>
      </c>
      <c r="CW1770" s="77">
        <v>2022</v>
      </c>
      <c r="CX1770" s="77">
        <v>0</v>
      </c>
      <c r="CY1770" s="77">
        <v>0</v>
      </c>
      <c r="CZ1770" s="77">
        <v>0</v>
      </c>
      <c r="DA1770" s="77">
        <v>0</v>
      </c>
      <c r="DB1770" s="77">
        <v>5.2405583313015711</v>
      </c>
      <c r="DC1770" s="77">
        <v>0.69641821681222682</v>
      </c>
      <c r="DD1770" s="77">
        <v>2.9419641522810371</v>
      </c>
      <c r="DE1770" s="77">
        <v>1.602175962208308</v>
      </c>
      <c r="DF1770" s="77">
        <v>0.36068764874241432</v>
      </c>
      <c r="DG1770" s="77">
        <v>0.36068764874241432</v>
      </c>
      <c r="DH1770" s="77">
        <v>0.36068764874241432</v>
      </c>
      <c r="DI1770" s="77">
        <v>0</v>
      </c>
      <c r="DJ1770" s="77">
        <v>1.994583633382347E-5</v>
      </c>
      <c r="DL1770" s="77">
        <v>0</v>
      </c>
      <c r="DM1770" s="77">
        <v>7.1942168094478051E-6</v>
      </c>
      <c r="DN1770" s="77">
        <v>7.1942168094478051E-6</v>
      </c>
      <c r="DO1770" s="77">
        <v>0</v>
      </c>
      <c r="DP1770" s="77">
        <v>7.1942168094478051E-6</v>
      </c>
      <c r="DQ1770" s="77">
        <v>7.1942168094478051E-6</v>
      </c>
      <c r="DR1770" s="77">
        <v>0</v>
      </c>
      <c r="DS1770" s="77">
        <v>7.1942168094478051E-6</v>
      </c>
      <c r="DT1770" s="77">
        <v>7.1942168094478051E-6</v>
      </c>
      <c r="DU1770" s="77">
        <v>0</v>
      </c>
      <c r="DV1770" s="77">
        <v>0</v>
      </c>
      <c r="DW1770" s="77">
        <v>0</v>
      </c>
      <c r="GE1770" s="77" t="s">
        <v>422</v>
      </c>
      <c r="GF1770" s="77" t="s">
        <v>155</v>
      </c>
      <c r="GG1770" s="77" t="s">
        <v>438</v>
      </c>
      <c r="GH1770" s="77" t="s">
        <v>460</v>
      </c>
      <c r="GI1770" s="77">
        <v>2023</v>
      </c>
      <c r="GJ1770" s="77" t="s">
        <v>305</v>
      </c>
      <c r="GK1770" s="77">
        <v>233.23007680794589</v>
      </c>
      <c r="GL1770" s="77">
        <v>808.58011199999999</v>
      </c>
      <c r="GM1770" s="77">
        <v>2023</v>
      </c>
      <c r="GN1770" s="77" t="s">
        <v>175</v>
      </c>
      <c r="GO1770" s="77">
        <v>0.13250000000000001</v>
      </c>
      <c r="GP1770" s="77">
        <v>3</v>
      </c>
      <c r="GQ1770" s="77">
        <v>0</v>
      </c>
      <c r="GR1770" s="77" t="s">
        <v>423</v>
      </c>
      <c r="GS1770" s="77">
        <v>0</v>
      </c>
      <c r="GT1770" s="77">
        <v>0</v>
      </c>
      <c r="GU1770" s="77">
        <v>0.1527377521613833</v>
      </c>
      <c r="GV1770" s="77">
        <v>35.623037668072428</v>
      </c>
      <c r="GW1770" s="77">
        <v>0.1527377521613833</v>
      </c>
      <c r="GX1770" s="77">
        <v>35.623037668072428</v>
      </c>
      <c r="GY1770" s="77">
        <v>0.1527377521613833</v>
      </c>
      <c r="GZ1770" s="77">
        <v>35.623037668072428</v>
      </c>
    </row>
    <row r="1771" spans="98:208" x14ac:dyDescent="0.25">
      <c r="CT1771" s="77" t="s">
        <v>155</v>
      </c>
      <c r="CU1771" s="77" t="s">
        <v>458</v>
      </c>
      <c r="CV1771" s="77" t="s">
        <v>439</v>
      </c>
      <c r="CW1771" s="77">
        <v>2023</v>
      </c>
      <c r="CX1771" s="77">
        <v>0</v>
      </c>
      <c r="CY1771" s="77">
        <v>0</v>
      </c>
      <c r="CZ1771" s="77">
        <v>0</v>
      </c>
      <c r="DA1771" s="77">
        <v>0</v>
      </c>
      <c r="DB1771" s="77">
        <v>5.4750346070078431</v>
      </c>
      <c r="DC1771" s="77">
        <v>0.71896016785821459</v>
      </c>
      <c r="DD1771" s="77">
        <v>3.07149719861513</v>
      </c>
      <c r="DE1771" s="77">
        <v>1.684577240534443</v>
      </c>
      <c r="DF1771" s="77">
        <v>0</v>
      </c>
      <c r="DG1771" s="77">
        <v>0.37599181639995088</v>
      </c>
      <c r="DH1771" s="77">
        <v>0.37599181639995088</v>
      </c>
      <c r="DI1771" s="77">
        <v>0.37599181639995088</v>
      </c>
      <c r="DJ1771" s="77">
        <v>1.994583633382347E-5</v>
      </c>
      <c r="DL1771" s="77">
        <v>0</v>
      </c>
      <c r="DM1771" s="77">
        <v>0</v>
      </c>
      <c r="DN1771" s="77">
        <v>0</v>
      </c>
      <c r="DO1771" s="77">
        <v>0</v>
      </c>
      <c r="DP1771" s="77">
        <v>7.4994712327704237E-6</v>
      </c>
      <c r="DQ1771" s="77">
        <v>7.4994712327704237E-6</v>
      </c>
      <c r="DR1771" s="77">
        <v>0</v>
      </c>
      <c r="DS1771" s="77">
        <v>7.4994712327704237E-6</v>
      </c>
      <c r="DT1771" s="77">
        <v>7.4994712327704237E-6</v>
      </c>
      <c r="DU1771" s="77">
        <v>0</v>
      </c>
      <c r="DV1771" s="77">
        <v>7.4994712327704237E-6</v>
      </c>
      <c r="DW1771" s="77">
        <v>7.4994712327704237E-6</v>
      </c>
      <c r="GE1771" s="77" t="s">
        <v>425</v>
      </c>
      <c r="GF1771" s="77" t="s">
        <v>155</v>
      </c>
      <c r="GG1771" s="77" t="s">
        <v>438</v>
      </c>
      <c r="GH1771" s="77" t="s">
        <v>460</v>
      </c>
      <c r="GI1771" s="77">
        <v>2023</v>
      </c>
      <c r="GJ1771" s="77" t="s">
        <v>301</v>
      </c>
      <c r="GK1771" s="77">
        <v>8896.5159934288495</v>
      </c>
      <c r="GL1771" s="77">
        <v>808.58011199999999</v>
      </c>
      <c r="GM1771" s="77">
        <v>2023</v>
      </c>
      <c r="GN1771" s="77" t="s">
        <v>175</v>
      </c>
      <c r="GO1771" s="77">
        <v>5.3000000000000005E-2</v>
      </c>
      <c r="GP1771" s="77">
        <v>3</v>
      </c>
      <c r="GQ1771" s="77">
        <v>0</v>
      </c>
      <c r="GR1771" s="77" t="s">
        <v>423</v>
      </c>
      <c r="GS1771" s="77">
        <v>0</v>
      </c>
      <c r="GT1771" s="77">
        <v>0</v>
      </c>
      <c r="GU1771" s="77">
        <v>5.59662090813094E-2</v>
      </c>
      <c r="GV1771" s="77">
        <v>497.904274183452</v>
      </c>
      <c r="GW1771" s="77">
        <v>5.59662090813094E-2</v>
      </c>
      <c r="GX1771" s="77">
        <v>497.904274183452</v>
      </c>
      <c r="GY1771" s="77">
        <v>5.59662090813094E-2</v>
      </c>
      <c r="GZ1771" s="77">
        <v>497.904274183452</v>
      </c>
    </row>
    <row r="1772" spans="98:208" x14ac:dyDescent="0.25">
      <c r="CT1772" s="77" t="s">
        <v>155</v>
      </c>
      <c r="CU1772" s="77" t="s">
        <v>458</v>
      </c>
      <c r="CV1772" s="77" t="s">
        <v>439</v>
      </c>
      <c r="CW1772" s="77">
        <v>2024</v>
      </c>
      <c r="CX1772" s="77">
        <v>0</v>
      </c>
      <c r="CY1772" s="77">
        <v>0</v>
      </c>
      <c r="CZ1772" s="77">
        <v>0</v>
      </c>
      <c r="DA1772" s="77">
        <v>0</v>
      </c>
      <c r="DB1772" s="77">
        <v>5.4750346070078431</v>
      </c>
      <c r="DC1772" s="77">
        <v>0.71896016785821459</v>
      </c>
      <c r="DD1772" s="77">
        <v>3.07149719861513</v>
      </c>
      <c r="DE1772" s="77">
        <v>1.684577240534443</v>
      </c>
      <c r="DF1772" s="77">
        <v>0</v>
      </c>
      <c r="DG1772" s="77">
        <v>0</v>
      </c>
      <c r="DH1772" s="77">
        <v>0.37599181639995088</v>
      </c>
      <c r="DI1772" s="77">
        <v>0.37599181639995088</v>
      </c>
      <c r="DJ1772" s="77">
        <v>1.994583633382347E-5</v>
      </c>
      <c r="DL1772" s="77">
        <v>0</v>
      </c>
      <c r="DM1772" s="77">
        <v>0</v>
      </c>
      <c r="DN1772" s="77">
        <v>0</v>
      </c>
      <c r="DO1772" s="77">
        <v>0</v>
      </c>
      <c r="DP1772" s="77">
        <v>0</v>
      </c>
      <c r="DQ1772" s="77">
        <v>0</v>
      </c>
      <c r="DR1772" s="77">
        <v>0</v>
      </c>
      <c r="DS1772" s="77">
        <v>7.4994712327704237E-6</v>
      </c>
      <c r="DT1772" s="77">
        <v>7.4994712327704237E-6</v>
      </c>
      <c r="DU1772" s="77">
        <v>0</v>
      </c>
      <c r="DV1772" s="77">
        <v>7.4994712327704237E-6</v>
      </c>
      <c r="DW1772" s="77">
        <v>7.4994712327704237E-6</v>
      </c>
      <c r="GE1772" s="77" t="s">
        <v>422</v>
      </c>
      <c r="GF1772" s="77" t="s">
        <v>155</v>
      </c>
      <c r="GG1772" s="77" t="s">
        <v>438</v>
      </c>
      <c r="GH1772" s="77" t="s">
        <v>460</v>
      </c>
      <c r="GI1772" s="77">
        <v>2024</v>
      </c>
      <c r="GJ1772" s="77" t="s">
        <v>305</v>
      </c>
      <c r="GK1772" s="77">
        <v>233.23007680794589</v>
      </c>
      <c r="GL1772" s="77">
        <v>808.58011199999999</v>
      </c>
      <c r="GM1772" s="77">
        <v>2024</v>
      </c>
      <c r="GN1772" s="77" t="s">
        <v>175</v>
      </c>
      <c r="GO1772" s="77">
        <v>0.13250000000000001</v>
      </c>
      <c r="GP1772" s="77">
        <v>3</v>
      </c>
      <c r="GQ1772" s="77">
        <v>0</v>
      </c>
      <c r="GR1772" s="77" t="s">
        <v>423</v>
      </c>
      <c r="GS1772" s="77">
        <v>0</v>
      </c>
      <c r="GT1772" s="77">
        <v>0</v>
      </c>
      <c r="GU1772" s="77">
        <v>0</v>
      </c>
      <c r="GV1772" s="77">
        <v>0</v>
      </c>
      <c r="GW1772" s="77">
        <v>0.1527377521613833</v>
      </c>
      <c r="GX1772" s="77">
        <v>35.623037668072428</v>
      </c>
      <c r="GY1772" s="77">
        <v>0.1527377521613833</v>
      </c>
      <c r="GZ1772" s="77">
        <v>35.623037668072428</v>
      </c>
    </row>
    <row r="1773" spans="98:208" x14ac:dyDescent="0.25">
      <c r="CT1773" s="77" t="s">
        <v>155</v>
      </c>
      <c r="CU1773" s="77" t="s">
        <v>458</v>
      </c>
      <c r="CV1773" s="77" t="s">
        <v>439</v>
      </c>
      <c r="CW1773" s="77">
        <v>2025</v>
      </c>
      <c r="CX1773" s="77">
        <v>0</v>
      </c>
      <c r="CY1773" s="77">
        <v>0</v>
      </c>
      <c r="CZ1773" s="77">
        <v>0</v>
      </c>
      <c r="DA1773" s="77">
        <v>0</v>
      </c>
      <c r="DB1773" s="77">
        <v>5.4750346070078431</v>
      </c>
      <c r="DC1773" s="77">
        <v>0.71896016785821459</v>
      </c>
      <c r="DD1773" s="77">
        <v>3.07149719861513</v>
      </c>
      <c r="DE1773" s="77">
        <v>1.684577240534443</v>
      </c>
      <c r="DF1773" s="77">
        <v>0</v>
      </c>
      <c r="DG1773" s="77">
        <v>0</v>
      </c>
      <c r="DH1773" s="77">
        <v>0</v>
      </c>
      <c r="DI1773" s="77">
        <v>0.37599181639995088</v>
      </c>
      <c r="DJ1773" s="77">
        <v>1.994583633382347E-5</v>
      </c>
      <c r="DL1773" s="77">
        <v>0</v>
      </c>
      <c r="DM1773" s="77">
        <v>0</v>
      </c>
      <c r="DN1773" s="77">
        <v>0</v>
      </c>
      <c r="DO1773" s="77">
        <v>0</v>
      </c>
      <c r="DP1773" s="77">
        <v>0</v>
      </c>
      <c r="DQ1773" s="77">
        <v>0</v>
      </c>
      <c r="DR1773" s="77">
        <v>0</v>
      </c>
      <c r="DS1773" s="77">
        <v>0</v>
      </c>
      <c r="DT1773" s="77">
        <v>0</v>
      </c>
      <c r="DU1773" s="77">
        <v>0</v>
      </c>
      <c r="DV1773" s="77">
        <v>7.4994712327704237E-6</v>
      </c>
      <c r="DW1773" s="77">
        <v>7.4994712327704237E-6</v>
      </c>
      <c r="GE1773" s="77" t="s">
        <v>425</v>
      </c>
      <c r="GF1773" s="77" t="s">
        <v>155</v>
      </c>
      <c r="GG1773" s="77" t="s">
        <v>438</v>
      </c>
      <c r="GH1773" s="77" t="s">
        <v>460</v>
      </c>
      <c r="GI1773" s="77">
        <v>2024</v>
      </c>
      <c r="GJ1773" s="77" t="s">
        <v>301</v>
      </c>
      <c r="GK1773" s="77">
        <v>8896.5159934288495</v>
      </c>
      <c r="GL1773" s="77">
        <v>808.58011199999999</v>
      </c>
      <c r="GM1773" s="77">
        <v>2024</v>
      </c>
      <c r="GN1773" s="77" t="s">
        <v>175</v>
      </c>
      <c r="GO1773" s="77">
        <v>5.3000000000000005E-2</v>
      </c>
      <c r="GP1773" s="77">
        <v>3</v>
      </c>
      <c r="GQ1773" s="77">
        <v>0</v>
      </c>
      <c r="GR1773" s="77" t="s">
        <v>423</v>
      </c>
      <c r="GS1773" s="77">
        <v>0</v>
      </c>
      <c r="GT1773" s="77">
        <v>0</v>
      </c>
      <c r="GU1773" s="77">
        <v>0</v>
      </c>
      <c r="GV1773" s="77">
        <v>0</v>
      </c>
      <c r="GW1773" s="77">
        <v>5.59662090813094E-2</v>
      </c>
      <c r="GX1773" s="77">
        <v>497.904274183452</v>
      </c>
      <c r="GY1773" s="77">
        <v>5.59662090813094E-2</v>
      </c>
      <c r="GZ1773" s="77">
        <v>497.904274183452</v>
      </c>
    </row>
    <row r="1774" spans="98:208" x14ac:dyDescent="0.25">
      <c r="CT1774" s="77" t="s">
        <v>155</v>
      </c>
      <c r="CU1774" s="77" t="s">
        <v>458</v>
      </c>
      <c r="CV1774" s="77" t="s">
        <v>446</v>
      </c>
      <c r="CW1774" s="77">
        <v>2020</v>
      </c>
      <c r="CX1774" s="77">
        <v>0</v>
      </c>
      <c r="CY1774" s="77">
        <v>0</v>
      </c>
      <c r="CZ1774" s="77">
        <v>0</v>
      </c>
      <c r="DA1774" s="77">
        <v>0</v>
      </c>
      <c r="DB1774" s="77">
        <v>7.7900575334948138E-2</v>
      </c>
      <c r="DC1774" s="77">
        <v>3.6425060683954118E-2</v>
      </c>
      <c r="DD1774" s="77">
        <v>1.5808724525431109E-3</v>
      </c>
      <c r="DE1774" s="77">
        <v>3.9894642198450452E-2</v>
      </c>
      <c r="DF1774" s="77">
        <v>7.8847092159215482E-3</v>
      </c>
      <c r="DG1774" s="77">
        <v>0</v>
      </c>
      <c r="DH1774" s="77">
        <v>0</v>
      </c>
      <c r="DI1774" s="77">
        <v>0</v>
      </c>
      <c r="DJ1774" s="77">
        <v>2.541113870833812E-3</v>
      </c>
      <c r="DL1774" s="77">
        <v>0</v>
      </c>
      <c r="DM1774" s="77">
        <v>2.0035943956069435E-5</v>
      </c>
      <c r="DN1774" s="77">
        <v>2.0035943956069435E-5</v>
      </c>
      <c r="DO1774" s="77">
        <v>0</v>
      </c>
      <c r="DP1774" s="77">
        <v>0</v>
      </c>
      <c r="DQ1774" s="77">
        <v>0</v>
      </c>
      <c r="DR1774" s="77">
        <v>0</v>
      </c>
      <c r="DS1774" s="77">
        <v>0</v>
      </c>
      <c r="DT1774" s="77">
        <v>0</v>
      </c>
      <c r="DU1774" s="77">
        <v>0</v>
      </c>
      <c r="DV1774" s="77">
        <v>0</v>
      </c>
      <c r="DW1774" s="77">
        <v>0</v>
      </c>
      <c r="GE1774" s="77" t="s">
        <v>422</v>
      </c>
      <c r="GF1774" s="77" t="s">
        <v>155</v>
      </c>
      <c r="GG1774" s="77" t="s">
        <v>438</v>
      </c>
      <c r="GH1774" s="77" t="s">
        <v>460</v>
      </c>
      <c r="GI1774" s="77">
        <v>2025</v>
      </c>
      <c r="GJ1774" s="77" t="s">
        <v>305</v>
      </c>
      <c r="GK1774" s="77">
        <v>233.23007680794589</v>
      </c>
      <c r="GL1774" s="77">
        <v>808.58011199999999</v>
      </c>
      <c r="GM1774" s="77">
        <v>2025</v>
      </c>
      <c r="GN1774" s="77" t="s">
        <v>175</v>
      </c>
      <c r="GO1774" s="77">
        <v>0.13250000000000001</v>
      </c>
      <c r="GP1774" s="77">
        <v>3</v>
      </c>
      <c r="GQ1774" s="77">
        <v>0</v>
      </c>
      <c r="GR1774" s="77" t="s">
        <v>423</v>
      </c>
      <c r="GS1774" s="77">
        <v>0</v>
      </c>
      <c r="GT1774" s="77">
        <v>0</v>
      </c>
      <c r="GU1774" s="77">
        <v>0</v>
      </c>
      <c r="GV1774" s="77">
        <v>0</v>
      </c>
      <c r="GW1774" s="77">
        <v>0</v>
      </c>
      <c r="GX1774" s="77">
        <v>0</v>
      </c>
      <c r="GY1774" s="77">
        <v>0.1527377521613833</v>
      </c>
      <c r="GZ1774" s="77">
        <v>35.623037668072428</v>
      </c>
    </row>
    <row r="1775" spans="98:208" x14ac:dyDescent="0.25">
      <c r="CT1775" s="77" t="s">
        <v>155</v>
      </c>
      <c r="CU1775" s="77" t="s">
        <v>458</v>
      </c>
      <c r="CV1775" s="77" t="s">
        <v>446</v>
      </c>
      <c r="CW1775" s="77">
        <v>2021</v>
      </c>
      <c r="CX1775" s="77">
        <v>0</v>
      </c>
      <c r="CY1775" s="77">
        <v>0</v>
      </c>
      <c r="CZ1775" s="77">
        <v>0</v>
      </c>
      <c r="DA1775" s="77">
        <v>0</v>
      </c>
      <c r="DB1775" s="77">
        <v>7.7900575334948138E-2</v>
      </c>
      <c r="DC1775" s="77">
        <v>3.6425060683954118E-2</v>
      </c>
      <c r="DD1775" s="77">
        <v>1.5808724525431109E-3</v>
      </c>
      <c r="DE1775" s="77">
        <v>3.9894642198450452E-2</v>
      </c>
      <c r="DF1775" s="77">
        <v>7.8847092159215482E-3</v>
      </c>
      <c r="DG1775" s="77">
        <v>7.8847092159215482E-3</v>
      </c>
      <c r="DH1775" s="77">
        <v>0</v>
      </c>
      <c r="DI1775" s="77">
        <v>0</v>
      </c>
      <c r="DJ1775" s="77">
        <v>2.541113870833812E-3</v>
      </c>
      <c r="DL1775" s="77">
        <v>0</v>
      </c>
      <c r="DM1775" s="77">
        <v>2.0035943956069435E-5</v>
      </c>
      <c r="DN1775" s="77">
        <v>2.0035943956069435E-5</v>
      </c>
      <c r="DO1775" s="77">
        <v>0</v>
      </c>
      <c r="DP1775" s="77">
        <v>2.0035943956069435E-5</v>
      </c>
      <c r="DQ1775" s="77">
        <v>2.0035943956069435E-5</v>
      </c>
      <c r="DR1775" s="77">
        <v>0</v>
      </c>
      <c r="DS1775" s="77">
        <v>0</v>
      </c>
      <c r="DT1775" s="77">
        <v>0</v>
      </c>
      <c r="DU1775" s="77">
        <v>0</v>
      </c>
      <c r="DV1775" s="77">
        <v>0</v>
      </c>
      <c r="DW1775" s="77">
        <v>0</v>
      </c>
      <c r="GE1775" s="77" t="s">
        <v>425</v>
      </c>
      <c r="GF1775" s="77" t="s">
        <v>155</v>
      </c>
      <c r="GG1775" s="77" t="s">
        <v>438</v>
      </c>
      <c r="GH1775" s="77" t="s">
        <v>460</v>
      </c>
      <c r="GI1775" s="77">
        <v>2025</v>
      </c>
      <c r="GJ1775" s="77" t="s">
        <v>301</v>
      </c>
      <c r="GK1775" s="77">
        <v>8896.5159934288495</v>
      </c>
      <c r="GL1775" s="77">
        <v>808.58011199999999</v>
      </c>
      <c r="GM1775" s="77">
        <v>2025</v>
      </c>
      <c r="GN1775" s="77" t="s">
        <v>175</v>
      </c>
      <c r="GO1775" s="77">
        <v>5.3000000000000005E-2</v>
      </c>
      <c r="GP1775" s="77">
        <v>3</v>
      </c>
      <c r="GQ1775" s="77">
        <v>0</v>
      </c>
      <c r="GR1775" s="77" t="s">
        <v>423</v>
      </c>
      <c r="GS1775" s="77">
        <v>0</v>
      </c>
      <c r="GT1775" s="77">
        <v>0</v>
      </c>
      <c r="GU1775" s="77">
        <v>0</v>
      </c>
      <c r="GV1775" s="77">
        <v>0</v>
      </c>
      <c r="GW1775" s="77">
        <v>0</v>
      </c>
      <c r="GX1775" s="77">
        <v>0</v>
      </c>
      <c r="GY1775" s="77">
        <v>5.59662090813094E-2</v>
      </c>
      <c r="GZ1775" s="77">
        <v>497.904274183452</v>
      </c>
    </row>
    <row r="1776" spans="98:208" x14ac:dyDescent="0.25">
      <c r="CT1776" s="77" t="s">
        <v>155</v>
      </c>
      <c r="CU1776" s="77" t="s">
        <v>458</v>
      </c>
      <c r="CV1776" s="77" t="s">
        <v>446</v>
      </c>
      <c r="CW1776" s="77">
        <v>2022</v>
      </c>
      <c r="CX1776" s="77">
        <v>0</v>
      </c>
      <c r="CY1776" s="77">
        <v>0</v>
      </c>
      <c r="CZ1776" s="77">
        <v>0</v>
      </c>
      <c r="DA1776" s="77">
        <v>0</v>
      </c>
      <c r="DB1776" s="77">
        <v>7.7900575334948138E-2</v>
      </c>
      <c r="DC1776" s="77">
        <v>3.6425060683954118E-2</v>
      </c>
      <c r="DD1776" s="77">
        <v>1.5808724525431109E-3</v>
      </c>
      <c r="DE1776" s="77">
        <v>3.9894642198450452E-2</v>
      </c>
      <c r="DF1776" s="77">
        <v>7.8847092159215482E-3</v>
      </c>
      <c r="DG1776" s="77">
        <v>7.8847092159215482E-3</v>
      </c>
      <c r="DH1776" s="77">
        <v>7.8847092159215482E-3</v>
      </c>
      <c r="DI1776" s="77">
        <v>0</v>
      </c>
      <c r="DJ1776" s="77">
        <v>2.541113870833812E-3</v>
      </c>
      <c r="DL1776" s="77">
        <v>0</v>
      </c>
      <c r="DM1776" s="77">
        <v>2.0035943956069435E-5</v>
      </c>
      <c r="DN1776" s="77">
        <v>2.0035943956069435E-5</v>
      </c>
      <c r="DO1776" s="77">
        <v>0</v>
      </c>
      <c r="DP1776" s="77">
        <v>2.0035943956069435E-5</v>
      </c>
      <c r="DQ1776" s="77">
        <v>2.0035943956069435E-5</v>
      </c>
      <c r="DR1776" s="77">
        <v>0</v>
      </c>
      <c r="DS1776" s="77">
        <v>2.0035943956069435E-5</v>
      </c>
      <c r="DT1776" s="77">
        <v>2.0035943956069435E-5</v>
      </c>
      <c r="DU1776" s="77">
        <v>0</v>
      </c>
      <c r="DV1776" s="77">
        <v>0</v>
      </c>
      <c r="DW1776" s="77">
        <v>0</v>
      </c>
      <c r="GE1776" s="77" t="s">
        <v>422</v>
      </c>
      <c r="GF1776" s="77" t="s">
        <v>155</v>
      </c>
      <c r="GG1776" s="77" t="s">
        <v>438</v>
      </c>
      <c r="GH1776" s="77" t="s">
        <v>467</v>
      </c>
      <c r="GI1776" s="77">
        <v>2021</v>
      </c>
      <c r="GJ1776" s="77" t="s">
        <v>305</v>
      </c>
      <c r="GK1776" s="77">
        <v>0.69641821681223082</v>
      </c>
      <c r="GL1776" s="77">
        <v>808.58011199999999</v>
      </c>
      <c r="GM1776" s="77">
        <v>2021</v>
      </c>
      <c r="GN1776" s="77" t="s">
        <v>175</v>
      </c>
      <c r="GO1776" s="77">
        <v>0.13250000000000001</v>
      </c>
      <c r="GP1776" s="77">
        <v>3</v>
      </c>
      <c r="GQ1776" s="77">
        <v>0</v>
      </c>
      <c r="GR1776" s="77" t="s">
        <v>423</v>
      </c>
      <c r="GS1776" s="77">
        <v>0.1527377521613833</v>
      </c>
      <c r="GT1776" s="77">
        <v>0.10636935300013901</v>
      </c>
      <c r="GU1776" s="77">
        <v>0.1527377521613833</v>
      </c>
      <c r="GV1776" s="77">
        <v>0.10636935300013901</v>
      </c>
      <c r="GW1776" s="77">
        <v>0</v>
      </c>
      <c r="GX1776" s="77">
        <v>0</v>
      </c>
      <c r="GY1776" s="77">
        <v>0</v>
      </c>
      <c r="GZ1776" s="77">
        <v>0</v>
      </c>
    </row>
    <row r="1777" spans="98:208" x14ac:dyDescent="0.25">
      <c r="CT1777" s="77" t="s">
        <v>155</v>
      </c>
      <c r="CU1777" s="77" t="s">
        <v>458</v>
      </c>
      <c r="CV1777" s="77" t="s">
        <v>446</v>
      </c>
      <c r="CW1777" s="77">
        <v>2023</v>
      </c>
      <c r="CX1777" s="77">
        <v>0</v>
      </c>
      <c r="CY1777" s="77">
        <v>0</v>
      </c>
      <c r="CZ1777" s="77">
        <v>0</v>
      </c>
      <c r="DA1777" s="77">
        <v>0</v>
      </c>
      <c r="DB1777" s="77">
        <v>8.0408269036976912E-2</v>
      </c>
      <c r="DC1777" s="77">
        <v>3.7590224611390603E-2</v>
      </c>
      <c r="DD1777" s="77">
        <v>1.631433411568469E-3</v>
      </c>
      <c r="DE1777" s="77">
        <v>4.1186611014017389E-2</v>
      </c>
      <c r="DF1777" s="77">
        <v>0</v>
      </c>
      <c r="DG1777" s="77">
        <v>8.1378100371604419E-3</v>
      </c>
      <c r="DH1777" s="77">
        <v>8.1378100371604419E-3</v>
      </c>
      <c r="DI1777" s="77">
        <v>8.1378100371604419E-3</v>
      </c>
      <c r="DJ1777" s="77">
        <v>2.541113870833812E-3</v>
      </c>
      <c r="DL1777" s="77">
        <v>0</v>
      </c>
      <c r="DM1777" s="77">
        <v>0</v>
      </c>
      <c r="DN1777" s="77">
        <v>0</v>
      </c>
      <c r="DO1777" s="77">
        <v>0</v>
      </c>
      <c r="DP1777" s="77">
        <v>2.0679101963639019E-5</v>
      </c>
      <c r="DQ1777" s="77">
        <v>2.0679101963639019E-5</v>
      </c>
      <c r="DR1777" s="77">
        <v>0</v>
      </c>
      <c r="DS1777" s="77">
        <v>2.0679101963639019E-5</v>
      </c>
      <c r="DT1777" s="77">
        <v>2.0679101963639019E-5</v>
      </c>
      <c r="DU1777" s="77">
        <v>0</v>
      </c>
      <c r="DV1777" s="77">
        <v>2.0679101963639019E-5</v>
      </c>
      <c r="DW1777" s="77">
        <v>2.0679101963639019E-5</v>
      </c>
      <c r="GE1777" s="77" t="s">
        <v>425</v>
      </c>
      <c r="GF1777" s="77" t="s">
        <v>155</v>
      </c>
      <c r="GG1777" s="77" t="s">
        <v>438</v>
      </c>
      <c r="GH1777" s="77" t="s">
        <v>467</v>
      </c>
      <c r="GI1777" s="77">
        <v>2021</v>
      </c>
      <c r="GJ1777" s="77" t="s">
        <v>301</v>
      </c>
      <c r="GK1777" s="77">
        <v>2.941964152281022</v>
      </c>
      <c r="GL1777" s="77">
        <v>808.58011199999999</v>
      </c>
      <c r="GM1777" s="77">
        <v>2021</v>
      </c>
      <c r="GN1777" s="77" t="s">
        <v>175</v>
      </c>
      <c r="GO1777" s="77">
        <v>5.3000000000000005E-2</v>
      </c>
      <c r="GP1777" s="77">
        <v>3</v>
      </c>
      <c r="GQ1777" s="77">
        <v>0</v>
      </c>
      <c r="GR1777" s="77" t="s">
        <v>423</v>
      </c>
      <c r="GS1777" s="77">
        <v>5.59662090813094E-2</v>
      </c>
      <c r="GT1777" s="77">
        <v>0.16465058085627685</v>
      </c>
      <c r="GU1777" s="77">
        <v>5.59662090813094E-2</v>
      </c>
      <c r="GV1777" s="77">
        <v>0.16465058085627685</v>
      </c>
      <c r="GW1777" s="77">
        <v>0</v>
      </c>
      <c r="GX1777" s="77">
        <v>0</v>
      </c>
      <c r="GY1777" s="77">
        <v>0</v>
      </c>
      <c r="GZ1777" s="77">
        <v>0</v>
      </c>
    </row>
    <row r="1778" spans="98:208" x14ac:dyDescent="0.25">
      <c r="CT1778" s="77" t="s">
        <v>155</v>
      </c>
      <c r="CU1778" s="77" t="s">
        <v>458</v>
      </c>
      <c r="CV1778" s="77" t="s">
        <v>446</v>
      </c>
      <c r="CW1778" s="77">
        <v>2024</v>
      </c>
      <c r="CX1778" s="77">
        <v>0</v>
      </c>
      <c r="CY1778" s="77">
        <v>0</v>
      </c>
      <c r="CZ1778" s="77">
        <v>0</v>
      </c>
      <c r="DA1778" s="77">
        <v>0</v>
      </c>
      <c r="DB1778" s="77">
        <v>8.0408269036976912E-2</v>
      </c>
      <c r="DC1778" s="77">
        <v>3.7590224611390603E-2</v>
      </c>
      <c r="DD1778" s="77">
        <v>1.631433411568469E-3</v>
      </c>
      <c r="DE1778" s="77">
        <v>4.1186611014017389E-2</v>
      </c>
      <c r="DF1778" s="77">
        <v>0</v>
      </c>
      <c r="DG1778" s="77">
        <v>0</v>
      </c>
      <c r="DH1778" s="77">
        <v>8.1378100371604419E-3</v>
      </c>
      <c r="DI1778" s="77">
        <v>8.1378100371604419E-3</v>
      </c>
      <c r="DJ1778" s="77">
        <v>2.541113870833812E-3</v>
      </c>
      <c r="DL1778" s="77">
        <v>0</v>
      </c>
      <c r="DM1778" s="77">
        <v>0</v>
      </c>
      <c r="DN1778" s="77">
        <v>0</v>
      </c>
      <c r="DO1778" s="77">
        <v>0</v>
      </c>
      <c r="DP1778" s="77">
        <v>0</v>
      </c>
      <c r="DQ1778" s="77">
        <v>0</v>
      </c>
      <c r="DR1778" s="77">
        <v>0</v>
      </c>
      <c r="DS1778" s="77">
        <v>2.0679101963639019E-5</v>
      </c>
      <c r="DT1778" s="77">
        <v>2.0679101963639019E-5</v>
      </c>
      <c r="DU1778" s="77">
        <v>0</v>
      </c>
      <c r="DV1778" s="77">
        <v>2.0679101963639019E-5</v>
      </c>
      <c r="DW1778" s="77">
        <v>2.0679101963639019E-5</v>
      </c>
      <c r="GE1778" s="77" t="s">
        <v>427</v>
      </c>
      <c r="GF1778" s="77" t="s">
        <v>155</v>
      </c>
      <c r="GG1778" s="77" t="s">
        <v>438</v>
      </c>
      <c r="GH1778" s="77" t="s">
        <v>467</v>
      </c>
      <c r="GI1778" s="77">
        <v>2021</v>
      </c>
      <c r="GJ1778" s="77" t="s">
        <v>303</v>
      </c>
      <c r="GK1778" s="77">
        <v>1.6021759622082909</v>
      </c>
      <c r="GL1778" s="77">
        <v>808.58011199999999</v>
      </c>
      <c r="GM1778" s="77">
        <v>2021</v>
      </c>
      <c r="GN1778" s="77" t="s">
        <v>175</v>
      </c>
      <c r="GO1778" s="77">
        <v>5.3000000000000005E-2</v>
      </c>
      <c r="GP1778" s="77">
        <v>3</v>
      </c>
      <c r="GQ1778" s="77">
        <v>0</v>
      </c>
      <c r="GR1778" s="77" t="s">
        <v>423</v>
      </c>
      <c r="GS1778" s="77">
        <v>5.59662090813094E-2</v>
      </c>
      <c r="GT1778" s="77">
        <v>8.9667714885997285E-2</v>
      </c>
      <c r="GU1778" s="77">
        <v>5.59662090813094E-2</v>
      </c>
      <c r="GV1778" s="77">
        <v>8.9667714885997285E-2</v>
      </c>
      <c r="GW1778" s="77">
        <v>0</v>
      </c>
      <c r="GX1778" s="77">
        <v>0</v>
      </c>
      <c r="GY1778" s="77">
        <v>0</v>
      </c>
      <c r="GZ1778" s="77">
        <v>0</v>
      </c>
    </row>
    <row r="1779" spans="98:208" x14ac:dyDescent="0.25">
      <c r="CT1779" s="77" t="s">
        <v>155</v>
      </c>
      <c r="CU1779" s="77" t="s">
        <v>458</v>
      </c>
      <c r="CV1779" s="77" t="s">
        <v>446</v>
      </c>
      <c r="CW1779" s="77">
        <v>2025</v>
      </c>
      <c r="CX1779" s="77">
        <v>0</v>
      </c>
      <c r="CY1779" s="77">
        <v>0</v>
      </c>
      <c r="CZ1779" s="77">
        <v>0</v>
      </c>
      <c r="DA1779" s="77">
        <v>0</v>
      </c>
      <c r="DB1779" s="77">
        <v>8.0408269036976912E-2</v>
      </c>
      <c r="DC1779" s="77">
        <v>3.7590224611390603E-2</v>
      </c>
      <c r="DD1779" s="77">
        <v>1.631433411568469E-3</v>
      </c>
      <c r="DE1779" s="77">
        <v>4.1186611014017389E-2</v>
      </c>
      <c r="DF1779" s="77">
        <v>0</v>
      </c>
      <c r="DG1779" s="77">
        <v>0</v>
      </c>
      <c r="DH1779" s="77">
        <v>0</v>
      </c>
      <c r="DI1779" s="77">
        <v>8.1378100371604419E-3</v>
      </c>
      <c r="DJ1779" s="77">
        <v>2.541113870833812E-3</v>
      </c>
      <c r="DL1779" s="77">
        <v>0</v>
      </c>
      <c r="DM1779" s="77">
        <v>0</v>
      </c>
      <c r="DN1779" s="77">
        <v>0</v>
      </c>
      <c r="DO1779" s="77">
        <v>0</v>
      </c>
      <c r="DP1779" s="77">
        <v>0</v>
      </c>
      <c r="DQ1779" s="77">
        <v>0</v>
      </c>
      <c r="DR1779" s="77">
        <v>0</v>
      </c>
      <c r="DS1779" s="77">
        <v>0</v>
      </c>
      <c r="DT1779" s="77">
        <v>0</v>
      </c>
      <c r="DU1779" s="77">
        <v>0</v>
      </c>
      <c r="DV1779" s="77">
        <v>2.0679101963639019E-5</v>
      </c>
      <c r="DW1779" s="77">
        <v>2.0679101963639019E-5</v>
      </c>
      <c r="GE1779" s="77" t="s">
        <v>422</v>
      </c>
      <c r="GF1779" s="77" t="s">
        <v>155</v>
      </c>
      <c r="GG1779" s="77" t="s">
        <v>438</v>
      </c>
      <c r="GH1779" s="77" t="s">
        <v>467</v>
      </c>
      <c r="GI1779" s="77">
        <v>2022</v>
      </c>
      <c r="GJ1779" s="77" t="s">
        <v>305</v>
      </c>
      <c r="GK1779" s="77">
        <v>0.69641821681223082</v>
      </c>
      <c r="GL1779" s="77">
        <v>808.58011199999999</v>
      </c>
      <c r="GM1779" s="77">
        <v>2022</v>
      </c>
      <c r="GN1779" s="77" t="s">
        <v>175</v>
      </c>
      <c r="GO1779" s="77">
        <v>0.13250000000000001</v>
      </c>
      <c r="GP1779" s="77">
        <v>3</v>
      </c>
      <c r="GQ1779" s="77">
        <v>0</v>
      </c>
      <c r="GR1779" s="77" t="s">
        <v>423</v>
      </c>
      <c r="GS1779" s="77">
        <v>0.1527377521613833</v>
      </c>
      <c r="GT1779" s="77">
        <v>0.10636935300013901</v>
      </c>
      <c r="GU1779" s="77">
        <v>0.1527377521613833</v>
      </c>
      <c r="GV1779" s="77">
        <v>0.10636935300013901</v>
      </c>
      <c r="GW1779" s="77">
        <v>0.1527377521613833</v>
      </c>
      <c r="GX1779" s="77">
        <v>0.10636935300013901</v>
      </c>
      <c r="GY1779" s="77">
        <v>0</v>
      </c>
      <c r="GZ1779" s="77">
        <v>0</v>
      </c>
    </row>
    <row r="1780" spans="98:208" x14ac:dyDescent="0.25">
      <c r="CT1780" s="77" t="s">
        <v>155</v>
      </c>
      <c r="CU1780" s="77" t="s">
        <v>458</v>
      </c>
      <c r="CV1780" s="77" t="s">
        <v>453</v>
      </c>
      <c r="CW1780" s="77">
        <v>2020</v>
      </c>
      <c r="CX1780" s="77">
        <v>0</v>
      </c>
      <c r="CY1780" s="77">
        <v>0</v>
      </c>
      <c r="CZ1780" s="77">
        <v>0</v>
      </c>
      <c r="DA1780" s="77">
        <v>0</v>
      </c>
      <c r="DB1780" s="77">
        <v>14146.13064133252</v>
      </c>
      <c r="DC1780" s="77">
        <v>222.22942162783059</v>
      </c>
      <c r="DD1780" s="77">
        <v>8585.7228092479454</v>
      </c>
      <c r="DE1780" s="77">
        <v>5338.178410456745</v>
      </c>
      <c r="DF1780" s="77">
        <v>813.21078921305093</v>
      </c>
      <c r="DG1780" s="77">
        <v>0</v>
      </c>
      <c r="DH1780" s="77">
        <v>0</v>
      </c>
      <c r="DI1780" s="77">
        <v>0</v>
      </c>
      <c r="DJ1780" s="77">
        <v>9.4519217216118337E-5</v>
      </c>
      <c r="DL1780" s="77">
        <v>0</v>
      </c>
      <c r="DM1780" s="77">
        <v>7.6864047228119389E-2</v>
      </c>
      <c r="DN1780" s="77">
        <v>7.6864047228119389E-2</v>
      </c>
      <c r="DO1780" s="77">
        <v>0</v>
      </c>
      <c r="DP1780" s="77">
        <v>0</v>
      </c>
      <c r="DQ1780" s="77">
        <v>0</v>
      </c>
      <c r="DR1780" s="77">
        <v>0</v>
      </c>
      <c r="DS1780" s="77">
        <v>0</v>
      </c>
      <c r="DT1780" s="77">
        <v>0</v>
      </c>
      <c r="DU1780" s="77">
        <v>0</v>
      </c>
      <c r="DV1780" s="77">
        <v>0</v>
      </c>
      <c r="DW1780" s="77">
        <v>0</v>
      </c>
      <c r="GE1780" s="77" t="s">
        <v>425</v>
      </c>
      <c r="GF1780" s="77" t="s">
        <v>155</v>
      </c>
      <c r="GG1780" s="77" t="s">
        <v>438</v>
      </c>
      <c r="GH1780" s="77" t="s">
        <v>467</v>
      </c>
      <c r="GI1780" s="77">
        <v>2022</v>
      </c>
      <c r="GJ1780" s="77" t="s">
        <v>301</v>
      </c>
      <c r="GK1780" s="77">
        <v>2.941964152281022</v>
      </c>
      <c r="GL1780" s="77">
        <v>808.58011199999999</v>
      </c>
      <c r="GM1780" s="77">
        <v>2022</v>
      </c>
      <c r="GN1780" s="77" t="s">
        <v>175</v>
      </c>
      <c r="GO1780" s="77">
        <v>5.3000000000000005E-2</v>
      </c>
      <c r="GP1780" s="77">
        <v>3</v>
      </c>
      <c r="GQ1780" s="77">
        <v>0</v>
      </c>
      <c r="GR1780" s="77" t="s">
        <v>423</v>
      </c>
      <c r="GS1780" s="77">
        <v>5.59662090813094E-2</v>
      </c>
      <c r="GT1780" s="77">
        <v>0.16465058085627685</v>
      </c>
      <c r="GU1780" s="77">
        <v>5.59662090813094E-2</v>
      </c>
      <c r="GV1780" s="77">
        <v>0.16465058085627685</v>
      </c>
      <c r="GW1780" s="77">
        <v>5.59662090813094E-2</v>
      </c>
      <c r="GX1780" s="77">
        <v>0.16465058085627685</v>
      </c>
      <c r="GY1780" s="77">
        <v>0</v>
      </c>
      <c r="GZ1780" s="77">
        <v>0</v>
      </c>
    </row>
    <row r="1781" spans="98:208" x14ac:dyDescent="0.25">
      <c r="CT1781" s="77" t="s">
        <v>155</v>
      </c>
      <c r="CU1781" s="77" t="s">
        <v>458</v>
      </c>
      <c r="CV1781" s="77" t="s">
        <v>453</v>
      </c>
      <c r="CW1781" s="77">
        <v>2021</v>
      </c>
      <c r="CX1781" s="77">
        <v>0</v>
      </c>
      <c r="CY1781" s="77">
        <v>0</v>
      </c>
      <c r="CZ1781" s="77">
        <v>0</v>
      </c>
      <c r="DA1781" s="77">
        <v>0</v>
      </c>
      <c r="DB1781" s="77">
        <v>14146.13064133252</v>
      </c>
      <c r="DC1781" s="77">
        <v>222.22942162783059</v>
      </c>
      <c r="DD1781" s="77">
        <v>8585.7228092479454</v>
      </c>
      <c r="DE1781" s="77">
        <v>5338.178410456745</v>
      </c>
      <c r="DF1781" s="77">
        <v>813.21078921305093</v>
      </c>
      <c r="DG1781" s="77">
        <v>813.21078921305093</v>
      </c>
      <c r="DH1781" s="77">
        <v>0</v>
      </c>
      <c r="DI1781" s="77">
        <v>0</v>
      </c>
      <c r="DJ1781" s="77">
        <v>9.4519217216118337E-5</v>
      </c>
      <c r="DL1781" s="77">
        <v>0</v>
      </c>
      <c r="DM1781" s="77">
        <v>7.6864047228119389E-2</v>
      </c>
      <c r="DN1781" s="77">
        <v>7.6864047228119389E-2</v>
      </c>
      <c r="DO1781" s="77">
        <v>0</v>
      </c>
      <c r="DP1781" s="77">
        <v>7.6864047228119389E-2</v>
      </c>
      <c r="DQ1781" s="77">
        <v>7.6864047228119389E-2</v>
      </c>
      <c r="DR1781" s="77">
        <v>0</v>
      </c>
      <c r="DS1781" s="77">
        <v>0</v>
      </c>
      <c r="DT1781" s="77">
        <v>0</v>
      </c>
      <c r="DU1781" s="77">
        <v>0</v>
      </c>
      <c r="DV1781" s="77">
        <v>0</v>
      </c>
      <c r="DW1781" s="77">
        <v>0</v>
      </c>
      <c r="GE1781" s="77" t="s">
        <v>427</v>
      </c>
      <c r="GF1781" s="77" t="s">
        <v>155</v>
      </c>
      <c r="GG1781" s="77" t="s">
        <v>438</v>
      </c>
      <c r="GH1781" s="77" t="s">
        <v>467</v>
      </c>
      <c r="GI1781" s="77">
        <v>2022</v>
      </c>
      <c r="GJ1781" s="77" t="s">
        <v>303</v>
      </c>
      <c r="GK1781" s="77">
        <v>1.6021759622082909</v>
      </c>
      <c r="GL1781" s="77">
        <v>808.58011199999999</v>
      </c>
      <c r="GM1781" s="77">
        <v>2022</v>
      </c>
      <c r="GN1781" s="77" t="s">
        <v>175</v>
      </c>
      <c r="GO1781" s="77">
        <v>5.3000000000000005E-2</v>
      </c>
      <c r="GP1781" s="77">
        <v>3</v>
      </c>
      <c r="GQ1781" s="77">
        <v>0</v>
      </c>
      <c r="GR1781" s="77" t="s">
        <v>423</v>
      </c>
      <c r="GS1781" s="77">
        <v>5.59662090813094E-2</v>
      </c>
      <c r="GT1781" s="77">
        <v>8.9667714885997285E-2</v>
      </c>
      <c r="GU1781" s="77">
        <v>5.59662090813094E-2</v>
      </c>
      <c r="GV1781" s="77">
        <v>8.9667714885997285E-2</v>
      </c>
      <c r="GW1781" s="77">
        <v>5.59662090813094E-2</v>
      </c>
      <c r="GX1781" s="77">
        <v>8.9667714885997285E-2</v>
      </c>
      <c r="GY1781" s="77">
        <v>0</v>
      </c>
      <c r="GZ1781" s="77">
        <v>0</v>
      </c>
    </row>
    <row r="1782" spans="98:208" x14ac:dyDescent="0.25">
      <c r="CT1782" s="77" t="s">
        <v>155</v>
      </c>
      <c r="CU1782" s="77" t="s">
        <v>458</v>
      </c>
      <c r="CV1782" s="77" t="s">
        <v>453</v>
      </c>
      <c r="CW1782" s="77">
        <v>2022</v>
      </c>
      <c r="CX1782" s="77">
        <v>0</v>
      </c>
      <c r="CY1782" s="77">
        <v>0</v>
      </c>
      <c r="CZ1782" s="77">
        <v>0</v>
      </c>
      <c r="DA1782" s="77">
        <v>0</v>
      </c>
      <c r="DB1782" s="77">
        <v>14146.13064133252</v>
      </c>
      <c r="DC1782" s="77">
        <v>222.22942162783059</v>
      </c>
      <c r="DD1782" s="77">
        <v>8585.7228092479454</v>
      </c>
      <c r="DE1782" s="77">
        <v>5338.178410456745</v>
      </c>
      <c r="DF1782" s="77">
        <v>813.21078921305093</v>
      </c>
      <c r="DG1782" s="77">
        <v>813.21078921305093</v>
      </c>
      <c r="DH1782" s="77">
        <v>813.21078921305093</v>
      </c>
      <c r="DI1782" s="77">
        <v>0</v>
      </c>
      <c r="DJ1782" s="77">
        <v>9.4519217216118337E-5</v>
      </c>
      <c r="DL1782" s="77">
        <v>0</v>
      </c>
      <c r="DM1782" s="77">
        <v>7.6864047228119389E-2</v>
      </c>
      <c r="DN1782" s="77">
        <v>7.6864047228119389E-2</v>
      </c>
      <c r="DO1782" s="77">
        <v>0</v>
      </c>
      <c r="DP1782" s="77">
        <v>7.6864047228119389E-2</v>
      </c>
      <c r="DQ1782" s="77">
        <v>7.6864047228119389E-2</v>
      </c>
      <c r="DR1782" s="77">
        <v>0</v>
      </c>
      <c r="DS1782" s="77">
        <v>7.6864047228119389E-2</v>
      </c>
      <c r="DT1782" s="77">
        <v>7.6864047228119389E-2</v>
      </c>
      <c r="DU1782" s="77">
        <v>0</v>
      </c>
      <c r="DV1782" s="77">
        <v>0</v>
      </c>
      <c r="DW1782" s="77">
        <v>0</v>
      </c>
      <c r="GE1782" s="77" t="s">
        <v>422</v>
      </c>
      <c r="GF1782" s="77" t="s">
        <v>155</v>
      </c>
      <c r="GG1782" s="77" t="s">
        <v>438</v>
      </c>
      <c r="GH1782" s="77" t="s">
        <v>467</v>
      </c>
      <c r="GI1782" s="77">
        <v>2023</v>
      </c>
      <c r="GJ1782" s="77" t="s">
        <v>305</v>
      </c>
      <c r="GK1782" s="77">
        <v>0.71896016785821348</v>
      </c>
      <c r="GL1782" s="77">
        <v>808.58011199999999</v>
      </c>
      <c r="GM1782" s="77">
        <v>2023</v>
      </c>
      <c r="GN1782" s="77" t="s">
        <v>175</v>
      </c>
      <c r="GO1782" s="77">
        <v>0.13250000000000001</v>
      </c>
      <c r="GP1782" s="77">
        <v>3</v>
      </c>
      <c r="GQ1782" s="77">
        <v>0</v>
      </c>
      <c r="GR1782" s="77" t="s">
        <v>423</v>
      </c>
      <c r="GS1782" s="77">
        <v>0</v>
      </c>
      <c r="GT1782" s="77">
        <v>0</v>
      </c>
      <c r="GU1782" s="77">
        <v>0.1527377521613833</v>
      </c>
      <c r="GV1782" s="77">
        <v>0.10981235993223434</v>
      </c>
      <c r="GW1782" s="77">
        <v>0.1527377521613833</v>
      </c>
      <c r="GX1782" s="77">
        <v>0.10981235993223434</v>
      </c>
      <c r="GY1782" s="77">
        <v>0.1527377521613833</v>
      </c>
      <c r="GZ1782" s="77">
        <v>0.10981235993223434</v>
      </c>
    </row>
    <row r="1783" spans="98:208" x14ac:dyDescent="0.25">
      <c r="CT1783" s="77" t="s">
        <v>155</v>
      </c>
      <c r="CU1783" s="77" t="s">
        <v>458</v>
      </c>
      <c r="CV1783" s="77" t="s">
        <v>453</v>
      </c>
      <c r="CW1783" s="77">
        <v>2023</v>
      </c>
      <c r="CX1783" s="77">
        <v>0</v>
      </c>
      <c r="CY1783" s="77">
        <v>0</v>
      </c>
      <c r="CZ1783" s="77">
        <v>0</v>
      </c>
      <c r="DA1783" s="77">
        <v>0</v>
      </c>
      <c r="DB1783" s="77">
        <v>14664.63755643663</v>
      </c>
      <c r="DC1783" s="77">
        <v>233.23007680793921</v>
      </c>
      <c r="DD1783" s="77">
        <v>8896.5159934285948</v>
      </c>
      <c r="DE1783" s="77">
        <v>5534.8914862000938</v>
      </c>
      <c r="DF1783" s="77">
        <v>0</v>
      </c>
      <c r="DG1783" s="77">
        <v>843.29420601054312</v>
      </c>
      <c r="DH1783" s="77">
        <v>843.29420601054312</v>
      </c>
      <c r="DI1783" s="77">
        <v>843.29420601054312</v>
      </c>
      <c r="DJ1783" s="77">
        <v>9.4519217216118337E-5</v>
      </c>
      <c r="DL1783" s="77">
        <v>0</v>
      </c>
      <c r="DM1783" s="77">
        <v>0</v>
      </c>
      <c r="DN1783" s="77">
        <v>0</v>
      </c>
      <c r="DO1783" s="77">
        <v>0</v>
      </c>
      <c r="DP1783" s="77">
        <v>7.9707508235004568E-2</v>
      </c>
      <c r="DQ1783" s="77">
        <v>7.9707508235004568E-2</v>
      </c>
      <c r="DR1783" s="77">
        <v>0</v>
      </c>
      <c r="DS1783" s="77">
        <v>7.9707508235004568E-2</v>
      </c>
      <c r="DT1783" s="77">
        <v>7.9707508235004568E-2</v>
      </c>
      <c r="DU1783" s="77">
        <v>0</v>
      </c>
      <c r="DV1783" s="77">
        <v>7.9707508235004568E-2</v>
      </c>
      <c r="DW1783" s="77">
        <v>7.9707508235004568E-2</v>
      </c>
      <c r="GE1783" s="77" t="s">
        <v>425</v>
      </c>
      <c r="GF1783" s="77" t="s">
        <v>155</v>
      </c>
      <c r="GG1783" s="77" t="s">
        <v>438</v>
      </c>
      <c r="GH1783" s="77" t="s">
        <v>467</v>
      </c>
      <c r="GI1783" s="77">
        <v>2023</v>
      </c>
      <c r="GJ1783" s="77" t="s">
        <v>301</v>
      </c>
      <c r="GK1783" s="77">
        <v>3.0714971986151078</v>
      </c>
      <c r="GL1783" s="77">
        <v>808.58011199999999</v>
      </c>
      <c r="GM1783" s="77">
        <v>2023</v>
      </c>
      <c r="GN1783" s="77" t="s">
        <v>175</v>
      </c>
      <c r="GO1783" s="77">
        <v>5.3000000000000005E-2</v>
      </c>
      <c r="GP1783" s="77">
        <v>3</v>
      </c>
      <c r="GQ1783" s="77">
        <v>0</v>
      </c>
      <c r="GR1783" s="77" t="s">
        <v>423</v>
      </c>
      <c r="GS1783" s="77">
        <v>0</v>
      </c>
      <c r="GT1783" s="77">
        <v>0</v>
      </c>
      <c r="GU1783" s="77">
        <v>5.59662090813094E-2</v>
      </c>
      <c r="GV1783" s="77">
        <v>0.17190005441034922</v>
      </c>
      <c r="GW1783" s="77">
        <v>5.59662090813094E-2</v>
      </c>
      <c r="GX1783" s="77">
        <v>0.17190005441034922</v>
      </c>
      <c r="GY1783" s="77">
        <v>5.59662090813094E-2</v>
      </c>
      <c r="GZ1783" s="77">
        <v>0.17190005441034922</v>
      </c>
    </row>
    <row r="1784" spans="98:208" x14ac:dyDescent="0.25">
      <c r="CT1784" s="77" t="s">
        <v>155</v>
      </c>
      <c r="CU1784" s="77" t="s">
        <v>458</v>
      </c>
      <c r="CV1784" s="77" t="s">
        <v>453</v>
      </c>
      <c r="CW1784" s="77">
        <v>2024</v>
      </c>
      <c r="CX1784" s="77">
        <v>0</v>
      </c>
      <c r="CY1784" s="77">
        <v>0</v>
      </c>
      <c r="CZ1784" s="77">
        <v>0</v>
      </c>
      <c r="DA1784" s="77">
        <v>0</v>
      </c>
      <c r="DB1784" s="77">
        <v>14664.63755643663</v>
      </c>
      <c r="DC1784" s="77">
        <v>233.23007680793921</v>
      </c>
      <c r="DD1784" s="77">
        <v>8896.5159934285948</v>
      </c>
      <c r="DE1784" s="77">
        <v>5534.8914862000938</v>
      </c>
      <c r="DF1784" s="77">
        <v>0</v>
      </c>
      <c r="DG1784" s="77">
        <v>0</v>
      </c>
      <c r="DH1784" s="77">
        <v>843.29420601054312</v>
      </c>
      <c r="DI1784" s="77">
        <v>843.29420601054312</v>
      </c>
      <c r="DJ1784" s="77">
        <v>9.4519217216118337E-5</v>
      </c>
      <c r="DL1784" s="77">
        <v>0</v>
      </c>
      <c r="DM1784" s="77">
        <v>0</v>
      </c>
      <c r="DN1784" s="77">
        <v>0</v>
      </c>
      <c r="DO1784" s="77">
        <v>0</v>
      </c>
      <c r="DP1784" s="77">
        <v>0</v>
      </c>
      <c r="DQ1784" s="77">
        <v>0</v>
      </c>
      <c r="DR1784" s="77">
        <v>0</v>
      </c>
      <c r="DS1784" s="77">
        <v>7.9707508235004568E-2</v>
      </c>
      <c r="DT1784" s="77">
        <v>7.9707508235004568E-2</v>
      </c>
      <c r="DU1784" s="77">
        <v>0</v>
      </c>
      <c r="DV1784" s="77">
        <v>7.9707508235004568E-2</v>
      </c>
      <c r="DW1784" s="77">
        <v>7.9707508235004568E-2</v>
      </c>
      <c r="GE1784" s="77" t="s">
        <v>427</v>
      </c>
      <c r="GF1784" s="77" t="s">
        <v>155</v>
      </c>
      <c r="GG1784" s="77" t="s">
        <v>438</v>
      </c>
      <c r="GH1784" s="77" t="s">
        <v>467</v>
      </c>
      <c r="GI1784" s="77">
        <v>2023</v>
      </c>
      <c r="GJ1784" s="77" t="s">
        <v>303</v>
      </c>
      <c r="GK1784" s="77">
        <v>1.684577240534449</v>
      </c>
      <c r="GL1784" s="77">
        <v>808.58011199999999</v>
      </c>
      <c r="GM1784" s="77">
        <v>2023</v>
      </c>
      <c r="GN1784" s="77" t="s">
        <v>175</v>
      </c>
      <c r="GO1784" s="77">
        <v>5.3000000000000005E-2</v>
      </c>
      <c r="GP1784" s="77">
        <v>3</v>
      </c>
      <c r="GQ1784" s="77">
        <v>0</v>
      </c>
      <c r="GR1784" s="77" t="s">
        <v>423</v>
      </c>
      <c r="GS1784" s="77">
        <v>0</v>
      </c>
      <c r="GT1784" s="77">
        <v>0</v>
      </c>
      <c r="GU1784" s="77">
        <v>5.59662090813094E-2</v>
      </c>
      <c r="GV1784" s="77">
        <v>9.4279402057366207E-2</v>
      </c>
      <c r="GW1784" s="77">
        <v>5.59662090813094E-2</v>
      </c>
      <c r="GX1784" s="77">
        <v>9.4279402057366207E-2</v>
      </c>
      <c r="GY1784" s="77">
        <v>5.59662090813094E-2</v>
      </c>
      <c r="GZ1784" s="77">
        <v>9.4279402057366207E-2</v>
      </c>
    </row>
    <row r="1785" spans="98:208" x14ac:dyDescent="0.25">
      <c r="CT1785" s="77" t="s">
        <v>155</v>
      </c>
      <c r="CU1785" s="77" t="s">
        <v>458</v>
      </c>
      <c r="CV1785" s="77" t="s">
        <v>453</v>
      </c>
      <c r="CW1785" s="77">
        <v>2025</v>
      </c>
      <c r="CX1785" s="77">
        <v>0</v>
      </c>
      <c r="CY1785" s="77">
        <v>0</v>
      </c>
      <c r="CZ1785" s="77">
        <v>0</v>
      </c>
      <c r="DA1785" s="77">
        <v>0</v>
      </c>
      <c r="DB1785" s="77">
        <v>14664.63755643663</v>
      </c>
      <c r="DC1785" s="77">
        <v>233.23007680793921</v>
      </c>
      <c r="DD1785" s="77">
        <v>8896.5159934285948</v>
      </c>
      <c r="DE1785" s="77">
        <v>5534.8914862000938</v>
      </c>
      <c r="DF1785" s="77">
        <v>0</v>
      </c>
      <c r="DG1785" s="77">
        <v>0</v>
      </c>
      <c r="DH1785" s="77">
        <v>0</v>
      </c>
      <c r="DI1785" s="77">
        <v>843.29420601054312</v>
      </c>
      <c r="DJ1785" s="77">
        <v>9.4519217216118337E-5</v>
      </c>
      <c r="DL1785" s="77">
        <v>0</v>
      </c>
      <c r="DM1785" s="77">
        <v>0</v>
      </c>
      <c r="DN1785" s="77">
        <v>0</v>
      </c>
      <c r="DO1785" s="77">
        <v>0</v>
      </c>
      <c r="DP1785" s="77">
        <v>0</v>
      </c>
      <c r="DQ1785" s="77">
        <v>0</v>
      </c>
      <c r="DR1785" s="77">
        <v>0</v>
      </c>
      <c r="DS1785" s="77">
        <v>0</v>
      </c>
      <c r="DT1785" s="77">
        <v>0</v>
      </c>
      <c r="DU1785" s="77">
        <v>0</v>
      </c>
      <c r="DV1785" s="77">
        <v>7.9707508235004568E-2</v>
      </c>
      <c r="DW1785" s="77">
        <v>7.9707508235004568E-2</v>
      </c>
      <c r="GE1785" s="77" t="s">
        <v>422</v>
      </c>
      <c r="GF1785" s="77" t="s">
        <v>155</v>
      </c>
      <c r="GG1785" s="77" t="s">
        <v>438</v>
      </c>
      <c r="GH1785" s="77" t="s">
        <v>467</v>
      </c>
      <c r="GI1785" s="77">
        <v>2024</v>
      </c>
      <c r="GJ1785" s="77" t="s">
        <v>305</v>
      </c>
      <c r="GK1785" s="77">
        <v>0.71896016785821348</v>
      </c>
      <c r="GL1785" s="77">
        <v>808.58011199999999</v>
      </c>
      <c r="GM1785" s="77">
        <v>2024</v>
      </c>
      <c r="GN1785" s="77" t="s">
        <v>175</v>
      </c>
      <c r="GO1785" s="77">
        <v>0.13250000000000001</v>
      </c>
      <c r="GP1785" s="77">
        <v>3</v>
      </c>
      <c r="GQ1785" s="77">
        <v>0</v>
      </c>
      <c r="GR1785" s="77" t="s">
        <v>423</v>
      </c>
      <c r="GS1785" s="77">
        <v>0</v>
      </c>
      <c r="GT1785" s="77">
        <v>0</v>
      </c>
      <c r="GU1785" s="77">
        <v>0</v>
      </c>
      <c r="GV1785" s="77">
        <v>0</v>
      </c>
      <c r="GW1785" s="77">
        <v>0.1527377521613833</v>
      </c>
      <c r="GX1785" s="77">
        <v>0.10981235993223434</v>
      </c>
      <c r="GY1785" s="77">
        <v>0.1527377521613833</v>
      </c>
      <c r="GZ1785" s="77">
        <v>0.10981235993223434</v>
      </c>
    </row>
    <row r="1786" spans="98:208" x14ac:dyDescent="0.25">
      <c r="CT1786" s="77" t="s">
        <v>155</v>
      </c>
      <c r="CU1786" s="77" t="s">
        <v>458</v>
      </c>
      <c r="CV1786" s="77" t="s">
        <v>460</v>
      </c>
      <c r="CW1786" s="77">
        <v>2020</v>
      </c>
      <c r="CX1786" s="77">
        <v>0</v>
      </c>
      <c r="CY1786" s="77">
        <v>0</v>
      </c>
      <c r="CZ1786" s="77">
        <v>0</v>
      </c>
      <c r="DA1786" s="77">
        <v>0</v>
      </c>
      <c r="DB1786" s="77">
        <v>8807.9522308765045</v>
      </c>
      <c r="DC1786" s="77">
        <v>222.22942162784889</v>
      </c>
      <c r="DD1786" s="77">
        <v>8585.7228092486548</v>
      </c>
      <c r="DE1786" s="77">
        <v>0</v>
      </c>
      <c r="DF1786" s="77">
        <v>514.45318018013938</v>
      </c>
      <c r="DG1786" s="77">
        <v>0</v>
      </c>
      <c r="DH1786" s="77">
        <v>0</v>
      </c>
      <c r="DI1786" s="77">
        <v>0</v>
      </c>
      <c r="DJ1786" s="77">
        <v>1.1378940263091051E-5</v>
      </c>
      <c r="DL1786" s="77">
        <v>0</v>
      </c>
      <c r="DM1786" s="77">
        <v>5.8539320054270226E-3</v>
      </c>
      <c r="DN1786" s="77">
        <v>5.8539320054270226E-3</v>
      </c>
      <c r="DO1786" s="77">
        <v>0</v>
      </c>
      <c r="DP1786" s="77">
        <v>0</v>
      </c>
      <c r="DQ1786" s="77">
        <v>0</v>
      </c>
      <c r="DR1786" s="77">
        <v>0</v>
      </c>
      <c r="DS1786" s="77">
        <v>0</v>
      </c>
      <c r="DT1786" s="77">
        <v>0</v>
      </c>
      <c r="DU1786" s="77">
        <v>0</v>
      </c>
      <c r="DV1786" s="77">
        <v>0</v>
      </c>
      <c r="DW1786" s="77">
        <v>0</v>
      </c>
      <c r="GE1786" s="77" t="s">
        <v>425</v>
      </c>
      <c r="GF1786" s="77" t="s">
        <v>155</v>
      </c>
      <c r="GG1786" s="77" t="s">
        <v>438</v>
      </c>
      <c r="GH1786" s="77" t="s">
        <v>467</v>
      </c>
      <c r="GI1786" s="77">
        <v>2024</v>
      </c>
      <c r="GJ1786" s="77" t="s">
        <v>301</v>
      </c>
      <c r="GK1786" s="77">
        <v>3.0714971986151078</v>
      </c>
      <c r="GL1786" s="77">
        <v>808.58011199999999</v>
      </c>
      <c r="GM1786" s="77">
        <v>2024</v>
      </c>
      <c r="GN1786" s="77" t="s">
        <v>175</v>
      </c>
      <c r="GO1786" s="77">
        <v>5.3000000000000005E-2</v>
      </c>
      <c r="GP1786" s="77">
        <v>3</v>
      </c>
      <c r="GQ1786" s="77">
        <v>0</v>
      </c>
      <c r="GR1786" s="77" t="s">
        <v>423</v>
      </c>
      <c r="GS1786" s="77">
        <v>0</v>
      </c>
      <c r="GT1786" s="77">
        <v>0</v>
      </c>
      <c r="GU1786" s="77">
        <v>0</v>
      </c>
      <c r="GV1786" s="77">
        <v>0</v>
      </c>
      <c r="GW1786" s="77">
        <v>5.59662090813094E-2</v>
      </c>
      <c r="GX1786" s="77">
        <v>0.17190005441034922</v>
      </c>
      <c r="GY1786" s="77">
        <v>5.59662090813094E-2</v>
      </c>
      <c r="GZ1786" s="77">
        <v>0.17190005441034922</v>
      </c>
    </row>
    <row r="1787" spans="98:208" x14ac:dyDescent="0.25">
      <c r="CT1787" s="77" t="s">
        <v>155</v>
      </c>
      <c r="CU1787" s="77" t="s">
        <v>458</v>
      </c>
      <c r="CV1787" s="77" t="s">
        <v>460</v>
      </c>
      <c r="CW1787" s="77">
        <v>2021</v>
      </c>
      <c r="CX1787" s="77">
        <v>0</v>
      </c>
      <c r="CY1787" s="77">
        <v>0</v>
      </c>
      <c r="CZ1787" s="77">
        <v>0</v>
      </c>
      <c r="DA1787" s="77">
        <v>0</v>
      </c>
      <c r="DB1787" s="77">
        <v>8807.9522308765045</v>
      </c>
      <c r="DC1787" s="77">
        <v>222.22942162784889</v>
      </c>
      <c r="DD1787" s="77">
        <v>8585.7228092486548</v>
      </c>
      <c r="DE1787" s="77">
        <v>0</v>
      </c>
      <c r="DF1787" s="77">
        <v>514.45318018013938</v>
      </c>
      <c r="DG1787" s="77">
        <v>514.45318018013938</v>
      </c>
      <c r="DH1787" s="77">
        <v>0</v>
      </c>
      <c r="DI1787" s="77">
        <v>0</v>
      </c>
      <c r="DJ1787" s="77">
        <v>1.1378940263091051E-5</v>
      </c>
      <c r="DL1787" s="77">
        <v>0</v>
      </c>
      <c r="DM1787" s="77">
        <v>5.8539320054270226E-3</v>
      </c>
      <c r="DN1787" s="77">
        <v>5.8539320054270226E-3</v>
      </c>
      <c r="DO1787" s="77">
        <v>0</v>
      </c>
      <c r="DP1787" s="77">
        <v>5.8539320054270226E-3</v>
      </c>
      <c r="DQ1787" s="77">
        <v>5.8539320054270226E-3</v>
      </c>
      <c r="DR1787" s="77">
        <v>0</v>
      </c>
      <c r="DS1787" s="77">
        <v>0</v>
      </c>
      <c r="DT1787" s="77">
        <v>0</v>
      </c>
      <c r="DU1787" s="77">
        <v>0</v>
      </c>
      <c r="DV1787" s="77">
        <v>0</v>
      </c>
      <c r="DW1787" s="77">
        <v>0</v>
      </c>
      <c r="GE1787" s="77" t="s">
        <v>427</v>
      </c>
      <c r="GF1787" s="77" t="s">
        <v>155</v>
      </c>
      <c r="GG1787" s="77" t="s">
        <v>438</v>
      </c>
      <c r="GH1787" s="77" t="s">
        <v>467</v>
      </c>
      <c r="GI1787" s="77">
        <v>2024</v>
      </c>
      <c r="GJ1787" s="77" t="s">
        <v>303</v>
      </c>
      <c r="GK1787" s="77">
        <v>1.684577240534449</v>
      </c>
      <c r="GL1787" s="77">
        <v>808.58011199999999</v>
      </c>
      <c r="GM1787" s="77">
        <v>2024</v>
      </c>
      <c r="GN1787" s="77" t="s">
        <v>175</v>
      </c>
      <c r="GO1787" s="77">
        <v>5.3000000000000005E-2</v>
      </c>
      <c r="GP1787" s="77">
        <v>3</v>
      </c>
      <c r="GQ1787" s="77">
        <v>0</v>
      </c>
      <c r="GR1787" s="77" t="s">
        <v>423</v>
      </c>
      <c r="GS1787" s="77">
        <v>0</v>
      </c>
      <c r="GT1787" s="77">
        <v>0</v>
      </c>
      <c r="GU1787" s="77">
        <v>0</v>
      </c>
      <c r="GV1787" s="77">
        <v>0</v>
      </c>
      <c r="GW1787" s="77">
        <v>5.59662090813094E-2</v>
      </c>
      <c r="GX1787" s="77">
        <v>9.4279402057366207E-2</v>
      </c>
      <c r="GY1787" s="77">
        <v>5.59662090813094E-2</v>
      </c>
      <c r="GZ1787" s="77">
        <v>9.4279402057366207E-2</v>
      </c>
    </row>
    <row r="1788" spans="98:208" x14ac:dyDescent="0.25">
      <c r="CT1788" s="77" t="s">
        <v>155</v>
      </c>
      <c r="CU1788" s="77" t="s">
        <v>458</v>
      </c>
      <c r="CV1788" s="77" t="s">
        <v>460</v>
      </c>
      <c r="CW1788" s="77">
        <v>2022</v>
      </c>
      <c r="CX1788" s="77">
        <v>0</v>
      </c>
      <c r="CY1788" s="77">
        <v>0</v>
      </c>
      <c r="CZ1788" s="77">
        <v>0</v>
      </c>
      <c r="DA1788" s="77">
        <v>0</v>
      </c>
      <c r="DB1788" s="77">
        <v>8807.9522308765045</v>
      </c>
      <c r="DC1788" s="77">
        <v>222.22942162784889</v>
      </c>
      <c r="DD1788" s="77">
        <v>8585.7228092486548</v>
      </c>
      <c r="DE1788" s="77">
        <v>0</v>
      </c>
      <c r="DF1788" s="77">
        <v>514.45318018013938</v>
      </c>
      <c r="DG1788" s="77">
        <v>514.45318018013938</v>
      </c>
      <c r="DH1788" s="77">
        <v>514.45318018013938</v>
      </c>
      <c r="DI1788" s="77">
        <v>0</v>
      </c>
      <c r="DJ1788" s="77">
        <v>1.1378940263091051E-5</v>
      </c>
      <c r="DL1788" s="77">
        <v>0</v>
      </c>
      <c r="DM1788" s="77">
        <v>5.8539320054270226E-3</v>
      </c>
      <c r="DN1788" s="77">
        <v>5.8539320054270226E-3</v>
      </c>
      <c r="DO1788" s="77">
        <v>0</v>
      </c>
      <c r="DP1788" s="77">
        <v>5.8539320054270226E-3</v>
      </c>
      <c r="DQ1788" s="77">
        <v>5.8539320054270226E-3</v>
      </c>
      <c r="DR1788" s="77">
        <v>0</v>
      </c>
      <c r="DS1788" s="77">
        <v>5.8539320054270226E-3</v>
      </c>
      <c r="DT1788" s="77">
        <v>5.8539320054270226E-3</v>
      </c>
      <c r="DU1788" s="77">
        <v>0</v>
      </c>
      <c r="DV1788" s="77">
        <v>0</v>
      </c>
      <c r="DW1788" s="77">
        <v>0</v>
      </c>
      <c r="GE1788" s="77" t="s">
        <v>422</v>
      </c>
      <c r="GF1788" s="77" t="s">
        <v>155</v>
      </c>
      <c r="GG1788" s="77" t="s">
        <v>438</v>
      </c>
      <c r="GH1788" s="77" t="s">
        <v>467</v>
      </c>
      <c r="GI1788" s="77">
        <v>2025</v>
      </c>
      <c r="GJ1788" s="77" t="s">
        <v>305</v>
      </c>
      <c r="GK1788" s="77">
        <v>0.71896016785821348</v>
      </c>
      <c r="GL1788" s="77">
        <v>808.58011199999999</v>
      </c>
      <c r="GM1788" s="77">
        <v>2025</v>
      </c>
      <c r="GN1788" s="77" t="s">
        <v>175</v>
      </c>
      <c r="GO1788" s="77">
        <v>0.13250000000000001</v>
      </c>
      <c r="GP1788" s="77">
        <v>3</v>
      </c>
      <c r="GQ1788" s="77">
        <v>0</v>
      </c>
      <c r="GR1788" s="77" t="s">
        <v>423</v>
      </c>
      <c r="GS1788" s="77">
        <v>0</v>
      </c>
      <c r="GT1788" s="77">
        <v>0</v>
      </c>
      <c r="GU1788" s="77">
        <v>0</v>
      </c>
      <c r="GV1788" s="77">
        <v>0</v>
      </c>
      <c r="GW1788" s="77">
        <v>0</v>
      </c>
      <c r="GX1788" s="77">
        <v>0</v>
      </c>
      <c r="GY1788" s="77">
        <v>0.1527377521613833</v>
      </c>
      <c r="GZ1788" s="77">
        <v>0.10981235993223434</v>
      </c>
    </row>
    <row r="1789" spans="98:208" x14ac:dyDescent="0.25">
      <c r="CT1789" s="77" t="s">
        <v>155</v>
      </c>
      <c r="CU1789" s="77" t="s">
        <v>458</v>
      </c>
      <c r="CV1789" s="77" t="s">
        <v>460</v>
      </c>
      <c r="CW1789" s="77">
        <v>2023</v>
      </c>
      <c r="CX1789" s="77">
        <v>0</v>
      </c>
      <c r="CY1789" s="77">
        <v>0</v>
      </c>
      <c r="CZ1789" s="77">
        <v>0</v>
      </c>
      <c r="DA1789" s="77">
        <v>0</v>
      </c>
      <c r="DB1789" s="77">
        <v>9129.7460702372882</v>
      </c>
      <c r="DC1789" s="77">
        <v>233.23007680795851</v>
      </c>
      <c r="DD1789" s="77">
        <v>8896.5159934293297</v>
      </c>
      <c r="DE1789" s="77">
        <v>0</v>
      </c>
      <c r="DF1789" s="77">
        <v>0</v>
      </c>
      <c r="DG1789" s="77">
        <v>533.52731185155335</v>
      </c>
      <c r="DH1789" s="77">
        <v>533.52731185155335</v>
      </c>
      <c r="DI1789" s="77">
        <v>533.52731185155335</v>
      </c>
      <c r="DJ1789" s="77">
        <v>1.1378940263091051E-5</v>
      </c>
      <c r="DL1789" s="77">
        <v>0</v>
      </c>
      <c r="DM1789" s="77">
        <v>0</v>
      </c>
      <c r="DN1789" s="77">
        <v>0</v>
      </c>
      <c r="DO1789" s="77">
        <v>0</v>
      </c>
      <c r="DP1789" s="77">
        <v>6.0709754102863753E-3</v>
      </c>
      <c r="DQ1789" s="77">
        <v>6.0709754102863753E-3</v>
      </c>
      <c r="DR1789" s="77">
        <v>0</v>
      </c>
      <c r="DS1789" s="77">
        <v>6.0709754102863753E-3</v>
      </c>
      <c r="DT1789" s="77">
        <v>6.0709754102863753E-3</v>
      </c>
      <c r="DU1789" s="77">
        <v>0</v>
      </c>
      <c r="DV1789" s="77">
        <v>6.0709754102863753E-3</v>
      </c>
      <c r="DW1789" s="77">
        <v>6.0709754102863753E-3</v>
      </c>
      <c r="GE1789" s="77" t="s">
        <v>425</v>
      </c>
      <c r="GF1789" s="77" t="s">
        <v>155</v>
      </c>
      <c r="GG1789" s="77" t="s">
        <v>438</v>
      </c>
      <c r="GH1789" s="77" t="s">
        <v>467</v>
      </c>
      <c r="GI1789" s="77">
        <v>2025</v>
      </c>
      <c r="GJ1789" s="77" t="s">
        <v>301</v>
      </c>
      <c r="GK1789" s="77">
        <v>3.0714971986151078</v>
      </c>
      <c r="GL1789" s="77">
        <v>808.58011199999999</v>
      </c>
      <c r="GM1789" s="77">
        <v>2025</v>
      </c>
      <c r="GN1789" s="77" t="s">
        <v>175</v>
      </c>
      <c r="GO1789" s="77">
        <v>5.3000000000000005E-2</v>
      </c>
      <c r="GP1789" s="77">
        <v>3</v>
      </c>
      <c r="GQ1789" s="77">
        <v>0</v>
      </c>
      <c r="GR1789" s="77" t="s">
        <v>423</v>
      </c>
      <c r="GS1789" s="77">
        <v>0</v>
      </c>
      <c r="GT1789" s="77">
        <v>0</v>
      </c>
      <c r="GU1789" s="77">
        <v>0</v>
      </c>
      <c r="GV1789" s="77">
        <v>0</v>
      </c>
      <c r="GW1789" s="77">
        <v>0</v>
      </c>
      <c r="GX1789" s="77">
        <v>0</v>
      </c>
      <c r="GY1789" s="77">
        <v>5.59662090813094E-2</v>
      </c>
      <c r="GZ1789" s="77">
        <v>0.17190005441034922</v>
      </c>
    </row>
    <row r="1790" spans="98:208" x14ac:dyDescent="0.25">
      <c r="CT1790" s="77" t="s">
        <v>155</v>
      </c>
      <c r="CU1790" s="77" t="s">
        <v>458</v>
      </c>
      <c r="CV1790" s="77" t="s">
        <v>460</v>
      </c>
      <c r="CW1790" s="77">
        <v>2024</v>
      </c>
      <c r="CX1790" s="77">
        <v>0</v>
      </c>
      <c r="CY1790" s="77">
        <v>0</v>
      </c>
      <c r="CZ1790" s="77">
        <v>0</v>
      </c>
      <c r="DA1790" s="77">
        <v>0</v>
      </c>
      <c r="DB1790" s="77">
        <v>9129.7460702372882</v>
      </c>
      <c r="DC1790" s="77">
        <v>233.23007680795851</v>
      </c>
      <c r="DD1790" s="77">
        <v>8896.5159934293297</v>
      </c>
      <c r="DE1790" s="77">
        <v>0</v>
      </c>
      <c r="DF1790" s="77">
        <v>0</v>
      </c>
      <c r="DG1790" s="77">
        <v>0</v>
      </c>
      <c r="DH1790" s="77">
        <v>533.52731185155335</v>
      </c>
      <c r="DI1790" s="77">
        <v>533.52731185155335</v>
      </c>
      <c r="DJ1790" s="77">
        <v>1.1378940263091051E-5</v>
      </c>
      <c r="DL1790" s="77">
        <v>0</v>
      </c>
      <c r="DM1790" s="77">
        <v>0</v>
      </c>
      <c r="DN1790" s="77">
        <v>0</v>
      </c>
      <c r="DO1790" s="77">
        <v>0</v>
      </c>
      <c r="DP1790" s="77">
        <v>0</v>
      </c>
      <c r="DQ1790" s="77">
        <v>0</v>
      </c>
      <c r="DR1790" s="77">
        <v>0</v>
      </c>
      <c r="DS1790" s="77">
        <v>6.0709754102863753E-3</v>
      </c>
      <c r="DT1790" s="77">
        <v>6.0709754102863753E-3</v>
      </c>
      <c r="DU1790" s="77">
        <v>0</v>
      </c>
      <c r="DV1790" s="77">
        <v>6.0709754102863753E-3</v>
      </c>
      <c r="DW1790" s="77">
        <v>6.0709754102863753E-3</v>
      </c>
      <c r="GE1790" s="77" t="s">
        <v>427</v>
      </c>
      <c r="GF1790" s="77" t="s">
        <v>155</v>
      </c>
      <c r="GG1790" s="77" t="s">
        <v>438</v>
      </c>
      <c r="GH1790" s="77" t="s">
        <v>467</v>
      </c>
      <c r="GI1790" s="77">
        <v>2025</v>
      </c>
      <c r="GJ1790" s="77" t="s">
        <v>303</v>
      </c>
      <c r="GK1790" s="77">
        <v>1.684577240534449</v>
      </c>
      <c r="GL1790" s="77">
        <v>808.58011199999999</v>
      </c>
      <c r="GM1790" s="77">
        <v>2025</v>
      </c>
      <c r="GN1790" s="77" t="s">
        <v>175</v>
      </c>
      <c r="GO1790" s="77">
        <v>5.3000000000000005E-2</v>
      </c>
      <c r="GP1790" s="77">
        <v>3</v>
      </c>
      <c r="GQ1790" s="77">
        <v>0</v>
      </c>
      <c r="GR1790" s="77" t="s">
        <v>423</v>
      </c>
      <c r="GS1790" s="77">
        <v>0</v>
      </c>
      <c r="GT1790" s="77">
        <v>0</v>
      </c>
      <c r="GU1790" s="77">
        <v>0</v>
      </c>
      <c r="GV1790" s="77">
        <v>0</v>
      </c>
      <c r="GW1790" s="77">
        <v>0</v>
      </c>
      <c r="GX1790" s="77">
        <v>0</v>
      </c>
      <c r="GY1790" s="77">
        <v>5.59662090813094E-2</v>
      </c>
      <c r="GZ1790" s="77">
        <v>9.4279402057366207E-2</v>
      </c>
    </row>
    <row r="1791" spans="98:208" x14ac:dyDescent="0.25">
      <c r="CT1791" s="77" t="s">
        <v>155</v>
      </c>
      <c r="CU1791" s="77" t="s">
        <v>458</v>
      </c>
      <c r="CV1791" s="77" t="s">
        <v>460</v>
      </c>
      <c r="CW1791" s="77">
        <v>2025</v>
      </c>
      <c r="CX1791" s="77">
        <v>0</v>
      </c>
      <c r="CY1791" s="77">
        <v>0</v>
      </c>
      <c r="CZ1791" s="77">
        <v>0</v>
      </c>
      <c r="DA1791" s="77">
        <v>0</v>
      </c>
      <c r="DB1791" s="77">
        <v>9129.7460702372882</v>
      </c>
      <c r="DC1791" s="77">
        <v>233.23007680795851</v>
      </c>
      <c r="DD1791" s="77">
        <v>8896.5159934293297</v>
      </c>
      <c r="DE1791" s="77">
        <v>0</v>
      </c>
      <c r="DF1791" s="77">
        <v>0</v>
      </c>
      <c r="DG1791" s="77">
        <v>0</v>
      </c>
      <c r="DH1791" s="77">
        <v>0</v>
      </c>
      <c r="DI1791" s="77">
        <v>533.52731185155335</v>
      </c>
      <c r="DJ1791" s="77">
        <v>1.1378940263091051E-5</v>
      </c>
      <c r="DL1791" s="77">
        <v>0</v>
      </c>
      <c r="DM1791" s="77">
        <v>0</v>
      </c>
      <c r="DN1791" s="77">
        <v>0</v>
      </c>
      <c r="DO1791" s="77">
        <v>0</v>
      </c>
      <c r="DP1791" s="77">
        <v>0</v>
      </c>
      <c r="DQ1791" s="77">
        <v>0</v>
      </c>
      <c r="DR1791" s="77">
        <v>0</v>
      </c>
      <c r="DS1791" s="77">
        <v>0</v>
      </c>
      <c r="DT1791" s="77">
        <v>0</v>
      </c>
      <c r="DU1791" s="77">
        <v>0</v>
      </c>
      <c r="DV1791" s="77">
        <v>6.0709754102863753E-3</v>
      </c>
      <c r="DW1791" s="77">
        <v>6.0709754102863753E-3</v>
      </c>
      <c r="GE1791" s="77" t="s">
        <v>422</v>
      </c>
      <c r="GF1791" s="77" t="s">
        <v>155</v>
      </c>
      <c r="GG1791" s="77" t="s">
        <v>438</v>
      </c>
      <c r="GH1791" s="77" t="s">
        <v>474</v>
      </c>
      <c r="GI1791" s="77">
        <v>2021</v>
      </c>
      <c r="GJ1791" s="77" t="s">
        <v>305</v>
      </c>
      <c r="GK1791" s="77">
        <v>3.6425060683954472E-2</v>
      </c>
      <c r="GL1791" s="77">
        <v>808.58011199999999</v>
      </c>
      <c r="GM1791" s="77">
        <v>2021</v>
      </c>
      <c r="GN1791" s="77" t="s">
        <v>175</v>
      </c>
      <c r="GO1791" s="77">
        <v>0.13250000000000001</v>
      </c>
      <c r="GP1791" s="77">
        <v>3</v>
      </c>
      <c r="GQ1791" s="77">
        <v>0</v>
      </c>
      <c r="GR1791" s="77" t="s">
        <v>423</v>
      </c>
      <c r="GS1791" s="77">
        <v>0.1527377521613833</v>
      </c>
      <c r="GT1791" s="77">
        <v>5.5634818912091849E-3</v>
      </c>
      <c r="GU1791" s="77">
        <v>0.1527377521613833</v>
      </c>
      <c r="GV1791" s="77">
        <v>5.5634818912091849E-3</v>
      </c>
      <c r="GW1791" s="77">
        <v>0</v>
      </c>
      <c r="GX1791" s="77">
        <v>0</v>
      </c>
      <c r="GY1791" s="77">
        <v>0</v>
      </c>
      <c r="GZ1791" s="77">
        <v>0</v>
      </c>
    </row>
    <row r="1792" spans="98:208" x14ac:dyDescent="0.25">
      <c r="CT1792" s="77" t="s">
        <v>155</v>
      </c>
      <c r="CU1792" s="77" t="s">
        <v>458</v>
      </c>
      <c r="CV1792" s="77" t="s">
        <v>467</v>
      </c>
      <c r="CW1792" s="77">
        <v>2020</v>
      </c>
      <c r="CX1792" s="77">
        <v>0</v>
      </c>
      <c r="CY1792" s="77">
        <v>0</v>
      </c>
      <c r="CZ1792" s="77">
        <v>0</v>
      </c>
      <c r="DA1792" s="77">
        <v>0</v>
      </c>
      <c r="DB1792" s="77">
        <v>5.2405583313015436</v>
      </c>
      <c r="DC1792" s="77">
        <v>0.69641821681222327</v>
      </c>
      <c r="DD1792" s="77">
        <v>2.9419641522810118</v>
      </c>
      <c r="DE1792" s="77">
        <v>1.6021759622082781</v>
      </c>
      <c r="DF1792" s="77">
        <v>0.36068764874241072</v>
      </c>
      <c r="DG1792" s="77">
        <v>0</v>
      </c>
      <c r="DH1792" s="77">
        <v>0</v>
      </c>
      <c r="DI1792" s="77">
        <v>0</v>
      </c>
      <c r="DJ1792" s="77">
        <v>3.7726134801527902E-5</v>
      </c>
      <c r="DL1792" s="77">
        <v>0</v>
      </c>
      <c r="DM1792" s="77">
        <v>1.3607350857702333E-5</v>
      </c>
      <c r="DN1792" s="77">
        <v>1.3607350857702333E-5</v>
      </c>
      <c r="DO1792" s="77">
        <v>0</v>
      </c>
      <c r="DP1792" s="77">
        <v>0</v>
      </c>
      <c r="DQ1792" s="77">
        <v>0</v>
      </c>
      <c r="DR1792" s="77">
        <v>0</v>
      </c>
      <c r="DS1792" s="77">
        <v>0</v>
      </c>
      <c r="DT1792" s="77">
        <v>0</v>
      </c>
      <c r="DU1792" s="77">
        <v>0</v>
      </c>
      <c r="DV1792" s="77">
        <v>0</v>
      </c>
      <c r="DW1792" s="77">
        <v>0</v>
      </c>
      <c r="GE1792" s="77" t="s">
        <v>425</v>
      </c>
      <c r="GF1792" s="77" t="s">
        <v>155</v>
      </c>
      <c r="GG1792" s="77" t="s">
        <v>438</v>
      </c>
      <c r="GH1792" s="77" t="s">
        <v>474</v>
      </c>
      <c r="GI1792" s="77">
        <v>2021</v>
      </c>
      <c r="GJ1792" s="77" t="s">
        <v>301</v>
      </c>
      <c r="GK1792" s="77">
        <v>1.580872452543091E-3</v>
      </c>
      <c r="GL1792" s="77">
        <v>808.58011199999999</v>
      </c>
      <c r="GM1792" s="77">
        <v>2021</v>
      </c>
      <c r="GN1792" s="77" t="s">
        <v>175</v>
      </c>
      <c r="GO1792" s="77">
        <v>5.3000000000000005E-2</v>
      </c>
      <c r="GP1792" s="77">
        <v>3</v>
      </c>
      <c r="GQ1792" s="77">
        <v>0</v>
      </c>
      <c r="GR1792" s="77" t="s">
        <v>423</v>
      </c>
      <c r="GS1792" s="77">
        <v>5.59662090813094E-2</v>
      </c>
      <c r="GT1792" s="77">
        <v>8.8475438209909002E-5</v>
      </c>
      <c r="GU1792" s="77">
        <v>5.59662090813094E-2</v>
      </c>
      <c r="GV1792" s="77">
        <v>8.8475438209909002E-5</v>
      </c>
      <c r="GW1792" s="77">
        <v>0</v>
      </c>
      <c r="GX1792" s="77">
        <v>0</v>
      </c>
      <c r="GY1792" s="77">
        <v>0</v>
      </c>
      <c r="GZ1792" s="77">
        <v>0</v>
      </c>
    </row>
    <row r="1793" spans="98:208" x14ac:dyDescent="0.25">
      <c r="CT1793" s="77" t="s">
        <v>155</v>
      </c>
      <c r="CU1793" s="77" t="s">
        <v>458</v>
      </c>
      <c r="CV1793" s="77" t="s">
        <v>467</v>
      </c>
      <c r="CW1793" s="77">
        <v>2021</v>
      </c>
      <c r="CX1793" s="77">
        <v>0</v>
      </c>
      <c r="CY1793" s="77">
        <v>0</v>
      </c>
      <c r="CZ1793" s="77">
        <v>0</v>
      </c>
      <c r="DA1793" s="77">
        <v>0</v>
      </c>
      <c r="DB1793" s="77">
        <v>5.2405583313015436</v>
      </c>
      <c r="DC1793" s="77">
        <v>0.69641821681222327</v>
      </c>
      <c r="DD1793" s="77">
        <v>2.9419641522810118</v>
      </c>
      <c r="DE1793" s="77">
        <v>1.6021759622082781</v>
      </c>
      <c r="DF1793" s="77">
        <v>0.36068764874241072</v>
      </c>
      <c r="DG1793" s="77">
        <v>0.36068764874241072</v>
      </c>
      <c r="DH1793" s="77">
        <v>0</v>
      </c>
      <c r="DI1793" s="77">
        <v>0</v>
      </c>
      <c r="DJ1793" s="77">
        <v>3.7726134801527902E-5</v>
      </c>
      <c r="DL1793" s="77">
        <v>0</v>
      </c>
      <c r="DM1793" s="77">
        <v>1.3607350857702333E-5</v>
      </c>
      <c r="DN1793" s="77">
        <v>1.3607350857702333E-5</v>
      </c>
      <c r="DO1793" s="77">
        <v>0</v>
      </c>
      <c r="DP1793" s="77">
        <v>1.3607350857702333E-5</v>
      </c>
      <c r="DQ1793" s="77">
        <v>1.3607350857702333E-5</v>
      </c>
      <c r="DR1793" s="77">
        <v>0</v>
      </c>
      <c r="DS1793" s="77">
        <v>0</v>
      </c>
      <c r="DT1793" s="77">
        <v>0</v>
      </c>
      <c r="DU1793" s="77">
        <v>0</v>
      </c>
      <c r="DV1793" s="77">
        <v>0</v>
      </c>
      <c r="DW1793" s="77">
        <v>0</v>
      </c>
      <c r="GE1793" s="77" t="s">
        <v>427</v>
      </c>
      <c r="GF1793" s="77" t="s">
        <v>155</v>
      </c>
      <c r="GG1793" s="77" t="s">
        <v>438</v>
      </c>
      <c r="GH1793" s="77" t="s">
        <v>474</v>
      </c>
      <c r="GI1793" s="77">
        <v>2021</v>
      </c>
      <c r="GJ1793" s="77" t="s">
        <v>303</v>
      </c>
      <c r="GK1793" s="77">
        <v>3.9894642198450687E-2</v>
      </c>
      <c r="GL1793" s="77">
        <v>808.58011199999999</v>
      </c>
      <c r="GM1793" s="77">
        <v>2021</v>
      </c>
      <c r="GN1793" s="77" t="s">
        <v>175</v>
      </c>
      <c r="GO1793" s="77">
        <v>5.3000000000000005E-2</v>
      </c>
      <c r="GP1793" s="77">
        <v>3</v>
      </c>
      <c r="GQ1793" s="77">
        <v>0</v>
      </c>
      <c r="GR1793" s="77" t="s">
        <v>423</v>
      </c>
      <c r="GS1793" s="77">
        <v>5.59662090813094E-2</v>
      </c>
      <c r="GT1793" s="77">
        <v>2.2327518865025201E-3</v>
      </c>
      <c r="GU1793" s="77">
        <v>5.59662090813094E-2</v>
      </c>
      <c r="GV1793" s="77">
        <v>2.2327518865025201E-3</v>
      </c>
      <c r="GW1793" s="77">
        <v>0</v>
      </c>
      <c r="GX1793" s="77">
        <v>0</v>
      </c>
      <c r="GY1793" s="77">
        <v>0</v>
      </c>
      <c r="GZ1793" s="77">
        <v>0</v>
      </c>
    </row>
    <row r="1794" spans="98:208" x14ac:dyDescent="0.25">
      <c r="CT1794" s="77" t="s">
        <v>155</v>
      </c>
      <c r="CU1794" s="77" t="s">
        <v>458</v>
      </c>
      <c r="CV1794" s="77" t="s">
        <v>467</v>
      </c>
      <c r="CW1794" s="77">
        <v>2022</v>
      </c>
      <c r="CX1794" s="77">
        <v>0</v>
      </c>
      <c r="CY1794" s="77">
        <v>0</v>
      </c>
      <c r="CZ1794" s="77">
        <v>0</v>
      </c>
      <c r="DA1794" s="77">
        <v>0</v>
      </c>
      <c r="DB1794" s="77">
        <v>5.2405583313015436</v>
      </c>
      <c r="DC1794" s="77">
        <v>0.69641821681222327</v>
      </c>
      <c r="DD1794" s="77">
        <v>2.9419641522810118</v>
      </c>
      <c r="DE1794" s="77">
        <v>1.6021759622082781</v>
      </c>
      <c r="DF1794" s="77">
        <v>0.36068764874241072</v>
      </c>
      <c r="DG1794" s="77">
        <v>0.36068764874241072</v>
      </c>
      <c r="DH1794" s="77">
        <v>0.36068764874241072</v>
      </c>
      <c r="DI1794" s="77">
        <v>0</v>
      </c>
      <c r="DJ1794" s="77">
        <v>3.7726134801527902E-5</v>
      </c>
      <c r="DL1794" s="77">
        <v>0</v>
      </c>
      <c r="DM1794" s="77">
        <v>1.3607350857702333E-5</v>
      </c>
      <c r="DN1794" s="77">
        <v>1.3607350857702333E-5</v>
      </c>
      <c r="DO1794" s="77">
        <v>0</v>
      </c>
      <c r="DP1794" s="77">
        <v>1.3607350857702333E-5</v>
      </c>
      <c r="DQ1794" s="77">
        <v>1.3607350857702333E-5</v>
      </c>
      <c r="DR1794" s="77">
        <v>0</v>
      </c>
      <c r="DS1794" s="77">
        <v>1.3607350857702333E-5</v>
      </c>
      <c r="DT1794" s="77">
        <v>1.3607350857702333E-5</v>
      </c>
      <c r="DU1794" s="77">
        <v>0</v>
      </c>
      <c r="DV1794" s="77">
        <v>0</v>
      </c>
      <c r="DW1794" s="77">
        <v>0</v>
      </c>
      <c r="GE1794" s="77" t="s">
        <v>422</v>
      </c>
      <c r="GF1794" s="77" t="s">
        <v>155</v>
      </c>
      <c r="GG1794" s="77" t="s">
        <v>438</v>
      </c>
      <c r="GH1794" s="77" t="s">
        <v>474</v>
      </c>
      <c r="GI1794" s="77">
        <v>2022</v>
      </c>
      <c r="GJ1794" s="77" t="s">
        <v>305</v>
      </c>
      <c r="GK1794" s="77">
        <v>3.6425060683954472E-2</v>
      </c>
      <c r="GL1794" s="77">
        <v>808.58011199999999</v>
      </c>
      <c r="GM1794" s="77">
        <v>2022</v>
      </c>
      <c r="GN1794" s="77" t="s">
        <v>175</v>
      </c>
      <c r="GO1794" s="77">
        <v>0.13250000000000001</v>
      </c>
      <c r="GP1794" s="77">
        <v>3</v>
      </c>
      <c r="GQ1794" s="77">
        <v>0</v>
      </c>
      <c r="GR1794" s="77" t="s">
        <v>423</v>
      </c>
      <c r="GS1794" s="77">
        <v>0.1527377521613833</v>
      </c>
      <c r="GT1794" s="77">
        <v>5.5634818912091849E-3</v>
      </c>
      <c r="GU1794" s="77">
        <v>0.1527377521613833</v>
      </c>
      <c r="GV1794" s="77">
        <v>5.5634818912091849E-3</v>
      </c>
      <c r="GW1794" s="77">
        <v>0.1527377521613833</v>
      </c>
      <c r="GX1794" s="77">
        <v>5.5634818912091849E-3</v>
      </c>
      <c r="GY1794" s="77">
        <v>0</v>
      </c>
      <c r="GZ1794" s="77">
        <v>0</v>
      </c>
    </row>
    <row r="1795" spans="98:208" x14ac:dyDescent="0.25">
      <c r="CT1795" s="77" t="s">
        <v>155</v>
      </c>
      <c r="CU1795" s="77" t="s">
        <v>458</v>
      </c>
      <c r="CV1795" s="77" t="s">
        <v>467</v>
      </c>
      <c r="CW1795" s="77">
        <v>2023</v>
      </c>
      <c r="CX1795" s="77">
        <v>0</v>
      </c>
      <c r="CY1795" s="77">
        <v>0</v>
      </c>
      <c r="CZ1795" s="77">
        <v>0</v>
      </c>
      <c r="DA1795" s="77">
        <v>0</v>
      </c>
      <c r="DB1795" s="77">
        <v>5.4750346070077649</v>
      </c>
      <c r="DC1795" s="77">
        <v>0.71896016785819872</v>
      </c>
      <c r="DD1795" s="77">
        <v>3.071497198615091</v>
      </c>
      <c r="DE1795" s="77">
        <v>1.6845772405344439</v>
      </c>
      <c r="DF1795" s="77">
        <v>0</v>
      </c>
      <c r="DG1795" s="77">
        <v>0.37599181639994639</v>
      </c>
      <c r="DH1795" s="77">
        <v>0.37599181639994639</v>
      </c>
      <c r="DI1795" s="77">
        <v>0.37599181639994639</v>
      </c>
      <c r="DJ1795" s="77">
        <v>3.7726134801527902E-5</v>
      </c>
      <c r="DL1795" s="77">
        <v>0</v>
      </c>
      <c r="DM1795" s="77">
        <v>0</v>
      </c>
      <c r="DN1795" s="77">
        <v>0</v>
      </c>
      <c r="DO1795" s="77">
        <v>0</v>
      </c>
      <c r="DP1795" s="77">
        <v>1.4184717949775707E-5</v>
      </c>
      <c r="DQ1795" s="77">
        <v>1.4184717949775707E-5</v>
      </c>
      <c r="DR1795" s="77">
        <v>0</v>
      </c>
      <c r="DS1795" s="77">
        <v>1.4184717949775707E-5</v>
      </c>
      <c r="DT1795" s="77">
        <v>1.4184717949775707E-5</v>
      </c>
      <c r="DU1795" s="77">
        <v>0</v>
      </c>
      <c r="DV1795" s="77">
        <v>1.4184717949775707E-5</v>
      </c>
      <c r="DW1795" s="77">
        <v>1.4184717949775707E-5</v>
      </c>
      <c r="GE1795" s="77" t="s">
        <v>425</v>
      </c>
      <c r="GF1795" s="77" t="s">
        <v>155</v>
      </c>
      <c r="GG1795" s="77" t="s">
        <v>438</v>
      </c>
      <c r="GH1795" s="77" t="s">
        <v>474</v>
      </c>
      <c r="GI1795" s="77">
        <v>2022</v>
      </c>
      <c r="GJ1795" s="77" t="s">
        <v>301</v>
      </c>
      <c r="GK1795" s="77">
        <v>1.580872452543091E-3</v>
      </c>
      <c r="GL1795" s="77">
        <v>808.58011199999999</v>
      </c>
      <c r="GM1795" s="77">
        <v>2022</v>
      </c>
      <c r="GN1795" s="77" t="s">
        <v>175</v>
      </c>
      <c r="GO1795" s="77">
        <v>5.3000000000000005E-2</v>
      </c>
      <c r="GP1795" s="77">
        <v>3</v>
      </c>
      <c r="GQ1795" s="77">
        <v>0</v>
      </c>
      <c r="GR1795" s="77" t="s">
        <v>423</v>
      </c>
      <c r="GS1795" s="77">
        <v>5.59662090813094E-2</v>
      </c>
      <c r="GT1795" s="77">
        <v>8.8475438209909002E-5</v>
      </c>
      <c r="GU1795" s="77">
        <v>5.59662090813094E-2</v>
      </c>
      <c r="GV1795" s="77">
        <v>8.8475438209909002E-5</v>
      </c>
      <c r="GW1795" s="77">
        <v>5.59662090813094E-2</v>
      </c>
      <c r="GX1795" s="77">
        <v>8.8475438209909002E-5</v>
      </c>
      <c r="GY1795" s="77">
        <v>0</v>
      </c>
      <c r="GZ1795" s="77">
        <v>0</v>
      </c>
    </row>
    <row r="1796" spans="98:208" x14ac:dyDescent="0.25">
      <c r="CT1796" s="77" t="s">
        <v>155</v>
      </c>
      <c r="CU1796" s="77" t="s">
        <v>458</v>
      </c>
      <c r="CV1796" s="77" t="s">
        <v>467</v>
      </c>
      <c r="CW1796" s="77">
        <v>2024</v>
      </c>
      <c r="CX1796" s="77">
        <v>0</v>
      </c>
      <c r="CY1796" s="77">
        <v>0</v>
      </c>
      <c r="CZ1796" s="77">
        <v>0</v>
      </c>
      <c r="DA1796" s="77">
        <v>0</v>
      </c>
      <c r="DB1796" s="77">
        <v>5.4750346070077649</v>
      </c>
      <c r="DC1796" s="77">
        <v>0.71896016785819872</v>
      </c>
      <c r="DD1796" s="77">
        <v>3.071497198615091</v>
      </c>
      <c r="DE1796" s="77">
        <v>1.6845772405344439</v>
      </c>
      <c r="DF1796" s="77">
        <v>0</v>
      </c>
      <c r="DG1796" s="77">
        <v>0</v>
      </c>
      <c r="DH1796" s="77">
        <v>0.37599181639994639</v>
      </c>
      <c r="DI1796" s="77">
        <v>0.37599181639994639</v>
      </c>
      <c r="DJ1796" s="77">
        <v>3.7726134801527902E-5</v>
      </c>
      <c r="DL1796" s="77">
        <v>0</v>
      </c>
      <c r="DM1796" s="77">
        <v>0</v>
      </c>
      <c r="DN1796" s="77">
        <v>0</v>
      </c>
      <c r="DO1796" s="77">
        <v>0</v>
      </c>
      <c r="DP1796" s="77">
        <v>0</v>
      </c>
      <c r="DQ1796" s="77">
        <v>0</v>
      </c>
      <c r="DR1796" s="77">
        <v>0</v>
      </c>
      <c r="DS1796" s="77">
        <v>1.4184717949775707E-5</v>
      </c>
      <c r="DT1796" s="77">
        <v>1.4184717949775707E-5</v>
      </c>
      <c r="DU1796" s="77">
        <v>0</v>
      </c>
      <c r="DV1796" s="77">
        <v>1.4184717949775707E-5</v>
      </c>
      <c r="DW1796" s="77">
        <v>1.4184717949775707E-5</v>
      </c>
      <c r="GE1796" s="77" t="s">
        <v>427</v>
      </c>
      <c r="GF1796" s="77" t="s">
        <v>155</v>
      </c>
      <c r="GG1796" s="77" t="s">
        <v>438</v>
      </c>
      <c r="GH1796" s="77" t="s">
        <v>474</v>
      </c>
      <c r="GI1796" s="77">
        <v>2022</v>
      </c>
      <c r="GJ1796" s="77" t="s">
        <v>303</v>
      </c>
      <c r="GK1796" s="77">
        <v>3.9894642198450687E-2</v>
      </c>
      <c r="GL1796" s="77">
        <v>808.58011199999999</v>
      </c>
      <c r="GM1796" s="77">
        <v>2022</v>
      </c>
      <c r="GN1796" s="77" t="s">
        <v>175</v>
      </c>
      <c r="GO1796" s="77">
        <v>5.3000000000000005E-2</v>
      </c>
      <c r="GP1796" s="77">
        <v>3</v>
      </c>
      <c r="GQ1796" s="77">
        <v>0</v>
      </c>
      <c r="GR1796" s="77" t="s">
        <v>423</v>
      </c>
      <c r="GS1796" s="77">
        <v>5.59662090813094E-2</v>
      </c>
      <c r="GT1796" s="77">
        <v>2.2327518865025201E-3</v>
      </c>
      <c r="GU1796" s="77">
        <v>5.59662090813094E-2</v>
      </c>
      <c r="GV1796" s="77">
        <v>2.2327518865025201E-3</v>
      </c>
      <c r="GW1796" s="77">
        <v>5.59662090813094E-2</v>
      </c>
      <c r="GX1796" s="77">
        <v>2.2327518865025201E-3</v>
      </c>
      <c r="GY1796" s="77">
        <v>0</v>
      </c>
      <c r="GZ1796" s="77">
        <v>0</v>
      </c>
    </row>
    <row r="1797" spans="98:208" x14ac:dyDescent="0.25">
      <c r="CT1797" s="77" t="s">
        <v>155</v>
      </c>
      <c r="CU1797" s="77" t="s">
        <v>458</v>
      </c>
      <c r="CV1797" s="77" t="s">
        <v>467</v>
      </c>
      <c r="CW1797" s="77">
        <v>2025</v>
      </c>
      <c r="CX1797" s="77">
        <v>0</v>
      </c>
      <c r="CY1797" s="77">
        <v>0</v>
      </c>
      <c r="CZ1797" s="77">
        <v>0</v>
      </c>
      <c r="DA1797" s="77">
        <v>0</v>
      </c>
      <c r="DB1797" s="77">
        <v>5.4750346070077649</v>
      </c>
      <c r="DC1797" s="77">
        <v>0.71896016785819872</v>
      </c>
      <c r="DD1797" s="77">
        <v>3.071497198615091</v>
      </c>
      <c r="DE1797" s="77">
        <v>1.6845772405344439</v>
      </c>
      <c r="DF1797" s="77">
        <v>0</v>
      </c>
      <c r="DG1797" s="77">
        <v>0</v>
      </c>
      <c r="DH1797" s="77">
        <v>0</v>
      </c>
      <c r="DI1797" s="77">
        <v>0.37599181639994639</v>
      </c>
      <c r="DJ1797" s="77">
        <v>3.7726134801527902E-5</v>
      </c>
      <c r="DL1797" s="77">
        <v>0</v>
      </c>
      <c r="DM1797" s="77">
        <v>0</v>
      </c>
      <c r="DN1797" s="77">
        <v>0</v>
      </c>
      <c r="DO1797" s="77">
        <v>0</v>
      </c>
      <c r="DP1797" s="77">
        <v>0</v>
      </c>
      <c r="DQ1797" s="77">
        <v>0</v>
      </c>
      <c r="DR1797" s="77">
        <v>0</v>
      </c>
      <c r="DS1797" s="77">
        <v>0</v>
      </c>
      <c r="DT1797" s="77">
        <v>0</v>
      </c>
      <c r="DU1797" s="77">
        <v>0</v>
      </c>
      <c r="DV1797" s="77">
        <v>1.4184717949775707E-5</v>
      </c>
      <c r="DW1797" s="77">
        <v>1.4184717949775707E-5</v>
      </c>
      <c r="GE1797" s="77" t="s">
        <v>422</v>
      </c>
      <c r="GF1797" s="77" t="s">
        <v>155</v>
      </c>
      <c r="GG1797" s="77" t="s">
        <v>438</v>
      </c>
      <c r="GH1797" s="77" t="s">
        <v>474</v>
      </c>
      <c r="GI1797" s="77">
        <v>2023</v>
      </c>
      <c r="GJ1797" s="77" t="s">
        <v>305</v>
      </c>
      <c r="GK1797" s="77">
        <v>3.7590224611390707E-2</v>
      </c>
      <c r="GL1797" s="77">
        <v>808.58011199999999</v>
      </c>
      <c r="GM1797" s="77">
        <v>2023</v>
      </c>
      <c r="GN1797" s="77" t="s">
        <v>175</v>
      </c>
      <c r="GO1797" s="77">
        <v>0.13250000000000001</v>
      </c>
      <c r="GP1797" s="77">
        <v>3</v>
      </c>
      <c r="GQ1797" s="77">
        <v>0</v>
      </c>
      <c r="GR1797" s="77" t="s">
        <v>423</v>
      </c>
      <c r="GS1797" s="77">
        <v>0</v>
      </c>
      <c r="GT1797" s="77">
        <v>0</v>
      </c>
      <c r="GU1797" s="77">
        <v>0.1527377521613833</v>
      </c>
      <c r="GV1797" s="77">
        <v>5.7414464103853246E-3</v>
      </c>
      <c r="GW1797" s="77">
        <v>0.1527377521613833</v>
      </c>
      <c r="GX1797" s="77">
        <v>5.7414464103853246E-3</v>
      </c>
      <c r="GY1797" s="77">
        <v>0.1527377521613833</v>
      </c>
      <c r="GZ1797" s="77">
        <v>5.7414464103853246E-3</v>
      </c>
    </row>
    <row r="1798" spans="98:208" x14ac:dyDescent="0.25">
      <c r="CT1798" s="77" t="s">
        <v>155</v>
      </c>
      <c r="CU1798" s="77" t="s">
        <v>458</v>
      </c>
      <c r="CV1798" s="77" t="s">
        <v>474</v>
      </c>
      <c r="CW1798" s="77">
        <v>2020</v>
      </c>
      <c r="CX1798" s="77">
        <v>0</v>
      </c>
      <c r="CY1798" s="77">
        <v>0</v>
      </c>
      <c r="CZ1798" s="77">
        <v>0</v>
      </c>
      <c r="DA1798" s="77">
        <v>0</v>
      </c>
      <c r="DB1798" s="77">
        <v>7.7900575334946251E-2</v>
      </c>
      <c r="DC1798" s="77">
        <v>3.6425060683952737E-2</v>
      </c>
      <c r="DD1798" s="77">
        <v>1.5808724525432701E-3</v>
      </c>
      <c r="DE1798" s="77">
        <v>3.9894642198448613E-2</v>
      </c>
      <c r="DF1798" s="77">
        <v>7.8847092159212429E-3</v>
      </c>
      <c r="DG1798" s="77">
        <v>0</v>
      </c>
      <c r="DH1798" s="77">
        <v>0</v>
      </c>
      <c r="DI1798" s="77">
        <v>0</v>
      </c>
      <c r="DJ1798" s="77">
        <v>4.1227632450090092E-4</v>
      </c>
      <c r="DL1798" s="77">
        <v>0</v>
      </c>
      <c r="DM1798" s="77">
        <v>3.2506789352983902E-6</v>
      </c>
      <c r="DN1798" s="77">
        <v>3.2506789352983902E-6</v>
      </c>
      <c r="DO1798" s="77">
        <v>0</v>
      </c>
      <c r="DP1798" s="77">
        <v>0</v>
      </c>
      <c r="DQ1798" s="77">
        <v>0</v>
      </c>
      <c r="DR1798" s="77">
        <v>0</v>
      </c>
      <c r="DS1798" s="77">
        <v>0</v>
      </c>
      <c r="DT1798" s="77">
        <v>0</v>
      </c>
      <c r="DU1798" s="77">
        <v>0</v>
      </c>
      <c r="DV1798" s="77">
        <v>0</v>
      </c>
      <c r="DW1798" s="77">
        <v>0</v>
      </c>
      <c r="GE1798" s="77" t="s">
        <v>425</v>
      </c>
      <c r="GF1798" s="77" t="s">
        <v>155</v>
      </c>
      <c r="GG1798" s="77" t="s">
        <v>438</v>
      </c>
      <c r="GH1798" s="77" t="s">
        <v>474</v>
      </c>
      <c r="GI1798" s="77">
        <v>2023</v>
      </c>
      <c r="GJ1798" s="77" t="s">
        <v>301</v>
      </c>
      <c r="GK1798" s="77">
        <v>1.631433411568713E-3</v>
      </c>
      <c r="GL1798" s="77">
        <v>808.58011199999999</v>
      </c>
      <c r="GM1798" s="77">
        <v>2023</v>
      </c>
      <c r="GN1798" s="77" t="s">
        <v>175</v>
      </c>
      <c r="GO1798" s="77">
        <v>5.3000000000000005E-2</v>
      </c>
      <c r="GP1798" s="77">
        <v>3</v>
      </c>
      <c r="GQ1798" s="77">
        <v>0</v>
      </c>
      <c r="GR1798" s="77" t="s">
        <v>423</v>
      </c>
      <c r="GS1798" s="77">
        <v>0</v>
      </c>
      <c r="GT1798" s="77">
        <v>0</v>
      </c>
      <c r="GU1798" s="77">
        <v>5.59662090813094E-2</v>
      </c>
      <c r="GV1798" s="77">
        <v>9.1305143414088474E-5</v>
      </c>
      <c r="GW1798" s="77">
        <v>5.59662090813094E-2</v>
      </c>
      <c r="GX1798" s="77">
        <v>9.1305143414088474E-5</v>
      </c>
      <c r="GY1798" s="77">
        <v>5.59662090813094E-2</v>
      </c>
      <c r="GZ1798" s="77">
        <v>9.1305143414088474E-5</v>
      </c>
    </row>
    <row r="1799" spans="98:208" x14ac:dyDescent="0.25">
      <c r="CT1799" s="77" t="s">
        <v>155</v>
      </c>
      <c r="CU1799" s="77" t="s">
        <v>458</v>
      </c>
      <c r="CV1799" s="77" t="s">
        <v>474</v>
      </c>
      <c r="CW1799" s="77">
        <v>2021</v>
      </c>
      <c r="CX1799" s="77">
        <v>0</v>
      </c>
      <c r="CY1799" s="77">
        <v>0</v>
      </c>
      <c r="CZ1799" s="77">
        <v>0</v>
      </c>
      <c r="DA1799" s="77">
        <v>0</v>
      </c>
      <c r="DB1799" s="77">
        <v>7.7900575334946251E-2</v>
      </c>
      <c r="DC1799" s="77">
        <v>3.6425060683952737E-2</v>
      </c>
      <c r="DD1799" s="77">
        <v>1.5808724525432701E-3</v>
      </c>
      <c r="DE1799" s="77">
        <v>3.9894642198448613E-2</v>
      </c>
      <c r="DF1799" s="77">
        <v>7.8847092159212429E-3</v>
      </c>
      <c r="DG1799" s="77">
        <v>7.8847092159212429E-3</v>
      </c>
      <c r="DH1799" s="77">
        <v>0</v>
      </c>
      <c r="DI1799" s="77">
        <v>0</v>
      </c>
      <c r="DJ1799" s="77">
        <v>4.1227632450090092E-4</v>
      </c>
      <c r="DL1799" s="77">
        <v>0</v>
      </c>
      <c r="DM1799" s="77">
        <v>3.2506789352983902E-6</v>
      </c>
      <c r="DN1799" s="77">
        <v>3.2506789352983902E-6</v>
      </c>
      <c r="DO1799" s="77">
        <v>0</v>
      </c>
      <c r="DP1799" s="77">
        <v>3.2506789352983902E-6</v>
      </c>
      <c r="DQ1799" s="77">
        <v>3.2506789352983902E-6</v>
      </c>
      <c r="DR1799" s="77">
        <v>0</v>
      </c>
      <c r="DS1799" s="77">
        <v>0</v>
      </c>
      <c r="DT1799" s="77">
        <v>0</v>
      </c>
      <c r="DU1799" s="77">
        <v>0</v>
      </c>
      <c r="DV1799" s="77">
        <v>0</v>
      </c>
      <c r="DW1799" s="77">
        <v>0</v>
      </c>
      <c r="GE1799" s="77" t="s">
        <v>427</v>
      </c>
      <c r="GF1799" s="77" t="s">
        <v>155</v>
      </c>
      <c r="GG1799" s="77" t="s">
        <v>438</v>
      </c>
      <c r="GH1799" s="77" t="s">
        <v>474</v>
      </c>
      <c r="GI1799" s="77">
        <v>2023</v>
      </c>
      <c r="GJ1799" s="77" t="s">
        <v>303</v>
      </c>
      <c r="GK1799" s="77">
        <v>4.1186611014017688E-2</v>
      </c>
      <c r="GL1799" s="77">
        <v>808.58011199999999</v>
      </c>
      <c r="GM1799" s="77">
        <v>2023</v>
      </c>
      <c r="GN1799" s="77" t="s">
        <v>175</v>
      </c>
      <c r="GO1799" s="77">
        <v>5.3000000000000005E-2</v>
      </c>
      <c r="GP1799" s="77">
        <v>3</v>
      </c>
      <c r="GQ1799" s="77">
        <v>0</v>
      </c>
      <c r="GR1799" s="77" t="s">
        <v>423</v>
      </c>
      <c r="GS1799" s="77">
        <v>0</v>
      </c>
      <c r="GT1799" s="77">
        <v>0</v>
      </c>
      <c r="GU1799" s="77">
        <v>5.59662090813094E-2</v>
      </c>
      <c r="GV1799" s="77">
        <v>2.3050584833610743E-3</v>
      </c>
      <c r="GW1799" s="77">
        <v>5.59662090813094E-2</v>
      </c>
      <c r="GX1799" s="77">
        <v>2.3050584833610743E-3</v>
      </c>
      <c r="GY1799" s="77">
        <v>5.59662090813094E-2</v>
      </c>
      <c r="GZ1799" s="77">
        <v>2.3050584833610743E-3</v>
      </c>
    </row>
    <row r="1800" spans="98:208" x14ac:dyDescent="0.25">
      <c r="CT1800" s="77" t="s">
        <v>155</v>
      </c>
      <c r="CU1800" s="77" t="s">
        <v>458</v>
      </c>
      <c r="CV1800" s="77" t="s">
        <v>474</v>
      </c>
      <c r="CW1800" s="77">
        <v>2022</v>
      </c>
      <c r="CX1800" s="77">
        <v>0</v>
      </c>
      <c r="CY1800" s="77">
        <v>0</v>
      </c>
      <c r="CZ1800" s="77">
        <v>0</v>
      </c>
      <c r="DA1800" s="77">
        <v>0</v>
      </c>
      <c r="DB1800" s="77">
        <v>7.7900575334946251E-2</v>
      </c>
      <c r="DC1800" s="77">
        <v>3.6425060683952737E-2</v>
      </c>
      <c r="DD1800" s="77">
        <v>1.5808724525432701E-3</v>
      </c>
      <c r="DE1800" s="77">
        <v>3.9894642198448613E-2</v>
      </c>
      <c r="DF1800" s="77">
        <v>7.8847092159212429E-3</v>
      </c>
      <c r="DG1800" s="77">
        <v>7.8847092159212429E-3</v>
      </c>
      <c r="DH1800" s="77">
        <v>7.8847092159212429E-3</v>
      </c>
      <c r="DI1800" s="77">
        <v>0</v>
      </c>
      <c r="DJ1800" s="77">
        <v>4.1227632450090092E-4</v>
      </c>
      <c r="DL1800" s="77">
        <v>0</v>
      </c>
      <c r="DM1800" s="77">
        <v>3.2506789352983902E-6</v>
      </c>
      <c r="DN1800" s="77">
        <v>3.2506789352983902E-6</v>
      </c>
      <c r="DO1800" s="77">
        <v>0</v>
      </c>
      <c r="DP1800" s="77">
        <v>3.2506789352983902E-6</v>
      </c>
      <c r="DQ1800" s="77">
        <v>3.2506789352983902E-6</v>
      </c>
      <c r="DR1800" s="77">
        <v>0</v>
      </c>
      <c r="DS1800" s="77">
        <v>3.2506789352983902E-6</v>
      </c>
      <c r="DT1800" s="77">
        <v>3.2506789352983902E-6</v>
      </c>
      <c r="DU1800" s="77">
        <v>0</v>
      </c>
      <c r="DV1800" s="77">
        <v>0</v>
      </c>
      <c r="DW1800" s="77">
        <v>0</v>
      </c>
      <c r="GE1800" s="77" t="s">
        <v>422</v>
      </c>
      <c r="GF1800" s="77" t="s">
        <v>155</v>
      </c>
      <c r="GG1800" s="77" t="s">
        <v>438</v>
      </c>
      <c r="GH1800" s="77" t="s">
        <v>474</v>
      </c>
      <c r="GI1800" s="77">
        <v>2024</v>
      </c>
      <c r="GJ1800" s="77" t="s">
        <v>305</v>
      </c>
      <c r="GK1800" s="77">
        <v>3.7590224611390707E-2</v>
      </c>
      <c r="GL1800" s="77">
        <v>808.58011199999999</v>
      </c>
      <c r="GM1800" s="77">
        <v>2024</v>
      </c>
      <c r="GN1800" s="77" t="s">
        <v>175</v>
      </c>
      <c r="GO1800" s="77">
        <v>0.13250000000000001</v>
      </c>
      <c r="GP1800" s="77">
        <v>3</v>
      </c>
      <c r="GQ1800" s="77">
        <v>0</v>
      </c>
      <c r="GR1800" s="77" t="s">
        <v>423</v>
      </c>
      <c r="GS1800" s="77">
        <v>0</v>
      </c>
      <c r="GT1800" s="77">
        <v>0</v>
      </c>
      <c r="GU1800" s="77">
        <v>0</v>
      </c>
      <c r="GV1800" s="77">
        <v>0</v>
      </c>
      <c r="GW1800" s="77">
        <v>0.1527377521613833</v>
      </c>
      <c r="GX1800" s="77">
        <v>5.7414464103853246E-3</v>
      </c>
      <c r="GY1800" s="77">
        <v>0.1527377521613833</v>
      </c>
      <c r="GZ1800" s="77">
        <v>5.7414464103853246E-3</v>
      </c>
    </row>
    <row r="1801" spans="98:208" x14ac:dyDescent="0.25">
      <c r="CT1801" s="77" t="s">
        <v>155</v>
      </c>
      <c r="CU1801" s="77" t="s">
        <v>458</v>
      </c>
      <c r="CV1801" s="77" t="s">
        <v>474</v>
      </c>
      <c r="CW1801" s="77">
        <v>2023</v>
      </c>
      <c r="CX1801" s="77">
        <v>0</v>
      </c>
      <c r="CY1801" s="77">
        <v>0</v>
      </c>
      <c r="CZ1801" s="77">
        <v>0</v>
      </c>
      <c r="DA1801" s="77">
        <v>0</v>
      </c>
      <c r="DB1801" s="77">
        <v>8.040826903697465E-2</v>
      </c>
      <c r="DC1801" s="77">
        <v>3.7590224611389958E-2</v>
      </c>
      <c r="DD1801" s="77">
        <v>1.6314334115687451E-3</v>
      </c>
      <c r="DE1801" s="77">
        <v>4.1186611014016529E-2</v>
      </c>
      <c r="DF1801" s="77">
        <v>0</v>
      </c>
      <c r="DG1801" s="77">
        <v>8.1378100371603101E-3</v>
      </c>
      <c r="DH1801" s="77">
        <v>8.1378100371603101E-3</v>
      </c>
      <c r="DI1801" s="77">
        <v>8.1378100371603101E-3</v>
      </c>
      <c r="DJ1801" s="77">
        <v>4.1227632450090092E-4</v>
      </c>
      <c r="DL1801" s="77">
        <v>0</v>
      </c>
      <c r="DM1801" s="77">
        <v>0</v>
      </c>
      <c r="DN1801" s="77">
        <v>0</v>
      </c>
      <c r="DO1801" s="77">
        <v>0</v>
      </c>
      <c r="DP1801" s="77">
        <v>3.3550264116069925E-6</v>
      </c>
      <c r="DQ1801" s="77">
        <v>3.3550264116069925E-6</v>
      </c>
      <c r="DR1801" s="77">
        <v>0</v>
      </c>
      <c r="DS1801" s="77">
        <v>3.3550264116069925E-6</v>
      </c>
      <c r="DT1801" s="77">
        <v>3.3550264116069925E-6</v>
      </c>
      <c r="DU1801" s="77">
        <v>0</v>
      </c>
      <c r="DV1801" s="77">
        <v>3.3550264116069925E-6</v>
      </c>
      <c r="DW1801" s="77">
        <v>3.3550264116069925E-6</v>
      </c>
      <c r="GE1801" s="77" t="s">
        <v>425</v>
      </c>
      <c r="GF1801" s="77" t="s">
        <v>155</v>
      </c>
      <c r="GG1801" s="77" t="s">
        <v>438</v>
      </c>
      <c r="GH1801" s="77" t="s">
        <v>474</v>
      </c>
      <c r="GI1801" s="77">
        <v>2024</v>
      </c>
      <c r="GJ1801" s="77" t="s">
        <v>301</v>
      </c>
      <c r="GK1801" s="77">
        <v>1.631433411568713E-3</v>
      </c>
      <c r="GL1801" s="77">
        <v>808.58011199999999</v>
      </c>
      <c r="GM1801" s="77">
        <v>2024</v>
      </c>
      <c r="GN1801" s="77" t="s">
        <v>175</v>
      </c>
      <c r="GO1801" s="77">
        <v>5.3000000000000005E-2</v>
      </c>
      <c r="GP1801" s="77">
        <v>3</v>
      </c>
      <c r="GQ1801" s="77">
        <v>0</v>
      </c>
      <c r="GR1801" s="77" t="s">
        <v>423</v>
      </c>
      <c r="GS1801" s="77">
        <v>0</v>
      </c>
      <c r="GT1801" s="77">
        <v>0</v>
      </c>
      <c r="GU1801" s="77">
        <v>0</v>
      </c>
      <c r="GV1801" s="77">
        <v>0</v>
      </c>
      <c r="GW1801" s="77">
        <v>5.59662090813094E-2</v>
      </c>
      <c r="GX1801" s="77">
        <v>9.1305143414088474E-5</v>
      </c>
      <c r="GY1801" s="77">
        <v>5.59662090813094E-2</v>
      </c>
      <c r="GZ1801" s="77">
        <v>9.1305143414088474E-5</v>
      </c>
    </row>
    <row r="1802" spans="98:208" x14ac:dyDescent="0.25">
      <c r="CT1802" s="77" t="s">
        <v>155</v>
      </c>
      <c r="CU1802" s="77" t="s">
        <v>458</v>
      </c>
      <c r="CV1802" s="77" t="s">
        <v>474</v>
      </c>
      <c r="CW1802" s="77">
        <v>2024</v>
      </c>
      <c r="CX1802" s="77">
        <v>0</v>
      </c>
      <c r="CY1802" s="77">
        <v>0</v>
      </c>
      <c r="CZ1802" s="77">
        <v>0</v>
      </c>
      <c r="DA1802" s="77">
        <v>0</v>
      </c>
      <c r="DB1802" s="77">
        <v>8.040826903697465E-2</v>
      </c>
      <c r="DC1802" s="77">
        <v>3.7590224611389958E-2</v>
      </c>
      <c r="DD1802" s="77">
        <v>1.6314334115687451E-3</v>
      </c>
      <c r="DE1802" s="77">
        <v>4.1186611014016529E-2</v>
      </c>
      <c r="DF1802" s="77">
        <v>0</v>
      </c>
      <c r="DG1802" s="77">
        <v>0</v>
      </c>
      <c r="DH1802" s="77">
        <v>8.1378100371603101E-3</v>
      </c>
      <c r="DI1802" s="77">
        <v>8.1378100371603101E-3</v>
      </c>
      <c r="DJ1802" s="77">
        <v>4.1227632450090092E-4</v>
      </c>
      <c r="DL1802" s="77">
        <v>0</v>
      </c>
      <c r="DM1802" s="77">
        <v>0</v>
      </c>
      <c r="DN1802" s="77">
        <v>0</v>
      </c>
      <c r="DO1802" s="77">
        <v>0</v>
      </c>
      <c r="DP1802" s="77">
        <v>0</v>
      </c>
      <c r="DQ1802" s="77">
        <v>0</v>
      </c>
      <c r="DR1802" s="77">
        <v>0</v>
      </c>
      <c r="DS1802" s="77">
        <v>3.3550264116069925E-6</v>
      </c>
      <c r="DT1802" s="77">
        <v>3.3550264116069925E-6</v>
      </c>
      <c r="DU1802" s="77">
        <v>0</v>
      </c>
      <c r="DV1802" s="77">
        <v>3.3550264116069925E-6</v>
      </c>
      <c r="DW1802" s="77">
        <v>3.3550264116069925E-6</v>
      </c>
      <c r="GE1802" s="77" t="s">
        <v>427</v>
      </c>
      <c r="GF1802" s="77" t="s">
        <v>155</v>
      </c>
      <c r="GG1802" s="77" t="s">
        <v>438</v>
      </c>
      <c r="GH1802" s="77" t="s">
        <v>474</v>
      </c>
      <c r="GI1802" s="77">
        <v>2024</v>
      </c>
      <c r="GJ1802" s="77" t="s">
        <v>303</v>
      </c>
      <c r="GK1802" s="77">
        <v>4.1186611014017688E-2</v>
      </c>
      <c r="GL1802" s="77">
        <v>808.58011199999999</v>
      </c>
      <c r="GM1802" s="77">
        <v>2024</v>
      </c>
      <c r="GN1802" s="77" t="s">
        <v>175</v>
      </c>
      <c r="GO1802" s="77">
        <v>5.3000000000000005E-2</v>
      </c>
      <c r="GP1802" s="77">
        <v>3</v>
      </c>
      <c r="GQ1802" s="77">
        <v>0</v>
      </c>
      <c r="GR1802" s="77" t="s">
        <v>423</v>
      </c>
      <c r="GS1802" s="77">
        <v>0</v>
      </c>
      <c r="GT1802" s="77">
        <v>0</v>
      </c>
      <c r="GU1802" s="77">
        <v>0</v>
      </c>
      <c r="GV1802" s="77">
        <v>0</v>
      </c>
      <c r="GW1802" s="77">
        <v>5.59662090813094E-2</v>
      </c>
      <c r="GX1802" s="77">
        <v>2.3050584833610743E-3</v>
      </c>
      <c r="GY1802" s="77">
        <v>5.59662090813094E-2</v>
      </c>
      <c r="GZ1802" s="77">
        <v>2.3050584833610743E-3</v>
      </c>
    </row>
    <row r="1803" spans="98:208" x14ac:dyDescent="0.25">
      <c r="CT1803" s="77" t="s">
        <v>155</v>
      </c>
      <c r="CU1803" s="77" t="s">
        <v>458</v>
      </c>
      <c r="CV1803" s="77" t="s">
        <v>474</v>
      </c>
      <c r="CW1803" s="77">
        <v>2025</v>
      </c>
      <c r="CX1803" s="77">
        <v>0</v>
      </c>
      <c r="CY1803" s="77">
        <v>0</v>
      </c>
      <c r="CZ1803" s="77">
        <v>0</v>
      </c>
      <c r="DA1803" s="77">
        <v>0</v>
      </c>
      <c r="DB1803" s="77">
        <v>8.040826903697465E-2</v>
      </c>
      <c r="DC1803" s="77">
        <v>3.7590224611389958E-2</v>
      </c>
      <c r="DD1803" s="77">
        <v>1.6314334115687451E-3</v>
      </c>
      <c r="DE1803" s="77">
        <v>4.1186611014016529E-2</v>
      </c>
      <c r="DF1803" s="77">
        <v>0</v>
      </c>
      <c r="DG1803" s="77">
        <v>0</v>
      </c>
      <c r="DH1803" s="77">
        <v>0</v>
      </c>
      <c r="DI1803" s="77">
        <v>8.1378100371603101E-3</v>
      </c>
      <c r="DJ1803" s="77">
        <v>4.1227632450090092E-4</v>
      </c>
      <c r="DL1803" s="77">
        <v>0</v>
      </c>
      <c r="DM1803" s="77">
        <v>0</v>
      </c>
      <c r="DN1803" s="77">
        <v>0</v>
      </c>
      <c r="DO1803" s="77">
        <v>0</v>
      </c>
      <c r="DP1803" s="77">
        <v>0</v>
      </c>
      <c r="DQ1803" s="77">
        <v>0</v>
      </c>
      <c r="DR1803" s="77">
        <v>0</v>
      </c>
      <c r="DS1803" s="77">
        <v>0</v>
      </c>
      <c r="DT1803" s="77">
        <v>0</v>
      </c>
      <c r="DU1803" s="77">
        <v>0</v>
      </c>
      <c r="DV1803" s="77">
        <v>3.3550264116069925E-6</v>
      </c>
      <c r="DW1803" s="77">
        <v>3.3550264116069925E-6</v>
      </c>
      <c r="GE1803" s="77" t="s">
        <v>422</v>
      </c>
      <c r="GF1803" s="77" t="s">
        <v>155</v>
      </c>
      <c r="GG1803" s="77" t="s">
        <v>438</v>
      </c>
      <c r="GH1803" s="77" t="s">
        <v>474</v>
      </c>
      <c r="GI1803" s="77">
        <v>2025</v>
      </c>
      <c r="GJ1803" s="77" t="s">
        <v>305</v>
      </c>
      <c r="GK1803" s="77">
        <v>3.7590224611390707E-2</v>
      </c>
      <c r="GL1803" s="77">
        <v>808.58011199999999</v>
      </c>
      <c r="GM1803" s="77">
        <v>2025</v>
      </c>
      <c r="GN1803" s="77" t="s">
        <v>175</v>
      </c>
      <c r="GO1803" s="77">
        <v>0.13250000000000001</v>
      </c>
      <c r="GP1803" s="77">
        <v>3</v>
      </c>
      <c r="GQ1803" s="77">
        <v>0</v>
      </c>
      <c r="GR1803" s="77" t="s">
        <v>423</v>
      </c>
      <c r="GS1803" s="77">
        <v>0</v>
      </c>
      <c r="GT1803" s="77">
        <v>0</v>
      </c>
      <c r="GU1803" s="77">
        <v>0</v>
      </c>
      <c r="GV1803" s="77">
        <v>0</v>
      </c>
      <c r="GW1803" s="77">
        <v>0</v>
      </c>
      <c r="GX1803" s="77">
        <v>0</v>
      </c>
      <c r="GY1803" s="77">
        <v>0.1527377521613833</v>
      </c>
      <c r="GZ1803" s="77">
        <v>5.7414464103853246E-3</v>
      </c>
    </row>
    <row r="1804" spans="98:208" x14ac:dyDescent="0.25">
      <c r="CT1804" s="77" t="s">
        <v>155</v>
      </c>
      <c r="CU1804" s="77" t="s">
        <v>458</v>
      </c>
      <c r="CV1804" s="77" t="s">
        <v>481</v>
      </c>
      <c r="CW1804" s="77">
        <v>2020</v>
      </c>
      <c r="CX1804" s="77">
        <v>0</v>
      </c>
      <c r="CY1804" s="77">
        <v>0</v>
      </c>
      <c r="CZ1804" s="77">
        <v>0</v>
      </c>
      <c r="DA1804" s="77">
        <v>0</v>
      </c>
      <c r="DB1804" s="77">
        <v>21083.84282422423</v>
      </c>
      <c r="DC1804" s="77">
        <v>409.22373582044048</v>
      </c>
      <c r="DD1804" s="77">
        <v>13469.087812378069</v>
      </c>
      <c r="DE1804" s="77">
        <v>7205.5312760235383</v>
      </c>
      <c r="DF1804" s="77">
        <v>1219.5839681182129</v>
      </c>
      <c r="DG1804" s="77">
        <v>0</v>
      </c>
      <c r="DH1804" s="77">
        <v>0</v>
      </c>
      <c r="DI1804" s="77">
        <v>0</v>
      </c>
      <c r="DJ1804" s="77">
        <v>5.4954306267099332E-10</v>
      </c>
      <c r="DL1804" s="77">
        <v>0</v>
      </c>
      <c r="DM1804" s="77">
        <v>6.7021390902412573E-7</v>
      </c>
      <c r="DN1804" s="77">
        <v>6.7021390902412573E-7</v>
      </c>
      <c r="DO1804" s="77">
        <v>0</v>
      </c>
      <c r="DP1804" s="77">
        <v>0</v>
      </c>
      <c r="DQ1804" s="77">
        <v>0</v>
      </c>
      <c r="DR1804" s="77">
        <v>0</v>
      </c>
      <c r="DS1804" s="77">
        <v>0</v>
      </c>
      <c r="DT1804" s="77">
        <v>0</v>
      </c>
      <c r="DU1804" s="77">
        <v>0</v>
      </c>
      <c r="DV1804" s="77">
        <v>0</v>
      </c>
      <c r="DW1804" s="77">
        <v>0</v>
      </c>
      <c r="GE1804" s="77" t="s">
        <v>425</v>
      </c>
      <c r="GF1804" s="77" t="s">
        <v>155</v>
      </c>
      <c r="GG1804" s="77" t="s">
        <v>438</v>
      </c>
      <c r="GH1804" s="77" t="s">
        <v>474</v>
      </c>
      <c r="GI1804" s="77">
        <v>2025</v>
      </c>
      <c r="GJ1804" s="77" t="s">
        <v>301</v>
      </c>
      <c r="GK1804" s="77">
        <v>1.631433411568713E-3</v>
      </c>
      <c r="GL1804" s="77">
        <v>808.58011199999999</v>
      </c>
      <c r="GM1804" s="77">
        <v>2025</v>
      </c>
      <c r="GN1804" s="77" t="s">
        <v>175</v>
      </c>
      <c r="GO1804" s="77">
        <v>5.3000000000000005E-2</v>
      </c>
      <c r="GP1804" s="77">
        <v>3</v>
      </c>
      <c r="GQ1804" s="77">
        <v>0</v>
      </c>
      <c r="GR1804" s="77" t="s">
        <v>423</v>
      </c>
      <c r="GS1804" s="77">
        <v>0</v>
      </c>
      <c r="GT1804" s="77">
        <v>0</v>
      </c>
      <c r="GU1804" s="77">
        <v>0</v>
      </c>
      <c r="GV1804" s="77">
        <v>0</v>
      </c>
      <c r="GW1804" s="77">
        <v>0</v>
      </c>
      <c r="GX1804" s="77">
        <v>0</v>
      </c>
      <c r="GY1804" s="77">
        <v>5.59662090813094E-2</v>
      </c>
      <c r="GZ1804" s="77">
        <v>9.1305143414088474E-5</v>
      </c>
    </row>
    <row r="1805" spans="98:208" x14ac:dyDescent="0.25">
      <c r="CT1805" s="77" t="s">
        <v>155</v>
      </c>
      <c r="CU1805" s="77" t="s">
        <v>458</v>
      </c>
      <c r="CV1805" s="77" t="s">
        <v>481</v>
      </c>
      <c r="CW1805" s="77">
        <v>2021</v>
      </c>
      <c r="CX1805" s="77">
        <v>0</v>
      </c>
      <c r="CY1805" s="77">
        <v>0</v>
      </c>
      <c r="CZ1805" s="77">
        <v>0</v>
      </c>
      <c r="DA1805" s="77">
        <v>0</v>
      </c>
      <c r="DB1805" s="77">
        <v>21083.84282422423</v>
      </c>
      <c r="DC1805" s="77">
        <v>409.22373582044048</v>
      </c>
      <c r="DD1805" s="77">
        <v>13469.087812378069</v>
      </c>
      <c r="DE1805" s="77">
        <v>7205.5312760235383</v>
      </c>
      <c r="DF1805" s="77">
        <v>1219.5839681182129</v>
      </c>
      <c r="DG1805" s="77">
        <v>1219.5839681182129</v>
      </c>
      <c r="DH1805" s="77">
        <v>0</v>
      </c>
      <c r="DI1805" s="77">
        <v>0</v>
      </c>
      <c r="DJ1805" s="77">
        <v>5.4954306267099332E-10</v>
      </c>
      <c r="DL1805" s="77">
        <v>0</v>
      </c>
      <c r="DM1805" s="77">
        <v>6.7021390902412573E-7</v>
      </c>
      <c r="DN1805" s="77">
        <v>6.7021390902412573E-7</v>
      </c>
      <c r="DO1805" s="77">
        <v>0</v>
      </c>
      <c r="DP1805" s="77">
        <v>6.7021390902412573E-7</v>
      </c>
      <c r="DQ1805" s="77">
        <v>6.7021390902412573E-7</v>
      </c>
      <c r="DR1805" s="77">
        <v>0</v>
      </c>
      <c r="DS1805" s="77">
        <v>0</v>
      </c>
      <c r="DT1805" s="77">
        <v>0</v>
      </c>
      <c r="DU1805" s="77">
        <v>0</v>
      </c>
      <c r="DV1805" s="77">
        <v>0</v>
      </c>
      <c r="DW1805" s="77">
        <v>0</v>
      </c>
      <c r="GE1805" s="77" t="s">
        <v>427</v>
      </c>
      <c r="GF1805" s="77" t="s">
        <v>155</v>
      </c>
      <c r="GG1805" s="77" t="s">
        <v>438</v>
      </c>
      <c r="GH1805" s="77" t="s">
        <v>474</v>
      </c>
      <c r="GI1805" s="77">
        <v>2025</v>
      </c>
      <c r="GJ1805" s="77" t="s">
        <v>303</v>
      </c>
      <c r="GK1805" s="77">
        <v>4.1186611014017688E-2</v>
      </c>
      <c r="GL1805" s="77">
        <v>808.58011199999999</v>
      </c>
      <c r="GM1805" s="77">
        <v>2025</v>
      </c>
      <c r="GN1805" s="77" t="s">
        <v>175</v>
      </c>
      <c r="GO1805" s="77">
        <v>5.3000000000000005E-2</v>
      </c>
      <c r="GP1805" s="77">
        <v>3</v>
      </c>
      <c r="GQ1805" s="77">
        <v>0</v>
      </c>
      <c r="GR1805" s="77" t="s">
        <v>423</v>
      </c>
      <c r="GS1805" s="77">
        <v>0</v>
      </c>
      <c r="GT1805" s="77">
        <v>0</v>
      </c>
      <c r="GU1805" s="77">
        <v>0</v>
      </c>
      <c r="GV1805" s="77">
        <v>0</v>
      </c>
      <c r="GW1805" s="77">
        <v>0</v>
      </c>
      <c r="GX1805" s="77">
        <v>0</v>
      </c>
      <c r="GY1805" s="77">
        <v>5.59662090813094E-2</v>
      </c>
      <c r="GZ1805" s="77">
        <v>2.3050584833610743E-3</v>
      </c>
    </row>
    <row r="1806" spans="98:208" x14ac:dyDescent="0.25">
      <c r="CT1806" s="77" t="s">
        <v>155</v>
      </c>
      <c r="CU1806" s="77" t="s">
        <v>458</v>
      </c>
      <c r="CV1806" s="77" t="s">
        <v>481</v>
      </c>
      <c r="CW1806" s="77">
        <v>2022</v>
      </c>
      <c r="CX1806" s="77">
        <v>0</v>
      </c>
      <c r="CY1806" s="77">
        <v>0</v>
      </c>
      <c r="CZ1806" s="77">
        <v>0</v>
      </c>
      <c r="DA1806" s="77">
        <v>0</v>
      </c>
      <c r="DB1806" s="77">
        <v>21083.84282422423</v>
      </c>
      <c r="DC1806" s="77">
        <v>409.22373582044048</v>
      </c>
      <c r="DD1806" s="77">
        <v>13469.087812378069</v>
      </c>
      <c r="DE1806" s="77">
        <v>7205.5312760235383</v>
      </c>
      <c r="DF1806" s="77">
        <v>1219.5839681182129</v>
      </c>
      <c r="DG1806" s="77">
        <v>1219.5839681182129</v>
      </c>
      <c r="DH1806" s="77">
        <v>1219.5839681182129</v>
      </c>
      <c r="DI1806" s="77">
        <v>0</v>
      </c>
      <c r="DJ1806" s="77">
        <v>5.4954306267099332E-10</v>
      </c>
      <c r="DL1806" s="77">
        <v>0</v>
      </c>
      <c r="DM1806" s="77">
        <v>6.7021390902412573E-7</v>
      </c>
      <c r="DN1806" s="77">
        <v>6.7021390902412573E-7</v>
      </c>
      <c r="DO1806" s="77">
        <v>0</v>
      </c>
      <c r="DP1806" s="77">
        <v>6.7021390902412573E-7</v>
      </c>
      <c r="DQ1806" s="77">
        <v>6.7021390902412573E-7</v>
      </c>
      <c r="DR1806" s="77">
        <v>0</v>
      </c>
      <c r="DS1806" s="77">
        <v>6.7021390902412573E-7</v>
      </c>
      <c r="DT1806" s="77">
        <v>6.7021390902412573E-7</v>
      </c>
      <c r="DU1806" s="77">
        <v>0</v>
      </c>
      <c r="DV1806" s="77">
        <v>0</v>
      </c>
      <c r="DW1806" s="77">
        <v>0</v>
      </c>
      <c r="GE1806" s="77" t="s">
        <v>422</v>
      </c>
      <c r="GF1806" s="77" t="s">
        <v>155</v>
      </c>
      <c r="GG1806" s="77" t="s">
        <v>438</v>
      </c>
      <c r="GH1806" s="77" t="s">
        <v>481</v>
      </c>
      <c r="GI1806" s="77">
        <v>2021</v>
      </c>
      <c r="GJ1806" s="77" t="s">
        <v>305</v>
      </c>
      <c r="GK1806" s="77">
        <v>409.22373582044048</v>
      </c>
      <c r="GL1806" s="77">
        <v>808.58011199999999</v>
      </c>
      <c r="GM1806" s="77">
        <v>2021</v>
      </c>
      <c r="GN1806" s="77" t="s">
        <v>175</v>
      </c>
      <c r="GO1806" s="77">
        <v>0.13250000000000001</v>
      </c>
      <c r="GP1806" s="77">
        <v>3</v>
      </c>
      <c r="GQ1806" s="77">
        <v>0</v>
      </c>
      <c r="GR1806" s="77" t="s">
        <v>423</v>
      </c>
      <c r="GS1806" s="77">
        <v>0.1527377521613833</v>
      </c>
      <c r="GT1806" s="77">
        <v>62.50391354029783</v>
      </c>
      <c r="GU1806" s="77">
        <v>0.1527377521613833</v>
      </c>
      <c r="GV1806" s="77">
        <v>62.50391354029783</v>
      </c>
      <c r="GW1806" s="77">
        <v>0</v>
      </c>
      <c r="GX1806" s="77">
        <v>0</v>
      </c>
      <c r="GY1806" s="77">
        <v>0</v>
      </c>
      <c r="GZ1806" s="77">
        <v>0</v>
      </c>
    </row>
    <row r="1807" spans="98:208" x14ac:dyDescent="0.25">
      <c r="CT1807" s="77" t="s">
        <v>155</v>
      </c>
      <c r="CU1807" s="77" t="s">
        <v>458</v>
      </c>
      <c r="CV1807" s="77" t="s">
        <v>481</v>
      </c>
      <c r="CW1807" s="77">
        <v>2023</v>
      </c>
      <c r="CX1807" s="77">
        <v>0</v>
      </c>
      <c r="CY1807" s="77">
        <v>0</v>
      </c>
      <c r="CZ1807" s="77">
        <v>0</v>
      </c>
      <c r="DA1807" s="77">
        <v>0</v>
      </c>
      <c r="DB1807" s="77">
        <v>21835.978114129932</v>
      </c>
      <c r="DC1807" s="77">
        <v>428.60232122030828</v>
      </c>
      <c r="DD1807" s="77">
        <v>13939.560973456721</v>
      </c>
      <c r="DE1807" s="77">
        <v>7467.8148194525447</v>
      </c>
      <c r="DF1807" s="77">
        <v>0</v>
      </c>
      <c r="DG1807" s="77">
        <v>1263.5534246224627</v>
      </c>
      <c r="DH1807" s="77">
        <v>1263.5534246224627</v>
      </c>
      <c r="DI1807" s="77">
        <v>1263.5534246224627</v>
      </c>
      <c r="DJ1807" s="77">
        <v>5.4954306267099332E-10</v>
      </c>
      <c r="DL1807" s="77">
        <v>0</v>
      </c>
      <c r="DM1807" s="77">
        <v>0</v>
      </c>
      <c r="DN1807" s="77">
        <v>0</v>
      </c>
      <c r="DO1807" s="77">
        <v>0</v>
      </c>
      <c r="DP1807" s="77">
        <v>6.943770188154502E-7</v>
      </c>
      <c r="DQ1807" s="77">
        <v>6.943770188154502E-7</v>
      </c>
      <c r="DR1807" s="77">
        <v>0</v>
      </c>
      <c r="DS1807" s="77">
        <v>6.943770188154502E-7</v>
      </c>
      <c r="DT1807" s="77">
        <v>6.943770188154502E-7</v>
      </c>
      <c r="DU1807" s="77">
        <v>0</v>
      </c>
      <c r="DV1807" s="77">
        <v>6.943770188154502E-7</v>
      </c>
      <c r="DW1807" s="77">
        <v>6.943770188154502E-7</v>
      </c>
      <c r="GE1807" s="77" t="s">
        <v>425</v>
      </c>
      <c r="GF1807" s="77" t="s">
        <v>155</v>
      </c>
      <c r="GG1807" s="77" t="s">
        <v>438</v>
      </c>
      <c r="GH1807" s="77" t="s">
        <v>481</v>
      </c>
      <c r="GI1807" s="77">
        <v>2021</v>
      </c>
      <c r="GJ1807" s="77" t="s">
        <v>301</v>
      </c>
      <c r="GK1807" s="77">
        <v>13469.08781237863</v>
      </c>
      <c r="GL1807" s="77">
        <v>808.58011199999999</v>
      </c>
      <c r="GM1807" s="77">
        <v>2021</v>
      </c>
      <c r="GN1807" s="77" t="s">
        <v>175</v>
      </c>
      <c r="GO1807" s="77">
        <v>5.3000000000000005E-2</v>
      </c>
      <c r="GP1807" s="77">
        <v>3</v>
      </c>
      <c r="GQ1807" s="77">
        <v>0</v>
      </c>
      <c r="GR1807" s="77" t="s">
        <v>423</v>
      </c>
      <c r="GS1807" s="77">
        <v>5.59662090813094E-2</v>
      </c>
      <c r="GT1807" s="77">
        <v>753.81378464209865</v>
      </c>
      <c r="GU1807" s="77">
        <v>5.59662090813094E-2</v>
      </c>
      <c r="GV1807" s="77">
        <v>753.81378464209865</v>
      </c>
      <c r="GW1807" s="77">
        <v>0</v>
      </c>
      <c r="GX1807" s="77">
        <v>0</v>
      </c>
      <c r="GY1807" s="77">
        <v>0</v>
      </c>
      <c r="GZ1807" s="77">
        <v>0</v>
      </c>
    </row>
    <row r="1808" spans="98:208" x14ac:dyDescent="0.25">
      <c r="CT1808" s="77" t="s">
        <v>155</v>
      </c>
      <c r="CU1808" s="77" t="s">
        <v>458</v>
      </c>
      <c r="CV1808" s="77" t="s">
        <v>481</v>
      </c>
      <c r="CW1808" s="77">
        <v>2024</v>
      </c>
      <c r="CX1808" s="77">
        <v>0</v>
      </c>
      <c r="CY1808" s="77">
        <v>0</v>
      </c>
      <c r="CZ1808" s="77">
        <v>0</v>
      </c>
      <c r="DA1808" s="77">
        <v>0</v>
      </c>
      <c r="DB1808" s="77">
        <v>21835.978114129932</v>
      </c>
      <c r="DC1808" s="77">
        <v>428.60232122030828</v>
      </c>
      <c r="DD1808" s="77">
        <v>13939.560973456721</v>
      </c>
      <c r="DE1808" s="77">
        <v>7467.8148194525447</v>
      </c>
      <c r="DF1808" s="77">
        <v>0</v>
      </c>
      <c r="DG1808" s="77">
        <v>0</v>
      </c>
      <c r="DH1808" s="77">
        <v>1263.5534246224627</v>
      </c>
      <c r="DI1808" s="77">
        <v>1263.5534246224627</v>
      </c>
      <c r="DJ1808" s="77">
        <v>5.4954306267099332E-10</v>
      </c>
      <c r="DL1808" s="77">
        <v>0</v>
      </c>
      <c r="DM1808" s="77">
        <v>0</v>
      </c>
      <c r="DN1808" s="77">
        <v>0</v>
      </c>
      <c r="DO1808" s="77">
        <v>0</v>
      </c>
      <c r="DP1808" s="77">
        <v>0</v>
      </c>
      <c r="DQ1808" s="77">
        <v>0</v>
      </c>
      <c r="DR1808" s="77">
        <v>0</v>
      </c>
      <c r="DS1808" s="77">
        <v>6.943770188154502E-7</v>
      </c>
      <c r="DT1808" s="77">
        <v>6.943770188154502E-7</v>
      </c>
      <c r="DU1808" s="77">
        <v>0</v>
      </c>
      <c r="DV1808" s="77">
        <v>6.943770188154502E-7</v>
      </c>
      <c r="DW1808" s="77">
        <v>6.943770188154502E-7</v>
      </c>
      <c r="GE1808" s="77" t="s">
        <v>427</v>
      </c>
      <c r="GF1808" s="77" t="s">
        <v>155</v>
      </c>
      <c r="GG1808" s="77" t="s">
        <v>438</v>
      </c>
      <c r="GH1808" s="77" t="s">
        <v>481</v>
      </c>
      <c r="GI1808" s="77">
        <v>2021</v>
      </c>
      <c r="GJ1808" s="77" t="s">
        <v>303</v>
      </c>
      <c r="GK1808" s="77">
        <v>7205.5312760249753</v>
      </c>
      <c r="GL1808" s="77">
        <v>808.58011199999999</v>
      </c>
      <c r="GM1808" s="77">
        <v>2021</v>
      </c>
      <c r="GN1808" s="77" t="s">
        <v>175</v>
      </c>
      <c r="GO1808" s="77">
        <v>5.3000000000000005E-2</v>
      </c>
      <c r="GP1808" s="77">
        <v>3</v>
      </c>
      <c r="GQ1808" s="77">
        <v>0</v>
      </c>
      <c r="GR1808" s="77" t="s">
        <v>423</v>
      </c>
      <c r="GS1808" s="77">
        <v>5.59662090813094E-2</v>
      </c>
      <c r="GT1808" s="77">
        <v>403.26626993592788</v>
      </c>
      <c r="GU1808" s="77">
        <v>5.59662090813094E-2</v>
      </c>
      <c r="GV1808" s="77">
        <v>403.26626993592788</v>
      </c>
      <c r="GW1808" s="77">
        <v>0</v>
      </c>
      <c r="GX1808" s="77">
        <v>0</v>
      </c>
      <c r="GY1808" s="77">
        <v>0</v>
      </c>
      <c r="GZ1808" s="77">
        <v>0</v>
      </c>
    </row>
    <row r="1809" spans="98:208" x14ac:dyDescent="0.25">
      <c r="CT1809" s="77" t="s">
        <v>155</v>
      </c>
      <c r="CU1809" s="77" t="s">
        <v>458</v>
      </c>
      <c r="CV1809" s="77" t="s">
        <v>481</v>
      </c>
      <c r="CW1809" s="77">
        <v>2025</v>
      </c>
      <c r="CX1809" s="77">
        <v>0</v>
      </c>
      <c r="CY1809" s="77">
        <v>0</v>
      </c>
      <c r="CZ1809" s="77">
        <v>0</v>
      </c>
      <c r="DA1809" s="77">
        <v>0</v>
      </c>
      <c r="DB1809" s="77">
        <v>21835.978114129932</v>
      </c>
      <c r="DC1809" s="77">
        <v>428.60232122030828</v>
      </c>
      <c r="DD1809" s="77">
        <v>13939.560973456721</v>
      </c>
      <c r="DE1809" s="77">
        <v>7467.8148194525447</v>
      </c>
      <c r="DF1809" s="77">
        <v>0</v>
      </c>
      <c r="DG1809" s="77">
        <v>0</v>
      </c>
      <c r="DH1809" s="77">
        <v>0</v>
      </c>
      <c r="DI1809" s="77">
        <v>1263.5534246224627</v>
      </c>
      <c r="DJ1809" s="77">
        <v>5.4954306267099332E-10</v>
      </c>
      <c r="DL1809" s="77">
        <v>0</v>
      </c>
      <c r="DM1809" s="77">
        <v>0</v>
      </c>
      <c r="DN1809" s="77">
        <v>0</v>
      </c>
      <c r="DO1809" s="77">
        <v>0</v>
      </c>
      <c r="DP1809" s="77">
        <v>0</v>
      </c>
      <c r="DQ1809" s="77">
        <v>0</v>
      </c>
      <c r="DR1809" s="77">
        <v>0</v>
      </c>
      <c r="DS1809" s="77">
        <v>0</v>
      </c>
      <c r="DT1809" s="77">
        <v>0</v>
      </c>
      <c r="DU1809" s="77">
        <v>0</v>
      </c>
      <c r="DV1809" s="77">
        <v>6.943770188154502E-7</v>
      </c>
      <c r="DW1809" s="77">
        <v>6.943770188154502E-7</v>
      </c>
      <c r="GE1809" s="77" t="s">
        <v>422</v>
      </c>
      <c r="GF1809" s="77" t="s">
        <v>155</v>
      </c>
      <c r="GG1809" s="77" t="s">
        <v>438</v>
      </c>
      <c r="GH1809" s="77" t="s">
        <v>481</v>
      </c>
      <c r="GI1809" s="77">
        <v>2022</v>
      </c>
      <c r="GJ1809" s="77" t="s">
        <v>305</v>
      </c>
      <c r="GK1809" s="77">
        <v>409.22373582044048</v>
      </c>
      <c r="GL1809" s="77">
        <v>808.58011199999999</v>
      </c>
      <c r="GM1809" s="77">
        <v>2022</v>
      </c>
      <c r="GN1809" s="77" t="s">
        <v>175</v>
      </c>
      <c r="GO1809" s="77">
        <v>0.13250000000000001</v>
      </c>
      <c r="GP1809" s="77">
        <v>3</v>
      </c>
      <c r="GQ1809" s="77">
        <v>0</v>
      </c>
      <c r="GR1809" s="77" t="s">
        <v>423</v>
      </c>
      <c r="GS1809" s="77">
        <v>0.1527377521613833</v>
      </c>
      <c r="GT1809" s="77">
        <v>62.50391354029783</v>
      </c>
      <c r="GU1809" s="77">
        <v>0.1527377521613833</v>
      </c>
      <c r="GV1809" s="77">
        <v>62.50391354029783</v>
      </c>
      <c r="GW1809" s="77">
        <v>0.1527377521613833</v>
      </c>
      <c r="GX1809" s="77">
        <v>62.50391354029783</v>
      </c>
      <c r="GY1809" s="77">
        <v>0</v>
      </c>
      <c r="GZ1809" s="77">
        <v>0</v>
      </c>
    </row>
    <row r="1810" spans="98:208" x14ac:dyDescent="0.25">
      <c r="CT1810" s="77" t="s">
        <v>155</v>
      </c>
      <c r="CU1810" s="77" t="s">
        <v>458</v>
      </c>
      <c r="CV1810" s="77" t="s">
        <v>488</v>
      </c>
      <c r="CW1810" s="77">
        <v>2020</v>
      </c>
      <c r="CX1810" s="77">
        <v>0</v>
      </c>
      <c r="CY1810" s="77">
        <v>0</v>
      </c>
      <c r="CZ1810" s="77">
        <v>0</v>
      </c>
      <c r="DA1810" s="77">
        <v>0</v>
      </c>
      <c r="DB1810" s="77">
        <v>21083.842824224452</v>
      </c>
      <c r="DC1810" s="77">
        <v>409.22373582041592</v>
      </c>
      <c r="DD1810" s="77">
        <v>13469.087812378701</v>
      </c>
      <c r="DE1810" s="77">
        <v>7205.5312760252382</v>
      </c>
      <c r="DF1810" s="77">
        <v>1219.5839681183393</v>
      </c>
      <c r="DG1810" s="77">
        <v>0</v>
      </c>
      <c r="DH1810" s="77">
        <v>0</v>
      </c>
      <c r="DI1810" s="77">
        <v>0</v>
      </c>
      <c r="DJ1810" s="77">
        <v>2.3701124829167181E-8</v>
      </c>
      <c r="DL1810" s="77">
        <v>0</v>
      </c>
      <c r="DM1810" s="77">
        <v>2.8905511868023806E-5</v>
      </c>
      <c r="DN1810" s="77">
        <v>2.8905511868023806E-5</v>
      </c>
      <c r="DO1810" s="77">
        <v>0</v>
      </c>
      <c r="DP1810" s="77">
        <v>0</v>
      </c>
      <c r="DQ1810" s="77">
        <v>0</v>
      </c>
      <c r="DR1810" s="77">
        <v>0</v>
      </c>
      <c r="DS1810" s="77">
        <v>0</v>
      </c>
      <c r="DT1810" s="77">
        <v>0</v>
      </c>
      <c r="DU1810" s="77">
        <v>0</v>
      </c>
      <c r="DV1810" s="77">
        <v>0</v>
      </c>
      <c r="DW1810" s="77">
        <v>0</v>
      </c>
      <c r="GE1810" s="77" t="s">
        <v>425</v>
      </c>
      <c r="GF1810" s="77" t="s">
        <v>155</v>
      </c>
      <c r="GG1810" s="77" t="s">
        <v>438</v>
      </c>
      <c r="GH1810" s="77" t="s">
        <v>481</v>
      </c>
      <c r="GI1810" s="77">
        <v>2022</v>
      </c>
      <c r="GJ1810" s="77" t="s">
        <v>301</v>
      </c>
      <c r="GK1810" s="77">
        <v>13469.08781237863</v>
      </c>
      <c r="GL1810" s="77">
        <v>808.58011199999999</v>
      </c>
      <c r="GM1810" s="77">
        <v>2022</v>
      </c>
      <c r="GN1810" s="77" t="s">
        <v>175</v>
      </c>
      <c r="GO1810" s="77">
        <v>5.3000000000000005E-2</v>
      </c>
      <c r="GP1810" s="77">
        <v>3</v>
      </c>
      <c r="GQ1810" s="77">
        <v>0</v>
      </c>
      <c r="GR1810" s="77" t="s">
        <v>423</v>
      </c>
      <c r="GS1810" s="77">
        <v>5.59662090813094E-2</v>
      </c>
      <c r="GT1810" s="77">
        <v>753.81378464209865</v>
      </c>
      <c r="GU1810" s="77">
        <v>5.59662090813094E-2</v>
      </c>
      <c r="GV1810" s="77">
        <v>753.81378464209865</v>
      </c>
      <c r="GW1810" s="77">
        <v>5.59662090813094E-2</v>
      </c>
      <c r="GX1810" s="77">
        <v>753.81378464209865</v>
      </c>
      <c r="GY1810" s="77">
        <v>0</v>
      </c>
      <c r="GZ1810" s="77">
        <v>0</v>
      </c>
    </row>
    <row r="1811" spans="98:208" x14ac:dyDescent="0.25">
      <c r="CT1811" s="77" t="s">
        <v>155</v>
      </c>
      <c r="CU1811" s="77" t="s">
        <v>458</v>
      </c>
      <c r="CV1811" s="77" t="s">
        <v>488</v>
      </c>
      <c r="CW1811" s="77">
        <v>2021</v>
      </c>
      <c r="CX1811" s="77">
        <v>0</v>
      </c>
      <c r="CY1811" s="77">
        <v>0</v>
      </c>
      <c r="CZ1811" s="77">
        <v>0</v>
      </c>
      <c r="DA1811" s="77">
        <v>0</v>
      </c>
      <c r="DB1811" s="77">
        <v>21083.842824224452</v>
      </c>
      <c r="DC1811" s="77">
        <v>409.22373582041592</v>
      </c>
      <c r="DD1811" s="77">
        <v>13469.087812378701</v>
      </c>
      <c r="DE1811" s="77">
        <v>7205.5312760252382</v>
      </c>
      <c r="DF1811" s="77">
        <v>1219.5839681183393</v>
      </c>
      <c r="DG1811" s="77">
        <v>1219.5839681183393</v>
      </c>
      <c r="DH1811" s="77">
        <v>0</v>
      </c>
      <c r="DI1811" s="77">
        <v>0</v>
      </c>
      <c r="DJ1811" s="77">
        <v>2.3701124829167181E-8</v>
      </c>
      <c r="DL1811" s="77">
        <v>0</v>
      </c>
      <c r="DM1811" s="77">
        <v>2.8905511868023806E-5</v>
      </c>
      <c r="DN1811" s="77">
        <v>2.8905511868023806E-5</v>
      </c>
      <c r="DO1811" s="77">
        <v>0</v>
      </c>
      <c r="DP1811" s="77">
        <v>2.8905511868023806E-5</v>
      </c>
      <c r="DQ1811" s="77">
        <v>2.8905511868023806E-5</v>
      </c>
      <c r="DR1811" s="77">
        <v>0</v>
      </c>
      <c r="DS1811" s="77">
        <v>0</v>
      </c>
      <c r="DT1811" s="77">
        <v>0</v>
      </c>
      <c r="DU1811" s="77">
        <v>0</v>
      </c>
      <c r="DV1811" s="77">
        <v>0</v>
      </c>
      <c r="DW1811" s="77">
        <v>0</v>
      </c>
      <c r="GE1811" s="77" t="s">
        <v>427</v>
      </c>
      <c r="GF1811" s="77" t="s">
        <v>155</v>
      </c>
      <c r="GG1811" s="77" t="s">
        <v>438</v>
      </c>
      <c r="GH1811" s="77" t="s">
        <v>481</v>
      </c>
      <c r="GI1811" s="77">
        <v>2022</v>
      </c>
      <c r="GJ1811" s="77" t="s">
        <v>303</v>
      </c>
      <c r="GK1811" s="77">
        <v>7205.5312760249753</v>
      </c>
      <c r="GL1811" s="77">
        <v>808.58011199999999</v>
      </c>
      <c r="GM1811" s="77">
        <v>2022</v>
      </c>
      <c r="GN1811" s="77" t="s">
        <v>175</v>
      </c>
      <c r="GO1811" s="77">
        <v>5.3000000000000005E-2</v>
      </c>
      <c r="GP1811" s="77">
        <v>3</v>
      </c>
      <c r="GQ1811" s="77">
        <v>0</v>
      </c>
      <c r="GR1811" s="77" t="s">
        <v>423</v>
      </c>
      <c r="GS1811" s="77">
        <v>5.59662090813094E-2</v>
      </c>
      <c r="GT1811" s="77">
        <v>403.26626993592788</v>
      </c>
      <c r="GU1811" s="77">
        <v>5.59662090813094E-2</v>
      </c>
      <c r="GV1811" s="77">
        <v>403.26626993592788</v>
      </c>
      <c r="GW1811" s="77">
        <v>5.59662090813094E-2</v>
      </c>
      <c r="GX1811" s="77">
        <v>403.26626993592788</v>
      </c>
      <c r="GY1811" s="77">
        <v>0</v>
      </c>
      <c r="GZ1811" s="77">
        <v>0</v>
      </c>
    </row>
    <row r="1812" spans="98:208" x14ac:dyDescent="0.25">
      <c r="CT1812" s="77" t="s">
        <v>155</v>
      </c>
      <c r="CU1812" s="77" t="s">
        <v>458</v>
      </c>
      <c r="CV1812" s="77" t="s">
        <v>488</v>
      </c>
      <c r="CW1812" s="77">
        <v>2022</v>
      </c>
      <c r="CX1812" s="77">
        <v>0</v>
      </c>
      <c r="CY1812" s="77">
        <v>0</v>
      </c>
      <c r="CZ1812" s="77">
        <v>0</v>
      </c>
      <c r="DA1812" s="77">
        <v>0</v>
      </c>
      <c r="DB1812" s="77">
        <v>21083.842824224452</v>
      </c>
      <c r="DC1812" s="77">
        <v>409.22373582041592</v>
      </c>
      <c r="DD1812" s="77">
        <v>13469.087812378701</v>
      </c>
      <c r="DE1812" s="77">
        <v>7205.5312760252382</v>
      </c>
      <c r="DF1812" s="77">
        <v>1219.5839681183393</v>
      </c>
      <c r="DG1812" s="77">
        <v>1219.5839681183393</v>
      </c>
      <c r="DH1812" s="77">
        <v>1219.5839681183393</v>
      </c>
      <c r="DI1812" s="77">
        <v>0</v>
      </c>
      <c r="DJ1812" s="77">
        <v>2.3701124829167181E-8</v>
      </c>
      <c r="DL1812" s="77">
        <v>0</v>
      </c>
      <c r="DM1812" s="77">
        <v>2.8905511868023806E-5</v>
      </c>
      <c r="DN1812" s="77">
        <v>2.8905511868023806E-5</v>
      </c>
      <c r="DO1812" s="77">
        <v>0</v>
      </c>
      <c r="DP1812" s="77">
        <v>2.8905511868023806E-5</v>
      </c>
      <c r="DQ1812" s="77">
        <v>2.8905511868023806E-5</v>
      </c>
      <c r="DR1812" s="77">
        <v>0</v>
      </c>
      <c r="DS1812" s="77">
        <v>2.8905511868023806E-5</v>
      </c>
      <c r="DT1812" s="77">
        <v>2.8905511868023806E-5</v>
      </c>
      <c r="DU1812" s="77">
        <v>0</v>
      </c>
      <c r="DV1812" s="77">
        <v>0</v>
      </c>
      <c r="DW1812" s="77">
        <v>0</v>
      </c>
      <c r="GE1812" s="77" t="s">
        <v>422</v>
      </c>
      <c r="GF1812" s="77" t="s">
        <v>155</v>
      </c>
      <c r="GG1812" s="77" t="s">
        <v>438</v>
      </c>
      <c r="GH1812" s="77" t="s">
        <v>481</v>
      </c>
      <c r="GI1812" s="77">
        <v>2023</v>
      </c>
      <c r="GJ1812" s="77" t="s">
        <v>305</v>
      </c>
      <c r="GK1812" s="77">
        <v>428.6023212203084</v>
      </c>
      <c r="GL1812" s="77">
        <v>808.58011199999999</v>
      </c>
      <c r="GM1812" s="77">
        <v>2023</v>
      </c>
      <c r="GN1812" s="77" t="s">
        <v>175</v>
      </c>
      <c r="GO1812" s="77">
        <v>0.13250000000000001</v>
      </c>
      <c r="GP1812" s="77">
        <v>3</v>
      </c>
      <c r="GQ1812" s="77">
        <v>0</v>
      </c>
      <c r="GR1812" s="77" t="s">
        <v>423</v>
      </c>
      <c r="GS1812" s="77">
        <v>0</v>
      </c>
      <c r="GT1812" s="77">
        <v>0</v>
      </c>
      <c r="GU1812" s="77">
        <v>0.1527377521613833</v>
      </c>
      <c r="GV1812" s="77">
        <v>65.463755114341055</v>
      </c>
      <c r="GW1812" s="77">
        <v>0.1527377521613833</v>
      </c>
      <c r="GX1812" s="77">
        <v>65.463755114341055</v>
      </c>
      <c r="GY1812" s="77">
        <v>0.1527377521613833</v>
      </c>
      <c r="GZ1812" s="77">
        <v>65.463755114341055</v>
      </c>
    </row>
    <row r="1813" spans="98:208" x14ac:dyDescent="0.25">
      <c r="CT1813" s="77" t="s">
        <v>155</v>
      </c>
      <c r="CU1813" s="77" t="s">
        <v>458</v>
      </c>
      <c r="CV1813" s="77" t="s">
        <v>488</v>
      </c>
      <c r="CW1813" s="77">
        <v>2023</v>
      </c>
      <c r="CX1813" s="77">
        <v>0</v>
      </c>
      <c r="CY1813" s="77">
        <v>0</v>
      </c>
      <c r="CZ1813" s="77">
        <v>0</v>
      </c>
      <c r="DA1813" s="77">
        <v>0</v>
      </c>
      <c r="DB1813" s="77">
        <v>21835.978114130408</v>
      </c>
      <c r="DC1813" s="77">
        <v>428.60232122030089</v>
      </c>
      <c r="DD1813" s="77">
        <v>13939.560973457539</v>
      </c>
      <c r="DE1813" s="77">
        <v>7467.8148194525193</v>
      </c>
      <c r="DF1813" s="77">
        <v>0</v>
      </c>
      <c r="DG1813" s="77">
        <v>1263.5534246225061</v>
      </c>
      <c r="DH1813" s="77">
        <v>1263.5534246225061</v>
      </c>
      <c r="DI1813" s="77">
        <v>1263.5534246225061</v>
      </c>
      <c r="DJ1813" s="77">
        <v>2.3701124829167181E-8</v>
      </c>
      <c r="DL1813" s="77">
        <v>0</v>
      </c>
      <c r="DM1813" s="77">
        <v>0</v>
      </c>
      <c r="DN1813" s="77">
        <v>0</v>
      </c>
      <c r="DO1813" s="77">
        <v>0</v>
      </c>
      <c r="DP1813" s="77">
        <v>2.99476374452997E-5</v>
      </c>
      <c r="DQ1813" s="77">
        <v>2.99476374452997E-5</v>
      </c>
      <c r="DR1813" s="77">
        <v>0</v>
      </c>
      <c r="DS1813" s="77">
        <v>2.99476374452997E-5</v>
      </c>
      <c r="DT1813" s="77">
        <v>2.99476374452997E-5</v>
      </c>
      <c r="DU1813" s="77">
        <v>0</v>
      </c>
      <c r="DV1813" s="77">
        <v>2.99476374452997E-5</v>
      </c>
      <c r="DW1813" s="77">
        <v>2.99476374452997E-5</v>
      </c>
      <c r="GE1813" s="77" t="s">
        <v>425</v>
      </c>
      <c r="GF1813" s="77" t="s">
        <v>155</v>
      </c>
      <c r="GG1813" s="77" t="s">
        <v>438</v>
      </c>
      <c r="GH1813" s="77" t="s">
        <v>481</v>
      </c>
      <c r="GI1813" s="77">
        <v>2023</v>
      </c>
      <c r="GJ1813" s="77" t="s">
        <v>301</v>
      </c>
      <c r="GK1813" s="77">
        <v>13939.560973457321</v>
      </c>
      <c r="GL1813" s="77">
        <v>808.58011199999999</v>
      </c>
      <c r="GM1813" s="77">
        <v>2023</v>
      </c>
      <c r="GN1813" s="77" t="s">
        <v>175</v>
      </c>
      <c r="GO1813" s="77">
        <v>5.3000000000000005E-2</v>
      </c>
      <c r="GP1813" s="77">
        <v>3</v>
      </c>
      <c r="GQ1813" s="77">
        <v>0</v>
      </c>
      <c r="GR1813" s="77" t="s">
        <v>423</v>
      </c>
      <c r="GS1813" s="77">
        <v>0</v>
      </c>
      <c r="GT1813" s="77">
        <v>0</v>
      </c>
      <c r="GU1813" s="77">
        <v>5.59662090813094E-2</v>
      </c>
      <c r="GV1813" s="77">
        <v>780.14438394217325</v>
      </c>
      <c r="GW1813" s="77">
        <v>5.59662090813094E-2</v>
      </c>
      <c r="GX1813" s="77">
        <v>780.14438394217325</v>
      </c>
      <c r="GY1813" s="77">
        <v>5.59662090813094E-2</v>
      </c>
      <c r="GZ1813" s="77">
        <v>780.14438394217325</v>
      </c>
    </row>
    <row r="1814" spans="98:208" x14ac:dyDescent="0.25">
      <c r="CT1814" s="77" t="s">
        <v>155</v>
      </c>
      <c r="CU1814" s="77" t="s">
        <v>458</v>
      </c>
      <c r="CV1814" s="77" t="s">
        <v>488</v>
      </c>
      <c r="CW1814" s="77">
        <v>2024</v>
      </c>
      <c r="CX1814" s="77">
        <v>0</v>
      </c>
      <c r="CY1814" s="77">
        <v>0</v>
      </c>
      <c r="CZ1814" s="77">
        <v>0</v>
      </c>
      <c r="DA1814" s="77">
        <v>0</v>
      </c>
      <c r="DB1814" s="77">
        <v>21835.978114130408</v>
      </c>
      <c r="DC1814" s="77">
        <v>428.60232122030089</v>
      </c>
      <c r="DD1814" s="77">
        <v>13939.560973457539</v>
      </c>
      <c r="DE1814" s="77">
        <v>7467.8148194525193</v>
      </c>
      <c r="DF1814" s="77">
        <v>0</v>
      </c>
      <c r="DG1814" s="77">
        <v>0</v>
      </c>
      <c r="DH1814" s="77">
        <v>1263.5534246225061</v>
      </c>
      <c r="DI1814" s="77">
        <v>1263.5534246225061</v>
      </c>
      <c r="DJ1814" s="77">
        <v>2.3701124829167181E-8</v>
      </c>
      <c r="DL1814" s="77">
        <v>0</v>
      </c>
      <c r="DM1814" s="77">
        <v>0</v>
      </c>
      <c r="DN1814" s="77">
        <v>0</v>
      </c>
      <c r="DO1814" s="77">
        <v>0</v>
      </c>
      <c r="DP1814" s="77">
        <v>0</v>
      </c>
      <c r="DQ1814" s="77">
        <v>0</v>
      </c>
      <c r="DR1814" s="77">
        <v>0</v>
      </c>
      <c r="DS1814" s="77">
        <v>2.99476374452997E-5</v>
      </c>
      <c r="DT1814" s="77">
        <v>2.99476374452997E-5</v>
      </c>
      <c r="DU1814" s="77">
        <v>0</v>
      </c>
      <c r="DV1814" s="77">
        <v>2.99476374452997E-5</v>
      </c>
      <c r="DW1814" s="77">
        <v>2.99476374452997E-5</v>
      </c>
      <c r="GE1814" s="77" t="s">
        <v>427</v>
      </c>
      <c r="GF1814" s="77" t="s">
        <v>155</v>
      </c>
      <c r="GG1814" s="77" t="s">
        <v>438</v>
      </c>
      <c r="GH1814" s="77" t="s">
        <v>481</v>
      </c>
      <c r="GI1814" s="77">
        <v>2023</v>
      </c>
      <c r="GJ1814" s="77" t="s">
        <v>303</v>
      </c>
      <c r="GK1814" s="77">
        <v>7467.8148194523928</v>
      </c>
      <c r="GL1814" s="77">
        <v>808.58011199999999</v>
      </c>
      <c r="GM1814" s="77">
        <v>2023</v>
      </c>
      <c r="GN1814" s="77" t="s">
        <v>175</v>
      </c>
      <c r="GO1814" s="77">
        <v>5.3000000000000005E-2</v>
      </c>
      <c r="GP1814" s="77">
        <v>3</v>
      </c>
      <c r="GQ1814" s="77">
        <v>0</v>
      </c>
      <c r="GR1814" s="77" t="s">
        <v>423</v>
      </c>
      <c r="GS1814" s="77">
        <v>0</v>
      </c>
      <c r="GT1814" s="77">
        <v>0</v>
      </c>
      <c r="GU1814" s="77">
        <v>5.59662090813094E-2</v>
      </c>
      <c r="GV1814" s="77">
        <v>417.94528556597345</v>
      </c>
      <c r="GW1814" s="77">
        <v>5.59662090813094E-2</v>
      </c>
      <c r="GX1814" s="77">
        <v>417.94528556597345</v>
      </c>
      <c r="GY1814" s="77">
        <v>5.59662090813094E-2</v>
      </c>
      <c r="GZ1814" s="77">
        <v>417.94528556597345</v>
      </c>
    </row>
    <row r="1815" spans="98:208" x14ac:dyDescent="0.25">
      <c r="CT1815" s="77" t="s">
        <v>155</v>
      </c>
      <c r="CU1815" s="77" t="s">
        <v>458</v>
      </c>
      <c r="CV1815" s="77" t="s">
        <v>488</v>
      </c>
      <c r="CW1815" s="77">
        <v>2025</v>
      </c>
      <c r="CX1815" s="77">
        <v>0</v>
      </c>
      <c r="CY1815" s="77">
        <v>0</v>
      </c>
      <c r="CZ1815" s="77">
        <v>0</v>
      </c>
      <c r="DA1815" s="77">
        <v>0</v>
      </c>
      <c r="DB1815" s="77">
        <v>21835.978114130408</v>
      </c>
      <c r="DC1815" s="77">
        <v>428.60232122030089</v>
      </c>
      <c r="DD1815" s="77">
        <v>13939.560973457539</v>
      </c>
      <c r="DE1815" s="77">
        <v>7467.8148194525193</v>
      </c>
      <c r="DF1815" s="77">
        <v>0</v>
      </c>
      <c r="DG1815" s="77">
        <v>0</v>
      </c>
      <c r="DH1815" s="77">
        <v>0</v>
      </c>
      <c r="DI1815" s="77">
        <v>1263.5534246225061</v>
      </c>
      <c r="DJ1815" s="77">
        <v>2.3701124829167181E-8</v>
      </c>
      <c r="DL1815" s="77">
        <v>0</v>
      </c>
      <c r="DM1815" s="77">
        <v>0</v>
      </c>
      <c r="DN1815" s="77">
        <v>0</v>
      </c>
      <c r="DO1815" s="77">
        <v>0</v>
      </c>
      <c r="DP1815" s="77">
        <v>0</v>
      </c>
      <c r="DQ1815" s="77">
        <v>0</v>
      </c>
      <c r="DR1815" s="77">
        <v>0</v>
      </c>
      <c r="DS1815" s="77">
        <v>0</v>
      </c>
      <c r="DT1815" s="77">
        <v>0</v>
      </c>
      <c r="DU1815" s="77">
        <v>0</v>
      </c>
      <c r="DV1815" s="77">
        <v>2.99476374452997E-5</v>
      </c>
      <c r="DW1815" s="77">
        <v>2.99476374452997E-5</v>
      </c>
      <c r="GE1815" s="77" t="s">
        <v>422</v>
      </c>
      <c r="GF1815" s="77" t="s">
        <v>155</v>
      </c>
      <c r="GG1815" s="77" t="s">
        <v>438</v>
      </c>
      <c r="GH1815" s="77" t="s">
        <v>481</v>
      </c>
      <c r="GI1815" s="77">
        <v>2024</v>
      </c>
      <c r="GJ1815" s="77" t="s">
        <v>305</v>
      </c>
      <c r="GK1815" s="77">
        <v>428.6023212203084</v>
      </c>
      <c r="GL1815" s="77">
        <v>808.58011199999999</v>
      </c>
      <c r="GM1815" s="77">
        <v>2024</v>
      </c>
      <c r="GN1815" s="77" t="s">
        <v>175</v>
      </c>
      <c r="GO1815" s="77">
        <v>0.13250000000000001</v>
      </c>
      <c r="GP1815" s="77">
        <v>3</v>
      </c>
      <c r="GQ1815" s="77">
        <v>0</v>
      </c>
      <c r="GR1815" s="77" t="s">
        <v>423</v>
      </c>
      <c r="GS1815" s="77">
        <v>0</v>
      </c>
      <c r="GT1815" s="77">
        <v>0</v>
      </c>
      <c r="GU1815" s="77">
        <v>0</v>
      </c>
      <c r="GV1815" s="77">
        <v>0</v>
      </c>
      <c r="GW1815" s="77">
        <v>0.1527377521613833</v>
      </c>
      <c r="GX1815" s="77">
        <v>65.463755114341055</v>
      </c>
      <c r="GY1815" s="77">
        <v>0.1527377521613833</v>
      </c>
      <c r="GZ1815" s="77">
        <v>65.463755114341055</v>
      </c>
    </row>
    <row r="1816" spans="98:208" x14ac:dyDescent="0.25">
      <c r="CT1816" s="77" t="s">
        <v>155</v>
      </c>
      <c r="CU1816" s="77" t="s">
        <v>459</v>
      </c>
      <c r="CV1816" s="77" t="s">
        <v>300</v>
      </c>
      <c r="CW1816" s="77">
        <v>2020</v>
      </c>
      <c r="CX1816" s="77">
        <v>0</v>
      </c>
      <c r="CY1816" s="77">
        <v>0</v>
      </c>
      <c r="CZ1816" s="77">
        <v>0</v>
      </c>
      <c r="DA1816" s="77">
        <v>0</v>
      </c>
      <c r="DB1816" s="77">
        <v>14146.130641332729</v>
      </c>
      <c r="DC1816" s="77">
        <v>222.22942162783389</v>
      </c>
      <c r="DD1816" s="77">
        <v>8585.7228092480746</v>
      </c>
      <c r="DE1816" s="77">
        <v>5338.1784104568251</v>
      </c>
      <c r="DF1816" s="77">
        <v>813.21078921306298</v>
      </c>
      <c r="DG1816" s="77">
        <v>0</v>
      </c>
      <c r="DH1816" s="77">
        <v>0</v>
      </c>
      <c r="DI1816" s="77">
        <v>0</v>
      </c>
      <c r="DJ1816" s="77">
        <v>4.4513142717343689E-6</v>
      </c>
      <c r="DL1816" s="77">
        <v>0</v>
      </c>
      <c r="DM1816" s="77">
        <v>3.619856791952477E-3</v>
      </c>
      <c r="DN1816" s="77">
        <v>3.619856791952477E-3</v>
      </c>
      <c r="DO1816" s="77">
        <v>0</v>
      </c>
      <c r="DP1816" s="77">
        <v>0</v>
      </c>
      <c r="DQ1816" s="77">
        <v>0</v>
      </c>
      <c r="DR1816" s="77">
        <v>0</v>
      </c>
      <c r="DS1816" s="77">
        <v>0</v>
      </c>
      <c r="DT1816" s="77">
        <v>0</v>
      </c>
      <c r="DU1816" s="77">
        <v>0</v>
      </c>
      <c r="DV1816" s="77">
        <v>0</v>
      </c>
      <c r="DW1816" s="77">
        <v>0</v>
      </c>
      <c r="GE1816" s="77" t="s">
        <v>425</v>
      </c>
      <c r="GF1816" s="77" t="s">
        <v>155</v>
      </c>
      <c r="GG1816" s="77" t="s">
        <v>438</v>
      </c>
      <c r="GH1816" s="77" t="s">
        <v>481</v>
      </c>
      <c r="GI1816" s="77">
        <v>2024</v>
      </c>
      <c r="GJ1816" s="77" t="s">
        <v>301</v>
      </c>
      <c r="GK1816" s="77">
        <v>13939.560973457321</v>
      </c>
      <c r="GL1816" s="77">
        <v>808.58011199999999</v>
      </c>
      <c r="GM1816" s="77">
        <v>2024</v>
      </c>
      <c r="GN1816" s="77" t="s">
        <v>175</v>
      </c>
      <c r="GO1816" s="77">
        <v>5.3000000000000005E-2</v>
      </c>
      <c r="GP1816" s="77">
        <v>3</v>
      </c>
      <c r="GQ1816" s="77">
        <v>0</v>
      </c>
      <c r="GR1816" s="77" t="s">
        <v>423</v>
      </c>
      <c r="GS1816" s="77">
        <v>0</v>
      </c>
      <c r="GT1816" s="77">
        <v>0</v>
      </c>
      <c r="GU1816" s="77">
        <v>0</v>
      </c>
      <c r="GV1816" s="77">
        <v>0</v>
      </c>
      <c r="GW1816" s="77">
        <v>5.59662090813094E-2</v>
      </c>
      <c r="GX1816" s="77">
        <v>780.14438394217325</v>
      </c>
      <c r="GY1816" s="77">
        <v>5.59662090813094E-2</v>
      </c>
      <c r="GZ1816" s="77">
        <v>780.14438394217325</v>
      </c>
    </row>
    <row r="1817" spans="98:208" x14ac:dyDescent="0.25">
      <c r="CT1817" s="77" t="s">
        <v>155</v>
      </c>
      <c r="CU1817" s="77" t="s">
        <v>459</v>
      </c>
      <c r="CV1817" s="77" t="s">
        <v>300</v>
      </c>
      <c r="CW1817" s="77">
        <v>2021</v>
      </c>
      <c r="CX1817" s="77">
        <v>0</v>
      </c>
      <c r="CY1817" s="77">
        <v>0</v>
      </c>
      <c r="CZ1817" s="77">
        <v>0</v>
      </c>
      <c r="DA1817" s="77">
        <v>0</v>
      </c>
      <c r="DB1817" s="77">
        <v>14146.130641332729</v>
      </c>
      <c r="DC1817" s="77">
        <v>222.22942162783389</v>
      </c>
      <c r="DD1817" s="77">
        <v>8585.7228092480746</v>
      </c>
      <c r="DE1817" s="77">
        <v>5338.1784104568251</v>
      </c>
      <c r="DF1817" s="77">
        <v>813.21078921306298</v>
      </c>
      <c r="DG1817" s="77">
        <v>813.21078921306298</v>
      </c>
      <c r="DH1817" s="77">
        <v>0</v>
      </c>
      <c r="DI1817" s="77">
        <v>0</v>
      </c>
      <c r="DJ1817" s="77">
        <v>4.4513142717343689E-6</v>
      </c>
      <c r="DL1817" s="77">
        <v>0</v>
      </c>
      <c r="DM1817" s="77">
        <v>3.619856791952477E-3</v>
      </c>
      <c r="DN1817" s="77">
        <v>3.619856791952477E-3</v>
      </c>
      <c r="DO1817" s="77">
        <v>0</v>
      </c>
      <c r="DP1817" s="77">
        <v>3.619856791952477E-3</v>
      </c>
      <c r="DQ1817" s="77">
        <v>3.619856791952477E-3</v>
      </c>
      <c r="DR1817" s="77">
        <v>0</v>
      </c>
      <c r="DS1817" s="77">
        <v>0</v>
      </c>
      <c r="DT1817" s="77">
        <v>0</v>
      </c>
      <c r="DU1817" s="77">
        <v>0</v>
      </c>
      <c r="DV1817" s="77">
        <v>0</v>
      </c>
      <c r="DW1817" s="77">
        <v>0</v>
      </c>
      <c r="GE1817" s="77" t="s">
        <v>427</v>
      </c>
      <c r="GF1817" s="77" t="s">
        <v>155</v>
      </c>
      <c r="GG1817" s="77" t="s">
        <v>438</v>
      </c>
      <c r="GH1817" s="77" t="s">
        <v>481</v>
      </c>
      <c r="GI1817" s="77">
        <v>2024</v>
      </c>
      <c r="GJ1817" s="77" t="s">
        <v>303</v>
      </c>
      <c r="GK1817" s="77">
        <v>7467.8148194523928</v>
      </c>
      <c r="GL1817" s="77">
        <v>808.58011199999999</v>
      </c>
      <c r="GM1817" s="77">
        <v>2024</v>
      </c>
      <c r="GN1817" s="77" t="s">
        <v>175</v>
      </c>
      <c r="GO1817" s="77">
        <v>5.3000000000000005E-2</v>
      </c>
      <c r="GP1817" s="77">
        <v>3</v>
      </c>
      <c r="GQ1817" s="77">
        <v>0</v>
      </c>
      <c r="GR1817" s="77" t="s">
        <v>423</v>
      </c>
      <c r="GS1817" s="77">
        <v>0</v>
      </c>
      <c r="GT1817" s="77">
        <v>0</v>
      </c>
      <c r="GU1817" s="77">
        <v>0</v>
      </c>
      <c r="GV1817" s="77">
        <v>0</v>
      </c>
      <c r="GW1817" s="77">
        <v>5.59662090813094E-2</v>
      </c>
      <c r="GX1817" s="77">
        <v>417.94528556597345</v>
      </c>
      <c r="GY1817" s="77">
        <v>5.59662090813094E-2</v>
      </c>
      <c r="GZ1817" s="77">
        <v>417.94528556597345</v>
      </c>
    </row>
    <row r="1818" spans="98:208" x14ac:dyDescent="0.25">
      <c r="CT1818" s="77" t="s">
        <v>155</v>
      </c>
      <c r="CU1818" s="77" t="s">
        <v>459</v>
      </c>
      <c r="CV1818" s="77" t="s">
        <v>300</v>
      </c>
      <c r="CW1818" s="77">
        <v>2022</v>
      </c>
      <c r="CX1818" s="77">
        <v>0</v>
      </c>
      <c r="CY1818" s="77">
        <v>0</v>
      </c>
      <c r="CZ1818" s="77">
        <v>0</v>
      </c>
      <c r="DA1818" s="77">
        <v>0</v>
      </c>
      <c r="DB1818" s="77">
        <v>14146.130641332729</v>
      </c>
      <c r="DC1818" s="77">
        <v>222.22942162783389</v>
      </c>
      <c r="DD1818" s="77">
        <v>8585.7228092480746</v>
      </c>
      <c r="DE1818" s="77">
        <v>5338.1784104568251</v>
      </c>
      <c r="DF1818" s="77">
        <v>813.21078921306298</v>
      </c>
      <c r="DG1818" s="77">
        <v>813.21078921306298</v>
      </c>
      <c r="DH1818" s="77">
        <v>813.21078921306298</v>
      </c>
      <c r="DI1818" s="77">
        <v>0</v>
      </c>
      <c r="DJ1818" s="77">
        <v>4.4513142717343689E-6</v>
      </c>
      <c r="DL1818" s="77">
        <v>0</v>
      </c>
      <c r="DM1818" s="77">
        <v>3.619856791952477E-3</v>
      </c>
      <c r="DN1818" s="77">
        <v>3.619856791952477E-3</v>
      </c>
      <c r="DO1818" s="77">
        <v>0</v>
      </c>
      <c r="DP1818" s="77">
        <v>3.619856791952477E-3</v>
      </c>
      <c r="DQ1818" s="77">
        <v>3.619856791952477E-3</v>
      </c>
      <c r="DR1818" s="77">
        <v>0</v>
      </c>
      <c r="DS1818" s="77">
        <v>3.619856791952477E-3</v>
      </c>
      <c r="DT1818" s="77">
        <v>3.619856791952477E-3</v>
      </c>
      <c r="DU1818" s="77">
        <v>0</v>
      </c>
      <c r="DV1818" s="77">
        <v>0</v>
      </c>
      <c r="DW1818" s="77">
        <v>0</v>
      </c>
      <c r="GE1818" s="77" t="s">
        <v>422</v>
      </c>
      <c r="GF1818" s="77" t="s">
        <v>155</v>
      </c>
      <c r="GG1818" s="77" t="s">
        <v>438</v>
      </c>
      <c r="GH1818" s="77" t="s">
        <v>481</v>
      </c>
      <c r="GI1818" s="77">
        <v>2025</v>
      </c>
      <c r="GJ1818" s="77" t="s">
        <v>305</v>
      </c>
      <c r="GK1818" s="77">
        <v>428.6023212203084</v>
      </c>
      <c r="GL1818" s="77">
        <v>808.58011199999999</v>
      </c>
      <c r="GM1818" s="77">
        <v>2025</v>
      </c>
      <c r="GN1818" s="77" t="s">
        <v>175</v>
      </c>
      <c r="GO1818" s="77">
        <v>0.13250000000000001</v>
      </c>
      <c r="GP1818" s="77">
        <v>3</v>
      </c>
      <c r="GQ1818" s="77">
        <v>0</v>
      </c>
      <c r="GR1818" s="77" t="s">
        <v>423</v>
      </c>
      <c r="GS1818" s="77">
        <v>0</v>
      </c>
      <c r="GT1818" s="77">
        <v>0</v>
      </c>
      <c r="GU1818" s="77">
        <v>0</v>
      </c>
      <c r="GV1818" s="77">
        <v>0</v>
      </c>
      <c r="GW1818" s="77">
        <v>0</v>
      </c>
      <c r="GX1818" s="77">
        <v>0</v>
      </c>
      <c r="GY1818" s="77">
        <v>0.1527377521613833</v>
      </c>
      <c r="GZ1818" s="77">
        <v>65.463755114341055</v>
      </c>
    </row>
    <row r="1819" spans="98:208" x14ac:dyDescent="0.25">
      <c r="CT1819" s="77" t="s">
        <v>155</v>
      </c>
      <c r="CU1819" s="77" t="s">
        <v>459</v>
      </c>
      <c r="CV1819" s="77" t="s">
        <v>300</v>
      </c>
      <c r="CW1819" s="77">
        <v>2023</v>
      </c>
      <c r="CX1819" s="77">
        <v>0</v>
      </c>
      <c r="CY1819" s="77">
        <v>0</v>
      </c>
      <c r="CZ1819" s="77">
        <v>0</v>
      </c>
      <c r="DA1819" s="77">
        <v>0</v>
      </c>
      <c r="DB1819" s="77">
        <v>14664.63755643685</v>
      </c>
      <c r="DC1819" s="77">
        <v>233.23007680794271</v>
      </c>
      <c r="DD1819" s="77">
        <v>8896.5159934287294</v>
      </c>
      <c r="DE1819" s="77">
        <v>5534.8914862001766</v>
      </c>
      <c r="DF1819" s="77">
        <v>0</v>
      </c>
      <c r="DG1819" s="77">
        <v>843.29420601055574</v>
      </c>
      <c r="DH1819" s="77">
        <v>843.29420601055574</v>
      </c>
      <c r="DI1819" s="77">
        <v>843.29420601055574</v>
      </c>
      <c r="DJ1819" s="77">
        <v>4.4513142717343689E-6</v>
      </c>
      <c r="DL1819" s="77">
        <v>0</v>
      </c>
      <c r="DM1819" s="77">
        <v>0</v>
      </c>
      <c r="DN1819" s="77">
        <v>0</v>
      </c>
      <c r="DO1819" s="77">
        <v>0</v>
      </c>
      <c r="DP1819" s="77">
        <v>3.7537675344856899E-3</v>
      </c>
      <c r="DQ1819" s="77">
        <v>3.7537675344856899E-3</v>
      </c>
      <c r="DR1819" s="77">
        <v>0</v>
      </c>
      <c r="DS1819" s="77">
        <v>3.7537675344856899E-3</v>
      </c>
      <c r="DT1819" s="77">
        <v>3.7537675344856899E-3</v>
      </c>
      <c r="DU1819" s="77">
        <v>0</v>
      </c>
      <c r="DV1819" s="77">
        <v>3.7537675344856899E-3</v>
      </c>
      <c r="DW1819" s="77">
        <v>3.7537675344856899E-3</v>
      </c>
      <c r="GE1819" s="77" t="s">
        <v>425</v>
      </c>
      <c r="GF1819" s="77" t="s">
        <v>155</v>
      </c>
      <c r="GG1819" s="77" t="s">
        <v>438</v>
      </c>
      <c r="GH1819" s="77" t="s">
        <v>481</v>
      </c>
      <c r="GI1819" s="77">
        <v>2025</v>
      </c>
      <c r="GJ1819" s="77" t="s">
        <v>301</v>
      </c>
      <c r="GK1819" s="77">
        <v>13939.560973457321</v>
      </c>
      <c r="GL1819" s="77">
        <v>808.58011199999999</v>
      </c>
      <c r="GM1819" s="77">
        <v>2025</v>
      </c>
      <c r="GN1819" s="77" t="s">
        <v>175</v>
      </c>
      <c r="GO1819" s="77">
        <v>5.3000000000000005E-2</v>
      </c>
      <c r="GP1819" s="77">
        <v>3</v>
      </c>
      <c r="GQ1819" s="77">
        <v>0</v>
      </c>
      <c r="GR1819" s="77" t="s">
        <v>423</v>
      </c>
      <c r="GS1819" s="77">
        <v>0</v>
      </c>
      <c r="GT1819" s="77">
        <v>0</v>
      </c>
      <c r="GU1819" s="77">
        <v>0</v>
      </c>
      <c r="GV1819" s="77">
        <v>0</v>
      </c>
      <c r="GW1819" s="77">
        <v>0</v>
      </c>
      <c r="GX1819" s="77">
        <v>0</v>
      </c>
      <c r="GY1819" s="77">
        <v>5.59662090813094E-2</v>
      </c>
      <c r="GZ1819" s="77">
        <v>780.14438394217325</v>
      </c>
    </row>
    <row r="1820" spans="98:208" x14ac:dyDescent="0.25">
      <c r="CT1820" s="77" t="s">
        <v>155</v>
      </c>
      <c r="CU1820" s="77" t="s">
        <v>459</v>
      </c>
      <c r="CV1820" s="77" t="s">
        <v>300</v>
      </c>
      <c r="CW1820" s="77">
        <v>2024</v>
      </c>
      <c r="CX1820" s="77">
        <v>0</v>
      </c>
      <c r="CY1820" s="77">
        <v>0</v>
      </c>
      <c r="CZ1820" s="77">
        <v>0</v>
      </c>
      <c r="DA1820" s="77">
        <v>0</v>
      </c>
      <c r="DB1820" s="77">
        <v>14664.63755643685</v>
      </c>
      <c r="DC1820" s="77">
        <v>233.23007680794271</v>
      </c>
      <c r="DD1820" s="77">
        <v>8896.5159934287294</v>
      </c>
      <c r="DE1820" s="77">
        <v>5534.8914862001766</v>
      </c>
      <c r="DF1820" s="77">
        <v>0</v>
      </c>
      <c r="DG1820" s="77">
        <v>0</v>
      </c>
      <c r="DH1820" s="77">
        <v>843.29420601055574</v>
      </c>
      <c r="DI1820" s="77">
        <v>843.29420601055574</v>
      </c>
      <c r="DJ1820" s="77">
        <v>4.4513142717343689E-6</v>
      </c>
      <c r="DL1820" s="77">
        <v>0</v>
      </c>
      <c r="DM1820" s="77">
        <v>0</v>
      </c>
      <c r="DN1820" s="77">
        <v>0</v>
      </c>
      <c r="DO1820" s="77">
        <v>0</v>
      </c>
      <c r="DP1820" s="77">
        <v>0</v>
      </c>
      <c r="DQ1820" s="77">
        <v>0</v>
      </c>
      <c r="DR1820" s="77">
        <v>0</v>
      </c>
      <c r="DS1820" s="77">
        <v>3.7537675344856899E-3</v>
      </c>
      <c r="DT1820" s="77">
        <v>3.7537675344856899E-3</v>
      </c>
      <c r="DU1820" s="77">
        <v>0</v>
      </c>
      <c r="DV1820" s="77">
        <v>3.7537675344856899E-3</v>
      </c>
      <c r="DW1820" s="77">
        <v>3.7537675344856899E-3</v>
      </c>
      <c r="GE1820" s="77" t="s">
        <v>427</v>
      </c>
      <c r="GF1820" s="77" t="s">
        <v>155</v>
      </c>
      <c r="GG1820" s="77" t="s">
        <v>438</v>
      </c>
      <c r="GH1820" s="77" t="s">
        <v>481</v>
      </c>
      <c r="GI1820" s="77">
        <v>2025</v>
      </c>
      <c r="GJ1820" s="77" t="s">
        <v>303</v>
      </c>
      <c r="GK1820" s="77">
        <v>7467.8148194523928</v>
      </c>
      <c r="GL1820" s="77">
        <v>808.58011199999999</v>
      </c>
      <c r="GM1820" s="77">
        <v>2025</v>
      </c>
      <c r="GN1820" s="77" t="s">
        <v>175</v>
      </c>
      <c r="GO1820" s="77">
        <v>5.3000000000000005E-2</v>
      </c>
      <c r="GP1820" s="77">
        <v>3</v>
      </c>
      <c r="GQ1820" s="77">
        <v>0</v>
      </c>
      <c r="GR1820" s="77" t="s">
        <v>423</v>
      </c>
      <c r="GS1820" s="77">
        <v>0</v>
      </c>
      <c r="GT1820" s="77">
        <v>0</v>
      </c>
      <c r="GU1820" s="77">
        <v>0</v>
      </c>
      <c r="GV1820" s="77">
        <v>0</v>
      </c>
      <c r="GW1820" s="77">
        <v>0</v>
      </c>
      <c r="GX1820" s="77">
        <v>0</v>
      </c>
      <c r="GY1820" s="77">
        <v>5.59662090813094E-2</v>
      </c>
      <c r="GZ1820" s="77">
        <v>417.94528556597345</v>
      </c>
    </row>
    <row r="1821" spans="98:208" x14ac:dyDescent="0.25">
      <c r="CT1821" s="77" t="s">
        <v>155</v>
      </c>
      <c r="CU1821" s="77" t="s">
        <v>459</v>
      </c>
      <c r="CV1821" s="77" t="s">
        <v>300</v>
      </c>
      <c r="CW1821" s="77">
        <v>2025</v>
      </c>
      <c r="CX1821" s="77">
        <v>0</v>
      </c>
      <c r="CY1821" s="77">
        <v>0</v>
      </c>
      <c r="CZ1821" s="77">
        <v>0</v>
      </c>
      <c r="DA1821" s="77">
        <v>0</v>
      </c>
      <c r="DB1821" s="77">
        <v>14664.63755643685</v>
      </c>
      <c r="DC1821" s="77">
        <v>233.23007680794271</v>
      </c>
      <c r="DD1821" s="77">
        <v>8896.5159934287294</v>
      </c>
      <c r="DE1821" s="77">
        <v>5534.8914862001766</v>
      </c>
      <c r="DF1821" s="77">
        <v>0</v>
      </c>
      <c r="DG1821" s="77">
        <v>0</v>
      </c>
      <c r="DH1821" s="77">
        <v>0</v>
      </c>
      <c r="DI1821" s="77">
        <v>843.29420601055574</v>
      </c>
      <c r="DJ1821" s="77">
        <v>4.4513142717343689E-6</v>
      </c>
      <c r="DL1821" s="77">
        <v>0</v>
      </c>
      <c r="DM1821" s="77">
        <v>0</v>
      </c>
      <c r="DN1821" s="77">
        <v>0</v>
      </c>
      <c r="DO1821" s="77">
        <v>0</v>
      </c>
      <c r="DP1821" s="77">
        <v>0</v>
      </c>
      <c r="DQ1821" s="77">
        <v>0</v>
      </c>
      <c r="DR1821" s="77">
        <v>0</v>
      </c>
      <c r="DS1821" s="77">
        <v>0</v>
      </c>
      <c r="DT1821" s="77">
        <v>0</v>
      </c>
      <c r="DU1821" s="77">
        <v>0</v>
      </c>
      <c r="DV1821" s="77">
        <v>3.7537675344856899E-3</v>
      </c>
      <c r="DW1821" s="77">
        <v>3.7537675344856899E-3</v>
      </c>
      <c r="GE1821" s="77" t="s">
        <v>422</v>
      </c>
      <c r="GF1821" s="77" t="s">
        <v>155</v>
      </c>
      <c r="GG1821" s="77" t="s">
        <v>438</v>
      </c>
      <c r="GH1821" s="77" t="s">
        <v>488</v>
      </c>
      <c r="GI1821" s="77">
        <v>2021</v>
      </c>
      <c r="GJ1821" s="77" t="s">
        <v>305</v>
      </c>
      <c r="GK1821" s="77">
        <v>409.22373582043377</v>
      </c>
      <c r="GL1821" s="77">
        <v>808.58011199999999</v>
      </c>
      <c r="GM1821" s="77">
        <v>2021</v>
      </c>
      <c r="GN1821" s="77" t="s">
        <v>175</v>
      </c>
      <c r="GO1821" s="77">
        <v>0.13250000000000001</v>
      </c>
      <c r="GP1821" s="77">
        <v>3</v>
      </c>
      <c r="GQ1821" s="77">
        <v>0</v>
      </c>
      <c r="GR1821" s="77" t="s">
        <v>423</v>
      </c>
      <c r="GS1821" s="77">
        <v>0.1527377521613833</v>
      </c>
      <c r="GT1821" s="77">
        <v>62.503913540296807</v>
      </c>
      <c r="GU1821" s="77">
        <v>0.1527377521613833</v>
      </c>
      <c r="GV1821" s="77">
        <v>62.503913540296807</v>
      </c>
      <c r="GW1821" s="77">
        <v>0</v>
      </c>
      <c r="GX1821" s="77">
        <v>0</v>
      </c>
      <c r="GY1821" s="77">
        <v>0</v>
      </c>
      <c r="GZ1821" s="77">
        <v>0</v>
      </c>
    </row>
    <row r="1822" spans="98:208" x14ac:dyDescent="0.25">
      <c r="CT1822" s="77" t="s">
        <v>155</v>
      </c>
      <c r="CU1822" s="77" t="s">
        <v>459</v>
      </c>
      <c r="CV1822" s="77" t="s">
        <v>432</v>
      </c>
      <c r="CW1822" s="77">
        <v>2020</v>
      </c>
      <c r="CX1822" s="77">
        <v>0</v>
      </c>
      <c r="CY1822" s="77">
        <v>0</v>
      </c>
      <c r="CZ1822" s="77">
        <v>0</v>
      </c>
      <c r="DA1822" s="77">
        <v>0</v>
      </c>
      <c r="DB1822" s="77">
        <v>8807.9522308762225</v>
      </c>
      <c r="DC1822" s="77">
        <v>222.22942162784179</v>
      </c>
      <c r="DD1822" s="77">
        <v>8585.7228092483801</v>
      </c>
      <c r="DE1822" s="77">
        <v>0</v>
      </c>
      <c r="DF1822" s="77">
        <v>514.4531801801229</v>
      </c>
      <c r="DG1822" s="77">
        <v>0</v>
      </c>
      <c r="DH1822" s="77">
        <v>0</v>
      </c>
      <c r="DI1822" s="77">
        <v>0</v>
      </c>
      <c r="DJ1822" s="77">
        <v>5.3067716766629557E-6</v>
      </c>
      <c r="DL1822" s="77">
        <v>0</v>
      </c>
      <c r="DM1822" s="77">
        <v>2.7300855655490604E-3</v>
      </c>
      <c r="DN1822" s="77">
        <v>2.7300855655490604E-3</v>
      </c>
      <c r="DO1822" s="77">
        <v>0</v>
      </c>
      <c r="DP1822" s="77">
        <v>0</v>
      </c>
      <c r="DQ1822" s="77">
        <v>0</v>
      </c>
      <c r="DR1822" s="77">
        <v>0</v>
      </c>
      <c r="DS1822" s="77">
        <v>0</v>
      </c>
      <c r="DT1822" s="77">
        <v>0</v>
      </c>
      <c r="DU1822" s="77">
        <v>0</v>
      </c>
      <c r="DV1822" s="77">
        <v>0</v>
      </c>
      <c r="DW1822" s="77">
        <v>0</v>
      </c>
      <c r="GE1822" s="77" t="s">
        <v>425</v>
      </c>
      <c r="GF1822" s="77" t="s">
        <v>155</v>
      </c>
      <c r="GG1822" s="77" t="s">
        <v>438</v>
      </c>
      <c r="GH1822" s="77" t="s">
        <v>488</v>
      </c>
      <c r="GI1822" s="77">
        <v>2021</v>
      </c>
      <c r="GJ1822" s="77" t="s">
        <v>301</v>
      </c>
      <c r="GK1822" s="77">
        <v>13469.08781237873</v>
      </c>
      <c r="GL1822" s="77">
        <v>808.58011199999999</v>
      </c>
      <c r="GM1822" s="77">
        <v>2021</v>
      </c>
      <c r="GN1822" s="77" t="s">
        <v>175</v>
      </c>
      <c r="GO1822" s="77">
        <v>5.3000000000000005E-2</v>
      </c>
      <c r="GP1822" s="77">
        <v>3</v>
      </c>
      <c r="GQ1822" s="77">
        <v>0</v>
      </c>
      <c r="GR1822" s="77" t="s">
        <v>423</v>
      </c>
      <c r="GS1822" s="77">
        <v>5.59662090813094E-2</v>
      </c>
      <c r="GT1822" s="77">
        <v>753.81378464210422</v>
      </c>
      <c r="GU1822" s="77">
        <v>5.59662090813094E-2</v>
      </c>
      <c r="GV1822" s="77">
        <v>753.81378464210422</v>
      </c>
      <c r="GW1822" s="77">
        <v>0</v>
      </c>
      <c r="GX1822" s="77">
        <v>0</v>
      </c>
      <c r="GY1822" s="77">
        <v>0</v>
      </c>
      <c r="GZ1822" s="77">
        <v>0</v>
      </c>
    </row>
    <row r="1823" spans="98:208" x14ac:dyDescent="0.25">
      <c r="CT1823" s="77" t="s">
        <v>155</v>
      </c>
      <c r="CU1823" s="77" t="s">
        <v>459</v>
      </c>
      <c r="CV1823" s="77" t="s">
        <v>432</v>
      </c>
      <c r="CW1823" s="77">
        <v>2021</v>
      </c>
      <c r="CX1823" s="77">
        <v>0</v>
      </c>
      <c r="CY1823" s="77">
        <v>0</v>
      </c>
      <c r="CZ1823" s="77">
        <v>0</v>
      </c>
      <c r="DA1823" s="77">
        <v>0</v>
      </c>
      <c r="DB1823" s="77">
        <v>8807.9522308762225</v>
      </c>
      <c r="DC1823" s="77">
        <v>222.22942162784179</v>
      </c>
      <c r="DD1823" s="77">
        <v>8585.7228092483801</v>
      </c>
      <c r="DE1823" s="77">
        <v>0</v>
      </c>
      <c r="DF1823" s="77">
        <v>514.4531801801229</v>
      </c>
      <c r="DG1823" s="77">
        <v>514.4531801801229</v>
      </c>
      <c r="DH1823" s="77">
        <v>0</v>
      </c>
      <c r="DI1823" s="77">
        <v>0</v>
      </c>
      <c r="DJ1823" s="77">
        <v>5.3067716766629557E-6</v>
      </c>
      <c r="DL1823" s="77">
        <v>0</v>
      </c>
      <c r="DM1823" s="77">
        <v>2.7300855655490604E-3</v>
      </c>
      <c r="DN1823" s="77">
        <v>2.7300855655490604E-3</v>
      </c>
      <c r="DO1823" s="77">
        <v>0</v>
      </c>
      <c r="DP1823" s="77">
        <v>2.7300855655490604E-3</v>
      </c>
      <c r="DQ1823" s="77">
        <v>2.7300855655490604E-3</v>
      </c>
      <c r="DR1823" s="77">
        <v>0</v>
      </c>
      <c r="DS1823" s="77">
        <v>0</v>
      </c>
      <c r="DT1823" s="77">
        <v>0</v>
      </c>
      <c r="DU1823" s="77">
        <v>0</v>
      </c>
      <c r="DV1823" s="77">
        <v>0</v>
      </c>
      <c r="DW1823" s="77">
        <v>0</v>
      </c>
      <c r="GE1823" s="77" t="s">
        <v>427</v>
      </c>
      <c r="GF1823" s="77" t="s">
        <v>155</v>
      </c>
      <c r="GG1823" s="77" t="s">
        <v>438</v>
      </c>
      <c r="GH1823" s="77" t="s">
        <v>488</v>
      </c>
      <c r="GI1823" s="77">
        <v>2021</v>
      </c>
      <c r="GJ1823" s="77" t="s">
        <v>303</v>
      </c>
      <c r="GK1823" s="77">
        <v>7205.5312760252791</v>
      </c>
      <c r="GL1823" s="77">
        <v>808.58011199999999</v>
      </c>
      <c r="GM1823" s="77">
        <v>2021</v>
      </c>
      <c r="GN1823" s="77" t="s">
        <v>175</v>
      </c>
      <c r="GO1823" s="77">
        <v>5.3000000000000005E-2</v>
      </c>
      <c r="GP1823" s="77">
        <v>3</v>
      </c>
      <c r="GQ1823" s="77">
        <v>0</v>
      </c>
      <c r="GR1823" s="77" t="s">
        <v>423</v>
      </c>
      <c r="GS1823" s="77">
        <v>5.59662090813094E-2</v>
      </c>
      <c r="GT1823" s="77">
        <v>403.26626993594488</v>
      </c>
      <c r="GU1823" s="77">
        <v>5.59662090813094E-2</v>
      </c>
      <c r="GV1823" s="77">
        <v>403.26626993594488</v>
      </c>
      <c r="GW1823" s="77">
        <v>0</v>
      </c>
      <c r="GX1823" s="77">
        <v>0</v>
      </c>
      <c r="GY1823" s="77">
        <v>0</v>
      </c>
      <c r="GZ1823" s="77">
        <v>0</v>
      </c>
    </row>
    <row r="1824" spans="98:208" x14ac:dyDescent="0.25">
      <c r="CT1824" s="77" t="s">
        <v>155</v>
      </c>
      <c r="CU1824" s="77" t="s">
        <v>459</v>
      </c>
      <c r="CV1824" s="77" t="s">
        <v>432</v>
      </c>
      <c r="CW1824" s="77">
        <v>2022</v>
      </c>
      <c r="CX1824" s="77">
        <v>0</v>
      </c>
      <c r="CY1824" s="77">
        <v>0</v>
      </c>
      <c r="CZ1824" s="77">
        <v>0</v>
      </c>
      <c r="DA1824" s="77">
        <v>0</v>
      </c>
      <c r="DB1824" s="77">
        <v>8807.9522308762225</v>
      </c>
      <c r="DC1824" s="77">
        <v>222.22942162784179</v>
      </c>
      <c r="DD1824" s="77">
        <v>8585.7228092483801</v>
      </c>
      <c r="DE1824" s="77">
        <v>0</v>
      </c>
      <c r="DF1824" s="77">
        <v>514.4531801801229</v>
      </c>
      <c r="DG1824" s="77">
        <v>514.4531801801229</v>
      </c>
      <c r="DH1824" s="77">
        <v>514.4531801801229</v>
      </c>
      <c r="DI1824" s="77">
        <v>0</v>
      </c>
      <c r="DJ1824" s="77">
        <v>5.3067716766629557E-6</v>
      </c>
      <c r="DL1824" s="77">
        <v>0</v>
      </c>
      <c r="DM1824" s="77">
        <v>2.7300855655490604E-3</v>
      </c>
      <c r="DN1824" s="77">
        <v>2.7300855655490604E-3</v>
      </c>
      <c r="DO1824" s="77">
        <v>0</v>
      </c>
      <c r="DP1824" s="77">
        <v>2.7300855655490604E-3</v>
      </c>
      <c r="DQ1824" s="77">
        <v>2.7300855655490604E-3</v>
      </c>
      <c r="DR1824" s="77">
        <v>0</v>
      </c>
      <c r="DS1824" s="77">
        <v>2.7300855655490604E-3</v>
      </c>
      <c r="DT1824" s="77">
        <v>2.7300855655490604E-3</v>
      </c>
      <c r="DU1824" s="77">
        <v>0</v>
      </c>
      <c r="DV1824" s="77">
        <v>0</v>
      </c>
      <c r="DW1824" s="77">
        <v>0</v>
      </c>
      <c r="GE1824" s="77" t="s">
        <v>422</v>
      </c>
      <c r="GF1824" s="77" t="s">
        <v>155</v>
      </c>
      <c r="GG1824" s="77" t="s">
        <v>438</v>
      </c>
      <c r="GH1824" s="77" t="s">
        <v>488</v>
      </c>
      <c r="GI1824" s="77">
        <v>2022</v>
      </c>
      <c r="GJ1824" s="77" t="s">
        <v>305</v>
      </c>
      <c r="GK1824" s="77">
        <v>409.22373582043377</v>
      </c>
      <c r="GL1824" s="77">
        <v>808.58011199999999</v>
      </c>
      <c r="GM1824" s="77">
        <v>2022</v>
      </c>
      <c r="GN1824" s="77" t="s">
        <v>175</v>
      </c>
      <c r="GO1824" s="77">
        <v>0.13250000000000001</v>
      </c>
      <c r="GP1824" s="77">
        <v>3</v>
      </c>
      <c r="GQ1824" s="77">
        <v>0</v>
      </c>
      <c r="GR1824" s="77" t="s">
        <v>423</v>
      </c>
      <c r="GS1824" s="77">
        <v>0.1527377521613833</v>
      </c>
      <c r="GT1824" s="77">
        <v>62.503913540296807</v>
      </c>
      <c r="GU1824" s="77">
        <v>0.1527377521613833</v>
      </c>
      <c r="GV1824" s="77">
        <v>62.503913540296807</v>
      </c>
      <c r="GW1824" s="77">
        <v>0.1527377521613833</v>
      </c>
      <c r="GX1824" s="77">
        <v>62.503913540296807</v>
      </c>
      <c r="GY1824" s="77">
        <v>0</v>
      </c>
      <c r="GZ1824" s="77">
        <v>0</v>
      </c>
    </row>
    <row r="1825" spans="98:208" x14ac:dyDescent="0.25">
      <c r="CT1825" s="77" t="s">
        <v>155</v>
      </c>
      <c r="CU1825" s="77" t="s">
        <v>459</v>
      </c>
      <c r="CV1825" s="77" t="s">
        <v>432</v>
      </c>
      <c r="CW1825" s="77">
        <v>2023</v>
      </c>
      <c r="CX1825" s="77">
        <v>0</v>
      </c>
      <c r="CY1825" s="77">
        <v>0</v>
      </c>
      <c r="CZ1825" s="77">
        <v>0</v>
      </c>
      <c r="DA1825" s="77">
        <v>0</v>
      </c>
      <c r="DB1825" s="77">
        <v>9129.7460702369935</v>
      </c>
      <c r="DC1825" s="77">
        <v>233.23007680795101</v>
      </c>
      <c r="DD1825" s="77">
        <v>8896.5159934290459</v>
      </c>
      <c r="DE1825" s="77">
        <v>0</v>
      </c>
      <c r="DF1825" s="77">
        <v>0</v>
      </c>
      <c r="DG1825" s="77">
        <v>533.5273118515363</v>
      </c>
      <c r="DH1825" s="77">
        <v>533.5273118515363</v>
      </c>
      <c r="DI1825" s="77">
        <v>533.5273118515363</v>
      </c>
      <c r="DJ1825" s="77">
        <v>5.3067716766629557E-6</v>
      </c>
      <c r="DL1825" s="77">
        <v>0</v>
      </c>
      <c r="DM1825" s="77">
        <v>0</v>
      </c>
      <c r="DN1825" s="77">
        <v>0</v>
      </c>
      <c r="DO1825" s="77">
        <v>0</v>
      </c>
      <c r="DP1825" s="77">
        <v>2.8313076272598568E-3</v>
      </c>
      <c r="DQ1825" s="77">
        <v>2.8313076272598568E-3</v>
      </c>
      <c r="DR1825" s="77">
        <v>0</v>
      </c>
      <c r="DS1825" s="77">
        <v>2.8313076272598568E-3</v>
      </c>
      <c r="DT1825" s="77">
        <v>2.8313076272598568E-3</v>
      </c>
      <c r="DU1825" s="77">
        <v>0</v>
      </c>
      <c r="DV1825" s="77">
        <v>2.8313076272598568E-3</v>
      </c>
      <c r="DW1825" s="77">
        <v>2.8313076272598568E-3</v>
      </c>
      <c r="GE1825" s="77" t="s">
        <v>425</v>
      </c>
      <c r="GF1825" s="77" t="s">
        <v>155</v>
      </c>
      <c r="GG1825" s="77" t="s">
        <v>438</v>
      </c>
      <c r="GH1825" s="77" t="s">
        <v>488</v>
      </c>
      <c r="GI1825" s="77">
        <v>2022</v>
      </c>
      <c r="GJ1825" s="77" t="s">
        <v>301</v>
      </c>
      <c r="GK1825" s="77">
        <v>13469.08781237873</v>
      </c>
      <c r="GL1825" s="77">
        <v>808.58011199999999</v>
      </c>
      <c r="GM1825" s="77">
        <v>2022</v>
      </c>
      <c r="GN1825" s="77" t="s">
        <v>175</v>
      </c>
      <c r="GO1825" s="77">
        <v>5.3000000000000005E-2</v>
      </c>
      <c r="GP1825" s="77">
        <v>3</v>
      </c>
      <c r="GQ1825" s="77">
        <v>0</v>
      </c>
      <c r="GR1825" s="77" t="s">
        <v>423</v>
      </c>
      <c r="GS1825" s="77">
        <v>5.59662090813094E-2</v>
      </c>
      <c r="GT1825" s="77">
        <v>753.81378464210422</v>
      </c>
      <c r="GU1825" s="77">
        <v>5.59662090813094E-2</v>
      </c>
      <c r="GV1825" s="77">
        <v>753.81378464210422</v>
      </c>
      <c r="GW1825" s="77">
        <v>5.59662090813094E-2</v>
      </c>
      <c r="GX1825" s="77">
        <v>753.81378464210422</v>
      </c>
      <c r="GY1825" s="77">
        <v>0</v>
      </c>
      <c r="GZ1825" s="77">
        <v>0</v>
      </c>
    </row>
    <row r="1826" spans="98:208" x14ac:dyDescent="0.25">
      <c r="CT1826" s="77" t="s">
        <v>155</v>
      </c>
      <c r="CU1826" s="77" t="s">
        <v>459</v>
      </c>
      <c r="CV1826" s="77" t="s">
        <v>432</v>
      </c>
      <c r="CW1826" s="77">
        <v>2024</v>
      </c>
      <c r="CX1826" s="77">
        <v>0</v>
      </c>
      <c r="CY1826" s="77">
        <v>0</v>
      </c>
      <c r="CZ1826" s="77">
        <v>0</v>
      </c>
      <c r="DA1826" s="77">
        <v>0</v>
      </c>
      <c r="DB1826" s="77">
        <v>9129.7460702369935</v>
      </c>
      <c r="DC1826" s="77">
        <v>233.23007680795101</v>
      </c>
      <c r="DD1826" s="77">
        <v>8896.5159934290459</v>
      </c>
      <c r="DE1826" s="77">
        <v>0</v>
      </c>
      <c r="DF1826" s="77">
        <v>0</v>
      </c>
      <c r="DG1826" s="77">
        <v>0</v>
      </c>
      <c r="DH1826" s="77">
        <v>533.5273118515363</v>
      </c>
      <c r="DI1826" s="77">
        <v>533.5273118515363</v>
      </c>
      <c r="DJ1826" s="77">
        <v>5.3067716766629557E-6</v>
      </c>
      <c r="DL1826" s="77">
        <v>0</v>
      </c>
      <c r="DM1826" s="77">
        <v>0</v>
      </c>
      <c r="DN1826" s="77">
        <v>0</v>
      </c>
      <c r="DO1826" s="77">
        <v>0</v>
      </c>
      <c r="DP1826" s="77">
        <v>0</v>
      </c>
      <c r="DQ1826" s="77">
        <v>0</v>
      </c>
      <c r="DR1826" s="77">
        <v>0</v>
      </c>
      <c r="DS1826" s="77">
        <v>2.8313076272598568E-3</v>
      </c>
      <c r="DT1826" s="77">
        <v>2.8313076272598568E-3</v>
      </c>
      <c r="DU1826" s="77">
        <v>0</v>
      </c>
      <c r="DV1826" s="77">
        <v>2.8313076272598568E-3</v>
      </c>
      <c r="DW1826" s="77">
        <v>2.8313076272598568E-3</v>
      </c>
      <c r="GE1826" s="77" t="s">
        <v>427</v>
      </c>
      <c r="GF1826" s="77" t="s">
        <v>155</v>
      </c>
      <c r="GG1826" s="77" t="s">
        <v>438</v>
      </c>
      <c r="GH1826" s="77" t="s">
        <v>488</v>
      </c>
      <c r="GI1826" s="77">
        <v>2022</v>
      </c>
      <c r="GJ1826" s="77" t="s">
        <v>303</v>
      </c>
      <c r="GK1826" s="77">
        <v>7205.5312760252791</v>
      </c>
      <c r="GL1826" s="77">
        <v>808.58011199999999</v>
      </c>
      <c r="GM1826" s="77">
        <v>2022</v>
      </c>
      <c r="GN1826" s="77" t="s">
        <v>175</v>
      </c>
      <c r="GO1826" s="77">
        <v>5.3000000000000005E-2</v>
      </c>
      <c r="GP1826" s="77">
        <v>3</v>
      </c>
      <c r="GQ1826" s="77">
        <v>0</v>
      </c>
      <c r="GR1826" s="77" t="s">
        <v>423</v>
      </c>
      <c r="GS1826" s="77">
        <v>5.59662090813094E-2</v>
      </c>
      <c r="GT1826" s="77">
        <v>403.26626993594488</v>
      </c>
      <c r="GU1826" s="77">
        <v>5.59662090813094E-2</v>
      </c>
      <c r="GV1826" s="77">
        <v>403.26626993594488</v>
      </c>
      <c r="GW1826" s="77">
        <v>5.59662090813094E-2</v>
      </c>
      <c r="GX1826" s="77">
        <v>403.26626993594488</v>
      </c>
      <c r="GY1826" s="77">
        <v>0</v>
      </c>
      <c r="GZ1826" s="77">
        <v>0</v>
      </c>
    </row>
    <row r="1827" spans="98:208" x14ac:dyDescent="0.25">
      <c r="CT1827" s="77" t="s">
        <v>155</v>
      </c>
      <c r="CU1827" s="77" t="s">
        <v>459</v>
      </c>
      <c r="CV1827" s="77" t="s">
        <v>432</v>
      </c>
      <c r="CW1827" s="77">
        <v>2025</v>
      </c>
      <c r="CX1827" s="77">
        <v>0</v>
      </c>
      <c r="CY1827" s="77">
        <v>0</v>
      </c>
      <c r="CZ1827" s="77">
        <v>0</v>
      </c>
      <c r="DA1827" s="77">
        <v>0</v>
      </c>
      <c r="DB1827" s="77">
        <v>9129.7460702369935</v>
      </c>
      <c r="DC1827" s="77">
        <v>233.23007680795101</v>
      </c>
      <c r="DD1827" s="77">
        <v>8896.5159934290459</v>
      </c>
      <c r="DE1827" s="77">
        <v>0</v>
      </c>
      <c r="DF1827" s="77">
        <v>0</v>
      </c>
      <c r="DG1827" s="77">
        <v>0</v>
      </c>
      <c r="DH1827" s="77">
        <v>0</v>
      </c>
      <c r="DI1827" s="77">
        <v>533.5273118515363</v>
      </c>
      <c r="DJ1827" s="77">
        <v>5.3067716766629557E-6</v>
      </c>
      <c r="DL1827" s="77">
        <v>0</v>
      </c>
      <c r="DM1827" s="77">
        <v>0</v>
      </c>
      <c r="DN1827" s="77">
        <v>0</v>
      </c>
      <c r="DO1827" s="77">
        <v>0</v>
      </c>
      <c r="DP1827" s="77">
        <v>0</v>
      </c>
      <c r="DQ1827" s="77">
        <v>0</v>
      </c>
      <c r="DR1827" s="77">
        <v>0</v>
      </c>
      <c r="DS1827" s="77">
        <v>0</v>
      </c>
      <c r="DT1827" s="77">
        <v>0</v>
      </c>
      <c r="DU1827" s="77">
        <v>0</v>
      </c>
      <c r="DV1827" s="77">
        <v>2.8313076272598568E-3</v>
      </c>
      <c r="DW1827" s="77">
        <v>2.8313076272598568E-3</v>
      </c>
      <c r="GE1827" s="77" t="s">
        <v>422</v>
      </c>
      <c r="GF1827" s="77" t="s">
        <v>155</v>
      </c>
      <c r="GG1827" s="77" t="s">
        <v>438</v>
      </c>
      <c r="GH1827" s="77" t="s">
        <v>488</v>
      </c>
      <c r="GI1827" s="77">
        <v>2023</v>
      </c>
      <c r="GJ1827" s="77" t="s">
        <v>305</v>
      </c>
      <c r="GK1827" s="77">
        <v>428.60232122030533</v>
      </c>
      <c r="GL1827" s="77">
        <v>808.58011199999999</v>
      </c>
      <c r="GM1827" s="77">
        <v>2023</v>
      </c>
      <c r="GN1827" s="77" t="s">
        <v>175</v>
      </c>
      <c r="GO1827" s="77">
        <v>0.13250000000000001</v>
      </c>
      <c r="GP1827" s="77">
        <v>3</v>
      </c>
      <c r="GQ1827" s="77">
        <v>0</v>
      </c>
      <c r="GR1827" s="77" t="s">
        <v>423</v>
      </c>
      <c r="GS1827" s="77">
        <v>0</v>
      </c>
      <c r="GT1827" s="77">
        <v>0</v>
      </c>
      <c r="GU1827" s="77">
        <v>0.1527377521613833</v>
      </c>
      <c r="GV1827" s="77">
        <v>65.463755114340586</v>
      </c>
      <c r="GW1827" s="77">
        <v>0.1527377521613833</v>
      </c>
      <c r="GX1827" s="77">
        <v>65.463755114340586</v>
      </c>
      <c r="GY1827" s="77">
        <v>0.1527377521613833</v>
      </c>
      <c r="GZ1827" s="77">
        <v>65.463755114340586</v>
      </c>
    </row>
    <row r="1828" spans="98:208" x14ac:dyDescent="0.25">
      <c r="CT1828" s="77" t="s">
        <v>155</v>
      </c>
      <c r="CU1828" s="77" t="s">
        <v>459</v>
      </c>
      <c r="CV1828" s="77" t="s">
        <v>439</v>
      </c>
      <c r="CW1828" s="77">
        <v>2020</v>
      </c>
      <c r="CX1828" s="77">
        <v>0</v>
      </c>
      <c r="CY1828" s="77">
        <v>0</v>
      </c>
      <c r="CZ1828" s="77">
        <v>0</v>
      </c>
      <c r="DA1828" s="77">
        <v>0</v>
      </c>
      <c r="DB1828" s="77">
        <v>5.240558331301556</v>
      </c>
      <c r="DC1828" s="77">
        <v>0.69641821681222826</v>
      </c>
      <c r="DD1828" s="77">
        <v>2.941964152281022</v>
      </c>
      <c r="DE1828" s="77">
        <v>1.6021759622082949</v>
      </c>
      <c r="DF1828" s="77">
        <v>0.36068764874241299</v>
      </c>
      <c r="DG1828" s="77">
        <v>0</v>
      </c>
      <c r="DH1828" s="77">
        <v>0</v>
      </c>
      <c r="DI1828" s="77">
        <v>0</v>
      </c>
      <c r="DJ1828" s="77">
        <v>4.1813633655922161E-5</v>
      </c>
      <c r="DL1828" s="77">
        <v>0</v>
      </c>
      <c r="DM1828" s="77">
        <v>1.508166120873119E-5</v>
      </c>
      <c r="DN1828" s="77">
        <v>1.508166120873119E-5</v>
      </c>
      <c r="DO1828" s="77">
        <v>0</v>
      </c>
      <c r="DP1828" s="77">
        <v>0</v>
      </c>
      <c r="DQ1828" s="77">
        <v>0</v>
      </c>
      <c r="DR1828" s="77">
        <v>0</v>
      </c>
      <c r="DS1828" s="77">
        <v>0</v>
      </c>
      <c r="DT1828" s="77">
        <v>0</v>
      </c>
      <c r="DU1828" s="77">
        <v>0</v>
      </c>
      <c r="DV1828" s="77">
        <v>0</v>
      </c>
      <c r="DW1828" s="77">
        <v>0</v>
      </c>
      <c r="GE1828" s="77" t="s">
        <v>425</v>
      </c>
      <c r="GF1828" s="77" t="s">
        <v>155</v>
      </c>
      <c r="GG1828" s="77" t="s">
        <v>438</v>
      </c>
      <c r="GH1828" s="77" t="s">
        <v>488</v>
      </c>
      <c r="GI1828" s="77">
        <v>2023</v>
      </c>
      <c r="GJ1828" s="77" t="s">
        <v>301</v>
      </c>
      <c r="GK1828" s="77">
        <v>13939.56097345755</v>
      </c>
      <c r="GL1828" s="77">
        <v>808.58011199999999</v>
      </c>
      <c r="GM1828" s="77">
        <v>2023</v>
      </c>
      <c r="GN1828" s="77" t="s">
        <v>175</v>
      </c>
      <c r="GO1828" s="77">
        <v>5.3000000000000005E-2</v>
      </c>
      <c r="GP1828" s="77">
        <v>3</v>
      </c>
      <c r="GQ1828" s="77">
        <v>0</v>
      </c>
      <c r="GR1828" s="77" t="s">
        <v>423</v>
      </c>
      <c r="GS1828" s="77">
        <v>0</v>
      </c>
      <c r="GT1828" s="77">
        <v>0</v>
      </c>
      <c r="GU1828" s="77">
        <v>5.59662090813094E-2</v>
      </c>
      <c r="GV1828" s="77">
        <v>780.14438394218598</v>
      </c>
      <c r="GW1828" s="77">
        <v>5.59662090813094E-2</v>
      </c>
      <c r="GX1828" s="77">
        <v>780.14438394218598</v>
      </c>
      <c r="GY1828" s="77">
        <v>5.59662090813094E-2</v>
      </c>
      <c r="GZ1828" s="77">
        <v>780.14438394218598</v>
      </c>
    </row>
    <row r="1829" spans="98:208" x14ac:dyDescent="0.25">
      <c r="CT1829" s="77" t="s">
        <v>155</v>
      </c>
      <c r="CU1829" s="77" t="s">
        <v>459</v>
      </c>
      <c r="CV1829" s="77" t="s">
        <v>439</v>
      </c>
      <c r="CW1829" s="77">
        <v>2021</v>
      </c>
      <c r="CX1829" s="77">
        <v>0</v>
      </c>
      <c r="CY1829" s="77">
        <v>0</v>
      </c>
      <c r="CZ1829" s="77">
        <v>0</v>
      </c>
      <c r="DA1829" s="77">
        <v>0</v>
      </c>
      <c r="DB1829" s="77">
        <v>5.240558331301556</v>
      </c>
      <c r="DC1829" s="77">
        <v>0.69641821681222826</v>
      </c>
      <c r="DD1829" s="77">
        <v>2.941964152281022</v>
      </c>
      <c r="DE1829" s="77">
        <v>1.6021759622082949</v>
      </c>
      <c r="DF1829" s="77">
        <v>0.36068764874241299</v>
      </c>
      <c r="DG1829" s="77">
        <v>0.36068764874241299</v>
      </c>
      <c r="DH1829" s="77">
        <v>0</v>
      </c>
      <c r="DI1829" s="77">
        <v>0</v>
      </c>
      <c r="DJ1829" s="77">
        <v>4.1813633655922161E-5</v>
      </c>
      <c r="DL1829" s="77">
        <v>0</v>
      </c>
      <c r="DM1829" s="77">
        <v>1.508166120873119E-5</v>
      </c>
      <c r="DN1829" s="77">
        <v>1.508166120873119E-5</v>
      </c>
      <c r="DO1829" s="77">
        <v>0</v>
      </c>
      <c r="DP1829" s="77">
        <v>1.508166120873119E-5</v>
      </c>
      <c r="DQ1829" s="77">
        <v>1.508166120873119E-5</v>
      </c>
      <c r="DR1829" s="77">
        <v>0</v>
      </c>
      <c r="DS1829" s="77">
        <v>0</v>
      </c>
      <c r="DT1829" s="77">
        <v>0</v>
      </c>
      <c r="DU1829" s="77">
        <v>0</v>
      </c>
      <c r="DV1829" s="77">
        <v>0</v>
      </c>
      <c r="DW1829" s="77">
        <v>0</v>
      </c>
      <c r="GE1829" s="77" t="s">
        <v>427</v>
      </c>
      <c r="GF1829" s="77" t="s">
        <v>155</v>
      </c>
      <c r="GG1829" s="77" t="s">
        <v>438</v>
      </c>
      <c r="GH1829" s="77" t="s">
        <v>488</v>
      </c>
      <c r="GI1829" s="77">
        <v>2023</v>
      </c>
      <c r="GJ1829" s="77" t="s">
        <v>303</v>
      </c>
      <c r="GK1829" s="77">
        <v>7467.8148194525502</v>
      </c>
      <c r="GL1829" s="77">
        <v>808.58011199999999</v>
      </c>
      <c r="GM1829" s="77">
        <v>2023</v>
      </c>
      <c r="GN1829" s="77" t="s">
        <v>175</v>
      </c>
      <c r="GO1829" s="77">
        <v>5.3000000000000005E-2</v>
      </c>
      <c r="GP1829" s="77">
        <v>3</v>
      </c>
      <c r="GQ1829" s="77">
        <v>0</v>
      </c>
      <c r="GR1829" s="77" t="s">
        <v>423</v>
      </c>
      <c r="GS1829" s="77">
        <v>0</v>
      </c>
      <c r="GT1829" s="77">
        <v>0</v>
      </c>
      <c r="GU1829" s="77">
        <v>5.59662090813094E-2</v>
      </c>
      <c r="GV1829" s="77">
        <v>417.9452855659822</v>
      </c>
      <c r="GW1829" s="77">
        <v>5.59662090813094E-2</v>
      </c>
      <c r="GX1829" s="77">
        <v>417.9452855659822</v>
      </c>
      <c r="GY1829" s="77">
        <v>5.59662090813094E-2</v>
      </c>
      <c r="GZ1829" s="77">
        <v>417.9452855659822</v>
      </c>
    </row>
    <row r="1830" spans="98:208" x14ac:dyDescent="0.25">
      <c r="CT1830" s="77" t="s">
        <v>155</v>
      </c>
      <c r="CU1830" s="77" t="s">
        <v>459</v>
      </c>
      <c r="CV1830" s="77" t="s">
        <v>439</v>
      </c>
      <c r="CW1830" s="77">
        <v>2022</v>
      </c>
      <c r="CX1830" s="77">
        <v>0</v>
      </c>
      <c r="CY1830" s="77">
        <v>0</v>
      </c>
      <c r="CZ1830" s="77">
        <v>0</v>
      </c>
      <c r="DA1830" s="77">
        <v>0</v>
      </c>
      <c r="DB1830" s="77">
        <v>5.240558331301556</v>
      </c>
      <c r="DC1830" s="77">
        <v>0.69641821681222826</v>
      </c>
      <c r="DD1830" s="77">
        <v>2.941964152281022</v>
      </c>
      <c r="DE1830" s="77">
        <v>1.6021759622082949</v>
      </c>
      <c r="DF1830" s="77">
        <v>0.36068764874241299</v>
      </c>
      <c r="DG1830" s="77">
        <v>0.36068764874241299</v>
      </c>
      <c r="DH1830" s="77">
        <v>0.36068764874241299</v>
      </c>
      <c r="DI1830" s="77">
        <v>0</v>
      </c>
      <c r="DJ1830" s="77">
        <v>4.1813633655922161E-5</v>
      </c>
      <c r="DL1830" s="77">
        <v>0</v>
      </c>
      <c r="DM1830" s="77">
        <v>1.508166120873119E-5</v>
      </c>
      <c r="DN1830" s="77">
        <v>1.508166120873119E-5</v>
      </c>
      <c r="DO1830" s="77">
        <v>0</v>
      </c>
      <c r="DP1830" s="77">
        <v>1.508166120873119E-5</v>
      </c>
      <c r="DQ1830" s="77">
        <v>1.508166120873119E-5</v>
      </c>
      <c r="DR1830" s="77">
        <v>0</v>
      </c>
      <c r="DS1830" s="77">
        <v>1.508166120873119E-5</v>
      </c>
      <c r="DT1830" s="77">
        <v>1.508166120873119E-5</v>
      </c>
      <c r="DU1830" s="77">
        <v>0</v>
      </c>
      <c r="DV1830" s="77">
        <v>0</v>
      </c>
      <c r="DW1830" s="77">
        <v>0</v>
      </c>
      <c r="GE1830" s="77" t="s">
        <v>422</v>
      </c>
      <c r="GF1830" s="77" t="s">
        <v>155</v>
      </c>
      <c r="GG1830" s="77" t="s">
        <v>438</v>
      </c>
      <c r="GH1830" s="77" t="s">
        <v>488</v>
      </c>
      <c r="GI1830" s="77">
        <v>2024</v>
      </c>
      <c r="GJ1830" s="77" t="s">
        <v>305</v>
      </c>
      <c r="GK1830" s="77">
        <v>428.60232122030533</v>
      </c>
      <c r="GL1830" s="77">
        <v>808.58011199999999</v>
      </c>
      <c r="GM1830" s="77">
        <v>2024</v>
      </c>
      <c r="GN1830" s="77" t="s">
        <v>175</v>
      </c>
      <c r="GO1830" s="77">
        <v>0.13250000000000001</v>
      </c>
      <c r="GP1830" s="77">
        <v>3</v>
      </c>
      <c r="GQ1830" s="77">
        <v>0</v>
      </c>
      <c r="GR1830" s="77" t="s">
        <v>423</v>
      </c>
      <c r="GS1830" s="77">
        <v>0</v>
      </c>
      <c r="GT1830" s="77">
        <v>0</v>
      </c>
      <c r="GU1830" s="77">
        <v>0</v>
      </c>
      <c r="GV1830" s="77">
        <v>0</v>
      </c>
      <c r="GW1830" s="77">
        <v>0.1527377521613833</v>
      </c>
      <c r="GX1830" s="77">
        <v>65.463755114340586</v>
      </c>
      <c r="GY1830" s="77">
        <v>0.1527377521613833</v>
      </c>
      <c r="GZ1830" s="77">
        <v>65.463755114340586</v>
      </c>
    </row>
    <row r="1831" spans="98:208" x14ac:dyDescent="0.25">
      <c r="CT1831" s="77" t="s">
        <v>155</v>
      </c>
      <c r="CU1831" s="77" t="s">
        <v>459</v>
      </c>
      <c r="CV1831" s="77" t="s">
        <v>439</v>
      </c>
      <c r="CW1831" s="77">
        <v>2023</v>
      </c>
      <c r="CX1831" s="77">
        <v>0</v>
      </c>
      <c r="CY1831" s="77">
        <v>0</v>
      </c>
      <c r="CZ1831" s="77">
        <v>0</v>
      </c>
      <c r="DA1831" s="77">
        <v>0</v>
      </c>
      <c r="DB1831" s="77">
        <v>5.4750346070077809</v>
      </c>
      <c r="DC1831" s="77">
        <v>0.71896016785821448</v>
      </c>
      <c r="DD1831" s="77">
        <v>3.0714971986151109</v>
      </c>
      <c r="DE1831" s="77">
        <v>1.684577240534455</v>
      </c>
      <c r="DF1831" s="77">
        <v>0</v>
      </c>
      <c r="DG1831" s="77">
        <v>0.3759918163999505</v>
      </c>
      <c r="DH1831" s="77">
        <v>0.3759918163999505</v>
      </c>
      <c r="DI1831" s="77">
        <v>0.3759918163999505</v>
      </c>
      <c r="DJ1831" s="77">
        <v>4.1813633655922161E-5</v>
      </c>
      <c r="DL1831" s="77">
        <v>0</v>
      </c>
      <c r="DM1831" s="77">
        <v>0</v>
      </c>
      <c r="DN1831" s="77">
        <v>0</v>
      </c>
      <c r="DO1831" s="77">
        <v>0</v>
      </c>
      <c r="DP1831" s="77">
        <v>1.5721584068572276E-5</v>
      </c>
      <c r="DQ1831" s="77">
        <v>1.5721584068572276E-5</v>
      </c>
      <c r="DR1831" s="77">
        <v>0</v>
      </c>
      <c r="DS1831" s="77">
        <v>1.5721584068572276E-5</v>
      </c>
      <c r="DT1831" s="77">
        <v>1.5721584068572276E-5</v>
      </c>
      <c r="DU1831" s="77">
        <v>0</v>
      </c>
      <c r="DV1831" s="77">
        <v>1.5721584068572276E-5</v>
      </c>
      <c r="DW1831" s="77">
        <v>1.5721584068572276E-5</v>
      </c>
      <c r="GE1831" s="77" t="s">
        <v>425</v>
      </c>
      <c r="GF1831" s="77" t="s">
        <v>155</v>
      </c>
      <c r="GG1831" s="77" t="s">
        <v>438</v>
      </c>
      <c r="GH1831" s="77" t="s">
        <v>488</v>
      </c>
      <c r="GI1831" s="77">
        <v>2024</v>
      </c>
      <c r="GJ1831" s="77" t="s">
        <v>301</v>
      </c>
      <c r="GK1831" s="77">
        <v>13939.56097345755</v>
      </c>
      <c r="GL1831" s="77">
        <v>808.58011199999999</v>
      </c>
      <c r="GM1831" s="77">
        <v>2024</v>
      </c>
      <c r="GN1831" s="77" t="s">
        <v>175</v>
      </c>
      <c r="GO1831" s="77">
        <v>5.3000000000000005E-2</v>
      </c>
      <c r="GP1831" s="77">
        <v>3</v>
      </c>
      <c r="GQ1831" s="77">
        <v>0</v>
      </c>
      <c r="GR1831" s="77" t="s">
        <v>423</v>
      </c>
      <c r="GS1831" s="77">
        <v>0</v>
      </c>
      <c r="GT1831" s="77">
        <v>0</v>
      </c>
      <c r="GU1831" s="77">
        <v>0</v>
      </c>
      <c r="GV1831" s="77">
        <v>0</v>
      </c>
      <c r="GW1831" s="77">
        <v>5.59662090813094E-2</v>
      </c>
      <c r="GX1831" s="77">
        <v>780.14438394218598</v>
      </c>
      <c r="GY1831" s="77">
        <v>5.59662090813094E-2</v>
      </c>
      <c r="GZ1831" s="77">
        <v>780.14438394218598</v>
      </c>
    </row>
    <row r="1832" spans="98:208" x14ac:dyDescent="0.25">
      <c r="CT1832" s="77" t="s">
        <v>155</v>
      </c>
      <c r="CU1832" s="77" t="s">
        <v>459</v>
      </c>
      <c r="CV1832" s="77" t="s">
        <v>439</v>
      </c>
      <c r="CW1832" s="77">
        <v>2024</v>
      </c>
      <c r="CX1832" s="77">
        <v>0</v>
      </c>
      <c r="CY1832" s="77">
        <v>0</v>
      </c>
      <c r="CZ1832" s="77">
        <v>0</v>
      </c>
      <c r="DA1832" s="77">
        <v>0</v>
      </c>
      <c r="DB1832" s="77">
        <v>5.4750346070077809</v>
      </c>
      <c r="DC1832" s="77">
        <v>0.71896016785821448</v>
      </c>
      <c r="DD1832" s="77">
        <v>3.0714971986151109</v>
      </c>
      <c r="DE1832" s="77">
        <v>1.684577240534455</v>
      </c>
      <c r="DF1832" s="77">
        <v>0</v>
      </c>
      <c r="DG1832" s="77">
        <v>0</v>
      </c>
      <c r="DH1832" s="77">
        <v>0.3759918163999505</v>
      </c>
      <c r="DI1832" s="77">
        <v>0.3759918163999505</v>
      </c>
      <c r="DJ1832" s="77">
        <v>4.1813633655922161E-5</v>
      </c>
      <c r="DL1832" s="77">
        <v>0</v>
      </c>
      <c r="DM1832" s="77">
        <v>0</v>
      </c>
      <c r="DN1832" s="77">
        <v>0</v>
      </c>
      <c r="DO1832" s="77">
        <v>0</v>
      </c>
      <c r="DP1832" s="77">
        <v>0</v>
      </c>
      <c r="DQ1832" s="77">
        <v>0</v>
      </c>
      <c r="DR1832" s="77">
        <v>0</v>
      </c>
      <c r="DS1832" s="77">
        <v>1.5721584068572276E-5</v>
      </c>
      <c r="DT1832" s="77">
        <v>1.5721584068572276E-5</v>
      </c>
      <c r="DU1832" s="77">
        <v>0</v>
      </c>
      <c r="DV1832" s="77">
        <v>1.5721584068572276E-5</v>
      </c>
      <c r="DW1832" s="77">
        <v>1.5721584068572276E-5</v>
      </c>
      <c r="GE1832" s="77" t="s">
        <v>427</v>
      </c>
      <c r="GF1832" s="77" t="s">
        <v>155</v>
      </c>
      <c r="GG1832" s="77" t="s">
        <v>438</v>
      </c>
      <c r="GH1832" s="77" t="s">
        <v>488</v>
      </c>
      <c r="GI1832" s="77">
        <v>2024</v>
      </c>
      <c r="GJ1832" s="77" t="s">
        <v>303</v>
      </c>
      <c r="GK1832" s="77">
        <v>7467.8148194525502</v>
      </c>
      <c r="GL1832" s="77">
        <v>808.58011199999999</v>
      </c>
      <c r="GM1832" s="77">
        <v>2024</v>
      </c>
      <c r="GN1832" s="77" t="s">
        <v>175</v>
      </c>
      <c r="GO1832" s="77">
        <v>5.3000000000000005E-2</v>
      </c>
      <c r="GP1832" s="77">
        <v>3</v>
      </c>
      <c r="GQ1832" s="77">
        <v>0</v>
      </c>
      <c r="GR1832" s="77" t="s">
        <v>423</v>
      </c>
      <c r="GS1832" s="77">
        <v>0</v>
      </c>
      <c r="GT1832" s="77">
        <v>0</v>
      </c>
      <c r="GU1832" s="77">
        <v>0</v>
      </c>
      <c r="GV1832" s="77">
        <v>0</v>
      </c>
      <c r="GW1832" s="77">
        <v>5.59662090813094E-2</v>
      </c>
      <c r="GX1832" s="77">
        <v>417.9452855659822</v>
      </c>
      <c r="GY1832" s="77">
        <v>5.59662090813094E-2</v>
      </c>
      <c r="GZ1832" s="77">
        <v>417.9452855659822</v>
      </c>
    </row>
    <row r="1833" spans="98:208" x14ac:dyDescent="0.25">
      <c r="CT1833" s="77" t="s">
        <v>155</v>
      </c>
      <c r="CU1833" s="77" t="s">
        <v>459</v>
      </c>
      <c r="CV1833" s="77" t="s">
        <v>439</v>
      </c>
      <c r="CW1833" s="77">
        <v>2025</v>
      </c>
      <c r="CX1833" s="77">
        <v>0</v>
      </c>
      <c r="CY1833" s="77">
        <v>0</v>
      </c>
      <c r="CZ1833" s="77">
        <v>0</v>
      </c>
      <c r="DA1833" s="77">
        <v>0</v>
      </c>
      <c r="DB1833" s="77">
        <v>5.4750346070077809</v>
      </c>
      <c r="DC1833" s="77">
        <v>0.71896016785821448</v>
      </c>
      <c r="DD1833" s="77">
        <v>3.0714971986151109</v>
      </c>
      <c r="DE1833" s="77">
        <v>1.684577240534455</v>
      </c>
      <c r="DF1833" s="77">
        <v>0</v>
      </c>
      <c r="DG1833" s="77">
        <v>0</v>
      </c>
      <c r="DH1833" s="77">
        <v>0</v>
      </c>
      <c r="DI1833" s="77">
        <v>0.3759918163999505</v>
      </c>
      <c r="DJ1833" s="77">
        <v>4.1813633655922161E-5</v>
      </c>
      <c r="DL1833" s="77">
        <v>0</v>
      </c>
      <c r="DM1833" s="77">
        <v>0</v>
      </c>
      <c r="DN1833" s="77">
        <v>0</v>
      </c>
      <c r="DO1833" s="77">
        <v>0</v>
      </c>
      <c r="DP1833" s="77">
        <v>0</v>
      </c>
      <c r="DQ1833" s="77">
        <v>0</v>
      </c>
      <c r="DR1833" s="77">
        <v>0</v>
      </c>
      <c r="DS1833" s="77">
        <v>0</v>
      </c>
      <c r="DT1833" s="77">
        <v>0</v>
      </c>
      <c r="DU1833" s="77">
        <v>0</v>
      </c>
      <c r="DV1833" s="77">
        <v>1.5721584068572276E-5</v>
      </c>
      <c r="DW1833" s="77">
        <v>1.5721584068572276E-5</v>
      </c>
      <c r="GE1833" s="77" t="s">
        <v>422</v>
      </c>
      <c r="GF1833" s="77" t="s">
        <v>155</v>
      </c>
      <c r="GG1833" s="77" t="s">
        <v>438</v>
      </c>
      <c r="GH1833" s="77" t="s">
        <v>488</v>
      </c>
      <c r="GI1833" s="77">
        <v>2025</v>
      </c>
      <c r="GJ1833" s="77" t="s">
        <v>305</v>
      </c>
      <c r="GK1833" s="77">
        <v>428.60232122030533</v>
      </c>
      <c r="GL1833" s="77">
        <v>808.58011199999999</v>
      </c>
      <c r="GM1833" s="77">
        <v>2025</v>
      </c>
      <c r="GN1833" s="77" t="s">
        <v>175</v>
      </c>
      <c r="GO1833" s="77">
        <v>0.13250000000000001</v>
      </c>
      <c r="GP1833" s="77">
        <v>3</v>
      </c>
      <c r="GQ1833" s="77">
        <v>0</v>
      </c>
      <c r="GR1833" s="77" t="s">
        <v>423</v>
      </c>
      <c r="GS1833" s="77">
        <v>0</v>
      </c>
      <c r="GT1833" s="77">
        <v>0</v>
      </c>
      <c r="GU1833" s="77">
        <v>0</v>
      </c>
      <c r="GV1833" s="77">
        <v>0</v>
      </c>
      <c r="GW1833" s="77">
        <v>0</v>
      </c>
      <c r="GX1833" s="77">
        <v>0</v>
      </c>
      <c r="GY1833" s="77">
        <v>0.1527377521613833</v>
      </c>
      <c r="GZ1833" s="77">
        <v>65.463755114340586</v>
      </c>
    </row>
    <row r="1834" spans="98:208" x14ac:dyDescent="0.25">
      <c r="CT1834" s="77" t="s">
        <v>155</v>
      </c>
      <c r="CU1834" s="77" t="s">
        <v>459</v>
      </c>
      <c r="CV1834" s="77" t="s">
        <v>446</v>
      </c>
      <c r="CW1834" s="77">
        <v>2020</v>
      </c>
      <c r="CX1834" s="77">
        <v>0</v>
      </c>
      <c r="CY1834" s="77">
        <v>0</v>
      </c>
      <c r="CZ1834" s="77">
        <v>0</v>
      </c>
      <c r="DA1834" s="77">
        <v>0</v>
      </c>
      <c r="DB1834" s="77">
        <v>7.7900575334948527E-2</v>
      </c>
      <c r="DC1834" s="77">
        <v>3.6425060683954458E-2</v>
      </c>
      <c r="DD1834" s="77">
        <v>1.5808724525432651E-3</v>
      </c>
      <c r="DE1834" s="77">
        <v>3.9894642198450687E-2</v>
      </c>
      <c r="DF1834" s="77">
        <v>7.8847092159216228E-3</v>
      </c>
      <c r="DG1834" s="77">
        <v>0</v>
      </c>
      <c r="DH1834" s="77">
        <v>0</v>
      </c>
      <c r="DI1834" s="77">
        <v>0</v>
      </c>
      <c r="DJ1834" s="77">
        <v>7.4451913943216989E-3</v>
      </c>
      <c r="DL1834" s="77">
        <v>0</v>
      </c>
      <c r="DM1834" s="77">
        <v>5.8703169201108653E-5</v>
      </c>
      <c r="DN1834" s="77">
        <v>5.8703169201108653E-5</v>
      </c>
      <c r="DO1834" s="77">
        <v>0</v>
      </c>
      <c r="DP1834" s="77">
        <v>0</v>
      </c>
      <c r="DQ1834" s="77">
        <v>0</v>
      </c>
      <c r="DR1834" s="77">
        <v>0</v>
      </c>
      <c r="DS1834" s="77">
        <v>0</v>
      </c>
      <c r="DT1834" s="77">
        <v>0</v>
      </c>
      <c r="DU1834" s="77">
        <v>0</v>
      </c>
      <c r="DV1834" s="77">
        <v>0</v>
      </c>
      <c r="DW1834" s="77">
        <v>0</v>
      </c>
      <c r="GE1834" s="77" t="s">
        <v>425</v>
      </c>
      <c r="GF1834" s="77" t="s">
        <v>155</v>
      </c>
      <c r="GG1834" s="77" t="s">
        <v>438</v>
      </c>
      <c r="GH1834" s="77" t="s">
        <v>488</v>
      </c>
      <c r="GI1834" s="77">
        <v>2025</v>
      </c>
      <c r="GJ1834" s="77" t="s">
        <v>301</v>
      </c>
      <c r="GK1834" s="77">
        <v>13939.56097345755</v>
      </c>
      <c r="GL1834" s="77">
        <v>808.58011199999999</v>
      </c>
      <c r="GM1834" s="77">
        <v>2025</v>
      </c>
      <c r="GN1834" s="77" t="s">
        <v>175</v>
      </c>
      <c r="GO1834" s="77">
        <v>5.3000000000000005E-2</v>
      </c>
      <c r="GP1834" s="77">
        <v>3</v>
      </c>
      <c r="GQ1834" s="77">
        <v>0</v>
      </c>
      <c r="GR1834" s="77" t="s">
        <v>423</v>
      </c>
      <c r="GS1834" s="77">
        <v>0</v>
      </c>
      <c r="GT1834" s="77">
        <v>0</v>
      </c>
      <c r="GU1834" s="77">
        <v>0</v>
      </c>
      <c r="GV1834" s="77">
        <v>0</v>
      </c>
      <c r="GW1834" s="77">
        <v>0</v>
      </c>
      <c r="GX1834" s="77">
        <v>0</v>
      </c>
      <c r="GY1834" s="77">
        <v>5.59662090813094E-2</v>
      </c>
      <c r="GZ1834" s="77">
        <v>780.14438394218598</v>
      </c>
    </row>
    <row r="1835" spans="98:208" x14ac:dyDescent="0.25">
      <c r="CT1835" s="77" t="s">
        <v>155</v>
      </c>
      <c r="CU1835" s="77" t="s">
        <v>459</v>
      </c>
      <c r="CV1835" s="77" t="s">
        <v>446</v>
      </c>
      <c r="CW1835" s="77">
        <v>2021</v>
      </c>
      <c r="CX1835" s="77">
        <v>0</v>
      </c>
      <c r="CY1835" s="77">
        <v>0</v>
      </c>
      <c r="CZ1835" s="77">
        <v>0</v>
      </c>
      <c r="DA1835" s="77">
        <v>0</v>
      </c>
      <c r="DB1835" s="77">
        <v>7.7900575334948527E-2</v>
      </c>
      <c r="DC1835" s="77">
        <v>3.6425060683954458E-2</v>
      </c>
      <c r="DD1835" s="77">
        <v>1.5808724525432651E-3</v>
      </c>
      <c r="DE1835" s="77">
        <v>3.9894642198450687E-2</v>
      </c>
      <c r="DF1835" s="77">
        <v>7.8847092159216228E-3</v>
      </c>
      <c r="DG1835" s="77">
        <v>7.8847092159216228E-3</v>
      </c>
      <c r="DH1835" s="77">
        <v>0</v>
      </c>
      <c r="DI1835" s="77">
        <v>0</v>
      </c>
      <c r="DJ1835" s="77">
        <v>7.4451913943216989E-3</v>
      </c>
      <c r="DL1835" s="77">
        <v>0</v>
      </c>
      <c r="DM1835" s="77">
        <v>5.8703169201108653E-5</v>
      </c>
      <c r="DN1835" s="77">
        <v>5.8703169201108653E-5</v>
      </c>
      <c r="DO1835" s="77">
        <v>0</v>
      </c>
      <c r="DP1835" s="77">
        <v>5.8703169201108653E-5</v>
      </c>
      <c r="DQ1835" s="77">
        <v>5.8703169201108653E-5</v>
      </c>
      <c r="DR1835" s="77">
        <v>0</v>
      </c>
      <c r="DS1835" s="77">
        <v>0</v>
      </c>
      <c r="DT1835" s="77">
        <v>0</v>
      </c>
      <c r="DU1835" s="77">
        <v>0</v>
      </c>
      <c r="DV1835" s="77">
        <v>0</v>
      </c>
      <c r="DW1835" s="77">
        <v>0</v>
      </c>
      <c r="GE1835" s="77" t="s">
        <v>427</v>
      </c>
      <c r="GF1835" s="77" t="s">
        <v>155</v>
      </c>
      <c r="GG1835" s="77" t="s">
        <v>438</v>
      </c>
      <c r="GH1835" s="77" t="s">
        <v>488</v>
      </c>
      <c r="GI1835" s="77">
        <v>2025</v>
      </c>
      <c r="GJ1835" s="77" t="s">
        <v>303</v>
      </c>
      <c r="GK1835" s="77">
        <v>7467.8148194525502</v>
      </c>
      <c r="GL1835" s="77">
        <v>808.58011199999999</v>
      </c>
      <c r="GM1835" s="77">
        <v>2025</v>
      </c>
      <c r="GN1835" s="77" t="s">
        <v>175</v>
      </c>
      <c r="GO1835" s="77">
        <v>5.3000000000000005E-2</v>
      </c>
      <c r="GP1835" s="77">
        <v>3</v>
      </c>
      <c r="GQ1835" s="77">
        <v>0</v>
      </c>
      <c r="GR1835" s="77" t="s">
        <v>423</v>
      </c>
      <c r="GS1835" s="77">
        <v>0</v>
      </c>
      <c r="GT1835" s="77">
        <v>0</v>
      </c>
      <c r="GU1835" s="77">
        <v>0</v>
      </c>
      <c r="GV1835" s="77">
        <v>0</v>
      </c>
      <c r="GW1835" s="77">
        <v>0</v>
      </c>
      <c r="GX1835" s="77">
        <v>0</v>
      </c>
      <c r="GY1835" s="77">
        <v>5.59662090813094E-2</v>
      </c>
      <c r="GZ1835" s="77">
        <v>417.9452855659822</v>
      </c>
    </row>
    <row r="1836" spans="98:208" x14ac:dyDescent="0.25">
      <c r="CT1836" s="77" t="s">
        <v>155</v>
      </c>
      <c r="CU1836" s="77" t="s">
        <v>459</v>
      </c>
      <c r="CV1836" s="77" t="s">
        <v>446</v>
      </c>
      <c r="CW1836" s="77">
        <v>2022</v>
      </c>
      <c r="CX1836" s="77">
        <v>0</v>
      </c>
      <c r="CY1836" s="77">
        <v>0</v>
      </c>
      <c r="CZ1836" s="77">
        <v>0</v>
      </c>
      <c r="DA1836" s="77">
        <v>0</v>
      </c>
      <c r="DB1836" s="77">
        <v>7.7900575334948527E-2</v>
      </c>
      <c r="DC1836" s="77">
        <v>3.6425060683954458E-2</v>
      </c>
      <c r="DD1836" s="77">
        <v>1.5808724525432651E-3</v>
      </c>
      <c r="DE1836" s="77">
        <v>3.9894642198450687E-2</v>
      </c>
      <c r="DF1836" s="77">
        <v>7.8847092159216228E-3</v>
      </c>
      <c r="DG1836" s="77">
        <v>7.8847092159216228E-3</v>
      </c>
      <c r="DH1836" s="77">
        <v>7.8847092159216228E-3</v>
      </c>
      <c r="DI1836" s="77">
        <v>0</v>
      </c>
      <c r="DJ1836" s="77">
        <v>7.4451913943216989E-3</v>
      </c>
      <c r="DL1836" s="77">
        <v>0</v>
      </c>
      <c r="DM1836" s="77">
        <v>5.8703169201108653E-5</v>
      </c>
      <c r="DN1836" s="77">
        <v>5.8703169201108653E-5</v>
      </c>
      <c r="DO1836" s="77">
        <v>0</v>
      </c>
      <c r="DP1836" s="77">
        <v>5.8703169201108653E-5</v>
      </c>
      <c r="DQ1836" s="77">
        <v>5.8703169201108653E-5</v>
      </c>
      <c r="DR1836" s="77">
        <v>0</v>
      </c>
      <c r="DS1836" s="77">
        <v>5.8703169201108653E-5</v>
      </c>
      <c r="DT1836" s="77">
        <v>5.8703169201108653E-5</v>
      </c>
      <c r="DU1836" s="77">
        <v>0</v>
      </c>
      <c r="DV1836" s="77">
        <v>0</v>
      </c>
      <c r="DW1836" s="77">
        <v>0</v>
      </c>
      <c r="GE1836" s="77" t="s">
        <v>422</v>
      </c>
      <c r="GF1836" s="77" t="s">
        <v>155</v>
      </c>
      <c r="GG1836" s="77" t="s">
        <v>440</v>
      </c>
      <c r="GH1836" s="77" t="s">
        <v>300</v>
      </c>
      <c r="GI1836" s="77">
        <v>2021</v>
      </c>
      <c r="GJ1836" s="77" t="s">
        <v>305</v>
      </c>
      <c r="GK1836" s="77">
        <v>222.2294216278485</v>
      </c>
      <c r="GL1836" s="77">
        <v>758.70438200000001</v>
      </c>
      <c r="GM1836" s="77">
        <v>2021</v>
      </c>
      <c r="GN1836" s="77" t="s">
        <v>175</v>
      </c>
      <c r="GO1836" s="77">
        <v>0.13250000000000001</v>
      </c>
      <c r="GP1836" s="77">
        <v>3</v>
      </c>
      <c r="GQ1836" s="77">
        <v>0</v>
      </c>
      <c r="GR1836" s="77" t="s">
        <v>423</v>
      </c>
      <c r="GS1836" s="77">
        <v>0.1527377521613833</v>
      </c>
      <c r="GT1836" s="77">
        <v>33.942822323561877</v>
      </c>
      <c r="GU1836" s="77">
        <v>0.1527377521613833</v>
      </c>
      <c r="GV1836" s="77">
        <v>33.942822323561877</v>
      </c>
      <c r="GW1836" s="77">
        <v>0</v>
      </c>
      <c r="GX1836" s="77">
        <v>0</v>
      </c>
      <c r="GY1836" s="77">
        <v>0</v>
      </c>
      <c r="GZ1836" s="77">
        <v>0</v>
      </c>
    </row>
    <row r="1837" spans="98:208" x14ac:dyDescent="0.25">
      <c r="CT1837" s="77" t="s">
        <v>155</v>
      </c>
      <c r="CU1837" s="77" t="s">
        <v>459</v>
      </c>
      <c r="CV1837" s="77" t="s">
        <v>446</v>
      </c>
      <c r="CW1837" s="77">
        <v>2023</v>
      </c>
      <c r="CX1837" s="77">
        <v>0</v>
      </c>
      <c r="CY1837" s="77">
        <v>0</v>
      </c>
      <c r="CZ1837" s="77">
        <v>0</v>
      </c>
      <c r="DA1837" s="77">
        <v>0</v>
      </c>
      <c r="DB1837" s="77">
        <v>8.0408269036977217E-2</v>
      </c>
      <c r="DC1837" s="77">
        <v>3.7590224611390763E-2</v>
      </c>
      <c r="DD1837" s="77">
        <v>1.6314334115687271E-3</v>
      </c>
      <c r="DE1837" s="77">
        <v>4.1186611014017667E-2</v>
      </c>
      <c r="DF1837" s="77">
        <v>0</v>
      </c>
      <c r="DG1837" s="77">
        <v>8.1378100371604957E-3</v>
      </c>
      <c r="DH1837" s="77">
        <v>8.1378100371604957E-3</v>
      </c>
      <c r="DI1837" s="77">
        <v>8.1378100371604957E-3</v>
      </c>
      <c r="DJ1837" s="77">
        <v>7.4451913943216989E-3</v>
      </c>
      <c r="DL1837" s="77">
        <v>0</v>
      </c>
      <c r="DM1837" s="77">
        <v>0</v>
      </c>
      <c r="DN1837" s="77">
        <v>0</v>
      </c>
      <c r="DO1837" s="77">
        <v>0</v>
      </c>
      <c r="DP1837" s="77">
        <v>6.0587553257292066E-5</v>
      </c>
      <c r="DQ1837" s="77">
        <v>6.0587553257292066E-5</v>
      </c>
      <c r="DR1837" s="77">
        <v>0</v>
      </c>
      <c r="DS1837" s="77">
        <v>6.0587553257292066E-5</v>
      </c>
      <c r="DT1837" s="77">
        <v>6.0587553257292066E-5</v>
      </c>
      <c r="DU1837" s="77">
        <v>0</v>
      </c>
      <c r="DV1837" s="77">
        <v>6.0587553257292066E-5</v>
      </c>
      <c r="DW1837" s="77">
        <v>6.0587553257292066E-5</v>
      </c>
      <c r="GE1837" s="77" t="s">
        <v>425</v>
      </c>
      <c r="GF1837" s="77" t="s">
        <v>155</v>
      </c>
      <c r="GG1837" s="77" t="s">
        <v>440</v>
      </c>
      <c r="GH1837" s="77" t="s">
        <v>300</v>
      </c>
      <c r="GI1837" s="77">
        <v>2021</v>
      </c>
      <c r="GJ1837" s="77" t="s">
        <v>301</v>
      </c>
      <c r="GK1837" s="77">
        <v>8585.7228092486384</v>
      </c>
      <c r="GL1837" s="77">
        <v>758.70438200000001</v>
      </c>
      <c r="GM1837" s="77">
        <v>2021</v>
      </c>
      <c r="GN1837" s="77" t="s">
        <v>175</v>
      </c>
      <c r="GO1837" s="77">
        <v>5.3000000000000005E-2</v>
      </c>
      <c r="GP1837" s="77">
        <v>3</v>
      </c>
      <c r="GQ1837" s="77">
        <v>0</v>
      </c>
      <c r="GR1837" s="77" t="s">
        <v>423</v>
      </c>
      <c r="GS1837" s="77">
        <v>5.5966209081309407E-2</v>
      </c>
      <c r="GT1837" s="77">
        <v>480.51035785657643</v>
      </c>
      <c r="GU1837" s="77">
        <v>5.5966209081309407E-2</v>
      </c>
      <c r="GV1837" s="77">
        <v>480.51035785657643</v>
      </c>
      <c r="GW1837" s="77">
        <v>0</v>
      </c>
      <c r="GX1837" s="77">
        <v>0</v>
      </c>
      <c r="GY1837" s="77">
        <v>0</v>
      </c>
      <c r="GZ1837" s="77">
        <v>0</v>
      </c>
    </row>
    <row r="1838" spans="98:208" x14ac:dyDescent="0.25">
      <c r="CT1838" s="77" t="s">
        <v>155</v>
      </c>
      <c r="CU1838" s="77" t="s">
        <v>459</v>
      </c>
      <c r="CV1838" s="77" t="s">
        <v>446</v>
      </c>
      <c r="CW1838" s="77">
        <v>2024</v>
      </c>
      <c r="CX1838" s="77">
        <v>0</v>
      </c>
      <c r="CY1838" s="77">
        <v>0</v>
      </c>
      <c r="CZ1838" s="77">
        <v>0</v>
      </c>
      <c r="DA1838" s="77">
        <v>0</v>
      </c>
      <c r="DB1838" s="77">
        <v>8.0408269036977217E-2</v>
      </c>
      <c r="DC1838" s="77">
        <v>3.7590224611390763E-2</v>
      </c>
      <c r="DD1838" s="77">
        <v>1.6314334115687271E-3</v>
      </c>
      <c r="DE1838" s="77">
        <v>4.1186611014017667E-2</v>
      </c>
      <c r="DF1838" s="77">
        <v>0</v>
      </c>
      <c r="DG1838" s="77">
        <v>0</v>
      </c>
      <c r="DH1838" s="77">
        <v>8.1378100371604957E-3</v>
      </c>
      <c r="DI1838" s="77">
        <v>8.1378100371604957E-3</v>
      </c>
      <c r="DJ1838" s="77">
        <v>7.4451913943216989E-3</v>
      </c>
      <c r="DL1838" s="77">
        <v>0</v>
      </c>
      <c r="DM1838" s="77">
        <v>0</v>
      </c>
      <c r="DN1838" s="77">
        <v>0</v>
      </c>
      <c r="DO1838" s="77">
        <v>0</v>
      </c>
      <c r="DP1838" s="77">
        <v>0</v>
      </c>
      <c r="DQ1838" s="77">
        <v>0</v>
      </c>
      <c r="DR1838" s="77">
        <v>0</v>
      </c>
      <c r="DS1838" s="77">
        <v>6.0587553257292066E-5</v>
      </c>
      <c r="DT1838" s="77">
        <v>6.0587553257292066E-5</v>
      </c>
      <c r="DU1838" s="77">
        <v>0</v>
      </c>
      <c r="DV1838" s="77">
        <v>6.0587553257292066E-5</v>
      </c>
      <c r="DW1838" s="77">
        <v>6.0587553257292066E-5</v>
      </c>
      <c r="GE1838" s="77" t="s">
        <v>427</v>
      </c>
      <c r="GF1838" s="77" t="s">
        <v>155</v>
      </c>
      <c r="GG1838" s="77" t="s">
        <v>440</v>
      </c>
      <c r="GH1838" s="77" t="s">
        <v>300</v>
      </c>
      <c r="GI1838" s="77">
        <v>2021</v>
      </c>
      <c r="GJ1838" s="77" t="s">
        <v>303</v>
      </c>
      <c r="GK1838" s="77">
        <v>5338.1784104571761</v>
      </c>
      <c r="GL1838" s="77">
        <v>758.70438200000001</v>
      </c>
      <c r="GM1838" s="77">
        <v>2021</v>
      </c>
      <c r="GN1838" s="77" t="s">
        <v>175</v>
      </c>
      <c r="GO1838" s="77">
        <v>5.3000000000000005E-2</v>
      </c>
      <c r="GP1838" s="77">
        <v>3</v>
      </c>
      <c r="GQ1838" s="77">
        <v>0</v>
      </c>
      <c r="GR1838" s="77" t="s">
        <v>423</v>
      </c>
      <c r="GS1838" s="77">
        <v>5.5966209081309407E-2</v>
      </c>
      <c r="GT1838" s="77">
        <v>298.75760903297822</v>
      </c>
      <c r="GU1838" s="77">
        <v>5.5966209081309407E-2</v>
      </c>
      <c r="GV1838" s="77">
        <v>298.75760903297822</v>
      </c>
      <c r="GW1838" s="77">
        <v>0</v>
      </c>
      <c r="GX1838" s="77">
        <v>0</v>
      </c>
      <c r="GY1838" s="77">
        <v>0</v>
      </c>
      <c r="GZ1838" s="77">
        <v>0</v>
      </c>
    </row>
    <row r="1839" spans="98:208" x14ac:dyDescent="0.25">
      <c r="CT1839" s="77" t="s">
        <v>155</v>
      </c>
      <c r="CU1839" s="77" t="s">
        <v>459</v>
      </c>
      <c r="CV1839" s="77" t="s">
        <v>446</v>
      </c>
      <c r="CW1839" s="77">
        <v>2025</v>
      </c>
      <c r="CX1839" s="77">
        <v>0</v>
      </c>
      <c r="CY1839" s="77">
        <v>0</v>
      </c>
      <c r="CZ1839" s="77">
        <v>0</v>
      </c>
      <c r="DA1839" s="77">
        <v>0</v>
      </c>
      <c r="DB1839" s="77">
        <v>8.0408269036977217E-2</v>
      </c>
      <c r="DC1839" s="77">
        <v>3.7590224611390763E-2</v>
      </c>
      <c r="DD1839" s="77">
        <v>1.6314334115687271E-3</v>
      </c>
      <c r="DE1839" s="77">
        <v>4.1186611014017667E-2</v>
      </c>
      <c r="DF1839" s="77">
        <v>0</v>
      </c>
      <c r="DG1839" s="77">
        <v>0</v>
      </c>
      <c r="DH1839" s="77">
        <v>0</v>
      </c>
      <c r="DI1839" s="77">
        <v>8.1378100371604957E-3</v>
      </c>
      <c r="DJ1839" s="77">
        <v>7.4451913943216989E-3</v>
      </c>
      <c r="DL1839" s="77">
        <v>0</v>
      </c>
      <c r="DM1839" s="77">
        <v>0</v>
      </c>
      <c r="DN1839" s="77">
        <v>0</v>
      </c>
      <c r="DO1839" s="77">
        <v>0</v>
      </c>
      <c r="DP1839" s="77">
        <v>0</v>
      </c>
      <c r="DQ1839" s="77">
        <v>0</v>
      </c>
      <c r="DR1839" s="77">
        <v>0</v>
      </c>
      <c r="DS1839" s="77">
        <v>0</v>
      </c>
      <c r="DT1839" s="77">
        <v>0</v>
      </c>
      <c r="DU1839" s="77">
        <v>0</v>
      </c>
      <c r="DV1839" s="77">
        <v>6.0587553257292066E-5</v>
      </c>
      <c r="DW1839" s="77">
        <v>6.0587553257292066E-5</v>
      </c>
      <c r="GE1839" s="77" t="s">
        <v>422</v>
      </c>
      <c r="GF1839" s="77" t="s">
        <v>155</v>
      </c>
      <c r="GG1839" s="77" t="s">
        <v>440</v>
      </c>
      <c r="GH1839" s="77" t="s">
        <v>300</v>
      </c>
      <c r="GI1839" s="77">
        <v>2022</v>
      </c>
      <c r="GJ1839" s="77" t="s">
        <v>305</v>
      </c>
      <c r="GK1839" s="77">
        <v>222.2294216278485</v>
      </c>
      <c r="GL1839" s="77">
        <v>758.70438200000001</v>
      </c>
      <c r="GM1839" s="77">
        <v>2022</v>
      </c>
      <c r="GN1839" s="77" t="s">
        <v>175</v>
      </c>
      <c r="GO1839" s="77">
        <v>0.13250000000000001</v>
      </c>
      <c r="GP1839" s="77">
        <v>3</v>
      </c>
      <c r="GQ1839" s="77">
        <v>0</v>
      </c>
      <c r="GR1839" s="77" t="s">
        <v>423</v>
      </c>
      <c r="GS1839" s="77">
        <v>0.1527377521613833</v>
      </c>
      <c r="GT1839" s="77">
        <v>33.942822323561877</v>
      </c>
      <c r="GU1839" s="77">
        <v>0.1527377521613833</v>
      </c>
      <c r="GV1839" s="77">
        <v>33.942822323561877</v>
      </c>
      <c r="GW1839" s="77">
        <v>0.1527377521613833</v>
      </c>
      <c r="GX1839" s="77">
        <v>33.942822323561877</v>
      </c>
      <c r="GY1839" s="77">
        <v>0</v>
      </c>
      <c r="GZ1839" s="77">
        <v>0</v>
      </c>
    </row>
    <row r="1840" spans="98:208" x14ac:dyDescent="0.25">
      <c r="CT1840" s="77" t="s">
        <v>155</v>
      </c>
      <c r="CU1840" s="77" t="s">
        <v>459</v>
      </c>
      <c r="CV1840" s="77" t="s">
        <v>453</v>
      </c>
      <c r="CW1840" s="77">
        <v>2020</v>
      </c>
      <c r="CX1840" s="77">
        <v>0</v>
      </c>
      <c r="CY1840" s="77">
        <v>0</v>
      </c>
      <c r="CZ1840" s="77">
        <v>0</v>
      </c>
      <c r="DA1840" s="77">
        <v>0</v>
      </c>
      <c r="DB1840" s="77">
        <v>14146.13064133256</v>
      </c>
      <c r="DC1840" s="77">
        <v>222.2294216278311</v>
      </c>
      <c r="DD1840" s="77">
        <v>8585.7228092479672</v>
      </c>
      <c r="DE1840" s="77">
        <v>5338.1784104567596</v>
      </c>
      <c r="DF1840" s="77">
        <v>813.21078921305298</v>
      </c>
      <c r="DG1840" s="77">
        <v>0</v>
      </c>
      <c r="DH1840" s="77">
        <v>0</v>
      </c>
      <c r="DI1840" s="77">
        <v>0</v>
      </c>
      <c r="DJ1840" s="77">
        <v>1.220951289228442E-4</v>
      </c>
      <c r="DL1840" s="77">
        <v>0</v>
      </c>
      <c r="DM1840" s="77">
        <v>9.9289076150415587E-2</v>
      </c>
      <c r="DN1840" s="77">
        <v>9.9289076150415587E-2</v>
      </c>
      <c r="DO1840" s="77">
        <v>0</v>
      </c>
      <c r="DP1840" s="77">
        <v>0</v>
      </c>
      <c r="DQ1840" s="77">
        <v>0</v>
      </c>
      <c r="DR1840" s="77">
        <v>0</v>
      </c>
      <c r="DS1840" s="77">
        <v>0</v>
      </c>
      <c r="DT1840" s="77">
        <v>0</v>
      </c>
      <c r="DU1840" s="77">
        <v>0</v>
      </c>
      <c r="DV1840" s="77">
        <v>0</v>
      </c>
      <c r="DW1840" s="77">
        <v>0</v>
      </c>
      <c r="GE1840" s="77" t="s">
        <v>425</v>
      </c>
      <c r="GF1840" s="77" t="s">
        <v>155</v>
      </c>
      <c r="GG1840" s="77" t="s">
        <v>440</v>
      </c>
      <c r="GH1840" s="77" t="s">
        <v>300</v>
      </c>
      <c r="GI1840" s="77">
        <v>2022</v>
      </c>
      <c r="GJ1840" s="77" t="s">
        <v>301</v>
      </c>
      <c r="GK1840" s="77">
        <v>8585.7228092486384</v>
      </c>
      <c r="GL1840" s="77">
        <v>758.70438200000001</v>
      </c>
      <c r="GM1840" s="77">
        <v>2022</v>
      </c>
      <c r="GN1840" s="77" t="s">
        <v>175</v>
      </c>
      <c r="GO1840" s="77">
        <v>5.3000000000000005E-2</v>
      </c>
      <c r="GP1840" s="77">
        <v>3</v>
      </c>
      <c r="GQ1840" s="77">
        <v>0</v>
      </c>
      <c r="GR1840" s="77" t="s">
        <v>423</v>
      </c>
      <c r="GS1840" s="77">
        <v>5.5966209081309407E-2</v>
      </c>
      <c r="GT1840" s="77">
        <v>480.51035785657643</v>
      </c>
      <c r="GU1840" s="77">
        <v>5.5966209081309407E-2</v>
      </c>
      <c r="GV1840" s="77">
        <v>480.51035785657643</v>
      </c>
      <c r="GW1840" s="77">
        <v>5.5966209081309407E-2</v>
      </c>
      <c r="GX1840" s="77">
        <v>480.51035785657643</v>
      </c>
      <c r="GY1840" s="77">
        <v>0</v>
      </c>
      <c r="GZ1840" s="77">
        <v>0</v>
      </c>
    </row>
    <row r="1841" spans="98:208" x14ac:dyDescent="0.25">
      <c r="CT1841" s="77" t="s">
        <v>155</v>
      </c>
      <c r="CU1841" s="77" t="s">
        <v>459</v>
      </c>
      <c r="CV1841" s="77" t="s">
        <v>453</v>
      </c>
      <c r="CW1841" s="77">
        <v>2021</v>
      </c>
      <c r="CX1841" s="77">
        <v>0</v>
      </c>
      <c r="CY1841" s="77">
        <v>0</v>
      </c>
      <c r="CZ1841" s="77">
        <v>0</v>
      </c>
      <c r="DA1841" s="77">
        <v>0</v>
      </c>
      <c r="DB1841" s="77">
        <v>14146.13064133256</v>
      </c>
      <c r="DC1841" s="77">
        <v>222.2294216278311</v>
      </c>
      <c r="DD1841" s="77">
        <v>8585.7228092479672</v>
      </c>
      <c r="DE1841" s="77">
        <v>5338.1784104567596</v>
      </c>
      <c r="DF1841" s="77">
        <v>813.21078921305298</v>
      </c>
      <c r="DG1841" s="77">
        <v>813.21078921305298</v>
      </c>
      <c r="DH1841" s="77">
        <v>0</v>
      </c>
      <c r="DI1841" s="77">
        <v>0</v>
      </c>
      <c r="DJ1841" s="77">
        <v>1.220951289228442E-4</v>
      </c>
      <c r="DL1841" s="77">
        <v>0</v>
      </c>
      <c r="DM1841" s="77">
        <v>9.9289076150415587E-2</v>
      </c>
      <c r="DN1841" s="77">
        <v>9.9289076150415587E-2</v>
      </c>
      <c r="DO1841" s="77">
        <v>0</v>
      </c>
      <c r="DP1841" s="77">
        <v>9.9289076150415587E-2</v>
      </c>
      <c r="DQ1841" s="77">
        <v>9.9289076150415587E-2</v>
      </c>
      <c r="DR1841" s="77">
        <v>0</v>
      </c>
      <c r="DS1841" s="77">
        <v>0</v>
      </c>
      <c r="DT1841" s="77">
        <v>0</v>
      </c>
      <c r="DU1841" s="77">
        <v>0</v>
      </c>
      <c r="DV1841" s="77">
        <v>0</v>
      </c>
      <c r="DW1841" s="77">
        <v>0</v>
      </c>
      <c r="GE1841" s="77" t="s">
        <v>427</v>
      </c>
      <c r="GF1841" s="77" t="s">
        <v>155</v>
      </c>
      <c r="GG1841" s="77" t="s">
        <v>440</v>
      </c>
      <c r="GH1841" s="77" t="s">
        <v>300</v>
      </c>
      <c r="GI1841" s="77">
        <v>2022</v>
      </c>
      <c r="GJ1841" s="77" t="s">
        <v>303</v>
      </c>
      <c r="GK1841" s="77">
        <v>5338.1784104571761</v>
      </c>
      <c r="GL1841" s="77">
        <v>758.70438200000001</v>
      </c>
      <c r="GM1841" s="77">
        <v>2022</v>
      </c>
      <c r="GN1841" s="77" t="s">
        <v>175</v>
      </c>
      <c r="GO1841" s="77">
        <v>5.3000000000000005E-2</v>
      </c>
      <c r="GP1841" s="77">
        <v>3</v>
      </c>
      <c r="GQ1841" s="77">
        <v>0</v>
      </c>
      <c r="GR1841" s="77" t="s">
        <v>423</v>
      </c>
      <c r="GS1841" s="77">
        <v>5.5966209081309407E-2</v>
      </c>
      <c r="GT1841" s="77">
        <v>298.75760903297822</v>
      </c>
      <c r="GU1841" s="77">
        <v>5.5966209081309407E-2</v>
      </c>
      <c r="GV1841" s="77">
        <v>298.75760903297822</v>
      </c>
      <c r="GW1841" s="77">
        <v>5.5966209081309407E-2</v>
      </c>
      <c r="GX1841" s="77">
        <v>298.75760903297822</v>
      </c>
      <c r="GY1841" s="77">
        <v>0</v>
      </c>
      <c r="GZ1841" s="77">
        <v>0</v>
      </c>
    </row>
    <row r="1842" spans="98:208" x14ac:dyDescent="0.25">
      <c r="CT1842" s="77" t="s">
        <v>155</v>
      </c>
      <c r="CU1842" s="77" t="s">
        <v>459</v>
      </c>
      <c r="CV1842" s="77" t="s">
        <v>453</v>
      </c>
      <c r="CW1842" s="77">
        <v>2022</v>
      </c>
      <c r="CX1842" s="77">
        <v>0</v>
      </c>
      <c r="CY1842" s="77">
        <v>0</v>
      </c>
      <c r="CZ1842" s="77">
        <v>0</v>
      </c>
      <c r="DA1842" s="77">
        <v>0</v>
      </c>
      <c r="DB1842" s="77">
        <v>14146.13064133256</v>
      </c>
      <c r="DC1842" s="77">
        <v>222.2294216278311</v>
      </c>
      <c r="DD1842" s="77">
        <v>8585.7228092479672</v>
      </c>
      <c r="DE1842" s="77">
        <v>5338.1784104567596</v>
      </c>
      <c r="DF1842" s="77">
        <v>813.21078921305298</v>
      </c>
      <c r="DG1842" s="77">
        <v>813.21078921305298</v>
      </c>
      <c r="DH1842" s="77">
        <v>813.21078921305298</v>
      </c>
      <c r="DI1842" s="77">
        <v>0</v>
      </c>
      <c r="DJ1842" s="77">
        <v>1.220951289228442E-4</v>
      </c>
      <c r="DL1842" s="77">
        <v>0</v>
      </c>
      <c r="DM1842" s="77">
        <v>9.9289076150415587E-2</v>
      </c>
      <c r="DN1842" s="77">
        <v>9.9289076150415587E-2</v>
      </c>
      <c r="DO1842" s="77">
        <v>0</v>
      </c>
      <c r="DP1842" s="77">
        <v>9.9289076150415587E-2</v>
      </c>
      <c r="DQ1842" s="77">
        <v>9.9289076150415587E-2</v>
      </c>
      <c r="DR1842" s="77">
        <v>0</v>
      </c>
      <c r="DS1842" s="77">
        <v>9.9289076150415587E-2</v>
      </c>
      <c r="DT1842" s="77">
        <v>9.9289076150415587E-2</v>
      </c>
      <c r="DU1842" s="77">
        <v>0</v>
      </c>
      <c r="DV1842" s="77">
        <v>0</v>
      </c>
      <c r="DW1842" s="77">
        <v>0</v>
      </c>
      <c r="GE1842" s="77" t="s">
        <v>422</v>
      </c>
      <c r="GF1842" s="77" t="s">
        <v>155</v>
      </c>
      <c r="GG1842" s="77" t="s">
        <v>440</v>
      </c>
      <c r="GH1842" s="77" t="s">
        <v>300</v>
      </c>
      <c r="GI1842" s="77">
        <v>2023</v>
      </c>
      <c r="GJ1842" s="77" t="s">
        <v>305</v>
      </c>
      <c r="GK1842" s="77">
        <v>233.230076807958</v>
      </c>
      <c r="GL1842" s="77">
        <v>758.70438200000001</v>
      </c>
      <c r="GM1842" s="77">
        <v>2023</v>
      </c>
      <c r="GN1842" s="77" t="s">
        <v>175</v>
      </c>
      <c r="GO1842" s="77">
        <v>0.13250000000000001</v>
      </c>
      <c r="GP1842" s="77">
        <v>3</v>
      </c>
      <c r="GQ1842" s="77">
        <v>0</v>
      </c>
      <c r="GR1842" s="77" t="s">
        <v>423</v>
      </c>
      <c r="GS1842" s="77">
        <v>0</v>
      </c>
      <c r="GT1842" s="77">
        <v>0</v>
      </c>
      <c r="GU1842" s="77">
        <v>0.1527377521613833</v>
      </c>
      <c r="GV1842" s="77">
        <v>35.623037668074282</v>
      </c>
      <c r="GW1842" s="77">
        <v>0.1527377521613833</v>
      </c>
      <c r="GX1842" s="77">
        <v>35.623037668074282</v>
      </c>
      <c r="GY1842" s="77">
        <v>0.1527377521613833</v>
      </c>
      <c r="GZ1842" s="77">
        <v>35.623037668074282</v>
      </c>
    </row>
    <row r="1843" spans="98:208" x14ac:dyDescent="0.25">
      <c r="CT1843" s="77" t="s">
        <v>155</v>
      </c>
      <c r="CU1843" s="77" t="s">
        <v>459</v>
      </c>
      <c r="CV1843" s="77" t="s">
        <v>453</v>
      </c>
      <c r="CW1843" s="77">
        <v>2023</v>
      </c>
      <c r="CX1843" s="77">
        <v>0</v>
      </c>
      <c r="CY1843" s="77">
        <v>0</v>
      </c>
      <c r="CZ1843" s="77">
        <v>0</v>
      </c>
      <c r="DA1843" s="77">
        <v>0</v>
      </c>
      <c r="DB1843" s="77">
        <v>14664.637556436661</v>
      </c>
      <c r="DC1843" s="77">
        <v>233.23007680793981</v>
      </c>
      <c r="DD1843" s="77">
        <v>8896.5159934286166</v>
      </c>
      <c r="DE1843" s="77">
        <v>5534.8914862001066</v>
      </c>
      <c r="DF1843" s="77">
        <v>0</v>
      </c>
      <c r="DG1843" s="77">
        <v>843.29420601054517</v>
      </c>
      <c r="DH1843" s="77">
        <v>843.29420601054517</v>
      </c>
      <c r="DI1843" s="77">
        <v>843.29420601054517</v>
      </c>
      <c r="DJ1843" s="77">
        <v>1.220951289228442E-4</v>
      </c>
      <c r="DL1843" s="77">
        <v>0</v>
      </c>
      <c r="DM1843" s="77">
        <v>0</v>
      </c>
      <c r="DN1843" s="77">
        <v>0</v>
      </c>
      <c r="DO1843" s="77">
        <v>0</v>
      </c>
      <c r="DP1843" s="77">
        <v>0.10296211480274506</v>
      </c>
      <c r="DQ1843" s="77">
        <v>0.10296211480274506</v>
      </c>
      <c r="DR1843" s="77">
        <v>0</v>
      </c>
      <c r="DS1843" s="77">
        <v>0.10296211480274506</v>
      </c>
      <c r="DT1843" s="77">
        <v>0.10296211480274506</v>
      </c>
      <c r="DU1843" s="77">
        <v>0</v>
      </c>
      <c r="DV1843" s="77">
        <v>0.10296211480274506</v>
      </c>
      <c r="DW1843" s="77">
        <v>0.10296211480274506</v>
      </c>
      <c r="GE1843" s="77" t="s">
        <v>425</v>
      </c>
      <c r="GF1843" s="77" t="s">
        <v>155</v>
      </c>
      <c r="GG1843" s="77" t="s">
        <v>440</v>
      </c>
      <c r="GH1843" s="77" t="s">
        <v>300</v>
      </c>
      <c r="GI1843" s="77">
        <v>2023</v>
      </c>
      <c r="GJ1843" s="77" t="s">
        <v>301</v>
      </c>
      <c r="GK1843" s="77">
        <v>8896.5159934293133</v>
      </c>
      <c r="GL1843" s="77">
        <v>758.70438200000001</v>
      </c>
      <c r="GM1843" s="77">
        <v>2023</v>
      </c>
      <c r="GN1843" s="77" t="s">
        <v>175</v>
      </c>
      <c r="GO1843" s="77">
        <v>5.3000000000000005E-2</v>
      </c>
      <c r="GP1843" s="77">
        <v>3</v>
      </c>
      <c r="GQ1843" s="77">
        <v>0</v>
      </c>
      <c r="GR1843" s="77" t="s">
        <v>423</v>
      </c>
      <c r="GS1843" s="77">
        <v>0</v>
      </c>
      <c r="GT1843" s="77">
        <v>0</v>
      </c>
      <c r="GU1843" s="77">
        <v>5.5966209081309407E-2</v>
      </c>
      <c r="GV1843" s="77">
        <v>497.90427418347804</v>
      </c>
      <c r="GW1843" s="77">
        <v>5.5966209081309407E-2</v>
      </c>
      <c r="GX1843" s="77">
        <v>497.90427418347804</v>
      </c>
      <c r="GY1843" s="77">
        <v>5.5966209081309407E-2</v>
      </c>
      <c r="GZ1843" s="77">
        <v>497.90427418347804</v>
      </c>
    </row>
    <row r="1844" spans="98:208" x14ac:dyDescent="0.25">
      <c r="CT1844" s="77" t="s">
        <v>155</v>
      </c>
      <c r="CU1844" s="77" t="s">
        <v>459</v>
      </c>
      <c r="CV1844" s="77" t="s">
        <v>453</v>
      </c>
      <c r="CW1844" s="77">
        <v>2024</v>
      </c>
      <c r="CX1844" s="77">
        <v>0</v>
      </c>
      <c r="CY1844" s="77">
        <v>0</v>
      </c>
      <c r="CZ1844" s="77">
        <v>0</v>
      </c>
      <c r="DA1844" s="77">
        <v>0</v>
      </c>
      <c r="DB1844" s="77">
        <v>14664.637556436661</v>
      </c>
      <c r="DC1844" s="77">
        <v>233.23007680793981</v>
      </c>
      <c r="DD1844" s="77">
        <v>8896.5159934286166</v>
      </c>
      <c r="DE1844" s="77">
        <v>5534.8914862001066</v>
      </c>
      <c r="DF1844" s="77">
        <v>0</v>
      </c>
      <c r="DG1844" s="77">
        <v>0</v>
      </c>
      <c r="DH1844" s="77">
        <v>843.29420601054517</v>
      </c>
      <c r="DI1844" s="77">
        <v>843.29420601054517</v>
      </c>
      <c r="DJ1844" s="77">
        <v>1.220951289228442E-4</v>
      </c>
      <c r="DL1844" s="77">
        <v>0</v>
      </c>
      <c r="DM1844" s="77">
        <v>0</v>
      </c>
      <c r="DN1844" s="77">
        <v>0</v>
      </c>
      <c r="DO1844" s="77">
        <v>0</v>
      </c>
      <c r="DP1844" s="77">
        <v>0</v>
      </c>
      <c r="DQ1844" s="77">
        <v>0</v>
      </c>
      <c r="DR1844" s="77">
        <v>0</v>
      </c>
      <c r="DS1844" s="77">
        <v>0.10296211480274506</v>
      </c>
      <c r="DT1844" s="77">
        <v>0.10296211480274506</v>
      </c>
      <c r="DU1844" s="77">
        <v>0</v>
      </c>
      <c r="DV1844" s="77">
        <v>0.10296211480274506</v>
      </c>
      <c r="DW1844" s="77">
        <v>0.10296211480274506</v>
      </c>
      <c r="GE1844" s="77" t="s">
        <v>427</v>
      </c>
      <c r="GF1844" s="77" t="s">
        <v>155</v>
      </c>
      <c r="GG1844" s="77" t="s">
        <v>440</v>
      </c>
      <c r="GH1844" s="77" t="s">
        <v>300</v>
      </c>
      <c r="GI1844" s="77">
        <v>2023</v>
      </c>
      <c r="GJ1844" s="77" t="s">
        <v>303</v>
      </c>
      <c r="GK1844" s="77">
        <v>5534.8914862005386</v>
      </c>
      <c r="GL1844" s="77">
        <v>758.70438200000001</v>
      </c>
      <c r="GM1844" s="77">
        <v>2023</v>
      </c>
      <c r="GN1844" s="77" t="s">
        <v>175</v>
      </c>
      <c r="GO1844" s="77">
        <v>5.3000000000000005E-2</v>
      </c>
      <c r="GP1844" s="77">
        <v>3</v>
      </c>
      <c r="GQ1844" s="77">
        <v>0</v>
      </c>
      <c r="GR1844" s="77" t="s">
        <v>423</v>
      </c>
      <c r="GS1844" s="77">
        <v>0</v>
      </c>
      <c r="GT1844" s="77">
        <v>0</v>
      </c>
      <c r="GU1844" s="77">
        <v>5.5966209081309407E-2</v>
      </c>
      <c r="GV1844" s="77">
        <v>309.76689415905872</v>
      </c>
      <c r="GW1844" s="77">
        <v>5.5966209081309407E-2</v>
      </c>
      <c r="GX1844" s="77">
        <v>309.76689415905872</v>
      </c>
      <c r="GY1844" s="77">
        <v>5.5966209081309407E-2</v>
      </c>
      <c r="GZ1844" s="77">
        <v>309.76689415905872</v>
      </c>
    </row>
    <row r="1845" spans="98:208" x14ac:dyDescent="0.25">
      <c r="CT1845" s="77" t="s">
        <v>155</v>
      </c>
      <c r="CU1845" s="77" t="s">
        <v>459</v>
      </c>
      <c r="CV1845" s="77" t="s">
        <v>453</v>
      </c>
      <c r="CW1845" s="77">
        <v>2025</v>
      </c>
      <c r="CX1845" s="77">
        <v>0</v>
      </c>
      <c r="CY1845" s="77">
        <v>0</v>
      </c>
      <c r="CZ1845" s="77">
        <v>0</v>
      </c>
      <c r="DA1845" s="77">
        <v>0</v>
      </c>
      <c r="DB1845" s="77">
        <v>14664.637556436661</v>
      </c>
      <c r="DC1845" s="77">
        <v>233.23007680793981</v>
      </c>
      <c r="DD1845" s="77">
        <v>8896.5159934286166</v>
      </c>
      <c r="DE1845" s="77">
        <v>5534.8914862001066</v>
      </c>
      <c r="DF1845" s="77">
        <v>0</v>
      </c>
      <c r="DG1845" s="77">
        <v>0</v>
      </c>
      <c r="DH1845" s="77">
        <v>0</v>
      </c>
      <c r="DI1845" s="77">
        <v>843.29420601054517</v>
      </c>
      <c r="DJ1845" s="77">
        <v>1.220951289228442E-4</v>
      </c>
      <c r="DL1845" s="77">
        <v>0</v>
      </c>
      <c r="DM1845" s="77">
        <v>0</v>
      </c>
      <c r="DN1845" s="77">
        <v>0</v>
      </c>
      <c r="DO1845" s="77">
        <v>0</v>
      </c>
      <c r="DP1845" s="77">
        <v>0</v>
      </c>
      <c r="DQ1845" s="77">
        <v>0</v>
      </c>
      <c r="DR1845" s="77">
        <v>0</v>
      </c>
      <c r="DS1845" s="77">
        <v>0</v>
      </c>
      <c r="DT1845" s="77">
        <v>0</v>
      </c>
      <c r="DU1845" s="77">
        <v>0</v>
      </c>
      <c r="DV1845" s="77">
        <v>0.10296211480274506</v>
      </c>
      <c r="DW1845" s="77">
        <v>0.10296211480274506</v>
      </c>
      <c r="GE1845" s="77" t="s">
        <v>422</v>
      </c>
      <c r="GF1845" s="77" t="s">
        <v>155</v>
      </c>
      <c r="GG1845" s="77" t="s">
        <v>440</v>
      </c>
      <c r="GH1845" s="77" t="s">
        <v>300</v>
      </c>
      <c r="GI1845" s="77">
        <v>2024</v>
      </c>
      <c r="GJ1845" s="77" t="s">
        <v>305</v>
      </c>
      <c r="GK1845" s="77">
        <v>233.230076807958</v>
      </c>
      <c r="GL1845" s="77">
        <v>758.70438200000001</v>
      </c>
      <c r="GM1845" s="77">
        <v>2024</v>
      </c>
      <c r="GN1845" s="77" t="s">
        <v>175</v>
      </c>
      <c r="GO1845" s="77">
        <v>0.13250000000000001</v>
      </c>
      <c r="GP1845" s="77">
        <v>3</v>
      </c>
      <c r="GQ1845" s="77">
        <v>0</v>
      </c>
      <c r="GR1845" s="77" t="s">
        <v>423</v>
      </c>
      <c r="GS1845" s="77">
        <v>0</v>
      </c>
      <c r="GT1845" s="77">
        <v>0</v>
      </c>
      <c r="GU1845" s="77">
        <v>0</v>
      </c>
      <c r="GV1845" s="77">
        <v>0</v>
      </c>
      <c r="GW1845" s="77">
        <v>0.1527377521613833</v>
      </c>
      <c r="GX1845" s="77">
        <v>35.623037668074282</v>
      </c>
      <c r="GY1845" s="77">
        <v>0.1527377521613833</v>
      </c>
      <c r="GZ1845" s="77">
        <v>35.623037668074282</v>
      </c>
    </row>
    <row r="1846" spans="98:208" x14ac:dyDescent="0.25">
      <c r="CT1846" s="77" t="s">
        <v>155</v>
      </c>
      <c r="CU1846" s="77" t="s">
        <v>459</v>
      </c>
      <c r="CV1846" s="77" t="s">
        <v>460</v>
      </c>
      <c r="CW1846" s="77">
        <v>2020</v>
      </c>
      <c r="CX1846" s="77">
        <v>0</v>
      </c>
      <c r="CY1846" s="77">
        <v>0</v>
      </c>
      <c r="CZ1846" s="77">
        <v>0</v>
      </c>
      <c r="DA1846" s="77">
        <v>0</v>
      </c>
      <c r="DB1846" s="77">
        <v>8807.9522308759078</v>
      </c>
      <c r="DC1846" s="77">
        <v>222.22942162783389</v>
      </c>
      <c r="DD1846" s="77">
        <v>8585.7228092480727</v>
      </c>
      <c r="DE1846" s="77">
        <v>0</v>
      </c>
      <c r="DF1846" s="77">
        <v>514.45318018010437</v>
      </c>
      <c r="DG1846" s="77">
        <v>0</v>
      </c>
      <c r="DH1846" s="77">
        <v>0</v>
      </c>
      <c r="DI1846" s="77">
        <v>0</v>
      </c>
      <c r="DJ1846" s="77">
        <v>1.6476633121136151E-5</v>
      </c>
      <c r="DL1846" s="77">
        <v>0</v>
      </c>
      <c r="DM1846" s="77">
        <v>8.4764563078293317E-3</v>
      </c>
      <c r="DN1846" s="77">
        <v>8.4764563078293317E-3</v>
      </c>
      <c r="DO1846" s="77">
        <v>0</v>
      </c>
      <c r="DP1846" s="77">
        <v>0</v>
      </c>
      <c r="DQ1846" s="77">
        <v>0</v>
      </c>
      <c r="DR1846" s="77">
        <v>0</v>
      </c>
      <c r="DS1846" s="77">
        <v>0</v>
      </c>
      <c r="DT1846" s="77">
        <v>0</v>
      </c>
      <c r="DU1846" s="77">
        <v>0</v>
      </c>
      <c r="DV1846" s="77">
        <v>0</v>
      </c>
      <c r="DW1846" s="77">
        <v>0</v>
      </c>
      <c r="GE1846" s="77" t="s">
        <v>425</v>
      </c>
      <c r="GF1846" s="77" t="s">
        <v>155</v>
      </c>
      <c r="GG1846" s="77" t="s">
        <v>440</v>
      </c>
      <c r="GH1846" s="77" t="s">
        <v>300</v>
      </c>
      <c r="GI1846" s="77">
        <v>2024</v>
      </c>
      <c r="GJ1846" s="77" t="s">
        <v>301</v>
      </c>
      <c r="GK1846" s="77">
        <v>8896.5159934293133</v>
      </c>
      <c r="GL1846" s="77">
        <v>758.70438200000001</v>
      </c>
      <c r="GM1846" s="77">
        <v>2024</v>
      </c>
      <c r="GN1846" s="77" t="s">
        <v>175</v>
      </c>
      <c r="GO1846" s="77">
        <v>5.3000000000000005E-2</v>
      </c>
      <c r="GP1846" s="77">
        <v>3</v>
      </c>
      <c r="GQ1846" s="77">
        <v>0</v>
      </c>
      <c r="GR1846" s="77" t="s">
        <v>423</v>
      </c>
      <c r="GS1846" s="77">
        <v>0</v>
      </c>
      <c r="GT1846" s="77">
        <v>0</v>
      </c>
      <c r="GU1846" s="77">
        <v>0</v>
      </c>
      <c r="GV1846" s="77">
        <v>0</v>
      </c>
      <c r="GW1846" s="77">
        <v>5.5966209081309407E-2</v>
      </c>
      <c r="GX1846" s="77">
        <v>497.90427418347804</v>
      </c>
      <c r="GY1846" s="77">
        <v>5.5966209081309407E-2</v>
      </c>
      <c r="GZ1846" s="77">
        <v>497.90427418347804</v>
      </c>
    </row>
    <row r="1847" spans="98:208" x14ac:dyDescent="0.25">
      <c r="CT1847" s="77" t="s">
        <v>155</v>
      </c>
      <c r="CU1847" s="77" t="s">
        <v>459</v>
      </c>
      <c r="CV1847" s="77" t="s">
        <v>460</v>
      </c>
      <c r="CW1847" s="77">
        <v>2021</v>
      </c>
      <c r="CX1847" s="77">
        <v>0</v>
      </c>
      <c r="CY1847" s="77">
        <v>0</v>
      </c>
      <c r="CZ1847" s="77">
        <v>0</v>
      </c>
      <c r="DA1847" s="77">
        <v>0</v>
      </c>
      <c r="DB1847" s="77">
        <v>8807.9522308759078</v>
      </c>
      <c r="DC1847" s="77">
        <v>222.22942162783389</v>
      </c>
      <c r="DD1847" s="77">
        <v>8585.7228092480727</v>
      </c>
      <c r="DE1847" s="77">
        <v>0</v>
      </c>
      <c r="DF1847" s="77">
        <v>514.45318018010437</v>
      </c>
      <c r="DG1847" s="77">
        <v>514.45318018010437</v>
      </c>
      <c r="DH1847" s="77">
        <v>0</v>
      </c>
      <c r="DI1847" s="77">
        <v>0</v>
      </c>
      <c r="DJ1847" s="77">
        <v>1.6476633121136151E-5</v>
      </c>
      <c r="DL1847" s="77">
        <v>0</v>
      </c>
      <c r="DM1847" s="77">
        <v>8.4764563078293317E-3</v>
      </c>
      <c r="DN1847" s="77">
        <v>8.4764563078293317E-3</v>
      </c>
      <c r="DO1847" s="77">
        <v>0</v>
      </c>
      <c r="DP1847" s="77">
        <v>8.4764563078293317E-3</v>
      </c>
      <c r="DQ1847" s="77">
        <v>8.4764563078293317E-3</v>
      </c>
      <c r="DR1847" s="77">
        <v>0</v>
      </c>
      <c r="DS1847" s="77">
        <v>0</v>
      </c>
      <c r="DT1847" s="77">
        <v>0</v>
      </c>
      <c r="DU1847" s="77">
        <v>0</v>
      </c>
      <c r="DV1847" s="77">
        <v>0</v>
      </c>
      <c r="DW1847" s="77">
        <v>0</v>
      </c>
      <c r="GE1847" s="77" t="s">
        <v>427</v>
      </c>
      <c r="GF1847" s="77" t="s">
        <v>155</v>
      </c>
      <c r="GG1847" s="77" t="s">
        <v>440</v>
      </c>
      <c r="GH1847" s="77" t="s">
        <v>300</v>
      </c>
      <c r="GI1847" s="77">
        <v>2024</v>
      </c>
      <c r="GJ1847" s="77" t="s">
        <v>303</v>
      </c>
      <c r="GK1847" s="77">
        <v>5534.8914862005386</v>
      </c>
      <c r="GL1847" s="77">
        <v>758.70438200000001</v>
      </c>
      <c r="GM1847" s="77">
        <v>2024</v>
      </c>
      <c r="GN1847" s="77" t="s">
        <v>175</v>
      </c>
      <c r="GO1847" s="77">
        <v>5.3000000000000005E-2</v>
      </c>
      <c r="GP1847" s="77">
        <v>3</v>
      </c>
      <c r="GQ1847" s="77">
        <v>0</v>
      </c>
      <c r="GR1847" s="77" t="s">
        <v>423</v>
      </c>
      <c r="GS1847" s="77">
        <v>0</v>
      </c>
      <c r="GT1847" s="77">
        <v>0</v>
      </c>
      <c r="GU1847" s="77">
        <v>0</v>
      </c>
      <c r="GV1847" s="77">
        <v>0</v>
      </c>
      <c r="GW1847" s="77">
        <v>5.5966209081309407E-2</v>
      </c>
      <c r="GX1847" s="77">
        <v>309.76689415905872</v>
      </c>
      <c r="GY1847" s="77">
        <v>5.5966209081309407E-2</v>
      </c>
      <c r="GZ1847" s="77">
        <v>309.76689415905872</v>
      </c>
    </row>
    <row r="1848" spans="98:208" x14ac:dyDescent="0.25">
      <c r="CT1848" s="77" t="s">
        <v>155</v>
      </c>
      <c r="CU1848" s="77" t="s">
        <v>459</v>
      </c>
      <c r="CV1848" s="77" t="s">
        <v>460</v>
      </c>
      <c r="CW1848" s="77">
        <v>2022</v>
      </c>
      <c r="CX1848" s="77">
        <v>0</v>
      </c>
      <c r="CY1848" s="77">
        <v>0</v>
      </c>
      <c r="CZ1848" s="77">
        <v>0</v>
      </c>
      <c r="DA1848" s="77">
        <v>0</v>
      </c>
      <c r="DB1848" s="77">
        <v>8807.9522308759078</v>
      </c>
      <c r="DC1848" s="77">
        <v>222.22942162783389</v>
      </c>
      <c r="DD1848" s="77">
        <v>8585.7228092480727</v>
      </c>
      <c r="DE1848" s="77">
        <v>0</v>
      </c>
      <c r="DF1848" s="77">
        <v>514.45318018010437</v>
      </c>
      <c r="DG1848" s="77">
        <v>514.45318018010437</v>
      </c>
      <c r="DH1848" s="77">
        <v>514.45318018010437</v>
      </c>
      <c r="DI1848" s="77">
        <v>0</v>
      </c>
      <c r="DJ1848" s="77">
        <v>1.6476633121136151E-5</v>
      </c>
      <c r="DL1848" s="77">
        <v>0</v>
      </c>
      <c r="DM1848" s="77">
        <v>8.4764563078293317E-3</v>
      </c>
      <c r="DN1848" s="77">
        <v>8.4764563078293317E-3</v>
      </c>
      <c r="DO1848" s="77">
        <v>0</v>
      </c>
      <c r="DP1848" s="77">
        <v>8.4764563078293317E-3</v>
      </c>
      <c r="DQ1848" s="77">
        <v>8.4764563078293317E-3</v>
      </c>
      <c r="DR1848" s="77">
        <v>0</v>
      </c>
      <c r="DS1848" s="77">
        <v>8.4764563078293317E-3</v>
      </c>
      <c r="DT1848" s="77">
        <v>8.4764563078293317E-3</v>
      </c>
      <c r="DU1848" s="77">
        <v>0</v>
      </c>
      <c r="DV1848" s="77">
        <v>0</v>
      </c>
      <c r="DW1848" s="77">
        <v>0</v>
      </c>
      <c r="GE1848" s="77" t="s">
        <v>422</v>
      </c>
      <c r="GF1848" s="77" t="s">
        <v>155</v>
      </c>
      <c r="GG1848" s="77" t="s">
        <v>440</v>
      </c>
      <c r="GH1848" s="77" t="s">
        <v>300</v>
      </c>
      <c r="GI1848" s="77">
        <v>2025</v>
      </c>
      <c r="GJ1848" s="77" t="s">
        <v>305</v>
      </c>
      <c r="GK1848" s="77">
        <v>233.230076807958</v>
      </c>
      <c r="GL1848" s="77">
        <v>758.70438200000001</v>
      </c>
      <c r="GM1848" s="77">
        <v>2025</v>
      </c>
      <c r="GN1848" s="77" t="s">
        <v>175</v>
      </c>
      <c r="GO1848" s="77">
        <v>0.13250000000000001</v>
      </c>
      <c r="GP1848" s="77">
        <v>3</v>
      </c>
      <c r="GQ1848" s="77">
        <v>0</v>
      </c>
      <c r="GR1848" s="77" t="s">
        <v>423</v>
      </c>
      <c r="GS1848" s="77">
        <v>0</v>
      </c>
      <c r="GT1848" s="77">
        <v>0</v>
      </c>
      <c r="GU1848" s="77">
        <v>0</v>
      </c>
      <c r="GV1848" s="77">
        <v>0</v>
      </c>
      <c r="GW1848" s="77">
        <v>0</v>
      </c>
      <c r="GX1848" s="77">
        <v>0</v>
      </c>
      <c r="GY1848" s="77">
        <v>0.1527377521613833</v>
      </c>
      <c r="GZ1848" s="77">
        <v>35.623037668074282</v>
      </c>
    </row>
    <row r="1849" spans="98:208" x14ac:dyDescent="0.25">
      <c r="CT1849" s="77" t="s">
        <v>155</v>
      </c>
      <c r="CU1849" s="77" t="s">
        <v>459</v>
      </c>
      <c r="CV1849" s="77" t="s">
        <v>460</v>
      </c>
      <c r="CW1849" s="77">
        <v>2023</v>
      </c>
      <c r="CX1849" s="77">
        <v>0</v>
      </c>
      <c r="CY1849" s="77">
        <v>0</v>
      </c>
      <c r="CZ1849" s="77">
        <v>0</v>
      </c>
      <c r="DA1849" s="77">
        <v>0</v>
      </c>
      <c r="DB1849" s="77">
        <v>9129.7460702366716</v>
      </c>
      <c r="DC1849" s="77">
        <v>233.23007680794271</v>
      </c>
      <c r="DD1849" s="77">
        <v>8896.5159934287276</v>
      </c>
      <c r="DE1849" s="77">
        <v>0</v>
      </c>
      <c r="DF1849" s="77">
        <v>0</v>
      </c>
      <c r="DG1849" s="77">
        <v>533.5273118515172</v>
      </c>
      <c r="DH1849" s="77">
        <v>533.5273118515172</v>
      </c>
      <c r="DI1849" s="77">
        <v>533.5273118515172</v>
      </c>
      <c r="DJ1849" s="77">
        <v>1.6476633121136151E-5</v>
      </c>
      <c r="DL1849" s="77">
        <v>0</v>
      </c>
      <c r="DM1849" s="77">
        <v>0</v>
      </c>
      <c r="DN1849" s="77">
        <v>0</v>
      </c>
      <c r="DO1849" s="77">
        <v>0</v>
      </c>
      <c r="DP1849" s="77">
        <v>8.7907337774834442E-3</v>
      </c>
      <c r="DQ1849" s="77">
        <v>8.7907337774834442E-3</v>
      </c>
      <c r="DR1849" s="77">
        <v>0</v>
      </c>
      <c r="DS1849" s="77">
        <v>8.7907337774834442E-3</v>
      </c>
      <c r="DT1849" s="77">
        <v>8.7907337774834442E-3</v>
      </c>
      <c r="DU1849" s="77">
        <v>0</v>
      </c>
      <c r="DV1849" s="77">
        <v>8.7907337774834442E-3</v>
      </c>
      <c r="DW1849" s="77">
        <v>8.7907337774834442E-3</v>
      </c>
      <c r="GE1849" s="77" t="s">
        <v>425</v>
      </c>
      <c r="GF1849" s="77" t="s">
        <v>155</v>
      </c>
      <c r="GG1849" s="77" t="s">
        <v>440</v>
      </c>
      <c r="GH1849" s="77" t="s">
        <v>300</v>
      </c>
      <c r="GI1849" s="77">
        <v>2025</v>
      </c>
      <c r="GJ1849" s="77" t="s">
        <v>301</v>
      </c>
      <c r="GK1849" s="77">
        <v>8896.5159934293133</v>
      </c>
      <c r="GL1849" s="77">
        <v>758.70438200000001</v>
      </c>
      <c r="GM1849" s="77">
        <v>2025</v>
      </c>
      <c r="GN1849" s="77" t="s">
        <v>175</v>
      </c>
      <c r="GO1849" s="77">
        <v>5.3000000000000005E-2</v>
      </c>
      <c r="GP1849" s="77">
        <v>3</v>
      </c>
      <c r="GQ1849" s="77">
        <v>0</v>
      </c>
      <c r="GR1849" s="77" t="s">
        <v>423</v>
      </c>
      <c r="GS1849" s="77">
        <v>0</v>
      </c>
      <c r="GT1849" s="77">
        <v>0</v>
      </c>
      <c r="GU1849" s="77">
        <v>0</v>
      </c>
      <c r="GV1849" s="77">
        <v>0</v>
      </c>
      <c r="GW1849" s="77">
        <v>0</v>
      </c>
      <c r="GX1849" s="77">
        <v>0</v>
      </c>
      <c r="GY1849" s="77">
        <v>5.5966209081309407E-2</v>
      </c>
      <c r="GZ1849" s="77">
        <v>497.90427418347804</v>
      </c>
    </row>
    <row r="1850" spans="98:208" x14ac:dyDescent="0.25">
      <c r="CT1850" s="77" t="s">
        <v>155</v>
      </c>
      <c r="CU1850" s="77" t="s">
        <v>459</v>
      </c>
      <c r="CV1850" s="77" t="s">
        <v>460</v>
      </c>
      <c r="CW1850" s="77">
        <v>2024</v>
      </c>
      <c r="CX1850" s="77">
        <v>0</v>
      </c>
      <c r="CY1850" s="77">
        <v>0</v>
      </c>
      <c r="CZ1850" s="77">
        <v>0</v>
      </c>
      <c r="DA1850" s="77">
        <v>0</v>
      </c>
      <c r="DB1850" s="77">
        <v>9129.7460702366716</v>
      </c>
      <c r="DC1850" s="77">
        <v>233.23007680794271</v>
      </c>
      <c r="DD1850" s="77">
        <v>8896.5159934287276</v>
      </c>
      <c r="DE1850" s="77">
        <v>0</v>
      </c>
      <c r="DF1850" s="77">
        <v>0</v>
      </c>
      <c r="DG1850" s="77">
        <v>0</v>
      </c>
      <c r="DH1850" s="77">
        <v>533.5273118515172</v>
      </c>
      <c r="DI1850" s="77">
        <v>533.5273118515172</v>
      </c>
      <c r="DJ1850" s="77">
        <v>1.6476633121136151E-5</v>
      </c>
      <c r="DL1850" s="77">
        <v>0</v>
      </c>
      <c r="DM1850" s="77">
        <v>0</v>
      </c>
      <c r="DN1850" s="77">
        <v>0</v>
      </c>
      <c r="DO1850" s="77">
        <v>0</v>
      </c>
      <c r="DP1850" s="77">
        <v>0</v>
      </c>
      <c r="DQ1850" s="77">
        <v>0</v>
      </c>
      <c r="DR1850" s="77">
        <v>0</v>
      </c>
      <c r="DS1850" s="77">
        <v>8.7907337774834442E-3</v>
      </c>
      <c r="DT1850" s="77">
        <v>8.7907337774834442E-3</v>
      </c>
      <c r="DU1850" s="77">
        <v>0</v>
      </c>
      <c r="DV1850" s="77">
        <v>8.7907337774834442E-3</v>
      </c>
      <c r="DW1850" s="77">
        <v>8.7907337774834442E-3</v>
      </c>
      <c r="GE1850" s="77" t="s">
        <v>427</v>
      </c>
      <c r="GF1850" s="77" t="s">
        <v>155</v>
      </c>
      <c r="GG1850" s="77" t="s">
        <v>440</v>
      </c>
      <c r="GH1850" s="77" t="s">
        <v>300</v>
      </c>
      <c r="GI1850" s="77">
        <v>2025</v>
      </c>
      <c r="GJ1850" s="77" t="s">
        <v>303</v>
      </c>
      <c r="GK1850" s="77">
        <v>5534.8914862005386</v>
      </c>
      <c r="GL1850" s="77">
        <v>758.70438200000001</v>
      </c>
      <c r="GM1850" s="77">
        <v>2025</v>
      </c>
      <c r="GN1850" s="77" t="s">
        <v>175</v>
      </c>
      <c r="GO1850" s="77">
        <v>5.3000000000000005E-2</v>
      </c>
      <c r="GP1850" s="77">
        <v>3</v>
      </c>
      <c r="GQ1850" s="77">
        <v>0</v>
      </c>
      <c r="GR1850" s="77" t="s">
        <v>423</v>
      </c>
      <c r="GS1850" s="77">
        <v>0</v>
      </c>
      <c r="GT1850" s="77">
        <v>0</v>
      </c>
      <c r="GU1850" s="77">
        <v>0</v>
      </c>
      <c r="GV1850" s="77">
        <v>0</v>
      </c>
      <c r="GW1850" s="77">
        <v>0</v>
      </c>
      <c r="GX1850" s="77">
        <v>0</v>
      </c>
      <c r="GY1850" s="77">
        <v>5.5966209081309407E-2</v>
      </c>
      <c r="GZ1850" s="77">
        <v>309.76689415905872</v>
      </c>
    </row>
    <row r="1851" spans="98:208" x14ac:dyDescent="0.25">
      <c r="CT1851" s="77" t="s">
        <v>155</v>
      </c>
      <c r="CU1851" s="77" t="s">
        <v>459</v>
      </c>
      <c r="CV1851" s="77" t="s">
        <v>460</v>
      </c>
      <c r="CW1851" s="77">
        <v>2025</v>
      </c>
      <c r="CX1851" s="77">
        <v>0</v>
      </c>
      <c r="CY1851" s="77">
        <v>0</v>
      </c>
      <c r="CZ1851" s="77">
        <v>0</v>
      </c>
      <c r="DA1851" s="77">
        <v>0</v>
      </c>
      <c r="DB1851" s="77">
        <v>9129.7460702366716</v>
      </c>
      <c r="DC1851" s="77">
        <v>233.23007680794271</v>
      </c>
      <c r="DD1851" s="77">
        <v>8896.5159934287276</v>
      </c>
      <c r="DE1851" s="77">
        <v>0</v>
      </c>
      <c r="DF1851" s="77">
        <v>0</v>
      </c>
      <c r="DG1851" s="77">
        <v>0</v>
      </c>
      <c r="DH1851" s="77">
        <v>0</v>
      </c>
      <c r="DI1851" s="77">
        <v>533.5273118515172</v>
      </c>
      <c r="DJ1851" s="77">
        <v>1.6476633121136151E-5</v>
      </c>
      <c r="DL1851" s="77">
        <v>0</v>
      </c>
      <c r="DM1851" s="77">
        <v>0</v>
      </c>
      <c r="DN1851" s="77">
        <v>0</v>
      </c>
      <c r="DO1851" s="77">
        <v>0</v>
      </c>
      <c r="DP1851" s="77">
        <v>0</v>
      </c>
      <c r="DQ1851" s="77">
        <v>0</v>
      </c>
      <c r="DR1851" s="77">
        <v>0</v>
      </c>
      <c r="DS1851" s="77">
        <v>0</v>
      </c>
      <c r="DT1851" s="77">
        <v>0</v>
      </c>
      <c r="DU1851" s="77">
        <v>0</v>
      </c>
      <c r="DV1851" s="77">
        <v>8.7907337774834442E-3</v>
      </c>
      <c r="DW1851" s="77">
        <v>8.7907337774834442E-3</v>
      </c>
      <c r="GE1851" s="77" t="s">
        <v>422</v>
      </c>
      <c r="GF1851" s="77" t="s">
        <v>155</v>
      </c>
      <c r="GG1851" s="77" t="s">
        <v>440</v>
      </c>
      <c r="GH1851" s="77" t="s">
        <v>432</v>
      </c>
      <c r="GI1851" s="77">
        <v>2021</v>
      </c>
      <c r="GJ1851" s="77" t="s">
        <v>305</v>
      </c>
      <c r="GK1851" s="77">
        <v>222.22942162784321</v>
      </c>
      <c r="GL1851" s="77">
        <v>758.70438200000001</v>
      </c>
      <c r="GM1851" s="77">
        <v>2021</v>
      </c>
      <c r="GN1851" s="77" t="s">
        <v>175</v>
      </c>
      <c r="GO1851" s="77">
        <v>0.13250000000000001</v>
      </c>
      <c r="GP1851" s="77">
        <v>3</v>
      </c>
      <c r="GQ1851" s="77">
        <v>0</v>
      </c>
      <c r="GR1851" s="77" t="s">
        <v>423</v>
      </c>
      <c r="GS1851" s="77">
        <v>0.1527377521613833</v>
      </c>
      <c r="GT1851" s="77">
        <v>33.942822323561067</v>
      </c>
      <c r="GU1851" s="77">
        <v>0.1527377521613833</v>
      </c>
      <c r="GV1851" s="77">
        <v>33.942822323561067</v>
      </c>
      <c r="GW1851" s="77">
        <v>0</v>
      </c>
      <c r="GX1851" s="77">
        <v>0</v>
      </c>
      <c r="GY1851" s="77">
        <v>0</v>
      </c>
      <c r="GZ1851" s="77">
        <v>0</v>
      </c>
    </row>
    <row r="1852" spans="98:208" x14ac:dyDescent="0.25">
      <c r="CT1852" s="77" t="s">
        <v>155</v>
      </c>
      <c r="CU1852" s="77" t="s">
        <v>459</v>
      </c>
      <c r="CV1852" s="77" t="s">
        <v>467</v>
      </c>
      <c r="CW1852" s="77">
        <v>2020</v>
      </c>
      <c r="CX1852" s="77">
        <v>0</v>
      </c>
      <c r="CY1852" s="77">
        <v>0</v>
      </c>
      <c r="CZ1852" s="77">
        <v>0</v>
      </c>
      <c r="DA1852" s="77">
        <v>0</v>
      </c>
      <c r="DB1852" s="77">
        <v>5.2405583313015462</v>
      </c>
      <c r="DC1852" s="77">
        <v>0.69641821681222926</v>
      </c>
      <c r="DD1852" s="77">
        <v>2.941964152281018</v>
      </c>
      <c r="DE1852" s="77">
        <v>1.602175962208289</v>
      </c>
      <c r="DF1852" s="77">
        <v>0.3606876487424126</v>
      </c>
      <c r="DG1852" s="77">
        <v>0</v>
      </c>
      <c r="DH1852" s="77">
        <v>0</v>
      </c>
      <c r="DI1852" s="77">
        <v>0</v>
      </c>
      <c r="DJ1852" s="77">
        <v>8.5047340876236662E-5</v>
      </c>
      <c r="DL1852" s="77">
        <v>0</v>
      </c>
      <c r="DM1852" s="77">
        <v>3.0675525412444279E-5</v>
      </c>
      <c r="DN1852" s="77">
        <v>3.0675525412444279E-5</v>
      </c>
      <c r="DO1852" s="77">
        <v>0</v>
      </c>
      <c r="DP1852" s="77">
        <v>0</v>
      </c>
      <c r="DQ1852" s="77">
        <v>0</v>
      </c>
      <c r="DR1852" s="77">
        <v>0</v>
      </c>
      <c r="DS1852" s="77">
        <v>0</v>
      </c>
      <c r="DT1852" s="77">
        <v>0</v>
      </c>
      <c r="DU1852" s="77">
        <v>0</v>
      </c>
      <c r="DV1852" s="77">
        <v>0</v>
      </c>
      <c r="DW1852" s="77">
        <v>0</v>
      </c>
      <c r="GE1852" s="77" t="s">
        <v>425</v>
      </c>
      <c r="GF1852" s="77" t="s">
        <v>155</v>
      </c>
      <c r="GG1852" s="77" t="s">
        <v>440</v>
      </c>
      <c r="GH1852" s="77" t="s">
        <v>432</v>
      </c>
      <c r="GI1852" s="77">
        <v>2021</v>
      </c>
      <c r="GJ1852" s="77" t="s">
        <v>301</v>
      </c>
      <c r="GK1852" s="77">
        <v>8585.7228092484311</v>
      </c>
      <c r="GL1852" s="77">
        <v>758.70438200000001</v>
      </c>
      <c r="GM1852" s="77">
        <v>2021</v>
      </c>
      <c r="GN1852" s="77" t="s">
        <v>175</v>
      </c>
      <c r="GO1852" s="77">
        <v>5.3000000000000005E-2</v>
      </c>
      <c r="GP1852" s="77">
        <v>3</v>
      </c>
      <c r="GQ1852" s="77">
        <v>0</v>
      </c>
      <c r="GR1852" s="77" t="s">
        <v>423</v>
      </c>
      <c r="GS1852" s="77">
        <v>5.5966209081309407E-2</v>
      </c>
      <c r="GT1852" s="77">
        <v>480.51035785656484</v>
      </c>
      <c r="GU1852" s="77">
        <v>5.5966209081309407E-2</v>
      </c>
      <c r="GV1852" s="77">
        <v>480.51035785656484</v>
      </c>
      <c r="GW1852" s="77">
        <v>0</v>
      </c>
      <c r="GX1852" s="77">
        <v>0</v>
      </c>
      <c r="GY1852" s="77">
        <v>0</v>
      </c>
      <c r="GZ1852" s="77">
        <v>0</v>
      </c>
    </row>
    <row r="1853" spans="98:208" x14ac:dyDescent="0.25">
      <c r="CT1853" s="77" t="s">
        <v>155</v>
      </c>
      <c r="CU1853" s="77" t="s">
        <v>459</v>
      </c>
      <c r="CV1853" s="77" t="s">
        <v>467</v>
      </c>
      <c r="CW1853" s="77">
        <v>2021</v>
      </c>
      <c r="CX1853" s="77">
        <v>0</v>
      </c>
      <c r="CY1853" s="77">
        <v>0</v>
      </c>
      <c r="CZ1853" s="77">
        <v>0</v>
      </c>
      <c r="DA1853" s="77">
        <v>0</v>
      </c>
      <c r="DB1853" s="77">
        <v>5.2405583313015462</v>
      </c>
      <c r="DC1853" s="77">
        <v>0.69641821681222926</v>
      </c>
      <c r="DD1853" s="77">
        <v>2.941964152281018</v>
      </c>
      <c r="DE1853" s="77">
        <v>1.602175962208289</v>
      </c>
      <c r="DF1853" s="77">
        <v>0.3606876487424126</v>
      </c>
      <c r="DG1853" s="77">
        <v>0.3606876487424126</v>
      </c>
      <c r="DH1853" s="77">
        <v>0</v>
      </c>
      <c r="DI1853" s="77">
        <v>0</v>
      </c>
      <c r="DJ1853" s="77">
        <v>8.5047340876236662E-5</v>
      </c>
      <c r="DL1853" s="77">
        <v>0</v>
      </c>
      <c r="DM1853" s="77">
        <v>3.0675525412444279E-5</v>
      </c>
      <c r="DN1853" s="77">
        <v>3.0675525412444279E-5</v>
      </c>
      <c r="DO1853" s="77">
        <v>0</v>
      </c>
      <c r="DP1853" s="77">
        <v>3.0675525412444279E-5</v>
      </c>
      <c r="DQ1853" s="77">
        <v>3.0675525412444279E-5</v>
      </c>
      <c r="DR1853" s="77">
        <v>0</v>
      </c>
      <c r="DS1853" s="77">
        <v>0</v>
      </c>
      <c r="DT1853" s="77">
        <v>0</v>
      </c>
      <c r="DU1853" s="77">
        <v>0</v>
      </c>
      <c r="DV1853" s="77">
        <v>0</v>
      </c>
      <c r="DW1853" s="77">
        <v>0</v>
      </c>
      <c r="GE1853" s="77" t="s">
        <v>422</v>
      </c>
      <c r="GF1853" s="77" t="s">
        <v>155</v>
      </c>
      <c r="GG1853" s="77" t="s">
        <v>440</v>
      </c>
      <c r="GH1853" s="77" t="s">
        <v>432</v>
      </c>
      <c r="GI1853" s="77">
        <v>2022</v>
      </c>
      <c r="GJ1853" s="77" t="s">
        <v>305</v>
      </c>
      <c r="GK1853" s="77">
        <v>222.22942162784321</v>
      </c>
      <c r="GL1853" s="77">
        <v>758.70438200000001</v>
      </c>
      <c r="GM1853" s="77">
        <v>2022</v>
      </c>
      <c r="GN1853" s="77" t="s">
        <v>175</v>
      </c>
      <c r="GO1853" s="77">
        <v>0.13250000000000001</v>
      </c>
      <c r="GP1853" s="77">
        <v>3</v>
      </c>
      <c r="GQ1853" s="77">
        <v>0</v>
      </c>
      <c r="GR1853" s="77" t="s">
        <v>423</v>
      </c>
      <c r="GS1853" s="77">
        <v>0.1527377521613833</v>
      </c>
      <c r="GT1853" s="77">
        <v>33.942822323561067</v>
      </c>
      <c r="GU1853" s="77">
        <v>0.1527377521613833</v>
      </c>
      <c r="GV1853" s="77">
        <v>33.942822323561067</v>
      </c>
      <c r="GW1853" s="77">
        <v>0.1527377521613833</v>
      </c>
      <c r="GX1853" s="77">
        <v>33.942822323561067</v>
      </c>
      <c r="GY1853" s="77">
        <v>0</v>
      </c>
      <c r="GZ1853" s="77">
        <v>0</v>
      </c>
    </row>
    <row r="1854" spans="98:208" x14ac:dyDescent="0.25">
      <c r="CT1854" s="77" t="s">
        <v>155</v>
      </c>
      <c r="CU1854" s="77" t="s">
        <v>459</v>
      </c>
      <c r="CV1854" s="77" t="s">
        <v>467</v>
      </c>
      <c r="CW1854" s="77">
        <v>2022</v>
      </c>
      <c r="CX1854" s="77">
        <v>0</v>
      </c>
      <c r="CY1854" s="77">
        <v>0</v>
      </c>
      <c r="CZ1854" s="77">
        <v>0</v>
      </c>
      <c r="DA1854" s="77">
        <v>0</v>
      </c>
      <c r="DB1854" s="77">
        <v>5.2405583313015462</v>
      </c>
      <c r="DC1854" s="77">
        <v>0.69641821681222926</v>
      </c>
      <c r="DD1854" s="77">
        <v>2.941964152281018</v>
      </c>
      <c r="DE1854" s="77">
        <v>1.602175962208289</v>
      </c>
      <c r="DF1854" s="77">
        <v>0.3606876487424126</v>
      </c>
      <c r="DG1854" s="77">
        <v>0.3606876487424126</v>
      </c>
      <c r="DH1854" s="77">
        <v>0.3606876487424126</v>
      </c>
      <c r="DI1854" s="77">
        <v>0</v>
      </c>
      <c r="DJ1854" s="77">
        <v>8.5047340876236662E-5</v>
      </c>
      <c r="DL1854" s="77">
        <v>0</v>
      </c>
      <c r="DM1854" s="77">
        <v>3.0675525412444279E-5</v>
      </c>
      <c r="DN1854" s="77">
        <v>3.0675525412444279E-5</v>
      </c>
      <c r="DO1854" s="77">
        <v>0</v>
      </c>
      <c r="DP1854" s="77">
        <v>3.0675525412444279E-5</v>
      </c>
      <c r="DQ1854" s="77">
        <v>3.0675525412444279E-5</v>
      </c>
      <c r="DR1854" s="77">
        <v>0</v>
      </c>
      <c r="DS1854" s="77">
        <v>3.0675525412444279E-5</v>
      </c>
      <c r="DT1854" s="77">
        <v>3.0675525412444279E-5</v>
      </c>
      <c r="DU1854" s="77">
        <v>0</v>
      </c>
      <c r="DV1854" s="77">
        <v>0</v>
      </c>
      <c r="DW1854" s="77">
        <v>0</v>
      </c>
      <c r="GE1854" s="77" t="s">
        <v>425</v>
      </c>
      <c r="GF1854" s="77" t="s">
        <v>155</v>
      </c>
      <c r="GG1854" s="77" t="s">
        <v>440</v>
      </c>
      <c r="GH1854" s="77" t="s">
        <v>432</v>
      </c>
      <c r="GI1854" s="77">
        <v>2022</v>
      </c>
      <c r="GJ1854" s="77" t="s">
        <v>301</v>
      </c>
      <c r="GK1854" s="77">
        <v>8585.7228092484311</v>
      </c>
      <c r="GL1854" s="77">
        <v>758.70438200000001</v>
      </c>
      <c r="GM1854" s="77">
        <v>2022</v>
      </c>
      <c r="GN1854" s="77" t="s">
        <v>175</v>
      </c>
      <c r="GO1854" s="77">
        <v>5.3000000000000005E-2</v>
      </c>
      <c r="GP1854" s="77">
        <v>3</v>
      </c>
      <c r="GQ1854" s="77">
        <v>0</v>
      </c>
      <c r="GR1854" s="77" t="s">
        <v>423</v>
      </c>
      <c r="GS1854" s="77">
        <v>5.5966209081309407E-2</v>
      </c>
      <c r="GT1854" s="77">
        <v>480.51035785656484</v>
      </c>
      <c r="GU1854" s="77">
        <v>5.5966209081309407E-2</v>
      </c>
      <c r="GV1854" s="77">
        <v>480.51035785656484</v>
      </c>
      <c r="GW1854" s="77">
        <v>5.5966209081309407E-2</v>
      </c>
      <c r="GX1854" s="77">
        <v>480.51035785656484</v>
      </c>
      <c r="GY1854" s="77">
        <v>0</v>
      </c>
      <c r="GZ1854" s="77">
        <v>0</v>
      </c>
    </row>
    <row r="1855" spans="98:208" x14ac:dyDescent="0.25">
      <c r="CT1855" s="77" t="s">
        <v>155</v>
      </c>
      <c r="CU1855" s="77" t="s">
        <v>459</v>
      </c>
      <c r="CV1855" s="77" t="s">
        <v>467</v>
      </c>
      <c r="CW1855" s="77">
        <v>2023</v>
      </c>
      <c r="CX1855" s="77">
        <v>0</v>
      </c>
      <c r="CY1855" s="77">
        <v>0</v>
      </c>
      <c r="CZ1855" s="77">
        <v>0</v>
      </c>
      <c r="DA1855" s="77">
        <v>0</v>
      </c>
      <c r="DB1855" s="77">
        <v>5.4750346070077738</v>
      </c>
      <c r="DC1855" s="77">
        <v>0.71896016785821304</v>
      </c>
      <c r="DD1855" s="77">
        <v>3.0714971986151061</v>
      </c>
      <c r="DE1855" s="77">
        <v>1.6845772405344499</v>
      </c>
      <c r="DF1855" s="77">
        <v>0</v>
      </c>
      <c r="DG1855" s="77">
        <v>0.37599181639994972</v>
      </c>
      <c r="DH1855" s="77">
        <v>0.37599181639994972</v>
      </c>
      <c r="DI1855" s="77">
        <v>0.37599181639994972</v>
      </c>
      <c r="DJ1855" s="77">
        <v>8.5047340876236662E-5</v>
      </c>
      <c r="DL1855" s="77">
        <v>0</v>
      </c>
      <c r="DM1855" s="77">
        <v>0</v>
      </c>
      <c r="DN1855" s="77">
        <v>0</v>
      </c>
      <c r="DO1855" s="77">
        <v>0</v>
      </c>
      <c r="DP1855" s="77">
        <v>3.1977104176041914E-5</v>
      </c>
      <c r="DQ1855" s="77">
        <v>3.1977104176041914E-5</v>
      </c>
      <c r="DR1855" s="77">
        <v>0</v>
      </c>
      <c r="DS1855" s="77">
        <v>3.1977104176041914E-5</v>
      </c>
      <c r="DT1855" s="77">
        <v>3.1977104176041914E-5</v>
      </c>
      <c r="DU1855" s="77">
        <v>0</v>
      </c>
      <c r="DV1855" s="77">
        <v>3.1977104176041914E-5</v>
      </c>
      <c r="DW1855" s="77">
        <v>3.1977104176041914E-5</v>
      </c>
      <c r="GE1855" s="77" t="s">
        <v>422</v>
      </c>
      <c r="GF1855" s="77" t="s">
        <v>155</v>
      </c>
      <c r="GG1855" s="77" t="s">
        <v>440</v>
      </c>
      <c r="GH1855" s="77" t="s">
        <v>432</v>
      </c>
      <c r="GI1855" s="77">
        <v>2023</v>
      </c>
      <c r="GJ1855" s="77" t="s">
        <v>305</v>
      </c>
      <c r="GK1855" s="77">
        <v>233.2300768079524</v>
      </c>
      <c r="GL1855" s="77">
        <v>758.70438200000001</v>
      </c>
      <c r="GM1855" s="77">
        <v>2023</v>
      </c>
      <c r="GN1855" s="77" t="s">
        <v>175</v>
      </c>
      <c r="GO1855" s="77">
        <v>0.13250000000000001</v>
      </c>
      <c r="GP1855" s="77">
        <v>3</v>
      </c>
      <c r="GQ1855" s="77">
        <v>0</v>
      </c>
      <c r="GR1855" s="77" t="s">
        <v>423</v>
      </c>
      <c r="GS1855" s="77">
        <v>0</v>
      </c>
      <c r="GT1855" s="77">
        <v>0</v>
      </c>
      <c r="GU1855" s="77">
        <v>0.1527377521613833</v>
      </c>
      <c r="GV1855" s="77">
        <v>35.623037668073422</v>
      </c>
      <c r="GW1855" s="77">
        <v>0.1527377521613833</v>
      </c>
      <c r="GX1855" s="77">
        <v>35.623037668073422</v>
      </c>
      <c r="GY1855" s="77">
        <v>0.1527377521613833</v>
      </c>
      <c r="GZ1855" s="77">
        <v>35.623037668073422</v>
      </c>
    </row>
    <row r="1856" spans="98:208" x14ac:dyDescent="0.25">
      <c r="CT1856" s="77" t="s">
        <v>155</v>
      </c>
      <c r="CU1856" s="77" t="s">
        <v>459</v>
      </c>
      <c r="CV1856" s="77" t="s">
        <v>467</v>
      </c>
      <c r="CW1856" s="77">
        <v>2024</v>
      </c>
      <c r="CX1856" s="77">
        <v>0</v>
      </c>
      <c r="CY1856" s="77">
        <v>0</v>
      </c>
      <c r="CZ1856" s="77">
        <v>0</v>
      </c>
      <c r="DA1856" s="77">
        <v>0</v>
      </c>
      <c r="DB1856" s="77">
        <v>5.4750346070077738</v>
      </c>
      <c r="DC1856" s="77">
        <v>0.71896016785821304</v>
      </c>
      <c r="DD1856" s="77">
        <v>3.0714971986151061</v>
      </c>
      <c r="DE1856" s="77">
        <v>1.6845772405344499</v>
      </c>
      <c r="DF1856" s="77">
        <v>0</v>
      </c>
      <c r="DG1856" s="77">
        <v>0</v>
      </c>
      <c r="DH1856" s="77">
        <v>0.37599181639994972</v>
      </c>
      <c r="DI1856" s="77">
        <v>0.37599181639994972</v>
      </c>
      <c r="DJ1856" s="77">
        <v>8.5047340876236662E-5</v>
      </c>
      <c r="DL1856" s="77">
        <v>0</v>
      </c>
      <c r="DM1856" s="77">
        <v>0</v>
      </c>
      <c r="DN1856" s="77">
        <v>0</v>
      </c>
      <c r="DO1856" s="77">
        <v>0</v>
      </c>
      <c r="DP1856" s="77">
        <v>0</v>
      </c>
      <c r="DQ1856" s="77">
        <v>0</v>
      </c>
      <c r="DR1856" s="77">
        <v>0</v>
      </c>
      <c r="DS1856" s="77">
        <v>3.1977104176041914E-5</v>
      </c>
      <c r="DT1856" s="77">
        <v>3.1977104176041914E-5</v>
      </c>
      <c r="DU1856" s="77">
        <v>0</v>
      </c>
      <c r="DV1856" s="77">
        <v>3.1977104176041914E-5</v>
      </c>
      <c r="DW1856" s="77">
        <v>3.1977104176041914E-5</v>
      </c>
      <c r="GE1856" s="77" t="s">
        <v>425</v>
      </c>
      <c r="GF1856" s="77" t="s">
        <v>155</v>
      </c>
      <c r="GG1856" s="77" t="s">
        <v>440</v>
      </c>
      <c r="GH1856" s="77" t="s">
        <v>432</v>
      </c>
      <c r="GI1856" s="77">
        <v>2023</v>
      </c>
      <c r="GJ1856" s="77" t="s">
        <v>301</v>
      </c>
      <c r="GK1856" s="77">
        <v>8896.5159934290987</v>
      </c>
      <c r="GL1856" s="77">
        <v>758.70438200000001</v>
      </c>
      <c r="GM1856" s="77">
        <v>2023</v>
      </c>
      <c r="GN1856" s="77" t="s">
        <v>175</v>
      </c>
      <c r="GO1856" s="77">
        <v>5.3000000000000005E-2</v>
      </c>
      <c r="GP1856" s="77">
        <v>3</v>
      </c>
      <c r="GQ1856" s="77">
        <v>0</v>
      </c>
      <c r="GR1856" s="77" t="s">
        <v>423</v>
      </c>
      <c r="GS1856" s="77">
        <v>0</v>
      </c>
      <c r="GT1856" s="77">
        <v>0</v>
      </c>
      <c r="GU1856" s="77">
        <v>5.5966209081309407E-2</v>
      </c>
      <c r="GV1856" s="77">
        <v>497.90427418346599</v>
      </c>
      <c r="GW1856" s="77">
        <v>5.5966209081309407E-2</v>
      </c>
      <c r="GX1856" s="77">
        <v>497.90427418346599</v>
      </c>
      <c r="GY1856" s="77">
        <v>5.5966209081309407E-2</v>
      </c>
      <c r="GZ1856" s="77">
        <v>497.90427418346599</v>
      </c>
    </row>
    <row r="1857" spans="98:208" x14ac:dyDescent="0.25">
      <c r="CT1857" s="77" t="s">
        <v>155</v>
      </c>
      <c r="CU1857" s="77" t="s">
        <v>459</v>
      </c>
      <c r="CV1857" s="77" t="s">
        <v>467</v>
      </c>
      <c r="CW1857" s="77">
        <v>2025</v>
      </c>
      <c r="CX1857" s="77">
        <v>0</v>
      </c>
      <c r="CY1857" s="77">
        <v>0</v>
      </c>
      <c r="CZ1857" s="77">
        <v>0</v>
      </c>
      <c r="DA1857" s="77">
        <v>0</v>
      </c>
      <c r="DB1857" s="77">
        <v>5.4750346070077738</v>
      </c>
      <c r="DC1857" s="77">
        <v>0.71896016785821304</v>
      </c>
      <c r="DD1857" s="77">
        <v>3.0714971986151061</v>
      </c>
      <c r="DE1857" s="77">
        <v>1.6845772405344499</v>
      </c>
      <c r="DF1857" s="77">
        <v>0</v>
      </c>
      <c r="DG1857" s="77">
        <v>0</v>
      </c>
      <c r="DH1857" s="77">
        <v>0</v>
      </c>
      <c r="DI1857" s="77">
        <v>0.37599181639994972</v>
      </c>
      <c r="DJ1857" s="77">
        <v>8.5047340876236662E-5</v>
      </c>
      <c r="DL1857" s="77">
        <v>0</v>
      </c>
      <c r="DM1857" s="77">
        <v>0</v>
      </c>
      <c r="DN1857" s="77">
        <v>0</v>
      </c>
      <c r="DO1857" s="77">
        <v>0</v>
      </c>
      <c r="DP1857" s="77">
        <v>0</v>
      </c>
      <c r="DQ1857" s="77">
        <v>0</v>
      </c>
      <c r="DR1857" s="77">
        <v>0</v>
      </c>
      <c r="DS1857" s="77">
        <v>0</v>
      </c>
      <c r="DT1857" s="77">
        <v>0</v>
      </c>
      <c r="DU1857" s="77">
        <v>0</v>
      </c>
      <c r="DV1857" s="77">
        <v>3.1977104176041914E-5</v>
      </c>
      <c r="DW1857" s="77">
        <v>3.1977104176041914E-5</v>
      </c>
      <c r="GE1857" s="77" t="s">
        <v>422</v>
      </c>
      <c r="GF1857" s="77" t="s">
        <v>155</v>
      </c>
      <c r="GG1857" s="77" t="s">
        <v>440</v>
      </c>
      <c r="GH1857" s="77" t="s">
        <v>432</v>
      </c>
      <c r="GI1857" s="77">
        <v>2024</v>
      </c>
      <c r="GJ1857" s="77" t="s">
        <v>305</v>
      </c>
      <c r="GK1857" s="77">
        <v>233.2300768079524</v>
      </c>
      <c r="GL1857" s="77">
        <v>758.70438200000001</v>
      </c>
      <c r="GM1857" s="77">
        <v>2024</v>
      </c>
      <c r="GN1857" s="77" t="s">
        <v>175</v>
      </c>
      <c r="GO1857" s="77">
        <v>0.13250000000000001</v>
      </c>
      <c r="GP1857" s="77">
        <v>3</v>
      </c>
      <c r="GQ1857" s="77">
        <v>0</v>
      </c>
      <c r="GR1857" s="77" t="s">
        <v>423</v>
      </c>
      <c r="GS1857" s="77">
        <v>0</v>
      </c>
      <c r="GT1857" s="77">
        <v>0</v>
      </c>
      <c r="GU1857" s="77">
        <v>0</v>
      </c>
      <c r="GV1857" s="77">
        <v>0</v>
      </c>
      <c r="GW1857" s="77">
        <v>0.1527377521613833</v>
      </c>
      <c r="GX1857" s="77">
        <v>35.623037668073422</v>
      </c>
      <c r="GY1857" s="77">
        <v>0.1527377521613833</v>
      </c>
      <c r="GZ1857" s="77">
        <v>35.623037668073422</v>
      </c>
    </row>
    <row r="1858" spans="98:208" x14ac:dyDescent="0.25">
      <c r="CT1858" s="77" t="s">
        <v>155</v>
      </c>
      <c r="CU1858" s="77" t="s">
        <v>459</v>
      </c>
      <c r="CV1858" s="77" t="s">
        <v>474</v>
      </c>
      <c r="CW1858" s="77">
        <v>2020</v>
      </c>
      <c r="CX1858" s="77">
        <v>0</v>
      </c>
      <c r="CY1858" s="77">
        <v>0</v>
      </c>
      <c r="CZ1858" s="77">
        <v>0</v>
      </c>
      <c r="DA1858" s="77">
        <v>0</v>
      </c>
      <c r="DB1858" s="77">
        <v>7.7900575334948444E-2</v>
      </c>
      <c r="DC1858" s="77">
        <v>3.6425060683954347E-2</v>
      </c>
      <c r="DD1858" s="77">
        <v>1.580872452543125E-3</v>
      </c>
      <c r="DE1858" s="77">
        <v>3.9894642198450583E-2</v>
      </c>
      <c r="DF1858" s="77">
        <v>7.8847092159215915E-3</v>
      </c>
      <c r="DG1858" s="77">
        <v>0</v>
      </c>
      <c r="DH1858" s="77">
        <v>0</v>
      </c>
      <c r="DI1858" s="77">
        <v>0</v>
      </c>
      <c r="DJ1858" s="77">
        <v>1.171733868119745E-3</v>
      </c>
      <c r="DL1858" s="77">
        <v>0</v>
      </c>
      <c r="DM1858" s="77">
        <v>9.2387808285712092E-6</v>
      </c>
      <c r="DN1858" s="77">
        <v>9.2387808285712092E-6</v>
      </c>
      <c r="DO1858" s="77">
        <v>0</v>
      </c>
      <c r="DP1858" s="77">
        <v>0</v>
      </c>
      <c r="DQ1858" s="77">
        <v>0</v>
      </c>
      <c r="DR1858" s="77">
        <v>0</v>
      </c>
      <c r="DS1858" s="77">
        <v>0</v>
      </c>
      <c r="DT1858" s="77">
        <v>0</v>
      </c>
      <c r="DU1858" s="77">
        <v>0</v>
      </c>
      <c r="DV1858" s="77">
        <v>0</v>
      </c>
      <c r="DW1858" s="77">
        <v>0</v>
      </c>
      <c r="GE1858" s="77" t="s">
        <v>425</v>
      </c>
      <c r="GF1858" s="77" t="s">
        <v>155</v>
      </c>
      <c r="GG1858" s="77" t="s">
        <v>440</v>
      </c>
      <c r="GH1858" s="77" t="s">
        <v>432</v>
      </c>
      <c r="GI1858" s="77">
        <v>2024</v>
      </c>
      <c r="GJ1858" s="77" t="s">
        <v>301</v>
      </c>
      <c r="GK1858" s="77">
        <v>8896.5159934290987</v>
      </c>
      <c r="GL1858" s="77">
        <v>758.70438200000001</v>
      </c>
      <c r="GM1858" s="77">
        <v>2024</v>
      </c>
      <c r="GN1858" s="77" t="s">
        <v>175</v>
      </c>
      <c r="GO1858" s="77">
        <v>5.3000000000000005E-2</v>
      </c>
      <c r="GP1858" s="77">
        <v>3</v>
      </c>
      <c r="GQ1858" s="77">
        <v>0</v>
      </c>
      <c r="GR1858" s="77" t="s">
        <v>423</v>
      </c>
      <c r="GS1858" s="77">
        <v>0</v>
      </c>
      <c r="GT1858" s="77">
        <v>0</v>
      </c>
      <c r="GU1858" s="77">
        <v>0</v>
      </c>
      <c r="GV1858" s="77">
        <v>0</v>
      </c>
      <c r="GW1858" s="77">
        <v>5.5966209081309407E-2</v>
      </c>
      <c r="GX1858" s="77">
        <v>497.90427418346599</v>
      </c>
      <c r="GY1858" s="77">
        <v>5.5966209081309407E-2</v>
      </c>
      <c r="GZ1858" s="77">
        <v>497.90427418346599</v>
      </c>
    </row>
    <row r="1859" spans="98:208" x14ac:dyDescent="0.25">
      <c r="CT1859" s="77" t="s">
        <v>155</v>
      </c>
      <c r="CU1859" s="77" t="s">
        <v>459</v>
      </c>
      <c r="CV1859" s="77" t="s">
        <v>474</v>
      </c>
      <c r="CW1859" s="77">
        <v>2021</v>
      </c>
      <c r="CX1859" s="77">
        <v>0</v>
      </c>
      <c r="CY1859" s="77">
        <v>0</v>
      </c>
      <c r="CZ1859" s="77">
        <v>0</v>
      </c>
      <c r="DA1859" s="77">
        <v>0</v>
      </c>
      <c r="DB1859" s="77">
        <v>7.7900575334948444E-2</v>
      </c>
      <c r="DC1859" s="77">
        <v>3.6425060683954347E-2</v>
      </c>
      <c r="DD1859" s="77">
        <v>1.580872452543125E-3</v>
      </c>
      <c r="DE1859" s="77">
        <v>3.9894642198450583E-2</v>
      </c>
      <c r="DF1859" s="77">
        <v>7.8847092159215915E-3</v>
      </c>
      <c r="DG1859" s="77">
        <v>7.8847092159215915E-3</v>
      </c>
      <c r="DH1859" s="77">
        <v>0</v>
      </c>
      <c r="DI1859" s="77">
        <v>0</v>
      </c>
      <c r="DJ1859" s="77">
        <v>1.171733868119745E-3</v>
      </c>
      <c r="DL1859" s="77">
        <v>0</v>
      </c>
      <c r="DM1859" s="77">
        <v>9.2387808285712092E-6</v>
      </c>
      <c r="DN1859" s="77">
        <v>9.2387808285712092E-6</v>
      </c>
      <c r="DO1859" s="77">
        <v>0</v>
      </c>
      <c r="DP1859" s="77">
        <v>9.2387808285712092E-6</v>
      </c>
      <c r="DQ1859" s="77">
        <v>9.2387808285712092E-6</v>
      </c>
      <c r="DR1859" s="77">
        <v>0</v>
      </c>
      <c r="DS1859" s="77">
        <v>0</v>
      </c>
      <c r="DT1859" s="77">
        <v>0</v>
      </c>
      <c r="DU1859" s="77">
        <v>0</v>
      </c>
      <c r="DV1859" s="77">
        <v>0</v>
      </c>
      <c r="DW1859" s="77">
        <v>0</v>
      </c>
      <c r="GE1859" s="77" t="s">
        <v>422</v>
      </c>
      <c r="GF1859" s="77" t="s">
        <v>155</v>
      </c>
      <c r="GG1859" s="77" t="s">
        <v>440</v>
      </c>
      <c r="GH1859" s="77" t="s">
        <v>432</v>
      </c>
      <c r="GI1859" s="77">
        <v>2025</v>
      </c>
      <c r="GJ1859" s="77" t="s">
        <v>305</v>
      </c>
      <c r="GK1859" s="77">
        <v>233.2300768079524</v>
      </c>
      <c r="GL1859" s="77">
        <v>758.70438200000001</v>
      </c>
      <c r="GM1859" s="77">
        <v>2025</v>
      </c>
      <c r="GN1859" s="77" t="s">
        <v>175</v>
      </c>
      <c r="GO1859" s="77">
        <v>0.13250000000000001</v>
      </c>
      <c r="GP1859" s="77">
        <v>3</v>
      </c>
      <c r="GQ1859" s="77">
        <v>0</v>
      </c>
      <c r="GR1859" s="77" t="s">
        <v>423</v>
      </c>
      <c r="GS1859" s="77">
        <v>0</v>
      </c>
      <c r="GT1859" s="77">
        <v>0</v>
      </c>
      <c r="GU1859" s="77">
        <v>0</v>
      </c>
      <c r="GV1859" s="77">
        <v>0</v>
      </c>
      <c r="GW1859" s="77">
        <v>0</v>
      </c>
      <c r="GX1859" s="77">
        <v>0</v>
      </c>
      <c r="GY1859" s="77">
        <v>0.1527377521613833</v>
      </c>
      <c r="GZ1859" s="77">
        <v>35.623037668073422</v>
      </c>
    </row>
    <row r="1860" spans="98:208" x14ac:dyDescent="0.25">
      <c r="CT1860" s="77" t="s">
        <v>155</v>
      </c>
      <c r="CU1860" s="77" t="s">
        <v>459</v>
      </c>
      <c r="CV1860" s="77" t="s">
        <v>474</v>
      </c>
      <c r="CW1860" s="77">
        <v>2022</v>
      </c>
      <c r="CX1860" s="77">
        <v>0</v>
      </c>
      <c r="CY1860" s="77">
        <v>0</v>
      </c>
      <c r="CZ1860" s="77">
        <v>0</v>
      </c>
      <c r="DA1860" s="77">
        <v>0</v>
      </c>
      <c r="DB1860" s="77">
        <v>7.7900575334948444E-2</v>
      </c>
      <c r="DC1860" s="77">
        <v>3.6425060683954347E-2</v>
      </c>
      <c r="DD1860" s="77">
        <v>1.580872452543125E-3</v>
      </c>
      <c r="DE1860" s="77">
        <v>3.9894642198450583E-2</v>
      </c>
      <c r="DF1860" s="77">
        <v>7.8847092159215915E-3</v>
      </c>
      <c r="DG1860" s="77">
        <v>7.8847092159215915E-3</v>
      </c>
      <c r="DH1860" s="77">
        <v>7.8847092159215915E-3</v>
      </c>
      <c r="DI1860" s="77">
        <v>0</v>
      </c>
      <c r="DJ1860" s="77">
        <v>1.171733868119745E-3</v>
      </c>
      <c r="DL1860" s="77">
        <v>0</v>
      </c>
      <c r="DM1860" s="77">
        <v>9.2387808285712092E-6</v>
      </c>
      <c r="DN1860" s="77">
        <v>9.2387808285712092E-6</v>
      </c>
      <c r="DO1860" s="77">
        <v>0</v>
      </c>
      <c r="DP1860" s="77">
        <v>9.2387808285712092E-6</v>
      </c>
      <c r="DQ1860" s="77">
        <v>9.2387808285712092E-6</v>
      </c>
      <c r="DR1860" s="77">
        <v>0</v>
      </c>
      <c r="DS1860" s="77">
        <v>9.2387808285712092E-6</v>
      </c>
      <c r="DT1860" s="77">
        <v>9.2387808285712092E-6</v>
      </c>
      <c r="DU1860" s="77">
        <v>0</v>
      </c>
      <c r="DV1860" s="77">
        <v>0</v>
      </c>
      <c r="DW1860" s="77">
        <v>0</v>
      </c>
      <c r="GE1860" s="77" t="s">
        <v>425</v>
      </c>
      <c r="GF1860" s="77" t="s">
        <v>155</v>
      </c>
      <c r="GG1860" s="77" t="s">
        <v>440</v>
      </c>
      <c r="GH1860" s="77" t="s">
        <v>432</v>
      </c>
      <c r="GI1860" s="77">
        <v>2025</v>
      </c>
      <c r="GJ1860" s="77" t="s">
        <v>301</v>
      </c>
      <c r="GK1860" s="77">
        <v>8896.5159934290987</v>
      </c>
      <c r="GL1860" s="77">
        <v>758.70438200000001</v>
      </c>
      <c r="GM1860" s="77">
        <v>2025</v>
      </c>
      <c r="GN1860" s="77" t="s">
        <v>175</v>
      </c>
      <c r="GO1860" s="77">
        <v>5.3000000000000005E-2</v>
      </c>
      <c r="GP1860" s="77">
        <v>3</v>
      </c>
      <c r="GQ1860" s="77">
        <v>0</v>
      </c>
      <c r="GR1860" s="77" t="s">
        <v>423</v>
      </c>
      <c r="GS1860" s="77">
        <v>0</v>
      </c>
      <c r="GT1860" s="77">
        <v>0</v>
      </c>
      <c r="GU1860" s="77">
        <v>0</v>
      </c>
      <c r="GV1860" s="77">
        <v>0</v>
      </c>
      <c r="GW1860" s="77">
        <v>0</v>
      </c>
      <c r="GX1860" s="77">
        <v>0</v>
      </c>
      <c r="GY1860" s="77">
        <v>5.5966209081309407E-2</v>
      </c>
      <c r="GZ1860" s="77">
        <v>497.90427418346599</v>
      </c>
    </row>
    <row r="1861" spans="98:208" x14ac:dyDescent="0.25">
      <c r="CT1861" s="77" t="s">
        <v>155</v>
      </c>
      <c r="CU1861" s="77" t="s">
        <v>459</v>
      </c>
      <c r="CV1861" s="77" t="s">
        <v>474</v>
      </c>
      <c r="CW1861" s="77">
        <v>2023</v>
      </c>
      <c r="CX1861" s="77">
        <v>0</v>
      </c>
      <c r="CY1861" s="77">
        <v>0</v>
      </c>
      <c r="CZ1861" s="77">
        <v>0</v>
      </c>
      <c r="DA1861" s="77">
        <v>0</v>
      </c>
      <c r="DB1861" s="77">
        <v>8.0408269036977065E-2</v>
      </c>
      <c r="DC1861" s="77">
        <v>3.7590224611390562E-2</v>
      </c>
      <c r="DD1861" s="77">
        <v>1.6314334115685881E-3</v>
      </c>
      <c r="DE1861" s="77">
        <v>4.1186611014017542E-2</v>
      </c>
      <c r="DF1861" s="77">
        <v>0</v>
      </c>
      <c r="DG1861" s="77">
        <v>8.1378100371604506E-3</v>
      </c>
      <c r="DH1861" s="77">
        <v>8.1378100371604506E-3</v>
      </c>
      <c r="DI1861" s="77">
        <v>8.1378100371604506E-3</v>
      </c>
      <c r="DJ1861" s="77">
        <v>1.171733868119745E-3</v>
      </c>
      <c r="DL1861" s="77">
        <v>0</v>
      </c>
      <c r="DM1861" s="77">
        <v>0</v>
      </c>
      <c r="DN1861" s="77">
        <v>0</v>
      </c>
      <c r="DO1861" s="77">
        <v>0</v>
      </c>
      <c r="DP1861" s="77">
        <v>9.5353476328657015E-6</v>
      </c>
      <c r="DQ1861" s="77">
        <v>9.5353476328657015E-6</v>
      </c>
      <c r="DR1861" s="77">
        <v>0</v>
      </c>
      <c r="DS1861" s="77">
        <v>9.5353476328657015E-6</v>
      </c>
      <c r="DT1861" s="77">
        <v>9.5353476328657015E-6</v>
      </c>
      <c r="DU1861" s="77">
        <v>0</v>
      </c>
      <c r="DV1861" s="77">
        <v>9.5353476328657015E-6</v>
      </c>
      <c r="DW1861" s="77">
        <v>9.5353476328657015E-6</v>
      </c>
      <c r="GE1861" s="77" t="s">
        <v>422</v>
      </c>
      <c r="GF1861" s="77" t="s">
        <v>155</v>
      </c>
      <c r="GG1861" s="77" t="s">
        <v>440</v>
      </c>
      <c r="GH1861" s="77" t="s">
        <v>439</v>
      </c>
      <c r="GI1861" s="77">
        <v>2021</v>
      </c>
      <c r="GJ1861" s="77" t="s">
        <v>305</v>
      </c>
      <c r="GK1861" s="77">
        <v>0.69641821681223104</v>
      </c>
      <c r="GL1861" s="77">
        <v>758.70438200000001</v>
      </c>
      <c r="GM1861" s="77">
        <v>2021</v>
      </c>
      <c r="GN1861" s="77" t="s">
        <v>175</v>
      </c>
      <c r="GO1861" s="77">
        <v>0.13250000000000001</v>
      </c>
      <c r="GP1861" s="77">
        <v>3</v>
      </c>
      <c r="GQ1861" s="77">
        <v>0</v>
      </c>
      <c r="GR1861" s="77" t="s">
        <v>423</v>
      </c>
      <c r="GS1861" s="77">
        <v>0.1527377521613833</v>
      </c>
      <c r="GT1861" s="77">
        <v>0.10636935300013904</v>
      </c>
      <c r="GU1861" s="77">
        <v>0.1527377521613833</v>
      </c>
      <c r="GV1861" s="77">
        <v>0.10636935300013904</v>
      </c>
      <c r="GW1861" s="77">
        <v>0</v>
      </c>
      <c r="GX1861" s="77">
        <v>0</v>
      </c>
      <c r="GY1861" s="77">
        <v>0</v>
      </c>
      <c r="GZ1861" s="77">
        <v>0</v>
      </c>
    </row>
    <row r="1862" spans="98:208" x14ac:dyDescent="0.25">
      <c r="CT1862" s="77" t="s">
        <v>155</v>
      </c>
      <c r="CU1862" s="77" t="s">
        <v>459</v>
      </c>
      <c r="CV1862" s="77" t="s">
        <v>474</v>
      </c>
      <c r="CW1862" s="77">
        <v>2024</v>
      </c>
      <c r="CX1862" s="77">
        <v>0</v>
      </c>
      <c r="CY1862" s="77">
        <v>0</v>
      </c>
      <c r="CZ1862" s="77">
        <v>0</v>
      </c>
      <c r="DA1862" s="77">
        <v>0</v>
      </c>
      <c r="DB1862" s="77">
        <v>8.0408269036977065E-2</v>
      </c>
      <c r="DC1862" s="77">
        <v>3.7590224611390562E-2</v>
      </c>
      <c r="DD1862" s="77">
        <v>1.6314334115685881E-3</v>
      </c>
      <c r="DE1862" s="77">
        <v>4.1186611014017542E-2</v>
      </c>
      <c r="DF1862" s="77">
        <v>0</v>
      </c>
      <c r="DG1862" s="77">
        <v>0</v>
      </c>
      <c r="DH1862" s="77">
        <v>8.1378100371604506E-3</v>
      </c>
      <c r="DI1862" s="77">
        <v>8.1378100371604506E-3</v>
      </c>
      <c r="DJ1862" s="77">
        <v>1.171733868119745E-3</v>
      </c>
      <c r="DL1862" s="77">
        <v>0</v>
      </c>
      <c r="DM1862" s="77">
        <v>0</v>
      </c>
      <c r="DN1862" s="77">
        <v>0</v>
      </c>
      <c r="DO1862" s="77">
        <v>0</v>
      </c>
      <c r="DP1862" s="77">
        <v>0</v>
      </c>
      <c r="DQ1862" s="77">
        <v>0</v>
      </c>
      <c r="DR1862" s="77">
        <v>0</v>
      </c>
      <c r="DS1862" s="77">
        <v>9.5353476328657015E-6</v>
      </c>
      <c r="DT1862" s="77">
        <v>9.5353476328657015E-6</v>
      </c>
      <c r="DU1862" s="77">
        <v>0</v>
      </c>
      <c r="DV1862" s="77">
        <v>9.5353476328657015E-6</v>
      </c>
      <c r="DW1862" s="77">
        <v>9.5353476328657015E-6</v>
      </c>
      <c r="GE1862" s="77" t="s">
        <v>425</v>
      </c>
      <c r="GF1862" s="77" t="s">
        <v>155</v>
      </c>
      <c r="GG1862" s="77" t="s">
        <v>440</v>
      </c>
      <c r="GH1862" s="77" t="s">
        <v>439</v>
      </c>
      <c r="GI1862" s="77">
        <v>2021</v>
      </c>
      <c r="GJ1862" s="77" t="s">
        <v>301</v>
      </c>
      <c r="GK1862" s="77">
        <v>2.941964152281018</v>
      </c>
      <c r="GL1862" s="77">
        <v>758.70438200000001</v>
      </c>
      <c r="GM1862" s="77">
        <v>2021</v>
      </c>
      <c r="GN1862" s="77" t="s">
        <v>175</v>
      </c>
      <c r="GO1862" s="77">
        <v>5.3000000000000005E-2</v>
      </c>
      <c r="GP1862" s="77">
        <v>3</v>
      </c>
      <c r="GQ1862" s="77">
        <v>0</v>
      </c>
      <c r="GR1862" s="77" t="s">
        <v>423</v>
      </c>
      <c r="GS1862" s="77">
        <v>5.5966209081309407E-2</v>
      </c>
      <c r="GT1862" s="77">
        <v>0.16465058085627665</v>
      </c>
      <c r="GU1862" s="77">
        <v>5.5966209081309407E-2</v>
      </c>
      <c r="GV1862" s="77">
        <v>0.16465058085627665</v>
      </c>
      <c r="GW1862" s="77">
        <v>0</v>
      </c>
      <c r="GX1862" s="77">
        <v>0</v>
      </c>
      <c r="GY1862" s="77">
        <v>0</v>
      </c>
      <c r="GZ1862" s="77">
        <v>0</v>
      </c>
    </row>
    <row r="1863" spans="98:208" x14ac:dyDescent="0.25">
      <c r="CT1863" s="77" t="s">
        <v>155</v>
      </c>
      <c r="CU1863" s="77" t="s">
        <v>459</v>
      </c>
      <c r="CV1863" s="77" t="s">
        <v>474</v>
      </c>
      <c r="CW1863" s="77">
        <v>2025</v>
      </c>
      <c r="CX1863" s="77">
        <v>0</v>
      </c>
      <c r="CY1863" s="77">
        <v>0</v>
      </c>
      <c r="CZ1863" s="77">
        <v>0</v>
      </c>
      <c r="DA1863" s="77">
        <v>0</v>
      </c>
      <c r="DB1863" s="77">
        <v>8.0408269036977065E-2</v>
      </c>
      <c r="DC1863" s="77">
        <v>3.7590224611390562E-2</v>
      </c>
      <c r="DD1863" s="77">
        <v>1.6314334115685881E-3</v>
      </c>
      <c r="DE1863" s="77">
        <v>4.1186611014017542E-2</v>
      </c>
      <c r="DF1863" s="77">
        <v>0</v>
      </c>
      <c r="DG1863" s="77">
        <v>0</v>
      </c>
      <c r="DH1863" s="77">
        <v>0</v>
      </c>
      <c r="DI1863" s="77">
        <v>8.1378100371604506E-3</v>
      </c>
      <c r="DJ1863" s="77">
        <v>1.171733868119745E-3</v>
      </c>
      <c r="DL1863" s="77">
        <v>0</v>
      </c>
      <c r="DM1863" s="77">
        <v>0</v>
      </c>
      <c r="DN1863" s="77">
        <v>0</v>
      </c>
      <c r="DO1863" s="77">
        <v>0</v>
      </c>
      <c r="DP1863" s="77">
        <v>0</v>
      </c>
      <c r="DQ1863" s="77">
        <v>0</v>
      </c>
      <c r="DR1863" s="77">
        <v>0</v>
      </c>
      <c r="DS1863" s="77">
        <v>0</v>
      </c>
      <c r="DT1863" s="77">
        <v>0</v>
      </c>
      <c r="DU1863" s="77">
        <v>0</v>
      </c>
      <c r="DV1863" s="77">
        <v>9.5353476328657015E-6</v>
      </c>
      <c r="DW1863" s="77">
        <v>9.5353476328657015E-6</v>
      </c>
      <c r="GE1863" s="77" t="s">
        <v>427</v>
      </c>
      <c r="GF1863" s="77" t="s">
        <v>155</v>
      </c>
      <c r="GG1863" s="77" t="s">
        <v>440</v>
      </c>
      <c r="GH1863" s="77" t="s">
        <v>439</v>
      </c>
      <c r="GI1863" s="77">
        <v>2021</v>
      </c>
      <c r="GJ1863" s="77" t="s">
        <v>303</v>
      </c>
      <c r="GK1863" s="77">
        <v>1.6021759622082861</v>
      </c>
      <c r="GL1863" s="77">
        <v>758.70438200000001</v>
      </c>
      <c r="GM1863" s="77">
        <v>2021</v>
      </c>
      <c r="GN1863" s="77" t="s">
        <v>175</v>
      </c>
      <c r="GO1863" s="77">
        <v>5.3000000000000005E-2</v>
      </c>
      <c r="GP1863" s="77">
        <v>3</v>
      </c>
      <c r="GQ1863" s="77">
        <v>0</v>
      </c>
      <c r="GR1863" s="77" t="s">
        <v>423</v>
      </c>
      <c r="GS1863" s="77">
        <v>5.5966209081309407E-2</v>
      </c>
      <c r="GT1863" s="77">
        <v>8.9667714885997021E-2</v>
      </c>
      <c r="GU1863" s="77">
        <v>5.5966209081309407E-2</v>
      </c>
      <c r="GV1863" s="77">
        <v>8.9667714885997021E-2</v>
      </c>
      <c r="GW1863" s="77">
        <v>0</v>
      </c>
      <c r="GX1863" s="77">
        <v>0</v>
      </c>
      <c r="GY1863" s="77">
        <v>0</v>
      </c>
      <c r="GZ1863" s="77">
        <v>0</v>
      </c>
    </row>
    <row r="1864" spans="98:208" x14ac:dyDescent="0.25">
      <c r="CT1864" s="77" t="s">
        <v>155</v>
      </c>
      <c r="CU1864" s="77" t="s">
        <v>459</v>
      </c>
      <c r="CV1864" s="77" t="s">
        <v>481</v>
      </c>
      <c r="CW1864" s="77">
        <v>2020</v>
      </c>
      <c r="CX1864" s="77">
        <v>0</v>
      </c>
      <c r="CY1864" s="77">
        <v>0</v>
      </c>
      <c r="CZ1864" s="77">
        <v>0</v>
      </c>
      <c r="DA1864" s="77">
        <v>0</v>
      </c>
      <c r="DB1864" s="77">
        <v>21083.842824224172</v>
      </c>
      <c r="DC1864" s="77">
        <v>409.22373582044048</v>
      </c>
      <c r="DD1864" s="77">
        <v>13469.087812377051</v>
      </c>
      <c r="DE1864" s="77">
        <v>7205.531276024366</v>
      </c>
      <c r="DF1864" s="77">
        <v>1219.5839681182019</v>
      </c>
      <c r="DG1864" s="77">
        <v>0</v>
      </c>
      <c r="DH1864" s="77">
        <v>0</v>
      </c>
      <c r="DI1864" s="77">
        <v>0</v>
      </c>
      <c r="DJ1864" s="77">
        <v>2.1403660977064369E-10</v>
      </c>
      <c r="DL1864" s="77">
        <v>0</v>
      </c>
      <c r="DM1864" s="77">
        <v>2.6103561786664874E-7</v>
      </c>
      <c r="DN1864" s="77">
        <v>2.6103561786664874E-7</v>
      </c>
      <c r="DO1864" s="77">
        <v>0</v>
      </c>
      <c r="DP1864" s="77">
        <v>0</v>
      </c>
      <c r="DQ1864" s="77">
        <v>0</v>
      </c>
      <c r="DR1864" s="77">
        <v>0</v>
      </c>
      <c r="DS1864" s="77">
        <v>0</v>
      </c>
      <c r="DT1864" s="77">
        <v>0</v>
      </c>
      <c r="DU1864" s="77">
        <v>0</v>
      </c>
      <c r="DV1864" s="77">
        <v>0</v>
      </c>
      <c r="DW1864" s="77">
        <v>0</v>
      </c>
      <c r="GE1864" s="77" t="s">
        <v>422</v>
      </c>
      <c r="GF1864" s="77" t="s">
        <v>155</v>
      </c>
      <c r="GG1864" s="77" t="s">
        <v>440</v>
      </c>
      <c r="GH1864" s="77" t="s">
        <v>439</v>
      </c>
      <c r="GI1864" s="77">
        <v>2022</v>
      </c>
      <c r="GJ1864" s="77" t="s">
        <v>305</v>
      </c>
      <c r="GK1864" s="77">
        <v>0.69641821681223104</v>
      </c>
      <c r="GL1864" s="77">
        <v>758.70438200000001</v>
      </c>
      <c r="GM1864" s="77">
        <v>2022</v>
      </c>
      <c r="GN1864" s="77" t="s">
        <v>175</v>
      </c>
      <c r="GO1864" s="77">
        <v>0.13250000000000001</v>
      </c>
      <c r="GP1864" s="77">
        <v>3</v>
      </c>
      <c r="GQ1864" s="77">
        <v>0</v>
      </c>
      <c r="GR1864" s="77" t="s">
        <v>423</v>
      </c>
      <c r="GS1864" s="77">
        <v>0.1527377521613833</v>
      </c>
      <c r="GT1864" s="77">
        <v>0.10636935300013904</v>
      </c>
      <c r="GU1864" s="77">
        <v>0.1527377521613833</v>
      </c>
      <c r="GV1864" s="77">
        <v>0.10636935300013904</v>
      </c>
      <c r="GW1864" s="77">
        <v>0.1527377521613833</v>
      </c>
      <c r="GX1864" s="77">
        <v>0.10636935300013904</v>
      </c>
      <c r="GY1864" s="77">
        <v>0</v>
      </c>
      <c r="GZ1864" s="77">
        <v>0</v>
      </c>
    </row>
    <row r="1865" spans="98:208" x14ac:dyDescent="0.25">
      <c r="CT1865" s="77" t="s">
        <v>155</v>
      </c>
      <c r="CU1865" s="77" t="s">
        <v>459</v>
      </c>
      <c r="CV1865" s="77" t="s">
        <v>481</v>
      </c>
      <c r="CW1865" s="77">
        <v>2021</v>
      </c>
      <c r="CX1865" s="77">
        <v>0</v>
      </c>
      <c r="CY1865" s="77">
        <v>0</v>
      </c>
      <c r="CZ1865" s="77">
        <v>0</v>
      </c>
      <c r="DA1865" s="77">
        <v>0</v>
      </c>
      <c r="DB1865" s="77">
        <v>21083.842824224172</v>
      </c>
      <c r="DC1865" s="77">
        <v>409.22373582044048</v>
      </c>
      <c r="DD1865" s="77">
        <v>13469.087812377051</v>
      </c>
      <c r="DE1865" s="77">
        <v>7205.531276024366</v>
      </c>
      <c r="DF1865" s="77">
        <v>1219.5839681182019</v>
      </c>
      <c r="DG1865" s="77">
        <v>1219.5839681182019</v>
      </c>
      <c r="DH1865" s="77">
        <v>0</v>
      </c>
      <c r="DI1865" s="77">
        <v>0</v>
      </c>
      <c r="DJ1865" s="77">
        <v>2.1403660977064369E-10</v>
      </c>
      <c r="DL1865" s="77">
        <v>0</v>
      </c>
      <c r="DM1865" s="77">
        <v>2.6103561786664874E-7</v>
      </c>
      <c r="DN1865" s="77">
        <v>2.6103561786664874E-7</v>
      </c>
      <c r="DO1865" s="77">
        <v>0</v>
      </c>
      <c r="DP1865" s="77">
        <v>2.6103561786664874E-7</v>
      </c>
      <c r="DQ1865" s="77">
        <v>2.6103561786664874E-7</v>
      </c>
      <c r="DR1865" s="77">
        <v>0</v>
      </c>
      <c r="DS1865" s="77">
        <v>0</v>
      </c>
      <c r="DT1865" s="77">
        <v>0</v>
      </c>
      <c r="DU1865" s="77">
        <v>0</v>
      </c>
      <c r="DV1865" s="77">
        <v>0</v>
      </c>
      <c r="DW1865" s="77">
        <v>0</v>
      </c>
      <c r="GE1865" s="77" t="s">
        <v>425</v>
      </c>
      <c r="GF1865" s="77" t="s">
        <v>155</v>
      </c>
      <c r="GG1865" s="77" t="s">
        <v>440</v>
      </c>
      <c r="GH1865" s="77" t="s">
        <v>439</v>
      </c>
      <c r="GI1865" s="77">
        <v>2022</v>
      </c>
      <c r="GJ1865" s="77" t="s">
        <v>301</v>
      </c>
      <c r="GK1865" s="77">
        <v>2.941964152281018</v>
      </c>
      <c r="GL1865" s="77">
        <v>758.70438200000001</v>
      </c>
      <c r="GM1865" s="77">
        <v>2022</v>
      </c>
      <c r="GN1865" s="77" t="s">
        <v>175</v>
      </c>
      <c r="GO1865" s="77">
        <v>5.3000000000000005E-2</v>
      </c>
      <c r="GP1865" s="77">
        <v>3</v>
      </c>
      <c r="GQ1865" s="77">
        <v>0</v>
      </c>
      <c r="GR1865" s="77" t="s">
        <v>423</v>
      </c>
      <c r="GS1865" s="77">
        <v>5.5966209081309407E-2</v>
      </c>
      <c r="GT1865" s="77">
        <v>0.16465058085627665</v>
      </c>
      <c r="GU1865" s="77">
        <v>5.5966209081309407E-2</v>
      </c>
      <c r="GV1865" s="77">
        <v>0.16465058085627665</v>
      </c>
      <c r="GW1865" s="77">
        <v>5.5966209081309407E-2</v>
      </c>
      <c r="GX1865" s="77">
        <v>0.16465058085627665</v>
      </c>
      <c r="GY1865" s="77">
        <v>0</v>
      </c>
      <c r="GZ1865" s="77">
        <v>0</v>
      </c>
    </row>
    <row r="1866" spans="98:208" x14ac:dyDescent="0.25">
      <c r="CT1866" s="77" t="s">
        <v>155</v>
      </c>
      <c r="CU1866" s="77" t="s">
        <v>459</v>
      </c>
      <c r="CV1866" s="77" t="s">
        <v>481</v>
      </c>
      <c r="CW1866" s="77">
        <v>2022</v>
      </c>
      <c r="CX1866" s="77">
        <v>0</v>
      </c>
      <c r="CY1866" s="77">
        <v>0</v>
      </c>
      <c r="CZ1866" s="77">
        <v>0</v>
      </c>
      <c r="DA1866" s="77">
        <v>0</v>
      </c>
      <c r="DB1866" s="77">
        <v>21083.842824224172</v>
      </c>
      <c r="DC1866" s="77">
        <v>409.22373582044048</v>
      </c>
      <c r="DD1866" s="77">
        <v>13469.087812377051</v>
      </c>
      <c r="DE1866" s="77">
        <v>7205.531276024366</v>
      </c>
      <c r="DF1866" s="77">
        <v>1219.5839681182019</v>
      </c>
      <c r="DG1866" s="77">
        <v>1219.5839681182019</v>
      </c>
      <c r="DH1866" s="77">
        <v>1219.5839681182019</v>
      </c>
      <c r="DI1866" s="77">
        <v>0</v>
      </c>
      <c r="DJ1866" s="77">
        <v>2.1403660977064369E-10</v>
      </c>
      <c r="DL1866" s="77">
        <v>0</v>
      </c>
      <c r="DM1866" s="77">
        <v>2.6103561786664874E-7</v>
      </c>
      <c r="DN1866" s="77">
        <v>2.6103561786664874E-7</v>
      </c>
      <c r="DO1866" s="77">
        <v>0</v>
      </c>
      <c r="DP1866" s="77">
        <v>2.6103561786664874E-7</v>
      </c>
      <c r="DQ1866" s="77">
        <v>2.6103561786664874E-7</v>
      </c>
      <c r="DR1866" s="77">
        <v>0</v>
      </c>
      <c r="DS1866" s="77">
        <v>2.6103561786664874E-7</v>
      </c>
      <c r="DT1866" s="77">
        <v>2.6103561786664874E-7</v>
      </c>
      <c r="DU1866" s="77">
        <v>0</v>
      </c>
      <c r="DV1866" s="77">
        <v>0</v>
      </c>
      <c r="DW1866" s="77">
        <v>0</v>
      </c>
      <c r="GE1866" s="77" t="s">
        <v>427</v>
      </c>
      <c r="GF1866" s="77" t="s">
        <v>155</v>
      </c>
      <c r="GG1866" s="77" t="s">
        <v>440</v>
      </c>
      <c r="GH1866" s="77" t="s">
        <v>439</v>
      </c>
      <c r="GI1866" s="77">
        <v>2022</v>
      </c>
      <c r="GJ1866" s="77" t="s">
        <v>303</v>
      </c>
      <c r="GK1866" s="77">
        <v>1.6021759622082861</v>
      </c>
      <c r="GL1866" s="77">
        <v>758.70438200000001</v>
      </c>
      <c r="GM1866" s="77">
        <v>2022</v>
      </c>
      <c r="GN1866" s="77" t="s">
        <v>175</v>
      </c>
      <c r="GO1866" s="77">
        <v>5.3000000000000005E-2</v>
      </c>
      <c r="GP1866" s="77">
        <v>3</v>
      </c>
      <c r="GQ1866" s="77">
        <v>0</v>
      </c>
      <c r="GR1866" s="77" t="s">
        <v>423</v>
      </c>
      <c r="GS1866" s="77">
        <v>5.5966209081309407E-2</v>
      </c>
      <c r="GT1866" s="77">
        <v>8.9667714885997021E-2</v>
      </c>
      <c r="GU1866" s="77">
        <v>5.5966209081309407E-2</v>
      </c>
      <c r="GV1866" s="77">
        <v>8.9667714885997021E-2</v>
      </c>
      <c r="GW1866" s="77">
        <v>5.5966209081309407E-2</v>
      </c>
      <c r="GX1866" s="77">
        <v>8.9667714885997021E-2</v>
      </c>
      <c r="GY1866" s="77">
        <v>0</v>
      </c>
      <c r="GZ1866" s="77">
        <v>0</v>
      </c>
    </row>
    <row r="1867" spans="98:208" x14ac:dyDescent="0.25">
      <c r="CT1867" s="77" t="s">
        <v>155</v>
      </c>
      <c r="CU1867" s="77" t="s">
        <v>459</v>
      </c>
      <c r="CV1867" s="77" t="s">
        <v>481</v>
      </c>
      <c r="CW1867" s="77">
        <v>2023</v>
      </c>
      <c r="CX1867" s="77">
        <v>0</v>
      </c>
      <c r="CY1867" s="77">
        <v>0</v>
      </c>
      <c r="CZ1867" s="77">
        <v>0</v>
      </c>
      <c r="DA1867" s="77">
        <v>0</v>
      </c>
      <c r="DB1867" s="77">
        <v>21835.978114128469</v>
      </c>
      <c r="DC1867" s="77">
        <v>428.60232122030828</v>
      </c>
      <c r="DD1867" s="77">
        <v>13939.56097345679</v>
      </c>
      <c r="DE1867" s="77">
        <v>7467.8148194507376</v>
      </c>
      <c r="DF1867" s="77">
        <v>0</v>
      </c>
      <c r="DG1867" s="77">
        <v>1263.5534246223654</v>
      </c>
      <c r="DH1867" s="77">
        <v>1263.5534246223654</v>
      </c>
      <c r="DI1867" s="77">
        <v>1263.5534246223654</v>
      </c>
      <c r="DJ1867" s="77">
        <v>2.1403660977064369E-10</v>
      </c>
      <c r="DL1867" s="77">
        <v>0</v>
      </c>
      <c r="DM1867" s="77">
        <v>0</v>
      </c>
      <c r="DN1867" s="77">
        <v>0</v>
      </c>
      <c r="DO1867" s="77">
        <v>0</v>
      </c>
      <c r="DP1867" s="77">
        <v>2.7044669127025767E-7</v>
      </c>
      <c r="DQ1867" s="77">
        <v>2.7044669127025767E-7</v>
      </c>
      <c r="DR1867" s="77">
        <v>0</v>
      </c>
      <c r="DS1867" s="77">
        <v>2.7044669127025767E-7</v>
      </c>
      <c r="DT1867" s="77">
        <v>2.7044669127025767E-7</v>
      </c>
      <c r="DU1867" s="77">
        <v>0</v>
      </c>
      <c r="DV1867" s="77">
        <v>2.7044669127025767E-7</v>
      </c>
      <c r="DW1867" s="77">
        <v>2.7044669127025767E-7</v>
      </c>
      <c r="GE1867" s="77" t="s">
        <v>422</v>
      </c>
      <c r="GF1867" s="77" t="s">
        <v>155</v>
      </c>
      <c r="GG1867" s="77" t="s">
        <v>440</v>
      </c>
      <c r="GH1867" s="77" t="s">
        <v>439</v>
      </c>
      <c r="GI1867" s="77">
        <v>2023</v>
      </c>
      <c r="GJ1867" s="77" t="s">
        <v>305</v>
      </c>
      <c r="GK1867" s="77">
        <v>0.71896016785820926</v>
      </c>
      <c r="GL1867" s="77">
        <v>758.70438200000001</v>
      </c>
      <c r="GM1867" s="77">
        <v>2023</v>
      </c>
      <c r="GN1867" s="77" t="s">
        <v>175</v>
      </c>
      <c r="GO1867" s="77">
        <v>0.13250000000000001</v>
      </c>
      <c r="GP1867" s="77">
        <v>3</v>
      </c>
      <c r="GQ1867" s="77">
        <v>0</v>
      </c>
      <c r="GR1867" s="77" t="s">
        <v>423</v>
      </c>
      <c r="GS1867" s="77">
        <v>0</v>
      </c>
      <c r="GT1867" s="77">
        <v>0</v>
      </c>
      <c r="GU1867" s="77">
        <v>0.1527377521613833</v>
      </c>
      <c r="GV1867" s="77">
        <v>0.10981235993223371</v>
      </c>
      <c r="GW1867" s="77">
        <v>0.1527377521613833</v>
      </c>
      <c r="GX1867" s="77">
        <v>0.10981235993223371</v>
      </c>
      <c r="GY1867" s="77">
        <v>0.1527377521613833</v>
      </c>
      <c r="GZ1867" s="77">
        <v>0.10981235993223371</v>
      </c>
    </row>
    <row r="1868" spans="98:208" x14ac:dyDescent="0.25">
      <c r="CT1868" s="77" t="s">
        <v>155</v>
      </c>
      <c r="CU1868" s="77" t="s">
        <v>459</v>
      </c>
      <c r="CV1868" s="77" t="s">
        <v>481</v>
      </c>
      <c r="CW1868" s="77">
        <v>2024</v>
      </c>
      <c r="CX1868" s="77">
        <v>0</v>
      </c>
      <c r="CY1868" s="77">
        <v>0</v>
      </c>
      <c r="CZ1868" s="77">
        <v>0</v>
      </c>
      <c r="DA1868" s="77">
        <v>0</v>
      </c>
      <c r="DB1868" s="77">
        <v>21835.978114128469</v>
      </c>
      <c r="DC1868" s="77">
        <v>428.60232122030828</v>
      </c>
      <c r="DD1868" s="77">
        <v>13939.56097345679</v>
      </c>
      <c r="DE1868" s="77">
        <v>7467.8148194507376</v>
      </c>
      <c r="DF1868" s="77">
        <v>0</v>
      </c>
      <c r="DG1868" s="77">
        <v>0</v>
      </c>
      <c r="DH1868" s="77">
        <v>1263.5534246223654</v>
      </c>
      <c r="DI1868" s="77">
        <v>1263.5534246223654</v>
      </c>
      <c r="DJ1868" s="77">
        <v>2.1403660977064369E-10</v>
      </c>
      <c r="DL1868" s="77">
        <v>0</v>
      </c>
      <c r="DM1868" s="77">
        <v>0</v>
      </c>
      <c r="DN1868" s="77">
        <v>0</v>
      </c>
      <c r="DO1868" s="77">
        <v>0</v>
      </c>
      <c r="DP1868" s="77">
        <v>0</v>
      </c>
      <c r="DQ1868" s="77">
        <v>0</v>
      </c>
      <c r="DR1868" s="77">
        <v>0</v>
      </c>
      <c r="DS1868" s="77">
        <v>2.7044669127025767E-7</v>
      </c>
      <c r="DT1868" s="77">
        <v>2.7044669127025767E-7</v>
      </c>
      <c r="DU1868" s="77">
        <v>0</v>
      </c>
      <c r="DV1868" s="77">
        <v>2.7044669127025767E-7</v>
      </c>
      <c r="DW1868" s="77">
        <v>2.7044669127025767E-7</v>
      </c>
      <c r="GE1868" s="77" t="s">
        <v>425</v>
      </c>
      <c r="GF1868" s="77" t="s">
        <v>155</v>
      </c>
      <c r="GG1868" s="77" t="s">
        <v>440</v>
      </c>
      <c r="GH1868" s="77" t="s">
        <v>439</v>
      </c>
      <c r="GI1868" s="77">
        <v>2023</v>
      </c>
      <c r="GJ1868" s="77" t="s">
        <v>301</v>
      </c>
      <c r="GK1868" s="77">
        <v>3.0714971986151038</v>
      </c>
      <c r="GL1868" s="77">
        <v>758.70438200000001</v>
      </c>
      <c r="GM1868" s="77">
        <v>2023</v>
      </c>
      <c r="GN1868" s="77" t="s">
        <v>175</v>
      </c>
      <c r="GO1868" s="77">
        <v>5.3000000000000005E-2</v>
      </c>
      <c r="GP1868" s="77">
        <v>3</v>
      </c>
      <c r="GQ1868" s="77">
        <v>0</v>
      </c>
      <c r="GR1868" s="77" t="s">
        <v>423</v>
      </c>
      <c r="GS1868" s="77">
        <v>0</v>
      </c>
      <c r="GT1868" s="77">
        <v>0</v>
      </c>
      <c r="GU1868" s="77">
        <v>5.5966209081309407E-2</v>
      </c>
      <c r="GV1868" s="77">
        <v>0.17190005441034903</v>
      </c>
      <c r="GW1868" s="77">
        <v>5.5966209081309407E-2</v>
      </c>
      <c r="GX1868" s="77">
        <v>0.17190005441034903</v>
      </c>
      <c r="GY1868" s="77">
        <v>5.5966209081309407E-2</v>
      </c>
      <c r="GZ1868" s="77">
        <v>0.17190005441034903</v>
      </c>
    </row>
    <row r="1869" spans="98:208" x14ac:dyDescent="0.25">
      <c r="CT1869" s="77" t="s">
        <v>155</v>
      </c>
      <c r="CU1869" s="77" t="s">
        <v>459</v>
      </c>
      <c r="CV1869" s="77" t="s">
        <v>481</v>
      </c>
      <c r="CW1869" s="77">
        <v>2025</v>
      </c>
      <c r="CX1869" s="77">
        <v>0</v>
      </c>
      <c r="CY1869" s="77">
        <v>0</v>
      </c>
      <c r="CZ1869" s="77">
        <v>0</v>
      </c>
      <c r="DA1869" s="77">
        <v>0</v>
      </c>
      <c r="DB1869" s="77">
        <v>21835.978114128469</v>
      </c>
      <c r="DC1869" s="77">
        <v>428.60232122030828</v>
      </c>
      <c r="DD1869" s="77">
        <v>13939.56097345679</v>
      </c>
      <c r="DE1869" s="77">
        <v>7467.8148194507376</v>
      </c>
      <c r="DF1869" s="77">
        <v>0</v>
      </c>
      <c r="DG1869" s="77">
        <v>0</v>
      </c>
      <c r="DH1869" s="77">
        <v>0</v>
      </c>
      <c r="DI1869" s="77">
        <v>1263.5534246223654</v>
      </c>
      <c r="DJ1869" s="77">
        <v>2.1403660977064369E-10</v>
      </c>
      <c r="DL1869" s="77">
        <v>0</v>
      </c>
      <c r="DM1869" s="77">
        <v>0</v>
      </c>
      <c r="DN1869" s="77">
        <v>0</v>
      </c>
      <c r="DO1869" s="77">
        <v>0</v>
      </c>
      <c r="DP1869" s="77">
        <v>0</v>
      </c>
      <c r="DQ1869" s="77">
        <v>0</v>
      </c>
      <c r="DR1869" s="77">
        <v>0</v>
      </c>
      <c r="DS1869" s="77">
        <v>0</v>
      </c>
      <c r="DT1869" s="77">
        <v>0</v>
      </c>
      <c r="DU1869" s="77">
        <v>0</v>
      </c>
      <c r="DV1869" s="77">
        <v>2.7044669127025767E-7</v>
      </c>
      <c r="DW1869" s="77">
        <v>2.7044669127025767E-7</v>
      </c>
      <c r="GE1869" s="77" t="s">
        <v>427</v>
      </c>
      <c r="GF1869" s="77" t="s">
        <v>155</v>
      </c>
      <c r="GG1869" s="77" t="s">
        <v>440</v>
      </c>
      <c r="GH1869" s="77" t="s">
        <v>439</v>
      </c>
      <c r="GI1869" s="77">
        <v>2023</v>
      </c>
      <c r="GJ1869" s="77" t="s">
        <v>303</v>
      </c>
      <c r="GK1869" s="77">
        <v>1.6845772405344459</v>
      </c>
      <c r="GL1869" s="77">
        <v>758.70438200000001</v>
      </c>
      <c r="GM1869" s="77">
        <v>2023</v>
      </c>
      <c r="GN1869" s="77" t="s">
        <v>175</v>
      </c>
      <c r="GO1869" s="77">
        <v>5.3000000000000005E-2</v>
      </c>
      <c r="GP1869" s="77">
        <v>3</v>
      </c>
      <c r="GQ1869" s="77">
        <v>0</v>
      </c>
      <c r="GR1869" s="77" t="s">
        <v>423</v>
      </c>
      <c r="GS1869" s="77">
        <v>0</v>
      </c>
      <c r="GT1869" s="77">
        <v>0</v>
      </c>
      <c r="GU1869" s="77">
        <v>5.5966209081309407E-2</v>
      </c>
      <c r="GV1869" s="77">
        <v>9.4279402057366041E-2</v>
      </c>
      <c r="GW1869" s="77">
        <v>5.5966209081309407E-2</v>
      </c>
      <c r="GX1869" s="77">
        <v>9.4279402057366041E-2</v>
      </c>
      <c r="GY1869" s="77">
        <v>5.5966209081309407E-2</v>
      </c>
      <c r="GZ1869" s="77">
        <v>9.4279402057366041E-2</v>
      </c>
    </row>
    <row r="1870" spans="98:208" x14ac:dyDescent="0.25">
      <c r="CT1870" s="77" t="s">
        <v>155</v>
      </c>
      <c r="CU1870" s="77" t="s">
        <v>459</v>
      </c>
      <c r="CV1870" s="77" t="s">
        <v>488</v>
      </c>
      <c r="CW1870" s="77">
        <v>2020</v>
      </c>
      <c r="CX1870" s="77">
        <v>0</v>
      </c>
      <c r="CY1870" s="77">
        <v>0</v>
      </c>
      <c r="CZ1870" s="77">
        <v>0</v>
      </c>
      <c r="DA1870" s="77">
        <v>0</v>
      </c>
      <c r="DB1870" s="77">
        <v>21083.842824224452</v>
      </c>
      <c r="DC1870" s="77">
        <v>409.22373582039609</v>
      </c>
      <c r="DD1870" s="77">
        <v>13469.087812378701</v>
      </c>
      <c r="DE1870" s="77">
        <v>7205.5312760252637</v>
      </c>
      <c r="DF1870" s="77">
        <v>1219.5839681183377</v>
      </c>
      <c r="DG1870" s="77">
        <v>0</v>
      </c>
      <c r="DH1870" s="77">
        <v>0</v>
      </c>
      <c r="DI1870" s="77">
        <v>0</v>
      </c>
      <c r="DJ1870" s="77">
        <v>9.2311390148926223E-9</v>
      </c>
      <c r="DL1870" s="77">
        <v>0</v>
      </c>
      <c r="DM1870" s="77">
        <v>1.1258149150034747E-5</v>
      </c>
      <c r="DN1870" s="77">
        <v>1.1258149150034747E-5</v>
      </c>
      <c r="DO1870" s="77">
        <v>0</v>
      </c>
      <c r="DP1870" s="77">
        <v>0</v>
      </c>
      <c r="DQ1870" s="77">
        <v>0</v>
      </c>
      <c r="DR1870" s="77">
        <v>0</v>
      </c>
      <c r="DS1870" s="77">
        <v>0</v>
      </c>
      <c r="DT1870" s="77">
        <v>0</v>
      </c>
      <c r="DU1870" s="77">
        <v>0</v>
      </c>
      <c r="DV1870" s="77">
        <v>0</v>
      </c>
      <c r="DW1870" s="77">
        <v>0</v>
      </c>
      <c r="GE1870" s="77" t="s">
        <v>422</v>
      </c>
      <c r="GF1870" s="77" t="s">
        <v>155</v>
      </c>
      <c r="GG1870" s="77" t="s">
        <v>440</v>
      </c>
      <c r="GH1870" s="77" t="s">
        <v>439</v>
      </c>
      <c r="GI1870" s="77">
        <v>2024</v>
      </c>
      <c r="GJ1870" s="77" t="s">
        <v>305</v>
      </c>
      <c r="GK1870" s="77">
        <v>0.71896016785820926</v>
      </c>
      <c r="GL1870" s="77">
        <v>758.70438200000001</v>
      </c>
      <c r="GM1870" s="77">
        <v>2024</v>
      </c>
      <c r="GN1870" s="77" t="s">
        <v>175</v>
      </c>
      <c r="GO1870" s="77">
        <v>0.13250000000000001</v>
      </c>
      <c r="GP1870" s="77">
        <v>3</v>
      </c>
      <c r="GQ1870" s="77">
        <v>0</v>
      </c>
      <c r="GR1870" s="77" t="s">
        <v>423</v>
      </c>
      <c r="GS1870" s="77">
        <v>0</v>
      </c>
      <c r="GT1870" s="77">
        <v>0</v>
      </c>
      <c r="GU1870" s="77">
        <v>0</v>
      </c>
      <c r="GV1870" s="77">
        <v>0</v>
      </c>
      <c r="GW1870" s="77">
        <v>0.1527377521613833</v>
      </c>
      <c r="GX1870" s="77">
        <v>0.10981235993223371</v>
      </c>
      <c r="GY1870" s="77">
        <v>0.1527377521613833</v>
      </c>
      <c r="GZ1870" s="77">
        <v>0.10981235993223371</v>
      </c>
    </row>
    <row r="1871" spans="98:208" x14ac:dyDescent="0.25">
      <c r="CT1871" s="77" t="s">
        <v>155</v>
      </c>
      <c r="CU1871" s="77" t="s">
        <v>459</v>
      </c>
      <c r="CV1871" s="77" t="s">
        <v>488</v>
      </c>
      <c r="CW1871" s="77">
        <v>2021</v>
      </c>
      <c r="CX1871" s="77">
        <v>0</v>
      </c>
      <c r="CY1871" s="77">
        <v>0</v>
      </c>
      <c r="CZ1871" s="77">
        <v>0</v>
      </c>
      <c r="DA1871" s="77">
        <v>0</v>
      </c>
      <c r="DB1871" s="77">
        <v>21083.842824224452</v>
      </c>
      <c r="DC1871" s="77">
        <v>409.22373582039609</v>
      </c>
      <c r="DD1871" s="77">
        <v>13469.087812378701</v>
      </c>
      <c r="DE1871" s="77">
        <v>7205.5312760252637</v>
      </c>
      <c r="DF1871" s="77">
        <v>1219.5839681183377</v>
      </c>
      <c r="DG1871" s="77">
        <v>1219.5839681183377</v>
      </c>
      <c r="DH1871" s="77">
        <v>0</v>
      </c>
      <c r="DI1871" s="77">
        <v>0</v>
      </c>
      <c r="DJ1871" s="77">
        <v>9.2311390148926223E-9</v>
      </c>
      <c r="DL1871" s="77">
        <v>0</v>
      </c>
      <c r="DM1871" s="77">
        <v>1.1258149150034747E-5</v>
      </c>
      <c r="DN1871" s="77">
        <v>1.1258149150034747E-5</v>
      </c>
      <c r="DO1871" s="77">
        <v>0</v>
      </c>
      <c r="DP1871" s="77">
        <v>1.1258149150034747E-5</v>
      </c>
      <c r="DQ1871" s="77">
        <v>1.1258149150034747E-5</v>
      </c>
      <c r="DR1871" s="77">
        <v>0</v>
      </c>
      <c r="DS1871" s="77">
        <v>0</v>
      </c>
      <c r="DT1871" s="77">
        <v>0</v>
      </c>
      <c r="DU1871" s="77">
        <v>0</v>
      </c>
      <c r="DV1871" s="77">
        <v>0</v>
      </c>
      <c r="DW1871" s="77">
        <v>0</v>
      </c>
      <c r="GE1871" s="77" t="s">
        <v>425</v>
      </c>
      <c r="GF1871" s="77" t="s">
        <v>155</v>
      </c>
      <c r="GG1871" s="77" t="s">
        <v>440</v>
      </c>
      <c r="GH1871" s="77" t="s">
        <v>439</v>
      </c>
      <c r="GI1871" s="77">
        <v>2024</v>
      </c>
      <c r="GJ1871" s="77" t="s">
        <v>301</v>
      </c>
      <c r="GK1871" s="77">
        <v>3.0714971986151038</v>
      </c>
      <c r="GL1871" s="77">
        <v>758.70438200000001</v>
      </c>
      <c r="GM1871" s="77">
        <v>2024</v>
      </c>
      <c r="GN1871" s="77" t="s">
        <v>175</v>
      </c>
      <c r="GO1871" s="77">
        <v>5.3000000000000005E-2</v>
      </c>
      <c r="GP1871" s="77">
        <v>3</v>
      </c>
      <c r="GQ1871" s="77">
        <v>0</v>
      </c>
      <c r="GR1871" s="77" t="s">
        <v>423</v>
      </c>
      <c r="GS1871" s="77">
        <v>0</v>
      </c>
      <c r="GT1871" s="77">
        <v>0</v>
      </c>
      <c r="GU1871" s="77">
        <v>0</v>
      </c>
      <c r="GV1871" s="77">
        <v>0</v>
      </c>
      <c r="GW1871" s="77">
        <v>5.5966209081309407E-2</v>
      </c>
      <c r="GX1871" s="77">
        <v>0.17190005441034903</v>
      </c>
      <c r="GY1871" s="77">
        <v>5.5966209081309407E-2</v>
      </c>
      <c r="GZ1871" s="77">
        <v>0.17190005441034903</v>
      </c>
    </row>
    <row r="1872" spans="98:208" x14ac:dyDescent="0.25">
      <c r="CT1872" s="77" t="s">
        <v>155</v>
      </c>
      <c r="CU1872" s="77" t="s">
        <v>459</v>
      </c>
      <c r="CV1872" s="77" t="s">
        <v>488</v>
      </c>
      <c r="CW1872" s="77">
        <v>2022</v>
      </c>
      <c r="CX1872" s="77">
        <v>0</v>
      </c>
      <c r="CY1872" s="77">
        <v>0</v>
      </c>
      <c r="CZ1872" s="77">
        <v>0</v>
      </c>
      <c r="DA1872" s="77">
        <v>0</v>
      </c>
      <c r="DB1872" s="77">
        <v>21083.842824224452</v>
      </c>
      <c r="DC1872" s="77">
        <v>409.22373582039609</v>
      </c>
      <c r="DD1872" s="77">
        <v>13469.087812378701</v>
      </c>
      <c r="DE1872" s="77">
        <v>7205.5312760252637</v>
      </c>
      <c r="DF1872" s="77">
        <v>1219.5839681183377</v>
      </c>
      <c r="DG1872" s="77">
        <v>1219.5839681183377</v>
      </c>
      <c r="DH1872" s="77">
        <v>1219.5839681183377</v>
      </c>
      <c r="DI1872" s="77">
        <v>0</v>
      </c>
      <c r="DJ1872" s="77">
        <v>9.2311390148926223E-9</v>
      </c>
      <c r="DL1872" s="77">
        <v>0</v>
      </c>
      <c r="DM1872" s="77">
        <v>1.1258149150034747E-5</v>
      </c>
      <c r="DN1872" s="77">
        <v>1.1258149150034747E-5</v>
      </c>
      <c r="DO1872" s="77">
        <v>0</v>
      </c>
      <c r="DP1872" s="77">
        <v>1.1258149150034747E-5</v>
      </c>
      <c r="DQ1872" s="77">
        <v>1.1258149150034747E-5</v>
      </c>
      <c r="DR1872" s="77">
        <v>0</v>
      </c>
      <c r="DS1872" s="77">
        <v>1.1258149150034747E-5</v>
      </c>
      <c r="DT1872" s="77">
        <v>1.1258149150034747E-5</v>
      </c>
      <c r="DU1872" s="77">
        <v>0</v>
      </c>
      <c r="DV1872" s="77">
        <v>0</v>
      </c>
      <c r="DW1872" s="77">
        <v>0</v>
      </c>
      <c r="GE1872" s="77" t="s">
        <v>427</v>
      </c>
      <c r="GF1872" s="77" t="s">
        <v>155</v>
      </c>
      <c r="GG1872" s="77" t="s">
        <v>440</v>
      </c>
      <c r="GH1872" s="77" t="s">
        <v>439</v>
      </c>
      <c r="GI1872" s="77">
        <v>2024</v>
      </c>
      <c r="GJ1872" s="77" t="s">
        <v>303</v>
      </c>
      <c r="GK1872" s="77">
        <v>1.6845772405344459</v>
      </c>
      <c r="GL1872" s="77">
        <v>758.70438200000001</v>
      </c>
      <c r="GM1872" s="77">
        <v>2024</v>
      </c>
      <c r="GN1872" s="77" t="s">
        <v>175</v>
      </c>
      <c r="GO1872" s="77">
        <v>5.3000000000000005E-2</v>
      </c>
      <c r="GP1872" s="77">
        <v>3</v>
      </c>
      <c r="GQ1872" s="77">
        <v>0</v>
      </c>
      <c r="GR1872" s="77" t="s">
        <v>423</v>
      </c>
      <c r="GS1872" s="77">
        <v>0</v>
      </c>
      <c r="GT1872" s="77">
        <v>0</v>
      </c>
      <c r="GU1872" s="77">
        <v>0</v>
      </c>
      <c r="GV1872" s="77">
        <v>0</v>
      </c>
      <c r="GW1872" s="77">
        <v>5.5966209081309407E-2</v>
      </c>
      <c r="GX1872" s="77">
        <v>9.4279402057366041E-2</v>
      </c>
      <c r="GY1872" s="77">
        <v>5.5966209081309407E-2</v>
      </c>
      <c r="GZ1872" s="77">
        <v>9.4279402057366041E-2</v>
      </c>
    </row>
    <row r="1873" spans="98:208" x14ac:dyDescent="0.25">
      <c r="CT1873" s="77" t="s">
        <v>155</v>
      </c>
      <c r="CU1873" s="77" t="s">
        <v>459</v>
      </c>
      <c r="CV1873" s="77" t="s">
        <v>488</v>
      </c>
      <c r="CW1873" s="77">
        <v>2023</v>
      </c>
      <c r="CX1873" s="77">
        <v>0</v>
      </c>
      <c r="CY1873" s="77">
        <v>0</v>
      </c>
      <c r="CZ1873" s="77">
        <v>0</v>
      </c>
      <c r="DA1873" s="77">
        <v>0</v>
      </c>
      <c r="DB1873" s="77">
        <v>21835.978114130408</v>
      </c>
      <c r="DC1873" s="77">
        <v>428.60232122028339</v>
      </c>
      <c r="DD1873" s="77">
        <v>13939.56097345755</v>
      </c>
      <c r="DE1873" s="77">
        <v>7467.8148194525338</v>
      </c>
      <c r="DF1873" s="77">
        <v>0</v>
      </c>
      <c r="DG1873" s="77">
        <v>1263.5534246225047</v>
      </c>
      <c r="DH1873" s="77">
        <v>1263.5534246225047</v>
      </c>
      <c r="DI1873" s="77">
        <v>1263.5534246225047</v>
      </c>
      <c r="DJ1873" s="77">
        <v>9.2311390148926223E-9</v>
      </c>
      <c r="DL1873" s="77">
        <v>0</v>
      </c>
      <c r="DM1873" s="77">
        <v>0</v>
      </c>
      <c r="DN1873" s="77">
        <v>0</v>
      </c>
      <c r="DO1873" s="77">
        <v>0</v>
      </c>
      <c r="DP1873" s="77">
        <v>1.1664037315433987E-5</v>
      </c>
      <c r="DQ1873" s="77">
        <v>1.1664037315433987E-5</v>
      </c>
      <c r="DR1873" s="77">
        <v>0</v>
      </c>
      <c r="DS1873" s="77">
        <v>1.1664037315433987E-5</v>
      </c>
      <c r="DT1873" s="77">
        <v>1.1664037315433987E-5</v>
      </c>
      <c r="DU1873" s="77">
        <v>0</v>
      </c>
      <c r="DV1873" s="77">
        <v>1.1664037315433987E-5</v>
      </c>
      <c r="DW1873" s="77">
        <v>1.1664037315433987E-5</v>
      </c>
      <c r="GE1873" s="77" t="s">
        <v>422</v>
      </c>
      <c r="GF1873" s="77" t="s">
        <v>155</v>
      </c>
      <c r="GG1873" s="77" t="s">
        <v>440</v>
      </c>
      <c r="GH1873" s="77" t="s">
        <v>439</v>
      </c>
      <c r="GI1873" s="77">
        <v>2025</v>
      </c>
      <c r="GJ1873" s="77" t="s">
        <v>305</v>
      </c>
      <c r="GK1873" s="77">
        <v>0.71896016785820926</v>
      </c>
      <c r="GL1873" s="77">
        <v>758.70438200000001</v>
      </c>
      <c r="GM1873" s="77">
        <v>2025</v>
      </c>
      <c r="GN1873" s="77" t="s">
        <v>175</v>
      </c>
      <c r="GO1873" s="77">
        <v>0.13250000000000001</v>
      </c>
      <c r="GP1873" s="77">
        <v>3</v>
      </c>
      <c r="GQ1873" s="77">
        <v>0</v>
      </c>
      <c r="GR1873" s="77" t="s">
        <v>423</v>
      </c>
      <c r="GS1873" s="77">
        <v>0</v>
      </c>
      <c r="GT1873" s="77">
        <v>0</v>
      </c>
      <c r="GU1873" s="77">
        <v>0</v>
      </c>
      <c r="GV1873" s="77">
        <v>0</v>
      </c>
      <c r="GW1873" s="77">
        <v>0</v>
      </c>
      <c r="GX1873" s="77">
        <v>0</v>
      </c>
      <c r="GY1873" s="77">
        <v>0.1527377521613833</v>
      </c>
      <c r="GZ1873" s="77">
        <v>0.10981235993223371</v>
      </c>
    </row>
    <row r="1874" spans="98:208" x14ac:dyDescent="0.25">
      <c r="CT1874" s="77" t="s">
        <v>155</v>
      </c>
      <c r="CU1874" s="77" t="s">
        <v>459</v>
      </c>
      <c r="CV1874" s="77" t="s">
        <v>488</v>
      </c>
      <c r="CW1874" s="77">
        <v>2024</v>
      </c>
      <c r="CX1874" s="77">
        <v>0</v>
      </c>
      <c r="CY1874" s="77">
        <v>0</v>
      </c>
      <c r="CZ1874" s="77">
        <v>0</v>
      </c>
      <c r="DA1874" s="77">
        <v>0</v>
      </c>
      <c r="DB1874" s="77">
        <v>21835.978114130408</v>
      </c>
      <c r="DC1874" s="77">
        <v>428.60232122028339</v>
      </c>
      <c r="DD1874" s="77">
        <v>13939.56097345755</v>
      </c>
      <c r="DE1874" s="77">
        <v>7467.8148194525338</v>
      </c>
      <c r="DF1874" s="77">
        <v>0</v>
      </c>
      <c r="DG1874" s="77">
        <v>0</v>
      </c>
      <c r="DH1874" s="77">
        <v>1263.5534246225047</v>
      </c>
      <c r="DI1874" s="77">
        <v>1263.5534246225047</v>
      </c>
      <c r="DJ1874" s="77">
        <v>9.2311390148926223E-9</v>
      </c>
      <c r="DL1874" s="77">
        <v>0</v>
      </c>
      <c r="DM1874" s="77">
        <v>0</v>
      </c>
      <c r="DN1874" s="77">
        <v>0</v>
      </c>
      <c r="DO1874" s="77">
        <v>0</v>
      </c>
      <c r="DP1874" s="77">
        <v>0</v>
      </c>
      <c r="DQ1874" s="77">
        <v>0</v>
      </c>
      <c r="DR1874" s="77">
        <v>0</v>
      </c>
      <c r="DS1874" s="77">
        <v>1.1664037315433987E-5</v>
      </c>
      <c r="DT1874" s="77">
        <v>1.1664037315433987E-5</v>
      </c>
      <c r="DU1874" s="77">
        <v>0</v>
      </c>
      <c r="DV1874" s="77">
        <v>1.1664037315433987E-5</v>
      </c>
      <c r="DW1874" s="77">
        <v>1.1664037315433987E-5</v>
      </c>
      <c r="GE1874" s="77" t="s">
        <v>425</v>
      </c>
      <c r="GF1874" s="77" t="s">
        <v>155</v>
      </c>
      <c r="GG1874" s="77" t="s">
        <v>440</v>
      </c>
      <c r="GH1874" s="77" t="s">
        <v>439</v>
      </c>
      <c r="GI1874" s="77">
        <v>2025</v>
      </c>
      <c r="GJ1874" s="77" t="s">
        <v>301</v>
      </c>
      <c r="GK1874" s="77">
        <v>3.0714971986151038</v>
      </c>
      <c r="GL1874" s="77">
        <v>758.70438200000001</v>
      </c>
      <c r="GM1874" s="77">
        <v>2025</v>
      </c>
      <c r="GN1874" s="77" t="s">
        <v>175</v>
      </c>
      <c r="GO1874" s="77">
        <v>5.3000000000000005E-2</v>
      </c>
      <c r="GP1874" s="77">
        <v>3</v>
      </c>
      <c r="GQ1874" s="77">
        <v>0</v>
      </c>
      <c r="GR1874" s="77" t="s">
        <v>423</v>
      </c>
      <c r="GS1874" s="77">
        <v>0</v>
      </c>
      <c r="GT1874" s="77">
        <v>0</v>
      </c>
      <c r="GU1874" s="77">
        <v>0</v>
      </c>
      <c r="GV1874" s="77">
        <v>0</v>
      </c>
      <c r="GW1874" s="77">
        <v>0</v>
      </c>
      <c r="GX1874" s="77">
        <v>0</v>
      </c>
      <c r="GY1874" s="77">
        <v>5.5966209081309407E-2</v>
      </c>
      <c r="GZ1874" s="77">
        <v>0.17190005441034903</v>
      </c>
    </row>
    <row r="1875" spans="98:208" x14ac:dyDescent="0.25">
      <c r="CT1875" s="77" t="s">
        <v>155</v>
      </c>
      <c r="CU1875" s="77" t="s">
        <v>459</v>
      </c>
      <c r="CV1875" s="77" t="s">
        <v>488</v>
      </c>
      <c r="CW1875" s="77">
        <v>2025</v>
      </c>
      <c r="CX1875" s="77">
        <v>0</v>
      </c>
      <c r="CY1875" s="77">
        <v>0</v>
      </c>
      <c r="CZ1875" s="77">
        <v>0</v>
      </c>
      <c r="DA1875" s="77">
        <v>0</v>
      </c>
      <c r="DB1875" s="77">
        <v>21835.978114130408</v>
      </c>
      <c r="DC1875" s="77">
        <v>428.60232122028339</v>
      </c>
      <c r="DD1875" s="77">
        <v>13939.56097345755</v>
      </c>
      <c r="DE1875" s="77">
        <v>7467.8148194525338</v>
      </c>
      <c r="DF1875" s="77">
        <v>0</v>
      </c>
      <c r="DG1875" s="77">
        <v>0</v>
      </c>
      <c r="DH1875" s="77">
        <v>0</v>
      </c>
      <c r="DI1875" s="77">
        <v>1263.5534246225047</v>
      </c>
      <c r="DJ1875" s="77">
        <v>9.2311390148926223E-9</v>
      </c>
      <c r="DL1875" s="77">
        <v>0</v>
      </c>
      <c r="DM1875" s="77">
        <v>0</v>
      </c>
      <c r="DN1875" s="77">
        <v>0</v>
      </c>
      <c r="DO1875" s="77">
        <v>0</v>
      </c>
      <c r="DP1875" s="77">
        <v>0</v>
      </c>
      <c r="DQ1875" s="77">
        <v>0</v>
      </c>
      <c r="DR1875" s="77">
        <v>0</v>
      </c>
      <c r="DS1875" s="77">
        <v>0</v>
      </c>
      <c r="DT1875" s="77">
        <v>0</v>
      </c>
      <c r="DU1875" s="77">
        <v>0</v>
      </c>
      <c r="DV1875" s="77">
        <v>1.1664037315433987E-5</v>
      </c>
      <c r="DW1875" s="77">
        <v>1.1664037315433987E-5</v>
      </c>
      <c r="GE1875" s="77" t="s">
        <v>427</v>
      </c>
      <c r="GF1875" s="77" t="s">
        <v>155</v>
      </c>
      <c r="GG1875" s="77" t="s">
        <v>440</v>
      </c>
      <c r="GH1875" s="77" t="s">
        <v>439</v>
      </c>
      <c r="GI1875" s="77">
        <v>2025</v>
      </c>
      <c r="GJ1875" s="77" t="s">
        <v>303</v>
      </c>
      <c r="GK1875" s="77">
        <v>1.6845772405344459</v>
      </c>
      <c r="GL1875" s="77">
        <v>758.70438200000001</v>
      </c>
      <c r="GM1875" s="77">
        <v>2025</v>
      </c>
      <c r="GN1875" s="77" t="s">
        <v>175</v>
      </c>
      <c r="GO1875" s="77">
        <v>5.3000000000000005E-2</v>
      </c>
      <c r="GP1875" s="77">
        <v>3</v>
      </c>
      <c r="GQ1875" s="77">
        <v>0</v>
      </c>
      <c r="GR1875" s="77" t="s">
        <v>423</v>
      </c>
      <c r="GS1875" s="77">
        <v>0</v>
      </c>
      <c r="GT1875" s="77">
        <v>0</v>
      </c>
      <c r="GU1875" s="77">
        <v>0</v>
      </c>
      <c r="GV1875" s="77">
        <v>0</v>
      </c>
      <c r="GW1875" s="77">
        <v>0</v>
      </c>
      <c r="GX1875" s="77">
        <v>0</v>
      </c>
      <c r="GY1875" s="77">
        <v>5.5966209081309407E-2</v>
      </c>
      <c r="GZ1875" s="77">
        <v>9.4279402057366041E-2</v>
      </c>
    </row>
    <row r="1876" spans="98:208" x14ac:dyDescent="0.25">
      <c r="CT1876" s="77" t="s">
        <v>155</v>
      </c>
      <c r="CU1876" s="77" t="s">
        <v>461</v>
      </c>
      <c r="CV1876" s="77" t="s">
        <v>300</v>
      </c>
      <c r="CW1876" s="77">
        <v>2020</v>
      </c>
      <c r="CX1876" s="77">
        <v>0</v>
      </c>
      <c r="CY1876" s="77">
        <v>0</v>
      </c>
      <c r="CZ1876" s="77">
        <v>0</v>
      </c>
      <c r="DA1876" s="77">
        <v>0</v>
      </c>
      <c r="DB1876" s="77">
        <v>14146.13064133415</v>
      </c>
      <c r="DC1876" s="77">
        <v>222.22942162785611</v>
      </c>
      <c r="DD1876" s="77">
        <v>8585.7228092489349</v>
      </c>
      <c r="DE1876" s="77">
        <v>5338.1784104573617</v>
      </c>
      <c r="DF1876" s="77">
        <v>813.21078921314472</v>
      </c>
      <c r="DG1876" s="77">
        <v>0</v>
      </c>
      <c r="DH1876" s="77">
        <v>0</v>
      </c>
      <c r="DI1876" s="77">
        <v>0</v>
      </c>
      <c r="DJ1876" s="77">
        <v>2.6594838126376471E-6</v>
      </c>
      <c r="DL1876" s="77">
        <v>0</v>
      </c>
      <c r="DM1876" s="77">
        <v>2.1627209301746443E-3</v>
      </c>
      <c r="DN1876" s="77">
        <v>2.1627209301746443E-3</v>
      </c>
      <c r="DO1876" s="77">
        <v>0</v>
      </c>
      <c r="DP1876" s="77">
        <v>0</v>
      </c>
      <c r="DQ1876" s="77">
        <v>0</v>
      </c>
      <c r="DR1876" s="77">
        <v>0</v>
      </c>
      <c r="DS1876" s="77">
        <v>0</v>
      </c>
      <c r="DT1876" s="77">
        <v>0</v>
      </c>
      <c r="DU1876" s="77">
        <v>0</v>
      </c>
      <c r="DV1876" s="77">
        <v>0</v>
      </c>
      <c r="DW1876" s="77">
        <v>0</v>
      </c>
      <c r="GE1876" s="77" t="s">
        <v>422</v>
      </c>
      <c r="GF1876" s="77" t="s">
        <v>155</v>
      </c>
      <c r="GG1876" s="77" t="s">
        <v>440</v>
      </c>
      <c r="GH1876" s="77" t="s">
        <v>446</v>
      </c>
      <c r="GI1876" s="77">
        <v>2021</v>
      </c>
      <c r="GJ1876" s="77" t="s">
        <v>305</v>
      </c>
      <c r="GK1876" s="77">
        <v>3.6425060683954458E-2</v>
      </c>
      <c r="GL1876" s="77">
        <v>758.70438200000001</v>
      </c>
      <c r="GM1876" s="77">
        <v>2021</v>
      </c>
      <c r="GN1876" s="77" t="s">
        <v>175</v>
      </c>
      <c r="GO1876" s="77">
        <v>0.13250000000000001</v>
      </c>
      <c r="GP1876" s="77">
        <v>3</v>
      </c>
      <c r="GQ1876" s="77">
        <v>0</v>
      </c>
      <c r="GR1876" s="77" t="s">
        <v>423</v>
      </c>
      <c r="GS1876" s="77">
        <v>0.1527377521613833</v>
      </c>
      <c r="GT1876" s="77">
        <v>5.5634818912091832E-3</v>
      </c>
      <c r="GU1876" s="77">
        <v>0.1527377521613833</v>
      </c>
      <c r="GV1876" s="77">
        <v>5.5634818912091832E-3</v>
      </c>
      <c r="GW1876" s="77">
        <v>0</v>
      </c>
      <c r="GX1876" s="77">
        <v>0</v>
      </c>
      <c r="GY1876" s="77">
        <v>0</v>
      </c>
      <c r="GZ1876" s="77">
        <v>0</v>
      </c>
    </row>
    <row r="1877" spans="98:208" x14ac:dyDescent="0.25">
      <c r="CT1877" s="77" t="s">
        <v>155</v>
      </c>
      <c r="CU1877" s="77" t="s">
        <v>461</v>
      </c>
      <c r="CV1877" s="77" t="s">
        <v>300</v>
      </c>
      <c r="CW1877" s="77">
        <v>2021</v>
      </c>
      <c r="CX1877" s="77">
        <v>0</v>
      </c>
      <c r="CY1877" s="77">
        <v>0</v>
      </c>
      <c r="CZ1877" s="77">
        <v>0</v>
      </c>
      <c r="DA1877" s="77">
        <v>0</v>
      </c>
      <c r="DB1877" s="77">
        <v>14146.13064133415</v>
      </c>
      <c r="DC1877" s="77">
        <v>222.22942162785611</v>
      </c>
      <c r="DD1877" s="77">
        <v>8585.7228092489349</v>
      </c>
      <c r="DE1877" s="77">
        <v>5338.1784104573617</v>
      </c>
      <c r="DF1877" s="77">
        <v>813.21078921314472</v>
      </c>
      <c r="DG1877" s="77">
        <v>813.21078921314472</v>
      </c>
      <c r="DH1877" s="77">
        <v>0</v>
      </c>
      <c r="DI1877" s="77">
        <v>0</v>
      </c>
      <c r="DJ1877" s="77">
        <v>2.6594838126376471E-6</v>
      </c>
      <c r="DL1877" s="77">
        <v>0</v>
      </c>
      <c r="DM1877" s="77">
        <v>2.1627209301746443E-3</v>
      </c>
      <c r="DN1877" s="77">
        <v>2.1627209301746443E-3</v>
      </c>
      <c r="DO1877" s="77">
        <v>0</v>
      </c>
      <c r="DP1877" s="77">
        <v>2.1627209301746443E-3</v>
      </c>
      <c r="DQ1877" s="77">
        <v>2.1627209301746443E-3</v>
      </c>
      <c r="DR1877" s="77">
        <v>0</v>
      </c>
      <c r="DS1877" s="77">
        <v>0</v>
      </c>
      <c r="DT1877" s="77">
        <v>0</v>
      </c>
      <c r="DU1877" s="77">
        <v>0</v>
      </c>
      <c r="DV1877" s="77">
        <v>0</v>
      </c>
      <c r="DW1877" s="77">
        <v>0</v>
      </c>
      <c r="GE1877" s="77" t="s">
        <v>425</v>
      </c>
      <c r="GF1877" s="77" t="s">
        <v>155</v>
      </c>
      <c r="GG1877" s="77" t="s">
        <v>440</v>
      </c>
      <c r="GH1877" s="77" t="s">
        <v>446</v>
      </c>
      <c r="GI1877" s="77">
        <v>2021</v>
      </c>
      <c r="GJ1877" s="77" t="s">
        <v>301</v>
      </c>
      <c r="GK1877" s="77">
        <v>1.58087245254323E-3</v>
      </c>
      <c r="GL1877" s="77">
        <v>758.70438200000001</v>
      </c>
      <c r="GM1877" s="77">
        <v>2021</v>
      </c>
      <c r="GN1877" s="77" t="s">
        <v>175</v>
      </c>
      <c r="GO1877" s="77">
        <v>5.3000000000000005E-2</v>
      </c>
      <c r="GP1877" s="77">
        <v>3</v>
      </c>
      <c r="GQ1877" s="77">
        <v>0</v>
      </c>
      <c r="GR1877" s="77" t="s">
        <v>423</v>
      </c>
      <c r="GS1877" s="77">
        <v>5.5966209081309407E-2</v>
      </c>
      <c r="GT1877" s="77">
        <v>8.8475438209916795E-5</v>
      </c>
      <c r="GU1877" s="77">
        <v>5.5966209081309407E-2</v>
      </c>
      <c r="GV1877" s="77">
        <v>8.8475438209916795E-5</v>
      </c>
      <c r="GW1877" s="77">
        <v>0</v>
      </c>
      <c r="GX1877" s="77">
        <v>0</v>
      </c>
      <c r="GY1877" s="77">
        <v>0</v>
      </c>
      <c r="GZ1877" s="77">
        <v>0</v>
      </c>
    </row>
    <row r="1878" spans="98:208" x14ac:dyDescent="0.25">
      <c r="CT1878" s="77" t="s">
        <v>155</v>
      </c>
      <c r="CU1878" s="77" t="s">
        <v>461</v>
      </c>
      <c r="CV1878" s="77" t="s">
        <v>300</v>
      </c>
      <c r="CW1878" s="77">
        <v>2022</v>
      </c>
      <c r="CX1878" s="77">
        <v>0</v>
      </c>
      <c r="CY1878" s="77">
        <v>0</v>
      </c>
      <c r="CZ1878" s="77">
        <v>0</v>
      </c>
      <c r="DA1878" s="77">
        <v>0</v>
      </c>
      <c r="DB1878" s="77">
        <v>14146.13064133415</v>
      </c>
      <c r="DC1878" s="77">
        <v>222.22942162785611</v>
      </c>
      <c r="DD1878" s="77">
        <v>8585.7228092489349</v>
      </c>
      <c r="DE1878" s="77">
        <v>5338.1784104573617</v>
      </c>
      <c r="DF1878" s="77">
        <v>813.21078921314472</v>
      </c>
      <c r="DG1878" s="77">
        <v>813.21078921314472</v>
      </c>
      <c r="DH1878" s="77">
        <v>813.21078921314472</v>
      </c>
      <c r="DI1878" s="77">
        <v>0</v>
      </c>
      <c r="DJ1878" s="77">
        <v>2.6594838126376471E-6</v>
      </c>
      <c r="DL1878" s="77">
        <v>0</v>
      </c>
      <c r="DM1878" s="77">
        <v>2.1627209301746443E-3</v>
      </c>
      <c r="DN1878" s="77">
        <v>2.1627209301746443E-3</v>
      </c>
      <c r="DO1878" s="77">
        <v>0</v>
      </c>
      <c r="DP1878" s="77">
        <v>2.1627209301746443E-3</v>
      </c>
      <c r="DQ1878" s="77">
        <v>2.1627209301746443E-3</v>
      </c>
      <c r="DR1878" s="77">
        <v>0</v>
      </c>
      <c r="DS1878" s="77">
        <v>2.1627209301746443E-3</v>
      </c>
      <c r="DT1878" s="77">
        <v>2.1627209301746443E-3</v>
      </c>
      <c r="DU1878" s="77">
        <v>0</v>
      </c>
      <c r="DV1878" s="77">
        <v>0</v>
      </c>
      <c r="DW1878" s="77">
        <v>0</v>
      </c>
      <c r="GE1878" s="77" t="s">
        <v>427</v>
      </c>
      <c r="GF1878" s="77" t="s">
        <v>155</v>
      </c>
      <c r="GG1878" s="77" t="s">
        <v>440</v>
      </c>
      <c r="GH1878" s="77" t="s">
        <v>446</v>
      </c>
      <c r="GI1878" s="77">
        <v>2021</v>
      </c>
      <c r="GJ1878" s="77" t="s">
        <v>303</v>
      </c>
      <c r="GK1878" s="77">
        <v>3.9894642198450722E-2</v>
      </c>
      <c r="GL1878" s="77">
        <v>758.70438200000001</v>
      </c>
      <c r="GM1878" s="77">
        <v>2021</v>
      </c>
      <c r="GN1878" s="77" t="s">
        <v>175</v>
      </c>
      <c r="GO1878" s="77">
        <v>5.3000000000000005E-2</v>
      </c>
      <c r="GP1878" s="77">
        <v>3</v>
      </c>
      <c r="GQ1878" s="77">
        <v>0</v>
      </c>
      <c r="GR1878" s="77" t="s">
        <v>423</v>
      </c>
      <c r="GS1878" s="77">
        <v>5.5966209081309407E-2</v>
      </c>
      <c r="GT1878" s="77">
        <v>2.2327518865025223E-3</v>
      </c>
      <c r="GU1878" s="77">
        <v>5.5966209081309407E-2</v>
      </c>
      <c r="GV1878" s="77">
        <v>2.2327518865025223E-3</v>
      </c>
      <c r="GW1878" s="77">
        <v>0</v>
      </c>
      <c r="GX1878" s="77">
        <v>0</v>
      </c>
      <c r="GY1878" s="77">
        <v>0</v>
      </c>
      <c r="GZ1878" s="77">
        <v>0</v>
      </c>
    </row>
    <row r="1879" spans="98:208" x14ac:dyDescent="0.25">
      <c r="CT1879" s="77" t="s">
        <v>155</v>
      </c>
      <c r="CU1879" s="77" t="s">
        <v>461</v>
      </c>
      <c r="CV1879" s="77" t="s">
        <v>300</v>
      </c>
      <c r="CW1879" s="77">
        <v>2023</v>
      </c>
      <c r="CX1879" s="77">
        <v>0</v>
      </c>
      <c r="CY1879" s="77">
        <v>0</v>
      </c>
      <c r="CZ1879" s="77">
        <v>0</v>
      </c>
      <c r="DA1879" s="77">
        <v>0</v>
      </c>
      <c r="DB1879" s="77">
        <v>14664.63755643832</v>
      </c>
      <c r="DC1879" s="77">
        <v>233.2300768079661</v>
      </c>
      <c r="DD1879" s="77">
        <v>8896.5159934296207</v>
      </c>
      <c r="DE1879" s="77">
        <v>5534.8914862007314</v>
      </c>
      <c r="DF1879" s="77">
        <v>0</v>
      </c>
      <c r="DG1879" s="77">
        <v>843.29420601064021</v>
      </c>
      <c r="DH1879" s="77">
        <v>843.29420601064021</v>
      </c>
      <c r="DI1879" s="77">
        <v>843.29420601064021</v>
      </c>
      <c r="DJ1879" s="77">
        <v>2.6594838126376471E-6</v>
      </c>
      <c r="DL1879" s="77">
        <v>0</v>
      </c>
      <c r="DM1879" s="77">
        <v>0</v>
      </c>
      <c r="DN1879" s="77">
        <v>0</v>
      </c>
      <c r="DO1879" s="77">
        <v>0</v>
      </c>
      <c r="DP1879" s="77">
        <v>2.2427272901764149E-3</v>
      </c>
      <c r="DQ1879" s="77">
        <v>2.2427272901764149E-3</v>
      </c>
      <c r="DR1879" s="77">
        <v>0</v>
      </c>
      <c r="DS1879" s="77">
        <v>2.2427272901764149E-3</v>
      </c>
      <c r="DT1879" s="77">
        <v>2.2427272901764149E-3</v>
      </c>
      <c r="DU1879" s="77">
        <v>0</v>
      </c>
      <c r="DV1879" s="77">
        <v>2.2427272901764149E-3</v>
      </c>
      <c r="DW1879" s="77">
        <v>2.2427272901764149E-3</v>
      </c>
      <c r="GE1879" s="77" t="s">
        <v>422</v>
      </c>
      <c r="GF1879" s="77" t="s">
        <v>155</v>
      </c>
      <c r="GG1879" s="77" t="s">
        <v>440</v>
      </c>
      <c r="GH1879" s="77" t="s">
        <v>446</v>
      </c>
      <c r="GI1879" s="77">
        <v>2022</v>
      </c>
      <c r="GJ1879" s="77" t="s">
        <v>305</v>
      </c>
      <c r="GK1879" s="77">
        <v>3.6425060683954458E-2</v>
      </c>
      <c r="GL1879" s="77">
        <v>758.70438200000001</v>
      </c>
      <c r="GM1879" s="77">
        <v>2022</v>
      </c>
      <c r="GN1879" s="77" t="s">
        <v>175</v>
      </c>
      <c r="GO1879" s="77">
        <v>0.13250000000000001</v>
      </c>
      <c r="GP1879" s="77">
        <v>3</v>
      </c>
      <c r="GQ1879" s="77">
        <v>0</v>
      </c>
      <c r="GR1879" s="77" t="s">
        <v>423</v>
      </c>
      <c r="GS1879" s="77">
        <v>0.1527377521613833</v>
      </c>
      <c r="GT1879" s="77">
        <v>5.5634818912091832E-3</v>
      </c>
      <c r="GU1879" s="77">
        <v>0.1527377521613833</v>
      </c>
      <c r="GV1879" s="77">
        <v>5.5634818912091832E-3</v>
      </c>
      <c r="GW1879" s="77">
        <v>0.1527377521613833</v>
      </c>
      <c r="GX1879" s="77">
        <v>5.5634818912091832E-3</v>
      </c>
      <c r="GY1879" s="77">
        <v>0</v>
      </c>
      <c r="GZ1879" s="77">
        <v>0</v>
      </c>
    </row>
    <row r="1880" spans="98:208" x14ac:dyDescent="0.25">
      <c r="CT1880" s="77" t="s">
        <v>155</v>
      </c>
      <c r="CU1880" s="77" t="s">
        <v>461</v>
      </c>
      <c r="CV1880" s="77" t="s">
        <v>300</v>
      </c>
      <c r="CW1880" s="77">
        <v>2024</v>
      </c>
      <c r="CX1880" s="77">
        <v>0</v>
      </c>
      <c r="CY1880" s="77">
        <v>0</v>
      </c>
      <c r="CZ1880" s="77">
        <v>0</v>
      </c>
      <c r="DA1880" s="77">
        <v>0</v>
      </c>
      <c r="DB1880" s="77">
        <v>14664.63755643832</v>
      </c>
      <c r="DC1880" s="77">
        <v>233.2300768079661</v>
      </c>
      <c r="DD1880" s="77">
        <v>8896.5159934296207</v>
      </c>
      <c r="DE1880" s="77">
        <v>5534.8914862007314</v>
      </c>
      <c r="DF1880" s="77">
        <v>0</v>
      </c>
      <c r="DG1880" s="77">
        <v>0</v>
      </c>
      <c r="DH1880" s="77">
        <v>843.29420601064021</v>
      </c>
      <c r="DI1880" s="77">
        <v>843.29420601064021</v>
      </c>
      <c r="DJ1880" s="77">
        <v>2.6594838126376471E-6</v>
      </c>
      <c r="DL1880" s="77">
        <v>0</v>
      </c>
      <c r="DM1880" s="77">
        <v>0</v>
      </c>
      <c r="DN1880" s="77">
        <v>0</v>
      </c>
      <c r="DO1880" s="77">
        <v>0</v>
      </c>
      <c r="DP1880" s="77">
        <v>0</v>
      </c>
      <c r="DQ1880" s="77">
        <v>0</v>
      </c>
      <c r="DR1880" s="77">
        <v>0</v>
      </c>
      <c r="DS1880" s="77">
        <v>2.2427272901764149E-3</v>
      </c>
      <c r="DT1880" s="77">
        <v>2.2427272901764149E-3</v>
      </c>
      <c r="DU1880" s="77">
        <v>0</v>
      </c>
      <c r="DV1880" s="77">
        <v>2.2427272901764149E-3</v>
      </c>
      <c r="DW1880" s="77">
        <v>2.2427272901764149E-3</v>
      </c>
      <c r="GE1880" s="77" t="s">
        <v>425</v>
      </c>
      <c r="GF1880" s="77" t="s">
        <v>155</v>
      </c>
      <c r="GG1880" s="77" t="s">
        <v>440</v>
      </c>
      <c r="GH1880" s="77" t="s">
        <v>446</v>
      </c>
      <c r="GI1880" s="77">
        <v>2022</v>
      </c>
      <c r="GJ1880" s="77" t="s">
        <v>301</v>
      </c>
      <c r="GK1880" s="77">
        <v>1.58087245254323E-3</v>
      </c>
      <c r="GL1880" s="77">
        <v>758.70438200000001</v>
      </c>
      <c r="GM1880" s="77">
        <v>2022</v>
      </c>
      <c r="GN1880" s="77" t="s">
        <v>175</v>
      </c>
      <c r="GO1880" s="77">
        <v>5.3000000000000005E-2</v>
      </c>
      <c r="GP1880" s="77">
        <v>3</v>
      </c>
      <c r="GQ1880" s="77">
        <v>0</v>
      </c>
      <c r="GR1880" s="77" t="s">
        <v>423</v>
      </c>
      <c r="GS1880" s="77">
        <v>5.5966209081309407E-2</v>
      </c>
      <c r="GT1880" s="77">
        <v>8.8475438209916795E-5</v>
      </c>
      <c r="GU1880" s="77">
        <v>5.5966209081309407E-2</v>
      </c>
      <c r="GV1880" s="77">
        <v>8.8475438209916795E-5</v>
      </c>
      <c r="GW1880" s="77">
        <v>5.5966209081309407E-2</v>
      </c>
      <c r="GX1880" s="77">
        <v>8.8475438209916795E-5</v>
      </c>
      <c r="GY1880" s="77">
        <v>0</v>
      </c>
      <c r="GZ1880" s="77">
        <v>0</v>
      </c>
    </row>
    <row r="1881" spans="98:208" x14ac:dyDescent="0.25">
      <c r="CT1881" s="77" t="s">
        <v>155</v>
      </c>
      <c r="CU1881" s="77" t="s">
        <v>461</v>
      </c>
      <c r="CV1881" s="77" t="s">
        <v>300</v>
      </c>
      <c r="CW1881" s="77">
        <v>2025</v>
      </c>
      <c r="CX1881" s="77">
        <v>0</v>
      </c>
      <c r="CY1881" s="77">
        <v>0</v>
      </c>
      <c r="CZ1881" s="77">
        <v>0</v>
      </c>
      <c r="DA1881" s="77">
        <v>0</v>
      </c>
      <c r="DB1881" s="77">
        <v>14664.63755643832</v>
      </c>
      <c r="DC1881" s="77">
        <v>233.2300768079661</v>
      </c>
      <c r="DD1881" s="77">
        <v>8896.5159934296207</v>
      </c>
      <c r="DE1881" s="77">
        <v>5534.8914862007314</v>
      </c>
      <c r="DF1881" s="77">
        <v>0</v>
      </c>
      <c r="DG1881" s="77">
        <v>0</v>
      </c>
      <c r="DH1881" s="77">
        <v>0</v>
      </c>
      <c r="DI1881" s="77">
        <v>843.29420601064021</v>
      </c>
      <c r="DJ1881" s="77">
        <v>2.6594838126376471E-6</v>
      </c>
      <c r="DL1881" s="77">
        <v>0</v>
      </c>
      <c r="DM1881" s="77">
        <v>0</v>
      </c>
      <c r="DN1881" s="77">
        <v>0</v>
      </c>
      <c r="DO1881" s="77">
        <v>0</v>
      </c>
      <c r="DP1881" s="77">
        <v>0</v>
      </c>
      <c r="DQ1881" s="77">
        <v>0</v>
      </c>
      <c r="DR1881" s="77">
        <v>0</v>
      </c>
      <c r="DS1881" s="77">
        <v>0</v>
      </c>
      <c r="DT1881" s="77">
        <v>0</v>
      </c>
      <c r="DU1881" s="77">
        <v>0</v>
      </c>
      <c r="DV1881" s="77">
        <v>2.2427272901764149E-3</v>
      </c>
      <c r="DW1881" s="77">
        <v>2.2427272901764149E-3</v>
      </c>
      <c r="GE1881" s="77" t="s">
        <v>427</v>
      </c>
      <c r="GF1881" s="77" t="s">
        <v>155</v>
      </c>
      <c r="GG1881" s="77" t="s">
        <v>440</v>
      </c>
      <c r="GH1881" s="77" t="s">
        <v>446</v>
      </c>
      <c r="GI1881" s="77">
        <v>2022</v>
      </c>
      <c r="GJ1881" s="77" t="s">
        <v>303</v>
      </c>
      <c r="GK1881" s="77">
        <v>3.9894642198450722E-2</v>
      </c>
      <c r="GL1881" s="77">
        <v>758.70438200000001</v>
      </c>
      <c r="GM1881" s="77">
        <v>2022</v>
      </c>
      <c r="GN1881" s="77" t="s">
        <v>175</v>
      </c>
      <c r="GO1881" s="77">
        <v>5.3000000000000005E-2</v>
      </c>
      <c r="GP1881" s="77">
        <v>3</v>
      </c>
      <c r="GQ1881" s="77">
        <v>0</v>
      </c>
      <c r="GR1881" s="77" t="s">
        <v>423</v>
      </c>
      <c r="GS1881" s="77">
        <v>5.5966209081309407E-2</v>
      </c>
      <c r="GT1881" s="77">
        <v>2.2327518865025223E-3</v>
      </c>
      <c r="GU1881" s="77">
        <v>5.5966209081309407E-2</v>
      </c>
      <c r="GV1881" s="77">
        <v>2.2327518865025223E-3</v>
      </c>
      <c r="GW1881" s="77">
        <v>5.5966209081309407E-2</v>
      </c>
      <c r="GX1881" s="77">
        <v>2.2327518865025223E-3</v>
      </c>
      <c r="GY1881" s="77">
        <v>0</v>
      </c>
      <c r="GZ1881" s="77">
        <v>0</v>
      </c>
    </row>
    <row r="1882" spans="98:208" x14ac:dyDescent="0.25">
      <c r="CT1882" s="77" t="s">
        <v>155</v>
      </c>
      <c r="CU1882" s="77" t="s">
        <v>461</v>
      </c>
      <c r="CV1882" s="77" t="s">
        <v>432</v>
      </c>
      <c r="CW1882" s="77">
        <v>2020</v>
      </c>
      <c r="CX1882" s="77">
        <v>0</v>
      </c>
      <c r="CY1882" s="77">
        <v>0</v>
      </c>
      <c r="CZ1882" s="77">
        <v>0</v>
      </c>
      <c r="DA1882" s="77">
        <v>0</v>
      </c>
      <c r="DB1882" s="77">
        <v>8807.9522308763462</v>
      </c>
      <c r="DC1882" s="77">
        <v>222.22942162784491</v>
      </c>
      <c r="DD1882" s="77">
        <v>8585.7228092485002</v>
      </c>
      <c r="DE1882" s="77">
        <v>0</v>
      </c>
      <c r="DF1882" s="77">
        <v>514.45318018013006</v>
      </c>
      <c r="DG1882" s="77">
        <v>0</v>
      </c>
      <c r="DH1882" s="77">
        <v>0</v>
      </c>
      <c r="DI1882" s="77">
        <v>0</v>
      </c>
      <c r="DJ1882" s="77">
        <v>3.497663165185718E-6</v>
      </c>
      <c r="DL1882" s="77">
        <v>0</v>
      </c>
      <c r="DM1882" s="77">
        <v>1.7993839385286921E-3</v>
      </c>
      <c r="DN1882" s="77">
        <v>1.7993839385286921E-3</v>
      </c>
      <c r="DO1882" s="77">
        <v>0</v>
      </c>
      <c r="DP1882" s="77">
        <v>0</v>
      </c>
      <c r="DQ1882" s="77">
        <v>0</v>
      </c>
      <c r="DR1882" s="77">
        <v>0</v>
      </c>
      <c r="DS1882" s="77">
        <v>0</v>
      </c>
      <c r="DT1882" s="77">
        <v>0</v>
      </c>
      <c r="DU1882" s="77">
        <v>0</v>
      </c>
      <c r="DV1882" s="77">
        <v>0</v>
      </c>
      <c r="DW1882" s="77">
        <v>0</v>
      </c>
      <c r="GE1882" s="77" t="s">
        <v>422</v>
      </c>
      <c r="GF1882" s="77" t="s">
        <v>155</v>
      </c>
      <c r="GG1882" s="77" t="s">
        <v>440</v>
      </c>
      <c r="GH1882" s="77" t="s">
        <v>446</v>
      </c>
      <c r="GI1882" s="77">
        <v>2023</v>
      </c>
      <c r="GJ1882" s="77" t="s">
        <v>305</v>
      </c>
      <c r="GK1882" s="77">
        <v>3.7590224611390742E-2</v>
      </c>
      <c r="GL1882" s="77">
        <v>758.70438200000001</v>
      </c>
      <c r="GM1882" s="77">
        <v>2023</v>
      </c>
      <c r="GN1882" s="77" t="s">
        <v>175</v>
      </c>
      <c r="GO1882" s="77">
        <v>0.13250000000000001</v>
      </c>
      <c r="GP1882" s="77">
        <v>3</v>
      </c>
      <c r="GQ1882" s="77">
        <v>0</v>
      </c>
      <c r="GR1882" s="77" t="s">
        <v>423</v>
      </c>
      <c r="GS1882" s="77">
        <v>0</v>
      </c>
      <c r="GT1882" s="77">
        <v>0</v>
      </c>
      <c r="GU1882" s="77">
        <v>0.1527377521613833</v>
      </c>
      <c r="GV1882" s="77">
        <v>5.7414464103853298E-3</v>
      </c>
      <c r="GW1882" s="77">
        <v>0.1527377521613833</v>
      </c>
      <c r="GX1882" s="77">
        <v>5.7414464103853298E-3</v>
      </c>
      <c r="GY1882" s="77">
        <v>0.1527377521613833</v>
      </c>
      <c r="GZ1882" s="77">
        <v>5.7414464103853298E-3</v>
      </c>
    </row>
    <row r="1883" spans="98:208" x14ac:dyDescent="0.25">
      <c r="CT1883" s="77" t="s">
        <v>155</v>
      </c>
      <c r="CU1883" s="77" t="s">
        <v>461</v>
      </c>
      <c r="CV1883" s="77" t="s">
        <v>432</v>
      </c>
      <c r="CW1883" s="77">
        <v>2021</v>
      </c>
      <c r="CX1883" s="77">
        <v>0</v>
      </c>
      <c r="CY1883" s="77">
        <v>0</v>
      </c>
      <c r="CZ1883" s="77">
        <v>0</v>
      </c>
      <c r="DA1883" s="77">
        <v>0</v>
      </c>
      <c r="DB1883" s="77">
        <v>8807.9522308763462</v>
      </c>
      <c r="DC1883" s="77">
        <v>222.22942162784491</v>
      </c>
      <c r="DD1883" s="77">
        <v>8585.7228092485002</v>
      </c>
      <c r="DE1883" s="77">
        <v>0</v>
      </c>
      <c r="DF1883" s="77">
        <v>514.45318018013006</v>
      </c>
      <c r="DG1883" s="77">
        <v>514.45318018013006</v>
      </c>
      <c r="DH1883" s="77">
        <v>0</v>
      </c>
      <c r="DI1883" s="77">
        <v>0</v>
      </c>
      <c r="DJ1883" s="77">
        <v>3.497663165185718E-6</v>
      </c>
      <c r="DL1883" s="77">
        <v>0</v>
      </c>
      <c r="DM1883" s="77">
        <v>1.7993839385286921E-3</v>
      </c>
      <c r="DN1883" s="77">
        <v>1.7993839385286921E-3</v>
      </c>
      <c r="DO1883" s="77">
        <v>0</v>
      </c>
      <c r="DP1883" s="77">
        <v>1.7993839385286921E-3</v>
      </c>
      <c r="DQ1883" s="77">
        <v>1.7993839385286921E-3</v>
      </c>
      <c r="DR1883" s="77">
        <v>0</v>
      </c>
      <c r="DS1883" s="77">
        <v>0</v>
      </c>
      <c r="DT1883" s="77">
        <v>0</v>
      </c>
      <c r="DU1883" s="77">
        <v>0</v>
      </c>
      <c r="DV1883" s="77">
        <v>0</v>
      </c>
      <c r="DW1883" s="77">
        <v>0</v>
      </c>
      <c r="GE1883" s="77" t="s">
        <v>425</v>
      </c>
      <c r="GF1883" s="77" t="s">
        <v>155</v>
      </c>
      <c r="GG1883" s="77" t="s">
        <v>440</v>
      </c>
      <c r="GH1883" s="77" t="s">
        <v>446</v>
      </c>
      <c r="GI1883" s="77">
        <v>2023</v>
      </c>
      <c r="GJ1883" s="77" t="s">
        <v>301</v>
      </c>
      <c r="GK1883" s="77">
        <v>1.6314334115687401E-3</v>
      </c>
      <c r="GL1883" s="77">
        <v>758.70438200000001</v>
      </c>
      <c r="GM1883" s="77">
        <v>2023</v>
      </c>
      <c r="GN1883" s="77" t="s">
        <v>175</v>
      </c>
      <c r="GO1883" s="77">
        <v>5.3000000000000005E-2</v>
      </c>
      <c r="GP1883" s="77">
        <v>3</v>
      </c>
      <c r="GQ1883" s="77">
        <v>0</v>
      </c>
      <c r="GR1883" s="77" t="s">
        <v>423</v>
      </c>
      <c r="GS1883" s="77">
        <v>0</v>
      </c>
      <c r="GT1883" s="77">
        <v>0</v>
      </c>
      <c r="GU1883" s="77">
        <v>5.5966209081309407E-2</v>
      </c>
      <c r="GV1883" s="77">
        <v>9.1305143414090005E-5</v>
      </c>
      <c r="GW1883" s="77">
        <v>5.5966209081309407E-2</v>
      </c>
      <c r="GX1883" s="77">
        <v>9.1305143414090005E-5</v>
      </c>
      <c r="GY1883" s="77">
        <v>5.5966209081309407E-2</v>
      </c>
      <c r="GZ1883" s="77">
        <v>9.1305143414090005E-5</v>
      </c>
    </row>
    <row r="1884" spans="98:208" x14ac:dyDescent="0.25">
      <c r="CT1884" s="77" t="s">
        <v>155</v>
      </c>
      <c r="CU1884" s="77" t="s">
        <v>461</v>
      </c>
      <c r="CV1884" s="77" t="s">
        <v>432</v>
      </c>
      <c r="CW1884" s="77">
        <v>2022</v>
      </c>
      <c r="CX1884" s="77">
        <v>0</v>
      </c>
      <c r="CY1884" s="77">
        <v>0</v>
      </c>
      <c r="CZ1884" s="77">
        <v>0</v>
      </c>
      <c r="DA1884" s="77">
        <v>0</v>
      </c>
      <c r="DB1884" s="77">
        <v>8807.9522308763462</v>
      </c>
      <c r="DC1884" s="77">
        <v>222.22942162784491</v>
      </c>
      <c r="DD1884" s="77">
        <v>8585.7228092485002</v>
      </c>
      <c r="DE1884" s="77">
        <v>0</v>
      </c>
      <c r="DF1884" s="77">
        <v>514.45318018013006</v>
      </c>
      <c r="DG1884" s="77">
        <v>514.45318018013006</v>
      </c>
      <c r="DH1884" s="77">
        <v>514.45318018013006</v>
      </c>
      <c r="DI1884" s="77">
        <v>0</v>
      </c>
      <c r="DJ1884" s="77">
        <v>3.497663165185718E-6</v>
      </c>
      <c r="DL1884" s="77">
        <v>0</v>
      </c>
      <c r="DM1884" s="77">
        <v>1.7993839385286921E-3</v>
      </c>
      <c r="DN1884" s="77">
        <v>1.7993839385286921E-3</v>
      </c>
      <c r="DO1884" s="77">
        <v>0</v>
      </c>
      <c r="DP1884" s="77">
        <v>1.7993839385286921E-3</v>
      </c>
      <c r="DQ1884" s="77">
        <v>1.7993839385286921E-3</v>
      </c>
      <c r="DR1884" s="77">
        <v>0</v>
      </c>
      <c r="DS1884" s="77">
        <v>1.7993839385286921E-3</v>
      </c>
      <c r="DT1884" s="77">
        <v>1.7993839385286921E-3</v>
      </c>
      <c r="DU1884" s="77">
        <v>0</v>
      </c>
      <c r="DV1884" s="77">
        <v>0</v>
      </c>
      <c r="DW1884" s="77">
        <v>0</v>
      </c>
      <c r="GE1884" s="77" t="s">
        <v>427</v>
      </c>
      <c r="GF1884" s="77" t="s">
        <v>155</v>
      </c>
      <c r="GG1884" s="77" t="s">
        <v>440</v>
      </c>
      <c r="GH1884" s="77" t="s">
        <v>446</v>
      </c>
      <c r="GI1884" s="77">
        <v>2023</v>
      </c>
      <c r="GJ1884" s="77" t="s">
        <v>303</v>
      </c>
      <c r="GK1884" s="77">
        <v>4.1186611014017722E-2</v>
      </c>
      <c r="GL1884" s="77">
        <v>758.70438200000001</v>
      </c>
      <c r="GM1884" s="77">
        <v>2023</v>
      </c>
      <c r="GN1884" s="77" t="s">
        <v>175</v>
      </c>
      <c r="GO1884" s="77">
        <v>5.3000000000000005E-2</v>
      </c>
      <c r="GP1884" s="77">
        <v>3</v>
      </c>
      <c r="GQ1884" s="77">
        <v>0</v>
      </c>
      <c r="GR1884" s="77" t="s">
        <v>423</v>
      </c>
      <c r="GS1884" s="77">
        <v>0</v>
      </c>
      <c r="GT1884" s="77">
        <v>0</v>
      </c>
      <c r="GU1884" s="77">
        <v>5.5966209081309407E-2</v>
      </c>
      <c r="GV1884" s="77">
        <v>2.3050584833610769E-3</v>
      </c>
      <c r="GW1884" s="77">
        <v>5.5966209081309407E-2</v>
      </c>
      <c r="GX1884" s="77">
        <v>2.3050584833610769E-3</v>
      </c>
      <c r="GY1884" s="77">
        <v>5.5966209081309407E-2</v>
      </c>
      <c r="GZ1884" s="77">
        <v>2.3050584833610769E-3</v>
      </c>
    </row>
    <row r="1885" spans="98:208" x14ac:dyDescent="0.25">
      <c r="CT1885" s="77" t="s">
        <v>155</v>
      </c>
      <c r="CU1885" s="77" t="s">
        <v>461</v>
      </c>
      <c r="CV1885" s="77" t="s">
        <v>432</v>
      </c>
      <c r="CW1885" s="77">
        <v>2023</v>
      </c>
      <c r="CX1885" s="77">
        <v>0</v>
      </c>
      <c r="CY1885" s="77">
        <v>0</v>
      </c>
      <c r="CZ1885" s="77">
        <v>0</v>
      </c>
      <c r="DA1885" s="77">
        <v>0</v>
      </c>
      <c r="DB1885" s="77">
        <v>9129.7460702371245</v>
      </c>
      <c r="DC1885" s="77">
        <v>233.23007680795419</v>
      </c>
      <c r="DD1885" s="77">
        <v>8896.5159934291696</v>
      </c>
      <c r="DE1885" s="77">
        <v>0</v>
      </c>
      <c r="DF1885" s="77">
        <v>0</v>
      </c>
      <c r="DG1885" s="77">
        <v>533.52731185154369</v>
      </c>
      <c r="DH1885" s="77">
        <v>533.52731185154369</v>
      </c>
      <c r="DI1885" s="77">
        <v>533.52731185154369</v>
      </c>
      <c r="DJ1885" s="77">
        <v>3.497663165185718E-6</v>
      </c>
      <c r="DL1885" s="77">
        <v>0</v>
      </c>
      <c r="DM1885" s="77">
        <v>0</v>
      </c>
      <c r="DN1885" s="77">
        <v>0</v>
      </c>
      <c r="DO1885" s="77">
        <v>0</v>
      </c>
      <c r="DP1885" s="77">
        <v>1.866098826283698E-3</v>
      </c>
      <c r="DQ1885" s="77">
        <v>1.866098826283698E-3</v>
      </c>
      <c r="DR1885" s="77">
        <v>0</v>
      </c>
      <c r="DS1885" s="77">
        <v>1.866098826283698E-3</v>
      </c>
      <c r="DT1885" s="77">
        <v>1.866098826283698E-3</v>
      </c>
      <c r="DU1885" s="77">
        <v>0</v>
      </c>
      <c r="DV1885" s="77">
        <v>1.866098826283698E-3</v>
      </c>
      <c r="DW1885" s="77">
        <v>1.866098826283698E-3</v>
      </c>
      <c r="GE1885" s="77" t="s">
        <v>422</v>
      </c>
      <c r="GF1885" s="77" t="s">
        <v>155</v>
      </c>
      <c r="GG1885" s="77" t="s">
        <v>440</v>
      </c>
      <c r="GH1885" s="77" t="s">
        <v>446</v>
      </c>
      <c r="GI1885" s="77">
        <v>2024</v>
      </c>
      <c r="GJ1885" s="77" t="s">
        <v>305</v>
      </c>
      <c r="GK1885" s="77">
        <v>3.7590224611390742E-2</v>
      </c>
      <c r="GL1885" s="77">
        <v>758.70438200000001</v>
      </c>
      <c r="GM1885" s="77">
        <v>2024</v>
      </c>
      <c r="GN1885" s="77" t="s">
        <v>175</v>
      </c>
      <c r="GO1885" s="77">
        <v>0.13250000000000001</v>
      </c>
      <c r="GP1885" s="77">
        <v>3</v>
      </c>
      <c r="GQ1885" s="77">
        <v>0</v>
      </c>
      <c r="GR1885" s="77" t="s">
        <v>423</v>
      </c>
      <c r="GS1885" s="77">
        <v>0</v>
      </c>
      <c r="GT1885" s="77">
        <v>0</v>
      </c>
      <c r="GU1885" s="77">
        <v>0</v>
      </c>
      <c r="GV1885" s="77">
        <v>0</v>
      </c>
      <c r="GW1885" s="77">
        <v>0.1527377521613833</v>
      </c>
      <c r="GX1885" s="77">
        <v>5.7414464103853298E-3</v>
      </c>
      <c r="GY1885" s="77">
        <v>0.1527377521613833</v>
      </c>
      <c r="GZ1885" s="77">
        <v>5.7414464103853298E-3</v>
      </c>
    </row>
    <row r="1886" spans="98:208" x14ac:dyDescent="0.25">
      <c r="CT1886" s="77" t="s">
        <v>155</v>
      </c>
      <c r="CU1886" s="77" t="s">
        <v>461</v>
      </c>
      <c r="CV1886" s="77" t="s">
        <v>432</v>
      </c>
      <c r="CW1886" s="77">
        <v>2024</v>
      </c>
      <c r="CX1886" s="77">
        <v>0</v>
      </c>
      <c r="CY1886" s="77">
        <v>0</v>
      </c>
      <c r="CZ1886" s="77">
        <v>0</v>
      </c>
      <c r="DA1886" s="77">
        <v>0</v>
      </c>
      <c r="DB1886" s="77">
        <v>9129.7460702371245</v>
      </c>
      <c r="DC1886" s="77">
        <v>233.23007680795419</v>
      </c>
      <c r="DD1886" s="77">
        <v>8896.5159934291696</v>
      </c>
      <c r="DE1886" s="77">
        <v>0</v>
      </c>
      <c r="DF1886" s="77">
        <v>0</v>
      </c>
      <c r="DG1886" s="77">
        <v>0</v>
      </c>
      <c r="DH1886" s="77">
        <v>533.52731185154369</v>
      </c>
      <c r="DI1886" s="77">
        <v>533.52731185154369</v>
      </c>
      <c r="DJ1886" s="77">
        <v>3.497663165185718E-6</v>
      </c>
      <c r="DL1886" s="77">
        <v>0</v>
      </c>
      <c r="DM1886" s="77">
        <v>0</v>
      </c>
      <c r="DN1886" s="77">
        <v>0</v>
      </c>
      <c r="DO1886" s="77">
        <v>0</v>
      </c>
      <c r="DP1886" s="77">
        <v>0</v>
      </c>
      <c r="DQ1886" s="77">
        <v>0</v>
      </c>
      <c r="DR1886" s="77">
        <v>0</v>
      </c>
      <c r="DS1886" s="77">
        <v>1.866098826283698E-3</v>
      </c>
      <c r="DT1886" s="77">
        <v>1.866098826283698E-3</v>
      </c>
      <c r="DU1886" s="77">
        <v>0</v>
      </c>
      <c r="DV1886" s="77">
        <v>1.866098826283698E-3</v>
      </c>
      <c r="DW1886" s="77">
        <v>1.866098826283698E-3</v>
      </c>
      <c r="GE1886" s="77" t="s">
        <v>425</v>
      </c>
      <c r="GF1886" s="77" t="s">
        <v>155</v>
      </c>
      <c r="GG1886" s="77" t="s">
        <v>440</v>
      </c>
      <c r="GH1886" s="77" t="s">
        <v>446</v>
      </c>
      <c r="GI1886" s="77">
        <v>2024</v>
      </c>
      <c r="GJ1886" s="77" t="s">
        <v>301</v>
      </c>
      <c r="GK1886" s="77">
        <v>1.6314334115687401E-3</v>
      </c>
      <c r="GL1886" s="77">
        <v>758.70438200000001</v>
      </c>
      <c r="GM1886" s="77">
        <v>2024</v>
      </c>
      <c r="GN1886" s="77" t="s">
        <v>175</v>
      </c>
      <c r="GO1886" s="77">
        <v>5.3000000000000005E-2</v>
      </c>
      <c r="GP1886" s="77">
        <v>3</v>
      </c>
      <c r="GQ1886" s="77">
        <v>0</v>
      </c>
      <c r="GR1886" s="77" t="s">
        <v>423</v>
      </c>
      <c r="GS1886" s="77">
        <v>0</v>
      </c>
      <c r="GT1886" s="77">
        <v>0</v>
      </c>
      <c r="GU1886" s="77">
        <v>0</v>
      </c>
      <c r="GV1886" s="77">
        <v>0</v>
      </c>
      <c r="GW1886" s="77">
        <v>5.5966209081309407E-2</v>
      </c>
      <c r="GX1886" s="77">
        <v>9.1305143414090005E-5</v>
      </c>
      <c r="GY1886" s="77">
        <v>5.5966209081309407E-2</v>
      </c>
      <c r="GZ1886" s="77">
        <v>9.1305143414090005E-5</v>
      </c>
    </row>
    <row r="1887" spans="98:208" x14ac:dyDescent="0.25">
      <c r="CT1887" s="77" t="s">
        <v>155</v>
      </c>
      <c r="CU1887" s="77" t="s">
        <v>461</v>
      </c>
      <c r="CV1887" s="77" t="s">
        <v>432</v>
      </c>
      <c r="CW1887" s="77">
        <v>2025</v>
      </c>
      <c r="CX1887" s="77">
        <v>0</v>
      </c>
      <c r="CY1887" s="77">
        <v>0</v>
      </c>
      <c r="CZ1887" s="77">
        <v>0</v>
      </c>
      <c r="DA1887" s="77">
        <v>0</v>
      </c>
      <c r="DB1887" s="77">
        <v>9129.7460702371245</v>
      </c>
      <c r="DC1887" s="77">
        <v>233.23007680795419</v>
      </c>
      <c r="DD1887" s="77">
        <v>8896.5159934291696</v>
      </c>
      <c r="DE1887" s="77">
        <v>0</v>
      </c>
      <c r="DF1887" s="77">
        <v>0</v>
      </c>
      <c r="DG1887" s="77">
        <v>0</v>
      </c>
      <c r="DH1887" s="77">
        <v>0</v>
      </c>
      <c r="DI1887" s="77">
        <v>533.52731185154369</v>
      </c>
      <c r="DJ1887" s="77">
        <v>3.497663165185718E-6</v>
      </c>
      <c r="DL1887" s="77">
        <v>0</v>
      </c>
      <c r="DM1887" s="77">
        <v>0</v>
      </c>
      <c r="DN1887" s="77">
        <v>0</v>
      </c>
      <c r="DO1887" s="77">
        <v>0</v>
      </c>
      <c r="DP1887" s="77">
        <v>0</v>
      </c>
      <c r="DQ1887" s="77">
        <v>0</v>
      </c>
      <c r="DR1887" s="77">
        <v>0</v>
      </c>
      <c r="DS1887" s="77">
        <v>0</v>
      </c>
      <c r="DT1887" s="77">
        <v>0</v>
      </c>
      <c r="DU1887" s="77">
        <v>0</v>
      </c>
      <c r="DV1887" s="77">
        <v>1.866098826283698E-3</v>
      </c>
      <c r="DW1887" s="77">
        <v>1.866098826283698E-3</v>
      </c>
      <c r="GE1887" s="77" t="s">
        <v>427</v>
      </c>
      <c r="GF1887" s="77" t="s">
        <v>155</v>
      </c>
      <c r="GG1887" s="77" t="s">
        <v>440</v>
      </c>
      <c r="GH1887" s="77" t="s">
        <v>446</v>
      </c>
      <c r="GI1887" s="77">
        <v>2024</v>
      </c>
      <c r="GJ1887" s="77" t="s">
        <v>303</v>
      </c>
      <c r="GK1887" s="77">
        <v>4.1186611014017722E-2</v>
      </c>
      <c r="GL1887" s="77">
        <v>758.70438200000001</v>
      </c>
      <c r="GM1887" s="77">
        <v>2024</v>
      </c>
      <c r="GN1887" s="77" t="s">
        <v>175</v>
      </c>
      <c r="GO1887" s="77">
        <v>5.3000000000000005E-2</v>
      </c>
      <c r="GP1887" s="77">
        <v>3</v>
      </c>
      <c r="GQ1887" s="77">
        <v>0</v>
      </c>
      <c r="GR1887" s="77" t="s">
        <v>423</v>
      </c>
      <c r="GS1887" s="77">
        <v>0</v>
      </c>
      <c r="GT1887" s="77">
        <v>0</v>
      </c>
      <c r="GU1887" s="77">
        <v>0</v>
      </c>
      <c r="GV1887" s="77">
        <v>0</v>
      </c>
      <c r="GW1887" s="77">
        <v>5.5966209081309407E-2</v>
      </c>
      <c r="GX1887" s="77">
        <v>2.3050584833610769E-3</v>
      </c>
      <c r="GY1887" s="77">
        <v>5.5966209081309407E-2</v>
      </c>
      <c r="GZ1887" s="77">
        <v>2.3050584833610769E-3</v>
      </c>
    </row>
    <row r="1888" spans="98:208" x14ac:dyDescent="0.25">
      <c r="CT1888" s="77" t="s">
        <v>155</v>
      </c>
      <c r="CU1888" s="77" t="s">
        <v>461</v>
      </c>
      <c r="CV1888" s="77" t="s">
        <v>439</v>
      </c>
      <c r="CW1888" s="77">
        <v>2020</v>
      </c>
      <c r="CX1888" s="77">
        <v>0</v>
      </c>
      <c r="CY1888" s="77">
        <v>0</v>
      </c>
      <c r="CZ1888" s="77">
        <v>0</v>
      </c>
      <c r="DA1888" s="77">
        <v>0</v>
      </c>
      <c r="DB1888" s="77">
        <v>5.2405583313015427</v>
      </c>
      <c r="DC1888" s="77">
        <v>0.69641821681223282</v>
      </c>
      <c r="DD1888" s="77">
        <v>2.9419641522810172</v>
      </c>
      <c r="DE1888" s="77">
        <v>1.6021759622082941</v>
      </c>
      <c r="DF1888" s="77">
        <v>0.36068764874241338</v>
      </c>
      <c r="DG1888" s="77">
        <v>0</v>
      </c>
      <c r="DH1888" s="77">
        <v>0</v>
      </c>
      <c r="DI1888" s="77">
        <v>0</v>
      </c>
      <c r="DJ1888" s="77">
        <v>2.8326542473346821E-5</v>
      </c>
      <c r="DL1888" s="77">
        <v>0</v>
      </c>
      <c r="DM1888" s="77">
        <v>1.0217034001713572E-5</v>
      </c>
      <c r="DN1888" s="77">
        <v>1.0217034001713572E-5</v>
      </c>
      <c r="DO1888" s="77">
        <v>0</v>
      </c>
      <c r="DP1888" s="77">
        <v>0</v>
      </c>
      <c r="DQ1888" s="77">
        <v>0</v>
      </c>
      <c r="DR1888" s="77">
        <v>0</v>
      </c>
      <c r="DS1888" s="77">
        <v>0</v>
      </c>
      <c r="DT1888" s="77">
        <v>0</v>
      </c>
      <c r="DU1888" s="77">
        <v>0</v>
      </c>
      <c r="DV1888" s="77">
        <v>0</v>
      </c>
      <c r="DW1888" s="77">
        <v>0</v>
      </c>
      <c r="GE1888" s="77" t="s">
        <v>422</v>
      </c>
      <c r="GF1888" s="77" t="s">
        <v>155</v>
      </c>
      <c r="GG1888" s="77" t="s">
        <v>440</v>
      </c>
      <c r="GH1888" s="77" t="s">
        <v>446</v>
      </c>
      <c r="GI1888" s="77">
        <v>2025</v>
      </c>
      <c r="GJ1888" s="77" t="s">
        <v>305</v>
      </c>
      <c r="GK1888" s="77">
        <v>3.7590224611390742E-2</v>
      </c>
      <c r="GL1888" s="77">
        <v>758.70438200000001</v>
      </c>
      <c r="GM1888" s="77">
        <v>2025</v>
      </c>
      <c r="GN1888" s="77" t="s">
        <v>175</v>
      </c>
      <c r="GO1888" s="77">
        <v>0.13250000000000001</v>
      </c>
      <c r="GP1888" s="77">
        <v>3</v>
      </c>
      <c r="GQ1888" s="77">
        <v>0</v>
      </c>
      <c r="GR1888" s="77" t="s">
        <v>423</v>
      </c>
      <c r="GS1888" s="77">
        <v>0</v>
      </c>
      <c r="GT1888" s="77">
        <v>0</v>
      </c>
      <c r="GU1888" s="77">
        <v>0</v>
      </c>
      <c r="GV1888" s="77">
        <v>0</v>
      </c>
      <c r="GW1888" s="77">
        <v>0</v>
      </c>
      <c r="GX1888" s="77">
        <v>0</v>
      </c>
      <c r="GY1888" s="77">
        <v>0.1527377521613833</v>
      </c>
      <c r="GZ1888" s="77">
        <v>5.7414464103853298E-3</v>
      </c>
    </row>
    <row r="1889" spans="98:208" x14ac:dyDescent="0.25">
      <c r="CT1889" s="77" t="s">
        <v>155</v>
      </c>
      <c r="CU1889" s="77" t="s">
        <v>461</v>
      </c>
      <c r="CV1889" s="77" t="s">
        <v>439</v>
      </c>
      <c r="CW1889" s="77">
        <v>2021</v>
      </c>
      <c r="CX1889" s="77">
        <v>0</v>
      </c>
      <c r="CY1889" s="77">
        <v>0</v>
      </c>
      <c r="CZ1889" s="77">
        <v>0</v>
      </c>
      <c r="DA1889" s="77">
        <v>0</v>
      </c>
      <c r="DB1889" s="77">
        <v>5.2405583313015427</v>
      </c>
      <c r="DC1889" s="77">
        <v>0.69641821681223282</v>
      </c>
      <c r="DD1889" s="77">
        <v>2.9419641522810172</v>
      </c>
      <c r="DE1889" s="77">
        <v>1.6021759622082941</v>
      </c>
      <c r="DF1889" s="77">
        <v>0.36068764874241338</v>
      </c>
      <c r="DG1889" s="77">
        <v>0.36068764874241338</v>
      </c>
      <c r="DH1889" s="77">
        <v>0</v>
      </c>
      <c r="DI1889" s="77">
        <v>0</v>
      </c>
      <c r="DJ1889" s="77">
        <v>2.8326542473346821E-5</v>
      </c>
      <c r="DL1889" s="77">
        <v>0</v>
      </c>
      <c r="DM1889" s="77">
        <v>1.0217034001713572E-5</v>
      </c>
      <c r="DN1889" s="77">
        <v>1.0217034001713572E-5</v>
      </c>
      <c r="DO1889" s="77">
        <v>0</v>
      </c>
      <c r="DP1889" s="77">
        <v>1.0217034001713572E-5</v>
      </c>
      <c r="DQ1889" s="77">
        <v>1.0217034001713572E-5</v>
      </c>
      <c r="DR1889" s="77">
        <v>0</v>
      </c>
      <c r="DS1889" s="77">
        <v>0</v>
      </c>
      <c r="DT1889" s="77">
        <v>0</v>
      </c>
      <c r="DU1889" s="77">
        <v>0</v>
      </c>
      <c r="DV1889" s="77">
        <v>0</v>
      </c>
      <c r="DW1889" s="77">
        <v>0</v>
      </c>
      <c r="GE1889" s="77" t="s">
        <v>425</v>
      </c>
      <c r="GF1889" s="77" t="s">
        <v>155</v>
      </c>
      <c r="GG1889" s="77" t="s">
        <v>440</v>
      </c>
      <c r="GH1889" s="77" t="s">
        <v>446</v>
      </c>
      <c r="GI1889" s="77">
        <v>2025</v>
      </c>
      <c r="GJ1889" s="77" t="s">
        <v>301</v>
      </c>
      <c r="GK1889" s="77">
        <v>1.6314334115687401E-3</v>
      </c>
      <c r="GL1889" s="77">
        <v>758.70438200000001</v>
      </c>
      <c r="GM1889" s="77">
        <v>2025</v>
      </c>
      <c r="GN1889" s="77" t="s">
        <v>175</v>
      </c>
      <c r="GO1889" s="77">
        <v>5.3000000000000005E-2</v>
      </c>
      <c r="GP1889" s="77">
        <v>3</v>
      </c>
      <c r="GQ1889" s="77">
        <v>0</v>
      </c>
      <c r="GR1889" s="77" t="s">
        <v>423</v>
      </c>
      <c r="GS1889" s="77">
        <v>0</v>
      </c>
      <c r="GT1889" s="77">
        <v>0</v>
      </c>
      <c r="GU1889" s="77">
        <v>0</v>
      </c>
      <c r="GV1889" s="77">
        <v>0</v>
      </c>
      <c r="GW1889" s="77">
        <v>0</v>
      </c>
      <c r="GX1889" s="77">
        <v>0</v>
      </c>
      <c r="GY1889" s="77">
        <v>5.5966209081309407E-2</v>
      </c>
      <c r="GZ1889" s="77">
        <v>9.1305143414090005E-5</v>
      </c>
    </row>
    <row r="1890" spans="98:208" x14ac:dyDescent="0.25">
      <c r="CT1890" s="77" t="s">
        <v>155</v>
      </c>
      <c r="CU1890" s="77" t="s">
        <v>461</v>
      </c>
      <c r="CV1890" s="77" t="s">
        <v>439</v>
      </c>
      <c r="CW1890" s="77">
        <v>2022</v>
      </c>
      <c r="CX1890" s="77">
        <v>0</v>
      </c>
      <c r="CY1890" s="77">
        <v>0</v>
      </c>
      <c r="CZ1890" s="77">
        <v>0</v>
      </c>
      <c r="DA1890" s="77">
        <v>0</v>
      </c>
      <c r="DB1890" s="77">
        <v>5.2405583313015427</v>
      </c>
      <c r="DC1890" s="77">
        <v>0.69641821681223282</v>
      </c>
      <c r="DD1890" s="77">
        <v>2.9419641522810172</v>
      </c>
      <c r="DE1890" s="77">
        <v>1.6021759622082941</v>
      </c>
      <c r="DF1890" s="77">
        <v>0.36068764874241338</v>
      </c>
      <c r="DG1890" s="77">
        <v>0.36068764874241338</v>
      </c>
      <c r="DH1890" s="77">
        <v>0.36068764874241338</v>
      </c>
      <c r="DI1890" s="77">
        <v>0</v>
      </c>
      <c r="DJ1890" s="77">
        <v>2.8326542473346821E-5</v>
      </c>
      <c r="DL1890" s="77">
        <v>0</v>
      </c>
      <c r="DM1890" s="77">
        <v>1.0217034001713572E-5</v>
      </c>
      <c r="DN1890" s="77">
        <v>1.0217034001713572E-5</v>
      </c>
      <c r="DO1890" s="77">
        <v>0</v>
      </c>
      <c r="DP1890" s="77">
        <v>1.0217034001713572E-5</v>
      </c>
      <c r="DQ1890" s="77">
        <v>1.0217034001713572E-5</v>
      </c>
      <c r="DR1890" s="77">
        <v>0</v>
      </c>
      <c r="DS1890" s="77">
        <v>1.0217034001713572E-5</v>
      </c>
      <c r="DT1890" s="77">
        <v>1.0217034001713572E-5</v>
      </c>
      <c r="DU1890" s="77">
        <v>0</v>
      </c>
      <c r="DV1890" s="77">
        <v>0</v>
      </c>
      <c r="DW1890" s="77">
        <v>0</v>
      </c>
      <c r="GE1890" s="77" t="s">
        <v>427</v>
      </c>
      <c r="GF1890" s="77" t="s">
        <v>155</v>
      </c>
      <c r="GG1890" s="77" t="s">
        <v>440</v>
      </c>
      <c r="GH1890" s="77" t="s">
        <v>446</v>
      </c>
      <c r="GI1890" s="77">
        <v>2025</v>
      </c>
      <c r="GJ1890" s="77" t="s">
        <v>303</v>
      </c>
      <c r="GK1890" s="77">
        <v>4.1186611014017722E-2</v>
      </c>
      <c r="GL1890" s="77">
        <v>758.70438200000001</v>
      </c>
      <c r="GM1890" s="77">
        <v>2025</v>
      </c>
      <c r="GN1890" s="77" t="s">
        <v>175</v>
      </c>
      <c r="GO1890" s="77">
        <v>5.3000000000000005E-2</v>
      </c>
      <c r="GP1890" s="77">
        <v>3</v>
      </c>
      <c r="GQ1890" s="77">
        <v>0</v>
      </c>
      <c r="GR1890" s="77" t="s">
        <v>423</v>
      </c>
      <c r="GS1890" s="77">
        <v>0</v>
      </c>
      <c r="GT1890" s="77">
        <v>0</v>
      </c>
      <c r="GU1890" s="77">
        <v>0</v>
      </c>
      <c r="GV1890" s="77">
        <v>0</v>
      </c>
      <c r="GW1890" s="77">
        <v>0</v>
      </c>
      <c r="GX1890" s="77">
        <v>0</v>
      </c>
      <c r="GY1890" s="77">
        <v>5.5966209081309407E-2</v>
      </c>
      <c r="GZ1890" s="77">
        <v>2.3050584833610769E-3</v>
      </c>
    </row>
    <row r="1891" spans="98:208" x14ac:dyDescent="0.25">
      <c r="CT1891" s="77" t="s">
        <v>155</v>
      </c>
      <c r="CU1891" s="77" t="s">
        <v>461</v>
      </c>
      <c r="CV1891" s="77" t="s">
        <v>439</v>
      </c>
      <c r="CW1891" s="77">
        <v>2023</v>
      </c>
      <c r="CX1891" s="77">
        <v>0</v>
      </c>
      <c r="CY1891" s="77">
        <v>0</v>
      </c>
      <c r="CZ1891" s="77">
        <v>0</v>
      </c>
      <c r="DA1891" s="77">
        <v>0</v>
      </c>
      <c r="DB1891" s="77">
        <v>5.4750346070077782</v>
      </c>
      <c r="DC1891" s="77">
        <v>0.71896016785821137</v>
      </c>
      <c r="DD1891" s="77">
        <v>3.0714971986151092</v>
      </c>
      <c r="DE1891" s="77">
        <v>1.684577240534445</v>
      </c>
      <c r="DF1891" s="77">
        <v>0</v>
      </c>
      <c r="DG1891" s="77">
        <v>0.37599181639994939</v>
      </c>
      <c r="DH1891" s="77">
        <v>0.37599181639994939</v>
      </c>
      <c r="DI1891" s="77">
        <v>0.37599181639994939</v>
      </c>
      <c r="DJ1891" s="77">
        <v>2.8326542473346821E-5</v>
      </c>
      <c r="DL1891" s="77">
        <v>0</v>
      </c>
      <c r="DM1891" s="77">
        <v>0</v>
      </c>
      <c r="DN1891" s="77">
        <v>0</v>
      </c>
      <c r="DO1891" s="77">
        <v>0</v>
      </c>
      <c r="DP1891" s="77">
        <v>1.0650548156883985E-5</v>
      </c>
      <c r="DQ1891" s="77">
        <v>1.0650548156883985E-5</v>
      </c>
      <c r="DR1891" s="77">
        <v>0</v>
      </c>
      <c r="DS1891" s="77">
        <v>1.0650548156883985E-5</v>
      </c>
      <c r="DT1891" s="77">
        <v>1.0650548156883985E-5</v>
      </c>
      <c r="DU1891" s="77">
        <v>0</v>
      </c>
      <c r="DV1891" s="77">
        <v>1.0650548156883985E-5</v>
      </c>
      <c r="DW1891" s="77">
        <v>1.0650548156883985E-5</v>
      </c>
      <c r="GE1891" s="77" t="s">
        <v>422</v>
      </c>
      <c r="GF1891" s="77" t="s">
        <v>155</v>
      </c>
      <c r="GG1891" s="77" t="s">
        <v>440</v>
      </c>
      <c r="GH1891" s="77" t="s">
        <v>453</v>
      </c>
      <c r="GI1891" s="77">
        <v>2021</v>
      </c>
      <c r="GJ1891" s="77" t="s">
        <v>305</v>
      </c>
      <c r="GK1891" s="77">
        <v>222.2294216278311</v>
      </c>
      <c r="GL1891" s="77">
        <v>758.70438200000001</v>
      </c>
      <c r="GM1891" s="77">
        <v>2021</v>
      </c>
      <c r="GN1891" s="77" t="s">
        <v>175</v>
      </c>
      <c r="GO1891" s="77">
        <v>0.13250000000000001</v>
      </c>
      <c r="GP1891" s="77">
        <v>3</v>
      </c>
      <c r="GQ1891" s="77">
        <v>0</v>
      </c>
      <c r="GR1891" s="77" t="s">
        <v>423</v>
      </c>
      <c r="GS1891" s="77">
        <v>0.1527377521613833</v>
      </c>
      <c r="GT1891" s="77">
        <v>33.94282232355922</v>
      </c>
      <c r="GU1891" s="77">
        <v>0.1527377521613833</v>
      </c>
      <c r="GV1891" s="77">
        <v>33.94282232355922</v>
      </c>
      <c r="GW1891" s="77">
        <v>0</v>
      </c>
      <c r="GX1891" s="77">
        <v>0</v>
      </c>
      <c r="GY1891" s="77">
        <v>0</v>
      </c>
      <c r="GZ1891" s="77">
        <v>0</v>
      </c>
    </row>
    <row r="1892" spans="98:208" x14ac:dyDescent="0.25">
      <c r="CT1892" s="77" t="s">
        <v>155</v>
      </c>
      <c r="CU1892" s="77" t="s">
        <v>461</v>
      </c>
      <c r="CV1892" s="77" t="s">
        <v>439</v>
      </c>
      <c r="CW1892" s="77">
        <v>2024</v>
      </c>
      <c r="CX1892" s="77">
        <v>0</v>
      </c>
      <c r="CY1892" s="77">
        <v>0</v>
      </c>
      <c r="CZ1892" s="77">
        <v>0</v>
      </c>
      <c r="DA1892" s="77">
        <v>0</v>
      </c>
      <c r="DB1892" s="77">
        <v>5.4750346070077782</v>
      </c>
      <c r="DC1892" s="77">
        <v>0.71896016785821137</v>
      </c>
      <c r="DD1892" s="77">
        <v>3.0714971986151092</v>
      </c>
      <c r="DE1892" s="77">
        <v>1.684577240534445</v>
      </c>
      <c r="DF1892" s="77">
        <v>0</v>
      </c>
      <c r="DG1892" s="77">
        <v>0</v>
      </c>
      <c r="DH1892" s="77">
        <v>0.37599181639994939</v>
      </c>
      <c r="DI1892" s="77">
        <v>0.37599181639994939</v>
      </c>
      <c r="DJ1892" s="77">
        <v>2.8326542473346821E-5</v>
      </c>
      <c r="DL1892" s="77">
        <v>0</v>
      </c>
      <c r="DM1892" s="77">
        <v>0</v>
      </c>
      <c r="DN1892" s="77">
        <v>0</v>
      </c>
      <c r="DO1892" s="77">
        <v>0</v>
      </c>
      <c r="DP1892" s="77">
        <v>0</v>
      </c>
      <c r="DQ1892" s="77">
        <v>0</v>
      </c>
      <c r="DR1892" s="77">
        <v>0</v>
      </c>
      <c r="DS1892" s="77">
        <v>1.0650548156883985E-5</v>
      </c>
      <c r="DT1892" s="77">
        <v>1.0650548156883985E-5</v>
      </c>
      <c r="DU1892" s="77">
        <v>0</v>
      </c>
      <c r="DV1892" s="77">
        <v>1.0650548156883985E-5</v>
      </c>
      <c r="DW1892" s="77">
        <v>1.0650548156883985E-5</v>
      </c>
      <c r="GE1892" s="77" t="s">
        <v>425</v>
      </c>
      <c r="GF1892" s="77" t="s">
        <v>155</v>
      </c>
      <c r="GG1892" s="77" t="s">
        <v>440</v>
      </c>
      <c r="GH1892" s="77" t="s">
        <v>453</v>
      </c>
      <c r="GI1892" s="77">
        <v>2021</v>
      </c>
      <c r="GJ1892" s="77" t="s">
        <v>301</v>
      </c>
      <c r="GK1892" s="77">
        <v>8585.7228092479672</v>
      </c>
      <c r="GL1892" s="77">
        <v>758.70438200000001</v>
      </c>
      <c r="GM1892" s="77">
        <v>2021</v>
      </c>
      <c r="GN1892" s="77" t="s">
        <v>175</v>
      </c>
      <c r="GO1892" s="77">
        <v>5.3000000000000005E-2</v>
      </c>
      <c r="GP1892" s="77">
        <v>3</v>
      </c>
      <c r="GQ1892" s="77">
        <v>0</v>
      </c>
      <c r="GR1892" s="77" t="s">
        <v>423</v>
      </c>
      <c r="GS1892" s="77">
        <v>5.5966209081309407E-2</v>
      </c>
      <c r="GT1892" s="77">
        <v>480.51035785653892</v>
      </c>
      <c r="GU1892" s="77">
        <v>5.5966209081309407E-2</v>
      </c>
      <c r="GV1892" s="77">
        <v>480.51035785653892</v>
      </c>
      <c r="GW1892" s="77">
        <v>0</v>
      </c>
      <c r="GX1892" s="77">
        <v>0</v>
      </c>
      <c r="GY1892" s="77">
        <v>0</v>
      </c>
      <c r="GZ1892" s="77">
        <v>0</v>
      </c>
    </row>
    <row r="1893" spans="98:208" x14ac:dyDescent="0.25">
      <c r="CT1893" s="77" t="s">
        <v>155</v>
      </c>
      <c r="CU1893" s="77" t="s">
        <v>461</v>
      </c>
      <c r="CV1893" s="77" t="s">
        <v>439</v>
      </c>
      <c r="CW1893" s="77">
        <v>2025</v>
      </c>
      <c r="CX1893" s="77">
        <v>0</v>
      </c>
      <c r="CY1893" s="77">
        <v>0</v>
      </c>
      <c r="CZ1893" s="77">
        <v>0</v>
      </c>
      <c r="DA1893" s="77">
        <v>0</v>
      </c>
      <c r="DB1893" s="77">
        <v>5.4750346070077782</v>
      </c>
      <c r="DC1893" s="77">
        <v>0.71896016785821137</v>
      </c>
      <c r="DD1893" s="77">
        <v>3.0714971986151092</v>
      </c>
      <c r="DE1893" s="77">
        <v>1.684577240534445</v>
      </c>
      <c r="DF1893" s="77">
        <v>0</v>
      </c>
      <c r="DG1893" s="77">
        <v>0</v>
      </c>
      <c r="DH1893" s="77">
        <v>0</v>
      </c>
      <c r="DI1893" s="77">
        <v>0.37599181639994939</v>
      </c>
      <c r="DJ1893" s="77">
        <v>2.8326542473346821E-5</v>
      </c>
      <c r="DL1893" s="77">
        <v>0</v>
      </c>
      <c r="DM1893" s="77">
        <v>0</v>
      </c>
      <c r="DN1893" s="77">
        <v>0</v>
      </c>
      <c r="DO1893" s="77">
        <v>0</v>
      </c>
      <c r="DP1893" s="77">
        <v>0</v>
      </c>
      <c r="DQ1893" s="77">
        <v>0</v>
      </c>
      <c r="DR1893" s="77">
        <v>0</v>
      </c>
      <c r="DS1893" s="77">
        <v>0</v>
      </c>
      <c r="DT1893" s="77">
        <v>0</v>
      </c>
      <c r="DU1893" s="77">
        <v>0</v>
      </c>
      <c r="DV1893" s="77">
        <v>1.0650548156883985E-5</v>
      </c>
      <c r="DW1893" s="77">
        <v>1.0650548156883985E-5</v>
      </c>
      <c r="GE1893" s="77" t="s">
        <v>427</v>
      </c>
      <c r="GF1893" s="77" t="s">
        <v>155</v>
      </c>
      <c r="GG1893" s="77" t="s">
        <v>440</v>
      </c>
      <c r="GH1893" s="77" t="s">
        <v>453</v>
      </c>
      <c r="GI1893" s="77">
        <v>2021</v>
      </c>
      <c r="GJ1893" s="77" t="s">
        <v>303</v>
      </c>
      <c r="GK1893" s="77">
        <v>5338.1784104567587</v>
      </c>
      <c r="GL1893" s="77">
        <v>758.70438200000001</v>
      </c>
      <c r="GM1893" s="77">
        <v>2021</v>
      </c>
      <c r="GN1893" s="77" t="s">
        <v>175</v>
      </c>
      <c r="GO1893" s="77">
        <v>5.3000000000000005E-2</v>
      </c>
      <c r="GP1893" s="77">
        <v>3</v>
      </c>
      <c r="GQ1893" s="77">
        <v>0</v>
      </c>
      <c r="GR1893" s="77" t="s">
        <v>423</v>
      </c>
      <c r="GS1893" s="77">
        <v>5.5966209081309407E-2</v>
      </c>
      <c r="GT1893" s="77">
        <v>298.75760903295486</v>
      </c>
      <c r="GU1893" s="77">
        <v>5.5966209081309407E-2</v>
      </c>
      <c r="GV1893" s="77">
        <v>298.75760903295486</v>
      </c>
      <c r="GW1893" s="77">
        <v>0</v>
      </c>
      <c r="GX1893" s="77">
        <v>0</v>
      </c>
      <c r="GY1893" s="77">
        <v>0</v>
      </c>
      <c r="GZ1893" s="77">
        <v>0</v>
      </c>
    </row>
    <row r="1894" spans="98:208" x14ac:dyDescent="0.25">
      <c r="CT1894" s="77" t="s">
        <v>155</v>
      </c>
      <c r="CU1894" s="77" t="s">
        <v>461</v>
      </c>
      <c r="CV1894" s="77" t="s">
        <v>446</v>
      </c>
      <c r="CW1894" s="77">
        <v>2020</v>
      </c>
      <c r="CX1894" s="77">
        <v>0</v>
      </c>
      <c r="CY1894" s="77">
        <v>0</v>
      </c>
      <c r="CZ1894" s="77">
        <v>0</v>
      </c>
      <c r="DA1894" s="77">
        <v>0</v>
      </c>
      <c r="DB1894" s="77">
        <v>7.7900575334948527E-2</v>
      </c>
      <c r="DC1894" s="77">
        <v>3.6425060683954499E-2</v>
      </c>
      <c r="DD1894" s="77">
        <v>1.580872452543259E-3</v>
      </c>
      <c r="DE1894" s="77">
        <v>3.9894642198450687E-2</v>
      </c>
      <c r="DF1894" s="77">
        <v>7.884709215921628E-3</v>
      </c>
      <c r="DG1894" s="77">
        <v>0</v>
      </c>
      <c r="DH1894" s="77">
        <v>0</v>
      </c>
      <c r="DI1894" s="77">
        <v>0</v>
      </c>
      <c r="DJ1894" s="77">
        <v>5.3914236279616308E-3</v>
      </c>
      <c r="DL1894" s="77">
        <v>0</v>
      </c>
      <c r="DM1894" s="77">
        <v>4.2509807566326686E-5</v>
      </c>
      <c r="DN1894" s="77">
        <v>4.2509807566326686E-5</v>
      </c>
      <c r="DO1894" s="77">
        <v>0</v>
      </c>
      <c r="DP1894" s="77">
        <v>0</v>
      </c>
      <c r="DQ1894" s="77">
        <v>0</v>
      </c>
      <c r="DR1894" s="77">
        <v>0</v>
      </c>
      <c r="DS1894" s="77">
        <v>0</v>
      </c>
      <c r="DT1894" s="77">
        <v>0</v>
      </c>
      <c r="DU1894" s="77">
        <v>0</v>
      </c>
      <c r="DV1894" s="77">
        <v>0</v>
      </c>
      <c r="DW1894" s="77">
        <v>0</v>
      </c>
      <c r="GE1894" s="77" t="s">
        <v>422</v>
      </c>
      <c r="GF1894" s="77" t="s">
        <v>155</v>
      </c>
      <c r="GG1894" s="77" t="s">
        <v>440</v>
      </c>
      <c r="GH1894" s="77" t="s">
        <v>453</v>
      </c>
      <c r="GI1894" s="77">
        <v>2022</v>
      </c>
      <c r="GJ1894" s="77" t="s">
        <v>305</v>
      </c>
      <c r="GK1894" s="77">
        <v>222.2294216278311</v>
      </c>
      <c r="GL1894" s="77">
        <v>758.70438200000001</v>
      </c>
      <c r="GM1894" s="77">
        <v>2022</v>
      </c>
      <c r="GN1894" s="77" t="s">
        <v>175</v>
      </c>
      <c r="GO1894" s="77">
        <v>0.13250000000000001</v>
      </c>
      <c r="GP1894" s="77">
        <v>3</v>
      </c>
      <c r="GQ1894" s="77">
        <v>0</v>
      </c>
      <c r="GR1894" s="77" t="s">
        <v>423</v>
      </c>
      <c r="GS1894" s="77">
        <v>0.1527377521613833</v>
      </c>
      <c r="GT1894" s="77">
        <v>33.94282232355922</v>
      </c>
      <c r="GU1894" s="77">
        <v>0.1527377521613833</v>
      </c>
      <c r="GV1894" s="77">
        <v>33.94282232355922</v>
      </c>
      <c r="GW1894" s="77">
        <v>0.1527377521613833</v>
      </c>
      <c r="GX1894" s="77">
        <v>33.94282232355922</v>
      </c>
      <c r="GY1894" s="77">
        <v>0</v>
      </c>
      <c r="GZ1894" s="77">
        <v>0</v>
      </c>
    </row>
    <row r="1895" spans="98:208" x14ac:dyDescent="0.25">
      <c r="CT1895" s="77" t="s">
        <v>155</v>
      </c>
      <c r="CU1895" s="77" t="s">
        <v>461</v>
      </c>
      <c r="CV1895" s="77" t="s">
        <v>446</v>
      </c>
      <c r="CW1895" s="77">
        <v>2021</v>
      </c>
      <c r="CX1895" s="77">
        <v>0</v>
      </c>
      <c r="CY1895" s="77">
        <v>0</v>
      </c>
      <c r="CZ1895" s="77">
        <v>0</v>
      </c>
      <c r="DA1895" s="77">
        <v>0</v>
      </c>
      <c r="DB1895" s="77">
        <v>7.7900575334948527E-2</v>
      </c>
      <c r="DC1895" s="77">
        <v>3.6425060683954499E-2</v>
      </c>
      <c r="DD1895" s="77">
        <v>1.580872452543259E-3</v>
      </c>
      <c r="DE1895" s="77">
        <v>3.9894642198450687E-2</v>
      </c>
      <c r="DF1895" s="77">
        <v>7.884709215921628E-3</v>
      </c>
      <c r="DG1895" s="77">
        <v>7.884709215921628E-3</v>
      </c>
      <c r="DH1895" s="77">
        <v>0</v>
      </c>
      <c r="DI1895" s="77">
        <v>0</v>
      </c>
      <c r="DJ1895" s="77">
        <v>5.3914236279616308E-3</v>
      </c>
      <c r="DL1895" s="77">
        <v>0</v>
      </c>
      <c r="DM1895" s="77">
        <v>4.2509807566326686E-5</v>
      </c>
      <c r="DN1895" s="77">
        <v>4.2509807566326686E-5</v>
      </c>
      <c r="DO1895" s="77">
        <v>0</v>
      </c>
      <c r="DP1895" s="77">
        <v>4.2509807566326686E-5</v>
      </c>
      <c r="DQ1895" s="77">
        <v>4.2509807566326686E-5</v>
      </c>
      <c r="DR1895" s="77">
        <v>0</v>
      </c>
      <c r="DS1895" s="77">
        <v>0</v>
      </c>
      <c r="DT1895" s="77">
        <v>0</v>
      </c>
      <c r="DU1895" s="77">
        <v>0</v>
      </c>
      <c r="DV1895" s="77">
        <v>0</v>
      </c>
      <c r="DW1895" s="77">
        <v>0</v>
      </c>
      <c r="GE1895" s="77" t="s">
        <v>425</v>
      </c>
      <c r="GF1895" s="77" t="s">
        <v>155</v>
      </c>
      <c r="GG1895" s="77" t="s">
        <v>440</v>
      </c>
      <c r="GH1895" s="77" t="s">
        <v>453</v>
      </c>
      <c r="GI1895" s="77">
        <v>2022</v>
      </c>
      <c r="GJ1895" s="77" t="s">
        <v>301</v>
      </c>
      <c r="GK1895" s="77">
        <v>8585.7228092479672</v>
      </c>
      <c r="GL1895" s="77">
        <v>758.70438200000001</v>
      </c>
      <c r="GM1895" s="77">
        <v>2022</v>
      </c>
      <c r="GN1895" s="77" t="s">
        <v>175</v>
      </c>
      <c r="GO1895" s="77">
        <v>5.3000000000000005E-2</v>
      </c>
      <c r="GP1895" s="77">
        <v>3</v>
      </c>
      <c r="GQ1895" s="77">
        <v>0</v>
      </c>
      <c r="GR1895" s="77" t="s">
        <v>423</v>
      </c>
      <c r="GS1895" s="77">
        <v>5.5966209081309407E-2</v>
      </c>
      <c r="GT1895" s="77">
        <v>480.51035785653892</v>
      </c>
      <c r="GU1895" s="77">
        <v>5.5966209081309407E-2</v>
      </c>
      <c r="GV1895" s="77">
        <v>480.51035785653892</v>
      </c>
      <c r="GW1895" s="77">
        <v>5.5966209081309407E-2</v>
      </c>
      <c r="GX1895" s="77">
        <v>480.51035785653892</v>
      </c>
      <c r="GY1895" s="77">
        <v>0</v>
      </c>
      <c r="GZ1895" s="77">
        <v>0</v>
      </c>
    </row>
    <row r="1896" spans="98:208" x14ac:dyDescent="0.25">
      <c r="CT1896" s="77" t="s">
        <v>155</v>
      </c>
      <c r="CU1896" s="77" t="s">
        <v>461</v>
      </c>
      <c r="CV1896" s="77" t="s">
        <v>446</v>
      </c>
      <c r="CW1896" s="77">
        <v>2022</v>
      </c>
      <c r="CX1896" s="77">
        <v>0</v>
      </c>
      <c r="CY1896" s="77">
        <v>0</v>
      </c>
      <c r="CZ1896" s="77">
        <v>0</v>
      </c>
      <c r="DA1896" s="77">
        <v>0</v>
      </c>
      <c r="DB1896" s="77">
        <v>7.7900575334948527E-2</v>
      </c>
      <c r="DC1896" s="77">
        <v>3.6425060683954499E-2</v>
      </c>
      <c r="DD1896" s="77">
        <v>1.580872452543259E-3</v>
      </c>
      <c r="DE1896" s="77">
        <v>3.9894642198450687E-2</v>
      </c>
      <c r="DF1896" s="77">
        <v>7.884709215921628E-3</v>
      </c>
      <c r="DG1896" s="77">
        <v>7.884709215921628E-3</v>
      </c>
      <c r="DH1896" s="77">
        <v>7.884709215921628E-3</v>
      </c>
      <c r="DI1896" s="77">
        <v>0</v>
      </c>
      <c r="DJ1896" s="77">
        <v>5.3914236279616308E-3</v>
      </c>
      <c r="DL1896" s="77">
        <v>0</v>
      </c>
      <c r="DM1896" s="77">
        <v>4.2509807566326686E-5</v>
      </c>
      <c r="DN1896" s="77">
        <v>4.2509807566326686E-5</v>
      </c>
      <c r="DO1896" s="77">
        <v>0</v>
      </c>
      <c r="DP1896" s="77">
        <v>4.2509807566326686E-5</v>
      </c>
      <c r="DQ1896" s="77">
        <v>4.2509807566326686E-5</v>
      </c>
      <c r="DR1896" s="77">
        <v>0</v>
      </c>
      <c r="DS1896" s="77">
        <v>4.2509807566326686E-5</v>
      </c>
      <c r="DT1896" s="77">
        <v>4.2509807566326686E-5</v>
      </c>
      <c r="DU1896" s="77">
        <v>0</v>
      </c>
      <c r="DV1896" s="77">
        <v>0</v>
      </c>
      <c r="DW1896" s="77">
        <v>0</v>
      </c>
      <c r="GE1896" s="77" t="s">
        <v>427</v>
      </c>
      <c r="GF1896" s="77" t="s">
        <v>155</v>
      </c>
      <c r="GG1896" s="77" t="s">
        <v>440</v>
      </c>
      <c r="GH1896" s="77" t="s">
        <v>453</v>
      </c>
      <c r="GI1896" s="77">
        <v>2022</v>
      </c>
      <c r="GJ1896" s="77" t="s">
        <v>303</v>
      </c>
      <c r="GK1896" s="77">
        <v>5338.1784104567587</v>
      </c>
      <c r="GL1896" s="77">
        <v>758.70438200000001</v>
      </c>
      <c r="GM1896" s="77">
        <v>2022</v>
      </c>
      <c r="GN1896" s="77" t="s">
        <v>175</v>
      </c>
      <c r="GO1896" s="77">
        <v>5.3000000000000005E-2</v>
      </c>
      <c r="GP1896" s="77">
        <v>3</v>
      </c>
      <c r="GQ1896" s="77">
        <v>0</v>
      </c>
      <c r="GR1896" s="77" t="s">
        <v>423</v>
      </c>
      <c r="GS1896" s="77">
        <v>5.5966209081309407E-2</v>
      </c>
      <c r="GT1896" s="77">
        <v>298.75760903295486</v>
      </c>
      <c r="GU1896" s="77">
        <v>5.5966209081309407E-2</v>
      </c>
      <c r="GV1896" s="77">
        <v>298.75760903295486</v>
      </c>
      <c r="GW1896" s="77">
        <v>5.5966209081309407E-2</v>
      </c>
      <c r="GX1896" s="77">
        <v>298.75760903295486</v>
      </c>
      <c r="GY1896" s="77">
        <v>0</v>
      </c>
      <c r="GZ1896" s="77">
        <v>0</v>
      </c>
    </row>
    <row r="1897" spans="98:208" x14ac:dyDescent="0.25">
      <c r="CT1897" s="77" t="s">
        <v>155</v>
      </c>
      <c r="CU1897" s="77" t="s">
        <v>461</v>
      </c>
      <c r="CV1897" s="77" t="s">
        <v>446</v>
      </c>
      <c r="CW1897" s="77">
        <v>2023</v>
      </c>
      <c r="CX1897" s="77">
        <v>0</v>
      </c>
      <c r="CY1897" s="77">
        <v>0</v>
      </c>
      <c r="CZ1897" s="77">
        <v>0</v>
      </c>
      <c r="DA1897" s="77">
        <v>0</v>
      </c>
      <c r="DB1897" s="77">
        <v>8.0408269036977231E-2</v>
      </c>
      <c r="DC1897" s="77">
        <v>3.7590224611390707E-2</v>
      </c>
      <c r="DD1897" s="77">
        <v>1.631433411568688E-3</v>
      </c>
      <c r="DE1897" s="77">
        <v>4.1186611014017702E-2</v>
      </c>
      <c r="DF1897" s="77">
        <v>0</v>
      </c>
      <c r="DG1897" s="77">
        <v>8.137810037160487E-3</v>
      </c>
      <c r="DH1897" s="77">
        <v>8.137810037160487E-3</v>
      </c>
      <c r="DI1897" s="77">
        <v>8.137810037160487E-3</v>
      </c>
      <c r="DJ1897" s="77">
        <v>5.3914236279616308E-3</v>
      </c>
      <c r="DL1897" s="77">
        <v>0</v>
      </c>
      <c r="DM1897" s="77">
        <v>0</v>
      </c>
      <c r="DN1897" s="77">
        <v>0</v>
      </c>
      <c r="DO1897" s="77">
        <v>0</v>
      </c>
      <c r="DP1897" s="77">
        <v>4.3874381314210364E-5</v>
      </c>
      <c r="DQ1897" s="77">
        <v>4.3874381314210364E-5</v>
      </c>
      <c r="DR1897" s="77">
        <v>0</v>
      </c>
      <c r="DS1897" s="77">
        <v>4.3874381314210364E-5</v>
      </c>
      <c r="DT1897" s="77">
        <v>4.3874381314210364E-5</v>
      </c>
      <c r="DU1897" s="77">
        <v>0</v>
      </c>
      <c r="DV1897" s="77">
        <v>4.3874381314210364E-5</v>
      </c>
      <c r="DW1897" s="77">
        <v>4.3874381314210364E-5</v>
      </c>
      <c r="GE1897" s="77" t="s">
        <v>422</v>
      </c>
      <c r="GF1897" s="77" t="s">
        <v>155</v>
      </c>
      <c r="GG1897" s="77" t="s">
        <v>440</v>
      </c>
      <c r="GH1897" s="77" t="s">
        <v>453</v>
      </c>
      <c r="GI1897" s="77">
        <v>2023</v>
      </c>
      <c r="GJ1897" s="77" t="s">
        <v>305</v>
      </c>
      <c r="GK1897" s="77">
        <v>233.23007680793981</v>
      </c>
      <c r="GL1897" s="77">
        <v>758.70438200000001</v>
      </c>
      <c r="GM1897" s="77">
        <v>2023</v>
      </c>
      <c r="GN1897" s="77" t="s">
        <v>175</v>
      </c>
      <c r="GO1897" s="77">
        <v>0.13250000000000001</v>
      </c>
      <c r="GP1897" s="77">
        <v>3</v>
      </c>
      <c r="GQ1897" s="77">
        <v>0</v>
      </c>
      <c r="GR1897" s="77" t="s">
        <v>423</v>
      </c>
      <c r="GS1897" s="77">
        <v>0</v>
      </c>
      <c r="GT1897" s="77">
        <v>0</v>
      </c>
      <c r="GU1897" s="77">
        <v>0.1527377521613833</v>
      </c>
      <c r="GV1897" s="77">
        <v>35.623037668071504</v>
      </c>
      <c r="GW1897" s="77">
        <v>0.1527377521613833</v>
      </c>
      <c r="GX1897" s="77">
        <v>35.623037668071504</v>
      </c>
      <c r="GY1897" s="77">
        <v>0.1527377521613833</v>
      </c>
      <c r="GZ1897" s="77">
        <v>35.623037668071504</v>
      </c>
    </row>
    <row r="1898" spans="98:208" x14ac:dyDescent="0.25">
      <c r="CT1898" s="77" t="s">
        <v>155</v>
      </c>
      <c r="CU1898" s="77" t="s">
        <v>461</v>
      </c>
      <c r="CV1898" s="77" t="s">
        <v>446</v>
      </c>
      <c r="CW1898" s="77">
        <v>2024</v>
      </c>
      <c r="CX1898" s="77">
        <v>0</v>
      </c>
      <c r="CY1898" s="77">
        <v>0</v>
      </c>
      <c r="CZ1898" s="77">
        <v>0</v>
      </c>
      <c r="DA1898" s="77">
        <v>0</v>
      </c>
      <c r="DB1898" s="77">
        <v>8.0408269036977231E-2</v>
      </c>
      <c r="DC1898" s="77">
        <v>3.7590224611390707E-2</v>
      </c>
      <c r="DD1898" s="77">
        <v>1.631433411568688E-3</v>
      </c>
      <c r="DE1898" s="77">
        <v>4.1186611014017702E-2</v>
      </c>
      <c r="DF1898" s="77">
        <v>0</v>
      </c>
      <c r="DG1898" s="77">
        <v>0</v>
      </c>
      <c r="DH1898" s="77">
        <v>8.137810037160487E-3</v>
      </c>
      <c r="DI1898" s="77">
        <v>8.137810037160487E-3</v>
      </c>
      <c r="DJ1898" s="77">
        <v>5.3914236279616308E-3</v>
      </c>
      <c r="DL1898" s="77">
        <v>0</v>
      </c>
      <c r="DM1898" s="77">
        <v>0</v>
      </c>
      <c r="DN1898" s="77">
        <v>0</v>
      </c>
      <c r="DO1898" s="77">
        <v>0</v>
      </c>
      <c r="DP1898" s="77">
        <v>0</v>
      </c>
      <c r="DQ1898" s="77">
        <v>0</v>
      </c>
      <c r="DR1898" s="77">
        <v>0</v>
      </c>
      <c r="DS1898" s="77">
        <v>4.3874381314210364E-5</v>
      </c>
      <c r="DT1898" s="77">
        <v>4.3874381314210364E-5</v>
      </c>
      <c r="DU1898" s="77">
        <v>0</v>
      </c>
      <c r="DV1898" s="77">
        <v>4.3874381314210364E-5</v>
      </c>
      <c r="DW1898" s="77">
        <v>4.3874381314210364E-5</v>
      </c>
      <c r="GE1898" s="77" t="s">
        <v>425</v>
      </c>
      <c r="GF1898" s="77" t="s">
        <v>155</v>
      </c>
      <c r="GG1898" s="77" t="s">
        <v>440</v>
      </c>
      <c r="GH1898" s="77" t="s">
        <v>453</v>
      </c>
      <c r="GI1898" s="77">
        <v>2023</v>
      </c>
      <c r="GJ1898" s="77" t="s">
        <v>301</v>
      </c>
      <c r="GK1898" s="77">
        <v>8896.5159934286166</v>
      </c>
      <c r="GL1898" s="77">
        <v>758.70438200000001</v>
      </c>
      <c r="GM1898" s="77">
        <v>2023</v>
      </c>
      <c r="GN1898" s="77" t="s">
        <v>175</v>
      </c>
      <c r="GO1898" s="77">
        <v>5.3000000000000005E-2</v>
      </c>
      <c r="GP1898" s="77">
        <v>3</v>
      </c>
      <c r="GQ1898" s="77">
        <v>0</v>
      </c>
      <c r="GR1898" s="77" t="s">
        <v>423</v>
      </c>
      <c r="GS1898" s="77">
        <v>0</v>
      </c>
      <c r="GT1898" s="77">
        <v>0</v>
      </c>
      <c r="GU1898" s="77">
        <v>5.5966209081309407E-2</v>
      </c>
      <c r="GV1898" s="77">
        <v>497.90427418343904</v>
      </c>
      <c r="GW1898" s="77">
        <v>5.5966209081309407E-2</v>
      </c>
      <c r="GX1898" s="77">
        <v>497.90427418343904</v>
      </c>
      <c r="GY1898" s="77">
        <v>5.5966209081309407E-2</v>
      </c>
      <c r="GZ1898" s="77">
        <v>497.90427418343904</v>
      </c>
    </row>
    <row r="1899" spans="98:208" x14ac:dyDescent="0.25">
      <c r="CT1899" s="77" t="s">
        <v>155</v>
      </c>
      <c r="CU1899" s="77" t="s">
        <v>461</v>
      </c>
      <c r="CV1899" s="77" t="s">
        <v>446</v>
      </c>
      <c r="CW1899" s="77">
        <v>2025</v>
      </c>
      <c r="CX1899" s="77">
        <v>0</v>
      </c>
      <c r="CY1899" s="77">
        <v>0</v>
      </c>
      <c r="CZ1899" s="77">
        <v>0</v>
      </c>
      <c r="DA1899" s="77">
        <v>0</v>
      </c>
      <c r="DB1899" s="77">
        <v>8.0408269036977231E-2</v>
      </c>
      <c r="DC1899" s="77">
        <v>3.7590224611390707E-2</v>
      </c>
      <c r="DD1899" s="77">
        <v>1.631433411568688E-3</v>
      </c>
      <c r="DE1899" s="77">
        <v>4.1186611014017702E-2</v>
      </c>
      <c r="DF1899" s="77">
        <v>0</v>
      </c>
      <c r="DG1899" s="77">
        <v>0</v>
      </c>
      <c r="DH1899" s="77">
        <v>0</v>
      </c>
      <c r="DI1899" s="77">
        <v>8.137810037160487E-3</v>
      </c>
      <c r="DJ1899" s="77">
        <v>5.3914236279616308E-3</v>
      </c>
      <c r="DL1899" s="77">
        <v>0</v>
      </c>
      <c r="DM1899" s="77">
        <v>0</v>
      </c>
      <c r="DN1899" s="77">
        <v>0</v>
      </c>
      <c r="DO1899" s="77">
        <v>0</v>
      </c>
      <c r="DP1899" s="77">
        <v>0</v>
      </c>
      <c r="DQ1899" s="77">
        <v>0</v>
      </c>
      <c r="DR1899" s="77">
        <v>0</v>
      </c>
      <c r="DS1899" s="77">
        <v>0</v>
      </c>
      <c r="DT1899" s="77">
        <v>0</v>
      </c>
      <c r="DU1899" s="77">
        <v>0</v>
      </c>
      <c r="DV1899" s="77">
        <v>4.3874381314210364E-5</v>
      </c>
      <c r="DW1899" s="77">
        <v>4.3874381314210364E-5</v>
      </c>
      <c r="GE1899" s="77" t="s">
        <v>427</v>
      </c>
      <c r="GF1899" s="77" t="s">
        <v>155</v>
      </c>
      <c r="GG1899" s="77" t="s">
        <v>440</v>
      </c>
      <c r="GH1899" s="77" t="s">
        <v>453</v>
      </c>
      <c r="GI1899" s="77">
        <v>2023</v>
      </c>
      <c r="GJ1899" s="77" t="s">
        <v>303</v>
      </c>
      <c r="GK1899" s="77">
        <v>5534.8914862001066</v>
      </c>
      <c r="GL1899" s="77">
        <v>758.70438200000001</v>
      </c>
      <c r="GM1899" s="77">
        <v>2023</v>
      </c>
      <c r="GN1899" s="77" t="s">
        <v>175</v>
      </c>
      <c r="GO1899" s="77">
        <v>5.3000000000000005E-2</v>
      </c>
      <c r="GP1899" s="77">
        <v>3</v>
      </c>
      <c r="GQ1899" s="77">
        <v>0</v>
      </c>
      <c r="GR1899" s="77" t="s">
        <v>423</v>
      </c>
      <c r="GS1899" s="77">
        <v>0</v>
      </c>
      <c r="GT1899" s="77">
        <v>0</v>
      </c>
      <c r="GU1899" s="77">
        <v>5.5966209081309407E-2</v>
      </c>
      <c r="GV1899" s="77">
        <v>309.76689415903451</v>
      </c>
      <c r="GW1899" s="77">
        <v>5.5966209081309407E-2</v>
      </c>
      <c r="GX1899" s="77">
        <v>309.76689415903451</v>
      </c>
      <c r="GY1899" s="77">
        <v>5.5966209081309407E-2</v>
      </c>
      <c r="GZ1899" s="77">
        <v>309.76689415903451</v>
      </c>
    </row>
    <row r="1900" spans="98:208" x14ac:dyDescent="0.25">
      <c r="CT1900" s="77" t="s">
        <v>155</v>
      </c>
      <c r="CU1900" s="77" t="s">
        <v>461</v>
      </c>
      <c r="CV1900" s="77" t="s">
        <v>453</v>
      </c>
      <c r="CW1900" s="77">
        <v>2020</v>
      </c>
      <c r="CX1900" s="77">
        <v>0</v>
      </c>
      <c r="CY1900" s="77">
        <v>0</v>
      </c>
      <c r="CZ1900" s="77">
        <v>0</v>
      </c>
      <c r="DA1900" s="77">
        <v>0</v>
      </c>
      <c r="DB1900" s="77">
        <v>14146.13064133254</v>
      </c>
      <c r="DC1900" s="77">
        <v>222.2294216278309</v>
      </c>
      <c r="DD1900" s="77">
        <v>8585.7228092479563</v>
      </c>
      <c r="DE1900" s="77">
        <v>5338.1784104567523</v>
      </c>
      <c r="DF1900" s="77">
        <v>813.21078921305195</v>
      </c>
      <c r="DG1900" s="77">
        <v>0</v>
      </c>
      <c r="DH1900" s="77">
        <v>0</v>
      </c>
      <c r="DI1900" s="77">
        <v>0</v>
      </c>
      <c r="DJ1900" s="77">
        <v>9.0082925084453047E-5</v>
      </c>
      <c r="DL1900" s="77">
        <v>0</v>
      </c>
      <c r="DM1900" s="77">
        <v>7.3256406602548299E-2</v>
      </c>
      <c r="DN1900" s="77">
        <v>7.3256406602548299E-2</v>
      </c>
      <c r="DO1900" s="77">
        <v>0</v>
      </c>
      <c r="DP1900" s="77">
        <v>0</v>
      </c>
      <c r="DQ1900" s="77">
        <v>0</v>
      </c>
      <c r="DR1900" s="77">
        <v>0</v>
      </c>
      <c r="DS1900" s="77">
        <v>0</v>
      </c>
      <c r="DT1900" s="77">
        <v>0</v>
      </c>
      <c r="DU1900" s="77">
        <v>0</v>
      </c>
      <c r="DV1900" s="77">
        <v>0</v>
      </c>
      <c r="DW1900" s="77">
        <v>0</v>
      </c>
      <c r="GE1900" s="77" t="s">
        <v>422</v>
      </c>
      <c r="GF1900" s="77" t="s">
        <v>155</v>
      </c>
      <c r="GG1900" s="77" t="s">
        <v>440</v>
      </c>
      <c r="GH1900" s="77" t="s">
        <v>453</v>
      </c>
      <c r="GI1900" s="77">
        <v>2024</v>
      </c>
      <c r="GJ1900" s="77" t="s">
        <v>305</v>
      </c>
      <c r="GK1900" s="77">
        <v>233.23007680793981</v>
      </c>
      <c r="GL1900" s="77">
        <v>758.70438200000001</v>
      </c>
      <c r="GM1900" s="77">
        <v>2024</v>
      </c>
      <c r="GN1900" s="77" t="s">
        <v>175</v>
      </c>
      <c r="GO1900" s="77">
        <v>0.13250000000000001</v>
      </c>
      <c r="GP1900" s="77">
        <v>3</v>
      </c>
      <c r="GQ1900" s="77">
        <v>0</v>
      </c>
      <c r="GR1900" s="77" t="s">
        <v>423</v>
      </c>
      <c r="GS1900" s="77">
        <v>0</v>
      </c>
      <c r="GT1900" s="77">
        <v>0</v>
      </c>
      <c r="GU1900" s="77">
        <v>0</v>
      </c>
      <c r="GV1900" s="77">
        <v>0</v>
      </c>
      <c r="GW1900" s="77">
        <v>0.1527377521613833</v>
      </c>
      <c r="GX1900" s="77">
        <v>35.623037668071504</v>
      </c>
      <c r="GY1900" s="77">
        <v>0.1527377521613833</v>
      </c>
      <c r="GZ1900" s="77">
        <v>35.623037668071504</v>
      </c>
    </row>
    <row r="1901" spans="98:208" x14ac:dyDescent="0.25">
      <c r="CT1901" s="77" t="s">
        <v>155</v>
      </c>
      <c r="CU1901" s="77" t="s">
        <v>461</v>
      </c>
      <c r="CV1901" s="77" t="s">
        <v>453</v>
      </c>
      <c r="CW1901" s="77">
        <v>2021</v>
      </c>
      <c r="CX1901" s="77">
        <v>0</v>
      </c>
      <c r="CY1901" s="77">
        <v>0</v>
      </c>
      <c r="CZ1901" s="77">
        <v>0</v>
      </c>
      <c r="DA1901" s="77">
        <v>0</v>
      </c>
      <c r="DB1901" s="77">
        <v>14146.13064133254</v>
      </c>
      <c r="DC1901" s="77">
        <v>222.2294216278309</v>
      </c>
      <c r="DD1901" s="77">
        <v>8585.7228092479563</v>
      </c>
      <c r="DE1901" s="77">
        <v>5338.1784104567523</v>
      </c>
      <c r="DF1901" s="77">
        <v>813.21078921305195</v>
      </c>
      <c r="DG1901" s="77">
        <v>813.21078921305195</v>
      </c>
      <c r="DH1901" s="77">
        <v>0</v>
      </c>
      <c r="DI1901" s="77">
        <v>0</v>
      </c>
      <c r="DJ1901" s="77">
        <v>9.0082925084453047E-5</v>
      </c>
      <c r="DL1901" s="77">
        <v>0</v>
      </c>
      <c r="DM1901" s="77">
        <v>7.3256406602548299E-2</v>
      </c>
      <c r="DN1901" s="77">
        <v>7.3256406602548299E-2</v>
      </c>
      <c r="DO1901" s="77">
        <v>0</v>
      </c>
      <c r="DP1901" s="77">
        <v>7.3256406602548299E-2</v>
      </c>
      <c r="DQ1901" s="77">
        <v>7.3256406602548299E-2</v>
      </c>
      <c r="DR1901" s="77">
        <v>0</v>
      </c>
      <c r="DS1901" s="77">
        <v>0</v>
      </c>
      <c r="DT1901" s="77">
        <v>0</v>
      </c>
      <c r="DU1901" s="77">
        <v>0</v>
      </c>
      <c r="DV1901" s="77">
        <v>0</v>
      </c>
      <c r="DW1901" s="77">
        <v>0</v>
      </c>
      <c r="GE1901" s="77" t="s">
        <v>425</v>
      </c>
      <c r="GF1901" s="77" t="s">
        <v>155</v>
      </c>
      <c r="GG1901" s="77" t="s">
        <v>440</v>
      </c>
      <c r="GH1901" s="77" t="s">
        <v>453</v>
      </c>
      <c r="GI1901" s="77">
        <v>2024</v>
      </c>
      <c r="GJ1901" s="77" t="s">
        <v>301</v>
      </c>
      <c r="GK1901" s="77">
        <v>8896.5159934286166</v>
      </c>
      <c r="GL1901" s="77">
        <v>758.70438200000001</v>
      </c>
      <c r="GM1901" s="77">
        <v>2024</v>
      </c>
      <c r="GN1901" s="77" t="s">
        <v>175</v>
      </c>
      <c r="GO1901" s="77">
        <v>5.3000000000000005E-2</v>
      </c>
      <c r="GP1901" s="77">
        <v>3</v>
      </c>
      <c r="GQ1901" s="77">
        <v>0</v>
      </c>
      <c r="GR1901" s="77" t="s">
        <v>423</v>
      </c>
      <c r="GS1901" s="77">
        <v>0</v>
      </c>
      <c r="GT1901" s="77">
        <v>0</v>
      </c>
      <c r="GU1901" s="77">
        <v>0</v>
      </c>
      <c r="GV1901" s="77">
        <v>0</v>
      </c>
      <c r="GW1901" s="77">
        <v>5.5966209081309407E-2</v>
      </c>
      <c r="GX1901" s="77">
        <v>497.90427418343904</v>
      </c>
      <c r="GY1901" s="77">
        <v>5.5966209081309407E-2</v>
      </c>
      <c r="GZ1901" s="77">
        <v>497.90427418343904</v>
      </c>
    </row>
    <row r="1902" spans="98:208" x14ac:dyDescent="0.25">
      <c r="CT1902" s="77" t="s">
        <v>155</v>
      </c>
      <c r="CU1902" s="77" t="s">
        <v>461</v>
      </c>
      <c r="CV1902" s="77" t="s">
        <v>453</v>
      </c>
      <c r="CW1902" s="77">
        <v>2022</v>
      </c>
      <c r="CX1902" s="77">
        <v>0</v>
      </c>
      <c r="CY1902" s="77">
        <v>0</v>
      </c>
      <c r="CZ1902" s="77">
        <v>0</v>
      </c>
      <c r="DA1902" s="77">
        <v>0</v>
      </c>
      <c r="DB1902" s="77">
        <v>14146.13064133254</v>
      </c>
      <c r="DC1902" s="77">
        <v>222.2294216278309</v>
      </c>
      <c r="DD1902" s="77">
        <v>8585.7228092479563</v>
      </c>
      <c r="DE1902" s="77">
        <v>5338.1784104567523</v>
      </c>
      <c r="DF1902" s="77">
        <v>813.21078921305195</v>
      </c>
      <c r="DG1902" s="77">
        <v>813.21078921305195</v>
      </c>
      <c r="DH1902" s="77">
        <v>813.21078921305195</v>
      </c>
      <c r="DI1902" s="77">
        <v>0</v>
      </c>
      <c r="DJ1902" s="77">
        <v>9.0082925084453047E-5</v>
      </c>
      <c r="DL1902" s="77">
        <v>0</v>
      </c>
      <c r="DM1902" s="77">
        <v>7.3256406602548299E-2</v>
      </c>
      <c r="DN1902" s="77">
        <v>7.3256406602548299E-2</v>
      </c>
      <c r="DO1902" s="77">
        <v>0</v>
      </c>
      <c r="DP1902" s="77">
        <v>7.3256406602548299E-2</v>
      </c>
      <c r="DQ1902" s="77">
        <v>7.3256406602548299E-2</v>
      </c>
      <c r="DR1902" s="77">
        <v>0</v>
      </c>
      <c r="DS1902" s="77">
        <v>7.3256406602548299E-2</v>
      </c>
      <c r="DT1902" s="77">
        <v>7.3256406602548299E-2</v>
      </c>
      <c r="DU1902" s="77">
        <v>0</v>
      </c>
      <c r="DV1902" s="77">
        <v>0</v>
      </c>
      <c r="DW1902" s="77">
        <v>0</v>
      </c>
      <c r="GE1902" s="77" t="s">
        <v>427</v>
      </c>
      <c r="GF1902" s="77" t="s">
        <v>155</v>
      </c>
      <c r="GG1902" s="77" t="s">
        <v>440</v>
      </c>
      <c r="GH1902" s="77" t="s">
        <v>453</v>
      </c>
      <c r="GI1902" s="77">
        <v>2024</v>
      </c>
      <c r="GJ1902" s="77" t="s">
        <v>303</v>
      </c>
      <c r="GK1902" s="77">
        <v>5534.8914862001066</v>
      </c>
      <c r="GL1902" s="77">
        <v>758.70438200000001</v>
      </c>
      <c r="GM1902" s="77">
        <v>2024</v>
      </c>
      <c r="GN1902" s="77" t="s">
        <v>175</v>
      </c>
      <c r="GO1902" s="77">
        <v>5.3000000000000005E-2</v>
      </c>
      <c r="GP1902" s="77">
        <v>3</v>
      </c>
      <c r="GQ1902" s="77">
        <v>0</v>
      </c>
      <c r="GR1902" s="77" t="s">
        <v>423</v>
      </c>
      <c r="GS1902" s="77">
        <v>0</v>
      </c>
      <c r="GT1902" s="77">
        <v>0</v>
      </c>
      <c r="GU1902" s="77">
        <v>0</v>
      </c>
      <c r="GV1902" s="77">
        <v>0</v>
      </c>
      <c r="GW1902" s="77">
        <v>5.5966209081309407E-2</v>
      </c>
      <c r="GX1902" s="77">
        <v>309.76689415903451</v>
      </c>
      <c r="GY1902" s="77">
        <v>5.5966209081309407E-2</v>
      </c>
      <c r="GZ1902" s="77">
        <v>309.76689415903451</v>
      </c>
    </row>
    <row r="1903" spans="98:208" x14ac:dyDescent="0.25">
      <c r="CT1903" s="77" t="s">
        <v>155</v>
      </c>
      <c r="CU1903" s="77" t="s">
        <v>461</v>
      </c>
      <c r="CV1903" s="77" t="s">
        <v>453</v>
      </c>
      <c r="CW1903" s="77">
        <v>2023</v>
      </c>
      <c r="CX1903" s="77">
        <v>0</v>
      </c>
      <c r="CY1903" s="77">
        <v>0</v>
      </c>
      <c r="CZ1903" s="77">
        <v>0</v>
      </c>
      <c r="DA1903" s="77">
        <v>0</v>
      </c>
      <c r="DB1903" s="77">
        <v>14664.637556436641</v>
      </c>
      <c r="DC1903" s="77">
        <v>233.2300768079395</v>
      </c>
      <c r="DD1903" s="77">
        <v>8896.5159934286057</v>
      </c>
      <c r="DE1903" s="77">
        <v>5534.8914862001002</v>
      </c>
      <c r="DF1903" s="77">
        <v>0</v>
      </c>
      <c r="DG1903" s="77">
        <v>843.29420601054403</v>
      </c>
      <c r="DH1903" s="77">
        <v>843.29420601054403</v>
      </c>
      <c r="DI1903" s="77">
        <v>843.29420601054403</v>
      </c>
      <c r="DJ1903" s="77">
        <v>9.0082925084453047E-5</v>
      </c>
      <c r="DL1903" s="77">
        <v>0</v>
      </c>
      <c r="DM1903" s="77">
        <v>0</v>
      </c>
      <c r="DN1903" s="77">
        <v>0</v>
      </c>
      <c r="DO1903" s="77">
        <v>0</v>
      </c>
      <c r="DP1903" s="77">
        <v>7.5966408784201148E-2</v>
      </c>
      <c r="DQ1903" s="77">
        <v>7.5966408784201148E-2</v>
      </c>
      <c r="DR1903" s="77">
        <v>0</v>
      </c>
      <c r="DS1903" s="77">
        <v>7.5966408784201148E-2</v>
      </c>
      <c r="DT1903" s="77">
        <v>7.5966408784201148E-2</v>
      </c>
      <c r="DU1903" s="77">
        <v>0</v>
      </c>
      <c r="DV1903" s="77">
        <v>7.5966408784201148E-2</v>
      </c>
      <c r="DW1903" s="77">
        <v>7.5966408784201148E-2</v>
      </c>
      <c r="GE1903" s="77" t="s">
        <v>422</v>
      </c>
      <c r="GF1903" s="77" t="s">
        <v>155</v>
      </c>
      <c r="GG1903" s="77" t="s">
        <v>440</v>
      </c>
      <c r="GH1903" s="77" t="s">
        <v>453</v>
      </c>
      <c r="GI1903" s="77">
        <v>2025</v>
      </c>
      <c r="GJ1903" s="77" t="s">
        <v>305</v>
      </c>
      <c r="GK1903" s="77">
        <v>233.23007680793981</v>
      </c>
      <c r="GL1903" s="77">
        <v>758.70438200000001</v>
      </c>
      <c r="GM1903" s="77">
        <v>2025</v>
      </c>
      <c r="GN1903" s="77" t="s">
        <v>175</v>
      </c>
      <c r="GO1903" s="77">
        <v>0.13250000000000001</v>
      </c>
      <c r="GP1903" s="77">
        <v>3</v>
      </c>
      <c r="GQ1903" s="77">
        <v>0</v>
      </c>
      <c r="GR1903" s="77" t="s">
        <v>423</v>
      </c>
      <c r="GS1903" s="77">
        <v>0</v>
      </c>
      <c r="GT1903" s="77">
        <v>0</v>
      </c>
      <c r="GU1903" s="77">
        <v>0</v>
      </c>
      <c r="GV1903" s="77">
        <v>0</v>
      </c>
      <c r="GW1903" s="77">
        <v>0</v>
      </c>
      <c r="GX1903" s="77">
        <v>0</v>
      </c>
      <c r="GY1903" s="77">
        <v>0.1527377521613833</v>
      </c>
      <c r="GZ1903" s="77">
        <v>35.623037668071504</v>
      </c>
    </row>
    <row r="1904" spans="98:208" x14ac:dyDescent="0.25">
      <c r="CT1904" s="77" t="s">
        <v>155</v>
      </c>
      <c r="CU1904" s="77" t="s">
        <v>461</v>
      </c>
      <c r="CV1904" s="77" t="s">
        <v>453</v>
      </c>
      <c r="CW1904" s="77">
        <v>2024</v>
      </c>
      <c r="CX1904" s="77">
        <v>0</v>
      </c>
      <c r="CY1904" s="77">
        <v>0</v>
      </c>
      <c r="CZ1904" s="77">
        <v>0</v>
      </c>
      <c r="DA1904" s="77">
        <v>0</v>
      </c>
      <c r="DB1904" s="77">
        <v>14664.637556436641</v>
      </c>
      <c r="DC1904" s="77">
        <v>233.2300768079395</v>
      </c>
      <c r="DD1904" s="77">
        <v>8896.5159934286057</v>
      </c>
      <c r="DE1904" s="77">
        <v>5534.8914862001002</v>
      </c>
      <c r="DF1904" s="77">
        <v>0</v>
      </c>
      <c r="DG1904" s="77">
        <v>0</v>
      </c>
      <c r="DH1904" s="77">
        <v>843.29420601054403</v>
      </c>
      <c r="DI1904" s="77">
        <v>843.29420601054403</v>
      </c>
      <c r="DJ1904" s="77">
        <v>9.0082925084453047E-5</v>
      </c>
      <c r="DL1904" s="77">
        <v>0</v>
      </c>
      <c r="DM1904" s="77">
        <v>0</v>
      </c>
      <c r="DN1904" s="77">
        <v>0</v>
      </c>
      <c r="DO1904" s="77">
        <v>0</v>
      </c>
      <c r="DP1904" s="77">
        <v>0</v>
      </c>
      <c r="DQ1904" s="77">
        <v>0</v>
      </c>
      <c r="DR1904" s="77">
        <v>0</v>
      </c>
      <c r="DS1904" s="77">
        <v>7.5966408784201148E-2</v>
      </c>
      <c r="DT1904" s="77">
        <v>7.5966408784201148E-2</v>
      </c>
      <c r="DU1904" s="77">
        <v>0</v>
      </c>
      <c r="DV1904" s="77">
        <v>7.5966408784201148E-2</v>
      </c>
      <c r="DW1904" s="77">
        <v>7.5966408784201148E-2</v>
      </c>
      <c r="GE1904" s="77" t="s">
        <v>425</v>
      </c>
      <c r="GF1904" s="77" t="s">
        <v>155</v>
      </c>
      <c r="GG1904" s="77" t="s">
        <v>440</v>
      </c>
      <c r="GH1904" s="77" t="s">
        <v>453</v>
      </c>
      <c r="GI1904" s="77">
        <v>2025</v>
      </c>
      <c r="GJ1904" s="77" t="s">
        <v>301</v>
      </c>
      <c r="GK1904" s="77">
        <v>8896.5159934286166</v>
      </c>
      <c r="GL1904" s="77">
        <v>758.70438200000001</v>
      </c>
      <c r="GM1904" s="77">
        <v>2025</v>
      </c>
      <c r="GN1904" s="77" t="s">
        <v>175</v>
      </c>
      <c r="GO1904" s="77">
        <v>5.3000000000000005E-2</v>
      </c>
      <c r="GP1904" s="77">
        <v>3</v>
      </c>
      <c r="GQ1904" s="77">
        <v>0</v>
      </c>
      <c r="GR1904" s="77" t="s">
        <v>423</v>
      </c>
      <c r="GS1904" s="77">
        <v>0</v>
      </c>
      <c r="GT1904" s="77">
        <v>0</v>
      </c>
      <c r="GU1904" s="77">
        <v>0</v>
      </c>
      <c r="GV1904" s="77">
        <v>0</v>
      </c>
      <c r="GW1904" s="77">
        <v>0</v>
      </c>
      <c r="GX1904" s="77">
        <v>0</v>
      </c>
      <c r="GY1904" s="77">
        <v>5.5966209081309407E-2</v>
      </c>
      <c r="GZ1904" s="77">
        <v>497.90427418343904</v>
      </c>
    </row>
    <row r="1905" spans="98:208" x14ac:dyDescent="0.25">
      <c r="CT1905" s="77" t="s">
        <v>155</v>
      </c>
      <c r="CU1905" s="77" t="s">
        <v>461</v>
      </c>
      <c r="CV1905" s="77" t="s">
        <v>453</v>
      </c>
      <c r="CW1905" s="77">
        <v>2025</v>
      </c>
      <c r="CX1905" s="77">
        <v>0</v>
      </c>
      <c r="CY1905" s="77">
        <v>0</v>
      </c>
      <c r="CZ1905" s="77">
        <v>0</v>
      </c>
      <c r="DA1905" s="77">
        <v>0</v>
      </c>
      <c r="DB1905" s="77">
        <v>14664.637556436641</v>
      </c>
      <c r="DC1905" s="77">
        <v>233.2300768079395</v>
      </c>
      <c r="DD1905" s="77">
        <v>8896.5159934286057</v>
      </c>
      <c r="DE1905" s="77">
        <v>5534.8914862001002</v>
      </c>
      <c r="DF1905" s="77">
        <v>0</v>
      </c>
      <c r="DG1905" s="77">
        <v>0</v>
      </c>
      <c r="DH1905" s="77">
        <v>0</v>
      </c>
      <c r="DI1905" s="77">
        <v>843.29420601054403</v>
      </c>
      <c r="DJ1905" s="77">
        <v>9.0082925084453047E-5</v>
      </c>
      <c r="DL1905" s="77">
        <v>0</v>
      </c>
      <c r="DM1905" s="77">
        <v>0</v>
      </c>
      <c r="DN1905" s="77">
        <v>0</v>
      </c>
      <c r="DO1905" s="77">
        <v>0</v>
      </c>
      <c r="DP1905" s="77">
        <v>0</v>
      </c>
      <c r="DQ1905" s="77">
        <v>0</v>
      </c>
      <c r="DR1905" s="77">
        <v>0</v>
      </c>
      <c r="DS1905" s="77">
        <v>0</v>
      </c>
      <c r="DT1905" s="77">
        <v>0</v>
      </c>
      <c r="DU1905" s="77">
        <v>0</v>
      </c>
      <c r="DV1905" s="77">
        <v>7.5966408784201148E-2</v>
      </c>
      <c r="DW1905" s="77">
        <v>7.5966408784201148E-2</v>
      </c>
      <c r="GE1905" s="77" t="s">
        <v>427</v>
      </c>
      <c r="GF1905" s="77" t="s">
        <v>155</v>
      </c>
      <c r="GG1905" s="77" t="s">
        <v>440</v>
      </c>
      <c r="GH1905" s="77" t="s">
        <v>453</v>
      </c>
      <c r="GI1905" s="77">
        <v>2025</v>
      </c>
      <c r="GJ1905" s="77" t="s">
        <v>303</v>
      </c>
      <c r="GK1905" s="77">
        <v>5534.8914862001066</v>
      </c>
      <c r="GL1905" s="77">
        <v>758.70438200000001</v>
      </c>
      <c r="GM1905" s="77">
        <v>2025</v>
      </c>
      <c r="GN1905" s="77" t="s">
        <v>175</v>
      </c>
      <c r="GO1905" s="77">
        <v>5.3000000000000005E-2</v>
      </c>
      <c r="GP1905" s="77">
        <v>3</v>
      </c>
      <c r="GQ1905" s="77">
        <v>0</v>
      </c>
      <c r="GR1905" s="77" t="s">
        <v>423</v>
      </c>
      <c r="GS1905" s="77">
        <v>0</v>
      </c>
      <c r="GT1905" s="77">
        <v>0</v>
      </c>
      <c r="GU1905" s="77">
        <v>0</v>
      </c>
      <c r="GV1905" s="77">
        <v>0</v>
      </c>
      <c r="GW1905" s="77">
        <v>0</v>
      </c>
      <c r="GX1905" s="77">
        <v>0</v>
      </c>
      <c r="GY1905" s="77">
        <v>5.5966209081309407E-2</v>
      </c>
      <c r="GZ1905" s="77">
        <v>309.76689415903451</v>
      </c>
    </row>
    <row r="1906" spans="98:208" x14ac:dyDescent="0.25">
      <c r="CT1906" s="77" t="s">
        <v>155</v>
      </c>
      <c r="CU1906" s="77" t="s">
        <v>461</v>
      </c>
      <c r="CV1906" s="77" t="s">
        <v>460</v>
      </c>
      <c r="CW1906" s="77">
        <v>2020</v>
      </c>
      <c r="CX1906" s="77">
        <v>0</v>
      </c>
      <c r="CY1906" s="77">
        <v>0</v>
      </c>
      <c r="CZ1906" s="77">
        <v>0</v>
      </c>
      <c r="DA1906" s="77">
        <v>0</v>
      </c>
      <c r="DB1906" s="77">
        <v>8807.9522308759697</v>
      </c>
      <c r="DC1906" s="77">
        <v>222.22942162783539</v>
      </c>
      <c r="DD1906" s="77">
        <v>8585.7228092481346</v>
      </c>
      <c r="DE1906" s="77">
        <v>0</v>
      </c>
      <c r="DF1906" s="77">
        <v>514.45318018010812</v>
      </c>
      <c r="DG1906" s="77">
        <v>0</v>
      </c>
      <c r="DH1906" s="77">
        <v>0</v>
      </c>
      <c r="DI1906" s="77">
        <v>0</v>
      </c>
      <c r="DJ1906" s="77">
        <v>1.145347456390797E-5</v>
      </c>
      <c r="DL1906" s="77">
        <v>0</v>
      </c>
      <c r="DM1906" s="77">
        <v>5.892276413514432E-3</v>
      </c>
      <c r="DN1906" s="77">
        <v>5.892276413514432E-3</v>
      </c>
      <c r="DO1906" s="77">
        <v>0</v>
      </c>
      <c r="DP1906" s="77">
        <v>0</v>
      </c>
      <c r="DQ1906" s="77">
        <v>0</v>
      </c>
      <c r="DR1906" s="77">
        <v>0</v>
      </c>
      <c r="DS1906" s="77">
        <v>0</v>
      </c>
      <c r="DT1906" s="77">
        <v>0</v>
      </c>
      <c r="DU1906" s="77">
        <v>0</v>
      </c>
      <c r="DV1906" s="77">
        <v>0</v>
      </c>
      <c r="DW1906" s="77">
        <v>0</v>
      </c>
      <c r="GE1906" s="77" t="s">
        <v>422</v>
      </c>
      <c r="GF1906" s="77" t="s">
        <v>155</v>
      </c>
      <c r="GG1906" s="77" t="s">
        <v>440</v>
      </c>
      <c r="GH1906" s="77" t="s">
        <v>460</v>
      </c>
      <c r="GI1906" s="77">
        <v>2021</v>
      </c>
      <c r="GJ1906" s="77" t="s">
        <v>305</v>
      </c>
      <c r="GK1906" s="77">
        <v>222.2294216278371</v>
      </c>
      <c r="GL1906" s="77">
        <v>758.70438200000001</v>
      </c>
      <c r="GM1906" s="77">
        <v>2021</v>
      </c>
      <c r="GN1906" s="77" t="s">
        <v>175</v>
      </c>
      <c r="GO1906" s="77">
        <v>0.13250000000000001</v>
      </c>
      <c r="GP1906" s="77">
        <v>3</v>
      </c>
      <c r="GQ1906" s="77">
        <v>0</v>
      </c>
      <c r="GR1906" s="77" t="s">
        <v>423</v>
      </c>
      <c r="GS1906" s="77">
        <v>0.1527377521613833</v>
      </c>
      <c r="GT1906" s="77">
        <v>33.942822323560137</v>
      </c>
      <c r="GU1906" s="77">
        <v>0.1527377521613833</v>
      </c>
      <c r="GV1906" s="77">
        <v>33.942822323560137</v>
      </c>
      <c r="GW1906" s="77">
        <v>0</v>
      </c>
      <c r="GX1906" s="77">
        <v>0</v>
      </c>
      <c r="GY1906" s="77">
        <v>0</v>
      </c>
      <c r="GZ1906" s="77">
        <v>0</v>
      </c>
    </row>
    <row r="1907" spans="98:208" x14ac:dyDescent="0.25">
      <c r="CT1907" s="77" t="s">
        <v>155</v>
      </c>
      <c r="CU1907" s="77" t="s">
        <v>461</v>
      </c>
      <c r="CV1907" s="77" t="s">
        <v>460</v>
      </c>
      <c r="CW1907" s="77">
        <v>2021</v>
      </c>
      <c r="CX1907" s="77">
        <v>0</v>
      </c>
      <c r="CY1907" s="77">
        <v>0</v>
      </c>
      <c r="CZ1907" s="77">
        <v>0</v>
      </c>
      <c r="DA1907" s="77">
        <v>0</v>
      </c>
      <c r="DB1907" s="77">
        <v>8807.9522308759697</v>
      </c>
      <c r="DC1907" s="77">
        <v>222.22942162783539</v>
      </c>
      <c r="DD1907" s="77">
        <v>8585.7228092481346</v>
      </c>
      <c r="DE1907" s="77">
        <v>0</v>
      </c>
      <c r="DF1907" s="77">
        <v>514.45318018010812</v>
      </c>
      <c r="DG1907" s="77">
        <v>514.45318018010812</v>
      </c>
      <c r="DH1907" s="77">
        <v>0</v>
      </c>
      <c r="DI1907" s="77">
        <v>0</v>
      </c>
      <c r="DJ1907" s="77">
        <v>1.145347456390797E-5</v>
      </c>
      <c r="DL1907" s="77">
        <v>0</v>
      </c>
      <c r="DM1907" s="77">
        <v>5.892276413514432E-3</v>
      </c>
      <c r="DN1907" s="77">
        <v>5.892276413514432E-3</v>
      </c>
      <c r="DO1907" s="77">
        <v>0</v>
      </c>
      <c r="DP1907" s="77">
        <v>5.892276413514432E-3</v>
      </c>
      <c r="DQ1907" s="77">
        <v>5.892276413514432E-3</v>
      </c>
      <c r="DR1907" s="77">
        <v>0</v>
      </c>
      <c r="DS1907" s="77">
        <v>0</v>
      </c>
      <c r="DT1907" s="77">
        <v>0</v>
      </c>
      <c r="DU1907" s="77">
        <v>0</v>
      </c>
      <c r="DV1907" s="77">
        <v>0</v>
      </c>
      <c r="DW1907" s="77">
        <v>0</v>
      </c>
      <c r="GE1907" s="77" t="s">
        <v>425</v>
      </c>
      <c r="GF1907" s="77" t="s">
        <v>155</v>
      </c>
      <c r="GG1907" s="77" t="s">
        <v>440</v>
      </c>
      <c r="GH1907" s="77" t="s">
        <v>460</v>
      </c>
      <c r="GI1907" s="77">
        <v>2021</v>
      </c>
      <c r="GJ1907" s="77" t="s">
        <v>301</v>
      </c>
      <c r="GK1907" s="77">
        <v>8585.7228092481982</v>
      </c>
      <c r="GL1907" s="77">
        <v>758.70438200000001</v>
      </c>
      <c r="GM1907" s="77">
        <v>2021</v>
      </c>
      <c r="GN1907" s="77" t="s">
        <v>175</v>
      </c>
      <c r="GO1907" s="77">
        <v>5.3000000000000005E-2</v>
      </c>
      <c r="GP1907" s="77">
        <v>3</v>
      </c>
      <c r="GQ1907" s="77">
        <v>0</v>
      </c>
      <c r="GR1907" s="77" t="s">
        <v>423</v>
      </c>
      <c r="GS1907" s="77">
        <v>5.5966209081309407E-2</v>
      </c>
      <c r="GT1907" s="77">
        <v>480.51035785655182</v>
      </c>
      <c r="GU1907" s="77">
        <v>5.5966209081309407E-2</v>
      </c>
      <c r="GV1907" s="77">
        <v>480.51035785655182</v>
      </c>
      <c r="GW1907" s="77">
        <v>0</v>
      </c>
      <c r="GX1907" s="77">
        <v>0</v>
      </c>
      <c r="GY1907" s="77">
        <v>0</v>
      </c>
      <c r="GZ1907" s="77">
        <v>0</v>
      </c>
    </row>
    <row r="1908" spans="98:208" x14ac:dyDescent="0.25">
      <c r="CT1908" s="77" t="s">
        <v>155</v>
      </c>
      <c r="CU1908" s="77" t="s">
        <v>461</v>
      </c>
      <c r="CV1908" s="77" t="s">
        <v>460</v>
      </c>
      <c r="CW1908" s="77">
        <v>2022</v>
      </c>
      <c r="CX1908" s="77">
        <v>0</v>
      </c>
      <c r="CY1908" s="77">
        <v>0</v>
      </c>
      <c r="CZ1908" s="77">
        <v>0</v>
      </c>
      <c r="DA1908" s="77">
        <v>0</v>
      </c>
      <c r="DB1908" s="77">
        <v>8807.9522308759697</v>
      </c>
      <c r="DC1908" s="77">
        <v>222.22942162783539</v>
      </c>
      <c r="DD1908" s="77">
        <v>8585.7228092481346</v>
      </c>
      <c r="DE1908" s="77">
        <v>0</v>
      </c>
      <c r="DF1908" s="77">
        <v>514.45318018010812</v>
      </c>
      <c r="DG1908" s="77">
        <v>514.45318018010812</v>
      </c>
      <c r="DH1908" s="77">
        <v>514.45318018010812</v>
      </c>
      <c r="DI1908" s="77">
        <v>0</v>
      </c>
      <c r="DJ1908" s="77">
        <v>1.145347456390797E-5</v>
      </c>
      <c r="DL1908" s="77">
        <v>0</v>
      </c>
      <c r="DM1908" s="77">
        <v>5.892276413514432E-3</v>
      </c>
      <c r="DN1908" s="77">
        <v>5.892276413514432E-3</v>
      </c>
      <c r="DO1908" s="77">
        <v>0</v>
      </c>
      <c r="DP1908" s="77">
        <v>5.892276413514432E-3</v>
      </c>
      <c r="DQ1908" s="77">
        <v>5.892276413514432E-3</v>
      </c>
      <c r="DR1908" s="77">
        <v>0</v>
      </c>
      <c r="DS1908" s="77">
        <v>5.892276413514432E-3</v>
      </c>
      <c r="DT1908" s="77">
        <v>5.892276413514432E-3</v>
      </c>
      <c r="DU1908" s="77">
        <v>0</v>
      </c>
      <c r="DV1908" s="77">
        <v>0</v>
      </c>
      <c r="DW1908" s="77">
        <v>0</v>
      </c>
      <c r="GE1908" s="77" t="s">
        <v>422</v>
      </c>
      <c r="GF1908" s="77" t="s">
        <v>155</v>
      </c>
      <c r="GG1908" s="77" t="s">
        <v>440</v>
      </c>
      <c r="GH1908" s="77" t="s">
        <v>460</v>
      </c>
      <c r="GI1908" s="77">
        <v>2022</v>
      </c>
      <c r="GJ1908" s="77" t="s">
        <v>305</v>
      </c>
      <c r="GK1908" s="77">
        <v>222.2294216278371</v>
      </c>
      <c r="GL1908" s="77">
        <v>758.70438200000001</v>
      </c>
      <c r="GM1908" s="77">
        <v>2022</v>
      </c>
      <c r="GN1908" s="77" t="s">
        <v>175</v>
      </c>
      <c r="GO1908" s="77">
        <v>0.13250000000000001</v>
      </c>
      <c r="GP1908" s="77">
        <v>3</v>
      </c>
      <c r="GQ1908" s="77">
        <v>0</v>
      </c>
      <c r="GR1908" s="77" t="s">
        <v>423</v>
      </c>
      <c r="GS1908" s="77">
        <v>0.1527377521613833</v>
      </c>
      <c r="GT1908" s="77">
        <v>33.942822323560137</v>
      </c>
      <c r="GU1908" s="77">
        <v>0.1527377521613833</v>
      </c>
      <c r="GV1908" s="77">
        <v>33.942822323560137</v>
      </c>
      <c r="GW1908" s="77">
        <v>0.1527377521613833</v>
      </c>
      <c r="GX1908" s="77">
        <v>33.942822323560137</v>
      </c>
      <c r="GY1908" s="77">
        <v>0</v>
      </c>
      <c r="GZ1908" s="77">
        <v>0</v>
      </c>
    </row>
    <row r="1909" spans="98:208" x14ac:dyDescent="0.25">
      <c r="CT1909" s="77" t="s">
        <v>155</v>
      </c>
      <c r="CU1909" s="77" t="s">
        <v>461</v>
      </c>
      <c r="CV1909" s="77" t="s">
        <v>460</v>
      </c>
      <c r="CW1909" s="77">
        <v>2023</v>
      </c>
      <c r="CX1909" s="77">
        <v>0</v>
      </c>
      <c r="CY1909" s="77">
        <v>0</v>
      </c>
      <c r="CZ1909" s="77">
        <v>0</v>
      </c>
      <c r="DA1909" s="77">
        <v>0</v>
      </c>
      <c r="DB1909" s="77">
        <v>9129.7460702367352</v>
      </c>
      <c r="DC1909" s="77">
        <v>233.2300768079443</v>
      </c>
      <c r="DD1909" s="77">
        <v>8896.5159934287894</v>
      </c>
      <c r="DE1909" s="77">
        <v>0</v>
      </c>
      <c r="DF1909" s="77">
        <v>0</v>
      </c>
      <c r="DG1909" s="77">
        <v>533.52731185152084</v>
      </c>
      <c r="DH1909" s="77">
        <v>533.52731185152084</v>
      </c>
      <c r="DI1909" s="77">
        <v>533.52731185152084</v>
      </c>
      <c r="DJ1909" s="77">
        <v>1.145347456390797E-5</v>
      </c>
      <c r="DL1909" s="77">
        <v>0</v>
      </c>
      <c r="DM1909" s="77">
        <v>0</v>
      </c>
      <c r="DN1909" s="77">
        <v>0</v>
      </c>
      <c r="DO1909" s="77">
        <v>0</v>
      </c>
      <c r="DP1909" s="77">
        <v>6.1107414954415891E-3</v>
      </c>
      <c r="DQ1909" s="77">
        <v>6.1107414954415891E-3</v>
      </c>
      <c r="DR1909" s="77">
        <v>0</v>
      </c>
      <c r="DS1909" s="77">
        <v>6.1107414954415891E-3</v>
      </c>
      <c r="DT1909" s="77">
        <v>6.1107414954415891E-3</v>
      </c>
      <c r="DU1909" s="77">
        <v>0</v>
      </c>
      <c r="DV1909" s="77">
        <v>6.1107414954415891E-3</v>
      </c>
      <c r="DW1909" s="77">
        <v>6.1107414954415891E-3</v>
      </c>
      <c r="GE1909" s="77" t="s">
        <v>425</v>
      </c>
      <c r="GF1909" s="77" t="s">
        <v>155</v>
      </c>
      <c r="GG1909" s="77" t="s">
        <v>440</v>
      </c>
      <c r="GH1909" s="77" t="s">
        <v>460</v>
      </c>
      <c r="GI1909" s="77">
        <v>2022</v>
      </c>
      <c r="GJ1909" s="77" t="s">
        <v>301</v>
      </c>
      <c r="GK1909" s="77">
        <v>8585.7228092481982</v>
      </c>
      <c r="GL1909" s="77">
        <v>758.70438200000001</v>
      </c>
      <c r="GM1909" s="77">
        <v>2022</v>
      </c>
      <c r="GN1909" s="77" t="s">
        <v>175</v>
      </c>
      <c r="GO1909" s="77">
        <v>5.3000000000000005E-2</v>
      </c>
      <c r="GP1909" s="77">
        <v>3</v>
      </c>
      <c r="GQ1909" s="77">
        <v>0</v>
      </c>
      <c r="GR1909" s="77" t="s">
        <v>423</v>
      </c>
      <c r="GS1909" s="77">
        <v>5.5966209081309407E-2</v>
      </c>
      <c r="GT1909" s="77">
        <v>480.51035785655182</v>
      </c>
      <c r="GU1909" s="77">
        <v>5.5966209081309407E-2</v>
      </c>
      <c r="GV1909" s="77">
        <v>480.51035785655182</v>
      </c>
      <c r="GW1909" s="77">
        <v>5.5966209081309407E-2</v>
      </c>
      <c r="GX1909" s="77">
        <v>480.51035785655182</v>
      </c>
      <c r="GY1909" s="77">
        <v>0</v>
      </c>
      <c r="GZ1909" s="77">
        <v>0</v>
      </c>
    </row>
    <row r="1910" spans="98:208" x14ac:dyDescent="0.25">
      <c r="CT1910" s="77" t="s">
        <v>155</v>
      </c>
      <c r="CU1910" s="77" t="s">
        <v>461</v>
      </c>
      <c r="CV1910" s="77" t="s">
        <v>460</v>
      </c>
      <c r="CW1910" s="77">
        <v>2024</v>
      </c>
      <c r="CX1910" s="77">
        <v>0</v>
      </c>
      <c r="CY1910" s="77">
        <v>0</v>
      </c>
      <c r="CZ1910" s="77">
        <v>0</v>
      </c>
      <c r="DA1910" s="77">
        <v>0</v>
      </c>
      <c r="DB1910" s="77">
        <v>9129.7460702367352</v>
      </c>
      <c r="DC1910" s="77">
        <v>233.2300768079443</v>
      </c>
      <c r="DD1910" s="77">
        <v>8896.5159934287894</v>
      </c>
      <c r="DE1910" s="77">
        <v>0</v>
      </c>
      <c r="DF1910" s="77">
        <v>0</v>
      </c>
      <c r="DG1910" s="77">
        <v>0</v>
      </c>
      <c r="DH1910" s="77">
        <v>533.52731185152084</v>
      </c>
      <c r="DI1910" s="77">
        <v>533.52731185152084</v>
      </c>
      <c r="DJ1910" s="77">
        <v>1.145347456390797E-5</v>
      </c>
      <c r="DL1910" s="77">
        <v>0</v>
      </c>
      <c r="DM1910" s="77">
        <v>0</v>
      </c>
      <c r="DN1910" s="77">
        <v>0</v>
      </c>
      <c r="DO1910" s="77">
        <v>0</v>
      </c>
      <c r="DP1910" s="77">
        <v>0</v>
      </c>
      <c r="DQ1910" s="77">
        <v>0</v>
      </c>
      <c r="DR1910" s="77">
        <v>0</v>
      </c>
      <c r="DS1910" s="77">
        <v>6.1107414954415891E-3</v>
      </c>
      <c r="DT1910" s="77">
        <v>6.1107414954415891E-3</v>
      </c>
      <c r="DU1910" s="77">
        <v>0</v>
      </c>
      <c r="DV1910" s="77">
        <v>6.1107414954415891E-3</v>
      </c>
      <c r="DW1910" s="77">
        <v>6.1107414954415891E-3</v>
      </c>
      <c r="GE1910" s="77" t="s">
        <v>422</v>
      </c>
      <c r="GF1910" s="77" t="s">
        <v>155</v>
      </c>
      <c r="GG1910" s="77" t="s">
        <v>440</v>
      </c>
      <c r="GH1910" s="77" t="s">
        <v>460</v>
      </c>
      <c r="GI1910" s="77">
        <v>2023</v>
      </c>
      <c r="GJ1910" s="77" t="s">
        <v>305</v>
      </c>
      <c r="GK1910" s="77">
        <v>233.23007680794609</v>
      </c>
      <c r="GL1910" s="77">
        <v>758.70438200000001</v>
      </c>
      <c r="GM1910" s="77">
        <v>2023</v>
      </c>
      <c r="GN1910" s="77" t="s">
        <v>175</v>
      </c>
      <c r="GO1910" s="77">
        <v>0.13250000000000001</v>
      </c>
      <c r="GP1910" s="77">
        <v>3</v>
      </c>
      <c r="GQ1910" s="77">
        <v>0</v>
      </c>
      <c r="GR1910" s="77" t="s">
        <v>423</v>
      </c>
      <c r="GS1910" s="77">
        <v>0</v>
      </c>
      <c r="GT1910" s="77">
        <v>0</v>
      </c>
      <c r="GU1910" s="77">
        <v>0.1527377521613833</v>
      </c>
      <c r="GV1910" s="77">
        <v>35.623037668072463</v>
      </c>
      <c r="GW1910" s="77">
        <v>0.1527377521613833</v>
      </c>
      <c r="GX1910" s="77">
        <v>35.623037668072463</v>
      </c>
      <c r="GY1910" s="77">
        <v>0.1527377521613833</v>
      </c>
      <c r="GZ1910" s="77">
        <v>35.623037668072463</v>
      </c>
    </row>
    <row r="1911" spans="98:208" x14ac:dyDescent="0.25">
      <c r="CT1911" s="77" t="s">
        <v>155</v>
      </c>
      <c r="CU1911" s="77" t="s">
        <v>461</v>
      </c>
      <c r="CV1911" s="77" t="s">
        <v>460</v>
      </c>
      <c r="CW1911" s="77">
        <v>2025</v>
      </c>
      <c r="CX1911" s="77">
        <v>0</v>
      </c>
      <c r="CY1911" s="77">
        <v>0</v>
      </c>
      <c r="CZ1911" s="77">
        <v>0</v>
      </c>
      <c r="DA1911" s="77">
        <v>0</v>
      </c>
      <c r="DB1911" s="77">
        <v>9129.7460702367352</v>
      </c>
      <c r="DC1911" s="77">
        <v>233.2300768079443</v>
      </c>
      <c r="DD1911" s="77">
        <v>8896.5159934287894</v>
      </c>
      <c r="DE1911" s="77">
        <v>0</v>
      </c>
      <c r="DF1911" s="77">
        <v>0</v>
      </c>
      <c r="DG1911" s="77">
        <v>0</v>
      </c>
      <c r="DH1911" s="77">
        <v>0</v>
      </c>
      <c r="DI1911" s="77">
        <v>533.52731185152084</v>
      </c>
      <c r="DJ1911" s="77">
        <v>1.145347456390797E-5</v>
      </c>
      <c r="DL1911" s="77">
        <v>0</v>
      </c>
      <c r="DM1911" s="77">
        <v>0</v>
      </c>
      <c r="DN1911" s="77">
        <v>0</v>
      </c>
      <c r="DO1911" s="77">
        <v>0</v>
      </c>
      <c r="DP1911" s="77">
        <v>0</v>
      </c>
      <c r="DQ1911" s="77">
        <v>0</v>
      </c>
      <c r="DR1911" s="77">
        <v>0</v>
      </c>
      <c r="DS1911" s="77">
        <v>0</v>
      </c>
      <c r="DT1911" s="77">
        <v>0</v>
      </c>
      <c r="DU1911" s="77">
        <v>0</v>
      </c>
      <c r="DV1911" s="77">
        <v>6.1107414954415891E-3</v>
      </c>
      <c r="DW1911" s="77">
        <v>6.1107414954415891E-3</v>
      </c>
      <c r="GE1911" s="77" t="s">
        <v>425</v>
      </c>
      <c r="GF1911" s="77" t="s">
        <v>155</v>
      </c>
      <c r="GG1911" s="77" t="s">
        <v>440</v>
      </c>
      <c r="GH1911" s="77" t="s">
        <v>460</v>
      </c>
      <c r="GI1911" s="77">
        <v>2023</v>
      </c>
      <c r="GJ1911" s="77" t="s">
        <v>301</v>
      </c>
      <c r="GK1911" s="77">
        <v>8896.5159934288549</v>
      </c>
      <c r="GL1911" s="77">
        <v>758.70438200000001</v>
      </c>
      <c r="GM1911" s="77">
        <v>2023</v>
      </c>
      <c r="GN1911" s="77" t="s">
        <v>175</v>
      </c>
      <c r="GO1911" s="77">
        <v>5.3000000000000005E-2</v>
      </c>
      <c r="GP1911" s="77">
        <v>3</v>
      </c>
      <c r="GQ1911" s="77">
        <v>0</v>
      </c>
      <c r="GR1911" s="77" t="s">
        <v>423</v>
      </c>
      <c r="GS1911" s="77">
        <v>0</v>
      </c>
      <c r="GT1911" s="77">
        <v>0</v>
      </c>
      <c r="GU1911" s="77">
        <v>5.5966209081309407E-2</v>
      </c>
      <c r="GV1911" s="77">
        <v>497.90427418345234</v>
      </c>
      <c r="GW1911" s="77">
        <v>5.5966209081309407E-2</v>
      </c>
      <c r="GX1911" s="77">
        <v>497.90427418345234</v>
      </c>
      <c r="GY1911" s="77">
        <v>5.5966209081309407E-2</v>
      </c>
      <c r="GZ1911" s="77">
        <v>497.90427418345234</v>
      </c>
    </row>
    <row r="1912" spans="98:208" x14ac:dyDescent="0.25">
      <c r="CT1912" s="77" t="s">
        <v>155</v>
      </c>
      <c r="CU1912" s="77" t="s">
        <v>461</v>
      </c>
      <c r="CV1912" s="77" t="s">
        <v>467</v>
      </c>
      <c r="CW1912" s="77">
        <v>2020</v>
      </c>
      <c r="CX1912" s="77">
        <v>0</v>
      </c>
      <c r="CY1912" s="77">
        <v>0</v>
      </c>
      <c r="CZ1912" s="77">
        <v>0</v>
      </c>
      <c r="DA1912" s="77">
        <v>0</v>
      </c>
      <c r="DB1912" s="77">
        <v>5.2405583313015427</v>
      </c>
      <c r="DC1912" s="77">
        <v>0.69641821681222937</v>
      </c>
      <c r="DD1912" s="77">
        <v>2.9419641522810198</v>
      </c>
      <c r="DE1912" s="77">
        <v>1.602175962208287</v>
      </c>
      <c r="DF1912" s="77">
        <v>0.3606876487424126</v>
      </c>
      <c r="DG1912" s="77">
        <v>0</v>
      </c>
      <c r="DH1912" s="77">
        <v>0</v>
      </c>
      <c r="DI1912" s="77">
        <v>0</v>
      </c>
      <c r="DJ1912" s="77">
        <v>5.523449111239292E-5</v>
      </c>
      <c r="DL1912" s="77">
        <v>0</v>
      </c>
      <c r="DM1912" s="77">
        <v>1.992239872881269E-5</v>
      </c>
      <c r="DN1912" s="77">
        <v>1.992239872881269E-5</v>
      </c>
      <c r="DO1912" s="77">
        <v>0</v>
      </c>
      <c r="DP1912" s="77">
        <v>0</v>
      </c>
      <c r="DQ1912" s="77">
        <v>0</v>
      </c>
      <c r="DR1912" s="77">
        <v>0</v>
      </c>
      <c r="DS1912" s="77">
        <v>0</v>
      </c>
      <c r="DT1912" s="77">
        <v>0</v>
      </c>
      <c r="DU1912" s="77">
        <v>0</v>
      </c>
      <c r="DV1912" s="77">
        <v>0</v>
      </c>
      <c r="DW1912" s="77">
        <v>0</v>
      </c>
      <c r="GE1912" s="77" t="s">
        <v>422</v>
      </c>
      <c r="GF1912" s="77" t="s">
        <v>155</v>
      </c>
      <c r="GG1912" s="77" t="s">
        <v>440</v>
      </c>
      <c r="GH1912" s="77" t="s">
        <v>460</v>
      </c>
      <c r="GI1912" s="77">
        <v>2024</v>
      </c>
      <c r="GJ1912" s="77" t="s">
        <v>305</v>
      </c>
      <c r="GK1912" s="77">
        <v>233.23007680794609</v>
      </c>
      <c r="GL1912" s="77">
        <v>758.70438200000001</v>
      </c>
      <c r="GM1912" s="77">
        <v>2024</v>
      </c>
      <c r="GN1912" s="77" t="s">
        <v>175</v>
      </c>
      <c r="GO1912" s="77">
        <v>0.13250000000000001</v>
      </c>
      <c r="GP1912" s="77">
        <v>3</v>
      </c>
      <c r="GQ1912" s="77">
        <v>0</v>
      </c>
      <c r="GR1912" s="77" t="s">
        <v>423</v>
      </c>
      <c r="GS1912" s="77">
        <v>0</v>
      </c>
      <c r="GT1912" s="77">
        <v>0</v>
      </c>
      <c r="GU1912" s="77">
        <v>0</v>
      </c>
      <c r="GV1912" s="77">
        <v>0</v>
      </c>
      <c r="GW1912" s="77">
        <v>0.1527377521613833</v>
      </c>
      <c r="GX1912" s="77">
        <v>35.623037668072463</v>
      </c>
      <c r="GY1912" s="77">
        <v>0.1527377521613833</v>
      </c>
      <c r="GZ1912" s="77">
        <v>35.623037668072463</v>
      </c>
    </row>
    <row r="1913" spans="98:208" x14ac:dyDescent="0.25">
      <c r="CT1913" s="77" t="s">
        <v>155</v>
      </c>
      <c r="CU1913" s="77" t="s">
        <v>461</v>
      </c>
      <c r="CV1913" s="77" t="s">
        <v>467</v>
      </c>
      <c r="CW1913" s="77">
        <v>2021</v>
      </c>
      <c r="CX1913" s="77">
        <v>0</v>
      </c>
      <c r="CY1913" s="77">
        <v>0</v>
      </c>
      <c r="CZ1913" s="77">
        <v>0</v>
      </c>
      <c r="DA1913" s="77">
        <v>0</v>
      </c>
      <c r="DB1913" s="77">
        <v>5.2405583313015427</v>
      </c>
      <c r="DC1913" s="77">
        <v>0.69641821681222937</v>
      </c>
      <c r="DD1913" s="77">
        <v>2.9419641522810198</v>
      </c>
      <c r="DE1913" s="77">
        <v>1.602175962208287</v>
      </c>
      <c r="DF1913" s="77">
        <v>0.3606876487424126</v>
      </c>
      <c r="DG1913" s="77">
        <v>0.3606876487424126</v>
      </c>
      <c r="DH1913" s="77">
        <v>0</v>
      </c>
      <c r="DI1913" s="77">
        <v>0</v>
      </c>
      <c r="DJ1913" s="77">
        <v>5.523449111239292E-5</v>
      </c>
      <c r="DL1913" s="77">
        <v>0</v>
      </c>
      <c r="DM1913" s="77">
        <v>1.992239872881269E-5</v>
      </c>
      <c r="DN1913" s="77">
        <v>1.992239872881269E-5</v>
      </c>
      <c r="DO1913" s="77">
        <v>0</v>
      </c>
      <c r="DP1913" s="77">
        <v>1.992239872881269E-5</v>
      </c>
      <c r="DQ1913" s="77">
        <v>1.992239872881269E-5</v>
      </c>
      <c r="DR1913" s="77">
        <v>0</v>
      </c>
      <c r="DS1913" s="77">
        <v>0</v>
      </c>
      <c r="DT1913" s="77">
        <v>0</v>
      </c>
      <c r="DU1913" s="77">
        <v>0</v>
      </c>
      <c r="DV1913" s="77">
        <v>0</v>
      </c>
      <c r="DW1913" s="77">
        <v>0</v>
      </c>
      <c r="GE1913" s="77" t="s">
        <v>425</v>
      </c>
      <c r="GF1913" s="77" t="s">
        <v>155</v>
      </c>
      <c r="GG1913" s="77" t="s">
        <v>440</v>
      </c>
      <c r="GH1913" s="77" t="s">
        <v>460</v>
      </c>
      <c r="GI1913" s="77">
        <v>2024</v>
      </c>
      <c r="GJ1913" s="77" t="s">
        <v>301</v>
      </c>
      <c r="GK1913" s="77">
        <v>8896.5159934288549</v>
      </c>
      <c r="GL1913" s="77">
        <v>758.70438200000001</v>
      </c>
      <c r="GM1913" s="77">
        <v>2024</v>
      </c>
      <c r="GN1913" s="77" t="s">
        <v>175</v>
      </c>
      <c r="GO1913" s="77">
        <v>5.3000000000000005E-2</v>
      </c>
      <c r="GP1913" s="77">
        <v>3</v>
      </c>
      <c r="GQ1913" s="77">
        <v>0</v>
      </c>
      <c r="GR1913" s="77" t="s">
        <v>423</v>
      </c>
      <c r="GS1913" s="77">
        <v>0</v>
      </c>
      <c r="GT1913" s="77">
        <v>0</v>
      </c>
      <c r="GU1913" s="77">
        <v>0</v>
      </c>
      <c r="GV1913" s="77">
        <v>0</v>
      </c>
      <c r="GW1913" s="77">
        <v>5.5966209081309407E-2</v>
      </c>
      <c r="GX1913" s="77">
        <v>497.90427418345234</v>
      </c>
      <c r="GY1913" s="77">
        <v>5.5966209081309407E-2</v>
      </c>
      <c r="GZ1913" s="77">
        <v>497.90427418345234</v>
      </c>
    </row>
    <row r="1914" spans="98:208" x14ac:dyDescent="0.25">
      <c r="CT1914" s="77" t="s">
        <v>155</v>
      </c>
      <c r="CU1914" s="77" t="s">
        <v>461</v>
      </c>
      <c r="CV1914" s="77" t="s">
        <v>467</v>
      </c>
      <c r="CW1914" s="77">
        <v>2022</v>
      </c>
      <c r="CX1914" s="77">
        <v>0</v>
      </c>
      <c r="CY1914" s="77">
        <v>0</v>
      </c>
      <c r="CZ1914" s="77">
        <v>0</v>
      </c>
      <c r="DA1914" s="77">
        <v>0</v>
      </c>
      <c r="DB1914" s="77">
        <v>5.2405583313015427</v>
      </c>
      <c r="DC1914" s="77">
        <v>0.69641821681222937</v>
      </c>
      <c r="DD1914" s="77">
        <v>2.9419641522810198</v>
      </c>
      <c r="DE1914" s="77">
        <v>1.602175962208287</v>
      </c>
      <c r="DF1914" s="77">
        <v>0.3606876487424126</v>
      </c>
      <c r="DG1914" s="77">
        <v>0.3606876487424126</v>
      </c>
      <c r="DH1914" s="77">
        <v>0.3606876487424126</v>
      </c>
      <c r="DI1914" s="77">
        <v>0</v>
      </c>
      <c r="DJ1914" s="77">
        <v>5.523449111239292E-5</v>
      </c>
      <c r="DL1914" s="77">
        <v>0</v>
      </c>
      <c r="DM1914" s="77">
        <v>1.992239872881269E-5</v>
      </c>
      <c r="DN1914" s="77">
        <v>1.992239872881269E-5</v>
      </c>
      <c r="DO1914" s="77">
        <v>0</v>
      </c>
      <c r="DP1914" s="77">
        <v>1.992239872881269E-5</v>
      </c>
      <c r="DQ1914" s="77">
        <v>1.992239872881269E-5</v>
      </c>
      <c r="DR1914" s="77">
        <v>0</v>
      </c>
      <c r="DS1914" s="77">
        <v>1.992239872881269E-5</v>
      </c>
      <c r="DT1914" s="77">
        <v>1.992239872881269E-5</v>
      </c>
      <c r="DU1914" s="77">
        <v>0</v>
      </c>
      <c r="DV1914" s="77">
        <v>0</v>
      </c>
      <c r="DW1914" s="77">
        <v>0</v>
      </c>
      <c r="GE1914" s="77" t="s">
        <v>422</v>
      </c>
      <c r="GF1914" s="77" t="s">
        <v>155</v>
      </c>
      <c r="GG1914" s="77" t="s">
        <v>440</v>
      </c>
      <c r="GH1914" s="77" t="s">
        <v>460</v>
      </c>
      <c r="GI1914" s="77">
        <v>2025</v>
      </c>
      <c r="GJ1914" s="77" t="s">
        <v>305</v>
      </c>
      <c r="GK1914" s="77">
        <v>233.23007680794609</v>
      </c>
      <c r="GL1914" s="77">
        <v>758.70438200000001</v>
      </c>
      <c r="GM1914" s="77">
        <v>2025</v>
      </c>
      <c r="GN1914" s="77" t="s">
        <v>175</v>
      </c>
      <c r="GO1914" s="77">
        <v>0.13250000000000001</v>
      </c>
      <c r="GP1914" s="77">
        <v>3</v>
      </c>
      <c r="GQ1914" s="77">
        <v>0</v>
      </c>
      <c r="GR1914" s="77" t="s">
        <v>423</v>
      </c>
      <c r="GS1914" s="77">
        <v>0</v>
      </c>
      <c r="GT1914" s="77">
        <v>0</v>
      </c>
      <c r="GU1914" s="77">
        <v>0</v>
      </c>
      <c r="GV1914" s="77">
        <v>0</v>
      </c>
      <c r="GW1914" s="77">
        <v>0</v>
      </c>
      <c r="GX1914" s="77">
        <v>0</v>
      </c>
      <c r="GY1914" s="77">
        <v>0.1527377521613833</v>
      </c>
      <c r="GZ1914" s="77">
        <v>35.623037668072463</v>
      </c>
    </row>
    <row r="1915" spans="98:208" x14ac:dyDescent="0.25">
      <c r="CT1915" s="77" t="s">
        <v>155</v>
      </c>
      <c r="CU1915" s="77" t="s">
        <v>461</v>
      </c>
      <c r="CV1915" s="77" t="s">
        <v>467</v>
      </c>
      <c r="CW1915" s="77">
        <v>2023</v>
      </c>
      <c r="CX1915" s="77">
        <v>0</v>
      </c>
      <c r="CY1915" s="77">
        <v>0</v>
      </c>
      <c r="CZ1915" s="77">
        <v>0</v>
      </c>
      <c r="DA1915" s="77">
        <v>0</v>
      </c>
      <c r="DB1915" s="77">
        <v>5.4750346070077702</v>
      </c>
      <c r="DC1915" s="77">
        <v>0.71896016785821037</v>
      </c>
      <c r="DD1915" s="77">
        <v>3.0714971986151078</v>
      </c>
      <c r="DE1915" s="77">
        <v>1.684577240534445</v>
      </c>
      <c r="DF1915" s="77">
        <v>0</v>
      </c>
      <c r="DG1915" s="77">
        <v>0.37599181639994911</v>
      </c>
      <c r="DH1915" s="77">
        <v>0.37599181639994911</v>
      </c>
      <c r="DI1915" s="77">
        <v>0.37599181639994911</v>
      </c>
      <c r="DJ1915" s="77">
        <v>5.523449111239292E-5</v>
      </c>
      <c r="DL1915" s="77">
        <v>0</v>
      </c>
      <c r="DM1915" s="77">
        <v>0</v>
      </c>
      <c r="DN1915" s="77">
        <v>0</v>
      </c>
      <c r="DO1915" s="77">
        <v>0</v>
      </c>
      <c r="DP1915" s="77">
        <v>2.0767716641275459E-5</v>
      </c>
      <c r="DQ1915" s="77">
        <v>2.0767716641275459E-5</v>
      </c>
      <c r="DR1915" s="77">
        <v>0</v>
      </c>
      <c r="DS1915" s="77">
        <v>2.0767716641275459E-5</v>
      </c>
      <c r="DT1915" s="77">
        <v>2.0767716641275459E-5</v>
      </c>
      <c r="DU1915" s="77">
        <v>0</v>
      </c>
      <c r="DV1915" s="77">
        <v>2.0767716641275459E-5</v>
      </c>
      <c r="DW1915" s="77">
        <v>2.0767716641275459E-5</v>
      </c>
      <c r="GE1915" s="77" t="s">
        <v>425</v>
      </c>
      <c r="GF1915" s="77" t="s">
        <v>155</v>
      </c>
      <c r="GG1915" s="77" t="s">
        <v>440</v>
      </c>
      <c r="GH1915" s="77" t="s">
        <v>460</v>
      </c>
      <c r="GI1915" s="77">
        <v>2025</v>
      </c>
      <c r="GJ1915" s="77" t="s">
        <v>301</v>
      </c>
      <c r="GK1915" s="77">
        <v>8896.5159934288549</v>
      </c>
      <c r="GL1915" s="77">
        <v>758.70438200000001</v>
      </c>
      <c r="GM1915" s="77">
        <v>2025</v>
      </c>
      <c r="GN1915" s="77" t="s">
        <v>175</v>
      </c>
      <c r="GO1915" s="77">
        <v>5.3000000000000005E-2</v>
      </c>
      <c r="GP1915" s="77">
        <v>3</v>
      </c>
      <c r="GQ1915" s="77">
        <v>0</v>
      </c>
      <c r="GR1915" s="77" t="s">
        <v>423</v>
      </c>
      <c r="GS1915" s="77">
        <v>0</v>
      </c>
      <c r="GT1915" s="77">
        <v>0</v>
      </c>
      <c r="GU1915" s="77">
        <v>0</v>
      </c>
      <c r="GV1915" s="77">
        <v>0</v>
      </c>
      <c r="GW1915" s="77">
        <v>0</v>
      </c>
      <c r="GX1915" s="77">
        <v>0</v>
      </c>
      <c r="GY1915" s="77">
        <v>5.5966209081309407E-2</v>
      </c>
      <c r="GZ1915" s="77">
        <v>497.90427418345234</v>
      </c>
    </row>
    <row r="1916" spans="98:208" x14ac:dyDescent="0.25">
      <c r="CT1916" s="77" t="s">
        <v>155</v>
      </c>
      <c r="CU1916" s="77" t="s">
        <v>461</v>
      </c>
      <c r="CV1916" s="77" t="s">
        <v>467</v>
      </c>
      <c r="CW1916" s="77">
        <v>2024</v>
      </c>
      <c r="CX1916" s="77">
        <v>0</v>
      </c>
      <c r="CY1916" s="77">
        <v>0</v>
      </c>
      <c r="CZ1916" s="77">
        <v>0</v>
      </c>
      <c r="DA1916" s="77">
        <v>0</v>
      </c>
      <c r="DB1916" s="77">
        <v>5.4750346070077702</v>
      </c>
      <c r="DC1916" s="77">
        <v>0.71896016785821037</v>
      </c>
      <c r="DD1916" s="77">
        <v>3.0714971986151078</v>
      </c>
      <c r="DE1916" s="77">
        <v>1.684577240534445</v>
      </c>
      <c r="DF1916" s="77">
        <v>0</v>
      </c>
      <c r="DG1916" s="77">
        <v>0</v>
      </c>
      <c r="DH1916" s="77">
        <v>0.37599181639994911</v>
      </c>
      <c r="DI1916" s="77">
        <v>0.37599181639994911</v>
      </c>
      <c r="DJ1916" s="77">
        <v>5.523449111239292E-5</v>
      </c>
      <c r="DL1916" s="77">
        <v>0</v>
      </c>
      <c r="DM1916" s="77">
        <v>0</v>
      </c>
      <c r="DN1916" s="77">
        <v>0</v>
      </c>
      <c r="DO1916" s="77">
        <v>0</v>
      </c>
      <c r="DP1916" s="77">
        <v>0</v>
      </c>
      <c r="DQ1916" s="77">
        <v>0</v>
      </c>
      <c r="DR1916" s="77">
        <v>0</v>
      </c>
      <c r="DS1916" s="77">
        <v>2.0767716641275459E-5</v>
      </c>
      <c r="DT1916" s="77">
        <v>2.0767716641275459E-5</v>
      </c>
      <c r="DU1916" s="77">
        <v>0</v>
      </c>
      <c r="DV1916" s="77">
        <v>2.0767716641275459E-5</v>
      </c>
      <c r="DW1916" s="77">
        <v>2.0767716641275459E-5</v>
      </c>
      <c r="GE1916" s="77" t="s">
        <v>422</v>
      </c>
      <c r="GF1916" s="77" t="s">
        <v>155</v>
      </c>
      <c r="GG1916" s="77" t="s">
        <v>440</v>
      </c>
      <c r="GH1916" s="77" t="s">
        <v>467</v>
      </c>
      <c r="GI1916" s="77">
        <v>2021</v>
      </c>
      <c r="GJ1916" s="77" t="s">
        <v>305</v>
      </c>
      <c r="GK1916" s="77">
        <v>0.69641821681223126</v>
      </c>
      <c r="GL1916" s="77">
        <v>758.70438200000001</v>
      </c>
      <c r="GM1916" s="77">
        <v>2021</v>
      </c>
      <c r="GN1916" s="77" t="s">
        <v>175</v>
      </c>
      <c r="GO1916" s="77">
        <v>0.13250000000000001</v>
      </c>
      <c r="GP1916" s="77">
        <v>3</v>
      </c>
      <c r="GQ1916" s="77">
        <v>0</v>
      </c>
      <c r="GR1916" s="77" t="s">
        <v>423</v>
      </c>
      <c r="GS1916" s="77">
        <v>0.1527377521613833</v>
      </c>
      <c r="GT1916" s="77">
        <v>0.10636935300013908</v>
      </c>
      <c r="GU1916" s="77">
        <v>0.1527377521613833</v>
      </c>
      <c r="GV1916" s="77">
        <v>0.10636935300013908</v>
      </c>
      <c r="GW1916" s="77">
        <v>0</v>
      </c>
      <c r="GX1916" s="77">
        <v>0</v>
      </c>
      <c r="GY1916" s="77">
        <v>0</v>
      </c>
      <c r="GZ1916" s="77">
        <v>0</v>
      </c>
    </row>
    <row r="1917" spans="98:208" x14ac:dyDescent="0.25">
      <c r="CT1917" s="77" t="s">
        <v>155</v>
      </c>
      <c r="CU1917" s="77" t="s">
        <v>461</v>
      </c>
      <c r="CV1917" s="77" t="s">
        <v>467</v>
      </c>
      <c r="CW1917" s="77">
        <v>2025</v>
      </c>
      <c r="CX1917" s="77">
        <v>0</v>
      </c>
      <c r="CY1917" s="77">
        <v>0</v>
      </c>
      <c r="CZ1917" s="77">
        <v>0</v>
      </c>
      <c r="DA1917" s="77">
        <v>0</v>
      </c>
      <c r="DB1917" s="77">
        <v>5.4750346070077702</v>
      </c>
      <c r="DC1917" s="77">
        <v>0.71896016785821037</v>
      </c>
      <c r="DD1917" s="77">
        <v>3.0714971986151078</v>
      </c>
      <c r="DE1917" s="77">
        <v>1.684577240534445</v>
      </c>
      <c r="DF1917" s="77">
        <v>0</v>
      </c>
      <c r="DG1917" s="77">
        <v>0</v>
      </c>
      <c r="DH1917" s="77">
        <v>0</v>
      </c>
      <c r="DI1917" s="77">
        <v>0.37599181639994911</v>
      </c>
      <c r="DJ1917" s="77">
        <v>5.523449111239292E-5</v>
      </c>
      <c r="DL1917" s="77">
        <v>0</v>
      </c>
      <c r="DM1917" s="77">
        <v>0</v>
      </c>
      <c r="DN1917" s="77">
        <v>0</v>
      </c>
      <c r="DO1917" s="77">
        <v>0</v>
      </c>
      <c r="DP1917" s="77">
        <v>0</v>
      </c>
      <c r="DQ1917" s="77">
        <v>0</v>
      </c>
      <c r="DR1917" s="77">
        <v>0</v>
      </c>
      <c r="DS1917" s="77">
        <v>0</v>
      </c>
      <c r="DT1917" s="77">
        <v>0</v>
      </c>
      <c r="DU1917" s="77">
        <v>0</v>
      </c>
      <c r="DV1917" s="77">
        <v>2.0767716641275459E-5</v>
      </c>
      <c r="DW1917" s="77">
        <v>2.0767716641275459E-5</v>
      </c>
      <c r="GE1917" s="77" t="s">
        <v>425</v>
      </c>
      <c r="GF1917" s="77" t="s">
        <v>155</v>
      </c>
      <c r="GG1917" s="77" t="s">
        <v>440</v>
      </c>
      <c r="GH1917" s="77" t="s">
        <v>467</v>
      </c>
      <c r="GI1917" s="77">
        <v>2021</v>
      </c>
      <c r="GJ1917" s="77" t="s">
        <v>301</v>
      </c>
      <c r="GK1917" s="77">
        <v>2.9419641522810158</v>
      </c>
      <c r="GL1917" s="77">
        <v>758.70438200000001</v>
      </c>
      <c r="GM1917" s="77">
        <v>2021</v>
      </c>
      <c r="GN1917" s="77" t="s">
        <v>175</v>
      </c>
      <c r="GO1917" s="77">
        <v>5.3000000000000005E-2</v>
      </c>
      <c r="GP1917" s="77">
        <v>3</v>
      </c>
      <c r="GQ1917" s="77">
        <v>0</v>
      </c>
      <c r="GR1917" s="77" t="s">
        <v>423</v>
      </c>
      <c r="GS1917" s="77">
        <v>5.5966209081309407E-2</v>
      </c>
      <c r="GT1917" s="77">
        <v>0.16465058085627651</v>
      </c>
      <c r="GU1917" s="77">
        <v>5.5966209081309407E-2</v>
      </c>
      <c r="GV1917" s="77">
        <v>0.16465058085627651</v>
      </c>
      <c r="GW1917" s="77">
        <v>0</v>
      </c>
      <c r="GX1917" s="77">
        <v>0</v>
      </c>
      <c r="GY1917" s="77">
        <v>0</v>
      </c>
      <c r="GZ1917" s="77">
        <v>0</v>
      </c>
    </row>
    <row r="1918" spans="98:208" x14ac:dyDescent="0.25">
      <c r="CT1918" s="77" t="s">
        <v>155</v>
      </c>
      <c r="CU1918" s="77" t="s">
        <v>461</v>
      </c>
      <c r="CV1918" s="77" t="s">
        <v>474</v>
      </c>
      <c r="CW1918" s="77">
        <v>2020</v>
      </c>
      <c r="CX1918" s="77">
        <v>0</v>
      </c>
      <c r="CY1918" s="77">
        <v>0</v>
      </c>
      <c r="CZ1918" s="77">
        <v>0</v>
      </c>
      <c r="DA1918" s="77">
        <v>0</v>
      </c>
      <c r="DB1918" s="77">
        <v>7.7900575334948166E-2</v>
      </c>
      <c r="DC1918" s="77">
        <v>3.6425060683954423E-2</v>
      </c>
      <c r="DD1918" s="77">
        <v>1.5808724525430461E-3</v>
      </c>
      <c r="DE1918" s="77">
        <v>3.9894642198450722E-2</v>
      </c>
      <c r="DF1918" s="77">
        <v>7.8847092159216071E-3</v>
      </c>
      <c r="DG1918" s="77">
        <v>0</v>
      </c>
      <c r="DH1918" s="77">
        <v>0</v>
      </c>
      <c r="DI1918" s="77">
        <v>0</v>
      </c>
      <c r="DJ1918" s="77">
        <v>8.6930622081725633E-4</v>
      </c>
      <c r="DL1918" s="77">
        <v>0</v>
      </c>
      <c r="DM1918" s="77">
        <v>6.8542267707358047E-6</v>
      </c>
      <c r="DN1918" s="77">
        <v>6.8542267707358047E-6</v>
      </c>
      <c r="DO1918" s="77">
        <v>0</v>
      </c>
      <c r="DP1918" s="77">
        <v>0</v>
      </c>
      <c r="DQ1918" s="77">
        <v>0</v>
      </c>
      <c r="DR1918" s="77">
        <v>0</v>
      </c>
      <c r="DS1918" s="77">
        <v>0</v>
      </c>
      <c r="DT1918" s="77">
        <v>0</v>
      </c>
      <c r="DU1918" s="77">
        <v>0</v>
      </c>
      <c r="DV1918" s="77">
        <v>0</v>
      </c>
      <c r="DW1918" s="77">
        <v>0</v>
      </c>
      <c r="GE1918" s="77" t="s">
        <v>427</v>
      </c>
      <c r="GF1918" s="77" t="s">
        <v>155</v>
      </c>
      <c r="GG1918" s="77" t="s">
        <v>440</v>
      </c>
      <c r="GH1918" s="77" t="s">
        <v>467</v>
      </c>
      <c r="GI1918" s="77">
        <v>2021</v>
      </c>
      <c r="GJ1918" s="77" t="s">
        <v>303</v>
      </c>
      <c r="GK1918" s="77">
        <v>1.602175962208289</v>
      </c>
      <c r="GL1918" s="77">
        <v>758.70438200000001</v>
      </c>
      <c r="GM1918" s="77">
        <v>2021</v>
      </c>
      <c r="GN1918" s="77" t="s">
        <v>175</v>
      </c>
      <c r="GO1918" s="77">
        <v>5.3000000000000005E-2</v>
      </c>
      <c r="GP1918" s="77">
        <v>3</v>
      </c>
      <c r="GQ1918" s="77">
        <v>0</v>
      </c>
      <c r="GR1918" s="77" t="s">
        <v>423</v>
      </c>
      <c r="GS1918" s="77">
        <v>5.5966209081309407E-2</v>
      </c>
      <c r="GT1918" s="77">
        <v>8.9667714885997174E-2</v>
      </c>
      <c r="GU1918" s="77">
        <v>5.5966209081309407E-2</v>
      </c>
      <c r="GV1918" s="77">
        <v>8.9667714885997174E-2</v>
      </c>
      <c r="GW1918" s="77">
        <v>0</v>
      </c>
      <c r="GX1918" s="77">
        <v>0</v>
      </c>
      <c r="GY1918" s="77">
        <v>0</v>
      </c>
      <c r="GZ1918" s="77">
        <v>0</v>
      </c>
    </row>
    <row r="1919" spans="98:208" x14ac:dyDescent="0.25">
      <c r="CT1919" s="77" t="s">
        <v>155</v>
      </c>
      <c r="CU1919" s="77" t="s">
        <v>461</v>
      </c>
      <c r="CV1919" s="77" t="s">
        <v>474</v>
      </c>
      <c r="CW1919" s="77">
        <v>2021</v>
      </c>
      <c r="CX1919" s="77">
        <v>0</v>
      </c>
      <c r="CY1919" s="77">
        <v>0</v>
      </c>
      <c r="CZ1919" s="77">
        <v>0</v>
      </c>
      <c r="DA1919" s="77">
        <v>0</v>
      </c>
      <c r="DB1919" s="77">
        <v>7.7900575334948166E-2</v>
      </c>
      <c r="DC1919" s="77">
        <v>3.6425060683954423E-2</v>
      </c>
      <c r="DD1919" s="77">
        <v>1.5808724525430461E-3</v>
      </c>
      <c r="DE1919" s="77">
        <v>3.9894642198450722E-2</v>
      </c>
      <c r="DF1919" s="77">
        <v>7.8847092159216071E-3</v>
      </c>
      <c r="DG1919" s="77">
        <v>7.8847092159216071E-3</v>
      </c>
      <c r="DH1919" s="77">
        <v>0</v>
      </c>
      <c r="DI1919" s="77">
        <v>0</v>
      </c>
      <c r="DJ1919" s="77">
        <v>8.6930622081725633E-4</v>
      </c>
      <c r="DL1919" s="77">
        <v>0</v>
      </c>
      <c r="DM1919" s="77">
        <v>6.8542267707358047E-6</v>
      </c>
      <c r="DN1919" s="77">
        <v>6.8542267707358047E-6</v>
      </c>
      <c r="DO1919" s="77">
        <v>0</v>
      </c>
      <c r="DP1919" s="77">
        <v>6.8542267707358047E-6</v>
      </c>
      <c r="DQ1919" s="77">
        <v>6.8542267707358047E-6</v>
      </c>
      <c r="DR1919" s="77">
        <v>0</v>
      </c>
      <c r="DS1919" s="77">
        <v>0</v>
      </c>
      <c r="DT1919" s="77">
        <v>0</v>
      </c>
      <c r="DU1919" s="77">
        <v>0</v>
      </c>
      <c r="DV1919" s="77">
        <v>0</v>
      </c>
      <c r="DW1919" s="77">
        <v>0</v>
      </c>
      <c r="GE1919" s="77" t="s">
        <v>422</v>
      </c>
      <c r="GF1919" s="77" t="s">
        <v>155</v>
      </c>
      <c r="GG1919" s="77" t="s">
        <v>440</v>
      </c>
      <c r="GH1919" s="77" t="s">
        <v>467</v>
      </c>
      <c r="GI1919" s="77">
        <v>2022</v>
      </c>
      <c r="GJ1919" s="77" t="s">
        <v>305</v>
      </c>
      <c r="GK1919" s="77">
        <v>0.69641821681223126</v>
      </c>
      <c r="GL1919" s="77">
        <v>758.70438200000001</v>
      </c>
      <c r="GM1919" s="77">
        <v>2022</v>
      </c>
      <c r="GN1919" s="77" t="s">
        <v>175</v>
      </c>
      <c r="GO1919" s="77">
        <v>0.13250000000000001</v>
      </c>
      <c r="GP1919" s="77">
        <v>3</v>
      </c>
      <c r="GQ1919" s="77">
        <v>0</v>
      </c>
      <c r="GR1919" s="77" t="s">
        <v>423</v>
      </c>
      <c r="GS1919" s="77">
        <v>0.1527377521613833</v>
      </c>
      <c r="GT1919" s="77">
        <v>0.10636935300013908</v>
      </c>
      <c r="GU1919" s="77">
        <v>0.1527377521613833</v>
      </c>
      <c r="GV1919" s="77">
        <v>0.10636935300013908</v>
      </c>
      <c r="GW1919" s="77">
        <v>0.1527377521613833</v>
      </c>
      <c r="GX1919" s="77">
        <v>0.10636935300013908</v>
      </c>
      <c r="GY1919" s="77">
        <v>0</v>
      </c>
      <c r="GZ1919" s="77">
        <v>0</v>
      </c>
    </row>
    <row r="1920" spans="98:208" x14ac:dyDescent="0.25">
      <c r="CT1920" s="77" t="s">
        <v>155</v>
      </c>
      <c r="CU1920" s="77" t="s">
        <v>461</v>
      </c>
      <c r="CV1920" s="77" t="s">
        <v>474</v>
      </c>
      <c r="CW1920" s="77">
        <v>2022</v>
      </c>
      <c r="CX1920" s="77">
        <v>0</v>
      </c>
      <c r="CY1920" s="77">
        <v>0</v>
      </c>
      <c r="CZ1920" s="77">
        <v>0</v>
      </c>
      <c r="DA1920" s="77">
        <v>0</v>
      </c>
      <c r="DB1920" s="77">
        <v>7.7900575334948166E-2</v>
      </c>
      <c r="DC1920" s="77">
        <v>3.6425060683954423E-2</v>
      </c>
      <c r="DD1920" s="77">
        <v>1.5808724525430461E-3</v>
      </c>
      <c r="DE1920" s="77">
        <v>3.9894642198450722E-2</v>
      </c>
      <c r="DF1920" s="77">
        <v>7.8847092159216071E-3</v>
      </c>
      <c r="DG1920" s="77">
        <v>7.8847092159216071E-3</v>
      </c>
      <c r="DH1920" s="77">
        <v>7.8847092159216071E-3</v>
      </c>
      <c r="DI1920" s="77">
        <v>0</v>
      </c>
      <c r="DJ1920" s="77">
        <v>8.6930622081725633E-4</v>
      </c>
      <c r="DL1920" s="77">
        <v>0</v>
      </c>
      <c r="DM1920" s="77">
        <v>6.8542267707358047E-6</v>
      </c>
      <c r="DN1920" s="77">
        <v>6.8542267707358047E-6</v>
      </c>
      <c r="DO1920" s="77">
        <v>0</v>
      </c>
      <c r="DP1920" s="77">
        <v>6.8542267707358047E-6</v>
      </c>
      <c r="DQ1920" s="77">
        <v>6.8542267707358047E-6</v>
      </c>
      <c r="DR1920" s="77">
        <v>0</v>
      </c>
      <c r="DS1920" s="77">
        <v>6.8542267707358047E-6</v>
      </c>
      <c r="DT1920" s="77">
        <v>6.8542267707358047E-6</v>
      </c>
      <c r="DU1920" s="77">
        <v>0</v>
      </c>
      <c r="DV1920" s="77">
        <v>0</v>
      </c>
      <c r="DW1920" s="77">
        <v>0</v>
      </c>
      <c r="GE1920" s="77" t="s">
        <v>425</v>
      </c>
      <c r="GF1920" s="77" t="s">
        <v>155</v>
      </c>
      <c r="GG1920" s="77" t="s">
        <v>440</v>
      </c>
      <c r="GH1920" s="77" t="s">
        <v>467</v>
      </c>
      <c r="GI1920" s="77">
        <v>2022</v>
      </c>
      <c r="GJ1920" s="77" t="s">
        <v>301</v>
      </c>
      <c r="GK1920" s="77">
        <v>2.9419641522810158</v>
      </c>
      <c r="GL1920" s="77">
        <v>758.70438200000001</v>
      </c>
      <c r="GM1920" s="77">
        <v>2022</v>
      </c>
      <c r="GN1920" s="77" t="s">
        <v>175</v>
      </c>
      <c r="GO1920" s="77">
        <v>5.3000000000000005E-2</v>
      </c>
      <c r="GP1920" s="77">
        <v>3</v>
      </c>
      <c r="GQ1920" s="77">
        <v>0</v>
      </c>
      <c r="GR1920" s="77" t="s">
        <v>423</v>
      </c>
      <c r="GS1920" s="77">
        <v>5.5966209081309407E-2</v>
      </c>
      <c r="GT1920" s="77">
        <v>0.16465058085627651</v>
      </c>
      <c r="GU1920" s="77">
        <v>5.5966209081309407E-2</v>
      </c>
      <c r="GV1920" s="77">
        <v>0.16465058085627651</v>
      </c>
      <c r="GW1920" s="77">
        <v>5.5966209081309407E-2</v>
      </c>
      <c r="GX1920" s="77">
        <v>0.16465058085627651</v>
      </c>
      <c r="GY1920" s="77">
        <v>0</v>
      </c>
      <c r="GZ1920" s="77">
        <v>0</v>
      </c>
    </row>
    <row r="1921" spans="98:208" x14ac:dyDescent="0.25">
      <c r="CT1921" s="77" t="s">
        <v>155</v>
      </c>
      <c r="CU1921" s="77" t="s">
        <v>461</v>
      </c>
      <c r="CV1921" s="77" t="s">
        <v>474</v>
      </c>
      <c r="CW1921" s="77">
        <v>2023</v>
      </c>
      <c r="CX1921" s="77">
        <v>0</v>
      </c>
      <c r="CY1921" s="77">
        <v>0</v>
      </c>
      <c r="CZ1921" s="77">
        <v>0</v>
      </c>
      <c r="DA1921" s="77">
        <v>0</v>
      </c>
      <c r="DB1921" s="77">
        <v>8.0408269036977204E-2</v>
      </c>
      <c r="DC1921" s="77">
        <v>3.7590224611390499E-2</v>
      </c>
      <c r="DD1921" s="77">
        <v>1.631433411568582E-3</v>
      </c>
      <c r="DE1921" s="77">
        <v>4.1186611014017722E-2</v>
      </c>
      <c r="DF1921" s="77">
        <v>0</v>
      </c>
      <c r="DG1921" s="77">
        <v>8.1378100371604506E-3</v>
      </c>
      <c r="DH1921" s="77">
        <v>8.1378100371604506E-3</v>
      </c>
      <c r="DI1921" s="77">
        <v>8.1378100371604506E-3</v>
      </c>
      <c r="DJ1921" s="77">
        <v>8.6930622081725633E-4</v>
      </c>
      <c r="DL1921" s="77">
        <v>0</v>
      </c>
      <c r="DM1921" s="77">
        <v>0</v>
      </c>
      <c r="DN1921" s="77">
        <v>0</v>
      </c>
      <c r="DO1921" s="77">
        <v>0</v>
      </c>
      <c r="DP1921" s="77">
        <v>7.0742488891326875E-6</v>
      </c>
      <c r="DQ1921" s="77">
        <v>7.0742488891326875E-6</v>
      </c>
      <c r="DR1921" s="77">
        <v>0</v>
      </c>
      <c r="DS1921" s="77">
        <v>7.0742488891326875E-6</v>
      </c>
      <c r="DT1921" s="77">
        <v>7.0742488891326875E-6</v>
      </c>
      <c r="DU1921" s="77">
        <v>0</v>
      </c>
      <c r="DV1921" s="77">
        <v>7.0742488891326875E-6</v>
      </c>
      <c r="DW1921" s="77">
        <v>7.0742488891326875E-6</v>
      </c>
      <c r="GE1921" s="77" t="s">
        <v>427</v>
      </c>
      <c r="GF1921" s="77" t="s">
        <v>155</v>
      </c>
      <c r="GG1921" s="77" t="s">
        <v>440</v>
      </c>
      <c r="GH1921" s="77" t="s">
        <v>467</v>
      </c>
      <c r="GI1921" s="77">
        <v>2022</v>
      </c>
      <c r="GJ1921" s="77" t="s">
        <v>303</v>
      </c>
      <c r="GK1921" s="77">
        <v>1.602175962208289</v>
      </c>
      <c r="GL1921" s="77">
        <v>758.70438200000001</v>
      </c>
      <c r="GM1921" s="77">
        <v>2022</v>
      </c>
      <c r="GN1921" s="77" t="s">
        <v>175</v>
      </c>
      <c r="GO1921" s="77">
        <v>5.3000000000000005E-2</v>
      </c>
      <c r="GP1921" s="77">
        <v>3</v>
      </c>
      <c r="GQ1921" s="77">
        <v>0</v>
      </c>
      <c r="GR1921" s="77" t="s">
        <v>423</v>
      </c>
      <c r="GS1921" s="77">
        <v>5.5966209081309407E-2</v>
      </c>
      <c r="GT1921" s="77">
        <v>8.9667714885997174E-2</v>
      </c>
      <c r="GU1921" s="77">
        <v>5.5966209081309407E-2</v>
      </c>
      <c r="GV1921" s="77">
        <v>8.9667714885997174E-2</v>
      </c>
      <c r="GW1921" s="77">
        <v>5.5966209081309407E-2</v>
      </c>
      <c r="GX1921" s="77">
        <v>8.9667714885997174E-2</v>
      </c>
      <c r="GY1921" s="77">
        <v>0</v>
      </c>
      <c r="GZ1921" s="77">
        <v>0</v>
      </c>
    </row>
    <row r="1922" spans="98:208" x14ac:dyDescent="0.25">
      <c r="CT1922" s="77" t="s">
        <v>155</v>
      </c>
      <c r="CU1922" s="77" t="s">
        <v>461</v>
      </c>
      <c r="CV1922" s="77" t="s">
        <v>474</v>
      </c>
      <c r="CW1922" s="77">
        <v>2024</v>
      </c>
      <c r="CX1922" s="77">
        <v>0</v>
      </c>
      <c r="CY1922" s="77">
        <v>0</v>
      </c>
      <c r="CZ1922" s="77">
        <v>0</v>
      </c>
      <c r="DA1922" s="77">
        <v>0</v>
      </c>
      <c r="DB1922" s="77">
        <v>8.0408269036977204E-2</v>
      </c>
      <c r="DC1922" s="77">
        <v>3.7590224611390499E-2</v>
      </c>
      <c r="DD1922" s="77">
        <v>1.631433411568582E-3</v>
      </c>
      <c r="DE1922" s="77">
        <v>4.1186611014017722E-2</v>
      </c>
      <c r="DF1922" s="77">
        <v>0</v>
      </c>
      <c r="DG1922" s="77">
        <v>0</v>
      </c>
      <c r="DH1922" s="77">
        <v>8.1378100371604506E-3</v>
      </c>
      <c r="DI1922" s="77">
        <v>8.1378100371604506E-3</v>
      </c>
      <c r="DJ1922" s="77">
        <v>8.6930622081725633E-4</v>
      </c>
      <c r="DL1922" s="77">
        <v>0</v>
      </c>
      <c r="DM1922" s="77">
        <v>0</v>
      </c>
      <c r="DN1922" s="77">
        <v>0</v>
      </c>
      <c r="DO1922" s="77">
        <v>0</v>
      </c>
      <c r="DP1922" s="77">
        <v>0</v>
      </c>
      <c r="DQ1922" s="77">
        <v>0</v>
      </c>
      <c r="DR1922" s="77">
        <v>0</v>
      </c>
      <c r="DS1922" s="77">
        <v>7.0742488891326875E-6</v>
      </c>
      <c r="DT1922" s="77">
        <v>7.0742488891326875E-6</v>
      </c>
      <c r="DU1922" s="77">
        <v>0</v>
      </c>
      <c r="DV1922" s="77">
        <v>7.0742488891326875E-6</v>
      </c>
      <c r="DW1922" s="77">
        <v>7.0742488891326875E-6</v>
      </c>
      <c r="GE1922" s="77" t="s">
        <v>422</v>
      </c>
      <c r="GF1922" s="77" t="s">
        <v>155</v>
      </c>
      <c r="GG1922" s="77" t="s">
        <v>440</v>
      </c>
      <c r="GH1922" s="77" t="s">
        <v>467</v>
      </c>
      <c r="GI1922" s="77">
        <v>2023</v>
      </c>
      <c r="GJ1922" s="77" t="s">
        <v>305</v>
      </c>
      <c r="GK1922" s="77">
        <v>0.71896016785821293</v>
      </c>
      <c r="GL1922" s="77">
        <v>758.70438200000001</v>
      </c>
      <c r="GM1922" s="77">
        <v>2023</v>
      </c>
      <c r="GN1922" s="77" t="s">
        <v>175</v>
      </c>
      <c r="GO1922" s="77">
        <v>0.13250000000000001</v>
      </c>
      <c r="GP1922" s="77">
        <v>3</v>
      </c>
      <c r="GQ1922" s="77">
        <v>0</v>
      </c>
      <c r="GR1922" s="77" t="s">
        <v>423</v>
      </c>
      <c r="GS1922" s="77">
        <v>0</v>
      </c>
      <c r="GT1922" s="77">
        <v>0</v>
      </c>
      <c r="GU1922" s="77">
        <v>0.1527377521613833</v>
      </c>
      <c r="GV1922" s="77">
        <v>0.10981235993223426</v>
      </c>
      <c r="GW1922" s="77">
        <v>0.1527377521613833</v>
      </c>
      <c r="GX1922" s="77">
        <v>0.10981235993223426</v>
      </c>
      <c r="GY1922" s="77">
        <v>0.1527377521613833</v>
      </c>
      <c r="GZ1922" s="77">
        <v>0.10981235993223426</v>
      </c>
    </row>
    <row r="1923" spans="98:208" x14ac:dyDescent="0.25">
      <c r="CT1923" s="77" t="s">
        <v>155</v>
      </c>
      <c r="CU1923" s="77" t="s">
        <v>461</v>
      </c>
      <c r="CV1923" s="77" t="s">
        <v>474</v>
      </c>
      <c r="CW1923" s="77">
        <v>2025</v>
      </c>
      <c r="CX1923" s="77">
        <v>0</v>
      </c>
      <c r="CY1923" s="77">
        <v>0</v>
      </c>
      <c r="CZ1923" s="77">
        <v>0</v>
      </c>
      <c r="DA1923" s="77">
        <v>0</v>
      </c>
      <c r="DB1923" s="77">
        <v>8.0408269036977204E-2</v>
      </c>
      <c r="DC1923" s="77">
        <v>3.7590224611390499E-2</v>
      </c>
      <c r="DD1923" s="77">
        <v>1.631433411568582E-3</v>
      </c>
      <c r="DE1923" s="77">
        <v>4.1186611014017722E-2</v>
      </c>
      <c r="DF1923" s="77">
        <v>0</v>
      </c>
      <c r="DG1923" s="77">
        <v>0</v>
      </c>
      <c r="DH1923" s="77">
        <v>0</v>
      </c>
      <c r="DI1923" s="77">
        <v>8.1378100371604506E-3</v>
      </c>
      <c r="DJ1923" s="77">
        <v>8.6930622081725633E-4</v>
      </c>
      <c r="DL1923" s="77">
        <v>0</v>
      </c>
      <c r="DM1923" s="77">
        <v>0</v>
      </c>
      <c r="DN1923" s="77">
        <v>0</v>
      </c>
      <c r="DO1923" s="77">
        <v>0</v>
      </c>
      <c r="DP1923" s="77">
        <v>0</v>
      </c>
      <c r="DQ1923" s="77">
        <v>0</v>
      </c>
      <c r="DR1923" s="77">
        <v>0</v>
      </c>
      <c r="DS1923" s="77">
        <v>0</v>
      </c>
      <c r="DT1923" s="77">
        <v>0</v>
      </c>
      <c r="DU1923" s="77">
        <v>0</v>
      </c>
      <c r="DV1923" s="77">
        <v>7.0742488891326875E-6</v>
      </c>
      <c r="DW1923" s="77">
        <v>7.0742488891326875E-6</v>
      </c>
      <c r="GE1923" s="77" t="s">
        <v>425</v>
      </c>
      <c r="GF1923" s="77" t="s">
        <v>155</v>
      </c>
      <c r="GG1923" s="77" t="s">
        <v>440</v>
      </c>
      <c r="GH1923" s="77" t="s">
        <v>467</v>
      </c>
      <c r="GI1923" s="77">
        <v>2023</v>
      </c>
      <c r="GJ1923" s="77" t="s">
        <v>301</v>
      </c>
      <c r="GK1923" s="77">
        <v>3.0714971986151052</v>
      </c>
      <c r="GL1923" s="77">
        <v>758.70438200000001</v>
      </c>
      <c r="GM1923" s="77">
        <v>2023</v>
      </c>
      <c r="GN1923" s="77" t="s">
        <v>175</v>
      </c>
      <c r="GO1923" s="77">
        <v>5.3000000000000005E-2</v>
      </c>
      <c r="GP1923" s="77">
        <v>3</v>
      </c>
      <c r="GQ1923" s="77">
        <v>0</v>
      </c>
      <c r="GR1923" s="77" t="s">
        <v>423</v>
      </c>
      <c r="GS1923" s="77">
        <v>0</v>
      </c>
      <c r="GT1923" s="77">
        <v>0</v>
      </c>
      <c r="GU1923" s="77">
        <v>5.5966209081309407E-2</v>
      </c>
      <c r="GV1923" s="77">
        <v>0.17190005441034911</v>
      </c>
      <c r="GW1923" s="77">
        <v>5.5966209081309407E-2</v>
      </c>
      <c r="GX1923" s="77">
        <v>0.17190005441034911</v>
      </c>
      <c r="GY1923" s="77">
        <v>5.5966209081309407E-2</v>
      </c>
      <c r="GZ1923" s="77">
        <v>0.17190005441034911</v>
      </c>
    </row>
    <row r="1924" spans="98:208" x14ac:dyDescent="0.25">
      <c r="CT1924" s="77" t="s">
        <v>155</v>
      </c>
      <c r="CU1924" s="77" t="s">
        <v>461</v>
      </c>
      <c r="CV1924" s="77" t="s">
        <v>481</v>
      </c>
      <c r="CW1924" s="77">
        <v>2020</v>
      </c>
      <c r="CX1924" s="77">
        <v>0</v>
      </c>
      <c r="CY1924" s="77">
        <v>0</v>
      </c>
      <c r="CZ1924" s="77">
        <v>0</v>
      </c>
      <c r="DA1924" s="77">
        <v>0</v>
      </c>
      <c r="DB1924" s="77">
        <v>21083.842824222789</v>
      </c>
      <c r="DC1924" s="77">
        <v>409.22373582044048</v>
      </c>
      <c r="DD1924" s="77">
        <v>13469.08781237531</v>
      </c>
      <c r="DE1924" s="77">
        <v>7205.5312760212746</v>
      </c>
      <c r="DF1924" s="77">
        <v>1219.5839681179316</v>
      </c>
      <c r="DG1924" s="77">
        <v>0</v>
      </c>
      <c r="DH1924" s="77">
        <v>0</v>
      </c>
      <c r="DI1924" s="77">
        <v>0</v>
      </c>
      <c r="DJ1924" s="77">
        <v>7.7487696051086801E-11</v>
      </c>
      <c r="DL1924" s="77">
        <v>0</v>
      </c>
      <c r="DM1924" s="77">
        <v>9.4502751830300625E-8</v>
      </c>
      <c r="DN1924" s="77">
        <v>9.4502751830300625E-8</v>
      </c>
      <c r="DO1924" s="77">
        <v>0</v>
      </c>
      <c r="DP1924" s="77">
        <v>0</v>
      </c>
      <c r="DQ1924" s="77">
        <v>0</v>
      </c>
      <c r="DR1924" s="77">
        <v>0</v>
      </c>
      <c r="DS1924" s="77">
        <v>0</v>
      </c>
      <c r="DT1924" s="77">
        <v>0</v>
      </c>
      <c r="DU1924" s="77">
        <v>0</v>
      </c>
      <c r="DV1924" s="77">
        <v>0</v>
      </c>
      <c r="DW1924" s="77">
        <v>0</v>
      </c>
      <c r="GE1924" s="77" t="s">
        <v>427</v>
      </c>
      <c r="GF1924" s="77" t="s">
        <v>155</v>
      </c>
      <c r="GG1924" s="77" t="s">
        <v>440</v>
      </c>
      <c r="GH1924" s="77" t="s">
        <v>467</v>
      </c>
      <c r="GI1924" s="77">
        <v>2023</v>
      </c>
      <c r="GJ1924" s="77" t="s">
        <v>303</v>
      </c>
      <c r="GK1924" s="77">
        <v>1.6845772405344459</v>
      </c>
      <c r="GL1924" s="77">
        <v>758.70438200000001</v>
      </c>
      <c r="GM1924" s="77">
        <v>2023</v>
      </c>
      <c r="GN1924" s="77" t="s">
        <v>175</v>
      </c>
      <c r="GO1924" s="77">
        <v>5.3000000000000005E-2</v>
      </c>
      <c r="GP1924" s="77">
        <v>3</v>
      </c>
      <c r="GQ1924" s="77">
        <v>0</v>
      </c>
      <c r="GR1924" s="77" t="s">
        <v>423</v>
      </c>
      <c r="GS1924" s="77">
        <v>0</v>
      </c>
      <c r="GT1924" s="77">
        <v>0</v>
      </c>
      <c r="GU1924" s="77">
        <v>5.5966209081309407E-2</v>
      </c>
      <c r="GV1924" s="77">
        <v>9.4279402057366041E-2</v>
      </c>
      <c r="GW1924" s="77">
        <v>5.5966209081309407E-2</v>
      </c>
      <c r="GX1924" s="77">
        <v>9.4279402057366041E-2</v>
      </c>
      <c r="GY1924" s="77">
        <v>5.5966209081309407E-2</v>
      </c>
      <c r="GZ1924" s="77">
        <v>9.4279402057366041E-2</v>
      </c>
    </row>
    <row r="1925" spans="98:208" x14ac:dyDescent="0.25">
      <c r="CT1925" s="77" t="s">
        <v>155</v>
      </c>
      <c r="CU1925" s="77" t="s">
        <v>461</v>
      </c>
      <c r="CV1925" s="77" t="s">
        <v>481</v>
      </c>
      <c r="CW1925" s="77">
        <v>2021</v>
      </c>
      <c r="CX1925" s="77">
        <v>0</v>
      </c>
      <c r="CY1925" s="77">
        <v>0</v>
      </c>
      <c r="CZ1925" s="77">
        <v>0</v>
      </c>
      <c r="DA1925" s="77">
        <v>0</v>
      </c>
      <c r="DB1925" s="77">
        <v>21083.842824222789</v>
      </c>
      <c r="DC1925" s="77">
        <v>409.22373582044048</v>
      </c>
      <c r="DD1925" s="77">
        <v>13469.08781237531</v>
      </c>
      <c r="DE1925" s="77">
        <v>7205.5312760212746</v>
      </c>
      <c r="DF1925" s="77">
        <v>1219.5839681179316</v>
      </c>
      <c r="DG1925" s="77">
        <v>1219.5839681179316</v>
      </c>
      <c r="DH1925" s="77">
        <v>0</v>
      </c>
      <c r="DI1925" s="77">
        <v>0</v>
      </c>
      <c r="DJ1925" s="77">
        <v>7.7487696051086801E-11</v>
      </c>
      <c r="DL1925" s="77">
        <v>0</v>
      </c>
      <c r="DM1925" s="77">
        <v>9.4502751830300625E-8</v>
      </c>
      <c r="DN1925" s="77">
        <v>9.4502751830300625E-8</v>
      </c>
      <c r="DO1925" s="77">
        <v>0</v>
      </c>
      <c r="DP1925" s="77">
        <v>9.4502751830300625E-8</v>
      </c>
      <c r="DQ1925" s="77">
        <v>9.4502751830300625E-8</v>
      </c>
      <c r="DR1925" s="77">
        <v>0</v>
      </c>
      <c r="DS1925" s="77">
        <v>0</v>
      </c>
      <c r="DT1925" s="77">
        <v>0</v>
      </c>
      <c r="DU1925" s="77">
        <v>0</v>
      </c>
      <c r="DV1925" s="77">
        <v>0</v>
      </c>
      <c r="DW1925" s="77">
        <v>0</v>
      </c>
      <c r="GE1925" s="77" t="s">
        <v>422</v>
      </c>
      <c r="GF1925" s="77" t="s">
        <v>155</v>
      </c>
      <c r="GG1925" s="77" t="s">
        <v>440</v>
      </c>
      <c r="GH1925" s="77" t="s">
        <v>467</v>
      </c>
      <c r="GI1925" s="77">
        <v>2024</v>
      </c>
      <c r="GJ1925" s="77" t="s">
        <v>305</v>
      </c>
      <c r="GK1925" s="77">
        <v>0.71896016785821293</v>
      </c>
      <c r="GL1925" s="77">
        <v>758.70438200000001</v>
      </c>
      <c r="GM1925" s="77">
        <v>2024</v>
      </c>
      <c r="GN1925" s="77" t="s">
        <v>175</v>
      </c>
      <c r="GO1925" s="77">
        <v>0.13250000000000001</v>
      </c>
      <c r="GP1925" s="77">
        <v>3</v>
      </c>
      <c r="GQ1925" s="77">
        <v>0</v>
      </c>
      <c r="GR1925" s="77" t="s">
        <v>423</v>
      </c>
      <c r="GS1925" s="77">
        <v>0</v>
      </c>
      <c r="GT1925" s="77">
        <v>0</v>
      </c>
      <c r="GU1925" s="77">
        <v>0</v>
      </c>
      <c r="GV1925" s="77">
        <v>0</v>
      </c>
      <c r="GW1925" s="77">
        <v>0.1527377521613833</v>
      </c>
      <c r="GX1925" s="77">
        <v>0.10981235993223426</v>
      </c>
      <c r="GY1925" s="77">
        <v>0.1527377521613833</v>
      </c>
      <c r="GZ1925" s="77">
        <v>0.10981235993223426</v>
      </c>
    </row>
    <row r="1926" spans="98:208" x14ac:dyDescent="0.25">
      <c r="CT1926" s="77" t="s">
        <v>155</v>
      </c>
      <c r="CU1926" s="77" t="s">
        <v>461</v>
      </c>
      <c r="CV1926" s="77" t="s">
        <v>481</v>
      </c>
      <c r="CW1926" s="77">
        <v>2022</v>
      </c>
      <c r="CX1926" s="77">
        <v>0</v>
      </c>
      <c r="CY1926" s="77">
        <v>0</v>
      </c>
      <c r="CZ1926" s="77">
        <v>0</v>
      </c>
      <c r="DA1926" s="77">
        <v>0</v>
      </c>
      <c r="DB1926" s="77">
        <v>21083.842824222789</v>
      </c>
      <c r="DC1926" s="77">
        <v>409.22373582044048</v>
      </c>
      <c r="DD1926" s="77">
        <v>13469.08781237531</v>
      </c>
      <c r="DE1926" s="77">
        <v>7205.5312760212746</v>
      </c>
      <c r="DF1926" s="77">
        <v>1219.5839681179316</v>
      </c>
      <c r="DG1926" s="77">
        <v>1219.5839681179316</v>
      </c>
      <c r="DH1926" s="77">
        <v>1219.5839681179316</v>
      </c>
      <c r="DI1926" s="77">
        <v>0</v>
      </c>
      <c r="DJ1926" s="77">
        <v>7.7487696051086801E-11</v>
      </c>
      <c r="DL1926" s="77">
        <v>0</v>
      </c>
      <c r="DM1926" s="77">
        <v>9.4502751830300625E-8</v>
      </c>
      <c r="DN1926" s="77">
        <v>9.4502751830300625E-8</v>
      </c>
      <c r="DO1926" s="77">
        <v>0</v>
      </c>
      <c r="DP1926" s="77">
        <v>9.4502751830300625E-8</v>
      </c>
      <c r="DQ1926" s="77">
        <v>9.4502751830300625E-8</v>
      </c>
      <c r="DR1926" s="77">
        <v>0</v>
      </c>
      <c r="DS1926" s="77">
        <v>9.4502751830300625E-8</v>
      </c>
      <c r="DT1926" s="77">
        <v>9.4502751830300625E-8</v>
      </c>
      <c r="DU1926" s="77">
        <v>0</v>
      </c>
      <c r="DV1926" s="77">
        <v>0</v>
      </c>
      <c r="DW1926" s="77">
        <v>0</v>
      </c>
      <c r="GE1926" s="77" t="s">
        <v>425</v>
      </c>
      <c r="GF1926" s="77" t="s">
        <v>155</v>
      </c>
      <c r="GG1926" s="77" t="s">
        <v>440</v>
      </c>
      <c r="GH1926" s="77" t="s">
        <v>467</v>
      </c>
      <c r="GI1926" s="77">
        <v>2024</v>
      </c>
      <c r="GJ1926" s="77" t="s">
        <v>301</v>
      </c>
      <c r="GK1926" s="77">
        <v>3.0714971986151052</v>
      </c>
      <c r="GL1926" s="77">
        <v>758.70438200000001</v>
      </c>
      <c r="GM1926" s="77">
        <v>2024</v>
      </c>
      <c r="GN1926" s="77" t="s">
        <v>175</v>
      </c>
      <c r="GO1926" s="77">
        <v>5.3000000000000005E-2</v>
      </c>
      <c r="GP1926" s="77">
        <v>3</v>
      </c>
      <c r="GQ1926" s="77">
        <v>0</v>
      </c>
      <c r="GR1926" s="77" t="s">
        <v>423</v>
      </c>
      <c r="GS1926" s="77">
        <v>0</v>
      </c>
      <c r="GT1926" s="77">
        <v>0</v>
      </c>
      <c r="GU1926" s="77">
        <v>0</v>
      </c>
      <c r="GV1926" s="77">
        <v>0</v>
      </c>
      <c r="GW1926" s="77">
        <v>5.5966209081309407E-2</v>
      </c>
      <c r="GX1926" s="77">
        <v>0.17190005441034911</v>
      </c>
      <c r="GY1926" s="77">
        <v>5.5966209081309407E-2</v>
      </c>
      <c r="GZ1926" s="77">
        <v>0.17190005441034911</v>
      </c>
    </row>
    <row r="1927" spans="98:208" x14ac:dyDescent="0.25">
      <c r="CT1927" s="77" t="s">
        <v>155</v>
      </c>
      <c r="CU1927" s="77" t="s">
        <v>461</v>
      </c>
      <c r="CV1927" s="77" t="s">
        <v>481</v>
      </c>
      <c r="CW1927" s="77">
        <v>2023</v>
      </c>
      <c r="CX1927" s="77">
        <v>0</v>
      </c>
      <c r="CY1927" s="77">
        <v>0</v>
      </c>
      <c r="CZ1927" s="77">
        <v>0</v>
      </c>
      <c r="DA1927" s="77">
        <v>0</v>
      </c>
      <c r="DB1927" s="77">
        <v>21835.97811412633</v>
      </c>
      <c r="DC1927" s="77">
        <v>428.60232122030828</v>
      </c>
      <c r="DD1927" s="77">
        <v>13939.560973454871</v>
      </c>
      <c r="DE1927" s="77">
        <v>7467.8148194521846</v>
      </c>
      <c r="DF1927" s="77">
        <v>0</v>
      </c>
      <c r="DG1927" s="77">
        <v>1263.553424622339</v>
      </c>
      <c r="DH1927" s="77">
        <v>1263.553424622339</v>
      </c>
      <c r="DI1927" s="77">
        <v>1263.553424622339</v>
      </c>
      <c r="DJ1927" s="77">
        <v>7.7487696051086801E-11</v>
      </c>
      <c r="DL1927" s="77">
        <v>0</v>
      </c>
      <c r="DM1927" s="77">
        <v>0</v>
      </c>
      <c r="DN1927" s="77">
        <v>0</v>
      </c>
      <c r="DO1927" s="77">
        <v>0</v>
      </c>
      <c r="DP1927" s="77">
        <v>9.7909843711445625E-8</v>
      </c>
      <c r="DQ1927" s="77">
        <v>9.7909843711445625E-8</v>
      </c>
      <c r="DR1927" s="77">
        <v>0</v>
      </c>
      <c r="DS1927" s="77">
        <v>9.7909843711445625E-8</v>
      </c>
      <c r="DT1927" s="77">
        <v>9.7909843711445625E-8</v>
      </c>
      <c r="DU1927" s="77">
        <v>0</v>
      </c>
      <c r="DV1927" s="77">
        <v>9.7909843711445625E-8</v>
      </c>
      <c r="DW1927" s="77">
        <v>9.7909843711445625E-8</v>
      </c>
      <c r="GE1927" s="77" t="s">
        <v>427</v>
      </c>
      <c r="GF1927" s="77" t="s">
        <v>155</v>
      </c>
      <c r="GG1927" s="77" t="s">
        <v>440</v>
      </c>
      <c r="GH1927" s="77" t="s">
        <v>467</v>
      </c>
      <c r="GI1927" s="77">
        <v>2024</v>
      </c>
      <c r="GJ1927" s="77" t="s">
        <v>303</v>
      </c>
      <c r="GK1927" s="77">
        <v>1.6845772405344459</v>
      </c>
      <c r="GL1927" s="77">
        <v>758.70438200000001</v>
      </c>
      <c r="GM1927" s="77">
        <v>2024</v>
      </c>
      <c r="GN1927" s="77" t="s">
        <v>175</v>
      </c>
      <c r="GO1927" s="77">
        <v>5.3000000000000005E-2</v>
      </c>
      <c r="GP1927" s="77">
        <v>3</v>
      </c>
      <c r="GQ1927" s="77">
        <v>0</v>
      </c>
      <c r="GR1927" s="77" t="s">
        <v>423</v>
      </c>
      <c r="GS1927" s="77">
        <v>0</v>
      </c>
      <c r="GT1927" s="77">
        <v>0</v>
      </c>
      <c r="GU1927" s="77">
        <v>0</v>
      </c>
      <c r="GV1927" s="77">
        <v>0</v>
      </c>
      <c r="GW1927" s="77">
        <v>5.5966209081309407E-2</v>
      </c>
      <c r="GX1927" s="77">
        <v>9.4279402057366041E-2</v>
      </c>
      <c r="GY1927" s="77">
        <v>5.5966209081309407E-2</v>
      </c>
      <c r="GZ1927" s="77">
        <v>9.4279402057366041E-2</v>
      </c>
    </row>
    <row r="1928" spans="98:208" x14ac:dyDescent="0.25">
      <c r="CT1928" s="77" t="s">
        <v>155</v>
      </c>
      <c r="CU1928" s="77" t="s">
        <v>461</v>
      </c>
      <c r="CV1928" s="77" t="s">
        <v>481</v>
      </c>
      <c r="CW1928" s="77">
        <v>2024</v>
      </c>
      <c r="CX1928" s="77">
        <v>0</v>
      </c>
      <c r="CY1928" s="77">
        <v>0</v>
      </c>
      <c r="CZ1928" s="77">
        <v>0</v>
      </c>
      <c r="DA1928" s="77">
        <v>0</v>
      </c>
      <c r="DB1928" s="77">
        <v>21835.97811412633</v>
      </c>
      <c r="DC1928" s="77">
        <v>428.60232122030828</v>
      </c>
      <c r="DD1928" s="77">
        <v>13939.560973454871</v>
      </c>
      <c r="DE1928" s="77">
        <v>7467.8148194521846</v>
      </c>
      <c r="DF1928" s="77">
        <v>0</v>
      </c>
      <c r="DG1928" s="77">
        <v>0</v>
      </c>
      <c r="DH1928" s="77">
        <v>1263.553424622339</v>
      </c>
      <c r="DI1928" s="77">
        <v>1263.553424622339</v>
      </c>
      <c r="DJ1928" s="77">
        <v>7.7487696051086801E-11</v>
      </c>
      <c r="DL1928" s="77">
        <v>0</v>
      </c>
      <c r="DM1928" s="77">
        <v>0</v>
      </c>
      <c r="DN1928" s="77">
        <v>0</v>
      </c>
      <c r="DO1928" s="77">
        <v>0</v>
      </c>
      <c r="DP1928" s="77">
        <v>0</v>
      </c>
      <c r="DQ1928" s="77">
        <v>0</v>
      </c>
      <c r="DR1928" s="77">
        <v>0</v>
      </c>
      <c r="DS1928" s="77">
        <v>9.7909843711445625E-8</v>
      </c>
      <c r="DT1928" s="77">
        <v>9.7909843711445625E-8</v>
      </c>
      <c r="DU1928" s="77">
        <v>0</v>
      </c>
      <c r="DV1928" s="77">
        <v>9.7909843711445625E-8</v>
      </c>
      <c r="DW1928" s="77">
        <v>9.7909843711445625E-8</v>
      </c>
      <c r="GE1928" s="77" t="s">
        <v>422</v>
      </c>
      <c r="GF1928" s="77" t="s">
        <v>155</v>
      </c>
      <c r="GG1928" s="77" t="s">
        <v>440</v>
      </c>
      <c r="GH1928" s="77" t="s">
        <v>467</v>
      </c>
      <c r="GI1928" s="77">
        <v>2025</v>
      </c>
      <c r="GJ1928" s="77" t="s">
        <v>305</v>
      </c>
      <c r="GK1928" s="77">
        <v>0.71896016785821293</v>
      </c>
      <c r="GL1928" s="77">
        <v>758.70438200000001</v>
      </c>
      <c r="GM1928" s="77">
        <v>2025</v>
      </c>
      <c r="GN1928" s="77" t="s">
        <v>175</v>
      </c>
      <c r="GO1928" s="77">
        <v>0.13250000000000001</v>
      </c>
      <c r="GP1928" s="77">
        <v>3</v>
      </c>
      <c r="GQ1928" s="77">
        <v>0</v>
      </c>
      <c r="GR1928" s="77" t="s">
        <v>423</v>
      </c>
      <c r="GS1928" s="77">
        <v>0</v>
      </c>
      <c r="GT1928" s="77">
        <v>0</v>
      </c>
      <c r="GU1928" s="77">
        <v>0</v>
      </c>
      <c r="GV1928" s="77">
        <v>0</v>
      </c>
      <c r="GW1928" s="77">
        <v>0</v>
      </c>
      <c r="GX1928" s="77">
        <v>0</v>
      </c>
      <c r="GY1928" s="77">
        <v>0.1527377521613833</v>
      </c>
      <c r="GZ1928" s="77">
        <v>0.10981235993223426</v>
      </c>
    </row>
    <row r="1929" spans="98:208" x14ac:dyDescent="0.25">
      <c r="CT1929" s="77" t="s">
        <v>155</v>
      </c>
      <c r="CU1929" s="77" t="s">
        <v>461</v>
      </c>
      <c r="CV1929" s="77" t="s">
        <v>481</v>
      </c>
      <c r="CW1929" s="77">
        <v>2025</v>
      </c>
      <c r="CX1929" s="77">
        <v>0</v>
      </c>
      <c r="CY1929" s="77">
        <v>0</v>
      </c>
      <c r="CZ1929" s="77">
        <v>0</v>
      </c>
      <c r="DA1929" s="77">
        <v>0</v>
      </c>
      <c r="DB1929" s="77">
        <v>21835.97811412633</v>
      </c>
      <c r="DC1929" s="77">
        <v>428.60232122030828</v>
      </c>
      <c r="DD1929" s="77">
        <v>13939.560973454871</v>
      </c>
      <c r="DE1929" s="77">
        <v>7467.8148194521846</v>
      </c>
      <c r="DF1929" s="77">
        <v>0</v>
      </c>
      <c r="DG1929" s="77">
        <v>0</v>
      </c>
      <c r="DH1929" s="77">
        <v>0</v>
      </c>
      <c r="DI1929" s="77">
        <v>1263.553424622339</v>
      </c>
      <c r="DJ1929" s="77">
        <v>7.7487696051086801E-11</v>
      </c>
      <c r="DL1929" s="77">
        <v>0</v>
      </c>
      <c r="DM1929" s="77">
        <v>0</v>
      </c>
      <c r="DN1929" s="77">
        <v>0</v>
      </c>
      <c r="DO1929" s="77">
        <v>0</v>
      </c>
      <c r="DP1929" s="77">
        <v>0</v>
      </c>
      <c r="DQ1929" s="77">
        <v>0</v>
      </c>
      <c r="DR1929" s="77">
        <v>0</v>
      </c>
      <c r="DS1929" s="77">
        <v>0</v>
      </c>
      <c r="DT1929" s="77">
        <v>0</v>
      </c>
      <c r="DU1929" s="77">
        <v>0</v>
      </c>
      <c r="DV1929" s="77">
        <v>9.7909843711445625E-8</v>
      </c>
      <c r="DW1929" s="77">
        <v>9.7909843711445625E-8</v>
      </c>
      <c r="GE1929" s="77" t="s">
        <v>425</v>
      </c>
      <c r="GF1929" s="77" t="s">
        <v>155</v>
      </c>
      <c r="GG1929" s="77" t="s">
        <v>440</v>
      </c>
      <c r="GH1929" s="77" t="s">
        <v>467</v>
      </c>
      <c r="GI1929" s="77">
        <v>2025</v>
      </c>
      <c r="GJ1929" s="77" t="s">
        <v>301</v>
      </c>
      <c r="GK1929" s="77">
        <v>3.0714971986151052</v>
      </c>
      <c r="GL1929" s="77">
        <v>758.70438200000001</v>
      </c>
      <c r="GM1929" s="77">
        <v>2025</v>
      </c>
      <c r="GN1929" s="77" t="s">
        <v>175</v>
      </c>
      <c r="GO1929" s="77">
        <v>5.3000000000000005E-2</v>
      </c>
      <c r="GP1929" s="77">
        <v>3</v>
      </c>
      <c r="GQ1929" s="77">
        <v>0</v>
      </c>
      <c r="GR1929" s="77" t="s">
        <v>423</v>
      </c>
      <c r="GS1929" s="77">
        <v>0</v>
      </c>
      <c r="GT1929" s="77">
        <v>0</v>
      </c>
      <c r="GU1929" s="77">
        <v>0</v>
      </c>
      <c r="GV1929" s="77">
        <v>0</v>
      </c>
      <c r="GW1929" s="77">
        <v>0</v>
      </c>
      <c r="GX1929" s="77">
        <v>0</v>
      </c>
      <c r="GY1929" s="77">
        <v>5.5966209081309407E-2</v>
      </c>
      <c r="GZ1929" s="77">
        <v>0.17190005441034911</v>
      </c>
    </row>
    <row r="1930" spans="98:208" x14ac:dyDescent="0.25">
      <c r="CT1930" s="77" t="s">
        <v>155</v>
      </c>
      <c r="CU1930" s="77" t="s">
        <v>461</v>
      </c>
      <c r="CV1930" s="77" t="s">
        <v>488</v>
      </c>
      <c r="CW1930" s="77">
        <v>2020</v>
      </c>
      <c r="CX1930" s="77">
        <v>0</v>
      </c>
      <c r="CY1930" s="77">
        <v>0</v>
      </c>
      <c r="CZ1930" s="77">
        <v>0</v>
      </c>
      <c r="DA1930" s="77">
        <v>0</v>
      </c>
      <c r="DB1930" s="77">
        <v>21083.842824224361</v>
      </c>
      <c r="DC1930" s="77">
        <v>409.22373582040689</v>
      </c>
      <c r="DD1930" s="77">
        <v>13469.08781237867</v>
      </c>
      <c r="DE1930" s="77">
        <v>7205.5312760251818</v>
      </c>
      <c r="DF1930" s="77">
        <v>1219.5839681183331</v>
      </c>
      <c r="DG1930" s="77">
        <v>0</v>
      </c>
      <c r="DH1930" s="77">
        <v>0</v>
      </c>
      <c r="DI1930" s="77">
        <v>0</v>
      </c>
      <c r="DJ1930" s="77">
        <v>3.3419502157029499E-9</v>
      </c>
      <c r="DL1930" s="77">
        <v>0</v>
      </c>
      <c r="DM1930" s="77">
        <v>4.0757889053209229E-6</v>
      </c>
      <c r="DN1930" s="77">
        <v>4.0757889053209229E-6</v>
      </c>
      <c r="DO1930" s="77">
        <v>0</v>
      </c>
      <c r="DP1930" s="77">
        <v>0</v>
      </c>
      <c r="DQ1930" s="77">
        <v>0</v>
      </c>
      <c r="DR1930" s="77">
        <v>0</v>
      </c>
      <c r="DS1930" s="77">
        <v>0</v>
      </c>
      <c r="DT1930" s="77">
        <v>0</v>
      </c>
      <c r="DU1930" s="77">
        <v>0</v>
      </c>
      <c r="DV1930" s="77">
        <v>0</v>
      </c>
      <c r="DW1930" s="77">
        <v>0</v>
      </c>
      <c r="GE1930" s="77" t="s">
        <v>427</v>
      </c>
      <c r="GF1930" s="77" t="s">
        <v>155</v>
      </c>
      <c r="GG1930" s="77" t="s">
        <v>440</v>
      </c>
      <c r="GH1930" s="77" t="s">
        <v>467</v>
      </c>
      <c r="GI1930" s="77">
        <v>2025</v>
      </c>
      <c r="GJ1930" s="77" t="s">
        <v>303</v>
      </c>
      <c r="GK1930" s="77">
        <v>1.6845772405344459</v>
      </c>
      <c r="GL1930" s="77">
        <v>758.70438200000001</v>
      </c>
      <c r="GM1930" s="77">
        <v>2025</v>
      </c>
      <c r="GN1930" s="77" t="s">
        <v>175</v>
      </c>
      <c r="GO1930" s="77">
        <v>5.3000000000000005E-2</v>
      </c>
      <c r="GP1930" s="77">
        <v>3</v>
      </c>
      <c r="GQ1930" s="77">
        <v>0</v>
      </c>
      <c r="GR1930" s="77" t="s">
        <v>423</v>
      </c>
      <c r="GS1930" s="77">
        <v>0</v>
      </c>
      <c r="GT1930" s="77">
        <v>0</v>
      </c>
      <c r="GU1930" s="77">
        <v>0</v>
      </c>
      <c r="GV1930" s="77">
        <v>0</v>
      </c>
      <c r="GW1930" s="77">
        <v>0</v>
      </c>
      <c r="GX1930" s="77">
        <v>0</v>
      </c>
      <c r="GY1930" s="77">
        <v>5.5966209081309407E-2</v>
      </c>
      <c r="GZ1930" s="77">
        <v>9.4279402057366041E-2</v>
      </c>
    </row>
    <row r="1931" spans="98:208" x14ac:dyDescent="0.25">
      <c r="CT1931" s="77" t="s">
        <v>155</v>
      </c>
      <c r="CU1931" s="77" t="s">
        <v>461</v>
      </c>
      <c r="CV1931" s="77" t="s">
        <v>488</v>
      </c>
      <c r="CW1931" s="77">
        <v>2021</v>
      </c>
      <c r="CX1931" s="77">
        <v>0</v>
      </c>
      <c r="CY1931" s="77">
        <v>0</v>
      </c>
      <c r="CZ1931" s="77">
        <v>0</v>
      </c>
      <c r="DA1931" s="77">
        <v>0</v>
      </c>
      <c r="DB1931" s="77">
        <v>21083.842824224361</v>
      </c>
      <c r="DC1931" s="77">
        <v>409.22373582040689</v>
      </c>
      <c r="DD1931" s="77">
        <v>13469.08781237867</v>
      </c>
      <c r="DE1931" s="77">
        <v>7205.5312760251818</v>
      </c>
      <c r="DF1931" s="77">
        <v>1219.5839681183331</v>
      </c>
      <c r="DG1931" s="77">
        <v>1219.5839681183331</v>
      </c>
      <c r="DH1931" s="77">
        <v>0</v>
      </c>
      <c r="DI1931" s="77">
        <v>0</v>
      </c>
      <c r="DJ1931" s="77">
        <v>3.3419502157029499E-9</v>
      </c>
      <c r="DL1931" s="77">
        <v>0</v>
      </c>
      <c r="DM1931" s="77">
        <v>4.0757889053209229E-6</v>
      </c>
      <c r="DN1931" s="77">
        <v>4.0757889053209229E-6</v>
      </c>
      <c r="DO1931" s="77">
        <v>0</v>
      </c>
      <c r="DP1931" s="77">
        <v>4.0757889053209229E-6</v>
      </c>
      <c r="DQ1931" s="77">
        <v>4.0757889053209229E-6</v>
      </c>
      <c r="DR1931" s="77">
        <v>0</v>
      </c>
      <c r="DS1931" s="77">
        <v>0</v>
      </c>
      <c r="DT1931" s="77">
        <v>0</v>
      </c>
      <c r="DU1931" s="77">
        <v>0</v>
      </c>
      <c r="DV1931" s="77">
        <v>0</v>
      </c>
      <c r="DW1931" s="77">
        <v>0</v>
      </c>
      <c r="GE1931" s="77" t="s">
        <v>422</v>
      </c>
      <c r="GF1931" s="77" t="s">
        <v>155</v>
      </c>
      <c r="GG1931" s="77" t="s">
        <v>440</v>
      </c>
      <c r="GH1931" s="77" t="s">
        <v>474</v>
      </c>
      <c r="GI1931" s="77">
        <v>2021</v>
      </c>
      <c r="GJ1931" s="77" t="s">
        <v>305</v>
      </c>
      <c r="GK1931" s="77">
        <v>3.6425060683954402E-2</v>
      </c>
      <c r="GL1931" s="77">
        <v>758.70438200000001</v>
      </c>
      <c r="GM1931" s="77">
        <v>2021</v>
      </c>
      <c r="GN1931" s="77" t="s">
        <v>175</v>
      </c>
      <c r="GO1931" s="77">
        <v>0.13250000000000001</v>
      </c>
      <c r="GP1931" s="77">
        <v>3</v>
      </c>
      <c r="GQ1931" s="77">
        <v>0</v>
      </c>
      <c r="GR1931" s="77" t="s">
        <v>423</v>
      </c>
      <c r="GS1931" s="77">
        <v>0.1527377521613833</v>
      </c>
      <c r="GT1931" s="77">
        <v>5.5634818912091745E-3</v>
      </c>
      <c r="GU1931" s="77">
        <v>0.1527377521613833</v>
      </c>
      <c r="GV1931" s="77">
        <v>5.5634818912091745E-3</v>
      </c>
      <c r="GW1931" s="77">
        <v>0</v>
      </c>
      <c r="GX1931" s="77">
        <v>0</v>
      </c>
      <c r="GY1931" s="77">
        <v>0</v>
      </c>
      <c r="GZ1931" s="77">
        <v>0</v>
      </c>
    </row>
    <row r="1932" spans="98:208" x14ac:dyDescent="0.25">
      <c r="CT1932" s="77" t="s">
        <v>155</v>
      </c>
      <c r="CU1932" s="77" t="s">
        <v>461</v>
      </c>
      <c r="CV1932" s="77" t="s">
        <v>488</v>
      </c>
      <c r="CW1932" s="77">
        <v>2022</v>
      </c>
      <c r="CX1932" s="77">
        <v>0</v>
      </c>
      <c r="CY1932" s="77">
        <v>0</v>
      </c>
      <c r="CZ1932" s="77">
        <v>0</v>
      </c>
      <c r="DA1932" s="77">
        <v>0</v>
      </c>
      <c r="DB1932" s="77">
        <v>21083.842824224361</v>
      </c>
      <c r="DC1932" s="77">
        <v>409.22373582040689</v>
      </c>
      <c r="DD1932" s="77">
        <v>13469.08781237867</v>
      </c>
      <c r="DE1932" s="77">
        <v>7205.5312760251818</v>
      </c>
      <c r="DF1932" s="77">
        <v>1219.5839681183331</v>
      </c>
      <c r="DG1932" s="77">
        <v>1219.5839681183331</v>
      </c>
      <c r="DH1932" s="77">
        <v>1219.5839681183331</v>
      </c>
      <c r="DI1932" s="77">
        <v>0</v>
      </c>
      <c r="DJ1932" s="77">
        <v>3.3419502157029499E-9</v>
      </c>
      <c r="DL1932" s="77">
        <v>0</v>
      </c>
      <c r="DM1932" s="77">
        <v>4.0757889053209229E-6</v>
      </c>
      <c r="DN1932" s="77">
        <v>4.0757889053209229E-6</v>
      </c>
      <c r="DO1932" s="77">
        <v>0</v>
      </c>
      <c r="DP1932" s="77">
        <v>4.0757889053209229E-6</v>
      </c>
      <c r="DQ1932" s="77">
        <v>4.0757889053209229E-6</v>
      </c>
      <c r="DR1932" s="77">
        <v>0</v>
      </c>
      <c r="DS1932" s="77">
        <v>4.0757889053209229E-6</v>
      </c>
      <c r="DT1932" s="77">
        <v>4.0757889053209229E-6</v>
      </c>
      <c r="DU1932" s="77">
        <v>0</v>
      </c>
      <c r="DV1932" s="77">
        <v>0</v>
      </c>
      <c r="DW1932" s="77">
        <v>0</v>
      </c>
      <c r="GE1932" s="77" t="s">
        <v>425</v>
      </c>
      <c r="GF1932" s="77" t="s">
        <v>155</v>
      </c>
      <c r="GG1932" s="77" t="s">
        <v>440</v>
      </c>
      <c r="GH1932" s="77" t="s">
        <v>474</v>
      </c>
      <c r="GI1932" s="77">
        <v>2021</v>
      </c>
      <c r="GJ1932" s="77" t="s">
        <v>301</v>
      </c>
      <c r="GK1932" s="77">
        <v>1.580872452542957E-3</v>
      </c>
      <c r="GL1932" s="77">
        <v>758.70438200000001</v>
      </c>
      <c r="GM1932" s="77">
        <v>2021</v>
      </c>
      <c r="GN1932" s="77" t="s">
        <v>175</v>
      </c>
      <c r="GO1932" s="77">
        <v>5.3000000000000005E-2</v>
      </c>
      <c r="GP1932" s="77">
        <v>3</v>
      </c>
      <c r="GQ1932" s="77">
        <v>0</v>
      </c>
      <c r="GR1932" s="77" t="s">
        <v>423</v>
      </c>
      <c r="GS1932" s="77">
        <v>5.5966209081309407E-2</v>
      </c>
      <c r="GT1932" s="77">
        <v>8.8475438209901507E-5</v>
      </c>
      <c r="GU1932" s="77">
        <v>5.5966209081309407E-2</v>
      </c>
      <c r="GV1932" s="77">
        <v>8.8475438209901507E-5</v>
      </c>
      <c r="GW1932" s="77">
        <v>0</v>
      </c>
      <c r="GX1932" s="77">
        <v>0</v>
      </c>
      <c r="GY1932" s="77">
        <v>0</v>
      </c>
      <c r="GZ1932" s="77">
        <v>0</v>
      </c>
    </row>
    <row r="1933" spans="98:208" x14ac:dyDescent="0.25">
      <c r="CT1933" s="77" t="s">
        <v>155</v>
      </c>
      <c r="CU1933" s="77" t="s">
        <v>461</v>
      </c>
      <c r="CV1933" s="77" t="s">
        <v>488</v>
      </c>
      <c r="CW1933" s="77">
        <v>2023</v>
      </c>
      <c r="CX1933" s="77">
        <v>0</v>
      </c>
      <c r="CY1933" s="77">
        <v>0</v>
      </c>
      <c r="CZ1933" s="77">
        <v>0</v>
      </c>
      <c r="DA1933" s="77">
        <v>0</v>
      </c>
      <c r="DB1933" s="77">
        <v>21835.978114130339</v>
      </c>
      <c r="DC1933" s="77">
        <v>428.60232122030368</v>
      </c>
      <c r="DD1933" s="77">
        <v>13939.560973457499</v>
      </c>
      <c r="DE1933" s="77">
        <v>7467.8148194525384</v>
      </c>
      <c r="DF1933" s="77">
        <v>0</v>
      </c>
      <c r="DG1933" s="77">
        <v>1263.5534246225052</v>
      </c>
      <c r="DH1933" s="77">
        <v>1263.5534246225052</v>
      </c>
      <c r="DI1933" s="77">
        <v>1263.5534246225052</v>
      </c>
      <c r="DJ1933" s="77">
        <v>3.3419502157029499E-9</v>
      </c>
      <c r="DL1933" s="77">
        <v>0</v>
      </c>
      <c r="DM1933" s="77">
        <v>0</v>
      </c>
      <c r="DN1933" s="77">
        <v>0</v>
      </c>
      <c r="DO1933" s="77">
        <v>0</v>
      </c>
      <c r="DP1933" s="77">
        <v>4.2227326399693824E-6</v>
      </c>
      <c r="DQ1933" s="77">
        <v>4.2227326399693824E-6</v>
      </c>
      <c r="DR1933" s="77">
        <v>0</v>
      </c>
      <c r="DS1933" s="77">
        <v>4.2227326399693824E-6</v>
      </c>
      <c r="DT1933" s="77">
        <v>4.2227326399693824E-6</v>
      </c>
      <c r="DU1933" s="77">
        <v>0</v>
      </c>
      <c r="DV1933" s="77">
        <v>4.2227326399693824E-6</v>
      </c>
      <c r="DW1933" s="77">
        <v>4.2227326399693824E-6</v>
      </c>
      <c r="GE1933" s="77" t="s">
        <v>427</v>
      </c>
      <c r="GF1933" s="77" t="s">
        <v>155</v>
      </c>
      <c r="GG1933" s="77" t="s">
        <v>440</v>
      </c>
      <c r="GH1933" s="77" t="s">
        <v>474</v>
      </c>
      <c r="GI1933" s="77">
        <v>2021</v>
      </c>
      <c r="GJ1933" s="77" t="s">
        <v>303</v>
      </c>
      <c r="GK1933" s="77">
        <v>3.9894642198450417E-2</v>
      </c>
      <c r="GL1933" s="77">
        <v>758.70438200000001</v>
      </c>
      <c r="GM1933" s="77">
        <v>2021</v>
      </c>
      <c r="GN1933" s="77" t="s">
        <v>175</v>
      </c>
      <c r="GO1933" s="77">
        <v>5.3000000000000005E-2</v>
      </c>
      <c r="GP1933" s="77">
        <v>3</v>
      </c>
      <c r="GQ1933" s="77">
        <v>0</v>
      </c>
      <c r="GR1933" s="77" t="s">
        <v>423</v>
      </c>
      <c r="GS1933" s="77">
        <v>5.5966209081309407E-2</v>
      </c>
      <c r="GT1933" s="77">
        <v>2.2327518865025054E-3</v>
      </c>
      <c r="GU1933" s="77">
        <v>5.5966209081309407E-2</v>
      </c>
      <c r="GV1933" s="77">
        <v>2.2327518865025054E-3</v>
      </c>
      <c r="GW1933" s="77">
        <v>0</v>
      </c>
      <c r="GX1933" s="77">
        <v>0</v>
      </c>
      <c r="GY1933" s="77">
        <v>0</v>
      </c>
      <c r="GZ1933" s="77">
        <v>0</v>
      </c>
    </row>
    <row r="1934" spans="98:208" x14ac:dyDescent="0.25">
      <c r="CT1934" s="77" t="s">
        <v>155</v>
      </c>
      <c r="CU1934" s="77" t="s">
        <v>461</v>
      </c>
      <c r="CV1934" s="77" t="s">
        <v>488</v>
      </c>
      <c r="CW1934" s="77">
        <v>2024</v>
      </c>
      <c r="CX1934" s="77">
        <v>0</v>
      </c>
      <c r="CY1934" s="77">
        <v>0</v>
      </c>
      <c r="CZ1934" s="77">
        <v>0</v>
      </c>
      <c r="DA1934" s="77">
        <v>0</v>
      </c>
      <c r="DB1934" s="77">
        <v>21835.978114130339</v>
      </c>
      <c r="DC1934" s="77">
        <v>428.60232122030368</v>
      </c>
      <c r="DD1934" s="77">
        <v>13939.560973457499</v>
      </c>
      <c r="DE1934" s="77">
        <v>7467.8148194525384</v>
      </c>
      <c r="DF1934" s="77">
        <v>0</v>
      </c>
      <c r="DG1934" s="77">
        <v>0</v>
      </c>
      <c r="DH1934" s="77">
        <v>1263.5534246225052</v>
      </c>
      <c r="DI1934" s="77">
        <v>1263.5534246225052</v>
      </c>
      <c r="DJ1934" s="77">
        <v>3.3419502157029499E-9</v>
      </c>
      <c r="DL1934" s="77">
        <v>0</v>
      </c>
      <c r="DM1934" s="77">
        <v>0</v>
      </c>
      <c r="DN1934" s="77">
        <v>0</v>
      </c>
      <c r="DO1934" s="77">
        <v>0</v>
      </c>
      <c r="DP1934" s="77">
        <v>0</v>
      </c>
      <c r="DQ1934" s="77">
        <v>0</v>
      </c>
      <c r="DR1934" s="77">
        <v>0</v>
      </c>
      <c r="DS1934" s="77">
        <v>4.2227326399693824E-6</v>
      </c>
      <c r="DT1934" s="77">
        <v>4.2227326399693824E-6</v>
      </c>
      <c r="DU1934" s="77">
        <v>0</v>
      </c>
      <c r="DV1934" s="77">
        <v>4.2227326399693824E-6</v>
      </c>
      <c r="DW1934" s="77">
        <v>4.2227326399693824E-6</v>
      </c>
      <c r="GE1934" s="77" t="s">
        <v>422</v>
      </c>
      <c r="GF1934" s="77" t="s">
        <v>155</v>
      </c>
      <c r="GG1934" s="77" t="s">
        <v>440</v>
      </c>
      <c r="GH1934" s="77" t="s">
        <v>474</v>
      </c>
      <c r="GI1934" s="77">
        <v>2022</v>
      </c>
      <c r="GJ1934" s="77" t="s">
        <v>305</v>
      </c>
      <c r="GK1934" s="77">
        <v>3.6425060683954402E-2</v>
      </c>
      <c r="GL1934" s="77">
        <v>758.70438200000001</v>
      </c>
      <c r="GM1934" s="77">
        <v>2022</v>
      </c>
      <c r="GN1934" s="77" t="s">
        <v>175</v>
      </c>
      <c r="GO1934" s="77">
        <v>0.13250000000000001</v>
      </c>
      <c r="GP1934" s="77">
        <v>3</v>
      </c>
      <c r="GQ1934" s="77">
        <v>0</v>
      </c>
      <c r="GR1934" s="77" t="s">
        <v>423</v>
      </c>
      <c r="GS1934" s="77">
        <v>0.1527377521613833</v>
      </c>
      <c r="GT1934" s="77">
        <v>5.5634818912091745E-3</v>
      </c>
      <c r="GU1934" s="77">
        <v>0.1527377521613833</v>
      </c>
      <c r="GV1934" s="77">
        <v>5.5634818912091745E-3</v>
      </c>
      <c r="GW1934" s="77">
        <v>0.1527377521613833</v>
      </c>
      <c r="GX1934" s="77">
        <v>5.5634818912091745E-3</v>
      </c>
      <c r="GY1934" s="77">
        <v>0</v>
      </c>
      <c r="GZ1934" s="77">
        <v>0</v>
      </c>
    </row>
    <row r="1935" spans="98:208" x14ac:dyDescent="0.25">
      <c r="CT1935" s="77" t="s">
        <v>155</v>
      </c>
      <c r="CU1935" s="77" t="s">
        <v>461</v>
      </c>
      <c r="CV1935" s="77" t="s">
        <v>488</v>
      </c>
      <c r="CW1935" s="77">
        <v>2025</v>
      </c>
      <c r="CX1935" s="77">
        <v>0</v>
      </c>
      <c r="CY1935" s="77">
        <v>0</v>
      </c>
      <c r="CZ1935" s="77">
        <v>0</v>
      </c>
      <c r="DA1935" s="77">
        <v>0</v>
      </c>
      <c r="DB1935" s="77">
        <v>21835.978114130339</v>
      </c>
      <c r="DC1935" s="77">
        <v>428.60232122030368</v>
      </c>
      <c r="DD1935" s="77">
        <v>13939.560973457499</v>
      </c>
      <c r="DE1935" s="77">
        <v>7467.8148194525384</v>
      </c>
      <c r="DF1935" s="77">
        <v>0</v>
      </c>
      <c r="DG1935" s="77">
        <v>0</v>
      </c>
      <c r="DH1935" s="77">
        <v>0</v>
      </c>
      <c r="DI1935" s="77">
        <v>1263.5534246225052</v>
      </c>
      <c r="DJ1935" s="77">
        <v>3.3419502157029499E-9</v>
      </c>
      <c r="DL1935" s="77">
        <v>0</v>
      </c>
      <c r="DM1935" s="77">
        <v>0</v>
      </c>
      <c r="DN1935" s="77">
        <v>0</v>
      </c>
      <c r="DO1935" s="77">
        <v>0</v>
      </c>
      <c r="DP1935" s="77">
        <v>0</v>
      </c>
      <c r="DQ1935" s="77">
        <v>0</v>
      </c>
      <c r="DR1935" s="77">
        <v>0</v>
      </c>
      <c r="DS1935" s="77">
        <v>0</v>
      </c>
      <c r="DT1935" s="77">
        <v>0</v>
      </c>
      <c r="DU1935" s="77">
        <v>0</v>
      </c>
      <c r="DV1935" s="77">
        <v>4.2227326399693824E-6</v>
      </c>
      <c r="DW1935" s="77">
        <v>4.2227326399693824E-6</v>
      </c>
      <c r="GE1935" s="77" t="s">
        <v>425</v>
      </c>
      <c r="GF1935" s="77" t="s">
        <v>155</v>
      </c>
      <c r="GG1935" s="77" t="s">
        <v>440</v>
      </c>
      <c r="GH1935" s="77" t="s">
        <v>474</v>
      </c>
      <c r="GI1935" s="77">
        <v>2022</v>
      </c>
      <c r="GJ1935" s="77" t="s">
        <v>301</v>
      </c>
      <c r="GK1935" s="77">
        <v>1.580872452542957E-3</v>
      </c>
      <c r="GL1935" s="77">
        <v>758.70438200000001</v>
      </c>
      <c r="GM1935" s="77">
        <v>2022</v>
      </c>
      <c r="GN1935" s="77" t="s">
        <v>175</v>
      </c>
      <c r="GO1935" s="77">
        <v>5.3000000000000005E-2</v>
      </c>
      <c r="GP1935" s="77">
        <v>3</v>
      </c>
      <c r="GQ1935" s="77">
        <v>0</v>
      </c>
      <c r="GR1935" s="77" t="s">
        <v>423</v>
      </c>
      <c r="GS1935" s="77">
        <v>5.5966209081309407E-2</v>
      </c>
      <c r="GT1935" s="77">
        <v>8.8475438209901507E-5</v>
      </c>
      <c r="GU1935" s="77">
        <v>5.5966209081309407E-2</v>
      </c>
      <c r="GV1935" s="77">
        <v>8.8475438209901507E-5</v>
      </c>
      <c r="GW1935" s="77">
        <v>5.5966209081309407E-2</v>
      </c>
      <c r="GX1935" s="77">
        <v>8.8475438209901507E-5</v>
      </c>
      <c r="GY1935" s="77">
        <v>0</v>
      </c>
      <c r="GZ1935" s="77">
        <v>0</v>
      </c>
    </row>
    <row r="1936" spans="98:208" x14ac:dyDescent="0.25">
      <c r="CT1936" s="77" t="s">
        <v>155</v>
      </c>
      <c r="CU1936" s="77" t="s">
        <v>462</v>
      </c>
      <c r="CV1936" s="77" t="s">
        <v>300</v>
      </c>
      <c r="CW1936" s="77">
        <v>2020</v>
      </c>
      <c r="CX1936" s="77">
        <v>0</v>
      </c>
      <c r="CY1936" s="77">
        <v>0</v>
      </c>
      <c r="CZ1936" s="77">
        <v>0</v>
      </c>
      <c r="DA1936" s="77">
        <v>0</v>
      </c>
      <c r="DB1936" s="77">
        <v>14146.13064133367</v>
      </c>
      <c r="DC1936" s="77">
        <v>222.22942162784861</v>
      </c>
      <c r="DD1936" s="77">
        <v>8585.7228092486439</v>
      </c>
      <c r="DE1936" s="77">
        <v>5338.1784104571798</v>
      </c>
      <c r="DF1936" s="77">
        <v>813.2107892131171</v>
      </c>
      <c r="DG1936" s="77">
        <v>0</v>
      </c>
      <c r="DH1936" s="77">
        <v>0</v>
      </c>
      <c r="DI1936" s="77">
        <v>0</v>
      </c>
      <c r="DJ1936" s="77">
        <v>3.6378959145348752E-6</v>
      </c>
      <c r="DL1936" s="77">
        <v>0</v>
      </c>
      <c r="DM1936" s="77">
        <v>2.9583762077340803E-3</v>
      </c>
      <c r="DN1936" s="77">
        <v>2.9583762077340803E-3</v>
      </c>
      <c r="DO1936" s="77">
        <v>0</v>
      </c>
      <c r="DP1936" s="77">
        <v>0</v>
      </c>
      <c r="DQ1936" s="77">
        <v>0</v>
      </c>
      <c r="DR1936" s="77">
        <v>0</v>
      </c>
      <c r="DS1936" s="77">
        <v>0</v>
      </c>
      <c r="DT1936" s="77">
        <v>0</v>
      </c>
      <c r="DU1936" s="77">
        <v>0</v>
      </c>
      <c r="DV1936" s="77">
        <v>0</v>
      </c>
      <c r="DW1936" s="77">
        <v>0</v>
      </c>
      <c r="GE1936" s="77" t="s">
        <v>427</v>
      </c>
      <c r="GF1936" s="77" t="s">
        <v>155</v>
      </c>
      <c r="GG1936" s="77" t="s">
        <v>440</v>
      </c>
      <c r="GH1936" s="77" t="s">
        <v>474</v>
      </c>
      <c r="GI1936" s="77">
        <v>2022</v>
      </c>
      <c r="GJ1936" s="77" t="s">
        <v>303</v>
      </c>
      <c r="GK1936" s="77">
        <v>3.9894642198450417E-2</v>
      </c>
      <c r="GL1936" s="77">
        <v>758.70438200000001</v>
      </c>
      <c r="GM1936" s="77">
        <v>2022</v>
      </c>
      <c r="GN1936" s="77" t="s">
        <v>175</v>
      </c>
      <c r="GO1936" s="77">
        <v>5.3000000000000005E-2</v>
      </c>
      <c r="GP1936" s="77">
        <v>3</v>
      </c>
      <c r="GQ1936" s="77">
        <v>0</v>
      </c>
      <c r="GR1936" s="77" t="s">
        <v>423</v>
      </c>
      <c r="GS1936" s="77">
        <v>5.5966209081309407E-2</v>
      </c>
      <c r="GT1936" s="77">
        <v>2.2327518865025054E-3</v>
      </c>
      <c r="GU1936" s="77">
        <v>5.5966209081309407E-2</v>
      </c>
      <c r="GV1936" s="77">
        <v>2.2327518865025054E-3</v>
      </c>
      <c r="GW1936" s="77">
        <v>5.5966209081309407E-2</v>
      </c>
      <c r="GX1936" s="77">
        <v>2.2327518865025054E-3</v>
      </c>
      <c r="GY1936" s="77">
        <v>0</v>
      </c>
      <c r="GZ1936" s="77">
        <v>0</v>
      </c>
    </row>
    <row r="1937" spans="98:208" x14ac:dyDescent="0.25">
      <c r="CT1937" s="77" t="s">
        <v>155</v>
      </c>
      <c r="CU1937" s="77" t="s">
        <v>462</v>
      </c>
      <c r="CV1937" s="77" t="s">
        <v>300</v>
      </c>
      <c r="CW1937" s="77">
        <v>2021</v>
      </c>
      <c r="CX1937" s="77">
        <v>0</v>
      </c>
      <c r="CY1937" s="77">
        <v>0</v>
      </c>
      <c r="CZ1937" s="77">
        <v>0</v>
      </c>
      <c r="DA1937" s="77">
        <v>0</v>
      </c>
      <c r="DB1937" s="77">
        <v>14146.13064133367</v>
      </c>
      <c r="DC1937" s="77">
        <v>222.22942162784861</v>
      </c>
      <c r="DD1937" s="77">
        <v>8585.7228092486439</v>
      </c>
      <c r="DE1937" s="77">
        <v>5338.1784104571798</v>
      </c>
      <c r="DF1937" s="77">
        <v>813.2107892131171</v>
      </c>
      <c r="DG1937" s="77">
        <v>813.2107892131171</v>
      </c>
      <c r="DH1937" s="77">
        <v>0</v>
      </c>
      <c r="DI1937" s="77">
        <v>0</v>
      </c>
      <c r="DJ1937" s="77">
        <v>3.6378959145348752E-6</v>
      </c>
      <c r="DL1937" s="77">
        <v>0</v>
      </c>
      <c r="DM1937" s="77">
        <v>2.9583762077340803E-3</v>
      </c>
      <c r="DN1937" s="77">
        <v>2.9583762077340803E-3</v>
      </c>
      <c r="DO1937" s="77">
        <v>0</v>
      </c>
      <c r="DP1937" s="77">
        <v>2.9583762077340803E-3</v>
      </c>
      <c r="DQ1937" s="77">
        <v>2.9583762077340803E-3</v>
      </c>
      <c r="DR1937" s="77">
        <v>0</v>
      </c>
      <c r="DS1937" s="77">
        <v>0</v>
      </c>
      <c r="DT1937" s="77">
        <v>0</v>
      </c>
      <c r="DU1937" s="77">
        <v>0</v>
      </c>
      <c r="DV1937" s="77">
        <v>0</v>
      </c>
      <c r="DW1937" s="77">
        <v>0</v>
      </c>
      <c r="GE1937" s="77" t="s">
        <v>422</v>
      </c>
      <c r="GF1937" s="77" t="s">
        <v>155</v>
      </c>
      <c r="GG1937" s="77" t="s">
        <v>440</v>
      </c>
      <c r="GH1937" s="77" t="s">
        <v>474</v>
      </c>
      <c r="GI1937" s="77">
        <v>2023</v>
      </c>
      <c r="GJ1937" s="77" t="s">
        <v>305</v>
      </c>
      <c r="GK1937" s="77">
        <v>3.7590224611390478E-2</v>
      </c>
      <c r="GL1937" s="77">
        <v>758.70438200000001</v>
      </c>
      <c r="GM1937" s="77">
        <v>2023</v>
      </c>
      <c r="GN1937" s="77" t="s">
        <v>175</v>
      </c>
      <c r="GO1937" s="77">
        <v>0.13250000000000001</v>
      </c>
      <c r="GP1937" s="77">
        <v>3</v>
      </c>
      <c r="GQ1937" s="77">
        <v>0</v>
      </c>
      <c r="GR1937" s="77" t="s">
        <v>423</v>
      </c>
      <c r="GS1937" s="77">
        <v>0</v>
      </c>
      <c r="GT1937" s="77">
        <v>0</v>
      </c>
      <c r="GU1937" s="77">
        <v>0.1527377521613833</v>
      </c>
      <c r="GV1937" s="77">
        <v>5.7414464103852899E-3</v>
      </c>
      <c r="GW1937" s="77">
        <v>0.1527377521613833</v>
      </c>
      <c r="GX1937" s="77">
        <v>5.7414464103852899E-3</v>
      </c>
      <c r="GY1937" s="77">
        <v>0.1527377521613833</v>
      </c>
      <c r="GZ1937" s="77">
        <v>5.7414464103852899E-3</v>
      </c>
    </row>
    <row r="1938" spans="98:208" x14ac:dyDescent="0.25">
      <c r="CT1938" s="77" t="s">
        <v>155</v>
      </c>
      <c r="CU1938" s="77" t="s">
        <v>462</v>
      </c>
      <c r="CV1938" s="77" t="s">
        <v>300</v>
      </c>
      <c r="CW1938" s="77">
        <v>2022</v>
      </c>
      <c r="CX1938" s="77">
        <v>0</v>
      </c>
      <c r="CY1938" s="77">
        <v>0</v>
      </c>
      <c r="CZ1938" s="77">
        <v>0</v>
      </c>
      <c r="DA1938" s="77">
        <v>0</v>
      </c>
      <c r="DB1938" s="77">
        <v>14146.13064133367</v>
      </c>
      <c r="DC1938" s="77">
        <v>222.22942162784861</v>
      </c>
      <c r="DD1938" s="77">
        <v>8585.7228092486439</v>
      </c>
      <c r="DE1938" s="77">
        <v>5338.1784104571798</v>
      </c>
      <c r="DF1938" s="77">
        <v>813.2107892131171</v>
      </c>
      <c r="DG1938" s="77">
        <v>813.2107892131171</v>
      </c>
      <c r="DH1938" s="77">
        <v>813.2107892131171</v>
      </c>
      <c r="DI1938" s="77">
        <v>0</v>
      </c>
      <c r="DJ1938" s="77">
        <v>3.6378959145348752E-6</v>
      </c>
      <c r="DL1938" s="77">
        <v>0</v>
      </c>
      <c r="DM1938" s="77">
        <v>2.9583762077340803E-3</v>
      </c>
      <c r="DN1938" s="77">
        <v>2.9583762077340803E-3</v>
      </c>
      <c r="DO1938" s="77">
        <v>0</v>
      </c>
      <c r="DP1938" s="77">
        <v>2.9583762077340803E-3</v>
      </c>
      <c r="DQ1938" s="77">
        <v>2.9583762077340803E-3</v>
      </c>
      <c r="DR1938" s="77">
        <v>0</v>
      </c>
      <c r="DS1938" s="77">
        <v>2.9583762077340803E-3</v>
      </c>
      <c r="DT1938" s="77">
        <v>2.9583762077340803E-3</v>
      </c>
      <c r="DU1938" s="77">
        <v>0</v>
      </c>
      <c r="DV1938" s="77">
        <v>0</v>
      </c>
      <c r="DW1938" s="77">
        <v>0</v>
      </c>
      <c r="GE1938" s="77" t="s">
        <v>425</v>
      </c>
      <c r="GF1938" s="77" t="s">
        <v>155</v>
      </c>
      <c r="GG1938" s="77" t="s">
        <v>440</v>
      </c>
      <c r="GH1938" s="77" t="s">
        <v>474</v>
      </c>
      <c r="GI1938" s="77">
        <v>2023</v>
      </c>
      <c r="GJ1938" s="77" t="s">
        <v>301</v>
      </c>
      <c r="GK1938" s="77">
        <v>1.6314334115686169E-3</v>
      </c>
      <c r="GL1938" s="77">
        <v>758.70438200000001</v>
      </c>
      <c r="GM1938" s="77">
        <v>2023</v>
      </c>
      <c r="GN1938" s="77" t="s">
        <v>175</v>
      </c>
      <c r="GO1938" s="77">
        <v>5.3000000000000005E-2</v>
      </c>
      <c r="GP1938" s="77">
        <v>3</v>
      </c>
      <c r="GQ1938" s="77">
        <v>0</v>
      </c>
      <c r="GR1938" s="77" t="s">
        <v>423</v>
      </c>
      <c r="GS1938" s="77">
        <v>0</v>
      </c>
      <c r="GT1938" s="77">
        <v>0</v>
      </c>
      <c r="GU1938" s="77">
        <v>5.5966209081309407E-2</v>
      </c>
      <c r="GV1938" s="77">
        <v>9.1305143414083121E-5</v>
      </c>
      <c r="GW1938" s="77">
        <v>5.5966209081309407E-2</v>
      </c>
      <c r="GX1938" s="77">
        <v>9.1305143414083121E-5</v>
      </c>
      <c r="GY1938" s="77">
        <v>5.5966209081309407E-2</v>
      </c>
      <c r="GZ1938" s="77">
        <v>9.1305143414083121E-5</v>
      </c>
    </row>
    <row r="1939" spans="98:208" x14ac:dyDescent="0.25">
      <c r="CT1939" s="77" t="s">
        <v>155</v>
      </c>
      <c r="CU1939" s="77" t="s">
        <v>462</v>
      </c>
      <c r="CV1939" s="77" t="s">
        <v>300</v>
      </c>
      <c r="CW1939" s="77">
        <v>2023</v>
      </c>
      <c r="CX1939" s="77">
        <v>0</v>
      </c>
      <c r="CY1939" s="77">
        <v>0</v>
      </c>
      <c r="CZ1939" s="77">
        <v>0</v>
      </c>
      <c r="DA1939" s="77">
        <v>0</v>
      </c>
      <c r="DB1939" s="77">
        <v>14664.63755643782</v>
      </c>
      <c r="DC1939" s="77">
        <v>233.23007680795811</v>
      </c>
      <c r="DD1939" s="77">
        <v>8896.5159934293188</v>
      </c>
      <c r="DE1939" s="77">
        <v>5534.891486200544</v>
      </c>
      <c r="DF1939" s="77">
        <v>0</v>
      </c>
      <c r="DG1939" s="77">
        <v>843.29420601061167</v>
      </c>
      <c r="DH1939" s="77">
        <v>843.29420601061167</v>
      </c>
      <c r="DI1939" s="77">
        <v>843.29420601061167</v>
      </c>
      <c r="DJ1939" s="77">
        <v>3.6378959145348752E-6</v>
      </c>
      <c r="DL1939" s="77">
        <v>0</v>
      </c>
      <c r="DM1939" s="77">
        <v>0</v>
      </c>
      <c r="DN1939" s="77">
        <v>0</v>
      </c>
      <c r="DO1939" s="77">
        <v>0</v>
      </c>
      <c r="DP1939" s="77">
        <v>3.0678165467969355E-3</v>
      </c>
      <c r="DQ1939" s="77">
        <v>3.0678165467969355E-3</v>
      </c>
      <c r="DR1939" s="77">
        <v>0</v>
      </c>
      <c r="DS1939" s="77">
        <v>3.0678165467969355E-3</v>
      </c>
      <c r="DT1939" s="77">
        <v>3.0678165467969355E-3</v>
      </c>
      <c r="DU1939" s="77">
        <v>0</v>
      </c>
      <c r="DV1939" s="77">
        <v>3.0678165467969355E-3</v>
      </c>
      <c r="DW1939" s="77">
        <v>3.0678165467969355E-3</v>
      </c>
      <c r="GE1939" s="77" t="s">
        <v>427</v>
      </c>
      <c r="GF1939" s="77" t="s">
        <v>155</v>
      </c>
      <c r="GG1939" s="77" t="s">
        <v>440</v>
      </c>
      <c r="GH1939" s="77" t="s">
        <v>474</v>
      </c>
      <c r="GI1939" s="77">
        <v>2023</v>
      </c>
      <c r="GJ1939" s="77" t="s">
        <v>303</v>
      </c>
      <c r="GK1939" s="77">
        <v>4.1186611014017577E-2</v>
      </c>
      <c r="GL1939" s="77">
        <v>758.70438200000001</v>
      </c>
      <c r="GM1939" s="77">
        <v>2023</v>
      </c>
      <c r="GN1939" s="77" t="s">
        <v>175</v>
      </c>
      <c r="GO1939" s="77">
        <v>5.3000000000000005E-2</v>
      </c>
      <c r="GP1939" s="77">
        <v>3</v>
      </c>
      <c r="GQ1939" s="77">
        <v>0</v>
      </c>
      <c r="GR1939" s="77" t="s">
        <v>423</v>
      </c>
      <c r="GS1939" s="77">
        <v>0</v>
      </c>
      <c r="GT1939" s="77">
        <v>0</v>
      </c>
      <c r="GU1939" s="77">
        <v>5.5966209081309407E-2</v>
      </c>
      <c r="GV1939" s="77">
        <v>2.3050584833610686E-3</v>
      </c>
      <c r="GW1939" s="77">
        <v>5.5966209081309407E-2</v>
      </c>
      <c r="GX1939" s="77">
        <v>2.3050584833610686E-3</v>
      </c>
      <c r="GY1939" s="77">
        <v>5.5966209081309407E-2</v>
      </c>
      <c r="GZ1939" s="77">
        <v>2.3050584833610686E-3</v>
      </c>
    </row>
    <row r="1940" spans="98:208" x14ac:dyDescent="0.25">
      <c r="CT1940" s="77" t="s">
        <v>155</v>
      </c>
      <c r="CU1940" s="77" t="s">
        <v>462</v>
      </c>
      <c r="CV1940" s="77" t="s">
        <v>300</v>
      </c>
      <c r="CW1940" s="77">
        <v>2024</v>
      </c>
      <c r="CX1940" s="77">
        <v>0</v>
      </c>
      <c r="CY1940" s="77">
        <v>0</v>
      </c>
      <c r="CZ1940" s="77">
        <v>0</v>
      </c>
      <c r="DA1940" s="77">
        <v>0</v>
      </c>
      <c r="DB1940" s="77">
        <v>14664.63755643782</v>
      </c>
      <c r="DC1940" s="77">
        <v>233.23007680795811</v>
      </c>
      <c r="DD1940" s="77">
        <v>8896.5159934293188</v>
      </c>
      <c r="DE1940" s="77">
        <v>5534.891486200544</v>
      </c>
      <c r="DF1940" s="77">
        <v>0</v>
      </c>
      <c r="DG1940" s="77">
        <v>0</v>
      </c>
      <c r="DH1940" s="77">
        <v>843.29420601061167</v>
      </c>
      <c r="DI1940" s="77">
        <v>843.29420601061167</v>
      </c>
      <c r="DJ1940" s="77">
        <v>3.6378959145348752E-6</v>
      </c>
      <c r="DL1940" s="77">
        <v>0</v>
      </c>
      <c r="DM1940" s="77">
        <v>0</v>
      </c>
      <c r="DN1940" s="77">
        <v>0</v>
      </c>
      <c r="DO1940" s="77">
        <v>0</v>
      </c>
      <c r="DP1940" s="77">
        <v>0</v>
      </c>
      <c r="DQ1940" s="77">
        <v>0</v>
      </c>
      <c r="DR1940" s="77">
        <v>0</v>
      </c>
      <c r="DS1940" s="77">
        <v>3.0678165467969355E-3</v>
      </c>
      <c r="DT1940" s="77">
        <v>3.0678165467969355E-3</v>
      </c>
      <c r="DU1940" s="77">
        <v>0</v>
      </c>
      <c r="DV1940" s="77">
        <v>3.0678165467969355E-3</v>
      </c>
      <c r="DW1940" s="77">
        <v>3.0678165467969355E-3</v>
      </c>
      <c r="GE1940" s="77" t="s">
        <v>422</v>
      </c>
      <c r="GF1940" s="77" t="s">
        <v>155</v>
      </c>
      <c r="GG1940" s="77" t="s">
        <v>440</v>
      </c>
      <c r="GH1940" s="77" t="s">
        <v>474</v>
      </c>
      <c r="GI1940" s="77">
        <v>2024</v>
      </c>
      <c r="GJ1940" s="77" t="s">
        <v>305</v>
      </c>
      <c r="GK1940" s="77">
        <v>3.7590224611390478E-2</v>
      </c>
      <c r="GL1940" s="77">
        <v>758.70438200000001</v>
      </c>
      <c r="GM1940" s="77">
        <v>2024</v>
      </c>
      <c r="GN1940" s="77" t="s">
        <v>175</v>
      </c>
      <c r="GO1940" s="77">
        <v>0.13250000000000001</v>
      </c>
      <c r="GP1940" s="77">
        <v>3</v>
      </c>
      <c r="GQ1940" s="77">
        <v>0</v>
      </c>
      <c r="GR1940" s="77" t="s">
        <v>423</v>
      </c>
      <c r="GS1940" s="77">
        <v>0</v>
      </c>
      <c r="GT1940" s="77">
        <v>0</v>
      </c>
      <c r="GU1940" s="77">
        <v>0</v>
      </c>
      <c r="GV1940" s="77">
        <v>0</v>
      </c>
      <c r="GW1940" s="77">
        <v>0.1527377521613833</v>
      </c>
      <c r="GX1940" s="77">
        <v>5.7414464103852899E-3</v>
      </c>
      <c r="GY1940" s="77">
        <v>0.1527377521613833</v>
      </c>
      <c r="GZ1940" s="77">
        <v>5.7414464103852899E-3</v>
      </c>
    </row>
    <row r="1941" spans="98:208" x14ac:dyDescent="0.25">
      <c r="CT1941" s="77" t="s">
        <v>155</v>
      </c>
      <c r="CU1941" s="77" t="s">
        <v>462</v>
      </c>
      <c r="CV1941" s="77" t="s">
        <v>300</v>
      </c>
      <c r="CW1941" s="77">
        <v>2025</v>
      </c>
      <c r="CX1941" s="77">
        <v>0</v>
      </c>
      <c r="CY1941" s="77">
        <v>0</v>
      </c>
      <c r="CZ1941" s="77">
        <v>0</v>
      </c>
      <c r="DA1941" s="77">
        <v>0</v>
      </c>
      <c r="DB1941" s="77">
        <v>14664.63755643782</v>
      </c>
      <c r="DC1941" s="77">
        <v>233.23007680795811</v>
      </c>
      <c r="DD1941" s="77">
        <v>8896.5159934293188</v>
      </c>
      <c r="DE1941" s="77">
        <v>5534.891486200544</v>
      </c>
      <c r="DF1941" s="77">
        <v>0</v>
      </c>
      <c r="DG1941" s="77">
        <v>0</v>
      </c>
      <c r="DH1941" s="77">
        <v>0</v>
      </c>
      <c r="DI1941" s="77">
        <v>843.29420601061167</v>
      </c>
      <c r="DJ1941" s="77">
        <v>3.6378959145348752E-6</v>
      </c>
      <c r="DL1941" s="77">
        <v>0</v>
      </c>
      <c r="DM1941" s="77">
        <v>0</v>
      </c>
      <c r="DN1941" s="77">
        <v>0</v>
      </c>
      <c r="DO1941" s="77">
        <v>0</v>
      </c>
      <c r="DP1941" s="77">
        <v>0</v>
      </c>
      <c r="DQ1941" s="77">
        <v>0</v>
      </c>
      <c r="DR1941" s="77">
        <v>0</v>
      </c>
      <c r="DS1941" s="77">
        <v>0</v>
      </c>
      <c r="DT1941" s="77">
        <v>0</v>
      </c>
      <c r="DU1941" s="77">
        <v>0</v>
      </c>
      <c r="DV1941" s="77">
        <v>3.0678165467969355E-3</v>
      </c>
      <c r="DW1941" s="77">
        <v>3.0678165467969355E-3</v>
      </c>
      <c r="GE1941" s="77" t="s">
        <v>425</v>
      </c>
      <c r="GF1941" s="77" t="s">
        <v>155</v>
      </c>
      <c r="GG1941" s="77" t="s">
        <v>440</v>
      </c>
      <c r="GH1941" s="77" t="s">
        <v>474</v>
      </c>
      <c r="GI1941" s="77">
        <v>2024</v>
      </c>
      <c r="GJ1941" s="77" t="s">
        <v>301</v>
      </c>
      <c r="GK1941" s="77">
        <v>1.6314334115686169E-3</v>
      </c>
      <c r="GL1941" s="77">
        <v>758.70438200000001</v>
      </c>
      <c r="GM1941" s="77">
        <v>2024</v>
      </c>
      <c r="GN1941" s="77" t="s">
        <v>175</v>
      </c>
      <c r="GO1941" s="77">
        <v>5.3000000000000005E-2</v>
      </c>
      <c r="GP1941" s="77">
        <v>3</v>
      </c>
      <c r="GQ1941" s="77">
        <v>0</v>
      </c>
      <c r="GR1941" s="77" t="s">
        <v>423</v>
      </c>
      <c r="GS1941" s="77">
        <v>0</v>
      </c>
      <c r="GT1941" s="77">
        <v>0</v>
      </c>
      <c r="GU1941" s="77">
        <v>0</v>
      </c>
      <c r="GV1941" s="77">
        <v>0</v>
      </c>
      <c r="GW1941" s="77">
        <v>5.5966209081309407E-2</v>
      </c>
      <c r="GX1941" s="77">
        <v>9.1305143414083121E-5</v>
      </c>
      <c r="GY1941" s="77">
        <v>5.5966209081309407E-2</v>
      </c>
      <c r="GZ1941" s="77">
        <v>9.1305143414083121E-5</v>
      </c>
    </row>
    <row r="1942" spans="98:208" x14ac:dyDescent="0.25">
      <c r="CT1942" s="77" t="s">
        <v>155</v>
      </c>
      <c r="CU1942" s="77" t="s">
        <v>462</v>
      </c>
      <c r="CV1942" s="77" t="s">
        <v>432</v>
      </c>
      <c r="CW1942" s="77">
        <v>2020</v>
      </c>
      <c r="CX1942" s="77">
        <v>0</v>
      </c>
      <c r="CY1942" s="77">
        <v>0</v>
      </c>
      <c r="CZ1942" s="77">
        <v>0</v>
      </c>
      <c r="DA1942" s="77">
        <v>0</v>
      </c>
      <c r="DB1942" s="77">
        <v>8807.9522308758515</v>
      </c>
      <c r="DC1942" s="77">
        <v>222.22942162783241</v>
      </c>
      <c r="DD1942" s="77">
        <v>8585.7228092480163</v>
      </c>
      <c r="DE1942" s="77">
        <v>0</v>
      </c>
      <c r="DF1942" s="77">
        <v>514.45318018010107</v>
      </c>
      <c r="DG1942" s="77">
        <v>0</v>
      </c>
      <c r="DH1942" s="77">
        <v>0</v>
      </c>
      <c r="DI1942" s="77">
        <v>0</v>
      </c>
      <c r="DJ1942" s="77">
        <v>3.8895445165932838E-6</v>
      </c>
      <c r="DL1942" s="77">
        <v>0</v>
      </c>
      <c r="DM1942" s="77">
        <v>2.0009885460134887E-3</v>
      </c>
      <c r="DN1942" s="77">
        <v>2.0009885460134887E-3</v>
      </c>
      <c r="DO1942" s="77">
        <v>0</v>
      </c>
      <c r="DP1942" s="77">
        <v>0</v>
      </c>
      <c r="DQ1942" s="77">
        <v>0</v>
      </c>
      <c r="DR1942" s="77">
        <v>0</v>
      </c>
      <c r="DS1942" s="77">
        <v>0</v>
      </c>
      <c r="DT1942" s="77">
        <v>0</v>
      </c>
      <c r="DU1942" s="77">
        <v>0</v>
      </c>
      <c r="DV1942" s="77">
        <v>0</v>
      </c>
      <c r="DW1942" s="77">
        <v>0</v>
      </c>
      <c r="GE1942" s="77" t="s">
        <v>427</v>
      </c>
      <c r="GF1942" s="77" t="s">
        <v>155</v>
      </c>
      <c r="GG1942" s="77" t="s">
        <v>440</v>
      </c>
      <c r="GH1942" s="77" t="s">
        <v>474</v>
      </c>
      <c r="GI1942" s="77">
        <v>2024</v>
      </c>
      <c r="GJ1942" s="77" t="s">
        <v>303</v>
      </c>
      <c r="GK1942" s="77">
        <v>4.1186611014017577E-2</v>
      </c>
      <c r="GL1942" s="77">
        <v>758.70438200000001</v>
      </c>
      <c r="GM1942" s="77">
        <v>2024</v>
      </c>
      <c r="GN1942" s="77" t="s">
        <v>175</v>
      </c>
      <c r="GO1942" s="77">
        <v>5.3000000000000005E-2</v>
      </c>
      <c r="GP1942" s="77">
        <v>3</v>
      </c>
      <c r="GQ1942" s="77">
        <v>0</v>
      </c>
      <c r="GR1942" s="77" t="s">
        <v>423</v>
      </c>
      <c r="GS1942" s="77">
        <v>0</v>
      </c>
      <c r="GT1942" s="77">
        <v>0</v>
      </c>
      <c r="GU1942" s="77">
        <v>0</v>
      </c>
      <c r="GV1942" s="77">
        <v>0</v>
      </c>
      <c r="GW1942" s="77">
        <v>5.5966209081309407E-2</v>
      </c>
      <c r="GX1942" s="77">
        <v>2.3050584833610686E-3</v>
      </c>
      <c r="GY1942" s="77">
        <v>5.5966209081309407E-2</v>
      </c>
      <c r="GZ1942" s="77">
        <v>2.3050584833610686E-3</v>
      </c>
    </row>
    <row r="1943" spans="98:208" x14ac:dyDescent="0.25">
      <c r="CT1943" s="77" t="s">
        <v>155</v>
      </c>
      <c r="CU1943" s="77" t="s">
        <v>462</v>
      </c>
      <c r="CV1943" s="77" t="s">
        <v>432</v>
      </c>
      <c r="CW1943" s="77">
        <v>2021</v>
      </c>
      <c r="CX1943" s="77">
        <v>0</v>
      </c>
      <c r="CY1943" s="77">
        <v>0</v>
      </c>
      <c r="CZ1943" s="77">
        <v>0</v>
      </c>
      <c r="DA1943" s="77">
        <v>0</v>
      </c>
      <c r="DB1943" s="77">
        <v>8807.9522308758515</v>
      </c>
      <c r="DC1943" s="77">
        <v>222.22942162783241</v>
      </c>
      <c r="DD1943" s="77">
        <v>8585.7228092480163</v>
      </c>
      <c r="DE1943" s="77">
        <v>0</v>
      </c>
      <c r="DF1943" s="77">
        <v>514.45318018010107</v>
      </c>
      <c r="DG1943" s="77">
        <v>514.45318018010107</v>
      </c>
      <c r="DH1943" s="77">
        <v>0</v>
      </c>
      <c r="DI1943" s="77">
        <v>0</v>
      </c>
      <c r="DJ1943" s="77">
        <v>3.8895445165932838E-6</v>
      </c>
      <c r="DL1943" s="77">
        <v>0</v>
      </c>
      <c r="DM1943" s="77">
        <v>2.0009885460134887E-3</v>
      </c>
      <c r="DN1943" s="77">
        <v>2.0009885460134887E-3</v>
      </c>
      <c r="DO1943" s="77">
        <v>0</v>
      </c>
      <c r="DP1943" s="77">
        <v>2.0009885460134887E-3</v>
      </c>
      <c r="DQ1943" s="77">
        <v>2.0009885460134887E-3</v>
      </c>
      <c r="DR1943" s="77">
        <v>0</v>
      </c>
      <c r="DS1943" s="77">
        <v>0</v>
      </c>
      <c r="DT1943" s="77">
        <v>0</v>
      </c>
      <c r="DU1943" s="77">
        <v>0</v>
      </c>
      <c r="DV1943" s="77">
        <v>0</v>
      </c>
      <c r="DW1943" s="77">
        <v>0</v>
      </c>
      <c r="GE1943" s="77" t="s">
        <v>422</v>
      </c>
      <c r="GF1943" s="77" t="s">
        <v>155</v>
      </c>
      <c r="GG1943" s="77" t="s">
        <v>440</v>
      </c>
      <c r="GH1943" s="77" t="s">
        <v>474</v>
      </c>
      <c r="GI1943" s="77">
        <v>2025</v>
      </c>
      <c r="GJ1943" s="77" t="s">
        <v>305</v>
      </c>
      <c r="GK1943" s="77">
        <v>3.7590224611390478E-2</v>
      </c>
      <c r="GL1943" s="77">
        <v>758.70438200000001</v>
      </c>
      <c r="GM1943" s="77">
        <v>2025</v>
      </c>
      <c r="GN1943" s="77" t="s">
        <v>175</v>
      </c>
      <c r="GO1943" s="77">
        <v>0.13250000000000001</v>
      </c>
      <c r="GP1943" s="77">
        <v>3</v>
      </c>
      <c r="GQ1943" s="77">
        <v>0</v>
      </c>
      <c r="GR1943" s="77" t="s">
        <v>423</v>
      </c>
      <c r="GS1943" s="77">
        <v>0</v>
      </c>
      <c r="GT1943" s="77">
        <v>0</v>
      </c>
      <c r="GU1943" s="77">
        <v>0</v>
      </c>
      <c r="GV1943" s="77">
        <v>0</v>
      </c>
      <c r="GW1943" s="77">
        <v>0</v>
      </c>
      <c r="GX1943" s="77">
        <v>0</v>
      </c>
      <c r="GY1943" s="77">
        <v>0.1527377521613833</v>
      </c>
      <c r="GZ1943" s="77">
        <v>5.7414464103852899E-3</v>
      </c>
    </row>
    <row r="1944" spans="98:208" x14ac:dyDescent="0.25">
      <c r="CT1944" s="77" t="s">
        <v>155</v>
      </c>
      <c r="CU1944" s="77" t="s">
        <v>462</v>
      </c>
      <c r="CV1944" s="77" t="s">
        <v>432</v>
      </c>
      <c r="CW1944" s="77">
        <v>2022</v>
      </c>
      <c r="CX1944" s="77">
        <v>0</v>
      </c>
      <c r="CY1944" s="77">
        <v>0</v>
      </c>
      <c r="CZ1944" s="77">
        <v>0</v>
      </c>
      <c r="DA1944" s="77">
        <v>0</v>
      </c>
      <c r="DB1944" s="77">
        <v>8807.9522308758515</v>
      </c>
      <c r="DC1944" s="77">
        <v>222.22942162783241</v>
      </c>
      <c r="DD1944" s="77">
        <v>8585.7228092480163</v>
      </c>
      <c r="DE1944" s="77">
        <v>0</v>
      </c>
      <c r="DF1944" s="77">
        <v>514.45318018010107</v>
      </c>
      <c r="DG1944" s="77">
        <v>514.45318018010107</v>
      </c>
      <c r="DH1944" s="77">
        <v>514.45318018010107</v>
      </c>
      <c r="DI1944" s="77">
        <v>0</v>
      </c>
      <c r="DJ1944" s="77">
        <v>3.8895445165932838E-6</v>
      </c>
      <c r="DL1944" s="77">
        <v>0</v>
      </c>
      <c r="DM1944" s="77">
        <v>2.0009885460134887E-3</v>
      </c>
      <c r="DN1944" s="77">
        <v>2.0009885460134887E-3</v>
      </c>
      <c r="DO1944" s="77">
        <v>0</v>
      </c>
      <c r="DP1944" s="77">
        <v>2.0009885460134887E-3</v>
      </c>
      <c r="DQ1944" s="77">
        <v>2.0009885460134887E-3</v>
      </c>
      <c r="DR1944" s="77">
        <v>0</v>
      </c>
      <c r="DS1944" s="77">
        <v>2.0009885460134887E-3</v>
      </c>
      <c r="DT1944" s="77">
        <v>2.0009885460134887E-3</v>
      </c>
      <c r="DU1944" s="77">
        <v>0</v>
      </c>
      <c r="DV1944" s="77">
        <v>0</v>
      </c>
      <c r="DW1944" s="77">
        <v>0</v>
      </c>
      <c r="GE1944" s="77" t="s">
        <v>425</v>
      </c>
      <c r="GF1944" s="77" t="s">
        <v>155</v>
      </c>
      <c r="GG1944" s="77" t="s">
        <v>440</v>
      </c>
      <c r="GH1944" s="77" t="s">
        <v>474</v>
      </c>
      <c r="GI1944" s="77">
        <v>2025</v>
      </c>
      <c r="GJ1944" s="77" t="s">
        <v>301</v>
      </c>
      <c r="GK1944" s="77">
        <v>1.6314334115686169E-3</v>
      </c>
      <c r="GL1944" s="77">
        <v>758.70438200000001</v>
      </c>
      <c r="GM1944" s="77">
        <v>2025</v>
      </c>
      <c r="GN1944" s="77" t="s">
        <v>175</v>
      </c>
      <c r="GO1944" s="77">
        <v>5.3000000000000005E-2</v>
      </c>
      <c r="GP1944" s="77">
        <v>3</v>
      </c>
      <c r="GQ1944" s="77">
        <v>0</v>
      </c>
      <c r="GR1944" s="77" t="s">
        <v>423</v>
      </c>
      <c r="GS1944" s="77">
        <v>0</v>
      </c>
      <c r="GT1944" s="77">
        <v>0</v>
      </c>
      <c r="GU1944" s="77">
        <v>0</v>
      </c>
      <c r="GV1944" s="77">
        <v>0</v>
      </c>
      <c r="GW1944" s="77">
        <v>0</v>
      </c>
      <c r="GX1944" s="77">
        <v>0</v>
      </c>
      <c r="GY1944" s="77">
        <v>5.5966209081309407E-2</v>
      </c>
      <c r="GZ1944" s="77">
        <v>9.1305143414083121E-5</v>
      </c>
    </row>
    <row r="1945" spans="98:208" x14ac:dyDescent="0.25">
      <c r="CT1945" s="77" t="s">
        <v>155</v>
      </c>
      <c r="CU1945" s="77" t="s">
        <v>462</v>
      </c>
      <c r="CV1945" s="77" t="s">
        <v>432</v>
      </c>
      <c r="CW1945" s="77">
        <v>2023</v>
      </c>
      <c r="CX1945" s="77">
        <v>0</v>
      </c>
      <c r="CY1945" s="77">
        <v>0</v>
      </c>
      <c r="CZ1945" s="77">
        <v>0</v>
      </c>
      <c r="DA1945" s="77">
        <v>0</v>
      </c>
      <c r="DB1945" s="77">
        <v>9129.7460702366079</v>
      </c>
      <c r="DC1945" s="77">
        <v>233.23007680794109</v>
      </c>
      <c r="DD1945" s="77">
        <v>8896.5159934286676</v>
      </c>
      <c r="DE1945" s="77">
        <v>0</v>
      </c>
      <c r="DF1945" s="77">
        <v>0</v>
      </c>
      <c r="DG1945" s="77">
        <v>533.52731185151356</v>
      </c>
      <c r="DH1945" s="77">
        <v>533.52731185151356</v>
      </c>
      <c r="DI1945" s="77">
        <v>533.52731185151356</v>
      </c>
      <c r="DJ1945" s="77">
        <v>3.8895445165932838E-6</v>
      </c>
      <c r="DL1945" s="77">
        <v>0</v>
      </c>
      <c r="DM1945" s="77">
        <v>0</v>
      </c>
      <c r="DN1945" s="77">
        <v>0</v>
      </c>
      <c r="DO1945" s="77">
        <v>0</v>
      </c>
      <c r="DP1945" s="77">
        <v>2.0751782302648094E-3</v>
      </c>
      <c r="DQ1945" s="77">
        <v>2.0751782302648094E-3</v>
      </c>
      <c r="DR1945" s="77">
        <v>0</v>
      </c>
      <c r="DS1945" s="77">
        <v>2.0751782302648094E-3</v>
      </c>
      <c r="DT1945" s="77">
        <v>2.0751782302648094E-3</v>
      </c>
      <c r="DU1945" s="77">
        <v>0</v>
      </c>
      <c r="DV1945" s="77">
        <v>2.0751782302648094E-3</v>
      </c>
      <c r="DW1945" s="77">
        <v>2.0751782302648094E-3</v>
      </c>
      <c r="GE1945" s="77" t="s">
        <v>427</v>
      </c>
      <c r="GF1945" s="77" t="s">
        <v>155</v>
      </c>
      <c r="GG1945" s="77" t="s">
        <v>440</v>
      </c>
      <c r="GH1945" s="77" t="s">
        <v>474</v>
      </c>
      <c r="GI1945" s="77">
        <v>2025</v>
      </c>
      <c r="GJ1945" s="77" t="s">
        <v>303</v>
      </c>
      <c r="GK1945" s="77">
        <v>4.1186611014017577E-2</v>
      </c>
      <c r="GL1945" s="77">
        <v>758.70438200000001</v>
      </c>
      <c r="GM1945" s="77">
        <v>2025</v>
      </c>
      <c r="GN1945" s="77" t="s">
        <v>175</v>
      </c>
      <c r="GO1945" s="77">
        <v>5.3000000000000005E-2</v>
      </c>
      <c r="GP1945" s="77">
        <v>3</v>
      </c>
      <c r="GQ1945" s="77">
        <v>0</v>
      </c>
      <c r="GR1945" s="77" t="s">
        <v>423</v>
      </c>
      <c r="GS1945" s="77">
        <v>0</v>
      </c>
      <c r="GT1945" s="77">
        <v>0</v>
      </c>
      <c r="GU1945" s="77">
        <v>0</v>
      </c>
      <c r="GV1945" s="77">
        <v>0</v>
      </c>
      <c r="GW1945" s="77">
        <v>0</v>
      </c>
      <c r="GX1945" s="77">
        <v>0</v>
      </c>
      <c r="GY1945" s="77">
        <v>5.5966209081309407E-2</v>
      </c>
      <c r="GZ1945" s="77">
        <v>2.3050584833610686E-3</v>
      </c>
    </row>
    <row r="1946" spans="98:208" x14ac:dyDescent="0.25">
      <c r="CT1946" s="77" t="s">
        <v>155</v>
      </c>
      <c r="CU1946" s="77" t="s">
        <v>462</v>
      </c>
      <c r="CV1946" s="77" t="s">
        <v>432</v>
      </c>
      <c r="CW1946" s="77">
        <v>2024</v>
      </c>
      <c r="CX1946" s="77">
        <v>0</v>
      </c>
      <c r="CY1946" s="77">
        <v>0</v>
      </c>
      <c r="CZ1946" s="77">
        <v>0</v>
      </c>
      <c r="DA1946" s="77">
        <v>0</v>
      </c>
      <c r="DB1946" s="77">
        <v>9129.7460702366079</v>
      </c>
      <c r="DC1946" s="77">
        <v>233.23007680794109</v>
      </c>
      <c r="DD1946" s="77">
        <v>8896.5159934286676</v>
      </c>
      <c r="DE1946" s="77">
        <v>0</v>
      </c>
      <c r="DF1946" s="77">
        <v>0</v>
      </c>
      <c r="DG1946" s="77">
        <v>0</v>
      </c>
      <c r="DH1946" s="77">
        <v>533.52731185151356</v>
      </c>
      <c r="DI1946" s="77">
        <v>533.52731185151356</v>
      </c>
      <c r="DJ1946" s="77">
        <v>3.8895445165932838E-6</v>
      </c>
      <c r="DL1946" s="77">
        <v>0</v>
      </c>
      <c r="DM1946" s="77">
        <v>0</v>
      </c>
      <c r="DN1946" s="77">
        <v>0</v>
      </c>
      <c r="DO1946" s="77">
        <v>0</v>
      </c>
      <c r="DP1946" s="77">
        <v>0</v>
      </c>
      <c r="DQ1946" s="77">
        <v>0</v>
      </c>
      <c r="DR1946" s="77">
        <v>0</v>
      </c>
      <c r="DS1946" s="77">
        <v>2.0751782302648094E-3</v>
      </c>
      <c r="DT1946" s="77">
        <v>2.0751782302648094E-3</v>
      </c>
      <c r="DU1946" s="77">
        <v>0</v>
      </c>
      <c r="DV1946" s="77">
        <v>2.0751782302648094E-3</v>
      </c>
      <c r="DW1946" s="77">
        <v>2.0751782302648094E-3</v>
      </c>
      <c r="GE1946" s="77" t="s">
        <v>422</v>
      </c>
      <c r="GF1946" s="77" t="s">
        <v>155</v>
      </c>
      <c r="GG1946" s="77" t="s">
        <v>440</v>
      </c>
      <c r="GH1946" s="77" t="s">
        <v>481</v>
      </c>
      <c r="GI1946" s="77">
        <v>2021</v>
      </c>
      <c r="GJ1946" s="77" t="s">
        <v>305</v>
      </c>
      <c r="GK1946" s="77">
        <v>409.22373582044048</v>
      </c>
      <c r="GL1946" s="77">
        <v>758.70438200000001</v>
      </c>
      <c r="GM1946" s="77">
        <v>2021</v>
      </c>
      <c r="GN1946" s="77" t="s">
        <v>175</v>
      </c>
      <c r="GO1946" s="77">
        <v>0.13250000000000001</v>
      </c>
      <c r="GP1946" s="77">
        <v>3</v>
      </c>
      <c r="GQ1946" s="77">
        <v>0</v>
      </c>
      <c r="GR1946" s="77" t="s">
        <v>423</v>
      </c>
      <c r="GS1946" s="77">
        <v>0.1527377521613833</v>
      </c>
      <c r="GT1946" s="77">
        <v>62.50391354029783</v>
      </c>
      <c r="GU1946" s="77">
        <v>0.1527377521613833</v>
      </c>
      <c r="GV1946" s="77">
        <v>62.50391354029783</v>
      </c>
      <c r="GW1946" s="77">
        <v>0</v>
      </c>
      <c r="GX1946" s="77">
        <v>0</v>
      </c>
      <c r="GY1946" s="77">
        <v>0</v>
      </c>
      <c r="GZ1946" s="77">
        <v>0</v>
      </c>
    </row>
    <row r="1947" spans="98:208" x14ac:dyDescent="0.25">
      <c r="CT1947" s="77" t="s">
        <v>155</v>
      </c>
      <c r="CU1947" s="77" t="s">
        <v>462</v>
      </c>
      <c r="CV1947" s="77" t="s">
        <v>432</v>
      </c>
      <c r="CW1947" s="77">
        <v>2025</v>
      </c>
      <c r="CX1947" s="77">
        <v>0</v>
      </c>
      <c r="CY1947" s="77">
        <v>0</v>
      </c>
      <c r="CZ1947" s="77">
        <v>0</v>
      </c>
      <c r="DA1947" s="77">
        <v>0</v>
      </c>
      <c r="DB1947" s="77">
        <v>9129.7460702366079</v>
      </c>
      <c r="DC1947" s="77">
        <v>233.23007680794109</v>
      </c>
      <c r="DD1947" s="77">
        <v>8896.5159934286676</v>
      </c>
      <c r="DE1947" s="77">
        <v>0</v>
      </c>
      <c r="DF1947" s="77">
        <v>0</v>
      </c>
      <c r="DG1947" s="77">
        <v>0</v>
      </c>
      <c r="DH1947" s="77">
        <v>0</v>
      </c>
      <c r="DI1947" s="77">
        <v>533.52731185151356</v>
      </c>
      <c r="DJ1947" s="77">
        <v>3.8895445165932838E-6</v>
      </c>
      <c r="DL1947" s="77">
        <v>0</v>
      </c>
      <c r="DM1947" s="77">
        <v>0</v>
      </c>
      <c r="DN1947" s="77">
        <v>0</v>
      </c>
      <c r="DO1947" s="77">
        <v>0</v>
      </c>
      <c r="DP1947" s="77">
        <v>0</v>
      </c>
      <c r="DQ1947" s="77">
        <v>0</v>
      </c>
      <c r="DR1947" s="77">
        <v>0</v>
      </c>
      <c r="DS1947" s="77">
        <v>0</v>
      </c>
      <c r="DT1947" s="77">
        <v>0</v>
      </c>
      <c r="DU1947" s="77">
        <v>0</v>
      </c>
      <c r="DV1947" s="77">
        <v>2.0751782302648094E-3</v>
      </c>
      <c r="DW1947" s="77">
        <v>2.0751782302648094E-3</v>
      </c>
      <c r="GE1947" s="77" t="s">
        <v>425</v>
      </c>
      <c r="GF1947" s="77" t="s">
        <v>155</v>
      </c>
      <c r="GG1947" s="77" t="s">
        <v>440</v>
      </c>
      <c r="GH1947" s="77" t="s">
        <v>481</v>
      </c>
      <c r="GI1947" s="77">
        <v>2021</v>
      </c>
      <c r="GJ1947" s="77" t="s">
        <v>301</v>
      </c>
      <c r="GK1947" s="77">
        <v>13469.087812378089</v>
      </c>
      <c r="GL1947" s="77">
        <v>758.70438200000001</v>
      </c>
      <c r="GM1947" s="77">
        <v>2021</v>
      </c>
      <c r="GN1947" s="77" t="s">
        <v>175</v>
      </c>
      <c r="GO1947" s="77">
        <v>5.3000000000000005E-2</v>
      </c>
      <c r="GP1947" s="77">
        <v>3</v>
      </c>
      <c r="GQ1947" s="77">
        <v>0</v>
      </c>
      <c r="GR1947" s="77" t="s">
        <v>423</v>
      </c>
      <c r="GS1947" s="77">
        <v>5.5966209081309407E-2</v>
      </c>
      <c r="GT1947" s="77">
        <v>753.81378464206853</v>
      </c>
      <c r="GU1947" s="77">
        <v>5.5966209081309407E-2</v>
      </c>
      <c r="GV1947" s="77">
        <v>753.81378464206853</v>
      </c>
      <c r="GW1947" s="77">
        <v>0</v>
      </c>
      <c r="GX1947" s="77">
        <v>0</v>
      </c>
      <c r="GY1947" s="77">
        <v>0</v>
      </c>
      <c r="GZ1947" s="77">
        <v>0</v>
      </c>
    </row>
    <row r="1948" spans="98:208" x14ac:dyDescent="0.25">
      <c r="CT1948" s="77" t="s">
        <v>155</v>
      </c>
      <c r="CU1948" s="77" t="s">
        <v>462</v>
      </c>
      <c r="CV1948" s="77" t="s">
        <v>439</v>
      </c>
      <c r="CW1948" s="77">
        <v>2020</v>
      </c>
      <c r="CX1948" s="77">
        <v>0</v>
      </c>
      <c r="CY1948" s="77">
        <v>0</v>
      </c>
      <c r="CZ1948" s="77">
        <v>0</v>
      </c>
      <c r="DA1948" s="77">
        <v>0</v>
      </c>
      <c r="DB1948" s="77">
        <v>5.2405583313015809</v>
      </c>
      <c r="DC1948" s="77">
        <v>0.69641821681223204</v>
      </c>
      <c r="DD1948" s="77">
        <v>2.9419641522810358</v>
      </c>
      <c r="DE1948" s="77">
        <v>1.6021759622083021</v>
      </c>
      <c r="DF1948" s="77">
        <v>0.36068764874241471</v>
      </c>
      <c r="DG1948" s="77">
        <v>0</v>
      </c>
      <c r="DH1948" s="77">
        <v>0</v>
      </c>
      <c r="DI1948" s="77">
        <v>0</v>
      </c>
      <c r="DJ1948" s="77">
        <v>3.4351937110370887E-5</v>
      </c>
      <c r="DL1948" s="77">
        <v>0</v>
      </c>
      <c r="DM1948" s="77">
        <v>1.2390319426086976E-5</v>
      </c>
      <c r="DN1948" s="77">
        <v>1.2390319426086976E-5</v>
      </c>
      <c r="DO1948" s="77">
        <v>0</v>
      </c>
      <c r="DP1948" s="77">
        <v>0</v>
      </c>
      <c r="DQ1948" s="77">
        <v>0</v>
      </c>
      <c r="DR1948" s="77">
        <v>0</v>
      </c>
      <c r="DS1948" s="77">
        <v>0</v>
      </c>
      <c r="DT1948" s="77">
        <v>0</v>
      </c>
      <c r="DU1948" s="77">
        <v>0</v>
      </c>
      <c r="DV1948" s="77">
        <v>0</v>
      </c>
      <c r="DW1948" s="77">
        <v>0</v>
      </c>
      <c r="GE1948" s="77" t="s">
        <v>427</v>
      </c>
      <c r="GF1948" s="77" t="s">
        <v>155</v>
      </c>
      <c r="GG1948" s="77" t="s">
        <v>440</v>
      </c>
      <c r="GH1948" s="77" t="s">
        <v>481</v>
      </c>
      <c r="GI1948" s="77">
        <v>2021</v>
      </c>
      <c r="GJ1948" s="77" t="s">
        <v>303</v>
      </c>
      <c r="GK1948" s="77">
        <v>7205.5312760248089</v>
      </c>
      <c r="GL1948" s="77">
        <v>758.70438200000001</v>
      </c>
      <c r="GM1948" s="77">
        <v>2021</v>
      </c>
      <c r="GN1948" s="77" t="s">
        <v>175</v>
      </c>
      <c r="GO1948" s="77">
        <v>5.3000000000000005E-2</v>
      </c>
      <c r="GP1948" s="77">
        <v>3</v>
      </c>
      <c r="GQ1948" s="77">
        <v>0</v>
      </c>
      <c r="GR1948" s="77" t="s">
        <v>423</v>
      </c>
      <c r="GS1948" s="77">
        <v>5.5966209081309407E-2</v>
      </c>
      <c r="GT1948" s="77">
        <v>403.26626993591861</v>
      </c>
      <c r="GU1948" s="77">
        <v>5.5966209081309407E-2</v>
      </c>
      <c r="GV1948" s="77">
        <v>403.26626993591861</v>
      </c>
      <c r="GW1948" s="77">
        <v>0</v>
      </c>
      <c r="GX1948" s="77">
        <v>0</v>
      </c>
      <c r="GY1948" s="77">
        <v>0</v>
      </c>
      <c r="GZ1948" s="77">
        <v>0</v>
      </c>
    </row>
    <row r="1949" spans="98:208" x14ac:dyDescent="0.25">
      <c r="CT1949" s="77" t="s">
        <v>155</v>
      </c>
      <c r="CU1949" s="77" t="s">
        <v>462</v>
      </c>
      <c r="CV1949" s="77" t="s">
        <v>439</v>
      </c>
      <c r="CW1949" s="77">
        <v>2021</v>
      </c>
      <c r="CX1949" s="77">
        <v>0</v>
      </c>
      <c r="CY1949" s="77">
        <v>0</v>
      </c>
      <c r="CZ1949" s="77">
        <v>0</v>
      </c>
      <c r="DA1949" s="77">
        <v>0</v>
      </c>
      <c r="DB1949" s="77">
        <v>5.2405583313015809</v>
      </c>
      <c r="DC1949" s="77">
        <v>0.69641821681223204</v>
      </c>
      <c r="DD1949" s="77">
        <v>2.9419641522810358</v>
      </c>
      <c r="DE1949" s="77">
        <v>1.6021759622083021</v>
      </c>
      <c r="DF1949" s="77">
        <v>0.36068764874241471</v>
      </c>
      <c r="DG1949" s="77">
        <v>0.36068764874241471</v>
      </c>
      <c r="DH1949" s="77">
        <v>0</v>
      </c>
      <c r="DI1949" s="77">
        <v>0</v>
      </c>
      <c r="DJ1949" s="77">
        <v>3.4351937110370887E-5</v>
      </c>
      <c r="DL1949" s="77">
        <v>0</v>
      </c>
      <c r="DM1949" s="77">
        <v>1.2390319426086976E-5</v>
      </c>
      <c r="DN1949" s="77">
        <v>1.2390319426086976E-5</v>
      </c>
      <c r="DO1949" s="77">
        <v>0</v>
      </c>
      <c r="DP1949" s="77">
        <v>1.2390319426086976E-5</v>
      </c>
      <c r="DQ1949" s="77">
        <v>1.2390319426086976E-5</v>
      </c>
      <c r="DR1949" s="77">
        <v>0</v>
      </c>
      <c r="DS1949" s="77">
        <v>0</v>
      </c>
      <c r="DT1949" s="77">
        <v>0</v>
      </c>
      <c r="DU1949" s="77">
        <v>0</v>
      </c>
      <c r="DV1949" s="77">
        <v>0</v>
      </c>
      <c r="DW1949" s="77">
        <v>0</v>
      </c>
      <c r="GE1949" s="77" t="s">
        <v>422</v>
      </c>
      <c r="GF1949" s="77" t="s">
        <v>155</v>
      </c>
      <c r="GG1949" s="77" t="s">
        <v>440</v>
      </c>
      <c r="GH1949" s="77" t="s">
        <v>481</v>
      </c>
      <c r="GI1949" s="77">
        <v>2022</v>
      </c>
      <c r="GJ1949" s="77" t="s">
        <v>305</v>
      </c>
      <c r="GK1949" s="77">
        <v>409.22373582044048</v>
      </c>
      <c r="GL1949" s="77">
        <v>758.70438200000001</v>
      </c>
      <c r="GM1949" s="77">
        <v>2022</v>
      </c>
      <c r="GN1949" s="77" t="s">
        <v>175</v>
      </c>
      <c r="GO1949" s="77">
        <v>0.13250000000000001</v>
      </c>
      <c r="GP1949" s="77">
        <v>3</v>
      </c>
      <c r="GQ1949" s="77">
        <v>0</v>
      </c>
      <c r="GR1949" s="77" t="s">
        <v>423</v>
      </c>
      <c r="GS1949" s="77">
        <v>0.1527377521613833</v>
      </c>
      <c r="GT1949" s="77">
        <v>62.50391354029783</v>
      </c>
      <c r="GU1949" s="77">
        <v>0.1527377521613833</v>
      </c>
      <c r="GV1949" s="77">
        <v>62.50391354029783</v>
      </c>
      <c r="GW1949" s="77">
        <v>0.1527377521613833</v>
      </c>
      <c r="GX1949" s="77">
        <v>62.50391354029783</v>
      </c>
      <c r="GY1949" s="77">
        <v>0</v>
      </c>
      <c r="GZ1949" s="77">
        <v>0</v>
      </c>
    </row>
    <row r="1950" spans="98:208" x14ac:dyDescent="0.25">
      <c r="CT1950" s="77" t="s">
        <v>155</v>
      </c>
      <c r="CU1950" s="77" t="s">
        <v>462</v>
      </c>
      <c r="CV1950" s="77" t="s">
        <v>439</v>
      </c>
      <c r="CW1950" s="77">
        <v>2022</v>
      </c>
      <c r="CX1950" s="77">
        <v>0</v>
      </c>
      <c r="CY1950" s="77">
        <v>0</v>
      </c>
      <c r="CZ1950" s="77">
        <v>0</v>
      </c>
      <c r="DA1950" s="77">
        <v>0</v>
      </c>
      <c r="DB1950" s="77">
        <v>5.2405583313015809</v>
      </c>
      <c r="DC1950" s="77">
        <v>0.69641821681223204</v>
      </c>
      <c r="DD1950" s="77">
        <v>2.9419641522810358</v>
      </c>
      <c r="DE1950" s="77">
        <v>1.6021759622083021</v>
      </c>
      <c r="DF1950" s="77">
        <v>0.36068764874241471</v>
      </c>
      <c r="DG1950" s="77">
        <v>0.36068764874241471</v>
      </c>
      <c r="DH1950" s="77">
        <v>0.36068764874241471</v>
      </c>
      <c r="DI1950" s="77">
        <v>0</v>
      </c>
      <c r="DJ1950" s="77">
        <v>3.4351937110370887E-5</v>
      </c>
      <c r="DL1950" s="77">
        <v>0</v>
      </c>
      <c r="DM1950" s="77">
        <v>1.2390319426086976E-5</v>
      </c>
      <c r="DN1950" s="77">
        <v>1.2390319426086976E-5</v>
      </c>
      <c r="DO1950" s="77">
        <v>0</v>
      </c>
      <c r="DP1950" s="77">
        <v>1.2390319426086976E-5</v>
      </c>
      <c r="DQ1950" s="77">
        <v>1.2390319426086976E-5</v>
      </c>
      <c r="DR1950" s="77">
        <v>0</v>
      </c>
      <c r="DS1950" s="77">
        <v>1.2390319426086976E-5</v>
      </c>
      <c r="DT1950" s="77">
        <v>1.2390319426086976E-5</v>
      </c>
      <c r="DU1950" s="77">
        <v>0</v>
      </c>
      <c r="DV1950" s="77">
        <v>0</v>
      </c>
      <c r="DW1950" s="77">
        <v>0</v>
      </c>
      <c r="GE1950" s="77" t="s">
        <v>425</v>
      </c>
      <c r="GF1950" s="77" t="s">
        <v>155</v>
      </c>
      <c r="GG1950" s="77" t="s">
        <v>440</v>
      </c>
      <c r="GH1950" s="77" t="s">
        <v>481</v>
      </c>
      <c r="GI1950" s="77">
        <v>2022</v>
      </c>
      <c r="GJ1950" s="77" t="s">
        <v>301</v>
      </c>
      <c r="GK1950" s="77">
        <v>13469.087812378089</v>
      </c>
      <c r="GL1950" s="77">
        <v>758.70438200000001</v>
      </c>
      <c r="GM1950" s="77">
        <v>2022</v>
      </c>
      <c r="GN1950" s="77" t="s">
        <v>175</v>
      </c>
      <c r="GO1950" s="77">
        <v>5.3000000000000005E-2</v>
      </c>
      <c r="GP1950" s="77">
        <v>3</v>
      </c>
      <c r="GQ1950" s="77">
        <v>0</v>
      </c>
      <c r="GR1950" s="77" t="s">
        <v>423</v>
      </c>
      <c r="GS1950" s="77">
        <v>5.5966209081309407E-2</v>
      </c>
      <c r="GT1950" s="77">
        <v>753.81378464206853</v>
      </c>
      <c r="GU1950" s="77">
        <v>5.5966209081309407E-2</v>
      </c>
      <c r="GV1950" s="77">
        <v>753.81378464206853</v>
      </c>
      <c r="GW1950" s="77">
        <v>5.5966209081309407E-2</v>
      </c>
      <c r="GX1950" s="77">
        <v>753.81378464206853</v>
      </c>
      <c r="GY1950" s="77">
        <v>0</v>
      </c>
      <c r="GZ1950" s="77">
        <v>0</v>
      </c>
    </row>
    <row r="1951" spans="98:208" x14ac:dyDescent="0.25">
      <c r="CT1951" s="77" t="s">
        <v>155</v>
      </c>
      <c r="CU1951" s="77" t="s">
        <v>462</v>
      </c>
      <c r="CV1951" s="77" t="s">
        <v>439</v>
      </c>
      <c r="CW1951" s="77">
        <v>2023</v>
      </c>
      <c r="CX1951" s="77">
        <v>0</v>
      </c>
      <c r="CY1951" s="77">
        <v>0</v>
      </c>
      <c r="CZ1951" s="77">
        <v>0</v>
      </c>
      <c r="DA1951" s="77">
        <v>0</v>
      </c>
      <c r="DB1951" s="77">
        <v>5.4750346070078049</v>
      </c>
      <c r="DC1951" s="77">
        <v>0.71896016785821404</v>
      </c>
      <c r="DD1951" s="77">
        <v>3.0714971986151252</v>
      </c>
      <c r="DE1951" s="77">
        <v>1.684577240534455</v>
      </c>
      <c r="DF1951" s="77">
        <v>0</v>
      </c>
      <c r="DG1951" s="77">
        <v>0.37599181639995122</v>
      </c>
      <c r="DH1951" s="77">
        <v>0.37599181639995122</v>
      </c>
      <c r="DI1951" s="77">
        <v>0.37599181639995122</v>
      </c>
      <c r="DJ1951" s="77">
        <v>3.4351937110370887E-5</v>
      </c>
      <c r="DL1951" s="77">
        <v>0</v>
      </c>
      <c r="DM1951" s="77">
        <v>0</v>
      </c>
      <c r="DN1951" s="77">
        <v>0</v>
      </c>
      <c r="DO1951" s="77">
        <v>0</v>
      </c>
      <c r="DP1951" s="77">
        <v>1.2916047230985241E-5</v>
      </c>
      <c r="DQ1951" s="77">
        <v>1.2916047230985241E-5</v>
      </c>
      <c r="DR1951" s="77">
        <v>0</v>
      </c>
      <c r="DS1951" s="77">
        <v>1.2916047230985241E-5</v>
      </c>
      <c r="DT1951" s="77">
        <v>1.2916047230985241E-5</v>
      </c>
      <c r="DU1951" s="77">
        <v>0</v>
      </c>
      <c r="DV1951" s="77">
        <v>1.2916047230985241E-5</v>
      </c>
      <c r="DW1951" s="77">
        <v>1.2916047230985241E-5</v>
      </c>
      <c r="GE1951" s="77" t="s">
        <v>427</v>
      </c>
      <c r="GF1951" s="77" t="s">
        <v>155</v>
      </c>
      <c r="GG1951" s="77" t="s">
        <v>440</v>
      </c>
      <c r="GH1951" s="77" t="s">
        <v>481</v>
      </c>
      <c r="GI1951" s="77">
        <v>2022</v>
      </c>
      <c r="GJ1951" s="77" t="s">
        <v>303</v>
      </c>
      <c r="GK1951" s="77">
        <v>7205.5312760248089</v>
      </c>
      <c r="GL1951" s="77">
        <v>758.70438200000001</v>
      </c>
      <c r="GM1951" s="77">
        <v>2022</v>
      </c>
      <c r="GN1951" s="77" t="s">
        <v>175</v>
      </c>
      <c r="GO1951" s="77">
        <v>5.3000000000000005E-2</v>
      </c>
      <c r="GP1951" s="77">
        <v>3</v>
      </c>
      <c r="GQ1951" s="77">
        <v>0</v>
      </c>
      <c r="GR1951" s="77" t="s">
        <v>423</v>
      </c>
      <c r="GS1951" s="77">
        <v>5.5966209081309407E-2</v>
      </c>
      <c r="GT1951" s="77">
        <v>403.26626993591861</v>
      </c>
      <c r="GU1951" s="77">
        <v>5.5966209081309407E-2</v>
      </c>
      <c r="GV1951" s="77">
        <v>403.26626993591861</v>
      </c>
      <c r="GW1951" s="77">
        <v>5.5966209081309407E-2</v>
      </c>
      <c r="GX1951" s="77">
        <v>403.26626993591861</v>
      </c>
      <c r="GY1951" s="77">
        <v>0</v>
      </c>
      <c r="GZ1951" s="77">
        <v>0</v>
      </c>
    </row>
    <row r="1952" spans="98:208" x14ac:dyDescent="0.25">
      <c r="CT1952" s="77" t="s">
        <v>155</v>
      </c>
      <c r="CU1952" s="77" t="s">
        <v>462</v>
      </c>
      <c r="CV1952" s="77" t="s">
        <v>439</v>
      </c>
      <c r="CW1952" s="77">
        <v>2024</v>
      </c>
      <c r="CX1952" s="77">
        <v>0</v>
      </c>
      <c r="CY1952" s="77">
        <v>0</v>
      </c>
      <c r="CZ1952" s="77">
        <v>0</v>
      </c>
      <c r="DA1952" s="77">
        <v>0</v>
      </c>
      <c r="DB1952" s="77">
        <v>5.4750346070078049</v>
      </c>
      <c r="DC1952" s="77">
        <v>0.71896016785821404</v>
      </c>
      <c r="DD1952" s="77">
        <v>3.0714971986151252</v>
      </c>
      <c r="DE1952" s="77">
        <v>1.684577240534455</v>
      </c>
      <c r="DF1952" s="77">
        <v>0</v>
      </c>
      <c r="DG1952" s="77">
        <v>0</v>
      </c>
      <c r="DH1952" s="77">
        <v>0.37599181639995122</v>
      </c>
      <c r="DI1952" s="77">
        <v>0.37599181639995122</v>
      </c>
      <c r="DJ1952" s="77">
        <v>3.4351937110370887E-5</v>
      </c>
      <c r="DL1952" s="77">
        <v>0</v>
      </c>
      <c r="DM1952" s="77">
        <v>0</v>
      </c>
      <c r="DN1952" s="77">
        <v>0</v>
      </c>
      <c r="DO1952" s="77">
        <v>0</v>
      </c>
      <c r="DP1952" s="77">
        <v>0</v>
      </c>
      <c r="DQ1952" s="77">
        <v>0</v>
      </c>
      <c r="DR1952" s="77">
        <v>0</v>
      </c>
      <c r="DS1952" s="77">
        <v>1.2916047230985241E-5</v>
      </c>
      <c r="DT1952" s="77">
        <v>1.2916047230985241E-5</v>
      </c>
      <c r="DU1952" s="77">
        <v>0</v>
      </c>
      <c r="DV1952" s="77">
        <v>1.2916047230985241E-5</v>
      </c>
      <c r="DW1952" s="77">
        <v>1.2916047230985241E-5</v>
      </c>
      <c r="GE1952" s="77" t="s">
        <v>422</v>
      </c>
      <c r="GF1952" s="77" t="s">
        <v>155</v>
      </c>
      <c r="GG1952" s="77" t="s">
        <v>440</v>
      </c>
      <c r="GH1952" s="77" t="s">
        <v>481</v>
      </c>
      <c r="GI1952" s="77">
        <v>2023</v>
      </c>
      <c r="GJ1952" s="77" t="s">
        <v>305</v>
      </c>
      <c r="GK1952" s="77">
        <v>428.60232122030828</v>
      </c>
      <c r="GL1952" s="77">
        <v>758.70438200000001</v>
      </c>
      <c r="GM1952" s="77">
        <v>2023</v>
      </c>
      <c r="GN1952" s="77" t="s">
        <v>175</v>
      </c>
      <c r="GO1952" s="77">
        <v>0.13250000000000001</v>
      </c>
      <c r="GP1952" s="77">
        <v>3</v>
      </c>
      <c r="GQ1952" s="77">
        <v>0</v>
      </c>
      <c r="GR1952" s="77" t="s">
        <v>423</v>
      </c>
      <c r="GS1952" s="77">
        <v>0</v>
      </c>
      <c r="GT1952" s="77">
        <v>0</v>
      </c>
      <c r="GU1952" s="77">
        <v>0.1527377521613833</v>
      </c>
      <c r="GV1952" s="77">
        <v>65.463755114341041</v>
      </c>
      <c r="GW1952" s="77">
        <v>0.1527377521613833</v>
      </c>
      <c r="GX1952" s="77">
        <v>65.463755114341041</v>
      </c>
      <c r="GY1952" s="77">
        <v>0.1527377521613833</v>
      </c>
      <c r="GZ1952" s="77">
        <v>65.463755114341041</v>
      </c>
    </row>
    <row r="1953" spans="98:208" x14ac:dyDescent="0.25">
      <c r="CT1953" s="77" t="s">
        <v>155</v>
      </c>
      <c r="CU1953" s="77" t="s">
        <v>462</v>
      </c>
      <c r="CV1953" s="77" t="s">
        <v>439</v>
      </c>
      <c r="CW1953" s="77">
        <v>2025</v>
      </c>
      <c r="CX1953" s="77">
        <v>0</v>
      </c>
      <c r="CY1953" s="77">
        <v>0</v>
      </c>
      <c r="CZ1953" s="77">
        <v>0</v>
      </c>
      <c r="DA1953" s="77">
        <v>0</v>
      </c>
      <c r="DB1953" s="77">
        <v>5.4750346070078049</v>
      </c>
      <c r="DC1953" s="77">
        <v>0.71896016785821404</v>
      </c>
      <c r="DD1953" s="77">
        <v>3.0714971986151252</v>
      </c>
      <c r="DE1953" s="77">
        <v>1.684577240534455</v>
      </c>
      <c r="DF1953" s="77">
        <v>0</v>
      </c>
      <c r="DG1953" s="77">
        <v>0</v>
      </c>
      <c r="DH1953" s="77">
        <v>0</v>
      </c>
      <c r="DI1953" s="77">
        <v>0.37599181639995122</v>
      </c>
      <c r="DJ1953" s="77">
        <v>3.4351937110370887E-5</v>
      </c>
      <c r="DL1953" s="77">
        <v>0</v>
      </c>
      <c r="DM1953" s="77">
        <v>0</v>
      </c>
      <c r="DN1953" s="77">
        <v>0</v>
      </c>
      <c r="DO1953" s="77">
        <v>0</v>
      </c>
      <c r="DP1953" s="77">
        <v>0</v>
      </c>
      <c r="DQ1953" s="77">
        <v>0</v>
      </c>
      <c r="DR1953" s="77">
        <v>0</v>
      </c>
      <c r="DS1953" s="77">
        <v>0</v>
      </c>
      <c r="DT1953" s="77">
        <v>0</v>
      </c>
      <c r="DU1953" s="77">
        <v>0</v>
      </c>
      <c r="DV1953" s="77">
        <v>1.2916047230985241E-5</v>
      </c>
      <c r="DW1953" s="77">
        <v>1.2916047230985241E-5</v>
      </c>
      <c r="GE1953" s="77" t="s">
        <v>425</v>
      </c>
      <c r="GF1953" s="77" t="s">
        <v>155</v>
      </c>
      <c r="GG1953" s="77" t="s">
        <v>440</v>
      </c>
      <c r="GH1953" s="77" t="s">
        <v>481</v>
      </c>
      <c r="GI1953" s="77">
        <v>2023</v>
      </c>
      <c r="GJ1953" s="77" t="s">
        <v>301</v>
      </c>
      <c r="GK1953" s="77">
        <v>13939.560973457519</v>
      </c>
      <c r="GL1953" s="77">
        <v>758.70438200000001</v>
      </c>
      <c r="GM1953" s="77">
        <v>2023</v>
      </c>
      <c r="GN1953" s="77" t="s">
        <v>175</v>
      </c>
      <c r="GO1953" s="77">
        <v>5.3000000000000005E-2</v>
      </c>
      <c r="GP1953" s="77">
        <v>3</v>
      </c>
      <c r="GQ1953" s="77">
        <v>0</v>
      </c>
      <c r="GR1953" s="77" t="s">
        <v>423</v>
      </c>
      <c r="GS1953" s="77">
        <v>0</v>
      </c>
      <c r="GT1953" s="77">
        <v>0</v>
      </c>
      <c r="GU1953" s="77">
        <v>5.5966209081309407E-2</v>
      </c>
      <c r="GV1953" s="77">
        <v>780.14438394218439</v>
      </c>
      <c r="GW1953" s="77">
        <v>5.5966209081309407E-2</v>
      </c>
      <c r="GX1953" s="77">
        <v>780.14438394218439</v>
      </c>
      <c r="GY1953" s="77">
        <v>5.5966209081309407E-2</v>
      </c>
      <c r="GZ1953" s="77">
        <v>780.14438394218439</v>
      </c>
    </row>
    <row r="1954" spans="98:208" x14ac:dyDescent="0.25">
      <c r="CT1954" s="77" t="s">
        <v>155</v>
      </c>
      <c r="CU1954" s="77" t="s">
        <v>462</v>
      </c>
      <c r="CV1954" s="77" t="s">
        <v>446</v>
      </c>
      <c r="CW1954" s="77">
        <v>2020</v>
      </c>
      <c r="CX1954" s="77">
        <v>0</v>
      </c>
      <c r="CY1954" s="77">
        <v>0</v>
      </c>
      <c r="CZ1954" s="77">
        <v>0</v>
      </c>
      <c r="DA1954" s="77">
        <v>0</v>
      </c>
      <c r="DB1954" s="77">
        <v>7.7900575334948541E-2</v>
      </c>
      <c r="DC1954" s="77">
        <v>3.6425060683954499E-2</v>
      </c>
      <c r="DD1954" s="77">
        <v>1.5808724525432629E-3</v>
      </c>
      <c r="DE1954" s="77">
        <v>3.9894642198450687E-2</v>
      </c>
      <c r="DF1954" s="77">
        <v>7.884709215921628E-3</v>
      </c>
      <c r="DG1954" s="77">
        <v>0</v>
      </c>
      <c r="DH1954" s="77">
        <v>0</v>
      </c>
      <c r="DI1954" s="77">
        <v>0</v>
      </c>
      <c r="DJ1954" s="77">
        <v>4.4233494484395199E-3</v>
      </c>
      <c r="DL1954" s="77">
        <v>0</v>
      </c>
      <c r="DM1954" s="77">
        <v>3.4876824161352936E-5</v>
      </c>
      <c r="DN1954" s="77">
        <v>3.4876824161352936E-5</v>
      </c>
      <c r="DO1954" s="77">
        <v>0</v>
      </c>
      <c r="DP1954" s="77">
        <v>0</v>
      </c>
      <c r="DQ1954" s="77">
        <v>0</v>
      </c>
      <c r="DR1954" s="77">
        <v>0</v>
      </c>
      <c r="DS1954" s="77">
        <v>0</v>
      </c>
      <c r="DT1954" s="77">
        <v>0</v>
      </c>
      <c r="DU1954" s="77">
        <v>0</v>
      </c>
      <c r="DV1954" s="77">
        <v>0</v>
      </c>
      <c r="DW1954" s="77">
        <v>0</v>
      </c>
      <c r="GE1954" s="77" t="s">
        <v>427</v>
      </c>
      <c r="GF1954" s="77" t="s">
        <v>155</v>
      </c>
      <c r="GG1954" s="77" t="s">
        <v>440</v>
      </c>
      <c r="GH1954" s="77" t="s">
        <v>481</v>
      </c>
      <c r="GI1954" s="77">
        <v>2023</v>
      </c>
      <c r="GJ1954" s="77" t="s">
        <v>303</v>
      </c>
      <c r="GK1954" s="77">
        <v>7467.8148194519154</v>
      </c>
      <c r="GL1954" s="77">
        <v>758.70438200000001</v>
      </c>
      <c r="GM1954" s="77">
        <v>2023</v>
      </c>
      <c r="GN1954" s="77" t="s">
        <v>175</v>
      </c>
      <c r="GO1954" s="77">
        <v>5.3000000000000005E-2</v>
      </c>
      <c r="GP1954" s="77">
        <v>3</v>
      </c>
      <c r="GQ1954" s="77">
        <v>0</v>
      </c>
      <c r="GR1954" s="77" t="s">
        <v>423</v>
      </c>
      <c r="GS1954" s="77">
        <v>0</v>
      </c>
      <c r="GT1954" s="77">
        <v>0</v>
      </c>
      <c r="GU1954" s="77">
        <v>5.5966209081309407E-2</v>
      </c>
      <c r="GV1954" s="77">
        <v>417.94528556594673</v>
      </c>
      <c r="GW1954" s="77">
        <v>5.5966209081309407E-2</v>
      </c>
      <c r="GX1954" s="77">
        <v>417.94528556594673</v>
      </c>
      <c r="GY1954" s="77">
        <v>5.5966209081309407E-2</v>
      </c>
      <c r="GZ1954" s="77">
        <v>417.94528556594673</v>
      </c>
    </row>
    <row r="1955" spans="98:208" x14ac:dyDescent="0.25">
      <c r="CT1955" s="77" t="s">
        <v>155</v>
      </c>
      <c r="CU1955" s="77" t="s">
        <v>462</v>
      </c>
      <c r="CV1955" s="77" t="s">
        <v>446</v>
      </c>
      <c r="CW1955" s="77">
        <v>2021</v>
      </c>
      <c r="CX1955" s="77">
        <v>0</v>
      </c>
      <c r="CY1955" s="77">
        <v>0</v>
      </c>
      <c r="CZ1955" s="77">
        <v>0</v>
      </c>
      <c r="DA1955" s="77">
        <v>0</v>
      </c>
      <c r="DB1955" s="77">
        <v>7.7900575334948541E-2</v>
      </c>
      <c r="DC1955" s="77">
        <v>3.6425060683954499E-2</v>
      </c>
      <c r="DD1955" s="77">
        <v>1.5808724525432629E-3</v>
      </c>
      <c r="DE1955" s="77">
        <v>3.9894642198450687E-2</v>
      </c>
      <c r="DF1955" s="77">
        <v>7.884709215921628E-3</v>
      </c>
      <c r="DG1955" s="77">
        <v>7.884709215921628E-3</v>
      </c>
      <c r="DH1955" s="77">
        <v>0</v>
      </c>
      <c r="DI1955" s="77">
        <v>0</v>
      </c>
      <c r="DJ1955" s="77">
        <v>4.4233494484395199E-3</v>
      </c>
      <c r="DL1955" s="77">
        <v>0</v>
      </c>
      <c r="DM1955" s="77">
        <v>3.4876824161352936E-5</v>
      </c>
      <c r="DN1955" s="77">
        <v>3.4876824161352936E-5</v>
      </c>
      <c r="DO1955" s="77">
        <v>0</v>
      </c>
      <c r="DP1955" s="77">
        <v>3.4876824161352936E-5</v>
      </c>
      <c r="DQ1955" s="77">
        <v>3.4876824161352936E-5</v>
      </c>
      <c r="DR1955" s="77">
        <v>0</v>
      </c>
      <c r="DS1955" s="77">
        <v>0</v>
      </c>
      <c r="DT1955" s="77">
        <v>0</v>
      </c>
      <c r="DU1955" s="77">
        <v>0</v>
      </c>
      <c r="DV1955" s="77">
        <v>0</v>
      </c>
      <c r="DW1955" s="77">
        <v>0</v>
      </c>
      <c r="GE1955" s="77" t="s">
        <v>422</v>
      </c>
      <c r="GF1955" s="77" t="s">
        <v>155</v>
      </c>
      <c r="GG1955" s="77" t="s">
        <v>440</v>
      </c>
      <c r="GH1955" s="77" t="s">
        <v>481</v>
      </c>
      <c r="GI1955" s="77">
        <v>2024</v>
      </c>
      <c r="GJ1955" s="77" t="s">
        <v>305</v>
      </c>
      <c r="GK1955" s="77">
        <v>428.60232122030828</v>
      </c>
      <c r="GL1955" s="77">
        <v>758.70438200000001</v>
      </c>
      <c r="GM1955" s="77">
        <v>2024</v>
      </c>
      <c r="GN1955" s="77" t="s">
        <v>175</v>
      </c>
      <c r="GO1955" s="77">
        <v>0.13250000000000001</v>
      </c>
      <c r="GP1955" s="77">
        <v>3</v>
      </c>
      <c r="GQ1955" s="77">
        <v>0</v>
      </c>
      <c r="GR1955" s="77" t="s">
        <v>423</v>
      </c>
      <c r="GS1955" s="77">
        <v>0</v>
      </c>
      <c r="GT1955" s="77">
        <v>0</v>
      </c>
      <c r="GU1955" s="77">
        <v>0</v>
      </c>
      <c r="GV1955" s="77">
        <v>0</v>
      </c>
      <c r="GW1955" s="77">
        <v>0.1527377521613833</v>
      </c>
      <c r="GX1955" s="77">
        <v>65.463755114341041</v>
      </c>
      <c r="GY1955" s="77">
        <v>0.1527377521613833</v>
      </c>
      <c r="GZ1955" s="77">
        <v>65.463755114341041</v>
      </c>
    </row>
    <row r="1956" spans="98:208" x14ac:dyDescent="0.25">
      <c r="CT1956" s="77" t="s">
        <v>155</v>
      </c>
      <c r="CU1956" s="77" t="s">
        <v>462</v>
      </c>
      <c r="CV1956" s="77" t="s">
        <v>446</v>
      </c>
      <c r="CW1956" s="77">
        <v>2022</v>
      </c>
      <c r="CX1956" s="77">
        <v>0</v>
      </c>
      <c r="CY1956" s="77">
        <v>0</v>
      </c>
      <c r="CZ1956" s="77">
        <v>0</v>
      </c>
      <c r="DA1956" s="77">
        <v>0</v>
      </c>
      <c r="DB1956" s="77">
        <v>7.7900575334948541E-2</v>
      </c>
      <c r="DC1956" s="77">
        <v>3.6425060683954499E-2</v>
      </c>
      <c r="DD1956" s="77">
        <v>1.5808724525432629E-3</v>
      </c>
      <c r="DE1956" s="77">
        <v>3.9894642198450687E-2</v>
      </c>
      <c r="DF1956" s="77">
        <v>7.884709215921628E-3</v>
      </c>
      <c r="DG1956" s="77">
        <v>7.884709215921628E-3</v>
      </c>
      <c r="DH1956" s="77">
        <v>7.884709215921628E-3</v>
      </c>
      <c r="DI1956" s="77">
        <v>0</v>
      </c>
      <c r="DJ1956" s="77">
        <v>4.4233494484395199E-3</v>
      </c>
      <c r="DL1956" s="77">
        <v>0</v>
      </c>
      <c r="DM1956" s="77">
        <v>3.4876824161352936E-5</v>
      </c>
      <c r="DN1956" s="77">
        <v>3.4876824161352936E-5</v>
      </c>
      <c r="DO1956" s="77">
        <v>0</v>
      </c>
      <c r="DP1956" s="77">
        <v>3.4876824161352936E-5</v>
      </c>
      <c r="DQ1956" s="77">
        <v>3.4876824161352936E-5</v>
      </c>
      <c r="DR1956" s="77">
        <v>0</v>
      </c>
      <c r="DS1956" s="77">
        <v>3.4876824161352936E-5</v>
      </c>
      <c r="DT1956" s="77">
        <v>3.4876824161352936E-5</v>
      </c>
      <c r="DU1956" s="77">
        <v>0</v>
      </c>
      <c r="DV1956" s="77">
        <v>0</v>
      </c>
      <c r="DW1956" s="77">
        <v>0</v>
      </c>
      <c r="GE1956" s="77" t="s">
        <v>425</v>
      </c>
      <c r="GF1956" s="77" t="s">
        <v>155</v>
      </c>
      <c r="GG1956" s="77" t="s">
        <v>440</v>
      </c>
      <c r="GH1956" s="77" t="s">
        <v>481</v>
      </c>
      <c r="GI1956" s="77">
        <v>2024</v>
      </c>
      <c r="GJ1956" s="77" t="s">
        <v>301</v>
      </c>
      <c r="GK1956" s="77">
        <v>13939.560973457519</v>
      </c>
      <c r="GL1956" s="77">
        <v>758.70438200000001</v>
      </c>
      <c r="GM1956" s="77">
        <v>2024</v>
      </c>
      <c r="GN1956" s="77" t="s">
        <v>175</v>
      </c>
      <c r="GO1956" s="77">
        <v>5.3000000000000005E-2</v>
      </c>
      <c r="GP1956" s="77">
        <v>3</v>
      </c>
      <c r="GQ1956" s="77">
        <v>0</v>
      </c>
      <c r="GR1956" s="77" t="s">
        <v>423</v>
      </c>
      <c r="GS1956" s="77">
        <v>0</v>
      </c>
      <c r="GT1956" s="77">
        <v>0</v>
      </c>
      <c r="GU1956" s="77">
        <v>0</v>
      </c>
      <c r="GV1956" s="77">
        <v>0</v>
      </c>
      <c r="GW1956" s="77">
        <v>5.5966209081309407E-2</v>
      </c>
      <c r="GX1956" s="77">
        <v>780.14438394218439</v>
      </c>
      <c r="GY1956" s="77">
        <v>5.5966209081309407E-2</v>
      </c>
      <c r="GZ1956" s="77">
        <v>780.14438394218439</v>
      </c>
    </row>
    <row r="1957" spans="98:208" x14ac:dyDescent="0.25">
      <c r="CT1957" s="77" t="s">
        <v>155</v>
      </c>
      <c r="CU1957" s="77" t="s">
        <v>462</v>
      </c>
      <c r="CV1957" s="77" t="s">
        <v>446</v>
      </c>
      <c r="CW1957" s="77">
        <v>2023</v>
      </c>
      <c r="CX1957" s="77">
        <v>0</v>
      </c>
      <c r="CY1957" s="77">
        <v>0</v>
      </c>
      <c r="CZ1957" s="77">
        <v>0</v>
      </c>
      <c r="DA1957" s="77">
        <v>0</v>
      </c>
      <c r="DB1957" s="77">
        <v>8.0408269036977204E-2</v>
      </c>
      <c r="DC1957" s="77">
        <v>3.7590224611390687E-2</v>
      </c>
      <c r="DD1957" s="77">
        <v>1.6314334115687351E-3</v>
      </c>
      <c r="DE1957" s="77">
        <v>4.1186611014017709E-2</v>
      </c>
      <c r="DF1957" s="77">
        <v>0</v>
      </c>
      <c r="DG1957" s="77">
        <v>8.137810037160487E-3</v>
      </c>
      <c r="DH1957" s="77">
        <v>8.137810037160487E-3</v>
      </c>
      <c r="DI1957" s="77">
        <v>8.137810037160487E-3</v>
      </c>
      <c r="DJ1957" s="77">
        <v>4.4233494484395199E-3</v>
      </c>
      <c r="DL1957" s="77">
        <v>0</v>
      </c>
      <c r="DM1957" s="77">
        <v>0</v>
      </c>
      <c r="DN1957" s="77">
        <v>0</v>
      </c>
      <c r="DO1957" s="77">
        <v>0</v>
      </c>
      <c r="DP1957" s="77">
        <v>3.5996377539379431E-5</v>
      </c>
      <c r="DQ1957" s="77">
        <v>3.5996377539379431E-5</v>
      </c>
      <c r="DR1957" s="77">
        <v>0</v>
      </c>
      <c r="DS1957" s="77">
        <v>3.5996377539379431E-5</v>
      </c>
      <c r="DT1957" s="77">
        <v>3.5996377539379431E-5</v>
      </c>
      <c r="DU1957" s="77">
        <v>0</v>
      </c>
      <c r="DV1957" s="77">
        <v>3.5996377539379431E-5</v>
      </c>
      <c r="DW1957" s="77">
        <v>3.5996377539379431E-5</v>
      </c>
      <c r="GE1957" s="77" t="s">
        <v>427</v>
      </c>
      <c r="GF1957" s="77" t="s">
        <v>155</v>
      </c>
      <c r="GG1957" s="77" t="s">
        <v>440</v>
      </c>
      <c r="GH1957" s="77" t="s">
        <v>481</v>
      </c>
      <c r="GI1957" s="77">
        <v>2024</v>
      </c>
      <c r="GJ1957" s="77" t="s">
        <v>303</v>
      </c>
      <c r="GK1957" s="77">
        <v>7467.8148194519154</v>
      </c>
      <c r="GL1957" s="77">
        <v>758.70438200000001</v>
      </c>
      <c r="GM1957" s="77">
        <v>2024</v>
      </c>
      <c r="GN1957" s="77" t="s">
        <v>175</v>
      </c>
      <c r="GO1957" s="77">
        <v>5.3000000000000005E-2</v>
      </c>
      <c r="GP1957" s="77">
        <v>3</v>
      </c>
      <c r="GQ1957" s="77">
        <v>0</v>
      </c>
      <c r="GR1957" s="77" t="s">
        <v>423</v>
      </c>
      <c r="GS1957" s="77">
        <v>0</v>
      </c>
      <c r="GT1957" s="77">
        <v>0</v>
      </c>
      <c r="GU1957" s="77">
        <v>0</v>
      </c>
      <c r="GV1957" s="77">
        <v>0</v>
      </c>
      <c r="GW1957" s="77">
        <v>5.5966209081309407E-2</v>
      </c>
      <c r="GX1957" s="77">
        <v>417.94528556594673</v>
      </c>
      <c r="GY1957" s="77">
        <v>5.5966209081309407E-2</v>
      </c>
      <c r="GZ1957" s="77">
        <v>417.94528556594673</v>
      </c>
    </row>
    <row r="1958" spans="98:208" x14ac:dyDescent="0.25">
      <c r="CT1958" s="77" t="s">
        <v>155</v>
      </c>
      <c r="CU1958" s="77" t="s">
        <v>462</v>
      </c>
      <c r="CV1958" s="77" t="s">
        <v>446</v>
      </c>
      <c r="CW1958" s="77">
        <v>2024</v>
      </c>
      <c r="CX1958" s="77">
        <v>0</v>
      </c>
      <c r="CY1958" s="77">
        <v>0</v>
      </c>
      <c r="CZ1958" s="77">
        <v>0</v>
      </c>
      <c r="DA1958" s="77">
        <v>0</v>
      </c>
      <c r="DB1958" s="77">
        <v>8.0408269036977204E-2</v>
      </c>
      <c r="DC1958" s="77">
        <v>3.7590224611390687E-2</v>
      </c>
      <c r="DD1958" s="77">
        <v>1.6314334115687351E-3</v>
      </c>
      <c r="DE1958" s="77">
        <v>4.1186611014017709E-2</v>
      </c>
      <c r="DF1958" s="77">
        <v>0</v>
      </c>
      <c r="DG1958" s="77">
        <v>0</v>
      </c>
      <c r="DH1958" s="77">
        <v>8.137810037160487E-3</v>
      </c>
      <c r="DI1958" s="77">
        <v>8.137810037160487E-3</v>
      </c>
      <c r="DJ1958" s="77">
        <v>4.4233494484395199E-3</v>
      </c>
      <c r="DL1958" s="77">
        <v>0</v>
      </c>
      <c r="DM1958" s="77">
        <v>0</v>
      </c>
      <c r="DN1958" s="77">
        <v>0</v>
      </c>
      <c r="DO1958" s="77">
        <v>0</v>
      </c>
      <c r="DP1958" s="77">
        <v>0</v>
      </c>
      <c r="DQ1958" s="77">
        <v>0</v>
      </c>
      <c r="DR1958" s="77">
        <v>0</v>
      </c>
      <c r="DS1958" s="77">
        <v>3.5996377539379431E-5</v>
      </c>
      <c r="DT1958" s="77">
        <v>3.5996377539379431E-5</v>
      </c>
      <c r="DU1958" s="77">
        <v>0</v>
      </c>
      <c r="DV1958" s="77">
        <v>3.5996377539379431E-5</v>
      </c>
      <c r="DW1958" s="77">
        <v>3.5996377539379431E-5</v>
      </c>
      <c r="GE1958" s="77" t="s">
        <v>422</v>
      </c>
      <c r="GF1958" s="77" t="s">
        <v>155</v>
      </c>
      <c r="GG1958" s="77" t="s">
        <v>440</v>
      </c>
      <c r="GH1958" s="77" t="s">
        <v>481</v>
      </c>
      <c r="GI1958" s="77">
        <v>2025</v>
      </c>
      <c r="GJ1958" s="77" t="s">
        <v>305</v>
      </c>
      <c r="GK1958" s="77">
        <v>428.60232122030828</v>
      </c>
      <c r="GL1958" s="77">
        <v>758.70438200000001</v>
      </c>
      <c r="GM1958" s="77">
        <v>2025</v>
      </c>
      <c r="GN1958" s="77" t="s">
        <v>175</v>
      </c>
      <c r="GO1958" s="77">
        <v>0.13250000000000001</v>
      </c>
      <c r="GP1958" s="77">
        <v>3</v>
      </c>
      <c r="GQ1958" s="77">
        <v>0</v>
      </c>
      <c r="GR1958" s="77" t="s">
        <v>423</v>
      </c>
      <c r="GS1958" s="77">
        <v>0</v>
      </c>
      <c r="GT1958" s="77">
        <v>0</v>
      </c>
      <c r="GU1958" s="77">
        <v>0</v>
      </c>
      <c r="GV1958" s="77">
        <v>0</v>
      </c>
      <c r="GW1958" s="77">
        <v>0</v>
      </c>
      <c r="GX1958" s="77">
        <v>0</v>
      </c>
      <c r="GY1958" s="77">
        <v>0.1527377521613833</v>
      </c>
      <c r="GZ1958" s="77">
        <v>65.463755114341041</v>
      </c>
    </row>
    <row r="1959" spans="98:208" x14ac:dyDescent="0.25">
      <c r="CT1959" s="77" t="s">
        <v>155</v>
      </c>
      <c r="CU1959" s="77" t="s">
        <v>462</v>
      </c>
      <c r="CV1959" s="77" t="s">
        <v>446</v>
      </c>
      <c r="CW1959" s="77">
        <v>2025</v>
      </c>
      <c r="CX1959" s="77">
        <v>0</v>
      </c>
      <c r="CY1959" s="77">
        <v>0</v>
      </c>
      <c r="CZ1959" s="77">
        <v>0</v>
      </c>
      <c r="DA1959" s="77">
        <v>0</v>
      </c>
      <c r="DB1959" s="77">
        <v>8.0408269036977204E-2</v>
      </c>
      <c r="DC1959" s="77">
        <v>3.7590224611390687E-2</v>
      </c>
      <c r="DD1959" s="77">
        <v>1.6314334115687351E-3</v>
      </c>
      <c r="DE1959" s="77">
        <v>4.1186611014017709E-2</v>
      </c>
      <c r="DF1959" s="77">
        <v>0</v>
      </c>
      <c r="DG1959" s="77">
        <v>0</v>
      </c>
      <c r="DH1959" s="77">
        <v>0</v>
      </c>
      <c r="DI1959" s="77">
        <v>8.137810037160487E-3</v>
      </c>
      <c r="DJ1959" s="77">
        <v>4.4233494484395199E-3</v>
      </c>
      <c r="DL1959" s="77">
        <v>0</v>
      </c>
      <c r="DM1959" s="77">
        <v>0</v>
      </c>
      <c r="DN1959" s="77">
        <v>0</v>
      </c>
      <c r="DO1959" s="77">
        <v>0</v>
      </c>
      <c r="DP1959" s="77">
        <v>0</v>
      </c>
      <c r="DQ1959" s="77">
        <v>0</v>
      </c>
      <c r="DR1959" s="77">
        <v>0</v>
      </c>
      <c r="DS1959" s="77">
        <v>0</v>
      </c>
      <c r="DT1959" s="77">
        <v>0</v>
      </c>
      <c r="DU1959" s="77">
        <v>0</v>
      </c>
      <c r="DV1959" s="77">
        <v>3.5996377539379431E-5</v>
      </c>
      <c r="DW1959" s="77">
        <v>3.5996377539379431E-5</v>
      </c>
      <c r="GE1959" s="77" t="s">
        <v>425</v>
      </c>
      <c r="GF1959" s="77" t="s">
        <v>155</v>
      </c>
      <c r="GG1959" s="77" t="s">
        <v>440</v>
      </c>
      <c r="GH1959" s="77" t="s">
        <v>481</v>
      </c>
      <c r="GI1959" s="77">
        <v>2025</v>
      </c>
      <c r="GJ1959" s="77" t="s">
        <v>301</v>
      </c>
      <c r="GK1959" s="77">
        <v>13939.560973457519</v>
      </c>
      <c r="GL1959" s="77">
        <v>758.70438200000001</v>
      </c>
      <c r="GM1959" s="77">
        <v>2025</v>
      </c>
      <c r="GN1959" s="77" t="s">
        <v>175</v>
      </c>
      <c r="GO1959" s="77">
        <v>5.3000000000000005E-2</v>
      </c>
      <c r="GP1959" s="77">
        <v>3</v>
      </c>
      <c r="GQ1959" s="77">
        <v>0</v>
      </c>
      <c r="GR1959" s="77" t="s">
        <v>423</v>
      </c>
      <c r="GS1959" s="77">
        <v>0</v>
      </c>
      <c r="GT1959" s="77">
        <v>0</v>
      </c>
      <c r="GU1959" s="77">
        <v>0</v>
      </c>
      <c r="GV1959" s="77">
        <v>0</v>
      </c>
      <c r="GW1959" s="77">
        <v>0</v>
      </c>
      <c r="GX1959" s="77">
        <v>0</v>
      </c>
      <c r="GY1959" s="77">
        <v>5.5966209081309407E-2</v>
      </c>
      <c r="GZ1959" s="77">
        <v>780.14438394218439</v>
      </c>
    </row>
    <row r="1960" spans="98:208" x14ac:dyDescent="0.25">
      <c r="CT1960" s="77" t="s">
        <v>155</v>
      </c>
      <c r="CU1960" s="77" t="s">
        <v>462</v>
      </c>
      <c r="CV1960" s="77" t="s">
        <v>453</v>
      </c>
      <c r="CW1960" s="77">
        <v>2020</v>
      </c>
      <c r="CX1960" s="77">
        <v>0</v>
      </c>
      <c r="CY1960" s="77">
        <v>0</v>
      </c>
      <c r="CZ1960" s="77">
        <v>0</v>
      </c>
      <c r="DA1960" s="77">
        <v>0</v>
      </c>
      <c r="DB1960" s="77">
        <v>14146.130641332549</v>
      </c>
      <c r="DC1960" s="77">
        <v>222.22942162783099</v>
      </c>
      <c r="DD1960" s="77">
        <v>8585.72280924796</v>
      </c>
      <c r="DE1960" s="77">
        <v>5338.178410456755</v>
      </c>
      <c r="DF1960" s="77">
        <v>813.21078921305229</v>
      </c>
      <c r="DG1960" s="77">
        <v>0</v>
      </c>
      <c r="DH1960" s="77">
        <v>0</v>
      </c>
      <c r="DI1960" s="77">
        <v>0</v>
      </c>
      <c r="DJ1960" s="77">
        <v>6.647271039956812E-5</v>
      </c>
      <c r="DL1960" s="77">
        <v>0</v>
      </c>
      <c r="DM1960" s="77">
        <v>5.4056325285163458E-2</v>
      </c>
      <c r="DN1960" s="77">
        <v>5.4056325285163458E-2</v>
      </c>
      <c r="DO1960" s="77">
        <v>0</v>
      </c>
      <c r="DP1960" s="77">
        <v>0</v>
      </c>
      <c r="DQ1960" s="77">
        <v>0</v>
      </c>
      <c r="DR1960" s="77">
        <v>0</v>
      </c>
      <c r="DS1960" s="77">
        <v>0</v>
      </c>
      <c r="DT1960" s="77">
        <v>0</v>
      </c>
      <c r="DU1960" s="77">
        <v>0</v>
      </c>
      <c r="DV1960" s="77">
        <v>0</v>
      </c>
      <c r="DW1960" s="77">
        <v>0</v>
      </c>
      <c r="GE1960" s="77" t="s">
        <v>427</v>
      </c>
      <c r="GF1960" s="77" t="s">
        <v>155</v>
      </c>
      <c r="GG1960" s="77" t="s">
        <v>440</v>
      </c>
      <c r="GH1960" s="77" t="s">
        <v>481</v>
      </c>
      <c r="GI1960" s="77">
        <v>2025</v>
      </c>
      <c r="GJ1960" s="77" t="s">
        <v>303</v>
      </c>
      <c r="GK1960" s="77">
        <v>7467.8148194519154</v>
      </c>
      <c r="GL1960" s="77">
        <v>758.70438200000001</v>
      </c>
      <c r="GM1960" s="77">
        <v>2025</v>
      </c>
      <c r="GN1960" s="77" t="s">
        <v>175</v>
      </c>
      <c r="GO1960" s="77">
        <v>5.3000000000000005E-2</v>
      </c>
      <c r="GP1960" s="77">
        <v>3</v>
      </c>
      <c r="GQ1960" s="77">
        <v>0</v>
      </c>
      <c r="GR1960" s="77" t="s">
        <v>423</v>
      </c>
      <c r="GS1960" s="77">
        <v>0</v>
      </c>
      <c r="GT1960" s="77">
        <v>0</v>
      </c>
      <c r="GU1960" s="77">
        <v>0</v>
      </c>
      <c r="GV1960" s="77">
        <v>0</v>
      </c>
      <c r="GW1960" s="77">
        <v>0</v>
      </c>
      <c r="GX1960" s="77">
        <v>0</v>
      </c>
      <c r="GY1960" s="77">
        <v>5.5966209081309407E-2</v>
      </c>
      <c r="GZ1960" s="77">
        <v>417.94528556594673</v>
      </c>
    </row>
    <row r="1961" spans="98:208" x14ac:dyDescent="0.25">
      <c r="CT1961" s="77" t="s">
        <v>155</v>
      </c>
      <c r="CU1961" s="77" t="s">
        <v>462</v>
      </c>
      <c r="CV1961" s="77" t="s">
        <v>453</v>
      </c>
      <c r="CW1961" s="77">
        <v>2021</v>
      </c>
      <c r="CX1961" s="77">
        <v>0</v>
      </c>
      <c r="CY1961" s="77">
        <v>0</v>
      </c>
      <c r="CZ1961" s="77">
        <v>0</v>
      </c>
      <c r="DA1961" s="77">
        <v>0</v>
      </c>
      <c r="DB1961" s="77">
        <v>14146.130641332549</v>
      </c>
      <c r="DC1961" s="77">
        <v>222.22942162783099</v>
      </c>
      <c r="DD1961" s="77">
        <v>8585.72280924796</v>
      </c>
      <c r="DE1961" s="77">
        <v>5338.178410456755</v>
      </c>
      <c r="DF1961" s="77">
        <v>813.21078921305229</v>
      </c>
      <c r="DG1961" s="77">
        <v>813.21078921305229</v>
      </c>
      <c r="DH1961" s="77">
        <v>0</v>
      </c>
      <c r="DI1961" s="77">
        <v>0</v>
      </c>
      <c r="DJ1961" s="77">
        <v>6.647271039956812E-5</v>
      </c>
      <c r="DL1961" s="77">
        <v>0</v>
      </c>
      <c r="DM1961" s="77">
        <v>5.4056325285163458E-2</v>
      </c>
      <c r="DN1961" s="77">
        <v>5.4056325285163458E-2</v>
      </c>
      <c r="DO1961" s="77">
        <v>0</v>
      </c>
      <c r="DP1961" s="77">
        <v>5.4056325285163458E-2</v>
      </c>
      <c r="DQ1961" s="77">
        <v>5.4056325285163458E-2</v>
      </c>
      <c r="DR1961" s="77">
        <v>0</v>
      </c>
      <c r="DS1961" s="77">
        <v>0</v>
      </c>
      <c r="DT1961" s="77">
        <v>0</v>
      </c>
      <c r="DU1961" s="77">
        <v>0</v>
      </c>
      <c r="DV1961" s="77">
        <v>0</v>
      </c>
      <c r="DW1961" s="77">
        <v>0</v>
      </c>
      <c r="GE1961" s="77" t="s">
        <v>422</v>
      </c>
      <c r="GF1961" s="77" t="s">
        <v>155</v>
      </c>
      <c r="GG1961" s="77" t="s">
        <v>440</v>
      </c>
      <c r="GH1961" s="77" t="s">
        <v>488</v>
      </c>
      <c r="GI1961" s="77">
        <v>2021</v>
      </c>
      <c r="GJ1961" s="77" t="s">
        <v>305</v>
      </c>
      <c r="GK1961" s="77">
        <v>409.22373582043389</v>
      </c>
      <c r="GL1961" s="77">
        <v>758.70438200000001</v>
      </c>
      <c r="GM1961" s="77">
        <v>2021</v>
      </c>
      <c r="GN1961" s="77" t="s">
        <v>175</v>
      </c>
      <c r="GO1961" s="77">
        <v>0.13250000000000001</v>
      </c>
      <c r="GP1961" s="77">
        <v>3</v>
      </c>
      <c r="GQ1961" s="77">
        <v>0</v>
      </c>
      <c r="GR1961" s="77" t="s">
        <v>423</v>
      </c>
      <c r="GS1961" s="77">
        <v>0.1527377521613833</v>
      </c>
      <c r="GT1961" s="77">
        <v>62.503913540296821</v>
      </c>
      <c r="GU1961" s="77">
        <v>0.1527377521613833</v>
      </c>
      <c r="GV1961" s="77">
        <v>62.503913540296821</v>
      </c>
      <c r="GW1961" s="77">
        <v>0</v>
      </c>
      <c r="GX1961" s="77">
        <v>0</v>
      </c>
      <c r="GY1961" s="77">
        <v>0</v>
      </c>
      <c r="GZ1961" s="77">
        <v>0</v>
      </c>
    </row>
    <row r="1962" spans="98:208" x14ac:dyDescent="0.25">
      <c r="CT1962" s="77" t="s">
        <v>155</v>
      </c>
      <c r="CU1962" s="77" t="s">
        <v>462</v>
      </c>
      <c r="CV1962" s="77" t="s">
        <v>453</v>
      </c>
      <c r="CW1962" s="77">
        <v>2022</v>
      </c>
      <c r="CX1962" s="77">
        <v>0</v>
      </c>
      <c r="CY1962" s="77">
        <v>0</v>
      </c>
      <c r="CZ1962" s="77">
        <v>0</v>
      </c>
      <c r="DA1962" s="77">
        <v>0</v>
      </c>
      <c r="DB1962" s="77">
        <v>14146.130641332549</v>
      </c>
      <c r="DC1962" s="77">
        <v>222.22942162783099</v>
      </c>
      <c r="DD1962" s="77">
        <v>8585.72280924796</v>
      </c>
      <c r="DE1962" s="77">
        <v>5338.178410456755</v>
      </c>
      <c r="DF1962" s="77">
        <v>813.21078921305229</v>
      </c>
      <c r="DG1962" s="77">
        <v>813.21078921305229</v>
      </c>
      <c r="DH1962" s="77">
        <v>813.21078921305229</v>
      </c>
      <c r="DI1962" s="77">
        <v>0</v>
      </c>
      <c r="DJ1962" s="77">
        <v>6.647271039956812E-5</v>
      </c>
      <c r="DL1962" s="77">
        <v>0</v>
      </c>
      <c r="DM1962" s="77">
        <v>5.4056325285163458E-2</v>
      </c>
      <c r="DN1962" s="77">
        <v>5.4056325285163458E-2</v>
      </c>
      <c r="DO1962" s="77">
        <v>0</v>
      </c>
      <c r="DP1962" s="77">
        <v>5.4056325285163458E-2</v>
      </c>
      <c r="DQ1962" s="77">
        <v>5.4056325285163458E-2</v>
      </c>
      <c r="DR1962" s="77">
        <v>0</v>
      </c>
      <c r="DS1962" s="77">
        <v>5.4056325285163458E-2</v>
      </c>
      <c r="DT1962" s="77">
        <v>5.4056325285163458E-2</v>
      </c>
      <c r="DU1962" s="77">
        <v>0</v>
      </c>
      <c r="DV1962" s="77">
        <v>0</v>
      </c>
      <c r="DW1962" s="77">
        <v>0</v>
      </c>
      <c r="GE1962" s="77" t="s">
        <v>425</v>
      </c>
      <c r="GF1962" s="77" t="s">
        <v>155</v>
      </c>
      <c r="GG1962" s="77" t="s">
        <v>440</v>
      </c>
      <c r="GH1962" s="77" t="s">
        <v>488</v>
      </c>
      <c r="GI1962" s="77">
        <v>2021</v>
      </c>
      <c r="GJ1962" s="77" t="s">
        <v>301</v>
      </c>
      <c r="GK1962" s="77">
        <v>13469.08781237873</v>
      </c>
      <c r="GL1962" s="77">
        <v>758.70438200000001</v>
      </c>
      <c r="GM1962" s="77">
        <v>2021</v>
      </c>
      <c r="GN1962" s="77" t="s">
        <v>175</v>
      </c>
      <c r="GO1962" s="77">
        <v>5.3000000000000005E-2</v>
      </c>
      <c r="GP1962" s="77">
        <v>3</v>
      </c>
      <c r="GQ1962" s="77">
        <v>0</v>
      </c>
      <c r="GR1962" s="77" t="s">
        <v>423</v>
      </c>
      <c r="GS1962" s="77">
        <v>5.5966209081309407E-2</v>
      </c>
      <c r="GT1962" s="77">
        <v>753.81378464210434</v>
      </c>
      <c r="GU1962" s="77">
        <v>5.5966209081309407E-2</v>
      </c>
      <c r="GV1962" s="77">
        <v>753.81378464210434</v>
      </c>
      <c r="GW1962" s="77">
        <v>0</v>
      </c>
      <c r="GX1962" s="77">
        <v>0</v>
      </c>
      <c r="GY1962" s="77">
        <v>0</v>
      </c>
      <c r="GZ1962" s="77">
        <v>0</v>
      </c>
    </row>
    <row r="1963" spans="98:208" x14ac:dyDescent="0.25">
      <c r="CT1963" s="77" t="s">
        <v>155</v>
      </c>
      <c r="CU1963" s="77" t="s">
        <v>462</v>
      </c>
      <c r="CV1963" s="77" t="s">
        <v>453</v>
      </c>
      <c r="CW1963" s="77">
        <v>2023</v>
      </c>
      <c r="CX1963" s="77">
        <v>0</v>
      </c>
      <c r="CY1963" s="77">
        <v>0</v>
      </c>
      <c r="CZ1963" s="77">
        <v>0</v>
      </c>
      <c r="DA1963" s="77">
        <v>0</v>
      </c>
      <c r="DB1963" s="77">
        <v>14664.63755643665</v>
      </c>
      <c r="DC1963" s="77">
        <v>233.23007680793961</v>
      </c>
      <c r="DD1963" s="77">
        <v>8896.5159934286112</v>
      </c>
      <c r="DE1963" s="77">
        <v>5534.8914862001029</v>
      </c>
      <c r="DF1963" s="77">
        <v>0</v>
      </c>
      <c r="DG1963" s="77">
        <v>843.29420601054449</v>
      </c>
      <c r="DH1963" s="77">
        <v>843.29420601054449</v>
      </c>
      <c r="DI1963" s="77">
        <v>843.29420601054449</v>
      </c>
      <c r="DJ1963" s="77">
        <v>6.647271039956812E-5</v>
      </c>
      <c r="DL1963" s="77">
        <v>0</v>
      </c>
      <c r="DM1963" s="77">
        <v>0</v>
      </c>
      <c r="DN1963" s="77">
        <v>0</v>
      </c>
      <c r="DO1963" s="77">
        <v>0</v>
      </c>
      <c r="DP1963" s="77">
        <v>5.6056051537772662E-2</v>
      </c>
      <c r="DQ1963" s="77">
        <v>5.6056051537772662E-2</v>
      </c>
      <c r="DR1963" s="77">
        <v>0</v>
      </c>
      <c r="DS1963" s="77">
        <v>5.6056051537772662E-2</v>
      </c>
      <c r="DT1963" s="77">
        <v>5.6056051537772662E-2</v>
      </c>
      <c r="DU1963" s="77">
        <v>0</v>
      </c>
      <c r="DV1963" s="77">
        <v>5.6056051537772662E-2</v>
      </c>
      <c r="DW1963" s="77">
        <v>5.6056051537772662E-2</v>
      </c>
      <c r="GE1963" s="77" t="s">
        <v>427</v>
      </c>
      <c r="GF1963" s="77" t="s">
        <v>155</v>
      </c>
      <c r="GG1963" s="77" t="s">
        <v>440</v>
      </c>
      <c r="GH1963" s="77" t="s">
        <v>488</v>
      </c>
      <c r="GI1963" s="77">
        <v>2021</v>
      </c>
      <c r="GJ1963" s="77" t="s">
        <v>303</v>
      </c>
      <c r="GK1963" s="77">
        <v>7205.5312760252773</v>
      </c>
      <c r="GL1963" s="77">
        <v>758.70438200000001</v>
      </c>
      <c r="GM1963" s="77">
        <v>2021</v>
      </c>
      <c r="GN1963" s="77" t="s">
        <v>175</v>
      </c>
      <c r="GO1963" s="77">
        <v>5.3000000000000005E-2</v>
      </c>
      <c r="GP1963" s="77">
        <v>3</v>
      </c>
      <c r="GQ1963" s="77">
        <v>0</v>
      </c>
      <c r="GR1963" s="77" t="s">
        <v>423</v>
      </c>
      <c r="GS1963" s="77">
        <v>5.5966209081309407E-2</v>
      </c>
      <c r="GT1963" s="77">
        <v>403.26626993594482</v>
      </c>
      <c r="GU1963" s="77">
        <v>5.5966209081309407E-2</v>
      </c>
      <c r="GV1963" s="77">
        <v>403.26626993594482</v>
      </c>
      <c r="GW1963" s="77">
        <v>0</v>
      </c>
      <c r="GX1963" s="77">
        <v>0</v>
      </c>
      <c r="GY1963" s="77">
        <v>0</v>
      </c>
      <c r="GZ1963" s="77">
        <v>0</v>
      </c>
    </row>
    <row r="1964" spans="98:208" x14ac:dyDescent="0.25">
      <c r="CT1964" s="77" t="s">
        <v>155</v>
      </c>
      <c r="CU1964" s="77" t="s">
        <v>462</v>
      </c>
      <c r="CV1964" s="77" t="s">
        <v>453</v>
      </c>
      <c r="CW1964" s="77">
        <v>2024</v>
      </c>
      <c r="CX1964" s="77">
        <v>0</v>
      </c>
      <c r="CY1964" s="77">
        <v>0</v>
      </c>
      <c r="CZ1964" s="77">
        <v>0</v>
      </c>
      <c r="DA1964" s="77">
        <v>0</v>
      </c>
      <c r="DB1964" s="77">
        <v>14664.63755643665</v>
      </c>
      <c r="DC1964" s="77">
        <v>233.23007680793961</v>
      </c>
      <c r="DD1964" s="77">
        <v>8896.5159934286112</v>
      </c>
      <c r="DE1964" s="77">
        <v>5534.8914862001029</v>
      </c>
      <c r="DF1964" s="77">
        <v>0</v>
      </c>
      <c r="DG1964" s="77">
        <v>0</v>
      </c>
      <c r="DH1964" s="77">
        <v>843.29420601054449</v>
      </c>
      <c r="DI1964" s="77">
        <v>843.29420601054449</v>
      </c>
      <c r="DJ1964" s="77">
        <v>6.647271039956812E-5</v>
      </c>
      <c r="DL1964" s="77">
        <v>0</v>
      </c>
      <c r="DM1964" s="77">
        <v>0</v>
      </c>
      <c r="DN1964" s="77">
        <v>0</v>
      </c>
      <c r="DO1964" s="77">
        <v>0</v>
      </c>
      <c r="DP1964" s="77">
        <v>0</v>
      </c>
      <c r="DQ1964" s="77">
        <v>0</v>
      </c>
      <c r="DR1964" s="77">
        <v>0</v>
      </c>
      <c r="DS1964" s="77">
        <v>5.6056051537772662E-2</v>
      </c>
      <c r="DT1964" s="77">
        <v>5.6056051537772662E-2</v>
      </c>
      <c r="DU1964" s="77">
        <v>0</v>
      </c>
      <c r="DV1964" s="77">
        <v>5.6056051537772662E-2</v>
      </c>
      <c r="DW1964" s="77">
        <v>5.6056051537772662E-2</v>
      </c>
      <c r="GE1964" s="77" t="s">
        <v>422</v>
      </c>
      <c r="GF1964" s="77" t="s">
        <v>155</v>
      </c>
      <c r="GG1964" s="77" t="s">
        <v>440</v>
      </c>
      <c r="GH1964" s="77" t="s">
        <v>488</v>
      </c>
      <c r="GI1964" s="77">
        <v>2022</v>
      </c>
      <c r="GJ1964" s="77" t="s">
        <v>305</v>
      </c>
      <c r="GK1964" s="77">
        <v>409.22373582043389</v>
      </c>
      <c r="GL1964" s="77">
        <v>758.70438200000001</v>
      </c>
      <c r="GM1964" s="77">
        <v>2022</v>
      </c>
      <c r="GN1964" s="77" t="s">
        <v>175</v>
      </c>
      <c r="GO1964" s="77">
        <v>0.13250000000000001</v>
      </c>
      <c r="GP1964" s="77">
        <v>3</v>
      </c>
      <c r="GQ1964" s="77">
        <v>0</v>
      </c>
      <c r="GR1964" s="77" t="s">
        <v>423</v>
      </c>
      <c r="GS1964" s="77">
        <v>0.1527377521613833</v>
      </c>
      <c r="GT1964" s="77">
        <v>62.503913540296821</v>
      </c>
      <c r="GU1964" s="77">
        <v>0.1527377521613833</v>
      </c>
      <c r="GV1964" s="77">
        <v>62.503913540296821</v>
      </c>
      <c r="GW1964" s="77">
        <v>0.1527377521613833</v>
      </c>
      <c r="GX1964" s="77">
        <v>62.503913540296821</v>
      </c>
      <c r="GY1964" s="77">
        <v>0</v>
      </c>
      <c r="GZ1964" s="77">
        <v>0</v>
      </c>
    </row>
    <row r="1965" spans="98:208" x14ac:dyDescent="0.25">
      <c r="CT1965" s="77" t="s">
        <v>155</v>
      </c>
      <c r="CU1965" s="77" t="s">
        <v>462</v>
      </c>
      <c r="CV1965" s="77" t="s">
        <v>453</v>
      </c>
      <c r="CW1965" s="77">
        <v>2025</v>
      </c>
      <c r="CX1965" s="77">
        <v>0</v>
      </c>
      <c r="CY1965" s="77">
        <v>0</v>
      </c>
      <c r="CZ1965" s="77">
        <v>0</v>
      </c>
      <c r="DA1965" s="77">
        <v>0</v>
      </c>
      <c r="DB1965" s="77">
        <v>14664.63755643665</v>
      </c>
      <c r="DC1965" s="77">
        <v>233.23007680793961</v>
      </c>
      <c r="DD1965" s="77">
        <v>8896.5159934286112</v>
      </c>
      <c r="DE1965" s="77">
        <v>5534.8914862001029</v>
      </c>
      <c r="DF1965" s="77">
        <v>0</v>
      </c>
      <c r="DG1965" s="77">
        <v>0</v>
      </c>
      <c r="DH1965" s="77">
        <v>0</v>
      </c>
      <c r="DI1965" s="77">
        <v>843.29420601054449</v>
      </c>
      <c r="DJ1965" s="77">
        <v>6.647271039956812E-5</v>
      </c>
      <c r="DL1965" s="77">
        <v>0</v>
      </c>
      <c r="DM1965" s="77">
        <v>0</v>
      </c>
      <c r="DN1965" s="77">
        <v>0</v>
      </c>
      <c r="DO1965" s="77">
        <v>0</v>
      </c>
      <c r="DP1965" s="77">
        <v>0</v>
      </c>
      <c r="DQ1965" s="77">
        <v>0</v>
      </c>
      <c r="DR1965" s="77">
        <v>0</v>
      </c>
      <c r="DS1965" s="77">
        <v>0</v>
      </c>
      <c r="DT1965" s="77">
        <v>0</v>
      </c>
      <c r="DU1965" s="77">
        <v>0</v>
      </c>
      <c r="DV1965" s="77">
        <v>5.6056051537772662E-2</v>
      </c>
      <c r="DW1965" s="77">
        <v>5.6056051537772662E-2</v>
      </c>
      <c r="GE1965" s="77" t="s">
        <v>425</v>
      </c>
      <c r="GF1965" s="77" t="s">
        <v>155</v>
      </c>
      <c r="GG1965" s="77" t="s">
        <v>440</v>
      </c>
      <c r="GH1965" s="77" t="s">
        <v>488</v>
      </c>
      <c r="GI1965" s="77">
        <v>2022</v>
      </c>
      <c r="GJ1965" s="77" t="s">
        <v>301</v>
      </c>
      <c r="GK1965" s="77">
        <v>13469.08781237873</v>
      </c>
      <c r="GL1965" s="77">
        <v>758.70438200000001</v>
      </c>
      <c r="GM1965" s="77">
        <v>2022</v>
      </c>
      <c r="GN1965" s="77" t="s">
        <v>175</v>
      </c>
      <c r="GO1965" s="77">
        <v>5.3000000000000005E-2</v>
      </c>
      <c r="GP1965" s="77">
        <v>3</v>
      </c>
      <c r="GQ1965" s="77">
        <v>0</v>
      </c>
      <c r="GR1965" s="77" t="s">
        <v>423</v>
      </c>
      <c r="GS1965" s="77">
        <v>5.5966209081309407E-2</v>
      </c>
      <c r="GT1965" s="77">
        <v>753.81378464210434</v>
      </c>
      <c r="GU1965" s="77">
        <v>5.5966209081309407E-2</v>
      </c>
      <c r="GV1965" s="77">
        <v>753.81378464210434</v>
      </c>
      <c r="GW1965" s="77">
        <v>5.5966209081309407E-2</v>
      </c>
      <c r="GX1965" s="77">
        <v>753.81378464210434</v>
      </c>
      <c r="GY1965" s="77">
        <v>0</v>
      </c>
      <c r="GZ1965" s="77">
        <v>0</v>
      </c>
    </row>
    <row r="1966" spans="98:208" x14ac:dyDescent="0.25">
      <c r="CT1966" s="77" t="s">
        <v>155</v>
      </c>
      <c r="CU1966" s="77" t="s">
        <v>462</v>
      </c>
      <c r="CV1966" s="77" t="s">
        <v>460</v>
      </c>
      <c r="CW1966" s="77">
        <v>2020</v>
      </c>
      <c r="CX1966" s="77">
        <v>0</v>
      </c>
      <c r="CY1966" s="77">
        <v>0</v>
      </c>
      <c r="CZ1966" s="77">
        <v>0</v>
      </c>
      <c r="DA1966" s="77">
        <v>0</v>
      </c>
      <c r="DB1966" s="77">
        <v>8807.9522308759479</v>
      </c>
      <c r="DC1966" s="77">
        <v>222.22942162783491</v>
      </c>
      <c r="DD1966" s="77">
        <v>8585.7228092481128</v>
      </c>
      <c r="DE1966" s="77">
        <v>0</v>
      </c>
      <c r="DF1966" s="77">
        <v>514.45318018010687</v>
      </c>
      <c r="DG1966" s="77">
        <v>0</v>
      </c>
      <c r="DH1966" s="77">
        <v>0</v>
      </c>
      <c r="DI1966" s="77">
        <v>0</v>
      </c>
      <c r="DJ1966" s="77">
        <v>8.7836638644167271E-6</v>
      </c>
      <c r="DL1966" s="77">
        <v>0</v>
      </c>
      <c r="DM1966" s="77">
        <v>4.5187838086822724E-3</v>
      </c>
      <c r="DN1966" s="77">
        <v>4.5187838086822724E-3</v>
      </c>
      <c r="DO1966" s="77">
        <v>0</v>
      </c>
      <c r="DP1966" s="77">
        <v>0</v>
      </c>
      <c r="DQ1966" s="77">
        <v>0</v>
      </c>
      <c r="DR1966" s="77">
        <v>0</v>
      </c>
      <c r="DS1966" s="77">
        <v>0</v>
      </c>
      <c r="DT1966" s="77">
        <v>0</v>
      </c>
      <c r="DU1966" s="77">
        <v>0</v>
      </c>
      <c r="DV1966" s="77">
        <v>0</v>
      </c>
      <c r="DW1966" s="77">
        <v>0</v>
      </c>
      <c r="GE1966" s="77" t="s">
        <v>427</v>
      </c>
      <c r="GF1966" s="77" t="s">
        <v>155</v>
      </c>
      <c r="GG1966" s="77" t="s">
        <v>440</v>
      </c>
      <c r="GH1966" s="77" t="s">
        <v>488</v>
      </c>
      <c r="GI1966" s="77">
        <v>2022</v>
      </c>
      <c r="GJ1966" s="77" t="s">
        <v>303</v>
      </c>
      <c r="GK1966" s="77">
        <v>7205.5312760252773</v>
      </c>
      <c r="GL1966" s="77">
        <v>758.70438200000001</v>
      </c>
      <c r="GM1966" s="77">
        <v>2022</v>
      </c>
      <c r="GN1966" s="77" t="s">
        <v>175</v>
      </c>
      <c r="GO1966" s="77">
        <v>5.3000000000000005E-2</v>
      </c>
      <c r="GP1966" s="77">
        <v>3</v>
      </c>
      <c r="GQ1966" s="77">
        <v>0</v>
      </c>
      <c r="GR1966" s="77" t="s">
        <v>423</v>
      </c>
      <c r="GS1966" s="77">
        <v>5.5966209081309407E-2</v>
      </c>
      <c r="GT1966" s="77">
        <v>403.26626993594482</v>
      </c>
      <c r="GU1966" s="77">
        <v>5.5966209081309407E-2</v>
      </c>
      <c r="GV1966" s="77">
        <v>403.26626993594482</v>
      </c>
      <c r="GW1966" s="77">
        <v>5.5966209081309407E-2</v>
      </c>
      <c r="GX1966" s="77">
        <v>403.26626993594482</v>
      </c>
      <c r="GY1966" s="77">
        <v>0</v>
      </c>
      <c r="GZ1966" s="77">
        <v>0</v>
      </c>
    </row>
    <row r="1967" spans="98:208" x14ac:dyDescent="0.25">
      <c r="CT1967" s="77" t="s">
        <v>155</v>
      </c>
      <c r="CU1967" s="77" t="s">
        <v>462</v>
      </c>
      <c r="CV1967" s="77" t="s">
        <v>460</v>
      </c>
      <c r="CW1967" s="77">
        <v>2021</v>
      </c>
      <c r="CX1967" s="77">
        <v>0</v>
      </c>
      <c r="CY1967" s="77">
        <v>0</v>
      </c>
      <c r="CZ1967" s="77">
        <v>0</v>
      </c>
      <c r="DA1967" s="77">
        <v>0</v>
      </c>
      <c r="DB1967" s="77">
        <v>8807.9522308759479</v>
      </c>
      <c r="DC1967" s="77">
        <v>222.22942162783491</v>
      </c>
      <c r="DD1967" s="77">
        <v>8585.7228092481128</v>
      </c>
      <c r="DE1967" s="77">
        <v>0</v>
      </c>
      <c r="DF1967" s="77">
        <v>514.45318018010687</v>
      </c>
      <c r="DG1967" s="77">
        <v>514.45318018010687</v>
      </c>
      <c r="DH1967" s="77">
        <v>0</v>
      </c>
      <c r="DI1967" s="77">
        <v>0</v>
      </c>
      <c r="DJ1967" s="77">
        <v>8.7836638644167271E-6</v>
      </c>
      <c r="DL1967" s="77">
        <v>0</v>
      </c>
      <c r="DM1967" s="77">
        <v>4.5187838086822724E-3</v>
      </c>
      <c r="DN1967" s="77">
        <v>4.5187838086822724E-3</v>
      </c>
      <c r="DO1967" s="77">
        <v>0</v>
      </c>
      <c r="DP1967" s="77">
        <v>4.5187838086822724E-3</v>
      </c>
      <c r="DQ1967" s="77">
        <v>4.5187838086822724E-3</v>
      </c>
      <c r="DR1967" s="77">
        <v>0</v>
      </c>
      <c r="DS1967" s="77">
        <v>0</v>
      </c>
      <c r="DT1967" s="77">
        <v>0</v>
      </c>
      <c r="DU1967" s="77">
        <v>0</v>
      </c>
      <c r="DV1967" s="77">
        <v>0</v>
      </c>
      <c r="DW1967" s="77">
        <v>0</v>
      </c>
      <c r="GE1967" s="77" t="s">
        <v>422</v>
      </c>
      <c r="GF1967" s="77" t="s">
        <v>155</v>
      </c>
      <c r="GG1967" s="77" t="s">
        <v>440</v>
      </c>
      <c r="GH1967" s="77" t="s">
        <v>488</v>
      </c>
      <c r="GI1967" s="77">
        <v>2023</v>
      </c>
      <c r="GJ1967" s="77" t="s">
        <v>305</v>
      </c>
      <c r="GK1967" s="77">
        <v>428.60232122030112</v>
      </c>
      <c r="GL1967" s="77">
        <v>758.70438200000001</v>
      </c>
      <c r="GM1967" s="77">
        <v>2023</v>
      </c>
      <c r="GN1967" s="77" t="s">
        <v>175</v>
      </c>
      <c r="GO1967" s="77">
        <v>0.13250000000000001</v>
      </c>
      <c r="GP1967" s="77">
        <v>3</v>
      </c>
      <c r="GQ1967" s="77">
        <v>0</v>
      </c>
      <c r="GR1967" s="77" t="s">
        <v>423</v>
      </c>
      <c r="GS1967" s="77">
        <v>0</v>
      </c>
      <c r="GT1967" s="77">
        <v>0</v>
      </c>
      <c r="GU1967" s="77">
        <v>0.1527377521613833</v>
      </c>
      <c r="GV1967" s="77">
        <v>65.463755114339946</v>
      </c>
      <c r="GW1967" s="77">
        <v>0.1527377521613833</v>
      </c>
      <c r="GX1967" s="77">
        <v>65.463755114339946</v>
      </c>
      <c r="GY1967" s="77">
        <v>0.1527377521613833</v>
      </c>
      <c r="GZ1967" s="77">
        <v>65.463755114339946</v>
      </c>
    </row>
    <row r="1968" spans="98:208" x14ac:dyDescent="0.25">
      <c r="CT1968" s="77" t="s">
        <v>155</v>
      </c>
      <c r="CU1968" s="77" t="s">
        <v>462</v>
      </c>
      <c r="CV1968" s="77" t="s">
        <v>460</v>
      </c>
      <c r="CW1968" s="77">
        <v>2022</v>
      </c>
      <c r="CX1968" s="77">
        <v>0</v>
      </c>
      <c r="CY1968" s="77">
        <v>0</v>
      </c>
      <c r="CZ1968" s="77">
        <v>0</v>
      </c>
      <c r="DA1968" s="77">
        <v>0</v>
      </c>
      <c r="DB1968" s="77">
        <v>8807.9522308759479</v>
      </c>
      <c r="DC1968" s="77">
        <v>222.22942162783491</v>
      </c>
      <c r="DD1968" s="77">
        <v>8585.7228092481128</v>
      </c>
      <c r="DE1968" s="77">
        <v>0</v>
      </c>
      <c r="DF1968" s="77">
        <v>514.45318018010687</v>
      </c>
      <c r="DG1968" s="77">
        <v>514.45318018010687</v>
      </c>
      <c r="DH1968" s="77">
        <v>514.45318018010687</v>
      </c>
      <c r="DI1968" s="77">
        <v>0</v>
      </c>
      <c r="DJ1968" s="77">
        <v>8.7836638644167271E-6</v>
      </c>
      <c r="DL1968" s="77">
        <v>0</v>
      </c>
      <c r="DM1968" s="77">
        <v>4.5187838086822724E-3</v>
      </c>
      <c r="DN1968" s="77">
        <v>4.5187838086822724E-3</v>
      </c>
      <c r="DO1968" s="77">
        <v>0</v>
      </c>
      <c r="DP1968" s="77">
        <v>4.5187838086822724E-3</v>
      </c>
      <c r="DQ1968" s="77">
        <v>4.5187838086822724E-3</v>
      </c>
      <c r="DR1968" s="77">
        <v>0</v>
      </c>
      <c r="DS1968" s="77">
        <v>4.5187838086822724E-3</v>
      </c>
      <c r="DT1968" s="77">
        <v>4.5187838086822724E-3</v>
      </c>
      <c r="DU1968" s="77">
        <v>0</v>
      </c>
      <c r="DV1968" s="77">
        <v>0</v>
      </c>
      <c r="DW1968" s="77">
        <v>0</v>
      </c>
      <c r="GE1968" s="77" t="s">
        <v>425</v>
      </c>
      <c r="GF1968" s="77" t="s">
        <v>155</v>
      </c>
      <c r="GG1968" s="77" t="s">
        <v>440</v>
      </c>
      <c r="GH1968" s="77" t="s">
        <v>488</v>
      </c>
      <c r="GI1968" s="77">
        <v>2023</v>
      </c>
      <c r="GJ1968" s="77" t="s">
        <v>301</v>
      </c>
      <c r="GK1968" s="77">
        <v>13939.56097345755</v>
      </c>
      <c r="GL1968" s="77">
        <v>758.70438200000001</v>
      </c>
      <c r="GM1968" s="77">
        <v>2023</v>
      </c>
      <c r="GN1968" s="77" t="s">
        <v>175</v>
      </c>
      <c r="GO1968" s="77">
        <v>5.3000000000000005E-2</v>
      </c>
      <c r="GP1968" s="77">
        <v>3</v>
      </c>
      <c r="GQ1968" s="77">
        <v>0</v>
      </c>
      <c r="GR1968" s="77" t="s">
        <v>423</v>
      </c>
      <c r="GS1968" s="77">
        <v>0</v>
      </c>
      <c r="GT1968" s="77">
        <v>0</v>
      </c>
      <c r="GU1968" s="77">
        <v>5.5966209081309407E-2</v>
      </c>
      <c r="GV1968" s="77">
        <v>780.1443839421861</v>
      </c>
      <c r="GW1968" s="77">
        <v>5.5966209081309407E-2</v>
      </c>
      <c r="GX1968" s="77">
        <v>780.1443839421861</v>
      </c>
      <c r="GY1968" s="77">
        <v>5.5966209081309407E-2</v>
      </c>
      <c r="GZ1968" s="77">
        <v>780.1443839421861</v>
      </c>
    </row>
    <row r="1969" spans="98:208" x14ac:dyDescent="0.25">
      <c r="CT1969" s="77" t="s">
        <v>155</v>
      </c>
      <c r="CU1969" s="77" t="s">
        <v>462</v>
      </c>
      <c r="CV1969" s="77" t="s">
        <v>460</v>
      </c>
      <c r="CW1969" s="77">
        <v>2023</v>
      </c>
      <c r="CX1969" s="77">
        <v>0</v>
      </c>
      <c r="CY1969" s="77">
        <v>0</v>
      </c>
      <c r="CZ1969" s="77">
        <v>0</v>
      </c>
      <c r="DA1969" s="77">
        <v>0</v>
      </c>
      <c r="DB1969" s="77">
        <v>9129.7460702367116</v>
      </c>
      <c r="DC1969" s="77">
        <v>233.2300768079437</v>
      </c>
      <c r="DD1969" s="77">
        <v>8896.5159934287676</v>
      </c>
      <c r="DE1969" s="77">
        <v>0</v>
      </c>
      <c r="DF1969" s="77">
        <v>0</v>
      </c>
      <c r="DG1969" s="77">
        <v>533.52731185151958</v>
      </c>
      <c r="DH1969" s="77">
        <v>533.52731185151958</v>
      </c>
      <c r="DI1969" s="77">
        <v>533.52731185151958</v>
      </c>
      <c r="DJ1969" s="77">
        <v>8.7836638644167271E-6</v>
      </c>
      <c r="DL1969" s="77">
        <v>0</v>
      </c>
      <c r="DM1969" s="77">
        <v>0</v>
      </c>
      <c r="DN1969" s="77">
        <v>0</v>
      </c>
      <c r="DO1969" s="77">
        <v>0</v>
      </c>
      <c r="DP1969" s="77">
        <v>4.6863245697895866E-3</v>
      </c>
      <c r="DQ1969" s="77">
        <v>4.6863245697895866E-3</v>
      </c>
      <c r="DR1969" s="77">
        <v>0</v>
      </c>
      <c r="DS1969" s="77">
        <v>4.6863245697895866E-3</v>
      </c>
      <c r="DT1969" s="77">
        <v>4.6863245697895866E-3</v>
      </c>
      <c r="DU1969" s="77">
        <v>0</v>
      </c>
      <c r="DV1969" s="77">
        <v>4.6863245697895866E-3</v>
      </c>
      <c r="DW1969" s="77">
        <v>4.6863245697895866E-3</v>
      </c>
      <c r="GE1969" s="77" t="s">
        <v>427</v>
      </c>
      <c r="GF1969" s="77" t="s">
        <v>155</v>
      </c>
      <c r="GG1969" s="77" t="s">
        <v>440</v>
      </c>
      <c r="GH1969" s="77" t="s">
        <v>488</v>
      </c>
      <c r="GI1969" s="77">
        <v>2023</v>
      </c>
      <c r="GJ1969" s="77" t="s">
        <v>303</v>
      </c>
      <c r="GK1969" s="77">
        <v>7467.8148194525429</v>
      </c>
      <c r="GL1969" s="77">
        <v>758.70438200000001</v>
      </c>
      <c r="GM1969" s="77">
        <v>2023</v>
      </c>
      <c r="GN1969" s="77" t="s">
        <v>175</v>
      </c>
      <c r="GO1969" s="77">
        <v>5.3000000000000005E-2</v>
      </c>
      <c r="GP1969" s="77">
        <v>3</v>
      </c>
      <c r="GQ1969" s="77">
        <v>0</v>
      </c>
      <c r="GR1969" s="77" t="s">
        <v>423</v>
      </c>
      <c r="GS1969" s="77">
        <v>0</v>
      </c>
      <c r="GT1969" s="77">
        <v>0</v>
      </c>
      <c r="GU1969" s="77">
        <v>5.5966209081309407E-2</v>
      </c>
      <c r="GV1969" s="77">
        <v>417.94528556598186</v>
      </c>
      <c r="GW1969" s="77">
        <v>5.5966209081309407E-2</v>
      </c>
      <c r="GX1969" s="77">
        <v>417.94528556598186</v>
      </c>
      <c r="GY1969" s="77">
        <v>5.5966209081309407E-2</v>
      </c>
      <c r="GZ1969" s="77">
        <v>417.94528556598186</v>
      </c>
    </row>
    <row r="1970" spans="98:208" x14ac:dyDescent="0.25">
      <c r="CT1970" s="77" t="s">
        <v>155</v>
      </c>
      <c r="CU1970" s="77" t="s">
        <v>462</v>
      </c>
      <c r="CV1970" s="77" t="s">
        <v>460</v>
      </c>
      <c r="CW1970" s="77">
        <v>2024</v>
      </c>
      <c r="CX1970" s="77">
        <v>0</v>
      </c>
      <c r="CY1970" s="77">
        <v>0</v>
      </c>
      <c r="CZ1970" s="77">
        <v>0</v>
      </c>
      <c r="DA1970" s="77">
        <v>0</v>
      </c>
      <c r="DB1970" s="77">
        <v>9129.7460702367116</v>
      </c>
      <c r="DC1970" s="77">
        <v>233.2300768079437</v>
      </c>
      <c r="DD1970" s="77">
        <v>8896.5159934287676</v>
      </c>
      <c r="DE1970" s="77">
        <v>0</v>
      </c>
      <c r="DF1970" s="77">
        <v>0</v>
      </c>
      <c r="DG1970" s="77">
        <v>0</v>
      </c>
      <c r="DH1970" s="77">
        <v>533.52731185151958</v>
      </c>
      <c r="DI1970" s="77">
        <v>533.52731185151958</v>
      </c>
      <c r="DJ1970" s="77">
        <v>8.7836638644167271E-6</v>
      </c>
      <c r="DL1970" s="77">
        <v>0</v>
      </c>
      <c r="DM1970" s="77">
        <v>0</v>
      </c>
      <c r="DN1970" s="77">
        <v>0</v>
      </c>
      <c r="DO1970" s="77">
        <v>0</v>
      </c>
      <c r="DP1970" s="77">
        <v>0</v>
      </c>
      <c r="DQ1970" s="77">
        <v>0</v>
      </c>
      <c r="DR1970" s="77">
        <v>0</v>
      </c>
      <c r="DS1970" s="77">
        <v>4.6863245697895866E-3</v>
      </c>
      <c r="DT1970" s="77">
        <v>4.6863245697895866E-3</v>
      </c>
      <c r="DU1970" s="77">
        <v>0</v>
      </c>
      <c r="DV1970" s="77">
        <v>4.6863245697895866E-3</v>
      </c>
      <c r="DW1970" s="77">
        <v>4.6863245697895866E-3</v>
      </c>
      <c r="GE1970" s="77" t="s">
        <v>422</v>
      </c>
      <c r="GF1970" s="77" t="s">
        <v>155</v>
      </c>
      <c r="GG1970" s="77" t="s">
        <v>440</v>
      </c>
      <c r="GH1970" s="77" t="s">
        <v>488</v>
      </c>
      <c r="GI1970" s="77">
        <v>2024</v>
      </c>
      <c r="GJ1970" s="77" t="s">
        <v>305</v>
      </c>
      <c r="GK1970" s="77">
        <v>428.60232122030112</v>
      </c>
      <c r="GL1970" s="77">
        <v>758.70438200000001</v>
      </c>
      <c r="GM1970" s="77">
        <v>2024</v>
      </c>
      <c r="GN1970" s="77" t="s">
        <v>175</v>
      </c>
      <c r="GO1970" s="77">
        <v>0.13250000000000001</v>
      </c>
      <c r="GP1970" s="77">
        <v>3</v>
      </c>
      <c r="GQ1970" s="77">
        <v>0</v>
      </c>
      <c r="GR1970" s="77" t="s">
        <v>423</v>
      </c>
      <c r="GS1970" s="77">
        <v>0</v>
      </c>
      <c r="GT1970" s="77">
        <v>0</v>
      </c>
      <c r="GU1970" s="77">
        <v>0</v>
      </c>
      <c r="GV1970" s="77">
        <v>0</v>
      </c>
      <c r="GW1970" s="77">
        <v>0.1527377521613833</v>
      </c>
      <c r="GX1970" s="77">
        <v>65.463755114339946</v>
      </c>
      <c r="GY1970" s="77">
        <v>0.1527377521613833</v>
      </c>
      <c r="GZ1970" s="77">
        <v>65.463755114339946</v>
      </c>
    </row>
    <row r="1971" spans="98:208" x14ac:dyDescent="0.25">
      <c r="CT1971" s="77" t="s">
        <v>155</v>
      </c>
      <c r="CU1971" s="77" t="s">
        <v>462</v>
      </c>
      <c r="CV1971" s="77" t="s">
        <v>460</v>
      </c>
      <c r="CW1971" s="77">
        <v>2025</v>
      </c>
      <c r="CX1971" s="77">
        <v>0</v>
      </c>
      <c r="CY1971" s="77">
        <v>0</v>
      </c>
      <c r="CZ1971" s="77">
        <v>0</v>
      </c>
      <c r="DA1971" s="77">
        <v>0</v>
      </c>
      <c r="DB1971" s="77">
        <v>9129.7460702367116</v>
      </c>
      <c r="DC1971" s="77">
        <v>233.2300768079437</v>
      </c>
      <c r="DD1971" s="77">
        <v>8896.5159934287676</v>
      </c>
      <c r="DE1971" s="77">
        <v>0</v>
      </c>
      <c r="DF1971" s="77">
        <v>0</v>
      </c>
      <c r="DG1971" s="77">
        <v>0</v>
      </c>
      <c r="DH1971" s="77">
        <v>0</v>
      </c>
      <c r="DI1971" s="77">
        <v>533.52731185151958</v>
      </c>
      <c r="DJ1971" s="77">
        <v>8.7836638644167271E-6</v>
      </c>
      <c r="DL1971" s="77">
        <v>0</v>
      </c>
      <c r="DM1971" s="77">
        <v>0</v>
      </c>
      <c r="DN1971" s="77">
        <v>0</v>
      </c>
      <c r="DO1971" s="77">
        <v>0</v>
      </c>
      <c r="DP1971" s="77">
        <v>0</v>
      </c>
      <c r="DQ1971" s="77">
        <v>0</v>
      </c>
      <c r="DR1971" s="77">
        <v>0</v>
      </c>
      <c r="DS1971" s="77">
        <v>0</v>
      </c>
      <c r="DT1971" s="77">
        <v>0</v>
      </c>
      <c r="DU1971" s="77">
        <v>0</v>
      </c>
      <c r="DV1971" s="77">
        <v>4.6863245697895866E-3</v>
      </c>
      <c r="DW1971" s="77">
        <v>4.6863245697895866E-3</v>
      </c>
      <c r="GE1971" s="77" t="s">
        <v>425</v>
      </c>
      <c r="GF1971" s="77" t="s">
        <v>155</v>
      </c>
      <c r="GG1971" s="77" t="s">
        <v>440</v>
      </c>
      <c r="GH1971" s="77" t="s">
        <v>488</v>
      </c>
      <c r="GI1971" s="77">
        <v>2024</v>
      </c>
      <c r="GJ1971" s="77" t="s">
        <v>301</v>
      </c>
      <c r="GK1971" s="77">
        <v>13939.56097345755</v>
      </c>
      <c r="GL1971" s="77">
        <v>758.70438200000001</v>
      </c>
      <c r="GM1971" s="77">
        <v>2024</v>
      </c>
      <c r="GN1971" s="77" t="s">
        <v>175</v>
      </c>
      <c r="GO1971" s="77">
        <v>5.3000000000000005E-2</v>
      </c>
      <c r="GP1971" s="77">
        <v>3</v>
      </c>
      <c r="GQ1971" s="77">
        <v>0</v>
      </c>
      <c r="GR1971" s="77" t="s">
        <v>423</v>
      </c>
      <c r="GS1971" s="77">
        <v>0</v>
      </c>
      <c r="GT1971" s="77">
        <v>0</v>
      </c>
      <c r="GU1971" s="77">
        <v>0</v>
      </c>
      <c r="GV1971" s="77">
        <v>0</v>
      </c>
      <c r="GW1971" s="77">
        <v>5.5966209081309407E-2</v>
      </c>
      <c r="GX1971" s="77">
        <v>780.1443839421861</v>
      </c>
      <c r="GY1971" s="77">
        <v>5.5966209081309407E-2</v>
      </c>
      <c r="GZ1971" s="77">
        <v>780.1443839421861</v>
      </c>
    </row>
    <row r="1972" spans="98:208" x14ac:dyDescent="0.25">
      <c r="CT1972" s="77" t="s">
        <v>155</v>
      </c>
      <c r="CU1972" s="77" t="s">
        <v>462</v>
      </c>
      <c r="CV1972" s="77" t="s">
        <v>467</v>
      </c>
      <c r="CW1972" s="77">
        <v>2020</v>
      </c>
      <c r="CX1972" s="77">
        <v>0</v>
      </c>
      <c r="CY1972" s="77">
        <v>0</v>
      </c>
      <c r="CZ1972" s="77">
        <v>0</v>
      </c>
      <c r="DA1972" s="77">
        <v>0</v>
      </c>
      <c r="DB1972" s="77">
        <v>5.2405583313015676</v>
      </c>
      <c r="DC1972" s="77">
        <v>0.69641821681223226</v>
      </c>
      <c r="DD1972" s="77">
        <v>2.9419641522810331</v>
      </c>
      <c r="DE1972" s="77">
        <v>1.6021759622082961</v>
      </c>
      <c r="DF1972" s="77">
        <v>0.36068764874241427</v>
      </c>
      <c r="DG1972" s="77">
        <v>0</v>
      </c>
      <c r="DH1972" s="77">
        <v>0</v>
      </c>
      <c r="DI1972" s="77">
        <v>0</v>
      </c>
      <c r="DJ1972" s="77">
        <v>5.0924994604007853E-5</v>
      </c>
      <c r="DL1972" s="77">
        <v>0</v>
      </c>
      <c r="DM1972" s="77">
        <v>1.8368016565939725E-5</v>
      </c>
      <c r="DN1972" s="77">
        <v>1.8368016565939725E-5</v>
      </c>
      <c r="DO1972" s="77">
        <v>0</v>
      </c>
      <c r="DP1972" s="77">
        <v>0</v>
      </c>
      <c r="DQ1972" s="77">
        <v>0</v>
      </c>
      <c r="DR1972" s="77">
        <v>0</v>
      </c>
      <c r="DS1972" s="77">
        <v>0</v>
      </c>
      <c r="DT1972" s="77">
        <v>0</v>
      </c>
      <c r="DU1972" s="77">
        <v>0</v>
      </c>
      <c r="DV1972" s="77">
        <v>0</v>
      </c>
      <c r="DW1972" s="77">
        <v>0</v>
      </c>
      <c r="GE1972" s="77" t="s">
        <v>427</v>
      </c>
      <c r="GF1972" s="77" t="s">
        <v>155</v>
      </c>
      <c r="GG1972" s="77" t="s">
        <v>440</v>
      </c>
      <c r="GH1972" s="77" t="s">
        <v>488</v>
      </c>
      <c r="GI1972" s="77">
        <v>2024</v>
      </c>
      <c r="GJ1972" s="77" t="s">
        <v>303</v>
      </c>
      <c r="GK1972" s="77">
        <v>7467.8148194525429</v>
      </c>
      <c r="GL1972" s="77">
        <v>758.70438200000001</v>
      </c>
      <c r="GM1972" s="77">
        <v>2024</v>
      </c>
      <c r="GN1972" s="77" t="s">
        <v>175</v>
      </c>
      <c r="GO1972" s="77">
        <v>5.3000000000000005E-2</v>
      </c>
      <c r="GP1972" s="77">
        <v>3</v>
      </c>
      <c r="GQ1972" s="77">
        <v>0</v>
      </c>
      <c r="GR1972" s="77" t="s">
        <v>423</v>
      </c>
      <c r="GS1972" s="77">
        <v>0</v>
      </c>
      <c r="GT1972" s="77">
        <v>0</v>
      </c>
      <c r="GU1972" s="77">
        <v>0</v>
      </c>
      <c r="GV1972" s="77">
        <v>0</v>
      </c>
      <c r="GW1972" s="77">
        <v>5.5966209081309407E-2</v>
      </c>
      <c r="GX1972" s="77">
        <v>417.94528556598186</v>
      </c>
      <c r="GY1972" s="77">
        <v>5.5966209081309407E-2</v>
      </c>
      <c r="GZ1972" s="77">
        <v>417.94528556598186</v>
      </c>
    </row>
    <row r="1973" spans="98:208" x14ac:dyDescent="0.25">
      <c r="CT1973" s="77" t="s">
        <v>155</v>
      </c>
      <c r="CU1973" s="77" t="s">
        <v>462</v>
      </c>
      <c r="CV1973" s="77" t="s">
        <v>467</v>
      </c>
      <c r="CW1973" s="77">
        <v>2021</v>
      </c>
      <c r="CX1973" s="77">
        <v>0</v>
      </c>
      <c r="CY1973" s="77">
        <v>0</v>
      </c>
      <c r="CZ1973" s="77">
        <v>0</v>
      </c>
      <c r="DA1973" s="77">
        <v>0</v>
      </c>
      <c r="DB1973" s="77">
        <v>5.2405583313015676</v>
      </c>
      <c r="DC1973" s="77">
        <v>0.69641821681223226</v>
      </c>
      <c r="DD1973" s="77">
        <v>2.9419641522810331</v>
      </c>
      <c r="DE1973" s="77">
        <v>1.6021759622082961</v>
      </c>
      <c r="DF1973" s="77">
        <v>0.36068764874241427</v>
      </c>
      <c r="DG1973" s="77">
        <v>0.36068764874241427</v>
      </c>
      <c r="DH1973" s="77">
        <v>0</v>
      </c>
      <c r="DI1973" s="77">
        <v>0</v>
      </c>
      <c r="DJ1973" s="77">
        <v>5.0924994604007853E-5</v>
      </c>
      <c r="DL1973" s="77">
        <v>0</v>
      </c>
      <c r="DM1973" s="77">
        <v>1.8368016565939725E-5</v>
      </c>
      <c r="DN1973" s="77">
        <v>1.8368016565939725E-5</v>
      </c>
      <c r="DO1973" s="77">
        <v>0</v>
      </c>
      <c r="DP1973" s="77">
        <v>1.8368016565939725E-5</v>
      </c>
      <c r="DQ1973" s="77">
        <v>1.8368016565939725E-5</v>
      </c>
      <c r="DR1973" s="77">
        <v>0</v>
      </c>
      <c r="DS1973" s="77">
        <v>0</v>
      </c>
      <c r="DT1973" s="77">
        <v>0</v>
      </c>
      <c r="DU1973" s="77">
        <v>0</v>
      </c>
      <c r="DV1973" s="77">
        <v>0</v>
      </c>
      <c r="DW1973" s="77">
        <v>0</v>
      </c>
      <c r="GE1973" s="77" t="s">
        <v>422</v>
      </c>
      <c r="GF1973" s="77" t="s">
        <v>155</v>
      </c>
      <c r="GG1973" s="77" t="s">
        <v>440</v>
      </c>
      <c r="GH1973" s="77" t="s">
        <v>488</v>
      </c>
      <c r="GI1973" s="77">
        <v>2025</v>
      </c>
      <c r="GJ1973" s="77" t="s">
        <v>305</v>
      </c>
      <c r="GK1973" s="77">
        <v>428.60232122030112</v>
      </c>
      <c r="GL1973" s="77">
        <v>758.70438200000001</v>
      </c>
      <c r="GM1973" s="77">
        <v>2025</v>
      </c>
      <c r="GN1973" s="77" t="s">
        <v>175</v>
      </c>
      <c r="GO1973" s="77">
        <v>0.13250000000000001</v>
      </c>
      <c r="GP1973" s="77">
        <v>3</v>
      </c>
      <c r="GQ1973" s="77">
        <v>0</v>
      </c>
      <c r="GR1973" s="77" t="s">
        <v>423</v>
      </c>
      <c r="GS1973" s="77">
        <v>0</v>
      </c>
      <c r="GT1973" s="77">
        <v>0</v>
      </c>
      <c r="GU1973" s="77">
        <v>0</v>
      </c>
      <c r="GV1973" s="77">
        <v>0</v>
      </c>
      <c r="GW1973" s="77">
        <v>0</v>
      </c>
      <c r="GX1973" s="77">
        <v>0</v>
      </c>
      <c r="GY1973" s="77">
        <v>0.1527377521613833</v>
      </c>
      <c r="GZ1973" s="77">
        <v>65.463755114339946</v>
      </c>
    </row>
    <row r="1974" spans="98:208" x14ac:dyDescent="0.25">
      <c r="CT1974" s="77" t="s">
        <v>155</v>
      </c>
      <c r="CU1974" s="77" t="s">
        <v>462</v>
      </c>
      <c r="CV1974" s="77" t="s">
        <v>467</v>
      </c>
      <c r="CW1974" s="77">
        <v>2022</v>
      </c>
      <c r="CX1974" s="77">
        <v>0</v>
      </c>
      <c r="CY1974" s="77">
        <v>0</v>
      </c>
      <c r="CZ1974" s="77">
        <v>0</v>
      </c>
      <c r="DA1974" s="77">
        <v>0</v>
      </c>
      <c r="DB1974" s="77">
        <v>5.2405583313015676</v>
      </c>
      <c r="DC1974" s="77">
        <v>0.69641821681223226</v>
      </c>
      <c r="DD1974" s="77">
        <v>2.9419641522810331</v>
      </c>
      <c r="DE1974" s="77">
        <v>1.6021759622082961</v>
      </c>
      <c r="DF1974" s="77">
        <v>0.36068764874241427</v>
      </c>
      <c r="DG1974" s="77">
        <v>0.36068764874241427</v>
      </c>
      <c r="DH1974" s="77">
        <v>0.36068764874241427</v>
      </c>
      <c r="DI1974" s="77">
        <v>0</v>
      </c>
      <c r="DJ1974" s="77">
        <v>5.0924994604007853E-5</v>
      </c>
      <c r="DL1974" s="77">
        <v>0</v>
      </c>
      <c r="DM1974" s="77">
        <v>1.8368016565939725E-5</v>
      </c>
      <c r="DN1974" s="77">
        <v>1.8368016565939725E-5</v>
      </c>
      <c r="DO1974" s="77">
        <v>0</v>
      </c>
      <c r="DP1974" s="77">
        <v>1.8368016565939725E-5</v>
      </c>
      <c r="DQ1974" s="77">
        <v>1.8368016565939725E-5</v>
      </c>
      <c r="DR1974" s="77">
        <v>0</v>
      </c>
      <c r="DS1974" s="77">
        <v>1.8368016565939725E-5</v>
      </c>
      <c r="DT1974" s="77">
        <v>1.8368016565939725E-5</v>
      </c>
      <c r="DU1974" s="77">
        <v>0</v>
      </c>
      <c r="DV1974" s="77">
        <v>0</v>
      </c>
      <c r="DW1974" s="77">
        <v>0</v>
      </c>
      <c r="GE1974" s="77" t="s">
        <v>425</v>
      </c>
      <c r="GF1974" s="77" t="s">
        <v>155</v>
      </c>
      <c r="GG1974" s="77" t="s">
        <v>440</v>
      </c>
      <c r="GH1974" s="77" t="s">
        <v>488</v>
      </c>
      <c r="GI1974" s="77">
        <v>2025</v>
      </c>
      <c r="GJ1974" s="77" t="s">
        <v>301</v>
      </c>
      <c r="GK1974" s="77">
        <v>13939.56097345755</v>
      </c>
      <c r="GL1974" s="77">
        <v>758.70438200000001</v>
      </c>
      <c r="GM1974" s="77">
        <v>2025</v>
      </c>
      <c r="GN1974" s="77" t="s">
        <v>175</v>
      </c>
      <c r="GO1974" s="77">
        <v>5.3000000000000005E-2</v>
      </c>
      <c r="GP1974" s="77">
        <v>3</v>
      </c>
      <c r="GQ1974" s="77">
        <v>0</v>
      </c>
      <c r="GR1974" s="77" t="s">
        <v>423</v>
      </c>
      <c r="GS1974" s="77">
        <v>0</v>
      </c>
      <c r="GT1974" s="77">
        <v>0</v>
      </c>
      <c r="GU1974" s="77">
        <v>0</v>
      </c>
      <c r="GV1974" s="77">
        <v>0</v>
      </c>
      <c r="GW1974" s="77">
        <v>0</v>
      </c>
      <c r="GX1974" s="77">
        <v>0</v>
      </c>
      <c r="GY1974" s="77">
        <v>5.5966209081309407E-2</v>
      </c>
      <c r="GZ1974" s="77">
        <v>780.1443839421861</v>
      </c>
    </row>
    <row r="1975" spans="98:208" x14ac:dyDescent="0.25">
      <c r="CT1975" s="77" t="s">
        <v>155</v>
      </c>
      <c r="CU1975" s="77" t="s">
        <v>462</v>
      </c>
      <c r="CV1975" s="77" t="s">
        <v>467</v>
      </c>
      <c r="CW1975" s="77">
        <v>2023</v>
      </c>
      <c r="CX1975" s="77">
        <v>0</v>
      </c>
      <c r="CY1975" s="77">
        <v>0</v>
      </c>
      <c r="CZ1975" s="77">
        <v>0</v>
      </c>
      <c r="DA1975" s="77">
        <v>0</v>
      </c>
      <c r="DB1975" s="77">
        <v>5.4750346070077969</v>
      </c>
      <c r="DC1975" s="77">
        <v>0.71896016785821204</v>
      </c>
      <c r="DD1975" s="77">
        <v>3.071497198615122</v>
      </c>
      <c r="DE1975" s="77">
        <v>1.684577240534455</v>
      </c>
      <c r="DF1975" s="77">
        <v>0</v>
      </c>
      <c r="DG1975" s="77">
        <v>0.37599181639995077</v>
      </c>
      <c r="DH1975" s="77">
        <v>0.37599181639995077</v>
      </c>
      <c r="DI1975" s="77">
        <v>0.37599181639995077</v>
      </c>
      <c r="DJ1975" s="77">
        <v>5.0924994604007853E-5</v>
      </c>
      <c r="DL1975" s="77">
        <v>0</v>
      </c>
      <c r="DM1975" s="77">
        <v>0</v>
      </c>
      <c r="DN1975" s="77">
        <v>0</v>
      </c>
      <c r="DO1975" s="77">
        <v>0</v>
      </c>
      <c r="DP1975" s="77">
        <v>1.9147381221318603E-5</v>
      </c>
      <c r="DQ1975" s="77">
        <v>1.9147381221318603E-5</v>
      </c>
      <c r="DR1975" s="77">
        <v>0</v>
      </c>
      <c r="DS1975" s="77">
        <v>1.9147381221318603E-5</v>
      </c>
      <c r="DT1975" s="77">
        <v>1.9147381221318603E-5</v>
      </c>
      <c r="DU1975" s="77">
        <v>0</v>
      </c>
      <c r="DV1975" s="77">
        <v>1.9147381221318603E-5</v>
      </c>
      <c r="DW1975" s="77">
        <v>1.9147381221318603E-5</v>
      </c>
      <c r="GE1975" s="77" t="s">
        <v>427</v>
      </c>
      <c r="GF1975" s="77" t="s">
        <v>155</v>
      </c>
      <c r="GG1975" s="77" t="s">
        <v>440</v>
      </c>
      <c r="GH1975" s="77" t="s">
        <v>488</v>
      </c>
      <c r="GI1975" s="77">
        <v>2025</v>
      </c>
      <c r="GJ1975" s="77" t="s">
        <v>303</v>
      </c>
      <c r="GK1975" s="77">
        <v>7467.8148194525429</v>
      </c>
      <c r="GL1975" s="77">
        <v>758.70438200000001</v>
      </c>
      <c r="GM1975" s="77">
        <v>2025</v>
      </c>
      <c r="GN1975" s="77" t="s">
        <v>175</v>
      </c>
      <c r="GO1975" s="77">
        <v>5.3000000000000005E-2</v>
      </c>
      <c r="GP1975" s="77">
        <v>3</v>
      </c>
      <c r="GQ1975" s="77">
        <v>0</v>
      </c>
      <c r="GR1975" s="77" t="s">
        <v>423</v>
      </c>
      <c r="GS1975" s="77">
        <v>0</v>
      </c>
      <c r="GT1975" s="77">
        <v>0</v>
      </c>
      <c r="GU1975" s="77">
        <v>0</v>
      </c>
      <c r="GV1975" s="77">
        <v>0</v>
      </c>
      <c r="GW1975" s="77">
        <v>0</v>
      </c>
      <c r="GX1975" s="77">
        <v>0</v>
      </c>
      <c r="GY1975" s="77">
        <v>5.5966209081309407E-2</v>
      </c>
      <c r="GZ1975" s="77">
        <v>417.94528556598186</v>
      </c>
    </row>
    <row r="1976" spans="98:208" x14ac:dyDescent="0.25">
      <c r="CT1976" s="77" t="s">
        <v>155</v>
      </c>
      <c r="CU1976" s="77" t="s">
        <v>462</v>
      </c>
      <c r="CV1976" s="77" t="s">
        <v>467</v>
      </c>
      <c r="CW1976" s="77">
        <v>2024</v>
      </c>
      <c r="CX1976" s="77">
        <v>0</v>
      </c>
      <c r="CY1976" s="77">
        <v>0</v>
      </c>
      <c r="CZ1976" s="77">
        <v>0</v>
      </c>
      <c r="DA1976" s="77">
        <v>0</v>
      </c>
      <c r="DB1976" s="77">
        <v>5.4750346070077969</v>
      </c>
      <c r="DC1976" s="77">
        <v>0.71896016785821204</v>
      </c>
      <c r="DD1976" s="77">
        <v>3.071497198615122</v>
      </c>
      <c r="DE1976" s="77">
        <v>1.684577240534455</v>
      </c>
      <c r="DF1976" s="77">
        <v>0</v>
      </c>
      <c r="DG1976" s="77">
        <v>0</v>
      </c>
      <c r="DH1976" s="77">
        <v>0.37599181639995077</v>
      </c>
      <c r="DI1976" s="77">
        <v>0.37599181639995077</v>
      </c>
      <c r="DJ1976" s="77">
        <v>5.0924994604007853E-5</v>
      </c>
      <c r="DL1976" s="77">
        <v>0</v>
      </c>
      <c r="DM1976" s="77">
        <v>0</v>
      </c>
      <c r="DN1976" s="77">
        <v>0</v>
      </c>
      <c r="DO1976" s="77">
        <v>0</v>
      </c>
      <c r="DP1976" s="77">
        <v>0</v>
      </c>
      <c r="DQ1976" s="77">
        <v>0</v>
      </c>
      <c r="DR1976" s="77">
        <v>0</v>
      </c>
      <c r="DS1976" s="77">
        <v>1.9147381221318603E-5</v>
      </c>
      <c r="DT1976" s="77">
        <v>1.9147381221318603E-5</v>
      </c>
      <c r="DU1976" s="77">
        <v>0</v>
      </c>
      <c r="DV1976" s="77">
        <v>1.9147381221318603E-5</v>
      </c>
      <c r="DW1976" s="77">
        <v>1.9147381221318603E-5</v>
      </c>
      <c r="GE1976" s="77" t="s">
        <v>422</v>
      </c>
      <c r="GF1976" s="77" t="s">
        <v>155</v>
      </c>
      <c r="GG1976" s="77" t="s">
        <v>441</v>
      </c>
      <c r="GH1976" s="77" t="s">
        <v>300</v>
      </c>
      <c r="GI1976" s="77">
        <v>2021</v>
      </c>
      <c r="GJ1976" s="77" t="s">
        <v>305</v>
      </c>
      <c r="GK1976" s="77">
        <v>222.22942162783491</v>
      </c>
      <c r="GL1976" s="77">
        <v>746.70105000000001</v>
      </c>
      <c r="GM1976" s="77">
        <v>2021</v>
      </c>
      <c r="GN1976" s="77" t="s">
        <v>175</v>
      </c>
      <c r="GO1976" s="77">
        <v>0.13250000000000001</v>
      </c>
      <c r="GP1976" s="77">
        <v>3</v>
      </c>
      <c r="GQ1976" s="77">
        <v>0</v>
      </c>
      <c r="GR1976" s="77" t="s">
        <v>423</v>
      </c>
      <c r="GS1976" s="77">
        <v>0.1527377521613833</v>
      </c>
      <c r="GT1976" s="77">
        <v>33.942822323559803</v>
      </c>
      <c r="GU1976" s="77">
        <v>0.1527377521613833</v>
      </c>
      <c r="GV1976" s="77">
        <v>33.942822323559803</v>
      </c>
      <c r="GW1976" s="77">
        <v>0</v>
      </c>
      <c r="GX1976" s="77">
        <v>0</v>
      </c>
      <c r="GY1976" s="77">
        <v>0</v>
      </c>
      <c r="GZ1976" s="77">
        <v>0</v>
      </c>
    </row>
    <row r="1977" spans="98:208" x14ac:dyDescent="0.25">
      <c r="CT1977" s="77" t="s">
        <v>155</v>
      </c>
      <c r="CU1977" s="77" t="s">
        <v>462</v>
      </c>
      <c r="CV1977" s="77" t="s">
        <v>467</v>
      </c>
      <c r="CW1977" s="77">
        <v>2025</v>
      </c>
      <c r="CX1977" s="77">
        <v>0</v>
      </c>
      <c r="CY1977" s="77">
        <v>0</v>
      </c>
      <c r="CZ1977" s="77">
        <v>0</v>
      </c>
      <c r="DA1977" s="77">
        <v>0</v>
      </c>
      <c r="DB1977" s="77">
        <v>5.4750346070077969</v>
      </c>
      <c r="DC1977" s="77">
        <v>0.71896016785821204</v>
      </c>
      <c r="DD1977" s="77">
        <v>3.071497198615122</v>
      </c>
      <c r="DE1977" s="77">
        <v>1.684577240534455</v>
      </c>
      <c r="DF1977" s="77">
        <v>0</v>
      </c>
      <c r="DG1977" s="77">
        <v>0</v>
      </c>
      <c r="DH1977" s="77">
        <v>0</v>
      </c>
      <c r="DI1977" s="77">
        <v>0.37599181639995077</v>
      </c>
      <c r="DJ1977" s="77">
        <v>5.0924994604007853E-5</v>
      </c>
      <c r="DL1977" s="77">
        <v>0</v>
      </c>
      <c r="DM1977" s="77">
        <v>0</v>
      </c>
      <c r="DN1977" s="77">
        <v>0</v>
      </c>
      <c r="DO1977" s="77">
        <v>0</v>
      </c>
      <c r="DP1977" s="77">
        <v>0</v>
      </c>
      <c r="DQ1977" s="77">
        <v>0</v>
      </c>
      <c r="DR1977" s="77">
        <v>0</v>
      </c>
      <c r="DS1977" s="77">
        <v>0</v>
      </c>
      <c r="DT1977" s="77">
        <v>0</v>
      </c>
      <c r="DU1977" s="77">
        <v>0</v>
      </c>
      <c r="DV1977" s="77">
        <v>1.9147381221318603E-5</v>
      </c>
      <c r="DW1977" s="77">
        <v>1.9147381221318603E-5</v>
      </c>
      <c r="GE1977" s="77" t="s">
        <v>425</v>
      </c>
      <c r="GF1977" s="77" t="s">
        <v>155</v>
      </c>
      <c r="GG1977" s="77" t="s">
        <v>441</v>
      </c>
      <c r="GH1977" s="77" t="s">
        <v>300</v>
      </c>
      <c r="GI1977" s="77">
        <v>2021</v>
      </c>
      <c r="GJ1977" s="77" t="s">
        <v>301</v>
      </c>
      <c r="GK1977" s="77">
        <v>8585.7228092481182</v>
      </c>
      <c r="GL1977" s="77">
        <v>746.70105000000001</v>
      </c>
      <c r="GM1977" s="77">
        <v>2021</v>
      </c>
      <c r="GN1977" s="77" t="s">
        <v>175</v>
      </c>
      <c r="GO1977" s="77">
        <v>5.3000000000000005E-2</v>
      </c>
      <c r="GP1977" s="77">
        <v>3</v>
      </c>
      <c r="GQ1977" s="77">
        <v>0</v>
      </c>
      <c r="GR1977" s="77" t="s">
        <v>423</v>
      </c>
      <c r="GS1977" s="77">
        <v>5.5966209081309407E-2</v>
      </c>
      <c r="GT1977" s="77">
        <v>480.51035785654733</v>
      </c>
      <c r="GU1977" s="77">
        <v>5.5966209081309407E-2</v>
      </c>
      <c r="GV1977" s="77">
        <v>480.51035785654733</v>
      </c>
      <c r="GW1977" s="77">
        <v>0</v>
      </c>
      <c r="GX1977" s="77">
        <v>0</v>
      </c>
      <c r="GY1977" s="77">
        <v>0</v>
      </c>
      <c r="GZ1977" s="77">
        <v>0</v>
      </c>
    </row>
    <row r="1978" spans="98:208" x14ac:dyDescent="0.25">
      <c r="CT1978" s="77" t="s">
        <v>155</v>
      </c>
      <c r="CU1978" s="77" t="s">
        <v>462</v>
      </c>
      <c r="CV1978" s="77" t="s">
        <v>474</v>
      </c>
      <c r="CW1978" s="77">
        <v>2020</v>
      </c>
      <c r="CX1978" s="77">
        <v>0</v>
      </c>
      <c r="CY1978" s="77">
        <v>0</v>
      </c>
      <c r="CZ1978" s="77">
        <v>0</v>
      </c>
      <c r="DA1978" s="77">
        <v>0</v>
      </c>
      <c r="DB1978" s="77">
        <v>7.7900575334948027E-2</v>
      </c>
      <c r="DC1978" s="77">
        <v>3.6425060683954028E-2</v>
      </c>
      <c r="DD1978" s="77">
        <v>1.580872452542816E-3</v>
      </c>
      <c r="DE1978" s="77">
        <v>3.989464219845059E-2</v>
      </c>
      <c r="DF1978" s="77">
        <v>7.8847092159215256E-3</v>
      </c>
      <c r="DG1978" s="77">
        <v>0</v>
      </c>
      <c r="DH1978" s="77">
        <v>0</v>
      </c>
      <c r="DI1978" s="77">
        <v>0</v>
      </c>
      <c r="DJ1978" s="77">
        <v>6.4931805856332766E-4</v>
      </c>
      <c r="DL1978" s="77">
        <v>0</v>
      </c>
      <c r="DM1978" s="77">
        <v>5.1196840804185428E-6</v>
      </c>
      <c r="DN1978" s="77">
        <v>5.1196840804185428E-6</v>
      </c>
      <c r="DO1978" s="77">
        <v>0</v>
      </c>
      <c r="DP1978" s="77">
        <v>0</v>
      </c>
      <c r="DQ1978" s="77">
        <v>0</v>
      </c>
      <c r="DR1978" s="77">
        <v>0</v>
      </c>
      <c r="DS1978" s="77">
        <v>0</v>
      </c>
      <c r="DT1978" s="77">
        <v>0</v>
      </c>
      <c r="DU1978" s="77">
        <v>0</v>
      </c>
      <c r="DV1978" s="77">
        <v>0</v>
      </c>
      <c r="DW1978" s="77">
        <v>0</v>
      </c>
      <c r="GE1978" s="77" t="s">
        <v>427</v>
      </c>
      <c r="GF1978" s="77" t="s">
        <v>155</v>
      </c>
      <c r="GG1978" s="77" t="s">
        <v>441</v>
      </c>
      <c r="GH1978" s="77" t="s">
        <v>300</v>
      </c>
      <c r="GI1978" s="77">
        <v>2021</v>
      </c>
      <c r="GJ1978" s="77" t="s">
        <v>303</v>
      </c>
      <c r="GK1978" s="77">
        <v>5338.1784104568524</v>
      </c>
      <c r="GL1978" s="77">
        <v>746.70105000000001</v>
      </c>
      <c r="GM1978" s="77">
        <v>2021</v>
      </c>
      <c r="GN1978" s="77" t="s">
        <v>175</v>
      </c>
      <c r="GO1978" s="77">
        <v>5.3000000000000005E-2</v>
      </c>
      <c r="GP1978" s="77">
        <v>3</v>
      </c>
      <c r="GQ1978" s="77">
        <v>0</v>
      </c>
      <c r="GR1978" s="77" t="s">
        <v>423</v>
      </c>
      <c r="GS1978" s="77">
        <v>5.5966209081309407E-2</v>
      </c>
      <c r="GT1978" s="77">
        <v>298.75760903296009</v>
      </c>
      <c r="GU1978" s="77">
        <v>5.5966209081309407E-2</v>
      </c>
      <c r="GV1978" s="77">
        <v>298.75760903296009</v>
      </c>
      <c r="GW1978" s="77">
        <v>0</v>
      </c>
      <c r="GX1978" s="77">
        <v>0</v>
      </c>
      <c r="GY1978" s="77">
        <v>0</v>
      </c>
      <c r="GZ1978" s="77">
        <v>0</v>
      </c>
    </row>
    <row r="1979" spans="98:208" x14ac:dyDescent="0.25">
      <c r="CT1979" s="77" t="s">
        <v>155</v>
      </c>
      <c r="CU1979" s="77" t="s">
        <v>462</v>
      </c>
      <c r="CV1979" s="77" t="s">
        <v>474</v>
      </c>
      <c r="CW1979" s="77">
        <v>2021</v>
      </c>
      <c r="CX1979" s="77">
        <v>0</v>
      </c>
      <c r="CY1979" s="77">
        <v>0</v>
      </c>
      <c r="CZ1979" s="77">
        <v>0</v>
      </c>
      <c r="DA1979" s="77">
        <v>0</v>
      </c>
      <c r="DB1979" s="77">
        <v>7.7900575334948027E-2</v>
      </c>
      <c r="DC1979" s="77">
        <v>3.6425060683954028E-2</v>
      </c>
      <c r="DD1979" s="77">
        <v>1.580872452542816E-3</v>
      </c>
      <c r="DE1979" s="77">
        <v>3.989464219845059E-2</v>
      </c>
      <c r="DF1979" s="77">
        <v>7.8847092159215256E-3</v>
      </c>
      <c r="DG1979" s="77">
        <v>7.8847092159215256E-3</v>
      </c>
      <c r="DH1979" s="77">
        <v>0</v>
      </c>
      <c r="DI1979" s="77">
        <v>0</v>
      </c>
      <c r="DJ1979" s="77">
        <v>6.4931805856332766E-4</v>
      </c>
      <c r="DL1979" s="77">
        <v>0</v>
      </c>
      <c r="DM1979" s="77">
        <v>5.1196840804185428E-6</v>
      </c>
      <c r="DN1979" s="77">
        <v>5.1196840804185428E-6</v>
      </c>
      <c r="DO1979" s="77">
        <v>0</v>
      </c>
      <c r="DP1979" s="77">
        <v>5.1196840804185428E-6</v>
      </c>
      <c r="DQ1979" s="77">
        <v>5.1196840804185428E-6</v>
      </c>
      <c r="DR1979" s="77">
        <v>0</v>
      </c>
      <c r="DS1979" s="77">
        <v>0</v>
      </c>
      <c r="DT1979" s="77">
        <v>0</v>
      </c>
      <c r="DU1979" s="77">
        <v>0</v>
      </c>
      <c r="DV1979" s="77">
        <v>0</v>
      </c>
      <c r="DW1979" s="77">
        <v>0</v>
      </c>
      <c r="GE1979" s="77" t="s">
        <v>422</v>
      </c>
      <c r="GF1979" s="77" t="s">
        <v>155</v>
      </c>
      <c r="GG1979" s="77" t="s">
        <v>441</v>
      </c>
      <c r="GH1979" s="77" t="s">
        <v>300</v>
      </c>
      <c r="GI1979" s="77">
        <v>2022</v>
      </c>
      <c r="GJ1979" s="77" t="s">
        <v>305</v>
      </c>
      <c r="GK1979" s="77">
        <v>222.22942162783491</v>
      </c>
      <c r="GL1979" s="77">
        <v>746.70105000000001</v>
      </c>
      <c r="GM1979" s="77">
        <v>2022</v>
      </c>
      <c r="GN1979" s="77" t="s">
        <v>175</v>
      </c>
      <c r="GO1979" s="77">
        <v>0.13250000000000001</v>
      </c>
      <c r="GP1979" s="77">
        <v>3</v>
      </c>
      <c r="GQ1979" s="77">
        <v>0</v>
      </c>
      <c r="GR1979" s="77" t="s">
        <v>423</v>
      </c>
      <c r="GS1979" s="77">
        <v>0.1527377521613833</v>
      </c>
      <c r="GT1979" s="77">
        <v>33.942822323559803</v>
      </c>
      <c r="GU1979" s="77">
        <v>0.1527377521613833</v>
      </c>
      <c r="GV1979" s="77">
        <v>33.942822323559803</v>
      </c>
      <c r="GW1979" s="77">
        <v>0.1527377521613833</v>
      </c>
      <c r="GX1979" s="77">
        <v>33.942822323559803</v>
      </c>
      <c r="GY1979" s="77">
        <v>0</v>
      </c>
      <c r="GZ1979" s="77">
        <v>0</v>
      </c>
    </row>
    <row r="1980" spans="98:208" x14ac:dyDescent="0.25">
      <c r="CT1980" s="77" t="s">
        <v>155</v>
      </c>
      <c r="CU1980" s="77" t="s">
        <v>462</v>
      </c>
      <c r="CV1980" s="77" t="s">
        <v>474</v>
      </c>
      <c r="CW1980" s="77">
        <v>2022</v>
      </c>
      <c r="CX1980" s="77">
        <v>0</v>
      </c>
      <c r="CY1980" s="77">
        <v>0</v>
      </c>
      <c r="CZ1980" s="77">
        <v>0</v>
      </c>
      <c r="DA1980" s="77">
        <v>0</v>
      </c>
      <c r="DB1980" s="77">
        <v>7.7900575334948027E-2</v>
      </c>
      <c r="DC1980" s="77">
        <v>3.6425060683954028E-2</v>
      </c>
      <c r="DD1980" s="77">
        <v>1.580872452542816E-3</v>
      </c>
      <c r="DE1980" s="77">
        <v>3.989464219845059E-2</v>
      </c>
      <c r="DF1980" s="77">
        <v>7.8847092159215256E-3</v>
      </c>
      <c r="DG1980" s="77">
        <v>7.8847092159215256E-3</v>
      </c>
      <c r="DH1980" s="77">
        <v>7.8847092159215256E-3</v>
      </c>
      <c r="DI1980" s="77">
        <v>0</v>
      </c>
      <c r="DJ1980" s="77">
        <v>6.4931805856332766E-4</v>
      </c>
      <c r="DL1980" s="77">
        <v>0</v>
      </c>
      <c r="DM1980" s="77">
        <v>5.1196840804185428E-6</v>
      </c>
      <c r="DN1980" s="77">
        <v>5.1196840804185428E-6</v>
      </c>
      <c r="DO1980" s="77">
        <v>0</v>
      </c>
      <c r="DP1980" s="77">
        <v>5.1196840804185428E-6</v>
      </c>
      <c r="DQ1980" s="77">
        <v>5.1196840804185428E-6</v>
      </c>
      <c r="DR1980" s="77">
        <v>0</v>
      </c>
      <c r="DS1980" s="77">
        <v>5.1196840804185428E-6</v>
      </c>
      <c r="DT1980" s="77">
        <v>5.1196840804185428E-6</v>
      </c>
      <c r="DU1980" s="77">
        <v>0</v>
      </c>
      <c r="DV1980" s="77">
        <v>0</v>
      </c>
      <c r="DW1980" s="77">
        <v>0</v>
      </c>
      <c r="GE1980" s="77" t="s">
        <v>425</v>
      </c>
      <c r="GF1980" s="77" t="s">
        <v>155</v>
      </c>
      <c r="GG1980" s="77" t="s">
        <v>441</v>
      </c>
      <c r="GH1980" s="77" t="s">
        <v>300</v>
      </c>
      <c r="GI1980" s="77">
        <v>2022</v>
      </c>
      <c r="GJ1980" s="77" t="s">
        <v>301</v>
      </c>
      <c r="GK1980" s="77">
        <v>8585.7228092481182</v>
      </c>
      <c r="GL1980" s="77">
        <v>746.70105000000001</v>
      </c>
      <c r="GM1980" s="77">
        <v>2022</v>
      </c>
      <c r="GN1980" s="77" t="s">
        <v>175</v>
      </c>
      <c r="GO1980" s="77">
        <v>5.3000000000000005E-2</v>
      </c>
      <c r="GP1980" s="77">
        <v>3</v>
      </c>
      <c r="GQ1980" s="77">
        <v>0</v>
      </c>
      <c r="GR1980" s="77" t="s">
        <v>423</v>
      </c>
      <c r="GS1980" s="77">
        <v>5.5966209081309407E-2</v>
      </c>
      <c r="GT1980" s="77">
        <v>480.51035785654733</v>
      </c>
      <c r="GU1980" s="77">
        <v>5.5966209081309407E-2</v>
      </c>
      <c r="GV1980" s="77">
        <v>480.51035785654733</v>
      </c>
      <c r="GW1980" s="77">
        <v>5.5966209081309407E-2</v>
      </c>
      <c r="GX1980" s="77">
        <v>480.51035785654733</v>
      </c>
      <c r="GY1980" s="77">
        <v>0</v>
      </c>
      <c r="GZ1980" s="77">
        <v>0</v>
      </c>
    </row>
    <row r="1981" spans="98:208" x14ac:dyDescent="0.25">
      <c r="CT1981" s="77" t="s">
        <v>155</v>
      </c>
      <c r="CU1981" s="77" t="s">
        <v>462</v>
      </c>
      <c r="CV1981" s="77" t="s">
        <v>474</v>
      </c>
      <c r="CW1981" s="77">
        <v>2023</v>
      </c>
      <c r="CX1981" s="77">
        <v>0</v>
      </c>
      <c r="CY1981" s="77">
        <v>0</v>
      </c>
      <c r="CZ1981" s="77">
        <v>0</v>
      </c>
      <c r="DA1981" s="77">
        <v>0</v>
      </c>
      <c r="DB1981" s="77">
        <v>8.0408269036976912E-2</v>
      </c>
      <c r="DC1981" s="77">
        <v>3.7590224611390603E-2</v>
      </c>
      <c r="DD1981" s="77">
        <v>1.6314334115687351E-3</v>
      </c>
      <c r="DE1981" s="77">
        <v>4.1186611014017577E-2</v>
      </c>
      <c r="DF1981" s="77">
        <v>0</v>
      </c>
      <c r="DG1981" s="77">
        <v>8.1378100371604679E-3</v>
      </c>
      <c r="DH1981" s="77">
        <v>8.1378100371604679E-3</v>
      </c>
      <c r="DI1981" s="77">
        <v>8.1378100371604679E-3</v>
      </c>
      <c r="DJ1981" s="77">
        <v>6.4931805856332766E-4</v>
      </c>
      <c r="DL1981" s="77">
        <v>0</v>
      </c>
      <c r="DM1981" s="77">
        <v>0</v>
      </c>
      <c r="DN1981" s="77">
        <v>0</v>
      </c>
      <c r="DO1981" s="77">
        <v>0</v>
      </c>
      <c r="DP1981" s="77">
        <v>5.284027014286196E-6</v>
      </c>
      <c r="DQ1981" s="77">
        <v>5.284027014286196E-6</v>
      </c>
      <c r="DR1981" s="77">
        <v>0</v>
      </c>
      <c r="DS1981" s="77">
        <v>5.284027014286196E-6</v>
      </c>
      <c r="DT1981" s="77">
        <v>5.284027014286196E-6</v>
      </c>
      <c r="DU1981" s="77">
        <v>0</v>
      </c>
      <c r="DV1981" s="77">
        <v>5.284027014286196E-6</v>
      </c>
      <c r="DW1981" s="77">
        <v>5.284027014286196E-6</v>
      </c>
      <c r="GE1981" s="77" t="s">
        <v>427</v>
      </c>
      <c r="GF1981" s="77" t="s">
        <v>155</v>
      </c>
      <c r="GG1981" s="77" t="s">
        <v>441</v>
      </c>
      <c r="GH1981" s="77" t="s">
        <v>300</v>
      </c>
      <c r="GI1981" s="77">
        <v>2022</v>
      </c>
      <c r="GJ1981" s="77" t="s">
        <v>303</v>
      </c>
      <c r="GK1981" s="77">
        <v>5338.1784104568524</v>
      </c>
      <c r="GL1981" s="77">
        <v>746.70105000000001</v>
      </c>
      <c r="GM1981" s="77">
        <v>2022</v>
      </c>
      <c r="GN1981" s="77" t="s">
        <v>175</v>
      </c>
      <c r="GO1981" s="77">
        <v>5.3000000000000005E-2</v>
      </c>
      <c r="GP1981" s="77">
        <v>3</v>
      </c>
      <c r="GQ1981" s="77">
        <v>0</v>
      </c>
      <c r="GR1981" s="77" t="s">
        <v>423</v>
      </c>
      <c r="GS1981" s="77">
        <v>5.5966209081309407E-2</v>
      </c>
      <c r="GT1981" s="77">
        <v>298.75760903296009</v>
      </c>
      <c r="GU1981" s="77">
        <v>5.5966209081309407E-2</v>
      </c>
      <c r="GV1981" s="77">
        <v>298.75760903296009</v>
      </c>
      <c r="GW1981" s="77">
        <v>5.5966209081309407E-2</v>
      </c>
      <c r="GX1981" s="77">
        <v>298.75760903296009</v>
      </c>
      <c r="GY1981" s="77">
        <v>0</v>
      </c>
      <c r="GZ1981" s="77">
        <v>0</v>
      </c>
    </row>
    <row r="1982" spans="98:208" x14ac:dyDescent="0.25">
      <c r="CT1982" s="77" t="s">
        <v>155</v>
      </c>
      <c r="CU1982" s="77" t="s">
        <v>462</v>
      </c>
      <c r="CV1982" s="77" t="s">
        <v>474</v>
      </c>
      <c r="CW1982" s="77">
        <v>2024</v>
      </c>
      <c r="CX1982" s="77">
        <v>0</v>
      </c>
      <c r="CY1982" s="77">
        <v>0</v>
      </c>
      <c r="CZ1982" s="77">
        <v>0</v>
      </c>
      <c r="DA1982" s="77">
        <v>0</v>
      </c>
      <c r="DB1982" s="77">
        <v>8.0408269036976912E-2</v>
      </c>
      <c r="DC1982" s="77">
        <v>3.7590224611390603E-2</v>
      </c>
      <c r="DD1982" s="77">
        <v>1.6314334115687351E-3</v>
      </c>
      <c r="DE1982" s="77">
        <v>4.1186611014017577E-2</v>
      </c>
      <c r="DF1982" s="77">
        <v>0</v>
      </c>
      <c r="DG1982" s="77">
        <v>0</v>
      </c>
      <c r="DH1982" s="77">
        <v>8.1378100371604679E-3</v>
      </c>
      <c r="DI1982" s="77">
        <v>8.1378100371604679E-3</v>
      </c>
      <c r="DJ1982" s="77">
        <v>6.4931805856332766E-4</v>
      </c>
      <c r="DL1982" s="77">
        <v>0</v>
      </c>
      <c r="DM1982" s="77">
        <v>0</v>
      </c>
      <c r="DN1982" s="77">
        <v>0</v>
      </c>
      <c r="DO1982" s="77">
        <v>0</v>
      </c>
      <c r="DP1982" s="77">
        <v>0</v>
      </c>
      <c r="DQ1982" s="77">
        <v>0</v>
      </c>
      <c r="DR1982" s="77">
        <v>0</v>
      </c>
      <c r="DS1982" s="77">
        <v>5.284027014286196E-6</v>
      </c>
      <c r="DT1982" s="77">
        <v>5.284027014286196E-6</v>
      </c>
      <c r="DU1982" s="77">
        <v>0</v>
      </c>
      <c r="DV1982" s="77">
        <v>5.284027014286196E-6</v>
      </c>
      <c r="DW1982" s="77">
        <v>5.284027014286196E-6</v>
      </c>
      <c r="GE1982" s="77" t="s">
        <v>422</v>
      </c>
      <c r="GF1982" s="77" t="s">
        <v>155</v>
      </c>
      <c r="GG1982" s="77" t="s">
        <v>441</v>
      </c>
      <c r="GH1982" s="77" t="s">
        <v>300</v>
      </c>
      <c r="GI1982" s="77">
        <v>2023</v>
      </c>
      <c r="GJ1982" s="77" t="s">
        <v>305</v>
      </c>
      <c r="GK1982" s="77">
        <v>233.23007680794379</v>
      </c>
      <c r="GL1982" s="77">
        <v>746.70105000000001</v>
      </c>
      <c r="GM1982" s="77">
        <v>2023</v>
      </c>
      <c r="GN1982" s="77" t="s">
        <v>175</v>
      </c>
      <c r="GO1982" s="77">
        <v>0.13250000000000001</v>
      </c>
      <c r="GP1982" s="77">
        <v>3</v>
      </c>
      <c r="GQ1982" s="77">
        <v>0</v>
      </c>
      <c r="GR1982" s="77" t="s">
        <v>423</v>
      </c>
      <c r="GS1982" s="77">
        <v>0</v>
      </c>
      <c r="GT1982" s="77">
        <v>0</v>
      </c>
      <c r="GU1982" s="77">
        <v>0.1527377521613833</v>
      </c>
      <c r="GV1982" s="77">
        <v>35.623037668072108</v>
      </c>
      <c r="GW1982" s="77">
        <v>0.1527377521613833</v>
      </c>
      <c r="GX1982" s="77">
        <v>35.623037668072108</v>
      </c>
      <c r="GY1982" s="77">
        <v>0.1527377521613833</v>
      </c>
      <c r="GZ1982" s="77">
        <v>35.623037668072108</v>
      </c>
    </row>
    <row r="1983" spans="98:208" x14ac:dyDescent="0.25">
      <c r="CT1983" s="77" t="s">
        <v>155</v>
      </c>
      <c r="CU1983" s="77" t="s">
        <v>462</v>
      </c>
      <c r="CV1983" s="77" t="s">
        <v>474</v>
      </c>
      <c r="CW1983" s="77">
        <v>2025</v>
      </c>
      <c r="CX1983" s="77">
        <v>0</v>
      </c>
      <c r="CY1983" s="77">
        <v>0</v>
      </c>
      <c r="CZ1983" s="77">
        <v>0</v>
      </c>
      <c r="DA1983" s="77">
        <v>0</v>
      </c>
      <c r="DB1983" s="77">
        <v>8.0408269036976912E-2</v>
      </c>
      <c r="DC1983" s="77">
        <v>3.7590224611390603E-2</v>
      </c>
      <c r="DD1983" s="77">
        <v>1.6314334115687351E-3</v>
      </c>
      <c r="DE1983" s="77">
        <v>4.1186611014017577E-2</v>
      </c>
      <c r="DF1983" s="77">
        <v>0</v>
      </c>
      <c r="DG1983" s="77">
        <v>0</v>
      </c>
      <c r="DH1983" s="77">
        <v>0</v>
      </c>
      <c r="DI1983" s="77">
        <v>8.1378100371604679E-3</v>
      </c>
      <c r="DJ1983" s="77">
        <v>6.4931805856332766E-4</v>
      </c>
      <c r="DL1983" s="77">
        <v>0</v>
      </c>
      <c r="DM1983" s="77">
        <v>0</v>
      </c>
      <c r="DN1983" s="77">
        <v>0</v>
      </c>
      <c r="DO1983" s="77">
        <v>0</v>
      </c>
      <c r="DP1983" s="77">
        <v>0</v>
      </c>
      <c r="DQ1983" s="77">
        <v>0</v>
      </c>
      <c r="DR1983" s="77">
        <v>0</v>
      </c>
      <c r="DS1983" s="77">
        <v>0</v>
      </c>
      <c r="DT1983" s="77">
        <v>0</v>
      </c>
      <c r="DU1983" s="77">
        <v>0</v>
      </c>
      <c r="DV1983" s="77">
        <v>5.284027014286196E-6</v>
      </c>
      <c r="DW1983" s="77">
        <v>5.284027014286196E-6</v>
      </c>
      <c r="GE1983" s="77" t="s">
        <v>425</v>
      </c>
      <c r="GF1983" s="77" t="s">
        <v>155</v>
      </c>
      <c r="GG1983" s="77" t="s">
        <v>441</v>
      </c>
      <c r="GH1983" s="77" t="s">
        <v>300</v>
      </c>
      <c r="GI1983" s="77">
        <v>2023</v>
      </c>
      <c r="GJ1983" s="77" t="s">
        <v>301</v>
      </c>
      <c r="GK1983" s="77">
        <v>8896.5159934287731</v>
      </c>
      <c r="GL1983" s="77">
        <v>746.70105000000001</v>
      </c>
      <c r="GM1983" s="77">
        <v>2023</v>
      </c>
      <c r="GN1983" s="77" t="s">
        <v>175</v>
      </c>
      <c r="GO1983" s="77">
        <v>5.3000000000000005E-2</v>
      </c>
      <c r="GP1983" s="77">
        <v>3</v>
      </c>
      <c r="GQ1983" s="77">
        <v>0</v>
      </c>
      <c r="GR1983" s="77" t="s">
        <v>423</v>
      </c>
      <c r="GS1983" s="77">
        <v>0</v>
      </c>
      <c r="GT1983" s="77">
        <v>0</v>
      </c>
      <c r="GU1983" s="77">
        <v>5.5966209081309407E-2</v>
      </c>
      <c r="GV1983" s="77">
        <v>497.9042741834478</v>
      </c>
      <c r="GW1983" s="77">
        <v>5.5966209081309407E-2</v>
      </c>
      <c r="GX1983" s="77">
        <v>497.9042741834478</v>
      </c>
      <c r="GY1983" s="77">
        <v>5.5966209081309407E-2</v>
      </c>
      <c r="GZ1983" s="77">
        <v>497.9042741834478</v>
      </c>
    </row>
    <row r="1984" spans="98:208" x14ac:dyDescent="0.25">
      <c r="CT1984" s="77" t="s">
        <v>155</v>
      </c>
      <c r="CU1984" s="77" t="s">
        <v>462</v>
      </c>
      <c r="CV1984" s="77" t="s">
        <v>481</v>
      </c>
      <c r="CW1984" s="77">
        <v>2020</v>
      </c>
      <c r="CX1984" s="77">
        <v>0</v>
      </c>
      <c r="CY1984" s="77">
        <v>0</v>
      </c>
      <c r="CZ1984" s="77">
        <v>0</v>
      </c>
      <c r="DA1984" s="77">
        <v>0</v>
      </c>
      <c r="DB1984" s="77">
        <v>21083.842824224412</v>
      </c>
      <c r="DC1984" s="77">
        <v>409.2237358204406</v>
      </c>
      <c r="DD1984" s="77">
        <v>13469.087812377849</v>
      </c>
      <c r="DE1984" s="77">
        <v>7205.5312760249308</v>
      </c>
      <c r="DF1984" s="77">
        <v>1219.5839681182783</v>
      </c>
      <c r="DG1984" s="77">
        <v>0</v>
      </c>
      <c r="DH1984" s="77">
        <v>0</v>
      </c>
      <c r="DI1984" s="77">
        <v>0</v>
      </c>
      <c r="DJ1984" s="77">
        <v>4.0135995645362652E-10</v>
      </c>
      <c r="DL1984" s="77">
        <v>0</v>
      </c>
      <c r="DM1984" s="77">
        <v>4.8949216833549323E-7</v>
      </c>
      <c r="DN1984" s="77">
        <v>4.8949216833549323E-7</v>
      </c>
      <c r="DO1984" s="77">
        <v>0</v>
      </c>
      <c r="DP1984" s="77">
        <v>0</v>
      </c>
      <c r="DQ1984" s="77">
        <v>0</v>
      </c>
      <c r="DR1984" s="77">
        <v>0</v>
      </c>
      <c r="DS1984" s="77">
        <v>0</v>
      </c>
      <c r="DT1984" s="77">
        <v>0</v>
      </c>
      <c r="DU1984" s="77">
        <v>0</v>
      </c>
      <c r="DV1984" s="77">
        <v>0</v>
      </c>
      <c r="DW1984" s="77">
        <v>0</v>
      </c>
      <c r="GE1984" s="77" t="s">
        <v>427</v>
      </c>
      <c r="GF1984" s="77" t="s">
        <v>155</v>
      </c>
      <c r="GG1984" s="77" t="s">
        <v>441</v>
      </c>
      <c r="GH1984" s="77" t="s">
        <v>300</v>
      </c>
      <c r="GI1984" s="77">
        <v>2023</v>
      </c>
      <c r="GJ1984" s="77" t="s">
        <v>303</v>
      </c>
      <c r="GK1984" s="77">
        <v>5534.8914862002039</v>
      </c>
      <c r="GL1984" s="77">
        <v>746.70105000000001</v>
      </c>
      <c r="GM1984" s="77">
        <v>2023</v>
      </c>
      <c r="GN1984" s="77" t="s">
        <v>175</v>
      </c>
      <c r="GO1984" s="77">
        <v>5.3000000000000005E-2</v>
      </c>
      <c r="GP1984" s="77">
        <v>3</v>
      </c>
      <c r="GQ1984" s="77">
        <v>0</v>
      </c>
      <c r="GR1984" s="77" t="s">
        <v>423</v>
      </c>
      <c r="GS1984" s="77">
        <v>0</v>
      </c>
      <c r="GT1984" s="77">
        <v>0</v>
      </c>
      <c r="GU1984" s="77">
        <v>5.5966209081309407E-2</v>
      </c>
      <c r="GV1984" s="77">
        <v>309.76689415903996</v>
      </c>
      <c r="GW1984" s="77">
        <v>5.5966209081309407E-2</v>
      </c>
      <c r="GX1984" s="77">
        <v>309.76689415903996</v>
      </c>
      <c r="GY1984" s="77">
        <v>5.5966209081309407E-2</v>
      </c>
      <c r="GZ1984" s="77">
        <v>309.76689415903996</v>
      </c>
    </row>
    <row r="1985" spans="98:208" x14ac:dyDescent="0.25">
      <c r="CT1985" s="77" t="s">
        <v>155</v>
      </c>
      <c r="CU1985" s="77" t="s">
        <v>462</v>
      </c>
      <c r="CV1985" s="77" t="s">
        <v>481</v>
      </c>
      <c r="CW1985" s="77">
        <v>2021</v>
      </c>
      <c r="CX1985" s="77">
        <v>0</v>
      </c>
      <c r="CY1985" s="77">
        <v>0</v>
      </c>
      <c r="CZ1985" s="77">
        <v>0</v>
      </c>
      <c r="DA1985" s="77">
        <v>0</v>
      </c>
      <c r="DB1985" s="77">
        <v>21083.842824224412</v>
      </c>
      <c r="DC1985" s="77">
        <v>409.2237358204406</v>
      </c>
      <c r="DD1985" s="77">
        <v>13469.087812377849</v>
      </c>
      <c r="DE1985" s="77">
        <v>7205.5312760249308</v>
      </c>
      <c r="DF1985" s="77">
        <v>1219.5839681182783</v>
      </c>
      <c r="DG1985" s="77">
        <v>1219.5839681182783</v>
      </c>
      <c r="DH1985" s="77">
        <v>0</v>
      </c>
      <c r="DI1985" s="77">
        <v>0</v>
      </c>
      <c r="DJ1985" s="77">
        <v>4.0135995645362652E-10</v>
      </c>
      <c r="DL1985" s="77">
        <v>0</v>
      </c>
      <c r="DM1985" s="77">
        <v>4.8949216833549323E-7</v>
      </c>
      <c r="DN1985" s="77">
        <v>4.8949216833549323E-7</v>
      </c>
      <c r="DO1985" s="77">
        <v>0</v>
      </c>
      <c r="DP1985" s="77">
        <v>4.8949216833549323E-7</v>
      </c>
      <c r="DQ1985" s="77">
        <v>4.8949216833549323E-7</v>
      </c>
      <c r="DR1985" s="77">
        <v>0</v>
      </c>
      <c r="DS1985" s="77">
        <v>0</v>
      </c>
      <c r="DT1985" s="77">
        <v>0</v>
      </c>
      <c r="DU1985" s="77">
        <v>0</v>
      </c>
      <c r="DV1985" s="77">
        <v>0</v>
      </c>
      <c r="DW1985" s="77">
        <v>0</v>
      </c>
      <c r="GE1985" s="77" t="s">
        <v>422</v>
      </c>
      <c r="GF1985" s="77" t="s">
        <v>155</v>
      </c>
      <c r="GG1985" s="77" t="s">
        <v>441</v>
      </c>
      <c r="GH1985" s="77" t="s">
        <v>300</v>
      </c>
      <c r="GI1985" s="77">
        <v>2024</v>
      </c>
      <c r="GJ1985" s="77" t="s">
        <v>305</v>
      </c>
      <c r="GK1985" s="77">
        <v>233.23007680794379</v>
      </c>
      <c r="GL1985" s="77">
        <v>746.70105000000001</v>
      </c>
      <c r="GM1985" s="77">
        <v>2024</v>
      </c>
      <c r="GN1985" s="77" t="s">
        <v>175</v>
      </c>
      <c r="GO1985" s="77">
        <v>0.13250000000000001</v>
      </c>
      <c r="GP1985" s="77">
        <v>3</v>
      </c>
      <c r="GQ1985" s="77">
        <v>0</v>
      </c>
      <c r="GR1985" s="77" t="s">
        <v>423</v>
      </c>
      <c r="GS1985" s="77">
        <v>0</v>
      </c>
      <c r="GT1985" s="77">
        <v>0</v>
      </c>
      <c r="GU1985" s="77">
        <v>0</v>
      </c>
      <c r="GV1985" s="77">
        <v>0</v>
      </c>
      <c r="GW1985" s="77">
        <v>0.1527377521613833</v>
      </c>
      <c r="GX1985" s="77">
        <v>35.623037668072108</v>
      </c>
      <c r="GY1985" s="77">
        <v>0.1527377521613833</v>
      </c>
      <c r="GZ1985" s="77">
        <v>35.623037668072108</v>
      </c>
    </row>
    <row r="1986" spans="98:208" x14ac:dyDescent="0.25">
      <c r="CT1986" s="77" t="s">
        <v>155</v>
      </c>
      <c r="CU1986" s="77" t="s">
        <v>462</v>
      </c>
      <c r="CV1986" s="77" t="s">
        <v>481</v>
      </c>
      <c r="CW1986" s="77">
        <v>2022</v>
      </c>
      <c r="CX1986" s="77">
        <v>0</v>
      </c>
      <c r="CY1986" s="77">
        <v>0</v>
      </c>
      <c r="CZ1986" s="77">
        <v>0</v>
      </c>
      <c r="DA1986" s="77">
        <v>0</v>
      </c>
      <c r="DB1986" s="77">
        <v>21083.842824224412</v>
      </c>
      <c r="DC1986" s="77">
        <v>409.2237358204406</v>
      </c>
      <c r="DD1986" s="77">
        <v>13469.087812377849</v>
      </c>
      <c r="DE1986" s="77">
        <v>7205.5312760249308</v>
      </c>
      <c r="DF1986" s="77">
        <v>1219.5839681182783</v>
      </c>
      <c r="DG1986" s="77">
        <v>1219.5839681182783</v>
      </c>
      <c r="DH1986" s="77">
        <v>1219.5839681182783</v>
      </c>
      <c r="DI1986" s="77">
        <v>0</v>
      </c>
      <c r="DJ1986" s="77">
        <v>4.0135995645362652E-10</v>
      </c>
      <c r="DL1986" s="77">
        <v>0</v>
      </c>
      <c r="DM1986" s="77">
        <v>4.8949216833549323E-7</v>
      </c>
      <c r="DN1986" s="77">
        <v>4.8949216833549323E-7</v>
      </c>
      <c r="DO1986" s="77">
        <v>0</v>
      </c>
      <c r="DP1986" s="77">
        <v>4.8949216833549323E-7</v>
      </c>
      <c r="DQ1986" s="77">
        <v>4.8949216833549323E-7</v>
      </c>
      <c r="DR1986" s="77">
        <v>0</v>
      </c>
      <c r="DS1986" s="77">
        <v>4.8949216833549323E-7</v>
      </c>
      <c r="DT1986" s="77">
        <v>4.8949216833549323E-7</v>
      </c>
      <c r="DU1986" s="77">
        <v>0</v>
      </c>
      <c r="DV1986" s="77">
        <v>0</v>
      </c>
      <c r="DW1986" s="77">
        <v>0</v>
      </c>
      <c r="GE1986" s="77" t="s">
        <v>425</v>
      </c>
      <c r="GF1986" s="77" t="s">
        <v>155</v>
      </c>
      <c r="GG1986" s="77" t="s">
        <v>441</v>
      </c>
      <c r="GH1986" s="77" t="s">
        <v>300</v>
      </c>
      <c r="GI1986" s="77">
        <v>2024</v>
      </c>
      <c r="GJ1986" s="77" t="s">
        <v>301</v>
      </c>
      <c r="GK1986" s="77">
        <v>8896.5159934287731</v>
      </c>
      <c r="GL1986" s="77">
        <v>746.70105000000001</v>
      </c>
      <c r="GM1986" s="77">
        <v>2024</v>
      </c>
      <c r="GN1986" s="77" t="s">
        <v>175</v>
      </c>
      <c r="GO1986" s="77">
        <v>5.3000000000000005E-2</v>
      </c>
      <c r="GP1986" s="77">
        <v>3</v>
      </c>
      <c r="GQ1986" s="77">
        <v>0</v>
      </c>
      <c r="GR1986" s="77" t="s">
        <v>423</v>
      </c>
      <c r="GS1986" s="77">
        <v>0</v>
      </c>
      <c r="GT1986" s="77">
        <v>0</v>
      </c>
      <c r="GU1986" s="77">
        <v>0</v>
      </c>
      <c r="GV1986" s="77">
        <v>0</v>
      </c>
      <c r="GW1986" s="77">
        <v>5.5966209081309407E-2</v>
      </c>
      <c r="GX1986" s="77">
        <v>497.9042741834478</v>
      </c>
      <c r="GY1986" s="77">
        <v>5.5966209081309407E-2</v>
      </c>
      <c r="GZ1986" s="77">
        <v>497.9042741834478</v>
      </c>
    </row>
    <row r="1987" spans="98:208" x14ac:dyDescent="0.25">
      <c r="CT1987" s="77" t="s">
        <v>155</v>
      </c>
      <c r="CU1987" s="77" t="s">
        <v>462</v>
      </c>
      <c r="CV1987" s="77" t="s">
        <v>481</v>
      </c>
      <c r="CW1987" s="77">
        <v>2023</v>
      </c>
      <c r="CX1987" s="77">
        <v>0</v>
      </c>
      <c r="CY1987" s="77">
        <v>0</v>
      </c>
      <c r="CZ1987" s="77">
        <v>0</v>
      </c>
      <c r="DA1987" s="77">
        <v>0</v>
      </c>
      <c r="DB1987" s="77">
        <v>21835.978114130019</v>
      </c>
      <c r="DC1987" s="77">
        <v>428.60232122030828</v>
      </c>
      <c r="DD1987" s="77">
        <v>13939.560973456701</v>
      </c>
      <c r="DE1987" s="77">
        <v>7467.8148194521646</v>
      </c>
      <c r="DF1987" s="77">
        <v>0</v>
      </c>
      <c r="DG1987" s="77">
        <v>1263.5534246224402</v>
      </c>
      <c r="DH1987" s="77">
        <v>1263.5534246224402</v>
      </c>
      <c r="DI1987" s="77">
        <v>1263.5534246224402</v>
      </c>
      <c r="DJ1987" s="77">
        <v>4.0135995645362652E-10</v>
      </c>
      <c r="DL1987" s="77">
        <v>0</v>
      </c>
      <c r="DM1987" s="77">
        <v>0</v>
      </c>
      <c r="DN1987" s="77">
        <v>0</v>
      </c>
      <c r="DO1987" s="77">
        <v>0</v>
      </c>
      <c r="DP1987" s="77">
        <v>5.0713974748329324E-7</v>
      </c>
      <c r="DQ1987" s="77">
        <v>5.0713974748329324E-7</v>
      </c>
      <c r="DR1987" s="77">
        <v>0</v>
      </c>
      <c r="DS1987" s="77">
        <v>5.0713974748329324E-7</v>
      </c>
      <c r="DT1987" s="77">
        <v>5.0713974748329324E-7</v>
      </c>
      <c r="DU1987" s="77">
        <v>0</v>
      </c>
      <c r="DV1987" s="77">
        <v>5.0713974748329324E-7</v>
      </c>
      <c r="DW1987" s="77">
        <v>5.0713974748329324E-7</v>
      </c>
      <c r="GE1987" s="77" t="s">
        <v>427</v>
      </c>
      <c r="GF1987" s="77" t="s">
        <v>155</v>
      </c>
      <c r="GG1987" s="77" t="s">
        <v>441</v>
      </c>
      <c r="GH1987" s="77" t="s">
        <v>300</v>
      </c>
      <c r="GI1987" s="77">
        <v>2024</v>
      </c>
      <c r="GJ1987" s="77" t="s">
        <v>303</v>
      </c>
      <c r="GK1987" s="77">
        <v>5534.8914862002039</v>
      </c>
      <c r="GL1987" s="77">
        <v>746.70105000000001</v>
      </c>
      <c r="GM1987" s="77">
        <v>2024</v>
      </c>
      <c r="GN1987" s="77" t="s">
        <v>175</v>
      </c>
      <c r="GO1987" s="77">
        <v>5.3000000000000005E-2</v>
      </c>
      <c r="GP1987" s="77">
        <v>3</v>
      </c>
      <c r="GQ1987" s="77">
        <v>0</v>
      </c>
      <c r="GR1987" s="77" t="s">
        <v>423</v>
      </c>
      <c r="GS1987" s="77">
        <v>0</v>
      </c>
      <c r="GT1987" s="77">
        <v>0</v>
      </c>
      <c r="GU1987" s="77">
        <v>0</v>
      </c>
      <c r="GV1987" s="77">
        <v>0</v>
      </c>
      <c r="GW1987" s="77">
        <v>5.5966209081309407E-2</v>
      </c>
      <c r="GX1987" s="77">
        <v>309.76689415903996</v>
      </c>
      <c r="GY1987" s="77">
        <v>5.5966209081309407E-2</v>
      </c>
      <c r="GZ1987" s="77">
        <v>309.76689415903996</v>
      </c>
    </row>
    <row r="1988" spans="98:208" x14ac:dyDescent="0.25">
      <c r="CT1988" s="77" t="s">
        <v>155</v>
      </c>
      <c r="CU1988" s="77" t="s">
        <v>462</v>
      </c>
      <c r="CV1988" s="77" t="s">
        <v>481</v>
      </c>
      <c r="CW1988" s="77">
        <v>2024</v>
      </c>
      <c r="CX1988" s="77">
        <v>0</v>
      </c>
      <c r="CY1988" s="77">
        <v>0</v>
      </c>
      <c r="CZ1988" s="77">
        <v>0</v>
      </c>
      <c r="DA1988" s="77">
        <v>0</v>
      </c>
      <c r="DB1988" s="77">
        <v>21835.978114130019</v>
      </c>
      <c r="DC1988" s="77">
        <v>428.60232122030828</v>
      </c>
      <c r="DD1988" s="77">
        <v>13939.560973456701</v>
      </c>
      <c r="DE1988" s="77">
        <v>7467.8148194521646</v>
      </c>
      <c r="DF1988" s="77">
        <v>0</v>
      </c>
      <c r="DG1988" s="77">
        <v>0</v>
      </c>
      <c r="DH1988" s="77">
        <v>1263.5534246224402</v>
      </c>
      <c r="DI1988" s="77">
        <v>1263.5534246224402</v>
      </c>
      <c r="DJ1988" s="77">
        <v>4.0135995645362652E-10</v>
      </c>
      <c r="DL1988" s="77">
        <v>0</v>
      </c>
      <c r="DM1988" s="77">
        <v>0</v>
      </c>
      <c r="DN1988" s="77">
        <v>0</v>
      </c>
      <c r="DO1988" s="77">
        <v>0</v>
      </c>
      <c r="DP1988" s="77">
        <v>0</v>
      </c>
      <c r="DQ1988" s="77">
        <v>0</v>
      </c>
      <c r="DR1988" s="77">
        <v>0</v>
      </c>
      <c r="DS1988" s="77">
        <v>5.0713974748329324E-7</v>
      </c>
      <c r="DT1988" s="77">
        <v>5.0713974748329324E-7</v>
      </c>
      <c r="DU1988" s="77">
        <v>0</v>
      </c>
      <c r="DV1988" s="77">
        <v>5.0713974748329324E-7</v>
      </c>
      <c r="DW1988" s="77">
        <v>5.0713974748329324E-7</v>
      </c>
      <c r="GE1988" s="77" t="s">
        <v>422</v>
      </c>
      <c r="GF1988" s="77" t="s">
        <v>155</v>
      </c>
      <c r="GG1988" s="77" t="s">
        <v>441</v>
      </c>
      <c r="GH1988" s="77" t="s">
        <v>300</v>
      </c>
      <c r="GI1988" s="77">
        <v>2025</v>
      </c>
      <c r="GJ1988" s="77" t="s">
        <v>305</v>
      </c>
      <c r="GK1988" s="77">
        <v>233.23007680794379</v>
      </c>
      <c r="GL1988" s="77">
        <v>746.70105000000001</v>
      </c>
      <c r="GM1988" s="77">
        <v>2025</v>
      </c>
      <c r="GN1988" s="77" t="s">
        <v>175</v>
      </c>
      <c r="GO1988" s="77">
        <v>0.13250000000000001</v>
      </c>
      <c r="GP1988" s="77">
        <v>3</v>
      </c>
      <c r="GQ1988" s="77">
        <v>0</v>
      </c>
      <c r="GR1988" s="77" t="s">
        <v>423</v>
      </c>
      <c r="GS1988" s="77">
        <v>0</v>
      </c>
      <c r="GT1988" s="77">
        <v>0</v>
      </c>
      <c r="GU1988" s="77">
        <v>0</v>
      </c>
      <c r="GV1988" s="77">
        <v>0</v>
      </c>
      <c r="GW1988" s="77">
        <v>0</v>
      </c>
      <c r="GX1988" s="77">
        <v>0</v>
      </c>
      <c r="GY1988" s="77">
        <v>0.1527377521613833</v>
      </c>
      <c r="GZ1988" s="77">
        <v>35.623037668072108</v>
      </c>
    </row>
    <row r="1989" spans="98:208" x14ac:dyDescent="0.25">
      <c r="CT1989" s="77" t="s">
        <v>155</v>
      </c>
      <c r="CU1989" s="77" t="s">
        <v>462</v>
      </c>
      <c r="CV1989" s="77" t="s">
        <v>481</v>
      </c>
      <c r="CW1989" s="77">
        <v>2025</v>
      </c>
      <c r="CX1989" s="77">
        <v>0</v>
      </c>
      <c r="CY1989" s="77">
        <v>0</v>
      </c>
      <c r="CZ1989" s="77">
        <v>0</v>
      </c>
      <c r="DA1989" s="77">
        <v>0</v>
      </c>
      <c r="DB1989" s="77">
        <v>21835.978114130019</v>
      </c>
      <c r="DC1989" s="77">
        <v>428.60232122030828</v>
      </c>
      <c r="DD1989" s="77">
        <v>13939.560973456701</v>
      </c>
      <c r="DE1989" s="77">
        <v>7467.8148194521646</v>
      </c>
      <c r="DF1989" s="77">
        <v>0</v>
      </c>
      <c r="DG1989" s="77">
        <v>0</v>
      </c>
      <c r="DH1989" s="77">
        <v>0</v>
      </c>
      <c r="DI1989" s="77">
        <v>1263.5534246224402</v>
      </c>
      <c r="DJ1989" s="77">
        <v>4.0135995645362652E-10</v>
      </c>
      <c r="DL1989" s="77">
        <v>0</v>
      </c>
      <c r="DM1989" s="77">
        <v>0</v>
      </c>
      <c r="DN1989" s="77">
        <v>0</v>
      </c>
      <c r="DO1989" s="77">
        <v>0</v>
      </c>
      <c r="DP1989" s="77">
        <v>0</v>
      </c>
      <c r="DQ1989" s="77">
        <v>0</v>
      </c>
      <c r="DR1989" s="77">
        <v>0</v>
      </c>
      <c r="DS1989" s="77">
        <v>0</v>
      </c>
      <c r="DT1989" s="77">
        <v>0</v>
      </c>
      <c r="DU1989" s="77">
        <v>0</v>
      </c>
      <c r="DV1989" s="77">
        <v>5.0713974748329324E-7</v>
      </c>
      <c r="DW1989" s="77">
        <v>5.0713974748329324E-7</v>
      </c>
      <c r="GE1989" s="77" t="s">
        <v>425</v>
      </c>
      <c r="GF1989" s="77" t="s">
        <v>155</v>
      </c>
      <c r="GG1989" s="77" t="s">
        <v>441</v>
      </c>
      <c r="GH1989" s="77" t="s">
        <v>300</v>
      </c>
      <c r="GI1989" s="77">
        <v>2025</v>
      </c>
      <c r="GJ1989" s="77" t="s">
        <v>301</v>
      </c>
      <c r="GK1989" s="77">
        <v>8896.5159934287731</v>
      </c>
      <c r="GL1989" s="77">
        <v>746.70105000000001</v>
      </c>
      <c r="GM1989" s="77">
        <v>2025</v>
      </c>
      <c r="GN1989" s="77" t="s">
        <v>175</v>
      </c>
      <c r="GO1989" s="77">
        <v>5.3000000000000005E-2</v>
      </c>
      <c r="GP1989" s="77">
        <v>3</v>
      </c>
      <c r="GQ1989" s="77">
        <v>0</v>
      </c>
      <c r="GR1989" s="77" t="s">
        <v>423</v>
      </c>
      <c r="GS1989" s="77">
        <v>0</v>
      </c>
      <c r="GT1989" s="77">
        <v>0</v>
      </c>
      <c r="GU1989" s="77">
        <v>0</v>
      </c>
      <c r="GV1989" s="77">
        <v>0</v>
      </c>
      <c r="GW1989" s="77">
        <v>0</v>
      </c>
      <c r="GX1989" s="77">
        <v>0</v>
      </c>
      <c r="GY1989" s="77">
        <v>5.5966209081309407E-2</v>
      </c>
      <c r="GZ1989" s="77">
        <v>497.9042741834478</v>
      </c>
    </row>
    <row r="1990" spans="98:208" x14ac:dyDescent="0.25">
      <c r="CT1990" s="77" t="s">
        <v>155</v>
      </c>
      <c r="CU1990" s="77" t="s">
        <v>462</v>
      </c>
      <c r="CV1990" s="77" t="s">
        <v>488</v>
      </c>
      <c r="CW1990" s="77">
        <v>2020</v>
      </c>
      <c r="CX1990" s="77">
        <v>0</v>
      </c>
      <c r="CY1990" s="77">
        <v>0</v>
      </c>
      <c r="CZ1990" s="77">
        <v>0</v>
      </c>
      <c r="DA1990" s="77">
        <v>0</v>
      </c>
      <c r="DB1990" s="77">
        <v>21083.842824224452</v>
      </c>
      <c r="DC1990" s="77">
        <v>409.22373582043258</v>
      </c>
      <c r="DD1990" s="77">
        <v>13469.08781237873</v>
      </c>
      <c r="DE1990" s="77">
        <v>7205.5312760252846</v>
      </c>
      <c r="DF1990" s="77">
        <v>1219.5839681183461</v>
      </c>
      <c r="DG1990" s="77">
        <v>0</v>
      </c>
      <c r="DH1990" s="77">
        <v>0</v>
      </c>
      <c r="DI1990" s="77">
        <v>0</v>
      </c>
      <c r="DJ1990" s="77">
        <v>1.7310167438200731E-8</v>
      </c>
      <c r="DL1990" s="77">
        <v>0</v>
      </c>
      <c r="DM1990" s="77">
        <v>2.1111202693073834E-5</v>
      </c>
      <c r="DN1990" s="77">
        <v>2.1111202693073834E-5</v>
      </c>
      <c r="DO1990" s="77">
        <v>0</v>
      </c>
      <c r="DP1990" s="77">
        <v>0</v>
      </c>
      <c r="DQ1990" s="77">
        <v>0</v>
      </c>
      <c r="DR1990" s="77">
        <v>0</v>
      </c>
      <c r="DS1990" s="77">
        <v>0</v>
      </c>
      <c r="DT1990" s="77">
        <v>0</v>
      </c>
      <c r="DU1990" s="77">
        <v>0</v>
      </c>
      <c r="DV1990" s="77">
        <v>0</v>
      </c>
      <c r="DW1990" s="77">
        <v>0</v>
      </c>
      <c r="GE1990" s="77" t="s">
        <v>427</v>
      </c>
      <c r="GF1990" s="77" t="s">
        <v>155</v>
      </c>
      <c r="GG1990" s="77" t="s">
        <v>441</v>
      </c>
      <c r="GH1990" s="77" t="s">
        <v>300</v>
      </c>
      <c r="GI1990" s="77">
        <v>2025</v>
      </c>
      <c r="GJ1990" s="77" t="s">
        <v>303</v>
      </c>
      <c r="GK1990" s="77">
        <v>5534.8914862002039</v>
      </c>
      <c r="GL1990" s="77">
        <v>746.70105000000001</v>
      </c>
      <c r="GM1990" s="77">
        <v>2025</v>
      </c>
      <c r="GN1990" s="77" t="s">
        <v>175</v>
      </c>
      <c r="GO1990" s="77">
        <v>5.3000000000000005E-2</v>
      </c>
      <c r="GP1990" s="77">
        <v>3</v>
      </c>
      <c r="GQ1990" s="77">
        <v>0</v>
      </c>
      <c r="GR1990" s="77" t="s">
        <v>423</v>
      </c>
      <c r="GS1990" s="77">
        <v>0</v>
      </c>
      <c r="GT1990" s="77">
        <v>0</v>
      </c>
      <c r="GU1990" s="77">
        <v>0</v>
      </c>
      <c r="GV1990" s="77">
        <v>0</v>
      </c>
      <c r="GW1990" s="77">
        <v>0</v>
      </c>
      <c r="GX1990" s="77">
        <v>0</v>
      </c>
      <c r="GY1990" s="77">
        <v>5.5966209081309407E-2</v>
      </c>
      <c r="GZ1990" s="77">
        <v>309.76689415903996</v>
      </c>
    </row>
    <row r="1991" spans="98:208" x14ac:dyDescent="0.25">
      <c r="CT1991" s="77" t="s">
        <v>155</v>
      </c>
      <c r="CU1991" s="77" t="s">
        <v>462</v>
      </c>
      <c r="CV1991" s="77" t="s">
        <v>488</v>
      </c>
      <c r="CW1991" s="77">
        <v>2021</v>
      </c>
      <c r="CX1991" s="77">
        <v>0</v>
      </c>
      <c r="CY1991" s="77">
        <v>0</v>
      </c>
      <c r="CZ1991" s="77">
        <v>0</v>
      </c>
      <c r="DA1991" s="77">
        <v>0</v>
      </c>
      <c r="DB1991" s="77">
        <v>21083.842824224452</v>
      </c>
      <c r="DC1991" s="77">
        <v>409.22373582043258</v>
      </c>
      <c r="DD1991" s="77">
        <v>13469.08781237873</v>
      </c>
      <c r="DE1991" s="77">
        <v>7205.5312760252846</v>
      </c>
      <c r="DF1991" s="77">
        <v>1219.5839681183461</v>
      </c>
      <c r="DG1991" s="77">
        <v>1219.5839681183461</v>
      </c>
      <c r="DH1991" s="77">
        <v>0</v>
      </c>
      <c r="DI1991" s="77">
        <v>0</v>
      </c>
      <c r="DJ1991" s="77">
        <v>1.7310167438200731E-8</v>
      </c>
      <c r="DL1991" s="77">
        <v>0</v>
      </c>
      <c r="DM1991" s="77">
        <v>2.1111202693073834E-5</v>
      </c>
      <c r="DN1991" s="77">
        <v>2.1111202693073834E-5</v>
      </c>
      <c r="DO1991" s="77">
        <v>0</v>
      </c>
      <c r="DP1991" s="77">
        <v>2.1111202693073834E-5</v>
      </c>
      <c r="DQ1991" s="77">
        <v>2.1111202693073834E-5</v>
      </c>
      <c r="DR1991" s="77">
        <v>0</v>
      </c>
      <c r="DS1991" s="77">
        <v>0</v>
      </c>
      <c r="DT1991" s="77">
        <v>0</v>
      </c>
      <c r="DU1991" s="77">
        <v>0</v>
      </c>
      <c r="DV1991" s="77">
        <v>0</v>
      </c>
      <c r="DW1991" s="77">
        <v>0</v>
      </c>
      <c r="GE1991" s="77" t="s">
        <v>422</v>
      </c>
      <c r="GF1991" s="77" t="s">
        <v>155</v>
      </c>
      <c r="GG1991" s="77" t="s">
        <v>441</v>
      </c>
      <c r="GH1991" s="77" t="s">
        <v>432</v>
      </c>
      <c r="GI1991" s="77">
        <v>2021</v>
      </c>
      <c r="GJ1991" s="77" t="s">
        <v>305</v>
      </c>
      <c r="GK1991" s="77">
        <v>222.22942162783829</v>
      </c>
      <c r="GL1991" s="77">
        <v>746.70105000000001</v>
      </c>
      <c r="GM1991" s="77">
        <v>2021</v>
      </c>
      <c r="GN1991" s="77" t="s">
        <v>175</v>
      </c>
      <c r="GO1991" s="77">
        <v>0.13250000000000001</v>
      </c>
      <c r="GP1991" s="77">
        <v>3</v>
      </c>
      <c r="GQ1991" s="77">
        <v>0</v>
      </c>
      <c r="GR1991" s="77" t="s">
        <v>423</v>
      </c>
      <c r="GS1991" s="77">
        <v>0.1527377521613833</v>
      </c>
      <c r="GT1991" s="77">
        <v>33.942822323560321</v>
      </c>
      <c r="GU1991" s="77">
        <v>0.1527377521613833</v>
      </c>
      <c r="GV1991" s="77">
        <v>33.942822323560321</v>
      </c>
      <c r="GW1991" s="77">
        <v>0</v>
      </c>
      <c r="GX1991" s="77">
        <v>0</v>
      </c>
      <c r="GY1991" s="77">
        <v>0</v>
      </c>
      <c r="GZ1991" s="77">
        <v>0</v>
      </c>
    </row>
    <row r="1992" spans="98:208" x14ac:dyDescent="0.25">
      <c r="CT1992" s="77" t="s">
        <v>155</v>
      </c>
      <c r="CU1992" s="77" t="s">
        <v>462</v>
      </c>
      <c r="CV1992" s="77" t="s">
        <v>488</v>
      </c>
      <c r="CW1992" s="77">
        <v>2022</v>
      </c>
      <c r="CX1992" s="77">
        <v>0</v>
      </c>
      <c r="CY1992" s="77">
        <v>0</v>
      </c>
      <c r="CZ1992" s="77">
        <v>0</v>
      </c>
      <c r="DA1992" s="77">
        <v>0</v>
      </c>
      <c r="DB1992" s="77">
        <v>21083.842824224452</v>
      </c>
      <c r="DC1992" s="77">
        <v>409.22373582043258</v>
      </c>
      <c r="DD1992" s="77">
        <v>13469.08781237873</v>
      </c>
      <c r="DE1992" s="77">
        <v>7205.5312760252846</v>
      </c>
      <c r="DF1992" s="77">
        <v>1219.5839681183461</v>
      </c>
      <c r="DG1992" s="77">
        <v>1219.5839681183461</v>
      </c>
      <c r="DH1992" s="77">
        <v>1219.5839681183461</v>
      </c>
      <c r="DI1992" s="77">
        <v>0</v>
      </c>
      <c r="DJ1992" s="77">
        <v>1.7310167438200731E-8</v>
      </c>
      <c r="DL1992" s="77">
        <v>0</v>
      </c>
      <c r="DM1992" s="77">
        <v>2.1111202693073834E-5</v>
      </c>
      <c r="DN1992" s="77">
        <v>2.1111202693073834E-5</v>
      </c>
      <c r="DO1992" s="77">
        <v>0</v>
      </c>
      <c r="DP1992" s="77">
        <v>2.1111202693073834E-5</v>
      </c>
      <c r="DQ1992" s="77">
        <v>2.1111202693073834E-5</v>
      </c>
      <c r="DR1992" s="77">
        <v>0</v>
      </c>
      <c r="DS1992" s="77">
        <v>2.1111202693073834E-5</v>
      </c>
      <c r="DT1992" s="77">
        <v>2.1111202693073834E-5</v>
      </c>
      <c r="DU1992" s="77">
        <v>0</v>
      </c>
      <c r="DV1992" s="77">
        <v>0</v>
      </c>
      <c r="DW1992" s="77">
        <v>0</v>
      </c>
      <c r="GE1992" s="77" t="s">
        <v>425</v>
      </c>
      <c r="GF1992" s="77" t="s">
        <v>155</v>
      </c>
      <c r="GG1992" s="77" t="s">
        <v>441</v>
      </c>
      <c r="GH1992" s="77" t="s">
        <v>432</v>
      </c>
      <c r="GI1992" s="77">
        <v>2021</v>
      </c>
      <c r="GJ1992" s="77" t="s">
        <v>301</v>
      </c>
      <c r="GK1992" s="77">
        <v>8585.7228092482492</v>
      </c>
      <c r="GL1992" s="77">
        <v>746.70105000000001</v>
      </c>
      <c r="GM1992" s="77">
        <v>2021</v>
      </c>
      <c r="GN1992" s="77" t="s">
        <v>175</v>
      </c>
      <c r="GO1992" s="77">
        <v>5.3000000000000005E-2</v>
      </c>
      <c r="GP1992" s="77">
        <v>3</v>
      </c>
      <c r="GQ1992" s="77">
        <v>0</v>
      </c>
      <c r="GR1992" s="77" t="s">
        <v>423</v>
      </c>
      <c r="GS1992" s="77">
        <v>5.5966209081309407E-2</v>
      </c>
      <c r="GT1992" s="77">
        <v>480.51035785655466</v>
      </c>
      <c r="GU1992" s="77">
        <v>5.5966209081309407E-2</v>
      </c>
      <c r="GV1992" s="77">
        <v>480.51035785655466</v>
      </c>
      <c r="GW1992" s="77">
        <v>0</v>
      </c>
      <c r="GX1992" s="77">
        <v>0</v>
      </c>
      <c r="GY1992" s="77">
        <v>0</v>
      </c>
      <c r="GZ1992" s="77">
        <v>0</v>
      </c>
    </row>
    <row r="1993" spans="98:208" x14ac:dyDescent="0.25">
      <c r="CT1993" s="77" t="s">
        <v>155</v>
      </c>
      <c r="CU1993" s="77" t="s">
        <v>462</v>
      </c>
      <c r="CV1993" s="77" t="s">
        <v>488</v>
      </c>
      <c r="CW1993" s="77">
        <v>2023</v>
      </c>
      <c r="CX1993" s="77">
        <v>0</v>
      </c>
      <c r="CY1993" s="77">
        <v>0</v>
      </c>
      <c r="CZ1993" s="77">
        <v>0</v>
      </c>
      <c r="DA1993" s="77">
        <v>0</v>
      </c>
      <c r="DB1993" s="77">
        <v>21835.978114130419</v>
      </c>
      <c r="DC1993" s="77">
        <v>428.6023212202881</v>
      </c>
      <c r="DD1993" s="77">
        <v>13939.560973457539</v>
      </c>
      <c r="DE1993" s="77">
        <v>7467.8148194525447</v>
      </c>
      <c r="DF1993" s="77">
        <v>0</v>
      </c>
      <c r="DG1993" s="77">
        <v>1263.5534246225054</v>
      </c>
      <c r="DH1993" s="77">
        <v>1263.5534246225054</v>
      </c>
      <c r="DI1993" s="77">
        <v>1263.5534246225054</v>
      </c>
      <c r="DJ1993" s="77">
        <v>1.7310167438200731E-8</v>
      </c>
      <c r="DL1993" s="77">
        <v>0</v>
      </c>
      <c r="DM1993" s="77">
        <v>0</v>
      </c>
      <c r="DN1993" s="77">
        <v>0</v>
      </c>
      <c r="DO1993" s="77">
        <v>0</v>
      </c>
      <c r="DP1993" s="77">
        <v>2.1872321347327515E-5</v>
      </c>
      <c r="DQ1993" s="77">
        <v>2.1872321347327515E-5</v>
      </c>
      <c r="DR1993" s="77">
        <v>0</v>
      </c>
      <c r="DS1993" s="77">
        <v>2.1872321347327515E-5</v>
      </c>
      <c r="DT1993" s="77">
        <v>2.1872321347327515E-5</v>
      </c>
      <c r="DU1993" s="77">
        <v>0</v>
      </c>
      <c r="DV1993" s="77">
        <v>2.1872321347327515E-5</v>
      </c>
      <c r="DW1993" s="77">
        <v>2.1872321347327515E-5</v>
      </c>
      <c r="GE1993" s="77" t="s">
        <v>422</v>
      </c>
      <c r="GF1993" s="77" t="s">
        <v>155</v>
      </c>
      <c r="GG1993" s="77" t="s">
        <v>441</v>
      </c>
      <c r="GH1993" s="77" t="s">
        <v>432</v>
      </c>
      <c r="GI1993" s="77">
        <v>2022</v>
      </c>
      <c r="GJ1993" s="77" t="s">
        <v>305</v>
      </c>
      <c r="GK1993" s="77">
        <v>222.22942162783829</v>
      </c>
      <c r="GL1993" s="77">
        <v>746.70105000000001</v>
      </c>
      <c r="GM1993" s="77">
        <v>2022</v>
      </c>
      <c r="GN1993" s="77" t="s">
        <v>175</v>
      </c>
      <c r="GO1993" s="77">
        <v>0.13250000000000001</v>
      </c>
      <c r="GP1993" s="77">
        <v>3</v>
      </c>
      <c r="GQ1993" s="77">
        <v>0</v>
      </c>
      <c r="GR1993" s="77" t="s">
        <v>423</v>
      </c>
      <c r="GS1993" s="77">
        <v>0.1527377521613833</v>
      </c>
      <c r="GT1993" s="77">
        <v>33.942822323560321</v>
      </c>
      <c r="GU1993" s="77">
        <v>0.1527377521613833</v>
      </c>
      <c r="GV1993" s="77">
        <v>33.942822323560321</v>
      </c>
      <c r="GW1993" s="77">
        <v>0.1527377521613833</v>
      </c>
      <c r="GX1993" s="77">
        <v>33.942822323560321</v>
      </c>
      <c r="GY1993" s="77">
        <v>0</v>
      </c>
      <c r="GZ1993" s="77">
        <v>0</v>
      </c>
    </row>
    <row r="1994" spans="98:208" x14ac:dyDescent="0.25">
      <c r="CT1994" s="77" t="s">
        <v>155</v>
      </c>
      <c r="CU1994" s="77" t="s">
        <v>462</v>
      </c>
      <c r="CV1994" s="77" t="s">
        <v>488</v>
      </c>
      <c r="CW1994" s="77">
        <v>2024</v>
      </c>
      <c r="CX1994" s="77">
        <v>0</v>
      </c>
      <c r="CY1994" s="77">
        <v>0</v>
      </c>
      <c r="CZ1994" s="77">
        <v>0</v>
      </c>
      <c r="DA1994" s="77">
        <v>0</v>
      </c>
      <c r="DB1994" s="77">
        <v>21835.978114130419</v>
      </c>
      <c r="DC1994" s="77">
        <v>428.6023212202881</v>
      </c>
      <c r="DD1994" s="77">
        <v>13939.560973457539</v>
      </c>
      <c r="DE1994" s="77">
        <v>7467.8148194525447</v>
      </c>
      <c r="DF1994" s="77">
        <v>0</v>
      </c>
      <c r="DG1994" s="77">
        <v>0</v>
      </c>
      <c r="DH1994" s="77">
        <v>1263.5534246225054</v>
      </c>
      <c r="DI1994" s="77">
        <v>1263.5534246225054</v>
      </c>
      <c r="DJ1994" s="77">
        <v>1.7310167438200731E-8</v>
      </c>
      <c r="DL1994" s="77">
        <v>0</v>
      </c>
      <c r="DM1994" s="77">
        <v>0</v>
      </c>
      <c r="DN1994" s="77">
        <v>0</v>
      </c>
      <c r="DO1994" s="77">
        <v>0</v>
      </c>
      <c r="DP1994" s="77">
        <v>0</v>
      </c>
      <c r="DQ1994" s="77">
        <v>0</v>
      </c>
      <c r="DR1994" s="77">
        <v>0</v>
      </c>
      <c r="DS1994" s="77">
        <v>2.1872321347327515E-5</v>
      </c>
      <c r="DT1994" s="77">
        <v>2.1872321347327515E-5</v>
      </c>
      <c r="DU1994" s="77">
        <v>0</v>
      </c>
      <c r="DV1994" s="77">
        <v>2.1872321347327515E-5</v>
      </c>
      <c r="DW1994" s="77">
        <v>2.1872321347327515E-5</v>
      </c>
      <c r="GE1994" s="77" t="s">
        <v>425</v>
      </c>
      <c r="GF1994" s="77" t="s">
        <v>155</v>
      </c>
      <c r="GG1994" s="77" t="s">
        <v>441</v>
      </c>
      <c r="GH1994" s="77" t="s">
        <v>432</v>
      </c>
      <c r="GI1994" s="77">
        <v>2022</v>
      </c>
      <c r="GJ1994" s="77" t="s">
        <v>301</v>
      </c>
      <c r="GK1994" s="77">
        <v>8585.7228092482492</v>
      </c>
      <c r="GL1994" s="77">
        <v>746.70105000000001</v>
      </c>
      <c r="GM1994" s="77">
        <v>2022</v>
      </c>
      <c r="GN1994" s="77" t="s">
        <v>175</v>
      </c>
      <c r="GO1994" s="77">
        <v>5.3000000000000005E-2</v>
      </c>
      <c r="GP1994" s="77">
        <v>3</v>
      </c>
      <c r="GQ1994" s="77">
        <v>0</v>
      </c>
      <c r="GR1994" s="77" t="s">
        <v>423</v>
      </c>
      <c r="GS1994" s="77">
        <v>5.5966209081309407E-2</v>
      </c>
      <c r="GT1994" s="77">
        <v>480.51035785655466</v>
      </c>
      <c r="GU1994" s="77">
        <v>5.5966209081309407E-2</v>
      </c>
      <c r="GV1994" s="77">
        <v>480.51035785655466</v>
      </c>
      <c r="GW1994" s="77">
        <v>5.5966209081309407E-2</v>
      </c>
      <c r="GX1994" s="77">
        <v>480.51035785655466</v>
      </c>
      <c r="GY1994" s="77">
        <v>0</v>
      </c>
      <c r="GZ1994" s="77">
        <v>0</v>
      </c>
    </row>
    <row r="1995" spans="98:208" x14ac:dyDescent="0.25">
      <c r="CT1995" s="77" t="s">
        <v>155</v>
      </c>
      <c r="CU1995" s="77" t="s">
        <v>462</v>
      </c>
      <c r="CV1995" s="77" t="s">
        <v>488</v>
      </c>
      <c r="CW1995" s="77">
        <v>2025</v>
      </c>
      <c r="CX1995" s="77">
        <v>0</v>
      </c>
      <c r="CY1995" s="77">
        <v>0</v>
      </c>
      <c r="CZ1995" s="77">
        <v>0</v>
      </c>
      <c r="DA1995" s="77">
        <v>0</v>
      </c>
      <c r="DB1995" s="77">
        <v>21835.978114130419</v>
      </c>
      <c r="DC1995" s="77">
        <v>428.6023212202881</v>
      </c>
      <c r="DD1995" s="77">
        <v>13939.560973457539</v>
      </c>
      <c r="DE1995" s="77">
        <v>7467.8148194525447</v>
      </c>
      <c r="DF1995" s="77">
        <v>0</v>
      </c>
      <c r="DG1995" s="77">
        <v>0</v>
      </c>
      <c r="DH1995" s="77">
        <v>0</v>
      </c>
      <c r="DI1995" s="77">
        <v>1263.5534246225054</v>
      </c>
      <c r="DJ1995" s="77">
        <v>1.7310167438200731E-8</v>
      </c>
      <c r="DL1995" s="77">
        <v>0</v>
      </c>
      <c r="DM1995" s="77">
        <v>0</v>
      </c>
      <c r="DN1995" s="77">
        <v>0</v>
      </c>
      <c r="DO1995" s="77">
        <v>0</v>
      </c>
      <c r="DP1995" s="77">
        <v>0</v>
      </c>
      <c r="DQ1995" s="77">
        <v>0</v>
      </c>
      <c r="DR1995" s="77">
        <v>0</v>
      </c>
      <c r="DS1995" s="77">
        <v>0</v>
      </c>
      <c r="DT1995" s="77">
        <v>0</v>
      </c>
      <c r="DU1995" s="77">
        <v>0</v>
      </c>
      <c r="DV1995" s="77">
        <v>2.1872321347327515E-5</v>
      </c>
      <c r="DW1995" s="77">
        <v>2.1872321347327515E-5</v>
      </c>
      <c r="GE1995" s="77" t="s">
        <v>422</v>
      </c>
      <c r="GF1995" s="77" t="s">
        <v>155</v>
      </c>
      <c r="GG1995" s="77" t="s">
        <v>441</v>
      </c>
      <c r="GH1995" s="77" t="s">
        <v>432</v>
      </c>
      <c r="GI1995" s="77">
        <v>2023</v>
      </c>
      <c r="GJ1995" s="77" t="s">
        <v>305</v>
      </c>
      <c r="GK1995" s="77">
        <v>233.23007680794731</v>
      </c>
      <c r="GL1995" s="77">
        <v>746.70105000000001</v>
      </c>
      <c r="GM1995" s="77">
        <v>2023</v>
      </c>
      <c r="GN1995" s="77" t="s">
        <v>175</v>
      </c>
      <c r="GO1995" s="77">
        <v>0.13250000000000001</v>
      </c>
      <c r="GP1995" s="77">
        <v>3</v>
      </c>
      <c r="GQ1995" s="77">
        <v>0</v>
      </c>
      <c r="GR1995" s="77" t="s">
        <v>423</v>
      </c>
      <c r="GS1995" s="77">
        <v>0</v>
      </c>
      <c r="GT1995" s="77">
        <v>0</v>
      </c>
      <c r="GU1995" s="77">
        <v>0.1527377521613833</v>
      </c>
      <c r="GV1995" s="77">
        <v>35.623037668072648</v>
      </c>
      <c r="GW1995" s="77">
        <v>0.1527377521613833</v>
      </c>
      <c r="GX1995" s="77">
        <v>35.623037668072648</v>
      </c>
      <c r="GY1995" s="77">
        <v>0.1527377521613833</v>
      </c>
      <c r="GZ1995" s="77">
        <v>35.623037668072648</v>
      </c>
    </row>
    <row r="1996" spans="98:208" x14ac:dyDescent="0.25">
      <c r="CT1996" s="77" t="s">
        <v>155</v>
      </c>
      <c r="CU1996" s="77" t="s">
        <v>463</v>
      </c>
      <c r="CV1996" s="77" t="s">
        <v>300</v>
      </c>
      <c r="CW1996" s="77">
        <v>2020</v>
      </c>
      <c r="CX1996" s="77">
        <v>0</v>
      </c>
      <c r="CY1996" s="77">
        <v>0</v>
      </c>
      <c r="CZ1996" s="77">
        <v>0</v>
      </c>
      <c r="DA1996" s="77">
        <v>0</v>
      </c>
      <c r="DB1996" s="77">
        <v>14146.13064133869</v>
      </c>
      <c r="DC1996" s="77">
        <v>222.22942162792751</v>
      </c>
      <c r="DD1996" s="77">
        <v>8585.7228092516925</v>
      </c>
      <c r="DE1996" s="77">
        <v>5338.1784104590743</v>
      </c>
      <c r="DF1996" s="77">
        <v>813.21078921340575</v>
      </c>
      <c r="DG1996" s="77">
        <v>0</v>
      </c>
      <c r="DH1996" s="77">
        <v>0</v>
      </c>
      <c r="DI1996" s="77">
        <v>0</v>
      </c>
      <c r="DJ1996" s="77">
        <v>2.1848375709164731E-6</v>
      </c>
      <c r="DL1996" s="77">
        <v>0</v>
      </c>
      <c r="DM1996" s="77">
        <v>1.7767334853480855E-3</v>
      </c>
      <c r="DN1996" s="77">
        <v>1.7767334853480855E-3</v>
      </c>
      <c r="DO1996" s="77">
        <v>0</v>
      </c>
      <c r="DP1996" s="77">
        <v>0</v>
      </c>
      <c r="DQ1996" s="77">
        <v>0</v>
      </c>
      <c r="DR1996" s="77">
        <v>0</v>
      </c>
      <c r="DS1996" s="77">
        <v>0</v>
      </c>
      <c r="DT1996" s="77">
        <v>0</v>
      </c>
      <c r="DU1996" s="77">
        <v>0</v>
      </c>
      <c r="DV1996" s="77">
        <v>0</v>
      </c>
      <c r="DW1996" s="77">
        <v>0</v>
      </c>
      <c r="GE1996" s="77" t="s">
        <v>425</v>
      </c>
      <c r="GF1996" s="77" t="s">
        <v>155</v>
      </c>
      <c r="GG1996" s="77" t="s">
        <v>441</v>
      </c>
      <c r="GH1996" s="77" t="s">
        <v>432</v>
      </c>
      <c r="GI1996" s="77">
        <v>2023</v>
      </c>
      <c r="GJ1996" s="77" t="s">
        <v>301</v>
      </c>
      <c r="GK1996" s="77">
        <v>8896.5159934289077</v>
      </c>
      <c r="GL1996" s="77">
        <v>746.70105000000001</v>
      </c>
      <c r="GM1996" s="77">
        <v>2023</v>
      </c>
      <c r="GN1996" s="77" t="s">
        <v>175</v>
      </c>
      <c r="GO1996" s="77">
        <v>5.3000000000000005E-2</v>
      </c>
      <c r="GP1996" s="77">
        <v>3</v>
      </c>
      <c r="GQ1996" s="77">
        <v>0</v>
      </c>
      <c r="GR1996" s="77" t="s">
        <v>423</v>
      </c>
      <c r="GS1996" s="77">
        <v>0</v>
      </c>
      <c r="GT1996" s="77">
        <v>0</v>
      </c>
      <c r="GU1996" s="77">
        <v>5.5966209081309407E-2</v>
      </c>
      <c r="GV1996" s="77">
        <v>497.9042741834553</v>
      </c>
      <c r="GW1996" s="77">
        <v>5.5966209081309407E-2</v>
      </c>
      <c r="GX1996" s="77">
        <v>497.9042741834553</v>
      </c>
      <c r="GY1996" s="77">
        <v>5.5966209081309407E-2</v>
      </c>
      <c r="GZ1996" s="77">
        <v>497.9042741834553</v>
      </c>
    </row>
    <row r="1997" spans="98:208" x14ac:dyDescent="0.25">
      <c r="CT1997" s="77" t="s">
        <v>155</v>
      </c>
      <c r="CU1997" s="77" t="s">
        <v>463</v>
      </c>
      <c r="CV1997" s="77" t="s">
        <v>300</v>
      </c>
      <c r="CW1997" s="77">
        <v>2021</v>
      </c>
      <c r="CX1997" s="77">
        <v>0</v>
      </c>
      <c r="CY1997" s="77">
        <v>0</v>
      </c>
      <c r="CZ1997" s="77">
        <v>0</v>
      </c>
      <c r="DA1997" s="77">
        <v>0</v>
      </c>
      <c r="DB1997" s="77">
        <v>14146.13064133869</v>
      </c>
      <c r="DC1997" s="77">
        <v>222.22942162792751</v>
      </c>
      <c r="DD1997" s="77">
        <v>8585.7228092516925</v>
      </c>
      <c r="DE1997" s="77">
        <v>5338.1784104590743</v>
      </c>
      <c r="DF1997" s="77">
        <v>813.21078921340575</v>
      </c>
      <c r="DG1997" s="77">
        <v>813.21078921340575</v>
      </c>
      <c r="DH1997" s="77">
        <v>0</v>
      </c>
      <c r="DI1997" s="77">
        <v>0</v>
      </c>
      <c r="DJ1997" s="77">
        <v>2.1848375709164731E-6</v>
      </c>
      <c r="DL1997" s="77">
        <v>0</v>
      </c>
      <c r="DM1997" s="77">
        <v>1.7767334853480855E-3</v>
      </c>
      <c r="DN1997" s="77">
        <v>1.7767334853480855E-3</v>
      </c>
      <c r="DO1997" s="77">
        <v>0</v>
      </c>
      <c r="DP1997" s="77">
        <v>1.7767334853480855E-3</v>
      </c>
      <c r="DQ1997" s="77">
        <v>1.7767334853480855E-3</v>
      </c>
      <c r="DR1997" s="77">
        <v>0</v>
      </c>
      <c r="DS1997" s="77">
        <v>0</v>
      </c>
      <c r="DT1997" s="77">
        <v>0</v>
      </c>
      <c r="DU1997" s="77">
        <v>0</v>
      </c>
      <c r="DV1997" s="77">
        <v>0</v>
      </c>
      <c r="DW1997" s="77">
        <v>0</v>
      </c>
      <c r="GE1997" s="77" t="s">
        <v>422</v>
      </c>
      <c r="GF1997" s="77" t="s">
        <v>155</v>
      </c>
      <c r="GG1997" s="77" t="s">
        <v>441</v>
      </c>
      <c r="GH1997" s="77" t="s">
        <v>432</v>
      </c>
      <c r="GI1997" s="77">
        <v>2024</v>
      </c>
      <c r="GJ1997" s="77" t="s">
        <v>305</v>
      </c>
      <c r="GK1997" s="77">
        <v>233.23007680794731</v>
      </c>
      <c r="GL1997" s="77">
        <v>746.70105000000001</v>
      </c>
      <c r="GM1997" s="77">
        <v>2024</v>
      </c>
      <c r="GN1997" s="77" t="s">
        <v>175</v>
      </c>
      <c r="GO1997" s="77">
        <v>0.13250000000000001</v>
      </c>
      <c r="GP1997" s="77">
        <v>3</v>
      </c>
      <c r="GQ1997" s="77">
        <v>0</v>
      </c>
      <c r="GR1997" s="77" t="s">
        <v>423</v>
      </c>
      <c r="GS1997" s="77">
        <v>0</v>
      </c>
      <c r="GT1997" s="77">
        <v>0</v>
      </c>
      <c r="GU1997" s="77">
        <v>0</v>
      </c>
      <c r="GV1997" s="77">
        <v>0</v>
      </c>
      <c r="GW1997" s="77">
        <v>0.1527377521613833</v>
      </c>
      <c r="GX1997" s="77">
        <v>35.623037668072648</v>
      </c>
      <c r="GY1997" s="77">
        <v>0.1527377521613833</v>
      </c>
      <c r="GZ1997" s="77">
        <v>35.623037668072648</v>
      </c>
    </row>
    <row r="1998" spans="98:208" x14ac:dyDescent="0.25">
      <c r="CT1998" s="77" t="s">
        <v>155</v>
      </c>
      <c r="CU1998" s="77" t="s">
        <v>463</v>
      </c>
      <c r="CV1998" s="77" t="s">
        <v>300</v>
      </c>
      <c r="CW1998" s="77">
        <v>2022</v>
      </c>
      <c r="CX1998" s="77">
        <v>0</v>
      </c>
      <c r="CY1998" s="77">
        <v>0</v>
      </c>
      <c r="CZ1998" s="77">
        <v>0</v>
      </c>
      <c r="DA1998" s="77">
        <v>0</v>
      </c>
      <c r="DB1998" s="77">
        <v>14146.13064133869</v>
      </c>
      <c r="DC1998" s="77">
        <v>222.22942162792751</v>
      </c>
      <c r="DD1998" s="77">
        <v>8585.7228092516925</v>
      </c>
      <c r="DE1998" s="77">
        <v>5338.1784104590743</v>
      </c>
      <c r="DF1998" s="77">
        <v>813.21078921340575</v>
      </c>
      <c r="DG1998" s="77">
        <v>813.21078921340575</v>
      </c>
      <c r="DH1998" s="77">
        <v>813.21078921340575</v>
      </c>
      <c r="DI1998" s="77">
        <v>0</v>
      </c>
      <c r="DJ1998" s="77">
        <v>2.1848375709164731E-6</v>
      </c>
      <c r="DL1998" s="77">
        <v>0</v>
      </c>
      <c r="DM1998" s="77">
        <v>1.7767334853480855E-3</v>
      </c>
      <c r="DN1998" s="77">
        <v>1.7767334853480855E-3</v>
      </c>
      <c r="DO1998" s="77">
        <v>0</v>
      </c>
      <c r="DP1998" s="77">
        <v>1.7767334853480855E-3</v>
      </c>
      <c r="DQ1998" s="77">
        <v>1.7767334853480855E-3</v>
      </c>
      <c r="DR1998" s="77">
        <v>0</v>
      </c>
      <c r="DS1998" s="77">
        <v>1.7767334853480855E-3</v>
      </c>
      <c r="DT1998" s="77">
        <v>1.7767334853480855E-3</v>
      </c>
      <c r="DU1998" s="77">
        <v>0</v>
      </c>
      <c r="DV1998" s="77">
        <v>0</v>
      </c>
      <c r="DW1998" s="77">
        <v>0</v>
      </c>
      <c r="GE1998" s="77" t="s">
        <v>425</v>
      </c>
      <c r="GF1998" s="77" t="s">
        <v>155</v>
      </c>
      <c r="GG1998" s="77" t="s">
        <v>441</v>
      </c>
      <c r="GH1998" s="77" t="s">
        <v>432</v>
      </c>
      <c r="GI1998" s="77">
        <v>2024</v>
      </c>
      <c r="GJ1998" s="77" t="s">
        <v>301</v>
      </c>
      <c r="GK1998" s="77">
        <v>8896.5159934289077</v>
      </c>
      <c r="GL1998" s="77">
        <v>746.70105000000001</v>
      </c>
      <c r="GM1998" s="77">
        <v>2024</v>
      </c>
      <c r="GN1998" s="77" t="s">
        <v>175</v>
      </c>
      <c r="GO1998" s="77">
        <v>5.3000000000000005E-2</v>
      </c>
      <c r="GP1998" s="77">
        <v>3</v>
      </c>
      <c r="GQ1998" s="77">
        <v>0</v>
      </c>
      <c r="GR1998" s="77" t="s">
        <v>423</v>
      </c>
      <c r="GS1998" s="77">
        <v>0</v>
      </c>
      <c r="GT1998" s="77">
        <v>0</v>
      </c>
      <c r="GU1998" s="77">
        <v>0</v>
      </c>
      <c r="GV1998" s="77">
        <v>0</v>
      </c>
      <c r="GW1998" s="77">
        <v>5.5966209081309407E-2</v>
      </c>
      <c r="GX1998" s="77">
        <v>497.9042741834553</v>
      </c>
      <c r="GY1998" s="77">
        <v>5.5966209081309407E-2</v>
      </c>
      <c r="GZ1998" s="77">
        <v>497.9042741834553</v>
      </c>
    </row>
    <row r="1999" spans="98:208" x14ac:dyDescent="0.25">
      <c r="CT1999" s="77" t="s">
        <v>155</v>
      </c>
      <c r="CU1999" s="77" t="s">
        <v>463</v>
      </c>
      <c r="CV1999" s="77" t="s">
        <v>300</v>
      </c>
      <c r="CW1999" s="77">
        <v>2023</v>
      </c>
      <c r="CX1999" s="77">
        <v>0</v>
      </c>
      <c r="CY1999" s="77">
        <v>0</v>
      </c>
      <c r="CZ1999" s="77">
        <v>0</v>
      </c>
      <c r="DA1999" s="77">
        <v>0</v>
      </c>
      <c r="DB1999" s="77">
        <v>14664.637556443029</v>
      </c>
      <c r="DC1999" s="77">
        <v>233.23007680804091</v>
      </c>
      <c r="DD1999" s="77">
        <v>8896.5159934324784</v>
      </c>
      <c r="DE1999" s="77">
        <v>5534.8914862025076</v>
      </c>
      <c r="DF1999" s="77">
        <v>0</v>
      </c>
      <c r="DG1999" s="77">
        <v>843.29420601091101</v>
      </c>
      <c r="DH1999" s="77">
        <v>843.29420601091101</v>
      </c>
      <c r="DI1999" s="77">
        <v>843.29420601091101</v>
      </c>
      <c r="DJ1999" s="77">
        <v>2.1848375709164731E-6</v>
      </c>
      <c r="DL1999" s="77">
        <v>0</v>
      </c>
      <c r="DM1999" s="77">
        <v>0</v>
      </c>
      <c r="DN1999" s="77">
        <v>0</v>
      </c>
      <c r="DO1999" s="77">
        <v>0</v>
      </c>
      <c r="DP1999" s="77">
        <v>1.8424608646288147E-3</v>
      </c>
      <c r="DQ1999" s="77">
        <v>1.8424608646288147E-3</v>
      </c>
      <c r="DR1999" s="77">
        <v>0</v>
      </c>
      <c r="DS1999" s="77">
        <v>1.8424608646288147E-3</v>
      </c>
      <c r="DT1999" s="77">
        <v>1.8424608646288147E-3</v>
      </c>
      <c r="DU1999" s="77">
        <v>0</v>
      </c>
      <c r="DV1999" s="77">
        <v>1.8424608646288147E-3</v>
      </c>
      <c r="DW1999" s="77">
        <v>1.8424608646288147E-3</v>
      </c>
      <c r="GE1999" s="77" t="s">
        <v>422</v>
      </c>
      <c r="GF1999" s="77" t="s">
        <v>155</v>
      </c>
      <c r="GG1999" s="77" t="s">
        <v>441</v>
      </c>
      <c r="GH1999" s="77" t="s">
        <v>432</v>
      </c>
      <c r="GI1999" s="77">
        <v>2025</v>
      </c>
      <c r="GJ1999" s="77" t="s">
        <v>305</v>
      </c>
      <c r="GK1999" s="77">
        <v>233.23007680794731</v>
      </c>
      <c r="GL1999" s="77">
        <v>746.70105000000001</v>
      </c>
      <c r="GM1999" s="77">
        <v>2025</v>
      </c>
      <c r="GN1999" s="77" t="s">
        <v>175</v>
      </c>
      <c r="GO1999" s="77">
        <v>0.13250000000000001</v>
      </c>
      <c r="GP1999" s="77">
        <v>3</v>
      </c>
      <c r="GQ1999" s="77">
        <v>0</v>
      </c>
      <c r="GR1999" s="77" t="s">
        <v>423</v>
      </c>
      <c r="GS1999" s="77">
        <v>0</v>
      </c>
      <c r="GT1999" s="77">
        <v>0</v>
      </c>
      <c r="GU1999" s="77">
        <v>0</v>
      </c>
      <c r="GV1999" s="77">
        <v>0</v>
      </c>
      <c r="GW1999" s="77">
        <v>0</v>
      </c>
      <c r="GX1999" s="77">
        <v>0</v>
      </c>
      <c r="GY1999" s="77">
        <v>0.1527377521613833</v>
      </c>
      <c r="GZ1999" s="77">
        <v>35.623037668072648</v>
      </c>
    </row>
    <row r="2000" spans="98:208" x14ac:dyDescent="0.25">
      <c r="CT2000" s="77" t="s">
        <v>155</v>
      </c>
      <c r="CU2000" s="77" t="s">
        <v>463</v>
      </c>
      <c r="CV2000" s="77" t="s">
        <v>300</v>
      </c>
      <c r="CW2000" s="77">
        <v>2024</v>
      </c>
      <c r="CX2000" s="77">
        <v>0</v>
      </c>
      <c r="CY2000" s="77">
        <v>0</v>
      </c>
      <c r="CZ2000" s="77">
        <v>0</v>
      </c>
      <c r="DA2000" s="77">
        <v>0</v>
      </c>
      <c r="DB2000" s="77">
        <v>14664.637556443029</v>
      </c>
      <c r="DC2000" s="77">
        <v>233.23007680804091</v>
      </c>
      <c r="DD2000" s="77">
        <v>8896.5159934324784</v>
      </c>
      <c r="DE2000" s="77">
        <v>5534.8914862025076</v>
      </c>
      <c r="DF2000" s="77">
        <v>0</v>
      </c>
      <c r="DG2000" s="77">
        <v>0</v>
      </c>
      <c r="DH2000" s="77">
        <v>843.29420601091101</v>
      </c>
      <c r="DI2000" s="77">
        <v>843.29420601091101</v>
      </c>
      <c r="DJ2000" s="77">
        <v>2.1848375709164731E-6</v>
      </c>
      <c r="DL2000" s="77">
        <v>0</v>
      </c>
      <c r="DM2000" s="77">
        <v>0</v>
      </c>
      <c r="DN2000" s="77">
        <v>0</v>
      </c>
      <c r="DO2000" s="77">
        <v>0</v>
      </c>
      <c r="DP2000" s="77">
        <v>0</v>
      </c>
      <c r="DQ2000" s="77">
        <v>0</v>
      </c>
      <c r="DR2000" s="77">
        <v>0</v>
      </c>
      <c r="DS2000" s="77">
        <v>1.8424608646288147E-3</v>
      </c>
      <c r="DT2000" s="77">
        <v>1.8424608646288147E-3</v>
      </c>
      <c r="DU2000" s="77">
        <v>0</v>
      </c>
      <c r="DV2000" s="77">
        <v>1.8424608646288147E-3</v>
      </c>
      <c r="DW2000" s="77">
        <v>1.8424608646288147E-3</v>
      </c>
      <c r="GE2000" s="77" t="s">
        <v>425</v>
      </c>
      <c r="GF2000" s="77" t="s">
        <v>155</v>
      </c>
      <c r="GG2000" s="77" t="s">
        <v>441</v>
      </c>
      <c r="GH2000" s="77" t="s">
        <v>432</v>
      </c>
      <c r="GI2000" s="77">
        <v>2025</v>
      </c>
      <c r="GJ2000" s="77" t="s">
        <v>301</v>
      </c>
      <c r="GK2000" s="77">
        <v>8896.5159934289077</v>
      </c>
      <c r="GL2000" s="77">
        <v>746.70105000000001</v>
      </c>
      <c r="GM2000" s="77">
        <v>2025</v>
      </c>
      <c r="GN2000" s="77" t="s">
        <v>175</v>
      </c>
      <c r="GO2000" s="77">
        <v>5.3000000000000005E-2</v>
      </c>
      <c r="GP2000" s="77">
        <v>3</v>
      </c>
      <c r="GQ2000" s="77">
        <v>0</v>
      </c>
      <c r="GR2000" s="77" t="s">
        <v>423</v>
      </c>
      <c r="GS2000" s="77">
        <v>0</v>
      </c>
      <c r="GT2000" s="77">
        <v>0</v>
      </c>
      <c r="GU2000" s="77">
        <v>0</v>
      </c>
      <c r="GV2000" s="77">
        <v>0</v>
      </c>
      <c r="GW2000" s="77">
        <v>0</v>
      </c>
      <c r="GX2000" s="77">
        <v>0</v>
      </c>
      <c r="GY2000" s="77">
        <v>5.5966209081309407E-2</v>
      </c>
      <c r="GZ2000" s="77">
        <v>497.9042741834553</v>
      </c>
    </row>
    <row r="2001" spans="98:208" x14ac:dyDescent="0.25">
      <c r="CT2001" s="77" t="s">
        <v>155</v>
      </c>
      <c r="CU2001" s="77" t="s">
        <v>463</v>
      </c>
      <c r="CV2001" s="77" t="s">
        <v>300</v>
      </c>
      <c r="CW2001" s="77">
        <v>2025</v>
      </c>
      <c r="CX2001" s="77">
        <v>0</v>
      </c>
      <c r="CY2001" s="77">
        <v>0</v>
      </c>
      <c r="CZ2001" s="77">
        <v>0</v>
      </c>
      <c r="DA2001" s="77">
        <v>0</v>
      </c>
      <c r="DB2001" s="77">
        <v>14664.637556443029</v>
      </c>
      <c r="DC2001" s="77">
        <v>233.23007680804091</v>
      </c>
      <c r="DD2001" s="77">
        <v>8896.5159934324784</v>
      </c>
      <c r="DE2001" s="77">
        <v>5534.8914862025076</v>
      </c>
      <c r="DF2001" s="77">
        <v>0</v>
      </c>
      <c r="DG2001" s="77">
        <v>0</v>
      </c>
      <c r="DH2001" s="77">
        <v>0</v>
      </c>
      <c r="DI2001" s="77">
        <v>843.29420601091101</v>
      </c>
      <c r="DJ2001" s="77">
        <v>2.1848375709164731E-6</v>
      </c>
      <c r="DL2001" s="77">
        <v>0</v>
      </c>
      <c r="DM2001" s="77">
        <v>0</v>
      </c>
      <c r="DN2001" s="77">
        <v>0</v>
      </c>
      <c r="DO2001" s="77">
        <v>0</v>
      </c>
      <c r="DP2001" s="77">
        <v>0</v>
      </c>
      <c r="DQ2001" s="77">
        <v>0</v>
      </c>
      <c r="DR2001" s="77">
        <v>0</v>
      </c>
      <c r="DS2001" s="77">
        <v>0</v>
      </c>
      <c r="DT2001" s="77">
        <v>0</v>
      </c>
      <c r="DU2001" s="77">
        <v>0</v>
      </c>
      <c r="DV2001" s="77">
        <v>1.8424608646288147E-3</v>
      </c>
      <c r="DW2001" s="77">
        <v>1.8424608646288147E-3</v>
      </c>
      <c r="GE2001" s="77" t="s">
        <v>422</v>
      </c>
      <c r="GF2001" s="77" t="s">
        <v>155</v>
      </c>
      <c r="GG2001" s="77" t="s">
        <v>441</v>
      </c>
      <c r="GH2001" s="77" t="s">
        <v>439</v>
      </c>
      <c r="GI2001" s="77">
        <v>2021</v>
      </c>
      <c r="GJ2001" s="77" t="s">
        <v>305</v>
      </c>
      <c r="GK2001" s="77">
        <v>0.69641821681222937</v>
      </c>
      <c r="GL2001" s="77">
        <v>746.70105000000001</v>
      </c>
      <c r="GM2001" s="77">
        <v>2021</v>
      </c>
      <c r="GN2001" s="77" t="s">
        <v>175</v>
      </c>
      <c r="GO2001" s="77">
        <v>0.13250000000000001</v>
      </c>
      <c r="GP2001" s="77">
        <v>3</v>
      </c>
      <c r="GQ2001" s="77">
        <v>0</v>
      </c>
      <c r="GR2001" s="77" t="s">
        <v>423</v>
      </c>
      <c r="GS2001" s="77">
        <v>0.1527377521613833</v>
      </c>
      <c r="GT2001" s="77">
        <v>0.10636935300013879</v>
      </c>
      <c r="GU2001" s="77">
        <v>0.1527377521613833</v>
      </c>
      <c r="GV2001" s="77">
        <v>0.10636935300013879</v>
      </c>
      <c r="GW2001" s="77">
        <v>0</v>
      </c>
      <c r="GX2001" s="77">
        <v>0</v>
      </c>
      <c r="GY2001" s="77">
        <v>0</v>
      </c>
      <c r="GZ2001" s="77">
        <v>0</v>
      </c>
    </row>
    <row r="2002" spans="98:208" x14ac:dyDescent="0.25">
      <c r="CT2002" s="77" t="s">
        <v>155</v>
      </c>
      <c r="CU2002" s="77" t="s">
        <v>463</v>
      </c>
      <c r="CV2002" s="77" t="s">
        <v>432</v>
      </c>
      <c r="CW2002" s="77">
        <v>2020</v>
      </c>
      <c r="CX2002" s="77">
        <v>0</v>
      </c>
      <c r="CY2002" s="77">
        <v>0</v>
      </c>
      <c r="CZ2002" s="77">
        <v>0</v>
      </c>
      <c r="DA2002" s="77">
        <v>0</v>
      </c>
      <c r="DB2002" s="77">
        <v>8807.9522308803607</v>
      </c>
      <c r="DC2002" s="77">
        <v>222.2294216279461</v>
      </c>
      <c r="DD2002" s="77">
        <v>8585.7228092524128</v>
      </c>
      <c r="DE2002" s="77">
        <v>0</v>
      </c>
      <c r="DF2002" s="77">
        <v>514.45318018036448</v>
      </c>
      <c r="DG2002" s="77">
        <v>0</v>
      </c>
      <c r="DH2002" s="77">
        <v>0</v>
      </c>
      <c r="DI2002" s="77">
        <v>0</v>
      </c>
      <c r="DJ2002" s="77">
        <v>2.5262157508000461E-6</v>
      </c>
      <c r="DL2002" s="77">
        <v>0</v>
      </c>
      <c r="DM2002" s="77">
        <v>1.2996197268208109E-3</v>
      </c>
      <c r="DN2002" s="77">
        <v>1.2996197268208109E-3</v>
      </c>
      <c r="DO2002" s="77">
        <v>0</v>
      </c>
      <c r="DP2002" s="77">
        <v>0</v>
      </c>
      <c r="DQ2002" s="77">
        <v>0</v>
      </c>
      <c r="DR2002" s="77">
        <v>0</v>
      </c>
      <c r="DS2002" s="77">
        <v>0</v>
      </c>
      <c r="DT2002" s="77">
        <v>0</v>
      </c>
      <c r="DU2002" s="77">
        <v>0</v>
      </c>
      <c r="DV2002" s="77">
        <v>0</v>
      </c>
      <c r="DW2002" s="77">
        <v>0</v>
      </c>
      <c r="GE2002" s="77" t="s">
        <v>425</v>
      </c>
      <c r="GF2002" s="77" t="s">
        <v>155</v>
      </c>
      <c r="GG2002" s="77" t="s">
        <v>441</v>
      </c>
      <c r="GH2002" s="77" t="s">
        <v>439</v>
      </c>
      <c r="GI2002" s="77">
        <v>2021</v>
      </c>
      <c r="GJ2002" s="77" t="s">
        <v>301</v>
      </c>
      <c r="GK2002" s="77">
        <v>2.94196415228103</v>
      </c>
      <c r="GL2002" s="77">
        <v>746.70105000000001</v>
      </c>
      <c r="GM2002" s="77">
        <v>2021</v>
      </c>
      <c r="GN2002" s="77" t="s">
        <v>175</v>
      </c>
      <c r="GO2002" s="77">
        <v>5.3000000000000005E-2</v>
      </c>
      <c r="GP2002" s="77">
        <v>3</v>
      </c>
      <c r="GQ2002" s="77">
        <v>0</v>
      </c>
      <c r="GR2002" s="77" t="s">
        <v>423</v>
      </c>
      <c r="GS2002" s="77">
        <v>5.5966209081309407E-2</v>
      </c>
      <c r="GT2002" s="77">
        <v>0.16465058085627732</v>
      </c>
      <c r="GU2002" s="77">
        <v>5.5966209081309407E-2</v>
      </c>
      <c r="GV2002" s="77">
        <v>0.16465058085627732</v>
      </c>
      <c r="GW2002" s="77">
        <v>0</v>
      </c>
      <c r="GX2002" s="77">
        <v>0</v>
      </c>
      <c r="GY2002" s="77">
        <v>0</v>
      </c>
      <c r="GZ2002" s="77">
        <v>0</v>
      </c>
    </row>
    <row r="2003" spans="98:208" x14ac:dyDescent="0.25">
      <c r="CT2003" s="77" t="s">
        <v>155</v>
      </c>
      <c r="CU2003" s="77" t="s">
        <v>463</v>
      </c>
      <c r="CV2003" s="77" t="s">
        <v>432</v>
      </c>
      <c r="CW2003" s="77">
        <v>2021</v>
      </c>
      <c r="CX2003" s="77">
        <v>0</v>
      </c>
      <c r="CY2003" s="77">
        <v>0</v>
      </c>
      <c r="CZ2003" s="77">
        <v>0</v>
      </c>
      <c r="DA2003" s="77">
        <v>0</v>
      </c>
      <c r="DB2003" s="77">
        <v>8807.9522308803607</v>
      </c>
      <c r="DC2003" s="77">
        <v>222.2294216279461</v>
      </c>
      <c r="DD2003" s="77">
        <v>8585.7228092524128</v>
      </c>
      <c r="DE2003" s="77">
        <v>0</v>
      </c>
      <c r="DF2003" s="77">
        <v>514.45318018036448</v>
      </c>
      <c r="DG2003" s="77">
        <v>514.45318018036448</v>
      </c>
      <c r="DH2003" s="77">
        <v>0</v>
      </c>
      <c r="DI2003" s="77">
        <v>0</v>
      </c>
      <c r="DJ2003" s="77">
        <v>2.5262157508000461E-6</v>
      </c>
      <c r="DL2003" s="77">
        <v>0</v>
      </c>
      <c r="DM2003" s="77">
        <v>1.2996197268208109E-3</v>
      </c>
      <c r="DN2003" s="77">
        <v>1.2996197268208109E-3</v>
      </c>
      <c r="DO2003" s="77">
        <v>0</v>
      </c>
      <c r="DP2003" s="77">
        <v>1.2996197268208109E-3</v>
      </c>
      <c r="DQ2003" s="77">
        <v>1.2996197268208109E-3</v>
      </c>
      <c r="DR2003" s="77">
        <v>0</v>
      </c>
      <c r="DS2003" s="77">
        <v>0</v>
      </c>
      <c r="DT2003" s="77">
        <v>0</v>
      </c>
      <c r="DU2003" s="77">
        <v>0</v>
      </c>
      <c r="DV2003" s="77">
        <v>0</v>
      </c>
      <c r="DW2003" s="77">
        <v>0</v>
      </c>
      <c r="GE2003" s="77" t="s">
        <v>427</v>
      </c>
      <c r="GF2003" s="77" t="s">
        <v>155</v>
      </c>
      <c r="GG2003" s="77" t="s">
        <v>441</v>
      </c>
      <c r="GH2003" s="77" t="s">
        <v>439</v>
      </c>
      <c r="GI2003" s="77">
        <v>2021</v>
      </c>
      <c r="GJ2003" s="77" t="s">
        <v>303</v>
      </c>
      <c r="GK2003" s="77">
        <v>1.6021759622082941</v>
      </c>
      <c r="GL2003" s="77">
        <v>746.70105000000001</v>
      </c>
      <c r="GM2003" s="77">
        <v>2021</v>
      </c>
      <c r="GN2003" s="77" t="s">
        <v>175</v>
      </c>
      <c r="GO2003" s="77">
        <v>5.3000000000000005E-2</v>
      </c>
      <c r="GP2003" s="77">
        <v>3</v>
      </c>
      <c r="GQ2003" s="77">
        <v>0</v>
      </c>
      <c r="GR2003" s="77" t="s">
        <v>423</v>
      </c>
      <c r="GS2003" s="77">
        <v>5.5966209081309407E-2</v>
      </c>
      <c r="GT2003" s="77">
        <v>8.9667714885997465E-2</v>
      </c>
      <c r="GU2003" s="77">
        <v>5.5966209081309407E-2</v>
      </c>
      <c r="GV2003" s="77">
        <v>8.9667714885997465E-2</v>
      </c>
      <c r="GW2003" s="77">
        <v>0</v>
      </c>
      <c r="GX2003" s="77">
        <v>0</v>
      </c>
      <c r="GY2003" s="77">
        <v>0</v>
      </c>
      <c r="GZ2003" s="77">
        <v>0</v>
      </c>
    </row>
    <row r="2004" spans="98:208" x14ac:dyDescent="0.25">
      <c r="CT2004" s="77" t="s">
        <v>155</v>
      </c>
      <c r="CU2004" s="77" t="s">
        <v>463</v>
      </c>
      <c r="CV2004" s="77" t="s">
        <v>432</v>
      </c>
      <c r="CW2004" s="77">
        <v>2022</v>
      </c>
      <c r="CX2004" s="77">
        <v>0</v>
      </c>
      <c r="CY2004" s="77">
        <v>0</v>
      </c>
      <c r="CZ2004" s="77">
        <v>0</v>
      </c>
      <c r="DA2004" s="77">
        <v>0</v>
      </c>
      <c r="DB2004" s="77">
        <v>8807.9522308803607</v>
      </c>
      <c r="DC2004" s="77">
        <v>222.2294216279461</v>
      </c>
      <c r="DD2004" s="77">
        <v>8585.7228092524128</v>
      </c>
      <c r="DE2004" s="77">
        <v>0</v>
      </c>
      <c r="DF2004" s="77">
        <v>514.45318018036448</v>
      </c>
      <c r="DG2004" s="77">
        <v>514.45318018036448</v>
      </c>
      <c r="DH2004" s="77">
        <v>514.45318018036448</v>
      </c>
      <c r="DI2004" s="77">
        <v>0</v>
      </c>
      <c r="DJ2004" s="77">
        <v>2.5262157508000461E-6</v>
      </c>
      <c r="DL2004" s="77">
        <v>0</v>
      </c>
      <c r="DM2004" s="77">
        <v>1.2996197268208109E-3</v>
      </c>
      <c r="DN2004" s="77">
        <v>1.2996197268208109E-3</v>
      </c>
      <c r="DO2004" s="77">
        <v>0</v>
      </c>
      <c r="DP2004" s="77">
        <v>1.2996197268208109E-3</v>
      </c>
      <c r="DQ2004" s="77">
        <v>1.2996197268208109E-3</v>
      </c>
      <c r="DR2004" s="77">
        <v>0</v>
      </c>
      <c r="DS2004" s="77">
        <v>1.2996197268208109E-3</v>
      </c>
      <c r="DT2004" s="77">
        <v>1.2996197268208109E-3</v>
      </c>
      <c r="DU2004" s="77">
        <v>0</v>
      </c>
      <c r="DV2004" s="77">
        <v>0</v>
      </c>
      <c r="DW2004" s="77">
        <v>0</v>
      </c>
      <c r="GE2004" s="77" t="s">
        <v>422</v>
      </c>
      <c r="GF2004" s="77" t="s">
        <v>155</v>
      </c>
      <c r="GG2004" s="77" t="s">
        <v>441</v>
      </c>
      <c r="GH2004" s="77" t="s">
        <v>439</v>
      </c>
      <c r="GI2004" s="77">
        <v>2022</v>
      </c>
      <c r="GJ2004" s="77" t="s">
        <v>305</v>
      </c>
      <c r="GK2004" s="77">
        <v>0.69641821681222937</v>
      </c>
      <c r="GL2004" s="77">
        <v>746.70105000000001</v>
      </c>
      <c r="GM2004" s="77">
        <v>2022</v>
      </c>
      <c r="GN2004" s="77" t="s">
        <v>175</v>
      </c>
      <c r="GO2004" s="77">
        <v>0.13250000000000001</v>
      </c>
      <c r="GP2004" s="77">
        <v>3</v>
      </c>
      <c r="GQ2004" s="77">
        <v>0</v>
      </c>
      <c r="GR2004" s="77" t="s">
        <v>423</v>
      </c>
      <c r="GS2004" s="77">
        <v>0.1527377521613833</v>
      </c>
      <c r="GT2004" s="77">
        <v>0.10636935300013879</v>
      </c>
      <c r="GU2004" s="77">
        <v>0.1527377521613833</v>
      </c>
      <c r="GV2004" s="77">
        <v>0.10636935300013879</v>
      </c>
      <c r="GW2004" s="77">
        <v>0.1527377521613833</v>
      </c>
      <c r="GX2004" s="77">
        <v>0.10636935300013879</v>
      </c>
      <c r="GY2004" s="77">
        <v>0</v>
      </c>
      <c r="GZ2004" s="77">
        <v>0</v>
      </c>
    </row>
    <row r="2005" spans="98:208" x14ac:dyDescent="0.25">
      <c r="CT2005" s="77" t="s">
        <v>155</v>
      </c>
      <c r="CU2005" s="77" t="s">
        <v>463</v>
      </c>
      <c r="CV2005" s="77" t="s">
        <v>432</v>
      </c>
      <c r="CW2005" s="77">
        <v>2023</v>
      </c>
      <c r="CX2005" s="77">
        <v>0</v>
      </c>
      <c r="CY2005" s="77">
        <v>0</v>
      </c>
      <c r="CZ2005" s="77">
        <v>0</v>
      </c>
      <c r="DA2005" s="77">
        <v>0</v>
      </c>
      <c r="DB2005" s="77">
        <v>9129.7460702412845</v>
      </c>
      <c r="DC2005" s="77">
        <v>233.23007680806001</v>
      </c>
      <c r="DD2005" s="77">
        <v>8896.5159934332241</v>
      </c>
      <c r="DE2005" s="77">
        <v>0</v>
      </c>
      <c r="DF2005" s="77">
        <v>0</v>
      </c>
      <c r="DG2005" s="77">
        <v>533.52731185178675</v>
      </c>
      <c r="DH2005" s="77">
        <v>533.52731185178675</v>
      </c>
      <c r="DI2005" s="77">
        <v>533.52731185178675</v>
      </c>
      <c r="DJ2005" s="77">
        <v>2.5262157508000461E-6</v>
      </c>
      <c r="DL2005" s="77">
        <v>0</v>
      </c>
      <c r="DM2005" s="77">
        <v>0</v>
      </c>
      <c r="DN2005" s="77">
        <v>0</v>
      </c>
      <c r="DO2005" s="77">
        <v>0</v>
      </c>
      <c r="DP2005" s="77">
        <v>1.3478050986819917E-3</v>
      </c>
      <c r="DQ2005" s="77">
        <v>1.3478050986819917E-3</v>
      </c>
      <c r="DR2005" s="77">
        <v>0</v>
      </c>
      <c r="DS2005" s="77">
        <v>1.3478050986819917E-3</v>
      </c>
      <c r="DT2005" s="77">
        <v>1.3478050986819917E-3</v>
      </c>
      <c r="DU2005" s="77">
        <v>0</v>
      </c>
      <c r="DV2005" s="77">
        <v>1.3478050986819917E-3</v>
      </c>
      <c r="DW2005" s="77">
        <v>1.3478050986819917E-3</v>
      </c>
      <c r="GE2005" s="77" t="s">
        <v>425</v>
      </c>
      <c r="GF2005" s="77" t="s">
        <v>155</v>
      </c>
      <c r="GG2005" s="77" t="s">
        <v>441</v>
      </c>
      <c r="GH2005" s="77" t="s">
        <v>439</v>
      </c>
      <c r="GI2005" s="77">
        <v>2022</v>
      </c>
      <c r="GJ2005" s="77" t="s">
        <v>301</v>
      </c>
      <c r="GK2005" s="77">
        <v>2.94196415228103</v>
      </c>
      <c r="GL2005" s="77">
        <v>746.70105000000001</v>
      </c>
      <c r="GM2005" s="77">
        <v>2022</v>
      </c>
      <c r="GN2005" s="77" t="s">
        <v>175</v>
      </c>
      <c r="GO2005" s="77">
        <v>5.3000000000000005E-2</v>
      </c>
      <c r="GP2005" s="77">
        <v>3</v>
      </c>
      <c r="GQ2005" s="77">
        <v>0</v>
      </c>
      <c r="GR2005" s="77" t="s">
        <v>423</v>
      </c>
      <c r="GS2005" s="77">
        <v>5.5966209081309407E-2</v>
      </c>
      <c r="GT2005" s="77">
        <v>0.16465058085627732</v>
      </c>
      <c r="GU2005" s="77">
        <v>5.5966209081309407E-2</v>
      </c>
      <c r="GV2005" s="77">
        <v>0.16465058085627732</v>
      </c>
      <c r="GW2005" s="77">
        <v>5.5966209081309407E-2</v>
      </c>
      <c r="GX2005" s="77">
        <v>0.16465058085627732</v>
      </c>
      <c r="GY2005" s="77">
        <v>0</v>
      </c>
      <c r="GZ2005" s="77">
        <v>0</v>
      </c>
    </row>
    <row r="2006" spans="98:208" x14ac:dyDescent="0.25">
      <c r="CT2006" s="77" t="s">
        <v>155</v>
      </c>
      <c r="CU2006" s="77" t="s">
        <v>463</v>
      </c>
      <c r="CV2006" s="77" t="s">
        <v>432</v>
      </c>
      <c r="CW2006" s="77">
        <v>2024</v>
      </c>
      <c r="CX2006" s="77">
        <v>0</v>
      </c>
      <c r="CY2006" s="77">
        <v>0</v>
      </c>
      <c r="CZ2006" s="77">
        <v>0</v>
      </c>
      <c r="DA2006" s="77">
        <v>0</v>
      </c>
      <c r="DB2006" s="77">
        <v>9129.7460702412845</v>
      </c>
      <c r="DC2006" s="77">
        <v>233.23007680806001</v>
      </c>
      <c r="DD2006" s="77">
        <v>8896.5159934332241</v>
      </c>
      <c r="DE2006" s="77">
        <v>0</v>
      </c>
      <c r="DF2006" s="77">
        <v>0</v>
      </c>
      <c r="DG2006" s="77">
        <v>0</v>
      </c>
      <c r="DH2006" s="77">
        <v>533.52731185178675</v>
      </c>
      <c r="DI2006" s="77">
        <v>533.52731185178675</v>
      </c>
      <c r="DJ2006" s="77">
        <v>2.5262157508000461E-6</v>
      </c>
      <c r="DL2006" s="77">
        <v>0</v>
      </c>
      <c r="DM2006" s="77">
        <v>0</v>
      </c>
      <c r="DN2006" s="77">
        <v>0</v>
      </c>
      <c r="DO2006" s="77">
        <v>0</v>
      </c>
      <c r="DP2006" s="77">
        <v>0</v>
      </c>
      <c r="DQ2006" s="77">
        <v>0</v>
      </c>
      <c r="DR2006" s="77">
        <v>0</v>
      </c>
      <c r="DS2006" s="77">
        <v>1.3478050986819917E-3</v>
      </c>
      <c r="DT2006" s="77">
        <v>1.3478050986819917E-3</v>
      </c>
      <c r="DU2006" s="77">
        <v>0</v>
      </c>
      <c r="DV2006" s="77">
        <v>1.3478050986819917E-3</v>
      </c>
      <c r="DW2006" s="77">
        <v>1.3478050986819917E-3</v>
      </c>
      <c r="GE2006" s="77" t="s">
        <v>427</v>
      </c>
      <c r="GF2006" s="77" t="s">
        <v>155</v>
      </c>
      <c r="GG2006" s="77" t="s">
        <v>441</v>
      </c>
      <c r="GH2006" s="77" t="s">
        <v>439</v>
      </c>
      <c r="GI2006" s="77">
        <v>2022</v>
      </c>
      <c r="GJ2006" s="77" t="s">
        <v>303</v>
      </c>
      <c r="GK2006" s="77">
        <v>1.6021759622082941</v>
      </c>
      <c r="GL2006" s="77">
        <v>746.70105000000001</v>
      </c>
      <c r="GM2006" s="77">
        <v>2022</v>
      </c>
      <c r="GN2006" s="77" t="s">
        <v>175</v>
      </c>
      <c r="GO2006" s="77">
        <v>5.3000000000000005E-2</v>
      </c>
      <c r="GP2006" s="77">
        <v>3</v>
      </c>
      <c r="GQ2006" s="77">
        <v>0</v>
      </c>
      <c r="GR2006" s="77" t="s">
        <v>423</v>
      </c>
      <c r="GS2006" s="77">
        <v>5.5966209081309407E-2</v>
      </c>
      <c r="GT2006" s="77">
        <v>8.9667714885997465E-2</v>
      </c>
      <c r="GU2006" s="77">
        <v>5.5966209081309407E-2</v>
      </c>
      <c r="GV2006" s="77">
        <v>8.9667714885997465E-2</v>
      </c>
      <c r="GW2006" s="77">
        <v>5.5966209081309407E-2</v>
      </c>
      <c r="GX2006" s="77">
        <v>8.9667714885997465E-2</v>
      </c>
      <c r="GY2006" s="77">
        <v>0</v>
      </c>
      <c r="GZ2006" s="77">
        <v>0</v>
      </c>
    </row>
    <row r="2007" spans="98:208" x14ac:dyDescent="0.25">
      <c r="CT2007" s="77" t="s">
        <v>155</v>
      </c>
      <c r="CU2007" s="77" t="s">
        <v>463</v>
      </c>
      <c r="CV2007" s="77" t="s">
        <v>432</v>
      </c>
      <c r="CW2007" s="77">
        <v>2025</v>
      </c>
      <c r="CX2007" s="77">
        <v>0</v>
      </c>
      <c r="CY2007" s="77">
        <v>0</v>
      </c>
      <c r="CZ2007" s="77">
        <v>0</v>
      </c>
      <c r="DA2007" s="77">
        <v>0</v>
      </c>
      <c r="DB2007" s="77">
        <v>9129.7460702412845</v>
      </c>
      <c r="DC2007" s="77">
        <v>233.23007680806001</v>
      </c>
      <c r="DD2007" s="77">
        <v>8896.5159934332241</v>
      </c>
      <c r="DE2007" s="77">
        <v>0</v>
      </c>
      <c r="DF2007" s="77">
        <v>0</v>
      </c>
      <c r="DG2007" s="77">
        <v>0</v>
      </c>
      <c r="DH2007" s="77">
        <v>0</v>
      </c>
      <c r="DI2007" s="77">
        <v>533.52731185178675</v>
      </c>
      <c r="DJ2007" s="77">
        <v>2.5262157508000461E-6</v>
      </c>
      <c r="DL2007" s="77">
        <v>0</v>
      </c>
      <c r="DM2007" s="77">
        <v>0</v>
      </c>
      <c r="DN2007" s="77">
        <v>0</v>
      </c>
      <c r="DO2007" s="77">
        <v>0</v>
      </c>
      <c r="DP2007" s="77">
        <v>0</v>
      </c>
      <c r="DQ2007" s="77">
        <v>0</v>
      </c>
      <c r="DR2007" s="77">
        <v>0</v>
      </c>
      <c r="DS2007" s="77">
        <v>0</v>
      </c>
      <c r="DT2007" s="77">
        <v>0</v>
      </c>
      <c r="DU2007" s="77">
        <v>0</v>
      </c>
      <c r="DV2007" s="77">
        <v>1.3478050986819917E-3</v>
      </c>
      <c r="DW2007" s="77">
        <v>1.3478050986819917E-3</v>
      </c>
      <c r="GE2007" s="77" t="s">
        <v>422</v>
      </c>
      <c r="GF2007" s="77" t="s">
        <v>155</v>
      </c>
      <c r="GG2007" s="77" t="s">
        <v>441</v>
      </c>
      <c r="GH2007" s="77" t="s">
        <v>439</v>
      </c>
      <c r="GI2007" s="77">
        <v>2023</v>
      </c>
      <c r="GJ2007" s="77" t="s">
        <v>305</v>
      </c>
      <c r="GK2007" s="77">
        <v>0.71896016785821448</v>
      </c>
      <c r="GL2007" s="77">
        <v>746.70105000000001</v>
      </c>
      <c r="GM2007" s="77">
        <v>2023</v>
      </c>
      <c r="GN2007" s="77" t="s">
        <v>175</v>
      </c>
      <c r="GO2007" s="77">
        <v>0.13250000000000001</v>
      </c>
      <c r="GP2007" s="77">
        <v>3</v>
      </c>
      <c r="GQ2007" s="77">
        <v>0</v>
      </c>
      <c r="GR2007" s="77" t="s">
        <v>423</v>
      </c>
      <c r="GS2007" s="77">
        <v>0</v>
      </c>
      <c r="GT2007" s="77">
        <v>0</v>
      </c>
      <c r="GU2007" s="77">
        <v>0.1527377521613833</v>
      </c>
      <c r="GV2007" s="77">
        <v>0.1098123599322345</v>
      </c>
      <c r="GW2007" s="77">
        <v>0.1527377521613833</v>
      </c>
      <c r="GX2007" s="77">
        <v>0.1098123599322345</v>
      </c>
      <c r="GY2007" s="77">
        <v>0.1527377521613833</v>
      </c>
      <c r="GZ2007" s="77">
        <v>0.1098123599322345</v>
      </c>
    </row>
    <row r="2008" spans="98:208" x14ac:dyDescent="0.25">
      <c r="CT2008" s="77" t="s">
        <v>155</v>
      </c>
      <c r="CU2008" s="77" t="s">
        <v>463</v>
      </c>
      <c r="CV2008" s="77" t="s">
        <v>439</v>
      </c>
      <c r="CW2008" s="77">
        <v>2020</v>
      </c>
      <c r="CX2008" s="77">
        <v>0</v>
      </c>
      <c r="CY2008" s="77">
        <v>0</v>
      </c>
      <c r="CZ2008" s="77">
        <v>0</v>
      </c>
      <c r="DA2008" s="77">
        <v>0</v>
      </c>
      <c r="DB2008" s="77">
        <v>5.2405583313016191</v>
      </c>
      <c r="DC2008" s="77">
        <v>0.69641821681222271</v>
      </c>
      <c r="DD2008" s="77">
        <v>2.94196415228109</v>
      </c>
      <c r="DE2008" s="77">
        <v>1.6021759622083069</v>
      </c>
      <c r="DF2008" s="77">
        <v>0.3606876487424166</v>
      </c>
      <c r="DG2008" s="77">
        <v>0</v>
      </c>
      <c r="DH2008" s="77">
        <v>0</v>
      </c>
      <c r="DI2008" s="77">
        <v>0</v>
      </c>
      <c r="DJ2008" s="77">
        <v>2.6462684667787229E-5</v>
      </c>
      <c r="DL2008" s="77">
        <v>0</v>
      </c>
      <c r="DM2008" s="77">
        <v>9.5447635122361742E-6</v>
      </c>
      <c r="DN2008" s="77">
        <v>9.5447635122361742E-6</v>
      </c>
      <c r="DO2008" s="77">
        <v>0</v>
      </c>
      <c r="DP2008" s="77">
        <v>0</v>
      </c>
      <c r="DQ2008" s="77">
        <v>0</v>
      </c>
      <c r="DR2008" s="77">
        <v>0</v>
      </c>
      <c r="DS2008" s="77">
        <v>0</v>
      </c>
      <c r="DT2008" s="77">
        <v>0</v>
      </c>
      <c r="DU2008" s="77">
        <v>0</v>
      </c>
      <c r="DV2008" s="77">
        <v>0</v>
      </c>
      <c r="DW2008" s="77">
        <v>0</v>
      </c>
      <c r="GE2008" s="77" t="s">
        <v>425</v>
      </c>
      <c r="GF2008" s="77" t="s">
        <v>155</v>
      </c>
      <c r="GG2008" s="77" t="s">
        <v>441</v>
      </c>
      <c r="GH2008" s="77" t="s">
        <v>439</v>
      </c>
      <c r="GI2008" s="77">
        <v>2023</v>
      </c>
      <c r="GJ2008" s="77" t="s">
        <v>301</v>
      </c>
      <c r="GK2008" s="77">
        <v>3.0714971986151141</v>
      </c>
      <c r="GL2008" s="77">
        <v>746.70105000000001</v>
      </c>
      <c r="GM2008" s="77">
        <v>2023</v>
      </c>
      <c r="GN2008" s="77" t="s">
        <v>175</v>
      </c>
      <c r="GO2008" s="77">
        <v>5.3000000000000005E-2</v>
      </c>
      <c r="GP2008" s="77">
        <v>3</v>
      </c>
      <c r="GQ2008" s="77">
        <v>0</v>
      </c>
      <c r="GR2008" s="77" t="s">
        <v>423</v>
      </c>
      <c r="GS2008" s="77">
        <v>0</v>
      </c>
      <c r="GT2008" s="77">
        <v>0</v>
      </c>
      <c r="GU2008" s="77">
        <v>5.5966209081309407E-2</v>
      </c>
      <c r="GV2008" s="77">
        <v>0.17190005441034961</v>
      </c>
      <c r="GW2008" s="77">
        <v>5.5966209081309407E-2</v>
      </c>
      <c r="GX2008" s="77">
        <v>0.17190005441034961</v>
      </c>
      <c r="GY2008" s="77">
        <v>5.5966209081309407E-2</v>
      </c>
      <c r="GZ2008" s="77">
        <v>0.17190005441034961</v>
      </c>
    </row>
    <row r="2009" spans="98:208" x14ac:dyDescent="0.25">
      <c r="CT2009" s="77" t="s">
        <v>155</v>
      </c>
      <c r="CU2009" s="77" t="s">
        <v>463</v>
      </c>
      <c r="CV2009" s="77" t="s">
        <v>439</v>
      </c>
      <c r="CW2009" s="77">
        <v>2021</v>
      </c>
      <c r="CX2009" s="77">
        <v>0</v>
      </c>
      <c r="CY2009" s="77">
        <v>0</v>
      </c>
      <c r="CZ2009" s="77">
        <v>0</v>
      </c>
      <c r="DA2009" s="77">
        <v>0</v>
      </c>
      <c r="DB2009" s="77">
        <v>5.2405583313016191</v>
      </c>
      <c r="DC2009" s="77">
        <v>0.69641821681222271</v>
      </c>
      <c r="DD2009" s="77">
        <v>2.94196415228109</v>
      </c>
      <c r="DE2009" s="77">
        <v>1.6021759622083069</v>
      </c>
      <c r="DF2009" s="77">
        <v>0.3606876487424166</v>
      </c>
      <c r="DG2009" s="77">
        <v>0.3606876487424166</v>
      </c>
      <c r="DH2009" s="77">
        <v>0</v>
      </c>
      <c r="DI2009" s="77">
        <v>0</v>
      </c>
      <c r="DJ2009" s="77">
        <v>2.6462684667787229E-5</v>
      </c>
      <c r="DL2009" s="77">
        <v>0</v>
      </c>
      <c r="DM2009" s="77">
        <v>9.5447635122361742E-6</v>
      </c>
      <c r="DN2009" s="77">
        <v>9.5447635122361742E-6</v>
      </c>
      <c r="DO2009" s="77">
        <v>0</v>
      </c>
      <c r="DP2009" s="77">
        <v>9.5447635122361742E-6</v>
      </c>
      <c r="DQ2009" s="77">
        <v>9.5447635122361742E-6</v>
      </c>
      <c r="DR2009" s="77">
        <v>0</v>
      </c>
      <c r="DS2009" s="77">
        <v>0</v>
      </c>
      <c r="DT2009" s="77">
        <v>0</v>
      </c>
      <c r="DU2009" s="77">
        <v>0</v>
      </c>
      <c r="DV2009" s="77">
        <v>0</v>
      </c>
      <c r="DW2009" s="77">
        <v>0</v>
      </c>
      <c r="GE2009" s="77" t="s">
        <v>427</v>
      </c>
      <c r="GF2009" s="77" t="s">
        <v>155</v>
      </c>
      <c r="GG2009" s="77" t="s">
        <v>441</v>
      </c>
      <c r="GH2009" s="77" t="s">
        <v>439</v>
      </c>
      <c r="GI2009" s="77">
        <v>2023</v>
      </c>
      <c r="GJ2009" s="77" t="s">
        <v>303</v>
      </c>
      <c r="GK2009" s="77">
        <v>1.684577240534455</v>
      </c>
      <c r="GL2009" s="77">
        <v>746.70105000000001</v>
      </c>
      <c r="GM2009" s="77">
        <v>2023</v>
      </c>
      <c r="GN2009" s="77" t="s">
        <v>175</v>
      </c>
      <c r="GO2009" s="77">
        <v>5.3000000000000005E-2</v>
      </c>
      <c r="GP2009" s="77">
        <v>3</v>
      </c>
      <c r="GQ2009" s="77">
        <v>0</v>
      </c>
      <c r="GR2009" s="77" t="s">
        <v>423</v>
      </c>
      <c r="GS2009" s="77">
        <v>0</v>
      </c>
      <c r="GT2009" s="77">
        <v>0</v>
      </c>
      <c r="GU2009" s="77">
        <v>5.5966209081309407E-2</v>
      </c>
      <c r="GV2009" s="77">
        <v>9.4279402057366554E-2</v>
      </c>
      <c r="GW2009" s="77">
        <v>5.5966209081309407E-2</v>
      </c>
      <c r="GX2009" s="77">
        <v>9.4279402057366554E-2</v>
      </c>
      <c r="GY2009" s="77">
        <v>5.5966209081309407E-2</v>
      </c>
      <c r="GZ2009" s="77">
        <v>9.4279402057366554E-2</v>
      </c>
    </row>
    <row r="2010" spans="98:208" x14ac:dyDescent="0.25">
      <c r="CT2010" s="77" t="s">
        <v>155</v>
      </c>
      <c r="CU2010" s="77" t="s">
        <v>463</v>
      </c>
      <c r="CV2010" s="77" t="s">
        <v>439</v>
      </c>
      <c r="CW2010" s="77">
        <v>2022</v>
      </c>
      <c r="CX2010" s="77">
        <v>0</v>
      </c>
      <c r="CY2010" s="77">
        <v>0</v>
      </c>
      <c r="CZ2010" s="77">
        <v>0</v>
      </c>
      <c r="DA2010" s="77">
        <v>0</v>
      </c>
      <c r="DB2010" s="77">
        <v>5.2405583313016191</v>
      </c>
      <c r="DC2010" s="77">
        <v>0.69641821681222271</v>
      </c>
      <c r="DD2010" s="77">
        <v>2.94196415228109</v>
      </c>
      <c r="DE2010" s="77">
        <v>1.6021759622083069</v>
      </c>
      <c r="DF2010" s="77">
        <v>0.3606876487424166</v>
      </c>
      <c r="DG2010" s="77">
        <v>0.3606876487424166</v>
      </c>
      <c r="DH2010" s="77">
        <v>0.3606876487424166</v>
      </c>
      <c r="DI2010" s="77">
        <v>0</v>
      </c>
      <c r="DJ2010" s="77">
        <v>2.6462684667787229E-5</v>
      </c>
      <c r="DL2010" s="77">
        <v>0</v>
      </c>
      <c r="DM2010" s="77">
        <v>9.5447635122361742E-6</v>
      </c>
      <c r="DN2010" s="77">
        <v>9.5447635122361742E-6</v>
      </c>
      <c r="DO2010" s="77">
        <v>0</v>
      </c>
      <c r="DP2010" s="77">
        <v>9.5447635122361742E-6</v>
      </c>
      <c r="DQ2010" s="77">
        <v>9.5447635122361742E-6</v>
      </c>
      <c r="DR2010" s="77">
        <v>0</v>
      </c>
      <c r="DS2010" s="77">
        <v>9.5447635122361742E-6</v>
      </c>
      <c r="DT2010" s="77">
        <v>9.5447635122361742E-6</v>
      </c>
      <c r="DU2010" s="77">
        <v>0</v>
      </c>
      <c r="DV2010" s="77">
        <v>0</v>
      </c>
      <c r="DW2010" s="77">
        <v>0</v>
      </c>
      <c r="GE2010" s="77" t="s">
        <v>422</v>
      </c>
      <c r="GF2010" s="77" t="s">
        <v>155</v>
      </c>
      <c r="GG2010" s="77" t="s">
        <v>441</v>
      </c>
      <c r="GH2010" s="77" t="s">
        <v>439</v>
      </c>
      <c r="GI2010" s="77">
        <v>2024</v>
      </c>
      <c r="GJ2010" s="77" t="s">
        <v>305</v>
      </c>
      <c r="GK2010" s="77">
        <v>0.71896016785821448</v>
      </c>
      <c r="GL2010" s="77">
        <v>746.70105000000001</v>
      </c>
      <c r="GM2010" s="77">
        <v>2024</v>
      </c>
      <c r="GN2010" s="77" t="s">
        <v>175</v>
      </c>
      <c r="GO2010" s="77">
        <v>0.13250000000000001</v>
      </c>
      <c r="GP2010" s="77">
        <v>3</v>
      </c>
      <c r="GQ2010" s="77">
        <v>0</v>
      </c>
      <c r="GR2010" s="77" t="s">
        <v>423</v>
      </c>
      <c r="GS2010" s="77">
        <v>0</v>
      </c>
      <c r="GT2010" s="77">
        <v>0</v>
      </c>
      <c r="GU2010" s="77">
        <v>0</v>
      </c>
      <c r="GV2010" s="77">
        <v>0</v>
      </c>
      <c r="GW2010" s="77">
        <v>0.1527377521613833</v>
      </c>
      <c r="GX2010" s="77">
        <v>0.1098123599322345</v>
      </c>
      <c r="GY2010" s="77">
        <v>0.1527377521613833</v>
      </c>
      <c r="GZ2010" s="77">
        <v>0.1098123599322345</v>
      </c>
    </row>
    <row r="2011" spans="98:208" x14ac:dyDescent="0.25">
      <c r="CT2011" s="77" t="s">
        <v>155</v>
      </c>
      <c r="CU2011" s="77" t="s">
        <v>463</v>
      </c>
      <c r="CV2011" s="77" t="s">
        <v>439</v>
      </c>
      <c r="CW2011" s="77">
        <v>2023</v>
      </c>
      <c r="CX2011" s="77">
        <v>0</v>
      </c>
      <c r="CY2011" s="77">
        <v>0</v>
      </c>
      <c r="CZ2011" s="77">
        <v>0</v>
      </c>
      <c r="DA2011" s="77">
        <v>0</v>
      </c>
      <c r="DB2011" s="77">
        <v>5.4750346070078981</v>
      </c>
      <c r="DC2011" s="77">
        <v>0.71896016785819317</v>
      </c>
      <c r="DD2011" s="77">
        <v>3.0714971986151518</v>
      </c>
      <c r="DE2011" s="77">
        <v>1.684577240534443</v>
      </c>
      <c r="DF2011" s="77">
        <v>0</v>
      </c>
      <c r="DG2011" s="77">
        <v>0.37599181639994889</v>
      </c>
      <c r="DH2011" s="77">
        <v>0.37599181639994889</v>
      </c>
      <c r="DI2011" s="77">
        <v>0.37599181639994889</v>
      </c>
      <c r="DJ2011" s="77">
        <v>2.6462684667787229E-5</v>
      </c>
      <c r="DL2011" s="77">
        <v>0</v>
      </c>
      <c r="DM2011" s="77">
        <v>0</v>
      </c>
      <c r="DN2011" s="77">
        <v>0</v>
      </c>
      <c r="DO2011" s="77">
        <v>0</v>
      </c>
      <c r="DP2011" s="77">
        <v>9.949752875060398E-6</v>
      </c>
      <c r="DQ2011" s="77">
        <v>9.949752875060398E-6</v>
      </c>
      <c r="DR2011" s="77">
        <v>0</v>
      </c>
      <c r="DS2011" s="77">
        <v>9.949752875060398E-6</v>
      </c>
      <c r="DT2011" s="77">
        <v>9.949752875060398E-6</v>
      </c>
      <c r="DU2011" s="77">
        <v>0</v>
      </c>
      <c r="DV2011" s="77">
        <v>9.949752875060398E-6</v>
      </c>
      <c r="DW2011" s="77">
        <v>9.949752875060398E-6</v>
      </c>
      <c r="GE2011" s="77" t="s">
        <v>425</v>
      </c>
      <c r="GF2011" s="77" t="s">
        <v>155</v>
      </c>
      <c r="GG2011" s="77" t="s">
        <v>441</v>
      </c>
      <c r="GH2011" s="77" t="s">
        <v>439</v>
      </c>
      <c r="GI2011" s="77">
        <v>2024</v>
      </c>
      <c r="GJ2011" s="77" t="s">
        <v>301</v>
      </c>
      <c r="GK2011" s="77">
        <v>3.0714971986151141</v>
      </c>
      <c r="GL2011" s="77">
        <v>746.70105000000001</v>
      </c>
      <c r="GM2011" s="77">
        <v>2024</v>
      </c>
      <c r="GN2011" s="77" t="s">
        <v>175</v>
      </c>
      <c r="GO2011" s="77">
        <v>5.3000000000000005E-2</v>
      </c>
      <c r="GP2011" s="77">
        <v>3</v>
      </c>
      <c r="GQ2011" s="77">
        <v>0</v>
      </c>
      <c r="GR2011" s="77" t="s">
        <v>423</v>
      </c>
      <c r="GS2011" s="77">
        <v>0</v>
      </c>
      <c r="GT2011" s="77">
        <v>0</v>
      </c>
      <c r="GU2011" s="77">
        <v>0</v>
      </c>
      <c r="GV2011" s="77">
        <v>0</v>
      </c>
      <c r="GW2011" s="77">
        <v>5.5966209081309407E-2</v>
      </c>
      <c r="GX2011" s="77">
        <v>0.17190005441034961</v>
      </c>
      <c r="GY2011" s="77">
        <v>5.5966209081309407E-2</v>
      </c>
      <c r="GZ2011" s="77">
        <v>0.17190005441034961</v>
      </c>
    </row>
    <row r="2012" spans="98:208" x14ac:dyDescent="0.25">
      <c r="CT2012" s="77" t="s">
        <v>155</v>
      </c>
      <c r="CU2012" s="77" t="s">
        <v>463</v>
      </c>
      <c r="CV2012" s="77" t="s">
        <v>439</v>
      </c>
      <c r="CW2012" s="77">
        <v>2024</v>
      </c>
      <c r="CX2012" s="77">
        <v>0</v>
      </c>
      <c r="CY2012" s="77">
        <v>0</v>
      </c>
      <c r="CZ2012" s="77">
        <v>0</v>
      </c>
      <c r="DA2012" s="77">
        <v>0</v>
      </c>
      <c r="DB2012" s="77">
        <v>5.4750346070078981</v>
      </c>
      <c r="DC2012" s="77">
        <v>0.71896016785819317</v>
      </c>
      <c r="DD2012" s="77">
        <v>3.0714971986151518</v>
      </c>
      <c r="DE2012" s="77">
        <v>1.684577240534443</v>
      </c>
      <c r="DF2012" s="77">
        <v>0</v>
      </c>
      <c r="DG2012" s="77">
        <v>0</v>
      </c>
      <c r="DH2012" s="77">
        <v>0.37599181639994889</v>
      </c>
      <c r="DI2012" s="77">
        <v>0.37599181639994889</v>
      </c>
      <c r="DJ2012" s="77">
        <v>2.6462684667787229E-5</v>
      </c>
      <c r="DL2012" s="77">
        <v>0</v>
      </c>
      <c r="DM2012" s="77">
        <v>0</v>
      </c>
      <c r="DN2012" s="77">
        <v>0</v>
      </c>
      <c r="DO2012" s="77">
        <v>0</v>
      </c>
      <c r="DP2012" s="77">
        <v>0</v>
      </c>
      <c r="DQ2012" s="77">
        <v>0</v>
      </c>
      <c r="DR2012" s="77">
        <v>0</v>
      </c>
      <c r="DS2012" s="77">
        <v>9.949752875060398E-6</v>
      </c>
      <c r="DT2012" s="77">
        <v>9.949752875060398E-6</v>
      </c>
      <c r="DU2012" s="77">
        <v>0</v>
      </c>
      <c r="DV2012" s="77">
        <v>9.949752875060398E-6</v>
      </c>
      <c r="DW2012" s="77">
        <v>9.949752875060398E-6</v>
      </c>
      <c r="GE2012" s="77" t="s">
        <v>427</v>
      </c>
      <c r="GF2012" s="77" t="s">
        <v>155</v>
      </c>
      <c r="GG2012" s="77" t="s">
        <v>441</v>
      </c>
      <c r="GH2012" s="77" t="s">
        <v>439</v>
      </c>
      <c r="GI2012" s="77">
        <v>2024</v>
      </c>
      <c r="GJ2012" s="77" t="s">
        <v>303</v>
      </c>
      <c r="GK2012" s="77">
        <v>1.684577240534455</v>
      </c>
      <c r="GL2012" s="77">
        <v>746.70105000000001</v>
      </c>
      <c r="GM2012" s="77">
        <v>2024</v>
      </c>
      <c r="GN2012" s="77" t="s">
        <v>175</v>
      </c>
      <c r="GO2012" s="77">
        <v>5.3000000000000005E-2</v>
      </c>
      <c r="GP2012" s="77">
        <v>3</v>
      </c>
      <c r="GQ2012" s="77">
        <v>0</v>
      </c>
      <c r="GR2012" s="77" t="s">
        <v>423</v>
      </c>
      <c r="GS2012" s="77">
        <v>0</v>
      </c>
      <c r="GT2012" s="77">
        <v>0</v>
      </c>
      <c r="GU2012" s="77">
        <v>0</v>
      </c>
      <c r="GV2012" s="77">
        <v>0</v>
      </c>
      <c r="GW2012" s="77">
        <v>5.5966209081309407E-2</v>
      </c>
      <c r="GX2012" s="77">
        <v>9.4279402057366554E-2</v>
      </c>
      <c r="GY2012" s="77">
        <v>5.5966209081309407E-2</v>
      </c>
      <c r="GZ2012" s="77">
        <v>9.4279402057366554E-2</v>
      </c>
    </row>
    <row r="2013" spans="98:208" x14ac:dyDescent="0.25">
      <c r="CT2013" s="77" t="s">
        <v>155</v>
      </c>
      <c r="CU2013" s="77" t="s">
        <v>463</v>
      </c>
      <c r="CV2013" s="77" t="s">
        <v>439</v>
      </c>
      <c r="CW2013" s="77">
        <v>2025</v>
      </c>
      <c r="CX2013" s="77">
        <v>0</v>
      </c>
      <c r="CY2013" s="77">
        <v>0</v>
      </c>
      <c r="CZ2013" s="77">
        <v>0</v>
      </c>
      <c r="DA2013" s="77">
        <v>0</v>
      </c>
      <c r="DB2013" s="77">
        <v>5.4750346070078981</v>
      </c>
      <c r="DC2013" s="77">
        <v>0.71896016785819317</v>
      </c>
      <c r="DD2013" s="77">
        <v>3.0714971986151518</v>
      </c>
      <c r="DE2013" s="77">
        <v>1.684577240534443</v>
      </c>
      <c r="DF2013" s="77">
        <v>0</v>
      </c>
      <c r="DG2013" s="77">
        <v>0</v>
      </c>
      <c r="DH2013" s="77">
        <v>0</v>
      </c>
      <c r="DI2013" s="77">
        <v>0.37599181639994889</v>
      </c>
      <c r="DJ2013" s="77">
        <v>2.6462684667787229E-5</v>
      </c>
      <c r="DL2013" s="77">
        <v>0</v>
      </c>
      <c r="DM2013" s="77">
        <v>0</v>
      </c>
      <c r="DN2013" s="77">
        <v>0</v>
      </c>
      <c r="DO2013" s="77">
        <v>0</v>
      </c>
      <c r="DP2013" s="77">
        <v>0</v>
      </c>
      <c r="DQ2013" s="77">
        <v>0</v>
      </c>
      <c r="DR2013" s="77">
        <v>0</v>
      </c>
      <c r="DS2013" s="77">
        <v>0</v>
      </c>
      <c r="DT2013" s="77">
        <v>0</v>
      </c>
      <c r="DU2013" s="77">
        <v>0</v>
      </c>
      <c r="DV2013" s="77">
        <v>9.949752875060398E-6</v>
      </c>
      <c r="DW2013" s="77">
        <v>9.949752875060398E-6</v>
      </c>
      <c r="GE2013" s="77" t="s">
        <v>422</v>
      </c>
      <c r="GF2013" s="77" t="s">
        <v>155</v>
      </c>
      <c r="GG2013" s="77" t="s">
        <v>441</v>
      </c>
      <c r="GH2013" s="77" t="s">
        <v>439</v>
      </c>
      <c r="GI2013" s="77">
        <v>2025</v>
      </c>
      <c r="GJ2013" s="77" t="s">
        <v>305</v>
      </c>
      <c r="GK2013" s="77">
        <v>0.71896016785821448</v>
      </c>
      <c r="GL2013" s="77">
        <v>746.70105000000001</v>
      </c>
      <c r="GM2013" s="77">
        <v>2025</v>
      </c>
      <c r="GN2013" s="77" t="s">
        <v>175</v>
      </c>
      <c r="GO2013" s="77">
        <v>0.13250000000000001</v>
      </c>
      <c r="GP2013" s="77">
        <v>3</v>
      </c>
      <c r="GQ2013" s="77">
        <v>0</v>
      </c>
      <c r="GR2013" s="77" t="s">
        <v>423</v>
      </c>
      <c r="GS2013" s="77">
        <v>0</v>
      </c>
      <c r="GT2013" s="77">
        <v>0</v>
      </c>
      <c r="GU2013" s="77">
        <v>0</v>
      </c>
      <c r="GV2013" s="77">
        <v>0</v>
      </c>
      <c r="GW2013" s="77">
        <v>0</v>
      </c>
      <c r="GX2013" s="77">
        <v>0</v>
      </c>
      <c r="GY2013" s="77">
        <v>0.1527377521613833</v>
      </c>
      <c r="GZ2013" s="77">
        <v>0.1098123599322345</v>
      </c>
    </row>
    <row r="2014" spans="98:208" x14ac:dyDescent="0.25">
      <c r="CT2014" s="77" t="s">
        <v>155</v>
      </c>
      <c r="CU2014" s="77" t="s">
        <v>463</v>
      </c>
      <c r="CV2014" s="77" t="s">
        <v>446</v>
      </c>
      <c r="CW2014" s="77">
        <v>2020</v>
      </c>
      <c r="CX2014" s="77">
        <v>0</v>
      </c>
      <c r="CY2014" s="77">
        <v>0</v>
      </c>
      <c r="CZ2014" s="77">
        <v>0</v>
      </c>
      <c r="DA2014" s="77">
        <v>0</v>
      </c>
      <c r="DB2014" s="77">
        <v>7.7900575334948471E-2</v>
      </c>
      <c r="DC2014" s="77">
        <v>3.6425060683954368E-2</v>
      </c>
      <c r="DD2014" s="77">
        <v>1.580872452543248E-3</v>
      </c>
      <c r="DE2014" s="77">
        <v>3.9894642198450452E-2</v>
      </c>
      <c r="DF2014" s="77">
        <v>7.884709215921595E-3</v>
      </c>
      <c r="DG2014" s="77">
        <v>0</v>
      </c>
      <c r="DH2014" s="77">
        <v>0</v>
      </c>
      <c r="DI2014" s="77">
        <v>0</v>
      </c>
      <c r="DJ2014" s="77">
        <v>3.637216233199955E-3</v>
      </c>
      <c r="DL2014" s="77">
        <v>0</v>
      </c>
      <c r="DM2014" s="77">
        <v>2.8678392354211314E-5</v>
      </c>
      <c r="DN2014" s="77">
        <v>2.8678392354211314E-5</v>
      </c>
      <c r="DO2014" s="77">
        <v>0</v>
      </c>
      <c r="DP2014" s="77">
        <v>0</v>
      </c>
      <c r="DQ2014" s="77">
        <v>0</v>
      </c>
      <c r="DR2014" s="77">
        <v>0</v>
      </c>
      <c r="DS2014" s="77">
        <v>0</v>
      </c>
      <c r="DT2014" s="77">
        <v>0</v>
      </c>
      <c r="DU2014" s="77">
        <v>0</v>
      </c>
      <c r="DV2014" s="77">
        <v>0</v>
      </c>
      <c r="DW2014" s="77">
        <v>0</v>
      </c>
      <c r="GE2014" s="77" t="s">
        <v>425</v>
      </c>
      <c r="GF2014" s="77" t="s">
        <v>155</v>
      </c>
      <c r="GG2014" s="77" t="s">
        <v>441</v>
      </c>
      <c r="GH2014" s="77" t="s">
        <v>439</v>
      </c>
      <c r="GI2014" s="77">
        <v>2025</v>
      </c>
      <c r="GJ2014" s="77" t="s">
        <v>301</v>
      </c>
      <c r="GK2014" s="77">
        <v>3.0714971986151141</v>
      </c>
      <c r="GL2014" s="77">
        <v>746.70105000000001</v>
      </c>
      <c r="GM2014" s="77">
        <v>2025</v>
      </c>
      <c r="GN2014" s="77" t="s">
        <v>175</v>
      </c>
      <c r="GO2014" s="77">
        <v>5.3000000000000005E-2</v>
      </c>
      <c r="GP2014" s="77">
        <v>3</v>
      </c>
      <c r="GQ2014" s="77">
        <v>0</v>
      </c>
      <c r="GR2014" s="77" t="s">
        <v>423</v>
      </c>
      <c r="GS2014" s="77">
        <v>0</v>
      </c>
      <c r="GT2014" s="77">
        <v>0</v>
      </c>
      <c r="GU2014" s="77">
        <v>0</v>
      </c>
      <c r="GV2014" s="77">
        <v>0</v>
      </c>
      <c r="GW2014" s="77">
        <v>0</v>
      </c>
      <c r="GX2014" s="77">
        <v>0</v>
      </c>
      <c r="GY2014" s="77">
        <v>5.5966209081309407E-2</v>
      </c>
      <c r="GZ2014" s="77">
        <v>0.17190005441034961</v>
      </c>
    </row>
    <row r="2015" spans="98:208" x14ac:dyDescent="0.25">
      <c r="CT2015" s="77" t="s">
        <v>155</v>
      </c>
      <c r="CU2015" s="77" t="s">
        <v>463</v>
      </c>
      <c r="CV2015" s="77" t="s">
        <v>446</v>
      </c>
      <c r="CW2015" s="77">
        <v>2021</v>
      </c>
      <c r="CX2015" s="77">
        <v>0</v>
      </c>
      <c r="CY2015" s="77">
        <v>0</v>
      </c>
      <c r="CZ2015" s="77">
        <v>0</v>
      </c>
      <c r="DA2015" s="77">
        <v>0</v>
      </c>
      <c r="DB2015" s="77">
        <v>7.7900575334948471E-2</v>
      </c>
      <c r="DC2015" s="77">
        <v>3.6425060683954368E-2</v>
      </c>
      <c r="DD2015" s="77">
        <v>1.580872452543248E-3</v>
      </c>
      <c r="DE2015" s="77">
        <v>3.9894642198450452E-2</v>
      </c>
      <c r="DF2015" s="77">
        <v>7.884709215921595E-3</v>
      </c>
      <c r="DG2015" s="77">
        <v>7.884709215921595E-3</v>
      </c>
      <c r="DH2015" s="77">
        <v>0</v>
      </c>
      <c r="DI2015" s="77">
        <v>0</v>
      </c>
      <c r="DJ2015" s="77">
        <v>3.637216233199955E-3</v>
      </c>
      <c r="DL2015" s="77">
        <v>0</v>
      </c>
      <c r="DM2015" s="77">
        <v>2.8678392354211314E-5</v>
      </c>
      <c r="DN2015" s="77">
        <v>2.8678392354211314E-5</v>
      </c>
      <c r="DO2015" s="77">
        <v>0</v>
      </c>
      <c r="DP2015" s="77">
        <v>2.8678392354211314E-5</v>
      </c>
      <c r="DQ2015" s="77">
        <v>2.8678392354211314E-5</v>
      </c>
      <c r="DR2015" s="77">
        <v>0</v>
      </c>
      <c r="DS2015" s="77">
        <v>0</v>
      </c>
      <c r="DT2015" s="77">
        <v>0</v>
      </c>
      <c r="DU2015" s="77">
        <v>0</v>
      </c>
      <c r="DV2015" s="77">
        <v>0</v>
      </c>
      <c r="DW2015" s="77">
        <v>0</v>
      </c>
      <c r="GE2015" s="77" t="s">
        <v>427</v>
      </c>
      <c r="GF2015" s="77" t="s">
        <v>155</v>
      </c>
      <c r="GG2015" s="77" t="s">
        <v>441</v>
      </c>
      <c r="GH2015" s="77" t="s">
        <v>439</v>
      </c>
      <c r="GI2015" s="77">
        <v>2025</v>
      </c>
      <c r="GJ2015" s="77" t="s">
        <v>303</v>
      </c>
      <c r="GK2015" s="77">
        <v>1.684577240534455</v>
      </c>
      <c r="GL2015" s="77">
        <v>746.70105000000001</v>
      </c>
      <c r="GM2015" s="77">
        <v>2025</v>
      </c>
      <c r="GN2015" s="77" t="s">
        <v>175</v>
      </c>
      <c r="GO2015" s="77">
        <v>5.3000000000000005E-2</v>
      </c>
      <c r="GP2015" s="77">
        <v>3</v>
      </c>
      <c r="GQ2015" s="77">
        <v>0</v>
      </c>
      <c r="GR2015" s="77" t="s">
        <v>423</v>
      </c>
      <c r="GS2015" s="77">
        <v>0</v>
      </c>
      <c r="GT2015" s="77">
        <v>0</v>
      </c>
      <c r="GU2015" s="77">
        <v>0</v>
      </c>
      <c r="GV2015" s="77">
        <v>0</v>
      </c>
      <c r="GW2015" s="77">
        <v>0</v>
      </c>
      <c r="GX2015" s="77">
        <v>0</v>
      </c>
      <c r="GY2015" s="77">
        <v>5.5966209081309407E-2</v>
      </c>
      <c r="GZ2015" s="77">
        <v>9.4279402057366554E-2</v>
      </c>
    </row>
    <row r="2016" spans="98:208" x14ac:dyDescent="0.25">
      <c r="CT2016" s="77" t="s">
        <v>155</v>
      </c>
      <c r="CU2016" s="77" t="s">
        <v>463</v>
      </c>
      <c r="CV2016" s="77" t="s">
        <v>446</v>
      </c>
      <c r="CW2016" s="77">
        <v>2022</v>
      </c>
      <c r="CX2016" s="77">
        <v>0</v>
      </c>
      <c r="CY2016" s="77">
        <v>0</v>
      </c>
      <c r="CZ2016" s="77">
        <v>0</v>
      </c>
      <c r="DA2016" s="77">
        <v>0</v>
      </c>
      <c r="DB2016" s="77">
        <v>7.7900575334948471E-2</v>
      </c>
      <c r="DC2016" s="77">
        <v>3.6425060683954368E-2</v>
      </c>
      <c r="DD2016" s="77">
        <v>1.580872452543248E-3</v>
      </c>
      <c r="DE2016" s="77">
        <v>3.9894642198450452E-2</v>
      </c>
      <c r="DF2016" s="77">
        <v>7.884709215921595E-3</v>
      </c>
      <c r="DG2016" s="77">
        <v>7.884709215921595E-3</v>
      </c>
      <c r="DH2016" s="77">
        <v>7.884709215921595E-3</v>
      </c>
      <c r="DI2016" s="77">
        <v>0</v>
      </c>
      <c r="DJ2016" s="77">
        <v>3.637216233199955E-3</v>
      </c>
      <c r="DL2016" s="77">
        <v>0</v>
      </c>
      <c r="DM2016" s="77">
        <v>2.8678392354211314E-5</v>
      </c>
      <c r="DN2016" s="77">
        <v>2.8678392354211314E-5</v>
      </c>
      <c r="DO2016" s="77">
        <v>0</v>
      </c>
      <c r="DP2016" s="77">
        <v>2.8678392354211314E-5</v>
      </c>
      <c r="DQ2016" s="77">
        <v>2.8678392354211314E-5</v>
      </c>
      <c r="DR2016" s="77">
        <v>0</v>
      </c>
      <c r="DS2016" s="77">
        <v>2.8678392354211314E-5</v>
      </c>
      <c r="DT2016" s="77">
        <v>2.8678392354211314E-5</v>
      </c>
      <c r="DU2016" s="77">
        <v>0</v>
      </c>
      <c r="DV2016" s="77">
        <v>0</v>
      </c>
      <c r="DW2016" s="77">
        <v>0</v>
      </c>
      <c r="GE2016" s="77" t="s">
        <v>422</v>
      </c>
      <c r="GF2016" s="77" t="s">
        <v>155</v>
      </c>
      <c r="GG2016" s="77" t="s">
        <v>441</v>
      </c>
      <c r="GH2016" s="77" t="s">
        <v>446</v>
      </c>
      <c r="GI2016" s="77">
        <v>2021</v>
      </c>
      <c r="GJ2016" s="77" t="s">
        <v>305</v>
      </c>
      <c r="GK2016" s="77">
        <v>3.6425060683954492E-2</v>
      </c>
      <c r="GL2016" s="77">
        <v>746.70105000000001</v>
      </c>
      <c r="GM2016" s="77">
        <v>2021</v>
      </c>
      <c r="GN2016" s="77" t="s">
        <v>175</v>
      </c>
      <c r="GO2016" s="77">
        <v>0.13250000000000001</v>
      </c>
      <c r="GP2016" s="77">
        <v>3</v>
      </c>
      <c r="GQ2016" s="77">
        <v>0</v>
      </c>
      <c r="GR2016" s="77" t="s">
        <v>423</v>
      </c>
      <c r="GS2016" s="77">
        <v>0.1527377521613833</v>
      </c>
      <c r="GT2016" s="77">
        <v>5.5634818912091884E-3</v>
      </c>
      <c r="GU2016" s="77">
        <v>0.1527377521613833</v>
      </c>
      <c r="GV2016" s="77">
        <v>5.5634818912091884E-3</v>
      </c>
      <c r="GW2016" s="77">
        <v>0</v>
      </c>
      <c r="GX2016" s="77">
        <v>0</v>
      </c>
      <c r="GY2016" s="77">
        <v>0</v>
      </c>
      <c r="GZ2016" s="77">
        <v>0</v>
      </c>
    </row>
    <row r="2017" spans="98:208" x14ac:dyDescent="0.25">
      <c r="CT2017" s="77" t="s">
        <v>155</v>
      </c>
      <c r="CU2017" s="77" t="s">
        <v>463</v>
      </c>
      <c r="CV2017" s="77" t="s">
        <v>446</v>
      </c>
      <c r="CW2017" s="77">
        <v>2023</v>
      </c>
      <c r="CX2017" s="77">
        <v>0</v>
      </c>
      <c r="CY2017" s="77">
        <v>0</v>
      </c>
      <c r="CZ2017" s="77">
        <v>0</v>
      </c>
      <c r="DA2017" s="77">
        <v>0</v>
      </c>
      <c r="DB2017" s="77">
        <v>8.0408269036977023E-2</v>
      </c>
      <c r="DC2017" s="77">
        <v>3.7590224611390589E-2</v>
      </c>
      <c r="DD2017" s="77">
        <v>1.6314334115685499E-3</v>
      </c>
      <c r="DE2017" s="77">
        <v>4.1186611014017487E-2</v>
      </c>
      <c r="DF2017" s="77">
        <v>0</v>
      </c>
      <c r="DG2017" s="77">
        <v>8.1378100371604489E-3</v>
      </c>
      <c r="DH2017" s="77">
        <v>8.1378100371604489E-3</v>
      </c>
      <c r="DI2017" s="77">
        <v>8.1378100371604489E-3</v>
      </c>
      <c r="DJ2017" s="77">
        <v>3.637216233199955E-3</v>
      </c>
      <c r="DL2017" s="77">
        <v>0</v>
      </c>
      <c r="DM2017" s="77">
        <v>0</v>
      </c>
      <c r="DN2017" s="77">
        <v>0</v>
      </c>
      <c r="DO2017" s="77">
        <v>0</v>
      </c>
      <c r="DP2017" s="77">
        <v>2.9598974769857513E-5</v>
      </c>
      <c r="DQ2017" s="77">
        <v>2.9598974769857513E-5</v>
      </c>
      <c r="DR2017" s="77">
        <v>0</v>
      </c>
      <c r="DS2017" s="77">
        <v>2.9598974769857513E-5</v>
      </c>
      <c r="DT2017" s="77">
        <v>2.9598974769857513E-5</v>
      </c>
      <c r="DU2017" s="77">
        <v>0</v>
      </c>
      <c r="DV2017" s="77">
        <v>2.9598974769857513E-5</v>
      </c>
      <c r="DW2017" s="77">
        <v>2.9598974769857513E-5</v>
      </c>
      <c r="GE2017" s="77" t="s">
        <v>425</v>
      </c>
      <c r="GF2017" s="77" t="s">
        <v>155</v>
      </c>
      <c r="GG2017" s="77" t="s">
        <v>441</v>
      </c>
      <c r="GH2017" s="77" t="s">
        <v>446</v>
      </c>
      <c r="GI2017" s="77">
        <v>2021</v>
      </c>
      <c r="GJ2017" s="77" t="s">
        <v>301</v>
      </c>
      <c r="GK2017" s="77">
        <v>1.580872452543253E-3</v>
      </c>
      <c r="GL2017" s="77">
        <v>746.70105000000001</v>
      </c>
      <c r="GM2017" s="77">
        <v>2021</v>
      </c>
      <c r="GN2017" s="77" t="s">
        <v>175</v>
      </c>
      <c r="GO2017" s="77">
        <v>5.3000000000000005E-2</v>
      </c>
      <c r="GP2017" s="77">
        <v>3</v>
      </c>
      <c r="GQ2017" s="77">
        <v>0</v>
      </c>
      <c r="GR2017" s="77" t="s">
        <v>423</v>
      </c>
      <c r="GS2017" s="77">
        <v>5.5966209081309407E-2</v>
      </c>
      <c r="GT2017" s="77">
        <v>8.8475438209918082E-5</v>
      </c>
      <c r="GU2017" s="77">
        <v>5.5966209081309407E-2</v>
      </c>
      <c r="GV2017" s="77">
        <v>8.8475438209918082E-5</v>
      </c>
      <c r="GW2017" s="77">
        <v>0</v>
      </c>
      <c r="GX2017" s="77">
        <v>0</v>
      </c>
      <c r="GY2017" s="77">
        <v>0</v>
      </c>
      <c r="GZ2017" s="77">
        <v>0</v>
      </c>
    </row>
    <row r="2018" spans="98:208" x14ac:dyDescent="0.25">
      <c r="CT2018" s="77" t="s">
        <v>155</v>
      </c>
      <c r="CU2018" s="77" t="s">
        <v>463</v>
      </c>
      <c r="CV2018" s="77" t="s">
        <v>446</v>
      </c>
      <c r="CW2018" s="77">
        <v>2024</v>
      </c>
      <c r="CX2018" s="77">
        <v>0</v>
      </c>
      <c r="CY2018" s="77">
        <v>0</v>
      </c>
      <c r="CZ2018" s="77">
        <v>0</v>
      </c>
      <c r="DA2018" s="77">
        <v>0</v>
      </c>
      <c r="DB2018" s="77">
        <v>8.0408269036977023E-2</v>
      </c>
      <c r="DC2018" s="77">
        <v>3.7590224611390589E-2</v>
      </c>
      <c r="DD2018" s="77">
        <v>1.6314334115685499E-3</v>
      </c>
      <c r="DE2018" s="77">
        <v>4.1186611014017487E-2</v>
      </c>
      <c r="DF2018" s="77">
        <v>0</v>
      </c>
      <c r="DG2018" s="77">
        <v>0</v>
      </c>
      <c r="DH2018" s="77">
        <v>8.1378100371604489E-3</v>
      </c>
      <c r="DI2018" s="77">
        <v>8.1378100371604489E-3</v>
      </c>
      <c r="DJ2018" s="77">
        <v>3.637216233199955E-3</v>
      </c>
      <c r="DL2018" s="77">
        <v>0</v>
      </c>
      <c r="DM2018" s="77">
        <v>0</v>
      </c>
      <c r="DN2018" s="77">
        <v>0</v>
      </c>
      <c r="DO2018" s="77">
        <v>0</v>
      </c>
      <c r="DP2018" s="77">
        <v>0</v>
      </c>
      <c r="DQ2018" s="77">
        <v>0</v>
      </c>
      <c r="DR2018" s="77">
        <v>0</v>
      </c>
      <c r="DS2018" s="77">
        <v>2.9598974769857513E-5</v>
      </c>
      <c r="DT2018" s="77">
        <v>2.9598974769857513E-5</v>
      </c>
      <c r="DU2018" s="77">
        <v>0</v>
      </c>
      <c r="DV2018" s="77">
        <v>2.9598974769857513E-5</v>
      </c>
      <c r="DW2018" s="77">
        <v>2.9598974769857513E-5</v>
      </c>
      <c r="GE2018" s="77" t="s">
        <v>427</v>
      </c>
      <c r="GF2018" s="77" t="s">
        <v>155</v>
      </c>
      <c r="GG2018" s="77" t="s">
        <v>441</v>
      </c>
      <c r="GH2018" s="77" t="s">
        <v>446</v>
      </c>
      <c r="GI2018" s="77">
        <v>2021</v>
      </c>
      <c r="GJ2018" s="77" t="s">
        <v>303</v>
      </c>
      <c r="GK2018" s="77">
        <v>3.9894642198450743E-2</v>
      </c>
      <c r="GL2018" s="77">
        <v>746.70105000000001</v>
      </c>
      <c r="GM2018" s="77">
        <v>2021</v>
      </c>
      <c r="GN2018" s="77" t="s">
        <v>175</v>
      </c>
      <c r="GO2018" s="77">
        <v>5.3000000000000005E-2</v>
      </c>
      <c r="GP2018" s="77">
        <v>3</v>
      </c>
      <c r="GQ2018" s="77">
        <v>0</v>
      </c>
      <c r="GR2018" s="77" t="s">
        <v>423</v>
      </c>
      <c r="GS2018" s="77">
        <v>5.5966209081309407E-2</v>
      </c>
      <c r="GT2018" s="77">
        <v>2.2327518865025236E-3</v>
      </c>
      <c r="GU2018" s="77">
        <v>5.5966209081309407E-2</v>
      </c>
      <c r="GV2018" s="77">
        <v>2.2327518865025236E-3</v>
      </c>
      <c r="GW2018" s="77">
        <v>0</v>
      </c>
      <c r="GX2018" s="77">
        <v>0</v>
      </c>
      <c r="GY2018" s="77">
        <v>0</v>
      </c>
      <c r="GZ2018" s="77">
        <v>0</v>
      </c>
    </row>
    <row r="2019" spans="98:208" x14ac:dyDescent="0.25">
      <c r="CT2019" s="77" t="s">
        <v>155</v>
      </c>
      <c r="CU2019" s="77" t="s">
        <v>463</v>
      </c>
      <c r="CV2019" s="77" t="s">
        <v>446</v>
      </c>
      <c r="CW2019" s="77">
        <v>2025</v>
      </c>
      <c r="CX2019" s="77">
        <v>0</v>
      </c>
      <c r="CY2019" s="77">
        <v>0</v>
      </c>
      <c r="CZ2019" s="77">
        <v>0</v>
      </c>
      <c r="DA2019" s="77">
        <v>0</v>
      </c>
      <c r="DB2019" s="77">
        <v>8.0408269036977023E-2</v>
      </c>
      <c r="DC2019" s="77">
        <v>3.7590224611390589E-2</v>
      </c>
      <c r="DD2019" s="77">
        <v>1.6314334115685499E-3</v>
      </c>
      <c r="DE2019" s="77">
        <v>4.1186611014017487E-2</v>
      </c>
      <c r="DF2019" s="77">
        <v>0</v>
      </c>
      <c r="DG2019" s="77">
        <v>0</v>
      </c>
      <c r="DH2019" s="77">
        <v>0</v>
      </c>
      <c r="DI2019" s="77">
        <v>8.1378100371604489E-3</v>
      </c>
      <c r="DJ2019" s="77">
        <v>3.637216233199955E-3</v>
      </c>
      <c r="DL2019" s="77">
        <v>0</v>
      </c>
      <c r="DM2019" s="77">
        <v>0</v>
      </c>
      <c r="DN2019" s="77">
        <v>0</v>
      </c>
      <c r="DO2019" s="77">
        <v>0</v>
      </c>
      <c r="DP2019" s="77">
        <v>0</v>
      </c>
      <c r="DQ2019" s="77">
        <v>0</v>
      </c>
      <c r="DR2019" s="77">
        <v>0</v>
      </c>
      <c r="DS2019" s="77">
        <v>0</v>
      </c>
      <c r="DT2019" s="77">
        <v>0</v>
      </c>
      <c r="DU2019" s="77">
        <v>0</v>
      </c>
      <c r="DV2019" s="77">
        <v>2.9598974769857513E-5</v>
      </c>
      <c r="DW2019" s="77">
        <v>2.9598974769857513E-5</v>
      </c>
      <c r="GE2019" s="77" t="s">
        <v>422</v>
      </c>
      <c r="GF2019" s="77" t="s">
        <v>155</v>
      </c>
      <c r="GG2019" s="77" t="s">
        <v>441</v>
      </c>
      <c r="GH2019" s="77" t="s">
        <v>446</v>
      </c>
      <c r="GI2019" s="77">
        <v>2022</v>
      </c>
      <c r="GJ2019" s="77" t="s">
        <v>305</v>
      </c>
      <c r="GK2019" s="77">
        <v>3.6425060683954492E-2</v>
      </c>
      <c r="GL2019" s="77">
        <v>746.70105000000001</v>
      </c>
      <c r="GM2019" s="77">
        <v>2022</v>
      </c>
      <c r="GN2019" s="77" t="s">
        <v>175</v>
      </c>
      <c r="GO2019" s="77">
        <v>0.13250000000000001</v>
      </c>
      <c r="GP2019" s="77">
        <v>3</v>
      </c>
      <c r="GQ2019" s="77">
        <v>0</v>
      </c>
      <c r="GR2019" s="77" t="s">
        <v>423</v>
      </c>
      <c r="GS2019" s="77">
        <v>0.1527377521613833</v>
      </c>
      <c r="GT2019" s="77">
        <v>5.5634818912091884E-3</v>
      </c>
      <c r="GU2019" s="77">
        <v>0.1527377521613833</v>
      </c>
      <c r="GV2019" s="77">
        <v>5.5634818912091884E-3</v>
      </c>
      <c r="GW2019" s="77">
        <v>0.1527377521613833</v>
      </c>
      <c r="GX2019" s="77">
        <v>5.5634818912091884E-3</v>
      </c>
      <c r="GY2019" s="77">
        <v>0</v>
      </c>
      <c r="GZ2019" s="77">
        <v>0</v>
      </c>
    </row>
    <row r="2020" spans="98:208" x14ac:dyDescent="0.25">
      <c r="CT2020" s="77" t="s">
        <v>155</v>
      </c>
      <c r="CU2020" s="77" t="s">
        <v>463</v>
      </c>
      <c r="CV2020" s="77" t="s">
        <v>453</v>
      </c>
      <c r="CW2020" s="77">
        <v>2020</v>
      </c>
      <c r="CX2020" s="77">
        <v>0</v>
      </c>
      <c r="CY2020" s="77">
        <v>0</v>
      </c>
      <c r="CZ2020" s="77">
        <v>0</v>
      </c>
      <c r="DA2020" s="77">
        <v>0</v>
      </c>
      <c r="DB2020" s="77">
        <v>14146.130641332669</v>
      </c>
      <c r="DC2020" s="77">
        <v>222.22942162783289</v>
      </c>
      <c r="DD2020" s="77">
        <v>8585.7228092480364</v>
      </c>
      <c r="DE2020" s="77">
        <v>5338.1784104568014</v>
      </c>
      <c r="DF2020" s="77">
        <v>813.21078921305957</v>
      </c>
      <c r="DG2020" s="77">
        <v>0</v>
      </c>
      <c r="DH2020" s="77">
        <v>0</v>
      </c>
      <c r="DI2020" s="77">
        <v>0</v>
      </c>
      <c r="DJ2020" s="77">
        <v>6.3010768263437129E-5</v>
      </c>
      <c r="DL2020" s="77">
        <v>0</v>
      </c>
      <c r="DM2020" s="77">
        <v>5.1241036588430912E-2</v>
      </c>
      <c r="DN2020" s="77">
        <v>5.1241036588430912E-2</v>
      </c>
      <c r="DO2020" s="77">
        <v>0</v>
      </c>
      <c r="DP2020" s="77">
        <v>0</v>
      </c>
      <c r="DQ2020" s="77">
        <v>0</v>
      </c>
      <c r="DR2020" s="77">
        <v>0</v>
      </c>
      <c r="DS2020" s="77">
        <v>0</v>
      </c>
      <c r="DT2020" s="77">
        <v>0</v>
      </c>
      <c r="DU2020" s="77">
        <v>0</v>
      </c>
      <c r="DV2020" s="77">
        <v>0</v>
      </c>
      <c r="DW2020" s="77">
        <v>0</v>
      </c>
      <c r="GE2020" s="77" t="s">
        <v>425</v>
      </c>
      <c r="GF2020" s="77" t="s">
        <v>155</v>
      </c>
      <c r="GG2020" s="77" t="s">
        <v>441</v>
      </c>
      <c r="GH2020" s="77" t="s">
        <v>446</v>
      </c>
      <c r="GI2020" s="77">
        <v>2022</v>
      </c>
      <c r="GJ2020" s="77" t="s">
        <v>301</v>
      </c>
      <c r="GK2020" s="77">
        <v>1.580872452543253E-3</v>
      </c>
      <c r="GL2020" s="77">
        <v>746.70105000000001</v>
      </c>
      <c r="GM2020" s="77">
        <v>2022</v>
      </c>
      <c r="GN2020" s="77" t="s">
        <v>175</v>
      </c>
      <c r="GO2020" s="77">
        <v>5.3000000000000005E-2</v>
      </c>
      <c r="GP2020" s="77">
        <v>3</v>
      </c>
      <c r="GQ2020" s="77">
        <v>0</v>
      </c>
      <c r="GR2020" s="77" t="s">
        <v>423</v>
      </c>
      <c r="GS2020" s="77">
        <v>5.5966209081309407E-2</v>
      </c>
      <c r="GT2020" s="77">
        <v>8.8475438209918082E-5</v>
      </c>
      <c r="GU2020" s="77">
        <v>5.5966209081309407E-2</v>
      </c>
      <c r="GV2020" s="77">
        <v>8.8475438209918082E-5</v>
      </c>
      <c r="GW2020" s="77">
        <v>5.5966209081309407E-2</v>
      </c>
      <c r="GX2020" s="77">
        <v>8.8475438209918082E-5</v>
      </c>
      <c r="GY2020" s="77">
        <v>0</v>
      </c>
      <c r="GZ2020" s="77">
        <v>0</v>
      </c>
    </row>
    <row r="2021" spans="98:208" x14ac:dyDescent="0.25">
      <c r="CT2021" s="77" t="s">
        <v>155</v>
      </c>
      <c r="CU2021" s="77" t="s">
        <v>463</v>
      </c>
      <c r="CV2021" s="77" t="s">
        <v>453</v>
      </c>
      <c r="CW2021" s="77">
        <v>2021</v>
      </c>
      <c r="CX2021" s="77">
        <v>0</v>
      </c>
      <c r="CY2021" s="77">
        <v>0</v>
      </c>
      <c r="CZ2021" s="77">
        <v>0</v>
      </c>
      <c r="DA2021" s="77">
        <v>0</v>
      </c>
      <c r="DB2021" s="77">
        <v>14146.130641332669</v>
      </c>
      <c r="DC2021" s="77">
        <v>222.22942162783289</v>
      </c>
      <c r="DD2021" s="77">
        <v>8585.7228092480364</v>
      </c>
      <c r="DE2021" s="77">
        <v>5338.1784104568014</v>
      </c>
      <c r="DF2021" s="77">
        <v>813.21078921305957</v>
      </c>
      <c r="DG2021" s="77">
        <v>813.21078921305957</v>
      </c>
      <c r="DH2021" s="77">
        <v>0</v>
      </c>
      <c r="DI2021" s="77">
        <v>0</v>
      </c>
      <c r="DJ2021" s="77">
        <v>6.3010768263437129E-5</v>
      </c>
      <c r="DL2021" s="77">
        <v>0</v>
      </c>
      <c r="DM2021" s="77">
        <v>5.1241036588430912E-2</v>
      </c>
      <c r="DN2021" s="77">
        <v>5.1241036588430912E-2</v>
      </c>
      <c r="DO2021" s="77">
        <v>0</v>
      </c>
      <c r="DP2021" s="77">
        <v>5.1241036588430912E-2</v>
      </c>
      <c r="DQ2021" s="77">
        <v>5.1241036588430912E-2</v>
      </c>
      <c r="DR2021" s="77">
        <v>0</v>
      </c>
      <c r="DS2021" s="77">
        <v>0</v>
      </c>
      <c r="DT2021" s="77">
        <v>0</v>
      </c>
      <c r="DU2021" s="77">
        <v>0</v>
      </c>
      <c r="DV2021" s="77">
        <v>0</v>
      </c>
      <c r="DW2021" s="77">
        <v>0</v>
      </c>
      <c r="GE2021" s="77" t="s">
        <v>427</v>
      </c>
      <c r="GF2021" s="77" t="s">
        <v>155</v>
      </c>
      <c r="GG2021" s="77" t="s">
        <v>441</v>
      </c>
      <c r="GH2021" s="77" t="s">
        <v>446</v>
      </c>
      <c r="GI2021" s="77">
        <v>2022</v>
      </c>
      <c r="GJ2021" s="77" t="s">
        <v>303</v>
      </c>
      <c r="GK2021" s="77">
        <v>3.9894642198450743E-2</v>
      </c>
      <c r="GL2021" s="77">
        <v>746.70105000000001</v>
      </c>
      <c r="GM2021" s="77">
        <v>2022</v>
      </c>
      <c r="GN2021" s="77" t="s">
        <v>175</v>
      </c>
      <c r="GO2021" s="77">
        <v>5.3000000000000005E-2</v>
      </c>
      <c r="GP2021" s="77">
        <v>3</v>
      </c>
      <c r="GQ2021" s="77">
        <v>0</v>
      </c>
      <c r="GR2021" s="77" t="s">
        <v>423</v>
      </c>
      <c r="GS2021" s="77">
        <v>5.5966209081309407E-2</v>
      </c>
      <c r="GT2021" s="77">
        <v>2.2327518865025236E-3</v>
      </c>
      <c r="GU2021" s="77">
        <v>5.5966209081309407E-2</v>
      </c>
      <c r="GV2021" s="77">
        <v>2.2327518865025236E-3</v>
      </c>
      <c r="GW2021" s="77">
        <v>5.5966209081309407E-2</v>
      </c>
      <c r="GX2021" s="77">
        <v>2.2327518865025236E-3</v>
      </c>
      <c r="GY2021" s="77">
        <v>0</v>
      </c>
      <c r="GZ2021" s="77">
        <v>0</v>
      </c>
    </row>
    <row r="2022" spans="98:208" x14ac:dyDescent="0.25">
      <c r="CT2022" s="77" t="s">
        <v>155</v>
      </c>
      <c r="CU2022" s="77" t="s">
        <v>463</v>
      </c>
      <c r="CV2022" s="77" t="s">
        <v>453</v>
      </c>
      <c r="CW2022" s="77">
        <v>2022</v>
      </c>
      <c r="CX2022" s="77">
        <v>0</v>
      </c>
      <c r="CY2022" s="77">
        <v>0</v>
      </c>
      <c r="CZ2022" s="77">
        <v>0</v>
      </c>
      <c r="DA2022" s="77">
        <v>0</v>
      </c>
      <c r="DB2022" s="77">
        <v>14146.130641332669</v>
      </c>
      <c r="DC2022" s="77">
        <v>222.22942162783289</v>
      </c>
      <c r="DD2022" s="77">
        <v>8585.7228092480364</v>
      </c>
      <c r="DE2022" s="77">
        <v>5338.1784104568014</v>
      </c>
      <c r="DF2022" s="77">
        <v>813.21078921305957</v>
      </c>
      <c r="DG2022" s="77">
        <v>813.21078921305957</v>
      </c>
      <c r="DH2022" s="77">
        <v>813.21078921305957</v>
      </c>
      <c r="DI2022" s="77">
        <v>0</v>
      </c>
      <c r="DJ2022" s="77">
        <v>6.3010768263437129E-5</v>
      </c>
      <c r="DL2022" s="77">
        <v>0</v>
      </c>
      <c r="DM2022" s="77">
        <v>5.1241036588430912E-2</v>
      </c>
      <c r="DN2022" s="77">
        <v>5.1241036588430912E-2</v>
      </c>
      <c r="DO2022" s="77">
        <v>0</v>
      </c>
      <c r="DP2022" s="77">
        <v>5.1241036588430912E-2</v>
      </c>
      <c r="DQ2022" s="77">
        <v>5.1241036588430912E-2</v>
      </c>
      <c r="DR2022" s="77">
        <v>0</v>
      </c>
      <c r="DS2022" s="77">
        <v>5.1241036588430912E-2</v>
      </c>
      <c r="DT2022" s="77">
        <v>5.1241036588430912E-2</v>
      </c>
      <c r="DU2022" s="77">
        <v>0</v>
      </c>
      <c r="DV2022" s="77">
        <v>0</v>
      </c>
      <c r="DW2022" s="77">
        <v>0</v>
      </c>
      <c r="GE2022" s="77" t="s">
        <v>422</v>
      </c>
      <c r="GF2022" s="77" t="s">
        <v>155</v>
      </c>
      <c r="GG2022" s="77" t="s">
        <v>441</v>
      </c>
      <c r="GH2022" s="77" t="s">
        <v>446</v>
      </c>
      <c r="GI2022" s="77">
        <v>2023</v>
      </c>
      <c r="GJ2022" s="77" t="s">
        <v>305</v>
      </c>
      <c r="GK2022" s="77">
        <v>3.7590224611390777E-2</v>
      </c>
      <c r="GL2022" s="77">
        <v>746.70105000000001</v>
      </c>
      <c r="GM2022" s="77">
        <v>2023</v>
      </c>
      <c r="GN2022" s="77" t="s">
        <v>175</v>
      </c>
      <c r="GO2022" s="77">
        <v>0.13250000000000001</v>
      </c>
      <c r="GP2022" s="77">
        <v>3</v>
      </c>
      <c r="GQ2022" s="77">
        <v>0</v>
      </c>
      <c r="GR2022" s="77" t="s">
        <v>423</v>
      </c>
      <c r="GS2022" s="77">
        <v>0</v>
      </c>
      <c r="GT2022" s="77">
        <v>0</v>
      </c>
      <c r="GU2022" s="77">
        <v>0.1527377521613833</v>
      </c>
      <c r="GV2022" s="77">
        <v>5.741446410385335E-3</v>
      </c>
      <c r="GW2022" s="77">
        <v>0.1527377521613833</v>
      </c>
      <c r="GX2022" s="77">
        <v>5.741446410385335E-3</v>
      </c>
      <c r="GY2022" s="77">
        <v>0.1527377521613833</v>
      </c>
      <c r="GZ2022" s="77">
        <v>5.741446410385335E-3</v>
      </c>
    </row>
    <row r="2023" spans="98:208" x14ac:dyDescent="0.25">
      <c r="CT2023" s="77" t="s">
        <v>155</v>
      </c>
      <c r="CU2023" s="77" t="s">
        <v>463</v>
      </c>
      <c r="CV2023" s="77" t="s">
        <v>453</v>
      </c>
      <c r="CW2023" s="77">
        <v>2023</v>
      </c>
      <c r="CX2023" s="77">
        <v>0</v>
      </c>
      <c r="CY2023" s="77">
        <v>0</v>
      </c>
      <c r="CZ2023" s="77">
        <v>0</v>
      </c>
      <c r="DA2023" s="77">
        <v>0</v>
      </c>
      <c r="DB2023" s="77">
        <v>14664.637556436781</v>
      </c>
      <c r="DC2023" s="77">
        <v>233.23007680794171</v>
      </c>
      <c r="DD2023" s="77">
        <v>8896.5159934286894</v>
      </c>
      <c r="DE2023" s="77">
        <v>5534.8914862001511</v>
      </c>
      <c r="DF2023" s="77">
        <v>0</v>
      </c>
      <c r="DG2023" s="77">
        <v>843.29420601055199</v>
      </c>
      <c r="DH2023" s="77">
        <v>843.29420601055199</v>
      </c>
      <c r="DI2023" s="77">
        <v>843.29420601055199</v>
      </c>
      <c r="DJ2023" s="77">
        <v>6.3010768263437129E-5</v>
      </c>
      <c r="DL2023" s="77">
        <v>0</v>
      </c>
      <c r="DM2023" s="77">
        <v>0</v>
      </c>
      <c r="DN2023" s="77">
        <v>0</v>
      </c>
      <c r="DO2023" s="77">
        <v>0</v>
      </c>
      <c r="DP2023" s="77">
        <v>5.3136615792830098E-2</v>
      </c>
      <c r="DQ2023" s="77">
        <v>5.3136615792830098E-2</v>
      </c>
      <c r="DR2023" s="77">
        <v>0</v>
      </c>
      <c r="DS2023" s="77">
        <v>5.3136615792830098E-2</v>
      </c>
      <c r="DT2023" s="77">
        <v>5.3136615792830098E-2</v>
      </c>
      <c r="DU2023" s="77">
        <v>0</v>
      </c>
      <c r="DV2023" s="77">
        <v>5.3136615792830098E-2</v>
      </c>
      <c r="DW2023" s="77">
        <v>5.3136615792830098E-2</v>
      </c>
      <c r="GE2023" s="77" t="s">
        <v>425</v>
      </c>
      <c r="GF2023" s="77" t="s">
        <v>155</v>
      </c>
      <c r="GG2023" s="77" t="s">
        <v>441</v>
      </c>
      <c r="GH2023" s="77" t="s">
        <v>446</v>
      </c>
      <c r="GI2023" s="77">
        <v>2023</v>
      </c>
      <c r="GJ2023" s="77" t="s">
        <v>301</v>
      </c>
      <c r="GK2023" s="77">
        <v>1.6314334115687221E-3</v>
      </c>
      <c r="GL2023" s="77">
        <v>746.70105000000001</v>
      </c>
      <c r="GM2023" s="77">
        <v>2023</v>
      </c>
      <c r="GN2023" s="77" t="s">
        <v>175</v>
      </c>
      <c r="GO2023" s="77">
        <v>5.3000000000000005E-2</v>
      </c>
      <c r="GP2023" s="77">
        <v>3</v>
      </c>
      <c r="GQ2023" s="77">
        <v>0</v>
      </c>
      <c r="GR2023" s="77" t="s">
        <v>423</v>
      </c>
      <c r="GS2023" s="77">
        <v>0</v>
      </c>
      <c r="GT2023" s="77">
        <v>0</v>
      </c>
      <c r="GU2023" s="77">
        <v>5.5966209081309407E-2</v>
      </c>
      <c r="GV2023" s="77">
        <v>9.1305143414089002E-5</v>
      </c>
      <c r="GW2023" s="77">
        <v>5.5966209081309407E-2</v>
      </c>
      <c r="GX2023" s="77">
        <v>9.1305143414089002E-5</v>
      </c>
      <c r="GY2023" s="77">
        <v>5.5966209081309407E-2</v>
      </c>
      <c r="GZ2023" s="77">
        <v>9.1305143414089002E-5</v>
      </c>
    </row>
    <row r="2024" spans="98:208" x14ac:dyDescent="0.25">
      <c r="CT2024" s="77" t="s">
        <v>155</v>
      </c>
      <c r="CU2024" s="77" t="s">
        <v>463</v>
      </c>
      <c r="CV2024" s="77" t="s">
        <v>453</v>
      </c>
      <c r="CW2024" s="77">
        <v>2024</v>
      </c>
      <c r="CX2024" s="77">
        <v>0</v>
      </c>
      <c r="CY2024" s="77">
        <v>0</v>
      </c>
      <c r="CZ2024" s="77">
        <v>0</v>
      </c>
      <c r="DA2024" s="77">
        <v>0</v>
      </c>
      <c r="DB2024" s="77">
        <v>14664.637556436781</v>
      </c>
      <c r="DC2024" s="77">
        <v>233.23007680794171</v>
      </c>
      <c r="DD2024" s="77">
        <v>8896.5159934286894</v>
      </c>
      <c r="DE2024" s="77">
        <v>5534.8914862001511</v>
      </c>
      <c r="DF2024" s="77">
        <v>0</v>
      </c>
      <c r="DG2024" s="77">
        <v>0</v>
      </c>
      <c r="DH2024" s="77">
        <v>843.29420601055199</v>
      </c>
      <c r="DI2024" s="77">
        <v>843.29420601055199</v>
      </c>
      <c r="DJ2024" s="77">
        <v>6.3010768263437129E-5</v>
      </c>
      <c r="DL2024" s="77">
        <v>0</v>
      </c>
      <c r="DM2024" s="77">
        <v>0</v>
      </c>
      <c r="DN2024" s="77">
        <v>0</v>
      </c>
      <c r="DO2024" s="77">
        <v>0</v>
      </c>
      <c r="DP2024" s="77">
        <v>0</v>
      </c>
      <c r="DQ2024" s="77">
        <v>0</v>
      </c>
      <c r="DR2024" s="77">
        <v>0</v>
      </c>
      <c r="DS2024" s="77">
        <v>5.3136615792830098E-2</v>
      </c>
      <c r="DT2024" s="77">
        <v>5.3136615792830098E-2</v>
      </c>
      <c r="DU2024" s="77">
        <v>0</v>
      </c>
      <c r="DV2024" s="77">
        <v>5.3136615792830098E-2</v>
      </c>
      <c r="DW2024" s="77">
        <v>5.3136615792830098E-2</v>
      </c>
      <c r="GE2024" s="77" t="s">
        <v>427</v>
      </c>
      <c r="GF2024" s="77" t="s">
        <v>155</v>
      </c>
      <c r="GG2024" s="77" t="s">
        <v>441</v>
      </c>
      <c r="GH2024" s="77" t="s">
        <v>446</v>
      </c>
      <c r="GI2024" s="77">
        <v>2023</v>
      </c>
      <c r="GJ2024" s="77" t="s">
        <v>303</v>
      </c>
      <c r="GK2024" s="77">
        <v>4.1186611014017709E-2</v>
      </c>
      <c r="GL2024" s="77">
        <v>746.70105000000001</v>
      </c>
      <c r="GM2024" s="77">
        <v>2023</v>
      </c>
      <c r="GN2024" s="77" t="s">
        <v>175</v>
      </c>
      <c r="GO2024" s="77">
        <v>5.3000000000000005E-2</v>
      </c>
      <c r="GP2024" s="77">
        <v>3</v>
      </c>
      <c r="GQ2024" s="77">
        <v>0</v>
      </c>
      <c r="GR2024" s="77" t="s">
        <v>423</v>
      </c>
      <c r="GS2024" s="77">
        <v>0</v>
      </c>
      <c r="GT2024" s="77">
        <v>0</v>
      </c>
      <c r="GU2024" s="77">
        <v>5.5966209081309407E-2</v>
      </c>
      <c r="GV2024" s="77">
        <v>2.305058483361076E-3</v>
      </c>
      <c r="GW2024" s="77">
        <v>5.5966209081309407E-2</v>
      </c>
      <c r="GX2024" s="77">
        <v>2.305058483361076E-3</v>
      </c>
      <c r="GY2024" s="77">
        <v>5.5966209081309407E-2</v>
      </c>
      <c r="GZ2024" s="77">
        <v>2.305058483361076E-3</v>
      </c>
    </row>
    <row r="2025" spans="98:208" x14ac:dyDescent="0.25">
      <c r="CT2025" s="77" t="s">
        <v>155</v>
      </c>
      <c r="CU2025" s="77" t="s">
        <v>463</v>
      </c>
      <c r="CV2025" s="77" t="s">
        <v>453</v>
      </c>
      <c r="CW2025" s="77">
        <v>2025</v>
      </c>
      <c r="CX2025" s="77">
        <v>0</v>
      </c>
      <c r="CY2025" s="77">
        <v>0</v>
      </c>
      <c r="CZ2025" s="77">
        <v>0</v>
      </c>
      <c r="DA2025" s="77">
        <v>0</v>
      </c>
      <c r="DB2025" s="77">
        <v>14664.637556436781</v>
      </c>
      <c r="DC2025" s="77">
        <v>233.23007680794171</v>
      </c>
      <c r="DD2025" s="77">
        <v>8896.5159934286894</v>
      </c>
      <c r="DE2025" s="77">
        <v>5534.8914862001511</v>
      </c>
      <c r="DF2025" s="77">
        <v>0</v>
      </c>
      <c r="DG2025" s="77">
        <v>0</v>
      </c>
      <c r="DH2025" s="77">
        <v>0</v>
      </c>
      <c r="DI2025" s="77">
        <v>843.29420601055199</v>
      </c>
      <c r="DJ2025" s="77">
        <v>6.3010768263437129E-5</v>
      </c>
      <c r="DL2025" s="77">
        <v>0</v>
      </c>
      <c r="DM2025" s="77">
        <v>0</v>
      </c>
      <c r="DN2025" s="77">
        <v>0</v>
      </c>
      <c r="DO2025" s="77">
        <v>0</v>
      </c>
      <c r="DP2025" s="77">
        <v>0</v>
      </c>
      <c r="DQ2025" s="77">
        <v>0</v>
      </c>
      <c r="DR2025" s="77">
        <v>0</v>
      </c>
      <c r="DS2025" s="77">
        <v>0</v>
      </c>
      <c r="DT2025" s="77">
        <v>0</v>
      </c>
      <c r="DU2025" s="77">
        <v>0</v>
      </c>
      <c r="DV2025" s="77">
        <v>5.3136615792830098E-2</v>
      </c>
      <c r="DW2025" s="77">
        <v>5.3136615792830098E-2</v>
      </c>
      <c r="GE2025" s="77" t="s">
        <v>422</v>
      </c>
      <c r="GF2025" s="77" t="s">
        <v>155</v>
      </c>
      <c r="GG2025" s="77" t="s">
        <v>441</v>
      </c>
      <c r="GH2025" s="77" t="s">
        <v>446</v>
      </c>
      <c r="GI2025" s="77">
        <v>2024</v>
      </c>
      <c r="GJ2025" s="77" t="s">
        <v>305</v>
      </c>
      <c r="GK2025" s="77">
        <v>3.7590224611390777E-2</v>
      </c>
      <c r="GL2025" s="77">
        <v>746.70105000000001</v>
      </c>
      <c r="GM2025" s="77">
        <v>2024</v>
      </c>
      <c r="GN2025" s="77" t="s">
        <v>175</v>
      </c>
      <c r="GO2025" s="77">
        <v>0.13250000000000001</v>
      </c>
      <c r="GP2025" s="77">
        <v>3</v>
      </c>
      <c r="GQ2025" s="77">
        <v>0</v>
      </c>
      <c r="GR2025" s="77" t="s">
        <v>423</v>
      </c>
      <c r="GS2025" s="77">
        <v>0</v>
      </c>
      <c r="GT2025" s="77">
        <v>0</v>
      </c>
      <c r="GU2025" s="77">
        <v>0</v>
      </c>
      <c r="GV2025" s="77">
        <v>0</v>
      </c>
      <c r="GW2025" s="77">
        <v>0.1527377521613833</v>
      </c>
      <c r="GX2025" s="77">
        <v>5.741446410385335E-3</v>
      </c>
      <c r="GY2025" s="77">
        <v>0.1527377521613833</v>
      </c>
      <c r="GZ2025" s="77">
        <v>5.741446410385335E-3</v>
      </c>
    </row>
    <row r="2026" spans="98:208" x14ac:dyDescent="0.25">
      <c r="CT2026" s="77" t="s">
        <v>155</v>
      </c>
      <c r="CU2026" s="77" t="s">
        <v>463</v>
      </c>
      <c r="CV2026" s="77" t="s">
        <v>460</v>
      </c>
      <c r="CW2026" s="77">
        <v>2020</v>
      </c>
      <c r="CX2026" s="77">
        <v>0</v>
      </c>
      <c r="CY2026" s="77">
        <v>0</v>
      </c>
      <c r="CZ2026" s="77">
        <v>0</v>
      </c>
      <c r="DA2026" s="77">
        <v>0</v>
      </c>
      <c r="DB2026" s="77">
        <v>8807.9522308766882</v>
      </c>
      <c r="DC2026" s="77">
        <v>222.22942162785361</v>
      </c>
      <c r="DD2026" s="77">
        <v>8585.7228092488367</v>
      </c>
      <c r="DE2026" s="77">
        <v>0</v>
      </c>
      <c r="DF2026" s="77">
        <v>514.45318018015018</v>
      </c>
      <c r="DG2026" s="77">
        <v>0</v>
      </c>
      <c r="DH2026" s="77">
        <v>0</v>
      </c>
      <c r="DI2026" s="77">
        <v>0</v>
      </c>
      <c r="DJ2026" s="77">
        <v>8.5761932192029688E-6</v>
      </c>
      <c r="DL2026" s="77">
        <v>0</v>
      </c>
      <c r="DM2026" s="77">
        <v>4.4120498754584075E-3</v>
      </c>
      <c r="DN2026" s="77">
        <v>4.4120498754584075E-3</v>
      </c>
      <c r="DO2026" s="77">
        <v>0</v>
      </c>
      <c r="DP2026" s="77">
        <v>0</v>
      </c>
      <c r="DQ2026" s="77">
        <v>0</v>
      </c>
      <c r="DR2026" s="77">
        <v>0</v>
      </c>
      <c r="DS2026" s="77">
        <v>0</v>
      </c>
      <c r="DT2026" s="77">
        <v>0</v>
      </c>
      <c r="DU2026" s="77">
        <v>0</v>
      </c>
      <c r="DV2026" s="77">
        <v>0</v>
      </c>
      <c r="DW2026" s="77">
        <v>0</v>
      </c>
      <c r="GE2026" s="77" t="s">
        <v>425</v>
      </c>
      <c r="GF2026" s="77" t="s">
        <v>155</v>
      </c>
      <c r="GG2026" s="77" t="s">
        <v>441</v>
      </c>
      <c r="GH2026" s="77" t="s">
        <v>446</v>
      </c>
      <c r="GI2026" s="77">
        <v>2024</v>
      </c>
      <c r="GJ2026" s="77" t="s">
        <v>301</v>
      </c>
      <c r="GK2026" s="77">
        <v>1.6314334115687221E-3</v>
      </c>
      <c r="GL2026" s="77">
        <v>746.70105000000001</v>
      </c>
      <c r="GM2026" s="77">
        <v>2024</v>
      </c>
      <c r="GN2026" s="77" t="s">
        <v>175</v>
      </c>
      <c r="GO2026" s="77">
        <v>5.3000000000000005E-2</v>
      </c>
      <c r="GP2026" s="77">
        <v>3</v>
      </c>
      <c r="GQ2026" s="77">
        <v>0</v>
      </c>
      <c r="GR2026" s="77" t="s">
        <v>423</v>
      </c>
      <c r="GS2026" s="77">
        <v>0</v>
      </c>
      <c r="GT2026" s="77">
        <v>0</v>
      </c>
      <c r="GU2026" s="77">
        <v>0</v>
      </c>
      <c r="GV2026" s="77">
        <v>0</v>
      </c>
      <c r="GW2026" s="77">
        <v>5.5966209081309407E-2</v>
      </c>
      <c r="GX2026" s="77">
        <v>9.1305143414089002E-5</v>
      </c>
      <c r="GY2026" s="77">
        <v>5.5966209081309407E-2</v>
      </c>
      <c r="GZ2026" s="77">
        <v>9.1305143414089002E-5</v>
      </c>
    </row>
    <row r="2027" spans="98:208" x14ac:dyDescent="0.25">
      <c r="CT2027" s="77" t="s">
        <v>155</v>
      </c>
      <c r="CU2027" s="77" t="s">
        <v>463</v>
      </c>
      <c r="CV2027" s="77" t="s">
        <v>460</v>
      </c>
      <c r="CW2027" s="77">
        <v>2021</v>
      </c>
      <c r="CX2027" s="77">
        <v>0</v>
      </c>
      <c r="CY2027" s="77">
        <v>0</v>
      </c>
      <c r="CZ2027" s="77">
        <v>0</v>
      </c>
      <c r="DA2027" s="77">
        <v>0</v>
      </c>
      <c r="DB2027" s="77">
        <v>8807.9522308766882</v>
      </c>
      <c r="DC2027" s="77">
        <v>222.22942162785361</v>
      </c>
      <c r="DD2027" s="77">
        <v>8585.7228092488367</v>
      </c>
      <c r="DE2027" s="77">
        <v>0</v>
      </c>
      <c r="DF2027" s="77">
        <v>514.45318018015018</v>
      </c>
      <c r="DG2027" s="77">
        <v>514.45318018015018</v>
      </c>
      <c r="DH2027" s="77">
        <v>0</v>
      </c>
      <c r="DI2027" s="77">
        <v>0</v>
      </c>
      <c r="DJ2027" s="77">
        <v>8.5761932192029688E-6</v>
      </c>
      <c r="DL2027" s="77">
        <v>0</v>
      </c>
      <c r="DM2027" s="77">
        <v>4.4120498754584075E-3</v>
      </c>
      <c r="DN2027" s="77">
        <v>4.4120498754584075E-3</v>
      </c>
      <c r="DO2027" s="77">
        <v>0</v>
      </c>
      <c r="DP2027" s="77">
        <v>4.4120498754584075E-3</v>
      </c>
      <c r="DQ2027" s="77">
        <v>4.4120498754584075E-3</v>
      </c>
      <c r="DR2027" s="77">
        <v>0</v>
      </c>
      <c r="DS2027" s="77">
        <v>0</v>
      </c>
      <c r="DT2027" s="77">
        <v>0</v>
      </c>
      <c r="DU2027" s="77">
        <v>0</v>
      </c>
      <c r="DV2027" s="77">
        <v>0</v>
      </c>
      <c r="DW2027" s="77">
        <v>0</v>
      </c>
      <c r="GE2027" s="77" t="s">
        <v>427</v>
      </c>
      <c r="GF2027" s="77" t="s">
        <v>155</v>
      </c>
      <c r="GG2027" s="77" t="s">
        <v>441</v>
      </c>
      <c r="GH2027" s="77" t="s">
        <v>446</v>
      </c>
      <c r="GI2027" s="77">
        <v>2024</v>
      </c>
      <c r="GJ2027" s="77" t="s">
        <v>303</v>
      </c>
      <c r="GK2027" s="77">
        <v>4.1186611014017709E-2</v>
      </c>
      <c r="GL2027" s="77">
        <v>746.70105000000001</v>
      </c>
      <c r="GM2027" s="77">
        <v>2024</v>
      </c>
      <c r="GN2027" s="77" t="s">
        <v>175</v>
      </c>
      <c r="GO2027" s="77">
        <v>5.3000000000000005E-2</v>
      </c>
      <c r="GP2027" s="77">
        <v>3</v>
      </c>
      <c r="GQ2027" s="77">
        <v>0</v>
      </c>
      <c r="GR2027" s="77" t="s">
        <v>423</v>
      </c>
      <c r="GS2027" s="77">
        <v>0</v>
      </c>
      <c r="GT2027" s="77">
        <v>0</v>
      </c>
      <c r="GU2027" s="77">
        <v>0</v>
      </c>
      <c r="GV2027" s="77">
        <v>0</v>
      </c>
      <c r="GW2027" s="77">
        <v>5.5966209081309407E-2</v>
      </c>
      <c r="GX2027" s="77">
        <v>2.305058483361076E-3</v>
      </c>
      <c r="GY2027" s="77">
        <v>5.5966209081309407E-2</v>
      </c>
      <c r="GZ2027" s="77">
        <v>2.305058483361076E-3</v>
      </c>
    </row>
    <row r="2028" spans="98:208" x14ac:dyDescent="0.25">
      <c r="CT2028" s="77" t="s">
        <v>155</v>
      </c>
      <c r="CU2028" s="77" t="s">
        <v>463</v>
      </c>
      <c r="CV2028" s="77" t="s">
        <v>460</v>
      </c>
      <c r="CW2028" s="77">
        <v>2022</v>
      </c>
      <c r="CX2028" s="77">
        <v>0</v>
      </c>
      <c r="CY2028" s="77">
        <v>0</v>
      </c>
      <c r="CZ2028" s="77">
        <v>0</v>
      </c>
      <c r="DA2028" s="77">
        <v>0</v>
      </c>
      <c r="DB2028" s="77">
        <v>8807.9522308766882</v>
      </c>
      <c r="DC2028" s="77">
        <v>222.22942162785361</v>
      </c>
      <c r="DD2028" s="77">
        <v>8585.7228092488367</v>
      </c>
      <c r="DE2028" s="77">
        <v>0</v>
      </c>
      <c r="DF2028" s="77">
        <v>514.45318018015018</v>
      </c>
      <c r="DG2028" s="77">
        <v>514.45318018015018</v>
      </c>
      <c r="DH2028" s="77">
        <v>514.45318018015018</v>
      </c>
      <c r="DI2028" s="77">
        <v>0</v>
      </c>
      <c r="DJ2028" s="77">
        <v>8.5761932192029688E-6</v>
      </c>
      <c r="DL2028" s="77">
        <v>0</v>
      </c>
      <c r="DM2028" s="77">
        <v>4.4120498754584075E-3</v>
      </c>
      <c r="DN2028" s="77">
        <v>4.4120498754584075E-3</v>
      </c>
      <c r="DO2028" s="77">
        <v>0</v>
      </c>
      <c r="DP2028" s="77">
        <v>4.4120498754584075E-3</v>
      </c>
      <c r="DQ2028" s="77">
        <v>4.4120498754584075E-3</v>
      </c>
      <c r="DR2028" s="77">
        <v>0</v>
      </c>
      <c r="DS2028" s="77">
        <v>4.4120498754584075E-3</v>
      </c>
      <c r="DT2028" s="77">
        <v>4.4120498754584075E-3</v>
      </c>
      <c r="DU2028" s="77">
        <v>0</v>
      </c>
      <c r="DV2028" s="77">
        <v>0</v>
      </c>
      <c r="DW2028" s="77">
        <v>0</v>
      </c>
      <c r="GE2028" s="77" t="s">
        <v>422</v>
      </c>
      <c r="GF2028" s="77" t="s">
        <v>155</v>
      </c>
      <c r="GG2028" s="77" t="s">
        <v>441</v>
      </c>
      <c r="GH2028" s="77" t="s">
        <v>446</v>
      </c>
      <c r="GI2028" s="77">
        <v>2025</v>
      </c>
      <c r="GJ2028" s="77" t="s">
        <v>305</v>
      </c>
      <c r="GK2028" s="77">
        <v>3.7590224611390777E-2</v>
      </c>
      <c r="GL2028" s="77">
        <v>746.70105000000001</v>
      </c>
      <c r="GM2028" s="77">
        <v>2025</v>
      </c>
      <c r="GN2028" s="77" t="s">
        <v>175</v>
      </c>
      <c r="GO2028" s="77">
        <v>0.13250000000000001</v>
      </c>
      <c r="GP2028" s="77">
        <v>3</v>
      </c>
      <c r="GQ2028" s="77">
        <v>0</v>
      </c>
      <c r="GR2028" s="77" t="s">
        <v>423</v>
      </c>
      <c r="GS2028" s="77">
        <v>0</v>
      </c>
      <c r="GT2028" s="77">
        <v>0</v>
      </c>
      <c r="GU2028" s="77">
        <v>0</v>
      </c>
      <c r="GV2028" s="77">
        <v>0</v>
      </c>
      <c r="GW2028" s="77">
        <v>0</v>
      </c>
      <c r="GX2028" s="77">
        <v>0</v>
      </c>
      <c r="GY2028" s="77">
        <v>0.1527377521613833</v>
      </c>
      <c r="GZ2028" s="77">
        <v>5.741446410385335E-3</v>
      </c>
    </row>
    <row r="2029" spans="98:208" x14ac:dyDescent="0.25">
      <c r="CT2029" s="77" t="s">
        <v>155</v>
      </c>
      <c r="CU2029" s="77" t="s">
        <v>463</v>
      </c>
      <c r="CV2029" s="77" t="s">
        <v>460</v>
      </c>
      <c r="CW2029" s="77">
        <v>2023</v>
      </c>
      <c r="CX2029" s="77">
        <v>0</v>
      </c>
      <c r="CY2029" s="77">
        <v>0</v>
      </c>
      <c r="CZ2029" s="77">
        <v>0</v>
      </c>
      <c r="DA2029" s="77">
        <v>0</v>
      </c>
      <c r="DB2029" s="77">
        <v>9129.746070237481</v>
      </c>
      <c r="DC2029" s="77">
        <v>233.23007680796329</v>
      </c>
      <c r="DD2029" s="77">
        <v>8896.5159934295189</v>
      </c>
      <c r="DE2029" s="77">
        <v>0</v>
      </c>
      <c r="DF2029" s="77">
        <v>0</v>
      </c>
      <c r="DG2029" s="77">
        <v>533.5273118515646</v>
      </c>
      <c r="DH2029" s="77">
        <v>533.5273118515646</v>
      </c>
      <c r="DI2029" s="77">
        <v>533.5273118515646</v>
      </c>
      <c r="DJ2029" s="77">
        <v>8.5761932192029688E-6</v>
      </c>
      <c r="DL2029" s="77">
        <v>0</v>
      </c>
      <c r="DM2029" s="77">
        <v>0</v>
      </c>
      <c r="DN2029" s="77">
        <v>0</v>
      </c>
      <c r="DO2029" s="77">
        <v>0</v>
      </c>
      <c r="DP2029" s="77">
        <v>4.5756333141609758E-3</v>
      </c>
      <c r="DQ2029" s="77">
        <v>4.5756333141609758E-3</v>
      </c>
      <c r="DR2029" s="77">
        <v>0</v>
      </c>
      <c r="DS2029" s="77">
        <v>4.5756333141609758E-3</v>
      </c>
      <c r="DT2029" s="77">
        <v>4.5756333141609758E-3</v>
      </c>
      <c r="DU2029" s="77">
        <v>0</v>
      </c>
      <c r="DV2029" s="77">
        <v>4.5756333141609758E-3</v>
      </c>
      <c r="DW2029" s="77">
        <v>4.5756333141609758E-3</v>
      </c>
      <c r="GE2029" s="77" t="s">
        <v>425</v>
      </c>
      <c r="GF2029" s="77" t="s">
        <v>155</v>
      </c>
      <c r="GG2029" s="77" t="s">
        <v>441</v>
      </c>
      <c r="GH2029" s="77" t="s">
        <v>446</v>
      </c>
      <c r="GI2029" s="77">
        <v>2025</v>
      </c>
      <c r="GJ2029" s="77" t="s">
        <v>301</v>
      </c>
      <c r="GK2029" s="77">
        <v>1.6314334115687221E-3</v>
      </c>
      <c r="GL2029" s="77">
        <v>746.70105000000001</v>
      </c>
      <c r="GM2029" s="77">
        <v>2025</v>
      </c>
      <c r="GN2029" s="77" t="s">
        <v>175</v>
      </c>
      <c r="GO2029" s="77">
        <v>5.3000000000000005E-2</v>
      </c>
      <c r="GP2029" s="77">
        <v>3</v>
      </c>
      <c r="GQ2029" s="77">
        <v>0</v>
      </c>
      <c r="GR2029" s="77" t="s">
        <v>423</v>
      </c>
      <c r="GS2029" s="77">
        <v>0</v>
      </c>
      <c r="GT2029" s="77">
        <v>0</v>
      </c>
      <c r="GU2029" s="77">
        <v>0</v>
      </c>
      <c r="GV2029" s="77">
        <v>0</v>
      </c>
      <c r="GW2029" s="77">
        <v>0</v>
      </c>
      <c r="GX2029" s="77">
        <v>0</v>
      </c>
      <c r="GY2029" s="77">
        <v>5.5966209081309407E-2</v>
      </c>
      <c r="GZ2029" s="77">
        <v>9.1305143414089002E-5</v>
      </c>
    </row>
    <row r="2030" spans="98:208" x14ac:dyDescent="0.25">
      <c r="CT2030" s="77" t="s">
        <v>155</v>
      </c>
      <c r="CU2030" s="77" t="s">
        <v>463</v>
      </c>
      <c r="CV2030" s="77" t="s">
        <v>460</v>
      </c>
      <c r="CW2030" s="77">
        <v>2024</v>
      </c>
      <c r="CX2030" s="77">
        <v>0</v>
      </c>
      <c r="CY2030" s="77">
        <v>0</v>
      </c>
      <c r="CZ2030" s="77">
        <v>0</v>
      </c>
      <c r="DA2030" s="77">
        <v>0</v>
      </c>
      <c r="DB2030" s="77">
        <v>9129.746070237481</v>
      </c>
      <c r="DC2030" s="77">
        <v>233.23007680796329</v>
      </c>
      <c r="DD2030" s="77">
        <v>8896.5159934295189</v>
      </c>
      <c r="DE2030" s="77">
        <v>0</v>
      </c>
      <c r="DF2030" s="77">
        <v>0</v>
      </c>
      <c r="DG2030" s="77">
        <v>0</v>
      </c>
      <c r="DH2030" s="77">
        <v>533.5273118515646</v>
      </c>
      <c r="DI2030" s="77">
        <v>533.5273118515646</v>
      </c>
      <c r="DJ2030" s="77">
        <v>8.5761932192029688E-6</v>
      </c>
      <c r="DL2030" s="77">
        <v>0</v>
      </c>
      <c r="DM2030" s="77">
        <v>0</v>
      </c>
      <c r="DN2030" s="77">
        <v>0</v>
      </c>
      <c r="DO2030" s="77">
        <v>0</v>
      </c>
      <c r="DP2030" s="77">
        <v>0</v>
      </c>
      <c r="DQ2030" s="77">
        <v>0</v>
      </c>
      <c r="DR2030" s="77">
        <v>0</v>
      </c>
      <c r="DS2030" s="77">
        <v>4.5756333141609758E-3</v>
      </c>
      <c r="DT2030" s="77">
        <v>4.5756333141609758E-3</v>
      </c>
      <c r="DU2030" s="77">
        <v>0</v>
      </c>
      <c r="DV2030" s="77">
        <v>4.5756333141609758E-3</v>
      </c>
      <c r="DW2030" s="77">
        <v>4.5756333141609758E-3</v>
      </c>
      <c r="GE2030" s="77" t="s">
        <v>427</v>
      </c>
      <c r="GF2030" s="77" t="s">
        <v>155</v>
      </c>
      <c r="GG2030" s="77" t="s">
        <v>441</v>
      </c>
      <c r="GH2030" s="77" t="s">
        <v>446</v>
      </c>
      <c r="GI2030" s="77">
        <v>2025</v>
      </c>
      <c r="GJ2030" s="77" t="s">
        <v>303</v>
      </c>
      <c r="GK2030" s="77">
        <v>4.1186611014017709E-2</v>
      </c>
      <c r="GL2030" s="77">
        <v>746.70105000000001</v>
      </c>
      <c r="GM2030" s="77">
        <v>2025</v>
      </c>
      <c r="GN2030" s="77" t="s">
        <v>175</v>
      </c>
      <c r="GO2030" s="77">
        <v>5.3000000000000005E-2</v>
      </c>
      <c r="GP2030" s="77">
        <v>3</v>
      </c>
      <c r="GQ2030" s="77">
        <v>0</v>
      </c>
      <c r="GR2030" s="77" t="s">
        <v>423</v>
      </c>
      <c r="GS2030" s="77">
        <v>0</v>
      </c>
      <c r="GT2030" s="77">
        <v>0</v>
      </c>
      <c r="GU2030" s="77">
        <v>0</v>
      </c>
      <c r="GV2030" s="77">
        <v>0</v>
      </c>
      <c r="GW2030" s="77">
        <v>0</v>
      </c>
      <c r="GX2030" s="77">
        <v>0</v>
      </c>
      <c r="GY2030" s="77">
        <v>5.5966209081309407E-2</v>
      </c>
      <c r="GZ2030" s="77">
        <v>2.305058483361076E-3</v>
      </c>
    </row>
    <row r="2031" spans="98:208" x14ac:dyDescent="0.25">
      <c r="CT2031" s="77" t="s">
        <v>155</v>
      </c>
      <c r="CU2031" s="77" t="s">
        <v>463</v>
      </c>
      <c r="CV2031" s="77" t="s">
        <v>460</v>
      </c>
      <c r="CW2031" s="77">
        <v>2025</v>
      </c>
      <c r="CX2031" s="77">
        <v>0</v>
      </c>
      <c r="CY2031" s="77">
        <v>0</v>
      </c>
      <c r="CZ2031" s="77">
        <v>0</v>
      </c>
      <c r="DA2031" s="77">
        <v>0</v>
      </c>
      <c r="DB2031" s="77">
        <v>9129.746070237481</v>
      </c>
      <c r="DC2031" s="77">
        <v>233.23007680796329</v>
      </c>
      <c r="DD2031" s="77">
        <v>8896.5159934295189</v>
      </c>
      <c r="DE2031" s="77">
        <v>0</v>
      </c>
      <c r="DF2031" s="77">
        <v>0</v>
      </c>
      <c r="DG2031" s="77">
        <v>0</v>
      </c>
      <c r="DH2031" s="77">
        <v>0</v>
      </c>
      <c r="DI2031" s="77">
        <v>533.5273118515646</v>
      </c>
      <c r="DJ2031" s="77">
        <v>8.5761932192029688E-6</v>
      </c>
      <c r="DL2031" s="77">
        <v>0</v>
      </c>
      <c r="DM2031" s="77">
        <v>0</v>
      </c>
      <c r="DN2031" s="77">
        <v>0</v>
      </c>
      <c r="DO2031" s="77">
        <v>0</v>
      </c>
      <c r="DP2031" s="77">
        <v>0</v>
      </c>
      <c r="DQ2031" s="77">
        <v>0</v>
      </c>
      <c r="DR2031" s="77">
        <v>0</v>
      </c>
      <c r="DS2031" s="77">
        <v>0</v>
      </c>
      <c r="DT2031" s="77">
        <v>0</v>
      </c>
      <c r="DU2031" s="77">
        <v>0</v>
      </c>
      <c r="DV2031" s="77">
        <v>4.5756333141609758E-3</v>
      </c>
      <c r="DW2031" s="77">
        <v>4.5756333141609758E-3</v>
      </c>
      <c r="GE2031" s="77" t="s">
        <v>422</v>
      </c>
      <c r="GF2031" s="77" t="s">
        <v>155</v>
      </c>
      <c r="GG2031" s="77" t="s">
        <v>441</v>
      </c>
      <c r="GH2031" s="77" t="s">
        <v>453</v>
      </c>
      <c r="GI2031" s="77">
        <v>2021</v>
      </c>
      <c r="GJ2031" s="77" t="s">
        <v>305</v>
      </c>
      <c r="GK2031" s="77">
        <v>222.22942162783229</v>
      </c>
      <c r="GL2031" s="77">
        <v>746.70105000000001</v>
      </c>
      <c r="GM2031" s="77">
        <v>2021</v>
      </c>
      <c r="GN2031" s="77" t="s">
        <v>175</v>
      </c>
      <c r="GO2031" s="77">
        <v>0.13250000000000001</v>
      </c>
      <c r="GP2031" s="77">
        <v>3</v>
      </c>
      <c r="GQ2031" s="77">
        <v>0</v>
      </c>
      <c r="GR2031" s="77" t="s">
        <v>423</v>
      </c>
      <c r="GS2031" s="77">
        <v>0.1527377521613833</v>
      </c>
      <c r="GT2031" s="77">
        <v>33.942822323559405</v>
      </c>
      <c r="GU2031" s="77">
        <v>0.1527377521613833</v>
      </c>
      <c r="GV2031" s="77">
        <v>33.942822323559405</v>
      </c>
      <c r="GW2031" s="77">
        <v>0</v>
      </c>
      <c r="GX2031" s="77">
        <v>0</v>
      </c>
      <c r="GY2031" s="77">
        <v>0</v>
      </c>
      <c r="GZ2031" s="77">
        <v>0</v>
      </c>
    </row>
    <row r="2032" spans="98:208" x14ac:dyDescent="0.25">
      <c r="CT2032" s="77" t="s">
        <v>155</v>
      </c>
      <c r="CU2032" s="77" t="s">
        <v>463</v>
      </c>
      <c r="CV2032" s="77" t="s">
        <v>467</v>
      </c>
      <c r="CW2032" s="77">
        <v>2020</v>
      </c>
      <c r="CX2032" s="77">
        <v>0</v>
      </c>
      <c r="CY2032" s="77">
        <v>0</v>
      </c>
      <c r="CZ2032" s="77">
        <v>0</v>
      </c>
      <c r="DA2032" s="77">
        <v>0</v>
      </c>
      <c r="DB2032" s="77">
        <v>5.2405583313016137</v>
      </c>
      <c r="DC2032" s="77">
        <v>0.69641821681222471</v>
      </c>
      <c r="DD2032" s="77">
        <v>2.9419641522810371</v>
      </c>
      <c r="DE2032" s="77">
        <v>1.6021759622082989</v>
      </c>
      <c r="DF2032" s="77">
        <v>0.36068764874241349</v>
      </c>
      <c r="DG2032" s="77">
        <v>0</v>
      </c>
      <c r="DH2032" s="77">
        <v>0</v>
      </c>
      <c r="DI2032" s="77">
        <v>0</v>
      </c>
      <c r="DJ2032" s="77">
        <v>5.3983714391174358E-5</v>
      </c>
      <c r="DL2032" s="77">
        <v>0</v>
      </c>
      <c r="DM2032" s="77">
        <v>1.9471259014134668E-5</v>
      </c>
      <c r="DN2032" s="77">
        <v>1.9471259014134668E-5</v>
      </c>
      <c r="DO2032" s="77">
        <v>0</v>
      </c>
      <c r="DP2032" s="77">
        <v>0</v>
      </c>
      <c r="DQ2032" s="77">
        <v>0</v>
      </c>
      <c r="DR2032" s="77">
        <v>0</v>
      </c>
      <c r="DS2032" s="77">
        <v>0</v>
      </c>
      <c r="DT2032" s="77">
        <v>0</v>
      </c>
      <c r="DU2032" s="77">
        <v>0</v>
      </c>
      <c r="DV2032" s="77">
        <v>0</v>
      </c>
      <c r="DW2032" s="77">
        <v>0</v>
      </c>
      <c r="GE2032" s="77" t="s">
        <v>425</v>
      </c>
      <c r="GF2032" s="77" t="s">
        <v>155</v>
      </c>
      <c r="GG2032" s="77" t="s">
        <v>441</v>
      </c>
      <c r="GH2032" s="77" t="s">
        <v>453</v>
      </c>
      <c r="GI2032" s="77">
        <v>2021</v>
      </c>
      <c r="GJ2032" s="77" t="s">
        <v>301</v>
      </c>
      <c r="GK2032" s="77">
        <v>8585.7228092480127</v>
      </c>
      <c r="GL2032" s="77">
        <v>746.70105000000001</v>
      </c>
      <c r="GM2032" s="77">
        <v>2021</v>
      </c>
      <c r="GN2032" s="77" t="s">
        <v>175</v>
      </c>
      <c r="GO2032" s="77">
        <v>5.3000000000000005E-2</v>
      </c>
      <c r="GP2032" s="77">
        <v>3</v>
      </c>
      <c r="GQ2032" s="77">
        <v>0</v>
      </c>
      <c r="GR2032" s="77" t="s">
        <v>423</v>
      </c>
      <c r="GS2032" s="77">
        <v>5.5966209081309407E-2</v>
      </c>
      <c r="GT2032" s="77">
        <v>480.51035785654142</v>
      </c>
      <c r="GU2032" s="77">
        <v>5.5966209081309407E-2</v>
      </c>
      <c r="GV2032" s="77">
        <v>480.51035785654142</v>
      </c>
      <c r="GW2032" s="77">
        <v>0</v>
      </c>
      <c r="GX2032" s="77">
        <v>0</v>
      </c>
      <c r="GY2032" s="77">
        <v>0</v>
      </c>
      <c r="GZ2032" s="77">
        <v>0</v>
      </c>
    </row>
    <row r="2033" spans="98:208" x14ac:dyDescent="0.25">
      <c r="CT2033" s="77" t="s">
        <v>155</v>
      </c>
      <c r="CU2033" s="77" t="s">
        <v>463</v>
      </c>
      <c r="CV2033" s="77" t="s">
        <v>467</v>
      </c>
      <c r="CW2033" s="77">
        <v>2021</v>
      </c>
      <c r="CX2033" s="77">
        <v>0</v>
      </c>
      <c r="CY2033" s="77">
        <v>0</v>
      </c>
      <c r="CZ2033" s="77">
        <v>0</v>
      </c>
      <c r="DA2033" s="77">
        <v>0</v>
      </c>
      <c r="DB2033" s="77">
        <v>5.2405583313016137</v>
      </c>
      <c r="DC2033" s="77">
        <v>0.69641821681222471</v>
      </c>
      <c r="DD2033" s="77">
        <v>2.9419641522810371</v>
      </c>
      <c r="DE2033" s="77">
        <v>1.6021759622082989</v>
      </c>
      <c r="DF2033" s="77">
        <v>0.36068764874241349</v>
      </c>
      <c r="DG2033" s="77">
        <v>0.36068764874241349</v>
      </c>
      <c r="DH2033" s="77">
        <v>0</v>
      </c>
      <c r="DI2033" s="77">
        <v>0</v>
      </c>
      <c r="DJ2033" s="77">
        <v>5.3983714391174358E-5</v>
      </c>
      <c r="DL2033" s="77">
        <v>0</v>
      </c>
      <c r="DM2033" s="77">
        <v>1.9471259014134668E-5</v>
      </c>
      <c r="DN2033" s="77">
        <v>1.9471259014134668E-5</v>
      </c>
      <c r="DO2033" s="77">
        <v>0</v>
      </c>
      <c r="DP2033" s="77">
        <v>1.9471259014134668E-5</v>
      </c>
      <c r="DQ2033" s="77">
        <v>1.9471259014134668E-5</v>
      </c>
      <c r="DR2033" s="77">
        <v>0</v>
      </c>
      <c r="DS2033" s="77">
        <v>0</v>
      </c>
      <c r="DT2033" s="77">
        <v>0</v>
      </c>
      <c r="DU2033" s="77">
        <v>0</v>
      </c>
      <c r="DV2033" s="77">
        <v>0</v>
      </c>
      <c r="DW2033" s="77">
        <v>0</v>
      </c>
      <c r="GE2033" s="77" t="s">
        <v>427</v>
      </c>
      <c r="GF2033" s="77" t="s">
        <v>155</v>
      </c>
      <c r="GG2033" s="77" t="s">
        <v>441</v>
      </c>
      <c r="GH2033" s="77" t="s">
        <v>453</v>
      </c>
      <c r="GI2033" s="77">
        <v>2021</v>
      </c>
      <c r="GJ2033" s="77" t="s">
        <v>303</v>
      </c>
      <c r="GK2033" s="77">
        <v>5338.1784104567869</v>
      </c>
      <c r="GL2033" s="77">
        <v>746.70105000000001</v>
      </c>
      <c r="GM2033" s="77">
        <v>2021</v>
      </c>
      <c r="GN2033" s="77" t="s">
        <v>175</v>
      </c>
      <c r="GO2033" s="77">
        <v>5.3000000000000005E-2</v>
      </c>
      <c r="GP2033" s="77">
        <v>3</v>
      </c>
      <c r="GQ2033" s="77">
        <v>0</v>
      </c>
      <c r="GR2033" s="77" t="s">
        <v>423</v>
      </c>
      <c r="GS2033" s="77">
        <v>5.5966209081309407E-2</v>
      </c>
      <c r="GT2033" s="77">
        <v>298.75760903295645</v>
      </c>
      <c r="GU2033" s="77">
        <v>5.5966209081309407E-2</v>
      </c>
      <c r="GV2033" s="77">
        <v>298.75760903295645</v>
      </c>
      <c r="GW2033" s="77">
        <v>0</v>
      </c>
      <c r="GX2033" s="77">
        <v>0</v>
      </c>
      <c r="GY2033" s="77">
        <v>0</v>
      </c>
      <c r="GZ2033" s="77">
        <v>0</v>
      </c>
    </row>
    <row r="2034" spans="98:208" x14ac:dyDescent="0.25">
      <c r="CT2034" s="77" t="s">
        <v>155</v>
      </c>
      <c r="CU2034" s="77" t="s">
        <v>463</v>
      </c>
      <c r="CV2034" s="77" t="s">
        <v>467</v>
      </c>
      <c r="CW2034" s="77">
        <v>2022</v>
      </c>
      <c r="CX2034" s="77">
        <v>0</v>
      </c>
      <c r="CY2034" s="77">
        <v>0</v>
      </c>
      <c r="CZ2034" s="77">
        <v>0</v>
      </c>
      <c r="DA2034" s="77">
        <v>0</v>
      </c>
      <c r="DB2034" s="77">
        <v>5.2405583313016137</v>
      </c>
      <c r="DC2034" s="77">
        <v>0.69641821681222471</v>
      </c>
      <c r="DD2034" s="77">
        <v>2.9419641522810371</v>
      </c>
      <c r="DE2034" s="77">
        <v>1.6021759622082989</v>
      </c>
      <c r="DF2034" s="77">
        <v>0.36068764874241349</v>
      </c>
      <c r="DG2034" s="77">
        <v>0.36068764874241349</v>
      </c>
      <c r="DH2034" s="77">
        <v>0.36068764874241349</v>
      </c>
      <c r="DI2034" s="77">
        <v>0</v>
      </c>
      <c r="DJ2034" s="77">
        <v>5.3983714391174358E-5</v>
      </c>
      <c r="DL2034" s="77">
        <v>0</v>
      </c>
      <c r="DM2034" s="77">
        <v>1.9471259014134668E-5</v>
      </c>
      <c r="DN2034" s="77">
        <v>1.9471259014134668E-5</v>
      </c>
      <c r="DO2034" s="77">
        <v>0</v>
      </c>
      <c r="DP2034" s="77">
        <v>1.9471259014134668E-5</v>
      </c>
      <c r="DQ2034" s="77">
        <v>1.9471259014134668E-5</v>
      </c>
      <c r="DR2034" s="77">
        <v>0</v>
      </c>
      <c r="DS2034" s="77">
        <v>1.9471259014134668E-5</v>
      </c>
      <c r="DT2034" s="77">
        <v>1.9471259014134668E-5</v>
      </c>
      <c r="DU2034" s="77">
        <v>0</v>
      </c>
      <c r="DV2034" s="77">
        <v>0</v>
      </c>
      <c r="DW2034" s="77">
        <v>0</v>
      </c>
      <c r="GE2034" s="77" t="s">
        <v>422</v>
      </c>
      <c r="GF2034" s="77" t="s">
        <v>155</v>
      </c>
      <c r="GG2034" s="77" t="s">
        <v>441</v>
      </c>
      <c r="GH2034" s="77" t="s">
        <v>453</v>
      </c>
      <c r="GI2034" s="77">
        <v>2022</v>
      </c>
      <c r="GJ2034" s="77" t="s">
        <v>305</v>
      </c>
      <c r="GK2034" s="77">
        <v>222.22942162783229</v>
      </c>
      <c r="GL2034" s="77">
        <v>746.70105000000001</v>
      </c>
      <c r="GM2034" s="77">
        <v>2022</v>
      </c>
      <c r="GN2034" s="77" t="s">
        <v>175</v>
      </c>
      <c r="GO2034" s="77">
        <v>0.13250000000000001</v>
      </c>
      <c r="GP2034" s="77">
        <v>3</v>
      </c>
      <c r="GQ2034" s="77">
        <v>0</v>
      </c>
      <c r="GR2034" s="77" t="s">
        <v>423</v>
      </c>
      <c r="GS2034" s="77">
        <v>0.1527377521613833</v>
      </c>
      <c r="GT2034" s="77">
        <v>33.942822323559405</v>
      </c>
      <c r="GU2034" s="77">
        <v>0.1527377521613833</v>
      </c>
      <c r="GV2034" s="77">
        <v>33.942822323559405</v>
      </c>
      <c r="GW2034" s="77">
        <v>0.1527377521613833</v>
      </c>
      <c r="GX2034" s="77">
        <v>33.942822323559405</v>
      </c>
      <c r="GY2034" s="77">
        <v>0</v>
      </c>
      <c r="GZ2034" s="77">
        <v>0</v>
      </c>
    </row>
    <row r="2035" spans="98:208" x14ac:dyDescent="0.25">
      <c r="CT2035" s="77" t="s">
        <v>155</v>
      </c>
      <c r="CU2035" s="77" t="s">
        <v>463</v>
      </c>
      <c r="CV2035" s="77" t="s">
        <v>467</v>
      </c>
      <c r="CW2035" s="77">
        <v>2023</v>
      </c>
      <c r="CX2035" s="77">
        <v>0</v>
      </c>
      <c r="CY2035" s="77">
        <v>0</v>
      </c>
      <c r="CZ2035" s="77">
        <v>0</v>
      </c>
      <c r="DA2035" s="77">
        <v>0</v>
      </c>
      <c r="DB2035" s="77">
        <v>5.4750346070078342</v>
      </c>
      <c r="DC2035" s="77">
        <v>0.71896016785820904</v>
      </c>
      <c r="DD2035" s="77">
        <v>3.0714971986151429</v>
      </c>
      <c r="DE2035" s="77">
        <v>1.6845772405344559</v>
      </c>
      <c r="DF2035" s="77">
        <v>0</v>
      </c>
      <c r="DG2035" s="77">
        <v>0.3759918163999515</v>
      </c>
      <c r="DH2035" s="77">
        <v>0.3759918163999515</v>
      </c>
      <c r="DI2035" s="77">
        <v>0.3759918163999515</v>
      </c>
      <c r="DJ2035" s="77">
        <v>5.3983714391174358E-5</v>
      </c>
      <c r="DL2035" s="77">
        <v>0</v>
      </c>
      <c r="DM2035" s="77">
        <v>0</v>
      </c>
      <c r="DN2035" s="77">
        <v>0</v>
      </c>
      <c r="DO2035" s="77">
        <v>0</v>
      </c>
      <c r="DP2035" s="77">
        <v>2.0297434829953849E-5</v>
      </c>
      <c r="DQ2035" s="77">
        <v>2.0297434829953849E-5</v>
      </c>
      <c r="DR2035" s="77">
        <v>0</v>
      </c>
      <c r="DS2035" s="77">
        <v>2.0297434829953849E-5</v>
      </c>
      <c r="DT2035" s="77">
        <v>2.0297434829953849E-5</v>
      </c>
      <c r="DU2035" s="77">
        <v>0</v>
      </c>
      <c r="DV2035" s="77">
        <v>2.0297434829953849E-5</v>
      </c>
      <c r="DW2035" s="77">
        <v>2.0297434829953849E-5</v>
      </c>
      <c r="GE2035" s="77" t="s">
        <v>425</v>
      </c>
      <c r="GF2035" s="77" t="s">
        <v>155</v>
      </c>
      <c r="GG2035" s="77" t="s">
        <v>441</v>
      </c>
      <c r="GH2035" s="77" t="s">
        <v>453</v>
      </c>
      <c r="GI2035" s="77">
        <v>2022</v>
      </c>
      <c r="GJ2035" s="77" t="s">
        <v>301</v>
      </c>
      <c r="GK2035" s="77">
        <v>8585.7228092480127</v>
      </c>
      <c r="GL2035" s="77">
        <v>746.70105000000001</v>
      </c>
      <c r="GM2035" s="77">
        <v>2022</v>
      </c>
      <c r="GN2035" s="77" t="s">
        <v>175</v>
      </c>
      <c r="GO2035" s="77">
        <v>5.3000000000000005E-2</v>
      </c>
      <c r="GP2035" s="77">
        <v>3</v>
      </c>
      <c r="GQ2035" s="77">
        <v>0</v>
      </c>
      <c r="GR2035" s="77" t="s">
        <v>423</v>
      </c>
      <c r="GS2035" s="77">
        <v>5.5966209081309407E-2</v>
      </c>
      <c r="GT2035" s="77">
        <v>480.51035785654142</v>
      </c>
      <c r="GU2035" s="77">
        <v>5.5966209081309407E-2</v>
      </c>
      <c r="GV2035" s="77">
        <v>480.51035785654142</v>
      </c>
      <c r="GW2035" s="77">
        <v>5.5966209081309407E-2</v>
      </c>
      <c r="GX2035" s="77">
        <v>480.51035785654142</v>
      </c>
      <c r="GY2035" s="77">
        <v>0</v>
      </c>
      <c r="GZ2035" s="77">
        <v>0</v>
      </c>
    </row>
    <row r="2036" spans="98:208" x14ac:dyDescent="0.25">
      <c r="CT2036" s="77" t="s">
        <v>155</v>
      </c>
      <c r="CU2036" s="77" t="s">
        <v>463</v>
      </c>
      <c r="CV2036" s="77" t="s">
        <v>467</v>
      </c>
      <c r="CW2036" s="77">
        <v>2024</v>
      </c>
      <c r="CX2036" s="77">
        <v>0</v>
      </c>
      <c r="CY2036" s="77">
        <v>0</v>
      </c>
      <c r="CZ2036" s="77">
        <v>0</v>
      </c>
      <c r="DA2036" s="77">
        <v>0</v>
      </c>
      <c r="DB2036" s="77">
        <v>5.4750346070078342</v>
      </c>
      <c r="DC2036" s="77">
        <v>0.71896016785820904</v>
      </c>
      <c r="DD2036" s="77">
        <v>3.0714971986151429</v>
      </c>
      <c r="DE2036" s="77">
        <v>1.6845772405344559</v>
      </c>
      <c r="DF2036" s="77">
        <v>0</v>
      </c>
      <c r="DG2036" s="77">
        <v>0</v>
      </c>
      <c r="DH2036" s="77">
        <v>0.3759918163999515</v>
      </c>
      <c r="DI2036" s="77">
        <v>0.3759918163999515</v>
      </c>
      <c r="DJ2036" s="77">
        <v>5.3983714391174358E-5</v>
      </c>
      <c r="DL2036" s="77">
        <v>0</v>
      </c>
      <c r="DM2036" s="77">
        <v>0</v>
      </c>
      <c r="DN2036" s="77">
        <v>0</v>
      </c>
      <c r="DO2036" s="77">
        <v>0</v>
      </c>
      <c r="DP2036" s="77">
        <v>0</v>
      </c>
      <c r="DQ2036" s="77">
        <v>0</v>
      </c>
      <c r="DR2036" s="77">
        <v>0</v>
      </c>
      <c r="DS2036" s="77">
        <v>2.0297434829953849E-5</v>
      </c>
      <c r="DT2036" s="77">
        <v>2.0297434829953849E-5</v>
      </c>
      <c r="DU2036" s="77">
        <v>0</v>
      </c>
      <c r="DV2036" s="77">
        <v>2.0297434829953849E-5</v>
      </c>
      <c r="DW2036" s="77">
        <v>2.0297434829953849E-5</v>
      </c>
      <c r="GE2036" s="77" t="s">
        <v>427</v>
      </c>
      <c r="GF2036" s="77" t="s">
        <v>155</v>
      </c>
      <c r="GG2036" s="77" t="s">
        <v>441</v>
      </c>
      <c r="GH2036" s="77" t="s">
        <v>453</v>
      </c>
      <c r="GI2036" s="77">
        <v>2022</v>
      </c>
      <c r="GJ2036" s="77" t="s">
        <v>303</v>
      </c>
      <c r="GK2036" s="77">
        <v>5338.1784104567869</v>
      </c>
      <c r="GL2036" s="77">
        <v>746.70105000000001</v>
      </c>
      <c r="GM2036" s="77">
        <v>2022</v>
      </c>
      <c r="GN2036" s="77" t="s">
        <v>175</v>
      </c>
      <c r="GO2036" s="77">
        <v>5.3000000000000005E-2</v>
      </c>
      <c r="GP2036" s="77">
        <v>3</v>
      </c>
      <c r="GQ2036" s="77">
        <v>0</v>
      </c>
      <c r="GR2036" s="77" t="s">
        <v>423</v>
      </c>
      <c r="GS2036" s="77">
        <v>5.5966209081309407E-2</v>
      </c>
      <c r="GT2036" s="77">
        <v>298.75760903295645</v>
      </c>
      <c r="GU2036" s="77">
        <v>5.5966209081309407E-2</v>
      </c>
      <c r="GV2036" s="77">
        <v>298.75760903295645</v>
      </c>
      <c r="GW2036" s="77">
        <v>5.5966209081309407E-2</v>
      </c>
      <c r="GX2036" s="77">
        <v>298.75760903295645</v>
      </c>
      <c r="GY2036" s="77">
        <v>0</v>
      </c>
      <c r="GZ2036" s="77">
        <v>0</v>
      </c>
    </row>
    <row r="2037" spans="98:208" x14ac:dyDescent="0.25">
      <c r="CT2037" s="77" t="s">
        <v>155</v>
      </c>
      <c r="CU2037" s="77" t="s">
        <v>463</v>
      </c>
      <c r="CV2037" s="77" t="s">
        <v>467</v>
      </c>
      <c r="CW2037" s="77">
        <v>2025</v>
      </c>
      <c r="CX2037" s="77">
        <v>0</v>
      </c>
      <c r="CY2037" s="77">
        <v>0</v>
      </c>
      <c r="CZ2037" s="77">
        <v>0</v>
      </c>
      <c r="DA2037" s="77">
        <v>0</v>
      </c>
      <c r="DB2037" s="77">
        <v>5.4750346070078342</v>
      </c>
      <c r="DC2037" s="77">
        <v>0.71896016785820904</v>
      </c>
      <c r="DD2037" s="77">
        <v>3.0714971986151429</v>
      </c>
      <c r="DE2037" s="77">
        <v>1.6845772405344559</v>
      </c>
      <c r="DF2037" s="77">
        <v>0</v>
      </c>
      <c r="DG2037" s="77">
        <v>0</v>
      </c>
      <c r="DH2037" s="77">
        <v>0</v>
      </c>
      <c r="DI2037" s="77">
        <v>0.3759918163999515</v>
      </c>
      <c r="DJ2037" s="77">
        <v>5.3983714391174358E-5</v>
      </c>
      <c r="DL2037" s="77">
        <v>0</v>
      </c>
      <c r="DM2037" s="77">
        <v>0</v>
      </c>
      <c r="DN2037" s="77">
        <v>0</v>
      </c>
      <c r="DO2037" s="77">
        <v>0</v>
      </c>
      <c r="DP2037" s="77">
        <v>0</v>
      </c>
      <c r="DQ2037" s="77">
        <v>0</v>
      </c>
      <c r="DR2037" s="77">
        <v>0</v>
      </c>
      <c r="DS2037" s="77">
        <v>0</v>
      </c>
      <c r="DT2037" s="77">
        <v>0</v>
      </c>
      <c r="DU2037" s="77">
        <v>0</v>
      </c>
      <c r="DV2037" s="77">
        <v>2.0297434829953849E-5</v>
      </c>
      <c r="DW2037" s="77">
        <v>2.0297434829953849E-5</v>
      </c>
      <c r="GE2037" s="77" t="s">
        <v>422</v>
      </c>
      <c r="GF2037" s="77" t="s">
        <v>155</v>
      </c>
      <c r="GG2037" s="77" t="s">
        <v>441</v>
      </c>
      <c r="GH2037" s="77" t="s">
        <v>453</v>
      </c>
      <c r="GI2037" s="77">
        <v>2023</v>
      </c>
      <c r="GJ2037" s="77" t="s">
        <v>305</v>
      </c>
      <c r="GK2037" s="77">
        <v>233.23007680794109</v>
      </c>
      <c r="GL2037" s="77">
        <v>746.70105000000001</v>
      </c>
      <c r="GM2037" s="77">
        <v>2023</v>
      </c>
      <c r="GN2037" s="77" t="s">
        <v>175</v>
      </c>
      <c r="GO2037" s="77">
        <v>0.13250000000000001</v>
      </c>
      <c r="GP2037" s="77">
        <v>3</v>
      </c>
      <c r="GQ2037" s="77">
        <v>0</v>
      </c>
      <c r="GR2037" s="77" t="s">
        <v>423</v>
      </c>
      <c r="GS2037" s="77">
        <v>0</v>
      </c>
      <c r="GT2037" s="77">
        <v>0</v>
      </c>
      <c r="GU2037" s="77">
        <v>0.1527377521613833</v>
      </c>
      <c r="GV2037" s="77">
        <v>35.623037668071696</v>
      </c>
      <c r="GW2037" s="77">
        <v>0.1527377521613833</v>
      </c>
      <c r="GX2037" s="77">
        <v>35.623037668071696</v>
      </c>
      <c r="GY2037" s="77">
        <v>0.1527377521613833</v>
      </c>
      <c r="GZ2037" s="77">
        <v>35.623037668071696</v>
      </c>
    </row>
    <row r="2038" spans="98:208" x14ac:dyDescent="0.25">
      <c r="CT2038" s="77" t="s">
        <v>155</v>
      </c>
      <c r="CU2038" s="77" t="s">
        <v>463</v>
      </c>
      <c r="CV2038" s="77" t="s">
        <v>474</v>
      </c>
      <c r="CW2038" s="77">
        <v>2020</v>
      </c>
      <c r="CX2038" s="77">
        <v>0</v>
      </c>
      <c r="CY2038" s="77">
        <v>0</v>
      </c>
      <c r="CZ2038" s="77">
        <v>0</v>
      </c>
      <c r="DA2038" s="77">
        <v>0</v>
      </c>
      <c r="DB2038" s="77">
        <v>7.7900575334946029E-2</v>
      </c>
      <c r="DC2038" s="77">
        <v>3.6425060683954062E-2</v>
      </c>
      <c r="DD2038" s="77">
        <v>1.5808724525432679E-3</v>
      </c>
      <c r="DE2038" s="77">
        <v>3.9894642198448287E-2</v>
      </c>
      <c r="DF2038" s="77">
        <v>7.8847092159214267E-3</v>
      </c>
      <c r="DG2038" s="77">
        <v>0</v>
      </c>
      <c r="DH2038" s="77">
        <v>0</v>
      </c>
      <c r="DI2038" s="77">
        <v>0</v>
      </c>
      <c r="DJ2038" s="77">
        <v>5.2911150851749729E-4</v>
      </c>
      <c r="DL2038" s="77">
        <v>0</v>
      </c>
      <c r="DM2038" s="77">
        <v>4.171890387457999E-6</v>
      </c>
      <c r="DN2038" s="77">
        <v>4.171890387457999E-6</v>
      </c>
      <c r="DO2038" s="77">
        <v>0</v>
      </c>
      <c r="DP2038" s="77">
        <v>0</v>
      </c>
      <c r="DQ2038" s="77">
        <v>0</v>
      </c>
      <c r="DR2038" s="77">
        <v>0</v>
      </c>
      <c r="DS2038" s="77">
        <v>0</v>
      </c>
      <c r="DT2038" s="77">
        <v>0</v>
      </c>
      <c r="DU2038" s="77">
        <v>0</v>
      </c>
      <c r="DV2038" s="77">
        <v>0</v>
      </c>
      <c r="DW2038" s="77">
        <v>0</v>
      </c>
      <c r="GE2038" s="77" t="s">
        <v>425</v>
      </c>
      <c r="GF2038" s="77" t="s">
        <v>155</v>
      </c>
      <c r="GG2038" s="77" t="s">
        <v>441</v>
      </c>
      <c r="GH2038" s="77" t="s">
        <v>453</v>
      </c>
      <c r="GI2038" s="77">
        <v>2023</v>
      </c>
      <c r="GJ2038" s="77" t="s">
        <v>301</v>
      </c>
      <c r="GK2038" s="77">
        <v>8896.5159934286639</v>
      </c>
      <c r="GL2038" s="77">
        <v>746.70105000000001</v>
      </c>
      <c r="GM2038" s="77">
        <v>2023</v>
      </c>
      <c r="GN2038" s="77" t="s">
        <v>175</v>
      </c>
      <c r="GO2038" s="77">
        <v>5.3000000000000005E-2</v>
      </c>
      <c r="GP2038" s="77">
        <v>3</v>
      </c>
      <c r="GQ2038" s="77">
        <v>0</v>
      </c>
      <c r="GR2038" s="77" t="s">
        <v>423</v>
      </c>
      <c r="GS2038" s="77">
        <v>0</v>
      </c>
      <c r="GT2038" s="77">
        <v>0</v>
      </c>
      <c r="GU2038" s="77">
        <v>5.5966209081309407E-2</v>
      </c>
      <c r="GV2038" s="77">
        <v>497.90427418344166</v>
      </c>
      <c r="GW2038" s="77">
        <v>5.5966209081309407E-2</v>
      </c>
      <c r="GX2038" s="77">
        <v>497.90427418344166</v>
      </c>
      <c r="GY2038" s="77">
        <v>5.5966209081309407E-2</v>
      </c>
      <c r="GZ2038" s="77">
        <v>497.90427418344166</v>
      </c>
    </row>
    <row r="2039" spans="98:208" x14ac:dyDescent="0.25">
      <c r="CT2039" s="77" t="s">
        <v>155</v>
      </c>
      <c r="CU2039" s="77" t="s">
        <v>463</v>
      </c>
      <c r="CV2039" s="77" t="s">
        <v>474</v>
      </c>
      <c r="CW2039" s="77">
        <v>2021</v>
      </c>
      <c r="CX2039" s="77">
        <v>0</v>
      </c>
      <c r="CY2039" s="77">
        <v>0</v>
      </c>
      <c r="CZ2039" s="77">
        <v>0</v>
      </c>
      <c r="DA2039" s="77">
        <v>0</v>
      </c>
      <c r="DB2039" s="77">
        <v>7.7900575334946029E-2</v>
      </c>
      <c r="DC2039" s="77">
        <v>3.6425060683954062E-2</v>
      </c>
      <c r="DD2039" s="77">
        <v>1.5808724525432679E-3</v>
      </c>
      <c r="DE2039" s="77">
        <v>3.9894642198448287E-2</v>
      </c>
      <c r="DF2039" s="77">
        <v>7.8847092159214267E-3</v>
      </c>
      <c r="DG2039" s="77">
        <v>7.8847092159214267E-3</v>
      </c>
      <c r="DH2039" s="77">
        <v>0</v>
      </c>
      <c r="DI2039" s="77">
        <v>0</v>
      </c>
      <c r="DJ2039" s="77">
        <v>5.2911150851749729E-4</v>
      </c>
      <c r="DL2039" s="77">
        <v>0</v>
      </c>
      <c r="DM2039" s="77">
        <v>4.171890387457999E-6</v>
      </c>
      <c r="DN2039" s="77">
        <v>4.171890387457999E-6</v>
      </c>
      <c r="DO2039" s="77">
        <v>0</v>
      </c>
      <c r="DP2039" s="77">
        <v>4.171890387457999E-6</v>
      </c>
      <c r="DQ2039" s="77">
        <v>4.171890387457999E-6</v>
      </c>
      <c r="DR2039" s="77">
        <v>0</v>
      </c>
      <c r="DS2039" s="77">
        <v>0</v>
      </c>
      <c r="DT2039" s="77">
        <v>0</v>
      </c>
      <c r="DU2039" s="77">
        <v>0</v>
      </c>
      <c r="DV2039" s="77">
        <v>0</v>
      </c>
      <c r="DW2039" s="77">
        <v>0</v>
      </c>
      <c r="GE2039" s="77" t="s">
        <v>427</v>
      </c>
      <c r="GF2039" s="77" t="s">
        <v>155</v>
      </c>
      <c r="GG2039" s="77" t="s">
        <v>441</v>
      </c>
      <c r="GH2039" s="77" t="s">
        <v>453</v>
      </c>
      <c r="GI2039" s="77">
        <v>2023</v>
      </c>
      <c r="GJ2039" s="77" t="s">
        <v>303</v>
      </c>
      <c r="GK2039" s="77">
        <v>5534.8914862001357</v>
      </c>
      <c r="GL2039" s="77">
        <v>746.70105000000001</v>
      </c>
      <c r="GM2039" s="77">
        <v>2023</v>
      </c>
      <c r="GN2039" s="77" t="s">
        <v>175</v>
      </c>
      <c r="GO2039" s="77">
        <v>5.3000000000000005E-2</v>
      </c>
      <c r="GP2039" s="77">
        <v>3</v>
      </c>
      <c r="GQ2039" s="77">
        <v>0</v>
      </c>
      <c r="GR2039" s="77" t="s">
        <v>423</v>
      </c>
      <c r="GS2039" s="77">
        <v>0</v>
      </c>
      <c r="GT2039" s="77">
        <v>0</v>
      </c>
      <c r="GU2039" s="77">
        <v>5.5966209081309407E-2</v>
      </c>
      <c r="GV2039" s="77">
        <v>309.76689415903616</v>
      </c>
      <c r="GW2039" s="77">
        <v>5.5966209081309407E-2</v>
      </c>
      <c r="GX2039" s="77">
        <v>309.76689415903616</v>
      </c>
      <c r="GY2039" s="77">
        <v>5.5966209081309407E-2</v>
      </c>
      <c r="GZ2039" s="77">
        <v>309.76689415903616</v>
      </c>
    </row>
    <row r="2040" spans="98:208" x14ac:dyDescent="0.25">
      <c r="CT2040" s="77" t="s">
        <v>155</v>
      </c>
      <c r="CU2040" s="77" t="s">
        <v>463</v>
      </c>
      <c r="CV2040" s="77" t="s">
        <v>474</v>
      </c>
      <c r="CW2040" s="77">
        <v>2022</v>
      </c>
      <c r="CX2040" s="77">
        <v>0</v>
      </c>
      <c r="CY2040" s="77">
        <v>0</v>
      </c>
      <c r="CZ2040" s="77">
        <v>0</v>
      </c>
      <c r="DA2040" s="77">
        <v>0</v>
      </c>
      <c r="DB2040" s="77">
        <v>7.7900575334946029E-2</v>
      </c>
      <c r="DC2040" s="77">
        <v>3.6425060683954062E-2</v>
      </c>
      <c r="DD2040" s="77">
        <v>1.5808724525432679E-3</v>
      </c>
      <c r="DE2040" s="77">
        <v>3.9894642198448287E-2</v>
      </c>
      <c r="DF2040" s="77">
        <v>7.8847092159214267E-3</v>
      </c>
      <c r="DG2040" s="77">
        <v>7.8847092159214267E-3</v>
      </c>
      <c r="DH2040" s="77">
        <v>7.8847092159214267E-3</v>
      </c>
      <c r="DI2040" s="77">
        <v>0</v>
      </c>
      <c r="DJ2040" s="77">
        <v>5.2911150851749729E-4</v>
      </c>
      <c r="DL2040" s="77">
        <v>0</v>
      </c>
      <c r="DM2040" s="77">
        <v>4.171890387457999E-6</v>
      </c>
      <c r="DN2040" s="77">
        <v>4.171890387457999E-6</v>
      </c>
      <c r="DO2040" s="77">
        <v>0</v>
      </c>
      <c r="DP2040" s="77">
        <v>4.171890387457999E-6</v>
      </c>
      <c r="DQ2040" s="77">
        <v>4.171890387457999E-6</v>
      </c>
      <c r="DR2040" s="77">
        <v>0</v>
      </c>
      <c r="DS2040" s="77">
        <v>4.171890387457999E-6</v>
      </c>
      <c r="DT2040" s="77">
        <v>4.171890387457999E-6</v>
      </c>
      <c r="DU2040" s="77">
        <v>0</v>
      </c>
      <c r="DV2040" s="77">
        <v>0</v>
      </c>
      <c r="DW2040" s="77">
        <v>0</v>
      </c>
      <c r="GE2040" s="77" t="s">
        <v>422</v>
      </c>
      <c r="GF2040" s="77" t="s">
        <v>155</v>
      </c>
      <c r="GG2040" s="77" t="s">
        <v>441</v>
      </c>
      <c r="GH2040" s="77" t="s">
        <v>453</v>
      </c>
      <c r="GI2040" s="77">
        <v>2024</v>
      </c>
      <c r="GJ2040" s="77" t="s">
        <v>305</v>
      </c>
      <c r="GK2040" s="77">
        <v>233.23007680794109</v>
      </c>
      <c r="GL2040" s="77">
        <v>746.70105000000001</v>
      </c>
      <c r="GM2040" s="77">
        <v>2024</v>
      </c>
      <c r="GN2040" s="77" t="s">
        <v>175</v>
      </c>
      <c r="GO2040" s="77">
        <v>0.13250000000000001</v>
      </c>
      <c r="GP2040" s="77">
        <v>3</v>
      </c>
      <c r="GQ2040" s="77">
        <v>0</v>
      </c>
      <c r="GR2040" s="77" t="s">
        <v>423</v>
      </c>
      <c r="GS2040" s="77">
        <v>0</v>
      </c>
      <c r="GT2040" s="77">
        <v>0</v>
      </c>
      <c r="GU2040" s="77">
        <v>0</v>
      </c>
      <c r="GV2040" s="77">
        <v>0</v>
      </c>
      <c r="GW2040" s="77">
        <v>0.1527377521613833</v>
      </c>
      <c r="GX2040" s="77">
        <v>35.623037668071696</v>
      </c>
      <c r="GY2040" s="77">
        <v>0.1527377521613833</v>
      </c>
      <c r="GZ2040" s="77">
        <v>35.623037668071696</v>
      </c>
    </row>
    <row r="2041" spans="98:208" x14ac:dyDescent="0.25">
      <c r="CT2041" s="77" t="s">
        <v>155</v>
      </c>
      <c r="CU2041" s="77" t="s">
        <v>463</v>
      </c>
      <c r="CV2041" s="77" t="s">
        <v>474</v>
      </c>
      <c r="CW2041" s="77">
        <v>2023</v>
      </c>
      <c r="CX2041" s="77">
        <v>0</v>
      </c>
      <c r="CY2041" s="77">
        <v>0</v>
      </c>
      <c r="CZ2041" s="77">
        <v>0</v>
      </c>
      <c r="DA2041" s="77">
        <v>0</v>
      </c>
      <c r="DB2041" s="77">
        <v>8.0408269036977051E-2</v>
      </c>
      <c r="DC2041" s="77">
        <v>3.7590224611390742E-2</v>
      </c>
      <c r="DD2041" s="77">
        <v>1.6314334115687429E-3</v>
      </c>
      <c r="DE2041" s="77">
        <v>4.1186611014015932E-2</v>
      </c>
      <c r="DF2041" s="77">
        <v>0</v>
      </c>
      <c r="DG2041" s="77">
        <v>8.1378100371603968E-3</v>
      </c>
      <c r="DH2041" s="77">
        <v>8.1378100371603968E-3</v>
      </c>
      <c r="DI2041" s="77">
        <v>8.1378100371603968E-3</v>
      </c>
      <c r="DJ2041" s="77">
        <v>5.2911150851749729E-4</v>
      </c>
      <c r="DL2041" s="77">
        <v>0</v>
      </c>
      <c r="DM2041" s="77">
        <v>0</v>
      </c>
      <c r="DN2041" s="77">
        <v>0</v>
      </c>
      <c r="DO2041" s="77">
        <v>0</v>
      </c>
      <c r="DP2041" s="77">
        <v>4.3058089447907685E-6</v>
      </c>
      <c r="DQ2041" s="77">
        <v>4.3058089447907685E-6</v>
      </c>
      <c r="DR2041" s="77">
        <v>0</v>
      </c>
      <c r="DS2041" s="77">
        <v>4.3058089447907685E-6</v>
      </c>
      <c r="DT2041" s="77">
        <v>4.3058089447907685E-6</v>
      </c>
      <c r="DU2041" s="77">
        <v>0</v>
      </c>
      <c r="DV2041" s="77">
        <v>4.3058089447907685E-6</v>
      </c>
      <c r="DW2041" s="77">
        <v>4.3058089447907685E-6</v>
      </c>
      <c r="GE2041" s="77" t="s">
        <v>425</v>
      </c>
      <c r="GF2041" s="77" t="s">
        <v>155</v>
      </c>
      <c r="GG2041" s="77" t="s">
        <v>441</v>
      </c>
      <c r="GH2041" s="77" t="s">
        <v>453</v>
      </c>
      <c r="GI2041" s="77">
        <v>2024</v>
      </c>
      <c r="GJ2041" s="77" t="s">
        <v>301</v>
      </c>
      <c r="GK2041" s="77">
        <v>8896.5159934286639</v>
      </c>
      <c r="GL2041" s="77">
        <v>746.70105000000001</v>
      </c>
      <c r="GM2041" s="77">
        <v>2024</v>
      </c>
      <c r="GN2041" s="77" t="s">
        <v>175</v>
      </c>
      <c r="GO2041" s="77">
        <v>5.3000000000000005E-2</v>
      </c>
      <c r="GP2041" s="77">
        <v>3</v>
      </c>
      <c r="GQ2041" s="77">
        <v>0</v>
      </c>
      <c r="GR2041" s="77" t="s">
        <v>423</v>
      </c>
      <c r="GS2041" s="77">
        <v>0</v>
      </c>
      <c r="GT2041" s="77">
        <v>0</v>
      </c>
      <c r="GU2041" s="77">
        <v>0</v>
      </c>
      <c r="GV2041" s="77">
        <v>0</v>
      </c>
      <c r="GW2041" s="77">
        <v>5.5966209081309407E-2</v>
      </c>
      <c r="GX2041" s="77">
        <v>497.90427418344166</v>
      </c>
      <c r="GY2041" s="77">
        <v>5.5966209081309407E-2</v>
      </c>
      <c r="GZ2041" s="77">
        <v>497.90427418344166</v>
      </c>
    </row>
    <row r="2042" spans="98:208" x14ac:dyDescent="0.25">
      <c r="CT2042" s="77" t="s">
        <v>155</v>
      </c>
      <c r="CU2042" s="77" t="s">
        <v>463</v>
      </c>
      <c r="CV2042" s="77" t="s">
        <v>474</v>
      </c>
      <c r="CW2042" s="77">
        <v>2024</v>
      </c>
      <c r="CX2042" s="77">
        <v>0</v>
      </c>
      <c r="CY2042" s="77">
        <v>0</v>
      </c>
      <c r="CZ2042" s="77">
        <v>0</v>
      </c>
      <c r="DA2042" s="77">
        <v>0</v>
      </c>
      <c r="DB2042" s="77">
        <v>8.0408269036977051E-2</v>
      </c>
      <c r="DC2042" s="77">
        <v>3.7590224611390742E-2</v>
      </c>
      <c r="DD2042" s="77">
        <v>1.6314334115687429E-3</v>
      </c>
      <c r="DE2042" s="77">
        <v>4.1186611014015932E-2</v>
      </c>
      <c r="DF2042" s="77">
        <v>0</v>
      </c>
      <c r="DG2042" s="77">
        <v>0</v>
      </c>
      <c r="DH2042" s="77">
        <v>8.1378100371603968E-3</v>
      </c>
      <c r="DI2042" s="77">
        <v>8.1378100371603968E-3</v>
      </c>
      <c r="DJ2042" s="77">
        <v>5.2911150851749729E-4</v>
      </c>
      <c r="DL2042" s="77">
        <v>0</v>
      </c>
      <c r="DM2042" s="77">
        <v>0</v>
      </c>
      <c r="DN2042" s="77">
        <v>0</v>
      </c>
      <c r="DO2042" s="77">
        <v>0</v>
      </c>
      <c r="DP2042" s="77">
        <v>0</v>
      </c>
      <c r="DQ2042" s="77">
        <v>0</v>
      </c>
      <c r="DR2042" s="77">
        <v>0</v>
      </c>
      <c r="DS2042" s="77">
        <v>4.3058089447907685E-6</v>
      </c>
      <c r="DT2042" s="77">
        <v>4.3058089447907685E-6</v>
      </c>
      <c r="DU2042" s="77">
        <v>0</v>
      </c>
      <c r="DV2042" s="77">
        <v>4.3058089447907685E-6</v>
      </c>
      <c r="DW2042" s="77">
        <v>4.3058089447907685E-6</v>
      </c>
      <c r="GE2042" s="77" t="s">
        <v>427</v>
      </c>
      <c r="GF2042" s="77" t="s">
        <v>155</v>
      </c>
      <c r="GG2042" s="77" t="s">
        <v>441</v>
      </c>
      <c r="GH2042" s="77" t="s">
        <v>453</v>
      </c>
      <c r="GI2042" s="77">
        <v>2024</v>
      </c>
      <c r="GJ2042" s="77" t="s">
        <v>303</v>
      </c>
      <c r="GK2042" s="77">
        <v>5534.8914862001357</v>
      </c>
      <c r="GL2042" s="77">
        <v>746.70105000000001</v>
      </c>
      <c r="GM2042" s="77">
        <v>2024</v>
      </c>
      <c r="GN2042" s="77" t="s">
        <v>175</v>
      </c>
      <c r="GO2042" s="77">
        <v>5.3000000000000005E-2</v>
      </c>
      <c r="GP2042" s="77">
        <v>3</v>
      </c>
      <c r="GQ2042" s="77">
        <v>0</v>
      </c>
      <c r="GR2042" s="77" t="s">
        <v>423</v>
      </c>
      <c r="GS2042" s="77">
        <v>0</v>
      </c>
      <c r="GT2042" s="77">
        <v>0</v>
      </c>
      <c r="GU2042" s="77">
        <v>0</v>
      </c>
      <c r="GV2042" s="77">
        <v>0</v>
      </c>
      <c r="GW2042" s="77">
        <v>5.5966209081309407E-2</v>
      </c>
      <c r="GX2042" s="77">
        <v>309.76689415903616</v>
      </c>
      <c r="GY2042" s="77">
        <v>5.5966209081309407E-2</v>
      </c>
      <c r="GZ2042" s="77">
        <v>309.76689415903616</v>
      </c>
    </row>
    <row r="2043" spans="98:208" x14ac:dyDescent="0.25">
      <c r="CT2043" s="77" t="s">
        <v>155</v>
      </c>
      <c r="CU2043" s="77" t="s">
        <v>463</v>
      </c>
      <c r="CV2043" s="77" t="s">
        <v>474</v>
      </c>
      <c r="CW2043" s="77">
        <v>2025</v>
      </c>
      <c r="CX2043" s="77">
        <v>0</v>
      </c>
      <c r="CY2043" s="77">
        <v>0</v>
      </c>
      <c r="CZ2043" s="77">
        <v>0</v>
      </c>
      <c r="DA2043" s="77">
        <v>0</v>
      </c>
      <c r="DB2043" s="77">
        <v>8.0408269036977051E-2</v>
      </c>
      <c r="DC2043" s="77">
        <v>3.7590224611390742E-2</v>
      </c>
      <c r="DD2043" s="77">
        <v>1.6314334115687429E-3</v>
      </c>
      <c r="DE2043" s="77">
        <v>4.1186611014015932E-2</v>
      </c>
      <c r="DF2043" s="77">
        <v>0</v>
      </c>
      <c r="DG2043" s="77">
        <v>0</v>
      </c>
      <c r="DH2043" s="77">
        <v>0</v>
      </c>
      <c r="DI2043" s="77">
        <v>8.1378100371603968E-3</v>
      </c>
      <c r="DJ2043" s="77">
        <v>5.2911150851749729E-4</v>
      </c>
      <c r="DL2043" s="77">
        <v>0</v>
      </c>
      <c r="DM2043" s="77">
        <v>0</v>
      </c>
      <c r="DN2043" s="77">
        <v>0</v>
      </c>
      <c r="DO2043" s="77">
        <v>0</v>
      </c>
      <c r="DP2043" s="77">
        <v>0</v>
      </c>
      <c r="DQ2043" s="77">
        <v>0</v>
      </c>
      <c r="DR2043" s="77">
        <v>0</v>
      </c>
      <c r="DS2043" s="77">
        <v>0</v>
      </c>
      <c r="DT2043" s="77">
        <v>0</v>
      </c>
      <c r="DU2043" s="77">
        <v>0</v>
      </c>
      <c r="DV2043" s="77">
        <v>4.3058089447907685E-6</v>
      </c>
      <c r="DW2043" s="77">
        <v>4.3058089447907685E-6</v>
      </c>
      <c r="GE2043" s="77" t="s">
        <v>422</v>
      </c>
      <c r="GF2043" s="77" t="s">
        <v>155</v>
      </c>
      <c r="GG2043" s="77" t="s">
        <v>441</v>
      </c>
      <c r="GH2043" s="77" t="s">
        <v>453</v>
      </c>
      <c r="GI2043" s="77">
        <v>2025</v>
      </c>
      <c r="GJ2043" s="77" t="s">
        <v>305</v>
      </c>
      <c r="GK2043" s="77">
        <v>233.23007680794109</v>
      </c>
      <c r="GL2043" s="77">
        <v>746.70105000000001</v>
      </c>
      <c r="GM2043" s="77">
        <v>2025</v>
      </c>
      <c r="GN2043" s="77" t="s">
        <v>175</v>
      </c>
      <c r="GO2043" s="77">
        <v>0.13250000000000001</v>
      </c>
      <c r="GP2043" s="77">
        <v>3</v>
      </c>
      <c r="GQ2043" s="77">
        <v>0</v>
      </c>
      <c r="GR2043" s="77" t="s">
        <v>423</v>
      </c>
      <c r="GS2043" s="77">
        <v>0</v>
      </c>
      <c r="GT2043" s="77">
        <v>0</v>
      </c>
      <c r="GU2043" s="77">
        <v>0</v>
      </c>
      <c r="GV2043" s="77">
        <v>0</v>
      </c>
      <c r="GW2043" s="77">
        <v>0</v>
      </c>
      <c r="GX2043" s="77">
        <v>0</v>
      </c>
      <c r="GY2043" s="77">
        <v>0.1527377521613833</v>
      </c>
      <c r="GZ2043" s="77">
        <v>35.623037668071696</v>
      </c>
    </row>
    <row r="2044" spans="98:208" x14ac:dyDescent="0.25">
      <c r="CT2044" s="77" t="s">
        <v>155</v>
      </c>
      <c r="CU2044" s="77" t="s">
        <v>463</v>
      </c>
      <c r="CV2044" s="77" t="s">
        <v>481</v>
      </c>
      <c r="CW2044" s="77">
        <v>2020</v>
      </c>
      <c r="CX2044" s="77">
        <v>0</v>
      </c>
      <c r="CY2044" s="77">
        <v>0</v>
      </c>
      <c r="CZ2044" s="77">
        <v>0</v>
      </c>
      <c r="DA2044" s="77">
        <v>0</v>
      </c>
      <c r="DB2044" s="77">
        <v>21083.842824221309</v>
      </c>
      <c r="DC2044" s="77">
        <v>409.22373582044048</v>
      </c>
      <c r="DD2044" s="77">
        <v>13469.08781237654</v>
      </c>
      <c r="DE2044" s="77">
        <v>7205.5312760232646</v>
      </c>
      <c r="DF2044" s="77">
        <v>1219.5839681181119</v>
      </c>
      <c r="DG2044" s="77">
        <v>0</v>
      </c>
      <c r="DH2044" s="77">
        <v>0</v>
      </c>
      <c r="DI2044" s="77">
        <v>0</v>
      </c>
      <c r="DJ2044" s="77">
        <v>4.0051542517752089E-10</v>
      </c>
      <c r="DL2044" s="77">
        <v>0</v>
      </c>
      <c r="DM2044" s="77">
        <v>4.884621915305137E-7</v>
      </c>
      <c r="DN2044" s="77">
        <v>4.884621915305137E-7</v>
      </c>
      <c r="DO2044" s="77">
        <v>0</v>
      </c>
      <c r="DP2044" s="77">
        <v>0</v>
      </c>
      <c r="DQ2044" s="77">
        <v>0</v>
      </c>
      <c r="DR2044" s="77">
        <v>0</v>
      </c>
      <c r="DS2044" s="77">
        <v>0</v>
      </c>
      <c r="DT2044" s="77">
        <v>0</v>
      </c>
      <c r="DU2044" s="77">
        <v>0</v>
      </c>
      <c r="DV2044" s="77">
        <v>0</v>
      </c>
      <c r="DW2044" s="77">
        <v>0</v>
      </c>
      <c r="GE2044" s="77" t="s">
        <v>425</v>
      </c>
      <c r="GF2044" s="77" t="s">
        <v>155</v>
      </c>
      <c r="GG2044" s="77" t="s">
        <v>441</v>
      </c>
      <c r="GH2044" s="77" t="s">
        <v>453</v>
      </c>
      <c r="GI2044" s="77">
        <v>2025</v>
      </c>
      <c r="GJ2044" s="77" t="s">
        <v>301</v>
      </c>
      <c r="GK2044" s="77">
        <v>8896.5159934286639</v>
      </c>
      <c r="GL2044" s="77">
        <v>746.70105000000001</v>
      </c>
      <c r="GM2044" s="77">
        <v>2025</v>
      </c>
      <c r="GN2044" s="77" t="s">
        <v>175</v>
      </c>
      <c r="GO2044" s="77">
        <v>5.3000000000000005E-2</v>
      </c>
      <c r="GP2044" s="77">
        <v>3</v>
      </c>
      <c r="GQ2044" s="77">
        <v>0</v>
      </c>
      <c r="GR2044" s="77" t="s">
        <v>423</v>
      </c>
      <c r="GS2044" s="77">
        <v>0</v>
      </c>
      <c r="GT2044" s="77">
        <v>0</v>
      </c>
      <c r="GU2044" s="77">
        <v>0</v>
      </c>
      <c r="GV2044" s="77">
        <v>0</v>
      </c>
      <c r="GW2044" s="77">
        <v>0</v>
      </c>
      <c r="GX2044" s="77">
        <v>0</v>
      </c>
      <c r="GY2044" s="77">
        <v>5.5966209081309407E-2</v>
      </c>
      <c r="GZ2044" s="77">
        <v>497.90427418344166</v>
      </c>
    </row>
    <row r="2045" spans="98:208" x14ac:dyDescent="0.25">
      <c r="CT2045" s="77" t="s">
        <v>155</v>
      </c>
      <c r="CU2045" s="77" t="s">
        <v>463</v>
      </c>
      <c r="CV2045" s="77" t="s">
        <v>481</v>
      </c>
      <c r="CW2045" s="77">
        <v>2021</v>
      </c>
      <c r="CX2045" s="77">
        <v>0</v>
      </c>
      <c r="CY2045" s="77">
        <v>0</v>
      </c>
      <c r="CZ2045" s="77">
        <v>0</v>
      </c>
      <c r="DA2045" s="77">
        <v>0</v>
      </c>
      <c r="DB2045" s="77">
        <v>21083.842824221309</v>
      </c>
      <c r="DC2045" s="77">
        <v>409.22373582044048</v>
      </c>
      <c r="DD2045" s="77">
        <v>13469.08781237654</v>
      </c>
      <c r="DE2045" s="77">
        <v>7205.5312760232646</v>
      </c>
      <c r="DF2045" s="77">
        <v>1219.5839681181119</v>
      </c>
      <c r="DG2045" s="77">
        <v>1219.5839681181119</v>
      </c>
      <c r="DH2045" s="77">
        <v>0</v>
      </c>
      <c r="DI2045" s="77">
        <v>0</v>
      </c>
      <c r="DJ2045" s="77">
        <v>4.0051542517752089E-10</v>
      </c>
      <c r="DL2045" s="77">
        <v>0</v>
      </c>
      <c r="DM2045" s="77">
        <v>4.884621915305137E-7</v>
      </c>
      <c r="DN2045" s="77">
        <v>4.884621915305137E-7</v>
      </c>
      <c r="DO2045" s="77">
        <v>0</v>
      </c>
      <c r="DP2045" s="77">
        <v>4.884621915305137E-7</v>
      </c>
      <c r="DQ2045" s="77">
        <v>4.884621915305137E-7</v>
      </c>
      <c r="DR2045" s="77">
        <v>0</v>
      </c>
      <c r="DS2045" s="77">
        <v>0</v>
      </c>
      <c r="DT2045" s="77">
        <v>0</v>
      </c>
      <c r="DU2045" s="77">
        <v>0</v>
      </c>
      <c r="DV2045" s="77">
        <v>0</v>
      </c>
      <c r="DW2045" s="77">
        <v>0</v>
      </c>
      <c r="GE2045" s="77" t="s">
        <v>427</v>
      </c>
      <c r="GF2045" s="77" t="s">
        <v>155</v>
      </c>
      <c r="GG2045" s="77" t="s">
        <v>441</v>
      </c>
      <c r="GH2045" s="77" t="s">
        <v>453</v>
      </c>
      <c r="GI2045" s="77">
        <v>2025</v>
      </c>
      <c r="GJ2045" s="77" t="s">
        <v>303</v>
      </c>
      <c r="GK2045" s="77">
        <v>5534.8914862001357</v>
      </c>
      <c r="GL2045" s="77">
        <v>746.70105000000001</v>
      </c>
      <c r="GM2045" s="77">
        <v>2025</v>
      </c>
      <c r="GN2045" s="77" t="s">
        <v>175</v>
      </c>
      <c r="GO2045" s="77">
        <v>5.3000000000000005E-2</v>
      </c>
      <c r="GP2045" s="77">
        <v>3</v>
      </c>
      <c r="GQ2045" s="77">
        <v>0</v>
      </c>
      <c r="GR2045" s="77" t="s">
        <v>423</v>
      </c>
      <c r="GS2045" s="77">
        <v>0</v>
      </c>
      <c r="GT2045" s="77">
        <v>0</v>
      </c>
      <c r="GU2045" s="77">
        <v>0</v>
      </c>
      <c r="GV2045" s="77">
        <v>0</v>
      </c>
      <c r="GW2045" s="77">
        <v>0</v>
      </c>
      <c r="GX2045" s="77">
        <v>0</v>
      </c>
      <c r="GY2045" s="77">
        <v>5.5966209081309407E-2</v>
      </c>
      <c r="GZ2045" s="77">
        <v>309.76689415903616</v>
      </c>
    </row>
    <row r="2046" spans="98:208" x14ac:dyDescent="0.25">
      <c r="CT2046" s="77" t="s">
        <v>155</v>
      </c>
      <c r="CU2046" s="77" t="s">
        <v>463</v>
      </c>
      <c r="CV2046" s="77" t="s">
        <v>481</v>
      </c>
      <c r="CW2046" s="77">
        <v>2022</v>
      </c>
      <c r="CX2046" s="77">
        <v>0</v>
      </c>
      <c r="CY2046" s="77">
        <v>0</v>
      </c>
      <c r="CZ2046" s="77">
        <v>0</v>
      </c>
      <c r="DA2046" s="77">
        <v>0</v>
      </c>
      <c r="DB2046" s="77">
        <v>21083.842824221309</v>
      </c>
      <c r="DC2046" s="77">
        <v>409.22373582044048</v>
      </c>
      <c r="DD2046" s="77">
        <v>13469.08781237654</v>
      </c>
      <c r="DE2046" s="77">
        <v>7205.5312760232646</v>
      </c>
      <c r="DF2046" s="77">
        <v>1219.5839681181119</v>
      </c>
      <c r="DG2046" s="77">
        <v>1219.5839681181119</v>
      </c>
      <c r="DH2046" s="77">
        <v>1219.5839681181119</v>
      </c>
      <c r="DI2046" s="77">
        <v>0</v>
      </c>
      <c r="DJ2046" s="77">
        <v>4.0051542517752089E-10</v>
      </c>
      <c r="DL2046" s="77">
        <v>0</v>
      </c>
      <c r="DM2046" s="77">
        <v>4.884621915305137E-7</v>
      </c>
      <c r="DN2046" s="77">
        <v>4.884621915305137E-7</v>
      </c>
      <c r="DO2046" s="77">
        <v>0</v>
      </c>
      <c r="DP2046" s="77">
        <v>4.884621915305137E-7</v>
      </c>
      <c r="DQ2046" s="77">
        <v>4.884621915305137E-7</v>
      </c>
      <c r="DR2046" s="77">
        <v>0</v>
      </c>
      <c r="DS2046" s="77">
        <v>4.884621915305137E-7</v>
      </c>
      <c r="DT2046" s="77">
        <v>4.884621915305137E-7</v>
      </c>
      <c r="DU2046" s="77">
        <v>0</v>
      </c>
      <c r="DV2046" s="77">
        <v>0</v>
      </c>
      <c r="DW2046" s="77">
        <v>0</v>
      </c>
      <c r="GE2046" s="77" t="s">
        <v>422</v>
      </c>
      <c r="GF2046" s="77" t="s">
        <v>155</v>
      </c>
      <c r="GG2046" s="77" t="s">
        <v>441</v>
      </c>
      <c r="GH2046" s="77" t="s">
        <v>460</v>
      </c>
      <c r="GI2046" s="77">
        <v>2021</v>
      </c>
      <c r="GJ2046" s="77" t="s">
        <v>305</v>
      </c>
      <c r="GK2046" s="77">
        <v>222.22942162783991</v>
      </c>
      <c r="GL2046" s="77">
        <v>746.70105000000001</v>
      </c>
      <c r="GM2046" s="77">
        <v>2021</v>
      </c>
      <c r="GN2046" s="77" t="s">
        <v>175</v>
      </c>
      <c r="GO2046" s="77">
        <v>0.13250000000000001</v>
      </c>
      <c r="GP2046" s="77">
        <v>3</v>
      </c>
      <c r="GQ2046" s="77">
        <v>0</v>
      </c>
      <c r="GR2046" s="77" t="s">
        <v>423</v>
      </c>
      <c r="GS2046" s="77">
        <v>0.1527377521613833</v>
      </c>
      <c r="GT2046" s="77">
        <v>33.942822323560563</v>
      </c>
      <c r="GU2046" s="77">
        <v>0.1527377521613833</v>
      </c>
      <c r="GV2046" s="77">
        <v>33.942822323560563</v>
      </c>
      <c r="GW2046" s="77">
        <v>0</v>
      </c>
      <c r="GX2046" s="77">
        <v>0</v>
      </c>
      <c r="GY2046" s="77">
        <v>0</v>
      </c>
      <c r="GZ2046" s="77">
        <v>0</v>
      </c>
    </row>
    <row r="2047" spans="98:208" x14ac:dyDescent="0.25">
      <c r="CT2047" s="77" t="s">
        <v>155</v>
      </c>
      <c r="CU2047" s="77" t="s">
        <v>463</v>
      </c>
      <c r="CV2047" s="77" t="s">
        <v>481</v>
      </c>
      <c r="CW2047" s="77">
        <v>2023</v>
      </c>
      <c r="CX2047" s="77">
        <v>0</v>
      </c>
      <c r="CY2047" s="77">
        <v>0</v>
      </c>
      <c r="CZ2047" s="77">
        <v>0</v>
      </c>
      <c r="DA2047" s="77">
        <v>0</v>
      </c>
      <c r="DB2047" s="77">
        <v>21835.97811412983</v>
      </c>
      <c r="DC2047" s="77">
        <v>428.60232122030828</v>
      </c>
      <c r="DD2047" s="77">
        <v>13939.560973454791</v>
      </c>
      <c r="DE2047" s="77">
        <v>7467.8148194491296</v>
      </c>
      <c r="DF2047" s="77">
        <v>0</v>
      </c>
      <c r="DG2047" s="77">
        <v>1263.5534246221637</v>
      </c>
      <c r="DH2047" s="77">
        <v>1263.5534246221637</v>
      </c>
      <c r="DI2047" s="77">
        <v>1263.5534246221637</v>
      </c>
      <c r="DJ2047" s="77">
        <v>4.0051542517752089E-10</v>
      </c>
      <c r="DL2047" s="77">
        <v>0</v>
      </c>
      <c r="DM2047" s="77">
        <v>0</v>
      </c>
      <c r="DN2047" s="77">
        <v>0</v>
      </c>
      <c r="DO2047" s="77">
        <v>0</v>
      </c>
      <c r="DP2047" s="77">
        <v>5.060726370970585E-7</v>
      </c>
      <c r="DQ2047" s="77">
        <v>5.060726370970585E-7</v>
      </c>
      <c r="DR2047" s="77">
        <v>0</v>
      </c>
      <c r="DS2047" s="77">
        <v>5.060726370970585E-7</v>
      </c>
      <c r="DT2047" s="77">
        <v>5.060726370970585E-7</v>
      </c>
      <c r="DU2047" s="77">
        <v>0</v>
      </c>
      <c r="DV2047" s="77">
        <v>5.060726370970585E-7</v>
      </c>
      <c r="DW2047" s="77">
        <v>5.060726370970585E-7</v>
      </c>
      <c r="GE2047" s="77" t="s">
        <v>425</v>
      </c>
      <c r="GF2047" s="77" t="s">
        <v>155</v>
      </c>
      <c r="GG2047" s="77" t="s">
        <v>441</v>
      </c>
      <c r="GH2047" s="77" t="s">
        <v>460</v>
      </c>
      <c r="GI2047" s="77">
        <v>2021</v>
      </c>
      <c r="GJ2047" s="77" t="s">
        <v>301</v>
      </c>
      <c r="GK2047" s="77">
        <v>8585.7228092483074</v>
      </c>
      <c r="GL2047" s="77">
        <v>746.70105000000001</v>
      </c>
      <c r="GM2047" s="77">
        <v>2021</v>
      </c>
      <c r="GN2047" s="77" t="s">
        <v>175</v>
      </c>
      <c r="GO2047" s="77">
        <v>5.3000000000000005E-2</v>
      </c>
      <c r="GP2047" s="77">
        <v>3</v>
      </c>
      <c r="GQ2047" s="77">
        <v>0</v>
      </c>
      <c r="GR2047" s="77" t="s">
        <v>423</v>
      </c>
      <c r="GS2047" s="77">
        <v>5.5966209081309407E-2</v>
      </c>
      <c r="GT2047" s="77">
        <v>480.5103578565579</v>
      </c>
      <c r="GU2047" s="77">
        <v>5.5966209081309407E-2</v>
      </c>
      <c r="GV2047" s="77">
        <v>480.5103578565579</v>
      </c>
      <c r="GW2047" s="77">
        <v>0</v>
      </c>
      <c r="GX2047" s="77">
        <v>0</v>
      </c>
      <c r="GY2047" s="77">
        <v>0</v>
      </c>
      <c r="GZ2047" s="77">
        <v>0</v>
      </c>
    </row>
    <row r="2048" spans="98:208" x14ac:dyDescent="0.25">
      <c r="CT2048" s="77" t="s">
        <v>155</v>
      </c>
      <c r="CU2048" s="77" t="s">
        <v>463</v>
      </c>
      <c r="CV2048" s="77" t="s">
        <v>481</v>
      </c>
      <c r="CW2048" s="77">
        <v>2024</v>
      </c>
      <c r="CX2048" s="77">
        <v>0</v>
      </c>
      <c r="CY2048" s="77">
        <v>0</v>
      </c>
      <c r="CZ2048" s="77">
        <v>0</v>
      </c>
      <c r="DA2048" s="77">
        <v>0</v>
      </c>
      <c r="DB2048" s="77">
        <v>21835.97811412983</v>
      </c>
      <c r="DC2048" s="77">
        <v>428.60232122030828</v>
      </c>
      <c r="DD2048" s="77">
        <v>13939.560973454791</v>
      </c>
      <c r="DE2048" s="77">
        <v>7467.8148194491296</v>
      </c>
      <c r="DF2048" s="77">
        <v>0</v>
      </c>
      <c r="DG2048" s="77">
        <v>0</v>
      </c>
      <c r="DH2048" s="77">
        <v>1263.5534246221637</v>
      </c>
      <c r="DI2048" s="77">
        <v>1263.5534246221637</v>
      </c>
      <c r="DJ2048" s="77">
        <v>4.0051542517752089E-10</v>
      </c>
      <c r="DL2048" s="77">
        <v>0</v>
      </c>
      <c r="DM2048" s="77">
        <v>0</v>
      </c>
      <c r="DN2048" s="77">
        <v>0</v>
      </c>
      <c r="DO2048" s="77">
        <v>0</v>
      </c>
      <c r="DP2048" s="77">
        <v>0</v>
      </c>
      <c r="DQ2048" s="77">
        <v>0</v>
      </c>
      <c r="DR2048" s="77">
        <v>0</v>
      </c>
      <c r="DS2048" s="77">
        <v>5.060726370970585E-7</v>
      </c>
      <c r="DT2048" s="77">
        <v>5.060726370970585E-7</v>
      </c>
      <c r="DU2048" s="77">
        <v>0</v>
      </c>
      <c r="DV2048" s="77">
        <v>5.060726370970585E-7</v>
      </c>
      <c r="DW2048" s="77">
        <v>5.060726370970585E-7</v>
      </c>
      <c r="GE2048" s="77" t="s">
        <v>422</v>
      </c>
      <c r="GF2048" s="77" t="s">
        <v>155</v>
      </c>
      <c r="GG2048" s="77" t="s">
        <v>441</v>
      </c>
      <c r="GH2048" s="77" t="s">
        <v>460</v>
      </c>
      <c r="GI2048" s="77">
        <v>2022</v>
      </c>
      <c r="GJ2048" s="77" t="s">
        <v>305</v>
      </c>
      <c r="GK2048" s="77">
        <v>222.22942162783991</v>
      </c>
      <c r="GL2048" s="77">
        <v>746.70105000000001</v>
      </c>
      <c r="GM2048" s="77">
        <v>2022</v>
      </c>
      <c r="GN2048" s="77" t="s">
        <v>175</v>
      </c>
      <c r="GO2048" s="77">
        <v>0.13250000000000001</v>
      </c>
      <c r="GP2048" s="77">
        <v>3</v>
      </c>
      <c r="GQ2048" s="77">
        <v>0</v>
      </c>
      <c r="GR2048" s="77" t="s">
        <v>423</v>
      </c>
      <c r="GS2048" s="77">
        <v>0.1527377521613833</v>
      </c>
      <c r="GT2048" s="77">
        <v>33.942822323560563</v>
      </c>
      <c r="GU2048" s="77">
        <v>0.1527377521613833</v>
      </c>
      <c r="GV2048" s="77">
        <v>33.942822323560563</v>
      </c>
      <c r="GW2048" s="77">
        <v>0.1527377521613833</v>
      </c>
      <c r="GX2048" s="77">
        <v>33.942822323560563</v>
      </c>
      <c r="GY2048" s="77">
        <v>0</v>
      </c>
      <c r="GZ2048" s="77">
        <v>0</v>
      </c>
    </row>
    <row r="2049" spans="98:208" x14ac:dyDescent="0.25">
      <c r="CT2049" s="77" t="s">
        <v>155</v>
      </c>
      <c r="CU2049" s="77" t="s">
        <v>463</v>
      </c>
      <c r="CV2049" s="77" t="s">
        <v>481</v>
      </c>
      <c r="CW2049" s="77">
        <v>2025</v>
      </c>
      <c r="CX2049" s="77">
        <v>0</v>
      </c>
      <c r="CY2049" s="77">
        <v>0</v>
      </c>
      <c r="CZ2049" s="77">
        <v>0</v>
      </c>
      <c r="DA2049" s="77">
        <v>0</v>
      </c>
      <c r="DB2049" s="77">
        <v>21835.97811412983</v>
      </c>
      <c r="DC2049" s="77">
        <v>428.60232122030828</v>
      </c>
      <c r="DD2049" s="77">
        <v>13939.560973454791</v>
      </c>
      <c r="DE2049" s="77">
        <v>7467.8148194491296</v>
      </c>
      <c r="DF2049" s="77">
        <v>0</v>
      </c>
      <c r="DG2049" s="77">
        <v>0</v>
      </c>
      <c r="DH2049" s="77">
        <v>0</v>
      </c>
      <c r="DI2049" s="77">
        <v>1263.5534246221637</v>
      </c>
      <c r="DJ2049" s="77">
        <v>4.0051542517752089E-10</v>
      </c>
      <c r="DL2049" s="77">
        <v>0</v>
      </c>
      <c r="DM2049" s="77">
        <v>0</v>
      </c>
      <c r="DN2049" s="77">
        <v>0</v>
      </c>
      <c r="DO2049" s="77">
        <v>0</v>
      </c>
      <c r="DP2049" s="77">
        <v>0</v>
      </c>
      <c r="DQ2049" s="77">
        <v>0</v>
      </c>
      <c r="DR2049" s="77">
        <v>0</v>
      </c>
      <c r="DS2049" s="77">
        <v>0</v>
      </c>
      <c r="DT2049" s="77">
        <v>0</v>
      </c>
      <c r="DU2049" s="77">
        <v>0</v>
      </c>
      <c r="DV2049" s="77">
        <v>5.060726370970585E-7</v>
      </c>
      <c r="DW2049" s="77">
        <v>5.060726370970585E-7</v>
      </c>
      <c r="GE2049" s="77" t="s">
        <v>425</v>
      </c>
      <c r="GF2049" s="77" t="s">
        <v>155</v>
      </c>
      <c r="GG2049" s="77" t="s">
        <v>441</v>
      </c>
      <c r="GH2049" s="77" t="s">
        <v>460</v>
      </c>
      <c r="GI2049" s="77">
        <v>2022</v>
      </c>
      <c r="GJ2049" s="77" t="s">
        <v>301</v>
      </c>
      <c r="GK2049" s="77">
        <v>8585.7228092483074</v>
      </c>
      <c r="GL2049" s="77">
        <v>746.70105000000001</v>
      </c>
      <c r="GM2049" s="77">
        <v>2022</v>
      </c>
      <c r="GN2049" s="77" t="s">
        <v>175</v>
      </c>
      <c r="GO2049" s="77">
        <v>5.3000000000000005E-2</v>
      </c>
      <c r="GP2049" s="77">
        <v>3</v>
      </c>
      <c r="GQ2049" s="77">
        <v>0</v>
      </c>
      <c r="GR2049" s="77" t="s">
        <v>423</v>
      </c>
      <c r="GS2049" s="77">
        <v>5.5966209081309407E-2</v>
      </c>
      <c r="GT2049" s="77">
        <v>480.5103578565579</v>
      </c>
      <c r="GU2049" s="77">
        <v>5.5966209081309407E-2</v>
      </c>
      <c r="GV2049" s="77">
        <v>480.5103578565579</v>
      </c>
      <c r="GW2049" s="77">
        <v>5.5966209081309407E-2</v>
      </c>
      <c r="GX2049" s="77">
        <v>480.5103578565579</v>
      </c>
      <c r="GY2049" s="77">
        <v>0</v>
      </c>
      <c r="GZ2049" s="77">
        <v>0</v>
      </c>
    </row>
    <row r="2050" spans="98:208" x14ac:dyDescent="0.25">
      <c r="CT2050" s="77" t="s">
        <v>155</v>
      </c>
      <c r="CU2050" s="77" t="s">
        <v>463</v>
      </c>
      <c r="CV2050" s="77" t="s">
        <v>488</v>
      </c>
      <c r="CW2050" s="77">
        <v>2020</v>
      </c>
      <c r="CX2050" s="77">
        <v>0</v>
      </c>
      <c r="CY2050" s="77">
        <v>0</v>
      </c>
      <c r="CZ2050" s="77">
        <v>0</v>
      </c>
      <c r="DA2050" s="77">
        <v>0</v>
      </c>
      <c r="DB2050" s="77">
        <v>21083.842824224441</v>
      </c>
      <c r="DC2050" s="77">
        <v>409.22373582039319</v>
      </c>
      <c r="DD2050" s="77">
        <v>13469.087812378661</v>
      </c>
      <c r="DE2050" s="77">
        <v>7205.53127602522</v>
      </c>
      <c r="DF2050" s="77">
        <v>1219.5839681183327</v>
      </c>
      <c r="DG2050" s="77">
        <v>0</v>
      </c>
      <c r="DH2050" s="77">
        <v>0</v>
      </c>
      <c r="DI2050" s="77">
        <v>0</v>
      </c>
      <c r="DJ2050" s="77">
        <v>1.727374383001282E-8</v>
      </c>
      <c r="DL2050" s="77">
        <v>0</v>
      </c>
      <c r="DM2050" s="77">
        <v>2.1066781044466602E-5</v>
      </c>
      <c r="DN2050" s="77">
        <v>2.1066781044466602E-5</v>
      </c>
      <c r="DO2050" s="77">
        <v>0</v>
      </c>
      <c r="DP2050" s="77">
        <v>0</v>
      </c>
      <c r="DQ2050" s="77">
        <v>0</v>
      </c>
      <c r="DR2050" s="77">
        <v>0</v>
      </c>
      <c r="DS2050" s="77">
        <v>0</v>
      </c>
      <c r="DT2050" s="77">
        <v>0</v>
      </c>
      <c r="DU2050" s="77">
        <v>0</v>
      </c>
      <c r="DV2050" s="77">
        <v>0</v>
      </c>
      <c r="DW2050" s="77">
        <v>0</v>
      </c>
      <c r="GE2050" s="77" t="s">
        <v>422</v>
      </c>
      <c r="GF2050" s="77" t="s">
        <v>155</v>
      </c>
      <c r="GG2050" s="77" t="s">
        <v>441</v>
      </c>
      <c r="GH2050" s="77" t="s">
        <v>460</v>
      </c>
      <c r="GI2050" s="77">
        <v>2023</v>
      </c>
      <c r="GJ2050" s="77" t="s">
        <v>305</v>
      </c>
      <c r="GK2050" s="77">
        <v>233.23007680794899</v>
      </c>
      <c r="GL2050" s="77">
        <v>746.70105000000001</v>
      </c>
      <c r="GM2050" s="77">
        <v>2023</v>
      </c>
      <c r="GN2050" s="77" t="s">
        <v>175</v>
      </c>
      <c r="GO2050" s="77">
        <v>0.13250000000000001</v>
      </c>
      <c r="GP2050" s="77">
        <v>3</v>
      </c>
      <c r="GQ2050" s="77">
        <v>0</v>
      </c>
      <c r="GR2050" s="77" t="s">
        <v>423</v>
      </c>
      <c r="GS2050" s="77">
        <v>0</v>
      </c>
      <c r="GT2050" s="77">
        <v>0</v>
      </c>
      <c r="GU2050" s="77">
        <v>0.1527377521613833</v>
      </c>
      <c r="GV2050" s="77">
        <v>35.623037668072904</v>
      </c>
      <c r="GW2050" s="77">
        <v>0.1527377521613833</v>
      </c>
      <c r="GX2050" s="77">
        <v>35.623037668072904</v>
      </c>
      <c r="GY2050" s="77">
        <v>0.1527377521613833</v>
      </c>
      <c r="GZ2050" s="77">
        <v>35.623037668072904</v>
      </c>
    </row>
    <row r="2051" spans="98:208" x14ac:dyDescent="0.25">
      <c r="CT2051" s="77" t="s">
        <v>155</v>
      </c>
      <c r="CU2051" s="77" t="s">
        <v>463</v>
      </c>
      <c r="CV2051" s="77" t="s">
        <v>488</v>
      </c>
      <c r="CW2051" s="77">
        <v>2021</v>
      </c>
      <c r="CX2051" s="77">
        <v>0</v>
      </c>
      <c r="CY2051" s="77">
        <v>0</v>
      </c>
      <c r="CZ2051" s="77">
        <v>0</v>
      </c>
      <c r="DA2051" s="77">
        <v>0</v>
      </c>
      <c r="DB2051" s="77">
        <v>21083.842824224441</v>
      </c>
      <c r="DC2051" s="77">
        <v>409.22373582039319</v>
      </c>
      <c r="DD2051" s="77">
        <v>13469.087812378661</v>
      </c>
      <c r="DE2051" s="77">
        <v>7205.53127602522</v>
      </c>
      <c r="DF2051" s="77">
        <v>1219.5839681183327</v>
      </c>
      <c r="DG2051" s="77">
        <v>1219.5839681183327</v>
      </c>
      <c r="DH2051" s="77">
        <v>0</v>
      </c>
      <c r="DI2051" s="77">
        <v>0</v>
      </c>
      <c r="DJ2051" s="77">
        <v>1.727374383001282E-8</v>
      </c>
      <c r="DL2051" s="77">
        <v>0</v>
      </c>
      <c r="DM2051" s="77">
        <v>2.1066781044466602E-5</v>
      </c>
      <c r="DN2051" s="77">
        <v>2.1066781044466602E-5</v>
      </c>
      <c r="DO2051" s="77">
        <v>0</v>
      </c>
      <c r="DP2051" s="77">
        <v>2.1066781044466602E-5</v>
      </c>
      <c r="DQ2051" s="77">
        <v>2.1066781044466602E-5</v>
      </c>
      <c r="DR2051" s="77">
        <v>0</v>
      </c>
      <c r="DS2051" s="77">
        <v>0</v>
      </c>
      <c r="DT2051" s="77">
        <v>0</v>
      </c>
      <c r="DU2051" s="77">
        <v>0</v>
      </c>
      <c r="DV2051" s="77">
        <v>0</v>
      </c>
      <c r="DW2051" s="77">
        <v>0</v>
      </c>
      <c r="GE2051" s="77" t="s">
        <v>425</v>
      </c>
      <c r="GF2051" s="77" t="s">
        <v>155</v>
      </c>
      <c r="GG2051" s="77" t="s">
        <v>441</v>
      </c>
      <c r="GH2051" s="77" t="s">
        <v>460</v>
      </c>
      <c r="GI2051" s="77">
        <v>2023</v>
      </c>
      <c r="GJ2051" s="77" t="s">
        <v>301</v>
      </c>
      <c r="GK2051" s="77">
        <v>8896.5159934289695</v>
      </c>
      <c r="GL2051" s="77">
        <v>746.70105000000001</v>
      </c>
      <c r="GM2051" s="77">
        <v>2023</v>
      </c>
      <c r="GN2051" s="77" t="s">
        <v>175</v>
      </c>
      <c r="GO2051" s="77">
        <v>5.3000000000000005E-2</v>
      </c>
      <c r="GP2051" s="77">
        <v>3</v>
      </c>
      <c r="GQ2051" s="77">
        <v>0</v>
      </c>
      <c r="GR2051" s="77" t="s">
        <v>423</v>
      </c>
      <c r="GS2051" s="77">
        <v>0</v>
      </c>
      <c r="GT2051" s="77">
        <v>0</v>
      </c>
      <c r="GU2051" s="77">
        <v>5.5966209081309407E-2</v>
      </c>
      <c r="GV2051" s="77">
        <v>497.90427418345877</v>
      </c>
      <c r="GW2051" s="77">
        <v>5.5966209081309407E-2</v>
      </c>
      <c r="GX2051" s="77">
        <v>497.90427418345877</v>
      </c>
      <c r="GY2051" s="77">
        <v>5.5966209081309407E-2</v>
      </c>
      <c r="GZ2051" s="77">
        <v>497.90427418345877</v>
      </c>
    </row>
    <row r="2052" spans="98:208" x14ac:dyDescent="0.25">
      <c r="CT2052" s="77" t="s">
        <v>155</v>
      </c>
      <c r="CU2052" s="77" t="s">
        <v>463</v>
      </c>
      <c r="CV2052" s="77" t="s">
        <v>488</v>
      </c>
      <c r="CW2052" s="77">
        <v>2022</v>
      </c>
      <c r="CX2052" s="77">
        <v>0</v>
      </c>
      <c r="CY2052" s="77">
        <v>0</v>
      </c>
      <c r="CZ2052" s="77">
        <v>0</v>
      </c>
      <c r="DA2052" s="77">
        <v>0</v>
      </c>
      <c r="DB2052" s="77">
        <v>21083.842824224441</v>
      </c>
      <c r="DC2052" s="77">
        <v>409.22373582039319</v>
      </c>
      <c r="DD2052" s="77">
        <v>13469.087812378661</v>
      </c>
      <c r="DE2052" s="77">
        <v>7205.53127602522</v>
      </c>
      <c r="DF2052" s="77">
        <v>1219.5839681183327</v>
      </c>
      <c r="DG2052" s="77">
        <v>1219.5839681183327</v>
      </c>
      <c r="DH2052" s="77">
        <v>1219.5839681183327</v>
      </c>
      <c r="DI2052" s="77">
        <v>0</v>
      </c>
      <c r="DJ2052" s="77">
        <v>1.727374383001282E-8</v>
      </c>
      <c r="DL2052" s="77">
        <v>0</v>
      </c>
      <c r="DM2052" s="77">
        <v>2.1066781044466602E-5</v>
      </c>
      <c r="DN2052" s="77">
        <v>2.1066781044466602E-5</v>
      </c>
      <c r="DO2052" s="77">
        <v>0</v>
      </c>
      <c r="DP2052" s="77">
        <v>2.1066781044466602E-5</v>
      </c>
      <c r="DQ2052" s="77">
        <v>2.1066781044466602E-5</v>
      </c>
      <c r="DR2052" s="77">
        <v>0</v>
      </c>
      <c r="DS2052" s="77">
        <v>2.1066781044466602E-5</v>
      </c>
      <c r="DT2052" s="77">
        <v>2.1066781044466602E-5</v>
      </c>
      <c r="DU2052" s="77">
        <v>0</v>
      </c>
      <c r="DV2052" s="77">
        <v>0</v>
      </c>
      <c r="DW2052" s="77">
        <v>0</v>
      </c>
      <c r="GE2052" s="77" t="s">
        <v>422</v>
      </c>
      <c r="GF2052" s="77" t="s">
        <v>155</v>
      </c>
      <c r="GG2052" s="77" t="s">
        <v>441</v>
      </c>
      <c r="GH2052" s="77" t="s">
        <v>460</v>
      </c>
      <c r="GI2052" s="77">
        <v>2024</v>
      </c>
      <c r="GJ2052" s="77" t="s">
        <v>305</v>
      </c>
      <c r="GK2052" s="77">
        <v>233.23007680794899</v>
      </c>
      <c r="GL2052" s="77">
        <v>746.70105000000001</v>
      </c>
      <c r="GM2052" s="77">
        <v>2024</v>
      </c>
      <c r="GN2052" s="77" t="s">
        <v>175</v>
      </c>
      <c r="GO2052" s="77">
        <v>0.13250000000000001</v>
      </c>
      <c r="GP2052" s="77">
        <v>3</v>
      </c>
      <c r="GQ2052" s="77">
        <v>0</v>
      </c>
      <c r="GR2052" s="77" t="s">
        <v>423</v>
      </c>
      <c r="GS2052" s="77">
        <v>0</v>
      </c>
      <c r="GT2052" s="77">
        <v>0</v>
      </c>
      <c r="GU2052" s="77">
        <v>0</v>
      </c>
      <c r="GV2052" s="77">
        <v>0</v>
      </c>
      <c r="GW2052" s="77">
        <v>0.1527377521613833</v>
      </c>
      <c r="GX2052" s="77">
        <v>35.623037668072904</v>
      </c>
      <c r="GY2052" s="77">
        <v>0.1527377521613833</v>
      </c>
      <c r="GZ2052" s="77">
        <v>35.623037668072904</v>
      </c>
    </row>
    <row r="2053" spans="98:208" x14ac:dyDescent="0.25">
      <c r="CT2053" s="77" t="s">
        <v>155</v>
      </c>
      <c r="CU2053" s="77" t="s">
        <v>463</v>
      </c>
      <c r="CV2053" s="77" t="s">
        <v>488</v>
      </c>
      <c r="CW2053" s="77">
        <v>2023</v>
      </c>
      <c r="CX2053" s="77">
        <v>0</v>
      </c>
      <c r="CY2053" s="77">
        <v>0</v>
      </c>
      <c r="CZ2053" s="77">
        <v>0</v>
      </c>
      <c r="DA2053" s="77">
        <v>0</v>
      </c>
      <c r="DB2053" s="77">
        <v>21835.97811413039</v>
      </c>
      <c r="DC2053" s="77">
        <v>428.60232122024422</v>
      </c>
      <c r="DD2053" s="77">
        <v>13939.56097345755</v>
      </c>
      <c r="DE2053" s="77">
        <v>7467.8148194525174</v>
      </c>
      <c r="DF2053" s="77">
        <v>0</v>
      </c>
      <c r="DG2053" s="77">
        <v>1263.5534246224977</v>
      </c>
      <c r="DH2053" s="77">
        <v>1263.5534246224977</v>
      </c>
      <c r="DI2053" s="77">
        <v>1263.5534246224977</v>
      </c>
      <c r="DJ2053" s="77">
        <v>1.727374383001282E-8</v>
      </c>
      <c r="DL2053" s="77">
        <v>0</v>
      </c>
      <c r="DM2053" s="77">
        <v>0</v>
      </c>
      <c r="DN2053" s="77">
        <v>0</v>
      </c>
      <c r="DO2053" s="77">
        <v>0</v>
      </c>
      <c r="DP2053" s="77">
        <v>2.1826298172464439E-5</v>
      </c>
      <c r="DQ2053" s="77">
        <v>2.1826298172464439E-5</v>
      </c>
      <c r="DR2053" s="77">
        <v>0</v>
      </c>
      <c r="DS2053" s="77">
        <v>2.1826298172464439E-5</v>
      </c>
      <c r="DT2053" s="77">
        <v>2.1826298172464439E-5</v>
      </c>
      <c r="DU2053" s="77">
        <v>0</v>
      </c>
      <c r="DV2053" s="77">
        <v>2.1826298172464439E-5</v>
      </c>
      <c r="DW2053" s="77">
        <v>2.1826298172464439E-5</v>
      </c>
      <c r="GE2053" s="77" t="s">
        <v>425</v>
      </c>
      <c r="GF2053" s="77" t="s">
        <v>155</v>
      </c>
      <c r="GG2053" s="77" t="s">
        <v>441</v>
      </c>
      <c r="GH2053" s="77" t="s">
        <v>460</v>
      </c>
      <c r="GI2053" s="77">
        <v>2024</v>
      </c>
      <c r="GJ2053" s="77" t="s">
        <v>301</v>
      </c>
      <c r="GK2053" s="77">
        <v>8896.5159934289695</v>
      </c>
      <c r="GL2053" s="77">
        <v>746.70105000000001</v>
      </c>
      <c r="GM2053" s="77">
        <v>2024</v>
      </c>
      <c r="GN2053" s="77" t="s">
        <v>175</v>
      </c>
      <c r="GO2053" s="77">
        <v>5.3000000000000005E-2</v>
      </c>
      <c r="GP2053" s="77">
        <v>3</v>
      </c>
      <c r="GQ2053" s="77">
        <v>0</v>
      </c>
      <c r="GR2053" s="77" t="s">
        <v>423</v>
      </c>
      <c r="GS2053" s="77">
        <v>0</v>
      </c>
      <c r="GT2053" s="77">
        <v>0</v>
      </c>
      <c r="GU2053" s="77">
        <v>0</v>
      </c>
      <c r="GV2053" s="77">
        <v>0</v>
      </c>
      <c r="GW2053" s="77">
        <v>5.5966209081309407E-2</v>
      </c>
      <c r="GX2053" s="77">
        <v>497.90427418345877</v>
      </c>
      <c r="GY2053" s="77">
        <v>5.5966209081309407E-2</v>
      </c>
      <c r="GZ2053" s="77">
        <v>497.90427418345877</v>
      </c>
    </row>
    <row r="2054" spans="98:208" x14ac:dyDescent="0.25">
      <c r="CT2054" s="77" t="s">
        <v>155</v>
      </c>
      <c r="CU2054" s="77" t="s">
        <v>463</v>
      </c>
      <c r="CV2054" s="77" t="s">
        <v>488</v>
      </c>
      <c r="CW2054" s="77">
        <v>2024</v>
      </c>
      <c r="CX2054" s="77">
        <v>0</v>
      </c>
      <c r="CY2054" s="77">
        <v>0</v>
      </c>
      <c r="CZ2054" s="77">
        <v>0</v>
      </c>
      <c r="DA2054" s="77">
        <v>0</v>
      </c>
      <c r="DB2054" s="77">
        <v>21835.97811413039</v>
      </c>
      <c r="DC2054" s="77">
        <v>428.60232122024422</v>
      </c>
      <c r="DD2054" s="77">
        <v>13939.56097345755</v>
      </c>
      <c r="DE2054" s="77">
        <v>7467.8148194525174</v>
      </c>
      <c r="DF2054" s="77">
        <v>0</v>
      </c>
      <c r="DG2054" s="77">
        <v>0</v>
      </c>
      <c r="DH2054" s="77">
        <v>1263.5534246224977</v>
      </c>
      <c r="DI2054" s="77">
        <v>1263.5534246224977</v>
      </c>
      <c r="DJ2054" s="77">
        <v>1.727374383001282E-8</v>
      </c>
      <c r="DL2054" s="77">
        <v>0</v>
      </c>
      <c r="DM2054" s="77">
        <v>0</v>
      </c>
      <c r="DN2054" s="77">
        <v>0</v>
      </c>
      <c r="DO2054" s="77">
        <v>0</v>
      </c>
      <c r="DP2054" s="77">
        <v>0</v>
      </c>
      <c r="DQ2054" s="77">
        <v>0</v>
      </c>
      <c r="DR2054" s="77">
        <v>0</v>
      </c>
      <c r="DS2054" s="77">
        <v>2.1826298172464439E-5</v>
      </c>
      <c r="DT2054" s="77">
        <v>2.1826298172464439E-5</v>
      </c>
      <c r="DU2054" s="77">
        <v>0</v>
      </c>
      <c r="DV2054" s="77">
        <v>2.1826298172464439E-5</v>
      </c>
      <c r="DW2054" s="77">
        <v>2.1826298172464439E-5</v>
      </c>
      <c r="GE2054" s="77" t="s">
        <v>422</v>
      </c>
      <c r="GF2054" s="77" t="s">
        <v>155</v>
      </c>
      <c r="GG2054" s="77" t="s">
        <v>441</v>
      </c>
      <c r="GH2054" s="77" t="s">
        <v>460</v>
      </c>
      <c r="GI2054" s="77">
        <v>2025</v>
      </c>
      <c r="GJ2054" s="77" t="s">
        <v>305</v>
      </c>
      <c r="GK2054" s="77">
        <v>233.23007680794899</v>
      </c>
      <c r="GL2054" s="77">
        <v>746.70105000000001</v>
      </c>
      <c r="GM2054" s="77">
        <v>2025</v>
      </c>
      <c r="GN2054" s="77" t="s">
        <v>175</v>
      </c>
      <c r="GO2054" s="77">
        <v>0.13250000000000001</v>
      </c>
      <c r="GP2054" s="77">
        <v>3</v>
      </c>
      <c r="GQ2054" s="77">
        <v>0</v>
      </c>
      <c r="GR2054" s="77" t="s">
        <v>423</v>
      </c>
      <c r="GS2054" s="77">
        <v>0</v>
      </c>
      <c r="GT2054" s="77">
        <v>0</v>
      </c>
      <c r="GU2054" s="77">
        <v>0</v>
      </c>
      <c r="GV2054" s="77">
        <v>0</v>
      </c>
      <c r="GW2054" s="77">
        <v>0</v>
      </c>
      <c r="GX2054" s="77">
        <v>0</v>
      </c>
      <c r="GY2054" s="77">
        <v>0.1527377521613833</v>
      </c>
      <c r="GZ2054" s="77">
        <v>35.623037668072904</v>
      </c>
    </row>
    <row r="2055" spans="98:208" x14ac:dyDescent="0.25">
      <c r="CT2055" s="77" t="s">
        <v>155</v>
      </c>
      <c r="CU2055" s="77" t="s">
        <v>463</v>
      </c>
      <c r="CV2055" s="77" t="s">
        <v>488</v>
      </c>
      <c r="CW2055" s="77">
        <v>2025</v>
      </c>
      <c r="CX2055" s="77">
        <v>0</v>
      </c>
      <c r="CY2055" s="77">
        <v>0</v>
      </c>
      <c r="CZ2055" s="77">
        <v>0</v>
      </c>
      <c r="DA2055" s="77">
        <v>0</v>
      </c>
      <c r="DB2055" s="77">
        <v>21835.97811413039</v>
      </c>
      <c r="DC2055" s="77">
        <v>428.60232122024422</v>
      </c>
      <c r="DD2055" s="77">
        <v>13939.56097345755</v>
      </c>
      <c r="DE2055" s="77">
        <v>7467.8148194525174</v>
      </c>
      <c r="DF2055" s="77">
        <v>0</v>
      </c>
      <c r="DG2055" s="77">
        <v>0</v>
      </c>
      <c r="DH2055" s="77">
        <v>0</v>
      </c>
      <c r="DI2055" s="77">
        <v>1263.5534246224977</v>
      </c>
      <c r="DJ2055" s="77">
        <v>1.727374383001282E-8</v>
      </c>
      <c r="DL2055" s="77">
        <v>0</v>
      </c>
      <c r="DM2055" s="77">
        <v>0</v>
      </c>
      <c r="DN2055" s="77">
        <v>0</v>
      </c>
      <c r="DO2055" s="77">
        <v>0</v>
      </c>
      <c r="DP2055" s="77">
        <v>0</v>
      </c>
      <c r="DQ2055" s="77">
        <v>0</v>
      </c>
      <c r="DR2055" s="77">
        <v>0</v>
      </c>
      <c r="DS2055" s="77">
        <v>0</v>
      </c>
      <c r="DT2055" s="77">
        <v>0</v>
      </c>
      <c r="DU2055" s="77">
        <v>0</v>
      </c>
      <c r="DV2055" s="77">
        <v>2.1826298172464439E-5</v>
      </c>
      <c r="DW2055" s="77">
        <v>2.1826298172464439E-5</v>
      </c>
      <c r="GE2055" s="77" t="s">
        <v>425</v>
      </c>
      <c r="GF2055" s="77" t="s">
        <v>155</v>
      </c>
      <c r="GG2055" s="77" t="s">
        <v>441</v>
      </c>
      <c r="GH2055" s="77" t="s">
        <v>460</v>
      </c>
      <c r="GI2055" s="77">
        <v>2025</v>
      </c>
      <c r="GJ2055" s="77" t="s">
        <v>301</v>
      </c>
      <c r="GK2055" s="77">
        <v>8896.5159934289695</v>
      </c>
      <c r="GL2055" s="77">
        <v>746.70105000000001</v>
      </c>
      <c r="GM2055" s="77">
        <v>2025</v>
      </c>
      <c r="GN2055" s="77" t="s">
        <v>175</v>
      </c>
      <c r="GO2055" s="77">
        <v>5.3000000000000005E-2</v>
      </c>
      <c r="GP2055" s="77">
        <v>3</v>
      </c>
      <c r="GQ2055" s="77">
        <v>0</v>
      </c>
      <c r="GR2055" s="77" t="s">
        <v>423</v>
      </c>
      <c r="GS2055" s="77">
        <v>0</v>
      </c>
      <c r="GT2055" s="77">
        <v>0</v>
      </c>
      <c r="GU2055" s="77">
        <v>0</v>
      </c>
      <c r="GV2055" s="77">
        <v>0</v>
      </c>
      <c r="GW2055" s="77">
        <v>0</v>
      </c>
      <c r="GX2055" s="77">
        <v>0</v>
      </c>
      <c r="GY2055" s="77">
        <v>5.5966209081309407E-2</v>
      </c>
      <c r="GZ2055" s="77">
        <v>497.90427418345877</v>
      </c>
    </row>
    <row r="2056" spans="98:208" x14ac:dyDescent="0.25">
      <c r="CT2056" s="77" t="s">
        <v>155</v>
      </c>
      <c r="CU2056" s="77" t="s">
        <v>464</v>
      </c>
      <c r="CV2056" s="77" t="s">
        <v>300</v>
      </c>
      <c r="CW2056" s="77">
        <v>2020</v>
      </c>
      <c r="CX2056" s="77">
        <v>0</v>
      </c>
      <c r="CY2056" s="77">
        <v>0</v>
      </c>
      <c r="CZ2056" s="77">
        <v>0</v>
      </c>
      <c r="DA2056" s="77">
        <v>0</v>
      </c>
      <c r="DB2056" s="77">
        <v>14146.13064133252</v>
      </c>
      <c r="DC2056" s="77">
        <v>222.22942162783031</v>
      </c>
      <c r="DD2056" s="77">
        <v>8585.7228092479454</v>
      </c>
      <c r="DE2056" s="77">
        <v>5338.178410456745</v>
      </c>
      <c r="DF2056" s="77">
        <v>813.21078921305093</v>
      </c>
      <c r="DG2056" s="77">
        <v>0</v>
      </c>
      <c r="DH2056" s="77">
        <v>0</v>
      </c>
      <c r="DI2056" s="77">
        <v>0</v>
      </c>
      <c r="DJ2056" s="77">
        <v>2.9473258241321391E-6</v>
      </c>
      <c r="DL2056" s="77">
        <v>0</v>
      </c>
      <c r="DM2056" s="77">
        <v>2.3967971595105025E-3</v>
      </c>
      <c r="DN2056" s="77">
        <v>2.3967971595105025E-3</v>
      </c>
      <c r="DO2056" s="77">
        <v>0</v>
      </c>
      <c r="DP2056" s="77">
        <v>0</v>
      </c>
      <c r="DQ2056" s="77">
        <v>0</v>
      </c>
      <c r="DR2056" s="77">
        <v>0</v>
      </c>
      <c r="DS2056" s="77">
        <v>0</v>
      </c>
      <c r="DT2056" s="77">
        <v>0</v>
      </c>
      <c r="DU2056" s="77">
        <v>0</v>
      </c>
      <c r="DV2056" s="77">
        <v>0</v>
      </c>
      <c r="DW2056" s="77">
        <v>0</v>
      </c>
      <c r="GE2056" s="77" t="s">
        <v>422</v>
      </c>
      <c r="GF2056" s="77" t="s">
        <v>155</v>
      </c>
      <c r="GG2056" s="77" t="s">
        <v>441</v>
      </c>
      <c r="GH2056" s="77" t="s">
        <v>467</v>
      </c>
      <c r="GI2056" s="77">
        <v>2021</v>
      </c>
      <c r="GJ2056" s="77" t="s">
        <v>305</v>
      </c>
      <c r="GK2056" s="77">
        <v>0.69641821681223071</v>
      </c>
      <c r="GL2056" s="77">
        <v>746.70105000000001</v>
      </c>
      <c r="GM2056" s="77">
        <v>2021</v>
      </c>
      <c r="GN2056" s="77" t="s">
        <v>175</v>
      </c>
      <c r="GO2056" s="77">
        <v>0.13250000000000001</v>
      </c>
      <c r="GP2056" s="77">
        <v>3</v>
      </c>
      <c r="GQ2056" s="77">
        <v>0</v>
      </c>
      <c r="GR2056" s="77" t="s">
        <v>423</v>
      </c>
      <c r="GS2056" s="77">
        <v>0.1527377521613833</v>
      </c>
      <c r="GT2056" s="77">
        <v>0.106369353000139</v>
      </c>
      <c r="GU2056" s="77">
        <v>0.1527377521613833</v>
      </c>
      <c r="GV2056" s="77">
        <v>0.106369353000139</v>
      </c>
      <c r="GW2056" s="77">
        <v>0</v>
      </c>
      <c r="GX2056" s="77">
        <v>0</v>
      </c>
      <c r="GY2056" s="77">
        <v>0</v>
      </c>
      <c r="GZ2056" s="77">
        <v>0</v>
      </c>
    </row>
    <row r="2057" spans="98:208" x14ac:dyDescent="0.25">
      <c r="CT2057" s="77" t="s">
        <v>155</v>
      </c>
      <c r="CU2057" s="77" t="s">
        <v>464</v>
      </c>
      <c r="CV2057" s="77" t="s">
        <v>300</v>
      </c>
      <c r="CW2057" s="77">
        <v>2021</v>
      </c>
      <c r="CX2057" s="77">
        <v>0</v>
      </c>
      <c r="CY2057" s="77">
        <v>0</v>
      </c>
      <c r="CZ2057" s="77">
        <v>0</v>
      </c>
      <c r="DA2057" s="77">
        <v>0</v>
      </c>
      <c r="DB2057" s="77">
        <v>14146.13064133252</v>
      </c>
      <c r="DC2057" s="77">
        <v>222.22942162783031</v>
      </c>
      <c r="DD2057" s="77">
        <v>8585.7228092479454</v>
      </c>
      <c r="DE2057" s="77">
        <v>5338.178410456745</v>
      </c>
      <c r="DF2057" s="77">
        <v>813.21078921305093</v>
      </c>
      <c r="DG2057" s="77">
        <v>813.21078921305093</v>
      </c>
      <c r="DH2057" s="77">
        <v>0</v>
      </c>
      <c r="DI2057" s="77">
        <v>0</v>
      </c>
      <c r="DJ2057" s="77">
        <v>2.9473258241321391E-6</v>
      </c>
      <c r="DL2057" s="77">
        <v>0</v>
      </c>
      <c r="DM2057" s="77">
        <v>2.3967971595105025E-3</v>
      </c>
      <c r="DN2057" s="77">
        <v>2.3967971595105025E-3</v>
      </c>
      <c r="DO2057" s="77">
        <v>0</v>
      </c>
      <c r="DP2057" s="77">
        <v>2.3967971595105025E-3</v>
      </c>
      <c r="DQ2057" s="77">
        <v>2.3967971595105025E-3</v>
      </c>
      <c r="DR2057" s="77">
        <v>0</v>
      </c>
      <c r="DS2057" s="77">
        <v>0</v>
      </c>
      <c r="DT2057" s="77">
        <v>0</v>
      </c>
      <c r="DU2057" s="77">
        <v>0</v>
      </c>
      <c r="DV2057" s="77">
        <v>0</v>
      </c>
      <c r="DW2057" s="77">
        <v>0</v>
      </c>
      <c r="GE2057" s="77" t="s">
        <v>425</v>
      </c>
      <c r="GF2057" s="77" t="s">
        <v>155</v>
      </c>
      <c r="GG2057" s="77" t="s">
        <v>441</v>
      </c>
      <c r="GH2057" s="77" t="s">
        <v>467</v>
      </c>
      <c r="GI2057" s="77">
        <v>2021</v>
      </c>
      <c r="GJ2057" s="77" t="s">
        <v>301</v>
      </c>
      <c r="GK2057" s="77">
        <v>2.9419641522810251</v>
      </c>
      <c r="GL2057" s="77">
        <v>746.70105000000001</v>
      </c>
      <c r="GM2057" s="77">
        <v>2021</v>
      </c>
      <c r="GN2057" s="77" t="s">
        <v>175</v>
      </c>
      <c r="GO2057" s="77">
        <v>5.3000000000000005E-2</v>
      </c>
      <c r="GP2057" s="77">
        <v>3</v>
      </c>
      <c r="GQ2057" s="77">
        <v>0</v>
      </c>
      <c r="GR2057" s="77" t="s">
        <v>423</v>
      </c>
      <c r="GS2057" s="77">
        <v>5.5966209081309407E-2</v>
      </c>
      <c r="GT2057" s="77">
        <v>0.16465058085627704</v>
      </c>
      <c r="GU2057" s="77">
        <v>5.5966209081309407E-2</v>
      </c>
      <c r="GV2057" s="77">
        <v>0.16465058085627704</v>
      </c>
      <c r="GW2057" s="77">
        <v>0</v>
      </c>
      <c r="GX2057" s="77">
        <v>0</v>
      </c>
      <c r="GY2057" s="77">
        <v>0</v>
      </c>
      <c r="GZ2057" s="77">
        <v>0</v>
      </c>
    </row>
    <row r="2058" spans="98:208" x14ac:dyDescent="0.25">
      <c r="CT2058" s="77" t="s">
        <v>155</v>
      </c>
      <c r="CU2058" s="77" t="s">
        <v>464</v>
      </c>
      <c r="CV2058" s="77" t="s">
        <v>300</v>
      </c>
      <c r="CW2058" s="77">
        <v>2022</v>
      </c>
      <c r="CX2058" s="77">
        <v>0</v>
      </c>
      <c r="CY2058" s="77">
        <v>0</v>
      </c>
      <c r="CZ2058" s="77">
        <v>0</v>
      </c>
      <c r="DA2058" s="77">
        <v>0</v>
      </c>
      <c r="DB2058" s="77">
        <v>14146.13064133252</v>
      </c>
      <c r="DC2058" s="77">
        <v>222.22942162783031</v>
      </c>
      <c r="DD2058" s="77">
        <v>8585.7228092479454</v>
      </c>
      <c r="DE2058" s="77">
        <v>5338.178410456745</v>
      </c>
      <c r="DF2058" s="77">
        <v>813.21078921305093</v>
      </c>
      <c r="DG2058" s="77">
        <v>813.21078921305093</v>
      </c>
      <c r="DH2058" s="77">
        <v>813.21078921305093</v>
      </c>
      <c r="DI2058" s="77">
        <v>0</v>
      </c>
      <c r="DJ2058" s="77">
        <v>2.9473258241321391E-6</v>
      </c>
      <c r="DL2058" s="77">
        <v>0</v>
      </c>
      <c r="DM2058" s="77">
        <v>2.3967971595105025E-3</v>
      </c>
      <c r="DN2058" s="77">
        <v>2.3967971595105025E-3</v>
      </c>
      <c r="DO2058" s="77">
        <v>0</v>
      </c>
      <c r="DP2058" s="77">
        <v>2.3967971595105025E-3</v>
      </c>
      <c r="DQ2058" s="77">
        <v>2.3967971595105025E-3</v>
      </c>
      <c r="DR2058" s="77">
        <v>0</v>
      </c>
      <c r="DS2058" s="77">
        <v>2.3967971595105025E-3</v>
      </c>
      <c r="DT2058" s="77">
        <v>2.3967971595105025E-3</v>
      </c>
      <c r="DU2058" s="77">
        <v>0</v>
      </c>
      <c r="DV2058" s="77">
        <v>0</v>
      </c>
      <c r="DW2058" s="77">
        <v>0</v>
      </c>
      <c r="GE2058" s="77" t="s">
        <v>427</v>
      </c>
      <c r="GF2058" s="77" t="s">
        <v>155</v>
      </c>
      <c r="GG2058" s="77" t="s">
        <v>441</v>
      </c>
      <c r="GH2058" s="77" t="s">
        <v>467</v>
      </c>
      <c r="GI2058" s="77">
        <v>2021</v>
      </c>
      <c r="GJ2058" s="77" t="s">
        <v>303</v>
      </c>
      <c r="GK2058" s="77">
        <v>1.6021759622082949</v>
      </c>
      <c r="GL2058" s="77">
        <v>746.70105000000001</v>
      </c>
      <c r="GM2058" s="77">
        <v>2021</v>
      </c>
      <c r="GN2058" s="77" t="s">
        <v>175</v>
      </c>
      <c r="GO2058" s="77">
        <v>5.3000000000000005E-2</v>
      </c>
      <c r="GP2058" s="77">
        <v>3</v>
      </c>
      <c r="GQ2058" s="77">
        <v>0</v>
      </c>
      <c r="GR2058" s="77" t="s">
        <v>423</v>
      </c>
      <c r="GS2058" s="77">
        <v>5.5966209081309407E-2</v>
      </c>
      <c r="GT2058" s="77">
        <v>8.9667714885997507E-2</v>
      </c>
      <c r="GU2058" s="77">
        <v>5.5966209081309407E-2</v>
      </c>
      <c r="GV2058" s="77">
        <v>8.9667714885997507E-2</v>
      </c>
      <c r="GW2058" s="77">
        <v>0</v>
      </c>
      <c r="GX2058" s="77">
        <v>0</v>
      </c>
      <c r="GY2058" s="77">
        <v>0</v>
      </c>
      <c r="GZ2058" s="77">
        <v>0</v>
      </c>
    </row>
    <row r="2059" spans="98:208" x14ac:dyDescent="0.25">
      <c r="CT2059" s="77" t="s">
        <v>155</v>
      </c>
      <c r="CU2059" s="77" t="s">
        <v>464</v>
      </c>
      <c r="CV2059" s="77" t="s">
        <v>300</v>
      </c>
      <c r="CW2059" s="77">
        <v>2023</v>
      </c>
      <c r="CX2059" s="77">
        <v>0</v>
      </c>
      <c r="CY2059" s="77">
        <v>0</v>
      </c>
      <c r="CZ2059" s="77">
        <v>0</v>
      </c>
      <c r="DA2059" s="77">
        <v>0</v>
      </c>
      <c r="DB2059" s="77">
        <v>14664.63755643663</v>
      </c>
      <c r="DC2059" s="77">
        <v>233.23007680793921</v>
      </c>
      <c r="DD2059" s="77">
        <v>8896.5159934285948</v>
      </c>
      <c r="DE2059" s="77">
        <v>5534.8914862000929</v>
      </c>
      <c r="DF2059" s="77">
        <v>0</v>
      </c>
      <c r="DG2059" s="77">
        <v>843.29420601054301</v>
      </c>
      <c r="DH2059" s="77">
        <v>843.29420601054301</v>
      </c>
      <c r="DI2059" s="77">
        <v>843.29420601054301</v>
      </c>
      <c r="DJ2059" s="77">
        <v>2.9473258241321391E-6</v>
      </c>
      <c r="DL2059" s="77">
        <v>0</v>
      </c>
      <c r="DM2059" s="77">
        <v>0</v>
      </c>
      <c r="DN2059" s="77">
        <v>0</v>
      </c>
      <c r="DO2059" s="77">
        <v>0</v>
      </c>
      <c r="DP2059" s="77">
        <v>2.4854627907158816E-3</v>
      </c>
      <c r="DQ2059" s="77">
        <v>2.4854627907158816E-3</v>
      </c>
      <c r="DR2059" s="77">
        <v>0</v>
      </c>
      <c r="DS2059" s="77">
        <v>2.4854627907158816E-3</v>
      </c>
      <c r="DT2059" s="77">
        <v>2.4854627907158816E-3</v>
      </c>
      <c r="DU2059" s="77">
        <v>0</v>
      </c>
      <c r="DV2059" s="77">
        <v>2.4854627907158816E-3</v>
      </c>
      <c r="DW2059" s="77">
        <v>2.4854627907158816E-3</v>
      </c>
      <c r="GE2059" s="77" t="s">
        <v>422</v>
      </c>
      <c r="GF2059" s="77" t="s">
        <v>155</v>
      </c>
      <c r="GG2059" s="77" t="s">
        <v>441</v>
      </c>
      <c r="GH2059" s="77" t="s">
        <v>467</v>
      </c>
      <c r="GI2059" s="77">
        <v>2022</v>
      </c>
      <c r="GJ2059" s="77" t="s">
        <v>305</v>
      </c>
      <c r="GK2059" s="77">
        <v>0.69641821681223071</v>
      </c>
      <c r="GL2059" s="77">
        <v>746.70105000000001</v>
      </c>
      <c r="GM2059" s="77">
        <v>2022</v>
      </c>
      <c r="GN2059" s="77" t="s">
        <v>175</v>
      </c>
      <c r="GO2059" s="77">
        <v>0.13250000000000001</v>
      </c>
      <c r="GP2059" s="77">
        <v>3</v>
      </c>
      <c r="GQ2059" s="77">
        <v>0</v>
      </c>
      <c r="GR2059" s="77" t="s">
        <v>423</v>
      </c>
      <c r="GS2059" s="77">
        <v>0.1527377521613833</v>
      </c>
      <c r="GT2059" s="77">
        <v>0.106369353000139</v>
      </c>
      <c r="GU2059" s="77">
        <v>0.1527377521613833</v>
      </c>
      <c r="GV2059" s="77">
        <v>0.106369353000139</v>
      </c>
      <c r="GW2059" s="77">
        <v>0.1527377521613833</v>
      </c>
      <c r="GX2059" s="77">
        <v>0.106369353000139</v>
      </c>
      <c r="GY2059" s="77">
        <v>0</v>
      </c>
      <c r="GZ2059" s="77">
        <v>0</v>
      </c>
    </row>
    <row r="2060" spans="98:208" x14ac:dyDescent="0.25">
      <c r="CT2060" s="77" t="s">
        <v>155</v>
      </c>
      <c r="CU2060" s="77" t="s">
        <v>464</v>
      </c>
      <c r="CV2060" s="77" t="s">
        <v>300</v>
      </c>
      <c r="CW2060" s="77">
        <v>2024</v>
      </c>
      <c r="CX2060" s="77">
        <v>0</v>
      </c>
      <c r="CY2060" s="77">
        <v>0</v>
      </c>
      <c r="CZ2060" s="77">
        <v>0</v>
      </c>
      <c r="DA2060" s="77">
        <v>0</v>
      </c>
      <c r="DB2060" s="77">
        <v>14664.63755643663</v>
      </c>
      <c r="DC2060" s="77">
        <v>233.23007680793921</v>
      </c>
      <c r="DD2060" s="77">
        <v>8896.5159934285948</v>
      </c>
      <c r="DE2060" s="77">
        <v>5534.8914862000929</v>
      </c>
      <c r="DF2060" s="77">
        <v>0</v>
      </c>
      <c r="DG2060" s="77">
        <v>0</v>
      </c>
      <c r="DH2060" s="77">
        <v>843.29420601054301</v>
      </c>
      <c r="DI2060" s="77">
        <v>843.29420601054301</v>
      </c>
      <c r="DJ2060" s="77">
        <v>2.9473258241321391E-6</v>
      </c>
      <c r="DL2060" s="77">
        <v>0</v>
      </c>
      <c r="DM2060" s="77">
        <v>0</v>
      </c>
      <c r="DN2060" s="77">
        <v>0</v>
      </c>
      <c r="DO2060" s="77">
        <v>0</v>
      </c>
      <c r="DP2060" s="77">
        <v>0</v>
      </c>
      <c r="DQ2060" s="77">
        <v>0</v>
      </c>
      <c r="DR2060" s="77">
        <v>0</v>
      </c>
      <c r="DS2060" s="77">
        <v>2.4854627907158816E-3</v>
      </c>
      <c r="DT2060" s="77">
        <v>2.4854627907158816E-3</v>
      </c>
      <c r="DU2060" s="77">
        <v>0</v>
      </c>
      <c r="DV2060" s="77">
        <v>2.4854627907158816E-3</v>
      </c>
      <c r="DW2060" s="77">
        <v>2.4854627907158816E-3</v>
      </c>
      <c r="GE2060" s="77" t="s">
        <v>425</v>
      </c>
      <c r="GF2060" s="77" t="s">
        <v>155</v>
      </c>
      <c r="GG2060" s="77" t="s">
        <v>441</v>
      </c>
      <c r="GH2060" s="77" t="s">
        <v>467</v>
      </c>
      <c r="GI2060" s="77">
        <v>2022</v>
      </c>
      <c r="GJ2060" s="77" t="s">
        <v>301</v>
      </c>
      <c r="GK2060" s="77">
        <v>2.9419641522810251</v>
      </c>
      <c r="GL2060" s="77">
        <v>746.70105000000001</v>
      </c>
      <c r="GM2060" s="77">
        <v>2022</v>
      </c>
      <c r="GN2060" s="77" t="s">
        <v>175</v>
      </c>
      <c r="GO2060" s="77">
        <v>5.3000000000000005E-2</v>
      </c>
      <c r="GP2060" s="77">
        <v>3</v>
      </c>
      <c r="GQ2060" s="77">
        <v>0</v>
      </c>
      <c r="GR2060" s="77" t="s">
        <v>423</v>
      </c>
      <c r="GS2060" s="77">
        <v>5.5966209081309407E-2</v>
      </c>
      <c r="GT2060" s="77">
        <v>0.16465058085627704</v>
      </c>
      <c r="GU2060" s="77">
        <v>5.5966209081309407E-2</v>
      </c>
      <c r="GV2060" s="77">
        <v>0.16465058085627704</v>
      </c>
      <c r="GW2060" s="77">
        <v>5.5966209081309407E-2</v>
      </c>
      <c r="GX2060" s="77">
        <v>0.16465058085627704</v>
      </c>
      <c r="GY2060" s="77">
        <v>0</v>
      </c>
      <c r="GZ2060" s="77">
        <v>0</v>
      </c>
    </row>
    <row r="2061" spans="98:208" x14ac:dyDescent="0.25">
      <c r="CT2061" s="77" t="s">
        <v>155</v>
      </c>
      <c r="CU2061" s="77" t="s">
        <v>464</v>
      </c>
      <c r="CV2061" s="77" t="s">
        <v>300</v>
      </c>
      <c r="CW2061" s="77">
        <v>2025</v>
      </c>
      <c r="CX2061" s="77">
        <v>0</v>
      </c>
      <c r="CY2061" s="77">
        <v>0</v>
      </c>
      <c r="CZ2061" s="77">
        <v>0</v>
      </c>
      <c r="DA2061" s="77">
        <v>0</v>
      </c>
      <c r="DB2061" s="77">
        <v>14664.63755643663</v>
      </c>
      <c r="DC2061" s="77">
        <v>233.23007680793921</v>
      </c>
      <c r="DD2061" s="77">
        <v>8896.5159934285948</v>
      </c>
      <c r="DE2061" s="77">
        <v>5534.8914862000929</v>
      </c>
      <c r="DF2061" s="77">
        <v>0</v>
      </c>
      <c r="DG2061" s="77">
        <v>0</v>
      </c>
      <c r="DH2061" s="77">
        <v>0</v>
      </c>
      <c r="DI2061" s="77">
        <v>843.29420601054301</v>
      </c>
      <c r="DJ2061" s="77">
        <v>2.9473258241321391E-6</v>
      </c>
      <c r="DL2061" s="77">
        <v>0</v>
      </c>
      <c r="DM2061" s="77">
        <v>0</v>
      </c>
      <c r="DN2061" s="77">
        <v>0</v>
      </c>
      <c r="DO2061" s="77">
        <v>0</v>
      </c>
      <c r="DP2061" s="77">
        <v>0</v>
      </c>
      <c r="DQ2061" s="77">
        <v>0</v>
      </c>
      <c r="DR2061" s="77">
        <v>0</v>
      </c>
      <c r="DS2061" s="77">
        <v>0</v>
      </c>
      <c r="DT2061" s="77">
        <v>0</v>
      </c>
      <c r="DU2061" s="77">
        <v>0</v>
      </c>
      <c r="DV2061" s="77">
        <v>2.4854627907158816E-3</v>
      </c>
      <c r="DW2061" s="77">
        <v>2.4854627907158816E-3</v>
      </c>
      <c r="GE2061" s="77" t="s">
        <v>427</v>
      </c>
      <c r="GF2061" s="77" t="s">
        <v>155</v>
      </c>
      <c r="GG2061" s="77" t="s">
        <v>441</v>
      </c>
      <c r="GH2061" s="77" t="s">
        <v>467</v>
      </c>
      <c r="GI2061" s="77">
        <v>2022</v>
      </c>
      <c r="GJ2061" s="77" t="s">
        <v>303</v>
      </c>
      <c r="GK2061" s="77">
        <v>1.6021759622082949</v>
      </c>
      <c r="GL2061" s="77">
        <v>746.70105000000001</v>
      </c>
      <c r="GM2061" s="77">
        <v>2022</v>
      </c>
      <c r="GN2061" s="77" t="s">
        <v>175</v>
      </c>
      <c r="GO2061" s="77">
        <v>5.3000000000000005E-2</v>
      </c>
      <c r="GP2061" s="77">
        <v>3</v>
      </c>
      <c r="GQ2061" s="77">
        <v>0</v>
      </c>
      <c r="GR2061" s="77" t="s">
        <v>423</v>
      </c>
      <c r="GS2061" s="77">
        <v>5.5966209081309407E-2</v>
      </c>
      <c r="GT2061" s="77">
        <v>8.9667714885997507E-2</v>
      </c>
      <c r="GU2061" s="77">
        <v>5.5966209081309407E-2</v>
      </c>
      <c r="GV2061" s="77">
        <v>8.9667714885997507E-2</v>
      </c>
      <c r="GW2061" s="77">
        <v>5.5966209081309407E-2</v>
      </c>
      <c r="GX2061" s="77">
        <v>8.9667714885997507E-2</v>
      </c>
      <c r="GY2061" s="77">
        <v>0</v>
      </c>
      <c r="GZ2061" s="77">
        <v>0</v>
      </c>
    </row>
    <row r="2062" spans="98:208" x14ac:dyDescent="0.25">
      <c r="CT2062" s="77" t="s">
        <v>155</v>
      </c>
      <c r="CU2062" s="77" t="s">
        <v>464</v>
      </c>
      <c r="CV2062" s="77" t="s">
        <v>432</v>
      </c>
      <c r="CW2062" s="77">
        <v>2020</v>
      </c>
      <c r="CX2062" s="77">
        <v>0</v>
      </c>
      <c r="CY2062" s="77">
        <v>0</v>
      </c>
      <c r="CZ2062" s="77">
        <v>0</v>
      </c>
      <c r="DA2062" s="77">
        <v>0</v>
      </c>
      <c r="DB2062" s="77">
        <v>8807.9522308757714</v>
      </c>
      <c r="DC2062" s="77">
        <v>222.2294216278305</v>
      </c>
      <c r="DD2062" s="77">
        <v>8585.7228092479418</v>
      </c>
      <c r="DE2062" s="77">
        <v>0</v>
      </c>
      <c r="DF2062" s="77">
        <v>514.45318018009664</v>
      </c>
      <c r="DG2062" s="77">
        <v>0</v>
      </c>
      <c r="DH2062" s="77">
        <v>0</v>
      </c>
      <c r="DI2062" s="77">
        <v>0</v>
      </c>
      <c r="DJ2062" s="77">
        <v>2.6708617763624551E-6</v>
      </c>
      <c r="DL2062" s="77">
        <v>0</v>
      </c>
      <c r="DM2062" s="77">
        <v>1.3740333346711272E-3</v>
      </c>
      <c r="DN2062" s="77">
        <v>1.3740333346711272E-3</v>
      </c>
      <c r="DO2062" s="77">
        <v>0</v>
      </c>
      <c r="DP2062" s="77">
        <v>0</v>
      </c>
      <c r="DQ2062" s="77">
        <v>0</v>
      </c>
      <c r="DR2062" s="77">
        <v>0</v>
      </c>
      <c r="DS2062" s="77">
        <v>0</v>
      </c>
      <c r="DT2062" s="77">
        <v>0</v>
      </c>
      <c r="DU2062" s="77">
        <v>0</v>
      </c>
      <c r="DV2062" s="77">
        <v>0</v>
      </c>
      <c r="DW2062" s="77">
        <v>0</v>
      </c>
      <c r="GE2062" s="77" t="s">
        <v>422</v>
      </c>
      <c r="GF2062" s="77" t="s">
        <v>155</v>
      </c>
      <c r="GG2062" s="77" t="s">
        <v>441</v>
      </c>
      <c r="GH2062" s="77" t="s">
        <v>467</v>
      </c>
      <c r="GI2062" s="77">
        <v>2023</v>
      </c>
      <c r="GJ2062" s="77" t="s">
        <v>305</v>
      </c>
      <c r="GK2062" s="77">
        <v>0.71896016785821304</v>
      </c>
      <c r="GL2062" s="77">
        <v>746.70105000000001</v>
      </c>
      <c r="GM2062" s="77">
        <v>2023</v>
      </c>
      <c r="GN2062" s="77" t="s">
        <v>175</v>
      </c>
      <c r="GO2062" s="77">
        <v>0.13250000000000001</v>
      </c>
      <c r="GP2062" s="77">
        <v>3</v>
      </c>
      <c r="GQ2062" s="77">
        <v>0</v>
      </c>
      <c r="GR2062" s="77" t="s">
        <v>423</v>
      </c>
      <c r="GS2062" s="77">
        <v>0</v>
      </c>
      <c r="GT2062" s="77">
        <v>0</v>
      </c>
      <c r="GU2062" s="77">
        <v>0.1527377521613833</v>
      </c>
      <c r="GV2062" s="77">
        <v>0.10981235993223427</v>
      </c>
      <c r="GW2062" s="77">
        <v>0.1527377521613833</v>
      </c>
      <c r="GX2062" s="77">
        <v>0.10981235993223427</v>
      </c>
      <c r="GY2062" s="77">
        <v>0.1527377521613833</v>
      </c>
      <c r="GZ2062" s="77">
        <v>0.10981235993223427</v>
      </c>
    </row>
    <row r="2063" spans="98:208" x14ac:dyDescent="0.25">
      <c r="CT2063" s="77" t="s">
        <v>155</v>
      </c>
      <c r="CU2063" s="77" t="s">
        <v>464</v>
      </c>
      <c r="CV2063" s="77" t="s">
        <v>432</v>
      </c>
      <c r="CW2063" s="77">
        <v>2021</v>
      </c>
      <c r="CX2063" s="77">
        <v>0</v>
      </c>
      <c r="CY2063" s="77">
        <v>0</v>
      </c>
      <c r="CZ2063" s="77">
        <v>0</v>
      </c>
      <c r="DA2063" s="77">
        <v>0</v>
      </c>
      <c r="DB2063" s="77">
        <v>8807.9522308757714</v>
      </c>
      <c r="DC2063" s="77">
        <v>222.2294216278305</v>
      </c>
      <c r="DD2063" s="77">
        <v>8585.7228092479418</v>
      </c>
      <c r="DE2063" s="77">
        <v>0</v>
      </c>
      <c r="DF2063" s="77">
        <v>514.45318018009664</v>
      </c>
      <c r="DG2063" s="77">
        <v>514.45318018009664</v>
      </c>
      <c r="DH2063" s="77">
        <v>0</v>
      </c>
      <c r="DI2063" s="77">
        <v>0</v>
      </c>
      <c r="DJ2063" s="77">
        <v>2.6708617763624551E-6</v>
      </c>
      <c r="DL2063" s="77">
        <v>0</v>
      </c>
      <c r="DM2063" s="77">
        <v>1.3740333346711272E-3</v>
      </c>
      <c r="DN2063" s="77">
        <v>1.3740333346711272E-3</v>
      </c>
      <c r="DO2063" s="77">
        <v>0</v>
      </c>
      <c r="DP2063" s="77">
        <v>1.3740333346711272E-3</v>
      </c>
      <c r="DQ2063" s="77">
        <v>1.3740333346711272E-3</v>
      </c>
      <c r="DR2063" s="77">
        <v>0</v>
      </c>
      <c r="DS2063" s="77">
        <v>0</v>
      </c>
      <c r="DT2063" s="77">
        <v>0</v>
      </c>
      <c r="DU2063" s="77">
        <v>0</v>
      </c>
      <c r="DV2063" s="77">
        <v>0</v>
      </c>
      <c r="DW2063" s="77">
        <v>0</v>
      </c>
      <c r="GE2063" s="77" t="s">
        <v>425</v>
      </c>
      <c r="GF2063" s="77" t="s">
        <v>155</v>
      </c>
      <c r="GG2063" s="77" t="s">
        <v>441</v>
      </c>
      <c r="GH2063" s="77" t="s">
        <v>467</v>
      </c>
      <c r="GI2063" s="77">
        <v>2023</v>
      </c>
      <c r="GJ2063" s="77" t="s">
        <v>301</v>
      </c>
      <c r="GK2063" s="77">
        <v>3.0714971986151149</v>
      </c>
      <c r="GL2063" s="77">
        <v>746.70105000000001</v>
      </c>
      <c r="GM2063" s="77">
        <v>2023</v>
      </c>
      <c r="GN2063" s="77" t="s">
        <v>175</v>
      </c>
      <c r="GO2063" s="77">
        <v>5.3000000000000005E-2</v>
      </c>
      <c r="GP2063" s="77">
        <v>3</v>
      </c>
      <c r="GQ2063" s="77">
        <v>0</v>
      </c>
      <c r="GR2063" s="77" t="s">
        <v>423</v>
      </c>
      <c r="GS2063" s="77">
        <v>0</v>
      </c>
      <c r="GT2063" s="77">
        <v>0</v>
      </c>
      <c r="GU2063" s="77">
        <v>5.5966209081309407E-2</v>
      </c>
      <c r="GV2063" s="77">
        <v>0.17190005441034964</v>
      </c>
      <c r="GW2063" s="77">
        <v>5.5966209081309407E-2</v>
      </c>
      <c r="GX2063" s="77">
        <v>0.17190005441034964</v>
      </c>
      <c r="GY2063" s="77">
        <v>5.5966209081309407E-2</v>
      </c>
      <c r="GZ2063" s="77">
        <v>0.17190005441034964</v>
      </c>
    </row>
    <row r="2064" spans="98:208" x14ac:dyDescent="0.25">
      <c r="CT2064" s="77" t="s">
        <v>155</v>
      </c>
      <c r="CU2064" s="77" t="s">
        <v>464</v>
      </c>
      <c r="CV2064" s="77" t="s">
        <v>432</v>
      </c>
      <c r="CW2064" s="77">
        <v>2022</v>
      </c>
      <c r="CX2064" s="77">
        <v>0</v>
      </c>
      <c r="CY2064" s="77">
        <v>0</v>
      </c>
      <c r="CZ2064" s="77">
        <v>0</v>
      </c>
      <c r="DA2064" s="77">
        <v>0</v>
      </c>
      <c r="DB2064" s="77">
        <v>8807.9522308757714</v>
      </c>
      <c r="DC2064" s="77">
        <v>222.2294216278305</v>
      </c>
      <c r="DD2064" s="77">
        <v>8585.7228092479418</v>
      </c>
      <c r="DE2064" s="77">
        <v>0</v>
      </c>
      <c r="DF2064" s="77">
        <v>514.45318018009664</v>
      </c>
      <c r="DG2064" s="77">
        <v>514.45318018009664</v>
      </c>
      <c r="DH2064" s="77">
        <v>514.45318018009664</v>
      </c>
      <c r="DI2064" s="77">
        <v>0</v>
      </c>
      <c r="DJ2064" s="77">
        <v>2.6708617763624551E-6</v>
      </c>
      <c r="DL2064" s="77">
        <v>0</v>
      </c>
      <c r="DM2064" s="77">
        <v>1.3740333346711272E-3</v>
      </c>
      <c r="DN2064" s="77">
        <v>1.3740333346711272E-3</v>
      </c>
      <c r="DO2064" s="77">
        <v>0</v>
      </c>
      <c r="DP2064" s="77">
        <v>1.3740333346711272E-3</v>
      </c>
      <c r="DQ2064" s="77">
        <v>1.3740333346711272E-3</v>
      </c>
      <c r="DR2064" s="77">
        <v>0</v>
      </c>
      <c r="DS2064" s="77">
        <v>1.3740333346711272E-3</v>
      </c>
      <c r="DT2064" s="77">
        <v>1.3740333346711272E-3</v>
      </c>
      <c r="DU2064" s="77">
        <v>0</v>
      </c>
      <c r="DV2064" s="77">
        <v>0</v>
      </c>
      <c r="DW2064" s="77">
        <v>0</v>
      </c>
      <c r="GE2064" s="77" t="s">
        <v>427</v>
      </c>
      <c r="GF2064" s="77" t="s">
        <v>155</v>
      </c>
      <c r="GG2064" s="77" t="s">
        <v>441</v>
      </c>
      <c r="GH2064" s="77" t="s">
        <v>467</v>
      </c>
      <c r="GI2064" s="77">
        <v>2023</v>
      </c>
      <c r="GJ2064" s="77" t="s">
        <v>303</v>
      </c>
      <c r="GK2064" s="77">
        <v>1.6845772405344519</v>
      </c>
      <c r="GL2064" s="77">
        <v>746.70105000000001</v>
      </c>
      <c r="GM2064" s="77">
        <v>2023</v>
      </c>
      <c r="GN2064" s="77" t="s">
        <v>175</v>
      </c>
      <c r="GO2064" s="77">
        <v>5.3000000000000005E-2</v>
      </c>
      <c r="GP2064" s="77">
        <v>3</v>
      </c>
      <c r="GQ2064" s="77">
        <v>0</v>
      </c>
      <c r="GR2064" s="77" t="s">
        <v>423</v>
      </c>
      <c r="GS2064" s="77">
        <v>0</v>
      </c>
      <c r="GT2064" s="77">
        <v>0</v>
      </c>
      <c r="GU2064" s="77">
        <v>5.5966209081309407E-2</v>
      </c>
      <c r="GV2064" s="77">
        <v>9.4279402057366388E-2</v>
      </c>
      <c r="GW2064" s="77">
        <v>5.5966209081309407E-2</v>
      </c>
      <c r="GX2064" s="77">
        <v>9.4279402057366388E-2</v>
      </c>
      <c r="GY2064" s="77">
        <v>5.5966209081309407E-2</v>
      </c>
      <c r="GZ2064" s="77">
        <v>9.4279402057366388E-2</v>
      </c>
    </row>
    <row r="2065" spans="98:208" x14ac:dyDescent="0.25">
      <c r="CT2065" s="77" t="s">
        <v>155</v>
      </c>
      <c r="CU2065" s="77" t="s">
        <v>464</v>
      </c>
      <c r="CV2065" s="77" t="s">
        <v>432</v>
      </c>
      <c r="CW2065" s="77">
        <v>2023</v>
      </c>
      <c r="CX2065" s="77">
        <v>0</v>
      </c>
      <c r="CY2065" s="77">
        <v>0</v>
      </c>
      <c r="CZ2065" s="77">
        <v>0</v>
      </c>
      <c r="DA2065" s="77">
        <v>0</v>
      </c>
      <c r="DB2065" s="77">
        <v>9129.7460702365315</v>
      </c>
      <c r="DC2065" s="77">
        <v>233.2300768079391</v>
      </c>
      <c r="DD2065" s="77">
        <v>8896.5159934285912</v>
      </c>
      <c r="DE2065" s="77">
        <v>0</v>
      </c>
      <c r="DF2065" s="77">
        <v>0</v>
      </c>
      <c r="DG2065" s="77">
        <v>533.52731185150901</v>
      </c>
      <c r="DH2065" s="77">
        <v>533.52731185150901</v>
      </c>
      <c r="DI2065" s="77">
        <v>533.52731185150901</v>
      </c>
      <c r="DJ2065" s="77">
        <v>2.6708617763624551E-6</v>
      </c>
      <c r="DL2065" s="77">
        <v>0</v>
      </c>
      <c r="DM2065" s="77">
        <v>0</v>
      </c>
      <c r="DN2065" s="77">
        <v>0</v>
      </c>
      <c r="DO2065" s="77">
        <v>0</v>
      </c>
      <c r="DP2065" s="77">
        <v>1.4249777038696069E-3</v>
      </c>
      <c r="DQ2065" s="77">
        <v>1.4249777038696069E-3</v>
      </c>
      <c r="DR2065" s="77">
        <v>0</v>
      </c>
      <c r="DS2065" s="77">
        <v>1.4249777038696069E-3</v>
      </c>
      <c r="DT2065" s="77">
        <v>1.4249777038696069E-3</v>
      </c>
      <c r="DU2065" s="77">
        <v>0</v>
      </c>
      <c r="DV2065" s="77">
        <v>1.4249777038696069E-3</v>
      </c>
      <c r="DW2065" s="77">
        <v>1.4249777038696069E-3</v>
      </c>
      <c r="GE2065" s="77" t="s">
        <v>422</v>
      </c>
      <c r="GF2065" s="77" t="s">
        <v>155</v>
      </c>
      <c r="GG2065" s="77" t="s">
        <v>441</v>
      </c>
      <c r="GH2065" s="77" t="s">
        <v>467</v>
      </c>
      <c r="GI2065" s="77">
        <v>2024</v>
      </c>
      <c r="GJ2065" s="77" t="s">
        <v>305</v>
      </c>
      <c r="GK2065" s="77">
        <v>0.71896016785821304</v>
      </c>
      <c r="GL2065" s="77">
        <v>746.70105000000001</v>
      </c>
      <c r="GM2065" s="77">
        <v>2024</v>
      </c>
      <c r="GN2065" s="77" t="s">
        <v>175</v>
      </c>
      <c r="GO2065" s="77">
        <v>0.13250000000000001</v>
      </c>
      <c r="GP2065" s="77">
        <v>3</v>
      </c>
      <c r="GQ2065" s="77">
        <v>0</v>
      </c>
      <c r="GR2065" s="77" t="s">
        <v>423</v>
      </c>
      <c r="GS2065" s="77">
        <v>0</v>
      </c>
      <c r="GT2065" s="77">
        <v>0</v>
      </c>
      <c r="GU2065" s="77">
        <v>0</v>
      </c>
      <c r="GV2065" s="77">
        <v>0</v>
      </c>
      <c r="GW2065" s="77">
        <v>0.1527377521613833</v>
      </c>
      <c r="GX2065" s="77">
        <v>0.10981235993223427</v>
      </c>
      <c r="GY2065" s="77">
        <v>0.1527377521613833</v>
      </c>
      <c r="GZ2065" s="77">
        <v>0.10981235993223427</v>
      </c>
    </row>
    <row r="2066" spans="98:208" x14ac:dyDescent="0.25">
      <c r="CT2066" s="77" t="s">
        <v>155</v>
      </c>
      <c r="CU2066" s="77" t="s">
        <v>464</v>
      </c>
      <c r="CV2066" s="77" t="s">
        <v>432</v>
      </c>
      <c r="CW2066" s="77">
        <v>2024</v>
      </c>
      <c r="CX2066" s="77">
        <v>0</v>
      </c>
      <c r="CY2066" s="77">
        <v>0</v>
      </c>
      <c r="CZ2066" s="77">
        <v>0</v>
      </c>
      <c r="DA2066" s="77">
        <v>0</v>
      </c>
      <c r="DB2066" s="77">
        <v>9129.7460702365315</v>
      </c>
      <c r="DC2066" s="77">
        <v>233.2300768079391</v>
      </c>
      <c r="DD2066" s="77">
        <v>8896.5159934285912</v>
      </c>
      <c r="DE2066" s="77">
        <v>0</v>
      </c>
      <c r="DF2066" s="77">
        <v>0</v>
      </c>
      <c r="DG2066" s="77">
        <v>0</v>
      </c>
      <c r="DH2066" s="77">
        <v>533.52731185150901</v>
      </c>
      <c r="DI2066" s="77">
        <v>533.52731185150901</v>
      </c>
      <c r="DJ2066" s="77">
        <v>2.6708617763624551E-6</v>
      </c>
      <c r="DL2066" s="77">
        <v>0</v>
      </c>
      <c r="DM2066" s="77">
        <v>0</v>
      </c>
      <c r="DN2066" s="77">
        <v>0</v>
      </c>
      <c r="DO2066" s="77">
        <v>0</v>
      </c>
      <c r="DP2066" s="77">
        <v>0</v>
      </c>
      <c r="DQ2066" s="77">
        <v>0</v>
      </c>
      <c r="DR2066" s="77">
        <v>0</v>
      </c>
      <c r="DS2066" s="77">
        <v>1.4249777038696069E-3</v>
      </c>
      <c r="DT2066" s="77">
        <v>1.4249777038696069E-3</v>
      </c>
      <c r="DU2066" s="77">
        <v>0</v>
      </c>
      <c r="DV2066" s="77">
        <v>1.4249777038696069E-3</v>
      </c>
      <c r="DW2066" s="77">
        <v>1.4249777038696069E-3</v>
      </c>
      <c r="GE2066" s="77" t="s">
        <v>425</v>
      </c>
      <c r="GF2066" s="77" t="s">
        <v>155</v>
      </c>
      <c r="GG2066" s="77" t="s">
        <v>441</v>
      </c>
      <c r="GH2066" s="77" t="s">
        <v>467</v>
      </c>
      <c r="GI2066" s="77">
        <v>2024</v>
      </c>
      <c r="GJ2066" s="77" t="s">
        <v>301</v>
      </c>
      <c r="GK2066" s="77">
        <v>3.0714971986151149</v>
      </c>
      <c r="GL2066" s="77">
        <v>746.70105000000001</v>
      </c>
      <c r="GM2066" s="77">
        <v>2024</v>
      </c>
      <c r="GN2066" s="77" t="s">
        <v>175</v>
      </c>
      <c r="GO2066" s="77">
        <v>5.3000000000000005E-2</v>
      </c>
      <c r="GP2066" s="77">
        <v>3</v>
      </c>
      <c r="GQ2066" s="77">
        <v>0</v>
      </c>
      <c r="GR2066" s="77" t="s">
        <v>423</v>
      </c>
      <c r="GS2066" s="77">
        <v>0</v>
      </c>
      <c r="GT2066" s="77">
        <v>0</v>
      </c>
      <c r="GU2066" s="77">
        <v>0</v>
      </c>
      <c r="GV2066" s="77">
        <v>0</v>
      </c>
      <c r="GW2066" s="77">
        <v>5.5966209081309407E-2</v>
      </c>
      <c r="GX2066" s="77">
        <v>0.17190005441034964</v>
      </c>
      <c r="GY2066" s="77">
        <v>5.5966209081309407E-2</v>
      </c>
      <c r="GZ2066" s="77">
        <v>0.17190005441034964</v>
      </c>
    </row>
    <row r="2067" spans="98:208" x14ac:dyDescent="0.25">
      <c r="CT2067" s="77" t="s">
        <v>155</v>
      </c>
      <c r="CU2067" s="77" t="s">
        <v>464</v>
      </c>
      <c r="CV2067" s="77" t="s">
        <v>432</v>
      </c>
      <c r="CW2067" s="77">
        <v>2025</v>
      </c>
      <c r="CX2067" s="77">
        <v>0</v>
      </c>
      <c r="CY2067" s="77">
        <v>0</v>
      </c>
      <c r="CZ2067" s="77">
        <v>0</v>
      </c>
      <c r="DA2067" s="77">
        <v>0</v>
      </c>
      <c r="DB2067" s="77">
        <v>9129.7460702365315</v>
      </c>
      <c r="DC2067" s="77">
        <v>233.2300768079391</v>
      </c>
      <c r="DD2067" s="77">
        <v>8896.5159934285912</v>
      </c>
      <c r="DE2067" s="77">
        <v>0</v>
      </c>
      <c r="DF2067" s="77">
        <v>0</v>
      </c>
      <c r="DG2067" s="77">
        <v>0</v>
      </c>
      <c r="DH2067" s="77">
        <v>0</v>
      </c>
      <c r="DI2067" s="77">
        <v>533.52731185150901</v>
      </c>
      <c r="DJ2067" s="77">
        <v>2.6708617763624551E-6</v>
      </c>
      <c r="DL2067" s="77">
        <v>0</v>
      </c>
      <c r="DM2067" s="77">
        <v>0</v>
      </c>
      <c r="DN2067" s="77">
        <v>0</v>
      </c>
      <c r="DO2067" s="77">
        <v>0</v>
      </c>
      <c r="DP2067" s="77">
        <v>0</v>
      </c>
      <c r="DQ2067" s="77">
        <v>0</v>
      </c>
      <c r="DR2067" s="77">
        <v>0</v>
      </c>
      <c r="DS2067" s="77">
        <v>0</v>
      </c>
      <c r="DT2067" s="77">
        <v>0</v>
      </c>
      <c r="DU2067" s="77">
        <v>0</v>
      </c>
      <c r="DV2067" s="77">
        <v>1.4249777038696069E-3</v>
      </c>
      <c r="DW2067" s="77">
        <v>1.4249777038696069E-3</v>
      </c>
      <c r="GE2067" s="77" t="s">
        <v>427</v>
      </c>
      <c r="GF2067" s="77" t="s">
        <v>155</v>
      </c>
      <c r="GG2067" s="77" t="s">
        <v>441</v>
      </c>
      <c r="GH2067" s="77" t="s">
        <v>467</v>
      </c>
      <c r="GI2067" s="77">
        <v>2024</v>
      </c>
      <c r="GJ2067" s="77" t="s">
        <v>303</v>
      </c>
      <c r="GK2067" s="77">
        <v>1.6845772405344519</v>
      </c>
      <c r="GL2067" s="77">
        <v>746.70105000000001</v>
      </c>
      <c r="GM2067" s="77">
        <v>2024</v>
      </c>
      <c r="GN2067" s="77" t="s">
        <v>175</v>
      </c>
      <c r="GO2067" s="77">
        <v>5.3000000000000005E-2</v>
      </c>
      <c r="GP2067" s="77">
        <v>3</v>
      </c>
      <c r="GQ2067" s="77">
        <v>0</v>
      </c>
      <c r="GR2067" s="77" t="s">
        <v>423</v>
      </c>
      <c r="GS2067" s="77">
        <v>0</v>
      </c>
      <c r="GT2067" s="77">
        <v>0</v>
      </c>
      <c r="GU2067" s="77">
        <v>0</v>
      </c>
      <c r="GV2067" s="77">
        <v>0</v>
      </c>
      <c r="GW2067" s="77">
        <v>5.5966209081309407E-2</v>
      </c>
      <c r="GX2067" s="77">
        <v>9.4279402057366388E-2</v>
      </c>
      <c r="GY2067" s="77">
        <v>5.5966209081309407E-2</v>
      </c>
      <c r="GZ2067" s="77">
        <v>9.4279402057366388E-2</v>
      </c>
    </row>
    <row r="2068" spans="98:208" x14ac:dyDescent="0.25">
      <c r="CT2068" s="77" t="s">
        <v>155</v>
      </c>
      <c r="CU2068" s="77" t="s">
        <v>464</v>
      </c>
      <c r="CV2068" s="77" t="s">
        <v>439</v>
      </c>
      <c r="CW2068" s="77">
        <v>2020</v>
      </c>
      <c r="CX2068" s="77">
        <v>0</v>
      </c>
      <c r="CY2068" s="77">
        <v>0</v>
      </c>
      <c r="CZ2068" s="77">
        <v>0</v>
      </c>
      <c r="DA2068" s="77">
        <v>0</v>
      </c>
      <c r="DB2068" s="77">
        <v>5.2405583313017523</v>
      </c>
      <c r="DC2068" s="77">
        <v>0.69641821681215033</v>
      </c>
      <c r="DD2068" s="77">
        <v>2.941964152281114</v>
      </c>
      <c r="DE2068" s="77">
        <v>1.6021759622083269</v>
      </c>
      <c r="DF2068" s="77">
        <v>0.360687648742408</v>
      </c>
      <c r="DG2068" s="77">
        <v>0</v>
      </c>
      <c r="DH2068" s="77">
        <v>0</v>
      </c>
      <c r="DI2068" s="77">
        <v>0</v>
      </c>
      <c r="DJ2068" s="77">
        <v>1.8586171909851651E-5</v>
      </c>
      <c r="DL2068" s="77">
        <v>0</v>
      </c>
      <c r="DM2068" s="77">
        <v>6.7038026452865828E-6</v>
      </c>
      <c r="DN2068" s="77">
        <v>6.7038026452865828E-6</v>
      </c>
      <c r="DO2068" s="77">
        <v>0</v>
      </c>
      <c r="DP2068" s="77">
        <v>0</v>
      </c>
      <c r="DQ2068" s="77">
        <v>0</v>
      </c>
      <c r="DR2068" s="77">
        <v>0</v>
      </c>
      <c r="DS2068" s="77">
        <v>0</v>
      </c>
      <c r="DT2068" s="77">
        <v>0</v>
      </c>
      <c r="DU2068" s="77">
        <v>0</v>
      </c>
      <c r="DV2068" s="77">
        <v>0</v>
      </c>
      <c r="DW2068" s="77">
        <v>0</v>
      </c>
      <c r="GE2068" s="77" t="s">
        <v>422</v>
      </c>
      <c r="GF2068" s="77" t="s">
        <v>155</v>
      </c>
      <c r="GG2068" s="77" t="s">
        <v>441</v>
      </c>
      <c r="GH2068" s="77" t="s">
        <v>467</v>
      </c>
      <c r="GI2068" s="77">
        <v>2025</v>
      </c>
      <c r="GJ2068" s="77" t="s">
        <v>305</v>
      </c>
      <c r="GK2068" s="77">
        <v>0.71896016785821304</v>
      </c>
      <c r="GL2068" s="77">
        <v>746.70105000000001</v>
      </c>
      <c r="GM2068" s="77">
        <v>2025</v>
      </c>
      <c r="GN2068" s="77" t="s">
        <v>175</v>
      </c>
      <c r="GO2068" s="77">
        <v>0.13250000000000001</v>
      </c>
      <c r="GP2068" s="77">
        <v>3</v>
      </c>
      <c r="GQ2068" s="77">
        <v>0</v>
      </c>
      <c r="GR2068" s="77" t="s">
        <v>423</v>
      </c>
      <c r="GS2068" s="77">
        <v>0</v>
      </c>
      <c r="GT2068" s="77">
        <v>0</v>
      </c>
      <c r="GU2068" s="77">
        <v>0</v>
      </c>
      <c r="GV2068" s="77">
        <v>0</v>
      </c>
      <c r="GW2068" s="77">
        <v>0</v>
      </c>
      <c r="GX2068" s="77">
        <v>0</v>
      </c>
      <c r="GY2068" s="77">
        <v>0.1527377521613833</v>
      </c>
      <c r="GZ2068" s="77">
        <v>0.10981235993223427</v>
      </c>
    </row>
    <row r="2069" spans="98:208" x14ac:dyDescent="0.25">
      <c r="CT2069" s="77" t="s">
        <v>155</v>
      </c>
      <c r="CU2069" s="77" t="s">
        <v>464</v>
      </c>
      <c r="CV2069" s="77" t="s">
        <v>439</v>
      </c>
      <c r="CW2069" s="77">
        <v>2021</v>
      </c>
      <c r="CX2069" s="77">
        <v>0</v>
      </c>
      <c r="CY2069" s="77">
        <v>0</v>
      </c>
      <c r="CZ2069" s="77">
        <v>0</v>
      </c>
      <c r="DA2069" s="77">
        <v>0</v>
      </c>
      <c r="DB2069" s="77">
        <v>5.2405583313017523</v>
      </c>
      <c r="DC2069" s="77">
        <v>0.69641821681215033</v>
      </c>
      <c r="DD2069" s="77">
        <v>2.941964152281114</v>
      </c>
      <c r="DE2069" s="77">
        <v>1.6021759622083269</v>
      </c>
      <c r="DF2069" s="77">
        <v>0.360687648742408</v>
      </c>
      <c r="DG2069" s="77">
        <v>0.360687648742408</v>
      </c>
      <c r="DH2069" s="77">
        <v>0</v>
      </c>
      <c r="DI2069" s="77">
        <v>0</v>
      </c>
      <c r="DJ2069" s="77">
        <v>1.8586171909851651E-5</v>
      </c>
      <c r="DL2069" s="77">
        <v>0</v>
      </c>
      <c r="DM2069" s="77">
        <v>6.7038026452865828E-6</v>
      </c>
      <c r="DN2069" s="77">
        <v>6.7038026452865828E-6</v>
      </c>
      <c r="DO2069" s="77">
        <v>0</v>
      </c>
      <c r="DP2069" s="77">
        <v>6.7038026452865828E-6</v>
      </c>
      <c r="DQ2069" s="77">
        <v>6.7038026452865828E-6</v>
      </c>
      <c r="DR2069" s="77">
        <v>0</v>
      </c>
      <c r="DS2069" s="77">
        <v>0</v>
      </c>
      <c r="DT2069" s="77">
        <v>0</v>
      </c>
      <c r="DU2069" s="77">
        <v>0</v>
      </c>
      <c r="DV2069" s="77">
        <v>0</v>
      </c>
      <c r="DW2069" s="77">
        <v>0</v>
      </c>
      <c r="GE2069" s="77" t="s">
        <v>425</v>
      </c>
      <c r="GF2069" s="77" t="s">
        <v>155</v>
      </c>
      <c r="GG2069" s="77" t="s">
        <v>441</v>
      </c>
      <c r="GH2069" s="77" t="s">
        <v>467</v>
      </c>
      <c r="GI2069" s="77">
        <v>2025</v>
      </c>
      <c r="GJ2069" s="77" t="s">
        <v>301</v>
      </c>
      <c r="GK2069" s="77">
        <v>3.0714971986151149</v>
      </c>
      <c r="GL2069" s="77">
        <v>746.70105000000001</v>
      </c>
      <c r="GM2069" s="77">
        <v>2025</v>
      </c>
      <c r="GN2069" s="77" t="s">
        <v>175</v>
      </c>
      <c r="GO2069" s="77">
        <v>5.3000000000000005E-2</v>
      </c>
      <c r="GP2069" s="77">
        <v>3</v>
      </c>
      <c r="GQ2069" s="77">
        <v>0</v>
      </c>
      <c r="GR2069" s="77" t="s">
        <v>423</v>
      </c>
      <c r="GS2069" s="77">
        <v>0</v>
      </c>
      <c r="GT2069" s="77">
        <v>0</v>
      </c>
      <c r="GU2069" s="77">
        <v>0</v>
      </c>
      <c r="GV2069" s="77">
        <v>0</v>
      </c>
      <c r="GW2069" s="77">
        <v>0</v>
      </c>
      <c r="GX2069" s="77">
        <v>0</v>
      </c>
      <c r="GY2069" s="77">
        <v>5.5966209081309407E-2</v>
      </c>
      <c r="GZ2069" s="77">
        <v>0.17190005441034964</v>
      </c>
    </row>
    <row r="2070" spans="98:208" x14ac:dyDescent="0.25">
      <c r="CT2070" s="77" t="s">
        <v>155</v>
      </c>
      <c r="CU2070" s="77" t="s">
        <v>464</v>
      </c>
      <c r="CV2070" s="77" t="s">
        <v>439</v>
      </c>
      <c r="CW2070" s="77">
        <v>2022</v>
      </c>
      <c r="CX2070" s="77">
        <v>0</v>
      </c>
      <c r="CY2070" s="77">
        <v>0</v>
      </c>
      <c r="CZ2070" s="77">
        <v>0</v>
      </c>
      <c r="DA2070" s="77">
        <v>0</v>
      </c>
      <c r="DB2070" s="77">
        <v>5.2405583313017523</v>
      </c>
      <c r="DC2070" s="77">
        <v>0.69641821681215033</v>
      </c>
      <c r="DD2070" s="77">
        <v>2.941964152281114</v>
      </c>
      <c r="DE2070" s="77">
        <v>1.6021759622083269</v>
      </c>
      <c r="DF2070" s="77">
        <v>0.360687648742408</v>
      </c>
      <c r="DG2070" s="77">
        <v>0.360687648742408</v>
      </c>
      <c r="DH2070" s="77">
        <v>0.360687648742408</v>
      </c>
      <c r="DI2070" s="77">
        <v>0</v>
      </c>
      <c r="DJ2070" s="77">
        <v>1.8586171909851651E-5</v>
      </c>
      <c r="DL2070" s="77">
        <v>0</v>
      </c>
      <c r="DM2070" s="77">
        <v>6.7038026452865828E-6</v>
      </c>
      <c r="DN2070" s="77">
        <v>6.7038026452865828E-6</v>
      </c>
      <c r="DO2070" s="77">
        <v>0</v>
      </c>
      <c r="DP2070" s="77">
        <v>6.7038026452865828E-6</v>
      </c>
      <c r="DQ2070" s="77">
        <v>6.7038026452865828E-6</v>
      </c>
      <c r="DR2070" s="77">
        <v>0</v>
      </c>
      <c r="DS2070" s="77">
        <v>6.7038026452865828E-6</v>
      </c>
      <c r="DT2070" s="77">
        <v>6.7038026452865828E-6</v>
      </c>
      <c r="DU2070" s="77">
        <v>0</v>
      </c>
      <c r="DV2070" s="77">
        <v>0</v>
      </c>
      <c r="DW2070" s="77">
        <v>0</v>
      </c>
      <c r="GE2070" s="77" t="s">
        <v>427</v>
      </c>
      <c r="GF2070" s="77" t="s">
        <v>155</v>
      </c>
      <c r="GG2070" s="77" t="s">
        <v>441</v>
      </c>
      <c r="GH2070" s="77" t="s">
        <v>467</v>
      </c>
      <c r="GI2070" s="77">
        <v>2025</v>
      </c>
      <c r="GJ2070" s="77" t="s">
        <v>303</v>
      </c>
      <c r="GK2070" s="77">
        <v>1.6845772405344519</v>
      </c>
      <c r="GL2070" s="77">
        <v>746.70105000000001</v>
      </c>
      <c r="GM2070" s="77">
        <v>2025</v>
      </c>
      <c r="GN2070" s="77" t="s">
        <v>175</v>
      </c>
      <c r="GO2070" s="77">
        <v>5.3000000000000005E-2</v>
      </c>
      <c r="GP2070" s="77">
        <v>3</v>
      </c>
      <c r="GQ2070" s="77">
        <v>0</v>
      </c>
      <c r="GR2070" s="77" t="s">
        <v>423</v>
      </c>
      <c r="GS2070" s="77">
        <v>0</v>
      </c>
      <c r="GT2070" s="77">
        <v>0</v>
      </c>
      <c r="GU2070" s="77">
        <v>0</v>
      </c>
      <c r="GV2070" s="77">
        <v>0</v>
      </c>
      <c r="GW2070" s="77">
        <v>0</v>
      </c>
      <c r="GX2070" s="77">
        <v>0</v>
      </c>
      <c r="GY2070" s="77">
        <v>5.5966209081309407E-2</v>
      </c>
      <c r="GZ2070" s="77">
        <v>9.4279402057366388E-2</v>
      </c>
    </row>
    <row r="2071" spans="98:208" x14ac:dyDescent="0.25">
      <c r="CT2071" s="77" t="s">
        <v>155</v>
      </c>
      <c r="CU2071" s="77" t="s">
        <v>464</v>
      </c>
      <c r="CV2071" s="77" t="s">
        <v>439</v>
      </c>
      <c r="CW2071" s="77">
        <v>2023</v>
      </c>
      <c r="CX2071" s="77">
        <v>0</v>
      </c>
      <c r="CY2071" s="77">
        <v>0</v>
      </c>
      <c r="CZ2071" s="77">
        <v>0</v>
      </c>
      <c r="DA2071" s="77">
        <v>0</v>
      </c>
      <c r="DB2071" s="77">
        <v>5.4750346070080367</v>
      </c>
      <c r="DC2071" s="77">
        <v>0.71896016785809969</v>
      </c>
      <c r="DD2071" s="77">
        <v>3.0714971986151989</v>
      </c>
      <c r="DE2071" s="77">
        <v>1.684577240534417</v>
      </c>
      <c r="DF2071" s="77">
        <v>0</v>
      </c>
      <c r="DG2071" s="77">
        <v>0.37599181639993573</v>
      </c>
      <c r="DH2071" s="77">
        <v>0.37599181639993573</v>
      </c>
      <c r="DI2071" s="77">
        <v>0.37599181639993573</v>
      </c>
      <c r="DJ2071" s="77">
        <v>1.8586171909851651E-5</v>
      </c>
      <c r="DL2071" s="77">
        <v>0</v>
      </c>
      <c r="DM2071" s="77">
        <v>0</v>
      </c>
      <c r="DN2071" s="77">
        <v>0</v>
      </c>
      <c r="DO2071" s="77">
        <v>0</v>
      </c>
      <c r="DP2071" s="77">
        <v>6.9882485363065846E-6</v>
      </c>
      <c r="DQ2071" s="77">
        <v>6.9882485363065846E-6</v>
      </c>
      <c r="DR2071" s="77">
        <v>0</v>
      </c>
      <c r="DS2071" s="77">
        <v>6.9882485363065846E-6</v>
      </c>
      <c r="DT2071" s="77">
        <v>6.9882485363065846E-6</v>
      </c>
      <c r="DU2071" s="77">
        <v>0</v>
      </c>
      <c r="DV2071" s="77">
        <v>6.9882485363065846E-6</v>
      </c>
      <c r="DW2071" s="77">
        <v>6.9882485363065846E-6</v>
      </c>
      <c r="GE2071" s="77" t="s">
        <v>422</v>
      </c>
      <c r="GF2071" s="77" t="s">
        <v>155</v>
      </c>
      <c r="GG2071" s="77" t="s">
        <v>441</v>
      </c>
      <c r="GH2071" s="77" t="s">
        <v>474</v>
      </c>
      <c r="GI2071" s="77">
        <v>2021</v>
      </c>
      <c r="GJ2071" s="77" t="s">
        <v>305</v>
      </c>
      <c r="GK2071" s="77">
        <v>3.6425060683954402E-2</v>
      </c>
      <c r="GL2071" s="77">
        <v>746.70105000000001</v>
      </c>
      <c r="GM2071" s="77">
        <v>2021</v>
      </c>
      <c r="GN2071" s="77" t="s">
        <v>175</v>
      </c>
      <c r="GO2071" s="77">
        <v>0.13250000000000001</v>
      </c>
      <c r="GP2071" s="77">
        <v>3</v>
      </c>
      <c r="GQ2071" s="77">
        <v>0</v>
      </c>
      <c r="GR2071" s="77" t="s">
        <v>423</v>
      </c>
      <c r="GS2071" s="77">
        <v>0.1527377521613833</v>
      </c>
      <c r="GT2071" s="77">
        <v>5.5634818912091745E-3</v>
      </c>
      <c r="GU2071" s="77">
        <v>0.1527377521613833</v>
      </c>
      <c r="GV2071" s="77">
        <v>5.5634818912091745E-3</v>
      </c>
      <c r="GW2071" s="77">
        <v>0</v>
      </c>
      <c r="GX2071" s="77">
        <v>0</v>
      </c>
      <c r="GY2071" s="77">
        <v>0</v>
      </c>
      <c r="GZ2071" s="77">
        <v>0</v>
      </c>
    </row>
    <row r="2072" spans="98:208" x14ac:dyDescent="0.25">
      <c r="CT2072" s="77" t="s">
        <v>155</v>
      </c>
      <c r="CU2072" s="77" t="s">
        <v>464</v>
      </c>
      <c r="CV2072" s="77" t="s">
        <v>439</v>
      </c>
      <c r="CW2072" s="77">
        <v>2024</v>
      </c>
      <c r="CX2072" s="77">
        <v>0</v>
      </c>
      <c r="CY2072" s="77">
        <v>0</v>
      </c>
      <c r="CZ2072" s="77">
        <v>0</v>
      </c>
      <c r="DA2072" s="77">
        <v>0</v>
      </c>
      <c r="DB2072" s="77">
        <v>5.4750346070080367</v>
      </c>
      <c r="DC2072" s="77">
        <v>0.71896016785809969</v>
      </c>
      <c r="DD2072" s="77">
        <v>3.0714971986151989</v>
      </c>
      <c r="DE2072" s="77">
        <v>1.684577240534417</v>
      </c>
      <c r="DF2072" s="77">
        <v>0</v>
      </c>
      <c r="DG2072" s="77">
        <v>0</v>
      </c>
      <c r="DH2072" s="77">
        <v>0.37599181639993573</v>
      </c>
      <c r="DI2072" s="77">
        <v>0.37599181639993573</v>
      </c>
      <c r="DJ2072" s="77">
        <v>1.8586171909851651E-5</v>
      </c>
      <c r="DL2072" s="77">
        <v>0</v>
      </c>
      <c r="DM2072" s="77">
        <v>0</v>
      </c>
      <c r="DN2072" s="77">
        <v>0</v>
      </c>
      <c r="DO2072" s="77">
        <v>0</v>
      </c>
      <c r="DP2072" s="77">
        <v>0</v>
      </c>
      <c r="DQ2072" s="77">
        <v>0</v>
      </c>
      <c r="DR2072" s="77">
        <v>0</v>
      </c>
      <c r="DS2072" s="77">
        <v>6.9882485363065846E-6</v>
      </c>
      <c r="DT2072" s="77">
        <v>6.9882485363065846E-6</v>
      </c>
      <c r="DU2072" s="77">
        <v>0</v>
      </c>
      <c r="DV2072" s="77">
        <v>6.9882485363065846E-6</v>
      </c>
      <c r="DW2072" s="77">
        <v>6.9882485363065846E-6</v>
      </c>
      <c r="GE2072" s="77" t="s">
        <v>425</v>
      </c>
      <c r="GF2072" s="77" t="s">
        <v>155</v>
      </c>
      <c r="GG2072" s="77" t="s">
        <v>441</v>
      </c>
      <c r="GH2072" s="77" t="s">
        <v>474</v>
      </c>
      <c r="GI2072" s="77">
        <v>2021</v>
      </c>
      <c r="GJ2072" s="77" t="s">
        <v>301</v>
      </c>
      <c r="GK2072" s="77">
        <v>1.5808724525429899E-3</v>
      </c>
      <c r="GL2072" s="77">
        <v>746.70105000000001</v>
      </c>
      <c r="GM2072" s="77">
        <v>2021</v>
      </c>
      <c r="GN2072" s="77" t="s">
        <v>175</v>
      </c>
      <c r="GO2072" s="77">
        <v>5.3000000000000005E-2</v>
      </c>
      <c r="GP2072" s="77">
        <v>3</v>
      </c>
      <c r="GQ2072" s="77">
        <v>0</v>
      </c>
      <c r="GR2072" s="77" t="s">
        <v>423</v>
      </c>
      <c r="GS2072" s="77">
        <v>5.5966209081309407E-2</v>
      </c>
      <c r="GT2072" s="77">
        <v>8.847543820990335E-5</v>
      </c>
      <c r="GU2072" s="77">
        <v>5.5966209081309407E-2</v>
      </c>
      <c r="GV2072" s="77">
        <v>8.847543820990335E-5</v>
      </c>
      <c r="GW2072" s="77">
        <v>0</v>
      </c>
      <c r="GX2072" s="77">
        <v>0</v>
      </c>
      <c r="GY2072" s="77">
        <v>0</v>
      </c>
      <c r="GZ2072" s="77">
        <v>0</v>
      </c>
    </row>
    <row r="2073" spans="98:208" x14ac:dyDescent="0.25">
      <c r="CT2073" s="77" t="s">
        <v>155</v>
      </c>
      <c r="CU2073" s="77" t="s">
        <v>464</v>
      </c>
      <c r="CV2073" s="77" t="s">
        <v>439</v>
      </c>
      <c r="CW2073" s="77">
        <v>2025</v>
      </c>
      <c r="CX2073" s="77">
        <v>0</v>
      </c>
      <c r="CY2073" s="77">
        <v>0</v>
      </c>
      <c r="CZ2073" s="77">
        <v>0</v>
      </c>
      <c r="DA2073" s="77">
        <v>0</v>
      </c>
      <c r="DB2073" s="77">
        <v>5.4750346070080367</v>
      </c>
      <c r="DC2073" s="77">
        <v>0.71896016785809969</v>
      </c>
      <c r="DD2073" s="77">
        <v>3.0714971986151989</v>
      </c>
      <c r="DE2073" s="77">
        <v>1.684577240534417</v>
      </c>
      <c r="DF2073" s="77">
        <v>0</v>
      </c>
      <c r="DG2073" s="77">
        <v>0</v>
      </c>
      <c r="DH2073" s="77">
        <v>0</v>
      </c>
      <c r="DI2073" s="77">
        <v>0.37599181639993573</v>
      </c>
      <c r="DJ2073" s="77">
        <v>1.8586171909851651E-5</v>
      </c>
      <c r="DL2073" s="77">
        <v>0</v>
      </c>
      <c r="DM2073" s="77">
        <v>0</v>
      </c>
      <c r="DN2073" s="77">
        <v>0</v>
      </c>
      <c r="DO2073" s="77">
        <v>0</v>
      </c>
      <c r="DP2073" s="77">
        <v>0</v>
      </c>
      <c r="DQ2073" s="77">
        <v>0</v>
      </c>
      <c r="DR2073" s="77">
        <v>0</v>
      </c>
      <c r="DS2073" s="77">
        <v>0</v>
      </c>
      <c r="DT2073" s="77">
        <v>0</v>
      </c>
      <c r="DU2073" s="77">
        <v>0</v>
      </c>
      <c r="DV2073" s="77">
        <v>6.9882485363065846E-6</v>
      </c>
      <c r="DW2073" s="77">
        <v>6.9882485363065846E-6</v>
      </c>
      <c r="GE2073" s="77" t="s">
        <v>427</v>
      </c>
      <c r="GF2073" s="77" t="s">
        <v>155</v>
      </c>
      <c r="GG2073" s="77" t="s">
        <v>441</v>
      </c>
      <c r="GH2073" s="77" t="s">
        <v>474</v>
      </c>
      <c r="GI2073" s="77">
        <v>2021</v>
      </c>
      <c r="GJ2073" s="77" t="s">
        <v>303</v>
      </c>
      <c r="GK2073" s="77">
        <v>3.9894642198450583E-2</v>
      </c>
      <c r="GL2073" s="77">
        <v>746.70105000000001</v>
      </c>
      <c r="GM2073" s="77">
        <v>2021</v>
      </c>
      <c r="GN2073" s="77" t="s">
        <v>175</v>
      </c>
      <c r="GO2073" s="77">
        <v>5.3000000000000005E-2</v>
      </c>
      <c r="GP2073" s="77">
        <v>3</v>
      </c>
      <c r="GQ2073" s="77">
        <v>0</v>
      </c>
      <c r="GR2073" s="77" t="s">
        <v>423</v>
      </c>
      <c r="GS2073" s="77">
        <v>5.5966209081309407E-2</v>
      </c>
      <c r="GT2073" s="77">
        <v>2.2327518865025145E-3</v>
      </c>
      <c r="GU2073" s="77">
        <v>5.5966209081309407E-2</v>
      </c>
      <c r="GV2073" s="77">
        <v>2.2327518865025145E-3</v>
      </c>
      <c r="GW2073" s="77">
        <v>0</v>
      </c>
      <c r="GX2073" s="77">
        <v>0</v>
      </c>
      <c r="GY2073" s="77">
        <v>0</v>
      </c>
      <c r="GZ2073" s="77">
        <v>0</v>
      </c>
    </row>
    <row r="2074" spans="98:208" x14ac:dyDescent="0.25">
      <c r="CT2074" s="77" t="s">
        <v>155</v>
      </c>
      <c r="CU2074" s="77" t="s">
        <v>464</v>
      </c>
      <c r="CV2074" s="77" t="s">
        <v>446</v>
      </c>
      <c r="CW2074" s="77">
        <v>2020</v>
      </c>
      <c r="CX2074" s="77">
        <v>0</v>
      </c>
      <c r="CY2074" s="77">
        <v>0</v>
      </c>
      <c r="CZ2074" s="77">
        <v>0</v>
      </c>
      <c r="DA2074" s="77">
        <v>0</v>
      </c>
      <c r="DB2074" s="77">
        <v>7.790057533494768E-2</v>
      </c>
      <c r="DC2074" s="77">
        <v>3.6425060683954132E-2</v>
      </c>
      <c r="DD2074" s="77">
        <v>1.5808724525420859E-3</v>
      </c>
      <c r="DE2074" s="77">
        <v>3.989464219845025E-2</v>
      </c>
      <c r="DF2074" s="77">
        <v>7.8847092159214822E-3</v>
      </c>
      <c r="DG2074" s="77">
        <v>0</v>
      </c>
      <c r="DH2074" s="77">
        <v>0</v>
      </c>
      <c r="DI2074" s="77">
        <v>0</v>
      </c>
      <c r="DJ2074" s="77">
        <v>2.4409248397989562E-3</v>
      </c>
      <c r="DL2074" s="77">
        <v>0</v>
      </c>
      <c r="DM2074" s="77">
        <v>1.9245982579734498E-5</v>
      </c>
      <c r="DN2074" s="77">
        <v>1.9245982579734498E-5</v>
      </c>
      <c r="DO2074" s="77">
        <v>0</v>
      </c>
      <c r="DP2074" s="77">
        <v>0</v>
      </c>
      <c r="DQ2074" s="77">
        <v>0</v>
      </c>
      <c r="DR2074" s="77">
        <v>0</v>
      </c>
      <c r="DS2074" s="77">
        <v>0</v>
      </c>
      <c r="DT2074" s="77">
        <v>0</v>
      </c>
      <c r="DU2074" s="77">
        <v>0</v>
      </c>
      <c r="DV2074" s="77">
        <v>0</v>
      </c>
      <c r="DW2074" s="77">
        <v>0</v>
      </c>
      <c r="GE2074" s="77" t="s">
        <v>422</v>
      </c>
      <c r="GF2074" s="77" t="s">
        <v>155</v>
      </c>
      <c r="GG2074" s="77" t="s">
        <v>441</v>
      </c>
      <c r="GH2074" s="77" t="s">
        <v>474</v>
      </c>
      <c r="GI2074" s="77">
        <v>2022</v>
      </c>
      <c r="GJ2074" s="77" t="s">
        <v>305</v>
      </c>
      <c r="GK2074" s="77">
        <v>3.6425060683954402E-2</v>
      </c>
      <c r="GL2074" s="77">
        <v>746.70105000000001</v>
      </c>
      <c r="GM2074" s="77">
        <v>2022</v>
      </c>
      <c r="GN2074" s="77" t="s">
        <v>175</v>
      </c>
      <c r="GO2074" s="77">
        <v>0.13250000000000001</v>
      </c>
      <c r="GP2074" s="77">
        <v>3</v>
      </c>
      <c r="GQ2074" s="77">
        <v>0</v>
      </c>
      <c r="GR2074" s="77" t="s">
        <v>423</v>
      </c>
      <c r="GS2074" s="77">
        <v>0.1527377521613833</v>
      </c>
      <c r="GT2074" s="77">
        <v>5.5634818912091745E-3</v>
      </c>
      <c r="GU2074" s="77">
        <v>0.1527377521613833</v>
      </c>
      <c r="GV2074" s="77">
        <v>5.5634818912091745E-3</v>
      </c>
      <c r="GW2074" s="77">
        <v>0.1527377521613833</v>
      </c>
      <c r="GX2074" s="77">
        <v>5.5634818912091745E-3</v>
      </c>
      <c r="GY2074" s="77">
        <v>0</v>
      </c>
      <c r="GZ2074" s="77">
        <v>0</v>
      </c>
    </row>
    <row r="2075" spans="98:208" x14ac:dyDescent="0.25">
      <c r="CT2075" s="77" t="s">
        <v>155</v>
      </c>
      <c r="CU2075" s="77" t="s">
        <v>464</v>
      </c>
      <c r="CV2075" s="77" t="s">
        <v>446</v>
      </c>
      <c r="CW2075" s="77">
        <v>2021</v>
      </c>
      <c r="CX2075" s="77">
        <v>0</v>
      </c>
      <c r="CY2075" s="77">
        <v>0</v>
      </c>
      <c r="CZ2075" s="77">
        <v>0</v>
      </c>
      <c r="DA2075" s="77">
        <v>0</v>
      </c>
      <c r="DB2075" s="77">
        <v>7.790057533494768E-2</v>
      </c>
      <c r="DC2075" s="77">
        <v>3.6425060683954132E-2</v>
      </c>
      <c r="DD2075" s="77">
        <v>1.5808724525420859E-3</v>
      </c>
      <c r="DE2075" s="77">
        <v>3.989464219845025E-2</v>
      </c>
      <c r="DF2075" s="77">
        <v>7.8847092159214822E-3</v>
      </c>
      <c r="DG2075" s="77">
        <v>7.8847092159214822E-3</v>
      </c>
      <c r="DH2075" s="77">
        <v>0</v>
      </c>
      <c r="DI2075" s="77">
        <v>0</v>
      </c>
      <c r="DJ2075" s="77">
        <v>2.4409248397989562E-3</v>
      </c>
      <c r="DL2075" s="77">
        <v>0</v>
      </c>
      <c r="DM2075" s="77">
        <v>1.9245982579734498E-5</v>
      </c>
      <c r="DN2075" s="77">
        <v>1.9245982579734498E-5</v>
      </c>
      <c r="DO2075" s="77">
        <v>0</v>
      </c>
      <c r="DP2075" s="77">
        <v>1.9245982579734498E-5</v>
      </c>
      <c r="DQ2075" s="77">
        <v>1.9245982579734498E-5</v>
      </c>
      <c r="DR2075" s="77">
        <v>0</v>
      </c>
      <c r="DS2075" s="77">
        <v>0</v>
      </c>
      <c r="DT2075" s="77">
        <v>0</v>
      </c>
      <c r="DU2075" s="77">
        <v>0</v>
      </c>
      <c r="DV2075" s="77">
        <v>0</v>
      </c>
      <c r="DW2075" s="77">
        <v>0</v>
      </c>
      <c r="GE2075" s="77" t="s">
        <v>425</v>
      </c>
      <c r="GF2075" s="77" t="s">
        <v>155</v>
      </c>
      <c r="GG2075" s="77" t="s">
        <v>441</v>
      </c>
      <c r="GH2075" s="77" t="s">
        <v>474</v>
      </c>
      <c r="GI2075" s="77">
        <v>2022</v>
      </c>
      <c r="GJ2075" s="77" t="s">
        <v>301</v>
      </c>
      <c r="GK2075" s="77">
        <v>1.5808724525429899E-3</v>
      </c>
      <c r="GL2075" s="77">
        <v>746.70105000000001</v>
      </c>
      <c r="GM2075" s="77">
        <v>2022</v>
      </c>
      <c r="GN2075" s="77" t="s">
        <v>175</v>
      </c>
      <c r="GO2075" s="77">
        <v>5.3000000000000005E-2</v>
      </c>
      <c r="GP2075" s="77">
        <v>3</v>
      </c>
      <c r="GQ2075" s="77">
        <v>0</v>
      </c>
      <c r="GR2075" s="77" t="s">
        <v>423</v>
      </c>
      <c r="GS2075" s="77">
        <v>5.5966209081309407E-2</v>
      </c>
      <c r="GT2075" s="77">
        <v>8.847543820990335E-5</v>
      </c>
      <c r="GU2075" s="77">
        <v>5.5966209081309407E-2</v>
      </c>
      <c r="GV2075" s="77">
        <v>8.847543820990335E-5</v>
      </c>
      <c r="GW2075" s="77">
        <v>5.5966209081309407E-2</v>
      </c>
      <c r="GX2075" s="77">
        <v>8.847543820990335E-5</v>
      </c>
      <c r="GY2075" s="77">
        <v>0</v>
      </c>
      <c r="GZ2075" s="77">
        <v>0</v>
      </c>
    </row>
    <row r="2076" spans="98:208" x14ac:dyDescent="0.25">
      <c r="CT2076" s="77" t="s">
        <v>155</v>
      </c>
      <c r="CU2076" s="77" t="s">
        <v>464</v>
      </c>
      <c r="CV2076" s="77" t="s">
        <v>446</v>
      </c>
      <c r="CW2076" s="77">
        <v>2022</v>
      </c>
      <c r="CX2076" s="77">
        <v>0</v>
      </c>
      <c r="CY2076" s="77">
        <v>0</v>
      </c>
      <c r="CZ2076" s="77">
        <v>0</v>
      </c>
      <c r="DA2076" s="77">
        <v>0</v>
      </c>
      <c r="DB2076" s="77">
        <v>7.790057533494768E-2</v>
      </c>
      <c r="DC2076" s="77">
        <v>3.6425060683954132E-2</v>
      </c>
      <c r="DD2076" s="77">
        <v>1.5808724525420859E-3</v>
      </c>
      <c r="DE2076" s="77">
        <v>3.989464219845025E-2</v>
      </c>
      <c r="DF2076" s="77">
        <v>7.8847092159214822E-3</v>
      </c>
      <c r="DG2076" s="77">
        <v>7.8847092159214822E-3</v>
      </c>
      <c r="DH2076" s="77">
        <v>7.8847092159214822E-3</v>
      </c>
      <c r="DI2076" s="77">
        <v>0</v>
      </c>
      <c r="DJ2076" s="77">
        <v>2.4409248397989562E-3</v>
      </c>
      <c r="DL2076" s="77">
        <v>0</v>
      </c>
      <c r="DM2076" s="77">
        <v>1.9245982579734498E-5</v>
      </c>
      <c r="DN2076" s="77">
        <v>1.9245982579734498E-5</v>
      </c>
      <c r="DO2076" s="77">
        <v>0</v>
      </c>
      <c r="DP2076" s="77">
        <v>1.9245982579734498E-5</v>
      </c>
      <c r="DQ2076" s="77">
        <v>1.9245982579734498E-5</v>
      </c>
      <c r="DR2076" s="77">
        <v>0</v>
      </c>
      <c r="DS2076" s="77">
        <v>1.9245982579734498E-5</v>
      </c>
      <c r="DT2076" s="77">
        <v>1.9245982579734498E-5</v>
      </c>
      <c r="DU2076" s="77">
        <v>0</v>
      </c>
      <c r="DV2076" s="77">
        <v>0</v>
      </c>
      <c r="DW2076" s="77">
        <v>0</v>
      </c>
      <c r="GE2076" s="77" t="s">
        <v>427</v>
      </c>
      <c r="GF2076" s="77" t="s">
        <v>155</v>
      </c>
      <c r="GG2076" s="77" t="s">
        <v>441</v>
      </c>
      <c r="GH2076" s="77" t="s">
        <v>474</v>
      </c>
      <c r="GI2076" s="77">
        <v>2022</v>
      </c>
      <c r="GJ2076" s="77" t="s">
        <v>303</v>
      </c>
      <c r="GK2076" s="77">
        <v>3.9894642198450583E-2</v>
      </c>
      <c r="GL2076" s="77">
        <v>746.70105000000001</v>
      </c>
      <c r="GM2076" s="77">
        <v>2022</v>
      </c>
      <c r="GN2076" s="77" t="s">
        <v>175</v>
      </c>
      <c r="GO2076" s="77">
        <v>5.3000000000000005E-2</v>
      </c>
      <c r="GP2076" s="77">
        <v>3</v>
      </c>
      <c r="GQ2076" s="77">
        <v>0</v>
      </c>
      <c r="GR2076" s="77" t="s">
        <v>423</v>
      </c>
      <c r="GS2076" s="77">
        <v>5.5966209081309407E-2</v>
      </c>
      <c r="GT2076" s="77">
        <v>2.2327518865025145E-3</v>
      </c>
      <c r="GU2076" s="77">
        <v>5.5966209081309407E-2</v>
      </c>
      <c r="GV2076" s="77">
        <v>2.2327518865025145E-3</v>
      </c>
      <c r="GW2076" s="77">
        <v>5.5966209081309407E-2</v>
      </c>
      <c r="GX2076" s="77">
        <v>2.2327518865025145E-3</v>
      </c>
      <c r="GY2076" s="77">
        <v>0</v>
      </c>
      <c r="GZ2076" s="77">
        <v>0</v>
      </c>
    </row>
    <row r="2077" spans="98:208" x14ac:dyDescent="0.25">
      <c r="CT2077" s="77" t="s">
        <v>155</v>
      </c>
      <c r="CU2077" s="77" t="s">
        <v>464</v>
      </c>
      <c r="CV2077" s="77" t="s">
        <v>446</v>
      </c>
      <c r="CW2077" s="77">
        <v>2023</v>
      </c>
      <c r="CX2077" s="77">
        <v>0</v>
      </c>
      <c r="CY2077" s="77">
        <v>0</v>
      </c>
      <c r="CZ2077" s="77">
        <v>0</v>
      </c>
      <c r="DA2077" s="77">
        <v>0</v>
      </c>
      <c r="DB2077" s="77">
        <v>8.0408269036976746E-2</v>
      </c>
      <c r="DC2077" s="77">
        <v>3.7590224611390423E-2</v>
      </c>
      <c r="DD2077" s="77">
        <v>1.631433411568615E-3</v>
      </c>
      <c r="DE2077" s="77">
        <v>4.1186611014017722E-2</v>
      </c>
      <c r="DF2077" s="77">
        <v>0</v>
      </c>
      <c r="DG2077" s="77">
        <v>8.1378100371604419E-3</v>
      </c>
      <c r="DH2077" s="77">
        <v>8.1378100371604419E-3</v>
      </c>
      <c r="DI2077" s="77">
        <v>8.1378100371604419E-3</v>
      </c>
      <c r="DJ2077" s="77">
        <v>2.4409248397989562E-3</v>
      </c>
      <c r="DL2077" s="77">
        <v>0</v>
      </c>
      <c r="DM2077" s="77">
        <v>0</v>
      </c>
      <c r="DN2077" s="77">
        <v>0</v>
      </c>
      <c r="DO2077" s="77">
        <v>0</v>
      </c>
      <c r="DP2077" s="77">
        <v>1.9863782661270191E-5</v>
      </c>
      <c r="DQ2077" s="77">
        <v>1.9863782661270191E-5</v>
      </c>
      <c r="DR2077" s="77">
        <v>0</v>
      </c>
      <c r="DS2077" s="77">
        <v>1.9863782661270191E-5</v>
      </c>
      <c r="DT2077" s="77">
        <v>1.9863782661270191E-5</v>
      </c>
      <c r="DU2077" s="77">
        <v>0</v>
      </c>
      <c r="DV2077" s="77">
        <v>1.9863782661270191E-5</v>
      </c>
      <c r="DW2077" s="77">
        <v>1.9863782661270191E-5</v>
      </c>
      <c r="GE2077" s="77" t="s">
        <v>422</v>
      </c>
      <c r="GF2077" s="77" t="s">
        <v>155</v>
      </c>
      <c r="GG2077" s="77" t="s">
        <v>441</v>
      </c>
      <c r="GH2077" s="77" t="s">
        <v>474</v>
      </c>
      <c r="GI2077" s="77">
        <v>2023</v>
      </c>
      <c r="GJ2077" s="77" t="s">
        <v>305</v>
      </c>
      <c r="GK2077" s="77">
        <v>3.7590224611390652E-2</v>
      </c>
      <c r="GL2077" s="77">
        <v>746.70105000000001</v>
      </c>
      <c r="GM2077" s="77">
        <v>2023</v>
      </c>
      <c r="GN2077" s="77" t="s">
        <v>175</v>
      </c>
      <c r="GO2077" s="77">
        <v>0.13250000000000001</v>
      </c>
      <c r="GP2077" s="77">
        <v>3</v>
      </c>
      <c r="GQ2077" s="77">
        <v>0</v>
      </c>
      <c r="GR2077" s="77" t="s">
        <v>423</v>
      </c>
      <c r="GS2077" s="77">
        <v>0</v>
      </c>
      <c r="GT2077" s="77">
        <v>0</v>
      </c>
      <c r="GU2077" s="77">
        <v>0.1527377521613833</v>
      </c>
      <c r="GV2077" s="77">
        <v>5.7414464103853159E-3</v>
      </c>
      <c r="GW2077" s="77">
        <v>0.1527377521613833</v>
      </c>
      <c r="GX2077" s="77">
        <v>5.7414464103853159E-3</v>
      </c>
      <c r="GY2077" s="77">
        <v>0.1527377521613833</v>
      </c>
      <c r="GZ2077" s="77">
        <v>5.7414464103853159E-3</v>
      </c>
    </row>
    <row r="2078" spans="98:208" x14ac:dyDescent="0.25">
      <c r="CT2078" s="77" t="s">
        <v>155</v>
      </c>
      <c r="CU2078" s="77" t="s">
        <v>464</v>
      </c>
      <c r="CV2078" s="77" t="s">
        <v>446</v>
      </c>
      <c r="CW2078" s="77">
        <v>2024</v>
      </c>
      <c r="CX2078" s="77">
        <v>0</v>
      </c>
      <c r="CY2078" s="77">
        <v>0</v>
      </c>
      <c r="CZ2078" s="77">
        <v>0</v>
      </c>
      <c r="DA2078" s="77">
        <v>0</v>
      </c>
      <c r="DB2078" s="77">
        <v>8.0408269036976746E-2</v>
      </c>
      <c r="DC2078" s="77">
        <v>3.7590224611390423E-2</v>
      </c>
      <c r="DD2078" s="77">
        <v>1.631433411568615E-3</v>
      </c>
      <c r="DE2078" s="77">
        <v>4.1186611014017722E-2</v>
      </c>
      <c r="DF2078" s="77">
        <v>0</v>
      </c>
      <c r="DG2078" s="77">
        <v>0</v>
      </c>
      <c r="DH2078" s="77">
        <v>8.1378100371604419E-3</v>
      </c>
      <c r="DI2078" s="77">
        <v>8.1378100371604419E-3</v>
      </c>
      <c r="DJ2078" s="77">
        <v>2.4409248397989562E-3</v>
      </c>
      <c r="DL2078" s="77">
        <v>0</v>
      </c>
      <c r="DM2078" s="77">
        <v>0</v>
      </c>
      <c r="DN2078" s="77">
        <v>0</v>
      </c>
      <c r="DO2078" s="77">
        <v>0</v>
      </c>
      <c r="DP2078" s="77">
        <v>0</v>
      </c>
      <c r="DQ2078" s="77">
        <v>0</v>
      </c>
      <c r="DR2078" s="77">
        <v>0</v>
      </c>
      <c r="DS2078" s="77">
        <v>1.9863782661270191E-5</v>
      </c>
      <c r="DT2078" s="77">
        <v>1.9863782661270191E-5</v>
      </c>
      <c r="DU2078" s="77">
        <v>0</v>
      </c>
      <c r="DV2078" s="77">
        <v>1.9863782661270191E-5</v>
      </c>
      <c r="DW2078" s="77">
        <v>1.9863782661270191E-5</v>
      </c>
      <c r="GE2078" s="77" t="s">
        <v>425</v>
      </c>
      <c r="GF2078" s="77" t="s">
        <v>155</v>
      </c>
      <c r="GG2078" s="77" t="s">
        <v>441</v>
      </c>
      <c r="GH2078" s="77" t="s">
        <v>474</v>
      </c>
      <c r="GI2078" s="77">
        <v>2023</v>
      </c>
      <c r="GJ2078" s="77" t="s">
        <v>301</v>
      </c>
      <c r="GK2078" s="77">
        <v>1.631433411568381E-3</v>
      </c>
      <c r="GL2078" s="77">
        <v>746.70105000000001</v>
      </c>
      <c r="GM2078" s="77">
        <v>2023</v>
      </c>
      <c r="GN2078" s="77" t="s">
        <v>175</v>
      </c>
      <c r="GO2078" s="77">
        <v>5.3000000000000005E-2</v>
      </c>
      <c r="GP2078" s="77">
        <v>3</v>
      </c>
      <c r="GQ2078" s="77">
        <v>0</v>
      </c>
      <c r="GR2078" s="77" t="s">
        <v>423</v>
      </c>
      <c r="GS2078" s="77">
        <v>0</v>
      </c>
      <c r="GT2078" s="77">
        <v>0</v>
      </c>
      <c r="GU2078" s="77">
        <v>5.5966209081309407E-2</v>
      </c>
      <c r="GV2078" s="77">
        <v>9.1305143414069907E-5</v>
      </c>
      <c r="GW2078" s="77">
        <v>5.5966209081309407E-2</v>
      </c>
      <c r="GX2078" s="77">
        <v>9.1305143414069907E-5</v>
      </c>
      <c r="GY2078" s="77">
        <v>5.5966209081309407E-2</v>
      </c>
      <c r="GZ2078" s="77">
        <v>9.1305143414069907E-5</v>
      </c>
    </row>
    <row r="2079" spans="98:208" x14ac:dyDescent="0.25">
      <c r="CT2079" s="77" t="s">
        <v>155</v>
      </c>
      <c r="CU2079" s="77" t="s">
        <v>464</v>
      </c>
      <c r="CV2079" s="77" t="s">
        <v>446</v>
      </c>
      <c r="CW2079" s="77">
        <v>2025</v>
      </c>
      <c r="CX2079" s="77">
        <v>0</v>
      </c>
      <c r="CY2079" s="77">
        <v>0</v>
      </c>
      <c r="CZ2079" s="77">
        <v>0</v>
      </c>
      <c r="DA2079" s="77">
        <v>0</v>
      </c>
      <c r="DB2079" s="77">
        <v>8.0408269036976746E-2</v>
      </c>
      <c r="DC2079" s="77">
        <v>3.7590224611390423E-2</v>
      </c>
      <c r="DD2079" s="77">
        <v>1.631433411568615E-3</v>
      </c>
      <c r="DE2079" s="77">
        <v>4.1186611014017722E-2</v>
      </c>
      <c r="DF2079" s="77">
        <v>0</v>
      </c>
      <c r="DG2079" s="77">
        <v>0</v>
      </c>
      <c r="DH2079" s="77">
        <v>0</v>
      </c>
      <c r="DI2079" s="77">
        <v>8.1378100371604419E-3</v>
      </c>
      <c r="DJ2079" s="77">
        <v>2.4409248397989562E-3</v>
      </c>
      <c r="DL2079" s="77">
        <v>0</v>
      </c>
      <c r="DM2079" s="77">
        <v>0</v>
      </c>
      <c r="DN2079" s="77">
        <v>0</v>
      </c>
      <c r="DO2079" s="77">
        <v>0</v>
      </c>
      <c r="DP2079" s="77">
        <v>0</v>
      </c>
      <c r="DQ2079" s="77">
        <v>0</v>
      </c>
      <c r="DR2079" s="77">
        <v>0</v>
      </c>
      <c r="DS2079" s="77">
        <v>0</v>
      </c>
      <c r="DT2079" s="77">
        <v>0</v>
      </c>
      <c r="DU2079" s="77">
        <v>0</v>
      </c>
      <c r="DV2079" s="77">
        <v>1.9863782661270191E-5</v>
      </c>
      <c r="DW2079" s="77">
        <v>1.9863782661270191E-5</v>
      </c>
      <c r="GE2079" s="77" t="s">
        <v>427</v>
      </c>
      <c r="GF2079" s="77" t="s">
        <v>155</v>
      </c>
      <c r="GG2079" s="77" t="s">
        <v>441</v>
      </c>
      <c r="GH2079" s="77" t="s">
        <v>474</v>
      </c>
      <c r="GI2079" s="77">
        <v>2023</v>
      </c>
      <c r="GJ2079" s="77" t="s">
        <v>303</v>
      </c>
      <c r="GK2079" s="77">
        <v>4.1186611014017722E-2</v>
      </c>
      <c r="GL2079" s="77">
        <v>746.70105000000001</v>
      </c>
      <c r="GM2079" s="77">
        <v>2023</v>
      </c>
      <c r="GN2079" s="77" t="s">
        <v>175</v>
      </c>
      <c r="GO2079" s="77">
        <v>5.3000000000000005E-2</v>
      </c>
      <c r="GP2079" s="77">
        <v>3</v>
      </c>
      <c r="GQ2079" s="77">
        <v>0</v>
      </c>
      <c r="GR2079" s="77" t="s">
        <v>423</v>
      </c>
      <c r="GS2079" s="77">
        <v>0</v>
      </c>
      <c r="GT2079" s="77">
        <v>0</v>
      </c>
      <c r="GU2079" s="77">
        <v>5.5966209081309407E-2</v>
      </c>
      <c r="GV2079" s="77">
        <v>2.3050584833610769E-3</v>
      </c>
      <c r="GW2079" s="77">
        <v>5.5966209081309407E-2</v>
      </c>
      <c r="GX2079" s="77">
        <v>2.3050584833610769E-3</v>
      </c>
      <c r="GY2079" s="77">
        <v>5.5966209081309407E-2</v>
      </c>
      <c r="GZ2079" s="77">
        <v>2.3050584833610769E-3</v>
      </c>
    </row>
    <row r="2080" spans="98:208" x14ac:dyDescent="0.25">
      <c r="CT2080" s="77" t="s">
        <v>155</v>
      </c>
      <c r="CU2080" s="77" t="s">
        <v>464</v>
      </c>
      <c r="CV2080" s="77" t="s">
        <v>453</v>
      </c>
      <c r="CW2080" s="77">
        <v>2020</v>
      </c>
      <c r="CX2080" s="77">
        <v>0</v>
      </c>
      <c r="CY2080" s="77">
        <v>0</v>
      </c>
      <c r="CZ2080" s="77">
        <v>0</v>
      </c>
      <c r="DA2080" s="77">
        <v>0</v>
      </c>
      <c r="DB2080" s="77">
        <v>14146.130641333089</v>
      </c>
      <c r="DC2080" s="77">
        <v>222.22942162783951</v>
      </c>
      <c r="DD2080" s="77">
        <v>8585.7228092482874</v>
      </c>
      <c r="DE2080" s="77">
        <v>5338.1784104569588</v>
      </c>
      <c r="DF2080" s="77">
        <v>813.21078921308344</v>
      </c>
      <c r="DG2080" s="77">
        <v>0</v>
      </c>
      <c r="DH2080" s="77">
        <v>0</v>
      </c>
      <c r="DI2080" s="77">
        <v>0</v>
      </c>
      <c r="DJ2080" s="77">
        <v>4.5791970938282908E-5</v>
      </c>
      <c r="DL2080" s="77">
        <v>0</v>
      </c>
      <c r="DM2080" s="77">
        <v>3.7238524826343627E-2</v>
      </c>
      <c r="DN2080" s="77">
        <v>3.7238524826343627E-2</v>
      </c>
      <c r="DO2080" s="77">
        <v>0</v>
      </c>
      <c r="DP2080" s="77">
        <v>0</v>
      </c>
      <c r="DQ2080" s="77">
        <v>0</v>
      </c>
      <c r="DR2080" s="77">
        <v>0</v>
      </c>
      <c r="DS2080" s="77">
        <v>0</v>
      </c>
      <c r="DT2080" s="77">
        <v>0</v>
      </c>
      <c r="DU2080" s="77">
        <v>0</v>
      </c>
      <c r="DV2080" s="77">
        <v>0</v>
      </c>
      <c r="DW2080" s="77">
        <v>0</v>
      </c>
      <c r="GE2080" s="77" t="s">
        <v>422</v>
      </c>
      <c r="GF2080" s="77" t="s">
        <v>155</v>
      </c>
      <c r="GG2080" s="77" t="s">
        <v>441</v>
      </c>
      <c r="GH2080" s="77" t="s">
        <v>474</v>
      </c>
      <c r="GI2080" s="77">
        <v>2024</v>
      </c>
      <c r="GJ2080" s="77" t="s">
        <v>305</v>
      </c>
      <c r="GK2080" s="77">
        <v>3.7590224611390652E-2</v>
      </c>
      <c r="GL2080" s="77">
        <v>746.70105000000001</v>
      </c>
      <c r="GM2080" s="77">
        <v>2024</v>
      </c>
      <c r="GN2080" s="77" t="s">
        <v>175</v>
      </c>
      <c r="GO2080" s="77">
        <v>0.13250000000000001</v>
      </c>
      <c r="GP2080" s="77">
        <v>3</v>
      </c>
      <c r="GQ2080" s="77">
        <v>0</v>
      </c>
      <c r="GR2080" s="77" t="s">
        <v>423</v>
      </c>
      <c r="GS2080" s="77">
        <v>0</v>
      </c>
      <c r="GT2080" s="77">
        <v>0</v>
      </c>
      <c r="GU2080" s="77">
        <v>0</v>
      </c>
      <c r="GV2080" s="77">
        <v>0</v>
      </c>
      <c r="GW2080" s="77">
        <v>0.1527377521613833</v>
      </c>
      <c r="GX2080" s="77">
        <v>5.7414464103853159E-3</v>
      </c>
      <c r="GY2080" s="77">
        <v>0.1527377521613833</v>
      </c>
      <c r="GZ2080" s="77">
        <v>5.7414464103853159E-3</v>
      </c>
    </row>
    <row r="2081" spans="98:208" x14ac:dyDescent="0.25">
      <c r="CT2081" s="77" t="s">
        <v>155</v>
      </c>
      <c r="CU2081" s="77" t="s">
        <v>464</v>
      </c>
      <c r="CV2081" s="77" t="s">
        <v>453</v>
      </c>
      <c r="CW2081" s="77">
        <v>2021</v>
      </c>
      <c r="CX2081" s="77">
        <v>0</v>
      </c>
      <c r="CY2081" s="77">
        <v>0</v>
      </c>
      <c r="CZ2081" s="77">
        <v>0</v>
      </c>
      <c r="DA2081" s="77">
        <v>0</v>
      </c>
      <c r="DB2081" s="77">
        <v>14146.130641333089</v>
      </c>
      <c r="DC2081" s="77">
        <v>222.22942162783951</v>
      </c>
      <c r="DD2081" s="77">
        <v>8585.7228092482874</v>
      </c>
      <c r="DE2081" s="77">
        <v>5338.1784104569588</v>
      </c>
      <c r="DF2081" s="77">
        <v>813.21078921308344</v>
      </c>
      <c r="DG2081" s="77">
        <v>813.21078921308344</v>
      </c>
      <c r="DH2081" s="77">
        <v>0</v>
      </c>
      <c r="DI2081" s="77">
        <v>0</v>
      </c>
      <c r="DJ2081" s="77">
        <v>4.5791970938282908E-5</v>
      </c>
      <c r="DL2081" s="77">
        <v>0</v>
      </c>
      <c r="DM2081" s="77">
        <v>3.7238524826343627E-2</v>
      </c>
      <c r="DN2081" s="77">
        <v>3.7238524826343627E-2</v>
      </c>
      <c r="DO2081" s="77">
        <v>0</v>
      </c>
      <c r="DP2081" s="77">
        <v>3.7238524826343627E-2</v>
      </c>
      <c r="DQ2081" s="77">
        <v>3.7238524826343627E-2</v>
      </c>
      <c r="DR2081" s="77">
        <v>0</v>
      </c>
      <c r="DS2081" s="77">
        <v>0</v>
      </c>
      <c r="DT2081" s="77">
        <v>0</v>
      </c>
      <c r="DU2081" s="77">
        <v>0</v>
      </c>
      <c r="DV2081" s="77">
        <v>0</v>
      </c>
      <c r="DW2081" s="77">
        <v>0</v>
      </c>
      <c r="GE2081" s="77" t="s">
        <v>425</v>
      </c>
      <c r="GF2081" s="77" t="s">
        <v>155</v>
      </c>
      <c r="GG2081" s="77" t="s">
        <v>441</v>
      </c>
      <c r="GH2081" s="77" t="s">
        <v>474</v>
      </c>
      <c r="GI2081" s="77">
        <v>2024</v>
      </c>
      <c r="GJ2081" s="77" t="s">
        <v>301</v>
      </c>
      <c r="GK2081" s="77">
        <v>1.631433411568381E-3</v>
      </c>
      <c r="GL2081" s="77">
        <v>746.70105000000001</v>
      </c>
      <c r="GM2081" s="77">
        <v>2024</v>
      </c>
      <c r="GN2081" s="77" t="s">
        <v>175</v>
      </c>
      <c r="GO2081" s="77">
        <v>5.3000000000000005E-2</v>
      </c>
      <c r="GP2081" s="77">
        <v>3</v>
      </c>
      <c r="GQ2081" s="77">
        <v>0</v>
      </c>
      <c r="GR2081" s="77" t="s">
        <v>423</v>
      </c>
      <c r="GS2081" s="77">
        <v>0</v>
      </c>
      <c r="GT2081" s="77">
        <v>0</v>
      </c>
      <c r="GU2081" s="77">
        <v>0</v>
      </c>
      <c r="GV2081" s="77">
        <v>0</v>
      </c>
      <c r="GW2081" s="77">
        <v>5.5966209081309407E-2</v>
      </c>
      <c r="GX2081" s="77">
        <v>9.1305143414069907E-5</v>
      </c>
      <c r="GY2081" s="77">
        <v>5.5966209081309407E-2</v>
      </c>
      <c r="GZ2081" s="77">
        <v>9.1305143414069907E-5</v>
      </c>
    </row>
    <row r="2082" spans="98:208" x14ac:dyDescent="0.25">
      <c r="CT2082" s="77" t="s">
        <v>155</v>
      </c>
      <c r="CU2082" s="77" t="s">
        <v>464</v>
      </c>
      <c r="CV2082" s="77" t="s">
        <v>453</v>
      </c>
      <c r="CW2082" s="77">
        <v>2022</v>
      </c>
      <c r="CX2082" s="77">
        <v>0</v>
      </c>
      <c r="CY2082" s="77">
        <v>0</v>
      </c>
      <c r="CZ2082" s="77">
        <v>0</v>
      </c>
      <c r="DA2082" s="77">
        <v>0</v>
      </c>
      <c r="DB2082" s="77">
        <v>14146.130641333089</v>
      </c>
      <c r="DC2082" s="77">
        <v>222.22942162783951</v>
      </c>
      <c r="DD2082" s="77">
        <v>8585.7228092482874</v>
      </c>
      <c r="DE2082" s="77">
        <v>5338.1784104569588</v>
      </c>
      <c r="DF2082" s="77">
        <v>813.21078921308344</v>
      </c>
      <c r="DG2082" s="77">
        <v>813.21078921308344</v>
      </c>
      <c r="DH2082" s="77">
        <v>813.21078921308344</v>
      </c>
      <c r="DI2082" s="77">
        <v>0</v>
      </c>
      <c r="DJ2082" s="77">
        <v>4.5791970938282908E-5</v>
      </c>
      <c r="DL2082" s="77">
        <v>0</v>
      </c>
      <c r="DM2082" s="77">
        <v>3.7238524826343627E-2</v>
      </c>
      <c r="DN2082" s="77">
        <v>3.7238524826343627E-2</v>
      </c>
      <c r="DO2082" s="77">
        <v>0</v>
      </c>
      <c r="DP2082" s="77">
        <v>3.7238524826343627E-2</v>
      </c>
      <c r="DQ2082" s="77">
        <v>3.7238524826343627E-2</v>
      </c>
      <c r="DR2082" s="77">
        <v>0</v>
      </c>
      <c r="DS2082" s="77">
        <v>3.7238524826343627E-2</v>
      </c>
      <c r="DT2082" s="77">
        <v>3.7238524826343627E-2</v>
      </c>
      <c r="DU2082" s="77">
        <v>0</v>
      </c>
      <c r="DV2082" s="77">
        <v>0</v>
      </c>
      <c r="DW2082" s="77">
        <v>0</v>
      </c>
      <c r="GE2082" s="77" t="s">
        <v>427</v>
      </c>
      <c r="GF2082" s="77" t="s">
        <v>155</v>
      </c>
      <c r="GG2082" s="77" t="s">
        <v>441</v>
      </c>
      <c r="GH2082" s="77" t="s">
        <v>474</v>
      </c>
      <c r="GI2082" s="77">
        <v>2024</v>
      </c>
      <c r="GJ2082" s="77" t="s">
        <v>303</v>
      </c>
      <c r="GK2082" s="77">
        <v>4.1186611014017722E-2</v>
      </c>
      <c r="GL2082" s="77">
        <v>746.70105000000001</v>
      </c>
      <c r="GM2082" s="77">
        <v>2024</v>
      </c>
      <c r="GN2082" s="77" t="s">
        <v>175</v>
      </c>
      <c r="GO2082" s="77">
        <v>5.3000000000000005E-2</v>
      </c>
      <c r="GP2082" s="77">
        <v>3</v>
      </c>
      <c r="GQ2082" s="77">
        <v>0</v>
      </c>
      <c r="GR2082" s="77" t="s">
        <v>423</v>
      </c>
      <c r="GS2082" s="77">
        <v>0</v>
      </c>
      <c r="GT2082" s="77">
        <v>0</v>
      </c>
      <c r="GU2082" s="77">
        <v>0</v>
      </c>
      <c r="GV2082" s="77">
        <v>0</v>
      </c>
      <c r="GW2082" s="77">
        <v>5.5966209081309407E-2</v>
      </c>
      <c r="GX2082" s="77">
        <v>2.3050584833610769E-3</v>
      </c>
      <c r="GY2082" s="77">
        <v>5.5966209081309407E-2</v>
      </c>
      <c r="GZ2082" s="77">
        <v>2.3050584833610769E-3</v>
      </c>
    </row>
    <row r="2083" spans="98:208" x14ac:dyDescent="0.25">
      <c r="CT2083" s="77" t="s">
        <v>155</v>
      </c>
      <c r="CU2083" s="77" t="s">
        <v>464</v>
      </c>
      <c r="CV2083" s="77" t="s">
        <v>453</v>
      </c>
      <c r="CW2083" s="77">
        <v>2023</v>
      </c>
      <c r="CX2083" s="77">
        <v>0</v>
      </c>
      <c r="CY2083" s="77">
        <v>0</v>
      </c>
      <c r="CZ2083" s="77">
        <v>0</v>
      </c>
      <c r="DA2083" s="77">
        <v>0</v>
      </c>
      <c r="DB2083" s="77">
        <v>14664.63755643721</v>
      </c>
      <c r="DC2083" s="77">
        <v>233.23007680794851</v>
      </c>
      <c r="DD2083" s="77">
        <v>8896.5159934289495</v>
      </c>
      <c r="DE2083" s="77">
        <v>5534.8914862003139</v>
      </c>
      <c r="DF2083" s="77">
        <v>0</v>
      </c>
      <c r="DG2083" s="77">
        <v>843.29420601057654</v>
      </c>
      <c r="DH2083" s="77">
        <v>843.29420601057654</v>
      </c>
      <c r="DI2083" s="77">
        <v>843.29420601057654</v>
      </c>
      <c r="DJ2083" s="77">
        <v>4.5791970938282908E-5</v>
      </c>
      <c r="DL2083" s="77">
        <v>0</v>
      </c>
      <c r="DM2083" s="77">
        <v>0</v>
      </c>
      <c r="DN2083" s="77">
        <v>0</v>
      </c>
      <c r="DO2083" s="77">
        <v>0</v>
      </c>
      <c r="DP2083" s="77">
        <v>3.8616103774058684E-2</v>
      </c>
      <c r="DQ2083" s="77">
        <v>3.8616103774058684E-2</v>
      </c>
      <c r="DR2083" s="77">
        <v>0</v>
      </c>
      <c r="DS2083" s="77">
        <v>3.8616103774058684E-2</v>
      </c>
      <c r="DT2083" s="77">
        <v>3.8616103774058684E-2</v>
      </c>
      <c r="DU2083" s="77">
        <v>0</v>
      </c>
      <c r="DV2083" s="77">
        <v>3.8616103774058684E-2</v>
      </c>
      <c r="DW2083" s="77">
        <v>3.8616103774058684E-2</v>
      </c>
      <c r="GE2083" s="77" t="s">
        <v>422</v>
      </c>
      <c r="GF2083" s="77" t="s">
        <v>155</v>
      </c>
      <c r="GG2083" s="77" t="s">
        <v>441</v>
      </c>
      <c r="GH2083" s="77" t="s">
        <v>474</v>
      </c>
      <c r="GI2083" s="77">
        <v>2025</v>
      </c>
      <c r="GJ2083" s="77" t="s">
        <v>305</v>
      </c>
      <c r="GK2083" s="77">
        <v>3.7590224611390652E-2</v>
      </c>
      <c r="GL2083" s="77">
        <v>746.70105000000001</v>
      </c>
      <c r="GM2083" s="77">
        <v>2025</v>
      </c>
      <c r="GN2083" s="77" t="s">
        <v>175</v>
      </c>
      <c r="GO2083" s="77">
        <v>0.13250000000000001</v>
      </c>
      <c r="GP2083" s="77">
        <v>3</v>
      </c>
      <c r="GQ2083" s="77">
        <v>0</v>
      </c>
      <c r="GR2083" s="77" t="s">
        <v>423</v>
      </c>
      <c r="GS2083" s="77">
        <v>0</v>
      </c>
      <c r="GT2083" s="77">
        <v>0</v>
      </c>
      <c r="GU2083" s="77">
        <v>0</v>
      </c>
      <c r="GV2083" s="77">
        <v>0</v>
      </c>
      <c r="GW2083" s="77">
        <v>0</v>
      </c>
      <c r="GX2083" s="77">
        <v>0</v>
      </c>
      <c r="GY2083" s="77">
        <v>0.1527377521613833</v>
      </c>
      <c r="GZ2083" s="77">
        <v>5.7414464103853159E-3</v>
      </c>
    </row>
    <row r="2084" spans="98:208" x14ac:dyDescent="0.25">
      <c r="CT2084" s="77" t="s">
        <v>155</v>
      </c>
      <c r="CU2084" s="77" t="s">
        <v>464</v>
      </c>
      <c r="CV2084" s="77" t="s">
        <v>453</v>
      </c>
      <c r="CW2084" s="77">
        <v>2024</v>
      </c>
      <c r="CX2084" s="77">
        <v>0</v>
      </c>
      <c r="CY2084" s="77">
        <v>0</v>
      </c>
      <c r="CZ2084" s="77">
        <v>0</v>
      </c>
      <c r="DA2084" s="77">
        <v>0</v>
      </c>
      <c r="DB2084" s="77">
        <v>14664.63755643721</v>
      </c>
      <c r="DC2084" s="77">
        <v>233.23007680794851</v>
      </c>
      <c r="DD2084" s="77">
        <v>8896.5159934289495</v>
      </c>
      <c r="DE2084" s="77">
        <v>5534.8914862003139</v>
      </c>
      <c r="DF2084" s="77">
        <v>0</v>
      </c>
      <c r="DG2084" s="77">
        <v>0</v>
      </c>
      <c r="DH2084" s="77">
        <v>843.29420601057654</v>
      </c>
      <c r="DI2084" s="77">
        <v>843.29420601057654</v>
      </c>
      <c r="DJ2084" s="77">
        <v>4.5791970938282908E-5</v>
      </c>
      <c r="DL2084" s="77">
        <v>0</v>
      </c>
      <c r="DM2084" s="77">
        <v>0</v>
      </c>
      <c r="DN2084" s="77">
        <v>0</v>
      </c>
      <c r="DO2084" s="77">
        <v>0</v>
      </c>
      <c r="DP2084" s="77">
        <v>0</v>
      </c>
      <c r="DQ2084" s="77">
        <v>0</v>
      </c>
      <c r="DR2084" s="77">
        <v>0</v>
      </c>
      <c r="DS2084" s="77">
        <v>3.8616103774058684E-2</v>
      </c>
      <c r="DT2084" s="77">
        <v>3.8616103774058684E-2</v>
      </c>
      <c r="DU2084" s="77">
        <v>0</v>
      </c>
      <c r="DV2084" s="77">
        <v>3.8616103774058684E-2</v>
      </c>
      <c r="DW2084" s="77">
        <v>3.8616103774058684E-2</v>
      </c>
      <c r="GE2084" s="77" t="s">
        <v>425</v>
      </c>
      <c r="GF2084" s="77" t="s">
        <v>155</v>
      </c>
      <c r="GG2084" s="77" t="s">
        <v>441</v>
      </c>
      <c r="GH2084" s="77" t="s">
        <v>474</v>
      </c>
      <c r="GI2084" s="77">
        <v>2025</v>
      </c>
      <c r="GJ2084" s="77" t="s">
        <v>301</v>
      </c>
      <c r="GK2084" s="77">
        <v>1.631433411568381E-3</v>
      </c>
      <c r="GL2084" s="77">
        <v>746.70105000000001</v>
      </c>
      <c r="GM2084" s="77">
        <v>2025</v>
      </c>
      <c r="GN2084" s="77" t="s">
        <v>175</v>
      </c>
      <c r="GO2084" s="77">
        <v>5.3000000000000005E-2</v>
      </c>
      <c r="GP2084" s="77">
        <v>3</v>
      </c>
      <c r="GQ2084" s="77">
        <v>0</v>
      </c>
      <c r="GR2084" s="77" t="s">
        <v>423</v>
      </c>
      <c r="GS2084" s="77">
        <v>0</v>
      </c>
      <c r="GT2084" s="77">
        <v>0</v>
      </c>
      <c r="GU2084" s="77">
        <v>0</v>
      </c>
      <c r="GV2084" s="77">
        <v>0</v>
      </c>
      <c r="GW2084" s="77">
        <v>0</v>
      </c>
      <c r="GX2084" s="77">
        <v>0</v>
      </c>
      <c r="GY2084" s="77">
        <v>5.5966209081309407E-2</v>
      </c>
      <c r="GZ2084" s="77">
        <v>9.1305143414069907E-5</v>
      </c>
    </row>
    <row r="2085" spans="98:208" x14ac:dyDescent="0.25">
      <c r="CT2085" s="77" t="s">
        <v>155</v>
      </c>
      <c r="CU2085" s="77" t="s">
        <v>464</v>
      </c>
      <c r="CV2085" s="77" t="s">
        <v>453</v>
      </c>
      <c r="CW2085" s="77">
        <v>2025</v>
      </c>
      <c r="CX2085" s="77">
        <v>0</v>
      </c>
      <c r="CY2085" s="77">
        <v>0</v>
      </c>
      <c r="CZ2085" s="77">
        <v>0</v>
      </c>
      <c r="DA2085" s="77">
        <v>0</v>
      </c>
      <c r="DB2085" s="77">
        <v>14664.63755643721</v>
      </c>
      <c r="DC2085" s="77">
        <v>233.23007680794851</v>
      </c>
      <c r="DD2085" s="77">
        <v>8896.5159934289495</v>
      </c>
      <c r="DE2085" s="77">
        <v>5534.8914862003139</v>
      </c>
      <c r="DF2085" s="77">
        <v>0</v>
      </c>
      <c r="DG2085" s="77">
        <v>0</v>
      </c>
      <c r="DH2085" s="77">
        <v>0</v>
      </c>
      <c r="DI2085" s="77">
        <v>843.29420601057654</v>
      </c>
      <c r="DJ2085" s="77">
        <v>4.5791970938282908E-5</v>
      </c>
      <c r="DL2085" s="77">
        <v>0</v>
      </c>
      <c r="DM2085" s="77">
        <v>0</v>
      </c>
      <c r="DN2085" s="77">
        <v>0</v>
      </c>
      <c r="DO2085" s="77">
        <v>0</v>
      </c>
      <c r="DP2085" s="77">
        <v>0</v>
      </c>
      <c r="DQ2085" s="77">
        <v>0</v>
      </c>
      <c r="DR2085" s="77">
        <v>0</v>
      </c>
      <c r="DS2085" s="77">
        <v>0</v>
      </c>
      <c r="DT2085" s="77">
        <v>0</v>
      </c>
      <c r="DU2085" s="77">
        <v>0</v>
      </c>
      <c r="DV2085" s="77">
        <v>3.8616103774058684E-2</v>
      </c>
      <c r="DW2085" s="77">
        <v>3.8616103774058684E-2</v>
      </c>
      <c r="GE2085" s="77" t="s">
        <v>427</v>
      </c>
      <c r="GF2085" s="77" t="s">
        <v>155</v>
      </c>
      <c r="GG2085" s="77" t="s">
        <v>441</v>
      </c>
      <c r="GH2085" s="77" t="s">
        <v>474</v>
      </c>
      <c r="GI2085" s="77">
        <v>2025</v>
      </c>
      <c r="GJ2085" s="77" t="s">
        <v>303</v>
      </c>
      <c r="GK2085" s="77">
        <v>4.1186611014017722E-2</v>
      </c>
      <c r="GL2085" s="77">
        <v>746.70105000000001</v>
      </c>
      <c r="GM2085" s="77">
        <v>2025</v>
      </c>
      <c r="GN2085" s="77" t="s">
        <v>175</v>
      </c>
      <c r="GO2085" s="77">
        <v>5.3000000000000005E-2</v>
      </c>
      <c r="GP2085" s="77">
        <v>3</v>
      </c>
      <c r="GQ2085" s="77">
        <v>0</v>
      </c>
      <c r="GR2085" s="77" t="s">
        <v>423</v>
      </c>
      <c r="GS2085" s="77">
        <v>0</v>
      </c>
      <c r="GT2085" s="77">
        <v>0</v>
      </c>
      <c r="GU2085" s="77">
        <v>0</v>
      </c>
      <c r="GV2085" s="77">
        <v>0</v>
      </c>
      <c r="GW2085" s="77">
        <v>0</v>
      </c>
      <c r="GX2085" s="77">
        <v>0</v>
      </c>
      <c r="GY2085" s="77">
        <v>5.5966209081309407E-2</v>
      </c>
      <c r="GZ2085" s="77">
        <v>2.3050584833610769E-3</v>
      </c>
    </row>
    <row r="2086" spans="98:208" x14ac:dyDescent="0.25">
      <c r="CT2086" s="77" t="s">
        <v>155</v>
      </c>
      <c r="CU2086" s="77" t="s">
        <v>464</v>
      </c>
      <c r="CV2086" s="77" t="s">
        <v>460</v>
      </c>
      <c r="CW2086" s="77">
        <v>2020</v>
      </c>
      <c r="CX2086" s="77">
        <v>0</v>
      </c>
      <c r="CY2086" s="77">
        <v>0</v>
      </c>
      <c r="CZ2086" s="77">
        <v>0</v>
      </c>
      <c r="DA2086" s="77">
        <v>0</v>
      </c>
      <c r="DB2086" s="77">
        <v>8807.9522308768155</v>
      </c>
      <c r="DC2086" s="77">
        <v>222.2294216278566</v>
      </c>
      <c r="DD2086" s="77">
        <v>8585.7228092489604</v>
      </c>
      <c r="DE2086" s="77">
        <v>0</v>
      </c>
      <c r="DF2086" s="77">
        <v>514.45318018015757</v>
      </c>
      <c r="DG2086" s="77">
        <v>0</v>
      </c>
      <c r="DH2086" s="77">
        <v>0</v>
      </c>
      <c r="DI2086" s="77">
        <v>0</v>
      </c>
      <c r="DJ2086" s="77">
        <v>6.1194147107060414E-6</v>
      </c>
      <c r="DL2086" s="77">
        <v>0</v>
      </c>
      <c r="DM2086" s="77">
        <v>3.1481523587639621E-3</v>
      </c>
      <c r="DN2086" s="77">
        <v>3.1481523587639621E-3</v>
      </c>
      <c r="DO2086" s="77">
        <v>0</v>
      </c>
      <c r="DP2086" s="77">
        <v>0</v>
      </c>
      <c r="DQ2086" s="77">
        <v>0</v>
      </c>
      <c r="DR2086" s="77">
        <v>0</v>
      </c>
      <c r="DS2086" s="77">
        <v>0</v>
      </c>
      <c r="DT2086" s="77">
        <v>0</v>
      </c>
      <c r="DU2086" s="77">
        <v>0</v>
      </c>
      <c r="DV2086" s="77">
        <v>0</v>
      </c>
      <c r="DW2086" s="77">
        <v>0</v>
      </c>
      <c r="GE2086" s="77" t="s">
        <v>422</v>
      </c>
      <c r="GF2086" s="77" t="s">
        <v>155</v>
      </c>
      <c r="GG2086" s="77" t="s">
        <v>441</v>
      </c>
      <c r="GH2086" s="77" t="s">
        <v>481</v>
      </c>
      <c r="GI2086" s="77">
        <v>2021</v>
      </c>
      <c r="GJ2086" s="77" t="s">
        <v>305</v>
      </c>
      <c r="GK2086" s="77">
        <v>409.22373582044048</v>
      </c>
      <c r="GL2086" s="77">
        <v>746.70105000000001</v>
      </c>
      <c r="GM2086" s="77">
        <v>2021</v>
      </c>
      <c r="GN2086" s="77" t="s">
        <v>175</v>
      </c>
      <c r="GO2086" s="77">
        <v>0.13250000000000001</v>
      </c>
      <c r="GP2086" s="77">
        <v>3</v>
      </c>
      <c r="GQ2086" s="77">
        <v>0</v>
      </c>
      <c r="GR2086" s="77" t="s">
        <v>423</v>
      </c>
      <c r="GS2086" s="77">
        <v>0.1527377521613833</v>
      </c>
      <c r="GT2086" s="77">
        <v>62.50391354029783</v>
      </c>
      <c r="GU2086" s="77">
        <v>0.1527377521613833</v>
      </c>
      <c r="GV2086" s="77">
        <v>62.50391354029783</v>
      </c>
      <c r="GW2086" s="77">
        <v>0</v>
      </c>
      <c r="GX2086" s="77">
        <v>0</v>
      </c>
      <c r="GY2086" s="77">
        <v>0</v>
      </c>
      <c r="GZ2086" s="77">
        <v>0</v>
      </c>
    </row>
    <row r="2087" spans="98:208" x14ac:dyDescent="0.25">
      <c r="CT2087" s="77" t="s">
        <v>155</v>
      </c>
      <c r="CU2087" s="77" t="s">
        <v>464</v>
      </c>
      <c r="CV2087" s="77" t="s">
        <v>460</v>
      </c>
      <c r="CW2087" s="77">
        <v>2021</v>
      </c>
      <c r="CX2087" s="77">
        <v>0</v>
      </c>
      <c r="CY2087" s="77">
        <v>0</v>
      </c>
      <c r="CZ2087" s="77">
        <v>0</v>
      </c>
      <c r="DA2087" s="77">
        <v>0</v>
      </c>
      <c r="DB2087" s="77">
        <v>8807.9522308768155</v>
      </c>
      <c r="DC2087" s="77">
        <v>222.2294216278566</v>
      </c>
      <c r="DD2087" s="77">
        <v>8585.7228092489604</v>
      </c>
      <c r="DE2087" s="77">
        <v>0</v>
      </c>
      <c r="DF2087" s="77">
        <v>514.45318018015757</v>
      </c>
      <c r="DG2087" s="77">
        <v>514.45318018015757</v>
      </c>
      <c r="DH2087" s="77">
        <v>0</v>
      </c>
      <c r="DI2087" s="77">
        <v>0</v>
      </c>
      <c r="DJ2087" s="77">
        <v>6.1194147107060414E-6</v>
      </c>
      <c r="DL2087" s="77">
        <v>0</v>
      </c>
      <c r="DM2087" s="77">
        <v>3.1481523587639621E-3</v>
      </c>
      <c r="DN2087" s="77">
        <v>3.1481523587639621E-3</v>
      </c>
      <c r="DO2087" s="77">
        <v>0</v>
      </c>
      <c r="DP2087" s="77">
        <v>3.1481523587639621E-3</v>
      </c>
      <c r="DQ2087" s="77">
        <v>3.1481523587639621E-3</v>
      </c>
      <c r="DR2087" s="77">
        <v>0</v>
      </c>
      <c r="DS2087" s="77">
        <v>0</v>
      </c>
      <c r="DT2087" s="77">
        <v>0</v>
      </c>
      <c r="DU2087" s="77">
        <v>0</v>
      </c>
      <c r="DV2087" s="77">
        <v>0</v>
      </c>
      <c r="DW2087" s="77">
        <v>0</v>
      </c>
      <c r="GE2087" s="77" t="s">
        <v>425</v>
      </c>
      <c r="GF2087" s="77" t="s">
        <v>155</v>
      </c>
      <c r="GG2087" s="77" t="s">
        <v>441</v>
      </c>
      <c r="GH2087" s="77" t="s">
        <v>481</v>
      </c>
      <c r="GI2087" s="77">
        <v>2021</v>
      </c>
      <c r="GJ2087" s="77" t="s">
        <v>301</v>
      </c>
      <c r="GK2087" s="77">
        <v>13469.08781237837</v>
      </c>
      <c r="GL2087" s="77">
        <v>746.70105000000001</v>
      </c>
      <c r="GM2087" s="77">
        <v>2021</v>
      </c>
      <c r="GN2087" s="77" t="s">
        <v>175</v>
      </c>
      <c r="GO2087" s="77">
        <v>5.3000000000000005E-2</v>
      </c>
      <c r="GP2087" s="77">
        <v>3</v>
      </c>
      <c r="GQ2087" s="77">
        <v>0</v>
      </c>
      <c r="GR2087" s="77" t="s">
        <v>423</v>
      </c>
      <c r="GS2087" s="77">
        <v>5.5966209081309407E-2</v>
      </c>
      <c r="GT2087" s="77">
        <v>753.8137846420841</v>
      </c>
      <c r="GU2087" s="77">
        <v>5.5966209081309407E-2</v>
      </c>
      <c r="GV2087" s="77">
        <v>753.8137846420841</v>
      </c>
      <c r="GW2087" s="77">
        <v>0</v>
      </c>
      <c r="GX2087" s="77">
        <v>0</v>
      </c>
      <c r="GY2087" s="77">
        <v>0</v>
      </c>
      <c r="GZ2087" s="77">
        <v>0</v>
      </c>
    </row>
    <row r="2088" spans="98:208" x14ac:dyDescent="0.25">
      <c r="CT2088" s="77" t="s">
        <v>155</v>
      </c>
      <c r="CU2088" s="77" t="s">
        <v>464</v>
      </c>
      <c r="CV2088" s="77" t="s">
        <v>460</v>
      </c>
      <c r="CW2088" s="77">
        <v>2022</v>
      </c>
      <c r="CX2088" s="77">
        <v>0</v>
      </c>
      <c r="CY2088" s="77">
        <v>0</v>
      </c>
      <c r="CZ2088" s="77">
        <v>0</v>
      </c>
      <c r="DA2088" s="77">
        <v>0</v>
      </c>
      <c r="DB2088" s="77">
        <v>8807.9522308768155</v>
      </c>
      <c r="DC2088" s="77">
        <v>222.2294216278566</v>
      </c>
      <c r="DD2088" s="77">
        <v>8585.7228092489604</v>
      </c>
      <c r="DE2088" s="77">
        <v>0</v>
      </c>
      <c r="DF2088" s="77">
        <v>514.45318018015757</v>
      </c>
      <c r="DG2088" s="77">
        <v>514.45318018015757</v>
      </c>
      <c r="DH2088" s="77">
        <v>514.45318018015757</v>
      </c>
      <c r="DI2088" s="77">
        <v>0</v>
      </c>
      <c r="DJ2088" s="77">
        <v>6.1194147107060414E-6</v>
      </c>
      <c r="DL2088" s="77">
        <v>0</v>
      </c>
      <c r="DM2088" s="77">
        <v>3.1481523587639621E-3</v>
      </c>
      <c r="DN2088" s="77">
        <v>3.1481523587639621E-3</v>
      </c>
      <c r="DO2088" s="77">
        <v>0</v>
      </c>
      <c r="DP2088" s="77">
        <v>3.1481523587639621E-3</v>
      </c>
      <c r="DQ2088" s="77">
        <v>3.1481523587639621E-3</v>
      </c>
      <c r="DR2088" s="77">
        <v>0</v>
      </c>
      <c r="DS2088" s="77">
        <v>3.1481523587639621E-3</v>
      </c>
      <c r="DT2088" s="77">
        <v>3.1481523587639621E-3</v>
      </c>
      <c r="DU2088" s="77">
        <v>0</v>
      </c>
      <c r="DV2088" s="77">
        <v>0</v>
      </c>
      <c r="DW2088" s="77">
        <v>0</v>
      </c>
      <c r="GE2088" s="77" t="s">
        <v>427</v>
      </c>
      <c r="GF2088" s="77" t="s">
        <v>155</v>
      </c>
      <c r="GG2088" s="77" t="s">
        <v>441</v>
      </c>
      <c r="GH2088" s="77" t="s">
        <v>481</v>
      </c>
      <c r="GI2088" s="77">
        <v>2021</v>
      </c>
      <c r="GJ2088" s="77" t="s">
        <v>303</v>
      </c>
      <c r="GK2088" s="77">
        <v>7205.5312760252209</v>
      </c>
      <c r="GL2088" s="77">
        <v>746.70105000000001</v>
      </c>
      <c r="GM2088" s="77">
        <v>2021</v>
      </c>
      <c r="GN2088" s="77" t="s">
        <v>175</v>
      </c>
      <c r="GO2088" s="77">
        <v>5.3000000000000005E-2</v>
      </c>
      <c r="GP2088" s="77">
        <v>3</v>
      </c>
      <c r="GQ2088" s="77">
        <v>0</v>
      </c>
      <c r="GR2088" s="77" t="s">
        <v>423</v>
      </c>
      <c r="GS2088" s="77">
        <v>5.5966209081309407E-2</v>
      </c>
      <c r="GT2088" s="77">
        <v>403.26626993594169</v>
      </c>
      <c r="GU2088" s="77">
        <v>5.5966209081309407E-2</v>
      </c>
      <c r="GV2088" s="77">
        <v>403.26626993594169</v>
      </c>
      <c r="GW2088" s="77">
        <v>0</v>
      </c>
      <c r="GX2088" s="77">
        <v>0</v>
      </c>
      <c r="GY2088" s="77">
        <v>0</v>
      </c>
      <c r="GZ2088" s="77">
        <v>0</v>
      </c>
    </row>
    <row r="2089" spans="98:208" x14ac:dyDescent="0.25">
      <c r="CT2089" s="77" t="s">
        <v>155</v>
      </c>
      <c r="CU2089" s="77" t="s">
        <v>464</v>
      </c>
      <c r="CV2089" s="77" t="s">
        <v>460</v>
      </c>
      <c r="CW2089" s="77">
        <v>2023</v>
      </c>
      <c r="CX2089" s="77">
        <v>0</v>
      </c>
      <c r="CY2089" s="77">
        <v>0</v>
      </c>
      <c r="CZ2089" s="77">
        <v>0</v>
      </c>
      <c r="DA2089" s="77">
        <v>0</v>
      </c>
      <c r="DB2089" s="77">
        <v>9129.7460702376138</v>
      </c>
      <c r="DC2089" s="77">
        <v>233.23007680796681</v>
      </c>
      <c r="DD2089" s="77">
        <v>8896.5159934296462</v>
      </c>
      <c r="DE2089" s="77">
        <v>0</v>
      </c>
      <c r="DF2089" s="77">
        <v>0</v>
      </c>
      <c r="DG2089" s="77">
        <v>533.52731185157222</v>
      </c>
      <c r="DH2089" s="77">
        <v>533.52731185157222</v>
      </c>
      <c r="DI2089" s="77">
        <v>533.52731185157222</v>
      </c>
      <c r="DJ2089" s="77">
        <v>6.1194147107060414E-6</v>
      </c>
      <c r="DL2089" s="77">
        <v>0</v>
      </c>
      <c r="DM2089" s="77">
        <v>0</v>
      </c>
      <c r="DN2089" s="77">
        <v>0</v>
      </c>
      <c r="DO2089" s="77">
        <v>0</v>
      </c>
      <c r="DP2089" s="77">
        <v>3.2648748807079606E-3</v>
      </c>
      <c r="DQ2089" s="77">
        <v>3.2648748807079606E-3</v>
      </c>
      <c r="DR2089" s="77">
        <v>0</v>
      </c>
      <c r="DS2089" s="77">
        <v>3.2648748807079606E-3</v>
      </c>
      <c r="DT2089" s="77">
        <v>3.2648748807079606E-3</v>
      </c>
      <c r="DU2089" s="77">
        <v>0</v>
      </c>
      <c r="DV2089" s="77">
        <v>3.2648748807079606E-3</v>
      </c>
      <c r="DW2089" s="77">
        <v>3.2648748807079606E-3</v>
      </c>
      <c r="GE2089" s="77" t="s">
        <v>422</v>
      </c>
      <c r="GF2089" s="77" t="s">
        <v>155</v>
      </c>
      <c r="GG2089" s="77" t="s">
        <v>441</v>
      </c>
      <c r="GH2089" s="77" t="s">
        <v>481</v>
      </c>
      <c r="GI2089" s="77">
        <v>2022</v>
      </c>
      <c r="GJ2089" s="77" t="s">
        <v>305</v>
      </c>
      <c r="GK2089" s="77">
        <v>409.22373582044048</v>
      </c>
      <c r="GL2089" s="77">
        <v>746.70105000000001</v>
      </c>
      <c r="GM2089" s="77">
        <v>2022</v>
      </c>
      <c r="GN2089" s="77" t="s">
        <v>175</v>
      </c>
      <c r="GO2089" s="77">
        <v>0.13250000000000001</v>
      </c>
      <c r="GP2089" s="77">
        <v>3</v>
      </c>
      <c r="GQ2089" s="77">
        <v>0</v>
      </c>
      <c r="GR2089" s="77" t="s">
        <v>423</v>
      </c>
      <c r="GS2089" s="77">
        <v>0.1527377521613833</v>
      </c>
      <c r="GT2089" s="77">
        <v>62.50391354029783</v>
      </c>
      <c r="GU2089" s="77">
        <v>0.1527377521613833</v>
      </c>
      <c r="GV2089" s="77">
        <v>62.50391354029783</v>
      </c>
      <c r="GW2089" s="77">
        <v>0.1527377521613833</v>
      </c>
      <c r="GX2089" s="77">
        <v>62.50391354029783</v>
      </c>
      <c r="GY2089" s="77">
        <v>0</v>
      </c>
      <c r="GZ2089" s="77">
        <v>0</v>
      </c>
    </row>
    <row r="2090" spans="98:208" x14ac:dyDescent="0.25">
      <c r="CT2090" s="77" t="s">
        <v>155</v>
      </c>
      <c r="CU2090" s="77" t="s">
        <v>464</v>
      </c>
      <c r="CV2090" s="77" t="s">
        <v>460</v>
      </c>
      <c r="CW2090" s="77">
        <v>2024</v>
      </c>
      <c r="CX2090" s="77">
        <v>0</v>
      </c>
      <c r="CY2090" s="77">
        <v>0</v>
      </c>
      <c r="CZ2090" s="77">
        <v>0</v>
      </c>
      <c r="DA2090" s="77">
        <v>0</v>
      </c>
      <c r="DB2090" s="77">
        <v>9129.7460702376138</v>
      </c>
      <c r="DC2090" s="77">
        <v>233.23007680796681</v>
      </c>
      <c r="DD2090" s="77">
        <v>8896.5159934296462</v>
      </c>
      <c r="DE2090" s="77">
        <v>0</v>
      </c>
      <c r="DF2090" s="77">
        <v>0</v>
      </c>
      <c r="DG2090" s="77">
        <v>0</v>
      </c>
      <c r="DH2090" s="77">
        <v>533.52731185157222</v>
      </c>
      <c r="DI2090" s="77">
        <v>533.52731185157222</v>
      </c>
      <c r="DJ2090" s="77">
        <v>6.1194147107060414E-6</v>
      </c>
      <c r="DL2090" s="77">
        <v>0</v>
      </c>
      <c r="DM2090" s="77">
        <v>0</v>
      </c>
      <c r="DN2090" s="77">
        <v>0</v>
      </c>
      <c r="DO2090" s="77">
        <v>0</v>
      </c>
      <c r="DP2090" s="77">
        <v>0</v>
      </c>
      <c r="DQ2090" s="77">
        <v>0</v>
      </c>
      <c r="DR2090" s="77">
        <v>0</v>
      </c>
      <c r="DS2090" s="77">
        <v>3.2648748807079606E-3</v>
      </c>
      <c r="DT2090" s="77">
        <v>3.2648748807079606E-3</v>
      </c>
      <c r="DU2090" s="77">
        <v>0</v>
      </c>
      <c r="DV2090" s="77">
        <v>3.2648748807079606E-3</v>
      </c>
      <c r="DW2090" s="77">
        <v>3.2648748807079606E-3</v>
      </c>
      <c r="GE2090" s="77" t="s">
        <v>425</v>
      </c>
      <c r="GF2090" s="77" t="s">
        <v>155</v>
      </c>
      <c r="GG2090" s="77" t="s">
        <v>441</v>
      </c>
      <c r="GH2090" s="77" t="s">
        <v>481</v>
      </c>
      <c r="GI2090" s="77">
        <v>2022</v>
      </c>
      <c r="GJ2090" s="77" t="s">
        <v>301</v>
      </c>
      <c r="GK2090" s="77">
        <v>13469.08781237837</v>
      </c>
      <c r="GL2090" s="77">
        <v>746.70105000000001</v>
      </c>
      <c r="GM2090" s="77">
        <v>2022</v>
      </c>
      <c r="GN2090" s="77" t="s">
        <v>175</v>
      </c>
      <c r="GO2090" s="77">
        <v>5.3000000000000005E-2</v>
      </c>
      <c r="GP2090" s="77">
        <v>3</v>
      </c>
      <c r="GQ2090" s="77">
        <v>0</v>
      </c>
      <c r="GR2090" s="77" t="s">
        <v>423</v>
      </c>
      <c r="GS2090" s="77">
        <v>5.5966209081309407E-2</v>
      </c>
      <c r="GT2090" s="77">
        <v>753.8137846420841</v>
      </c>
      <c r="GU2090" s="77">
        <v>5.5966209081309407E-2</v>
      </c>
      <c r="GV2090" s="77">
        <v>753.8137846420841</v>
      </c>
      <c r="GW2090" s="77">
        <v>5.5966209081309407E-2</v>
      </c>
      <c r="GX2090" s="77">
        <v>753.8137846420841</v>
      </c>
      <c r="GY2090" s="77">
        <v>0</v>
      </c>
      <c r="GZ2090" s="77">
        <v>0</v>
      </c>
    </row>
    <row r="2091" spans="98:208" x14ac:dyDescent="0.25">
      <c r="CT2091" s="77" t="s">
        <v>155</v>
      </c>
      <c r="CU2091" s="77" t="s">
        <v>464</v>
      </c>
      <c r="CV2091" s="77" t="s">
        <v>460</v>
      </c>
      <c r="CW2091" s="77">
        <v>2025</v>
      </c>
      <c r="CX2091" s="77">
        <v>0</v>
      </c>
      <c r="CY2091" s="77">
        <v>0</v>
      </c>
      <c r="CZ2091" s="77">
        <v>0</v>
      </c>
      <c r="DA2091" s="77">
        <v>0</v>
      </c>
      <c r="DB2091" s="77">
        <v>9129.7460702376138</v>
      </c>
      <c r="DC2091" s="77">
        <v>233.23007680796681</v>
      </c>
      <c r="DD2091" s="77">
        <v>8896.5159934296462</v>
      </c>
      <c r="DE2091" s="77">
        <v>0</v>
      </c>
      <c r="DF2091" s="77">
        <v>0</v>
      </c>
      <c r="DG2091" s="77">
        <v>0</v>
      </c>
      <c r="DH2091" s="77">
        <v>0</v>
      </c>
      <c r="DI2091" s="77">
        <v>533.52731185157222</v>
      </c>
      <c r="DJ2091" s="77">
        <v>6.1194147107060414E-6</v>
      </c>
      <c r="DL2091" s="77">
        <v>0</v>
      </c>
      <c r="DM2091" s="77">
        <v>0</v>
      </c>
      <c r="DN2091" s="77">
        <v>0</v>
      </c>
      <c r="DO2091" s="77">
        <v>0</v>
      </c>
      <c r="DP2091" s="77">
        <v>0</v>
      </c>
      <c r="DQ2091" s="77">
        <v>0</v>
      </c>
      <c r="DR2091" s="77">
        <v>0</v>
      </c>
      <c r="DS2091" s="77">
        <v>0</v>
      </c>
      <c r="DT2091" s="77">
        <v>0</v>
      </c>
      <c r="DU2091" s="77">
        <v>0</v>
      </c>
      <c r="DV2091" s="77">
        <v>3.2648748807079606E-3</v>
      </c>
      <c r="DW2091" s="77">
        <v>3.2648748807079606E-3</v>
      </c>
      <c r="GE2091" s="77" t="s">
        <v>427</v>
      </c>
      <c r="GF2091" s="77" t="s">
        <v>155</v>
      </c>
      <c r="GG2091" s="77" t="s">
        <v>441</v>
      </c>
      <c r="GH2091" s="77" t="s">
        <v>481</v>
      </c>
      <c r="GI2091" s="77">
        <v>2022</v>
      </c>
      <c r="GJ2091" s="77" t="s">
        <v>303</v>
      </c>
      <c r="GK2091" s="77">
        <v>7205.5312760252209</v>
      </c>
      <c r="GL2091" s="77">
        <v>746.70105000000001</v>
      </c>
      <c r="GM2091" s="77">
        <v>2022</v>
      </c>
      <c r="GN2091" s="77" t="s">
        <v>175</v>
      </c>
      <c r="GO2091" s="77">
        <v>5.3000000000000005E-2</v>
      </c>
      <c r="GP2091" s="77">
        <v>3</v>
      </c>
      <c r="GQ2091" s="77">
        <v>0</v>
      </c>
      <c r="GR2091" s="77" t="s">
        <v>423</v>
      </c>
      <c r="GS2091" s="77">
        <v>5.5966209081309407E-2</v>
      </c>
      <c r="GT2091" s="77">
        <v>403.26626993594169</v>
      </c>
      <c r="GU2091" s="77">
        <v>5.5966209081309407E-2</v>
      </c>
      <c r="GV2091" s="77">
        <v>403.26626993594169</v>
      </c>
      <c r="GW2091" s="77">
        <v>5.5966209081309407E-2</v>
      </c>
      <c r="GX2091" s="77">
        <v>403.26626993594169</v>
      </c>
      <c r="GY2091" s="77">
        <v>0</v>
      </c>
      <c r="GZ2091" s="77">
        <v>0</v>
      </c>
    </row>
    <row r="2092" spans="98:208" x14ac:dyDescent="0.25">
      <c r="CT2092" s="77" t="s">
        <v>155</v>
      </c>
      <c r="CU2092" s="77" t="s">
        <v>464</v>
      </c>
      <c r="CV2092" s="77" t="s">
        <v>467</v>
      </c>
      <c r="CW2092" s="77">
        <v>2020</v>
      </c>
      <c r="CX2092" s="77">
        <v>0</v>
      </c>
      <c r="CY2092" s="77">
        <v>0</v>
      </c>
      <c r="CZ2092" s="77">
        <v>0</v>
      </c>
      <c r="DA2092" s="77">
        <v>0</v>
      </c>
      <c r="DB2092" s="77">
        <v>5.2405583313015516</v>
      </c>
      <c r="DC2092" s="77">
        <v>0.69641821681219529</v>
      </c>
      <c r="DD2092" s="77">
        <v>2.9419641522809972</v>
      </c>
      <c r="DE2092" s="77">
        <v>1.602175962208249</v>
      </c>
      <c r="DF2092" s="77">
        <v>0.36068764874240405</v>
      </c>
      <c r="DG2092" s="77">
        <v>0</v>
      </c>
      <c r="DH2092" s="77">
        <v>0</v>
      </c>
      <c r="DI2092" s="77">
        <v>0</v>
      </c>
      <c r="DJ2092" s="77">
        <v>2.7023298780655631E-5</v>
      </c>
      <c r="DL2092" s="77">
        <v>0</v>
      </c>
      <c r="DM2092" s="77">
        <v>9.746970098458154E-6</v>
      </c>
      <c r="DN2092" s="77">
        <v>9.746970098458154E-6</v>
      </c>
      <c r="DO2092" s="77">
        <v>0</v>
      </c>
      <c r="DP2092" s="77">
        <v>0</v>
      </c>
      <c r="DQ2092" s="77">
        <v>0</v>
      </c>
      <c r="DR2092" s="77">
        <v>0</v>
      </c>
      <c r="DS2092" s="77">
        <v>0</v>
      </c>
      <c r="DT2092" s="77">
        <v>0</v>
      </c>
      <c r="DU2092" s="77">
        <v>0</v>
      </c>
      <c r="DV2092" s="77">
        <v>0</v>
      </c>
      <c r="DW2092" s="77">
        <v>0</v>
      </c>
      <c r="GE2092" s="77" t="s">
        <v>422</v>
      </c>
      <c r="GF2092" s="77" t="s">
        <v>155</v>
      </c>
      <c r="GG2092" s="77" t="s">
        <v>441</v>
      </c>
      <c r="GH2092" s="77" t="s">
        <v>481</v>
      </c>
      <c r="GI2092" s="77">
        <v>2023</v>
      </c>
      <c r="GJ2092" s="77" t="s">
        <v>305</v>
      </c>
      <c r="GK2092" s="77">
        <v>428.60232122030828</v>
      </c>
      <c r="GL2092" s="77">
        <v>746.70105000000001</v>
      </c>
      <c r="GM2092" s="77">
        <v>2023</v>
      </c>
      <c r="GN2092" s="77" t="s">
        <v>175</v>
      </c>
      <c r="GO2092" s="77">
        <v>0.13250000000000001</v>
      </c>
      <c r="GP2092" s="77">
        <v>3</v>
      </c>
      <c r="GQ2092" s="77">
        <v>0</v>
      </c>
      <c r="GR2092" s="77" t="s">
        <v>423</v>
      </c>
      <c r="GS2092" s="77">
        <v>0</v>
      </c>
      <c r="GT2092" s="77">
        <v>0</v>
      </c>
      <c r="GU2092" s="77">
        <v>0.1527377521613833</v>
      </c>
      <c r="GV2092" s="77">
        <v>65.463755114341041</v>
      </c>
      <c r="GW2092" s="77">
        <v>0.1527377521613833</v>
      </c>
      <c r="GX2092" s="77">
        <v>65.463755114341041</v>
      </c>
      <c r="GY2092" s="77">
        <v>0.1527377521613833</v>
      </c>
      <c r="GZ2092" s="77">
        <v>65.463755114341041</v>
      </c>
    </row>
    <row r="2093" spans="98:208" x14ac:dyDescent="0.25">
      <c r="CT2093" s="77" t="s">
        <v>155</v>
      </c>
      <c r="CU2093" s="77" t="s">
        <v>464</v>
      </c>
      <c r="CV2093" s="77" t="s">
        <v>467</v>
      </c>
      <c r="CW2093" s="77">
        <v>2021</v>
      </c>
      <c r="CX2093" s="77">
        <v>0</v>
      </c>
      <c r="CY2093" s="77">
        <v>0</v>
      </c>
      <c r="CZ2093" s="77">
        <v>0</v>
      </c>
      <c r="DA2093" s="77">
        <v>0</v>
      </c>
      <c r="DB2093" s="77">
        <v>5.2405583313015516</v>
      </c>
      <c r="DC2093" s="77">
        <v>0.69641821681219529</v>
      </c>
      <c r="DD2093" s="77">
        <v>2.9419641522809972</v>
      </c>
      <c r="DE2093" s="77">
        <v>1.602175962208249</v>
      </c>
      <c r="DF2093" s="77">
        <v>0.36068764874240405</v>
      </c>
      <c r="DG2093" s="77">
        <v>0.36068764874240405</v>
      </c>
      <c r="DH2093" s="77">
        <v>0</v>
      </c>
      <c r="DI2093" s="77">
        <v>0</v>
      </c>
      <c r="DJ2093" s="77">
        <v>2.7023298780655631E-5</v>
      </c>
      <c r="DL2093" s="77">
        <v>0</v>
      </c>
      <c r="DM2093" s="77">
        <v>9.746970098458154E-6</v>
      </c>
      <c r="DN2093" s="77">
        <v>9.746970098458154E-6</v>
      </c>
      <c r="DO2093" s="77">
        <v>0</v>
      </c>
      <c r="DP2093" s="77">
        <v>9.746970098458154E-6</v>
      </c>
      <c r="DQ2093" s="77">
        <v>9.746970098458154E-6</v>
      </c>
      <c r="DR2093" s="77">
        <v>0</v>
      </c>
      <c r="DS2093" s="77">
        <v>0</v>
      </c>
      <c r="DT2093" s="77">
        <v>0</v>
      </c>
      <c r="DU2093" s="77">
        <v>0</v>
      </c>
      <c r="DV2093" s="77">
        <v>0</v>
      </c>
      <c r="DW2093" s="77">
        <v>0</v>
      </c>
      <c r="GE2093" s="77" t="s">
        <v>425</v>
      </c>
      <c r="GF2093" s="77" t="s">
        <v>155</v>
      </c>
      <c r="GG2093" s="77" t="s">
        <v>441</v>
      </c>
      <c r="GH2093" s="77" t="s">
        <v>481</v>
      </c>
      <c r="GI2093" s="77">
        <v>2023</v>
      </c>
      <c r="GJ2093" s="77" t="s">
        <v>301</v>
      </c>
      <c r="GK2093" s="77">
        <v>13939.56097345753</v>
      </c>
      <c r="GL2093" s="77">
        <v>746.70105000000001</v>
      </c>
      <c r="GM2093" s="77">
        <v>2023</v>
      </c>
      <c r="GN2093" s="77" t="s">
        <v>175</v>
      </c>
      <c r="GO2093" s="77">
        <v>5.3000000000000005E-2</v>
      </c>
      <c r="GP2093" s="77">
        <v>3</v>
      </c>
      <c r="GQ2093" s="77">
        <v>0</v>
      </c>
      <c r="GR2093" s="77" t="s">
        <v>423</v>
      </c>
      <c r="GS2093" s="77">
        <v>0</v>
      </c>
      <c r="GT2093" s="77">
        <v>0</v>
      </c>
      <c r="GU2093" s="77">
        <v>5.5966209081309407E-2</v>
      </c>
      <c r="GV2093" s="77">
        <v>780.14438394218496</v>
      </c>
      <c r="GW2093" s="77">
        <v>5.5966209081309407E-2</v>
      </c>
      <c r="GX2093" s="77">
        <v>780.14438394218496</v>
      </c>
      <c r="GY2093" s="77">
        <v>5.5966209081309407E-2</v>
      </c>
      <c r="GZ2093" s="77">
        <v>780.14438394218496</v>
      </c>
    </row>
    <row r="2094" spans="98:208" x14ac:dyDescent="0.25">
      <c r="CT2094" s="77" t="s">
        <v>155</v>
      </c>
      <c r="CU2094" s="77" t="s">
        <v>464</v>
      </c>
      <c r="CV2094" s="77" t="s">
        <v>467</v>
      </c>
      <c r="CW2094" s="77">
        <v>2022</v>
      </c>
      <c r="CX2094" s="77">
        <v>0</v>
      </c>
      <c r="CY2094" s="77">
        <v>0</v>
      </c>
      <c r="CZ2094" s="77">
        <v>0</v>
      </c>
      <c r="DA2094" s="77">
        <v>0</v>
      </c>
      <c r="DB2094" s="77">
        <v>5.2405583313015516</v>
      </c>
      <c r="DC2094" s="77">
        <v>0.69641821681219529</v>
      </c>
      <c r="DD2094" s="77">
        <v>2.9419641522809972</v>
      </c>
      <c r="DE2094" s="77">
        <v>1.602175962208249</v>
      </c>
      <c r="DF2094" s="77">
        <v>0.36068764874240405</v>
      </c>
      <c r="DG2094" s="77">
        <v>0.36068764874240405</v>
      </c>
      <c r="DH2094" s="77">
        <v>0.36068764874240405</v>
      </c>
      <c r="DI2094" s="77">
        <v>0</v>
      </c>
      <c r="DJ2094" s="77">
        <v>2.7023298780655631E-5</v>
      </c>
      <c r="DL2094" s="77">
        <v>0</v>
      </c>
      <c r="DM2094" s="77">
        <v>9.746970098458154E-6</v>
      </c>
      <c r="DN2094" s="77">
        <v>9.746970098458154E-6</v>
      </c>
      <c r="DO2094" s="77">
        <v>0</v>
      </c>
      <c r="DP2094" s="77">
        <v>9.746970098458154E-6</v>
      </c>
      <c r="DQ2094" s="77">
        <v>9.746970098458154E-6</v>
      </c>
      <c r="DR2094" s="77">
        <v>0</v>
      </c>
      <c r="DS2094" s="77">
        <v>9.746970098458154E-6</v>
      </c>
      <c r="DT2094" s="77">
        <v>9.746970098458154E-6</v>
      </c>
      <c r="DU2094" s="77">
        <v>0</v>
      </c>
      <c r="DV2094" s="77">
        <v>0</v>
      </c>
      <c r="DW2094" s="77">
        <v>0</v>
      </c>
      <c r="GE2094" s="77" t="s">
        <v>427</v>
      </c>
      <c r="GF2094" s="77" t="s">
        <v>155</v>
      </c>
      <c r="GG2094" s="77" t="s">
        <v>441</v>
      </c>
      <c r="GH2094" s="77" t="s">
        <v>481</v>
      </c>
      <c r="GI2094" s="77">
        <v>2023</v>
      </c>
      <c r="GJ2094" s="77" t="s">
        <v>303</v>
      </c>
      <c r="GK2094" s="77">
        <v>7467.814819452321</v>
      </c>
      <c r="GL2094" s="77">
        <v>746.70105000000001</v>
      </c>
      <c r="GM2094" s="77">
        <v>2023</v>
      </c>
      <c r="GN2094" s="77" t="s">
        <v>175</v>
      </c>
      <c r="GO2094" s="77">
        <v>5.3000000000000005E-2</v>
      </c>
      <c r="GP2094" s="77">
        <v>3</v>
      </c>
      <c r="GQ2094" s="77">
        <v>0</v>
      </c>
      <c r="GR2094" s="77" t="s">
        <v>423</v>
      </c>
      <c r="GS2094" s="77">
        <v>0</v>
      </c>
      <c r="GT2094" s="77">
        <v>0</v>
      </c>
      <c r="GU2094" s="77">
        <v>5.5966209081309407E-2</v>
      </c>
      <c r="GV2094" s="77">
        <v>417.94528556596947</v>
      </c>
      <c r="GW2094" s="77">
        <v>5.5966209081309407E-2</v>
      </c>
      <c r="GX2094" s="77">
        <v>417.94528556596947</v>
      </c>
      <c r="GY2094" s="77">
        <v>5.5966209081309407E-2</v>
      </c>
      <c r="GZ2094" s="77">
        <v>417.94528556596947</v>
      </c>
    </row>
    <row r="2095" spans="98:208" x14ac:dyDescent="0.25">
      <c r="CT2095" s="77" t="s">
        <v>155</v>
      </c>
      <c r="CU2095" s="77" t="s">
        <v>464</v>
      </c>
      <c r="CV2095" s="77" t="s">
        <v>467</v>
      </c>
      <c r="CW2095" s="77">
        <v>2023</v>
      </c>
      <c r="CX2095" s="77">
        <v>0</v>
      </c>
      <c r="CY2095" s="77">
        <v>0</v>
      </c>
      <c r="CZ2095" s="77">
        <v>0</v>
      </c>
      <c r="DA2095" s="77">
        <v>0</v>
      </c>
      <c r="DB2095" s="77">
        <v>5.4750346070077622</v>
      </c>
      <c r="DC2095" s="77">
        <v>0.71896016785820149</v>
      </c>
      <c r="DD2095" s="77">
        <v>3.0714971986151189</v>
      </c>
      <c r="DE2095" s="77">
        <v>1.6845772405344419</v>
      </c>
      <c r="DF2095" s="77">
        <v>0</v>
      </c>
      <c r="DG2095" s="77">
        <v>0.37599181639994816</v>
      </c>
      <c r="DH2095" s="77">
        <v>0.37599181639994816</v>
      </c>
      <c r="DI2095" s="77">
        <v>0.37599181639994816</v>
      </c>
      <c r="DJ2095" s="77">
        <v>2.7023298780655631E-5</v>
      </c>
      <c r="DL2095" s="77">
        <v>0</v>
      </c>
      <c r="DM2095" s="77">
        <v>0</v>
      </c>
      <c r="DN2095" s="77">
        <v>0</v>
      </c>
      <c r="DO2095" s="77">
        <v>0</v>
      </c>
      <c r="DP2095" s="77">
        <v>1.0160539193657214E-5</v>
      </c>
      <c r="DQ2095" s="77">
        <v>1.0160539193657214E-5</v>
      </c>
      <c r="DR2095" s="77">
        <v>0</v>
      </c>
      <c r="DS2095" s="77">
        <v>1.0160539193657214E-5</v>
      </c>
      <c r="DT2095" s="77">
        <v>1.0160539193657214E-5</v>
      </c>
      <c r="DU2095" s="77">
        <v>0</v>
      </c>
      <c r="DV2095" s="77">
        <v>1.0160539193657214E-5</v>
      </c>
      <c r="DW2095" s="77">
        <v>1.0160539193657214E-5</v>
      </c>
      <c r="GE2095" s="77" t="s">
        <v>422</v>
      </c>
      <c r="GF2095" s="77" t="s">
        <v>155</v>
      </c>
      <c r="GG2095" s="77" t="s">
        <v>441</v>
      </c>
      <c r="GH2095" s="77" t="s">
        <v>481</v>
      </c>
      <c r="GI2095" s="77">
        <v>2024</v>
      </c>
      <c r="GJ2095" s="77" t="s">
        <v>305</v>
      </c>
      <c r="GK2095" s="77">
        <v>428.60232122030828</v>
      </c>
      <c r="GL2095" s="77">
        <v>746.70105000000001</v>
      </c>
      <c r="GM2095" s="77">
        <v>2024</v>
      </c>
      <c r="GN2095" s="77" t="s">
        <v>175</v>
      </c>
      <c r="GO2095" s="77">
        <v>0.13250000000000001</v>
      </c>
      <c r="GP2095" s="77">
        <v>3</v>
      </c>
      <c r="GQ2095" s="77">
        <v>0</v>
      </c>
      <c r="GR2095" s="77" t="s">
        <v>423</v>
      </c>
      <c r="GS2095" s="77">
        <v>0</v>
      </c>
      <c r="GT2095" s="77">
        <v>0</v>
      </c>
      <c r="GU2095" s="77">
        <v>0</v>
      </c>
      <c r="GV2095" s="77">
        <v>0</v>
      </c>
      <c r="GW2095" s="77">
        <v>0.1527377521613833</v>
      </c>
      <c r="GX2095" s="77">
        <v>65.463755114341041</v>
      </c>
      <c r="GY2095" s="77">
        <v>0.1527377521613833</v>
      </c>
      <c r="GZ2095" s="77">
        <v>65.463755114341041</v>
      </c>
    </row>
    <row r="2096" spans="98:208" x14ac:dyDescent="0.25">
      <c r="CT2096" s="77" t="s">
        <v>155</v>
      </c>
      <c r="CU2096" s="77" t="s">
        <v>464</v>
      </c>
      <c r="CV2096" s="77" t="s">
        <v>467</v>
      </c>
      <c r="CW2096" s="77">
        <v>2024</v>
      </c>
      <c r="CX2096" s="77">
        <v>0</v>
      </c>
      <c r="CY2096" s="77">
        <v>0</v>
      </c>
      <c r="CZ2096" s="77">
        <v>0</v>
      </c>
      <c r="DA2096" s="77">
        <v>0</v>
      </c>
      <c r="DB2096" s="77">
        <v>5.4750346070077622</v>
      </c>
      <c r="DC2096" s="77">
        <v>0.71896016785820149</v>
      </c>
      <c r="DD2096" s="77">
        <v>3.0714971986151189</v>
      </c>
      <c r="DE2096" s="77">
        <v>1.6845772405344419</v>
      </c>
      <c r="DF2096" s="77">
        <v>0</v>
      </c>
      <c r="DG2096" s="77">
        <v>0</v>
      </c>
      <c r="DH2096" s="77">
        <v>0.37599181639994816</v>
      </c>
      <c r="DI2096" s="77">
        <v>0.37599181639994816</v>
      </c>
      <c r="DJ2096" s="77">
        <v>2.7023298780655631E-5</v>
      </c>
      <c r="DL2096" s="77">
        <v>0</v>
      </c>
      <c r="DM2096" s="77">
        <v>0</v>
      </c>
      <c r="DN2096" s="77">
        <v>0</v>
      </c>
      <c r="DO2096" s="77">
        <v>0</v>
      </c>
      <c r="DP2096" s="77">
        <v>0</v>
      </c>
      <c r="DQ2096" s="77">
        <v>0</v>
      </c>
      <c r="DR2096" s="77">
        <v>0</v>
      </c>
      <c r="DS2096" s="77">
        <v>1.0160539193657214E-5</v>
      </c>
      <c r="DT2096" s="77">
        <v>1.0160539193657214E-5</v>
      </c>
      <c r="DU2096" s="77">
        <v>0</v>
      </c>
      <c r="DV2096" s="77">
        <v>1.0160539193657214E-5</v>
      </c>
      <c r="DW2096" s="77">
        <v>1.0160539193657214E-5</v>
      </c>
      <c r="GE2096" s="77" t="s">
        <v>425</v>
      </c>
      <c r="GF2096" s="77" t="s">
        <v>155</v>
      </c>
      <c r="GG2096" s="77" t="s">
        <v>441</v>
      </c>
      <c r="GH2096" s="77" t="s">
        <v>481</v>
      </c>
      <c r="GI2096" s="77">
        <v>2024</v>
      </c>
      <c r="GJ2096" s="77" t="s">
        <v>301</v>
      </c>
      <c r="GK2096" s="77">
        <v>13939.56097345753</v>
      </c>
      <c r="GL2096" s="77">
        <v>746.70105000000001</v>
      </c>
      <c r="GM2096" s="77">
        <v>2024</v>
      </c>
      <c r="GN2096" s="77" t="s">
        <v>175</v>
      </c>
      <c r="GO2096" s="77">
        <v>5.3000000000000005E-2</v>
      </c>
      <c r="GP2096" s="77">
        <v>3</v>
      </c>
      <c r="GQ2096" s="77">
        <v>0</v>
      </c>
      <c r="GR2096" s="77" t="s">
        <v>423</v>
      </c>
      <c r="GS2096" s="77">
        <v>0</v>
      </c>
      <c r="GT2096" s="77">
        <v>0</v>
      </c>
      <c r="GU2096" s="77">
        <v>0</v>
      </c>
      <c r="GV2096" s="77">
        <v>0</v>
      </c>
      <c r="GW2096" s="77">
        <v>5.5966209081309407E-2</v>
      </c>
      <c r="GX2096" s="77">
        <v>780.14438394218496</v>
      </c>
      <c r="GY2096" s="77">
        <v>5.5966209081309407E-2</v>
      </c>
      <c r="GZ2096" s="77">
        <v>780.14438394218496</v>
      </c>
    </row>
    <row r="2097" spans="98:208" x14ac:dyDescent="0.25">
      <c r="CT2097" s="77" t="s">
        <v>155</v>
      </c>
      <c r="CU2097" s="77" t="s">
        <v>464</v>
      </c>
      <c r="CV2097" s="77" t="s">
        <v>467</v>
      </c>
      <c r="CW2097" s="77">
        <v>2025</v>
      </c>
      <c r="CX2097" s="77">
        <v>0</v>
      </c>
      <c r="CY2097" s="77">
        <v>0</v>
      </c>
      <c r="CZ2097" s="77">
        <v>0</v>
      </c>
      <c r="DA2097" s="77">
        <v>0</v>
      </c>
      <c r="DB2097" s="77">
        <v>5.4750346070077622</v>
      </c>
      <c r="DC2097" s="77">
        <v>0.71896016785820149</v>
      </c>
      <c r="DD2097" s="77">
        <v>3.0714971986151189</v>
      </c>
      <c r="DE2097" s="77">
        <v>1.6845772405344419</v>
      </c>
      <c r="DF2097" s="77">
        <v>0</v>
      </c>
      <c r="DG2097" s="77">
        <v>0</v>
      </c>
      <c r="DH2097" s="77">
        <v>0</v>
      </c>
      <c r="DI2097" s="77">
        <v>0.37599181639994816</v>
      </c>
      <c r="DJ2097" s="77">
        <v>2.7023298780655631E-5</v>
      </c>
      <c r="DL2097" s="77">
        <v>0</v>
      </c>
      <c r="DM2097" s="77">
        <v>0</v>
      </c>
      <c r="DN2097" s="77">
        <v>0</v>
      </c>
      <c r="DO2097" s="77">
        <v>0</v>
      </c>
      <c r="DP2097" s="77">
        <v>0</v>
      </c>
      <c r="DQ2097" s="77">
        <v>0</v>
      </c>
      <c r="DR2097" s="77">
        <v>0</v>
      </c>
      <c r="DS2097" s="77">
        <v>0</v>
      </c>
      <c r="DT2097" s="77">
        <v>0</v>
      </c>
      <c r="DU2097" s="77">
        <v>0</v>
      </c>
      <c r="DV2097" s="77">
        <v>1.0160539193657214E-5</v>
      </c>
      <c r="DW2097" s="77">
        <v>1.0160539193657214E-5</v>
      </c>
      <c r="GE2097" s="77" t="s">
        <v>427</v>
      </c>
      <c r="GF2097" s="77" t="s">
        <v>155</v>
      </c>
      <c r="GG2097" s="77" t="s">
        <v>441</v>
      </c>
      <c r="GH2097" s="77" t="s">
        <v>481</v>
      </c>
      <c r="GI2097" s="77">
        <v>2024</v>
      </c>
      <c r="GJ2097" s="77" t="s">
        <v>303</v>
      </c>
      <c r="GK2097" s="77">
        <v>7467.814819452321</v>
      </c>
      <c r="GL2097" s="77">
        <v>746.70105000000001</v>
      </c>
      <c r="GM2097" s="77">
        <v>2024</v>
      </c>
      <c r="GN2097" s="77" t="s">
        <v>175</v>
      </c>
      <c r="GO2097" s="77">
        <v>5.3000000000000005E-2</v>
      </c>
      <c r="GP2097" s="77">
        <v>3</v>
      </c>
      <c r="GQ2097" s="77">
        <v>0</v>
      </c>
      <c r="GR2097" s="77" t="s">
        <v>423</v>
      </c>
      <c r="GS2097" s="77">
        <v>0</v>
      </c>
      <c r="GT2097" s="77">
        <v>0</v>
      </c>
      <c r="GU2097" s="77">
        <v>0</v>
      </c>
      <c r="GV2097" s="77">
        <v>0</v>
      </c>
      <c r="GW2097" s="77">
        <v>5.5966209081309407E-2</v>
      </c>
      <c r="GX2097" s="77">
        <v>417.94528556596947</v>
      </c>
      <c r="GY2097" s="77">
        <v>5.5966209081309407E-2</v>
      </c>
      <c r="GZ2097" s="77">
        <v>417.94528556596947</v>
      </c>
    </row>
    <row r="2098" spans="98:208" x14ac:dyDescent="0.25">
      <c r="CT2098" s="77" t="s">
        <v>155</v>
      </c>
      <c r="CU2098" s="77" t="s">
        <v>464</v>
      </c>
      <c r="CV2098" s="77" t="s">
        <v>474</v>
      </c>
      <c r="CW2098" s="77">
        <v>2020</v>
      </c>
      <c r="CX2098" s="77">
        <v>0</v>
      </c>
      <c r="CY2098" s="77">
        <v>0</v>
      </c>
      <c r="CZ2098" s="77">
        <v>0</v>
      </c>
      <c r="DA2098" s="77">
        <v>0</v>
      </c>
      <c r="DB2098" s="77">
        <v>7.7900575334946362E-2</v>
      </c>
      <c r="DC2098" s="77">
        <v>3.6425060683944743E-2</v>
      </c>
      <c r="DD2098" s="77">
        <v>1.580872452543269E-3</v>
      </c>
      <c r="DE2098" s="77">
        <v>3.9894642198450181E-2</v>
      </c>
      <c r="DF2098" s="77">
        <v>7.8847092159201101E-3</v>
      </c>
      <c r="DG2098" s="77">
        <v>0</v>
      </c>
      <c r="DH2098" s="77">
        <v>0</v>
      </c>
      <c r="DI2098" s="77">
        <v>0</v>
      </c>
      <c r="DJ2098" s="77">
        <v>2.9842908490170341E-4</v>
      </c>
      <c r="DL2098" s="77">
        <v>0</v>
      </c>
      <c r="DM2098" s="77">
        <v>2.3530265560230659E-6</v>
      </c>
      <c r="DN2098" s="77">
        <v>2.3530265560230659E-6</v>
      </c>
      <c r="DO2098" s="77">
        <v>0</v>
      </c>
      <c r="DP2098" s="77">
        <v>0</v>
      </c>
      <c r="DQ2098" s="77">
        <v>0</v>
      </c>
      <c r="DR2098" s="77">
        <v>0</v>
      </c>
      <c r="DS2098" s="77">
        <v>0</v>
      </c>
      <c r="DT2098" s="77">
        <v>0</v>
      </c>
      <c r="DU2098" s="77">
        <v>0</v>
      </c>
      <c r="DV2098" s="77">
        <v>0</v>
      </c>
      <c r="DW2098" s="77">
        <v>0</v>
      </c>
      <c r="GE2098" s="77" t="s">
        <v>422</v>
      </c>
      <c r="GF2098" s="77" t="s">
        <v>155</v>
      </c>
      <c r="GG2098" s="77" t="s">
        <v>441</v>
      </c>
      <c r="GH2098" s="77" t="s">
        <v>481</v>
      </c>
      <c r="GI2098" s="77">
        <v>2025</v>
      </c>
      <c r="GJ2098" s="77" t="s">
        <v>305</v>
      </c>
      <c r="GK2098" s="77">
        <v>428.60232122030828</v>
      </c>
      <c r="GL2098" s="77">
        <v>746.70105000000001</v>
      </c>
      <c r="GM2098" s="77">
        <v>2025</v>
      </c>
      <c r="GN2098" s="77" t="s">
        <v>175</v>
      </c>
      <c r="GO2098" s="77">
        <v>0.13250000000000001</v>
      </c>
      <c r="GP2098" s="77">
        <v>3</v>
      </c>
      <c r="GQ2098" s="77">
        <v>0</v>
      </c>
      <c r="GR2098" s="77" t="s">
        <v>423</v>
      </c>
      <c r="GS2098" s="77">
        <v>0</v>
      </c>
      <c r="GT2098" s="77">
        <v>0</v>
      </c>
      <c r="GU2098" s="77">
        <v>0</v>
      </c>
      <c r="GV2098" s="77">
        <v>0</v>
      </c>
      <c r="GW2098" s="77">
        <v>0</v>
      </c>
      <c r="GX2098" s="77">
        <v>0</v>
      </c>
      <c r="GY2098" s="77">
        <v>0.1527377521613833</v>
      </c>
      <c r="GZ2098" s="77">
        <v>65.463755114341041</v>
      </c>
    </row>
    <row r="2099" spans="98:208" x14ac:dyDescent="0.25">
      <c r="CT2099" s="77" t="s">
        <v>155</v>
      </c>
      <c r="CU2099" s="77" t="s">
        <v>464</v>
      </c>
      <c r="CV2099" s="77" t="s">
        <v>474</v>
      </c>
      <c r="CW2099" s="77">
        <v>2021</v>
      </c>
      <c r="CX2099" s="77">
        <v>0</v>
      </c>
      <c r="CY2099" s="77">
        <v>0</v>
      </c>
      <c r="CZ2099" s="77">
        <v>0</v>
      </c>
      <c r="DA2099" s="77">
        <v>0</v>
      </c>
      <c r="DB2099" s="77">
        <v>7.7900575334946362E-2</v>
      </c>
      <c r="DC2099" s="77">
        <v>3.6425060683944743E-2</v>
      </c>
      <c r="DD2099" s="77">
        <v>1.580872452543269E-3</v>
      </c>
      <c r="DE2099" s="77">
        <v>3.9894642198450181E-2</v>
      </c>
      <c r="DF2099" s="77">
        <v>7.8847092159201101E-3</v>
      </c>
      <c r="DG2099" s="77">
        <v>7.8847092159201101E-3</v>
      </c>
      <c r="DH2099" s="77">
        <v>0</v>
      </c>
      <c r="DI2099" s="77">
        <v>0</v>
      </c>
      <c r="DJ2099" s="77">
        <v>2.9842908490170341E-4</v>
      </c>
      <c r="DL2099" s="77">
        <v>0</v>
      </c>
      <c r="DM2099" s="77">
        <v>2.3530265560230659E-6</v>
      </c>
      <c r="DN2099" s="77">
        <v>2.3530265560230659E-6</v>
      </c>
      <c r="DO2099" s="77">
        <v>0</v>
      </c>
      <c r="DP2099" s="77">
        <v>2.3530265560230659E-6</v>
      </c>
      <c r="DQ2099" s="77">
        <v>2.3530265560230659E-6</v>
      </c>
      <c r="DR2099" s="77">
        <v>0</v>
      </c>
      <c r="DS2099" s="77">
        <v>0</v>
      </c>
      <c r="DT2099" s="77">
        <v>0</v>
      </c>
      <c r="DU2099" s="77">
        <v>0</v>
      </c>
      <c r="DV2099" s="77">
        <v>0</v>
      </c>
      <c r="DW2099" s="77">
        <v>0</v>
      </c>
      <c r="GE2099" s="77" t="s">
        <v>425</v>
      </c>
      <c r="GF2099" s="77" t="s">
        <v>155</v>
      </c>
      <c r="GG2099" s="77" t="s">
        <v>441</v>
      </c>
      <c r="GH2099" s="77" t="s">
        <v>481</v>
      </c>
      <c r="GI2099" s="77">
        <v>2025</v>
      </c>
      <c r="GJ2099" s="77" t="s">
        <v>301</v>
      </c>
      <c r="GK2099" s="77">
        <v>13939.56097345753</v>
      </c>
      <c r="GL2099" s="77">
        <v>746.70105000000001</v>
      </c>
      <c r="GM2099" s="77">
        <v>2025</v>
      </c>
      <c r="GN2099" s="77" t="s">
        <v>175</v>
      </c>
      <c r="GO2099" s="77">
        <v>5.3000000000000005E-2</v>
      </c>
      <c r="GP2099" s="77">
        <v>3</v>
      </c>
      <c r="GQ2099" s="77">
        <v>0</v>
      </c>
      <c r="GR2099" s="77" t="s">
        <v>423</v>
      </c>
      <c r="GS2099" s="77">
        <v>0</v>
      </c>
      <c r="GT2099" s="77">
        <v>0</v>
      </c>
      <c r="GU2099" s="77">
        <v>0</v>
      </c>
      <c r="GV2099" s="77">
        <v>0</v>
      </c>
      <c r="GW2099" s="77">
        <v>0</v>
      </c>
      <c r="GX2099" s="77">
        <v>0</v>
      </c>
      <c r="GY2099" s="77">
        <v>5.5966209081309407E-2</v>
      </c>
      <c r="GZ2099" s="77">
        <v>780.14438394218496</v>
      </c>
    </row>
    <row r="2100" spans="98:208" x14ac:dyDescent="0.25">
      <c r="CT2100" s="77" t="s">
        <v>155</v>
      </c>
      <c r="CU2100" s="77" t="s">
        <v>464</v>
      </c>
      <c r="CV2100" s="77" t="s">
        <v>474</v>
      </c>
      <c r="CW2100" s="77">
        <v>2022</v>
      </c>
      <c r="CX2100" s="77">
        <v>0</v>
      </c>
      <c r="CY2100" s="77">
        <v>0</v>
      </c>
      <c r="CZ2100" s="77">
        <v>0</v>
      </c>
      <c r="DA2100" s="77">
        <v>0</v>
      </c>
      <c r="DB2100" s="77">
        <v>7.7900575334946362E-2</v>
      </c>
      <c r="DC2100" s="77">
        <v>3.6425060683944743E-2</v>
      </c>
      <c r="DD2100" s="77">
        <v>1.580872452543269E-3</v>
      </c>
      <c r="DE2100" s="77">
        <v>3.9894642198450181E-2</v>
      </c>
      <c r="DF2100" s="77">
        <v>7.8847092159201101E-3</v>
      </c>
      <c r="DG2100" s="77">
        <v>7.8847092159201101E-3</v>
      </c>
      <c r="DH2100" s="77">
        <v>7.8847092159201101E-3</v>
      </c>
      <c r="DI2100" s="77">
        <v>0</v>
      </c>
      <c r="DJ2100" s="77">
        <v>2.9842908490170341E-4</v>
      </c>
      <c r="DL2100" s="77">
        <v>0</v>
      </c>
      <c r="DM2100" s="77">
        <v>2.3530265560230659E-6</v>
      </c>
      <c r="DN2100" s="77">
        <v>2.3530265560230659E-6</v>
      </c>
      <c r="DO2100" s="77">
        <v>0</v>
      </c>
      <c r="DP2100" s="77">
        <v>2.3530265560230659E-6</v>
      </c>
      <c r="DQ2100" s="77">
        <v>2.3530265560230659E-6</v>
      </c>
      <c r="DR2100" s="77">
        <v>0</v>
      </c>
      <c r="DS2100" s="77">
        <v>2.3530265560230659E-6</v>
      </c>
      <c r="DT2100" s="77">
        <v>2.3530265560230659E-6</v>
      </c>
      <c r="DU2100" s="77">
        <v>0</v>
      </c>
      <c r="DV2100" s="77">
        <v>0</v>
      </c>
      <c r="DW2100" s="77">
        <v>0</v>
      </c>
      <c r="GE2100" s="77" t="s">
        <v>427</v>
      </c>
      <c r="GF2100" s="77" t="s">
        <v>155</v>
      </c>
      <c r="GG2100" s="77" t="s">
        <v>441</v>
      </c>
      <c r="GH2100" s="77" t="s">
        <v>481</v>
      </c>
      <c r="GI2100" s="77">
        <v>2025</v>
      </c>
      <c r="GJ2100" s="77" t="s">
        <v>303</v>
      </c>
      <c r="GK2100" s="77">
        <v>7467.814819452321</v>
      </c>
      <c r="GL2100" s="77">
        <v>746.70105000000001</v>
      </c>
      <c r="GM2100" s="77">
        <v>2025</v>
      </c>
      <c r="GN2100" s="77" t="s">
        <v>175</v>
      </c>
      <c r="GO2100" s="77">
        <v>5.3000000000000005E-2</v>
      </c>
      <c r="GP2100" s="77">
        <v>3</v>
      </c>
      <c r="GQ2100" s="77">
        <v>0</v>
      </c>
      <c r="GR2100" s="77" t="s">
        <v>423</v>
      </c>
      <c r="GS2100" s="77">
        <v>0</v>
      </c>
      <c r="GT2100" s="77">
        <v>0</v>
      </c>
      <c r="GU2100" s="77">
        <v>0</v>
      </c>
      <c r="GV2100" s="77">
        <v>0</v>
      </c>
      <c r="GW2100" s="77">
        <v>0</v>
      </c>
      <c r="GX2100" s="77">
        <v>0</v>
      </c>
      <c r="GY2100" s="77">
        <v>5.5966209081309407E-2</v>
      </c>
      <c r="GZ2100" s="77">
        <v>417.94528556596947</v>
      </c>
    </row>
    <row r="2101" spans="98:208" x14ac:dyDescent="0.25">
      <c r="CT2101" s="77" t="s">
        <v>155</v>
      </c>
      <c r="CU2101" s="77" t="s">
        <v>464</v>
      </c>
      <c r="CV2101" s="77" t="s">
        <v>474</v>
      </c>
      <c r="CW2101" s="77">
        <v>2023</v>
      </c>
      <c r="CX2101" s="77">
        <v>0</v>
      </c>
      <c r="CY2101" s="77">
        <v>0</v>
      </c>
      <c r="CZ2101" s="77">
        <v>0</v>
      </c>
      <c r="DA2101" s="77">
        <v>0</v>
      </c>
      <c r="DB2101" s="77">
        <v>8.0408269036967558E-2</v>
      </c>
      <c r="DC2101" s="77">
        <v>3.7590224611387238E-2</v>
      </c>
      <c r="DD2101" s="77">
        <v>1.6314334115687451E-3</v>
      </c>
      <c r="DE2101" s="77">
        <v>4.1186611014009868E-2</v>
      </c>
      <c r="DF2101" s="77">
        <v>0</v>
      </c>
      <c r="DG2101" s="77">
        <v>8.1378100371595225E-3</v>
      </c>
      <c r="DH2101" s="77">
        <v>8.1378100371595225E-3</v>
      </c>
      <c r="DI2101" s="77">
        <v>8.1378100371595225E-3</v>
      </c>
      <c r="DJ2101" s="77">
        <v>2.9842908490170341E-4</v>
      </c>
      <c r="DL2101" s="77">
        <v>0</v>
      </c>
      <c r="DM2101" s="77">
        <v>0</v>
      </c>
      <c r="DN2101" s="77">
        <v>0</v>
      </c>
      <c r="DO2101" s="77">
        <v>0</v>
      </c>
      <c r="DP2101" s="77">
        <v>2.4285592024934132E-6</v>
      </c>
      <c r="DQ2101" s="77">
        <v>2.4285592024934132E-6</v>
      </c>
      <c r="DR2101" s="77">
        <v>0</v>
      </c>
      <c r="DS2101" s="77">
        <v>2.4285592024934132E-6</v>
      </c>
      <c r="DT2101" s="77">
        <v>2.4285592024934132E-6</v>
      </c>
      <c r="DU2101" s="77">
        <v>0</v>
      </c>
      <c r="DV2101" s="77">
        <v>2.4285592024934132E-6</v>
      </c>
      <c r="DW2101" s="77">
        <v>2.4285592024934132E-6</v>
      </c>
      <c r="GE2101" s="77" t="s">
        <v>422</v>
      </c>
      <c r="GF2101" s="77" t="s">
        <v>155</v>
      </c>
      <c r="GG2101" s="77" t="s">
        <v>441</v>
      </c>
      <c r="GH2101" s="77" t="s">
        <v>488</v>
      </c>
      <c r="GI2101" s="77">
        <v>2021</v>
      </c>
      <c r="GJ2101" s="77" t="s">
        <v>305</v>
      </c>
      <c r="GK2101" s="77">
        <v>409.22373582043201</v>
      </c>
      <c r="GL2101" s="77">
        <v>746.70105000000001</v>
      </c>
      <c r="GM2101" s="77">
        <v>2021</v>
      </c>
      <c r="GN2101" s="77" t="s">
        <v>175</v>
      </c>
      <c r="GO2101" s="77">
        <v>0.13250000000000001</v>
      </c>
      <c r="GP2101" s="77">
        <v>3</v>
      </c>
      <c r="GQ2101" s="77">
        <v>0</v>
      </c>
      <c r="GR2101" s="77" t="s">
        <v>423</v>
      </c>
      <c r="GS2101" s="77">
        <v>0.1527377521613833</v>
      </c>
      <c r="GT2101" s="77">
        <v>62.503913540296537</v>
      </c>
      <c r="GU2101" s="77">
        <v>0.1527377521613833</v>
      </c>
      <c r="GV2101" s="77">
        <v>62.503913540296537</v>
      </c>
      <c r="GW2101" s="77">
        <v>0</v>
      </c>
      <c r="GX2101" s="77">
        <v>0</v>
      </c>
      <c r="GY2101" s="77">
        <v>0</v>
      </c>
      <c r="GZ2101" s="77">
        <v>0</v>
      </c>
    </row>
    <row r="2102" spans="98:208" x14ac:dyDescent="0.25">
      <c r="CT2102" s="77" t="s">
        <v>155</v>
      </c>
      <c r="CU2102" s="77" t="s">
        <v>464</v>
      </c>
      <c r="CV2102" s="77" t="s">
        <v>474</v>
      </c>
      <c r="CW2102" s="77">
        <v>2024</v>
      </c>
      <c r="CX2102" s="77">
        <v>0</v>
      </c>
      <c r="CY2102" s="77">
        <v>0</v>
      </c>
      <c r="CZ2102" s="77">
        <v>0</v>
      </c>
      <c r="DA2102" s="77">
        <v>0</v>
      </c>
      <c r="DB2102" s="77">
        <v>8.0408269036967558E-2</v>
      </c>
      <c r="DC2102" s="77">
        <v>3.7590224611387238E-2</v>
      </c>
      <c r="DD2102" s="77">
        <v>1.6314334115687451E-3</v>
      </c>
      <c r="DE2102" s="77">
        <v>4.1186611014009868E-2</v>
      </c>
      <c r="DF2102" s="77">
        <v>0</v>
      </c>
      <c r="DG2102" s="77">
        <v>0</v>
      </c>
      <c r="DH2102" s="77">
        <v>8.1378100371595225E-3</v>
      </c>
      <c r="DI2102" s="77">
        <v>8.1378100371595225E-3</v>
      </c>
      <c r="DJ2102" s="77">
        <v>2.9842908490170341E-4</v>
      </c>
      <c r="DL2102" s="77">
        <v>0</v>
      </c>
      <c r="DM2102" s="77">
        <v>0</v>
      </c>
      <c r="DN2102" s="77">
        <v>0</v>
      </c>
      <c r="DO2102" s="77">
        <v>0</v>
      </c>
      <c r="DP2102" s="77">
        <v>0</v>
      </c>
      <c r="DQ2102" s="77">
        <v>0</v>
      </c>
      <c r="DR2102" s="77">
        <v>0</v>
      </c>
      <c r="DS2102" s="77">
        <v>2.4285592024934132E-6</v>
      </c>
      <c r="DT2102" s="77">
        <v>2.4285592024934132E-6</v>
      </c>
      <c r="DU2102" s="77">
        <v>0</v>
      </c>
      <c r="DV2102" s="77">
        <v>2.4285592024934132E-6</v>
      </c>
      <c r="DW2102" s="77">
        <v>2.4285592024934132E-6</v>
      </c>
      <c r="GE2102" s="77" t="s">
        <v>425</v>
      </c>
      <c r="GF2102" s="77" t="s">
        <v>155</v>
      </c>
      <c r="GG2102" s="77" t="s">
        <v>441</v>
      </c>
      <c r="GH2102" s="77" t="s">
        <v>488</v>
      </c>
      <c r="GI2102" s="77">
        <v>2021</v>
      </c>
      <c r="GJ2102" s="77" t="s">
        <v>301</v>
      </c>
      <c r="GK2102" s="77">
        <v>13469.08781237873</v>
      </c>
      <c r="GL2102" s="77">
        <v>746.70105000000001</v>
      </c>
      <c r="GM2102" s="77">
        <v>2021</v>
      </c>
      <c r="GN2102" s="77" t="s">
        <v>175</v>
      </c>
      <c r="GO2102" s="77">
        <v>5.3000000000000005E-2</v>
      </c>
      <c r="GP2102" s="77">
        <v>3</v>
      </c>
      <c r="GQ2102" s="77">
        <v>0</v>
      </c>
      <c r="GR2102" s="77" t="s">
        <v>423</v>
      </c>
      <c r="GS2102" s="77">
        <v>5.5966209081309407E-2</v>
      </c>
      <c r="GT2102" s="77">
        <v>753.81378464210434</v>
      </c>
      <c r="GU2102" s="77">
        <v>5.5966209081309407E-2</v>
      </c>
      <c r="GV2102" s="77">
        <v>753.81378464210434</v>
      </c>
      <c r="GW2102" s="77">
        <v>0</v>
      </c>
      <c r="GX2102" s="77">
        <v>0</v>
      </c>
      <c r="GY2102" s="77">
        <v>0</v>
      </c>
      <c r="GZ2102" s="77">
        <v>0</v>
      </c>
    </row>
    <row r="2103" spans="98:208" x14ac:dyDescent="0.25">
      <c r="CT2103" s="77" t="s">
        <v>155</v>
      </c>
      <c r="CU2103" s="77" t="s">
        <v>464</v>
      </c>
      <c r="CV2103" s="77" t="s">
        <v>474</v>
      </c>
      <c r="CW2103" s="77">
        <v>2025</v>
      </c>
      <c r="CX2103" s="77">
        <v>0</v>
      </c>
      <c r="CY2103" s="77">
        <v>0</v>
      </c>
      <c r="CZ2103" s="77">
        <v>0</v>
      </c>
      <c r="DA2103" s="77">
        <v>0</v>
      </c>
      <c r="DB2103" s="77">
        <v>8.0408269036967558E-2</v>
      </c>
      <c r="DC2103" s="77">
        <v>3.7590224611387238E-2</v>
      </c>
      <c r="DD2103" s="77">
        <v>1.6314334115687451E-3</v>
      </c>
      <c r="DE2103" s="77">
        <v>4.1186611014009868E-2</v>
      </c>
      <c r="DF2103" s="77">
        <v>0</v>
      </c>
      <c r="DG2103" s="77">
        <v>0</v>
      </c>
      <c r="DH2103" s="77">
        <v>0</v>
      </c>
      <c r="DI2103" s="77">
        <v>8.1378100371595225E-3</v>
      </c>
      <c r="DJ2103" s="77">
        <v>2.9842908490170341E-4</v>
      </c>
      <c r="DL2103" s="77">
        <v>0</v>
      </c>
      <c r="DM2103" s="77">
        <v>0</v>
      </c>
      <c r="DN2103" s="77">
        <v>0</v>
      </c>
      <c r="DO2103" s="77">
        <v>0</v>
      </c>
      <c r="DP2103" s="77">
        <v>0</v>
      </c>
      <c r="DQ2103" s="77">
        <v>0</v>
      </c>
      <c r="DR2103" s="77">
        <v>0</v>
      </c>
      <c r="DS2103" s="77">
        <v>0</v>
      </c>
      <c r="DT2103" s="77">
        <v>0</v>
      </c>
      <c r="DU2103" s="77">
        <v>0</v>
      </c>
      <c r="DV2103" s="77">
        <v>2.4285592024934132E-6</v>
      </c>
      <c r="DW2103" s="77">
        <v>2.4285592024934132E-6</v>
      </c>
      <c r="GE2103" s="77" t="s">
        <v>427</v>
      </c>
      <c r="GF2103" s="77" t="s">
        <v>155</v>
      </c>
      <c r="GG2103" s="77" t="s">
        <v>441</v>
      </c>
      <c r="GH2103" s="77" t="s">
        <v>488</v>
      </c>
      <c r="GI2103" s="77">
        <v>2021</v>
      </c>
      <c r="GJ2103" s="77" t="s">
        <v>303</v>
      </c>
      <c r="GK2103" s="77">
        <v>7205.5312760252809</v>
      </c>
      <c r="GL2103" s="77">
        <v>746.70105000000001</v>
      </c>
      <c r="GM2103" s="77">
        <v>2021</v>
      </c>
      <c r="GN2103" s="77" t="s">
        <v>175</v>
      </c>
      <c r="GO2103" s="77">
        <v>5.3000000000000005E-2</v>
      </c>
      <c r="GP2103" s="77">
        <v>3</v>
      </c>
      <c r="GQ2103" s="77">
        <v>0</v>
      </c>
      <c r="GR2103" s="77" t="s">
        <v>423</v>
      </c>
      <c r="GS2103" s="77">
        <v>5.5966209081309407E-2</v>
      </c>
      <c r="GT2103" s="77">
        <v>403.26626993594505</v>
      </c>
      <c r="GU2103" s="77">
        <v>5.5966209081309407E-2</v>
      </c>
      <c r="GV2103" s="77">
        <v>403.26626993594505</v>
      </c>
      <c r="GW2103" s="77">
        <v>0</v>
      </c>
      <c r="GX2103" s="77">
        <v>0</v>
      </c>
      <c r="GY2103" s="77">
        <v>0</v>
      </c>
      <c r="GZ2103" s="77">
        <v>0</v>
      </c>
    </row>
    <row r="2104" spans="98:208" x14ac:dyDescent="0.25">
      <c r="CT2104" s="77" t="s">
        <v>155</v>
      </c>
      <c r="CU2104" s="77" t="s">
        <v>464</v>
      </c>
      <c r="CV2104" s="77" t="s">
        <v>481</v>
      </c>
      <c r="CW2104" s="77">
        <v>2020</v>
      </c>
      <c r="CX2104" s="77">
        <v>0</v>
      </c>
      <c r="CY2104" s="77">
        <v>0</v>
      </c>
      <c r="CZ2104" s="77">
        <v>0</v>
      </c>
      <c r="DA2104" s="77">
        <v>0</v>
      </c>
      <c r="DB2104" s="77">
        <v>21083.842824217889</v>
      </c>
      <c r="DC2104" s="77">
        <v>409.22373582044048</v>
      </c>
      <c r="DD2104" s="77">
        <v>13469.08781237326</v>
      </c>
      <c r="DE2104" s="77">
        <v>7205.5312760252846</v>
      </c>
      <c r="DF2104" s="77">
        <v>1219.5839681180412</v>
      </c>
      <c r="DG2104" s="77">
        <v>0</v>
      </c>
      <c r="DH2104" s="77">
        <v>0</v>
      </c>
      <c r="DI2104" s="77">
        <v>0</v>
      </c>
      <c r="DJ2104" s="77">
        <v>3.2180397904310362E-10</v>
      </c>
      <c r="DL2104" s="77">
        <v>0</v>
      </c>
      <c r="DM2104" s="77">
        <v>3.9246697371756327E-7</v>
      </c>
      <c r="DN2104" s="77">
        <v>3.9246697371756327E-7</v>
      </c>
      <c r="DO2104" s="77">
        <v>0</v>
      </c>
      <c r="DP2104" s="77">
        <v>0</v>
      </c>
      <c r="DQ2104" s="77">
        <v>0</v>
      </c>
      <c r="DR2104" s="77">
        <v>0</v>
      </c>
      <c r="DS2104" s="77">
        <v>0</v>
      </c>
      <c r="DT2104" s="77">
        <v>0</v>
      </c>
      <c r="DU2104" s="77">
        <v>0</v>
      </c>
      <c r="DV2104" s="77">
        <v>0</v>
      </c>
      <c r="DW2104" s="77">
        <v>0</v>
      </c>
      <c r="GE2104" s="77" t="s">
        <v>422</v>
      </c>
      <c r="GF2104" s="77" t="s">
        <v>155</v>
      </c>
      <c r="GG2104" s="77" t="s">
        <v>441</v>
      </c>
      <c r="GH2104" s="77" t="s">
        <v>488</v>
      </c>
      <c r="GI2104" s="77">
        <v>2022</v>
      </c>
      <c r="GJ2104" s="77" t="s">
        <v>305</v>
      </c>
      <c r="GK2104" s="77">
        <v>409.22373582043201</v>
      </c>
      <c r="GL2104" s="77">
        <v>746.70105000000001</v>
      </c>
      <c r="GM2104" s="77">
        <v>2022</v>
      </c>
      <c r="GN2104" s="77" t="s">
        <v>175</v>
      </c>
      <c r="GO2104" s="77">
        <v>0.13250000000000001</v>
      </c>
      <c r="GP2104" s="77">
        <v>3</v>
      </c>
      <c r="GQ2104" s="77">
        <v>0</v>
      </c>
      <c r="GR2104" s="77" t="s">
        <v>423</v>
      </c>
      <c r="GS2104" s="77">
        <v>0.1527377521613833</v>
      </c>
      <c r="GT2104" s="77">
        <v>62.503913540296537</v>
      </c>
      <c r="GU2104" s="77">
        <v>0.1527377521613833</v>
      </c>
      <c r="GV2104" s="77">
        <v>62.503913540296537</v>
      </c>
      <c r="GW2104" s="77">
        <v>0.1527377521613833</v>
      </c>
      <c r="GX2104" s="77">
        <v>62.503913540296537</v>
      </c>
      <c r="GY2104" s="77">
        <v>0</v>
      </c>
      <c r="GZ2104" s="77">
        <v>0</v>
      </c>
    </row>
    <row r="2105" spans="98:208" x14ac:dyDescent="0.25">
      <c r="CT2105" s="77" t="s">
        <v>155</v>
      </c>
      <c r="CU2105" s="77" t="s">
        <v>464</v>
      </c>
      <c r="CV2105" s="77" t="s">
        <v>481</v>
      </c>
      <c r="CW2105" s="77">
        <v>2021</v>
      </c>
      <c r="CX2105" s="77">
        <v>0</v>
      </c>
      <c r="CY2105" s="77">
        <v>0</v>
      </c>
      <c r="CZ2105" s="77">
        <v>0</v>
      </c>
      <c r="DA2105" s="77">
        <v>0</v>
      </c>
      <c r="DB2105" s="77">
        <v>21083.842824217889</v>
      </c>
      <c r="DC2105" s="77">
        <v>409.22373582044048</v>
      </c>
      <c r="DD2105" s="77">
        <v>13469.08781237326</v>
      </c>
      <c r="DE2105" s="77">
        <v>7205.5312760252846</v>
      </c>
      <c r="DF2105" s="77">
        <v>1219.5839681180412</v>
      </c>
      <c r="DG2105" s="77">
        <v>1219.5839681180412</v>
      </c>
      <c r="DH2105" s="77">
        <v>0</v>
      </c>
      <c r="DI2105" s="77">
        <v>0</v>
      </c>
      <c r="DJ2105" s="77">
        <v>3.2180397904310362E-10</v>
      </c>
      <c r="DL2105" s="77">
        <v>0</v>
      </c>
      <c r="DM2105" s="77">
        <v>3.9246697371756327E-7</v>
      </c>
      <c r="DN2105" s="77">
        <v>3.9246697371756327E-7</v>
      </c>
      <c r="DO2105" s="77">
        <v>0</v>
      </c>
      <c r="DP2105" s="77">
        <v>3.9246697371756327E-7</v>
      </c>
      <c r="DQ2105" s="77">
        <v>3.9246697371756327E-7</v>
      </c>
      <c r="DR2105" s="77">
        <v>0</v>
      </c>
      <c r="DS2105" s="77">
        <v>0</v>
      </c>
      <c r="DT2105" s="77">
        <v>0</v>
      </c>
      <c r="DU2105" s="77">
        <v>0</v>
      </c>
      <c r="DV2105" s="77">
        <v>0</v>
      </c>
      <c r="DW2105" s="77">
        <v>0</v>
      </c>
      <c r="GE2105" s="77" t="s">
        <v>425</v>
      </c>
      <c r="GF2105" s="77" t="s">
        <v>155</v>
      </c>
      <c r="GG2105" s="77" t="s">
        <v>441</v>
      </c>
      <c r="GH2105" s="77" t="s">
        <v>488</v>
      </c>
      <c r="GI2105" s="77">
        <v>2022</v>
      </c>
      <c r="GJ2105" s="77" t="s">
        <v>301</v>
      </c>
      <c r="GK2105" s="77">
        <v>13469.08781237873</v>
      </c>
      <c r="GL2105" s="77">
        <v>746.70105000000001</v>
      </c>
      <c r="GM2105" s="77">
        <v>2022</v>
      </c>
      <c r="GN2105" s="77" t="s">
        <v>175</v>
      </c>
      <c r="GO2105" s="77">
        <v>5.3000000000000005E-2</v>
      </c>
      <c r="GP2105" s="77">
        <v>3</v>
      </c>
      <c r="GQ2105" s="77">
        <v>0</v>
      </c>
      <c r="GR2105" s="77" t="s">
        <v>423</v>
      </c>
      <c r="GS2105" s="77">
        <v>5.5966209081309407E-2</v>
      </c>
      <c r="GT2105" s="77">
        <v>753.81378464210434</v>
      </c>
      <c r="GU2105" s="77">
        <v>5.5966209081309407E-2</v>
      </c>
      <c r="GV2105" s="77">
        <v>753.81378464210434</v>
      </c>
      <c r="GW2105" s="77">
        <v>5.5966209081309407E-2</v>
      </c>
      <c r="GX2105" s="77">
        <v>753.81378464210434</v>
      </c>
      <c r="GY2105" s="77">
        <v>0</v>
      </c>
      <c r="GZ2105" s="77">
        <v>0</v>
      </c>
    </row>
    <row r="2106" spans="98:208" x14ac:dyDescent="0.25">
      <c r="CT2106" s="77" t="s">
        <v>155</v>
      </c>
      <c r="CU2106" s="77" t="s">
        <v>464</v>
      </c>
      <c r="CV2106" s="77" t="s">
        <v>481</v>
      </c>
      <c r="CW2106" s="77">
        <v>2022</v>
      </c>
      <c r="CX2106" s="77">
        <v>0</v>
      </c>
      <c r="CY2106" s="77">
        <v>0</v>
      </c>
      <c r="CZ2106" s="77">
        <v>0</v>
      </c>
      <c r="DA2106" s="77">
        <v>0</v>
      </c>
      <c r="DB2106" s="77">
        <v>21083.842824217889</v>
      </c>
      <c r="DC2106" s="77">
        <v>409.22373582044048</v>
      </c>
      <c r="DD2106" s="77">
        <v>13469.08781237326</v>
      </c>
      <c r="DE2106" s="77">
        <v>7205.5312760252846</v>
      </c>
      <c r="DF2106" s="77">
        <v>1219.5839681180412</v>
      </c>
      <c r="DG2106" s="77">
        <v>1219.5839681180412</v>
      </c>
      <c r="DH2106" s="77">
        <v>1219.5839681180412</v>
      </c>
      <c r="DI2106" s="77">
        <v>0</v>
      </c>
      <c r="DJ2106" s="77">
        <v>3.2180397904310362E-10</v>
      </c>
      <c r="DL2106" s="77">
        <v>0</v>
      </c>
      <c r="DM2106" s="77">
        <v>3.9246697371756327E-7</v>
      </c>
      <c r="DN2106" s="77">
        <v>3.9246697371756327E-7</v>
      </c>
      <c r="DO2106" s="77">
        <v>0</v>
      </c>
      <c r="DP2106" s="77">
        <v>3.9246697371756327E-7</v>
      </c>
      <c r="DQ2106" s="77">
        <v>3.9246697371756327E-7</v>
      </c>
      <c r="DR2106" s="77">
        <v>0</v>
      </c>
      <c r="DS2106" s="77">
        <v>3.9246697371756327E-7</v>
      </c>
      <c r="DT2106" s="77">
        <v>3.9246697371756327E-7</v>
      </c>
      <c r="DU2106" s="77">
        <v>0</v>
      </c>
      <c r="DV2106" s="77">
        <v>0</v>
      </c>
      <c r="DW2106" s="77">
        <v>0</v>
      </c>
      <c r="GE2106" s="77" t="s">
        <v>427</v>
      </c>
      <c r="GF2106" s="77" t="s">
        <v>155</v>
      </c>
      <c r="GG2106" s="77" t="s">
        <v>441</v>
      </c>
      <c r="GH2106" s="77" t="s">
        <v>488</v>
      </c>
      <c r="GI2106" s="77">
        <v>2022</v>
      </c>
      <c r="GJ2106" s="77" t="s">
        <v>303</v>
      </c>
      <c r="GK2106" s="77">
        <v>7205.5312760252809</v>
      </c>
      <c r="GL2106" s="77">
        <v>746.70105000000001</v>
      </c>
      <c r="GM2106" s="77">
        <v>2022</v>
      </c>
      <c r="GN2106" s="77" t="s">
        <v>175</v>
      </c>
      <c r="GO2106" s="77">
        <v>5.3000000000000005E-2</v>
      </c>
      <c r="GP2106" s="77">
        <v>3</v>
      </c>
      <c r="GQ2106" s="77">
        <v>0</v>
      </c>
      <c r="GR2106" s="77" t="s">
        <v>423</v>
      </c>
      <c r="GS2106" s="77">
        <v>5.5966209081309407E-2</v>
      </c>
      <c r="GT2106" s="77">
        <v>403.26626993594505</v>
      </c>
      <c r="GU2106" s="77">
        <v>5.5966209081309407E-2</v>
      </c>
      <c r="GV2106" s="77">
        <v>403.26626993594505</v>
      </c>
      <c r="GW2106" s="77">
        <v>5.5966209081309407E-2</v>
      </c>
      <c r="GX2106" s="77">
        <v>403.26626993594505</v>
      </c>
      <c r="GY2106" s="77">
        <v>0</v>
      </c>
      <c r="GZ2106" s="77">
        <v>0</v>
      </c>
    </row>
    <row r="2107" spans="98:208" x14ac:dyDescent="0.25">
      <c r="CT2107" s="77" t="s">
        <v>155</v>
      </c>
      <c r="CU2107" s="77" t="s">
        <v>464</v>
      </c>
      <c r="CV2107" s="77" t="s">
        <v>481</v>
      </c>
      <c r="CW2107" s="77">
        <v>2023</v>
      </c>
      <c r="CX2107" s="77">
        <v>0</v>
      </c>
      <c r="CY2107" s="77">
        <v>0</v>
      </c>
      <c r="CZ2107" s="77">
        <v>0</v>
      </c>
      <c r="DA2107" s="77">
        <v>0</v>
      </c>
      <c r="DB2107" s="77">
        <v>21835.978114122881</v>
      </c>
      <c r="DC2107" s="77">
        <v>428.60232122030828</v>
      </c>
      <c r="DD2107" s="77">
        <v>13939.560973453419</v>
      </c>
      <c r="DE2107" s="77">
        <v>7467.8148194525538</v>
      </c>
      <c r="DF2107" s="77">
        <v>0</v>
      </c>
      <c r="DG2107" s="77">
        <v>1263.5534246222785</v>
      </c>
      <c r="DH2107" s="77">
        <v>1263.5534246222785</v>
      </c>
      <c r="DI2107" s="77">
        <v>1263.5534246222785</v>
      </c>
      <c r="DJ2107" s="77">
        <v>3.2180397904310362E-10</v>
      </c>
      <c r="DL2107" s="77">
        <v>0</v>
      </c>
      <c r="DM2107" s="77">
        <v>0</v>
      </c>
      <c r="DN2107" s="77">
        <v>0</v>
      </c>
      <c r="DO2107" s="77">
        <v>0</v>
      </c>
      <c r="DP2107" s="77">
        <v>4.0661651977698951E-7</v>
      </c>
      <c r="DQ2107" s="77">
        <v>4.0661651977698951E-7</v>
      </c>
      <c r="DR2107" s="77">
        <v>0</v>
      </c>
      <c r="DS2107" s="77">
        <v>4.0661651977698951E-7</v>
      </c>
      <c r="DT2107" s="77">
        <v>4.0661651977698951E-7</v>
      </c>
      <c r="DU2107" s="77">
        <v>0</v>
      </c>
      <c r="DV2107" s="77">
        <v>4.0661651977698951E-7</v>
      </c>
      <c r="DW2107" s="77">
        <v>4.0661651977698951E-7</v>
      </c>
      <c r="GE2107" s="77" t="s">
        <v>422</v>
      </c>
      <c r="GF2107" s="77" t="s">
        <v>155</v>
      </c>
      <c r="GG2107" s="77" t="s">
        <v>441</v>
      </c>
      <c r="GH2107" s="77" t="s">
        <v>488</v>
      </c>
      <c r="GI2107" s="77">
        <v>2023</v>
      </c>
      <c r="GJ2107" s="77" t="s">
        <v>305</v>
      </c>
      <c r="GK2107" s="77">
        <v>428.60232122030249</v>
      </c>
      <c r="GL2107" s="77">
        <v>746.70105000000001</v>
      </c>
      <c r="GM2107" s="77">
        <v>2023</v>
      </c>
      <c r="GN2107" s="77" t="s">
        <v>175</v>
      </c>
      <c r="GO2107" s="77">
        <v>0.13250000000000001</v>
      </c>
      <c r="GP2107" s="77">
        <v>3</v>
      </c>
      <c r="GQ2107" s="77">
        <v>0</v>
      </c>
      <c r="GR2107" s="77" t="s">
        <v>423</v>
      </c>
      <c r="GS2107" s="77">
        <v>0</v>
      </c>
      <c r="GT2107" s="77">
        <v>0</v>
      </c>
      <c r="GU2107" s="77">
        <v>0.1527377521613833</v>
      </c>
      <c r="GV2107" s="77">
        <v>65.463755114340159</v>
      </c>
      <c r="GW2107" s="77">
        <v>0.1527377521613833</v>
      </c>
      <c r="GX2107" s="77">
        <v>65.463755114340159</v>
      </c>
      <c r="GY2107" s="77">
        <v>0.1527377521613833</v>
      </c>
      <c r="GZ2107" s="77">
        <v>65.463755114340159</v>
      </c>
    </row>
    <row r="2108" spans="98:208" x14ac:dyDescent="0.25">
      <c r="CT2108" s="77" t="s">
        <v>155</v>
      </c>
      <c r="CU2108" s="77" t="s">
        <v>464</v>
      </c>
      <c r="CV2108" s="77" t="s">
        <v>481</v>
      </c>
      <c r="CW2108" s="77">
        <v>2024</v>
      </c>
      <c r="CX2108" s="77">
        <v>0</v>
      </c>
      <c r="CY2108" s="77">
        <v>0</v>
      </c>
      <c r="CZ2108" s="77">
        <v>0</v>
      </c>
      <c r="DA2108" s="77">
        <v>0</v>
      </c>
      <c r="DB2108" s="77">
        <v>21835.978114122881</v>
      </c>
      <c r="DC2108" s="77">
        <v>428.60232122030828</v>
      </c>
      <c r="DD2108" s="77">
        <v>13939.560973453419</v>
      </c>
      <c r="DE2108" s="77">
        <v>7467.8148194525538</v>
      </c>
      <c r="DF2108" s="77">
        <v>0</v>
      </c>
      <c r="DG2108" s="77">
        <v>0</v>
      </c>
      <c r="DH2108" s="77">
        <v>1263.5534246222785</v>
      </c>
      <c r="DI2108" s="77">
        <v>1263.5534246222785</v>
      </c>
      <c r="DJ2108" s="77">
        <v>3.2180397904310362E-10</v>
      </c>
      <c r="DL2108" s="77">
        <v>0</v>
      </c>
      <c r="DM2108" s="77">
        <v>0</v>
      </c>
      <c r="DN2108" s="77">
        <v>0</v>
      </c>
      <c r="DO2108" s="77">
        <v>0</v>
      </c>
      <c r="DP2108" s="77">
        <v>0</v>
      </c>
      <c r="DQ2108" s="77">
        <v>0</v>
      </c>
      <c r="DR2108" s="77">
        <v>0</v>
      </c>
      <c r="DS2108" s="77">
        <v>4.0661651977698951E-7</v>
      </c>
      <c r="DT2108" s="77">
        <v>4.0661651977698951E-7</v>
      </c>
      <c r="DU2108" s="77">
        <v>0</v>
      </c>
      <c r="DV2108" s="77">
        <v>4.0661651977698951E-7</v>
      </c>
      <c r="DW2108" s="77">
        <v>4.0661651977698951E-7</v>
      </c>
      <c r="GE2108" s="77" t="s">
        <v>425</v>
      </c>
      <c r="GF2108" s="77" t="s">
        <v>155</v>
      </c>
      <c r="GG2108" s="77" t="s">
        <v>441</v>
      </c>
      <c r="GH2108" s="77" t="s">
        <v>488</v>
      </c>
      <c r="GI2108" s="77">
        <v>2023</v>
      </c>
      <c r="GJ2108" s="77" t="s">
        <v>301</v>
      </c>
      <c r="GK2108" s="77">
        <v>13939.56097345755</v>
      </c>
      <c r="GL2108" s="77">
        <v>746.70105000000001</v>
      </c>
      <c r="GM2108" s="77">
        <v>2023</v>
      </c>
      <c r="GN2108" s="77" t="s">
        <v>175</v>
      </c>
      <c r="GO2108" s="77">
        <v>5.3000000000000005E-2</v>
      </c>
      <c r="GP2108" s="77">
        <v>3</v>
      </c>
      <c r="GQ2108" s="77">
        <v>0</v>
      </c>
      <c r="GR2108" s="77" t="s">
        <v>423</v>
      </c>
      <c r="GS2108" s="77">
        <v>0</v>
      </c>
      <c r="GT2108" s="77">
        <v>0</v>
      </c>
      <c r="GU2108" s="77">
        <v>5.5966209081309407E-2</v>
      </c>
      <c r="GV2108" s="77">
        <v>780.1443839421861</v>
      </c>
      <c r="GW2108" s="77">
        <v>5.5966209081309407E-2</v>
      </c>
      <c r="GX2108" s="77">
        <v>780.1443839421861</v>
      </c>
      <c r="GY2108" s="77">
        <v>5.5966209081309407E-2</v>
      </c>
      <c r="GZ2108" s="77">
        <v>780.1443839421861</v>
      </c>
    </row>
    <row r="2109" spans="98:208" x14ac:dyDescent="0.25">
      <c r="CT2109" s="77" t="s">
        <v>155</v>
      </c>
      <c r="CU2109" s="77" t="s">
        <v>464</v>
      </c>
      <c r="CV2109" s="77" t="s">
        <v>481</v>
      </c>
      <c r="CW2109" s="77">
        <v>2025</v>
      </c>
      <c r="CX2109" s="77">
        <v>0</v>
      </c>
      <c r="CY2109" s="77">
        <v>0</v>
      </c>
      <c r="CZ2109" s="77">
        <v>0</v>
      </c>
      <c r="DA2109" s="77">
        <v>0</v>
      </c>
      <c r="DB2109" s="77">
        <v>21835.978114122881</v>
      </c>
      <c r="DC2109" s="77">
        <v>428.60232122030828</v>
      </c>
      <c r="DD2109" s="77">
        <v>13939.560973453419</v>
      </c>
      <c r="DE2109" s="77">
        <v>7467.8148194525538</v>
      </c>
      <c r="DF2109" s="77">
        <v>0</v>
      </c>
      <c r="DG2109" s="77">
        <v>0</v>
      </c>
      <c r="DH2109" s="77">
        <v>0</v>
      </c>
      <c r="DI2109" s="77">
        <v>1263.5534246222785</v>
      </c>
      <c r="DJ2109" s="77">
        <v>3.2180397904310362E-10</v>
      </c>
      <c r="DL2109" s="77">
        <v>0</v>
      </c>
      <c r="DM2109" s="77">
        <v>0</v>
      </c>
      <c r="DN2109" s="77">
        <v>0</v>
      </c>
      <c r="DO2109" s="77">
        <v>0</v>
      </c>
      <c r="DP2109" s="77">
        <v>0</v>
      </c>
      <c r="DQ2109" s="77">
        <v>0</v>
      </c>
      <c r="DR2109" s="77">
        <v>0</v>
      </c>
      <c r="DS2109" s="77">
        <v>0</v>
      </c>
      <c r="DT2109" s="77">
        <v>0</v>
      </c>
      <c r="DU2109" s="77">
        <v>0</v>
      </c>
      <c r="DV2109" s="77">
        <v>4.0661651977698951E-7</v>
      </c>
      <c r="DW2109" s="77">
        <v>4.0661651977698951E-7</v>
      </c>
      <c r="GE2109" s="77" t="s">
        <v>427</v>
      </c>
      <c r="GF2109" s="77" t="s">
        <v>155</v>
      </c>
      <c r="GG2109" s="77" t="s">
        <v>441</v>
      </c>
      <c r="GH2109" s="77" t="s">
        <v>488</v>
      </c>
      <c r="GI2109" s="77">
        <v>2023</v>
      </c>
      <c r="GJ2109" s="77" t="s">
        <v>303</v>
      </c>
      <c r="GK2109" s="77">
        <v>7467.8148194525529</v>
      </c>
      <c r="GL2109" s="77">
        <v>746.70105000000001</v>
      </c>
      <c r="GM2109" s="77">
        <v>2023</v>
      </c>
      <c r="GN2109" s="77" t="s">
        <v>175</v>
      </c>
      <c r="GO2109" s="77">
        <v>5.3000000000000005E-2</v>
      </c>
      <c r="GP2109" s="77">
        <v>3</v>
      </c>
      <c r="GQ2109" s="77">
        <v>0</v>
      </c>
      <c r="GR2109" s="77" t="s">
        <v>423</v>
      </c>
      <c r="GS2109" s="77">
        <v>0</v>
      </c>
      <c r="GT2109" s="77">
        <v>0</v>
      </c>
      <c r="GU2109" s="77">
        <v>5.5966209081309407E-2</v>
      </c>
      <c r="GV2109" s="77">
        <v>417.94528556598243</v>
      </c>
      <c r="GW2109" s="77">
        <v>5.5966209081309407E-2</v>
      </c>
      <c r="GX2109" s="77">
        <v>417.94528556598243</v>
      </c>
      <c r="GY2109" s="77">
        <v>5.5966209081309407E-2</v>
      </c>
      <c r="GZ2109" s="77">
        <v>417.94528556598243</v>
      </c>
    </row>
    <row r="2110" spans="98:208" x14ac:dyDescent="0.25">
      <c r="CT2110" s="77" t="s">
        <v>155</v>
      </c>
      <c r="CU2110" s="77" t="s">
        <v>464</v>
      </c>
      <c r="CV2110" s="77" t="s">
        <v>488</v>
      </c>
      <c r="CW2110" s="77">
        <v>2020</v>
      </c>
      <c r="CX2110" s="77">
        <v>0</v>
      </c>
      <c r="CY2110" s="77">
        <v>0</v>
      </c>
      <c r="CZ2110" s="77">
        <v>0</v>
      </c>
      <c r="DA2110" s="77">
        <v>0</v>
      </c>
      <c r="DB2110" s="77">
        <v>21083.842824224339</v>
      </c>
      <c r="DC2110" s="77">
        <v>409.22373582026609</v>
      </c>
      <c r="DD2110" s="77">
        <v>13469.08781237869</v>
      </c>
      <c r="DE2110" s="77">
        <v>7205.5312760251691</v>
      </c>
      <c r="DF2110" s="77">
        <v>1219.583968118312</v>
      </c>
      <c r="DG2110" s="77">
        <v>0</v>
      </c>
      <c r="DH2110" s="77">
        <v>0</v>
      </c>
      <c r="DI2110" s="77">
        <v>0</v>
      </c>
      <c r="DJ2110" s="77">
        <v>1.387901475955792E-8</v>
      </c>
      <c r="DL2110" s="77">
        <v>0</v>
      </c>
      <c r="DM2110" s="77">
        <v>1.6926623894034268E-5</v>
      </c>
      <c r="DN2110" s="77">
        <v>1.6926623894034268E-5</v>
      </c>
      <c r="DO2110" s="77">
        <v>0</v>
      </c>
      <c r="DP2110" s="77">
        <v>0</v>
      </c>
      <c r="DQ2110" s="77">
        <v>0</v>
      </c>
      <c r="DR2110" s="77">
        <v>0</v>
      </c>
      <c r="DS2110" s="77">
        <v>0</v>
      </c>
      <c r="DT2110" s="77">
        <v>0</v>
      </c>
      <c r="DU2110" s="77">
        <v>0</v>
      </c>
      <c r="DV2110" s="77">
        <v>0</v>
      </c>
      <c r="DW2110" s="77">
        <v>0</v>
      </c>
      <c r="GE2110" s="77" t="s">
        <v>422</v>
      </c>
      <c r="GF2110" s="77" t="s">
        <v>155</v>
      </c>
      <c r="GG2110" s="77" t="s">
        <v>441</v>
      </c>
      <c r="GH2110" s="77" t="s">
        <v>488</v>
      </c>
      <c r="GI2110" s="77">
        <v>2024</v>
      </c>
      <c r="GJ2110" s="77" t="s">
        <v>305</v>
      </c>
      <c r="GK2110" s="77">
        <v>428.60232122030249</v>
      </c>
      <c r="GL2110" s="77">
        <v>746.70105000000001</v>
      </c>
      <c r="GM2110" s="77">
        <v>2024</v>
      </c>
      <c r="GN2110" s="77" t="s">
        <v>175</v>
      </c>
      <c r="GO2110" s="77">
        <v>0.13250000000000001</v>
      </c>
      <c r="GP2110" s="77">
        <v>3</v>
      </c>
      <c r="GQ2110" s="77">
        <v>0</v>
      </c>
      <c r="GR2110" s="77" t="s">
        <v>423</v>
      </c>
      <c r="GS2110" s="77">
        <v>0</v>
      </c>
      <c r="GT2110" s="77">
        <v>0</v>
      </c>
      <c r="GU2110" s="77">
        <v>0</v>
      </c>
      <c r="GV2110" s="77">
        <v>0</v>
      </c>
      <c r="GW2110" s="77">
        <v>0.1527377521613833</v>
      </c>
      <c r="GX2110" s="77">
        <v>65.463755114340159</v>
      </c>
      <c r="GY2110" s="77">
        <v>0.1527377521613833</v>
      </c>
      <c r="GZ2110" s="77">
        <v>65.463755114340159</v>
      </c>
    </row>
    <row r="2111" spans="98:208" x14ac:dyDescent="0.25">
      <c r="CT2111" s="77" t="s">
        <v>155</v>
      </c>
      <c r="CU2111" s="77" t="s">
        <v>464</v>
      </c>
      <c r="CV2111" s="77" t="s">
        <v>488</v>
      </c>
      <c r="CW2111" s="77">
        <v>2021</v>
      </c>
      <c r="CX2111" s="77">
        <v>0</v>
      </c>
      <c r="CY2111" s="77">
        <v>0</v>
      </c>
      <c r="CZ2111" s="77">
        <v>0</v>
      </c>
      <c r="DA2111" s="77">
        <v>0</v>
      </c>
      <c r="DB2111" s="77">
        <v>21083.842824224339</v>
      </c>
      <c r="DC2111" s="77">
        <v>409.22373582026609</v>
      </c>
      <c r="DD2111" s="77">
        <v>13469.08781237869</v>
      </c>
      <c r="DE2111" s="77">
        <v>7205.5312760251691</v>
      </c>
      <c r="DF2111" s="77">
        <v>1219.583968118312</v>
      </c>
      <c r="DG2111" s="77">
        <v>1219.583968118312</v>
      </c>
      <c r="DH2111" s="77">
        <v>0</v>
      </c>
      <c r="DI2111" s="77">
        <v>0</v>
      </c>
      <c r="DJ2111" s="77">
        <v>1.387901475955792E-8</v>
      </c>
      <c r="DL2111" s="77">
        <v>0</v>
      </c>
      <c r="DM2111" s="77">
        <v>1.6926623894034268E-5</v>
      </c>
      <c r="DN2111" s="77">
        <v>1.6926623894034268E-5</v>
      </c>
      <c r="DO2111" s="77">
        <v>0</v>
      </c>
      <c r="DP2111" s="77">
        <v>1.6926623894034268E-5</v>
      </c>
      <c r="DQ2111" s="77">
        <v>1.6926623894034268E-5</v>
      </c>
      <c r="DR2111" s="77">
        <v>0</v>
      </c>
      <c r="DS2111" s="77">
        <v>0</v>
      </c>
      <c r="DT2111" s="77">
        <v>0</v>
      </c>
      <c r="DU2111" s="77">
        <v>0</v>
      </c>
      <c r="DV2111" s="77">
        <v>0</v>
      </c>
      <c r="DW2111" s="77">
        <v>0</v>
      </c>
      <c r="GE2111" s="77" t="s">
        <v>425</v>
      </c>
      <c r="GF2111" s="77" t="s">
        <v>155</v>
      </c>
      <c r="GG2111" s="77" t="s">
        <v>441</v>
      </c>
      <c r="GH2111" s="77" t="s">
        <v>488</v>
      </c>
      <c r="GI2111" s="77">
        <v>2024</v>
      </c>
      <c r="GJ2111" s="77" t="s">
        <v>301</v>
      </c>
      <c r="GK2111" s="77">
        <v>13939.56097345755</v>
      </c>
      <c r="GL2111" s="77">
        <v>746.70105000000001</v>
      </c>
      <c r="GM2111" s="77">
        <v>2024</v>
      </c>
      <c r="GN2111" s="77" t="s">
        <v>175</v>
      </c>
      <c r="GO2111" s="77">
        <v>5.3000000000000005E-2</v>
      </c>
      <c r="GP2111" s="77">
        <v>3</v>
      </c>
      <c r="GQ2111" s="77">
        <v>0</v>
      </c>
      <c r="GR2111" s="77" t="s">
        <v>423</v>
      </c>
      <c r="GS2111" s="77">
        <v>0</v>
      </c>
      <c r="GT2111" s="77">
        <v>0</v>
      </c>
      <c r="GU2111" s="77">
        <v>0</v>
      </c>
      <c r="GV2111" s="77">
        <v>0</v>
      </c>
      <c r="GW2111" s="77">
        <v>5.5966209081309407E-2</v>
      </c>
      <c r="GX2111" s="77">
        <v>780.1443839421861</v>
      </c>
      <c r="GY2111" s="77">
        <v>5.5966209081309407E-2</v>
      </c>
      <c r="GZ2111" s="77">
        <v>780.1443839421861</v>
      </c>
    </row>
    <row r="2112" spans="98:208" x14ac:dyDescent="0.25">
      <c r="CT2112" s="77" t="s">
        <v>155</v>
      </c>
      <c r="CU2112" s="77" t="s">
        <v>464</v>
      </c>
      <c r="CV2112" s="77" t="s">
        <v>488</v>
      </c>
      <c r="CW2112" s="77">
        <v>2022</v>
      </c>
      <c r="CX2112" s="77">
        <v>0</v>
      </c>
      <c r="CY2112" s="77">
        <v>0</v>
      </c>
      <c r="CZ2112" s="77">
        <v>0</v>
      </c>
      <c r="DA2112" s="77">
        <v>0</v>
      </c>
      <c r="DB2112" s="77">
        <v>21083.842824224339</v>
      </c>
      <c r="DC2112" s="77">
        <v>409.22373582026609</v>
      </c>
      <c r="DD2112" s="77">
        <v>13469.08781237869</v>
      </c>
      <c r="DE2112" s="77">
        <v>7205.5312760251691</v>
      </c>
      <c r="DF2112" s="77">
        <v>1219.583968118312</v>
      </c>
      <c r="DG2112" s="77">
        <v>1219.583968118312</v>
      </c>
      <c r="DH2112" s="77">
        <v>1219.583968118312</v>
      </c>
      <c r="DI2112" s="77">
        <v>0</v>
      </c>
      <c r="DJ2112" s="77">
        <v>1.387901475955792E-8</v>
      </c>
      <c r="DL2112" s="77">
        <v>0</v>
      </c>
      <c r="DM2112" s="77">
        <v>1.6926623894034268E-5</v>
      </c>
      <c r="DN2112" s="77">
        <v>1.6926623894034268E-5</v>
      </c>
      <c r="DO2112" s="77">
        <v>0</v>
      </c>
      <c r="DP2112" s="77">
        <v>1.6926623894034268E-5</v>
      </c>
      <c r="DQ2112" s="77">
        <v>1.6926623894034268E-5</v>
      </c>
      <c r="DR2112" s="77">
        <v>0</v>
      </c>
      <c r="DS2112" s="77">
        <v>1.6926623894034268E-5</v>
      </c>
      <c r="DT2112" s="77">
        <v>1.6926623894034268E-5</v>
      </c>
      <c r="DU2112" s="77">
        <v>0</v>
      </c>
      <c r="DV2112" s="77">
        <v>0</v>
      </c>
      <c r="DW2112" s="77">
        <v>0</v>
      </c>
      <c r="GE2112" s="77" t="s">
        <v>427</v>
      </c>
      <c r="GF2112" s="77" t="s">
        <v>155</v>
      </c>
      <c r="GG2112" s="77" t="s">
        <v>441</v>
      </c>
      <c r="GH2112" s="77" t="s">
        <v>488</v>
      </c>
      <c r="GI2112" s="77">
        <v>2024</v>
      </c>
      <c r="GJ2112" s="77" t="s">
        <v>303</v>
      </c>
      <c r="GK2112" s="77">
        <v>7467.8148194525529</v>
      </c>
      <c r="GL2112" s="77">
        <v>746.70105000000001</v>
      </c>
      <c r="GM2112" s="77">
        <v>2024</v>
      </c>
      <c r="GN2112" s="77" t="s">
        <v>175</v>
      </c>
      <c r="GO2112" s="77">
        <v>5.3000000000000005E-2</v>
      </c>
      <c r="GP2112" s="77">
        <v>3</v>
      </c>
      <c r="GQ2112" s="77">
        <v>0</v>
      </c>
      <c r="GR2112" s="77" t="s">
        <v>423</v>
      </c>
      <c r="GS2112" s="77">
        <v>0</v>
      </c>
      <c r="GT2112" s="77">
        <v>0</v>
      </c>
      <c r="GU2112" s="77">
        <v>0</v>
      </c>
      <c r="GV2112" s="77">
        <v>0</v>
      </c>
      <c r="GW2112" s="77">
        <v>5.5966209081309407E-2</v>
      </c>
      <c r="GX2112" s="77">
        <v>417.94528556598243</v>
      </c>
      <c r="GY2112" s="77">
        <v>5.5966209081309407E-2</v>
      </c>
      <c r="GZ2112" s="77">
        <v>417.94528556598243</v>
      </c>
    </row>
    <row r="2113" spans="98:208" x14ac:dyDescent="0.25">
      <c r="CT2113" s="77" t="s">
        <v>155</v>
      </c>
      <c r="CU2113" s="77" t="s">
        <v>464</v>
      </c>
      <c r="CV2113" s="77" t="s">
        <v>488</v>
      </c>
      <c r="CW2113" s="77">
        <v>2023</v>
      </c>
      <c r="CX2113" s="77">
        <v>0</v>
      </c>
      <c r="CY2113" s="77">
        <v>0</v>
      </c>
      <c r="CZ2113" s="77">
        <v>0</v>
      </c>
      <c r="DA2113" s="77">
        <v>0</v>
      </c>
      <c r="DB2113" s="77">
        <v>21835.97811413039</v>
      </c>
      <c r="DC2113" s="77">
        <v>428.60232122026531</v>
      </c>
      <c r="DD2113" s="77">
        <v>13939.56097345749</v>
      </c>
      <c r="DE2113" s="77">
        <v>7467.8148194524192</v>
      </c>
      <c r="DF2113" s="77">
        <v>0</v>
      </c>
      <c r="DG2113" s="77">
        <v>1263.5534246224922</v>
      </c>
      <c r="DH2113" s="77">
        <v>1263.5534246224922</v>
      </c>
      <c r="DI2113" s="77">
        <v>1263.5534246224922</v>
      </c>
      <c r="DJ2113" s="77">
        <v>1.387901475955792E-8</v>
      </c>
      <c r="DL2113" s="77">
        <v>0</v>
      </c>
      <c r="DM2113" s="77">
        <v>0</v>
      </c>
      <c r="DN2113" s="77">
        <v>0</v>
      </c>
      <c r="DO2113" s="77">
        <v>0</v>
      </c>
      <c r="DP2113" s="77">
        <v>1.7536876629825526E-5</v>
      </c>
      <c r="DQ2113" s="77">
        <v>1.7536876629825526E-5</v>
      </c>
      <c r="DR2113" s="77">
        <v>0</v>
      </c>
      <c r="DS2113" s="77">
        <v>1.7536876629825526E-5</v>
      </c>
      <c r="DT2113" s="77">
        <v>1.7536876629825526E-5</v>
      </c>
      <c r="DU2113" s="77">
        <v>0</v>
      </c>
      <c r="DV2113" s="77">
        <v>1.7536876629825526E-5</v>
      </c>
      <c r="DW2113" s="77">
        <v>1.7536876629825526E-5</v>
      </c>
      <c r="GE2113" s="77" t="s">
        <v>422</v>
      </c>
      <c r="GF2113" s="77" t="s">
        <v>155</v>
      </c>
      <c r="GG2113" s="77" t="s">
        <v>441</v>
      </c>
      <c r="GH2113" s="77" t="s">
        <v>488</v>
      </c>
      <c r="GI2113" s="77">
        <v>2025</v>
      </c>
      <c r="GJ2113" s="77" t="s">
        <v>305</v>
      </c>
      <c r="GK2113" s="77">
        <v>428.60232122030249</v>
      </c>
      <c r="GL2113" s="77">
        <v>746.70105000000001</v>
      </c>
      <c r="GM2113" s="77">
        <v>2025</v>
      </c>
      <c r="GN2113" s="77" t="s">
        <v>175</v>
      </c>
      <c r="GO2113" s="77">
        <v>0.13250000000000001</v>
      </c>
      <c r="GP2113" s="77">
        <v>3</v>
      </c>
      <c r="GQ2113" s="77">
        <v>0</v>
      </c>
      <c r="GR2113" s="77" t="s">
        <v>423</v>
      </c>
      <c r="GS2113" s="77">
        <v>0</v>
      </c>
      <c r="GT2113" s="77">
        <v>0</v>
      </c>
      <c r="GU2113" s="77">
        <v>0</v>
      </c>
      <c r="GV2113" s="77">
        <v>0</v>
      </c>
      <c r="GW2113" s="77">
        <v>0</v>
      </c>
      <c r="GX2113" s="77">
        <v>0</v>
      </c>
      <c r="GY2113" s="77">
        <v>0.1527377521613833</v>
      </c>
      <c r="GZ2113" s="77">
        <v>65.463755114340159</v>
      </c>
    </row>
    <row r="2114" spans="98:208" x14ac:dyDescent="0.25">
      <c r="CT2114" s="77" t="s">
        <v>155</v>
      </c>
      <c r="CU2114" s="77" t="s">
        <v>464</v>
      </c>
      <c r="CV2114" s="77" t="s">
        <v>488</v>
      </c>
      <c r="CW2114" s="77">
        <v>2024</v>
      </c>
      <c r="CX2114" s="77">
        <v>0</v>
      </c>
      <c r="CY2114" s="77">
        <v>0</v>
      </c>
      <c r="CZ2114" s="77">
        <v>0</v>
      </c>
      <c r="DA2114" s="77">
        <v>0</v>
      </c>
      <c r="DB2114" s="77">
        <v>21835.97811413039</v>
      </c>
      <c r="DC2114" s="77">
        <v>428.60232122026531</v>
      </c>
      <c r="DD2114" s="77">
        <v>13939.56097345749</v>
      </c>
      <c r="DE2114" s="77">
        <v>7467.8148194524192</v>
      </c>
      <c r="DF2114" s="77">
        <v>0</v>
      </c>
      <c r="DG2114" s="77">
        <v>0</v>
      </c>
      <c r="DH2114" s="77">
        <v>1263.5534246224922</v>
      </c>
      <c r="DI2114" s="77">
        <v>1263.5534246224922</v>
      </c>
      <c r="DJ2114" s="77">
        <v>1.387901475955792E-8</v>
      </c>
      <c r="DL2114" s="77">
        <v>0</v>
      </c>
      <c r="DM2114" s="77">
        <v>0</v>
      </c>
      <c r="DN2114" s="77">
        <v>0</v>
      </c>
      <c r="DO2114" s="77">
        <v>0</v>
      </c>
      <c r="DP2114" s="77">
        <v>0</v>
      </c>
      <c r="DQ2114" s="77">
        <v>0</v>
      </c>
      <c r="DR2114" s="77">
        <v>0</v>
      </c>
      <c r="DS2114" s="77">
        <v>1.7536876629825526E-5</v>
      </c>
      <c r="DT2114" s="77">
        <v>1.7536876629825526E-5</v>
      </c>
      <c r="DU2114" s="77">
        <v>0</v>
      </c>
      <c r="DV2114" s="77">
        <v>1.7536876629825526E-5</v>
      </c>
      <c r="DW2114" s="77">
        <v>1.7536876629825526E-5</v>
      </c>
      <c r="GE2114" s="77" t="s">
        <v>425</v>
      </c>
      <c r="GF2114" s="77" t="s">
        <v>155</v>
      </c>
      <c r="GG2114" s="77" t="s">
        <v>441</v>
      </c>
      <c r="GH2114" s="77" t="s">
        <v>488</v>
      </c>
      <c r="GI2114" s="77">
        <v>2025</v>
      </c>
      <c r="GJ2114" s="77" t="s">
        <v>301</v>
      </c>
      <c r="GK2114" s="77">
        <v>13939.56097345755</v>
      </c>
      <c r="GL2114" s="77">
        <v>746.70105000000001</v>
      </c>
      <c r="GM2114" s="77">
        <v>2025</v>
      </c>
      <c r="GN2114" s="77" t="s">
        <v>175</v>
      </c>
      <c r="GO2114" s="77">
        <v>5.3000000000000005E-2</v>
      </c>
      <c r="GP2114" s="77">
        <v>3</v>
      </c>
      <c r="GQ2114" s="77">
        <v>0</v>
      </c>
      <c r="GR2114" s="77" t="s">
        <v>423</v>
      </c>
      <c r="GS2114" s="77">
        <v>0</v>
      </c>
      <c r="GT2114" s="77">
        <v>0</v>
      </c>
      <c r="GU2114" s="77">
        <v>0</v>
      </c>
      <c r="GV2114" s="77">
        <v>0</v>
      </c>
      <c r="GW2114" s="77">
        <v>0</v>
      </c>
      <c r="GX2114" s="77">
        <v>0</v>
      </c>
      <c r="GY2114" s="77">
        <v>5.5966209081309407E-2</v>
      </c>
      <c r="GZ2114" s="77">
        <v>780.1443839421861</v>
      </c>
    </row>
    <row r="2115" spans="98:208" x14ac:dyDescent="0.25">
      <c r="CT2115" s="77" t="s">
        <v>155</v>
      </c>
      <c r="CU2115" s="77" t="s">
        <v>464</v>
      </c>
      <c r="CV2115" s="77" t="s">
        <v>488</v>
      </c>
      <c r="CW2115" s="77">
        <v>2025</v>
      </c>
      <c r="CX2115" s="77">
        <v>0</v>
      </c>
      <c r="CY2115" s="77">
        <v>0</v>
      </c>
      <c r="CZ2115" s="77">
        <v>0</v>
      </c>
      <c r="DA2115" s="77">
        <v>0</v>
      </c>
      <c r="DB2115" s="77">
        <v>21835.97811413039</v>
      </c>
      <c r="DC2115" s="77">
        <v>428.60232122026531</v>
      </c>
      <c r="DD2115" s="77">
        <v>13939.56097345749</v>
      </c>
      <c r="DE2115" s="77">
        <v>7467.8148194524192</v>
      </c>
      <c r="DF2115" s="77">
        <v>0</v>
      </c>
      <c r="DG2115" s="77">
        <v>0</v>
      </c>
      <c r="DH2115" s="77">
        <v>0</v>
      </c>
      <c r="DI2115" s="77">
        <v>1263.5534246224922</v>
      </c>
      <c r="DJ2115" s="77">
        <v>1.387901475955792E-8</v>
      </c>
      <c r="DL2115" s="77">
        <v>0</v>
      </c>
      <c r="DM2115" s="77">
        <v>0</v>
      </c>
      <c r="DN2115" s="77">
        <v>0</v>
      </c>
      <c r="DO2115" s="77">
        <v>0</v>
      </c>
      <c r="DP2115" s="77">
        <v>0</v>
      </c>
      <c r="DQ2115" s="77">
        <v>0</v>
      </c>
      <c r="DR2115" s="77">
        <v>0</v>
      </c>
      <c r="DS2115" s="77">
        <v>0</v>
      </c>
      <c r="DT2115" s="77">
        <v>0</v>
      </c>
      <c r="DU2115" s="77">
        <v>0</v>
      </c>
      <c r="DV2115" s="77">
        <v>1.7536876629825526E-5</v>
      </c>
      <c r="DW2115" s="77">
        <v>1.7536876629825526E-5</v>
      </c>
      <c r="GE2115" s="77" t="s">
        <v>427</v>
      </c>
      <c r="GF2115" s="77" t="s">
        <v>155</v>
      </c>
      <c r="GG2115" s="77" t="s">
        <v>441</v>
      </c>
      <c r="GH2115" s="77" t="s">
        <v>488</v>
      </c>
      <c r="GI2115" s="77">
        <v>2025</v>
      </c>
      <c r="GJ2115" s="77" t="s">
        <v>303</v>
      </c>
      <c r="GK2115" s="77">
        <v>7467.8148194525529</v>
      </c>
      <c r="GL2115" s="77">
        <v>746.70105000000001</v>
      </c>
      <c r="GM2115" s="77">
        <v>2025</v>
      </c>
      <c r="GN2115" s="77" t="s">
        <v>175</v>
      </c>
      <c r="GO2115" s="77">
        <v>5.3000000000000005E-2</v>
      </c>
      <c r="GP2115" s="77">
        <v>3</v>
      </c>
      <c r="GQ2115" s="77">
        <v>0</v>
      </c>
      <c r="GR2115" s="77" t="s">
        <v>423</v>
      </c>
      <c r="GS2115" s="77">
        <v>0</v>
      </c>
      <c r="GT2115" s="77">
        <v>0</v>
      </c>
      <c r="GU2115" s="77">
        <v>0</v>
      </c>
      <c r="GV2115" s="77">
        <v>0</v>
      </c>
      <c r="GW2115" s="77">
        <v>0</v>
      </c>
      <c r="GX2115" s="77">
        <v>0</v>
      </c>
      <c r="GY2115" s="77">
        <v>5.5966209081309407E-2</v>
      </c>
      <c r="GZ2115" s="77">
        <v>417.94528556598243</v>
      </c>
    </row>
    <row r="2116" spans="98:208" x14ac:dyDescent="0.25">
      <c r="CT2116" s="77" t="s">
        <v>155</v>
      </c>
      <c r="CU2116" s="77" t="s">
        <v>465</v>
      </c>
      <c r="CV2116" s="77" t="s">
        <v>300</v>
      </c>
      <c r="CW2116" s="77">
        <v>2020</v>
      </c>
      <c r="CX2116" s="77">
        <v>0</v>
      </c>
      <c r="CY2116" s="77">
        <v>0</v>
      </c>
      <c r="CZ2116" s="77">
        <v>0</v>
      </c>
      <c r="DA2116" s="77">
        <v>0</v>
      </c>
      <c r="DB2116" s="77">
        <v>14146.130641334321</v>
      </c>
      <c r="DC2116" s="77">
        <v>222.22942162785881</v>
      </c>
      <c r="DD2116" s="77">
        <v>8585.7228092490386</v>
      </c>
      <c r="DE2116" s="77">
        <v>5338.1784104574244</v>
      </c>
      <c r="DF2116" s="77">
        <v>813.21078921315438</v>
      </c>
      <c r="DG2116" s="77">
        <v>0</v>
      </c>
      <c r="DH2116" s="77">
        <v>0</v>
      </c>
      <c r="DI2116" s="77">
        <v>0</v>
      </c>
      <c r="DJ2116" s="77">
        <v>1.675368033466621E-6</v>
      </c>
      <c r="DL2116" s="77">
        <v>0</v>
      </c>
      <c r="DM2116" s="77">
        <v>1.3624273607178814E-3</v>
      </c>
      <c r="DN2116" s="77">
        <v>1.3624273607178814E-3</v>
      </c>
      <c r="DO2116" s="77">
        <v>0</v>
      </c>
      <c r="DP2116" s="77">
        <v>0</v>
      </c>
      <c r="DQ2116" s="77">
        <v>0</v>
      </c>
      <c r="DR2116" s="77">
        <v>0</v>
      </c>
      <c r="DS2116" s="77">
        <v>0</v>
      </c>
      <c r="DT2116" s="77">
        <v>0</v>
      </c>
      <c r="DU2116" s="77">
        <v>0</v>
      </c>
      <c r="DV2116" s="77">
        <v>0</v>
      </c>
      <c r="DW2116" s="77">
        <v>0</v>
      </c>
      <c r="GE2116" s="77" t="s">
        <v>422</v>
      </c>
      <c r="GF2116" s="77" t="s">
        <v>155</v>
      </c>
      <c r="GG2116" s="77" t="s">
        <v>442</v>
      </c>
      <c r="GH2116" s="77" t="s">
        <v>300</v>
      </c>
      <c r="GI2116" s="77">
        <v>2021</v>
      </c>
      <c r="GJ2116" s="77" t="s">
        <v>305</v>
      </c>
      <c r="GK2116" s="77">
        <v>222.2294216278502</v>
      </c>
      <c r="GL2116" s="77">
        <v>692.62762499999997</v>
      </c>
      <c r="GM2116" s="77">
        <v>2021</v>
      </c>
      <c r="GN2116" s="77" t="s">
        <v>175</v>
      </c>
      <c r="GO2116" s="77">
        <v>0.13250000000000001</v>
      </c>
      <c r="GP2116" s="77">
        <v>3</v>
      </c>
      <c r="GQ2116" s="77">
        <v>0</v>
      </c>
      <c r="GR2116" s="77" t="s">
        <v>423</v>
      </c>
      <c r="GS2116" s="77">
        <v>0.1527377521613833</v>
      </c>
      <c r="GT2116" s="77">
        <v>33.94282232356214</v>
      </c>
      <c r="GU2116" s="77">
        <v>0.1527377521613833</v>
      </c>
      <c r="GV2116" s="77">
        <v>33.94282232356214</v>
      </c>
      <c r="GW2116" s="77">
        <v>0</v>
      </c>
      <c r="GX2116" s="77">
        <v>0</v>
      </c>
      <c r="GY2116" s="77">
        <v>0</v>
      </c>
      <c r="GZ2116" s="77">
        <v>0</v>
      </c>
    </row>
    <row r="2117" spans="98:208" x14ac:dyDescent="0.25">
      <c r="CT2117" s="77" t="s">
        <v>155</v>
      </c>
      <c r="CU2117" s="77" t="s">
        <v>465</v>
      </c>
      <c r="CV2117" s="77" t="s">
        <v>300</v>
      </c>
      <c r="CW2117" s="77">
        <v>2021</v>
      </c>
      <c r="CX2117" s="77">
        <v>0</v>
      </c>
      <c r="CY2117" s="77">
        <v>0</v>
      </c>
      <c r="CZ2117" s="77">
        <v>0</v>
      </c>
      <c r="DA2117" s="77">
        <v>0</v>
      </c>
      <c r="DB2117" s="77">
        <v>14146.130641334321</v>
      </c>
      <c r="DC2117" s="77">
        <v>222.22942162785881</v>
      </c>
      <c r="DD2117" s="77">
        <v>8585.7228092490386</v>
      </c>
      <c r="DE2117" s="77">
        <v>5338.1784104574244</v>
      </c>
      <c r="DF2117" s="77">
        <v>813.21078921315438</v>
      </c>
      <c r="DG2117" s="77">
        <v>813.21078921315438</v>
      </c>
      <c r="DH2117" s="77">
        <v>0</v>
      </c>
      <c r="DI2117" s="77">
        <v>0</v>
      </c>
      <c r="DJ2117" s="77">
        <v>1.675368033466621E-6</v>
      </c>
      <c r="DL2117" s="77">
        <v>0</v>
      </c>
      <c r="DM2117" s="77">
        <v>1.3624273607178814E-3</v>
      </c>
      <c r="DN2117" s="77">
        <v>1.3624273607178814E-3</v>
      </c>
      <c r="DO2117" s="77">
        <v>0</v>
      </c>
      <c r="DP2117" s="77">
        <v>1.3624273607178814E-3</v>
      </c>
      <c r="DQ2117" s="77">
        <v>1.3624273607178814E-3</v>
      </c>
      <c r="DR2117" s="77">
        <v>0</v>
      </c>
      <c r="DS2117" s="77">
        <v>0</v>
      </c>
      <c r="DT2117" s="77">
        <v>0</v>
      </c>
      <c r="DU2117" s="77">
        <v>0</v>
      </c>
      <c r="DV2117" s="77">
        <v>0</v>
      </c>
      <c r="DW2117" s="77">
        <v>0</v>
      </c>
      <c r="GE2117" s="77" t="s">
        <v>425</v>
      </c>
      <c r="GF2117" s="77" t="s">
        <v>155</v>
      </c>
      <c r="GG2117" s="77" t="s">
        <v>442</v>
      </c>
      <c r="GH2117" s="77" t="s">
        <v>300</v>
      </c>
      <c r="GI2117" s="77">
        <v>2021</v>
      </c>
      <c r="GJ2117" s="77" t="s">
        <v>301</v>
      </c>
      <c r="GK2117" s="77">
        <v>8585.7228092487076</v>
      </c>
      <c r="GL2117" s="77">
        <v>692.62762499999997</v>
      </c>
      <c r="GM2117" s="77">
        <v>2021</v>
      </c>
      <c r="GN2117" s="77" t="s">
        <v>175</v>
      </c>
      <c r="GO2117" s="77">
        <v>5.3000000000000005E-2</v>
      </c>
      <c r="GP2117" s="77">
        <v>3</v>
      </c>
      <c r="GQ2117" s="77">
        <v>0</v>
      </c>
      <c r="GR2117" s="77" t="s">
        <v>423</v>
      </c>
      <c r="GS2117" s="77">
        <v>5.5966209081309407E-2</v>
      </c>
      <c r="GT2117" s="77">
        <v>480.5103578565803</v>
      </c>
      <c r="GU2117" s="77">
        <v>5.5966209081309407E-2</v>
      </c>
      <c r="GV2117" s="77">
        <v>480.5103578565803</v>
      </c>
      <c r="GW2117" s="77">
        <v>0</v>
      </c>
      <c r="GX2117" s="77">
        <v>0</v>
      </c>
      <c r="GY2117" s="77">
        <v>0</v>
      </c>
      <c r="GZ2117" s="77">
        <v>0</v>
      </c>
    </row>
    <row r="2118" spans="98:208" x14ac:dyDescent="0.25">
      <c r="CT2118" s="77" t="s">
        <v>155</v>
      </c>
      <c r="CU2118" s="77" t="s">
        <v>465</v>
      </c>
      <c r="CV2118" s="77" t="s">
        <v>300</v>
      </c>
      <c r="CW2118" s="77">
        <v>2022</v>
      </c>
      <c r="CX2118" s="77">
        <v>0</v>
      </c>
      <c r="CY2118" s="77">
        <v>0</v>
      </c>
      <c r="CZ2118" s="77">
        <v>0</v>
      </c>
      <c r="DA2118" s="77">
        <v>0</v>
      </c>
      <c r="DB2118" s="77">
        <v>14146.130641334321</v>
      </c>
      <c r="DC2118" s="77">
        <v>222.22942162785881</v>
      </c>
      <c r="DD2118" s="77">
        <v>8585.7228092490386</v>
      </c>
      <c r="DE2118" s="77">
        <v>5338.1784104574244</v>
      </c>
      <c r="DF2118" s="77">
        <v>813.21078921315438</v>
      </c>
      <c r="DG2118" s="77">
        <v>813.21078921315438</v>
      </c>
      <c r="DH2118" s="77">
        <v>813.21078921315438</v>
      </c>
      <c r="DI2118" s="77">
        <v>0</v>
      </c>
      <c r="DJ2118" s="77">
        <v>1.675368033466621E-6</v>
      </c>
      <c r="DL2118" s="77">
        <v>0</v>
      </c>
      <c r="DM2118" s="77">
        <v>1.3624273607178814E-3</v>
      </c>
      <c r="DN2118" s="77">
        <v>1.3624273607178814E-3</v>
      </c>
      <c r="DO2118" s="77">
        <v>0</v>
      </c>
      <c r="DP2118" s="77">
        <v>1.3624273607178814E-3</v>
      </c>
      <c r="DQ2118" s="77">
        <v>1.3624273607178814E-3</v>
      </c>
      <c r="DR2118" s="77">
        <v>0</v>
      </c>
      <c r="DS2118" s="77">
        <v>1.3624273607178814E-3</v>
      </c>
      <c r="DT2118" s="77">
        <v>1.3624273607178814E-3</v>
      </c>
      <c r="DU2118" s="77">
        <v>0</v>
      </c>
      <c r="DV2118" s="77">
        <v>0</v>
      </c>
      <c r="DW2118" s="77">
        <v>0</v>
      </c>
      <c r="GE2118" s="77" t="s">
        <v>427</v>
      </c>
      <c r="GF2118" s="77" t="s">
        <v>155</v>
      </c>
      <c r="GG2118" s="77" t="s">
        <v>442</v>
      </c>
      <c r="GH2118" s="77" t="s">
        <v>300</v>
      </c>
      <c r="GI2118" s="77">
        <v>2021</v>
      </c>
      <c r="GJ2118" s="77" t="s">
        <v>303</v>
      </c>
      <c r="GK2118" s="77">
        <v>5338.1784104572189</v>
      </c>
      <c r="GL2118" s="77">
        <v>692.62762499999997</v>
      </c>
      <c r="GM2118" s="77">
        <v>2021</v>
      </c>
      <c r="GN2118" s="77" t="s">
        <v>175</v>
      </c>
      <c r="GO2118" s="77">
        <v>5.3000000000000005E-2</v>
      </c>
      <c r="GP2118" s="77">
        <v>3</v>
      </c>
      <c r="GQ2118" s="77">
        <v>0</v>
      </c>
      <c r="GR2118" s="77" t="s">
        <v>423</v>
      </c>
      <c r="GS2118" s="77">
        <v>5.5966209081309407E-2</v>
      </c>
      <c r="GT2118" s="77">
        <v>298.75760903298061</v>
      </c>
      <c r="GU2118" s="77">
        <v>5.5966209081309407E-2</v>
      </c>
      <c r="GV2118" s="77">
        <v>298.75760903298061</v>
      </c>
      <c r="GW2118" s="77">
        <v>0</v>
      </c>
      <c r="GX2118" s="77">
        <v>0</v>
      </c>
      <c r="GY2118" s="77">
        <v>0</v>
      </c>
      <c r="GZ2118" s="77">
        <v>0</v>
      </c>
    </row>
    <row r="2119" spans="98:208" x14ac:dyDescent="0.25">
      <c r="CT2119" s="77" t="s">
        <v>155</v>
      </c>
      <c r="CU2119" s="77" t="s">
        <v>465</v>
      </c>
      <c r="CV2119" s="77" t="s">
        <v>300</v>
      </c>
      <c r="CW2119" s="77">
        <v>2023</v>
      </c>
      <c r="CX2119" s="77">
        <v>0</v>
      </c>
      <c r="CY2119" s="77">
        <v>0</v>
      </c>
      <c r="CZ2119" s="77">
        <v>0</v>
      </c>
      <c r="DA2119" s="77">
        <v>0</v>
      </c>
      <c r="DB2119" s="77">
        <v>14664.637556438491</v>
      </c>
      <c r="DC2119" s="77">
        <v>233.2300768079688</v>
      </c>
      <c r="DD2119" s="77">
        <v>8896.5159934297262</v>
      </c>
      <c r="DE2119" s="77">
        <v>5534.8914862007969</v>
      </c>
      <c r="DF2119" s="77">
        <v>0</v>
      </c>
      <c r="DG2119" s="77">
        <v>843.29420601065021</v>
      </c>
      <c r="DH2119" s="77">
        <v>843.29420601065021</v>
      </c>
      <c r="DI2119" s="77">
        <v>843.29420601065021</v>
      </c>
      <c r="DJ2119" s="77">
        <v>1.675368033466621E-6</v>
      </c>
      <c r="DL2119" s="77">
        <v>0</v>
      </c>
      <c r="DM2119" s="77">
        <v>0</v>
      </c>
      <c r="DN2119" s="77">
        <v>0</v>
      </c>
      <c r="DO2119" s="77">
        <v>0</v>
      </c>
      <c r="DP2119" s="77">
        <v>1.4128281555578586E-3</v>
      </c>
      <c r="DQ2119" s="77">
        <v>1.4128281555578586E-3</v>
      </c>
      <c r="DR2119" s="77">
        <v>0</v>
      </c>
      <c r="DS2119" s="77">
        <v>1.4128281555578586E-3</v>
      </c>
      <c r="DT2119" s="77">
        <v>1.4128281555578586E-3</v>
      </c>
      <c r="DU2119" s="77">
        <v>0</v>
      </c>
      <c r="DV2119" s="77">
        <v>1.4128281555578586E-3</v>
      </c>
      <c r="DW2119" s="77">
        <v>1.4128281555578586E-3</v>
      </c>
      <c r="GE2119" s="77" t="s">
        <v>422</v>
      </c>
      <c r="GF2119" s="77" t="s">
        <v>155</v>
      </c>
      <c r="GG2119" s="77" t="s">
        <v>442</v>
      </c>
      <c r="GH2119" s="77" t="s">
        <v>300</v>
      </c>
      <c r="GI2119" s="77">
        <v>2022</v>
      </c>
      <c r="GJ2119" s="77" t="s">
        <v>305</v>
      </c>
      <c r="GK2119" s="77">
        <v>222.2294216278502</v>
      </c>
      <c r="GL2119" s="77">
        <v>692.62762499999997</v>
      </c>
      <c r="GM2119" s="77">
        <v>2022</v>
      </c>
      <c r="GN2119" s="77" t="s">
        <v>175</v>
      </c>
      <c r="GO2119" s="77">
        <v>0.13250000000000001</v>
      </c>
      <c r="GP2119" s="77">
        <v>3</v>
      </c>
      <c r="GQ2119" s="77">
        <v>0</v>
      </c>
      <c r="GR2119" s="77" t="s">
        <v>423</v>
      </c>
      <c r="GS2119" s="77">
        <v>0.1527377521613833</v>
      </c>
      <c r="GT2119" s="77">
        <v>33.94282232356214</v>
      </c>
      <c r="GU2119" s="77">
        <v>0.1527377521613833</v>
      </c>
      <c r="GV2119" s="77">
        <v>33.94282232356214</v>
      </c>
      <c r="GW2119" s="77">
        <v>0.1527377521613833</v>
      </c>
      <c r="GX2119" s="77">
        <v>33.94282232356214</v>
      </c>
      <c r="GY2119" s="77">
        <v>0</v>
      </c>
      <c r="GZ2119" s="77">
        <v>0</v>
      </c>
    </row>
    <row r="2120" spans="98:208" x14ac:dyDescent="0.25">
      <c r="CT2120" s="77" t="s">
        <v>155</v>
      </c>
      <c r="CU2120" s="77" t="s">
        <v>465</v>
      </c>
      <c r="CV2120" s="77" t="s">
        <v>300</v>
      </c>
      <c r="CW2120" s="77">
        <v>2024</v>
      </c>
      <c r="CX2120" s="77">
        <v>0</v>
      </c>
      <c r="CY2120" s="77">
        <v>0</v>
      </c>
      <c r="CZ2120" s="77">
        <v>0</v>
      </c>
      <c r="DA2120" s="77">
        <v>0</v>
      </c>
      <c r="DB2120" s="77">
        <v>14664.637556438491</v>
      </c>
      <c r="DC2120" s="77">
        <v>233.2300768079688</v>
      </c>
      <c r="DD2120" s="77">
        <v>8896.5159934297262</v>
      </c>
      <c r="DE2120" s="77">
        <v>5534.8914862007969</v>
      </c>
      <c r="DF2120" s="77">
        <v>0</v>
      </c>
      <c r="DG2120" s="77">
        <v>0</v>
      </c>
      <c r="DH2120" s="77">
        <v>843.29420601065021</v>
      </c>
      <c r="DI2120" s="77">
        <v>843.29420601065021</v>
      </c>
      <c r="DJ2120" s="77">
        <v>1.675368033466621E-6</v>
      </c>
      <c r="DL2120" s="77">
        <v>0</v>
      </c>
      <c r="DM2120" s="77">
        <v>0</v>
      </c>
      <c r="DN2120" s="77">
        <v>0</v>
      </c>
      <c r="DO2120" s="77">
        <v>0</v>
      </c>
      <c r="DP2120" s="77">
        <v>0</v>
      </c>
      <c r="DQ2120" s="77">
        <v>0</v>
      </c>
      <c r="DR2120" s="77">
        <v>0</v>
      </c>
      <c r="DS2120" s="77">
        <v>1.4128281555578586E-3</v>
      </c>
      <c r="DT2120" s="77">
        <v>1.4128281555578586E-3</v>
      </c>
      <c r="DU2120" s="77">
        <v>0</v>
      </c>
      <c r="DV2120" s="77">
        <v>1.4128281555578586E-3</v>
      </c>
      <c r="DW2120" s="77">
        <v>1.4128281555578586E-3</v>
      </c>
      <c r="GE2120" s="77" t="s">
        <v>425</v>
      </c>
      <c r="GF2120" s="77" t="s">
        <v>155</v>
      </c>
      <c r="GG2120" s="77" t="s">
        <v>442</v>
      </c>
      <c r="GH2120" s="77" t="s">
        <v>300</v>
      </c>
      <c r="GI2120" s="77">
        <v>2022</v>
      </c>
      <c r="GJ2120" s="77" t="s">
        <v>301</v>
      </c>
      <c r="GK2120" s="77">
        <v>8585.7228092487076</v>
      </c>
      <c r="GL2120" s="77">
        <v>692.62762499999997</v>
      </c>
      <c r="GM2120" s="77">
        <v>2022</v>
      </c>
      <c r="GN2120" s="77" t="s">
        <v>175</v>
      </c>
      <c r="GO2120" s="77">
        <v>5.3000000000000005E-2</v>
      </c>
      <c r="GP2120" s="77">
        <v>3</v>
      </c>
      <c r="GQ2120" s="77">
        <v>0</v>
      </c>
      <c r="GR2120" s="77" t="s">
        <v>423</v>
      </c>
      <c r="GS2120" s="77">
        <v>5.5966209081309407E-2</v>
      </c>
      <c r="GT2120" s="77">
        <v>480.5103578565803</v>
      </c>
      <c r="GU2120" s="77">
        <v>5.5966209081309407E-2</v>
      </c>
      <c r="GV2120" s="77">
        <v>480.5103578565803</v>
      </c>
      <c r="GW2120" s="77">
        <v>5.5966209081309407E-2</v>
      </c>
      <c r="GX2120" s="77">
        <v>480.5103578565803</v>
      </c>
      <c r="GY2120" s="77">
        <v>0</v>
      </c>
      <c r="GZ2120" s="77">
        <v>0</v>
      </c>
    </row>
    <row r="2121" spans="98:208" x14ac:dyDescent="0.25">
      <c r="CT2121" s="77" t="s">
        <v>155</v>
      </c>
      <c r="CU2121" s="77" t="s">
        <v>465</v>
      </c>
      <c r="CV2121" s="77" t="s">
        <v>300</v>
      </c>
      <c r="CW2121" s="77">
        <v>2025</v>
      </c>
      <c r="CX2121" s="77">
        <v>0</v>
      </c>
      <c r="CY2121" s="77">
        <v>0</v>
      </c>
      <c r="CZ2121" s="77">
        <v>0</v>
      </c>
      <c r="DA2121" s="77">
        <v>0</v>
      </c>
      <c r="DB2121" s="77">
        <v>14664.637556438491</v>
      </c>
      <c r="DC2121" s="77">
        <v>233.2300768079688</v>
      </c>
      <c r="DD2121" s="77">
        <v>8896.5159934297262</v>
      </c>
      <c r="DE2121" s="77">
        <v>5534.8914862007969</v>
      </c>
      <c r="DF2121" s="77">
        <v>0</v>
      </c>
      <c r="DG2121" s="77">
        <v>0</v>
      </c>
      <c r="DH2121" s="77">
        <v>0</v>
      </c>
      <c r="DI2121" s="77">
        <v>843.29420601065021</v>
      </c>
      <c r="DJ2121" s="77">
        <v>1.675368033466621E-6</v>
      </c>
      <c r="DL2121" s="77">
        <v>0</v>
      </c>
      <c r="DM2121" s="77">
        <v>0</v>
      </c>
      <c r="DN2121" s="77">
        <v>0</v>
      </c>
      <c r="DO2121" s="77">
        <v>0</v>
      </c>
      <c r="DP2121" s="77">
        <v>0</v>
      </c>
      <c r="DQ2121" s="77">
        <v>0</v>
      </c>
      <c r="DR2121" s="77">
        <v>0</v>
      </c>
      <c r="DS2121" s="77">
        <v>0</v>
      </c>
      <c r="DT2121" s="77">
        <v>0</v>
      </c>
      <c r="DU2121" s="77">
        <v>0</v>
      </c>
      <c r="DV2121" s="77">
        <v>1.4128281555578586E-3</v>
      </c>
      <c r="DW2121" s="77">
        <v>1.4128281555578586E-3</v>
      </c>
      <c r="GE2121" s="77" t="s">
        <v>427</v>
      </c>
      <c r="GF2121" s="77" t="s">
        <v>155</v>
      </c>
      <c r="GG2121" s="77" t="s">
        <v>442</v>
      </c>
      <c r="GH2121" s="77" t="s">
        <v>300</v>
      </c>
      <c r="GI2121" s="77">
        <v>2022</v>
      </c>
      <c r="GJ2121" s="77" t="s">
        <v>303</v>
      </c>
      <c r="GK2121" s="77">
        <v>5338.1784104572189</v>
      </c>
      <c r="GL2121" s="77">
        <v>692.62762499999997</v>
      </c>
      <c r="GM2121" s="77">
        <v>2022</v>
      </c>
      <c r="GN2121" s="77" t="s">
        <v>175</v>
      </c>
      <c r="GO2121" s="77">
        <v>5.3000000000000005E-2</v>
      </c>
      <c r="GP2121" s="77">
        <v>3</v>
      </c>
      <c r="GQ2121" s="77">
        <v>0</v>
      </c>
      <c r="GR2121" s="77" t="s">
        <v>423</v>
      </c>
      <c r="GS2121" s="77">
        <v>5.5966209081309407E-2</v>
      </c>
      <c r="GT2121" s="77">
        <v>298.75760903298061</v>
      </c>
      <c r="GU2121" s="77">
        <v>5.5966209081309407E-2</v>
      </c>
      <c r="GV2121" s="77">
        <v>298.75760903298061</v>
      </c>
      <c r="GW2121" s="77">
        <v>5.5966209081309407E-2</v>
      </c>
      <c r="GX2121" s="77">
        <v>298.75760903298061</v>
      </c>
      <c r="GY2121" s="77">
        <v>0</v>
      </c>
      <c r="GZ2121" s="77">
        <v>0</v>
      </c>
    </row>
    <row r="2122" spans="98:208" x14ac:dyDescent="0.25">
      <c r="CT2122" s="77" t="s">
        <v>155</v>
      </c>
      <c r="CU2122" s="77" t="s">
        <v>465</v>
      </c>
      <c r="CV2122" s="77" t="s">
        <v>432</v>
      </c>
      <c r="CW2122" s="77">
        <v>2020</v>
      </c>
      <c r="CX2122" s="77">
        <v>0</v>
      </c>
      <c r="CY2122" s="77">
        <v>0</v>
      </c>
      <c r="CZ2122" s="77">
        <v>0</v>
      </c>
      <c r="DA2122" s="77">
        <v>0</v>
      </c>
      <c r="DB2122" s="77">
        <v>8807.9522308761425</v>
      </c>
      <c r="DC2122" s="77">
        <v>222.22942162783971</v>
      </c>
      <c r="DD2122" s="77">
        <v>8585.7228092483019</v>
      </c>
      <c r="DE2122" s="77">
        <v>0</v>
      </c>
      <c r="DF2122" s="77">
        <v>514.45318018011812</v>
      </c>
      <c r="DG2122" s="77">
        <v>0</v>
      </c>
      <c r="DH2122" s="77">
        <v>0</v>
      </c>
      <c r="DI2122" s="77">
        <v>0</v>
      </c>
      <c r="DJ2122" s="77">
        <v>2.243116256470522E-6</v>
      </c>
      <c r="DL2122" s="77">
        <v>0</v>
      </c>
      <c r="DM2122" s="77">
        <v>1.1539782916549816E-3</v>
      </c>
      <c r="DN2122" s="77">
        <v>1.1539782916549816E-3</v>
      </c>
      <c r="DO2122" s="77">
        <v>0</v>
      </c>
      <c r="DP2122" s="77">
        <v>0</v>
      </c>
      <c r="DQ2122" s="77">
        <v>0</v>
      </c>
      <c r="DR2122" s="77">
        <v>0</v>
      </c>
      <c r="DS2122" s="77">
        <v>0</v>
      </c>
      <c r="DT2122" s="77">
        <v>0</v>
      </c>
      <c r="DU2122" s="77">
        <v>0</v>
      </c>
      <c r="DV2122" s="77">
        <v>0</v>
      </c>
      <c r="DW2122" s="77">
        <v>0</v>
      </c>
      <c r="GE2122" s="77" t="s">
        <v>422</v>
      </c>
      <c r="GF2122" s="77" t="s">
        <v>155</v>
      </c>
      <c r="GG2122" s="77" t="s">
        <v>442</v>
      </c>
      <c r="GH2122" s="77" t="s">
        <v>300</v>
      </c>
      <c r="GI2122" s="77">
        <v>2023</v>
      </c>
      <c r="GJ2122" s="77" t="s">
        <v>305</v>
      </c>
      <c r="GK2122" s="77">
        <v>233.2300768079599</v>
      </c>
      <c r="GL2122" s="77">
        <v>692.62762499999997</v>
      </c>
      <c r="GM2122" s="77">
        <v>2023</v>
      </c>
      <c r="GN2122" s="77" t="s">
        <v>175</v>
      </c>
      <c r="GO2122" s="77">
        <v>0.13250000000000001</v>
      </c>
      <c r="GP2122" s="77">
        <v>3</v>
      </c>
      <c r="GQ2122" s="77">
        <v>0</v>
      </c>
      <c r="GR2122" s="77" t="s">
        <v>423</v>
      </c>
      <c r="GS2122" s="77">
        <v>0</v>
      </c>
      <c r="GT2122" s="77">
        <v>0</v>
      </c>
      <c r="GU2122" s="77">
        <v>0.1527377521613833</v>
      </c>
      <c r="GV2122" s="77">
        <v>35.623037668074574</v>
      </c>
      <c r="GW2122" s="77">
        <v>0.1527377521613833</v>
      </c>
      <c r="GX2122" s="77">
        <v>35.623037668074574</v>
      </c>
      <c r="GY2122" s="77">
        <v>0.1527377521613833</v>
      </c>
      <c r="GZ2122" s="77">
        <v>35.623037668074574</v>
      </c>
    </row>
    <row r="2123" spans="98:208" x14ac:dyDescent="0.25">
      <c r="CT2123" s="77" t="s">
        <v>155</v>
      </c>
      <c r="CU2123" s="77" t="s">
        <v>465</v>
      </c>
      <c r="CV2123" s="77" t="s">
        <v>432</v>
      </c>
      <c r="CW2123" s="77">
        <v>2021</v>
      </c>
      <c r="CX2123" s="77">
        <v>0</v>
      </c>
      <c r="CY2123" s="77">
        <v>0</v>
      </c>
      <c r="CZ2123" s="77">
        <v>0</v>
      </c>
      <c r="DA2123" s="77">
        <v>0</v>
      </c>
      <c r="DB2123" s="77">
        <v>8807.9522308761425</v>
      </c>
      <c r="DC2123" s="77">
        <v>222.22942162783971</v>
      </c>
      <c r="DD2123" s="77">
        <v>8585.7228092483019</v>
      </c>
      <c r="DE2123" s="77">
        <v>0</v>
      </c>
      <c r="DF2123" s="77">
        <v>514.45318018011812</v>
      </c>
      <c r="DG2123" s="77">
        <v>514.45318018011812</v>
      </c>
      <c r="DH2123" s="77">
        <v>0</v>
      </c>
      <c r="DI2123" s="77">
        <v>0</v>
      </c>
      <c r="DJ2123" s="77">
        <v>2.243116256470522E-6</v>
      </c>
      <c r="DL2123" s="77">
        <v>0</v>
      </c>
      <c r="DM2123" s="77">
        <v>1.1539782916549816E-3</v>
      </c>
      <c r="DN2123" s="77">
        <v>1.1539782916549816E-3</v>
      </c>
      <c r="DO2123" s="77">
        <v>0</v>
      </c>
      <c r="DP2123" s="77">
        <v>1.1539782916549816E-3</v>
      </c>
      <c r="DQ2123" s="77">
        <v>1.1539782916549816E-3</v>
      </c>
      <c r="DR2123" s="77">
        <v>0</v>
      </c>
      <c r="DS2123" s="77">
        <v>0</v>
      </c>
      <c r="DT2123" s="77">
        <v>0</v>
      </c>
      <c r="DU2123" s="77">
        <v>0</v>
      </c>
      <c r="DV2123" s="77">
        <v>0</v>
      </c>
      <c r="DW2123" s="77">
        <v>0</v>
      </c>
      <c r="GE2123" s="77" t="s">
        <v>425</v>
      </c>
      <c r="GF2123" s="77" t="s">
        <v>155</v>
      </c>
      <c r="GG2123" s="77" t="s">
        <v>442</v>
      </c>
      <c r="GH2123" s="77" t="s">
        <v>300</v>
      </c>
      <c r="GI2123" s="77">
        <v>2023</v>
      </c>
      <c r="GJ2123" s="77" t="s">
        <v>301</v>
      </c>
      <c r="GK2123" s="77">
        <v>8896.5159934293843</v>
      </c>
      <c r="GL2123" s="77">
        <v>692.62762499999997</v>
      </c>
      <c r="GM2123" s="77">
        <v>2023</v>
      </c>
      <c r="GN2123" s="77" t="s">
        <v>175</v>
      </c>
      <c r="GO2123" s="77">
        <v>5.3000000000000005E-2</v>
      </c>
      <c r="GP2123" s="77">
        <v>3</v>
      </c>
      <c r="GQ2123" s="77">
        <v>0</v>
      </c>
      <c r="GR2123" s="77" t="s">
        <v>423</v>
      </c>
      <c r="GS2123" s="77">
        <v>0</v>
      </c>
      <c r="GT2123" s="77">
        <v>0</v>
      </c>
      <c r="GU2123" s="77">
        <v>5.5966209081309407E-2</v>
      </c>
      <c r="GV2123" s="77">
        <v>497.90427418348196</v>
      </c>
      <c r="GW2123" s="77">
        <v>5.5966209081309407E-2</v>
      </c>
      <c r="GX2123" s="77">
        <v>497.90427418348196</v>
      </c>
      <c r="GY2123" s="77">
        <v>5.5966209081309407E-2</v>
      </c>
      <c r="GZ2123" s="77">
        <v>497.90427418348196</v>
      </c>
    </row>
    <row r="2124" spans="98:208" x14ac:dyDescent="0.25">
      <c r="CT2124" s="77" t="s">
        <v>155</v>
      </c>
      <c r="CU2124" s="77" t="s">
        <v>465</v>
      </c>
      <c r="CV2124" s="77" t="s">
        <v>432</v>
      </c>
      <c r="CW2124" s="77">
        <v>2022</v>
      </c>
      <c r="CX2124" s="77">
        <v>0</v>
      </c>
      <c r="CY2124" s="77">
        <v>0</v>
      </c>
      <c r="CZ2124" s="77">
        <v>0</v>
      </c>
      <c r="DA2124" s="77">
        <v>0</v>
      </c>
      <c r="DB2124" s="77">
        <v>8807.9522308761425</v>
      </c>
      <c r="DC2124" s="77">
        <v>222.22942162783971</v>
      </c>
      <c r="DD2124" s="77">
        <v>8585.7228092483019</v>
      </c>
      <c r="DE2124" s="77">
        <v>0</v>
      </c>
      <c r="DF2124" s="77">
        <v>514.45318018011812</v>
      </c>
      <c r="DG2124" s="77">
        <v>514.45318018011812</v>
      </c>
      <c r="DH2124" s="77">
        <v>514.45318018011812</v>
      </c>
      <c r="DI2124" s="77">
        <v>0</v>
      </c>
      <c r="DJ2124" s="77">
        <v>2.243116256470522E-6</v>
      </c>
      <c r="DL2124" s="77">
        <v>0</v>
      </c>
      <c r="DM2124" s="77">
        <v>1.1539782916549816E-3</v>
      </c>
      <c r="DN2124" s="77">
        <v>1.1539782916549816E-3</v>
      </c>
      <c r="DO2124" s="77">
        <v>0</v>
      </c>
      <c r="DP2124" s="77">
        <v>1.1539782916549816E-3</v>
      </c>
      <c r="DQ2124" s="77">
        <v>1.1539782916549816E-3</v>
      </c>
      <c r="DR2124" s="77">
        <v>0</v>
      </c>
      <c r="DS2124" s="77">
        <v>1.1539782916549816E-3</v>
      </c>
      <c r="DT2124" s="77">
        <v>1.1539782916549816E-3</v>
      </c>
      <c r="DU2124" s="77">
        <v>0</v>
      </c>
      <c r="DV2124" s="77">
        <v>0</v>
      </c>
      <c r="DW2124" s="77">
        <v>0</v>
      </c>
      <c r="GE2124" s="77" t="s">
        <v>427</v>
      </c>
      <c r="GF2124" s="77" t="s">
        <v>155</v>
      </c>
      <c r="GG2124" s="77" t="s">
        <v>442</v>
      </c>
      <c r="GH2124" s="77" t="s">
        <v>300</v>
      </c>
      <c r="GI2124" s="77">
        <v>2023</v>
      </c>
      <c r="GJ2124" s="77" t="s">
        <v>303</v>
      </c>
      <c r="GK2124" s="77">
        <v>5534.891486200584</v>
      </c>
      <c r="GL2124" s="77">
        <v>692.62762499999997</v>
      </c>
      <c r="GM2124" s="77">
        <v>2023</v>
      </c>
      <c r="GN2124" s="77" t="s">
        <v>175</v>
      </c>
      <c r="GO2124" s="77">
        <v>5.3000000000000005E-2</v>
      </c>
      <c r="GP2124" s="77">
        <v>3</v>
      </c>
      <c r="GQ2124" s="77">
        <v>0</v>
      </c>
      <c r="GR2124" s="77" t="s">
        <v>423</v>
      </c>
      <c r="GS2124" s="77">
        <v>0</v>
      </c>
      <c r="GT2124" s="77">
        <v>0</v>
      </c>
      <c r="GU2124" s="77">
        <v>5.5966209081309407E-2</v>
      </c>
      <c r="GV2124" s="77">
        <v>309.76689415906122</v>
      </c>
      <c r="GW2124" s="77">
        <v>5.5966209081309407E-2</v>
      </c>
      <c r="GX2124" s="77">
        <v>309.76689415906122</v>
      </c>
      <c r="GY2124" s="77">
        <v>5.5966209081309407E-2</v>
      </c>
      <c r="GZ2124" s="77">
        <v>309.76689415906122</v>
      </c>
    </row>
    <row r="2125" spans="98:208" x14ac:dyDescent="0.25">
      <c r="CT2125" s="77" t="s">
        <v>155</v>
      </c>
      <c r="CU2125" s="77" t="s">
        <v>465</v>
      </c>
      <c r="CV2125" s="77" t="s">
        <v>432</v>
      </c>
      <c r="CW2125" s="77">
        <v>2023</v>
      </c>
      <c r="CX2125" s="77">
        <v>0</v>
      </c>
      <c r="CY2125" s="77">
        <v>0</v>
      </c>
      <c r="CZ2125" s="77">
        <v>0</v>
      </c>
      <c r="DA2125" s="77">
        <v>0</v>
      </c>
      <c r="DB2125" s="77">
        <v>9129.7460702369117</v>
      </c>
      <c r="DC2125" s="77">
        <v>233.23007680794879</v>
      </c>
      <c r="DD2125" s="77">
        <v>8896.5159934289641</v>
      </c>
      <c r="DE2125" s="77">
        <v>0</v>
      </c>
      <c r="DF2125" s="77">
        <v>0</v>
      </c>
      <c r="DG2125" s="77">
        <v>533.52731185153141</v>
      </c>
      <c r="DH2125" s="77">
        <v>533.52731185153141</v>
      </c>
      <c r="DI2125" s="77">
        <v>533.52731185153141</v>
      </c>
      <c r="DJ2125" s="77">
        <v>2.243116256470522E-6</v>
      </c>
      <c r="DL2125" s="77">
        <v>0</v>
      </c>
      <c r="DM2125" s="77">
        <v>0</v>
      </c>
      <c r="DN2125" s="77">
        <v>0</v>
      </c>
      <c r="DO2125" s="77">
        <v>0</v>
      </c>
      <c r="DP2125" s="77">
        <v>1.196763786485188E-3</v>
      </c>
      <c r="DQ2125" s="77">
        <v>1.196763786485188E-3</v>
      </c>
      <c r="DR2125" s="77">
        <v>0</v>
      </c>
      <c r="DS2125" s="77">
        <v>1.196763786485188E-3</v>
      </c>
      <c r="DT2125" s="77">
        <v>1.196763786485188E-3</v>
      </c>
      <c r="DU2125" s="77">
        <v>0</v>
      </c>
      <c r="DV2125" s="77">
        <v>1.196763786485188E-3</v>
      </c>
      <c r="DW2125" s="77">
        <v>1.196763786485188E-3</v>
      </c>
      <c r="GE2125" s="77" t="s">
        <v>422</v>
      </c>
      <c r="GF2125" s="77" t="s">
        <v>155</v>
      </c>
      <c r="GG2125" s="77" t="s">
        <v>442</v>
      </c>
      <c r="GH2125" s="77" t="s">
        <v>300</v>
      </c>
      <c r="GI2125" s="77">
        <v>2024</v>
      </c>
      <c r="GJ2125" s="77" t="s">
        <v>305</v>
      </c>
      <c r="GK2125" s="77">
        <v>233.2300768079599</v>
      </c>
      <c r="GL2125" s="77">
        <v>692.62762499999997</v>
      </c>
      <c r="GM2125" s="77">
        <v>2024</v>
      </c>
      <c r="GN2125" s="77" t="s">
        <v>175</v>
      </c>
      <c r="GO2125" s="77">
        <v>0.13250000000000001</v>
      </c>
      <c r="GP2125" s="77">
        <v>3</v>
      </c>
      <c r="GQ2125" s="77">
        <v>0</v>
      </c>
      <c r="GR2125" s="77" t="s">
        <v>423</v>
      </c>
      <c r="GS2125" s="77">
        <v>0</v>
      </c>
      <c r="GT2125" s="77">
        <v>0</v>
      </c>
      <c r="GU2125" s="77">
        <v>0</v>
      </c>
      <c r="GV2125" s="77">
        <v>0</v>
      </c>
      <c r="GW2125" s="77">
        <v>0.1527377521613833</v>
      </c>
      <c r="GX2125" s="77">
        <v>35.623037668074574</v>
      </c>
      <c r="GY2125" s="77">
        <v>0.1527377521613833</v>
      </c>
      <c r="GZ2125" s="77">
        <v>35.623037668074574</v>
      </c>
    </row>
    <row r="2126" spans="98:208" x14ac:dyDescent="0.25">
      <c r="CT2126" s="77" t="s">
        <v>155</v>
      </c>
      <c r="CU2126" s="77" t="s">
        <v>465</v>
      </c>
      <c r="CV2126" s="77" t="s">
        <v>432</v>
      </c>
      <c r="CW2126" s="77">
        <v>2024</v>
      </c>
      <c r="CX2126" s="77">
        <v>0</v>
      </c>
      <c r="CY2126" s="77">
        <v>0</v>
      </c>
      <c r="CZ2126" s="77">
        <v>0</v>
      </c>
      <c r="DA2126" s="77">
        <v>0</v>
      </c>
      <c r="DB2126" s="77">
        <v>9129.7460702369117</v>
      </c>
      <c r="DC2126" s="77">
        <v>233.23007680794879</v>
      </c>
      <c r="DD2126" s="77">
        <v>8896.5159934289641</v>
      </c>
      <c r="DE2126" s="77">
        <v>0</v>
      </c>
      <c r="DF2126" s="77">
        <v>0</v>
      </c>
      <c r="DG2126" s="77">
        <v>0</v>
      </c>
      <c r="DH2126" s="77">
        <v>533.52731185153141</v>
      </c>
      <c r="DI2126" s="77">
        <v>533.52731185153141</v>
      </c>
      <c r="DJ2126" s="77">
        <v>2.243116256470522E-6</v>
      </c>
      <c r="DL2126" s="77">
        <v>0</v>
      </c>
      <c r="DM2126" s="77">
        <v>0</v>
      </c>
      <c r="DN2126" s="77">
        <v>0</v>
      </c>
      <c r="DO2126" s="77">
        <v>0</v>
      </c>
      <c r="DP2126" s="77">
        <v>0</v>
      </c>
      <c r="DQ2126" s="77">
        <v>0</v>
      </c>
      <c r="DR2126" s="77">
        <v>0</v>
      </c>
      <c r="DS2126" s="77">
        <v>1.196763786485188E-3</v>
      </c>
      <c r="DT2126" s="77">
        <v>1.196763786485188E-3</v>
      </c>
      <c r="DU2126" s="77">
        <v>0</v>
      </c>
      <c r="DV2126" s="77">
        <v>1.196763786485188E-3</v>
      </c>
      <c r="DW2126" s="77">
        <v>1.196763786485188E-3</v>
      </c>
      <c r="GE2126" s="77" t="s">
        <v>425</v>
      </c>
      <c r="GF2126" s="77" t="s">
        <v>155</v>
      </c>
      <c r="GG2126" s="77" t="s">
        <v>442</v>
      </c>
      <c r="GH2126" s="77" t="s">
        <v>300</v>
      </c>
      <c r="GI2126" s="77">
        <v>2024</v>
      </c>
      <c r="GJ2126" s="77" t="s">
        <v>301</v>
      </c>
      <c r="GK2126" s="77">
        <v>8896.5159934293843</v>
      </c>
      <c r="GL2126" s="77">
        <v>692.62762499999997</v>
      </c>
      <c r="GM2126" s="77">
        <v>2024</v>
      </c>
      <c r="GN2126" s="77" t="s">
        <v>175</v>
      </c>
      <c r="GO2126" s="77">
        <v>5.3000000000000005E-2</v>
      </c>
      <c r="GP2126" s="77">
        <v>3</v>
      </c>
      <c r="GQ2126" s="77">
        <v>0</v>
      </c>
      <c r="GR2126" s="77" t="s">
        <v>423</v>
      </c>
      <c r="GS2126" s="77">
        <v>0</v>
      </c>
      <c r="GT2126" s="77">
        <v>0</v>
      </c>
      <c r="GU2126" s="77">
        <v>0</v>
      </c>
      <c r="GV2126" s="77">
        <v>0</v>
      </c>
      <c r="GW2126" s="77">
        <v>5.5966209081309407E-2</v>
      </c>
      <c r="GX2126" s="77">
        <v>497.90427418348196</v>
      </c>
      <c r="GY2126" s="77">
        <v>5.5966209081309407E-2</v>
      </c>
      <c r="GZ2126" s="77">
        <v>497.90427418348196</v>
      </c>
    </row>
    <row r="2127" spans="98:208" x14ac:dyDescent="0.25">
      <c r="CT2127" s="77" t="s">
        <v>155</v>
      </c>
      <c r="CU2127" s="77" t="s">
        <v>465</v>
      </c>
      <c r="CV2127" s="77" t="s">
        <v>432</v>
      </c>
      <c r="CW2127" s="77">
        <v>2025</v>
      </c>
      <c r="CX2127" s="77">
        <v>0</v>
      </c>
      <c r="CY2127" s="77">
        <v>0</v>
      </c>
      <c r="CZ2127" s="77">
        <v>0</v>
      </c>
      <c r="DA2127" s="77">
        <v>0</v>
      </c>
      <c r="DB2127" s="77">
        <v>9129.7460702369117</v>
      </c>
      <c r="DC2127" s="77">
        <v>233.23007680794879</v>
      </c>
      <c r="DD2127" s="77">
        <v>8896.5159934289641</v>
      </c>
      <c r="DE2127" s="77">
        <v>0</v>
      </c>
      <c r="DF2127" s="77">
        <v>0</v>
      </c>
      <c r="DG2127" s="77">
        <v>0</v>
      </c>
      <c r="DH2127" s="77">
        <v>0</v>
      </c>
      <c r="DI2127" s="77">
        <v>533.52731185153141</v>
      </c>
      <c r="DJ2127" s="77">
        <v>2.243116256470522E-6</v>
      </c>
      <c r="DL2127" s="77">
        <v>0</v>
      </c>
      <c r="DM2127" s="77">
        <v>0</v>
      </c>
      <c r="DN2127" s="77">
        <v>0</v>
      </c>
      <c r="DO2127" s="77">
        <v>0</v>
      </c>
      <c r="DP2127" s="77">
        <v>0</v>
      </c>
      <c r="DQ2127" s="77">
        <v>0</v>
      </c>
      <c r="DR2127" s="77">
        <v>0</v>
      </c>
      <c r="DS2127" s="77">
        <v>0</v>
      </c>
      <c r="DT2127" s="77">
        <v>0</v>
      </c>
      <c r="DU2127" s="77">
        <v>0</v>
      </c>
      <c r="DV2127" s="77">
        <v>1.196763786485188E-3</v>
      </c>
      <c r="DW2127" s="77">
        <v>1.196763786485188E-3</v>
      </c>
      <c r="GE2127" s="77" t="s">
        <v>427</v>
      </c>
      <c r="GF2127" s="77" t="s">
        <v>155</v>
      </c>
      <c r="GG2127" s="77" t="s">
        <v>442</v>
      </c>
      <c r="GH2127" s="77" t="s">
        <v>300</v>
      </c>
      <c r="GI2127" s="77">
        <v>2024</v>
      </c>
      <c r="GJ2127" s="77" t="s">
        <v>303</v>
      </c>
      <c r="GK2127" s="77">
        <v>5534.891486200584</v>
      </c>
      <c r="GL2127" s="77">
        <v>692.62762499999997</v>
      </c>
      <c r="GM2127" s="77">
        <v>2024</v>
      </c>
      <c r="GN2127" s="77" t="s">
        <v>175</v>
      </c>
      <c r="GO2127" s="77">
        <v>5.3000000000000005E-2</v>
      </c>
      <c r="GP2127" s="77">
        <v>3</v>
      </c>
      <c r="GQ2127" s="77">
        <v>0</v>
      </c>
      <c r="GR2127" s="77" t="s">
        <v>423</v>
      </c>
      <c r="GS2127" s="77">
        <v>0</v>
      </c>
      <c r="GT2127" s="77">
        <v>0</v>
      </c>
      <c r="GU2127" s="77">
        <v>0</v>
      </c>
      <c r="GV2127" s="77">
        <v>0</v>
      </c>
      <c r="GW2127" s="77">
        <v>5.5966209081309407E-2</v>
      </c>
      <c r="GX2127" s="77">
        <v>309.76689415906122</v>
      </c>
      <c r="GY2127" s="77">
        <v>5.5966209081309407E-2</v>
      </c>
      <c r="GZ2127" s="77">
        <v>309.76689415906122</v>
      </c>
    </row>
    <row r="2128" spans="98:208" x14ac:dyDescent="0.25">
      <c r="CT2128" s="77" t="s">
        <v>155</v>
      </c>
      <c r="CU2128" s="77" t="s">
        <v>465</v>
      </c>
      <c r="CV2128" s="77" t="s">
        <v>439</v>
      </c>
      <c r="CW2128" s="77">
        <v>2020</v>
      </c>
      <c r="CX2128" s="77">
        <v>0</v>
      </c>
      <c r="CY2128" s="77">
        <v>0</v>
      </c>
      <c r="CZ2128" s="77">
        <v>0</v>
      </c>
      <c r="DA2128" s="77">
        <v>0</v>
      </c>
      <c r="DB2128" s="77">
        <v>5.2405583313015782</v>
      </c>
      <c r="DC2128" s="77">
        <v>0.69641821681222982</v>
      </c>
      <c r="DD2128" s="77">
        <v>2.9419641522810358</v>
      </c>
      <c r="DE2128" s="77">
        <v>1.6021759622082949</v>
      </c>
      <c r="DF2128" s="77">
        <v>0.36068764874241399</v>
      </c>
      <c r="DG2128" s="77">
        <v>0</v>
      </c>
      <c r="DH2128" s="77">
        <v>0</v>
      </c>
      <c r="DI2128" s="77">
        <v>0</v>
      </c>
      <c r="DJ2128" s="77">
        <v>2.5033828043216381E-5</v>
      </c>
      <c r="DL2128" s="77">
        <v>0</v>
      </c>
      <c r="DM2128" s="77">
        <v>9.0293925759296222E-6</v>
      </c>
      <c r="DN2128" s="77">
        <v>9.0293925759296222E-6</v>
      </c>
      <c r="DO2128" s="77">
        <v>0</v>
      </c>
      <c r="DP2128" s="77">
        <v>0</v>
      </c>
      <c r="DQ2128" s="77">
        <v>0</v>
      </c>
      <c r="DR2128" s="77">
        <v>0</v>
      </c>
      <c r="DS2128" s="77">
        <v>0</v>
      </c>
      <c r="DT2128" s="77">
        <v>0</v>
      </c>
      <c r="DU2128" s="77">
        <v>0</v>
      </c>
      <c r="DV2128" s="77">
        <v>0</v>
      </c>
      <c r="DW2128" s="77">
        <v>0</v>
      </c>
      <c r="GE2128" s="77" t="s">
        <v>422</v>
      </c>
      <c r="GF2128" s="77" t="s">
        <v>155</v>
      </c>
      <c r="GG2128" s="77" t="s">
        <v>442</v>
      </c>
      <c r="GH2128" s="77" t="s">
        <v>300</v>
      </c>
      <c r="GI2128" s="77">
        <v>2025</v>
      </c>
      <c r="GJ2128" s="77" t="s">
        <v>305</v>
      </c>
      <c r="GK2128" s="77">
        <v>233.2300768079599</v>
      </c>
      <c r="GL2128" s="77">
        <v>692.62762499999997</v>
      </c>
      <c r="GM2128" s="77">
        <v>2025</v>
      </c>
      <c r="GN2128" s="77" t="s">
        <v>175</v>
      </c>
      <c r="GO2128" s="77">
        <v>0.13250000000000001</v>
      </c>
      <c r="GP2128" s="77">
        <v>3</v>
      </c>
      <c r="GQ2128" s="77">
        <v>0</v>
      </c>
      <c r="GR2128" s="77" t="s">
        <v>423</v>
      </c>
      <c r="GS2128" s="77">
        <v>0</v>
      </c>
      <c r="GT2128" s="77">
        <v>0</v>
      </c>
      <c r="GU2128" s="77">
        <v>0</v>
      </c>
      <c r="GV2128" s="77">
        <v>0</v>
      </c>
      <c r="GW2128" s="77">
        <v>0</v>
      </c>
      <c r="GX2128" s="77">
        <v>0</v>
      </c>
      <c r="GY2128" s="77">
        <v>0.1527377521613833</v>
      </c>
      <c r="GZ2128" s="77">
        <v>35.623037668074574</v>
      </c>
    </row>
    <row r="2129" spans="98:208" x14ac:dyDescent="0.25">
      <c r="CT2129" s="77" t="s">
        <v>155</v>
      </c>
      <c r="CU2129" s="77" t="s">
        <v>465</v>
      </c>
      <c r="CV2129" s="77" t="s">
        <v>439</v>
      </c>
      <c r="CW2129" s="77">
        <v>2021</v>
      </c>
      <c r="CX2129" s="77">
        <v>0</v>
      </c>
      <c r="CY2129" s="77">
        <v>0</v>
      </c>
      <c r="CZ2129" s="77">
        <v>0</v>
      </c>
      <c r="DA2129" s="77">
        <v>0</v>
      </c>
      <c r="DB2129" s="77">
        <v>5.2405583313015782</v>
      </c>
      <c r="DC2129" s="77">
        <v>0.69641821681222982</v>
      </c>
      <c r="DD2129" s="77">
        <v>2.9419641522810358</v>
      </c>
      <c r="DE2129" s="77">
        <v>1.6021759622082949</v>
      </c>
      <c r="DF2129" s="77">
        <v>0.36068764874241399</v>
      </c>
      <c r="DG2129" s="77">
        <v>0.36068764874241399</v>
      </c>
      <c r="DH2129" s="77">
        <v>0</v>
      </c>
      <c r="DI2129" s="77">
        <v>0</v>
      </c>
      <c r="DJ2129" s="77">
        <v>2.5033828043216381E-5</v>
      </c>
      <c r="DL2129" s="77">
        <v>0</v>
      </c>
      <c r="DM2129" s="77">
        <v>9.0293925759296222E-6</v>
      </c>
      <c r="DN2129" s="77">
        <v>9.0293925759296222E-6</v>
      </c>
      <c r="DO2129" s="77">
        <v>0</v>
      </c>
      <c r="DP2129" s="77">
        <v>9.0293925759296222E-6</v>
      </c>
      <c r="DQ2129" s="77">
        <v>9.0293925759296222E-6</v>
      </c>
      <c r="DR2129" s="77">
        <v>0</v>
      </c>
      <c r="DS2129" s="77">
        <v>0</v>
      </c>
      <c r="DT2129" s="77">
        <v>0</v>
      </c>
      <c r="DU2129" s="77">
        <v>0</v>
      </c>
      <c r="DV2129" s="77">
        <v>0</v>
      </c>
      <c r="DW2129" s="77">
        <v>0</v>
      </c>
      <c r="GE2129" s="77" t="s">
        <v>425</v>
      </c>
      <c r="GF2129" s="77" t="s">
        <v>155</v>
      </c>
      <c r="GG2129" s="77" t="s">
        <v>442</v>
      </c>
      <c r="GH2129" s="77" t="s">
        <v>300</v>
      </c>
      <c r="GI2129" s="77">
        <v>2025</v>
      </c>
      <c r="GJ2129" s="77" t="s">
        <v>301</v>
      </c>
      <c r="GK2129" s="77">
        <v>8896.5159934293843</v>
      </c>
      <c r="GL2129" s="77">
        <v>692.62762499999997</v>
      </c>
      <c r="GM2129" s="77">
        <v>2025</v>
      </c>
      <c r="GN2129" s="77" t="s">
        <v>175</v>
      </c>
      <c r="GO2129" s="77">
        <v>5.3000000000000005E-2</v>
      </c>
      <c r="GP2129" s="77">
        <v>3</v>
      </c>
      <c r="GQ2129" s="77">
        <v>0</v>
      </c>
      <c r="GR2129" s="77" t="s">
        <v>423</v>
      </c>
      <c r="GS2129" s="77">
        <v>0</v>
      </c>
      <c r="GT2129" s="77">
        <v>0</v>
      </c>
      <c r="GU2129" s="77">
        <v>0</v>
      </c>
      <c r="GV2129" s="77">
        <v>0</v>
      </c>
      <c r="GW2129" s="77">
        <v>0</v>
      </c>
      <c r="GX2129" s="77">
        <v>0</v>
      </c>
      <c r="GY2129" s="77">
        <v>5.5966209081309407E-2</v>
      </c>
      <c r="GZ2129" s="77">
        <v>497.90427418348196</v>
      </c>
    </row>
    <row r="2130" spans="98:208" x14ac:dyDescent="0.25">
      <c r="CT2130" s="77" t="s">
        <v>155</v>
      </c>
      <c r="CU2130" s="77" t="s">
        <v>465</v>
      </c>
      <c r="CV2130" s="77" t="s">
        <v>439</v>
      </c>
      <c r="CW2130" s="77">
        <v>2022</v>
      </c>
      <c r="CX2130" s="77">
        <v>0</v>
      </c>
      <c r="CY2130" s="77">
        <v>0</v>
      </c>
      <c r="CZ2130" s="77">
        <v>0</v>
      </c>
      <c r="DA2130" s="77">
        <v>0</v>
      </c>
      <c r="DB2130" s="77">
        <v>5.2405583313015782</v>
      </c>
      <c r="DC2130" s="77">
        <v>0.69641821681222982</v>
      </c>
      <c r="DD2130" s="77">
        <v>2.9419641522810358</v>
      </c>
      <c r="DE2130" s="77">
        <v>1.6021759622082949</v>
      </c>
      <c r="DF2130" s="77">
        <v>0.36068764874241399</v>
      </c>
      <c r="DG2130" s="77">
        <v>0.36068764874241399</v>
      </c>
      <c r="DH2130" s="77">
        <v>0.36068764874241399</v>
      </c>
      <c r="DI2130" s="77">
        <v>0</v>
      </c>
      <c r="DJ2130" s="77">
        <v>2.5033828043216381E-5</v>
      </c>
      <c r="DL2130" s="77">
        <v>0</v>
      </c>
      <c r="DM2130" s="77">
        <v>9.0293925759296222E-6</v>
      </c>
      <c r="DN2130" s="77">
        <v>9.0293925759296222E-6</v>
      </c>
      <c r="DO2130" s="77">
        <v>0</v>
      </c>
      <c r="DP2130" s="77">
        <v>9.0293925759296222E-6</v>
      </c>
      <c r="DQ2130" s="77">
        <v>9.0293925759296222E-6</v>
      </c>
      <c r="DR2130" s="77">
        <v>0</v>
      </c>
      <c r="DS2130" s="77">
        <v>9.0293925759296222E-6</v>
      </c>
      <c r="DT2130" s="77">
        <v>9.0293925759296222E-6</v>
      </c>
      <c r="DU2130" s="77">
        <v>0</v>
      </c>
      <c r="DV2130" s="77">
        <v>0</v>
      </c>
      <c r="DW2130" s="77">
        <v>0</v>
      </c>
      <c r="GE2130" s="77" t="s">
        <v>427</v>
      </c>
      <c r="GF2130" s="77" t="s">
        <v>155</v>
      </c>
      <c r="GG2130" s="77" t="s">
        <v>442</v>
      </c>
      <c r="GH2130" s="77" t="s">
        <v>300</v>
      </c>
      <c r="GI2130" s="77">
        <v>2025</v>
      </c>
      <c r="GJ2130" s="77" t="s">
        <v>303</v>
      </c>
      <c r="GK2130" s="77">
        <v>5534.891486200584</v>
      </c>
      <c r="GL2130" s="77">
        <v>692.62762499999997</v>
      </c>
      <c r="GM2130" s="77">
        <v>2025</v>
      </c>
      <c r="GN2130" s="77" t="s">
        <v>175</v>
      </c>
      <c r="GO2130" s="77">
        <v>5.3000000000000005E-2</v>
      </c>
      <c r="GP2130" s="77">
        <v>3</v>
      </c>
      <c r="GQ2130" s="77">
        <v>0</v>
      </c>
      <c r="GR2130" s="77" t="s">
        <v>423</v>
      </c>
      <c r="GS2130" s="77">
        <v>0</v>
      </c>
      <c r="GT2130" s="77">
        <v>0</v>
      </c>
      <c r="GU2130" s="77">
        <v>0</v>
      </c>
      <c r="GV2130" s="77">
        <v>0</v>
      </c>
      <c r="GW2130" s="77">
        <v>0</v>
      </c>
      <c r="GX2130" s="77">
        <v>0</v>
      </c>
      <c r="GY2130" s="77">
        <v>5.5966209081309407E-2</v>
      </c>
      <c r="GZ2130" s="77">
        <v>309.76689415906122</v>
      </c>
    </row>
    <row r="2131" spans="98:208" x14ac:dyDescent="0.25">
      <c r="CT2131" s="77" t="s">
        <v>155</v>
      </c>
      <c r="CU2131" s="77" t="s">
        <v>465</v>
      </c>
      <c r="CV2131" s="77" t="s">
        <v>439</v>
      </c>
      <c r="CW2131" s="77">
        <v>2023</v>
      </c>
      <c r="CX2131" s="77">
        <v>0</v>
      </c>
      <c r="CY2131" s="77">
        <v>0</v>
      </c>
      <c r="CZ2131" s="77">
        <v>0</v>
      </c>
      <c r="DA2131" s="77">
        <v>0</v>
      </c>
      <c r="DB2131" s="77">
        <v>5.4750346070078049</v>
      </c>
      <c r="DC2131" s="77">
        <v>0.71896016785821515</v>
      </c>
      <c r="DD2131" s="77">
        <v>3.071497198615122</v>
      </c>
      <c r="DE2131" s="77">
        <v>1.684577240534459</v>
      </c>
      <c r="DF2131" s="77">
        <v>0</v>
      </c>
      <c r="DG2131" s="77">
        <v>0.37599181639995144</v>
      </c>
      <c r="DH2131" s="77">
        <v>0.37599181639995144</v>
      </c>
      <c r="DI2131" s="77">
        <v>0.37599181639995144</v>
      </c>
      <c r="DJ2131" s="77">
        <v>2.5033828043216381E-5</v>
      </c>
      <c r="DL2131" s="77">
        <v>0</v>
      </c>
      <c r="DM2131" s="77">
        <v>0</v>
      </c>
      <c r="DN2131" s="77">
        <v>0</v>
      </c>
      <c r="DO2131" s="77">
        <v>0</v>
      </c>
      <c r="DP2131" s="77">
        <v>9.4125144774129684E-6</v>
      </c>
      <c r="DQ2131" s="77">
        <v>9.4125144774129684E-6</v>
      </c>
      <c r="DR2131" s="77">
        <v>0</v>
      </c>
      <c r="DS2131" s="77">
        <v>9.4125144774129684E-6</v>
      </c>
      <c r="DT2131" s="77">
        <v>9.4125144774129684E-6</v>
      </c>
      <c r="DU2131" s="77">
        <v>0</v>
      </c>
      <c r="DV2131" s="77">
        <v>9.4125144774129684E-6</v>
      </c>
      <c r="DW2131" s="77">
        <v>9.4125144774129684E-6</v>
      </c>
      <c r="GE2131" s="77" t="s">
        <v>422</v>
      </c>
      <c r="GF2131" s="77" t="s">
        <v>155</v>
      </c>
      <c r="GG2131" s="77" t="s">
        <v>442</v>
      </c>
      <c r="GH2131" s="77" t="s">
        <v>432</v>
      </c>
      <c r="GI2131" s="77">
        <v>2021</v>
      </c>
      <c r="GJ2131" s="77" t="s">
        <v>305</v>
      </c>
      <c r="GK2131" s="77">
        <v>222.22942162783079</v>
      </c>
      <c r="GL2131" s="77">
        <v>692.62762499999997</v>
      </c>
      <c r="GM2131" s="77">
        <v>2021</v>
      </c>
      <c r="GN2131" s="77" t="s">
        <v>175</v>
      </c>
      <c r="GO2131" s="77">
        <v>0.13250000000000001</v>
      </c>
      <c r="GP2131" s="77">
        <v>3</v>
      </c>
      <c r="GQ2131" s="77">
        <v>0</v>
      </c>
      <c r="GR2131" s="77" t="s">
        <v>423</v>
      </c>
      <c r="GS2131" s="77">
        <v>0.1527377521613833</v>
      </c>
      <c r="GT2131" s="77">
        <v>33.94282232355917</v>
      </c>
      <c r="GU2131" s="77">
        <v>0.1527377521613833</v>
      </c>
      <c r="GV2131" s="77">
        <v>33.94282232355917</v>
      </c>
      <c r="GW2131" s="77">
        <v>0</v>
      </c>
      <c r="GX2131" s="77">
        <v>0</v>
      </c>
      <c r="GY2131" s="77">
        <v>0</v>
      </c>
      <c r="GZ2131" s="77">
        <v>0</v>
      </c>
    </row>
    <row r="2132" spans="98:208" x14ac:dyDescent="0.25">
      <c r="CT2132" s="77" t="s">
        <v>155</v>
      </c>
      <c r="CU2132" s="77" t="s">
        <v>465</v>
      </c>
      <c r="CV2132" s="77" t="s">
        <v>439</v>
      </c>
      <c r="CW2132" s="77">
        <v>2024</v>
      </c>
      <c r="CX2132" s="77">
        <v>0</v>
      </c>
      <c r="CY2132" s="77">
        <v>0</v>
      </c>
      <c r="CZ2132" s="77">
        <v>0</v>
      </c>
      <c r="DA2132" s="77">
        <v>0</v>
      </c>
      <c r="DB2132" s="77">
        <v>5.4750346070078049</v>
      </c>
      <c r="DC2132" s="77">
        <v>0.71896016785821515</v>
      </c>
      <c r="DD2132" s="77">
        <v>3.071497198615122</v>
      </c>
      <c r="DE2132" s="77">
        <v>1.684577240534459</v>
      </c>
      <c r="DF2132" s="77">
        <v>0</v>
      </c>
      <c r="DG2132" s="77">
        <v>0</v>
      </c>
      <c r="DH2132" s="77">
        <v>0.37599181639995144</v>
      </c>
      <c r="DI2132" s="77">
        <v>0.37599181639995144</v>
      </c>
      <c r="DJ2132" s="77">
        <v>2.5033828043216381E-5</v>
      </c>
      <c r="DL2132" s="77">
        <v>0</v>
      </c>
      <c r="DM2132" s="77">
        <v>0</v>
      </c>
      <c r="DN2132" s="77">
        <v>0</v>
      </c>
      <c r="DO2132" s="77">
        <v>0</v>
      </c>
      <c r="DP2132" s="77">
        <v>0</v>
      </c>
      <c r="DQ2132" s="77">
        <v>0</v>
      </c>
      <c r="DR2132" s="77">
        <v>0</v>
      </c>
      <c r="DS2132" s="77">
        <v>9.4125144774129684E-6</v>
      </c>
      <c r="DT2132" s="77">
        <v>9.4125144774129684E-6</v>
      </c>
      <c r="DU2132" s="77">
        <v>0</v>
      </c>
      <c r="DV2132" s="77">
        <v>9.4125144774129684E-6</v>
      </c>
      <c r="DW2132" s="77">
        <v>9.4125144774129684E-6</v>
      </c>
      <c r="GE2132" s="77" t="s">
        <v>425</v>
      </c>
      <c r="GF2132" s="77" t="s">
        <v>155</v>
      </c>
      <c r="GG2132" s="77" t="s">
        <v>442</v>
      </c>
      <c r="GH2132" s="77" t="s">
        <v>432</v>
      </c>
      <c r="GI2132" s="77">
        <v>2021</v>
      </c>
      <c r="GJ2132" s="77" t="s">
        <v>301</v>
      </c>
      <c r="GK2132" s="77">
        <v>8585.7228092479545</v>
      </c>
      <c r="GL2132" s="77">
        <v>692.62762499999997</v>
      </c>
      <c r="GM2132" s="77">
        <v>2021</v>
      </c>
      <c r="GN2132" s="77" t="s">
        <v>175</v>
      </c>
      <c r="GO2132" s="77">
        <v>5.3000000000000005E-2</v>
      </c>
      <c r="GP2132" s="77">
        <v>3</v>
      </c>
      <c r="GQ2132" s="77">
        <v>0</v>
      </c>
      <c r="GR2132" s="77" t="s">
        <v>423</v>
      </c>
      <c r="GS2132" s="77">
        <v>5.5966209081309407E-2</v>
      </c>
      <c r="GT2132" s="77">
        <v>480.51035785653818</v>
      </c>
      <c r="GU2132" s="77">
        <v>5.5966209081309407E-2</v>
      </c>
      <c r="GV2132" s="77">
        <v>480.51035785653818</v>
      </c>
      <c r="GW2132" s="77">
        <v>0</v>
      </c>
      <c r="GX2132" s="77">
        <v>0</v>
      </c>
      <c r="GY2132" s="77">
        <v>0</v>
      </c>
      <c r="GZ2132" s="77">
        <v>0</v>
      </c>
    </row>
    <row r="2133" spans="98:208" x14ac:dyDescent="0.25">
      <c r="CT2133" s="77" t="s">
        <v>155</v>
      </c>
      <c r="CU2133" s="77" t="s">
        <v>465</v>
      </c>
      <c r="CV2133" s="77" t="s">
        <v>439</v>
      </c>
      <c r="CW2133" s="77">
        <v>2025</v>
      </c>
      <c r="CX2133" s="77">
        <v>0</v>
      </c>
      <c r="CY2133" s="77">
        <v>0</v>
      </c>
      <c r="CZ2133" s="77">
        <v>0</v>
      </c>
      <c r="DA2133" s="77">
        <v>0</v>
      </c>
      <c r="DB2133" s="77">
        <v>5.4750346070078049</v>
      </c>
      <c r="DC2133" s="77">
        <v>0.71896016785821515</v>
      </c>
      <c r="DD2133" s="77">
        <v>3.071497198615122</v>
      </c>
      <c r="DE2133" s="77">
        <v>1.684577240534459</v>
      </c>
      <c r="DF2133" s="77">
        <v>0</v>
      </c>
      <c r="DG2133" s="77">
        <v>0</v>
      </c>
      <c r="DH2133" s="77">
        <v>0</v>
      </c>
      <c r="DI2133" s="77">
        <v>0.37599181639995144</v>
      </c>
      <c r="DJ2133" s="77">
        <v>2.5033828043216381E-5</v>
      </c>
      <c r="DL2133" s="77">
        <v>0</v>
      </c>
      <c r="DM2133" s="77">
        <v>0</v>
      </c>
      <c r="DN2133" s="77">
        <v>0</v>
      </c>
      <c r="DO2133" s="77">
        <v>0</v>
      </c>
      <c r="DP2133" s="77">
        <v>0</v>
      </c>
      <c r="DQ2133" s="77">
        <v>0</v>
      </c>
      <c r="DR2133" s="77">
        <v>0</v>
      </c>
      <c r="DS2133" s="77">
        <v>0</v>
      </c>
      <c r="DT2133" s="77">
        <v>0</v>
      </c>
      <c r="DU2133" s="77">
        <v>0</v>
      </c>
      <c r="DV2133" s="77">
        <v>9.4125144774129684E-6</v>
      </c>
      <c r="DW2133" s="77">
        <v>9.4125144774129684E-6</v>
      </c>
      <c r="GE2133" s="77" t="s">
        <v>422</v>
      </c>
      <c r="GF2133" s="77" t="s">
        <v>155</v>
      </c>
      <c r="GG2133" s="77" t="s">
        <v>442</v>
      </c>
      <c r="GH2133" s="77" t="s">
        <v>432</v>
      </c>
      <c r="GI2133" s="77">
        <v>2022</v>
      </c>
      <c r="GJ2133" s="77" t="s">
        <v>305</v>
      </c>
      <c r="GK2133" s="77">
        <v>222.22942162783079</v>
      </c>
      <c r="GL2133" s="77">
        <v>692.62762499999997</v>
      </c>
      <c r="GM2133" s="77">
        <v>2022</v>
      </c>
      <c r="GN2133" s="77" t="s">
        <v>175</v>
      </c>
      <c r="GO2133" s="77">
        <v>0.13250000000000001</v>
      </c>
      <c r="GP2133" s="77">
        <v>3</v>
      </c>
      <c r="GQ2133" s="77">
        <v>0</v>
      </c>
      <c r="GR2133" s="77" t="s">
        <v>423</v>
      </c>
      <c r="GS2133" s="77">
        <v>0.1527377521613833</v>
      </c>
      <c r="GT2133" s="77">
        <v>33.94282232355917</v>
      </c>
      <c r="GU2133" s="77">
        <v>0.1527377521613833</v>
      </c>
      <c r="GV2133" s="77">
        <v>33.94282232355917</v>
      </c>
      <c r="GW2133" s="77">
        <v>0.1527377521613833</v>
      </c>
      <c r="GX2133" s="77">
        <v>33.94282232355917</v>
      </c>
      <c r="GY2133" s="77">
        <v>0</v>
      </c>
      <c r="GZ2133" s="77">
        <v>0</v>
      </c>
    </row>
    <row r="2134" spans="98:208" x14ac:dyDescent="0.25">
      <c r="CT2134" s="77" t="s">
        <v>155</v>
      </c>
      <c r="CU2134" s="77" t="s">
        <v>465</v>
      </c>
      <c r="CV2134" s="77" t="s">
        <v>446</v>
      </c>
      <c r="CW2134" s="77">
        <v>2020</v>
      </c>
      <c r="CX2134" s="77">
        <v>0</v>
      </c>
      <c r="CY2134" s="77">
        <v>0</v>
      </c>
      <c r="CZ2134" s="77">
        <v>0</v>
      </c>
      <c r="DA2134" s="77">
        <v>0</v>
      </c>
      <c r="DB2134" s="77">
        <v>7.7900575334948541E-2</v>
      </c>
      <c r="DC2134" s="77">
        <v>3.6425060683954513E-2</v>
      </c>
      <c r="DD2134" s="77">
        <v>1.5808724525432441E-3</v>
      </c>
      <c r="DE2134" s="77">
        <v>3.9894642198450757E-2</v>
      </c>
      <c r="DF2134" s="77">
        <v>7.8847092159216314E-3</v>
      </c>
      <c r="DG2134" s="77">
        <v>0</v>
      </c>
      <c r="DH2134" s="77">
        <v>0</v>
      </c>
      <c r="DI2134" s="77">
        <v>0</v>
      </c>
      <c r="DJ2134" s="77">
        <v>7.6324628682693544E-3</v>
      </c>
      <c r="DL2134" s="77">
        <v>0</v>
      </c>
      <c r="DM2134" s="77">
        <v>6.0179750317623029E-5</v>
      </c>
      <c r="DN2134" s="77">
        <v>6.0179750317623029E-5</v>
      </c>
      <c r="DO2134" s="77">
        <v>0</v>
      </c>
      <c r="DP2134" s="77">
        <v>0</v>
      </c>
      <c r="DQ2134" s="77">
        <v>0</v>
      </c>
      <c r="DR2134" s="77">
        <v>0</v>
      </c>
      <c r="DS2134" s="77">
        <v>0</v>
      </c>
      <c r="DT2134" s="77">
        <v>0</v>
      </c>
      <c r="DU2134" s="77">
        <v>0</v>
      </c>
      <c r="DV2134" s="77">
        <v>0</v>
      </c>
      <c r="DW2134" s="77">
        <v>0</v>
      </c>
      <c r="GE2134" s="77" t="s">
        <v>425</v>
      </c>
      <c r="GF2134" s="77" t="s">
        <v>155</v>
      </c>
      <c r="GG2134" s="77" t="s">
        <v>442</v>
      </c>
      <c r="GH2134" s="77" t="s">
        <v>432</v>
      </c>
      <c r="GI2134" s="77">
        <v>2022</v>
      </c>
      <c r="GJ2134" s="77" t="s">
        <v>301</v>
      </c>
      <c r="GK2134" s="77">
        <v>8585.7228092479545</v>
      </c>
      <c r="GL2134" s="77">
        <v>692.62762499999997</v>
      </c>
      <c r="GM2134" s="77">
        <v>2022</v>
      </c>
      <c r="GN2134" s="77" t="s">
        <v>175</v>
      </c>
      <c r="GO2134" s="77">
        <v>5.3000000000000005E-2</v>
      </c>
      <c r="GP2134" s="77">
        <v>3</v>
      </c>
      <c r="GQ2134" s="77">
        <v>0</v>
      </c>
      <c r="GR2134" s="77" t="s">
        <v>423</v>
      </c>
      <c r="GS2134" s="77">
        <v>5.5966209081309407E-2</v>
      </c>
      <c r="GT2134" s="77">
        <v>480.51035785653818</v>
      </c>
      <c r="GU2134" s="77">
        <v>5.5966209081309407E-2</v>
      </c>
      <c r="GV2134" s="77">
        <v>480.51035785653818</v>
      </c>
      <c r="GW2134" s="77">
        <v>5.5966209081309407E-2</v>
      </c>
      <c r="GX2134" s="77">
        <v>480.51035785653818</v>
      </c>
      <c r="GY2134" s="77">
        <v>0</v>
      </c>
      <c r="GZ2134" s="77">
        <v>0</v>
      </c>
    </row>
    <row r="2135" spans="98:208" x14ac:dyDescent="0.25">
      <c r="CT2135" s="77" t="s">
        <v>155</v>
      </c>
      <c r="CU2135" s="77" t="s">
        <v>465</v>
      </c>
      <c r="CV2135" s="77" t="s">
        <v>446</v>
      </c>
      <c r="CW2135" s="77">
        <v>2021</v>
      </c>
      <c r="CX2135" s="77">
        <v>0</v>
      </c>
      <c r="CY2135" s="77">
        <v>0</v>
      </c>
      <c r="CZ2135" s="77">
        <v>0</v>
      </c>
      <c r="DA2135" s="77">
        <v>0</v>
      </c>
      <c r="DB2135" s="77">
        <v>7.7900575334948541E-2</v>
      </c>
      <c r="DC2135" s="77">
        <v>3.6425060683954513E-2</v>
      </c>
      <c r="DD2135" s="77">
        <v>1.5808724525432441E-3</v>
      </c>
      <c r="DE2135" s="77">
        <v>3.9894642198450757E-2</v>
      </c>
      <c r="DF2135" s="77">
        <v>7.8847092159216314E-3</v>
      </c>
      <c r="DG2135" s="77">
        <v>7.8847092159216314E-3</v>
      </c>
      <c r="DH2135" s="77">
        <v>0</v>
      </c>
      <c r="DI2135" s="77">
        <v>0</v>
      </c>
      <c r="DJ2135" s="77">
        <v>7.6324628682693544E-3</v>
      </c>
      <c r="DL2135" s="77">
        <v>0</v>
      </c>
      <c r="DM2135" s="77">
        <v>6.0179750317623029E-5</v>
      </c>
      <c r="DN2135" s="77">
        <v>6.0179750317623029E-5</v>
      </c>
      <c r="DO2135" s="77">
        <v>0</v>
      </c>
      <c r="DP2135" s="77">
        <v>6.0179750317623029E-5</v>
      </c>
      <c r="DQ2135" s="77">
        <v>6.0179750317623029E-5</v>
      </c>
      <c r="DR2135" s="77">
        <v>0</v>
      </c>
      <c r="DS2135" s="77">
        <v>0</v>
      </c>
      <c r="DT2135" s="77">
        <v>0</v>
      </c>
      <c r="DU2135" s="77">
        <v>0</v>
      </c>
      <c r="DV2135" s="77">
        <v>0</v>
      </c>
      <c r="DW2135" s="77">
        <v>0</v>
      </c>
      <c r="GE2135" s="77" t="s">
        <v>422</v>
      </c>
      <c r="GF2135" s="77" t="s">
        <v>155</v>
      </c>
      <c r="GG2135" s="77" t="s">
        <v>442</v>
      </c>
      <c r="GH2135" s="77" t="s">
        <v>432</v>
      </c>
      <c r="GI2135" s="77">
        <v>2023</v>
      </c>
      <c r="GJ2135" s="77" t="s">
        <v>305</v>
      </c>
      <c r="GK2135" s="77">
        <v>233.23007680793941</v>
      </c>
      <c r="GL2135" s="77">
        <v>692.62762499999997</v>
      </c>
      <c r="GM2135" s="77">
        <v>2023</v>
      </c>
      <c r="GN2135" s="77" t="s">
        <v>175</v>
      </c>
      <c r="GO2135" s="77">
        <v>0.13250000000000001</v>
      </c>
      <c r="GP2135" s="77">
        <v>3</v>
      </c>
      <c r="GQ2135" s="77">
        <v>0</v>
      </c>
      <c r="GR2135" s="77" t="s">
        <v>423</v>
      </c>
      <c r="GS2135" s="77">
        <v>0</v>
      </c>
      <c r="GT2135" s="77">
        <v>0</v>
      </c>
      <c r="GU2135" s="77">
        <v>0.1527377521613833</v>
      </c>
      <c r="GV2135" s="77">
        <v>35.62303766807144</v>
      </c>
      <c r="GW2135" s="77">
        <v>0.1527377521613833</v>
      </c>
      <c r="GX2135" s="77">
        <v>35.62303766807144</v>
      </c>
      <c r="GY2135" s="77">
        <v>0.1527377521613833</v>
      </c>
      <c r="GZ2135" s="77">
        <v>35.62303766807144</v>
      </c>
    </row>
    <row r="2136" spans="98:208" x14ac:dyDescent="0.25">
      <c r="CT2136" s="77" t="s">
        <v>155</v>
      </c>
      <c r="CU2136" s="77" t="s">
        <v>465</v>
      </c>
      <c r="CV2136" s="77" t="s">
        <v>446</v>
      </c>
      <c r="CW2136" s="77">
        <v>2022</v>
      </c>
      <c r="CX2136" s="77">
        <v>0</v>
      </c>
      <c r="CY2136" s="77">
        <v>0</v>
      </c>
      <c r="CZ2136" s="77">
        <v>0</v>
      </c>
      <c r="DA2136" s="77">
        <v>0</v>
      </c>
      <c r="DB2136" s="77">
        <v>7.7900575334948541E-2</v>
      </c>
      <c r="DC2136" s="77">
        <v>3.6425060683954513E-2</v>
      </c>
      <c r="DD2136" s="77">
        <v>1.5808724525432441E-3</v>
      </c>
      <c r="DE2136" s="77">
        <v>3.9894642198450757E-2</v>
      </c>
      <c r="DF2136" s="77">
        <v>7.8847092159216314E-3</v>
      </c>
      <c r="DG2136" s="77">
        <v>7.8847092159216314E-3</v>
      </c>
      <c r="DH2136" s="77">
        <v>7.8847092159216314E-3</v>
      </c>
      <c r="DI2136" s="77">
        <v>0</v>
      </c>
      <c r="DJ2136" s="77">
        <v>7.6324628682693544E-3</v>
      </c>
      <c r="DL2136" s="77">
        <v>0</v>
      </c>
      <c r="DM2136" s="77">
        <v>6.0179750317623029E-5</v>
      </c>
      <c r="DN2136" s="77">
        <v>6.0179750317623029E-5</v>
      </c>
      <c r="DO2136" s="77">
        <v>0</v>
      </c>
      <c r="DP2136" s="77">
        <v>6.0179750317623029E-5</v>
      </c>
      <c r="DQ2136" s="77">
        <v>6.0179750317623029E-5</v>
      </c>
      <c r="DR2136" s="77">
        <v>0</v>
      </c>
      <c r="DS2136" s="77">
        <v>6.0179750317623029E-5</v>
      </c>
      <c r="DT2136" s="77">
        <v>6.0179750317623029E-5</v>
      </c>
      <c r="DU2136" s="77">
        <v>0</v>
      </c>
      <c r="DV2136" s="77">
        <v>0</v>
      </c>
      <c r="DW2136" s="77">
        <v>0</v>
      </c>
      <c r="GE2136" s="77" t="s">
        <v>425</v>
      </c>
      <c r="GF2136" s="77" t="s">
        <v>155</v>
      </c>
      <c r="GG2136" s="77" t="s">
        <v>442</v>
      </c>
      <c r="GH2136" s="77" t="s">
        <v>432</v>
      </c>
      <c r="GI2136" s="77">
        <v>2023</v>
      </c>
      <c r="GJ2136" s="77" t="s">
        <v>301</v>
      </c>
      <c r="GK2136" s="77">
        <v>8896.5159934286039</v>
      </c>
      <c r="GL2136" s="77">
        <v>692.62762499999997</v>
      </c>
      <c r="GM2136" s="77">
        <v>2023</v>
      </c>
      <c r="GN2136" s="77" t="s">
        <v>175</v>
      </c>
      <c r="GO2136" s="77">
        <v>5.3000000000000005E-2</v>
      </c>
      <c r="GP2136" s="77">
        <v>3</v>
      </c>
      <c r="GQ2136" s="77">
        <v>0</v>
      </c>
      <c r="GR2136" s="77" t="s">
        <v>423</v>
      </c>
      <c r="GS2136" s="77">
        <v>0</v>
      </c>
      <c r="GT2136" s="77">
        <v>0</v>
      </c>
      <c r="GU2136" s="77">
        <v>5.5966209081309407E-2</v>
      </c>
      <c r="GV2136" s="77">
        <v>497.9042741834383</v>
      </c>
      <c r="GW2136" s="77">
        <v>5.5966209081309407E-2</v>
      </c>
      <c r="GX2136" s="77">
        <v>497.9042741834383</v>
      </c>
      <c r="GY2136" s="77">
        <v>5.5966209081309407E-2</v>
      </c>
      <c r="GZ2136" s="77">
        <v>497.9042741834383</v>
      </c>
    </row>
    <row r="2137" spans="98:208" x14ac:dyDescent="0.25">
      <c r="CT2137" s="77" t="s">
        <v>155</v>
      </c>
      <c r="CU2137" s="77" t="s">
        <v>465</v>
      </c>
      <c r="CV2137" s="77" t="s">
        <v>446</v>
      </c>
      <c r="CW2137" s="77">
        <v>2023</v>
      </c>
      <c r="CX2137" s="77">
        <v>0</v>
      </c>
      <c r="CY2137" s="77">
        <v>0</v>
      </c>
      <c r="CZ2137" s="77">
        <v>0</v>
      </c>
      <c r="DA2137" s="77">
        <v>0</v>
      </c>
      <c r="DB2137" s="77">
        <v>8.0408269036977245E-2</v>
      </c>
      <c r="DC2137" s="77">
        <v>3.7590224611390763E-2</v>
      </c>
      <c r="DD2137" s="77">
        <v>1.631433411568736E-3</v>
      </c>
      <c r="DE2137" s="77">
        <v>4.1186611014017722E-2</v>
      </c>
      <c r="DF2137" s="77">
        <v>0</v>
      </c>
      <c r="DG2137" s="77">
        <v>8.1378100371604992E-3</v>
      </c>
      <c r="DH2137" s="77">
        <v>8.1378100371604992E-3</v>
      </c>
      <c r="DI2137" s="77">
        <v>8.1378100371604992E-3</v>
      </c>
      <c r="DJ2137" s="77">
        <v>7.6324628682693544E-3</v>
      </c>
      <c r="DL2137" s="77">
        <v>0</v>
      </c>
      <c r="DM2137" s="77">
        <v>0</v>
      </c>
      <c r="DN2137" s="77">
        <v>0</v>
      </c>
      <c r="DO2137" s="77">
        <v>0</v>
      </c>
      <c r="DP2137" s="77">
        <v>6.2111532937657169E-5</v>
      </c>
      <c r="DQ2137" s="77">
        <v>6.2111532937657169E-5</v>
      </c>
      <c r="DR2137" s="77">
        <v>0</v>
      </c>
      <c r="DS2137" s="77">
        <v>6.2111532937657169E-5</v>
      </c>
      <c r="DT2137" s="77">
        <v>6.2111532937657169E-5</v>
      </c>
      <c r="DU2137" s="77">
        <v>0</v>
      </c>
      <c r="DV2137" s="77">
        <v>6.2111532937657169E-5</v>
      </c>
      <c r="DW2137" s="77">
        <v>6.2111532937657169E-5</v>
      </c>
      <c r="GE2137" s="77" t="s">
        <v>422</v>
      </c>
      <c r="GF2137" s="77" t="s">
        <v>155</v>
      </c>
      <c r="GG2137" s="77" t="s">
        <v>442</v>
      </c>
      <c r="GH2137" s="77" t="s">
        <v>432</v>
      </c>
      <c r="GI2137" s="77">
        <v>2024</v>
      </c>
      <c r="GJ2137" s="77" t="s">
        <v>305</v>
      </c>
      <c r="GK2137" s="77">
        <v>233.23007680793941</v>
      </c>
      <c r="GL2137" s="77">
        <v>692.62762499999997</v>
      </c>
      <c r="GM2137" s="77">
        <v>2024</v>
      </c>
      <c r="GN2137" s="77" t="s">
        <v>175</v>
      </c>
      <c r="GO2137" s="77">
        <v>0.13250000000000001</v>
      </c>
      <c r="GP2137" s="77">
        <v>3</v>
      </c>
      <c r="GQ2137" s="77">
        <v>0</v>
      </c>
      <c r="GR2137" s="77" t="s">
        <v>423</v>
      </c>
      <c r="GS2137" s="77">
        <v>0</v>
      </c>
      <c r="GT2137" s="77">
        <v>0</v>
      </c>
      <c r="GU2137" s="77">
        <v>0</v>
      </c>
      <c r="GV2137" s="77">
        <v>0</v>
      </c>
      <c r="GW2137" s="77">
        <v>0.1527377521613833</v>
      </c>
      <c r="GX2137" s="77">
        <v>35.62303766807144</v>
      </c>
      <c r="GY2137" s="77">
        <v>0.1527377521613833</v>
      </c>
      <c r="GZ2137" s="77">
        <v>35.62303766807144</v>
      </c>
    </row>
    <row r="2138" spans="98:208" x14ac:dyDescent="0.25">
      <c r="CT2138" s="77" t="s">
        <v>155</v>
      </c>
      <c r="CU2138" s="77" t="s">
        <v>465</v>
      </c>
      <c r="CV2138" s="77" t="s">
        <v>446</v>
      </c>
      <c r="CW2138" s="77">
        <v>2024</v>
      </c>
      <c r="CX2138" s="77">
        <v>0</v>
      </c>
      <c r="CY2138" s="77">
        <v>0</v>
      </c>
      <c r="CZ2138" s="77">
        <v>0</v>
      </c>
      <c r="DA2138" s="77">
        <v>0</v>
      </c>
      <c r="DB2138" s="77">
        <v>8.0408269036977245E-2</v>
      </c>
      <c r="DC2138" s="77">
        <v>3.7590224611390763E-2</v>
      </c>
      <c r="DD2138" s="77">
        <v>1.631433411568736E-3</v>
      </c>
      <c r="DE2138" s="77">
        <v>4.1186611014017722E-2</v>
      </c>
      <c r="DF2138" s="77">
        <v>0</v>
      </c>
      <c r="DG2138" s="77">
        <v>0</v>
      </c>
      <c r="DH2138" s="77">
        <v>8.1378100371604992E-3</v>
      </c>
      <c r="DI2138" s="77">
        <v>8.1378100371604992E-3</v>
      </c>
      <c r="DJ2138" s="77">
        <v>7.6324628682693544E-3</v>
      </c>
      <c r="DL2138" s="77">
        <v>0</v>
      </c>
      <c r="DM2138" s="77">
        <v>0</v>
      </c>
      <c r="DN2138" s="77">
        <v>0</v>
      </c>
      <c r="DO2138" s="77">
        <v>0</v>
      </c>
      <c r="DP2138" s="77">
        <v>0</v>
      </c>
      <c r="DQ2138" s="77">
        <v>0</v>
      </c>
      <c r="DR2138" s="77">
        <v>0</v>
      </c>
      <c r="DS2138" s="77">
        <v>6.2111532937657169E-5</v>
      </c>
      <c r="DT2138" s="77">
        <v>6.2111532937657169E-5</v>
      </c>
      <c r="DU2138" s="77">
        <v>0</v>
      </c>
      <c r="DV2138" s="77">
        <v>6.2111532937657169E-5</v>
      </c>
      <c r="DW2138" s="77">
        <v>6.2111532937657169E-5</v>
      </c>
      <c r="GE2138" s="77" t="s">
        <v>425</v>
      </c>
      <c r="GF2138" s="77" t="s">
        <v>155</v>
      </c>
      <c r="GG2138" s="77" t="s">
        <v>442</v>
      </c>
      <c r="GH2138" s="77" t="s">
        <v>432</v>
      </c>
      <c r="GI2138" s="77">
        <v>2024</v>
      </c>
      <c r="GJ2138" s="77" t="s">
        <v>301</v>
      </c>
      <c r="GK2138" s="77">
        <v>8896.5159934286039</v>
      </c>
      <c r="GL2138" s="77">
        <v>692.62762499999997</v>
      </c>
      <c r="GM2138" s="77">
        <v>2024</v>
      </c>
      <c r="GN2138" s="77" t="s">
        <v>175</v>
      </c>
      <c r="GO2138" s="77">
        <v>5.3000000000000005E-2</v>
      </c>
      <c r="GP2138" s="77">
        <v>3</v>
      </c>
      <c r="GQ2138" s="77">
        <v>0</v>
      </c>
      <c r="GR2138" s="77" t="s">
        <v>423</v>
      </c>
      <c r="GS2138" s="77">
        <v>0</v>
      </c>
      <c r="GT2138" s="77">
        <v>0</v>
      </c>
      <c r="GU2138" s="77">
        <v>0</v>
      </c>
      <c r="GV2138" s="77">
        <v>0</v>
      </c>
      <c r="GW2138" s="77">
        <v>5.5966209081309407E-2</v>
      </c>
      <c r="GX2138" s="77">
        <v>497.9042741834383</v>
      </c>
      <c r="GY2138" s="77">
        <v>5.5966209081309407E-2</v>
      </c>
      <c r="GZ2138" s="77">
        <v>497.9042741834383</v>
      </c>
    </row>
    <row r="2139" spans="98:208" x14ac:dyDescent="0.25">
      <c r="CT2139" s="77" t="s">
        <v>155</v>
      </c>
      <c r="CU2139" s="77" t="s">
        <v>465</v>
      </c>
      <c r="CV2139" s="77" t="s">
        <v>446</v>
      </c>
      <c r="CW2139" s="77">
        <v>2025</v>
      </c>
      <c r="CX2139" s="77">
        <v>0</v>
      </c>
      <c r="CY2139" s="77">
        <v>0</v>
      </c>
      <c r="CZ2139" s="77">
        <v>0</v>
      </c>
      <c r="DA2139" s="77">
        <v>0</v>
      </c>
      <c r="DB2139" s="77">
        <v>8.0408269036977245E-2</v>
      </c>
      <c r="DC2139" s="77">
        <v>3.7590224611390763E-2</v>
      </c>
      <c r="DD2139" s="77">
        <v>1.631433411568736E-3</v>
      </c>
      <c r="DE2139" s="77">
        <v>4.1186611014017722E-2</v>
      </c>
      <c r="DF2139" s="77">
        <v>0</v>
      </c>
      <c r="DG2139" s="77">
        <v>0</v>
      </c>
      <c r="DH2139" s="77">
        <v>0</v>
      </c>
      <c r="DI2139" s="77">
        <v>8.1378100371604992E-3</v>
      </c>
      <c r="DJ2139" s="77">
        <v>7.6324628682693544E-3</v>
      </c>
      <c r="DL2139" s="77">
        <v>0</v>
      </c>
      <c r="DM2139" s="77">
        <v>0</v>
      </c>
      <c r="DN2139" s="77">
        <v>0</v>
      </c>
      <c r="DO2139" s="77">
        <v>0</v>
      </c>
      <c r="DP2139" s="77">
        <v>0</v>
      </c>
      <c r="DQ2139" s="77">
        <v>0</v>
      </c>
      <c r="DR2139" s="77">
        <v>0</v>
      </c>
      <c r="DS2139" s="77">
        <v>0</v>
      </c>
      <c r="DT2139" s="77">
        <v>0</v>
      </c>
      <c r="DU2139" s="77">
        <v>0</v>
      </c>
      <c r="DV2139" s="77">
        <v>6.2111532937657169E-5</v>
      </c>
      <c r="DW2139" s="77">
        <v>6.2111532937657169E-5</v>
      </c>
      <c r="GE2139" s="77" t="s">
        <v>422</v>
      </c>
      <c r="GF2139" s="77" t="s">
        <v>155</v>
      </c>
      <c r="GG2139" s="77" t="s">
        <v>442</v>
      </c>
      <c r="GH2139" s="77" t="s">
        <v>432</v>
      </c>
      <c r="GI2139" s="77">
        <v>2025</v>
      </c>
      <c r="GJ2139" s="77" t="s">
        <v>305</v>
      </c>
      <c r="GK2139" s="77">
        <v>233.23007680793941</v>
      </c>
      <c r="GL2139" s="77">
        <v>692.62762499999997</v>
      </c>
      <c r="GM2139" s="77">
        <v>2025</v>
      </c>
      <c r="GN2139" s="77" t="s">
        <v>175</v>
      </c>
      <c r="GO2139" s="77">
        <v>0.13250000000000001</v>
      </c>
      <c r="GP2139" s="77">
        <v>3</v>
      </c>
      <c r="GQ2139" s="77">
        <v>0</v>
      </c>
      <c r="GR2139" s="77" t="s">
        <v>423</v>
      </c>
      <c r="GS2139" s="77">
        <v>0</v>
      </c>
      <c r="GT2139" s="77">
        <v>0</v>
      </c>
      <c r="GU2139" s="77">
        <v>0</v>
      </c>
      <c r="GV2139" s="77">
        <v>0</v>
      </c>
      <c r="GW2139" s="77">
        <v>0</v>
      </c>
      <c r="GX2139" s="77">
        <v>0</v>
      </c>
      <c r="GY2139" s="77">
        <v>0.1527377521613833</v>
      </c>
      <c r="GZ2139" s="77">
        <v>35.62303766807144</v>
      </c>
    </row>
    <row r="2140" spans="98:208" x14ac:dyDescent="0.25">
      <c r="CT2140" s="77" t="s">
        <v>155</v>
      </c>
      <c r="CU2140" s="77" t="s">
        <v>465</v>
      </c>
      <c r="CV2140" s="77" t="s">
        <v>453</v>
      </c>
      <c r="CW2140" s="77">
        <v>2020</v>
      </c>
      <c r="CX2140" s="77">
        <v>0</v>
      </c>
      <c r="CY2140" s="77">
        <v>0</v>
      </c>
      <c r="CZ2140" s="77">
        <v>0</v>
      </c>
      <c r="DA2140" s="77">
        <v>0</v>
      </c>
      <c r="DB2140" s="77">
        <v>14146.130641332549</v>
      </c>
      <c r="DC2140" s="77">
        <v>222.22942162783099</v>
      </c>
      <c r="DD2140" s="77">
        <v>8585.72280924796</v>
      </c>
      <c r="DE2140" s="77">
        <v>5338.1784104567541</v>
      </c>
      <c r="DF2140" s="77">
        <v>813.21078921305229</v>
      </c>
      <c r="DG2140" s="77">
        <v>0</v>
      </c>
      <c r="DH2140" s="77">
        <v>0</v>
      </c>
      <c r="DI2140" s="77">
        <v>0</v>
      </c>
      <c r="DJ2140" s="77">
        <v>5.46821451928813E-5</v>
      </c>
      <c r="DL2140" s="77">
        <v>0</v>
      </c>
      <c r="DM2140" s="77">
        <v>4.4468110448165718E-2</v>
      </c>
      <c r="DN2140" s="77">
        <v>4.4468110448165718E-2</v>
      </c>
      <c r="DO2140" s="77">
        <v>0</v>
      </c>
      <c r="DP2140" s="77">
        <v>0</v>
      </c>
      <c r="DQ2140" s="77">
        <v>0</v>
      </c>
      <c r="DR2140" s="77">
        <v>0</v>
      </c>
      <c r="DS2140" s="77">
        <v>0</v>
      </c>
      <c r="DT2140" s="77">
        <v>0</v>
      </c>
      <c r="DU2140" s="77">
        <v>0</v>
      </c>
      <c r="DV2140" s="77">
        <v>0</v>
      </c>
      <c r="DW2140" s="77">
        <v>0</v>
      </c>
      <c r="GE2140" s="77" t="s">
        <v>425</v>
      </c>
      <c r="GF2140" s="77" t="s">
        <v>155</v>
      </c>
      <c r="GG2140" s="77" t="s">
        <v>442</v>
      </c>
      <c r="GH2140" s="77" t="s">
        <v>432</v>
      </c>
      <c r="GI2140" s="77">
        <v>2025</v>
      </c>
      <c r="GJ2140" s="77" t="s">
        <v>301</v>
      </c>
      <c r="GK2140" s="77">
        <v>8896.5159934286039</v>
      </c>
      <c r="GL2140" s="77">
        <v>692.62762499999997</v>
      </c>
      <c r="GM2140" s="77">
        <v>2025</v>
      </c>
      <c r="GN2140" s="77" t="s">
        <v>175</v>
      </c>
      <c r="GO2140" s="77">
        <v>5.3000000000000005E-2</v>
      </c>
      <c r="GP2140" s="77">
        <v>3</v>
      </c>
      <c r="GQ2140" s="77">
        <v>0</v>
      </c>
      <c r="GR2140" s="77" t="s">
        <v>423</v>
      </c>
      <c r="GS2140" s="77">
        <v>0</v>
      </c>
      <c r="GT2140" s="77">
        <v>0</v>
      </c>
      <c r="GU2140" s="77">
        <v>0</v>
      </c>
      <c r="GV2140" s="77">
        <v>0</v>
      </c>
      <c r="GW2140" s="77">
        <v>0</v>
      </c>
      <c r="GX2140" s="77">
        <v>0</v>
      </c>
      <c r="GY2140" s="77">
        <v>5.5966209081309407E-2</v>
      </c>
      <c r="GZ2140" s="77">
        <v>497.9042741834383</v>
      </c>
    </row>
    <row r="2141" spans="98:208" x14ac:dyDescent="0.25">
      <c r="CT2141" s="77" t="s">
        <v>155</v>
      </c>
      <c r="CU2141" s="77" t="s">
        <v>465</v>
      </c>
      <c r="CV2141" s="77" t="s">
        <v>453</v>
      </c>
      <c r="CW2141" s="77">
        <v>2021</v>
      </c>
      <c r="CX2141" s="77">
        <v>0</v>
      </c>
      <c r="CY2141" s="77">
        <v>0</v>
      </c>
      <c r="CZ2141" s="77">
        <v>0</v>
      </c>
      <c r="DA2141" s="77">
        <v>0</v>
      </c>
      <c r="DB2141" s="77">
        <v>14146.130641332549</v>
      </c>
      <c r="DC2141" s="77">
        <v>222.22942162783099</v>
      </c>
      <c r="DD2141" s="77">
        <v>8585.72280924796</v>
      </c>
      <c r="DE2141" s="77">
        <v>5338.1784104567541</v>
      </c>
      <c r="DF2141" s="77">
        <v>813.21078921305229</v>
      </c>
      <c r="DG2141" s="77">
        <v>813.21078921305229</v>
      </c>
      <c r="DH2141" s="77">
        <v>0</v>
      </c>
      <c r="DI2141" s="77">
        <v>0</v>
      </c>
      <c r="DJ2141" s="77">
        <v>5.46821451928813E-5</v>
      </c>
      <c r="DL2141" s="77">
        <v>0</v>
      </c>
      <c r="DM2141" s="77">
        <v>4.4468110448165718E-2</v>
      </c>
      <c r="DN2141" s="77">
        <v>4.4468110448165718E-2</v>
      </c>
      <c r="DO2141" s="77">
        <v>0</v>
      </c>
      <c r="DP2141" s="77">
        <v>4.4468110448165718E-2</v>
      </c>
      <c r="DQ2141" s="77">
        <v>4.4468110448165718E-2</v>
      </c>
      <c r="DR2141" s="77">
        <v>0</v>
      </c>
      <c r="DS2141" s="77">
        <v>0</v>
      </c>
      <c r="DT2141" s="77">
        <v>0</v>
      </c>
      <c r="DU2141" s="77">
        <v>0</v>
      </c>
      <c r="DV2141" s="77">
        <v>0</v>
      </c>
      <c r="DW2141" s="77">
        <v>0</v>
      </c>
      <c r="GE2141" s="77" t="s">
        <v>422</v>
      </c>
      <c r="GF2141" s="77" t="s">
        <v>155</v>
      </c>
      <c r="GG2141" s="77" t="s">
        <v>442</v>
      </c>
      <c r="GH2141" s="77" t="s">
        <v>439</v>
      </c>
      <c r="GI2141" s="77">
        <v>2021</v>
      </c>
      <c r="GJ2141" s="77" t="s">
        <v>305</v>
      </c>
      <c r="GK2141" s="77">
        <v>0.69641821681223259</v>
      </c>
      <c r="GL2141" s="77">
        <v>692.62762499999997</v>
      </c>
      <c r="GM2141" s="77">
        <v>2021</v>
      </c>
      <c r="GN2141" s="77" t="s">
        <v>175</v>
      </c>
      <c r="GO2141" s="77">
        <v>0.13250000000000001</v>
      </c>
      <c r="GP2141" s="77">
        <v>3</v>
      </c>
      <c r="GQ2141" s="77">
        <v>0</v>
      </c>
      <c r="GR2141" s="77" t="s">
        <v>423</v>
      </c>
      <c r="GS2141" s="77">
        <v>0.1527377521613833</v>
      </c>
      <c r="GT2141" s="77">
        <v>0.10636935300013928</v>
      </c>
      <c r="GU2141" s="77">
        <v>0.1527377521613833</v>
      </c>
      <c r="GV2141" s="77">
        <v>0.10636935300013928</v>
      </c>
      <c r="GW2141" s="77">
        <v>0</v>
      </c>
      <c r="GX2141" s="77">
        <v>0</v>
      </c>
      <c r="GY2141" s="77">
        <v>0</v>
      </c>
      <c r="GZ2141" s="77">
        <v>0</v>
      </c>
    </row>
    <row r="2142" spans="98:208" x14ac:dyDescent="0.25">
      <c r="CT2142" s="77" t="s">
        <v>155</v>
      </c>
      <c r="CU2142" s="77" t="s">
        <v>465</v>
      </c>
      <c r="CV2142" s="77" t="s">
        <v>453</v>
      </c>
      <c r="CW2142" s="77">
        <v>2022</v>
      </c>
      <c r="CX2142" s="77">
        <v>0</v>
      </c>
      <c r="CY2142" s="77">
        <v>0</v>
      </c>
      <c r="CZ2142" s="77">
        <v>0</v>
      </c>
      <c r="DA2142" s="77">
        <v>0</v>
      </c>
      <c r="DB2142" s="77">
        <v>14146.130641332549</v>
      </c>
      <c r="DC2142" s="77">
        <v>222.22942162783099</v>
      </c>
      <c r="DD2142" s="77">
        <v>8585.72280924796</v>
      </c>
      <c r="DE2142" s="77">
        <v>5338.1784104567541</v>
      </c>
      <c r="DF2142" s="77">
        <v>813.21078921305229</v>
      </c>
      <c r="DG2142" s="77">
        <v>813.21078921305229</v>
      </c>
      <c r="DH2142" s="77">
        <v>813.21078921305229</v>
      </c>
      <c r="DI2142" s="77">
        <v>0</v>
      </c>
      <c r="DJ2142" s="77">
        <v>5.46821451928813E-5</v>
      </c>
      <c r="DL2142" s="77">
        <v>0</v>
      </c>
      <c r="DM2142" s="77">
        <v>4.4468110448165718E-2</v>
      </c>
      <c r="DN2142" s="77">
        <v>4.4468110448165718E-2</v>
      </c>
      <c r="DO2142" s="77">
        <v>0</v>
      </c>
      <c r="DP2142" s="77">
        <v>4.4468110448165718E-2</v>
      </c>
      <c r="DQ2142" s="77">
        <v>4.4468110448165718E-2</v>
      </c>
      <c r="DR2142" s="77">
        <v>0</v>
      </c>
      <c r="DS2142" s="77">
        <v>4.4468110448165718E-2</v>
      </c>
      <c r="DT2142" s="77">
        <v>4.4468110448165718E-2</v>
      </c>
      <c r="DU2142" s="77">
        <v>0</v>
      </c>
      <c r="DV2142" s="77">
        <v>0</v>
      </c>
      <c r="DW2142" s="77">
        <v>0</v>
      </c>
      <c r="GE2142" s="77" t="s">
        <v>425</v>
      </c>
      <c r="GF2142" s="77" t="s">
        <v>155</v>
      </c>
      <c r="GG2142" s="77" t="s">
        <v>442</v>
      </c>
      <c r="GH2142" s="77" t="s">
        <v>439</v>
      </c>
      <c r="GI2142" s="77">
        <v>2021</v>
      </c>
      <c r="GJ2142" s="77" t="s">
        <v>301</v>
      </c>
      <c r="GK2142" s="77">
        <v>2.9419641522810198</v>
      </c>
      <c r="GL2142" s="77">
        <v>692.62762499999997</v>
      </c>
      <c r="GM2142" s="77">
        <v>2021</v>
      </c>
      <c r="GN2142" s="77" t="s">
        <v>175</v>
      </c>
      <c r="GO2142" s="77">
        <v>5.3000000000000005E-2</v>
      </c>
      <c r="GP2142" s="77">
        <v>3</v>
      </c>
      <c r="GQ2142" s="77">
        <v>0</v>
      </c>
      <c r="GR2142" s="77" t="s">
        <v>423</v>
      </c>
      <c r="GS2142" s="77">
        <v>5.5966209081309407E-2</v>
      </c>
      <c r="GT2142" s="77">
        <v>0.16465058085627673</v>
      </c>
      <c r="GU2142" s="77">
        <v>5.5966209081309407E-2</v>
      </c>
      <c r="GV2142" s="77">
        <v>0.16465058085627673</v>
      </c>
      <c r="GW2142" s="77">
        <v>0</v>
      </c>
      <c r="GX2142" s="77">
        <v>0</v>
      </c>
      <c r="GY2142" s="77">
        <v>0</v>
      </c>
      <c r="GZ2142" s="77">
        <v>0</v>
      </c>
    </row>
    <row r="2143" spans="98:208" x14ac:dyDescent="0.25">
      <c r="CT2143" s="77" t="s">
        <v>155</v>
      </c>
      <c r="CU2143" s="77" t="s">
        <v>465</v>
      </c>
      <c r="CV2143" s="77" t="s">
        <v>453</v>
      </c>
      <c r="CW2143" s="77">
        <v>2023</v>
      </c>
      <c r="CX2143" s="77">
        <v>0</v>
      </c>
      <c r="CY2143" s="77">
        <v>0</v>
      </c>
      <c r="CZ2143" s="77">
        <v>0</v>
      </c>
      <c r="DA2143" s="77">
        <v>0</v>
      </c>
      <c r="DB2143" s="77">
        <v>14664.63755643665</v>
      </c>
      <c r="DC2143" s="77">
        <v>233.23007680793961</v>
      </c>
      <c r="DD2143" s="77">
        <v>8896.5159934286094</v>
      </c>
      <c r="DE2143" s="77">
        <v>5534.891486200102</v>
      </c>
      <c r="DF2143" s="77">
        <v>0</v>
      </c>
      <c r="DG2143" s="77">
        <v>843.29420601054426</v>
      </c>
      <c r="DH2143" s="77">
        <v>843.29420601054426</v>
      </c>
      <c r="DI2143" s="77">
        <v>843.29420601054426</v>
      </c>
      <c r="DJ2143" s="77">
        <v>5.46821451928813E-5</v>
      </c>
      <c r="DL2143" s="77">
        <v>0</v>
      </c>
      <c r="DM2143" s="77">
        <v>0</v>
      </c>
      <c r="DN2143" s="77">
        <v>0</v>
      </c>
      <c r="DO2143" s="77">
        <v>0</v>
      </c>
      <c r="DP2143" s="77">
        <v>4.6113136213384136E-2</v>
      </c>
      <c r="DQ2143" s="77">
        <v>4.6113136213384136E-2</v>
      </c>
      <c r="DR2143" s="77">
        <v>0</v>
      </c>
      <c r="DS2143" s="77">
        <v>4.6113136213384136E-2</v>
      </c>
      <c r="DT2143" s="77">
        <v>4.6113136213384136E-2</v>
      </c>
      <c r="DU2143" s="77">
        <v>0</v>
      </c>
      <c r="DV2143" s="77">
        <v>4.6113136213384136E-2</v>
      </c>
      <c r="DW2143" s="77">
        <v>4.6113136213384136E-2</v>
      </c>
      <c r="GE2143" s="77" t="s">
        <v>427</v>
      </c>
      <c r="GF2143" s="77" t="s">
        <v>155</v>
      </c>
      <c r="GG2143" s="77" t="s">
        <v>442</v>
      </c>
      <c r="GH2143" s="77" t="s">
        <v>439</v>
      </c>
      <c r="GI2143" s="77">
        <v>2021</v>
      </c>
      <c r="GJ2143" s="77" t="s">
        <v>303</v>
      </c>
      <c r="GK2143" s="77">
        <v>1.6021759622082929</v>
      </c>
      <c r="GL2143" s="77">
        <v>692.62762499999997</v>
      </c>
      <c r="GM2143" s="77">
        <v>2021</v>
      </c>
      <c r="GN2143" s="77" t="s">
        <v>175</v>
      </c>
      <c r="GO2143" s="77">
        <v>5.3000000000000005E-2</v>
      </c>
      <c r="GP2143" s="77">
        <v>3</v>
      </c>
      <c r="GQ2143" s="77">
        <v>0</v>
      </c>
      <c r="GR2143" s="77" t="s">
        <v>423</v>
      </c>
      <c r="GS2143" s="77">
        <v>5.5966209081309407E-2</v>
      </c>
      <c r="GT2143" s="77">
        <v>8.9667714885997396E-2</v>
      </c>
      <c r="GU2143" s="77">
        <v>5.5966209081309407E-2</v>
      </c>
      <c r="GV2143" s="77">
        <v>8.9667714885997396E-2</v>
      </c>
      <c r="GW2143" s="77">
        <v>0</v>
      </c>
      <c r="GX2143" s="77">
        <v>0</v>
      </c>
      <c r="GY2143" s="77">
        <v>0</v>
      </c>
      <c r="GZ2143" s="77">
        <v>0</v>
      </c>
    </row>
    <row r="2144" spans="98:208" x14ac:dyDescent="0.25">
      <c r="CT2144" s="77" t="s">
        <v>155</v>
      </c>
      <c r="CU2144" s="77" t="s">
        <v>465</v>
      </c>
      <c r="CV2144" s="77" t="s">
        <v>453</v>
      </c>
      <c r="CW2144" s="77">
        <v>2024</v>
      </c>
      <c r="CX2144" s="77">
        <v>0</v>
      </c>
      <c r="CY2144" s="77">
        <v>0</v>
      </c>
      <c r="CZ2144" s="77">
        <v>0</v>
      </c>
      <c r="DA2144" s="77">
        <v>0</v>
      </c>
      <c r="DB2144" s="77">
        <v>14664.63755643665</v>
      </c>
      <c r="DC2144" s="77">
        <v>233.23007680793961</v>
      </c>
      <c r="DD2144" s="77">
        <v>8896.5159934286094</v>
      </c>
      <c r="DE2144" s="77">
        <v>5534.891486200102</v>
      </c>
      <c r="DF2144" s="77">
        <v>0</v>
      </c>
      <c r="DG2144" s="77">
        <v>0</v>
      </c>
      <c r="DH2144" s="77">
        <v>843.29420601054426</v>
      </c>
      <c r="DI2144" s="77">
        <v>843.29420601054426</v>
      </c>
      <c r="DJ2144" s="77">
        <v>5.46821451928813E-5</v>
      </c>
      <c r="DL2144" s="77">
        <v>0</v>
      </c>
      <c r="DM2144" s="77">
        <v>0</v>
      </c>
      <c r="DN2144" s="77">
        <v>0</v>
      </c>
      <c r="DO2144" s="77">
        <v>0</v>
      </c>
      <c r="DP2144" s="77">
        <v>0</v>
      </c>
      <c r="DQ2144" s="77">
        <v>0</v>
      </c>
      <c r="DR2144" s="77">
        <v>0</v>
      </c>
      <c r="DS2144" s="77">
        <v>4.6113136213384136E-2</v>
      </c>
      <c r="DT2144" s="77">
        <v>4.6113136213384136E-2</v>
      </c>
      <c r="DU2144" s="77">
        <v>0</v>
      </c>
      <c r="DV2144" s="77">
        <v>4.6113136213384136E-2</v>
      </c>
      <c r="DW2144" s="77">
        <v>4.6113136213384136E-2</v>
      </c>
      <c r="GE2144" s="77" t="s">
        <v>422</v>
      </c>
      <c r="GF2144" s="77" t="s">
        <v>155</v>
      </c>
      <c r="GG2144" s="77" t="s">
        <v>442</v>
      </c>
      <c r="GH2144" s="77" t="s">
        <v>439</v>
      </c>
      <c r="GI2144" s="77">
        <v>2022</v>
      </c>
      <c r="GJ2144" s="77" t="s">
        <v>305</v>
      </c>
      <c r="GK2144" s="77">
        <v>0.69641821681223259</v>
      </c>
      <c r="GL2144" s="77">
        <v>692.62762499999997</v>
      </c>
      <c r="GM2144" s="77">
        <v>2022</v>
      </c>
      <c r="GN2144" s="77" t="s">
        <v>175</v>
      </c>
      <c r="GO2144" s="77">
        <v>0.13250000000000001</v>
      </c>
      <c r="GP2144" s="77">
        <v>3</v>
      </c>
      <c r="GQ2144" s="77">
        <v>0</v>
      </c>
      <c r="GR2144" s="77" t="s">
        <v>423</v>
      </c>
      <c r="GS2144" s="77">
        <v>0.1527377521613833</v>
      </c>
      <c r="GT2144" s="77">
        <v>0.10636935300013928</v>
      </c>
      <c r="GU2144" s="77">
        <v>0.1527377521613833</v>
      </c>
      <c r="GV2144" s="77">
        <v>0.10636935300013928</v>
      </c>
      <c r="GW2144" s="77">
        <v>0.1527377521613833</v>
      </c>
      <c r="GX2144" s="77">
        <v>0.10636935300013928</v>
      </c>
      <c r="GY2144" s="77">
        <v>0</v>
      </c>
      <c r="GZ2144" s="77">
        <v>0</v>
      </c>
    </row>
    <row r="2145" spans="98:208" x14ac:dyDescent="0.25">
      <c r="CT2145" s="77" t="s">
        <v>155</v>
      </c>
      <c r="CU2145" s="77" t="s">
        <v>465</v>
      </c>
      <c r="CV2145" s="77" t="s">
        <v>453</v>
      </c>
      <c r="CW2145" s="77">
        <v>2025</v>
      </c>
      <c r="CX2145" s="77">
        <v>0</v>
      </c>
      <c r="CY2145" s="77">
        <v>0</v>
      </c>
      <c r="CZ2145" s="77">
        <v>0</v>
      </c>
      <c r="DA2145" s="77">
        <v>0</v>
      </c>
      <c r="DB2145" s="77">
        <v>14664.63755643665</v>
      </c>
      <c r="DC2145" s="77">
        <v>233.23007680793961</v>
      </c>
      <c r="DD2145" s="77">
        <v>8896.5159934286094</v>
      </c>
      <c r="DE2145" s="77">
        <v>5534.891486200102</v>
      </c>
      <c r="DF2145" s="77">
        <v>0</v>
      </c>
      <c r="DG2145" s="77">
        <v>0</v>
      </c>
      <c r="DH2145" s="77">
        <v>0</v>
      </c>
      <c r="DI2145" s="77">
        <v>843.29420601054426</v>
      </c>
      <c r="DJ2145" s="77">
        <v>5.46821451928813E-5</v>
      </c>
      <c r="DL2145" s="77">
        <v>0</v>
      </c>
      <c r="DM2145" s="77">
        <v>0</v>
      </c>
      <c r="DN2145" s="77">
        <v>0</v>
      </c>
      <c r="DO2145" s="77">
        <v>0</v>
      </c>
      <c r="DP2145" s="77">
        <v>0</v>
      </c>
      <c r="DQ2145" s="77">
        <v>0</v>
      </c>
      <c r="DR2145" s="77">
        <v>0</v>
      </c>
      <c r="DS2145" s="77">
        <v>0</v>
      </c>
      <c r="DT2145" s="77">
        <v>0</v>
      </c>
      <c r="DU2145" s="77">
        <v>0</v>
      </c>
      <c r="DV2145" s="77">
        <v>4.6113136213384136E-2</v>
      </c>
      <c r="DW2145" s="77">
        <v>4.6113136213384136E-2</v>
      </c>
      <c r="GE2145" s="77" t="s">
        <v>425</v>
      </c>
      <c r="GF2145" s="77" t="s">
        <v>155</v>
      </c>
      <c r="GG2145" s="77" t="s">
        <v>442</v>
      </c>
      <c r="GH2145" s="77" t="s">
        <v>439</v>
      </c>
      <c r="GI2145" s="77">
        <v>2022</v>
      </c>
      <c r="GJ2145" s="77" t="s">
        <v>301</v>
      </c>
      <c r="GK2145" s="77">
        <v>2.9419641522810198</v>
      </c>
      <c r="GL2145" s="77">
        <v>692.62762499999997</v>
      </c>
      <c r="GM2145" s="77">
        <v>2022</v>
      </c>
      <c r="GN2145" s="77" t="s">
        <v>175</v>
      </c>
      <c r="GO2145" s="77">
        <v>5.3000000000000005E-2</v>
      </c>
      <c r="GP2145" s="77">
        <v>3</v>
      </c>
      <c r="GQ2145" s="77">
        <v>0</v>
      </c>
      <c r="GR2145" s="77" t="s">
        <v>423</v>
      </c>
      <c r="GS2145" s="77">
        <v>5.5966209081309407E-2</v>
      </c>
      <c r="GT2145" s="77">
        <v>0.16465058085627673</v>
      </c>
      <c r="GU2145" s="77">
        <v>5.5966209081309407E-2</v>
      </c>
      <c r="GV2145" s="77">
        <v>0.16465058085627673</v>
      </c>
      <c r="GW2145" s="77">
        <v>5.5966209081309407E-2</v>
      </c>
      <c r="GX2145" s="77">
        <v>0.16465058085627673</v>
      </c>
      <c r="GY2145" s="77">
        <v>0</v>
      </c>
      <c r="GZ2145" s="77">
        <v>0</v>
      </c>
    </row>
    <row r="2146" spans="98:208" x14ac:dyDescent="0.25">
      <c r="CT2146" s="77" t="s">
        <v>155</v>
      </c>
      <c r="CU2146" s="77" t="s">
        <v>465</v>
      </c>
      <c r="CV2146" s="77" t="s">
        <v>460</v>
      </c>
      <c r="CW2146" s="77">
        <v>2020</v>
      </c>
      <c r="CX2146" s="77">
        <v>0</v>
      </c>
      <c r="CY2146" s="77">
        <v>0</v>
      </c>
      <c r="CZ2146" s="77">
        <v>0</v>
      </c>
      <c r="DA2146" s="77">
        <v>0</v>
      </c>
      <c r="DB2146" s="77">
        <v>8807.9522308758078</v>
      </c>
      <c r="DC2146" s="77">
        <v>222.22942162783141</v>
      </c>
      <c r="DD2146" s="77">
        <v>8585.7228092479763</v>
      </c>
      <c r="DE2146" s="77">
        <v>0</v>
      </c>
      <c r="DF2146" s="77">
        <v>514.45318018009868</v>
      </c>
      <c r="DG2146" s="77">
        <v>0</v>
      </c>
      <c r="DH2146" s="77">
        <v>0</v>
      </c>
      <c r="DI2146" s="77">
        <v>0</v>
      </c>
      <c r="DJ2146" s="77">
        <v>7.4584939485076424E-6</v>
      </c>
      <c r="DL2146" s="77">
        <v>0</v>
      </c>
      <c r="DM2146" s="77">
        <v>3.8370459311637779E-3</v>
      </c>
      <c r="DN2146" s="77">
        <v>3.8370459311637779E-3</v>
      </c>
      <c r="DO2146" s="77">
        <v>0</v>
      </c>
      <c r="DP2146" s="77">
        <v>0</v>
      </c>
      <c r="DQ2146" s="77">
        <v>0</v>
      </c>
      <c r="DR2146" s="77">
        <v>0</v>
      </c>
      <c r="DS2146" s="77">
        <v>0</v>
      </c>
      <c r="DT2146" s="77">
        <v>0</v>
      </c>
      <c r="DU2146" s="77">
        <v>0</v>
      </c>
      <c r="DV2146" s="77">
        <v>0</v>
      </c>
      <c r="DW2146" s="77">
        <v>0</v>
      </c>
      <c r="GE2146" s="77" t="s">
        <v>427</v>
      </c>
      <c r="GF2146" s="77" t="s">
        <v>155</v>
      </c>
      <c r="GG2146" s="77" t="s">
        <v>442</v>
      </c>
      <c r="GH2146" s="77" t="s">
        <v>439</v>
      </c>
      <c r="GI2146" s="77">
        <v>2022</v>
      </c>
      <c r="GJ2146" s="77" t="s">
        <v>303</v>
      </c>
      <c r="GK2146" s="77">
        <v>1.6021759622082929</v>
      </c>
      <c r="GL2146" s="77">
        <v>692.62762499999997</v>
      </c>
      <c r="GM2146" s="77">
        <v>2022</v>
      </c>
      <c r="GN2146" s="77" t="s">
        <v>175</v>
      </c>
      <c r="GO2146" s="77">
        <v>5.3000000000000005E-2</v>
      </c>
      <c r="GP2146" s="77">
        <v>3</v>
      </c>
      <c r="GQ2146" s="77">
        <v>0</v>
      </c>
      <c r="GR2146" s="77" t="s">
        <v>423</v>
      </c>
      <c r="GS2146" s="77">
        <v>5.5966209081309407E-2</v>
      </c>
      <c r="GT2146" s="77">
        <v>8.9667714885997396E-2</v>
      </c>
      <c r="GU2146" s="77">
        <v>5.5966209081309407E-2</v>
      </c>
      <c r="GV2146" s="77">
        <v>8.9667714885997396E-2</v>
      </c>
      <c r="GW2146" s="77">
        <v>5.5966209081309407E-2</v>
      </c>
      <c r="GX2146" s="77">
        <v>8.9667714885997396E-2</v>
      </c>
      <c r="GY2146" s="77">
        <v>0</v>
      </c>
      <c r="GZ2146" s="77">
        <v>0</v>
      </c>
    </row>
    <row r="2147" spans="98:208" x14ac:dyDescent="0.25">
      <c r="CT2147" s="77" t="s">
        <v>155</v>
      </c>
      <c r="CU2147" s="77" t="s">
        <v>465</v>
      </c>
      <c r="CV2147" s="77" t="s">
        <v>460</v>
      </c>
      <c r="CW2147" s="77">
        <v>2021</v>
      </c>
      <c r="CX2147" s="77">
        <v>0</v>
      </c>
      <c r="CY2147" s="77">
        <v>0</v>
      </c>
      <c r="CZ2147" s="77">
        <v>0</v>
      </c>
      <c r="DA2147" s="77">
        <v>0</v>
      </c>
      <c r="DB2147" s="77">
        <v>8807.9522308758078</v>
      </c>
      <c r="DC2147" s="77">
        <v>222.22942162783141</v>
      </c>
      <c r="DD2147" s="77">
        <v>8585.7228092479763</v>
      </c>
      <c r="DE2147" s="77">
        <v>0</v>
      </c>
      <c r="DF2147" s="77">
        <v>514.45318018009868</v>
      </c>
      <c r="DG2147" s="77">
        <v>514.45318018009868</v>
      </c>
      <c r="DH2147" s="77">
        <v>0</v>
      </c>
      <c r="DI2147" s="77">
        <v>0</v>
      </c>
      <c r="DJ2147" s="77">
        <v>7.4584939485076424E-6</v>
      </c>
      <c r="DL2147" s="77">
        <v>0</v>
      </c>
      <c r="DM2147" s="77">
        <v>3.8370459311637779E-3</v>
      </c>
      <c r="DN2147" s="77">
        <v>3.8370459311637779E-3</v>
      </c>
      <c r="DO2147" s="77">
        <v>0</v>
      </c>
      <c r="DP2147" s="77">
        <v>3.8370459311637779E-3</v>
      </c>
      <c r="DQ2147" s="77">
        <v>3.8370459311637779E-3</v>
      </c>
      <c r="DR2147" s="77">
        <v>0</v>
      </c>
      <c r="DS2147" s="77">
        <v>0</v>
      </c>
      <c r="DT2147" s="77">
        <v>0</v>
      </c>
      <c r="DU2147" s="77">
        <v>0</v>
      </c>
      <c r="DV2147" s="77">
        <v>0</v>
      </c>
      <c r="DW2147" s="77">
        <v>0</v>
      </c>
      <c r="GE2147" s="77" t="s">
        <v>422</v>
      </c>
      <c r="GF2147" s="77" t="s">
        <v>155</v>
      </c>
      <c r="GG2147" s="77" t="s">
        <v>442</v>
      </c>
      <c r="GH2147" s="77" t="s">
        <v>439</v>
      </c>
      <c r="GI2147" s="77">
        <v>2023</v>
      </c>
      <c r="GJ2147" s="77" t="s">
        <v>305</v>
      </c>
      <c r="GK2147" s="77">
        <v>0.71896016785821271</v>
      </c>
      <c r="GL2147" s="77">
        <v>692.62762499999997</v>
      </c>
      <c r="GM2147" s="77">
        <v>2023</v>
      </c>
      <c r="GN2147" s="77" t="s">
        <v>175</v>
      </c>
      <c r="GO2147" s="77">
        <v>0.13250000000000001</v>
      </c>
      <c r="GP2147" s="77">
        <v>3</v>
      </c>
      <c r="GQ2147" s="77">
        <v>0</v>
      </c>
      <c r="GR2147" s="77" t="s">
        <v>423</v>
      </c>
      <c r="GS2147" s="77">
        <v>0</v>
      </c>
      <c r="GT2147" s="77">
        <v>0</v>
      </c>
      <c r="GU2147" s="77">
        <v>0.1527377521613833</v>
      </c>
      <c r="GV2147" s="77">
        <v>0.10981235993223423</v>
      </c>
      <c r="GW2147" s="77">
        <v>0.1527377521613833</v>
      </c>
      <c r="GX2147" s="77">
        <v>0.10981235993223423</v>
      </c>
      <c r="GY2147" s="77">
        <v>0.1527377521613833</v>
      </c>
      <c r="GZ2147" s="77">
        <v>0.10981235993223423</v>
      </c>
    </row>
    <row r="2148" spans="98:208" x14ac:dyDescent="0.25">
      <c r="CT2148" s="77" t="s">
        <v>155</v>
      </c>
      <c r="CU2148" s="77" t="s">
        <v>465</v>
      </c>
      <c r="CV2148" s="77" t="s">
        <v>460</v>
      </c>
      <c r="CW2148" s="77">
        <v>2022</v>
      </c>
      <c r="CX2148" s="77">
        <v>0</v>
      </c>
      <c r="CY2148" s="77">
        <v>0</v>
      </c>
      <c r="CZ2148" s="77">
        <v>0</v>
      </c>
      <c r="DA2148" s="77">
        <v>0</v>
      </c>
      <c r="DB2148" s="77">
        <v>8807.9522308758078</v>
      </c>
      <c r="DC2148" s="77">
        <v>222.22942162783141</v>
      </c>
      <c r="DD2148" s="77">
        <v>8585.7228092479763</v>
      </c>
      <c r="DE2148" s="77">
        <v>0</v>
      </c>
      <c r="DF2148" s="77">
        <v>514.45318018009868</v>
      </c>
      <c r="DG2148" s="77">
        <v>514.45318018009868</v>
      </c>
      <c r="DH2148" s="77">
        <v>514.45318018009868</v>
      </c>
      <c r="DI2148" s="77">
        <v>0</v>
      </c>
      <c r="DJ2148" s="77">
        <v>7.4584939485076424E-6</v>
      </c>
      <c r="DL2148" s="77">
        <v>0</v>
      </c>
      <c r="DM2148" s="77">
        <v>3.8370459311637779E-3</v>
      </c>
      <c r="DN2148" s="77">
        <v>3.8370459311637779E-3</v>
      </c>
      <c r="DO2148" s="77">
        <v>0</v>
      </c>
      <c r="DP2148" s="77">
        <v>3.8370459311637779E-3</v>
      </c>
      <c r="DQ2148" s="77">
        <v>3.8370459311637779E-3</v>
      </c>
      <c r="DR2148" s="77">
        <v>0</v>
      </c>
      <c r="DS2148" s="77">
        <v>3.8370459311637779E-3</v>
      </c>
      <c r="DT2148" s="77">
        <v>3.8370459311637779E-3</v>
      </c>
      <c r="DU2148" s="77">
        <v>0</v>
      </c>
      <c r="DV2148" s="77">
        <v>0</v>
      </c>
      <c r="DW2148" s="77">
        <v>0</v>
      </c>
      <c r="GE2148" s="77" t="s">
        <v>425</v>
      </c>
      <c r="GF2148" s="77" t="s">
        <v>155</v>
      </c>
      <c r="GG2148" s="77" t="s">
        <v>442</v>
      </c>
      <c r="GH2148" s="77" t="s">
        <v>439</v>
      </c>
      <c r="GI2148" s="77">
        <v>2023</v>
      </c>
      <c r="GJ2148" s="77" t="s">
        <v>301</v>
      </c>
      <c r="GK2148" s="77">
        <v>3.0714971986151101</v>
      </c>
      <c r="GL2148" s="77">
        <v>692.62762499999997</v>
      </c>
      <c r="GM2148" s="77">
        <v>2023</v>
      </c>
      <c r="GN2148" s="77" t="s">
        <v>175</v>
      </c>
      <c r="GO2148" s="77">
        <v>5.3000000000000005E-2</v>
      </c>
      <c r="GP2148" s="77">
        <v>3</v>
      </c>
      <c r="GQ2148" s="77">
        <v>0</v>
      </c>
      <c r="GR2148" s="77" t="s">
        <v>423</v>
      </c>
      <c r="GS2148" s="77">
        <v>0</v>
      </c>
      <c r="GT2148" s="77">
        <v>0</v>
      </c>
      <c r="GU2148" s="77">
        <v>5.5966209081309407E-2</v>
      </c>
      <c r="GV2148" s="77">
        <v>0.17190005441034936</v>
      </c>
      <c r="GW2148" s="77">
        <v>5.5966209081309407E-2</v>
      </c>
      <c r="GX2148" s="77">
        <v>0.17190005441034936</v>
      </c>
      <c r="GY2148" s="77">
        <v>5.5966209081309407E-2</v>
      </c>
      <c r="GZ2148" s="77">
        <v>0.17190005441034936</v>
      </c>
    </row>
    <row r="2149" spans="98:208" x14ac:dyDescent="0.25">
      <c r="CT2149" s="77" t="s">
        <v>155</v>
      </c>
      <c r="CU2149" s="77" t="s">
        <v>465</v>
      </c>
      <c r="CV2149" s="77" t="s">
        <v>460</v>
      </c>
      <c r="CW2149" s="77">
        <v>2023</v>
      </c>
      <c r="CX2149" s="77">
        <v>0</v>
      </c>
      <c r="CY2149" s="77">
        <v>0</v>
      </c>
      <c r="CZ2149" s="77">
        <v>0</v>
      </c>
      <c r="DA2149" s="77">
        <v>0</v>
      </c>
      <c r="DB2149" s="77">
        <v>9129.7460702365661</v>
      </c>
      <c r="DC2149" s="77">
        <v>233.23007680794009</v>
      </c>
      <c r="DD2149" s="77">
        <v>8896.5159934286276</v>
      </c>
      <c r="DE2149" s="77">
        <v>0</v>
      </c>
      <c r="DF2149" s="77">
        <v>0</v>
      </c>
      <c r="DG2149" s="77">
        <v>533.52731185151117</v>
      </c>
      <c r="DH2149" s="77">
        <v>533.52731185151117</v>
      </c>
      <c r="DI2149" s="77">
        <v>533.52731185151117</v>
      </c>
      <c r="DJ2149" s="77">
        <v>7.4584939485076424E-6</v>
      </c>
      <c r="DL2149" s="77">
        <v>0</v>
      </c>
      <c r="DM2149" s="77">
        <v>0</v>
      </c>
      <c r="DN2149" s="77">
        <v>0</v>
      </c>
      <c r="DO2149" s="77">
        <v>0</v>
      </c>
      <c r="DP2149" s="77">
        <v>3.9793102268080461E-3</v>
      </c>
      <c r="DQ2149" s="77">
        <v>3.9793102268080461E-3</v>
      </c>
      <c r="DR2149" s="77">
        <v>0</v>
      </c>
      <c r="DS2149" s="77">
        <v>3.9793102268080461E-3</v>
      </c>
      <c r="DT2149" s="77">
        <v>3.9793102268080461E-3</v>
      </c>
      <c r="DU2149" s="77">
        <v>0</v>
      </c>
      <c r="DV2149" s="77">
        <v>3.9793102268080461E-3</v>
      </c>
      <c r="DW2149" s="77">
        <v>3.9793102268080461E-3</v>
      </c>
      <c r="GE2149" s="77" t="s">
        <v>427</v>
      </c>
      <c r="GF2149" s="77" t="s">
        <v>155</v>
      </c>
      <c r="GG2149" s="77" t="s">
        <v>442</v>
      </c>
      <c r="GH2149" s="77" t="s">
        <v>439</v>
      </c>
      <c r="GI2149" s="77">
        <v>2023</v>
      </c>
      <c r="GJ2149" s="77" t="s">
        <v>303</v>
      </c>
      <c r="GK2149" s="77">
        <v>1.684577240534449</v>
      </c>
      <c r="GL2149" s="77">
        <v>692.62762499999997</v>
      </c>
      <c r="GM2149" s="77">
        <v>2023</v>
      </c>
      <c r="GN2149" s="77" t="s">
        <v>175</v>
      </c>
      <c r="GO2149" s="77">
        <v>5.3000000000000005E-2</v>
      </c>
      <c r="GP2149" s="77">
        <v>3</v>
      </c>
      <c r="GQ2149" s="77">
        <v>0</v>
      </c>
      <c r="GR2149" s="77" t="s">
        <v>423</v>
      </c>
      <c r="GS2149" s="77">
        <v>0</v>
      </c>
      <c r="GT2149" s="77">
        <v>0</v>
      </c>
      <c r="GU2149" s="77">
        <v>5.5966209081309407E-2</v>
      </c>
      <c r="GV2149" s="77">
        <v>9.4279402057366221E-2</v>
      </c>
      <c r="GW2149" s="77">
        <v>5.5966209081309407E-2</v>
      </c>
      <c r="GX2149" s="77">
        <v>9.4279402057366221E-2</v>
      </c>
      <c r="GY2149" s="77">
        <v>5.5966209081309407E-2</v>
      </c>
      <c r="GZ2149" s="77">
        <v>9.4279402057366221E-2</v>
      </c>
    </row>
    <row r="2150" spans="98:208" x14ac:dyDescent="0.25">
      <c r="CT2150" s="77" t="s">
        <v>155</v>
      </c>
      <c r="CU2150" s="77" t="s">
        <v>465</v>
      </c>
      <c r="CV2150" s="77" t="s">
        <v>460</v>
      </c>
      <c r="CW2150" s="77">
        <v>2024</v>
      </c>
      <c r="CX2150" s="77">
        <v>0</v>
      </c>
      <c r="CY2150" s="77">
        <v>0</v>
      </c>
      <c r="CZ2150" s="77">
        <v>0</v>
      </c>
      <c r="DA2150" s="77">
        <v>0</v>
      </c>
      <c r="DB2150" s="77">
        <v>9129.7460702365661</v>
      </c>
      <c r="DC2150" s="77">
        <v>233.23007680794009</v>
      </c>
      <c r="DD2150" s="77">
        <v>8896.5159934286276</v>
      </c>
      <c r="DE2150" s="77">
        <v>0</v>
      </c>
      <c r="DF2150" s="77">
        <v>0</v>
      </c>
      <c r="DG2150" s="77">
        <v>0</v>
      </c>
      <c r="DH2150" s="77">
        <v>533.52731185151117</v>
      </c>
      <c r="DI2150" s="77">
        <v>533.52731185151117</v>
      </c>
      <c r="DJ2150" s="77">
        <v>7.4584939485076424E-6</v>
      </c>
      <c r="DL2150" s="77">
        <v>0</v>
      </c>
      <c r="DM2150" s="77">
        <v>0</v>
      </c>
      <c r="DN2150" s="77">
        <v>0</v>
      </c>
      <c r="DO2150" s="77">
        <v>0</v>
      </c>
      <c r="DP2150" s="77">
        <v>0</v>
      </c>
      <c r="DQ2150" s="77">
        <v>0</v>
      </c>
      <c r="DR2150" s="77">
        <v>0</v>
      </c>
      <c r="DS2150" s="77">
        <v>3.9793102268080461E-3</v>
      </c>
      <c r="DT2150" s="77">
        <v>3.9793102268080461E-3</v>
      </c>
      <c r="DU2150" s="77">
        <v>0</v>
      </c>
      <c r="DV2150" s="77">
        <v>3.9793102268080461E-3</v>
      </c>
      <c r="DW2150" s="77">
        <v>3.9793102268080461E-3</v>
      </c>
      <c r="GE2150" s="77" t="s">
        <v>422</v>
      </c>
      <c r="GF2150" s="77" t="s">
        <v>155</v>
      </c>
      <c r="GG2150" s="77" t="s">
        <v>442</v>
      </c>
      <c r="GH2150" s="77" t="s">
        <v>439</v>
      </c>
      <c r="GI2150" s="77">
        <v>2024</v>
      </c>
      <c r="GJ2150" s="77" t="s">
        <v>305</v>
      </c>
      <c r="GK2150" s="77">
        <v>0.71896016785821271</v>
      </c>
      <c r="GL2150" s="77">
        <v>692.62762499999997</v>
      </c>
      <c r="GM2150" s="77">
        <v>2024</v>
      </c>
      <c r="GN2150" s="77" t="s">
        <v>175</v>
      </c>
      <c r="GO2150" s="77">
        <v>0.13250000000000001</v>
      </c>
      <c r="GP2150" s="77">
        <v>3</v>
      </c>
      <c r="GQ2150" s="77">
        <v>0</v>
      </c>
      <c r="GR2150" s="77" t="s">
        <v>423</v>
      </c>
      <c r="GS2150" s="77">
        <v>0</v>
      </c>
      <c r="GT2150" s="77">
        <v>0</v>
      </c>
      <c r="GU2150" s="77">
        <v>0</v>
      </c>
      <c r="GV2150" s="77">
        <v>0</v>
      </c>
      <c r="GW2150" s="77">
        <v>0.1527377521613833</v>
      </c>
      <c r="GX2150" s="77">
        <v>0.10981235993223423</v>
      </c>
      <c r="GY2150" s="77">
        <v>0.1527377521613833</v>
      </c>
      <c r="GZ2150" s="77">
        <v>0.10981235993223423</v>
      </c>
    </row>
    <row r="2151" spans="98:208" x14ac:dyDescent="0.25">
      <c r="CT2151" s="77" t="s">
        <v>155</v>
      </c>
      <c r="CU2151" s="77" t="s">
        <v>465</v>
      </c>
      <c r="CV2151" s="77" t="s">
        <v>460</v>
      </c>
      <c r="CW2151" s="77">
        <v>2025</v>
      </c>
      <c r="CX2151" s="77">
        <v>0</v>
      </c>
      <c r="CY2151" s="77">
        <v>0</v>
      </c>
      <c r="CZ2151" s="77">
        <v>0</v>
      </c>
      <c r="DA2151" s="77">
        <v>0</v>
      </c>
      <c r="DB2151" s="77">
        <v>9129.7460702365661</v>
      </c>
      <c r="DC2151" s="77">
        <v>233.23007680794009</v>
      </c>
      <c r="DD2151" s="77">
        <v>8896.5159934286276</v>
      </c>
      <c r="DE2151" s="77">
        <v>0</v>
      </c>
      <c r="DF2151" s="77">
        <v>0</v>
      </c>
      <c r="DG2151" s="77">
        <v>0</v>
      </c>
      <c r="DH2151" s="77">
        <v>0</v>
      </c>
      <c r="DI2151" s="77">
        <v>533.52731185151117</v>
      </c>
      <c r="DJ2151" s="77">
        <v>7.4584939485076424E-6</v>
      </c>
      <c r="DL2151" s="77">
        <v>0</v>
      </c>
      <c r="DM2151" s="77">
        <v>0</v>
      </c>
      <c r="DN2151" s="77">
        <v>0</v>
      </c>
      <c r="DO2151" s="77">
        <v>0</v>
      </c>
      <c r="DP2151" s="77">
        <v>0</v>
      </c>
      <c r="DQ2151" s="77">
        <v>0</v>
      </c>
      <c r="DR2151" s="77">
        <v>0</v>
      </c>
      <c r="DS2151" s="77">
        <v>0</v>
      </c>
      <c r="DT2151" s="77">
        <v>0</v>
      </c>
      <c r="DU2151" s="77">
        <v>0</v>
      </c>
      <c r="DV2151" s="77">
        <v>3.9793102268080461E-3</v>
      </c>
      <c r="DW2151" s="77">
        <v>3.9793102268080461E-3</v>
      </c>
      <c r="GE2151" s="77" t="s">
        <v>425</v>
      </c>
      <c r="GF2151" s="77" t="s">
        <v>155</v>
      </c>
      <c r="GG2151" s="77" t="s">
        <v>442</v>
      </c>
      <c r="GH2151" s="77" t="s">
        <v>439</v>
      </c>
      <c r="GI2151" s="77">
        <v>2024</v>
      </c>
      <c r="GJ2151" s="77" t="s">
        <v>301</v>
      </c>
      <c r="GK2151" s="77">
        <v>3.0714971986151101</v>
      </c>
      <c r="GL2151" s="77">
        <v>692.62762499999997</v>
      </c>
      <c r="GM2151" s="77">
        <v>2024</v>
      </c>
      <c r="GN2151" s="77" t="s">
        <v>175</v>
      </c>
      <c r="GO2151" s="77">
        <v>5.3000000000000005E-2</v>
      </c>
      <c r="GP2151" s="77">
        <v>3</v>
      </c>
      <c r="GQ2151" s="77">
        <v>0</v>
      </c>
      <c r="GR2151" s="77" t="s">
        <v>423</v>
      </c>
      <c r="GS2151" s="77">
        <v>0</v>
      </c>
      <c r="GT2151" s="77">
        <v>0</v>
      </c>
      <c r="GU2151" s="77">
        <v>0</v>
      </c>
      <c r="GV2151" s="77">
        <v>0</v>
      </c>
      <c r="GW2151" s="77">
        <v>5.5966209081309407E-2</v>
      </c>
      <c r="GX2151" s="77">
        <v>0.17190005441034936</v>
      </c>
      <c r="GY2151" s="77">
        <v>5.5966209081309407E-2</v>
      </c>
      <c r="GZ2151" s="77">
        <v>0.17190005441034936</v>
      </c>
    </row>
    <row r="2152" spans="98:208" x14ac:dyDescent="0.25">
      <c r="CT2152" s="77" t="s">
        <v>155</v>
      </c>
      <c r="CU2152" s="77" t="s">
        <v>465</v>
      </c>
      <c r="CV2152" s="77" t="s">
        <v>467</v>
      </c>
      <c r="CW2152" s="77">
        <v>2020</v>
      </c>
      <c r="CX2152" s="77">
        <v>0</v>
      </c>
      <c r="CY2152" s="77">
        <v>0</v>
      </c>
      <c r="CZ2152" s="77">
        <v>0</v>
      </c>
      <c r="DA2152" s="77">
        <v>0</v>
      </c>
      <c r="DB2152" s="77">
        <v>5.240558331301556</v>
      </c>
      <c r="DC2152" s="77">
        <v>0.69641821681223492</v>
      </c>
      <c r="DD2152" s="77">
        <v>2.941964152281026</v>
      </c>
      <c r="DE2152" s="77">
        <v>1.6021759622082961</v>
      </c>
      <c r="DF2152" s="77">
        <v>0.36068764874241432</v>
      </c>
      <c r="DG2152" s="77">
        <v>0</v>
      </c>
      <c r="DH2152" s="77">
        <v>0</v>
      </c>
      <c r="DI2152" s="77">
        <v>0</v>
      </c>
      <c r="DJ2152" s="77">
        <v>4.8397118520814647E-5</v>
      </c>
      <c r="DL2152" s="77">
        <v>0</v>
      </c>
      <c r="DM2152" s="77">
        <v>1.7456242885180589E-5</v>
      </c>
      <c r="DN2152" s="77">
        <v>1.7456242885180589E-5</v>
      </c>
      <c r="DO2152" s="77">
        <v>0</v>
      </c>
      <c r="DP2152" s="77">
        <v>0</v>
      </c>
      <c r="DQ2152" s="77">
        <v>0</v>
      </c>
      <c r="DR2152" s="77">
        <v>0</v>
      </c>
      <c r="DS2152" s="77">
        <v>0</v>
      </c>
      <c r="DT2152" s="77">
        <v>0</v>
      </c>
      <c r="DU2152" s="77">
        <v>0</v>
      </c>
      <c r="DV2152" s="77">
        <v>0</v>
      </c>
      <c r="DW2152" s="77">
        <v>0</v>
      </c>
      <c r="GE2152" s="77" t="s">
        <v>427</v>
      </c>
      <c r="GF2152" s="77" t="s">
        <v>155</v>
      </c>
      <c r="GG2152" s="77" t="s">
        <v>442</v>
      </c>
      <c r="GH2152" s="77" t="s">
        <v>439</v>
      </c>
      <c r="GI2152" s="77">
        <v>2024</v>
      </c>
      <c r="GJ2152" s="77" t="s">
        <v>303</v>
      </c>
      <c r="GK2152" s="77">
        <v>1.684577240534449</v>
      </c>
      <c r="GL2152" s="77">
        <v>692.62762499999997</v>
      </c>
      <c r="GM2152" s="77">
        <v>2024</v>
      </c>
      <c r="GN2152" s="77" t="s">
        <v>175</v>
      </c>
      <c r="GO2152" s="77">
        <v>5.3000000000000005E-2</v>
      </c>
      <c r="GP2152" s="77">
        <v>3</v>
      </c>
      <c r="GQ2152" s="77">
        <v>0</v>
      </c>
      <c r="GR2152" s="77" t="s">
        <v>423</v>
      </c>
      <c r="GS2152" s="77">
        <v>0</v>
      </c>
      <c r="GT2152" s="77">
        <v>0</v>
      </c>
      <c r="GU2152" s="77">
        <v>0</v>
      </c>
      <c r="GV2152" s="77">
        <v>0</v>
      </c>
      <c r="GW2152" s="77">
        <v>5.5966209081309407E-2</v>
      </c>
      <c r="GX2152" s="77">
        <v>9.4279402057366221E-2</v>
      </c>
      <c r="GY2152" s="77">
        <v>5.5966209081309407E-2</v>
      </c>
      <c r="GZ2152" s="77">
        <v>9.4279402057366221E-2</v>
      </c>
    </row>
    <row r="2153" spans="98:208" x14ac:dyDescent="0.25">
      <c r="CT2153" s="77" t="s">
        <v>155</v>
      </c>
      <c r="CU2153" s="77" t="s">
        <v>465</v>
      </c>
      <c r="CV2153" s="77" t="s">
        <v>467</v>
      </c>
      <c r="CW2153" s="77">
        <v>2021</v>
      </c>
      <c r="CX2153" s="77">
        <v>0</v>
      </c>
      <c r="CY2153" s="77">
        <v>0</v>
      </c>
      <c r="CZ2153" s="77">
        <v>0</v>
      </c>
      <c r="DA2153" s="77">
        <v>0</v>
      </c>
      <c r="DB2153" s="77">
        <v>5.240558331301556</v>
      </c>
      <c r="DC2153" s="77">
        <v>0.69641821681223492</v>
      </c>
      <c r="DD2153" s="77">
        <v>2.941964152281026</v>
      </c>
      <c r="DE2153" s="77">
        <v>1.6021759622082961</v>
      </c>
      <c r="DF2153" s="77">
        <v>0.36068764874241432</v>
      </c>
      <c r="DG2153" s="77">
        <v>0.36068764874241432</v>
      </c>
      <c r="DH2153" s="77">
        <v>0</v>
      </c>
      <c r="DI2153" s="77">
        <v>0</v>
      </c>
      <c r="DJ2153" s="77">
        <v>4.8397118520814647E-5</v>
      </c>
      <c r="DL2153" s="77">
        <v>0</v>
      </c>
      <c r="DM2153" s="77">
        <v>1.7456242885180589E-5</v>
      </c>
      <c r="DN2153" s="77">
        <v>1.7456242885180589E-5</v>
      </c>
      <c r="DO2153" s="77">
        <v>0</v>
      </c>
      <c r="DP2153" s="77">
        <v>1.7456242885180589E-5</v>
      </c>
      <c r="DQ2153" s="77">
        <v>1.7456242885180589E-5</v>
      </c>
      <c r="DR2153" s="77">
        <v>0</v>
      </c>
      <c r="DS2153" s="77">
        <v>0</v>
      </c>
      <c r="DT2153" s="77">
        <v>0</v>
      </c>
      <c r="DU2153" s="77">
        <v>0</v>
      </c>
      <c r="DV2153" s="77">
        <v>0</v>
      </c>
      <c r="DW2153" s="77">
        <v>0</v>
      </c>
      <c r="GE2153" s="77" t="s">
        <v>422</v>
      </c>
      <c r="GF2153" s="77" t="s">
        <v>155</v>
      </c>
      <c r="GG2153" s="77" t="s">
        <v>442</v>
      </c>
      <c r="GH2153" s="77" t="s">
        <v>439</v>
      </c>
      <c r="GI2153" s="77">
        <v>2025</v>
      </c>
      <c r="GJ2153" s="77" t="s">
        <v>305</v>
      </c>
      <c r="GK2153" s="77">
        <v>0.71896016785821271</v>
      </c>
      <c r="GL2153" s="77">
        <v>692.62762499999997</v>
      </c>
      <c r="GM2153" s="77">
        <v>2025</v>
      </c>
      <c r="GN2153" s="77" t="s">
        <v>175</v>
      </c>
      <c r="GO2153" s="77">
        <v>0.13250000000000001</v>
      </c>
      <c r="GP2153" s="77">
        <v>3</v>
      </c>
      <c r="GQ2153" s="77">
        <v>0</v>
      </c>
      <c r="GR2153" s="77" t="s">
        <v>423</v>
      </c>
      <c r="GS2153" s="77">
        <v>0</v>
      </c>
      <c r="GT2153" s="77">
        <v>0</v>
      </c>
      <c r="GU2153" s="77">
        <v>0</v>
      </c>
      <c r="GV2153" s="77">
        <v>0</v>
      </c>
      <c r="GW2153" s="77">
        <v>0</v>
      </c>
      <c r="GX2153" s="77">
        <v>0</v>
      </c>
      <c r="GY2153" s="77">
        <v>0.1527377521613833</v>
      </c>
      <c r="GZ2153" s="77">
        <v>0.10981235993223423</v>
      </c>
    </row>
    <row r="2154" spans="98:208" x14ac:dyDescent="0.25">
      <c r="CT2154" s="77" t="s">
        <v>155</v>
      </c>
      <c r="CU2154" s="77" t="s">
        <v>465</v>
      </c>
      <c r="CV2154" s="77" t="s">
        <v>467</v>
      </c>
      <c r="CW2154" s="77">
        <v>2022</v>
      </c>
      <c r="CX2154" s="77">
        <v>0</v>
      </c>
      <c r="CY2154" s="77">
        <v>0</v>
      </c>
      <c r="CZ2154" s="77">
        <v>0</v>
      </c>
      <c r="DA2154" s="77">
        <v>0</v>
      </c>
      <c r="DB2154" s="77">
        <v>5.240558331301556</v>
      </c>
      <c r="DC2154" s="77">
        <v>0.69641821681223492</v>
      </c>
      <c r="DD2154" s="77">
        <v>2.941964152281026</v>
      </c>
      <c r="DE2154" s="77">
        <v>1.6021759622082961</v>
      </c>
      <c r="DF2154" s="77">
        <v>0.36068764874241432</v>
      </c>
      <c r="DG2154" s="77">
        <v>0.36068764874241432</v>
      </c>
      <c r="DH2154" s="77">
        <v>0.36068764874241432</v>
      </c>
      <c r="DI2154" s="77">
        <v>0</v>
      </c>
      <c r="DJ2154" s="77">
        <v>4.8397118520814647E-5</v>
      </c>
      <c r="DL2154" s="77">
        <v>0</v>
      </c>
      <c r="DM2154" s="77">
        <v>1.7456242885180589E-5</v>
      </c>
      <c r="DN2154" s="77">
        <v>1.7456242885180589E-5</v>
      </c>
      <c r="DO2154" s="77">
        <v>0</v>
      </c>
      <c r="DP2154" s="77">
        <v>1.7456242885180589E-5</v>
      </c>
      <c r="DQ2154" s="77">
        <v>1.7456242885180589E-5</v>
      </c>
      <c r="DR2154" s="77">
        <v>0</v>
      </c>
      <c r="DS2154" s="77">
        <v>1.7456242885180589E-5</v>
      </c>
      <c r="DT2154" s="77">
        <v>1.7456242885180589E-5</v>
      </c>
      <c r="DU2154" s="77">
        <v>0</v>
      </c>
      <c r="DV2154" s="77">
        <v>0</v>
      </c>
      <c r="DW2154" s="77">
        <v>0</v>
      </c>
      <c r="GE2154" s="77" t="s">
        <v>425</v>
      </c>
      <c r="GF2154" s="77" t="s">
        <v>155</v>
      </c>
      <c r="GG2154" s="77" t="s">
        <v>442</v>
      </c>
      <c r="GH2154" s="77" t="s">
        <v>439</v>
      </c>
      <c r="GI2154" s="77">
        <v>2025</v>
      </c>
      <c r="GJ2154" s="77" t="s">
        <v>301</v>
      </c>
      <c r="GK2154" s="77">
        <v>3.0714971986151101</v>
      </c>
      <c r="GL2154" s="77">
        <v>692.62762499999997</v>
      </c>
      <c r="GM2154" s="77">
        <v>2025</v>
      </c>
      <c r="GN2154" s="77" t="s">
        <v>175</v>
      </c>
      <c r="GO2154" s="77">
        <v>5.3000000000000005E-2</v>
      </c>
      <c r="GP2154" s="77">
        <v>3</v>
      </c>
      <c r="GQ2154" s="77">
        <v>0</v>
      </c>
      <c r="GR2154" s="77" t="s">
        <v>423</v>
      </c>
      <c r="GS2154" s="77">
        <v>0</v>
      </c>
      <c r="GT2154" s="77">
        <v>0</v>
      </c>
      <c r="GU2154" s="77">
        <v>0</v>
      </c>
      <c r="GV2154" s="77">
        <v>0</v>
      </c>
      <c r="GW2154" s="77">
        <v>0</v>
      </c>
      <c r="GX2154" s="77">
        <v>0</v>
      </c>
      <c r="GY2154" s="77">
        <v>5.5966209081309407E-2</v>
      </c>
      <c r="GZ2154" s="77">
        <v>0.17190005441034936</v>
      </c>
    </row>
    <row r="2155" spans="98:208" x14ac:dyDescent="0.25">
      <c r="CT2155" s="77" t="s">
        <v>155</v>
      </c>
      <c r="CU2155" s="77" t="s">
        <v>465</v>
      </c>
      <c r="CV2155" s="77" t="s">
        <v>467</v>
      </c>
      <c r="CW2155" s="77">
        <v>2023</v>
      </c>
      <c r="CX2155" s="77">
        <v>0</v>
      </c>
      <c r="CY2155" s="77">
        <v>0</v>
      </c>
      <c r="CZ2155" s="77">
        <v>0</v>
      </c>
      <c r="DA2155" s="77">
        <v>0</v>
      </c>
      <c r="DB2155" s="77">
        <v>5.4750346070077818</v>
      </c>
      <c r="DC2155" s="77">
        <v>0.71896016785821626</v>
      </c>
      <c r="DD2155" s="77">
        <v>3.0714971986151132</v>
      </c>
      <c r="DE2155" s="77">
        <v>1.684577240534453</v>
      </c>
      <c r="DF2155" s="77">
        <v>0</v>
      </c>
      <c r="DG2155" s="77">
        <v>0.37599181639995077</v>
      </c>
      <c r="DH2155" s="77">
        <v>0.37599181639995077</v>
      </c>
      <c r="DI2155" s="77">
        <v>0.37599181639995077</v>
      </c>
      <c r="DJ2155" s="77">
        <v>4.8397118520814647E-5</v>
      </c>
      <c r="DL2155" s="77">
        <v>0</v>
      </c>
      <c r="DM2155" s="77">
        <v>0</v>
      </c>
      <c r="DN2155" s="77">
        <v>0</v>
      </c>
      <c r="DO2155" s="77">
        <v>0</v>
      </c>
      <c r="DP2155" s="77">
        <v>1.8196920501164797E-5</v>
      </c>
      <c r="DQ2155" s="77">
        <v>1.8196920501164797E-5</v>
      </c>
      <c r="DR2155" s="77">
        <v>0</v>
      </c>
      <c r="DS2155" s="77">
        <v>1.8196920501164797E-5</v>
      </c>
      <c r="DT2155" s="77">
        <v>1.8196920501164797E-5</v>
      </c>
      <c r="DU2155" s="77">
        <v>0</v>
      </c>
      <c r="DV2155" s="77">
        <v>1.8196920501164797E-5</v>
      </c>
      <c r="DW2155" s="77">
        <v>1.8196920501164797E-5</v>
      </c>
      <c r="GE2155" s="77" t="s">
        <v>427</v>
      </c>
      <c r="GF2155" s="77" t="s">
        <v>155</v>
      </c>
      <c r="GG2155" s="77" t="s">
        <v>442</v>
      </c>
      <c r="GH2155" s="77" t="s">
        <v>439</v>
      </c>
      <c r="GI2155" s="77">
        <v>2025</v>
      </c>
      <c r="GJ2155" s="77" t="s">
        <v>303</v>
      </c>
      <c r="GK2155" s="77">
        <v>1.684577240534449</v>
      </c>
      <c r="GL2155" s="77">
        <v>692.62762499999997</v>
      </c>
      <c r="GM2155" s="77">
        <v>2025</v>
      </c>
      <c r="GN2155" s="77" t="s">
        <v>175</v>
      </c>
      <c r="GO2155" s="77">
        <v>5.3000000000000005E-2</v>
      </c>
      <c r="GP2155" s="77">
        <v>3</v>
      </c>
      <c r="GQ2155" s="77">
        <v>0</v>
      </c>
      <c r="GR2155" s="77" t="s">
        <v>423</v>
      </c>
      <c r="GS2155" s="77">
        <v>0</v>
      </c>
      <c r="GT2155" s="77">
        <v>0</v>
      </c>
      <c r="GU2155" s="77">
        <v>0</v>
      </c>
      <c r="GV2155" s="77">
        <v>0</v>
      </c>
      <c r="GW2155" s="77">
        <v>0</v>
      </c>
      <c r="GX2155" s="77">
        <v>0</v>
      </c>
      <c r="GY2155" s="77">
        <v>5.5966209081309407E-2</v>
      </c>
      <c r="GZ2155" s="77">
        <v>9.4279402057366221E-2</v>
      </c>
    </row>
    <row r="2156" spans="98:208" x14ac:dyDescent="0.25">
      <c r="CT2156" s="77" t="s">
        <v>155</v>
      </c>
      <c r="CU2156" s="77" t="s">
        <v>465</v>
      </c>
      <c r="CV2156" s="77" t="s">
        <v>467</v>
      </c>
      <c r="CW2156" s="77">
        <v>2024</v>
      </c>
      <c r="CX2156" s="77">
        <v>0</v>
      </c>
      <c r="CY2156" s="77">
        <v>0</v>
      </c>
      <c r="CZ2156" s="77">
        <v>0</v>
      </c>
      <c r="DA2156" s="77">
        <v>0</v>
      </c>
      <c r="DB2156" s="77">
        <v>5.4750346070077818</v>
      </c>
      <c r="DC2156" s="77">
        <v>0.71896016785821626</v>
      </c>
      <c r="DD2156" s="77">
        <v>3.0714971986151132</v>
      </c>
      <c r="DE2156" s="77">
        <v>1.684577240534453</v>
      </c>
      <c r="DF2156" s="77">
        <v>0</v>
      </c>
      <c r="DG2156" s="77">
        <v>0</v>
      </c>
      <c r="DH2156" s="77">
        <v>0.37599181639995077</v>
      </c>
      <c r="DI2156" s="77">
        <v>0.37599181639995077</v>
      </c>
      <c r="DJ2156" s="77">
        <v>4.8397118520814647E-5</v>
      </c>
      <c r="DL2156" s="77">
        <v>0</v>
      </c>
      <c r="DM2156" s="77">
        <v>0</v>
      </c>
      <c r="DN2156" s="77">
        <v>0</v>
      </c>
      <c r="DO2156" s="77">
        <v>0</v>
      </c>
      <c r="DP2156" s="77">
        <v>0</v>
      </c>
      <c r="DQ2156" s="77">
        <v>0</v>
      </c>
      <c r="DR2156" s="77">
        <v>0</v>
      </c>
      <c r="DS2156" s="77">
        <v>1.8196920501164797E-5</v>
      </c>
      <c r="DT2156" s="77">
        <v>1.8196920501164797E-5</v>
      </c>
      <c r="DU2156" s="77">
        <v>0</v>
      </c>
      <c r="DV2156" s="77">
        <v>1.8196920501164797E-5</v>
      </c>
      <c r="DW2156" s="77">
        <v>1.8196920501164797E-5</v>
      </c>
      <c r="GE2156" s="77" t="s">
        <v>422</v>
      </c>
      <c r="GF2156" s="77" t="s">
        <v>155</v>
      </c>
      <c r="GG2156" s="77" t="s">
        <v>442</v>
      </c>
      <c r="GH2156" s="77" t="s">
        <v>446</v>
      </c>
      <c r="GI2156" s="77">
        <v>2021</v>
      </c>
      <c r="GJ2156" s="77" t="s">
        <v>305</v>
      </c>
      <c r="GK2156" s="77">
        <v>3.6425060683954492E-2</v>
      </c>
      <c r="GL2156" s="77">
        <v>692.62762499999997</v>
      </c>
      <c r="GM2156" s="77">
        <v>2021</v>
      </c>
      <c r="GN2156" s="77" t="s">
        <v>175</v>
      </c>
      <c r="GO2156" s="77">
        <v>0.13250000000000001</v>
      </c>
      <c r="GP2156" s="77">
        <v>3</v>
      </c>
      <c r="GQ2156" s="77">
        <v>0</v>
      </c>
      <c r="GR2156" s="77" t="s">
        <v>423</v>
      </c>
      <c r="GS2156" s="77">
        <v>0.1527377521613833</v>
      </c>
      <c r="GT2156" s="77">
        <v>5.5634818912091884E-3</v>
      </c>
      <c r="GU2156" s="77">
        <v>0.1527377521613833</v>
      </c>
      <c r="GV2156" s="77">
        <v>5.5634818912091884E-3</v>
      </c>
      <c r="GW2156" s="77">
        <v>0</v>
      </c>
      <c r="GX2156" s="77">
        <v>0</v>
      </c>
      <c r="GY2156" s="77">
        <v>0</v>
      </c>
      <c r="GZ2156" s="77">
        <v>0</v>
      </c>
    </row>
    <row r="2157" spans="98:208" x14ac:dyDescent="0.25">
      <c r="CT2157" s="77" t="s">
        <v>155</v>
      </c>
      <c r="CU2157" s="77" t="s">
        <v>465</v>
      </c>
      <c r="CV2157" s="77" t="s">
        <v>467</v>
      </c>
      <c r="CW2157" s="77">
        <v>2025</v>
      </c>
      <c r="CX2157" s="77">
        <v>0</v>
      </c>
      <c r="CY2157" s="77">
        <v>0</v>
      </c>
      <c r="CZ2157" s="77">
        <v>0</v>
      </c>
      <c r="DA2157" s="77">
        <v>0</v>
      </c>
      <c r="DB2157" s="77">
        <v>5.4750346070077818</v>
      </c>
      <c r="DC2157" s="77">
        <v>0.71896016785821626</v>
      </c>
      <c r="DD2157" s="77">
        <v>3.0714971986151132</v>
      </c>
      <c r="DE2157" s="77">
        <v>1.684577240534453</v>
      </c>
      <c r="DF2157" s="77">
        <v>0</v>
      </c>
      <c r="DG2157" s="77">
        <v>0</v>
      </c>
      <c r="DH2157" s="77">
        <v>0</v>
      </c>
      <c r="DI2157" s="77">
        <v>0.37599181639995077</v>
      </c>
      <c r="DJ2157" s="77">
        <v>4.8397118520814647E-5</v>
      </c>
      <c r="DL2157" s="77">
        <v>0</v>
      </c>
      <c r="DM2157" s="77">
        <v>0</v>
      </c>
      <c r="DN2157" s="77">
        <v>0</v>
      </c>
      <c r="DO2157" s="77">
        <v>0</v>
      </c>
      <c r="DP2157" s="77">
        <v>0</v>
      </c>
      <c r="DQ2157" s="77">
        <v>0</v>
      </c>
      <c r="DR2157" s="77">
        <v>0</v>
      </c>
      <c r="DS2157" s="77">
        <v>0</v>
      </c>
      <c r="DT2157" s="77">
        <v>0</v>
      </c>
      <c r="DU2157" s="77">
        <v>0</v>
      </c>
      <c r="DV2157" s="77">
        <v>1.8196920501164797E-5</v>
      </c>
      <c r="DW2157" s="77">
        <v>1.8196920501164797E-5</v>
      </c>
      <c r="GE2157" s="77" t="s">
        <v>425</v>
      </c>
      <c r="GF2157" s="77" t="s">
        <v>155</v>
      </c>
      <c r="GG2157" s="77" t="s">
        <v>442</v>
      </c>
      <c r="GH2157" s="77" t="s">
        <v>446</v>
      </c>
      <c r="GI2157" s="77">
        <v>2021</v>
      </c>
      <c r="GJ2157" s="77" t="s">
        <v>301</v>
      </c>
      <c r="GK2157" s="77">
        <v>1.580872452543264E-3</v>
      </c>
      <c r="GL2157" s="77">
        <v>692.62762499999997</v>
      </c>
      <c r="GM2157" s="77">
        <v>2021</v>
      </c>
      <c r="GN2157" s="77" t="s">
        <v>175</v>
      </c>
      <c r="GO2157" s="77">
        <v>5.3000000000000005E-2</v>
      </c>
      <c r="GP2157" s="77">
        <v>3</v>
      </c>
      <c r="GQ2157" s="77">
        <v>0</v>
      </c>
      <c r="GR2157" s="77" t="s">
        <v>423</v>
      </c>
      <c r="GS2157" s="77">
        <v>5.5966209081309407E-2</v>
      </c>
      <c r="GT2157" s="77">
        <v>8.8475438209918692E-5</v>
      </c>
      <c r="GU2157" s="77">
        <v>5.5966209081309407E-2</v>
      </c>
      <c r="GV2157" s="77">
        <v>8.8475438209918692E-5</v>
      </c>
      <c r="GW2157" s="77">
        <v>0</v>
      </c>
      <c r="GX2157" s="77">
        <v>0</v>
      </c>
      <c r="GY2157" s="77">
        <v>0</v>
      </c>
      <c r="GZ2157" s="77">
        <v>0</v>
      </c>
    </row>
    <row r="2158" spans="98:208" x14ac:dyDescent="0.25">
      <c r="CT2158" s="77" t="s">
        <v>155</v>
      </c>
      <c r="CU2158" s="77" t="s">
        <v>465</v>
      </c>
      <c r="CV2158" s="77" t="s">
        <v>474</v>
      </c>
      <c r="CW2158" s="77">
        <v>2020</v>
      </c>
      <c r="CX2158" s="77">
        <v>0</v>
      </c>
      <c r="CY2158" s="77">
        <v>0</v>
      </c>
      <c r="CZ2158" s="77">
        <v>0</v>
      </c>
      <c r="DA2158" s="77">
        <v>0</v>
      </c>
      <c r="DB2158" s="77">
        <v>7.7900575334948388E-2</v>
      </c>
      <c r="DC2158" s="77">
        <v>3.6425060683954361E-2</v>
      </c>
      <c r="DD2158" s="77">
        <v>1.580872452543102E-3</v>
      </c>
      <c r="DE2158" s="77">
        <v>3.9894642198450743E-2</v>
      </c>
      <c r="DF2158" s="77">
        <v>7.8847092159216019E-3</v>
      </c>
      <c r="DG2158" s="77">
        <v>0</v>
      </c>
      <c r="DH2158" s="77">
        <v>0</v>
      </c>
      <c r="DI2158" s="77">
        <v>0</v>
      </c>
      <c r="DJ2158" s="77">
        <v>1.2359111118201171E-3</v>
      </c>
      <c r="DL2158" s="77">
        <v>0</v>
      </c>
      <c r="DM2158" s="77">
        <v>9.7447997334279914E-6</v>
      </c>
      <c r="DN2158" s="77">
        <v>9.7447997334279914E-6</v>
      </c>
      <c r="DO2158" s="77">
        <v>0</v>
      </c>
      <c r="DP2158" s="77">
        <v>0</v>
      </c>
      <c r="DQ2158" s="77">
        <v>0</v>
      </c>
      <c r="DR2158" s="77">
        <v>0</v>
      </c>
      <c r="DS2158" s="77">
        <v>0</v>
      </c>
      <c r="DT2158" s="77">
        <v>0</v>
      </c>
      <c r="DU2158" s="77">
        <v>0</v>
      </c>
      <c r="DV2158" s="77">
        <v>0</v>
      </c>
      <c r="DW2158" s="77">
        <v>0</v>
      </c>
      <c r="GE2158" s="77" t="s">
        <v>427</v>
      </c>
      <c r="GF2158" s="77" t="s">
        <v>155</v>
      </c>
      <c r="GG2158" s="77" t="s">
        <v>442</v>
      </c>
      <c r="GH2158" s="77" t="s">
        <v>446</v>
      </c>
      <c r="GI2158" s="77">
        <v>2021</v>
      </c>
      <c r="GJ2158" s="77" t="s">
        <v>303</v>
      </c>
      <c r="GK2158" s="77">
        <v>3.989464219845075E-2</v>
      </c>
      <c r="GL2158" s="77">
        <v>692.62762499999997</v>
      </c>
      <c r="GM2158" s="77">
        <v>2021</v>
      </c>
      <c r="GN2158" s="77" t="s">
        <v>175</v>
      </c>
      <c r="GO2158" s="77">
        <v>5.3000000000000005E-2</v>
      </c>
      <c r="GP2158" s="77">
        <v>3</v>
      </c>
      <c r="GQ2158" s="77">
        <v>0</v>
      </c>
      <c r="GR2158" s="77" t="s">
        <v>423</v>
      </c>
      <c r="GS2158" s="77">
        <v>5.5966209081309407E-2</v>
      </c>
      <c r="GT2158" s="77">
        <v>2.232751886502524E-3</v>
      </c>
      <c r="GU2158" s="77">
        <v>5.5966209081309407E-2</v>
      </c>
      <c r="GV2158" s="77">
        <v>2.232751886502524E-3</v>
      </c>
      <c r="GW2158" s="77">
        <v>0</v>
      </c>
      <c r="GX2158" s="77">
        <v>0</v>
      </c>
      <c r="GY2158" s="77">
        <v>0</v>
      </c>
      <c r="GZ2158" s="77">
        <v>0</v>
      </c>
    </row>
    <row r="2159" spans="98:208" x14ac:dyDescent="0.25">
      <c r="CT2159" s="77" t="s">
        <v>155</v>
      </c>
      <c r="CU2159" s="77" t="s">
        <v>465</v>
      </c>
      <c r="CV2159" s="77" t="s">
        <v>474</v>
      </c>
      <c r="CW2159" s="77">
        <v>2021</v>
      </c>
      <c r="CX2159" s="77">
        <v>0</v>
      </c>
      <c r="CY2159" s="77">
        <v>0</v>
      </c>
      <c r="CZ2159" s="77">
        <v>0</v>
      </c>
      <c r="DA2159" s="77">
        <v>0</v>
      </c>
      <c r="DB2159" s="77">
        <v>7.7900575334948388E-2</v>
      </c>
      <c r="DC2159" s="77">
        <v>3.6425060683954361E-2</v>
      </c>
      <c r="DD2159" s="77">
        <v>1.580872452543102E-3</v>
      </c>
      <c r="DE2159" s="77">
        <v>3.9894642198450743E-2</v>
      </c>
      <c r="DF2159" s="77">
        <v>7.8847092159216019E-3</v>
      </c>
      <c r="DG2159" s="77">
        <v>7.8847092159216019E-3</v>
      </c>
      <c r="DH2159" s="77">
        <v>0</v>
      </c>
      <c r="DI2159" s="77">
        <v>0</v>
      </c>
      <c r="DJ2159" s="77">
        <v>1.2359111118201171E-3</v>
      </c>
      <c r="DL2159" s="77">
        <v>0</v>
      </c>
      <c r="DM2159" s="77">
        <v>9.7447997334279914E-6</v>
      </c>
      <c r="DN2159" s="77">
        <v>9.7447997334279914E-6</v>
      </c>
      <c r="DO2159" s="77">
        <v>0</v>
      </c>
      <c r="DP2159" s="77">
        <v>9.7447997334279914E-6</v>
      </c>
      <c r="DQ2159" s="77">
        <v>9.7447997334279914E-6</v>
      </c>
      <c r="DR2159" s="77">
        <v>0</v>
      </c>
      <c r="DS2159" s="77">
        <v>0</v>
      </c>
      <c r="DT2159" s="77">
        <v>0</v>
      </c>
      <c r="DU2159" s="77">
        <v>0</v>
      </c>
      <c r="DV2159" s="77">
        <v>0</v>
      </c>
      <c r="DW2159" s="77">
        <v>0</v>
      </c>
      <c r="GE2159" s="77" t="s">
        <v>422</v>
      </c>
      <c r="GF2159" s="77" t="s">
        <v>155</v>
      </c>
      <c r="GG2159" s="77" t="s">
        <v>442</v>
      </c>
      <c r="GH2159" s="77" t="s">
        <v>446</v>
      </c>
      <c r="GI2159" s="77">
        <v>2022</v>
      </c>
      <c r="GJ2159" s="77" t="s">
        <v>305</v>
      </c>
      <c r="GK2159" s="77">
        <v>3.6425060683954492E-2</v>
      </c>
      <c r="GL2159" s="77">
        <v>692.62762499999997</v>
      </c>
      <c r="GM2159" s="77">
        <v>2022</v>
      </c>
      <c r="GN2159" s="77" t="s">
        <v>175</v>
      </c>
      <c r="GO2159" s="77">
        <v>0.13250000000000001</v>
      </c>
      <c r="GP2159" s="77">
        <v>3</v>
      </c>
      <c r="GQ2159" s="77">
        <v>0</v>
      </c>
      <c r="GR2159" s="77" t="s">
        <v>423</v>
      </c>
      <c r="GS2159" s="77">
        <v>0.1527377521613833</v>
      </c>
      <c r="GT2159" s="77">
        <v>5.5634818912091884E-3</v>
      </c>
      <c r="GU2159" s="77">
        <v>0.1527377521613833</v>
      </c>
      <c r="GV2159" s="77">
        <v>5.5634818912091884E-3</v>
      </c>
      <c r="GW2159" s="77">
        <v>0.1527377521613833</v>
      </c>
      <c r="GX2159" s="77">
        <v>5.5634818912091884E-3</v>
      </c>
      <c r="GY2159" s="77">
        <v>0</v>
      </c>
      <c r="GZ2159" s="77">
        <v>0</v>
      </c>
    </row>
    <row r="2160" spans="98:208" x14ac:dyDescent="0.25">
      <c r="CT2160" s="77" t="s">
        <v>155</v>
      </c>
      <c r="CU2160" s="77" t="s">
        <v>465</v>
      </c>
      <c r="CV2160" s="77" t="s">
        <v>474</v>
      </c>
      <c r="CW2160" s="77">
        <v>2022</v>
      </c>
      <c r="CX2160" s="77">
        <v>0</v>
      </c>
      <c r="CY2160" s="77">
        <v>0</v>
      </c>
      <c r="CZ2160" s="77">
        <v>0</v>
      </c>
      <c r="DA2160" s="77">
        <v>0</v>
      </c>
      <c r="DB2160" s="77">
        <v>7.7900575334948388E-2</v>
      </c>
      <c r="DC2160" s="77">
        <v>3.6425060683954361E-2</v>
      </c>
      <c r="DD2160" s="77">
        <v>1.580872452543102E-3</v>
      </c>
      <c r="DE2160" s="77">
        <v>3.9894642198450743E-2</v>
      </c>
      <c r="DF2160" s="77">
        <v>7.8847092159216019E-3</v>
      </c>
      <c r="DG2160" s="77">
        <v>7.8847092159216019E-3</v>
      </c>
      <c r="DH2160" s="77">
        <v>7.8847092159216019E-3</v>
      </c>
      <c r="DI2160" s="77">
        <v>0</v>
      </c>
      <c r="DJ2160" s="77">
        <v>1.2359111118201171E-3</v>
      </c>
      <c r="DL2160" s="77">
        <v>0</v>
      </c>
      <c r="DM2160" s="77">
        <v>9.7447997334279914E-6</v>
      </c>
      <c r="DN2160" s="77">
        <v>9.7447997334279914E-6</v>
      </c>
      <c r="DO2160" s="77">
        <v>0</v>
      </c>
      <c r="DP2160" s="77">
        <v>9.7447997334279914E-6</v>
      </c>
      <c r="DQ2160" s="77">
        <v>9.7447997334279914E-6</v>
      </c>
      <c r="DR2160" s="77">
        <v>0</v>
      </c>
      <c r="DS2160" s="77">
        <v>9.7447997334279914E-6</v>
      </c>
      <c r="DT2160" s="77">
        <v>9.7447997334279914E-6</v>
      </c>
      <c r="DU2160" s="77">
        <v>0</v>
      </c>
      <c r="DV2160" s="77">
        <v>0</v>
      </c>
      <c r="DW2160" s="77">
        <v>0</v>
      </c>
      <c r="GE2160" s="77" t="s">
        <v>425</v>
      </c>
      <c r="GF2160" s="77" t="s">
        <v>155</v>
      </c>
      <c r="GG2160" s="77" t="s">
        <v>442</v>
      </c>
      <c r="GH2160" s="77" t="s">
        <v>446</v>
      </c>
      <c r="GI2160" s="77">
        <v>2022</v>
      </c>
      <c r="GJ2160" s="77" t="s">
        <v>301</v>
      </c>
      <c r="GK2160" s="77">
        <v>1.580872452543264E-3</v>
      </c>
      <c r="GL2160" s="77">
        <v>692.62762499999997</v>
      </c>
      <c r="GM2160" s="77">
        <v>2022</v>
      </c>
      <c r="GN2160" s="77" t="s">
        <v>175</v>
      </c>
      <c r="GO2160" s="77">
        <v>5.3000000000000005E-2</v>
      </c>
      <c r="GP2160" s="77">
        <v>3</v>
      </c>
      <c r="GQ2160" s="77">
        <v>0</v>
      </c>
      <c r="GR2160" s="77" t="s">
        <v>423</v>
      </c>
      <c r="GS2160" s="77">
        <v>5.5966209081309407E-2</v>
      </c>
      <c r="GT2160" s="77">
        <v>8.8475438209918692E-5</v>
      </c>
      <c r="GU2160" s="77">
        <v>5.5966209081309407E-2</v>
      </c>
      <c r="GV2160" s="77">
        <v>8.8475438209918692E-5</v>
      </c>
      <c r="GW2160" s="77">
        <v>5.5966209081309407E-2</v>
      </c>
      <c r="GX2160" s="77">
        <v>8.8475438209918692E-5</v>
      </c>
      <c r="GY2160" s="77">
        <v>0</v>
      </c>
      <c r="GZ2160" s="77">
        <v>0</v>
      </c>
    </row>
    <row r="2161" spans="98:208" x14ac:dyDescent="0.25">
      <c r="CT2161" s="77" t="s">
        <v>155</v>
      </c>
      <c r="CU2161" s="77" t="s">
        <v>465</v>
      </c>
      <c r="CV2161" s="77" t="s">
        <v>474</v>
      </c>
      <c r="CW2161" s="77">
        <v>2023</v>
      </c>
      <c r="CX2161" s="77">
        <v>0</v>
      </c>
      <c r="CY2161" s="77">
        <v>0</v>
      </c>
      <c r="CZ2161" s="77">
        <v>0</v>
      </c>
      <c r="DA2161" s="77">
        <v>0</v>
      </c>
      <c r="DB2161" s="77">
        <v>8.0408269036977079E-2</v>
      </c>
      <c r="DC2161" s="77">
        <v>3.7590224611390687E-2</v>
      </c>
      <c r="DD2161" s="77">
        <v>1.6314334115686739E-3</v>
      </c>
      <c r="DE2161" s="77">
        <v>4.1186611014017549E-2</v>
      </c>
      <c r="DF2161" s="77">
        <v>0</v>
      </c>
      <c r="DG2161" s="77">
        <v>8.1378100371604749E-3</v>
      </c>
      <c r="DH2161" s="77">
        <v>8.1378100371604749E-3</v>
      </c>
      <c r="DI2161" s="77">
        <v>8.1378100371604749E-3</v>
      </c>
      <c r="DJ2161" s="77">
        <v>1.2359111118201171E-3</v>
      </c>
      <c r="DL2161" s="77">
        <v>0</v>
      </c>
      <c r="DM2161" s="77">
        <v>0</v>
      </c>
      <c r="DN2161" s="77">
        <v>0</v>
      </c>
      <c r="DO2161" s="77">
        <v>0</v>
      </c>
      <c r="DP2161" s="77">
        <v>1.005760985080791E-5</v>
      </c>
      <c r="DQ2161" s="77">
        <v>1.005760985080791E-5</v>
      </c>
      <c r="DR2161" s="77">
        <v>0</v>
      </c>
      <c r="DS2161" s="77">
        <v>1.005760985080791E-5</v>
      </c>
      <c r="DT2161" s="77">
        <v>1.005760985080791E-5</v>
      </c>
      <c r="DU2161" s="77">
        <v>0</v>
      </c>
      <c r="DV2161" s="77">
        <v>1.005760985080791E-5</v>
      </c>
      <c r="DW2161" s="77">
        <v>1.005760985080791E-5</v>
      </c>
      <c r="GE2161" s="77" t="s">
        <v>427</v>
      </c>
      <c r="GF2161" s="77" t="s">
        <v>155</v>
      </c>
      <c r="GG2161" s="77" t="s">
        <v>442</v>
      </c>
      <c r="GH2161" s="77" t="s">
        <v>446</v>
      </c>
      <c r="GI2161" s="77">
        <v>2022</v>
      </c>
      <c r="GJ2161" s="77" t="s">
        <v>303</v>
      </c>
      <c r="GK2161" s="77">
        <v>3.989464219845075E-2</v>
      </c>
      <c r="GL2161" s="77">
        <v>692.62762499999997</v>
      </c>
      <c r="GM2161" s="77">
        <v>2022</v>
      </c>
      <c r="GN2161" s="77" t="s">
        <v>175</v>
      </c>
      <c r="GO2161" s="77">
        <v>5.3000000000000005E-2</v>
      </c>
      <c r="GP2161" s="77">
        <v>3</v>
      </c>
      <c r="GQ2161" s="77">
        <v>0</v>
      </c>
      <c r="GR2161" s="77" t="s">
        <v>423</v>
      </c>
      <c r="GS2161" s="77">
        <v>5.5966209081309407E-2</v>
      </c>
      <c r="GT2161" s="77">
        <v>2.232751886502524E-3</v>
      </c>
      <c r="GU2161" s="77">
        <v>5.5966209081309407E-2</v>
      </c>
      <c r="GV2161" s="77">
        <v>2.232751886502524E-3</v>
      </c>
      <c r="GW2161" s="77">
        <v>5.5966209081309407E-2</v>
      </c>
      <c r="GX2161" s="77">
        <v>2.232751886502524E-3</v>
      </c>
      <c r="GY2161" s="77">
        <v>0</v>
      </c>
      <c r="GZ2161" s="77">
        <v>0</v>
      </c>
    </row>
    <row r="2162" spans="98:208" x14ac:dyDescent="0.25">
      <c r="CT2162" s="77" t="s">
        <v>155</v>
      </c>
      <c r="CU2162" s="77" t="s">
        <v>465</v>
      </c>
      <c r="CV2162" s="77" t="s">
        <v>474</v>
      </c>
      <c r="CW2162" s="77">
        <v>2024</v>
      </c>
      <c r="CX2162" s="77">
        <v>0</v>
      </c>
      <c r="CY2162" s="77">
        <v>0</v>
      </c>
      <c r="CZ2162" s="77">
        <v>0</v>
      </c>
      <c r="DA2162" s="77">
        <v>0</v>
      </c>
      <c r="DB2162" s="77">
        <v>8.0408269036977079E-2</v>
      </c>
      <c r="DC2162" s="77">
        <v>3.7590224611390687E-2</v>
      </c>
      <c r="DD2162" s="77">
        <v>1.6314334115686739E-3</v>
      </c>
      <c r="DE2162" s="77">
        <v>4.1186611014017549E-2</v>
      </c>
      <c r="DF2162" s="77">
        <v>0</v>
      </c>
      <c r="DG2162" s="77">
        <v>0</v>
      </c>
      <c r="DH2162" s="77">
        <v>8.1378100371604749E-3</v>
      </c>
      <c r="DI2162" s="77">
        <v>8.1378100371604749E-3</v>
      </c>
      <c r="DJ2162" s="77">
        <v>1.2359111118201171E-3</v>
      </c>
      <c r="DL2162" s="77">
        <v>0</v>
      </c>
      <c r="DM2162" s="77">
        <v>0</v>
      </c>
      <c r="DN2162" s="77">
        <v>0</v>
      </c>
      <c r="DO2162" s="77">
        <v>0</v>
      </c>
      <c r="DP2162" s="77">
        <v>0</v>
      </c>
      <c r="DQ2162" s="77">
        <v>0</v>
      </c>
      <c r="DR2162" s="77">
        <v>0</v>
      </c>
      <c r="DS2162" s="77">
        <v>1.005760985080791E-5</v>
      </c>
      <c r="DT2162" s="77">
        <v>1.005760985080791E-5</v>
      </c>
      <c r="DU2162" s="77">
        <v>0</v>
      </c>
      <c r="DV2162" s="77">
        <v>1.005760985080791E-5</v>
      </c>
      <c r="DW2162" s="77">
        <v>1.005760985080791E-5</v>
      </c>
      <c r="GE2162" s="77" t="s">
        <v>422</v>
      </c>
      <c r="GF2162" s="77" t="s">
        <v>155</v>
      </c>
      <c r="GG2162" s="77" t="s">
        <v>442</v>
      </c>
      <c r="GH2162" s="77" t="s">
        <v>446</v>
      </c>
      <c r="GI2162" s="77">
        <v>2023</v>
      </c>
      <c r="GJ2162" s="77" t="s">
        <v>305</v>
      </c>
      <c r="GK2162" s="77">
        <v>3.7590224611390749E-2</v>
      </c>
      <c r="GL2162" s="77">
        <v>692.62762499999997</v>
      </c>
      <c r="GM2162" s="77">
        <v>2023</v>
      </c>
      <c r="GN2162" s="77" t="s">
        <v>175</v>
      </c>
      <c r="GO2162" s="77">
        <v>0.13250000000000001</v>
      </c>
      <c r="GP2162" s="77">
        <v>3</v>
      </c>
      <c r="GQ2162" s="77">
        <v>0</v>
      </c>
      <c r="GR2162" s="77" t="s">
        <v>423</v>
      </c>
      <c r="GS2162" s="77">
        <v>0</v>
      </c>
      <c r="GT2162" s="77">
        <v>0</v>
      </c>
      <c r="GU2162" s="77">
        <v>0.1527377521613833</v>
      </c>
      <c r="GV2162" s="77">
        <v>5.7414464103853315E-3</v>
      </c>
      <c r="GW2162" s="77">
        <v>0.1527377521613833</v>
      </c>
      <c r="GX2162" s="77">
        <v>5.7414464103853315E-3</v>
      </c>
      <c r="GY2162" s="77">
        <v>0.1527377521613833</v>
      </c>
      <c r="GZ2162" s="77">
        <v>5.7414464103853315E-3</v>
      </c>
    </row>
    <row r="2163" spans="98:208" x14ac:dyDescent="0.25">
      <c r="CT2163" s="77" t="s">
        <v>155</v>
      </c>
      <c r="CU2163" s="77" t="s">
        <v>465</v>
      </c>
      <c r="CV2163" s="77" t="s">
        <v>474</v>
      </c>
      <c r="CW2163" s="77">
        <v>2025</v>
      </c>
      <c r="CX2163" s="77">
        <v>0</v>
      </c>
      <c r="CY2163" s="77">
        <v>0</v>
      </c>
      <c r="CZ2163" s="77">
        <v>0</v>
      </c>
      <c r="DA2163" s="77">
        <v>0</v>
      </c>
      <c r="DB2163" s="77">
        <v>8.0408269036977079E-2</v>
      </c>
      <c r="DC2163" s="77">
        <v>3.7590224611390687E-2</v>
      </c>
      <c r="DD2163" s="77">
        <v>1.6314334115686739E-3</v>
      </c>
      <c r="DE2163" s="77">
        <v>4.1186611014017549E-2</v>
      </c>
      <c r="DF2163" s="77">
        <v>0</v>
      </c>
      <c r="DG2163" s="77">
        <v>0</v>
      </c>
      <c r="DH2163" s="77">
        <v>0</v>
      </c>
      <c r="DI2163" s="77">
        <v>8.1378100371604749E-3</v>
      </c>
      <c r="DJ2163" s="77">
        <v>1.2359111118201171E-3</v>
      </c>
      <c r="DL2163" s="77">
        <v>0</v>
      </c>
      <c r="DM2163" s="77">
        <v>0</v>
      </c>
      <c r="DN2163" s="77">
        <v>0</v>
      </c>
      <c r="DO2163" s="77">
        <v>0</v>
      </c>
      <c r="DP2163" s="77">
        <v>0</v>
      </c>
      <c r="DQ2163" s="77">
        <v>0</v>
      </c>
      <c r="DR2163" s="77">
        <v>0</v>
      </c>
      <c r="DS2163" s="77">
        <v>0</v>
      </c>
      <c r="DT2163" s="77">
        <v>0</v>
      </c>
      <c r="DU2163" s="77">
        <v>0</v>
      </c>
      <c r="DV2163" s="77">
        <v>1.005760985080791E-5</v>
      </c>
      <c r="DW2163" s="77">
        <v>1.005760985080791E-5</v>
      </c>
      <c r="GE2163" s="77" t="s">
        <v>425</v>
      </c>
      <c r="GF2163" s="77" t="s">
        <v>155</v>
      </c>
      <c r="GG2163" s="77" t="s">
        <v>442</v>
      </c>
      <c r="GH2163" s="77" t="s">
        <v>446</v>
      </c>
      <c r="GI2163" s="77">
        <v>2023</v>
      </c>
      <c r="GJ2163" s="77" t="s">
        <v>301</v>
      </c>
      <c r="GK2163" s="77">
        <v>1.631433411568737E-3</v>
      </c>
      <c r="GL2163" s="77">
        <v>692.62762499999997</v>
      </c>
      <c r="GM2163" s="77">
        <v>2023</v>
      </c>
      <c r="GN2163" s="77" t="s">
        <v>175</v>
      </c>
      <c r="GO2163" s="77">
        <v>5.3000000000000005E-2</v>
      </c>
      <c r="GP2163" s="77">
        <v>3</v>
      </c>
      <c r="GQ2163" s="77">
        <v>0</v>
      </c>
      <c r="GR2163" s="77" t="s">
        <v>423</v>
      </c>
      <c r="GS2163" s="77">
        <v>0</v>
      </c>
      <c r="GT2163" s="77">
        <v>0</v>
      </c>
      <c r="GU2163" s="77">
        <v>5.5966209081309407E-2</v>
      </c>
      <c r="GV2163" s="77">
        <v>9.1305143414089843E-5</v>
      </c>
      <c r="GW2163" s="77">
        <v>5.5966209081309407E-2</v>
      </c>
      <c r="GX2163" s="77">
        <v>9.1305143414089843E-5</v>
      </c>
      <c r="GY2163" s="77">
        <v>5.5966209081309407E-2</v>
      </c>
      <c r="GZ2163" s="77">
        <v>9.1305143414089843E-5</v>
      </c>
    </row>
    <row r="2164" spans="98:208" x14ac:dyDescent="0.25">
      <c r="CT2164" s="77" t="s">
        <v>155</v>
      </c>
      <c r="CU2164" s="77" t="s">
        <v>465</v>
      </c>
      <c r="CV2164" s="77" t="s">
        <v>481</v>
      </c>
      <c r="CW2164" s="77">
        <v>2020</v>
      </c>
      <c r="CX2164" s="77">
        <v>0</v>
      </c>
      <c r="CY2164" s="77">
        <v>0</v>
      </c>
      <c r="CZ2164" s="77">
        <v>0</v>
      </c>
      <c r="DA2164" s="77">
        <v>0</v>
      </c>
      <c r="DB2164" s="77">
        <v>21083.842824223731</v>
      </c>
      <c r="DC2164" s="77">
        <v>409.22373582044048</v>
      </c>
      <c r="DD2164" s="77">
        <v>13469.0878123784</v>
      </c>
      <c r="DE2164" s="77">
        <v>7205.531276024868</v>
      </c>
      <c r="DF2164" s="77">
        <v>1219.5839681183056</v>
      </c>
      <c r="DG2164" s="77">
        <v>0</v>
      </c>
      <c r="DH2164" s="77">
        <v>0</v>
      </c>
      <c r="DI2164" s="77">
        <v>0</v>
      </c>
      <c r="DJ2164" s="77">
        <v>2.6321140490088258E-10</v>
      </c>
      <c r="DL2164" s="77">
        <v>0</v>
      </c>
      <c r="DM2164" s="77">
        <v>3.210084096430124E-7</v>
      </c>
      <c r="DN2164" s="77">
        <v>3.210084096430124E-7</v>
      </c>
      <c r="DO2164" s="77">
        <v>0</v>
      </c>
      <c r="DP2164" s="77">
        <v>0</v>
      </c>
      <c r="DQ2164" s="77">
        <v>0</v>
      </c>
      <c r="DR2164" s="77">
        <v>0</v>
      </c>
      <c r="DS2164" s="77">
        <v>0</v>
      </c>
      <c r="DT2164" s="77">
        <v>0</v>
      </c>
      <c r="DU2164" s="77">
        <v>0</v>
      </c>
      <c r="DV2164" s="77">
        <v>0</v>
      </c>
      <c r="DW2164" s="77">
        <v>0</v>
      </c>
      <c r="GE2164" s="77" t="s">
        <v>427</v>
      </c>
      <c r="GF2164" s="77" t="s">
        <v>155</v>
      </c>
      <c r="GG2164" s="77" t="s">
        <v>442</v>
      </c>
      <c r="GH2164" s="77" t="s">
        <v>446</v>
      </c>
      <c r="GI2164" s="77">
        <v>2023</v>
      </c>
      <c r="GJ2164" s="77" t="s">
        <v>303</v>
      </c>
      <c r="GK2164" s="77">
        <v>4.1186611014017729E-2</v>
      </c>
      <c r="GL2164" s="77">
        <v>692.62762499999997</v>
      </c>
      <c r="GM2164" s="77">
        <v>2023</v>
      </c>
      <c r="GN2164" s="77" t="s">
        <v>175</v>
      </c>
      <c r="GO2164" s="77">
        <v>5.3000000000000005E-2</v>
      </c>
      <c r="GP2164" s="77">
        <v>3</v>
      </c>
      <c r="GQ2164" s="77">
        <v>0</v>
      </c>
      <c r="GR2164" s="77" t="s">
        <v>423</v>
      </c>
      <c r="GS2164" s="77">
        <v>0</v>
      </c>
      <c r="GT2164" s="77">
        <v>0</v>
      </c>
      <c r="GU2164" s="77">
        <v>5.5966209081309407E-2</v>
      </c>
      <c r="GV2164" s="77">
        <v>2.3050584833610769E-3</v>
      </c>
      <c r="GW2164" s="77">
        <v>5.5966209081309407E-2</v>
      </c>
      <c r="GX2164" s="77">
        <v>2.3050584833610769E-3</v>
      </c>
      <c r="GY2164" s="77">
        <v>5.5966209081309407E-2</v>
      </c>
      <c r="GZ2164" s="77">
        <v>2.3050584833610769E-3</v>
      </c>
    </row>
    <row r="2165" spans="98:208" x14ac:dyDescent="0.25">
      <c r="CT2165" s="77" t="s">
        <v>155</v>
      </c>
      <c r="CU2165" s="77" t="s">
        <v>465</v>
      </c>
      <c r="CV2165" s="77" t="s">
        <v>481</v>
      </c>
      <c r="CW2165" s="77">
        <v>2021</v>
      </c>
      <c r="CX2165" s="77">
        <v>0</v>
      </c>
      <c r="CY2165" s="77">
        <v>0</v>
      </c>
      <c r="CZ2165" s="77">
        <v>0</v>
      </c>
      <c r="DA2165" s="77">
        <v>0</v>
      </c>
      <c r="DB2165" s="77">
        <v>21083.842824223731</v>
      </c>
      <c r="DC2165" s="77">
        <v>409.22373582044048</v>
      </c>
      <c r="DD2165" s="77">
        <v>13469.0878123784</v>
      </c>
      <c r="DE2165" s="77">
        <v>7205.531276024868</v>
      </c>
      <c r="DF2165" s="77">
        <v>1219.5839681183056</v>
      </c>
      <c r="DG2165" s="77">
        <v>1219.5839681183056</v>
      </c>
      <c r="DH2165" s="77">
        <v>0</v>
      </c>
      <c r="DI2165" s="77">
        <v>0</v>
      </c>
      <c r="DJ2165" s="77">
        <v>2.6321140490088258E-10</v>
      </c>
      <c r="DL2165" s="77">
        <v>0</v>
      </c>
      <c r="DM2165" s="77">
        <v>3.210084096430124E-7</v>
      </c>
      <c r="DN2165" s="77">
        <v>3.210084096430124E-7</v>
      </c>
      <c r="DO2165" s="77">
        <v>0</v>
      </c>
      <c r="DP2165" s="77">
        <v>3.210084096430124E-7</v>
      </c>
      <c r="DQ2165" s="77">
        <v>3.210084096430124E-7</v>
      </c>
      <c r="DR2165" s="77">
        <v>0</v>
      </c>
      <c r="DS2165" s="77">
        <v>0</v>
      </c>
      <c r="DT2165" s="77">
        <v>0</v>
      </c>
      <c r="DU2165" s="77">
        <v>0</v>
      </c>
      <c r="DV2165" s="77">
        <v>0</v>
      </c>
      <c r="DW2165" s="77">
        <v>0</v>
      </c>
      <c r="GE2165" s="77" t="s">
        <v>422</v>
      </c>
      <c r="GF2165" s="77" t="s">
        <v>155</v>
      </c>
      <c r="GG2165" s="77" t="s">
        <v>442</v>
      </c>
      <c r="GH2165" s="77" t="s">
        <v>446</v>
      </c>
      <c r="GI2165" s="77">
        <v>2024</v>
      </c>
      <c r="GJ2165" s="77" t="s">
        <v>305</v>
      </c>
      <c r="GK2165" s="77">
        <v>3.7590224611390749E-2</v>
      </c>
      <c r="GL2165" s="77">
        <v>692.62762499999997</v>
      </c>
      <c r="GM2165" s="77">
        <v>2024</v>
      </c>
      <c r="GN2165" s="77" t="s">
        <v>175</v>
      </c>
      <c r="GO2165" s="77">
        <v>0.13250000000000001</v>
      </c>
      <c r="GP2165" s="77">
        <v>3</v>
      </c>
      <c r="GQ2165" s="77">
        <v>0</v>
      </c>
      <c r="GR2165" s="77" t="s">
        <v>423</v>
      </c>
      <c r="GS2165" s="77">
        <v>0</v>
      </c>
      <c r="GT2165" s="77">
        <v>0</v>
      </c>
      <c r="GU2165" s="77">
        <v>0</v>
      </c>
      <c r="GV2165" s="77">
        <v>0</v>
      </c>
      <c r="GW2165" s="77">
        <v>0.1527377521613833</v>
      </c>
      <c r="GX2165" s="77">
        <v>5.7414464103853315E-3</v>
      </c>
      <c r="GY2165" s="77">
        <v>0.1527377521613833</v>
      </c>
      <c r="GZ2165" s="77">
        <v>5.7414464103853315E-3</v>
      </c>
    </row>
    <row r="2166" spans="98:208" x14ac:dyDescent="0.25">
      <c r="CT2166" s="77" t="s">
        <v>155</v>
      </c>
      <c r="CU2166" s="77" t="s">
        <v>465</v>
      </c>
      <c r="CV2166" s="77" t="s">
        <v>481</v>
      </c>
      <c r="CW2166" s="77">
        <v>2022</v>
      </c>
      <c r="CX2166" s="77">
        <v>0</v>
      </c>
      <c r="CY2166" s="77">
        <v>0</v>
      </c>
      <c r="CZ2166" s="77">
        <v>0</v>
      </c>
      <c r="DA2166" s="77">
        <v>0</v>
      </c>
      <c r="DB2166" s="77">
        <v>21083.842824223731</v>
      </c>
      <c r="DC2166" s="77">
        <v>409.22373582044048</v>
      </c>
      <c r="DD2166" s="77">
        <v>13469.0878123784</v>
      </c>
      <c r="DE2166" s="77">
        <v>7205.531276024868</v>
      </c>
      <c r="DF2166" s="77">
        <v>1219.5839681183056</v>
      </c>
      <c r="DG2166" s="77">
        <v>1219.5839681183056</v>
      </c>
      <c r="DH2166" s="77">
        <v>1219.5839681183056</v>
      </c>
      <c r="DI2166" s="77">
        <v>0</v>
      </c>
      <c r="DJ2166" s="77">
        <v>2.6321140490088258E-10</v>
      </c>
      <c r="DL2166" s="77">
        <v>0</v>
      </c>
      <c r="DM2166" s="77">
        <v>3.210084096430124E-7</v>
      </c>
      <c r="DN2166" s="77">
        <v>3.210084096430124E-7</v>
      </c>
      <c r="DO2166" s="77">
        <v>0</v>
      </c>
      <c r="DP2166" s="77">
        <v>3.210084096430124E-7</v>
      </c>
      <c r="DQ2166" s="77">
        <v>3.210084096430124E-7</v>
      </c>
      <c r="DR2166" s="77">
        <v>0</v>
      </c>
      <c r="DS2166" s="77">
        <v>3.210084096430124E-7</v>
      </c>
      <c r="DT2166" s="77">
        <v>3.210084096430124E-7</v>
      </c>
      <c r="DU2166" s="77">
        <v>0</v>
      </c>
      <c r="DV2166" s="77">
        <v>0</v>
      </c>
      <c r="DW2166" s="77">
        <v>0</v>
      </c>
      <c r="GE2166" s="77" t="s">
        <v>425</v>
      </c>
      <c r="GF2166" s="77" t="s">
        <v>155</v>
      </c>
      <c r="GG2166" s="77" t="s">
        <v>442</v>
      </c>
      <c r="GH2166" s="77" t="s">
        <v>446</v>
      </c>
      <c r="GI2166" s="77">
        <v>2024</v>
      </c>
      <c r="GJ2166" s="77" t="s">
        <v>301</v>
      </c>
      <c r="GK2166" s="77">
        <v>1.631433411568737E-3</v>
      </c>
      <c r="GL2166" s="77">
        <v>692.62762499999997</v>
      </c>
      <c r="GM2166" s="77">
        <v>2024</v>
      </c>
      <c r="GN2166" s="77" t="s">
        <v>175</v>
      </c>
      <c r="GO2166" s="77">
        <v>5.3000000000000005E-2</v>
      </c>
      <c r="GP2166" s="77">
        <v>3</v>
      </c>
      <c r="GQ2166" s="77">
        <v>0</v>
      </c>
      <c r="GR2166" s="77" t="s">
        <v>423</v>
      </c>
      <c r="GS2166" s="77">
        <v>0</v>
      </c>
      <c r="GT2166" s="77">
        <v>0</v>
      </c>
      <c r="GU2166" s="77">
        <v>0</v>
      </c>
      <c r="GV2166" s="77">
        <v>0</v>
      </c>
      <c r="GW2166" s="77">
        <v>5.5966209081309407E-2</v>
      </c>
      <c r="GX2166" s="77">
        <v>9.1305143414089843E-5</v>
      </c>
      <c r="GY2166" s="77">
        <v>5.5966209081309407E-2</v>
      </c>
      <c r="GZ2166" s="77">
        <v>9.1305143414089843E-5</v>
      </c>
    </row>
    <row r="2167" spans="98:208" x14ac:dyDescent="0.25">
      <c r="CT2167" s="77" t="s">
        <v>155</v>
      </c>
      <c r="CU2167" s="77" t="s">
        <v>465</v>
      </c>
      <c r="CV2167" s="77" t="s">
        <v>481</v>
      </c>
      <c r="CW2167" s="77">
        <v>2023</v>
      </c>
      <c r="CX2167" s="77">
        <v>0</v>
      </c>
      <c r="CY2167" s="77">
        <v>0</v>
      </c>
      <c r="CZ2167" s="77">
        <v>0</v>
      </c>
      <c r="DA2167" s="77">
        <v>0</v>
      </c>
      <c r="DB2167" s="77">
        <v>21835.97811412975</v>
      </c>
      <c r="DC2167" s="77">
        <v>428.60232122030828</v>
      </c>
      <c r="DD2167" s="77">
        <v>13939.56097345707</v>
      </c>
      <c r="DE2167" s="77">
        <v>7467.8148194522792</v>
      </c>
      <c r="DF2167" s="77">
        <v>0</v>
      </c>
      <c r="DG2167" s="77">
        <v>1263.5534246224674</v>
      </c>
      <c r="DH2167" s="77">
        <v>1263.5534246224674</v>
      </c>
      <c r="DI2167" s="77">
        <v>1263.5534246224674</v>
      </c>
      <c r="DJ2167" s="77">
        <v>2.6321140490088258E-10</v>
      </c>
      <c r="DL2167" s="77">
        <v>0</v>
      </c>
      <c r="DM2167" s="77">
        <v>0</v>
      </c>
      <c r="DN2167" s="77">
        <v>0</v>
      </c>
      <c r="DO2167" s="77">
        <v>0</v>
      </c>
      <c r="DP2167" s="77">
        <v>3.3258167206220108E-7</v>
      </c>
      <c r="DQ2167" s="77">
        <v>3.3258167206220108E-7</v>
      </c>
      <c r="DR2167" s="77">
        <v>0</v>
      </c>
      <c r="DS2167" s="77">
        <v>3.3258167206220108E-7</v>
      </c>
      <c r="DT2167" s="77">
        <v>3.3258167206220108E-7</v>
      </c>
      <c r="DU2167" s="77">
        <v>0</v>
      </c>
      <c r="DV2167" s="77">
        <v>3.3258167206220108E-7</v>
      </c>
      <c r="DW2167" s="77">
        <v>3.3258167206220108E-7</v>
      </c>
      <c r="GE2167" s="77" t="s">
        <v>427</v>
      </c>
      <c r="GF2167" s="77" t="s">
        <v>155</v>
      </c>
      <c r="GG2167" s="77" t="s">
        <v>442</v>
      </c>
      <c r="GH2167" s="77" t="s">
        <v>446</v>
      </c>
      <c r="GI2167" s="77">
        <v>2024</v>
      </c>
      <c r="GJ2167" s="77" t="s">
        <v>303</v>
      </c>
      <c r="GK2167" s="77">
        <v>4.1186611014017729E-2</v>
      </c>
      <c r="GL2167" s="77">
        <v>692.62762499999997</v>
      </c>
      <c r="GM2167" s="77">
        <v>2024</v>
      </c>
      <c r="GN2167" s="77" t="s">
        <v>175</v>
      </c>
      <c r="GO2167" s="77">
        <v>5.3000000000000005E-2</v>
      </c>
      <c r="GP2167" s="77">
        <v>3</v>
      </c>
      <c r="GQ2167" s="77">
        <v>0</v>
      </c>
      <c r="GR2167" s="77" t="s">
        <v>423</v>
      </c>
      <c r="GS2167" s="77">
        <v>0</v>
      </c>
      <c r="GT2167" s="77">
        <v>0</v>
      </c>
      <c r="GU2167" s="77">
        <v>0</v>
      </c>
      <c r="GV2167" s="77">
        <v>0</v>
      </c>
      <c r="GW2167" s="77">
        <v>5.5966209081309407E-2</v>
      </c>
      <c r="GX2167" s="77">
        <v>2.3050584833610769E-3</v>
      </c>
      <c r="GY2167" s="77">
        <v>5.5966209081309407E-2</v>
      </c>
      <c r="GZ2167" s="77">
        <v>2.3050584833610769E-3</v>
      </c>
    </row>
    <row r="2168" spans="98:208" x14ac:dyDescent="0.25">
      <c r="CT2168" s="77" t="s">
        <v>155</v>
      </c>
      <c r="CU2168" s="77" t="s">
        <v>465</v>
      </c>
      <c r="CV2168" s="77" t="s">
        <v>481</v>
      </c>
      <c r="CW2168" s="77">
        <v>2024</v>
      </c>
      <c r="CX2168" s="77">
        <v>0</v>
      </c>
      <c r="CY2168" s="77">
        <v>0</v>
      </c>
      <c r="CZ2168" s="77">
        <v>0</v>
      </c>
      <c r="DA2168" s="77">
        <v>0</v>
      </c>
      <c r="DB2168" s="77">
        <v>21835.97811412975</v>
      </c>
      <c r="DC2168" s="77">
        <v>428.60232122030828</v>
      </c>
      <c r="DD2168" s="77">
        <v>13939.56097345707</v>
      </c>
      <c r="DE2168" s="77">
        <v>7467.8148194522792</v>
      </c>
      <c r="DF2168" s="77">
        <v>0</v>
      </c>
      <c r="DG2168" s="77">
        <v>0</v>
      </c>
      <c r="DH2168" s="77">
        <v>1263.5534246224674</v>
      </c>
      <c r="DI2168" s="77">
        <v>1263.5534246224674</v>
      </c>
      <c r="DJ2168" s="77">
        <v>2.6321140490088258E-10</v>
      </c>
      <c r="DL2168" s="77">
        <v>0</v>
      </c>
      <c r="DM2168" s="77">
        <v>0</v>
      </c>
      <c r="DN2168" s="77">
        <v>0</v>
      </c>
      <c r="DO2168" s="77">
        <v>0</v>
      </c>
      <c r="DP2168" s="77">
        <v>0</v>
      </c>
      <c r="DQ2168" s="77">
        <v>0</v>
      </c>
      <c r="DR2168" s="77">
        <v>0</v>
      </c>
      <c r="DS2168" s="77">
        <v>3.3258167206220108E-7</v>
      </c>
      <c r="DT2168" s="77">
        <v>3.3258167206220108E-7</v>
      </c>
      <c r="DU2168" s="77">
        <v>0</v>
      </c>
      <c r="DV2168" s="77">
        <v>3.3258167206220108E-7</v>
      </c>
      <c r="DW2168" s="77">
        <v>3.3258167206220108E-7</v>
      </c>
      <c r="GE2168" s="77" t="s">
        <v>422</v>
      </c>
      <c r="GF2168" s="77" t="s">
        <v>155</v>
      </c>
      <c r="GG2168" s="77" t="s">
        <v>442</v>
      </c>
      <c r="GH2168" s="77" t="s">
        <v>446</v>
      </c>
      <c r="GI2168" s="77">
        <v>2025</v>
      </c>
      <c r="GJ2168" s="77" t="s">
        <v>305</v>
      </c>
      <c r="GK2168" s="77">
        <v>3.7590224611390749E-2</v>
      </c>
      <c r="GL2168" s="77">
        <v>692.62762499999997</v>
      </c>
      <c r="GM2168" s="77">
        <v>2025</v>
      </c>
      <c r="GN2168" s="77" t="s">
        <v>175</v>
      </c>
      <c r="GO2168" s="77">
        <v>0.13250000000000001</v>
      </c>
      <c r="GP2168" s="77">
        <v>3</v>
      </c>
      <c r="GQ2168" s="77">
        <v>0</v>
      </c>
      <c r="GR2168" s="77" t="s">
        <v>423</v>
      </c>
      <c r="GS2168" s="77">
        <v>0</v>
      </c>
      <c r="GT2168" s="77">
        <v>0</v>
      </c>
      <c r="GU2168" s="77">
        <v>0</v>
      </c>
      <c r="GV2168" s="77">
        <v>0</v>
      </c>
      <c r="GW2168" s="77">
        <v>0</v>
      </c>
      <c r="GX2168" s="77">
        <v>0</v>
      </c>
      <c r="GY2168" s="77">
        <v>0.1527377521613833</v>
      </c>
      <c r="GZ2168" s="77">
        <v>5.7414464103853315E-3</v>
      </c>
    </row>
    <row r="2169" spans="98:208" x14ac:dyDescent="0.25">
      <c r="CT2169" s="77" t="s">
        <v>155</v>
      </c>
      <c r="CU2169" s="77" t="s">
        <v>465</v>
      </c>
      <c r="CV2169" s="77" t="s">
        <v>481</v>
      </c>
      <c r="CW2169" s="77">
        <v>2025</v>
      </c>
      <c r="CX2169" s="77">
        <v>0</v>
      </c>
      <c r="CY2169" s="77">
        <v>0</v>
      </c>
      <c r="CZ2169" s="77">
        <v>0</v>
      </c>
      <c r="DA2169" s="77">
        <v>0</v>
      </c>
      <c r="DB2169" s="77">
        <v>21835.97811412975</v>
      </c>
      <c r="DC2169" s="77">
        <v>428.60232122030828</v>
      </c>
      <c r="DD2169" s="77">
        <v>13939.56097345707</v>
      </c>
      <c r="DE2169" s="77">
        <v>7467.8148194522792</v>
      </c>
      <c r="DF2169" s="77">
        <v>0</v>
      </c>
      <c r="DG2169" s="77">
        <v>0</v>
      </c>
      <c r="DH2169" s="77">
        <v>0</v>
      </c>
      <c r="DI2169" s="77">
        <v>1263.5534246224674</v>
      </c>
      <c r="DJ2169" s="77">
        <v>2.6321140490088258E-10</v>
      </c>
      <c r="DL2169" s="77">
        <v>0</v>
      </c>
      <c r="DM2169" s="77">
        <v>0</v>
      </c>
      <c r="DN2169" s="77">
        <v>0</v>
      </c>
      <c r="DO2169" s="77">
        <v>0</v>
      </c>
      <c r="DP2169" s="77">
        <v>0</v>
      </c>
      <c r="DQ2169" s="77">
        <v>0</v>
      </c>
      <c r="DR2169" s="77">
        <v>0</v>
      </c>
      <c r="DS2169" s="77">
        <v>0</v>
      </c>
      <c r="DT2169" s="77">
        <v>0</v>
      </c>
      <c r="DU2169" s="77">
        <v>0</v>
      </c>
      <c r="DV2169" s="77">
        <v>3.3258167206220108E-7</v>
      </c>
      <c r="DW2169" s="77">
        <v>3.3258167206220108E-7</v>
      </c>
      <c r="GE2169" s="77" t="s">
        <v>425</v>
      </c>
      <c r="GF2169" s="77" t="s">
        <v>155</v>
      </c>
      <c r="GG2169" s="77" t="s">
        <v>442</v>
      </c>
      <c r="GH2169" s="77" t="s">
        <v>446</v>
      </c>
      <c r="GI2169" s="77">
        <v>2025</v>
      </c>
      <c r="GJ2169" s="77" t="s">
        <v>301</v>
      </c>
      <c r="GK2169" s="77">
        <v>1.631433411568737E-3</v>
      </c>
      <c r="GL2169" s="77">
        <v>692.62762499999997</v>
      </c>
      <c r="GM2169" s="77">
        <v>2025</v>
      </c>
      <c r="GN2169" s="77" t="s">
        <v>175</v>
      </c>
      <c r="GO2169" s="77">
        <v>5.3000000000000005E-2</v>
      </c>
      <c r="GP2169" s="77">
        <v>3</v>
      </c>
      <c r="GQ2169" s="77">
        <v>0</v>
      </c>
      <c r="GR2169" s="77" t="s">
        <v>423</v>
      </c>
      <c r="GS2169" s="77">
        <v>0</v>
      </c>
      <c r="GT2169" s="77">
        <v>0</v>
      </c>
      <c r="GU2169" s="77">
        <v>0</v>
      </c>
      <c r="GV2169" s="77">
        <v>0</v>
      </c>
      <c r="GW2169" s="77">
        <v>0</v>
      </c>
      <c r="GX2169" s="77">
        <v>0</v>
      </c>
      <c r="GY2169" s="77">
        <v>5.5966209081309407E-2</v>
      </c>
      <c r="GZ2169" s="77">
        <v>9.1305143414089843E-5</v>
      </c>
    </row>
    <row r="2170" spans="98:208" x14ac:dyDescent="0.25">
      <c r="CT2170" s="77" t="s">
        <v>155</v>
      </c>
      <c r="CU2170" s="77" t="s">
        <v>465</v>
      </c>
      <c r="CV2170" s="77" t="s">
        <v>488</v>
      </c>
      <c r="CW2170" s="77">
        <v>2020</v>
      </c>
      <c r="CX2170" s="77">
        <v>0</v>
      </c>
      <c r="CY2170" s="77">
        <v>0</v>
      </c>
      <c r="CZ2170" s="77">
        <v>0</v>
      </c>
      <c r="DA2170" s="77">
        <v>0</v>
      </c>
      <c r="DB2170" s="77">
        <v>21083.842824224459</v>
      </c>
      <c r="DC2170" s="77">
        <v>409.22373582042371</v>
      </c>
      <c r="DD2170" s="77">
        <v>13469.087812378721</v>
      </c>
      <c r="DE2170" s="77">
        <v>7205.5312760252691</v>
      </c>
      <c r="DF2170" s="77">
        <v>1219.5839681183434</v>
      </c>
      <c r="DG2170" s="77">
        <v>0</v>
      </c>
      <c r="DH2170" s="77">
        <v>0</v>
      </c>
      <c r="DI2170" s="77">
        <v>0</v>
      </c>
      <c r="DJ2170" s="77">
        <v>1.135198820215336E-8</v>
      </c>
      <c r="DL2170" s="77">
        <v>0</v>
      </c>
      <c r="DM2170" s="77">
        <v>1.3844702817614814E-5</v>
      </c>
      <c r="DN2170" s="77">
        <v>1.3844702817614814E-5</v>
      </c>
      <c r="DO2170" s="77">
        <v>0</v>
      </c>
      <c r="DP2170" s="77">
        <v>0</v>
      </c>
      <c r="DQ2170" s="77">
        <v>0</v>
      </c>
      <c r="DR2170" s="77">
        <v>0</v>
      </c>
      <c r="DS2170" s="77">
        <v>0</v>
      </c>
      <c r="DT2170" s="77">
        <v>0</v>
      </c>
      <c r="DU2170" s="77">
        <v>0</v>
      </c>
      <c r="DV2170" s="77">
        <v>0</v>
      </c>
      <c r="DW2170" s="77">
        <v>0</v>
      </c>
      <c r="GE2170" s="77" t="s">
        <v>427</v>
      </c>
      <c r="GF2170" s="77" t="s">
        <v>155</v>
      </c>
      <c r="GG2170" s="77" t="s">
        <v>442</v>
      </c>
      <c r="GH2170" s="77" t="s">
        <v>446</v>
      </c>
      <c r="GI2170" s="77">
        <v>2025</v>
      </c>
      <c r="GJ2170" s="77" t="s">
        <v>303</v>
      </c>
      <c r="GK2170" s="77">
        <v>4.1186611014017729E-2</v>
      </c>
      <c r="GL2170" s="77">
        <v>692.62762499999997</v>
      </c>
      <c r="GM2170" s="77">
        <v>2025</v>
      </c>
      <c r="GN2170" s="77" t="s">
        <v>175</v>
      </c>
      <c r="GO2170" s="77">
        <v>5.3000000000000005E-2</v>
      </c>
      <c r="GP2170" s="77">
        <v>3</v>
      </c>
      <c r="GQ2170" s="77">
        <v>0</v>
      </c>
      <c r="GR2170" s="77" t="s">
        <v>423</v>
      </c>
      <c r="GS2170" s="77">
        <v>0</v>
      </c>
      <c r="GT2170" s="77">
        <v>0</v>
      </c>
      <c r="GU2170" s="77">
        <v>0</v>
      </c>
      <c r="GV2170" s="77">
        <v>0</v>
      </c>
      <c r="GW2170" s="77">
        <v>0</v>
      </c>
      <c r="GX2170" s="77">
        <v>0</v>
      </c>
      <c r="GY2170" s="77">
        <v>5.5966209081309407E-2</v>
      </c>
      <c r="GZ2170" s="77">
        <v>2.3050584833610769E-3</v>
      </c>
    </row>
    <row r="2171" spans="98:208" x14ac:dyDescent="0.25">
      <c r="CT2171" s="77" t="s">
        <v>155</v>
      </c>
      <c r="CU2171" s="77" t="s">
        <v>465</v>
      </c>
      <c r="CV2171" s="77" t="s">
        <v>488</v>
      </c>
      <c r="CW2171" s="77">
        <v>2021</v>
      </c>
      <c r="CX2171" s="77">
        <v>0</v>
      </c>
      <c r="CY2171" s="77">
        <v>0</v>
      </c>
      <c r="CZ2171" s="77">
        <v>0</v>
      </c>
      <c r="DA2171" s="77">
        <v>0</v>
      </c>
      <c r="DB2171" s="77">
        <v>21083.842824224459</v>
      </c>
      <c r="DC2171" s="77">
        <v>409.22373582042371</v>
      </c>
      <c r="DD2171" s="77">
        <v>13469.087812378721</v>
      </c>
      <c r="DE2171" s="77">
        <v>7205.5312760252691</v>
      </c>
      <c r="DF2171" s="77">
        <v>1219.5839681183434</v>
      </c>
      <c r="DG2171" s="77">
        <v>1219.5839681183434</v>
      </c>
      <c r="DH2171" s="77">
        <v>0</v>
      </c>
      <c r="DI2171" s="77">
        <v>0</v>
      </c>
      <c r="DJ2171" s="77">
        <v>1.135198820215336E-8</v>
      </c>
      <c r="DL2171" s="77">
        <v>0</v>
      </c>
      <c r="DM2171" s="77">
        <v>1.3844702817614814E-5</v>
      </c>
      <c r="DN2171" s="77">
        <v>1.3844702817614814E-5</v>
      </c>
      <c r="DO2171" s="77">
        <v>0</v>
      </c>
      <c r="DP2171" s="77">
        <v>1.3844702817614814E-5</v>
      </c>
      <c r="DQ2171" s="77">
        <v>1.3844702817614814E-5</v>
      </c>
      <c r="DR2171" s="77">
        <v>0</v>
      </c>
      <c r="DS2171" s="77">
        <v>0</v>
      </c>
      <c r="DT2171" s="77">
        <v>0</v>
      </c>
      <c r="DU2171" s="77">
        <v>0</v>
      </c>
      <c r="DV2171" s="77">
        <v>0</v>
      </c>
      <c r="DW2171" s="77">
        <v>0</v>
      </c>
      <c r="GE2171" s="77" t="s">
        <v>422</v>
      </c>
      <c r="GF2171" s="77" t="s">
        <v>155</v>
      </c>
      <c r="GG2171" s="77" t="s">
        <v>442</v>
      </c>
      <c r="GH2171" s="77" t="s">
        <v>453</v>
      </c>
      <c r="GI2171" s="77">
        <v>2021</v>
      </c>
      <c r="GJ2171" s="77" t="s">
        <v>305</v>
      </c>
      <c r="GK2171" s="77">
        <v>222.22942162783181</v>
      </c>
      <c r="GL2171" s="77">
        <v>692.62762499999997</v>
      </c>
      <c r="GM2171" s="77">
        <v>2021</v>
      </c>
      <c r="GN2171" s="77" t="s">
        <v>175</v>
      </c>
      <c r="GO2171" s="77">
        <v>0.13250000000000001</v>
      </c>
      <c r="GP2171" s="77">
        <v>3</v>
      </c>
      <c r="GQ2171" s="77">
        <v>0</v>
      </c>
      <c r="GR2171" s="77" t="s">
        <v>423</v>
      </c>
      <c r="GS2171" s="77">
        <v>0.1527377521613833</v>
      </c>
      <c r="GT2171" s="77">
        <v>33.942822323559326</v>
      </c>
      <c r="GU2171" s="77">
        <v>0.1527377521613833</v>
      </c>
      <c r="GV2171" s="77">
        <v>33.942822323559326</v>
      </c>
      <c r="GW2171" s="77">
        <v>0</v>
      </c>
      <c r="GX2171" s="77">
        <v>0</v>
      </c>
      <c r="GY2171" s="77">
        <v>0</v>
      </c>
      <c r="GZ2171" s="77">
        <v>0</v>
      </c>
    </row>
    <row r="2172" spans="98:208" x14ac:dyDescent="0.25">
      <c r="CT2172" s="77" t="s">
        <v>155</v>
      </c>
      <c r="CU2172" s="77" t="s">
        <v>465</v>
      </c>
      <c r="CV2172" s="77" t="s">
        <v>488</v>
      </c>
      <c r="CW2172" s="77">
        <v>2022</v>
      </c>
      <c r="CX2172" s="77">
        <v>0</v>
      </c>
      <c r="CY2172" s="77">
        <v>0</v>
      </c>
      <c r="CZ2172" s="77">
        <v>0</v>
      </c>
      <c r="DA2172" s="77">
        <v>0</v>
      </c>
      <c r="DB2172" s="77">
        <v>21083.842824224459</v>
      </c>
      <c r="DC2172" s="77">
        <v>409.22373582042371</v>
      </c>
      <c r="DD2172" s="77">
        <v>13469.087812378721</v>
      </c>
      <c r="DE2172" s="77">
        <v>7205.5312760252691</v>
      </c>
      <c r="DF2172" s="77">
        <v>1219.5839681183434</v>
      </c>
      <c r="DG2172" s="77">
        <v>1219.5839681183434</v>
      </c>
      <c r="DH2172" s="77">
        <v>1219.5839681183434</v>
      </c>
      <c r="DI2172" s="77">
        <v>0</v>
      </c>
      <c r="DJ2172" s="77">
        <v>1.135198820215336E-8</v>
      </c>
      <c r="DL2172" s="77">
        <v>0</v>
      </c>
      <c r="DM2172" s="77">
        <v>1.3844702817614814E-5</v>
      </c>
      <c r="DN2172" s="77">
        <v>1.3844702817614814E-5</v>
      </c>
      <c r="DO2172" s="77">
        <v>0</v>
      </c>
      <c r="DP2172" s="77">
        <v>1.3844702817614814E-5</v>
      </c>
      <c r="DQ2172" s="77">
        <v>1.3844702817614814E-5</v>
      </c>
      <c r="DR2172" s="77">
        <v>0</v>
      </c>
      <c r="DS2172" s="77">
        <v>1.3844702817614814E-5</v>
      </c>
      <c r="DT2172" s="77">
        <v>1.3844702817614814E-5</v>
      </c>
      <c r="DU2172" s="77">
        <v>0</v>
      </c>
      <c r="DV2172" s="77">
        <v>0</v>
      </c>
      <c r="DW2172" s="77">
        <v>0</v>
      </c>
      <c r="GE2172" s="77" t="s">
        <v>425</v>
      </c>
      <c r="GF2172" s="77" t="s">
        <v>155</v>
      </c>
      <c r="GG2172" s="77" t="s">
        <v>442</v>
      </c>
      <c r="GH2172" s="77" t="s">
        <v>453</v>
      </c>
      <c r="GI2172" s="77">
        <v>2021</v>
      </c>
      <c r="GJ2172" s="77" t="s">
        <v>301</v>
      </c>
      <c r="GK2172" s="77">
        <v>8585.7228092479891</v>
      </c>
      <c r="GL2172" s="77">
        <v>692.62762499999997</v>
      </c>
      <c r="GM2172" s="77">
        <v>2021</v>
      </c>
      <c r="GN2172" s="77" t="s">
        <v>175</v>
      </c>
      <c r="GO2172" s="77">
        <v>5.3000000000000005E-2</v>
      </c>
      <c r="GP2172" s="77">
        <v>3</v>
      </c>
      <c r="GQ2172" s="77">
        <v>0</v>
      </c>
      <c r="GR2172" s="77" t="s">
        <v>423</v>
      </c>
      <c r="GS2172" s="77">
        <v>5.5966209081309407E-2</v>
      </c>
      <c r="GT2172" s="77">
        <v>480.51035785654011</v>
      </c>
      <c r="GU2172" s="77">
        <v>5.5966209081309407E-2</v>
      </c>
      <c r="GV2172" s="77">
        <v>480.51035785654011</v>
      </c>
      <c r="GW2172" s="77">
        <v>0</v>
      </c>
      <c r="GX2172" s="77">
        <v>0</v>
      </c>
      <c r="GY2172" s="77">
        <v>0</v>
      </c>
      <c r="GZ2172" s="77">
        <v>0</v>
      </c>
    </row>
    <row r="2173" spans="98:208" x14ac:dyDescent="0.25">
      <c r="CT2173" s="77" t="s">
        <v>155</v>
      </c>
      <c r="CU2173" s="77" t="s">
        <v>465</v>
      </c>
      <c r="CV2173" s="77" t="s">
        <v>488</v>
      </c>
      <c r="CW2173" s="77">
        <v>2023</v>
      </c>
      <c r="CX2173" s="77">
        <v>0</v>
      </c>
      <c r="CY2173" s="77">
        <v>0</v>
      </c>
      <c r="CZ2173" s="77">
        <v>0</v>
      </c>
      <c r="DA2173" s="77">
        <v>0</v>
      </c>
      <c r="DB2173" s="77">
        <v>21835.978114130408</v>
      </c>
      <c r="DC2173" s="77">
        <v>428.60232122030249</v>
      </c>
      <c r="DD2173" s="77">
        <v>13939.560973457559</v>
      </c>
      <c r="DE2173" s="77">
        <v>7467.8148194525493</v>
      </c>
      <c r="DF2173" s="77">
        <v>0</v>
      </c>
      <c r="DG2173" s="77">
        <v>1263.5534246225091</v>
      </c>
      <c r="DH2173" s="77">
        <v>1263.5534246225091</v>
      </c>
      <c r="DI2173" s="77">
        <v>1263.5534246225091</v>
      </c>
      <c r="DJ2173" s="77">
        <v>1.135198820215336E-8</v>
      </c>
      <c r="DL2173" s="77">
        <v>0</v>
      </c>
      <c r="DM2173" s="77">
        <v>0</v>
      </c>
      <c r="DN2173" s="77">
        <v>0</v>
      </c>
      <c r="DO2173" s="77">
        <v>0</v>
      </c>
      <c r="DP2173" s="77">
        <v>1.4343843569105199E-5</v>
      </c>
      <c r="DQ2173" s="77">
        <v>1.4343843569105199E-5</v>
      </c>
      <c r="DR2173" s="77">
        <v>0</v>
      </c>
      <c r="DS2173" s="77">
        <v>1.4343843569105199E-5</v>
      </c>
      <c r="DT2173" s="77">
        <v>1.4343843569105199E-5</v>
      </c>
      <c r="DU2173" s="77">
        <v>0</v>
      </c>
      <c r="DV2173" s="77">
        <v>1.4343843569105199E-5</v>
      </c>
      <c r="DW2173" s="77">
        <v>1.4343843569105199E-5</v>
      </c>
      <c r="GE2173" s="77" t="s">
        <v>427</v>
      </c>
      <c r="GF2173" s="77" t="s">
        <v>155</v>
      </c>
      <c r="GG2173" s="77" t="s">
        <v>442</v>
      </c>
      <c r="GH2173" s="77" t="s">
        <v>453</v>
      </c>
      <c r="GI2173" s="77">
        <v>2021</v>
      </c>
      <c r="GJ2173" s="77" t="s">
        <v>303</v>
      </c>
      <c r="GK2173" s="77">
        <v>5338.1784104567732</v>
      </c>
      <c r="GL2173" s="77">
        <v>692.62762499999997</v>
      </c>
      <c r="GM2173" s="77">
        <v>2021</v>
      </c>
      <c r="GN2173" s="77" t="s">
        <v>175</v>
      </c>
      <c r="GO2173" s="77">
        <v>5.3000000000000005E-2</v>
      </c>
      <c r="GP2173" s="77">
        <v>3</v>
      </c>
      <c r="GQ2173" s="77">
        <v>0</v>
      </c>
      <c r="GR2173" s="77" t="s">
        <v>423</v>
      </c>
      <c r="GS2173" s="77">
        <v>5.5966209081309407E-2</v>
      </c>
      <c r="GT2173" s="77">
        <v>298.75760903295566</v>
      </c>
      <c r="GU2173" s="77">
        <v>5.5966209081309407E-2</v>
      </c>
      <c r="GV2173" s="77">
        <v>298.75760903295566</v>
      </c>
      <c r="GW2173" s="77">
        <v>0</v>
      </c>
      <c r="GX2173" s="77">
        <v>0</v>
      </c>
      <c r="GY2173" s="77">
        <v>0</v>
      </c>
      <c r="GZ2173" s="77">
        <v>0</v>
      </c>
    </row>
    <row r="2174" spans="98:208" x14ac:dyDescent="0.25">
      <c r="CT2174" s="77" t="s">
        <v>155</v>
      </c>
      <c r="CU2174" s="77" t="s">
        <v>465</v>
      </c>
      <c r="CV2174" s="77" t="s">
        <v>488</v>
      </c>
      <c r="CW2174" s="77">
        <v>2024</v>
      </c>
      <c r="CX2174" s="77">
        <v>0</v>
      </c>
      <c r="CY2174" s="77">
        <v>0</v>
      </c>
      <c r="CZ2174" s="77">
        <v>0</v>
      </c>
      <c r="DA2174" s="77">
        <v>0</v>
      </c>
      <c r="DB2174" s="77">
        <v>21835.978114130408</v>
      </c>
      <c r="DC2174" s="77">
        <v>428.60232122030249</v>
      </c>
      <c r="DD2174" s="77">
        <v>13939.560973457559</v>
      </c>
      <c r="DE2174" s="77">
        <v>7467.8148194525493</v>
      </c>
      <c r="DF2174" s="77">
        <v>0</v>
      </c>
      <c r="DG2174" s="77">
        <v>0</v>
      </c>
      <c r="DH2174" s="77">
        <v>1263.5534246225091</v>
      </c>
      <c r="DI2174" s="77">
        <v>1263.5534246225091</v>
      </c>
      <c r="DJ2174" s="77">
        <v>1.135198820215336E-8</v>
      </c>
      <c r="DL2174" s="77">
        <v>0</v>
      </c>
      <c r="DM2174" s="77">
        <v>0</v>
      </c>
      <c r="DN2174" s="77">
        <v>0</v>
      </c>
      <c r="DO2174" s="77">
        <v>0</v>
      </c>
      <c r="DP2174" s="77">
        <v>0</v>
      </c>
      <c r="DQ2174" s="77">
        <v>0</v>
      </c>
      <c r="DR2174" s="77">
        <v>0</v>
      </c>
      <c r="DS2174" s="77">
        <v>1.4343843569105199E-5</v>
      </c>
      <c r="DT2174" s="77">
        <v>1.4343843569105199E-5</v>
      </c>
      <c r="DU2174" s="77">
        <v>0</v>
      </c>
      <c r="DV2174" s="77">
        <v>1.4343843569105199E-5</v>
      </c>
      <c r="DW2174" s="77">
        <v>1.4343843569105199E-5</v>
      </c>
      <c r="GE2174" s="77" t="s">
        <v>422</v>
      </c>
      <c r="GF2174" s="77" t="s">
        <v>155</v>
      </c>
      <c r="GG2174" s="77" t="s">
        <v>442</v>
      </c>
      <c r="GH2174" s="77" t="s">
        <v>453</v>
      </c>
      <c r="GI2174" s="77">
        <v>2022</v>
      </c>
      <c r="GJ2174" s="77" t="s">
        <v>305</v>
      </c>
      <c r="GK2174" s="77">
        <v>222.22942162783181</v>
      </c>
      <c r="GL2174" s="77">
        <v>692.62762499999997</v>
      </c>
      <c r="GM2174" s="77">
        <v>2022</v>
      </c>
      <c r="GN2174" s="77" t="s">
        <v>175</v>
      </c>
      <c r="GO2174" s="77">
        <v>0.13250000000000001</v>
      </c>
      <c r="GP2174" s="77">
        <v>3</v>
      </c>
      <c r="GQ2174" s="77">
        <v>0</v>
      </c>
      <c r="GR2174" s="77" t="s">
        <v>423</v>
      </c>
      <c r="GS2174" s="77">
        <v>0.1527377521613833</v>
      </c>
      <c r="GT2174" s="77">
        <v>33.942822323559326</v>
      </c>
      <c r="GU2174" s="77">
        <v>0.1527377521613833</v>
      </c>
      <c r="GV2174" s="77">
        <v>33.942822323559326</v>
      </c>
      <c r="GW2174" s="77">
        <v>0.1527377521613833</v>
      </c>
      <c r="GX2174" s="77">
        <v>33.942822323559326</v>
      </c>
      <c r="GY2174" s="77">
        <v>0</v>
      </c>
      <c r="GZ2174" s="77">
        <v>0</v>
      </c>
    </row>
    <row r="2175" spans="98:208" x14ac:dyDescent="0.25">
      <c r="CT2175" s="77" t="s">
        <v>155</v>
      </c>
      <c r="CU2175" s="77" t="s">
        <v>465</v>
      </c>
      <c r="CV2175" s="77" t="s">
        <v>488</v>
      </c>
      <c r="CW2175" s="77">
        <v>2025</v>
      </c>
      <c r="CX2175" s="77">
        <v>0</v>
      </c>
      <c r="CY2175" s="77">
        <v>0</v>
      </c>
      <c r="CZ2175" s="77">
        <v>0</v>
      </c>
      <c r="DA2175" s="77">
        <v>0</v>
      </c>
      <c r="DB2175" s="77">
        <v>21835.978114130408</v>
      </c>
      <c r="DC2175" s="77">
        <v>428.60232122030249</v>
      </c>
      <c r="DD2175" s="77">
        <v>13939.560973457559</v>
      </c>
      <c r="DE2175" s="77">
        <v>7467.8148194525493</v>
      </c>
      <c r="DF2175" s="77">
        <v>0</v>
      </c>
      <c r="DG2175" s="77">
        <v>0</v>
      </c>
      <c r="DH2175" s="77">
        <v>0</v>
      </c>
      <c r="DI2175" s="77">
        <v>1263.5534246225091</v>
      </c>
      <c r="DJ2175" s="77">
        <v>1.135198820215336E-8</v>
      </c>
      <c r="DL2175" s="77">
        <v>0</v>
      </c>
      <c r="DM2175" s="77">
        <v>0</v>
      </c>
      <c r="DN2175" s="77">
        <v>0</v>
      </c>
      <c r="DO2175" s="77">
        <v>0</v>
      </c>
      <c r="DP2175" s="77">
        <v>0</v>
      </c>
      <c r="DQ2175" s="77">
        <v>0</v>
      </c>
      <c r="DR2175" s="77">
        <v>0</v>
      </c>
      <c r="DS2175" s="77">
        <v>0</v>
      </c>
      <c r="DT2175" s="77">
        <v>0</v>
      </c>
      <c r="DU2175" s="77">
        <v>0</v>
      </c>
      <c r="DV2175" s="77">
        <v>1.4343843569105199E-5</v>
      </c>
      <c r="DW2175" s="77">
        <v>1.4343843569105199E-5</v>
      </c>
      <c r="GE2175" s="77" t="s">
        <v>425</v>
      </c>
      <c r="GF2175" s="77" t="s">
        <v>155</v>
      </c>
      <c r="GG2175" s="77" t="s">
        <v>442</v>
      </c>
      <c r="GH2175" s="77" t="s">
        <v>453</v>
      </c>
      <c r="GI2175" s="77">
        <v>2022</v>
      </c>
      <c r="GJ2175" s="77" t="s">
        <v>301</v>
      </c>
      <c r="GK2175" s="77">
        <v>8585.7228092479891</v>
      </c>
      <c r="GL2175" s="77">
        <v>692.62762499999997</v>
      </c>
      <c r="GM2175" s="77">
        <v>2022</v>
      </c>
      <c r="GN2175" s="77" t="s">
        <v>175</v>
      </c>
      <c r="GO2175" s="77">
        <v>5.3000000000000005E-2</v>
      </c>
      <c r="GP2175" s="77">
        <v>3</v>
      </c>
      <c r="GQ2175" s="77">
        <v>0</v>
      </c>
      <c r="GR2175" s="77" t="s">
        <v>423</v>
      </c>
      <c r="GS2175" s="77">
        <v>5.5966209081309407E-2</v>
      </c>
      <c r="GT2175" s="77">
        <v>480.51035785654011</v>
      </c>
      <c r="GU2175" s="77">
        <v>5.5966209081309407E-2</v>
      </c>
      <c r="GV2175" s="77">
        <v>480.51035785654011</v>
      </c>
      <c r="GW2175" s="77">
        <v>5.5966209081309407E-2</v>
      </c>
      <c r="GX2175" s="77">
        <v>480.51035785654011</v>
      </c>
      <c r="GY2175" s="77">
        <v>0</v>
      </c>
      <c r="GZ2175" s="77">
        <v>0</v>
      </c>
    </row>
    <row r="2176" spans="98:208" x14ac:dyDescent="0.25">
      <c r="CT2176" s="77" t="s">
        <v>155</v>
      </c>
      <c r="CU2176" s="77" t="s">
        <v>466</v>
      </c>
      <c r="CV2176" s="77" t="s">
        <v>300</v>
      </c>
      <c r="CW2176" s="77">
        <v>2020</v>
      </c>
      <c r="CX2176" s="77">
        <v>0</v>
      </c>
      <c r="CY2176" s="77">
        <v>0</v>
      </c>
      <c r="CZ2176" s="77">
        <v>0</v>
      </c>
      <c r="DA2176" s="77">
        <v>0</v>
      </c>
      <c r="DB2176" s="77">
        <v>14146.13064133334</v>
      </c>
      <c r="DC2176" s="77">
        <v>222.22942162784341</v>
      </c>
      <c r="DD2176" s="77">
        <v>8585.7228092484402</v>
      </c>
      <c r="DE2176" s="77">
        <v>5338.1784104570525</v>
      </c>
      <c r="DF2176" s="77">
        <v>813.21078921309777</v>
      </c>
      <c r="DG2176" s="77">
        <v>0</v>
      </c>
      <c r="DH2176" s="77">
        <v>0</v>
      </c>
      <c r="DI2176" s="77">
        <v>0</v>
      </c>
      <c r="DJ2176" s="77">
        <v>1.3372604511544559E-6</v>
      </c>
      <c r="DL2176" s="77">
        <v>0</v>
      </c>
      <c r="DM2176" s="77">
        <v>1.0874746268667783E-3</v>
      </c>
      <c r="DN2176" s="77">
        <v>1.0874746268667783E-3</v>
      </c>
      <c r="DO2176" s="77">
        <v>0</v>
      </c>
      <c r="DP2176" s="77">
        <v>0</v>
      </c>
      <c r="DQ2176" s="77">
        <v>0</v>
      </c>
      <c r="DR2176" s="77">
        <v>0</v>
      </c>
      <c r="DS2176" s="77">
        <v>0</v>
      </c>
      <c r="DT2176" s="77">
        <v>0</v>
      </c>
      <c r="DU2176" s="77">
        <v>0</v>
      </c>
      <c r="DV2176" s="77">
        <v>0</v>
      </c>
      <c r="DW2176" s="77">
        <v>0</v>
      </c>
      <c r="GE2176" s="77" t="s">
        <v>427</v>
      </c>
      <c r="GF2176" s="77" t="s">
        <v>155</v>
      </c>
      <c r="GG2176" s="77" t="s">
        <v>442</v>
      </c>
      <c r="GH2176" s="77" t="s">
        <v>453</v>
      </c>
      <c r="GI2176" s="77">
        <v>2022</v>
      </c>
      <c r="GJ2176" s="77" t="s">
        <v>303</v>
      </c>
      <c r="GK2176" s="77">
        <v>5338.1784104567732</v>
      </c>
      <c r="GL2176" s="77">
        <v>692.62762499999997</v>
      </c>
      <c r="GM2176" s="77">
        <v>2022</v>
      </c>
      <c r="GN2176" s="77" t="s">
        <v>175</v>
      </c>
      <c r="GO2176" s="77">
        <v>5.3000000000000005E-2</v>
      </c>
      <c r="GP2176" s="77">
        <v>3</v>
      </c>
      <c r="GQ2176" s="77">
        <v>0</v>
      </c>
      <c r="GR2176" s="77" t="s">
        <v>423</v>
      </c>
      <c r="GS2176" s="77">
        <v>5.5966209081309407E-2</v>
      </c>
      <c r="GT2176" s="77">
        <v>298.75760903295566</v>
      </c>
      <c r="GU2176" s="77">
        <v>5.5966209081309407E-2</v>
      </c>
      <c r="GV2176" s="77">
        <v>298.75760903295566</v>
      </c>
      <c r="GW2176" s="77">
        <v>5.5966209081309407E-2</v>
      </c>
      <c r="GX2176" s="77">
        <v>298.75760903295566</v>
      </c>
      <c r="GY2176" s="77">
        <v>0</v>
      </c>
      <c r="GZ2176" s="77">
        <v>0</v>
      </c>
    </row>
    <row r="2177" spans="98:208" x14ac:dyDescent="0.25">
      <c r="CT2177" s="77" t="s">
        <v>155</v>
      </c>
      <c r="CU2177" s="77" t="s">
        <v>466</v>
      </c>
      <c r="CV2177" s="77" t="s">
        <v>300</v>
      </c>
      <c r="CW2177" s="77">
        <v>2021</v>
      </c>
      <c r="CX2177" s="77">
        <v>0</v>
      </c>
      <c r="CY2177" s="77">
        <v>0</v>
      </c>
      <c r="CZ2177" s="77">
        <v>0</v>
      </c>
      <c r="DA2177" s="77">
        <v>0</v>
      </c>
      <c r="DB2177" s="77">
        <v>14146.13064133334</v>
      </c>
      <c r="DC2177" s="77">
        <v>222.22942162784341</v>
      </c>
      <c r="DD2177" s="77">
        <v>8585.7228092484402</v>
      </c>
      <c r="DE2177" s="77">
        <v>5338.1784104570525</v>
      </c>
      <c r="DF2177" s="77">
        <v>813.21078921309777</v>
      </c>
      <c r="DG2177" s="77">
        <v>813.21078921309777</v>
      </c>
      <c r="DH2177" s="77">
        <v>0</v>
      </c>
      <c r="DI2177" s="77">
        <v>0</v>
      </c>
      <c r="DJ2177" s="77">
        <v>1.3372604511544559E-6</v>
      </c>
      <c r="DL2177" s="77">
        <v>0</v>
      </c>
      <c r="DM2177" s="77">
        <v>1.0874746268667783E-3</v>
      </c>
      <c r="DN2177" s="77">
        <v>1.0874746268667783E-3</v>
      </c>
      <c r="DO2177" s="77">
        <v>0</v>
      </c>
      <c r="DP2177" s="77">
        <v>1.0874746268667783E-3</v>
      </c>
      <c r="DQ2177" s="77">
        <v>1.0874746268667783E-3</v>
      </c>
      <c r="DR2177" s="77">
        <v>0</v>
      </c>
      <c r="DS2177" s="77">
        <v>0</v>
      </c>
      <c r="DT2177" s="77">
        <v>0</v>
      </c>
      <c r="DU2177" s="77">
        <v>0</v>
      </c>
      <c r="DV2177" s="77">
        <v>0</v>
      </c>
      <c r="DW2177" s="77">
        <v>0</v>
      </c>
      <c r="GE2177" s="77" t="s">
        <v>422</v>
      </c>
      <c r="GF2177" s="77" t="s">
        <v>155</v>
      </c>
      <c r="GG2177" s="77" t="s">
        <v>442</v>
      </c>
      <c r="GH2177" s="77" t="s">
        <v>453</v>
      </c>
      <c r="GI2177" s="77">
        <v>2023</v>
      </c>
      <c r="GJ2177" s="77" t="s">
        <v>305</v>
      </c>
      <c r="GK2177" s="77">
        <v>233.23007680794049</v>
      </c>
      <c r="GL2177" s="77">
        <v>692.62762499999997</v>
      </c>
      <c r="GM2177" s="77">
        <v>2023</v>
      </c>
      <c r="GN2177" s="77" t="s">
        <v>175</v>
      </c>
      <c r="GO2177" s="77">
        <v>0.13250000000000001</v>
      </c>
      <c r="GP2177" s="77">
        <v>3</v>
      </c>
      <c r="GQ2177" s="77">
        <v>0</v>
      </c>
      <c r="GR2177" s="77" t="s">
        <v>423</v>
      </c>
      <c r="GS2177" s="77">
        <v>0</v>
      </c>
      <c r="GT2177" s="77">
        <v>0</v>
      </c>
      <c r="GU2177" s="77">
        <v>0.1527377521613833</v>
      </c>
      <c r="GV2177" s="77">
        <v>35.623037668071603</v>
      </c>
      <c r="GW2177" s="77">
        <v>0.1527377521613833</v>
      </c>
      <c r="GX2177" s="77">
        <v>35.623037668071603</v>
      </c>
      <c r="GY2177" s="77">
        <v>0.1527377521613833</v>
      </c>
      <c r="GZ2177" s="77">
        <v>35.623037668071603</v>
      </c>
    </row>
    <row r="2178" spans="98:208" x14ac:dyDescent="0.25">
      <c r="CT2178" s="77" t="s">
        <v>155</v>
      </c>
      <c r="CU2178" s="77" t="s">
        <v>466</v>
      </c>
      <c r="CV2178" s="77" t="s">
        <v>300</v>
      </c>
      <c r="CW2178" s="77">
        <v>2022</v>
      </c>
      <c r="CX2178" s="77">
        <v>0</v>
      </c>
      <c r="CY2178" s="77">
        <v>0</v>
      </c>
      <c r="CZ2178" s="77">
        <v>0</v>
      </c>
      <c r="DA2178" s="77">
        <v>0</v>
      </c>
      <c r="DB2178" s="77">
        <v>14146.13064133334</v>
      </c>
      <c r="DC2178" s="77">
        <v>222.22942162784341</v>
      </c>
      <c r="DD2178" s="77">
        <v>8585.7228092484402</v>
      </c>
      <c r="DE2178" s="77">
        <v>5338.1784104570525</v>
      </c>
      <c r="DF2178" s="77">
        <v>813.21078921309777</v>
      </c>
      <c r="DG2178" s="77">
        <v>813.21078921309777</v>
      </c>
      <c r="DH2178" s="77">
        <v>813.21078921309777</v>
      </c>
      <c r="DI2178" s="77">
        <v>0</v>
      </c>
      <c r="DJ2178" s="77">
        <v>1.3372604511544559E-6</v>
      </c>
      <c r="DL2178" s="77">
        <v>0</v>
      </c>
      <c r="DM2178" s="77">
        <v>1.0874746268667783E-3</v>
      </c>
      <c r="DN2178" s="77">
        <v>1.0874746268667783E-3</v>
      </c>
      <c r="DO2178" s="77">
        <v>0</v>
      </c>
      <c r="DP2178" s="77">
        <v>1.0874746268667783E-3</v>
      </c>
      <c r="DQ2178" s="77">
        <v>1.0874746268667783E-3</v>
      </c>
      <c r="DR2178" s="77">
        <v>0</v>
      </c>
      <c r="DS2178" s="77">
        <v>1.0874746268667783E-3</v>
      </c>
      <c r="DT2178" s="77">
        <v>1.0874746268667783E-3</v>
      </c>
      <c r="DU2178" s="77">
        <v>0</v>
      </c>
      <c r="DV2178" s="77">
        <v>0</v>
      </c>
      <c r="DW2178" s="77">
        <v>0</v>
      </c>
      <c r="GE2178" s="77" t="s">
        <v>425</v>
      </c>
      <c r="GF2178" s="77" t="s">
        <v>155</v>
      </c>
      <c r="GG2178" s="77" t="s">
        <v>442</v>
      </c>
      <c r="GH2178" s="77" t="s">
        <v>453</v>
      </c>
      <c r="GI2178" s="77">
        <v>2023</v>
      </c>
      <c r="GJ2178" s="77" t="s">
        <v>301</v>
      </c>
      <c r="GK2178" s="77">
        <v>8896.5159934286421</v>
      </c>
      <c r="GL2178" s="77">
        <v>692.62762499999997</v>
      </c>
      <c r="GM2178" s="77">
        <v>2023</v>
      </c>
      <c r="GN2178" s="77" t="s">
        <v>175</v>
      </c>
      <c r="GO2178" s="77">
        <v>5.3000000000000005E-2</v>
      </c>
      <c r="GP2178" s="77">
        <v>3</v>
      </c>
      <c r="GQ2178" s="77">
        <v>0</v>
      </c>
      <c r="GR2178" s="77" t="s">
        <v>423</v>
      </c>
      <c r="GS2178" s="77">
        <v>0</v>
      </c>
      <c r="GT2178" s="77">
        <v>0</v>
      </c>
      <c r="GU2178" s="77">
        <v>5.5966209081309407E-2</v>
      </c>
      <c r="GV2178" s="77">
        <v>497.90427418344046</v>
      </c>
      <c r="GW2178" s="77">
        <v>5.5966209081309407E-2</v>
      </c>
      <c r="GX2178" s="77">
        <v>497.90427418344046</v>
      </c>
      <c r="GY2178" s="77">
        <v>5.5966209081309407E-2</v>
      </c>
      <c r="GZ2178" s="77">
        <v>497.90427418344046</v>
      </c>
    </row>
    <row r="2179" spans="98:208" x14ac:dyDescent="0.25">
      <c r="CT2179" s="77" t="s">
        <v>155</v>
      </c>
      <c r="CU2179" s="77" t="s">
        <v>466</v>
      </c>
      <c r="CV2179" s="77" t="s">
        <v>300</v>
      </c>
      <c r="CW2179" s="77">
        <v>2023</v>
      </c>
      <c r="CX2179" s="77">
        <v>0</v>
      </c>
      <c r="CY2179" s="77">
        <v>0</v>
      </c>
      <c r="CZ2179" s="77">
        <v>0</v>
      </c>
      <c r="DA2179" s="77">
        <v>0</v>
      </c>
      <c r="DB2179" s="77">
        <v>14664.63755643747</v>
      </c>
      <c r="DC2179" s="77">
        <v>233.2300768079526</v>
      </c>
      <c r="DD2179" s="77">
        <v>8896.5159934291078</v>
      </c>
      <c r="DE2179" s="77">
        <v>5534.8914862004112</v>
      </c>
      <c r="DF2179" s="77">
        <v>0</v>
      </c>
      <c r="DG2179" s="77">
        <v>843.29420601059155</v>
      </c>
      <c r="DH2179" s="77">
        <v>843.29420601059155</v>
      </c>
      <c r="DI2179" s="77">
        <v>843.29420601059155</v>
      </c>
      <c r="DJ2179" s="77">
        <v>1.3372604511544559E-6</v>
      </c>
      <c r="DL2179" s="77">
        <v>0</v>
      </c>
      <c r="DM2179" s="77">
        <v>0</v>
      </c>
      <c r="DN2179" s="77">
        <v>0</v>
      </c>
      <c r="DO2179" s="77">
        <v>0</v>
      </c>
      <c r="DP2179" s="77">
        <v>1.1277039903856625E-3</v>
      </c>
      <c r="DQ2179" s="77">
        <v>1.1277039903856625E-3</v>
      </c>
      <c r="DR2179" s="77">
        <v>0</v>
      </c>
      <c r="DS2179" s="77">
        <v>1.1277039903856625E-3</v>
      </c>
      <c r="DT2179" s="77">
        <v>1.1277039903856625E-3</v>
      </c>
      <c r="DU2179" s="77">
        <v>0</v>
      </c>
      <c r="DV2179" s="77">
        <v>1.1277039903856625E-3</v>
      </c>
      <c r="DW2179" s="77">
        <v>1.1277039903856625E-3</v>
      </c>
      <c r="GE2179" s="77" t="s">
        <v>427</v>
      </c>
      <c r="GF2179" s="77" t="s">
        <v>155</v>
      </c>
      <c r="GG2179" s="77" t="s">
        <v>442</v>
      </c>
      <c r="GH2179" s="77" t="s">
        <v>453</v>
      </c>
      <c r="GI2179" s="77">
        <v>2023</v>
      </c>
      <c r="GJ2179" s="77" t="s">
        <v>303</v>
      </c>
      <c r="GK2179" s="77">
        <v>5534.891486200122</v>
      </c>
      <c r="GL2179" s="77">
        <v>692.62762499999997</v>
      </c>
      <c r="GM2179" s="77">
        <v>2023</v>
      </c>
      <c r="GN2179" s="77" t="s">
        <v>175</v>
      </c>
      <c r="GO2179" s="77">
        <v>5.3000000000000005E-2</v>
      </c>
      <c r="GP2179" s="77">
        <v>3</v>
      </c>
      <c r="GQ2179" s="77">
        <v>0</v>
      </c>
      <c r="GR2179" s="77" t="s">
        <v>423</v>
      </c>
      <c r="GS2179" s="77">
        <v>0</v>
      </c>
      <c r="GT2179" s="77">
        <v>0</v>
      </c>
      <c r="GU2179" s="77">
        <v>5.5966209081309407E-2</v>
      </c>
      <c r="GV2179" s="77">
        <v>309.76689415903536</v>
      </c>
      <c r="GW2179" s="77">
        <v>5.5966209081309407E-2</v>
      </c>
      <c r="GX2179" s="77">
        <v>309.76689415903536</v>
      </c>
      <c r="GY2179" s="77">
        <v>5.5966209081309407E-2</v>
      </c>
      <c r="GZ2179" s="77">
        <v>309.76689415903536</v>
      </c>
    </row>
    <row r="2180" spans="98:208" x14ac:dyDescent="0.25">
      <c r="CT2180" s="77" t="s">
        <v>155</v>
      </c>
      <c r="CU2180" s="77" t="s">
        <v>466</v>
      </c>
      <c r="CV2180" s="77" t="s">
        <v>300</v>
      </c>
      <c r="CW2180" s="77">
        <v>2024</v>
      </c>
      <c r="CX2180" s="77">
        <v>0</v>
      </c>
      <c r="CY2180" s="77">
        <v>0</v>
      </c>
      <c r="CZ2180" s="77">
        <v>0</v>
      </c>
      <c r="DA2180" s="77">
        <v>0</v>
      </c>
      <c r="DB2180" s="77">
        <v>14664.63755643747</v>
      </c>
      <c r="DC2180" s="77">
        <v>233.2300768079526</v>
      </c>
      <c r="DD2180" s="77">
        <v>8896.5159934291078</v>
      </c>
      <c r="DE2180" s="77">
        <v>5534.8914862004112</v>
      </c>
      <c r="DF2180" s="77">
        <v>0</v>
      </c>
      <c r="DG2180" s="77">
        <v>0</v>
      </c>
      <c r="DH2180" s="77">
        <v>843.29420601059155</v>
      </c>
      <c r="DI2180" s="77">
        <v>843.29420601059155</v>
      </c>
      <c r="DJ2180" s="77">
        <v>1.3372604511544559E-6</v>
      </c>
      <c r="DL2180" s="77">
        <v>0</v>
      </c>
      <c r="DM2180" s="77">
        <v>0</v>
      </c>
      <c r="DN2180" s="77">
        <v>0</v>
      </c>
      <c r="DO2180" s="77">
        <v>0</v>
      </c>
      <c r="DP2180" s="77">
        <v>0</v>
      </c>
      <c r="DQ2180" s="77">
        <v>0</v>
      </c>
      <c r="DR2180" s="77">
        <v>0</v>
      </c>
      <c r="DS2180" s="77">
        <v>1.1277039903856625E-3</v>
      </c>
      <c r="DT2180" s="77">
        <v>1.1277039903856625E-3</v>
      </c>
      <c r="DU2180" s="77">
        <v>0</v>
      </c>
      <c r="DV2180" s="77">
        <v>1.1277039903856625E-3</v>
      </c>
      <c r="DW2180" s="77">
        <v>1.1277039903856625E-3</v>
      </c>
      <c r="GE2180" s="77" t="s">
        <v>422</v>
      </c>
      <c r="GF2180" s="77" t="s">
        <v>155</v>
      </c>
      <c r="GG2180" s="77" t="s">
        <v>442</v>
      </c>
      <c r="GH2180" s="77" t="s">
        <v>453</v>
      </c>
      <c r="GI2180" s="77">
        <v>2024</v>
      </c>
      <c r="GJ2180" s="77" t="s">
        <v>305</v>
      </c>
      <c r="GK2180" s="77">
        <v>233.23007680794049</v>
      </c>
      <c r="GL2180" s="77">
        <v>692.62762499999997</v>
      </c>
      <c r="GM2180" s="77">
        <v>2024</v>
      </c>
      <c r="GN2180" s="77" t="s">
        <v>175</v>
      </c>
      <c r="GO2180" s="77">
        <v>0.13250000000000001</v>
      </c>
      <c r="GP2180" s="77">
        <v>3</v>
      </c>
      <c r="GQ2180" s="77">
        <v>0</v>
      </c>
      <c r="GR2180" s="77" t="s">
        <v>423</v>
      </c>
      <c r="GS2180" s="77">
        <v>0</v>
      </c>
      <c r="GT2180" s="77">
        <v>0</v>
      </c>
      <c r="GU2180" s="77">
        <v>0</v>
      </c>
      <c r="GV2180" s="77">
        <v>0</v>
      </c>
      <c r="GW2180" s="77">
        <v>0.1527377521613833</v>
      </c>
      <c r="GX2180" s="77">
        <v>35.623037668071603</v>
      </c>
      <c r="GY2180" s="77">
        <v>0.1527377521613833</v>
      </c>
      <c r="GZ2180" s="77">
        <v>35.623037668071603</v>
      </c>
    </row>
    <row r="2181" spans="98:208" x14ac:dyDescent="0.25">
      <c r="CT2181" s="77" t="s">
        <v>155</v>
      </c>
      <c r="CU2181" s="77" t="s">
        <v>466</v>
      </c>
      <c r="CV2181" s="77" t="s">
        <v>300</v>
      </c>
      <c r="CW2181" s="77">
        <v>2025</v>
      </c>
      <c r="CX2181" s="77">
        <v>0</v>
      </c>
      <c r="CY2181" s="77">
        <v>0</v>
      </c>
      <c r="CZ2181" s="77">
        <v>0</v>
      </c>
      <c r="DA2181" s="77">
        <v>0</v>
      </c>
      <c r="DB2181" s="77">
        <v>14664.63755643747</v>
      </c>
      <c r="DC2181" s="77">
        <v>233.2300768079526</v>
      </c>
      <c r="DD2181" s="77">
        <v>8896.5159934291078</v>
      </c>
      <c r="DE2181" s="77">
        <v>5534.8914862004112</v>
      </c>
      <c r="DF2181" s="77">
        <v>0</v>
      </c>
      <c r="DG2181" s="77">
        <v>0</v>
      </c>
      <c r="DH2181" s="77">
        <v>0</v>
      </c>
      <c r="DI2181" s="77">
        <v>843.29420601059155</v>
      </c>
      <c r="DJ2181" s="77">
        <v>1.3372604511544559E-6</v>
      </c>
      <c r="DL2181" s="77">
        <v>0</v>
      </c>
      <c r="DM2181" s="77">
        <v>0</v>
      </c>
      <c r="DN2181" s="77">
        <v>0</v>
      </c>
      <c r="DO2181" s="77">
        <v>0</v>
      </c>
      <c r="DP2181" s="77">
        <v>0</v>
      </c>
      <c r="DQ2181" s="77">
        <v>0</v>
      </c>
      <c r="DR2181" s="77">
        <v>0</v>
      </c>
      <c r="DS2181" s="77">
        <v>0</v>
      </c>
      <c r="DT2181" s="77">
        <v>0</v>
      </c>
      <c r="DU2181" s="77">
        <v>0</v>
      </c>
      <c r="DV2181" s="77">
        <v>1.1277039903856625E-3</v>
      </c>
      <c r="DW2181" s="77">
        <v>1.1277039903856625E-3</v>
      </c>
      <c r="GE2181" s="77" t="s">
        <v>425</v>
      </c>
      <c r="GF2181" s="77" t="s">
        <v>155</v>
      </c>
      <c r="GG2181" s="77" t="s">
        <v>442</v>
      </c>
      <c r="GH2181" s="77" t="s">
        <v>453</v>
      </c>
      <c r="GI2181" s="77">
        <v>2024</v>
      </c>
      <c r="GJ2181" s="77" t="s">
        <v>301</v>
      </c>
      <c r="GK2181" s="77">
        <v>8896.5159934286421</v>
      </c>
      <c r="GL2181" s="77">
        <v>692.62762499999997</v>
      </c>
      <c r="GM2181" s="77">
        <v>2024</v>
      </c>
      <c r="GN2181" s="77" t="s">
        <v>175</v>
      </c>
      <c r="GO2181" s="77">
        <v>5.3000000000000005E-2</v>
      </c>
      <c r="GP2181" s="77">
        <v>3</v>
      </c>
      <c r="GQ2181" s="77">
        <v>0</v>
      </c>
      <c r="GR2181" s="77" t="s">
        <v>423</v>
      </c>
      <c r="GS2181" s="77">
        <v>0</v>
      </c>
      <c r="GT2181" s="77">
        <v>0</v>
      </c>
      <c r="GU2181" s="77">
        <v>0</v>
      </c>
      <c r="GV2181" s="77">
        <v>0</v>
      </c>
      <c r="GW2181" s="77">
        <v>5.5966209081309407E-2</v>
      </c>
      <c r="GX2181" s="77">
        <v>497.90427418344046</v>
      </c>
      <c r="GY2181" s="77">
        <v>5.5966209081309407E-2</v>
      </c>
      <c r="GZ2181" s="77">
        <v>497.90427418344046</v>
      </c>
    </row>
    <row r="2182" spans="98:208" x14ac:dyDescent="0.25">
      <c r="CT2182" s="77" t="s">
        <v>155</v>
      </c>
      <c r="CU2182" s="77" t="s">
        <v>466</v>
      </c>
      <c r="CV2182" s="77" t="s">
        <v>432</v>
      </c>
      <c r="CW2182" s="77">
        <v>2020</v>
      </c>
      <c r="CX2182" s="77">
        <v>0</v>
      </c>
      <c r="CY2182" s="77">
        <v>0</v>
      </c>
      <c r="CZ2182" s="77">
        <v>0</v>
      </c>
      <c r="DA2182" s="77">
        <v>0</v>
      </c>
      <c r="DB2182" s="77">
        <v>8807.952230876188</v>
      </c>
      <c r="DC2182" s="77">
        <v>222.22942162784099</v>
      </c>
      <c r="DD2182" s="77">
        <v>8585.7228092483492</v>
      </c>
      <c r="DE2182" s="77">
        <v>0</v>
      </c>
      <c r="DF2182" s="77">
        <v>514.45318018012108</v>
      </c>
      <c r="DG2182" s="77">
        <v>0</v>
      </c>
      <c r="DH2182" s="77">
        <v>0</v>
      </c>
      <c r="DI2182" s="77">
        <v>0</v>
      </c>
      <c r="DJ2182" s="77">
        <v>1.700226188522567E-6</v>
      </c>
      <c r="DL2182" s="77">
        <v>0</v>
      </c>
      <c r="DM2182" s="77">
        <v>8.7468676971096061E-4</v>
      </c>
      <c r="DN2182" s="77">
        <v>8.7468676971096061E-4</v>
      </c>
      <c r="DO2182" s="77">
        <v>0</v>
      </c>
      <c r="DP2182" s="77">
        <v>0</v>
      </c>
      <c r="DQ2182" s="77">
        <v>0</v>
      </c>
      <c r="DR2182" s="77">
        <v>0</v>
      </c>
      <c r="DS2182" s="77">
        <v>0</v>
      </c>
      <c r="DT2182" s="77">
        <v>0</v>
      </c>
      <c r="DU2182" s="77">
        <v>0</v>
      </c>
      <c r="DV2182" s="77">
        <v>0</v>
      </c>
      <c r="DW2182" s="77">
        <v>0</v>
      </c>
      <c r="GE2182" s="77" t="s">
        <v>427</v>
      </c>
      <c r="GF2182" s="77" t="s">
        <v>155</v>
      </c>
      <c r="GG2182" s="77" t="s">
        <v>442</v>
      </c>
      <c r="GH2182" s="77" t="s">
        <v>453</v>
      </c>
      <c r="GI2182" s="77">
        <v>2024</v>
      </c>
      <c r="GJ2182" s="77" t="s">
        <v>303</v>
      </c>
      <c r="GK2182" s="77">
        <v>5534.891486200122</v>
      </c>
      <c r="GL2182" s="77">
        <v>692.62762499999997</v>
      </c>
      <c r="GM2182" s="77">
        <v>2024</v>
      </c>
      <c r="GN2182" s="77" t="s">
        <v>175</v>
      </c>
      <c r="GO2182" s="77">
        <v>5.3000000000000005E-2</v>
      </c>
      <c r="GP2182" s="77">
        <v>3</v>
      </c>
      <c r="GQ2182" s="77">
        <v>0</v>
      </c>
      <c r="GR2182" s="77" t="s">
        <v>423</v>
      </c>
      <c r="GS2182" s="77">
        <v>0</v>
      </c>
      <c r="GT2182" s="77">
        <v>0</v>
      </c>
      <c r="GU2182" s="77">
        <v>0</v>
      </c>
      <c r="GV2182" s="77">
        <v>0</v>
      </c>
      <c r="GW2182" s="77">
        <v>5.5966209081309407E-2</v>
      </c>
      <c r="GX2182" s="77">
        <v>309.76689415903536</v>
      </c>
      <c r="GY2182" s="77">
        <v>5.5966209081309407E-2</v>
      </c>
      <c r="GZ2182" s="77">
        <v>309.76689415903536</v>
      </c>
    </row>
    <row r="2183" spans="98:208" x14ac:dyDescent="0.25">
      <c r="CT2183" s="77" t="s">
        <v>155</v>
      </c>
      <c r="CU2183" s="77" t="s">
        <v>466</v>
      </c>
      <c r="CV2183" s="77" t="s">
        <v>432</v>
      </c>
      <c r="CW2183" s="77">
        <v>2021</v>
      </c>
      <c r="CX2183" s="77">
        <v>0</v>
      </c>
      <c r="CY2183" s="77">
        <v>0</v>
      </c>
      <c r="CZ2183" s="77">
        <v>0</v>
      </c>
      <c r="DA2183" s="77">
        <v>0</v>
      </c>
      <c r="DB2183" s="77">
        <v>8807.952230876188</v>
      </c>
      <c r="DC2183" s="77">
        <v>222.22942162784099</v>
      </c>
      <c r="DD2183" s="77">
        <v>8585.7228092483492</v>
      </c>
      <c r="DE2183" s="77">
        <v>0</v>
      </c>
      <c r="DF2183" s="77">
        <v>514.45318018012108</v>
      </c>
      <c r="DG2183" s="77">
        <v>514.45318018012108</v>
      </c>
      <c r="DH2183" s="77">
        <v>0</v>
      </c>
      <c r="DI2183" s="77">
        <v>0</v>
      </c>
      <c r="DJ2183" s="77">
        <v>1.700226188522567E-6</v>
      </c>
      <c r="DL2183" s="77">
        <v>0</v>
      </c>
      <c r="DM2183" s="77">
        <v>8.7468676971096061E-4</v>
      </c>
      <c r="DN2183" s="77">
        <v>8.7468676971096061E-4</v>
      </c>
      <c r="DO2183" s="77">
        <v>0</v>
      </c>
      <c r="DP2183" s="77">
        <v>8.7468676971096061E-4</v>
      </c>
      <c r="DQ2183" s="77">
        <v>8.7468676971096061E-4</v>
      </c>
      <c r="DR2183" s="77">
        <v>0</v>
      </c>
      <c r="DS2183" s="77">
        <v>0</v>
      </c>
      <c r="DT2183" s="77">
        <v>0</v>
      </c>
      <c r="DU2183" s="77">
        <v>0</v>
      </c>
      <c r="DV2183" s="77">
        <v>0</v>
      </c>
      <c r="DW2183" s="77">
        <v>0</v>
      </c>
      <c r="GE2183" s="77" t="s">
        <v>422</v>
      </c>
      <c r="GF2183" s="77" t="s">
        <v>155</v>
      </c>
      <c r="GG2183" s="77" t="s">
        <v>442</v>
      </c>
      <c r="GH2183" s="77" t="s">
        <v>453</v>
      </c>
      <c r="GI2183" s="77">
        <v>2025</v>
      </c>
      <c r="GJ2183" s="77" t="s">
        <v>305</v>
      </c>
      <c r="GK2183" s="77">
        <v>233.23007680794049</v>
      </c>
      <c r="GL2183" s="77">
        <v>692.62762499999997</v>
      </c>
      <c r="GM2183" s="77">
        <v>2025</v>
      </c>
      <c r="GN2183" s="77" t="s">
        <v>175</v>
      </c>
      <c r="GO2183" s="77">
        <v>0.13250000000000001</v>
      </c>
      <c r="GP2183" s="77">
        <v>3</v>
      </c>
      <c r="GQ2183" s="77">
        <v>0</v>
      </c>
      <c r="GR2183" s="77" t="s">
        <v>423</v>
      </c>
      <c r="GS2183" s="77">
        <v>0</v>
      </c>
      <c r="GT2183" s="77">
        <v>0</v>
      </c>
      <c r="GU2183" s="77">
        <v>0</v>
      </c>
      <c r="GV2183" s="77">
        <v>0</v>
      </c>
      <c r="GW2183" s="77">
        <v>0</v>
      </c>
      <c r="GX2183" s="77">
        <v>0</v>
      </c>
      <c r="GY2183" s="77">
        <v>0.1527377521613833</v>
      </c>
      <c r="GZ2183" s="77">
        <v>35.623037668071603</v>
      </c>
    </row>
    <row r="2184" spans="98:208" x14ac:dyDescent="0.25">
      <c r="CT2184" s="77" t="s">
        <v>155</v>
      </c>
      <c r="CU2184" s="77" t="s">
        <v>466</v>
      </c>
      <c r="CV2184" s="77" t="s">
        <v>432</v>
      </c>
      <c r="CW2184" s="77">
        <v>2022</v>
      </c>
      <c r="CX2184" s="77">
        <v>0</v>
      </c>
      <c r="CY2184" s="77">
        <v>0</v>
      </c>
      <c r="CZ2184" s="77">
        <v>0</v>
      </c>
      <c r="DA2184" s="77">
        <v>0</v>
      </c>
      <c r="DB2184" s="77">
        <v>8807.952230876188</v>
      </c>
      <c r="DC2184" s="77">
        <v>222.22942162784099</v>
      </c>
      <c r="DD2184" s="77">
        <v>8585.7228092483492</v>
      </c>
      <c r="DE2184" s="77">
        <v>0</v>
      </c>
      <c r="DF2184" s="77">
        <v>514.45318018012108</v>
      </c>
      <c r="DG2184" s="77">
        <v>514.45318018012108</v>
      </c>
      <c r="DH2184" s="77">
        <v>514.45318018012108</v>
      </c>
      <c r="DI2184" s="77">
        <v>0</v>
      </c>
      <c r="DJ2184" s="77">
        <v>1.700226188522567E-6</v>
      </c>
      <c r="DL2184" s="77">
        <v>0</v>
      </c>
      <c r="DM2184" s="77">
        <v>8.7468676971096061E-4</v>
      </c>
      <c r="DN2184" s="77">
        <v>8.7468676971096061E-4</v>
      </c>
      <c r="DO2184" s="77">
        <v>0</v>
      </c>
      <c r="DP2184" s="77">
        <v>8.7468676971096061E-4</v>
      </c>
      <c r="DQ2184" s="77">
        <v>8.7468676971096061E-4</v>
      </c>
      <c r="DR2184" s="77">
        <v>0</v>
      </c>
      <c r="DS2184" s="77">
        <v>8.7468676971096061E-4</v>
      </c>
      <c r="DT2184" s="77">
        <v>8.7468676971096061E-4</v>
      </c>
      <c r="DU2184" s="77">
        <v>0</v>
      </c>
      <c r="DV2184" s="77">
        <v>0</v>
      </c>
      <c r="DW2184" s="77">
        <v>0</v>
      </c>
      <c r="GE2184" s="77" t="s">
        <v>425</v>
      </c>
      <c r="GF2184" s="77" t="s">
        <v>155</v>
      </c>
      <c r="GG2184" s="77" t="s">
        <v>442</v>
      </c>
      <c r="GH2184" s="77" t="s">
        <v>453</v>
      </c>
      <c r="GI2184" s="77">
        <v>2025</v>
      </c>
      <c r="GJ2184" s="77" t="s">
        <v>301</v>
      </c>
      <c r="GK2184" s="77">
        <v>8896.5159934286421</v>
      </c>
      <c r="GL2184" s="77">
        <v>692.62762499999997</v>
      </c>
      <c r="GM2184" s="77">
        <v>2025</v>
      </c>
      <c r="GN2184" s="77" t="s">
        <v>175</v>
      </c>
      <c r="GO2184" s="77">
        <v>5.3000000000000005E-2</v>
      </c>
      <c r="GP2184" s="77">
        <v>3</v>
      </c>
      <c r="GQ2184" s="77">
        <v>0</v>
      </c>
      <c r="GR2184" s="77" t="s">
        <v>423</v>
      </c>
      <c r="GS2184" s="77">
        <v>0</v>
      </c>
      <c r="GT2184" s="77">
        <v>0</v>
      </c>
      <c r="GU2184" s="77">
        <v>0</v>
      </c>
      <c r="GV2184" s="77">
        <v>0</v>
      </c>
      <c r="GW2184" s="77">
        <v>0</v>
      </c>
      <c r="GX2184" s="77">
        <v>0</v>
      </c>
      <c r="GY2184" s="77">
        <v>5.5966209081309407E-2</v>
      </c>
      <c r="GZ2184" s="77">
        <v>497.90427418344046</v>
      </c>
    </row>
    <row r="2185" spans="98:208" x14ac:dyDescent="0.25">
      <c r="CT2185" s="77" t="s">
        <v>155</v>
      </c>
      <c r="CU2185" s="77" t="s">
        <v>466</v>
      </c>
      <c r="CV2185" s="77" t="s">
        <v>432</v>
      </c>
      <c r="CW2185" s="77">
        <v>2023</v>
      </c>
      <c r="CX2185" s="77">
        <v>0</v>
      </c>
      <c r="CY2185" s="77">
        <v>0</v>
      </c>
      <c r="CZ2185" s="77">
        <v>0</v>
      </c>
      <c r="DA2185" s="77">
        <v>0</v>
      </c>
      <c r="DB2185" s="77">
        <v>9129.7460702369644</v>
      </c>
      <c r="DC2185" s="77">
        <v>233.23007680795021</v>
      </c>
      <c r="DD2185" s="77">
        <v>8896.5159934290168</v>
      </c>
      <c r="DE2185" s="77">
        <v>0</v>
      </c>
      <c r="DF2185" s="77">
        <v>0</v>
      </c>
      <c r="DG2185" s="77">
        <v>533.52731185153448</v>
      </c>
      <c r="DH2185" s="77">
        <v>533.52731185153448</v>
      </c>
      <c r="DI2185" s="77">
        <v>533.52731185153448</v>
      </c>
      <c r="DJ2185" s="77">
        <v>1.700226188522567E-6</v>
      </c>
      <c r="DL2185" s="77">
        <v>0</v>
      </c>
      <c r="DM2185" s="77">
        <v>0</v>
      </c>
      <c r="DN2185" s="77">
        <v>0</v>
      </c>
      <c r="DO2185" s="77">
        <v>0</v>
      </c>
      <c r="DP2185" s="77">
        <v>9.0711710790202546E-4</v>
      </c>
      <c r="DQ2185" s="77">
        <v>9.0711710790202546E-4</v>
      </c>
      <c r="DR2185" s="77">
        <v>0</v>
      </c>
      <c r="DS2185" s="77">
        <v>9.0711710790202546E-4</v>
      </c>
      <c r="DT2185" s="77">
        <v>9.0711710790202546E-4</v>
      </c>
      <c r="DU2185" s="77">
        <v>0</v>
      </c>
      <c r="DV2185" s="77">
        <v>9.0711710790202546E-4</v>
      </c>
      <c r="DW2185" s="77">
        <v>9.0711710790202546E-4</v>
      </c>
      <c r="GE2185" s="77" t="s">
        <v>427</v>
      </c>
      <c r="GF2185" s="77" t="s">
        <v>155</v>
      </c>
      <c r="GG2185" s="77" t="s">
        <v>442</v>
      </c>
      <c r="GH2185" s="77" t="s">
        <v>453</v>
      </c>
      <c r="GI2185" s="77">
        <v>2025</v>
      </c>
      <c r="GJ2185" s="77" t="s">
        <v>303</v>
      </c>
      <c r="GK2185" s="77">
        <v>5534.891486200122</v>
      </c>
      <c r="GL2185" s="77">
        <v>692.62762499999997</v>
      </c>
      <c r="GM2185" s="77">
        <v>2025</v>
      </c>
      <c r="GN2185" s="77" t="s">
        <v>175</v>
      </c>
      <c r="GO2185" s="77">
        <v>5.3000000000000005E-2</v>
      </c>
      <c r="GP2185" s="77">
        <v>3</v>
      </c>
      <c r="GQ2185" s="77">
        <v>0</v>
      </c>
      <c r="GR2185" s="77" t="s">
        <v>423</v>
      </c>
      <c r="GS2185" s="77">
        <v>0</v>
      </c>
      <c r="GT2185" s="77">
        <v>0</v>
      </c>
      <c r="GU2185" s="77">
        <v>0</v>
      </c>
      <c r="GV2185" s="77">
        <v>0</v>
      </c>
      <c r="GW2185" s="77">
        <v>0</v>
      </c>
      <c r="GX2185" s="77">
        <v>0</v>
      </c>
      <c r="GY2185" s="77">
        <v>5.5966209081309407E-2</v>
      </c>
      <c r="GZ2185" s="77">
        <v>309.76689415903536</v>
      </c>
    </row>
    <row r="2186" spans="98:208" x14ac:dyDescent="0.25">
      <c r="CT2186" s="77" t="s">
        <v>155</v>
      </c>
      <c r="CU2186" s="77" t="s">
        <v>466</v>
      </c>
      <c r="CV2186" s="77" t="s">
        <v>432</v>
      </c>
      <c r="CW2186" s="77">
        <v>2024</v>
      </c>
      <c r="CX2186" s="77">
        <v>0</v>
      </c>
      <c r="CY2186" s="77">
        <v>0</v>
      </c>
      <c r="CZ2186" s="77">
        <v>0</v>
      </c>
      <c r="DA2186" s="77">
        <v>0</v>
      </c>
      <c r="DB2186" s="77">
        <v>9129.7460702369644</v>
      </c>
      <c r="DC2186" s="77">
        <v>233.23007680795021</v>
      </c>
      <c r="DD2186" s="77">
        <v>8896.5159934290168</v>
      </c>
      <c r="DE2186" s="77">
        <v>0</v>
      </c>
      <c r="DF2186" s="77">
        <v>0</v>
      </c>
      <c r="DG2186" s="77">
        <v>0</v>
      </c>
      <c r="DH2186" s="77">
        <v>533.52731185153448</v>
      </c>
      <c r="DI2186" s="77">
        <v>533.52731185153448</v>
      </c>
      <c r="DJ2186" s="77">
        <v>1.700226188522567E-6</v>
      </c>
      <c r="DL2186" s="77">
        <v>0</v>
      </c>
      <c r="DM2186" s="77">
        <v>0</v>
      </c>
      <c r="DN2186" s="77">
        <v>0</v>
      </c>
      <c r="DO2186" s="77">
        <v>0</v>
      </c>
      <c r="DP2186" s="77">
        <v>0</v>
      </c>
      <c r="DQ2186" s="77">
        <v>0</v>
      </c>
      <c r="DR2186" s="77">
        <v>0</v>
      </c>
      <c r="DS2186" s="77">
        <v>9.0711710790202546E-4</v>
      </c>
      <c r="DT2186" s="77">
        <v>9.0711710790202546E-4</v>
      </c>
      <c r="DU2186" s="77">
        <v>0</v>
      </c>
      <c r="DV2186" s="77">
        <v>9.0711710790202546E-4</v>
      </c>
      <c r="DW2186" s="77">
        <v>9.0711710790202546E-4</v>
      </c>
      <c r="GE2186" s="77" t="s">
        <v>422</v>
      </c>
      <c r="GF2186" s="77" t="s">
        <v>155</v>
      </c>
      <c r="GG2186" s="77" t="s">
        <v>442</v>
      </c>
      <c r="GH2186" s="77" t="s">
        <v>460</v>
      </c>
      <c r="GI2186" s="77">
        <v>2021</v>
      </c>
      <c r="GJ2186" s="77" t="s">
        <v>305</v>
      </c>
      <c r="GK2186" s="77">
        <v>222.2294216278348</v>
      </c>
      <c r="GL2186" s="77">
        <v>692.62762499999997</v>
      </c>
      <c r="GM2186" s="77">
        <v>2021</v>
      </c>
      <c r="GN2186" s="77" t="s">
        <v>175</v>
      </c>
      <c r="GO2186" s="77">
        <v>0.13250000000000001</v>
      </c>
      <c r="GP2186" s="77">
        <v>3</v>
      </c>
      <c r="GQ2186" s="77">
        <v>0</v>
      </c>
      <c r="GR2186" s="77" t="s">
        <v>423</v>
      </c>
      <c r="GS2186" s="77">
        <v>0.1527377521613833</v>
      </c>
      <c r="GT2186" s="77">
        <v>33.942822323559788</v>
      </c>
      <c r="GU2186" s="77">
        <v>0.1527377521613833</v>
      </c>
      <c r="GV2186" s="77">
        <v>33.942822323559788</v>
      </c>
      <c r="GW2186" s="77">
        <v>0</v>
      </c>
      <c r="GX2186" s="77">
        <v>0</v>
      </c>
      <c r="GY2186" s="77">
        <v>0</v>
      </c>
      <c r="GZ2186" s="77">
        <v>0</v>
      </c>
    </row>
    <row r="2187" spans="98:208" x14ac:dyDescent="0.25">
      <c r="CT2187" s="77" t="s">
        <v>155</v>
      </c>
      <c r="CU2187" s="77" t="s">
        <v>466</v>
      </c>
      <c r="CV2187" s="77" t="s">
        <v>432</v>
      </c>
      <c r="CW2187" s="77">
        <v>2025</v>
      </c>
      <c r="CX2187" s="77">
        <v>0</v>
      </c>
      <c r="CY2187" s="77">
        <v>0</v>
      </c>
      <c r="CZ2187" s="77">
        <v>0</v>
      </c>
      <c r="DA2187" s="77">
        <v>0</v>
      </c>
      <c r="DB2187" s="77">
        <v>9129.7460702369644</v>
      </c>
      <c r="DC2187" s="77">
        <v>233.23007680795021</v>
      </c>
      <c r="DD2187" s="77">
        <v>8896.5159934290168</v>
      </c>
      <c r="DE2187" s="77">
        <v>0</v>
      </c>
      <c r="DF2187" s="77">
        <v>0</v>
      </c>
      <c r="DG2187" s="77">
        <v>0</v>
      </c>
      <c r="DH2187" s="77">
        <v>0</v>
      </c>
      <c r="DI2187" s="77">
        <v>533.52731185153448</v>
      </c>
      <c r="DJ2187" s="77">
        <v>1.700226188522567E-6</v>
      </c>
      <c r="DL2187" s="77">
        <v>0</v>
      </c>
      <c r="DM2187" s="77">
        <v>0</v>
      </c>
      <c r="DN2187" s="77">
        <v>0</v>
      </c>
      <c r="DO2187" s="77">
        <v>0</v>
      </c>
      <c r="DP2187" s="77">
        <v>0</v>
      </c>
      <c r="DQ2187" s="77">
        <v>0</v>
      </c>
      <c r="DR2187" s="77">
        <v>0</v>
      </c>
      <c r="DS2187" s="77">
        <v>0</v>
      </c>
      <c r="DT2187" s="77">
        <v>0</v>
      </c>
      <c r="DU2187" s="77">
        <v>0</v>
      </c>
      <c r="DV2187" s="77">
        <v>9.0711710790202546E-4</v>
      </c>
      <c r="DW2187" s="77">
        <v>9.0711710790202546E-4</v>
      </c>
      <c r="GE2187" s="77" t="s">
        <v>425</v>
      </c>
      <c r="GF2187" s="77" t="s">
        <v>155</v>
      </c>
      <c r="GG2187" s="77" t="s">
        <v>442</v>
      </c>
      <c r="GH2187" s="77" t="s">
        <v>460</v>
      </c>
      <c r="GI2187" s="77">
        <v>2021</v>
      </c>
      <c r="GJ2187" s="77" t="s">
        <v>301</v>
      </c>
      <c r="GK2187" s="77">
        <v>8585.7228092481091</v>
      </c>
      <c r="GL2187" s="77">
        <v>692.62762499999997</v>
      </c>
      <c r="GM2187" s="77">
        <v>2021</v>
      </c>
      <c r="GN2187" s="77" t="s">
        <v>175</v>
      </c>
      <c r="GO2187" s="77">
        <v>5.3000000000000005E-2</v>
      </c>
      <c r="GP2187" s="77">
        <v>3</v>
      </c>
      <c r="GQ2187" s="77">
        <v>0</v>
      </c>
      <c r="GR2187" s="77" t="s">
        <v>423</v>
      </c>
      <c r="GS2187" s="77">
        <v>5.5966209081309407E-2</v>
      </c>
      <c r="GT2187" s="77">
        <v>480.51035785654682</v>
      </c>
      <c r="GU2187" s="77">
        <v>5.5966209081309407E-2</v>
      </c>
      <c r="GV2187" s="77">
        <v>480.51035785654682</v>
      </c>
      <c r="GW2187" s="77">
        <v>0</v>
      </c>
      <c r="GX2187" s="77">
        <v>0</v>
      </c>
      <c r="GY2187" s="77">
        <v>0</v>
      </c>
      <c r="GZ2187" s="77">
        <v>0</v>
      </c>
    </row>
    <row r="2188" spans="98:208" x14ac:dyDescent="0.25">
      <c r="CT2188" s="77" t="s">
        <v>155</v>
      </c>
      <c r="CU2188" s="77" t="s">
        <v>466</v>
      </c>
      <c r="CV2188" s="77" t="s">
        <v>439</v>
      </c>
      <c r="CW2188" s="77">
        <v>2020</v>
      </c>
      <c r="CX2188" s="77">
        <v>0</v>
      </c>
      <c r="CY2188" s="77">
        <v>0</v>
      </c>
      <c r="CZ2188" s="77">
        <v>0</v>
      </c>
      <c r="DA2188" s="77">
        <v>0</v>
      </c>
      <c r="DB2188" s="77">
        <v>5.2405583313015596</v>
      </c>
      <c r="DC2188" s="77">
        <v>0.69641821681222715</v>
      </c>
      <c r="DD2188" s="77">
        <v>2.9419641522810278</v>
      </c>
      <c r="DE2188" s="77">
        <v>1.6021759622082969</v>
      </c>
      <c r="DF2188" s="77">
        <v>0.36068764874241327</v>
      </c>
      <c r="DG2188" s="77">
        <v>0</v>
      </c>
      <c r="DH2188" s="77">
        <v>0</v>
      </c>
      <c r="DI2188" s="77">
        <v>0</v>
      </c>
      <c r="DJ2188" s="77">
        <v>1.8351223855647029E-5</v>
      </c>
      <c r="DL2188" s="77">
        <v>0</v>
      </c>
      <c r="DM2188" s="77">
        <v>6.6190597840390106E-6</v>
      </c>
      <c r="DN2188" s="77">
        <v>6.6190597840390106E-6</v>
      </c>
      <c r="DO2188" s="77">
        <v>0</v>
      </c>
      <c r="DP2188" s="77">
        <v>0</v>
      </c>
      <c r="DQ2188" s="77">
        <v>0</v>
      </c>
      <c r="DR2188" s="77">
        <v>0</v>
      </c>
      <c r="DS2188" s="77">
        <v>0</v>
      </c>
      <c r="DT2188" s="77">
        <v>0</v>
      </c>
      <c r="DU2188" s="77">
        <v>0</v>
      </c>
      <c r="DV2188" s="77">
        <v>0</v>
      </c>
      <c r="DW2188" s="77">
        <v>0</v>
      </c>
      <c r="GE2188" s="77" t="s">
        <v>422</v>
      </c>
      <c r="GF2188" s="77" t="s">
        <v>155</v>
      </c>
      <c r="GG2188" s="77" t="s">
        <v>442</v>
      </c>
      <c r="GH2188" s="77" t="s">
        <v>460</v>
      </c>
      <c r="GI2188" s="77">
        <v>2022</v>
      </c>
      <c r="GJ2188" s="77" t="s">
        <v>305</v>
      </c>
      <c r="GK2188" s="77">
        <v>222.2294216278348</v>
      </c>
      <c r="GL2188" s="77">
        <v>692.62762499999997</v>
      </c>
      <c r="GM2188" s="77">
        <v>2022</v>
      </c>
      <c r="GN2188" s="77" t="s">
        <v>175</v>
      </c>
      <c r="GO2188" s="77">
        <v>0.13250000000000001</v>
      </c>
      <c r="GP2188" s="77">
        <v>3</v>
      </c>
      <c r="GQ2188" s="77">
        <v>0</v>
      </c>
      <c r="GR2188" s="77" t="s">
        <v>423</v>
      </c>
      <c r="GS2188" s="77">
        <v>0.1527377521613833</v>
      </c>
      <c r="GT2188" s="77">
        <v>33.942822323559788</v>
      </c>
      <c r="GU2188" s="77">
        <v>0.1527377521613833</v>
      </c>
      <c r="GV2188" s="77">
        <v>33.942822323559788</v>
      </c>
      <c r="GW2188" s="77">
        <v>0.1527377521613833</v>
      </c>
      <c r="GX2188" s="77">
        <v>33.942822323559788</v>
      </c>
      <c r="GY2188" s="77">
        <v>0</v>
      </c>
      <c r="GZ2188" s="77">
        <v>0</v>
      </c>
    </row>
    <row r="2189" spans="98:208" x14ac:dyDescent="0.25">
      <c r="CT2189" s="77" t="s">
        <v>155</v>
      </c>
      <c r="CU2189" s="77" t="s">
        <v>466</v>
      </c>
      <c r="CV2189" s="77" t="s">
        <v>439</v>
      </c>
      <c r="CW2189" s="77">
        <v>2021</v>
      </c>
      <c r="CX2189" s="77">
        <v>0</v>
      </c>
      <c r="CY2189" s="77">
        <v>0</v>
      </c>
      <c r="CZ2189" s="77">
        <v>0</v>
      </c>
      <c r="DA2189" s="77">
        <v>0</v>
      </c>
      <c r="DB2189" s="77">
        <v>5.2405583313015596</v>
      </c>
      <c r="DC2189" s="77">
        <v>0.69641821681222715</v>
      </c>
      <c r="DD2189" s="77">
        <v>2.9419641522810278</v>
      </c>
      <c r="DE2189" s="77">
        <v>1.6021759622082969</v>
      </c>
      <c r="DF2189" s="77">
        <v>0.36068764874241327</v>
      </c>
      <c r="DG2189" s="77">
        <v>0.36068764874241327</v>
      </c>
      <c r="DH2189" s="77">
        <v>0</v>
      </c>
      <c r="DI2189" s="77">
        <v>0</v>
      </c>
      <c r="DJ2189" s="77">
        <v>1.8351223855647029E-5</v>
      </c>
      <c r="DL2189" s="77">
        <v>0</v>
      </c>
      <c r="DM2189" s="77">
        <v>6.6190597840390106E-6</v>
      </c>
      <c r="DN2189" s="77">
        <v>6.6190597840390106E-6</v>
      </c>
      <c r="DO2189" s="77">
        <v>0</v>
      </c>
      <c r="DP2189" s="77">
        <v>6.6190597840390106E-6</v>
      </c>
      <c r="DQ2189" s="77">
        <v>6.6190597840390106E-6</v>
      </c>
      <c r="DR2189" s="77">
        <v>0</v>
      </c>
      <c r="DS2189" s="77">
        <v>0</v>
      </c>
      <c r="DT2189" s="77">
        <v>0</v>
      </c>
      <c r="DU2189" s="77">
        <v>0</v>
      </c>
      <c r="DV2189" s="77">
        <v>0</v>
      </c>
      <c r="DW2189" s="77">
        <v>0</v>
      </c>
      <c r="GE2189" s="77" t="s">
        <v>425</v>
      </c>
      <c r="GF2189" s="77" t="s">
        <v>155</v>
      </c>
      <c r="GG2189" s="77" t="s">
        <v>442</v>
      </c>
      <c r="GH2189" s="77" t="s">
        <v>460</v>
      </c>
      <c r="GI2189" s="77">
        <v>2022</v>
      </c>
      <c r="GJ2189" s="77" t="s">
        <v>301</v>
      </c>
      <c r="GK2189" s="77">
        <v>8585.7228092481091</v>
      </c>
      <c r="GL2189" s="77">
        <v>692.62762499999997</v>
      </c>
      <c r="GM2189" s="77">
        <v>2022</v>
      </c>
      <c r="GN2189" s="77" t="s">
        <v>175</v>
      </c>
      <c r="GO2189" s="77">
        <v>5.3000000000000005E-2</v>
      </c>
      <c r="GP2189" s="77">
        <v>3</v>
      </c>
      <c r="GQ2189" s="77">
        <v>0</v>
      </c>
      <c r="GR2189" s="77" t="s">
        <v>423</v>
      </c>
      <c r="GS2189" s="77">
        <v>5.5966209081309407E-2</v>
      </c>
      <c r="GT2189" s="77">
        <v>480.51035785654682</v>
      </c>
      <c r="GU2189" s="77">
        <v>5.5966209081309407E-2</v>
      </c>
      <c r="GV2189" s="77">
        <v>480.51035785654682</v>
      </c>
      <c r="GW2189" s="77">
        <v>5.5966209081309407E-2</v>
      </c>
      <c r="GX2189" s="77">
        <v>480.51035785654682</v>
      </c>
      <c r="GY2189" s="77">
        <v>0</v>
      </c>
      <c r="GZ2189" s="77">
        <v>0</v>
      </c>
    </row>
    <row r="2190" spans="98:208" x14ac:dyDescent="0.25">
      <c r="CT2190" s="77" t="s">
        <v>155</v>
      </c>
      <c r="CU2190" s="77" t="s">
        <v>466</v>
      </c>
      <c r="CV2190" s="77" t="s">
        <v>439</v>
      </c>
      <c r="CW2190" s="77">
        <v>2022</v>
      </c>
      <c r="CX2190" s="77">
        <v>0</v>
      </c>
      <c r="CY2190" s="77">
        <v>0</v>
      </c>
      <c r="CZ2190" s="77">
        <v>0</v>
      </c>
      <c r="DA2190" s="77">
        <v>0</v>
      </c>
      <c r="DB2190" s="77">
        <v>5.2405583313015596</v>
      </c>
      <c r="DC2190" s="77">
        <v>0.69641821681222715</v>
      </c>
      <c r="DD2190" s="77">
        <v>2.9419641522810278</v>
      </c>
      <c r="DE2190" s="77">
        <v>1.6021759622082969</v>
      </c>
      <c r="DF2190" s="77">
        <v>0.36068764874241327</v>
      </c>
      <c r="DG2190" s="77">
        <v>0.36068764874241327</v>
      </c>
      <c r="DH2190" s="77">
        <v>0.36068764874241327</v>
      </c>
      <c r="DI2190" s="77">
        <v>0</v>
      </c>
      <c r="DJ2190" s="77">
        <v>1.8351223855647029E-5</v>
      </c>
      <c r="DL2190" s="77">
        <v>0</v>
      </c>
      <c r="DM2190" s="77">
        <v>6.6190597840390106E-6</v>
      </c>
      <c r="DN2190" s="77">
        <v>6.6190597840390106E-6</v>
      </c>
      <c r="DO2190" s="77">
        <v>0</v>
      </c>
      <c r="DP2190" s="77">
        <v>6.6190597840390106E-6</v>
      </c>
      <c r="DQ2190" s="77">
        <v>6.6190597840390106E-6</v>
      </c>
      <c r="DR2190" s="77">
        <v>0</v>
      </c>
      <c r="DS2190" s="77">
        <v>6.6190597840390106E-6</v>
      </c>
      <c r="DT2190" s="77">
        <v>6.6190597840390106E-6</v>
      </c>
      <c r="DU2190" s="77">
        <v>0</v>
      </c>
      <c r="DV2190" s="77">
        <v>0</v>
      </c>
      <c r="DW2190" s="77">
        <v>0</v>
      </c>
      <c r="GE2190" s="77" t="s">
        <v>422</v>
      </c>
      <c r="GF2190" s="77" t="s">
        <v>155</v>
      </c>
      <c r="GG2190" s="77" t="s">
        <v>442</v>
      </c>
      <c r="GH2190" s="77" t="s">
        <v>460</v>
      </c>
      <c r="GI2190" s="77">
        <v>2023</v>
      </c>
      <c r="GJ2190" s="77" t="s">
        <v>305</v>
      </c>
      <c r="GK2190" s="77">
        <v>233.2300768079437</v>
      </c>
      <c r="GL2190" s="77">
        <v>692.62762499999997</v>
      </c>
      <c r="GM2190" s="77">
        <v>2023</v>
      </c>
      <c r="GN2190" s="77" t="s">
        <v>175</v>
      </c>
      <c r="GO2190" s="77">
        <v>0.13250000000000001</v>
      </c>
      <c r="GP2190" s="77">
        <v>3</v>
      </c>
      <c r="GQ2190" s="77">
        <v>0</v>
      </c>
      <c r="GR2190" s="77" t="s">
        <v>423</v>
      </c>
      <c r="GS2190" s="77">
        <v>0</v>
      </c>
      <c r="GT2190" s="77">
        <v>0</v>
      </c>
      <c r="GU2190" s="77">
        <v>0.1527377521613833</v>
      </c>
      <c r="GV2190" s="77">
        <v>35.623037668072094</v>
      </c>
      <c r="GW2190" s="77">
        <v>0.1527377521613833</v>
      </c>
      <c r="GX2190" s="77">
        <v>35.623037668072094</v>
      </c>
      <c r="GY2190" s="77">
        <v>0.1527377521613833</v>
      </c>
      <c r="GZ2190" s="77">
        <v>35.623037668072094</v>
      </c>
    </row>
    <row r="2191" spans="98:208" x14ac:dyDescent="0.25">
      <c r="CT2191" s="77" t="s">
        <v>155</v>
      </c>
      <c r="CU2191" s="77" t="s">
        <v>466</v>
      </c>
      <c r="CV2191" s="77" t="s">
        <v>439</v>
      </c>
      <c r="CW2191" s="77">
        <v>2023</v>
      </c>
      <c r="CX2191" s="77">
        <v>0</v>
      </c>
      <c r="CY2191" s="77">
        <v>0</v>
      </c>
      <c r="CZ2191" s="77">
        <v>0</v>
      </c>
      <c r="DA2191" s="77">
        <v>0</v>
      </c>
      <c r="DB2191" s="77">
        <v>5.4750346070077862</v>
      </c>
      <c r="DC2191" s="77">
        <v>0.71896016785820949</v>
      </c>
      <c r="DD2191" s="77">
        <v>3.0714971986151158</v>
      </c>
      <c r="DE2191" s="77">
        <v>1.6845772405344519</v>
      </c>
      <c r="DF2191" s="77">
        <v>0</v>
      </c>
      <c r="DG2191" s="77">
        <v>0.37599181639994983</v>
      </c>
      <c r="DH2191" s="77">
        <v>0.37599181639994983</v>
      </c>
      <c r="DI2191" s="77">
        <v>0.37599181639994983</v>
      </c>
      <c r="DJ2191" s="77">
        <v>1.8351223855647029E-5</v>
      </c>
      <c r="DL2191" s="77">
        <v>0</v>
      </c>
      <c r="DM2191" s="77">
        <v>0</v>
      </c>
      <c r="DN2191" s="77">
        <v>0</v>
      </c>
      <c r="DO2191" s="77">
        <v>0</v>
      </c>
      <c r="DP2191" s="77">
        <v>6.899909990646817E-6</v>
      </c>
      <c r="DQ2191" s="77">
        <v>6.899909990646817E-6</v>
      </c>
      <c r="DR2191" s="77">
        <v>0</v>
      </c>
      <c r="DS2191" s="77">
        <v>6.899909990646817E-6</v>
      </c>
      <c r="DT2191" s="77">
        <v>6.899909990646817E-6</v>
      </c>
      <c r="DU2191" s="77">
        <v>0</v>
      </c>
      <c r="DV2191" s="77">
        <v>6.899909990646817E-6</v>
      </c>
      <c r="DW2191" s="77">
        <v>6.899909990646817E-6</v>
      </c>
      <c r="GE2191" s="77" t="s">
        <v>425</v>
      </c>
      <c r="GF2191" s="77" t="s">
        <v>155</v>
      </c>
      <c r="GG2191" s="77" t="s">
        <v>442</v>
      </c>
      <c r="GH2191" s="77" t="s">
        <v>460</v>
      </c>
      <c r="GI2191" s="77">
        <v>2023</v>
      </c>
      <c r="GJ2191" s="77" t="s">
        <v>301</v>
      </c>
      <c r="GK2191" s="77">
        <v>8896.5159934287658</v>
      </c>
      <c r="GL2191" s="77">
        <v>692.62762499999997</v>
      </c>
      <c r="GM2191" s="77">
        <v>2023</v>
      </c>
      <c r="GN2191" s="77" t="s">
        <v>175</v>
      </c>
      <c r="GO2191" s="77">
        <v>5.3000000000000005E-2</v>
      </c>
      <c r="GP2191" s="77">
        <v>3</v>
      </c>
      <c r="GQ2191" s="77">
        <v>0</v>
      </c>
      <c r="GR2191" s="77" t="s">
        <v>423</v>
      </c>
      <c r="GS2191" s="77">
        <v>0</v>
      </c>
      <c r="GT2191" s="77">
        <v>0</v>
      </c>
      <c r="GU2191" s="77">
        <v>5.5966209081309407E-2</v>
      </c>
      <c r="GV2191" s="77">
        <v>497.90427418344734</v>
      </c>
      <c r="GW2191" s="77">
        <v>5.5966209081309407E-2</v>
      </c>
      <c r="GX2191" s="77">
        <v>497.90427418344734</v>
      </c>
      <c r="GY2191" s="77">
        <v>5.5966209081309407E-2</v>
      </c>
      <c r="GZ2191" s="77">
        <v>497.90427418344734</v>
      </c>
    </row>
    <row r="2192" spans="98:208" x14ac:dyDescent="0.25">
      <c r="CT2192" s="77" t="s">
        <v>155</v>
      </c>
      <c r="CU2192" s="77" t="s">
        <v>466</v>
      </c>
      <c r="CV2192" s="77" t="s">
        <v>439</v>
      </c>
      <c r="CW2192" s="77">
        <v>2024</v>
      </c>
      <c r="CX2192" s="77">
        <v>0</v>
      </c>
      <c r="CY2192" s="77">
        <v>0</v>
      </c>
      <c r="CZ2192" s="77">
        <v>0</v>
      </c>
      <c r="DA2192" s="77">
        <v>0</v>
      </c>
      <c r="DB2192" s="77">
        <v>5.4750346070077862</v>
      </c>
      <c r="DC2192" s="77">
        <v>0.71896016785820949</v>
      </c>
      <c r="DD2192" s="77">
        <v>3.0714971986151158</v>
      </c>
      <c r="DE2192" s="77">
        <v>1.6845772405344519</v>
      </c>
      <c r="DF2192" s="77">
        <v>0</v>
      </c>
      <c r="DG2192" s="77">
        <v>0</v>
      </c>
      <c r="DH2192" s="77">
        <v>0.37599181639994983</v>
      </c>
      <c r="DI2192" s="77">
        <v>0.37599181639994983</v>
      </c>
      <c r="DJ2192" s="77">
        <v>1.8351223855647029E-5</v>
      </c>
      <c r="DL2192" s="77">
        <v>0</v>
      </c>
      <c r="DM2192" s="77">
        <v>0</v>
      </c>
      <c r="DN2192" s="77">
        <v>0</v>
      </c>
      <c r="DO2192" s="77">
        <v>0</v>
      </c>
      <c r="DP2192" s="77">
        <v>0</v>
      </c>
      <c r="DQ2192" s="77">
        <v>0</v>
      </c>
      <c r="DR2192" s="77">
        <v>0</v>
      </c>
      <c r="DS2192" s="77">
        <v>6.899909990646817E-6</v>
      </c>
      <c r="DT2192" s="77">
        <v>6.899909990646817E-6</v>
      </c>
      <c r="DU2192" s="77">
        <v>0</v>
      </c>
      <c r="DV2192" s="77">
        <v>6.899909990646817E-6</v>
      </c>
      <c r="DW2192" s="77">
        <v>6.899909990646817E-6</v>
      </c>
      <c r="GE2192" s="77" t="s">
        <v>422</v>
      </c>
      <c r="GF2192" s="77" t="s">
        <v>155</v>
      </c>
      <c r="GG2192" s="77" t="s">
        <v>442</v>
      </c>
      <c r="GH2192" s="77" t="s">
        <v>460</v>
      </c>
      <c r="GI2192" s="77">
        <v>2024</v>
      </c>
      <c r="GJ2192" s="77" t="s">
        <v>305</v>
      </c>
      <c r="GK2192" s="77">
        <v>233.2300768079437</v>
      </c>
      <c r="GL2192" s="77">
        <v>692.62762499999997</v>
      </c>
      <c r="GM2192" s="77">
        <v>2024</v>
      </c>
      <c r="GN2192" s="77" t="s">
        <v>175</v>
      </c>
      <c r="GO2192" s="77">
        <v>0.13250000000000001</v>
      </c>
      <c r="GP2192" s="77">
        <v>3</v>
      </c>
      <c r="GQ2192" s="77">
        <v>0</v>
      </c>
      <c r="GR2192" s="77" t="s">
        <v>423</v>
      </c>
      <c r="GS2192" s="77">
        <v>0</v>
      </c>
      <c r="GT2192" s="77">
        <v>0</v>
      </c>
      <c r="GU2192" s="77">
        <v>0</v>
      </c>
      <c r="GV2192" s="77">
        <v>0</v>
      </c>
      <c r="GW2192" s="77">
        <v>0.1527377521613833</v>
      </c>
      <c r="GX2192" s="77">
        <v>35.623037668072094</v>
      </c>
      <c r="GY2192" s="77">
        <v>0.1527377521613833</v>
      </c>
      <c r="GZ2192" s="77">
        <v>35.623037668072094</v>
      </c>
    </row>
    <row r="2193" spans="98:208" x14ac:dyDescent="0.25">
      <c r="CT2193" s="77" t="s">
        <v>155</v>
      </c>
      <c r="CU2193" s="77" t="s">
        <v>466</v>
      </c>
      <c r="CV2193" s="77" t="s">
        <v>439</v>
      </c>
      <c r="CW2193" s="77">
        <v>2025</v>
      </c>
      <c r="CX2193" s="77">
        <v>0</v>
      </c>
      <c r="CY2193" s="77">
        <v>0</v>
      </c>
      <c r="CZ2193" s="77">
        <v>0</v>
      </c>
      <c r="DA2193" s="77">
        <v>0</v>
      </c>
      <c r="DB2193" s="77">
        <v>5.4750346070077862</v>
      </c>
      <c r="DC2193" s="77">
        <v>0.71896016785820949</v>
      </c>
      <c r="DD2193" s="77">
        <v>3.0714971986151158</v>
      </c>
      <c r="DE2193" s="77">
        <v>1.6845772405344519</v>
      </c>
      <c r="DF2193" s="77">
        <v>0</v>
      </c>
      <c r="DG2193" s="77">
        <v>0</v>
      </c>
      <c r="DH2193" s="77">
        <v>0</v>
      </c>
      <c r="DI2193" s="77">
        <v>0.37599181639994983</v>
      </c>
      <c r="DJ2193" s="77">
        <v>1.8351223855647029E-5</v>
      </c>
      <c r="DL2193" s="77">
        <v>0</v>
      </c>
      <c r="DM2193" s="77">
        <v>0</v>
      </c>
      <c r="DN2193" s="77">
        <v>0</v>
      </c>
      <c r="DO2193" s="77">
        <v>0</v>
      </c>
      <c r="DP2193" s="77">
        <v>0</v>
      </c>
      <c r="DQ2193" s="77">
        <v>0</v>
      </c>
      <c r="DR2193" s="77">
        <v>0</v>
      </c>
      <c r="DS2193" s="77">
        <v>0</v>
      </c>
      <c r="DT2193" s="77">
        <v>0</v>
      </c>
      <c r="DU2193" s="77">
        <v>0</v>
      </c>
      <c r="DV2193" s="77">
        <v>6.899909990646817E-6</v>
      </c>
      <c r="DW2193" s="77">
        <v>6.899909990646817E-6</v>
      </c>
      <c r="GE2193" s="77" t="s">
        <v>425</v>
      </c>
      <c r="GF2193" s="77" t="s">
        <v>155</v>
      </c>
      <c r="GG2193" s="77" t="s">
        <v>442</v>
      </c>
      <c r="GH2193" s="77" t="s">
        <v>460</v>
      </c>
      <c r="GI2193" s="77">
        <v>2024</v>
      </c>
      <c r="GJ2193" s="77" t="s">
        <v>301</v>
      </c>
      <c r="GK2193" s="77">
        <v>8896.5159934287658</v>
      </c>
      <c r="GL2193" s="77">
        <v>692.62762499999997</v>
      </c>
      <c r="GM2193" s="77">
        <v>2024</v>
      </c>
      <c r="GN2193" s="77" t="s">
        <v>175</v>
      </c>
      <c r="GO2193" s="77">
        <v>5.3000000000000005E-2</v>
      </c>
      <c r="GP2193" s="77">
        <v>3</v>
      </c>
      <c r="GQ2193" s="77">
        <v>0</v>
      </c>
      <c r="GR2193" s="77" t="s">
        <v>423</v>
      </c>
      <c r="GS2193" s="77">
        <v>0</v>
      </c>
      <c r="GT2193" s="77">
        <v>0</v>
      </c>
      <c r="GU2193" s="77">
        <v>0</v>
      </c>
      <c r="GV2193" s="77">
        <v>0</v>
      </c>
      <c r="GW2193" s="77">
        <v>5.5966209081309407E-2</v>
      </c>
      <c r="GX2193" s="77">
        <v>497.90427418344734</v>
      </c>
      <c r="GY2193" s="77">
        <v>5.5966209081309407E-2</v>
      </c>
      <c r="GZ2193" s="77">
        <v>497.90427418344734</v>
      </c>
    </row>
    <row r="2194" spans="98:208" x14ac:dyDescent="0.25">
      <c r="CT2194" s="77" t="s">
        <v>155</v>
      </c>
      <c r="CU2194" s="77" t="s">
        <v>466</v>
      </c>
      <c r="CV2194" s="77" t="s">
        <v>446</v>
      </c>
      <c r="CW2194" s="77">
        <v>2020</v>
      </c>
      <c r="CX2194" s="77">
        <v>0</v>
      </c>
      <c r="CY2194" s="77">
        <v>0</v>
      </c>
      <c r="CZ2194" s="77">
        <v>0</v>
      </c>
      <c r="DA2194" s="77">
        <v>0</v>
      </c>
      <c r="DB2194" s="77">
        <v>7.7900575334948527E-2</v>
      </c>
      <c r="DC2194" s="77">
        <v>3.6425060683954499E-2</v>
      </c>
      <c r="DD2194" s="77">
        <v>1.5808724525432469E-3</v>
      </c>
      <c r="DE2194" s="77">
        <v>3.9894642198450743E-2</v>
      </c>
      <c r="DF2194" s="77">
        <v>7.8847092159216297E-3</v>
      </c>
      <c r="DG2194" s="77">
        <v>0</v>
      </c>
      <c r="DH2194" s="77">
        <v>0</v>
      </c>
      <c r="DI2194" s="77">
        <v>0</v>
      </c>
      <c r="DJ2194" s="77">
        <v>5.7561513267301561E-3</v>
      </c>
      <c r="DL2194" s="77">
        <v>0</v>
      </c>
      <c r="DM2194" s="77">
        <v>4.5385579414108781E-5</v>
      </c>
      <c r="DN2194" s="77">
        <v>4.5385579414108781E-5</v>
      </c>
      <c r="DO2194" s="77">
        <v>0</v>
      </c>
      <c r="DP2194" s="77">
        <v>0</v>
      </c>
      <c r="DQ2194" s="77">
        <v>0</v>
      </c>
      <c r="DR2194" s="77">
        <v>0</v>
      </c>
      <c r="DS2194" s="77">
        <v>0</v>
      </c>
      <c r="DT2194" s="77">
        <v>0</v>
      </c>
      <c r="DU2194" s="77">
        <v>0</v>
      </c>
      <c r="DV2194" s="77">
        <v>0</v>
      </c>
      <c r="DW2194" s="77">
        <v>0</v>
      </c>
      <c r="GE2194" s="77" t="s">
        <v>422</v>
      </c>
      <c r="GF2194" s="77" t="s">
        <v>155</v>
      </c>
      <c r="GG2194" s="77" t="s">
        <v>442</v>
      </c>
      <c r="GH2194" s="77" t="s">
        <v>460</v>
      </c>
      <c r="GI2194" s="77">
        <v>2025</v>
      </c>
      <c r="GJ2194" s="77" t="s">
        <v>305</v>
      </c>
      <c r="GK2194" s="77">
        <v>233.2300768079437</v>
      </c>
      <c r="GL2194" s="77">
        <v>692.62762499999997</v>
      </c>
      <c r="GM2194" s="77">
        <v>2025</v>
      </c>
      <c r="GN2194" s="77" t="s">
        <v>175</v>
      </c>
      <c r="GO2194" s="77">
        <v>0.13250000000000001</v>
      </c>
      <c r="GP2194" s="77">
        <v>3</v>
      </c>
      <c r="GQ2194" s="77">
        <v>0</v>
      </c>
      <c r="GR2194" s="77" t="s">
        <v>423</v>
      </c>
      <c r="GS2194" s="77">
        <v>0</v>
      </c>
      <c r="GT2194" s="77">
        <v>0</v>
      </c>
      <c r="GU2194" s="77">
        <v>0</v>
      </c>
      <c r="GV2194" s="77">
        <v>0</v>
      </c>
      <c r="GW2194" s="77">
        <v>0</v>
      </c>
      <c r="GX2194" s="77">
        <v>0</v>
      </c>
      <c r="GY2194" s="77">
        <v>0.1527377521613833</v>
      </c>
      <c r="GZ2194" s="77">
        <v>35.623037668072094</v>
      </c>
    </row>
    <row r="2195" spans="98:208" x14ac:dyDescent="0.25">
      <c r="CT2195" s="77" t="s">
        <v>155</v>
      </c>
      <c r="CU2195" s="77" t="s">
        <v>466</v>
      </c>
      <c r="CV2195" s="77" t="s">
        <v>446</v>
      </c>
      <c r="CW2195" s="77">
        <v>2021</v>
      </c>
      <c r="CX2195" s="77">
        <v>0</v>
      </c>
      <c r="CY2195" s="77">
        <v>0</v>
      </c>
      <c r="CZ2195" s="77">
        <v>0</v>
      </c>
      <c r="DA2195" s="77">
        <v>0</v>
      </c>
      <c r="DB2195" s="77">
        <v>7.7900575334948527E-2</v>
      </c>
      <c r="DC2195" s="77">
        <v>3.6425060683954499E-2</v>
      </c>
      <c r="DD2195" s="77">
        <v>1.5808724525432469E-3</v>
      </c>
      <c r="DE2195" s="77">
        <v>3.9894642198450743E-2</v>
      </c>
      <c r="DF2195" s="77">
        <v>7.8847092159216297E-3</v>
      </c>
      <c r="DG2195" s="77">
        <v>7.8847092159216297E-3</v>
      </c>
      <c r="DH2195" s="77">
        <v>0</v>
      </c>
      <c r="DI2195" s="77">
        <v>0</v>
      </c>
      <c r="DJ2195" s="77">
        <v>5.7561513267301561E-3</v>
      </c>
      <c r="DL2195" s="77">
        <v>0</v>
      </c>
      <c r="DM2195" s="77">
        <v>4.5385579414108781E-5</v>
      </c>
      <c r="DN2195" s="77">
        <v>4.5385579414108781E-5</v>
      </c>
      <c r="DO2195" s="77">
        <v>0</v>
      </c>
      <c r="DP2195" s="77">
        <v>4.5385579414108781E-5</v>
      </c>
      <c r="DQ2195" s="77">
        <v>4.5385579414108781E-5</v>
      </c>
      <c r="DR2195" s="77">
        <v>0</v>
      </c>
      <c r="DS2195" s="77">
        <v>0</v>
      </c>
      <c r="DT2195" s="77">
        <v>0</v>
      </c>
      <c r="DU2195" s="77">
        <v>0</v>
      </c>
      <c r="DV2195" s="77">
        <v>0</v>
      </c>
      <c r="DW2195" s="77">
        <v>0</v>
      </c>
      <c r="GE2195" s="77" t="s">
        <v>425</v>
      </c>
      <c r="GF2195" s="77" t="s">
        <v>155</v>
      </c>
      <c r="GG2195" s="77" t="s">
        <v>442</v>
      </c>
      <c r="GH2195" s="77" t="s">
        <v>460</v>
      </c>
      <c r="GI2195" s="77">
        <v>2025</v>
      </c>
      <c r="GJ2195" s="77" t="s">
        <v>301</v>
      </c>
      <c r="GK2195" s="77">
        <v>8896.5159934287658</v>
      </c>
      <c r="GL2195" s="77">
        <v>692.62762499999997</v>
      </c>
      <c r="GM2195" s="77">
        <v>2025</v>
      </c>
      <c r="GN2195" s="77" t="s">
        <v>175</v>
      </c>
      <c r="GO2195" s="77">
        <v>5.3000000000000005E-2</v>
      </c>
      <c r="GP2195" s="77">
        <v>3</v>
      </c>
      <c r="GQ2195" s="77">
        <v>0</v>
      </c>
      <c r="GR2195" s="77" t="s">
        <v>423</v>
      </c>
      <c r="GS2195" s="77">
        <v>0</v>
      </c>
      <c r="GT2195" s="77">
        <v>0</v>
      </c>
      <c r="GU2195" s="77">
        <v>0</v>
      </c>
      <c r="GV2195" s="77">
        <v>0</v>
      </c>
      <c r="GW2195" s="77">
        <v>0</v>
      </c>
      <c r="GX2195" s="77">
        <v>0</v>
      </c>
      <c r="GY2195" s="77">
        <v>5.5966209081309407E-2</v>
      </c>
      <c r="GZ2195" s="77">
        <v>497.90427418344734</v>
      </c>
    </row>
    <row r="2196" spans="98:208" x14ac:dyDescent="0.25">
      <c r="CT2196" s="77" t="s">
        <v>155</v>
      </c>
      <c r="CU2196" s="77" t="s">
        <v>466</v>
      </c>
      <c r="CV2196" s="77" t="s">
        <v>446</v>
      </c>
      <c r="CW2196" s="77">
        <v>2022</v>
      </c>
      <c r="CX2196" s="77">
        <v>0</v>
      </c>
      <c r="CY2196" s="77">
        <v>0</v>
      </c>
      <c r="CZ2196" s="77">
        <v>0</v>
      </c>
      <c r="DA2196" s="77">
        <v>0</v>
      </c>
      <c r="DB2196" s="77">
        <v>7.7900575334948527E-2</v>
      </c>
      <c r="DC2196" s="77">
        <v>3.6425060683954499E-2</v>
      </c>
      <c r="DD2196" s="77">
        <v>1.5808724525432469E-3</v>
      </c>
      <c r="DE2196" s="77">
        <v>3.9894642198450743E-2</v>
      </c>
      <c r="DF2196" s="77">
        <v>7.8847092159216297E-3</v>
      </c>
      <c r="DG2196" s="77">
        <v>7.8847092159216297E-3</v>
      </c>
      <c r="DH2196" s="77">
        <v>7.8847092159216297E-3</v>
      </c>
      <c r="DI2196" s="77">
        <v>0</v>
      </c>
      <c r="DJ2196" s="77">
        <v>5.7561513267301561E-3</v>
      </c>
      <c r="DL2196" s="77">
        <v>0</v>
      </c>
      <c r="DM2196" s="77">
        <v>4.5385579414108781E-5</v>
      </c>
      <c r="DN2196" s="77">
        <v>4.5385579414108781E-5</v>
      </c>
      <c r="DO2196" s="77">
        <v>0</v>
      </c>
      <c r="DP2196" s="77">
        <v>4.5385579414108781E-5</v>
      </c>
      <c r="DQ2196" s="77">
        <v>4.5385579414108781E-5</v>
      </c>
      <c r="DR2196" s="77">
        <v>0</v>
      </c>
      <c r="DS2196" s="77">
        <v>4.5385579414108781E-5</v>
      </c>
      <c r="DT2196" s="77">
        <v>4.5385579414108781E-5</v>
      </c>
      <c r="DU2196" s="77">
        <v>0</v>
      </c>
      <c r="DV2196" s="77">
        <v>0</v>
      </c>
      <c r="DW2196" s="77">
        <v>0</v>
      </c>
      <c r="GE2196" s="77" t="s">
        <v>422</v>
      </c>
      <c r="GF2196" s="77" t="s">
        <v>155</v>
      </c>
      <c r="GG2196" s="77" t="s">
        <v>442</v>
      </c>
      <c r="GH2196" s="77" t="s">
        <v>467</v>
      </c>
      <c r="GI2196" s="77">
        <v>2021</v>
      </c>
      <c r="GJ2196" s="77" t="s">
        <v>305</v>
      </c>
      <c r="GK2196" s="77">
        <v>0.69641821681223215</v>
      </c>
      <c r="GL2196" s="77">
        <v>692.62762499999997</v>
      </c>
      <c r="GM2196" s="77">
        <v>2021</v>
      </c>
      <c r="GN2196" s="77" t="s">
        <v>175</v>
      </c>
      <c r="GO2196" s="77">
        <v>0.13250000000000001</v>
      </c>
      <c r="GP2196" s="77">
        <v>3</v>
      </c>
      <c r="GQ2196" s="77">
        <v>0</v>
      </c>
      <c r="GR2196" s="77" t="s">
        <v>423</v>
      </c>
      <c r="GS2196" s="77">
        <v>0.1527377521613833</v>
      </c>
      <c r="GT2196" s="77">
        <v>0.10636935300013921</v>
      </c>
      <c r="GU2196" s="77">
        <v>0.1527377521613833</v>
      </c>
      <c r="GV2196" s="77">
        <v>0.10636935300013921</v>
      </c>
      <c r="GW2196" s="77">
        <v>0</v>
      </c>
      <c r="GX2196" s="77">
        <v>0</v>
      </c>
      <c r="GY2196" s="77">
        <v>0</v>
      </c>
      <c r="GZ2196" s="77">
        <v>0</v>
      </c>
    </row>
    <row r="2197" spans="98:208" x14ac:dyDescent="0.25">
      <c r="CT2197" s="77" t="s">
        <v>155</v>
      </c>
      <c r="CU2197" s="77" t="s">
        <v>466</v>
      </c>
      <c r="CV2197" s="77" t="s">
        <v>446</v>
      </c>
      <c r="CW2197" s="77">
        <v>2023</v>
      </c>
      <c r="CX2197" s="77">
        <v>0</v>
      </c>
      <c r="CY2197" s="77">
        <v>0</v>
      </c>
      <c r="CZ2197" s="77">
        <v>0</v>
      </c>
      <c r="DA2197" s="77">
        <v>0</v>
      </c>
      <c r="DB2197" s="77">
        <v>8.0408269036977217E-2</v>
      </c>
      <c r="DC2197" s="77">
        <v>3.7590224611390742E-2</v>
      </c>
      <c r="DD2197" s="77">
        <v>1.631433411568729E-3</v>
      </c>
      <c r="DE2197" s="77">
        <v>4.1186611014017729E-2</v>
      </c>
      <c r="DF2197" s="77">
        <v>0</v>
      </c>
      <c r="DG2197" s="77">
        <v>8.1378100371604957E-3</v>
      </c>
      <c r="DH2197" s="77">
        <v>8.1378100371604957E-3</v>
      </c>
      <c r="DI2197" s="77">
        <v>8.1378100371604957E-3</v>
      </c>
      <c r="DJ2197" s="77">
        <v>5.7561513267301561E-3</v>
      </c>
      <c r="DL2197" s="77">
        <v>0</v>
      </c>
      <c r="DM2197" s="77">
        <v>0</v>
      </c>
      <c r="DN2197" s="77">
        <v>0</v>
      </c>
      <c r="DO2197" s="77">
        <v>0</v>
      </c>
      <c r="DP2197" s="77">
        <v>4.6842466042079368E-5</v>
      </c>
      <c r="DQ2197" s="77">
        <v>4.6842466042079368E-5</v>
      </c>
      <c r="DR2197" s="77">
        <v>0</v>
      </c>
      <c r="DS2197" s="77">
        <v>4.6842466042079368E-5</v>
      </c>
      <c r="DT2197" s="77">
        <v>4.6842466042079368E-5</v>
      </c>
      <c r="DU2197" s="77">
        <v>0</v>
      </c>
      <c r="DV2197" s="77">
        <v>4.6842466042079368E-5</v>
      </c>
      <c r="DW2197" s="77">
        <v>4.6842466042079368E-5</v>
      </c>
      <c r="GE2197" s="77" t="s">
        <v>425</v>
      </c>
      <c r="GF2197" s="77" t="s">
        <v>155</v>
      </c>
      <c r="GG2197" s="77" t="s">
        <v>442</v>
      </c>
      <c r="GH2197" s="77" t="s">
        <v>467</v>
      </c>
      <c r="GI2197" s="77">
        <v>2021</v>
      </c>
      <c r="GJ2197" s="77" t="s">
        <v>301</v>
      </c>
      <c r="GK2197" s="77">
        <v>2.9419641522810238</v>
      </c>
      <c r="GL2197" s="77">
        <v>692.62762499999997</v>
      </c>
      <c r="GM2197" s="77">
        <v>2021</v>
      </c>
      <c r="GN2197" s="77" t="s">
        <v>175</v>
      </c>
      <c r="GO2197" s="77">
        <v>5.3000000000000005E-2</v>
      </c>
      <c r="GP2197" s="77">
        <v>3</v>
      </c>
      <c r="GQ2197" s="77">
        <v>0</v>
      </c>
      <c r="GR2197" s="77" t="s">
        <v>423</v>
      </c>
      <c r="GS2197" s="77">
        <v>5.5966209081309407E-2</v>
      </c>
      <c r="GT2197" s="77">
        <v>0.16465058085627696</v>
      </c>
      <c r="GU2197" s="77">
        <v>5.5966209081309407E-2</v>
      </c>
      <c r="GV2197" s="77">
        <v>0.16465058085627696</v>
      </c>
      <c r="GW2197" s="77">
        <v>0</v>
      </c>
      <c r="GX2197" s="77">
        <v>0</v>
      </c>
      <c r="GY2197" s="77">
        <v>0</v>
      </c>
      <c r="GZ2197" s="77">
        <v>0</v>
      </c>
    </row>
    <row r="2198" spans="98:208" x14ac:dyDescent="0.25">
      <c r="CT2198" s="77" t="s">
        <v>155</v>
      </c>
      <c r="CU2198" s="77" t="s">
        <v>466</v>
      </c>
      <c r="CV2198" s="77" t="s">
        <v>446</v>
      </c>
      <c r="CW2198" s="77">
        <v>2024</v>
      </c>
      <c r="CX2198" s="77">
        <v>0</v>
      </c>
      <c r="CY2198" s="77">
        <v>0</v>
      </c>
      <c r="CZ2198" s="77">
        <v>0</v>
      </c>
      <c r="DA2198" s="77">
        <v>0</v>
      </c>
      <c r="DB2198" s="77">
        <v>8.0408269036977217E-2</v>
      </c>
      <c r="DC2198" s="77">
        <v>3.7590224611390742E-2</v>
      </c>
      <c r="DD2198" s="77">
        <v>1.631433411568729E-3</v>
      </c>
      <c r="DE2198" s="77">
        <v>4.1186611014017729E-2</v>
      </c>
      <c r="DF2198" s="77">
        <v>0</v>
      </c>
      <c r="DG2198" s="77">
        <v>0</v>
      </c>
      <c r="DH2198" s="77">
        <v>8.1378100371604957E-3</v>
      </c>
      <c r="DI2198" s="77">
        <v>8.1378100371604957E-3</v>
      </c>
      <c r="DJ2198" s="77">
        <v>5.7561513267301561E-3</v>
      </c>
      <c r="DL2198" s="77">
        <v>0</v>
      </c>
      <c r="DM2198" s="77">
        <v>0</v>
      </c>
      <c r="DN2198" s="77">
        <v>0</v>
      </c>
      <c r="DO2198" s="77">
        <v>0</v>
      </c>
      <c r="DP2198" s="77">
        <v>0</v>
      </c>
      <c r="DQ2198" s="77">
        <v>0</v>
      </c>
      <c r="DR2198" s="77">
        <v>0</v>
      </c>
      <c r="DS2198" s="77">
        <v>4.6842466042079368E-5</v>
      </c>
      <c r="DT2198" s="77">
        <v>4.6842466042079368E-5</v>
      </c>
      <c r="DU2198" s="77">
        <v>0</v>
      </c>
      <c r="DV2198" s="77">
        <v>4.6842466042079368E-5</v>
      </c>
      <c r="DW2198" s="77">
        <v>4.6842466042079368E-5</v>
      </c>
      <c r="GE2198" s="77" t="s">
        <v>427</v>
      </c>
      <c r="GF2198" s="77" t="s">
        <v>155</v>
      </c>
      <c r="GG2198" s="77" t="s">
        <v>442</v>
      </c>
      <c r="GH2198" s="77" t="s">
        <v>467</v>
      </c>
      <c r="GI2198" s="77">
        <v>2021</v>
      </c>
      <c r="GJ2198" s="77" t="s">
        <v>303</v>
      </c>
      <c r="GK2198" s="77">
        <v>1.6021759622082921</v>
      </c>
      <c r="GL2198" s="77">
        <v>692.62762499999997</v>
      </c>
      <c r="GM2198" s="77">
        <v>2021</v>
      </c>
      <c r="GN2198" s="77" t="s">
        <v>175</v>
      </c>
      <c r="GO2198" s="77">
        <v>5.3000000000000005E-2</v>
      </c>
      <c r="GP2198" s="77">
        <v>3</v>
      </c>
      <c r="GQ2198" s="77">
        <v>0</v>
      </c>
      <c r="GR2198" s="77" t="s">
        <v>423</v>
      </c>
      <c r="GS2198" s="77">
        <v>5.5966209081309407E-2</v>
      </c>
      <c r="GT2198" s="77">
        <v>8.9667714885997354E-2</v>
      </c>
      <c r="GU2198" s="77">
        <v>5.5966209081309407E-2</v>
      </c>
      <c r="GV2198" s="77">
        <v>8.9667714885997354E-2</v>
      </c>
      <c r="GW2198" s="77">
        <v>0</v>
      </c>
      <c r="GX2198" s="77">
        <v>0</v>
      </c>
      <c r="GY2198" s="77">
        <v>0</v>
      </c>
      <c r="GZ2198" s="77">
        <v>0</v>
      </c>
    </row>
    <row r="2199" spans="98:208" x14ac:dyDescent="0.25">
      <c r="CT2199" s="77" t="s">
        <v>155</v>
      </c>
      <c r="CU2199" s="77" t="s">
        <v>466</v>
      </c>
      <c r="CV2199" s="77" t="s">
        <v>446</v>
      </c>
      <c r="CW2199" s="77">
        <v>2025</v>
      </c>
      <c r="CX2199" s="77">
        <v>0</v>
      </c>
      <c r="CY2199" s="77">
        <v>0</v>
      </c>
      <c r="CZ2199" s="77">
        <v>0</v>
      </c>
      <c r="DA2199" s="77">
        <v>0</v>
      </c>
      <c r="DB2199" s="77">
        <v>8.0408269036977217E-2</v>
      </c>
      <c r="DC2199" s="77">
        <v>3.7590224611390742E-2</v>
      </c>
      <c r="DD2199" s="77">
        <v>1.631433411568729E-3</v>
      </c>
      <c r="DE2199" s="77">
        <v>4.1186611014017729E-2</v>
      </c>
      <c r="DF2199" s="77">
        <v>0</v>
      </c>
      <c r="DG2199" s="77">
        <v>0</v>
      </c>
      <c r="DH2199" s="77">
        <v>0</v>
      </c>
      <c r="DI2199" s="77">
        <v>8.1378100371604957E-3</v>
      </c>
      <c r="DJ2199" s="77">
        <v>5.7561513267301561E-3</v>
      </c>
      <c r="DL2199" s="77">
        <v>0</v>
      </c>
      <c r="DM2199" s="77">
        <v>0</v>
      </c>
      <c r="DN2199" s="77">
        <v>0</v>
      </c>
      <c r="DO2199" s="77">
        <v>0</v>
      </c>
      <c r="DP2199" s="77">
        <v>0</v>
      </c>
      <c r="DQ2199" s="77">
        <v>0</v>
      </c>
      <c r="DR2199" s="77">
        <v>0</v>
      </c>
      <c r="DS2199" s="77">
        <v>0</v>
      </c>
      <c r="DT2199" s="77">
        <v>0</v>
      </c>
      <c r="DU2199" s="77">
        <v>0</v>
      </c>
      <c r="DV2199" s="77">
        <v>4.6842466042079368E-5</v>
      </c>
      <c r="DW2199" s="77">
        <v>4.6842466042079368E-5</v>
      </c>
      <c r="GE2199" s="77" t="s">
        <v>422</v>
      </c>
      <c r="GF2199" s="77" t="s">
        <v>155</v>
      </c>
      <c r="GG2199" s="77" t="s">
        <v>442</v>
      </c>
      <c r="GH2199" s="77" t="s">
        <v>467</v>
      </c>
      <c r="GI2199" s="77">
        <v>2022</v>
      </c>
      <c r="GJ2199" s="77" t="s">
        <v>305</v>
      </c>
      <c r="GK2199" s="77">
        <v>0.69641821681223215</v>
      </c>
      <c r="GL2199" s="77">
        <v>692.62762499999997</v>
      </c>
      <c r="GM2199" s="77">
        <v>2022</v>
      </c>
      <c r="GN2199" s="77" t="s">
        <v>175</v>
      </c>
      <c r="GO2199" s="77">
        <v>0.13250000000000001</v>
      </c>
      <c r="GP2199" s="77">
        <v>3</v>
      </c>
      <c r="GQ2199" s="77">
        <v>0</v>
      </c>
      <c r="GR2199" s="77" t="s">
        <v>423</v>
      </c>
      <c r="GS2199" s="77">
        <v>0.1527377521613833</v>
      </c>
      <c r="GT2199" s="77">
        <v>0.10636935300013921</v>
      </c>
      <c r="GU2199" s="77">
        <v>0.1527377521613833</v>
      </c>
      <c r="GV2199" s="77">
        <v>0.10636935300013921</v>
      </c>
      <c r="GW2199" s="77">
        <v>0.1527377521613833</v>
      </c>
      <c r="GX2199" s="77">
        <v>0.10636935300013921</v>
      </c>
      <c r="GY2199" s="77">
        <v>0</v>
      </c>
      <c r="GZ2199" s="77">
        <v>0</v>
      </c>
    </row>
    <row r="2200" spans="98:208" x14ac:dyDescent="0.25">
      <c r="CT2200" s="77" t="s">
        <v>155</v>
      </c>
      <c r="CU2200" s="77" t="s">
        <v>466</v>
      </c>
      <c r="CV2200" s="77" t="s">
        <v>453</v>
      </c>
      <c r="CW2200" s="77">
        <v>2020</v>
      </c>
      <c r="CX2200" s="77">
        <v>0</v>
      </c>
      <c r="CY2200" s="77">
        <v>0</v>
      </c>
      <c r="CZ2200" s="77">
        <v>0</v>
      </c>
      <c r="DA2200" s="77">
        <v>0</v>
      </c>
      <c r="DB2200" s="77">
        <v>14146.13064133254</v>
      </c>
      <c r="DC2200" s="77">
        <v>222.22942162783079</v>
      </c>
      <c r="DD2200" s="77">
        <v>8585.7228092479563</v>
      </c>
      <c r="DE2200" s="77">
        <v>5338.1784104567496</v>
      </c>
      <c r="DF2200" s="77">
        <v>813.21078921305184</v>
      </c>
      <c r="DG2200" s="77">
        <v>0</v>
      </c>
      <c r="DH2200" s="77">
        <v>0</v>
      </c>
      <c r="DI2200" s="77">
        <v>0</v>
      </c>
      <c r="DJ2200" s="77">
        <v>4.165483726836156E-5</v>
      </c>
      <c r="DL2200" s="77">
        <v>0</v>
      </c>
      <c r="DM2200" s="77">
        <v>3.387416308954555E-2</v>
      </c>
      <c r="DN2200" s="77">
        <v>3.387416308954555E-2</v>
      </c>
      <c r="DO2200" s="77">
        <v>0</v>
      </c>
      <c r="DP2200" s="77">
        <v>0</v>
      </c>
      <c r="DQ2200" s="77">
        <v>0</v>
      </c>
      <c r="DR2200" s="77">
        <v>0</v>
      </c>
      <c r="DS2200" s="77">
        <v>0</v>
      </c>
      <c r="DT2200" s="77">
        <v>0</v>
      </c>
      <c r="DU2200" s="77">
        <v>0</v>
      </c>
      <c r="DV2200" s="77">
        <v>0</v>
      </c>
      <c r="DW2200" s="77">
        <v>0</v>
      </c>
      <c r="GE2200" s="77" t="s">
        <v>425</v>
      </c>
      <c r="GF2200" s="77" t="s">
        <v>155</v>
      </c>
      <c r="GG2200" s="77" t="s">
        <v>442</v>
      </c>
      <c r="GH2200" s="77" t="s">
        <v>467</v>
      </c>
      <c r="GI2200" s="77">
        <v>2022</v>
      </c>
      <c r="GJ2200" s="77" t="s">
        <v>301</v>
      </c>
      <c r="GK2200" s="77">
        <v>2.9419641522810238</v>
      </c>
      <c r="GL2200" s="77">
        <v>692.62762499999997</v>
      </c>
      <c r="GM2200" s="77">
        <v>2022</v>
      </c>
      <c r="GN2200" s="77" t="s">
        <v>175</v>
      </c>
      <c r="GO2200" s="77">
        <v>5.3000000000000005E-2</v>
      </c>
      <c r="GP2200" s="77">
        <v>3</v>
      </c>
      <c r="GQ2200" s="77">
        <v>0</v>
      </c>
      <c r="GR2200" s="77" t="s">
        <v>423</v>
      </c>
      <c r="GS2200" s="77">
        <v>5.5966209081309407E-2</v>
      </c>
      <c r="GT2200" s="77">
        <v>0.16465058085627696</v>
      </c>
      <c r="GU2200" s="77">
        <v>5.5966209081309407E-2</v>
      </c>
      <c r="GV2200" s="77">
        <v>0.16465058085627696</v>
      </c>
      <c r="GW2200" s="77">
        <v>5.5966209081309407E-2</v>
      </c>
      <c r="GX2200" s="77">
        <v>0.16465058085627696</v>
      </c>
      <c r="GY2200" s="77">
        <v>0</v>
      </c>
      <c r="GZ2200" s="77">
        <v>0</v>
      </c>
    </row>
    <row r="2201" spans="98:208" x14ac:dyDescent="0.25">
      <c r="CT2201" s="77" t="s">
        <v>155</v>
      </c>
      <c r="CU2201" s="77" t="s">
        <v>466</v>
      </c>
      <c r="CV2201" s="77" t="s">
        <v>453</v>
      </c>
      <c r="CW2201" s="77">
        <v>2021</v>
      </c>
      <c r="CX2201" s="77">
        <v>0</v>
      </c>
      <c r="CY2201" s="77">
        <v>0</v>
      </c>
      <c r="CZ2201" s="77">
        <v>0</v>
      </c>
      <c r="DA2201" s="77">
        <v>0</v>
      </c>
      <c r="DB2201" s="77">
        <v>14146.13064133254</v>
      </c>
      <c r="DC2201" s="77">
        <v>222.22942162783079</v>
      </c>
      <c r="DD2201" s="77">
        <v>8585.7228092479563</v>
      </c>
      <c r="DE2201" s="77">
        <v>5338.1784104567496</v>
      </c>
      <c r="DF2201" s="77">
        <v>813.21078921305184</v>
      </c>
      <c r="DG2201" s="77">
        <v>813.21078921305184</v>
      </c>
      <c r="DH2201" s="77">
        <v>0</v>
      </c>
      <c r="DI2201" s="77">
        <v>0</v>
      </c>
      <c r="DJ2201" s="77">
        <v>4.165483726836156E-5</v>
      </c>
      <c r="DL2201" s="77">
        <v>0</v>
      </c>
      <c r="DM2201" s="77">
        <v>3.387416308954555E-2</v>
      </c>
      <c r="DN2201" s="77">
        <v>3.387416308954555E-2</v>
      </c>
      <c r="DO2201" s="77">
        <v>0</v>
      </c>
      <c r="DP2201" s="77">
        <v>3.387416308954555E-2</v>
      </c>
      <c r="DQ2201" s="77">
        <v>3.387416308954555E-2</v>
      </c>
      <c r="DR2201" s="77">
        <v>0</v>
      </c>
      <c r="DS2201" s="77">
        <v>0</v>
      </c>
      <c r="DT2201" s="77">
        <v>0</v>
      </c>
      <c r="DU2201" s="77">
        <v>0</v>
      </c>
      <c r="DV2201" s="77">
        <v>0</v>
      </c>
      <c r="DW2201" s="77">
        <v>0</v>
      </c>
      <c r="GE2201" s="77" t="s">
        <v>427</v>
      </c>
      <c r="GF2201" s="77" t="s">
        <v>155</v>
      </c>
      <c r="GG2201" s="77" t="s">
        <v>442</v>
      </c>
      <c r="GH2201" s="77" t="s">
        <v>467</v>
      </c>
      <c r="GI2201" s="77">
        <v>2022</v>
      </c>
      <c r="GJ2201" s="77" t="s">
        <v>303</v>
      </c>
      <c r="GK2201" s="77">
        <v>1.6021759622082921</v>
      </c>
      <c r="GL2201" s="77">
        <v>692.62762499999997</v>
      </c>
      <c r="GM2201" s="77">
        <v>2022</v>
      </c>
      <c r="GN2201" s="77" t="s">
        <v>175</v>
      </c>
      <c r="GO2201" s="77">
        <v>5.3000000000000005E-2</v>
      </c>
      <c r="GP2201" s="77">
        <v>3</v>
      </c>
      <c r="GQ2201" s="77">
        <v>0</v>
      </c>
      <c r="GR2201" s="77" t="s">
        <v>423</v>
      </c>
      <c r="GS2201" s="77">
        <v>5.5966209081309407E-2</v>
      </c>
      <c r="GT2201" s="77">
        <v>8.9667714885997354E-2</v>
      </c>
      <c r="GU2201" s="77">
        <v>5.5966209081309407E-2</v>
      </c>
      <c r="GV2201" s="77">
        <v>8.9667714885997354E-2</v>
      </c>
      <c r="GW2201" s="77">
        <v>5.5966209081309407E-2</v>
      </c>
      <c r="GX2201" s="77">
        <v>8.9667714885997354E-2</v>
      </c>
      <c r="GY2201" s="77">
        <v>0</v>
      </c>
      <c r="GZ2201" s="77">
        <v>0</v>
      </c>
    </row>
    <row r="2202" spans="98:208" x14ac:dyDescent="0.25">
      <c r="CT2202" s="77" t="s">
        <v>155</v>
      </c>
      <c r="CU2202" s="77" t="s">
        <v>466</v>
      </c>
      <c r="CV2202" s="77" t="s">
        <v>453</v>
      </c>
      <c r="CW2202" s="77">
        <v>2022</v>
      </c>
      <c r="CX2202" s="77">
        <v>0</v>
      </c>
      <c r="CY2202" s="77">
        <v>0</v>
      </c>
      <c r="CZ2202" s="77">
        <v>0</v>
      </c>
      <c r="DA2202" s="77">
        <v>0</v>
      </c>
      <c r="DB2202" s="77">
        <v>14146.13064133254</v>
      </c>
      <c r="DC2202" s="77">
        <v>222.22942162783079</v>
      </c>
      <c r="DD2202" s="77">
        <v>8585.7228092479563</v>
      </c>
      <c r="DE2202" s="77">
        <v>5338.1784104567496</v>
      </c>
      <c r="DF2202" s="77">
        <v>813.21078921305184</v>
      </c>
      <c r="DG2202" s="77">
        <v>813.21078921305184</v>
      </c>
      <c r="DH2202" s="77">
        <v>813.21078921305184</v>
      </c>
      <c r="DI2202" s="77">
        <v>0</v>
      </c>
      <c r="DJ2202" s="77">
        <v>4.165483726836156E-5</v>
      </c>
      <c r="DL2202" s="77">
        <v>0</v>
      </c>
      <c r="DM2202" s="77">
        <v>3.387416308954555E-2</v>
      </c>
      <c r="DN2202" s="77">
        <v>3.387416308954555E-2</v>
      </c>
      <c r="DO2202" s="77">
        <v>0</v>
      </c>
      <c r="DP2202" s="77">
        <v>3.387416308954555E-2</v>
      </c>
      <c r="DQ2202" s="77">
        <v>3.387416308954555E-2</v>
      </c>
      <c r="DR2202" s="77">
        <v>0</v>
      </c>
      <c r="DS2202" s="77">
        <v>3.387416308954555E-2</v>
      </c>
      <c r="DT2202" s="77">
        <v>3.387416308954555E-2</v>
      </c>
      <c r="DU2202" s="77">
        <v>0</v>
      </c>
      <c r="DV2202" s="77">
        <v>0</v>
      </c>
      <c r="DW2202" s="77">
        <v>0</v>
      </c>
      <c r="GE2202" s="77" t="s">
        <v>422</v>
      </c>
      <c r="GF2202" s="77" t="s">
        <v>155</v>
      </c>
      <c r="GG2202" s="77" t="s">
        <v>442</v>
      </c>
      <c r="GH2202" s="77" t="s">
        <v>467</v>
      </c>
      <c r="GI2202" s="77">
        <v>2023</v>
      </c>
      <c r="GJ2202" s="77" t="s">
        <v>305</v>
      </c>
      <c r="GK2202" s="77">
        <v>0.71896016785821426</v>
      </c>
      <c r="GL2202" s="77">
        <v>692.62762499999997</v>
      </c>
      <c r="GM2202" s="77">
        <v>2023</v>
      </c>
      <c r="GN2202" s="77" t="s">
        <v>175</v>
      </c>
      <c r="GO2202" s="77">
        <v>0.13250000000000001</v>
      </c>
      <c r="GP2202" s="77">
        <v>3</v>
      </c>
      <c r="GQ2202" s="77">
        <v>0</v>
      </c>
      <c r="GR2202" s="77" t="s">
        <v>423</v>
      </c>
      <c r="GS2202" s="77">
        <v>0</v>
      </c>
      <c r="GT2202" s="77">
        <v>0</v>
      </c>
      <c r="GU2202" s="77">
        <v>0.1527377521613833</v>
      </c>
      <c r="GV2202" s="77">
        <v>0.10981235993223447</v>
      </c>
      <c r="GW2202" s="77">
        <v>0.1527377521613833</v>
      </c>
      <c r="GX2202" s="77">
        <v>0.10981235993223447</v>
      </c>
      <c r="GY2202" s="77">
        <v>0.1527377521613833</v>
      </c>
      <c r="GZ2202" s="77">
        <v>0.10981235993223447</v>
      </c>
    </row>
    <row r="2203" spans="98:208" x14ac:dyDescent="0.25">
      <c r="CT2203" s="77" t="s">
        <v>155</v>
      </c>
      <c r="CU2203" s="77" t="s">
        <v>466</v>
      </c>
      <c r="CV2203" s="77" t="s">
        <v>453</v>
      </c>
      <c r="CW2203" s="77">
        <v>2023</v>
      </c>
      <c r="CX2203" s="77">
        <v>0</v>
      </c>
      <c r="CY2203" s="77">
        <v>0</v>
      </c>
      <c r="CZ2203" s="77">
        <v>0</v>
      </c>
      <c r="DA2203" s="77">
        <v>0</v>
      </c>
      <c r="DB2203" s="77">
        <v>14664.637556436641</v>
      </c>
      <c r="DC2203" s="77">
        <v>233.2300768079395</v>
      </c>
      <c r="DD2203" s="77">
        <v>8896.5159934286039</v>
      </c>
      <c r="DE2203" s="77">
        <v>5534.8914862000984</v>
      </c>
      <c r="DF2203" s="77">
        <v>0</v>
      </c>
      <c r="DG2203" s="77">
        <v>843.2942060105438</v>
      </c>
      <c r="DH2203" s="77">
        <v>843.2942060105438</v>
      </c>
      <c r="DI2203" s="77">
        <v>843.2942060105438</v>
      </c>
      <c r="DJ2203" s="77">
        <v>4.165483726836156E-5</v>
      </c>
      <c r="DL2203" s="77">
        <v>0</v>
      </c>
      <c r="DM2203" s="77">
        <v>0</v>
      </c>
      <c r="DN2203" s="77">
        <v>0</v>
      </c>
      <c r="DO2203" s="77">
        <v>0</v>
      </c>
      <c r="DP2203" s="77">
        <v>3.512728292072137E-2</v>
      </c>
      <c r="DQ2203" s="77">
        <v>3.512728292072137E-2</v>
      </c>
      <c r="DR2203" s="77">
        <v>0</v>
      </c>
      <c r="DS2203" s="77">
        <v>3.512728292072137E-2</v>
      </c>
      <c r="DT2203" s="77">
        <v>3.512728292072137E-2</v>
      </c>
      <c r="DU2203" s="77">
        <v>0</v>
      </c>
      <c r="DV2203" s="77">
        <v>3.512728292072137E-2</v>
      </c>
      <c r="DW2203" s="77">
        <v>3.512728292072137E-2</v>
      </c>
      <c r="GE2203" s="77" t="s">
        <v>425</v>
      </c>
      <c r="GF2203" s="77" t="s">
        <v>155</v>
      </c>
      <c r="GG2203" s="77" t="s">
        <v>442</v>
      </c>
      <c r="GH2203" s="77" t="s">
        <v>467</v>
      </c>
      <c r="GI2203" s="77">
        <v>2023</v>
      </c>
      <c r="GJ2203" s="77" t="s">
        <v>301</v>
      </c>
      <c r="GK2203" s="77">
        <v>3.0714971986151101</v>
      </c>
      <c r="GL2203" s="77">
        <v>692.62762499999997</v>
      </c>
      <c r="GM2203" s="77">
        <v>2023</v>
      </c>
      <c r="GN2203" s="77" t="s">
        <v>175</v>
      </c>
      <c r="GO2203" s="77">
        <v>5.3000000000000005E-2</v>
      </c>
      <c r="GP2203" s="77">
        <v>3</v>
      </c>
      <c r="GQ2203" s="77">
        <v>0</v>
      </c>
      <c r="GR2203" s="77" t="s">
        <v>423</v>
      </c>
      <c r="GS2203" s="77">
        <v>0</v>
      </c>
      <c r="GT2203" s="77">
        <v>0</v>
      </c>
      <c r="GU2203" s="77">
        <v>5.5966209081309407E-2</v>
      </c>
      <c r="GV2203" s="77">
        <v>0.17190005441034936</v>
      </c>
      <c r="GW2203" s="77">
        <v>5.5966209081309407E-2</v>
      </c>
      <c r="GX2203" s="77">
        <v>0.17190005441034936</v>
      </c>
      <c r="GY2203" s="77">
        <v>5.5966209081309407E-2</v>
      </c>
      <c r="GZ2203" s="77">
        <v>0.17190005441034936</v>
      </c>
    </row>
    <row r="2204" spans="98:208" x14ac:dyDescent="0.25">
      <c r="CT2204" s="77" t="s">
        <v>155</v>
      </c>
      <c r="CU2204" s="77" t="s">
        <v>466</v>
      </c>
      <c r="CV2204" s="77" t="s">
        <v>453</v>
      </c>
      <c r="CW2204" s="77">
        <v>2024</v>
      </c>
      <c r="CX2204" s="77">
        <v>0</v>
      </c>
      <c r="CY2204" s="77">
        <v>0</v>
      </c>
      <c r="CZ2204" s="77">
        <v>0</v>
      </c>
      <c r="DA2204" s="77">
        <v>0</v>
      </c>
      <c r="DB2204" s="77">
        <v>14664.637556436641</v>
      </c>
      <c r="DC2204" s="77">
        <v>233.2300768079395</v>
      </c>
      <c r="DD2204" s="77">
        <v>8896.5159934286039</v>
      </c>
      <c r="DE2204" s="77">
        <v>5534.8914862000984</v>
      </c>
      <c r="DF2204" s="77">
        <v>0</v>
      </c>
      <c r="DG2204" s="77">
        <v>0</v>
      </c>
      <c r="DH2204" s="77">
        <v>843.2942060105438</v>
      </c>
      <c r="DI2204" s="77">
        <v>843.2942060105438</v>
      </c>
      <c r="DJ2204" s="77">
        <v>4.165483726836156E-5</v>
      </c>
      <c r="DL2204" s="77">
        <v>0</v>
      </c>
      <c r="DM2204" s="77">
        <v>0</v>
      </c>
      <c r="DN2204" s="77">
        <v>0</v>
      </c>
      <c r="DO2204" s="77">
        <v>0</v>
      </c>
      <c r="DP2204" s="77">
        <v>0</v>
      </c>
      <c r="DQ2204" s="77">
        <v>0</v>
      </c>
      <c r="DR2204" s="77">
        <v>0</v>
      </c>
      <c r="DS2204" s="77">
        <v>3.512728292072137E-2</v>
      </c>
      <c r="DT2204" s="77">
        <v>3.512728292072137E-2</v>
      </c>
      <c r="DU2204" s="77">
        <v>0</v>
      </c>
      <c r="DV2204" s="77">
        <v>3.512728292072137E-2</v>
      </c>
      <c r="DW2204" s="77">
        <v>3.512728292072137E-2</v>
      </c>
      <c r="GE2204" s="77" t="s">
        <v>427</v>
      </c>
      <c r="GF2204" s="77" t="s">
        <v>155</v>
      </c>
      <c r="GG2204" s="77" t="s">
        <v>442</v>
      </c>
      <c r="GH2204" s="77" t="s">
        <v>467</v>
      </c>
      <c r="GI2204" s="77">
        <v>2023</v>
      </c>
      <c r="GJ2204" s="77" t="s">
        <v>303</v>
      </c>
      <c r="GK2204" s="77">
        <v>1.6845772405344499</v>
      </c>
      <c r="GL2204" s="77">
        <v>692.62762499999997</v>
      </c>
      <c r="GM2204" s="77">
        <v>2023</v>
      </c>
      <c r="GN2204" s="77" t="s">
        <v>175</v>
      </c>
      <c r="GO2204" s="77">
        <v>5.3000000000000005E-2</v>
      </c>
      <c r="GP2204" s="77">
        <v>3</v>
      </c>
      <c r="GQ2204" s="77">
        <v>0</v>
      </c>
      <c r="GR2204" s="77" t="s">
        <v>423</v>
      </c>
      <c r="GS2204" s="77">
        <v>0</v>
      </c>
      <c r="GT2204" s="77">
        <v>0</v>
      </c>
      <c r="GU2204" s="77">
        <v>5.5966209081309407E-2</v>
      </c>
      <c r="GV2204" s="77">
        <v>9.4279402057366277E-2</v>
      </c>
      <c r="GW2204" s="77">
        <v>5.5966209081309407E-2</v>
      </c>
      <c r="GX2204" s="77">
        <v>9.4279402057366277E-2</v>
      </c>
      <c r="GY2204" s="77">
        <v>5.5966209081309407E-2</v>
      </c>
      <c r="GZ2204" s="77">
        <v>9.4279402057366277E-2</v>
      </c>
    </row>
    <row r="2205" spans="98:208" x14ac:dyDescent="0.25">
      <c r="CT2205" s="77" t="s">
        <v>155</v>
      </c>
      <c r="CU2205" s="77" t="s">
        <v>466</v>
      </c>
      <c r="CV2205" s="77" t="s">
        <v>453</v>
      </c>
      <c r="CW2205" s="77">
        <v>2025</v>
      </c>
      <c r="CX2205" s="77">
        <v>0</v>
      </c>
      <c r="CY2205" s="77">
        <v>0</v>
      </c>
      <c r="CZ2205" s="77">
        <v>0</v>
      </c>
      <c r="DA2205" s="77">
        <v>0</v>
      </c>
      <c r="DB2205" s="77">
        <v>14664.637556436641</v>
      </c>
      <c r="DC2205" s="77">
        <v>233.2300768079395</v>
      </c>
      <c r="DD2205" s="77">
        <v>8896.5159934286039</v>
      </c>
      <c r="DE2205" s="77">
        <v>5534.8914862000984</v>
      </c>
      <c r="DF2205" s="77">
        <v>0</v>
      </c>
      <c r="DG2205" s="77">
        <v>0</v>
      </c>
      <c r="DH2205" s="77">
        <v>0</v>
      </c>
      <c r="DI2205" s="77">
        <v>843.2942060105438</v>
      </c>
      <c r="DJ2205" s="77">
        <v>4.165483726836156E-5</v>
      </c>
      <c r="DL2205" s="77">
        <v>0</v>
      </c>
      <c r="DM2205" s="77">
        <v>0</v>
      </c>
      <c r="DN2205" s="77">
        <v>0</v>
      </c>
      <c r="DO2205" s="77">
        <v>0</v>
      </c>
      <c r="DP2205" s="77">
        <v>0</v>
      </c>
      <c r="DQ2205" s="77">
        <v>0</v>
      </c>
      <c r="DR2205" s="77">
        <v>0</v>
      </c>
      <c r="DS2205" s="77">
        <v>0</v>
      </c>
      <c r="DT2205" s="77">
        <v>0</v>
      </c>
      <c r="DU2205" s="77">
        <v>0</v>
      </c>
      <c r="DV2205" s="77">
        <v>3.512728292072137E-2</v>
      </c>
      <c r="DW2205" s="77">
        <v>3.512728292072137E-2</v>
      </c>
      <c r="GE2205" s="77" t="s">
        <v>422</v>
      </c>
      <c r="GF2205" s="77" t="s">
        <v>155</v>
      </c>
      <c r="GG2205" s="77" t="s">
        <v>442</v>
      </c>
      <c r="GH2205" s="77" t="s">
        <v>467</v>
      </c>
      <c r="GI2205" s="77">
        <v>2024</v>
      </c>
      <c r="GJ2205" s="77" t="s">
        <v>305</v>
      </c>
      <c r="GK2205" s="77">
        <v>0.71896016785821426</v>
      </c>
      <c r="GL2205" s="77">
        <v>692.62762499999997</v>
      </c>
      <c r="GM2205" s="77">
        <v>2024</v>
      </c>
      <c r="GN2205" s="77" t="s">
        <v>175</v>
      </c>
      <c r="GO2205" s="77">
        <v>0.13250000000000001</v>
      </c>
      <c r="GP2205" s="77">
        <v>3</v>
      </c>
      <c r="GQ2205" s="77">
        <v>0</v>
      </c>
      <c r="GR2205" s="77" t="s">
        <v>423</v>
      </c>
      <c r="GS2205" s="77">
        <v>0</v>
      </c>
      <c r="GT2205" s="77">
        <v>0</v>
      </c>
      <c r="GU2205" s="77">
        <v>0</v>
      </c>
      <c r="GV2205" s="77">
        <v>0</v>
      </c>
      <c r="GW2205" s="77">
        <v>0.1527377521613833</v>
      </c>
      <c r="GX2205" s="77">
        <v>0.10981235993223447</v>
      </c>
      <c r="GY2205" s="77">
        <v>0.1527377521613833</v>
      </c>
      <c r="GZ2205" s="77">
        <v>0.10981235993223447</v>
      </c>
    </row>
    <row r="2206" spans="98:208" x14ac:dyDescent="0.25">
      <c r="CT2206" s="77" t="s">
        <v>155</v>
      </c>
      <c r="CU2206" s="77" t="s">
        <v>466</v>
      </c>
      <c r="CV2206" s="77" t="s">
        <v>460</v>
      </c>
      <c r="CW2206" s="77">
        <v>2020</v>
      </c>
      <c r="CX2206" s="77">
        <v>0</v>
      </c>
      <c r="CY2206" s="77">
        <v>0</v>
      </c>
      <c r="CZ2206" s="77">
        <v>0</v>
      </c>
      <c r="DA2206" s="77">
        <v>0</v>
      </c>
      <c r="DB2206" s="77">
        <v>8807.9522308759133</v>
      </c>
      <c r="DC2206" s="77">
        <v>222.229421627834</v>
      </c>
      <c r="DD2206" s="77">
        <v>8585.7228092480782</v>
      </c>
      <c r="DE2206" s="77">
        <v>0</v>
      </c>
      <c r="DF2206" s="77">
        <v>514.45318018010482</v>
      </c>
      <c r="DG2206" s="77">
        <v>0</v>
      </c>
      <c r="DH2206" s="77">
        <v>0</v>
      </c>
      <c r="DI2206" s="77">
        <v>0</v>
      </c>
      <c r="DJ2206" s="77">
        <v>5.5636612553394344E-6</v>
      </c>
      <c r="DL2206" s="77">
        <v>0</v>
      </c>
      <c r="DM2206" s="77">
        <v>2.8622432262542063E-3</v>
      </c>
      <c r="DN2206" s="77">
        <v>2.8622432262542063E-3</v>
      </c>
      <c r="DO2206" s="77">
        <v>0</v>
      </c>
      <c r="DP2206" s="77">
        <v>0</v>
      </c>
      <c r="DQ2206" s="77">
        <v>0</v>
      </c>
      <c r="DR2206" s="77">
        <v>0</v>
      </c>
      <c r="DS2206" s="77">
        <v>0</v>
      </c>
      <c r="DT2206" s="77">
        <v>0</v>
      </c>
      <c r="DU2206" s="77">
        <v>0</v>
      </c>
      <c r="DV2206" s="77">
        <v>0</v>
      </c>
      <c r="DW2206" s="77">
        <v>0</v>
      </c>
      <c r="GE2206" s="77" t="s">
        <v>425</v>
      </c>
      <c r="GF2206" s="77" t="s">
        <v>155</v>
      </c>
      <c r="GG2206" s="77" t="s">
        <v>442</v>
      </c>
      <c r="GH2206" s="77" t="s">
        <v>467</v>
      </c>
      <c r="GI2206" s="77">
        <v>2024</v>
      </c>
      <c r="GJ2206" s="77" t="s">
        <v>301</v>
      </c>
      <c r="GK2206" s="77">
        <v>3.0714971986151101</v>
      </c>
      <c r="GL2206" s="77">
        <v>692.62762499999997</v>
      </c>
      <c r="GM2206" s="77">
        <v>2024</v>
      </c>
      <c r="GN2206" s="77" t="s">
        <v>175</v>
      </c>
      <c r="GO2206" s="77">
        <v>5.3000000000000005E-2</v>
      </c>
      <c r="GP2206" s="77">
        <v>3</v>
      </c>
      <c r="GQ2206" s="77">
        <v>0</v>
      </c>
      <c r="GR2206" s="77" t="s">
        <v>423</v>
      </c>
      <c r="GS2206" s="77">
        <v>0</v>
      </c>
      <c r="GT2206" s="77">
        <v>0</v>
      </c>
      <c r="GU2206" s="77">
        <v>0</v>
      </c>
      <c r="GV2206" s="77">
        <v>0</v>
      </c>
      <c r="GW2206" s="77">
        <v>5.5966209081309407E-2</v>
      </c>
      <c r="GX2206" s="77">
        <v>0.17190005441034936</v>
      </c>
      <c r="GY2206" s="77">
        <v>5.5966209081309407E-2</v>
      </c>
      <c r="GZ2206" s="77">
        <v>0.17190005441034936</v>
      </c>
    </row>
    <row r="2207" spans="98:208" x14ac:dyDescent="0.25">
      <c r="CT2207" s="77" t="s">
        <v>155</v>
      </c>
      <c r="CU2207" s="77" t="s">
        <v>466</v>
      </c>
      <c r="CV2207" s="77" t="s">
        <v>460</v>
      </c>
      <c r="CW2207" s="77">
        <v>2021</v>
      </c>
      <c r="CX2207" s="77">
        <v>0</v>
      </c>
      <c r="CY2207" s="77">
        <v>0</v>
      </c>
      <c r="CZ2207" s="77">
        <v>0</v>
      </c>
      <c r="DA2207" s="77">
        <v>0</v>
      </c>
      <c r="DB2207" s="77">
        <v>8807.9522308759133</v>
      </c>
      <c r="DC2207" s="77">
        <v>222.229421627834</v>
      </c>
      <c r="DD2207" s="77">
        <v>8585.7228092480782</v>
      </c>
      <c r="DE2207" s="77">
        <v>0</v>
      </c>
      <c r="DF2207" s="77">
        <v>514.45318018010482</v>
      </c>
      <c r="DG2207" s="77">
        <v>514.45318018010482</v>
      </c>
      <c r="DH2207" s="77">
        <v>0</v>
      </c>
      <c r="DI2207" s="77">
        <v>0</v>
      </c>
      <c r="DJ2207" s="77">
        <v>5.5636612553394344E-6</v>
      </c>
      <c r="DL2207" s="77">
        <v>0</v>
      </c>
      <c r="DM2207" s="77">
        <v>2.8622432262542063E-3</v>
      </c>
      <c r="DN2207" s="77">
        <v>2.8622432262542063E-3</v>
      </c>
      <c r="DO2207" s="77">
        <v>0</v>
      </c>
      <c r="DP2207" s="77">
        <v>2.8622432262542063E-3</v>
      </c>
      <c r="DQ2207" s="77">
        <v>2.8622432262542063E-3</v>
      </c>
      <c r="DR2207" s="77">
        <v>0</v>
      </c>
      <c r="DS2207" s="77">
        <v>0</v>
      </c>
      <c r="DT2207" s="77">
        <v>0</v>
      </c>
      <c r="DU2207" s="77">
        <v>0</v>
      </c>
      <c r="DV2207" s="77">
        <v>0</v>
      </c>
      <c r="DW2207" s="77">
        <v>0</v>
      </c>
      <c r="GE2207" s="77" t="s">
        <v>427</v>
      </c>
      <c r="GF2207" s="77" t="s">
        <v>155</v>
      </c>
      <c r="GG2207" s="77" t="s">
        <v>442</v>
      </c>
      <c r="GH2207" s="77" t="s">
        <v>467</v>
      </c>
      <c r="GI2207" s="77">
        <v>2024</v>
      </c>
      <c r="GJ2207" s="77" t="s">
        <v>303</v>
      </c>
      <c r="GK2207" s="77">
        <v>1.6845772405344499</v>
      </c>
      <c r="GL2207" s="77">
        <v>692.62762499999997</v>
      </c>
      <c r="GM2207" s="77">
        <v>2024</v>
      </c>
      <c r="GN2207" s="77" t="s">
        <v>175</v>
      </c>
      <c r="GO2207" s="77">
        <v>5.3000000000000005E-2</v>
      </c>
      <c r="GP2207" s="77">
        <v>3</v>
      </c>
      <c r="GQ2207" s="77">
        <v>0</v>
      </c>
      <c r="GR2207" s="77" t="s">
        <v>423</v>
      </c>
      <c r="GS2207" s="77">
        <v>0</v>
      </c>
      <c r="GT2207" s="77">
        <v>0</v>
      </c>
      <c r="GU2207" s="77">
        <v>0</v>
      </c>
      <c r="GV2207" s="77">
        <v>0</v>
      </c>
      <c r="GW2207" s="77">
        <v>5.5966209081309407E-2</v>
      </c>
      <c r="GX2207" s="77">
        <v>9.4279402057366277E-2</v>
      </c>
      <c r="GY2207" s="77">
        <v>5.5966209081309407E-2</v>
      </c>
      <c r="GZ2207" s="77">
        <v>9.4279402057366277E-2</v>
      </c>
    </row>
    <row r="2208" spans="98:208" x14ac:dyDescent="0.25">
      <c r="CT2208" s="77" t="s">
        <v>155</v>
      </c>
      <c r="CU2208" s="77" t="s">
        <v>466</v>
      </c>
      <c r="CV2208" s="77" t="s">
        <v>460</v>
      </c>
      <c r="CW2208" s="77">
        <v>2022</v>
      </c>
      <c r="CX2208" s="77">
        <v>0</v>
      </c>
      <c r="CY2208" s="77">
        <v>0</v>
      </c>
      <c r="CZ2208" s="77">
        <v>0</v>
      </c>
      <c r="DA2208" s="77">
        <v>0</v>
      </c>
      <c r="DB2208" s="77">
        <v>8807.9522308759133</v>
      </c>
      <c r="DC2208" s="77">
        <v>222.229421627834</v>
      </c>
      <c r="DD2208" s="77">
        <v>8585.7228092480782</v>
      </c>
      <c r="DE2208" s="77">
        <v>0</v>
      </c>
      <c r="DF2208" s="77">
        <v>514.45318018010482</v>
      </c>
      <c r="DG2208" s="77">
        <v>514.45318018010482</v>
      </c>
      <c r="DH2208" s="77">
        <v>514.45318018010482</v>
      </c>
      <c r="DI2208" s="77">
        <v>0</v>
      </c>
      <c r="DJ2208" s="77">
        <v>5.5636612553394344E-6</v>
      </c>
      <c r="DL2208" s="77">
        <v>0</v>
      </c>
      <c r="DM2208" s="77">
        <v>2.8622432262542063E-3</v>
      </c>
      <c r="DN2208" s="77">
        <v>2.8622432262542063E-3</v>
      </c>
      <c r="DO2208" s="77">
        <v>0</v>
      </c>
      <c r="DP2208" s="77">
        <v>2.8622432262542063E-3</v>
      </c>
      <c r="DQ2208" s="77">
        <v>2.8622432262542063E-3</v>
      </c>
      <c r="DR2208" s="77">
        <v>0</v>
      </c>
      <c r="DS2208" s="77">
        <v>2.8622432262542063E-3</v>
      </c>
      <c r="DT2208" s="77">
        <v>2.8622432262542063E-3</v>
      </c>
      <c r="DU2208" s="77">
        <v>0</v>
      </c>
      <c r="DV2208" s="77">
        <v>0</v>
      </c>
      <c r="DW2208" s="77">
        <v>0</v>
      </c>
      <c r="GE2208" s="77" t="s">
        <v>422</v>
      </c>
      <c r="GF2208" s="77" t="s">
        <v>155</v>
      </c>
      <c r="GG2208" s="77" t="s">
        <v>442</v>
      </c>
      <c r="GH2208" s="77" t="s">
        <v>467</v>
      </c>
      <c r="GI2208" s="77">
        <v>2025</v>
      </c>
      <c r="GJ2208" s="77" t="s">
        <v>305</v>
      </c>
      <c r="GK2208" s="77">
        <v>0.71896016785821426</v>
      </c>
      <c r="GL2208" s="77">
        <v>692.62762499999997</v>
      </c>
      <c r="GM2208" s="77">
        <v>2025</v>
      </c>
      <c r="GN2208" s="77" t="s">
        <v>175</v>
      </c>
      <c r="GO2208" s="77">
        <v>0.13250000000000001</v>
      </c>
      <c r="GP2208" s="77">
        <v>3</v>
      </c>
      <c r="GQ2208" s="77">
        <v>0</v>
      </c>
      <c r="GR2208" s="77" t="s">
        <v>423</v>
      </c>
      <c r="GS2208" s="77">
        <v>0</v>
      </c>
      <c r="GT2208" s="77">
        <v>0</v>
      </c>
      <c r="GU2208" s="77">
        <v>0</v>
      </c>
      <c r="GV2208" s="77">
        <v>0</v>
      </c>
      <c r="GW2208" s="77">
        <v>0</v>
      </c>
      <c r="GX2208" s="77">
        <v>0</v>
      </c>
      <c r="GY2208" s="77">
        <v>0.1527377521613833</v>
      </c>
      <c r="GZ2208" s="77">
        <v>0.10981235993223447</v>
      </c>
    </row>
    <row r="2209" spans="98:208" x14ac:dyDescent="0.25">
      <c r="CT2209" s="77" t="s">
        <v>155</v>
      </c>
      <c r="CU2209" s="77" t="s">
        <v>466</v>
      </c>
      <c r="CV2209" s="77" t="s">
        <v>460</v>
      </c>
      <c r="CW2209" s="77">
        <v>2023</v>
      </c>
      <c r="CX2209" s="77">
        <v>0</v>
      </c>
      <c r="CY2209" s="77">
        <v>0</v>
      </c>
      <c r="CZ2209" s="77">
        <v>0</v>
      </c>
      <c r="DA2209" s="77">
        <v>0</v>
      </c>
      <c r="DB2209" s="77">
        <v>9129.7460702366752</v>
      </c>
      <c r="DC2209" s="77">
        <v>233.23007680794279</v>
      </c>
      <c r="DD2209" s="77">
        <v>8896.5159934287331</v>
      </c>
      <c r="DE2209" s="77">
        <v>0</v>
      </c>
      <c r="DF2209" s="77">
        <v>0</v>
      </c>
      <c r="DG2209" s="77">
        <v>533.52731185151742</v>
      </c>
      <c r="DH2209" s="77">
        <v>533.52731185151742</v>
      </c>
      <c r="DI2209" s="77">
        <v>533.52731185151742</v>
      </c>
      <c r="DJ2209" s="77">
        <v>5.5636612553394344E-6</v>
      </c>
      <c r="DL2209" s="77">
        <v>0</v>
      </c>
      <c r="DM2209" s="77">
        <v>0</v>
      </c>
      <c r="DN2209" s="77">
        <v>0</v>
      </c>
      <c r="DO2209" s="77">
        <v>0</v>
      </c>
      <c r="DP2209" s="77">
        <v>2.9683652336136871E-3</v>
      </c>
      <c r="DQ2209" s="77">
        <v>2.9683652336136871E-3</v>
      </c>
      <c r="DR2209" s="77">
        <v>0</v>
      </c>
      <c r="DS2209" s="77">
        <v>2.9683652336136871E-3</v>
      </c>
      <c r="DT2209" s="77">
        <v>2.9683652336136871E-3</v>
      </c>
      <c r="DU2209" s="77">
        <v>0</v>
      </c>
      <c r="DV2209" s="77">
        <v>2.9683652336136871E-3</v>
      </c>
      <c r="DW2209" s="77">
        <v>2.9683652336136871E-3</v>
      </c>
      <c r="GE2209" s="77" t="s">
        <v>425</v>
      </c>
      <c r="GF2209" s="77" t="s">
        <v>155</v>
      </c>
      <c r="GG2209" s="77" t="s">
        <v>442</v>
      </c>
      <c r="GH2209" s="77" t="s">
        <v>467</v>
      </c>
      <c r="GI2209" s="77">
        <v>2025</v>
      </c>
      <c r="GJ2209" s="77" t="s">
        <v>301</v>
      </c>
      <c r="GK2209" s="77">
        <v>3.0714971986151101</v>
      </c>
      <c r="GL2209" s="77">
        <v>692.62762499999997</v>
      </c>
      <c r="GM2209" s="77">
        <v>2025</v>
      </c>
      <c r="GN2209" s="77" t="s">
        <v>175</v>
      </c>
      <c r="GO2209" s="77">
        <v>5.3000000000000005E-2</v>
      </c>
      <c r="GP2209" s="77">
        <v>3</v>
      </c>
      <c r="GQ2209" s="77">
        <v>0</v>
      </c>
      <c r="GR2209" s="77" t="s">
        <v>423</v>
      </c>
      <c r="GS2209" s="77">
        <v>0</v>
      </c>
      <c r="GT2209" s="77">
        <v>0</v>
      </c>
      <c r="GU2209" s="77">
        <v>0</v>
      </c>
      <c r="GV2209" s="77">
        <v>0</v>
      </c>
      <c r="GW2209" s="77">
        <v>0</v>
      </c>
      <c r="GX2209" s="77">
        <v>0</v>
      </c>
      <c r="GY2209" s="77">
        <v>5.5966209081309407E-2</v>
      </c>
      <c r="GZ2209" s="77">
        <v>0.17190005441034936</v>
      </c>
    </row>
    <row r="2210" spans="98:208" x14ac:dyDescent="0.25">
      <c r="CT2210" s="77" t="s">
        <v>155</v>
      </c>
      <c r="CU2210" s="77" t="s">
        <v>466</v>
      </c>
      <c r="CV2210" s="77" t="s">
        <v>460</v>
      </c>
      <c r="CW2210" s="77">
        <v>2024</v>
      </c>
      <c r="CX2210" s="77">
        <v>0</v>
      </c>
      <c r="CY2210" s="77">
        <v>0</v>
      </c>
      <c r="CZ2210" s="77">
        <v>0</v>
      </c>
      <c r="DA2210" s="77">
        <v>0</v>
      </c>
      <c r="DB2210" s="77">
        <v>9129.7460702366752</v>
      </c>
      <c r="DC2210" s="77">
        <v>233.23007680794279</v>
      </c>
      <c r="DD2210" s="77">
        <v>8896.5159934287331</v>
      </c>
      <c r="DE2210" s="77">
        <v>0</v>
      </c>
      <c r="DF2210" s="77">
        <v>0</v>
      </c>
      <c r="DG2210" s="77">
        <v>0</v>
      </c>
      <c r="DH2210" s="77">
        <v>533.52731185151742</v>
      </c>
      <c r="DI2210" s="77">
        <v>533.52731185151742</v>
      </c>
      <c r="DJ2210" s="77">
        <v>5.5636612553394344E-6</v>
      </c>
      <c r="DL2210" s="77">
        <v>0</v>
      </c>
      <c r="DM2210" s="77">
        <v>0</v>
      </c>
      <c r="DN2210" s="77">
        <v>0</v>
      </c>
      <c r="DO2210" s="77">
        <v>0</v>
      </c>
      <c r="DP2210" s="77">
        <v>0</v>
      </c>
      <c r="DQ2210" s="77">
        <v>0</v>
      </c>
      <c r="DR2210" s="77">
        <v>0</v>
      </c>
      <c r="DS2210" s="77">
        <v>2.9683652336136871E-3</v>
      </c>
      <c r="DT2210" s="77">
        <v>2.9683652336136871E-3</v>
      </c>
      <c r="DU2210" s="77">
        <v>0</v>
      </c>
      <c r="DV2210" s="77">
        <v>2.9683652336136871E-3</v>
      </c>
      <c r="DW2210" s="77">
        <v>2.9683652336136871E-3</v>
      </c>
      <c r="GE2210" s="77" t="s">
        <v>427</v>
      </c>
      <c r="GF2210" s="77" t="s">
        <v>155</v>
      </c>
      <c r="GG2210" s="77" t="s">
        <v>442</v>
      </c>
      <c r="GH2210" s="77" t="s">
        <v>467</v>
      </c>
      <c r="GI2210" s="77">
        <v>2025</v>
      </c>
      <c r="GJ2210" s="77" t="s">
        <v>303</v>
      </c>
      <c r="GK2210" s="77">
        <v>1.6845772405344499</v>
      </c>
      <c r="GL2210" s="77">
        <v>692.62762499999997</v>
      </c>
      <c r="GM2210" s="77">
        <v>2025</v>
      </c>
      <c r="GN2210" s="77" t="s">
        <v>175</v>
      </c>
      <c r="GO2210" s="77">
        <v>5.3000000000000005E-2</v>
      </c>
      <c r="GP2210" s="77">
        <v>3</v>
      </c>
      <c r="GQ2210" s="77">
        <v>0</v>
      </c>
      <c r="GR2210" s="77" t="s">
        <v>423</v>
      </c>
      <c r="GS2210" s="77">
        <v>0</v>
      </c>
      <c r="GT2210" s="77">
        <v>0</v>
      </c>
      <c r="GU2210" s="77">
        <v>0</v>
      </c>
      <c r="GV2210" s="77">
        <v>0</v>
      </c>
      <c r="GW2210" s="77">
        <v>0</v>
      </c>
      <c r="GX2210" s="77">
        <v>0</v>
      </c>
      <c r="GY2210" s="77">
        <v>5.5966209081309407E-2</v>
      </c>
      <c r="GZ2210" s="77">
        <v>9.4279402057366277E-2</v>
      </c>
    </row>
    <row r="2211" spans="98:208" x14ac:dyDescent="0.25">
      <c r="CT2211" s="77" t="s">
        <v>155</v>
      </c>
      <c r="CU2211" s="77" t="s">
        <v>466</v>
      </c>
      <c r="CV2211" s="77" t="s">
        <v>460</v>
      </c>
      <c r="CW2211" s="77">
        <v>2025</v>
      </c>
      <c r="CX2211" s="77">
        <v>0</v>
      </c>
      <c r="CY2211" s="77">
        <v>0</v>
      </c>
      <c r="CZ2211" s="77">
        <v>0</v>
      </c>
      <c r="DA2211" s="77">
        <v>0</v>
      </c>
      <c r="DB2211" s="77">
        <v>9129.7460702366752</v>
      </c>
      <c r="DC2211" s="77">
        <v>233.23007680794279</v>
      </c>
      <c r="DD2211" s="77">
        <v>8896.5159934287331</v>
      </c>
      <c r="DE2211" s="77">
        <v>0</v>
      </c>
      <c r="DF2211" s="77">
        <v>0</v>
      </c>
      <c r="DG2211" s="77">
        <v>0</v>
      </c>
      <c r="DH2211" s="77">
        <v>0</v>
      </c>
      <c r="DI2211" s="77">
        <v>533.52731185151742</v>
      </c>
      <c r="DJ2211" s="77">
        <v>5.5636612553394344E-6</v>
      </c>
      <c r="DL2211" s="77">
        <v>0</v>
      </c>
      <c r="DM2211" s="77">
        <v>0</v>
      </c>
      <c r="DN2211" s="77">
        <v>0</v>
      </c>
      <c r="DO2211" s="77">
        <v>0</v>
      </c>
      <c r="DP2211" s="77">
        <v>0</v>
      </c>
      <c r="DQ2211" s="77">
        <v>0</v>
      </c>
      <c r="DR2211" s="77">
        <v>0</v>
      </c>
      <c r="DS2211" s="77">
        <v>0</v>
      </c>
      <c r="DT2211" s="77">
        <v>0</v>
      </c>
      <c r="DU2211" s="77">
        <v>0</v>
      </c>
      <c r="DV2211" s="77">
        <v>2.9683652336136871E-3</v>
      </c>
      <c r="DW2211" s="77">
        <v>2.9683652336136871E-3</v>
      </c>
      <c r="GE2211" s="77" t="s">
        <v>422</v>
      </c>
      <c r="GF2211" s="77" t="s">
        <v>155</v>
      </c>
      <c r="GG2211" s="77" t="s">
        <v>442</v>
      </c>
      <c r="GH2211" s="77" t="s">
        <v>474</v>
      </c>
      <c r="GI2211" s="77">
        <v>2021</v>
      </c>
      <c r="GJ2211" s="77" t="s">
        <v>305</v>
      </c>
      <c r="GK2211" s="77">
        <v>3.6425060683954423E-2</v>
      </c>
      <c r="GL2211" s="77">
        <v>692.62762499999997</v>
      </c>
      <c r="GM2211" s="77">
        <v>2021</v>
      </c>
      <c r="GN2211" s="77" t="s">
        <v>175</v>
      </c>
      <c r="GO2211" s="77">
        <v>0.13250000000000001</v>
      </c>
      <c r="GP2211" s="77">
        <v>3</v>
      </c>
      <c r="GQ2211" s="77">
        <v>0</v>
      </c>
      <c r="GR2211" s="77" t="s">
        <v>423</v>
      </c>
      <c r="GS2211" s="77">
        <v>0.1527377521613833</v>
      </c>
      <c r="GT2211" s="77">
        <v>5.563481891209178E-3</v>
      </c>
      <c r="GU2211" s="77">
        <v>0.1527377521613833</v>
      </c>
      <c r="GV2211" s="77">
        <v>5.563481891209178E-3</v>
      </c>
      <c r="GW2211" s="77">
        <v>0</v>
      </c>
      <c r="GX2211" s="77">
        <v>0</v>
      </c>
      <c r="GY2211" s="77">
        <v>0</v>
      </c>
      <c r="GZ2211" s="77">
        <v>0</v>
      </c>
    </row>
    <row r="2212" spans="98:208" x14ac:dyDescent="0.25">
      <c r="CT2212" s="77" t="s">
        <v>155</v>
      </c>
      <c r="CU2212" s="77" t="s">
        <v>466</v>
      </c>
      <c r="CV2212" s="77" t="s">
        <v>467</v>
      </c>
      <c r="CW2212" s="77">
        <v>2020</v>
      </c>
      <c r="CX2212" s="77">
        <v>0</v>
      </c>
      <c r="CY2212" s="77">
        <v>0</v>
      </c>
      <c r="CZ2212" s="77">
        <v>0</v>
      </c>
      <c r="DA2212" s="77">
        <v>0</v>
      </c>
      <c r="DB2212" s="77">
        <v>5.240558331301548</v>
      </c>
      <c r="DC2212" s="77">
        <v>0.69641821681223026</v>
      </c>
      <c r="DD2212" s="77">
        <v>2.9419641522810189</v>
      </c>
      <c r="DE2212" s="77">
        <v>1.602175962208289</v>
      </c>
      <c r="DF2212" s="77">
        <v>0.36068764874241277</v>
      </c>
      <c r="DG2212" s="77">
        <v>0</v>
      </c>
      <c r="DH2212" s="77">
        <v>0</v>
      </c>
      <c r="DI2212" s="77">
        <v>0</v>
      </c>
      <c r="DJ2212" s="77">
        <v>3.788092987079907E-5</v>
      </c>
      <c r="DL2212" s="77">
        <v>0</v>
      </c>
      <c r="DM2212" s="77">
        <v>1.3663183527274747E-5</v>
      </c>
      <c r="DN2212" s="77">
        <v>1.3663183527274747E-5</v>
      </c>
      <c r="DO2212" s="77">
        <v>0</v>
      </c>
      <c r="DP2212" s="77">
        <v>0</v>
      </c>
      <c r="DQ2212" s="77">
        <v>0</v>
      </c>
      <c r="DR2212" s="77">
        <v>0</v>
      </c>
      <c r="DS2212" s="77">
        <v>0</v>
      </c>
      <c r="DT2212" s="77">
        <v>0</v>
      </c>
      <c r="DU2212" s="77">
        <v>0</v>
      </c>
      <c r="DV2212" s="77">
        <v>0</v>
      </c>
      <c r="DW2212" s="77">
        <v>0</v>
      </c>
      <c r="GE2212" s="77" t="s">
        <v>425</v>
      </c>
      <c r="GF2212" s="77" t="s">
        <v>155</v>
      </c>
      <c r="GG2212" s="77" t="s">
        <v>442</v>
      </c>
      <c r="GH2212" s="77" t="s">
        <v>474</v>
      </c>
      <c r="GI2212" s="77">
        <v>2021</v>
      </c>
      <c r="GJ2212" s="77" t="s">
        <v>301</v>
      </c>
      <c r="GK2212" s="77">
        <v>1.5808724525432081E-3</v>
      </c>
      <c r="GL2212" s="77">
        <v>692.62762499999997</v>
      </c>
      <c r="GM2212" s="77">
        <v>2021</v>
      </c>
      <c r="GN2212" s="77" t="s">
        <v>175</v>
      </c>
      <c r="GO2212" s="77">
        <v>5.3000000000000005E-2</v>
      </c>
      <c r="GP2212" s="77">
        <v>3</v>
      </c>
      <c r="GQ2212" s="77">
        <v>0</v>
      </c>
      <c r="GR2212" s="77" t="s">
        <v>423</v>
      </c>
      <c r="GS2212" s="77">
        <v>5.5966209081309407E-2</v>
      </c>
      <c r="GT2212" s="77">
        <v>8.8475438209915561E-5</v>
      </c>
      <c r="GU2212" s="77">
        <v>5.5966209081309407E-2</v>
      </c>
      <c r="GV2212" s="77">
        <v>8.8475438209915561E-5</v>
      </c>
      <c r="GW2212" s="77">
        <v>0</v>
      </c>
      <c r="GX2212" s="77">
        <v>0</v>
      </c>
      <c r="GY2212" s="77">
        <v>0</v>
      </c>
      <c r="GZ2212" s="77">
        <v>0</v>
      </c>
    </row>
    <row r="2213" spans="98:208" x14ac:dyDescent="0.25">
      <c r="CT2213" s="77" t="s">
        <v>155</v>
      </c>
      <c r="CU2213" s="77" t="s">
        <v>466</v>
      </c>
      <c r="CV2213" s="77" t="s">
        <v>467</v>
      </c>
      <c r="CW2213" s="77">
        <v>2021</v>
      </c>
      <c r="CX2213" s="77">
        <v>0</v>
      </c>
      <c r="CY2213" s="77">
        <v>0</v>
      </c>
      <c r="CZ2213" s="77">
        <v>0</v>
      </c>
      <c r="DA2213" s="77">
        <v>0</v>
      </c>
      <c r="DB2213" s="77">
        <v>5.240558331301548</v>
      </c>
      <c r="DC2213" s="77">
        <v>0.69641821681223026</v>
      </c>
      <c r="DD2213" s="77">
        <v>2.9419641522810189</v>
      </c>
      <c r="DE2213" s="77">
        <v>1.602175962208289</v>
      </c>
      <c r="DF2213" s="77">
        <v>0.36068764874241277</v>
      </c>
      <c r="DG2213" s="77">
        <v>0.36068764874241277</v>
      </c>
      <c r="DH2213" s="77">
        <v>0</v>
      </c>
      <c r="DI2213" s="77">
        <v>0</v>
      </c>
      <c r="DJ2213" s="77">
        <v>3.788092987079907E-5</v>
      </c>
      <c r="DL2213" s="77">
        <v>0</v>
      </c>
      <c r="DM2213" s="77">
        <v>1.3663183527274747E-5</v>
      </c>
      <c r="DN2213" s="77">
        <v>1.3663183527274747E-5</v>
      </c>
      <c r="DO2213" s="77">
        <v>0</v>
      </c>
      <c r="DP2213" s="77">
        <v>1.3663183527274747E-5</v>
      </c>
      <c r="DQ2213" s="77">
        <v>1.3663183527274747E-5</v>
      </c>
      <c r="DR2213" s="77">
        <v>0</v>
      </c>
      <c r="DS2213" s="77">
        <v>0</v>
      </c>
      <c r="DT2213" s="77">
        <v>0</v>
      </c>
      <c r="DU2213" s="77">
        <v>0</v>
      </c>
      <c r="DV2213" s="77">
        <v>0</v>
      </c>
      <c r="DW2213" s="77">
        <v>0</v>
      </c>
      <c r="GE2213" s="77" t="s">
        <v>427</v>
      </c>
      <c r="GF2213" s="77" t="s">
        <v>155</v>
      </c>
      <c r="GG2213" s="77" t="s">
        <v>442</v>
      </c>
      <c r="GH2213" s="77" t="s">
        <v>474</v>
      </c>
      <c r="GI2213" s="77">
        <v>2021</v>
      </c>
      <c r="GJ2213" s="77" t="s">
        <v>303</v>
      </c>
      <c r="GK2213" s="77">
        <v>3.9894642198450722E-2</v>
      </c>
      <c r="GL2213" s="77">
        <v>692.62762499999997</v>
      </c>
      <c r="GM2213" s="77">
        <v>2021</v>
      </c>
      <c r="GN2213" s="77" t="s">
        <v>175</v>
      </c>
      <c r="GO2213" s="77">
        <v>5.3000000000000005E-2</v>
      </c>
      <c r="GP2213" s="77">
        <v>3</v>
      </c>
      <c r="GQ2213" s="77">
        <v>0</v>
      </c>
      <c r="GR2213" s="77" t="s">
        <v>423</v>
      </c>
      <c r="GS2213" s="77">
        <v>5.5966209081309407E-2</v>
      </c>
      <c r="GT2213" s="77">
        <v>2.2327518865025223E-3</v>
      </c>
      <c r="GU2213" s="77">
        <v>5.5966209081309407E-2</v>
      </c>
      <c r="GV2213" s="77">
        <v>2.2327518865025223E-3</v>
      </c>
      <c r="GW2213" s="77">
        <v>0</v>
      </c>
      <c r="GX2213" s="77">
        <v>0</v>
      </c>
      <c r="GY2213" s="77">
        <v>0</v>
      </c>
      <c r="GZ2213" s="77">
        <v>0</v>
      </c>
    </row>
    <row r="2214" spans="98:208" x14ac:dyDescent="0.25">
      <c r="CT2214" s="77" t="s">
        <v>155</v>
      </c>
      <c r="CU2214" s="77" t="s">
        <v>466</v>
      </c>
      <c r="CV2214" s="77" t="s">
        <v>467</v>
      </c>
      <c r="CW2214" s="77">
        <v>2022</v>
      </c>
      <c r="CX2214" s="77">
        <v>0</v>
      </c>
      <c r="CY2214" s="77">
        <v>0</v>
      </c>
      <c r="CZ2214" s="77">
        <v>0</v>
      </c>
      <c r="DA2214" s="77">
        <v>0</v>
      </c>
      <c r="DB2214" s="77">
        <v>5.240558331301548</v>
      </c>
      <c r="DC2214" s="77">
        <v>0.69641821681223026</v>
      </c>
      <c r="DD2214" s="77">
        <v>2.9419641522810189</v>
      </c>
      <c r="DE2214" s="77">
        <v>1.602175962208289</v>
      </c>
      <c r="DF2214" s="77">
        <v>0.36068764874241277</v>
      </c>
      <c r="DG2214" s="77">
        <v>0.36068764874241277</v>
      </c>
      <c r="DH2214" s="77">
        <v>0.36068764874241277</v>
      </c>
      <c r="DI2214" s="77">
        <v>0</v>
      </c>
      <c r="DJ2214" s="77">
        <v>3.788092987079907E-5</v>
      </c>
      <c r="DL2214" s="77">
        <v>0</v>
      </c>
      <c r="DM2214" s="77">
        <v>1.3663183527274747E-5</v>
      </c>
      <c r="DN2214" s="77">
        <v>1.3663183527274747E-5</v>
      </c>
      <c r="DO2214" s="77">
        <v>0</v>
      </c>
      <c r="DP2214" s="77">
        <v>1.3663183527274747E-5</v>
      </c>
      <c r="DQ2214" s="77">
        <v>1.3663183527274747E-5</v>
      </c>
      <c r="DR2214" s="77">
        <v>0</v>
      </c>
      <c r="DS2214" s="77">
        <v>1.3663183527274747E-5</v>
      </c>
      <c r="DT2214" s="77">
        <v>1.3663183527274747E-5</v>
      </c>
      <c r="DU2214" s="77">
        <v>0</v>
      </c>
      <c r="DV2214" s="77">
        <v>0</v>
      </c>
      <c r="DW2214" s="77">
        <v>0</v>
      </c>
      <c r="GE2214" s="77" t="s">
        <v>422</v>
      </c>
      <c r="GF2214" s="77" t="s">
        <v>155</v>
      </c>
      <c r="GG2214" s="77" t="s">
        <v>442</v>
      </c>
      <c r="GH2214" s="77" t="s">
        <v>474</v>
      </c>
      <c r="GI2214" s="77">
        <v>2022</v>
      </c>
      <c r="GJ2214" s="77" t="s">
        <v>305</v>
      </c>
      <c r="GK2214" s="77">
        <v>3.6425060683954423E-2</v>
      </c>
      <c r="GL2214" s="77">
        <v>692.62762499999997</v>
      </c>
      <c r="GM2214" s="77">
        <v>2022</v>
      </c>
      <c r="GN2214" s="77" t="s">
        <v>175</v>
      </c>
      <c r="GO2214" s="77">
        <v>0.13250000000000001</v>
      </c>
      <c r="GP2214" s="77">
        <v>3</v>
      </c>
      <c r="GQ2214" s="77">
        <v>0</v>
      </c>
      <c r="GR2214" s="77" t="s">
        <v>423</v>
      </c>
      <c r="GS2214" s="77">
        <v>0.1527377521613833</v>
      </c>
      <c r="GT2214" s="77">
        <v>5.563481891209178E-3</v>
      </c>
      <c r="GU2214" s="77">
        <v>0.1527377521613833</v>
      </c>
      <c r="GV2214" s="77">
        <v>5.563481891209178E-3</v>
      </c>
      <c r="GW2214" s="77">
        <v>0.1527377521613833</v>
      </c>
      <c r="GX2214" s="77">
        <v>5.563481891209178E-3</v>
      </c>
      <c r="GY2214" s="77">
        <v>0</v>
      </c>
      <c r="GZ2214" s="77">
        <v>0</v>
      </c>
    </row>
    <row r="2215" spans="98:208" x14ac:dyDescent="0.25">
      <c r="CT2215" s="77" t="s">
        <v>155</v>
      </c>
      <c r="CU2215" s="77" t="s">
        <v>466</v>
      </c>
      <c r="CV2215" s="77" t="s">
        <v>467</v>
      </c>
      <c r="CW2215" s="77">
        <v>2023</v>
      </c>
      <c r="CX2215" s="77">
        <v>0</v>
      </c>
      <c r="CY2215" s="77">
        <v>0</v>
      </c>
      <c r="CZ2215" s="77">
        <v>0</v>
      </c>
      <c r="DA2215" s="77">
        <v>0</v>
      </c>
      <c r="DB2215" s="77">
        <v>5.4750346070077729</v>
      </c>
      <c r="DC2215" s="77">
        <v>0.71896016785821104</v>
      </c>
      <c r="DD2215" s="77">
        <v>3.0714971986151069</v>
      </c>
      <c r="DE2215" s="77">
        <v>1.684577240534447</v>
      </c>
      <c r="DF2215" s="77">
        <v>0</v>
      </c>
      <c r="DG2215" s="77">
        <v>0.37599181639994927</v>
      </c>
      <c r="DH2215" s="77">
        <v>0.37599181639994927</v>
      </c>
      <c r="DI2215" s="77">
        <v>0.37599181639994927</v>
      </c>
      <c r="DJ2215" s="77">
        <v>3.788092987079907E-5</v>
      </c>
      <c r="DL2215" s="77">
        <v>0</v>
      </c>
      <c r="DM2215" s="77">
        <v>0</v>
      </c>
      <c r="DN2215" s="77">
        <v>0</v>
      </c>
      <c r="DO2215" s="77">
        <v>0</v>
      </c>
      <c r="DP2215" s="77">
        <v>1.4242919629040838E-5</v>
      </c>
      <c r="DQ2215" s="77">
        <v>1.4242919629040838E-5</v>
      </c>
      <c r="DR2215" s="77">
        <v>0</v>
      </c>
      <c r="DS2215" s="77">
        <v>1.4242919629040838E-5</v>
      </c>
      <c r="DT2215" s="77">
        <v>1.4242919629040838E-5</v>
      </c>
      <c r="DU2215" s="77">
        <v>0</v>
      </c>
      <c r="DV2215" s="77">
        <v>1.4242919629040838E-5</v>
      </c>
      <c r="DW2215" s="77">
        <v>1.4242919629040838E-5</v>
      </c>
      <c r="GE2215" s="77" t="s">
        <v>425</v>
      </c>
      <c r="GF2215" s="77" t="s">
        <v>155</v>
      </c>
      <c r="GG2215" s="77" t="s">
        <v>442</v>
      </c>
      <c r="GH2215" s="77" t="s">
        <v>474</v>
      </c>
      <c r="GI2215" s="77">
        <v>2022</v>
      </c>
      <c r="GJ2215" s="77" t="s">
        <v>301</v>
      </c>
      <c r="GK2215" s="77">
        <v>1.5808724525432081E-3</v>
      </c>
      <c r="GL2215" s="77">
        <v>692.62762499999997</v>
      </c>
      <c r="GM2215" s="77">
        <v>2022</v>
      </c>
      <c r="GN2215" s="77" t="s">
        <v>175</v>
      </c>
      <c r="GO2215" s="77">
        <v>5.3000000000000005E-2</v>
      </c>
      <c r="GP2215" s="77">
        <v>3</v>
      </c>
      <c r="GQ2215" s="77">
        <v>0</v>
      </c>
      <c r="GR2215" s="77" t="s">
        <v>423</v>
      </c>
      <c r="GS2215" s="77">
        <v>5.5966209081309407E-2</v>
      </c>
      <c r="GT2215" s="77">
        <v>8.8475438209915561E-5</v>
      </c>
      <c r="GU2215" s="77">
        <v>5.5966209081309407E-2</v>
      </c>
      <c r="GV2215" s="77">
        <v>8.8475438209915561E-5</v>
      </c>
      <c r="GW2215" s="77">
        <v>5.5966209081309407E-2</v>
      </c>
      <c r="GX2215" s="77">
        <v>8.8475438209915561E-5</v>
      </c>
      <c r="GY2215" s="77">
        <v>0</v>
      </c>
      <c r="GZ2215" s="77">
        <v>0</v>
      </c>
    </row>
    <row r="2216" spans="98:208" x14ac:dyDescent="0.25">
      <c r="CT2216" s="77" t="s">
        <v>155</v>
      </c>
      <c r="CU2216" s="77" t="s">
        <v>466</v>
      </c>
      <c r="CV2216" s="77" t="s">
        <v>467</v>
      </c>
      <c r="CW2216" s="77">
        <v>2024</v>
      </c>
      <c r="CX2216" s="77">
        <v>0</v>
      </c>
      <c r="CY2216" s="77">
        <v>0</v>
      </c>
      <c r="CZ2216" s="77">
        <v>0</v>
      </c>
      <c r="DA2216" s="77">
        <v>0</v>
      </c>
      <c r="DB2216" s="77">
        <v>5.4750346070077729</v>
      </c>
      <c r="DC2216" s="77">
        <v>0.71896016785821104</v>
      </c>
      <c r="DD2216" s="77">
        <v>3.0714971986151069</v>
      </c>
      <c r="DE2216" s="77">
        <v>1.684577240534447</v>
      </c>
      <c r="DF2216" s="77">
        <v>0</v>
      </c>
      <c r="DG2216" s="77">
        <v>0</v>
      </c>
      <c r="DH2216" s="77">
        <v>0.37599181639994927</v>
      </c>
      <c r="DI2216" s="77">
        <v>0.37599181639994927</v>
      </c>
      <c r="DJ2216" s="77">
        <v>3.788092987079907E-5</v>
      </c>
      <c r="DL2216" s="77">
        <v>0</v>
      </c>
      <c r="DM2216" s="77">
        <v>0</v>
      </c>
      <c r="DN2216" s="77">
        <v>0</v>
      </c>
      <c r="DO2216" s="77">
        <v>0</v>
      </c>
      <c r="DP2216" s="77">
        <v>0</v>
      </c>
      <c r="DQ2216" s="77">
        <v>0</v>
      </c>
      <c r="DR2216" s="77">
        <v>0</v>
      </c>
      <c r="DS2216" s="77">
        <v>1.4242919629040838E-5</v>
      </c>
      <c r="DT2216" s="77">
        <v>1.4242919629040838E-5</v>
      </c>
      <c r="DU2216" s="77">
        <v>0</v>
      </c>
      <c r="DV2216" s="77">
        <v>1.4242919629040838E-5</v>
      </c>
      <c r="DW2216" s="77">
        <v>1.4242919629040838E-5</v>
      </c>
      <c r="GE2216" s="77" t="s">
        <v>427</v>
      </c>
      <c r="GF2216" s="77" t="s">
        <v>155</v>
      </c>
      <c r="GG2216" s="77" t="s">
        <v>442</v>
      </c>
      <c r="GH2216" s="77" t="s">
        <v>474</v>
      </c>
      <c r="GI2216" s="77">
        <v>2022</v>
      </c>
      <c r="GJ2216" s="77" t="s">
        <v>303</v>
      </c>
      <c r="GK2216" s="77">
        <v>3.9894642198450722E-2</v>
      </c>
      <c r="GL2216" s="77">
        <v>692.62762499999997</v>
      </c>
      <c r="GM2216" s="77">
        <v>2022</v>
      </c>
      <c r="GN2216" s="77" t="s">
        <v>175</v>
      </c>
      <c r="GO2216" s="77">
        <v>5.3000000000000005E-2</v>
      </c>
      <c r="GP2216" s="77">
        <v>3</v>
      </c>
      <c r="GQ2216" s="77">
        <v>0</v>
      </c>
      <c r="GR2216" s="77" t="s">
        <v>423</v>
      </c>
      <c r="GS2216" s="77">
        <v>5.5966209081309407E-2</v>
      </c>
      <c r="GT2216" s="77">
        <v>2.2327518865025223E-3</v>
      </c>
      <c r="GU2216" s="77">
        <v>5.5966209081309407E-2</v>
      </c>
      <c r="GV2216" s="77">
        <v>2.2327518865025223E-3</v>
      </c>
      <c r="GW2216" s="77">
        <v>5.5966209081309407E-2</v>
      </c>
      <c r="GX2216" s="77">
        <v>2.2327518865025223E-3</v>
      </c>
      <c r="GY2216" s="77">
        <v>0</v>
      </c>
      <c r="GZ2216" s="77">
        <v>0</v>
      </c>
    </row>
    <row r="2217" spans="98:208" x14ac:dyDescent="0.25">
      <c r="CT2217" s="77" t="s">
        <v>155</v>
      </c>
      <c r="CU2217" s="77" t="s">
        <v>466</v>
      </c>
      <c r="CV2217" s="77" t="s">
        <v>467</v>
      </c>
      <c r="CW2217" s="77">
        <v>2025</v>
      </c>
      <c r="CX2217" s="77">
        <v>0</v>
      </c>
      <c r="CY2217" s="77">
        <v>0</v>
      </c>
      <c r="CZ2217" s="77">
        <v>0</v>
      </c>
      <c r="DA2217" s="77">
        <v>0</v>
      </c>
      <c r="DB2217" s="77">
        <v>5.4750346070077729</v>
      </c>
      <c r="DC2217" s="77">
        <v>0.71896016785821104</v>
      </c>
      <c r="DD2217" s="77">
        <v>3.0714971986151069</v>
      </c>
      <c r="DE2217" s="77">
        <v>1.684577240534447</v>
      </c>
      <c r="DF2217" s="77">
        <v>0</v>
      </c>
      <c r="DG2217" s="77">
        <v>0</v>
      </c>
      <c r="DH2217" s="77">
        <v>0</v>
      </c>
      <c r="DI2217" s="77">
        <v>0.37599181639994927</v>
      </c>
      <c r="DJ2217" s="77">
        <v>3.788092987079907E-5</v>
      </c>
      <c r="DL2217" s="77">
        <v>0</v>
      </c>
      <c r="DM2217" s="77">
        <v>0</v>
      </c>
      <c r="DN2217" s="77">
        <v>0</v>
      </c>
      <c r="DO2217" s="77">
        <v>0</v>
      </c>
      <c r="DP2217" s="77">
        <v>0</v>
      </c>
      <c r="DQ2217" s="77">
        <v>0</v>
      </c>
      <c r="DR2217" s="77">
        <v>0</v>
      </c>
      <c r="DS2217" s="77">
        <v>0</v>
      </c>
      <c r="DT2217" s="77">
        <v>0</v>
      </c>
      <c r="DU2217" s="77">
        <v>0</v>
      </c>
      <c r="DV2217" s="77">
        <v>1.4242919629040838E-5</v>
      </c>
      <c r="DW2217" s="77">
        <v>1.4242919629040838E-5</v>
      </c>
      <c r="GE2217" s="77" t="s">
        <v>422</v>
      </c>
      <c r="GF2217" s="77" t="s">
        <v>155</v>
      </c>
      <c r="GG2217" s="77" t="s">
        <v>442</v>
      </c>
      <c r="GH2217" s="77" t="s">
        <v>474</v>
      </c>
      <c r="GI2217" s="77">
        <v>2023</v>
      </c>
      <c r="GJ2217" s="77" t="s">
        <v>305</v>
      </c>
      <c r="GK2217" s="77">
        <v>3.7590224611390673E-2</v>
      </c>
      <c r="GL2217" s="77">
        <v>692.62762499999997</v>
      </c>
      <c r="GM2217" s="77">
        <v>2023</v>
      </c>
      <c r="GN2217" s="77" t="s">
        <v>175</v>
      </c>
      <c r="GO2217" s="77">
        <v>0.13250000000000001</v>
      </c>
      <c r="GP2217" s="77">
        <v>3</v>
      </c>
      <c r="GQ2217" s="77">
        <v>0</v>
      </c>
      <c r="GR2217" s="77" t="s">
        <v>423</v>
      </c>
      <c r="GS2217" s="77">
        <v>0</v>
      </c>
      <c r="GT2217" s="77">
        <v>0</v>
      </c>
      <c r="GU2217" s="77">
        <v>0.1527377521613833</v>
      </c>
      <c r="GV2217" s="77">
        <v>5.7414464103853194E-3</v>
      </c>
      <c r="GW2217" s="77">
        <v>0.1527377521613833</v>
      </c>
      <c r="GX2217" s="77">
        <v>5.7414464103853194E-3</v>
      </c>
      <c r="GY2217" s="77">
        <v>0.1527377521613833</v>
      </c>
      <c r="GZ2217" s="77">
        <v>5.7414464103853194E-3</v>
      </c>
    </row>
    <row r="2218" spans="98:208" x14ac:dyDescent="0.25">
      <c r="CT2218" s="77" t="s">
        <v>155</v>
      </c>
      <c r="CU2218" s="77" t="s">
        <v>466</v>
      </c>
      <c r="CV2218" s="77" t="s">
        <v>474</v>
      </c>
      <c r="CW2218" s="77">
        <v>2020</v>
      </c>
      <c r="CX2218" s="77">
        <v>0</v>
      </c>
      <c r="CY2218" s="77">
        <v>0</v>
      </c>
      <c r="CZ2218" s="77">
        <v>0</v>
      </c>
      <c r="DA2218" s="77">
        <v>0</v>
      </c>
      <c r="DB2218" s="77">
        <v>7.790057533494843E-2</v>
      </c>
      <c r="DC2218" s="77">
        <v>3.642506068395434E-2</v>
      </c>
      <c r="DD2218" s="77">
        <v>1.580872452543266E-3</v>
      </c>
      <c r="DE2218" s="77">
        <v>3.9894642198450639E-2</v>
      </c>
      <c r="DF2218" s="77">
        <v>7.8847092159216019E-3</v>
      </c>
      <c r="DG2218" s="77">
        <v>0</v>
      </c>
      <c r="DH2218" s="77">
        <v>0</v>
      </c>
      <c r="DI2218" s="77">
        <v>0</v>
      </c>
      <c r="DJ2218" s="77">
        <v>9.381868126711458E-4</v>
      </c>
      <c r="DL2218" s="77">
        <v>0</v>
      </c>
      <c r="DM2218" s="77">
        <v>7.3973302081242968E-6</v>
      </c>
      <c r="DN2218" s="77">
        <v>7.3973302081242968E-6</v>
      </c>
      <c r="DO2218" s="77">
        <v>0</v>
      </c>
      <c r="DP2218" s="77">
        <v>0</v>
      </c>
      <c r="DQ2218" s="77">
        <v>0</v>
      </c>
      <c r="DR2218" s="77">
        <v>0</v>
      </c>
      <c r="DS2218" s="77">
        <v>0</v>
      </c>
      <c r="DT2218" s="77">
        <v>0</v>
      </c>
      <c r="DU2218" s="77">
        <v>0</v>
      </c>
      <c r="DV2218" s="77">
        <v>0</v>
      </c>
      <c r="DW2218" s="77">
        <v>0</v>
      </c>
      <c r="GE2218" s="77" t="s">
        <v>425</v>
      </c>
      <c r="GF2218" s="77" t="s">
        <v>155</v>
      </c>
      <c r="GG2218" s="77" t="s">
        <v>442</v>
      </c>
      <c r="GH2218" s="77" t="s">
        <v>474</v>
      </c>
      <c r="GI2218" s="77">
        <v>2023</v>
      </c>
      <c r="GJ2218" s="77" t="s">
        <v>301</v>
      </c>
      <c r="GK2218" s="77">
        <v>1.6314334115687271E-3</v>
      </c>
      <c r="GL2218" s="77">
        <v>692.62762499999997</v>
      </c>
      <c r="GM2218" s="77">
        <v>2023</v>
      </c>
      <c r="GN2218" s="77" t="s">
        <v>175</v>
      </c>
      <c r="GO2218" s="77">
        <v>5.3000000000000005E-2</v>
      </c>
      <c r="GP2218" s="77">
        <v>3</v>
      </c>
      <c r="GQ2218" s="77">
        <v>0</v>
      </c>
      <c r="GR2218" s="77" t="s">
        <v>423</v>
      </c>
      <c r="GS2218" s="77">
        <v>0</v>
      </c>
      <c r="GT2218" s="77">
        <v>0</v>
      </c>
      <c r="GU2218" s="77">
        <v>5.5966209081309407E-2</v>
      </c>
      <c r="GV2218" s="77">
        <v>9.1305143414089273E-5</v>
      </c>
      <c r="GW2218" s="77">
        <v>5.5966209081309407E-2</v>
      </c>
      <c r="GX2218" s="77">
        <v>9.1305143414089273E-5</v>
      </c>
      <c r="GY2218" s="77">
        <v>5.5966209081309407E-2</v>
      </c>
      <c r="GZ2218" s="77">
        <v>9.1305143414089273E-5</v>
      </c>
    </row>
    <row r="2219" spans="98:208" x14ac:dyDescent="0.25">
      <c r="CT2219" s="77" t="s">
        <v>155</v>
      </c>
      <c r="CU2219" s="77" t="s">
        <v>466</v>
      </c>
      <c r="CV2219" s="77" t="s">
        <v>474</v>
      </c>
      <c r="CW2219" s="77">
        <v>2021</v>
      </c>
      <c r="CX2219" s="77">
        <v>0</v>
      </c>
      <c r="CY2219" s="77">
        <v>0</v>
      </c>
      <c r="CZ2219" s="77">
        <v>0</v>
      </c>
      <c r="DA2219" s="77">
        <v>0</v>
      </c>
      <c r="DB2219" s="77">
        <v>7.790057533494843E-2</v>
      </c>
      <c r="DC2219" s="77">
        <v>3.642506068395434E-2</v>
      </c>
      <c r="DD2219" s="77">
        <v>1.580872452543266E-3</v>
      </c>
      <c r="DE2219" s="77">
        <v>3.9894642198450639E-2</v>
      </c>
      <c r="DF2219" s="77">
        <v>7.8847092159216019E-3</v>
      </c>
      <c r="DG2219" s="77">
        <v>7.8847092159216019E-3</v>
      </c>
      <c r="DH2219" s="77">
        <v>0</v>
      </c>
      <c r="DI2219" s="77">
        <v>0</v>
      </c>
      <c r="DJ2219" s="77">
        <v>9.381868126711458E-4</v>
      </c>
      <c r="DL2219" s="77">
        <v>0</v>
      </c>
      <c r="DM2219" s="77">
        <v>7.3973302081242968E-6</v>
      </c>
      <c r="DN2219" s="77">
        <v>7.3973302081242968E-6</v>
      </c>
      <c r="DO2219" s="77">
        <v>0</v>
      </c>
      <c r="DP2219" s="77">
        <v>7.3973302081242968E-6</v>
      </c>
      <c r="DQ2219" s="77">
        <v>7.3973302081242968E-6</v>
      </c>
      <c r="DR2219" s="77">
        <v>0</v>
      </c>
      <c r="DS2219" s="77">
        <v>0</v>
      </c>
      <c r="DT2219" s="77">
        <v>0</v>
      </c>
      <c r="DU2219" s="77">
        <v>0</v>
      </c>
      <c r="DV2219" s="77">
        <v>0</v>
      </c>
      <c r="DW2219" s="77">
        <v>0</v>
      </c>
      <c r="GE2219" s="77" t="s">
        <v>427</v>
      </c>
      <c r="GF2219" s="77" t="s">
        <v>155</v>
      </c>
      <c r="GG2219" s="77" t="s">
        <v>442</v>
      </c>
      <c r="GH2219" s="77" t="s">
        <v>474</v>
      </c>
      <c r="GI2219" s="77">
        <v>2023</v>
      </c>
      <c r="GJ2219" s="77" t="s">
        <v>303</v>
      </c>
      <c r="GK2219" s="77">
        <v>4.1186611014017667E-2</v>
      </c>
      <c r="GL2219" s="77">
        <v>692.62762499999997</v>
      </c>
      <c r="GM2219" s="77">
        <v>2023</v>
      </c>
      <c r="GN2219" s="77" t="s">
        <v>175</v>
      </c>
      <c r="GO2219" s="77">
        <v>5.3000000000000005E-2</v>
      </c>
      <c r="GP2219" s="77">
        <v>3</v>
      </c>
      <c r="GQ2219" s="77">
        <v>0</v>
      </c>
      <c r="GR2219" s="77" t="s">
        <v>423</v>
      </c>
      <c r="GS2219" s="77">
        <v>0</v>
      </c>
      <c r="GT2219" s="77">
        <v>0</v>
      </c>
      <c r="GU2219" s="77">
        <v>5.5966209081309407E-2</v>
      </c>
      <c r="GV2219" s="77">
        <v>2.3050584833610734E-3</v>
      </c>
      <c r="GW2219" s="77">
        <v>5.5966209081309407E-2</v>
      </c>
      <c r="GX2219" s="77">
        <v>2.3050584833610734E-3</v>
      </c>
      <c r="GY2219" s="77">
        <v>5.5966209081309407E-2</v>
      </c>
      <c r="GZ2219" s="77">
        <v>2.3050584833610734E-3</v>
      </c>
    </row>
    <row r="2220" spans="98:208" x14ac:dyDescent="0.25">
      <c r="CT2220" s="77" t="s">
        <v>155</v>
      </c>
      <c r="CU2220" s="77" t="s">
        <v>466</v>
      </c>
      <c r="CV2220" s="77" t="s">
        <v>474</v>
      </c>
      <c r="CW2220" s="77">
        <v>2022</v>
      </c>
      <c r="CX2220" s="77">
        <v>0</v>
      </c>
      <c r="CY2220" s="77">
        <v>0</v>
      </c>
      <c r="CZ2220" s="77">
        <v>0</v>
      </c>
      <c r="DA2220" s="77">
        <v>0</v>
      </c>
      <c r="DB2220" s="77">
        <v>7.790057533494843E-2</v>
      </c>
      <c r="DC2220" s="77">
        <v>3.642506068395434E-2</v>
      </c>
      <c r="DD2220" s="77">
        <v>1.580872452543266E-3</v>
      </c>
      <c r="DE2220" s="77">
        <v>3.9894642198450639E-2</v>
      </c>
      <c r="DF2220" s="77">
        <v>7.8847092159216019E-3</v>
      </c>
      <c r="DG2220" s="77">
        <v>7.8847092159216019E-3</v>
      </c>
      <c r="DH2220" s="77">
        <v>7.8847092159216019E-3</v>
      </c>
      <c r="DI2220" s="77">
        <v>0</v>
      </c>
      <c r="DJ2220" s="77">
        <v>9.381868126711458E-4</v>
      </c>
      <c r="DL2220" s="77">
        <v>0</v>
      </c>
      <c r="DM2220" s="77">
        <v>7.3973302081242968E-6</v>
      </c>
      <c r="DN2220" s="77">
        <v>7.3973302081242968E-6</v>
      </c>
      <c r="DO2220" s="77">
        <v>0</v>
      </c>
      <c r="DP2220" s="77">
        <v>7.3973302081242968E-6</v>
      </c>
      <c r="DQ2220" s="77">
        <v>7.3973302081242968E-6</v>
      </c>
      <c r="DR2220" s="77">
        <v>0</v>
      </c>
      <c r="DS2220" s="77">
        <v>7.3973302081242968E-6</v>
      </c>
      <c r="DT2220" s="77">
        <v>7.3973302081242968E-6</v>
      </c>
      <c r="DU2220" s="77">
        <v>0</v>
      </c>
      <c r="DV2220" s="77">
        <v>0</v>
      </c>
      <c r="DW2220" s="77">
        <v>0</v>
      </c>
      <c r="GE2220" s="77" t="s">
        <v>422</v>
      </c>
      <c r="GF2220" s="77" t="s">
        <v>155</v>
      </c>
      <c r="GG2220" s="77" t="s">
        <v>442</v>
      </c>
      <c r="GH2220" s="77" t="s">
        <v>474</v>
      </c>
      <c r="GI2220" s="77">
        <v>2024</v>
      </c>
      <c r="GJ2220" s="77" t="s">
        <v>305</v>
      </c>
      <c r="GK2220" s="77">
        <v>3.7590224611390673E-2</v>
      </c>
      <c r="GL2220" s="77">
        <v>692.62762499999997</v>
      </c>
      <c r="GM2220" s="77">
        <v>2024</v>
      </c>
      <c r="GN2220" s="77" t="s">
        <v>175</v>
      </c>
      <c r="GO2220" s="77">
        <v>0.13250000000000001</v>
      </c>
      <c r="GP2220" s="77">
        <v>3</v>
      </c>
      <c r="GQ2220" s="77">
        <v>0</v>
      </c>
      <c r="GR2220" s="77" t="s">
        <v>423</v>
      </c>
      <c r="GS2220" s="77">
        <v>0</v>
      </c>
      <c r="GT2220" s="77">
        <v>0</v>
      </c>
      <c r="GU2220" s="77">
        <v>0</v>
      </c>
      <c r="GV2220" s="77">
        <v>0</v>
      </c>
      <c r="GW2220" s="77">
        <v>0.1527377521613833</v>
      </c>
      <c r="GX2220" s="77">
        <v>5.7414464103853194E-3</v>
      </c>
      <c r="GY2220" s="77">
        <v>0.1527377521613833</v>
      </c>
      <c r="GZ2220" s="77">
        <v>5.7414464103853194E-3</v>
      </c>
    </row>
    <row r="2221" spans="98:208" x14ac:dyDescent="0.25">
      <c r="CT2221" s="77" t="s">
        <v>155</v>
      </c>
      <c r="CU2221" s="77" t="s">
        <v>466</v>
      </c>
      <c r="CV2221" s="77" t="s">
        <v>474</v>
      </c>
      <c r="CW2221" s="77">
        <v>2023</v>
      </c>
      <c r="CX2221" s="77">
        <v>0</v>
      </c>
      <c r="CY2221" s="77">
        <v>0</v>
      </c>
      <c r="CZ2221" s="77">
        <v>0</v>
      </c>
      <c r="DA2221" s="77">
        <v>0</v>
      </c>
      <c r="DB2221" s="77">
        <v>8.0408269036977051E-2</v>
      </c>
      <c r="DC2221" s="77">
        <v>3.7590224611390707E-2</v>
      </c>
      <c r="DD2221" s="77">
        <v>1.631433411568688E-3</v>
      </c>
      <c r="DE2221" s="77">
        <v>4.1186611014017667E-2</v>
      </c>
      <c r="DF2221" s="77">
        <v>0</v>
      </c>
      <c r="DG2221" s="77">
        <v>8.1378100371604853E-3</v>
      </c>
      <c r="DH2221" s="77">
        <v>8.1378100371604853E-3</v>
      </c>
      <c r="DI2221" s="77">
        <v>8.1378100371604853E-3</v>
      </c>
      <c r="DJ2221" s="77">
        <v>9.381868126711458E-4</v>
      </c>
      <c r="DL2221" s="77">
        <v>0</v>
      </c>
      <c r="DM2221" s="77">
        <v>0</v>
      </c>
      <c r="DN2221" s="77">
        <v>0</v>
      </c>
      <c r="DO2221" s="77">
        <v>0</v>
      </c>
      <c r="DP2221" s="77">
        <v>7.6347860608868545E-6</v>
      </c>
      <c r="DQ2221" s="77">
        <v>7.6347860608868545E-6</v>
      </c>
      <c r="DR2221" s="77">
        <v>0</v>
      </c>
      <c r="DS2221" s="77">
        <v>7.6347860608868545E-6</v>
      </c>
      <c r="DT2221" s="77">
        <v>7.6347860608868545E-6</v>
      </c>
      <c r="DU2221" s="77">
        <v>0</v>
      </c>
      <c r="DV2221" s="77">
        <v>7.6347860608868545E-6</v>
      </c>
      <c r="DW2221" s="77">
        <v>7.6347860608868545E-6</v>
      </c>
      <c r="GE2221" s="77" t="s">
        <v>425</v>
      </c>
      <c r="GF2221" s="77" t="s">
        <v>155</v>
      </c>
      <c r="GG2221" s="77" t="s">
        <v>442</v>
      </c>
      <c r="GH2221" s="77" t="s">
        <v>474</v>
      </c>
      <c r="GI2221" s="77">
        <v>2024</v>
      </c>
      <c r="GJ2221" s="77" t="s">
        <v>301</v>
      </c>
      <c r="GK2221" s="77">
        <v>1.6314334115687271E-3</v>
      </c>
      <c r="GL2221" s="77">
        <v>692.62762499999997</v>
      </c>
      <c r="GM2221" s="77">
        <v>2024</v>
      </c>
      <c r="GN2221" s="77" t="s">
        <v>175</v>
      </c>
      <c r="GO2221" s="77">
        <v>5.3000000000000005E-2</v>
      </c>
      <c r="GP2221" s="77">
        <v>3</v>
      </c>
      <c r="GQ2221" s="77">
        <v>0</v>
      </c>
      <c r="GR2221" s="77" t="s">
        <v>423</v>
      </c>
      <c r="GS2221" s="77">
        <v>0</v>
      </c>
      <c r="GT2221" s="77">
        <v>0</v>
      </c>
      <c r="GU2221" s="77">
        <v>0</v>
      </c>
      <c r="GV2221" s="77">
        <v>0</v>
      </c>
      <c r="GW2221" s="77">
        <v>5.5966209081309407E-2</v>
      </c>
      <c r="GX2221" s="77">
        <v>9.1305143414089273E-5</v>
      </c>
      <c r="GY2221" s="77">
        <v>5.5966209081309407E-2</v>
      </c>
      <c r="GZ2221" s="77">
        <v>9.1305143414089273E-5</v>
      </c>
    </row>
    <row r="2222" spans="98:208" x14ac:dyDescent="0.25">
      <c r="CT2222" s="77" t="s">
        <v>155</v>
      </c>
      <c r="CU2222" s="77" t="s">
        <v>466</v>
      </c>
      <c r="CV2222" s="77" t="s">
        <v>474</v>
      </c>
      <c r="CW2222" s="77">
        <v>2024</v>
      </c>
      <c r="CX2222" s="77">
        <v>0</v>
      </c>
      <c r="CY2222" s="77">
        <v>0</v>
      </c>
      <c r="CZ2222" s="77">
        <v>0</v>
      </c>
      <c r="DA2222" s="77">
        <v>0</v>
      </c>
      <c r="DB2222" s="77">
        <v>8.0408269036977051E-2</v>
      </c>
      <c r="DC2222" s="77">
        <v>3.7590224611390707E-2</v>
      </c>
      <c r="DD2222" s="77">
        <v>1.631433411568688E-3</v>
      </c>
      <c r="DE2222" s="77">
        <v>4.1186611014017667E-2</v>
      </c>
      <c r="DF2222" s="77">
        <v>0</v>
      </c>
      <c r="DG2222" s="77">
        <v>0</v>
      </c>
      <c r="DH2222" s="77">
        <v>8.1378100371604853E-3</v>
      </c>
      <c r="DI2222" s="77">
        <v>8.1378100371604853E-3</v>
      </c>
      <c r="DJ2222" s="77">
        <v>9.381868126711458E-4</v>
      </c>
      <c r="DL2222" s="77">
        <v>0</v>
      </c>
      <c r="DM2222" s="77">
        <v>0</v>
      </c>
      <c r="DN2222" s="77">
        <v>0</v>
      </c>
      <c r="DO2222" s="77">
        <v>0</v>
      </c>
      <c r="DP2222" s="77">
        <v>0</v>
      </c>
      <c r="DQ2222" s="77">
        <v>0</v>
      </c>
      <c r="DR2222" s="77">
        <v>0</v>
      </c>
      <c r="DS2222" s="77">
        <v>7.6347860608868545E-6</v>
      </c>
      <c r="DT2222" s="77">
        <v>7.6347860608868545E-6</v>
      </c>
      <c r="DU2222" s="77">
        <v>0</v>
      </c>
      <c r="DV2222" s="77">
        <v>7.6347860608868545E-6</v>
      </c>
      <c r="DW2222" s="77">
        <v>7.6347860608868545E-6</v>
      </c>
      <c r="GE2222" s="77" t="s">
        <v>427</v>
      </c>
      <c r="GF2222" s="77" t="s">
        <v>155</v>
      </c>
      <c r="GG2222" s="77" t="s">
        <v>442</v>
      </c>
      <c r="GH2222" s="77" t="s">
        <v>474</v>
      </c>
      <c r="GI2222" s="77">
        <v>2024</v>
      </c>
      <c r="GJ2222" s="77" t="s">
        <v>303</v>
      </c>
      <c r="GK2222" s="77">
        <v>4.1186611014017667E-2</v>
      </c>
      <c r="GL2222" s="77">
        <v>692.62762499999997</v>
      </c>
      <c r="GM2222" s="77">
        <v>2024</v>
      </c>
      <c r="GN2222" s="77" t="s">
        <v>175</v>
      </c>
      <c r="GO2222" s="77">
        <v>5.3000000000000005E-2</v>
      </c>
      <c r="GP2222" s="77">
        <v>3</v>
      </c>
      <c r="GQ2222" s="77">
        <v>0</v>
      </c>
      <c r="GR2222" s="77" t="s">
        <v>423</v>
      </c>
      <c r="GS2222" s="77">
        <v>0</v>
      </c>
      <c r="GT2222" s="77">
        <v>0</v>
      </c>
      <c r="GU2222" s="77">
        <v>0</v>
      </c>
      <c r="GV2222" s="77">
        <v>0</v>
      </c>
      <c r="GW2222" s="77">
        <v>5.5966209081309407E-2</v>
      </c>
      <c r="GX2222" s="77">
        <v>2.3050584833610734E-3</v>
      </c>
      <c r="GY2222" s="77">
        <v>5.5966209081309407E-2</v>
      </c>
      <c r="GZ2222" s="77">
        <v>2.3050584833610734E-3</v>
      </c>
    </row>
    <row r="2223" spans="98:208" x14ac:dyDescent="0.25">
      <c r="CT2223" s="77" t="s">
        <v>155</v>
      </c>
      <c r="CU2223" s="77" t="s">
        <v>466</v>
      </c>
      <c r="CV2223" s="77" t="s">
        <v>474</v>
      </c>
      <c r="CW2223" s="77">
        <v>2025</v>
      </c>
      <c r="CX2223" s="77">
        <v>0</v>
      </c>
      <c r="CY2223" s="77">
        <v>0</v>
      </c>
      <c r="CZ2223" s="77">
        <v>0</v>
      </c>
      <c r="DA2223" s="77">
        <v>0</v>
      </c>
      <c r="DB2223" s="77">
        <v>8.0408269036977051E-2</v>
      </c>
      <c r="DC2223" s="77">
        <v>3.7590224611390707E-2</v>
      </c>
      <c r="DD2223" s="77">
        <v>1.631433411568688E-3</v>
      </c>
      <c r="DE2223" s="77">
        <v>4.1186611014017667E-2</v>
      </c>
      <c r="DF2223" s="77">
        <v>0</v>
      </c>
      <c r="DG2223" s="77">
        <v>0</v>
      </c>
      <c r="DH2223" s="77">
        <v>0</v>
      </c>
      <c r="DI2223" s="77">
        <v>8.1378100371604853E-3</v>
      </c>
      <c r="DJ2223" s="77">
        <v>9.381868126711458E-4</v>
      </c>
      <c r="DL2223" s="77">
        <v>0</v>
      </c>
      <c r="DM2223" s="77">
        <v>0</v>
      </c>
      <c r="DN2223" s="77">
        <v>0</v>
      </c>
      <c r="DO2223" s="77">
        <v>0</v>
      </c>
      <c r="DP2223" s="77">
        <v>0</v>
      </c>
      <c r="DQ2223" s="77">
        <v>0</v>
      </c>
      <c r="DR2223" s="77">
        <v>0</v>
      </c>
      <c r="DS2223" s="77">
        <v>0</v>
      </c>
      <c r="DT2223" s="77">
        <v>0</v>
      </c>
      <c r="DU2223" s="77">
        <v>0</v>
      </c>
      <c r="DV2223" s="77">
        <v>7.6347860608868545E-6</v>
      </c>
      <c r="DW2223" s="77">
        <v>7.6347860608868545E-6</v>
      </c>
      <c r="GE2223" s="77" t="s">
        <v>422</v>
      </c>
      <c r="GF2223" s="77" t="s">
        <v>155</v>
      </c>
      <c r="GG2223" s="77" t="s">
        <v>442</v>
      </c>
      <c r="GH2223" s="77" t="s">
        <v>474</v>
      </c>
      <c r="GI2223" s="77">
        <v>2025</v>
      </c>
      <c r="GJ2223" s="77" t="s">
        <v>305</v>
      </c>
      <c r="GK2223" s="77">
        <v>3.7590224611390673E-2</v>
      </c>
      <c r="GL2223" s="77">
        <v>692.62762499999997</v>
      </c>
      <c r="GM2223" s="77">
        <v>2025</v>
      </c>
      <c r="GN2223" s="77" t="s">
        <v>175</v>
      </c>
      <c r="GO2223" s="77">
        <v>0.13250000000000001</v>
      </c>
      <c r="GP2223" s="77">
        <v>3</v>
      </c>
      <c r="GQ2223" s="77">
        <v>0</v>
      </c>
      <c r="GR2223" s="77" t="s">
        <v>423</v>
      </c>
      <c r="GS2223" s="77">
        <v>0</v>
      </c>
      <c r="GT2223" s="77">
        <v>0</v>
      </c>
      <c r="GU2223" s="77">
        <v>0</v>
      </c>
      <c r="GV2223" s="77">
        <v>0</v>
      </c>
      <c r="GW2223" s="77">
        <v>0</v>
      </c>
      <c r="GX2223" s="77">
        <v>0</v>
      </c>
      <c r="GY2223" s="77">
        <v>0.1527377521613833</v>
      </c>
      <c r="GZ2223" s="77">
        <v>5.7414464103853194E-3</v>
      </c>
    </row>
    <row r="2224" spans="98:208" x14ac:dyDescent="0.25">
      <c r="CT2224" s="77" t="s">
        <v>155</v>
      </c>
      <c r="CU2224" s="77" t="s">
        <v>466</v>
      </c>
      <c r="CV2224" s="77" t="s">
        <v>481</v>
      </c>
      <c r="CW2224" s="77">
        <v>2020</v>
      </c>
      <c r="CX2224" s="77">
        <v>0</v>
      </c>
      <c r="CY2224" s="77">
        <v>0</v>
      </c>
      <c r="CZ2224" s="77">
        <v>0</v>
      </c>
      <c r="DA2224" s="77">
        <v>0</v>
      </c>
      <c r="DB2224" s="77">
        <v>21083.842824222131</v>
      </c>
      <c r="DC2224" s="77">
        <v>409.22373582044048</v>
      </c>
      <c r="DD2224" s="77">
        <v>13469.087812378681</v>
      </c>
      <c r="DE2224" s="77">
        <v>7205.5312760239976</v>
      </c>
      <c r="DF2224" s="77">
        <v>1219.5839681182727</v>
      </c>
      <c r="DG2224" s="77">
        <v>0</v>
      </c>
      <c r="DH2224" s="77">
        <v>0</v>
      </c>
      <c r="DI2224" s="77">
        <v>0</v>
      </c>
      <c r="DJ2224" s="77">
        <v>6.9661536119262619E-11</v>
      </c>
      <c r="DL2224" s="77">
        <v>0</v>
      </c>
      <c r="DM2224" s="77">
        <v>8.4958092645544682E-8</v>
      </c>
      <c r="DN2224" s="77">
        <v>8.4958092645544682E-8</v>
      </c>
      <c r="DO2224" s="77">
        <v>0</v>
      </c>
      <c r="DP2224" s="77">
        <v>0</v>
      </c>
      <c r="DQ2224" s="77">
        <v>0</v>
      </c>
      <c r="DR2224" s="77">
        <v>0</v>
      </c>
      <c r="DS2224" s="77">
        <v>0</v>
      </c>
      <c r="DT2224" s="77">
        <v>0</v>
      </c>
      <c r="DU2224" s="77">
        <v>0</v>
      </c>
      <c r="DV2224" s="77">
        <v>0</v>
      </c>
      <c r="DW2224" s="77">
        <v>0</v>
      </c>
      <c r="GE2224" s="77" t="s">
        <v>425</v>
      </c>
      <c r="GF2224" s="77" t="s">
        <v>155</v>
      </c>
      <c r="GG2224" s="77" t="s">
        <v>442</v>
      </c>
      <c r="GH2224" s="77" t="s">
        <v>474</v>
      </c>
      <c r="GI2224" s="77">
        <v>2025</v>
      </c>
      <c r="GJ2224" s="77" t="s">
        <v>301</v>
      </c>
      <c r="GK2224" s="77">
        <v>1.6314334115687271E-3</v>
      </c>
      <c r="GL2224" s="77">
        <v>692.62762499999997</v>
      </c>
      <c r="GM2224" s="77">
        <v>2025</v>
      </c>
      <c r="GN2224" s="77" t="s">
        <v>175</v>
      </c>
      <c r="GO2224" s="77">
        <v>5.3000000000000005E-2</v>
      </c>
      <c r="GP2224" s="77">
        <v>3</v>
      </c>
      <c r="GQ2224" s="77">
        <v>0</v>
      </c>
      <c r="GR2224" s="77" t="s">
        <v>423</v>
      </c>
      <c r="GS2224" s="77">
        <v>0</v>
      </c>
      <c r="GT2224" s="77">
        <v>0</v>
      </c>
      <c r="GU2224" s="77">
        <v>0</v>
      </c>
      <c r="GV2224" s="77">
        <v>0</v>
      </c>
      <c r="GW2224" s="77">
        <v>0</v>
      </c>
      <c r="GX2224" s="77">
        <v>0</v>
      </c>
      <c r="GY2224" s="77">
        <v>5.5966209081309407E-2</v>
      </c>
      <c r="GZ2224" s="77">
        <v>9.1305143414089273E-5</v>
      </c>
    </row>
    <row r="2225" spans="98:208" x14ac:dyDescent="0.25">
      <c r="CT2225" s="77" t="s">
        <v>155</v>
      </c>
      <c r="CU2225" s="77" t="s">
        <v>466</v>
      </c>
      <c r="CV2225" s="77" t="s">
        <v>481</v>
      </c>
      <c r="CW2225" s="77">
        <v>2021</v>
      </c>
      <c r="CX2225" s="77">
        <v>0</v>
      </c>
      <c r="CY2225" s="77">
        <v>0</v>
      </c>
      <c r="CZ2225" s="77">
        <v>0</v>
      </c>
      <c r="DA2225" s="77">
        <v>0</v>
      </c>
      <c r="DB2225" s="77">
        <v>21083.842824222131</v>
      </c>
      <c r="DC2225" s="77">
        <v>409.22373582044048</v>
      </c>
      <c r="DD2225" s="77">
        <v>13469.087812378681</v>
      </c>
      <c r="DE2225" s="77">
        <v>7205.5312760239976</v>
      </c>
      <c r="DF2225" s="77">
        <v>1219.5839681182727</v>
      </c>
      <c r="DG2225" s="77">
        <v>1219.5839681182727</v>
      </c>
      <c r="DH2225" s="77">
        <v>0</v>
      </c>
      <c r="DI2225" s="77">
        <v>0</v>
      </c>
      <c r="DJ2225" s="77">
        <v>6.9661536119262619E-11</v>
      </c>
      <c r="DL2225" s="77">
        <v>0</v>
      </c>
      <c r="DM2225" s="77">
        <v>8.4958092645544682E-8</v>
      </c>
      <c r="DN2225" s="77">
        <v>8.4958092645544682E-8</v>
      </c>
      <c r="DO2225" s="77">
        <v>0</v>
      </c>
      <c r="DP2225" s="77">
        <v>8.4958092645544682E-8</v>
      </c>
      <c r="DQ2225" s="77">
        <v>8.4958092645544682E-8</v>
      </c>
      <c r="DR2225" s="77">
        <v>0</v>
      </c>
      <c r="DS2225" s="77">
        <v>0</v>
      </c>
      <c r="DT2225" s="77">
        <v>0</v>
      </c>
      <c r="DU2225" s="77">
        <v>0</v>
      </c>
      <c r="DV2225" s="77">
        <v>0</v>
      </c>
      <c r="DW2225" s="77">
        <v>0</v>
      </c>
      <c r="GE2225" s="77" t="s">
        <v>427</v>
      </c>
      <c r="GF2225" s="77" t="s">
        <v>155</v>
      </c>
      <c r="GG2225" s="77" t="s">
        <v>442</v>
      </c>
      <c r="GH2225" s="77" t="s">
        <v>474</v>
      </c>
      <c r="GI2225" s="77">
        <v>2025</v>
      </c>
      <c r="GJ2225" s="77" t="s">
        <v>303</v>
      </c>
      <c r="GK2225" s="77">
        <v>4.1186611014017667E-2</v>
      </c>
      <c r="GL2225" s="77">
        <v>692.62762499999997</v>
      </c>
      <c r="GM2225" s="77">
        <v>2025</v>
      </c>
      <c r="GN2225" s="77" t="s">
        <v>175</v>
      </c>
      <c r="GO2225" s="77">
        <v>5.3000000000000005E-2</v>
      </c>
      <c r="GP2225" s="77">
        <v>3</v>
      </c>
      <c r="GQ2225" s="77">
        <v>0</v>
      </c>
      <c r="GR2225" s="77" t="s">
        <v>423</v>
      </c>
      <c r="GS2225" s="77">
        <v>0</v>
      </c>
      <c r="GT2225" s="77">
        <v>0</v>
      </c>
      <c r="GU2225" s="77">
        <v>0</v>
      </c>
      <c r="GV2225" s="77">
        <v>0</v>
      </c>
      <c r="GW2225" s="77">
        <v>0</v>
      </c>
      <c r="GX2225" s="77">
        <v>0</v>
      </c>
      <c r="GY2225" s="77">
        <v>5.5966209081309407E-2</v>
      </c>
      <c r="GZ2225" s="77">
        <v>2.3050584833610734E-3</v>
      </c>
    </row>
    <row r="2226" spans="98:208" x14ac:dyDescent="0.25">
      <c r="CT2226" s="77" t="s">
        <v>155</v>
      </c>
      <c r="CU2226" s="77" t="s">
        <v>466</v>
      </c>
      <c r="CV2226" s="77" t="s">
        <v>481</v>
      </c>
      <c r="CW2226" s="77">
        <v>2022</v>
      </c>
      <c r="CX2226" s="77">
        <v>0</v>
      </c>
      <c r="CY2226" s="77">
        <v>0</v>
      </c>
      <c r="CZ2226" s="77">
        <v>0</v>
      </c>
      <c r="DA2226" s="77">
        <v>0</v>
      </c>
      <c r="DB2226" s="77">
        <v>21083.842824222131</v>
      </c>
      <c r="DC2226" s="77">
        <v>409.22373582044048</v>
      </c>
      <c r="DD2226" s="77">
        <v>13469.087812378681</v>
      </c>
      <c r="DE2226" s="77">
        <v>7205.5312760239976</v>
      </c>
      <c r="DF2226" s="77">
        <v>1219.5839681182727</v>
      </c>
      <c r="DG2226" s="77">
        <v>1219.5839681182727</v>
      </c>
      <c r="DH2226" s="77">
        <v>1219.5839681182727</v>
      </c>
      <c r="DI2226" s="77">
        <v>0</v>
      </c>
      <c r="DJ2226" s="77">
        <v>6.9661536119262619E-11</v>
      </c>
      <c r="DL2226" s="77">
        <v>0</v>
      </c>
      <c r="DM2226" s="77">
        <v>8.4958092645544682E-8</v>
      </c>
      <c r="DN2226" s="77">
        <v>8.4958092645544682E-8</v>
      </c>
      <c r="DO2226" s="77">
        <v>0</v>
      </c>
      <c r="DP2226" s="77">
        <v>8.4958092645544682E-8</v>
      </c>
      <c r="DQ2226" s="77">
        <v>8.4958092645544682E-8</v>
      </c>
      <c r="DR2226" s="77">
        <v>0</v>
      </c>
      <c r="DS2226" s="77">
        <v>8.4958092645544682E-8</v>
      </c>
      <c r="DT2226" s="77">
        <v>8.4958092645544682E-8</v>
      </c>
      <c r="DU2226" s="77">
        <v>0</v>
      </c>
      <c r="DV2226" s="77">
        <v>0</v>
      </c>
      <c r="DW2226" s="77">
        <v>0</v>
      </c>
      <c r="GE2226" s="77" t="s">
        <v>422</v>
      </c>
      <c r="GF2226" s="77" t="s">
        <v>155</v>
      </c>
      <c r="GG2226" s="77" t="s">
        <v>442</v>
      </c>
      <c r="GH2226" s="77" t="s">
        <v>481</v>
      </c>
      <c r="GI2226" s="77">
        <v>2021</v>
      </c>
      <c r="GJ2226" s="77" t="s">
        <v>305</v>
      </c>
      <c r="GK2226" s="77">
        <v>409.22373582034999</v>
      </c>
      <c r="GL2226" s="77">
        <v>692.62762499999997</v>
      </c>
      <c r="GM2226" s="77">
        <v>2021</v>
      </c>
      <c r="GN2226" s="77" t="s">
        <v>175</v>
      </c>
      <c r="GO2226" s="77">
        <v>0.13250000000000001</v>
      </c>
      <c r="GP2226" s="77">
        <v>3</v>
      </c>
      <c r="GQ2226" s="77">
        <v>0</v>
      </c>
      <c r="GR2226" s="77" t="s">
        <v>423</v>
      </c>
      <c r="GS2226" s="77">
        <v>0.1527377521613833</v>
      </c>
      <c r="GT2226" s="77">
        <v>62.50391354028401</v>
      </c>
      <c r="GU2226" s="77">
        <v>0.1527377521613833</v>
      </c>
      <c r="GV2226" s="77">
        <v>62.50391354028401</v>
      </c>
      <c r="GW2226" s="77">
        <v>0</v>
      </c>
      <c r="GX2226" s="77">
        <v>0</v>
      </c>
      <c r="GY2226" s="77">
        <v>0</v>
      </c>
      <c r="GZ2226" s="77">
        <v>0</v>
      </c>
    </row>
    <row r="2227" spans="98:208" x14ac:dyDescent="0.25">
      <c r="CT2227" s="77" t="s">
        <v>155</v>
      </c>
      <c r="CU2227" s="77" t="s">
        <v>466</v>
      </c>
      <c r="CV2227" s="77" t="s">
        <v>481</v>
      </c>
      <c r="CW2227" s="77">
        <v>2023</v>
      </c>
      <c r="CX2227" s="77">
        <v>0</v>
      </c>
      <c r="CY2227" s="77">
        <v>0</v>
      </c>
      <c r="CZ2227" s="77">
        <v>0</v>
      </c>
      <c r="DA2227" s="77">
        <v>0</v>
      </c>
      <c r="DB2227" s="77">
        <v>21835.97811412864</v>
      </c>
      <c r="DC2227" s="77">
        <v>428.60232122030828</v>
      </c>
      <c r="DD2227" s="77">
        <v>13939.56097345606</v>
      </c>
      <c r="DE2227" s="77">
        <v>7467.814819452472</v>
      </c>
      <c r="DF2227" s="77">
        <v>0</v>
      </c>
      <c r="DG2227" s="77">
        <v>1263.5534246224217</v>
      </c>
      <c r="DH2227" s="77">
        <v>1263.5534246224217</v>
      </c>
      <c r="DI2227" s="77">
        <v>1263.5534246224217</v>
      </c>
      <c r="DJ2227" s="77">
        <v>6.9661536119262619E-11</v>
      </c>
      <c r="DL2227" s="77">
        <v>0</v>
      </c>
      <c r="DM2227" s="77">
        <v>0</v>
      </c>
      <c r="DN2227" s="77">
        <v>0</v>
      </c>
      <c r="DO2227" s="77">
        <v>0</v>
      </c>
      <c r="DP2227" s="77">
        <v>8.8021072527952805E-8</v>
      </c>
      <c r="DQ2227" s="77">
        <v>8.8021072527952805E-8</v>
      </c>
      <c r="DR2227" s="77">
        <v>0</v>
      </c>
      <c r="DS2227" s="77">
        <v>8.8021072527952805E-8</v>
      </c>
      <c r="DT2227" s="77">
        <v>8.8021072527952805E-8</v>
      </c>
      <c r="DU2227" s="77">
        <v>0</v>
      </c>
      <c r="DV2227" s="77">
        <v>8.8021072527952805E-8</v>
      </c>
      <c r="DW2227" s="77">
        <v>8.8021072527952805E-8</v>
      </c>
      <c r="GE2227" s="77" t="s">
        <v>425</v>
      </c>
      <c r="GF2227" s="77" t="s">
        <v>155</v>
      </c>
      <c r="GG2227" s="77" t="s">
        <v>442</v>
      </c>
      <c r="GH2227" s="77" t="s">
        <v>481</v>
      </c>
      <c r="GI2227" s="77">
        <v>2021</v>
      </c>
      <c r="GJ2227" s="77" t="s">
        <v>301</v>
      </c>
      <c r="GK2227" s="77">
        <v>13469.08781237857</v>
      </c>
      <c r="GL2227" s="77">
        <v>692.62762499999997</v>
      </c>
      <c r="GM2227" s="77">
        <v>2021</v>
      </c>
      <c r="GN2227" s="77" t="s">
        <v>175</v>
      </c>
      <c r="GO2227" s="77">
        <v>5.3000000000000005E-2</v>
      </c>
      <c r="GP2227" s="77">
        <v>3</v>
      </c>
      <c r="GQ2227" s="77">
        <v>0</v>
      </c>
      <c r="GR2227" s="77" t="s">
        <v>423</v>
      </c>
      <c r="GS2227" s="77">
        <v>5.5966209081309407E-2</v>
      </c>
      <c r="GT2227" s="77">
        <v>753.81378464209536</v>
      </c>
      <c r="GU2227" s="77">
        <v>5.5966209081309407E-2</v>
      </c>
      <c r="GV2227" s="77">
        <v>753.81378464209536</v>
      </c>
      <c r="GW2227" s="77">
        <v>0</v>
      </c>
      <c r="GX2227" s="77">
        <v>0</v>
      </c>
      <c r="GY2227" s="77">
        <v>0</v>
      </c>
      <c r="GZ2227" s="77">
        <v>0</v>
      </c>
    </row>
    <row r="2228" spans="98:208" x14ac:dyDescent="0.25">
      <c r="CT2228" s="77" t="s">
        <v>155</v>
      </c>
      <c r="CU2228" s="77" t="s">
        <v>466</v>
      </c>
      <c r="CV2228" s="77" t="s">
        <v>481</v>
      </c>
      <c r="CW2228" s="77">
        <v>2024</v>
      </c>
      <c r="CX2228" s="77">
        <v>0</v>
      </c>
      <c r="CY2228" s="77">
        <v>0</v>
      </c>
      <c r="CZ2228" s="77">
        <v>0</v>
      </c>
      <c r="DA2228" s="77">
        <v>0</v>
      </c>
      <c r="DB2228" s="77">
        <v>21835.97811412864</v>
      </c>
      <c r="DC2228" s="77">
        <v>428.60232122030828</v>
      </c>
      <c r="DD2228" s="77">
        <v>13939.56097345606</v>
      </c>
      <c r="DE2228" s="77">
        <v>7467.814819452472</v>
      </c>
      <c r="DF2228" s="77">
        <v>0</v>
      </c>
      <c r="DG2228" s="77">
        <v>0</v>
      </c>
      <c r="DH2228" s="77">
        <v>1263.5534246224217</v>
      </c>
      <c r="DI2228" s="77">
        <v>1263.5534246224217</v>
      </c>
      <c r="DJ2228" s="77">
        <v>6.9661536119262619E-11</v>
      </c>
      <c r="DL2228" s="77">
        <v>0</v>
      </c>
      <c r="DM2228" s="77">
        <v>0</v>
      </c>
      <c r="DN2228" s="77">
        <v>0</v>
      </c>
      <c r="DO2228" s="77">
        <v>0</v>
      </c>
      <c r="DP2228" s="77">
        <v>0</v>
      </c>
      <c r="DQ2228" s="77">
        <v>0</v>
      </c>
      <c r="DR2228" s="77">
        <v>0</v>
      </c>
      <c r="DS2228" s="77">
        <v>8.8021072527952805E-8</v>
      </c>
      <c r="DT2228" s="77">
        <v>8.8021072527952805E-8</v>
      </c>
      <c r="DU2228" s="77">
        <v>0</v>
      </c>
      <c r="DV2228" s="77">
        <v>8.8021072527952805E-8</v>
      </c>
      <c r="DW2228" s="77">
        <v>8.8021072527952805E-8</v>
      </c>
      <c r="GE2228" s="77" t="s">
        <v>427</v>
      </c>
      <c r="GF2228" s="77" t="s">
        <v>155</v>
      </c>
      <c r="GG2228" s="77" t="s">
        <v>442</v>
      </c>
      <c r="GH2228" s="77" t="s">
        <v>481</v>
      </c>
      <c r="GI2228" s="77">
        <v>2021</v>
      </c>
      <c r="GJ2228" s="77" t="s">
        <v>303</v>
      </c>
      <c r="GK2228" s="77">
        <v>7205.5312760252691</v>
      </c>
      <c r="GL2228" s="77">
        <v>692.62762499999997</v>
      </c>
      <c r="GM2228" s="77">
        <v>2021</v>
      </c>
      <c r="GN2228" s="77" t="s">
        <v>175</v>
      </c>
      <c r="GO2228" s="77">
        <v>5.3000000000000005E-2</v>
      </c>
      <c r="GP2228" s="77">
        <v>3</v>
      </c>
      <c r="GQ2228" s="77">
        <v>0</v>
      </c>
      <c r="GR2228" s="77" t="s">
        <v>423</v>
      </c>
      <c r="GS2228" s="77">
        <v>5.5966209081309407E-2</v>
      </c>
      <c r="GT2228" s="77">
        <v>403.26626993594436</v>
      </c>
      <c r="GU2228" s="77">
        <v>5.5966209081309407E-2</v>
      </c>
      <c r="GV2228" s="77">
        <v>403.26626993594436</v>
      </c>
      <c r="GW2228" s="77">
        <v>0</v>
      </c>
      <c r="GX2228" s="77">
        <v>0</v>
      </c>
      <c r="GY2228" s="77">
        <v>0</v>
      </c>
      <c r="GZ2228" s="77">
        <v>0</v>
      </c>
    </row>
    <row r="2229" spans="98:208" x14ac:dyDescent="0.25">
      <c r="CT2229" s="77" t="s">
        <v>155</v>
      </c>
      <c r="CU2229" s="77" t="s">
        <v>466</v>
      </c>
      <c r="CV2229" s="77" t="s">
        <v>481</v>
      </c>
      <c r="CW2229" s="77">
        <v>2025</v>
      </c>
      <c r="CX2229" s="77">
        <v>0</v>
      </c>
      <c r="CY2229" s="77">
        <v>0</v>
      </c>
      <c r="CZ2229" s="77">
        <v>0</v>
      </c>
      <c r="DA2229" s="77">
        <v>0</v>
      </c>
      <c r="DB2229" s="77">
        <v>21835.97811412864</v>
      </c>
      <c r="DC2229" s="77">
        <v>428.60232122030828</v>
      </c>
      <c r="DD2229" s="77">
        <v>13939.56097345606</v>
      </c>
      <c r="DE2229" s="77">
        <v>7467.814819452472</v>
      </c>
      <c r="DF2229" s="77">
        <v>0</v>
      </c>
      <c r="DG2229" s="77">
        <v>0</v>
      </c>
      <c r="DH2229" s="77">
        <v>0</v>
      </c>
      <c r="DI2229" s="77">
        <v>1263.5534246224217</v>
      </c>
      <c r="DJ2229" s="77">
        <v>6.9661536119262619E-11</v>
      </c>
      <c r="DL2229" s="77">
        <v>0</v>
      </c>
      <c r="DM2229" s="77">
        <v>0</v>
      </c>
      <c r="DN2229" s="77">
        <v>0</v>
      </c>
      <c r="DO2229" s="77">
        <v>0</v>
      </c>
      <c r="DP2229" s="77">
        <v>0</v>
      </c>
      <c r="DQ2229" s="77">
        <v>0</v>
      </c>
      <c r="DR2229" s="77">
        <v>0</v>
      </c>
      <c r="DS2229" s="77">
        <v>0</v>
      </c>
      <c r="DT2229" s="77">
        <v>0</v>
      </c>
      <c r="DU2229" s="77">
        <v>0</v>
      </c>
      <c r="DV2229" s="77">
        <v>8.8021072527952805E-8</v>
      </c>
      <c r="DW2229" s="77">
        <v>8.8021072527952805E-8</v>
      </c>
      <c r="GE2229" s="77" t="s">
        <v>422</v>
      </c>
      <c r="GF2229" s="77" t="s">
        <v>155</v>
      </c>
      <c r="GG2229" s="77" t="s">
        <v>442</v>
      </c>
      <c r="GH2229" s="77" t="s">
        <v>481</v>
      </c>
      <c r="GI2229" s="77">
        <v>2022</v>
      </c>
      <c r="GJ2229" s="77" t="s">
        <v>305</v>
      </c>
      <c r="GK2229" s="77">
        <v>409.22373582034999</v>
      </c>
      <c r="GL2229" s="77">
        <v>692.62762499999997</v>
      </c>
      <c r="GM2229" s="77">
        <v>2022</v>
      </c>
      <c r="GN2229" s="77" t="s">
        <v>175</v>
      </c>
      <c r="GO2229" s="77">
        <v>0.13250000000000001</v>
      </c>
      <c r="GP2229" s="77">
        <v>3</v>
      </c>
      <c r="GQ2229" s="77">
        <v>0</v>
      </c>
      <c r="GR2229" s="77" t="s">
        <v>423</v>
      </c>
      <c r="GS2229" s="77">
        <v>0.1527377521613833</v>
      </c>
      <c r="GT2229" s="77">
        <v>62.50391354028401</v>
      </c>
      <c r="GU2229" s="77">
        <v>0.1527377521613833</v>
      </c>
      <c r="GV2229" s="77">
        <v>62.50391354028401</v>
      </c>
      <c r="GW2229" s="77">
        <v>0.1527377521613833</v>
      </c>
      <c r="GX2229" s="77">
        <v>62.50391354028401</v>
      </c>
      <c r="GY2229" s="77">
        <v>0</v>
      </c>
      <c r="GZ2229" s="77">
        <v>0</v>
      </c>
    </row>
    <row r="2230" spans="98:208" x14ac:dyDescent="0.25">
      <c r="CT2230" s="77" t="s">
        <v>155</v>
      </c>
      <c r="CU2230" s="77" t="s">
        <v>466</v>
      </c>
      <c r="CV2230" s="77" t="s">
        <v>488</v>
      </c>
      <c r="CW2230" s="77">
        <v>2020</v>
      </c>
      <c r="CX2230" s="77">
        <v>0</v>
      </c>
      <c r="CY2230" s="77">
        <v>0</v>
      </c>
      <c r="CZ2230" s="77">
        <v>0</v>
      </c>
      <c r="DA2230" s="77">
        <v>0</v>
      </c>
      <c r="DB2230" s="77">
        <v>21083.842824224419</v>
      </c>
      <c r="DC2230" s="77">
        <v>409.22373582042479</v>
      </c>
      <c r="DD2230" s="77">
        <v>13469.08781237869</v>
      </c>
      <c r="DE2230" s="77">
        <v>7205.5312760252446</v>
      </c>
      <c r="DF2230" s="77">
        <v>1219.5839681183406</v>
      </c>
      <c r="DG2230" s="77">
        <v>0</v>
      </c>
      <c r="DH2230" s="77">
        <v>0</v>
      </c>
      <c r="DI2230" s="77">
        <v>0</v>
      </c>
      <c r="DJ2230" s="77">
        <v>3.004417443338111E-9</v>
      </c>
      <c r="DL2230" s="77">
        <v>0</v>
      </c>
      <c r="DM2230" s="77">
        <v>3.6641393474302532E-6</v>
      </c>
      <c r="DN2230" s="77">
        <v>3.6641393474302532E-6</v>
      </c>
      <c r="DO2230" s="77">
        <v>0</v>
      </c>
      <c r="DP2230" s="77">
        <v>0</v>
      </c>
      <c r="DQ2230" s="77">
        <v>0</v>
      </c>
      <c r="DR2230" s="77">
        <v>0</v>
      </c>
      <c r="DS2230" s="77">
        <v>0</v>
      </c>
      <c r="DT2230" s="77">
        <v>0</v>
      </c>
      <c r="DU2230" s="77">
        <v>0</v>
      </c>
      <c r="DV2230" s="77">
        <v>0</v>
      </c>
      <c r="DW2230" s="77">
        <v>0</v>
      </c>
      <c r="GE2230" s="77" t="s">
        <v>425</v>
      </c>
      <c r="GF2230" s="77" t="s">
        <v>155</v>
      </c>
      <c r="GG2230" s="77" t="s">
        <v>442</v>
      </c>
      <c r="GH2230" s="77" t="s">
        <v>481</v>
      </c>
      <c r="GI2230" s="77">
        <v>2022</v>
      </c>
      <c r="GJ2230" s="77" t="s">
        <v>301</v>
      </c>
      <c r="GK2230" s="77">
        <v>13469.08781237857</v>
      </c>
      <c r="GL2230" s="77">
        <v>692.62762499999997</v>
      </c>
      <c r="GM2230" s="77">
        <v>2022</v>
      </c>
      <c r="GN2230" s="77" t="s">
        <v>175</v>
      </c>
      <c r="GO2230" s="77">
        <v>5.3000000000000005E-2</v>
      </c>
      <c r="GP2230" s="77">
        <v>3</v>
      </c>
      <c r="GQ2230" s="77">
        <v>0</v>
      </c>
      <c r="GR2230" s="77" t="s">
        <v>423</v>
      </c>
      <c r="GS2230" s="77">
        <v>5.5966209081309407E-2</v>
      </c>
      <c r="GT2230" s="77">
        <v>753.81378464209536</v>
      </c>
      <c r="GU2230" s="77">
        <v>5.5966209081309407E-2</v>
      </c>
      <c r="GV2230" s="77">
        <v>753.81378464209536</v>
      </c>
      <c r="GW2230" s="77">
        <v>5.5966209081309407E-2</v>
      </c>
      <c r="GX2230" s="77">
        <v>753.81378464209536</v>
      </c>
      <c r="GY2230" s="77">
        <v>0</v>
      </c>
      <c r="GZ2230" s="77">
        <v>0</v>
      </c>
    </row>
    <row r="2231" spans="98:208" x14ac:dyDescent="0.25">
      <c r="CT2231" s="77" t="s">
        <v>155</v>
      </c>
      <c r="CU2231" s="77" t="s">
        <v>466</v>
      </c>
      <c r="CV2231" s="77" t="s">
        <v>488</v>
      </c>
      <c r="CW2231" s="77">
        <v>2021</v>
      </c>
      <c r="CX2231" s="77">
        <v>0</v>
      </c>
      <c r="CY2231" s="77">
        <v>0</v>
      </c>
      <c r="CZ2231" s="77">
        <v>0</v>
      </c>
      <c r="DA2231" s="77">
        <v>0</v>
      </c>
      <c r="DB2231" s="77">
        <v>21083.842824224419</v>
      </c>
      <c r="DC2231" s="77">
        <v>409.22373582042479</v>
      </c>
      <c r="DD2231" s="77">
        <v>13469.08781237869</v>
      </c>
      <c r="DE2231" s="77">
        <v>7205.5312760252446</v>
      </c>
      <c r="DF2231" s="77">
        <v>1219.5839681183406</v>
      </c>
      <c r="DG2231" s="77">
        <v>1219.5839681183406</v>
      </c>
      <c r="DH2231" s="77">
        <v>0</v>
      </c>
      <c r="DI2231" s="77">
        <v>0</v>
      </c>
      <c r="DJ2231" s="77">
        <v>3.004417443338111E-9</v>
      </c>
      <c r="DL2231" s="77">
        <v>0</v>
      </c>
      <c r="DM2231" s="77">
        <v>3.6641393474302532E-6</v>
      </c>
      <c r="DN2231" s="77">
        <v>3.6641393474302532E-6</v>
      </c>
      <c r="DO2231" s="77">
        <v>0</v>
      </c>
      <c r="DP2231" s="77">
        <v>3.6641393474302532E-6</v>
      </c>
      <c r="DQ2231" s="77">
        <v>3.6641393474302532E-6</v>
      </c>
      <c r="DR2231" s="77">
        <v>0</v>
      </c>
      <c r="DS2231" s="77">
        <v>0</v>
      </c>
      <c r="DT2231" s="77">
        <v>0</v>
      </c>
      <c r="DU2231" s="77">
        <v>0</v>
      </c>
      <c r="DV2231" s="77">
        <v>0</v>
      </c>
      <c r="DW2231" s="77">
        <v>0</v>
      </c>
      <c r="GE2231" s="77" t="s">
        <v>427</v>
      </c>
      <c r="GF2231" s="77" t="s">
        <v>155</v>
      </c>
      <c r="GG2231" s="77" t="s">
        <v>442</v>
      </c>
      <c r="GH2231" s="77" t="s">
        <v>481</v>
      </c>
      <c r="GI2231" s="77">
        <v>2022</v>
      </c>
      <c r="GJ2231" s="77" t="s">
        <v>303</v>
      </c>
      <c r="GK2231" s="77">
        <v>7205.5312760252691</v>
      </c>
      <c r="GL2231" s="77">
        <v>692.62762499999997</v>
      </c>
      <c r="GM2231" s="77">
        <v>2022</v>
      </c>
      <c r="GN2231" s="77" t="s">
        <v>175</v>
      </c>
      <c r="GO2231" s="77">
        <v>5.3000000000000005E-2</v>
      </c>
      <c r="GP2231" s="77">
        <v>3</v>
      </c>
      <c r="GQ2231" s="77">
        <v>0</v>
      </c>
      <c r="GR2231" s="77" t="s">
        <v>423</v>
      </c>
      <c r="GS2231" s="77">
        <v>5.5966209081309407E-2</v>
      </c>
      <c r="GT2231" s="77">
        <v>403.26626993594436</v>
      </c>
      <c r="GU2231" s="77">
        <v>5.5966209081309407E-2</v>
      </c>
      <c r="GV2231" s="77">
        <v>403.26626993594436</v>
      </c>
      <c r="GW2231" s="77">
        <v>5.5966209081309407E-2</v>
      </c>
      <c r="GX2231" s="77">
        <v>403.26626993594436</v>
      </c>
      <c r="GY2231" s="77">
        <v>0</v>
      </c>
      <c r="GZ2231" s="77">
        <v>0</v>
      </c>
    </row>
    <row r="2232" spans="98:208" x14ac:dyDescent="0.25">
      <c r="CT2232" s="77" t="s">
        <v>155</v>
      </c>
      <c r="CU2232" s="77" t="s">
        <v>466</v>
      </c>
      <c r="CV2232" s="77" t="s">
        <v>488</v>
      </c>
      <c r="CW2232" s="77">
        <v>2022</v>
      </c>
      <c r="CX2232" s="77">
        <v>0</v>
      </c>
      <c r="CY2232" s="77">
        <v>0</v>
      </c>
      <c r="CZ2232" s="77">
        <v>0</v>
      </c>
      <c r="DA2232" s="77">
        <v>0</v>
      </c>
      <c r="DB2232" s="77">
        <v>21083.842824224419</v>
      </c>
      <c r="DC2232" s="77">
        <v>409.22373582042479</v>
      </c>
      <c r="DD2232" s="77">
        <v>13469.08781237869</v>
      </c>
      <c r="DE2232" s="77">
        <v>7205.5312760252446</v>
      </c>
      <c r="DF2232" s="77">
        <v>1219.5839681183406</v>
      </c>
      <c r="DG2232" s="77">
        <v>1219.5839681183406</v>
      </c>
      <c r="DH2232" s="77">
        <v>1219.5839681183406</v>
      </c>
      <c r="DI2232" s="77">
        <v>0</v>
      </c>
      <c r="DJ2232" s="77">
        <v>3.004417443338111E-9</v>
      </c>
      <c r="DL2232" s="77">
        <v>0</v>
      </c>
      <c r="DM2232" s="77">
        <v>3.6641393474302532E-6</v>
      </c>
      <c r="DN2232" s="77">
        <v>3.6641393474302532E-6</v>
      </c>
      <c r="DO2232" s="77">
        <v>0</v>
      </c>
      <c r="DP2232" s="77">
        <v>3.6641393474302532E-6</v>
      </c>
      <c r="DQ2232" s="77">
        <v>3.6641393474302532E-6</v>
      </c>
      <c r="DR2232" s="77">
        <v>0</v>
      </c>
      <c r="DS2232" s="77">
        <v>3.6641393474302532E-6</v>
      </c>
      <c r="DT2232" s="77">
        <v>3.6641393474302532E-6</v>
      </c>
      <c r="DU2232" s="77">
        <v>0</v>
      </c>
      <c r="DV2232" s="77">
        <v>0</v>
      </c>
      <c r="DW2232" s="77">
        <v>0</v>
      </c>
      <c r="GE2232" s="77" t="s">
        <v>422</v>
      </c>
      <c r="GF2232" s="77" t="s">
        <v>155</v>
      </c>
      <c r="GG2232" s="77" t="s">
        <v>442</v>
      </c>
      <c r="GH2232" s="77" t="s">
        <v>481</v>
      </c>
      <c r="GI2232" s="77">
        <v>2023</v>
      </c>
      <c r="GJ2232" s="77" t="s">
        <v>305</v>
      </c>
      <c r="GK2232" s="77">
        <v>428.60232122023871</v>
      </c>
      <c r="GL2232" s="77">
        <v>692.62762499999997</v>
      </c>
      <c r="GM2232" s="77">
        <v>2023</v>
      </c>
      <c r="GN2232" s="77" t="s">
        <v>175</v>
      </c>
      <c r="GO2232" s="77">
        <v>0.13250000000000001</v>
      </c>
      <c r="GP2232" s="77">
        <v>3</v>
      </c>
      <c r="GQ2232" s="77">
        <v>0</v>
      </c>
      <c r="GR2232" s="77" t="s">
        <v>423</v>
      </c>
      <c r="GS2232" s="77">
        <v>0</v>
      </c>
      <c r="GT2232" s="77">
        <v>0</v>
      </c>
      <c r="GU2232" s="77">
        <v>0.1527377521613833</v>
      </c>
      <c r="GV2232" s="77">
        <v>65.463755114330411</v>
      </c>
      <c r="GW2232" s="77">
        <v>0.1527377521613833</v>
      </c>
      <c r="GX2232" s="77">
        <v>65.463755114330411</v>
      </c>
      <c r="GY2232" s="77">
        <v>0.1527377521613833</v>
      </c>
      <c r="GZ2232" s="77">
        <v>65.463755114330411</v>
      </c>
    </row>
    <row r="2233" spans="98:208" x14ac:dyDescent="0.25">
      <c r="CT2233" s="77" t="s">
        <v>155</v>
      </c>
      <c r="CU2233" s="77" t="s">
        <v>466</v>
      </c>
      <c r="CV2233" s="77" t="s">
        <v>488</v>
      </c>
      <c r="CW2233" s="77">
        <v>2023</v>
      </c>
      <c r="CX2233" s="77">
        <v>0</v>
      </c>
      <c r="CY2233" s="77">
        <v>0</v>
      </c>
      <c r="CZ2233" s="77">
        <v>0</v>
      </c>
      <c r="DA2233" s="77">
        <v>0</v>
      </c>
      <c r="DB2233" s="77">
        <v>21835.978114130401</v>
      </c>
      <c r="DC2233" s="77">
        <v>428.60232122030379</v>
      </c>
      <c r="DD2233" s="77">
        <v>13939.56097345755</v>
      </c>
      <c r="DE2233" s="77">
        <v>7467.8148194525475</v>
      </c>
      <c r="DF2233" s="77">
        <v>0</v>
      </c>
      <c r="DG2233" s="77">
        <v>1263.5534246225086</v>
      </c>
      <c r="DH2233" s="77">
        <v>1263.5534246225086</v>
      </c>
      <c r="DI2233" s="77">
        <v>1263.5534246225086</v>
      </c>
      <c r="DJ2233" s="77">
        <v>3.004417443338111E-9</v>
      </c>
      <c r="DL2233" s="77">
        <v>0</v>
      </c>
      <c r="DM2233" s="77">
        <v>0</v>
      </c>
      <c r="DN2233" s="77">
        <v>0</v>
      </c>
      <c r="DO2233" s="77">
        <v>0</v>
      </c>
      <c r="DP2233" s="77">
        <v>3.7962419495254719E-6</v>
      </c>
      <c r="DQ2233" s="77">
        <v>3.7962419495254719E-6</v>
      </c>
      <c r="DR2233" s="77">
        <v>0</v>
      </c>
      <c r="DS2233" s="77">
        <v>3.7962419495254719E-6</v>
      </c>
      <c r="DT2233" s="77">
        <v>3.7962419495254719E-6</v>
      </c>
      <c r="DU2233" s="77">
        <v>0</v>
      </c>
      <c r="DV2233" s="77">
        <v>3.7962419495254719E-6</v>
      </c>
      <c r="DW2233" s="77">
        <v>3.7962419495254719E-6</v>
      </c>
      <c r="GE2233" s="77" t="s">
        <v>425</v>
      </c>
      <c r="GF2233" s="77" t="s">
        <v>155</v>
      </c>
      <c r="GG2233" s="77" t="s">
        <v>442</v>
      </c>
      <c r="GH2233" s="77" t="s">
        <v>481</v>
      </c>
      <c r="GI2233" s="77">
        <v>2023</v>
      </c>
      <c r="GJ2233" s="77" t="s">
        <v>301</v>
      </c>
      <c r="GK2233" s="77">
        <v>13939.560973457479</v>
      </c>
      <c r="GL2233" s="77">
        <v>692.62762499999997</v>
      </c>
      <c r="GM2233" s="77">
        <v>2023</v>
      </c>
      <c r="GN2233" s="77" t="s">
        <v>175</v>
      </c>
      <c r="GO2233" s="77">
        <v>5.3000000000000005E-2</v>
      </c>
      <c r="GP2233" s="77">
        <v>3</v>
      </c>
      <c r="GQ2233" s="77">
        <v>0</v>
      </c>
      <c r="GR2233" s="77" t="s">
        <v>423</v>
      </c>
      <c r="GS2233" s="77">
        <v>0</v>
      </c>
      <c r="GT2233" s="77">
        <v>0</v>
      </c>
      <c r="GU2233" s="77">
        <v>5.5966209081309407E-2</v>
      </c>
      <c r="GV2233" s="77">
        <v>780.14438394218212</v>
      </c>
      <c r="GW2233" s="77">
        <v>5.5966209081309407E-2</v>
      </c>
      <c r="GX2233" s="77">
        <v>780.14438394218212</v>
      </c>
      <c r="GY2233" s="77">
        <v>5.5966209081309407E-2</v>
      </c>
      <c r="GZ2233" s="77">
        <v>780.14438394218212</v>
      </c>
    </row>
    <row r="2234" spans="98:208" x14ac:dyDescent="0.25">
      <c r="CT2234" s="77" t="s">
        <v>155</v>
      </c>
      <c r="CU2234" s="77" t="s">
        <v>466</v>
      </c>
      <c r="CV2234" s="77" t="s">
        <v>488</v>
      </c>
      <c r="CW2234" s="77">
        <v>2024</v>
      </c>
      <c r="CX2234" s="77">
        <v>0</v>
      </c>
      <c r="CY2234" s="77">
        <v>0</v>
      </c>
      <c r="CZ2234" s="77">
        <v>0</v>
      </c>
      <c r="DA2234" s="77">
        <v>0</v>
      </c>
      <c r="DB2234" s="77">
        <v>21835.978114130401</v>
      </c>
      <c r="DC2234" s="77">
        <v>428.60232122030379</v>
      </c>
      <c r="DD2234" s="77">
        <v>13939.56097345755</v>
      </c>
      <c r="DE2234" s="77">
        <v>7467.8148194525475</v>
      </c>
      <c r="DF2234" s="77">
        <v>0</v>
      </c>
      <c r="DG2234" s="77">
        <v>0</v>
      </c>
      <c r="DH2234" s="77">
        <v>1263.5534246225086</v>
      </c>
      <c r="DI2234" s="77">
        <v>1263.5534246225086</v>
      </c>
      <c r="DJ2234" s="77">
        <v>3.004417443338111E-9</v>
      </c>
      <c r="DL2234" s="77">
        <v>0</v>
      </c>
      <c r="DM2234" s="77">
        <v>0</v>
      </c>
      <c r="DN2234" s="77">
        <v>0</v>
      </c>
      <c r="DO2234" s="77">
        <v>0</v>
      </c>
      <c r="DP2234" s="77">
        <v>0</v>
      </c>
      <c r="DQ2234" s="77">
        <v>0</v>
      </c>
      <c r="DR2234" s="77">
        <v>0</v>
      </c>
      <c r="DS2234" s="77">
        <v>3.7962419495254719E-6</v>
      </c>
      <c r="DT2234" s="77">
        <v>3.7962419495254719E-6</v>
      </c>
      <c r="DU2234" s="77">
        <v>0</v>
      </c>
      <c r="DV2234" s="77">
        <v>3.7962419495254719E-6</v>
      </c>
      <c r="DW2234" s="77">
        <v>3.7962419495254719E-6</v>
      </c>
      <c r="GE2234" s="77" t="s">
        <v>427</v>
      </c>
      <c r="GF2234" s="77" t="s">
        <v>155</v>
      </c>
      <c r="GG2234" s="77" t="s">
        <v>442</v>
      </c>
      <c r="GH2234" s="77" t="s">
        <v>481</v>
      </c>
      <c r="GI2234" s="77">
        <v>2023</v>
      </c>
      <c r="GJ2234" s="77" t="s">
        <v>303</v>
      </c>
      <c r="GK2234" s="77">
        <v>7467.8148194525183</v>
      </c>
      <c r="GL2234" s="77">
        <v>692.62762499999997</v>
      </c>
      <c r="GM2234" s="77">
        <v>2023</v>
      </c>
      <c r="GN2234" s="77" t="s">
        <v>175</v>
      </c>
      <c r="GO2234" s="77">
        <v>5.3000000000000005E-2</v>
      </c>
      <c r="GP2234" s="77">
        <v>3</v>
      </c>
      <c r="GQ2234" s="77">
        <v>0</v>
      </c>
      <c r="GR2234" s="77" t="s">
        <v>423</v>
      </c>
      <c r="GS2234" s="77">
        <v>0</v>
      </c>
      <c r="GT2234" s="77">
        <v>0</v>
      </c>
      <c r="GU2234" s="77">
        <v>5.5966209081309407E-2</v>
      </c>
      <c r="GV2234" s="77">
        <v>417.9452855659805</v>
      </c>
      <c r="GW2234" s="77">
        <v>5.5966209081309407E-2</v>
      </c>
      <c r="GX2234" s="77">
        <v>417.9452855659805</v>
      </c>
      <c r="GY2234" s="77">
        <v>5.5966209081309407E-2</v>
      </c>
      <c r="GZ2234" s="77">
        <v>417.9452855659805</v>
      </c>
    </row>
    <row r="2235" spans="98:208" x14ac:dyDescent="0.25">
      <c r="CT2235" s="77" t="s">
        <v>155</v>
      </c>
      <c r="CU2235" s="77" t="s">
        <v>466</v>
      </c>
      <c r="CV2235" s="77" t="s">
        <v>488</v>
      </c>
      <c r="CW2235" s="77">
        <v>2025</v>
      </c>
      <c r="CX2235" s="77">
        <v>0</v>
      </c>
      <c r="CY2235" s="77">
        <v>0</v>
      </c>
      <c r="CZ2235" s="77">
        <v>0</v>
      </c>
      <c r="DA2235" s="77">
        <v>0</v>
      </c>
      <c r="DB2235" s="77">
        <v>21835.978114130401</v>
      </c>
      <c r="DC2235" s="77">
        <v>428.60232122030379</v>
      </c>
      <c r="DD2235" s="77">
        <v>13939.56097345755</v>
      </c>
      <c r="DE2235" s="77">
        <v>7467.8148194525475</v>
      </c>
      <c r="DF2235" s="77">
        <v>0</v>
      </c>
      <c r="DG2235" s="77">
        <v>0</v>
      </c>
      <c r="DH2235" s="77">
        <v>0</v>
      </c>
      <c r="DI2235" s="77">
        <v>1263.5534246225086</v>
      </c>
      <c r="DJ2235" s="77">
        <v>3.004417443338111E-9</v>
      </c>
      <c r="DL2235" s="77">
        <v>0</v>
      </c>
      <c r="DM2235" s="77">
        <v>0</v>
      </c>
      <c r="DN2235" s="77">
        <v>0</v>
      </c>
      <c r="DO2235" s="77">
        <v>0</v>
      </c>
      <c r="DP2235" s="77">
        <v>0</v>
      </c>
      <c r="DQ2235" s="77">
        <v>0</v>
      </c>
      <c r="DR2235" s="77">
        <v>0</v>
      </c>
      <c r="DS2235" s="77">
        <v>0</v>
      </c>
      <c r="DT2235" s="77">
        <v>0</v>
      </c>
      <c r="DU2235" s="77">
        <v>0</v>
      </c>
      <c r="DV2235" s="77">
        <v>3.7962419495254719E-6</v>
      </c>
      <c r="DW2235" s="77">
        <v>3.7962419495254719E-6</v>
      </c>
      <c r="GE2235" s="77" t="s">
        <v>422</v>
      </c>
      <c r="GF2235" s="77" t="s">
        <v>155</v>
      </c>
      <c r="GG2235" s="77" t="s">
        <v>442</v>
      </c>
      <c r="GH2235" s="77" t="s">
        <v>481</v>
      </c>
      <c r="GI2235" s="77">
        <v>2024</v>
      </c>
      <c r="GJ2235" s="77" t="s">
        <v>305</v>
      </c>
      <c r="GK2235" s="77">
        <v>428.60232122023871</v>
      </c>
      <c r="GL2235" s="77">
        <v>692.62762499999997</v>
      </c>
      <c r="GM2235" s="77">
        <v>2024</v>
      </c>
      <c r="GN2235" s="77" t="s">
        <v>175</v>
      </c>
      <c r="GO2235" s="77">
        <v>0.13250000000000001</v>
      </c>
      <c r="GP2235" s="77">
        <v>3</v>
      </c>
      <c r="GQ2235" s="77">
        <v>0</v>
      </c>
      <c r="GR2235" s="77" t="s">
        <v>423</v>
      </c>
      <c r="GS2235" s="77">
        <v>0</v>
      </c>
      <c r="GT2235" s="77">
        <v>0</v>
      </c>
      <c r="GU2235" s="77">
        <v>0</v>
      </c>
      <c r="GV2235" s="77">
        <v>0</v>
      </c>
      <c r="GW2235" s="77">
        <v>0.1527377521613833</v>
      </c>
      <c r="GX2235" s="77">
        <v>65.463755114330411</v>
      </c>
      <c r="GY2235" s="77">
        <v>0.1527377521613833</v>
      </c>
      <c r="GZ2235" s="77">
        <v>65.463755114330411</v>
      </c>
    </row>
    <row r="2236" spans="98:208" x14ac:dyDescent="0.25">
      <c r="CT2236" s="77" t="s">
        <v>155</v>
      </c>
      <c r="CU2236" s="77" t="s">
        <v>468</v>
      </c>
      <c r="CV2236" s="77" t="s">
        <v>300</v>
      </c>
      <c r="CW2236" s="77">
        <v>2020</v>
      </c>
      <c r="CX2236" s="77">
        <v>0</v>
      </c>
      <c r="CY2236" s="77">
        <v>0</v>
      </c>
      <c r="CZ2236" s="77">
        <v>0</v>
      </c>
      <c r="DA2236" s="77">
        <v>0</v>
      </c>
      <c r="DB2236" s="77">
        <v>14146.13064133771</v>
      </c>
      <c r="DC2236" s="77">
        <v>222.22942162791179</v>
      </c>
      <c r="DD2236" s="77">
        <v>8585.7228092510923</v>
      </c>
      <c r="DE2236" s="77">
        <v>5338.1784104587032</v>
      </c>
      <c r="DF2236" s="77">
        <v>813.21078921334902</v>
      </c>
      <c r="DG2236" s="77">
        <v>0</v>
      </c>
      <c r="DH2236" s="77">
        <v>0</v>
      </c>
      <c r="DI2236" s="77">
        <v>0</v>
      </c>
      <c r="DJ2236" s="77">
        <v>9.6341275144997984E-7</v>
      </c>
      <c r="DL2236" s="77">
        <v>0</v>
      </c>
      <c r="DM2236" s="77">
        <v>7.8345764394484221E-4</v>
      </c>
      <c r="DN2236" s="77">
        <v>7.8345764394484221E-4</v>
      </c>
      <c r="DO2236" s="77">
        <v>0</v>
      </c>
      <c r="DP2236" s="77">
        <v>0</v>
      </c>
      <c r="DQ2236" s="77">
        <v>0</v>
      </c>
      <c r="DR2236" s="77">
        <v>0</v>
      </c>
      <c r="DS2236" s="77">
        <v>0</v>
      </c>
      <c r="DT2236" s="77">
        <v>0</v>
      </c>
      <c r="DU2236" s="77">
        <v>0</v>
      </c>
      <c r="DV2236" s="77">
        <v>0</v>
      </c>
      <c r="DW2236" s="77">
        <v>0</v>
      </c>
      <c r="GE2236" s="77" t="s">
        <v>425</v>
      </c>
      <c r="GF2236" s="77" t="s">
        <v>155</v>
      </c>
      <c r="GG2236" s="77" t="s">
        <v>442</v>
      </c>
      <c r="GH2236" s="77" t="s">
        <v>481</v>
      </c>
      <c r="GI2236" s="77">
        <v>2024</v>
      </c>
      <c r="GJ2236" s="77" t="s">
        <v>301</v>
      </c>
      <c r="GK2236" s="77">
        <v>13939.560973457479</v>
      </c>
      <c r="GL2236" s="77">
        <v>692.62762499999997</v>
      </c>
      <c r="GM2236" s="77">
        <v>2024</v>
      </c>
      <c r="GN2236" s="77" t="s">
        <v>175</v>
      </c>
      <c r="GO2236" s="77">
        <v>5.3000000000000005E-2</v>
      </c>
      <c r="GP2236" s="77">
        <v>3</v>
      </c>
      <c r="GQ2236" s="77">
        <v>0</v>
      </c>
      <c r="GR2236" s="77" t="s">
        <v>423</v>
      </c>
      <c r="GS2236" s="77">
        <v>0</v>
      </c>
      <c r="GT2236" s="77">
        <v>0</v>
      </c>
      <c r="GU2236" s="77">
        <v>0</v>
      </c>
      <c r="GV2236" s="77">
        <v>0</v>
      </c>
      <c r="GW2236" s="77">
        <v>5.5966209081309407E-2</v>
      </c>
      <c r="GX2236" s="77">
        <v>780.14438394218212</v>
      </c>
      <c r="GY2236" s="77">
        <v>5.5966209081309407E-2</v>
      </c>
      <c r="GZ2236" s="77">
        <v>780.14438394218212</v>
      </c>
    </row>
    <row r="2237" spans="98:208" x14ac:dyDescent="0.25">
      <c r="CT2237" s="77" t="s">
        <v>155</v>
      </c>
      <c r="CU2237" s="77" t="s">
        <v>468</v>
      </c>
      <c r="CV2237" s="77" t="s">
        <v>300</v>
      </c>
      <c r="CW2237" s="77">
        <v>2021</v>
      </c>
      <c r="CX2237" s="77">
        <v>0</v>
      </c>
      <c r="CY2237" s="77">
        <v>0</v>
      </c>
      <c r="CZ2237" s="77">
        <v>0</v>
      </c>
      <c r="DA2237" s="77">
        <v>0</v>
      </c>
      <c r="DB2237" s="77">
        <v>14146.13064133771</v>
      </c>
      <c r="DC2237" s="77">
        <v>222.22942162791179</v>
      </c>
      <c r="DD2237" s="77">
        <v>8585.7228092510923</v>
      </c>
      <c r="DE2237" s="77">
        <v>5338.1784104587032</v>
      </c>
      <c r="DF2237" s="77">
        <v>813.21078921334902</v>
      </c>
      <c r="DG2237" s="77">
        <v>813.21078921334902</v>
      </c>
      <c r="DH2237" s="77">
        <v>0</v>
      </c>
      <c r="DI2237" s="77">
        <v>0</v>
      </c>
      <c r="DJ2237" s="77">
        <v>9.6341275144997984E-7</v>
      </c>
      <c r="DL2237" s="77">
        <v>0</v>
      </c>
      <c r="DM2237" s="77">
        <v>7.8345764394484221E-4</v>
      </c>
      <c r="DN2237" s="77">
        <v>7.8345764394484221E-4</v>
      </c>
      <c r="DO2237" s="77">
        <v>0</v>
      </c>
      <c r="DP2237" s="77">
        <v>7.8345764394484221E-4</v>
      </c>
      <c r="DQ2237" s="77">
        <v>7.8345764394484221E-4</v>
      </c>
      <c r="DR2237" s="77">
        <v>0</v>
      </c>
      <c r="DS2237" s="77">
        <v>0</v>
      </c>
      <c r="DT2237" s="77">
        <v>0</v>
      </c>
      <c r="DU2237" s="77">
        <v>0</v>
      </c>
      <c r="DV2237" s="77">
        <v>0</v>
      </c>
      <c r="DW2237" s="77">
        <v>0</v>
      </c>
      <c r="GE2237" s="77" t="s">
        <v>427</v>
      </c>
      <c r="GF2237" s="77" t="s">
        <v>155</v>
      </c>
      <c r="GG2237" s="77" t="s">
        <v>442</v>
      </c>
      <c r="GH2237" s="77" t="s">
        <v>481</v>
      </c>
      <c r="GI2237" s="77">
        <v>2024</v>
      </c>
      <c r="GJ2237" s="77" t="s">
        <v>303</v>
      </c>
      <c r="GK2237" s="77">
        <v>7467.8148194525183</v>
      </c>
      <c r="GL2237" s="77">
        <v>692.62762499999997</v>
      </c>
      <c r="GM2237" s="77">
        <v>2024</v>
      </c>
      <c r="GN2237" s="77" t="s">
        <v>175</v>
      </c>
      <c r="GO2237" s="77">
        <v>5.3000000000000005E-2</v>
      </c>
      <c r="GP2237" s="77">
        <v>3</v>
      </c>
      <c r="GQ2237" s="77">
        <v>0</v>
      </c>
      <c r="GR2237" s="77" t="s">
        <v>423</v>
      </c>
      <c r="GS2237" s="77">
        <v>0</v>
      </c>
      <c r="GT2237" s="77">
        <v>0</v>
      </c>
      <c r="GU2237" s="77">
        <v>0</v>
      </c>
      <c r="GV2237" s="77">
        <v>0</v>
      </c>
      <c r="GW2237" s="77">
        <v>5.5966209081309407E-2</v>
      </c>
      <c r="GX2237" s="77">
        <v>417.9452855659805</v>
      </c>
      <c r="GY2237" s="77">
        <v>5.5966209081309407E-2</v>
      </c>
      <c r="GZ2237" s="77">
        <v>417.9452855659805</v>
      </c>
    </row>
    <row r="2238" spans="98:208" x14ac:dyDescent="0.25">
      <c r="CT2238" s="77" t="s">
        <v>155</v>
      </c>
      <c r="CU2238" s="77" t="s">
        <v>468</v>
      </c>
      <c r="CV2238" s="77" t="s">
        <v>300</v>
      </c>
      <c r="CW2238" s="77">
        <v>2022</v>
      </c>
      <c r="CX2238" s="77">
        <v>0</v>
      </c>
      <c r="CY2238" s="77">
        <v>0</v>
      </c>
      <c r="CZ2238" s="77">
        <v>0</v>
      </c>
      <c r="DA2238" s="77">
        <v>0</v>
      </c>
      <c r="DB2238" s="77">
        <v>14146.13064133771</v>
      </c>
      <c r="DC2238" s="77">
        <v>222.22942162791179</v>
      </c>
      <c r="DD2238" s="77">
        <v>8585.7228092510923</v>
      </c>
      <c r="DE2238" s="77">
        <v>5338.1784104587032</v>
      </c>
      <c r="DF2238" s="77">
        <v>813.21078921334902</v>
      </c>
      <c r="DG2238" s="77">
        <v>813.21078921334902</v>
      </c>
      <c r="DH2238" s="77">
        <v>813.21078921334902</v>
      </c>
      <c r="DI2238" s="77">
        <v>0</v>
      </c>
      <c r="DJ2238" s="77">
        <v>9.6341275144997984E-7</v>
      </c>
      <c r="DL2238" s="77">
        <v>0</v>
      </c>
      <c r="DM2238" s="77">
        <v>7.8345764394484221E-4</v>
      </c>
      <c r="DN2238" s="77">
        <v>7.8345764394484221E-4</v>
      </c>
      <c r="DO2238" s="77">
        <v>0</v>
      </c>
      <c r="DP2238" s="77">
        <v>7.8345764394484221E-4</v>
      </c>
      <c r="DQ2238" s="77">
        <v>7.8345764394484221E-4</v>
      </c>
      <c r="DR2238" s="77">
        <v>0</v>
      </c>
      <c r="DS2238" s="77">
        <v>7.8345764394484221E-4</v>
      </c>
      <c r="DT2238" s="77">
        <v>7.8345764394484221E-4</v>
      </c>
      <c r="DU2238" s="77">
        <v>0</v>
      </c>
      <c r="DV2238" s="77">
        <v>0</v>
      </c>
      <c r="DW2238" s="77">
        <v>0</v>
      </c>
      <c r="GE2238" s="77" t="s">
        <v>422</v>
      </c>
      <c r="GF2238" s="77" t="s">
        <v>155</v>
      </c>
      <c r="GG2238" s="77" t="s">
        <v>442</v>
      </c>
      <c r="GH2238" s="77" t="s">
        <v>481</v>
      </c>
      <c r="GI2238" s="77">
        <v>2025</v>
      </c>
      <c r="GJ2238" s="77" t="s">
        <v>305</v>
      </c>
      <c r="GK2238" s="77">
        <v>428.60232122023871</v>
      </c>
      <c r="GL2238" s="77">
        <v>692.62762499999997</v>
      </c>
      <c r="GM2238" s="77">
        <v>2025</v>
      </c>
      <c r="GN2238" s="77" t="s">
        <v>175</v>
      </c>
      <c r="GO2238" s="77">
        <v>0.13250000000000001</v>
      </c>
      <c r="GP2238" s="77">
        <v>3</v>
      </c>
      <c r="GQ2238" s="77">
        <v>0</v>
      </c>
      <c r="GR2238" s="77" t="s">
        <v>423</v>
      </c>
      <c r="GS2238" s="77">
        <v>0</v>
      </c>
      <c r="GT2238" s="77">
        <v>0</v>
      </c>
      <c r="GU2238" s="77">
        <v>0</v>
      </c>
      <c r="GV2238" s="77">
        <v>0</v>
      </c>
      <c r="GW2238" s="77">
        <v>0</v>
      </c>
      <c r="GX2238" s="77">
        <v>0</v>
      </c>
      <c r="GY2238" s="77">
        <v>0.1527377521613833</v>
      </c>
      <c r="GZ2238" s="77">
        <v>65.463755114330411</v>
      </c>
    </row>
    <row r="2239" spans="98:208" x14ac:dyDescent="0.25">
      <c r="CT2239" s="77" t="s">
        <v>155</v>
      </c>
      <c r="CU2239" s="77" t="s">
        <v>468</v>
      </c>
      <c r="CV2239" s="77" t="s">
        <v>300</v>
      </c>
      <c r="CW2239" s="77">
        <v>2023</v>
      </c>
      <c r="CX2239" s="77">
        <v>0</v>
      </c>
      <c r="CY2239" s="77">
        <v>0</v>
      </c>
      <c r="CZ2239" s="77">
        <v>0</v>
      </c>
      <c r="DA2239" s="77">
        <v>0</v>
      </c>
      <c r="DB2239" s="77">
        <v>14664.637556442</v>
      </c>
      <c r="DC2239" s="77">
        <v>233.23007680802431</v>
      </c>
      <c r="DD2239" s="77">
        <v>8896.5159934318544</v>
      </c>
      <c r="DE2239" s="77">
        <v>5534.8914862021229</v>
      </c>
      <c r="DF2239" s="77">
        <v>0</v>
      </c>
      <c r="DG2239" s="77">
        <v>843.29420601085189</v>
      </c>
      <c r="DH2239" s="77">
        <v>843.29420601085189</v>
      </c>
      <c r="DI2239" s="77">
        <v>843.29420601085189</v>
      </c>
      <c r="DJ2239" s="77">
        <v>9.6341275144997984E-7</v>
      </c>
      <c r="DL2239" s="77">
        <v>0</v>
      </c>
      <c r="DM2239" s="77">
        <v>0</v>
      </c>
      <c r="DN2239" s="77">
        <v>0</v>
      </c>
      <c r="DO2239" s="77">
        <v>0</v>
      </c>
      <c r="DP2239" s="77">
        <v>8.1244039129474096E-4</v>
      </c>
      <c r="DQ2239" s="77">
        <v>8.1244039129474096E-4</v>
      </c>
      <c r="DR2239" s="77">
        <v>0</v>
      </c>
      <c r="DS2239" s="77">
        <v>8.1244039129474096E-4</v>
      </c>
      <c r="DT2239" s="77">
        <v>8.1244039129474096E-4</v>
      </c>
      <c r="DU2239" s="77">
        <v>0</v>
      </c>
      <c r="DV2239" s="77">
        <v>8.1244039129474096E-4</v>
      </c>
      <c r="DW2239" s="77">
        <v>8.1244039129474096E-4</v>
      </c>
      <c r="GE2239" s="77" t="s">
        <v>425</v>
      </c>
      <c r="GF2239" s="77" t="s">
        <v>155</v>
      </c>
      <c r="GG2239" s="77" t="s">
        <v>442</v>
      </c>
      <c r="GH2239" s="77" t="s">
        <v>481</v>
      </c>
      <c r="GI2239" s="77">
        <v>2025</v>
      </c>
      <c r="GJ2239" s="77" t="s">
        <v>301</v>
      </c>
      <c r="GK2239" s="77">
        <v>13939.560973457479</v>
      </c>
      <c r="GL2239" s="77">
        <v>692.62762499999997</v>
      </c>
      <c r="GM2239" s="77">
        <v>2025</v>
      </c>
      <c r="GN2239" s="77" t="s">
        <v>175</v>
      </c>
      <c r="GO2239" s="77">
        <v>5.3000000000000005E-2</v>
      </c>
      <c r="GP2239" s="77">
        <v>3</v>
      </c>
      <c r="GQ2239" s="77">
        <v>0</v>
      </c>
      <c r="GR2239" s="77" t="s">
        <v>423</v>
      </c>
      <c r="GS2239" s="77">
        <v>0</v>
      </c>
      <c r="GT2239" s="77">
        <v>0</v>
      </c>
      <c r="GU2239" s="77">
        <v>0</v>
      </c>
      <c r="GV2239" s="77">
        <v>0</v>
      </c>
      <c r="GW2239" s="77">
        <v>0</v>
      </c>
      <c r="GX2239" s="77">
        <v>0</v>
      </c>
      <c r="GY2239" s="77">
        <v>5.5966209081309407E-2</v>
      </c>
      <c r="GZ2239" s="77">
        <v>780.14438394218212</v>
      </c>
    </row>
    <row r="2240" spans="98:208" x14ac:dyDescent="0.25">
      <c r="CT2240" s="77" t="s">
        <v>155</v>
      </c>
      <c r="CU2240" s="77" t="s">
        <v>468</v>
      </c>
      <c r="CV2240" s="77" t="s">
        <v>300</v>
      </c>
      <c r="CW2240" s="77">
        <v>2024</v>
      </c>
      <c r="CX2240" s="77">
        <v>0</v>
      </c>
      <c r="CY2240" s="77">
        <v>0</v>
      </c>
      <c r="CZ2240" s="77">
        <v>0</v>
      </c>
      <c r="DA2240" s="77">
        <v>0</v>
      </c>
      <c r="DB2240" s="77">
        <v>14664.637556442</v>
      </c>
      <c r="DC2240" s="77">
        <v>233.23007680802431</v>
      </c>
      <c r="DD2240" s="77">
        <v>8896.5159934318544</v>
      </c>
      <c r="DE2240" s="77">
        <v>5534.8914862021229</v>
      </c>
      <c r="DF2240" s="77">
        <v>0</v>
      </c>
      <c r="DG2240" s="77">
        <v>0</v>
      </c>
      <c r="DH2240" s="77">
        <v>843.29420601085189</v>
      </c>
      <c r="DI2240" s="77">
        <v>843.29420601085189</v>
      </c>
      <c r="DJ2240" s="77">
        <v>9.6341275144997984E-7</v>
      </c>
      <c r="DL2240" s="77">
        <v>0</v>
      </c>
      <c r="DM2240" s="77">
        <v>0</v>
      </c>
      <c r="DN2240" s="77">
        <v>0</v>
      </c>
      <c r="DO2240" s="77">
        <v>0</v>
      </c>
      <c r="DP2240" s="77">
        <v>0</v>
      </c>
      <c r="DQ2240" s="77">
        <v>0</v>
      </c>
      <c r="DR2240" s="77">
        <v>0</v>
      </c>
      <c r="DS2240" s="77">
        <v>8.1244039129474096E-4</v>
      </c>
      <c r="DT2240" s="77">
        <v>8.1244039129474096E-4</v>
      </c>
      <c r="DU2240" s="77">
        <v>0</v>
      </c>
      <c r="DV2240" s="77">
        <v>8.1244039129474096E-4</v>
      </c>
      <c r="DW2240" s="77">
        <v>8.1244039129474096E-4</v>
      </c>
      <c r="GE2240" s="77" t="s">
        <v>427</v>
      </c>
      <c r="GF2240" s="77" t="s">
        <v>155</v>
      </c>
      <c r="GG2240" s="77" t="s">
        <v>442</v>
      </c>
      <c r="GH2240" s="77" t="s">
        <v>481</v>
      </c>
      <c r="GI2240" s="77">
        <v>2025</v>
      </c>
      <c r="GJ2240" s="77" t="s">
        <v>303</v>
      </c>
      <c r="GK2240" s="77">
        <v>7467.8148194525183</v>
      </c>
      <c r="GL2240" s="77">
        <v>692.62762499999997</v>
      </c>
      <c r="GM2240" s="77">
        <v>2025</v>
      </c>
      <c r="GN2240" s="77" t="s">
        <v>175</v>
      </c>
      <c r="GO2240" s="77">
        <v>5.3000000000000005E-2</v>
      </c>
      <c r="GP2240" s="77">
        <v>3</v>
      </c>
      <c r="GQ2240" s="77">
        <v>0</v>
      </c>
      <c r="GR2240" s="77" t="s">
        <v>423</v>
      </c>
      <c r="GS2240" s="77">
        <v>0</v>
      </c>
      <c r="GT2240" s="77">
        <v>0</v>
      </c>
      <c r="GU2240" s="77">
        <v>0</v>
      </c>
      <c r="GV2240" s="77">
        <v>0</v>
      </c>
      <c r="GW2240" s="77">
        <v>0</v>
      </c>
      <c r="GX2240" s="77">
        <v>0</v>
      </c>
      <c r="GY2240" s="77">
        <v>5.5966209081309407E-2</v>
      </c>
      <c r="GZ2240" s="77">
        <v>417.9452855659805</v>
      </c>
    </row>
    <row r="2241" spans="98:208" x14ac:dyDescent="0.25">
      <c r="CT2241" s="77" t="s">
        <v>155</v>
      </c>
      <c r="CU2241" s="77" t="s">
        <v>468</v>
      </c>
      <c r="CV2241" s="77" t="s">
        <v>300</v>
      </c>
      <c r="CW2241" s="77">
        <v>2025</v>
      </c>
      <c r="CX2241" s="77">
        <v>0</v>
      </c>
      <c r="CY2241" s="77">
        <v>0</v>
      </c>
      <c r="CZ2241" s="77">
        <v>0</v>
      </c>
      <c r="DA2241" s="77">
        <v>0</v>
      </c>
      <c r="DB2241" s="77">
        <v>14664.637556442</v>
      </c>
      <c r="DC2241" s="77">
        <v>233.23007680802431</v>
      </c>
      <c r="DD2241" s="77">
        <v>8896.5159934318544</v>
      </c>
      <c r="DE2241" s="77">
        <v>5534.8914862021229</v>
      </c>
      <c r="DF2241" s="77">
        <v>0</v>
      </c>
      <c r="DG2241" s="77">
        <v>0</v>
      </c>
      <c r="DH2241" s="77">
        <v>0</v>
      </c>
      <c r="DI2241" s="77">
        <v>843.29420601085189</v>
      </c>
      <c r="DJ2241" s="77">
        <v>9.6341275144997984E-7</v>
      </c>
      <c r="DL2241" s="77">
        <v>0</v>
      </c>
      <c r="DM2241" s="77">
        <v>0</v>
      </c>
      <c r="DN2241" s="77">
        <v>0</v>
      </c>
      <c r="DO2241" s="77">
        <v>0</v>
      </c>
      <c r="DP2241" s="77">
        <v>0</v>
      </c>
      <c r="DQ2241" s="77">
        <v>0</v>
      </c>
      <c r="DR2241" s="77">
        <v>0</v>
      </c>
      <c r="DS2241" s="77">
        <v>0</v>
      </c>
      <c r="DT2241" s="77">
        <v>0</v>
      </c>
      <c r="DU2241" s="77">
        <v>0</v>
      </c>
      <c r="DV2241" s="77">
        <v>8.1244039129474096E-4</v>
      </c>
      <c r="DW2241" s="77">
        <v>8.1244039129474096E-4</v>
      </c>
      <c r="GE2241" s="77" t="s">
        <v>422</v>
      </c>
      <c r="GF2241" s="77" t="s">
        <v>155</v>
      </c>
      <c r="GG2241" s="77" t="s">
        <v>442</v>
      </c>
      <c r="GH2241" s="77" t="s">
        <v>488</v>
      </c>
      <c r="GI2241" s="77">
        <v>2021</v>
      </c>
      <c r="GJ2241" s="77" t="s">
        <v>305</v>
      </c>
      <c r="GK2241" s="77">
        <v>409.22373582043929</v>
      </c>
      <c r="GL2241" s="77">
        <v>692.62762499999997</v>
      </c>
      <c r="GM2241" s="77">
        <v>2021</v>
      </c>
      <c r="GN2241" s="77" t="s">
        <v>175</v>
      </c>
      <c r="GO2241" s="77">
        <v>0.13250000000000001</v>
      </c>
      <c r="GP2241" s="77">
        <v>3</v>
      </c>
      <c r="GQ2241" s="77">
        <v>0</v>
      </c>
      <c r="GR2241" s="77" t="s">
        <v>423</v>
      </c>
      <c r="GS2241" s="77">
        <v>0.1527377521613833</v>
      </c>
      <c r="GT2241" s="77">
        <v>62.503913540297653</v>
      </c>
      <c r="GU2241" s="77">
        <v>0.1527377521613833</v>
      </c>
      <c r="GV2241" s="77">
        <v>62.503913540297653</v>
      </c>
      <c r="GW2241" s="77">
        <v>0</v>
      </c>
      <c r="GX2241" s="77">
        <v>0</v>
      </c>
      <c r="GY2241" s="77">
        <v>0</v>
      </c>
      <c r="GZ2241" s="77">
        <v>0</v>
      </c>
    </row>
    <row r="2242" spans="98:208" x14ac:dyDescent="0.25">
      <c r="CT2242" s="77" t="s">
        <v>155</v>
      </c>
      <c r="CU2242" s="77" t="s">
        <v>468</v>
      </c>
      <c r="CV2242" s="77" t="s">
        <v>432</v>
      </c>
      <c r="CW2242" s="77">
        <v>2020</v>
      </c>
      <c r="CX2242" s="77">
        <v>0</v>
      </c>
      <c r="CY2242" s="77">
        <v>0</v>
      </c>
      <c r="CZ2242" s="77">
        <v>0</v>
      </c>
      <c r="DA2242" s="77">
        <v>0</v>
      </c>
      <c r="DB2242" s="77">
        <v>8807.9522308771429</v>
      </c>
      <c r="DC2242" s="77">
        <v>222.22942162786501</v>
      </c>
      <c r="DD2242" s="77">
        <v>8585.7228092492787</v>
      </c>
      <c r="DE2242" s="77">
        <v>0</v>
      </c>
      <c r="DF2242" s="77">
        <v>514.45318018017667</v>
      </c>
      <c r="DG2242" s="77">
        <v>0</v>
      </c>
      <c r="DH2242" s="77">
        <v>0</v>
      </c>
      <c r="DI2242" s="77">
        <v>0</v>
      </c>
      <c r="DJ2242" s="77">
        <v>1.2499502933104349E-6</v>
      </c>
      <c r="DL2242" s="77">
        <v>0</v>
      </c>
      <c r="DM2242" s="77">
        <v>6.4304090346069785E-4</v>
      </c>
      <c r="DN2242" s="77">
        <v>6.4304090346069785E-4</v>
      </c>
      <c r="DO2242" s="77">
        <v>0</v>
      </c>
      <c r="DP2242" s="77">
        <v>0</v>
      </c>
      <c r="DQ2242" s="77">
        <v>0</v>
      </c>
      <c r="DR2242" s="77">
        <v>0</v>
      </c>
      <c r="DS2242" s="77">
        <v>0</v>
      </c>
      <c r="DT2242" s="77">
        <v>0</v>
      </c>
      <c r="DU2242" s="77">
        <v>0</v>
      </c>
      <c r="DV2242" s="77">
        <v>0</v>
      </c>
      <c r="DW2242" s="77">
        <v>0</v>
      </c>
      <c r="GE2242" s="77" t="s">
        <v>425</v>
      </c>
      <c r="GF2242" s="77" t="s">
        <v>155</v>
      </c>
      <c r="GG2242" s="77" t="s">
        <v>442</v>
      </c>
      <c r="GH2242" s="77" t="s">
        <v>488</v>
      </c>
      <c r="GI2242" s="77">
        <v>2021</v>
      </c>
      <c r="GJ2242" s="77" t="s">
        <v>301</v>
      </c>
      <c r="GK2242" s="77">
        <v>13469.087812378741</v>
      </c>
      <c r="GL2242" s="77">
        <v>692.62762499999997</v>
      </c>
      <c r="GM2242" s="77">
        <v>2021</v>
      </c>
      <c r="GN2242" s="77" t="s">
        <v>175</v>
      </c>
      <c r="GO2242" s="77">
        <v>5.3000000000000005E-2</v>
      </c>
      <c r="GP2242" s="77">
        <v>3</v>
      </c>
      <c r="GQ2242" s="77">
        <v>0</v>
      </c>
      <c r="GR2242" s="77" t="s">
        <v>423</v>
      </c>
      <c r="GS2242" s="77">
        <v>5.5966209081309407E-2</v>
      </c>
      <c r="GT2242" s="77">
        <v>753.81378464210491</v>
      </c>
      <c r="GU2242" s="77">
        <v>5.5966209081309407E-2</v>
      </c>
      <c r="GV2242" s="77">
        <v>753.81378464210491</v>
      </c>
      <c r="GW2242" s="77">
        <v>0</v>
      </c>
      <c r="GX2242" s="77">
        <v>0</v>
      </c>
      <c r="GY2242" s="77">
        <v>0</v>
      </c>
      <c r="GZ2242" s="77">
        <v>0</v>
      </c>
    </row>
    <row r="2243" spans="98:208" x14ac:dyDescent="0.25">
      <c r="CT2243" s="77" t="s">
        <v>155</v>
      </c>
      <c r="CU2243" s="77" t="s">
        <v>468</v>
      </c>
      <c r="CV2243" s="77" t="s">
        <v>432</v>
      </c>
      <c r="CW2243" s="77">
        <v>2021</v>
      </c>
      <c r="CX2243" s="77">
        <v>0</v>
      </c>
      <c r="CY2243" s="77">
        <v>0</v>
      </c>
      <c r="CZ2243" s="77">
        <v>0</v>
      </c>
      <c r="DA2243" s="77">
        <v>0</v>
      </c>
      <c r="DB2243" s="77">
        <v>8807.9522308771429</v>
      </c>
      <c r="DC2243" s="77">
        <v>222.22942162786501</v>
      </c>
      <c r="DD2243" s="77">
        <v>8585.7228092492787</v>
      </c>
      <c r="DE2243" s="77">
        <v>0</v>
      </c>
      <c r="DF2243" s="77">
        <v>514.45318018017667</v>
      </c>
      <c r="DG2243" s="77">
        <v>514.45318018017667</v>
      </c>
      <c r="DH2243" s="77">
        <v>0</v>
      </c>
      <c r="DI2243" s="77">
        <v>0</v>
      </c>
      <c r="DJ2243" s="77">
        <v>1.2499502933104349E-6</v>
      </c>
      <c r="DL2243" s="77">
        <v>0</v>
      </c>
      <c r="DM2243" s="77">
        <v>6.4304090346069785E-4</v>
      </c>
      <c r="DN2243" s="77">
        <v>6.4304090346069785E-4</v>
      </c>
      <c r="DO2243" s="77">
        <v>0</v>
      </c>
      <c r="DP2243" s="77">
        <v>6.4304090346069785E-4</v>
      </c>
      <c r="DQ2243" s="77">
        <v>6.4304090346069785E-4</v>
      </c>
      <c r="DR2243" s="77">
        <v>0</v>
      </c>
      <c r="DS2243" s="77">
        <v>0</v>
      </c>
      <c r="DT2243" s="77">
        <v>0</v>
      </c>
      <c r="DU2243" s="77">
        <v>0</v>
      </c>
      <c r="DV2243" s="77">
        <v>0</v>
      </c>
      <c r="DW2243" s="77">
        <v>0</v>
      </c>
      <c r="GE2243" s="77" t="s">
        <v>427</v>
      </c>
      <c r="GF2243" s="77" t="s">
        <v>155</v>
      </c>
      <c r="GG2243" s="77" t="s">
        <v>442</v>
      </c>
      <c r="GH2243" s="77" t="s">
        <v>488</v>
      </c>
      <c r="GI2243" s="77">
        <v>2021</v>
      </c>
      <c r="GJ2243" s="77" t="s">
        <v>303</v>
      </c>
      <c r="GK2243" s="77">
        <v>7205.5312760252828</v>
      </c>
      <c r="GL2243" s="77">
        <v>692.62762499999997</v>
      </c>
      <c r="GM2243" s="77">
        <v>2021</v>
      </c>
      <c r="GN2243" s="77" t="s">
        <v>175</v>
      </c>
      <c r="GO2243" s="77">
        <v>5.3000000000000005E-2</v>
      </c>
      <c r="GP2243" s="77">
        <v>3</v>
      </c>
      <c r="GQ2243" s="77">
        <v>0</v>
      </c>
      <c r="GR2243" s="77" t="s">
        <v>423</v>
      </c>
      <c r="GS2243" s="77">
        <v>5.5966209081309407E-2</v>
      </c>
      <c r="GT2243" s="77">
        <v>403.26626993594516</v>
      </c>
      <c r="GU2243" s="77">
        <v>5.5966209081309407E-2</v>
      </c>
      <c r="GV2243" s="77">
        <v>403.26626993594516</v>
      </c>
      <c r="GW2243" s="77">
        <v>0</v>
      </c>
      <c r="GX2243" s="77">
        <v>0</v>
      </c>
      <c r="GY2243" s="77">
        <v>0</v>
      </c>
      <c r="GZ2243" s="77">
        <v>0</v>
      </c>
    </row>
    <row r="2244" spans="98:208" x14ac:dyDescent="0.25">
      <c r="CT2244" s="77" t="s">
        <v>155</v>
      </c>
      <c r="CU2244" s="77" t="s">
        <v>468</v>
      </c>
      <c r="CV2244" s="77" t="s">
        <v>432</v>
      </c>
      <c r="CW2244" s="77">
        <v>2022</v>
      </c>
      <c r="CX2244" s="77">
        <v>0</v>
      </c>
      <c r="CY2244" s="77">
        <v>0</v>
      </c>
      <c r="CZ2244" s="77">
        <v>0</v>
      </c>
      <c r="DA2244" s="77">
        <v>0</v>
      </c>
      <c r="DB2244" s="77">
        <v>8807.9522308771429</v>
      </c>
      <c r="DC2244" s="77">
        <v>222.22942162786501</v>
      </c>
      <c r="DD2244" s="77">
        <v>8585.7228092492787</v>
      </c>
      <c r="DE2244" s="77">
        <v>0</v>
      </c>
      <c r="DF2244" s="77">
        <v>514.45318018017667</v>
      </c>
      <c r="DG2244" s="77">
        <v>514.45318018017667</v>
      </c>
      <c r="DH2244" s="77">
        <v>514.45318018017667</v>
      </c>
      <c r="DI2244" s="77">
        <v>0</v>
      </c>
      <c r="DJ2244" s="77">
        <v>1.2499502933104349E-6</v>
      </c>
      <c r="DL2244" s="77">
        <v>0</v>
      </c>
      <c r="DM2244" s="77">
        <v>6.4304090346069785E-4</v>
      </c>
      <c r="DN2244" s="77">
        <v>6.4304090346069785E-4</v>
      </c>
      <c r="DO2244" s="77">
        <v>0</v>
      </c>
      <c r="DP2244" s="77">
        <v>6.4304090346069785E-4</v>
      </c>
      <c r="DQ2244" s="77">
        <v>6.4304090346069785E-4</v>
      </c>
      <c r="DR2244" s="77">
        <v>0</v>
      </c>
      <c r="DS2244" s="77">
        <v>6.4304090346069785E-4</v>
      </c>
      <c r="DT2244" s="77">
        <v>6.4304090346069785E-4</v>
      </c>
      <c r="DU2244" s="77">
        <v>0</v>
      </c>
      <c r="DV2244" s="77">
        <v>0</v>
      </c>
      <c r="DW2244" s="77">
        <v>0</v>
      </c>
      <c r="GE2244" s="77" t="s">
        <v>422</v>
      </c>
      <c r="GF2244" s="77" t="s">
        <v>155</v>
      </c>
      <c r="GG2244" s="77" t="s">
        <v>442</v>
      </c>
      <c r="GH2244" s="77" t="s">
        <v>488</v>
      </c>
      <c r="GI2244" s="77">
        <v>2022</v>
      </c>
      <c r="GJ2244" s="77" t="s">
        <v>305</v>
      </c>
      <c r="GK2244" s="77">
        <v>409.22373582043929</v>
      </c>
      <c r="GL2244" s="77">
        <v>692.62762499999997</v>
      </c>
      <c r="GM2244" s="77">
        <v>2022</v>
      </c>
      <c r="GN2244" s="77" t="s">
        <v>175</v>
      </c>
      <c r="GO2244" s="77">
        <v>0.13250000000000001</v>
      </c>
      <c r="GP2244" s="77">
        <v>3</v>
      </c>
      <c r="GQ2244" s="77">
        <v>0</v>
      </c>
      <c r="GR2244" s="77" t="s">
        <v>423</v>
      </c>
      <c r="GS2244" s="77">
        <v>0.1527377521613833</v>
      </c>
      <c r="GT2244" s="77">
        <v>62.503913540297653</v>
      </c>
      <c r="GU2244" s="77">
        <v>0.1527377521613833</v>
      </c>
      <c r="GV2244" s="77">
        <v>62.503913540297653</v>
      </c>
      <c r="GW2244" s="77">
        <v>0.1527377521613833</v>
      </c>
      <c r="GX2244" s="77">
        <v>62.503913540297653</v>
      </c>
      <c r="GY2244" s="77">
        <v>0</v>
      </c>
      <c r="GZ2244" s="77">
        <v>0</v>
      </c>
    </row>
    <row r="2245" spans="98:208" x14ac:dyDescent="0.25">
      <c r="CT2245" s="77" t="s">
        <v>155</v>
      </c>
      <c r="CU2245" s="77" t="s">
        <v>468</v>
      </c>
      <c r="CV2245" s="77" t="s">
        <v>432</v>
      </c>
      <c r="CW2245" s="77">
        <v>2023</v>
      </c>
      <c r="CX2245" s="77">
        <v>0</v>
      </c>
      <c r="CY2245" s="77">
        <v>0</v>
      </c>
      <c r="CZ2245" s="77">
        <v>0</v>
      </c>
      <c r="DA2245" s="77">
        <v>0</v>
      </c>
      <c r="DB2245" s="77">
        <v>9129.7460702379503</v>
      </c>
      <c r="DC2245" s="77">
        <v>233.23007680797519</v>
      </c>
      <c r="DD2245" s="77">
        <v>8896.5159934299754</v>
      </c>
      <c r="DE2245" s="77">
        <v>0</v>
      </c>
      <c r="DF2245" s="77">
        <v>0</v>
      </c>
      <c r="DG2245" s="77">
        <v>533.527311851592</v>
      </c>
      <c r="DH2245" s="77">
        <v>533.527311851592</v>
      </c>
      <c r="DI2245" s="77">
        <v>533.527311851592</v>
      </c>
      <c r="DJ2245" s="77">
        <v>1.2499502933104349E-6</v>
      </c>
      <c r="DL2245" s="77">
        <v>0</v>
      </c>
      <c r="DM2245" s="77">
        <v>0</v>
      </c>
      <c r="DN2245" s="77">
        <v>0</v>
      </c>
      <c r="DO2245" s="77">
        <v>0</v>
      </c>
      <c r="DP2245" s="77">
        <v>6.6688261993802533E-4</v>
      </c>
      <c r="DQ2245" s="77">
        <v>6.6688261993802533E-4</v>
      </c>
      <c r="DR2245" s="77">
        <v>0</v>
      </c>
      <c r="DS2245" s="77">
        <v>6.6688261993802533E-4</v>
      </c>
      <c r="DT2245" s="77">
        <v>6.6688261993802533E-4</v>
      </c>
      <c r="DU2245" s="77">
        <v>0</v>
      </c>
      <c r="DV2245" s="77">
        <v>6.6688261993802533E-4</v>
      </c>
      <c r="DW2245" s="77">
        <v>6.6688261993802533E-4</v>
      </c>
      <c r="GE2245" s="77" t="s">
        <v>425</v>
      </c>
      <c r="GF2245" s="77" t="s">
        <v>155</v>
      </c>
      <c r="GG2245" s="77" t="s">
        <v>442</v>
      </c>
      <c r="GH2245" s="77" t="s">
        <v>488</v>
      </c>
      <c r="GI2245" s="77">
        <v>2022</v>
      </c>
      <c r="GJ2245" s="77" t="s">
        <v>301</v>
      </c>
      <c r="GK2245" s="77">
        <v>13469.087812378741</v>
      </c>
      <c r="GL2245" s="77">
        <v>692.62762499999997</v>
      </c>
      <c r="GM2245" s="77">
        <v>2022</v>
      </c>
      <c r="GN2245" s="77" t="s">
        <v>175</v>
      </c>
      <c r="GO2245" s="77">
        <v>5.3000000000000005E-2</v>
      </c>
      <c r="GP2245" s="77">
        <v>3</v>
      </c>
      <c r="GQ2245" s="77">
        <v>0</v>
      </c>
      <c r="GR2245" s="77" t="s">
        <v>423</v>
      </c>
      <c r="GS2245" s="77">
        <v>5.5966209081309407E-2</v>
      </c>
      <c r="GT2245" s="77">
        <v>753.81378464210491</v>
      </c>
      <c r="GU2245" s="77">
        <v>5.5966209081309407E-2</v>
      </c>
      <c r="GV2245" s="77">
        <v>753.81378464210491</v>
      </c>
      <c r="GW2245" s="77">
        <v>5.5966209081309407E-2</v>
      </c>
      <c r="GX2245" s="77">
        <v>753.81378464210491</v>
      </c>
      <c r="GY2245" s="77">
        <v>0</v>
      </c>
      <c r="GZ2245" s="77">
        <v>0</v>
      </c>
    </row>
    <row r="2246" spans="98:208" x14ac:dyDescent="0.25">
      <c r="CT2246" s="77" t="s">
        <v>155</v>
      </c>
      <c r="CU2246" s="77" t="s">
        <v>468</v>
      </c>
      <c r="CV2246" s="77" t="s">
        <v>432</v>
      </c>
      <c r="CW2246" s="77">
        <v>2024</v>
      </c>
      <c r="CX2246" s="77">
        <v>0</v>
      </c>
      <c r="CY2246" s="77">
        <v>0</v>
      </c>
      <c r="CZ2246" s="77">
        <v>0</v>
      </c>
      <c r="DA2246" s="77">
        <v>0</v>
      </c>
      <c r="DB2246" s="77">
        <v>9129.7460702379503</v>
      </c>
      <c r="DC2246" s="77">
        <v>233.23007680797519</v>
      </c>
      <c r="DD2246" s="77">
        <v>8896.5159934299754</v>
      </c>
      <c r="DE2246" s="77">
        <v>0</v>
      </c>
      <c r="DF2246" s="77">
        <v>0</v>
      </c>
      <c r="DG2246" s="77">
        <v>0</v>
      </c>
      <c r="DH2246" s="77">
        <v>533.527311851592</v>
      </c>
      <c r="DI2246" s="77">
        <v>533.527311851592</v>
      </c>
      <c r="DJ2246" s="77">
        <v>1.2499502933104349E-6</v>
      </c>
      <c r="DL2246" s="77">
        <v>0</v>
      </c>
      <c r="DM2246" s="77">
        <v>0</v>
      </c>
      <c r="DN2246" s="77">
        <v>0</v>
      </c>
      <c r="DO2246" s="77">
        <v>0</v>
      </c>
      <c r="DP2246" s="77">
        <v>0</v>
      </c>
      <c r="DQ2246" s="77">
        <v>0</v>
      </c>
      <c r="DR2246" s="77">
        <v>0</v>
      </c>
      <c r="DS2246" s="77">
        <v>6.6688261993802533E-4</v>
      </c>
      <c r="DT2246" s="77">
        <v>6.6688261993802533E-4</v>
      </c>
      <c r="DU2246" s="77">
        <v>0</v>
      </c>
      <c r="DV2246" s="77">
        <v>6.6688261993802533E-4</v>
      </c>
      <c r="DW2246" s="77">
        <v>6.6688261993802533E-4</v>
      </c>
      <c r="GE2246" s="77" t="s">
        <v>427</v>
      </c>
      <c r="GF2246" s="77" t="s">
        <v>155</v>
      </c>
      <c r="GG2246" s="77" t="s">
        <v>442</v>
      </c>
      <c r="GH2246" s="77" t="s">
        <v>488</v>
      </c>
      <c r="GI2246" s="77">
        <v>2022</v>
      </c>
      <c r="GJ2246" s="77" t="s">
        <v>303</v>
      </c>
      <c r="GK2246" s="77">
        <v>7205.5312760252828</v>
      </c>
      <c r="GL2246" s="77">
        <v>692.62762499999997</v>
      </c>
      <c r="GM2246" s="77">
        <v>2022</v>
      </c>
      <c r="GN2246" s="77" t="s">
        <v>175</v>
      </c>
      <c r="GO2246" s="77">
        <v>5.3000000000000005E-2</v>
      </c>
      <c r="GP2246" s="77">
        <v>3</v>
      </c>
      <c r="GQ2246" s="77">
        <v>0</v>
      </c>
      <c r="GR2246" s="77" t="s">
        <v>423</v>
      </c>
      <c r="GS2246" s="77">
        <v>5.5966209081309407E-2</v>
      </c>
      <c r="GT2246" s="77">
        <v>403.26626993594516</v>
      </c>
      <c r="GU2246" s="77">
        <v>5.5966209081309407E-2</v>
      </c>
      <c r="GV2246" s="77">
        <v>403.26626993594516</v>
      </c>
      <c r="GW2246" s="77">
        <v>5.5966209081309407E-2</v>
      </c>
      <c r="GX2246" s="77">
        <v>403.26626993594516</v>
      </c>
      <c r="GY2246" s="77">
        <v>0</v>
      </c>
      <c r="GZ2246" s="77">
        <v>0</v>
      </c>
    </row>
    <row r="2247" spans="98:208" x14ac:dyDescent="0.25">
      <c r="CT2247" s="77" t="s">
        <v>155</v>
      </c>
      <c r="CU2247" s="77" t="s">
        <v>468</v>
      </c>
      <c r="CV2247" s="77" t="s">
        <v>432</v>
      </c>
      <c r="CW2247" s="77">
        <v>2025</v>
      </c>
      <c r="CX2247" s="77">
        <v>0</v>
      </c>
      <c r="CY2247" s="77">
        <v>0</v>
      </c>
      <c r="CZ2247" s="77">
        <v>0</v>
      </c>
      <c r="DA2247" s="77">
        <v>0</v>
      </c>
      <c r="DB2247" s="77">
        <v>9129.7460702379503</v>
      </c>
      <c r="DC2247" s="77">
        <v>233.23007680797519</v>
      </c>
      <c r="DD2247" s="77">
        <v>8896.5159934299754</v>
      </c>
      <c r="DE2247" s="77">
        <v>0</v>
      </c>
      <c r="DF2247" s="77">
        <v>0</v>
      </c>
      <c r="DG2247" s="77">
        <v>0</v>
      </c>
      <c r="DH2247" s="77">
        <v>0</v>
      </c>
      <c r="DI2247" s="77">
        <v>533.527311851592</v>
      </c>
      <c r="DJ2247" s="77">
        <v>1.2499502933104349E-6</v>
      </c>
      <c r="DL2247" s="77">
        <v>0</v>
      </c>
      <c r="DM2247" s="77">
        <v>0</v>
      </c>
      <c r="DN2247" s="77">
        <v>0</v>
      </c>
      <c r="DO2247" s="77">
        <v>0</v>
      </c>
      <c r="DP2247" s="77">
        <v>0</v>
      </c>
      <c r="DQ2247" s="77">
        <v>0</v>
      </c>
      <c r="DR2247" s="77">
        <v>0</v>
      </c>
      <c r="DS2247" s="77">
        <v>0</v>
      </c>
      <c r="DT2247" s="77">
        <v>0</v>
      </c>
      <c r="DU2247" s="77">
        <v>0</v>
      </c>
      <c r="DV2247" s="77">
        <v>6.6688261993802533E-4</v>
      </c>
      <c r="DW2247" s="77">
        <v>6.6688261993802533E-4</v>
      </c>
      <c r="GE2247" s="77" t="s">
        <v>422</v>
      </c>
      <c r="GF2247" s="77" t="s">
        <v>155</v>
      </c>
      <c r="GG2247" s="77" t="s">
        <v>442</v>
      </c>
      <c r="GH2247" s="77" t="s">
        <v>488</v>
      </c>
      <c r="GI2247" s="77">
        <v>2023</v>
      </c>
      <c r="GJ2247" s="77" t="s">
        <v>305</v>
      </c>
      <c r="GK2247" s="77">
        <v>428.60232122030709</v>
      </c>
      <c r="GL2247" s="77">
        <v>692.62762499999997</v>
      </c>
      <c r="GM2247" s="77">
        <v>2023</v>
      </c>
      <c r="GN2247" s="77" t="s">
        <v>175</v>
      </c>
      <c r="GO2247" s="77">
        <v>0.13250000000000001</v>
      </c>
      <c r="GP2247" s="77">
        <v>3</v>
      </c>
      <c r="GQ2247" s="77">
        <v>0</v>
      </c>
      <c r="GR2247" s="77" t="s">
        <v>423</v>
      </c>
      <c r="GS2247" s="77">
        <v>0</v>
      </c>
      <c r="GT2247" s="77">
        <v>0</v>
      </c>
      <c r="GU2247" s="77">
        <v>0.1527377521613833</v>
      </c>
      <c r="GV2247" s="77">
        <v>65.463755114340856</v>
      </c>
      <c r="GW2247" s="77">
        <v>0.1527377521613833</v>
      </c>
      <c r="GX2247" s="77">
        <v>65.463755114340856</v>
      </c>
      <c r="GY2247" s="77">
        <v>0.1527377521613833</v>
      </c>
      <c r="GZ2247" s="77">
        <v>65.463755114340856</v>
      </c>
    </row>
    <row r="2248" spans="98:208" x14ac:dyDescent="0.25">
      <c r="CT2248" s="77" t="s">
        <v>155</v>
      </c>
      <c r="CU2248" s="77" t="s">
        <v>468</v>
      </c>
      <c r="CV2248" s="77" t="s">
        <v>439</v>
      </c>
      <c r="CW2248" s="77">
        <v>2020</v>
      </c>
      <c r="CX2248" s="77">
        <v>0</v>
      </c>
      <c r="CY2248" s="77">
        <v>0</v>
      </c>
      <c r="CZ2248" s="77">
        <v>0</v>
      </c>
      <c r="DA2248" s="77">
        <v>0</v>
      </c>
      <c r="DB2248" s="77">
        <v>5.2405583313015951</v>
      </c>
      <c r="DC2248" s="77">
        <v>0.69641821681223892</v>
      </c>
      <c r="DD2248" s="77">
        <v>2.9419641522810269</v>
      </c>
      <c r="DE2248" s="77">
        <v>1.602175962208306</v>
      </c>
      <c r="DF2248" s="77">
        <v>0.36068764874241555</v>
      </c>
      <c r="DG2248" s="77">
        <v>0</v>
      </c>
      <c r="DH2248" s="77">
        <v>0</v>
      </c>
      <c r="DI2248" s="77">
        <v>0</v>
      </c>
      <c r="DJ2248" s="77">
        <v>2.0991260602019771E-5</v>
      </c>
      <c r="DL2248" s="77">
        <v>0</v>
      </c>
      <c r="DM2248" s="77">
        <v>7.5712884306818137E-6</v>
      </c>
      <c r="DN2248" s="77">
        <v>7.5712884306818137E-6</v>
      </c>
      <c r="DO2248" s="77">
        <v>0</v>
      </c>
      <c r="DP2248" s="77">
        <v>0</v>
      </c>
      <c r="DQ2248" s="77">
        <v>0</v>
      </c>
      <c r="DR2248" s="77">
        <v>0</v>
      </c>
      <c r="DS2248" s="77">
        <v>0</v>
      </c>
      <c r="DT2248" s="77">
        <v>0</v>
      </c>
      <c r="DU2248" s="77">
        <v>0</v>
      </c>
      <c r="DV2248" s="77">
        <v>0</v>
      </c>
      <c r="DW2248" s="77">
        <v>0</v>
      </c>
      <c r="GE2248" s="77" t="s">
        <v>425</v>
      </c>
      <c r="GF2248" s="77" t="s">
        <v>155</v>
      </c>
      <c r="GG2248" s="77" t="s">
        <v>442</v>
      </c>
      <c r="GH2248" s="77" t="s">
        <v>488</v>
      </c>
      <c r="GI2248" s="77">
        <v>2023</v>
      </c>
      <c r="GJ2248" s="77" t="s">
        <v>301</v>
      </c>
      <c r="GK2248" s="77">
        <v>13939.560973457559</v>
      </c>
      <c r="GL2248" s="77">
        <v>692.62762499999997</v>
      </c>
      <c r="GM2248" s="77">
        <v>2023</v>
      </c>
      <c r="GN2248" s="77" t="s">
        <v>175</v>
      </c>
      <c r="GO2248" s="77">
        <v>5.3000000000000005E-2</v>
      </c>
      <c r="GP2248" s="77">
        <v>3</v>
      </c>
      <c r="GQ2248" s="77">
        <v>0</v>
      </c>
      <c r="GR2248" s="77" t="s">
        <v>423</v>
      </c>
      <c r="GS2248" s="77">
        <v>0</v>
      </c>
      <c r="GT2248" s="77">
        <v>0</v>
      </c>
      <c r="GU2248" s="77">
        <v>5.5966209081309407E-2</v>
      </c>
      <c r="GV2248" s="77">
        <v>780.14438394218666</v>
      </c>
      <c r="GW2248" s="77">
        <v>5.5966209081309407E-2</v>
      </c>
      <c r="GX2248" s="77">
        <v>780.14438394218666</v>
      </c>
      <c r="GY2248" s="77">
        <v>5.5966209081309407E-2</v>
      </c>
      <c r="GZ2248" s="77">
        <v>780.14438394218666</v>
      </c>
    </row>
    <row r="2249" spans="98:208" x14ac:dyDescent="0.25">
      <c r="CT2249" s="77" t="s">
        <v>155</v>
      </c>
      <c r="CU2249" s="77" t="s">
        <v>468</v>
      </c>
      <c r="CV2249" s="77" t="s">
        <v>439</v>
      </c>
      <c r="CW2249" s="77">
        <v>2021</v>
      </c>
      <c r="CX2249" s="77">
        <v>0</v>
      </c>
      <c r="CY2249" s="77">
        <v>0</v>
      </c>
      <c r="CZ2249" s="77">
        <v>0</v>
      </c>
      <c r="DA2249" s="77">
        <v>0</v>
      </c>
      <c r="DB2249" s="77">
        <v>5.2405583313015951</v>
      </c>
      <c r="DC2249" s="77">
        <v>0.69641821681223892</v>
      </c>
      <c r="DD2249" s="77">
        <v>2.9419641522810269</v>
      </c>
      <c r="DE2249" s="77">
        <v>1.602175962208306</v>
      </c>
      <c r="DF2249" s="77">
        <v>0.36068764874241555</v>
      </c>
      <c r="DG2249" s="77">
        <v>0.36068764874241555</v>
      </c>
      <c r="DH2249" s="77">
        <v>0</v>
      </c>
      <c r="DI2249" s="77">
        <v>0</v>
      </c>
      <c r="DJ2249" s="77">
        <v>2.0991260602019771E-5</v>
      </c>
      <c r="DL2249" s="77">
        <v>0</v>
      </c>
      <c r="DM2249" s="77">
        <v>7.5712884306818137E-6</v>
      </c>
      <c r="DN2249" s="77">
        <v>7.5712884306818137E-6</v>
      </c>
      <c r="DO2249" s="77">
        <v>0</v>
      </c>
      <c r="DP2249" s="77">
        <v>7.5712884306818137E-6</v>
      </c>
      <c r="DQ2249" s="77">
        <v>7.5712884306818137E-6</v>
      </c>
      <c r="DR2249" s="77">
        <v>0</v>
      </c>
      <c r="DS2249" s="77">
        <v>0</v>
      </c>
      <c r="DT2249" s="77">
        <v>0</v>
      </c>
      <c r="DU2249" s="77">
        <v>0</v>
      </c>
      <c r="DV2249" s="77">
        <v>0</v>
      </c>
      <c r="DW2249" s="77">
        <v>0</v>
      </c>
      <c r="GE2249" s="77" t="s">
        <v>427</v>
      </c>
      <c r="GF2249" s="77" t="s">
        <v>155</v>
      </c>
      <c r="GG2249" s="77" t="s">
        <v>442</v>
      </c>
      <c r="GH2249" s="77" t="s">
        <v>488</v>
      </c>
      <c r="GI2249" s="77">
        <v>2023</v>
      </c>
      <c r="GJ2249" s="77" t="s">
        <v>303</v>
      </c>
      <c r="GK2249" s="77">
        <v>7467.8148194525529</v>
      </c>
      <c r="GL2249" s="77">
        <v>692.62762499999997</v>
      </c>
      <c r="GM2249" s="77">
        <v>2023</v>
      </c>
      <c r="GN2249" s="77" t="s">
        <v>175</v>
      </c>
      <c r="GO2249" s="77">
        <v>5.3000000000000005E-2</v>
      </c>
      <c r="GP2249" s="77">
        <v>3</v>
      </c>
      <c r="GQ2249" s="77">
        <v>0</v>
      </c>
      <c r="GR2249" s="77" t="s">
        <v>423</v>
      </c>
      <c r="GS2249" s="77">
        <v>0</v>
      </c>
      <c r="GT2249" s="77">
        <v>0</v>
      </c>
      <c r="GU2249" s="77">
        <v>5.5966209081309407E-2</v>
      </c>
      <c r="GV2249" s="77">
        <v>417.94528556598243</v>
      </c>
      <c r="GW2249" s="77">
        <v>5.5966209081309407E-2</v>
      </c>
      <c r="GX2249" s="77">
        <v>417.94528556598243</v>
      </c>
      <c r="GY2249" s="77">
        <v>5.5966209081309407E-2</v>
      </c>
      <c r="GZ2249" s="77">
        <v>417.94528556598243</v>
      </c>
    </row>
    <row r="2250" spans="98:208" x14ac:dyDescent="0.25">
      <c r="CT2250" s="77" t="s">
        <v>155</v>
      </c>
      <c r="CU2250" s="77" t="s">
        <v>468</v>
      </c>
      <c r="CV2250" s="77" t="s">
        <v>439</v>
      </c>
      <c r="CW2250" s="77">
        <v>2022</v>
      </c>
      <c r="CX2250" s="77">
        <v>0</v>
      </c>
      <c r="CY2250" s="77">
        <v>0</v>
      </c>
      <c r="CZ2250" s="77">
        <v>0</v>
      </c>
      <c r="DA2250" s="77">
        <v>0</v>
      </c>
      <c r="DB2250" s="77">
        <v>5.2405583313015951</v>
      </c>
      <c r="DC2250" s="77">
        <v>0.69641821681223892</v>
      </c>
      <c r="DD2250" s="77">
        <v>2.9419641522810269</v>
      </c>
      <c r="DE2250" s="77">
        <v>1.602175962208306</v>
      </c>
      <c r="DF2250" s="77">
        <v>0.36068764874241555</v>
      </c>
      <c r="DG2250" s="77">
        <v>0.36068764874241555</v>
      </c>
      <c r="DH2250" s="77">
        <v>0.36068764874241555</v>
      </c>
      <c r="DI2250" s="77">
        <v>0</v>
      </c>
      <c r="DJ2250" s="77">
        <v>2.0991260602019771E-5</v>
      </c>
      <c r="DL2250" s="77">
        <v>0</v>
      </c>
      <c r="DM2250" s="77">
        <v>7.5712884306818137E-6</v>
      </c>
      <c r="DN2250" s="77">
        <v>7.5712884306818137E-6</v>
      </c>
      <c r="DO2250" s="77">
        <v>0</v>
      </c>
      <c r="DP2250" s="77">
        <v>7.5712884306818137E-6</v>
      </c>
      <c r="DQ2250" s="77">
        <v>7.5712884306818137E-6</v>
      </c>
      <c r="DR2250" s="77">
        <v>0</v>
      </c>
      <c r="DS2250" s="77">
        <v>7.5712884306818137E-6</v>
      </c>
      <c r="DT2250" s="77">
        <v>7.5712884306818137E-6</v>
      </c>
      <c r="DU2250" s="77">
        <v>0</v>
      </c>
      <c r="DV2250" s="77">
        <v>0</v>
      </c>
      <c r="DW2250" s="77">
        <v>0</v>
      </c>
      <c r="GE2250" s="77" t="s">
        <v>422</v>
      </c>
      <c r="GF2250" s="77" t="s">
        <v>155</v>
      </c>
      <c r="GG2250" s="77" t="s">
        <v>442</v>
      </c>
      <c r="GH2250" s="77" t="s">
        <v>488</v>
      </c>
      <c r="GI2250" s="77">
        <v>2024</v>
      </c>
      <c r="GJ2250" s="77" t="s">
        <v>305</v>
      </c>
      <c r="GK2250" s="77">
        <v>428.60232122030709</v>
      </c>
      <c r="GL2250" s="77">
        <v>692.62762499999997</v>
      </c>
      <c r="GM2250" s="77">
        <v>2024</v>
      </c>
      <c r="GN2250" s="77" t="s">
        <v>175</v>
      </c>
      <c r="GO2250" s="77">
        <v>0.13250000000000001</v>
      </c>
      <c r="GP2250" s="77">
        <v>3</v>
      </c>
      <c r="GQ2250" s="77">
        <v>0</v>
      </c>
      <c r="GR2250" s="77" t="s">
        <v>423</v>
      </c>
      <c r="GS2250" s="77">
        <v>0</v>
      </c>
      <c r="GT2250" s="77">
        <v>0</v>
      </c>
      <c r="GU2250" s="77">
        <v>0</v>
      </c>
      <c r="GV2250" s="77">
        <v>0</v>
      </c>
      <c r="GW2250" s="77">
        <v>0.1527377521613833</v>
      </c>
      <c r="GX2250" s="77">
        <v>65.463755114340856</v>
      </c>
      <c r="GY2250" s="77">
        <v>0.1527377521613833</v>
      </c>
      <c r="GZ2250" s="77">
        <v>65.463755114340856</v>
      </c>
    </row>
    <row r="2251" spans="98:208" x14ac:dyDescent="0.25">
      <c r="CT2251" s="77" t="s">
        <v>155</v>
      </c>
      <c r="CU2251" s="77" t="s">
        <v>468</v>
      </c>
      <c r="CV2251" s="77" t="s">
        <v>439</v>
      </c>
      <c r="CW2251" s="77">
        <v>2023</v>
      </c>
      <c r="CX2251" s="77">
        <v>0</v>
      </c>
      <c r="CY2251" s="77">
        <v>0</v>
      </c>
      <c r="CZ2251" s="77">
        <v>0</v>
      </c>
      <c r="DA2251" s="77">
        <v>0</v>
      </c>
      <c r="DB2251" s="77">
        <v>5.4750346070078093</v>
      </c>
      <c r="DC2251" s="77">
        <v>0.71896016785820205</v>
      </c>
      <c r="DD2251" s="77">
        <v>3.0714971986151292</v>
      </c>
      <c r="DE2251" s="77">
        <v>1.6845772405344559</v>
      </c>
      <c r="DF2251" s="77">
        <v>0</v>
      </c>
      <c r="DG2251" s="77">
        <v>0.37599181639994966</v>
      </c>
      <c r="DH2251" s="77">
        <v>0.37599181639994966</v>
      </c>
      <c r="DI2251" s="77">
        <v>0.37599181639994966</v>
      </c>
      <c r="DJ2251" s="77">
        <v>2.0991260602019771E-5</v>
      </c>
      <c r="DL2251" s="77">
        <v>0</v>
      </c>
      <c r="DM2251" s="77">
        <v>0</v>
      </c>
      <c r="DN2251" s="77">
        <v>0</v>
      </c>
      <c r="DO2251" s="77">
        <v>0</v>
      </c>
      <c r="DP2251" s="77">
        <v>7.8925422022781146E-6</v>
      </c>
      <c r="DQ2251" s="77">
        <v>7.8925422022781146E-6</v>
      </c>
      <c r="DR2251" s="77">
        <v>0</v>
      </c>
      <c r="DS2251" s="77">
        <v>7.8925422022781146E-6</v>
      </c>
      <c r="DT2251" s="77">
        <v>7.8925422022781146E-6</v>
      </c>
      <c r="DU2251" s="77">
        <v>0</v>
      </c>
      <c r="DV2251" s="77">
        <v>7.8925422022781146E-6</v>
      </c>
      <c r="DW2251" s="77">
        <v>7.8925422022781146E-6</v>
      </c>
      <c r="GE2251" s="77" t="s">
        <v>425</v>
      </c>
      <c r="GF2251" s="77" t="s">
        <v>155</v>
      </c>
      <c r="GG2251" s="77" t="s">
        <v>442</v>
      </c>
      <c r="GH2251" s="77" t="s">
        <v>488</v>
      </c>
      <c r="GI2251" s="77">
        <v>2024</v>
      </c>
      <c r="GJ2251" s="77" t="s">
        <v>301</v>
      </c>
      <c r="GK2251" s="77">
        <v>13939.560973457559</v>
      </c>
      <c r="GL2251" s="77">
        <v>692.62762499999997</v>
      </c>
      <c r="GM2251" s="77">
        <v>2024</v>
      </c>
      <c r="GN2251" s="77" t="s">
        <v>175</v>
      </c>
      <c r="GO2251" s="77">
        <v>5.3000000000000005E-2</v>
      </c>
      <c r="GP2251" s="77">
        <v>3</v>
      </c>
      <c r="GQ2251" s="77">
        <v>0</v>
      </c>
      <c r="GR2251" s="77" t="s">
        <v>423</v>
      </c>
      <c r="GS2251" s="77">
        <v>0</v>
      </c>
      <c r="GT2251" s="77">
        <v>0</v>
      </c>
      <c r="GU2251" s="77">
        <v>0</v>
      </c>
      <c r="GV2251" s="77">
        <v>0</v>
      </c>
      <c r="GW2251" s="77">
        <v>5.5966209081309407E-2</v>
      </c>
      <c r="GX2251" s="77">
        <v>780.14438394218666</v>
      </c>
      <c r="GY2251" s="77">
        <v>5.5966209081309407E-2</v>
      </c>
      <c r="GZ2251" s="77">
        <v>780.14438394218666</v>
      </c>
    </row>
    <row r="2252" spans="98:208" x14ac:dyDescent="0.25">
      <c r="CT2252" s="77" t="s">
        <v>155</v>
      </c>
      <c r="CU2252" s="77" t="s">
        <v>468</v>
      </c>
      <c r="CV2252" s="77" t="s">
        <v>439</v>
      </c>
      <c r="CW2252" s="77">
        <v>2024</v>
      </c>
      <c r="CX2252" s="77">
        <v>0</v>
      </c>
      <c r="CY2252" s="77">
        <v>0</v>
      </c>
      <c r="CZ2252" s="77">
        <v>0</v>
      </c>
      <c r="DA2252" s="77">
        <v>0</v>
      </c>
      <c r="DB2252" s="77">
        <v>5.4750346070078093</v>
      </c>
      <c r="DC2252" s="77">
        <v>0.71896016785820205</v>
      </c>
      <c r="DD2252" s="77">
        <v>3.0714971986151292</v>
      </c>
      <c r="DE2252" s="77">
        <v>1.6845772405344559</v>
      </c>
      <c r="DF2252" s="77">
        <v>0</v>
      </c>
      <c r="DG2252" s="77">
        <v>0</v>
      </c>
      <c r="DH2252" s="77">
        <v>0.37599181639994966</v>
      </c>
      <c r="DI2252" s="77">
        <v>0.37599181639994966</v>
      </c>
      <c r="DJ2252" s="77">
        <v>2.0991260602019771E-5</v>
      </c>
      <c r="DL2252" s="77">
        <v>0</v>
      </c>
      <c r="DM2252" s="77">
        <v>0</v>
      </c>
      <c r="DN2252" s="77">
        <v>0</v>
      </c>
      <c r="DO2252" s="77">
        <v>0</v>
      </c>
      <c r="DP2252" s="77">
        <v>0</v>
      </c>
      <c r="DQ2252" s="77">
        <v>0</v>
      </c>
      <c r="DR2252" s="77">
        <v>0</v>
      </c>
      <c r="DS2252" s="77">
        <v>7.8925422022781146E-6</v>
      </c>
      <c r="DT2252" s="77">
        <v>7.8925422022781146E-6</v>
      </c>
      <c r="DU2252" s="77">
        <v>0</v>
      </c>
      <c r="DV2252" s="77">
        <v>7.8925422022781146E-6</v>
      </c>
      <c r="DW2252" s="77">
        <v>7.8925422022781146E-6</v>
      </c>
      <c r="GE2252" s="77" t="s">
        <v>427</v>
      </c>
      <c r="GF2252" s="77" t="s">
        <v>155</v>
      </c>
      <c r="GG2252" s="77" t="s">
        <v>442</v>
      </c>
      <c r="GH2252" s="77" t="s">
        <v>488</v>
      </c>
      <c r="GI2252" s="77">
        <v>2024</v>
      </c>
      <c r="GJ2252" s="77" t="s">
        <v>303</v>
      </c>
      <c r="GK2252" s="77">
        <v>7467.8148194525529</v>
      </c>
      <c r="GL2252" s="77">
        <v>692.62762499999997</v>
      </c>
      <c r="GM2252" s="77">
        <v>2024</v>
      </c>
      <c r="GN2252" s="77" t="s">
        <v>175</v>
      </c>
      <c r="GO2252" s="77">
        <v>5.3000000000000005E-2</v>
      </c>
      <c r="GP2252" s="77">
        <v>3</v>
      </c>
      <c r="GQ2252" s="77">
        <v>0</v>
      </c>
      <c r="GR2252" s="77" t="s">
        <v>423</v>
      </c>
      <c r="GS2252" s="77">
        <v>0</v>
      </c>
      <c r="GT2252" s="77">
        <v>0</v>
      </c>
      <c r="GU2252" s="77">
        <v>0</v>
      </c>
      <c r="GV2252" s="77">
        <v>0</v>
      </c>
      <c r="GW2252" s="77">
        <v>5.5966209081309407E-2</v>
      </c>
      <c r="GX2252" s="77">
        <v>417.94528556598243</v>
      </c>
      <c r="GY2252" s="77">
        <v>5.5966209081309407E-2</v>
      </c>
      <c r="GZ2252" s="77">
        <v>417.94528556598243</v>
      </c>
    </row>
    <row r="2253" spans="98:208" x14ac:dyDescent="0.25">
      <c r="CT2253" s="77" t="s">
        <v>155</v>
      </c>
      <c r="CU2253" s="77" t="s">
        <v>468</v>
      </c>
      <c r="CV2253" s="77" t="s">
        <v>439</v>
      </c>
      <c r="CW2253" s="77">
        <v>2025</v>
      </c>
      <c r="CX2253" s="77">
        <v>0</v>
      </c>
      <c r="CY2253" s="77">
        <v>0</v>
      </c>
      <c r="CZ2253" s="77">
        <v>0</v>
      </c>
      <c r="DA2253" s="77">
        <v>0</v>
      </c>
      <c r="DB2253" s="77">
        <v>5.4750346070078093</v>
      </c>
      <c r="DC2253" s="77">
        <v>0.71896016785820205</v>
      </c>
      <c r="DD2253" s="77">
        <v>3.0714971986151292</v>
      </c>
      <c r="DE2253" s="77">
        <v>1.6845772405344559</v>
      </c>
      <c r="DF2253" s="77">
        <v>0</v>
      </c>
      <c r="DG2253" s="77">
        <v>0</v>
      </c>
      <c r="DH2253" s="77">
        <v>0</v>
      </c>
      <c r="DI2253" s="77">
        <v>0.37599181639994966</v>
      </c>
      <c r="DJ2253" s="77">
        <v>2.0991260602019771E-5</v>
      </c>
      <c r="DL2253" s="77">
        <v>0</v>
      </c>
      <c r="DM2253" s="77">
        <v>0</v>
      </c>
      <c r="DN2253" s="77">
        <v>0</v>
      </c>
      <c r="DO2253" s="77">
        <v>0</v>
      </c>
      <c r="DP2253" s="77">
        <v>0</v>
      </c>
      <c r="DQ2253" s="77">
        <v>0</v>
      </c>
      <c r="DR2253" s="77">
        <v>0</v>
      </c>
      <c r="DS2253" s="77">
        <v>0</v>
      </c>
      <c r="DT2253" s="77">
        <v>0</v>
      </c>
      <c r="DU2253" s="77">
        <v>0</v>
      </c>
      <c r="DV2253" s="77">
        <v>7.8925422022781146E-6</v>
      </c>
      <c r="DW2253" s="77">
        <v>7.8925422022781146E-6</v>
      </c>
      <c r="GE2253" s="77" t="s">
        <v>422</v>
      </c>
      <c r="GF2253" s="77" t="s">
        <v>155</v>
      </c>
      <c r="GG2253" s="77" t="s">
        <v>442</v>
      </c>
      <c r="GH2253" s="77" t="s">
        <v>488</v>
      </c>
      <c r="GI2253" s="77">
        <v>2025</v>
      </c>
      <c r="GJ2253" s="77" t="s">
        <v>305</v>
      </c>
      <c r="GK2253" s="77">
        <v>428.60232122030709</v>
      </c>
      <c r="GL2253" s="77">
        <v>692.62762499999997</v>
      </c>
      <c r="GM2253" s="77">
        <v>2025</v>
      </c>
      <c r="GN2253" s="77" t="s">
        <v>175</v>
      </c>
      <c r="GO2253" s="77">
        <v>0.13250000000000001</v>
      </c>
      <c r="GP2253" s="77">
        <v>3</v>
      </c>
      <c r="GQ2253" s="77">
        <v>0</v>
      </c>
      <c r="GR2253" s="77" t="s">
        <v>423</v>
      </c>
      <c r="GS2253" s="77">
        <v>0</v>
      </c>
      <c r="GT2253" s="77">
        <v>0</v>
      </c>
      <c r="GU2253" s="77">
        <v>0</v>
      </c>
      <c r="GV2253" s="77">
        <v>0</v>
      </c>
      <c r="GW2253" s="77">
        <v>0</v>
      </c>
      <c r="GX2253" s="77">
        <v>0</v>
      </c>
      <c r="GY2253" s="77">
        <v>0.1527377521613833</v>
      </c>
      <c r="GZ2253" s="77">
        <v>65.463755114340856</v>
      </c>
    </row>
    <row r="2254" spans="98:208" x14ac:dyDescent="0.25">
      <c r="CT2254" s="77" t="s">
        <v>155</v>
      </c>
      <c r="CU2254" s="77" t="s">
        <v>468</v>
      </c>
      <c r="CV2254" s="77" t="s">
        <v>446</v>
      </c>
      <c r="CW2254" s="77">
        <v>2020</v>
      </c>
      <c r="CX2254" s="77">
        <v>0</v>
      </c>
      <c r="CY2254" s="77">
        <v>0</v>
      </c>
      <c r="CZ2254" s="77">
        <v>0</v>
      </c>
      <c r="DA2254" s="77">
        <v>0</v>
      </c>
      <c r="DB2254" s="77">
        <v>7.7900575334948527E-2</v>
      </c>
      <c r="DC2254" s="77">
        <v>3.6425060683954513E-2</v>
      </c>
      <c r="DD2254" s="77">
        <v>1.580872452543189E-3</v>
      </c>
      <c r="DE2254" s="77">
        <v>3.9894642198450722E-2</v>
      </c>
      <c r="DF2254" s="77">
        <v>7.884709215921628E-3</v>
      </c>
      <c r="DG2254" s="77">
        <v>0</v>
      </c>
      <c r="DH2254" s="77">
        <v>0</v>
      </c>
      <c r="DI2254" s="77">
        <v>0</v>
      </c>
      <c r="DJ2254" s="77">
        <v>4.3017577777363378E-3</v>
      </c>
      <c r="DL2254" s="77">
        <v>0</v>
      </c>
      <c r="DM2254" s="77">
        <v>3.3918109194780242E-5</v>
      </c>
      <c r="DN2254" s="77">
        <v>3.3918109194780242E-5</v>
      </c>
      <c r="DO2254" s="77">
        <v>0</v>
      </c>
      <c r="DP2254" s="77">
        <v>0</v>
      </c>
      <c r="DQ2254" s="77">
        <v>0</v>
      </c>
      <c r="DR2254" s="77">
        <v>0</v>
      </c>
      <c r="DS2254" s="77">
        <v>0</v>
      </c>
      <c r="DT2254" s="77">
        <v>0</v>
      </c>
      <c r="DU2254" s="77">
        <v>0</v>
      </c>
      <c r="DV2254" s="77">
        <v>0</v>
      </c>
      <c r="DW2254" s="77">
        <v>0</v>
      </c>
      <c r="GE2254" s="77" t="s">
        <v>425</v>
      </c>
      <c r="GF2254" s="77" t="s">
        <v>155</v>
      </c>
      <c r="GG2254" s="77" t="s">
        <v>442</v>
      </c>
      <c r="GH2254" s="77" t="s">
        <v>488</v>
      </c>
      <c r="GI2254" s="77">
        <v>2025</v>
      </c>
      <c r="GJ2254" s="77" t="s">
        <v>301</v>
      </c>
      <c r="GK2254" s="77">
        <v>13939.560973457559</v>
      </c>
      <c r="GL2254" s="77">
        <v>692.62762499999997</v>
      </c>
      <c r="GM2254" s="77">
        <v>2025</v>
      </c>
      <c r="GN2254" s="77" t="s">
        <v>175</v>
      </c>
      <c r="GO2254" s="77">
        <v>5.3000000000000005E-2</v>
      </c>
      <c r="GP2254" s="77">
        <v>3</v>
      </c>
      <c r="GQ2254" s="77">
        <v>0</v>
      </c>
      <c r="GR2254" s="77" t="s">
        <v>423</v>
      </c>
      <c r="GS2254" s="77">
        <v>0</v>
      </c>
      <c r="GT2254" s="77">
        <v>0</v>
      </c>
      <c r="GU2254" s="77">
        <v>0</v>
      </c>
      <c r="GV2254" s="77">
        <v>0</v>
      </c>
      <c r="GW2254" s="77">
        <v>0</v>
      </c>
      <c r="GX2254" s="77">
        <v>0</v>
      </c>
      <c r="GY2254" s="77">
        <v>5.5966209081309407E-2</v>
      </c>
      <c r="GZ2254" s="77">
        <v>780.14438394218666</v>
      </c>
    </row>
    <row r="2255" spans="98:208" x14ac:dyDescent="0.25">
      <c r="CT2255" s="77" t="s">
        <v>155</v>
      </c>
      <c r="CU2255" s="77" t="s">
        <v>468</v>
      </c>
      <c r="CV2255" s="77" t="s">
        <v>446</v>
      </c>
      <c r="CW2255" s="77">
        <v>2021</v>
      </c>
      <c r="CX2255" s="77">
        <v>0</v>
      </c>
      <c r="CY2255" s="77">
        <v>0</v>
      </c>
      <c r="CZ2255" s="77">
        <v>0</v>
      </c>
      <c r="DA2255" s="77">
        <v>0</v>
      </c>
      <c r="DB2255" s="77">
        <v>7.7900575334948527E-2</v>
      </c>
      <c r="DC2255" s="77">
        <v>3.6425060683954513E-2</v>
      </c>
      <c r="DD2255" s="77">
        <v>1.580872452543189E-3</v>
      </c>
      <c r="DE2255" s="77">
        <v>3.9894642198450722E-2</v>
      </c>
      <c r="DF2255" s="77">
        <v>7.884709215921628E-3</v>
      </c>
      <c r="DG2255" s="77">
        <v>7.884709215921628E-3</v>
      </c>
      <c r="DH2255" s="77">
        <v>0</v>
      </c>
      <c r="DI2255" s="77">
        <v>0</v>
      </c>
      <c r="DJ2255" s="77">
        <v>4.3017577777363378E-3</v>
      </c>
      <c r="DL2255" s="77">
        <v>0</v>
      </c>
      <c r="DM2255" s="77">
        <v>3.3918109194780242E-5</v>
      </c>
      <c r="DN2255" s="77">
        <v>3.3918109194780242E-5</v>
      </c>
      <c r="DO2255" s="77">
        <v>0</v>
      </c>
      <c r="DP2255" s="77">
        <v>3.3918109194780242E-5</v>
      </c>
      <c r="DQ2255" s="77">
        <v>3.3918109194780242E-5</v>
      </c>
      <c r="DR2255" s="77">
        <v>0</v>
      </c>
      <c r="DS2255" s="77">
        <v>0</v>
      </c>
      <c r="DT2255" s="77">
        <v>0</v>
      </c>
      <c r="DU2255" s="77">
        <v>0</v>
      </c>
      <c r="DV2255" s="77">
        <v>0</v>
      </c>
      <c r="DW2255" s="77">
        <v>0</v>
      </c>
      <c r="GE2255" s="77" t="s">
        <v>427</v>
      </c>
      <c r="GF2255" s="77" t="s">
        <v>155</v>
      </c>
      <c r="GG2255" s="77" t="s">
        <v>442</v>
      </c>
      <c r="GH2255" s="77" t="s">
        <v>488</v>
      </c>
      <c r="GI2255" s="77">
        <v>2025</v>
      </c>
      <c r="GJ2255" s="77" t="s">
        <v>303</v>
      </c>
      <c r="GK2255" s="77">
        <v>7467.8148194525529</v>
      </c>
      <c r="GL2255" s="77">
        <v>692.62762499999997</v>
      </c>
      <c r="GM2255" s="77">
        <v>2025</v>
      </c>
      <c r="GN2255" s="77" t="s">
        <v>175</v>
      </c>
      <c r="GO2255" s="77">
        <v>5.3000000000000005E-2</v>
      </c>
      <c r="GP2255" s="77">
        <v>3</v>
      </c>
      <c r="GQ2255" s="77">
        <v>0</v>
      </c>
      <c r="GR2255" s="77" t="s">
        <v>423</v>
      </c>
      <c r="GS2255" s="77">
        <v>0</v>
      </c>
      <c r="GT2255" s="77">
        <v>0</v>
      </c>
      <c r="GU2255" s="77">
        <v>0</v>
      </c>
      <c r="GV2255" s="77">
        <v>0</v>
      </c>
      <c r="GW2255" s="77">
        <v>0</v>
      </c>
      <c r="GX2255" s="77">
        <v>0</v>
      </c>
      <c r="GY2255" s="77">
        <v>5.5966209081309407E-2</v>
      </c>
      <c r="GZ2255" s="77">
        <v>417.94528556598243</v>
      </c>
    </row>
    <row r="2256" spans="98:208" x14ac:dyDescent="0.25">
      <c r="CT2256" s="77" t="s">
        <v>155</v>
      </c>
      <c r="CU2256" s="77" t="s">
        <v>468</v>
      </c>
      <c r="CV2256" s="77" t="s">
        <v>446</v>
      </c>
      <c r="CW2256" s="77">
        <v>2022</v>
      </c>
      <c r="CX2256" s="77">
        <v>0</v>
      </c>
      <c r="CY2256" s="77">
        <v>0</v>
      </c>
      <c r="CZ2256" s="77">
        <v>0</v>
      </c>
      <c r="DA2256" s="77">
        <v>0</v>
      </c>
      <c r="DB2256" s="77">
        <v>7.7900575334948527E-2</v>
      </c>
      <c r="DC2256" s="77">
        <v>3.6425060683954513E-2</v>
      </c>
      <c r="DD2256" s="77">
        <v>1.580872452543189E-3</v>
      </c>
      <c r="DE2256" s="77">
        <v>3.9894642198450722E-2</v>
      </c>
      <c r="DF2256" s="77">
        <v>7.884709215921628E-3</v>
      </c>
      <c r="DG2256" s="77">
        <v>7.884709215921628E-3</v>
      </c>
      <c r="DH2256" s="77">
        <v>7.884709215921628E-3</v>
      </c>
      <c r="DI2256" s="77">
        <v>0</v>
      </c>
      <c r="DJ2256" s="77">
        <v>4.3017577777363378E-3</v>
      </c>
      <c r="DL2256" s="77">
        <v>0</v>
      </c>
      <c r="DM2256" s="77">
        <v>3.3918109194780242E-5</v>
      </c>
      <c r="DN2256" s="77">
        <v>3.3918109194780242E-5</v>
      </c>
      <c r="DO2256" s="77">
        <v>0</v>
      </c>
      <c r="DP2256" s="77">
        <v>3.3918109194780242E-5</v>
      </c>
      <c r="DQ2256" s="77">
        <v>3.3918109194780242E-5</v>
      </c>
      <c r="DR2256" s="77">
        <v>0</v>
      </c>
      <c r="DS2256" s="77">
        <v>3.3918109194780242E-5</v>
      </c>
      <c r="DT2256" s="77">
        <v>3.3918109194780242E-5</v>
      </c>
      <c r="DU2256" s="77">
        <v>0</v>
      </c>
      <c r="DV2256" s="77">
        <v>0</v>
      </c>
      <c r="DW2256" s="77">
        <v>0</v>
      </c>
      <c r="GE2256" s="77" t="s">
        <v>422</v>
      </c>
      <c r="GF2256" s="77" t="s">
        <v>155</v>
      </c>
      <c r="GG2256" s="77" t="s">
        <v>443</v>
      </c>
      <c r="GH2256" s="77" t="s">
        <v>300</v>
      </c>
      <c r="GI2256" s="77">
        <v>2021</v>
      </c>
      <c r="GJ2256" s="77" t="s">
        <v>305</v>
      </c>
      <c r="GK2256" s="77">
        <v>222.2294216278419</v>
      </c>
      <c r="GL2256" s="77">
        <v>574.64243099999999</v>
      </c>
      <c r="GM2256" s="77">
        <v>2021</v>
      </c>
      <c r="GN2256" s="77" t="s">
        <v>175</v>
      </c>
      <c r="GO2256" s="77">
        <v>0.13250000000000001</v>
      </c>
      <c r="GP2256" s="77">
        <v>3</v>
      </c>
      <c r="GQ2256" s="77">
        <v>0</v>
      </c>
      <c r="GR2256" s="77" t="s">
        <v>423</v>
      </c>
      <c r="GS2256" s="77">
        <v>0.1527377521613833</v>
      </c>
      <c r="GT2256" s="77">
        <v>33.942822323560868</v>
      </c>
      <c r="GU2256" s="77">
        <v>0.1527377521613833</v>
      </c>
      <c r="GV2256" s="77">
        <v>33.942822323560868</v>
      </c>
      <c r="GW2256" s="77">
        <v>0</v>
      </c>
      <c r="GX2256" s="77">
        <v>0</v>
      </c>
      <c r="GY2256" s="77">
        <v>0</v>
      </c>
      <c r="GZ2256" s="77">
        <v>0</v>
      </c>
    </row>
    <row r="2257" spans="98:208" x14ac:dyDescent="0.25">
      <c r="CT2257" s="77" t="s">
        <v>155</v>
      </c>
      <c r="CU2257" s="77" t="s">
        <v>468</v>
      </c>
      <c r="CV2257" s="77" t="s">
        <v>446</v>
      </c>
      <c r="CW2257" s="77">
        <v>2023</v>
      </c>
      <c r="CX2257" s="77">
        <v>0</v>
      </c>
      <c r="CY2257" s="77">
        <v>0</v>
      </c>
      <c r="CZ2257" s="77">
        <v>0</v>
      </c>
      <c r="DA2257" s="77">
        <v>0</v>
      </c>
      <c r="DB2257" s="77">
        <v>8.0408269036977162E-2</v>
      </c>
      <c r="DC2257" s="77">
        <v>3.7590224611390707E-2</v>
      </c>
      <c r="DD2257" s="77">
        <v>1.631433411568636E-3</v>
      </c>
      <c r="DE2257" s="77">
        <v>4.1186611014017722E-2</v>
      </c>
      <c r="DF2257" s="77">
        <v>0</v>
      </c>
      <c r="DG2257" s="77">
        <v>8.1378100371604853E-3</v>
      </c>
      <c r="DH2257" s="77">
        <v>8.1378100371604853E-3</v>
      </c>
      <c r="DI2257" s="77">
        <v>8.1378100371604853E-3</v>
      </c>
      <c r="DJ2257" s="77">
        <v>4.3017577777363378E-3</v>
      </c>
      <c r="DL2257" s="77">
        <v>0</v>
      </c>
      <c r="DM2257" s="77">
        <v>0</v>
      </c>
      <c r="DN2257" s="77">
        <v>0</v>
      </c>
      <c r="DO2257" s="77">
        <v>0</v>
      </c>
      <c r="DP2257" s="77">
        <v>3.5006887621095951E-5</v>
      </c>
      <c r="DQ2257" s="77">
        <v>3.5006887621095951E-5</v>
      </c>
      <c r="DR2257" s="77">
        <v>0</v>
      </c>
      <c r="DS2257" s="77">
        <v>3.5006887621095951E-5</v>
      </c>
      <c r="DT2257" s="77">
        <v>3.5006887621095951E-5</v>
      </c>
      <c r="DU2257" s="77">
        <v>0</v>
      </c>
      <c r="DV2257" s="77">
        <v>3.5006887621095951E-5</v>
      </c>
      <c r="DW2257" s="77">
        <v>3.5006887621095951E-5</v>
      </c>
      <c r="GE2257" s="77" t="s">
        <v>425</v>
      </c>
      <c r="GF2257" s="77" t="s">
        <v>155</v>
      </c>
      <c r="GG2257" s="77" t="s">
        <v>443</v>
      </c>
      <c r="GH2257" s="77" t="s">
        <v>300</v>
      </c>
      <c r="GI2257" s="77">
        <v>2021</v>
      </c>
      <c r="GJ2257" s="77" t="s">
        <v>301</v>
      </c>
      <c r="GK2257" s="77">
        <v>8585.7228092483838</v>
      </c>
      <c r="GL2257" s="77">
        <v>574.64243099999999</v>
      </c>
      <c r="GM2257" s="77">
        <v>2021</v>
      </c>
      <c r="GN2257" s="77" t="s">
        <v>175</v>
      </c>
      <c r="GO2257" s="77">
        <v>5.3000000000000005E-2</v>
      </c>
      <c r="GP2257" s="77">
        <v>3</v>
      </c>
      <c r="GQ2257" s="77">
        <v>0</v>
      </c>
      <c r="GR2257" s="77" t="s">
        <v>423</v>
      </c>
      <c r="GS2257" s="77">
        <v>5.5966209081309407E-2</v>
      </c>
      <c r="GT2257" s="77">
        <v>480.51035785656222</v>
      </c>
      <c r="GU2257" s="77">
        <v>5.5966209081309407E-2</v>
      </c>
      <c r="GV2257" s="77">
        <v>480.51035785656222</v>
      </c>
      <c r="GW2257" s="77">
        <v>0</v>
      </c>
      <c r="GX2257" s="77">
        <v>0</v>
      </c>
      <c r="GY2257" s="77">
        <v>0</v>
      </c>
      <c r="GZ2257" s="77">
        <v>0</v>
      </c>
    </row>
    <row r="2258" spans="98:208" x14ac:dyDescent="0.25">
      <c r="CT2258" s="77" t="s">
        <v>155</v>
      </c>
      <c r="CU2258" s="77" t="s">
        <v>468</v>
      </c>
      <c r="CV2258" s="77" t="s">
        <v>446</v>
      </c>
      <c r="CW2258" s="77">
        <v>2024</v>
      </c>
      <c r="CX2258" s="77">
        <v>0</v>
      </c>
      <c r="CY2258" s="77">
        <v>0</v>
      </c>
      <c r="CZ2258" s="77">
        <v>0</v>
      </c>
      <c r="DA2258" s="77">
        <v>0</v>
      </c>
      <c r="DB2258" s="77">
        <v>8.0408269036977162E-2</v>
      </c>
      <c r="DC2258" s="77">
        <v>3.7590224611390707E-2</v>
      </c>
      <c r="DD2258" s="77">
        <v>1.631433411568636E-3</v>
      </c>
      <c r="DE2258" s="77">
        <v>4.1186611014017722E-2</v>
      </c>
      <c r="DF2258" s="77">
        <v>0</v>
      </c>
      <c r="DG2258" s="77">
        <v>0</v>
      </c>
      <c r="DH2258" s="77">
        <v>8.1378100371604853E-3</v>
      </c>
      <c r="DI2258" s="77">
        <v>8.1378100371604853E-3</v>
      </c>
      <c r="DJ2258" s="77">
        <v>4.3017577777363378E-3</v>
      </c>
      <c r="DL2258" s="77">
        <v>0</v>
      </c>
      <c r="DM2258" s="77">
        <v>0</v>
      </c>
      <c r="DN2258" s="77">
        <v>0</v>
      </c>
      <c r="DO2258" s="77">
        <v>0</v>
      </c>
      <c r="DP2258" s="77">
        <v>0</v>
      </c>
      <c r="DQ2258" s="77">
        <v>0</v>
      </c>
      <c r="DR2258" s="77">
        <v>0</v>
      </c>
      <c r="DS2258" s="77">
        <v>3.5006887621095951E-5</v>
      </c>
      <c r="DT2258" s="77">
        <v>3.5006887621095951E-5</v>
      </c>
      <c r="DU2258" s="77">
        <v>0</v>
      </c>
      <c r="DV2258" s="77">
        <v>3.5006887621095951E-5</v>
      </c>
      <c r="DW2258" s="77">
        <v>3.5006887621095951E-5</v>
      </c>
      <c r="GE2258" s="77" t="s">
        <v>427</v>
      </c>
      <c r="GF2258" s="77" t="s">
        <v>155</v>
      </c>
      <c r="GG2258" s="77" t="s">
        <v>443</v>
      </c>
      <c r="GH2258" s="77" t="s">
        <v>300</v>
      </c>
      <c r="GI2258" s="77">
        <v>2021</v>
      </c>
      <c r="GJ2258" s="77" t="s">
        <v>303</v>
      </c>
      <c r="GK2258" s="77">
        <v>5338.1784104570188</v>
      </c>
      <c r="GL2258" s="77">
        <v>574.64243099999999</v>
      </c>
      <c r="GM2258" s="77">
        <v>2021</v>
      </c>
      <c r="GN2258" s="77" t="s">
        <v>175</v>
      </c>
      <c r="GO2258" s="77">
        <v>5.3000000000000005E-2</v>
      </c>
      <c r="GP2258" s="77">
        <v>3</v>
      </c>
      <c r="GQ2258" s="77">
        <v>0</v>
      </c>
      <c r="GR2258" s="77" t="s">
        <v>423</v>
      </c>
      <c r="GS2258" s="77">
        <v>5.5966209081309407E-2</v>
      </c>
      <c r="GT2258" s="77">
        <v>298.75760903296941</v>
      </c>
      <c r="GU2258" s="77">
        <v>5.5966209081309407E-2</v>
      </c>
      <c r="GV2258" s="77">
        <v>298.75760903296941</v>
      </c>
      <c r="GW2258" s="77">
        <v>0</v>
      </c>
      <c r="GX2258" s="77">
        <v>0</v>
      </c>
      <c r="GY2258" s="77">
        <v>0</v>
      </c>
      <c r="GZ2258" s="77">
        <v>0</v>
      </c>
    </row>
    <row r="2259" spans="98:208" x14ac:dyDescent="0.25">
      <c r="CT2259" s="77" t="s">
        <v>155</v>
      </c>
      <c r="CU2259" s="77" t="s">
        <v>468</v>
      </c>
      <c r="CV2259" s="77" t="s">
        <v>446</v>
      </c>
      <c r="CW2259" s="77">
        <v>2025</v>
      </c>
      <c r="CX2259" s="77">
        <v>0</v>
      </c>
      <c r="CY2259" s="77">
        <v>0</v>
      </c>
      <c r="CZ2259" s="77">
        <v>0</v>
      </c>
      <c r="DA2259" s="77">
        <v>0</v>
      </c>
      <c r="DB2259" s="77">
        <v>8.0408269036977162E-2</v>
      </c>
      <c r="DC2259" s="77">
        <v>3.7590224611390707E-2</v>
      </c>
      <c r="DD2259" s="77">
        <v>1.631433411568636E-3</v>
      </c>
      <c r="DE2259" s="77">
        <v>4.1186611014017722E-2</v>
      </c>
      <c r="DF2259" s="77">
        <v>0</v>
      </c>
      <c r="DG2259" s="77">
        <v>0</v>
      </c>
      <c r="DH2259" s="77">
        <v>0</v>
      </c>
      <c r="DI2259" s="77">
        <v>8.1378100371604853E-3</v>
      </c>
      <c r="DJ2259" s="77">
        <v>4.3017577777363378E-3</v>
      </c>
      <c r="DL2259" s="77">
        <v>0</v>
      </c>
      <c r="DM2259" s="77">
        <v>0</v>
      </c>
      <c r="DN2259" s="77">
        <v>0</v>
      </c>
      <c r="DO2259" s="77">
        <v>0</v>
      </c>
      <c r="DP2259" s="77">
        <v>0</v>
      </c>
      <c r="DQ2259" s="77">
        <v>0</v>
      </c>
      <c r="DR2259" s="77">
        <v>0</v>
      </c>
      <c r="DS2259" s="77">
        <v>0</v>
      </c>
      <c r="DT2259" s="77">
        <v>0</v>
      </c>
      <c r="DU2259" s="77">
        <v>0</v>
      </c>
      <c r="DV2259" s="77">
        <v>3.5006887621095951E-5</v>
      </c>
      <c r="DW2259" s="77">
        <v>3.5006887621095951E-5</v>
      </c>
      <c r="GE2259" s="77" t="s">
        <v>422</v>
      </c>
      <c r="GF2259" s="77" t="s">
        <v>155</v>
      </c>
      <c r="GG2259" s="77" t="s">
        <v>443</v>
      </c>
      <c r="GH2259" s="77" t="s">
        <v>300</v>
      </c>
      <c r="GI2259" s="77">
        <v>2022</v>
      </c>
      <c r="GJ2259" s="77" t="s">
        <v>305</v>
      </c>
      <c r="GK2259" s="77">
        <v>222.2294216278419</v>
      </c>
      <c r="GL2259" s="77">
        <v>574.64243099999999</v>
      </c>
      <c r="GM2259" s="77">
        <v>2022</v>
      </c>
      <c r="GN2259" s="77" t="s">
        <v>175</v>
      </c>
      <c r="GO2259" s="77">
        <v>0.13250000000000001</v>
      </c>
      <c r="GP2259" s="77">
        <v>3</v>
      </c>
      <c r="GQ2259" s="77">
        <v>0</v>
      </c>
      <c r="GR2259" s="77" t="s">
        <v>423</v>
      </c>
      <c r="GS2259" s="77">
        <v>0.1527377521613833</v>
      </c>
      <c r="GT2259" s="77">
        <v>33.942822323560868</v>
      </c>
      <c r="GU2259" s="77">
        <v>0.1527377521613833</v>
      </c>
      <c r="GV2259" s="77">
        <v>33.942822323560868</v>
      </c>
      <c r="GW2259" s="77">
        <v>0.1527377521613833</v>
      </c>
      <c r="GX2259" s="77">
        <v>33.942822323560868</v>
      </c>
      <c r="GY2259" s="77">
        <v>0</v>
      </c>
      <c r="GZ2259" s="77">
        <v>0</v>
      </c>
    </row>
    <row r="2260" spans="98:208" x14ac:dyDescent="0.25">
      <c r="CT2260" s="77" t="s">
        <v>155</v>
      </c>
      <c r="CU2260" s="77" t="s">
        <v>468</v>
      </c>
      <c r="CV2260" s="77" t="s">
        <v>453</v>
      </c>
      <c r="CW2260" s="77">
        <v>2020</v>
      </c>
      <c r="CX2260" s="77">
        <v>0</v>
      </c>
      <c r="CY2260" s="77">
        <v>0</v>
      </c>
      <c r="CZ2260" s="77">
        <v>0</v>
      </c>
      <c r="DA2260" s="77">
        <v>0</v>
      </c>
      <c r="DB2260" s="77">
        <v>14146.1306413326</v>
      </c>
      <c r="DC2260" s="77">
        <v>222.22942162783181</v>
      </c>
      <c r="DD2260" s="77">
        <v>8585.7228092479909</v>
      </c>
      <c r="DE2260" s="77">
        <v>5338.1784104567751</v>
      </c>
      <c r="DF2260" s="77">
        <v>813.21078921305536</v>
      </c>
      <c r="DG2260" s="77">
        <v>0</v>
      </c>
      <c r="DH2260" s="77">
        <v>0</v>
      </c>
      <c r="DI2260" s="77">
        <v>0</v>
      </c>
      <c r="DJ2260" s="77">
        <v>2.977431996449993E-5</v>
      </c>
      <c r="DL2260" s="77">
        <v>0</v>
      </c>
      <c r="DM2260" s="77">
        <v>2.4212798236613018E-2</v>
      </c>
      <c r="DN2260" s="77">
        <v>2.4212798236613018E-2</v>
      </c>
      <c r="DO2260" s="77">
        <v>0</v>
      </c>
      <c r="DP2260" s="77">
        <v>0</v>
      </c>
      <c r="DQ2260" s="77">
        <v>0</v>
      </c>
      <c r="DR2260" s="77">
        <v>0</v>
      </c>
      <c r="DS2260" s="77">
        <v>0</v>
      </c>
      <c r="DT2260" s="77">
        <v>0</v>
      </c>
      <c r="DU2260" s="77">
        <v>0</v>
      </c>
      <c r="DV2260" s="77">
        <v>0</v>
      </c>
      <c r="DW2260" s="77">
        <v>0</v>
      </c>
      <c r="GE2260" s="77" t="s">
        <v>425</v>
      </c>
      <c r="GF2260" s="77" t="s">
        <v>155</v>
      </c>
      <c r="GG2260" s="77" t="s">
        <v>443</v>
      </c>
      <c r="GH2260" s="77" t="s">
        <v>300</v>
      </c>
      <c r="GI2260" s="77">
        <v>2022</v>
      </c>
      <c r="GJ2260" s="77" t="s">
        <v>301</v>
      </c>
      <c r="GK2260" s="77">
        <v>8585.7228092483838</v>
      </c>
      <c r="GL2260" s="77">
        <v>574.64243099999999</v>
      </c>
      <c r="GM2260" s="77">
        <v>2022</v>
      </c>
      <c r="GN2260" s="77" t="s">
        <v>175</v>
      </c>
      <c r="GO2260" s="77">
        <v>5.3000000000000005E-2</v>
      </c>
      <c r="GP2260" s="77">
        <v>3</v>
      </c>
      <c r="GQ2260" s="77">
        <v>0</v>
      </c>
      <c r="GR2260" s="77" t="s">
        <v>423</v>
      </c>
      <c r="GS2260" s="77">
        <v>5.5966209081309407E-2</v>
      </c>
      <c r="GT2260" s="77">
        <v>480.51035785656222</v>
      </c>
      <c r="GU2260" s="77">
        <v>5.5966209081309407E-2</v>
      </c>
      <c r="GV2260" s="77">
        <v>480.51035785656222</v>
      </c>
      <c r="GW2260" s="77">
        <v>5.5966209081309407E-2</v>
      </c>
      <c r="GX2260" s="77">
        <v>480.51035785656222</v>
      </c>
      <c r="GY2260" s="77">
        <v>0</v>
      </c>
      <c r="GZ2260" s="77">
        <v>0</v>
      </c>
    </row>
    <row r="2261" spans="98:208" x14ac:dyDescent="0.25">
      <c r="CT2261" s="77" t="s">
        <v>155</v>
      </c>
      <c r="CU2261" s="77" t="s">
        <v>468</v>
      </c>
      <c r="CV2261" s="77" t="s">
        <v>453</v>
      </c>
      <c r="CW2261" s="77">
        <v>2021</v>
      </c>
      <c r="CX2261" s="77">
        <v>0</v>
      </c>
      <c r="CY2261" s="77">
        <v>0</v>
      </c>
      <c r="CZ2261" s="77">
        <v>0</v>
      </c>
      <c r="DA2261" s="77">
        <v>0</v>
      </c>
      <c r="DB2261" s="77">
        <v>14146.1306413326</v>
      </c>
      <c r="DC2261" s="77">
        <v>222.22942162783181</v>
      </c>
      <c r="DD2261" s="77">
        <v>8585.7228092479909</v>
      </c>
      <c r="DE2261" s="77">
        <v>5338.1784104567751</v>
      </c>
      <c r="DF2261" s="77">
        <v>813.21078921305536</v>
      </c>
      <c r="DG2261" s="77">
        <v>813.21078921305536</v>
      </c>
      <c r="DH2261" s="77">
        <v>0</v>
      </c>
      <c r="DI2261" s="77">
        <v>0</v>
      </c>
      <c r="DJ2261" s="77">
        <v>2.977431996449993E-5</v>
      </c>
      <c r="DL2261" s="77">
        <v>0</v>
      </c>
      <c r="DM2261" s="77">
        <v>2.4212798236613018E-2</v>
      </c>
      <c r="DN2261" s="77">
        <v>2.4212798236613018E-2</v>
      </c>
      <c r="DO2261" s="77">
        <v>0</v>
      </c>
      <c r="DP2261" s="77">
        <v>2.4212798236613018E-2</v>
      </c>
      <c r="DQ2261" s="77">
        <v>2.4212798236613018E-2</v>
      </c>
      <c r="DR2261" s="77">
        <v>0</v>
      </c>
      <c r="DS2261" s="77">
        <v>0</v>
      </c>
      <c r="DT2261" s="77">
        <v>0</v>
      </c>
      <c r="DU2261" s="77">
        <v>0</v>
      </c>
      <c r="DV2261" s="77">
        <v>0</v>
      </c>
      <c r="DW2261" s="77">
        <v>0</v>
      </c>
      <c r="GE2261" s="77" t="s">
        <v>427</v>
      </c>
      <c r="GF2261" s="77" t="s">
        <v>155</v>
      </c>
      <c r="GG2261" s="77" t="s">
        <v>443</v>
      </c>
      <c r="GH2261" s="77" t="s">
        <v>300</v>
      </c>
      <c r="GI2261" s="77">
        <v>2022</v>
      </c>
      <c r="GJ2261" s="77" t="s">
        <v>303</v>
      </c>
      <c r="GK2261" s="77">
        <v>5338.1784104570188</v>
      </c>
      <c r="GL2261" s="77">
        <v>574.64243099999999</v>
      </c>
      <c r="GM2261" s="77">
        <v>2022</v>
      </c>
      <c r="GN2261" s="77" t="s">
        <v>175</v>
      </c>
      <c r="GO2261" s="77">
        <v>5.3000000000000005E-2</v>
      </c>
      <c r="GP2261" s="77">
        <v>3</v>
      </c>
      <c r="GQ2261" s="77">
        <v>0</v>
      </c>
      <c r="GR2261" s="77" t="s">
        <v>423</v>
      </c>
      <c r="GS2261" s="77">
        <v>5.5966209081309407E-2</v>
      </c>
      <c r="GT2261" s="77">
        <v>298.75760903296941</v>
      </c>
      <c r="GU2261" s="77">
        <v>5.5966209081309407E-2</v>
      </c>
      <c r="GV2261" s="77">
        <v>298.75760903296941</v>
      </c>
      <c r="GW2261" s="77">
        <v>5.5966209081309407E-2</v>
      </c>
      <c r="GX2261" s="77">
        <v>298.75760903296941</v>
      </c>
      <c r="GY2261" s="77">
        <v>0</v>
      </c>
      <c r="GZ2261" s="77">
        <v>0</v>
      </c>
    </row>
    <row r="2262" spans="98:208" x14ac:dyDescent="0.25">
      <c r="CT2262" s="77" t="s">
        <v>155</v>
      </c>
      <c r="CU2262" s="77" t="s">
        <v>468</v>
      </c>
      <c r="CV2262" s="77" t="s">
        <v>453</v>
      </c>
      <c r="CW2262" s="77">
        <v>2022</v>
      </c>
      <c r="CX2262" s="77">
        <v>0</v>
      </c>
      <c r="CY2262" s="77">
        <v>0</v>
      </c>
      <c r="CZ2262" s="77">
        <v>0</v>
      </c>
      <c r="DA2262" s="77">
        <v>0</v>
      </c>
      <c r="DB2262" s="77">
        <v>14146.1306413326</v>
      </c>
      <c r="DC2262" s="77">
        <v>222.22942162783181</v>
      </c>
      <c r="DD2262" s="77">
        <v>8585.7228092479909</v>
      </c>
      <c r="DE2262" s="77">
        <v>5338.1784104567751</v>
      </c>
      <c r="DF2262" s="77">
        <v>813.21078921305536</v>
      </c>
      <c r="DG2262" s="77">
        <v>813.21078921305536</v>
      </c>
      <c r="DH2262" s="77">
        <v>813.21078921305536</v>
      </c>
      <c r="DI2262" s="77">
        <v>0</v>
      </c>
      <c r="DJ2262" s="77">
        <v>2.977431996449993E-5</v>
      </c>
      <c r="DL2262" s="77">
        <v>0</v>
      </c>
      <c r="DM2262" s="77">
        <v>2.4212798236613018E-2</v>
      </c>
      <c r="DN2262" s="77">
        <v>2.4212798236613018E-2</v>
      </c>
      <c r="DO2262" s="77">
        <v>0</v>
      </c>
      <c r="DP2262" s="77">
        <v>2.4212798236613018E-2</v>
      </c>
      <c r="DQ2262" s="77">
        <v>2.4212798236613018E-2</v>
      </c>
      <c r="DR2262" s="77">
        <v>0</v>
      </c>
      <c r="DS2262" s="77">
        <v>2.4212798236613018E-2</v>
      </c>
      <c r="DT2262" s="77">
        <v>2.4212798236613018E-2</v>
      </c>
      <c r="DU2262" s="77">
        <v>0</v>
      </c>
      <c r="DV2262" s="77">
        <v>0</v>
      </c>
      <c r="DW2262" s="77">
        <v>0</v>
      </c>
      <c r="GE2262" s="77" t="s">
        <v>422</v>
      </c>
      <c r="GF2262" s="77" t="s">
        <v>155</v>
      </c>
      <c r="GG2262" s="77" t="s">
        <v>443</v>
      </c>
      <c r="GH2262" s="77" t="s">
        <v>300</v>
      </c>
      <c r="GI2262" s="77">
        <v>2023</v>
      </c>
      <c r="GJ2262" s="77" t="s">
        <v>305</v>
      </c>
      <c r="GK2262" s="77">
        <v>233.23007680795109</v>
      </c>
      <c r="GL2262" s="77">
        <v>574.64243099999999</v>
      </c>
      <c r="GM2262" s="77">
        <v>2023</v>
      </c>
      <c r="GN2262" s="77" t="s">
        <v>175</v>
      </c>
      <c r="GO2262" s="77">
        <v>0.13250000000000001</v>
      </c>
      <c r="GP2262" s="77">
        <v>3</v>
      </c>
      <c r="GQ2262" s="77">
        <v>0</v>
      </c>
      <c r="GR2262" s="77" t="s">
        <v>423</v>
      </c>
      <c r="GS2262" s="77">
        <v>0</v>
      </c>
      <c r="GT2262" s="77">
        <v>0</v>
      </c>
      <c r="GU2262" s="77">
        <v>0.1527377521613833</v>
      </c>
      <c r="GV2262" s="77">
        <v>35.623037668073223</v>
      </c>
      <c r="GW2262" s="77">
        <v>0.1527377521613833</v>
      </c>
      <c r="GX2262" s="77">
        <v>35.623037668073223</v>
      </c>
      <c r="GY2262" s="77">
        <v>0.1527377521613833</v>
      </c>
      <c r="GZ2262" s="77">
        <v>35.623037668073223</v>
      </c>
    </row>
    <row r="2263" spans="98:208" x14ac:dyDescent="0.25">
      <c r="CT2263" s="77" t="s">
        <v>155</v>
      </c>
      <c r="CU2263" s="77" t="s">
        <v>468</v>
      </c>
      <c r="CV2263" s="77" t="s">
        <v>453</v>
      </c>
      <c r="CW2263" s="77">
        <v>2023</v>
      </c>
      <c r="CX2263" s="77">
        <v>0</v>
      </c>
      <c r="CY2263" s="77">
        <v>0</v>
      </c>
      <c r="CZ2263" s="77">
        <v>0</v>
      </c>
      <c r="DA2263" s="77">
        <v>0</v>
      </c>
      <c r="DB2263" s="77">
        <v>14664.63755643671</v>
      </c>
      <c r="DC2263" s="77">
        <v>233.23007680794049</v>
      </c>
      <c r="DD2263" s="77">
        <v>8896.5159934286421</v>
      </c>
      <c r="DE2263" s="77">
        <v>5534.8914862001229</v>
      </c>
      <c r="DF2263" s="77">
        <v>0</v>
      </c>
      <c r="DG2263" s="77">
        <v>843.29420601054744</v>
      </c>
      <c r="DH2263" s="77">
        <v>843.29420601054744</v>
      </c>
      <c r="DI2263" s="77">
        <v>843.29420601054744</v>
      </c>
      <c r="DJ2263" s="77">
        <v>2.977431996449993E-5</v>
      </c>
      <c r="DL2263" s="77">
        <v>0</v>
      </c>
      <c r="DM2263" s="77">
        <v>0</v>
      </c>
      <c r="DN2263" s="77">
        <v>0</v>
      </c>
      <c r="DO2263" s="77">
        <v>0</v>
      </c>
      <c r="DP2263" s="77">
        <v>2.5108511513966959E-2</v>
      </c>
      <c r="DQ2263" s="77">
        <v>2.5108511513966959E-2</v>
      </c>
      <c r="DR2263" s="77">
        <v>0</v>
      </c>
      <c r="DS2263" s="77">
        <v>2.5108511513966959E-2</v>
      </c>
      <c r="DT2263" s="77">
        <v>2.5108511513966959E-2</v>
      </c>
      <c r="DU2263" s="77">
        <v>0</v>
      </c>
      <c r="DV2263" s="77">
        <v>2.5108511513966959E-2</v>
      </c>
      <c r="DW2263" s="77">
        <v>2.5108511513966959E-2</v>
      </c>
      <c r="GE2263" s="77" t="s">
        <v>425</v>
      </c>
      <c r="GF2263" s="77" t="s">
        <v>155</v>
      </c>
      <c r="GG2263" s="77" t="s">
        <v>443</v>
      </c>
      <c r="GH2263" s="77" t="s">
        <v>300</v>
      </c>
      <c r="GI2263" s="77">
        <v>2023</v>
      </c>
      <c r="GJ2263" s="77" t="s">
        <v>301</v>
      </c>
      <c r="GK2263" s="77">
        <v>8896.5159934290496</v>
      </c>
      <c r="GL2263" s="77">
        <v>574.64243099999999</v>
      </c>
      <c r="GM2263" s="77">
        <v>2023</v>
      </c>
      <c r="GN2263" s="77" t="s">
        <v>175</v>
      </c>
      <c r="GO2263" s="77">
        <v>5.3000000000000005E-2</v>
      </c>
      <c r="GP2263" s="77">
        <v>3</v>
      </c>
      <c r="GQ2263" s="77">
        <v>0</v>
      </c>
      <c r="GR2263" s="77" t="s">
        <v>423</v>
      </c>
      <c r="GS2263" s="77">
        <v>0</v>
      </c>
      <c r="GT2263" s="77">
        <v>0</v>
      </c>
      <c r="GU2263" s="77">
        <v>5.5966209081309407E-2</v>
      </c>
      <c r="GV2263" s="77">
        <v>497.90427418346326</v>
      </c>
      <c r="GW2263" s="77">
        <v>5.5966209081309407E-2</v>
      </c>
      <c r="GX2263" s="77">
        <v>497.90427418346326</v>
      </c>
      <c r="GY2263" s="77">
        <v>5.5966209081309407E-2</v>
      </c>
      <c r="GZ2263" s="77">
        <v>497.90427418346326</v>
      </c>
    </row>
    <row r="2264" spans="98:208" x14ac:dyDescent="0.25">
      <c r="CT2264" s="77" t="s">
        <v>155</v>
      </c>
      <c r="CU2264" s="77" t="s">
        <v>468</v>
      </c>
      <c r="CV2264" s="77" t="s">
        <v>453</v>
      </c>
      <c r="CW2264" s="77">
        <v>2024</v>
      </c>
      <c r="CX2264" s="77">
        <v>0</v>
      </c>
      <c r="CY2264" s="77">
        <v>0</v>
      </c>
      <c r="CZ2264" s="77">
        <v>0</v>
      </c>
      <c r="DA2264" s="77">
        <v>0</v>
      </c>
      <c r="DB2264" s="77">
        <v>14664.63755643671</v>
      </c>
      <c r="DC2264" s="77">
        <v>233.23007680794049</v>
      </c>
      <c r="DD2264" s="77">
        <v>8896.5159934286421</v>
      </c>
      <c r="DE2264" s="77">
        <v>5534.8914862001229</v>
      </c>
      <c r="DF2264" s="77">
        <v>0</v>
      </c>
      <c r="DG2264" s="77">
        <v>0</v>
      </c>
      <c r="DH2264" s="77">
        <v>843.29420601054744</v>
      </c>
      <c r="DI2264" s="77">
        <v>843.29420601054744</v>
      </c>
      <c r="DJ2264" s="77">
        <v>2.977431996449993E-5</v>
      </c>
      <c r="DL2264" s="77">
        <v>0</v>
      </c>
      <c r="DM2264" s="77">
        <v>0</v>
      </c>
      <c r="DN2264" s="77">
        <v>0</v>
      </c>
      <c r="DO2264" s="77">
        <v>0</v>
      </c>
      <c r="DP2264" s="77">
        <v>0</v>
      </c>
      <c r="DQ2264" s="77">
        <v>0</v>
      </c>
      <c r="DR2264" s="77">
        <v>0</v>
      </c>
      <c r="DS2264" s="77">
        <v>2.5108511513966959E-2</v>
      </c>
      <c r="DT2264" s="77">
        <v>2.5108511513966959E-2</v>
      </c>
      <c r="DU2264" s="77">
        <v>0</v>
      </c>
      <c r="DV2264" s="77">
        <v>2.5108511513966959E-2</v>
      </c>
      <c r="DW2264" s="77">
        <v>2.5108511513966959E-2</v>
      </c>
      <c r="GE2264" s="77" t="s">
        <v>427</v>
      </c>
      <c r="GF2264" s="77" t="s">
        <v>155</v>
      </c>
      <c r="GG2264" s="77" t="s">
        <v>443</v>
      </c>
      <c r="GH2264" s="77" t="s">
        <v>300</v>
      </c>
      <c r="GI2264" s="77">
        <v>2023</v>
      </c>
      <c r="GJ2264" s="77" t="s">
        <v>303</v>
      </c>
      <c r="GK2264" s="77">
        <v>5534.8914862003767</v>
      </c>
      <c r="GL2264" s="77">
        <v>574.64243099999999</v>
      </c>
      <c r="GM2264" s="77">
        <v>2023</v>
      </c>
      <c r="GN2264" s="77" t="s">
        <v>175</v>
      </c>
      <c r="GO2264" s="77">
        <v>5.3000000000000005E-2</v>
      </c>
      <c r="GP2264" s="77">
        <v>3</v>
      </c>
      <c r="GQ2264" s="77">
        <v>0</v>
      </c>
      <c r="GR2264" s="77" t="s">
        <v>423</v>
      </c>
      <c r="GS2264" s="77">
        <v>0</v>
      </c>
      <c r="GT2264" s="77">
        <v>0</v>
      </c>
      <c r="GU2264" s="77">
        <v>5.5966209081309407E-2</v>
      </c>
      <c r="GV2264" s="77">
        <v>309.76689415904963</v>
      </c>
      <c r="GW2264" s="77">
        <v>5.5966209081309407E-2</v>
      </c>
      <c r="GX2264" s="77">
        <v>309.76689415904963</v>
      </c>
      <c r="GY2264" s="77">
        <v>5.5966209081309407E-2</v>
      </c>
      <c r="GZ2264" s="77">
        <v>309.76689415904963</v>
      </c>
    </row>
    <row r="2265" spans="98:208" x14ac:dyDescent="0.25">
      <c r="CT2265" s="77" t="s">
        <v>155</v>
      </c>
      <c r="CU2265" s="77" t="s">
        <v>468</v>
      </c>
      <c r="CV2265" s="77" t="s">
        <v>453</v>
      </c>
      <c r="CW2265" s="77">
        <v>2025</v>
      </c>
      <c r="CX2265" s="77">
        <v>0</v>
      </c>
      <c r="CY2265" s="77">
        <v>0</v>
      </c>
      <c r="CZ2265" s="77">
        <v>0</v>
      </c>
      <c r="DA2265" s="77">
        <v>0</v>
      </c>
      <c r="DB2265" s="77">
        <v>14664.63755643671</v>
      </c>
      <c r="DC2265" s="77">
        <v>233.23007680794049</v>
      </c>
      <c r="DD2265" s="77">
        <v>8896.5159934286421</v>
      </c>
      <c r="DE2265" s="77">
        <v>5534.8914862001229</v>
      </c>
      <c r="DF2265" s="77">
        <v>0</v>
      </c>
      <c r="DG2265" s="77">
        <v>0</v>
      </c>
      <c r="DH2265" s="77">
        <v>0</v>
      </c>
      <c r="DI2265" s="77">
        <v>843.29420601054744</v>
      </c>
      <c r="DJ2265" s="77">
        <v>2.977431996449993E-5</v>
      </c>
      <c r="DL2265" s="77">
        <v>0</v>
      </c>
      <c r="DM2265" s="77">
        <v>0</v>
      </c>
      <c r="DN2265" s="77">
        <v>0</v>
      </c>
      <c r="DO2265" s="77">
        <v>0</v>
      </c>
      <c r="DP2265" s="77">
        <v>0</v>
      </c>
      <c r="DQ2265" s="77">
        <v>0</v>
      </c>
      <c r="DR2265" s="77">
        <v>0</v>
      </c>
      <c r="DS2265" s="77">
        <v>0</v>
      </c>
      <c r="DT2265" s="77">
        <v>0</v>
      </c>
      <c r="DU2265" s="77">
        <v>0</v>
      </c>
      <c r="DV2265" s="77">
        <v>2.5108511513966959E-2</v>
      </c>
      <c r="DW2265" s="77">
        <v>2.5108511513966959E-2</v>
      </c>
      <c r="GE2265" s="77" t="s">
        <v>422</v>
      </c>
      <c r="GF2265" s="77" t="s">
        <v>155</v>
      </c>
      <c r="GG2265" s="77" t="s">
        <v>443</v>
      </c>
      <c r="GH2265" s="77" t="s">
        <v>300</v>
      </c>
      <c r="GI2265" s="77">
        <v>2024</v>
      </c>
      <c r="GJ2265" s="77" t="s">
        <v>305</v>
      </c>
      <c r="GK2265" s="77">
        <v>233.23007680795109</v>
      </c>
      <c r="GL2265" s="77">
        <v>574.64243099999999</v>
      </c>
      <c r="GM2265" s="77">
        <v>2024</v>
      </c>
      <c r="GN2265" s="77" t="s">
        <v>175</v>
      </c>
      <c r="GO2265" s="77">
        <v>0.13250000000000001</v>
      </c>
      <c r="GP2265" s="77">
        <v>3</v>
      </c>
      <c r="GQ2265" s="77">
        <v>0</v>
      </c>
      <c r="GR2265" s="77" t="s">
        <v>423</v>
      </c>
      <c r="GS2265" s="77">
        <v>0</v>
      </c>
      <c r="GT2265" s="77">
        <v>0</v>
      </c>
      <c r="GU2265" s="77">
        <v>0</v>
      </c>
      <c r="GV2265" s="77">
        <v>0</v>
      </c>
      <c r="GW2265" s="77">
        <v>0.1527377521613833</v>
      </c>
      <c r="GX2265" s="77">
        <v>35.623037668073223</v>
      </c>
      <c r="GY2265" s="77">
        <v>0.1527377521613833</v>
      </c>
      <c r="GZ2265" s="77">
        <v>35.623037668073223</v>
      </c>
    </row>
    <row r="2266" spans="98:208" x14ac:dyDescent="0.25">
      <c r="CT2266" s="77" t="s">
        <v>155</v>
      </c>
      <c r="CU2266" s="77" t="s">
        <v>468</v>
      </c>
      <c r="CV2266" s="77" t="s">
        <v>460</v>
      </c>
      <c r="CW2266" s="77">
        <v>2020</v>
      </c>
      <c r="CX2266" s="77">
        <v>0</v>
      </c>
      <c r="CY2266" s="77">
        <v>0</v>
      </c>
      <c r="CZ2266" s="77">
        <v>0</v>
      </c>
      <c r="DA2266" s="77">
        <v>0</v>
      </c>
      <c r="DB2266" s="77">
        <v>8807.9522308763771</v>
      </c>
      <c r="DC2266" s="77">
        <v>222.22942162784571</v>
      </c>
      <c r="DD2266" s="77">
        <v>8585.7228092485311</v>
      </c>
      <c r="DE2266" s="77">
        <v>0</v>
      </c>
      <c r="DF2266" s="77">
        <v>514.45318018013188</v>
      </c>
      <c r="DG2266" s="77">
        <v>0</v>
      </c>
      <c r="DH2266" s="77">
        <v>0</v>
      </c>
      <c r="DI2266" s="77">
        <v>0</v>
      </c>
      <c r="DJ2266" s="77">
        <v>4.1234479755008178E-6</v>
      </c>
      <c r="DL2266" s="77">
        <v>0</v>
      </c>
      <c r="DM2266" s="77">
        <v>2.1213209243037224E-3</v>
      </c>
      <c r="DN2266" s="77">
        <v>2.1213209243037224E-3</v>
      </c>
      <c r="DO2266" s="77">
        <v>0</v>
      </c>
      <c r="DP2266" s="77">
        <v>0</v>
      </c>
      <c r="DQ2266" s="77">
        <v>0</v>
      </c>
      <c r="DR2266" s="77">
        <v>0</v>
      </c>
      <c r="DS2266" s="77">
        <v>0</v>
      </c>
      <c r="DT2266" s="77">
        <v>0</v>
      </c>
      <c r="DU2266" s="77">
        <v>0</v>
      </c>
      <c r="DV2266" s="77">
        <v>0</v>
      </c>
      <c r="DW2266" s="77">
        <v>0</v>
      </c>
      <c r="GE2266" s="77" t="s">
        <v>425</v>
      </c>
      <c r="GF2266" s="77" t="s">
        <v>155</v>
      </c>
      <c r="GG2266" s="77" t="s">
        <v>443</v>
      </c>
      <c r="GH2266" s="77" t="s">
        <v>300</v>
      </c>
      <c r="GI2266" s="77">
        <v>2024</v>
      </c>
      <c r="GJ2266" s="77" t="s">
        <v>301</v>
      </c>
      <c r="GK2266" s="77">
        <v>8896.5159934290496</v>
      </c>
      <c r="GL2266" s="77">
        <v>574.64243099999999</v>
      </c>
      <c r="GM2266" s="77">
        <v>2024</v>
      </c>
      <c r="GN2266" s="77" t="s">
        <v>175</v>
      </c>
      <c r="GO2266" s="77">
        <v>5.3000000000000005E-2</v>
      </c>
      <c r="GP2266" s="77">
        <v>3</v>
      </c>
      <c r="GQ2266" s="77">
        <v>0</v>
      </c>
      <c r="GR2266" s="77" t="s">
        <v>423</v>
      </c>
      <c r="GS2266" s="77">
        <v>0</v>
      </c>
      <c r="GT2266" s="77">
        <v>0</v>
      </c>
      <c r="GU2266" s="77">
        <v>0</v>
      </c>
      <c r="GV2266" s="77">
        <v>0</v>
      </c>
      <c r="GW2266" s="77">
        <v>5.5966209081309407E-2</v>
      </c>
      <c r="GX2266" s="77">
        <v>497.90427418346326</v>
      </c>
      <c r="GY2266" s="77">
        <v>5.5966209081309407E-2</v>
      </c>
      <c r="GZ2266" s="77">
        <v>497.90427418346326</v>
      </c>
    </row>
    <row r="2267" spans="98:208" x14ac:dyDescent="0.25">
      <c r="CT2267" s="77" t="s">
        <v>155</v>
      </c>
      <c r="CU2267" s="77" t="s">
        <v>468</v>
      </c>
      <c r="CV2267" s="77" t="s">
        <v>460</v>
      </c>
      <c r="CW2267" s="77">
        <v>2021</v>
      </c>
      <c r="CX2267" s="77">
        <v>0</v>
      </c>
      <c r="CY2267" s="77">
        <v>0</v>
      </c>
      <c r="CZ2267" s="77">
        <v>0</v>
      </c>
      <c r="DA2267" s="77">
        <v>0</v>
      </c>
      <c r="DB2267" s="77">
        <v>8807.9522308763771</v>
      </c>
      <c r="DC2267" s="77">
        <v>222.22942162784571</v>
      </c>
      <c r="DD2267" s="77">
        <v>8585.7228092485311</v>
      </c>
      <c r="DE2267" s="77">
        <v>0</v>
      </c>
      <c r="DF2267" s="77">
        <v>514.45318018013188</v>
      </c>
      <c r="DG2267" s="77">
        <v>514.45318018013188</v>
      </c>
      <c r="DH2267" s="77">
        <v>0</v>
      </c>
      <c r="DI2267" s="77">
        <v>0</v>
      </c>
      <c r="DJ2267" s="77">
        <v>4.1234479755008178E-6</v>
      </c>
      <c r="DL2267" s="77">
        <v>0</v>
      </c>
      <c r="DM2267" s="77">
        <v>2.1213209243037224E-3</v>
      </c>
      <c r="DN2267" s="77">
        <v>2.1213209243037224E-3</v>
      </c>
      <c r="DO2267" s="77">
        <v>0</v>
      </c>
      <c r="DP2267" s="77">
        <v>2.1213209243037224E-3</v>
      </c>
      <c r="DQ2267" s="77">
        <v>2.1213209243037224E-3</v>
      </c>
      <c r="DR2267" s="77">
        <v>0</v>
      </c>
      <c r="DS2267" s="77">
        <v>0</v>
      </c>
      <c r="DT2267" s="77">
        <v>0</v>
      </c>
      <c r="DU2267" s="77">
        <v>0</v>
      </c>
      <c r="DV2267" s="77">
        <v>0</v>
      </c>
      <c r="DW2267" s="77">
        <v>0</v>
      </c>
      <c r="GE2267" s="77" t="s">
        <v>427</v>
      </c>
      <c r="GF2267" s="77" t="s">
        <v>155</v>
      </c>
      <c r="GG2267" s="77" t="s">
        <v>443</v>
      </c>
      <c r="GH2267" s="77" t="s">
        <v>300</v>
      </c>
      <c r="GI2267" s="77">
        <v>2024</v>
      </c>
      <c r="GJ2267" s="77" t="s">
        <v>303</v>
      </c>
      <c r="GK2267" s="77">
        <v>5534.8914862003767</v>
      </c>
      <c r="GL2267" s="77">
        <v>574.64243099999999</v>
      </c>
      <c r="GM2267" s="77">
        <v>2024</v>
      </c>
      <c r="GN2267" s="77" t="s">
        <v>175</v>
      </c>
      <c r="GO2267" s="77">
        <v>5.3000000000000005E-2</v>
      </c>
      <c r="GP2267" s="77">
        <v>3</v>
      </c>
      <c r="GQ2267" s="77">
        <v>0</v>
      </c>
      <c r="GR2267" s="77" t="s">
        <v>423</v>
      </c>
      <c r="GS2267" s="77">
        <v>0</v>
      </c>
      <c r="GT2267" s="77">
        <v>0</v>
      </c>
      <c r="GU2267" s="77">
        <v>0</v>
      </c>
      <c r="GV2267" s="77">
        <v>0</v>
      </c>
      <c r="GW2267" s="77">
        <v>5.5966209081309407E-2</v>
      </c>
      <c r="GX2267" s="77">
        <v>309.76689415904963</v>
      </c>
      <c r="GY2267" s="77">
        <v>5.5966209081309407E-2</v>
      </c>
      <c r="GZ2267" s="77">
        <v>309.76689415904963</v>
      </c>
    </row>
    <row r="2268" spans="98:208" x14ac:dyDescent="0.25">
      <c r="CT2268" s="77" t="s">
        <v>155</v>
      </c>
      <c r="CU2268" s="77" t="s">
        <v>468</v>
      </c>
      <c r="CV2268" s="77" t="s">
        <v>460</v>
      </c>
      <c r="CW2268" s="77">
        <v>2022</v>
      </c>
      <c r="CX2268" s="77">
        <v>0</v>
      </c>
      <c r="CY2268" s="77">
        <v>0</v>
      </c>
      <c r="CZ2268" s="77">
        <v>0</v>
      </c>
      <c r="DA2268" s="77">
        <v>0</v>
      </c>
      <c r="DB2268" s="77">
        <v>8807.9522308763771</v>
      </c>
      <c r="DC2268" s="77">
        <v>222.22942162784571</v>
      </c>
      <c r="DD2268" s="77">
        <v>8585.7228092485311</v>
      </c>
      <c r="DE2268" s="77">
        <v>0</v>
      </c>
      <c r="DF2268" s="77">
        <v>514.45318018013188</v>
      </c>
      <c r="DG2268" s="77">
        <v>514.45318018013188</v>
      </c>
      <c r="DH2268" s="77">
        <v>514.45318018013188</v>
      </c>
      <c r="DI2268" s="77">
        <v>0</v>
      </c>
      <c r="DJ2268" s="77">
        <v>4.1234479755008178E-6</v>
      </c>
      <c r="DL2268" s="77">
        <v>0</v>
      </c>
      <c r="DM2268" s="77">
        <v>2.1213209243037224E-3</v>
      </c>
      <c r="DN2268" s="77">
        <v>2.1213209243037224E-3</v>
      </c>
      <c r="DO2268" s="77">
        <v>0</v>
      </c>
      <c r="DP2268" s="77">
        <v>2.1213209243037224E-3</v>
      </c>
      <c r="DQ2268" s="77">
        <v>2.1213209243037224E-3</v>
      </c>
      <c r="DR2268" s="77">
        <v>0</v>
      </c>
      <c r="DS2268" s="77">
        <v>2.1213209243037224E-3</v>
      </c>
      <c r="DT2268" s="77">
        <v>2.1213209243037224E-3</v>
      </c>
      <c r="DU2268" s="77">
        <v>0</v>
      </c>
      <c r="DV2268" s="77">
        <v>0</v>
      </c>
      <c r="DW2268" s="77">
        <v>0</v>
      </c>
      <c r="GE2268" s="77" t="s">
        <v>422</v>
      </c>
      <c r="GF2268" s="77" t="s">
        <v>155</v>
      </c>
      <c r="GG2268" s="77" t="s">
        <v>443</v>
      </c>
      <c r="GH2268" s="77" t="s">
        <v>300</v>
      </c>
      <c r="GI2268" s="77">
        <v>2025</v>
      </c>
      <c r="GJ2268" s="77" t="s">
        <v>305</v>
      </c>
      <c r="GK2268" s="77">
        <v>233.23007680795109</v>
      </c>
      <c r="GL2268" s="77">
        <v>574.64243099999999</v>
      </c>
      <c r="GM2268" s="77">
        <v>2025</v>
      </c>
      <c r="GN2268" s="77" t="s">
        <v>175</v>
      </c>
      <c r="GO2268" s="77">
        <v>0.13250000000000001</v>
      </c>
      <c r="GP2268" s="77">
        <v>3</v>
      </c>
      <c r="GQ2268" s="77">
        <v>0</v>
      </c>
      <c r="GR2268" s="77" t="s">
        <v>423</v>
      </c>
      <c r="GS2268" s="77">
        <v>0</v>
      </c>
      <c r="GT2268" s="77">
        <v>0</v>
      </c>
      <c r="GU2268" s="77">
        <v>0</v>
      </c>
      <c r="GV2268" s="77">
        <v>0</v>
      </c>
      <c r="GW2268" s="77">
        <v>0</v>
      </c>
      <c r="GX2268" s="77">
        <v>0</v>
      </c>
      <c r="GY2268" s="77">
        <v>0.1527377521613833</v>
      </c>
      <c r="GZ2268" s="77">
        <v>35.623037668073223</v>
      </c>
    </row>
    <row r="2269" spans="98:208" x14ac:dyDescent="0.25">
      <c r="CT2269" s="77" t="s">
        <v>155</v>
      </c>
      <c r="CU2269" s="77" t="s">
        <v>468</v>
      </c>
      <c r="CV2269" s="77" t="s">
        <v>460</v>
      </c>
      <c r="CW2269" s="77">
        <v>2023</v>
      </c>
      <c r="CX2269" s="77">
        <v>0</v>
      </c>
      <c r="CY2269" s="77">
        <v>0</v>
      </c>
      <c r="CZ2269" s="77">
        <v>0</v>
      </c>
      <c r="DA2269" s="77">
        <v>0</v>
      </c>
      <c r="DB2269" s="77">
        <v>9129.7460702371573</v>
      </c>
      <c r="DC2269" s="77">
        <v>233.23007680795499</v>
      </c>
      <c r="DD2269" s="77">
        <v>8896.5159934292024</v>
      </c>
      <c r="DE2269" s="77">
        <v>0</v>
      </c>
      <c r="DF2269" s="77">
        <v>0</v>
      </c>
      <c r="DG2269" s="77">
        <v>533.52731185154562</v>
      </c>
      <c r="DH2269" s="77">
        <v>533.52731185154562</v>
      </c>
      <c r="DI2269" s="77">
        <v>533.52731185154562</v>
      </c>
      <c r="DJ2269" s="77">
        <v>4.1234479755008178E-6</v>
      </c>
      <c r="DL2269" s="77">
        <v>0</v>
      </c>
      <c r="DM2269" s="77">
        <v>0</v>
      </c>
      <c r="DN2269" s="77">
        <v>0</v>
      </c>
      <c r="DO2269" s="77">
        <v>0</v>
      </c>
      <c r="DP2269" s="77">
        <v>2.1999721139286492E-3</v>
      </c>
      <c r="DQ2269" s="77">
        <v>2.1999721139286492E-3</v>
      </c>
      <c r="DR2269" s="77">
        <v>0</v>
      </c>
      <c r="DS2269" s="77">
        <v>2.1999721139286492E-3</v>
      </c>
      <c r="DT2269" s="77">
        <v>2.1999721139286492E-3</v>
      </c>
      <c r="DU2269" s="77">
        <v>0</v>
      </c>
      <c r="DV2269" s="77">
        <v>2.1999721139286492E-3</v>
      </c>
      <c r="DW2269" s="77">
        <v>2.1999721139286492E-3</v>
      </c>
      <c r="GE2269" s="77" t="s">
        <v>425</v>
      </c>
      <c r="GF2269" s="77" t="s">
        <v>155</v>
      </c>
      <c r="GG2269" s="77" t="s">
        <v>443</v>
      </c>
      <c r="GH2269" s="77" t="s">
        <v>300</v>
      </c>
      <c r="GI2269" s="77">
        <v>2025</v>
      </c>
      <c r="GJ2269" s="77" t="s">
        <v>301</v>
      </c>
      <c r="GK2269" s="77">
        <v>8896.5159934290496</v>
      </c>
      <c r="GL2269" s="77">
        <v>574.64243099999999</v>
      </c>
      <c r="GM2269" s="77">
        <v>2025</v>
      </c>
      <c r="GN2269" s="77" t="s">
        <v>175</v>
      </c>
      <c r="GO2269" s="77">
        <v>5.3000000000000005E-2</v>
      </c>
      <c r="GP2269" s="77">
        <v>3</v>
      </c>
      <c r="GQ2269" s="77">
        <v>0</v>
      </c>
      <c r="GR2269" s="77" t="s">
        <v>423</v>
      </c>
      <c r="GS2269" s="77">
        <v>0</v>
      </c>
      <c r="GT2269" s="77">
        <v>0</v>
      </c>
      <c r="GU2269" s="77">
        <v>0</v>
      </c>
      <c r="GV2269" s="77">
        <v>0</v>
      </c>
      <c r="GW2269" s="77">
        <v>0</v>
      </c>
      <c r="GX2269" s="77">
        <v>0</v>
      </c>
      <c r="GY2269" s="77">
        <v>5.5966209081309407E-2</v>
      </c>
      <c r="GZ2269" s="77">
        <v>497.90427418346326</v>
      </c>
    </row>
    <row r="2270" spans="98:208" x14ac:dyDescent="0.25">
      <c r="CT2270" s="77" t="s">
        <v>155</v>
      </c>
      <c r="CU2270" s="77" t="s">
        <v>468</v>
      </c>
      <c r="CV2270" s="77" t="s">
        <v>460</v>
      </c>
      <c r="CW2270" s="77">
        <v>2024</v>
      </c>
      <c r="CX2270" s="77">
        <v>0</v>
      </c>
      <c r="CY2270" s="77">
        <v>0</v>
      </c>
      <c r="CZ2270" s="77">
        <v>0</v>
      </c>
      <c r="DA2270" s="77">
        <v>0</v>
      </c>
      <c r="DB2270" s="77">
        <v>9129.7460702371573</v>
      </c>
      <c r="DC2270" s="77">
        <v>233.23007680795499</v>
      </c>
      <c r="DD2270" s="77">
        <v>8896.5159934292024</v>
      </c>
      <c r="DE2270" s="77">
        <v>0</v>
      </c>
      <c r="DF2270" s="77">
        <v>0</v>
      </c>
      <c r="DG2270" s="77">
        <v>0</v>
      </c>
      <c r="DH2270" s="77">
        <v>533.52731185154562</v>
      </c>
      <c r="DI2270" s="77">
        <v>533.52731185154562</v>
      </c>
      <c r="DJ2270" s="77">
        <v>4.1234479755008178E-6</v>
      </c>
      <c r="DL2270" s="77">
        <v>0</v>
      </c>
      <c r="DM2270" s="77">
        <v>0</v>
      </c>
      <c r="DN2270" s="77">
        <v>0</v>
      </c>
      <c r="DO2270" s="77">
        <v>0</v>
      </c>
      <c r="DP2270" s="77">
        <v>0</v>
      </c>
      <c r="DQ2270" s="77">
        <v>0</v>
      </c>
      <c r="DR2270" s="77">
        <v>0</v>
      </c>
      <c r="DS2270" s="77">
        <v>2.1999721139286492E-3</v>
      </c>
      <c r="DT2270" s="77">
        <v>2.1999721139286492E-3</v>
      </c>
      <c r="DU2270" s="77">
        <v>0</v>
      </c>
      <c r="DV2270" s="77">
        <v>2.1999721139286492E-3</v>
      </c>
      <c r="DW2270" s="77">
        <v>2.1999721139286492E-3</v>
      </c>
      <c r="GE2270" s="77" t="s">
        <v>427</v>
      </c>
      <c r="GF2270" s="77" t="s">
        <v>155</v>
      </c>
      <c r="GG2270" s="77" t="s">
        <v>443</v>
      </c>
      <c r="GH2270" s="77" t="s">
        <v>300</v>
      </c>
      <c r="GI2270" s="77">
        <v>2025</v>
      </c>
      <c r="GJ2270" s="77" t="s">
        <v>303</v>
      </c>
      <c r="GK2270" s="77">
        <v>5534.8914862003767</v>
      </c>
      <c r="GL2270" s="77">
        <v>574.64243099999999</v>
      </c>
      <c r="GM2270" s="77">
        <v>2025</v>
      </c>
      <c r="GN2270" s="77" t="s">
        <v>175</v>
      </c>
      <c r="GO2270" s="77">
        <v>5.3000000000000005E-2</v>
      </c>
      <c r="GP2270" s="77">
        <v>3</v>
      </c>
      <c r="GQ2270" s="77">
        <v>0</v>
      </c>
      <c r="GR2270" s="77" t="s">
        <v>423</v>
      </c>
      <c r="GS2270" s="77">
        <v>0</v>
      </c>
      <c r="GT2270" s="77">
        <v>0</v>
      </c>
      <c r="GU2270" s="77">
        <v>0</v>
      </c>
      <c r="GV2270" s="77">
        <v>0</v>
      </c>
      <c r="GW2270" s="77">
        <v>0</v>
      </c>
      <c r="GX2270" s="77">
        <v>0</v>
      </c>
      <c r="GY2270" s="77">
        <v>5.5966209081309407E-2</v>
      </c>
      <c r="GZ2270" s="77">
        <v>309.76689415904963</v>
      </c>
    </row>
    <row r="2271" spans="98:208" x14ac:dyDescent="0.25">
      <c r="CT2271" s="77" t="s">
        <v>155</v>
      </c>
      <c r="CU2271" s="77" t="s">
        <v>468</v>
      </c>
      <c r="CV2271" s="77" t="s">
        <v>460</v>
      </c>
      <c r="CW2271" s="77">
        <v>2025</v>
      </c>
      <c r="CX2271" s="77">
        <v>0</v>
      </c>
      <c r="CY2271" s="77">
        <v>0</v>
      </c>
      <c r="CZ2271" s="77">
        <v>0</v>
      </c>
      <c r="DA2271" s="77">
        <v>0</v>
      </c>
      <c r="DB2271" s="77">
        <v>9129.7460702371573</v>
      </c>
      <c r="DC2271" s="77">
        <v>233.23007680795499</v>
      </c>
      <c r="DD2271" s="77">
        <v>8896.5159934292024</v>
      </c>
      <c r="DE2271" s="77">
        <v>0</v>
      </c>
      <c r="DF2271" s="77">
        <v>0</v>
      </c>
      <c r="DG2271" s="77">
        <v>0</v>
      </c>
      <c r="DH2271" s="77">
        <v>0</v>
      </c>
      <c r="DI2271" s="77">
        <v>533.52731185154562</v>
      </c>
      <c r="DJ2271" s="77">
        <v>4.1234479755008178E-6</v>
      </c>
      <c r="DL2271" s="77">
        <v>0</v>
      </c>
      <c r="DM2271" s="77">
        <v>0</v>
      </c>
      <c r="DN2271" s="77">
        <v>0</v>
      </c>
      <c r="DO2271" s="77">
        <v>0</v>
      </c>
      <c r="DP2271" s="77">
        <v>0</v>
      </c>
      <c r="DQ2271" s="77">
        <v>0</v>
      </c>
      <c r="DR2271" s="77">
        <v>0</v>
      </c>
      <c r="DS2271" s="77">
        <v>0</v>
      </c>
      <c r="DT2271" s="77">
        <v>0</v>
      </c>
      <c r="DU2271" s="77">
        <v>0</v>
      </c>
      <c r="DV2271" s="77">
        <v>2.1999721139286492E-3</v>
      </c>
      <c r="DW2271" s="77">
        <v>2.1999721139286492E-3</v>
      </c>
      <c r="GE2271" s="77" t="s">
        <v>422</v>
      </c>
      <c r="GF2271" s="77" t="s">
        <v>155</v>
      </c>
      <c r="GG2271" s="77" t="s">
        <v>443</v>
      </c>
      <c r="GH2271" s="77" t="s">
        <v>432</v>
      </c>
      <c r="GI2271" s="77">
        <v>2021</v>
      </c>
      <c r="GJ2271" s="77" t="s">
        <v>305</v>
      </c>
      <c r="GK2271" s="77">
        <v>222.2294216278577</v>
      </c>
      <c r="GL2271" s="77">
        <v>574.64243099999999</v>
      </c>
      <c r="GM2271" s="77">
        <v>2021</v>
      </c>
      <c r="GN2271" s="77" t="s">
        <v>175</v>
      </c>
      <c r="GO2271" s="77">
        <v>0.13250000000000001</v>
      </c>
      <c r="GP2271" s="77">
        <v>3</v>
      </c>
      <c r="GQ2271" s="77">
        <v>0</v>
      </c>
      <c r="GR2271" s="77" t="s">
        <v>423</v>
      </c>
      <c r="GS2271" s="77">
        <v>0.1527377521613833</v>
      </c>
      <c r="GT2271" s="77">
        <v>33.942822323563284</v>
      </c>
      <c r="GU2271" s="77">
        <v>0.1527377521613833</v>
      </c>
      <c r="GV2271" s="77">
        <v>33.942822323563284</v>
      </c>
      <c r="GW2271" s="77">
        <v>0</v>
      </c>
      <c r="GX2271" s="77">
        <v>0</v>
      </c>
      <c r="GY2271" s="77">
        <v>0</v>
      </c>
      <c r="GZ2271" s="77">
        <v>0</v>
      </c>
    </row>
    <row r="2272" spans="98:208" x14ac:dyDescent="0.25">
      <c r="CT2272" s="77" t="s">
        <v>155</v>
      </c>
      <c r="CU2272" s="77" t="s">
        <v>468</v>
      </c>
      <c r="CV2272" s="77" t="s">
        <v>467</v>
      </c>
      <c r="CW2272" s="77">
        <v>2020</v>
      </c>
      <c r="CX2272" s="77">
        <v>0</v>
      </c>
      <c r="CY2272" s="77">
        <v>0</v>
      </c>
      <c r="CZ2272" s="77">
        <v>0</v>
      </c>
      <c r="DA2272" s="77">
        <v>0</v>
      </c>
      <c r="DB2272" s="77">
        <v>5.2405583313015853</v>
      </c>
      <c r="DC2272" s="77">
        <v>0.69641821681223459</v>
      </c>
      <c r="DD2272" s="77">
        <v>2.9419641522810398</v>
      </c>
      <c r="DE2272" s="77">
        <v>1.6021759622082989</v>
      </c>
      <c r="DF2272" s="77">
        <v>0.36068764874241516</v>
      </c>
      <c r="DG2272" s="77">
        <v>0</v>
      </c>
      <c r="DH2272" s="77">
        <v>0</v>
      </c>
      <c r="DI2272" s="77">
        <v>0</v>
      </c>
      <c r="DJ2272" s="77">
        <v>4.2417158857137287E-5</v>
      </c>
      <c r="DL2272" s="77">
        <v>0</v>
      </c>
      <c r="DM2272" s="77">
        <v>1.5299345294514359E-5</v>
      </c>
      <c r="DN2272" s="77">
        <v>1.5299345294514359E-5</v>
      </c>
      <c r="DO2272" s="77">
        <v>0</v>
      </c>
      <c r="DP2272" s="77">
        <v>0</v>
      </c>
      <c r="DQ2272" s="77">
        <v>0</v>
      </c>
      <c r="DR2272" s="77">
        <v>0</v>
      </c>
      <c r="DS2272" s="77">
        <v>0</v>
      </c>
      <c r="DT2272" s="77">
        <v>0</v>
      </c>
      <c r="DU2272" s="77">
        <v>0</v>
      </c>
      <c r="DV2272" s="77">
        <v>0</v>
      </c>
      <c r="DW2272" s="77">
        <v>0</v>
      </c>
      <c r="GE2272" s="77" t="s">
        <v>425</v>
      </c>
      <c r="GF2272" s="77" t="s">
        <v>155</v>
      </c>
      <c r="GG2272" s="77" t="s">
        <v>443</v>
      </c>
      <c r="GH2272" s="77" t="s">
        <v>432</v>
      </c>
      <c r="GI2272" s="77">
        <v>2021</v>
      </c>
      <c r="GJ2272" s="77" t="s">
        <v>301</v>
      </c>
      <c r="GK2272" s="77">
        <v>8585.7228092489913</v>
      </c>
      <c r="GL2272" s="77">
        <v>574.64243099999999</v>
      </c>
      <c r="GM2272" s="77">
        <v>2021</v>
      </c>
      <c r="GN2272" s="77" t="s">
        <v>175</v>
      </c>
      <c r="GO2272" s="77">
        <v>5.3000000000000005E-2</v>
      </c>
      <c r="GP2272" s="77">
        <v>3</v>
      </c>
      <c r="GQ2272" s="77">
        <v>0</v>
      </c>
      <c r="GR2272" s="77" t="s">
        <v>423</v>
      </c>
      <c r="GS2272" s="77">
        <v>5.5966209081309407E-2</v>
      </c>
      <c r="GT2272" s="77">
        <v>480.51035785659622</v>
      </c>
      <c r="GU2272" s="77">
        <v>5.5966209081309407E-2</v>
      </c>
      <c r="GV2272" s="77">
        <v>480.51035785659622</v>
      </c>
      <c r="GW2272" s="77">
        <v>0</v>
      </c>
      <c r="GX2272" s="77">
        <v>0</v>
      </c>
      <c r="GY2272" s="77">
        <v>0</v>
      </c>
      <c r="GZ2272" s="77">
        <v>0</v>
      </c>
    </row>
    <row r="2273" spans="98:208" x14ac:dyDescent="0.25">
      <c r="CT2273" s="77" t="s">
        <v>155</v>
      </c>
      <c r="CU2273" s="77" t="s">
        <v>468</v>
      </c>
      <c r="CV2273" s="77" t="s">
        <v>467</v>
      </c>
      <c r="CW2273" s="77">
        <v>2021</v>
      </c>
      <c r="CX2273" s="77">
        <v>0</v>
      </c>
      <c r="CY2273" s="77">
        <v>0</v>
      </c>
      <c r="CZ2273" s="77">
        <v>0</v>
      </c>
      <c r="DA2273" s="77">
        <v>0</v>
      </c>
      <c r="DB2273" s="77">
        <v>5.2405583313015853</v>
      </c>
      <c r="DC2273" s="77">
        <v>0.69641821681223459</v>
      </c>
      <c r="DD2273" s="77">
        <v>2.9419641522810398</v>
      </c>
      <c r="DE2273" s="77">
        <v>1.6021759622082989</v>
      </c>
      <c r="DF2273" s="77">
        <v>0.36068764874241516</v>
      </c>
      <c r="DG2273" s="77">
        <v>0.36068764874241516</v>
      </c>
      <c r="DH2273" s="77">
        <v>0</v>
      </c>
      <c r="DI2273" s="77">
        <v>0</v>
      </c>
      <c r="DJ2273" s="77">
        <v>4.2417158857137287E-5</v>
      </c>
      <c r="DL2273" s="77">
        <v>0</v>
      </c>
      <c r="DM2273" s="77">
        <v>1.5299345294514359E-5</v>
      </c>
      <c r="DN2273" s="77">
        <v>1.5299345294514359E-5</v>
      </c>
      <c r="DO2273" s="77">
        <v>0</v>
      </c>
      <c r="DP2273" s="77">
        <v>1.5299345294514359E-5</v>
      </c>
      <c r="DQ2273" s="77">
        <v>1.5299345294514359E-5</v>
      </c>
      <c r="DR2273" s="77">
        <v>0</v>
      </c>
      <c r="DS2273" s="77">
        <v>0</v>
      </c>
      <c r="DT2273" s="77">
        <v>0</v>
      </c>
      <c r="DU2273" s="77">
        <v>0</v>
      </c>
      <c r="DV2273" s="77">
        <v>0</v>
      </c>
      <c r="DW2273" s="77">
        <v>0</v>
      </c>
      <c r="GE2273" s="77" t="s">
        <v>422</v>
      </c>
      <c r="GF2273" s="77" t="s">
        <v>155</v>
      </c>
      <c r="GG2273" s="77" t="s">
        <v>443</v>
      </c>
      <c r="GH2273" s="77" t="s">
        <v>432</v>
      </c>
      <c r="GI2273" s="77">
        <v>2022</v>
      </c>
      <c r="GJ2273" s="77" t="s">
        <v>305</v>
      </c>
      <c r="GK2273" s="77">
        <v>222.2294216278577</v>
      </c>
      <c r="GL2273" s="77">
        <v>574.64243099999999</v>
      </c>
      <c r="GM2273" s="77">
        <v>2022</v>
      </c>
      <c r="GN2273" s="77" t="s">
        <v>175</v>
      </c>
      <c r="GO2273" s="77">
        <v>0.13250000000000001</v>
      </c>
      <c r="GP2273" s="77">
        <v>3</v>
      </c>
      <c r="GQ2273" s="77">
        <v>0</v>
      </c>
      <c r="GR2273" s="77" t="s">
        <v>423</v>
      </c>
      <c r="GS2273" s="77">
        <v>0.1527377521613833</v>
      </c>
      <c r="GT2273" s="77">
        <v>33.942822323563284</v>
      </c>
      <c r="GU2273" s="77">
        <v>0.1527377521613833</v>
      </c>
      <c r="GV2273" s="77">
        <v>33.942822323563284</v>
      </c>
      <c r="GW2273" s="77">
        <v>0.1527377521613833</v>
      </c>
      <c r="GX2273" s="77">
        <v>33.942822323563284</v>
      </c>
      <c r="GY2273" s="77">
        <v>0</v>
      </c>
      <c r="GZ2273" s="77">
        <v>0</v>
      </c>
    </row>
    <row r="2274" spans="98:208" x14ac:dyDescent="0.25">
      <c r="CT2274" s="77" t="s">
        <v>155</v>
      </c>
      <c r="CU2274" s="77" t="s">
        <v>468</v>
      </c>
      <c r="CV2274" s="77" t="s">
        <v>467</v>
      </c>
      <c r="CW2274" s="77">
        <v>2022</v>
      </c>
      <c r="CX2274" s="77">
        <v>0</v>
      </c>
      <c r="CY2274" s="77">
        <v>0</v>
      </c>
      <c r="CZ2274" s="77">
        <v>0</v>
      </c>
      <c r="DA2274" s="77">
        <v>0</v>
      </c>
      <c r="DB2274" s="77">
        <v>5.2405583313015853</v>
      </c>
      <c r="DC2274" s="77">
        <v>0.69641821681223459</v>
      </c>
      <c r="DD2274" s="77">
        <v>2.9419641522810398</v>
      </c>
      <c r="DE2274" s="77">
        <v>1.6021759622082989</v>
      </c>
      <c r="DF2274" s="77">
        <v>0.36068764874241516</v>
      </c>
      <c r="DG2274" s="77">
        <v>0.36068764874241516</v>
      </c>
      <c r="DH2274" s="77">
        <v>0.36068764874241516</v>
      </c>
      <c r="DI2274" s="77">
        <v>0</v>
      </c>
      <c r="DJ2274" s="77">
        <v>4.2417158857137287E-5</v>
      </c>
      <c r="DL2274" s="77">
        <v>0</v>
      </c>
      <c r="DM2274" s="77">
        <v>1.5299345294514359E-5</v>
      </c>
      <c r="DN2274" s="77">
        <v>1.5299345294514359E-5</v>
      </c>
      <c r="DO2274" s="77">
        <v>0</v>
      </c>
      <c r="DP2274" s="77">
        <v>1.5299345294514359E-5</v>
      </c>
      <c r="DQ2274" s="77">
        <v>1.5299345294514359E-5</v>
      </c>
      <c r="DR2274" s="77">
        <v>0</v>
      </c>
      <c r="DS2274" s="77">
        <v>1.5299345294514359E-5</v>
      </c>
      <c r="DT2274" s="77">
        <v>1.5299345294514359E-5</v>
      </c>
      <c r="DU2274" s="77">
        <v>0</v>
      </c>
      <c r="DV2274" s="77">
        <v>0</v>
      </c>
      <c r="DW2274" s="77">
        <v>0</v>
      </c>
      <c r="GE2274" s="77" t="s">
        <v>425</v>
      </c>
      <c r="GF2274" s="77" t="s">
        <v>155</v>
      </c>
      <c r="GG2274" s="77" t="s">
        <v>443</v>
      </c>
      <c r="GH2274" s="77" t="s">
        <v>432</v>
      </c>
      <c r="GI2274" s="77">
        <v>2022</v>
      </c>
      <c r="GJ2274" s="77" t="s">
        <v>301</v>
      </c>
      <c r="GK2274" s="77">
        <v>8585.7228092489913</v>
      </c>
      <c r="GL2274" s="77">
        <v>574.64243099999999</v>
      </c>
      <c r="GM2274" s="77">
        <v>2022</v>
      </c>
      <c r="GN2274" s="77" t="s">
        <v>175</v>
      </c>
      <c r="GO2274" s="77">
        <v>5.3000000000000005E-2</v>
      </c>
      <c r="GP2274" s="77">
        <v>3</v>
      </c>
      <c r="GQ2274" s="77">
        <v>0</v>
      </c>
      <c r="GR2274" s="77" t="s">
        <v>423</v>
      </c>
      <c r="GS2274" s="77">
        <v>5.5966209081309407E-2</v>
      </c>
      <c r="GT2274" s="77">
        <v>480.51035785659622</v>
      </c>
      <c r="GU2274" s="77">
        <v>5.5966209081309407E-2</v>
      </c>
      <c r="GV2274" s="77">
        <v>480.51035785659622</v>
      </c>
      <c r="GW2274" s="77">
        <v>5.5966209081309407E-2</v>
      </c>
      <c r="GX2274" s="77">
        <v>480.51035785659622</v>
      </c>
      <c r="GY2274" s="77">
        <v>0</v>
      </c>
      <c r="GZ2274" s="77">
        <v>0</v>
      </c>
    </row>
    <row r="2275" spans="98:208" x14ac:dyDescent="0.25">
      <c r="CT2275" s="77" t="s">
        <v>155</v>
      </c>
      <c r="CU2275" s="77" t="s">
        <v>468</v>
      </c>
      <c r="CV2275" s="77" t="s">
        <v>467</v>
      </c>
      <c r="CW2275" s="77">
        <v>2023</v>
      </c>
      <c r="CX2275" s="77">
        <v>0</v>
      </c>
      <c r="CY2275" s="77">
        <v>0</v>
      </c>
      <c r="CZ2275" s="77">
        <v>0</v>
      </c>
      <c r="DA2275" s="77">
        <v>0</v>
      </c>
      <c r="DB2275" s="77">
        <v>5.4750346070078164</v>
      </c>
      <c r="DC2275" s="77">
        <v>0.71896016785821415</v>
      </c>
      <c r="DD2275" s="77">
        <v>3.071497198615126</v>
      </c>
      <c r="DE2275" s="77">
        <v>1.6845772405344639</v>
      </c>
      <c r="DF2275" s="77">
        <v>0</v>
      </c>
      <c r="DG2275" s="77">
        <v>0.37599181639995183</v>
      </c>
      <c r="DH2275" s="77">
        <v>0.37599181639995183</v>
      </c>
      <c r="DI2275" s="77">
        <v>0.37599181639995183</v>
      </c>
      <c r="DJ2275" s="77">
        <v>4.2417158857137287E-5</v>
      </c>
      <c r="DL2275" s="77">
        <v>0</v>
      </c>
      <c r="DM2275" s="77">
        <v>0</v>
      </c>
      <c r="DN2275" s="77">
        <v>0</v>
      </c>
      <c r="DO2275" s="77">
        <v>0</v>
      </c>
      <c r="DP2275" s="77">
        <v>1.5948504605220354E-5</v>
      </c>
      <c r="DQ2275" s="77">
        <v>1.5948504605220354E-5</v>
      </c>
      <c r="DR2275" s="77">
        <v>0</v>
      </c>
      <c r="DS2275" s="77">
        <v>1.5948504605220354E-5</v>
      </c>
      <c r="DT2275" s="77">
        <v>1.5948504605220354E-5</v>
      </c>
      <c r="DU2275" s="77">
        <v>0</v>
      </c>
      <c r="DV2275" s="77">
        <v>1.5948504605220354E-5</v>
      </c>
      <c r="DW2275" s="77">
        <v>1.5948504605220354E-5</v>
      </c>
      <c r="GE2275" s="77" t="s">
        <v>422</v>
      </c>
      <c r="GF2275" s="77" t="s">
        <v>155</v>
      </c>
      <c r="GG2275" s="77" t="s">
        <v>443</v>
      </c>
      <c r="GH2275" s="77" t="s">
        <v>432</v>
      </c>
      <c r="GI2275" s="77">
        <v>2023</v>
      </c>
      <c r="GJ2275" s="77" t="s">
        <v>305</v>
      </c>
      <c r="GK2275" s="77">
        <v>233.23007680796761</v>
      </c>
      <c r="GL2275" s="77">
        <v>574.64243099999999</v>
      </c>
      <c r="GM2275" s="77">
        <v>2023</v>
      </c>
      <c r="GN2275" s="77" t="s">
        <v>175</v>
      </c>
      <c r="GO2275" s="77">
        <v>0.13250000000000001</v>
      </c>
      <c r="GP2275" s="77">
        <v>3</v>
      </c>
      <c r="GQ2275" s="77">
        <v>0</v>
      </c>
      <c r="GR2275" s="77" t="s">
        <v>423</v>
      </c>
      <c r="GS2275" s="77">
        <v>0</v>
      </c>
      <c r="GT2275" s="77">
        <v>0</v>
      </c>
      <c r="GU2275" s="77">
        <v>0.1527377521613833</v>
      </c>
      <c r="GV2275" s="77">
        <v>35.623037668075746</v>
      </c>
      <c r="GW2275" s="77">
        <v>0.1527377521613833</v>
      </c>
      <c r="GX2275" s="77">
        <v>35.623037668075746</v>
      </c>
      <c r="GY2275" s="77">
        <v>0.1527377521613833</v>
      </c>
      <c r="GZ2275" s="77">
        <v>35.623037668075746</v>
      </c>
    </row>
    <row r="2276" spans="98:208" x14ac:dyDescent="0.25">
      <c r="CT2276" s="77" t="s">
        <v>155</v>
      </c>
      <c r="CU2276" s="77" t="s">
        <v>468</v>
      </c>
      <c r="CV2276" s="77" t="s">
        <v>467</v>
      </c>
      <c r="CW2276" s="77">
        <v>2024</v>
      </c>
      <c r="CX2276" s="77">
        <v>0</v>
      </c>
      <c r="CY2276" s="77">
        <v>0</v>
      </c>
      <c r="CZ2276" s="77">
        <v>0</v>
      </c>
      <c r="DA2276" s="77">
        <v>0</v>
      </c>
      <c r="DB2276" s="77">
        <v>5.4750346070078164</v>
      </c>
      <c r="DC2276" s="77">
        <v>0.71896016785821415</v>
      </c>
      <c r="DD2276" s="77">
        <v>3.071497198615126</v>
      </c>
      <c r="DE2276" s="77">
        <v>1.6845772405344639</v>
      </c>
      <c r="DF2276" s="77">
        <v>0</v>
      </c>
      <c r="DG2276" s="77">
        <v>0</v>
      </c>
      <c r="DH2276" s="77">
        <v>0.37599181639995183</v>
      </c>
      <c r="DI2276" s="77">
        <v>0.37599181639995183</v>
      </c>
      <c r="DJ2276" s="77">
        <v>4.2417158857137287E-5</v>
      </c>
      <c r="DL2276" s="77">
        <v>0</v>
      </c>
      <c r="DM2276" s="77">
        <v>0</v>
      </c>
      <c r="DN2276" s="77">
        <v>0</v>
      </c>
      <c r="DO2276" s="77">
        <v>0</v>
      </c>
      <c r="DP2276" s="77">
        <v>0</v>
      </c>
      <c r="DQ2276" s="77">
        <v>0</v>
      </c>
      <c r="DR2276" s="77">
        <v>0</v>
      </c>
      <c r="DS2276" s="77">
        <v>1.5948504605220354E-5</v>
      </c>
      <c r="DT2276" s="77">
        <v>1.5948504605220354E-5</v>
      </c>
      <c r="DU2276" s="77">
        <v>0</v>
      </c>
      <c r="DV2276" s="77">
        <v>1.5948504605220354E-5</v>
      </c>
      <c r="DW2276" s="77">
        <v>1.5948504605220354E-5</v>
      </c>
      <c r="GE2276" s="77" t="s">
        <v>425</v>
      </c>
      <c r="GF2276" s="77" t="s">
        <v>155</v>
      </c>
      <c r="GG2276" s="77" t="s">
        <v>443</v>
      </c>
      <c r="GH2276" s="77" t="s">
        <v>432</v>
      </c>
      <c r="GI2276" s="77">
        <v>2023</v>
      </c>
      <c r="GJ2276" s="77" t="s">
        <v>301</v>
      </c>
      <c r="GK2276" s="77">
        <v>8896.5159934296789</v>
      </c>
      <c r="GL2276" s="77">
        <v>574.64243099999999</v>
      </c>
      <c r="GM2276" s="77">
        <v>2023</v>
      </c>
      <c r="GN2276" s="77" t="s">
        <v>175</v>
      </c>
      <c r="GO2276" s="77">
        <v>5.3000000000000005E-2</v>
      </c>
      <c r="GP2276" s="77">
        <v>3</v>
      </c>
      <c r="GQ2276" s="77">
        <v>0</v>
      </c>
      <c r="GR2276" s="77" t="s">
        <v>423</v>
      </c>
      <c r="GS2276" s="77">
        <v>0</v>
      </c>
      <c r="GT2276" s="77">
        <v>0</v>
      </c>
      <c r="GU2276" s="77">
        <v>5.5966209081309407E-2</v>
      </c>
      <c r="GV2276" s="77">
        <v>497.9042741834985</v>
      </c>
      <c r="GW2276" s="77">
        <v>5.5966209081309407E-2</v>
      </c>
      <c r="GX2276" s="77">
        <v>497.9042741834985</v>
      </c>
      <c r="GY2276" s="77">
        <v>5.5966209081309407E-2</v>
      </c>
      <c r="GZ2276" s="77">
        <v>497.9042741834985</v>
      </c>
    </row>
    <row r="2277" spans="98:208" x14ac:dyDescent="0.25">
      <c r="CT2277" s="77" t="s">
        <v>155</v>
      </c>
      <c r="CU2277" s="77" t="s">
        <v>468</v>
      </c>
      <c r="CV2277" s="77" t="s">
        <v>467</v>
      </c>
      <c r="CW2277" s="77">
        <v>2025</v>
      </c>
      <c r="CX2277" s="77">
        <v>0</v>
      </c>
      <c r="CY2277" s="77">
        <v>0</v>
      </c>
      <c r="CZ2277" s="77">
        <v>0</v>
      </c>
      <c r="DA2277" s="77">
        <v>0</v>
      </c>
      <c r="DB2277" s="77">
        <v>5.4750346070078164</v>
      </c>
      <c r="DC2277" s="77">
        <v>0.71896016785821415</v>
      </c>
      <c r="DD2277" s="77">
        <v>3.071497198615126</v>
      </c>
      <c r="DE2277" s="77">
        <v>1.6845772405344639</v>
      </c>
      <c r="DF2277" s="77">
        <v>0</v>
      </c>
      <c r="DG2277" s="77">
        <v>0</v>
      </c>
      <c r="DH2277" s="77">
        <v>0</v>
      </c>
      <c r="DI2277" s="77">
        <v>0.37599181639995183</v>
      </c>
      <c r="DJ2277" s="77">
        <v>4.2417158857137287E-5</v>
      </c>
      <c r="DL2277" s="77">
        <v>0</v>
      </c>
      <c r="DM2277" s="77">
        <v>0</v>
      </c>
      <c r="DN2277" s="77">
        <v>0</v>
      </c>
      <c r="DO2277" s="77">
        <v>0</v>
      </c>
      <c r="DP2277" s="77">
        <v>0</v>
      </c>
      <c r="DQ2277" s="77">
        <v>0</v>
      </c>
      <c r="DR2277" s="77">
        <v>0</v>
      </c>
      <c r="DS2277" s="77">
        <v>0</v>
      </c>
      <c r="DT2277" s="77">
        <v>0</v>
      </c>
      <c r="DU2277" s="77">
        <v>0</v>
      </c>
      <c r="DV2277" s="77">
        <v>1.5948504605220354E-5</v>
      </c>
      <c r="DW2277" s="77">
        <v>1.5948504605220354E-5</v>
      </c>
      <c r="GE2277" s="77" t="s">
        <v>422</v>
      </c>
      <c r="GF2277" s="77" t="s">
        <v>155</v>
      </c>
      <c r="GG2277" s="77" t="s">
        <v>443</v>
      </c>
      <c r="GH2277" s="77" t="s">
        <v>432</v>
      </c>
      <c r="GI2277" s="77">
        <v>2024</v>
      </c>
      <c r="GJ2277" s="77" t="s">
        <v>305</v>
      </c>
      <c r="GK2277" s="77">
        <v>233.23007680796761</v>
      </c>
      <c r="GL2277" s="77">
        <v>574.64243099999999</v>
      </c>
      <c r="GM2277" s="77">
        <v>2024</v>
      </c>
      <c r="GN2277" s="77" t="s">
        <v>175</v>
      </c>
      <c r="GO2277" s="77">
        <v>0.13250000000000001</v>
      </c>
      <c r="GP2277" s="77">
        <v>3</v>
      </c>
      <c r="GQ2277" s="77">
        <v>0</v>
      </c>
      <c r="GR2277" s="77" t="s">
        <v>423</v>
      </c>
      <c r="GS2277" s="77">
        <v>0</v>
      </c>
      <c r="GT2277" s="77">
        <v>0</v>
      </c>
      <c r="GU2277" s="77">
        <v>0</v>
      </c>
      <c r="GV2277" s="77">
        <v>0</v>
      </c>
      <c r="GW2277" s="77">
        <v>0.1527377521613833</v>
      </c>
      <c r="GX2277" s="77">
        <v>35.623037668075746</v>
      </c>
      <c r="GY2277" s="77">
        <v>0.1527377521613833</v>
      </c>
      <c r="GZ2277" s="77">
        <v>35.623037668075746</v>
      </c>
    </row>
    <row r="2278" spans="98:208" x14ac:dyDescent="0.25">
      <c r="CT2278" s="77" t="s">
        <v>155</v>
      </c>
      <c r="CU2278" s="77" t="s">
        <v>468</v>
      </c>
      <c r="CV2278" s="77" t="s">
        <v>474</v>
      </c>
      <c r="CW2278" s="77">
        <v>2020</v>
      </c>
      <c r="CX2278" s="77">
        <v>0</v>
      </c>
      <c r="CY2278" s="77">
        <v>0</v>
      </c>
      <c r="CZ2278" s="77">
        <v>0</v>
      </c>
      <c r="DA2278" s="77">
        <v>0</v>
      </c>
      <c r="DB2278" s="77">
        <v>7.7900575334948152E-2</v>
      </c>
      <c r="DC2278" s="77">
        <v>3.6425060683954277E-2</v>
      </c>
      <c r="DD2278" s="77">
        <v>1.580872452542723E-3</v>
      </c>
      <c r="DE2278" s="77">
        <v>3.9894642198450452E-2</v>
      </c>
      <c r="DF2278" s="77">
        <v>7.8847092159215516E-3</v>
      </c>
      <c r="DG2278" s="77">
        <v>0</v>
      </c>
      <c r="DH2278" s="77">
        <v>0</v>
      </c>
      <c r="DI2278" s="77">
        <v>0</v>
      </c>
      <c r="DJ2278" s="77">
        <v>6.918776343065459E-4</v>
      </c>
      <c r="DL2278" s="77">
        <v>0</v>
      </c>
      <c r="DM2278" s="77">
        <v>5.4552539595068235E-6</v>
      </c>
      <c r="DN2278" s="77">
        <v>5.4552539595068235E-6</v>
      </c>
      <c r="DO2278" s="77">
        <v>0</v>
      </c>
      <c r="DP2278" s="77">
        <v>0</v>
      </c>
      <c r="DQ2278" s="77">
        <v>0</v>
      </c>
      <c r="DR2278" s="77">
        <v>0</v>
      </c>
      <c r="DS2278" s="77">
        <v>0</v>
      </c>
      <c r="DT2278" s="77">
        <v>0</v>
      </c>
      <c r="DU2278" s="77">
        <v>0</v>
      </c>
      <c r="DV2278" s="77">
        <v>0</v>
      </c>
      <c r="DW2278" s="77">
        <v>0</v>
      </c>
      <c r="GE2278" s="77" t="s">
        <v>425</v>
      </c>
      <c r="GF2278" s="77" t="s">
        <v>155</v>
      </c>
      <c r="GG2278" s="77" t="s">
        <v>443</v>
      </c>
      <c r="GH2278" s="77" t="s">
        <v>432</v>
      </c>
      <c r="GI2278" s="77">
        <v>2024</v>
      </c>
      <c r="GJ2278" s="77" t="s">
        <v>301</v>
      </c>
      <c r="GK2278" s="77">
        <v>8896.5159934296789</v>
      </c>
      <c r="GL2278" s="77">
        <v>574.64243099999999</v>
      </c>
      <c r="GM2278" s="77">
        <v>2024</v>
      </c>
      <c r="GN2278" s="77" t="s">
        <v>175</v>
      </c>
      <c r="GO2278" s="77">
        <v>5.3000000000000005E-2</v>
      </c>
      <c r="GP2278" s="77">
        <v>3</v>
      </c>
      <c r="GQ2278" s="77">
        <v>0</v>
      </c>
      <c r="GR2278" s="77" t="s">
        <v>423</v>
      </c>
      <c r="GS2278" s="77">
        <v>0</v>
      </c>
      <c r="GT2278" s="77">
        <v>0</v>
      </c>
      <c r="GU2278" s="77">
        <v>0</v>
      </c>
      <c r="GV2278" s="77">
        <v>0</v>
      </c>
      <c r="GW2278" s="77">
        <v>5.5966209081309407E-2</v>
      </c>
      <c r="GX2278" s="77">
        <v>497.9042741834985</v>
      </c>
      <c r="GY2278" s="77">
        <v>5.5966209081309407E-2</v>
      </c>
      <c r="GZ2278" s="77">
        <v>497.9042741834985</v>
      </c>
    </row>
    <row r="2279" spans="98:208" x14ac:dyDescent="0.25">
      <c r="CT2279" s="77" t="s">
        <v>155</v>
      </c>
      <c r="CU2279" s="77" t="s">
        <v>468</v>
      </c>
      <c r="CV2279" s="77" t="s">
        <v>474</v>
      </c>
      <c r="CW2279" s="77">
        <v>2021</v>
      </c>
      <c r="CX2279" s="77">
        <v>0</v>
      </c>
      <c r="CY2279" s="77">
        <v>0</v>
      </c>
      <c r="CZ2279" s="77">
        <v>0</v>
      </c>
      <c r="DA2279" s="77">
        <v>0</v>
      </c>
      <c r="DB2279" s="77">
        <v>7.7900575334948152E-2</v>
      </c>
      <c r="DC2279" s="77">
        <v>3.6425060683954277E-2</v>
      </c>
      <c r="DD2279" s="77">
        <v>1.580872452542723E-3</v>
      </c>
      <c r="DE2279" s="77">
        <v>3.9894642198450452E-2</v>
      </c>
      <c r="DF2279" s="77">
        <v>7.8847092159215516E-3</v>
      </c>
      <c r="DG2279" s="77">
        <v>7.8847092159215516E-3</v>
      </c>
      <c r="DH2279" s="77">
        <v>0</v>
      </c>
      <c r="DI2279" s="77">
        <v>0</v>
      </c>
      <c r="DJ2279" s="77">
        <v>6.918776343065459E-4</v>
      </c>
      <c r="DL2279" s="77">
        <v>0</v>
      </c>
      <c r="DM2279" s="77">
        <v>5.4552539595068235E-6</v>
      </c>
      <c r="DN2279" s="77">
        <v>5.4552539595068235E-6</v>
      </c>
      <c r="DO2279" s="77">
        <v>0</v>
      </c>
      <c r="DP2279" s="77">
        <v>5.4552539595068235E-6</v>
      </c>
      <c r="DQ2279" s="77">
        <v>5.4552539595068235E-6</v>
      </c>
      <c r="DR2279" s="77">
        <v>0</v>
      </c>
      <c r="DS2279" s="77">
        <v>0</v>
      </c>
      <c r="DT2279" s="77">
        <v>0</v>
      </c>
      <c r="DU2279" s="77">
        <v>0</v>
      </c>
      <c r="DV2279" s="77">
        <v>0</v>
      </c>
      <c r="DW2279" s="77">
        <v>0</v>
      </c>
      <c r="GE2279" s="77" t="s">
        <v>422</v>
      </c>
      <c r="GF2279" s="77" t="s">
        <v>155</v>
      </c>
      <c r="GG2279" s="77" t="s">
        <v>443</v>
      </c>
      <c r="GH2279" s="77" t="s">
        <v>432</v>
      </c>
      <c r="GI2279" s="77">
        <v>2025</v>
      </c>
      <c r="GJ2279" s="77" t="s">
        <v>305</v>
      </c>
      <c r="GK2279" s="77">
        <v>233.23007680796761</v>
      </c>
      <c r="GL2279" s="77">
        <v>574.64243099999999</v>
      </c>
      <c r="GM2279" s="77">
        <v>2025</v>
      </c>
      <c r="GN2279" s="77" t="s">
        <v>175</v>
      </c>
      <c r="GO2279" s="77">
        <v>0.13250000000000001</v>
      </c>
      <c r="GP2279" s="77">
        <v>3</v>
      </c>
      <c r="GQ2279" s="77">
        <v>0</v>
      </c>
      <c r="GR2279" s="77" t="s">
        <v>423</v>
      </c>
      <c r="GS2279" s="77">
        <v>0</v>
      </c>
      <c r="GT2279" s="77">
        <v>0</v>
      </c>
      <c r="GU2279" s="77">
        <v>0</v>
      </c>
      <c r="GV2279" s="77">
        <v>0</v>
      </c>
      <c r="GW2279" s="77">
        <v>0</v>
      </c>
      <c r="GX2279" s="77">
        <v>0</v>
      </c>
      <c r="GY2279" s="77">
        <v>0.1527377521613833</v>
      </c>
      <c r="GZ2279" s="77">
        <v>35.623037668075746</v>
      </c>
    </row>
    <row r="2280" spans="98:208" x14ac:dyDescent="0.25">
      <c r="CT2280" s="77" t="s">
        <v>155</v>
      </c>
      <c r="CU2280" s="77" t="s">
        <v>468</v>
      </c>
      <c r="CV2280" s="77" t="s">
        <v>474</v>
      </c>
      <c r="CW2280" s="77">
        <v>2022</v>
      </c>
      <c r="CX2280" s="77">
        <v>0</v>
      </c>
      <c r="CY2280" s="77">
        <v>0</v>
      </c>
      <c r="CZ2280" s="77">
        <v>0</v>
      </c>
      <c r="DA2280" s="77">
        <v>0</v>
      </c>
      <c r="DB2280" s="77">
        <v>7.7900575334948152E-2</v>
      </c>
      <c r="DC2280" s="77">
        <v>3.6425060683954277E-2</v>
      </c>
      <c r="DD2280" s="77">
        <v>1.580872452542723E-3</v>
      </c>
      <c r="DE2280" s="77">
        <v>3.9894642198450452E-2</v>
      </c>
      <c r="DF2280" s="77">
        <v>7.8847092159215516E-3</v>
      </c>
      <c r="DG2280" s="77">
        <v>7.8847092159215516E-3</v>
      </c>
      <c r="DH2280" s="77">
        <v>7.8847092159215516E-3</v>
      </c>
      <c r="DI2280" s="77">
        <v>0</v>
      </c>
      <c r="DJ2280" s="77">
        <v>6.918776343065459E-4</v>
      </c>
      <c r="DL2280" s="77">
        <v>0</v>
      </c>
      <c r="DM2280" s="77">
        <v>5.4552539595068235E-6</v>
      </c>
      <c r="DN2280" s="77">
        <v>5.4552539595068235E-6</v>
      </c>
      <c r="DO2280" s="77">
        <v>0</v>
      </c>
      <c r="DP2280" s="77">
        <v>5.4552539595068235E-6</v>
      </c>
      <c r="DQ2280" s="77">
        <v>5.4552539595068235E-6</v>
      </c>
      <c r="DR2280" s="77">
        <v>0</v>
      </c>
      <c r="DS2280" s="77">
        <v>5.4552539595068235E-6</v>
      </c>
      <c r="DT2280" s="77">
        <v>5.4552539595068235E-6</v>
      </c>
      <c r="DU2280" s="77">
        <v>0</v>
      </c>
      <c r="DV2280" s="77">
        <v>0</v>
      </c>
      <c r="DW2280" s="77">
        <v>0</v>
      </c>
      <c r="GE2280" s="77" t="s">
        <v>425</v>
      </c>
      <c r="GF2280" s="77" t="s">
        <v>155</v>
      </c>
      <c r="GG2280" s="77" t="s">
        <v>443</v>
      </c>
      <c r="GH2280" s="77" t="s">
        <v>432</v>
      </c>
      <c r="GI2280" s="77">
        <v>2025</v>
      </c>
      <c r="GJ2280" s="77" t="s">
        <v>301</v>
      </c>
      <c r="GK2280" s="77">
        <v>8896.5159934296789</v>
      </c>
      <c r="GL2280" s="77">
        <v>574.64243099999999</v>
      </c>
      <c r="GM2280" s="77">
        <v>2025</v>
      </c>
      <c r="GN2280" s="77" t="s">
        <v>175</v>
      </c>
      <c r="GO2280" s="77">
        <v>5.3000000000000005E-2</v>
      </c>
      <c r="GP2280" s="77">
        <v>3</v>
      </c>
      <c r="GQ2280" s="77">
        <v>0</v>
      </c>
      <c r="GR2280" s="77" t="s">
        <v>423</v>
      </c>
      <c r="GS2280" s="77">
        <v>0</v>
      </c>
      <c r="GT2280" s="77">
        <v>0</v>
      </c>
      <c r="GU2280" s="77">
        <v>0</v>
      </c>
      <c r="GV2280" s="77">
        <v>0</v>
      </c>
      <c r="GW2280" s="77">
        <v>0</v>
      </c>
      <c r="GX2280" s="77">
        <v>0</v>
      </c>
      <c r="GY2280" s="77">
        <v>5.5966209081309407E-2</v>
      </c>
      <c r="GZ2280" s="77">
        <v>497.9042741834985</v>
      </c>
    </row>
    <row r="2281" spans="98:208" x14ac:dyDescent="0.25">
      <c r="CT2281" s="77" t="s">
        <v>155</v>
      </c>
      <c r="CU2281" s="77" t="s">
        <v>468</v>
      </c>
      <c r="CV2281" s="77" t="s">
        <v>474</v>
      </c>
      <c r="CW2281" s="77">
        <v>2023</v>
      </c>
      <c r="CX2281" s="77">
        <v>0</v>
      </c>
      <c r="CY2281" s="77">
        <v>0</v>
      </c>
      <c r="CZ2281" s="77">
        <v>0</v>
      </c>
      <c r="DA2281" s="77">
        <v>0</v>
      </c>
      <c r="DB2281" s="77">
        <v>8.0408269036977217E-2</v>
      </c>
      <c r="DC2281" s="77">
        <v>3.7590224611390367E-2</v>
      </c>
      <c r="DD2281" s="77">
        <v>1.6314334115681581E-3</v>
      </c>
      <c r="DE2281" s="77">
        <v>4.1186611014017292E-2</v>
      </c>
      <c r="DF2281" s="77">
        <v>0</v>
      </c>
      <c r="DG2281" s="77">
        <v>8.1378100371603829E-3</v>
      </c>
      <c r="DH2281" s="77">
        <v>8.1378100371603829E-3</v>
      </c>
      <c r="DI2281" s="77">
        <v>8.1378100371603829E-3</v>
      </c>
      <c r="DJ2281" s="77">
        <v>6.918776343065459E-4</v>
      </c>
      <c r="DL2281" s="77">
        <v>0</v>
      </c>
      <c r="DM2281" s="77">
        <v>0</v>
      </c>
      <c r="DN2281" s="77">
        <v>0</v>
      </c>
      <c r="DO2281" s="77">
        <v>0</v>
      </c>
      <c r="DP2281" s="77">
        <v>5.6303687569465899E-6</v>
      </c>
      <c r="DQ2281" s="77">
        <v>5.6303687569465899E-6</v>
      </c>
      <c r="DR2281" s="77">
        <v>0</v>
      </c>
      <c r="DS2281" s="77">
        <v>5.6303687569465899E-6</v>
      </c>
      <c r="DT2281" s="77">
        <v>5.6303687569465899E-6</v>
      </c>
      <c r="DU2281" s="77">
        <v>0</v>
      </c>
      <c r="DV2281" s="77">
        <v>5.6303687569465899E-6</v>
      </c>
      <c r="DW2281" s="77">
        <v>5.6303687569465899E-6</v>
      </c>
      <c r="GE2281" s="77" t="s">
        <v>422</v>
      </c>
      <c r="GF2281" s="77" t="s">
        <v>155</v>
      </c>
      <c r="GG2281" s="77" t="s">
        <v>443</v>
      </c>
      <c r="GH2281" s="77" t="s">
        <v>439</v>
      </c>
      <c r="GI2281" s="77">
        <v>2021</v>
      </c>
      <c r="GJ2281" s="77" t="s">
        <v>305</v>
      </c>
      <c r="GK2281" s="77">
        <v>0.69641821681223259</v>
      </c>
      <c r="GL2281" s="77">
        <v>574.64243099999999</v>
      </c>
      <c r="GM2281" s="77">
        <v>2021</v>
      </c>
      <c r="GN2281" s="77" t="s">
        <v>175</v>
      </c>
      <c r="GO2281" s="77">
        <v>0.13250000000000001</v>
      </c>
      <c r="GP2281" s="77">
        <v>3</v>
      </c>
      <c r="GQ2281" s="77">
        <v>0</v>
      </c>
      <c r="GR2281" s="77" t="s">
        <v>423</v>
      </c>
      <c r="GS2281" s="77">
        <v>0.1527377521613833</v>
      </c>
      <c r="GT2281" s="77">
        <v>0.10636935300013928</v>
      </c>
      <c r="GU2281" s="77">
        <v>0.1527377521613833</v>
      </c>
      <c r="GV2281" s="77">
        <v>0.10636935300013928</v>
      </c>
      <c r="GW2281" s="77">
        <v>0</v>
      </c>
      <c r="GX2281" s="77">
        <v>0</v>
      </c>
      <c r="GY2281" s="77">
        <v>0</v>
      </c>
      <c r="GZ2281" s="77">
        <v>0</v>
      </c>
    </row>
    <row r="2282" spans="98:208" x14ac:dyDescent="0.25">
      <c r="CT2282" s="77" t="s">
        <v>155</v>
      </c>
      <c r="CU2282" s="77" t="s">
        <v>468</v>
      </c>
      <c r="CV2282" s="77" t="s">
        <v>474</v>
      </c>
      <c r="CW2282" s="77">
        <v>2024</v>
      </c>
      <c r="CX2282" s="77">
        <v>0</v>
      </c>
      <c r="CY2282" s="77">
        <v>0</v>
      </c>
      <c r="CZ2282" s="77">
        <v>0</v>
      </c>
      <c r="DA2282" s="77">
        <v>0</v>
      </c>
      <c r="DB2282" s="77">
        <v>8.0408269036977217E-2</v>
      </c>
      <c r="DC2282" s="77">
        <v>3.7590224611390367E-2</v>
      </c>
      <c r="DD2282" s="77">
        <v>1.6314334115681581E-3</v>
      </c>
      <c r="DE2282" s="77">
        <v>4.1186611014017292E-2</v>
      </c>
      <c r="DF2282" s="77">
        <v>0</v>
      </c>
      <c r="DG2282" s="77">
        <v>0</v>
      </c>
      <c r="DH2282" s="77">
        <v>8.1378100371603829E-3</v>
      </c>
      <c r="DI2282" s="77">
        <v>8.1378100371603829E-3</v>
      </c>
      <c r="DJ2282" s="77">
        <v>6.918776343065459E-4</v>
      </c>
      <c r="DL2282" s="77">
        <v>0</v>
      </c>
      <c r="DM2282" s="77">
        <v>0</v>
      </c>
      <c r="DN2282" s="77">
        <v>0</v>
      </c>
      <c r="DO2282" s="77">
        <v>0</v>
      </c>
      <c r="DP2282" s="77">
        <v>0</v>
      </c>
      <c r="DQ2282" s="77">
        <v>0</v>
      </c>
      <c r="DR2282" s="77">
        <v>0</v>
      </c>
      <c r="DS2282" s="77">
        <v>5.6303687569465899E-6</v>
      </c>
      <c r="DT2282" s="77">
        <v>5.6303687569465899E-6</v>
      </c>
      <c r="DU2282" s="77">
        <v>0</v>
      </c>
      <c r="DV2282" s="77">
        <v>5.6303687569465899E-6</v>
      </c>
      <c r="DW2282" s="77">
        <v>5.6303687569465899E-6</v>
      </c>
      <c r="GE2282" s="77" t="s">
        <v>425</v>
      </c>
      <c r="GF2282" s="77" t="s">
        <v>155</v>
      </c>
      <c r="GG2282" s="77" t="s">
        <v>443</v>
      </c>
      <c r="GH2282" s="77" t="s">
        <v>439</v>
      </c>
      <c r="GI2282" s="77">
        <v>2021</v>
      </c>
      <c r="GJ2282" s="77" t="s">
        <v>301</v>
      </c>
      <c r="GK2282" s="77">
        <v>2.941964152281022</v>
      </c>
      <c r="GL2282" s="77">
        <v>574.64243099999999</v>
      </c>
      <c r="GM2282" s="77">
        <v>2021</v>
      </c>
      <c r="GN2282" s="77" t="s">
        <v>175</v>
      </c>
      <c r="GO2282" s="77">
        <v>5.3000000000000005E-2</v>
      </c>
      <c r="GP2282" s="77">
        <v>3</v>
      </c>
      <c r="GQ2282" s="77">
        <v>0</v>
      </c>
      <c r="GR2282" s="77" t="s">
        <v>423</v>
      </c>
      <c r="GS2282" s="77">
        <v>5.5966209081309407E-2</v>
      </c>
      <c r="GT2282" s="77">
        <v>0.16465058085627687</v>
      </c>
      <c r="GU2282" s="77">
        <v>5.5966209081309407E-2</v>
      </c>
      <c r="GV2282" s="77">
        <v>0.16465058085627687</v>
      </c>
      <c r="GW2282" s="77">
        <v>0</v>
      </c>
      <c r="GX2282" s="77">
        <v>0</v>
      </c>
      <c r="GY2282" s="77">
        <v>0</v>
      </c>
      <c r="GZ2282" s="77">
        <v>0</v>
      </c>
    </row>
    <row r="2283" spans="98:208" x14ac:dyDescent="0.25">
      <c r="CT2283" s="77" t="s">
        <v>155</v>
      </c>
      <c r="CU2283" s="77" t="s">
        <v>468</v>
      </c>
      <c r="CV2283" s="77" t="s">
        <v>474</v>
      </c>
      <c r="CW2283" s="77">
        <v>2025</v>
      </c>
      <c r="CX2283" s="77">
        <v>0</v>
      </c>
      <c r="CY2283" s="77">
        <v>0</v>
      </c>
      <c r="CZ2283" s="77">
        <v>0</v>
      </c>
      <c r="DA2283" s="77">
        <v>0</v>
      </c>
      <c r="DB2283" s="77">
        <v>8.0408269036977217E-2</v>
      </c>
      <c r="DC2283" s="77">
        <v>3.7590224611390367E-2</v>
      </c>
      <c r="DD2283" s="77">
        <v>1.6314334115681581E-3</v>
      </c>
      <c r="DE2283" s="77">
        <v>4.1186611014017292E-2</v>
      </c>
      <c r="DF2283" s="77">
        <v>0</v>
      </c>
      <c r="DG2283" s="77">
        <v>0</v>
      </c>
      <c r="DH2283" s="77">
        <v>0</v>
      </c>
      <c r="DI2283" s="77">
        <v>8.1378100371603829E-3</v>
      </c>
      <c r="DJ2283" s="77">
        <v>6.918776343065459E-4</v>
      </c>
      <c r="DL2283" s="77">
        <v>0</v>
      </c>
      <c r="DM2283" s="77">
        <v>0</v>
      </c>
      <c r="DN2283" s="77">
        <v>0</v>
      </c>
      <c r="DO2283" s="77">
        <v>0</v>
      </c>
      <c r="DP2283" s="77">
        <v>0</v>
      </c>
      <c r="DQ2283" s="77">
        <v>0</v>
      </c>
      <c r="DR2283" s="77">
        <v>0</v>
      </c>
      <c r="DS2283" s="77">
        <v>0</v>
      </c>
      <c r="DT2283" s="77">
        <v>0</v>
      </c>
      <c r="DU2283" s="77">
        <v>0</v>
      </c>
      <c r="DV2283" s="77">
        <v>5.6303687569465899E-6</v>
      </c>
      <c r="DW2283" s="77">
        <v>5.6303687569465899E-6</v>
      </c>
      <c r="GE2283" s="77" t="s">
        <v>427</v>
      </c>
      <c r="GF2283" s="77" t="s">
        <v>155</v>
      </c>
      <c r="GG2283" s="77" t="s">
        <v>443</v>
      </c>
      <c r="GH2283" s="77" t="s">
        <v>439</v>
      </c>
      <c r="GI2283" s="77">
        <v>2021</v>
      </c>
      <c r="GJ2283" s="77" t="s">
        <v>303</v>
      </c>
      <c r="GK2283" s="77">
        <v>1.6021759622082881</v>
      </c>
      <c r="GL2283" s="77">
        <v>574.64243099999999</v>
      </c>
      <c r="GM2283" s="77">
        <v>2021</v>
      </c>
      <c r="GN2283" s="77" t="s">
        <v>175</v>
      </c>
      <c r="GO2283" s="77">
        <v>5.3000000000000005E-2</v>
      </c>
      <c r="GP2283" s="77">
        <v>3</v>
      </c>
      <c r="GQ2283" s="77">
        <v>0</v>
      </c>
      <c r="GR2283" s="77" t="s">
        <v>423</v>
      </c>
      <c r="GS2283" s="77">
        <v>5.5966209081309407E-2</v>
      </c>
      <c r="GT2283" s="77">
        <v>8.9667714885997132E-2</v>
      </c>
      <c r="GU2283" s="77">
        <v>5.5966209081309407E-2</v>
      </c>
      <c r="GV2283" s="77">
        <v>8.9667714885997132E-2</v>
      </c>
      <c r="GW2283" s="77">
        <v>0</v>
      </c>
      <c r="GX2283" s="77">
        <v>0</v>
      </c>
      <c r="GY2283" s="77">
        <v>0</v>
      </c>
      <c r="GZ2283" s="77">
        <v>0</v>
      </c>
    </row>
    <row r="2284" spans="98:208" x14ac:dyDescent="0.25">
      <c r="CT2284" s="77" t="s">
        <v>155</v>
      </c>
      <c r="CU2284" s="77" t="s">
        <v>468</v>
      </c>
      <c r="CV2284" s="77" t="s">
        <v>481</v>
      </c>
      <c r="CW2284" s="77">
        <v>2020</v>
      </c>
      <c r="CX2284" s="77">
        <v>0</v>
      </c>
      <c r="CY2284" s="77">
        <v>0</v>
      </c>
      <c r="CZ2284" s="77">
        <v>0</v>
      </c>
      <c r="DA2284" s="77">
        <v>0</v>
      </c>
      <c r="DB2284" s="77">
        <v>21083.842824223681</v>
      </c>
      <c r="DC2284" s="77">
        <v>409.22373582044048</v>
      </c>
      <c r="DD2284" s="77">
        <v>13469.087812374461</v>
      </c>
      <c r="DE2284" s="77">
        <v>7205.5312760226216</v>
      </c>
      <c r="DF2284" s="77">
        <v>1219.5839681179593</v>
      </c>
      <c r="DG2284" s="77">
        <v>0</v>
      </c>
      <c r="DH2284" s="77">
        <v>0</v>
      </c>
      <c r="DI2284" s="77">
        <v>0</v>
      </c>
      <c r="DJ2284" s="77">
        <v>1.0405026440524749E-10</v>
      </c>
      <c r="DL2284" s="77">
        <v>0</v>
      </c>
      <c r="DM2284" s="77">
        <v>1.268980343470746E-7</v>
      </c>
      <c r="DN2284" s="77">
        <v>1.268980343470746E-7</v>
      </c>
      <c r="DO2284" s="77">
        <v>0</v>
      </c>
      <c r="DP2284" s="77">
        <v>0</v>
      </c>
      <c r="DQ2284" s="77">
        <v>0</v>
      </c>
      <c r="DR2284" s="77">
        <v>0</v>
      </c>
      <c r="DS2284" s="77">
        <v>0</v>
      </c>
      <c r="DT2284" s="77">
        <v>0</v>
      </c>
      <c r="DU2284" s="77">
        <v>0</v>
      </c>
      <c r="DV2284" s="77">
        <v>0</v>
      </c>
      <c r="DW2284" s="77">
        <v>0</v>
      </c>
      <c r="GE2284" s="77" t="s">
        <v>422</v>
      </c>
      <c r="GF2284" s="77" t="s">
        <v>155</v>
      </c>
      <c r="GG2284" s="77" t="s">
        <v>443</v>
      </c>
      <c r="GH2284" s="77" t="s">
        <v>439</v>
      </c>
      <c r="GI2284" s="77">
        <v>2022</v>
      </c>
      <c r="GJ2284" s="77" t="s">
        <v>305</v>
      </c>
      <c r="GK2284" s="77">
        <v>0.69641821681223259</v>
      </c>
      <c r="GL2284" s="77">
        <v>574.64243099999999</v>
      </c>
      <c r="GM2284" s="77">
        <v>2022</v>
      </c>
      <c r="GN2284" s="77" t="s">
        <v>175</v>
      </c>
      <c r="GO2284" s="77">
        <v>0.13250000000000001</v>
      </c>
      <c r="GP2284" s="77">
        <v>3</v>
      </c>
      <c r="GQ2284" s="77">
        <v>0</v>
      </c>
      <c r="GR2284" s="77" t="s">
        <v>423</v>
      </c>
      <c r="GS2284" s="77">
        <v>0.1527377521613833</v>
      </c>
      <c r="GT2284" s="77">
        <v>0.10636935300013928</v>
      </c>
      <c r="GU2284" s="77">
        <v>0.1527377521613833</v>
      </c>
      <c r="GV2284" s="77">
        <v>0.10636935300013928</v>
      </c>
      <c r="GW2284" s="77">
        <v>0.1527377521613833</v>
      </c>
      <c r="GX2284" s="77">
        <v>0.10636935300013928</v>
      </c>
      <c r="GY2284" s="77">
        <v>0</v>
      </c>
      <c r="GZ2284" s="77">
        <v>0</v>
      </c>
    </row>
    <row r="2285" spans="98:208" x14ac:dyDescent="0.25">
      <c r="CT2285" s="77" t="s">
        <v>155</v>
      </c>
      <c r="CU2285" s="77" t="s">
        <v>468</v>
      </c>
      <c r="CV2285" s="77" t="s">
        <v>481</v>
      </c>
      <c r="CW2285" s="77">
        <v>2021</v>
      </c>
      <c r="CX2285" s="77">
        <v>0</v>
      </c>
      <c r="CY2285" s="77">
        <v>0</v>
      </c>
      <c r="CZ2285" s="77">
        <v>0</v>
      </c>
      <c r="DA2285" s="77">
        <v>0</v>
      </c>
      <c r="DB2285" s="77">
        <v>21083.842824223681</v>
      </c>
      <c r="DC2285" s="77">
        <v>409.22373582044048</v>
      </c>
      <c r="DD2285" s="77">
        <v>13469.087812374461</v>
      </c>
      <c r="DE2285" s="77">
        <v>7205.5312760226216</v>
      </c>
      <c r="DF2285" s="77">
        <v>1219.5839681179593</v>
      </c>
      <c r="DG2285" s="77">
        <v>1219.5839681179593</v>
      </c>
      <c r="DH2285" s="77">
        <v>0</v>
      </c>
      <c r="DI2285" s="77">
        <v>0</v>
      </c>
      <c r="DJ2285" s="77">
        <v>1.0405026440524749E-10</v>
      </c>
      <c r="DL2285" s="77">
        <v>0</v>
      </c>
      <c r="DM2285" s="77">
        <v>1.268980343470746E-7</v>
      </c>
      <c r="DN2285" s="77">
        <v>1.268980343470746E-7</v>
      </c>
      <c r="DO2285" s="77">
        <v>0</v>
      </c>
      <c r="DP2285" s="77">
        <v>1.268980343470746E-7</v>
      </c>
      <c r="DQ2285" s="77">
        <v>1.268980343470746E-7</v>
      </c>
      <c r="DR2285" s="77">
        <v>0</v>
      </c>
      <c r="DS2285" s="77">
        <v>0</v>
      </c>
      <c r="DT2285" s="77">
        <v>0</v>
      </c>
      <c r="DU2285" s="77">
        <v>0</v>
      </c>
      <c r="DV2285" s="77">
        <v>0</v>
      </c>
      <c r="DW2285" s="77">
        <v>0</v>
      </c>
      <c r="GE2285" s="77" t="s">
        <v>425</v>
      </c>
      <c r="GF2285" s="77" t="s">
        <v>155</v>
      </c>
      <c r="GG2285" s="77" t="s">
        <v>443</v>
      </c>
      <c r="GH2285" s="77" t="s">
        <v>439</v>
      </c>
      <c r="GI2285" s="77">
        <v>2022</v>
      </c>
      <c r="GJ2285" s="77" t="s">
        <v>301</v>
      </c>
      <c r="GK2285" s="77">
        <v>2.941964152281022</v>
      </c>
      <c r="GL2285" s="77">
        <v>574.64243099999999</v>
      </c>
      <c r="GM2285" s="77">
        <v>2022</v>
      </c>
      <c r="GN2285" s="77" t="s">
        <v>175</v>
      </c>
      <c r="GO2285" s="77">
        <v>5.3000000000000005E-2</v>
      </c>
      <c r="GP2285" s="77">
        <v>3</v>
      </c>
      <c r="GQ2285" s="77">
        <v>0</v>
      </c>
      <c r="GR2285" s="77" t="s">
        <v>423</v>
      </c>
      <c r="GS2285" s="77">
        <v>5.5966209081309407E-2</v>
      </c>
      <c r="GT2285" s="77">
        <v>0.16465058085627687</v>
      </c>
      <c r="GU2285" s="77">
        <v>5.5966209081309407E-2</v>
      </c>
      <c r="GV2285" s="77">
        <v>0.16465058085627687</v>
      </c>
      <c r="GW2285" s="77">
        <v>5.5966209081309407E-2</v>
      </c>
      <c r="GX2285" s="77">
        <v>0.16465058085627687</v>
      </c>
      <c r="GY2285" s="77">
        <v>0</v>
      </c>
      <c r="GZ2285" s="77">
        <v>0</v>
      </c>
    </row>
    <row r="2286" spans="98:208" x14ac:dyDescent="0.25">
      <c r="CT2286" s="77" t="s">
        <v>155</v>
      </c>
      <c r="CU2286" s="77" t="s">
        <v>468</v>
      </c>
      <c r="CV2286" s="77" t="s">
        <v>481</v>
      </c>
      <c r="CW2286" s="77">
        <v>2022</v>
      </c>
      <c r="CX2286" s="77">
        <v>0</v>
      </c>
      <c r="CY2286" s="77">
        <v>0</v>
      </c>
      <c r="CZ2286" s="77">
        <v>0</v>
      </c>
      <c r="DA2286" s="77">
        <v>0</v>
      </c>
      <c r="DB2286" s="77">
        <v>21083.842824223681</v>
      </c>
      <c r="DC2286" s="77">
        <v>409.22373582044048</v>
      </c>
      <c r="DD2286" s="77">
        <v>13469.087812374461</v>
      </c>
      <c r="DE2286" s="77">
        <v>7205.5312760226216</v>
      </c>
      <c r="DF2286" s="77">
        <v>1219.5839681179593</v>
      </c>
      <c r="DG2286" s="77">
        <v>1219.5839681179593</v>
      </c>
      <c r="DH2286" s="77">
        <v>1219.5839681179593</v>
      </c>
      <c r="DI2286" s="77">
        <v>0</v>
      </c>
      <c r="DJ2286" s="77">
        <v>1.0405026440524749E-10</v>
      </c>
      <c r="DL2286" s="77">
        <v>0</v>
      </c>
      <c r="DM2286" s="77">
        <v>1.268980343470746E-7</v>
      </c>
      <c r="DN2286" s="77">
        <v>1.268980343470746E-7</v>
      </c>
      <c r="DO2286" s="77">
        <v>0</v>
      </c>
      <c r="DP2286" s="77">
        <v>1.268980343470746E-7</v>
      </c>
      <c r="DQ2286" s="77">
        <v>1.268980343470746E-7</v>
      </c>
      <c r="DR2286" s="77">
        <v>0</v>
      </c>
      <c r="DS2286" s="77">
        <v>1.268980343470746E-7</v>
      </c>
      <c r="DT2286" s="77">
        <v>1.268980343470746E-7</v>
      </c>
      <c r="DU2286" s="77">
        <v>0</v>
      </c>
      <c r="DV2286" s="77">
        <v>0</v>
      </c>
      <c r="DW2286" s="77">
        <v>0</v>
      </c>
      <c r="GE2286" s="77" t="s">
        <v>427</v>
      </c>
      <c r="GF2286" s="77" t="s">
        <v>155</v>
      </c>
      <c r="GG2286" s="77" t="s">
        <v>443</v>
      </c>
      <c r="GH2286" s="77" t="s">
        <v>439</v>
      </c>
      <c r="GI2286" s="77">
        <v>2022</v>
      </c>
      <c r="GJ2286" s="77" t="s">
        <v>303</v>
      </c>
      <c r="GK2286" s="77">
        <v>1.6021759622082881</v>
      </c>
      <c r="GL2286" s="77">
        <v>574.64243099999999</v>
      </c>
      <c r="GM2286" s="77">
        <v>2022</v>
      </c>
      <c r="GN2286" s="77" t="s">
        <v>175</v>
      </c>
      <c r="GO2286" s="77">
        <v>5.3000000000000005E-2</v>
      </c>
      <c r="GP2286" s="77">
        <v>3</v>
      </c>
      <c r="GQ2286" s="77">
        <v>0</v>
      </c>
      <c r="GR2286" s="77" t="s">
        <v>423</v>
      </c>
      <c r="GS2286" s="77">
        <v>5.5966209081309407E-2</v>
      </c>
      <c r="GT2286" s="77">
        <v>8.9667714885997132E-2</v>
      </c>
      <c r="GU2286" s="77">
        <v>5.5966209081309407E-2</v>
      </c>
      <c r="GV2286" s="77">
        <v>8.9667714885997132E-2</v>
      </c>
      <c r="GW2286" s="77">
        <v>5.5966209081309407E-2</v>
      </c>
      <c r="GX2286" s="77">
        <v>8.9667714885997132E-2</v>
      </c>
      <c r="GY2286" s="77">
        <v>0</v>
      </c>
      <c r="GZ2286" s="77">
        <v>0</v>
      </c>
    </row>
    <row r="2287" spans="98:208" x14ac:dyDescent="0.25">
      <c r="CT2287" s="77" t="s">
        <v>155</v>
      </c>
      <c r="CU2287" s="77" t="s">
        <v>468</v>
      </c>
      <c r="CV2287" s="77" t="s">
        <v>481</v>
      </c>
      <c r="CW2287" s="77">
        <v>2023</v>
      </c>
      <c r="CX2287" s="77">
        <v>0</v>
      </c>
      <c r="CY2287" s="77">
        <v>0</v>
      </c>
      <c r="CZ2287" s="77">
        <v>0</v>
      </c>
      <c r="DA2287" s="77">
        <v>0</v>
      </c>
      <c r="DB2287" s="77">
        <v>21835.978114126021</v>
      </c>
      <c r="DC2287" s="77">
        <v>428.60232122030828</v>
      </c>
      <c r="DD2287" s="77">
        <v>13939.5609734551</v>
      </c>
      <c r="DE2287" s="77">
        <v>7467.8148194497953</v>
      </c>
      <c r="DF2287" s="77">
        <v>0</v>
      </c>
      <c r="DG2287" s="77">
        <v>1263.553424622218</v>
      </c>
      <c r="DH2287" s="77">
        <v>1263.553424622218</v>
      </c>
      <c r="DI2287" s="77">
        <v>1263.553424622218</v>
      </c>
      <c r="DJ2287" s="77">
        <v>1.0405026440524749E-10</v>
      </c>
      <c r="DL2287" s="77">
        <v>0</v>
      </c>
      <c r="DM2287" s="77">
        <v>0</v>
      </c>
      <c r="DN2287" s="77">
        <v>0</v>
      </c>
      <c r="DO2287" s="77">
        <v>0</v>
      </c>
      <c r="DP2287" s="77">
        <v>1.3147306792209776E-7</v>
      </c>
      <c r="DQ2287" s="77">
        <v>1.3147306792209776E-7</v>
      </c>
      <c r="DR2287" s="77">
        <v>0</v>
      </c>
      <c r="DS2287" s="77">
        <v>1.3147306792209776E-7</v>
      </c>
      <c r="DT2287" s="77">
        <v>1.3147306792209776E-7</v>
      </c>
      <c r="DU2287" s="77">
        <v>0</v>
      </c>
      <c r="DV2287" s="77">
        <v>1.3147306792209776E-7</v>
      </c>
      <c r="DW2287" s="77">
        <v>1.3147306792209776E-7</v>
      </c>
      <c r="GE2287" s="77" t="s">
        <v>422</v>
      </c>
      <c r="GF2287" s="77" t="s">
        <v>155</v>
      </c>
      <c r="GG2287" s="77" t="s">
        <v>443</v>
      </c>
      <c r="GH2287" s="77" t="s">
        <v>439</v>
      </c>
      <c r="GI2287" s="77">
        <v>2023</v>
      </c>
      <c r="GJ2287" s="77" t="s">
        <v>305</v>
      </c>
      <c r="GK2287" s="77">
        <v>0.71896016785820505</v>
      </c>
      <c r="GL2287" s="77">
        <v>574.64243099999999</v>
      </c>
      <c r="GM2287" s="77">
        <v>2023</v>
      </c>
      <c r="GN2287" s="77" t="s">
        <v>175</v>
      </c>
      <c r="GO2287" s="77">
        <v>0.13250000000000001</v>
      </c>
      <c r="GP2287" s="77">
        <v>3</v>
      </c>
      <c r="GQ2287" s="77">
        <v>0</v>
      </c>
      <c r="GR2287" s="77" t="s">
        <v>423</v>
      </c>
      <c r="GS2287" s="77">
        <v>0</v>
      </c>
      <c r="GT2287" s="77">
        <v>0</v>
      </c>
      <c r="GU2287" s="77">
        <v>0.1527377521613833</v>
      </c>
      <c r="GV2287" s="77">
        <v>0.10981235993223305</v>
      </c>
      <c r="GW2287" s="77">
        <v>0.1527377521613833</v>
      </c>
      <c r="GX2287" s="77">
        <v>0.10981235993223305</v>
      </c>
      <c r="GY2287" s="77">
        <v>0.1527377521613833</v>
      </c>
      <c r="GZ2287" s="77">
        <v>0.10981235993223305</v>
      </c>
    </row>
    <row r="2288" spans="98:208" x14ac:dyDescent="0.25">
      <c r="CT2288" s="77" t="s">
        <v>155</v>
      </c>
      <c r="CU2288" s="77" t="s">
        <v>468</v>
      </c>
      <c r="CV2288" s="77" t="s">
        <v>481</v>
      </c>
      <c r="CW2288" s="77">
        <v>2024</v>
      </c>
      <c r="CX2288" s="77">
        <v>0</v>
      </c>
      <c r="CY2288" s="77">
        <v>0</v>
      </c>
      <c r="CZ2288" s="77">
        <v>0</v>
      </c>
      <c r="DA2288" s="77">
        <v>0</v>
      </c>
      <c r="DB2288" s="77">
        <v>21835.978114126021</v>
      </c>
      <c r="DC2288" s="77">
        <v>428.60232122030828</v>
      </c>
      <c r="DD2288" s="77">
        <v>13939.5609734551</v>
      </c>
      <c r="DE2288" s="77">
        <v>7467.8148194497953</v>
      </c>
      <c r="DF2288" s="77">
        <v>0</v>
      </c>
      <c r="DG2288" s="77">
        <v>0</v>
      </c>
      <c r="DH2288" s="77">
        <v>1263.553424622218</v>
      </c>
      <c r="DI2288" s="77">
        <v>1263.553424622218</v>
      </c>
      <c r="DJ2288" s="77">
        <v>1.0405026440524749E-10</v>
      </c>
      <c r="DL2288" s="77">
        <v>0</v>
      </c>
      <c r="DM2288" s="77">
        <v>0</v>
      </c>
      <c r="DN2288" s="77">
        <v>0</v>
      </c>
      <c r="DO2288" s="77">
        <v>0</v>
      </c>
      <c r="DP2288" s="77">
        <v>0</v>
      </c>
      <c r="DQ2288" s="77">
        <v>0</v>
      </c>
      <c r="DR2288" s="77">
        <v>0</v>
      </c>
      <c r="DS2288" s="77">
        <v>1.3147306792209776E-7</v>
      </c>
      <c r="DT2288" s="77">
        <v>1.3147306792209776E-7</v>
      </c>
      <c r="DU2288" s="77">
        <v>0</v>
      </c>
      <c r="DV2288" s="77">
        <v>1.3147306792209776E-7</v>
      </c>
      <c r="DW2288" s="77">
        <v>1.3147306792209776E-7</v>
      </c>
      <c r="GE2288" s="77" t="s">
        <v>425</v>
      </c>
      <c r="GF2288" s="77" t="s">
        <v>155</v>
      </c>
      <c r="GG2288" s="77" t="s">
        <v>443</v>
      </c>
      <c r="GH2288" s="77" t="s">
        <v>439</v>
      </c>
      <c r="GI2288" s="77">
        <v>2023</v>
      </c>
      <c r="GJ2288" s="77" t="s">
        <v>301</v>
      </c>
      <c r="GK2288" s="77">
        <v>3.0714971986151052</v>
      </c>
      <c r="GL2288" s="77">
        <v>574.64243099999999</v>
      </c>
      <c r="GM2288" s="77">
        <v>2023</v>
      </c>
      <c r="GN2288" s="77" t="s">
        <v>175</v>
      </c>
      <c r="GO2288" s="77">
        <v>5.3000000000000005E-2</v>
      </c>
      <c r="GP2288" s="77">
        <v>3</v>
      </c>
      <c r="GQ2288" s="77">
        <v>0</v>
      </c>
      <c r="GR2288" s="77" t="s">
        <v>423</v>
      </c>
      <c r="GS2288" s="77">
        <v>0</v>
      </c>
      <c r="GT2288" s="77">
        <v>0</v>
      </c>
      <c r="GU2288" s="77">
        <v>5.5966209081309407E-2</v>
      </c>
      <c r="GV2288" s="77">
        <v>0.17190005441034911</v>
      </c>
      <c r="GW2288" s="77">
        <v>5.5966209081309407E-2</v>
      </c>
      <c r="GX2288" s="77">
        <v>0.17190005441034911</v>
      </c>
      <c r="GY2288" s="77">
        <v>5.5966209081309407E-2</v>
      </c>
      <c r="GZ2288" s="77">
        <v>0.17190005441034911</v>
      </c>
    </row>
    <row r="2289" spans="98:208" x14ac:dyDescent="0.25">
      <c r="CT2289" s="77" t="s">
        <v>155</v>
      </c>
      <c r="CU2289" s="77" t="s">
        <v>468</v>
      </c>
      <c r="CV2289" s="77" t="s">
        <v>481</v>
      </c>
      <c r="CW2289" s="77">
        <v>2025</v>
      </c>
      <c r="CX2289" s="77">
        <v>0</v>
      </c>
      <c r="CY2289" s="77">
        <v>0</v>
      </c>
      <c r="CZ2289" s="77">
        <v>0</v>
      </c>
      <c r="DA2289" s="77">
        <v>0</v>
      </c>
      <c r="DB2289" s="77">
        <v>21835.978114126021</v>
      </c>
      <c r="DC2289" s="77">
        <v>428.60232122030828</v>
      </c>
      <c r="DD2289" s="77">
        <v>13939.5609734551</v>
      </c>
      <c r="DE2289" s="77">
        <v>7467.8148194497953</v>
      </c>
      <c r="DF2289" s="77">
        <v>0</v>
      </c>
      <c r="DG2289" s="77">
        <v>0</v>
      </c>
      <c r="DH2289" s="77">
        <v>0</v>
      </c>
      <c r="DI2289" s="77">
        <v>1263.553424622218</v>
      </c>
      <c r="DJ2289" s="77">
        <v>1.0405026440524749E-10</v>
      </c>
      <c r="DL2289" s="77">
        <v>0</v>
      </c>
      <c r="DM2289" s="77">
        <v>0</v>
      </c>
      <c r="DN2289" s="77">
        <v>0</v>
      </c>
      <c r="DO2289" s="77">
        <v>0</v>
      </c>
      <c r="DP2289" s="77">
        <v>0</v>
      </c>
      <c r="DQ2289" s="77">
        <v>0</v>
      </c>
      <c r="DR2289" s="77">
        <v>0</v>
      </c>
      <c r="DS2289" s="77">
        <v>0</v>
      </c>
      <c r="DT2289" s="77">
        <v>0</v>
      </c>
      <c r="DU2289" s="77">
        <v>0</v>
      </c>
      <c r="DV2289" s="77">
        <v>1.3147306792209776E-7</v>
      </c>
      <c r="DW2289" s="77">
        <v>1.3147306792209776E-7</v>
      </c>
      <c r="GE2289" s="77" t="s">
        <v>427</v>
      </c>
      <c r="GF2289" s="77" t="s">
        <v>155</v>
      </c>
      <c r="GG2289" s="77" t="s">
        <v>443</v>
      </c>
      <c r="GH2289" s="77" t="s">
        <v>439</v>
      </c>
      <c r="GI2289" s="77">
        <v>2023</v>
      </c>
      <c r="GJ2289" s="77" t="s">
        <v>303</v>
      </c>
      <c r="GK2289" s="77">
        <v>1.6845772405344459</v>
      </c>
      <c r="GL2289" s="77">
        <v>574.64243099999999</v>
      </c>
      <c r="GM2289" s="77">
        <v>2023</v>
      </c>
      <c r="GN2289" s="77" t="s">
        <v>175</v>
      </c>
      <c r="GO2289" s="77">
        <v>5.3000000000000005E-2</v>
      </c>
      <c r="GP2289" s="77">
        <v>3</v>
      </c>
      <c r="GQ2289" s="77">
        <v>0</v>
      </c>
      <c r="GR2289" s="77" t="s">
        <v>423</v>
      </c>
      <c r="GS2289" s="77">
        <v>0</v>
      </c>
      <c r="GT2289" s="77">
        <v>0</v>
      </c>
      <c r="GU2289" s="77">
        <v>5.5966209081309407E-2</v>
      </c>
      <c r="GV2289" s="77">
        <v>9.4279402057366041E-2</v>
      </c>
      <c r="GW2289" s="77">
        <v>5.5966209081309407E-2</v>
      </c>
      <c r="GX2289" s="77">
        <v>9.4279402057366041E-2</v>
      </c>
      <c r="GY2289" s="77">
        <v>5.5966209081309407E-2</v>
      </c>
      <c r="GZ2289" s="77">
        <v>9.4279402057366041E-2</v>
      </c>
    </row>
    <row r="2290" spans="98:208" x14ac:dyDescent="0.25">
      <c r="CT2290" s="77" t="s">
        <v>155</v>
      </c>
      <c r="CU2290" s="77" t="s">
        <v>468</v>
      </c>
      <c r="CV2290" s="77" t="s">
        <v>488</v>
      </c>
      <c r="CW2290" s="77">
        <v>2020</v>
      </c>
      <c r="CX2290" s="77">
        <v>0</v>
      </c>
      <c r="CY2290" s="77">
        <v>0</v>
      </c>
      <c r="CZ2290" s="77">
        <v>0</v>
      </c>
      <c r="DA2290" s="77">
        <v>0</v>
      </c>
      <c r="DB2290" s="77">
        <v>21083.84282422443</v>
      </c>
      <c r="DC2290" s="77">
        <v>409.22373582035073</v>
      </c>
      <c r="DD2290" s="77">
        <v>13469.08781237867</v>
      </c>
      <c r="DE2290" s="77">
        <v>7205.5312760251982</v>
      </c>
      <c r="DF2290" s="77">
        <v>1219.5839681183254</v>
      </c>
      <c r="DG2290" s="77">
        <v>0</v>
      </c>
      <c r="DH2290" s="77">
        <v>0</v>
      </c>
      <c r="DI2290" s="77">
        <v>0</v>
      </c>
      <c r="DJ2290" s="77">
        <v>4.4875615264623319E-9</v>
      </c>
      <c r="DL2290" s="77">
        <v>0</v>
      </c>
      <c r="DM2290" s="77">
        <v>5.4729580936180599E-6</v>
      </c>
      <c r="DN2290" s="77">
        <v>5.4729580936180599E-6</v>
      </c>
      <c r="DO2290" s="77">
        <v>0</v>
      </c>
      <c r="DP2290" s="77">
        <v>0</v>
      </c>
      <c r="DQ2290" s="77">
        <v>0</v>
      </c>
      <c r="DR2290" s="77">
        <v>0</v>
      </c>
      <c r="DS2290" s="77">
        <v>0</v>
      </c>
      <c r="DT2290" s="77">
        <v>0</v>
      </c>
      <c r="DU2290" s="77">
        <v>0</v>
      </c>
      <c r="DV2290" s="77">
        <v>0</v>
      </c>
      <c r="DW2290" s="77">
        <v>0</v>
      </c>
      <c r="GE2290" s="77" t="s">
        <v>422</v>
      </c>
      <c r="GF2290" s="77" t="s">
        <v>155</v>
      </c>
      <c r="GG2290" s="77" t="s">
        <v>443</v>
      </c>
      <c r="GH2290" s="77" t="s">
        <v>439</v>
      </c>
      <c r="GI2290" s="77">
        <v>2024</v>
      </c>
      <c r="GJ2290" s="77" t="s">
        <v>305</v>
      </c>
      <c r="GK2290" s="77">
        <v>0.71896016785820505</v>
      </c>
      <c r="GL2290" s="77">
        <v>574.64243099999999</v>
      </c>
      <c r="GM2290" s="77">
        <v>2024</v>
      </c>
      <c r="GN2290" s="77" t="s">
        <v>175</v>
      </c>
      <c r="GO2290" s="77">
        <v>0.13250000000000001</v>
      </c>
      <c r="GP2290" s="77">
        <v>3</v>
      </c>
      <c r="GQ2290" s="77">
        <v>0</v>
      </c>
      <c r="GR2290" s="77" t="s">
        <v>423</v>
      </c>
      <c r="GS2290" s="77">
        <v>0</v>
      </c>
      <c r="GT2290" s="77">
        <v>0</v>
      </c>
      <c r="GU2290" s="77">
        <v>0</v>
      </c>
      <c r="GV2290" s="77">
        <v>0</v>
      </c>
      <c r="GW2290" s="77">
        <v>0.1527377521613833</v>
      </c>
      <c r="GX2290" s="77">
        <v>0.10981235993223305</v>
      </c>
      <c r="GY2290" s="77">
        <v>0.1527377521613833</v>
      </c>
      <c r="GZ2290" s="77">
        <v>0.10981235993223305</v>
      </c>
    </row>
    <row r="2291" spans="98:208" x14ac:dyDescent="0.25">
      <c r="CT2291" s="77" t="s">
        <v>155</v>
      </c>
      <c r="CU2291" s="77" t="s">
        <v>468</v>
      </c>
      <c r="CV2291" s="77" t="s">
        <v>488</v>
      </c>
      <c r="CW2291" s="77">
        <v>2021</v>
      </c>
      <c r="CX2291" s="77">
        <v>0</v>
      </c>
      <c r="CY2291" s="77">
        <v>0</v>
      </c>
      <c r="CZ2291" s="77">
        <v>0</v>
      </c>
      <c r="DA2291" s="77">
        <v>0</v>
      </c>
      <c r="DB2291" s="77">
        <v>21083.84282422443</v>
      </c>
      <c r="DC2291" s="77">
        <v>409.22373582035073</v>
      </c>
      <c r="DD2291" s="77">
        <v>13469.08781237867</v>
      </c>
      <c r="DE2291" s="77">
        <v>7205.5312760251982</v>
      </c>
      <c r="DF2291" s="77">
        <v>1219.5839681183254</v>
      </c>
      <c r="DG2291" s="77">
        <v>1219.5839681183254</v>
      </c>
      <c r="DH2291" s="77">
        <v>0</v>
      </c>
      <c r="DI2291" s="77">
        <v>0</v>
      </c>
      <c r="DJ2291" s="77">
        <v>4.4875615264623319E-9</v>
      </c>
      <c r="DL2291" s="77">
        <v>0</v>
      </c>
      <c r="DM2291" s="77">
        <v>5.4729580936180599E-6</v>
      </c>
      <c r="DN2291" s="77">
        <v>5.4729580936180599E-6</v>
      </c>
      <c r="DO2291" s="77">
        <v>0</v>
      </c>
      <c r="DP2291" s="77">
        <v>5.4729580936180599E-6</v>
      </c>
      <c r="DQ2291" s="77">
        <v>5.4729580936180599E-6</v>
      </c>
      <c r="DR2291" s="77">
        <v>0</v>
      </c>
      <c r="DS2291" s="77">
        <v>0</v>
      </c>
      <c r="DT2291" s="77">
        <v>0</v>
      </c>
      <c r="DU2291" s="77">
        <v>0</v>
      </c>
      <c r="DV2291" s="77">
        <v>0</v>
      </c>
      <c r="DW2291" s="77">
        <v>0</v>
      </c>
      <c r="GE2291" s="77" t="s">
        <v>425</v>
      </c>
      <c r="GF2291" s="77" t="s">
        <v>155</v>
      </c>
      <c r="GG2291" s="77" t="s">
        <v>443</v>
      </c>
      <c r="GH2291" s="77" t="s">
        <v>439</v>
      </c>
      <c r="GI2291" s="77">
        <v>2024</v>
      </c>
      <c r="GJ2291" s="77" t="s">
        <v>301</v>
      </c>
      <c r="GK2291" s="77">
        <v>3.0714971986151052</v>
      </c>
      <c r="GL2291" s="77">
        <v>574.64243099999999</v>
      </c>
      <c r="GM2291" s="77">
        <v>2024</v>
      </c>
      <c r="GN2291" s="77" t="s">
        <v>175</v>
      </c>
      <c r="GO2291" s="77">
        <v>5.3000000000000005E-2</v>
      </c>
      <c r="GP2291" s="77">
        <v>3</v>
      </c>
      <c r="GQ2291" s="77">
        <v>0</v>
      </c>
      <c r="GR2291" s="77" t="s">
        <v>423</v>
      </c>
      <c r="GS2291" s="77">
        <v>0</v>
      </c>
      <c r="GT2291" s="77">
        <v>0</v>
      </c>
      <c r="GU2291" s="77">
        <v>0</v>
      </c>
      <c r="GV2291" s="77">
        <v>0</v>
      </c>
      <c r="GW2291" s="77">
        <v>5.5966209081309407E-2</v>
      </c>
      <c r="GX2291" s="77">
        <v>0.17190005441034911</v>
      </c>
      <c r="GY2291" s="77">
        <v>5.5966209081309407E-2</v>
      </c>
      <c r="GZ2291" s="77">
        <v>0.17190005441034911</v>
      </c>
    </row>
    <row r="2292" spans="98:208" x14ac:dyDescent="0.25">
      <c r="CT2292" s="77" t="s">
        <v>155</v>
      </c>
      <c r="CU2292" s="77" t="s">
        <v>468</v>
      </c>
      <c r="CV2292" s="77" t="s">
        <v>488</v>
      </c>
      <c r="CW2292" s="77">
        <v>2022</v>
      </c>
      <c r="CX2292" s="77">
        <v>0</v>
      </c>
      <c r="CY2292" s="77">
        <v>0</v>
      </c>
      <c r="CZ2292" s="77">
        <v>0</v>
      </c>
      <c r="DA2292" s="77">
        <v>0</v>
      </c>
      <c r="DB2292" s="77">
        <v>21083.84282422443</v>
      </c>
      <c r="DC2292" s="77">
        <v>409.22373582035073</v>
      </c>
      <c r="DD2292" s="77">
        <v>13469.08781237867</v>
      </c>
      <c r="DE2292" s="77">
        <v>7205.5312760251982</v>
      </c>
      <c r="DF2292" s="77">
        <v>1219.5839681183254</v>
      </c>
      <c r="DG2292" s="77">
        <v>1219.5839681183254</v>
      </c>
      <c r="DH2292" s="77">
        <v>1219.5839681183254</v>
      </c>
      <c r="DI2292" s="77">
        <v>0</v>
      </c>
      <c r="DJ2292" s="77">
        <v>4.4875615264623319E-9</v>
      </c>
      <c r="DL2292" s="77">
        <v>0</v>
      </c>
      <c r="DM2292" s="77">
        <v>5.4729580936180599E-6</v>
      </c>
      <c r="DN2292" s="77">
        <v>5.4729580936180599E-6</v>
      </c>
      <c r="DO2292" s="77">
        <v>0</v>
      </c>
      <c r="DP2292" s="77">
        <v>5.4729580936180599E-6</v>
      </c>
      <c r="DQ2292" s="77">
        <v>5.4729580936180599E-6</v>
      </c>
      <c r="DR2292" s="77">
        <v>0</v>
      </c>
      <c r="DS2292" s="77">
        <v>5.4729580936180599E-6</v>
      </c>
      <c r="DT2292" s="77">
        <v>5.4729580936180599E-6</v>
      </c>
      <c r="DU2292" s="77">
        <v>0</v>
      </c>
      <c r="DV2292" s="77">
        <v>0</v>
      </c>
      <c r="DW2292" s="77">
        <v>0</v>
      </c>
      <c r="GE2292" s="77" t="s">
        <v>427</v>
      </c>
      <c r="GF2292" s="77" t="s">
        <v>155</v>
      </c>
      <c r="GG2292" s="77" t="s">
        <v>443</v>
      </c>
      <c r="GH2292" s="77" t="s">
        <v>439</v>
      </c>
      <c r="GI2292" s="77">
        <v>2024</v>
      </c>
      <c r="GJ2292" s="77" t="s">
        <v>303</v>
      </c>
      <c r="GK2292" s="77">
        <v>1.6845772405344459</v>
      </c>
      <c r="GL2292" s="77">
        <v>574.64243099999999</v>
      </c>
      <c r="GM2292" s="77">
        <v>2024</v>
      </c>
      <c r="GN2292" s="77" t="s">
        <v>175</v>
      </c>
      <c r="GO2292" s="77">
        <v>5.3000000000000005E-2</v>
      </c>
      <c r="GP2292" s="77">
        <v>3</v>
      </c>
      <c r="GQ2292" s="77">
        <v>0</v>
      </c>
      <c r="GR2292" s="77" t="s">
        <v>423</v>
      </c>
      <c r="GS2292" s="77">
        <v>0</v>
      </c>
      <c r="GT2292" s="77">
        <v>0</v>
      </c>
      <c r="GU2292" s="77">
        <v>0</v>
      </c>
      <c r="GV2292" s="77">
        <v>0</v>
      </c>
      <c r="GW2292" s="77">
        <v>5.5966209081309407E-2</v>
      </c>
      <c r="GX2292" s="77">
        <v>9.4279402057366041E-2</v>
      </c>
      <c r="GY2292" s="77">
        <v>5.5966209081309407E-2</v>
      </c>
      <c r="GZ2292" s="77">
        <v>9.4279402057366041E-2</v>
      </c>
    </row>
    <row r="2293" spans="98:208" x14ac:dyDescent="0.25">
      <c r="CT2293" s="77" t="s">
        <v>155</v>
      </c>
      <c r="CU2293" s="77" t="s">
        <v>468</v>
      </c>
      <c r="CV2293" s="77" t="s">
        <v>488</v>
      </c>
      <c r="CW2293" s="77">
        <v>2023</v>
      </c>
      <c r="CX2293" s="77">
        <v>0</v>
      </c>
      <c r="CY2293" s="77">
        <v>0</v>
      </c>
      <c r="CZ2293" s="77">
        <v>0</v>
      </c>
      <c r="DA2293" s="77">
        <v>0</v>
      </c>
      <c r="DB2293" s="77">
        <v>21835.978114130401</v>
      </c>
      <c r="DC2293" s="77">
        <v>428.60232122030391</v>
      </c>
      <c r="DD2293" s="77">
        <v>13939.560973457459</v>
      </c>
      <c r="DE2293" s="77">
        <v>7467.8148194525338</v>
      </c>
      <c r="DF2293" s="77">
        <v>0</v>
      </c>
      <c r="DG2293" s="77">
        <v>1263.5534246225029</v>
      </c>
      <c r="DH2293" s="77">
        <v>1263.5534246225029</v>
      </c>
      <c r="DI2293" s="77">
        <v>1263.5534246225029</v>
      </c>
      <c r="DJ2293" s="77">
        <v>4.4875615264623319E-9</v>
      </c>
      <c r="DL2293" s="77">
        <v>0</v>
      </c>
      <c r="DM2293" s="77">
        <v>0</v>
      </c>
      <c r="DN2293" s="77">
        <v>0</v>
      </c>
      <c r="DO2293" s="77">
        <v>0</v>
      </c>
      <c r="DP2293" s="77">
        <v>5.6702737349656662E-6</v>
      </c>
      <c r="DQ2293" s="77">
        <v>5.6702737349656662E-6</v>
      </c>
      <c r="DR2293" s="77">
        <v>0</v>
      </c>
      <c r="DS2293" s="77">
        <v>5.6702737349656662E-6</v>
      </c>
      <c r="DT2293" s="77">
        <v>5.6702737349656662E-6</v>
      </c>
      <c r="DU2293" s="77">
        <v>0</v>
      </c>
      <c r="DV2293" s="77">
        <v>5.6702737349656662E-6</v>
      </c>
      <c r="DW2293" s="77">
        <v>5.6702737349656662E-6</v>
      </c>
      <c r="GE2293" s="77" t="s">
        <v>422</v>
      </c>
      <c r="GF2293" s="77" t="s">
        <v>155</v>
      </c>
      <c r="GG2293" s="77" t="s">
        <v>443</v>
      </c>
      <c r="GH2293" s="77" t="s">
        <v>439</v>
      </c>
      <c r="GI2293" s="77">
        <v>2025</v>
      </c>
      <c r="GJ2293" s="77" t="s">
        <v>305</v>
      </c>
      <c r="GK2293" s="77">
        <v>0.71896016785820505</v>
      </c>
      <c r="GL2293" s="77">
        <v>574.64243099999999</v>
      </c>
      <c r="GM2293" s="77">
        <v>2025</v>
      </c>
      <c r="GN2293" s="77" t="s">
        <v>175</v>
      </c>
      <c r="GO2293" s="77">
        <v>0.13250000000000001</v>
      </c>
      <c r="GP2293" s="77">
        <v>3</v>
      </c>
      <c r="GQ2293" s="77">
        <v>0</v>
      </c>
      <c r="GR2293" s="77" t="s">
        <v>423</v>
      </c>
      <c r="GS2293" s="77">
        <v>0</v>
      </c>
      <c r="GT2293" s="77">
        <v>0</v>
      </c>
      <c r="GU2293" s="77">
        <v>0</v>
      </c>
      <c r="GV2293" s="77">
        <v>0</v>
      </c>
      <c r="GW2293" s="77">
        <v>0</v>
      </c>
      <c r="GX2293" s="77">
        <v>0</v>
      </c>
      <c r="GY2293" s="77">
        <v>0.1527377521613833</v>
      </c>
      <c r="GZ2293" s="77">
        <v>0.10981235993223305</v>
      </c>
    </row>
    <row r="2294" spans="98:208" x14ac:dyDescent="0.25">
      <c r="CT2294" s="77" t="s">
        <v>155</v>
      </c>
      <c r="CU2294" s="77" t="s">
        <v>468</v>
      </c>
      <c r="CV2294" s="77" t="s">
        <v>488</v>
      </c>
      <c r="CW2294" s="77">
        <v>2024</v>
      </c>
      <c r="CX2294" s="77">
        <v>0</v>
      </c>
      <c r="CY2294" s="77">
        <v>0</v>
      </c>
      <c r="CZ2294" s="77">
        <v>0</v>
      </c>
      <c r="DA2294" s="77">
        <v>0</v>
      </c>
      <c r="DB2294" s="77">
        <v>21835.978114130401</v>
      </c>
      <c r="DC2294" s="77">
        <v>428.60232122030391</v>
      </c>
      <c r="DD2294" s="77">
        <v>13939.560973457459</v>
      </c>
      <c r="DE2294" s="77">
        <v>7467.8148194525338</v>
      </c>
      <c r="DF2294" s="77">
        <v>0</v>
      </c>
      <c r="DG2294" s="77">
        <v>0</v>
      </c>
      <c r="DH2294" s="77">
        <v>1263.5534246225029</v>
      </c>
      <c r="DI2294" s="77">
        <v>1263.5534246225029</v>
      </c>
      <c r="DJ2294" s="77">
        <v>4.4875615264623319E-9</v>
      </c>
      <c r="DL2294" s="77">
        <v>0</v>
      </c>
      <c r="DM2294" s="77">
        <v>0</v>
      </c>
      <c r="DN2294" s="77">
        <v>0</v>
      </c>
      <c r="DO2294" s="77">
        <v>0</v>
      </c>
      <c r="DP2294" s="77">
        <v>0</v>
      </c>
      <c r="DQ2294" s="77">
        <v>0</v>
      </c>
      <c r="DR2294" s="77">
        <v>0</v>
      </c>
      <c r="DS2294" s="77">
        <v>5.6702737349656662E-6</v>
      </c>
      <c r="DT2294" s="77">
        <v>5.6702737349656662E-6</v>
      </c>
      <c r="DU2294" s="77">
        <v>0</v>
      </c>
      <c r="DV2294" s="77">
        <v>5.6702737349656662E-6</v>
      </c>
      <c r="DW2294" s="77">
        <v>5.6702737349656662E-6</v>
      </c>
      <c r="GE2294" s="77" t="s">
        <v>425</v>
      </c>
      <c r="GF2294" s="77" t="s">
        <v>155</v>
      </c>
      <c r="GG2294" s="77" t="s">
        <v>443</v>
      </c>
      <c r="GH2294" s="77" t="s">
        <v>439</v>
      </c>
      <c r="GI2294" s="77">
        <v>2025</v>
      </c>
      <c r="GJ2294" s="77" t="s">
        <v>301</v>
      </c>
      <c r="GK2294" s="77">
        <v>3.0714971986151052</v>
      </c>
      <c r="GL2294" s="77">
        <v>574.64243099999999</v>
      </c>
      <c r="GM2294" s="77">
        <v>2025</v>
      </c>
      <c r="GN2294" s="77" t="s">
        <v>175</v>
      </c>
      <c r="GO2294" s="77">
        <v>5.3000000000000005E-2</v>
      </c>
      <c r="GP2294" s="77">
        <v>3</v>
      </c>
      <c r="GQ2294" s="77">
        <v>0</v>
      </c>
      <c r="GR2294" s="77" t="s">
        <v>423</v>
      </c>
      <c r="GS2294" s="77">
        <v>0</v>
      </c>
      <c r="GT2294" s="77">
        <v>0</v>
      </c>
      <c r="GU2294" s="77">
        <v>0</v>
      </c>
      <c r="GV2294" s="77">
        <v>0</v>
      </c>
      <c r="GW2294" s="77">
        <v>0</v>
      </c>
      <c r="GX2294" s="77">
        <v>0</v>
      </c>
      <c r="GY2294" s="77">
        <v>5.5966209081309407E-2</v>
      </c>
      <c r="GZ2294" s="77">
        <v>0.17190005441034911</v>
      </c>
    </row>
    <row r="2295" spans="98:208" x14ac:dyDescent="0.25">
      <c r="CT2295" s="77" t="s">
        <v>155</v>
      </c>
      <c r="CU2295" s="77" t="s">
        <v>468</v>
      </c>
      <c r="CV2295" s="77" t="s">
        <v>488</v>
      </c>
      <c r="CW2295" s="77">
        <v>2025</v>
      </c>
      <c r="CX2295" s="77">
        <v>0</v>
      </c>
      <c r="CY2295" s="77">
        <v>0</v>
      </c>
      <c r="CZ2295" s="77">
        <v>0</v>
      </c>
      <c r="DA2295" s="77">
        <v>0</v>
      </c>
      <c r="DB2295" s="77">
        <v>21835.978114130401</v>
      </c>
      <c r="DC2295" s="77">
        <v>428.60232122030391</v>
      </c>
      <c r="DD2295" s="77">
        <v>13939.560973457459</v>
      </c>
      <c r="DE2295" s="77">
        <v>7467.8148194525338</v>
      </c>
      <c r="DF2295" s="77">
        <v>0</v>
      </c>
      <c r="DG2295" s="77">
        <v>0</v>
      </c>
      <c r="DH2295" s="77">
        <v>0</v>
      </c>
      <c r="DI2295" s="77">
        <v>1263.5534246225029</v>
      </c>
      <c r="DJ2295" s="77">
        <v>4.4875615264623319E-9</v>
      </c>
      <c r="DL2295" s="77">
        <v>0</v>
      </c>
      <c r="DM2295" s="77">
        <v>0</v>
      </c>
      <c r="DN2295" s="77">
        <v>0</v>
      </c>
      <c r="DO2295" s="77">
        <v>0</v>
      </c>
      <c r="DP2295" s="77">
        <v>0</v>
      </c>
      <c r="DQ2295" s="77">
        <v>0</v>
      </c>
      <c r="DR2295" s="77">
        <v>0</v>
      </c>
      <c r="DS2295" s="77">
        <v>0</v>
      </c>
      <c r="DT2295" s="77">
        <v>0</v>
      </c>
      <c r="DU2295" s="77">
        <v>0</v>
      </c>
      <c r="DV2295" s="77">
        <v>5.6702737349656662E-6</v>
      </c>
      <c r="DW2295" s="77">
        <v>5.6702737349656662E-6</v>
      </c>
      <c r="GE2295" s="77" t="s">
        <v>427</v>
      </c>
      <c r="GF2295" s="77" t="s">
        <v>155</v>
      </c>
      <c r="GG2295" s="77" t="s">
        <v>443</v>
      </c>
      <c r="GH2295" s="77" t="s">
        <v>439</v>
      </c>
      <c r="GI2295" s="77">
        <v>2025</v>
      </c>
      <c r="GJ2295" s="77" t="s">
        <v>303</v>
      </c>
      <c r="GK2295" s="77">
        <v>1.6845772405344459</v>
      </c>
      <c r="GL2295" s="77">
        <v>574.64243099999999</v>
      </c>
      <c r="GM2295" s="77">
        <v>2025</v>
      </c>
      <c r="GN2295" s="77" t="s">
        <v>175</v>
      </c>
      <c r="GO2295" s="77">
        <v>5.3000000000000005E-2</v>
      </c>
      <c r="GP2295" s="77">
        <v>3</v>
      </c>
      <c r="GQ2295" s="77">
        <v>0</v>
      </c>
      <c r="GR2295" s="77" t="s">
        <v>423</v>
      </c>
      <c r="GS2295" s="77">
        <v>0</v>
      </c>
      <c r="GT2295" s="77">
        <v>0</v>
      </c>
      <c r="GU2295" s="77">
        <v>0</v>
      </c>
      <c r="GV2295" s="77">
        <v>0</v>
      </c>
      <c r="GW2295" s="77">
        <v>0</v>
      </c>
      <c r="GX2295" s="77">
        <v>0</v>
      </c>
      <c r="GY2295" s="77">
        <v>5.5966209081309407E-2</v>
      </c>
      <c r="GZ2295" s="77">
        <v>9.4279402057366041E-2</v>
      </c>
    </row>
    <row r="2296" spans="98:208" x14ac:dyDescent="0.25">
      <c r="CT2296" s="77" t="s">
        <v>155</v>
      </c>
      <c r="CU2296" s="77" t="s">
        <v>469</v>
      </c>
      <c r="CV2296" s="77" t="s">
        <v>300</v>
      </c>
      <c r="CW2296" s="77">
        <v>2020</v>
      </c>
      <c r="CX2296" s="77">
        <v>0</v>
      </c>
      <c r="CY2296" s="77">
        <v>0</v>
      </c>
      <c r="CZ2296" s="77">
        <v>0</v>
      </c>
      <c r="DA2296" s="77">
        <v>0</v>
      </c>
      <c r="DB2296" s="77">
        <v>14146.13064133626</v>
      </c>
      <c r="DC2296" s="77">
        <v>222.22942162788931</v>
      </c>
      <c r="DD2296" s="77">
        <v>8585.7228092502155</v>
      </c>
      <c r="DE2296" s="77">
        <v>5338.1784104581566</v>
      </c>
      <c r="DF2296" s="77">
        <v>813.21078921326603</v>
      </c>
      <c r="DG2296" s="77">
        <v>0</v>
      </c>
      <c r="DH2296" s="77">
        <v>0</v>
      </c>
      <c r="DI2296" s="77">
        <v>0</v>
      </c>
      <c r="DJ2296" s="77">
        <v>8.6818720239931596E-7</v>
      </c>
      <c r="DL2296" s="77">
        <v>0</v>
      </c>
      <c r="DM2296" s="77">
        <v>7.0601920004800529E-4</v>
      </c>
      <c r="DN2296" s="77">
        <v>7.0601920004800529E-4</v>
      </c>
      <c r="DO2296" s="77">
        <v>0</v>
      </c>
      <c r="DP2296" s="77">
        <v>0</v>
      </c>
      <c r="DQ2296" s="77">
        <v>0</v>
      </c>
      <c r="DR2296" s="77">
        <v>0</v>
      </c>
      <c r="DS2296" s="77">
        <v>0</v>
      </c>
      <c r="DT2296" s="77">
        <v>0</v>
      </c>
      <c r="DU2296" s="77">
        <v>0</v>
      </c>
      <c r="DV2296" s="77">
        <v>0</v>
      </c>
      <c r="DW2296" s="77">
        <v>0</v>
      </c>
      <c r="GE2296" s="77" t="s">
        <v>422</v>
      </c>
      <c r="GF2296" s="77" t="s">
        <v>155</v>
      </c>
      <c r="GG2296" s="77" t="s">
        <v>443</v>
      </c>
      <c r="GH2296" s="77" t="s">
        <v>446</v>
      </c>
      <c r="GI2296" s="77">
        <v>2021</v>
      </c>
      <c r="GJ2296" s="77" t="s">
        <v>305</v>
      </c>
      <c r="GK2296" s="77">
        <v>3.6425060683954499E-2</v>
      </c>
      <c r="GL2296" s="77">
        <v>574.64243099999999</v>
      </c>
      <c r="GM2296" s="77">
        <v>2021</v>
      </c>
      <c r="GN2296" s="77" t="s">
        <v>175</v>
      </c>
      <c r="GO2296" s="77">
        <v>0.13250000000000001</v>
      </c>
      <c r="GP2296" s="77">
        <v>3</v>
      </c>
      <c r="GQ2296" s="77">
        <v>0</v>
      </c>
      <c r="GR2296" s="77" t="s">
        <v>423</v>
      </c>
      <c r="GS2296" s="77">
        <v>0.1527377521613833</v>
      </c>
      <c r="GT2296" s="77">
        <v>5.5634818912091892E-3</v>
      </c>
      <c r="GU2296" s="77">
        <v>0.1527377521613833</v>
      </c>
      <c r="GV2296" s="77">
        <v>5.5634818912091892E-3</v>
      </c>
      <c r="GW2296" s="77">
        <v>0</v>
      </c>
      <c r="GX2296" s="77">
        <v>0</v>
      </c>
      <c r="GY2296" s="77">
        <v>0</v>
      </c>
      <c r="GZ2296" s="77">
        <v>0</v>
      </c>
    </row>
    <row r="2297" spans="98:208" x14ac:dyDescent="0.25">
      <c r="CT2297" s="77" t="s">
        <v>155</v>
      </c>
      <c r="CU2297" s="77" t="s">
        <v>469</v>
      </c>
      <c r="CV2297" s="77" t="s">
        <v>300</v>
      </c>
      <c r="CW2297" s="77">
        <v>2021</v>
      </c>
      <c r="CX2297" s="77">
        <v>0</v>
      </c>
      <c r="CY2297" s="77">
        <v>0</v>
      </c>
      <c r="CZ2297" s="77">
        <v>0</v>
      </c>
      <c r="DA2297" s="77">
        <v>0</v>
      </c>
      <c r="DB2297" s="77">
        <v>14146.13064133626</v>
      </c>
      <c r="DC2297" s="77">
        <v>222.22942162788931</v>
      </c>
      <c r="DD2297" s="77">
        <v>8585.7228092502155</v>
      </c>
      <c r="DE2297" s="77">
        <v>5338.1784104581566</v>
      </c>
      <c r="DF2297" s="77">
        <v>813.21078921326603</v>
      </c>
      <c r="DG2297" s="77">
        <v>813.21078921326603</v>
      </c>
      <c r="DH2297" s="77">
        <v>0</v>
      </c>
      <c r="DI2297" s="77">
        <v>0</v>
      </c>
      <c r="DJ2297" s="77">
        <v>8.6818720239931596E-7</v>
      </c>
      <c r="DL2297" s="77">
        <v>0</v>
      </c>
      <c r="DM2297" s="77">
        <v>7.0601920004800529E-4</v>
      </c>
      <c r="DN2297" s="77">
        <v>7.0601920004800529E-4</v>
      </c>
      <c r="DO2297" s="77">
        <v>0</v>
      </c>
      <c r="DP2297" s="77">
        <v>7.0601920004800529E-4</v>
      </c>
      <c r="DQ2297" s="77">
        <v>7.0601920004800529E-4</v>
      </c>
      <c r="DR2297" s="77">
        <v>0</v>
      </c>
      <c r="DS2297" s="77">
        <v>0</v>
      </c>
      <c r="DT2297" s="77">
        <v>0</v>
      </c>
      <c r="DU2297" s="77">
        <v>0</v>
      </c>
      <c r="DV2297" s="77">
        <v>0</v>
      </c>
      <c r="DW2297" s="77">
        <v>0</v>
      </c>
      <c r="GE2297" s="77" t="s">
        <v>425</v>
      </c>
      <c r="GF2297" s="77" t="s">
        <v>155</v>
      </c>
      <c r="GG2297" s="77" t="s">
        <v>443</v>
      </c>
      <c r="GH2297" s="77" t="s">
        <v>446</v>
      </c>
      <c r="GI2297" s="77">
        <v>2021</v>
      </c>
      <c r="GJ2297" s="77" t="s">
        <v>301</v>
      </c>
      <c r="GK2297" s="77">
        <v>1.5808724525432621E-3</v>
      </c>
      <c r="GL2297" s="77">
        <v>574.64243099999999</v>
      </c>
      <c r="GM2297" s="77">
        <v>2021</v>
      </c>
      <c r="GN2297" s="77" t="s">
        <v>175</v>
      </c>
      <c r="GO2297" s="77">
        <v>5.3000000000000005E-2</v>
      </c>
      <c r="GP2297" s="77">
        <v>3</v>
      </c>
      <c r="GQ2297" s="77">
        <v>0</v>
      </c>
      <c r="GR2297" s="77" t="s">
        <v>423</v>
      </c>
      <c r="GS2297" s="77">
        <v>5.5966209081309407E-2</v>
      </c>
      <c r="GT2297" s="77">
        <v>8.8475438209918583E-5</v>
      </c>
      <c r="GU2297" s="77">
        <v>5.5966209081309407E-2</v>
      </c>
      <c r="GV2297" s="77">
        <v>8.8475438209918583E-5</v>
      </c>
      <c r="GW2297" s="77">
        <v>0</v>
      </c>
      <c r="GX2297" s="77">
        <v>0</v>
      </c>
      <c r="GY2297" s="77">
        <v>0</v>
      </c>
      <c r="GZ2297" s="77">
        <v>0</v>
      </c>
    </row>
    <row r="2298" spans="98:208" x14ac:dyDescent="0.25">
      <c r="CT2298" s="77" t="s">
        <v>155</v>
      </c>
      <c r="CU2298" s="77" t="s">
        <v>469</v>
      </c>
      <c r="CV2298" s="77" t="s">
        <v>300</v>
      </c>
      <c r="CW2298" s="77">
        <v>2022</v>
      </c>
      <c r="CX2298" s="77">
        <v>0</v>
      </c>
      <c r="CY2298" s="77">
        <v>0</v>
      </c>
      <c r="CZ2298" s="77">
        <v>0</v>
      </c>
      <c r="DA2298" s="77">
        <v>0</v>
      </c>
      <c r="DB2298" s="77">
        <v>14146.13064133626</v>
      </c>
      <c r="DC2298" s="77">
        <v>222.22942162788931</v>
      </c>
      <c r="DD2298" s="77">
        <v>8585.7228092502155</v>
      </c>
      <c r="DE2298" s="77">
        <v>5338.1784104581566</v>
      </c>
      <c r="DF2298" s="77">
        <v>813.21078921326603</v>
      </c>
      <c r="DG2298" s="77">
        <v>813.21078921326603</v>
      </c>
      <c r="DH2298" s="77">
        <v>813.21078921326603</v>
      </c>
      <c r="DI2298" s="77">
        <v>0</v>
      </c>
      <c r="DJ2298" s="77">
        <v>8.6818720239931596E-7</v>
      </c>
      <c r="DL2298" s="77">
        <v>0</v>
      </c>
      <c r="DM2298" s="77">
        <v>7.0601920004800529E-4</v>
      </c>
      <c r="DN2298" s="77">
        <v>7.0601920004800529E-4</v>
      </c>
      <c r="DO2298" s="77">
        <v>0</v>
      </c>
      <c r="DP2298" s="77">
        <v>7.0601920004800529E-4</v>
      </c>
      <c r="DQ2298" s="77">
        <v>7.0601920004800529E-4</v>
      </c>
      <c r="DR2298" s="77">
        <v>0</v>
      </c>
      <c r="DS2298" s="77">
        <v>7.0601920004800529E-4</v>
      </c>
      <c r="DT2298" s="77">
        <v>7.0601920004800529E-4</v>
      </c>
      <c r="DU2298" s="77">
        <v>0</v>
      </c>
      <c r="DV2298" s="77">
        <v>0</v>
      </c>
      <c r="DW2298" s="77">
        <v>0</v>
      </c>
      <c r="GE2298" s="77" t="s">
        <v>427</v>
      </c>
      <c r="GF2298" s="77" t="s">
        <v>155</v>
      </c>
      <c r="GG2298" s="77" t="s">
        <v>443</v>
      </c>
      <c r="GH2298" s="77" t="s">
        <v>446</v>
      </c>
      <c r="GI2298" s="77">
        <v>2021</v>
      </c>
      <c r="GJ2298" s="77" t="s">
        <v>303</v>
      </c>
      <c r="GK2298" s="77">
        <v>3.9894642198450743E-2</v>
      </c>
      <c r="GL2298" s="77">
        <v>574.64243099999999</v>
      </c>
      <c r="GM2298" s="77">
        <v>2021</v>
      </c>
      <c r="GN2298" s="77" t="s">
        <v>175</v>
      </c>
      <c r="GO2298" s="77">
        <v>5.3000000000000005E-2</v>
      </c>
      <c r="GP2298" s="77">
        <v>3</v>
      </c>
      <c r="GQ2298" s="77">
        <v>0</v>
      </c>
      <c r="GR2298" s="77" t="s">
        <v>423</v>
      </c>
      <c r="GS2298" s="77">
        <v>5.5966209081309407E-2</v>
      </c>
      <c r="GT2298" s="77">
        <v>2.2327518865025236E-3</v>
      </c>
      <c r="GU2298" s="77">
        <v>5.5966209081309407E-2</v>
      </c>
      <c r="GV2298" s="77">
        <v>2.2327518865025236E-3</v>
      </c>
      <c r="GW2298" s="77">
        <v>0</v>
      </c>
      <c r="GX2298" s="77">
        <v>0</v>
      </c>
      <c r="GY2298" s="77">
        <v>0</v>
      </c>
      <c r="GZ2298" s="77">
        <v>0</v>
      </c>
    </row>
    <row r="2299" spans="98:208" x14ac:dyDescent="0.25">
      <c r="CT2299" s="77" t="s">
        <v>155</v>
      </c>
      <c r="CU2299" s="77" t="s">
        <v>469</v>
      </c>
      <c r="CV2299" s="77" t="s">
        <v>300</v>
      </c>
      <c r="CW2299" s="77">
        <v>2023</v>
      </c>
      <c r="CX2299" s="77">
        <v>0</v>
      </c>
      <c r="CY2299" s="77">
        <v>0</v>
      </c>
      <c r="CZ2299" s="77">
        <v>0</v>
      </c>
      <c r="DA2299" s="77">
        <v>0</v>
      </c>
      <c r="DB2299" s="77">
        <v>14664.63755644051</v>
      </c>
      <c r="DC2299" s="77">
        <v>233.23007680800089</v>
      </c>
      <c r="DD2299" s="77">
        <v>8896.5159934309468</v>
      </c>
      <c r="DE2299" s="77">
        <v>5534.8914862015563</v>
      </c>
      <c r="DF2299" s="77">
        <v>0</v>
      </c>
      <c r="DG2299" s="77">
        <v>843.29420601076595</v>
      </c>
      <c r="DH2299" s="77">
        <v>843.29420601076595</v>
      </c>
      <c r="DI2299" s="77">
        <v>843.29420601076595</v>
      </c>
      <c r="DJ2299" s="77">
        <v>8.6818720239931596E-7</v>
      </c>
      <c r="DL2299" s="77">
        <v>0</v>
      </c>
      <c r="DM2299" s="77">
        <v>0</v>
      </c>
      <c r="DN2299" s="77">
        <v>0</v>
      </c>
      <c r="DO2299" s="77">
        <v>0</v>
      </c>
      <c r="DP2299" s="77">
        <v>7.3213723751603928E-4</v>
      </c>
      <c r="DQ2299" s="77">
        <v>7.3213723751603928E-4</v>
      </c>
      <c r="DR2299" s="77">
        <v>0</v>
      </c>
      <c r="DS2299" s="77">
        <v>7.3213723751603928E-4</v>
      </c>
      <c r="DT2299" s="77">
        <v>7.3213723751603928E-4</v>
      </c>
      <c r="DU2299" s="77">
        <v>0</v>
      </c>
      <c r="DV2299" s="77">
        <v>7.3213723751603928E-4</v>
      </c>
      <c r="DW2299" s="77">
        <v>7.3213723751603928E-4</v>
      </c>
      <c r="GE2299" s="77" t="s">
        <v>422</v>
      </c>
      <c r="GF2299" s="77" t="s">
        <v>155</v>
      </c>
      <c r="GG2299" s="77" t="s">
        <v>443</v>
      </c>
      <c r="GH2299" s="77" t="s">
        <v>446</v>
      </c>
      <c r="GI2299" s="77">
        <v>2022</v>
      </c>
      <c r="GJ2299" s="77" t="s">
        <v>305</v>
      </c>
      <c r="GK2299" s="77">
        <v>3.6425060683954499E-2</v>
      </c>
      <c r="GL2299" s="77">
        <v>574.64243099999999</v>
      </c>
      <c r="GM2299" s="77">
        <v>2022</v>
      </c>
      <c r="GN2299" s="77" t="s">
        <v>175</v>
      </c>
      <c r="GO2299" s="77">
        <v>0.13250000000000001</v>
      </c>
      <c r="GP2299" s="77">
        <v>3</v>
      </c>
      <c r="GQ2299" s="77">
        <v>0</v>
      </c>
      <c r="GR2299" s="77" t="s">
        <v>423</v>
      </c>
      <c r="GS2299" s="77">
        <v>0.1527377521613833</v>
      </c>
      <c r="GT2299" s="77">
        <v>5.5634818912091892E-3</v>
      </c>
      <c r="GU2299" s="77">
        <v>0.1527377521613833</v>
      </c>
      <c r="GV2299" s="77">
        <v>5.5634818912091892E-3</v>
      </c>
      <c r="GW2299" s="77">
        <v>0.1527377521613833</v>
      </c>
      <c r="GX2299" s="77">
        <v>5.5634818912091892E-3</v>
      </c>
      <c r="GY2299" s="77">
        <v>0</v>
      </c>
      <c r="GZ2299" s="77">
        <v>0</v>
      </c>
    </row>
    <row r="2300" spans="98:208" x14ac:dyDescent="0.25">
      <c r="CT2300" s="77" t="s">
        <v>155</v>
      </c>
      <c r="CU2300" s="77" t="s">
        <v>469</v>
      </c>
      <c r="CV2300" s="77" t="s">
        <v>300</v>
      </c>
      <c r="CW2300" s="77">
        <v>2024</v>
      </c>
      <c r="CX2300" s="77">
        <v>0</v>
      </c>
      <c r="CY2300" s="77">
        <v>0</v>
      </c>
      <c r="CZ2300" s="77">
        <v>0</v>
      </c>
      <c r="DA2300" s="77">
        <v>0</v>
      </c>
      <c r="DB2300" s="77">
        <v>14664.63755644051</v>
      </c>
      <c r="DC2300" s="77">
        <v>233.23007680800089</v>
      </c>
      <c r="DD2300" s="77">
        <v>8896.5159934309468</v>
      </c>
      <c r="DE2300" s="77">
        <v>5534.8914862015563</v>
      </c>
      <c r="DF2300" s="77">
        <v>0</v>
      </c>
      <c r="DG2300" s="77">
        <v>0</v>
      </c>
      <c r="DH2300" s="77">
        <v>843.29420601076595</v>
      </c>
      <c r="DI2300" s="77">
        <v>843.29420601076595</v>
      </c>
      <c r="DJ2300" s="77">
        <v>8.6818720239931596E-7</v>
      </c>
      <c r="DL2300" s="77">
        <v>0</v>
      </c>
      <c r="DM2300" s="77">
        <v>0</v>
      </c>
      <c r="DN2300" s="77">
        <v>0</v>
      </c>
      <c r="DO2300" s="77">
        <v>0</v>
      </c>
      <c r="DP2300" s="77">
        <v>0</v>
      </c>
      <c r="DQ2300" s="77">
        <v>0</v>
      </c>
      <c r="DR2300" s="77">
        <v>0</v>
      </c>
      <c r="DS2300" s="77">
        <v>7.3213723751603928E-4</v>
      </c>
      <c r="DT2300" s="77">
        <v>7.3213723751603928E-4</v>
      </c>
      <c r="DU2300" s="77">
        <v>0</v>
      </c>
      <c r="DV2300" s="77">
        <v>7.3213723751603928E-4</v>
      </c>
      <c r="DW2300" s="77">
        <v>7.3213723751603928E-4</v>
      </c>
      <c r="GE2300" s="77" t="s">
        <v>425</v>
      </c>
      <c r="GF2300" s="77" t="s">
        <v>155</v>
      </c>
      <c r="GG2300" s="77" t="s">
        <v>443</v>
      </c>
      <c r="GH2300" s="77" t="s">
        <v>446</v>
      </c>
      <c r="GI2300" s="77">
        <v>2022</v>
      </c>
      <c r="GJ2300" s="77" t="s">
        <v>301</v>
      </c>
      <c r="GK2300" s="77">
        <v>1.5808724525432621E-3</v>
      </c>
      <c r="GL2300" s="77">
        <v>574.64243099999999</v>
      </c>
      <c r="GM2300" s="77">
        <v>2022</v>
      </c>
      <c r="GN2300" s="77" t="s">
        <v>175</v>
      </c>
      <c r="GO2300" s="77">
        <v>5.3000000000000005E-2</v>
      </c>
      <c r="GP2300" s="77">
        <v>3</v>
      </c>
      <c r="GQ2300" s="77">
        <v>0</v>
      </c>
      <c r="GR2300" s="77" t="s">
        <v>423</v>
      </c>
      <c r="GS2300" s="77">
        <v>5.5966209081309407E-2</v>
      </c>
      <c r="GT2300" s="77">
        <v>8.8475438209918583E-5</v>
      </c>
      <c r="GU2300" s="77">
        <v>5.5966209081309407E-2</v>
      </c>
      <c r="GV2300" s="77">
        <v>8.8475438209918583E-5</v>
      </c>
      <c r="GW2300" s="77">
        <v>5.5966209081309407E-2</v>
      </c>
      <c r="GX2300" s="77">
        <v>8.8475438209918583E-5</v>
      </c>
      <c r="GY2300" s="77">
        <v>0</v>
      </c>
      <c r="GZ2300" s="77">
        <v>0</v>
      </c>
    </row>
    <row r="2301" spans="98:208" x14ac:dyDescent="0.25">
      <c r="CT2301" s="77" t="s">
        <v>155</v>
      </c>
      <c r="CU2301" s="77" t="s">
        <v>469</v>
      </c>
      <c r="CV2301" s="77" t="s">
        <v>300</v>
      </c>
      <c r="CW2301" s="77">
        <v>2025</v>
      </c>
      <c r="CX2301" s="77">
        <v>0</v>
      </c>
      <c r="CY2301" s="77">
        <v>0</v>
      </c>
      <c r="CZ2301" s="77">
        <v>0</v>
      </c>
      <c r="DA2301" s="77">
        <v>0</v>
      </c>
      <c r="DB2301" s="77">
        <v>14664.63755644051</v>
      </c>
      <c r="DC2301" s="77">
        <v>233.23007680800089</v>
      </c>
      <c r="DD2301" s="77">
        <v>8896.5159934309468</v>
      </c>
      <c r="DE2301" s="77">
        <v>5534.8914862015563</v>
      </c>
      <c r="DF2301" s="77">
        <v>0</v>
      </c>
      <c r="DG2301" s="77">
        <v>0</v>
      </c>
      <c r="DH2301" s="77">
        <v>0</v>
      </c>
      <c r="DI2301" s="77">
        <v>843.29420601076595</v>
      </c>
      <c r="DJ2301" s="77">
        <v>8.6818720239931596E-7</v>
      </c>
      <c r="DL2301" s="77">
        <v>0</v>
      </c>
      <c r="DM2301" s="77">
        <v>0</v>
      </c>
      <c r="DN2301" s="77">
        <v>0</v>
      </c>
      <c r="DO2301" s="77">
        <v>0</v>
      </c>
      <c r="DP2301" s="77">
        <v>0</v>
      </c>
      <c r="DQ2301" s="77">
        <v>0</v>
      </c>
      <c r="DR2301" s="77">
        <v>0</v>
      </c>
      <c r="DS2301" s="77">
        <v>0</v>
      </c>
      <c r="DT2301" s="77">
        <v>0</v>
      </c>
      <c r="DU2301" s="77">
        <v>0</v>
      </c>
      <c r="DV2301" s="77">
        <v>7.3213723751603928E-4</v>
      </c>
      <c r="DW2301" s="77">
        <v>7.3213723751603928E-4</v>
      </c>
      <c r="GE2301" s="77" t="s">
        <v>427</v>
      </c>
      <c r="GF2301" s="77" t="s">
        <v>155</v>
      </c>
      <c r="GG2301" s="77" t="s">
        <v>443</v>
      </c>
      <c r="GH2301" s="77" t="s">
        <v>446</v>
      </c>
      <c r="GI2301" s="77">
        <v>2022</v>
      </c>
      <c r="GJ2301" s="77" t="s">
        <v>303</v>
      </c>
      <c r="GK2301" s="77">
        <v>3.9894642198450743E-2</v>
      </c>
      <c r="GL2301" s="77">
        <v>574.64243099999999</v>
      </c>
      <c r="GM2301" s="77">
        <v>2022</v>
      </c>
      <c r="GN2301" s="77" t="s">
        <v>175</v>
      </c>
      <c r="GO2301" s="77">
        <v>5.3000000000000005E-2</v>
      </c>
      <c r="GP2301" s="77">
        <v>3</v>
      </c>
      <c r="GQ2301" s="77">
        <v>0</v>
      </c>
      <c r="GR2301" s="77" t="s">
        <v>423</v>
      </c>
      <c r="GS2301" s="77">
        <v>5.5966209081309407E-2</v>
      </c>
      <c r="GT2301" s="77">
        <v>2.2327518865025236E-3</v>
      </c>
      <c r="GU2301" s="77">
        <v>5.5966209081309407E-2</v>
      </c>
      <c r="GV2301" s="77">
        <v>2.2327518865025236E-3</v>
      </c>
      <c r="GW2301" s="77">
        <v>5.5966209081309407E-2</v>
      </c>
      <c r="GX2301" s="77">
        <v>2.2327518865025236E-3</v>
      </c>
      <c r="GY2301" s="77">
        <v>0</v>
      </c>
      <c r="GZ2301" s="77">
        <v>0</v>
      </c>
    </row>
    <row r="2302" spans="98:208" x14ac:dyDescent="0.25">
      <c r="CT2302" s="77" t="s">
        <v>155</v>
      </c>
      <c r="CU2302" s="77" t="s">
        <v>469</v>
      </c>
      <c r="CV2302" s="77" t="s">
        <v>432</v>
      </c>
      <c r="CW2302" s="77">
        <v>2020</v>
      </c>
      <c r="CX2302" s="77">
        <v>0</v>
      </c>
      <c r="CY2302" s="77">
        <v>0</v>
      </c>
      <c r="CZ2302" s="77">
        <v>0</v>
      </c>
      <c r="DA2302" s="77">
        <v>0</v>
      </c>
      <c r="DB2302" s="77">
        <v>8807.9522308789092</v>
      </c>
      <c r="DC2302" s="77">
        <v>222.2294216279096</v>
      </c>
      <c r="DD2302" s="77">
        <v>8585.7228092509995</v>
      </c>
      <c r="DE2302" s="77">
        <v>0</v>
      </c>
      <c r="DF2302" s="77">
        <v>514.4531801802799</v>
      </c>
      <c r="DG2302" s="77">
        <v>0</v>
      </c>
      <c r="DH2302" s="77">
        <v>0</v>
      </c>
      <c r="DI2302" s="77">
        <v>0</v>
      </c>
      <c r="DJ2302" s="77">
        <v>1.057091110561274E-6</v>
      </c>
      <c r="DL2302" s="77">
        <v>0</v>
      </c>
      <c r="DM2302" s="77">
        <v>5.4382388356855125E-4</v>
      </c>
      <c r="DN2302" s="77">
        <v>5.4382388356855125E-4</v>
      </c>
      <c r="DO2302" s="77">
        <v>0</v>
      </c>
      <c r="DP2302" s="77">
        <v>0</v>
      </c>
      <c r="DQ2302" s="77">
        <v>0</v>
      </c>
      <c r="DR2302" s="77">
        <v>0</v>
      </c>
      <c r="DS2302" s="77">
        <v>0</v>
      </c>
      <c r="DT2302" s="77">
        <v>0</v>
      </c>
      <c r="DU2302" s="77">
        <v>0</v>
      </c>
      <c r="DV2302" s="77">
        <v>0</v>
      </c>
      <c r="DW2302" s="77">
        <v>0</v>
      </c>
      <c r="GE2302" s="77" t="s">
        <v>422</v>
      </c>
      <c r="GF2302" s="77" t="s">
        <v>155</v>
      </c>
      <c r="GG2302" s="77" t="s">
        <v>443</v>
      </c>
      <c r="GH2302" s="77" t="s">
        <v>446</v>
      </c>
      <c r="GI2302" s="77">
        <v>2023</v>
      </c>
      <c r="GJ2302" s="77" t="s">
        <v>305</v>
      </c>
      <c r="GK2302" s="77">
        <v>3.759022461139077E-2</v>
      </c>
      <c r="GL2302" s="77">
        <v>574.64243099999999</v>
      </c>
      <c r="GM2302" s="77">
        <v>2023</v>
      </c>
      <c r="GN2302" s="77" t="s">
        <v>175</v>
      </c>
      <c r="GO2302" s="77">
        <v>0.13250000000000001</v>
      </c>
      <c r="GP2302" s="77">
        <v>3</v>
      </c>
      <c r="GQ2302" s="77">
        <v>0</v>
      </c>
      <c r="GR2302" s="77" t="s">
        <v>423</v>
      </c>
      <c r="GS2302" s="77">
        <v>0</v>
      </c>
      <c r="GT2302" s="77">
        <v>0</v>
      </c>
      <c r="GU2302" s="77">
        <v>0.1527377521613833</v>
      </c>
      <c r="GV2302" s="77">
        <v>5.7414464103853341E-3</v>
      </c>
      <c r="GW2302" s="77">
        <v>0.1527377521613833</v>
      </c>
      <c r="GX2302" s="77">
        <v>5.7414464103853341E-3</v>
      </c>
      <c r="GY2302" s="77">
        <v>0.1527377521613833</v>
      </c>
      <c r="GZ2302" s="77">
        <v>5.7414464103853341E-3</v>
      </c>
    </row>
    <row r="2303" spans="98:208" x14ac:dyDescent="0.25">
      <c r="CT2303" s="77" t="s">
        <v>155</v>
      </c>
      <c r="CU2303" s="77" t="s">
        <v>469</v>
      </c>
      <c r="CV2303" s="77" t="s">
        <v>432</v>
      </c>
      <c r="CW2303" s="77">
        <v>2021</v>
      </c>
      <c r="CX2303" s="77">
        <v>0</v>
      </c>
      <c r="CY2303" s="77">
        <v>0</v>
      </c>
      <c r="CZ2303" s="77">
        <v>0</v>
      </c>
      <c r="DA2303" s="77">
        <v>0</v>
      </c>
      <c r="DB2303" s="77">
        <v>8807.9522308789092</v>
      </c>
      <c r="DC2303" s="77">
        <v>222.2294216279096</v>
      </c>
      <c r="DD2303" s="77">
        <v>8585.7228092509995</v>
      </c>
      <c r="DE2303" s="77">
        <v>0</v>
      </c>
      <c r="DF2303" s="77">
        <v>514.4531801802799</v>
      </c>
      <c r="DG2303" s="77">
        <v>514.4531801802799</v>
      </c>
      <c r="DH2303" s="77">
        <v>0</v>
      </c>
      <c r="DI2303" s="77">
        <v>0</v>
      </c>
      <c r="DJ2303" s="77">
        <v>1.057091110561274E-6</v>
      </c>
      <c r="DL2303" s="77">
        <v>0</v>
      </c>
      <c r="DM2303" s="77">
        <v>5.4382388356855125E-4</v>
      </c>
      <c r="DN2303" s="77">
        <v>5.4382388356855125E-4</v>
      </c>
      <c r="DO2303" s="77">
        <v>0</v>
      </c>
      <c r="DP2303" s="77">
        <v>5.4382388356855125E-4</v>
      </c>
      <c r="DQ2303" s="77">
        <v>5.4382388356855125E-4</v>
      </c>
      <c r="DR2303" s="77">
        <v>0</v>
      </c>
      <c r="DS2303" s="77">
        <v>0</v>
      </c>
      <c r="DT2303" s="77">
        <v>0</v>
      </c>
      <c r="DU2303" s="77">
        <v>0</v>
      </c>
      <c r="DV2303" s="77">
        <v>0</v>
      </c>
      <c r="DW2303" s="77">
        <v>0</v>
      </c>
      <c r="GE2303" s="77" t="s">
        <v>425</v>
      </c>
      <c r="GF2303" s="77" t="s">
        <v>155</v>
      </c>
      <c r="GG2303" s="77" t="s">
        <v>443</v>
      </c>
      <c r="GH2303" s="77" t="s">
        <v>446</v>
      </c>
      <c r="GI2303" s="77">
        <v>2023</v>
      </c>
      <c r="GJ2303" s="77" t="s">
        <v>301</v>
      </c>
      <c r="GK2303" s="77">
        <v>1.6314334115687141E-3</v>
      </c>
      <c r="GL2303" s="77">
        <v>574.64243099999999</v>
      </c>
      <c r="GM2303" s="77">
        <v>2023</v>
      </c>
      <c r="GN2303" s="77" t="s">
        <v>175</v>
      </c>
      <c r="GO2303" s="77">
        <v>5.3000000000000005E-2</v>
      </c>
      <c r="GP2303" s="77">
        <v>3</v>
      </c>
      <c r="GQ2303" s="77">
        <v>0</v>
      </c>
      <c r="GR2303" s="77" t="s">
        <v>423</v>
      </c>
      <c r="GS2303" s="77">
        <v>0</v>
      </c>
      <c r="GT2303" s="77">
        <v>0</v>
      </c>
      <c r="GU2303" s="77">
        <v>5.5966209081309407E-2</v>
      </c>
      <c r="GV2303" s="77">
        <v>9.1305143414088555E-5</v>
      </c>
      <c r="GW2303" s="77">
        <v>5.5966209081309407E-2</v>
      </c>
      <c r="GX2303" s="77">
        <v>9.1305143414088555E-5</v>
      </c>
      <c r="GY2303" s="77">
        <v>5.5966209081309407E-2</v>
      </c>
      <c r="GZ2303" s="77">
        <v>9.1305143414088555E-5</v>
      </c>
    </row>
    <row r="2304" spans="98:208" x14ac:dyDescent="0.25">
      <c r="CT2304" s="77" t="s">
        <v>155</v>
      </c>
      <c r="CU2304" s="77" t="s">
        <v>469</v>
      </c>
      <c r="CV2304" s="77" t="s">
        <v>432</v>
      </c>
      <c r="CW2304" s="77">
        <v>2022</v>
      </c>
      <c r="CX2304" s="77">
        <v>0</v>
      </c>
      <c r="CY2304" s="77">
        <v>0</v>
      </c>
      <c r="CZ2304" s="77">
        <v>0</v>
      </c>
      <c r="DA2304" s="77">
        <v>0</v>
      </c>
      <c r="DB2304" s="77">
        <v>8807.9522308789092</v>
      </c>
      <c r="DC2304" s="77">
        <v>222.2294216279096</v>
      </c>
      <c r="DD2304" s="77">
        <v>8585.7228092509995</v>
      </c>
      <c r="DE2304" s="77">
        <v>0</v>
      </c>
      <c r="DF2304" s="77">
        <v>514.4531801802799</v>
      </c>
      <c r="DG2304" s="77">
        <v>514.4531801802799</v>
      </c>
      <c r="DH2304" s="77">
        <v>514.4531801802799</v>
      </c>
      <c r="DI2304" s="77">
        <v>0</v>
      </c>
      <c r="DJ2304" s="77">
        <v>1.057091110561274E-6</v>
      </c>
      <c r="DL2304" s="77">
        <v>0</v>
      </c>
      <c r="DM2304" s="77">
        <v>5.4382388356855125E-4</v>
      </c>
      <c r="DN2304" s="77">
        <v>5.4382388356855125E-4</v>
      </c>
      <c r="DO2304" s="77">
        <v>0</v>
      </c>
      <c r="DP2304" s="77">
        <v>5.4382388356855125E-4</v>
      </c>
      <c r="DQ2304" s="77">
        <v>5.4382388356855125E-4</v>
      </c>
      <c r="DR2304" s="77">
        <v>0</v>
      </c>
      <c r="DS2304" s="77">
        <v>5.4382388356855125E-4</v>
      </c>
      <c r="DT2304" s="77">
        <v>5.4382388356855125E-4</v>
      </c>
      <c r="DU2304" s="77">
        <v>0</v>
      </c>
      <c r="DV2304" s="77">
        <v>0</v>
      </c>
      <c r="DW2304" s="77">
        <v>0</v>
      </c>
      <c r="GE2304" s="77" t="s">
        <v>427</v>
      </c>
      <c r="GF2304" s="77" t="s">
        <v>155</v>
      </c>
      <c r="GG2304" s="77" t="s">
        <v>443</v>
      </c>
      <c r="GH2304" s="77" t="s">
        <v>446</v>
      </c>
      <c r="GI2304" s="77">
        <v>2023</v>
      </c>
      <c r="GJ2304" s="77" t="s">
        <v>303</v>
      </c>
      <c r="GK2304" s="77">
        <v>4.1186611014017743E-2</v>
      </c>
      <c r="GL2304" s="77">
        <v>574.64243099999999</v>
      </c>
      <c r="GM2304" s="77">
        <v>2023</v>
      </c>
      <c r="GN2304" s="77" t="s">
        <v>175</v>
      </c>
      <c r="GO2304" s="77">
        <v>5.3000000000000005E-2</v>
      </c>
      <c r="GP2304" s="77">
        <v>3</v>
      </c>
      <c r="GQ2304" s="77">
        <v>0</v>
      </c>
      <c r="GR2304" s="77" t="s">
        <v>423</v>
      </c>
      <c r="GS2304" s="77">
        <v>0</v>
      </c>
      <c r="GT2304" s="77">
        <v>0</v>
      </c>
      <c r="GU2304" s="77">
        <v>5.5966209081309407E-2</v>
      </c>
      <c r="GV2304" s="77">
        <v>2.3050584833610777E-3</v>
      </c>
      <c r="GW2304" s="77">
        <v>5.5966209081309407E-2</v>
      </c>
      <c r="GX2304" s="77">
        <v>2.3050584833610777E-3</v>
      </c>
      <c r="GY2304" s="77">
        <v>5.5966209081309407E-2</v>
      </c>
      <c r="GZ2304" s="77">
        <v>2.3050584833610777E-3</v>
      </c>
    </row>
    <row r="2305" spans="98:208" x14ac:dyDescent="0.25">
      <c r="CT2305" s="77" t="s">
        <v>155</v>
      </c>
      <c r="CU2305" s="77" t="s">
        <v>469</v>
      </c>
      <c r="CV2305" s="77" t="s">
        <v>432</v>
      </c>
      <c r="CW2305" s="77">
        <v>2023</v>
      </c>
      <c r="CX2305" s="77">
        <v>0</v>
      </c>
      <c r="CY2305" s="77">
        <v>0</v>
      </c>
      <c r="CZ2305" s="77">
        <v>0</v>
      </c>
      <c r="DA2305" s="77">
        <v>0</v>
      </c>
      <c r="DB2305" s="77">
        <v>9129.7460702397784</v>
      </c>
      <c r="DC2305" s="77">
        <v>233.23007680802209</v>
      </c>
      <c r="DD2305" s="77">
        <v>8896.515993431758</v>
      </c>
      <c r="DE2305" s="77">
        <v>0</v>
      </c>
      <c r="DF2305" s="77">
        <v>0</v>
      </c>
      <c r="DG2305" s="77">
        <v>533.52731185169898</v>
      </c>
      <c r="DH2305" s="77">
        <v>533.52731185169898</v>
      </c>
      <c r="DI2305" s="77">
        <v>533.52731185169898</v>
      </c>
      <c r="DJ2305" s="77">
        <v>1.057091110561274E-6</v>
      </c>
      <c r="DL2305" s="77">
        <v>0</v>
      </c>
      <c r="DM2305" s="77">
        <v>0</v>
      </c>
      <c r="DN2305" s="77">
        <v>0</v>
      </c>
      <c r="DO2305" s="77">
        <v>0</v>
      </c>
      <c r="DP2305" s="77">
        <v>5.6398697860008372E-4</v>
      </c>
      <c r="DQ2305" s="77">
        <v>5.6398697860008372E-4</v>
      </c>
      <c r="DR2305" s="77">
        <v>0</v>
      </c>
      <c r="DS2305" s="77">
        <v>5.6398697860008372E-4</v>
      </c>
      <c r="DT2305" s="77">
        <v>5.6398697860008372E-4</v>
      </c>
      <c r="DU2305" s="77">
        <v>0</v>
      </c>
      <c r="DV2305" s="77">
        <v>5.6398697860008372E-4</v>
      </c>
      <c r="DW2305" s="77">
        <v>5.6398697860008372E-4</v>
      </c>
      <c r="GE2305" s="77" t="s">
        <v>422</v>
      </c>
      <c r="GF2305" s="77" t="s">
        <v>155</v>
      </c>
      <c r="GG2305" s="77" t="s">
        <v>443</v>
      </c>
      <c r="GH2305" s="77" t="s">
        <v>446</v>
      </c>
      <c r="GI2305" s="77">
        <v>2024</v>
      </c>
      <c r="GJ2305" s="77" t="s">
        <v>305</v>
      </c>
      <c r="GK2305" s="77">
        <v>3.759022461139077E-2</v>
      </c>
      <c r="GL2305" s="77">
        <v>574.64243099999999</v>
      </c>
      <c r="GM2305" s="77">
        <v>2024</v>
      </c>
      <c r="GN2305" s="77" t="s">
        <v>175</v>
      </c>
      <c r="GO2305" s="77">
        <v>0.13250000000000001</v>
      </c>
      <c r="GP2305" s="77">
        <v>3</v>
      </c>
      <c r="GQ2305" s="77">
        <v>0</v>
      </c>
      <c r="GR2305" s="77" t="s">
        <v>423</v>
      </c>
      <c r="GS2305" s="77">
        <v>0</v>
      </c>
      <c r="GT2305" s="77">
        <v>0</v>
      </c>
      <c r="GU2305" s="77">
        <v>0</v>
      </c>
      <c r="GV2305" s="77">
        <v>0</v>
      </c>
      <c r="GW2305" s="77">
        <v>0.1527377521613833</v>
      </c>
      <c r="GX2305" s="77">
        <v>5.7414464103853341E-3</v>
      </c>
      <c r="GY2305" s="77">
        <v>0.1527377521613833</v>
      </c>
      <c r="GZ2305" s="77">
        <v>5.7414464103853341E-3</v>
      </c>
    </row>
    <row r="2306" spans="98:208" x14ac:dyDescent="0.25">
      <c r="CT2306" s="77" t="s">
        <v>155</v>
      </c>
      <c r="CU2306" s="77" t="s">
        <v>469</v>
      </c>
      <c r="CV2306" s="77" t="s">
        <v>432</v>
      </c>
      <c r="CW2306" s="77">
        <v>2024</v>
      </c>
      <c r="CX2306" s="77">
        <v>0</v>
      </c>
      <c r="CY2306" s="77">
        <v>0</v>
      </c>
      <c r="CZ2306" s="77">
        <v>0</v>
      </c>
      <c r="DA2306" s="77">
        <v>0</v>
      </c>
      <c r="DB2306" s="77">
        <v>9129.7460702397784</v>
      </c>
      <c r="DC2306" s="77">
        <v>233.23007680802209</v>
      </c>
      <c r="DD2306" s="77">
        <v>8896.515993431758</v>
      </c>
      <c r="DE2306" s="77">
        <v>0</v>
      </c>
      <c r="DF2306" s="77">
        <v>0</v>
      </c>
      <c r="DG2306" s="77">
        <v>0</v>
      </c>
      <c r="DH2306" s="77">
        <v>533.52731185169898</v>
      </c>
      <c r="DI2306" s="77">
        <v>533.52731185169898</v>
      </c>
      <c r="DJ2306" s="77">
        <v>1.057091110561274E-6</v>
      </c>
      <c r="DL2306" s="77">
        <v>0</v>
      </c>
      <c r="DM2306" s="77">
        <v>0</v>
      </c>
      <c r="DN2306" s="77">
        <v>0</v>
      </c>
      <c r="DO2306" s="77">
        <v>0</v>
      </c>
      <c r="DP2306" s="77">
        <v>0</v>
      </c>
      <c r="DQ2306" s="77">
        <v>0</v>
      </c>
      <c r="DR2306" s="77">
        <v>0</v>
      </c>
      <c r="DS2306" s="77">
        <v>5.6398697860008372E-4</v>
      </c>
      <c r="DT2306" s="77">
        <v>5.6398697860008372E-4</v>
      </c>
      <c r="DU2306" s="77">
        <v>0</v>
      </c>
      <c r="DV2306" s="77">
        <v>5.6398697860008372E-4</v>
      </c>
      <c r="DW2306" s="77">
        <v>5.6398697860008372E-4</v>
      </c>
      <c r="GE2306" s="77" t="s">
        <v>425</v>
      </c>
      <c r="GF2306" s="77" t="s">
        <v>155</v>
      </c>
      <c r="GG2306" s="77" t="s">
        <v>443</v>
      </c>
      <c r="GH2306" s="77" t="s">
        <v>446</v>
      </c>
      <c r="GI2306" s="77">
        <v>2024</v>
      </c>
      <c r="GJ2306" s="77" t="s">
        <v>301</v>
      </c>
      <c r="GK2306" s="77">
        <v>1.6314334115687141E-3</v>
      </c>
      <c r="GL2306" s="77">
        <v>574.64243099999999</v>
      </c>
      <c r="GM2306" s="77">
        <v>2024</v>
      </c>
      <c r="GN2306" s="77" t="s">
        <v>175</v>
      </c>
      <c r="GO2306" s="77">
        <v>5.3000000000000005E-2</v>
      </c>
      <c r="GP2306" s="77">
        <v>3</v>
      </c>
      <c r="GQ2306" s="77">
        <v>0</v>
      </c>
      <c r="GR2306" s="77" t="s">
        <v>423</v>
      </c>
      <c r="GS2306" s="77">
        <v>0</v>
      </c>
      <c r="GT2306" s="77">
        <v>0</v>
      </c>
      <c r="GU2306" s="77">
        <v>0</v>
      </c>
      <c r="GV2306" s="77">
        <v>0</v>
      </c>
      <c r="GW2306" s="77">
        <v>5.5966209081309407E-2</v>
      </c>
      <c r="GX2306" s="77">
        <v>9.1305143414088555E-5</v>
      </c>
      <c r="GY2306" s="77">
        <v>5.5966209081309407E-2</v>
      </c>
      <c r="GZ2306" s="77">
        <v>9.1305143414088555E-5</v>
      </c>
    </row>
    <row r="2307" spans="98:208" x14ac:dyDescent="0.25">
      <c r="CT2307" s="77" t="s">
        <v>155</v>
      </c>
      <c r="CU2307" s="77" t="s">
        <v>469</v>
      </c>
      <c r="CV2307" s="77" t="s">
        <v>432</v>
      </c>
      <c r="CW2307" s="77">
        <v>2025</v>
      </c>
      <c r="CX2307" s="77">
        <v>0</v>
      </c>
      <c r="CY2307" s="77">
        <v>0</v>
      </c>
      <c r="CZ2307" s="77">
        <v>0</v>
      </c>
      <c r="DA2307" s="77">
        <v>0</v>
      </c>
      <c r="DB2307" s="77">
        <v>9129.7460702397784</v>
      </c>
      <c r="DC2307" s="77">
        <v>233.23007680802209</v>
      </c>
      <c r="DD2307" s="77">
        <v>8896.515993431758</v>
      </c>
      <c r="DE2307" s="77">
        <v>0</v>
      </c>
      <c r="DF2307" s="77">
        <v>0</v>
      </c>
      <c r="DG2307" s="77">
        <v>0</v>
      </c>
      <c r="DH2307" s="77">
        <v>0</v>
      </c>
      <c r="DI2307" s="77">
        <v>533.52731185169898</v>
      </c>
      <c r="DJ2307" s="77">
        <v>1.057091110561274E-6</v>
      </c>
      <c r="DL2307" s="77">
        <v>0</v>
      </c>
      <c r="DM2307" s="77">
        <v>0</v>
      </c>
      <c r="DN2307" s="77">
        <v>0</v>
      </c>
      <c r="DO2307" s="77">
        <v>0</v>
      </c>
      <c r="DP2307" s="77">
        <v>0</v>
      </c>
      <c r="DQ2307" s="77">
        <v>0</v>
      </c>
      <c r="DR2307" s="77">
        <v>0</v>
      </c>
      <c r="DS2307" s="77">
        <v>0</v>
      </c>
      <c r="DT2307" s="77">
        <v>0</v>
      </c>
      <c r="DU2307" s="77">
        <v>0</v>
      </c>
      <c r="DV2307" s="77">
        <v>5.6398697860008372E-4</v>
      </c>
      <c r="DW2307" s="77">
        <v>5.6398697860008372E-4</v>
      </c>
      <c r="GE2307" s="77" t="s">
        <v>427</v>
      </c>
      <c r="GF2307" s="77" t="s">
        <v>155</v>
      </c>
      <c r="GG2307" s="77" t="s">
        <v>443</v>
      </c>
      <c r="GH2307" s="77" t="s">
        <v>446</v>
      </c>
      <c r="GI2307" s="77">
        <v>2024</v>
      </c>
      <c r="GJ2307" s="77" t="s">
        <v>303</v>
      </c>
      <c r="GK2307" s="77">
        <v>4.1186611014017743E-2</v>
      </c>
      <c r="GL2307" s="77">
        <v>574.64243099999999</v>
      </c>
      <c r="GM2307" s="77">
        <v>2024</v>
      </c>
      <c r="GN2307" s="77" t="s">
        <v>175</v>
      </c>
      <c r="GO2307" s="77">
        <v>5.3000000000000005E-2</v>
      </c>
      <c r="GP2307" s="77">
        <v>3</v>
      </c>
      <c r="GQ2307" s="77">
        <v>0</v>
      </c>
      <c r="GR2307" s="77" t="s">
        <v>423</v>
      </c>
      <c r="GS2307" s="77">
        <v>0</v>
      </c>
      <c r="GT2307" s="77">
        <v>0</v>
      </c>
      <c r="GU2307" s="77">
        <v>0</v>
      </c>
      <c r="GV2307" s="77">
        <v>0</v>
      </c>
      <c r="GW2307" s="77">
        <v>5.5966209081309407E-2</v>
      </c>
      <c r="GX2307" s="77">
        <v>2.3050584833610777E-3</v>
      </c>
      <c r="GY2307" s="77">
        <v>5.5966209081309407E-2</v>
      </c>
      <c r="GZ2307" s="77">
        <v>2.3050584833610777E-3</v>
      </c>
    </row>
    <row r="2308" spans="98:208" x14ac:dyDescent="0.25">
      <c r="CT2308" s="77" t="s">
        <v>155</v>
      </c>
      <c r="CU2308" s="77" t="s">
        <v>469</v>
      </c>
      <c r="CV2308" s="77" t="s">
        <v>439</v>
      </c>
      <c r="CW2308" s="77">
        <v>2020</v>
      </c>
      <c r="CX2308" s="77">
        <v>0</v>
      </c>
      <c r="CY2308" s="77">
        <v>0</v>
      </c>
      <c r="CZ2308" s="77">
        <v>0</v>
      </c>
      <c r="DA2308" s="77">
        <v>0</v>
      </c>
      <c r="DB2308" s="77">
        <v>5.2405583313016653</v>
      </c>
      <c r="DC2308" s="77">
        <v>0.69641821681224148</v>
      </c>
      <c r="DD2308" s="77">
        <v>2.941964152281074</v>
      </c>
      <c r="DE2308" s="77">
        <v>1.6021759622083089</v>
      </c>
      <c r="DF2308" s="77">
        <v>0.36068764874241876</v>
      </c>
      <c r="DG2308" s="77">
        <v>0</v>
      </c>
      <c r="DH2308" s="77">
        <v>0</v>
      </c>
      <c r="DI2308" s="77">
        <v>0</v>
      </c>
      <c r="DJ2308" s="77">
        <v>1.2014039247402E-5</v>
      </c>
      <c r="DL2308" s="77">
        <v>0</v>
      </c>
      <c r="DM2308" s="77">
        <v>4.333315568044566E-6</v>
      </c>
      <c r="DN2308" s="77">
        <v>4.333315568044566E-6</v>
      </c>
      <c r="DO2308" s="77">
        <v>0</v>
      </c>
      <c r="DP2308" s="77">
        <v>0</v>
      </c>
      <c r="DQ2308" s="77">
        <v>0</v>
      </c>
      <c r="DR2308" s="77">
        <v>0</v>
      </c>
      <c r="DS2308" s="77">
        <v>0</v>
      </c>
      <c r="DT2308" s="77">
        <v>0</v>
      </c>
      <c r="DU2308" s="77">
        <v>0</v>
      </c>
      <c r="DV2308" s="77">
        <v>0</v>
      </c>
      <c r="DW2308" s="77">
        <v>0</v>
      </c>
      <c r="GE2308" s="77" t="s">
        <v>422</v>
      </c>
      <c r="GF2308" s="77" t="s">
        <v>155</v>
      </c>
      <c r="GG2308" s="77" t="s">
        <v>443</v>
      </c>
      <c r="GH2308" s="77" t="s">
        <v>446</v>
      </c>
      <c r="GI2308" s="77">
        <v>2025</v>
      </c>
      <c r="GJ2308" s="77" t="s">
        <v>305</v>
      </c>
      <c r="GK2308" s="77">
        <v>3.759022461139077E-2</v>
      </c>
      <c r="GL2308" s="77">
        <v>574.64243099999999</v>
      </c>
      <c r="GM2308" s="77">
        <v>2025</v>
      </c>
      <c r="GN2308" s="77" t="s">
        <v>175</v>
      </c>
      <c r="GO2308" s="77">
        <v>0.13250000000000001</v>
      </c>
      <c r="GP2308" s="77">
        <v>3</v>
      </c>
      <c r="GQ2308" s="77">
        <v>0</v>
      </c>
      <c r="GR2308" s="77" t="s">
        <v>423</v>
      </c>
      <c r="GS2308" s="77">
        <v>0</v>
      </c>
      <c r="GT2308" s="77">
        <v>0</v>
      </c>
      <c r="GU2308" s="77">
        <v>0</v>
      </c>
      <c r="GV2308" s="77">
        <v>0</v>
      </c>
      <c r="GW2308" s="77">
        <v>0</v>
      </c>
      <c r="GX2308" s="77">
        <v>0</v>
      </c>
      <c r="GY2308" s="77">
        <v>0.1527377521613833</v>
      </c>
      <c r="GZ2308" s="77">
        <v>5.7414464103853341E-3</v>
      </c>
    </row>
    <row r="2309" spans="98:208" x14ac:dyDescent="0.25">
      <c r="CT2309" s="77" t="s">
        <v>155</v>
      </c>
      <c r="CU2309" s="77" t="s">
        <v>469</v>
      </c>
      <c r="CV2309" s="77" t="s">
        <v>439</v>
      </c>
      <c r="CW2309" s="77">
        <v>2021</v>
      </c>
      <c r="CX2309" s="77">
        <v>0</v>
      </c>
      <c r="CY2309" s="77">
        <v>0</v>
      </c>
      <c r="CZ2309" s="77">
        <v>0</v>
      </c>
      <c r="DA2309" s="77">
        <v>0</v>
      </c>
      <c r="DB2309" s="77">
        <v>5.2405583313016653</v>
      </c>
      <c r="DC2309" s="77">
        <v>0.69641821681224148</v>
      </c>
      <c r="DD2309" s="77">
        <v>2.941964152281074</v>
      </c>
      <c r="DE2309" s="77">
        <v>1.6021759622083089</v>
      </c>
      <c r="DF2309" s="77">
        <v>0.36068764874241876</v>
      </c>
      <c r="DG2309" s="77">
        <v>0.36068764874241876</v>
      </c>
      <c r="DH2309" s="77">
        <v>0</v>
      </c>
      <c r="DI2309" s="77">
        <v>0</v>
      </c>
      <c r="DJ2309" s="77">
        <v>1.2014039247402E-5</v>
      </c>
      <c r="DL2309" s="77">
        <v>0</v>
      </c>
      <c r="DM2309" s="77">
        <v>4.333315568044566E-6</v>
      </c>
      <c r="DN2309" s="77">
        <v>4.333315568044566E-6</v>
      </c>
      <c r="DO2309" s="77">
        <v>0</v>
      </c>
      <c r="DP2309" s="77">
        <v>4.333315568044566E-6</v>
      </c>
      <c r="DQ2309" s="77">
        <v>4.333315568044566E-6</v>
      </c>
      <c r="DR2309" s="77">
        <v>0</v>
      </c>
      <c r="DS2309" s="77">
        <v>0</v>
      </c>
      <c r="DT2309" s="77">
        <v>0</v>
      </c>
      <c r="DU2309" s="77">
        <v>0</v>
      </c>
      <c r="DV2309" s="77">
        <v>0</v>
      </c>
      <c r="DW2309" s="77">
        <v>0</v>
      </c>
      <c r="GE2309" s="77" t="s">
        <v>425</v>
      </c>
      <c r="GF2309" s="77" t="s">
        <v>155</v>
      </c>
      <c r="GG2309" s="77" t="s">
        <v>443</v>
      </c>
      <c r="GH2309" s="77" t="s">
        <v>446</v>
      </c>
      <c r="GI2309" s="77">
        <v>2025</v>
      </c>
      <c r="GJ2309" s="77" t="s">
        <v>301</v>
      </c>
      <c r="GK2309" s="77">
        <v>1.6314334115687141E-3</v>
      </c>
      <c r="GL2309" s="77">
        <v>574.64243099999999</v>
      </c>
      <c r="GM2309" s="77">
        <v>2025</v>
      </c>
      <c r="GN2309" s="77" t="s">
        <v>175</v>
      </c>
      <c r="GO2309" s="77">
        <v>5.3000000000000005E-2</v>
      </c>
      <c r="GP2309" s="77">
        <v>3</v>
      </c>
      <c r="GQ2309" s="77">
        <v>0</v>
      </c>
      <c r="GR2309" s="77" t="s">
        <v>423</v>
      </c>
      <c r="GS2309" s="77">
        <v>0</v>
      </c>
      <c r="GT2309" s="77">
        <v>0</v>
      </c>
      <c r="GU2309" s="77">
        <v>0</v>
      </c>
      <c r="GV2309" s="77">
        <v>0</v>
      </c>
      <c r="GW2309" s="77">
        <v>0</v>
      </c>
      <c r="GX2309" s="77">
        <v>0</v>
      </c>
      <c r="GY2309" s="77">
        <v>5.5966209081309407E-2</v>
      </c>
      <c r="GZ2309" s="77">
        <v>9.1305143414088555E-5</v>
      </c>
    </row>
    <row r="2310" spans="98:208" x14ac:dyDescent="0.25">
      <c r="CT2310" s="77" t="s">
        <v>155</v>
      </c>
      <c r="CU2310" s="77" t="s">
        <v>469</v>
      </c>
      <c r="CV2310" s="77" t="s">
        <v>439</v>
      </c>
      <c r="CW2310" s="77">
        <v>2022</v>
      </c>
      <c r="CX2310" s="77">
        <v>0</v>
      </c>
      <c r="CY2310" s="77">
        <v>0</v>
      </c>
      <c r="CZ2310" s="77">
        <v>0</v>
      </c>
      <c r="DA2310" s="77">
        <v>0</v>
      </c>
      <c r="DB2310" s="77">
        <v>5.2405583313016653</v>
      </c>
      <c r="DC2310" s="77">
        <v>0.69641821681224148</v>
      </c>
      <c r="DD2310" s="77">
        <v>2.941964152281074</v>
      </c>
      <c r="DE2310" s="77">
        <v>1.6021759622083089</v>
      </c>
      <c r="DF2310" s="77">
        <v>0.36068764874241876</v>
      </c>
      <c r="DG2310" s="77">
        <v>0.36068764874241876</v>
      </c>
      <c r="DH2310" s="77">
        <v>0.36068764874241876</v>
      </c>
      <c r="DI2310" s="77">
        <v>0</v>
      </c>
      <c r="DJ2310" s="77">
        <v>1.2014039247402E-5</v>
      </c>
      <c r="DL2310" s="77">
        <v>0</v>
      </c>
      <c r="DM2310" s="77">
        <v>4.333315568044566E-6</v>
      </c>
      <c r="DN2310" s="77">
        <v>4.333315568044566E-6</v>
      </c>
      <c r="DO2310" s="77">
        <v>0</v>
      </c>
      <c r="DP2310" s="77">
        <v>4.333315568044566E-6</v>
      </c>
      <c r="DQ2310" s="77">
        <v>4.333315568044566E-6</v>
      </c>
      <c r="DR2310" s="77">
        <v>0</v>
      </c>
      <c r="DS2310" s="77">
        <v>4.333315568044566E-6</v>
      </c>
      <c r="DT2310" s="77">
        <v>4.333315568044566E-6</v>
      </c>
      <c r="DU2310" s="77">
        <v>0</v>
      </c>
      <c r="DV2310" s="77">
        <v>0</v>
      </c>
      <c r="DW2310" s="77">
        <v>0</v>
      </c>
      <c r="GE2310" s="77" t="s">
        <v>427</v>
      </c>
      <c r="GF2310" s="77" t="s">
        <v>155</v>
      </c>
      <c r="GG2310" s="77" t="s">
        <v>443</v>
      </c>
      <c r="GH2310" s="77" t="s">
        <v>446</v>
      </c>
      <c r="GI2310" s="77">
        <v>2025</v>
      </c>
      <c r="GJ2310" s="77" t="s">
        <v>303</v>
      </c>
      <c r="GK2310" s="77">
        <v>4.1186611014017743E-2</v>
      </c>
      <c r="GL2310" s="77">
        <v>574.64243099999999</v>
      </c>
      <c r="GM2310" s="77">
        <v>2025</v>
      </c>
      <c r="GN2310" s="77" t="s">
        <v>175</v>
      </c>
      <c r="GO2310" s="77">
        <v>5.3000000000000005E-2</v>
      </c>
      <c r="GP2310" s="77">
        <v>3</v>
      </c>
      <c r="GQ2310" s="77">
        <v>0</v>
      </c>
      <c r="GR2310" s="77" t="s">
        <v>423</v>
      </c>
      <c r="GS2310" s="77">
        <v>0</v>
      </c>
      <c r="GT2310" s="77">
        <v>0</v>
      </c>
      <c r="GU2310" s="77">
        <v>0</v>
      </c>
      <c r="GV2310" s="77">
        <v>0</v>
      </c>
      <c r="GW2310" s="77">
        <v>0</v>
      </c>
      <c r="GX2310" s="77">
        <v>0</v>
      </c>
      <c r="GY2310" s="77">
        <v>5.5966209081309407E-2</v>
      </c>
      <c r="GZ2310" s="77">
        <v>2.3050584833610777E-3</v>
      </c>
    </row>
    <row r="2311" spans="98:208" x14ac:dyDescent="0.25">
      <c r="CT2311" s="77" t="s">
        <v>155</v>
      </c>
      <c r="CU2311" s="77" t="s">
        <v>469</v>
      </c>
      <c r="CV2311" s="77" t="s">
        <v>439</v>
      </c>
      <c r="CW2311" s="77">
        <v>2023</v>
      </c>
      <c r="CX2311" s="77">
        <v>0</v>
      </c>
      <c r="CY2311" s="77">
        <v>0</v>
      </c>
      <c r="CZ2311" s="77">
        <v>0</v>
      </c>
      <c r="DA2311" s="77">
        <v>0</v>
      </c>
      <c r="DB2311" s="77">
        <v>5.4750346070078812</v>
      </c>
      <c r="DC2311" s="77">
        <v>0.71896016785821781</v>
      </c>
      <c r="DD2311" s="77">
        <v>3.0714971986151829</v>
      </c>
      <c r="DE2311" s="77">
        <v>1.6845772405344801</v>
      </c>
      <c r="DF2311" s="77">
        <v>0</v>
      </c>
      <c r="DG2311" s="77">
        <v>0.37599181639995644</v>
      </c>
      <c r="DH2311" s="77">
        <v>0.37599181639995644</v>
      </c>
      <c r="DI2311" s="77">
        <v>0.37599181639995644</v>
      </c>
      <c r="DJ2311" s="77">
        <v>1.2014039247402E-5</v>
      </c>
      <c r="DL2311" s="77">
        <v>0</v>
      </c>
      <c r="DM2311" s="77">
        <v>0</v>
      </c>
      <c r="DN2311" s="77">
        <v>0</v>
      </c>
      <c r="DO2311" s="77">
        <v>0</v>
      </c>
      <c r="DP2311" s="77">
        <v>4.5171804389310435E-6</v>
      </c>
      <c r="DQ2311" s="77">
        <v>4.5171804389310435E-6</v>
      </c>
      <c r="DR2311" s="77">
        <v>0</v>
      </c>
      <c r="DS2311" s="77">
        <v>4.5171804389310435E-6</v>
      </c>
      <c r="DT2311" s="77">
        <v>4.5171804389310435E-6</v>
      </c>
      <c r="DU2311" s="77">
        <v>0</v>
      </c>
      <c r="DV2311" s="77">
        <v>4.5171804389310435E-6</v>
      </c>
      <c r="DW2311" s="77">
        <v>4.5171804389310435E-6</v>
      </c>
      <c r="GE2311" s="77" t="s">
        <v>422</v>
      </c>
      <c r="GF2311" s="77" t="s">
        <v>155</v>
      </c>
      <c r="GG2311" s="77" t="s">
        <v>443</v>
      </c>
      <c r="GH2311" s="77" t="s">
        <v>453</v>
      </c>
      <c r="GI2311" s="77">
        <v>2021</v>
      </c>
      <c r="GJ2311" s="77" t="s">
        <v>305</v>
      </c>
      <c r="GK2311" s="77">
        <v>222.22942162783309</v>
      </c>
      <c r="GL2311" s="77">
        <v>574.64243099999999</v>
      </c>
      <c r="GM2311" s="77">
        <v>2021</v>
      </c>
      <c r="GN2311" s="77" t="s">
        <v>175</v>
      </c>
      <c r="GO2311" s="77">
        <v>0.13250000000000001</v>
      </c>
      <c r="GP2311" s="77">
        <v>3</v>
      </c>
      <c r="GQ2311" s="77">
        <v>0</v>
      </c>
      <c r="GR2311" s="77" t="s">
        <v>423</v>
      </c>
      <c r="GS2311" s="77">
        <v>0.1527377521613833</v>
      </c>
      <c r="GT2311" s="77">
        <v>33.942822323559525</v>
      </c>
      <c r="GU2311" s="77">
        <v>0.1527377521613833</v>
      </c>
      <c r="GV2311" s="77">
        <v>33.942822323559525</v>
      </c>
      <c r="GW2311" s="77">
        <v>0</v>
      </c>
      <c r="GX2311" s="77">
        <v>0</v>
      </c>
      <c r="GY2311" s="77">
        <v>0</v>
      </c>
      <c r="GZ2311" s="77">
        <v>0</v>
      </c>
    </row>
    <row r="2312" spans="98:208" x14ac:dyDescent="0.25">
      <c r="CT2312" s="77" t="s">
        <v>155</v>
      </c>
      <c r="CU2312" s="77" t="s">
        <v>469</v>
      </c>
      <c r="CV2312" s="77" t="s">
        <v>439</v>
      </c>
      <c r="CW2312" s="77">
        <v>2024</v>
      </c>
      <c r="CX2312" s="77">
        <v>0</v>
      </c>
      <c r="CY2312" s="77">
        <v>0</v>
      </c>
      <c r="CZ2312" s="77">
        <v>0</v>
      </c>
      <c r="DA2312" s="77">
        <v>0</v>
      </c>
      <c r="DB2312" s="77">
        <v>5.4750346070078812</v>
      </c>
      <c r="DC2312" s="77">
        <v>0.71896016785821781</v>
      </c>
      <c r="DD2312" s="77">
        <v>3.0714971986151829</v>
      </c>
      <c r="DE2312" s="77">
        <v>1.6845772405344801</v>
      </c>
      <c r="DF2312" s="77">
        <v>0</v>
      </c>
      <c r="DG2312" s="77">
        <v>0</v>
      </c>
      <c r="DH2312" s="77">
        <v>0.37599181639995644</v>
      </c>
      <c r="DI2312" s="77">
        <v>0.37599181639995644</v>
      </c>
      <c r="DJ2312" s="77">
        <v>1.2014039247402E-5</v>
      </c>
      <c r="DL2312" s="77">
        <v>0</v>
      </c>
      <c r="DM2312" s="77">
        <v>0</v>
      </c>
      <c r="DN2312" s="77">
        <v>0</v>
      </c>
      <c r="DO2312" s="77">
        <v>0</v>
      </c>
      <c r="DP2312" s="77">
        <v>0</v>
      </c>
      <c r="DQ2312" s="77">
        <v>0</v>
      </c>
      <c r="DR2312" s="77">
        <v>0</v>
      </c>
      <c r="DS2312" s="77">
        <v>4.5171804389310435E-6</v>
      </c>
      <c r="DT2312" s="77">
        <v>4.5171804389310435E-6</v>
      </c>
      <c r="DU2312" s="77">
        <v>0</v>
      </c>
      <c r="DV2312" s="77">
        <v>4.5171804389310435E-6</v>
      </c>
      <c r="DW2312" s="77">
        <v>4.5171804389310435E-6</v>
      </c>
      <c r="GE2312" s="77" t="s">
        <v>425</v>
      </c>
      <c r="GF2312" s="77" t="s">
        <v>155</v>
      </c>
      <c r="GG2312" s="77" t="s">
        <v>443</v>
      </c>
      <c r="GH2312" s="77" t="s">
        <v>453</v>
      </c>
      <c r="GI2312" s="77">
        <v>2021</v>
      </c>
      <c r="GJ2312" s="77" t="s">
        <v>301</v>
      </c>
      <c r="GK2312" s="77">
        <v>8585.7228092480436</v>
      </c>
      <c r="GL2312" s="77">
        <v>574.64243099999999</v>
      </c>
      <c r="GM2312" s="77">
        <v>2021</v>
      </c>
      <c r="GN2312" s="77" t="s">
        <v>175</v>
      </c>
      <c r="GO2312" s="77">
        <v>5.3000000000000005E-2</v>
      </c>
      <c r="GP2312" s="77">
        <v>3</v>
      </c>
      <c r="GQ2312" s="77">
        <v>0</v>
      </c>
      <c r="GR2312" s="77" t="s">
        <v>423</v>
      </c>
      <c r="GS2312" s="77">
        <v>5.5966209081309407E-2</v>
      </c>
      <c r="GT2312" s="77">
        <v>480.51035785654318</v>
      </c>
      <c r="GU2312" s="77">
        <v>5.5966209081309407E-2</v>
      </c>
      <c r="GV2312" s="77">
        <v>480.51035785654318</v>
      </c>
      <c r="GW2312" s="77">
        <v>0</v>
      </c>
      <c r="GX2312" s="77">
        <v>0</v>
      </c>
      <c r="GY2312" s="77">
        <v>0</v>
      </c>
      <c r="GZ2312" s="77">
        <v>0</v>
      </c>
    </row>
    <row r="2313" spans="98:208" x14ac:dyDescent="0.25">
      <c r="CT2313" s="77" t="s">
        <v>155</v>
      </c>
      <c r="CU2313" s="77" t="s">
        <v>469</v>
      </c>
      <c r="CV2313" s="77" t="s">
        <v>439</v>
      </c>
      <c r="CW2313" s="77">
        <v>2025</v>
      </c>
      <c r="CX2313" s="77">
        <v>0</v>
      </c>
      <c r="CY2313" s="77">
        <v>0</v>
      </c>
      <c r="CZ2313" s="77">
        <v>0</v>
      </c>
      <c r="DA2313" s="77">
        <v>0</v>
      </c>
      <c r="DB2313" s="77">
        <v>5.4750346070078812</v>
      </c>
      <c r="DC2313" s="77">
        <v>0.71896016785821781</v>
      </c>
      <c r="DD2313" s="77">
        <v>3.0714971986151829</v>
      </c>
      <c r="DE2313" s="77">
        <v>1.6845772405344801</v>
      </c>
      <c r="DF2313" s="77">
        <v>0</v>
      </c>
      <c r="DG2313" s="77">
        <v>0</v>
      </c>
      <c r="DH2313" s="77">
        <v>0</v>
      </c>
      <c r="DI2313" s="77">
        <v>0.37599181639995644</v>
      </c>
      <c r="DJ2313" s="77">
        <v>1.2014039247402E-5</v>
      </c>
      <c r="DL2313" s="77">
        <v>0</v>
      </c>
      <c r="DM2313" s="77">
        <v>0</v>
      </c>
      <c r="DN2313" s="77">
        <v>0</v>
      </c>
      <c r="DO2313" s="77">
        <v>0</v>
      </c>
      <c r="DP2313" s="77">
        <v>0</v>
      </c>
      <c r="DQ2313" s="77">
        <v>0</v>
      </c>
      <c r="DR2313" s="77">
        <v>0</v>
      </c>
      <c r="DS2313" s="77">
        <v>0</v>
      </c>
      <c r="DT2313" s="77">
        <v>0</v>
      </c>
      <c r="DU2313" s="77">
        <v>0</v>
      </c>
      <c r="DV2313" s="77">
        <v>4.5171804389310435E-6</v>
      </c>
      <c r="DW2313" s="77">
        <v>4.5171804389310435E-6</v>
      </c>
      <c r="GE2313" s="77" t="s">
        <v>427</v>
      </c>
      <c r="GF2313" s="77" t="s">
        <v>155</v>
      </c>
      <c r="GG2313" s="77" t="s">
        <v>443</v>
      </c>
      <c r="GH2313" s="77" t="s">
        <v>453</v>
      </c>
      <c r="GI2313" s="77">
        <v>2021</v>
      </c>
      <c r="GJ2313" s="77" t="s">
        <v>303</v>
      </c>
      <c r="GK2313" s="77">
        <v>5338.178410456806</v>
      </c>
      <c r="GL2313" s="77">
        <v>574.64243099999999</v>
      </c>
      <c r="GM2313" s="77">
        <v>2021</v>
      </c>
      <c r="GN2313" s="77" t="s">
        <v>175</v>
      </c>
      <c r="GO2313" s="77">
        <v>5.3000000000000005E-2</v>
      </c>
      <c r="GP2313" s="77">
        <v>3</v>
      </c>
      <c r="GQ2313" s="77">
        <v>0</v>
      </c>
      <c r="GR2313" s="77" t="s">
        <v>423</v>
      </c>
      <c r="GS2313" s="77">
        <v>5.5966209081309407E-2</v>
      </c>
      <c r="GT2313" s="77">
        <v>298.75760903295753</v>
      </c>
      <c r="GU2313" s="77">
        <v>5.5966209081309407E-2</v>
      </c>
      <c r="GV2313" s="77">
        <v>298.75760903295753</v>
      </c>
      <c r="GW2313" s="77">
        <v>0</v>
      </c>
      <c r="GX2313" s="77">
        <v>0</v>
      </c>
      <c r="GY2313" s="77">
        <v>0</v>
      </c>
      <c r="GZ2313" s="77">
        <v>0</v>
      </c>
    </row>
    <row r="2314" spans="98:208" x14ac:dyDescent="0.25">
      <c r="CT2314" s="77" t="s">
        <v>155</v>
      </c>
      <c r="CU2314" s="77" t="s">
        <v>469</v>
      </c>
      <c r="CV2314" s="77" t="s">
        <v>446</v>
      </c>
      <c r="CW2314" s="77">
        <v>2020</v>
      </c>
      <c r="CX2314" s="77">
        <v>0</v>
      </c>
      <c r="CY2314" s="77">
        <v>0</v>
      </c>
      <c r="CZ2314" s="77">
        <v>0</v>
      </c>
      <c r="DA2314" s="77">
        <v>0</v>
      </c>
      <c r="DB2314" s="77">
        <v>7.7900575334948485E-2</v>
      </c>
      <c r="DC2314" s="77">
        <v>3.6425060683954381E-2</v>
      </c>
      <c r="DD2314" s="77">
        <v>1.580872452543266E-3</v>
      </c>
      <c r="DE2314" s="77">
        <v>3.9894642198450701E-2</v>
      </c>
      <c r="DF2314" s="77">
        <v>7.8847092159216106E-3</v>
      </c>
      <c r="DG2314" s="77">
        <v>0</v>
      </c>
      <c r="DH2314" s="77">
        <v>0</v>
      </c>
      <c r="DI2314" s="77">
        <v>0</v>
      </c>
      <c r="DJ2314" s="77">
        <v>3.425082469541812E-3</v>
      </c>
      <c r="DL2314" s="77">
        <v>0</v>
      </c>
      <c r="DM2314" s="77">
        <v>2.7005779312887873E-5</v>
      </c>
      <c r="DN2314" s="77">
        <v>2.7005779312887873E-5</v>
      </c>
      <c r="DO2314" s="77">
        <v>0</v>
      </c>
      <c r="DP2314" s="77">
        <v>0</v>
      </c>
      <c r="DQ2314" s="77">
        <v>0</v>
      </c>
      <c r="DR2314" s="77">
        <v>0</v>
      </c>
      <c r="DS2314" s="77">
        <v>0</v>
      </c>
      <c r="DT2314" s="77">
        <v>0</v>
      </c>
      <c r="DU2314" s="77">
        <v>0</v>
      </c>
      <c r="DV2314" s="77">
        <v>0</v>
      </c>
      <c r="DW2314" s="77">
        <v>0</v>
      </c>
      <c r="GE2314" s="77" t="s">
        <v>422</v>
      </c>
      <c r="GF2314" s="77" t="s">
        <v>155</v>
      </c>
      <c r="GG2314" s="77" t="s">
        <v>443</v>
      </c>
      <c r="GH2314" s="77" t="s">
        <v>453</v>
      </c>
      <c r="GI2314" s="77">
        <v>2022</v>
      </c>
      <c r="GJ2314" s="77" t="s">
        <v>305</v>
      </c>
      <c r="GK2314" s="77">
        <v>222.22942162783309</v>
      </c>
      <c r="GL2314" s="77">
        <v>574.64243099999999</v>
      </c>
      <c r="GM2314" s="77">
        <v>2022</v>
      </c>
      <c r="GN2314" s="77" t="s">
        <v>175</v>
      </c>
      <c r="GO2314" s="77">
        <v>0.13250000000000001</v>
      </c>
      <c r="GP2314" s="77">
        <v>3</v>
      </c>
      <c r="GQ2314" s="77">
        <v>0</v>
      </c>
      <c r="GR2314" s="77" t="s">
        <v>423</v>
      </c>
      <c r="GS2314" s="77">
        <v>0.1527377521613833</v>
      </c>
      <c r="GT2314" s="77">
        <v>33.942822323559525</v>
      </c>
      <c r="GU2314" s="77">
        <v>0.1527377521613833</v>
      </c>
      <c r="GV2314" s="77">
        <v>33.942822323559525</v>
      </c>
      <c r="GW2314" s="77">
        <v>0.1527377521613833</v>
      </c>
      <c r="GX2314" s="77">
        <v>33.942822323559525</v>
      </c>
      <c r="GY2314" s="77">
        <v>0</v>
      </c>
      <c r="GZ2314" s="77">
        <v>0</v>
      </c>
    </row>
    <row r="2315" spans="98:208" x14ac:dyDescent="0.25">
      <c r="CT2315" s="77" t="s">
        <v>155</v>
      </c>
      <c r="CU2315" s="77" t="s">
        <v>469</v>
      </c>
      <c r="CV2315" s="77" t="s">
        <v>446</v>
      </c>
      <c r="CW2315" s="77">
        <v>2021</v>
      </c>
      <c r="CX2315" s="77">
        <v>0</v>
      </c>
      <c r="CY2315" s="77">
        <v>0</v>
      </c>
      <c r="CZ2315" s="77">
        <v>0</v>
      </c>
      <c r="DA2315" s="77">
        <v>0</v>
      </c>
      <c r="DB2315" s="77">
        <v>7.7900575334948485E-2</v>
      </c>
      <c r="DC2315" s="77">
        <v>3.6425060683954381E-2</v>
      </c>
      <c r="DD2315" s="77">
        <v>1.580872452543266E-3</v>
      </c>
      <c r="DE2315" s="77">
        <v>3.9894642198450701E-2</v>
      </c>
      <c r="DF2315" s="77">
        <v>7.8847092159216106E-3</v>
      </c>
      <c r="DG2315" s="77">
        <v>7.8847092159216106E-3</v>
      </c>
      <c r="DH2315" s="77">
        <v>0</v>
      </c>
      <c r="DI2315" s="77">
        <v>0</v>
      </c>
      <c r="DJ2315" s="77">
        <v>3.425082469541812E-3</v>
      </c>
      <c r="DL2315" s="77">
        <v>0</v>
      </c>
      <c r="DM2315" s="77">
        <v>2.7005779312887873E-5</v>
      </c>
      <c r="DN2315" s="77">
        <v>2.7005779312887873E-5</v>
      </c>
      <c r="DO2315" s="77">
        <v>0</v>
      </c>
      <c r="DP2315" s="77">
        <v>2.7005779312887873E-5</v>
      </c>
      <c r="DQ2315" s="77">
        <v>2.7005779312887873E-5</v>
      </c>
      <c r="DR2315" s="77">
        <v>0</v>
      </c>
      <c r="DS2315" s="77">
        <v>0</v>
      </c>
      <c r="DT2315" s="77">
        <v>0</v>
      </c>
      <c r="DU2315" s="77">
        <v>0</v>
      </c>
      <c r="DV2315" s="77">
        <v>0</v>
      </c>
      <c r="DW2315" s="77">
        <v>0</v>
      </c>
      <c r="GE2315" s="77" t="s">
        <v>425</v>
      </c>
      <c r="GF2315" s="77" t="s">
        <v>155</v>
      </c>
      <c r="GG2315" s="77" t="s">
        <v>443</v>
      </c>
      <c r="GH2315" s="77" t="s">
        <v>453</v>
      </c>
      <c r="GI2315" s="77">
        <v>2022</v>
      </c>
      <c r="GJ2315" s="77" t="s">
        <v>301</v>
      </c>
      <c r="GK2315" s="77">
        <v>8585.7228092480436</v>
      </c>
      <c r="GL2315" s="77">
        <v>574.64243099999999</v>
      </c>
      <c r="GM2315" s="77">
        <v>2022</v>
      </c>
      <c r="GN2315" s="77" t="s">
        <v>175</v>
      </c>
      <c r="GO2315" s="77">
        <v>5.3000000000000005E-2</v>
      </c>
      <c r="GP2315" s="77">
        <v>3</v>
      </c>
      <c r="GQ2315" s="77">
        <v>0</v>
      </c>
      <c r="GR2315" s="77" t="s">
        <v>423</v>
      </c>
      <c r="GS2315" s="77">
        <v>5.5966209081309407E-2</v>
      </c>
      <c r="GT2315" s="77">
        <v>480.51035785654318</v>
      </c>
      <c r="GU2315" s="77">
        <v>5.5966209081309407E-2</v>
      </c>
      <c r="GV2315" s="77">
        <v>480.51035785654318</v>
      </c>
      <c r="GW2315" s="77">
        <v>5.5966209081309407E-2</v>
      </c>
      <c r="GX2315" s="77">
        <v>480.51035785654318</v>
      </c>
      <c r="GY2315" s="77">
        <v>0</v>
      </c>
      <c r="GZ2315" s="77">
        <v>0</v>
      </c>
    </row>
    <row r="2316" spans="98:208" x14ac:dyDescent="0.25">
      <c r="CT2316" s="77" t="s">
        <v>155</v>
      </c>
      <c r="CU2316" s="77" t="s">
        <v>469</v>
      </c>
      <c r="CV2316" s="77" t="s">
        <v>446</v>
      </c>
      <c r="CW2316" s="77">
        <v>2022</v>
      </c>
      <c r="CX2316" s="77">
        <v>0</v>
      </c>
      <c r="CY2316" s="77">
        <v>0</v>
      </c>
      <c r="CZ2316" s="77">
        <v>0</v>
      </c>
      <c r="DA2316" s="77">
        <v>0</v>
      </c>
      <c r="DB2316" s="77">
        <v>7.7900575334948485E-2</v>
      </c>
      <c r="DC2316" s="77">
        <v>3.6425060683954381E-2</v>
      </c>
      <c r="DD2316" s="77">
        <v>1.580872452543266E-3</v>
      </c>
      <c r="DE2316" s="77">
        <v>3.9894642198450701E-2</v>
      </c>
      <c r="DF2316" s="77">
        <v>7.8847092159216106E-3</v>
      </c>
      <c r="DG2316" s="77">
        <v>7.8847092159216106E-3</v>
      </c>
      <c r="DH2316" s="77">
        <v>7.8847092159216106E-3</v>
      </c>
      <c r="DI2316" s="77">
        <v>0</v>
      </c>
      <c r="DJ2316" s="77">
        <v>3.425082469541812E-3</v>
      </c>
      <c r="DL2316" s="77">
        <v>0</v>
      </c>
      <c r="DM2316" s="77">
        <v>2.7005779312887873E-5</v>
      </c>
      <c r="DN2316" s="77">
        <v>2.7005779312887873E-5</v>
      </c>
      <c r="DO2316" s="77">
        <v>0</v>
      </c>
      <c r="DP2316" s="77">
        <v>2.7005779312887873E-5</v>
      </c>
      <c r="DQ2316" s="77">
        <v>2.7005779312887873E-5</v>
      </c>
      <c r="DR2316" s="77">
        <v>0</v>
      </c>
      <c r="DS2316" s="77">
        <v>2.7005779312887873E-5</v>
      </c>
      <c r="DT2316" s="77">
        <v>2.7005779312887873E-5</v>
      </c>
      <c r="DU2316" s="77">
        <v>0</v>
      </c>
      <c r="DV2316" s="77">
        <v>0</v>
      </c>
      <c r="DW2316" s="77">
        <v>0</v>
      </c>
      <c r="GE2316" s="77" t="s">
        <v>427</v>
      </c>
      <c r="GF2316" s="77" t="s">
        <v>155</v>
      </c>
      <c r="GG2316" s="77" t="s">
        <v>443</v>
      </c>
      <c r="GH2316" s="77" t="s">
        <v>453</v>
      </c>
      <c r="GI2316" s="77">
        <v>2022</v>
      </c>
      <c r="GJ2316" s="77" t="s">
        <v>303</v>
      </c>
      <c r="GK2316" s="77">
        <v>5338.178410456806</v>
      </c>
      <c r="GL2316" s="77">
        <v>574.64243099999999</v>
      </c>
      <c r="GM2316" s="77">
        <v>2022</v>
      </c>
      <c r="GN2316" s="77" t="s">
        <v>175</v>
      </c>
      <c r="GO2316" s="77">
        <v>5.3000000000000005E-2</v>
      </c>
      <c r="GP2316" s="77">
        <v>3</v>
      </c>
      <c r="GQ2316" s="77">
        <v>0</v>
      </c>
      <c r="GR2316" s="77" t="s">
        <v>423</v>
      </c>
      <c r="GS2316" s="77">
        <v>5.5966209081309407E-2</v>
      </c>
      <c r="GT2316" s="77">
        <v>298.75760903295753</v>
      </c>
      <c r="GU2316" s="77">
        <v>5.5966209081309407E-2</v>
      </c>
      <c r="GV2316" s="77">
        <v>298.75760903295753</v>
      </c>
      <c r="GW2316" s="77">
        <v>5.5966209081309407E-2</v>
      </c>
      <c r="GX2316" s="77">
        <v>298.75760903295753</v>
      </c>
      <c r="GY2316" s="77">
        <v>0</v>
      </c>
      <c r="GZ2316" s="77">
        <v>0</v>
      </c>
    </row>
    <row r="2317" spans="98:208" x14ac:dyDescent="0.25">
      <c r="CT2317" s="77" t="s">
        <v>155</v>
      </c>
      <c r="CU2317" s="77" t="s">
        <v>469</v>
      </c>
      <c r="CV2317" s="77" t="s">
        <v>446</v>
      </c>
      <c r="CW2317" s="77">
        <v>2023</v>
      </c>
      <c r="CX2317" s="77">
        <v>0</v>
      </c>
      <c r="CY2317" s="77">
        <v>0</v>
      </c>
      <c r="CZ2317" s="77">
        <v>0</v>
      </c>
      <c r="DA2317" s="77">
        <v>0</v>
      </c>
      <c r="DB2317" s="77">
        <v>8.0408269036977162E-2</v>
      </c>
      <c r="DC2317" s="77">
        <v>3.7590224611390728E-2</v>
      </c>
      <c r="DD2317" s="77">
        <v>1.631433411568646E-3</v>
      </c>
      <c r="DE2317" s="77">
        <v>4.1186611014017639E-2</v>
      </c>
      <c r="DF2317" s="77">
        <v>0</v>
      </c>
      <c r="DG2317" s="77">
        <v>8.1378100371604853E-3</v>
      </c>
      <c r="DH2317" s="77">
        <v>8.1378100371604853E-3</v>
      </c>
      <c r="DI2317" s="77">
        <v>8.1378100371604853E-3</v>
      </c>
      <c r="DJ2317" s="77">
        <v>3.425082469541812E-3</v>
      </c>
      <c r="DL2317" s="77">
        <v>0</v>
      </c>
      <c r="DM2317" s="77">
        <v>0</v>
      </c>
      <c r="DN2317" s="77">
        <v>0</v>
      </c>
      <c r="DO2317" s="77">
        <v>0</v>
      </c>
      <c r="DP2317" s="77">
        <v>2.7872670498739779E-5</v>
      </c>
      <c r="DQ2317" s="77">
        <v>2.7872670498739779E-5</v>
      </c>
      <c r="DR2317" s="77">
        <v>0</v>
      </c>
      <c r="DS2317" s="77">
        <v>2.7872670498739779E-5</v>
      </c>
      <c r="DT2317" s="77">
        <v>2.7872670498739779E-5</v>
      </c>
      <c r="DU2317" s="77">
        <v>0</v>
      </c>
      <c r="DV2317" s="77">
        <v>2.7872670498739779E-5</v>
      </c>
      <c r="DW2317" s="77">
        <v>2.7872670498739779E-5</v>
      </c>
      <c r="GE2317" s="77" t="s">
        <v>422</v>
      </c>
      <c r="GF2317" s="77" t="s">
        <v>155</v>
      </c>
      <c r="GG2317" s="77" t="s">
        <v>443</v>
      </c>
      <c r="GH2317" s="77" t="s">
        <v>453</v>
      </c>
      <c r="GI2317" s="77">
        <v>2023</v>
      </c>
      <c r="GJ2317" s="77" t="s">
        <v>305</v>
      </c>
      <c r="GK2317" s="77">
        <v>233.23007680794191</v>
      </c>
      <c r="GL2317" s="77">
        <v>574.64243099999999</v>
      </c>
      <c r="GM2317" s="77">
        <v>2023</v>
      </c>
      <c r="GN2317" s="77" t="s">
        <v>175</v>
      </c>
      <c r="GO2317" s="77">
        <v>0.13250000000000001</v>
      </c>
      <c r="GP2317" s="77">
        <v>3</v>
      </c>
      <c r="GQ2317" s="77">
        <v>0</v>
      </c>
      <c r="GR2317" s="77" t="s">
        <v>423</v>
      </c>
      <c r="GS2317" s="77">
        <v>0</v>
      </c>
      <c r="GT2317" s="77">
        <v>0</v>
      </c>
      <c r="GU2317" s="77">
        <v>0.1527377521613833</v>
      </c>
      <c r="GV2317" s="77">
        <v>35.623037668071824</v>
      </c>
      <c r="GW2317" s="77">
        <v>0.1527377521613833</v>
      </c>
      <c r="GX2317" s="77">
        <v>35.623037668071824</v>
      </c>
      <c r="GY2317" s="77">
        <v>0.1527377521613833</v>
      </c>
      <c r="GZ2317" s="77">
        <v>35.623037668071824</v>
      </c>
    </row>
    <row r="2318" spans="98:208" x14ac:dyDescent="0.25">
      <c r="CT2318" s="77" t="s">
        <v>155</v>
      </c>
      <c r="CU2318" s="77" t="s">
        <v>469</v>
      </c>
      <c r="CV2318" s="77" t="s">
        <v>446</v>
      </c>
      <c r="CW2318" s="77">
        <v>2024</v>
      </c>
      <c r="CX2318" s="77">
        <v>0</v>
      </c>
      <c r="CY2318" s="77">
        <v>0</v>
      </c>
      <c r="CZ2318" s="77">
        <v>0</v>
      </c>
      <c r="DA2318" s="77">
        <v>0</v>
      </c>
      <c r="DB2318" s="77">
        <v>8.0408269036977162E-2</v>
      </c>
      <c r="DC2318" s="77">
        <v>3.7590224611390728E-2</v>
      </c>
      <c r="DD2318" s="77">
        <v>1.631433411568646E-3</v>
      </c>
      <c r="DE2318" s="77">
        <v>4.1186611014017639E-2</v>
      </c>
      <c r="DF2318" s="77">
        <v>0</v>
      </c>
      <c r="DG2318" s="77">
        <v>0</v>
      </c>
      <c r="DH2318" s="77">
        <v>8.1378100371604853E-3</v>
      </c>
      <c r="DI2318" s="77">
        <v>8.1378100371604853E-3</v>
      </c>
      <c r="DJ2318" s="77">
        <v>3.425082469541812E-3</v>
      </c>
      <c r="DL2318" s="77">
        <v>0</v>
      </c>
      <c r="DM2318" s="77">
        <v>0</v>
      </c>
      <c r="DN2318" s="77">
        <v>0</v>
      </c>
      <c r="DO2318" s="77">
        <v>0</v>
      </c>
      <c r="DP2318" s="77">
        <v>0</v>
      </c>
      <c r="DQ2318" s="77">
        <v>0</v>
      </c>
      <c r="DR2318" s="77">
        <v>0</v>
      </c>
      <c r="DS2318" s="77">
        <v>2.7872670498739779E-5</v>
      </c>
      <c r="DT2318" s="77">
        <v>2.7872670498739779E-5</v>
      </c>
      <c r="DU2318" s="77">
        <v>0</v>
      </c>
      <c r="DV2318" s="77">
        <v>2.7872670498739779E-5</v>
      </c>
      <c r="DW2318" s="77">
        <v>2.7872670498739779E-5</v>
      </c>
      <c r="GE2318" s="77" t="s">
        <v>425</v>
      </c>
      <c r="GF2318" s="77" t="s">
        <v>155</v>
      </c>
      <c r="GG2318" s="77" t="s">
        <v>443</v>
      </c>
      <c r="GH2318" s="77" t="s">
        <v>453</v>
      </c>
      <c r="GI2318" s="77">
        <v>2023</v>
      </c>
      <c r="GJ2318" s="77" t="s">
        <v>301</v>
      </c>
      <c r="GK2318" s="77">
        <v>8896.5159934286967</v>
      </c>
      <c r="GL2318" s="77">
        <v>574.64243099999999</v>
      </c>
      <c r="GM2318" s="77">
        <v>2023</v>
      </c>
      <c r="GN2318" s="77" t="s">
        <v>175</v>
      </c>
      <c r="GO2318" s="77">
        <v>5.3000000000000005E-2</v>
      </c>
      <c r="GP2318" s="77">
        <v>3</v>
      </c>
      <c r="GQ2318" s="77">
        <v>0</v>
      </c>
      <c r="GR2318" s="77" t="s">
        <v>423</v>
      </c>
      <c r="GS2318" s="77">
        <v>0</v>
      </c>
      <c r="GT2318" s="77">
        <v>0</v>
      </c>
      <c r="GU2318" s="77">
        <v>5.5966209081309407E-2</v>
      </c>
      <c r="GV2318" s="77">
        <v>497.90427418344348</v>
      </c>
      <c r="GW2318" s="77">
        <v>5.5966209081309407E-2</v>
      </c>
      <c r="GX2318" s="77">
        <v>497.90427418344348</v>
      </c>
      <c r="GY2318" s="77">
        <v>5.5966209081309407E-2</v>
      </c>
      <c r="GZ2318" s="77">
        <v>497.90427418344348</v>
      </c>
    </row>
    <row r="2319" spans="98:208" x14ac:dyDescent="0.25">
      <c r="CT2319" s="77" t="s">
        <v>155</v>
      </c>
      <c r="CU2319" s="77" t="s">
        <v>469</v>
      </c>
      <c r="CV2319" s="77" t="s">
        <v>446</v>
      </c>
      <c r="CW2319" s="77">
        <v>2025</v>
      </c>
      <c r="CX2319" s="77">
        <v>0</v>
      </c>
      <c r="CY2319" s="77">
        <v>0</v>
      </c>
      <c r="CZ2319" s="77">
        <v>0</v>
      </c>
      <c r="DA2319" s="77">
        <v>0</v>
      </c>
      <c r="DB2319" s="77">
        <v>8.0408269036977162E-2</v>
      </c>
      <c r="DC2319" s="77">
        <v>3.7590224611390728E-2</v>
      </c>
      <c r="DD2319" s="77">
        <v>1.631433411568646E-3</v>
      </c>
      <c r="DE2319" s="77">
        <v>4.1186611014017639E-2</v>
      </c>
      <c r="DF2319" s="77">
        <v>0</v>
      </c>
      <c r="DG2319" s="77">
        <v>0</v>
      </c>
      <c r="DH2319" s="77">
        <v>0</v>
      </c>
      <c r="DI2319" s="77">
        <v>8.1378100371604853E-3</v>
      </c>
      <c r="DJ2319" s="77">
        <v>3.425082469541812E-3</v>
      </c>
      <c r="DL2319" s="77">
        <v>0</v>
      </c>
      <c r="DM2319" s="77">
        <v>0</v>
      </c>
      <c r="DN2319" s="77">
        <v>0</v>
      </c>
      <c r="DO2319" s="77">
        <v>0</v>
      </c>
      <c r="DP2319" s="77">
        <v>0</v>
      </c>
      <c r="DQ2319" s="77">
        <v>0</v>
      </c>
      <c r="DR2319" s="77">
        <v>0</v>
      </c>
      <c r="DS2319" s="77">
        <v>0</v>
      </c>
      <c r="DT2319" s="77">
        <v>0</v>
      </c>
      <c r="DU2319" s="77">
        <v>0</v>
      </c>
      <c r="DV2319" s="77">
        <v>2.7872670498739779E-5</v>
      </c>
      <c r="DW2319" s="77">
        <v>2.7872670498739779E-5</v>
      </c>
      <c r="GE2319" s="77" t="s">
        <v>427</v>
      </c>
      <c r="GF2319" s="77" t="s">
        <v>155</v>
      </c>
      <c r="GG2319" s="77" t="s">
        <v>443</v>
      </c>
      <c r="GH2319" s="77" t="s">
        <v>453</v>
      </c>
      <c r="GI2319" s="77">
        <v>2023</v>
      </c>
      <c r="GJ2319" s="77" t="s">
        <v>303</v>
      </c>
      <c r="GK2319" s="77">
        <v>5534.8914862001557</v>
      </c>
      <c r="GL2319" s="77">
        <v>574.64243099999999</v>
      </c>
      <c r="GM2319" s="77">
        <v>2023</v>
      </c>
      <c r="GN2319" s="77" t="s">
        <v>175</v>
      </c>
      <c r="GO2319" s="77">
        <v>5.3000000000000005E-2</v>
      </c>
      <c r="GP2319" s="77">
        <v>3</v>
      </c>
      <c r="GQ2319" s="77">
        <v>0</v>
      </c>
      <c r="GR2319" s="77" t="s">
        <v>423</v>
      </c>
      <c r="GS2319" s="77">
        <v>0</v>
      </c>
      <c r="GT2319" s="77">
        <v>0</v>
      </c>
      <c r="GU2319" s="77">
        <v>5.5966209081309407E-2</v>
      </c>
      <c r="GV2319" s="77">
        <v>309.76689415903729</v>
      </c>
      <c r="GW2319" s="77">
        <v>5.5966209081309407E-2</v>
      </c>
      <c r="GX2319" s="77">
        <v>309.76689415903729</v>
      </c>
      <c r="GY2319" s="77">
        <v>5.5966209081309407E-2</v>
      </c>
      <c r="GZ2319" s="77">
        <v>309.76689415903729</v>
      </c>
    </row>
    <row r="2320" spans="98:208" x14ac:dyDescent="0.25">
      <c r="CT2320" s="77" t="s">
        <v>155</v>
      </c>
      <c r="CU2320" s="77" t="s">
        <v>469</v>
      </c>
      <c r="CV2320" s="77" t="s">
        <v>453</v>
      </c>
      <c r="CW2320" s="77">
        <v>2020</v>
      </c>
      <c r="CX2320" s="77">
        <v>0</v>
      </c>
      <c r="CY2320" s="77">
        <v>0</v>
      </c>
      <c r="CZ2320" s="77">
        <v>0</v>
      </c>
      <c r="DA2320" s="77">
        <v>0</v>
      </c>
      <c r="DB2320" s="77">
        <v>14146.130641332529</v>
      </c>
      <c r="DC2320" s="77">
        <v>222.22942162783079</v>
      </c>
      <c r="DD2320" s="77">
        <v>8585.7228092479527</v>
      </c>
      <c r="DE2320" s="77">
        <v>5338.1784104567496</v>
      </c>
      <c r="DF2320" s="77">
        <v>813.21078921305173</v>
      </c>
      <c r="DG2320" s="77">
        <v>0</v>
      </c>
      <c r="DH2320" s="77">
        <v>0</v>
      </c>
      <c r="DI2320" s="77">
        <v>0</v>
      </c>
      <c r="DJ2320" s="77">
        <v>2.3415218791618979E-5</v>
      </c>
      <c r="DL2320" s="77">
        <v>0</v>
      </c>
      <c r="DM2320" s="77">
        <v>1.904150855312875E-2</v>
      </c>
      <c r="DN2320" s="77">
        <v>1.904150855312875E-2</v>
      </c>
      <c r="DO2320" s="77">
        <v>0</v>
      </c>
      <c r="DP2320" s="77">
        <v>0</v>
      </c>
      <c r="DQ2320" s="77">
        <v>0</v>
      </c>
      <c r="DR2320" s="77">
        <v>0</v>
      </c>
      <c r="DS2320" s="77">
        <v>0</v>
      </c>
      <c r="DT2320" s="77">
        <v>0</v>
      </c>
      <c r="DU2320" s="77">
        <v>0</v>
      </c>
      <c r="DV2320" s="77">
        <v>0</v>
      </c>
      <c r="DW2320" s="77">
        <v>0</v>
      </c>
      <c r="GE2320" s="77" t="s">
        <v>422</v>
      </c>
      <c r="GF2320" s="77" t="s">
        <v>155</v>
      </c>
      <c r="GG2320" s="77" t="s">
        <v>443</v>
      </c>
      <c r="GH2320" s="77" t="s">
        <v>453</v>
      </c>
      <c r="GI2320" s="77">
        <v>2024</v>
      </c>
      <c r="GJ2320" s="77" t="s">
        <v>305</v>
      </c>
      <c r="GK2320" s="77">
        <v>233.23007680794191</v>
      </c>
      <c r="GL2320" s="77">
        <v>574.64243099999999</v>
      </c>
      <c r="GM2320" s="77">
        <v>2024</v>
      </c>
      <c r="GN2320" s="77" t="s">
        <v>175</v>
      </c>
      <c r="GO2320" s="77">
        <v>0.13250000000000001</v>
      </c>
      <c r="GP2320" s="77">
        <v>3</v>
      </c>
      <c r="GQ2320" s="77">
        <v>0</v>
      </c>
      <c r="GR2320" s="77" t="s">
        <v>423</v>
      </c>
      <c r="GS2320" s="77">
        <v>0</v>
      </c>
      <c r="GT2320" s="77">
        <v>0</v>
      </c>
      <c r="GU2320" s="77">
        <v>0</v>
      </c>
      <c r="GV2320" s="77">
        <v>0</v>
      </c>
      <c r="GW2320" s="77">
        <v>0.1527377521613833</v>
      </c>
      <c r="GX2320" s="77">
        <v>35.623037668071824</v>
      </c>
      <c r="GY2320" s="77">
        <v>0.1527377521613833</v>
      </c>
      <c r="GZ2320" s="77">
        <v>35.623037668071824</v>
      </c>
    </row>
    <row r="2321" spans="98:208" x14ac:dyDescent="0.25">
      <c r="CT2321" s="77" t="s">
        <v>155</v>
      </c>
      <c r="CU2321" s="77" t="s">
        <v>469</v>
      </c>
      <c r="CV2321" s="77" t="s">
        <v>453</v>
      </c>
      <c r="CW2321" s="77">
        <v>2021</v>
      </c>
      <c r="CX2321" s="77">
        <v>0</v>
      </c>
      <c r="CY2321" s="77">
        <v>0</v>
      </c>
      <c r="CZ2321" s="77">
        <v>0</v>
      </c>
      <c r="DA2321" s="77">
        <v>0</v>
      </c>
      <c r="DB2321" s="77">
        <v>14146.130641332529</v>
      </c>
      <c r="DC2321" s="77">
        <v>222.22942162783079</v>
      </c>
      <c r="DD2321" s="77">
        <v>8585.7228092479527</v>
      </c>
      <c r="DE2321" s="77">
        <v>5338.1784104567496</v>
      </c>
      <c r="DF2321" s="77">
        <v>813.21078921305173</v>
      </c>
      <c r="DG2321" s="77">
        <v>813.21078921305173</v>
      </c>
      <c r="DH2321" s="77">
        <v>0</v>
      </c>
      <c r="DI2321" s="77">
        <v>0</v>
      </c>
      <c r="DJ2321" s="77">
        <v>2.3415218791618979E-5</v>
      </c>
      <c r="DL2321" s="77">
        <v>0</v>
      </c>
      <c r="DM2321" s="77">
        <v>1.904150855312875E-2</v>
      </c>
      <c r="DN2321" s="77">
        <v>1.904150855312875E-2</v>
      </c>
      <c r="DO2321" s="77">
        <v>0</v>
      </c>
      <c r="DP2321" s="77">
        <v>1.904150855312875E-2</v>
      </c>
      <c r="DQ2321" s="77">
        <v>1.904150855312875E-2</v>
      </c>
      <c r="DR2321" s="77">
        <v>0</v>
      </c>
      <c r="DS2321" s="77">
        <v>0</v>
      </c>
      <c r="DT2321" s="77">
        <v>0</v>
      </c>
      <c r="DU2321" s="77">
        <v>0</v>
      </c>
      <c r="DV2321" s="77">
        <v>0</v>
      </c>
      <c r="DW2321" s="77">
        <v>0</v>
      </c>
      <c r="GE2321" s="77" t="s">
        <v>425</v>
      </c>
      <c r="GF2321" s="77" t="s">
        <v>155</v>
      </c>
      <c r="GG2321" s="77" t="s">
        <v>443</v>
      </c>
      <c r="GH2321" s="77" t="s">
        <v>453</v>
      </c>
      <c r="GI2321" s="77">
        <v>2024</v>
      </c>
      <c r="GJ2321" s="77" t="s">
        <v>301</v>
      </c>
      <c r="GK2321" s="77">
        <v>8896.5159934286967</v>
      </c>
      <c r="GL2321" s="77">
        <v>574.64243099999999</v>
      </c>
      <c r="GM2321" s="77">
        <v>2024</v>
      </c>
      <c r="GN2321" s="77" t="s">
        <v>175</v>
      </c>
      <c r="GO2321" s="77">
        <v>5.3000000000000005E-2</v>
      </c>
      <c r="GP2321" s="77">
        <v>3</v>
      </c>
      <c r="GQ2321" s="77">
        <v>0</v>
      </c>
      <c r="GR2321" s="77" t="s">
        <v>423</v>
      </c>
      <c r="GS2321" s="77">
        <v>0</v>
      </c>
      <c r="GT2321" s="77">
        <v>0</v>
      </c>
      <c r="GU2321" s="77">
        <v>0</v>
      </c>
      <c r="GV2321" s="77">
        <v>0</v>
      </c>
      <c r="GW2321" s="77">
        <v>5.5966209081309407E-2</v>
      </c>
      <c r="GX2321" s="77">
        <v>497.90427418344348</v>
      </c>
      <c r="GY2321" s="77">
        <v>5.5966209081309407E-2</v>
      </c>
      <c r="GZ2321" s="77">
        <v>497.90427418344348</v>
      </c>
    </row>
    <row r="2322" spans="98:208" x14ac:dyDescent="0.25">
      <c r="CT2322" s="77" t="s">
        <v>155</v>
      </c>
      <c r="CU2322" s="77" t="s">
        <v>469</v>
      </c>
      <c r="CV2322" s="77" t="s">
        <v>453</v>
      </c>
      <c r="CW2322" s="77">
        <v>2022</v>
      </c>
      <c r="CX2322" s="77">
        <v>0</v>
      </c>
      <c r="CY2322" s="77">
        <v>0</v>
      </c>
      <c r="CZ2322" s="77">
        <v>0</v>
      </c>
      <c r="DA2322" s="77">
        <v>0</v>
      </c>
      <c r="DB2322" s="77">
        <v>14146.130641332529</v>
      </c>
      <c r="DC2322" s="77">
        <v>222.22942162783079</v>
      </c>
      <c r="DD2322" s="77">
        <v>8585.7228092479527</v>
      </c>
      <c r="DE2322" s="77">
        <v>5338.1784104567496</v>
      </c>
      <c r="DF2322" s="77">
        <v>813.21078921305173</v>
      </c>
      <c r="DG2322" s="77">
        <v>813.21078921305173</v>
      </c>
      <c r="DH2322" s="77">
        <v>813.21078921305173</v>
      </c>
      <c r="DI2322" s="77">
        <v>0</v>
      </c>
      <c r="DJ2322" s="77">
        <v>2.3415218791618979E-5</v>
      </c>
      <c r="DL2322" s="77">
        <v>0</v>
      </c>
      <c r="DM2322" s="77">
        <v>1.904150855312875E-2</v>
      </c>
      <c r="DN2322" s="77">
        <v>1.904150855312875E-2</v>
      </c>
      <c r="DO2322" s="77">
        <v>0</v>
      </c>
      <c r="DP2322" s="77">
        <v>1.904150855312875E-2</v>
      </c>
      <c r="DQ2322" s="77">
        <v>1.904150855312875E-2</v>
      </c>
      <c r="DR2322" s="77">
        <v>0</v>
      </c>
      <c r="DS2322" s="77">
        <v>1.904150855312875E-2</v>
      </c>
      <c r="DT2322" s="77">
        <v>1.904150855312875E-2</v>
      </c>
      <c r="DU2322" s="77">
        <v>0</v>
      </c>
      <c r="DV2322" s="77">
        <v>0</v>
      </c>
      <c r="DW2322" s="77">
        <v>0</v>
      </c>
      <c r="GE2322" s="77" t="s">
        <v>427</v>
      </c>
      <c r="GF2322" s="77" t="s">
        <v>155</v>
      </c>
      <c r="GG2322" s="77" t="s">
        <v>443</v>
      </c>
      <c r="GH2322" s="77" t="s">
        <v>453</v>
      </c>
      <c r="GI2322" s="77">
        <v>2024</v>
      </c>
      <c r="GJ2322" s="77" t="s">
        <v>303</v>
      </c>
      <c r="GK2322" s="77">
        <v>5534.8914862001557</v>
      </c>
      <c r="GL2322" s="77">
        <v>574.64243099999999</v>
      </c>
      <c r="GM2322" s="77">
        <v>2024</v>
      </c>
      <c r="GN2322" s="77" t="s">
        <v>175</v>
      </c>
      <c r="GO2322" s="77">
        <v>5.3000000000000005E-2</v>
      </c>
      <c r="GP2322" s="77">
        <v>3</v>
      </c>
      <c r="GQ2322" s="77">
        <v>0</v>
      </c>
      <c r="GR2322" s="77" t="s">
        <v>423</v>
      </c>
      <c r="GS2322" s="77">
        <v>0</v>
      </c>
      <c r="GT2322" s="77">
        <v>0</v>
      </c>
      <c r="GU2322" s="77">
        <v>0</v>
      </c>
      <c r="GV2322" s="77">
        <v>0</v>
      </c>
      <c r="GW2322" s="77">
        <v>5.5966209081309407E-2</v>
      </c>
      <c r="GX2322" s="77">
        <v>309.76689415903729</v>
      </c>
      <c r="GY2322" s="77">
        <v>5.5966209081309407E-2</v>
      </c>
      <c r="GZ2322" s="77">
        <v>309.76689415903729</v>
      </c>
    </row>
    <row r="2323" spans="98:208" x14ac:dyDescent="0.25">
      <c r="CT2323" s="77" t="s">
        <v>155</v>
      </c>
      <c r="CU2323" s="77" t="s">
        <v>469</v>
      </c>
      <c r="CV2323" s="77" t="s">
        <v>453</v>
      </c>
      <c r="CW2323" s="77">
        <v>2023</v>
      </c>
      <c r="CX2323" s="77">
        <v>0</v>
      </c>
      <c r="CY2323" s="77">
        <v>0</v>
      </c>
      <c r="CZ2323" s="77">
        <v>0</v>
      </c>
      <c r="DA2323" s="77">
        <v>0</v>
      </c>
      <c r="DB2323" s="77">
        <v>14664.637556436641</v>
      </c>
      <c r="DC2323" s="77">
        <v>233.23007680793941</v>
      </c>
      <c r="DD2323" s="77">
        <v>8896.5159934286021</v>
      </c>
      <c r="DE2323" s="77">
        <v>5534.8914862000984</v>
      </c>
      <c r="DF2323" s="77">
        <v>0</v>
      </c>
      <c r="DG2323" s="77">
        <v>843.2942060105438</v>
      </c>
      <c r="DH2323" s="77">
        <v>843.2942060105438</v>
      </c>
      <c r="DI2323" s="77">
        <v>843.2942060105438</v>
      </c>
      <c r="DJ2323" s="77">
        <v>2.3415218791618979E-5</v>
      </c>
      <c r="DL2323" s="77">
        <v>0</v>
      </c>
      <c r="DM2323" s="77">
        <v>0</v>
      </c>
      <c r="DN2323" s="77">
        <v>0</v>
      </c>
      <c r="DO2323" s="77">
        <v>0</v>
      </c>
      <c r="DP2323" s="77">
        <v>1.9745918339441493E-2</v>
      </c>
      <c r="DQ2323" s="77">
        <v>1.9745918339441493E-2</v>
      </c>
      <c r="DR2323" s="77">
        <v>0</v>
      </c>
      <c r="DS2323" s="77">
        <v>1.9745918339441493E-2</v>
      </c>
      <c r="DT2323" s="77">
        <v>1.9745918339441493E-2</v>
      </c>
      <c r="DU2323" s="77">
        <v>0</v>
      </c>
      <c r="DV2323" s="77">
        <v>1.9745918339441493E-2</v>
      </c>
      <c r="DW2323" s="77">
        <v>1.9745918339441493E-2</v>
      </c>
      <c r="GE2323" s="77" t="s">
        <v>422</v>
      </c>
      <c r="GF2323" s="77" t="s">
        <v>155</v>
      </c>
      <c r="GG2323" s="77" t="s">
        <v>443</v>
      </c>
      <c r="GH2323" s="77" t="s">
        <v>453</v>
      </c>
      <c r="GI2323" s="77">
        <v>2025</v>
      </c>
      <c r="GJ2323" s="77" t="s">
        <v>305</v>
      </c>
      <c r="GK2323" s="77">
        <v>233.23007680794191</v>
      </c>
      <c r="GL2323" s="77">
        <v>574.64243099999999</v>
      </c>
      <c r="GM2323" s="77">
        <v>2025</v>
      </c>
      <c r="GN2323" s="77" t="s">
        <v>175</v>
      </c>
      <c r="GO2323" s="77">
        <v>0.13250000000000001</v>
      </c>
      <c r="GP2323" s="77">
        <v>3</v>
      </c>
      <c r="GQ2323" s="77">
        <v>0</v>
      </c>
      <c r="GR2323" s="77" t="s">
        <v>423</v>
      </c>
      <c r="GS2323" s="77">
        <v>0</v>
      </c>
      <c r="GT2323" s="77">
        <v>0</v>
      </c>
      <c r="GU2323" s="77">
        <v>0</v>
      </c>
      <c r="GV2323" s="77">
        <v>0</v>
      </c>
      <c r="GW2323" s="77">
        <v>0</v>
      </c>
      <c r="GX2323" s="77">
        <v>0</v>
      </c>
      <c r="GY2323" s="77">
        <v>0.1527377521613833</v>
      </c>
      <c r="GZ2323" s="77">
        <v>35.623037668071824</v>
      </c>
    </row>
    <row r="2324" spans="98:208" x14ac:dyDescent="0.25">
      <c r="CT2324" s="77" t="s">
        <v>155</v>
      </c>
      <c r="CU2324" s="77" t="s">
        <v>469</v>
      </c>
      <c r="CV2324" s="77" t="s">
        <v>453</v>
      </c>
      <c r="CW2324" s="77">
        <v>2024</v>
      </c>
      <c r="CX2324" s="77">
        <v>0</v>
      </c>
      <c r="CY2324" s="77">
        <v>0</v>
      </c>
      <c r="CZ2324" s="77">
        <v>0</v>
      </c>
      <c r="DA2324" s="77">
        <v>0</v>
      </c>
      <c r="DB2324" s="77">
        <v>14664.637556436641</v>
      </c>
      <c r="DC2324" s="77">
        <v>233.23007680793941</v>
      </c>
      <c r="DD2324" s="77">
        <v>8896.5159934286021</v>
      </c>
      <c r="DE2324" s="77">
        <v>5534.8914862000984</v>
      </c>
      <c r="DF2324" s="77">
        <v>0</v>
      </c>
      <c r="DG2324" s="77">
        <v>0</v>
      </c>
      <c r="DH2324" s="77">
        <v>843.2942060105438</v>
      </c>
      <c r="DI2324" s="77">
        <v>843.2942060105438</v>
      </c>
      <c r="DJ2324" s="77">
        <v>2.3415218791618979E-5</v>
      </c>
      <c r="DL2324" s="77">
        <v>0</v>
      </c>
      <c r="DM2324" s="77">
        <v>0</v>
      </c>
      <c r="DN2324" s="77">
        <v>0</v>
      </c>
      <c r="DO2324" s="77">
        <v>0</v>
      </c>
      <c r="DP2324" s="77">
        <v>0</v>
      </c>
      <c r="DQ2324" s="77">
        <v>0</v>
      </c>
      <c r="DR2324" s="77">
        <v>0</v>
      </c>
      <c r="DS2324" s="77">
        <v>1.9745918339441493E-2</v>
      </c>
      <c r="DT2324" s="77">
        <v>1.9745918339441493E-2</v>
      </c>
      <c r="DU2324" s="77">
        <v>0</v>
      </c>
      <c r="DV2324" s="77">
        <v>1.9745918339441493E-2</v>
      </c>
      <c r="DW2324" s="77">
        <v>1.9745918339441493E-2</v>
      </c>
      <c r="GE2324" s="77" t="s">
        <v>425</v>
      </c>
      <c r="GF2324" s="77" t="s">
        <v>155</v>
      </c>
      <c r="GG2324" s="77" t="s">
        <v>443</v>
      </c>
      <c r="GH2324" s="77" t="s">
        <v>453</v>
      </c>
      <c r="GI2324" s="77">
        <v>2025</v>
      </c>
      <c r="GJ2324" s="77" t="s">
        <v>301</v>
      </c>
      <c r="GK2324" s="77">
        <v>8896.5159934286967</v>
      </c>
      <c r="GL2324" s="77">
        <v>574.64243099999999</v>
      </c>
      <c r="GM2324" s="77">
        <v>2025</v>
      </c>
      <c r="GN2324" s="77" t="s">
        <v>175</v>
      </c>
      <c r="GO2324" s="77">
        <v>5.3000000000000005E-2</v>
      </c>
      <c r="GP2324" s="77">
        <v>3</v>
      </c>
      <c r="GQ2324" s="77">
        <v>0</v>
      </c>
      <c r="GR2324" s="77" t="s">
        <v>423</v>
      </c>
      <c r="GS2324" s="77">
        <v>0</v>
      </c>
      <c r="GT2324" s="77">
        <v>0</v>
      </c>
      <c r="GU2324" s="77">
        <v>0</v>
      </c>
      <c r="GV2324" s="77">
        <v>0</v>
      </c>
      <c r="GW2324" s="77">
        <v>0</v>
      </c>
      <c r="GX2324" s="77">
        <v>0</v>
      </c>
      <c r="GY2324" s="77">
        <v>5.5966209081309407E-2</v>
      </c>
      <c r="GZ2324" s="77">
        <v>497.90427418344348</v>
      </c>
    </row>
    <row r="2325" spans="98:208" x14ac:dyDescent="0.25">
      <c r="CT2325" s="77" t="s">
        <v>155</v>
      </c>
      <c r="CU2325" s="77" t="s">
        <v>469</v>
      </c>
      <c r="CV2325" s="77" t="s">
        <v>453</v>
      </c>
      <c r="CW2325" s="77">
        <v>2025</v>
      </c>
      <c r="CX2325" s="77">
        <v>0</v>
      </c>
      <c r="CY2325" s="77">
        <v>0</v>
      </c>
      <c r="CZ2325" s="77">
        <v>0</v>
      </c>
      <c r="DA2325" s="77">
        <v>0</v>
      </c>
      <c r="DB2325" s="77">
        <v>14664.637556436641</v>
      </c>
      <c r="DC2325" s="77">
        <v>233.23007680793941</v>
      </c>
      <c r="DD2325" s="77">
        <v>8896.5159934286021</v>
      </c>
      <c r="DE2325" s="77">
        <v>5534.8914862000984</v>
      </c>
      <c r="DF2325" s="77">
        <v>0</v>
      </c>
      <c r="DG2325" s="77">
        <v>0</v>
      </c>
      <c r="DH2325" s="77">
        <v>0</v>
      </c>
      <c r="DI2325" s="77">
        <v>843.2942060105438</v>
      </c>
      <c r="DJ2325" s="77">
        <v>2.3415218791618979E-5</v>
      </c>
      <c r="DL2325" s="77">
        <v>0</v>
      </c>
      <c r="DM2325" s="77">
        <v>0</v>
      </c>
      <c r="DN2325" s="77">
        <v>0</v>
      </c>
      <c r="DO2325" s="77">
        <v>0</v>
      </c>
      <c r="DP2325" s="77">
        <v>0</v>
      </c>
      <c r="DQ2325" s="77">
        <v>0</v>
      </c>
      <c r="DR2325" s="77">
        <v>0</v>
      </c>
      <c r="DS2325" s="77">
        <v>0</v>
      </c>
      <c r="DT2325" s="77">
        <v>0</v>
      </c>
      <c r="DU2325" s="77">
        <v>0</v>
      </c>
      <c r="DV2325" s="77">
        <v>1.9745918339441493E-2</v>
      </c>
      <c r="DW2325" s="77">
        <v>1.9745918339441493E-2</v>
      </c>
      <c r="GE2325" s="77" t="s">
        <v>427</v>
      </c>
      <c r="GF2325" s="77" t="s">
        <v>155</v>
      </c>
      <c r="GG2325" s="77" t="s">
        <v>443</v>
      </c>
      <c r="GH2325" s="77" t="s">
        <v>453</v>
      </c>
      <c r="GI2325" s="77">
        <v>2025</v>
      </c>
      <c r="GJ2325" s="77" t="s">
        <v>303</v>
      </c>
      <c r="GK2325" s="77">
        <v>5534.8914862001557</v>
      </c>
      <c r="GL2325" s="77">
        <v>574.64243099999999</v>
      </c>
      <c r="GM2325" s="77">
        <v>2025</v>
      </c>
      <c r="GN2325" s="77" t="s">
        <v>175</v>
      </c>
      <c r="GO2325" s="77">
        <v>5.3000000000000005E-2</v>
      </c>
      <c r="GP2325" s="77">
        <v>3</v>
      </c>
      <c r="GQ2325" s="77">
        <v>0</v>
      </c>
      <c r="GR2325" s="77" t="s">
        <v>423</v>
      </c>
      <c r="GS2325" s="77">
        <v>0</v>
      </c>
      <c r="GT2325" s="77">
        <v>0</v>
      </c>
      <c r="GU2325" s="77">
        <v>0</v>
      </c>
      <c r="GV2325" s="77">
        <v>0</v>
      </c>
      <c r="GW2325" s="77">
        <v>0</v>
      </c>
      <c r="GX2325" s="77">
        <v>0</v>
      </c>
      <c r="GY2325" s="77">
        <v>5.5966209081309407E-2</v>
      </c>
      <c r="GZ2325" s="77">
        <v>309.76689415903729</v>
      </c>
    </row>
    <row r="2326" spans="98:208" x14ac:dyDescent="0.25">
      <c r="CT2326" s="77" t="s">
        <v>155</v>
      </c>
      <c r="CU2326" s="77" t="s">
        <v>469</v>
      </c>
      <c r="CV2326" s="77" t="s">
        <v>460</v>
      </c>
      <c r="CW2326" s="77">
        <v>2020</v>
      </c>
      <c r="CX2326" s="77">
        <v>0</v>
      </c>
      <c r="CY2326" s="77">
        <v>0</v>
      </c>
      <c r="CZ2326" s="77">
        <v>0</v>
      </c>
      <c r="DA2326" s="77">
        <v>0</v>
      </c>
      <c r="DB2326" s="77">
        <v>8807.9522308766009</v>
      </c>
      <c r="DC2326" s="77">
        <v>222.22942162785139</v>
      </c>
      <c r="DD2326" s="77">
        <v>8585.7228092487512</v>
      </c>
      <c r="DE2326" s="77">
        <v>0</v>
      </c>
      <c r="DF2326" s="77">
        <v>514.45318018014518</v>
      </c>
      <c r="DG2326" s="77">
        <v>0</v>
      </c>
      <c r="DH2326" s="77">
        <v>0</v>
      </c>
      <c r="DI2326" s="77">
        <v>0</v>
      </c>
      <c r="DJ2326" s="77">
        <v>3.4913455718461869E-6</v>
      </c>
      <c r="DL2326" s="77">
        <v>0</v>
      </c>
      <c r="DM2326" s="77">
        <v>1.7961338325441383E-3</v>
      </c>
      <c r="DN2326" s="77">
        <v>1.7961338325441383E-3</v>
      </c>
      <c r="DO2326" s="77">
        <v>0</v>
      </c>
      <c r="DP2326" s="77">
        <v>0</v>
      </c>
      <c r="DQ2326" s="77">
        <v>0</v>
      </c>
      <c r="DR2326" s="77">
        <v>0</v>
      </c>
      <c r="DS2326" s="77">
        <v>0</v>
      </c>
      <c r="DT2326" s="77">
        <v>0</v>
      </c>
      <c r="DU2326" s="77">
        <v>0</v>
      </c>
      <c r="DV2326" s="77">
        <v>0</v>
      </c>
      <c r="DW2326" s="77">
        <v>0</v>
      </c>
      <c r="GE2326" s="77" t="s">
        <v>422</v>
      </c>
      <c r="GF2326" s="77" t="s">
        <v>155</v>
      </c>
      <c r="GG2326" s="77" t="s">
        <v>443</v>
      </c>
      <c r="GH2326" s="77" t="s">
        <v>460</v>
      </c>
      <c r="GI2326" s="77">
        <v>2021</v>
      </c>
      <c r="GJ2326" s="77" t="s">
        <v>305</v>
      </c>
      <c r="GK2326" s="77">
        <v>222.22942162783491</v>
      </c>
      <c r="GL2326" s="77">
        <v>574.64243099999999</v>
      </c>
      <c r="GM2326" s="77">
        <v>2021</v>
      </c>
      <c r="GN2326" s="77" t="s">
        <v>175</v>
      </c>
      <c r="GO2326" s="77">
        <v>0.13250000000000001</v>
      </c>
      <c r="GP2326" s="77">
        <v>3</v>
      </c>
      <c r="GQ2326" s="77">
        <v>0</v>
      </c>
      <c r="GR2326" s="77" t="s">
        <v>423</v>
      </c>
      <c r="GS2326" s="77">
        <v>0.1527377521613833</v>
      </c>
      <c r="GT2326" s="77">
        <v>33.942822323559803</v>
      </c>
      <c r="GU2326" s="77">
        <v>0.1527377521613833</v>
      </c>
      <c r="GV2326" s="77">
        <v>33.942822323559803</v>
      </c>
      <c r="GW2326" s="77">
        <v>0</v>
      </c>
      <c r="GX2326" s="77">
        <v>0</v>
      </c>
      <c r="GY2326" s="77">
        <v>0</v>
      </c>
      <c r="GZ2326" s="77">
        <v>0</v>
      </c>
    </row>
    <row r="2327" spans="98:208" x14ac:dyDescent="0.25">
      <c r="CT2327" s="77" t="s">
        <v>155</v>
      </c>
      <c r="CU2327" s="77" t="s">
        <v>469</v>
      </c>
      <c r="CV2327" s="77" t="s">
        <v>460</v>
      </c>
      <c r="CW2327" s="77">
        <v>2021</v>
      </c>
      <c r="CX2327" s="77">
        <v>0</v>
      </c>
      <c r="CY2327" s="77">
        <v>0</v>
      </c>
      <c r="CZ2327" s="77">
        <v>0</v>
      </c>
      <c r="DA2327" s="77">
        <v>0</v>
      </c>
      <c r="DB2327" s="77">
        <v>8807.9522308766009</v>
      </c>
      <c r="DC2327" s="77">
        <v>222.22942162785139</v>
      </c>
      <c r="DD2327" s="77">
        <v>8585.7228092487512</v>
      </c>
      <c r="DE2327" s="77">
        <v>0</v>
      </c>
      <c r="DF2327" s="77">
        <v>514.45318018014518</v>
      </c>
      <c r="DG2327" s="77">
        <v>514.45318018014518</v>
      </c>
      <c r="DH2327" s="77">
        <v>0</v>
      </c>
      <c r="DI2327" s="77">
        <v>0</v>
      </c>
      <c r="DJ2327" s="77">
        <v>3.4913455718461869E-6</v>
      </c>
      <c r="DL2327" s="77">
        <v>0</v>
      </c>
      <c r="DM2327" s="77">
        <v>1.7961338325441383E-3</v>
      </c>
      <c r="DN2327" s="77">
        <v>1.7961338325441383E-3</v>
      </c>
      <c r="DO2327" s="77">
        <v>0</v>
      </c>
      <c r="DP2327" s="77">
        <v>1.7961338325441383E-3</v>
      </c>
      <c r="DQ2327" s="77">
        <v>1.7961338325441383E-3</v>
      </c>
      <c r="DR2327" s="77">
        <v>0</v>
      </c>
      <c r="DS2327" s="77">
        <v>0</v>
      </c>
      <c r="DT2327" s="77">
        <v>0</v>
      </c>
      <c r="DU2327" s="77">
        <v>0</v>
      </c>
      <c r="DV2327" s="77">
        <v>0</v>
      </c>
      <c r="DW2327" s="77">
        <v>0</v>
      </c>
      <c r="GE2327" s="77" t="s">
        <v>425</v>
      </c>
      <c r="GF2327" s="77" t="s">
        <v>155</v>
      </c>
      <c r="GG2327" s="77" t="s">
        <v>443</v>
      </c>
      <c r="GH2327" s="77" t="s">
        <v>460</v>
      </c>
      <c r="GI2327" s="77">
        <v>2021</v>
      </c>
      <c r="GJ2327" s="77" t="s">
        <v>301</v>
      </c>
      <c r="GK2327" s="77">
        <v>8585.7228092481164</v>
      </c>
      <c r="GL2327" s="77">
        <v>574.64243099999999</v>
      </c>
      <c r="GM2327" s="77">
        <v>2021</v>
      </c>
      <c r="GN2327" s="77" t="s">
        <v>175</v>
      </c>
      <c r="GO2327" s="77">
        <v>5.3000000000000005E-2</v>
      </c>
      <c r="GP2327" s="77">
        <v>3</v>
      </c>
      <c r="GQ2327" s="77">
        <v>0</v>
      </c>
      <c r="GR2327" s="77" t="s">
        <v>423</v>
      </c>
      <c r="GS2327" s="77">
        <v>5.5966209081309407E-2</v>
      </c>
      <c r="GT2327" s="77">
        <v>480.51035785654722</v>
      </c>
      <c r="GU2327" s="77">
        <v>5.5966209081309407E-2</v>
      </c>
      <c r="GV2327" s="77">
        <v>480.51035785654722</v>
      </c>
      <c r="GW2327" s="77">
        <v>0</v>
      </c>
      <c r="GX2327" s="77">
        <v>0</v>
      </c>
      <c r="GY2327" s="77">
        <v>0</v>
      </c>
      <c r="GZ2327" s="77">
        <v>0</v>
      </c>
    </row>
    <row r="2328" spans="98:208" x14ac:dyDescent="0.25">
      <c r="CT2328" s="77" t="s">
        <v>155</v>
      </c>
      <c r="CU2328" s="77" t="s">
        <v>469</v>
      </c>
      <c r="CV2328" s="77" t="s">
        <v>460</v>
      </c>
      <c r="CW2328" s="77">
        <v>2022</v>
      </c>
      <c r="CX2328" s="77">
        <v>0</v>
      </c>
      <c r="CY2328" s="77">
        <v>0</v>
      </c>
      <c r="CZ2328" s="77">
        <v>0</v>
      </c>
      <c r="DA2328" s="77">
        <v>0</v>
      </c>
      <c r="DB2328" s="77">
        <v>8807.9522308766009</v>
      </c>
      <c r="DC2328" s="77">
        <v>222.22942162785139</v>
      </c>
      <c r="DD2328" s="77">
        <v>8585.7228092487512</v>
      </c>
      <c r="DE2328" s="77">
        <v>0</v>
      </c>
      <c r="DF2328" s="77">
        <v>514.45318018014518</v>
      </c>
      <c r="DG2328" s="77">
        <v>514.45318018014518</v>
      </c>
      <c r="DH2328" s="77">
        <v>514.45318018014518</v>
      </c>
      <c r="DI2328" s="77">
        <v>0</v>
      </c>
      <c r="DJ2328" s="77">
        <v>3.4913455718461869E-6</v>
      </c>
      <c r="DL2328" s="77">
        <v>0</v>
      </c>
      <c r="DM2328" s="77">
        <v>1.7961338325441383E-3</v>
      </c>
      <c r="DN2328" s="77">
        <v>1.7961338325441383E-3</v>
      </c>
      <c r="DO2328" s="77">
        <v>0</v>
      </c>
      <c r="DP2328" s="77">
        <v>1.7961338325441383E-3</v>
      </c>
      <c r="DQ2328" s="77">
        <v>1.7961338325441383E-3</v>
      </c>
      <c r="DR2328" s="77">
        <v>0</v>
      </c>
      <c r="DS2328" s="77">
        <v>1.7961338325441383E-3</v>
      </c>
      <c r="DT2328" s="77">
        <v>1.7961338325441383E-3</v>
      </c>
      <c r="DU2328" s="77">
        <v>0</v>
      </c>
      <c r="DV2328" s="77">
        <v>0</v>
      </c>
      <c r="DW2328" s="77">
        <v>0</v>
      </c>
      <c r="GE2328" s="77" t="s">
        <v>422</v>
      </c>
      <c r="GF2328" s="77" t="s">
        <v>155</v>
      </c>
      <c r="GG2328" s="77" t="s">
        <v>443</v>
      </c>
      <c r="GH2328" s="77" t="s">
        <v>460</v>
      </c>
      <c r="GI2328" s="77">
        <v>2022</v>
      </c>
      <c r="GJ2328" s="77" t="s">
        <v>305</v>
      </c>
      <c r="GK2328" s="77">
        <v>222.22942162783491</v>
      </c>
      <c r="GL2328" s="77">
        <v>574.64243099999999</v>
      </c>
      <c r="GM2328" s="77">
        <v>2022</v>
      </c>
      <c r="GN2328" s="77" t="s">
        <v>175</v>
      </c>
      <c r="GO2328" s="77">
        <v>0.13250000000000001</v>
      </c>
      <c r="GP2328" s="77">
        <v>3</v>
      </c>
      <c r="GQ2328" s="77">
        <v>0</v>
      </c>
      <c r="GR2328" s="77" t="s">
        <v>423</v>
      </c>
      <c r="GS2328" s="77">
        <v>0.1527377521613833</v>
      </c>
      <c r="GT2328" s="77">
        <v>33.942822323559803</v>
      </c>
      <c r="GU2328" s="77">
        <v>0.1527377521613833</v>
      </c>
      <c r="GV2328" s="77">
        <v>33.942822323559803</v>
      </c>
      <c r="GW2328" s="77">
        <v>0.1527377521613833</v>
      </c>
      <c r="GX2328" s="77">
        <v>33.942822323559803</v>
      </c>
      <c r="GY2328" s="77">
        <v>0</v>
      </c>
      <c r="GZ2328" s="77">
        <v>0</v>
      </c>
    </row>
    <row r="2329" spans="98:208" x14ac:dyDescent="0.25">
      <c r="CT2329" s="77" t="s">
        <v>155</v>
      </c>
      <c r="CU2329" s="77" t="s">
        <v>469</v>
      </c>
      <c r="CV2329" s="77" t="s">
        <v>460</v>
      </c>
      <c r="CW2329" s="77">
        <v>2023</v>
      </c>
      <c r="CX2329" s="77">
        <v>0</v>
      </c>
      <c r="CY2329" s="77">
        <v>0</v>
      </c>
      <c r="CZ2329" s="77">
        <v>0</v>
      </c>
      <c r="DA2329" s="77">
        <v>0</v>
      </c>
      <c r="DB2329" s="77">
        <v>9129.7460702373883</v>
      </c>
      <c r="DC2329" s="77">
        <v>233.23007680796101</v>
      </c>
      <c r="DD2329" s="77">
        <v>8896.5159934294279</v>
      </c>
      <c r="DE2329" s="77">
        <v>0</v>
      </c>
      <c r="DF2329" s="77">
        <v>0</v>
      </c>
      <c r="DG2329" s="77">
        <v>533.52731185155915</v>
      </c>
      <c r="DH2329" s="77">
        <v>533.52731185155915</v>
      </c>
      <c r="DI2329" s="77">
        <v>533.52731185155915</v>
      </c>
      <c r="DJ2329" s="77">
        <v>3.4913455718461869E-6</v>
      </c>
      <c r="DL2329" s="77">
        <v>0</v>
      </c>
      <c r="DM2329" s="77">
        <v>0</v>
      </c>
      <c r="DN2329" s="77">
        <v>0</v>
      </c>
      <c r="DO2329" s="77">
        <v>0</v>
      </c>
      <c r="DP2329" s="77">
        <v>1.8627282176919408E-3</v>
      </c>
      <c r="DQ2329" s="77">
        <v>1.8627282176919408E-3</v>
      </c>
      <c r="DR2329" s="77">
        <v>0</v>
      </c>
      <c r="DS2329" s="77">
        <v>1.8627282176919408E-3</v>
      </c>
      <c r="DT2329" s="77">
        <v>1.8627282176919408E-3</v>
      </c>
      <c r="DU2329" s="77">
        <v>0</v>
      </c>
      <c r="DV2329" s="77">
        <v>1.8627282176919408E-3</v>
      </c>
      <c r="DW2329" s="77">
        <v>1.8627282176919408E-3</v>
      </c>
      <c r="GE2329" s="77" t="s">
        <v>425</v>
      </c>
      <c r="GF2329" s="77" t="s">
        <v>155</v>
      </c>
      <c r="GG2329" s="77" t="s">
        <v>443</v>
      </c>
      <c r="GH2329" s="77" t="s">
        <v>460</v>
      </c>
      <c r="GI2329" s="77">
        <v>2022</v>
      </c>
      <c r="GJ2329" s="77" t="s">
        <v>301</v>
      </c>
      <c r="GK2329" s="77">
        <v>8585.7228092481164</v>
      </c>
      <c r="GL2329" s="77">
        <v>574.64243099999999</v>
      </c>
      <c r="GM2329" s="77">
        <v>2022</v>
      </c>
      <c r="GN2329" s="77" t="s">
        <v>175</v>
      </c>
      <c r="GO2329" s="77">
        <v>5.3000000000000005E-2</v>
      </c>
      <c r="GP2329" s="77">
        <v>3</v>
      </c>
      <c r="GQ2329" s="77">
        <v>0</v>
      </c>
      <c r="GR2329" s="77" t="s">
        <v>423</v>
      </c>
      <c r="GS2329" s="77">
        <v>5.5966209081309407E-2</v>
      </c>
      <c r="GT2329" s="77">
        <v>480.51035785654722</v>
      </c>
      <c r="GU2329" s="77">
        <v>5.5966209081309407E-2</v>
      </c>
      <c r="GV2329" s="77">
        <v>480.51035785654722</v>
      </c>
      <c r="GW2329" s="77">
        <v>5.5966209081309407E-2</v>
      </c>
      <c r="GX2329" s="77">
        <v>480.51035785654722</v>
      </c>
      <c r="GY2329" s="77">
        <v>0</v>
      </c>
      <c r="GZ2329" s="77">
        <v>0</v>
      </c>
    </row>
    <row r="2330" spans="98:208" x14ac:dyDescent="0.25">
      <c r="CT2330" s="77" t="s">
        <v>155</v>
      </c>
      <c r="CU2330" s="77" t="s">
        <v>469</v>
      </c>
      <c r="CV2330" s="77" t="s">
        <v>460</v>
      </c>
      <c r="CW2330" s="77">
        <v>2024</v>
      </c>
      <c r="CX2330" s="77">
        <v>0</v>
      </c>
      <c r="CY2330" s="77">
        <v>0</v>
      </c>
      <c r="CZ2330" s="77">
        <v>0</v>
      </c>
      <c r="DA2330" s="77">
        <v>0</v>
      </c>
      <c r="DB2330" s="77">
        <v>9129.7460702373883</v>
      </c>
      <c r="DC2330" s="77">
        <v>233.23007680796101</v>
      </c>
      <c r="DD2330" s="77">
        <v>8896.5159934294279</v>
      </c>
      <c r="DE2330" s="77">
        <v>0</v>
      </c>
      <c r="DF2330" s="77">
        <v>0</v>
      </c>
      <c r="DG2330" s="77">
        <v>0</v>
      </c>
      <c r="DH2330" s="77">
        <v>533.52731185155915</v>
      </c>
      <c r="DI2330" s="77">
        <v>533.52731185155915</v>
      </c>
      <c r="DJ2330" s="77">
        <v>3.4913455718461869E-6</v>
      </c>
      <c r="DL2330" s="77">
        <v>0</v>
      </c>
      <c r="DM2330" s="77">
        <v>0</v>
      </c>
      <c r="DN2330" s="77">
        <v>0</v>
      </c>
      <c r="DO2330" s="77">
        <v>0</v>
      </c>
      <c r="DP2330" s="77">
        <v>0</v>
      </c>
      <c r="DQ2330" s="77">
        <v>0</v>
      </c>
      <c r="DR2330" s="77">
        <v>0</v>
      </c>
      <c r="DS2330" s="77">
        <v>1.8627282176919408E-3</v>
      </c>
      <c r="DT2330" s="77">
        <v>1.8627282176919408E-3</v>
      </c>
      <c r="DU2330" s="77">
        <v>0</v>
      </c>
      <c r="DV2330" s="77">
        <v>1.8627282176919408E-3</v>
      </c>
      <c r="DW2330" s="77">
        <v>1.8627282176919408E-3</v>
      </c>
      <c r="GE2330" s="77" t="s">
        <v>422</v>
      </c>
      <c r="GF2330" s="77" t="s">
        <v>155</v>
      </c>
      <c r="GG2330" s="77" t="s">
        <v>443</v>
      </c>
      <c r="GH2330" s="77" t="s">
        <v>460</v>
      </c>
      <c r="GI2330" s="77">
        <v>2023</v>
      </c>
      <c r="GJ2330" s="77" t="s">
        <v>305</v>
      </c>
      <c r="GK2330" s="77">
        <v>233.23007680794379</v>
      </c>
      <c r="GL2330" s="77">
        <v>574.64243099999999</v>
      </c>
      <c r="GM2330" s="77">
        <v>2023</v>
      </c>
      <c r="GN2330" s="77" t="s">
        <v>175</v>
      </c>
      <c r="GO2330" s="77">
        <v>0.13250000000000001</v>
      </c>
      <c r="GP2330" s="77">
        <v>3</v>
      </c>
      <c r="GQ2330" s="77">
        <v>0</v>
      </c>
      <c r="GR2330" s="77" t="s">
        <v>423</v>
      </c>
      <c r="GS2330" s="77">
        <v>0</v>
      </c>
      <c r="GT2330" s="77">
        <v>0</v>
      </c>
      <c r="GU2330" s="77">
        <v>0.1527377521613833</v>
      </c>
      <c r="GV2330" s="77">
        <v>35.623037668072108</v>
      </c>
      <c r="GW2330" s="77">
        <v>0.1527377521613833</v>
      </c>
      <c r="GX2330" s="77">
        <v>35.623037668072108</v>
      </c>
      <c r="GY2330" s="77">
        <v>0.1527377521613833</v>
      </c>
      <c r="GZ2330" s="77">
        <v>35.623037668072108</v>
      </c>
    </row>
    <row r="2331" spans="98:208" x14ac:dyDescent="0.25">
      <c r="CT2331" s="77" t="s">
        <v>155</v>
      </c>
      <c r="CU2331" s="77" t="s">
        <v>469</v>
      </c>
      <c r="CV2331" s="77" t="s">
        <v>460</v>
      </c>
      <c r="CW2331" s="77">
        <v>2025</v>
      </c>
      <c r="CX2331" s="77">
        <v>0</v>
      </c>
      <c r="CY2331" s="77">
        <v>0</v>
      </c>
      <c r="CZ2331" s="77">
        <v>0</v>
      </c>
      <c r="DA2331" s="77">
        <v>0</v>
      </c>
      <c r="DB2331" s="77">
        <v>9129.7460702373883</v>
      </c>
      <c r="DC2331" s="77">
        <v>233.23007680796101</v>
      </c>
      <c r="DD2331" s="77">
        <v>8896.5159934294279</v>
      </c>
      <c r="DE2331" s="77">
        <v>0</v>
      </c>
      <c r="DF2331" s="77">
        <v>0</v>
      </c>
      <c r="DG2331" s="77">
        <v>0</v>
      </c>
      <c r="DH2331" s="77">
        <v>0</v>
      </c>
      <c r="DI2331" s="77">
        <v>533.52731185155915</v>
      </c>
      <c r="DJ2331" s="77">
        <v>3.4913455718461869E-6</v>
      </c>
      <c r="DL2331" s="77">
        <v>0</v>
      </c>
      <c r="DM2331" s="77">
        <v>0</v>
      </c>
      <c r="DN2331" s="77">
        <v>0</v>
      </c>
      <c r="DO2331" s="77">
        <v>0</v>
      </c>
      <c r="DP2331" s="77">
        <v>0</v>
      </c>
      <c r="DQ2331" s="77">
        <v>0</v>
      </c>
      <c r="DR2331" s="77">
        <v>0</v>
      </c>
      <c r="DS2331" s="77">
        <v>0</v>
      </c>
      <c r="DT2331" s="77">
        <v>0</v>
      </c>
      <c r="DU2331" s="77">
        <v>0</v>
      </c>
      <c r="DV2331" s="77">
        <v>1.8627282176919408E-3</v>
      </c>
      <c r="DW2331" s="77">
        <v>1.8627282176919408E-3</v>
      </c>
      <c r="GE2331" s="77" t="s">
        <v>425</v>
      </c>
      <c r="GF2331" s="77" t="s">
        <v>155</v>
      </c>
      <c r="GG2331" s="77" t="s">
        <v>443</v>
      </c>
      <c r="GH2331" s="77" t="s">
        <v>460</v>
      </c>
      <c r="GI2331" s="77">
        <v>2023</v>
      </c>
      <c r="GJ2331" s="77" t="s">
        <v>301</v>
      </c>
      <c r="GK2331" s="77">
        <v>8896.5159934287694</v>
      </c>
      <c r="GL2331" s="77">
        <v>574.64243099999999</v>
      </c>
      <c r="GM2331" s="77">
        <v>2023</v>
      </c>
      <c r="GN2331" s="77" t="s">
        <v>175</v>
      </c>
      <c r="GO2331" s="77">
        <v>5.3000000000000005E-2</v>
      </c>
      <c r="GP2331" s="77">
        <v>3</v>
      </c>
      <c r="GQ2331" s="77">
        <v>0</v>
      </c>
      <c r="GR2331" s="77" t="s">
        <v>423</v>
      </c>
      <c r="GS2331" s="77">
        <v>0</v>
      </c>
      <c r="GT2331" s="77">
        <v>0</v>
      </c>
      <c r="GU2331" s="77">
        <v>5.5966209081309407E-2</v>
      </c>
      <c r="GV2331" s="77">
        <v>497.90427418344757</v>
      </c>
      <c r="GW2331" s="77">
        <v>5.5966209081309407E-2</v>
      </c>
      <c r="GX2331" s="77">
        <v>497.90427418344757</v>
      </c>
      <c r="GY2331" s="77">
        <v>5.5966209081309407E-2</v>
      </c>
      <c r="GZ2331" s="77">
        <v>497.90427418344757</v>
      </c>
    </row>
    <row r="2332" spans="98:208" x14ac:dyDescent="0.25">
      <c r="CT2332" s="77" t="s">
        <v>155</v>
      </c>
      <c r="CU2332" s="77" t="s">
        <v>469</v>
      </c>
      <c r="CV2332" s="77" t="s">
        <v>467</v>
      </c>
      <c r="CW2332" s="77">
        <v>2020</v>
      </c>
      <c r="CX2332" s="77">
        <v>0</v>
      </c>
      <c r="CY2332" s="77">
        <v>0</v>
      </c>
      <c r="CZ2332" s="77">
        <v>0</v>
      </c>
      <c r="DA2332" s="77">
        <v>0</v>
      </c>
      <c r="DB2332" s="77">
        <v>5.2405583313016182</v>
      </c>
      <c r="DC2332" s="77">
        <v>0.69641821681222915</v>
      </c>
      <c r="DD2332" s="77">
        <v>2.941964152281054</v>
      </c>
      <c r="DE2332" s="77">
        <v>1.602175962208316</v>
      </c>
      <c r="DF2332" s="77">
        <v>0.3606876487424161</v>
      </c>
      <c r="DG2332" s="77">
        <v>0</v>
      </c>
      <c r="DH2332" s="77">
        <v>0</v>
      </c>
      <c r="DI2332" s="77">
        <v>0</v>
      </c>
      <c r="DJ2332" s="77">
        <v>2.5502930418689919E-5</v>
      </c>
      <c r="DL2332" s="77">
        <v>0</v>
      </c>
      <c r="DM2332" s="77">
        <v>9.1985920087587087E-6</v>
      </c>
      <c r="DN2332" s="77">
        <v>9.1985920087587087E-6</v>
      </c>
      <c r="DO2332" s="77">
        <v>0</v>
      </c>
      <c r="DP2332" s="77">
        <v>0</v>
      </c>
      <c r="DQ2332" s="77">
        <v>0</v>
      </c>
      <c r="DR2332" s="77">
        <v>0</v>
      </c>
      <c r="DS2332" s="77">
        <v>0</v>
      </c>
      <c r="DT2332" s="77">
        <v>0</v>
      </c>
      <c r="DU2332" s="77">
        <v>0</v>
      </c>
      <c r="DV2332" s="77">
        <v>0</v>
      </c>
      <c r="DW2332" s="77">
        <v>0</v>
      </c>
      <c r="GE2332" s="77" t="s">
        <v>422</v>
      </c>
      <c r="GF2332" s="77" t="s">
        <v>155</v>
      </c>
      <c r="GG2332" s="77" t="s">
        <v>443</v>
      </c>
      <c r="GH2332" s="77" t="s">
        <v>460</v>
      </c>
      <c r="GI2332" s="77">
        <v>2024</v>
      </c>
      <c r="GJ2332" s="77" t="s">
        <v>305</v>
      </c>
      <c r="GK2332" s="77">
        <v>233.23007680794379</v>
      </c>
      <c r="GL2332" s="77">
        <v>574.64243099999999</v>
      </c>
      <c r="GM2332" s="77">
        <v>2024</v>
      </c>
      <c r="GN2332" s="77" t="s">
        <v>175</v>
      </c>
      <c r="GO2332" s="77">
        <v>0.13250000000000001</v>
      </c>
      <c r="GP2332" s="77">
        <v>3</v>
      </c>
      <c r="GQ2332" s="77">
        <v>0</v>
      </c>
      <c r="GR2332" s="77" t="s">
        <v>423</v>
      </c>
      <c r="GS2332" s="77">
        <v>0</v>
      </c>
      <c r="GT2332" s="77">
        <v>0</v>
      </c>
      <c r="GU2332" s="77">
        <v>0</v>
      </c>
      <c r="GV2332" s="77">
        <v>0</v>
      </c>
      <c r="GW2332" s="77">
        <v>0.1527377521613833</v>
      </c>
      <c r="GX2332" s="77">
        <v>35.623037668072108</v>
      </c>
      <c r="GY2332" s="77">
        <v>0.1527377521613833</v>
      </c>
      <c r="GZ2332" s="77">
        <v>35.623037668072108</v>
      </c>
    </row>
    <row r="2333" spans="98:208" x14ac:dyDescent="0.25">
      <c r="CT2333" s="77" t="s">
        <v>155</v>
      </c>
      <c r="CU2333" s="77" t="s">
        <v>469</v>
      </c>
      <c r="CV2333" s="77" t="s">
        <v>467</v>
      </c>
      <c r="CW2333" s="77">
        <v>2021</v>
      </c>
      <c r="CX2333" s="77">
        <v>0</v>
      </c>
      <c r="CY2333" s="77">
        <v>0</v>
      </c>
      <c r="CZ2333" s="77">
        <v>0</v>
      </c>
      <c r="DA2333" s="77">
        <v>0</v>
      </c>
      <c r="DB2333" s="77">
        <v>5.2405583313016182</v>
      </c>
      <c r="DC2333" s="77">
        <v>0.69641821681222915</v>
      </c>
      <c r="DD2333" s="77">
        <v>2.941964152281054</v>
      </c>
      <c r="DE2333" s="77">
        <v>1.602175962208316</v>
      </c>
      <c r="DF2333" s="77">
        <v>0.3606876487424161</v>
      </c>
      <c r="DG2333" s="77">
        <v>0.3606876487424161</v>
      </c>
      <c r="DH2333" s="77">
        <v>0</v>
      </c>
      <c r="DI2333" s="77">
        <v>0</v>
      </c>
      <c r="DJ2333" s="77">
        <v>2.5502930418689919E-5</v>
      </c>
      <c r="DL2333" s="77">
        <v>0</v>
      </c>
      <c r="DM2333" s="77">
        <v>9.1985920087587087E-6</v>
      </c>
      <c r="DN2333" s="77">
        <v>9.1985920087587087E-6</v>
      </c>
      <c r="DO2333" s="77">
        <v>0</v>
      </c>
      <c r="DP2333" s="77">
        <v>9.1985920087587087E-6</v>
      </c>
      <c r="DQ2333" s="77">
        <v>9.1985920087587087E-6</v>
      </c>
      <c r="DR2333" s="77">
        <v>0</v>
      </c>
      <c r="DS2333" s="77">
        <v>0</v>
      </c>
      <c r="DT2333" s="77">
        <v>0</v>
      </c>
      <c r="DU2333" s="77">
        <v>0</v>
      </c>
      <c r="DV2333" s="77">
        <v>0</v>
      </c>
      <c r="DW2333" s="77">
        <v>0</v>
      </c>
      <c r="GE2333" s="77" t="s">
        <v>425</v>
      </c>
      <c r="GF2333" s="77" t="s">
        <v>155</v>
      </c>
      <c r="GG2333" s="77" t="s">
        <v>443</v>
      </c>
      <c r="GH2333" s="77" t="s">
        <v>460</v>
      </c>
      <c r="GI2333" s="77">
        <v>2024</v>
      </c>
      <c r="GJ2333" s="77" t="s">
        <v>301</v>
      </c>
      <c r="GK2333" s="77">
        <v>8896.5159934287694</v>
      </c>
      <c r="GL2333" s="77">
        <v>574.64243099999999</v>
      </c>
      <c r="GM2333" s="77">
        <v>2024</v>
      </c>
      <c r="GN2333" s="77" t="s">
        <v>175</v>
      </c>
      <c r="GO2333" s="77">
        <v>5.3000000000000005E-2</v>
      </c>
      <c r="GP2333" s="77">
        <v>3</v>
      </c>
      <c r="GQ2333" s="77">
        <v>0</v>
      </c>
      <c r="GR2333" s="77" t="s">
        <v>423</v>
      </c>
      <c r="GS2333" s="77">
        <v>0</v>
      </c>
      <c r="GT2333" s="77">
        <v>0</v>
      </c>
      <c r="GU2333" s="77">
        <v>0</v>
      </c>
      <c r="GV2333" s="77">
        <v>0</v>
      </c>
      <c r="GW2333" s="77">
        <v>5.5966209081309407E-2</v>
      </c>
      <c r="GX2333" s="77">
        <v>497.90427418344757</v>
      </c>
      <c r="GY2333" s="77">
        <v>5.5966209081309407E-2</v>
      </c>
      <c r="GZ2333" s="77">
        <v>497.90427418344757</v>
      </c>
    </row>
    <row r="2334" spans="98:208" x14ac:dyDescent="0.25">
      <c r="CT2334" s="77" t="s">
        <v>155</v>
      </c>
      <c r="CU2334" s="77" t="s">
        <v>469</v>
      </c>
      <c r="CV2334" s="77" t="s">
        <v>467</v>
      </c>
      <c r="CW2334" s="77">
        <v>2022</v>
      </c>
      <c r="CX2334" s="77">
        <v>0</v>
      </c>
      <c r="CY2334" s="77">
        <v>0</v>
      </c>
      <c r="CZ2334" s="77">
        <v>0</v>
      </c>
      <c r="DA2334" s="77">
        <v>0</v>
      </c>
      <c r="DB2334" s="77">
        <v>5.2405583313016182</v>
      </c>
      <c r="DC2334" s="77">
        <v>0.69641821681222915</v>
      </c>
      <c r="DD2334" s="77">
        <v>2.941964152281054</v>
      </c>
      <c r="DE2334" s="77">
        <v>1.602175962208316</v>
      </c>
      <c r="DF2334" s="77">
        <v>0.3606876487424161</v>
      </c>
      <c r="DG2334" s="77">
        <v>0.3606876487424161</v>
      </c>
      <c r="DH2334" s="77">
        <v>0.3606876487424161</v>
      </c>
      <c r="DI2334" s="77">
        <v>0</v>
      </c>
      <c r="DJ2334" s="77">
        <v>2.5502930418689919E-5</v>
      </c>
      <c r="DL2334" s="77">
        <v>0</v>
      </c>
      <c r="DM2334" s="77">
        <v>9.1985920087587087E-6</v>
      </c>
      <c r="DN2334" s="77">
        <v>9.1985920087587087E-6</v>
      </c>
      <c r="DO2334" s="77">
        <v>0</v>
      </c>
      <c r="DP2334" s="77">
        <v>9.1985920087587087E-6</v>
      </c>
      <c r="DQ2334" s="77">
        <v>9.1985920087587087E-6</v>
      </c>
      <c r="DR2334" s="77">
        <v>0</v>
      </c>
      <c r="DS2334" s="77">
        <v>9.1985920087587087E-6</v>
      </c>
      <c r="DT2334" s="77">
        <v>9.1985920087587087E-6</v>
      </c>
      <c r="DU2334" s="77">
        <v>0</v>
      </c>
      <c r="DV2334" s="77">
        <v>0</v>
      </c>
      <c r="DW2334" s="77">
        <v>0</v>
      </c>
      <c r="GE2334" s="77" t="s">
        <v>422</v>
      </c>
      <c r="GF2334" s="77" t="s">
        <v>155</v>
      </c>
      <c r="GG2334" s="77" t="s">
        <v>443</v>
      </c>
      <c r="GH2334" s="77" t="s">
        <v>460</v>
      </c>
      <c r="GI2334" s="77">
        <v>2025</v>
      </c>
      <c r="GJ2334" s="77" t="s">
        <v>305</v>
      </c>
      <c r="GK2334" s="77">
        <v>233.23007680794379</v>
      </c>
      <c r="GL2334" s="77">
        <v>574.64243099999999</v>
      </c>
      <c r="GM2334" s="77">
        <v>2025</v>
      </c>
      <c r="GN2334" s="77" t="s">
        <v>175</v>
      </c>
      <c r="GO2334" s="77">
        <v>0.13250000000000001</v>
      </c>
      <c r="GP2334" s="77">
        <v>3</v>
      </c>
      <c r="GQ2334" s="77">
        <v>0</v>
      </c>
      <c r="GR2334" s="77" t="s">
        <v>423</v>
      </c>
      <c r="GS2334" s="77">
        <v>0</v>
      </c>
      <c r="GT2334" s="77">
        <v>0</v>
      </c>
      <c r="GU2334" s="77">
        <v>0</v>
      </c>
      <c r="GV2334" s="77">
        <v>0</v>
      </c>
      <c r="GW2334" s="77">
        <v>0</v>
      </c>
      <c r="GX2334" s="77">
        <v>0</v>
      </c>
      <c r="GY2334" s="77">
        <v>0.1527377521613833</v>
      </c>
      <c r="GZ2334" s="77">
        <v>35.623037668072108</v>
      </c>
    </row>
    <row r="2335" spans="98:208" x14ac:dyDescent="0.25">
      <c r="CT2335" s="77" t="s">
        <v>155</v>
      </c>
      <c r="CU2335" s="77" t="s">
        <v>469</v>
      </c>
      <c r="CV2335" s="77" t="s">
        <v>467</v>
      </c>
      <c r="CW2335" s="77">
        <v>2023</v>
      </c>
      <c r="CX2335" s="77">
        <v>0</v>
      </c>
      <c r="CY2335" s="77">
        <v>0</v>
      </c>
      <c r="CZ2335" s="77">
        <v>0</v>
      </c>
      <c r="DA2335" s="77">
        <v>0</v>
      </c>
      <c r="DB2335" s="77">
        <v>5.4750346070078466</v>
      </c>
      <c r="DC2335" s="77">
        <v>0.71896016785821593</v>
      </c>
      <c r="DD2335" s="77">
        <v>3.0714971986151549</v>
      </c>
      <c r="DE2335" s="77">
        <v>1.6845772405344761</v>
      </c>
      <c r="DF2335" s="77">
        <v>0</v>
      </c>
      <c r="DG2335" s="77">
        <v>0.37599181639995438</v>
      </c>
      <c r="DH2335" s="77">
        <v>0.37599181639995438</v>
      </c>
      <c r="DI2335" s="77">
        <v>0.37599181639995438</v>
      </c>
      <c r="DJ2335" s="77">
        <v>2.5502930418689919E-5</v>
      </c>
      <c r="DL2335" s="77">
        <v>0</v>
      </c>
      <c r="DM2335" s="77">
        <v>0</v>
      </c>
      <c r="DN2335" s="77">
        <v>0</v>
      </c>
      <c r="DO2335" s="77">
        <v>0</v>
      </c>
      <c r="DP2335" s="77">
        <v>9.5888931316448711E-6</v>
      </c>
      <c r="DQ2335" s="77">
        <v>9.5888931316448711E-6</v>
      </c>
      <c r="DR2335" s="77">
        <v>0</v>
      </c>
      <c r="DS2335" s="77">
        <v>9.5888931316448711E-6</v>
      </c>
      <c r="DT2335" s="77">
        <v>9.5888931316448711E-6</v>
      </c>
      <c r="DU2335" s="77">
        <v>0</v>
      </c>
      <c r="DV2335" s="77">
        <v>9.5888931316448711E-6</v>
      </c>
      <c r="DW2335" s="77">
        <v>9.5888931316448711E-6</v>
      </c>
      <c r="GE2335" s="77" t="s">
        <v>425</v>
      </c>
      <c r="GF2335" s="77" t="s">
        <v>155</v>
      </c>
      <c r="GG2335" s="77" t="s">
        <v>443</v>
      </c>
      <c r="GH2335" s="77" t="s">
        <v>460</v>
      </c>
      <c r="GI2335" s="77">
        <v>2025</v>
      </c>
      <c r="GJ2335" s="77" t="s">
        <v>301</v>
      </c>
      <c r="GK2335" s="77">
        <v>8896.5159934287694</v>
      </c>
      <c r="GL2335" s="77">
        <v>574.64243099999999</v>
      </c>
      <c r="GM2335" s="77">
        <v>2025</v>
      </c>
      <c r="GN2335" s="77" t="s">
        <v>175</v>
      </c>
      <c r="GO2335" s="77">
        <v>5.3000000000000005E-2</v>
      </c>
      <c r="GP2335" s="77">
        <v>3</v>
      </c>
      <c r="GQ2335" s="77">
        <v>0</v>
      </c>
      <c r="GR2335" s="77" t="s">
        <v>423</v>
      </c>
      <c r="GS2335" s="77">
        <v>0</v>
      </c>
      <c r="GT2335" s="77">
        <v>0</v>
      </c>
      <c r="GU2335" s="77">
        <v>0</v>
      </c>
      <c r="GV2335" s="77">
        <v>0</v>
      </c>
      <c r="GW2335" s="77">
        <v>0</v>
      </c>
      <c r="GX2335" s="77">
        <v>0</v>
      </c>
      <c r="GY2335" s="77">
        <v>5.5966209081309407E-2</v>
      </c>
      <c r="GZ2335" s="77">
        <v>497.90427418344757</v>
      </c>
    </row>
    <row r="2336" spans="98:208" x14ac:dyDescent="0.25">
      <c r="CT2336" s="77" t="s">
        <v>155</v>
      </c>
      <c r="CU2336" s="77" t="s">
        <v>469</v>
      </c>
      <c r="CV2336" s="77" t="s">
        <v>467</v>
      </c>
      <c r="CW2336" s="77">
        <v>2024</v>
      </c>
      <c r="CX2336" s="77">
        <v>0</v>
      </c>
      <c r="CY2336" s="77">
        <v>0</v>
      </c>
      <c r="CZ2336" s="77">
        <v>0</v>
      </c>
      <c r="DA2336" s="77">
        <v>0</v>
      </c>
      <c r="DB2336" s="77">
        <v>5.4750346070078466</v>
      </c>
      <c r="DC2336" s="77">
        <v>0.71896016785821593</v>
      </c>
      <c r="DD2336" s="77">
        <v>3.0714971986151549</v>
      </c>
      <c r="DE2336" s="77">
        <v>1.6845772405344761</v>
      </c>
      <c r="DF2336" s="77">
        <v>0</v>
      </c>
      <c r="DG2336" s="77">
        <v>0</v>
      </c>
      <c r="DH2336" s="77">
        <v>0.37599181639995438</v>
      </c>
      <c r="DI2336" s="77">
        <v>0.37599181639995438</v>
      </c>
      <c r="DJ2336" s="77">
        <v>2.5502930418689919E-5</v>
      </c>
      <c r="DL2336" s="77">
        <v>0</v>
      </c>
      <c r="DM2336" s="77">
        <v>0</v>
      </c>
      <c r="DN2336" s="77">
        <v>0</v>
      </c>
      <c r="DO2336" s="77">
        <v>0</v>
      </c>
      <c r="DP2336" s="77">
        <v>0</v>
      </c>
      <c r="DQ2336" s="77">
        <v>0</v>
      </c>
      <c r="DR2336" s="77">
        <v>0</v>
      </c>
      <c r="DS2336" s="77">
        <v>9.5888931316448711E-6</v>
      </c>
      <c r="DT2336" s="77">
        <v>9.5888931316448711E-6</v>
      </c>
      <c r="DU2336" s="77">
        <v>0</v>
      </c>
      <c r="DV2336" s="77">
        <v>9.5888931316448711E-6</v>
      </c>
      <c r="DW2336" s="77">
        <v>9.5888931316448711E-6</v>
      </c>
      <c r="GE2336" s="77" t="s">
        <v>422</v>
      </c>
      <c r="GF2336" s="77" t="s">
        <v>155</v>
      </c>
      <c r="GG2336" s="77" t="s">
        <v>443</v>
      </c>
      <c r="GH2336" s="77" t="s">
        <v>467</v>
      </c>
      <c r="GI2336" s="77">
        <v>2021</v>
      </c>
      <c r="GJ2336" s="77" t="s">
        <v>305</v>
      </c>
      <c r="GK2336" s="77">
        <v>0.69641821681222671</v>
      </c>
      <c r="GL2336" s="77">
        <v>574.64243099999999</v>
      </c>
      <c r="GM2336" s="77">
        <v>2021</v>
      </c>
      <c r="GN2336" s="77" t="s">
        <v>175</v>
      </c>
      <c r="GO2336" s="77">
        <v>0.13250000000000001</v>
      </c>
      <c r="GP2336" s="77">
        <v>3</v>
      </c>
      <c r="GQ2336" s="77">
        <v>0</v>
      </c>
      <c r="GR2336" s="77" t="s">
        <v>423</v>
      </c>
      <c r="GS2336" s="77">
        <v>0.1527377521613833</v>
      </c>
      <c r="GT2336" s="77">
        <v>0.10636935300013839</v>
      </c>
      <c r="GU2336" s="77">
        <v>0.1527377521613833</v>
      </c>
      <c r="GV2336" s="77">
        <v>0.10636935300013839</v>
      </c>
      <c r="GW2336" s="77">
        <v>0</v>
      </c>
      <c r="GX2336" s="77">
        <v>0</v>
      </c>
      <c r="GY2336" s="77">
        <v>0</v>
      </c>
      <c r="GZ2336" s="77">
        <v>0</v>
      </c>
    </row>
    <row r="2337" spans="98:208" x14ac:dyDescent="0.25">
      <c r="CT2337" s="77" t="s">
        <v>155</v>
      </c>
      <c r="CU2337" s="77" t="s">
        <v>469</v>
      </c>
      <c r="CV2337" s="77" t="s">
        <v>467</v>
      </c>
      <c r="CW2337" s="77">
        <v>2025</v>
      </c>
      <c r="CX2337" s="77">
        <v>0</v>
      </c>
      <c r="CY2337" s="77">
        <v>0</v>
      </c>
      <c r="CZ2337" s="77">
        <v>0</v>
      </c>
      <c r="DA2337" s="77">
        <v>0</v>
      </c>
      <c r="DB2337" s="77">
        <v>5.4750346070078466</v>
      </c>
      <c r="DC2337" s="77">
        <v>0.71896016785821593</v>
      </c>
      <c r="DD2337" s="77">
        <v>3.0714971986151549</v>
      </c>
      <c r="DE2337" s="77">
        <v>1.6845772405344761</v>
      </c>
      <c r="DF2337" s="77">
        <v>0</v>
      </c>
      <c r="DG2337" s="77">
        <v>0</v>
      </c>
      <c r="DH2337" s="77">
        <v>0</v>
      </c>
      <c r="DI2337" s="77">
        <v>0.37599181639995438</v>
      </c>
      <c r="DJ2337" s="77">
        <v>2.5502930418689919E-5</v>
      </c>
      <c r="DL2337" s="77">
        <v>0</v>
      </c>
      <c r="DM2337" s="77">
        <v>0</v>
      </c>
      <c r="DN2337" s="77">
        <v>0</v>
      </c>
      <c r="DO2337" s="77">
        <v>0</v>
      </c>
      <c r="DP2337" s="77">
        <v>0</v>
      </c>
      <c r="DQ2337" s="77">
        <v>0</v>
      </c>
      <c r="DR2337" s="77">
        <v>0</v>
      </c>
      <c r="DS2337" s="77">
        <v>0</v>
      </c>
      <c r="DT2337" s="77">
        <v>0</v>
      </c>
      <c r="DU2337" s="77">
        <v>0</v>
      </c>
      <c r="DV2337" s="77">
        <v>9.5888931316448711E-6</v>
      </c>
      <c r="DW2337" s="77">
        <v>9.5888931316448711E-6</v>
      </c>
      <c r="GE2337" s="77" t="s">
        <v>425</v>
      </c>
      <c r="GF2337" s="77" t="s">
        <v>155</v>
      </c>
      <c r="GG2337" s="77" t="s">
        <v>443</v>
      </c>
      <c r="GH2337" s="77" t="s">
        <v>467</v>
      </c>
      <c r="GI2337" s="77">
        <v>2021</v>
      </c>
      <c r="GJ2337" s="77" t="s">
        <v>301</v>
      </c>
      <c r="GK2337" s="77">
        <v>2.941964152281014</v>
      </c>
      <c r="GL2337" s="77">
        <v>574.64243099999999</v>
      </c>
      <c r="GM2337" s="77">
        <v>2021</v>
      </c>
      <c r="GN2337" s="77" t="s">
        <v>175</v>
      </c>
      <c r="GO2337" s="77">
        <v>5.3000000000000005E-2</v>
      </c>
      <c r="GP2337" s="77">
        <v>3</v>
      </c>
      <c r="GQ2337" s="77">
        <v>0</v>
      </c>
      <c r="GR2337" s="77" t="s">
        <v>423</v>
      </c>
      <c r="GS2337" s="77">
        <v>5.5966209081309407E-2</v>
      </c>
      <c r="GT2337" s="77">
        <v>0.16465058085627643</v>
      </c>
      <c r="GU2337" s="77">
        <v>5.5966209081309407E-2</v>
      </c>
      <c r="GV2337" s="77">
        <v>0.16465058085627643</v>
      </c>
      <c r="GW2337" s="77">
        <v>0</v>
      </c>
      <c r="GX2337" s="77">
        <v>0</v>
      </c>
      <c r="GY2337" s="77">
        <v>0</v>
      </c>
      <c r="GZ2337" s="77">
        <v>0</v>
      </c>
    </row>
    <row r="2338" spans="98:208" x14ac:dyDescent="0.25">
      <c r="CT2338" s="77" t="s">
        <v>155</v>
      </c>
      <c r="CU2338" s="77" t="s">
        <v>469</v>
      </c>
      <c r="CV2338" s="77" t="s">
        <v>474</v>
      </c>
      <c r="CW2338" s="77">
        <v>2020</v>
      </c>
      <c r="CX2338" s="77">
        <v>0</v>
      </c>
      <c r="CY2338" s="77">
        <v>0</v>
      </c>
      <c r="CZ2338" s="77">
        <v>0</v>
      </c>
      <c r="DA2338" s="77">
        <v>0</v>
      </c>
      <c r="DB2338" s="77">
        <v>7.7900575334947916E-2</v>
      </c>
      <c r="DC2338" s="77">
        <v>3.6425060683953903E-2</v>
      </c>
      <c r="DD2338" s="77">
        <v>1.5808724525430799E-3</v>
      </c>
      <c r="DE2338" s="77">
        <v>3.989464219845E-2</v>
      </c>
      <c r="DF2338" s="77">
        <v>7.8847092159214892E-3</v>
      </c>
      <c r="DG2338" s="77">
        <v>0</v>
      </c>
      <c r="DH2338" s="77">
        <v>0</v>
      </c>
      <c r="DI2338" s="77">
        <v>0</v>
      </c>
      <c r="DJ2338" s="77">
        <v>5.1580524476608591E-4</v>
      </c>
      <c r="DL2338" s="77">
        <v>0</v>
      </c>
      <c r="DM2338" s="77">
        <v>4.0669743670277971E-6</v>
      </c>
      <c r="DN2338" s="77">
        <v>4.0669743670277971E-6</v>
      </c>
      <c r="DO2338" s="77">
        <v>0</v>
      </c>
      <c r="DP2338" s="77">
        <v>0</v>
      </c>
      <c r="DQ2338" s="77">
        <v>0</v>
      </c>
      <c r="DR2338" s="77">
        <v>0</v>
      </c>
      <c r="DS2338" s="77">
        <v>0</v>
      </c>
      <c r="DT2338" s="77">
        <v>0</v>
      </c>
      <c r="DU2338" s="77">
        <v>0</v>
      </c>
      <c r="DV2338" s="77">
        <v>0</v>
      </c>
      <c r="DW2338" s="77">
        <v>0</v>
      </c>
      <c r="GE2338" s="77" t="s">
        <v>427</v>
      </c>
      <c r="GF2338" s="77" t="s">
        <v>155</v>
      </c>
      <c r="GG2338" s="77" t="s">
        <v>443</v>
      </c>
      <c r="GH2338" s="77" t="s">
        <v>467</v>
      </c>
      <c r="GI2338" s="77">
        <v>2021</v>
      </c>
      <c r="GJ2338" s="77" t="s">
        <v>303</v>
      </c>
      <c r="GK2338" s="77">
        <v>1.6021759622082881</v>
      </c>
      <c r="GL2338" s="77">
        <v>574.64243099999999</v>
      </c>
      <c r="GM2338" s="77">
        <v>2021</v>
      </c>
      <c r="GN2338" s="77" t="s">
        <v>175</v>
      </c>
      <c r="GO2338" s="77">
        <v>5.3000000000000005E-2</v>
      </c>
      <c r="GP2338" s="77">
        <v>3</v>
      </c>
      <c r="GQ2338" s="77">
        <v>0</v>
      </c>
      <c r="GR2338" s="77" t="s">
        <v>423</v>
      </c>
      <c r="GS2338" s="77">
        <v>5.5966209081309407E-2</v>
      </c>
      <c r="GT2338" s="77">
        <v>8.9667714885997132E-2</v>
      </c>
      <c r="GU2338" s="77">
        <v>5.5966209081309407E-2</v>
      </c>
      <c r="GV2338" s="77">
        <v>8.9667714885997132E-2</v>
      </c>
      <c r="GW2338" s="77">
        <v>0</v>
      </c>
      <c r="GX2338" s="77">
        <v>0</v>
      </c>
      <c r="GY2338" s="77">
        <v>0</v>
      </c>
      <c r="GZ2338" s="77">
        <v>0</v>
      </c>
    </row>
    <row r="2339" spans="98:208" x14ac:dyDescent="0.25">
      <c r="CT2339" s="77" t="s">
        <v>155</v>
      </c>
      <c r="CU2339" s="77" t="s">
        <v>469</v>
      </c>
      <c r="CV2339" s="77" t="s">
        <v>474</v>
      </c>
      <c r="CW2339" s="77">
        <v>2021</v>
      </c>
      <c r="CX2339" s="77">
        <v>0</v>
      </c>
      <c r="CY2339" s="77">
        <v>0</v>
      </c>
      <c r="CZ2339" s="77">
        <v>0</v>
      </c>
      <c r="DA2339" s="77">
        <v>0</v>
      </c>
      <c r="DB2339" s="77">
        <v>7.7900575334947916E-2</v>
      </c>
      <c r="DC2339" s="77">
        <v>3.6425060683953903E-2</v>
      </c>
      <c r="DD2339" s="77">
        <v>1.5808724525430799E-3</v>
      </c>
      <c r="DE2339" s="77">
        <v>3.989464219845E-2</v>
      </c>
      <c r="DF2339" s="77">
        <v>7.8847092159214892E-3</v>
      </c>
      <c r="DG2339" s="77">
        <v>7.8847092159214892E-3</v>
      </c>
      <c r="DH2339" s="77">
        <v>0</v>
      </c>
      <c r="DI2339" s="77">
        <v>0</v>
      </c>
      <c r="DJ2339" s="77">
        <v>5.1580524476608591E-4</v>
      </c>
      <c r="DL2339" s="77">
        <v>0</v>
      </c>
      <c r="DM2339" s="77">
        <v>4.0669743670277971E-6</v>
      </c>
      <c r="DN2339" s="77">
        <v>4.0669743670277971E-6</v>
      </c>
      <c r="DO2339" s="77">
        <v>0</v>
      </c>
      <c r="DP2339" s="77">
        <v>4.0669743670277971E-6</v>
      </c>
      <c r="DQ2339" s="77">
        <v>4.0669743670277971E-6</v>
      </c>
      <c r="DR2339" s="77">
        <v>0</v>
      </c>
      <c r="DS2339" s="77">
        <v>0</v>
      </c>
      <c r="DT2339" s="77">
        <v>0</v>
      </c>
      <c r="DU2339" s="77">
        <v>0</v>
      </c>
      <c r="DV2339" s="77">
        <v>0</v>
      </c>
      <c r="DW2339" s="77">
        <v>0</v>
      </c>
      <c r="GE2339" s="77" t="s">
        <v>422</v>
      </c>
      <c r="GF2339" s="77" t="s">
        <v>155</v>
      </c>
      <c r="GG2339" s="77" t="s">
        <v>443</v>
      </c>
      <c r="GH2339" s="77" t="s">
        <v>467</v>
      </c>
      <c r="GI2339" s="77">
        <v>2022</v>
      </c>
      <c r="GJ2339" s="77" t="s">
        <v>305</v>
      </c>
      <c r="GK2339" s="77">
        <v>0.69641821681222671</v>
      </c>
      <c r="GL2339" s="77">
        <v>574.64243099999999</v>
      </c>
      <c r="GM2339" s="77">
        <v>2022</v>
      </c>
      <c r="GN2339" s="77" t="s">
        <v>175</v>
      </c>
      <c r="GO2339" s="77">
        <v>0.13250000000000001</v>
      </c>
      <c r="GP2339" s="77">
        <v>3</v>
      </c>
      <c r="GQ2339" s="77">
        <v>0</v>
      </c>
      <c r="GR2339" s="77" t="s">
        <v>423</v>
      </c>
      <c r="GS2339" s="77">
        <v>0.1527377521613833</v>
      </c>
      <c r="GT2339" s="77">
        <v>0.10636935300013839</v>
      </c>
      <c r="GU2339" s="77">
        <v>0.1527377521613833</v>
      </c>
      <c r="GV2339" s="77">
        <v>0.10636935300013839</v>
      </c>
      <c r="GW2339" s="77">
        <v>0.1527377521613833</v>
      </c>
      <c r="GX2339" s="77">
        <v>0.10636935300013839</v>
      </c>
      <c r="GY2339" s="77">
        <v>0</v>
      </c>
      <c r="GZ2339" s="77">
        <v>0</v>
      </c>
    </row>
    <row r="2340" spans="98:208" x14ac:dyDescent="0.25">
      <c r="CT2340" s="77" t="s">
        <v>155</v>
      </c>
      <c r="CU2340" s="77" t="s">
        <v>469</v>
      </c>
      <c r="CV2340" s="77" t="s">
        <v>474</v>
      </c>
      <c r="CW2340" s="77">
        <v>2022</v>
      </c>
      <c r="CX2340" s="77">
        <v>0</v>
      </c>
      <c r="CY2340" s="77">
        <v>0</v>
      </c>
      <c r="CZ2340" s="77">
        <v>0</v>
      </c>
      <c r="DA2340" s="77">
        <v>0</v>
      </c>
      <c r="DB2340" s="77">
        <v>7.7900575334947916E-2</v>
      </c>
      <c r="DC2340" s="77">
        <v>3.6425060683953903E-2</v>
      </c>
      <c r="DD2340" s="77">
        <v>1.5808724525430799E-3</v>
      </c>
      <c r="DE2340" s="77">
        <v>3.989464219845E-2</v>
      </c>
      <c r="DF2340" s="77">
        <v>7.8847092159214892E-3</v>
      </c>
      <c r="DG2340" s="77">
        <v>7.8847092159214892E-3</v>
      </c>
      <c r="DH2340" s="77">
        <v>7.8847092159214892E-3</v>
      </c>
      <c r="DI2340" s="77">
        <v>0</v>
      </c>
      <c r="DJ2340" s="77">
        <v>5.1580524476608591E-4</v>
      </c>
      <c r="DL2340" s="77">
        <v>0</v>
      </c>
      <c r="DM2340" s="77">
        <v>4.0669743670277971E-6</v>
      </c>
      <c r="DN2340" s="77">
        <v>4.0669743670277971E-6</v>
      </c>
      <c r="DO2340" s="77">
        <v>0</v>
      </c>
      <c r="DP2340" s="77">
        <v>4.0669743670277971E-6</v>
      </c>
      <c r="DQ2340" s="77">
        <v>4.0669743670277971E-6</v>
      </c>
      <c r="DR2340" s="77">
        <v>0</v>
      </c>
      <c r="DS2340" s="77">
        <v>4.0669743670277971E-6</v>
      </c>
      <c r="DT2340" s="77">
        <v>4.0669743670277971E-6</v>
      </c>
      <c r="DU2340" s="77">
        <v>0</v>
      </c>
      <c r="DV2340" s="77">
        <v>0</v>
      </c>
      <c r="DW2340" s="77">
        <v>0</v>
      </c>
      <c r="GE2340" s="77" t="s">
        <v>425</v>
      </c>
      <c r="GF2340" s="77" t="s">
        <v>155</v>
      </c>
      <c r="GG2340" s="77" t="s">
        <v>443</v>
      </c>
      <c r="GH2340" s="77" t="s">
        <v>467</v>
      </c>
      <c r="GI2340" s="77">
        <v>2022</v>
      </c>
      <c r="GJ2340" s="77" t="s">
        <v>301</v>
      </c>
      <c r="GK2340" s="77">
        <v>2.941964152281014</v>
      </c>
      <c r="GL2340" s="77">
        <v>574.64243099999999</v>
      </c>
      <c r="GM2340" s="77">
        <v>2022</v>
      </c>
      <c r="GN2340" s="77" t="s">
        <v>175</v>
      </c>
      <c r="GO2340" s="77">
        <v>5.3000000000000005E-2</v>
      </c>
      <c r="GP2340" s="77">
        <v>3</v>
      </c>
      <c r="GQ2340" s="77">
        <v>0</v>
      </c>
      <c r="GR2340" s="77" t="s">
        <v>423</v>
      </c>
      <c r="GS2340" s="77">
        <v>5.5966209081309407E-2</v>
      </c>
      <c r="GT2340" s="77">
        <v>0.16465058085627643</v>
      </c>
      <c r="GU2340" s="77">
        <v>5.5966209081309407E-2</v>
      </c>
      <c r="GV2340" s="77">
        <v>0.16465058085627643</v>
      </c>
      <c r="GW2340" s="77">
        <v>5.5966209081309407E-2</v>
      </c>
      <c r="GX2340" s="77">
        <v>0.16465058085627643</v>
      </c>
      <c r="GY2340" s="77">
        <v>0</v>
      </c>
      <c r="GZ2340" s="77">
        <v>0</v>
      </c>
    </row>
    <row r="2341" spans="98:208" x14ac:dyDescent="0.25">
      <c r="CT2341" s="77" t="s">
        <v>155</v>
      </c>
      <c r="CU2341" s="77" t="s">
        <v>469</v>
      </c>
      <c r="CV2341" s="77" t="s">
        <v>474</v>
      </c>
      <c r="CW2341" s="77">
        <v>2023</v>
      </c>
      <c r="CX2341" s="77">
        <v>0</v>
      </c>
      <c r="CY2341" s="77">
        <v>0</v>
      </c>
      <c r="CZ2341" s="77">
        <v>0</v>
      </c>
      <c r="DA2341" s="77">
        <v>0</v>
      </c>
      <c r="DB2341" s="77">
        <v>8.0408269036977273E-2</v>
      </c>
      <c r="DC2341" s="77">
        <v>3.7590224611389902E-2</v>
      </c>
      <c r="DD2341" s="77">
        <v>1.6314334115681639E-3</v>
      </c>
      <c r="DE2341" s="77">
        <v>4.1186611014017348E-2</v>
      </c>
      <c r="DF2341" s="77">
        <v>0</v>
      </c>
      <c r="DG2341" s="77">
        <v>8.1378100371603153E-3</v>
      </c>
      <c r="DH2341" s="77">
        <v>8.1378100371603153E-3</v>
      </c>
      <c r="DI2341" s="77">
        <v>8.1378100371603153E-3</v>
      </c>
      <c r="DJ2341" s="77">
        <v>5.1580524476608591E-4</v>
      </c>
      <c r="DL2341" s="77">
        <v>0</v>
      </c>
      <c r="DM2341" s="77">
        <v>0</v>
      </c>
      <c r="DN2341" s="77">
        <v>0</v>
      </c>
      <c r="DO2341" s="77">
        <v>0</v>
      </c>
      <c r="DP2341" s="77">
        <v>4.1975250980773869E-6</v>
      </c>
      <c r="DQ2341" s="77">
        <v>4.1975250980773869E-6</v>
      </c>
      <c r="DR2341" s="77">
        <v>0</v>
      </c>
      <c r="DS2341" s="77">
        <v>4.1975250980773869E-6</v>
      </c>
      <c r="DT2341" s="77">
        <v>4.1975250980773869E-6</v>
      </c>
      <c r="DU2341" s="77">
        <v>0</v>
      </c>
      <c r="DV2341" s="77">
        <v>4.1975250980773869E-6</v>
      </c>
      <c r="DW2341" s="77">
        <v>4.1975250980773869E-6</v>
      </c>
      <c r="GE2341" s="77" t="s">
        <v>427</v>
      </c>
      <c r="GF2341" s="77" t="s">
        <v>155</v>
      </c>
      <c r="GG2341" s="77" t="s">
        <v>443</v>
      </c>
      <c r="GH2341" s="77" t="s">
        <v>467</v>
      </c>
      <c r="GI2341" s="77">
        <v>2022</v>
      </c>
      <c r="GJ2341" s="77" t="s">
        <v>303</v>
      </c>
      <c r="GK2341" s="77">
        <v>1.6021759622082881</v>
      </c>
      <c r="GL2341" s="77">
        <v>574.64243099999999</v>
      </c>
      <c r="GM2341" s="77">
        <v>2022</v>
      </c>
      <c r="GN2341" s="77" t="s">
        <v>175</v>
      </c>
      <c r="GO2341" s="77">
        <v>5.3000000000000005E-2</v>
      </c>
      <c r="GP2341" s="77">
        <v>3</v>
      </c>
      <c r="GQ2341" s="77">
        <v>0</v>
      </c>
      <c r="GR2341" s="77" t="s">
        <v>423</v>
      </c>
      <c r="GS2341" s="77">
        <v>5.5966209081309407E-2</v>
      </c>
      <c r="GT2341" s="77">
        <v>8.9667714885997132E-2</v>
      </c>
      <c r="GU2341" s="77">
        <v>5.5966209081309407E-2</v>
      </c>
      <c r="GV2341" s="77">
        <v>8.9667714885997132E-2</v>
      </c>
      <c r="GW2341" s="77">
        <v>5.5966209081309407E-2</v>
      </c>
      <c r="GX2341" s="77">
        <v>8.9667714885997132E-2</v>
      </c>
      <c r="GY2341" s="77">
        <v>0</v>
      </c>
      <c r="GZ2341" s="77">
        <v>0</v>
      </c>
    </row>
    <row r="2342" spans="98:208" x14ac:dyDescent="0.25">
      <c r="CT2342" s="77" t="s">
        <v>155</v>
      </c>
      <c r="CU2342" s="77" t="s">
        <v>469</v>
      </c>
      <c r="CV2342" s="77" t="s">
        <v>474</v>
      </c>
      <c r="CW2342" s="77">
        <v>2024</v>
      </c>
      <c r="CX2342" s="77">
        <v>0</v>
      </c>
      <c r="CY2342" s="77">
        <v>0</v>
      </c>
      <c r="CZ2342" s="77">
        <v>0</v>
      </c>
      <c r="DA2342" s="77">
        <v>0</v>
      </c>
      <c r="DB2342" s="77">
        <v>8.0408269036977273E-2</v>
      </c>
      <c r="DC2342" s="77">
        <v>3.7590224611389902E-2</v>
      </c>
      <c r="DD2342" s="77">
        <v>1.6314334115681639E-3</v>
      </c>
      <c r="DE2342" s="77">
        <v>4.1186611014017348E-2</v>
      </c>
      <c r="DF2342" s="77">
        <v>0</v>
      </c>
      <c r="DG2342" s="77">
        <v>0</v>
      </c>
      <c r="DH2342" s="77">
        <v>8.1378100371603153E-3</v>
      </c>
      <c r="DI2342" s="77">
        <v>8.1378100371603153E-3</v>
      </c>
      <c r="DJ2342" s="77">
        <v>5.1580524476608591E-4</v>
      </c>
      <c r="DL2342" s="77">
        <v>0</v>
      </c>
      <c r="DM2342" s="77">
        <v>0</v>
      </c>
      <c r="DN2342" s="77">
        <v>0</v>
      </c>
      <c r="DO2342" s="77">
        <v>0</v>
      </c>
      <c r="DP2342" s="77">
        <v>0</v>
      </c>
      <c r="DQ2342" s="77">
        <v>0</v>
      </c>
      <c r="DR2342" s="77">
        <v>0</v>
      </c>
      <c r="DS2342" s="77">
        <v>4.1975250980773869E-6</v>
      </c>
      <c r="DT2342" s="77">
        <v>4.1975250980773869E-6</v>
      </c>
      <c r="DU2342" s="77">
        <v>0</v>
      </c>
      <c r="DV2342" s="77">
        <v>4.1975250980773869E-6</v>
      </c>
      <c r="DW2342" s="77">
        <v>4.1975250980773869E-6</v>
      </c>
      <c r="GE2342" s="77" t="s">
        <v>422</v>
      </c>
      <c r="GF2342" s="77" t="s">
        <v>155</v>
      </c>
      <c r="GG2342" s="77" t="s">
        <v>443</v>
      </c>
      <c r="GH2342" s="77" t="s">
        <v>467</v>
      </c>
      <c r="GI2342" s="77">
        <v>2023</v>
      </c>
      <c r="GJ2342" s="77" t="s">
        <v>305</v>
      </c>
      <c r="GK2342" s="77">
        <v>0.71896016785821126</v>
      </c>
      <c r="GL2342" s="77">
        <v>574.64243099999999</v>
      </c>
      <c r="GM2342" s="77">
        <v>2023</v>
      </c>
      <c r="GN2342" s="77" t="s">
        <v>175</v>
      </c>
      <c r="GO2342" s="77">
        <v>0.13250000000000001</v>
      </c>
      <c r="GP2342" s="77">
        <v>3</v>
      </c>
      <c r="GQ2342" s="77">
        <v>0</v>
      </c>
      <c r="GR2342" s="77" t="s">
        <v>423</v>
      </c>
      <c r="GS2342" s="77">
        <v>0</v>
      </c>
      <c r="GT2342" s="77">
        <v>0</v>
      </c>
      <c r="GU2342" s="77">
        <v>0.1527377521613833</v>
      </c>
      <c r="GV2342" s="77">
        <v>0.10981235993223401</v>
      </c>
      <c r="GW2342" s="77">
        <v>0.1527377521613833</v>
      </c>
      <c r="GX2342" s="77">
        <v>0.10981235993223401</v>
      </c>
      <c r="GY2342" s="77">
        <v>0.1527377521613833</v>
      </c>
      <c r="GZ2342" s="77">
        <v>0.10981235993223401</v>
      </c>
    </row>
    <row r="2343" spans="98:208" x14ac:dyDescent="0.25">
      <c r="CT2343" s="77" t="s">
        <v>155</v>
      </c>
      <c r="CU2343" s="77" t="s">
        <v>469</v>
      </c>
      <c r="CV2343" s="77" t="s">
        <v>474</v>
      </c>
      <c r="CW2343" s="77">
        <v>2025</v>
      </c>
      <c r="CX2343" s="77">
        <v>0</v>
      </c>
      <c r="CY2343" s="77">
        <v>0</v>
      </c>
      <c r="CZ2343" s="77">
        <v>0</v>
      </c>
      <c r="DA2343" s="77">
        <v>0</v>
      </c>
      <c r="DB2343" s="77">
        <v>8.0408269036977273E-2</v>
      </c>
      <c r="DC2343" s="77">
        <v>3.7590224611389902E-2</v>
      </c>
      <c r="DD2343" s="77">
        <v>1.6314334115681639E-3</v>
      </c>
      <c r="DE2343" s="77">
        <v>4.1186611014017348E-2</v>
      </c>
      <c r="DF2343" s="77">
        <v>0</v>
      </c>
      <c r="DG2343" s="77">
        <v>0</v>
      </c>
      <c r="DH2343" s="77">
        <v>0</v>
      </c>
      <c r="DI2343" s="77">
        <v>8.1378100371603153E-3</v>
      </c>
      <c r="DJ2343" s="77">
        <v>5.1580524476608591E-4</v>
      </c>
      <c r="DL2343" s="77">
        <v>0</v>
      </c>
      <c r="DM2343" s="77">
        <v>0</v>
      </c>
      <c r="DN2343" s="77">
        <v>0</v>
      </c>
      <c r="DO2343" s="77">
        <v>0</v>
      </c>
      <c r="DP2343" s="77">
        <v>0</v>
      </c>
      <c r="DQ2343" s="77">
        <v>0</v>
      </c>
      <c r="DR2343" s="77">
        <v>0</v>
      </c>
      <c r="DS2343" s="77">
        <v>0</v>
      </c>
      <c r="DT2343" s="77">
        <v>0</v>
      </c>
      <c r="DU2343" s="77">
        <v>0</v>
      </c>
      <c r="DV2343" s="77">
        <v>4.1975250980773869E-6</v>
      </c>
      <c r="DW2343" s="77">
        <v>4.1975250980773869E-6</v>
      </c>
      <c r="GE2343" s="77" t="s">
        <v>425</v>
      </c>
      <c r="GF2343" s="77" t="s">
        <v>155</v>
      </c>
      <c r="GG2343" s="77" t="s">
        <v>443</v>
      </c>
      <c r="GH2343" s="77" t="s">
        <v>467</v>
      </c>
      <c r="GI2343" s="77">
        <v>2023</v>
      </c>
      <c r="GJ2343" s="77" t="s">
        <v>301</v>
      </c>
      <c r="GK2343" s="77">
        <v>3.0714971986150998</v>
      </c>
      <c r="GL2343" s="77">
        <v>574.64243099999999</v>
      </c>
      <c r="GM2343" s="77">
        <v>2023</v>
      </c>
      <c r="GN2343" s="77" t="s">
        <v>175</v>
      </c>
      <c r="GO2343" s="77">
        <v>5.3000000000000005E-2</v>
      </c>
      <c r="GP2343" s="77">
        <v>3</v>
      </c>
      <c r="GQ2343" s="77">
        <v>0</v>
      </c>
      <c r="GR2343" s="77" t="s">
        <v>423</v>
      </c>
      <c r="GS2343" s="77">
        <v>0</v>
      </c>
      <c r="GT2343" s="77">
        <v>0</v>
      </c>
      <c r="GU2343" s="77">
        <v>5.5966209081309407E-2</v>
      </c>
      <c r="GV2343" s="77">
        <v>0.17190005441034881</v>
      </c>
      <c r="GW2343" s="77">
        <v>5.5966209081309407E-2</v>
      </c>
      <c r="GX2343" s="77">
        <v>0.17190005441034881</v>
      </c>
      <c r="GY2343" s="77">
        <v>5.5966209081309407E-2</v>
      </c>
      <c r="GZ2343" s="77">
        <v>0.17190005441034881</v>
      </c>
    </row>
    <row r="2344" spans="98:208" x14ac:dyDescent="0.25">
      <c r="CT2344" s="77" t="s">
        <v>155</v>
      </c>
      <c r="CU2344" s="77" t="s">
        <v>469</v>
      </c>
      <c r="CV2344" s="77" t="s">
        <v>481</v>
      </c>
      <c r="CW2344" s="77">
        <v>2020</v>
      </c>
      <c r="CX2344" s="77">
        <v>0</v>
      </c>
      <c r="CY2344" s="77">
        <v>0</v>
      </c>
      <c r="CZ2344" s="77">
        <v>0</v>
      </c>
      <c r="DA2344" s="77">
        <v>0</v>
      </c>
      <c r="DB2344" s="77">
        <v>21083.84282422363</v>
      </c>
      <c r="DC2344" s="77">
        <v>409.22373582044048</v>
      </c>
      <c r="DD2344" s="77">
        <v>13469.08781237768</v>
      </c>
      <c r="DE2344" s="77">
        <v>7205.5312760234356</v>
      </c>
      <c r="DF2344" s="77">
        <v>1219.5839681181853</v>
      </c>
      <c r="DG2344" s="77">
        <v>0</v>
      </c>
      <c r="DH2344" s="77">
        <v>0</v>
      </c>
      <c r="DI2344" s="77">
        <v>0</v>
      </c>
      <c r="DJ2344" s="77">
        <v>1.9897705893496741E-10</v>
      </c>
      <c r="DL2344" s="77">
        <v>0</v>
      </c>
      <c r="DM2344" s="77">
        <v>2.4266923110039358E-7</v>
      </c>
      <c r="DN2344" s="77">
        <v>2.4266923110039358E-7</v>
      </c>
      <c r="DO2344" s="77">
        <v>0</v>
      </c>
      <c r="DP2344" s="77">
        <v>0</v>
      </c>
      <c r="DQ2344" s="77">
        <v>0</v>
      </c>
      <c r="DR2344" s="77">
        <v>0</v>
      </c>
      <c r="DS2344" s="77">
        <v>0</v>
      </c>
      <c r="DT2344" s="77">
        <v>0</v>
      </c>
      <c r="DU2344" s="77">
        <v>0</v>
      </c>
      <c r="DV2344" s="77">
        <v>0</v>
      </c>
      <c r="DW2344" s="77">
        <v>0</v>
      </c>
      <c r="GE2344" s="77" t="s">
        <v>427</v>
      </c>
      <c r="GF2344" s="77" t="s">
        <v>155</v>
      </c>
      <c r="GG2344" s="77" t="s">
        <v>443</v>
      </c>
      <c r="GH2344" s="77" t="s">
        <v>467</v>
      </c>
      <c r="GI2344" s="77">
        <v>2023</v>
      </c>
      <c r="GJ2344" s="77" t="s">
        <v>303</v>
      </c>
      <c r="GK2344" s="77">
        <v>1.684577240534447</v>
      </c>
      <c r="GL2344" s="77">
        <v>574.64243099999999</v>
      </c>
      <c r="GM2344" s="77">
        <v>2023</v>
      </c>
      <c r="GN2344" s="77" t="s">
        <v>175</v>
      </c>
      <c r="GO2344" s="77">
        <v>5.3000000000000005E-2</v>
      </c>
      <c r="GP2344" s="77">
        <v>3</v>
      </c>
      <c r="GQ2344" s="77">
        <v>0</v>
      </c>
      <c r="GR2344" s="77" t="s">
        <v>423</v>
      </c>
      <c r="GS2344" s="77">
        <v>0</v>
      </c>
      <c r="GT2344" s="77">
        <v>0</v>
      </c>
      <c r="GU2344" s="77">
        <v>5.5966209081309407E-2</v>
      </c>
      <c r="GV2344" s="77">
        <v>9.427940205736611E-2</v>
      </c>
      <c r="GW2344" s="77">
        <v>5.5966209081309407E-2</v>
      </c>
      <c r="GX2344" s="77">
        <v>9.427940205736611E-2</v>
      </c>
      <c r="GY2344" s="77">
        <v>5.5966209081309407E-2</v>
      </c>
      <c r="GZ2344" s="77">
        <v>9.427940205736611E-2</v>
      </c>
    </row>
    <row r="2345" spans="98:208" x14ac:dyDescent="0.25">
      <c r="CT2345" s="77" t="s">
        <v>155</v>
      </c>
      <c r="CU2345" s="77" t="s">
        <v>469</v>
      </c>
      <c r="CV2345" s="77" t="s">
        <v>481</v>
      </c>
      <c r="CW2345" s="77">
        <v>2021</v>
      </c>
      <c r="CX2345" s="77">
        <v>0</v>
      </c>
      <c r="CY2345" s="77">
        <v>0</v>
      </c>
      <c r="CZ2345" s="77">
        <v>0</v>
      </c>
      <c r="DA2345" s="77">
        <v>0</v>
      </c>
      <c r="DB2345" s="77">
        <v>21083.84282422363</v>
      </c>
      <c r="DC2345" s="77">
        <v>409.22373582044048</v>
      </c>
      <c r="DD2345" s="77">
        <v>13469.08781237768</v>
      </c>
      <c r="DE2345" s="77">
        <v>7205.5312760234356</v>
      </c>
      <c r="DF2345" s="77">
        <v>1219.5839681181853</v>
      </c>
      <c r="DG2345" s="77">
        <v>1219.5839681181853</v>
      </c>
      <c r="DH2345" s="77">
        <v>0</v>
      </c>
      <c r="DI2345" s="77">
        <v>0</v>
      </c>
      <c r="DJ2345" s="77">
        <v>1.9897705893496741E-10</v>
      </c>
      <c r="DL2345" s="77">
        <v>0</v>
      </c>
      <c r="DM2345" s="77">
        <v>2.4266923110039358E-7</v>
      </c>
      <c r="DN2345" s="77">
        <v>2.4266923110039358E-7</v>
      </c>
      <c r="DO2345" s="77">
        <v>0</v>
      </c>
      <c r="DP2345" s="77">
        <v>2.4266923110039358E-7</v>
      </c>
      <c r="DQ2345" s="77">
        <v>2.4266923110039358E-7</v>
      </c>
      <c r="DR2345" s="77">
        <v>0</v>
      </c>
      <c r="DS2345" s="77">
        <v>0</v>
      </c>
      <c r="DT2345" s="77">
        <v>0</v>
      </c>
      <c r="DU2345" s="77">
        <v>0</v>
      </c>
      <c r="DV2345" s="77">
        <v>0</v>
      </c>
      <c r="DW2345" s="77">
        <v>0</v>
      </c>
      <c r="GE2345" s="77" t="s">
        <v>422</v>
      </c>
      <c r="GF2345" s="77" t="s">
        <v>155</v>
      </c>
      <c r="GG2345" s="77" t="s">
        <v>443</v>
      </c>
      <c r="GH2345" s="77" t="s">
        <v>467</v>
      </c>
      <c r="GI2345" s="77">
        <v>2024</v>
      </c>
      <c r="GJ2345" s="77" t="s">
        <v>305</v>
      </c>
      <c r="GK2345" s="77">
        <v>0.71896016785821126</v>
      </c>
      <c r="GL2345" s="77">
        <v>574.64243099999999</v>
      </c>
      <c r="GM2345" s="77">
        <v>2024</v>
      </c>
      <c r="GN2345" s="77" t="s">
        <v>175</v>
      </c>
      <c r="GO2345" s="77">
        <v>0.13250000000000001</v>
      </c>
      <c r="GP2345" s="77">
        <v>3</v>
      </c>
      <c r="GQ2345" s="77">
        <v>0</v>
      </c>
      <c r="GR2345" s="77" t="s">
        <v>423</v>
      </c>
      <c r="GS2345" s="77">
        <v>0</v>
      </c>
      <c r="GT2345" s="77">
        <v>0</v>
      </c>
      <c r="GU2345" s="77">
        <v>0</v>
      </c>
      <c r="GV2345" s="77">
        <v>0</v>
      </c>
      <c r="GW2345" s="77">
        <v>0.1527377521613833</v>
      </c>
      <c r="GX2345" s="77">
        <v>0.10981235993223401</v>
      </c>
      <c r="GY2345" s="77">
        <v>0.1527377521613833</v>
      </c>
      <c r="GZ2345" s="77">
        <v>0.10981235993223401</v>
      </c>
    </row>
    <row r="2346" spans="98:208" x14ac:dyDescent="0.25">
      <c r="CT2346" s="77" t="s">
        <v>155</v>
      </c>
      <c r="CU2346" s="77" t="s">
        <v>469</v>
      </c>
      <c r="CV2346" s="77" t="s">
        <v>481</v>
      </c>
      <c r="CW2346" s="77">
        <v>2022</v>
      </c>
      <c r="CX2346" s="77">
        <v>0</v>
      </c>
      <c r="CY2346" s="77">
        <v>0</v>
      </c>
      <c r="CZ2346" s="77">
        <v>0</v>
      </c>
      <c r="DA2346" s="77">
        <v>0</v>
      </c>
      <c r="DB2346" s="77">
        <v>21083.84282422363</v>
      </c>
      <c r="DC2346" s="77">
        <v>409.22373582044048</v>
      </c>
      <c r="DD2346" s="77">
        <v>13469.08781237768</v>
      </c>
      <c r="DE2346" s="77">
        <v>7205.5312760234356</v>
      </c>
      <c r="DF2346" s="77">
        <v>1219.5839681181853</v>
      </c>
      <c r="DG2346" s="77">
        <v>1219.5839681181853</v>
      </c>
      <c r="DH2346" s="77">
        <v>1219.5839681181853</v>
      </c>
      <c r="DI2346" s="77">
        <v>0</v>
      </c>
      <c r="DJ2346" s="77">
        <v>1.9897705893496741E-10</v>
      </c>
      <c r="DL2346" s="77">
        <v>0</v>
      </c>
      <c r="DM2346" s="77">
        <v>2.4266923110039358E-7</v>
      </c>
      <c r="DN2346" s="77">
        <v>2.4266923110039358E-7</v>
      </c>
      <c r="DO2346" s="77">
        <v>0</v>
      </c>
      <c r="DP2346" s="77">
        <v>2.4266923110039358E-7</v>
      </c>
      <c r="DQ2346" s="77">
        <v>2.4266923110039358E-7</v>
      </c>
      <c r="DR2346" s="77">
        <v>0</v>
      </c>
      <c r="DS2346" s="77">
        <v>2.4266923110039358E-7</v>
      </c>
      <c r="DT2346" s="77">
        <v>2.4266923110039358E-7</v>
      </c>
      <c r="DU2346" s="77">
        <v>0</v>
      </c>
      <c r="DV2346" s="77">
        <v>0</v>
      </c>
      <c r="DW2346" s="77">
        <v>0</v>
      </c>
      <c r="GE2346" s="77" t="s">
        <v>425</v>
      </c>
      <c r="GF2346" s="77" t="s">
        <v>155</v>
      </c>
      <c r="GG2346" s="77" t="s">
        <v>443</v>
      </c>
      <c r="GH2346" s="77" t="s">
        <v>467</v>
      </c>
      <c r="GI2346" s="77">
        <v>2024</v>
      </c>
      <c r="GJ2346" s="77" t="s">
        <v>301</v>
      </c>
      <c r="GK2346" s="77">
        <v>3.0714971986150998</v>
      </c>
      <c r="GL2346" s="77">
        <v>574.64243099999999</v>
      </c>
      <c r="GM2346" s="77">
        <v>2024</v>
      </c>
      <c r="GN2346" s="77" t="s">
        <v>175</v>
      </c>
      <c r="GO2346" s="77">
        <v>5.3000000000000005E-2</v>
      </c>
      <c r="GP2346" s="77">
        <v>3</v>
      </c>
      <c r="GQ2346" s="77">
        <v>0</v>
      </c>
      <c r="GR2346" s="77" t="s">
        <v>423</v>
      </c>
      <c r="GS2346" s="77">
        <v>0</v>
      </c>
      <c r="GT2346" s="77">
        <v>0</v>
      </c>
      <c r="GU2346" s="77">
        <v>0</v>
      </c>
      <c r="GV2346" s="77">
        <v>0</v>
      </c>
      <c r="GW2346" s="77">
        <v>5.5966209081309407E-2</v>
      </c>
      <c r="GX2346" s="77">
        <v>0.17190005441034881</v>
      </c>
      <c r="GY2346" s="77">
        <v>5.5966209081309407E-2</v>
      </c>
      <c r="GZ2346" s="77">
        <v>0.17190005441034881</v>
      </c>
    </row>
    <row r="2347" spans="98:208" x14ac:dyDescent="0.25">
      <c r="CT2347" s="77" t="s">
        <v>155</v>
      </c>
      <c r="CU2347" s="77" t="s">
        <v>469</v>
      </c>
      <c r="CV2347" s="77" t="s">
        <v>481</v>
      </c>
      <c r="CW2347" s="77">
        <v>2023</v>
      </c>
      <c r="CX2347" s="77">
        <v>0</v>
      </c>
      <c r="CY2347" s="77">
        <v>0</v>
      </c>
      <c r="CZ2347" s="77">
        <v>0</v>
      </c>
      <c r="DA2347" s="77">
        <v>0</v>
      </c>
      <c r="DB2347" s="77">
        <v>21835.978114130179</v>
      </c>
      <c r="DC2347" s="77">
        <v>428.60232122030828</v>
      </c>
      <c r="DD2347" s="77">
        <v>13939.56097345524</v>
      </c>
      <c r="DE2347" s="77">
        <v>7467.8148194518353</v>
      </c>
      <c r="DF2347" s="77">
        <v>0</v>
      </c>
      <c r="DG2347" s="77">
        <v>1263.5534246223401</v>
      </c>
      <c r="DH2347" s="77">
        <v>1263.5534246223401</v>
      </c>
      <c r="DI2347" s="77">
        <v>1263.5534246223401</v>
      </c>
      <c r="DJ2347" s="77">
        <v>1.9897705893496741E-10</v>
      </c>
      <c r="DL2347" s="77">
        <v>0</v>
      </c>
      <c r="DM2347" s="77">
        <v>0</v>
      </c>
      <c r="DN2347" s="77">
        <v>0</v>
      </c>
      <c r="DO2347" s="77">
        <v>0</v>
      </c>
      <c r="DP2347" s="77">
        <v>2.5141814423855926E-7</v>
      </c>
      <c r="DQ2347" s="77">
        <v>2.5141814423855926E-7</v>
      </c>
      <c r="DR2347" s="77">
        <v>0</v>
      </c>
      <c r="DS2347" s="77">
        <v>2.5141814423855926E-7</v>
      </c>
      <c r="DT2347" s="77">
        <v>2.5141814423855926E-7</v>
      </c>
      <c r="DU2347" s="77">
        <v>0</v>
      </c>
      <c r="DV2347" s="77">
        <v>2.5141814423855926E-7</v>
      </c>
      <c r="DW2347" s="77">
        <v>2.5141814423855926E-7</v>
      </c>
      <c r="GE2347" s="77" t="s">
        <v>427</v>
      </c>
      <c r="GF2347" s="77" t="s">
        <v>155</v>
      </c>
      <c r="GG2347" s="77" t="s">
        <v>443</v>
      </c>
      <c r="GH2347" s="77" t="s">
        <v>467</v>
      </c>
      <c r="GI2347" s="77">
        <v>2024</v>
      </c>
      <c r="GJ2347" s="77" t="s">
        <v>303</v>
      </c>
      <c r="GK2347" s="77">
        <v>1.684577240534447</v>
      </c>
      <c r="GL2347" s="77">
        <v>574.64243099999999</v>
      </c>
      <c r="GM2347" s="77">
        <v>2024</v>
      </c>
      <c r="GN2347" s="77" t="s">
        <v>175</v>
      </c>
      <c r="GO2347" s="77">
        <v>5.3000000000000005E-2</v>
      </c>
      <c r="GP2347" s="77">
        <v>3</v>
      </c>
      <c r="GQ2347" s="77">
        <v>0</v>
      </c>
      <c r="GR2347" s="77" t="s">
        <v>423</v>
      </c>
      <c r="GS2347" s="77">
        <v>0</v>
      </c>
      <c r="GT2347" s="77">
        <v>0</v>
      </c>
      <c r="GU2347" s="77">
        <v>0</v>
      </c>
      <c r="GV2347" s="77">
        <v>0</v>
      </c>
      <c r="GW2347" s="77">
        <v>5.5966209081309407E-2</v>
      </c>
      <c r="GX2347" s="77">
        <v>9.427940205736611E-2</v>
      </c>
      <c r="GY2347" s="77">
        <v>5.5966209081309407E-2</v>
      </c>
      <c r="GZ2347" s="77">
        <v>9.427940205736611E-2</v>
      </c>
    </row>
    <row r="2348" spans="98:208" x14ac:dyDescent="0.25">
      <c r="CT2348" s="77" t="s">
        <v>155</v>
      </c>
      <c r="CU2348" s="77" t="s">
        <v>469</v>
      </c>
      <c r="CV2348" s="77" t="s">
        <v>481</v>
      </c>
      <c r="CW2348" s="77">
        <v>2024</v>
      </c>
      <c r="CX2348" s="77">
        <v>0</v>
      </c>
      <c r="CY2348" s="77">
        <v>0</v>
      </c>
      <c r="CZ2348" s="77">
        <v>0</v>
      </c>
      <c r="DA2348" s="77">
        <v>0</v>
      </c>
      <c r="DB2348" s="77">
        <v>21835.978114130179</v>
      </c>
      <c r="DC2348" s="77">
        <v>428.60232122030828</v>
      </c>
      <c r="DD2348" s="77">
        <v>13939.56097345524</v>
      </c>
      <c r="DE2348" s="77">
        <v>7467.8148194518353</v>
      </c>
      <c r="DF2348" s="77">
        <v>0</v>
      </c>
      <c r="DG2348" s="77">
        <v>0</v>
      </c>
      <c r="DH2348" s="77">
        <v>1263.5534246223401</v>
      </c>
      <c r="DI2348" s="77">
        <v>1263.5534246223401</v>
      </c>
      <c r="DJ2348" s="77">
        <v>1.9897705893496741E-10</v>
      </c>
      <c r="DL2348" s="77">
        <v>0</v>
      </c>
      <c r="DM2348" s="77">
        <v>0</v>
      </c>
      <c r="DN2348" s="77">
        <v>0</v>
      </c>
      <c r="DO2348" s="77">
        <v>0</v>
      </c>
      <c r="DP2348" s="77">
        <v>0</v>
      </c>
      <c r="DQ2348" s="77">
        <v>0</v>
      </c>
      <c r="DR2348" s="77">
        <v>0</v>
      </c>
      <c r="DS2348" s="77">
        <v>2.5141814423855926E-7</v>
      </c>
      <c r="DT2348" s="77">
        <v>2.5141814423855926E-7</v>
      </c>
      <c r="DU2348" s="77">
        <v>0</v>
      </c>
      <c r="DV2348" s="77">
        <v>2.5141814423855926E-7</v>
      </c>
      <c r="DW2348" s="77">
        <v>2.5141814423855926E-7</v>
      </c>
      <c r="GE2348" s="77" t="s">
        <v>422</v>
      </c>
      <c r="GF2348" s="77" t="s">
        <v>155</v>
      </c>
      <c r="GG2348" s="77" t="s">
        <v>443</v>
      </c>
      <c r="GH2348" s="77" t="s">
        <v>467</v>
      </c>
      <c r="GI2348" s="77">
        <v>2025</v>
      </c>
      <c r="GJ2348" s="77" t="s">
        <v>305</v>
      </c>
      <c r="GK2348" s="77">
        <v>0.71896016785821126</v>
      </c>
      <c r="GL2348" s="77">
        <v>574.64243099999999</v>
      </c>
      <c r="GM2348" s="77">
        <v>2025</v>
      </c>
      <c r="GN2348" s="77" t="s">
        <v>175</v>
      </c>
      <c r="GO2348" s="77">
        <v>0.13250000000000001</v>
      </c>
      <c r="GP2348" s="77">
        <v>3</v>
      </c>
      <c r="GQ2348" s="77">
        <v>0</v>
      </c>
      <c r="GR2348" s="77" t="s">
        <v>423</v>
      </c>
      <c r="GS2348" s="77">
        <v>0</v>
      </c>
      <c r="GT2348" s="77">
        <v>0</v>
      </c>
      <c r="GU2348" s="77">
        <v>0</v>
      </c>
      <c r="GV2348" s="77">
        <v>0</v>
      </c>
      <c r="GW2348" s="77">
        <v>0</v>
      </c>
      <c r="GX2348" s="77">
        <v>0</v>
      </c>
      <c r="GY2348" s="77">
        <v>0.1527377521613833</v>
      </c>
      <c r="GZ2348" s="77">
        <v>0.10981235993223401</v>
      </c>
    </row>
    <row r="2349" spans="98:208" x14ac:dyDescent="0.25">
      <c r="CT2349" s="77" t="s">
        <v>155</v>
      </c>
      <c r="CU2349" s="77" t="s">
        <v>469</v>
      </c>
      <c r="CV2349" s="77" t="s">
        <v>481</v>
      </c>
      <c r="CW2349" s="77">
        <v>2025</v>
      </c>
      <c r="CX2349" s="77">
        <v>0</v>
      </c>
      <c r="CY2349" s="77">
        <v>0</v>
      </c>
      <c r="CZ2349" s="77">
        <v>0</v>
      </c>
      <c r="DA2349" s="77">
        <v>0</v>
      </c>
      <c r="DB2349" s="77">
        <v>21835.978114130179</v>
      </c>
      <c r="DC2349" s="77">
        <v>428.60232122030828</v>
      </c>
      <c r="DD2349" s="77">
        <v>13939.56097345524</v>
      </c>
      <c r="DE2349" s="77">
        <v>7467.8148194518353</v>
      </c>
      <c r="DF2349" s="77">
        <v>0</v>
      </c>
      <c r="DG2349" s="77">
        <v>0</v>
      </c>
      <c r="DH2349" s="77">
        <v>0</v>
      </c>
      <c r="DI2349" s="77">
        <v>1263.5534246223401</v>
      </c>
      <c r="DJ2349" s="77">
        <v>1.9897705893496741E-10</v>
      </c>
      <c r="DL2349" s="77">
        <v>0</v>
      </c>
      <c r="DM2349" s="77">
        <v>0</v>
      </c>
      <c r="DN2349" s="77">
        <v>0</v>
      </c>
      <c r="DO2349" s="77">
        <v>0</v>
      </c>
      <c r="DP2349" s="77">
        <v>0</v>
      </c>
      <c r="DQ2349" s="77">
        <v>0</v>
      </c>
      <c r="DR2349" s="77">
        <v>0</v>
      </c>
      <c r="DS2349" s="77">
        <v>0</v>
      </c>
      <c r="DT2349" s="77">
        <v>0</v>
      </c>
      <c r="DU2349" s="77">
        <v>0</v>
      </c>
      <c r="DV2349" s="77">
        <v>2.5141814423855926E-7</v>
      </c>
      <c r="DW2349" s="77">
        <v>2.5141814423855926E-7</v>
      </c>
      <c r="GE2349" s="77" t="s">
        <v>425</v>
      </c>
      <c r="GF2349" s="77" t="s">
        <v>155</v>
      </c>
      <c r="GG2349" s="77" t="s">
        <v>443</v>
      </c>
      <c r="GH2349" s="77" t="s">
        <v>467</v>
      </c>
      <c r="GI2349" s="77">
        <v>2025</v>
      </c>
      <c r="GJ2349" s="77" t="s">
        <v>301</v>
      </c>
      <c r="GK2349" s="77">
        <v>3.0714971986150998</v>
      </c>
      <c r="GL2349" s="77">
        <v>574.64243099999999</v>
      </c>
      <c r="GM2349" s="77">
        <v>2025</v>
      </c>
      <c r="GN2349" s="77" t="s">
        <v>175</v>
      </c>
      <c r="GO2349" s="77">
        <v>5.3000000000000005E-2</v>
      </c>
      <c r="GP2349" s="77">
        <v>3</v>
      </c>
      <c r="GQ2349" s="77">
        <v>0</v>
      </c>
      <c r="GR2349" s="77" t="s">
        <v>423</v>
      </c>
      <c r="GS2349" s="77">
        <v>0</v>
      </c>
      <c r="GT2349" s="77">
        <v>0</v>
      </c>
      <c r="GU2349" s="77">
        <v>0</v>
      </c>
      <c r="GV2349" s="77">
        <v>0</v>
      </c>
      <c r="GW2349" s="77">
        <v>0</v>
      </c>
      <c r="GX2349" s="77">
        <v>0</v>
      </c>
      <c r="GY2349" s="77">
        <v>5.5966209081309407E-2</v>
      </c>
      <c r="GZ2349" s="77">
        <v>0.17190005441034881</v>
      </c>
    </row>
    <row r="2350" spans="98:208" x14ac:dyDescent="0.25">
      <c r="CT2350" s="77" t="s">
        <v>155</v>
      </c>
      <c r="CU2350" s="77" t="s">
        <v>469</v>
      </c>
      <c r="CV2350" s="77" t="s">
        <v>488</v>
      </c>
      <c r="CW2350" s="77">
        <v>2020</v>
      </c>
      <c r="CX2350" s="77">
        <v>0</v>
      </c>
      <c r="CY2350" s="77">
        <v>0</v>
      </c>
      <c r="CZ2350" s="77">
        <v>0</v>
      </c>
      <c r="DA2350" s="77">
        <v>0</v>
      </c>
      <c r="DB2350" s="77">
        <v>21083.842824224441</v>
      </c>
      <c r="DC2350" s="77">
        <v>409.22373582043338</v>
      </c>
      <c r="DD2350" s="77">
        <v>13469.087812378721</v>
      </c>
      <c r="DE2350" s="77">
        <v>7205.5312760252336</v>
      </c>
      <c r="DF2350" s="77">
        <v>1219.5839681183429</v>
      </c>
      <c r="DG2350" s="77">
        <v>0</v>
      </c>
      <c r="DH2350" s="77">
        <v>0</v>
      </c>
      <c r="DI2350" s="77">
        <v>0</v>
      </c>
      <c r="DJ2350" s="77">
        <v>8.5816388783742093E-9</v>
      </c>
      <c r="DL2350" s="77">
        <v>0</v>
      </c>
      <c r="DM2350" s="77">
        <v>1.0466029196246264E-5</v>
      </c>
      <c r="DN2350" s="77">
        <v>1.0466029196246264E-5</v>
      </c>
      <c r="DO2350" s="77">
        <v>0</v>
      </c>
      <c r="DP2350" s="77">
        <v>0</v>
      </c>
      <c r="DQ2350" s="77">
        <v>0</v>
      </c>
      <c r="DR2350" s="77">
        <v>0</v>
      </c>
      <c r="DS2350" s="77">
        <v>0</v>
      </c>
      <c r="DT2350" s="77">
        <v>0</v>
      </c>
      <c r="DU2350" s="77">
        <v>0</v>
      </c>
      <c r="DV2350" s="77">
        <v>0</v>
      </c>
      <c r="DW2350" s="77">
        <v>0</v>
      </c>
      <c r="GE2350" s="77" t="s">
        <v>427</v>
      </c>
      <c r="GF2350" s="77" t="s">
        <v>155</v>
      </c>
      <c r="GG2350" s="77" t="s">
        <v>443</v>
      </c>
      <c r="GH2350" s="77" t="s">
        <v>467</v>
      </c>
      <c r="GI2350" s="77">
        <v>2025</v>
      </c>
      <c r="GJ2350" s="77" t="s">
        <v>303</v>
      </c>
      <c r="GK2350" s="77">
        <v>1.684577240534447</v>
      </c>
      <c r="GL2350" s="77">
        <v>574.64243099999999</v>
      </c>
      <c r="GM2350" s="77">
        <v>2025</v>
      </c>
      <c r="GN2350" s="77" t="s">
        <v>175</v>
      </c>
      <c r="GO2350" s="77">
        <v>5.3000000000000005E-2</v>
      </c>
      <c r="GP2350" s="77">
        <v>3</v>
      </c>
      <c r="GQ2350" s="77">
        <v>0</v>
      </c>
      <c r="GR2350" s="77" t="s">
        <v>423</v>
      </c>
      <c r="GS2350" s="77">
        <v>0</v>
      </c>
      <c r="GT2350" s="77">
        <v>0</v>
      </c>
      <c r="GU2350" s="77">
        <v>0</v>
      </c>
      <c r="GV2350" s="77">
        <v>0</v>
      </c>
      <c r="GW2350" s="77">
        <v>0</v>
      </c>
      <c r="GX2350" s="77">
        <v>0</v>
      </c>
      <c r="GY2350" s="77">
        <v>5.5966209081309407E-2</v>
      </c>
      <c r="GZ2350" s="77">
        <v>9.427940205736611E-2</v>
      </c>
    </row>
    <row r="2351" spans="98:208" x14ac:dyDescent="0.25">
      <c r="CT2351" s="77" t="s">
        <v>155</v>
      </c>
      <c r="CU2351" s="77" t="s">
        <v>469</v>
      </c>
      <c r="CV2351" s="77" t="s">
        <v>488</v>
      </c>
      <c r="CW2351" s="77">
        <v>2021</v>
      </c>
      <c r="CX2351" s="77">
        <v>0</v>
      </c>
      <c r="CY2351" s="77">
        <v>0</v>
      </c>
      <c r="CZ2351" s="77">
        <v>0</v>
      </c>
      <c r="DA2351" s="77">
        <v>0</v>
      </c>
      <c r="DB2351" s="77">
        <v>21083.842824224441</v>
      </c>
      <c r="DC2351" s="77">
        <v>409.22373582043338</v>
      </c>
      <c r="DD2351" s="77">
        <v>13469.087812378721</v>
      </c>
      <c r="DE2351" s="77">
        <v>7205.5312760252336</v>
      </c>
      <c r="DF2351" s="77">
        <v>1219.5839681183429</v>
      </c>
      <c r="DG2351" s="77">
        <v>1219.5839681183429</v>
      </c>
      <c r="DH2351" s="77">
        <v>0</v>
      </c>
      <c r="DI2351" s="77">
        <v>0</v>
      </c>
      <c r="DJ2351" s="77">
        <v>8.5816388783742093E-9</v>
      </c>
      <c r="DL2351" s="77">
        <v>0</v>
      </c>
      <c r="DM2351" s="77">
        <v>1.0466029196246264E-5</v>
      </c>
      <c r="DN2351" s="77">
        <v>1.0466029196246264E-5</v>
      </c>
      <c r="DO2351" s="77">
        <v>0</v>
      </c>
      <c r="DP2351" s="77">
        <v>1.0466029196246264E-5</v>
      </c>
      <c r="DQ2351" s="77">
        <v>1.0466029196246264E-5</v>
      </c>
      <c r="DR2351" s="77">
        <v>0</v>
      </c>
      <c r="DS2351" s="77">
        <v>0</v>
      </c>
      <c r="DT2351" s="77">
        <v>0</v>
      </c>
      <c r="DU2351" s="77">
        <v>0</v>
      </c>
      <c r="DV2351" s="77">
        <v>0</v>
      </c>
      <c r="DW2351" s="77">
        <v>0</v>
      </c>
      <c r="GE2351" s="77" t="s">
        <v>422</v>
      </c>
      <c r="GF2351" s="77" t="s">
        <v>155</v>
      </c>
      <c r="GG2351" s="77" t="s">
        <v>443</v>
      </c>
      <c r="GH2351" s="77" t="s">
        <v>474</v>
      </c>
      <c r="GI2351" s="77">
        <v>2021</v>
      </c>
      <c r="GJ2351" s="77" t="s">
        <v>305</v>
      </c>
      <c r="GK2351" s="77">
        <v>3.6425060683954298E-2</v>
      </c>
      <c r="GL2351" s="77">
        <v>574.64243099999999</v>
      </c>
      <c r="GM2351" s="77">
        <v>2021</v>
      </c>
      <c r="GN2351" s="77" t="s">
        <v>175</v>
      </c>
      <c r="GO2351" s="77">
        <v>0.13250000000000001</v>
      </c>
      <c r="GP2351" s="77">
        <v>3</v>
      </c>
      <c r="GQ2351" s="77">
        <v>0</v>
      </c>
      <c r="GR2351" s="77" t="s">
        <v>423</v>
      </c>
      <c r="GS2351" s="77">
        <v>0.1527377521613833</v>
      </c>
      <c r="GT2351" s="77">
        <v>5.5634818912091589E-3</v>
      </c>
      <c r="GU2351" s="77">
        <v>0.1527377521613833</v>
      </c>
      <c r="GV2351" s="77">
        <v>5.5634818912091589E-3</v>
      </c>
      <c r="GW2351" s="77">
        <v>0</v>
      </c>
      <c r="GX2351" s="77">
        <v>0</v>
      </c>
      <c r="GY2351" s="77">
        <v>0</v>
      </c>
      <c r="GZ2351" s="77">
        <v>0</v>
      </c>
    </row>
    <row r="2352" spans="98:208" x14ac:dyDescent="0.25">
      <c r="CT2352" s="77" t="s">
        <v>155</v>
      </c>
      <c r="CU2352" s="77" t="s">
        <v>469</v>
      </c>
      <c r="CV2352" s="77" t="s">
        <v>488</v>
      </c>
      <c r="CW2352" s="77">
        <v>2022</v>
      </c>
      <c r="CX2352" s="77">
        <v>0</v>
      </c>
      <c r="CY2352" s="77">
        <v>0</v>
      </c>
      <c r="CZ2352" s="77">
        <v>0</v>
      </c>
      <c r="DA2352" s="77">
        <v>0</v>
      </c>
      <c r="DB2352" s="77">
        <v>21083.842824224441</v>
      </c>
      <c r="DC2352" s="77">
        <v>409.22373582043338</v>
      </c>
      <c r="DD2352" s="77">
        <v>13469.087812378721</v>
      </c>
      <c r="DE2352" s="77">
        <v>7205.5312760252336</v>
      </c>
      <c r="DF2352" s="77">
        <v>1219.5839681183429</v>
      </c>
      <c r="DG2352" s="77">
        <v>1219.5839681183429</v>
      </c>
      <c r="DH2352" s="77">
        <v>1219.5839681183429</v>
      </c>
      <c r="DI2352" s="77">
        <v>0</v>
      </c>
      <c r="DJ2352" s="77">
        <v>8.5816388783742093E-9</v>
      </c>
      <c r="DL2352" s="77">
        <v>0</v>
      </c>
      <c r="DM2352" s="77">
        <v>1.0466029196246264E-5</v>
      </c>
      <c r="DN2352" s="77">
        <v>1.0466029196246264E-5</v>
      </c>
      <c r="DO2352" s="77">
        <v>0</v>
      </c>
      <c r="DP2352" s="77">
        <v>1.0466029196246264E-5</v>
      </c>
      <c r="DQ2352" s="77">
        <v>1.0466029196246264E-5</v>
      </c>
      <c r="DR2352" s="77">
        <v>0</v>
      </c>
      <c r="DS2352" s="77">
        <v>1.0466029196246264E-5</v>
      </c>
      <c r="DT2352" s="77">
        <v>1.0466029196246264E-5</v>
      </c>
      <c r="DU2352" s="77">
        <v>0</v>
      </c>
      <c r="DV2352" s="77">
        <v>0</v>
      </c>
      <c r="DW2352" s="77">
        <v>0</v>
      </c>
      <c r="GE2352" s="77" t="s">
        <v>425</v>
      </c>
      <c r="GF2352" s="77" t="s">
        <v>155</v>
      </c>
      <c r="GG2352" s="77" t="s">
        <v>443</v>
      </c>
      <c r="GH2352" s="77" t="s">
        <v>474</v>
      </c>
      <c r="GI2352" s="77">
        <v>2021</v>
      </c>
      <c r="GJ2352" s="77" t="s">
        <v>301</v>
      </c>
      <c r="GK2352" s="77">
        <v>1.580872452543184E-3</v>
      </c>
      <c r="GL2352" s="77">
        <v>574.64243099999999</v>
      </c>
      <c r="GM2352" s="77">
        <v>2021</v>
      </c>
      <c r="GN2352" s="77" t="s">
        <v>175</v>
      </c>
      <c r="GO2352" s="77">
        <v>5.3000000000000005E-2</v>
      </c>
      <c r="GP2352" s="77">
        <v>3</v>
      </c>
      <c r="GQ2352" s="77">
        <v>0</v>
      </c>
      <c r="GR2352" s="77" t="s">
        <v>423</v>
      </c>
      <c r="GS2352" s="77">
        <v>5.5966209081309407E-2</v>
      </c>
      <c r="GT2352" s="77">
        <v>8.847543820991422E-5</v>
      </c>
      <c r="GU2352" s="77">
        <v>5.5966209081309407E-2</v>
      </c>
      <c r="GV2352" s="77">
        <v>8.847543820991422E-5</v>
      </c>
      <c r="GW2352" s="77">
        <v>0</v>
      </c>
      <c r="GX2352" s="77">
        <v>0</v>
      </c>
      <c r="GY2352" s="77">
        <v>0</v>
      </c>
      <c r="GZ2352" s="77">
        <v>0</v>
      </c>
    </row>
    <row r="2353" spans="98:208" x14ac:dyDescent="0.25">
      <c r="CT2353" s="77" t="s">
        <v>155</v>
      </c>
      <c r="CU2353" s="77" t="s">
        <v>469</v>
      </c>
      <c r="CV2353" s="77" t="s">
        <v>488</v>
      </c>
      <c r="CW2353" s="77">
        <v>2023</v>
      </c>
      <c r="CX2353" s="77">
        <v>0</v>
      </c>
      <c r="CY2353" s="77">
        <v>0</v>
      </c>
      <c r="CZ2353" s="77">
        <v>0</v>
      </c>
      <c r="DA2353" s="77">
        <v>0</v>
      </c>
      <c r="DB2353" s="77">
        <v>21835.978114130368</v>
      </c>
      <c r="DC2353" s="77">
        <v>428.6023212202989</v>
      </c>
      <c r="DD2353" s="77">
        <v>13939.56097345753</v>
      </c>
      <c r="DE2353" s="77">
        <v>7467.8148194525438</v>
      </c>
      <c r="DF2353" s="77">
        <v>0</v>
      </c>
      <c r="DG2353" s="77">
        <v>1263.5534246225066</v>
      </c>
      <c r="DH2353" s="77">
        <v>1263.5534246225066</v>
      </c>
      <c r="DI2353" s="77">
        <v>1263.5534246225066</v>
      </c>
      <c r="DJ2353" s="77">
        <v>8.5816388783742093E-9</v>
      </c>
      <c r="DL2353" s="77">
        <v>0</v>
      </c>
      <c r="DM2353" s="77">
        <v>0</v>
      </c>
      <c r="DN2353" s="77">
        <v>0</v>
      </c>
      <c r="DO2353" s="77">
        <v>0</v>
      </c>
      <c r="DP2353" s="77">
        <v>1.0843359193643378E-5</v>
      </c>
      <c r="DQ2353" s="77">
        <v>1.0843359193643378E-5</v>
      </c>
      <c r="DR2353" s="77">
        <v>0</v>
      </c>
      <c r="DS2353" s="77">
        <v>1.0843359193643378E-5</v>
      </c>
      <c r="DT2353" s="77">
        <v>1.0843359193643378E-5</v>
      </c>
      <c r="DU2353" s="77">
        <v>0</v>
      </c>
      <c r="DV2353" s="77">
        <v>1.0843359193643378E-5</v>
      </c>
      <c r="DW2353" s="77">
        <v>1.0843359193643378E-5</v>
      </c>
      <c r="GE2353" s="77" t="s">
        <v>427</v>
      </c>
      <c r="GF2353" s="77" t="s">
        <v>155</v>
      </c>
      <c r="GG2353" s="77" t="s">
        <v>443</v>
      </c>
      <c r="GH2353" s="77" t="s">
        <v>474</v>
      </c>
      <c r="GI2353" s="77">
        <v>2021</v>
      </c>
      <c r="GJ2353" s="77" t="s">
        <v>303</v>
      </c>
      <c r="GK2353" s="77">
        <v>3.9894642198450639E-2</v>
      </c>
      <c r="GL2353" s="77">
        <v>574.64243099999999</v>
      </c>
      <c r="GM2353" s="77">
        <v>2021</v>
      </c>
      <c r="GN2353" s="77" t="s">
        <v>175</v>
      </c>
      <c r="GO2353" s="77">
        <v>5.3000000000000005E-2</v>
      </c>
      <c r="GP2353" s="77">
        <v>3</v>
      </c>
      <c r="GQ2353" s="77">
        <v>0</v>
      </c>
      <c r="GR2353" s="77" t="s">
        <v>423</v>
      </c>
      <c r="GS2353" s="77">
        <v>5.5966209081309407E-2</v>
      </c>
      <c r="GT2353" s="77">
        <v>2.2327518865025175E-3</v>
      </c>
      <c r="GU2353" s="77">
        <v>5.5966209081309407E-2</v>
      </c>
      <c r="GV2353" s="77">
        <v>2.2327518865025175E-3</v>
      </c>
      <c r="GW2353" s="77">
        <v>0</v>
      </c>
      <c r="GX2353" s="77">
        <v>0</v>
      </c>
      <c r="GY2353" s="77">
        <v>0</v>
      </c>
      <c r="GZ2353" s="77">
        <v>0</v>
      </c>
    </row>
    <row r="2354" spans="98:208" x14ac:dyDescent="0.25">
      <c r="CT2354" s="77" t="s">
        <v>155</v>
      </c>
      <c r="CU2354" s="77" t="s">
        <v>469</v>
      </c>
      <c r="CV2354" s="77" t="s">
        <v>488</v>
      </c>
      <c r="CW2354" s="77">
        <v>2024</v>
      </c>
      <c r="CX2354" s="77">
        <v>0</v>
      </c>
      <c r="CY2354" s="77">
        <v>0</v>
      </c>
      <c r="CZ2354" s="77">
        <v>0</v>
      </c>
      <c r="DA2354" s="77">
        <v>0</v>
      </c>
      <c r="DB2354" s="77">
        <v>21835.978114130368</v>
      </c>
      <c r="DC2354" s="77">
        <v>428.6023212202989</v>
      </c>
      <c r="DD2354" s="77">
        <v>13939.56097345753</v>
      </c>
      <c r="DE2354" s="77">
        <v>7467.8148194525438</v>
      </c>
      <c r="DF2354" s="77">
        <v>0</v>
      </c>
      <c r="DG2354" s="77">
        <v>0</v>
      </c>
      <c r="DH2354" s="77">
        <v>1263.5534246225066</v>
      </c>
      <c r="DI2354" s="77">
        <v>1263.5534246225066</v>
      </c>
      <c r="DJ2354" s="77">
        <v>8.5816388783742093E-9</v>
      </c>
      <c r="DL2354" s="77">
        <v>0</v>
      </c>
      <c r="DM2354" s="77">
        <v>0</v>
      </c>
      <c r="DN2354" s="77">
        <v>0</v>
      </c>
      <c r="DO2354" s="77">
        <v>0</v>
      </c>
      <c r="DP2354" s="77">
        <v>0</v>
      </c>
      <c r="DQ2354" s="77">
        <v>0</v>
      </c>
      <c r="DR2354" s="77">
        <v>0</v>
      </c>
      <c r="DS2354" s="77">
        <v>1.0843359193643378E-5</v>
      </c>
      <c r="DT2354" s="77">
        <v>1.0843359193643378E-5</v>
      </c>
      <c r="DU2354" s="77">
        <v>0</v>
      </c>
      <c r="DV2354" s="77">
        <v>1.0843359193643378E-5</v>
      </c>
      <c r="DW2354" s="77">
        <v>1.0843359193643378E-5</v>
      </c>
      <c r="GE2354" s="77" t="s">
        <v>422</v>
      </c>
      <c r="GF2354" s="77" t="s">
        <v>155</v>
      </c>
      <c r="GG2354" s="77" t="s">
        <v>443</v>
      </c>
      <c r="GH2354" s="77" t="s">
        <v>474</v>
      </c>
      <c r="GI2354" s="77">
        <v>2022</v>
      </c>
      <c r="GJ2354" s="77" t="s">
        <v>305</v>
      </c>
      <c r="GK2354" s="77">
        <v>3.6425060683954298E-2</v>
      </c>
      <c r="GL2354" s="77">
        <v>574.64243099999999</v>
      </c>
      <c r="GM2354" s="77">
        <v>2022</v>
      </c>
      <c r="GN2354" s="77" t="s">
        <v>175</v>
      </c>
      <c r="GO2354" s="77">
        <v>0.13250000000000001</v>
      </c>
      <c r="GP2354" s="77">
        <v>3</v>
      </c>
      <c r="GQ2354" s="77">
        <v>0</v>
      </c>
      <c r="GR2354" s="77" t="s">
        <v>423</v>
      </c>
      <c r="GS2354" s="77">
        <v>0.1527377521613833</v>
      </c>
      <c r="GT2354" s="77">
        <v>5.5634818912091589E-3</v>
      </c>
      <c r="GU2354" s="77">
        <v>0.1527377521613833</v>
      </c>
      <c r="GV2354" s="77">
        <v>5.5634818912091589E-3</v>
      </c>
      <c r="GW2354" s="77">
        <v>0.1527377521613833</v>
      </c>
      <c r="GX2354" s="77">
        <v>5.5634818912091589E-3</v>
      </c>
      <c r="GY2354" s="77">
        <v>0</v>
      </c>
      <c r="GZ2354" s="77">
        <v>0</v>
      </c>
    </row>
    <row r="2355" spans="98:208" x14ac:dyDescent="0.25">
      <c r="CT2355" s="77" t="s">
        <v>155</v>
      </c>
      <c r="CU2355" s="77" t="s">
        <v>469</v>
      </c>
      <c r="CV2355" s="77" t="s">
        <v>488</v>
      </c>
      <c r="CW2355" s="77">
        <v>2025</v>
      </c>
      <c r="CX2355" s="77">
        <v>0</v>
      </c>
      <c r="CY2355" s="77">
        <v>0</v>
      </c>
      <c r="CZ2355" s="77">
        <v>0</v>
      </c>
      <c r="DA2355" s="77">
        <v>0</v>
      </c>
      <c r="DB2355" s="77">
        <v>21835.978114130368</v>
      </c>
      <c r="DC2355" s="77">
        <v>428.6023212202989</v>
      </c>
      <c r="DD2355" s="77">
        <v>13939.56097345753</v>
      </c>
      <c r="DE2355" s="77">
        <v>7467.8148194525438</v>
      </c>
      <c r="DF2355" s="77">
        <v>0</v>
      </c>
      <c r="DG2355" s="77">
        <v>0</v>
      </c>
      <c r="DH2355" s="77">
        <v>0</v>
      </c>
      <c r="DI2355" s="77">
        <v>1263.5534246225066</v>
      </c>
      <c r="DJ2355" s="77">
        <v>8.5816388783742093E-9</v>
      </c>
      <c r="DL2355" s="77">
        <v>0</v>
      </c>
      <c r="DM2355" s="77">
        <v>0</v>
      </c>
      <c r="DN2355" s="77">
        <v>0</v>
      </c>
      <c r="DO2355" s="77">
        <v>0</v>
      </c>
      <c r="DP2355" s="77">
        <v>0</v>
      </c>
      <c r="DQ2355" s="77">
        <v>0</v>
      </c>
      <c r="DR2355" s="77">
        <v>0</v>
      </c>
      <c r="DS2355" s="77">
        <v>0</v>
      </c>
      <c r="DT2355" s="77">
        <v>0</v>
      </c>
      <c r="DU2355" s="77">
        <v>0</v>
      </c>
      <c r="DV2355" s="77">
        <v>1.0843359193643378E-5</v>
      </c>
      <c r="DW2355" s="77">
        <v>1.0843359193643378E-5</v>
      </c>
      <c r="GE2355" s="77" t="s">
        <v>425</v>
      </c>
      <c r="GF2355" s="77" t="s">
        <v>155</v>
      </c>
      <c r="GG2355" s="77" t="s">
        <v>443</v>
      </c>
      <c r="GH2355" s="77" t="s">
        <v>474</v>
      </c>
      <c r="GI2355" s="77">
        <v>2022</v>
      </c>
      <c r="GJ2355" s="77" t="s">
        <v>301</v>
      </c>
      <c r="GK2355" s="77">
        <v>1.580872452543184E-3</v>
      </c>
      <c r="GL2355" s="77">
        <v>574.64243099999999</v>
      </c>
      <c r="GM2355" s="77">
        <v>2022</v>
      </c>
      <c r="GN2355" s="77" t="s">
        <v>175</v>
      </c>
      <c r="GO2355" s="77">
        <v>5.3000000000000005E-2</v>
      </c>
      <c r="GP2355" s="77">
        <v>3</v>
      </c>
      <c r="GQ2355" s="77">
        <v>0</v>
      </c>
      <c r="GR2355" s="77" t="s">
        <v>423</v>
      </c>
      <c r="GS2355" s="77">
        <v>5.5966209081309407E-2</v>
      </c>
      <c r="GT2355" s="77">
        <v>8.847543820991422E-5</v>
      </c>
      <c r="GU2355" s="77">
        <v>5.5966209081309407E-2</v>
      </c>
      <c r="GV2355" s="77">
        <v>8.847543820991422E-5</v>
      </c>
      <c r="GW2355" s="77">
        <v>5.5966209081309407E-2</v>
      </c>
      <c r="GX2355" s="77">
        <v>8.847543820991422E-5</v>
      </c>
      <c r="GY2355" s="77">
        <v>0</v>
      </c>
      <c r="GZ2355" s="77">
        <v>0</v>
      </c>
    </row>
    <row r="2356" spans="98:208" x14ac:dyDescent="0.25">
      <c r="CT2356" s="77" t="s">
        <v>155</v>
      </c>
      <c r="CU2356" s="77" t="s">
        <v>470</v>
      </c>
      <c r="CV2356" s="77" t="s">
        <v>300</v>
      </c>
      <c r="CW2356" s="77">
        <v>2020</v>
      </c>
      <c r="CX2356" s="77">
        <v>0</v>
      </c>
      <c r="CY2356" s="77">
        <v>0</v>
      </c>
      <c r="CZ2356" s="77">
        <v>0</v>
      </c>
      <c r="DA2356" s="77">
        <v>0</v>
      </c>
      <c r="DB2356" s="77">
        <v>14146.13064133252</v>
      </c>
      <c r="DC2356" s="77">
        <v>222.22942162783019</v>
      </c>
      <c r="DD2356" s="77">
        <v>8585.7228092479454</v>
      </c>
      <c r="DE2356" s="77">
        <v>5338.1784104567432</v>
      </c>
      <c r="DF2356" s="77">
        <v>813.2107892130507</v>
      </c>
      <c r="DG2356" s="77">
        <v>0</v>
      </c>
      <c r="DH2356" s="77">
        <v>0</v>
      </c>
      <c r="DI2356" s="77">
        <v>0</v>
      </c>
      <c r="DJ2356" s="77">
        <v>6.7725786718755957E-7</v>
      </c>
      <c r="DL2356" s="77">
        <v>0</v>
      </c>
      <c r="DM2356" s="77">
        <v>5.5075340467634275E-4</v>
      </c>
      <c r="DN2356" s="77">
        <v>5.5075340467634275E-4</v>
      </c>
      <c r="DO2356" s="77">
        <v>0</v>
      </c>
      <c r="DP2356" s="77">
        <v>0</v>
      </c>
      <c r="DQ2356" s="77">
        <v>0</v>
      </c>
      <c r="DR2356" s="77">
        <v>0</v>
      </c>
      <c r="DS2356" s="77">
        <v>0</v>
      </c>
      <c r="DT2356" s="77">
        <v>0</v>
      </c>
      <c r="DU2356" s="77">
        <v>0</v>
      </c>
      <c r="DV2356" s="77">
        <v>0</v>
      </c>
      <c r="DW2356" s="77">
        <v>0</v>
      </c>
      <c r="GE2356" s="77" t="s">
        <v>427</v>
      </c>
      <c r="GF2356" s="77" t="s">
        <v>155</v>
      </c>
      <c r="GG2356" s="77" t="s">
        <v>443</v>
      </c>
      <c r="GH2356" s="77" t="s">
        <v>474</v>
      </c>
      <c r="GI2356" s="77">
        <v>2022</v>
      </c>
      <c r="GJ2356" s="77" t="s">
        <v>303</v>
      </c>
      <c r="GK2356" s="77">
        <v>3.9894642198450639E-2</v>
      </c>
      <c r="GL2356" s="77">
        <v>574.64243099999999</v>
      </c>
      <c r="GM2356" s="77">
        <v>2022</v>
      </c>
      <c r="GN2356" s="77" t="s">
        <v>175</v>
      </c>
      <c r="GO2356" s="77">
        <v>5.3000000000000005E-2</v>
      </c>
      <c r="GP2356" s="77">
        <v>3</v>
      </c>
      <c r="GQ2356" s="77">
        <v>0</v>
      </c>
      <c r="GR2356" s="77" t="s">
        <v>423</v>
      </c>
      <c r="GS2356" s="77">
        <v>5.5966209081309407E-2</v>
      </c>
      <c r="GT2356" s="77">
        <v>2.2327518865025175E-3</v>
      </c>
      <c r="GU2356" s="77">
        <v>5.5966209081309407E-2</v>
      </c>
      <c r="GV2356" s="77">
        <v>2.2327518865025175E-3</v>
      </c>
      <c r="GW2356" s="77">
        <v>5.5966209081309407E-2</v>
      </c>
      <c r="GX2356" s="77">
        <v>2.2327518865025175E-3</v>
      </c>
      <c r="GY2356" s="77">
        <v>0</v>
      </c>
      <c r="GZ2356" s="77">
        <v>0</v>
      </c>
    </row>
    <row r="2357" spans="98:208" x14ac:dyDescent="0.25">
      <c r="CT2357" s="77" t="s">
        <v>155</v>
      </c>
      <c r="CU2357" s="77" t="s">
        <v>470</v>
      </c>
      <c r="CV2357" s="77" t="s">
        <v>300</v>
      </c>
      <c r="CW2357" s="77">
        <v>2021</v>
      </c>
      <c r="CX2357" s="77">
        <v>0</v>
      </c>
      <c r="CY2357" s="77">
        <v>0</v>
      </c>
      <c r="CZ2357" s="77">
        <v>0</v>
      </c>
      <c r="DA2357" s="77">
        <v>0</v>
      </c>
      <c r="DB2357" s="77">
        <v>14146.13064133252</v>
      </c>
      <c r="DC2357" s="77">
        <v>222.22942162783019</v>
      </c>
      <c r="DD2357" s="77">
        <v>8585.7228092479454</v>
      </c>
      <c r="DE2357" s="77">
        <v>5338.1784104567432</v>
      </c>
      <c r="DF2357" s="77">
        <v>813.2107892130507</v>
      </c>
      <c r="DG2357" s="77">
        <v>813.2107892130507</v>
      </c>
      <c r="DH2357" s="77">
        <v>0</v>
      </c>
      <c r="DI2357" s="77">
        <v>0</v>
      </c>
      <c r="DJ2357" s="77">
        <v>6.7725786718755957E-7</v>
      </c>
      <c r="DL2357" s="77">
        <v>0</v>
      </c>
      <c r="DM2357" s="77">
        <v>5.5075340467634275E-4</v>
      </c>
      <c r="DN2357" s="77">
        <v>5.5075340467634275E-4</v>
      </c>
      <c r="DO2357" s="77">
        <v>0</v>
      </c>
      <c r="DP2357" s="77">
        <v>5.5075340467634275E-4</v>
      </c>
      <c r="DQ2357" s="77">
        <v>5.5075340467634275E-4</v>
      </c>
      <c r="DR2357" s="77">
        <v>0</v>
      </c>
      <c r="DS2357" s="77">
        <v>0</v>
      </c>
      <c r="DT2357" s="77">
        <v>0</v>
      </c>
      <c r="DU2357" s="77">
        <v>0</v>
      </c>
      <c r="DV2357" s="77">
        <v>0</v>
      </c>
      <c r="DW2357" s="77">
        <v>0</v>
      </c>
      <c r="GE2357" s="77" t="s">
        <v>422</v>
      </c>
      <c r="GF2357" s="77" t="s">
        <v>155</v>
      </c>
      <c r="GG2357" s="77" t="s">
        <v>443</v>
      </c>
      <c r="GH2357" s="77" t="s">
        <v>474</v>
      </c>
      <c r="GI2357" s="77">
        <v>2023</v>
      </c>
      <c r="GJ2357" s="77" t="s">
        <v>305</v>
      </c>
      <c r="GK2357" s="77">
        <v>3.7590224611390721E-2</v>
      </c>
      <c r="GL2357" s="77">
        <v>574.64243099999999</v>
      </c>
      <c r="GM2357" s="77">
        <v>2023</v>
      </c>
      <c r="GN2357" s="77" t="s">
        <v>175</v>
      </c>
      <c r="GO2357" s="77">
        <v>0.13250000000000001</v>
      </c>
      <c r="GP2357" s="77">
        <v>3</v>
      </c>
      <c r="GQ2357" s="77">
        <v>0</v>
      </c>
      <c r="GR2357" s="77" t="s">
        <v>423</v>
      </c>
      <c r="GS2357" s="77">
        <v>0</v>
      </c>
      <c r="GT2357" s="77">
        <v>0</v>
      </c>
      <c r="GU2357" s="77">
        <v>0.1527377521613833</v>
      </c>
      <c r="GV2357" s="77">
        <v>5.7414464103853272E-3</v>
      </c>
      <c r="GW2357" s="77">
        <v>0.1527377521613833</v>
      </c>
      <c r="GX2357" s="77">
        <v>5.7414464103853272E-3</v>
      </c>
      <c r="GY2357" s="77">
        <v>0.1527377521613833</v>
      </c>
      <c r="GZ2357" s="77">
        <v>5.7414464103853272E-3</v>
      </c>
    </row>
    <row r="2358" spans="98:208" x14ac:dyDescent="0.25">
      <c r="CT2358" s="77" t="s">
        <v>155</v>
      </c>
      <c r="CU2358" s="77" t="s">
        <v>470</v>
      </c>
      <c r="CV2358" s="77" t="s">
        <v>300</v>
      </c>
      <c r="CW2358" s="77">
        <v>2022</v>
      </c>
      <c r="CX2358" s="77">
        <v>0</v>
      </c>
      <c r="CY2358" s="77">
        <v>0</v>
      </c>
      <c r="CZ2358" s="77">
        <v>0</v>
      </c>
      <c r="DA2358" s="77">
        <v>0</v>
      </c>
      <c r="DB2358" s="77">
        <v>14146.13064133252</v>
      </c>
      <c r="DC2358" s="77">
        <v>222.22942162783019</v>
      </c>
      <c r="DD2358" s="77">
        <v>8585.7228092479454</v>
      </c>
      <c r="DE2358" s="77">
        <v>5338.1784104567432</v>
      </c>
      <c r="DF2358" s="77">
        <v>813.2107892130507</v>
      </c>
      <c r="DG2358" s="77">
        <v>813.2107892130507</v>
      </c>
      <c r="DH2358" s="77">
        <v>813.2107892130507</v>
      </c>
      <c r="DI2358" s="77">
        <v>0</v>
      </c>
      <c r="DJ2358" s="77">
        <v>6.7725786718755957E-7</v>
      </c>
      <c r="DL2358" s="77">
        <v>0</v>
      </c>
      <c r="DM2358" s="77">
        <v>5.5075340467634275E-4</v>
      </c>
      <c r="DN2358" s="77">
        <v>5.5075340467634275E-4</v>
      </c>
      <c r="DO2358" s="77">
        <v>0</v>
      </c>
      <c r="DP2358" s="77">
        <v>5.5075340467634275E-4</v>
      </c>
      <c r="DQ2358" s="77">
        <v>5.5075340467634275E-4</v>
      </c>
      <c r="DR2358" s="77">
        <v>0</v>
      </c>
      <c r="DS2358" s="77">
        <v>5.5075340467634275E-4</v>
      </c>
      <c r="DT2358" s="77">
        <v>5.5075340467634275E-4</v>
      </c>
      <c r="DU2358" s="77">
        <v>0</v>
      </c>
      <c r="DV2358" s="77">
        <v>0</v>
      </c>
      <c r="DW2358" s="77">
        <v>0</v>
      </c>
      <c r="GE2358" s="77" t="s">
        <v>425</v>
      </c>
      <c r="GF2358" s="77" t="s">
        <v>155</v>
      </c>
      <c r="GG2358" s="77" t="s">
        <v>443</v>
      </c>
      <c r="GH2358" s="77" t="s">
        <v>474</v>
      </c>
      <c r="GI2358" s="77">
        <v>2023</v>
      </c>
      <c r="GJ2358" s="77" t="s">
        <v>301</v>
      </c>
      <c r="GK2358" s="77">
        <v>1.631433411568729E-3</v>
      </c>
      <c r="GL2358" s="77">
        <v>574.64243099999999</v>
      </c>
      <c r="GM2358" s="77">
        <v>2023</v>
      </c>
      <c r="GN2358" s="77" t="s">
        <v>175</v>
      </c>
      <c r="GO2358" s="77">
        <v>5.3000000000000005E-2</v>
      </c>
      <c r="GP2358" s="77">
        <v>3</v>
      </c>
      <c r="GQ2358" s="77">
        <v>0</v>
      </c>
      <c r="GR2358" s="77" t="s">
        <v>423</v>
      </c>
      <c r="GS2358" s="77">
        <v>0</v>
      </c>
      <c r="GT2358" s="77">
        <v>0</v>
      </c>
      <c r="GU2358" s="77">
        <v>5.5966209081309407E-2</v>
      </c>
      <c r="GV2358" s="77">
        <v>9.1305143414089395E-5</v>
      </c>
      <c r="GW2358" s="77">
        <v>5.5966209081309407E-2</v>
      </c>
      <c r="GX2358" s="77">
        <v>9.1305143414089395E-5</v>
      </c>
      <c r="GY2358" s="77">
        <v>5.5966209081309407E-2</v>
      </c>
      <c r="GZ2358" s="77">
        <v>9.1305143414089395E-5</v>
      </c>
    </row>
    <row r="2359" spans="98:208" x14ac:dyDescent="0.25">
      <c r="CT2359" s="77" t="s">
        <v>155</v>
      </c>
      <c r="CU2359" s="77" t="s">
        <v>470</v>
      </c>
      <c r="CV2359" s="77" t="s">
        <v>300</v>
      </c>
      <c r="CW2359" s="77">
        <v>2023</v>
      </c>
      <c r="CX2359" s="77">
        <v>0</v>
      </c>
      <c r="CY2359" s="77">
        <v>0</v>
      </c>
      <c r="CZ2359" s="77">
        <v>0</v>
      </c>
      <c r="DA2359" s="77">
        <v>0</v>
      </c>
      <c r="DB2359" s="77">
        <v>14664.63755643663</v>
      </c>
      <c r="DC2359" s="77">
        <v>233.23007680793799</v>
      </c>
      <c r="DD2359" s="77">
        <v>8896.5159934285948</v>
      </c>
      <c r="DE2359" s="77">
        <v>5534.891486200092</v>
      </c>
      <c r="DF2359" s="77">
        <v>0</v>
      </c>
      <c r="DG2359" s="77">
        <v>843.29420601054267</v>
      </c>
      <c r="DH2359" s="77">
        <v>843.29420601054267</v>
      </c>
      <c r="DI2359" s="77">
        <v>843.29420601054267</v>
      </c>
      <c r="DJ2359" s="77">
        <v>6.7725786718755957E-7</v>
      </c>
      <c r="DL2359" s="77">
        <v>0</v>
      </c>
      <c r="DM2359" s="77">
        <v>0</v>
      </c>
      <c r="DN2359" s="77">
        <v>0</v>
      </c>
      <c r="DO2359" s="77">
        <v>0</v>
      </c>
      <c r="DP2359" s="77">
        <v>5.7112763537432666E-4</v>
      </c>
      <c r="DQ2359" s="77">
        <v>5.7112763537432666E-4</v>
      </c>
      <c r="DR2359" s="77">
        <v>0</v>
      </c>
      <c r="DS2359" s="77">
        <v>5.7112763537432666E-4</v>
      </c>
      <c r="DT2359" s="77">
        <v>5.7112763537432666E-4</v>
      </c>
      <c r="DU2359" s="77">
        <v>0</v>
      </c>
      <c r="DV2359" s="77">
        <v>5.7112763537432666E-4</v>
      </c>
      <c r="DW2359" s="77">
        <v>5.7112763537432666E-4</v>
      </c>
      <c r="GE2359" s="77" t="s">
        <v>427</v>
      </c>
      <c r="GF2359" s="77" t="s">
        <v>155</v>
      </c>
      <c r="GG2359" s="77" t="s">
        <v>443</v>
      </c>
      <c r="GH2359" s="77" t="s">
        <v>474</v>
      </c>
      <c r="GI2359" s="77">
        <v>2023</v>
      </c>
      <c r="GJ2359" s="77" t="s">
        <v>303</v>
      </c>
      <c r="GK2359" s="77">
        <v>4.1186611014017743E-2</v>
      </c>
      <c r="GL2359" s="77">
        <v>574.64243099999999</v>
      </c>
      <c r="GM2359" s="77">
        <v>2023</v>
      </c>
      <c r="GN2359" s="77" t="s">
        <v>175</v>
      </c>
      <c r="GO2359" s="77">
        <v>5.3000000000000005E-2</v>
      </c>
      <c r="GP2359" s="77">
        <v>3</v>
      </c>
      <c r="GQ2359" s="77">
        <v>0</v>
      </c>
      <c r="GR2359" s="77" t="s">
        <v>423</v>
      </c>
      <c r="GS2359" s="77">
        <v>0</v>
      </c>
      <c r="GT2359" s="77">
        <v>0</v>
      </c>
      <c r="GU2359" s="77">
        <v>5.5966209081309407E-2</v>
      </c>
      <c r="GV2359" s="77">
        <v>2.3050584833610777E-3</v>
      </c>
      <c r="GW2359" s="77">
        <v>5.5966209081309407E-2</v>
      </c>
      <c r="GX2359" s="77">
        <v>2.3050584833610777E-3</v>
      </c>
      <c r="GY2359" s="77">
        <v>5.5966209081309407E-2</v>
      </c>
      <c r="GZ2359" s="77">
        <v>2.3050584833610777E-3</v>
      </c>
    </row>
    <row r="2360" spans="98:208" x14ac:dyDescent="0.25">
      <c r="CT2360" s="77" t="s">
        <v>155</v>
      </c>
      <c r="CU2360" s="77" t="s">
        <v>470</v>
      </c>
      <c r="CV2360" s="77" t="s">
        <v>300</v>
      </c>
      <c r="CW2360" s="77">
        <v>2024</v>
      </c>
      <c r="CX2360" s="77">
        <v>0</v>
      </c>
      <c r="CY2360" s="77">
        <v>0</v>
      </c>
      <c r="CZ2360" s="77">
        <v>0</v>
      </c>
      <c r="DA2360" s="77">
        <v>0</v>
      </c>
      <c r="DB2360" s="77">
        <v>14664.63755643663</v>
      </c>
      <c r="DC2360" s="77">
        <v>233.23007680793799</v>
      </c>
      <c r="DD2360" s="77">
        <v>8896.5159934285948</v>
      </c>
      <c r="DE2360" s="77">
        <v>5534.891486200092</v>
      </c>
      <c r="DF2360" s="77">
        <v>0</v>
      </c>
      <c r="DG2360" s="77">
        <v>0</v>
      </c>
      <c r="DH2360" s="77">
        <v>843.29420601054267</v>
      </c>
      <c r="DI2360" s="77">
        <v>843.29420601054267</v>
      </c>
      <c r="DJ2360" s="77">
        <v>6.7725786718755957E-7</v>
      </c>
      <c r="DL2360" s="77">
        <v>0</v>
      </c>
      <c r="DM2360" s="77">
        <v>0</v>
      </c>
      <c r="DN2360" s="77">
        <v>0</v>
      </c>
      <c r="DO2360" s="77">
        <v>0</v>
      </c>
      <c r="DP2360" s="77">
        <v>0</v>
      </c>
      <c r="DQ2360" s="77">
        <v>0</v>
      </c>
      <c r="DR2360" s="77">
        <v>0</v>
      </c>
      <c r="DS2360" s="77">
        <v>5.7112763537432666E-4</v>
      </c>
      <c r="DT2360" s="77">
        <v>5.7112763537432666E-4</v>
      </c>
      <c r="DU2360" s="77">
        <v>0</v>
      </c>
      <c r="DV2360" s="77">
        <v>5.7112763537432666E-4</v>
      </c>
      <c r="DW2360" s="77">
        <v>5.7112763537432666E-4</v>
      </c>
      <c r="GE2360" s="77" t="s">
        <v>422</v>
      </c>
      <c r="GF2360" s="77" t="s">
        <v>155</v>
      </c>
      <c r="GG2360" s="77" t="s">
        <v>443</v>
      </c>
      <c r="GH2360" s="77" t="s">
        <v>474</v>
      </c>
      <c r="GI2360" s="77">
        <v>2024</v>
      </c>
      <c r="GJ2360" s="77" t="s">
        <v>305</v>
      </c>
      <c r="GK2360" s="77">
        <v>3.7590224611390721E-2</v>
      </c>
      <c r="GL2360" s="77">
        <v>574.64243099999999</v>
      </c>
      <c r="GM2360" s="77">
        <v>2024</v>
      </c>
      <c r="GN2360" s="77" t="s">
        <v>175</v>
      </c>
      <c r="GO2360" s="77">
        <v>0.13250000000000001</v>
      </c>
      <c r="GP2360" s="77">
        <v>3</v>
      </c>
      <c r="GQ2360" s="77">
        <v>0</v>
      </c>
      <c r="GR2360" s="77" t="s">
        <v>423</v>
      </c>
      <c r="GS2360" s="77">
        <v>0</v>
      </c>
      <c r="GT2360" s="77">
        <v>0</v>
      </c>
      <c r="GU2360" s="77">
        <v>0</v>
      </c>
      <c r="GV2360" s="77">
        <v>0</v>
      </c>
      <c r="GW2360" s="77">
        <v>0.1527377521613833</v>
      </c>
      <c r="GX2360" s="77">
        <v>5.7414464103853272E-3</v>
      </c>
      <c r="GY2360" s="77">
        <v>0.1527377521613833</v>
      </c>
      <c r="GZ2360" s="77">
        <v>5.7414464103853272E-3</v>
      </c>
    </row>
    <row r="2361" spans="98:208" x14ac:dyDescent="0.25">
      <c r="CT2361" s="77" t="s">
        <v>155</v>
      </c>
      <c r="CU2361" s="77" t="s">
        <v>470</v>
      </c>
      <c r="CV2361" s="77" t="s">
        <v>300</v>
      </c>
      <c r="CW2361" s="77">
        <v>2025</v>
      </c>
      <c r="CX2361" s="77">
        <v>0</v>
      </c>
      <c r="CY2361" s="77">
        <v>0</v>
      </c>
      <c r="CZ2361" s="77">
        <v>0</v>
      </c>
      <c r="DA2361" s="77">
        <v>0</v>
      </c>
      <c r="DB2361" s="77">
        <v>14664.63755643663</v>
      </c>
      <c r="DC2361" s="77">
        <v>233.23007680793799</v>
      </c>
      <c r="DD2361" s="77">
        <v>8896.5159934285948</v>
      </c>
      <c r="DE2361" s="77">
        <v>5534.891486200092</v>
      </c>
      <c r="DF2361" s="77">
        <v>0</v>
      </c>
      <c r="DG2361" s="77">
        <v>0</v>
      </c>
      <c r="DH2361" s="77">
        <v>0</v>
      </c>
      <c r="DI2361" s="77">
        <v>843.29420601054267</v>
      </c>
      <c r="DJ2361" s="77">
        <v>6.7725786718755957E-7</v>
      </c>
      <c r="DL2361" s="77">
        <v>0</v>
      </c>
      <c r="DM2361" s="77">
        <v>0</v>
      </c>
      <c r="DN2361" s="77">
        <v>0</v>
      </c>
      <c r="DO2361" s="77">
        <v>0</v>
      </c>
      <c r="DP2361" s="77">
        <v>0</v>
      </c>
      <c r="DQ2361" s="77">
        <v>0</v>
      </c>
      <c r="DR2361" s="77">
        <v>0</v>
      </c>
      <c r="DS2361" s="77">
        <v>0</v>
      </c>
      <c r="DT2361" s="77">
        <v>0</v>
      </c>
      <c r="DU2361" s="77">
        <v>0</v>
      </c>
      <c r="DV2361" s="77">
        <v>5.7112763537432666E-4</v>
      </c>
      <c r="DW2361" s="77">
        <v>5.7112763537432666E-4</v>
      </c>
      <c r="GE2361" s="77" t="s">
        <v>425</v>
      </c>
      <c r="GF2361" s="77" t="s">
        <v>155</v>
      </c>
      <c r="GG2361" s="77" t="s">
        <v>443</v>
      </c>
      <c r="GH2361" s="77" t="s">
        <v>474</v>
      </c>
      <c r="GI2361" s="77">
        <v>2024</v>
      </c>
      <c r="GJ2361" s="77" t="s">
        <v>301</v>
      </c>
      <c r="GK2361" s="77">
        <v>1.631433411568729E-3</v>
      </c>
      <c r="GL2361" s="77">
        <v>574.64243099999999</v>
      </c>
      <c r="GM2361" s="77">
        <v>2024</v>
      </c>
      <c r="GN2361" s="77" t="s">
        <v>175</v>
      </c>
      <c r="GO2361" s="77">
        <v>5.3000000000000005E-2</v>
      </c>
      <c r="GP2361" s="77">
        <v>3</v>
      </c>
      <c r="GQ2361" s="77">
        <v>0</v>
      </c>
      <c r="GR2361" s="77" t="s">
        <v>423</v>
      </c>
      <c r="GS2361" s="77">
        <v>0</v>
      </c>
      <c r="GT2361" s="77">
        <v>0</v>
      </c>
      <c r="GU2361" s="77">
        <v>0</v>
      </c>
      <c r="GV2361" s="77">
        <v>0</v>
      </c>
      <c r="GW2361" s="77">
        <v>5.5966209081309407E-2</v>
      </c>
      <c r="GX2361" s="77">
        <v>9.1305143414089395E-5</v>
      </c>
      <c r="GY2361" s="77">
        <v>5.5966209081309407E-2</v>
      </c>
      <c r="GZ2361" s="77">
        <v>9.1305143414089395E-5</v>
      </c>
    </row>
    <row r="2362" spans="98:208" x14ac:dyDescent="0.25">
      <c r="CT2362" s="77" t="s">
        <v>155</v>
      </c>
      <c r="CU2362" s="77" t="s">
        <v>470</v>
      </c>
      <c r="CV2362" s="77" t="s">
        <v>432</v>
      </c>
      <c r="CW2362" s="77">
        <v>2020</v>
      </c>
      <c r="CX2362" s="77">
        <v>0</v>
      </c>
      <c r="CY2362" s="77">
        <v>0</v>
      </c>
      <c r="CZ2362" s="77">
        <v>0</v>
      </c>
      <c r="DA2362" s="77">
        <v>0</v>
      </c>
      <c r="DB2362" s="77">
        <v>8807.9522308757769</v>
      </c>
      <c r="DC2362" s="77">
        <v>222.22942162782991</v>
      </c>
      <c r="DD2362" s="77">
        <v>8585.7228092479472</v>
      </c>
      <c r="DE2362" s="77">
        <v>0</v>
      </c>
      <c r="DF2362" s="77">
        <v>514.45318018009687</v>
      </c>
      <c r="DG2362" s="77">
        <v>0</v>
      </c>
      <c r="DH2362" s="77">
        <v>0</v>
      </c>
      <c r="DI2362" s="77">
        <v>0</v>
      </c>
      <c r="DJ2362" s="77">
        <v>7.9718926528637145E-7</v>
      </c>
      <c r="DL2362" s="77">
        <v>0</v>
      </c>
      <c r="DM2362" s="77">
        <v>4.1011655273200868E-4</v>
      </c>
      <c r="DN2362" s="77">
        <v>4.1011655273200868E-4</v>
      </c>
      <c r="DO2362" s="77">
        <v>0</v>
      </c>
      <c r="DP2362" s="77">
        <v>0</v>
      </c>
      <c r="DQ2362" s="77">
        <v>0</v>
      </c>
      <c r="DR2362" s="77">
        <v>0</v>
      </c>
      <c r="DS2362" s="77">
        <v>0</v>
      </c>
      <c r="DT2362" s="77">
        <v>0</v>
      </c>
      <c r="DU2362" s="77">
        <v>0</v>
      </c>
      <c r="DV2362" s="77">
        <v>0</v>
      </c>
      <c r="DW2362" s="77">
        <v>0</v>
      </c>
      <c r="GE2362" s="77" t="s">
        <v>427</v>
      </c>
      <c r="GF2362" s="77" t="s">
        <v>155</v>
      </c>
      <c r="GG2362" s="77" t="s">
        <v>443</v>
      </c>
      <c r="GH2362" s="77" t="s">
        <v>474</v>
      </c>
      <c r="GI2362" s="77">
        <v>2024</v>
      </c>
      <c r="GJ2362" s="77" t="s">
        <v>303</v>
      </c>
      <c r="GK2362" s="77">
        <v>4.1186611014017743E-2</v>
      </c>
      <c r="GL2362" s="77">
        <v>574.64243099999999</v>
      </c>
      <c r="GM2362" s="77">
        <v>2024</v>
      </c>
      <c r="GN2362" s="77" t="s">
        <v>175</v>
      </c>
      <c r="GO2362" s="77">
        <v>5.3000000000000005E-2</v>
      </c>
      <c r="GP2362" s="77">
        <v>3</v>
      </c>
      <c r="GQ2362" s="77">
        <v>0</v>
      </c>
      <c r="GR2362" s="77" t="s">
        <v>423</v>
      </c>
      <c r="GS2362" s="77">
        <v>0</v>
      </c>
      <c r="GT2362" s="77">
        <v>0</v>
      </c>
      <c r="GU2362" s="77">
        <v>0</v>
      </c>
      <c r="GV2362" s="77">
        <v>0</v>
      </c>
      <c r="GW2362" s="77">
        <v>5.5966209081309407E-2</v>
      </c>
      <c r="GX2362" s="77">
        <v>2.3050584833610777E-3</v>
      </c>
      <c r="GY2362" s="77">
        <v>5.5966209081309407E-2</v>
      </c>
      <c r="GZ2362" s="77">
        <v>2.3050584833610777E-3</v>
      </c>
    </row>
    <row r="2363" spans="98:208" x14ac:dyDescent="0.25">
      <c r="CT2363" s="77" t="s">
        <v>155</v>
      </c>
      <c r="CU2363" s="77" t="s">
        <v>470</v>
      </c>
      <c r="CV2363" s="77" t="s">
        <v>432</v>
      </c>
      <c r="CW2363" s="77">
        <v>2021</v>
      </c>
      <c r="CX2363" s="77">
        <v>0</v>
      </c>
      <c r="CY2363" s="77">
        <v>0</v>
      </c>
      <c r="CZ2363" s="77">
        <v>0</v>
      </c>
      <c r="DA2363" s="77">
        <v>0</v>
      </c>
      <c r="DB2363" s="77">
        <v>8807.9522308757769</v>
      </c>
      <c r="DC2363" s="77">
        <v>222.22942162782991</v>
      </c>
      <c r="DD2363" s="77">
        <v>8585.7228092479472</v>
      </c>
      <c r="DE2363" s="77">
        <v>0</v>
      </c>
      <c r="DF2363" s="77">
        <v>514.45318018009687</v>
      </c>
      <c r="DG2363" s="77">
        <v>514.45318018009687</v>
      </c>
      <c r="DH2363" s="77">
        <v>0</v>
      </c>
      <c r="DI2363" s="77">
        <v>0</v>
      </c>
      <c r="DJ2363" s="77">
        <v>7.9718926528637145E-7</v>
      </c>
      <c r="DL2363" s="77">
        <v>0</v>
      </c>
      <c r="DM2363" s="77">
        <v>4.1011655273200868E-4</v>
      </c>
      <c r="DN2363" s="77">
        <v>4.1011655273200868E-4</v>
      </c>
      <c r="DO2363" s="77">
        <v>0</v>
      </c>
      <c r="DP2363" s="77">
        <v>4.1011655273200868E-4</v>
      </c>
      <c r="DQ2363" s="77">
        <v>4.1011655273200868E-4</v>
      </c>
      <c r="DR2363" s="77">
        <v>0</v>
      </c>
      <c r="DS2363" s="77">
        <v>0</v>
      </c>
      <c r="DT2363" s="77">
        <v>0</v>
      </c>
      <c r="DU2363" s="77">
        <v>0</v>
      </c>
      <c r="DV2363" s="77">
        <v>0</v>
      </c>
      <c r="DW2363" s="77">
        <v>0</v>
      </c>
      <c r="GE2363" s="77" t="s">
        <v>422</v>
      </c>
      <c r="GF2363" s="77" t="s">
        <v>155</v>
      </c>
      <c r="GG2363" s="77" t="s">
        <v>443</v>
      </c>
      <c r="GH2363" s="77" t="s">
        <v>474</v>
      </c>
      <c r="GI2363" s="77">
        <v>2025</v>
      </c>
      <c r="GJ2363" s="77" t="s">
        <v>305</v>
      </c>
      <c r="GK2363" s="77">
        <v>3.7590224611390721E-2</v>
      </c>
      <c r="GL2363" s="77">
        <v>574.64243099999999</v>
      </c>
      <c r="GM2363" s="77">
        <v>2025</v>
      </c>
      <c r="GN2363" s="77" t="s">
        <v>175</v>
      </c>
      <c r="GO2363" s="77">
        <v>0.13250000000000001</v>
      </c>
      <c r="GP2363" s="77">
        <v>3</v>
      </c>
      <c r="GQ2363" s="77">
        <v>0</v>
      </c>
      <c r="GR2363" s="77" t="s">
        <v>423</v>
      </c>
      <c r="GS2363" s="77">
        <v>0</v>
      </c>
      <c r="GT2363" s="77">
        <v>0</v>
      </c>
      <c r="GU2363" s="77">
        <v>0</v>
      </c>
      <c r="GV2363" s="77">
        <v>0</v>
      </c>
      <c r="GW2363" s="77">
        <v>0</v>
      </c>
      <c r="GX2363" s="77">
        <v>0</v>
      </c>
      <c r="GY2363" s="77">
        <v>0.1527377521613833</v>
      </c>
      <c r="GZ2363" s="77">
        <v>5.7414464103853272E-3</v>
      </c>
    </row>
    <row r="2364" spans="98:208" x14ac:dyDescent="0.25">
      <c r="CT2364" s="77" t="s">
        <v>155</v>
      </c>
      <c r="CU2364" s="77" t="s">
        <v>470</v>
      </c>
      <c r="CV2364" s="77" t="s">
        <v>432</v>
      </c>
      <c r="CW2364" s="77">
        <v>2022</v>
      </c>
      <c r="CX2364" s="77">
        <v>0</v>
      </c>
      <c r="CY2364" s="77">
        <v>0</v>
      </c>
      <c r="CZ2364" s="77">
        <v>0</v>
      </c>
      <c r="DA2364" s="77">
        <v>0</v>
      </c>
      <c r="DB2364" s="77">
        <v>8807.9522308757769</v>
      </c>
      <c r="DC2364" s="77">
        <v>222.22942162782991</v>
      </c>
      <c r="DD2364" s="77">
        <v>8585.7228092479472</v>
      </c>
      <c r="DE2364" s="77">
        <v>0</v>
      </c>
      <c r="DF2364" s="77">
        <v>514.45318018009687</v>
      </c>
      <c r="DG2364" s="77">
        <v>514.45318018009687</v>
      </c>
      <c r="DH2364" s="77">
        <v>514.45318018009687</v>
      </c>
      <c r="DI2364" s="77">
        <v>0</v>
      </c>
      <c r="DJ2364" s="77">
        <v>7.9718926528637145E-7</v>
      </c>
      <c r="DL2364" s="77">
        <v>0</v>
      </c>
      <c r="DM2364" s="77">
        <v>4.1011655273200868E-4</v>
      </c>
      <c r="DN2364" s="77">
        <v>4.1011655273200868E-4</v>
      </c>
      <c r="DO2364" s="77">
        <v>0</v>
      </c>
      <c r="DP2364" s="77">
        <v>4.1011655273200868E-4</v>
      </c>
      <c r="DQ2364" s="77">
        <v>4.1011655273200868E-4</v>
      </c>
      <c r="DR2364" s="77">
        <v>0</v>
      </c>
      <c r="DS2364" s="77">
        <v>4.1011655273200868E-4</v>
      </c>
      <c r="DT2364" s="77">
        <v>4.1011655273200868E-4</v>
      </c>
      <c r="DU2364" s="77">
        <v>0</v>
      </c>
      <c r="DV2364" s="77">
        <v>0</v>
      </c>
      <c r="DW2364" s="77">
        <v>0</v>
      </c>
      <c r="GE2364" s="77" t="s">
        <v>425</v>
      </c>
      <c r="GF2364" s="77" t="s">
        <v>155</v>
      </c>
      <c r="GG2364" s="77" t="s">
        <v>443</v>
      </c>
      <c r="GH2364" s="77" t="s">
        <v>474</v>
      </c>
      <c r="GI2364" s="77">
        <v>2025</v>
      </c>
      <c r="GJ2364" s="77" t="s">
        <v>301</v>
      </c>
      <c r="GK2364" s="77">
        <v>1.631433411568729E-3</v>
      </c>
      <c r="GL2364" s="77">
        <v>574.64243099999999</v>
      </c>
      <c r="GM2364" s="77">
        <v>2025</v>
      </c>
      <c r="GN2364" s="77" t="s">
        <v>175</v>
      </c>
      <c r="GO2364" s="77">
        <v>5.3000000000000005E-2</v>
      </c>
      <c r="GP2364" s="77">
        <v>3</v>
      </c>
      <c r="GQ2364" s="77">
        <v>0</v>
      </c>
      <c r="GR2364" s="77" t="s">
        <v>423</v>
      </c>
      <c r="GS2364" s="77">
        <v>0</v>
      </c>
      <c r="GT2364" s="77">
        <v>0</v>
      </c>
      <c r="GU2364" s="77">
        <v>0</v>
      </c>
      <c r="GV2364" s="77">
        <v>0</v>
      </c>
      <c r="GW2364" s="77">
        <v>0</v>
      </c>
      <c r="GX2364" s="77">
        <v>0</v>
      </c>
      <c r="GY2364" s="77">
        <v>5.5966209081309407E-2</v>
      </c>
      <c r="GZ2364" s="77">
        <v>9.1305143414089395E-5</v>
      </c>
    </row>
    <row r="2365" spans="98:208" x14ac:dyDescent="0.25">
      <c r="CT2365" s="77" t="s">
        <v>155</v>
      </c>
      <c r="CU2365" s="77" t="s">
        <v>470</v>
      </c>
      <c r="CV2365" s="77" t="s">
        <v>432</v>
      </c>
      <c r="CW2365" s="77">
        <v>2023</v>
      </c>
      <c r="CX2365" s="77">
        <v>0</v>
      </c>
      <c r="CY2365" s="77">
        <v>0</v>
      </c>
      <c r="CZ2365" s="77">
        <v>0</v>
      </c>
      <c r="DA2365" s="77">
        <v>0</v>
      </c>
      <c r="DB2365" s="77">
        <v>9129.746070236537</v>
      </c>
      <c r="DC2365" s="77">
        <v>233.23007680793819</v>
      </c>
      <c r="DD2365" s="77">
        <v>8896.5159934285966</v>
      </c>
      <c r="DE2365" s="77">
        <v>0</v>
      </c>
      <c r="DF2365" s="77">
        <v>0</v>
      </c>
      <c r="DG2365" s="77">
        <v>533.52731185150913</v>
      </c>
      <c r="DH2365" s="77">
        <v>533.52731185150913</v>
      </c>
      <c r="DI2365" s="77">
        <v>533.52731185150913</v>
      </c>
      <c r="DJ2365" s="77">
        <v>7.9718926528637145E-7</v>
      </c>
      <c r="DL2365" s="77">
        <v>0</v>
      </c>
      <c r="DM2365" s="77">
        <v>0</v>
      </c>
      <c r="DN2365" s="77">
        <v>0</v>
      </c>
      <c r="DO2365" s="77">
        <v>0</v>
      </c>
      <c r="DP2365" s="77">
        <v>4.2532224574511735E-4</v>
      </c>
      <c r="DQ2365" s="77">
        <v>4.2532224574511735E-4</v>
      </c>
      <c r="DR2365" s="77">
        <v>0</v>
      </c>
      <c r="DS2365" s="77">
        <v>4.2532224574511735E-4</v>
      </c>
      <c r="DT2365" s="77">
        <v>4.2532224574511735E-4</v>
      </c>
      <c r="DU2365" s="77">
        <v>0</v>
      </c>
      <c r="DV2365" s="77">
        <v>4.2532224574511735E-4</v>
      </c>
      <c r="DW2365" s="77">
        <v>4.2532224574511735E-4</v>
      </c>
      <c r="GE2365" s="77" t="s">
        <v>427</v>
      </c>
      <c r="GF2365" s="77" t="s">
        <v>155</v>
      </c>
      <c r="GG2365" s="77" t="s">
        <v>443</v>
      </c>
      <c r="GH2365" s="77" t="s">
        <v>474</v>
      </c>
      <c r="GI2365" s="77">
        <v>2025</v>
      </c>
      <c r="GJ2365" s="77" t="s">
        <v>303</v>
      </c>
      <c r="GK2365" s="77">
        <v>4.1186611014017743E-2</v>
      </c>
      <c r="GL2365" s="77">
        <v>574.64243099999999</v>
      </c>
      <c r="GM2365" s="77">
        <v>2025</v>
      </c>
      <c r="GN2365" s="77" t="s">
        <v>175</v>
      </c>
      <c r="GO2365" s="77">
        <v>5.3000000000000005E-2</v>
      </c>
      <c r="GP2365" s="77">
        <v>3</v>
      </c>
      <c r="GQ2365" s="77">
        <v>0</v>
      </c>
      <c r="GR2365" s="77" t="s">
        <v>423</v>
      </c>
      <c r="GS2365" s="77">
        <v>0</v>
      </c>
      <c r="GT2365" s="77">
        <v>0</v>
      </c>
      <c r="GU2365" s="77">
        <v>0</v>
      </c>
      <c r="GV2365" s="77">
        <v>0</v>
      </c>
      <c r="GW2365" s="77">
        <v>0</v>
      </c>
      <c r="GX2365" s="77">
        <v>0</v>
      </c>
      <c r="GY2365" s="77">
        <v>5.5966209081309407E-2</v>
      </c>
      <c r="GZ2365" s="77">
        <v>2.3050584833610777E-3</v>
      </c>
    </row>
    <row r="2366" spans="98:208" x14ac:dyDescent="0.25">
      <c r="CT2366" s="77" t="s">
        <v>155</v>
      </c>
      <c r="CU2366" s="77" t="s">
        <v>470</v>
      </c>
      <c r="CV2366" s="77" t="s">
        <v>432</v>
      </c>
      <c r="CW2366" s="77">
        <v>2024</v>
      </c>
      <c r="CX2366" s="77">
        <v>0</v>
      </c>
      <c r="CY2366" s="77">
        <v>0</v>
      </c>
      <c r="CZ2366" s="77">
        <v>0</v>
      </c>
      <c r="DA2366" s="77">
        <v>0</v>
      </c>
      <c r="DB2366" s="77">
        <v>9129.746070236537</v>
      </c>
      <c r="DC2366" s="77">
        <v>233.23007680793819</v>
      </c>
      <c r="DD2366" s="77">
        <v>8896.5159934285966</v>
      </c>
      <c r="DE2366" s="77">
        <v>0</v>
      </c>
      <c r="DF2366" s="77">
        <v>0</v>
      </c>
      <c r="DG2366" s="77">
        <v>0</v>
      </c>
      <c r="DH2366" s="77">
        <v>533.52731185150913</v>
      </c>
      <c r="DI2366" s="77">
        <v>533.52731185150913</v>
      </c>
      <c r="DJ2366" s="77">
        <v>7.9718926528637145E-7</v>
      </c>
      <c r="DL2366" s="77">
        <v>0</v>
      </c>
      <c r="DM2366" s="77">
        <v>0</v>
      </c>
      <c r="DN2366" s="77">
        <v>0</v>
      </c>
      <c r="DO2366" s="77">
        <v>0</v>
      </c>
      <c r="DP2366" s="77">
        <v>0</v>
      </c>
      <c r="DQ2366" s="77">
        <v>0</v>
      </c>
      <c r="DR2366" s="77">
        <v>0</v>
      </c>
      <c r="DS2366" s="77">
        <v>4.2532224574511735E-4</v>
      </c>
      <c r="DT2366" s="77">
        <v>4.2532224574511735E-4</v>
      </c>
      <c r="DU2366" s="77">
        <v>0</v>
      </c>
      <c r="DV2366" s="77">
        <v>4.2532224574511735E-4</v>
      </c>
      <c r="DW2366" s="77">
        <v>4.2532224574511735E-4</v>
      </c>
      <c r="GE2366" s="77" t="s">
        <v>422</v>
      </c>
      <c r="GF2366" s="77" t="s">
        <v>155</v>
      </c>
      <c r="GG2366" s="77" t="s">
        <v>443</v>
      </c>
      <c r="GH2366" s="77" t="s">
        <v>481</v>
      </c>
      <c r="GI2366" s="77">
        <v>2021</v>
      </c>
      <c r="GJ2366" s="77" t="s">
        <v>305</v>
      </c>
      <c r="GK2366" s="77">
        <v>409.22373582044048</v>
      </c>
      <c r="GL2366" s="77">
        <v>574.64243099999999</v>
      </c>
      <c r="GM2366" s="77">
        <v>2021</v>
      </c>
      <c r="GN2366" s="77" t="s">
        <v>175</v>
      </c>
      <c r="GO2366" s="77">
        <v>0.13250000000000001</v>
      </c>
      <c r="GP2366" s="77">
        <v>3</v>
      </c>
      <c r="GQ2366" s="77">
        <v>0</v>
      </c>
      <c r="GR2366" s="77" t="s">
        <v>423</v>
      </c>
      <c r="GS2366" s="77">
        <v>0.1527377521613833</v>
      </c>
      <c r="GT2366" s="77">
        <v>62.50391354029783</v>
      </c>
      <c r="GU2366" s="77">
        <v>0.1527377521613833</v>
      </c>
      <c r="GV2366" s="77">
        <v>62.50391354029783</v>
      </c>
      <c r="GW2366" s="77">
        <v>0</v>
      </c>
      <c r="GX2366" s="77">
        <v>0</v>
      </c>
      <c r="GY2366" s="77">
        <v>0</v>
      </c>
      <c r="GZ2366" s="77">
        <v>0</v>
      </c>
    </row>
    <row r="2367" spans="98:208" x14ac:dyDescent="0.25">
      <c r="CT2367" s="77" t="s">
        <v>155</v>
      </c>
      <c r="CU2367" s="77" t="s">
        <v>470</v>
      </c>
      <c r="CV2367" s="77" t="s">
        <v>432</v>
      </c>
      <c r="CW2367" s="77">
        <v>2025</v>
      </c>
      <c r="CX2367" s="77">
        <v>0</v>
      </c>
      <c r="CY2367" s="77">
        <v>0</v>
      </c>
      <c r="CZ2367" s="77">
        <v>0</v>
      </c>
      <c r="DA2367" s="77">
        <v>0</v>
      </c>
      <c r="DB2367" s="77">
        <v>9129.746070236537</v>
      </c>
      <c r="DC2367" s="77">
        <v>233.23007680793819</v>
      </c>
      <c r="DD2367" s="77">
        <v>8896.5159934285966</v>
      </c>
      <c r="DE2367" s="77">
        <v>0</v>
      </c>
      <c r="DF2367" s="77">
        <v>0</v>
      </c>
      <c r="DG2367" s="77">
        <v>0</v>
      </c>
      <c r="DH2367" s="77">
        <v>0</v>
      </c>
      <c r="DI2367" s="77">
        <v>533.52731185150913</v>
      </c>
      <c r="DJ2367" s="77">
        <v>7.9718926528637145E-7</v>
      </c>
      <c r="DL2367" s="77">
        <v>0</v>
      </c>
      <c r="DM2367" s="77">
        <v>0</v>
      </c>
      <c r="DN2367" s="77">
        <v>0</v>
      </c>
      <c r="DO2367" s="77">
        <v>0</v>
      </c>
      <c r="DP2367" s="77">
        <v>0</v>
      </c>
      <c r="DQ2367" s="77">
        <v>0</v>
      </c>
      <c r="DR2367" s="77">
        <v>0</v>
      </c>
      <c r="DS2367" s="77">
        <v>0</v>
      </c>
      <c r="DT2367" s="77">
        <v>0</v>
      </c>
      <c r="DU2367" s="77">
        <v>0</v>
      </c>
      <c r="DV2367" s="77">
        <v>4.2532224574511735E-4</v>
      </c>
      <c r="DW2367" s="77">
        <v>4.2532224574511735E-4</v>
      </c>
      <c r="GE2367" s="77" t="s">
        <v>425</v>
      </c>
      <c r="GF2367" s="77" t="s">
        <v>155</v>
      </c>
      <c r="GG2367" s="77" t="s">
        <v>443</v>
      </c>
      <c r="GH2367" s="77" t="s">
        <v>481</v>
      </c>
      <c r="GI2367" s="77">
        <v>2021</v>
      </c>
      <c r="GJ2367" s="77" t="s">
        <v>301</v>
      </c>
      <c r="GK2367" s="77">
        <v>13469.08781237808</v>
      </c>
      <c r="GL2367" s="77">
        <v>574.64243099999999</v>
      </c>
      <c r="GM2367" s="77">
        <v>2021</v>
      </c>
      <c r="GN2367" s="77" t="s">
        <v>175</v>
      </c>
      <c r="GO2367" s="77">
        <v>5.3000000000000005E-2</v>
      </c>
      <c r="GP2367" s="77">
        <v>3</v>
      </c>
      <c r="GQ2367" s="77">
        <v>0</v>
      </c>
      <c r="GR2367" s="77" t="s">
        <v>423</v>
      </c>
      <c r="GS2367" s="77">
        <v>5.5966209081309407E-2</v>
      </c>
      <c r="GT2367" s="77">
        <v>753.81378464206796</v>
      </c>
      <c r="GU2367" s="77">
        <v>5.5966209081309407E-2</v>
      </c>
      <c r="GV2367" s="77">
        <v>753.81378464206796</v>
      </c>
      <c r="GW2367" s="77">
        <v>0</v>
      </c>
      <c r="GX2367" s="77">
        <v>0</v>
      </c>
      <c r="GY2367" s="77">
        <v>0</v>
      </c>
      <c r="GZ2367" s="77">
        <v>0</v>
      </c>
    </row>
    <row r="2368" spans="98:208" x14ac:dyDescent="0.25">
      <c r="CT2368" s="77" t="s">
        <v>155</v>
      </c>
      <c r="CU2368" s="77" t="s">
        <v>470</v>
      </c>
      <c r="CV2368" s="77" t="s">
        <v>439</v>
      </c>
      <c r="CW2368" s="77">
        <v>2020</v>
      </c>
      <c r="CX2368" s="77">
        <v>0</v>
      </c>
      <c r="CY2368" s="77">
        <v>0</v>
      </c>
      <c r="CZ2368" s="77">
        <v>0</v>
      </c>
      <c r="DA2368" s="77">
        <v>0</v>
      </c>
      <c r="DB2368" s="77">
        <v>5.2405583313016191</v>
      </c>
      <c r="DC2368" s="77">
        <v>0.69641821681224858</v>
      </c>
      <c r="DD2368" s="77">
        <v>2.9419641522811042</v>
      </c>
      <c r="DE2368" s="77">
        <v>1.6021759622082661</v>
      </c>
      <c r="DF2368" s="77">
        <v>0.3606876487424191</v>
      </c>
      <c r="DG2368" s="77">
        <v>0</v>
      </c>
      <c r="DH2368" s="77">
        <v>0</v>
      </c>
      <c r="DI2368" s="77">
        <v>0</v>
      </c>
      <c r="DJ2368" s="77">
        <v>1.047422906398136E-5</v>
      </c>
      <c r="DL2368" s="77">
        <v>0</v>
      </c>
      <c r="DM2368" s="77">
        <v>3.777925053476946E-6</v>
      </c>
      <c r="DN2368" s="77">
        <v>3.777925053476946E-6</v>
      </c>
      <c r="DO2368" s="77">
        <v>0</v>
      </c>
      <c r="DP2368" s="77">
        <v>0</v>
      </c>
      <c r="DQ2368" s="77">
        <v>0</v>
      </c>
      <c r="DR2368" s="77">
        <v>0</v>
      </c>
      <c r="DS2368" s="77">
        <v>0</v>
      </c>
      <c r="DT2368" s="77">
        <v>0</v>
      </c>
      <c r="DU2368" s="77">
        <v>0</v>
      </c>
      <c r="DV2368" s="77">
        <v>0</v>
      </c>
      <c r="DW2368" s="77">
        <v>0</v>
      </c>
      <c r="GE2368" s="77" t="s">
        <v>427</v>
      </c>
      <c r="GF2368" s="77" t="s">
        <v>155</v>
      </c>
      <c r="GG2368" s="77" t="s">
        <v>443</v>
      </c>
      <c r="GH2368" s="77" t="s">
        <v>481</v>
      </c>
      <c r="GI2368" s="77">
        <v>2021</v>
      </c>
      <c r="GJ2368" s="77" t="s">
        <v>303</v>
      </c>
      <c r="GK2368" s="77">
        <v>7205.5312760250154</v>
      </c>
      <c r="GL2368" s="77">
        <v>574.64243099999999</v>
      </c>
      <c r="GM2368" s="77">
        <v>2021</v>
      </c>
      <c r="GN2368" s="77" t="s">
        <v>175</v>
      </c>
      <c r="GO2368" s="77">
        <v>5.3000000000000005E-2</v>
      </c>
      <c r="GP2368" s="77">
        <v>3</v>
      </c>
      <c r="GQ2368" s="77">
        <v>0</v>
      </c>
      <c r="GR2368" s="77" t="s">
        <v>423</v>
      </c>
      <c r="GS2368" s="77">
        <v>5.5966209081309407E-2</v>
      </c>
      <c r="GT2368" s="77">
        <v>403.26626993593015</v>
      </c>
      <c r="GU2368" s="77">
        <v>5.5966209081309407E-2</v>
      </c>
      <c r="GV2368" s="77">
        <v>403.26626993593015</v>
      </c>
      <c r="GW2368" s="77">
        <v>0</v>
      </c>
      <c r="GX2368" s="77">
        <v>0</v>
      </c>
      <c r="GY2368" s="77">
        <v>0</v>
      </c>
      <c r="GZ2368" s="77">
        <v>0</v>
      </c>
    </row>
    <row r="2369" spans="98:208" x14ac:dyDescent="0.25">
      <c r="CT2369" s="77" t="s">
        <v>155</v>
      </c>
      <c r="CU2369" s="77" t="s">
        <v>470</v>
      </c>
      <c r="CV2369" s="77" t="s">
        <v>439</v>
      </c>
      <c r="CW2369" s="77">
        <v>2021</v>
      </c>
      <c r="CX2369" s="77">
        <v>0</v>
      </c>
      <c r="CY2369" s="77">
        <v>0</v>
      </c>
      <c r="CZ2369" s="77">
        <v>0</v>
      </c>
      <c r="DA2369" s="77">
        <v>0</v>
      </c>
      <c r="DB2369" s="77">
        <v>5.2405583313016191</v>
      </c>
      <c r="DC2369" s="77">
        <v>0.69641821681224858</v>
      </c>
      <c r="DD2369" s="77">
        <v>2.9419641522811042</v>
      </c>
      <c r="DE2369" s="77">
        <v>1.6021759622082661</v>
      </c>
      <c r="DF2369" s="77">
        <v>0.3606876487424191</v>
      </c>
      <c r="DG2369" s="77">
        <v>0.3606876487424191</v>
      </c>
      <c r="DH2369" s="77">
        <v>0</v>
      </c>
      <c r="DI2369" s="77">
        <v>0</v>
      </c>
      <c r="DJ2369" s="77">
        <v>1.047422906398136E-5</v>
      </c>
      <c r="DL2369" s="77">
        <v>0</v>
      </c>
      <c r="DM2369" s="77">
        <v>3.777925053476946E-6</v>
      </c>
      <c r="DN2369" s="77">
        <v>3.777925053476946E-6</v>
      </c>
      <c r="DO2369" s="77">
        <v>0</v>
      </c>
      <c r="DP2369" s="77">
        <v>3.777925053476946E-6</v>
      </c>
      <c r="DQ2369" s="77">
        <v>3.777925053476946E-6</v>
      </c>
      <c r="DR2369" s="77">
        <v>0</v>
      </c>
      <c r="DS2369" s="77">
        <v>0</v>
      </c>
      <c r="DT2369" s="77">
        <v>0</v>
      </c>
      <c r="DU2369" s="77">
        <v>0</v>
      </c>
      <c r="DV2369" s="77">
        <v>0</v>
      </c>
      <c r="DW2369" s="77">
        <v>0</v>
      </c>
      <c r="GE2369" s="77" t="s">
        <v>422</v>
      </c>
      <c r="GF2369" s="77" t="s">
        <v>155</v>
      </c>
      <c r="GG2369" s="77" t="s">
        <v>443</v>
      </c>
      <c r="GH2369" s="77" t="s">
        <v>481</v>
      </c>
      <c r="GI2369" s="77">
        <v>2022</v>
      </c>
      <c r="GJ2369" s="77" t="s">
        <v>305</v>
      </c>
      <c r="GK2369" s="77">
        <v>409.22373582044048</v>
      </c>
      <c r="GL2369" s="77">
        <v>574.64243099999999</v>
      </c>
      <c r="GM2369" s="77">
        <v>2022</v>
      </c>
      <c r="GN2369" s="77" t="s">
        <v>175</v>
      </c>
      <c r="GO2369" s="77">
        <v>0.13250000000000001</v>
      </c>
      <c r="GP2369" s="77">
        <v>3</v>
      </c>
      <c r="GQ2369" s="77">
        <v>0</v>
      </c>
      <c r="GR2369" s="77" t="s">
        <v>423</v>
      </c>
      <c r="GS2369" s="77">
        <v>0.1527377521613833</v>
      </c>
      <c r="GT2369" s="77">
        <v>62.50391354029783</v>
      </c>
      <c r="GU2369" s="77">
        <v>0.1527377521613833</v>
      </c>
      <c r="GV2369" s="77">
        <v>62.50391354029783</v>
      </c>
      <c r="GW2369" s="77">
        <v>0.1527377521613833</v>
      </c>
      <c r="GX2369" s="77">
        <v>62.50391354029783</v>
      </c>
      <c r="GY2369" s="77">
        <v>0</v>
      </c>
      <c r="GZ2369" s="77">
        <v>0</v>
      </c>
    </row>
    <row r="2370" spans="98:208" x14ac:dyDescent="0.25">
      <c r="CT2370" s="77" t="s">
        <v>155</v>
      </c>
      <c r="CU2370" s="77" t="s">
        <v>470</v>
      </c>
      <c r="CV2370" s="77" t="s">
        <v>439</v>
      </c>
      <c r="CW2370" s="77">
        <v>2022</v>
      </c>
      <c r="CX2370" s="77">
        <v>0</v>
      </c>
      <c r="CY2370" s="77">
        <v>0</v>
      </c>
      <c r="CZ2370" s="77">
        <v>0</v>
      </c>
      <c r="DA2370" s="77">
        <v>0</v>
      </c>
      <c r="DB2370" s="77">
        <v>5.2405583313016191</v>
      </c>
      <c r="DC2370" s="77">
        <v>0.69641821681224858</v>
      </c>
      <c r="DD2370" s="77">
        <v>2.9419641522811042</v>
      </c>
      <c r="DE2370" s="77">
        <v>1.6021759622082661</v>
      </c>
      <c r="DF2370" s="77">
        <v>0.3606876487424191</v>
      </c>
      <c r="DG2370" s="77">
        <v>0.3606876487424191</v>
      </c>
      <c r="DH2370" s="77">
        <v>0.3606876487424191</v>
      </c>
      <c r="DI2370" s="77">
        <v>0</v>
      </c>
      <c r="DJ2370" s="77">
        <v>1.047422906398136E-5</v>
      </c>
      <c r="DL2370" s="77">
        <v>0</v>
      </c>
      <c r="DM2370" s="77">
        <v>3.777925053476946E-6</v>
      </c>
      <c r="DN2370" s="77">
        <v>3.777925053476946E-6</v>
      </c>
      <c r="DO2370" s="77">
        <v>0</v>
      </c>
      <c r="DP2370" s="77">
        <v>3.777925053476946E-6</v>
      </c>
      <c r="DQ2370" s="77">
        <v>3.777925053476946E-6</v>
      </c>
      <c r="DR2370" s="77">
        <v>0</v>
      </c>
      <c r="DS2370" s="77">
        <v>3.777925053476946E-6</v>
      </c>
      <c r="DT2370" s="77">
        <v>3.777925053476946E-6</v>
      </c>
      <c r="DU2370" s="77">
        <v>0</v>
      </c>
      <c r="DV2370" s="77">
        <v>0</v>
      </c>
      <c r="DW2370" s="77">
        <v>0</v>
      </c>
      <c r="GE2370" s="77" t="s">
        <v>425</v>
      </c>
      <c r="GF2370" s="77" t="s">
        <v>155</v>
      </c>
      <c r="GG2370" s="77" t="s">
        <v>443</v>
      </c>
      <c r="GH2370" s="77" t="s">
        <v>481</v>
      </c>
      <c r="GI2370" s="77">
        <v>2022</v>
      </c>
      <c r="GJ2370" s="77" t="s">
        <v>301</v>
      </c>
      <c r="GK2370" s="77">
        <v>13469.08781237808</v>
      </c>
      <c r="GL2370" s="77">
        <v>574.64243099999999</v>
      </c>
      <c r="GM2370" s="77">
        <v>2022</v>
      </c>
      <c r="GN2370" s="77" t="s">
        <v>175</v>
      </c>
      <c r="GO2370" s="77">
        <v>5.3000000000000005E-2</v>
      </c>
      <c r="GP2370" s="77">
        <v>3</v>
      </c>
      <c r="GQ2370" s="77">
        <v>0</v>
      </c>
      <c r="GR2370" s="77" t="s">
        <v>423</v>
      </c>
      <c r="GS2370" s="77">
        <v>5.5966209081309407E-2</v>
      </c>
      <c r="GT2370" s="77">
        <v>753.81378464206796</v>
      </c>
      <c r="GU2370" s="77">
        <v>5.5966209081309407E-2</v>
      </c>
      <c r="GV2370" s="77">
        <v>753.81378464206796</v>
      </c>
      <c r="GW2370" s="77">
        <v>5.5966209081309407E-2</v>
      </c>
      <c r="GX2370" s="77">
        <v>753.81378464206796</v>
      </c>
      <c r="GY2370" s="77">
        <v>0</v>
      </c>
      <c r="GZ2370" s="77">
        <v>0</v>
      </c>
    </row>
    <row r="2371" spans="98:208" x14ac:dyDescent="0.25">
      <c r="CT2371" s="77" t="s">
        <v>155</v>
      </c>
      <c r="CU2371" s="77" t="s">
        <v>470</v>
      </c>
      <c r="CV2371" s="77" t="s">
        <v>439</v>
      </c>
      <c r="CW2371" s="77">
        <v>2023</v>
      </c>
      <c r="CX2371" s="77">
        <v>0</v>
      </c>
      <c r="CY2371" s="77">
        <v>0</v>
      </c>
      <c r="CZ2371" s="77">
        <v>0</v>
      </c>
      <c r="DA2371" s="77">
        <v>0</v>
      </c>
      <c r="DB2371" s="77">
        <v>5.4750346070078537</v>
      </c>
      <c r="DC2371" s="77">
        <v>0.71896016785816952</v>
      </c>
      <c r="DD2371" s="77">
        <v>3.0714971986151411</v>
      </c>
      <c r="DE2371" s="77">
        <v>1.684577240534437</v>
      </c>
      <c r="DF2371" s="77">
        <v>0</v>
      </c>
      <c r="DG2371" s="77">
        <v>0.37599181639994433</v>
      </c>
      <c r="DH2371" s="77">
        <v>0.37599181639994433</v>
      </c>
      <c r="DI2371" s="77">
        <v>0.37599181639994433</v>
      </c>
      <c r="DJ2371" s="77">
        <v>1.047422906398136E-5</v>
      </c>
      <c r="DL2371" s="77">
        <v>0</v>
      </c>
      <c r="DM2371" s="77">
        <v>0</v>
      </c>
      <c r="DN2371" s="77">
        <v>0</v>
      </c>
      <c r="DO2371" s="77">
        <v>0</v>
      </c>
      <c r="DP2371" s="77">
        <v>3.9382244111554403E-6</v>
      </c>
      <c r="DQ2371" s="77">
        <v>3.9382244111554403E-6</v>
      </c>
      <c r="DR2371" s="77">
        <v>0</v>
      </c>
      <c r="DS2371" s="77">
        <v>3.9382244111554403E-6</v>
      </c>
      <c r="DT2371" s="77">
        <v>3.9382244111554403E-6</v>
      </c>
      <c r="DU2371" s="77">
        <v>0</v>
      </c>
      <c r="DV2371" s="77">
        <v>3.9382244111554403E-6</v>
      </c>
      <c r="DW2371" s="77">
        <v>3.9382244111554403E-6</v>
      </c>
      <c r="GE2371" s="77" t="s">
        <v>427</v>
      </c>
      <c r="GF2371" s="77" t="s">
        <v>155</v>
      </c>
      <c r="GG2371" s="77" t="s">
        <v>443</v>
      </c>
      <c r="GH2371" s="77" t="s">
        <v>481</v>
      </c>
      <c r="GI2371" s="77">
        <v>2022</v>
      </c>
      <c r="GJ2371" s="77" t="s">
        <v>303</v>
      </c>
      <c r="GK2371" s="77">
        <v>7205.5312760250154</v>
      </c>
      <c r="GL2371" s="77">
        <v>574.64243099999999</v>
      </c>
      <c r="GM2371" s="77">
        <v>2022</v>
      </c>
      <c r="GN2371" s="77" t="s">
        <v>175</v>
      </c>
      <c r="GO2371" s="77">
        <v>5.3000000000000005E-2</v>
      </c>
      <c r="GP2371" s="77">
        <v>3</v>
      </c>
      <c r="GQ2371" s="77">
        <v>0</v>
      </c>
      <c r="GR2371" s="77" t="s">
        <v>423</v>
      </c>
      <c r="GS2371" s="77">
        <v>5.5966209081309407E-2</v>
      </c>
      <c r="GT2371" s="77">
        <v>403.26626993593015</v>
      </c>
      <c r="GU2371" s="77">
        <v>5.5966209081309407E-2</v>
      </c>
      <c r="GV2371" s="77">
        <v>403.26626993593015</v>
      </c>
      <c r="GW2371" s="77">
        <v>5.5966209081309407E-2</v>
      </c>
      <c r="GX2371" s="77">
        <v>403.26626993593015</v>
      </c>
      <c r="GY2371" s="77">
        <v>0</v>
      </c>
      <c r="GZ2371" s="77">
        <v>0</v>
      </c>
    </row>
    <row r="2372" spans="98:208" x14ac:dyDescent="0.25">
      <c r="CT2372" s="77" t="s">
        <v>155</v>
      </c>
      <c r="CU2372" s="77" t="s">
        <v>470</v>
      </c>
      <c r="CV2372" s="77" t="s">
        <v>439</v>
      </c>
      <c r="CW2372" s="77">
        <v>2024</v>
      </c>
      <c r="CX2372" s="77">
        <v>0</v>
      </c>
      <c r="CY2372" s="77">
        <v>0</v>
      </c>
      <c r="CZ2372" s="77">
        <v>0</v>
      </c>
      <c r="DA2372" s="77">
        <v>0</v>
      </c>
      <c r="DB2372" s="77">
        <v>5.4750346070078537</v>
      </c>
      <c r="DC2372" s="77">
        <v>0.71896016785816952</v>
      </c>
      <c r="DD2372" s="77">
        <v>3.0714971986151411</v>
      </c>
      <c r="DE2372" s="77">
        <v>1.684577240534437</v>
      </c>
      <c r="DF2372" s="77">
        <v>0</v>
      </c>
      <c r="DG2372" s="77">
        <v>0</v>
      </c>
      <c r="DH2372" s="77">
        <v>0.37599181639994433</v>
      </c>
      <c r="DI2372" s="77">
        <v>0.37599181639994433</v>
      </c>
      <c r="DJ2372" s="77">
        <v>1.047422906398136E-5</v>
      </c>
      <c r="DL2372" s="77">
        <v>0</v>
      </c>
      <c r="DM2372" s="77">
        <v>0</v>
      </c>
      <c r="DN2372" s="77">
        <v>0</v>
      </c>
      <c r="DO2372" s="77">
        <v>0</v>
      </c>
      <c r="DP2372" s="77">
        <v>0</v>
      </c>
      <c r="DQ2372" s="77">
        <v>0</v>
      </c>
      <c r="DR2372" s="77">
        <v>0</v>
      </c>
      <c r="DS2372" s="77">
        <v>3.9382244111554403E-6</v>
      </c>
      <c r="DT2372" s="77">
        <v>3.9382244111554403E-6</v>
      </c>
      <c r="DU2372" s="77">
        <v>0</v>
      </c>
      <c r="DV2372" s="77">
        <v>3.9382244111554403E-6</v>
      </c>
      <c r="DW2372" s="77">
        <v>3.9382244111554403E-6</v>
      </c>
      <c r="GE2372" s="77" t="s">
        <v>422</v>
      </c>
      <c r="GF2372" s="77" t="s">
        <v>155</v>
      </c>
      <c r="GG2372" s="77" t="s">
        <v>443</v>
      </c>
      <c r="GH2372" s="77" t="s">
        <v>481</v>
      </c>
      <c r="GI2372" s="77">
        <v>2023</v>
      </c>
      <c r="GJ2372" s="77" t="s">
        <v>305</v>
      </c>
      <c r="GK2372" s="77">
        <v>428.60232122030828</v>
      </c>
      <c r="GL2372" s="77">
        <v>574.64243099999999</v>
      </c>
      <c r="GM2372" s="77">
        <v>2023</v>
      </c>
      <c r="GN2372" s="77" t="s">
        <v>175</v>
      </c>
      <c r="GO2372" s="77">
        <v>0.13250000000000001</v>
      </c>
      <c r="GP2372" s="77">
        <v>3</v>
      </c>
      <c r="GQ2372" s="77">
        <v>0</v>
      </c>
      <c r="GR2372" s="77" t="s">
        <v>423</v>
      </c>
      <c r="GS2372" s="77">
        <v>0</v>
      </c>
      <c r="GT2372" s="77">
        <v>0</v>
      </c>
      <c r="GU2372" s="77">
        <v>0.1527377521613833</v>
      </c>
      <c r="GV2372" s="77">
        <v>65.463755114341041</v>
      </c>
      <c r="GW2372" s="77">
        <v>0.1527377521613833</v>
      </c>
      <c r="GX2372" s="77">
        <v>65.463755114341041</v>
      </c>
      <c r="GY2372" s="77">
        <v>0.1527377521613833</v>
      </c>
      <c r="GZ2372" s="77">
        <v>65.463755114341041</v>
      </c>
    </row>
    <row r="2373" spans="98:208" x14ac:dyDescent="0.25">
      <c r="CT2373" s="77" t="s">
        <v>155</v>
      </c>
      <c r="CU2373" s="77" t="s">
        <v>470</v>
      </c>
      <c r="CV2373" s="77" t="s">
        <v>439</v>
      </c>
      <c r="CW2373" s="77">
        <v>2025</v>
      </c>
      <c r="CX2373" s="77">
        <v>0</v>
      </c>
      <c r="CY2373" s="77">
        <v>0</v>
      </c>
      <c r="CZ2373" s="77">
        <v>0</v>
      </c>
      <c r="DA2373" s="77">
        <v>0</v>
      </c>
      <c r="DB2373" s="77">
        <v>5.4750346070078537</v>
      </c>
      <c r="DC2373" s="77">
        <v>0.71896016785816952</v>
      </c>
      <c r="DD2373" s="77">
        <v>3.0714971986151411</v>
      </c>
      <c r="DE2373" s="77">
        <v>1.684577240534437</v>
      </c>
      <c r="DF2373" s="77">
        <v>0</v>
      </c>
      <c r="DG2373" s="77">
        <v>0</v>
      </c>
      <c r="DH2373" s="77">
        <v>0</v>
      </c>
      <c r="DI2373" s="77">
        <v>0.37599181639994433</v>
      </c>
      <c r="DJ2373" s="77">
        <v>1.047422906398136E-5</v>
      </c>
      <c r="DL2373" s="77">
        <v>0</v>
      </c>
      <c r="DM2373" s="77">
        <v>0</v>
      </c>
      <c r="DN2373" s="77">
        <v>0</v>
      </c>
      <c r="DO2373" s="77">
        <v>0</v>
      </c>
      <c r="DP2373" s="77">
        <v>0</v>
      </c>
      <c r="DQ2373" s="77">
        <v>0</v>
      </c>
      <c r="DR2373" s="77">
        <v>0</v>
      </c>
      <c r="DS2373" s="77">
        <v>0</v>
      </c>
      <c r="DT2373" s="77">
        <v>0</v>
      </c>
      <c r="DU2373" s="77">
        <v>0</v>
      </c>
      <c r="DV2373" s="77">
        <v>3.9382244111554403E-6</v>
      </c>
      <c r="DW2373" s="77">
        <v>3.9382244111554403E-6</v>
      </c>
      <c r="GE2373" s="77" t="s">
        <v>425</v>
      </c>
      <c r="GF2373" s="77" t="s">
        <v>155</v>
      </c>
      <c r="GG2373" s="77" t="s">
        <v>443</v>
      </c>
      <c r="GH2373" s="77" t="s">
        <v>481</v>
      </c>
      <c r="GI2373" s="77">
        <v>2023</v>
      </c>
      <c r="GJ2373" s="77" t="s">
        <v>301</v>
      </c>
      <c r="GK2373" s="77">
        <v>13939.560973457499</v>
      </c>
      <c r="GL2373" s="77">
        <v>574.64243099999999</v>
      </c>
      <c r="GM2373" s="77">
        <v>2023</v>
      </c>
      <c r="GN2373" s="77" t="s">
        <v>175</v>
      </c>
      <c r="GO2373" s="77">
        <v>5.3000000000000005E-2</v>
      </c>
      <c r="GP2373" s="77">
        <v>3</v>
      </c>
      <c r="GQ2373" s="77">
        <v>0</v>
      </c>
      <c r="GR2373" s="77" t="s">
        <v>423</v>
      </c>
      <c r="GS2373" s="77">
        <v>0</v>
      </c>
      <c r="GT2373" s="77">
        <v>0</v>
      </c>
      <c r="GU2373" s="77">
        <v>5.5966209081309407E-2</v>
      </c>
      <c r="GV2373" s="77">
        <v>780.14438394218325</v>
      </c>
      <c r="GW2373" s="77">
        <v>5.5966209081309407E-2</v>
      </c>
      <c r="GX2373" s="77">
        <v>780.14438394218325</v>
      </c>
      <c r="GY2373" s="77">
        <v>5.5966209081309407E-2</v>
      </c>
      <c r="GZ2373" s="77">
        <v>780.14438394218325</v>
      </c>
    </row>
    <row r="2374" spans="98:208" x14ac:dyDescent="0.25">
      <c r="CT2374" s="77" t="s">
        <v>155</v>
      </c>
      <c r="CU2374" s="77" t="s">
        <v>470</v>
      </c>
      <c r="CV2374" s="77" t="s">
        <v>446</v>
      </c>
      <c r="CW2374" s="77">
        <v>2020</v>
      </c>
      <c r="CX2374" s="77">
        <v>0</v>
      </c>
      <c r="CY2374" s="77">
        <v>0</v>
      </c>
      <c r="CZ2374" s="77">
        <v>0</v>
      </c>
      <c r="DA2374" s="77">
        <v>0</v>
      </c>
      <c r="DB2374" s="77">
        <v>7.7900575334948569E-2</v>
      </c>
      <c r="DC2374" s="77">
        <v>3.6425060683954229E-2</v>
      </c>
      <c r="DD2374" s="77">
        <v>1.5808724525430899E-3</v>
      </c>
      <c r="DE2374" s="77">
        <v>3.9894642198450403E-2</v>
      </c>
      <c r="DF2374" s="77">
        <v>7.8847092159215603E-3</v>
      </c>
      <c r="DG2374" s="77">
        <v>0</v>
      </c>
      <c r="DH2374" s="77">
        <v>0</v>
      </c>
      <c r="DI2374" s="77">
        <v>0</v>
      </c>
      <c r="DJ2374" s="77">
        <v>2.5988123987183E-3</v>
      </c>
      <c r="DL2374" s="77">
        <v>0</v>
      </c>
      <c r="DM2374" s="77">
        <v>2.0490880070625396E-5</v>
      </c>
      <c r="DN2374" s="77">
        <v>2.0490880070625396E-5</v>
      </c>
      <c r="DO2374" s="77">
        <v>0</v>
      </c>
      <c r="DP2374" s="77">
        <v>0</v>
      </c>
      <c r="DQ2374" s="77">
        <v>0</v>
      </c>
      <c r="DR2374" s="77">
        <v>0</v>
      </c>
      <c r="DS2374" s="77">
        <v>0</v>
      </c>
      <c r="DT2374" s="77">
        <v>0</v>
      </c>
      <c r="DU2374" s="77">
        <v>0</v>
      </c>
      <c r="DV2374" s="77">
        <v>0</v>
      </c>
      <c r="DW2374" s="77">
        <v>0</v>
      </c>
      <c r="GE2374" s="77" t="s">
        <v>427</v>
      </c>
      <c r="GF2374" s="77" t="s">
        <v>155</v>
      </c>
      <c r="GG2374" s="77" t="s">
        <v>443</v>
      </c>
      <c r="GH2374" s="77" t="s">
        <v>481</v>
      </c>
      <c r="GI2374" s="77">
        <v>2023</v>
      </c>
      <c r="GJ2374" s="77" t="s">
        <v>303</v>
      </c>
      <c r="GK2374" s="77">
        <v>7467.8148194523274</v>
      </c>
      <c r="GL2374" s="77">
        <v>574.64243099999999</v>
      </c>
      <c r="GM2374" s="77">
        <v>2023</v>
      </c>
      <c r="GN2374" s="77" t="s">
        <v>175</v>
      </c>
      <c r="GO2374" s="77">
        <v>5.3000000000000005E-2</v>
      </c>
      <c r="GP2374" s="77">
        <v>3</v>
      </c>
      <c r="GQ2374" s="77">
        <v>0</v>
      </c>
      <c r="GR2374" s="77" t="s">
        <v>423</v>
      </c>
      <c r="GS2374" s="77">
        <v>0</v>
      </c>
      <c r="GT2374" s="77">
        <v>0</v>
      </c>
      <c r="GU2374" s="77">
        <v>5.5966209081309407E-2</v>
      </c>
      <c r="GV2374" s="77">
        <v>417.94528556596981</v>
      </c>
      <c r="GW2374" s="77">
        <v>5.5966209081309407E-2</v>
      </c>
      <c r="GX2374" s="77">
        <v>417.94528556596981</v>
      </c>
      <c r="GY2374" s="77">
        <v>5.5966209081309407E-2</v>
      </c>
      <c r="GZ2374" s="77">
        <v>417.94528556596981</v>
      </c>
    </row>
    <row r="2375" spans="98:208" x14ac:dyDescent="0.25">
      <c r="CT2375" s="77" t="s">
        <v>155</v>
      </c>
      <c r="CU2375" s="77" t="s">
        <v>470</v>
      </c>
      <c r="CV2375" s="77" t="s">
        <v>446</v>
      </c>
      <c r="CW2375" s="77">
        <v>2021</v>
      </c>
      <c r="CX2375" s="77">
        <v>0</v>
      </c>
      <c r="CY2375" s="77">
        <v>0</v>
      </c>
      <c r="CZ2375" s="77">
        <v>0</v>
      </c>
      <c r="DA2375" s="77">
        <v>0</v>
      </c>
      <c r="DB2375" s="77">
        <v>7.7900575334948569E-2</v>
      </c>
      <c r="DC2375" s="77">
        <v>3.6425060683954229E-2</v>
      </c>
      <c r="DD2375" s="77">
        <v>1.5808724525430899E-3</v>
      </c>
      <c r="DE2375" s="77">
        <v>3.9894642198450403E-2</v>
      </c>
      <c r="DF2375" s="77">
        <v>7.8847092159215603E-3</v>
      </c>
      <c r="DG2375" s="77">
        <v>7.8847092159215603E-3</v>
      </c>
      <c r="DH2375" s="77">
        <v>0</v>
      </c>
      <c r="DI2375" s="77">
        <v>0</v>
      </c>
      <c r="DJ2375" s="77">
        <v>2.5988123987183E-3</v>
      </c>
      <c r="DL2375" s="77">
        <v>0</v>
      </c>
      <c r="DM2375" s="77">
        <v>2.0490880070625396E-5</v>
      </c>
      <c r="DN2375" s="77">
        <v>2.0490880070625396E-5</v>
      </c>
      <c r="DO2375" s="77">
        <v>0</v>
      </c>
      <c r="DP2375" s="77">
        <v>2.0490880070625396E-5</v>
      </c>
      <c r="DQ2375" s="77">
        <v>2.0490880070625396E-5</v>
      </c>
      <c r="DR2375" s="77">
        <v>0</v>
      </c>
      <c r="DS2375" s="77">
        <v>0</v>
      </c>
      <c r="DT2375" s="77">
        <v>0</v>
      </c>
      <c r="DU2375" s="77">
        <v>0</v>
      </c>
      <c r="DV2375" s="77">
        <v>0</v>
      </c>
      <c r="DW2375" s="77">
        <v>0</v>
      </c>
      <c r="GE2375" s="77" t="s">
        <v>422</v>
      </c>
      <c r="GF2375" s="77" t="s">
        <v>155</v>
      </c>
      <c r="GG2375" s="77" t="s">
        <v>443</v>
      </c>
      <c r="GH2375" s="77" t="s">
        <v>481</v>
      </c>
      <c r="GI2375" s="77">
        <v>2024</v>
      </c>
      <c r="GJ2375" s="77" t="s">
        <v>305</v>
      </c>
      <c r="GK2375" s="77">
        <v>428.60232122030828</v>
      </c>
      <c r="GL2375" s="77">
        <v>574.64243099999999</v>
      </c>
      <c r="GM2375" s="77">
        <v>2024</v>
      </c>
      <c r="GN2375" s="77" t="s">
        <v>175</v>
      </c>
      <c r="GO2375" s="77">
        <v>0.13250000000000001</v>
      </c>
      <c r="GP2375" s="77">
        <v>3</v>
      </c>
      <c r="GQ2375" s="77">
        <v>0</v>
      </c>
      <c r="GR2375" s="77" t="s">
        <v>423</v>
      </c>
      <c r="GS2375" s="77">
        <v>0</v>
      </c>
      <c r="GT2375" s="77">
        <v>0</v>
      </c>
      <c r="GU2375" s="77">
        <v>0</v>
      </c>
      <c r="GV2375" s="77">
        <v>0</v>
      </c>
      <c r="GW2375" s="77">
        <v>0.1527377521613833</v>
      </c>
      <c r="GX2375" s="77">
        <v>65.463755114341041</v>
      </c>
      <c r="GY2375" s="77">
        <v>0.1527377521613833</v>
      </c>
      <c r="GZ2375" s="77">
        <v>65.463755114341041</v>
      </c>
    </row>
    <row r="2376" spans="98:208" x14ac:dyDescent="0.25">
      <c r="CT2376" s="77" t="s">
        <v>155</v>
      </c>
      <c r="CU2376" s="77" t="s">
        <v>470</v>
      </c>
      <c r="CV2376" s="77" t="s">
        <v>446</v>
      </c>
      <c r="CW2376" s="77">
        <v>2022</v>
      </c>
      <c r="CX2376" s="77">
        <v>0</v>
      </c>
      <c r="CY2376" s="77">
        <v>0</v>
      </c>
      <c r="CZ2376" s="77">
        <v>0</v>
      </c>
      <c r="DA2376" s="77">
        <v>0</v>
      </c>
      <c r="DB2376" s="77">
        <v>7.7900575334948569E-2</v>
      </c>
      <c r="DC2376" s="77">
        <v>3.6425060683954229E-2</v>
      </c>
      <c r="DD2376" s="77">
        <v>1.5808724525430899E-3</v>
      </c>
      <c r="DE2376" s="77">
        <v>3.9894642198450403E-2</v>
      </c>
      <c r="DF2376" s="77">
        <v>7.8847092159215603E-3</v>
      </c>
      <c r="DG2376" s="77">
        <v>7.8847092159215603E-3</v>
      </c>
      <c r="DH2376" s="77">
        <v>7.8847092159215603E-3</v>
      </c>
      <c r="DI2376" s="77">
        <v>0</v>
      </c>
      <c r="DJ2376" s="77">
        <v>2.5988123987183E-3</v>
      </c>
      <c r="DL2376" s="77">
        <v>0</v>
      </c>
      <c r="DM2376" s="77">
        <v>2.0490880070625396E-5</v>
      </c>
      <c r="DN2376" s="77">
        <v>2.0490880070625396E-5</v>
      </c>
      <c r="DO2376" s="77">
        <v>0</v>
      </c>
      <c r="DP2376" s="77">
        <v>2.0490880070625396E-5</v>
      </c>
      <c r="DQ2376" s="77">
        <v>2.0490880070625396E-5</v>
      </c>
      <c r="DR2376" s="77">
        <v>0</v>
      </c>
      <c r="DS2376" s="77">
        <v>2.0490880070625396E-5</v>
      </c>
      <c r="DT2376" s="77">
        <v>2.0490880070625396E-5</v>
      </c>
      <c r="DU2376" s="77">
        <v>0</v>
      </c>
      <c r="DV2376" s="77">
        <v>0</v>
      </c>
      <c r="DW2376" s="77">
        <v>0</v>
      </c>
      <c r="GE2376" s="77" t="s">
        <v>425</v>
      </c>
      <c r="GF2376" s="77" t="s">
        <v>155</v>
      </c>
      <c r="GG2376" s="77" t="s">
        <v>443</v>
      </c>
      <c r="GH2376" s="77" t="s">
        <v>481</v>
      </c>
      <c r="GI2376" s="77">
        <v>2024</v>
      </c>
      <c r="GJ2376" s="77" t="s">
        <v>301</v>
      </c>
      <c r="GK2376" s="77">
        <v>13939.560973457499</v>
      </c>
      <c r="GL2376" s="77">
        <v>574.64243099999999</v>
      </c>
      <c r="GM2376" s="77">
        <v>2024</v>
      </c>
      <c r="GN2376" s="77" t="s">
        <v>175</v>
      </c>
      <c r="GO2376" s="77">
        <v>5.3000000000000005E-2</v>
      </c>
      <c r="GP2376" s="77">
        <v>3</v>
      </c>
      <c r="GQ2376" s="77">
        <v>0</v>
      </c>
      <c r="GR2376" s="77" t="s">
        <v>423</v>
      </c>
      <c r="GS2376" s="77">
        <v>0</v>
      </c>
      <c r="GT2376" s="77">
        <v>0</v>
      </c>
      <c r="GU2376" s="77">
        <v>0</v>
      </c>
      <c r="GV2376" s="77">
        <v>0</v>
      </c>
      <c r="GW2376" s="77">
        <v>5.5966209081309407E-2</v>
      </c>
      <c r="GX2376" s="77">
        <v>780.14438394218325</v>
      </c>
      <c r="GY2376" s="77">
        <v>5.5966209081309407E-2</v>
      </c>
      <c r="GZ2376" s="77">
        <v>780.14438394218325</v>
      </c>
    </row>
    <row r="2377" spans="98:208" x14ac:dyDescent="0.25">
      <c r="CT2377" s="77" t="s">
        <v>155</v>
      </c>
      <c r="CU2377" s="77" t="s">
        <v>470</v>
      </c>
      <c r="CV2377" s="77" t="s">
        <v>446</v>
      </c>
      <c r="CW2377" s="77">
        <v>2023</v>
      </c>
      <c r="CX2377" s="77">
        <v>0</v>
      </c>
      <c r="CY2377" s="77">
        <v>0</v>
      </c>
      <c r="CZ2377" s="77">
        <v>0</v>
      </c>
      <c r="DA2377" s="77">
        <v>0</v>
      </c>
      <c r="DB2377" s="77">
        <v>8.040826903697694E-2</v>
      </c>
      <c r="DC2377" s="77">
        <v>3.7590224611390749E-2</v>
      </c>
      <c r="DD2377" s="77">
        <v>1.631433411568561E-3</v>
      </c>
      <c r="DE2377" s="77">
        <v>4.1186611014017618E-2</v>
      </c>
      <c r="DF2377" s="77">
        <v>0</v>
      </c>
      <c r="DG2377" s="77">
        <v>8.1378100371604818E-3</v>
      </c>
      <c r="DH2377" s="77">
        <v>8.1378100371604818E-3</v>
      </c>
      <c r="DI2377" s="77">
        <v>8.1378100371604818E-3</v>
      </c>
      <c r="DJ2377" s="77">
        <v>2.5988123987183E-3</v>
      </c>
      <c r="DL2377" s="77">
        <v>0</v>
      </c>
      <c r="DM2377" s="77">
        <v>0</v>
      </c>
      <c r="DN2377" s="77">
        <v>0</v>
      </c>
      <c r="DO2377" s="77">
        <v>0</v>
      </c>
      <c r="DP2377" s="77">
        <v>2.114864162298689E-5</v>
      </c>
      <c r="DQ2377" s="77">
        <v>2.114864162298689E-5</v>
      </c>
      <c r="DR2377" s="77">
        <v>0</v>
      </c>
      <c r="DS2377" s="77">
        <v>2.114864162298689E-5</v>
      </c>
      <c r="DT2377" s="77">
        <v>2.114864162298689E-5</v>
      </c>
      <c r="DU2377" s="77">
        <v>0</v>
      </c>
      <c r="DV2377" s="77">
        <v>2.114864162298689E-5</v>
      </c>
      <c r="DW2377" s="77">
        <v>2.114864162298689E-5</v>
      </c>
      <c r="GE2377" s="77" t="s">
        <v>427</v>
      </c>
      <c r="GF2377" s="77" t="s">
        <v>155</v>
      </c>
      <c r="GG2377" s="77" t="s">
        <v>443</v>
      </c>
      <c r="GH2377" s="77" t="s">
        <v>481</v>
      </c>
      <c r="GI2377" s="77">
        <v>2024</v>
      </c>
      <c r="GJ2377" s="77" t="s">
        <v>303</v>
      </c>
      <c r="GK2377" s="77">
        <v>7467.8148194523274</v>
      </c>
      <c r="GL2377" s="77">
        <v>574.64243099999999</v>
      </c>
      <c r="GM2377" s="77">
        <v>2024</v>
      </c>
      <c r="GN2377" s="77" t="s">
        <v>175</v>
      </c>
      <c r="GO2377" s="77">
        <v>5.3000000000000005E-2</v>
      </c>
      <c r="GP2377" s="77">
        <v>3</v>
      </c>
      <c r="GQ2377" s="77">
        <v>0</v>
      </c>
      <c r="GR2377" s="77" t="s">
        <v>423</v>
      </c>
      <c r="GS2377" s="77">
        <v>0</v>
      </c>
      <c r="GT2377" s="77">
        <v>0</v>
      </c>
      <c r="GU2377" s="77">
        <v>0</v>
      </c>
      <c r="GV2377" s="77">
        <v>0</v>
      </c>
      <c r="GW2377" s="77">
        <v>5.5966209081309407E-2</v>
      </c>
      <c r="GX2377" s="77">
        <v>417.94528556596981</v>
      </c>
      <c r="GY2377" s="77">
        <v>5.5966209081309407E-2</v>
      </c>
      <c r="GZ2377" s="77">
        <v>417.94528556596981</v>
      </c>
    </row>
    <row r="2378" spans="98:208" x14ac:dyDescent="0.25">
      <c r="CT2378" s="77" t="s">
        <v>155</v>
      </c>
      <c r="CU2378" s="77" t="s">
        <v>470</v>
      </c>
      <c r="CV2378" s="77" t="s">
        <v>446</v>
      </c>
      <c r="CW2378" s="77">
        <v>2024</v>
      </c>
      <c r="CX2378" s="77">
        <v>0</v>
      </c>
      <c r="CY2378" s="77">
        <v>0</v>
      </c>
      <c r="CZ2378" s="77">
        <v>0</v>
      </c>
      <c r="DA2378" s="77">
        <v>0</v>
      </c>
      <c r="DB2378" s="77">
        <v>8.040826903697694E-2</v>
      </c>
      <c r="DC2378" s="77">
        <v>3.7590224611390749E-2</v>
      </c>
      <c r="DD2378" s="77">
        <v>1.631433411568561E-3</v>
      </c>
      <c r="DE2378" s="77">
        <v>4.1186611014017618E-2</v>
      </c>
      <c r="DF2378" s="77">
        <v>0</v>
      </c>
      <c r="DG2378" s="77">
        <v>0</v>
      </c>
      <c r="DH2378" s="77">
        <v>8.1378100371604818E-3</v>
      </c>
      <c r="DI2378" s="77">
        <v>8.1378100371604818E-3</v>
      </c>
      <c r="DJ2378" s="77">
        <v>2.5988123987183E-3</v>
      </c>
      <c r="DL2378" s="77">
        <v>0</v>
      </c>
      <c r="DM2378" s="77">
        <v>0</v>
      </c>
      <c r="DN2378" s="77">
        <v>0</v>
      </c>
      <c r="DO2378" s="77">
        <v>0</v>
      </c>
      <c r="DP2378" s="77">
        <v>0</v>
      </c>
      <c r="DQ2378" s="77">
        <v>0</v>
      </c>
      <c r="DR2378" s="77">
        <v>0</v>
      </c>
      <c r="DS2378" s="77">
        <v>2.114864162298689E-5</v>
      </c>
      <c r="DT2378" s="77">
        <v>2.114864162298689E-5</v>
      </c>
      <c r="DU2378" s="77">
        <v>0</v>
      </c>
      <c r="DV2378" s="77">
        <v>2.114864162298689E-5</v>
      </c>
      <c r="DW2378" s="77">
        <v>2.114864162298689E-5</v>
      </c>
      <c r="GE2378" s="77" t="s">
        <v>422</v>
      </c>
      <c r="GF2378" s="77" t="s">
        <v>155</v>
      </c>
      <c r="GG2378" s="77" t="s">
        <v>443</v>
      </c>
      <c r="GH2378" s="77" t="s">
        <v>481</v>
      </c>
      <c r="GI2378" s="77">
        <v>2025</v>
      </c>
      <c r="GJ2378" s="77" t="s">
        <v>305</v>
      </c>
      <c r="GK2378" s="77">
        <v>428.60232122030828</v>
      </c>
      <c r="GL2378" s="77">
        <v>574.64243099999999</v>
      </c>
      <c r="GM2378" s="77">
        <v>2025</v>
      </c>
      <c r="GN2378" s="77" t="s">
        <v>175</v>
      </c>
      <c r="GO2378" s="77">
        <v>0.13250000000000001</v>
      </c>
      <c r="GP2378" s="77">
        <v>3</v>
      </c>
      <c r="GQ2378" s="77">
        <v>0</v>
      </c>
      <c r="GR2378" s="77" t="s">
        <v>423</v>
      </c>
      <c r="GS2378" s="77">
        <v>0</v>
      </c>
      <c r="GT2378" s="77">
        <v>0</v>
      </c>
      <c r="GU2378" s="77">
        <v>0</v>
      </c>
      <c r="GV2378" s="77">
        <v>0</v>
      </c>
      <c r="GW2378" s="77">
        <v>0</v>
      </c>
      <c r="GX2378" s="77">
        <v>0</v>
      </c>
      <c r="GY2378" s="77">
        <v>0.1527377521613833</v>
      </c>
      <c r="GZ2378" s="77">
        <v>65.463755114341041</v>
      </c>
    </row>
    <row r="2379" spans="98:208" x14ac:dyDescent="0.25">
      <c r="CT2379" s="77" t="s">
        <v>155</v>
      </c>
      <c r="CU2379" s="77" t="s">
        <v>470</v>
      </c>
      <c r="CV2379" s="77" t="s">
        <v>446</v>
      </c>
      <c r="CW2379" s="77">
        <v>2025</v>
      </c>
      <c r="CX2379" s="77">
        <v>0</v>
      </c>
      <c r="CY2379" s="77">
        <v>0</v>
      </c>
      <c r="CZ2379" s="77">
        <v>0</v>
      </c>
      <c r="DA2379" s="77">
        <v>0</v>
      </c>
      <c r="DB2379" s="77">
        <v>8.040826903697694E-2</v>
      </c>
      <c r="DC2379" s="77">
        <v>3.7590224611390749E-2</v>
      </c>
      <c r="DD2379" s="77">
        <v>1.631433411568561E-3</v>
      </c>
      <c r="DE2379" s="77">
        <v>4.1186611014017618E-2</v>
      </c>
      <c r="DF2379" s="77">
        <v>0</v>
      </c>
      <c r="DG2379" s="77">
        <v>0</v>
      </c>
      <c r="DH2379" s="77">
        <v>0</v>
      </c>
      <c r="DI2379" s="77">
        <v>8.1378100371604818E-3</v>
      </c>
      <c r="DJ2379" s="77">
        <v>2.5988123987183E-3</v>
      </c>
      <c r="DL2379" s="77">
        <v>0</v>
      </c>
      <c r="DM2379" s="77">
        <v>0</v>
      </c>
      <c r="DN2379" s="77">
        <v>0</v>
      </c>
      <c r="DO2379" s="77">
        <v>0</v>
      </c>
      <c r="DP2379" s="77">
        <v>0</v>
      </c>
      <c r="DQ2379" s="77">
        <v>0</v>
      </c>
      <c r="DR2379" s="77">
        <v>0</v>
      </c>
      <c r="DS2379" s="77">
        <v>0</v>
      </c>
      <c r="DT2379" s="77">
        <v>0</v>
      </c>
      <c r="DU2379" s="77">
        <v>0</v>
      </c>
      <c r="DV2379" s="77">
        <v>2.114864162298689E-5</v>
      </c>
      <c r="DW2379" s="77">
        <v>2.114864162298689E-5</v>
      </c>
      <c r="GE2379" s="77" t="s">
        <v>425</v>
      </c>
      <c r="GF2379" s="77" t="s">
        <v>155</v>
      </c>
      <c r="GG2379" s="77" t="s">
        <v>443</v>
      </c>
      <c r="GH2379" s="77" t="s">
        <v>481</v>
      </c>
      <c r="GI2379" s="77">
        <v>2025</v>
      </c>
      <c r="GJ2379" s="77" t="s">
        <v>301</v>
      </c>
      <c r="GK2379" s="77">
        <v>13939.560973457499</v>
      </c>
      <c r="GL2379" s="77">
        <v>574.64243099999999</v>
      </c>
      <c r="GM2379" s="77">
        <v>2025</v>
      </c>
      <c r="GN2379" s="77" t="s">
        <v>175</v>
      </c>
      <c r="GO2379" s="77">
        <v>5.3000000000000005E-2</v>
      </c>
      <c r="GP2379" s="77">
        <v>3</v>
      </c>
      <c r="GQ2379" s="77">
        <v>0</v>
      </c>
      <c r="GR2379" s="77" t="s">
        <v>423</v>
      </c>
      <c r="GS2379" s="77">
        <v>0</v>
      </c>
      <c r="GT2379" s="77">
        <v>0</v>
      </c>
      <c r="GU2379" s="77">
        <v>0</v>
      </c>
      <c r="GV2379" s="77">
        <v>0</v>
      </c>
      <c r="GW2379" s="77">
        <v>0</v>
      </c>
      <c r="GX2379" s="77">
        <v>0</v>
      </c>
      <c r="GY2379" s="77">
        <v>5.5966209081309407E-2</v>
      </c>
      <c r="GZ2379" s="77">
        <v>780.14438394218325</v>
      </c>
    </row>
    <row r="2380" spans="98:208" x14ac:dyDescent="0.25">
      <c r="CT2380" s="77" t="s">
        <v>155</v>
      </c>
      <c r="CU2380" s="77" t="s">
        <v>470</v>
      </c>
      <c r="CV2380" s="77" t="s">
        <v>453</v>
      </c>
      <c r="CW2380" s="77">
        <v>2020</v>
      </c>
      <c r="CX2380" s="77">
        <v>0</v>
      </c>
      <c r="CY2380" s="77">
        <v>0</v>
      </c>
      <c r="CZ2380" s="77">
        <v>0</v>
      </c>
      <c r="DA2380" s="77">
        <v>0</v>
      </c>
      <c r="DB2380" s="77">
        <v>14146.13064133325</v>
      </c>
      <c r="DC2380" s="77">
        <v>222.2294216278421</v>
      </c>
      <c r="DD2380" s="77">
        <v>8585.7228092483892</v>
      </c>
      <c r="DE2380" s="77">
        <v>5338.1784104570224</v>
      </c>
      <c r="DF2380" s="77">
        <v>813.21078921309299</v>
      </c>
      <c r="DG2380" s="77">
        <v>0</v>
      </c>
      <c r="DH2380" s="77">
        <v>0</v>
      </c>
      <c r="DI2380" s="77">
        <v>0</v>
      </c>
      <c r="DJ2380" s="77">
        <v>1.7494610932015669E-5</v>
      </c>
      <c r="DL2380" s="77">
        <v>0</v>
      </c>
      <c r="DM2380" s="77">
        <v>1.4226806363000466E-2</v>
      </c>
      <c r="DN2380" s="77">
        <v>1.4226806363000466E-2</v>
      </c>
      <c r="DO2380" s="77">
        <v>0</v>
      </c>
      <c r="DP2380" s="77">
        <v>0</v>
      </c>
      <c r="DQ2380" s="77">
        <v>0</v>
      </c>
      <c r="DR2380" s="77">
        <v>0</v>
      </c>
      <c r="DS2380" s="77">
        <v>0</v>
      </c>
      <c r="DT2380" s="77">
        <v>0</v>
      </c>
      <c r="DU2380" s="77">
        <v>0</v>
      </c>
      <c r="DV2380" s="77">
        <v>0</v>
      </c>
      <c r="DW2380" s="77">
        <v>0</v>
      </c>
      <c r="GE2380" s="77" t="s">
        <v>427</v>
      </c>
      <c r="GF2380" s="77" t="s">
        <v>155</v>
      </c>
      <c r="GG2380" s="77" t="s">
        <v>443</v>
      </c>
      <c r="GH2380" s="77" t="s">
        <v>481</v>
      </c>
      <c r="GI2380" s="77">
        <v>2025</v>
      </c>
      <c r="GJ2380" s="77" t="s">
        <v>303</v>
      </c>
      <c r="GK2380" s="77">
        <v>7467.8148194523274</v>
      </c>
      <c r="GL2380" s="77">
        <v>574.64243099999999</v>
      </c>
      <c r="GM2380" s="77">
        <v>2025</v>
      </c>
      <c r="GN2380" s="77" t="s">
        <v>175</v>
      </c>
      <c r="GO2380" s="77">
        <v>5.3000000000000005E-2</v>
      </c>
      <c r="GP2380" s="77">
        <v>3</v>
      </c>
      <c r="GQ2380" s="77">
        <v>0</v>
      </c>
      <c r="GR2380" s="77" t="s">
        <v>423</v>
      </c>
      <c r="GS2380" s="77">
        <v>0</v>
      </c>
      <c r="GT2380" s="77">
        <v>0</v>
      </c>
      <c r="GU2380" s="77">
        <v>0</v>
      </c>
      <c r="GV2380" s="77">
        <v>0</v>
      </c>
      <c r="GW2380" s="77">
        <v>0</v>
      </c>
      <c r="GX2380" s="77">
        <v>0</v>
      </c>
      <c r="GY2380" s="77">
        <v>5.5966209081309407E-2</v>
      </c>
      <c r="GZ2380" s="77">
        <v>417.94528556596981</v>
      </c>
    </row>
    <row r="2381" spans="98:208" x14ac:dyDescent="0.25">
      <c r="CT2381" s="77" t="s">
        <v>155</v>
      </c>
      <c r="CU2381" s="77" t="s">
        <v>470</v>
      </c>
      <c r="CV2381" s="77" t="s">
        <v>453</v>
      </c>
      <c r="CW2381" s="77">
        <v>2021</v>
      </c>
      <c r="CX2381" s="77">
        <v>0</v>
      </c>
      <c r="CY2381" s="77">
        <v>0</v>
      </c>
      <c r="CZ2381" s="77">
        <v>0</v>
      </c>
      <c r="DA2381" s="77">
        <v>0</v>
      </c>
      <c r="DB2381" s="77">
        <v>14146.13064133325</v>
      </c>
      <c r="DC2381" s="77">
        <v>222.2294216278421</v>
      </c>
      <c r="DD2381" s="77">
        <v>8585.7228092483892</v>
      </c>
      <c r="DE2381" s="77">
        <v>5338.1784104570224</v>
      </c>
      <c r="DF2381" s="77">
        <v>813.21078921309299</v>
      </c>
      <c r="DG2381" s="77">
        <v>813.21078921309299</v>
      </c>
      <c r="DH2381" s="77">
        <v>0</v>
      </c>
      <c r="DI2381" s="77">
        <v>0</v>
      </c>
      <c r="DJ2381" s="77">
        <v>1.7494610932015669E-5</v>
      </c>
      <c r="DL2381" s="77">
        <v>0</v>
      </c>
      <c r="DM2381" s="77">
        <v>1.4226806363000466E-2</v>
      </c>
      <c r="DN2381" s="77">
        <v>1.4226806363000466E-2</v>
      </c>
      <c r="DO2381" s="77">
        <v>0</v>
      </c>
      <c r="DP2381" s="77">
        <v>1.4226806363000466E-2</v>
      </c>
      <c r="DQ2381" s="77">
        <v>1.4226806363000466E-2</v>
      </c>
      <c r="DR2381" s="77">
        <v>0</v>
      </c>
      <c r="DS2381" s="77">
        <v>0</v>
      </c>
      <c r="DT2381" s="77">
        <v>0</v>
      </c>
      <c r="DU2381" s="77">
        <v>0</v>
      </c>
      <c r="DV2381" s="77">
        <v>0</v>
      </c>
      <c r="DW2381" s="77">
        <v>0</v>
      </c>
      <c r="GE2381" s="77" t="s">
        <v>422</v>
      </c>
      <c r="GF2381" s="77" t="s">
        <v>155</v>
      </c>
      <c r="GG2381" s="77" t="s">
        <v>443</v>
      </c>
      <c r="GH2381" s="77" t="s">
        <v>488</v>
      </c>
      <c r="GI2381" s="77">
        <v>2021</v>
      </c>
      <c r="GJ2381" s="77" t="s">
        <v>305</v>
      </c>
      <c r="GK2381" s="77">
        <v>409.22373582042582</v>
      </c>
      <c r="GL2381" s="77">
        <v>574.64243099999999</v>
      </c>
      <c r="GM2381" s="77">
        <v>2021</v>
      </c>
      <c r="GN2381" s="77" t="s">
        <v>175</v>
      </c>
      <c r="GO2381" s="77">
        <v>0.13250000000000001</v>
      </c>
      <c r="GP2381" s="77">
        <v>3</v>
      </c>
      <c r="GQ2381" s="77">
        <v>0</v>
      </c>
      <c r="GR2381" s="77" t="s">
        <v>423</v>
      </c>
      <c r="GS2381" s="77">
        <v>0.1527377521613833</v>
      </c>
      <c r="GT2381" s="77">
        <v>62.503913540295592</v>
      </c>
      <c r="GU2381" s="77">
        <v>0.1527377521613833</v>
      </c>
      <c r="GV2381" s="77">
        <v>62.503913540295592</v>
      </c>
      <c r="GW2381" s="77">
        <v>0</v>
      </c>
      <c r="GX2381" s="77">
        <v>0</v>
      </c>
      <c r="GY2381" s="77">
        <v>0</v>
      </c>
      <c r="GZ2381" s="77">
        <v>0</v>
      </c>
    </row>
    <row r="2382" spans="98:208" x14ac:dyDescent="0.25">
      <c r="CT2382" s="77" t="s">
        <v>155</v>
      </c>
      <c r="CU2382" s="77" t="s">
        <v>470</v>
      </c>
      <c r="CV2382" s="77" t="s">
        <v>453</v>
      </c>
      <c r="CW2382" s="77">
        <v>2022</v>
      </c>
      <c r="CX2382" s="77">
        <v>0</v>
      </c>
      <c r="CY2382" s="77">
        <v>0</v>
      </c>
      <c r="CZ2382" s="77">
        <v>0</v>
      </c>
      <c r="DA2382" s="77">
        <v>0</v>
      </c>
      <c r="DB2382" s="77">
        <v>14146.13064133325</v>
      </c>
      <c r="DC2382" s="77">
        <v>222.2294216278421</v>
      </c>
      <c r="DD2382" s="77">
        <v>8585.7228092483892</v>
      </c>
      <c r="DE2382" s="77">
        <v>5338.1784104570224</v>
      </c>
      <c r="DF2382" s="77">
        <v>813.21078921309299</v>
      </c>
      <c r="DG2382" s="77">
        <v>813.21078921309299</v>
      </c>
      <c r="DH2382" s="77">
        <v>813.21078921309299</v>
      </c>
      <c r="DI2382" s="77">
        <v>0</v>
      </c>
      <c r="DJ2382" s="77">
        <v>1.7494610932015669E-5</v>
      </c>
      <c r="DL2382" s="77">
        <v>0</v>
      </c>
      <c r="DM2382" s="77">
        <v>1.4226806363000466E-2</v>
      </c>
      <c r="DN2382" s="77">
        <v>1.4226806363000466E-2</v>
      </c>
      <c r="DO2382" s="77">
        <v>0</v>
      </c>
      <c r="DP2382" s="77">
        <v>1.4226806363000466E-2</v>
      </c>
      <c r="DQ2382" s="77">
        <v>1.4226806363000466E-2</v>
      </c>
      <c r="DR2382" s="77">
        <v>0</v>
      </c>
      <c r="DS2382" s="77">
        <v>1.4226806363000466E-2</v>
      </c>
      <c r="DT2382" s="77">
        <v>1.4226806363000466E-2</v>
      </c>
      <c r="DU2382" s="77">
        <v>0</v>
      </c>
      <c r="DV2382" s="77">
        <v>0</v>
      </c>
      <c r="DW2382" s="77">
        <v>0</v>
      </c>
      <c r="GE2382" s="77" t="s">
        <v>425</v>
      </c>
      <c r="GF2382" s="77" t="s">
        <v>155</v>
      </c>
      <c r="GG2382" s="77" t="s">
        <v>443</v>
      </c>
      <c r="GH2382" s="77" t="s">
        <v>488</v>
      </c>
      <c r="GI2382" s="77">
        <v>2021</v>
      </c>
      <c r="GJ2382" s="77" t="s">
        <v>301</v>
      </c>
      <c r="GK2382" s="77">
        <v>13469.087812378721</v>
      </c>
      <c r="GL2382" s="77">
        <v>574.64243099999999</v>
      </c>
      <c r="GM2382" s="77">
        <v>2021</v>
      </c>
      <c r="GN2382" s="77" t="s">
        <v>175</v>
      </c>
      <c r="GO2382" s="77">
        <v>5.3000000000000005E-2</v>
      </c>
      <c r="GP2382" s="77">
        <v>3</v>
      </c>
      <c r="GQ2382" s="77">
        <v>0</v>
      </c>
      <c r="GR2382" s="77" t="s">
        <v>423</v>
      </c>
      <c r="GS2382" s="77">
        <v>5.5966209081309407E-2</v>
      </c>
      <c r="GT2382" s="77">
        <v>753.81378464210377</v>
      </c>
      <c r="GU2382" s="77">
        <v>5.5966209081309407E-2</v>
      </c>
      <c r="GV2382" s="77">
        <v>753.81378464210377</v>
      </c>
      <c r="GW2382" s="77">
        <v>0</v>
      </c>
      <c r="GX2382" s="77">
        <v>0</v>
      </c>
      <c r="GY2382" s="77">
        <v>0</v>
      </c>
      <c r="GZ2382" s="77">
        <v>0</v>
      </c>
    </row>
    <row r="2383" spans="98:208" x14ac:dyDescent="0.25">
      <c r="CT2383" s="77" t="s">
        <v>155</v>
      </c>
      <c r="CU2383" s="77" t="s">
        <v>470</v>
      </c>
      <c r="CV2383" s="77" t="s">
        <v>453</v>
      </c>
      <c r="CW2383" s="77">
        <v>2023</v>
      </c>
      <c r="CX2383" s="77">
        <v>0</v>
      </c>
      <c r="CY2383" s="77">
        <v>0</v>
      </c>
      <c r="CZ2383" s="77">
        <v>0</v>
      </c>
      <c r="DA2383" s="77">
        <v>0</v>
      </c>
      <c r="DB2383" s="77">
        <v>14664.63755643739</v>
      </c>
      <c r="DC2383" s="77">
        <v>233.23007680795129</v>
      </c>
      <c r="DD2383" s="77">
        <v>8896.515993429055</v>
      </c>
      <c r="DE2383" s="77">
        <v>5534.8914862003803</v>
      </c>
      <c r="DF2383" s="77">
        <v>0</v>
      </c>
      <c r="DG2383" s="77">
        <v>843.29420601058655</v>
      </c>
      <c r="DH2383" s="77">
        <v>843.29420601058655</v>
      </c>
      <c r="DI2383" s="77">
        <v>843.29420601058655</v>
      </c>
      <c r="DJ2383" s="77">
        <v>1.7494610932015669E-5</v>
      </c>
      <c r="DL2383" s="77">
        <v>0</v>
      </c>
      <c r="DM2383" s="77">
        <v>0</v>
      </c>
      <c r="DN2383" s="77">
        <v>0</v>
      </c>
      <c r="DO2383" s="77">
        <v>0</v>
      </c>
      <c r="DP2383" s="77">
        <v>1.4753104035378281E-2</v>
      </c>
      <c r="DQ2383" s="77">
        <v>1.4753104035378281E-2</v>
      </c>
      <c r="DR2383" s="77">
        <v>0</v>
      </c>
      <c r="DS2383" s="77">
        <v>1.4753104035378281E-2</v>
      </c>
      <c r="DT2383" s="77">
        <v>1.4753104035378281E-2</v>
      </c>
      <c r="DU2383" s="77">
        <v>0</v>
      </c>
      <c r="DV2383" s="77">
        <v>1.4753104035378281E-2</v>
      </c>
      <c r="DW2383" s="77">
        <v>1.4753104035378281E-2</v>
      </c>
      <c r="GE2383" s="77" t="s">
        <v>427</v>
      </c>
      <c r="GF2383" s="77" t="s">
        <v>155</v>
      </c>
      <c r="GG2383" s="77" t="s">
        <v>443</v>
      </c>
      <c r="GH2383" s="77" t="s">
        <v>488</v>
      </c>
      <c r="GI2383" s="77">
        <v>2021</v>
      </c>
      <c r="GJ2383" s="77" t="s">
        <v>303</v>
      </c>
      <c r="GK2383" s="77">
        <v>7205.5312760252691</v>
      </c>
      <c r="GL2383" s="77">
        <v>574.64243099999999</v>
      </c>
      <c r="GM2383" s="77">
        <v>2021</v>
      </c>
      <c r="GN2383" s="77" t="s">
        <v>175</v>
      </c>
      <c r="GO2383" s="77">
        <v>5.3000000000000005E-2</v>
      </c>
      <c r="GP2383" s="77">
        <v>3</v>
      </c>
      <c r="GQ2383" s="77">
        <v>0</v>
      </c>
      <c r="GR2383" s="77" t="s">
        <v>423</v>
      </c>
      <c r="GS2383" s="77">
        <v>5.5966209081309407E-2</v>
      </c>
      <c r="GT2383" s="77">
        <v>403.26626993594436</v>
      </c>
      <c r="GU2383" s="77">
        <v>5.5966209081309407E-2</v>
      </c>
      <c r="GV2383" s="77">
        <v>403.26626993594436</v>
      </c>
      <c r="GW2383" s="77">
        <v>0</v>
      </c>
      <c r="GX2383" s="77">
        <v>0</v>
      </c>
      <c r="GY2383" s="77">
        <v>0</v>
      </c>
      <c r="GZ2383" s="77">
        <v>0</v>
      </c>
    </row>
    <row r="2384" spans="98:208" x14ac:dyDescent="0.25">
      <c r="CT2384" s="77" t="s">
        <v>155</v>
      </c>
      <c r="CU2384" s="77" t="s">
        <v>470</v>
      </c>
      <c r="CV2384" s="77" t="s">
        <v>453</v>
      </c>
      <c r="CW2384" s="77">
        <v>2024</v>
      </c>
      <c r="CX2384" s="77">
        <v>0</v>
      </c>
      <c r="CY2384" s="77">
        <v>0</v>
      </c>
      <c r="CZ2384" s="77">
        <v>0</v>
      </c>
      <c r="DA2384" s="77">
        <v>0</v>
      </c>
      <c r="DB2384" s="77">
        <v>14664.63755643739</v>
      </c>
      <c r="DC2384" s="77">
        <v>233.23007680795129</v>
      </c>
      <c r="DD2384" s="77">
        <v>8896.515993429055</v>
      </c>
      <c r="DE2384" s="77">
        <v>5534.8914862003803</v>
      </c>
      <c r="DF2384" s="77">
        <v>0</v>
      </c>
      <c r="DG2384" s="77">
        <v>0</v>
      </c>
      <c r="DH2384" s="77">
        <v>843.29420601058655</v>
      </c>
      <c r="DI2384" s="77">
        <v>843.29420601058655</v>
      </c>
      <c r="DJ2384" s="77">
        <v>1.7494610932015669E-5</v>
      </c>
      <c r="DL2384" s="77">
        <v>0</v>
      </c>
      <c r="DM2384" s="77">
        <v>0</v>
      </c>
      <c r="DN2384" s="77">
        <v>0</v>
      </c>
      <c r="DO2384" s="77">
        <v>0</v>
      </c>
      <c r="DP2384" s="77">
        <v>0</v>
      </c>
      <c r="DQ2384" s="77">
        <v>0</v>
      </c>
      <c r="DR2384" s="77">
        <v>0</v>
      </c>
      <c r="DS2384" s="77">
        <v>1.4753104035378281E-2</v>
      </c>
      <c r="DT2384" s="77">
        <v>1.4753104035378281E-2</v>
      </c>
      <c r="DU2384" s="77">
        <v>0</v>
      </c>
      <c r="DV2384" s="77">
        <v>1.4753104035378281E-2</v>
      </c>
      <c r="DW2384" s="77">
        <v>1.4753104035378281E-2</v>
      </c>
      <c r="GE2384" s="77" t="s">
        <v>422</v>
      </c>
      <c r="GF2384" s="77" t="s">
        <v>155</v>
      </c>
      <c r="GG2384" s="77" t="s">
        <v>443</v>
      </c>
      <c r="GH2384" s="77" t="s">
        <v>488</v>
      </c>
      <c r="GI2384" s="77">
        <v>2022</v>
      </c>
      <c r="GJ2384" s="77" t="s">
        <v>305</v>
      </c>
      <c r="GK2384" s="77">
        <v>409.22373582042582</v>
      </c>
      <c r="GL2384" s="77">
        <v>574.64243099999999</v>
      </c>
      <c r="GM2384" s="77">
        <v>2022</v>
      </c>
      <c r="GN2384" s="77" t="s">
        <v>175</v>
      </c>
      <c r="GO2384" s="77">
        <v>0.13250000000000001</v>
      </c>
      <c r="GP2384" s="77">
        <v>3</v>
      </c>
      <c r="GQ2384" s="77">
        <v>0</v>
      </c>
      <c r="GR2384" s="77" t="s">
        <v>423</v>
      </c>
      <c r="GS2384" s="77">
        <v>0.1527377521613833</v>
      </c>
      <c r="GT2384" s="77">
        <v>62.503913540295592</v>
      </c>
      <c r="GU2384" s="77">
        <v>0.1527377521613833</v>
      </c>
      <c r="GV2384" s="77">
        <v>62.503913540295592</v>
      </c>
      <c r="GW2384" s="77">
        <v>0.1527377521613833</v>
      </c>
      <c r="GX2384" s="77">
        <v>62.503913540295592</v>
      </c>
      <c r="GY2384" s="77">
        <v>0</v>
      </c>
      <c r="GZ2384" s="77">
        <v>0</v>
      </c>
    </row>
    <row r="2385" spans="98:208" x14ac:dyDescent="0.25">
      <c r="CT2385" s="77" t="s">
        <v>155</v>
      </c>
      <c r="CU2385" s="77" t="s">
        <v>470</v>
      </c>
      <c r="CV2385" s="77" t="s">
        <v>453</v>
      </c>
      <c r="CW2385" s="77">
        <v>2025</v>
      </c>
      <c r="CX2385" s="77">
        <v>0</v>
      </c>
      <c r="CY2385" s="77">
        <v>0</v>
      </c>
      <c r="CZ2385" s="77">
        <v>0</v>
      </c>
      <c r="DA2385" s="77">
        <v>0</v>
      </c>
      <c r="DB2385" s="77">
        <v>14664.63755643739</v>
      </c>
      <c r="DC2385" s="77">
        <v>233.23007680795129</v>
      </c>
      <c r="DD2385" s="77">
        <v>8896.515993429055</v>
      </c>
      <c r="DE2385" s="77">
        <v>5534.8914862003803</v>
      </c>
      <c r="DF2385" s="77">
        <v>0</v>
      </c>
      <c r="DG2385" s="77">
        <v>0</v>
      </c>
      <c r="DH2385" s="77">
        <v>0</v>
      </c>
      <c r="DI2385" s="77">
        <v>843.29420601058655</v>
      </c>
      <c r="DJ2385" s="77">
        <v>1.7494610932015669E-5</v>
      </c>
      <c r="DL2385" s="77">
        <v>0</v>
      </c>
      <c r="DM2385" s="77">
        <v>0</v>
      </c>
      <c r="DN2385" s="77">
        <v>0</v>
      </c>
      <c r="DO2385" s="77">
        <v>0</v>
      </c>
      <c r="DP2385" s="77">
        <v>0</v>
      </c>
      <c r="DQ2385" s="77">
        <v>0</v>
      </c>
      <c r="DR2385" s="77">
        <v>0</v>
      </c>
      <c r="DS2385" s="77">
        <v>0</v>
      </c>
      <c r="DT2385" s="77">
        <v>0</v>
      </c>
      <c r="DU2385" s="77">
        <v>0</v>
      </c>
      <c r="DV2385" s="77">
        <v>1.4753104035378281E-2</v>
      </c>
      <c r="DW2385" s="77">
        <v>1.4753104035378281E-2</v>
      </c>
      <c r="GE2385" s="77" t="s">
        <v>425</v>
      </c>
      <c r="GF2385" s="77" t="s">
        <v>155</v>
      </c>
      <c r="GG2385" s="77" t="s">
        <v>443</v>
      </c>
      <c r="GH2385" s="77" t="s">
        <v>488</v>
      </c>
      <c r="GI2385" s="77">
        <v>2022</v>
      </c>
      <c r="GJ2385" s="77" t="s">
        <v>301</v>
      </c>
      <c r="GK2385" s="77">
        <v>13469.087812378721</v>
      </c>
      <c r="GL2385" s="77">
        <v>574.64243099999999</v>
      </c>
      <c r="GM2385" s="77">
        <v>2022</v>
      </c>
      <c r="GN2385" s="77" t="s">
        <v>175</v>
      </c>
      <c r="GO2385" s="77">
        <v>5.3000000000000005E-2</v>
      </c>
      <c r="GP2385" s="77">
        <v>3</v>
      </c>
      <c r="GQ2385" s="77">
        <v>0</v>
      </c>
      <c r="GR2385" s="77" t="s">
        <v>423</v>
      </c>
      <c r="GS2385" s="77">
        <v>5.5966209081309407E-2</v>
      </c>
      <c r="GT2385" s="77">
        <v>753.81378464210377</v>
      </c>
      <c r="GU2385" s="77">
        <v>5.5966209081309407E-2</v>
      </c>
      <c r="GV2385" s="77">
        <v>753.81378464210377</v>
      </c>
      <c r="GW2385" s="77">
        <v>5.5966209081309407E-2</v>
      </c>
      <c r="GX2385" s="77">
        <v>753.81378464210377</v>
      </c>
      <c r="GY2385" s="77">
        <v>0</v>
      </c>
      <c r="GZ2385" s="77">
        <v>0</v>
      </c>
    </row>
    <row r="2386" spans="98:208" x14ac:dyDescent="0.25">
      <c r="CT2386" s="77" t="s">
        <v>155</v>
      </c>
      <c r="CU2386" s="77" t="s">
        <v>470</v>
      </c>
      <c r="CV2386" s="77" t="s">
        <v>460</v>
      </c>
      <c r="CW2386" s="77">
        <v>2020</v>
      </c>
      <c r="CX2386" s="77">
        <v>0</v>
      </c>
      <c r="CY2386" s="77">
        <v>0</v>
      </c>
      <c r="CZ2386" s="77">
        <v>0</v>
      </c>
      <c r="DA2386" s="77">
        <v>0</v>
      </c>
      <c r="DB2386" s="77">
        <v>8807.9522308765318</v>
      </c>
      <c r="DC2386" s="77">
        <v>222.2294216278494</v>
      </c>
      <c r="DD2386" s="77">
        <v>8585.7228092486803</v>
      </c>
      <c r="DE2386" s="77">
        <v>0</v>
      </c>
      <c r="DF2386" s="77">
        <v>514.45318018014086</v>
      </c>
      <c r="DG2386" s="77">
        <v>0</v>
      </c>
      <c r="DH2386" s="77">
        <v>0</v>
      </c>
      <c r="DI2386" s="77">
        <v>0</v>
      </c>
      <c r="DJ2386" s="77">
        <v>2.6268801076707609E-6</v>
      </c>
      <c r="DL2386" s="77">
        <v>0</v>
      </c>
      <c r="DM2386" s="77">
        <v>1.3514068253431737E-3</v>
      </c>
      <c r="DN2386" s="77">
        <v>1.3514068253431737E-3</v>
      </c>
      <c r="DO2386" s="77">
        <v>0</v>
      </c>
      <c r="DP2386" s="77">
        <v>0</v>
      </c>
      <c r="DQ2386" s="77">
        <v>0</v>
      </c>
      <c r="DR2386" s="77">
        <v>0</v>
      </c>
      <c r="DS2386" s="77">
        <v>0</v>
      </c>
      <c r="DT2386" s="77">
        <v>0</v>
      </c>
      <c r="DU2386" s="77">
        <v>0</v>
      </c>
      <c r="DV2386" s="77">
        <v>0</v>
      </c>
      <c r="DW2386" s="77">
        <v>0</v>
      </c>
      <c r="GE2386" s="77" t="s">
        <v>427</v>
      </c>
      <c r="GF2386" s="77" t="s">
        <v>155</v>
      </c>
      <c r="GG2386" s="77" t="s">
        <v>443</v>
      </c>
      <c r="GH2386" s="77" t="s">
        <v>488</v>
      </c>
      <c r="GI2386" s="77">
        <v>2022</v>
      </c>
      <c r="GJ2386" s="77" t="s">
        <v>303</v>
      </c>
      <c r="GK2386" s="77">
        <v>7205.5312760252691</v>
      </c>
      <c r="GL2386" s="77">
        <v>574.64243099999999</v>
      </c>
      <c r="GM2386" s="77">
        <v>2022</v>
      </c>
      <c r="GN2386" s="77" t="s">
        <v>175</v>
      </c>
      <c r="GO2386" s="77">
        <v>5.3000000000000005E-2</v>
      </c>
      <c r="GP2386" s="77">
        <v>3</v>
      </c>
      <c r="GQ2386" s="77">
        <v>0</v>
      </c>
      <c r="GR2386" s="77" t="s">
        <v>423</v>
      </c>
      <c r="GS2386" s="77">
        <v>5.5966209081309407E-2</v>
      </c>
      <c r="GT2386" s="77">
        <v>403.26626993594436</v>
      </c>
      <c r="GU2386" s="77">
        <v>5.5966209081309407E-2</v>
      </c>
      <c r="GV2386" s="77">
        <v>403.26626993594436</v>
      </c>
      <c r="GW2386" s="77">
        <v>5.5966209081309407E-2</v>
      </c>
      <c r="GX2386" s="77">
        <v>403.26626993594436</v>
      </c>
      <c r="GY2386" s="77">
        <v>0</v>
      </c>
      <c r="GZ2386" s="77">
        <v>0</v>
      </c>
    </row>
    <row r="2387" spans="98:208" x14ac:dyDescent="0.25">
      <c r="CT2387" s="77" t="s">
        <v>155</v>
      </c>
      <c r="CU2387" s="77" t="s">
        <v>470</v>
      </c>
      <c r="CV2387" s="77" t="s">
        <v>460</v>
      </c>
      <c r="CW2387" s="77">
        <v>2021</v>
      </c>
      <c r="CX2387" s="77">
        <v>0</v>
      </c>
      <c r="CY2387" s="77">
        <v>0</v>
      </c>
      <c r="CZ2387" s="77">
        <v>0</v>
      </c>
      <c r="DA2387" s="77">
        <v>0</v>
      </c>
      <c r="DB2387" s="77">
        <v>8807.9522308765318</v>
      </c>
      <c r="DC2387" s="77">
        <v>222.2294216278494</v>
      </c>
      <c r="DD2387" s="77">
        <v>8585.7228092486803</v>
      </c>
      <c r="DE2387" s="77">
        <v>0</v>
      </c>
      <c r="DF2387" s="77">
        <v>514.45318018014086</v>
      </c>
      <c r="DG2387" s="77">
        <v>514.45318018014086</v>
      </c>
      <c r="DH2387" s="77">
        <v>0</v>
      </c>
      <c r="DI2387" s="77">
        <v>0</v>
      </c>
      <c r="DJ2387" s="77">
        <v>2.6268801076707609E-6</v>
      </c>
      <c r="DL2387" s="77">
        <v>0</v>
      </c>
      <c r="DM2387" s="77">
        <v>1.3514068253431737E-3</v>
      </c>
      <c r="DN2387" s="77">
        <v>1.3514068253431737E-3</v>
      </c>
      <c r="DO2387" s="77">
        <v>0</v>
      </c>
      <c r="DP2387" s="77">
        <v>1.3514068253431737E-3</v>
      </c>
      <c r="DQ2387" s="77">
        <v>1.3514068253431737E-3</v>
      </c>
      <c r="DR2387" s="77">
        <v>0</v>
      </c>
      <c r="DS2387" s="77">
        <v>0</v>
      </c>
      <c r="DT2387" s="77">
        <v>0</v>
      </c>
      <c r="DU2387" s="77">
        <v>0</v>
      </c>
      <c r="DV2387" s="77">
        <v>0</v>
      </c>
      <c r="DW2387" s="77">
        <v>0</v>
      </c>
      <c r="GE2387" s="77" t="s">
        <v>422</v>
      </c>
      <c r="GF2387" s="77" t="s">
        <v>155</v>
      </c>
      <c r="GG2387" s="77" t="s">
        <v>443</v>
      </c>
      <c r="GH2387" s="77" t="s">
        <v>488</v>
      </c>
      <c r="GI2387" s="77">
        <v>2023</v>
      </c>
      <c r="GJ2387" s="77" t="s">
        <v>305</v>
      </c>
      <c r="GK2387" s="77">
        <v>428.60232122029959</v>
      </c>
      <c r="GL2387" s="77">
        <v>574.64243099999999</v>
      </c>
      <c r="GM2387" s="77">
        <v>2023</v>
      </c>
      <c r="GN2387" s="77" t="s">
        <v>175</v>
      </c>
      <c r="GO2387" s="77">
        <v>0.13250000000000001</v>
      </c>
      <c r="GP2387" s="77">
        <v>3</v>
      </c>
      <c r="GQ2387" s="77">
        <v>0</v>
      </c>
      <c r="GR2387" s="77" t="s">
        <v>423</v>
      </c>
      <c r="GS2387" s="77">
        <v>0</v>
      </c>
      <c r="GT2387" s="77">
        <v>0</v>
      </c>
      <c r="GU2387" s="77">
        <v>0.1527377521613833</v>
      </c>
      <c r="GV2387" s="77">
        <v>65.463755114339719</v>
      </c>
      <c r="GW2387" s="77">
        <v>0.1527377521613833</v>
      </c>
      <c r="GX2387" s="77">
        <v>65.463755114339719</v>
      </c>
      <c r="GY2387" s="77">
        <v>0.1527377521613833</v>
      </c>
      <c r="GZ2387" s="77">
        <v>65.463755114339719</v>
      </c>
    </row>
    <row r="2388" spans="98:208" x14ac:dyDescent="0.25">
      <c r="CT2388" s="77" t="s">
        <v>155</v>
      </c>
      <c r="CU2388" s="77" t="s">
        <v>470</v>
      </c>
      <c r="CV2388" s="77" t="s">
        <v>460</v>
      </c>
      <c r="CW2388" s="77">
        <v>2022</v>
      </c>
      <c r="CX2388" s="77">
        <v>0</v>
      </c>
      <c r="CY2388" s="77">
        <v>0</v>
      </c>
      <c r="CZ2388" s="77">
        <v>0</v>
      </c>
      <c r="DA2388" s="77">
        <v>0</v>
      </c>
      <c r="DB2388" s="77">
        <v>8807.9522308765318</v>
      </c>
      <c r="DC2388" s="77">
        <v>222.2294216278494</v>
      </c>
      <c r="DD2388" s="77">
        <v>8585.7228092486803</v>
      </c>
      <c r="DE2388" s="77">
        <v>0</v>
      </c>
      <c r="DF2388" s="77">
        <v>514.45318018014086</v>
      </c>
      <c r="DG2388" s="77">
        <v>514.45318018014086</v>
      </c>
      <c r="DH2388" s="77">
        <v>514.45318018014086</v>
      </c>
      <c r="DI2388" s="77">
        <v>0</v>
      </c>
      <c r="DJ2388" s="77">
        <v>2.6268801076707609E-6</v>
      </c>
      <c r="DL2388" s="77">
        <v>0</v>
      </c>
      <c r="DM2388" s="77">
        <v>1.3514068253431737E-3</v>
      </c>
      <c r="DN2388" s="77">
        <v>1.3514068253431737E-3</v>
      </c>
      <c r="DO2388" s="77">
        <v>0</v>
      </c>
      <c r="DP2388" s="77">
        <v>1.3514068253431737E-3</v>
      </c>
      <c r="DQ2388" s="77">
        <v>1.3514068253431737E-3</v>
      </c>
      <c r="DR2388" s="77">
        <v>0</v>
      </c>
      <c r="DS2388" s="77">
        <v>1.3514068253431737E-3</v>
      </c>
      <c r="DT2388" s="77">
        <v>1.3514068253431737E-3</v>
      </c>
      <c r="DU2388" s="77">
        <v>0</v>
      </c>
      <c r="DV2388" s="77">
        <v>0</v>
      </c>
      <c r="DW2388" s="77">
        <v>0</v>
      </c>
      <c r="GE2388" s="77" t="s">
        <v>425</v>
      </c>
      <c r="GF2388" s="77" t="s">
        <v>155</v>
      </c>
      <c r="GG2388" s="77" t="s">
        <v>443</v>
      </c>
      <c r="GH2388" s="77" t="s">
        <v>488</v>
      </c>
      <c r="GI2388" s="77">
        <v>2023</v>
      </c>
      <c r="GJ2388" s="77" t="s">
        <v>301</v>
      </c>
      <c r="GK2388" s="77">
        <v>13939.56097345755</v>
      </c>
      <c r="GL2388" s="77">
        <v>574.64243099999999</v>
      </c>
      <c r="GM2388" s="77">
        <v>2023</v>
      </c>
      <c r="GN2388" s="77" t="s">
        <v>175</v>
      </c>
      <c r="GO2388" s="77">
        <v>5.3000000000000005E-2</v>
      </c>
      <c r="GP2388" s="77">
        <v>3</v>
      </c>
      <c r="GQ2388" s="77">
        <v>0</v>
      </c>
      <c r="GR2388" s="77" t="s">
        <v>423</v>
      </c>
      <c r="GS2388" s="77">
        <v>0</v>
      </c>
      <c r="GT2388" s="77">
        <v>0</v>
      </c>
      <c r="GU2388" s="77">
        <v>5.5966209081309407E-2</v>
      </c>
      <c r="GV2388" s="77">
        <v>780.1443839421861</v>
      </c>
      <c r="GW2388" s="77">
        <v>5.5966209081309407E-2</v>
      </c>
      <c r="GX2388" s="77">
        <v>780.1443839421861</v>
      </c>
      <c r="GY2388" s="77">
        <v>5.5966209081309407E-2</v>
      </c>
      <c r="GZ2388" s="77">
        <v>780.1443839421861</v>
      </c>
    </row>
    <row r="2389" spans="98:208" x14ac:dyDescent="0.25">
      <c r="CT2389" s="77" t="s">
        <v>155</v>
      </c>
      <c r="CU2389" s="77" t="s">
        <v>470</v>
      </c>
      <c r="CV2389" s="77" t="s">
        <v>460</v>
      </c>
      <c r="CW2389" s="77">
        <v>2023</v>
      </c>
      <c r="CX2389" s="77">
        <v>0</v>
      </c>
      <c r="CY2389" s="77">
        <v>0</v>
      </c>
      <c r="CZ2389" s="77">
        <v>0</v>
      </c>
      <c r="DA2389" s="77">
        <v>0</v>
      </c>
      <c r="DB2389" s="77">
        <v>9129.7460702373155</v>
      </c>
      <c r="DC2389" s="77">
        <v>233.2300768079588</v>
      </c>
      <c r="DD2389" s="77">
        <v>8896.515993429357</v>
      </c>
      <c r="DE2389" s="77">
        <v>0</v>
      </c>
      <c r="DF2389" s="77">
        <v>0</v>
      </c>
      <c r="DG2389" s="77">
        <v>533.52731185155494</v>
      </c>
      <c r="DH2389" s="77">
        <v>533.52731185155494</v>
      </c>
      <c r="DI2389" s="77">
        <v>533.52731185155494</v>
      </c>
      <c r="DJ2389" s="77">
        <v>2.6268801076707609E-6</v>
      </c>
      <c r="DL2389" s="77">
        <v>0</v>
      </c>
      <c r="DM2389" s="77">
        <v>0</v>
      </c>
      <c r="DN2389" s="77">
        <v>0</v>
      </c>
      <c r="DO2389" s="77">
        <v>0</v>
      </c>
      <c r="DP2389" s="77">
        <v>1.4015122824019043E-3</v>
      </c>
      <c r="DQ2389" s="77">
        <v>1.4015122824019043E-3</v>
      </c>
      <c r="DR2389" s="77">
        <v>0</v>
      </c>
      <c r="DS2389" s="77">
        <v>1.4015122824019043E-3</v>
      </c>
      <c r="DT2389" s="77">
        <v>1.4015122824019043E-3</v>
      </c>
      <c r="DU2389" s="77">
        <v>0</v>
      </c>
      <c r="DV2389" s="77">
        <v>1.4015122824019043E-3</v>
      </c>
      <c r="DW2389" s="77">
        <v>1.4015122824019043E-3</v>
      </c>
      <c r="GE2389" s="77" t="s">
        <v>427</v>
      </c>
      <c r="GF2389" s="77" t="s">
        <v>155</v>
      </c>
      <c r="GG2389" s="77" t="s">
        <v>443</v>
      </c>
      <c r="GH2389" s="77" t="s">
        <v>488</v>
      </c>
      <c r="GI2389" s="77">
        <v>2023</v>
      </c>
      <c r="GJ2389" s="77" t="s">
        <v>303</v>
      </c>
      <c r="GK2389" s="77">
        <v>7467.814819452542</v>
      </c>
      <c r="GL2389" s="77">
        <v>574.64243099999999</v>
      </c>
      <c r="GM2389" s="77">
        <v>2023</v>
      </c>
      <c r="GN2389" s="77" t="s">
        <v>175</v>
      </c>
      <c r="GO2389" s="77">
        <v>5.3000000000000005E-2</v>
      </c>
      <c r="GP2389" s="77">
        <v>3</v>
      </c>
      <c r="GQ2389" s="77">
        <v>0</v>
      </c>
      <c r="GR2389" s="77" t="s">
        <v>423</v>
      </c>
      <c r="GS2389" s="77">
        <v>0</v>
      </c>
      <c r="GT2389" s="77">
        <v>0</v>
      </c>
      <c r="GU2389" s="77">
        <v>5.5966209081309407E-2</v>
      </c>
      <c r="GV2389" s="77">
        <v>417.94528556598181</v>
      </c>
      <c r="GW2389" s="77">
        <v>5.5966209081309407E-2</v>
      </c>
      <c r="GX2389" s="77">
        <v>417.94528556598181</v>
      </c>
      <c r="GY2389" s="77">
        <v>5.5966209081309407E-2</v>
      </c>
      <c r="GZ2389" s="77">
        <v>417.94528556598181</v>
      </c>
    </row>
    <row r="2390" spans="98:208" x14ac:dyDescent="0.25">
      <c r="CT2390" s="77" t="s">
        <v>155</v>
      </c>
      <c r="CU2390" s="77" t="s">
        <v>470</v>
      </c>
      <c r="CV2390" s="77" t="s">
        <v>460</v>
      </c>
      <c r="CW2390" s="77">
        <v>2024</v>
      </c>
      <c r="CX2390" s="77">
        <v>0</v>
      </c>
      <c r="CY2390" s="77">
        <v>0</v>
      </c>
      <c r="CZ2390" s="77">
        <v>0</v>
      </c>
      <c r="DA2390" s="77">
        <v>0</v>
      </c>
      <c r="DB2390" s="77">
        <v>9129.7460702373155</v>
      </c>
      <c r="DC2390" s="77">
        <v>233.2300768079588</v>
      </c>
      <c r="DD2390" s="77">
        <v>8896.515993429357</v>
      </c>
      <c r="DE2390" s="77">
        <v>0</v>
      </c>
      <c r="DF2390" s="77">
        <v>0</v>
      </c>
      <c r="DG2390" s="77">
        <v>0</v>
      </c>
      <c r="DH2390" s="77">
        <v>533.52731185155494</v>
      </c>
      <c r="DI2390" s="77">
        <v>533.52731185155494</v>
      </c>
      <c r="DJ2390" s="77">
        <v>2.6268801076707609E-6</v>
      </c>
      <c r="DL2390" s="77">
        <v>0</v>
      </c>
      <c r="DM2390" s="77">
        <v>0</v>
      </c>
      <c r="DN2390" s="77">
        <v>0</v>
      </c>
      <c r="DO2390" s="77">
        <v>0</v>
      </c>
      <c r="DP2390" s="77">
        <v>0</v>
      </c>
      <c r="DQ2390" s="77">
        <v>0</v>
      </c>
      <c r="DR2390" s="77">
        <v>0</v>
      </c>
      <c r="DS2390" s="77">
        <v>1.4015122824019043E-3</v>
      </c>
      <c r="DT2390" s="77">
        <v>1.4015122824019043E-3</v>
      </c>
      <c r="DU2390" s="77">
        <v>0</v>
      </c>
      <c r="DV2390" s="77">
        <v>1.4015122824019043E-3</v>
      </c>
      <c r="DW2390" s="77">
        <v>1.4015122824019043E-3</v>
      </c>
      <c r="GE2390" s="77" t="s">
        <v>422</v>
      </c>
      <c r="GF2390" s="77" t="s">
        <v>155</v>
      </c>
      <c r="GG2390" s="77" t="s">
        <v>443</v>
      </c>
      <c r="GH2390" s="77" t="s">
        <v>488</v>
      </c>
      <c r="GI2390" s="77">
        <v>2024</v>
      </c>
      <c r="GJ2390" s="77" t="s">
        <v>305</v>
      </c>
      <c r="GK2390" s="77">
        <v>428.60232122029959</v>
      </c>
      <c r="GL2390" s="77">
        <v>574.64243099999999</v>
      </c>
      <c r="GM2390" s="77">
        <v>2024</v>
      </c>
      <c r="GN2390" s="77" t="s">
        <v>175</v>
      </c>
      <c r="GO2390" s="77">
        <v>0.13250000000000001</v>
      </c>
      <c r="GP2390" s="77">
        <v>3</v>
      </c>
      <c r="GQ2390" s="77">
        <v>0</v>
      </c>
      <c r="GR2390" s="77" t="s">
        <v>423</v>
      </c>
      <c r="GS2390" s="77">
        <v>0</v>
      </c>
      <c r="GT2390" s="77">
        <v>0</v>
      </c>
      <c r="GU2390" s="77">
        <v>0</v>
      </c>
      <c r="GV2390" s="77">
        <v>0</v>
      </c>
      <c r="GW2390" s="77">
        <v>0.1527377521613833</v>
      </c>
      <c r="GX2390" s="77">
        <v>65.463755114339719</v>
      </c>
      <c r="GY2390" s="77">
        <v>0.1527377521613833</v>
      </c>
      <c r="GZ2390" s="77">
        <v>65.463755114339719</v>
      </c>
    </row>
    <row r="2391" spans="98:208" x14ac:dyDescent="0.25">
      <c r="CT2391" s="77" t="s">
        <v>155</v>
      </c>
      <c r="CU2391" s="77" t="s">
        <v>470</v>
      </c>
      <c r="CV2391" s="77" t="s">
        <v>460</v>
      </c>
      <c r="CW2391" s="77">
        <v>2025</v>
      </c>
      <c r="CX2391" s="77">
        <v>0</v>
      </c>
      <c r="CY2391" s="77">
        <v>0</v>
      </c>
      <c r="CZ2391" s="77">
        <v>0</v>
      </c>
      <c r="DA2391" s="77">
        <v>0</v>
      </c>
      <c r="DB2391" s="77">
        <v>9129.7460702373155</v>
      </c>
      <c r="DC2391" s="77">
        <v>233.2300768079588</v>
      </c>
      <c r="DD2391" s="77">
        <v>8896.515993429357</v>
      </c>
      <c r="DE2391" s="77">
        <v>0</v>
      </c>
      <c r="DF2391" s="77">
        <v>0</v>
      </c>
      <c r="DG2391" s="77">
        <v>0</v>
      </c>
      <c r="DH2391" s="77">
        <v>0</v>
      </c>
      <c r="DI2391" s="77">
        <v>533.52731185155494</v>
      </c>
      <c r="DJ2391" s="77">
        <v>2.6268801076707609E-6</v>
      </c>
      <c r="DL2391" s="77">
        <v>0</v>
      </c>
      <c r="DM2391" s="77">
        <v>0</v>
      </c>
      <c r="DN2391" s="77">
        <v>0</v>
      </c>
      <c r="DO2391" s="77">
        <v>0</v>
      </c>
      <c r="DP2391" s="77">
        <v>0</v>
      </c>
      <c r="DQ2391" s="77">
        <v>0</v>
      </c>
      <c r="DR2391" s="77">
        <v>0</v>
      </c>
      <c r="DS2391" s="77">
        <v>0</v>
      </c>
      <c r="DT2391" s="77">
        <v>0</v>
      </c>
      <c r="DU2391" s="77">
        <v>0</v>
      </c>
      <c r="DV2391" s="77">
        <v>1.4015122824019043E-3</v>
      </c>
      <c r="DW2391" s="77">
        <v>1.4015122824019043E-3</v>
      </c>
      <c r="GE2391" s="77" t="s">
        <v>425</v>
      </c>
      <c r="GF2391" s="77" t="s">
        <v>155</v>
      </c>
      <c r="GG2391" s="77" t="s">
        <v>443</v>
      </c>
      <c r="GH2391" s="77" t="s">
        <v>488</v>
      </c>
      <c r="GI2391" s="77">
        <v>2024</v>
      </c>
      <c r="GJ2391" s="77" t="s">
        <v>301</v>
      </c>
      <c r="GK2391" s="77">
        <v>13939.56097345755</v>
      </c>
      <c r="GL2391" s="77">
        <v>574.64243099999999</v>
      </c>
      <c r="GM2391" s="77">
        <v>2024</v>
      </c>
      <c r="GN2391" s="77" t="s">
        <v>175</v>
      </c>
      <c r="GO2391" s="77">
        <v>5.3000000000000005E-2</v>
      </c>
      <c r="GP2391" s="77">
        <v>3</v>
      </c>
      <c r="GQ2391" s="77">
        <v>0</v>
      </c>
      <c r="GR2391" s="77" t="s">
        <v>423</v>
      </c>
      <c r="GS2391" s="77">
        <v>0</v>
      </c>
      <c r="GT2391" s="77">
        <v>0</v>
      </c>
      <c r="GU2391" s="77">
        <v>0</v>
      </c>
      <c r="GV2391" s="77">
        <v>0</v>
      </c>
      <c r="GW2391" s="77">
        <v>5.5966209081309407E-2</v>
      </c>
      <c r="GX2391" s="77">
        <v>780.1443839421861</v>
      </c>
      <c r="GY2391" s="77">
        <v>5.5966209081309407E-2</v>
      </c>
      <c r="GZ2391" s="77">
        <v>780.1443839421861</v>
      </c>
    </row>
    <row r="2392" spans="98:208" x14ac:dyDescent="0.25">
      <c r="CT2392" s="77" t="s">
        <v>155</v>
      </c>
      <c r="CU2392" s="77" t="s">
        <v>470</v>
      </c>
      <c r="CV2392" s="77" t="s">
        <v>467</v>
      </c>
      <c r="CW2392" s="77">
        <v>2020</v>
      </c>
      <c r="CX2392" s="77">
        <v>0</v>
      </c>
      <c r="CY2392" s="77">
        <v>0</v>
      </c>
      <c r="CZ2392" s="77">
        <v>0</v>
      </c>
      <c r="DA2392" s="77">
        <v>0</v>
      </c>
      <c r="DB2392" s="77">
        <v>5.2405583313016253</v>
      </c>
      <c r="DC2392" s="77">
        <v>0.69641821681224458</v>
      </c>
      <c r="DD2392" s="77">
        <v>2.941964152281034</v>
      </c>
      <c r="DE2392" s="77">
        <v>1.6021759622082921</v>
      </c>
      <c r="DF2392" s="77">
        <v>0.36068764874241599</v>
      </c>
      <c r="DG2392" s="77">
        <v>0</v>
      </c>
      <c r="DH2392" s="77">
        <v>0</v>
      </c>
      <c r="DI2392" s="77">
        <v>0</v>
      </c>
      <c r="DJ2392" s="77">
        <v>2.0262270174512289E-5</v>
      </c>
      <c r="DL2392" s="77">
        <v>0</v>
      </c>
      <c r="DM2392" s="77">
        <v>7.3083505874284206E-6</v>
      </c>
      <c r="DN2392" s="77">
        <v>7.3083505874284206E-6</v>
      </c>
      <c r="DO2392" s="77">
        <v>0</v>
      </c>
      <c r="DP2392" s="77">
        <v>0</v>
      </c>
      <c r="DQ2392" s="77">
        <v>0</v>
      </c>
      <c r="DR2392" s="77">
        <v>0</v>
      </c>
      <c r="DS2392" s="77">
        <v>0</v>
      </c>
      <c r="DT2392" s="77">
        <v>0</v>
      </c>
      <c r="DU2392" s="77">
        <v>0</v>
      </c>
      <c r="DV2392" s="77">
        <v>0</v>
      </c>
      <c r="DW2392" s="77">
        <v>0</v>
      </c>
      <c r="GE2392" s="77" t="s">
        <v>427</v>
      </c>
      <c r="GF2392" s="77" t="s">
        <v>155</v>
      </c>
      <c r="GG2392" s="77" t="s">
        <v>443</v>
      </c>
      <c r="GH2392" s="77" t="s">
        <v>488</v>
      </c>
      <c r="GI2392" s="77">
        <v>2024</v>
      </c>
      <c r="GJ2392" s="77" t="s">
        <v>303</v>
      </c>
      <c r="GK2392" s="77">
        <v>7467.814819452542</v>
      </c>
      <c r="GL2392" s="77">
        <v>574.64243099999999</v>
      </c>
      <c r="GM2392" s="77">
        <v>2024</v>
      </c>
      <c r="GN2392" s="77" t="s">
        <v>175</v>
      </c>
      <c r="GO2392" s="77">
        <v>5.3000000000000005E-2</v>
      </c>
      <c r="GP2392" s="77">
        <v>3</v>
      </c>
      <c r="GQ2392" s="77">
        <v>0</v>
      </c>
      <c r="GR2392" s="77" t="s">
        <v>423</v>
      </c>
      <c r="GS2392" s="77">
        <v>0</v>
      </c>
      <c r="GT2392" s="77">
        <v>0</v>
      </c>
      <c r="GU2392" s="77">
        <v>0</v>
      </c>
      <c r="GV2392" s="77">
        <v>0</v>
      </c>
      <c r="GW2392" s="77">
        <v>5.5966209081309407E-2</v>
      </c>
      <c r="GX2392" s="77">
        <v>417.94528556598181</v>
      </c>
      <c r="GY2392" s="77">
        <v>5.5966209081309407E-2</v>
      </c>
      <c r="GZ2392" s="77">
        <v>417.94528556598181</v>
      </c>
    </row>
    <row r="2393" spans="98:208" x14ac:dyDescent="0.25">
      <c r="CT2393" s="77" t="s">
        <v>155</v>
      </c>
      <c r="CU2393" s="77" t="s">
        <v>470</v>
      </c>
      <c r="CV2393" s="77" t="s">
        <v>467</v>
      </c>
      <c r="CW2393" s="77">
        <v>2021</v>
      </c>
      <c r="CX2393" s="77">
        <v>0</v>
      </c>
      <c r="CY2393" s="77">
        <v>0</v>
      </c>
      <c r="CZ2393" s="77">
        <v>0</v>
      </c>
      <c r="DA2393" s="77">
        <v>0</v>
      </c>
      <c r="DB2393" s="77">
        <v>5.2405583313016253</v>
      </c>
      <c r="DC2393" s="77">
        <v>0.69641821681224458</v>
      </c>
      <c r="DD2393" s="77">
        <v>2.941964152281034</v>
      </c>
      <c r="DE2393" s="77">
        <v>1.6021759622082921</v>
      </c>
      <c r="DF2393" s="77">
        <v>0.36068764874241599</v>
      </c>
      <c r="DG2393" s="77">
        <v>0.36068764874241599</v>
      </c>
      <c r="DH2393" s="77">
        <v>0</v>
      </c>
      <c r="DI2393" s="77">
        <v>0</v>
      </c>
      <c r="DJ2393" s="77">
        <v>2.0262270174512289E-5</v>
      </c>
      <c r="DL2393" s="77">
        <v>0</v>
      </c>
      <c r="DM2393" s="77">
        <v>7.3083505874284206E-6</v>
      </c>
      <c r="DN2393" s="77">
        <v>7.3083505874284206E-6</v>
      </c>
      <c r="DO2393" s="77">
        <v>0</v>
      </c>
      <c r="DP2393" s="77">
        <v>7.3083505874284206E-6</v>
      </c>
      <c r="DQ2393" s="77">
        <v>7.3083505874284206E-6</v>
      </c>
      <c r="DR2393" s="77">
        <v>0</v>
      </c>
      <c r="DS2393" s="77">
        <v>0</v>
      </c>
      <c r="DT2393" s="77">
        <v>0</v>
      </c>
      <c r="DU2393" s="77">
        <v>0</v>
      </c>
      <c r="DV2393" s="77">
        <v>0</v>
      </c>
      <c r="DW2393" s="77">
        <v>0</v>
      </c>
      <c r="GE2393" s="77" t="s">
        <v>422</v>
      </c>
      <c r="GF2393" s="77" t="s">
        <v>155</v>
      </c>
      <c r="GG2393" s="77" t="s">
        <v>443</v>
      </c>
      <c r="GH2393" s="77" t="s">
        <v>488</v>
      </c>
      <c r="GI2393" s="77">
        <v>2025</v>
      </c>
      <c r="GJ2393" s="77" t="s">
        <v>305</v>
      </c>
      <c r="GK2393" s="77">
        <v>428.60232122029959</v>
      </c>
      <c r="GL2393" s="77">
        <v>574.64243099999999</v>
      </c>
      <c r="GM2393" s="77">
        <v>2025</v>
      </c>
      <c r="GN2393" s="77" t="s">
        <v>175</v>
      </c>
      <c r="GO2393" s="77">
        <v>0.13250000000000001</v>
      </c>
      <c r="GP2393" s="77">
        <v>3</v>
      </c>
      <c r="GQ2393" s="77">
        <v>0</v>
      </c>
      <c r="GR2393" s="77" t="s">
        <v>423</v>
      </c>
      <c r="GS2393" s="77">
        <v>0</v>
      </c>
      <c r="GT2393" s="77">
        <v>0</v>
      </c>
      <c r="GU2393" s="77">
        <v>0</v>
      </c>
      <c r="GV2393" s="77">
        <v>0</v>
      </c>
      <c r="GW2393" s="77">
        <v>0</v>
      </c>
      <c r="GX2393" s="77">
        <v>0</v>
      </c>
      <c r="GY2393" s="77">
        <v>0.1527377521613833</v>
      </c>
      <c r="GZ2393" s="77">
        <v>65.463755114339719</v>
      </c>
    </row>
    <row r="2394" spans="98:208" x14ac:dyDescent="0.25">
      <c r="CT2394" s="77" t="s">
        <v>155</v>
      </c>
      <c r="CU2394" s="77" t="s">
        <v>470</v>
      </c>
      <c r="CV2394" s="77" t="s">
        <v>467</v>
      </c>
      <c r="CW2394" s="77">
        <v>2022</v>
      </c>
      <c r="CX2394" s="77">
        <v>0</v>
      </c>
      <c r="CY2394" s="77">
        <v>0</v>
      </c>
      <c r="CZ2394" s="77">
        <v>0</v>
      </c>
      <c r="DA2394" s="77">
        <v>0</v>
      </c>
      <c r="DB2394" s="77">
        <v>5.2405583313016253</v>
      </c>
      <c r="DC2394" s="77">
        <v>0.69641821681224458</v>
      </c>
      <c r="DD2394" s="77">
        <v>2.941964152281034</v>
      </c>
      <c r="DE2394" s="77">
        <v>1.6021759622082921</v>
      </c>
      <c r="DF2394" s="77">
        <v>0.36068764874241599</v>
      </c>
      <c r="DG2394" s="77">
        <v>0.36068764874241599</v>
      </c>
      <c r="DH2394" s="77">
        <v>0.36068764874241599</v>
      </c>
      <c r="DI2394" s="77">
        <v>0</v>
      </c>
      <c r="DJ2394" s="77">
        <v>2.0262270174512289E-5</v>
      </c>
      <c r="DL2394" s="77">
        <v>0</v>
      </c>
      <c r="DM2394" s="77">
        <v>7.3083505874284206E-6</v>
      </c>
      <c r="DN2394" s="77">
        <v>7.3083505874284206E-6</v>
      </c>
      <c r="DO2394" s="77">
        <v>0</v>
      </c>
      <c r="DP2394" s="77">
        <v>7.3083505874284206E-6</v>
      </c>
      <c r="DQ2394" s="77">
        <v>7.3083505874284206E-6</v>
      </c>
      <c r="DR2394" s="77">
        <v>0</v>
      </c>
      <c r="DS2394" s="77">
        <v>7.3083505874284206E-6</v>
      </c>
      <c r="DT2394" s="77">
        <v>7.3083505874284206E-6</v>
      </c>
      <c r="DU2394" s="77">
        <v>0</v>
      </c>
      <c r="DV2394" s="77">
        <v>0</v>
      </c>
      <c r="DW2394" s="77">
        <v>0</v>
      </c>
      <c r="GE2394" s="77" t="s">
        <v>425</v>
      </c>
      <c r="GF2394" s="77" t="s">
        <v>155</v>
      </c>
      <c r="GG2394" s="77" t="s">
        <v>443</v>
      </c>
      <c r="GH2394" s="77" t="s">
        <v>488</v>
      </c>
      <c r="GI2394" s="77">
        <v>2025</v>
      </c>
      <c r="GJ2394" s="77" t="s">
        <v>301</v>
      </c>
      <c r="GK2394" s="77">
        <v>13939.56097345755</v>
      </c>
      <c r="GL2394" s="77">
        <v>574.64243099999999</v>
      </c>
      <c r="GM2394" s="77">
        <v>2025</v>
      </c>
      <c r="GN2394" s="77" t="s">
        <v>175</v>
      </c>
      <c r="GO2394" s="77">
        <v>5.3000000000000005E-2</v>
      </c>
      <c r="GP2394" s="77">
        <v>3</v>
      </c>
      <c r="GQ2394" s="77">
        <v>0</v>
      </c>
      <c r="GR2394" s="77" t="s">
        <v>423</v>
      </c>
      <c r="GS2394" s="77">
        <v>0</v>
      </c>
      <c r="GT2394" s="77">
        <v>0</v>
      </c>
      <c r="GU2394" s="77">
        <v>0</v>
      </c>
      <c r="GV2394" s="77">
        <v>0</v>
      </c>
      <c r="GW2394" s="77">
        <v>0</v>
      </c>
      <c r="GX2394" s="77">
        <v>0</v>
      </c>
      <c r="GY2394" s="77">
        <v>5.5966209081309407E-2</v>
      </c>
      <c r="GZ2394" s="77">
        <v>780.1443839421861</v>
      </c>
    </row>
    <row r="2395" spans="98:208" x14ac:dyDescent="0.25">
      <c r="CT2395" s="77" t="s">
        <v>155</v>
      </c>
      <c r="CU2395" s="77" t="s">
        <v>470</v>
      </c>
      <c r="CV2395" s="77" t="s">
        <v>467</v>
      </c>
      <c r="CW2395" s="77">
        <v>2023</v>
      </c>
      <c r="CX2395" s="77">
        <v>0</v>
      </c>
      <c r="CY2395" s="77">
        <v>0</v>
      </c>
      <c r="CZ2395" s="77">
        <v>0</v>
      </c>
      <c r="DA2395" s="77">
        <v>0</v>
      </c>
      <c r="DB2395" s="77">
        <v>5.4750346070078546</v>
      </c>
      <c r="DC2395" s="77">
        <v>0.7189601678582187</v>
      </c>
      <c r="DD2395" s="77">
        <v>3.0714971986151229</v>
      </c>
      <c r="DE2395" s="77">
        <v>1.684577240534459</v>
      </c>
      <c r="DF2395" s="77">
        <v>0</v>
      </c>
      <c r="DG2395" s="77">
        <v>0.37599181639995199</v>
      </c>
      <c r="DH2395" s="77">
        <v>0.37599181639995199</v>
      </c>
      <c r="DI2395" s="77">
        <v>0.37599181639995199</v>
      </c>
      <c r="DJ2395" s="77">
        <v>2.0262270174512289E-5</v>
      </c>
      <c r="DL2395" s="77">
        <v>0</v>
      </c>
      <c r="DM2395" s="77">
        <v>0</v>
      </c>
      <c r="DN2395" s="77">
        <v>0</v>
      </c>
      <c r="DO2395" s="77">
        <v>0</v>
      </c>
      <c r="DP2395" s="77">
        <v>7.6184477673014479E-6</v>
      </c>
      <c r="DQ2395" s="77">
        <v>7.6184477673014479E-6</v>
      </c>
      <c r="DR2395" s="77">
        <v>0</v>
      </c>
      <c r="DS2395" s="77">
        <v>7.6184477673014479E-6</v>
      </c>
      <c r="DT2395" s="77">
        <v>7.6184477673014479E-6</v>
      </c>
      <c r="DU2395" s="77">
        <v>0</v>
      </c>
      <c r="DV2395" s="77">
        <v>7.6184477673014479E-6</v>
      </c>
      <c r="DW2395" s="77">
        <v>7.6184477673014479E-6</v>
      </c>
      <c r="GE2395" s="77" t="s">
        <v>427</v>
      </c>
      <c r="GF2395" s="77" t="s">
        <v>155</v>
      </c>
      <c r="GG2395" s="77" t="s">
        <v>443</v>
      </c>
      <c r="GH2395" s="77" t="s">
        <v>488</v>
      </c>
      <c r="GI2395" s="77">
        <v>2025</v>
      </c>
      <c r="GJ2395" s="77" t="s">
        <v>303</v>
      </c>
      <c r="GK2395" s="77">
        <v>7467.814819452542</v>
      </c>
      <c r="GL2395" s="77">
        <v>574.64243099999999</v>
      </c>
      <c r="GM2395" s="77">
        <v>2025</v>
      </c>
      <c r="GN2395" s="77" t="s">
        <v>175</v>
      </c>
      <c r="GO2395" s="77">
        <v>5.3000000000000005E-2</v>
      </c>
      <c r="GP2395" s="77">
        <v>3</v>
      </c>
      <c r="GQ2395" s="77">
        <v>0</v>
      </c>
      <c r="GR2395" s="77" t="s">
        <v>423</v>
      </c>
      <c r="GS2395" s="77">
        <v>0</v>
      </c>
      <c r="GT2395" s="77">
        <v>0</v>
      </c>
      <c r="GU2395" s="77">
        <v>0</v>
      </c>
      <c r="GV2395" s="77">
        <v>0</v>
      </c>
      <c r="GW2395" s="77">
        <v>0</v>
      </c>
      <c r="GX2395" s="77">
        <v>0</v>
      </c>
      <c r="GY2395" s="77">
        <v>5.5966209081309407E-2</v>
      </c>
      <c r="GZ2395" s="77">
        <v>417.94528556598181</v>
      </c>
    </row>
    <row r="2396" spans="98:208" x14ac:dyDescent="0.25">
      <c r="CT2396" s="77" t="s">
        <v>155</v>
      </c>
      <c r="CU2396" s="77" t="s">
        <v>470</v>
      </c>
      <c r="CV2396" s="77" t="s">
        <v>467</v>
      </c>
      <c r="CW2396" s="77">
        <v>2024</v>
      </c>
      <c r="CX2396" s="77">
        <v>0</v>
      </c>
      <c r="CY2396" s="77">
        <v>0</v>
      </c>
      <c r="CZ2396" s="77">
        <v>0</v>
      </c>
      <c r="DA2396" s="77">
        <v>0</v>
      </c>
      <c r="DB2396" s="77">
        <v>5.4750346070078546</v>
      </c>
      <c r="DC2396" s="77">
        <v>0.7189601678582187</v>
      </c>
      <c r="DD2396" s="77">
        <v>3.0714971986151229</v>
      </c>
      <c r="DE2396" s="77">
        <v>1.684577240534459</v>
      </c>
      <c r="DF2396" s="77">
        <v>0</v>
      </c>
      <c r="DG2396" s="77">
        <v>0</v>
      </c>
      <c r="DH2396" s="77">
        <v>0.37599181639995199</v>
      </c>
      <c r="DI2396" s="77">
        <v>0.37599181639995199</v>
      </c>
      <c r="DJ2396" s="77">
        <v>2.0262270174512289E-5</v>
      </c>
      <c r="DL2396" s="77">
        <v>0</v>
      </c>
      <c r="DM2396" s="77">
        <v>0</v>
      </c>
      <c r="DN2396" s="77">
        <v>0</v>
      </c>
      <c r="DO2396" s="77">
        <v>0</v>
      </c>
      <c r="DP2396" s="77">
        <v>0</v>
      </c>
      <c r="DQ2396" s="77">
        <v>0</v>
      </c>
      <c r="DR2396" s="77">
        <v>0</v>
      </c>
      <c r="DS2396" s="77">
        <v>7.6184477673014479E-6</v>
      </c>
      <c r="DT2396" s="77">
        <v>7.6184477673014479E-6</v>
      </c>
      <c r="DU2396" s="77">
        <v>0</v>
      </c>
      <c r="DV2396" s="77">
        <v>7.6184477673014479E-6</v>
      </c>
      <c r="DW2396" s="77">
        <v>7.6184477673014479E-6</v>
      </c>
      <c r="GE2396" s="77" t="s">
        <v>422</v>
      </c>
      <c r="GF2396" s="77" t="s">
        <v>155</v>
      </c>
      <c r="GG2396" s="77" t="s">
        <v>444</v>
      </c>
      <c r="GH2396" s="77" t="s">
        <v>300</v>
      </c>
      <c r="GI2396" s="77">
        <v>2021</v>
      </c>
      <c r="GJ2396" s="77" t="s">
        <v>305</v>
      </c>
      <c r="GK2396" s="77">
        <v>222.22942162787581</v>
      </c>
      <c r="GL2396" s="77">
        <v>749.25225499999999</v>
      </c>
      <c r="GM2396" s="77">
        <v>2021</v>
      </c>
      <c r="GN2396" s="77" t="s">
        <v>175</v>
      </c>
      <c r="GO2396" s="77">
        <v>0.13250000000000001</v>
      </c>
      <c r="GP2396" s="77">
        <v>3</v>
      </c>
      <c r="GQ2396" s="77">
        <v>0</v>
      </c>
      <c r="GR2396" s="77" t="s">
        <v>423</v>
      </c>
      <c r="GS2396" s="77">
        <v>0.1527377521613833</v>
      </c>
      <c r="GT2396" s="77">
        <v>33.942822323566048</v>
      </c>
      <c r="GU2396" s="77">
        <v>0.1527377521613833</v>
      </c>
      <c r="GV2396" s="77">
        <v>33.942822323566048</v>
      </c>
      <c r="GW2396" s="77">
        <v>0</v>
      </c>
      <c r="GX2396" s="77">
        <v>0</v>
      </c>
      <c r="GY2396" s="77">
        <v>0</v>
      </c>
      <c r="GZ2396" s="77">
        <v>0</v>
      </c>
    </row>
    <row r="2397" spans="98:208" x14ac:dyDescent="0.25">
      <c r="CT2397" s="77" t="s">
        <v>155</v>
      </c>
      <c r="CU2397" s="77" t="s">
        <v>470</v>
      </c>
      <c r="CV2397" s="77" t="s">
        <v>467</v>
      </c>
      <c r="CW2397" s="77">
        <v>2025</v>
      </c>
      <c r="CX2397" s="77">
        <v>0</v>
      </c>
      <c r="CY2397" s="77">
        <v>0</v>
      </c>
      <c r="CZ2397" s="77">
        <v>0</v>
      </c>
      <c r="DA2397" s="77">
        <v>0</v>
      </c>
      <c r="DB2397" s="77">
        <v>5.4750346070078546</v>
      </c>
      <c r="DC2397" s="77">
        <v>0.7189601678582187</v>
      </c>
      <c r="DD2397" s="77">
        <v>3.0714971986151229</v>
      </c>
      <c r="DE2397" s="77">
        <v>1.684577240534459</v>
      </c>
      <c r="DF2397" s="77">
        <v>0</v>
      </c>
      <c r="DG2397" s="77">
        <v>0</v>
      </c>
      <c r="DH2397" s="77">
        <v>0</v>
      </c>
      <c r="DI2397" s="77">
        <v>0.37599181639995199</v>
      </c>
      <c r="DJ2397" s="77">
        <v>2.0262270174512289E-5</v>
      </c>
      <c r="DL2397" s="77">
        <v>0</v>
      </c>
      <c r="DM2397" s="77">
        <v>0</v>
      </c>
      <c r="DN2397" s="77">
        <v>0</v>
      </c>
      <c r="DO2397" s="77">
        <v>0</v>
      </c>
      <c r="DP2397" s="77">
        <v>0</v>
      </c>
      <c r="DQ2397" s="77">
        <v>0</v>
      </c>
      <c r="DR2397" s="77">
        <v>0</v>
      </c>
      <c r="DS2397" s="77">
        <v>0</v>
      </c>
      <c r="DT2397" s="77">
        <v>0</v>
      </c>
      <c r="DU2397" s="77">
        <v>0</v>
      </c>
      <c r="DV2397" s="77">
        <v>7.6184477673014479E-6</v>
      </c>
      <c r="DW2397" s="77">
        <v>7.6184477673014479E-6</v>
      </c>
      <c r="GE2397" s="77" t="s">
        <v>425</v>
      </c>
      <c r="GF2397" s="77" t="s">
        <v>155</v>
      </c>
      <c r="GG2397" s="77" t="s">
        <v>444</v>
      </c>
      <c r="GH2397" s="77" t="s">
        <v>300</v>
      </c>
      <c r="GI2397" s="77">
        <v>2021</v>
      </c>
      <c r="GJ2397" s="77" t="s">
        <v>301</v>
      </c>
      <c r="GK2397" s="77">
        <v>8585.7228092496989</v>
      </c>
      <c r="GL2397" s="77">
        <v>749.25225499999999</v>
      </c>
      <c r="GM2397" s="77">
        <v>2021</v>
      </c>
      <c r="GN2397" s="77" t="s">
        <v>175</v>
      </c>
      <c r="GO2397" s="77">
        <v>5.3000000000000005E-2</v>
      </c>
      <c r="GP2397" s="77">
        <v>3</v>
      </c>
      <c r="GQ2397" s="77">
        <v>0</v>
      </c>
      <c r="GR2397" s="77" t="s">
        <v>423</v>
      </c>
      <c r="GS2397" s="77">
        <v>5.5966209081309407E-2</v>
      </c>
      <c r="GT2397" s="77">
        <v>480.51035785663584</v>
      </c>
      <c r="GU2397" s="77">
        <v>5.5966209081309407E-2</v>
      </c>
      <c r="GV2397" s="77">
        <v>480.51035785663584</v>
      </c>
      <c r="GW2397" s="77">
        <v>0</v>
      </c>
      <c r="GX2397" s="77">
        <v>0</v>
      </c>
      <c r="GY2397" s="77">
        <v>0</v>
      </c>
      <c r="GZ2397" s="77">
        <v>0</v>
      </c>
    </row>
    <row r="2398" spans="98:208" x14ac:dyDescent="0.25">
      <c r="CT2398" s="77" t="s">
        <v>155</v>
      </c>
      <c r="CU2398" s="77" t="s">
        <v>470</v>
      </c>
      <c r="CV2398" s="77" t="s">
        <v>474</v>
      </c>
      <c r="CW2398" s="77">
        <v>2020</v>
      </c>
      <c r="CX2398" s="77">
        <v>0</v>
      </c>
      <c r="CY2398" s="77">
        <v>0</v>
      </c>
      <c r="CZ2398" s="77">
        <v>0</v>
      </c>
      <c r="DA2398" s="77">
        <v>0</v>
      </c>
      <c r="DB2398" s="77">
        <v>7.7900575334946306E-2</v>
      </c>
      <c r="DC2398" s="77">
        <v>3.6425060683952112E-2</v>
      </c>
      <c r="DD2398" s="77">
        <v>1.580872452543272E-3</v>
      </c>
      <c r="DE2398" s="77">
        <v>3.9894642198449459E-2</v>
      </c>
      <c r="DF2398" s="77">
        <v>7.884709215921196E-3</v>
      </c>
      <c r="DG2398" s="77">
        <v>0</v>
      </c>
      <c r="DH2398" s="77">
        <v>0</v>
      </c>
      <c r="DI2398" s="77">
        <v>0</v>
      </c>
      <c r="DJ2398" s="77">
        <v>3.8391191727446452E-4</v>
      </c>
      <c r="DL2398" s="77">
        <v>0</v>
      </c>
      <c r="DM2398" s="77">
        <v>3.027033832235946E-6</v>
      </c>
      <c r="DN2398" s="77">
        <v>3.027033832235946E-6</v>
      </c>
      <c r="DO2398" s="77">
        <v>0</v>
      </c>
      <c r="DP2398" s="77">
        <v>0</v>
      </c>
      <c r="DQ2398" s="77">
        <v>0</v>
      </c>
      <c r="DR2398" s="77">
        <v>0</v>
      </c>
      <c r="DS2398" s="77">
        <v>0</v>
      </c>
      <c r="DT2398" s="77">
        <v>0</v>
      </c>
      <c r="DU2398" s="77">
        <v>0</v>
      </c>
      <c r="DV2398" s="77">
        <v>0</v>
      </c>
      <c r="DW2398" s="77">
        <v>0</v>
      </c>
      <c r="GE2398" s="77" t="s">
        <v>427</v>
      </c>
      <c r="GF2398" s="77" t="s">
        <v>155</v>
      </c>
      <c r="GG2398" s="77" t="s">
        <v>444</v>
      </c>
      <c r="GH2398" s="77" t="s">
        <v>300</v>
      </c>
      <c r="GI2398" s="77">
        <v>2021</v>
      </c>
      <c r="GJ2398" s="77" t="s">
        <v>303</v>
      </c>
      <c r="GK2398" s="77">
        <v>5338.1784104578364</v>
      </c>
      <c r="GL2398" s="77">
        <v>749.25225499999999</v>
      </c>
      <c r="GM2398" s="77">
        <v>2021</v>
      </c>
      <c r="GN2398" s="77" t="s">
        <v>175</v>
      </c>
      <c r="GO2398" s="77">
        <v>5.3000000000000005E-2</v>
      </c>
      <c r="GP2398" s="77">
        <v>3</v>
      </c>
      <c r="GQ2398" s="77">
        <v>0</v>
      </c>
      <c r="GR2398" s="77" t="s">
        <v>423</v>
      </c>
      <c r="GS2398" s="77">
        <v>5.5966209081309407E-2</v>
      </c>
      <c r="GT2398" s="77">
        <v>298.75760903301517</v>
      </c>
      <c r="GU2398" s="77">
        <v>5.5966209081309407E-2</v>
      </c>
      <c r="GV2398" s="77">
        <v>298.75760903301517</v>
      </c>
      <c r="GW2398" s="77">
        <v>0</v>
      </c>
      <c r="GX2398" s="77">
        <v>0</v>
      </c>
      <c r="GY2398" s="77">
        <v>0</v>
      </c>
      <c r="GZ2398" s="77">
        <v>0</v>
      </c>
    </row>
    <row r="2399" spans="98:208" x14ac:dyDescent="0.25">
      <c r="CT2399" s="77" t="s">
        <v>155</v>
      </c>
      <c r="CU2399" s="77" t="s">
        <v>470</v>
      </c>
      <c r="CV2399" s="77" t="s">
        <v>474</v>
      </c>
      <c r="CW2399" s="77">
        <v>2021</v>
      </c>
      <c r="CX2399" s="77">
        <v>0</v>
      </c>
      <c r="CY2399" s="77">
        <v>0</v>
      </c>
      <c r="CZ2399" s="77">
        <v>0</v>
      </c>
      <c r="DA2399" s="77">
        <v>0</v>
      </c>
      <c r="DB2399" s="77">
        <v>7.7900575334946306E-2</v>
      </c>
      <c r="DC2399" s="77">
        <v>3.6425060683952112E-2</v>
      </c>
      <c r="DD2399" s="77">
        <v>1.580872452543272E-3</v>
      </c>
      <c r="DE2399" s="77">
        <v>3.9894642198449459E-2</v>
      </c>
      <c r="DF2399" s="77">
        <v>7.884709215921196E-3</v>
      </c>
      <c r="DG2399" s="77">
        <v>7.884709215921196E-3</v>
      </c>
      <c r="DH2399" s="77">
        <v>0</v>
      </c>
      <c r="DI2399" s="77">
        <v>0</v>
      </c>
      <c r="DJ2399" s="77">
        <v>3.8391191727446452E-4</v>
      </c>
      <c r="DL2399" s="77">
        <v>0</v>
      </c>
      <c r="DM2399" s="77">
        <v>3.027033832235946E-6</v>
      </c>
      <c r="DN2399" s="77">
        <v>3.027033832235946E-6</v>
      </c>
      <c r="DO2399" s="77">
        <v>0</v>
      </c>
      <c r="DP2399" s="77">
        <v>3.027033832235946E-6</v>
      </c>
      <c r="DQ2399" s="77">
        <v>3.027033832235946E-6</v>
      </c>
      <c r="DR2399" s="77">
        <v>0</v>
      </c>
      <c r="DS2399" s="77">
        <v>0</v>
      </c>
      <c r="DT2399" s="77">
        <v>0</v>
      </c>
      <c r="DU2399" s="77">
        <v>0</v>
      </c>
      <c r="DV2399" s="77">
        <v>0</v>
      </c>
      <c r="DW2399" s="77">
        <v>0</v>
      </c>
      <c r="GE2399" s="77" t="s">
        <v>422</v>
      </c>
      <c r="GF2399" s="77" t="s">
        <v>155</v>
      </c>
      <c r="GG2399" s="77" t="s">
        <v>444</v>
      </c>
      <c r="GH2399" s="77" t="s">
        <v>300</v>
      </c>
      <c r="GI2399" s="77">
        <v>2022</v>
      </c>
      <c r="GJ2399" s="77" t="s">
        <v>305</v>
      </c>
      <c r="GK2399" s="77">
        <v>222.22942162787581</v>
      </c>
      <c r="GL2399" s="77">
        <v>749.25225499999999</v>
      </c>
      <c r="GM2399" s="77">
        <v>2022</v>
      </c>
      <c r="GN2399" s="77" t="s">
        <v>175</v>
      </c>
      <c r="GO2399" s="77">
        <v>0.13250000000000001</v>
      </c>
      <c r="GP2399" s="77">
        <v>3</v>
      </c>
      <c r="GQ2399" s="77">
        <v>0</v>
      </c>
      <c r="GR2399" s="77" t="s">
        <v>423</v>
      </c>
      <c r="GS2399" s="77">
        <v>0.1527377521613833</v>
      </c>
      <c r="GT2399" s="77">
        <v>33.942822323566048</v>
      </c>
      <c r="GU2399" s="77">
        <v>0.1527377521613833</v>
      </c>
      <c r="GV2399" s="77">
        <v>33.942822323566048</v>
      </c>
      <c r="GW2399" s="77">
        <v>0.1527377521613833</v>
      </c>
      <c r="GX2399" s="77">
        <v>33.942822323566048</v>
      </c>
      <c r="GY2399" s="77">
        <v>0</v>
      </c>
      <c r="GZ2399" s="77">
        <v>0</v>
      </c>
    </row>
    <row r="2400" spans="98:208" x14ac:dyDescent="0.25">
      <c r="CT2400" s="77" t="s">
        <v>155</v>
      </c>
      <c r="CU2400" s="77" t="s">
        <v>470</v>
      </c>
      <c r="CV2400" s="77" t="s">
        <v>474</v>
      </c>
      <c r="CW2400" s="77">
        <v>2022</v>
      </c>
      <c r="CX2400" s="77">
        <v>0</v>
      </c>
      <c r="CY2400" s="77">
        <v>0</v>
      </c>
      <c r="CZ2400" s="77">
        <v>0</v>
      </c>
      <c r="DA2400" s="77">
        <v>0</v>
      </c>
      <c r="DB2400" s="77">
        <v>7.7900575334946306E-2</v>
      </c>
      <c r="DC2400" s="77">
        <v>3.6425060683952112E-2</v>
      </c>
      <c r="DD2400" s="77">
        <v>1.580872452543272E-3</v>
      </c>
      <c r="DE2400" s="77">
        <v>3.9894642198449459E-2</v>
      </c>
      <c r="DF2400" s="77">
        <v>7.884709215921196E-3</v>
      </c>
      <c r="DG2400" s="77">
        <v>7.884709215921196E-3</v>
      </c>
      <c r="DH2400" s="77">
        <v>7.884709215921196E-3</v>
      </c>
      <c r="DI2400" s="77">
        <v>0</v>
      </c>
      <c r="DJ2400" s="77">
        <v>3.8391191727446452E-4</v>
      </c>
      <c r="DL2400" s="77">
        <v>0</v>
      </c>
      <c r="DM2400" s="77">
        <v>3.027033832235946E-6</v>
      </c>
      <c r="DN2400" s="77">
        <v>3.027033832235946E-6</v>
      </c>
      <c r="DO2400" s="77">
        <v>0</v>
      </c>
      <c r="DP2400" s="77">
        <v>3.027033832235946E-6</v>
      </c>
      <c r="DQ2400" s="77">
        <v>3.027033832235946E-6</v>
      </c>
      <c r="DR2400" s="77">
        <v>0</v>
      </c>
      <c r="DS2400" s="77">
        <v>3.027033832235946E-6</v>
      </c>
      <c r="DT2400" s="77">
        <v>3.027033832235946E-6</v>
      </c>
      <c r="DU2400" s="77">
        <v>0</v>
      </c>
      <c r="DV2400" s="77">
        <v>0</v>
      </c>
      <c r="DW2400" s="77">
        <v>0</v>
      </c>
      <c r="GE2400" s="77" t="s">
        <v>425</v>
      </c>
      <c r="GF2400" s="77" t="s">
        <v>155</v>
      </c>
      <c r="GG2400" s="77" t="s">
        <v>444</v>
      </c>
      <c r="GH2400" s="77" t="s">
        <v>300</v>
      </c>
      <c r="GI2400" s="77">
        <v>2022</v>
      </c>
      <c r="GJ2400" s="77" t="s">
        <v>301</v>
      </c>
      <c r="GK2400" s="77">
        <v>8585.7228092496989</v>
      </c>
      <c r="GL2400" s="77">
        <v>749.25225499999999</v>
      </c>
      <c r="GM2400" s="77">
        <v>2022</v>
      </c>
      <c r="GN2400" s="77" t="s">
        <v>175</v>
      </c>
      <c r="GO2400" s="77">
        <v>5.3000000000000005E-2</v>
      </c>
      <c r="GP2400" s="77">
        <v>3</v>
      </c>
      <c r="GQ2400" s="77">
        <v>0</v>
      </c>
      <c r="GR2400" s="77" t="s">
        <v>423</v>
      </c>
      <c r="GS2400" s="77">
        <v>5.5966209081309407E-2</v>
      </c>
      <c r="GT2400" s="77">
        <v>480.51035785663584</v>
      </c>
      <c r="GU2400" s="77">
        <v>5.5966209081309407E-2</v>
      </c>
      <c r="GV2400" s="77">
        <v>480.51035785663584</v>
      </c>
      <c r="GW2400" s="77">
        <v>5.5966209081309407E-2</v>
      </c>
      <c r="GX2400" s="77">
        <v>480.51035785663584</v>
      </c>
      <c r="GY2400" s="77">
        <v>0</v>
      </c>
      <c r="GZ2400" s="77">
        <v>0</v>
      </c>
    </row>
    <row r="2401" spans="98:208" x14ac:dyDescent="0.25">
      <c r="CT2401" s="77" t="s">
        <v>155</v>
      </c>
      <c r="CU2401" s="77" t="s">
        <v>470</v>
      </c>
      <c r="CV2401" s="77" t="s">
        <v>474</v>
      </c>
      <c r="CW2401" s="77">
        <v>2023</v>
      </c>
      <c r="CX2401" s="77">
        <v>0</v>
      </c>
      <c r="CY2401" s="77">
        <v>0</v>
      </c>
      <c r="CZ2401" s="77">
        <v>0</v>
      </c>
      <c r="DA2401" s="77">
        <v>0</v>
      </c>
      <c r="DB2401" s="77">
        <v>8.040826903697694E-2</v>
      </c>
      <c r="DC2401" s="77">
        <v>3.759022461139034E-2</v>
      </c>
      <c r="DD2401" s="77">
        <v>1.631433411568747E-3</v>
      </c>
      <c r="DE2401" s="77">
        <v>4.1186611014015662E-2</v>
      </c>
      <c r="DF2401" s="77">
        <v>0</v>
      </c>
      <c r="DG2401" s="77">
        <v>8.1378100371603205E-3</v>
      </c>
      <c r="DH2401" s="77">
        <v>8.1378100371603205E-3</v>
      </c>
      <c r="DI2401" s="77">
        <v>8.1378100371603205E-3</v>
      </c>
      <c r="DJ2401" s="77">
        <v>3.8391191727446452E-4</v>
      </c>
      <c r="DL2401" s="77">
        <v>0</v>
      </c>
      <c r="DM2401" s="77">
        <v>0</v>
      </c>
      <c r="DN2401" s="77">
        <v>0</v>
      </c>
      <c r="DO2401" s="77">
        <v>0</v>
      </c>
      <c r="DP2401" s="77">
        <v>3.1242022537816002E-6</v>
      </c>
      <c r="DQ2401" s="77">
        <v>3.1242022537816002E-6</v>
      </c>
      <c r="DR2401" s="77">
        <v>0</v>
      </c>
      <c r="DS2401" s="77">
        <v>3.1242022537816002E-6</v>
      </c>
      <c r="DT2401" s="77">
        <v>3.1242022537816002E-6</v>
      </c>
      <c r="DU2401" s="77">
        <v>0</v>
      </c>
      <c r="DV2401" s="77">
        <v>3.1242022537816002E-6</v>
      </c>
      <c r="DW2401" s="77">
        <v>3.1242022537816002E-6</v>
      </c>
      <c r="GE2401" s="77" t="s">
        <v>427</v>
      </c>
      <c r="GF2401" s="77" t="s">
        <v>155</v>
      </c>
      <c r="GG2401" s="77" t="s">
        <v>444</v>
      </c>
      <c r="GH2401" s="77" t="s">
        <v>300</v>
      </c>
      <c r="GI2401" s="77">
        <v>2022</v>
      </c>
      <c r="GJ2401" s="77" t="s">
        <v>303</v>
      </c>
      <c r="GK2401" s="77">
        <v>5338.1784104578364</v>
      </c>
      <c r="GL2401" s="77">
        <v>749.25225499999999</v>
      </c>
      <c r="GM2401" s="77">
        <v>2022</v>
      </c>
      <c r="GN2401" s="77" t="s">
        <v>175</v>
      </c>
      <c r="GO2401" s="77">
        <v>5.3000000000000005E-2</v>
      </c>
      <c r="GP2401" s="77">
        <v>3</v>
      </c>
      <c r="GQ2401" s="77">
        <v>0</v>
      </c>
      <c r="GR2401" s="77" t="s">
        <v>423</v>
      </c>
      <c r="GS2401" s="77">
        <v>5.5966209081309407E-2</v>
      </c>
      <c r="GT2401" s="77">
        <v>298.75760903301517</v>
      </c>
      <c r="GU2401" s="77">
        <v>5.5966209081309407E-2</v>
      </c>
      <c r="GV2401" s="77">
        <v>298.75760903301517</v>
      </c>
      <c r="GW2401" s="77">
        <v>5.5966209081309407E-2</v>
      </c>
      <c r="GX2401" s="77">
        <v>298.75760903301517</v>
      </c>
      <c r="GY2401" s="77">
        <v>0</v>
      </c>
      <c r="GZ2401" s="77">
        <v>0</v>
      </c>
    </row>
    <row r="2402" spans="98:208" x14ac:dyDescent="0.25">
      <c r="CT2402" s="77" t="s">
        <v>155</v>
      </c>
      <c r="CU2402" s="77" t="s">
        <v>470</v>
      </c>
      <c r="CV2402" s="77" t="s">
        <v>474</v>
      </c>
      <c r="CW2402" s="77">
        <v>2024</v>
      </c>
      <c r="CX2402" s="77">
        <v>0</v>
      </c>
      <c r="CY2402" s="77">
        <v>0</v>
      </c>
      <c r="CZ2402" s="77">
        <v>0</v>
      </c>
      <c r="DA2402" s="77">
        <v>0</v>
      </c>
      <c r="DB2402" s="77">
        <v>8.040826903697694E-2</v>
      </c>
      <c r="DC2402" s="77">
        <v>3.759022461139034E-2</v>
      </c>
      <c r="DD2402" s="77">
        <v>1.631433411568747E-3</v>
      </c>
      <c r="DE2402" s="77">
        <v>4.1186611014015662E-2</v>
      </c>
      <c r="DF2402" s="77">
        <v>0</v>
      </c>
      <c r="DG2402" s="77">
        <v>0</v>
      </c>
      <c r="DH2402" s="77">
        <v>8.1378100371603205E-3</v>
      </c>
      <c r="DI2402" s="77">
        <v>8.1378100371603205E-3</v>
      </c>
      <c r="DJ2402" s="77">
        <v>3.8391191727446452E-4</v>
      </c>
      <c r="DL2402" s="77">
        <v>0</v>
      </c>
      <c r="DM2402" s="77">
        <v>0</v>
      </c>
      <c r="DN2402" s="77">
        <v>0</v>
      </c>
      <c r="DO2402" s="77">
        <v>0</v>
      </c>
      <c r="DP2402" s="77">
        <v>0</v>
      </c>
      <c r="DQ2402" s="77">
        <v>0</v>
      </c>
      <c r="DR2402" s="77">
        <v>0</v>
      </c>
      <c r="DS2402" s="77">
        <v>3.1242022537816002E-6</v>
      </c>
      <c r="DT2402" s="77">
        <v>3.1242022537816002E-6</v>
      </c>
      <c r="DU2402" s="77">
        <v>0</v>
      </c>
      <c r="DV2402" s="77">
        <v>3.1242022537816002E-6</v>
      </c>
      <c r="DW2402" s="77">
        <v>3.1242022537816002E-6</v>
      </c>
      <c r="GE2402" s="77" t="s">
        <v>422</v>
      </c>
      <c r="GF2402" s="77" t="s">
        <v>155</v>
      </c>
      <c r="GG2402" s="77" t="s">
        <v>444</v>
      </c>
      <c r="GH2402" s="77" t="s">
        <v>300</v>
      </c>
      <c r="GI2402" s="77">
        <v>2023</v>
      </c>
      <c r="GJ2402" s="77" t="s">
        <v>305</v>
      </c>
      <c r="GK2402" s="77">
        <v>233.23007680798679</v>
      </c>
      <c r="GL2402" s="77">
        <v>749.25225499999999</v>
      </c>
      <c r="GM2402" s="77">
        <v>2023</v>
      </c>
      <c r="GN2402" s="77" t="s">
        <v>175</v>
      </c>
      <c r="GO2402" s="77">
        <v>0.13250000000000001</v>
      </c>
      <c r="GP2402" s="77">
        <v>3</v>
      </c>
      <c r="GQ2402" s="77">
        <v>0</v>
      </c>
      <c r="GR2402" s="77" t="s">
        <v>423</v>
      </c>
      <c r="GS2402" s="77">
        <v>0</v>
      </c>
      <c r="GT2402" s="77">
        <v>0</v>
      </c>
      <c r="GU2402" s="77">
        <v>0.1527377521613833</v>
      </c>
      <c r="GV2402" s="77">
        <v>35.62303766807868</v>
      </c>
      <c r="GW2402" s="77">
        <v>0.1527377521613833</v>
      </c>
      <c r="GX2402" s="77">
        <v>35.62303766807868</v>
      </c>
      <c r="GY2402" s="77">
        <v>0.1527377521613833</v>
      </c>
      <c r="GZ2402" s="77">
        <v>35.62303766807868</v>
      </c>
    </row>
    <row r="2403" spans="98:208" x14ac:dyDescent="0.25">
      <c r="CT2403" s="77" t="s">
        <v>155</v>
      </c>
      <c r="CU2403" s="77" t="s">
        <v>470</v>
      </c>
      <c r="CV2403" s="77" t="s">
        <v>474</v>
      </c>
      <c r="CW2403" s="77">
        <v>2025</v>
      </c>
      <c r="CX2403" s="77">
        <v>0</v>
      </c>
      <c r="CY2403" s="77">
        <v>0</v>
      </c>
      <c r="CZ2403" s="77">
        <v>0</v>
      </c>
      <c r="DA2403" s="77">
        <v>0</v>
      </c>
      <c r="DB2403" s="77">
        <v>8.040826903697694E-2</v>
      </c>
      <c r="DC2403" s="77">
        <v>3.759022461139034E-2</v>
      </c>
      <c r="DD2403" s="77">
        <v>1.631433411568747E-3</v>
      </c>
      <c r="DE2403" s="77">
        <v>4.1186611014015662E-2</v>
      </c>
      <c r="DF2403" s="77">
        <v>0</v>
      </c>
      <c r="DG2403" s="77">
        <v>0</v>
      </c>
      <c r="DH2403" s="77">
        <v>0</v>
      </c>
      <c r="DI2403" s="77">
        <v>8.1378100371603205E-3</v>
      </c>
      <c r="DJ2403" s="77">
        <v>3.8391191727446452E-4</v>
      </c>
      <c r="DL2403" s="77">
        <v>0</v>
      </c>
      <c r="DM2403" s="77">
        <v>0</v>
      </c>
      <c r="DN2403" s="77">
        <v>0</v>
      </c>
      <c r="DO2403" s="77">
        <v>0</v>
      </c>
      <c r="DP2403" s="77">
        <v>0</v>
      </c>
      <c r="DQ2403" s="77">
        <v>0</v>
      </c>
      <c r="DR2403" s="77">
        <v>0</v>
      </c>
      <c r="DS2403" s="77">
        <v>0</v>
      </c>
      <c r="DT2403" s="77">
        <v>0</v>
      </c>
      <c r="DU2403" s="77">
        <v>0</v>
      </c>
      <c r="DV2403" s="77">
        <v>3.1242022537816002E-6</v>
      </c>
      <c r="DW2403" s="77">
        <v>3.1242022537816002E-6</v>
      </c>
      <c r="GE2403" s="77" t="s">
        <v>425</v>
      </c>
      <c r="GF2403" s="77" t="s">
        <v>155</v>
      </c>
      <c r="GG2403" s="77" t="s">
        <v>444</v>
      </c>
      <c r="GH2403" s="77" t="s">
        <v>300</v>
      </c>
      <c r="GI2403" s="77">
        <v>2023</v>
      </c>
      <c r="GJ2403" s="77" t="s">
        <v>301</v>
      </c>
      <c r="GK2403" s="77">
        <v>8896.5159934304138</v>
      </c>
      <c r="GL2403" s="77">
        <v>749.25225499999999</v>
      </c>
      <c r="GM2403" s="77">
        <v>2023</v>
      </c>
      <c r="GN2403" s="77" t="s">
        <v>175</v>
      </c>
      <c r="GO2403" s="77">
        <v>5.3000000000000005E-2</v>
      </c>
      <c r="GP2403" s="77">
        <v>3</v>
      </c>
      <c r="GQ2403" s="77">
        <v>0</v>
      </c>
      <c r="GR2403" s="77" t="s">
        <v>423</v>
      </c>
      <c r="GS2403" s="77">
        <v>0</v>
      </c>
      <c r="GT2403" s="77">
        <v>0</v>
      </c>
      <c r="GU2403" s="77">
        <v>5.5966209081309407E-2</v>
      </c>
      <c r="GV2403" s="77">
        <v>497.9042741835396</v>
      </c>
      <c r="GW2403" s="77">
        <v>5.5966209081309407E-2</v>
      </c>
      <c r="GX2403" s="77">
        <v>497.9042741835396</v>
      </c>
      <c r="GY2403" s="77">
        <v>5.5966209081309407E-2</v>
      </c>
      <c r="GZ2403" s="77">
        <v>497.9042741835396</v>
      </c>
    </row>
    <row r="2404" spans="98:208" x14ac:dyDescent="0.25">
      <c r="CT2404" s="77" t="s">
        <v>155</v>
      </c>
      <c r="CU2404" s="77" t="s">
        <v>471</v>
      </c>
      <c r="CV2404" s="77" t="s">
        <v>300</v>
      </c>
      <c r="CW2404" s="77">
        <v>2020</v>
      </c>
      <c r="CX2404" s="77">
        <v>0</v>
      </c>
      <c r="CY2404" s="77">
        <v>0</v>
      </c>
      <c r="CZ2404" s="77">
        <v>0</v>
      </c>
      <c r="DA2404" s="77">
        <v>0</v>
      </c>
      <c r="DB2404" s="77">
        <v>14146.130641334201</v>
      </c>
      <c r="DC2404" s="77">
        <v>222.22942162785679</v>
      </c>
      <c r="DD2404" s="77">
        <v>8585.7228092489622</v>
      </c>
      <c r="DE2404" s="77">
        <v>5338.1784104573771</v>
      </c>
      <c r="DF2404" s="77">
        <v>813.21078921314734</v>
      </c>
      <c r="DG2404" s="77">
        <v>0</v>
      </c>
      <c r="DH2404" s="77">
        <v>0</v>
      </c>
      <c r="DI2404" s="77">
        <v>0</v>
      </c>
      <c r="DJ2404" s="77">
        <v>8.8970498305398713E-7</v>
      </c>
      <c r="DL2404" s="77">
        <v>0</v>
      </c>
      <c r="DM2404" s="77">
        <v>7.235176914362028E-4</v>
      </c>
      <c r="DN2404" s="77">
        <v>7.235176914362028E-4</v>
      </c>
      <c r="DO2404" s="77">
        <v>0</v>
      </c>
      <c r="DP2404" s="77">
        <v>0</v>
      </c>
      <c r="DQ2404" s="77">
        <v>0</v>
      </c>
      <c r="DR2404" s="77">
        <v>0</v>
      </c>
      <c r="DS2404" s="77">
        <v>0</v>
      </c>
      <c r="DT2404" s="77">
        <v>0</v>
      </c>
      <c r="DU2404" s="77">
        <v>0</v>
      </c>
      <c r="DV2404" s="77">
        <v>0</v>
      </c>
      <c r="DW2404" s="77">
        <v>0</v>
      </c>
      <c r="GE2404" s="77" t="s">
        <v>427</v>
      </c>
      <c r="GF2404" s="77" t="s">
        <v>155</v>
      </c>
      <c r="GG2404" s="77" t="s">
        <v>444</v>
      </c>
      <c r="GH2404" s="77" t="s">
        <v>300</v>
      </c>
      <c r="GI2404" s="77">
        <v>2023</v>
      </c>
      <c r="GJ2404" s="77" t="s">
        <v>303</v>
      </c>
      <c r="GK2404" s="77">
        <v>5534.8914862012252</v>
      </c>
      <c r="GL2404" s="77">
        <v>749.25225499999999</v>
      </c>
      <c r="GM2404" s="77">
        <v>2023</v>
      </c>
      <c r="GN2404" s="77" t="s">
        <v>175</v>
      </c>
      <c r="GO2404" s="77">
        <v>5.3000000000000005E-2</v>
      </c>
      <c r="GP2404" s="77">
        <v>3</v>
      </c>
      <c r="GQ2404" s="77">
        <v>0</v>
      </c>
      <c r="GR2404" s="77" t="s">
        <v>423</v>
      </c>
      <c r="GS2404" s="77">
        <v>0</v>
      </c>
      <c r="GT2404" s="77">
        <v>0</v>
      </c>
      <c r="GU2404" s="77">
        <v>5.5966209081309407E-2</v>
      </c>
      <c r="GV2404" s="77">
        <v>309.76689415909715</v>
      </c>
      <c r="GW2404" s="77">
        <v>5.5966209081309407E-2</v>
      </c>
      <c r="GX2404" s="77">
        <v>309.76689415909715</v>
      </c>
      <c r="GY2404" s="77">
        <v>5.5966209081309407E-2</v>
      </c>
      <c r="GZ2404" s="77">
        <v>309.76689415909715</v>
      </c>
    </row>
    <row r="2405" spans="98:208" x14ac:dyDescent="0.25">
      <c r="CT2405" s="77" t="s">
        <v>155</v>
      </c>
      <c r="CU2405" s="77" t="s">
        <v>471</v>
      </c>
      <c r="CV2405" s="77" t="s">
        <v>300</v>
      </c>
      <c r="CW2405" s="77">
        <v>2021</v>
      </c>
      <c r="CX2405" s="77">
        <v>0</v>
      </c>
      <c r="CY2405" s="77">
        <v>0</v>
      </c>
      <c r="CZ2405" s="77">
        <v>0</v>
      </c>
      <c r="DA2405" s="77">
        <v>0</v>
      </c>
      <c r="DB2405" s="77">
        <v>14146.130641334201</v>
      </c>
      <c r="DC2405" s="77">
        <v>222.22942162785679</v>
      </c>
      <c r="DD2405" s="77">
        <v>8585.7228092489622</v>
      </c>
      <c r="DE2405" s="77">
        <v>5338.1784104573771</v>
      </c>
      <c r="DF2405" s="77">
        <v>813.21078921314734</v>
      </c>
      <c r="DG2405" s="77">
        <v>813.21078921314734</v>
      </c>
      <c r="DH2405" s="77">
        <v>0</v>
      </c>
      <c r="DI2405" s="77">
        <v>0</v>
      </c>
      <c r="DJ2405" s="77">
        <v>8.8970498305398713E-7</v>
      </c>
      <c r="DL2405" s="77">
        <v>0</v>
      </c>
      <c r="DM2405" s="77">
        <v>7.235176914362028E-4</v>
      </c>
      <c r="DN2405" s="77">
        <v>7.235176914362028E-4</v>
      </c>
      <c r="DO2405" s="77">
        <v>0</v>
      </c>
      <c r="DP2405" s="77">
        <v>7.235176914362028E-4</v>
      </c>
      <c r="DQ2405" s="77">
        <v>7.235176914362028E-4</v>
      </c>
      <c r="DR2405" s="77">
        <v>0</v>
      </c>
      <c r="DS2405" s="77">
        <v>0</v>
      </c>
      <c r="DT2405" s="77">
        <v>0</v>
      </c>
      <c r="DU2405" s="77">
        <v>0</v>
      </c>
      <c r="DV2405" s="77">
        <v>0</v>
      </c>
      <c r="DW2405" s="77">
        <v>0</v>
      </c>
      <c r="GE2405" s="77" t="s">
        <v>422</v>
      </c>
      <c r="GF2405" s="77" t="s">
        <v>155</v>
      </c>
      <c r="GG2405" s="77" t="s">
        <v>444</v>
      </c>
      <c r="GH2405" s="77" t="s">
        <v>300</v>
      </c>
      <c r="GI2405" s="77">
        <v>2024</v>
      </c>
      <c r="GJ2405" s="77" t="s">
        <v>305</v>
      </c>
      <c r="GK2405" s="77">
        <v>233.23007680798679</v>
      </c>
      <c r="GL2405" s="77">
        <v>749.25225499999999</v>
      </c>
      <c r="GM2405" s="77">
        <v>2024</v>
      </c>
      <c r="GN2405" s="77" t="s">
        <v>175</v>
      </c>
      <c r="GO2405" s="77">
        <v>0.13250000000000001</v>
      </c>
      <c r="GP2405" s="77">
        <v>3</v>
      </c>
      <c r="GQ2405" s="77">
        <v>0</v>
      </c>
      <c r="GR2405" s="77" t="s">
        <v>423</v>
      </c>
      <c r="GS2405" s="77">
        <v>0</v>
      </c>
      <c r="GT2405" s="77">
        <v>0</v>
      </c>
      <c r="GU2405" s="77">
        <v>0</v>
      </c>
      <c r="GV2405" s="77">
        <v>0</v>
      </c>
      <c r="GW2405" s="77">
        <v>0.1527377521613833</v>
      </c>
      <c r="GX2405" s="77">
        <v>35.62303766807868</v>
      </c>
      <c r="GY2405" s="77">
        <v>0.1527377521613833</v>
      </c>
      <c r="GZ2405" s="77">
        <v>35.62303766807868</v>
      </c>
    </row>
    <row r="2406" spans="98:208" x14ac:dyDescent="0.25">
      <c r="CT2406" s="77" t="s">
        <v>155</v>
      </c>
      <c r="CU2406" s="77" t="s">
        <v>471</v>
      </c>
      <c r="CV2406" s="77" t="s">
        <v>300</v>
      </c>
      <c r="CW2406" s="77">
        <v>2022</v>
      </c>
      <c r="CX2406" s="77">
        <v>0</v>
      </c>
      <c r="CY2406" s="77">
        <v>0</v>
      </c>
      <c r="CZ2406" s="77">
        <v>0</v>
      </c>
      <c r="DA2406" s="77">
        <v>0</v>
      </c>
      <c r="DB2406" s="77">
        <v>14146.130641334201</v>
      </c>
      <c r="DC2406" s="77">
        <v>222.22942162785679</v>
      </c>
      <c r="DD2406" s="77">
        <v>8585.7228092489622</v>
      </c>
      <c r="DE2406" s="77">
        <v>5338.1784104573771</v>
      </c>
      <c r="DF2406" s="77">
        <v>813.21078921314734</v>
      </c>
      <c r="DG2406" s="77">
        <v>813.21078921314734</v>
      </c>
      <c r="DH2406" s="77">
        <v>813.21078921314734</v>
      </c>
      <c r="DI2406" s="77">
        <v>0</v>
      </c>
      <c r="DJ2406" s="77">
        <v>8.8970498305398713E-7</v>
      </c>
      <c r="DL2406" s="77">
        <v>0</v>
      </c>
      <c r="DM2406" s="77">
        <v>7.235176914362028E-4</v>
      </c>
      <c r="DN2406" s="77">
        <v>7.235176914362028E-4</v>
      </c>
      <c r="DO2406" s="77">
        <v>0</v>
      </c>
      <c r="DP2406" s="77">
        <v>7.235176914362028E-4</v>
      </c>
      <c r="DQ2406" s="77">
        <v>7.235176914362028E-4</v>
      </c>
      <c r="DR2406" s="77">
        <v>0</v>
      </c>
      <c r="DS2406" s="77">
        <v>7.235176914362028E-4</v>
      </c>
      <c r="DT2406" s="77">
        <v>7.235176914362028E-4</v>
      </c>
      <c r="DU2406" s="77">
        <v>0</v>
      </c>
      <c r="DV2406" s="77">
        <v>0</v>
      </c>
      <c r="DW2406" s="77">
        <v>0</v>
      </c>
      <c r="GE2406" s="77" t="s">
        <v>425</v>
      </c>
      <c r="GF2406" s="77" t="s">
        <v>155</v>
      </c>
      <c r="GG2406" s="77" t="s">
        <v>444</v>
      </c>
      <c r="GH2406" s="77" t="s">
        <v>300</v>
      </c>
      <c r="GI2406" s="77">
        <v>2024</v>
      </c>
      <c r="GJ2406" s="77" t="s">
        <v>301</v>
      </c>
      <c r="GK2406" s="77">
        <v>8896.5159934304138</v>
      </c>
      <c r="GL2406" s="77">
        <v>749.25225499999999</v>
      </c>
      <c r="GM2406" s="77">
        <v>2024</v>
      </c>
      <c r="GN2406" s="77" t="s">
        <v>175</v>
      </c>
      <c r="GO2406" s="77">
        <v>5.3000000000000005E-2</v>
      </c>
      <c r="GP2406" s="77">
        <v>3</v>
      </c>
      <c r="GQ2406" s="77">
        <v>0</v>
      </c>
      <c r="GR2406" s="77" t="s">
        <v>423</v>
      </c>
      <c r="GS2406" s="77">
        <v>0</v>
      </c>
      <c r="GT2406" s="77">
        <v>0</v>
      </c>
      <c r="GU2406" s="77">
        <v>0</v>
      </c>
      <c r="GV2406" s="77">
        <v>0</v>
      </c>
      <c r="GW2406" s="77">
        <v>5.5966209081309407E-2</v>
      </c>
      <c r="GX2406" s="77">
        <v>497.9042741835396</v>
      </c>
      <c r="GY2406" s="77">
        <v>5.5966209081309407E-2</v>
      </c>
      <c r="GZ2406" s="77">
        <v>497.9042741835396</v>
      </c>
    </row>
    <row r="2407" spans="98:208" x14ac:dyDescent="0.25">
      <c r="CT2407" s="77" t="s">
        <v>155</v>
      </c>
      <c r="CU2407" s="77" t="s">
        <v>471</v>
      </c>
      <c r="CV2407" s="77" t="s">
        <v>300</v>
      </c>
      <c r="CW2407" s="77">
        <v>2023</v>
      </c>
      <c r="CX2407" s="77">
        <v>0</v>
      </c>
      <c r="CY2407" s="77">
        <v>0</v>
      </c>
      <c r="CZ2407" s="77">
        <v>0</v>
      </c>
      <c r="DA2407" s="77">
        <v>0</v>
      </c>
      <c r="DB2407" s="77">
        <v>14664.63755643836</v>
      </c>
      <c r="DC2407" s="77">
        <v>233.23007680796681</v>
      </c>
      <c r="DD2407" s="77">
        <v>8896.515993429648</v>
      </c>
      <c r="DE2407" s="77">
        <v>5534.8914862007487</v>
      </c>
      <c r="DF2407" s="77">
        <v>0</v>
      </c>
      <c r="DG2407" s="77">
        <v>843.29420601064294</v>
      </c>
      <c r="DH2407" s="77">
        <v>843.29420601064294</v>
      </c>
      <c r="DI2407" s="77">
        <v>843.29420601064294</v>
      </c>
      <c r="DJ2407" s="77">
        <v>8.8970498305398713E-7</v>
      </c>
      <c r="DL2407" s="77">
        <v>0</v>
      </c>
      <c r="DM2407" s="77">
        <v>0</v>
      </c>
      <c r="DN2407" s="77">
        <v>0</v>
      </c>
      <c r="DO2407" s="77">
        <v>0</v>
      </c>
      <c r="DP2407" s="77">
        <v>7.5028305726822459E-4</v>
      </c>
      <c r="DQ2407" s="77">
        <v>7.5028305726822459E-4</v>
      </c>
      <c r="DR2407" s="77">
        <v>0</v>
      </c>
      <c r="DS2407" s="77">
        <v>7.5028305726822459E-4</v>
      </c>
      <c r="DT2407" s="77">
        <v>7.5028305726822459E-4</v>
      </c>
      <c r="DU2407" s="77">
        <v>0</v>
      </c>
      <c r="DV2407" s="77">
        <v>7.5028305726822459E-4</v>
      </c>
      <c r="DW2407" s="77">
        <v>7.5028305726822459E-4</v>
      </c>
      <c r="GE2407" s="77" t="s">
        <v>427</v>
      </c>
      <c r="GF2407" s="77" t="s">
        <v>155</v>
      </c>
      <c r="GG2407" s="77" t="s">
        <v>444</v>
      </c>
      <c r="GH2407" s="77" t="s">
        <v>300</v>
      </c>
      <c r="GI2407" s="77">
        <v>2024</v>
      </c>
      <c r="GJ2407" s="77" t="s">
        <v>303</v>
      </c>
      <c r="GK2407" s="77">
        <v>5534.8914862012252</v>
      </c>
      <c r="GL2407" s="77">
        <v>749.25225499999999</v>
      </c>
      <c r="GM2407" s="77">
        <v>2024</v>
      </c>
      <c r="GN2407" s="77" t="s">
        <v>175</v>
      </c>
      <c r="GO2407" s="77">
        <v>5.3000000000000005E-2</v>
      </c>
      <c r="GP2407" s="77">
        <v>3</v>
      </c>
      <c r="GQ2407" s="77">
        <v>0</v>
      </c>
      <c r="GR2407" s="77" t="s">
        <v>423</v>
      </c>
      <c r="GS2407" s="77">
        <v>0</v>
      </c>
      <c r="GT2407" s="77">
        <v>0</v>
      </c>
      <c r="GU2407" s="77">
        <v>0</v>
      </c>
      <c r="GV2407" s="77">
        <v>0</v>
      </c>
      <c r="GW2407" s="77">
        <v>5.5966209081309407E-2</v>
      </c>
      <c r="GX2407" s="77">
        <v>309.76689415909715</v>
      </c>
      <c r="GY2407" s="77">
        <v>5.5966209081309407E-2</v>
      </c>
      <c r="GZ2407" s="77">
        <v>309.76689415909715</v>
      </c>
    </row>
    <row r="2408" spans="98:208" x14ac:dyDescent="0.25">
      <c r="CT2408" s="77" t="s">
        <v>155</v>
      </c>
      <c r="CU2408" s="77" t="s">
        <v>471</v>
      </c>
      <c r="CV2408" s="77" t="s">
        <v>300</v>
      </c>
      <c r="CW2408" s="77">
        <v>2024</v>
      </c>
      <c r="CX2408" s="77">
        <v>0</v>
      </c>
      <c r="CY2408" s="77">
        <v>0</v>
      </c>
      <c r="CZ2408" s="77">
        <v>0</v>
      </c>
      <c r="DA2408" s="77">
        <v>0</v>
      </c>
      <c r="DB2408" s="77">
        <v>14664.63755643836</v>
      </c>
      <c r="DC2408" s="77">
        <v>233.23007680796681</v>
      </c>
      <c r="DD2408" s="77">
        <v>8896.515993429648</v>
      </c>
      <c r="DE2408" s="77">
        <v>5534.8914862007487</v>
      </c>
      <c r="DF2408" s="77">
        <v>0</v>
      </c>
      <c r="DG2408" s="77">
        <v>0</v>
      </c>
      <c r="DH2408" s="77">
        <v>843.29420601064294</v>
      </c>
      <c r="DI2408" s="77">
        <v>843.29420601064294</v>
      </c>
      <c r="DJ2408" s="77">
        <v>8.8970498305398713E-7</v>
      </c>
      <c r="DL2408" s="77">
        <v>0</v>
      </c>
      <c r="DM2408" s="77">
        <v>0</v>
      </c>
      <c r="DN2408" s="77">
        <v>0</v>
      </c>
      <c r="DO2408" s="77">
        <v>0</v>
      </c>
      <c r="DP2408" s="77">
        <v>0</v>
      </c>
      <c r="DQ2408" s="77">
        <v>0</v>
      </c>
      <c r="DR2408" s="77">
        <v>0</v>
      </c>
      <c r="DS2408" s="77">
        <v>7.5028305726822459E-4</v>
      </c>
      <c r="DT2408" s="77">
        <v>7.5028305726822459E-4</v>
      </c>
      <c r="DU2408" s="77">
        <v>0</v>
      </c>
      <c r="DV2408" s="77">
        <v>7.5028305726822459E-4</v>
      </c>
      <c r="DW2408" s="77">
        <v>7.5028305726822459E-4</v>
      </c>
      <c r="GE2408" s="77" t="s">
        <v>422</v>
      </c>
      <c r="GF2408" s="77" t="s">
        <v>155</v>
      </c>
      <c r="GG2408" s="77" t="s">
        <v>444</v>
      </c>
      <c r="GH2408" s="77" t="s">
        <v>300</v>
      </c>
      <c r="GI2408" s="77">
        <v>2025</v>
      </c>
      <c r="GJ2408" s="77" t="s">
        <v>305</v>
      </c>
      <c r="GK2408" s="77">
        <v>233.23007680798679</v>
      </c>
      <c r="GL2408" s="77">
        <v>749.25225499999999</v>
      </c>
      <c r="GM2408" s="77">
        <v>2025</v>
      </c>
      <c r="GN2408" s="77" t="s">
        <v>175</v>
      </c>
      <c r="GO2408" s="77">
        <v>0.13250000000000001</v>
      </c>
      <c r="GP2408" s="77">
        <v>3</v>
      </c>
      <c r="GQ2408" s="77">
        <v>0</v>
      </c>
      <c r="GR2408" s="77" t="s">
        <v>423</v>
      </c>
      <c r="GS2408" s="77">
        <v>0</v>
      </c>
      <c r="GT2408" s="77">
        <v>0</v>
      </c>
      <c r="GU2408" s="77">
        <v>0</v>
      </c>
      <c r="GV2408" s="77">
        <v>0</v>
      </c>
      <c r="GW2408" s="77">
        <v>0</v>
      </c>
      <c r="GX2408" s="77">
        <v>0</v>
      </c>
      <c r="GY2408" s="77">
        <v>0.1527377521613833</v>
      </c>
      <c r="GZ2408" s="77">
        <v>35.62303766807868</v>
      </c>
    </row>
    <row r="2409" spans="98:208" x14ac:dyDescent="0.25">
      <c r="CT2409" s="77" t="s">
        <v>155</v>
      </c>
      <c r="CU2409" s="77" t="s">
        <v>471</v>
      </c>
      <c r="CV2409" s="77" t="s">
        <v>300</v>
      </c>
      <c r="CW2409" s="77">
        <v>2025</v>
      </c>
      <c r="CX2409" s="77">
        <v>0</v>
      </c>
      <c r="CY2409" s="77">
        <v>0</v>
      </c>
      <c r="CZ2409" s="77">
        <v>0</v>
      </c>
      <c r="DA2409" s="77">
        <v>0</v>
      </c>
      <c r="DB2409" s="77">
        <v>14664.63755643836</v>
      </c>
      <c r="DC2409" s="77">
        <v>233.23007680796681</v>
      </c>
      <c r="DD2409" s="77">
        <v>8896.515993429648</v>
      </c>
      <c r="DE2409" s="77">
        <v>5534.8914862007487</v>
      </c>
      <c r="DF2409" s="77">
        <v>0</v>
      </c>
      <c r="DG2409" s="77">
        <v>0</v>
      </c>
      <c r="DH2409" s="77">
        <v>0</v>
      </c>
      <c r="DI2409" s="77">
        <v>843.29420601064294</v>
      </c>
      <c r="DJ2409" s="77">
        <v>8.8970498305398713E-7</v>
      </c>
      <c r="DL2409" s="77">
        <v>0</v>
      </c>
      <c r="DM2409" s="77">
        <v>0</v>
      </c>
      <c r="DN2409" s="77">
        <v>0</v>
      </c>
      <c r="DO2409" s="77">
        <v>0</v>
      </c>
      <c r="DP2409" s="77">
        <v>0</v>
      </c>
      <c r="DQ2409" s="77">
        <v>0</v>
      </c>
      <c r="DR2409" s="77">
        <v>0</v>
      </c>
      <c r="DS2409" s="77">
        <v>0</v>
      </c>
      <c r="DT2409" s="77">
        <v>0</v>
      </c>
      <c r="DU2409" s="77">
        <v>0</v>
      </c>
      <c r="DV2409" s="77">
        <v>7.5028305726822459E-4</v>
      </c>
      <c r="DW2409" s="77">
        <v>7.5028305726822459E-4</v>
      </c>
      <c r="GE2409" s="77" t="s">
        <v>425</v>
      </c>
      <c r="GF2409" s="77" t="s">
        <v>155</v>
      </c>
      <c r="GG2409" s="77" t="s">
        <v>444</v>
      </c>
      <c r="GH2409" s="77" t="s">
        <v>300</v>
      </c>
      <c r="GI2409" s="77">
        <v>2025</v>
      </c>
      <c r="GJ2409" s="77" t="s">
        <v>301</v>
      </c>
      <c r="GK2409" s="77">
        <v>8896.5159934304138</v>
      </c>
      <c r="GL2409" s="77">
        <v>749.25225499999999</v>
      </c>
      <c r="GM2409" s="77">
        <v>2025</v>
      </c>
      <c r="GN2409" s="77" t="s">
        <v>175</v>
      </c>
      <c r="GO2409" s="77">
        <v>5.3000000000000005E-2</v>
      </c>
      <c r="GP2409" s="77">
        <v>3</v>
      </c>
      <c r="GQ2409" s="77">
        <v>0</v>
      </c>
      <c r="GR2409" s="77" t="s">
        <v>423</v>
      </c>
      <c r="GS2409" s="77">
        <v>0</v>
      </c>
      <c r="GT2409" s="77">
        <v>0</v>
      </c>
      <c r="GU2409" s="77">
        <v>0</v>
      </c>
      <c r="GV2409" s="77">
        <v>0</v>
      </c>
      <c r="GW2409" s="77">
        <v>0</v>
      </c>
      <c r="GX2409" s="77">
        <v>0</v>
      </c>
      <c r="GY2409" s="77">
        <v>5.5966209081309407E-2</v>
      </c>
      <c r="GZ2409" s="77">
        <v>497.9042741835396</v>
      </c>
    </row>
    <row r="2410" spans="98:208" x14ac:dyDescent="0.25">
      <c r="CT2410" s="77" t="s">
        <v>155</v>
      </c>
      <c r="CU2410" s="77" t="s">
        <v>471</v>
      </c>
      <c r="CV2410" s="77" t="s">
        <v>432</v>
      </c>
      <c r="CW2410" s="77">
        <v>2020</v>
      </c>
      <c r="CX2410" s="77">
        <v>0</v>
      </c>
      <c r="CY2410" s="77">
        <v>0</v>
      </c>
      <c r="CZ2410" s="77">
        <v>0</v>
      </c>
      <c r="DA2410" s="77">
        <v>0</v>
      </c>
      <c r="DB2410" s="77">
        <v>8807.9522308768846</v>
      </c>
      <c r="DC2410" s="77">
        <v>222.2294216278585</v>
      </c>
      <c r="DD2410" s="77">
        <v>8585.7228092490259</v>
      </c>
      <c r="DE2410" s="77">
        <v>0</v>
      </c>
      <c r="DF2410" s="77">
        <v>514.45318018016155</v>
      </c>
      <c r="DG2410" s="77">
        <v>0</v>
      </c>
      <c r="DH2410" s="77">
        <v>0</v>
      </c>
      <c r="DI2410" s="77">
        <v>0</v>
      </c>
      <c r="DJ2410" s="77">
        <v>1.0394352619961E-6</v>
      </c>
      <c r="DL2410" s="77">
        <v>0</v>
      </c>
      <c r="DM2410" s="77">
        <v>5.3474077612529307E-4</v>
      </c>
      <c r="DN2410" s="77">
        <v>5.3474077612529307E-4</v>
      </c>
      <c r="DO2410" s="77">
        <v>0</v>
      </c>
      <c r="DP2410" s="77">
        <v>0</v>
      </c>
      <c r="DQ2410" s="77">
        <v>0</v>
      </c>
      <c r="DR2410" s="77">
        <v>0</v>
      </c>
      <c r="DS2410" s="77">
        <v>0</v>
      </c>
      <c r="DT2410" s="77">
        <v>0</v>
      </c>
      <c r="DU2410" s="77">
        <v>0</v>
      </c>
      <c r="DV2410" s="77">
        <v>0</v>
      </c>
      <c r="DW2410" s="77">
        <v>0</v>
      </c>
      <c r="GE2410" s="77" t="s">
        <v>427</v>
      </c>
      <c r="GF2410" s="77" t="s">
        <v>155</v>
      </c>
      <c r="GG2410" s="77" t="s">
        <v>444</v>
      </c>
      <c r="GH2410" s="77" t="s">
        <v>300</v>
      </c>
      <c r="GI2410" s="77">
        <v>2025</v>
      </c>
      <c r="GJ2410" s="77" t="s">
        <v>303</v>
      </c>
      <c r="GK2410" s="77">
        <v>5534.8914862012252</v>
      </c>
      <c r="GL2410" s="77">
        <v>749.25225499999999</v>
      </c>
      <c r="GM2410" s="77">
        <v>2025</v>
      </c>
      <c r="GN2410" s="77" t="s">
        <v>175</v>
      </c>
      <c r="GO2410" s="77">
        <v>5.3000000000000005E-2</v>
      </c>
      <c r="GP2410" s="77">
        <v>3</v>
      </c>
      <c r="GQ2410" s="77">
        <v>0</v>
      </c>
      <c r="GR2410" s="77" t="s">
        <v>423</v>
      </c>
      <c r="GS2410" s="77">
        <v>0</v>
      </c>
      <c r="GT2410" s="77">
        <v>0</v>
      </c>
      <c r="GU2410" s="77">
        <v>0</v>
      </c>
      <c r="GV2410" s="77">
        <v>0</v>
      </c>
      <c r="GW2410" s="77">
        <v>0</v>
      </c>
      <c r="GX2410" s="77">
        <v>0</v>
      </c>
      <c r="GY2410" s="77">
        <v>5.5966209081309407E-2</v>
      </c>
      <c r="GZ2410" s="77">
        <v>309.76689415909715</v>
      </c>
    </row>
    <row r="2411" spans="98:208" x14ac:dyDescent="0.25">
      <c r="CT2411" s="77" t="s">
        <v>155</v>
      </c>
      <c r="CU2411" s="77" t="s">
        <v>471</v>
      </c>
      <c r="CV2411" s="77" t="s">
        <v>432</v>
      </c>
      <c r="CW2411" s="77">
        <v>2021</v>
      </c>
      <c r="CX2411" s="77">
        <v>0</v>
      </c>
      <c r="CY2411" s="77">
        <v>0</v>
      </c>
      <c r="CZ2411" s="77">
        <v>0</v>
      </c>
      <c r="DA2411" s="77">
        <v>0</v>
      </c>
      <c r="DB2411" s="77">
        <v>8807.9522308768846</v>
      </c>
      <c r="DC2411" s="77">
        <v>222.2294216278585</v>
      </c>
      <c r="DD2411" s="77">
        <v>8585.7228092490259</v>
      </c>
      <c r="DE2411" s="77">
        <v>0</v>
      </c>
      <c r="DF2411" s="77">
        <v>514.45318018016155</v>
      </c>
      <c r="DG2411" s="77">
        <v>514.45318018016155</v>
      </c>
      <c r="DH2411" s="77">
        <v>0</v>
      </c>
      <c r="DI2411" s="77">
        <v>0</v>
      </c>
      <c r="DJ2411" s="77">
        <v>1.0394352619961E-6</v>
      </c>
      <c r="DL2411" s="77">
        <v>0</v>
      </c>
      <c r="DM2411" s="77">
        <v>5.3474077612529307E-4</v>
      </c>
      <c r="DN2411" s="77">
        <v>5.3474077612529307E-4</v>
      </c>
      <c r="DO2411" s="77">
        <v>0</v>
      </c>
      <c r="DP2411" s="77">
        <v>5.3474077612529307E-4</v>
      </c>
      <c r="DQ2411" s="77">
        <v>5.3474077612529307E-4</v>
      </c>
      <c r="DR2411" s="77">
        <v>0</v>
      </c>
      <c r="DS2411" s="77">
        <v>0</v>
      </c>
      <c r="DT2411" s="77">
        <v>0</v>
      </c>
      <c r="DU2411" s="77">
        <v>0</v>
      </c>
      <c r="DV2411" s="77">
        <v>0</v>
      </c>
      <c r="DW2411" s="77">
        <v>0</v>
      </c>
      <c r="GE2411" s="77" t="s">
        <v>422</v>
      </c>
      <c r="GF2411" s="77" t="s">
        <v>155</v>
      </c>
      <c r="GG2411" s="77" t="s">
        <v>444</v>
      </c>
      <c r="GH2411" s="77" t="s">
        <v>432</v>
      </c>
      <c r="GI2411" s="77">
        <v>2021</v>
      </c>
      <c r="GJ2411" s="77" t="s">
        <v>305</v>
      </c>
      <c r="GK2411" s="77">
        <v>222.22942162787251</v>
      </c>
      <c r="GL2411" s="77">
        <v>749.25225499999999</v>
      </c>
      <c r="GM2411" s="77">
        <v>2021</v>
      </c>
      <c r="GN2411" s="77" t="s">
        <v>175</v>
      </c>
      <c r="GO2411" s="77">
        <v>0.13250000000000001</v>
      </c>
      <c r="GP2411" s="77">
        <v>3</v>
      </c>
      <c r="GQ2411" s="77">
        <v>0</v>
      </c>
      <c r="GR2411" s="77" t="s">
        <v>423</v>
      </c>
      <c r="GS2411" s="77">
        <v>0.1527377521613833</v>
      </c>
      <c r="GT2411" s="77">
        <v>33.942822323565544</v>
      </c>
      <c r="GU2411" s="77">
        <v>0.1527377521613833</v>
      </c>
      <c r="GV2411" s="77">
        <v>33.942822323565544</v>
      </c>
      <c r="GW2411" s="77">
        <v>0</v>
      </c>
      <c r="GX2411" s="77">
        <v>0</v>
      </c>
      <c r="GY2411" s="77">
        <v>0</v>
      </c>
      <c r="GZ2411" s="77">
        <v>0</v>
      </c>
    </row>
    <row r="2412" spans="98:208" x14ac:dyDescent="0.25">
      <c r="CT2412" s="77" t="s">
        <v>155</v>
      </c>
      <c r="CU2412" s="77" t="s">
        <v>471</v>
      </c>
      <c r="CV2412" s="77" t="s">
        <v>432</v>
      </c>
      <c r="CW2412" s="77">
        <v>2022</v>
      </c>
      <c r="CX2412" s="77">
        <v>0</v>
      </c>
      <c r="CY2412" s="77">
        <v>0</v>
      </c>
      <c r="CZ2412" s="77">
        <v>0</v>
      </c>
      <c r="DA2412" s="77">
        <v>0</v>
      </c>
      <c r="DB2412" s="77">
        <v>8807.9522308768846</v>
      </c>
      <c r="DC2412" s="77">
        <v>222.2294216278585</v>
      </c>
      <c r="DD2412" s="77">
        <v>8585.7228092490259</v>
      </c>
      <c r="DE2412" s="77">
        <v>0</v>
      </c>
      <c r="DF2412" s="77">
        <v>514.45318018016155</v>
      </c>
      <c r="DG2412" s="77">
        <v>514.45318018016155</v>
      </c>
      <c r="DH2412" s="77">
        <v>514.45318018016155</v>
      </c>
      <c r="DI2412" s="77">
        <v>0</v>
      </c>
      <c r="DJ2412" s="77">
        <v>1.0394352619961E-6</v>
      </c>
      <c r="DL2412" s="77">
        <v>0</v>
      </c>
      <c r="DM2412" s="77">
        <v>5.3474077612529307E-4</v>
      </c>
      <c r="DN2412" s="77">
        <v>5.3474077612529307E-4</v>
      </c>
      <c r="DO2412" s="77">
        <v>0</v>
      </c>
      <c r="DP2412" s="77">
        <v>5.3474077612529307E-4</v>
      </c>
      <c r="DQ2412" s="77">
        <v>5.3474077612529307E-4</v>
      </c>
      <c r="DR2412" s="77">
        <v>0</v>
      </c>
      <c r="DS2412" s="77">
        <v>5.3474077612529307E-4</v>
      </c>
      <c r="DT2412" s="77">
        <v>5.3474077612529307E-4</v>
      </c>
      <c r="DU2412" s="77">
        <v>0</v>
      </c>
      <c r="DV2412" s="77">
        <v>0</v>
      </c>
      <c r="DW2412" s="77">
        <v>0</v>
      </c>
      <c r="GE2412" s="77" t="s">
        <v>425</v>
      </c>
      <c r="GF2412" s="77" t="s">
        <v>155</v>
      </c>
      <c r="GG2412" s="77" t="s">
        <v>444</v>
      </c>
      <c r="GH2412" s="77" t="s">
        <v>432</v>
      </c>
      <c r="GI2412" s="77">
        <v>2021</v>
      </c>
      <c r="GJ2412" s="77" t="s">
        <v>301</v>
      </c>
      <c r="GK2412" s="77">
        <v>8585.7228092495716</v>
      </c>
      <c r="GL2412" s="77">
        <v>749.25225499999999</v>
      </c>
      <c r="GM2412" s="77">
        <v>2021</v>
      </c>
      <c r="GN2412" s="77" t="s">
        <v>175</v>
      </c>
      <c r="GO2412" s="77">
        <v>5.3000000000000005E-2</v>
      </c>
      <c r="GP2412" s="77">
        <v>3</v>
      </c>
      <c r="GQ2412" s="77">
        <v>0</v>
      </c>
      <c r="GR2412" s="77" t="s">
        <v>423</v>
      </c>
      <c r="GS2412" s="77">
        <v>5.5966209081309407E-2</v>
      </c>
      <c r="GT2412" s="77">
        <v>480.51035785662867</v>
      </c>
      <c r="GU2412" s="77">
        <v>5.5966209081309407E-2</v>
      </c>
      <c r="GV2412" s="77">
        <v>480.51035785662867</v>
      </c>
      <c r="GW2412" s="77">
        <v>0</v>
      </c>
      <c r="GX2412" s="77">
        <v>0</v>
      </c>
      <c r="GY2412" s="77">
        <v>0</v>
      </c>
      <c r="GZ2412" s="77">
        <v>0</v>
      </c>
    </row>
    <row r="2413" spans="98:208" x14ac:dyDescent="0.25">
      <c r="CT2413" s="77" t="s">
        <v>155</v>
      </c>
      <c r="CU2413" s="77" t="s">
        <v>471</v>
      </c>
      <c r="CV2413" s="77" t="s">
        <v>432</v>
      </c>
      <c r="CW2413" s="77">
        <v>2023</v>
      </c>
      <c r="CX2413" s="77">
        <v>0</v>
      </c>
      <c r="CY2413" s="77">
        <v>0</v>
      </c>
      <c r="CZ2413" s="77">
        <v>0</v>
      </c>
      <c r="DA2413" s="77">
        <v>0</v>
      </c>
      <c r="DB2413" s="77">
        <v>9129.7460702376829</v>
      </c>
      <c r="DC2413" s="77">
        <v>233.2300768079686</v>
      </c>
      <c r="DD2413" s="77">
        <v>8896.5159934297153</v>
      </c>
      <c r="DE2413" s="77">
        <v>0</v>
      </c>
      <c r="DF2413" s="77">
        <v>0</v>
      </c>
      <c r="DG2413" s="77">
        <v>533.52731185157643</v>
      </c>
      <c r="DH2413" s="77">
        <v>533.52731185157643</v>
      </c>
      <c r="DI2413" s="77">
        <v>533.52731185157643</v>
      </c>
      <c r="DJ2413" s="77">
        <v>1.0394352619961E-6</v>
      </c>
      <c r="DL2413" s="77">
        <v>0</v>
      </c>
      <c r="DM2413" s="77">
        <v>0</v>
      </c>
      <c r="DN2413" s="77">
        <v>0</v>
      </c>
      <c r="DO2413" s="77">
        <v>0</v>
      </c>
      <c r="DP2413" s="77">
        <v>5.5456710117651829E-4</v>
      </c>
      <c r="DQ2413" s="77">
        <v>5.5456710117651829E-4</v>
      </c>
      <c r="DR2413" s="77">
        <v>0</v>
      </c>
      <c r="DS2413" s="77">
        <v>5.5456710117651829E-4</v>
      </c>
      <c r="DT2413" s="77">
        <v>5.5456710117651829E-4</v>
      </c>
      <c r="DU2413" s="77">
        <v>0</v>
      </c>
      <c r="DV2413" s="77">
        <v>5.5456710117651829E-4</v>
      </c>
      <c r="DW2413" s="77">
        <v>5.5456710117651829E-4</v>
      </c>
      <c r="GE2413" s="77" t="s">
        <v>422</v>
      </c>
      <c r="GF2413" s="77" t="s">
        <v>155</v>
      </c>
      <c r="GG2413" s="77" t="s">
        <v>444</v>
      </c>
      <c r="GH2413" s="77" t="s">
        <v>432</v>
      </c>
      <c r="GI2413" s="77">
        <v>2022</v>
      </c>
      <c r="GJ2413" s="77" t="s">
        <v>305</v>
      </c>
      <c r="GK2413" s="77">
        <v>222.22942162787251</v>
      </c>
      <c r="GL2413" s="77">
        <v>749.25225499999999</v>
      </c>
      <c r="GM2413" s="77">
        <v>2022</v>
      </c>
      <c r="GN2413" s="77" t="s">
        <v>175</v>
      </c>
      <c r="GO2413" s="77">
        <v>0.13250000000000001</v>
      </c>
      <c r="GP2413" s="77">
        <v>3</v>
      </c>
      <c r="GQ2413" s="77">
        <v>0</v>
      </c>
      <c r="GR2413" s="77" t="s">
        <v>423</v>
      </c>
      <c r="GS2413" s="77">
        <v>0.1527377521613833</v>
      </c>
      <c r="GT2413" s="77">
        <v>33.942822323565544</v>
      </c>
      <c r="GU2413" s="77">
        <v>0.1527377521613833</v>
      </c>
      <c r="GV2413" s="77">
        <v>33.942822323565544</v>
      </c>
      <c r="GW2413" s="77">
        <v>0.1527377521613833</v>
      </c>
      <c r="GX2413" s="77">
        <v>33.942822323565544</v>
      </c>
      <c r="GY2413" s="77">
        <v>0</v>
      </c>
      <c r="GZ2413" s="77">
        <v>0</v>
      </c>
    </row>
    <row r="2414" spans="98:208" x14ac:dyDescent="0.25">
      <c r="CT2414" s="77" t="s">
        <v>155</v>
      </c>
      <c r="CU2414" s="77" t="s">
        <v>471</v>
      </c>
      <c r="CV2414" s="77" t="s">
        <v>432</v>
      </c>
      <c r="CW2414" s="77">
        <v>2024</v>
      </c>
      <c r="CX2414" s="77">
        <v>0</v>
      </c>
      <c r="CY2414" s="77">
        <v>0</v>
      </c>
      <c r="CZ2414" s="77">
        <v>0</v>
      </c>
      <c r="DA2414" s="77">
        <v>0</v>
      </c>
      <c r="DB2414" s="77">
        <v>9129.7460702376829</v>
      </c>
      <c r="DC2414" s="77">
        <v>233.2300768079686</v>
      </c>
      <c r="DD2414" s="77">
        <v>8896.5159934297153</v>
      </c>
      <c r="DE2414" s="77">
        <v>0</v>
      </c>
      <c r="DF2414" s="77">
        <v>0</v>
      </c>
      <c r="DG2414" s="77">
        <v>0</v>
      </c>
      <c r="DH2414" s="77">
        <v>533.52731185157643</v>
      </c>
      <c r="DI2414" s="77">
        <v>533.52731185157643</v>
      </c>
      <c r="DJ2414" s="77">
        <v>1.0394352619961E-6</v>
      </c>
      <c r="DL2414" s="77">
        <v>0</v>
      </c>
      <c r="DM2414" s="77">
        <v>0</v>
      </c>
      <c r="DN2414" s="77">
        <v>0</v>
      </c>
      <c r="DO2414" s="77">
        <v>0</v>
      </c>
      <c r="DP2414" s="77">
        <v>0</v>
      </c>
      <c r="DQ2414" s="77">
        <v>0</v>
      </c>
      <c r="DR2414" s="77">
        <v>0</v>
      </c>
      <c r="DS2414" s="77">
        <v>5.5456710117651829E-4</v>
      </c>
      <c r="DT2414" s="77">
        <v>5.5456710117651829E-4</v>
      </c>
      <c r="DU2414" s="77">
        <v>0</v>
      </c>
      <c r="DV2414" s="77">
        <v>5.5456710117651829E-4</v>
      </c>
      <c r="DW2414" s="77">
        <v>5.5456710117651829E-4</v>
      </c>
      <c r="GE2414" s="77" t="s">
        <v>425</v>
      </c>
      <c r="GF2414" s="77" t="s">
        <v>155</v>
      </c>
      <c r="GG2414" s="77" t="s">
        <v>444</v>
      </c>
      <c r="GH2414" s="77" t="s">
        <v>432</v>
      </c>
      <c r="GI2414" s="77">
        <v>2022</v>
      </c>
      <c r="GJ2414" s="77" t="s">
        <v>301</v>
      </c>
      <c r="GK2414" s="77">
        <v>8585.7228092495716</v>
      </c>
      <c r="GL2414" s="77">
        <v>749.25225499999999</v>
      </c>
      <c r="GM2414" s="77">
        <v>2022</v>
      </c>
      <c r="GN2414" s="77" t="s">
        <v>175</v>
      </c>
      <c r="GO2414" s="77">
        <v>5.3000000000000005E-2</v>
      </c>
      <c r="GP2414" s="77">
        <v>3</v>
      </c>
      <c r="GQ2414" s="77">
        <v>0</v>
      </c>
      <c r="GR2414" s="77" t="s">
        <v>423</v>
      </c>
      <c r="GS2414" s="77">
        <v>5.5966209081309407E-2</v>
      </c>
      <c r="GT2414" s="77">
        <v>480.51035785662867</v>
      </c>
      <c r="GU2414" s="77">
        <v>5.5966209081309407E-2</v>
      </c>
      <c r="GV2414" s="77">
        <v>480.51035785662867</v>
      </c>
      <c r="GW2414" s="77">
        <v>5.5966209081309407E-2</v>
      </c>
      <c r="GX2414" s="77">
        <v>480.51035785662867</v>
      </c>
      <c r="GY2414" s="77">
        <v>0</v>
      </c>
      <c r="GZ2414" s="77">
        <v>0</v>
      </c>
    </row>
    <row r="2415" spans="98:208" x14ac:dyDescent="0.25">
      <c r="CT2415" s="77" t="s">
        <v>155</v>
      </c>
      <c r="CU2415" s="77" t="s">
        <v>471</v>
      </c>
      <c r="CV2415" s="77" t="s">
        <v>432</v>
      </c>
      <c r="CW2415" s="77">
        <v>2025</v>
      </c>
      <c r="CX2415" s="77">
        <v>0</v>
      </c>
      <c r="CY2415" s="77">
        <v>0</v>
      </c>
      <c r="CZ2415" s="77">
        <v>0</v>
      </c>
      <c r="DA2415" s="77">
        <v>0</v>
      </c>
      <c r="DB2415" s="77">
        <v>9129.7460702376829</v>
      </c>
      <c r="DC2415" s="77">
        <v>233.2300768079686</v>
      </c>
      <c r="DD2415" s="77">
        <v>8896.5159934297153</v>
      </c>
      <c r="DE2415" s="77">
        <v>0</v>
      </c>
      <c r="DF2415" s="77">
        <v>0</v>
      </c>
      <c r="DG2415" s="77">
        <v>0</v>
      </c>
      <c r="DH2415" s="77">
        <v>0</v>
      </c>
      <c r="DI2415" s="77">
        <v>533.52731185157643</v>
      </c>
      <c r="DJ2415" s="77">
        <v>1.0394352619961E-6</v>
      </c>
      <c r="DL2415" s="77">
        <v>0</v>
      </c>
      <c r="DM2415" s="77">
        <v>0</v>
      </c>
      <c r="DN2415" s="77">
        <v>0</v>
      </c>
      <c r="DO2415" s="77">
        <v>0</v>
      </c>
      <c r="DP2415" s="77">
        <v>0</v>
      </c>
      <c r="DQ2415" s="77">
        <v>0</v>
      </c>
      <c r="DR2415" s="77">
        <v>0</v>
      </c>
      <c r="DS2415" s="77">
        <v>0</v>
      </c>
      <c r="DT2415" s="77">
        <v>0</v>
      </c>
      <c r="DU2415" s="77">
        <v>0</v>
      </c>
      <c r="DV2415" s="77">
        <v>5.5456710117651829E-4</v>
      </c>
      <c r="DW2415" s="77">
        <v>5.5456710117651829E-4</v>
      </c>
      <c r="GE2415" s="77" t="s">
        <v>422</v>
      </c>
      <c r="GF2415" s="77" t="s">
        <v>155</v>
      </c>
      <c r="GG2415" s="77" t="s">
        <v>444</v>
      </c>
      <c r="GH2415" s="77" t="s">
        <v>432</v>
      </c>
      <c r="GI2415" s="77">
        <v>2023</v>
      </c>
      <c r="GJ2415" s="77" t="s">
        <v>305</v>
      </c>
      <c r="GK2415" s="77">
        <v>233.23007680798321</v>
      </c>
      <c r="GL2415" s="77">
        <v>749.25225499999999</v>
      </c>
      <c r="GM2415" s="77">
        <v>2023</v>
      </c>
      <c r="GN2415" s="77" t="s">
        <v>175</v>
      </c>
      <c r="GO2415" s="77">
        <v>0.13250000000000001</v>
      </c>
      <c r="GP2415" s="77">
        <v>3</v>
      </c>
      <c r="GQ2415" s="77">
        <v>0</v>
      </c>
      <c r="GR2415" s="77" t="s">
        <v>423</v>
      </c>
      <c r="GS2415" s="77">
        <v>0</v>
      </c>
      <c r="GT2415" s="77">
        <v>0</v>
      </c>
      <c r="GU2415" s="77">
        <v>0.1527377521613833</v>
      </c>
      <c r="GV2415" s="77">
        <v>35.623037668078133</v>
      </c>
      <c r="GW2415" s="77">
        <v>0.1527377521613833</v>
      </c>
      <c r="GX2415" s="77">
        <v>35.623037668078133</v>
      </c>
      <c r="GY2415" s="77">
        <v>0.1527377521613833</v>
      </c>
      <c r="GZ2415" s="77">
        <v>35.623037668078133</v>
      </c>
    </row>
    <row r="2416" spans="98:208" x14ac:dyDescent="0.25">
      <c r="CT2416" s="77" t="s">
        <v>155</v>
      </c>
      <c r="CU2416" s="77" t="s">
        <v>471</v>
      </c>
      <c r="CV2416" s="77" t="s">
        <v>439</v>
      </c>
      <c r="CW2416" s="77">
        <v>2020</v>
      </c>
      <c r="CX2416" s="77">
        <v>0</v>
      </c>
      <c r="CY2416" s="77">
        <v>0</v>
      </c>
      <c r="CZ2416" s="77">
        <v>0</v>
      </c>
      <c r="DA2416" s="77">
        <v>0</v>
      </c>
      <c r="DB2416" s="77">
        <v>5.2405583313015702</v>
      </c>
      <c r="DC2416" s="77">
        <v>0.6964182168122357</v>
      </c>
      <c r="DD2416" s="77">
        <v>2.9419641522810371</v>
      </c>
      <c r="DE2416" s="77">
        <v>1.6021759622082981</v>
      </c>
      <c r="DF2416" s="77">
        <v>0.36068764874241521</v>
      </c>
      <c r="DG2416" s="77">
        <v>0</v>
      </c>
      <c r="DH2416" s="77">
        <v>0</v>
      </c>
      <c r="DI2416" s="77">
        <v>0</v>
      </c>
      <c r="DJ2416" s="77">
        <v>2.1606755677763409E-5</v>
      </c>
      <c r="DL2416" s="77">
        <v>0</v>
      </c>
      <c r="DM2416" s="77">
        <v>7.7932899023643144E-6</v>
      </c>
      <c r="DN2416" s="77">
        <v>7.7932899023643144E-6</v>
      </c>
      <c r="DO2416" s="77">
        <v>0</v>
      </c>
      <c r="DP2416" s="77">
        <v>0</v>
      </c>
      <c r="DQ2416" s="77">
        <v>0</v>
      </c>
      <c r="DR2416" s="77">
        <v>0</v>
      </c>
      <c r="DS2416" s="77">
        <v>0</v>
      </c>
      <c r="DT2416" s="77">
        <v>0</v>
      </c>
      <c r="DU2416" s="77">
        <v>0</v>
      </c>
      <c r="DV2416" s="77">
        <v>0</v>
      </c>
      <c r="DW2416" s="77">
        <v>0</v>
      </c>
      <c r="GE2416" s="77" t="s">
        <v>425</v>
      </c>
      <c r="GF2416" s="77" t="s">
        <v>155</v>
      </c>
      <c r="GG2416" s="77" t="s">
        <v>444</v>
      </c>
      <c r="GH2416" s="77" t="s">
        <v>432</v>
      </c>
      <c r="GI2416" s="77">
        <v>2023</v>
      </c>
      <c r="GJ2416" s="77" t="s">
        <v>301</v>
      </c>
      <c r="GK2416" s="77">
        <v>8896.515993430281</v>
      </c>
      <c r="GL2416" s="77">
        <v>749.25225499999999</v>
      </c>
      <c r="GM2416" s="77">
        <v>2023</v>
      </c>
      <c r="GN2416" s="77" t="s">
        <v>175</v>
      </c>
      <c r="GO2416" s="77">
        <v>5.3000000000000005E-2</v>
      </c>
      <c r="GP2416" s="77">
        <v>3</v>
      </c>
      <c r="GQ2416" s="77">
        <v>0</v>
      </c>
      <c r="GR2416" s="77" t="s">
        <v>423</v>
      </c>
      <c r="GS2416" s="77">
        <v>0</v>
      </c>
      <c r="GT2416" s="77">
        <v>0</v>
      </c>
      <c r="GU2416" s="77">
        <v>5.5966209081309407E-2</v>
      </c>
      <c r="GV2416" s="77">
        <v>497.90427418353215</v>
      </c>
      <c r="GW2416" s="77">
        <v>5.5966209081309407E-2</v>
      </c>
      <c r="GX2416" s="77">
        <v>497.90427418353215</v>
      </c>
      <c r="GY2416" s="77">
        <v>5.5966209081309407E-2</v>
      </c>
      <c r="GZ2416" s="77">
        <v>497.90427418353215</v>
      </c>
    </row>
    <row r="2417" spans="98:208" x14ac:dyDescent="0.25">
      <c r="CT2417" s="77" t="s">
        <v>155</v>
      </c>
      <c r="CU2417" s="77" t="s">
        <v>471</v>
      </c>
      <c r="CV2417" s="77" t="s">
        <v>439</v>
      </c>
      <c r="CW2417" s="77">
        <v>2021</v>
      </c>
      <c r="CX2417" s="77">
        <v>0</v>
      </c>
      <c r="CY2417" s="77">
        <v>0</v>
      </c>
      <c r="CZ2417" s="77">
        <v>0</v>
      </c>
      <c r="DA2417" s="77">
        <v>0</v>
      </c>
      <c r="DB2417" s="77">
        <v>5.2405583313015702</v>
      </c>
      <c r="DC2417" s="77">
        <v>0.6964182168122357</v>
      </c>
      <c r="DD2417" s="77">
        <v>2.9419641522810371</v>
      </c>
      <c r="DE2417" s="77">
        <v>1.6021759622082981</v>
      </c>
      <c r="DF2417" s="77">
        <v>0.36068764874241521</v>
      </c>
      <c r="DG2417" s="77">
        <v>0.36068764874241521</v>
      </c>
      <c r="DH2417" s="77">
        <v>0</v>
      </c>
      <c r="DI2417" s="77">
        <v>0</v>
      </c>
      <c r="DJ2417" s="77">
        <v>2.1606755677763409E-5</v>
      </c>
      <c r="DL2417" s="77">
        <v>0</v>
      </c>
      <c r="DM2417" s="77">
        <v>7.7932899023643144E-6</v>
      </c>
      <c r="DN2417" s="77">
        <v>7.7932899023643144E-6</v>
      </c>
      <c r="DO2417" s="77">
        <v>0</v>
      </c>
      <c r="DP2417" s="77">
        <v>7.7932899023643144E-6</v>
      </c>
      <c r="DQ2417" s="77">
        <v>7.7932899023643144E-6</v>
      </c>
      <c r="DR2417" s="77">
        <v>0</v>
      </c>
      <c r="DS2417" s="77">
        <v>0</v>
      </c>
      <c r="DT2417" s="77">
        <v>0</v>
      </c>
      <c r="DU2417" s="77">
        <v>0</v>
      </c>
      <c r="DV2417" s="77">
        <v>0</v>
      </c>
      <c r="DW2417" s="77">
        <v>0</v>
      </c>
      <c r="GE2417" s="77" t="s">
        <v>422</v>
      </c>
      <c r="GF2417" s="77" t="s">
        <v>155</v>
      </c>
      <c r="GG2417" s="77" t="s">
        <v>444</v>
      </c>
      <c r="GH2417" s="77" t="s">
        <v>432</v>
      </c>
      <c r="GI2417" s="77">
        <v>2024</v>
      </c>
      <c r="GJ2417" s="77" t="s">
        <v>305</v>
      </c>
      <c r="GK2417" s="77">
        <v>233.23007680798321</v>
      </c>
      <c r="GL2417" s="77">
        <v>749.25225499999999</v>
      </c>
      <c r="GM2417" s="77">
        <v>2024</v>
      </c>
      <c r="GN2417" s="77" t="s">
        <v>175</v>
      </c>
      <c r="GO2417" s="77">
        <v>0.13250000000000001</v>
      </c>
      <c r="GP2417" s="77">
        <v>3</v>
      </c>
      <c r="GQ2417" s="77">
        <v>0</v>
      </c>
      <c r="GR2417" s="77" t="s">
        <v>423</v>
      </c>
      <c r="GS2417" s="77">
        <v>0</v>
      </c>
      <c r="GT2417" s="77">
        <v>0</v>
      </c>
      <c r="GU2417" s="77">
        <v>0</v>
      </c>
      <c r="GV2417" s="77">
        <v>0</v>
      </c>
      <c r="GW2417" s="77">
        <v>0.1527377521613833</v>
      </c>
      <c r="GX2417" s="77">
        <v>35.623037668078133</v>
      </c>
      <c r="GY2417" s="77">
        <v>0.1527377521613833</v>
      </c>
      <c r="GZ2417" s="77">
        <v>35.623037668078133</v>
      </c>
    </row>
    <row r="2418" spans="98:208" x14ac:dyDescent="0.25">
      <c r="CT2418" s="77" t="s">
        <v>155</v>
      </c>
      <c r="CU2418" s="77" t="s">
        <v>471</v>
      </c>
      <c r="CV2418" s="77" t="s">
        <v>439</v>
      </c>
      <c r="CW2418" s="77">
        <v>2022</v>
      </c>
      <c r="CX2418" s="77">
        <v>0</v>
      </c>
      <c r="CY2418" s="77">
        <v>0</v>
      </c>
      <c r="CZ2418" s="77">
        <v>0</v>
      </c>
      <c r="DA2418" s="77">
        <v>0</v>
      </c>
      <c r="DB2418" s="77">
        <v>5.2405583313015702</v>
      </c>
      <c r="DC2418" s="77">
        <v>0.6964182168122357</v>
      </c>
      <c r="DD2418" s="77">
        <v>2.9419641522810371</v>
      </c>
      <c r="DE2418" s="77">
        <v>1.6021759622082981</v>
      </c>
      <c r="DF2418" s="77">
        <v>0.36068764874241521</v>
      </c>
      <c r="DG2418" s="77">
        <v>0.36068764874241521</v>
      </c>
      <c r="DH2418" s="77">
        <v>0.36068764874241521</v>
      </c>
      <c r="DI2418" s="77">
        <v>0</v>
      </c>
      <c r="DJ2418" s="77">
        <v>2.1606755677763409E-5</v>
      </c>
      <c r="DL2418" s="77">
        <v>0</v>
      </c>
      <c r="DM2418" s="77">
        <v>7.7932899023643144E-6</v>
      </c>
      <c r="DN2418" s="77">
        <v>7.7932899023643144E-6</v>
      </c>
      <c r="DO2418" s="77">
        <v>0</v>
      </c>
      <c r="DP2418" s="77">
        <v>7.7932899023643144E-6</v>
      </c>
      <c r="DQ2418" s="77">
        <v>7.7932899023643144E-6</v>
      </c>
      <c r="DR2418" s="77">
        <v>0</v>
      </c>
      <c r="DS2418" s="77">
        <v>7.7932899023643144E-6</v>
      </c>
      <c r="DT2418" s="77">
        <v>7.7932899023643144E-6</v>
      </c>
      <c r="DU2418" s="77">
        <v>0</v>
      </c>
      <c r="DV2418" s="77">
        <v>0</v>
      </c>
      <c r="DW2418" s="77">
        <v>0</v>
      </c>
      <c r="GE2418" s="77" t="s">
        <v>425</v>
      </c>
      <c r="GF2418" s="77" t="s">
        <v>155</v>
      </c>
      <c r="GG2418" s="77" t="s">
        <v>444</v>
      </c>
      <c r="GH2418" s="77" t="s">
        <v>432</v>
      </c>
      <c r="GI2418" s="77">
        <v>2024</v>
      </c>
      <c r="GJ2418" s="77" t="s">
        <v>301</v>
      </c>
      <c r="GK2418" s="77">
        <v>8896.515993430281</v>
      </c>
      <c r="GL2418" s="77">
        <v>749.25225499999999</v>
      </c>
      <c r="GM2418" s="77">
        <v>2024</v>
      </c>
      <c r="GN2418" s="77" t="s">
        <v>175</v>
      </c>
      <c r="GO2418" s="77">
        <v>5.3000000000000005E-2</v>
      </c>
      <c r="GP2418" s="77">
        <v>3</v>
      </c>
      <c r="GQ2418" s="77">
        <v>0</v>
      </c>
      <c r="GR2418" s="77" t="s">
        <v>423</v>
      </c>
      <c r="GS2418" s="77">
        <v>0</v>
      </c>
      <c r="GT2418" s="77">
        <v>0</v>
      </c>
      <c r="GU2418" s="77">
        <v>0</v>
      </c>
      <c r="GV2418" s="77">
        <v>0</v>
      </c>
      <c r="GW2418" s="77">
        <v>5.5966209081309407E-2</v>
      </c>
      <c r="GX2418" s="77">
        <v>497.90427418353215</v>
      </c>
      <c r="GY2418" s="77">
        <v>5.5966209081309407E-2</v>
      </c>
      <c r="GZ2418" s="77">
        <v>497.90427418353215</v>
      </c>
    </row>
    <row r="2419" spans="98:208" x14ac:dyDescent="0.25">
      <c r="CT2419" s="77" t="s">
        <v>155</v>
      </c>
      <c r="CU2419" s="77" t="s">
        <v>471</v>
      </c>
      <c r="CV2419" s="77" t="s">
        <v>439</v>
      </c>
      <c r="CW2419" s="77">
        <v>2023</v>
      </c>
      <c r="CX2419" s="77">
        <v>0</v>
      </c>
      <c r="CY2419" s="77">
        <v>0</v>
      </c>
      <c r="CZ2419" s="77">
        <v>0</v>
      </c>
      <c r="DA2419" s="77">
        <v>0</v>
      </c>
      <c r="DB2419" s="77">
        <v>5.4750346070078049</v>
      </c>
      <c r="DC2419" s="77">
        <v>0.71896016785821648</v>
      </c>
      <c r="DD2419" s="77">
        <v>3.0714971986151238</v>
      </c>
      <c r="DE2419" s="77">
        <v>1.684577240534457</v>
      </c>
      <c r="DF2419" s="77">
        <v>0</v>
      </c>
      <c r="DG2419" s="77">
        <v>0.37599181639995166</v>
      </c>
      <c r="DH2419" s="77">
        <v>0.37599181639995166</v>
      </c>
      <c r="DI2419" s="77">
        <v>0.37599181639995166</v>
      </c>
      <c r="DJ2419" s="77">
        <v>2.1606755677763409E-5</v>
      </c>
      <c r="DL2419" s="77">
        <v>0</v>
      </c>
      <c r="DM2419" s="77">
        <v>0</v>
      </c>
      <c r="DN2419" s="77">
        <v>0</v>
      </c>
      <c r="DO2419" s="77">
        <v>0</v>
      </c>
      <c r="DP2419" s="77">
        <v>8.1239633137922332E-6</v>
      </c>
      <c r="DQ2419" s="77">
        <v>8.1239633137922332E-6</v>
      </c>
      <c r="DR2419" s="77">
        <v>0</v>
      </c>
      <c r="DS2419" s="77">
        <v>8.1239633137922332E-6</v>
      </c>
      <c r="DT2419" s="77">
        <v>8.1239633137922332E-6</v>
      </c>
      <c r="DU2419" s="77">
        <v>0</v>
      </c>
      <c r="DV2419" s="77">
        <v>8.1239633137922332E-6</v>
      </c>
      <c r="DW2419" s="77">
        <v>8.1239633137922332E-6</v>
      </c>
      <c r="GE2419" s="77" t="s">
        <v>422</v>
      </c>
      <c r="GF2419" s="77" t="s">
        <v>155</v>
      </c>
      <c r="GG2419" s="77" t="s">
        <v>444</v>
      </c>
      <c r="GH2419" s="77" t="s">
        <v>432</v>
      </c>
      <c r="GI2419" s="77">
        <v>2025</v>
      </c>
      <c r="GJ2419" s="77" t="s">
        <v>305</v>
      </c>
      <c r="GK2419" s="77">
        <v>233.23007680798321</v>
      </c>
      <c r="GL2419" s="77">
        <v>749.25225499999999</v>
      </c>
      <c r="GM2419" s="77">
        <v>2025</v>
      </c>
      <c r="GN2419" s="77" t="s">
        <v>175</v>
      </c>
      <c r="GO2419" s="77">
        <v>0.13250000000000001</v>
      </c>
      <c r="GP2419" s="77">
        <v>3</v>
      </c>
      <c r="GQ2419" s="77">
        <v>0</v>
      </c>
      <c r="GR2419" s="77" t="s">
        <v>423</v>
      </c>
      <c r="GS2419" s="77">
        <v>0</v>
      </c>
      <c r="GT2419" s="77">
        <v>0</v>
      </c>
      <c r="GU2419" s="77">
        <v>0</v>
      </c>
      <c r="GV2419" s="77">
        <v>0</v>
      </c>
      <c r="GW2419" s="77">
        <v>0</v>
      </c>
      <c r="GX2419" s="77">
        <v>0</v>
      </c>
      <c r="GY2419" s="77">
        <v>0.1527377521613833</v>
      </c>
      <c r="GZ2419" s="77">
        <v>35.623037668078133</v>
      </c>
    </row>
    <row r="2420" spans="98:208" x14ac:dyDescent="0.25">
      <c r="CT2420" s="77" t="s">
        <v>155</v>
      </c>
      <c r="CU2420" s="77" t="s">
        <v>471</v>
      </c>
      <c r="CV2420" s="77" t="s">
        <v>439</v>
      </c>
      <c r="CW2420" s="77">
        <v>2024</v>
      </c>
      <c r="CX2420" s="77">
        <v>0</v>
      </c>
      <c r="CY2420" s="77">
        <v>0</v>
      </c>
      <c r="CZ2420" s="77">
        <v>0</v>
      </c>
      <c r="DA2420" s="77">
        <v>0</v>
      </c>
      <c r="DB2420" s="77">
        <v>5.4750346070078049</v>
      </c>
      <c r="DC2420" s="77">
        <v>0.71896016785821648</v>
      </c>
      <c r="DD2420" s="77">
        <v>3.0714971986151238</v>
      </c>
      <c r="DE2420" s="77">
        <v>1.684577240534457</v>
      </c>
      <c r="DF2420" s="77">
        <v>0</v>
      </c>
      <c r="DG2420" s="77">
        <v>0</v>
      </c>
      <c r="DH2420" s="77">
        <v>0.37599181639995166</v>
      </c>
      <c r="DI2420" s="77">
        <v>0.37599181639995166</v>
      </c>
      <c r="DJ2420" s="77">
        <v>2.1606755677763409E-5</v>
      </c>
      <c r="DL2420" s="77">
        <v>0</v>
      </c>
      <c r="DM2420" s="77">
        <v>0</v>
      </c>
      <c r="DN2420" s="77">
        <v>0</v>
      </c>
      <c r="DO2420" s="77">
        <v>0</v>
      </c>
      <c r="DP2420" s="77">
        <v>0</v>
      </c>
      <c r="DQ2420" s="77">
        <v>0</v>
      </c>
      <c r="DR2420" s="77">
        <v>0</v>
      </c>
      <c r="DS2420" s="77">
        <v>8.1239633137922332E-6</v>
      </c>
      <c r="DT2420" s="77">
        <v>8.1239633137922332E-6</v>
      </c>
      <c r="DU2420" s="77">
        <v>0</v>
      </c>
      <c r="DV2420" s="77">
        <v>8.1239633137922332E-6</v>
      </c>
      <c r="DW2420" s="77">
        <v>8.1239633137922332E-6</v>
      </c>
      <c r="GE2420" s="77" t="s">
        <v>425</v>
      </c>
      <c r="GF2420" s="77" t="s">
        <v>155</v>
      </c>
      <c r="GG2420" s="77" t="s">
        <v>444</v>
      </c>
      <c r="GH2420" s="77" t="s">
        <v>432</v>
      </c>
      <c r="GI2420" s="77">
        <v>2025</v>
      </c>
      <c r="GJ2420" s="77" t="s">
        <v>301</v>
      </c>
      <c r="GK2420" s="77">
        <v>8896.515993430281</v>
      </c>
      <c r="GL2420" s="77">
        <v>749.25225499999999</v>
      </c>
      <c r="GM2420" s="77">
        <v>2025</v>
      </c>
      <c r="GN2420" s="77" t="s">
        <v>175</v>
      </c>
      <c r="GO2420" s="77">
        <v>5.3000000000000005E-2</v>
      </c>
      <c r="GP2420" s="77">
        <v>3</v>
      </c>
      <c r="GQ2420" s="77">
        <v>0</v>
      </c>
      <c r="GR2420" s="77" t="s">
        <v>423</v>
      </c>
      <c r="GS2420" s="77">
        <v>0</v>
      </c>
      <c r="GT2420" s="77">
        <v>0</v>
      </c>
      <c r="GU2420" s="77">
        <v>0</v>
      </c>
      <c r="GV2420" s="77">
        <v>0</v>
      </c>
      <c r="GW2420" s="77">
        <v>0</v>
      </c>
      <c r="GX2420" s="77">
        <v>0</v>
      </c>
      <c r="GY2420" s="77">
        <v>5.5966209081309407E-2</v>
      </c>
      <c r="GZ2420" s="77">
        <v>497.90427418353215</v>
      </c>
    </row>
    <row r="2421" spans="98:208" x14ac:dyDescent="0.25">
      <c r="CT2421" s="77" t="s">
        <v>155</v>
      </c>
      <c r="CU2421" s="77" t="s">
        <v>471</v>
      </c>
      <c r="CV2421" s="77" t="s">
        <v>439</v>
      </c>
      <c r="CW2421" s="77">
        <v>2025</v>
      </c>
      <c r="CX2421" s="77">
        <v>0</v>
      </c>
      <c r="CY2421" s="77">
        <v>0</v>
      </c>
      <c r="CZ2421" s="77">
        <v>0</v>
      </c>
      <c r="DA2421" s="77">
        <v>0</v>
      </c>
      <c r="DB2421" s="77">
        <v>5.4750346070078049</v>
      </c>
      <c r="DC2421" s="77">
        <v>0.71896016785821648</v>
      </c>
      <c r="DD2421" s="77">
        <v>3.0714971986151238</v>
      </c>
      <c r="DE2421" s="77">
        <v>1.684577240534457</v>
      </c>
      <c r="DF2421" s="77">
        <v>0</v>
      </c>
      <c r="DG2421" s="77">
        <v>0</v>
      </c>
      <c r="DH2421" s="77">
        <v>0</v>
      </c>
      <c r="DI2421" s="77">
        <v>0.37599181639995166</v>
      </c>
      <c r="DJ2421" s="77">
        <v>2.1606755677763409E-5</v>
      </c>
      <c r="DL2421" s="77">
        <v>0</v>
      </c>
      <c r="DM2421" s="77">
        <v>0</v>
      </c>
      <c r="DN2421" s="77">
        <v>0</v>
      </c>
      <c r="DO2421" s="77">
        <v>0</v>
      </c>
      <c r="DP2421" s="77">
        <v>0</v>
      </c>
      <c r="DQ2421" s="77">
        <v>0</v>
      </c>
      <c r="DR2421" s="77">
        <v>0</v>
      </c>
      <c r="DS2421" s="77">
        <v>0</v>
      </c>
      <c r="DT2421" s="77">
        <v>0</v>
      </c>
      <c r="DU2421" s="77">
        <v>0</v>
      </c>
      <c r="DV2421" s="77">
        <v>8.1239633137922332E-6</v>
      </c>
      <c r="DW2421" s="77">
        <v>8.1239633137922332E-6</v>
      </c>
      <c r="GE2421" s="77" t="s">
        <v>422</v>
      </c>
      <c r="GF2421" s="77" t="s">
        <v>155</v>
      </c>
      <c r="GG2421" s="77" t="s">
        <v>444</v>
      </c>
      <c r="GH2421" s="77" t="s">
        <v>439</v>
      </c>
      <c r="GI2421" s="77">
        <v>2021</v>
      </c>
      <c r="GJ2421" s="77" t="s">
        <v>305</v>
      </c>
      <c r="GK2421" s="77">
        <v>0.69641821681223015</v>
      </c>
      <c r="GL2421" s="77">
        <v>749.25225499999999</v>
      </c>
      <c r="GM2421" s="77">
        <v>2021</v>
      </c>
      <c r="GN2421" s="77" t="s">
        <v>175</v>
      </c>
      <c r="GO2421" s="77">
        <v>0.13250000000000001</v>
      </c>
      <c r="GP2421" s="77">
        <v>3</v>
      </c>
      <c r="GQ2421" s="77">
        <v>0</v>
      </c>
      <c r="GR2421" s="77" t="s">
        <v>423</v>
      </c>
      <c r="GS2421" s="77">
        <v>0.1527377521613833</v>
      </c>
      <c r="GT2421" s="77">
        <v>0.1063693530001389</v>
      </c>
      <c r="GU2421" s="77">
        <v>0.1527377521613833</v>
      </c>
      <c r="GV2421" s="77">
        <v>0.1063693530001389</v>
      </c>
      <c r="GW2421" s="77">
        <v>0</v>
      </c>
      <c r="GX2421" s="77">
        <v>0</v>
      </c>
      <c r="GY2421" s="77">
        <v>0</v>
      </c>
      <c r="GZ2421" s="77">
        <v>0</v>
      </c>
    </row>
    <row r="2422" spans="98:208" x14ac:dyDescent="0.25">
      <c r="CT2422" s="77" t="s">
        <v>155</v>
      </c>
      <c r="CU2422" s="77" t="s">
        <v>471</v>
      </c>
      <c r="CV2422" s="77" t="s">
        <v>446</v>
      </c>
      <c r="CW2422" s="77">
        <v>2020</v>
      </c>
      <c r="CX2422" s="77">
        <v>0</v>
      </c>
      <c r="CY2422" s="77">
        <v>0</v>
      </c>
      <c r="CZ2422" s="77">
        <v>0</v>
      </c>
      <c r="DA2422" s="77">
        <v>0</v>
      </c>
      <c r="DB2422" s="77">
        <v>7.7900575334948527E-2</v>
      </c>
      <c r="DC2422" s="77">
        <v>3.6425060683954513E-2</v>
      </c>
      <c r="DD2422" s="77">
        <v>1.580872452543254E-3</v>
      </c>
      <c r="DE2422" s="77">
        <v>3.9894642198450743E-2</v>
      </c>
      <c r="DF2422" s="77">
        <v>7.8847092159216332E-3</v>
      </c>
      <c r="DG2422" s="77">
        <v>0</v>
      </c>
      <c r="DH2422" s="77">
        <v>0</v>
      </c>
      <c r="DI2422" s="77">
        <v>0</v>
      </c>
      <c r="DJ2422" s="77">
        <v>7.9466660864369754E-3</v>
      </c>
      <c r="DL2422" s="77">
        <v>0</v>
      </c>
      <c r="DM2422" s="77">
        <v>6.2657151327581522E-5</v>
      </c>
      <c r="DN2422" s="77">
        <v>6.2657151327581522E-5</v>
      </c>
      <c r="DO2422" s="77">
        <v>0</v>
      </c>
      <c r="DP2422" s="77">
        <v>0</v>
      </c>
      <c r="DQ2422" s="77">
        <v>0</v>
      </c>
      <c r="DR2422" s="77">
        <v>0</v>
      </c>
      <c r="DS2422" s="77">
        <v>0</v>
      </c>
      <c r="DT2422" s="77">
        <v>0</v>
      </c>
      <c r="DU2422" s="77">
        <v>0</v>
      </c>
      <c r="DV2422" s="77">
        <v>0</v>
      </c>
      <c r="DW2422" s="77">
        <v>0</v>
      </c>
      <c r="GE2422" s="77" t="s">
        <v>425</v>
      </c>
      <c r="GF2422" s="77" t="s">
        <v>155</v>
      </c>
      <c r="GG2422" s="77" t="s">
        <v>444</v>
      </c>
      <c r="GH2422" s="77" t="s">
        <v>439</v>
      </c>
      <c r="GI2422" s="77">
        <v>2021</v>
      </c>
      <c r="GJ2422" s="77" t="s">
        <v>301</v>
      </c>
      <c r="GK2422" s="77">
        <v>2.9419641522810189</v>
      </c>
      <c r="GL2422" s="77">
        <v>749.25225499999999</v>
      </c>
      <c r="GM2422" s="77">
        <v>2021</v>
      </c>
      <c r="GN2422" s="77" t="s">
        <v>175</v>
      </c>
      <c r="GO2422" s="77">
        <v>5.3000000000000005E-2</v>
      </c>
      <c r="GP2422" s="77">
        <v>3</v>
      </c>
      <c r="GQ2422" s="77">
        <v>0</v>
      </c>
      <c r="GR2422" s="77" t="s">
        <v>423</v>
      </c>
      <c r="GS2422" s="77">
        <v>5.5966209081309407E-2</v>
      </c>
      <c r="GT2422" s="77">
        <v>0.16465058085627668</v>
      </c>
      <c r="GU2422" s="77">
        <v>5.5966209081309407E-2</v>
      </c>
      <c r="GV2422" s="77">
        <v>0.16465058085627668</v>
      </c>
      <c r="GW2422" s="77">
        <v>0</v>
      </c>
      <c r="GX2422" s="77">
        <v>0</v>
      </c>
      <c r="GY2422" s="77">
        <v>0</v>
      </c>
      <c r="GZ2422" s="77">
        <v>0</v>
      </c>
    </row>
    <row r="2423" spans="98:208" x14ac:dyDescent="0.25">
      <c r="CT2423" s="77" t="s">
        <v>155</v>
      </c>
      <c r="CU2423" s="77" t="s">
        <v>471</v>
      </c>
      <c r="CV2423" s="77" t="s">
        <v>446</v>
      </c>
      <c r="CW2423" s="77">
        <v>2021</v>
      </c>
      <c r="CX2423" s="77">
        <v>0</v>
      </c>
      <c r="CY2423" s="77">
        <v>0</v>
      </c>
      <c r="CZ2423" s="77">
        <v>0</v>
      </c>
      <c r="DA2423" s="77">
        <v>0</v>
      </c>
      <c r="DB2423" s="77">
        <v>7.7900575334948527E-2</v>
      </c>
      <c r="DC2423" s="77">
        <v>3.6425060683954513E-2</v>
      </c>
      <c r="DD2423" s="77">
        <v>1.580872452543254E-3</v>
      </c>
      <c r="DE2423" s="77">
        <v>3.9894642198450743E-2</v>
      </c>
      <c r="DF2423" s="77">
        <v>7.8847092159216332E-3</v>
      </c>
      <c r="DG2423" s="77">
        <v>7.8847092159216332E-3</v>
      </c>
      <c r="DH2423" s="77">
        <v>0</v>
      </c>
      <c r="DI2423" s="77">
        <v>0</v>
      </c>
      <c r="DJ2423" s="77">
        <v>7.9466660864369754E-3</v>
      </c>
      <c r="DL2423" s="77">
        <v>0</v>
      </c>
      <c r="DM2423" s="77">
        <v>6.2657151327581522E-5</v>
      </c>
      <c r="DN2423" s="77">
        <v>6.2657151327581522E-5</v>
      </c>
      <c r="DO2423" s="77">
        <v>0</v>
      </c>
      <c r="DP2423" s="77">
        <v>6.2657151327581522E-5</v>
      </c>
      <c r="DQ2423" s="77">
        <v>6.2657151327581522E-5</v>
      </c>
      <c r="DR2423" s="77">
        <v>0</v>
      </c>
      <c r="DS2423" s="77">
        <v>0</v>
      </c>
      <c r="DT2423" s="77">
        <v>0</v>
      </c>
      <c r="DU2423" s="77">
        <v>0</v>
      </c>
      <c r="DV2423" s="77">
        <v>0</v>
      </c>
      <c r="DW2423" s="77">
        <v>0</v>
      </c>
      <c r="GE2423" s="77" t="s">
        <v>427</v>
      </c>
      <c r="GF2423" s="77" t="s">
        <v>155</v>
      </c>
      <c r="GG2423" s="77" t="s">
        <v>444</v>
      </c>
      <c r="GH2423" s="77" t="s">
        <v>439</v>
      </c>
      <c r="GI2423" s="77">
        <v>2021</v>
      </c>
      <c r="GJ2423" s="77" t="s">
        <v>303</v>
      </c>
      <c r="GK2423" s="77">
        <v>1.6021759622082881</v>
      </c>
      <c r="GL2423" s="77">
        <v>749.25225499999999</v>
      </c>
      <c r="GM2423" s="77">
        <v>2021</v>
      </c>
      <c r="GN2423" s="77" t="s">
        <v>175</v>
      </c>
      <c r="GO2423" s="77">
        <v>5.3000000000000005E-2</v>
      </c>
      <c r="GP2423" s="77">
        <v>3</v>
      </c>
      <c r="GQ2423" s="77">
        <v>0</v>
      </c>
      <c r="GR2423" s="77" t="s">
        <v>423</v>
      </c>
      <c r="GS2423" s="77">
        <v>5.5966209081309407E-2</v>
      </c>
      <c r="GT2423" s="77">
        <v>8.9667714885997132E-2</v>
      </c>
      <c r="GU2423" s="77">
        <v>5.5966209081309407E-2</v>
      </c>
      <c r="GV2423" s="77">
        <v>8.9667714885997132E-2</v>
      </c>
      <c r="GW2423" s="77">
        <v>0</v>
      </c>
      <c r="GX2423" s="77">
        <v>0</v>
      </c>
      <c r="GY2423" s="77">
        <v>0</v>
      </c>
      <c r="GZ2423" s="77">
        <v>0</v>
      </c>
    </row>
    <row r="2424" spans="98:208" x14ac:dyDescent="0.25">
      <c r="CT2424" s="77" t="s">
        <v>155</v>
      </c>
      <c r="CU2424" s="77" t="s">
        <v>471</v>
      </c>
      <c r="CV2424" s="77" t="s">
        <v>446</v>
      </c>
      <c r="CW2424" s="77">
        <v>2022</v>
      </c>
      <c r="CX2424" s="77">
        <v>0</v>
      </c>
      <c r="CY2424" s="77">
        <v>0</v>
      </c>
      <c r="CZ2424" s="77">
        <v>0</v>
      </c>
      <c r="DA2424" s="77">
        <v>0</v>
      </c>
      <c r="DB2424" s="77">
        <v>7.7900575334948527E-2</v>
      </c>
      <c r="DC2424" s="77">
        <v>3.6425060683954513E-2</v>
      </c>
      <c r="DD2424" s="77">
        <v>1.580872452543254E-3</v>
      </c>
      <c r="DE2424" s="77">
        <v>3.9894642198450743E-2</v>
      </c>
      <c r="DF2424" s="77">
        <v>7.8847092159216332E-3</v>
      </c>
      <c r="DG2424" s="77">
        <v>7.8847092159216332E-3</v>
      </c>
      <c r="DH2424" s="77">
        <v>7.8847092159216332E-3</v>
      </c>
      <c r="DI2424" s="77">
        <v>0</v>
      </c>
      <c r="DJ2424" s="77">
        <v>7.9466660864369754E-3</v>
      </c>
      <c r="DL2424" s="77">
        <v>0</v>
      </c>
      <c r="DM2424" s="77">
        <v>6.2657151327581522E-5</v>
      </c>
      <c r="DN2424" s="77">
        <v>6.2657151327581522E-5</v>
      </c>
      <c r="DO2424" s="77">
        <v>0</v>
      </c>
      <c r="DP2424" s="77">
        <v>6.2657151327581522E-5</v>
      </c>
      <c r="DQ2424" s="77">
        <v>6.2657151327581522E-5</v>
      </c>
      <c r="DR2424" s="77">
        <v>0</v>
      </c>
      <c r="DS2424" s="77">
        <v>6.2657151327581522E-5</v>
      </c>
      <c r="DT2424" s="77">
        <v>6.2657151327581522E-5</v>
      </c>
      <c r="DU2424" s="77">
        <v>0</v>
      </c>
      <c r="DV2424" s="77">
        <v>0</v>
      </c>
      <c r="DW2424" s="77">
        <v>0</v>
      </c>
      <c r="GE2424" s="77" t="s">
        <v>422</v>
      </c>
      <c r="GF2424" s="77" t="s">
        <v>155</v>
      </c>
      <c r="GG2424" s="77" t="s">
        <v>444</v>
      </c>
      <c r="GH2424" s="77" t="s">
        <v>439</v>
      </c>
      <c r="GI2424" s="77">
        <v>2022</v>
      </c>
      <c r="GJ2424" s="77" t="s">
        <v>305</v>
      </c>
      <c r="GK2424" s="77">
        <v>0.69641821681223015</v>
      </c>
      <c r="GL2424" s="77">
        <v>749.25225499999999</v>
      </c>
      <c r="GM2424" s="77">
        <v>2022</v>
      </c>
      <c r="GN2424" s="77" t="s">
        <v>175</v>
      </c>
      <c r="GO2424" s="77">
        <v>0.13250000000000001</v>
      </c>
      <c r="GP2424" s="77">
        <v>3</v>
      </c>
      <c r="GQ2424" s="77">
        <v>0</v>
      </c>
      <c r="GR2424" s="77" t="s">
        <v>423</v>
      </c>
      <c r="GS2424" s="77">
        <v>0.1527377521613833</v>
      </c>
      <c r="GT2424" s="77">
        <v>0.1063693530001389</v>
      </c>
      <c r="GU2424" s="77">
        <v>0.1527377521613833</v>
      </c>
      <c r="GV2424" s="77">
        <v>0.1063693530001389</v>
      </c>
      <c r="GW2424" s="77">
        <v>0.1527377521613833</v>
      </c>
      <c r="GX2424" s="77">
        <v>0.1063693530001389</v>
      </c>
      <c r="GY2424" s="77">
        <v>0</v>
      </c>
      <c r="GZ2424" s="77">
        <v>0</v>
      </c>
    </row>
    <row r="2425" spans="98:208" x14ac:dyDescent="0.25">
      <c r="CT2425" s="77" t="s">
        <v>155</v>
      </c>
      <c r="CU2425" s="77" t="s">
        <v>471</v>
      </c>
      <c r="CV2425" s="77" t="s">
        <v>446</v>
      </c>
      <c r="CW2425" s="77">
        <v>2023</v>
      </c>
      <c r="CX2425" s="77">
        <v>0</v>
      </c>
      <c r="CY2425" s="77">
        <v>0</v>
      </c>
      <c r="CZ2425" s="77">
        <v>0</v>
      </c>
      <c r="DA2425" s="77">
        <v>0</v>
      </c>
      <c r="DB2425" s="77">
        <v>8.0408269036977259E-2</v>
      </c>
      <c r="DC2425" s="77">
        <v>3.7590224611390749E-2</v>
      </c>
      <c r="DD2425" s="77">
        <v>1.631433411568742E-3</v>
      </c>
      <c r="DE2425" s="77">
        <v>4.1186611014017743E-2</v>
      </c>
      <c r="DF2425" s="77">
        <v>0</v>
      </c>
      <c r="DG2425" s="77">
        <v>8.1378100371604992E-3</v>
      </c>
      <c r="DH2425" s="77">
        <v>8.1378100371604992E-3</v>
      </c>
      <c r="DI2425" s="77">
        <v>8.1378100371604992E-3</v>
      </c>
      <c r="DJ2425" s="77">
        <v>7.9466660864369754E-3</v>
      </c>
      <c r="DL2425" s="77">
        <v>0</v>
      </c>
      <c r="DM2425" s="77">
        <v>0</v>
      </c>
      <c r="DN2425" s="77">
        <v>0</v>
      </c>
      <c r="DO2425" s="77">
        <v>0</v>
      </c>
      <c r="DP2425" s="77">
        <v>6.4668459040169765E-5</v>
      </c>
      <c r="DQ2425" s="77">
        <v>6.4668459040169765E-5</v>
      </c>
      <c r="DR2425" s="77">
        <v>0</v>
      </c>
      <c r="DS2425" s="77">
        <v>6.4668459040169765E-5</v>
      </c>
      <c r="DT2425" s="77">
        <v>6.4668459040169765E-5</v>
      </c>
      <c r="DU2425" s="77">
        <v>0</v>
      </c>
      <c r="DV2425" s="77">
        <v>6.4668459040169765E-5</v>
      </c>
      <c r="DW2425" s="77">
        <v>6.4668459040169765E-5</v>
      </c>
      <c r="GE2425" s="77" t="s">
        <v>425</v>
      </c>
      <c r="GF2425" s="77" t="s">
        <v>155</v>
      </c>
      <c r="GG2425" s="77" t="s">
        <v>444</v>
      </c>
      <c r="GH2425" s="77" t="s">
        <v>439</v>
      </c>
      <c r="GI2425" s="77">
        <v>2022</v>
      </c>
      <c r="GJ2425" s="77" t="s">
        <v>301</v>
      </c>
      <c r="GK2425" s="77">
        <v>2.9419641522810189</v>
      </c>
      <c r="GL2425" s="77">
        <v>749.25225499999999</v>
      </c>
      <c r="GM2425" s="77">
        <v>2022</v>
      </c>
      <c r="GN2425" s="77" t="s">
        <v>175</v>
      </c>
      <c r="GO2425" s="77">
        <v>5.3000000000000005E-2</v>
      </c>
      <c r="GP2425" s="77">
        <v>3</v>
      </c>
      <c r="GQ2425" s="77">
        <v>0</v>
      </c>
      <c r="GR2425" s="77" t="s">
        <v>423</v>
      </c>
      <c r="GS2425" s="77">
        <v>5.5966209081309407E-2</v>
      </c>
      <c r="GT2425" s="77">
        <v>0.16465058085627668</v>
      </c>
      <c r="GU2425" s="77">
        <v>5.5966209081309407E-2</v>
      </c>
      <c r="GV2425" s="77">
        <v>0.16465058085627668</v>
      </c>
      <c r="GW2425" s="77">
        <v>5.5966209081309407E-2</v>
      </c>
      <c r="GX2425" s="77">
        <v>0.16465058085627668</v>
      </c>
      <c r="GY2425" s="77">
        <v>0</v>
      </c>
      <c r="GZ2425" s="77">
        <v>0</v>
      </c>
    </row>
    <row r="2426" spans="98:208" x14ac:dyDescent="0.25">
      <c r="CT2426" s="77" t="s">
        <v>155</v>
      </c>
      <c r="CU2426" s="77" t="s">
        <v>471</v>
      </c>
      <c r="CV2426" s="77" t="s">
        <v>446</v>
      </c>
      <c r="CW2426" s="77">
        <v>2024</v>
      </c>
      <c r="CX2426" s="77">
        <v>0</v>
      </c>
      <c r="CY2426" s="77">
        <v>0</v>
      </c>
      <c r="CZ2426" s="77">
        <v>0</v>
      </c>
      <c r="DA2426" s="77">
        <v>0</v>
      </c>
      <c r="DB2426" s="77">
        <v>8.0408269036977259E-2</v>
      </c>
      <c r="DC2426" s="77">
        <v>3.7590224611390749E-2</v>
      </c>
      <c r="DD2426" s="77">
        <v>1.631433411568742E-3</v>
      </c>
      <c r="DE2426" s="77">
        <v>4.1186611014017743E-2</v>
      </c>
      <c r="DF2426" s="77">
        <v>0</v>
      </c>
      <c r="DG2426" s="77">
        <v>0</v>
      </c>
      <c r="DH2426" s="77">
        <v>8.1378100371604992E-3</v>
      </c>
      <c r="DI2426" s="77">
        <v>8.1378100371604992E-3</v>
      </c>
      <c r="DJ2426" s="77">
        <v>7.9466660864369754E-3</v>
      </c>
      <c r="DL2426" s="77">
        <v>0</v>
      </c>
      <c r="DM2426" s="77">
        <v>0</v>
      </c>
      <c r="DN2426" s="77">
        <v>0</v>
      </c>
      <c r="DO2426" s="77">
        <v>0</v>
      </c>
      <c r="DP2426" s="77">
        <v>0</v>
      </c>
      <c r="DQ2426" s="77">
        <v>0</v>
      </c>
      <c r="DR2426" s="77">
        <v>0</v>
      </c>
      <c r="DS2426" s="77">
        <v>6.4668459040169765E-5</v>
      </c>
      <c r="DT2426" s="77">
        <v>6.4668459040169765E-5</v>
      </c>
      <c r="DU2426" s="77">
        <v>0</v>
      </c>
      <c r="DV2426" s="77">
        <v>6.4668459040169765E-5</v>
      </c>
      <c r="DW2426" s="77">
        <v>6.4668459040169765E-5</v>
      </c>
      <c r="GE2426" s="77" t="s">
        <v>427</v>
      </c>
      <c r="GF2426" s="77" t="s">
        <v>155</v>
      </c>
      <c r="GG2426" s="77" t="s">
        <v>444</v>
      </c>
      <c r="GH2426" s="77" t="s">
        <v>439</v>
      </c>
      <c r="GI2426" s="77">
        <v>2022</v>
      </c>
      <c r="GJ2426" s="77" t="s">
        <v>303</v>
      </c>
      <c r="GK2426" s="77">
        <v>1.6021759622082881</v>
      </c>
      <c r="GL2426" s="77">
        <v>749.25225499999999</v>
      </c>
      <c r="GM2426" s="77">
        <v>2022</v>
      </c>
      <c r="GN2426" s="77" t="s">
        <v>175</v>
      </c>
      <c r="GO2426" s="77">
        <v>5.3000000000000005E-2</v>
      </c>
      <c r="GP2426" s="77">
        <v>3</v>
      </c>
      <c r="GQ2426" s="77">
        <v>0</v>
      </c>
      <c r="GR2426" s="77" t="s">
        <v>423</v>
      </c>
      <c r="GS2426" s="77">
        <v>5.5966209081309407E-2</v>
      </c>
      <c r="GT2426" s="77">
        <v>8.9667714885997132E-2</v>
      </c>
      <c r="GU2426" s="77">
        <v>5.5966209081309407E-2</v>
      </c>
      <c r="GV2426" s="77">
        <v>8.9667714885997132E-2</v>
      </c>
      <c r="GW2426" s="77">
        <v>5.5966209081309407E-2</v>
      </c>
      <c r="GX2426" s="77">
        <v>8.9667714885997132E-2</v>
      </c>
      <c r="GY2426" s="77">
        <v>0</v>
      </c>
      <c r="GZ2426" s="77">
        <v>0</v>
      </c>
    </row>
    <row r="2427" spans="98:208" x14ac:dyDescent="0.25">
      <c r="CT2427" s="77" t="s">
        <v>155</v>
      </c>
      <c r="CU2427" s="77" t="s">
        <v>471</v>
      </c>
      <c r="CV2427" s="77" t="s">
        <v>446</v>
      </c>
      <c r="CW2427" s="77">
        <v>2025</v>
      </c>
      <c r="CX2427" s="77">
        <v>0</v>
      </c>
      <c r="CY2427" s="77">
        <v>0</v>
      </c>
      <c r="CZ2427" s="77">
        <v>0</v>
      </c>
      <c r="DA2427" s="77">
        <v>0</v>
      </c>
      <c r="DB2427" s="77">
        <v>8.0408269036977259E-2</v>
      </c>
      <c r="DC2427" s="77">
        <v>3.7590224611390749E-2</v>
      </c>
      <c r="DD2427" s="77">
        <v>1.631433411568742E-3</v>
      </c>
      <c r="DE2427" s="77">
        <v>4.1186611014017743E-2</v>
      </c>
      <c r="DF2427" s="77">
        <v>0</v>
      </c>
      <c r="DG2427" s="77">
        <v>0</v>
      </c>
      <c r="DH2427" s="77">
        <v>0</v>
      </c>
      <c r="DI2427" s="77">
        <v>8.1378100371604992E-3</v>
      </c>
      <c r="DJ2427" s="77">
        <v>7.9466660864369754E-3</v>
      </c>
      <c r="DL2427" s="77">
        <v>0</v>
      </c>
      <c r="DM2427" s="77">
        <v>0</v>
      </c>
      <c r="DN2427" s="77">
        <v>0</v>
      </c>
      <c r="DO2427" s="77">
        <v>0</v>
      </c>
      <c r="DP2427" s="77">
        <v>0</v>
      </c>
      <c r="DQ2427" s="77">
        <v>0</v>
      </c>
      <c r="DR2427" s="77">
        <v>0</v>
      </c>
      <c r="DS2427" s="77">
        <v>0</v>
      </c>
      <c r="DT2427" s="77">
        <v>0</v>
      </c>
      <c r="DU2427" s="77">
        <v>0</v>
      </c>
      <c r="DV2427" s="77">
        <v>6.4668459040169765E-5</v>
      </c>
      <c r="DW2427" s="77">
        <v>6.4668459040169765E-5</v>
      </c>
      <c r="GE2427" s="77" t="s">
        <v>422</v>
      </c>
      <c r="GF2427" s="77" t="s">
        <v>155</v>
      </c>
      <c r="GG2427" s="77" t="s">
        <v>444</v>
      </c>
      <c r="GH2427" s="77" t="s">
        <v>439</v>
      </c>
      <c r="GI2427" s="77">
        <v>2023</v>
      </c>
      <c r="GJ2427" s="77" t="s">
        <v>305</v>
      </c>
      <c r="GK2427" s="77">
        <v>0.71896016785821015</v>
      </c>
      <c r="GL2427" s="77">
        <v>749.25225499999999</v>
      </c>
      <c r="GM2427" s="77">
        <v>2023</v>
      </c>
      <c r="GN2427" s="77" t="s">
        <v>175</v>
      </c>
      <c r="GO2427" s="77">
        <v>0.13250000000000001</v>
      </c>
      <c r="GP2427" s="77">
        <v>3</v>
      </c>
      <c r="GQ2427" s="77">
        <v>0</v>
      </c>
      <c r="GR2427" s="77" t="s">
        <v>423</v>
      </c>
      <c r="GS2427" s="77">
        <v>0</v>
      </c>
      <c r="GT2427" s="77">
        <v>0</v>
      </c>
      <c r="GU2427" s="77">
        <v>0.1527377521613833</v>
      </c>
      <c r="GV2427" s="77">
        <v>0.10981235993223384</v>
      </c>
      <c r="GW2427" s="77">
        <v>0.1527377521613833</v>
      </c>
      <c r="GX2427" s="77">
        <v>0.10981235993223384</v>
      </c>
      <c r="GY2427" s="77">
        <v>0.1527377521613833</v>
      </c>
      <c r="GZ2427" s="77">
        <v>0.10981235993223384</v>
      </c>
    </row>
    <row r="2428" spans="98:208" x14ac:dyDescent="0.25">
      <c r="CT2428" s="77" t="s">
        <v>155</v>
      </c>
      <c r="CU2428" s="77" t="s">
        <v>471</v>
      </c>
      <c r="CV2428" s="77" t="s">
        <v>453</v>
      </c>
      <c r="CW2428" s="77">
        <v>2020</v>
      </c>
      <c r="CX2428" s="77">
        <v>0</v>
      </c>
      <c r="CY2428" s="77">
        <v>0</v>
      </c>
      <c r="CZ2428" s="77">
        <v>0</v>
      </c>
      <c r="DA2428" s="77">
        <v>0</v>
      </c>
      <c r="DB2428" s="77">
        <v>14146.13064133262</v>
      </c>
      <c r="DC2428" s="77">
        <v>222.22942162783221</v>
      </c>
      <c r="DD2428" s="77">
        <v>8585.7228092480073</v>
      </c>
      <c r="DE2428" s="77">
        <v>5338.1784104567832</v>
      </c>
      <c r="DF2428" s="77">
        <v>813.21078921305684</v>
      </c>
      <c r="DG2428" s="77">
        <v>0</v>
      </c>
      <c r="DH2428" s="77">
        <v>0</v>
      </c>
      <c r="DI2428" s="77">
        <v>0</v>
      </c>
      <c r="DJ2428" s="77">
        <v>1.8271848404471359E-5</v>
      </c>
      <c r="DL2428" s="77">
        <v>0</v>
      </c>
      <c r="DM2428" s="77">
        <v>1.4858864261381487E-2</v>
      </c>
      <c r="DN2428" s="77">
        <v>1.4858864261381487E-2</v>
      </c>
      <c r="DO2428" s="77">
        <v>0</v>
      </c>
      <c r="DP2428" s="77">
        <v>0</v>
      </c>
      <c r="DQ2428" s="77">
        <v>0</v>
      </c>
      <c r="DR2428" s="77">
        <v>0</v>
      </c>
      <c r="DS2428" s="77">
        <v>0</v>
      </c>
      <c r="DT2428" s="77">
        <v>0</v>
      </c>
      <c r="DU2428" s="77">
        <v>0</v>
      </c>
      <c r="DV2428" s="77">
        <v>0</v>
      </c>
      <c r="DW2428" s="77">
        <v>0</v>
      </c>
      <c r="GE2428" s="77" t="s">
        <v>425</v>
      </c>
      <c r="GF2428" s="77" t="s">
        <v>155</v>
      </c>
      <c r="GG2428" s="77" t="s">
        <v>444</v>
      </c>
      <c r="GH2428" s="77" t="s">
        <v>439</v>
      </c>
      <c r="GI2428" s="77">
        <v>2023</v>
      </c>
      <c r="GJ2428" s="77" t="s">
        <v>301</v>
      </c>
      <c r="GK2428" s="77">
        <v>3.071497198615103</v>
      </c>
      <c r="GL2428" s="77">
        <v>749.25225499999999</v>
      </c>
      <c r="GM2428" s="77">
        <v>2023</v>
      </c>
      <c r="GN2428" s="77" t="s">
        <v>175</v>
      </c>
      <c r="GO2428" s="77">
        <v>5.3000000000000005E-2</v>
      </c>
      <c r="GP2428" s="77">
        <v>3</v>
      </c>
      <c r="GQ2428" s="77">
        <v>0</v>
      </c>
      <c r="GR2428" s="77" t="s">
        <v>423</v>
      </c>
      <c r="GS2428" s="77">
        <v>0</v>
      </c>
      <c r="GT2428" s="77">
        <v>0</v>
      </c>
      <c r="GU2428" s="77">
        <v>5.5966209081309407E-2</v>
      </c>
      <c r="GV2428" s="77">
        <v>0.17190005441034897</v>
      </c>
      <c r="GW2428" s="77">
        <v>5.5966209081309407E-2</v>
      </c>
      <c r="GX2428" s="77">
        <v>0.17190005441034897</v>
      </c>
      <c r="GY2428" s="77">
        <v>5.5966209081309407E-2</v>
      </c>
      <c r="GZ2428" s="77">
        <v>0.17190005441034897</v>
      </c>
    </row>
    <row r="2429" spans="98:208" x14ac:dyDescent="0.25">
      <c r="CT2429" s="77" t="s">
        <v>155</v>
      </c>
      <c r="CU2429" s="77" t="s">
        <v>471</v>
      </c>
      <c r="CV2429" s="77" t="s">
        <v>453</v>
      </c>
      <c r="CW2429" s="77">
        <v>2021</v>
      </c>
      <c r="CX2429" s="77">
        <v>0</v>
      </c>
      <c r="CY2429" s="77">
        <v>0</v>
      </c>
      <c r="CZ2429" s="77">
        <v>0</v>
      </c>
      <c r="DA2429" s="77">
        <v>0</v>
      </c>
      <c r="DB2429" s="77">
        <v>14146.13064133262</v>
      </c>
      <c r="DC2429" s="77">
        <v>222.22942162783221</v>
      </c>
      <c r="DD2429" s="77">
        <v>8585.7228092480073</v>
      </c>
      <c r="DE2429" s="77">
        <v>5338.1784104567832</v>
      </c>
      <c r="DF2429" s="77">
        <v>813.21078921305684</v>
      </c>
      <c r="DG2429" s="77">
        <v>813.21078921305684</v>
      </c>
      <c r="DH2429" s="77">
        <v>0</v>
      </c>
      <c r="DI2429" s="77">
        <v>0</v>
      </c>
      <c r="DJ2429" s="77">
        <v>1.8271848404471359E-5</v>
      </c>
      <c r="DL2429" s="77">
        <v>0</v>
      </c>
      <c r="DM2429" s="77">
        <v>1.4858864261381487E-2</v>
      </c>
      <c r="DN2429" s="77">
        <v>1.4858864261381487E-2</v>
      </c>
      <c r="DO2429" s="77">
        <v>0</v>
      </c>
      <c r="DP2429" s="77">
        <v>1.4858864261381487E-2</v>
      </c>
      <c r="DQ2429" s="77">
        <v>1.4858864261381487E-2</v>
      </c>
      <c r="DR2429" s="77">
        <v>0</v>
      </c>
      <c r="DS2429" s="77">
        <v>0</v>
      </c>
      <c r="DT2429" s="77">
        <v>0</v>
      </c>
      <c r="DU2429" s="77">
        <v>0</v>
      </c>
      <c r="DV2429" s="77">
        <v>0</v>
      </c>
      <c r="DW2429" s="77">
        <v>0</v>
      </c>
      <c r="GE2429" s="77" t="s">
        <v>427</v>
      </c>
      <c r="GF2429" s="77" t="s">
        <v>155</v>
      </c>
      <c r="GG2429" s="77" t="s">
        <v>444</v>
      </c>
      <c r="GH2429" s="77" t="s">
        <v>439</v>
      </c>
      <c r="GI2429" s="77">
        <v>2023</v>
      </c>
      <c r="GJ2429" s="77" t="s">
        <v>303</v>
      </c>
      <c r="GK2429" s="77">
        <v>1.6845772405344439</v>
      </c>
      <c r="GL2429" s="77">
        <v>749.25225499999999</v>
      </c>
      <c r="GM2429" s="77">
        <v>2023</v>
      </c>
      <c r="GN2429" s="77" t="s">
        <v>175</v>
      </c>
      <c r="GO2429" s="77">
        <v>5.3000000000000005E-2</v>
      </c>
      <c r="GP2429" s="77">
        <v>3</v>
      </c>
      <c r="GQ2429" s="77">
        <v>0</v>
      </c>
      <c r="GR2429" s="77" t="s">
        <v>423</v>
      </c>
      <c r="GS2429" s="77">
        <v>0</v>
      </c>
      <c r="GT2429" s="77">
        <v>0</v>
      </c>
      <c r="GU2429" s="77">
        <v>5.5966209081309407E-2</v>
      </c>
      <c r="GV2429" s="77">
        <v>9.427940205736593E-2</v>
      </c>
      <c r="GW2429" s="77">
        <v>5.5966209081309407E-2</v>
      </c>
      <c r="GX2429" s="77">
        <v>9.427940205736593E-2</v>
      </c>
      <c r="GY2429" s="77">
        <v>5.5966209081309407E-2</v>
      </c>
      <c r="GZ2429" s="77">
        <v>9.427940205736593E-2</v>
      </c>
    </row>
    <row r="2430" spans="98:208" x14ac:dyDescent="0.25">
      <c r="CT2430" s="77" t="s">
        <v>155</v>
      </c>
      <c r="CU2430" s="77" t="s">
        <v>471</v>
      </c>
      <c r="CV2430" s="77" t="s">
        <v>453</v>
      </c>
      <c r="CW2430" s="77">
        <v>2022</v>
      </c>
      <c r="CX2430" s="77">
        <v>0</v>
      </c>
      <c r="CY2430" s="77">
        <v>0</v>
      </c>
      <c r="CZ2430" s="77">
        <v>0</v>
      </c>
      <c r="DA2430" s="77">
        <v>0</v>
      </c>
      <c r="DB2430" s="77">
        <v>14146.13064133262</v>
      </c>
      <c r="DC2430" s="77">
        <v>222.22942162783221</v>
      </c>
      <c r="DD2430" s="77">
        <v>8585.7228092480073</v>
      </c>
      <c r="DE2430" s="77">
        <v>5338.1784104567832</v>
      </c>
      <c r="DF2430" s="77">
        <v>813.21078921305684</v>
      </c>
      <c r="DG2430" s="77">
        <v>813.21078921305684</v>
      </c>
      <c r="DH2430" s="77">
        <v>813.21078921305684</v>
      </c>
      <c r="DI2430" s="77">
        <v>0</v>
      </c>
      <c r="DJ2430" s="77">
        <v>1.8271848404471359E-5</v>
      </c>
      <c r="DL2430" s="77">
        <v>0</v>
      </c>
      <c r="DM2430" s="77">
        <v>1.4858864261381487E-2</v>
      </c>
      <c r="DN2430" s="77">
        <v>1.4858864261381487E-2</v>
      </c>
      <c r="DO2430" s="77">
        <v>0</v>
      </c>
      <c r="DP2430" s="77">
        <v>1.4858864261381487E-2</v>
      </c>
      <c r="DQ2430" s="77">
        <v>1.4858864261381487E-2</v>
      </c>
      <c r="DR2430" s="77">
        <v>0</v>
      </c>
      <c r="DS2430" s="77">
        <v>1.4858864261381487E-2</v>
      </c>
      <c r="DT2430" s="77">
        <v>1.4858864261381487E-2</v>
      </c>
      <c r="DU2430" s="77">
        <v>0</v>
      </c>
      <c r="DV2430" s="77">
        <v>0</v>
      </c>
      <c r="DW2430" s="77">
        <v>0</v>
      </c>
      <c r="GE2430" s="77" t="s">
        <v>422</v>
      </c>
      <c r="GF2430" s="77" t="s">
        <v>155</v>
      </c>
      <c r="GG2430" s="77" t="s">
        <v>444</v>
      </c>
      <c r="GH2430" s="77" t="s">
        <v>439</v>
      </c>
      <c r="GI2430" s="77">
        <v>2024</v>
      </c>
      <c r="GJ2430" s="77" t="s">
        <v>305</v>
      </c>
      <c r="GK2430" s="77">
        <v>0.71896016785821015</v>
      </c>
      <c r="GL2430" s="77">
        <v>749.25225499999999</v>
      </c>
      <c r="GM2430" s="77">
        <v>2024</v>
      </c>
      <c r="GN2430" s="77" t="s">
        <v>175</v>
      </c>
      <c r="GO2430" s="77">
        <v>0.13250000000000001</v>
      </c>
      <c r="GP2430" s="77">
        <v>3</v>
      </c>
      <c r="GQ2430" s="77">
        <v>0</v>
      </c>
      <c r="GR2430" s="77" t="s">
        <v>423</v>
      </c>
      <c r="GS2430" s="77">
        <v>0</v>
      </c>
      <c r="GT2430" s="77">
        <v>0</v>
      </c>
      <c r="GU2430" s="77">
        <v>0</v>
      </c>
      <c r="GV2430" s="77">
        <v>0</v>
      </c>
      <c r="GW2430" s="77">
        <v>0.1527377521613833</v>
      </c>
      <c r="GX2430" s="77">
        <v>0.10981235993223384</v>
      </c>
      <c r="GY2430" s="77">
        <v>0.1527377521613833</v>
      </c>
      <c r="GZ2430" s="77">
        <v>0.10981235993223384</v>
      </c>
    </row>
    <row r="2431" spans="98:208" x14ac:dyDescent="0.25">
      <c r="CT2431" s="77" t="s">
        <v>155</v>
      </c>
      <c r="CU2431" s="77" t="s">
        <v>471</v>
      </c>
      <c r="CV2431" s="77" t="s">
        <v>453</v>
      </c>
      <c r="CW2431" s="77">
        <v>2023</v>
      </c>
      <c r="CX2431" s="77">
        <v>0</v>
      </c>
      <c r="CY2431" s="77">
        <v>0</v>
      </c>
      <c r="CZ2431" s="77">
        <v>0</v>
      </c>
      <c r="DA2431" s="77">
        <v>0</v>
      </c>
      <c r="DB2431" s="77">
        <v>14664.63755643673</v>
      </c>
      <c r="DC2431" s="77">
        <v>233.23007680794089</v>
      </c>
      <c r="DD2431" s="77">
        <v>8896.5159934286603</v>
      </c>
      <c r="DE2431" s="77">
        <v>5534.8914862001329</v>
      </c>
      <c r="DF2431" s="77">
        <v>0</v>
      </c>
      <c r="DG2431" s="77">
        <v>843.29420601054926</v>
      </c>
      <c r="DH2431" s="77">
        <v>843.29420601054926</v>
      </c>
      <c r="DI2431" s="77">
        <v>843.29420601054926</v>
      </c>
      <c r="DJ2431" s="77">
        <v>1.8271848404471359E-5</v>
      </c>
      <c r="DL2431" s="77">
        <v>0</v>
      </c>
      <c r="DM2431" s="77">
        <v>0</v>
      </c>
      <c r="DN2431" s="77">
        <v>0</v>
      </c>
      <c r="DO2431" s="77">
        <v>0</v>
      </c>
      <c r="DP2431" s="77">
        <v>1.5408543892593796E-2</v>
      </c>
      <c r="DQ2431" s="77">
        <v>1.5408543892593796E-2</v>
      </c>
      <c r="DR2431" s="77">
        <v>0</v>
      </c>
      <c r="DS2431" s="77">
        <v>1.5408543892593796E-2</v>
      </c>
      <c r="DT2431" s="77">
        <v>1.5408543892593796E-2</v>
      </c>
      <c r="DU2431" s="77">
        <v>0</v>
      </c>
      <c r="DV2431" s="77">
        <v>1.5408543892593796E-2</v>
      </c>
      <c r="DW2431" s="77">
        <v>1.5408543892593796E-2</v>
      </c>
      <c r="GE2431" s="77" t="s">
        <v>425</v>
      </c>
      <c r="GF2431" s="77" t="s">
        <v>155</v>
      </c>
      <c r="GG2431" s="77" t="s">
        <v>444</v>
      </c>
      <c r="GH2431" s="77" t="s">
        <v>439</v>
      </c>
      <c r="GI2431" s="77">
        <v>2024</v>
      </c>
      <c r="GJ2431" s="77" t="s">
        <v>301</v>
      </c>
      <c r="GK2431" s="77">
        <v>3.071497198615103</v>
      </c>
      <c r="GL2431" s="77">
        <v>749.25225499999999</v>
      </c>
      <c r="GM2431" s="77">
        <v>2024</v>
      </c>
      <c r="GN2431" s="77" t="s">
        <v>175</v>
      </c>
      <c r="GO2431" s="77">
        <v>5.3000000000000005E-2</v>
      </c>
      <c r="GP2431" s="77">
        <v>3</v>
      </c>
      <c r="GQ2431" s="77">
        <v>0</v>
      </c>
      <c r="GR2431" s="77" t="s">
        <v>423</v>
      </c>
      <c r="GS2431" s="77">
        <v>0</v>
      </c>
      <c r="GT2431" s="77">
        <v>0</v>
      </c>
      <c r="GU2431" s="77">
        <v>0</v>
      </c>
      <c r="GV2431" s="77">
        <v>0</v>
      </c>
      <c r="GW2431" s="77">
        <v>5.5966209081309407E-2</v>
      </c>
      <c r="GX2431" s="77">
        <v>0.17190005441034897</v>
      </c>
      <c r="GY2431" s="77">
        <v>5.5966209081309407E-2</v>
      </c>
      <c r="GZ2431" s="77">
        <v>0.17190005441034897</v>
      </c>
    </row>
    <row r="2432" spans="98:208" x14ac:dyDescent="0.25">
      <c r="CT2432" s="77" t="s">
        <v>155</v>
      </c>
      <c r="CU2432" s="77" t="s">
        <v>471</v>
      </c>
      <c r="CV2432" s="77" t="s">
        <v>453</v>
      </c>
      <c r="CW2432" s="77">
        <v>2024</v>
      </c>
      <c r="CX2432" s="77">
        <v>0</v>
      </c>
      <c r="CY2432" s="77">
        <v>0</v>
      </c>
      <c r="CZ2432" s="77">
        <v>0</v>
      </c>
      <c r="DA2432" s="77">
        <v>0</v>
      </c>
      <c r="DB2432" s="77">
        <v>14664.63755643673</v>
      </c>
      <c r="DC2432" s="77">
        <v>233.23007680794089</v>
      </c>
      <c r="DD2432" s="77">
        <v>8896.5159934286603</v>
      </c>
      <c r="DE2432" s="77">
        <v>5534.8914862001329</v>
      </c>
      <c r="DF2432" s="77">
        <v>0</v>
      </c>
      <c r="DG2432" s="77">
        <v>0</v>
      </c>
      <c r="DH2432" s="77">
        <v>843.29420601054926</v>
      </c>
      <c r="DI2432" s="77">
        <v>843.29420601054926</v>
      </c>
      <c r="DJ2432" s="77">
        <v>1.8271848404471359E-5</v>
      </c>
      <c r="DL2432" s="77">
        <v>0</v>
      </c>
      <c r="DM2432" s="77">
        <v>0</v>
      </c>
      <c r="DN2432" s="77">
        <v>0</v>
      </c>
      <c r="DO2432" s="77">
        <v>0</v>
      </c>
      <c r="DP2432" s="77">
        <v>0</v>
      </c>
      <c r="DQ2432" s="77">
        <v>0</v>
      </c>
      <c r="DR2432" s="77">
        <v>0</v>
      </c>
      <c r="DS2432" s="77">
        <v>1.5408543892593796E-2</v>
      </c>
      <c r="DT2432" s="77">
        <v>1.5408543892593796E-2</v>
      </c>
      <c r="DU2432" s="77">
        <v>0</v>
      </c>
      <c r="DV2432" s="77">
        <v>1.5408543892593796E-2</v>
      </c>
      <c r="DW2432" s="77">
        <v>1.5408543892593796E-2</v>
      </c>
      <c r="GE2432" s="77" t="s">
        <v>427</v>
      </c>
      <c r="GF2432" s="77" t="s">
        <v>155</v>
      </c>
      <c r="GG2432" s="77" t="s">
        <v>444</v>
      </c>
      <c r="GH2432" s="77" t="s">
        <v>439</v>
      </c>
      <c r="GI2432" s="77">
        <v>2024</v>
      </c>
      <c r="GJ2432" s="77" t="s">
        <v>303</v>
      </c>
      <c r="GK2432" s="77">
        <v>1.6845772405344439</v>
      </c>
      <c r="GL2432" s="77">
        <v>749.25225499999999</v>
      </c>
      <c r="GM2432" s="77">
        <v>2024</v>
      </c>
      <c r="GN2432" s="77" t="s">
        <v>175</v>
      </c>
      <c r="GO2432" s="77">
        <v>5.3000000000000005E-2</v>
      </c>
      <c r="GP2432" s="77">
        <v>3</v>
      </c>
      <c r="GQ2432" s="77">
        <v>0</v>
      </c>
      <c r="GR2432" s="77" t="s">
        <v>423</v>
      </c>
      <c r="GS2432" s="77">
        <v>0</v>
      </c>
      <c r="GT2432" s="77">
        <v>0</v>
      </c>
      <c r="GU2432" s="77">
        <v>0</v>
      </c>
      <c r="GV2432" s="77">
        <v>0</v>
      </c>
      <c r="GW2432" s="77">
        <v>5.5966209081309407E-2</v>
      </c>
      <c r="GX2432" s="77">
        <v>9.427940205736593E-2</v>
      </c>
      <c r="GY2432" s="77">
        <v>5.5966209081309407E-2</v>
      </c>
      <c r="GZ2432" s="77">
        <v>9.427940205736593E-2</v>
      </c>
    </row>
    <row r="2433" spans="98:208" x14ac:dyDescent="0.25">
      <c r="CT2433" s="77" t="s">
        <v>155</v>
      </c>
      <c r="CU2433" s="77" t="s">
        <v>471</v>
      </c>
      <c r="CV2433" s="77" t="s">
        <v>453</v>
      </c>
      <c r="CW2433" s="77">
        <v>2025</v>
      </c>
      <c r="CX2433" s="77">
        <v>0</v>
      </c>
      <c r="CY2433" s="77">
        <v>0</v>
      </c>
      <c r="CZ2433" s="77">
        <v>0</v>
      </c>
      <c r="DA2433" s="77">
        <v>0</v>
      </c>
      <c r="DB2433" s="77">
        <v>14664.63755643673</v>
      </c>
      <c r="DC2433" s="77">
        <v>233.23007680794089</v>
      </c>
      <c r="DD2433" s="77">
        <v>8896.5159934286603</v>
      </c>
      <c r="DE2433" s="77">
        <v>5534.8914862001329</v>
      </c>
      <c r="DF2433" s="77">
        <v>0</v>
      </c>
      <c r="DG2433" s="77">
        <v>0</v>
      </c>
      <c r="DH2433" s="77">
        <v>0</v>
      </c>
      <c r="DI2433" s="77">
        <v>843.29420601054926</v>
      </c>
      <c r="DJ2433" s="77">
        <v>1.8271848404471359E-5</v>
      </c>
      <c r="DL2433" s="77">
        <v>0</v>
      </c>
      <c r="DM2433" s="77">
        <v>0</v>
      </c>
      <c r="DN2433" s="77">
        <v>0</v>
      </c>
      <c r="DO2433" s="77">
        <v>0</v>
      </c>
      <c r="DP2433" s="77">
        <v>0</v>
      </c>
      <c r="DQ2433" s="77">
        <v>0</v>
      </c>
      <c r="DR2433" s="77">
        <v>0</v>
      </c>
      <c r="DS2433" s="77">
        <v>0</v>
      </c>
      <c r="DT2433" s="77">
        <v>0</v>
      </c>
      <c r="DU2433" s="77">
        <v>0</v>
      </c>
      <c r="DV2433" s="77">
        <v>1.5408543892593796E-2</v>
      </c>
      <c r="DW2433" s="77">
        <v>1.5408543892593796E-2</v>
      </c>
      <c r="GE2433" s="77" t="s">
        <v>422</v>
      </c>
      <c r="GF2433" s="77" t="s">
        <v>155</v>
      </c>
      <c r="GG2433" s="77" t="s">
        <v>444</v>
      </c>
      <c r="GH2433" s="77" t="s">
        <v>439</v>
      </c>
      <c r="GI2433" s="77">
        <v>2025</v>
      </c>
      <c r="GJ2433" s="77" t="s">
        <v>305</v>
      </c>
      <c r="GK2433" s="77">
        <v>0.71896016785821015</v>
      </c>
      <c r="GL2433" s="77">
        <v>749.25225499999999</v>
      </c>
      <c r="GM2433" s="77">
        <v>2025</v>
      </c>
      <c r="GN2433" s="77" t="s">
        <v>175</v>
      </c>
      <c r="GO2433" s="77">
        <v>0.13250000000000001</v>
      </c>
      <c r="GP2433" s="77">
        <v>3</v>
      </c>
      <c r="GQ2433" s="77">
        <v>0</v>
      </c>
      <c r="GR2433" s="77" t="s">
        <v>423</v>
      </c>
      <c r="GS2433" s="77">
        <v>0</v>
      </c>
      <c r="GT2433" s="77">
        <v>0</v>
      </c>
      <c r="GU2433" s="77">
        <v>0</v>
      </c>
      <c r="GV2433" s="77">
        <v>0</v>
      </c>
      <c r="GW2433" s="77">
        <v>0</v>
      </c>
      <c r="GX2433" s="77">
        <v>0</v>
      </c>
      <c r="GY2433" s="77">
        <v>0.1527377521613833</v>
      </c>
      <c r="GZ2433" s="77">
        <v>0.10981235993223384</v>
      </c>
    </row>
    <row r="2434" spans="98:208" x14ac:dyDescent="0.25">
      <c r="CT2434" s="77" t="s">
        <v>155</v>
      </c>
      <c r="CU2434" s="77" t="s">
        <v>471</v>
      </c>
      <c r="CV2434" s="77" t="s">
        <v>460</v>
      </c>
      <c r="CW2434" s="77">
        <v>2020</v>
      </c>
      <c r="CX2434" s="77">
        <v>0</v>
      </c>
      <c r="CY2434" s="77">
        <v>0</v>
      </c>
      <c r="CZ2434" s="77">
        <v>0</v>
      </c>
      <c r="DA2434" s="77">
        <v>0</v>
      </c>
      <c r="DB2434" s="77">
        <v>8807.952230876137</v>
      </c>
      <c r="DC2434" s="77">
        <v>222.22942162783971</v>
      </c>
      <c r="DD2434" s="77">
        <v>8585.7228092482965</v>
      </c>
      <c r="DE2434" s="77">
        <v>0</v>
      </c>
      <c r="DF2434" s="77">
        <v>514.4531801801179</v>
      </c>
      <c r="DG2434" s="77">
        <v>0</v>
      </c>
      <c r="DH2434" s="77">
        <v>0</v>
      </c>
      <c r="DI2434" s="77">
        <v>0</v>
      </c>
      <c r="DJ2434" s="77">
        <v>2.8608588648400139E-6</v>
      </c>
      <c r="DL2434" s="77">
        <v>0</v>
      </c>
      <c r="DM2434" s="77">
        <v>1.4717779410634271E-3</v>
      </c>
      <c r="DN2434" s="77">
        <v>1.4717779410634271E-3</v>
      </c>
      <c r="DO2434" s="77">
        <v>0</v>
      </c>
      <c r="DP2434" s="77">
        <v>0</v>
      </c>
      <c r="DQ2434" s="77">
        <v>0</v>
      </c>
      <c r="DR2434" s="77">
        <v>0</v>
      </c>
      <c r="DS2434" s="77">
        <v>0</v>
      </c>
      <c r="DT2434" s="77">
        <v>0</v>
      </c>
      <c r="DU2434" s="77">
        <v>0</v>
      </c>
      <c r="DV2434" s="77">
        <v>0</v>
      </c>
      <c r="DW2434" s="77">
        <v>0</v>
      </c>
      <c r="GE2434" s="77" t="s">
        <v>425</v>
      </c>
      <c r="GF2434" s="77" t="s">
        <v>155</v>
      </c>
      <c r="GG2434" s="77" t="s">
        <v>444</v>
      </c>
      <c r="GH2434" s="77" t="s">
        <v>439</v>
      </c>
      <c r="GI2434" s="77">
        <v>2025</v>
      </c>
      <c r="GJ2434" s="77" t="s">
        <v>301</v>
      </c>
      <c r="GK2434" s="77">
        <v>3.071497198615103</v>
      </c>
      <c r="GL2434" s="77">
        <v>749.25225499999999</v>
      </c>
      <c r="GM2434" s="77">
        <v>2025</v>
      </c>
      <c r="GN2434" s="77" t="s">
        <v>175</v>
      </c>
      <c r="GO2434" s="77">
        <v>5.3000000000000005E-2</v>
      </c>
      <c r="GP2434" s="77">
        <v>3</v>
      </c>
      <c r="GQ2434" s="77">
        <v>0</v>
      </c>
      <c r="GR2434" s="77" t="s">
        <v>423</v>
      </c>
      <c r="GS2434" s="77">
        <v>0</v>
      </c>
      <c r="GT2434" s="77">
        <v>0</v>
      </c>
      <c r="GU2434" s="77">
        <v>0</v>
      </c>
      <c r="GV2434" s="77">
        <v>0</v>
      </c>
      <c r="GW2434" s="77">
        <v>0</v>
      </c>
      <c r="GX2434" s="77">
        <v>0</v>
      </c>
      <c r="GY2434" s="77">
        <v>5.5966209081309407E-2</v>
      </c>
      <c r="GZ2434" s="77">
        <v>0.17190005441034897</v>
      </c>
    </row>
    <row r="2435" spans="98:208" x14ac:dyDescent="0.25">
      <c r="CT2435" s="77" t="s">
        <v>155</v>
      </c>
      <c r="CU2435" s="77" t="s">
        <v>471</v>
      </c>
      <c r="CV2435" s="77" t="s">
        <v>460</v>
      </c>
      <c r="CW2435" s="77">
        <v>2021</v>
      </c>
      <c r="CX2435" s="77">
        <v>0</v>
      </c>
      <c r="CY2435" s="77">
        <v>0</v>
      </c>
      <c r="CZ2435" s="77">
        <v>0</v>
      </c>
      <c r="DA2435" s="77">
        <v>0</v>
      </c>
      <c r="DB2435" s="77">
        <v>8807.952230876137</v>
      </c>
      <c r="DC2435" s="77">
        <v>222.22942162783971</v>
      </c>
      <c r="DD2435" s="77">
        <v>8585.7228092482965</v>
      </c>
      <c r="DE2435" s="77">
        <v>0</v>
      </c>
      <c r="DF2435" s="77">
        <v>514.4531801801179</v>
      </c>
      <c r="DG2435" s="77">
        <v>514.4531801801179</v>
      </c>
      <c r="DH2435" s="77">
        <v>0</v>
      </c>
      <c r="DI2435" s="77">
        <v>0</v>
      </c>
      <c r="DJ2435" s="77">
        <v>2.8608588648400139E-6</v>
      </c>
      <c r="DL2435" s="77">
        <v>0</v>
      </c>
      <c r="DM2435" s="77">
        <v>1.4717779410634271E-3</v>
      </c>
      <c r="DN2435" s="77">
        <v>1.4717779410634271E-3</v>
      </c>
      <c r="DO2435" s="77">
        <v>0</v>
      </c>
      <c r="DP2435" s="77">
        <v>1.4717779410634271E-3</v>
      </c>
      <c r="DQ2435" s="77">
        <v>1.4717779410634271E-3</v>
      </c>
      <c r="DR2435" s="77">
        <v>0</v>
      </c>
      <c r="DS2435" s="77">
        <v>0</v>
      </c>
      <c r="DT2435" s="77">
        <v>0</v>
      </c>
      <c r="DU2435" s="77">
        <v>0</v>
      </c>
      <c r="DV2435" s="77">
        <v>0</v>
      </c>
      <c r="DW2435" s="77">
        <v>0</v>
      </c>
      <c r="GE2435" s="77" t="s">
        <v>427</v>
      </c>
      <c r="GF2435" s="77" t="s">
        <v>155</v>
      </c>
      <c r="GG2435" s="77" t="s">
        <v>444</v>
      </c>
      <c r="GH2435" s="77" t="s">
        <v>439</v>
      </c>
      <c r="GI2435" s="77">
        <v>2025</v>
      </c>
      <c r="GJ2435" s="77" t="s">
        <v>303</v>
      </c>
      <c r="GK2435" s="77">
        <v>1.6845772405344439</v>
      </c>
      <c r="GL2435" s="77">
        <v>749.25225499999999</v>
      </c>
      <c r="GM2435" s="77">
        <v>2025</v>
      </c>
      <c r="GN2435" s="77" t="s">
        <v>175</v>
      </c>
      <c r="GO2435" s="77">
        <v>5.3000000000000005E-2</v>
      </c>
      <c r="GP2435" s="77">
        <v>3</v>
      </c>
      <c r="GQ2435" s="77">
        <v>0</v>
      </c>
      <c r="GR2435" s="77" t="s">
        <v>423</v>
      </c>
      <c r="GS2435" s="77">
        <v>0</v>
      </c>
      <c r="GT2435" s="77">
        <v>0</v>
      </c>
      <c r="GU2435" s="77">
        <v>0</v>
      </c>
      <c r="GV2435" s="77">
        <v>0</v>
      </c>
      <c r="GW2435" s="77">
        <v>0</v>
      </c>
      <c r="GX2435" s="77">
        <v>0</v>
      </c>
      <c r="GY2435" s="77">
        <v>5.5966209081309407E-2</v>
      </c>
      <c r="GZ2435" s="77">
        <v>9.427940205736593E-2</v>
      </c>
    </row>
    <row r="2436" spans="98:208" x14ac:dyDescent="0.25">
      <c r="CT2436" s="77" t="s">
        <v>155</v>
      </c>
      <c r="CU2436" s="77" t="s">
        <v>471</v>
      </c>
      <c r="CV2436" s="77" t="s">
        <v>460</v>
      </c>
      <c r="CW2436" s="77">
        <v>2022</v>
      </c>
      <c r="CX2436" s="77">
        <v>0</v>
      </c>
      <c r="CY2436" s="77">
        <v>0</v>
      </c>
      <c r="CZ2436" s="77">
        <v>0</v>
      </c>
      <c r="DA2436" s="77">
        <v>0</v>
      </c>
      <c r="DB2436" s="77">
        <v>8807.952230876137</v>
      </c>
      <c r="DC2436" s="77">
        <v>222.22942162783971</v>
      </c>
      <c r="DD2436" s="77">
        <v>8585.7228092482965</v>
      </c>
      <c r="DE2436" s="77">
        <v>0</v>
      </c>
      <c r="DF2436" s="77">
        <v>514.4531801801179</v>
      </c>
      <c r="DG2436" s="77">
        <v>514.4531801801179</v>
      </c>
      <c r="DH2436" s="77">
        <v>514.4531801801179</v>
      </c>
      <c r="DI2436" s="77">
        <v>0</v>
      </c>
      <c r="DJ2436" s="77">
        <v>2.8608588648400139E-6</v>
      </c>
      <c r="DL2436" s="77">
        <v>0</v>
      </c>
      <c r="DM2436" s="77">
        <v>1.4717779410634271E-3</v>
      </c>
      <c r="DN2436" s="77">
        <v>1.4717779410634271E-3</v>
      </c>
      <c r="DO2436" s="77">
        <v>0</v>
      </c>
      <c r="DP2436" s="77">
        <v>1.4717779410634271E-3</v>
      </c>
      <c r="DQ2436" s="77">
        <v>1.4717779410634271E-3</v>
      </c>
      <c r="DR2436" s="77">
        <v>0</v>
      </c>
      <c r="DS2436" s="77">
        <v>1.4717779410634271E-3</v>
      </c>
      <c r="DT2436" s="77">
        <v>1.4717779410634271E-3</v>
      </c>
      <c r="DU2436" s="77">
        <v>0</v>
      </c>
      <c r="DV2436" s="77">
        <v>0</v>
      </c>
      <c r="DW2436" s="77">
        <v>0</v>
      </c>
      <c r="GE2436" s="77" t="s">
        <v>422</v>
      </c>
      <c r="GF2436" s="77" t="s">
        <v>155</v>
      </c>
      <c r="GG2436" s="77" t="s">
        <v>444</v>
      </c>
      <c r="GH2436" s="77" t="s">
        <v>446</v>
      </c>
      <c r="GI2436" s="77">
        <v>2021</v>
      </c>
      <c r="GJ2436" s="77" t="s">
        <v>305</v>
      </c>
      <c r="GK2436" s="77">
        <v>3.6425060683954492E-2</v>
      </c>
      <c r="GL2436" s="77">
        <v>749.25225499999999</v>
      </c>
      <c r="GM2436" s="77">
        <v>2021</v>
      </c>
      <c r="GN2436" s="77" t="s">
        <v>175</v>
      </c>
      <c r="GO2436" s="77">
        <v>0.13250000000000001</v>
      </c>
      <c r="GP2436" s="77">
        <v>3</v>
      </c>
      <c r="GQ2436" s="77">
        <v>0</v>
      </c>
      <c r="GR2436" s="77" t="s">
        <v>423</v>
      </c>
      <c r="GS2436" s="77">
        <v>0.1527377521613833</v>
      </c>
      <c r="GT2436" s="77">
        <v>5.5634818912091884E-3</v>
      </c>
      <c r="GU2436" s="77">
        <v>0.1527377521613833</v>
      </c>
      <c r="GV2436" s="77">
        <v>5.5634818912091884E-3</v>
      </c>
      <c r="GW2436" s="77">
        <v>0</v>
      </c>
      <c r="GX2436" s="77">
        <v>0</v>
      </c>
      <c r="GY2436" s="77">
        <v>0</v>
      </c>
      <c r="GZ2436" s="77">
        <v>0</v>
      </c>
    </row>
    <row r="2437" spans="98:208" x14ac:dyDescent="0.25">
      <c r="CT2437" s="77" t="s">
        <v>155</v>
      </c>
      <c r="CU2437" s="77" t="s">
        <v>471</v>
      </c>
      <c r="CV2437" s="77" t="s">
        <v>460</v>
      </c>
      <c r="CW2437" s="77">
        <v>2023</v>
      </c>
      <c r="CX2437" s="77">
        <v>0</v>
      </c>
      <c r="CY2437" s="77">
        <v>0</v>
      </c>
      <c r="CZ2437" s="77">
        <v>0</v>
      </c>
      <c r="DA2437" s="77">
        <v>0</v>
      </c>
      <c r="DB2437" s="77">
        <v>9129.7460702369099</v>
      </c>
      <c r="DC2437" s="77">
        <v>233.23007680794871</v>
      </c>
      <c r="DD2437" s="77">
        <v>8896.5159934289586</v>
      </c>
      <c r="DE2437" s="77">
        <v>0</v>
      </c>
      <c r="DF2437" s="77">
        <v>0</v>
      </c>
      <c r="DG2437" s="77">
        <v>533.52731185153107</v>
      </c>
      <c r="DH2437" s="77">
        <v>533.52731185153107</v>
      </c>
      <c r="DI2437" s="77">
        <v>533.52731185153107</v>
      </c>
      <c r="DJ2437" s="77">
        <v>2.8608588648400139E-6</v>
      </c>
      <c r="DL2437" s="77">
        <v>0</v>
      </c>
      <c r="DM2437" s="77">
        <v>0</v>
      </c>
      <c r="DN2437" s="77">
        <v>0</v>
      </c>
      <c r="DO2437" s="77">
        <v>0</v>
      </c>
      <c r="DP2437" s="77">
        <v>1.5263463397447153E-3</v>
      </c>
      <c r="DQ2437" s="77">
        <v>1.5263463397447153E-3</v>
      </c>
      <c r="DR2437" s="77">
        <v>0</v>
      </c>
      <c r="DS2437" s="77">
        <v>1.5263463397447153E-3</v>
      </c>
      <c r="DT2437" s="77">
        <v>1.5263463397447153E-3</v>
      </c>
      <c r="DU2437" s="77">
        <v>0</v>
      </c>
      <c r="DV2437" s="77">
        <v>1.5263463397447153E-3</v>
      </c>
      <c r="DW2437" s="77">
        <v>1.5263463397447153E-3</v>
      </c>
      <c r="GE2437" s="77" t="s">
        <v>425</v>
      </c>
      <c r="GF2437" s="77" t="s">
        <v>155</v>
      </c>
      <c r="GG2437" s="77" t="s">
        <v>444</v>
      </c>
      <c r="GH2437" s="77" t="s">
        <v>446</v>
      </c>
      <c r="GI2437" s="77">
        <v>2021</v>
      </c>
      <c r="GJ2437" s="77" t="s">
        <v>301</v>
      </c>
      <c r="GK2437" s="77">
        <v>1.580872452543254E-3</v>
      </c>
      <c r="GL2437" s="77">
        <v>749.25225499999999</v>
      </c>
      <c r="GM2437" s="77">
        <v>2021</v>
      </c>
      <c r="GN2437" s="77" t="s">
        <v>175</v>
      </c>
      <c r="GO2437" s="77">
        <v>5.3000000000000005E-2</v>
      </c>
      <c r="GP2437" s="77">
        <v>3</v>
      </c>
      <c r="GQ2437" s="77">
        <v>0</v>
      </c>
      <c r="GR2437" s="77" t="s">
        <v>423</v>
      </c>
      <c r="GS2437" s="77">
        <v>5.5966209081309407E-2</v>
      </c>
      <c r="GT2437" s="77">
        <v>8.8475438209918136E-5</v>
      </c>
      <c r="GU2437" s="77">
        <v>5.5966209081309407E-2</v>
      </c>
      <c r="GV2437" s="77">
        <v>8.8475438209918136E-5</v>
      </c>
      <c r="GW2437" s="77">
        <v>0</v>
      </c>
      <c r="GX2437" s="77">
        <v>0</v>
      </c>
      <c r="GY2437" s="77">
        <v>0</v>
      </c>
      <c r="GZ2437" s="77">
        <v>0</v>
      </c>
    </row>
    <row r="2438" spans="98:208" x14ac:dyDescent="0.25">
      <c r="CT2438" s="77" t="s">
        <v>155</v>
      </c>
      <c r="CU2438" s="77" t="s">
        <v>471</v>
      </c>
      <c r="CV2438" s="77" t="s">
        <v>460</v>
      </c>
      <c r="CW2438" s="77">
        <v>2024</v>
      </c>
      <c r="CX2438" s="77">
        <v>0</v>
      </c>
      <c r="CY2438" s="77">
        <v>0</v>
      </c>
      <c r="CZ2438" s="77">
        <v>0</v>
      </c>
      <c r="DA2438" s="77">
        <v>0</v>
      </c>
      <c r="DB2438" s="77">
        <v>9129.7460702369099</v>
      </c>
      <c r="DC2438" s="77">
        <v>233.23007680794871</v>
      </c>
      <c r="DD2438" s="77">
        <v>8896.5159934289586</v>
      </c>
      <c r="DE2438" s="77">
        <v>0</v>
      </c>
      <c r="DF2438" s="77">
        <v>0</v>
      </c>
      <c r="DG2438" s="77">
        <v>0</v>
      </c>
      <c r="DH2438" s="77">
        <v>533.52731185153107</v>
      </c>
      <c r="DI2438" s="77">
        <v>533.52731185153107</v>
      </c>
      <c r="DJ2438" s="77">
        <v>2.8608588648400139E-6</v>
      </c>
      <c r="DL2438" s="77">
        <v>0</v>
      </c>
      <c r="DM2438" s="77">
        <v>0</v>
      </c>
      <c r="DN2438" s="77">
        <v>0</v>
      </c>
      <c r="DO2438" s="77">
        <v>0</v>
      </c>
      <c r="DP2438" s="77">
        <v>0</v>
      </c>
      <c r="DQ2438" s="77">
        <v>0</v>
      </c>
      <c r="DR2438" s="77">
        <v>0</v>
      </c>
      <c r="DS2438" s="77">
        <v>1.5263463397447153E-3</v>
      </c>
      <c r="DT2438" s="77">
        <v>1.5263463397447153E-3</v>
      </c>
      <c r="DU2438" s="77">
        <v>0</v>
      </c>
      <c r="DV2438" s="77">
        <v>1.5263463397447153E-3</v>
      </c>
      <c r="DW2438" s="77">
        <v>1.5263463397447153E-3</v>
      </c>
      <c r="GE2438" s="77" t="s">
        <v>427</v>
      </c>
      <c r="GF2438" s="77" t="s">
        <v>155</v>
      </c>
      <c r="GG2438" s="77" t="s">
        <v>444</v>
      </c>
      <c r="GH2438" s="77" t="s">
        <v>446</v>
      </c>
      <c r="GI2438" s="77">
        <v>2021</v>
      </c>
      <c r="GJ2438" s="77" t="s">
        <v>303</v>
      </c>
      <c r="GK2438" s="77">
        <v>3.9894642198450722E-2</v>
      </c>
      <c r="GL2438" s="77">
        <v>749.25225499999999</v>
      </c>
      <c r="GM2438" s="77">
        <v>2021</v>
      </c>
      <c r="GN2438" s="77" t="s">
        <v>175</v>
      </c>
      <c r="GO2438" s="77">
        <v>5.3000000000000005E-2</v>
      </c>
      <c r="GP2438" s="77">
        <v>3</v>
      </c>
      <c r="GQ2438" s="77">
        <v>0</v>
      </c>
      <c r="GR2438" s="77" t="s">
        <v>423</v>
      </c>
      <c r="GS2438" s="77">
        <v>5.5966209081309407E-2</v>
      </c>
      <c r="GT2438" s="77">
        <v>2.2327518865025223E-3</v>
      </c>
      <c r="GU2438" s="77">
        <v>5.5966209081309407E-2</v>
      </c>
      <c r="GV2438" s="77">
        <v>2.2327518865025223E-3</v>
      </c>
      <c r="GW2438" s="77">
        <v>0</v>
      </c>
      <c r="GX2438" s="77">
        <v>0</v>
      </c>
      <c r="GY2438" s="77">
        <v>0</v>
      </c>
      <c r="GZ2438" s="77">
        <v>0</v>
      </c>
    </row>
    <row r="2439" spans="98:208" x14ac:dyDescent="0.25">
      <c r="CT2439" s="77" t="s">
        <v>155</v>
      </c>
      <c r="CU2439" s="77" t="s">
        <v>471</v>
      </c>
      <c r="CV2439" s="77" t="s">
        <v>460</v>
      </c>
      <c r="CW2439" s="77">
        <v>2025</v>
      </c>
      <c r="CX2439" s="77">
        <v>0</v>
      </c>
      <c r="CY2439" s="77">
        <v>0</v>
      </c>
      <c r="CZ2439" s="77">
        <v>0</v>
      </c>
      <c r="DA2439" s="77">
        <v>0</v>
      </c>
      <c r="DB2439" s="77">
        <v>9129.7460702369099</v>
      </c>
      <c r="DC2439" s="77">
        <v>233.23007680794871</v>
      </c>
      <c r="DD2439" s="77">
        <v>8896.5159934289586</v>
      </c>
      <c r="DE2439" s="77">
        <v>0</v>
      </c>
      <c r="DF2439" s="77">
        <v>0</v>
      </c>
      <c r="DG2439" s="77">
        <v>0</v>
      </c>
      <c r="DH2439" s="77">
        <v>0</v>
      </c>
      <c r="DI2439" s="77">
        <v>533.52731185153107</v>
      </c>
      <c r="DJ2439" s="77">
        <v>2.8608588648400139E-6</v>
      </c>
      <c r="DL2439" s="77">
        <v>0</v>
      </c>
      <c r="DM2439" s="77">
        <v>0</v>
      </c>
      <c r="DN2439" s="77">
        <v>0</v>
      </c>
      <c r="DO2439" s="77">
        <v>0</v>
      </c>
      <c r="DP2439" s="77">
        <v>0</v>
      </c>
      <c r="DQ2439" s="77">
        <v>0</v>
      </c>
      <c r="DR2439" s="77">
        <v>0</v>
      </c>
      <c r="DS2439" s="77">
        <v>0</v>
      </c>
      <c r="DT2439" s="77">
        <v>0</v>
      </c>
      <c r="DU2439" s="77">
        <v>0</v>
      </c>
      <c r="DV2439" s="77">
        <v>1.5263463397447153E-3</v>
      </c>
      <c r="DW2439" s="77">
        <v>1.5263463397447153E-3</v>
      </c>
      <c r="GE2439" s="77" t="s">
        <v>422</v>
      </c>
      <c r="GF2439" s="77" t="s">
        <v>155</v>
      </c>
      <c r="GG2439" s="77" t="s">
        <v>444</v>
      </c>
      <c r="GH2439" s="77" t="s">
        <v>446</v>
      </c>
      <c r="GI2439" s="77">
        <v>2022</v>
      </c>
      <c r="GJ2439" s="77" t="s">
        <v>305</v>
      </c>
      <c r="GK2439" s="77">
        <v>3.6425060683954492E-2</v>
      </c>
      <c r="GL2439" s="77">
        <v>749.25225499999999</v>
      </c>
      <c r="GM2439" s="77">
        <v>2022</v>
      </c>
      <c r="GN2439" s="77" t="s">
        <v>175</v>
      </c>
      <c r="GO2439" s="77">
        <v>0.13250000000000001</v>
      </c>
      <c r="GP2439" s="77">
        <v>3</v>
      </c>
      <c r="GQ2439" s="77">
        <v>0</v>
      </c>
      <c r="GR2439" s="77" t="s">
        <v>423</v>
      </c>
      <c r="GS2439" s="77">
        <v>0.1527377521613833</v>
      </c>
      <c r="GT2439" s="77">
        <v>5.5634818912091884E-3</v>
      </c>
      <c r="GU2439" s="77">
        <v>0.1527377521613833</v>
      </c>
      <c r="GV2439" s="77">
        <v>5.5634818912091884E-3</v>
      </c>
      <c r="GW2439" s="77">
        <v>0.1527377521613833</v>
      </c>
      <c r="GX2439" s="77">
        <v>5.5634818912091884E-3</v>
      </c>
      <c r="GY2439" s="77">
        <v>0</v>
      </c>
      <c r="GZ2439" s="77">
        <v>0</v>
      </c>
    </row>
    <row r="2440" spans="98:208" x14ac:dyDescent="0.25">
      <c r="CT2440" s="77" t="s">
        <v>155</v>
      </c>
      <c r="CU2440" s="77" t="s">
        <v>471</v>
      </c>
      <c r="CV2440" s="77" t="s">
        <v>467</v>
      </c>
      <c r="CW2440" s="77">
        <v>2020</v>
      </c>
      <c r="CX2440" s="77">
        <v>0</v>
      </c>
      <c r="CY2440" s="77">
        <v>0</v>
      </c>
      <c r="CZ2440" s="77">
        <v>0</v>
      </c>
      <c r="DA2440" s="77">
        <v>0</v>
      </c>
      <c r="DB2440" s="77">
        <v>5.2405583313015534</v>
      </c>
      <c r="DC2440" s="77">
        <v>0.69641821681223326</v>
      </c>
      <c r="DD2440" s="77">
        <v>2.941964152281026</v>
      </c>
      <c r="DE2440" s="77">
        <v>1.6021759622082941</v>
      </c>
      <c r="DF2440" s="77">
        <v>0.36068764874241399</v>
      </c>
      <c r="DG2440" s="77">
        <v>0</v>
      </c>
      <c r="DH2440" s="77">
        <v>0</v>
      </c>
      <c r="DI2440" s="77">
        <v>0</v>
      </c>
      <c r="DJ2440" s="77">
        <v>3.8557038012513198E-5</v>
      </c>
      <c r="DL2440" s="77">
        <v>0</v>
      </c>
      <c r="DM2440" s="77">
        <v>1.3907047383205265E-5</v>
      </c>
      <c r="DN2440" s="77">
        <v>1.3907047383205265E-5</v>
      </c>
      <c r="DO2440" s="77">
        <v>0</v>
      </c>
      <c r="DP2440" s="77">
        <v>0</v>
      </c>
      <c r="DQ2440" s="77">
        <v>0</v>
      </c>
      <c r="DR2440" s="77">
        <v>0</v>
      </c>
      <c r="DS2440" s="77">
        <v>0</v>
      </c>
      <c r="DT2440" s="77">
        <v>0</v>
      </c>
      <c r="DU2440" s="77">
        <v>0</v>
      </c>
      <c r="DV2440" s="77">
        <v>0</v>
      </c>
      <c r="DW2440" s="77">
        <v>0</v>
      </c>
      <c r="GE2440" s="77" t="s">
        <v>425</v>
      </c>
      <c r="GF2440" s="77" t="s">
        <v>155</v>
      </c>
      <c r="GG2440" s="77" t="s">
        <v>444</v>
      </c>
      <c r="GH2440" s="77" t="s">
        <v>446</v>
      </c>
      <c r="GI2440" s="77">
        <v>2022</v>
      </c>
      <c r="GJ2440" s="77" t="s">
        <v>301</v>
      </c>
      <c r="GK2440" s="77">
        <v>1.580872452543254E-3</v>
      </c>
      <c r="GL2440" s="77">
        <v>749.25225499999999</v>
      </c>
      <c r="GM2440" s="77">
        <v>2022</v>
      </c>
      <c r="GN2440" s="77" t="s">
        <v>175</v>
      </c>
      <c r="GO2440" s="77">
        <v>5.3000000000000005E-2</v>
      </c>
      <c r="GP2440" s="77">
        <v>3</v>
      </c>
      <c r="GQ2440" s="77">
        <v>0</v>
      </c>
      <c r="GR2440" s="77" t="s">
        <v>423</v>
      </c>
      <c r="GS2440" s="77">
        <v>5.5966209081309407E-2</v>
      </c>
      <c r="GT2440" s="77">
        <v>8.8475438209918136E-5</v>
      </c>
      <c r="GU2440" s="77">
        <v>5.5966209081309407E-2</v>
      </c>
      <c r="GV2440" s="77">
        <v>8.8475438209918136E-5</v>
      </c>
      <c r="GW2440" s="77">
        <v>5.5966209081309407E-2</v>
      </c>
      <c r="GX2440" s="77">
        <v>8.8475438209918136E-5</v>
      </c>
      <c r="GY2440" s="77">
        <v>0</v>
      </c>
      <c r="GZ2440" s="77">
        <v>0</v>
      </c>
    </row>
    <row r="2441" spans="98:208" x14ac:dyDescent="0.25">
      <c r="CT2441" s="77" t="s">
        <v>155</v>
      </c>
      <c r="CU2441" s="77" t="s">
        <v>471</v>
      </c>
      <c r="CV2441" s="77" t="s">
        <v>467</v>
      </c>
      <c r="CW2441" s="77">
        <v>2021</v>
      </c>
      <c r="CX2441" s="77">
        <v>0</v>
      </c>
      <c r="CY2441" s="77">
        <v>0</v>
      </c>
      <c r="CZ2441" s="77">
        <v>0</v>
      </c>
      <c r="DA2441" s="77">
        <v>0</v>
      </c>
      <c r="DB2441" s="77">
        <v>5.2405583313015534</v>
      </c>
      <c r="DC2441" s="77">
        <v>0.69641821681223326</v>
      </c>
      <c r="DD2441" s="77">
        <v>2.941964152281026</v>
      </c>
      <c r="DE2441" s="77">
        <v>1.6021759622082941</v>
      </c>
      <c r="DF2441" s="77">
        <v>0.36068764874241399</v>
      </c>
      <c r="DG2441" s="77">
        <v>0.36068764874241399</v>
      </c>
      <c r="DH2441" s="77">
        <v>0</v>
      </c>
      <c r="DI2441" s="77">
        <v>0</v>
      </c>
      <c r="DJ2441" s="77">
        <v>3.8557038012513198E-5</v>
      </c>
      <c r="DL2441" s="77">
        <v>0</v>
      </c>
      <c r="DM2441" s="77">
        <v>1.3907047383205265E-5</v>
      </c>
      <c r="DN2441" s="77">
        <v>1.3907047383205265E-5</v>
      </c>
      <c r="DO2441" s="77">
        <v>0</v>
      </c>
      <c r="DP2441" s="77">
        <v>1.3907047383205265E-5</v>
      </c>
      <c r="DQ2441" s="77">
        <v>1.3907047383205265E-5</v>
      </c>
      <c r="DR2441" s="77">
        <v>0</v>
      </c>
      <c r="DS2441" s="77">
        <v>0</v>
      </c>
      <c r="DT2441" s="77">
        <v>0</v>
      </c>
      <c r="DU2441" s="77">
        <v>0</v>
      </c>
      <c r="DV2441" s="77">
        <v>0</v>
      </c>
      <c r="DW2441" s="77">
        <v>0</v>
      </c>
      <c r="GE2441" s="77" t="s">
        <v>427</v>
      </c>
      <c r="GF2441" s="77" t="s">
        <v>155</v>
      </c>
      <c r="GG2441" s="77" t="s">
        <v>444</v>
      </c>
      <c r="GH2441" s="77" t="s">
        <v>446</v>
      </c>
      <c r="GI2441" s="77">
        <v>2022</v>
      </c>
      <c r="GJ2441" s="77" t="s">
        <v>303</v>
      </c>
      <c r="GK2441" s="77">
        <v>3.9894642198450722E-2</v>
      </c>
      <c r="GL2441" s="77">
        <v>749.25225499999999</v>
      </c>
      <c r="GM2441" s="77">
        <v>2022</v>
      </c>
      <c r="GN2441" s="77" t="s">
        <v>175</v>
      </c>
      <c r="GO2441" s="77">
        <v>5.3000000000000005E-2</v>
      </c>
      <c r="GP2441" s="77">
        <v>3</v>
      </c>
      <c r="GQ2441" s="77">
        <v>0</v>
      </c>
      <c r="GR2441" s="77" t="s">
        <v>423</v>
      </c>
      <c r="GS2441" s="77">
        <v>5.5966209081309407E-2</v>
      </c>
      <c r="GT2441" s="77">
        <v>2.2327518865025223E-3</v>
      </c>
      <c r="GU2441" s="77">
        <v>5.5966209081309407E-2</v>
      </c>
      <c r="GV2441" s="77">
        <v>2.2327518865025223E-3</v>
      </c>
      <c r="GW2441" s="77">
        <v>5.5966209081309407E-2</v>
      </c>
      <c r="GX2441" s="77">
        <v>2.2327518865025223E-3</v>
      </c>
      <c r="GY2441" s="77">
        <v>0</v>
      </c>
      <c r="GZ2441" s="77">
        <v>0</v>
      </c>
    </row>
    <row r="2442" spans="98:208" x14ac:dyDescent="0.25">
      <c r="CT2442" s="77" t="s">
        <v>155</v>
      </c>
      <c r="CU2442" s="77" t="s">
        <v>471</v>
      </c>
      <c r="CV2442" s="77" t="s">
        <v>467</v>
      </c>
      <c r="CW2442" s="77">
        <v>2022</v>
      </c>
      <c r="CX2442" s="77">
        <v>0</v>
      </c>
      <c r="CY2442" s="77">
        <v>0</v>
      </c>
      <c r="CZ2442" s="77">
        <v>0</v>
      </c>
      <c r="DA2442" s="77">
        <v>0</v>
      </c>
      <c r="DB2442" s="77">
        <v>5.2405583313015534</v>
      </c>
      <c r="DC2442" s="77">
        <v>0.69641821681223326</v>
      </c>
      <c r="DD2442" s="77">
        <v>2.941964152281026</v>
      </c>
      <c r="DE2442" s="77">
        <v>1.6021759622082941</v>
      </c>
      <c r="DF2442" s="77">
        <v>0.36068764874241399</v>
      </c>
      <c r="DG2442" s="77">
        <v>0.36068764874241399</v>
      </c>
      <c r="DH2442" s="77">
        <v>0.36068764874241399</v>
      </c>
      <c r="DI2442" s="77">
        <v>0</v>
      </c>
      <c r="DJ2442" s="77">
        <v>3.8557038012513198E-5</v>
      </c>
      <c r="DL2442" s="77">
        <v>0</v>
      </c>
      <c r="DM2442" s="77">
        <v>1.3907047383205265E-5</v>
      </c>
      <c r="DN2442" s="77">
        <v>1.3907047383205265E-5</v>
      </c>
      <c r="DO2442" s="77">
        <v>0</v>
      </c>
      <c r="DP2442" s="77">
        <v>1.3907047383205265E-5</v>
      </c>
      <c r="DQ2442" s="77">
        <v>1.3907047383205265E-5</v>
      </c>
      <c r="DR2442" s="77">
        <v>0</v>
      </c>
      <c r="DS2442" s="77">
        <v>1.3907047383205265E-5</v>
      </c>
      <c r="DT2442" s="77">
        <v>1.3907047383205265E-5</v>
      </c>
      <c r="DU2442" s="77">
        <v>0</v>
      </c>
      <c r="DV2442" s="77">
        <v>0</v>
      </c>
      <c r="DW2442" s="77">
        <v>0</v>
      </c>
      <c r="GE2442" s="77" t="s">
        <v>422</v>
      </c>
      <c r="GF2442" s="77" t="s">
        <v>155</v>
      </c>
      <c r="GG2442" s="77" t="s">
        <v>444</v>
      </c>
      <c r="GH2442" s="77" t="s">
        <v>446</v>
      </c>
      <c r="GI2442" s="77">
        <v>2023</v>
      </c>
      <c r="GJ2442" s="77" t="s">
        <v>305</v>
      </c>
      <c r="GK2442" s="77">
        <v>3.7590224611390742E-2</v>
      </c>
      <c r="GL2442" s="77">
        <v>749.25225499999999</v>
      </c>
      <c r="GM2442" s="77">
        <v>2023</v>
      </c>
      <c r="GN2442" s="77" t="s">
        <v>175</v>
      </c>
      <c r="GO2442" s="77">
        <v>0.13250000000000001</v>
      </c>
      <c r="GP2442" s="77">
        <v>3</v>
      </c>
      <c r="GQ2442" s="77">
        <v>0</v>
      </c>
      <c r="GR2442" s="77" t="s">
        <v>423</v>
      </c>
      <c r="GS2442" s="77">
        <v>0</v>
      </c>
      <c r="GT2442" s="77">
        <v>0</v>
      </c>
      <c r="GU2442" s="77">
        <v>0.1527377521613833</v>
      </c>
      <c r="GV2442" s="77">
        <v>5.7414464103853298E-3</v>
      </c>
      <c r="GW2442" s="77">
        <v>0.1527377521613833</v>
      </c>
      <c r="GX2442" s="77">
        <v>5.7414464103853298E-3</v>
      </c>
      <c r="GY2442" s="77">
        <v>0.1527377521613833</v>
      </c>
      <c r="GZ2442" s="77">
        <v>5.7414464103853298E-3</v>
      </c>
    </row>
    <row r="2443" spans="98:208" x14ac:dyDescent="0.25">
      <c r="CT2443" s="77" t="s">
        <v>155</v>
      </c>
      <c r="CU2443" s="77" t="s">
        <v>471</v>
      </c>
      <c r="CV2443" s="77" t="s">
        <v>467</v>
      </c>
      <c r="CW2443" s="77">
        <v>2023</v>
      </c>
      <c r="CX2443" s="77">
        <v>0</v>
      </c>
      <c r="CY2443" s="77">
        <v>0</v>
      </c>
      <c r="CZ2443" s="77">
        <v>0</v>
      </c>
      <c r="DA2443" s="77">
        <v>0</v>
      </c>
      <c r="DB2443" s="77">
        <v>5.4750346070077809</v>
      </c>
      <c r="DC2443" s="77">
        <v>0.71896016785821348</v>
      </c>
      <c r="DD2443" s="77">
        <v>3.0714971986151109</v>
      </c>
      <c r="DE2443" s="77">
        <v>1.684577240534453</v>
      </c>
      <c r="DF2443" s="77">
        <v>0</v>
      </c>
      <c r="DG2443" s="77">
        <v>0.37599181639995022</v>
      </c>
      <c r="DH2443" s="77">
        <v>0.37599181639995022</v>
      </c>
      <c r="DI2443" s="77">
        <v>0.37599181639995022</v>
      </c>
      <c r="DJ2443" s="77">
        <v>3.8557038012513198E-5</v>
      </c>
      <c r="DL2443" s="77">
        <v>0</v>
      </c>
      <c r="DM2443" s="77">
        <v>0</v>
      </c>
      <c r="DN2443" s="77">
        <v>0</v>
      </c>
      <c r="DO2443" s="77">
        <v>0</v>
      </c>
      <c r="DP2443" s="77">
        <v>1.4497130757326763E-5</v>
      </c>
      <c r="DQ2443" s="77">
        <v>1.4497130757326763E-5</v>
      </c>
      <c r="DR2443" s="77">
        <v>0</v>
      </c>
      <c r="DS2443" s="77">
        <v>1.4497130757326763E-5</v>
      </c>
      <c r="DT2443" s="77">
        <v>1.4497130757326763E-5</v>
      </c>
      <c r="DU2443" s="77">
        <v>0</v>
      </c>
      <c r="DV2443" s="77">
        <v>1.4497130757326763E-5</v>
      </c>
      <c r="DW2443" s="77">
        <v>1.4497130757326763E-5</v>
      </c>
      <c r="GE2443" s="77" t="s">
        <v>425</v>
      </c>
      <c r="GF2443" s="77" t="s">
        <v>155</v>
      </c>
      <c r="GG2443" s="77" t="s">
        <v>444</v>
      </c>
      <c r="GH2443" s="77" t="s">
        <v>446</v>
      </c>
      <c r="GI2443" s="77">
        <v>2023</v>
      </c>
      <c r="GJ2443" s="77" t="s">
        <v>301</v>
      </c>
      <c r="GK2443" s="77">
        <v>1.6314334115687321E-3</v>
      </c>
      <c r="GL2443" s="77">
        <v>749.25225499999999</v>
      </c>
      <c r="GM2443" s="77">
        <v>2023</v>
      </c>
      <c r="GN2443" s="77" t="s">
        <v>175</v>
      </c>
      <c r="GO2443" s="77">
        <v>5.3000000000000005E-2</v>
      </c>
      <c r="GP2443" s="77">
        <v>3</v>
      </c>
      <c r="GQ2443" s="77">
        <v>0</v>
      </c>
      <c r="GR2443" s="77" t="s">
        <v>423</v>
      </c>
      <c r="GS2443" s="77">
        <v>0</v>
      </c>
      <c r="GT2443" s="77">
        <v>0</v>
      </c>
      <c r="GU2443" s="77">
        <v>5.5966209081309407E-2</v>
      </c>
      <c r="GV2443" s="77">
        <v>9.1305143414089558E-5</v>
      </c>
      <c r="GW2443" s="77">
        <v>5.5966209081309407E-2</v>
      </c>
      <c r="GX2443" s="77">
        <v>9.1305143414089558E-5</v>
      </c>
      <c r="GY2443" s="77">
        <v>5.5966209081309407E-2</v>
      </c>
      <c r="GZ2443" s="77">
        <v>9.1305143414089558E-5</v>
      </c>
    </row>
    <row r="2444" spans="98:208" x14ac:dyDescent="0.25">
      <c r="CT2444" s="77" t="s">
        <v>155</v>
      </c>
      <c r="CU2444" s="77" t="s">
        <v>471</v>
      </c>
      <c r="CV2444" s="77" t="s">
        <v>467</v>
      </c>
      <c r="CW2444" s="77">
        <v>2024</v>
      </c>
      <c r="CX2444" s="77">
        <v>0</v>
      </c>
      <c r="CY2444" s="77">
        <v>0</v>
      </c>
      <c r="CZ2444" s="77">
        <v>0</v>
      </c>
      <c r="DA2444" s="77">
        <v>0</v>
      </c>
      <c r="DB2444" s="77">
        <v>5.4750346070077809</v>
      </c>
      <c r="DC2444" s="77">
        <v>0.71896016785821348</v>
      </c>
      <c r="DD2444" s="77">
        <v>3.0714971986151109</v>
      </c>
      <c r="DE2444" s="77">
        <v>1.684577240534453</v>
      </c>
      <c r="DF2444" s="77">
        <v>0</v>
      </c>
      <c r="DG2444" s="77">
        <v>0</v>
      </c>
      <c r="DH2444" s="77">
        <v>0.37599181639995022</v>
      </c>
      <c r="DI2444" s="77">
        <v>0.37599181639995022</v>
      </c>
      <c r="DJ2444" s="77">
        <v>3.8557038012513198E-5</v>
      </c>
      <c r="DL2444" s="77">
        <v>0</v>
      </c>
      <c r="DM2444" s="77">
        <v>0</v>
      </c>
      <c r="DN2444" s="77">
        <v>0</v>
      </c>
      <c r="DO2444" s="77">
        <v>0</v>
      </c>
      <c r="DP2444" s="77">
        <v>0</v>
      </c>
      <c r="DQ2444" s="77">
        <v>0</v>
      </c>
      <c r="DR2444" s="77">
        <v>0</v>
      </c>
      <c r="DS2444" s="77">
        <v>1.4497130757326763E-5</v>
      </c>
      <c r="DT2444" s="77">
        <v>1.4497130757326763E-5</v>
      </c>
      <c r="DU2444" s="77">
        <v>0</v>
      </c>
      <c r="DV2444" s="77">
        <v>1.4497130757326763E-5</v>
      </c>
      <c r="DW2444" s="77">
        <v>1.4497130757326763E-5</v>
      </c>
      <c r="GE2444" s="77" t="s">
        <v>427</v>
      </c>
      <c r="GF2444" s="77" t="s">
        <v>155</v>
      </c>
      <c r="GG2444" s="77" t="s">
        <v>444</v>
      </c>
      <c r="GH2444" s="77" t="s">
        <v>446</v>
      </c>
      <c r="GI2444" s="77">
        <v>2023</v>
      </c>
      <c r="GJ2444" s="77" t="s">
        <v>303</v>
      </c>
      <c r="GK2444" s="77">
        <v>4.1186611014017722E-2</v>
      </c>
      <c r="GL2444" s="77">
        <v>749.25225499999999</v>
      </c>
      <c r="GM2444" s="77">
        <v>2023</v>
      </c>
      <c r="GN2444" s="77" t="s">
        <v>175</v>
      </c>
      <c r="GO2444" s="77">
        <v>5.3000000000000005E-2</v>
      </c>
      <c r="GP2444" s="77">
        <v>3</v>
      </c>
      <c r="GQ2444" s="77">
        <v>0</v>
      </c>
      <c r="GR2444" s="77" t="s">
        <v>423</v>
      </c>
      <c r="GS2444" s="77">
        <v>0</v>
      </c>
      <c r="GT2444" s="77">
        <v>0</v>
      </c>
      <c r="GU2444" s="77">
        <v>5.5966209081309407E-2</v>
      </c>
      <c r="GV2444" s="77">
        <v>2.3050584833610769E-3</v>
      </c>
      <c r="GW2444" s="77">
        <v>5.5966209081309407E-2</v>
      </c>
      <c r="GX2444" s="77">
        <v>2.3050584833610769E-3</v>
      </c>
      <c r="GY2444" s="77">
        <v>5.5966209081309407E-2</v>
      </c>
      <c r="GZ2444" s="77">
        <v>2.3050584833610769E-3</v>
      </c>
    </row>
    <row r="2445" spans="98:208" x14ac:dyDescent="0.25">
      <c r="CT2445" s="77" t="s">
        <v>155</v>
      </c>
      <c r="CU2445" s="77" t="s">
        <v>471</v>
      </c>
      <c r="CV2445" s="77" t="s">
        <v>467</v>
      </c>
      <c r="CW2445" s="77">
        <v>2025</v>
      </c>
      <c r="CX2445" s="77">
        <v>0</v>
      </c>
      <c r="CY2445" s="77">
        <v>0</v>
      </c>
      <c r="CZ2445" s="77">
        <v>0</v>
      </c>
      <c r="DA2445" s="77">
        <v>0</v>
      </c>
      <c r="DB2445" s="77">
        <v>5.4750346070077809</v>
      </c>
      <c r="DC2445" s="77">
        <v>0.71896016785821348</v>
      </c>
      <c r="DD2445" s="77">
        <v>3.0714971986151109</v>
      </c>
      <c r="DE2445" s="77">
        <v>1.684577240534453</v>
      </c>
      <c r="DF2445" s="77">
        <v>0</v>
      </c>
      <c r="DG2445" s="77">
        <v>0</v>
      </c>
      <c r="DH2445" s="77">
        <v>0</v>
      </c>
      <c r="DI2445" s="77">
        <v>0.37599181639995022</v>
      </c>
      <c r="DJ2445" s="77">
        <v>3.8557038012513198E-5</v>
      </c>
      <c r="DL2445" s="77">
        <v>0</v>
      </c>
      <c r="DM2445" s="77">
        <v>0</v>
      </c>
      <c r="DN2445" s="77">
        <v>0</v>
      </c>
      <c r="DO2445" s="77">
        <v>0</v>
      </c>
      <c r="DP2445" s="77">
        <v>0</v>
      </c>
      <c r="DQ2445" s="77">
        <v>0</v>
      </c>
      <c r="DR2445" s="77">
        <v>0</v>
      </c>
      <c r="DS2445" s="77">
        <v>0</v>
      </c>
      <c r="DT2445" s="77">
        <v>0</v>
      </c>
      <c r="DU2445" s="77">
        <v>0</v>
      </c>
      <c r="DV2445" s="77">
        <v>1.4497130757326763E-5</v>
      </c>
      <c r="DW2445" s="77">
        <v>1.4497130757326763E-5</v>
      </c>
      <c r="GE2445" s="77" t="s">
        <v>422</v>
      </c>
      <c r="GF2445" s="77" t="s">
        <v>155</v>
      </c>
      <c r="GG2445" s="77" t="s">
        <v>444</v>
      </c>
      <c r="GH2445" s="77" t="s">
        <v>446</v>
      </c>
      <c r="GI2445" s="77">
        <v>2024</v>
      </c>
      <c r="GJ2445" s="77" t="s">
        <v>305</v>
      </c>
      <c r="GK2445" s="77">
        <v>3.7590224611390742E-2</v>
      </c>
      <c r="GL2445" s="77">
        <v>749.25225499999999</v>
      </c>
      <c r="GM2445" s="77">
        <v>2024</v>
      </c>
      <c r="GN2445" s="77" t="s">
        <v>175</v>
      </c>
      <c r="GO2445" s="77">
        <v>0.13250000000000001</v>
      </c>
      <c r="GP2445" s="77">
        <v>3</v>
      </c>
      <c r="GQ2445" s="77">
        <v>0</v>
      </c>
      <c r="GR2445" s="77" t="s">
        <v>423</v>
      </c>
      <c r="GS2445" s="77">
        <v>0</v>
      </c>
      <c r="GT2445" s="77">
        <v>0</v>
      </c>
      <c r="GU2445" s="77">
        <v>0</v>
      </c>
      <c r="GV2445" s="77">
        <v>0</v>
      </c>
      <c r="GW2445" s="77">
        <v>0.1527377521613833</v>
      </c>
      <c r="GX2445" s="77">
        <v>5.7414464103853298E-3</v>
      </c>
      <c r="GY2445" s="77">
        <v>0.1527377521613833</v>
      </c>
      <c r="GZ2445" s="77">
        <v>5.7414464103853298E-3</v>
      </c>
    </row>
    <row r="2446" spans="98:208" x14ac:dyDescent="0.25">
      <c r="CT2446" s="77" t="s">
        <v>155</v>
      </c>
      <c r="CU2446" s="77" t="s">
        <v>471</v>
      </c>
      <c r="CV2446" s="77" t="s">
        <v>474</v>
      </c>
      <c r="CW2446" s="77">
        <v>2020</v>
      </c>
      <c r="CX2446" s="77">
        <v>0</v>
      </c>
      <c r="CY2446" s="77">
        <v>0</v>
      </c>
      <c r="CZ2446" s="77">
        <v>0</v>
      </c>
      <c r="DA2446" s="77">
        <v>0</v>
      </c>
      <c r="DB2446" s="77">
        <v>7.7900575334948458E-2</v>
      </c>
      <c r="DC2446" s="77">
        <v>3.6425060683954458E-2</v>
      </c>
      <c r="DD2446" s="77">
        <v>1.58087245254323E-3</v>
      </c>
      <c r="DE2446" s="77">
        <v>3.9894642198450639E-2</v>
      </c>
      <c r="DF2446" s="77">
        <v>7.8847092159216176E-3</v>
      </c>
      <c r="DG2446" s="77">
        <v>0</v>
      </c>
      <c r="DH2446" s="77">
        <v>0</v>
      </c>
      <c r="DI2446" s="77">
        <v>0</v>
      </c>
      <c r="DJ2446" s="77">
        <v>1.1208387876465069E-3</v>
      </c>
      <c r="DL2446" s="77">
        <v>0</v>
      </c>
      <c r="DM2446" s="77">
        <v>8.8374879185188256E-6</v>
      </c>
      <c r="DN2446" s="77">
        <v>8.8374879185188256E-6</v>
      </c>
      <c r="DO2446" s="77">
        <v>0</v>
      </c>
      <c r="DP2446" s="77">
        <v>0</v>
      </c>
      <c r="DQ2446" s="77">
        <v>0</v>
      </c>
      <c r="DR2446" s="77">
        <v>0</v>
      </c>
      <c r="DS2446" s="77">
        <v>0</v>
      </c>
      <c r="DT2446" s="77">
        <v>0</v>
      </c>
      <c r="DU2446" s="77">
        <v>0</v>
      </c>
      <c r="DV2446" s="77">
        <v>0</v>
      </c>
      <c r="DW2446" s="77">
        <v>0</v>
      </c>
      <c r="GE2446" s="77" t="s">
        <v>425</v>
      </c>
      <c r="GF2446" s="77" t="s">
        <v>155</v>
      </c>
      <c r="GG2446" s="77" t="s">
        <v>444</v>
      </c>
      <c r="GH2446" s="77" t="s">
        <v>446</v>
      </c>
      <c r="GI2446" s="77">
        <v>2024</v>
      </c>
      <c r="GJ2446" s="77" t="s">
        <v>301</v>
      </c>
      <c r="GK2446" s="77">
        <v>1.6314334115687321E-3</v>
      </c>
      <c r="GL2446" s="77">
        <v>749.25225499999999</v>
      </c>
      <c r="GM2446" s="77">
        <v>2024</v>
      </c>
      <c r="GN2446" s="77" t="s">
        <v>175</v>
      </c>
      <c r="GO2446" s="77">
        <v>5.3000000000000005E-2</v>
      </c>
      <c r="GP2446" s="77">
        <v>3</v>
      </c>
      <c r="GQ2446" s="77">
        <v>0</v>
      </c>
      <c r="GR2446" s="77" t="s">
        <v>423</v>
      </c>
      <c r="GS2446" s="77">
        <v>0</v>
      </c>
      <c r="GT2446" s="77">
        <v>0</v>
      </c>
      <c r="GU2446" s="77">
        <v>0</v>
      </c>
      <c r="GV2446" s="77">
        <v>0</v>
      </c>
      <c r="GW2446" s="77">
        <v>5.5966209081309407E-2</v>
      </c>
      <c r="GX2446" s="77">
        <v>9.1305143414089558E-5</v>
      </c>
      <c r="GY2446" s="77">
        <v>5.5966209081309407E-2</v>
      </c>
      <c r="GZ2446" s="77">
        <v>9.1305143414089558E-5</v>
      </c>
    </row>
    <row r="2447" spans="98:208" x14ac:dyDescent="0.25">
      <c r="CT2447" s="77" t="s">
        <v>155</v>
      </c>
      <c r="CU2447" s="77" t="s">
        <v>471</v>
      </c>
      <c r="CV2447" s="77" t="s">
        <v>474</v>
      </c>
      <c r="CW2447" s="77">
        <v>2021</v>
      </c>
      <c r="CX2447" s="77">
        <v>0</v>
      </c>
      <c r="CY2447" s="77">
        <v>0</v>
      </c>
      <c r="CZ2447" s="77">
        <v>0</v>
      </c>
      <c r="DA2447" s="77">
        <v>0</v>
      </c>
      <c r="DB2447" s="77">
        <v>7.7900575334948458E-2</v>
      </c>
      <c r="DC2447" s="77">
        <v>3.6425060683954458E-2</v>
      </c>
      <c r="DD2447" s="77">
        <v>1.58087245254323E-3</v>
      </c>
      <c r="DE2447" s="77">
        <v>3.9894642198450639E-2</v>
      </c>
      <c r="DF2447" s="77">
        <v>7.8847092159216176E-3</v>
      </c>
      <c r="DG2447" s="77">
        <v>7.8847092159216176E-3</v>
      </c>
      <c r="DH2447" s="77">
        <v>0</v>
      </c>
      <c r="DI2447" s="77">
        <v>0</v>
      </c>
      <c r="DJ2447" s="77">
        <v>1.1208387876465069E-3</v>
      </c>
      <c r="DL2447" s="77">
        <v>0</v>
      </c>
      <c r="DM2447" s="77">
        <v>8.8374879185188256E-6</v>
      </c>
      <c r="DN2447" s="77">
        <v>8.8374879185188256E-6</v>
      </c>
      <c r="DO2447" s="77">
        <v>0</v>
      </c>
      <c r="DP2447" s="77">
        <v>8.8374879185188256E-6</v>
      </c>
      <c r="DQ2447" s="77">
        <v>8.8374879185188256E-6</v>
      </c>
      <c r="DR2447" s="77">
        <v>0</v>
      </c>
      <c r="DS2447" s="77">
        <v>0</v>
      </c>
      <c r="DT2447" s="77">
        <v>0</v>
      </c>
      <c r="DU2447" s="77">
        <v>0</v>
      </c>
      <c r="DV2447" s="77">
        <v>0</v>
      </c>
      <c r="DW2447" s="77">
        <v>0</v>
      </c>
      <c r="GE2447" s="77" t="s">
        <v>427</v>
      </c>
      <c r="GF2447" s="77" t="s">
        <v>155</v>
      </c>
      <c r="GG2447" s="77" t="s">
        <v>444</v>
      </c>
      <c r="GH2447" s="77" t="s">
        <v>446</v>
      </c>
      <c r="GI2447" s="77">
        <v>2024</v>
      </c>
      <c r="GJ2447" s="77" t="s">
        <v>303</v>
      </c>
      <c r="GK2447" s="77">
        <v>4.1186611014017722E-2</v>
      </c>
      <c r="GL2447" s="77">
        <v>749.25225499999999</v>
      </c>
      <c r="GM2447" s="77">
        <v>2024</v>
      </c>
      <c r="GN2447" s="77" t="s">
        <v>175</v>
      </c>
      <c r="GO2447" s="77">
        <v>5.3000000000000005E-2</v>
      </c>
      <c r="GP2447" s="77">
        <v>3</v>
      </c>
      <c r="GQ2447" s="77">
        <v>0</v>
      </c>
      <c r="GR2447" s="77" t="s">
        <v>423</v>
      </c>
      <c r="GS2447" s="77">
        <v>0</v>
      </c>
      <c r="GT2447" s="77">
        <v>0</v>
      </c>
      <c r="GU2447" s="77">
        <v>0</v>
      </c>
      <c r="GV2447" s="77">
        <v>0</v>
      </c>
      <c r="GW2447" s="77">
        <v>5.5966209081309407E-2</v>
      </c>
      <c r="GX2447" s="77">
        <v>2.3050584833610769E-3</v>
      </c>
      <c r="GY2447" s="77">
        <v>5.5966209081309407E-2</v>
      </c>
      <c r="GZ2447" s="77">
        <v>2.3050584833610769E-3</v>
      </c>
    </row>
    <row r="2448" spans="98:208" x14ac:dyDescent="0.25">
      <c r="CT2448" s="77" t="s">
        <v>155</v>
      </c>
      <c r="CU2448" s="77" t="s">
        <v>471</v>
      </c>
      <c r="CV2448" s="77" t="s">
        <v>474</v>
      </c>
      <c r="CW2448" s="77">
        <v>2022</v>
      </c>
      <c r="CX2448" s="77">
        <v>0</v>
      </c>
      <c r="CY2448" s="77">
        <v>0</v>
      </c>
      <c r="CZ2448" s="77">
        <v>0</v>
      </c>
      <c r="DA2448" s="77">
        <v>0</v>
      </c>
      <c r="DB2448" s="77">
        <v>7.7900575334948458E-2</v>
      </c>
      <c r="DC2448" s="77">
        <v>3.6425060683954458E-2</v>
      </c>
      <c r="DD2448" s="77">
        <v>1.58087245254323E-3</v>
      </c>
      <c r="DE2448" s="77">
        <v>3.9894642198450639E-2</v>
      </c>
      <c r="DF2448" s="77">
        <v>7.8847092159216176E-3</v>
      </c>
      <c r="DG2448" s="77">
        <v>7.8847092159216176E-3</v>
      </c>
      <c r="DH2448" s="77">
        <v>7.8847092159216176E-3</v>
      </c>
      <c r="DI2448" s="77">
        <v>0</v>
      </c>
      <c r="DJ2448" s="77">
        <v>1.1208387876465069E-3</v>
      </c>
      <c r="DL2448" s="77">
        <v>0</v>
      </c>
      <c r="DM2448" s="77">
        <v>8.8374879185188256E-6</v>
      </c>
      <c r="DN2448" s="77">
        <v>8.8374879185188256E-6</v>
      </c>
      <c r="DO2448" s="77">
        <v>0</v>
      </c>
      <c r="DP2448" s="77">
        <v>8.8374879185188256E-6</v>
      </c>
      <c r="DQ2448" s="77">
        <v>8.8374879185188256E-6</v>
      </c>
      <c r="DR2448" s="77">
        <v>0</v>
      </c>
      <c r="DS2448" s="77">
        <v>8.8374879185188256E-6</v>
      </c>
      <c r="DT2448" s="77">
        <v>8.8374879185188256E-6</v>
      </c>
      <c r="DU2448" s="77">
        <v>0</v>
      </c>
      <c r="DV2448" s="77">
        <v>0</v>
      </c>
      <c r="DW2448" s="77">
        <v>0</v>
      </c>
      <c r="GE2448" s="77" t="s">
        <v>422</v>
      </c>
      <c r="GF2448" s="77" t="s">
        <v>155</v>
      </c>
      <c r="GG2448" s="77" t="s">
        <v>444</v>
      </c>
      <c r="GH2448" s="77" t="s">
        <v>446</v>
      </c>
      <c r="GI2448" s="77">
        <v>2025</v>
      </c>
      <c r="GJ2448" s="77" t="s">
        <v>305</v>
      </c>
      <c r="GK2448" s="77">
        <v>3.7590224611390742E-2</v>
      </c>
      <c r="GL2448" s="77">
        <v>749.25225499999999</v>
      </c>
      <c r="GM2448" s="77">
        <v>2025</v>
      </c>
      <c r="GN2448" s="77" t="s">
        <v>175</v>
      </c>
      <c r="GO2448" s="77">
        <v>0.13250000000000001</v>
      </c>
      <c r="GP2448" s="77">
        <v>3</v>
      </c>
      <c r="GQ2448" s="77">
        <v>0</v>
      </c>
      <c r="GR2448" s="77" t="s">
        <v>423</v>
      </c>
      <c r="GS2448" s="77">
        <v>0</v>
      </c>
      <c r="GT2448" s="77">
        <v>0</v>
      </c>
      <c r="GU2448" s="77">
        <v>0</v>
      </c>
      <c r="GV2448" s="77">
        <v>0</v>
      </c>
      <c r="GW2448" s="77">
        <v>0</v>
      </c>
      <c r="GX2448" s="77">
        <v>0</v>
      </c>
      <c r="GY2448" s="77">
        <v>0.1527377521613833</v>
      </c>
      <c r="GZ2448" s="77">
        <v>5.7414464103853298E-3</v>
      </c>
    </row>
    <row r="2449" spans="98:208" x14ac:dyDescent="0.25">
      <c r="CT2449" s="77" t="s">
        <v>155</v>
      </c>
      <c r="CU2449" s="77" t="s">
        <v>471</v>
      </c>
      <c r="CV2449" s="77" t="s">
        <v>474</v>
      </c>
      <c r="CW2449" s="77">
        <v>2023</v>
      </c>
      <c r="CX2449" s="77">
        <v>0</v>
      </c>
      <c r="CY2449" s="77">
        <v>0</v>
      </c>
      <c r="CZ2449" s="77">
        <v>0</v>
      </c>
      <c r="DA2449" s="77">
        <v>0</v>
      </c>
      <c r="DB2449" s="77">
        <v>8.0408269036977106E-2</v>
      </c>
      <c r="DC2449" s="77">
        <v>3.7590224611390617E-2</v>
      </c>
      <c r="DD2449" s="77">
        <v>1.6314334115687221E-3</v>
      </c>
      <c r="DE2449" s="77">
        <v>4.1186611014017618E-2</v>
      </c>
      <c r="DF2449" s="77">
        <v>0</v>
      </c>
      <c r="DG2449" s="77">
        <v>8.1378100371604714E-3</v>
      </c>
      <c r="DH2449" s="77">
        <v>8.1378100371604714E-3</v>
      </c>
      <c r="DI2449" s="77">
        <v>8.1378100371604714E-3</v>
      </c>
      <c r="DJ2449" s="77">
        <v>1.1208387876465069E-3</v>
      </c>
      <c r="DL2449" s="77">
        <v>0</v>
      </c>
      <c r="DM2449" s="77">
        <v>0</v>
      </c>
      <c r="DN2449" s="77">
        <v>0</v>
      </c>
      <c r="DO2449" s="77">
        <v>0</v>
      </c>
      <c r="DP2449" s="77">
        <v>9.1211731361485179E-6</v>
      </c>
      <c r="DQ2449" s="77">
        <v>9.1211731361485179E-6</v>
      </c>
      <c r="DR2449" s="77">
        <v>0</v>
      </c>
      <c r="DS2449" s="77">
        <v>9.1211731361485179E-6</v>
      </c>
      <c r="DT2449" s="77">
        <v>9.1211731361485179E-6</v>
      </c>
      <c r="DU2449" s="77">
        <v>0</v>
      </c>
      <c r="DV2449" s="77">
        <v>9.1211731361485179E-6</v>
      </c>
      <c r="DW2449" s="77">
        <v>9.1211731361485179E-6</v>
      </c>
      <c r="GE2449" s="77" t="s">
        <v>425</v>
      </c>
      <c r="GF2449" s="77" t="s">
        <v>155</v>
      </c>
      <c r="GG2449" s="77" t="s">
        <v>444</v>
      </c>
      <c r="GH2449" s="77" t="s">
        <v>446</v>
      </c>
      <c r="GI2449" s="77">
        <v>2025</v>
      </c>
      <c r="GJ2449" s="77" t="s">
        <v>301</v>
      </c>
      <c r="GK2449" s="77">
        <v>1.6314334115687321E-3</v>
      </c>
      <c r="GL2449" s="77">
        <v>749.25225499999999</v>
      </c>
      <c r="GM2449" s="77">
        <v>2025</v>
      </c>
      <c r="GN2449" s="77" t="s">
        <v>175</v>
      </c>
      <c r="GO2449" s="77">
        <v>5.3000000000000005E-2</v>
      </c>
      <c r="GP2449" s="77">
        <v>3</v>
      </c>
      <c r="GQ2449" s="77">
        <v>0</v>
      </c>
      <c r="GR2449" s="77" t="s">
        <v>423</v>
      </c>
      <c r="GS2449" s="77">
        <v>0</v>
      </c>
      <c r="GT2449" s="77">
        <v>0</v>
      </c>
      <c r="GU2449" s="77">
        <v>0</v>
      </c>
      <c r="GV2449" s="77">
        <v>0</v>
      </c>
      <c r="GW2449" s="77">
        <v>0</v>
      </c>
      <c r="GX2449" s="77">
        <v>0</v>
      </c>
      <c r="GY2449" s="77">
        <v>5.5966209081309407E-2</v>
      </c>
      <c r="GZ2449" s="77">
        <v>9.1305143414089558E-5</v>
      </c>
    </row>
    <row r="2450" spans="98:208" x14ac:dyDescent="0.25">
      <c r="CT2450" s="77" t="s">
        <v>155</v>
      </c>
      <c r="CU2450" s="77" t="s">
        <v>471</v>
      </c>
      <c r="CV2450" s="77" t="s">
        <v>474</v>
      </c>
      <c r="CW2450" s="77">
        <v>2024</v>
      </c>
      <c r="CX2450" s="77">
        <v>0</v>
      </c>
      <c r="CY2450" s="77">
        <v>0</v>
      </c>
      <c r="CZ2450" s="77">
        <v>0</v>
      </c>
      <c r="DA2450" s="77">
        <v>0</v>
      </c>
      <c r="DB2450" s="77">
        <v>8.0408269036977106E-2</v>
      </c>
      <c r="DC2450" s="77">
        <v>3.7590224611390617E-2</v>
      </c>
      <c r="DD2450" s="77">
        <v>1.6314334115687221E-3</v>
      </c>
      <c r="DE2450" s="77">
        <v>4.1186611014017618E-2</v>
      </c>
      <c r="DF2450" s="77">
        <v>0</v>
      </c>
      <c r="DG2450" s="77">
        <v>0</v>
      </c>
      <c r="DH2450" s="77">
        <v>8.1378100371604714E-3</v>
      </c>
      <c r="DI2450" s="77">
        <v>8.1378100371604714E-3</v>
      </c>
      <c r="DJ2450" s="77">
        <v>1.1208387876465069E-3</v>
      </c>
      <c r="DL2450" s="77">
        <v>0</v>
      </c>
      <c r="DM2450" s="77">
        <v>0</v>
      </c>
      <c r="DN2450" s="77">
        <v>0</v>
      </c>
      <c r="DO2450" s="77">
        <v>0</v>
      </c>
      <c r="DP2450" s="77">
        <v>0</v>
      </c>
      <c r="DQ2450" s="77">
        <v>0</v>
      </c>
      <c r="DR2450" s="77">
        <v>0</v>
      </c>
      <c r="DS2450" s="77">
        <v>9.1211731361485179E-6</v>
      </c>
      <c r="DT2450" s="77">
        <v>9.1211731361485179E-6</v>
      </c>
      <c r="DU2450" s="77">
        <v>0</v>
      </c>
      <c r="DV2450" s="77">
        <v>9.1211731361485179E-6</v>
      </c>
      <c r="DW2450" s="77">
        <v>9.1211731361485179E-6</v>
      </c>
      <c r="GE2450" s="77" t="s">
        <v>427</v>
      </c>
      <c r="GF2450" s="77" t="s">
        <v>155</v>
      </c>
      <c r="GG2450" s="77" t="s">
        <v>444</v>
      </c>
      <c r="GH2450" s="77" t="s">
        <v>446</v>
      </c>
      <c r="GI2450" s="77">
        <v>2025</v>
      </c>
      <c r="GJ2450" s="77" t="s">
        <v>303</v>
      </c>
      <c r="GK2450" s="77">
        <v>4.1186611014017722E-2</v>
      </c>
      <c r="GL2450" s="77">
        <v>749.25225499999999</v>
      </c>
      <c r="GM2450" s="77">
        <v>2025</v>
      </c>
      <c r="GN2450" s="77" t="s">
        <v>175</v>
      </c>
      <c r="GO2450" s="77">
        <v>5.3000000000000005E-2</v>
      </c>
      <c r="GP2450" s="77">
        <v>3</v>
      </c>
      <c r="GQ2450" s="77">
        <v>0</v>
      </c>
      <c r="GR2450" s="77" t="s">
        <v>423</v>
      </c>
      <c r="GS2450" s="77">
        <v>0</v>
      </c>
      <c r="GT2450" s="77">
        <v>0</v>
      </c>
      <c r="GU2450" s="77">
        <v>0</v>
      </c>
      <c r="GV2450" s="77">
        <v>0</v>
      </c>
      <c r="GW2450" s="77">
        <v>0</v>
      </c>
      <c r="GX2450" s="77">
        <v>0</v>
      </c>
      <c r="GY2450" s="77">
        <v>5.5966209081309407E-2</v>
      </c>
      <c r="GZ2450" s="77">
        <v>2.3050584833610769E-3</v>
      </c>
    </row>
    <row r="2451" spans="98:208" x14ac:dyDescent="0.25">
      <c r="CT2451" s="77" t="s">
        <v>155</v>
      </c>
      <c r="CU2451" s="77" t="s">
        <v>471</v>
      </c>
      <c r="CV2451" s="77" t="s">
        <v>474</v>
      </c>
      <c r="CW2451" s="77">
        <v>2025</v>
      </c>
      <c r="CX2451" s="77">
        <v>0</v>
      </c>
      <c r="CY2451" s="77">
        <v>0</v>
      </c>
      <c r="CZ2451" s="77">
        <v>0</v>
      </c>
      <c r="DA2451" s="77">
        <v>0</v>
      </c>
      <c r="DB2451" s="77">
        <v>8.0408269036977106E-2</v>
      </c>
      <c r="DC2451" s="77">
        <v>3.7590224611390617E-2</v>
      </c>
      <c r="DD2451" s="77">
        <v>1.6314334115687221E-3</v>
      </c>
      <c r="DE2451" s="77">
        <v>4.1186611014017618E-2</v>
      </c>
      <c r="DF2451" s="77">
        <v>0</v>
      </c>
      <c r="DG2451" s="77">
        <v>0</v>
      </c>
      <c r="DH2451" s="77">
        <v>0</v>
      </c>
      <c r="DI2451" s="77">
        <v>8.1378100371604714E-3</v>
      </c>
      <c r="DJ2451" s="77">
        <v>1.1208387876465069E-3</v>
      </c>
      <c r="DL2451" s="77">
        <v>0</v>
      </c>
      <c r="DM2451" s="77">
        <v>0</v>
      </c>
      <c r="DN2451" s="77">
        <v>0</v>
      </c>
      <c r="DO2451" s="77">
        <v>0</v>
      </c>
      <c r="DP2451" s="77">
        <v>0</v>
      </c>
      <c r="DQ2451" s="77">
        <v>0</v>
      </c>
      <c r="DR2451" s="77">
        <v>0</v>
      </c>
      <c r="DS2451" s="77">
        <v>0</v>
      </c>
      <c r="DT2451" s="77">
        <v>0</v>
      </c>
      <c r="DU2451" s="77">
        <v>0</v>
      </c>
      <c r="DV2451" s="77">
        <v>9.1211731361485179E-6</v>
      </c>
      <c r="DW2451" s="77">
        <v>9.1211731361485179E-6</v>
      </c>
      <c r="GE2451" s="77" t="s">
        <v>422</v>
      </c>
      <c r="GF2451" s="77" t="s">
        <v>155</v>
      </c>
      <c r="GG2451" s="77" t="s">
        <v>444</v>
      </c>
      <c r="GH2451" s="77" t="s">
        <v>453</v>
      </c>
      <c r="GI2451" s="77">
        <v>2021</v>
      </c>
      <c r="GJ2451" s="77" t="s">
        <v>305</v>
      </c>
      <c r="GK2451" s="77">
        <v>222.22942162783119</v>
      </c>
      <c r="GL2451" s="77">
        <v>749.25225499999999</v>
      </c>
      <c r="GM2451" s="77">
        <v>2021</v>
      </c>
      <c r="GN2451" s="77" t="s">
        <v>175</v>
      </c>
      <c r="GO2451" s="77">
        <v>0.13250000000000001</v>
      </c>
      <c r="GP2451" s="77">
        <v>3</v>
      </c>
      <c r="GQ2451" s="77">
        <v>0</v>
      </c>
      <c r="GR2451" s="77" t="s">
        <v>423</v>
      </c>
      <c r="GS2451" s="77">
        <v>0.1527377521613833</v>
      </c>
      <c r="GT2451" s="77">
        <v>33.942822323559234</v>
      </c>
      <c r="GU2451" s="77">
        <v>0.1527377521613833</v>
      </c>
      <c r="GV2451" s="77">
        <v>33.942822323559234</v>
      </c>
      <c r="GW2451" s="77">
        <v>0</v>
      </c>
      <c r="GX2451" s="77">
        <v>0</v>
      </c>
      <c r="GY2451" s="77">
        <v>0</v>
      </c>
      <c r="GZ2451" s="77">
        <v>0</v>
      </c>
    </row>
    <row r="2452" spans="98:208" x14ac:dyDescent="0.25">
      <c r="CT2452" s="77" t="s">
        <v>155</v>
      </c>
      <c r="CU2452" s="77" t="s">
        <v>471</v>
      </c>
      <c r="CV2452" s="77" t="s">
        <v>481</v>
      </c>
      <c r="CW2452" s="77">
        <v>2020</v>
      </c>
      <c r="CX2452" s="77">
        <v>0</v>
      </c>
      <c r="CY2452" s="77">
        <v>0</v>
      </c>
      <c r="CZ2452" s="77">
        <v>0</v>
      </c>
      <c r="DA2452" s="77">
        <v>0</v>
      </c>
      <c r="DB2452" s="77">
        <v>21083.842824224459</v>
      </c>
      <c r="DC2452" s="77">
        <v>409.22373582029871</v>
      </c>
      <c r="DD2452" s="77">
        <v>13469.08781237865</v>
      </c>
      <c r="DE2452" s="77">
        <v>7205.5312760252518</v>
      </c>
      <c r="DF2452" s="77">
        <v>1219.5839681183195</v>
      </c>
      <c r="DG2452" s="77">
        <v>0</v>
      </c>
      <c r="DH2452" s="77">
        <v>0</v>
      </c>
      <c r="DI2452" s="77">
        <v>0</v>
      </c>
      <c r="DJ2452" s="77">
        <v>5.9729913721648625E-10</v>
      </c>
      <c r="DL2452" s="77">
        <v>0</v>
      </c>
      <c r="DM2452" s="77">
        <v>7.2845645192013093E-7</v>
      </c>
      <c r="DN2452" s="77">
        <v>7.2845645192013093E-7</v>
      </c>
      <c r="DO2452" s="77">
        <v>0</v>
      </c>
      <c r="DP2452" s="77">
        <v>0</v>
      </c>
      <c r="DQ2452" s="77">
        <v>0</v>
      </c>
      <c r="DR2452" s="77">
        <v>0</v>
      </c>
      <c r="DS2452" s="77">
        <v>0</v>
      </c>
      <c r="DT2452" s="77">
        <v>0</v>
      </c>
      <c r="DU2452" s="77">
        <v>0</v>
      </c>
      <c r="DV2452" s="77">
        <v>0</v>
      </c>
      <c r="DW2452" s="77">
        <v>0</v>
      </c>
      <c r="GE2452" s="77" t="s">
        <v>425</v>
      </c>
      <c r="GF2452" s="77" t="s">
        <v>155</v>
      </c>
      <c r="GG2452" s="77" t="s">
        <v>444</v>
      </c>
      <c r="GH2452" s="77" t="s">
        <v>453</v>
      </c>
      <c r="GI2452" s="77">
        <v>2021</v>
      </c>
      <c r="GJ2452" s="77" t="s">
        <v>301</v>
      </c>
      <c r="GK2452" s="77">
        <v>8585.7228092479672</v>
      </c>
      <c r="GL2452" s="77">
        <v>749.25225499999999</v>
      </c>
      <c r="GM2452" s="77">
        <v>2021</v>
      </c>
      <c r="GN2452" s="77" t="s">
        <v>175</v>
      </c>
      <c r="GO2452" s="77">
        <v>5.3000000000000005E-2</v>
      </c>
      <c r="GP2452" s="77">
        <v>3</v>
      </c>
      <c r="GQ2452" s="77">
        <v>0</v>
      </c>
      <c r="GR2452" s="77" t="s">
        <v>423</v>
      </c>
      <c r="GS2452" s="77">
        <v>5.5966209081309407E-2</v>
      </c>
      <c r="GT2452" s="77">
        <v>480.51035785653892</v>
      </c>
      <c r="GU2452" s="77">
        <v>5.5966209081309407E-2</v>
      </c>
      <c r="GV2452" s="77">
        <v>480.51035785653892</v>
      </c>
      <c r="GW2452" s="77">
        <v>0</v>
      </c>
      <c r="GX2452" s="77">
        <v>0</v>
      </c>
      <c r="GY2452" s="77">
        <v>0</v>
      </c>
      <c r="GZ2452" s="77">
        <v>0</v>
      </c>
    </row>
    <row r="2453" spans="98:208" x14ac:dyDescent="0.25">
      <c r="CT2453" s="77" t="s">
        <v>155</v>
      </c>
      <c r="CU2453" s="77" t="s">
        <v>471</v>
      </c>
      <c r="CV2453" s="77" t="s">
        <v>481</v>
      </c>
      <c r="CW2453" s="77">
        <v>2021</v>
      </c>
      <c r="CX2453" s="77">
        <v>0</v>
      </c>
      <c r="CY2453" s="77">
        <v>0</v>
      </c>
      <c r="CZ2453" s="77">
        <v>0</v>
      </c>
      <c r="DA2453" s="77">
        <v>0</v>
      </c>
      <c r="DB2453" s="77">
        <v>21083.842824224459</v>
      </c>
      <c r="DC2453" s="77">
        <v>409.22373582029871</v>
      </c>
      <c r="DD2453" s="77">
        <v>13469.08781237865</v>
      </c>
      <c r="DE2453" s="77">
        <v>7205.5312760252518</v>
      </c>
      <c r="DF2453" s="77">
        <v>1219.5839681183195</v>
      </c>
      <c r="DG2453" s="77">
        <v>1219.5839681183195</v>
      </c>
      <c r="DH2453" s="77">
        <v>0</v>
      </c>
      <c r="DI2453" s="77">
        <v>0</v>
      </c>
      <c r="DJ2453" s="77">
        <v>5.9729913721648625E-10</v>
      </c>
      <c r="DL2453" s="77">
        <v>0</v>
      </c>
      <c r="DM2453" s="77">
        <v>7.2845645192013093E-7</v>
      </c>
      <c r="DN2453" s="77">
        <v>7.2845645192013093E-7</v>
      </c>
      <c r="DO2453" s="77">
        <v>0</v>
      </c>
      <c r="DP2453" s="77">
        <v>7.2845645192013093E-7</v>
      </c>
      <c r="DQ2453" s="77">
        <v>7.2845645192013093E-7</v>
      </c>
      <c r="DR2453" s="77">
        <v>0</v>
      </c>
      <c r="DS2453" s="77">
        <v>0</v>
      </c>
      <c r="DT2453" s="77">
        <v>0</v>
      </c>
      <c r="DU2453" s="77">
        <v>0</v>
      </c>
      <c r="DV2453" s="77">
        <v>0</v>
      </c>
      <c r="DW2453" s="77">
        <v>0</v>
      </c>
      <c r="GE2453" s="77" t="s">
        <v>427</v>
      </c>
      <c r="GF2453" s="77" t="s">
        <v>155</v>
      </c>
      <c r="GG2453" s="77" t="s">
        <v>444</v>
      </c>
      <c r="GH2453" s="77" t="s">
        <v>453</v>
      </c>
      <c r="GI2453" s="77">
        <v>2021</v>
      </c>
      <c r="GJ2453" s="77" t="s">
        <v>303</v>
      </c>
      <c r="GK2453" s="77">
        <v>5338.1784104567596</v>
      </c>
      <c r="GL2453" s="77">
        <v>749.25225499999999</v>
      </c>
      <c r="GM2453" s="77">
        <v>2021</v>
      </c>
      <c r="GN2453" s="77" t="s">
        <v>175</v>
      </c>
      <c r="GO2453" s="77">
        <v>5.3000000000000005E-2</v>
      </c>
      <c r="GP2453" s="77">
        <v>3</v>
      </c>
      <c r="GQ2453" s="77">
        <v>0</v>
      </c>
      <c r="GR2453" s="77" t="s">
        <v>423</v>
      </c>
      <c r="GS2453" s="77">
        <v>5.5966209081309407E-2</v>
      </c>
      <c r="GT2453" s="77">
        <v>298.75760903295492</v>
      </c>
      <c r="GU2453" s="77">
        <v>5.5966209081309407E-2</v>
      </c>
      <c r="GV2453" s="77">
        <v>298.75760903295492</v>
      </c>
      <c r="GW2453" s="77">
        <v>0</v>
      </c>
      <c r="GX2453" s="77">
        <v>0</v>
      </c>
      <c r="GY2453" s="77">
        <v>0</v>
      </c>
      <c r="GZ2453" s="77">
        <v>0</v>
      </c>
    </row>
    <row r="2454" spans="98:208" x14ac:dyDescent="0.25">
      <c r="CT2454" s="77" t="s">
        <v>155</v>
      </c>
      <c r="CU2454" s="77" t="s">
        <v>471</v>
      </c>
      <c r="CV2454" s="77" t="s">
        <v>481</v>
      </c>
      <c r="CW2454" s="77">
        <v>2022</v>
      </c>
      <c r="CX2454" s="77">
        <v>0</v>
      </c>
      <c r="CY2454" s="77">
        <v>0</v>
      </c>
      <c r="CZ2454" s="77">
        <v>0</v>
      </c>
      <c r="DA2454" s="77">
        <v>0</v>
      </c>
      <c r="DB2454" s="77">
        <v>21083.842824224459</v>
      </c>
      <c r="DC2454" s="77">
        <v>409.22373582029871</v>
      </c>
      <c r="DD2454" s="77">
        <v>13469.08781237865</v>
      </c>
      <c r="DE2454" s="77">
        <v>7205.5312760252518</v>
      </c>
      <c r="DF2454" s="77">
        <v>1219.5839681183195</v>
      </c>
      <c r="DG2454" s="77">
        <v>1219.5839681183195</v>
      </c>
      <c r="DH2454" s="77">
        <v>1219.5839681183195</v>
      </c>
      <c r="DI2454" s="77">
        <v>0</v>
      </c>
      <c r="DJ2454" s="77">
        <v>5.9729913721648625E-10</v>
      </c>
      <c r="DL2454" s="77">
        <v>0</v>
      </c>
      <c r="DM2454" s="77">
        <v>7.2845645192013093E-7</v>
      </c>
      <c r="DN2454" s="77">
        <v>7.2845645192013093E-7</v>
      </c>
      <c r="DO2454" s="77">
        <v>0</v>
      </c>
      <c r="DP2454" s="77">
        <v>7.2845645192013093E-7</v>
      </c>
      <c r="DQ2454" s="77">
        <v>7.2845645192013093E-7</v>
      </c>
      <c r="DR2454" s="77">
        <v>0</v>
      </c>
      <c r="DS2454" s="77">
        <v>7.2845645192013093E-7</v>
      </c>
      <c r="DT2454" s="77">
        <v>7.2845645192013093E-7</v>
      </c>
      <c r="DU2454" s="77">
        <v>0</v>
      </c>
      <c r="DV2454" s="77">
        <v>0</v>
      </c>
      <c r="DW2454" s="77">
        <v>0</v>
      </c>
      <c r="GE2454" s="77" t="s">
        <v>422</v>
      </c>
      <c r="GF2454" s="77" t="s">
        <v>155</v>
      </c>
      <c r="GG2454" s="77" t="s">
        <v>444</v>
      </c>
      <c r="GH2454" s="77" t="s">
        <v>453</v>
      </c>
      <c r="GI2454" s="77">
        <v>2022</v>
      </c>
      <c r="GJ2454" s="77" t="s">
        <v>305</v>
      </c>
      <c r="GK2454" s="77">
        <v>222.22942162783119</v>
      </c>
      <c r="GL2454" s="77">
        <v>749.25225499999999</v>
      </c>
      <c r="GM2454" s="77">
        <v>2022</v>
      </c>
      <c r="GN2454" s="77" t="s">
        <v>175</v>
      </c>
      <c r="GO2454" s="77">
        <v>0.13250000000000001</v>
      </c>
      <c r="GP2454" s="77">
        <v>3</v>
      </c>
      <c r="GQ2454" s="77">
        <v>0</v>
      </c>
      <c r="GR2454" s="77" t="s">
        <v>423</v>
      </c>
      <c r="GS2454" s="77">
        <v>0.1527377521613833</v>
      </c>
      <c r="GT2454" s="77">
        <v>33.942822323559234</v>
      </c>
      <c r="GU2454" s="77">
        <v>0.1527377521613833</v>
      </c>
      <c r="GV2454" s="77">
        <v>33.942822323559234</v>
      </c>
      <c r="GW2454" s="77">
        <v>0.1527377521613833</v>
      </c>
      <c r="GX2454" s="77">
        <v>33.942822323559234</v>
      </c>
      <c r="GY2454" s="77">
        <v>0</v>
      </c>
      <c r="GZ2454" s="77">
        <v>0</v>
      </c>
    </row>
    <row r="2455" spans="98:208" x14ac:dyDescent="0.25">
      <c r="CT2455" s="77" t="s">
        <v>155</v>
      </c>
      <c r="CU2455" s="77" t="s">
        <v>471</v>
      </c>
      <c r="CV2455" s="77" t="s">
        <v>481</v>
      </c>
      <c r="CW2455" s="77">
        <v>2023</v>
      </c>
      <c r="CX2455" s="77">
        <v>0</v>
      </c>
      <c r="CY2455" s="77">
        <v>0</v>
      </c>
      <c r="CZ2455" s="77">
        <v>0</v>
      </c>
      <c r="DA2455" s="77">
        <v>0</v>
      </c>
      <c r="DB2455" s="77">
        <v>21835.978114130281</v>
      </c>
      <c r="DC2455" s="77">
        <v>428.60232122028998</v>
      </c>
      <c r="DD2455" s="77">
        <v>13939.560973457341</v>
      </c>
      <c r="DE2455" s="77">
        <v>7467.814819452391</v>
      </c>
      <c r="DF2455" s="77">
        <v>0</v>
      </c>
      <c r="DG2455" s="77">
        <v>1263.5534246224861</v>
      </c>
      <c r="DH2455" s="77">
        <v>1263.5534246224861</v>
      </c>
      <c r="DI2455" s="77">
        <v>1263.5534246224861</v>
      </c>
      <c r="DJ2455" s="77">
        <v>5.9729913721648625E-10</v>
      </c>
      <c r="DL2455" s="77">
        <v>0</v>
      </c>
      <c r="DM2455" s="77">
        <v>0</v>
      </c>
      <c r="DN2455" s="77">
        <v>0</v>
      </c>
      <c r="DO2455" s="77">
        <v>0</v>
      </c>
      <c r="DP2455" s="77">
        <v>7.5471937035394745E-7</v>
      </c>
      <c r="DQ2455" s="77">
        <v>7.5471937035394745E-7</v>
      </c>
      <c r="DR2455" s="77">
        <v>0</v>
      </c>
      <c r="DS2455" s="77">
        <v>7.5471937035394745E-7</v>
      </c>
      <c r="DT2455" s="77">
        <v>7.5471937035394745E-7</v>
      </c>
      <c r="DU2455" s="77">
        <v>0</v>
      </c>
      <c r="DV2455" s="77">
        <v>7.5471937035394745E-7</v>
      </c>
      <c r="DW2455" s="77">
        <v>7.5471937035394745E-7</v>
      </c>
      <c r="GE2455" s="77" t="s">
        <v>425</v>
      </c>
      <c r="GF2455" s="77" t="s">
        <v>155</v>
      </c>
      <c r="GG2455" s="77" t="s">
        <v>444</v>
      </c>
      <c r="GH2455" s="77" t="s">
        <v>453</v>
      </c>
      <c r="GI2455" s="77">
        <v>2022</v>
      </c>
      <c r="GJ2455" s="77" t="s">
        <v>301</v>
      </c>
      <c r="GK2455" s="77">
        <v>8585.7228092479672</v>
      </c>
      <c r="GL2455" s="77">
        <v>749.25225499999999</v>
      </c>
      <c r="GM2455" s="77">
        <v>2022</v>
      </c>
      <c r="GN2455" s="77" t="s">
        <v>175</v>
      </c>
      <c r="GO2455" s="77">
        <v>5.3000000000000005E-2</v>
      </c>
      <c r="GP2455" s="77">
        <v>3</v>
      </c>
      <c r="GQ2455" s="77">
        <v>0</v>
      </c>
      <c r="GR2455" s="77" t="s">
        <v>423</v>
      </c>
      <c r="GS2455" s="77">
        <v>5.5966209081309407E-2</v>
      </c>
      <c r="GT2455" s="77">
        <v>480.51035785653892</v>
      </c>
      <c r="GU2455" s="77">
        <v>5.5966209081309407E-2</v>
      </c>
      <c r="GV2455" s="77">
        <v>480.51035785653892</v>
      </c>
      <c r="GW2455" s="77">
        <v>5.5966209081309407E-2</v>
      </c>
      <c r="GX2455" s="77">
        <v>480.51035785653892</v>
      </c>
      <c r="GY2455" s="77">
        <v>0</v>
      </c>
      <c r="GZ2455" s="77">
        <v>0</v>
      </c>
    </row>
    <row r="2456" spans="98:208" x14ac:dyDescent="0.25">
      <c r="CT2456" s="77" t="s">
        <v>155</v>
      </c>
      <c r="CU2456" s="77" t="s">
        <v>471</v>
      </c>
      <c r="CV2456" s="77" t="s">
        <v>481</v>
      </c>
      <c r="CW2456" s="77">
        <v>2024</v>
      </c>
      <c r="CX2456" s="77">
        <v>0</v>
      </c>
      <c r="CY2456" s="77">
        <v>0</v>
      </c>
      <c r="CZ2456" s="77">
        <v>0</v>
      </c>
      <c r="DA2456" s="77">
        <v>0</v>
      </c>
      <c r="DB2456" s="77">
        <v>21835.978114130281</v>
      </c>
      <c r="DC2456" s="77">
        <v>428.60232122028998</v>
      </c>
      <c r="DD2456" s="77">
        <v>13939.560973457341</v>
      </c>
      <c r="DE2456" s="77">
        <v>7467.814819452391</v>
      </c>
      <c r="DF2456" s="77">
        <v>0</v>
      </c>
      <c r="DG2456" s="77">
        <v>0</v>
      </c>
      <c r="DH2456" s="77">
        <v>1263.5534246224861</v>
      </c>
      <c r="DI2456" s="77">
        <v>1263.5534246224861</v>
      </c>
      <c r="DJ2456" s="77">
        <v>5.9729913721648625E-10</v>
      </c>
      <c r="DL2456" s="77">
        <v>0</v>
      </c>
      <c r="DM2456" s="77">
        <v>0</v>
      </c>
      <c r="DN2456" s="77">
        <v>0</v>
      </c>
      <c r="DO2456" s="77">
        <v>0</v>
      </c>
      <c r="DP2456" s="77">
        <v>0</v>
      </c>
      <c r="DQ2456" s="77">
        <v>0</v>
      </c>
      <c r="DR2456" s="77">
        <v>0</v>
      </c>
      <c r="DS2456" s="77">
        <v>7.5471937035394745E-7</v>
      </c>
      <c r="DT2456" s="77">
        <v>7.5471937035394745E-7</v>
      </c>
      <c r="DU2456" s="77">
        <v>0</v>
      </c>
      <c r="DV2456" s="77">
        <v>7.5471937035394745E-7</v>
      </c>
      <c r="DW2456" s="77">
        <v>7.5471937035394745E-7</v>
      </c>
      <c r="GE2456" s="77" t="s">
        <v>427</v>
      </c>
      <c r="GF2456" s="77" t="s">
        <v>155</v>
      </c>
      <c r="GG2456" s="77" t="s">
        <v>444</v>
      </c>
      <c r="GH2456" s="77" t="s">
        <v>453</v>
      </c>
      <c r="GI2456" s="77">
        <v>2022</v>
      </c>
      <c r="GJ2456" s="77" t="s">
        <v>303</v>
      </c>
      <c r="GK2456" s="77">
        <v>5338.1784104567596</v>
      </c>
      <c r="GL2456" s="77">
        <v>749.25225499999999</v>
      </c>
      <c r="GM2456" s="77">
        <v>2022</v>
      </c>
      <c r="GN2456" s="77" t="s">
        <v>175</v>
      </c>
      <c r="GO2456" s="77">
        <v>5.3000000000000005E-2</v>
      </c>
      <c r="GP2456" s="77">
        <v>3</v>
      </c>
      <c r="GQ2456" s="77">
        <v>0</v>
      </c>
      <c r="GR2456" s="77" t="s">
        <v>423</v>
      </c>
      <c r="GS2456" s="77">
        <v>5.5966209081309407E-2</v>
      </c>
      <c r="GT2456" s="77">
        <v>298.75760903295492</v>
      </c>
      <c r="GU2456" s="77">
        <v>5.5966209081309407E-2</v>
      </c>
      <c r="GV2456" s="77">
        <v>298.75760903295492</v>
      </c>
      <c r="GW2456" s="77">
        <v>5.5966209081309407E-2</v>
      </c>
      <c r="GX2456" s="77">
        <v>298.75760903295492</v>
      </c>
      <c r="GY2456" s="77">
        <v>0</v>
      </c>
      <c r="GZ2456" s="77">
        <v>0</v>
      </c>
    </row>
    <row r="2457" spans="98:208" x14ac:dyDescent="0.25">
      <c r="CT2457" s="77" t="s">
        <v>155</v>
      </c>
      <c r="CU2457" s="77" t="s">
        <v>471</v>
      </c>
      <c r="CV2457" s="77" t="s">
        <v>481</v>
      </c>
      <c r="CW2457" s="77">
        <v>2025</v>
      </c>
      <c r="CX2457" s="77">
        <v>0</v>
      </c>
      <c r="CY2457" s="77">
        <v>0</v>
      </c>
      <c r="CZ2457" s="77">
        <v>0</v>
      </c>
      <c r="DA2457" s="77">
        <v>0</v>
      </c>
      <c r="DB2457" s="77">
        <v>21835.978114130281</v>
      </c>
      <c r="DC2457" s="77">
        <v>428.60232122028998</v>
      </c>
      <c r="DD2457" s="77">
        <v>13939.560973457341</v>
      </c>
      <c r="DE2457" s="77">
        <v>7467.814819452391</v>
      </c>
      <c r="DF2457" s="77">
        <v>0</v>
      </c>
      <c r="DG2457" s="77">
        <v>0</v>
      </c>
      <c r="DH2457" s="77">
        <v>0</v>
      </c>
      <c r="DI2457" s="77">
        <v>1263.5534246224861</v>
      </c>
      <c r="DJ2457" s="77">
        <v>5.9729913721648625E-10</v>
      </c>
      <c r="DL2457" s="77">
        <v>0</v>
      </c>
      <c r="DM2457" s="77">
        <v>0</v>
      </c>
      <c r="DN2457" s="77">
        <v>0</v>
      </c>
      <c r="DO2457" s="77">
        <v>0</v>
      </c>
      <c r="DP2457" s="77">
        <v>0</v>
      </c>
      <c r="DQ2457" s="77">
        <v>0</v>
      </c>
      <c r="DR2457" s="77">
        <v>0</v>
      </c>
      <c r="DS2457" s="77">
        <v>0</v>
      </c>
      <c r="DT2457" s="77">
        <v>0</v>
      </c>
      <c r="DU2457" s="77">
        <v>0</v>
      </c>
      <c r="DV2457" s="77">
        <v>7.5471937035394745E-7</v>
      </c>
      <c r="DW2457" s="77">
        <v>7.5471937035394745E-7</v>
      </c>
      <c r="GE2457" s="77" t="s">
        <v>422</v>
      </c>
      <c r="GF2457" s="77" t="s">
        <v>155</v>
      </c>
      <c r="GG2457" s="77" t="s">
        <v>444</v>
      </c>
      <c r="GH2457" s="77" t="s">
        <v>453</v>
      </c>
      <c r="GI2457" s="77">
        <v>2023</v>
      </c>
      <c r="GJ2457" s="77" t="s">
        <v>305</v>
      </c>
      <c r="GK2457" s="77">
        <v>233.23007680793981</v>
      </c>
      <c r="GL2457" s="77">
        <v>749.25225499999999</v>
      </c>
      <c r="GM2457" s="77">
        <v>2023</v>
      </c>
      <c r="GN2457" s="77" t="s">
        <v>175</v>
      </c>
      <c r="GO2457" s="77">
        <v>0.13250000000000001</v>
      </c>
      <c r="GP2457" s="77">
        <v>3</v>
      </c>
      <c r="GQ2457" s="77">
        <v>0</v>
      </c>
      <c r="GR2457" s="77" t="s">
        <v>423</v>
      </c>
      <c r="GS2457" s="77">
        <v>0</v>
      </c>
      <c r="GT2457" s="77">
        <v>0</v>
      </c>
      <c r="GU2457" s="77">
        <v>0.1527377521613833</v>
      </c>
      <c r="GV2457" s="77">
        <v>35.623037668071504</v>
      </c>
      <c r="GW2457" s="77">
        <v>0.1527377521613833</v>
      </c>
      <c r="GX2457" s="77">
        <v>35.623037668071504</v>
      </c>
      <c r="GY2457" s="77">
        <v>0.1527377521613833</v>
      </c>
      <c r="GZ2457" s="77">
        <v>35.623037668071504</v>
      </c>
    </row>
    <row r="2458" spans="98:208" x14ac:dyDescent="0.25">
      <c r="CT2458" s="77" t="s">
        <v>155</v>
      </c>
      <c r="CU2458" s="77" t="s">
        <v>471</v>
      </c>
      <c r="CV2458" s="77" t="s">
        <v>488</v>
      </c>
      <c r="CW2458" s="77">
        <v>2020</v>
      </c>
      <c r="CX2458" s="77">
        <v>0</v>
      </c>
      <c r="CY2458" s="77">
        <v>0</v>
      </c>
      <c r="CZ2458" s="77">
        <v>0</v>
      </c>
      <c r="DA2458" s="77">
        <v>0</v>
      </c>
      <c r="DB2458" s="77">
        <v>21083.842824224459</v>
      </c>
      <c r="DC2458" s="77">
        <v>409.22373582043878</v>
      </c>
      <c r="DD2458" s="77">
        <v>13469.087812378741</v>
      </c>
      <c r="DE2458" s="77">
        <v>7205.53127602528</v>
      </c>
      <c r="DF2458" s="77">
        <v>1219.5839681183477</v>
      </c>
      <c r="DG2458" s="77">
        <v>0</v>
      </c>
      <c r="DH2458" s="77">
        <v>0</v>
      </c>
      <c r="DI2458" s="77">
        <v>0</v>
      </c>
      <c r="DJ2458" s="77">
        <v>2.5760786320757E-8</v>
      </c>
      <c r="DL2458" s="77">
        <v>0</v>
      </c>
      <c r="DM2458" s="77">
        <v>3.1417442002917673E-5</v>
      </c>
      <c r="DN2458" s="77">
        <v>3.1417442002917673E-5</v>
      </c>
      <c r="DO2458" s="77">
        <v>0</v>
      </c>
      <c r="DP2458" s="77">
        <v>0</v>
      </c>
      <c r="DQ2458" s="77">
        <v>0</v>
      </c>
      <c r="DR2458" s="77">
        <v>0</v>
      </c>
      <c r="DS2458" s="77">
        <v>0</v>
      </c>
      <c r="DT2458" s="77">
        <v>0</v>
      </c>
      <c r="DU2458" s="77">
        <v>0</v>
      </c>
      <c r="DV2458" s="77">
        <v>0</v>
      </c>
      <c r="DW2458" s="77">
        <v>0</v>
      </c>
      <c r="GE2458" s="77" t="s">
        <v>425</v>
      </c>
      <c r="GF2458" s="77" t="s">
        <v>155</v>
      </c>
      <c r="GG2458" s="77" t="s">
        <v>444</v>
      </c>
      <c r="GH2458" s="77" t="s">
        <v>453</v>
      </c>
      <c r="GI2458" s="77">
        <v>2023</v>
      </c>
      <c r="GJ2458" s="77" t="s">
        <v>301</v>
      </c>
      <c r="GK2458" s="77">
        <v>8896.5159934286185</v>
      </c>
      <c r="GL2458" s="77">
        <v>749.25225499999999</v>
      </c>
      <c r="GM2458" s="77">
        <v>2023</v>
      </c>
      <c r="GN2458" s="77" t="s">
        <v>175</v>
      </c>
      <c r="GO2458" s="77">
        <v>5.3000000000000005E-2</v>
      </c>
      <c r="GP2458" s="77">
        <v>3</v>
      </c>
      <c r="GQ2458" s="77">
        <v>0</v>
      </c>
      <c r="GR2458" s="77" t="s">
        <v>423</v>
      </c>
      <c r="GS2458" s="77">
        <v>0</v>
      </c>
      <c r="GT2458" s="77">
        <v>0</v>
      </c>
      <c r="GU2458" s="77">
        <v>5.5966209081309407E-2</v>
      </c>
      <c r="GV2458" s="77">
        <v>497.9042741834391</v>
      </c>
      <c r="GW2458" s="77">
        <v>5.5966209081309407E-2</v>
      </c>
      <c r="GX2458" s="77">
        <v>497.9042741834391</v>
      </c>
      <c r="GY2458" s="77">
        <v>5.5966209081309407E-2</v>
      </c>
      <c r="GZ2458" s="77">
        <v>497.9042741834391</v>
      </c>
    </row>
    <row r="2459" spans="98:208" x14ac:dyDescent="0.25">
      <c r="CT2459" s="77" t="s">
        <v>155</v>
      </c>
      <c r="CU2459" s="77" t="s">
        <v>471</v>
      </c>
      <c r="CV2459" s="77" t="s">
        <v>488</v>
      </c>
      <c r="CW2459" s="77">
        <v>2021</v>
      </c>
      <c r="CX2459" s="77">
        <v>0</v>
      </c>
      <c r="CY2459" s="77">
        <v>0</v>
      </c>
      <c r="CZ2459" s="77">
        <v>0</v>
      </c>
      <c r="DA2459" s="77">
        <v>0</v>
      </c>
      <c r="DB2459" s="77">
        <v>21083.842824224459</v>
      </c>
      <c r="DC2459" s="77">
        <v>409.22373582043878</v>
      </c>
      <c r="DD2459" s="77">
        <v>13469.087812378741</v>
      </c>
      <c r="DE2459" s="77">
        <v>7205.53127602528</v>
      </c>
      <c r="DF2459" s="77">
        <v>1219.5839681183477</v>
      </c>
      <c r="DG2459" s="77">
        <v>1219.5839681183477</v>
      </c>
      <c r="DH2459" s="77">
        <v>0</v>
      </c>
      <c r="DI2459" s="77">
        <v>0</v>
      </c>
      <c r="DJ2459" s="77">
        <v>2.5760786320757E-8</v>
      </c>
      <c r="DL2459" s="77">
        <v>0</v>
      </c>
      <c r="DM2459" s="77">
        <v>3.1417442002917673E-5</v>
      </c>
      <c r="DN2459" s="77">
        <v>3.1417442002917673E-5</v>
      </c>
      <c r="DO2459" s="77">
        <v>0</v>
      </c>
      <c r="DP2459" s="77">
        <v>3.1417442002917673E-5</v>
      </c>
      <c r="DQ2459" s="77">
        <v>3.1417442002917673E-5</v>
      </c>
      <c r="DR2459" s="77">
        <v>0</v>
      </c>
      <c r="DS2459" s="77">
        <v>0</v>
      </c>
      <c r="DT2459" s="77">
        <v>0</v>
      </c>
      <c r="DU2459" s="77">
        <v>0</v>
      </c>
      <c r="DV2459" s="77">
        <v>0</v>
      </c>
      <c r="DW2459" s="77">
        <v>0</v>
      </c>
      <c r="GE2459" s="77" t="s">
        <v>427</v>
      </c>
      <c r="GF2459" s="77" t="s">
        <v>155</v>
      </c>
      <c r="GG2459" s="77" t="s">
        <v>444</v>
      </c>
      <c r="GH2459" s="77" t="s">
        <v>453</v>
      </c>
      <c r="GI2459" s="77">
        <v>2023</v>
      </c>
      <c r="GJ2459" s="77" t="s">
        <v>303</v>
      </c>
      <c r="GK2459" s="77">
        <v>5534.8914862001084</v>
      </c>
      <c r="GL2459" s="77">
        <v>749.25225499999999</v>
      </c>
      <c r="GM2459" s="77">
        <v>2023</v>
      </c>
      <c r="GN2459" s="77" t="s">
        <v>175</v>
      </c>
      <c r="GO2459" s="77">
        <v>5.3000000000000005E-2</v>
      </c>
      <c r="GP2459" s="77">
        <v>3</v>
      </c>
      <c r="GQ2459" s="77">
        <v>0</v>
      </c>
      <c r="GR2459" s="77" t="s">
        <v>423</v>
      </c>
      <c r="GS2459" s="77">
        <v>0</v>
      </c>
      <c r="GT2459" s="77">
        <v>0</v>
      </c>
      <c r="GU2459" s="77">
        <v>5.5966209081309407E-2</v>
      </c>
      <c r="GV2459" s="77">
        <v>309.76689415903462</v>
      </c>
      <c r="GW2459" s="77">
        <v>5.5966209081309407E-2</v>
      </c>
      <c r="GX2459" s="77">
        <v>309.76689415903462</v>
      </c>
      <c r="GY2459" s="77">
        <v>5.5966209081309407E-2</v>
      </c>
      <c r="GZ2459" s="77">
        <v>309.76689415903462</v>
      </c>
    </row>
    <row r="2460" spans="98:208" x14ac:dyDescent="0.25">
      <c r="CT2460" s="77" t="s">
        <v>155</v>
      </c>
      <c r="CU2460" s="77" t="s">
        <v>471</v>
      </c>
      <c r="CV2460" s="77" t="s">
        <v>488</v>
      </c>
      <c r="CW2460" s="77">
        <v>2022</v>
      </c>
      <c r="CX2460" s="77">
        <v>0</v>
      </c>
      <c r="CY2460" s="77">
        <v>0</v>
      </c>
      <c r="CZ2460" s="77">
        <v>0</v>
      </c>
      <c r="DA2460" s="77">
        <v>0</v>
      </c>
      <c r="DB2460" s="77">
        <v>21083.842824224459</v>
      </c>
      <c r="DC2460" s="77">
        <v>409.22373582043878</v>
      </c>
      <c r="DD2460" s="77">
        <v>13469.087812378741</v>
      </c>
      <c r="DE2460" s="77">
        <v>7205.53127602528</v>
      </c>
      <c r="DF2460" s="77">
        <v>1219.5839681183477</v>
      </c>
      <c r="DG2460" s="77">
        <v>1219.5839681183477</v>
      </c>
      <c r="DH2460" s="77">
        <v>1219.5839681183477</v>
      </c>
      <c r="DI2460" s="77">
        <v>0</v>
      </c>
      <c r="DJ2460" s="77">
        <v>2.5760786320757E-8</v>
      </c>
      <c r="DL2460" s="77">
        <v>0</v>
      </c>
      <c r="DM2460" s="77">
        <v>3.1417442002917673E-5</v>
      </c>
      <c r="DN2460" s="77">
        <v>3.1417442002917673E-5</v>
      </c>
      <c r="DO2460" s="77">
        <v>0</v>
      </c>
      <c r="DP2460" s="77">
        <v>3.1417442002917673E-5</v>
      </c>
      <c r="DQ2460" s="77">
        <v>3.1417442002917673E-5</v>
      </c>
      <c r="DR2460" s="77">
        <v>0</v>
      </c>
      <c r="DS2460" s="77">
        <v>3.1417442002917673E-5</v>
      </c>
      <c r="DT2460" s="77">
        <v>3.1417442002917673E-5</v>
      </c>
      <c r="DU2460" s="77">
        <v>0</v>
      </c>
      <c r="DV2460" s="77">
        <v>0</v>
      </c>
      <c r="DW2460" s="77">
        <v>0</v>
      </c>
      <c r="GE2460" s="77" t="s">
        <v>422</v>
      </c>
      <c r="GF2460" s="77" t="s">
        <v>155</v>
      </c>
      <c r="GG2460" s="77" t="s">
        <v>444</v>
      </c>
      <c r="GH2460" s="77" t="s">
        <v>453</v>
      </c>
      <c r="GI2460" s="77">
        <v>2024</v>
      </c>
      <c r="GJ2460" s="77" t="s">
        <v>305</v>
      </c>
      <c r="GK2460" s="77">
        <v>233.23007680793981</v>
      </c>
      <c r="GL2460" s="77">
        <v>749.25225499999999</v>
      </c>
      <c r="GM2460" s="77">
        <v>2024</v>
      </c>
      <c r="GN2460" s="77" t="s">
        <v>175</v>
      </c>
      <c r="GO2460" s="77">
        <v>0.13250000000000001</v>
      </c>
      <c r="GP2460" s="77">
        <v>3</v>
      </c>
      <c r="GQ2460" s="77">
        <v>0</v>
      </c>
      <c r="GR2460" s="77" t="s">
        <v>423</v>
      </c>
      <c r="GS2460" s="77">
        <v>0</v>
      </c>
      <c r="GT2460" s="77">
        <v>0</v>
      </c>
      <c r="GU2460" s="77">
        <v>0</v>
      </c>
      <c r="GV2460" s="77">
        <v>0</v>
      </c>
      <c r="GW2460" s="77">
        <v>0.1527377521613833</v>
      </c>
      <c r="GX2460" s="77">
        <v>35.623037668071504</v>
      </c>
      <c r="GY2460" s="77">
        <v>0.1527377521613833</v>
      </c>
      <c r="GZ2460" s="77">
        <v>35.623037668071504</v>
      </c>
    </row>
    <row r="2461" spans="98:208" x14ac:dyDescent="0.25">
      <c r="CT2461" s="77" t="s">
        <v>155</v>
      </c>
      <c r="CU2461" s="77" t="s">
        <v>471</v>
      </c>
      <c r="CV2461" s="77" t="s">
        <v>488</v>
      </c>
      <c r="CW2461" s="77">
        <v>2023</v>
      </c>
      <c r="CX2461" s="77">
        <v>0</v>
      </c>
      <c r="CY2461" s="77">
        <v>0</v>
      </c>
      <c r="CZ2461" s="77">
        <v>0</v>
      </c>
      <c r="DA2461" s="77">
        <v>0</v>
      </c>
      <c r="DB2461" s="77">
        <v>21835.978114130419</v>
      </c>
      <c r="DC2461" s="77">
        <v>428.60232122030601</v>
      </c>
      <c r="DD2461" s="77">
        <v>13939.560973457559</v>
      </c>
      <c r="DE2461" s="77">
        <v>7467.8148194525511</v>
      </c>
      <c r="DF2461" s="77">
        <v>0</v>
      </c>
      <c r="DG2461" s="77">
        <v>1263.55342462251</v>
      </c>
      <c r="DH2461" s="77">
        <v>1263.55342462251</v>
      </c>
      <c r="DI2461" s="77">
        <v>1263.55342462251</v>
      </c>
      <c r="DJ2461" s="77">
        <v>2.5760786320757E-8</v>
      </c>
      <c r="DL2461" s="77">
        <v>0</v>
      </c>
      <c r="DM2461" s="77">
        <v>0</v>
      </c>
      <c r="DN2461" s="77">
        <v>0</v>
      </c>
      <c r="DO2461" s="77">
        <v>0</v>
      </c>
      <c r="DP2461" s="77">
        <v>3.2550129776561213E-5</v>
      </c>
      <c r="DQ2461" s="77">
        <v>3.2550129776561213E-5</v>
      </c>
      <c r="DR2461" s="77">
        <v>0</v>
      </c>
      <c r="DS2461" s="77">
        <v>3.2550129776561213E-5</v>
      </c>
      <c r="DT2461" s="77">
        <v>3.2550129776561213E-5</v>
      </c>
      <c r="DU2461" s="77">
        <v>0</v>
      </c>
      <c r="DV2461" s="77">
        <v>3.2550129776561213E-5</v>
      </c>
      <c r="DW2461" s="77">
        <v>3.2550129776561213E-5</v>
      </c>
      <c r="GE2461" s="77" t="s">
        <v>425</v>
      </c>
      <c r="GF2461" s="77" t="s">
        <v>155</v>
      </c>
      <c r="GG2461" s="77" t="s">
        <v>444</v>
      </c>
      <c r="GH2461" s="77" t="s">
        <v>453</v>
      </c>
      <c r="GI2461" s="77">
        <v>2024</v>
      </c>
      <c r="GJ2461" s="77" t="s">
        <v>301</v>
      </c>
      <c r="GK2461" s="77">
        <v>8896.5159934286185</v>
      </c>
      <c r="GL2461" s="77">
        <v>749.25225499999999</v>
      </c>
      <c r="GM2461" s="77">
        <v>2024</v>
      </c>
      <c r="GN2461" s="77" t="s">
        <v>175</v>
      </c>
      <c r="GO2461" s="77">
        <v>5.3000000000000005E-2</v>
      </c>
      <c r="GP2461" s="77">
        <v>3</v>
      </c>
      <c r="GQ2461" s="77">
        <v>0</v>
      </c>
      <c r="GR2461" s="77" t="s">
        <v>423</v>
      </c>
      <c r="GS2461" s="77">
        <v>0</v>
      </c>
      <c r="GT2461" s="77">
        <v>0</v>
      </c>
      <c r="GU2461" s="77">
        <v>0</v>
      </c>
      <c r="GV2461" s="77">
        <v>0</v>
      </c>
      <c r="GW2461" s="77">
        <v>5.5966209081309407E-2</v>
      </c>
      <c r="GX2461" s="77">
        <v>497.9042741834391</v>
      </c>
      <c r="GY2461" s="77">
        <v>5.5966209081309407E-2</v>
      </c>
      <c r="GZ2461" s="77">
        <v>497.9042741834391</v>
      </c>
    </row>
    <row r="2462" spans="98:208" x14ac:dyDescent="0.25">
      <c r="CT2462" s="77" t="s">
        <v>155</v>
      </c>
      <c r="CU2462" s="77" t="s">
        <v>471</v>
      </c>
      <c r="CV2462" s="77" t="s">
        <v>488</v>
      </c>
      <c r="CW2462" s="77">
        <v>2024</v>
      </c>
      <c r="CX2462" s="77">
        <v>0</v>
      </c>
      <c r="CY2462" s="77">
        <v>0</v>
      </c>
      <c r="CZ2462" s="77">
        <v>0</v>
      </c>
      <c r="DA2462" s="77">
        <v>0</v>
      </c>
      <c r="DB2462" s="77">
        <v>21835.978114130419</v>
      </c>
      <c r="DC2462" s="77">
        <v>428.60232122030601</v>
      </c>
      <c r="DD2462" s="77">
        <v>13939.560973457559</v>
      </c>
      <c r="DE2462" s="77">
        <v>7467.8148194525511</v>
      </c>
      <c r="DF2462" s="77">
        <v>0</v>
      </c>
      <c r="DG2462" s="77">
        <v>0</v>
      </c>
      <c r="DH2462" s="77">
        <v>1263.55342462251</v>
      </c>
      <c r="DI2462" s="77">
        <v>1263.55342462251</v>
      </c>
      <c r="DJ2462" s="77">
        <v>2.5760786320757E-8</v>
      </c>
      <c r="DL2462" s="77">
        <v>0</v>
      </c>
      <c r="DM2462" s="77">
        <v>0</v>
      </c>
      <c r="DN2462" s="77">
        <v>0</v>
      </c>
      <c r="DO2462" s="77">
        <v>0</v>
      </c>
      <c r="DP2462" s="77">
        <v>0</v>
      </c>
      <c r="DQ2462" s="77">
        <v>0</v>
      </c>
      <c r="DR2462" s="77">
        <v>0</v>
      </c>
      <c r="DS2462" s="77">
        <v>3.2550129776561213E-5</v>
      </c>
      <c r="DT2462" s="77">
        <v>3.2550129776561213E-5</v>
      </c>
      <c r="DU2462" s="77">
        <v>0</v>
      </c>
      <c r="DV2462" s="77">
        <v>3.2550129776561213E-5</v>
      </c>
      <c r="DW2462" s="77">
        <v>3.2550129776561213E-5</v>
      </c>
      <c r="GE2462" s="77" t="s">
        <v>427</v>
      </c>
      <c r="GF2462" s="77" t="s">
        <v>155</v>
      </c>
      <c r="GG2462" s="77" t="s">
        <v>444</v>
      </c>
      <c r="GH2462" s="77" t="s">
        <v>453</v>
      </c>
      <c r="GI2462" s="77">
        <v>2024</v>
      </c>
      <c r="GJ2462" s="77" t="s">
        <v>303</v>
      </c>
      <c r="GK2462" s="77">
        <v>5534.8914862001084</v>
      </c>
      <c r="GL2462" s="77">
        <v>749.25225499999999</v>
      </c>
      <c r="GM2462" s="77">
        <v>2024</v>
      </c>
      <c r="GN2462" s="77" t="s">
        <v>175</v>
      </c>
      <c r="GO2462" s="77">
        <v>5.3000000000000005E-2</v>
      </c>
      <c r="GP2462" s="77">
        <v>3</v>
      </c>
      <c r="GQ2462" s="77">
        <v>0</v>
      </c>
      <c r="GR2462" s="77" t="s">
        <v>423</v>
      </c>
      <c r="GS2462" s="77">
        <v>0</v>
      </c>
      <c r="GT2462" s="77">
        <v>0</v>
      </c>
      <c r="GU2462" s="77">
        <v>0</v>
      </c>
      <c r="GV2462" s="77">
        <v>0</v>
      </c>
      <c r="GW2462" s="77">
        <v>5.5966209081309407E-2</v>
      </c>
      <c r="GX2462" s="77">
        <v>309.76689415903462</v>
      </c>
      <c r="GY2462" s="77">
        <v>5.5966209081309407E-2</v>
      </c>
      <c r="GZ2462" s="77">
        <v>309.76689415903462</v>
      </c>
    </row>
    <row r="2463" spans="98:208" x14ac:dyDescent="0.25">
      <c r="CT2463" s="77" t="s">
        <v>155</v>
      </c>
      <c r="CU2463" s="77" t="s">
        <v>471</v>
      </c>
      <c r="CV2463" s="77" t="s">
        <v>488</v>
      </c>
      <c r="CW2463" s="77">
        <v>2025</v>
      </c>
      <c r="CX2463" s="77">
        <v>0</v>
      </c>
      <c r="CY2463" s="77">
        <v>0</v>
      </c>
      <c r="CZ2463" s="77">
        <v>0</v>
      </c>
      <c r="DA2463" s="77">
        <v>0</v>
      </c>
      <c r="DB2463" s="77">
        <v>21835.978114130419</v>
      </c>
      <c r="DC2463" s="77">
        <v>428.60232122030601</v>
      </c>
      <c r="DD2463" s="77">
        <v>13939.560973457559</v>
      </c>
      <c r="DE2463" s="77">
        <v>7467.8148194525511</v>
      </c>
      <c r="DF2463" s="77">
        <v>0</v>
      </c>
      <c r="DG2463" s="77">
        <v>0</v>
      </c>
      <c r="DH2463" s="77">
        <v>0</v>
      </c>
      <c r="DI2463" s="77">
        <v>1263.55342462251</v>
      </c>
      <c r="DJ2463" s="77">
        <v>2.5760786320757E-8</v>
      </c>
      <c r="DL2463" s="77">
        <v>0</v>
      </c>
      <c r="DM2463" s="77">
        <v>0</v>
      </c>
      <c r="DN2463" s="77">
        <v>0</v>
      </c>
      <c r="DO2463" s="77">
        <v>0</v>
      </c>
      <c r="DP2463" s="77">
        <v>0</v>
      </c>
      <c r="DQ2463" s="77">
        <v>0</v>
      </c>
      <c r="DR2463" s="77">
        <v>0</v>
      </c>
      <c r="DS2463" s="77">
        <v>0</v>
      </c>
      <c r="DT2463" s="77">
        <v>0</v>
      </c>
      <c r="DU2463" s="77">
        <v>0</v>
      </c>
      <c r="DV2463" s="77">
        <v>3.2550129776561213E-5</v>
      </c>
      <c r="DW2463" s="77">
        <v>3.2550129776561213E-5</v>
      </c>
      <c r="GE2463" s="77" t="s">
        <v>422</v>
      </c>
      <c r="GF2463" s="77" t="s">
        <v>155</v>
      </c>
      <c r="GG2463" s="77" t="s">
        <v>444</v>
      </c>
      <c r="GH2463" s="77" t="s">
        <v>453</v>
      </c>
      <c r="GI2463" s="77">
        <v>2025</v>
      </c>
      <c r="GJ2463" s="77" t="s">
        <v>305</v>
      </c>
      <c r="GK2463" s="77">
        <v>233.23007680793981</v>
      </c>
      <c r="GL2463" s="77">
        <v>749.25225499999999</v>
      </c>
      <c r="GM2463" s="77">
        <v>2025</v>
      </c>
      <c r="GN2463" s="77" t="s">
        <v>175</v>
      </c>
      <c r="GO2463" s="77">
        <v>0.13250000000000001</v>
      </c>
      <c r="GP2463" s="77">
        <v>3</v>
      </c>
      <c r="GQ2463" s="77">
        <v>0</v>
      </c>
      <c r="GR2463" s="77" t="s">
        <v>423</v>
      </c>
      <c r="GS2463" s="77">
        <v>0</v>
      </c>
      <c r="GT2463" s="77">
        <v>0</v>
      </c>
      <c r="GU2463" s="77">
        <v>0</v>
      </c>
      <c r="GV2463" s="77">
        <v>0</v>
      </c>
      <c r="GW2463" s="77">
        <v>0</v>
      </c>
      <c r="GX2463" s="77">
        <v>0</v>
      </c>
      <c r="GY2463" s="77">
        <v>0.1527377521613833</v>
      </c>
      <c r="GZ2463" s="77">
        <v>35.623037668071504</v>
      </c>
    </row>
    <row r="2464" spans="98:208" x14ac:dyDescent="0.25">
      <c r="CT2464" s="77" t="s">
        <v>155</v>
      </c>
      <c r="CU2464" s="77" t="s">
        <v>472</v>
      </c>
      <c r="CV2464" s="77" t="s">
        <v>300</v>
      </c>
      <c r="CW2464" s="77">
        <v>2020</v>
      </c>
      <c r="CX2464" s="77">
        <v>0</v>
      </c>
      <c r="CY2464" s="77">
        <v>0</v>
      </c>
      <c r="CZ2464" s="77">
        <v>0</v>
      </c>
      <c r="DA2464" s="77">
        <v>0</v>
      </c>
      <c r="DB2464" s="77">
        <v>14146.130641336171</v>
      </c>
      <c r="DC2464" s="77">
        <v>222.2294216278878</v>
      </c>
      <c r="DD2464" s="77">
        <v>8585.7228092501591</v>
      </c>
      <c r="DE2464" s="77">
        <v>5338.1784104581229</v>
      </c>
      <c r="DF2464" s="77">
        <v>813.21078921326057</v>
      </c>
      <c r="DG2464" s="77">
        <v>0</v>
      </c>
      <c r="DH2464" s="77">
        <v>0</v>
      </c>
      <c r="DI2464" s="77">
        <v>0</v>
      </c>
      <c r="DJ2464" s="77">
        <v>4.6392891971720709E-7</v>
      </c>
      <c r="DL2464" s="77">
        <v>0</v>
      </c>
      <c r="DM2464" s="77">
        <v>3.7727200294208538E-4</v>
      </c>
      <c r="DN2464" s="77">
        <v>3.7727200294208538E-4</v>
      </c>
      <c r="DO2464" s="77">
        <v>0</v>
      </c>
      <c r="DP2464" s="77">
        <v>0</v>
      </c>
      <c r="DQ2464" s="77">
        <v>0</v>
      </c>
      <c r="DR2464" s="77">
        <v>0</v>
      </c>
      <c r="DS2464" s="77">
        <v>0</v>
      </c>
      <c r="DT2464" s="77">
        <v>0</v>
      </c>
      <c r="DU2464" s="77">
        <v>0</v>
      </c>
      <c r="DV2464" s="77">
        <v>0</v>
      </c>
      <c r="DW2464" s="77">
        <v>0</v>
      </c>
      <c r="GE2464" s="77" t="s">
        <v>425</v>
      </c>
      <c r="GF2464" s="77" t="s">
        <v>155</v>
      </c>
      <c r="GG2464" s="77" t="s">
        <v>444</v>
      </c>
      <c r="GH2464" s="77" t="s">
        <v>453</v>
      </c>
      <c r="GI2464" s="77">
        <v>2025</v>
      </c>
      <c r="GJ2464" s="77" t="s">
        <v>301</v>
      </c>
      <c r="GK2464" s="77">
        <v>8896.5159934286185</v>
      </c>
      <c r="GL2464" s="77">
        <v>749.25225499999999</v>
      </c>
      <c r="GM2464" s="77">
        <v>2025</v>
      </c>
      <c r="GN2464" s="77" t="s">
        <v>175</v>
      </c>
      <c r="GO2464" s="77">
        <v>5.3000000000000005E-2</v>
      </c>
      <c r="GP2464" s="77">
        <v>3</v>
      </c>
      <c r="GQ2464" s="77">
        <v>0</v>
      </c>
      <c r="GR2464" s="77" t="s">
        <v>423</v>
      </c>
      <c r="GS2464" s="77">
        <v>0</v>
      </c>
      <c r="GT2464" s="77">
        <v>0</v>
      </c>
      <c r="GU2464" s="77">
        <v>0</v>
      </c>
      <c r="GV2464" s="77">
        <v>0</v>
      </c>
      <c r="GW2464" s="77">
        <v>0</v>
      </c>
      <c r="GX2464" s="77">
        <v>0</v>
      </c>
      <c r="GY2464" s="77">
        <v>5.5966209081309407E-2</v>
      </c>
      <c r="GZ2464" s="77">
        <v>497.9042741834391</v>
      </c>
    </row>
    <row r="2465" spans="98:208" x14ac:dyDescent="0.25">
      <c r="CT2465" s="77" t="s">
        <v>155</v>
      </c>
      <c r="CU2465" s="77" t="s">
        <v>472</v>
      </c>
      <c r="CV2465" s="77" t="s">
        <v>300</v>
      </c>
      <c r="CW2465" s="77">
        <v>2021</v>
      </c>
      <c r="CX2465" s="77">
        <v>0</v>
      </c>
      <c r="CY2465" s="77">
        <v>0</v>
      </c>
      <c r="CZ2465" s="77">
        <v>0</v>
      </c>
      <c r="DA2465" s="77">
        <v>0</v>
      </c>
      <c r="DB2465" s="77">
        <v>14146.130641336171</v>
      </c>
      <c r="DC2465" s="77">
        <v>222.2294216278878</v>
      </c>
      <c r="DD2465" s="77">
        <v>8585.7228092501591</v>
      </c>
      <c r="DE2465" s="77">
        <v>5338.1784104581229</v>
      </c>
      <c r="DF2465" s="77">
        <v>813.21078921326057</v>
      </c>
      <c r="DG2465" s="77">
        <v>813.21078921326057</v>
      </c>
      <c r="DH2465" s="77">
        <v>0</v>
      </c>
      <c r="DI2465" s="77">
        <v>0</v>
      </c>
      <c r="DJ2465" s="77">
        <v>4.6392891971720709E-7</v>
      </c>
      <c r="DL2465" s="77">
        <v>0</v>
      </c>
      <c r="DM2465" s="77">
        <v>3.7727200294208538E-4</v>
      </c>
      <c r="DN2465" s="77">
        <v>3.7727200294208538E-4</v>
      </c>
      <c r="DO2465" s="77">
        <v>0</v>
      </c>
      <c r="DP2465" s="77">
        <v>3.7727200294208538E-4</v>
      </c>
      <c r="DQ2465" s="77">
        <v>3.7727200294208538E-4</v>
      </c>
      <c r="DR2465" s="77">
        <v>0</v>
      </c>
      <c r="DS2465" s="77">
        <v>0</v>
      </c>
      <c r="DT2465" s="77">
        <v>0</v>
      </c>
      <c r="DU2465" s="77">
        <v>0</v>
      </c>
      <c r="DV2465" s="77">
        <v>0</v>
      </c>
      <c r="DW2465" s="77">
        <v>0</v>
      </c>
      <c r="GE2465" s="77" t="s">
        <v>427</v>
      </c>
      <c r="GF2465" s="77" t="s">
        <v>155</v>
      </c>
      <c r="GG2465" s="77" t="s">
        <v>444</v>
      </c>
      <c r="GH2465" s="77" t="s">
        <v>453</v>
      </c>
      <c r="GI2465" s="77">
        <v>2025</v>
      </c>
      <c r="GJ2465" s="77" t="s">
        <v>303</v>
      </c>
      <c r="GK2465" s="77">
        <v>5534.8914862001084</v>
      </c>
      <c r="GL2465" s="77">
        <v>749.25225499999999</v>
      </c>
      <c r="GM2465" s="77">
        <v>2025</v>
      </c>
      <c r="GN2465" s="77" t="s">
        <v>175</v>
      </c>
      <c r="GO2465" s="77">
        <v>5.3000000000000005E-2</v>
      </c>
      <c r="GP2465" s="77">
        <v>3</v>
      </c>
      <c r="GQ2465" s="77">
        <v>0</v>
      </c>
      <c r="GR2465" s="77" t="s">
        <v>423</v>
      </c>
      <c r="GS2465" s="77">
        <v>0</v>
      </c>
      <c r="GT2465" s="77">
        <v>0</v>
      </c>
      <c r="GU2465" s="77">
        <v>0</v>
      </c>
      <c r="GV2465" s="77">
        <v>0</v>
      </c>
      <c r="GW2465" s="77">
        <v>0</v>
      </c>
      <c r="GX2465" s="77">
        <v>0</v>
      </c>
      <c r="GY2465" s="77">
        <v>5.5966209081309407E-2</v>
      </c>
      <c r="GZ2465" s="77">
        <v>309.76689415903462</v>
      </c>
    </row>
    <row r="2466" spans="98:208" x14ac:dyDescent="0.25">
      <c r="CT2466" s="77" t="s">
        <v>155</v>
      </c>
      <c r="CU2466" s="77" t="s">
        <v>472</v>
      </c>
      <c r="CV2466" s="77" t="s">
        <v>300</v>
      </c>
      <c r="CW2466" s="77">
        <v>2022</v>
      </c>
      <c r="CX2466" s="77">
        <v>0</v>
      </c>
      <c r="CY2466" s="77">
        <v>0</v>
      </c>
      <c r="CZ2466" s="77">
        <v>0</v>
      </c>
      <c r="DA2466" s="77">
        <v>0</v>
      </c>
      <c r="DB2466" s="77">
        <v>14146.130641336171</v>
      </c>
      <c r="DC2466" s="77">
        <v>222.2294216278878</v>
      </c>
      <c r="DD2466" s="77">
        <v>8585.7228092501591</v>
      </c>
      <c r="DE2466" s="77">
        <v>5338.1784104581229</v>
      </c>
      <c r="DF2466" s="77">
        <v>813.21078921326057</v>
      </c>
      <c r="DG2466" s="77">
        <v>813.21078921326057</v>
      </c>
      <c r="DH2466" s="77">
        <v>813.21078921326057</v>
      </c>
      <c r="DI2466" s="77">
        <v>0</v>
      </c>
      <c r="DJ2466" s="77">
        <v>4.6392891971720709E-7</v>
      </c>
      <c r="DL2466" s="77">
        <v>0</v>
      </c>
      <c r="DM2466" s="77">
        <v>3.7727200294208538E-4</v>
      </c>
      <c r="DN2466" s="77">
        <v>3.7727200294208538E-4</v>
      </c>
      <c r="DO2466" s="77">
        <v>0</v>
      </c>
      <c r="DP2466" s="77">
        <v>3.7727200294208538E-4</v>
      </c>
      <c r="DQ2466" s="77">
        <v>3.7727200294208538E-4</v>
      </c>
      <c r="DR2466" s="77">
        <v>0</v>
      </c>
      <c r="DS2466" s="77">
        <v>3.7727200294208538E-4</v>
      </c>
      <c r="DT2466" s="77">
        <v>3.7727200294208538E-4</v>
      </c>
      <c r="DU2466" s="77">
        <v>0</v>
      </c>
      <c r="DV2466" s="77">
        <v>0</v>
      </c>
      <c r="DW2466" s="77">
        <v>0</v>
      </c>
      <c r="GE2466" s="77" t="s">
        <v>422</v>
      </c>
      <c r="GF2466" s="77" t="s">
        <v>155</v>
      </c>
      <c r="GG2466" s="77" t="s">
        <v>444</v>
      </c>
      <c r="GH2466" s="77" t="s">
        <v>460</v>
      </c>
      <c r="GI2466" s="77">
        <v>2021</v>
      </c>
      <c r="GJ2466" s="77" t="s">
        <v>305</v>
      </c>
      <c r="GK2466" s="77">
        <v>222.2294216278367</v>
      </c>
      <c r="GL2466" s="77">
        <v>749.25225499999999</v>
      </c>
      <c r="GM2466" s="77">
        <v>2021</v>
      </c>
      <c r="GN2466" s="77" t="s">
        <v>175</v>
      </c>
      <c r="GO2466" s="77">
        <v>0.13250000000000001</v>
      </c>
      <c r="GP2466" s="77">
        <v>3</v>
      </c>
      <c r="GQ2466" s="77">
        <v>0</v>
      </c>
      <c r="GR2466" s="77" t="s">
        <v>423</v>
      </c>
      <c r="GS2466" s="77">
        <v>0.1527377521613833</v>
      </c>
      <c r="GT2466" s="77">
        <v>33.942822323560073</v>
      </c>
      <c r="GU2466" s="77">
        <v>0.1527377521613833</v>
      </c>
      <c r="GV2466" s="77">
        <v>33.942822323560073</v>
      </c>
      <c r="GW2466" s="77">
        <v>0</v>
      </c>
      <c r="GX2466" s="77">
        <v>0</v>
      </c>
      <c r="GY2466" s="77">
        <v>0</v>
      </c>
      <c r="GZ2466" s="77">
        <v>0</v>
      </c>
    </row>
    <row r="2467" spans="98:208" x14ac:dyDescent="0.25">
      <c r="CT2467" s="77" t="s">
        <v>155</v>
      </c>
      <c r="CU2467" s="77" t="s">
        <v>472</v>
      </c>
      <c r="CV2467" s="77" t="s">
        <v>300</v>
      </c>
      <c r="CW2467" s="77">
        <v>2023</v>
      </c>
      <c r="CX2467" s="77">
        <v>0</v>
      </c>
      <c r="CY2467" s="77">
        <v>0</v>
      </c>
      <c r="CZ2467" s="77">
        <v>0</v>
      </c>
      <c r="DA2467" s="77">
        <v>0</v>
      </c>
      <c r="DB2467" s="77">
        <v>14664.63755644041</v>
      </c>
      <c r="DC2467" s="77">
        <v>233.2300768079991</v>
      </c>
      <c r="DD2467" s="77">
        <v>8896.5159934308886</v>
      </c>
      <c r="DE2467" s="77">
        <v>5534.8914862015199</v>
      </c>
      <c r="DF2467" s="77">
        <v>0</v>
      </c>
      <c r="DG2467" s="77">
        <v>843.29420601076026</v>
      </c>
      <c r="DH2467" s="77">
        <v>843.29420601076026</v>
      </c>
      <c r="DI2467" s="77">
        <v>843.29420601076026</v>
      </c>
      <c r="DJ2467" s="77">
        <v>4.6392891971720709E-7</v>
      </c>
      <c r="DL2467" s="77">
        <v>0</v>
      </c>
      <c r="DM2467" s="77">
        <v>0</v>
      </c>
      <c r="DN2467" s="77">
        <v>0</v>
      </c>
      <c r="DO2467" s="77">
        <v>0</v>
      </c>
      <c r="DP2467" s="77">
        <v>3.9122856999835188E-4</v>
      </c>
      <c r="DQ2467" s="77">
        <v>3.9122856999835188E-4</v>
      </c>
      <c r="DR2467" s="77">
        <v>0</v>
      </c>
      <c r="DS2467" s="77">
        <v>3.9122856999835188E-4</v>
      </c>
      <c r="DT2467" s="77">
        <v>3.9122856999835188E-4</v>
      </c>
      <c r="DU2467" s="77">
        <v>0</v>
      </c>
      <c r="DV2467" s="77">
        <v>3.9122856999835188E-4</v>
      </c>
      <c r="DW2467" s="77">
        <v>3.9122856999835188E-4</v>
      </c>
      <c r="GE2467" s="77" t="s">
        <v>425</v>
      </c>
      <c r="GF2467" s="77" t="s">
        <v>155</v>
      </c>
      <c r="GG2467" s="77" t="s">
        <v>444</v>
      </c>
      <c r="GH2467" s="77" t="s">
        <v>460</v>
      </c>
      <c r="GI2467" s="77">
        <v>2021</v>
      </c>
      <c r="GJ2467" s="77" t="s">
        <v>301</v>
      </c>
      <c r="GK2467" s="77">
        <v>8585.7228092481837</v>
      </c>
      <c r="GL2467" s="77">
        <v>749.25225499999999</v>
      </c>
      <c r="GM2467" s="77">
        <v>2021</v>
      </c>
      <c r="GN2467" s="77" t="s">
        <v>175</v>
      </c>
      <c r="GO2467" s="77">
        <v>5.3000000000000005E-2</v>
      </c>
      <c r="GP2467" s="77">
        <v>3</v>
      </c>
      <c r="GQ2467" s="77">
        <v>0</v>
      </c>
      <c r="GR2467" s="77" t="s">
        <v>423</v>
      </c>
      <c r="GS2467" s="77">
        <v>5.5966209081309407E-2</v>
      </c>
      <c r="GT2467" s="77">
        <v>480.51035785655102</v>
      </c>
      <c r="GU2467" s="77">
        <v>5.5966209081309407E-2</v>
      </c>
      <c r="GV2467" s="77">
        <v>480.51035785655102</v>
      </c>
      <c r="GW2467" s="77">
        <v>0</v>
      </c>
      <c r="GX2467" s="77">
        <v>0</v>
      </c>
      <c r="GY2467" s="77">
        <v>0</v>
      </c>
      <c r="GZ2467" s="77">
        <v>0</v>
      </c>
    </row>
    <row r="2468" spans="98:208" x14ac:dyDescent="0.25">
      <c r="CT2468" s="77" t="s">
        <v>155</v>
      </c>
      <c r="CU2468" s="77" t="s">
        <v>472</v>
      </c>
      <c r="CV2468" s="77" t="s">
        <v>300</v>
      </c>
      <c r="CW2468" s="77">
        <v>2024</v>
      </c>
      <c r="CX2468" s="77">
        <v>0</v>
      </c>
      <c r="CY2468" s="77">
        <v>0</v>
      </c>
      <c r="CZ2468" s="77">
        <v>0</v>
      </c>
      <c r="DA2468" s="77">
        <v>0</v>
      </c>
      <c r="DB2468" s="77">
        <v>14664.63755644041</v>
      </c>
      <c r="DC2468" s="77">
        <v>233.2300768079991</v>
      </c>
      <c r="DD2468" s="77">
        <v>8896.5159934308886</v>
      </c>
      <c r="DE2468" s="77">
        <v>5534.8914862015199</v>
      </c>
      <c r="DF2468" s="77">
        <v>0</v>
      </c>
      <c r="DG2468" s="77">
        <v>0</v>
      </c>
      <c r="DH2468" s="77">
        <v>843.29420601076026</v>
      </c>
      <c r="DI2468" s="77">
        <v>843.29420601076026</v>
      </c>
      <c r="DJ2468" s="77">
        <v>4.6392891971720709E-7</v>
      </c>
      <c r="DL2468" s="77">
        <v>0</v>
      </c>
      <c r="DM2468" s="77">
        <v>0</v>
      </c>
      <c r="DN2468" s="77">
        <v>0</v>
      </c>
      <c r="DO2468" s="77">
        <v>0</v>
      </c>
      <c r="DP2468" s="77">
        <v>0</v>
      </c>
      <c r="DQ2468" s="77">
        <v>0</v>
      </c>
      <c r="DR2468" s="77">
        <v>0</v>
      </c>
      <c r="DS2468" s="77">
        <v>3.9122856999835188E-4</v>
      </c>
      <c r="DT2468" s="77">
        <v>3.9122856999835188E-4</v>
      </c>
      <c r="DU2468" s="77">
        <v>0</v>
      </c>
      <c r="DV2468" s="77">
        <v>3.9122856999835188E-4</v>
      </c>
      <c r="DW2468" s="77">
        <v>3.9122856999835188E-4</v>
      </c>
      <c r="GE2468" s="77" t="s">
        <v>422</v>
      </c>
      <c r="GF2468" s="77" t="s">
        <v>155</v>
      </c>
      <c r="GG2468" s="77" t="s">
        <v>444</v>
      </c>
      <c r="GH2468" s="77" t="s">
        <v>460</v>
      </c>
      <c r="GI2468" s="77">
        <v>2022</v>
      </c>
      <c r="GJ2468" s="77" t="s">
        <v>305</v>
      </c>
      <c r="GK2468" s="77">
        <v>222.2294216278367</v>
      </c>
      <c r="GL2468" s="77">
        <v>749.25225499999999</v>
      </c>
      <c r="GM2468" s="77">
        <v>2022</v>
      </c>
      <c r="GN2468" s="77" t="s">
        <v>175</v>
      </c>
      <c r="GO2468" s="77">
        <v>0.13250000000000001</v>
      </c>
      <c r="GP2468" s="77">
        <v>3</v>
      </c>
      <c r="GQ2468" s="77">
        <v>0</v>
      </c>
      <c r="GR2468" s="77" t="s">
        <v>423</v>
      </c>
      <c r="GS2468" s="77">
        <v>0.1527377521613833</v>
      </c>
      <c r="GT2468" s="77">
        <v>33.942822323560073</v>
      </c>
      <c r="GU2468" s="77">
        <v>0.1527377521613833</v>
      </c>
      <c r="GV2468" s="77">
        <v>33.942822323560073</v>
      </c>
      <c r="GW2468" s="77">
        <v>0.1527377521613833</v>
      </c>
      <c r="GX2468" s="77">
        <v>33.942822323560073</v>
      </c>
      <c r="GY2468" s="77">
        <v>0</v>
      </c>
      <c r="GZ2468" s="77">
        <v>0</v>
      </c>
    </row>
    <row r="2469" spans="98:208" x14ac:dyDescent="0.25">
      <c r="CT2469" s="77" t="s">
        <v>155</v>
      </c>
      <c r="CU2469" s="77" t="s">
        <v>472</v>
      </c>
      <c r="CV2469" s="77" t="s">
        <v>300</v>
      </c>
      <c r="CW2469" s="77">
        <v>2025</v>
      </c>
      <c r="CX2469" s="77">
        <v>0</v>
      </c>
      <c r="CY2469" s="77">
        <v>0</v>
      </c>
      <c r="CZ2469" s="77">
        <v>0</v>
      </c>
      <c r="DA2469" s="77">
        <v>0</v>
      </c>
      <c r="DB2469" s="77">
        <v>14664.63755644041</v>
      </c>
      <c r="DC2469" s="77">
        <v>233.2300768079991</v>
      </c>
      <c r="DD2469" s="77">
        <v>8896.5159934308886</v>
      </c>
      <c r="DE2469" s="77">
        <v>5534.8914862015199</v>
      </c>
      <c r="DF2469" s="77">
        <v>0</v>
      </c>
      <c r="DG2469" s="77">
        <v>0</v>
      </c>
      <c r="DH2469" s="77">
        <v>0</v>
      </c>
      <c r="DI2469" s="77">
        <v>843.29420601076026</v>
      </c>
      <c r="DJ2469" s="77">
        <v>4.6392891971720709E-7</v>
      </c>
      <c r="DL2469" s="77">
        <v>0</v>
      </c>
      <c r="DM2469" s="77">
        <v>0</v>
      </c>
      <c r="DN2469" s="77">
        <v>0</v>
      </c>
      <c r="DO2469" s="77">
        <v>0</v>
      </c>
      <c r="DP2469" s="77">
        <v>0</v>
      </c>
      <c r="DQ2469" s="77">
        <v>0</v>
      </c>
      <c r="DR2469" s="77">
        <v>0</v>
      </c>
      <c r="DS2469" s="77">
        <v>0</v>
      </c>
      <c r="DT2469" s="77">
        <v>0</v>
      </c>
      <c r="DU2469" s="77">
        <v>0</v>
      </c>
      <c r="DV2469" s="77">
        <v>3.9122856999835188E-4</v>
      </c>
      <c r="DW2469" s="77">
        <v>3.9122856999835188E-4</v>
      </c>
      <c r="GE2469" s="77" t="s">
        <v>425</v>
      </c>
      <c r="GF2469" s="77" t="s">
        <v>155</v>
      </c>
      <c r="GG2469" s="77" t="s">
        <v>444</v>
      </c>
      <c r="GH2469" s="77" t="s">
        <v>460</v>
      </c>
      <c r="GI2469" s="77">
        <v>2022</v>
      </c>
      <c r="GJ2469" s="77" t="s">
        <v>301</v>
      </c>
      <c r="GK2469" s="77">
        <v>8585.7228092481837</v>
      </c>
      <c r="GL2469" s="77">
        <v>749.25225499999999</v>
      </c>
      <c r="GM2469" s="77">
        <v>2022</v>
      </c>
      <c r="GN2469" s="77" t="s">
        <v>175</v>
      </c>
      <c r="GO2469" s="77">
        <v>5.3000000000000005E-2</v>
      </c>
      <c r="GP2469" s="77">
        <v>3</v>
      </c>
      <c r="GQ2469" s="77">
        <v>0</v>
      </c>
      <c r="GR2469" s="77" t="s">
        <v>423</v>
      </c>
      <c r="GS2469" s="77">
        <v>5.5966209081309407E-2</v>
      </c>
      <c r="GT2469" s="77">
        <v>480.51035785655102</v>
      </c>
      <c r="GU2469" s="77">
        <v>5.5966209081309407E-2</v>
      </c>
      <c r="GV2469" s="77">
        <v>480.51035785655102</v>
      </c>
      <c r="GW2469" s="77">
        <v>5.5966209081309407E-2</v>
      </c>
      <c r="GX2469" s="77">
        <v>480.51035785655102</v>
      </c>
      <c r="GY2469" s="77">
        <v>0</v>
      </c>
      <c r="GZ2469" s="77">
        <v>0</v>
      </c>
    </row>
    <row r="2470" spans="98:208" x14ac:dyDescent="0.25">
      <c r="CT2470" s="77" t="s">
        <v>155</v>
      </c>
      <c r="CU2470" s="77" t="s">
        <v>472</v>
      </c>
      <c r="CV2470" s="77" t="s">
        <v>432</v>
      </c>
      <c r="CW2470" s="77">
        <v>2020</v>
      </c>
      <c r="CX2470" s="77">
        <v>0</v>
      </c>
      <c r="CY2470" s="77">
        <v>0</v>
      </c>
      <c r="CZ2470" s="77">
        <v>0</v>
      </c>
      <c r="DA2470" s="77">
        <v>0</v>
      </c>
      <c r="DB2470" s="77">
        <v>8807.9522308761843</v>
      </c>
      <c r="DC2470" s="77">
        <v>222.22942162784091</v>
      </c>
      <c r="DD2470" s="77">
        <v>8585.7228092483438</v>
      </c>
      <c r="DE2470" s="77">
        <v>0</v>
      </c>
      <c r="DF2470" s="77">
        <v>514.45318018012063</v>
      </c>
      <c r="DG2470" s="77">
        <v>0</v>
      </c>
      <c r="DH2470" s="77">
        <v>0</v>
      </c>
      <c r="DI2470" s="77">
        <v>0</v>
      </c>
      <c r="DJ2470" s="77">
        <v>5.8408512330311124E-7</v>
      </c>
      <c r="DL2470" s="77">
        <v>0</v>
      </c>
      <c r="DM2470" s="77">
        <v>3.0048444917918344E-4</v>
      </c>
      <c r="DN2470" s="77">
        <v>3.0048444917918344E-4</v>
      </c>
      <c r="DO2470" s="77">
        <v>0</v>
      </c>
      <c r="DP2470" s="77">
        <v>0</v>
      </c>
      <c r="DQ2470" s="77">
        <v>0</v>
      </c>
      <c r="DR2470" s="77">
        <v>0</v>
      </c>
      <c r="DS2470" s="77">
        <v>0</v>
      </c>
      <c r="DT2470" s="77">
        <v>0</v>
      </c>
      <c r="DU2470" s="77">
        <v>0</v>
      </c>
      <c r="DV2470" s="77">
        <v>0</v>
      </c>
      <c r="DW2470" s="77">
        <v>0</v>
      </c>
      <c r="GE2470" s="77" t="s">
        <v>422</v>
      </c>
      <c r="GF2470" s="77" t="s">
        <v>155</v>
      </c>
      <c r="GG2470" s="77" t="s">
        <v>444</v>
      </c>
      <c r="GH2470" s="77" t="s">
        <v>460</v>
      </c>
      <c r="GI2470" s="77">
        <v>2023</v>
      </c>
      <c r="GJ2470" s="77" t="s">
        <v>305</v>
      </c>
      <c r="GK2470" s="77">
        <v>233.23007680794569</v>
      </c>
      <c r="GL2470" s="77">
        <v>749.25225499999999</v>
      </c>
      <c r="GM2470" s="77">
        <v>2023</v>
      </c>
      <c r="GN2470" s="77" t="s">
        <v>175</v>
      </c>
      <c r="GO2470" s="77">
        <v>0.13250000000000001</v>
      </c>
      <c r="GP2470" s="77">
        <v>3</v>
      </c>
      <c r="GQ2470" s="77">
        <v>0</v>
      </c>
      <c r="GR2470" s="77" t="s">
        <v>423</v>
      </c>
      <c r="GS2470" s="77">
        <v>0</v>
      </c>
      <c r="GT2470" s="77">
        <v>0</v>
      </c>
      <c r="GU2470" s="77">
        <v>0.1527377521613833</v>
      </c>
      <c r="GV2470" s="77">
        <v>35.623037668072399</v>
      </c>
      <c r="GW2470" s="77">
        <v>0.1527377521613833</v>
      </c>
      <c r="GX2470" s="77">
        <v>35.623037668072399</v>
      </c>
      <c r="GY2470" s="77">
        <v>0.1527377521613833</v>
      </c>
      <c r="GZ2470" s="77">
        <v>35.623037668072399</v>
      </c>
    </row>
    <row r="2471" spans="98:208" x14ac:dyDescent="0.25">
      <c r="CT2471" s="77" t="s">
        <v>155</v>
      </c>
      <c r="CU2471" s="77" t="s">
        <v>472</v>
      </c>
      <c r="CV2471" s="77" t="s">
        <v>432</v>
      </c>
      <c r="CW2471" s="77">
        <v>2021</v>
      </c>
      <c r="CX2471" s="77">
        <v>0</v>
      </c>
      <c r="CY2471" s="77">
        <v>0</v>
      </c>
      <c r="CZ2471" s="77">
        <v>0</v>
      </c>
      <c r="DA2471" s="77">
        <v>0</v>
      </c>
      <c r="DB2471" s="77">
        <v>8807.9522308761843</v>
      </c>
      <c r="DC2471" s="77">
        <v>222.22942162784091</v>
      </c>
      <c r="DD2471" s="77">
        <v>8585.7228092483438</v>
      </c>
      <c r="DE2471" s="77">
        <v>0</v>
      </c>
      <c r="DF2471" s="77">
        <v>514.45318018012063</v>
      </c>
      <c r="DG2471" s="77">
        <v>514.45318018012063</v>
      </c>
      <c r="DH2471" s="77">
        <v>0</v>
      </c>
      <c r="DI2471" s="77">
        <v>0</v>
      </c>
      <c r="DJ2471" s="77">
        <v>5.8408512330311124E-7</v>
      </c>
      <c r="DL2471" s="77">
        <v>0</v>
      </c>
      <c r="DM2471" s="77">
        <v>3.0048444917918344E-4</v>
      </c>
      <c r="DN2471" s="77">
        <v>3.0048444917918344E-4</v>
      </c>
      <c r="DO2471" s="77">
        <v>0</v>
      </c>
      <c r="DP2471" s="77">
        <v>3.0048444917918344E-4</v>
      </c>
      <c r="DQ2471" s="77">
        <v>3.0048444917918344E-4</v>
      </c>
      <c r="DR2471" s="77">
        <v>0</v>
      </c>
      <c r="DS2471" s="77">
        <v>0</v>
      </c>
      <c r="DT2471" s="77">
        <v>0</v>
      </c>
      <c r="DU2471" s="77">
        <v>0</v>
      </c>
      <c r="DV2471" s="77">
        <v>0</v>
      </c>
      <c r="DW2471" s="77">
        <v>0</v>
      </c>
      <c r="GE2471" s="77" t="s">
        <v>425</v>
      </c>
      <c r="GF2471" s="77" t="s">
        <v>155</v>
      </c>
      <c r="GG2471" s="77" t="s">
        <v>444</v>
      </c>
      <c r="GH2471" s="77" t="s">
        <v>460</v>
      </c>
      <c r="GI2471" s="77">
        <v>2023</v>
      </c>
      <c r="GJ2471" s="77" t="s">
        <v>301</v>
      </c>
      <c r="GK2471" s="77">
        <v>8896.5159934288422</v>
      </c>
      <c r="GL2471" s="77">
        <v>749.25225499999999</v>
      </c>
      <c r="GM2471" s="77">
        <v>2023</v>
      </c>
      <c r="GN2471" s="77" t="s">
        <v>175</v>
      </c>
      <c r="GO2471" s="77">
        <v>5.3000000000000005E-2</v>
      </c>
      <c r="GP2471" s="77">
        <v>3</v>
      </c>
      <c r="GQ2471" s="77">
        <v>0</v>
      </c>
      <c r="GR2471" s="77" t="s">
        <v>423</v>
      </c>
      <c r="GS2471" s="77">
        <v>0</v>
      </c>
      <c r="GT2471" s="77">
        <v>0</v>
      </c>
      <c r="GU2471" s="77">
        <v>5.5966209081309407E-2</v>
      </c>
      <c r="GV2471" s="77">
        <v>497.90427418345166</v>
      </c>
      <c r="GW2471" s="77">
        <v>5.5966209081309407E-2</v>
      </c>
      <c r="GX2471" s="77">
        <v>497.90427418345166</v>
      </c>
      <c r="GY2471" s="77">
        <v>5.5966209081309407E-2</v>
      </c>
      <c r="GZ2471" s="77">
        <v>497.90427418345166</v>
      </c>
    </row>
    <row r="2472" spans="98:208" x14ac:dyDescent="0.25">
      <c r="CT2472" s="77" t="s">
        <v>155</v>
      </c>
      <c r="CU2472" s="77" t="s">
        <v>472</v>
      </c>
      <c r="CV2472" s="77" t="s">
        <v>432</v>
      </c>
      <c r="CW2472" s="77">
        <v>2022</v>
      </c>
      <c r="CX2472" s="77">
        <v>0</v>
      </c>
      <c r="CY2472" s="77">
        <v>0</v>
      </c>
      <c r="CZ2472" s="77">
        <v>0</v>
      </c>
      <c r="DA2472" s="77">
        <v>0</v>
      </c>
      <c r="DB2472" s="77">
        <v>8807.9522308761843</v>
      </c>
      <c r="DC2472" s="77">
        <v>222.22942162784091</v>
      </c>
      <c r="DD2472" s="77">
        <v>8585.7228092483438</v>
      </c>
      <c r="DE2472" s="77">
        <v>0</v>
      </c>
      <c r="DF2472" s="77">
        <v>514.45318018012063</v>
      </c>
      <c r="DG2472" s="77">
        <v>514.45318018012063</v>
      </c>
      <c r="DH2472" s="77">
        <v>514.45318018012063</v>
      </c>
      <c r="DI2472" s="77">
        <v>0</v>
      </c>
      <c r="DJ2472" s="77">
        <v>5.8408512330311124E-7</v>
      </c>
      <c r="DL2472" s="77">
        <v>0</v>
      </c>
      <c r="DM2472" s="77">
        <v>3.0048444917918344E-4</v>
      </c>
      <c r="DN2472" s="77">
        <v>3.0048444917918344E-4</v>
      </c>
      <c r="DO2472" s="77">
        <v>0</v>
      </c>
      <c r="DP2472" s="77">
        <v>3.0048444917918344E-4</v>
      </c>
      <c r="DQ2472" s="77">
        <v>3.0048444917918344E-4</v>
      </c>
      <c r="DR2472" s="77">
        <v>0</v>
      </c>
      <c r="DS2472" s="77">
        <v>3.0048444917918344E-4</v>
      </c>
      <c r="DT2472" s="77">
        <v>3.0048444917918344E-4</v>
      </c>
      <c r="DU2472" s="77">
        <v>0</v>
      </c>
      <c r="DV2472" s="77">
        <v>0</v>
      </c>
      <c r="DW2472" s="77">
        <v>0</v>
      </c>
      <c r="GE2472" s="77" t="s">
        <v>422</v>
      </c>
      <c r="GF2472" s="77" t="s">
        <v>155</v>
      </c>
      <c r="GG2472" s="77" t="s">
        <v>444</v>
      </c>
      <c r="GH2472" s="77" t="s">
        <v>460</v>
      </c>
      <c r="GI2472" s="77">
        <v>2024</v>
      </c>
      <c r="GJ2472" s="77" t="s">
        <v>305</v>
      </c>
      <c r="GK2472" s="77">
        <v>233.23007680794569</v>
      </c>
      <c r="GL2472" s="77">
        <v>749.25225499999999</v>
      </c>
      <c r="GM2472" s="77">
        <v>2024</v>
      </c>
      <c r="GN2472" s="77" t="s">
        <v>175</v>
      </c>
      <c r="GO2472" s="77">
        <v>0.13250000000000001</v>
      </c>
      <c r="GP2472" s="77">
        <v>3</v>
      </c>
      <c r="GQ2472" s="77">
        <v>0</v>
      </c>
      <c r="GR2472" s="77" t="s">
        <v>423</v>
      </c>
      <c r="GS2472" s="77">
        <v>0</v>
      </c>
      <c r="GT2472" s="77">
        <v>0</v>
      </c>
      <c r="GU2472" s="77">
        <v>0</v>
      </c>
      <c r="GV2472" s="77">
        <v>0</v>
      </c>
      <c r="GW2472" s="77">
        <v>0.1527377521613833</v>
      </c>
      <c r="GX2472" s="77">
        <v>35.623037668072399</v>
      </c>
      <c r="GY2472" s="77">
        <v>0.1527377521613833</v>
      </c>
      <c r="GZ2472" s="77">
        <v>35.623037668072399</v>
      </c>
    </row>
    <row r="2473" spans="98:208" x14ac:dyDescent="0.25">
      <c r="CT2473" s="77" t="s">
        <v>155</v>
      </c>
      <c r="CU2473" s="77" t="s">
        <v>472</v>
      </c>
      <c r="CV2473" s="77" t="s">
        <v>432</v>
      </c>
      <c r="CW2473" s="77">
        <v>2023</v>
      </c>
      <c r="CX2473" s="77">
        <v>0</v>
      </c>
      <c r="CY2473" s="77">
        <v>0</v>
      </c>
      <c r="CZ2473" s="77">
        <v>0</v>
      </c>
      <c r="DA2473" s="77">
        <v>0</v>
      </c>
      <c r="DB2473" s="77">
        <v>9129.746070236959</v>
      </c>
      <c r="DC2473" s="77">
        <v>233.23007680794981</v>
      </c>
      <c r="DD2473" s="77">
        <v>8896.5159934290077</v>
      </c>
      <c r="DE2473" s="77">
        <v>0</v>
      </c>
      <c r="DF2473" s="77">
        <v>0</v>
      </c>
      <c r="DG2473" s="77">
        <v>533.52731185153391</v>
      </c>
      <c r="DH2473" s="77">
        <v>533.52731185153391</v>
      </c>
      <c r="DI2473" s="77">
        <v>533.52731185153391</v>
      </c>
      <c r="DJ2473" s="77">
        <v>5.8408512330311124E-7</v>
      </c>
      <c r="DL2473" s="77">
        <v>0</v>
      </c>
      <c r="DM2473" s="77">
        <v>0</v>
      </c>
      <c r="DN2473" s="77">
        <v>0</v>
      </c>
      <c r="DO2473" s="77">
        <v>0</v>
      </c>
      <c r="DP2473" s="77">
        <v>3.1162536572838068E-4</v>
      </c>
      <c r="DQ2473" s="77">
        <v>3.1162536572838068E-4</v>
      </c>
      <c r="DR2473" s="77">
        <v>0</v>
      </c>
      <c r="DS2473" s="77">
        <v>3.1162536572838068E-4</v>
      </c>
      <c r="DT2473" s="77">
        <v>3.1162536572838068E-4</v>
      </c>
      <c r="DU2473" s="77">
        <v>0</v>
      </c>
      <c r="DV2473" s="77">
        <v>3.1162536572838068E-4</v>
      </c>
      <c r="DW2473" s="77">
        <v>3.1162536572838068E-4</v>
      </c>
      <c r="GE2473" s="77" t="s">
        <v>425</v>
      </c>
      <c r="GF2473" s="77" t="s">
        <v>155</v>
      </c>
      <c r="GG2473" s="77" t="s">
        <v>444</v>
      </c>
      <c r="GH2473" s="77" t="s">
        <v>460</v>
      </c>
      <c r="GI2473" s="77">
        <v>2024</v>
      </c>
      <c r="GJ2473" s="77" t="s">
        <v>301</v>
      </c>
      <c r="GK2473" s="77">
        <v>8896.5159934288422</v>
      </c>
      <c r="GL2473" s="77">
        <v>749.25225499999999</v>
      </c>
      <c r="GM2473" s="77">
        <v>2024</v>
      </c>
      <c r="GN2473" s="77" t="s">
        <v>175</v>
      </c>
      <c r="GO2473" s="77">
        <v>5.3000000000000005E-2</v>
      </c>
      <c r="GP2473" s="77">
        <v>3</v>
      </c>
      <c r="GQ2473" s="77">
        <v>0</v>
      </c>
      <c r="GR2473" s="77" t="s">
        <v>423</v>
      </c>
      <c r="GS2473" s="77">
        <v>0</v>
      </c>
      <c r="GT2473" s="77">
        <v>0</v>
      </c>
      <c r="GU2473" s="77">
        <v>0</v>
      </c>
      <c r="GV2473" s="77">
        <v>0</v>
      </c>
      <c r="GW2473" s="77">
        <v>5.5966209081309407E-2</v>
      </c>
      <c r="GX2473" s="77">
        <v>497.90427418345166</v>
      </c>
      <c r="GY2473" s="77">
        <v>5.5966209081309407E-2</v>
      </c>
      <c r="GZ2473" s="77">
        <v>497.90427418345166</v>
      </c>
    </row>
    <row r="2474" spans="98:208" x14ac:dyDescent="0.25">
      <c r="CT2474" s="77" t="s">
        <v>155</v>
      </c>
      <c r="CU2474" s="77" t="s">
        <v>472</v>
      </c>
      <c r="CV2474" s="77" t="s">
        <v>432</v>
      </c>
      <c r="CW2474" s="77">
        <v>2024</v>
      </c>
      <c r="CX2474" s="77">
        <v>0</v>
      </c>
      <c r="CY2474" s="77">
        <v>0</v>
      </c>
      <c r="CZ2474" s="77">
        <v>0</v>
      </c>
      <c r="DA2474" s="77">
        <v>0</v>
      </c>
      <c r="DB2474" s="77">
        <v>9129.746070236959</v>
      </c>
      <c r="DC2474" s="77">
        <v>233.23007680794981</v>
      </c>
      <c r="DD2474" s="77">
        <v>8896.5159934290077</v>
      </c>
      <c r="DE2474" s="77">
        <v>0</v>
      </c>
      <c r="DF2474" s="77">
        <v>0</v>
      </c>
      <c r="DG2474" s="77">
        <v>0</v>
      </c>
      <c r="DH2474" s="77">
        <v>533.52731185153391</v>
      </c>
      <c r="DI2474" s="77">
        <v>533.52731185153391</v>
      </c>
      <c r="DJ2474" s="77">
        <v>5.8408512330311124E-7</v>
      </c>
      <c r="DL2474" s="77">
        <v>0</v>
      </c>
      <c r="DM2474" s="77">
        <v>0</v>
      </c>
      <c r="DN2474" s="77">
        <v>0</v>
      </c>
      <c r="DO2474" s="77">
        <v>0</v>
      </c>
      <c r="DP2474" s="77">
        <v>0</v>
      </c>
      <c r="DQ2474" s="77">
        <v>0</v>
      </c>
      <c r="DR2474" s="77">
        <v>0</v>
      </c>
      <c r="DS2474" s="77">
        <v>3.1162536572838068E-4</v>
      </c>
      <c r="DT2474" s="77">
        <v>3.1162536572838068E-4</v>
      </c>
      <c r="DU2474" s="77">
        <v>0</v>
      </c>
      <c r="DV2474" s="77">
        <v>3.1162536572838068E-4</v>
      </c>
      <c r="DW2474" s="77">
        <v>3.1162536572838068E-4</v>
      </c>
      <c r="GE2474" s="77" t="s">
        <v>422</v>
      </c>
      <c r="GF2474" s="77" t="s">
        <v>155</v>
      </c>
      <c r="GG2474" s="77" t="s">
        <v>444</v>
      </c>
      <c r="GH2474" s="77" t="s">
        <v>460</v>
      </c>
      <c r="GI2474" s="77">
        <v>2025</v>
      </c>
      <c r="GJ2474" s="77" t="s">
        <v>305</v>
      </c>
      <c r="GK2474" s="77">
        <v>233.23007680794569</v>
      </c>
      <c r="GL2474" s="77">
        <v>749.25225499999999</v>
      </c>
      <c r="GM2474" s="77">
        <v>2025</v>
      </c>
      <c r="GN2474" s="77" t="s">
        <v>175</v>
      </c>
      <c r="GO2474" s="77">
        <v>0.13250000000000001</v>
      </c>
      <c r="GP2474" s="77">
        <v>3</v>
      </c>
      <c r="GQ2474" s="77">
        <v>0</v>
      </c>
      <c r="GR2474" s="77" t="s">
        <v>423</v>
      </c>
      <c r="GS2474" s="77">
        <v>0</v>
      </c>
      <c r="GT2474" s="77">
        <v>0</v>
      </c>
      <c r="GU2474" s="77">
        <v>0</v>
      </c>
      <c r="GV2474" s="77">
        <v>0</v>
      </c>
      <c r="GW2474" s="77">
        <v>0</v>
      </c>
      <c r="GX2474" s="77">
        <v>0</v>
      </c>
      <c r="GY2474" s="77">
        <v>0.1527377521613833</v>
      </c>
      <c r="GZ2474" s="77">
        <v>35.623037668072399</v>
      </c>
    </row>
    <row r="2475" spans="98:208" x14ac:dyDescent="0.25">
      <c r="CT2475" s="77" t="s">
        <v>155</v>
      </c>
      <c r="CU2475" s="77" t="s">
        <v>472</v>
      </c>
      <c r="CV2475" s="77" t="s">
        <v>432</v>
      </c>
      <c r="CW2475" s="77">
        <v>2025</v>
      </c>
      <c r="CX2475" s="77">
        <v>0</v>
      </c>
      <c r="CY2475" s="77">
        <v>0</v>
      </c>
      <c r="CZ2475" s="77">
        <v>0</v>
      </c>
      <c r="DA2475" s="77">
        <v>0</v>
      </c>
      <c r="DB2475" s="77">
        <v>9129.746070236959</v>
      </c>
      <c r="DC2475" s="77">
        <v>233.23007680794981</v>
      </c>
      <c r="DD2475" s="77">
        <v>8896.5159934290077</v>
      </c>
      <c r="DE2475" s="77">
        <v>0</v>
      </c>
      <c r="DF2475" s="77">
        <v>0</v>
      </c>
      <c r="DG2475" s="77">
        <v>0</v>
      </c>
      <c r="DH2475" s="77">
        <v>0</v>
      </c>
      <c r="DI2475" s="77">
        <v>533.52731185153391</v>
      </c>
      <c r="DJ2475" s="77">
        <v>5.8408512330311124E-7</v>
      </c>
      <c r="DL2475" s="77">
        <v>0</v>
      </c>
      <c r="DM2475" s="77">
        <v>0</v>
      </c>
      <c r="DN2475" s="77">
        <v>0</v>
      </c>
      <c r="DO2475" s="77">
        <v>0</v>
      </c>
      <c r="DP2475" s="77">
        <v>0</v>
      </c>
      <c r="DQ2475" s="77">
        <v>0</v>
      </c>
      <c r="DR2475" s="77">
        <v>0</v>
      </c>
      <c r="DS2475" s="77">
        <v>0</v>
      </c>
      <c r="DT2475" s="77">
        <v>0</v>
      </c>
      <c r="DU2475" s="77">
        <v>0</v>
      </c>
      <c r="DV2475" s="77">
        <v>3.1162536572838068E-4</v>
      </c>
      <c r="DW2475" s="77">
        <v>3.1162536572838068E-4</v>
      </c>
      <c r="GE2475" s="77" t="s">
        <v>425</v>
      </c>
      <c r="GF2475" s="77" t="s">
        <v>155</v>
      </c>
      <c r="GG2475" s="77" t="s">
        <v>444</v>
      </c>
      <c r="GH2475" s="77" t="s">
        <v>460</v>
      </c>
      <c r="GI2475" s="77">
        <v>2025</v>
      </c>
      <c r="GJ2475" s="77" t="s">
        <v>301</v>
      </c>
      <c r="GK2475" s="77">
        <v>8896.5159934288422</v>
      </c>
      <c r="GL2475" s="77">
        <v>749.25225499999999</v>
      </c>
      <c r="GM2475" s="77">
        <v>2025</v>
      </c>
      <c r="GN2475" s="77" t="s">
        <v>175</v>
      </c>
      <c r="GO2475" s="77">
        <v>5.3000000000000005E-2</v>
      </c>
      <c r="GP2475" s="77">
        <v>3</v>
      </c>
      <c r="GQ2475" s="77">
        <v>0</v>
      </c>
      <c r="GR2475" s="77" t="s">
        <v>423</v>
      </c>
      <c r="GS2475" s="77">
        <v>0</v>
      </c>
      <c r="GT2475" s="77">
        <v>0</v>
      </c>
      <c r="GU2475" s="77">
        <v>0</v>
      </c>
      <c r="GV2475" s="77">
        <v>0</v>
      </c>
      <c r="GW2475" s="77">
        <v>0</v>
      </c>
      <c r="GX2475" s="77">
        <v>0</v>
      </c>
      <c r="GY2475" s="77">
        <v>5.5966209081309407E-2</v>
      </c>
      <c r="GZ2475" s="77">
        <v>497.90427418345166</v>
      </c>
    </row>
    <row r="2476" spans="98:208" x14ac:dyDescent="0.25">
      <c r="CT2476" s="77" t="s">
        <v>155</v>
      </c>
      <c r="CU2476" s="77" t="s">
        <v>472</v>
      </c>
      <c r="CV2476" s="77" t="s">
        <v>439</v>
      </c>
      <c r="CW2476" s="77">
        <v>2020</v>
      </c>
      <c r="CX2476" s="77">
        <v>0</v>
      </c>
      <c r="CY2476" s="77">
        <v>0</v>
      </c>
      <c r="CZ2476" s="77">
        <v>0</v>
      </c>
      <c r="DA2476" s="77">
        <v>0</v>
      </c>
      <c r="DB2476" s="77">
        <v>5.2405583313015853</v>
      </c>
      <c r="DC2476" s="77">
        <v>0.69641821681222693</v>
      </c>
      <c r="DD2476" s="77">
        <v>2.9419641522810411</v>
      </c>
      <c r="DE2476" s="77">
        <v>1.6021759622083049</v>
      </c>
      <c r="DF2476" s="77">
        <v>0.36068764874241438</v>
      </c>
      <c r="DG2476" s="77">
        <v>0</v>
      </c>
      <c r="DH2476" s="77">
        <v>0</v>
      </c>
      <c r="DI2476" s="77">
        <v>0</v>
      </c>
      <c r="DJ2476" s="77">
        <v>1.407514088639946E-5</v>
      </c>
      <c r="DL2476" s="77">
        <v>0</v>
      </c>
      <c r="DM2476" s="77">
        <v>5.0767294720336435E-6</v>
      </c>
      <c r="DN2476" s="77">
        <v>5.0767294720336435E-6</v>
      </c>
      <c r="DO2476" s="77">
        <v>0</v>
      </c>
      <c r="DP2476" s="77">
        <v>0</v>
      </c>
      <c r="DQ2476" s="77">
        <v>0</v>
      </c>
      <c r="DR2476" s="77">
        <v>0</v>
      </c>
      <c r="DS2476" s="77">
        <v>0</v>
      </c>
      <c r="DT2476" s="77">
        <v>0</v>
      </c>
      <c r="DU2476" s="77">
        <v>0</v>
      </c>
      <c r="DV2476" s="77">
        <v>0</v>
      </c>
      <c r="DW2476" s="77">
        <v>0</v>
      </c>
      <c r="GE2476" s="77" t="s">
        <v>422</v>
      </c>
      <c r="GF2476" s="77" t="s">
        <v>155</v>
      </c>
      <c r="GG2476" s="77" t="s">
        <v>444</v>
      </c>
      <c r="GH2476" s="77" t="s">
        <v>467</v>
      </c>
      <c r="GI2476" s="77">
        <v>2021</v>
      </c>
      <c r="GJ2476" s="77" t="s">
        <v>305</v>
      </c>
      <c r="GK2476" s="77">
        <v>0.69641821681223348</v>
      </c>
      <c r="GL2476" s="77">
        <v>749.25225499999999</v>
      </c>
      <c r="GM2476" s="77">
        <v>2021</v>
      </c>
      <c r="GN2476" s="77" t="s">
        <v>175</v>
      </c>
      <c r="GO2476" s="77">
        <v>0.13250000000000001</v>
      </c>
      <c r="GP2476" s="77">
        <v>3</v>
      </c>
      <c r="GQ2476" s="77">
        <v>0</v>
      </c>
      <c r="GR2476" s="77" t="s">
        <v>423</v>
      </c>
      <c r="GS2476" s="77">
        <v>0.1527377521613833</v>
      </c>
      <c r="GT2476" s="77">
        <v>0.10636935300013942</v>
      </c>
      <c r="GU2476" s="77">
        <v>0.1527377521613833</v>
      </c>
      <c r="GV2476" s="77">
        <v>0.10636935300013942</v>
      </c>
      <c r="GW2476" s="77">
        <v>0</v>
      </c>
      <c r="GX2476" s="77">
        <v>0</v>
      </c>
      <c r="GY2476" s="77">
        <v>0</v>
      </c>
      <c r="GZ2476" s="77">
        <v>0</v>
      </c>
    </row>
    <row r="2477" spans="98:208" x14ac:dyDescent="0.25">
      <c r="CT2477" s="77" t="s">
        <v>155</v>
      </c>
      <c r="CU2477" s="77" t="s">
        <v>472</v>
      </c>
      <c r="CV2477" s="77" t="s">
        <v>439</v>
      </c>
      <c r="CW2477" s="77">
        <v>2021</v>
      </c>
      <c r="CX2477" s="77">
        <v>0</v>
      </c>
      <c r="CY2477" s="77">
        <v>0</v>
      </c>
      <c r="CZ2477" s="77">
        <v>0</v>
      </c>
      <c r="DA2477" s="77">
        <v>0</v>
      </c>
      <c r="DB2477" s="77">
        <v>5.2405583313015853</v>
      </c>
      <c r="DC2477" s="77">
        <v>0.69641821681222693</v>
      </c>
      <c r="DD2477" s="77">
        <v>2.9419641522810411</v>
      </c>
      <c r="DE2477" s="77">
        <v>1.6021759622083049</v>
      </c>
      <c r="DF2477" s="77">
        <v>0.36068764874241438</v>
      </c>
      <c r="DG2477" s="77">
        <v>0.36068764874241438</v>
      </c>
      <c r="DH2477" s="77">
        <v>0</v>
      </c>
      <c r="DI2477" s="77">
        <v>0</v>
      </c>
      <c r="DJ2477" s="77">
        <v>1.407514088639946E-5</v>
      </c>
      <c r="DL2477" s="77">
        <v>0</v>
      </c>
      <c r="DM2477" s="77">
        <v>5.0767294720336435E-6</v>
      </c>
      <c r="DN2477" s="77">
        <v>5.0767294720336435E-6</v>
      </c>
      <c r="DO2477" s="77">
        <v>0</v>
      </c>
      <c r="DP2477" s="77">
        <v>5.0767294720336435E-6</v>
      </c>
      <c r="DQ2477" s="77">
        <v>5.0767294720336435E-6</v>
      </c>
      <c r="DR2477" s="77">
        <v>0</v>
      </c>
      <c r="DS2477" s="77">
        <v>0</v>
      </c>
      <c r="DT2477" s="77">
        <v>0</v>
      </c>
      <c r="DU2477" s="77">
        <v>0</v>
      </c>
      <c r="DV2477" s="77">
        <v>0</v>
      </c>
      <c r="DW2477" s="77">
        <v>0</v>
      </c>
      <c r="GE2477" s="77" t="s">
        <v>425</v>
      </c>
      <c r="GF2477" s="77" t="s">
        <v>155</v>
      </c>
      <c r="GG2477" s="77" t="s">
        <v>444</v>
      </c>
      <c r="GH2477" s="77" t="s">
        <v>467</v>
      </c>
      <c r="GI2477" s="77">
        <v>2021</v>
      </c>
      <c r="GJ2477" s="77" t="s">
        <v>301</v>
      </c>
      <c r="GK2477" s="77">
        <v>2.9419641522810238</v>
      </c>
      <c r="GL2477" s="77">
        <v>749.25225499999999</v>
      </c>
      <c r="GM2477" s="77">
        <v>2021</v>
      </c>
      <c r="GN2477" s="77" t="s">
        <v>175</v>
      </c>
      <c r="GO2477" s="77">
        <v>5.3000000000000005E-2</v>
      </c>
      <c r="GP2477" s="77">
        <v>3</v>
      </c>
      <c r="GQ2477" s="77">
        <v>0</v>
      </c>
      <c r="GR2477" s="77" t="s">
        <v>423</v>
      </c>
      <c r="GS2477" s="77">
        <v>5.5966209081309407E-2</v>
      </c>
      <c r="GT2477" s="77">
        <v>0.16465058085627696</v>
      </c>
      <c r="GU2477" s="77">
        <v>5.5966209081309407E-2</v>
      </c>
      <c r="GV2477" s="77">
        <v>0.16465058085627696</v>
      </c>
      <c r="GW2477" s="77">
        <v>0</v>
      </c>
      <c r="GX2477" s="77">
        <v>0</v>
      </c>
      <c r="GY2477" s="77">
        <v>0</v>
      </c>
      <c r="GZ2477" s="77">
        <v>0</v>
      </c>
    </row>
    <row r="2478" spans="98:208" x14ac:dyDescent="0.25">
      <c r="CT2478" s="77" t="s">
        <v>155</v>
      </c>
      <c r="CU2478" s="77" t="s">
        <v>472</v>
      </c>
      <c r="CV2478" s="77" t="s">
        <v>439</v>
      </c>
      <c r="CW2478" s="77">
        <v>2022</v>
      </c>
      <c r="CX2478" s="77">
        <v>0</v>
      </c>
      <c r="CY2478" s="77">
        <v>0</v>
      </c>
      <c r="CZ2478" s="77">
        <v>0</v>
      </c>
      <c r="DA2478" s="77">
        <v>0</v>
      </c>
      <c r="DB2478" s="77">
        <v>5.2405583313015853</v>
      </c>
      <c r="DC2478" s="77">
        <v>0.69641821681222693</v>
      </c>
      <c r="DD2478" s="77">
        <v>2.9419641522810411</v>
      </c>
      <c r="DE2478" s="77">
        <v>1.6021759622083049</v>
      </c>
      <c r="DF2478" s="77">
        <v>0.36068764874241438</v>
      </c>
      <c r="DG2478" s="77">
        <v>0.36068764874241438</v>
      </c>
      <c r="DH2478" s="77">
        <v>0.36068764874241438</v>
      </c>
      <c r="DI2478" s="77">
        <v>0</v>
      </c>
      <c r="DJ2478" s="77">
        <v>1.407514088639946E-5</v>
      </c>
      <c r="DL2478" s="77">
        <v>0</v>
      </c>
      <c r="DM2478" s="77">
        <v>5.0767294720336435E-6</v>
      </c>
      <c r="DN2478" s="77">
        <v>5.0767294720336435E-6</v>
      </c>
      <c r="DO2478" s="77">
        <v>0</v>
      </c>
      <c r="DP2478" s="77">
        <v>5.0767294720336435E-6</v>
      </c>
      <c r="DQ2478" s="77">
        <v>5.0767294720336435E-6</v>
      </c>
      <c r="DR2478" s="77">
        <v>0</v>
      </c>
      <c r="DS2478" s="77">
        <v>5.0767294720336435E-6</v>
      </c>
      <c r="DT2478" s="77">
        <v>5.0767294720336435E-6</v>
      </c>
      <c r="DU2478" s="77">
        <v>0</v>
      </c>
      <c r="DV2478" s="77">
        <v>0</v>
      </c>
      <c r="DW2478" s="77">
        <v>0</v>
      </c>
      <c r="GE2478" s="77" t="s">
        <v>427</v>
      </c>
      <c r="GF2478" s="77" t="s">
        <v>155</v>
      </c>
      <c r="GG2478" s="77" t="s">
        <v>444</v>
      </c>
      <c r="GH2478" s="77" t="s">
        <v>467</v>
      </c>
      <c r="GI2478" s="77">
        <v>2021</v>
      </c>
      <c r="GJ2478" s="77" t="s">
        <v>303</v>
      </c>
      <c r="GK2478" s="77">
        <v>1.6021759622082901</v>
      </c>
      <c r="GL2478" s="77">
        <v>749.25225499999999</v>
      </c>
      <c r="GM2478" s="77">
        <v>2021</v>
      </c>
      <c r="GN2478" s="77" t="s">
        <v>175</v>
      </c>
      <c r="GO2478" s="77">
        <v>5.3000000000000005E-2</v>
      </c>
      <c r="GP2478" s="77">
        <v>3</v>
      </c>
      <c r="GQ2478" s="77">
        <v>0</v>
      </c>
      <c r="GR2478" s="77" t="s">
        <v>423</v>
      </c>
      <c r="GS2478" s="77">
        <v>5.5966209081309407E-2</v>
      </c>
      <c r="GT2478" s="77">
        <v>8.9667714885997243E-2</v>
      </c>
      <c r="GU2478" s="77">
        <v>5.5966209081309407E-2</v>
      </c>
      <c r="GV2478" s="77">
        <v>8.9667714885997243E-2</v>
      </c>
      <c r="GW2478" s="77">
        <v>0</v>
      </c>
      <c r="GX2478" s="77">
        <v>0</v>
      </c>
      <c r="GY2478" s="77">
        <v>0</v>
      </c>
      <c r="GZ2478" s="77">
        <v>0</v>
      </c>
    </row>
    <row r="2479" spans="98:208" x14ac:dyDescent="0.25">
      <c r="CT2479" s="77" t="s">
        <v>155</v>
      </c>
      <c r="CU2479" s="77" t="s">
        <v>472</v>
      </c>
      <c r="CV2479" s="77" t="s">
        <v>439</v>
      </c>
      <c r="CW2479" s="77">
        <v>2023</v>
      </c>
      <c r="CX2479" s="77">
        <v>0</v>
      </c>
      <c r="CY2479" s="77">
        <v>0</v>
      </c>
      <c r="CZ2479" s="77">
        <v>0</v>
      </c>
      <c r="DA2479" s="77">
        <v>0</v>
      </c>
      <c r="DB2479" s="77">
        <v>5.4750346070078084</v>
      </c>
      <c r="DC2479" s="77">
        <v>0.7189601678582197</v>
      </c>
      <c r="DD2479" s="77">
        <v>3.0714971986151238</v>
      </c>
      <c r="DE2479" s="77">
        <v>1.6845772405344519</v>
      </c>
      <c r="DF2479" s="77">
        <v>0</v>
      </c>
      <c r="DG2479" s="77">
        <v>0.37599181639995183</v>
      </c>
      <c r="DH2479" s="77">
        <v>0.37599181639995183</v>
      </c>
      <c r="DI2479" s="77">
        <v>0.37599181639995183</v>
      </c>
      <c r="DJ2479" s="77">
        <v>1.407514088639946E-5</v>
      </c>
      <c r="DL2479" s="77">
        <v>0</v>
      </c>
      <c r="DM2479" s="77">
        <v>0</v>
      </c>
      <c r="DN2479" s="77">
        <v>0</v>
      </c>
      <c r="DO2479" s="77">
        <v>0</v>
      </c>
      <c r="DP2479" s="77">
        <v>5.2921377879625611E-6</v>
      </c>
      <c r="DQ2479" s="77">
        <v>5.2921377879625611E-6</v>
      </c>
      <c r="DR2479" s="77">
        <v>0</v>
      </c>
      <c r="DS2479" s="77">
        <v>5.2921377879625611E-6</v>
      </c>
      <c r="DT2479" s="77">
        <v>5.2921377879625611E-6</v>
      </c>
      <c r="DU2479" s="77">
        <v>0</v>
      </c>
      <c r="DV2479" s="77">
        <v>5.2921377879625611E-6</v>
      </c>
      <c r="DW2479" s="77">
        <v>5.2921377879625611E-6</v>
      </c>
      <c r="GE2479" s="77" t="s">
        <v>422</v>
      </c>
      <c r="GF2479" s="77" t="s">
        <v>155</v>
      </c>
      <c r="GG2479" s="77" t="s">
        <v>444</v>
      </c>
      <c r="GH2479" s="77" t="s">
        <v>467</v>
      </c>
      <c r="GI2479" s="77">
        <v>2022</v>
      </c>
      <c r="GJ2479" s="77" t="s">
        <v>305</v>
      </c>
      <c r="GK2479" s="77">
        <v>0.69641821681223348</v>
      </c>
      <c r="GL2479" s="77">
        <v>749.25225499999999</v>
      </c>
      <c r="GM2479" s="77">
        <v>2022</v>
      </c>
      <c r="GN2479" s="77" t="s">
        <v>175</v>
      </c>
      <c r="GO2479" s="77">
        <v>0.13250000000000001</v>
      </c>
      <c r="GP2479" s="77">
        <v>3</v>
      </c>
      <c r="GQ2479" s="77">
        <v>0</v>
      </c>
      <c r="GR2479" s="77" t="s">
        <v>423</v>
      </c>
      <c r="GS2479" s="77">
        <v>0.1527377521613833</v>
      </c>
      <c r="GT2479" s="77">
        <v>0.10636935300013942</v>
      </c>
      <c r="GU2479" s="77">
        <v>0.1527377521613833</v>
      </c>
      <c r="GV2479" s="77">
        <v>0.10636935300013942</v>
      </c>
      <c r="GW2479" s="77">
        <v>0.1527377521613833</v>
      </c>
      <c r="GX2479" s="77">
        <v>0.10636935300013942</v>
      </c>
      <c r="GY2479" s="77">
        <v>0</v>
      </c>
      <c r="GZ2479" s="77">
        <v>0</v>
      </c>
    </row>
    <row r="2480" spans="98:208" x14ac:dyDescent="0.25">
      <c r="CT2480" s="77" t="s">
        <v>155</v>
      </c>
      <c r="CU2480" s="77" t="s">
        <v>472</v>
      </c>
      <c r="CV2480" s="77" t="s">
        <v>439</v>
      </c>
      <c r="CW2480" s="77">
        <v>2024</v>
      </c>
      <c r="CX2480" s="77">
        <v>0</v>
      </c>
      <c r="CY2480" s="77">
        <v>0</v>
      </c>
      <c r="CZ2480" s="77">
        <v>0</v>
      </c>
      <c r="DA2480" s="77">
        <v>0</v>
      </c>
      <c r="DB2480" s="77">
        <v>5.4750346070078084</v>
      </c>
      <c r="DC2480" s="77">
        <v>0.7189601678582197</v>
      </c>
      <c r="DD2480" s="77">
        <v>3.0714971986151238</v>
      </c>
      <c r="DE2480" s="77">
        <v>1.6845772405344519</v>
      </c>
      <c r="DF2480" s="77">
        <v>0</v>
      </c>
      <c r="DG2480" s="77">
        <v>0</v>
      </c>
      <c r="DH2480" s="77">
        <v>0.37599181639995183</v>
      </c>
      <c r="DI2480" s="77">
        <v>0.37599181639995183</v>
      </c>
      <c r="DJ2480" s="77">
        <v>1.407514088639946E-5</v>
      </c>
      <c r="DL2480" s="77">
        <v>0</v>
      </c>
      <c r="DM2480" s="77">
        <v>0</v>
      </c>
      <c r="DN2480" s="77">
        <v>0</v>
      </c>
      <c r="DO2480" s="77">
        <v>0</v>
      </c>
      <c r="DP2480" s="77">
        <v>0</v>
      </c>
      <c r="DQ2480" s="77">
        <v>0</v>
      </c>
      <c r="DR2480" s="77">
        <v>0</v>
      </c>
      <c r="DS2480" s="77">
        <v>5.2921377879625611E-6</v>
      </c>
      <c r="DT2480" s="77">
        <v>5.2921377879625611E-6</v>
      </c>
      <c r="DU2480" s="77">
        <v>0</v>
      </c>
      <c r="DV2480" s="77">
        <v>5.2921377879625611E-6</v>
      </c>
      <c r="DW2480" s="77">
        <v>5.2921377879625611E-6</v>
      </c>
      <c r="GE2480" s="77" t="s">
        <v>425</v>
      </c>
      <c r="GF2480" s="77" t="s">
        <v>155</v>
      </c>
      <c r="GG2480" s="77" t="s">
        <v>444</v>
      </c>
      <c r="GH2480" s="77" t="s">
        <v>467</v>
      </c>
      <c r="GI2480" s="77">
        <v>2022</v>
      </c>
      <c r="GJ2480" s="77" t="s">
        <v>301</v>
      </c>
      <c r="GK2480" s="77">
        <v>2.9419641522810238</v>
      </c>
      <c r="GL2480" s="77">
        <v>749.25225499999999</v>
      </c>
      <c r="GM2480" s="77">
        <v>2022</v>
      </c>
      <c r="GN2480" s="77" t="s">
        <v>175</v>
      </c>
      <c r="GO2480" s="77">
        <v>5.3000000000000005E-2</v>
      </c>
      <c r="GP2480" s="77">
        <v>3</v>
      </c>
      <c r="GQ2480" s="77">
        <v>0</v>
      </c>
      <c r="GR2480" s="77" t="s">
        <v>423</v>
      </c>
      <c r="GS2480" s="77">
        <v>5.5966209081309407E-2</v>
      </c>
      <c r="GT2480" s="77">
        <v>0.16465058085627696</v>
      </c>
      <c r="GU2480" s="77">
        <v>5.5966209081309407E-2</v>
      </c>
      <c r="GV2480" s="77">
        <v>0.16465058085627696</v>
      </c>
      <c r="GW2480" s="77">
        <v>5.5966209081309407E-2</v>
      </c>
      <c r="GX2480" s="77">
        <v>0.16465058085627696</v>
      </c>
      <c r="GY2480" s="77">
        <v>0</v>
      </c>
      <c r="GZ2480" s="77">
        <v>0</v>
      </c>
    </row>
    <row r="2481" spans="98:208" x14ac:dyDescent="0.25">
      <c r="CT2481" s="77" t="s">
        <v>155</v>
      </c>
      <c r="CU2481" s="77" t="s">
        <v>472</v>
      </c>
      <c r="CV2481" s="77" t="s">
        <v>439</v>
      </c>
      <c r="CW2481" s="77">
        <v>2025</v>
      </c>
      <c r="CX2481" s="77">
        <v>0</v>
      </c>
      <c r="CY2481" s="77">
        <v>0</v>
      </c>
      <c r="CZ2481" s="77">
        <v>0</v>
      </c>
      <c r="DA2481" s="77">
        <v>0</v>
      </c>
      <c r="DB2481" s="77">
        <v>5.4750346070078084</v>
      </c>
      <c r="DC2481" s="77">
        <v>0.7189601678582197</v>
      </c>
      <c r="DD2481" s="77">
        <v>3.0714971986151238</v>
      </c>
      <c r="DE2481" s="77">
        <v>1.6845772405344519</v>
      </c>
      <c r="DF2481" s="77">
        <v>0</v>
      </c>
      <c r="DG2481" s="77">
        <v>0</v>
      </c>
      <c r="DH2481" s="77">
        <v>0</v>
      </c>
      <c r="DI2481" s="77">
        <v>0.37599181639995183</v>
      </c>
      <c r="DJ2481" s="77">
        <v>1.407514088639946E-5</v>
      </c>
      <c r="DL2481" s="77">
        <v>0</v>
      </c>
      <c r="DM2481" s="77">
        <v>0</v>
      </c>
      <c r="DN2481" s="77">
        <v>0</v>
      </c>
      <c r="DO2481" s="77">
        <v>0</v>
      </c>
      <c r="DP2481" s="77">
        <v>0</v>
      </c>
      <c r="DQ2481" s="77">
        <v>0</v>
      </c>
      <c r="DR2481" s="77">
        <v>0</v>
      </c>
      <c r="DS2481" s="77">
        <v>0</v>
      </c>
      <c r="DT2481" s="77">
        <v>0</v>
      </c>
      <c r="DU2481" s="77">
        <v>0</v>
      </c>
      <c r="DV2481" s="77">
        <v>5.2921377879625611E-6</v>
      </c>
      <c r="DW2481" s="77">
        <v>5.2921377879625611E-6</v>
      </c>
      <c r="GE2481" s="77" t="s">
        <v>427</v>
      </c>
      <c r="GF2481" s="77" t="s">
        <v>155</v>
      </c>
      <c r="GG2481" s="77" t="s">
        <v>444</v>
      </c>
      <c r="GH2481" s="77" t="s">
        <v>467</v>
      </c>
      <c r="GI2481" s="77">
        <v>2022</v>
      </c>
      <c r="GJ2481" s="77" t="s">
        <v>303</v>
      </c>
      <c r="GK2481" s="77">
        <v>1.6021759622082901</v>
      </c>
      <c r="GL2481" s="77">
        <v>749.25225499999999</v>
      </c>
      <c r="GM2481" s="77">
        <v>2022</v>
      </c>
      <c r="GN2481" s="77" t="s">
        <v>175</v>
      </c>
      <c r="GO2481" s="77">
        <v>5.3000000000000005E-2</v>
      </c>
      <c r="GP2481" s="77">
        <v>3</v>
      </c>
      <c r="GQ2481" s="77">
        <v>0</v>
      </c>
      <c r="GR2481" s="77" t="s">
        <v>423</v>
      </c>
      <c r="GS2481" s="77">
        <v>5.5966209081309407E-2</v>
      </c>
      <c r="GT2481" s="77">
        <v>8.9667714885997243E-2</v>
      </c>
      <c r="GU2481" s="77">
        <v>5.5966209081309407E-2</v>
      </c>
      <c r="GV2481" s="77">
        <v>8.9667714885997243E-2</v>
      </c>
      <c r="GW2481" s="77">
        <v>5.5966209081309407E-2</v>
      </c>
      <c r="GX2481" s="77">
        <v>8.9667714885997243E-2</v>
      </c>
      <c r="GY2481" s="77">
        <v>0</v>
      </c>
      <c r="GZ2481" s="77">
        <v>0</v>
      </c>
    </row>
    <row r="2482" spans="98:208" x14ac:dyDescent="0.25">
      <c r="CT2482" s="77" t="s">
        <v>155</v>
      </c>
      <c r="CU2482" s="77" t="s">
        <v>472</v>
      </c>
      <c r="CV2482" s="77" t="s">
        <v>446</v>
      </c>
      <c r="CW2482" s="77">
        <v>2020</v>
      </c>
      <c r="CX2482" s="77">
        <v>0</v>
      </c>
      <c r="CY2482" s="77">
        <v>0</v>
      </c>
      <c r="CZ2482" s="77">
        <v>0</v>
      </c>
      <c r="DA2482" s="77">
        <v>0</v>
      </c>
      <c r="DB2482" s="77">
        <v>7.7900575334948541E-2</v>
      </c>
      <c r="DC2482" s="77">
        <v>3.6425060683954499E-2</v>
      </c>
      <c r="DD2482" s="77">
        <v>1.58087245254324E-3</v>
      </c>
      <c r="DE2482" s="77">
        <v>3.9894642198450757E-2</v>
      </c>
      <c r="DF2482" s="77">
        <v>7.8847092159216314E-3</v>
      </c>
      <c r="DG2482" s="77">
        <v>0</v>
      </c>
      <c r="DH2482" s="77">
        <v>0</v>
      </c>
      <c r="DI2482" s="77">
        <v>0</v>
      </c>
      <c r="DJ2482" s="77">
        <v>5.7252589950654116E-3</v>
      </c>
      <c r="DL2482" s="77">
        <v>0</v>
      </c>
      <c r="DM2482" s="77">
        <v>4.5142002361930471E-5</v>
      </c>
      <c r="DN2482" s="77">
        <v>4.5142002361930471E-5</v>
      </c>
      <c r="DO2482" s="77">
        <v>0</v>
      </c>
      <c r="DP2482" s="77">
        <v>0</v>
      </c>
      <c r="DQ2482" s="77">
        <v>0</v>
      </c>
      <c r="DR2482" s="77">
        <v>0</v>
      </c>
      <c r="DS2482" s="77">
        <v>0</v>
      </c>
      <c r="DT2482" s="77">
        <v>0</v>
      </c>
      <c r="DU2482" s="77">
        <v>0</v>
      </c>
      <c r="DV2482" s="77">
        <v>0</v>
      </c>
      <c r="DW2482" s="77">
        <v>0</v>
      </c>
      <c r="GE2482" s="77" t="s">
        <v>422</v>
      </c>
      <c r="GF2482" s="77" t="s">
        <v>155</v>
      </c>
      <c r="GG2482" s="77" t="s">
        <v>444</v>
      </c>
      <c r="GH2482" s="77" t="s">
        <v>467</v>
      </c>
      <c r="GI2482" s="77">
        <v>2023</v>
      </c>
      <c r="GJ2482" s="77" t="s">
        <v>305</v>
      </c>
      <c r="GK2482" s="77">
        <v>0.71896016785821171</v>
      </c>
      <c r="GL2482" s="77">
        <v>749.25225499999999</v>
      </c>
      <c r="GM2482" s="77">
        <v>2023</v>
      </c>
      <c r="GN2482" s="77" t="s">
        <v>175</v>
      </c>
      <c r="GO2482" s="77">
        <v>0.13250000000000001</v>
      </c>
      <c r="GP2482" s="77">
        <v>3</v>
      </c>
      <c r="GQ2482" s="77">
        <v>0</v>
      </c>
      <c r="GR2482" s="77" t="s">
        <v>423</v>
      </c>
      <c r="GS2482" s="77">
        <v>0</v>
      </c>
      <c r="GT2482" s="77">
        <v>0</v>
      </c>
      <c r="GU2482" s="77">
        <v>0.1527377521613833</v>
      </c>
      <c r="GV2482" s="77">
        <v>0.10981235993223408</v>
      </c>
      <c r="GW2482" s="77">
        <v>0.1527377521613833</v>
      </c>
      <c r="GX2482" s="77">
        <v>0.10981235993223408</v>
      </c>
      <c r="GY2482" s="77">
        <v>0.1527377521613833</v>
      </c>
      <c r="GZ2482" s="77">
        <v>0.10981235993223408</v>
      </c>
    </row>
    <row r="2483" spans="98:208" x14ac:dyDescent="0.25">
      <c r="CT2483" s="77" t="s">
        <v>155</v>
      </c>
      <c r="CU2483" s="77" t="s">
        <v>472</v>
      </c>
      <c r="CV2483" s="77" t="s">
        <v>446</v>
      </c>
      <c r="CW2483" s="77">
        <v>2021</v>
      </c>
      <c r="CX2483" s="77">
        <v>0</v>
      </c>
      <c r="CY2483" s="77">
        <v>0</v>
      </c>
      <c r="CZ2483" s="77">
        <v>0</v>
      </c>
      <c r="DA2483" s="77">
        <v>0</v>
      </c>
      <c r="DB2483" s="77">
        <v>7.7900575334948541E-2</v>
      </c>
      <c r="DC2483" s="77">
        <v>3.6425060683954499E-2</v>
      </c>
      <c r="DD2483" s="77">
        <v>1.58087245254324E-3</v>
      </c>
      <c r="DE2483" s="77">
        <v>3.9894642198450757E-2</v>
      </c>
      <c r="DF2483" s="77">
        <v>7.8847092159216314E-3</v>
      </c>
      <c r="DG2483" s="77">
        <v>7.8847092159216314E-3</v>
      </c>
      <c r="DH2483" s="77">
        <v>0</v>
      </c>
      <c r="DI2483" s="77">
        <v>0</v>
      </c>
      <c r="DJ2483" s="77">
        <v>5.7252589950654116E-3</v>
      </c>
      <c r="DL2483" s="77">
        <v>0</v>
      </c>
      <c r="DM2483" s="77">
        <v>4.5142002361930471E-5</v>
      </c>
      <c r="DN2483" s="77">
        <v>4.5142002361930471E-5</v>
      </c>
      <c r="DO2483" s="77">
        <v>0</v>
      </c>
      <c r="DP2483" s="77">
        <v>4.5142002361930471E-5</v>
      </c>
      <c r="DQ2483" s="77">
        <v>4.5142002361930471E-5</v>
      </c>
      <c r="DR2483" s="77">
        <v>0</v>
      </c>
      <c r="DS2483" s="77">
        <v>0</v>
      </c>
      <c r="DT2483" s="77">
        <v>0</v>
      </c>
      <c r="DU2483" s="77">
        <v>0</v>
      </c>
      <c r="DV2483" s="77">
        <v>0</v>
      </c>
      <c r="DW2483" s="77">
        <v>0</v>
      </c>
      <c r="GE2483" s="77" t="s">
        <v>425</v>
      </c>
      <c r="GF2483" s="77" t="s">
        <v>155</v>
      </c>
      <c r="GG2483" s="77" t="s">
        <v>444</v>
      </c>
      <c r="GH2483" s="77" t="s">
        <v>467</v>
      </c>
      <c r="GI2483" s="77">
        <v>2023</v>
      </c>
      <c r="GJ2483" s="77" t="s">
        <v>301</v>
      </c>
      <c r="GK2483" s="77">
        <v>3.0714971986151092</v>
      </c>
      <c r="GL2483" s="77">
        <v>749.25225499999999</v>
      </c>
      <c r="GM2483" s="77">
        <v>2023</v>
      </c>
      <c r="GN2483" s="77" t="s">
        <v>175</v>
      </c>
      <c r="GO2483" s="77">
        <v>5.3000000000000005E-2</v>
      </c>
      <c r="GP2483" s="77">
        <v>3</v>
      </c>
      <c r="GQ2483" s="77">
        <v>0</v>
      </c>
      <c r="GR2483" s="77" t="s">
        <v>423</v>
      </c>
      <c r="GS2483" s="77">
        <v>0</v>
      </c>
      <c r="GT2483" s="77">
        <v>0</v>
      </c>
      <c r="GU2483" s="77">
        <v>5.5966209081309407E-2</v>
      </c>
      <c r="GV2483" s="77">
        <v>0.17190005441034933</v>
      </c>
      <c r="GW2483" s="77">
        <v>5.5966209081309407E-2</v>
      </c>
      <c r="GX2483" s="77">
        <v>0.17190005441034933</v>
      </c>
      <c r="GY2483" s="77">
        <v>5.5966209081309407E-2</v>
      </c>
      <c r="GZ2483" s="77">
        <v>0.17190005441034933</v>
      </c>
    </row>
    <row r="2484" spans="98:208" x14ac:dyDescent="0.25">
      <c r="CT2484" s="77" t="s">
        <v>155</v>
      </c>
      <c r="CU2484" s="77" t="s">
        <v>472</v>
      </c>
      <c r="CV2484" s="77" t="s">
        <v>446</v>
      </c>
      <c r="CW2484" s="77">
        <v>2022</v>
      </c>
      <c r="CX2484" s="77">
        <v>0</v>
      </c>
      <c r="CY2484" s="77">
        <v>0</v>
      </c>
      <c r="CZ2484" s="77">
        <v>0</v>
      </c>
      <c r="DA2484" s="77">
        <v>0</v>
      </c>
      <c r="DB2484" s="77">
        <v>7.7900575334948541E-2</v>
      </c>
      <c r="DC2484" s="77">
        <v>3.6425060683954499E-2</v>
      </c>
      <c r="DD2484" s="77">
        <v>1.58087245254324E-3</v>
      </c>
      <c r="DE2484" s="77">
        <v>3.9894642198450757E-2</v>
      </c>
      <c r="DF2484" s="77">
        <v>7.8847092159216314E-3</v>
      </c>
      <c r="DG2484" s="77">
        <v>7.8847092159216314E-3</v>
      </c>
      <c r="DH2484" s="77">
        <v>7.8847092159216314E-3</v>
      </c>
      <c r="DI2484" s="77">
        <v>0</v>
      </c>
      <c r="DJ2484" s="77">
        <v>5.7252589950654116E-3</v>
      </c>
      <c r="DL2484" s="77">
        <v>0</v>
      </c>
      <c r="DM2484" s="77">
        <v>4.5142002361930471E-5</v>
      </c>
      <c r="DN2484" s="77">
        <v>4.5142002361930471E-5</v>
      </c>
      <c r="DO2484" s="77">
        <v>0</v>
      </c>
      <c r="DP2484" s="77">
        <v>4.5142002361930471E-5</v>
      </c>
      <c r="DQ2484" s="77">
        <v>4.5142002361930471E-5</v>
      </c>
      <c r="DR2484" s="77">
        <v>0</v>
      </c>
      <c r="DS2484" s="77">
        <v>4.5142002361930471E-5</v>
      </c>
      <c r="DT2484" s="77">
        <v>4.5142002361930471E-5</v>
      </c>
      <c r="DU2484" s="77">
        <v>0</v>
      </c>
      <c r="DV2484" s="77">
        <v>0</v>
      </c>
      <c r="DW2484" s="77">
        <v>0</v>
      </c>
      <c r="GE2484" s="77" t="s">
        <v>427</v>
      </c>
      <c r="GF2484" s="77" t="s">
        <v>155</v>
      </c>
      <c r="GG2484" s="77" t="s">
        <v>444</v>
      </c>
      <c r="GH2484" s="77" t="s">
        <v>467</v>
      </c>
      <c r="GI2484" s="77">
        <v>2023</v>
      </c>
      <c r="GJ2484" s="77" t="s">
        <v>303</v>
      </c>
      <c r="GK2484" s="77">
        <v>1.684577240534451</v>
      </c>
      <c r="GL2484" s="77">
        <v>749.25225499999999</v>
      </c>
      <c r="GM2484" s="77">
        <v>2023</v>
      </c>
      <c r="GN2484" s="77" t="s">
        <v>175</v>
      </c>
      <c r="GO2484" s="77">
        <v>5.3000000000000005E-2</v>
      </c>
      <c r="GP2484" s="77">
        <v>3</v>
      </c>
      <c r="GQ2484" s="77">
        <v>0</v>
      </c>
      <c r="GR2484" s="77" t="s">
        <v>423</v>
      </c>
      <c r="GS2484" s="77">
        <v>0</v>
      </c>
      <c r="GT2484" s="77">
        <v>0</v>
      </c>
      <c r="GU2484" s="77">
        <v>5.5966209081309407E-2</v>
      </c>
      <c r="GV2484" s="77">
        <v>9.4279402057366332E-2</v>
      </c>
      <c r="GW2484" s="77">
        <v>5.5966209081309407E-2</v>
      </c>
      <c r="GX2484" s="77">
        <v>9.4279402057366332E-2</v>
      </c>
      <c r="GY2484" s="77">
        <v>5.5966209081309407E-2</v>
      </c>
      <c r="GZ2484" s="77">
        <v>9.4279402057366332E-2</v>
      </c>
    </row>
    <row r="2485" spans="98:208" x14ac:dyDescent="0.25">
      <c r="CT2485" s="77" t="s">
        <v>155</v>
      </c>
      <c r="CU2485" s="77" t="s">
        <v>472</v>
      </c>
      <c r="CV2485" s="77" t="s">
        <v>446</v>
      </c>
      <c r="CW2485" s="77">
        <v>2023</v>
      </c>
      <c r="CX2485" s="77">
        <v>0</v>
      </c>
      <c r="CY2485" s="77">
        <v>0</v>
      </c>
      <c r="CZ2485" s="77">
        <v>0</v>
      </c>
      <c r="DA2485" s="77">
        <v>0</v>
      </c>
      <c r="DB2485" s="77">
        <v>8.0408269036977273E-2</v>
      </c>
      <c r="DC2485" s="77">
        <v>3.7590224611390763E-2</v>
      </c>
      <c r="DD2485" s="77">
        <v>1.6314334115687221E-3</v>
      </c>
      <c r="DE2485" s="77">
        <v>4.118661101401775E-2</v>
      </c>
      <c r="DF2485" s="77">
        <v>0</v>
      </c>
      <c r="DG2485" s="77">
        <v>8.1378100371604992E-3</v>
      </c>
      <c r="DH2485" s="77">
        <v>8.1378100371604992E-3</v>
      </c>
      <c r="DI2485" s="77">
        <v>8.1378100371604992E-3</v>
      </c>
      <c r="DJ2485" s="77">
        <v>5.7252589950654116E-3</v>
      </c>
      <c r="DL2485" s="77">
        <v>0</v>
      </c>
      <c r="DM2485" s="77">
        <v>0</v>
      </c>
      <c r="DN2485" s="77">
        <v>0</v>
      </c>
      <c r="DO2485" s="77">
        <v>0</v>
      </c>
      <c r="DP2485" s="77">
        <v>4.6591070115386738E-5</v>
      </c>
      <c r="DQ2485" s="77">
        <v>4.6591070115386738E-5</v>
      </c>
      <c r="DR2485" s="77">
        <v>0</v>
      </c>
      <c r="DS2485" s="77">
        <v>4.6591070115386738E-5</v>
      </c>
      <c r="DT2485" s="77">
        <v>4.6591070115386738E-5</v>
      </c>
      <c r="DU2485" s="77">
        <v>0</v>
      </c>
      <c r="DV2485" s="77">
        <v>4.6591070115386738E-5</v>
      </c>
      <c r="DW2485" s="77">
        <v>4.6591070115386738E-5</v>
      </c>
      <c r="GE2485" s="77" t="s">
        <v>422</v>
      </c>
      <c r="GF2485" s="77" t="s">
        <v>155</v>
      </c>
      <c r="GG2485" s="77" t="s">
        <v>444</v>
      </c>
      <c r="GH2485" s="77" t="s">
        <v>467</v>
      </c>
      <c r="GI2485" s="77">
        <v>2024</v>
      </c>
      <c r="GJ2485" s="77" t="s">
        <v>305</v>
      </c>
      <c r="GK2485" s="77">
        <v>0.71896016785821171</v>
      </c>
      <c r="GL2485" s="77">
        <v>749.25225499999999</v>
      </c>
      <c r="GM2485" s="77">
        <v>2024</v>
      </c>
      <c r="GN2485" s="77" t="s">
        <v>175</v>
      </c>
      <c r="GO2485" s="77">
        <v>0.13250000000000001</v>
      </c>
      <c r="GP2485" s="77">
        <v>3</v>
      </c>
      <c r="GQ2485" s="77">
        <v>0</v>
      </c>
      <c r="GR2485" s="77" t="s">
        <v>423</v>
      </c>
      <c r="GS2485" s="77">
        <v>0</v>
      </c>
      <c r="GT2485" s="77">
        <v>0</v>
      </c>
      <c r="GU2485" s="77">
        <v>0</v>
      </c>
      <c r="GV2485" s="77">
        <v>0</v>
      </c>
      <c r="GW2485" s="77">
        <v>0.1527377521613833</v>
      </c>
      <c r="GX2485" s="77">
        <v>0.10981235993223408</v>
      </c>
      <c r="GY2485" s="77">
        <v>0.1527377521613833</v>
      </c>
      <c r="GZ2485" s="77">
        <v>0.10981235993223408</v>
      </c>
    </row>
    <row r="2486" spans="98:208" x14ac:dyDescent="0.25">
      <c r="CT2486" s="77" t="s">
        <v>155</v>
      </c>
      <c r="CU2486" s="77" t="s">
        <v>472</v>
      </c>
      <c r="CV2486" s="77" t="s">
        <v>446</v>
      </c>
      <c r="CW2486" s="77">
        <v>2024</v>
      </c>
      <c r="CX2486" s="77">
        <v>0</v>
      </c>
      <c r="CY2486" s="77">
        <v>0</v>
      </c>
      <c r="CZ2486" s="77">
        <v>0</v>
      </c>
      <c r="DA2486" s="77">
        <v>0</v>
      </c>
      <c r="DB2486" s="77">
        <v>8.0408269036977273E-2</v>
      </c>
      <c r="DC2486" s="77">
        <v>3.7590224611390763E-2</v>
      </c>
      <c r="DD2486" s="77">
        <v>1.6314334115687221E-3</v>
      </c>
      <c r="DE2486" s="77">
        <v>4.118661101401775E-2</v>
      </c>
      <c r="DF2486" s="77">
        <v>0</v>
      </c>
      <c r="DG2486" s="77">
        <v>0</v>
      </c>
      <c r="DH2486" s="77">
        <v>8.1378100371604992E-3</v>
      </c>
      <c r="DI2486" s="77">
        <v>8.1378100371604992E-3</v>
      </c>
      <c r="DJ2486" s="77">
        <v>5.7252589950654116E-3</v>
      </c>
      <c r="DL2486" s="77">
        <v>0</v>
      </c>
      <c r="DM2486" s="77">
        <v>0</v>
      </c>
      <c r="DN2486" s="77">
        <v>0</v>
      </c>
      <c r="DO2486" s="77">
        <v>0</v>
      </c>
      <c r="DP2486" s="77">
        <v>0</v>
      </c>
      <c r="DQ2486" s="77">
        <v>0</v>
      </c>
      <c r="DR2486" s="77">
        <v>0</v>
      </c>
      <c r="DS2486" s="77">
        <v>4.6591070115386738E-5</v>
      </c>
      <c r="DT2486" s="77">
        <v>4.6591070115386738E-5</v>
      </c>
      <c r="DU2486" s="77">
        <v>0</v>
      </c>
      <c r="DV2486" s="77">
        <v>4.6591070115386738E-5</v>
      </c>
      <c r="DW2486" s="77">
        <v>4.6591070115386738E-5</v>
      </c>
      <c r="GE2486" s="77" t="s">
        <v>425</v>
      </c>
      <c r="GF2486" s="77" t="s">
        <v>155</v>
      </c>
      <c r="GG2486" s="77" t="s">
        <v>444</v>
      </c>
      <c r="GH2486" s="77" t="s">
        <v>467</v>
      </c>
      <c r="GI2486" s="77">
        <v>2024</v>
      </c>
      <c r="GJ2486" s="77" t="s">
        <v>301</v>
      </c>
      <c r="GK2486" s="77">
        <v>3.0714971986151092</v>
      </c>
      <c r="GL2486" s="77">
        <v>749.25225499999999</v>
      </c>
      <c r="GM2486" s="77">
        <v>2024</v>
      </c>
      <c r="GN2486" s="77" t="s">
        <v>175</v>
      </c>
      <c r="GO2486" s="77">
        <v>5.3000000000000005E-2</v>
      </c>
      <c r="GP2486" s="77">
        <v>3</v>
      </c>
      <c r="GQ2486" s="77">
        <v>0</v>
      </c>
      <c r="GR2486" s="77" t="s">
        <v>423</v>
      </c>
      <c r="GS2486" s="77">
        <v>0</v>
      </c>
      <c r="GT2486" s="77">
        <v>0</v>
      </c>
      <c r="GU2486" s="77">
        <v>0</v>
      </c>
      <c r="GV2486" s="77">
        <v>0</v>
      </c>
      <c r="GW2486" s="77">
        <v>5.5966209081309407E-2</v>
      </c>
      <c r="GX2486" s="77">
        <v>0.17190005441034933</v>
      </c>
      <c r="GY2486" s="77">
        <v>5.5966209081309407E-2</v>
      </c>
      <c r="GZ2486" s="77">
        <v>0.17190005441034933</v>
      </c>
    </row>
    <row r="2487" spans="98:208" x14ac:dyDescent="0.25">
      <c r="CT2487" s="77" t="s">
        <v>155</v>
      </c>
      <c r="CU2487" s="77" t="s">
        <v>472</v>
      </c>
      <c r="CV2487" s="77" t="s">
        <v>446</v>
      </c>
      <c r="CW2487" s="77">
        <v>2025</v>
      </c>
      <c r="CX2487" s="77">
        <v>0</v>
      </c>
      <c r="CY2487" s="77">
        <v>0</v>
      </c>
      <c r="CZ2487" s="77">
        <v>0</v>
      </c>
      <c r="DA2487" s="77">
        <v>0</v>
      </c>
      <c r="DB2487" s="77">
        <v>8.0408269036977273E-2</v>
      </c>
      <c r="DC2487" s="77">
        <v>3.7590224611390763E-2</v>
      </c>
      <c r="DD2487" s="77">
        <v>1.6314334115687221E-3</v>
      </c>
      <c r="DE2487" s="77">
        <v>4.118661101401775E-2</v>
      </c>
      <c r="DF2487" s="77">
        <v>0</v>
      </c>
      <c r="DG2487" s="77">
        <v>0</v>
      </c>
      <c r="DH2487" s="77">
        <v>0</v>
      </c>
      <c r="DI2487" s="77">
        <v>8.1378100371604992E-3</v>
      </c>
      <c r="DJ2487" s="77">
        <v>5.7252589950654116E-3</v>
      </c>
      <c r="DL2487" s="77">
        <v>0</v>
      </c>
      <c r="DM2487" s="77">
        <v>0</v>
      </c>
      <c r="DN2487" s="77">
        <v>0</v>
      </c>
      <c r="DO2487" s="77">
        <v>0</v>
      </c>
      <c r="DP2487" s="77">
        <v>0</v>
      </c>
      <c r="DQ2487" s="77">
        <v>0</v>
      </c>
      <c r="DR2487" s="77">
        <v>0</v>
      </c>
      <c r="DS2487" s="77">
        <v>0</v>
      </c>
      <c r="DT2487" s="77">
        <v>0</v>
      </c>
      <c r="DU2487" s="77">
        <v>0</v>
      </c>
      <c r="DV2487" s="77">
        <v>4.6591070115386738E-5</v>
      </c>
      <c r="DW2487" s="77">
        <v>4.6591070115386738E-5</v>
      </c>
      <c r="GE2487" s="77" t="s">
        <v>427</v>
      </c>
      <c r="GF2487" s="77" t="s">
        <v>155</v>
      </c>
      <c r="GG2487" s="77" t="s">
        <v>444</v>
      </c>
      <c r="GH2487" s="77" t="s">
        <v>467</v>
      </c>
      <c r="GI2487" s="77">
        <v>2024</v>
      </c>
      <c r="GJ2487" s="77" t="s">
        <v>303</v>
      </c>
      <c r="GK2487" s="77">
        <v>1.684577240534451</v>
      </c>
      <c r="GL2487" s="77">
        <v>749.25225499999999</v>
      </c>
      <c r="GM2487" s="77">
        <v>2024</v>
      </c>
      <c r="GN2487" s="77" t="s">
        <v>175</v>
      </c>
      <c r="GO2487" s="77">
        <v>5.3000000000000005E-2</v>
      </c>
      <c r="GP2487" s="77">
        <v>3</v>
      </c>
      <c r="GQ2487" s="77">
        <v>0</v>
      </c>
      <c r="GR2487" s="77" t="s">
        <v>423</v>
      </c>
      <c r="GS2487" s="77">
        <v>0</v>
      </c>
      <c r="GT2487" s="77">
        <v>0</v>
      </c>
      <c r="GU2487" s="77">
        <v>0</v>
      </c>
      <c r="GV2487" s="77">
        <v>0</v>
      </c>
      <c r="GW2487" s="77">
        <v>5.5966209081309407E-2</v>
      </c>
      <c r="GX2487" s="77">
        <v>9.4279402057366332E-2</v>
      </c>
      <c r="GY2487" s="77">
        <v>5.5966209081309407E-2</v>
      </c>
      <c r="GZ2487" s="77">
        <v>9.4279402057366332E-2</v>
      </c>
    </row>
    <row r="2488" spans="98:208" x14ac:dyDescent="0.25">
      <c r="CT2488" s="77" t="s">
        <v>155</v>
      </c>
      <c r="CU2488" s="77" t="s">
        <v>472</v>
      </c>
      <c r="CV2488" s="77" t="s">
        <v>453</v>
      </c>
      <c r="CW2488" s="77">
        <v>2020</v>
      </c>
      <c r="CX2488" s="77">
        <v>0</v>
      </c>
      <c r="CY2488" s="77">
        <v>0</v>
      </c>
      <c r="CZ2488" s="77">
        <v>0</v>
      </c>
      <c r="DA2488" s="77">
        <v>0</v>
      </c>
      <c r="DB2488" s="77">
        <v>14146.130641332529</v>
      </c>
      <c r="DC2488" s="77">
        <v>222.2294216278307</v>
      </c>
      <c r="DD2488" s="77">
        <v>8585.7228092479509</v>
      </c>
      <c r="DE2488" s="77">
        <v>5338.1784104567478</v>
      </c>
      <c r="DF2488" s="77">
        <v>813.21078921305138</v>
      </c>
      <c r="DG2488" s="77">
        <v>0</v>
      </c>
      <c r="DH2488" s="77">
        <v>0</v>
      </c>
      <c r="DI2488" s="77">
        <v>0</v>
      </c>
      <c r="DJ2488" s="77">
        <v>1.1742308386517159E-5</v>
      </c>
      <c r="DL2488" s="77">
        <v>0</v>
      </c>
      <c r="DM2488" s="77">
        <v>9.5489718701826515E-3</v>
      </c>
      <c r="DN2488" s="77">
        <v>9.5489718701826515E-3</v>
      </c>
      <c r="DO2488" s="77">
        <v>0</v>
      </c>
      <c r="DP2488" s="77">
        <v>0</v>
      </c>
      <c r="DQ2488" s="77">
        <v>0</v>
      </c>
      <c r="DR2488" s="77">
        <v>0</v>
      </c>
      <c r="DS2488" s="77">
        <v>0</v>
      </c>
      <c r="DT2488" s="77">
        <v>0</v>
      </c>
      <c r="DU2488" s="77">
        <v>0</v>
      </c>
      <c r="DV2488" s="77">
        <v>0</v>
      </c>
      <c r="DW2488" s="77">
        <v>0</v>
      </c>
      <c r="GE2488" s="77" t="s">
        <v>422</v>
      </c>
      <c r="GF2488" s="77" t="s">
        <v>155</v>
      </c>
      <c r="GG2488" s="77" t="s">
        <v>444</v>
      </c>
      <c r="GH2488" s="77" t="s">
        <v>467</v>
      </c>
      <c r="GI2488" s="77">
        <v>2025</v>
      </c>
      <c r="GJ2488" s="77" t="s">
        <v>305</v>
      </c>
      <c r="GK2488" s="77">
        <v>0.71896016785821171</v>
      </c>
      <c r="GL2488" s="77">
        <v>749.25225499999999</v>
      </c>
      <c r="GM2488" s="77">
        <v>2025</v>
      </c>
      <c r="GN2488" s="77" t="s">
        <v>175</v>
      </c>
      <c r="GO2488" s="77">
        <v>0.13250000000000001</v>
      </c>
      <c r="GP2488" s="77">
        <v>3</v>
      </c>
      <c r="GQ2488" s="77">
        <v>0</v>
      </c>
      <c r="GR2488" s="77" t="s">
        <v>423</v>
      </c>
      <c r="GS2488" s="77">
        <v>0</v>
      </c>
      <c r="GT2488" s="77">
        <v>0</v>
      </c>
      <c r="GU2488" s="77">
        <v>0</v>
      </c>
      <c r="GV2488" s="77">
        <v>0</v>
      </c>
      <c r="GW2488" s="77">
        <v>0</v>
      </c>
      <c r="GX2488" s="77">
        <v>0</v>
      </c>
      <c r="GY2488" s="77">
        <v>0.1527377521613833</v>
      </c>
      <c r="GZ2488" s="77">
        <v>0.10981235993223408</v>
      </c>
    </row>
    <row r="2489" spans="98:208" x14ac:dyDescent="0.25">
      <c r="CT2489" s="77" t="s">
        <v>155</v>
      </c>
      <c r="CU2489" s="77" t="s">
        <v>472</v>
      </c>
      <c r="CV2489" s="77" t="s">
        <v>453</v>
      </c>
      <c r="CW2489" s="77">
        <v>2021</v>
      </c>
      <c r="CX2489" s="77">
        <v>0</v>
      </c>
      <c r="CY2489" s="77">
        <v>0</v>
      </c>
      <c r="CZ2489" s="77">
        <v>0</v>
      </c>
      <c r="DA2489" s="77">
        <v>0</v>
      </c>
      <c r="DB2489" s="77">
        <v>14146.130641332529</v>
      </c>
      <c r="DC2489" s="77">
        <v>222.2294216278307</v>
      </c>
      <c r="DD2489" s="77">
        <v>8585.7228092479509</v>
      </c>
      <c r="DE2489" s="77">
        <v>5338.1784104567478</v>
      </c>
      <c r="DF2489" s="77">
        <v>813.21078921305138</v>
      </c>
      <c r="DG2489" s="77">
        <v>813.21078921305138</v>
      </c>
      <c r="DH2489" s="77">
        <v>0</v>
      </c>
      <c r="DI2489" s="77">
        <v>0</v>
      </c>
      <c r="DJ2489" s="77">
        <v>1.1742308386517159E-5</v>
      </c>
      <c r="DL2489" s="77">
        <v>0</v>
      </c>
      <c r="DM2489" s="77">
        <v>9.5489718701826515E-3</v>
      </c>
      <c r="DN2489" s="77">
        <v>9.5489718701826515E-3</v>
      </c>
      <c r="DO2489" s="77">
        <v>0</v>
      </c>
      <c r="DP2489" s="77">
        <v>9.5489718701826515E-3</v>
      </c>
      <c r="DQ2489" s="77">
        <v>9.5489718701826515E-3</v>
      </c>
      <c r="DR2489" s="77">
        <v>0</v>
      </c>
      <c r="DS2489" s="77">
        <v>0</v>
      </c>
      <c r="DT2489" s="77">
        <v>0</v>
      </c>
      <c r="DU2489" s="77">
        <v>0</v>
      </c>
      <c r="DV2489" s="77">
        <v>0</v>
      </c>
      <c r="DW2489" s="77">
        <v>0</v>
      </c>
      <c r="GE2489" s="77" t="s">
        <v>425</v>
      </c>
      <c r="GF2489" s="77" t="s">
        <v>155</v>
      </c>
      <c r="GG2489" s="77" t="s">
        <v>444</v>
      </c>
      <c r="GH2489" s="77" t="s">
        <v>467</v>
      </c>
      <c r="GI2489" s="77">
        <v>2025</v>
      </c>
      <c r="GJ2489" s="77" t="s">
        <v>301</v>
      </c>
      <c r="GK2489" s="77">
        <v>3.0714971986151092</v>
      </c>
      <c r="GL2489" s="77">
        <v>749.25225499999999</v>
      </c>
      <c r="GM2489" s="77">
        <v>2025</v>
      </c>
      <c r="GN2489" s="77" t="s">
        <v>175</v>
      </c>
      <c r="GO2489" s="77">
        <v>5.3000000000000005E-2</v>
      </c>
      <c r="GP2489" s="77">
        <v>3</v>
      </c>
      <c r="GQ2489" s="77">
        <v>0</v>
      </c>
      <c r="GR2489" s="77" t="s">
        <v>423</v>
      </c>
      <c r="GS2489" s="77">
        <v>0</v>
      </c>
      <c r="GT2489" s="77">
        <v>0</v>
      </c>
      <c r="GU2489" s="77">
        <v>0</v>
      </c>
      <c r="GV2489" s="77">
        <v>0</v>
      </c>
      <c r="GW2489" s="77">
        <v>0</v>
      </c>
      <c r="GX2489" s="77">
        <v>0</v>
      </c>
      <c r="GY2489" s="77">
        <v>5.5966209081309407E-2</v>
      </c>
      <c r="GZ2489" s="77">
        <v>0.17190005441034933</v>
      </c>
    </row>
    <row r="2490" spans="98:208" x14ac:dyDescent="0.25">
      <c r="CT2490" s="77" t="s">
        <v>155</v>
      </c>
      <c r="CU2490" s="77" t="s">
        <v>472</v>
      </c>
      <c r="CV2490" s="77" t="s">
        <v>453</v>
      </c>
      <c r="CW2490" s="77">
        <v>2022</v>
      </c>
      <c r="CX2490" s="77">
        <v>0</v>
      </c>
      <c r="CY2490" s="77">
        <v>0</v>
      </c>
      <c r="CZ2490" s="77">
        <v>0</v>
      </c>
      <c r="DA2490" s="77">
        <v>0</v>
      </c>
      <c r="DB2490" s="77">
        <v>14146.130641332529</v>
      </c>
      <c r="DC2490" s="77">
        <v>222.2294216278307</v>
      </c>
      <c r="DD2490" s="77">
        <v>8585.7228092479509</v>
      </c>
      <c r="DE2490" s="77">
        <v>5338.1784104567478</v>
      </c>
      <c r="DF2490" s="77">
        <v>813.21078921305138</v>
      </c>
      <c r="DG2490" s="77">
        <v>813.21078921305138</v>
      </c>
      <c r="DH2490" s="77">
        <v>813.21078921305138</v>
      </c>
      <c r="DI2490" s="77">
        <v>0</v>
      </c>
      <c r="DJ2490" s="77">
        <v>1.1742308386517159E-5</v>
      </c>
      <c r="DL2490" s="77">
        <v>0</v>
      </c>
      <c r="DM2490" s="77">
        <v>9.5489718701826515E-3</v>
      </c>
      <c r="DN2490" s="77">
        <v>9.5489718701826515E-3</v>
      </c>
      <c r="DO2490" s="77">
        <v>0</v>
      </c>
      <c r="DP2490" s="77">
        <v>9.5489718701826515E-3</v>
      </c>
      <c r="DQ2490" s="77">
        <v>9.5489718701826515E-3</v>
      </c>
      <c r="DR2490" s="77">
        <v>0</v>
      </c>
      <c r="DS2490" s="77">
        <v>9.5489718701826515E-3</v>
      </c>
      <c r="DT2490" s="77">
        <v>9.5489718701826515E-3</v>
      </c>
      <c r="DU2490" s="77">
        <v>0</v>
      </c>
      <c r="DV2490" s="77">
        <v>0</v>
      </c>
      <c r="DW2490" s="77">
        <v>0</v>
      </c>
      <c r="GE2490" s="77" t="s">
        <v>427</v>
      </c>
      <c r="GF2490" s="77" t="s">
        <v>155</v>
      </c>
      <c r="GG2490" s="77" t="s">
        <v>444</v>
      </c>
      <c r="GH2490" s="77" t="s">
        <v>467</v>
      </c>
      <c r="GI2490" s="77">
        <v>2025</v>
      </c>
      <c r="GJ2490" s="77" t="s">
        <v>303</v>
      </c>
      <c r="GK2490" s="77">
        <v>1.684577240534451</v>
      </c>
      <c r="GL2490" s="77">
        <v>749.25225499999999</v>
      </c>
      <c r="GM2490" s="77">
        <v>2025</v>
      </c>
      <c r="GN2490" s="77" t="s">
        <v>175</v>
      </c>
      <c r="GO2490" s="77">
        <v>5.3000000000000005E-2</v>
      </c>
      <c r="GP2490" s="77">
        <v>3</v>
      </c>
      <c r="GQ2490" s="77">
        <v>0</v>
      </c>
      <c r="GR2490" s="77" t="s">
        <v>423</v>
      </c>
      <c r="GS2490" s="77">
        <v>0</v>
      </c>
      <c r="GT2490" s="77">
        <v>0</v>
      </c>
      <c r="GU2490" s="77">
        <v>0</v>
      </c>
      <c r="GV2490" s="77">
        <v>0</v>
      </c>
      <c r="GW2490" s="77">
        <v>0</v>
      </c>
      <c r="GX2490" s="77">
        <v>0</v>
      </c>
      <c r="GY2490" s="77">
        <v>5.5966209081309407E-2</v>
      </c>
      <c r="GZ2490" s="77">
        <v>9.4279402057366332E-2</v>
      </c>
    </row>
    <row r="2491" spans="98:208" x14ac:dyDescent="0.25">
      <c r="CT2491" s="77" t="s">
        <v>155</v>
      </c>
      <c r="CU2491" s="77" t="s">
        <v>472</v>
      </c>
      <c r="CV2491" s="77" t="s">
        <v>453</v>
      </c>
      <c r="CW2491" s="77">
        <v>2023</v>
      </c>
      <c r="CX2491" s="77">
        <v>0</v>
      </c>
      <c r="CY2491" s="77">
        <v>0</v>
      </c>
      <c r="CZ2491" s="77">
        <v>0</v>
      </c>
      <c r="DA2491" s="77">
        <v>0</v>
      </c>
      <c r="DB2491" s="77">
        <v>14664.637556436641</v>
      </c>
      <c r="DC2491" s="77">
        <v>233.2300768079393</v>
      </c>
      <c r="DD2491" s="77">
        <v>8896.5159934286003</v>
      </c>
      <c r="DE2491" s="77">
        <v>5534.8914862000966</v>
      </c>
      <c r="DF2491" s="77">
        <v>0</v>
      </c>
      <c r="DG2491" s="77">
        <v>843.29420601054358</v>
      </c>
      <c r="DH2491" s="77">
        <v>843.29420601054358</v>
      </c>
      <c r="DI2491" s="77">
        <v>843.29420601054358</v>
      </c>
      <c r="DJ2491" s="77">
        <v>1.1742308386517159E-5</v>
      </c>
      <c r="DL2491" s="77">
        <v>0</v>
      </c>
      <c r="DM2491" s="77">
        <v>0</v>
      </c>
      <c r="DN2491" s="77">
        <v>0</v>
      </c>
      <c r="DO2491" s="77">
        <v>0</v>
      </c>
      <c r="DP2491" s="77">
        <v>9.9022206275389355E-3</v>
      </c>
      <c r="DQ2491" s="77">
        <v>9.9022206275389355E-3</v>
      </c>
      <c r="DR2491" s="77">
        <v>0</v>
      </c>
      <c r="DS2491" s="77">
        <v>9.9022206275389355E-3</v>
      </c>
      <c r="DT2491" s="77">
        <v>9.9022206275389355E-3</v>
      </c>
      <c r="DU2491" s="77">
        <v>0</v>
      </c>
      <c r="DV2491" s="77">
        <v>9.9022206275389355E-3</v>
      </c>
      <c r="DW2491" s="77">
        <v>9.9022206275389355E-3</v>
      </c>
      <c r="GE2491" s="77" t="s">
        <v>422</v>
      </c>
      <c r="GF2491" s="77" t="s">
        <v>155</v>
      </c>
      <c r="GG2491" s="77" t="s">
        <v>444</v>
      </c>
      <c r="GH2491" s="77" t="s">
        <v>474</v>
      </c>
      <c r="GI2491" s="77">
        <v>2021</v>
      </c>
      <c r="GJ2491" s="77" t="s">
        <v>305</v>
      </c>
      <c r="GK2491" s="77">
        <v>3.6425060683954423E-2</v>
      </c>
      <c r="GL2491" s="77">
        <v>749.25225499999999</v>
      </c>
      <c r="GM2491" s="77">
        <v>2021</v>
      </c>
      <c r="GN2491" s="77" t="s">
        <v>175</v>
      </c>
      <c r="GO2491" s="77">
        <v>0.13250000000000001</v>
      </c>
      <c r="GP2491" s="77">
        <v>3</v>
      </c>
      <c r="GQ2491" s="77">
        <v>0</v>
      </c>
      <c r="GR2491" s="77" t="s">
        <v>423</v>
      </c>
      <c r="GS2491" s="77">
        <v>0.1527377521613833</v>
      </c>
      <c r="GT2491" s="77">
        <v>5.563481891209178E-3</v>
      </c>
      <c r="GU2491" s="77">
        <v>0.1527377521613833</v>
      </c>
      <c r="GV2491" s="77">
        <v>5.563481891209178E-3</v>
      </c>
      <c r="GW2491" s="77">
        <v>0</v>
      </c>
      <c r="GX2491" s="77">
        <v>0</v>
      </c>
      <c r="GY2491" s="77">
        <v>0</v>
      </c>
      <c r="GZ2491" s="77">
        <v>0</v>
      </c>
    </row>
    <row r="2492" spans="98:208" x14ac:dyDescent="0.25">
      <c r="CT2492" s="77" t="s">
        <v>155</v>
      </c>
      <c r="CU2492" s="77" t="s">
        <v>472</v>
      </c>
      <c r="CV2492" s="77" t="s">
        <v>453</v>
      </c>
      <c r="CW2492" s="77">
        <v>2024</v>
      </c>
      <c r="CX2492" s="77">
        <v>0</v>
      </c>
      <c r="CY2492" s="77">
        <v>0</v>
      </c>
      <c r="CZ2492" s="77">
        <v>0</v>
      </c>
      <c r="DA2492" s="77">
        <v>0</v>
      </c>
      <c r="DB2492" s="77">
        <v>14664.637556436641</v>
      </c>
      <c r="DC2492" s="77">
        <v>233.2300768079393</v>
      </c>
      <c r="DD2492" s="77">
        <v>8896.5159934286003</v>
      </c>
      <c r="DE2492" s="77">
        <v>5534.8914862000966</v>
      </c>
      <c r="DF2492" s="77">
        <v>0</v>
      </c>
      <c r="DG2492" s="77">
        <v>0</v>
      </c>
      <c r="DH2492" s="77">
        <v>843.29420601054358</v>
      </c>
      <c r="DI2492" s="77">
        <v>843.29420601054358</v>
      </c>
      <c r="DJ2492" s="77">
        <v>1.1742308386517159E-5</v>
      </c>
      <c r="DL2492" s="77">
        <v>0</v>
      </c>
      <c r="DM2492" s="77">
        <v>0</v>
      </c>
      <c r="DN2492" s="77">
        <v>0</v>
      </c>
      <c r="DO2492" s="77">
        <v>0</v>
      </c>
      <c r="DP2492" s="77">
        <v>0</v>
      </c>
      <c r="DQ2492" s="77">
        <v>0</v>
      </c>
      <c r="DR2492" s="77">
        <v>0</v>
      </c>
      <c r="DS2492" s="77">
        <v>9.9022206275389355E-3</v>
      </c>
      <c r="DT2492" s="77">
        <v>9.9022206275389355E-3</v>
      </c>
      <c r="DU2492" s="77">
        <v>0</v>
      </c>
      <c r="DV2492" s="77">
        <v>9.9022206275389355E-3</v>
      </c>
      <c r="DW2492" s="77">
        <v>9.9022206275389355E-3</v>
      </c>
      <c r="GE2492" s="77" t="s">
        <v>425</v>
      </c>
      <c r="GF2492" s="77" t="s">
        <v>155</v>
      </c>
      <c r="GG2492" s="77" t="s">
        <v>444</v>
      </c>
      <c r="GH2492" s="77" t="s">
        <v>474</v>
      </c>
      <c r="GI2492" s="77">
        <v>2021</v>
      </c>
      <c r="GJ2492" s="77" t="s">
        <v>301</v>
      </c>
      <c r="GK2492" s="77">
        <v>1.580872452543089E-3</v>
      </c>
      <c r="GL2492" s="77">
        <v>749.25225499999999</v>
      </c>
      <c r="GM2492" s="77">
        <v>2021</v>
      </c>
      <c r="GN2492" s="77" t="s">
        <v>175</v>
      </c>
      <c r="GO2492" s="77">
        <v>5.3000000000000005E-2</v>
      </c>
      <c r="GP2492" s="77">
        <v>3</v>
      </c>
      <c r="GQ2492" s="77">
        <v>0</v>
      </c>
      <c r="GR2492" s="77" t="s">
        <v>423</v>
      </c>
      <c r="GS2492" s="77">
        <v>5.5966209081309407E-2</v>
      </c>
      <c r="GT2492" s="77">
        <v>8.8475438209908907E-5</v>
      </c>
      <c r="GU2492" s="77">
        <v>5.5966209081309407E-2</v>
      </c>
      <c r="GV2492" s="77">
        <v>8.8475438209908907E-5</v>
      </c>
      <c r="GW2492" s="77">
        <v>0</v>
      </c>
      <c r="GX2492" s="77">
        <v>0</v>
      </c>
      <c r="GY2492" s="77">
        <v>0</v>
      </c>
      <c r="GZ2492" s="77">
        <v>0</v>
      </c>
    </row>
    <row r="2493" spans="98:208" x14ac:dyDescent="0.25">
      <c r="CT2493" s="77" t="s">
        <v>155</v>
      </c>
      <c r="CU2493" s="77" t="s">
        <v>472</v>
      </c>
      <c r="CV2493" s="77" t="s">
        <v>453</v>
      </c>
      <c r="CW2493" s="77">
        <v>2025</v>
      </c>
      <c r="CX2493" s="77">
        <v>0</v>
      </c>
      <c r="CY2493" s="77">
        <v>0</v>
      </c>
      <c r="CZ2493" s="77">
        <v>0</v>
      </c>
      <c r="DA2493" s="77">
        <v>0</v>
      </c>
      <c r="DB2493" s="77">
        <v>14664.637556436641</v>
      </c>
      <c r="DC2493" s="77">
        <v>233.2300768079393</v>
      </c>
      <c r="DD2493" s="77">
        <v>8896.5159934286003</v>
      </c>
      <c r="DE2493" s="77">
        <v>5534.8914862000966</v>
      </c>
      <c r="DF2493" s="77">
        <v>0</v>
      </c>
      <c r="DG2493" s="77">
        <v>0</v>
      </c>
      <c r="DH2493" s="77">
        <v>0</v>
      </c>
      <c r="DI2493" s="77">
        <v>843.29420601054358</v>
      </c>
      <c r="DJ2493" s="77">
        <v>1.1742308386517159E-5</v>
      </c>
      <c r="DL2493" s="77">
        <v>0</v>
      </c>
      <c r="DM2493" s="77">
        <v>0</v>
      </c>
      <c r="DN2493" s="77">
        <v>0</v>
      </c>
      <c r="DO2493" s="77">
        <v>0</v>
      </c>
      <c r="DP2493" s="77">
        <v>0</v>
      </c>
      <c r="DQ2493" s="77">
        <v>0</v>
      </c>
      <c r="DR2493" s="77">
        <v>0</v>
      </c>
      <c r="DS2493" s="77">
        <v>0</v>
      </c>
      <c r="DT2493" s="77">
        <v>0</v>
      </c>
      <c r="DU2493" s="77">
        <v>0</v>
      </c>
      <c r="DV2493" s="77">
        <v>9.9022206275389355E-3</v>
      </c>
      <c r="DW2493" s="77">
        <v>9.9022206275389355E-3</v>
      </c>
      <c r="GE2493" s="77" t="s">
        <v>427</v>
      </c>
      <c r="GF2493" s="77" t="s">
        <v>155</v>
      </c>
      <c r="GG2493" s="77" t="s">
        <v>444</v>
      </c>
      <c r="GH2493" s="77" t="s">
        <v>474</v>
      </c>
      <c r="GI2493" s="77">
        <v>2021</v>
      </c>
      <c r="GJ2493" s="77" t="s">
        <v>303</v>
      </c>
      <c r="GK2493" s="77">
        <v>3.9894642198450653E-2</v>
      </c>
      <c r="GL2493" s="77">
        <v>749.25225499999999</v>
      </c>
      <c r="GM2493" s="77">
        <v>2021</v>
      </c>
      <c r="GN2493" s="77" t="s">
        <v>175</v>
      </c>
      <c r="GO2493" s="77">
        <v>5.3000000000000005E-2</v>
      </c>
      <c r="GP2493" s="77">
        <v>3</v>
      </c>
      <c r="GQ2493" s="77">
        <v>0</v>
      </c>
      <c r="GR2493" s="77" t="s">
        <v>423</v>
      </c>
      <c r="GS2493" s="77">
        <v>5.5966209081309407E-2</v>
      </c>
      <c r="GT2493" s="77">
        <v>2.2327518865025184E-3</v>
      </c>
      <c r="GU2493" s="77">
        <v>5.5966209081309407E-2</v>
      </c>
      <c r="GV2493" s="77">
        <v>2.2327518865025184E-3</v>
      </c>
      <c r="GW2493" s="77">
        <v>0</v>
      </c>
      <c r="GX2493" s="77">
        <v>0</v>
      </c>
      <c r="GY2493" s="77">
        <v>0</v>
      </c>
      <c r="GZ2493" s="77">
        <v>0</v>
      </c>
    </row>
    <row r="2494" spans="98:208" x14ac:dyDescent="0.25">
      <c r="CT2494" s="77" t="s">
        <v>155</v>
      </c>
      <c r="CU2494" s="77" t="s">
        <v>472</v>
      </c>
      <c r="CV2494" s="77" t="s">
        <v>460</v>
      </c>
      <c r="CW2494" s="77">
        <v>2020</v>
      </c>
      <c r="CX2494" s="77">
        <v>0</v>
      </c>
      <c r="CY2494" s="77">
        <v>0</v>
      </c>
      <c r="CZ2494" s="77">
        <v>0</v>
      </c>
      <c r="DA2494" s="77">
        <v>0</v>
      </c>
      <c r="DB2494" s="77">
        <v>8807.9522308760534</v>
      </c>
      <c r="DC2494" s="77">
        <v>222.2294216278375</v>
      </c>
      <c r="DD2494" s="77">
        <v>8585.7228092482146</v>
      </c>
      <c r="DE2494" s="77">
        <v>0</v>
      </c>
      <c r="DF2494" s="77">
        <v>514.45318018011289</v>
      </c>
      <c r="DG2494" s="77">
        <v>0</v>
      </c>
      <c r="DH2494" s="77">
        <v>0</v>
      </c>
      <c r="DI2494" s="77">
        <v>0</v>
      </c>
      <c r="DJ2494" s="77">
        <v>1.8113891662137189E-6</v>
      </c>
      <c r="DL2494" s="77">
        <v>0</v>
      </c>
      <c r="DM2494" s="77">
        <v>9.318749171024508E-4</v>
      </c>
      <c r="DN2494" s="77">
        <v>9.318749171024508E-4</v>
      </c>
      <c r="DO2494" s="77">
        <v>0</v>
      </c>
      <c r="DP2494" s="77">
        <v>0</v>
      </c>
      <c r="DQ2494" s="77">
        <v>0</v>
      </c>
      <c r="DR2494" s="77">
        <v>0</v>
      </c>
      <c r="DS2494" s="77">
        <v>0</v>
      </c>
      <c r="DT2494" s="77">
        <v>0</v>
      </c>
      <c r="DU2494" s="77">
        <v>0</v>
      </c>
      <c r="DV2494" s="77">
        <v>0</v>
      </c>
      <c r="DW2494" s="77">
        <v>0</v>
      </c>
      <c r="GE2494" s="77" t="s">
        <v>422</v>
      </c>
      <c r="GF2494" s="77" t="s">
        <v>155</v>
      </c>
      <c r="GG2494" s="77" t="s">
        <v>444</v>
      </c>
      <c r="GH2494" s="77" t="s">
        <v>474</v>
      </c>
      <c r="GI2494" s="77">
        <v>2022</v>
      </c>
      <c r="GJ2494" s="77" t="s">
        <v>305</v>
      </c>
      <c r="GK2494" s="77">
        <v>3.6425060683954423E-2</v>
      </c>
      <c r="GL2494" s="77">
        <v>749.25225499999999</v>
      </c>
      <c r="GM2494" s="77">
        <v>2022</v>
      </c>
      <c r="GN2494" s="77" t="s">
        <v>175</v>
      </c>
      <c r="GO2494" s="77">
        <v>0.13250000000000001</v>
      </c>
      <c r="GP2494" s="77">
        <v>3</v>
      </c>
      <c r="GQ2494" s="77">
        <v>0</v>
      </c>
      <c r="GR2494" s="77" t="s">
        <v>423</v>
      </c>
      <c r="GS2494" s="77">
        <v>0.1527377521613833</v>
      </c>
      <c r="GT2494" s="77">
        <v>5.563481891209178E-3</v>
      </c>
      <c r="GU2494" s="77">
        <v>0.1527377521613833</v>
      </c>
      <c r="GV2494" s="77">
        <v>5.563481891209178E-3</v>
      </c>
      <c r="GW2494" s="77">
        <v>0.1527377521613833</v>
      </c>
      <c r="GX2494" s="77">
        <v>5.563481891209178E-3</v>
      </c>
      <c r="GY2494" s="77">
        <v>0</v>
      </c>
      <c r="GZ2494" s="77">
        <v>0</v>
      </c>
    </row>
    <row r="2495" spans="98:208" x14ac:dyDescent="0.25">
      <c r="CT2495" s="77" t="s">
        <v>155</v>
      </c>
      <c r="CU2495" s="77" t="s">
        <v>472</v>
      </c>
      <c r="CV2495" s="77" t="s">
        <v>460</v>
      </c>
      <c r="CW2495" s="77">
        <v>2021</v>
      </c>
      <c r="CX2495" s="77">
        <v>0</v>
      </c>
      <c r="CY2495" s="77">
        <v>0</v>
      </c>
      <c r="CZ2495" s="77">
        <v>0</v>
      </c>
      <c r="DA2495" s="77">
        <v>0</v>
      </c>
      <c r="DB2495" s="77">
        <v>8807.9522308760534</v>
      </c>
      <c r="DC2495" s="77">
        <v>222.2294216278375</v>
      </c>
      <c r="DD2495" s="77">
        <v>8585.7228092482146</v>
      </c>
      <c r="DE2495" s="77">
        <v>0</v>
      </c>
      <c r="DF2495" s="77">
        <v>514.45318018011289</v>
      </c>
      <c r="DG2495" s="77">
        <v>514.45318018011289</v>
      </c>
      <c r="DH2495" s="77">
        <v>0</v>
      </c>
      <c r="DI2495" s="77">
        <v>0</v>
      </c>
      <c r="DJ2495" s="77">
        <v>1.8113891662137189E-6</v>
      </c>
      <c r="DL2495" s="77">
        <v>0</v>
      </c>
      <c r="DM2495" s="77">
        <v>9.318749171024508E-4</v>
      </c>
      <c r="DN2495" s="77">
        <v>9.318749171024508E-4</v>
      </c>
      <c r="DO2495" s="77">
        <v>0</v>
      </c>
      <c r="DP2495" s="77">
        <v>9.318749171024508E-4</v>
      </c>
      <c r="DQ2495" s="77">
        <v>9.318749171024508E-4</v>
      </c>
      <c r="DR2495" s="77">
        <v>0</v>
      </c>
      <c r="DS2495" s="77">
        <v>0</v>
      </c>
      <c r="DT2495" s="77">
        <v>0</v>
      </c>
      <c r="DU2495" s="77">
        <v>0</v>
      </c>
      <c r="DV2495" s="77">
        <v>0</v>
      </c>
      <c r="DW2495" s="77">
        <v>0</v>
      </c>
      <c r="GE2495" s="77" t="s">
        <v>425</v>
      </c>
      <c r="GF2495" s="77" t="s">
        <v>155</v>
      </c>
      <c r="GG2495" s="77" t="s">
        <v>444</v>
      </c>
      <c r="GH2495" s="77" t="s">
        <v>474</v>
      </c>
      <c r="GI2495" s="77">
        <v>2022</v>
      </c>
      <c r="GJ2495" s="77" t="s">
        <v>301</v>
      </c>
      <c r="GK2495" s="77">
        <v>1.580872452543089E-3</v>
      </c>
      <c r="GL2495" s="77">
        <v>749.25225499999999</v>
      </c>
      <c r="GM2495" s="77">
        <v>2022</v>
      </c>
      <c r="GN2495" s="77" t="s">
        <v>175</v>
      </c>
      <c r="GO2495" s="77">
        <v>5.3000000000000005E-2</v>
      </c>
      <c r="GP2495" s="77">
        <v>3</v>
      </c>
      <c r="GQ2495" s="77">
        <v>0</v>
      </c>
      <c r="GR2495" s="77" t="s">
        <v>423</v>
      </c>
      <c r="GS2495" s="77">
        <v>5.5966209081309407E-2</v>
      </c>
      <c r="GT2495" s="77">
        <v>8.8475438209908907E-5</v>
      </c>
      <c r="GU2495" s="77">
        <v>5.5966209081309407E-2</v>
      </c>
      <c r="GV2495" s="77">
        <v>8.8475438209908907E-5</v>
      </c>
      <c r="GW2495" s="77">
        <v>5.5966209081309407E-2</v>
      </c>
      <c r="GX2495" s="77">
        <v>8.8475438209908907E-5</v>
      </c>
      <c r="GY2495" s="77">
        <v>0</v>
      </c>
      <c r="GZ2495" s="77">
        <v>0</v>
      </c>
    </row>
    <row r="2496" spans="98:208" x14ac:dyDescent="0.25">
      <c r="CT2496" s="77" t="s">
        <v>155</v>
      </c>
      <c r="CU2496" s="77" t="s">
        <v>472</v>
      </c>
      <c r="CV2496" s="77" t="s">
        <v>460</v>
      </c>
      <c r="CW2496" s="77">
        <v>2022</v>
      </c>
      <c r="CX2496" s="77">
        <v>0</v>
      </c>
      <c r="CY2496" s="77">
        <v>0</v>
      </c>
      <c r="CZ2496" s="77">
        <v>0</v>
      </c>
      <c r="DA2496" s="77">
        <v>0</v>
      </c>
      <c r="DB2496" s="77">
        <v>8807.9522308760534</v>
      </c>
      <c r="DC2496" s="77">
        <v>222.2294216278375</v>
      </c>
      <c r="DD2496" s="77">
        <v>8585.7228092482146</v>
      </c>
      <c r="DE2496" s="77">
        <v>0</v>
      </c>
      <c r="DF2496" s="77">
        <v>514.45318018011289</v>
      </c>
      <c r="DG2496" s="77">
        <v>514.45318018011289</v>
      </c>
      <c r="DH2496" s="77">
        <v>514.45318018011289</v>
      </c>
      <c r="DI2496" s="77">
        <v>0</v>
      </c>
      <c r="DJ2496" s="77">
        <v>1.8113891662137189E-6</v>
      </c>
      <c r="DL2496" s="77">
        <v>0</v>
      </c>
      <c r="DM2496" s="77">
        <v>9.318749171024508E-4</v>
      </c>
      <c r="DN2496" s="77">
        <v>9.318749171024508E-4</v>
      </c>
      <c r="DO2496" s="77">
        <v>0</v>
      </c>
      <c r="DP2496" s="77">
        <v>9.318749171024508E-4</v>
      </c>
      <c r="DQ2496" s="77">
        <v>9.318749171024508E-4</v>
      </c>
      <c r="DR2496" s="77">
        <v>0</v>
      </c>
      <c r="DS2496" s="77">
        <v>9.318749171024508E-4</v>
      </c>
      <c r="DT2496" s="77">
        <v>9.318749171024508E-4</v>
      </c>
      <c r="DU2496" s="77">
        <v>0</v>
      </c>
      <c r="DV2496" s="77">
        <v>0</v>
      </c>
      <c r="DW2496" s="77">
        <v>0</v>
      </c>
      <c r="GE2496" s="77" t="s">
        <v>427</v>
      </c>
      <c r="GF2496" s="77" t="s">
        <v>155</v>
      </c>
      <c r="GG2496" s="77" t="s">
        <v>444</v>
      </c>
      <c r="GH2496" s="77" t="s">
        <v>474</v>
      </c>
      <c r="GI2496" s="77">
        <v>2022</v>
      </c>
      <c r="GJ2496" s="77" t="s">
        <v>303</v>
      </c>
      <c r="GK2496" s="77">
        <v>3.9894642198450653E-2</v>
      </c>
      <c r="GL2496" s="77">
        <v>749.25225499999999</v>
      </c>
      <c r="GM2496" s="77">
        <v>2022</v>
      </c>
      <c r="GN2496" s="77" t="s">
        <v>175</v>
      </c>
      <c r="GO2496" s="77">
        <v>5.3000000000000005E-2</v>
      </c>
      <c r="GP2496" s="77">
        <v>3</v>
      </c>
      <c r="GQ2496" s="77">
        <v>0</v>
      </c>
      <c r="GR2496" s="77" t="s">
        <v>423</v>
      </c>
      <c r="GS2496" s="77">
        <v>5.5966209081309407E-2</v>
      </c>
      <c r="GT2496" s="77">
        <v>2.2327518865025184E-3</v>
      </c>
      <c r="GU2496" s="77">
        <v>5.5966209081309407E-2</v>
      </c>
      <c r="GV2496" s="77">
        <v>2.2327518865025184E-3</v>
      </c>
      <c r="GW2496" s="77">
        <v>5.5966209081309407E-2</v>
      </c>
      <c r="GX2496" s="77">
        <v>2.2327518865025184E-3</v>
      </c>
      <c r="GY2496" s="77">
        <v>0</v>
      </c>
      <c r="GZ2496" s="77">
        <v>0</v>
      </c>
    </row>
    <row r="2497" spans="98:208" x14ac:dyDescent="0.25">
      <c r="CT2497" s="77" t="s">
        <v>155</v>
      </c>
      <c r="CU2497" s="77" t="s">
        <v>472</v>
      </c>
      <c r="CV2497" s="77" t="s">
        <v>460</v>
      </c>
      <c r="CW2497" s="77">
        <v>2023</v>
      </c>
      <c r="CX2497" s="77">
        <v>0</v>
      </c>
      <c r="CY2497" s="77">
        <v>0</v>
      </c>
      <c r="CZ2497" s="77">
        <v>0</v>
      </c>
      <c r="DA2497" s="77">
        <v>0</v>
      </c>
      <c r="DB2497" s="77">
        <v>9129.7460702368226</v>
      </c>
      <c r="DC2497" s="77">
        <v>233.23007680794649</v>
      </c>
      <c r="DD2497" s="77">
        <v>8896.5159934288731</v>
      </c>
      <c r="DE2497" s="77">
        <v>0</v>
      </c>
      <c r="DF2497" s="77">
        <v>0</v>
      </c>
      <c r="DG2497" s="77">
        <v>533.52731185152584</v>
      </c>
      <c r="DH2497" s="77">
        <v>533.52731185152584</v>
      </c>
      <c r="DI2497" s="77">
        <v>533.52731185152584</v>
      </c>
      <c r="DJ2497" s="77">
        <v>1.8113891662137189E-6</v>
      </c>
      <c r="DL2497" s="77">
        <v>0</v>
      </c>
      <c r="DM2497" s="77">
        <v>0</v>
      </c>
      <c r="DN2497" s="77">
        <v>0</v>
      </c>
      <c r="DO2497" s="77">
        <v>0</v>
      </c>
      <c r="DP2497" s="77">
        <v>9.6642559256698217E-4</v>
      </c>
      <c r="DQ2497" s="77">
        <v>9.6642559256698217E-4</v>
      </c>
      <c r="DR2497" s="77">
        <v>0</v>
      </c>
      <c r="DS2497" s="77">
        <v>9.6642559256698217E-4</v>
      </c>
      <c r="DT2497" s="77">
        <v>9.6642559256698217E-4</v>
      </c>
      <c r="DU2497" s="77">
        <v>0</v>
      </c>
      <c r="DV2497" s="77">
        <v>9.6642559256698217E-4</v>
      </c>
      <c r="DW2497" s="77">
        <v>9.6642559256698217E-4</v>
      </c>
      <c r="GE2497" s="77" t="s">
        <v>422</v>
      </c>
      <c r="GF2497" s="77" t="s">
        <v>155</v>
      </c>
      <c r="GG2497" s="77" t="s">
        <v>444</v>
      </c>
      <c r="GH2497" s="77" t="s">
        <v>474</v>
      </c>
      <c r="GI2497" s="77">
        <v>2023</v>
      </c>
      <c r="GJ2497" s="77" t="s">
        <v>305</v>
      </c>
      <c r="GK2497" s="77">
        <v>3.7590224611390749E-2</v>
      </c>
      <c r="GL2497" s="77">
        <v>749.25225499999999</v>
      </c>
      <c r="GM2497" s="77">
        <v>2023</v>
      </c>
      <c r="GN2497" s="77" t="s">
        <v>175</v>
      </c>
      <c r="GO2497" s="77">
        <v>0.13250000000000001</v>
      </c>
      <c r="GP2497" s="77">
        <v>3</v>
      </c>
      <c r="GQ2497" s="77">
        <v>0</v>
      </c>
      <c r="GR2497" s="77" t="s">
        <v>423</v>
      </c>
      <c r="GS2497" s="77">
        <v>0</v>
      </c>
      <c r="GT2497" s="77">
        <v>0</v>
      </c>
      <c r="GU2497" s="77">
        <v>0.1527377521613833</v>
      </c>
      <c r="GV2497" s="77">
        <v>5.7414464103853315E-3</v>
      </c>
      <c r="GW2497" s="77">
        <v>0.1527377521613833</v>
      </c>
      <c r="GX2497" s="77">
        <v>5.7414464103853315E-3</v>
      </c>
      <c r="GY2497" s="77">
        <v>0.1527377521613833</v>
      </c>
      <c r="GZ2497" s="77">
        <v>5.7414464103853315E-3</v>
      </c>
    </row>
    <row r="2498" spans="98:208" x14ac:dyDescent="0.25">
      <c r="CT2498" s="77" t="s">
        <v>155</v>
      </c>
      <c r="CU2498" s="77" t="s">
        <v>472</v>
      </c>
      <c r="CV2498" s="77" t="s">
        <v>460</v>
      </c>
      <c r="CW2498" s="77">
        <v>2024</v>
      </c>
      <c r="CX2498" s="77">
        <v>0</v>
      </c>
      <c r="CY2498" s="77">
        <v>0</v>
      </c>
      <c r="CZ2498" s="77">
        <v>0</v>
      </c>
      <c r="DA2498" s="77">
        <v>0</v>
      </c>
      <c r="DB2498" s="77">
        <v>9129.7460702368226</v>
      </c>
      <c r="DC2498" s="77">
        <v>233.23007680794649</v>
      </c>
      <c r="DD2498" s="77">
        <v>8896.5159934288731</v>
      </c>
      <c r="DE2498" s="77">
        <v>0</v>
      </c>
      <c r="DF2498" s="77">
        <v>0</v>
      </c>
      <c r="DG2498" s="77">
        <v>0</v>
      </c>
      <c r="DH2498" s="77">
        <v>533.52731185152584</v>
      </c>
      <c r="DI2498" s="77">
        <v>533.52731185152584</v>
      </c>
      <c r="DJ2498" s="77">
        <v>1.8113891662137189E-6</v>
      </c>
      <c r="DL2498" s="77">
        <v>0</v>
      </c>
      <c r="DM2498" s="77">
        <v>0</v>
      </c>
      <c r="DN2498" s="77">
        <v>0</v>
      </c>
      <c r="DO2498" s="77">
        <v>0</v>
      </c>
      <c r="DP2498" s="77">
        <v>0</v>
      </c>
      <c r="DQ2498" s="77">
        <v>0</v>
      </c>
      <c r="DR2498" s="77">
        <v>0</v>
      </c>
      <c r="DS2498" s="77">
        <v>9.6642559256698217E-4</v>
      </c>
      <c r="DT2498" s="77">
        <v>9.6642559256698217E-4</v>
      </c>
      <c r="DU2498" s="77">
        <v>0</v>
      </c>
      <c r="DV2498" s="77">
        <v>9.6642559256698217E-4</v>
      </c>
      <c r="DW2498" s="77">
        <v>9.6642559256698217E-4</v>
      </c>
      <c r="GE2498" s="77" t="s">
        <v>425</v>
      </c>
      <c r="GF2498" s="77" t="s">
        <v>155</v>
      </c>
      <c r="GG2498" s="77" t="s">
        <v>444</v>
      </c>
      <c r="GH2498" s="77" t="s">
        <v>474</v>
      </c>
      <c r="GI2498" s="77">
        <v>2023</v>
      </c>
      <c r="GJ2498" s="77" t="s">
        <v>301</v>
      </c>
      <c r="GK2498" s="77">
        <v>1.6314334115685889E-3</v>
      </c>
      <c r="GL2498" s="77">
        <v>749.25225499999999</v>
      </c>
      <c r="GM2498" s="77">
        <v>2023</v>
      </c>
      <c r="GN2498" s="77" t="s">
        <v>175</v>
      </c>
      <c r="GO2498" s="77">
        <v>5.3000000000000005E-2</v>
      </c>
      <c r="GP2498" s="77">
        <v>3</v>
      </c>
      <c r="GQ2498" s="77">
        <v>0</v>
      </c>
      <c r="GR2498" s="77" t="s">
        <v>423</v>
      </c>
      <c r="GS2498" s="77">
        <v>0</v>
      </c>
      <c r="GT2498" s="77">
        <v>0</v>
      </c>
      <c r="GU2498" s="77">
        <v>5.5966209081309407E-2</v>
      </c>
      <c r="GV2498" s="77">
        <v>9.1305143414081548E-5</v>
      </c>
      <c r="GW2498" s="77">
        <v>5.5966209081309407E-2</v>
      </c>
      <c r="GX2498" s="77">
        <v>9.1305143414081548E-5</v>
      </c>
      <c r="GY2498" s="77">
        <v>5.5966209081309407E-2</v>
      </c>
      <c r="GZ2498" s="77">
        <v>9.1305143414081548E-5</v>
      </c>
    </row>
    <row r="2499" spans="98:208" x14ac:dyDescent="0.25">
      <c r="CT2499" s="77" t="s">
        <v>155</v>
      </c>
      <c r="CU2499" s="77" t="s">
        <v>472</v>
      </c>
      <c r="CV2499" s="77" t="s">
        <v>460</v>
      </c>
      <c r="CW2499" s="77">
        <v>2025</v>
      </c>
      <c r="CX2499" s="77">
        <v>0</v>
      </c>
      <c r="CY2499" s="77">
        <v>0</v>
      </c>
      <c r="CZ2499" s="77">
        <v>0</v>
      </c>
      <c r="DA2499" s="77">
        <v>0</v>
      </c>
      <c r="DB2499" s="77">
        <v>9129.7460702368226</v>
      </c>
      <c r="DC2499" s="77">
        <v>233.23007680794649</v>
      </c>
      <c r="DD2499" s="77">
        <v>8896.5159934288731</v>
      </c>
      <c r="DE2499" s="77">
        <v>0</v>
      </c>
      <c r="DF2499" s="77">
        <v>0</v>
      </c>
      <c r="DG2499" s="77">
        <v>0</v>
      </c>
      <c r="DH2499" s="77">
        <v>0</v>
      </c>
      <c r="DI2499" s="77">
        <v>533.52731185152584</v>
      </c>
      <c r="DJ2499" s="77">
        <v>1.8113891662137189E-6</v>
      </c>
      <c r="DL2499" s="77">
        <v>0</v>
      </c>
      <c r="DM2499" s="77">
        <v>0</v>
      </c>
      <c r="DN2499" s="77">
        <v>0</v>
      </c>
      <c r="DO2499" s="77">
        <v>0</v>
      </c>
      <c r="DP2499" s="77">
        <v>0</v>
      </c>
      <c r="DQ2499" s="77">
        <v>0</v>
      </c>
      <c r="DR2499" s="77">
        <v>0</v>
      </c>
      <c r="DS2499" s="77">
        <v>0</v>
      </c>
      <c r="DT2499" s="77">
        <v>0</v>
      </c>
      <c r="DU2499" s="77">
        <v>0</v>
      </c>
      <c r="DV2499" s="77">
        <v>9.6642559256698217E-4</v>
      </c>
      <c r="DW2499" s="77">
        <v>9.6642559256698217E-4</v>
      </c>
      <c r="GE2499" s="77" t="s">
        <v>427</v>
      </c>
      <c r="GF2499" s="77" t="s">
        <v>155</v>
      </c>
      <c r="GG2499" s="77" t="s">
        <v>444</v>
      </c>
      <c r="GH2499" s="77" t="s">
        <v>474</v>
      </c>
      <c r="GI2499" s="77">
        <v>2023</v>
      </c>
      <c r="GJ2499" s="77" t="s">
        <v>303</v>
      </c>
      <c r="GK2499" s="77">
        <v>4.1186611014017577E-2</v>
      </c>
      <c r="GL2499" s="77">
        <v>749.25225499999999</v>
      </c>
      <c r="GM2499" s="77">
        <v>2023</v>
      </c>
      <c r="GN2499" s="77" t="s">
        <v>175</v>
      </c>
      <c r="GO2499" s="77">
        <v>5.3000000000000005E-2</v>
      </c>
      <c r="GP2499" s="77">
        <v>3</v>
      </c>
      <c r="GQ2499" s="77">
        <v>0</v>
      </c>
      <c r="GR2499" s="77" t="s">
        <v>423</v>
      </c>
      <c r="GS2499" s="77">
        <v>0</v>
      </c>
      <c r="GT2499" s="77">
        <v>0</v>
      </c>
      <c r="GU2499" s="77">
        <v>5.5966209081309407E-2</v>
      </c>
      <c r="GV2499" s="77">
        <v>2.3050584833610686E-3</v>
      </c>
      <c r="GW2499" s="77">
        <v>5.5966209081309407E-2</v>
      </c>
      <c r="GX2499" s="77">
        <v>2.3050584833610686E-3</v>
      </c>
      <c r="GY2499" s="77">
        <v>5.5966209081309407E-2</v>
      </c>
      <c r="GZ2499" s="77">
        <v>2.3050584833610686E-3</v>
      </c>
    </row>
    <row r="2500" spans="98:208" x14ac:dyDescent="0.25">
      <c r="CT2500" s="77" t="s">
        <v>155</v>
      </c>
      <c r="CU2500" s="77" t="s">
        <v>472</v>
      </c>
      <c r="CV2500" s="77" t="s">
        <v>467</v>
      </c>
      <c r="CW2500" s="77">
        <v>2020</v>
      </c>
      <c r="CX2500" s="77">
        <v>0</v>
      </c>
      <c r="CY2500" s="77">
        <v>0</v>
      </c>
      <c r="CZ2500" s="77">
        <v>0</v>
      </c>
      <c r="DA2500" s="77">
        <v>0</v>
      </c>
      <c r="DB2500" s="77">
        <v>5.2405583313015454</v>
      </c>
      <c r="DC2500" s="77">
        <v>0.69641821681223037</v>
      </c>
      <c r="DD2500" s="77">
        <v>2.941964152281018</v>
      </c>
      <c r="DE2500" s="77">
        <v>1.6021759622082901</v>
      </c>
      <c r="DF2500" s="77">
        <v>0.36068764874241283</v>
      </c>
      <c r="DG2500" s="77">
        <v>0</v>
      </c>
      <c r="DH2500" s="77">
        <v>0</v>
      </c>
      <c r="DI2500" s="77">
        <v>0</v>
      </c>
      <c r="DJ2500" s="77">
        <v>2.6697946319947841E-5</v>
      </c>
      <c r="DL2500" s="77">
        <v>0</v>
      </c>
      <c r="DM2500" s="77">
        <v>9.6296194843931402E-6</v>
      </c>
      <c r="DN2500" s="77">
        <v>9.6296194843931402E-6</v>
      </c>
      <c r="DO2500" s="77">
        <v>0</v>
      </c>
      <c r="DP2500" s="77">
        <v>0</v>
      </c>
      <c r="DQ2500" s="77">
        <v>0</v>
      </c>
      <c r="DR2500" s="77">
        <v>0</v>
      </c>
      <c r="DS2500" s="77">
        <v>0</v>
      </c>
      <c r="DT2500" s="77">
        <v>0</v>
      </c>
      <c r="DU2500" s="77">
        <v>0</v>
      </c>
      <c r="DV2500" s="77">
        <v>0</v>
      </c>
      <c r="DW2500" s="77">
        <v>0</v>
      </c>
      <c r="GE2500" s="77" t="s">
        <v>422</v>
      </c>
      <c r="GF2500" s="77" t="s">
        <v>155</v>
      </c>
      <c r="GG2500" s="77" t="s">
        <v>444</v>
      </c>
      <c r="GH2500" s="77" t="s">
        <v>474</v>
      </c>
      <c r="GI2500" s="77">
        <v>2024</v>
      </c>
      <c r="GJ2500" s="77" t="s">
        <v>305</v>
      </c>
      <c r="GK2500" s="77">
        <v>3.7590224611390749E-2</v>
      </c>
      <c r="GL2500" s="77">
        <v>749.25225499999999</v>
      </c>
      <c r="GM2500" s="77">
        <v>2024</v>
      </c>
      <c r="GN2500" s="77" t="s">
        <v>175</v>
      </c>
      <c r="GO2500" s="77">
        <v>0.13250000000000001</v>
      </c>
      <c r="GP2500" s="77">
        <v>3</v>
      </c>
      <c r="GQ2500" s="77">
        <v>0</v>
      </c>
      <c r="GR2500" s="77" t="s">
        <v>423</v>
      </c>
      <c r="GS2500" s="77">
        <v>0</v>
      </c>
      <c r="GT2500" s="77">
        <v>0</v>
      </c>
      <c r="GU2500" s="77">
        <v>0</v>
      </c>
      <c r="GV2500" s="77">
        <v>0</v>
      </c>
      <c r="GW2500" s="77">
        <v>0.1527377521613833</v>
      </c>
      <c r="GX2500" s="77">
        <v>5.7414464103853315E-3</v>
      </c>
      <c r="GY2500" s="77">
        <v>0.1527377521613833</v>
      </c>
      <c r="GZ2500" s="77">
        <v>5.7414464103853315E-3</v>
      </c>
    </row>
    <row r="2501" spans="98:208" x14ac:dyDescent="0.25">
      <c r="CT2501" s="77" t="s">
        <v>155</v>
      </c>
      <c r="CU2501" s="77" t="s">
        <v>472</v>
      </c>
      <c r="CV2501" s="77" t="s">
        <v>467</v>
      </c>
      <c r="CW2501" s="77">
        <v>2021</v>
      </c>
      <c r="CX2501" s="77">
        <v>0</v>
      </c>
      <c r="CY2501" s="77">
        <v>0</v>
      </c>
      <c r="CZ2501" s="77">
        <v>0</v>
      </c>
      <c r="DA2501" s="77">
        <v>0</v>
      </c>
      <c r="DB2501" s="77">
        <v>5.2405583313015454</v>
      </c>
      <c r="DC2501" s="77">
        <v>0.69641821681223037</v>
      </c>
      <c r="DD2501" s="77">
        <v>2.941964152281018</v>
      </c>
      <c r="DE2501" s="77">
        <v>1.6021759622082901</v>
      </c>
      <c r="DF2501" s="77">
        <v>0.36068764874241283</v>
      </c>
      <c r="DG2501" s="77">
        <v>0.36068764874241283</v>
      </c>
      <c r="DH2501" s="77">
        <v>0</v>
      </c>
      <c r="DI2501" s="77">
        <v>0</v>
      </c>
      <c r="DJ2501" s="77">
        <v>2.6697946319947841E-5</v>
      </c>
      <c r="DL2501" s="77">
        <v>0</v>
      </c>
      <c r="DM2501" s="77">
        <v>9.6296194843931402E-6</v>
      </c>
      <c r="DN2501" s="77">
        <v>9.6296194843931402E-6</v>
      </c>
      <c r="DO2501" s="77">
        <v>0</v>
      </c>
      <c r="DP2501" s="77">
        <v>9.6296194843931402E-6</v>
      </c>
      <c r="DQ2501" s="77">
        <v>9.6296194843931402E-6</v>
      </c>
      <c r="DR2501" s="77">
        <v>0</v>
      </c>
      <c r="DS2501" s="77">
        <v>0</v>
      </c>
      <c r="DT2501" s="77">
        <v>0</v>
      </c>
      <c r="DU2501" s="77">
        <v>0</v>
      </c>
      <c r="DV2501" s="77">
        <v>0</v>
      </c>
      <c r="DW2501" s="77">
        <v>0</v>
      </c>
      <c r="GE2501" s="77" t="s">
        <v>425</v>
      </c>
      <c r="GF2501" s="77" t="s">
        <v>155</v>
      </c>
      <c r="GG2501" s="77" t="s">
        <v>444</v>
      </c>
      <c r="GH2501" s="77" t="s">
        <v>474</v>
      </c>
      <c r="GI2501" s="77">
        <v>2024</v>
      </c>
      <c r="GJ2501" s="77" t="s">
        <v>301</v>
      </c>
      <c r="GK2501" s="77">
        <v>1.6314334115685889E-3</v>
      </c>
      <c r="GL2501" s="77">
        <v>749.25225499999999</v>
      </c>
      <c r="GM2501" s="77">
        <v>2024</v>
      </c>
      <c r="GN2501" s="77" t="s">
        <v>175</v>
      </c>
      <c r="GO2501" s="77">
        <v>5.3000000000000005E-2</v>
      </c>
      <c r="GP2501" s="77">
        <v>3</v>
      </c>
      <c r="GQ2501" s="77">
        <v>0</v>
      </c>
      <c r="GR2501" s="77" t="s">
        <v>423</v>
      </c>
      <c r="GS2501" s="77">
        <v>0</v>
      </c>
      <c r="GT2501" s="77">
        <v>0</v>
      </c>
      <c r="GU2501" s="77">
        <v>0</v>
      </c>
      <c r="GV2501" s="77">
        <v>0</v>
      </c>
      <c r="GW2501" s="77">
        <v>5.5966209081309407E-2</v>
      </c>
      <c r="GX2501" s="77">
        <v>9.1305143414081548E-5</v>
      </c>
      <c r="GY2501" s="77">
        <v>5.5966209081309407E-2</v>
      </c>
      <c r="GZ2501" s="77">
        <v>9.1305143414081548E-5</v>
      </c>
    </row>
    <row r="2502" spans="98:208" x14ac:dyDescent="0.25">
      <c r="CT2502" s="77" t="s">
        <v>155</v>
      </c>
      <c r="CU2502" s="77" t="s">
        <v>472</v>
      </c>
      <c r="CV2502" s="77" t="s">
        <v>467</v>
      </c>
      <c r="CW2502" s="77">
        <v>2022</v>
      </c>
      <c r="CX2502" s="77">
        <v>0</v>
      </c>
      <c r="CY2502" s="77">
        <v>0</v>
      </c>
      <c r="CZ2502" s="77">
        <v>0</v>
      </c>
      <c r="DA2502" s="77">
        <v>0</v>
      </c>
      <c r="DB2502" s="77">
        <v>5.2405583313015454</v>
      </c>
      <c r="DC2502" s="77">
        <v>0.69641821681223037</v>
      </c>
      <c r="DD2502" s="77">
        <v>2.941964152281018</v>
      </c>
      <c r="DE2502" s="77">
        <v>1.6021759622082901</v>
      </c>
      <c r="DF2502" s="77">
        <v>0.36068764874241283</v>
      </c>
      <c r="DG2502" s="77">
        <v>0.36068764874241283</v>
      </c>
      <c r="DH2502" s="77">
        <v>0.36068764874241283</v>
      </c>
      <c r="DI2502" s="77">
        <v>0</v>
      </c>
      <c r="DJ2502" s="77">
        <v>2.6697946319947841E-5</v>
      </c>
      <c r="DL2502" s="77">
        <v>0</v>
      </c>
      <c r="DM2502" s="77">
        <v>9.6296194843931402E-6</v>
      </c>
      <c r="DN2502" s="77">
        <v>9.6296194843931402E-6</v>
      </c>
      <c r="DO2502" s="77">
        <v>0</v>
      </c>
      <c r="DP2502" s="77">
        <v>9.6296194843931402E-6</v>
      </c>
      <c r="DQ2502" s="77">
        <v>9.6296194843931402E-6</v>
      </c>
      <c r="DR2502" s="77">
        <v>0</v>
      </c>
      <c r="DS2502" s="77">
        <v>9.6296194843931402E-6</v>
      </c>
      <c r="DT2502" s="77">
        <v>9.6296194843931402E-6</v>
      </c>
      <c r="DU2502" s="77">
        <v>0</v>
      </c>
      <c r="DV2502" s="77">
        <v>0</v>
      </c>
      <c r="DW2502" s="77">
        <v>0</v>
      </c>
      <c r="GE2502" s="77" t="s">
        <v>427</v>
      </c>
      <c r="GF2502" s="77" t="s">
        <v>155</v>
      </c>
      <c r="GG2502" s="77" t="s">
        <v>444</v>
      </c>
      <c r="GH2502" s="77" t="s">
        <v>474</v>
      </c>
      <c r="GI2502" s="77">
        <v>2024</v>
      </c>
      <c r="GJ2502" s="77" t="s">
        <v>303</v>
      </c>
      <c r="GK2502" s="77">
        <v>4.1186611014017577E-2</v>
      </c>
      <c r="GL2502" s="77">
        <v>749.25225499999999</v>
      </c>
      <c r="GM2502" s="77">
        <v>2024</v>
      </c>
      <c r="GN2502" s="77" t="s">
        <v>175</v>
      </c>
      <c r="GO2502" s="77">
        <v>5.3000000000000005E-2</v>
      </c>
      <c r="GP2502" s="77">
        <v>3</v>
      </c>
      <c r="GQ2502" s="77">
        <v>0</v>
      </c>
      <c r="GR2502" s="77" t="s">
        <v>423</v>
      </c>
      <c r="GS2502" s="77">
        <v>0</v>
      </c>
      <c r="GT2502" s="77">
        <v>0</v>
      </c>
      <c r="GU2502" s="77">
        <v>0</v>
      </c>
      <c r="GV2502" s="77">
        <v>0</v>
      </c>
      <c r="GW2502" s="77">
        <v>5.5966209081309407E-2</v>
      </c>
      <c r="GX2502" s="77">
        <v>2.3050584833610686E-3</v>
      </c>
      <c r="GY2502" s="77">
        <v>5.5966209081309407E-2</v>
      </c>
      <c r="GZ2502" s="77">
        <v>2.3050584833610686E-3</v>
      </c>
    </row>
    <row r="2503" spans="98:208" x14ac:dyDescent="0.25">
      <c r="CT2503" s="77" t="s">
        <v>155</v>
      </c>
      <c r="CU2503" s="77" t="s">
        <v>472</v>
      </c>
      <c r="CV2503" s="77" t="s">
        <v>467</v>
      </c>
      <c r="CW2503" s="77">
        <v>2023</v>
      </c>
      <c r="CX2503" s="77">
        <v>0</v>
      </c>
      <c r="CY2503" s="77">
        <v>0</v>
      </c>
      <c r="CZ2503" s="77">
        <v>0</v>
      </c>
      <c r="DA2503" s="77">
        <v>0</v>
      </c>
      <c r="DB2503" s="77">
        <v>5.4750346070077729</v>
      </c>
      <c r="DC2503" s="77">
        <v>0.71896016785821326</v>
      </c>
      <c r="DD2503" s="77">
        <v>3.0714971986151109</v>
      </c>
      <c r="DE2503" s="77">
        <v>1.6845772405344499</v>
      </c>
      <c r="DF2503" s="77">
        <v>0</v>
      </c>
      <c r="DG2503" s="77">
        <v>0.37599181639995005</v>
      </c>
      <c r="DH2503" s="77">
        <v>0.37599181639995005</v>
      </c>
      <c r="DI2503" s="77">
        <v>0.37599181639995005</v>
      </c>
      <c r="DJ2503" s="77">
        <v>2.6697946319947841E-5</v>
      </c>
      <c r="DL2503" s="77">
        <v>0</v>
      </c>
      <c r="DM2503" s="77">
        <v>0</v>
      </c>
      <c r="DN2503" s="77">
        <v>0</v>
      </c>
      <c r="DO2503" s="77">
        <v>0</v>
      </c>
      <c r="DP2503" s="77">
        <v>1.003820933098555E-5</v>
      </c>
      <c r="DQ2503" s="77">
        <v>1.003820933098555E-5</v>
      </c>
      <c r="DR2503" s="77">
        <v>0</v>
      </c>
      <c r="DS2503" s="77">
        <v>1.003820933098555E-5</v>
      </c>
      <c r="DT2503" s="77">
        <v>1.003820933098555E-5</v>
      </c>
      <c r="DU2503" s="77">
        <v>0</v>
      </c>
      <c r="DV2503" s="77">
        <v>1.003820933098555E-5</v>
      </c>
      <c r="DW2503" s="77">
        <v>1.003820933098555E-5</v>
      </c>
      <c r="GE2503" s="77" t="s">
        <v>422</v>
      </c>
      <c r="GF2503" s="77" t="s">
        <v>155</v>
      </c>
      <c r="GG2503" s="77" t="s">
        <v>444</v>
      </c>
      <c r="GH2503" s="77" t="s">
        <v>474</v>
      </c>
      <c r="GI2503" s="77">
        <v>2025</v>
      </c>
      <c r="GJ2503" s="77" t="s">
        <v>305</v>
      </c>
      <c r="GK2503" s="77">
        <v>3.7590224611390749E-2</v>
      </c>
      <c r="GL2503" s="77">
        <v>749.25225499999999</v>
      </c>
      <c r="GM2503" s="77">
        <v>2025</v>
      </c>
      <c r="GN2503" s="77" t="s">
        <v>175</v>
      </c>
      <c r="GO2503" s="77">
        <v>0.13250000000000001</v>
      </c>
      <c r="GP2503" s="77">
        <v>3</v>
      </c>
      <c r="GQ2503" s="77">
        <v>0</v>
      </c>
      <c r="GR2503" s="77" t="s">
        <v>423</v>
      </c>
      <c r="GS2503" s="77">
        <v>0</v>
      </c>
      <c r="GT2503" s="77">
        <v>0</v>
      </c>
      <c r="GU2503" s="77">
        <v>0</v>
      </c>
      <c r="GV2503" s="77">
        <v>0</v>
      </c>
      <c r="GW2503" s="77">
        <v>0</v>
      </c>
      <c r="GX2503" s="77">
        <v>0</v>
      </c>
      <c r="GY2503" s="77">
        <v>0.1527377521613833</v>
      </c>
      <c r="GZ2503" s="77">
        <v>5.7414464103853315E-3</v>
      </c>
    </row>
    <row r="2504" spans="98:208" x14ac:dyDescent="0.25">
      <c r="CT2504" s="77" t="s">
        <v>155</v>
      </c>
      <c r="CU2504" s="77" t="s">
        <v>472</v>
      </c>
      <c r="CV2504" s="77" t="s">
        <v>467</v>
      </c>
      <c r="CW2504" s="77">
        <v>2024</v>
      </c>
      <c r="CX2504" s="77">
        <v>0</v>
      </c>
      <c r="CY2504" s="77">
        <v>0</v>
      </c>
      <c r="CZ2504" s="77">
        <v>0</v>
      </c>
      <c r="DA2504" s="77">
        <v>0</v>
      </c>
      <c r="DB2504" s="77">
        <v>5.4750346070077729</v>
      </c>
      <c r="DC2504" s="77">
        <v>0.71896016785821326</v>
      </c>
      <c r="DD2504" s="77">
        <v>3.0714971986151109</v>
      </c>
      <c r="DE2504" s="77">
        <v>1.6845772405344499</v>
      </c>
      <c r="DF2504" s="77">
        <v>0</v>
      </c>
      <c r="DG2504" s="77">
        <v>0</v>
      </c>
      <c r="DH2504" s="77">
        <v>0.37599181639995005</v>
      </c>
      <c r="DI2504" s="77">
        <v>0.37599181639995005</v>
      </c>
      <c r="DJ2504" s="77">
        <v>2.6697946319947841E-5</v>
      </c>
      <c r="DL2504" s="77">
        <v>0</v>
      </c>
      <c r="DM2504" s="77">
        <v>0</v>
      </c>
      <c r="DN2504" s="77">
        <v>0</v>
      </c>
      <c r="DO2504" s="77">
        <v>0</v>
      </c>
      <c r="DP2504" s="77">
        <v>0</v>
      </c>
      <c r="DQ2504" s="77">
        <v>0</v>
      </c>
      <c r="DR2504" s="77">
        <v>0</v>
      </c>
      <c r="DS2504" s="77">
        <v>1.003820933098555E-5</v>
      </c>
      <c r="DT2504" s="77">
        <v>1.003820933098555E-5</v>
      </c>
      <c r="DU2504" s="77">
        <v>0</v>
      </c>
      <c r="DV2504" s="77">
        <v>1.003820933098555E-5</v>
      </c>
      <c r="DW2504" s="77">
        <v>1.003820933098555E-5</v>
      </c>
      <c r="GE2504" s="77" t="s">
        <v>425</v>
      </c>
      <c r="GF2504" s="77" t="s">
        <v>155</v>
      </c>
      <c r="GG2504" s="77" t="s">
        <v>444</v>
      </c>
      <c r="GH2504" s="77" t="s">
        <v>474</v>
      </c>
      <c r="GI2504" s="77">
        <v>2025</v>
      </c>
      <c r="GJ2504" s="77" t="s">
        <v>301</v>
      </c>
      <c r="GK2504" s="77">
        <v>1.6314334115685889E-3</v>
      </c>
      <c r="GL2504" s="77">
        <v>749.25225499999999</v>
      </c>
      <c r="GM2504" s="77">
        <v>2025</v>
      </c>
      <c r="GN2504" s="77" t="s">
        <v>175</v>
      </c>
      <c r="GO2504" s="77">
        <v>5.3000000000000005E-2</v>
      </c>
      <c r="GP2504" s="77">
        <v>3</v>
      </c>
      <c r="GQ2504" s="77">
        <v>0</v>
      </c>
      <c r="GR2504" s="77" t="s">
        <v>423</v>
      </c>
      <c r="GS2504" s="77">
        <v>0</v>
      </c>
      <c r="GT2504" s="77">
        <v>0</v>
      </c>
      <c r="GU2504" s="77">
        <v>0</v>
      </c>
      <c r="GV2504" s="77">
        <v>0</v>
      </c>
      <c r="GW2504" s="77">
        <v>0</v>
      </c>
      <c r="GX2504" s="77">
        <v>0</v>
      </c>
      <c r="GY2504" s="77">
        <v>5.5966209081309407E-2</v>
      </c>
      <c r="GZ2504" s="77">
        <v>9.1305143414081548E-5</v>
      </c>
    </row>
    <row r="2505" spans="98:208" x14ac:dyDescent="0.25">
      <c r="CT2505" s="77" t="s">
        <v>155</v>
      </c>
      <c r="CU2505" s="77" t="s">
        <v>472</v>
      </c>
      <c r="CV2505" s="77" t="s">
        <v>467</v>
      </c>
      <c r="CW2505" s="77">
        <v>2025</v>
      </c>
      <c r="CX2505" s="77">
        <v>0</v>
      </c>
      <c r="CY2505" s="77">
        <v>0</v>
      </c>
      <c r="CZ2505" s="77">
        <v>0</v>
      </c>
      <c r="DA2505" s="77">
        <v>0</v>
      </c>
      <c r="DB2505" s="77">
        <v>5.4750346070077729</v>
      </c>
      <c r="DC2505" s="77">
        <v>0.71896016785821326</v>
      </c>
      <c r="DD2505" s="77">
        <v>3.0714971986151109</v>
      </c>
      <c r="DE2505" s="77">
        <v>1.6845772405344499</v>
      </c>
      <c r="DF2505" s="77">
        <v>0</v>
      </c>
      <c r="DG2505" s="77">
        <v>0</v>
      </c>
      <c r="DH2505" s="77">
        <v>0</v>
      </c>
      <c r="DI2505" s="77">
        <v>0.37599181639995005</v>
      </c>
      <c r="DJ2505" s="77">
        <v>2.6697946319947841E-5</v>
      </c>
      <c r="DL2505" s="77">
        <v>0</v>
      </c>
      <c r="DM2505" s="77">
        <v>0</v>
      </c>
      <c r="DN2505" s="77">
        <v>0</v>
      </c>
      <c r="DO2505" s="77">
        <v>0</v>
      </c>
      <c r="DP2505" s="77">
        <v>0</v>
      </c>
      <c r="DQ2505" s="77">
        <v>0</v>
      </c>
      <c r="DR2505" s="77">
        <v>0</v>
      </c>
      <c r="DS2505" s="77">
        <v>0</v>
      </c>
      <c r="DT2505" s="77">
        <v>0</v>
      </c>
      <c r="DU2505" s="77">
        <v>0</v>
      </c>
      <c r="DV2505" s="77">
        <v>1.003820933098555E-5</v>
      </c>
      <c r="DW2505" s="77">
        <v>1.003820933098555E-5</v>
      </c>
      <c r="GE2505" s="77" t="s">
        <v>427</v>
      </c>
      <c r="GF2505" s="77" t="s">
        <v>155</v>
      </c>
      <c r="GG2505" s="77" t="s">
        <v>444</v>
      </c>
      <c r="GH2505" s="77" t="s">
        <v>474</v>
      </c>
      <c r="GI2505" s="77">
        <v>2025</v>
      </c>
      <c r="GJ2505" s="77" t="s">
        <v>303</v>
      </c>
      <c r="GK2505" s="77">
        <v>4.1186611014017577E-2</v>
      </c>
      <c r="GL2505" s="77">
        <v>749.25225499999999</v>
      </c>
      <c r="GM2505" s="77">
        <v>2025</v>
      </c>
      <c r="GN2505" s="77" t="s">
        <v>175</v>
      </c>
      <c r="GO2505" s="77">
        <v>5.3000000000000005E-2</v>
      </c>
      <c r="GP2505" s="77">
        <v>3</v>
      </c>
      <c r="GQ2505" s="77">
        <v>0</v>
      </c>
      <c r="GR2505" s="77" t="s">
        <v>423</v>
      </c>
      <c r="GS2505" s="77">
        <v>0</v>
      </c>
      <c r="GT2505" s="77">
        <v>0</v>
      </c>
      <c r="GU2505" s="77">
        <v>0</v>
      </c>
      <c r="GV2505" s="77">
        <v>0</v>
      </c>
      <c r="GW2505" s="77">
        <v>0</v>
      </c>
      <c r="GX2505" s="77">
        <v>0</v>
      </c>
      <c r="GY2505" s="77">
        <v>5.5966209081309407E-2</v>
      </c>
      <c r="GZ2505" s="77">
        <v>2.3050584833610686E-3</v>
      </c>
    </row>
    <row r="2506" spans="98:208" x14ac:dyDescent="0.25">
      <c r="CT2506" s="77" t="s">
        <v>155</v>
      </c>
      <c r="CU2506" s="77" t="s">
        <v>472</v>
      </c>
      <c r="CV2506" s="77" t="s">
        <v>474</v>
      </c>
      <c r="CW2506" s="77">
        <v>2020</v>
      </c>
      <c r="CX2506" s="77">
        <v>0</v>
      </c>
      <c r="CY2506" s="77">
        <v>0</v>
      </c>
      <c r="CZ2506" s="77">
        <v>0</v>
      </c>
      <c r="DA2506" s="77">
        <v>0</v>
      </c>
      <c r="DB2506" s="77">
        <v>7.7900575334948347E-2</v>
      </c>
      <c r="DC2506" s="77">
        <v>3.6425060683954312E-2</v>
      </c>
      <c r="DD2506" s="77">
        <v>1.580872452543102E-3</v>
      </c>
      <c r="DE2506" s="77">
        <v>3.9894642198450722E-2</v>
      </c>
      <c r="DF2506" s="77">
        <v>7.8847092159215933E-3</v>
      </c>
      <c r="DG2506" s="77">
        <v>0</v>
      </c>
      <c r="DH2506" s="77">
        <v>0</v>
      </c>
      <c r="DI2506" s="77">
        <v>0</v>
      </c>
      <c r="DJ2506" s="77">
        <v>8.4925512099742057E-4</v>
      </c>
      <c r="DL2506" s="77">
        <v>0</v>
      </c>
      <c r="DM2506" s="77">
        <v>6.6961296791969698E-6</v>
      </c>
      <c r="DN2506" s="77">
        <v>6.6961296791969698E-6</v>
      </c>
      <c r="DO2506" s="77">
        <v>0</v>
      </c>
      <c r="DP2506" s="77">
        <v>0</v>
      </c>
      <c r="DQ2506" s="77">
        <v>0</v>
      </c>
      <c r="DR2506" s="77">
        <v>0</v>
      </c>
      <c r="DS2506" s="77">
        <v>0</v>
      </c>
      <c r="DT2506" s="77">
        <v>0</v>
      </c>
      <c r="DU2506" s="77">
        <v>0</v>
      </c>
      <c r="DV2506" s="77">
        <v>0</v>
      </c>
      <c r="DW2506" s="77">
        <v>0</v>
      </c>
      <c r="GE2506" s="77" t="s">
        <v>422</v>
      </c>
      <c r="GF2506" s="77" t="s">
        <v>155</v>
      </c>
      <c r="GG2506" s="77" t="s">
        <v>444</v>
      </c>
      <c r="GH2506" s="77" t="s">
        <v>481</v>
      </c>
      <c r="GI2506" s="77">
        <v>2021</v>
      </c>
      <c r="GJ2506" s="77" t="s">
        <v>305</v>
      </c>
      <c r="GK2506" s="77">
        <v>409.22373582044048</v>
      </c>
      <c r="GL2506" s="77">
        <v>749.25225499999999</v>
      </c>
      <c r="GM2506" s="77">
        <v>2021</v>
      </c>
      <c r="GN2506" s="77" t="s">
        <v>175</v>
      </c>
      <c r="GO2506" s="77">
        <v>0.13250000000000001</v>
      </c>
      <c r="GP2506" s="77">
        <v>3</v>
      </c>
      <c r="GQ2506" s="77">
        <v>0</v>
      </c>
      <c r="GR2506" s="77" t="s">
        <v>423</v>
      </c>
      <c r="GS2506" s="77">
        <v>0.1527377521613833</v>
      </c>
      <c r="GT2506" s="77">
        <v>62.50391354029783</v>
      </c>
      <c r="GU2506" s="77">
        <v>0.1527377521613833</v>
      </c>
      <c r="GV2506" s="77">
        <v>62.50391354029783</v>
      </c>
      <c r="GW2506" s="77">
        <v>0</v>
      </c>
      <c r="GX2506" s="77">
        <v>0</v>
      </c>
      <c r="GY2506" s="77">
        <v>0</v>
      </c>
      <c r="GZ2506" s="77">
        <v>0</v>
      </c>
    </row>
    <row r="2507" spans="98:208" x14ac:dyDescent="0.25">
      <c r="CT2507" s="77" t="s">
        <v>155</v>
      </c>
      <c r="CU2507" s="77" t="s">
        <v>472</v>
      </c>
      <c r="CV2507" s="77" t="s">
        <v>474</v>
      </c>
      <c r="CW2507" s="77">
        <v>2021</v>
      </c>
      <c r="CX2507" s="77">
        <v>0</v>
      </c>
      <c r="CY2507" s="77">
        <v>0</v>
      </c>
      <c r="CZ2507" s="77">
        <v>0</v>
      </c>
      <c r="DA2507" s="77">
        <v>0</v>
      </c>
      <c r="DB2507" s="77">
        <v>7.7900575334948347E-2</v>
      </c>
      <c r="DC2507" s="77">
        <v>3.6425060683954312E-2</v>
      </c>
      <c r="DD2507" s="77">
        <v>1.580872452543102E-3</v>
      </c>
      <c r="DE2507" s="77">
        <v>3.9894642198450722E-2</v>
      </c>
      <c r="DF2507" s="77">
        <v>7.8847092159215933E-3</v>
      </c>
      <c r="DG2507" s="77">
        <v>7.8847092159215933E-3</v>
      </c>
      <c r="DH2507" s="77">
        <v>0</v>
      </c>
      <c r="DI2507" s="77">
        <v>0</v>
      </c>
      <c r="DJ2507" s="77">
        <v>8.4925512099742057E-4</v>
      </c>
      <c r="DL2507" s="77">
        <v>0</v>
      </c>
      <c r="DM2507" s="77">
        <v>6.6961296791969698E-6</v>
      </c>
      <c r="DN2507" s="77">
        <v>6.6961296791969698E-6</v>
      </c>
      <c r="DO2507" s="77">
        <v>0</v>
      </c>
      <c r="DP2507" s="77">
        <v>6.6961296791969698E-6</v>
      </c>
      <c r="DQ2507" s="77">
        <v>6.6961296791969698E-6</v>
      </c>
      <c r="DR2507" s="77">
        <v>0</v>
      </c>
      <c r="DS2507" s="77">
        <v>0</v>
      </c>
      <c r="DT2507" s="77">
        <v>0</v>
      </c>
      <c r="DU2507" s="77">
        <v>0</v>
      </c>
      <c r="DV2507" s="77">
        <v>0</v>
      </c>
      <c r="DW2507" s="77">
        <v>0</v>
      </c>
      <c r="GE2507" s="77" t="s">
        <v>425</v>
      </c>
      <c r="GF2507" s="77" t="s">
        <v>155</v>
      </c>
      <c r="GG2507" s="77" t="s">
        <v>444</v>
      </c>
      <c r="GH2507" s="77" t="s">
        <v>481</v>
      </c>
      <c r="GI2507" s="77">
        <v>2021</v>
      </c>
      <c r="GJ2507" s="77" t="s">
        <v>301</v>
      </c>
      <c r="GK2507" s="77">
        <v>13469.08781237843</v>
      </c>
      <c r="GL2507" s="77">
        <v>749.25225499999999</v>
      </c>
      <c r="GM2507" s="77">
        <v>2021</v>
      </c>
      <c r="GN2507" s="77" t="s">
        <v>175</v>
      </c>
      <c r="GO2507" s="77">
        <v>5.3000000000000005E-2</v>
      </c>
      <c r="GP2507" s="77">
        <v>3</v>
      </c>
      <c r="GQ2507" s="77">
        <v>0</v>
      </c>
      <c r="GR2507" s="77" t="s">
        <v>423</v>
      </c>
      <c r="GS2507" s="77">
        <v>5.5966209081309407E-2</v>
      </c>
      <c r="GT2507" s="77">
        <v>753.81378464208751</v>
      </c>
      <c r="GU2507" s="77">
        <v>5.5966209081309407E-2</v>
      </c>
      <c r="GV2507" s="77">
        <v>753.81378464208751</v>
      </c>
      <c r="GW2507" s="77">
        <v>0</v>
      </c>
      <c r="GX2507" s="77">
        <v>0</v>
      </c>
      <c r="GY2507" s="77">
        <v>0</v>
      </c>
      <c r="GZ2507" s="77">
        <v>0</v>
      </c>
    </row>
    <row r="2508" spans="98:208" x14ac:dyDescent="0.25">
      <c r="CT2508" s="77" t="s">
        <v>155</v>
      </c>
      <c r="CU2508" s="77" t="s">
        <v>472</v>
      </c>
      <c r="CV2508" s="77" t="s">
        <v>474</v>
      </c>
      <c r="CW2508" s="77">
        <v>2022</v>
      </c>
      <c r="CX2508" s="77">
        <v>0</v>
      </c>
      <c r="CY2508" s="77">
        <v>0</v>
      </c>
      <c r="CZ2508" s="77">
        <v>0</v>
      </c>
      <c r="DA2508" s="77">
        <v>0</v>
      </c>
      <c r="DB2508" s="77">
        <v>7.7900575334948347E-2</v>
      </c>
      <c r="DC2508" s="77">
        <v>3.6425060683954312E-2</v>
      </c>
      <c r="DD2508" s="77">
        <v>1.580872452543102E-3</v>
      </c>
      <c r="DE2508" s="77">
        <v>3.9894642198450722E-2</v>
      </c>
      <c r="DF2508" s="77">
        <v>7.8847092159215933E-3</v>
      </c>
      <c r="DG2508" s="77">
        <v>7.8847092159215933E-3</v>
      </c>
      <c r="DH2508" s="77">
        <v>7.8847092159215933E-3</v>
      </c>
      <c r="DI2508" s="77">
        <v>0</v>
      </c>
      <c r="DJ2508" s="77">
        <v>8.4925512099742057E-4</v>
      </c>
      <c r="DL2508" s="77">
        <v>0</v>
      </c>
      <c r="DM2508" s="77">
        <v>6.6961296791969698E-6</v>
      </c>
      <c r="DN2508" s="77">
        <v>6.6961296791969698E-6</v>
      </c>
      <c r="DO2508" s="77">
        <v>0</v>
      </c>
      <c r="DP2508" s="77">
        <v>6.6961296791969698E-6</v>
      </c>
      <c r="DQ2508" s="77">
        <v>6.6961296791969698E-6</v>
      </c>
      <c r="DR2508" s="77">
        <v>0</v>
      </c>
      <c r="DS2508" s="77">
        <v>6.6961296791969698E-6</v>
      </c>
      <c r="DT2508" s="77">
        <v>6.6961296791969698E-6</v>
      </c>
      <c r="DU2508" s="77">
        <v>0</v>
      </c>
      <c r="DV2508" s="77">
        <v>0</v>
      </c>
      <c r="DW2508" s="77">
        <v>0</v>
      </c>
      <c r="GE2508" s="77" t="s">
        <v>427</v>
      </c>
      <c r="GF2508" s="77" t="s">
        <v>155</v>
      </c>
      <c r="GG2508" s="77" t="s">
        <v>444</v>
      </c>
      <c r="GH2508" s="77" t="s">
        <v>481</v>
      </c>
      <c r="GI2508" s="77">
        <v>2021</v>
      </c>
      <c r="GJ2508" s="77" t="s">
        <v>303</v>
      </c>
      <c r="GK2508" s="77">
        <v>7205.5312760251491</v>
      </c>
      <c r="GL2508" s="77">
        <v>749.25225499999999</v>
      </c>
      <c r="GM2508" s="77">
        <v>2021</v>
      </c>
      <c r="GN2508" s="77" t="s">
        <v>175</v>
      </c>
      <c r="GO2508" s="77">
        <v>5.3000000000000005E-2</v>
      </c>
      <c r="GP2508" s="77">
        <v>3</v>
      </c>
      <c r="GQ2508" s="77">
        <v>0</v>
      </c>
      <c r="GR2508" s="77" t="s">
        <v>423</v>
      </c>
      <c r="GS2508" s="77">
        <v>5.5966209081309407E-2</v>
      </c>
      <c r="GT2508" s="77">
        <v>403.26626993593766</v>
      </c>
      <c r="GU2508" s="77">
        <v>5.5966209081309407E-2</v>
      </c>
      <c r="GV2508" s="77">
        <v>403.26626993593766</v>
      </c>
      <c r="GW2508" s="77">
        <v>0</v>
      </c>
      <c r="GX2508" s="77">
        <v>0</v>
      </c>
      <c r="GY2508" s="77">
        <v>0</v>
      </c>
      <c r="GZ2508" s="77">
        <v>0</v>
      </c>
    </row>
    <row r="2509" spans="98:208" x14ac:dyDescent="0.25">
      <c r="CT2509" s="77" t="s">
        <v>155</v>
      </c>
      <c r="CU2509" s="77" t="s">
        <v>472</v>
      </c>
      <c r="CV2509" s="77" t="s">
        <v>474</v>
      </c>
      <c r="CW2509" s="77">
        <v>2023</v>
      </c>
      <c r="CX2509" s="77">
        <v>0</v>
      </c>
      <c r="CY2509" s="77">
        <v>0</v>
      </c>
      <c r="CZ2509" s="77">
        <v>0</v>
      </c>
      <c r="DA2509" s="77">
        <v>0</v>
      </c>
      <c r="DB2509" s="77">
        <v>8.0408269036977134E-2</v>
      </c>
      <c r="DC2509" s="77">
        <v>3.7590224611390763E-2</v>
      </c>
      <c r="DD2509" s="77">
        <v>1.6314334115686781E-3</v>
      </c>
      <c r="DE2509" s="77">
        <v>4.1186611014017702E-2</v>
      </c>
      <c r="DF2509" s="77">
        <v>0</v>
      </c>
      <c r="DG2509" s="77">
        <v>8.1378100371604957E-3</v>
      </c>
      <c r="DH2509" s="77">
        <v>8.1378100371604957E-3</v>
      </c>
      <c r="DI2509" s="77">
        <v>8.1378100371604957E-3</v>
      </c>
      <c r="DJ2509" s="77">
        <v>8.4925512099742057E-4</v>
      </c>
      <c r="DL2509" s="77">
        <v>0</v>
      </c>
      <c r="DM2509" s="77">
        <v>0</v>
      </c>
      <c r="DN2509" s="77">
        <v>0</v>
      </c>
      <c r="DO2509" s="77">
        <v>0</v>
      </c>
      <c r="DP2509" s="77">
        <v>6.9110768477627601E-6</v>
      </c>
      <c r="DQ2509" s="77">
        <v>6.9110768477627601E-6</v>
      </c>
      <c r="DR2509" s="77">
        <v>0</v>
      </c>
      <c r="DS2509" s="77">
        <v>6.9110768477627601E-6</v>
      </c>
      <c r="DT2509" s="77">
        <v>6.9110768477627601E-6</v>
      </c>
      <c r="DU2509" s="77">
        <v>0</v>
      </c>
      <c r="DV2509" s="77">
        <v>6.9110768477627601E-6</v>
      </c>
      <c r="DW2509" s="77">
        <v>6.9110768477627601E-6</v>
      </c>
      <c r="GE2509" s="77" t="s">
        <v>422</v>
      </c>
      <c r="GF2509" s="77" t="s">
        <v>155</v>
      </c>
      <c r="GG2509" s="77" t="s">
        <v>444</v>
      </c>
      <c r="GH2509" s="77" t="s">
        <v>481</v>
      </c>
      <c r="GI2509" s="77">
        <v>2022</v>
      </c>
      <c r="GJ2509" s="77" t="s">
        <v>305</v>
      </c>
      <c r="GK2509" s="77">
        <v>409.22373582044048</v>
      </c>
      <c r="GL2509" s="77">
        <v>749.25225499999999</v>
      </c>
      <c r="GM2509" s="77">
        <v>2022</v>
      </c>
      <c r="GN2509" s="77" t="s">
        <v>175</v>
      </c>
      <c r="GO2509" s="77">
        <v>0.13250000000000001</v>
      </c>
      <c r="GP2509" s="77">
        <v>3</v>
      </c>
      <c r="GQ2509" s="77">
        <v>0</v>
      </c>
      <c r="GR2509" s="77" t="s">
        <v>423</v>
      </c>
      <c r="GS2509" s="77">
        <v>0.1527377521613833</v>
      </c>
      <c r="GT2509" s="77">
        <v>62.50391354029783</v>
      </c>
      <c r="GU2509" s="77">
        <v>0.1527377521613833</v>
      </c>
      <c r="GV2509" s="77">
        <v>62.50391354029783</v>
      </c>
      <c r="GW2509" s="77">
        <v>0.1527377521613833</v>
      </c>
      <c r="GX2509" s="77">
        <v>62.50391354029783</v>
      </c>
      <c r="GY2509" s="77">
        <v>0</v>
      </c>
      <c r="GZ2509" s="77">
        <v>0</v>
      </c>
    </row>
    <row r="2510" spans="98:208" x14ac:dyDescent="0.25">
      <c r="CT2510" s="77" t="s">
        <v>155</v>
      </c>
      <c r="CU2510" s="77" t="s">
        <v>472</v>
      </c>
      <c r="CV2510" s="77" t="s">
        <v>474</v>
      </c>
      <c r="CW2510" s="77">
        <v>2024</v>
      </c>
      <c r="CX2510" s="77">
        <v>0</v>
      </c>
      <c r="CY2510" s="77">
        <v>0</v>
      </c>
      <c r="CZ2510" s="77">
        <v>0</v>
      </c>
      <c r="DA2510" s="77">
        <v>0</v>
      </c>
      <c r="DB2510" s="77">
        <v>8.0408269036977134E-2</v>
      </c>
      <c r="DC2510" s="77">
        <v>3.7590224611390763E-2</v>
      </c>
      <c r="DD2510" s="77">
        <v>1.6314334115686781E-3</v>
      </c>
      <c r="DE2510" s="77">
        <v>4.1186611014017702E-2</v>
      </c>
      <c r="DF2510" s="77">
        <v>0</v>
      </c>
      <c r="DG2510" s="77">
        <v>0</v>
      </c>
      <c r="DH2510" s="77">
        <v>8.1378100371604957E-3</v>
      </c>
      <c r="DI2510" s="77">
        <v>8.1378100371604957E-3</v>
      </c>
      <c r="DJ2510" s="77">
        <v>8.4925512099742057E-4</v>
      </c>
      <c r="DL2510" s="77">
        <v>0</v>
      </c>
      <c r="DM2510" s="77">
        <v>0</v>
      </c>
      <c r="DN2510" s="77">
        <v>0</v>
      </c>
      <c r="DO2510" s="77">
        <v>0</v>
      </c>
      <c r="DP2510" s="77">
        <v>0</v>
      </c>
      <c r="DQ2510" s="77">
        <v>0</v>
      </c>
      <c r="DR2510" s="77">
        <v>0</v>
      </c>
      <c r="DS2510" s="77">
        <v>6.9110768477627601E-6</v>
      </c>
      <c r="DT2510" s="77">
        <v>6.9110768477627601E-6</v>
      </c>
      <c r="DU2510" s="77">
        <v>0</v>
      </c>
      <c r="DV2510" s="77">
        <v>6.9110768477627601E-6</v>
      </c>
      <c r="DW2510" s="77">
        <v>6.9110768477627601E-6</v>
      </c>
      <c r="GE2510" s="77" t="s">
        <v>425</v>
      </c>
      <c r="GF2510" s="77" t="s">
        <v>155</v>
      </c>
      <c r="GG2510" s="77" t="s">
        <v>444</v>
      </c>
      <c r="GH2510" s="77" t="s">
        <v>481</v>
      </c>
      <c r="GI2510" s="77">
        <v>2022</v>
      </c>
      <c r="GJ2510" s="77" t="s">
        <v>301</v>
      </c>
      <c r="GK2510" s="77">
        <v>13469.08781237843</v>
      </c>
      <c r="GL2510" s="77">
        <v>749.25225499999999</v>
      </c>
      <c r="GM2510" s="77">
        <v>2022</v>
      </c>
      <c r="GN2510" s="77" t="s">
        <v>175</v>
      </c>
      <c r="GO2510" s="77">
        <v>5.3000000000000005E-2</v>
      </c>
      <c r="GP2510" s="77">
        <v>3</v>
      </c>
      <c r="GQ2510" s="77">
        <v>0</v>
      </c>
      <c r="GR2510" s="77" t="s">
        <v>423</v>
      </c>
      <c r="GS2510" s="77">
        <v>5.5966209081309407E-2</v>
      </c>
      <c r="GT2510" s="77">
        <v>753.81378464208751</v>
      </c>
      <c r="GU2510" s="77">
        <v>5.5966209081309407E-2</v>
      </c>
      <c r="GV2510" s="77">
        <v>753.81378464208751</v>
      </c>
      <c r="GW2510" s="77">
        <v>5.5966209081309407E-2</v>
      </c>
      <c r="GX2510" s="77">
        <v>753.81378464208751</v>
      </c>
      <c r="GY2510" s="77">
        <v>0</v>
      </c>
      <c r="GZ2510" s="77">
        <v>0</v>
      </c>
    </row>
    <row r="2511" spans="98:208" x14ac:dyDescent="0.25">
      <c r="CT2511" s="77" t="s">
        <v>155</v>
      </c>
      <c r="CU2511" s="77" t="s">
        <v>472</v>
      </c>
      <c r="CV2511" s="77" t="s">
        <v>474</v>
      </c>
      <c r="CW2511" s="77">
        <v>2025</v>
      </c>
      <c r="CX2511" s="77">
        <v>0</v>
      </c>
      <c r="CY2511" s="77">
        <v>0</v>
      </c>
      <c r="CZ2511" s="77">
        <v>0</v>
      </c>
      <c r="DA2511" s="77">
        <v>0</v>
      </c>
      <c r="DB2511" s="77">
        <v>8.0408269036977134E-2</v>
      </c>
      <c r="DC2511" s="77">
        <v>3.7590224611390763E-2</v>
      </c>
      <c r="DD2511" s="77">
        <v>1.6314334115686781E-3</v>
      </c>
      <c r="DE2511" s="77">
        <v>4.1186611014017702E-2</v>
      </c>
      <c r="DF2511" s="77">
        <v>0</v>
      </c>
      <c r="DG2511" s="77">
        <v>0</v>
      </c>
      <c r="DH2511" s="77">
        <v>0</v>
      </c>
      <c r="DI2511" s="77">
        <v>8.1378100371604957E-3</v>
      </c>
      <c r="DJ2511" s="77">
        <v>8.4925512099742057E-4</v>
      </c>
      <c r="DL2511" s="77">
        <v>0</v>
      </c>
      <c r="DM2511" s="77">
        <v>0</v>
      </c>
      <c r="DN2511" s="77">
        <v>0</v>
      </c>
      <c r="DO2511" s="77">
        <v>0</v>
      </c>
      <c r="DP2511" s="77">
        <v>0</v>
      </c>
      <c r="DQ2511" s="77">
        <v>0</v>
      </c>
      <c r="DR2511" s="77">
        <v>0</v>
      </c>
      <c r="DS2511" s="77">
        <v>0</v>
      </c>
      <c r="DT2511" s="77">
        <v>0</v>
      </c>
      <c r="DU2511" s="77">
        <v>0</v>
      </c>
      <c r="DV2511" s="77">
        <v>6.9110768477627601E-6</v>
      </c>
      <c r="DW2511" s="77">
        <v>6.9110768477627601E-6</v>
      </c>
      <c r="GE2511" s="77" t="s">
        <v>427</v>
      </c>
      <c r="GF2511" s="77" t="s">
        <v>155</v>
      </c>
      <c r="GG2511" s="77" t="s">
        <v>444</v>
      </c>
      <c r="GH2511" s="77" t="s">
        <v>481</v>
      </c>
      <c r="GI2511" s="77">
        <v>2022</v>
      </c>
      <c r="GJ2511" s="77" t="s">
        <v>303</v>
      </c>
      <c r="GK2511" s="77">
        <v>7205.5312760251491</v>
      </c>
      <c r="GL2511" s="77">
        <v>749.25225499999999</v>
      </c>
      <c r="GM2511" s="77">
        <v>2022</v>
      </c>
      <c r="GN2511" s="77" t="s">
        <v>175</v>
      </c>
      <c r="GO2511" s="77">
        <v>5.3000000000000005E-2</v>
      </c>
      <c r="GP2511" s="77">
        <v>3</v>
      </c>
      <c r="GQ2511" s="77">
        <v>0</v>
      </c>
      <c r="GR2511" s="77" t="s">
        <v>423</v>
      </c>
      <c r="GS2511" s="77">
        <v>5.5966209081309407E-2</v>
      </c>
      <c r="GT2511" s="77">
        <v>403.26626993593766</v>
      </c>
      <c r="GU2511" s="77">
        <v>5.5966209081309407E-2</v>
      </c>
      <c r="GV2511" s="77">
        <v>403.26626993593766</v>
      </c>
      <c r="GW2511" s="77">
        <v>5.5966209081309407E-2</v>
      </c>
      <c r="GX2511" s="77">
        <v>403.26626993593766</v>
      </c>
      <c r="GY2511" s="77">
        <v>0</v>
      </c>
      <c r="GZ2511" s="77">
        <v>0</v>
      </c>
    </row>
    <row r="2512" spans="98:208" x14ac:dyDescent="0.25">
      <c r="CT2512" s="77" t="s">
        <v>155</v>
      </c>
      <c r="CU2512" s="77" t="s">
        <v>472</v>
      </c>
      <c r="CV2512" s="77" t="s">
        <v>481</v>
      </c>
      <c r="CW2512" s="77">
        <v>2020</v>
      </c>
      <c r="CX2512" s="77">
        <v>0</v>
      </c>
      <c r="CY2512" s="77">
        <v>0</v>
      </c>
      <c r="CZ2512" s="77">
        <v>0</v>
      </c>
      <c r="DA2512" s="77">
        <v>0</v>
      </c>
      <c r="DB2512" s="77">
        <v>21083.842824224001</v>
      </c>
      <c r="DC2512" s="77">
        <v>409.22373582044048</v>
      </c>
      <c r="DD2512" s="77">
        <v>13469.087812378681</v>
      </c>
      <c r="DE2512" s="77">
        <v>7205.5312760251236</v>
      </c>
      <c r="DF2512" s="77">
        <v>1219.5839681183356</v>
      </c>
      <c r="DG2512" s="77">
        <v>0</v>
      </c>
      <c r="DH2512" s="77">
        <v>0</v>
      </c>
      <c r="DI2512" s="77">
        <v>0</v>
      </c>
      <c r="DJ2512" s="77">
        <v>3.1086380737470029E-10</v>
      </c>
      <c r="DL2512" s="77">
        <v>0</v>
      </c>
      <c r="DM2512" s="77">
        <v>3.7912451574241092E-7</v>
      </c>
      <c r="DN2512" s="77">
        <v>3.7912451574241092E-7</v>
      </c>
      <c r="DO2512" s="77">
        <v>0</v>
      </c>
      <c r="DP2512" s="77">
        <v>0</v>
      </c>
      <c r="DQ2512" s="77">
        <v>0</v>
      </c>
      <c r="DR2512" s="77">
        <v>0</v>
      </c>
      <c r="DS2512" s="77">
        <v>0</v>
      </c>
      <c r="DT2512" s="77">
        <v>0</v>
      </c>
      <c r="DU2512" s="77">
        <v>0</v>
      </c>
      <c r="DV2512" s="77">
        <v>0</v>
      </c>
      <c r="DW2512" s="77">
        <v>0</v>
      </c>
      <c r="GE2512" s="77" t="s">
        <v>422</v>
      </c>
      <c r="GF2512" s="77" t="s">
        <v>155</v>
      </c>
      <c r="GG2512" s="77" t="s">
        <v>444</v>
      </c>
      <c r="GH2512" s="77" t="s">
        <v>481</v>
      </c>
      <c r="GI2512" s="77">
        <v>2023</v>
      </c>
      <c r="GJ2512" s="77" t="s">
        <v>305</v>
      </c>
      <c r="GK2512" s="77">
        <v>428.60232122030828</v>
      </c>
      <c r="GL2512" s="77">
        <v>749.25225499999999</v>
      </c>
      <c r="GM2512" s="77">
        <v>2023</v>
      </c>
      <c r="GN2512" s="77" t="s">
        <v>175</v>
      </c>
      <c r="GO2512" s="77">
        <v>0.13250000000000001</v>
      </c>
      <c r="GP2512" s="77">
        <v>3</v>
      </c>
      <c r="GQ2512" s="77">
        <v>0</v>
      </c>
      <c r="GR2512" s="77" t="s">
        <v>423</v>
      </c>
      <c r="GS2512" s="77">
        <v>0</v>
      </c>
      <c r="GT2512" s="77">
        <v>0</v>
      </c>
      <c r="GU2512" s="77">
        <v>0.1527377521613833</v>
      </c>
      <c r="GV2512" s="77">
        <v>65.463755114341041</v>
      </c>
      <c r="GW2512" s="77">
        <v>0.1527377521613833</v>
      </c>
      <c r="GX2512" s="77">
        <v>65.463755114341041</v>
      </c>
      <c r="GY2512" s="77">
        <v>0.1527377521613833</v>
      </c>
      <c r="GZ2512" s="77">
        <v>65.463755114341041</v>
      </c>
    </row>
    <row r="2513" spans="98:208" x14ac:dyDescent="0.25">
      <c r="CT2513" s="77" t="s">
        <v>155</v>
      </c>
      <c r="CU2513" s="77" t="s">
        <v>472</v>
      </c>
      <c r="CV2513" s="77" t="s">
        <v>481</v>
      </c>
      <c r="CW2513" s="77">
        <v>2021</v>
      </c>
      <c r="CX2513" s="77">
        <v>0</v>
      </c>
      <c r="CY2513" s="77">
        <v>0</v>
      </c>
      <c r="CZ2513" s="77">
        <v>0</v>
      </c>
      <c r="DA2513" s="77">
        <v>0</v>
      </c>
      <c r="DB2513" s="77">
        <v>21083.842824224001</v>
      </c>
      <c r="DC2513" s="77">
        <v>409.22373582044048</v>
      </c>
      <c r="DD2513" s="77">
        <v>13469.087812378681</v>
      </c>
      <c r="DE2513" s="77">
        <v>7205.5312760251236</v>
      </c>
      <c r="DF2513" s="77">
        <v>1219.5839681183356</v>
      </c>
      <c r="DG2513" s="77">
        <v>1219.5839681183356</v>
      </c>
      <c r="DH2513" s="77">
        <v>0</v>
      </c>
      <c r="DI2513" s="77">
        <v>0</v>
      </c>
      <c r="DJ2513" s="77">
        <v>3.1086380737470029E-10</v>
      </c>
      <c r="DL2513" s="77">
        <v>0</v>
      </c>
      <c r="DM2513" s="77">
        <v>3.7912451574241092E-7</v>
      </c>
      <c r="DN2513" s="77">
        <v>3.7912451574241092E-7</v>
      </c>
      <c r="DO2513" s="77">
        <v>0</v>
      </c>
      <c r="DP2513" s="77">
        <v>3.7912451574241092E-7</v>
      </c>
      <c r="DQ2513" s="77">
        <v>3.7912451574241092E-7</v>
      </c>
      <c r="DR2513" s="77">
        <v>0</v>
      </c>
      <c r="DS2513" s="77">
        <v>0</v>
      </c>
      <c r="DT2513" s="77">
        <v>0</v>
      </c>
      <c r="DU2513" s="77">
        <v>0</v>
      </c>
      <c r="DV2513" s="77">
        <v>0</v>
      </c>
      <c r="DW2513" s="77">
        <v>0</v>
      </c>
      <c r="GE2513" s="77" t="s">
        <v>425</v>
      </c>
      <c r="GF2513" s="77" t="s">
        <v>155</v>
      </c>
      <c r="GG2513" s="77" t="s">
        <v>444</v>
      </c>
      <c r="GH2513" s="77" t="s">
        <v>481</v>
      </c>
      <c r="GI2513" s="77">
        <v>2023</v>
      </c>
      <c r="GJ2513" s="77" t="s">
        <v>301</v>
      </c>
      <c r="GK2513" s="77">
        <v>13939.56097345739</v>
      </c>
      <c r="GL2513" s="77">
        <v>749.25225499999999</v>
      </c>
      <c r="GM2513" s="77">
        <v>2023</v>
      </c>
      <c r="GN2513" s="77" t="s">
        <v>175</v>
      </c>
      <c r="GO2513" s="77">
        <v>5.3000000000000005E-2</v>
      </c>
      <c r="GP2513" s="77">
        <v>3</v>
      </c>
      <c r="GQ2513" s="77">
        <v>0</v>
      </c>
      <c r="GR2513" s="77" t="s">
        <v>423</v>
      </c>
      <c r="GS2513" s="77">
        <v>0</v>
      </c>
      <c r="GT2513" s="77">
        <v>0</v>
      </c>
      <c r="GU2513" s="77">
        <v>5.5966209081309407E-2</v>
      </c>
      <c r="GV2513" s="77">
        <v>780.14438394217711</v>
      </c>
      <c r="GW2513" s="77">
        <v>5.5966209081309407E-2</v>
      </c>
      <c r="GX2513" s="77">
        <v>780.14438394217711</v>
      </c>
      <c r="GY2513" s="77">
        <v>5.5966209081309407E-2</v>
      </c>
      <c r="GZ2513" s="77">
        <v>780.14438394217711</v>
      </c>
    </row>
    <row r="2514" spans="98:208" x14ac:dyDescent="0.25">
      <c r="CT2514" s="77" t="s">
        <v>155</v>
      </c>
      <c r="CU2514" s="77" t="s">
        <v>472</v>
      </c>
      <c r="CV2514" s="77" t="s">
        <v>481</v>
      </c>
      <c r="CW2514" s="77">
        <v>2022</v>
      </c>
      <c r="CX2514" s="77">
        <v>0</v>
      </c>
      <c r="CY2514" s="77">
        <v>0</v>
      </c>
      <c r="CZ2514" s="77">
        <v>0</v>
      </c>
      <c r="DA2514" s="77">
        <v>0</v>
      </c>
      <c r="DB2514" s="77">
        <v>21083.842824224001</v>
      </c>
      <c r="DC2514" s="77">
        <v>409.22373582044048</v>
      </c>
      <c r="DD2514" s="77">
        <v>13469.087812378681</v>
      </c>
      <c r="DE2514" s="77">
        <v>7205.5312760251236</v>
      </c>
      <c r="DF2514" s="77">
        <v>1219.5839681183356</v>
      </c>
      <c r="DG2514" s="77">
        <v>1219.5839681183356</v>
      </c>
      <c r="DH2514" s="77">
        <v>1219.5839681183356</v>
      </c>
      <c r="DI2514" s="77">
        <v>0</v>
      </c>
      <c r="DJ2514" s="77">
        <v>3.1086380737470029E-10</v>
      </c>
      <c r="DL2514" s="77">
        <v>0</v>
      </c>
      <c r="DM2514" s="77">
        <v>3.7912451574241092E-7</v>
      </c>
      <c r="DN2514" s="77">
        <v>3.7912451574241092E-7</v>
      </c>
      <c r="DO2514" s="77">
        <v>0</v>
      </c>
      <c r="DP2514" s="77">
        <v>3.7912451574241092E-7</v>
      </c>
      <c r="DQ2514" s="77">
        <v>3.7912451574241092E-7</v>
      </c>
      <c r="DR2514" s="77">
        <v>0</v>
      </c>
      <c r="DS2514" s="77">
        <v>3.7912451574241092E-7</v>
      </c>
      <c r="DT2514" s="77">
        <v>3.7912451574241092E-7</v>
      </c>
      <c r="DU2514" s="77">
        <v>0</v>
      </c>
      <c r="DV2514" s="77">
        <v>0</v>
      </c>
      <c r="DW2514" s="77">
        <v>0</v>
      </c>
      <c r="GE2514" s="77" t="s">
        <v>427</v>
      </c>
      <c r="GF2514" s="77" t="s">
        <v>155</v>
      </c>
      <c r="GG2514" s="77" t="s">
        <v>444</v>
      </c>
      <c r="GH2514" s="77" t="s">
        <v>481</v>
      </c>
      <c r="GI2514" s="77">
        <v>2023</v>
      </c>
      <c r="GJ2514" s="77" t="s">
        <v>303</v>
      </c>
      <c r="GK2514" s="77">
        <v>7467.8148194522428</v>
      </c>
      <c r="GL2514" s="77">
        <v>749.25225499999999</v>
      </c>
      <c r="GM2514" s="77">
        <v>2023</v>
      </c>
      <c r="GN2514" s="77" t="s">
        <v>175</v>
      </c>
      <c r="GO2514" s="77">
        <v>5.3000000000000005E-2</v>
      </c>
      <c r="GP2514" s="77">
        <v>3</v>
      </c>
      <c r="GQ2514" s="77">
        <v>0</v>
      </c>
      <c r="GR2514" s="77" t="s">
        <v>423</v>
      </c>
      <c r="GS2514" s="77">
        <v>0</v>
      </c>
      <c r="GT2514" s="77">
        <v>0</v>
      </c>
      <c r="GU2514" s="77">
        <v>5.5966209081309407E-2</v>
      </c>
      <c r="GV2514" s="77">
        <v>417.94528556596509</v>
      </c>
      <c r="GW2514" s="77">
        <v>5.5966209081309407E-2</v>
      </c>
      <c r="GX2514" s="77">
        <v>417.94528556596509</v>
      </c>
      <c r="GY2514" s="77">
        <v>5.5966209081309407E-2</v>
      </c>
      <c r="GZ2514" s="77">
        <v>417.94528556596509</v>
      </c>
    </row>
    <row r="2515" spans="98:208" x14ac:dyDescent="0.25">
      <c r="CT2515" s="77" t="s">
        <v>155</v>
      </c>
      <c r="CU2515" s="77" t="s">
        <v>472</v>
      </c>
      <c r="CV2515" s="77" t="s">
        <v>481</v>
      </c>
      <c r="CW2515" s="77">
        <v>2023</v>
      </c>
      <c r="CX2515" s="77">
        <v>0</v>
      </c>
      <c r="CY2515" s="77">
        <v>0</v>
      </c>
      <c r="CZ2515" s="77">
        <v>0</v>
      </c>
      <c r="DA2515" s="77">
        <v>0</v>
      </c>
      <c r="DB2515" s="77">
        <v>21835.978114130019</v>
      </c>
      <c r="DC2515" s="77">
        <v>428.60232122030828</v>
      </c>
      <c r="DD2515" s="77">
        <v>13939.560973457121</v>
      </c>
      <c r="DE2515" s="77">
        <v>7467.8148194521846</v>
      </c>
      <c r="DF2515" s="77">
        <v>0</v>
      </c>
      <c r="DG2515" s="77">
        <v>1263.5534246224649</v>
      </c>
      <c r="DH2515" s="77">
        <v>1263.5534246224649</v>
      </c>
      <c r="DI2515" s="77">
        <v>1263.5534246224649</v>
      </c>
      <c r="DJ2515" s="77">
        <v>3.1086380737470029E-10</v>
      </c>
      <c r="DL2515" s="77">
        <v>0</v>
      </c>
      <c r="DM2515" s="77">
        <v>0</v>
      </c>
      <c r="DN2515" s="77">
        <v>0</v>
      </c>
      <c r="DO2515" s="77">
        <v>0</v>
      </c>
      <c r="DP2515" s="77">
        <v>3.9279302839948084E-7</v>
      </c>
      <c r="DQ2515" s="77">
        <v>3.9279302839948084E-7</v>
      </c>
      <c r="DR2515" s="77">
        <v>0</v>
      </c>
      <c r="DS2515" s="77">
        <v>3.9279302839948084E-7</v>
      </c>
      <c r="DT2515" s="77">
        <v>3.9279302839948084E-7</v>
      </c>
      <c r="DU2515" s="77">
        <v>0</v>
      </c>
      <c r="DV2515" s="77">
        <v>3.9279302839948084E-7</v>
      </c>
      <c r="DW2515" s="77">
        <v>3.9279302839948084E-7</v>
      </c>
      <c r="GE2515" s="77" t="s">
        <v>422</v>
      </c>
      <c r="GF2515" s="77" t="s">
        <v>155</v>
      </c>
      <c r="GG2515" s="77" t="s">
        <v>444</v>
      </c>
      <c r="GH2515" s="77" t="s">
        <v>481</v>
      </c>
      <c r="GI2515" s="77">
        <v>2024</v>
      </c>
      <c r="GJ2515" s="77" t="s">
        <v>305</v>
      </c>
      <c r="GK2515" s="77">
        <v>428.60232122030828</v>
      </c>
      <c r="GL2515" s="77">
        <v>749.25225499999999</v>
      </c>
      <c r="GM2515" s="77">
        <v>2024</v>
      </c>
      <c r="GN2515" s="77" t="s">
        <v>175</v>
      </c>
      <c r="GO2515" s="77">
        <v>0.13250000000000001</v>
      </c>
      <c r="GP2515" s="77">
        <v>3</v>
      </c>
      <c r="GQ2515" s="77">
        <v>0</v>
      </c>
      <c r="GR2515" s="77" t="s">
        <v>423</v>
      </c>
      <c r="GS2515" s="77">
        <v>0</v>
      </c>
      <c r="GT2515" s="77">
        <v>0</v>
      </c>
      <c r="GU2515" s="77">
        <v>0</v>
      </c>
      <c r="GV2515" s="77">
        <v>0</v>
      </c>
      <c r="GW2515" s="77">
        <v>0.1527377521613833</v>
      </c>
      <c r="GX2515" s="77">
        <v>65.463755114341041</v>
      </c>
      <c r="GY2515" s="77">
        <v>0.1527377521613833</v>
      </c>
      <c r="GZ2515" s="77">
        <v>65.463755114341041</v>
      </c>
    </row>
    <row r="2516" spans="98:208" x14ac:dyDescent="0.25">
      <c r="CT2516" s="77" t="s">
        <v>155</v>
      </c>
      <c r="CU2516" s="77" t="s">
        <v>472</v>
      </c>
      <c r="CV2516" s="77" t="s">
        <v>481</v>
      </c>
      <c r="CW2516" s="77">
        <v>2024</v>
      </c>
      <c r="CX2516" s="77">
        <v>0</v>
      </c>
      <c r="CY2516" s="77">
        <v>0</v>
      </c>
      <c r="CZ2516" s="77">
        <v>0</v>
      </c>
      <c r="DA2516" s="77">
        <v>0</v>
      </c>
      <c r="DB2516" s="77">
        <v>21835.978114130019</v>
      </c>
      <c r="DC2516" s="77">
        <v>428.60232122030828</v>
      </c>
      <c r="DD2516" s="77">
        <v>13939.560973457121</v>
      </c>
      <c r="DE2516" s="77">
        <v>7467.8148194521846</v>
      </c>
      <c r="DF2516" s="77">
        <v>0</v>
      </c>
      <c r="DG2516" s="77">
        <v>0</v>
      </c>
      <c r="DH2516" s="77">
        <v>1263.5534246224649</v>
      </c>
      <c r="DI2516" s="77">
        <v>1263.5534246224649</v>
      </c>
      <c r="DJ2516" s="77">
        <v>3.1086380737470029E-10</v>
      </c>
      <c r="DL2516" s="77">
        <v>0</v>
      </c>
      <c r="DM2516" s="77">
        <v>0</v>
      </c>
      <c r="DN2516" s="77">
        <v>0</v>
      </c>
      <c r="DO2516" s="77">
        <v>0</v>
      </c>
      <c r="DP2516" s="77">
        <v>0</v>
      </c>
      <c r="DQ2516" s="77">
        <v>0</v>
      </c>
      <c r="DR2516" s="77">
        <v>0</v>
      </c>
      <c r="DS2516" s="77">
        <v>3.9279302839948084E-7</v>
      </c>
      <c r="DT2516" s="77">
        <v>3.9279302839948084E-7</v>
      </c>
      <c r="DU2516" s="77">
        <v>0</v>
      </c>
      <c r="DV2516" s="77">
        <v>3.9279302839948084E-7</v>
      </c>
      <c r="DW2516" s="77">
        <v>3.9279302839948084E-7</v>
      </c>
      <c r="GE2516" s="77" t="s">
        <v>425</v>
      </c>
      <c r="GF2516" s="77" t="s">
        <v>155</v>
      </c>
      <c r="GG2516" s="77" t="s">
        <v>444</v>
      </c>
      <c r="GH2516" s="77" t="s">
        <v>481</v>
      </c>
      <c r="GI2516" s="77">
        <v>2024</v>
      </c>
      <c r="GJ2516" s="77" t="s">
        <v>301</v>
      </c>
      <c r="GK2516" s="77">
        <v>13939.56097345739</v>
      </c>
      <c r="GL2516" s="77">
        <v>749.25225499999999</v>
      </c>
      <c r="GM2516" s="77">
        <v>2024</v>
      </c>
      <c r="GN2516" s="77" t="s">
        <v>175</v>
      </c>
      <c r="GO2516" s="77">
        <v>5.3000000000000005E-2</v>
      </c>
      <c r="GP2516" s="77">
        <v>3</v>
      </c>
      <c r="GQ2516" s="77">
        <v>0</v>
      </c>
      <c r="GR2516" s="77" t="s">
        <v>423</v>
      </c>
      <c r="GS2516" s="77">
        <v>0</v>
      </c>
      <c r="GT2516" s="77">
        <v>0</v>
      </c>
      <c r="GU2516" s="77">
        <v>0</v>
      </c>
      <c r="GV2516" s="77">
        <v>0</v>
      </c>
      <c r="GW2516" s="77">
        <v>5.5966209081309407E-2</v>
      </c>
      <c r="GX2516" s="77">
        <v>780.14438394217711</v>
      </c>
      <c r="GY2516" s="77">
        <v>5.5966209081309407E-2</v>
      </c>
      <c r="GZ2516" s="77">
        <v>780.14438394217711</v>
      </c>
    </row>
    <row r="2517" spans="98:208" x14ac:dyDescent="0.25">
      <c r="CT2517" s="77" t="s">
        <v>155</v>
      </c>
      <c r="CU2517" s="77" t="s">
        <v>472</v>
      </c>
      <c r="CV2517" s="77" t="s">
        <v>481</v>
      </c>
      <c r="CW2517" s="77">
        <v>2025</v>
      </c>
      <c r="CX2517" s="77">
        <v>0</v>
      </c>
      <c r="CY2517" s="77">
        <v>0</v>
      </c>
      <c r="CZ2517" s="77">
        <v>0</v>
      </c>
      <c r="DA2517" s="77">
        <v>0</v>
      </c>
      <c r="DB2517" s="77">
        <v>21835.978114130019</v>
      </c>
      <c r="DC2517" s="77">
        <v>428.60232122030828</v>
      </c>
      <c r="DD2517" s="77">
        <v>13939.560973457121</v>
      </c>
      <c r="DE2517" s="77">
        <v>7467.8148194521846</v>
      </c>
      <c r="DF2517" s="77">
        <v>0</v>
      </c>
      <c r="DG2517" s="77">
        <v>0</v>
      </c>
      <c r="DH2517" s="77">
        <v>0</v>
      </c>
      <c r="DI2517" s="77">
        <v>1263.5534246224649</v>
      </c>
      <c r="DJ2517" s="77">
        <v>3.1086380737470029E-10</v>
      </c>
      <c r="DL2517" s="77">
        <v>0</v>
      </c>
      <c r="DM2517" s="77">
        <v>0</v>
      </c>
      <c r="DN2517" s="77">
        <v>0</v>
      </c>
      <c r="DO2517" s="77">
        <v>0</v>
      </c>
      <c r="DP2517" s="77">
        <v>0</v>
      </c>
      <c r="DQ2517" s="77">
        <v>0</v>
      </c>
      <c r="DR2517" s="77">
        <v>0</v>
      </c>
      <c r="DS2517" s="77">
        <v>0</v>
      </c>
      <c r="DT2517" s="77">
        <v>0</v>
      </c>
      <c r="DU2517" s="77">
        <v>0</v>
      </c>
      <c r="DV2517" s="77">
        <v>3.9279302839948084E-7</v>
      </c>
      <c r="DW2517" s="77">
        <v>3.9279302839948084E-7</v>
      </c>
      <c r="GE2517" s="77" t="s">
        <v>427</v>
      </c>
      <c r="GF2517" s="77" t="s">
        <v>155</v>
      </c>
      <c r="GG2517" s="77" t="s">
        <v>444</v>
      </c>
      <c r="GH2517" s="77" t="s">
        <v>481</v>
      </c>
      <c r="GI2517" s="77">
        <v>2024</v>
      </c>
      <c r="GJ2517" s="77" t="s">
        <v>303</v>
      </c>
      <c r="GK2517" s="77">
        <v>7467.8148194522428</v>
      </c>
      <c r="GL2517" s="77">
        <v>749.25225499999999</v>
      </c>
      <c r="GM2517" s="77">
        <v>2024</v>
      </c>
      <c r="GN2517" s="77" t="s">
        <v>175</v>
      </c>
      <c r="GO2517" s="77">
        <v>5.3000000000000005E-2</v>
      </c>
      <c r="GP2517" s="77">
        <v>3</v>
      </c>
      <c r="GQ2517" s="77">
        <v>0</v>
      </c>
      <c r="GR2517" s="77" t="s">
        <v>423</v>
      </c>
      <c r="GS2517" s="77">
        <v>0</v>
      </c>
      <c r="GT2517" s="77">
        <v>0</v>
      </c>
      <c r="GU2517" s="77">
        <v>0</v>
      </c>
      <c r="GV2517" s="77">
        <v>0</v>
      </c>
      <c r="GW2517" s="77">
        <v>5.5966209081309407E-2</v>
      </c>
      <c r="GX2517" s="77">
        <v>417.94528556596509</v>
      </c>
      <c r="GY2517" s="77">
        <v>5.5966209081309407E-2</v>
      </c>
      <c r="GZ2517" s="77">
        <v>417.94528556596509</v>
      </c>
    </row>
    <row r="2518" spans="98:208" x14ac:dyDescent="0.25">
      <c r="CT2518" s="77" t="s">
        <v>155</v>
      </c>
      <c r="CU2518" s="77" t="s">
        <v>472</v>
      </c>
      <c r="CV2518" s="77" t="s">
        <v>488</v>
      </c>
      <c r="CW2518" s="77">
        <v>2020</v>
      </c>
      <c r="CX2518" s="77">
        <v>0</v>
      </c>
      <c r="CY2518" s="77">
        <v>0</v>
      </c>
      <c r="CZ2518" s="77">
        <v>0</v>
      </c>
      <c r="DA2518" s="77">
        <v>0</v>
      </c>
      <c r="DB2518" s="77">
        <v>21083.842824224452</v>
      </c>
      <c r="DC2518" s="77">
        <v>409.22373582043161</v>
      </c>
      <c r="DD2518" s="77">
        <v>13469.08781237873</v>
      </c>
      <c r="DE2518" s="77">
        <v>7205.5312760252791</v>
      </c>
      <c r="DF2518" s="77">
        <v>1219.5839681183456</v>
      </c>
      <c r="DG2518" s="77">
        <v>0</v>
      </c>
      <c r="DH2518" s="77">
        <v>0</v>
      </c>
      <c r="DI2518" s="77">
        <v>0</v>
      </c>
      <c r="DJ2518" s="77">
        <v>1.340717844320969E-8</v>
      </c>
      <c r="DL2518" s="77">
        <v>0</v>
      </c>
      <c r="DM2518" s="77">
        <v>1.6351179887040417E-5</v>
      </c>
      <c r="DN2518" s="77">
        <v>1.6351179887040417E-5</v>
      </c>
      <c r="DO2518" s="77">
        <v>0</v>
      </c>
      <c r="DP2518" s="77">
        <v>0</v>
      </c>
      <c r="DQ2518" s="77">
        <v>0</v>
      </c>
      <c r="DR2518" s="77">
        <v>0</v>
      </c>
      <c r="DS2518" s="77">
        <v>0</v>
      </c>
      <c r="DT2518" s="77">
        <v>0</v>
      </c>
      <c r="DU2518" s="77">
        <v>0</v>
      </c>
      <c r="DV2518" s="77">
        <v>0</v>
      </c>
      <c r="DW2518" s="77">
        <v>0</v>
      </c>
      <c r="GE2518" s="77" t="s">
        <v>422</v>
      </c>
      <c r="GF2518" s="77" t="s">
        <v>155</v>
      </c>
      <c r="GG2518" s="77" t="s">
        <v>444</v>
      </c>
      <c r="GH2518" s="77" t="s">
        <v>481</v>
      </c>
      <c r="GI2518" s="77">
        <v>2025</v>
      </c>
      <c r="GJ2518" s="77" t="s">
        <v>305</v>
      </c>
      <c r="GK2518" s="77">
        <v>428.60232122030828</v>
      </c>
      <c r="GL2518" s="77">
        <v>749.25225499999999</v>
      </c>
      <c r="GM2518" s="77">
        <v>2025</v>
      </c>
      <c r="GN2518" s="77" t="s">
        <v>175</v>
      </c>
      <c r="GO2518" s="77">
        <v>0.13250000000000001</v>
      </c>
      <c r="GP2518" s="77">
        <v>3</v>
      </c>
      <c r="GQ2518" s="77">
        <v>0</v>
      </c>
      <c r="GR2518" s="77" t="s">
        <v>423</v>
      </c>
      <c r="GS2518" s="77">
        <v>0</v>
      </c>
      <c r="GT2518" s="77">
        <v>0</v>
      </c>
      <c r="GU2518" s="77">
        <v>0</v>
      </c>
      <c r="GV2518" s="77">
        <v>0</v>
      </c>
      <c r="GW2518" s="77">
        <v>0</v>
      </c>
      <c r="GX2518" s="77">
        <v>0</v>
      </c>
      <c r="GY2518" s="77">
        <v>0.1527377521613833</v>
      </c>
      <c r="GZ2518" s="77">
        <v>65.463755114341041</v>
      </c>
    </row>
    <row r="2519" spans="98:208" x14ac:dyDescent="0.25">
      <c r="CT2519" s="77" t="s">
        <v>155</v>
      </c>
      <c r="CU2519" s="77" t="s">
        <v>472</v>
      </c>
      <c r="CV2519" s="77" t="s">
        <v>488</v>
      </c>
      <c r="CW2519" s="77">
        <v>2021</v>
      </c>
      <c r="CX2519" s="77">
        <v>0</v>
      </c>
      <c r="CY2519" s="77">
        <v>0</v>
      </c>
      <c r="CZ2519" s="77">
        <v>0</v>
      </c>
      <c r="DA2519" s="77">
        <v>0</v>
      </c>
      <c r="DB2519" s="77">
        <v>21083.842824224452</v>
      </c>
      <c r="DC2519" s="77">
        <v>409.22373582043161</v>
      </c>
      <c r="DD2519" s="77">
        <v>13469.08781237873</v>
      </c>
      <c r="DE2519" s="77">
        <v>7205.5312760252791</v>
      </c>
      <c r="DF2519" s="77">
        <v>1219.5839681183456</v>
      </c>
      <c r="DG2519" s="77">
        <v>1219.5839681183456</v>
      </c>
      <c r="DH2519" s="77">
        <v>0</v>
      </c>
      <c r="DI2519" s="77">
        <v>0</v>
      </c>
      <c r="DJ2519" s="77">
        <v>1.340717844320969E-8</v>
      </c>
      <c r="DL2519" s="77">
        <v>0</v>
      </c>
      <c r="DM2519" s="77">
        <v>1.6351179887040417E-5</v>
      </c>
      <c r="DN2519" s="77">
        <v>1.6351179887040417E-5</v>
      </c>
      <c r="DO2519" s="77">
        <v>0</v>
      </c>
      <c r="DP2519" s="77">
        <v>1.6351179887040417E-5</v>
      </c>
      <c r="DQ2519" s="77">
        <v>1.6351179887040417E-5</v>
      </c>
      <c r="DR2519" s="77">
        <v>0</v>
      </c>
      <c r="DS2519" s="77">
        <v>0</v>
      </c>
      <c r="DT2519" s="77">
        <v>0</v>
      </c>
      <c r="DU2519" s="77">
        <v>0</v>
      </c>
      <c r="DV2519" s="77">
        <v>0</v>
      </c>
      <c r="DW2519" s="77">
        <v>0</v>
      </c>
      <c r="GE2519" s="77" t="s">
        <v>425</v>
      </c>
      <c r="GF2519" s="77" t="s">
        <v>155</v>
      </c>
      <c r="GG2519" s="77" t="s">
        <v>444</v>
      </c>
      <c r="GH2519" s="77" t="s">
        <v>481</v>
      </c>
      <c r="GI2519" s="77">
        <v>2025</v>
      </c>
      <c r="GJ2519" s="77" t="s">
        <v>301</v>
      </c>
      <c r="GK2519" s="77">
        <v>13939.56097345739</v>
      </c>
      <c r="GL2519" s="77">
        <v>749.25225499999999</v>
      </c>
      <c r="GM2519" s="77">
        <v>2025</v>
      </c>
      <c r="GN2519" s="77" t="s">
        <v>175</v>
      </c>
      <c r="GO2519" s="77">
        <v>5.3000000000000005E-2</v>
      </c>
      <c r="GP2519" s="77">
        <v>3</v>
      </c>
      <c r="GQ2519" s="77">
        <v>0</v>
      </c>
      <c r="GR2519" s="77" t="s">
        <v>423</v>
      </c>
      <c r="GS2519" s="77">
        <v>0</v>
      </c>
      <c r="GT2519" s="77">
        <v>0</v>
      </c>
      <c r="GU2519" s="77">
        <v>0</v>
      </c>
      <c r="GV2519" s="77">
        <v>0</v>
      </c>
      <c r="GW2519" s="77">
        <v>0</v>
      </c>
      <c r="GX2519" s="77">
        <v>0</v>
      </c>
      <c r="GY2519" s="77">
        <v>5.5966209081309407E-2</v>
      </c>
      <c r="GZ2519" s="77">
        <v>780.14438394217711</v>
      </c>
    </row>
    <row r="2520" spans="98:208" x14ac:dyDescent="0.25">
      <c r="CT2520" s="77" t="s">
        <v>155</v>
      </c>
      <c r="CU2520" s="77" t="s">
        <v>472</v>
      </c>
      <c r="CV2520" s="77" t="s">
        <v>488</v>
      </c>
      <c r="CW2520" s="77">
        <v>2022</v>
      </c>
      <c r="CX2520" s="77">
        <v>0</v>
      </c>
      <c r="CY2520" s="77">
        <v>0</v>
      </c>
      <c r="CZ2520" s="77">
        <v>0</v>
      </c>
      <c r="DA2520" s="77">
        <v>0</v>
      </c>
      <c r="DB2520" s="77">
        <v>21083.842824224452</v>
      </c>
      <c r="DC2520" s="77">
        <v>409.22373582043161</v>
      </c>
      <c r="DD2520" s="77">
        <v>13469.08781237873</v>
      </c>
      <c r="DE2520" s="77">
        <v>7205.5312760252791</v>
      </c>
      <c r="DF2520" s="77">
        <v>1219.5839681183456</v>
      </c>
      <c r="DG2520" s="77">
        <v>1219.5839681183456</v>
      </c>
      <c r="DH2520" s="77">
        <v>1219.5839681183456</v>
      </c>
      <c r="DI2520" s="77">
        <v>0</v>
      </c>
      <c r="DJ2520" s="77">
        <v>1.340717844320969E-8</v>
      </c>
      <c r="DL2520" s="77">
        <v>0</v>
      </c>
      <c r="DM2520" s="77">
        <v>1.6351179887040417E-5</v>
      </c>
      <c r="DN2520" s="77">
        <v>1.6351179887040417E-5</v>
      </c>
      <c r="DO2520" s="77">
        <v>0</v>
      </c>
      <c r="DP2520" s="77">
        <v>1.6351179887040417E-5</v>
      </c>
      <c r="DQ2520" s="77">
        <v>1.6351179887040417E-5</v>
      </c>
      <c r="DR2520" s="77">
        <v>0</v>
      </c>
      <c r="DS2520" s="77">
        <v>1.6351179887040417E-5</v>
      </c>
      <c r="DT2520" s="77">
        <v>1.6351179887040417E-5</v>
      </c>
      <c r="DU2520" s="77">
        <v>0</v>
      </c>
      <c r="DV2520" s="77">
        <v>0</v>
      </c>
      <c r="DW2520" s="77">
        <v>0</v>
      </c>
      <c r="GE2520" s="77" t="s">
        <v>427</v>
      </c>
      <c r="GF2520" s="77" t="s">
        <v>155</v>
      </c>
      <c r="GG2520" s="77" t="s">
        <v>444</v>
      </c>
      <c r="GH2520" s="77" t="s">
        <v>481</v>
      </c>
      <c r="GI2520" s="77">
        <v>2025</v>
      </c>
      <c r="GJ2520" s="77" t="s">
        <v>303</v>
      </c>
      <c r="GK2520" s="77">
        <v>7467.8148194522428</v>
      </c>
      <c r="GL2520" s="77">
        <v>749.25225499999999</v>
      </c>
      <c r="GM2520" s="77">
        <v>2025</v>
      </c>
      <c r="GN2520" s="77" t="s">
        <v>175</v>
      </c>
      <c r="GO2520" s="77">
        <v>5.3000000000000005E-2</v>
      </c>
      <c r="GP2520" s="77">
        <v>3</v>
      </c>
      <c r="GQ2520" s="77">
        <v>0</v>
      </c>
      <c r="GR2520" s="77" t="s">
        <v>423</v>
      </c>
      <c r="GS2520" s="77">
        <v>0</v>
      </c>
      <c r="GT2520" s="77">
        <v>0</v>
      </c>
      <c r="GU2520" s="77">
        <v>0</v>
      </c>
      <c r="GV2520" s="77">
        <v>0</v>
      </c>
      <c r="GW2520" s="77">
        <v>0</v>
      </c>
      <c r="GX2520" s="77">
        <v>0</v>
      </c>
      <c r="GY2520" s="77">
        <v>5.5966209081309407E-2</v>
      </c>
      <c r="GZ2520" s="77">
        <v>417.94528556596509</v>
      </c>
    </row>
    <row r="2521" spans="98:208" x14ac:dyDescent="0.25">
      <c r="CT2521" s="77" t="s">
        <v>155</v>
      </c>
      <c r="CU2521" s="77" t="s">
        <v>472</v>
      </c>
      <c r="CV2521" s="77" t="s">
        <v>488</v>
      </c>
      <c r="CW2521" s="77">
        <v>2023</v>
      </c>
      <c r="CX2521" s="77">
        <v>0</v>
      </c>
      <c r="CY2521" s="77">
        <v>0</v>
      </c>
      <c r="CZ2521" s="77">
        <v>0</v>
      </c>
      <c r="DA2521" s="77">
        <v>0</v>
      </c>
      <c r="DB2521" s="77">
        <v>21835.978114130419</v>
      </c>
      <c r="DC2521" s="77">
        <v>428.60232122030328</v>
      </c>
      <c r="DD2521" s="77">
        <v>13939.560973457539</v>
      </c>
      <c r="DE2521" s="77">
        <v>7467.814819452552</v>
      </c>
      <c r="DF2521" s="77">
        <v>0</v>
      </c>
      <c r="DG2521" s="77">
        <v>1263.5534246225081</v>
      </c>
      <c r="DH2521" s="77">
        <v>1263.5534246225081</v>
      </c>
      <c r="DI2521" s="77">
        <v>1263.5534246225081</v>
      </c>
      <c r="DJ2521" s="77">
        <v>1.340717844320969E-8</v>
      </c>
      <c r="DL2521" s="77">
        <v>0</v>
      </c>
      <c r="DM2521" s="77">
        <v>0</v>
      </c>
      <c r="DN2521" s="77">
        <v>0</v>
      </c>
      <c r="DO2521" s="77">
        <v>0</v>
      </c>
      <c r="DP2521" s="77">
        <v>1.6940686236442671E-5</v>
      </c>
      <c r="DQ2521" s="77">
        <v>1.6940686236442671E-5</v>
      </c>
      <c r="DR2521" s="77">
        <v>0</v>
      </c>
      <c r="DS2521" s="77">
        <v>1.6940686236442671E-5</v>
      </c>
      <c r="DT2521" s="77">
        <v>1.6940686236442671E-5</v>
      </c>
      <c r="DU2521" s="77">
        <v>0</v>
      </c>
      <c r="DV2521" s="77">
        <v>1.6940686236442671E-5</v>
      </c>
      <c r="DW2521" s="77">
        <v>1.6940686236442671E-5</v>
      </c>
      <c r="GE2521" s="77" t="s">
        <v>422</v>
      </c>
      <c r="GF2521" s="77" t="s">
        <v>155</v>
      </c>
      <c r="GG2521" s="77" t="s">
        <v>444</v>
      </c>
      <c r="GH2521" s="77" t="s">
        <v>488</v>
      </c>
      <c r="GI2521" s="77">
        <v>2021</v>
      </c>
      <c r="GJ2521" s="77" t="s">
        <v>305</v>
      </c>
      <c r="GK2521" s="77">
        <v>409.22373582043519</v>
      </c>
      <c r="GL2521" s="77">
        <v>749.25225499999999</v>
      </c>
      <c r="GM2521" s="77">
        <v>2021</v>
      </c>
      <c r="GN2521" s="77" t="s">
        <v>175</v>
      </c>
      <c r="GO2521" s="77">
        <v>0.13250000000000001</v>
      </c>
      <c r="GP2521" s="77">
        <v>3</v>
      </c>
      <c r="GQ2521" s="77">
        <v>0</v>
      </c>
      <c r="GR2521" s="77" t="s">
        <v>423</v>
      </c>
      <c r="GS2521" s="77">
        <v>0.1527377521613833</v>
      </c>
      <c r="GT2521" s="77">
        <v>62.503913540297027</v>
      </c>
      <c r="GU2521" s="77">
        <v>0.1527377521613833</v>
      </c>
      <c r="GV2521" s="77">
        <v>62.503913540297027</v>
      </c>
      <c r="GW2521" s="77">
        <v>0</v>
      </c>
      <c r="GX2521" s="77">
        <v>0</v>
      </c>
      <c r="GY2521" s="77">
        <v>0</v>
      </c>
      <c r="GZ2521" s="77">
        <v>0</v>
      </c>
    </row>
    <row r="2522" spans="98:208" x14ac:dyDescent="0.25">
      <c r="CT2522" s="77" t="s">
        <v>155</v>
      </c>
      <c r="CU2522" s="77" t="s">
        <v>472</v>
      </c>
      <c r="CV2522" s="77" t="s">
        <v>488</v>
      </c>
      <c r="CW2522" s="77">
        <v>2024</v>
      </c>
      <c r="CX2522" s="77">
        <v>0</v>
      </c>
      <c r="CY2522" s="77">
        <v>0</v>
      </c>
      <c r="CZ2522" s="77">
        <v>0</v>
      </c>
      <c r="DA2522" s="77">
        <v>0</v>
      </c>
      <c r="DB2522" s="77">
        <v>21835.978114130419</v>
      </c>
      <c r="DC2522" s="77">
        <v>428.60232122030328</v>
      </c>
      <c r="DD2522" s="77">
        <v>13939.560973457539</v>
      </c>
      <c r="DE2522" s="77">
        <v>7467.814819452552</v>
      </c>
      <c r="DF2522" s="77">
        <v>0</v>
      </c>
      <c r="DG2522" s="77">
        <v>0</v>
      </c>
      <c r="DH2522" s="77">
        <v>1263.5534246225081</v>
      </c>
      <c r="DI2522" s="77">
        <v>1263.5534246225081</v>
      </c>
      <c r="DJ2522" s="77">
        <v>1.340717844320969E-8</v>
      </c>
      <c r="DL2522" s="77">
        <v>0</v>
      </c>
      <c r="DM2522" s="77">
        <v>0</v>
      </c>
      <c r="DN2522" s="77">
        <v>0</v>
      </c>
      <c r="DO2522" s="77">
        <v>0</v>
      </c>
      <c r="DP2522" s="77">
        <v>0</v>
      </c>
      <c r="DQ2522" s="77">
        <v>0</v>
      </c>
      <c r="DR2522" s="77">
        <v>0</v>
      </c>
      <c r="DS2522" s="77">
        <v>1.6940686236442671E-5</v>
      </c>
      <c r="DT2522" s="77">
        <v>1.6940686236442671E-5</v>
      </c>
      <c r="DU2522" s="77">
        <v>0</v>
      </c>
      <c r="DV2522" s="77">
        <v>1.6940686236442671E-5</v>
      </c>
      <c r="DW2522" s="77">
        <v>1.6940686236442671E-5</v>
      </c>
      <c r="GE2522" s="77" t="s">
        <v>425</v>
      </c>
      <c r="GF2522" s="77" t="s">
        <v>155</v>
      </c>
      <c r="GG2522" s="77" t="s">
        <v>444</v>
      </c>
      <c r="GH2522" s="77" t="s">
        <v>488</v>
      </c>
      <c r="GI2522" s="77">
        <v>2021</v>
      </c>
      <c r="GJ2522" s="77" t="s">
        <v>301</v>
      </c>
      <c r="GK2522" s="77">
        <v>13469.087812378741</v>
      </c>
      <c r="GL2522" s="77">
        <v>749.25225499999999</v>
      </c>
      <c r="GM2522" s="77">
        <v>2021</v>
      </c>
      <c r="GN2522" s="77" t="s">
        <v>175</v>
      </c>
      <c r="GO2522" s="77">
        <v>5.3000000000000005E-2</v>
      </c>
      <c r="GP2522" s="77">
        <v>3</v>
      </c>
      <c r="GQ2522" s="77">
        <v>0</v>
      </c>
      <c r="GR2522" s="77" t="s">
        <v>423</v>
      </c>
      <c r="GS2522" s="77">
        <v>5.5966209081309407E-2</v>
      </c>
      <c r="GT2522" s="77">
        <v>753.81378464210491</v>
      </c>
      <c r="GU2522" s="77">
        <v>5.5966209081309407E-2</v>
      </c>
      <c r="GV2522" s="77">
        <v>753.81378464210491</v>
      </c>
      <c r="GW2522" s="77">
        <v>0</v>
      </c>
      <c r="GX2522" s="77">
        <v>0</v>
      </c>
      <c r="GY2522" s="77">
        <v>0</v>
      </c>
      <c r="GZ2522" s="77">
        <v>0</v>
      </c>
    </row>
    <row r="2523" spans="98:208" x14ac:dyDescent="0.25">
      <c r="CT2523" s="77" t="s">
        <v>155</v>
      </c>
      <c r="CU2523" s="77" t="s">
        <v>472</v>
      </c>
      <c r="CV2523" s="77" t="s">
        <v>488</v>
      </c>
      <c r="CW2523" s="77">
        <v>2025</v>
      </c>
      <c r="CX2523" s="77">
        <v>0</v>
      </c>
      <c r="CY2523" s="77">
        <v>0</v>
      </c>
      <c r="CZ2523" s="77">
        <v>0</v>
      </c>
      <c r="DA2523" s="77">
        <v>0</v>
      </c>
      <c r="DB2523" s="77">
        <v>21835.978114130419</v>
      </c>
      <c r="DC2523" s="77">
        <v>428.60232122030328</v>
      </c>
      <c r="DD2523" s="77">
        <v>13939.560973457539</v>
      </c>
      <c r="DE2523" s="77">
        <v>7467.814819452552</v>
      </c>
      <c r="DF2523" s="77">
        <v>0</v>
      </c>
      <c r="DG2523" s="77">
        <v>0</v>
      </c>
      <c r="DH2523" s="77">
        <v>0</v>
      </c>
      <c r="DI2523" s="77">
        <v>1263.5534246225081</v>
      </c>
      <c r="DJ2523" s="77">
        <v>1.340717844320969E-8</v>
      </c>
      <c r="DL2523" s="77">
        <v>0</v>
      </c>
      <c r="DM2523" s="77">
        <v>0</v>
      </c>
      <c r="DN2523" s="77">
        <v>0</v>
      </c>
      <c r="DO2523" s="77">
        <v>0</v>
      </c>
      <c r="DP2523" s="77">
        <v>0</v>
      </c>
      <c r="DQ2523" s="77">
        <v>0</v>
      </c>
      <c r="DR2523" s="77">
        <v>0</v>
      </c>
      <c r="DS2523" s="77">
        <v>0</v>
      </c>
      <c r="DT2523" s="77">
        <v>0</v>
      </c>
      <c r="DU2523" s="77">
        <v>0</v>
      </c>
      <c r="DV2523" s="77">
        <v>1.6940686236442671E-5</v>
      </c>
      <c r="DW2523" s="77">
        <v>1.6940686236442671E-5</v>
      </c>
      <c r="GE2523" s="77" t="s">
        <v>427</v>
      </c>
      <c r="GF2523" s="77" t="s">
        <v>155</v>
      </c>
      <c r="GG2523" s="77" t="s">
        <v>444</v>
      </c>
      <c r="GH2523" s="77" t="s">
        <v>488</v>
      </c>
      <c r="GI2523" s="77">
        <v>2021</v>
      </c>
      <c r="GJ2523" s="77" t="s">
        <v>303</v>
      </c>
      <c r="GK2523" s="77">
        <v>7205.5312760252746</v>
      </c>
      <c r="GL2523" s="77">
        <v>749.25225499999999</v>
      </c>
      <c r="GM2523" s="77">
        <v>2021</v>
      </c>
      <c r="GN2523" s="77" t="s">
        <v>175</v>
      </c>
      <c r="GO2523" s="77">
        <v>5.3000000000000005E-2</v>
      </c>
      <c r="GP2523" s="77">
        <v>3</v>
      </c>
      <c r="GQ2523" s="77">
        <v>0</v>
      </c>
      <c r="GR2523" s="77" t="s">
        <v>423</v>
      </c>
      <c r="GS2523" s="77">
        <v>5.5966209081309407E-2</v>
      </c>
      <c r="GT2523" s="77">
        <v>403.26626993594465</v>
      </c>
      <c r="GU2523" s="77">
        <v>5.5966209081309407E-2</v>
      </c>
      <c r="GV2523" s="77">
        <v>403.26626993594465</v>
      </c>
      <c r="GW2523" s="77">
        <v>0</v>
      </c>
      <c r="GX2523" s="77">
        <v>0</v>
      </c>
      <c r="GY2523" s="77">
        <v>0</v>
      </c>
      <c r="GZ2523" s="77">
        <v>0</v>
      </c>
    </row>
    <row r="2524" spans="98:208" x14ac:dyDescent="0.25">
      <c r="CT2524" s="77" t="s">
        <v>155</v>
      </c>
      <c r="CU2524" s="77" t="s">
        <v>473</v>
      </c>
      <c r="CV2524" s="77" t="s">
        <v>300</v>
      </c>
      <c r="CW2524" s="77">
        <v>2020</v>
      </c>
      <c r="CX2524" s="77">
        <v>0</v>
      </c>
      <c r="CY2524" s="77">
        <v>0</v>
      </c>
      <c r="CZ2524" s="77">
        <v>0</v>
      </c>
      <c r="DA2524" s="77">
        <v>0</v>
      </c>
      <c r="DB2524" s="77">
        <v>14146.13064133718</v>
      </c>
      <c r="DC2524" s="77">
        <v>222.22942162790329</v>
      </c>
      <c r="DD2524" s="77">
        <v>8585.7228092507739</v>
      </c>
      <c r="DE2524" s="77">
        <v>5338.1784104585049</v>
      </c>
      <c r="DF2524" s="77">
        <v>813.21078921331878</v>
      </c>
      <c r="DG2524" s="77">
        <v>0</v>
      </c>
      <c r="DH2524" s="77">
        <v>0</v>
      </c>
      <c r="DI2524" s="77">
        <v>0</v>
      </c>
      <c r="DJ2524" s="77">
        <v>4.0401424720452318E-7</v>
      </c>
      <c r="DL2524" s="77">
        <v>0</v>
      </c>
      <c r="DM2524" s="77">
        <v>3.2854874482261516E-4</v>
      </c>
      <c r="DN2524" s="77">
        <v>3.2854874482261516E-4</v>
      </c>
      <c r="DO2524" s="77">
        <v>0</v>
      </c>
      <c r="DP2524" s="77">
        <v>0</v>
      </c>
      <c r="DQ2524" s="77">
        <v>0</v>
      </c>
      <c r="DR2524" s="77">
        <v>0</v>
      </c>
      <c r="DS2524" s="77">
        <v>0</v>
      </c>
      <c r="DT2524" s="77">
        <v>0</v>
      </c>
      <c r="DU2524" s="77">
        <v>0</v>
      </c>
      <c r="DV2524" s="77">
        <v>0</v>
      </c>
      <c r="DW2524" s="77">
        <v>0</v>
      </c>
      <c r="GE2524" s="77" t="s">
        <v>422</v>
      </c>
      <c r="GF2524" s="77" t="s">
        <v>155</v>
      </c>
      <c r="GG2524" s="77" t="s">
        <v>444</v>
      </c>
      <c r="GH2524" s="77" t="s">
        <v>488</v>
      </c>
      <c r="GI2524" s="77">
        <v>2022</v>
      </c>
      <c r="GJ2524" s="77" t="s">
        <v>305</v>
      </c>
      <c r="GK2524" s="77">
        <v>409.22373582043519</v>
      </c>
      <c r="GL2524" s="77">
        <v>749.25225499999999</v>
      </c>
      <c r="GM2524" s="77">
        <v>2022</v>
      </c>
      <c r="GN2524" s="77" t="s">
        <v>175</v>
      </c>
      <c r="GO2524" s="77">
        <v>0.13250000000000001</v>
      </c>
      <c r="GP2524" s="77">
        <v>3</v>
      </c>
      <c r="GQ2524" s="77">
        <v>0</v>
      </c>
      <c r="GR2524" s="77" t="s">
        <v>423</v>
      </c>
      <c r="GS2524" s="77">
        <v>0.1527377521613833</v>
      </c>
      <c r="GT2524" s="77">
        <v>62.503913540297027</v>
      </c>
      <c r="GU2524" s="77">
        <v>0.1527377521613833</v>
      </c>
      <c r="GV2524" s="77">
        <v>62.503913540297027</v>
      </c>
      <c r="GW2524" s="77">
        <v>0.1527377521613833</v>
      </c>
      <c r="GX2524" s="77">
        <v>62.503913540297027</v>
      </c>
      <c r="GY2524" s="77">
        <v>0</v>
      </c>
      <c r="GZ2524" s="77">
        <v>0</v>
      </c>
    </row>
    <row r="2525" spans="98:208" x14ac:dyDescent="0.25">
      <c r="CT2525" s="77" t="s">
        <v>155</v>
      </c>
      <c r="CU2525" s="77" t="s">
        <v>473</v>
      </c>
      <c r="CV2525" s="77" t="s">
        <v>300</v>
      </c>
      <c r="CW2525" s="77">
        <v>2021</v>
      </c>
      <c r="CX2525" s="77">
        <v>0</v>
      </c>
      <c r="CY2525" s="77">
        <v>0</v>
      </c>
      <c r="CZ2525" s="77">
        <v>0</v>
      </c>
      <c r="DA2525" s="77">
        <v>0</v>
      </c>
      <c r="DB2525" s="77">
        <v>14146.13064133718</v>
      </c>
      <c r="DC2525" s="77">
        <v>222.22942162790329</v>
      </c>
      <c r="DD2525" s="77">
        <v>8585.7228092507739</v>
      </c>
      <c r="DE2525" s="77">
        <v>5338.1784104585049</v>
      </c>
      <c r="DF2525" s="77">
        <v>813.21078921331878</v>
      </c>
      <c r="DG2525" s="77">
        <v>813.21078921331878</v>
      </c>
      <c r="DH2525" s="77">
        <v>0</v>
      </c>
      <c r="DI2525" s="77">
        <v>0</v>
      </c>
      <c r="DJ2525" s="77">
        <v>4.0401424720452318E-7</v>
      </c>
      <c r="DL2525" s="77">
        <v>0</v>
      </c>
      <c r="DM2525" s="77">
        <v>3.2854874482261516E-4</v>
      </c>
      <c r="DN2525" s="77">
        <v>3.2854874482261516E-4</v>
      </c>
      <c r="DO2525" s="77">
        <v>0</v>
      </c>
      <c r="DP2525" s="77">
        <v>3.2854874482261516E-4</v>
      </c>
      <c r="DQ2525" s="77">
        <v>3.2854874482261516E-4</v>
      </c>
      <c r="DR2525" s="77">
        <v>0</v>
      </c>
      <c r="DS2525" s="77">
        <v>0</v>
      </c>
      <c r="DT2525" s="77">
        <v>0</v>
      </c>
      <c r="DU2525" s="77">
        <v>0</v>
      </c>
      <c r="DV2525" s="77">
        <v>0</v>
      </c>
      <c r="DW2525" s="77">
        <v>0</v>
      </c>
      <c r="GE2525" s="77" t="s">
        <v>425</v>
      </c>
      <c r="GF2525" s="77" t="s">
        <v>155</v>
      </c>
      <c r="GG2525" s="77" t="s">
        <v>444</v>
      </c>
      <c r="GH2525" s="77" t="s">
        <v>488</v>
      </c>
      <c r="GI2525" s="77">
        <v>2022</v>
      </c>
      <c r="GJ2525" s="77" t="s">
        <v>301</v>
      </c>
      <c r="GK2525" s="77">
        <v>13469.087812378741</v>
      </c>
      <c r="GL2525" s="77">
        <v>749.25225499999999</v>
      </c>
      <c r="GM2525" s="77">
        <v>2022</v>
      </c>
      <c r="GN2525" s="77" t="s">
        <v>175</v>
      </c>
      <c r="GO2525" s="77">
        <v>5.3000000000000005E-2</v>
      </c>
      <c r="GP2525" s="77">
        <v>3</v>
      </c>
      <c r="GQ2525" s="77">
        <v>0</v>
      </c>
      <c r="GR2525" s="77" t="s">
        <v>423</v>
      </c>
      <c r="GS2525" s="77">
        <v>5.5966209081309407E-2</v>
      </c>
      <c r="GT2525" s="77">
        <v>753.81378464210491</v>
      </c>
      <c r="GU2525" s="77">
        <v>5.5966209081309407E-2</v>
      </c>
      <c r="GV2525" s="77">
        <v>753.81378464210491</v>
      </c>
      <c r="GW2525" s="77">
        <v>5.5966209081309407E-2</v>
      </c>
      <c r="GX2525" s="77">
        <v>753.81378464210491</v>
      </c>
      <c r="GY2525" s="77">
        <v>0</v>
      </c>
      <c r="GZ2525" s="77">
        <v>0</v>
      </c>
    </row>
    <row r="2526" spans="98:208" x14ac:dyDescent="0.25">
      <c r="CT2526" s="77" t="s">
        <v>155</v>
      </c>
      <c r="CU2526" s="77" t="s">
        <v>473</v>
      </c>
      <c r="CV2526" s="77" t="s">
        <v>300</v>
      </c>
      <c r="CW2526" s="77">
        <v>2022</v>
      </c>
      <c r="CX2526" s="77">
        <v>0</v>
      </c>
      <c r="CY2526" s="77">
        <v>0</v>
      </c>
      <c r="CZ2526" s="77">
        <v>0</v>
      </c>
      <c r="DA2526" s="77">
        <v>0</v>
      </c>
      <c r="DB2526" s="77">
        <v>14146.13064133718</v>
      </c>
      <c r="DC2526" s="77">
        <v>222.22942162790329</v>
      </c>
      <c r="DD2526" s="77">
        <v>8585.7228092507739</v>
      </c>
      <c r="DE2526" s="77">
        <v>5338.1784104585049</v>
      </c>
      <c r="DF2526" s="77">
        <v>813.21078921331878</v>
      </c>
      <c r="DG2526" s="77">
        <v>813.21078921331878</v>
      </c>
      <c r="DH2526" s="77">
        <v>813.21078921331878</v>
      </c>
      <c r="DI2526" s="77">
        <v>0</v>
      </c>
      <c r="DJ2526" s="77">
        <v>4.0401424720452318E-7</v>
      </c>
      <c r="DL2526" s="77">
        <v>0</v>
      </c>
      <c r="DM2526" s="77">
        <v>3.2854874482261516E-4</v>
      </c>
      <c r="DN2526" s="77">
        <v>3.2854874482261516E-4</v>
      </c>
      <c r="DO2526" s="77">
        <v>0</v>
      </c>
      <c r="DP2526" s="77">
        <v>3.2854874482261516E-4</v>
      </c>
      <c r="DQ2526" s="77">
        <v>3.2854874482261516E-4</v>
      </c>
      <c r="DR2526" s="77">
        <v>0</v>
      </c>
      <c r="DS2526" s="77">
        <v>3.2854874482261516E-4</v>
      </c>
      <c r="DT2526" s="77">
        <v>3.2854874482261516E-4</v>
      </c>
      <c r="DU2526" s="77">
        <v>0</v>
      </c>
      <c r="DV2526" s="77">
        <v>0</v>
      </c>
      <c r="DW2526" s="77">
        <v>0</v>
      </c>
      <c r="GE2526" s="77" t="s">
        <v>427</v>
      </c>
      <c r="GF2526" s="77" t="s">
        <v>155</v>
      </c>
      <c r="GG2526" s="77" t="s">
        <v>444</v>
      </c>
      <c r="GH2526" s="77" t="s">
        <v>488</v>
      </c>
      <c r="GI2526" s="77">
        <v>2022</v>
      </c>
      <c r="GJ2526" s="77" t="s">
        <v>303</v>
      </c>
      <c r="GK2526" s="77">
        <v>7205.5312760252746</v>
      </c>
      <c r="GL2526" s="77">
        <v>749.25225499999999</v>
      </c>
      <c r="GM2526" s="77">
        <v>2022</v>
      </c>
      <c r="GN2526" s="77" t="s">
        <v>175</v>
      </c>
      <c r="GO2526" s="77">
        <v>5.3000000000000005E-2</v>
      </c>
      <c r="GP2526" s="77">
        <v>3</v>
      </c>
      <c r="GQ2526" s="77">
        <v>0</v>
      </c>
      <c r="GR2526" s="77" t="s">
        <v>423</v>
      </c>
      <c r="GS2526" s="77">
        <v>5.5966209081309407E-2</v>
      </c>
      <c r="GT2526" s="77">
        <v>403.26626993594465</v>
      </c>
      <c r="GU2526" s="77">
        <v>5.5966209081309407E-2</v>
      </c>
      <c r="GV2526" s="77">
        <v>403.26626993594465</v>
      </c>
      <c r="GW2526" s="77">
        <v>5.5966209081309407E-2</v>
      </c>
      <c r="GX2526" s="77">
        <v>403.26626993594465</v>
      </c>
      <c r="GY2526" s="77">
        <v>0</v>
      </c>
      <c r="GZ2526" s="77">
        <v>0</v>
      </c>
    </row>
    <row r="2527" spans="98:208" x14ac:dyDescent="0.25">
      <c r="CT2527" s="77" t="s">
        <v>155</v>
      </c>
      <c r="CU2527" s="77" t="s">
        <v>473</v>
      </c>
      <c r="CV2527" s="77" t="s">
        <v>300</v>
      </c>
      <c r="CW2527" s="77">
        <v>2023</v>
      </c>
      <c r="CX2527" s="77">
        <v>0</v>
      </c>
      <c r="CY2527" s="77">
        <v>0</v>
      </c>
      <c r="CZ2527" s="77">
        <v>0</v>
      </c>
      <c r="DA2527" s="77">
        <v>0</v>
      </c>
      <c r="DB2527" s="77">
        <v>14664.637556441459</v>
      </c>
      <c r="DC2527" s="77">
        <v>233.23007680801541</v>
      </c>
      <c r="DD2527" s="77">
        <v>8896.515993431527</v>
      </c>
      <c r="DE2527" s="77">
        <v>5534.8914862019174</v>
      </c>
      <c r="DF2527" s="77">
        <v>0</v>
      </c>
      <c r="DG2527" s="77">
        <v>843.29420601082074</v>
      </c>
      <c r="DH2527" s="77">
        <v>843.29420601082074</v>
      </c>
      <c r="DI2527" s="77">
        <v>843.29420601082074</v>
      </c>
      <c r="DJ2527" s="77">
        <v>4.0401424720452318E-7</v>
      </c>
      <c r="DL2527" s="77">
        <v>0</v>
      </c>
      <c r="DM2527" s="77">
        <v>0</v>
      </c>
      <c r="DN2527" s="77">
        <v>0</v>
      </c>
      <c r="DO2527" s="77">
        <v>0</v>
      </c>
      <c r="DP2527" s="77">
        <v>3.4070287381339785E-4</v>
      </c>
      <c r="DQ2527" s="77">
        <v>3.4070287381339785E-4</v>
      </c>
      <c r="DR2527" s="77">
        <v>0</v>
      </c>
      <c r="DS2527" s="77">
        <v>3.4070287381339785E-4</v>
      </c>
      <c r="DT2527" s="77">
        <v>3.4070287381339785E-4</v>
      </c>
      <c r="DU2527" s="77">
        <v>0</v>
      </c>
      <c r="DV2527" s="77">
        <v>3.4070287381339785E-4</v>
      </c>
      <c r="DW2527" s="77">
        <v>3.4070287381339785E-4</v>
      </c>
      <c r="GE2527" s="77" t="s">
        <v>422</v>
      </c>
      <c r="GF2527" s="77" t="s">
        <v>155</v>
      </c>
      <c r="GG2527" s="77" t="s">
        <v>444</v>
      </c>
      <c r="GH2527" s="77" t="s">
        <v>488</v>
      </c>
      <c r="GI2527" s="77">
        <v>2023</v>
      </c>
      <c r="GJ2527" s="77" t="s">
        <v>305</v>
      </c>
      <c r="GK2527" s="77">
        <v>428.60232122030038</v>
      </c>
      <c r="GL2527" s="77">
        <v>749.25225499999999</v>
      </c>
      <c r="GM2527" s="77">
        <v>2023</v>
      </c>
      <c r="GN2527" s="77" t="s">
        <v>175</v>
      </c>
      <c r="GO2527" s="77">
        <v>0.13250000000000001</v>
      </c>
      <c r="GP2527" s="77">
        <v>3</v>
      </c>
      <c r="GQ2527" s="77">
        <v>0</v>
      </c>
      <c r="GR2527" s="77" t="s">
        <v>423</v>
      </c>
      <c r="GS2527" s="77">
        <v>0</v>
      </c>
      <c r="GT2527" s="77">
        <v>0</v>
      </c>
      <c r="GU2527" s="77">
        <v>0.1527377521613833</v>
      </c>
      <c r="GV2527" s="77">
        <v>65.463755114339833</v>
      </c>
      <c r="GW2527" s="77">
        <v>0.1527377521613833</v>
      </c>
      <c r="GX2527" s="77">
        <v>65.463755114339833</v>
      </c>
      <c r="GY2527" s="77">
        <v>0.1527377521613833</v>
      </c>
      <c r="GZ2527" s="77">
        <v>65.463755114339833</v>
      </c>
    </row>
    <row r="2528" spans="98:208" x14ac:dyDescent="0.25">
      <c r="CT2528" s="77" t="s">
        <v>155</v>
      </c>
      <c r="CU2528" s="77" t="s">
        <v>473</v>
      </c>
      <c r="CV2528" s="77" t="s">
        <v>300</v>
      </c>
      <c r="CW2528" s="77">
        <v>2024</v>
      </c>
      <c r="CX2528" s="77">
        <v>0</v>
      </c>
      <c r="CY2528" s="77">
        <v>0</v>
      </c>
      <c r="CZ2528" s="77">
        <v>0</v>
      </c>
      <c r="DA2528" s="77">
        <v>0</v>
      </c>
      <c r="DB2528" s="77">
        <v>14664.637556441459</v>
      </c>
      <c r="DC2528" s="77">
        <v>233.23007680801541</v>
      </c>
      <c r="DD2528" s="77">
        <v>8896.515993431527</v>
      </c>
      <c r="DE2528" s="77">
        <v>5534.8914862019174</v>
      </c>
      <c r="DF2528" s="77">
        <v>0</v>
      </c>
      <c r="DG2528" s="77">
        <v>0</v>
      </c>
      <c r="DH2528" s="77">
        <v>843.29420601082074</v>
      </c>
      <c r="DI2528" s="77">
        <v>843.29420601082074</v>
      </c>
      <c r="DJ2528" s="77">
        <v>4.0401424720452318E-7</v>
      </c>
      <c r="DL2528" s="77">
        <v>0</v>
      </c>
      <c r="DM2528" s="77">
        <v>0</v>
      </c>
      <c r="DN2528" s="77">
        <v>0</v>
      </c>
      <c r="DO2528" s="77">
        <v>0</v>
      </c>
      <c r="DP2528" s="77">
        <v>0</v>
      </c>
      <c r="DQ2528" s="77">
        <v>0</v>
      </c>
      <c r="DR2528" s="77">
        <v>0</v>
      </c>
      <c r="DS2528" s="77">
        <v>3.4070287381339785E-4</v>
      </c>
      <c r="DT2528" s="77">
        <v>3.4070287381339785E-4</v>
      </c>
      <c r="DU2528" s="77">
        <v>0</v>
      </c>
      <c r="DV2528" s="77">
        <v>3.4070287381339785E-4</v>
      </c>
      <c r="DW2528" s="77">
        <v>3.4070287381339785E-4</v>
      </c>
      <c r="GE2528" s="77" t="s">
        <v>425</v>
      </c>
      <c r="GF2528" s="77" t="s">
        <v>155</v>
      </c>
      <c r="GG2528" s="77" t="s">
        <v>444</v>
      </c>
      <c r="GH2528" s="77" t="s">
        <v>488</v>
      </c>
      <c r="GI2528" s="77">
        <v>2023</v>
      </c>
      <c r="GJ2528" s="77" t="s">
        <v>301</v>
      </c>
      <c r="GK2528" s="77">
        <v>13939.56097345755</v>
      </c>
      <c r="GL2528" s="77">
        <v>749.25225499999999</v>
      </c>
      <c r="GM2528" s="77">
        <v>2023</v>
      </c>
      <c r="GN2528" s="77" t="s">
        <v>175</v>
      </c>
      <c r="GO2528" s="77">
        <v>5.3000000000000005E-2</v>
      </c>
      <c r="GP2528" s="77">
        <v>3</v>
      </c>
      <c r="GQ2528" s="77">
        <v>0</v>
      </c>
      <c r="GR2528" s="77" t="s">
        <v>423</v>
      </c>
      <c r="GS2528" s="77">
        <v>0</v>
      </c>
      <c r="GT2528" s="77">
        <v>0</v>
      </c>
      <c r="GU2528" s="77">
        <v>5.5966209081309407E-2</v>
      </c>
      <c r="GV2528" s="77">
        <v>780.1443839421861</v>
      </c>
      <c r="GW2528" s="77">
        <v>5.5966209081309407E-2</v>
      </c>
      <c r="GX2528" s="77">
        <v>780.1443839421861</v>
      </c>
      <c r="GY2528" s="77">
        <v>5.5966209081309407E-2</v>
      </c>
      <c r="GZ2528" s="77">
        <v>780.1443839421861</v>
      </c>
    </row>
    <row r="2529" spans="98:208" x14ac:dyDescent="0.25">
      <c r="CT2529" s="77" t="s">
        <v>155</v>
      </c>
      <c r="CU2529" s="77" t="s">
        <v>473</v>
      </c>
      <c r="CV2529" s="77" t="s">
        <v>300</v>
      </c>
      <c r="CW2529" s="77">
        <v>2025</v>
      </c>
      <c r="CX2529" s="77">
        <v>0</v>
      </c>
      <c r="CY2529" s="77">
        <v>0</v>
      </c>
      <c r="CZ2529" s="77">
        <v>0</v>
      </c>
      <c r="DA2529" s="77">
        <v>0</v>
      </c>
      <c r="DB2529" s="77">
        <v>14664.637556441459</v>
      </c>
      <c r="DC2529" s="77">
        <v>233.23007680801541</v>
      </c>
      <c r="DD2529" s="77">
        <v>8896.515993431527</v>
      </c>
      <c r="DE2529" s="77">
        <v>5534.8914862019174</v>
      </c>
      <c r="DF2529" s="77">
        <v>0</v>
      </c>
      <c r="DG2529" s="77">
        <v>0</v>
      </c>
      <c r="DH2529" s="77">
        <v>0</v>
      </c>
      <c r="DI2529" s="77">
        <v>843.29420601082074</v>
      </c>
      <c r="DJ2529" s="77">
        <v>4.0401424720452318E-7</v>
      </c>
      <c r="DL2529" s="77">
        <v>0</v>
      </c>
      <c r="DM2529" s="77">
        <v>0</v>
      </c>
      <c r="DN2529" s="77">
        <v>0</v>
      </c>
      <c r="DO2529" s="77">
        <v>0</v>
      </c>
      <c r="DP2529" s="77">
        <v>0</v>
      </c>
      <c r="DQ2529" s="77">
        <v>0</v>
      </c>
      <c r="DR2529" s="77">
        <v>0</v>
      </c>
      <c r="DS2529" s="77">
        <v>0</v>
      </c>
      <c r="DT2529" s="77">
        <v>0</v>
      </c>
      <c r="DU2529" s="77">
        <v>0</v>
      </c>
      <c r="DV2529" s="77">
        <v>3.4070287381339785E-4</v>
      </c>
      <c r="DW2529" s="77">
        <v>3.4070287381339785E-4</v>
      </c>
      <c r="GE2529" s="77" t="s">
        <v>427</v>
      </c>
      <c r="GF2529" s="77" t="s">
        <v>155</v>
      </c>
      <c r="GG2529" s="77" t="s">
        <v>444</v>
      </c>
      <c r="GH2529" s="77" t="s">
        <v>488</v>
      </c>
      <c r="GI2529" s="77">
        <v>2023</v>
      </c>
      <c r="GJ2529" s="77" t="s">
        <v>303</v>
      </c>
      <c r="GK2529" s="77">
        <v>7467.814819452542</v>
      </c>
      <c r="GL2529" s="77">
        <v>749.25225499999999</v>
      </c>
      <c r="GM2529" s="77">
        <v>2023</v>
      </c>
      <c r="GN2529" s="77" t="s">
        <v>175</v>
      </c>
      <c r="GO2529" s="77">
        <v>5.3000000000000005E-2</v>
      </c>
      <c r="GP2529" s="77">
        <v>3</v>
      </c>
      <c r="GQ2529" s="77">
        <v>0</v>
      </c>
      <c r="GR2529" s="77" t="s">
        <v>423</v>
      </c>
      <c r="GS2529" s="77">
        <v>0</v>
      </c>
      <c r="GT2529" s="77">
        <v>0</v>
      </c>
      <c r="GU2529" s="77">
        <v>5.5966209081309407E-2</v>
      </c>
      <c r="GV2529" s="77">
        <v>417.94528556598181</v>
      </c>
      <c r="GW2529" s="77">
        <v>5.5966209081309407E-2</v>
      </c>
      <c r="GX2529" s="77">
        <v>417.94528556598181</v>
      </c>
      <c r="GY2529" s="77">
        <v>5.5966209081309407E-2</v>
      </c>
      <c r="GZ2529" s="77">
        <v>417.94528556598181</v>
      </c>
    </row>
    <row r="2530" spans="98:208" x14ac:dyDescent="0.25">
      <c r="CT2530" s="77" t="s">
        <v>155</v>
      </c>
      <c r="CU2530" s="77" t="s">
        <v>473</v>
      </c>
      <c r="CV2530" s="77" t="s">
        <v>432</v>
      </c>
      <c r="CW2530" s="77">
        <v>2020</v>
      </c>
      <c r="CX2530" s="77">
        <v>0</v>
      </c>
      <c r="CY2530" s="77">
        <v>0</v>
      </c>
      <c r="CZ2530" s="77">
        <v>0</v>
      </c>
      <c r="DA2530" s="77">
        <v>0</v>
      </c>
      <c r="DB2530" s="77">
        <v>8807.95223087864</v>
      </c>
      <c r="DC2530" s="77">
        <v>222.22942162790281</v>
      </c>
      <c r="DD2530" s="77">
        <v>8585.7228092507376</v>
      </c>
      <c r="DE2530" s="77">
        <v>0</v>
      </c>
      <c r="DF2530" s="77">
        <v>514.4531801802641</v>
      </c>
      <c r="DG2530" s="77">
        <v>0</v>
      </c>
      <c r="DH2530" s="77">
        <v>0</v>
      </c>
      <c r="DI2530" s="77">
        <v>0</v>
      </c>
      <c r="DJ2530" s="77">
        <v>4.8138358024915845E-7</v>
      </c>
      <c r="DL2530" s="77">
        <v>0</v>
      </c>
      <c r="DM2530" s="77">
        <v>2.4764931374574094E-4</v>
      </c>
      <c r="DN2530" s="77">
        <v>2.4764931374574094E-4</v>
      </c>
      <c r="DO2530" s="77">
        <v>0</v>
      </c>
      <c r="DP2530" s="77">
        <v>0</v>
      </c>
      <c r="DQ2530" s="77">
        <v>0</v>
      </c>
      <c r="DR2530" s="77">
        <v>0</v>
      </c>
      <c r="DS2530" s="77">
        <v>0</v>
      </c>
      <c r="DT2530" s="77">
        <v>0</v>
      </c>
      <c r="DU2530" s="77">
        <v>0</v>
      </c>
      <c r="DV2530" s="77">
        <v>0</v>
      </c>
      <c r="DW2530" s="77">
        <v>0</v>
      </c>
      <c r="GE2530" s="77" t="s">
        <v>422</v>
      </c>
      <c r="GF2530" s="77" t="s">
        <v>155</v>
      </c>
      <c r="GG2530" s="77" t="s">
        <v>444</v>
      </c>
      <c r="GH2530" s="77" t="s">
        <v>488</v>
      </c>
      <c r="GI2530" s="77">
        <v>2024</v>
      </c>
      <c r="GJ2530" s="77" t="s">
        <v>305</v>
      </c>
      <c r="GK2530" s="77">
        <v>428.60232122030038</v>
      </c>
      <c r="GL2530" s="77">
        <v>749.25225499999999</v>
      </c>
      <c r="GM2530" s="77">
        <v>2024</v>
      </c>
      <c r="GN2530" s="77" t="s">
        <v>175</v>
      </c>
      <c r="GO2530" s="77">
        <v>0.13250000000000001</v>
      </c>
      <c r="GP2530" s="77">
        <v>3</v>
      </c>
      <c r="GQ2530" s="77">
        <v>0</v>
      </c>
      <c r="GR2530" s="77" t="s">
        <v>423</v>
      </c>
      <c r="GS2530" s="77">
        <v>0</v>
      </c>
      <c r="GT2530" s="77">
        <v>0</v>
      </c>
      <c r="GU2530" s="77">
        <v>0</v>
      </c>
      <c r="GV2530" s="77">
        <v>0</v>
      </c>
      <c r="GW2530" s="77">
        <v>0.1527377521613833</v>
      </c>
      <c r="GX2530" s="77">
        <v>65.463755114339833</v>
      </c>
      <c r="GY2530" s="77">
        <v>0.1527377521613833</v>
      </c>
      <c r="GZ2530" s="77">
        <v>65.463755114339833</v>
      </c>
    </row>
    <row r="2531" spans="98:208" x14ac:dyDescent="0.25">
      <c r="CT2531" s="77" t="s">
        <v>155</v>
      </c>
      <c r="CU2531" s="77" t="s">
        <v>473</v>
      </c>
      <c r="CV2531" s="77" t="s">
        <v>432</v>
      </c>
      <c r="CW2531" s="77">
        <v>2021</v>
      </c>
      <c r="CX2531" s="77">
        <v>0</v>
      </c>
      <c r="CY2531" s="77">
        <v>0</v>
      </c>
      <c r="CZ2531" s="77">
        <v>0</v>
      </c>
      <c r="DA2531" s="77">
        <v>0</v>
      </c>
      <c r="DB2531" s="77">
        <v>8807.95223087864</v>
      </c>
      <c r="DC2531" s="77">
        <v>222.22942162790281</v>
      </c>
      <c r="DD2531" s="77">
        <v>8585.7228092507376</v>
      </c>
      <c r="DE2531" s="77">
        <v>0</v>
      </c>
      <c r="DF2531" s="77">
        <v>514.4531801802641</v>
      </c>
      <c r="DG2531" s="77">
        <v>514.4531801802641</v>
      </c>
      <c r="DH2531" s="77">
        <v>0</v>
      </c>
      <c r="DI2531" s="77">
        <v>0</v>
      </c>
      <c r="DJ2531" s="77">
        <v>4.8138358024915845E-7</v>
      </c>
      <c r="DL2531" s="77">
        <v>0</v>
      </c>
      <c r="DM2531" s="77">
        <v>2.4764931374574094E-4</v>
      </c>
      <c r="DN2531" s="77">
        <v>2.4764931374574094E-4</v>
      </c>
      <c r="DO2531" s="77">
        <v>0</v>
      </c>
      <c r="DP2531" s="77">
        <v>2.4764931374574094E-4</v>
      </c>
      <c r="DQ2531" s="77">
        <v>2.4764931374574094E-4</v>
      </c>
      <c r="DR2531" s="77">
        <v>0</v>
      </c>
      <c r="DS2531" s="77">
        <v>0</v>
      </c>
      <c r="DT2531" s="77">
        <v>0</v>
      </c>
      <c r="DU2531" s="77">
        <v>0</v>
      </c>
      <c r="DV2531" s="77">
        <v>0</v>
      </c>
      <c r="DW2531" s="77">
        <v>0</v>
      </c>
      <c r="GE2531" s="77" t="s">
        <v>425</v>
      </c>
      <c r="GF2531" s="77" t="s">
        <v>155</v>
      </c>
      <c r="GG2531" s="77" t="s">
        <v>444</v>
      </c>
      <c r="GH2531" s="77" t="s">
        <v>488</v>
      </c>
      <c r="GI2531" s="77">
        <v>2024</v>
      </c>
      <c r="GJ2531" s="77" t="s">
        <v>301</v>
      </c>
      <c r="GK2531" s="77">
        <v>13939.56097345755</v>
      </c>
      <c r="GL2531" s="77">
        <v>749.25225499999999</v>
      </c>
      <c r="GM2531" s="77">
        <v>2024</v>
      </c>
      <c r="GN2531" s="77" t="s">
        <v>175</v>
      </c>
      <c r="GO2531" s="77">
        <v>5.3000000000000005E-2</v>
      </c>
      <c r="GP2531" s="77">
        <v>3</v>
      </c>
      <c r="GQ2531" s="77">
        <v>0</v>
      </c>
      <c r="GR2531" s="77" t="s">
        <v>423</v>
      </c>
      <c r="GS2531" s="77">
        <v>0</v>
      </c>
      <c r="GT2531" s="77">
        <v>0</v>
      </c>
      <c r="GU2531" s="77">
        <v>0</v>
      </c>
      <c r="GV2531" s="77">
        <v>0</v>
      </c>
      <c r="GW2531" s="77">
        <v>5.5966209081309407E-2</v>
      </c>
      <c r="GX2531" s="77">
        <v>780.1443839421861</v>
      </c>
      <c r="GY2531" s="77">
        <v>5.5966209081309407E-2</v>
      </c>
      <c r="GZ2531" s="77">
        <v>780.1443839421861</v>
      </c>
    </row>
    <row r="2532" spans="98:208" x14ac:dyDescent="0.25">
      <c r="CT2532" s="77" t="s">
        <v>155</v>
      </c>
      <c r="CU2532" s="77" t="s">
        <v>473</v>
      </c>
      <c r="CV2532" s="77" t="s">
        <v>432</v>
      </c>
      <c r="CW2532" s="77">
        <v>2022</v>
      </c>
      <c r="CX2532" s="77">
        <v>0</v>
      </c>
      <c r="CY2532" s="77">
        <v>0</v>
      </c>
      <c r="CZ2532" s="77">
        <v>0</v>
      </c>
      <c r="DA2532" s="77">
        <v>0</v>
      </c>
      <c r="DB2532" s="77">
        <v>8807.95223087864</v>
      </c>
      <c r="DC2532" s="77">
        <v>222.22942162790281</v>
      </c>
      <c r="DD2532" s="77">
        <v>8585.7228092507376</v>
      </c>
      <c r="DE2532" s="77">
        <v>0</v>
      </c>
      <c r="DF2532" s="77">
        <v>514.4531801802641</v>
      </c>
      <c r="DG2532" s="77">
        <v>514.4531801802641</v>
      </c>
      <c r="DH2532" s="77">
        <v>514.4531801802641</v>
      </c>
      <c r="DI2532" s="77">
        <v>0</v>
      </c>
      <c r="DJ2532" s="77">
        <v>4.8138358024915845E-7</v>
      </c>
      <c r="DL2532" s="77">
        <v>0</v>
      </c>
      <c r="DM2532" s="77">
        <v>2.4764931374574094E-4</v>
      </c>
      <c r="DN2532" s="77">
        <v>2.4764931374574094E-4</v>
      </c>
      <c r="DO2532" s="77">
        <v>0</v>
      </c>
      <c r="DP2532" s="77">
        <v>2.4764931374574094E-4</v>
      </c>
      <c r="DQ2532" s="77">
        <v>2.4764931374574094E-4</v>
      </c>
      <c r="DR2532" s="77">
        <v>0</v>
      </c>
      <c r="DS2532" s="77">
        <v>2.4764931374574094E-4</v>
      </c>
      <c r="DT2532" s="77">
        <v>2.4764931374574094E-4</v>
      </c>
      <c r="DU2532" s="77">
        <v>0</v>
      </c>
      <c r="DV2532" s="77">
        <v>0</v>
      </c>
      <c r="DW2532" s="77">
        <v>0</v>
      </c>
      <c r="GE2532" s="77" t="s">
        <v>427</v>
      </c>
      <c r="GF2532" s="77" t="s">
        <v>155</v>
      </c>
      <c r="GG2532" s="77" t="s">
        <v>444</v>
      </c>
      <c r="GH2532" s="77" t="s">
        <v>488</v>
      </c>
      <c r="GI2532" s="77">
        <v>2024</v>
      </c>
      <c r="GJ2532" s="77" t="s">
        <v>303</v>
      </c>
      <c r="GK2532" s="77">
        <v>7467.814819452542</v>
      </c>
      <c r="GL2532" s="77">
        <v>749.25225499999999</v>
      </c>
      <c r="GM2532" s="77">
        <v>2024</v>
      </c>
      <c r="GN2532" s="77" t="s">
        <v>175</v>
      </c>
      <c r="GO2532" s="77">
        <v>5.3000000000000005E-2</v>
      </c>
      <c r="GP2532" s="77">
        <v>3</v>
      </c>
      <c r="GQ2532" s="77">
        <v>0</v>
      </c>
      <c r="GR2532" s="77" t="s">
        <v>423</v>
      </c>
      <c r="GS2532" s="77">
        <v>0</v>
      </c>
      <c r="GT2532" s="77">
        <v>0</v>
      </c>
      <c r="GU2532" s="77">
        <v>0</v>
      </c>
      <c r="GV2532" s="77">
        <v>0</v>
      </c>
      <c r="GW2532" s="77">
        <v>5.5966209081309407E-2</v>
      </c>
      <c r="GX2532" s="77">
        <v>417.94528556598181</v>
      </c>
      <c r="GY2532" s="77">
        <v>5.5966209081309407E-2</v>
      </c>
      <c r="GZ2532" s="77">
        <v>417.94528556598181</v>
      </c>
    </row>
    <row r="2533" spans="98:208" x14ac:dyDescent="0.25">
      <c r="CT2533" s="77" t="s">
        <v>155</v>
      </c>
      <c r="CU2533" s="77" t="s">
        <v>473</v>
      </c>
      <c r="CV2533" s="77" t="s">
        <v>432</v>
      </c>
      <c r="CW2533" s="77">
        <v>2023</v>
      </c>
      <c r="CX2533" s="77">
        <v>0</v>
      </c>
      <c r="CY2533" s="77">
        <v>0</v>
      </c>
      <c r="CZ2533" s="77">
        <v>0</v>
      </c>
      <c r="DA2533" s="77">
        <v>0</v>
      </c>
      <c r="DB2533" s="77">
        <v>9129.7460702395056</v>
      </c>
      <c r="DC2533" s="77">
        <v>233.23007680801459</v>
      </c>
      <c r="DD2533" s="77">
        <v>8896.5159934314888</v>
      </c>
      <c r="DE2533" s="77">
        <v>0</v>
      </c>
      <c r="DF2533" s="77">
        <v>0</v>
      </c>
      <c r="DG2533" s="77">
        <v>533.52731185168261</v>
      </c>
      <c r="DH2533" s="77">
        <v>533.52731185168261</v>
      </c>
      <c r="DI2533" s="77">
        <v>533.52731185168261</v>
      </c>
      <c r="DJ2533" s="77">
        <v>4.8138358024915845E-7</v>
      </c>
      <c r="DL2533" s="77">
        <v>0</v>
      </c>
      <c r="DM2533" s="77">
        <v>0</v>
      </c>
      <c r="DN2533" s="77">
        <v>0</v>
      </c>
      <c r="DO2533" s="77">
        <v>0</v>
      </c>
      <c r="DP2533" s="77">
        <v>2.5683128753987224E-4</v>
      </c>
      <c r="DQ2533" s="77">
        <v>2.5683128753987224E-4</v>
      </c>
      <c r="DR2533" s="77">
        <v>0</v>
      </c>
      <c r="DS2533" s="77">
        <v>2.5683128753987224E-4</v>
      </c>
      <c r="DT2533" s="77">
        <v>2.5683128753987224E-4</v>
      </c>
      <c r="DU2533" s="77">
        <v>0</v>
      </c>
      <c r="DV2533" s="77">
        <v>2.5683128753987224E-4</v>
      </c>
      <c r="DW2533" s="77">
        <v>2.5683128753987224E-4</v>
      </c>
      <c r="GE2533" s="77" t="s">
        <v>422</v>
      </c>
      <c r="GF2533" s="77" t="s">
        <v>155</v>
      </c>
      <c r="GG2533" s="77" t="s">
        <v>444</v>
      </c>
      <c r="GH2533" s="77" t="s">
        <v>488</v>
      </c>
      <c r="GI2533" s="77">
        <v>2025</v>
      </c>
      <c r="GJ2533" s="77" t="s">
        <v>305</v>
      </c>
      <c r="GK2533" s="77">
        <v>428.60232122030038</v>
      </c>
      <c r="GL2533" s="77">
        <v>749.25225499999999</v>
      </c>
      <c r="GM2533" s="77">
        <v>2025</v>
      </c>
      <c r="GN2533" s="77" t="s">
        <v>175</v>
      </c>
      <c r="GO2533" s="77">
        <v>0.13250000000000001</v>
      </c>
      <c r="GP2533" s="77">
        <v>3</v>
      </c>
      <c r="GQ2533" s="77">
        <v>0</v>
      </c>
      <c r="GR2533" s="77" t="s">
        <v>423</v>
      </c>
      <c r="GS2533" s="77">
        <v>0</v>
      </c>
      <c r="GT2533" s="77">
        <v>0</v>
      </c>
      <c r="GU2533" s="77">
        <v>0</v>
      </c>
      <c r="GV2533" s="77">
        <v>0</v>
      </c>
      <c r="GW2533" s="77">
        <v>0</v>
      </c>
      <c r="GX2533" s="77">
        <v>0</v>
      </c>
      <c r="GY2533" s="77">
        <v>0.1527377521613833</v>
      </c>
      <c r="GZ2533" s="77">
        <v>65.463755114339833</v>
      </c>
    </row>
    <row r="2534" spans="98:208" x14ac:dyDescent="0.25">
      <c r="CT2534" s="77" t="s">
        <v>155</v>
      </c>
      <c r="CU2534" s="77" t="s">
        <v>473</v>
      </c>
      <c r="CV2534" s="77" t="s">
        <v>432</v>
      </c>
      <c r="CW2534" s="77">
        <v>2024</v>
      </c>
      <c r="CX2534" s="77">
        <v>0</v>
      </c>
      <c r="CY2534" s="77">
        <v>0</v>
      </c>
      <c r="CZ2534" s="77">
        <v>0</v>
      </c>
      <c r="DA2534" s="77">
        <v>0</v>
      </c>
      <c r="DB2534" s="77">
        <v>9129.7460702395056</v>
      </c>
      <c r="DC2534" s="77">
        <v>233.23007680801459</v>
      </c>
      <c r="DD2534" s="77">
        <v>8896.5159934314888</v>
      </c>
      <c r="DE2534" s="77">
        <v>0</v>
      </c>
      <c r="DF2534" s="77">
        <v>0</v>
      </c>
      <c r="DG2534" s="77">
        <v>0</v>
      </c>
      <c r="DH2534" s="77">
        <v>533.52731185168261</v>
      </c>
      <c r="DI2534" s="77">
        <v>533.52731185168261</v>
      </c>
      <c r="DJ2534" s="77">
        <v>4.8138358024915845E-7</v>
      </c>
      <c r="DL2534" s="77">
        <v>0</v>
      </c>
      <c r="DM2534" s="77">
        <v>0</v>
      </c>
      <c r="DN2534" s="77">
        <v>0</v>
      </c>
      <c r="DO2534" s="77">
        <v>0</v>
      </c>
      <c r="DP2534" s="77">
        <v>0</v>
      </c>
      <c r="DQ2534" s="77">
        <v>0</v>
      </c>
      <c r="DR2534" s="77">
        <v>0</v>
      </c>
      <c r="DS2534" s="77">
        <v>2.5683128753987224E-4</v>
      </c>
      <c r="DT2534" s="77">
        <v>2.5683128753987224E-4</v>
      </c>
      <c r="DU2534" s="77">
        <v>0</v>
      </c>
      <c r="DV2534" s="77">
        <v>2.5683128753987224E-4</v>
      </c>
      <c r="DW2534" s="77">
        <v>2.5683128753987224E-4</v>
      </c>
      <c r="GE2534" s="77" t="s">
        <v>425</v>
      </c>
      <c r="GF2534" s="77" t="s">
        <v>155</v>
      </c>
      <c r="GG2534" s="77" t="s">
        <v>444</v>
      </c>
      <c r="GH2534" s="77" t="s">
        <v>488</v>
      </c>
      <c r="GI2534" s="77">
        <v>2025</v>
      </c>
      <c r="GJ2534" s="77" t="s">
        <v>301</v>
      </c>
      <c r="GK2534" s="77">
        <v>13939.56097345755</v>
      </c>
      <c r="GL2534" s="77">
        <v>749.25225499999999</v>
      </c>
      <c r="GM2534" s="77">
        <v>2025</v>
      </c>
      <c r="GN2534" s="77" t="s">
        <v>175</v>
      </c>
      <c r="GO2534" s="77">
        <v>5.3000000000000005E-2</v>
      </c>
      <c r="GP2534" s="77">
        <v>3</v>
      </c>
      <c r="GQ2534" s="77">
        <v>0</v>
      </c>
      <c r="GR2534" s="77" t="s">
        <v>423</v>
      </c>
      <c r="GS2534" s="77">
        <v>0</v>
      </c>
      <c r="GT2534" s="77">
        <v>0</v>
      </c>
      <c r="GU2534" s="77">
        <v>0</v>
      </c>
      <c r="GV2534" s="77">
        <v>0</v>
      </c>
      <c r="GW2534" s="77">
        <v>0</v>
      </c>
      <c r="GX2534" s="77">
        <v>0</v>
      </c>
      <c r="GY2534" s="77">
        <v>5.5966209081309407E-2</v>
      </c>
      <c r="GZ2534" s="77">
        <v>780.1443839421861</v>
      </c>
    </row>
    <row r="2535" spans="98:208" x14ac:dyDescent="0.25">
      <c r="CT2535" s="77" t="s">
        <v>155</v>
      </c>
      <c r="CU2535" s="77" t="s">
        <v>473</v>
      </c>
      <c r="CV2535" s="77" t="s">
        <v>432</v>
      </c>
      <c r="CW2535" s="77">
        <v>2025</v>
      </c>
      <c r="CX2535" s="77">
        <v>0</v>
      </c>
      <c r="CY2535" s="77">
        <v>0</v>
      </c>
      <c r="CZ2535" s="77">
        <v>0</v>
      </c>
      <c r="DA2535" s="77">
        <v>0</v>
      </c>
      <c r="DB2535" s="77">
        <v>9129.7460702395056</v>
      </c>
      <c r="DC2535" s="77">
        <v>233.23007680801459</v>
      </c>
      <c r="DD2535" s="77">
        <v>8896.5159934314888</v>
      </c>
      <c r="DE2535" s="77">
        <v>0</v>
      </c>
      <c r="DF2535" s="77">
        <v>0</v>
      </c>
      <c r="DG2535" s="77">
        <v>0</v>
      </c>
      <c r="DH2535" s="77">
        <v>0</v>
      </c>
      <c r="DI2535" s="77">
        <v>533.52731185168261</v>
      </c>
      <c r="DJ2535" s="77">
        <v>4.8138358024915845E-7</v>
      </c>
      <c r="DL2535" s="77">
        <v>0</v>
      </c>
      <c r="DM2535" s="77">
        <v>0</v>
      </c>
      <c r="DN2535" s="77">
        <v>0</v>
      </c>
      <c r="DO2535" s="77">
        <v>0</v>
      </c>
      <c r="DP2535" s="77">
        <v>0</v>
      </c>
      <c r="DQ2535" s="77">
        <v>0</v>
      </c>
      <c r="DR2535" s="77">
        <v>0</v>
      </c>
      <c r="DS2535" s="77">
        <v>0</v>
      </c>
      <c r="DT2535" s="77">
        <v>0</v>
      </c>
      <c r="DU2535" s="77">
        <v>0</v>
      </c>
      <c r="DV2535" s="77">
        <v>2.5683128753987224E-4</v>
      </c>
      <c r="DW2535" s="77">
        <v>2.5683128753987224E-4</v>
      </c>
      <c r="GE2535" s="77" t="s">
        <v>427</v>
      </c>
      <c r="GF2535" s="77" t="s">
        <v>155</v>
      </c>
      <c r="GG2535" s="77" t="s">
        <v>444</v>
      </c>
      <c r="GH2535" s="77" t="s">
        <v>488</v>
      </c>
      <c r="GI2535" s="77">
        <v>2025</v>
      </c>
      <c r="GJ2535" s="77" t="s">
        <v>303</v>
      </c>
      <c r="GK2535" s="77">
        <v>7467.814819452542</v>
      </c>
      <c r="GL2535" s="77">
        <v>749.25225499999999</v>
      </c>
      <c r="GM2535" s="77">
        <v>2025</v>
      </c>
      <c r="GN2535" s="77" t="s">
        <v>175</v>
      </c>
      <c r="GO2535" s="77">
        <v>5.3000000000000005E-2</v>
      </c>
      <c r="GP2535" s="77">
        <v>3</v>
      </c>
      <c r="GQ2535" s="77">
        <v>0</v>
      </c>
      <c r="GR2535" s="77" t="s">
        <v>423</v>
      </c>
      <c r="GS2535" s="77">
        <v>0</v>
      </c>
      <c r="GT2535" s="77">
        <v>0</v>
      </c>
      <c r="GU2535" s="77">
        <v>0</v>
      </c>
      <c r="GV2535" s="77">
        <v>0</v>
      </c>
      <c r="GW2535" s="77">
        <v>0</v>
      </c>
      <c r="GX2535" s="77">
        <v>0</v>
      </c>
      <c r="GY2535" s="77">
        <v>5.5966209081309407E-2</v>
      </c>
      <c r="GZ2535" s="77">
        <v>417.94528556598181</v>
      </c>
    </row>
    <row r="2536" spans="98:208" x14ac:dyDescent="0.25">
      <c r="CT2536" s="77" t="s">
        <v>155</v>
      </c>
      <c r="CU2536" s="77" t="s">
        <v>473</v>
      </c>
      <c r="CV2536" s="77" t="s">
        <v>439</v>
      </c>
      <c r="CW2536" s="77">
        <v>2020</v>
      </c>
      <c r="CX2536" s="77">
        <v>0</v>
      </c>
      <c r="CY2536" s="77">
        <v>0</v>
      </c>
      <c r="CZ2536" s="77">
        <v>0</v>
      </c>
      <c r="DA2536" s="77">
        <v>0</v>
      </c>
      <c r="DB2536" s="77">
        <v>5.2405583313016626</v>
      </c>
      <c r="DC2536" s="77">
        <v>0.69641821681223448</v>
      </c>
      <c r="DD2536" s="77">
        <v>2.9419641522810842</v>
      </c>
      <c r="DE2536" s="77">
        <v>1.60217596220832</v>
      </c>
      <c r="DF2536" s="77">
        <v>0.36068764874241876</v>
      </c>
      <c r="DG2536" s="77">
        <v>0</v>
      </c>
      <c r="DH2536" s="77">
        <v>0</v>
      </c>
      <c r="DI2536" s="77">
        <v>0</v>
      </c>
      <c r="DJ2536" s="77">
        <v>1.2291645337365111E-5</v>
      </c>
      <c r="DL2536" s="77">
        <v>0</v>
      </c>
      <c r="DM2536" s="77">
        <v>4.4334446559099367E-6</v>
      </c>
      <c r="DN2536" s="77">
        <v>4.4334446559099367E-6</v>
      </c>
      <c r="DO2536" s="77">
        <v>0</v>
      </c>
      <c r="DP2536" s="77">
        <v>0</v>
      </c>
      <c r="DQ2536" s="77">
        <v>0</v>
      </c>
      <c r="DR2536" s="77">
        <v>0</v>
      </c>
      <c r="DS2536" s="77">
        <v>0</v>
      </c>
      <c r="DT2536" s="77">
        <v>0</v>
      </c>
      <c r="DU2536" s="77">
        <v>0</v>
      </c>
      <c r="DV2536" s="77">
        <v>0</v>
      </c>
      <c r="DW2536" s="77">
        <v>0</v>
      </c>
      <c r="GE2536" s="77" t="s">
        <v>422</v>
      </c>
      <c r="GF2536" s="77" t="s">
        <v>155</v>
      </c>
      <c r="GG2536" s="77" t="s">
        <v>445</v>
      </c>
      <c r="GH2536" s="77" t="s">
        <v>300</v>
      </c>
      <c r="GI2536" s="77">
        <v>2021</v>
      </c>
      <c r="GJ2536" s="77" t="s">
        <v>305</v>
      </c>
      <c r="GK2536" s="77">
        <v>222.22942162783451</v>
      </c>
      <c r="GL2536" s="77">
        <v>690.05764099999999</v>
      </c>
      <c r="GM2536" s="77">
        <v>2021</v>
      </c>
      <c r="GN2536" s="77" t="s">
        <v>175</v>
      </c>
      <c r="GO2536" s="77">
        <v>0.13250000000000001</v>
      </c>
      <c r="GP2536" s="77">
        <v>3</v>
      </c>
      <c r="GQ2536" s="77">
        <v>0</v>
      </c>
      <c r="GR2536" s="77" t="s">
        <v>423</v>
      </c>
      <c r="GS2536" s="77">
        <v>0.1527377521613833</v>
      </c>
      <c r="GT2536" s="77">
        <v>33.942822323559739</v>
      </c>
      <c r="GU2536" s="77">
        <v>0.1527377521613833</v>
      </c>
      <c r="GV2536" s="77">
        <v>33.942822323559739</v>
      </c>
      <c r="GW2536" s="77">
        <v>0</v>
      </c>
      <c r="GX2536" s="77">
        <v>0</v>
      </c>
      <c r="GY2536" s="77">
        <v>0</v>
      </c>
      <c r="GZ2536" s="77">
        <v>0</v>
      </c>
    </row>
    <row r="2537" spans="98:208" x14ac:dyDescent="0.25">
      <c r="CT2537" s="77" t="s">
        <v>155</v>
      </c>
      <c r="CU2537" s="77" t="s">
        <v>473</v>
      </c>
      <c r="CV2537" s="77" t="s">
        <v>439</v>
      </c>
      <c r="CW2537" s="77">
        <v>2021</v>
      </c>
      <c r="CX2537" s="77">
        <v>0</v>
      </c>
      <c r="CY2537" s="77">
        <v>0</v>
      </c>
      <c r="CZ2537" s="77">
        <v>0</v>
      </c>
      <c r="DA2537" s="77">
        <v>0</v>
      </c>
      <c r="DB2537" s="77">
        <v>5.2405583313016626</v>
      </c>
      <c r="DC2537" s="77">
        <v>0.69641821681223448</v>
      </c>
      <c r="DD2537" s="77">
        <v>2.9419641522810842</v>
      </c>
      <c r="DE2537" s="77">
        <v>1.60217596220832</v>
      </c>
      <c r="DF2537" s="77">
        <v>0.36068764874241876</v>
      </c>
      <c r="DG2537" s="77">
        <v>0.36068764874241876</v>
      </c>
      <c r="DH2537" s="77">
        <v>0</v>
      </c>
      <c r="DI2537" s="77">
        <v>0</v>
      </c>
      <c r="DJ2537" s="77">
        <v>1.2291645337365111E-5</v>
      </c>
      <c r="DL2537" s="77">
        <v>0</v>
      </c>
      <c r="DM2537" s="77">
        <v>4.4334446559099367E-6</v>
      </c>
      <c r="DN2537" s="77">
        <v>4.4334446559099367E-6</v>
      </c>
      <c r="DO2537" s="77">
        <v>0</v>
      </c>
      <c r="DP2537" s="77">
        <v>4.4334446559099367E-6</v>
      </c>
      <c r="DQ2537" s="77">
        <v>4.4334446559099367E-6</v>
      </c>
      <c r="DR2537" s="77">
        <v>0</v>
      </c>
      <c r="DS2537" s="77">
        <v>0</v>
      </c>
      <c r="DT2537" s="77">
        <v>0</v>
      </c>
      <c r="DU2537" s="77">
        <v>0</v>
      </c>
      <c r="DV2537" s="77">
        <v>0</v>
      </c>
      <c r="DW2537" s="77">
        <v>0</v>
      </c>
      <c r="GE2537" s="77" t="s">
        <v>425</v>
      </c>
      <c r="GF2537" s="77" t="s">
        <v>155</v>
      </c>
      <c r="GG2537" s="77" t="s">
        <v>445</v>
      </c>
      <c r="GH2537" s="77" t="s">
        <v>300</v>
      </c>
      <c r="GI2537" s="77">
        <v>2021</v>
      </c>
      <c r="GJ2537" s="77" t="s">
        <v>301</v>
      </c>
      <c r="GK2537" s="77">
        <v>8585.7228092481</v>
      </c>
      <c r="GL2537" s="77">
        <v>690.05764099999999</v>
      </c>
      <c r="GM2537" s="77">
        <v>2021</v>
      </c>
      <c r="GN2537" s="77" t="s">
        <v>175</v>
      </c>
      <c r="GO2537" s="77">
        <v>5.3000000000000005E-2</v>
      </c>
      <c r="GP2537" s="77">
        <v>3</v>
      </c>
      <c r="GQ2537" s="77">
        <v>0</v>
      </c>
      <c r="GR2537" s="77" t="s">
        <v>423</v>
      </c>
      <c r="GS2537" s="77">
        <v>5.5966209081309407E-2</v>
      </c>
      <c r="GT2537" s="77">
        <v>480.51035785654631</v>
      </c>
      <c r="GU2537" s="77">
        <v>5.5966209081309407E-2</v>
      </c>
      <c r="GV2537" s="77">
        <v>480.51035785654631</v>
      </c>
      <c r="GW2537" s="77">
        <v>0</v>
      </c>
      <c r="GX2537" s="77">
        <v>0</v>
      </c>
      <c r="GY2537" s="77">
        <v>0</v>
      </c>
      <c r="GZ2537" s="77">
        <v>0</v>
      </c>
    </row>
    <row r="2538" spans="98:208" x14ac:dyDescent="0.25">
      <c r="CT2538" s="77" t="s">
        <v>155</v>
      </c>
      <c r="CU2538" s="77" t="s">
        <v>473</v>
      </c>
      <c r="CV2538" s="77" t="s">
        <v>439</v>
      </c>
      <c r="CW2538" s="77">
        <v>2022</v>
      </c>
      <c r="CX2538" s="77">
        <v>0</v>
      </c>
      <c r="CY2538" s="77">
        <v>0</v>
      </c>
      <c r="CZ2538" s="77">
        <v>0</v>
      </c>
      <c r="DA2538" s="77">
        <v>0</v>
      </c>
      <c r="DB2538" s="77">
        <v>5.2405583313016626</v>
      </c>
      <c r="DC2538" s="77">
        <v>0.69641821681223448</v>
      </c>
      <c r="DD2538" s="77">
        <v>2.9419641522810842</v>
      </c>
      <c r="DE2538" s="77">
        <v>1.60217596220832</v>
      </c>
      <c r="DF2538" s="77">
        <v>0.36068764874241876</v>
      </c>
      <c r="DG2538" s="77">
        <v>0.36068764874241876</v>
      </c>
      <c r="DH2538" s="77">
        <v>0.36068764874241876</v>
      </c>
      <c r="DI2538" s="77">
        <v>0</v>
      </c>
      <c r="DJ2538" s="77">
        <v>1.2291645337365111E-5</v>
      </c>
      <c r="DL2538" s="77">
        <v>0</v>
      </c>
      <c r="DM2538" s="77">
        <v>4.4334446559099367E-6</v>
      </c>
      <c r="DN2538" s="77">
        <v>4.4334446559099367E-6</v>
      </c>
      <c r="DO2538" s="77">
        <v>0</v>
      </c>
      <c r="DP2538" s="77">
        <v>4.4334446559099367E-6</v>
      </c>
      <c r="DQ2538" s="77">
        <v>4.4334446559099367E-6</v>
      </c>
      <c r="DR2538" s="77">
        <v>0</v>
      </c>
      <c r="DS2538" s="77">
        <v>4.4334446559099367E-6</v>
      </c>
      <c r="DT2538" s="77">
        <v>4.4334446559099367E-6</v>
      </c>
      <c r="DU2538" s="77">
        <v>0</v>
      </c>
      <c r="DV2538" s="77">
        <v>0</v>
      </c>
      <c r="DW2538" s="77">
        <v>0</v>
      </c>
      <c r="GE2538" s="77" t="s">
        <v>427</v>
      </c>
      <c r="GF2538" s="77" t="s">
        <v>155</v>
      </c>
      <c r="GG2538" s="77" t="s">
        <v>445</v>
      </c>
      <c r="GH2538" s="77" t="s">
        <v>300</v>
      </c>
      <c r="GI2538" s="77">
        <v>2021</v>
      </c>
      <c r="GJ2538" s="77" t="s">
        <v>303</v>
      </c>
      <c r="GK2538" s="77">
        <v>5338.1784104568424</v>
      </c>
      <c r="GL2538" s="77">
        <v>690.05764099999999</v>
      </c>
      <c r="GM2538" s="77">
        <v>2021</v>
      </c>
      <c r="GN2538" s="77" t="s">
        <v>175</v>
      </c>
      <c r="GO2538" s="77">
        <v>5.3000000000000005E-2</v>
      </c>
      <c r="GP2538" s="77">
        <v>3</v>
      </c>
      <c r="GQ2538" s="77">
        <v>0</v>
      </c>
      <c r="GR2538" s="77" t="s">
        <v>423</v>
      </c>
      <c r="GS2538" s="77">
        <v>5.5966209081309407E-2</v>
      </c>
      <c r="GT2538" s="77">
        <v>298.75760903295952</v>
      </c>
      <c r="GU2538" s="77">
        <v>5.5966209081309407E-2</v>
      </c>
      <c r="GV2538" s="77">
        <v>298.75760903295952</v>
      </c>
      <c r="GW2538" s="77">
        <v>0</v>
      </c>
      <c r="GX2538" s="77">
        <v>0</v>
      </c>
      <c r="GY2538" s="77">
        <v>0</v>
      </c>
      <c r="GZ2538" s="77">
        <v>0</v>
      </c>
    </row>
    <row r="2539" spans="98:208" x14ac:dyDescent="0.25">
      <c r="CT2539" s="77" t="s">
        <v>155</v>
      </c>
      <c r="CU2539" s="77" t="s">
        <v>473</v>
      </c>
      <c r="CV2539" s="77" t="s">
        <v>439</v>
      </c>
      <c r="CW2539" s="77">
        <v>2023</v>
      </c>
      <c r="CX2539" s="77">
        <v>0</v>
      </c>
      <c r="CY2539" s="77">
        <v>0</v>
      </c>
      <c r="CZ2539" s="77">
        <v>0</v>
      </c>
      <c r="DA2539" s="77">
        <v>0</v>
      </c>
      <c r="DB2539" s="77">
        <v>5.4750346070078777</v>
      </c>
      <c r="DC2539" s="77">
        <v>0.71896016785823058</v>
      </c>
      <c r="DD2539" s="77">
        <v>3.071497198615166</v>
      </c>
      <c r="DE2539" s="77">
        <v>1.684577240534481</v>
      </c>
      <c r="DF2539" s="77">
        <v>0</v>
      </c>
      <c r="DG2539" s="77">
        <v>0.37599181639995743</v>
      </c>
      <c r="DH2539" s="77">
        <v>0.37599181639995743</v>
      </c>
      <c r="DI2539" s="77">
        <v>0.37599181639995743</v>
      </c>
      <c r="DJ2539" s="77">
        <v>1.2291645337365111E-5</v>
      </c>
      <c r="DL2539" s="77">
        <v>0</v>
      </c>
      <c r="DM2539" s="77">
        <v>0</v>
      </c>
      <c r="DN2539" s="77">
        <v>0</v>
      </c>
      <c r="DO2539" s="77">
        <v>0</v>
      </c>
      <c r="DP2539" s="77">
        <v>4.6215580569399756E-6</v>
      </c>
      <c r="DQ2539" s="77">
        <v>4.6215580569399756E-6</v>
      </c>
      <c r="DR2539" s="77">
        <v>0</v>
      </c>
      <c r="DS2539" s="77">
        <v>4.6215580569399756E-6</v>
      </c>
      <c r="DT2539" s="77">
        <v>4.6215580569399756E-6</v>
      </c>
      <c r="DU2539" s="77">
        <v>0</v>
      </c>
      <c r="DV2539" s="77">
        <v>4.6215580569399756E-6</v>
      </c>
      <c r="DW2539" s="77">
        <v>4.6215580569399756E-6</v>
      </c>
      <c r="GE2539" s="77" t="s">
        <v>422</v>
      </c>
      <c r="GF2539" s="77" t="s">
        <v>155</v>
      </c>
      <c r="GG2539" s="77" t="s">
        <v>445</v>
      </c>
      <c r="GH2539" s="77" t="s">
        <v>300</v>
      </c>
      <c r="GI2539" s="77">
        <v>2022</v>
      </c>
      <c r="GJ2539" s="77" t="s">
        <v>305</v>
      </c>
      <c r="GK2539" s="77">
        <v>222.22942162783451</v>
      </c>
      <c r="GL2539" s="77">
        <v>690.05764099999999</v>
      </c>
      <c r="GM2539" s="77">
        <v>2022</v>
      </c>
      <c r="GN2539" s="77" t="s">
        <v>175</v>
      </c>
      <c r="GO2539" s="77">
        <v>0.13250000000000001</v>
      </c>
      <c r="GP2539" s="77">
        <v>3</v>
      </c>
      <c r="GQ2539" s="77">
        <v>0</v>
      </c>
      <c r="GR2539" s="77" t="s">
        <v>423</v>
      </c>
      <c r="GS2539" s="77">
        <v>0.1527377521613833</v>
      </c>
      <c r="GT2539" s="77">
        <v>33.942822323559739</v>
      </c>
      <c r="GU2539" s="77">
        <v>0.1527377521613833</v>
      </c>
      <c r="GV2539" s="77">
        <v>33.942822323559739</v>
      </c>
      <c r="GW2539" s="77">
        <v>0.1527377521613833</v>
      </c>
      <c r="GX2539" s="77">
        <v>33.942822323559739</v>
      </c>
      <c r="GY2539" s="77">
        <v>0</v>
      </c>
      <c r="GZ2539" s="77">
        <v>0</v>
      </c>
    </row>
    <row r="2540" spans="98:208" x14ac:dyDescent="0.25">
      <c r="CT2540" s="77" t="s">
        <v>155</v>
      </c>
      <c r="CU2540" s="77" t="s">
        <v>473</v>
      </c>
      <c r="CV2540" s="77" t="s">
        <v>439</v>
      </c>
      <c r="CW2540" s="77">
        <v>2024</v>
      </c>
      <c r="CX2540" s="77">
        <v>0</v>
      </c>
      <c r="CY2540" s="77">
        <v>0</v>
      </c>
      <c r="CZ2540" s="77">
        <v>0</v>
      </c>
      <c r="DA2540" s="77">
        <v>0</v>
      </c>
      <c r="DB2540" s="77">
        <v>5.4750346070078777</v>
      </c>
      <c r="DC2540" s="77">
        <v>0.71896016785823058</v>
      </c>
      <c r="DD2540" s="77">
        <v>3.071497198615166</v>
      </c>
      <c r="DE2540" s="77">
        <v>1.684577240534481</v>
      </c>
      <c r="DF2540" s="77">
        <v>0</v>
      </c>
      <c r="DG2540" s="77">
        <v>0</v>
      </c>
      <c r="DH2540" s="77">
        <v>0.37599181639995743</v>
      </c>
      <c r="DI2540" s="77">
        <v>0.37599181639995743</v>
      </c>
      <c r="DJ2540" s="77">
        <v>1.2291645337365111E-5</v>
      </c>
      <c r="DL2540" s="77">
        <v>0</v>
      </c>
      <c r="DM2540" s="77">
        <v>0</v>
      </c>
      <c r="DN2540" s="77">
        <v>0</v>
      </c>
      <c r="DO2540" s="77">
        <v>0</v>
      </c>
      <c r="DP2540" s="77">
        <v>0</v>
      </c>
      <c r="DQ2540" s="77">
        <v>0</v>
      </c>
      <c r="DR2540" s="77">
        <v>0</v>
      </c>
      <c r="DS2540" s="77">
        <v>4.6215580569399756E-6</v>
      </c>
      <c r="DT2540" s="77">
        <v>4.6215580569399756E-6</v>
      </c>
      <c r="DU2540" s="77">
        <v>0</v>
      </c>
      <c r="DV2540" s="77">
        <v>4.6215580569399756E-6</v>
      </c>
      <c r="DW2540" s="77">
        <v>4.6215580569399756E-6</v>
      </c>
      <c r="GE2540" s="77" t="s">
        <v>425</v>
      </c>
      <c r="GF2540" s="77" t="s">
        <v>155</v>
      </c>
      <c r="GG2540" s="77" t="s">
        <v>445</v>
      </c>
      <c r="GH2540" s="77" t="s">
        <v>300</v>
      </c>
      <c r="GI2540" s="77">
        <v>2022</v>
      </c>
      <c r="GJ2540" s="77" t="s">
        <v>301</v>
      </c>
      <c r="GK2540" s="77">
        <v>8585.7228092481</v>
      </c>
      <c r="GL2540" s="77">
        <v>690.05764099999999</v>
      </c>
      <c r="GM2540" s="77">
        <v>2022</v>
      </c>
      <c r="GN2540" s="77" t="s">
        <v>175</v>
      </c>
      <c r="GO2540" s="77">
        <v>5.3000000000000005E-2</v>
      </c>
      <c r="GP2540" s="77">
        <v>3</v>
      </c>
      <c r="GQ2540" s="77">
        <v>0</v>
      </c>
      <c r="GR2540" s="77" t="s">
        <v>423</v>
      </c>
      <c r="GS2540" s="77">
        <v>5.5966209081309407E-2</v>
      </c>
      <c r="GT2540" s="77">
        <v>480.51035785654631</v>
      </c>
      <c r="GU2540" s="77">
        <v>5.5966209081309407E-2</v>
      </c>
      <c r="GV2540" s="77">
        <v>480.51035785654631</v>
      </c>
      <c r="GW2540" s="77">
        <v>5.5966209081309407E-2</v>
      </c>
      <c r="GX2540" s="77">
        <v>480.51035785654631</v>
      </c>
      <c r="GY2540" s="77">
        <v>0</v>
      </c>
      <c r="GZ2540" s="77">
        <v>0</v>
      </c>
    </row>
    <row r="2541" spans="98:208" x14ac:dyDescent="0.25">
      <c r="CT2541" s="77" t="s">
        <v>155</v>
      </c>
      <c r="CU2541" s="77" t="s">
        <v>473</v>
      </c>
      <c r="CV2541" s="77" t="s">
        <v>439</v>
      </c>
      <c r="CW2541" s="77">
        <v>2025</v>
      </c>
      <c r="CX2541" s="77">
        <v>0</v>
      </c>
      <c r="CY2541" s="77">
        <v>0</v>
      </c>
      <c r="CZ2541" s="77">
        <v>0</v>
      </c>
      <c r="DA2541" s="77">
        <v>0</v>
      </c>
      <c r="DB2541" s="77">
        <v>5.4750346070078777</v>
      </c>
      <c r="DC2541" s="77">
        <v>0.71896016785823058</v>
      </c>
      <c r="DD2541" s="77">
        <v>3.071497198615166</v>
      </c>
      <c r="DE2541" s="77">
        <v>1.684577240534481</v>
      </c>
      <c r="DF2541" s="77">
        <v>0</v>
      </c>
      <c r="DG2541" s="77">
        <v>0</v>
      </c>
      <c r="DH2541" s="77">
        <v>0</v>
      </c>
      <c r="DI2541" s="77">
        <v>0.37599181639995743</v>
      </c>
      <c r="DJ2541" s="77">
        <v>1.2291645337365111E-5</v>
      </c>
      <c r="DL2541" s="77">
        <v>0</v>
      </c>
      <c r="DM2541" s="77">
        <v>0</v>
      </c>
      <c r="DN2541" s="77">
        <v>0</v>
      </c>
      <c r="DO2541" s="77">
        <v>0</v>
      </c>
      <c r="DP2541" s="77">
        <v>0</v>
      </c>
      <c r="DQ2541" s="77">
        <v>0</v>
      </c>
      <c r="DR2541" s="77">
        <v>0</v>
      </c>
      <c r="DS2541" s="77">
        <v>0</v>
      </c>
      <c r="DT2541" s="77">
        <v>0</v>
      </c>
      <c r="DU2541" s="77">
        <v>0</v>
      </c>
      <c r="DV2541" s="77">
        <v>4.6215580569399756E-6</v>
      </c>
      <c r="DW2541" s="77">
        <v>4.6215580569399756E-6</v>
      </c>
      <c r="GE2541" s="77" t="s">
        <v>427</v>
      </c>
      <c r="GF2541" s="77" t="s">
        <v>155</v>
      </c>
      <c r="GG2541" s="77" t="s">
        <v>445</v>
      </c>
      <c r="GH2541" s="77" t="s">
        <v>300</v>
      </c>
      <c r="GI2541" s="77">
        <v>2022</v>
      </c>
      <c r="GJ2541" s="77" t="s">
        <v>303</v>
      </c>
      <c r="GK2541" s="77">
        <v>5338.1784104568424</v>
      </c>
      <c r="GL2541" s="77">
        <v>690.05764099999999</v>
      </c>
      <c r="GM2541" s="77">
        <v>2022</v>
      </c>
      <c r="GN2541" s="77" t="s">
        <v>175</v>
      </c>
      <c r="GO2541" s="77">
        <v>5.3000000000000005E-2</v>
      </c>
      <c r="GP2541" s="77">
        <v>3</v>
      </c>
      <c r="GQ2541" s="77">
        <v>0</v>
      </c>
      <c r="GR2541" s="77" t="s">
        <v>423</v>
      </c>
      <c r="GS2541" s="77">
        <v>5.5966209081309407E-2</v>
      </c>
      <c r="GT2541" s="77">
        <v>298.75760903295952</v>
      </c>
      <c r="GU2541" s="77">
        <v>5.5966209081309407E-2</v>
      </c>
      <c r="GV2541" s="77">
        <v>298.75760903295952</v>
      </c>
      <c r="GW2541" s="77">
        <v>5.5966209081309407E-2</v>
      </c>
      <c r="GX2541" s="77">
        <v>298.75760903295952</v>
      </c>
      <c r="GY2541" s="77">
        <v>0</v>
      </c>
      <c r="GZ2541" s="77">
        <v>0</v>
      </c>
    </row>
    <row r="2542" spans="98:208" x14ac:dyDescent="0.25">
      <c r="CT2542" s="77" t="s">
        <v>155</v>
      </c>
      <c r="CU2542" s="77" t="s">
        <v>473</v>
      </c>
      <c r="CV2542" s="77" t="s">
        <v>446</v>
      </c>
      <c r="CW2542" s="77">
        <v>2020</v>
      </c>
      <c r="CX2542" s="77">
        <v>0</v>
      </c>
      <c r="CY2542" s="77">
        <v>0</v>
      </c>
      <c r="CZ2542" s="77">
        <v>0</v>
      </c>
      <c r="DA2542" s="77">
        <v>0</v>
      </c>
      <c r="DB2542" s="77">
        <v>7.7900575334948499E-2</v>
      </c>
      <c r="DC2542" s="77">
        <v>3.6425060683954479E-2</v>
      </c>
      <c r="DD2542" s="77">
        <v>1.580872452543202E-3</v>
      </c>
      <c r="DE2542" s="77">
        <v>3.9894642198450687E-2</v>
      </c>
      <c r="DF2542" s="77">
        <v>7.884709215921621E-3</v>
      </c>
      <c r="DG2542" s="77">
        <v>0</v>
      </c>
      <c r="DH2542" s="77">
        <v>0</v>
      </c>
      <c r="DI2542" s="77">
        <v>0</v>
      </c>
      <c r="DJ2542" s="77">
        <v>4.4692645569612069E-3</v>
      </c>
      <c r="DL2542" s="77">
        <v>0</v>
      </c>
      <c r="DM2542" s="77">
        <v>3.5238851440663888E-5</v>
      </c>
      <c r="DN2542" s="77">
        <v>3.5238851440663888E-5</v>
      </c>
      <c r="DO2542" s="77">
        <v>0</v>
      </c>
      <c r="DP2542" s="77">
        <v>0</v>
      </c>
      <c r="DQ2542" s="77">
        <v>0</v>
      </c>
      <c r="DR2542" s="77">
        <v>0</v>
      </c>
      <c r="DS2542" s="77">
        <v>0</v>
      </c>
      <c r="DT2542" s="77">
        <v>0</v>
      </c>
      <c r="DU2542" s="77">
        <v>0</v>
      </c>
      <c r="DV2542" s="77">
        <v>0</v>
      </c>
      <c r="DW2542" s="77">
        <v>0</v>
      </c>
      <c r="GE2542" s="77" t="s">
        <v>422</v>
      </c>
      <c r="GF2542" s="77" t="s">
        <v>155</v>
      </c>
      <c r="GG2542" s="77" t="s">
        <v>445</v>
      </c>
      <c r="GH2542" s="77" t="s">
        <v>300</v>
      </c>
      <c r="GI2542" s="77">
        <v>2023</v>
      </c>
      <c r="GJ2542" s="77" t="s">
        <v>305</v>
      </c>
      <c r="GK2542" s="77">
        <v>233.23007680794331</v>
      </c>
      <c r="GL2542" s="77">
        <v>690.05764099999999</v>
      </c>
      <c r="GM2542" s="77">
        <v>2023</v>
      </c>
      <c r="GN2542" s="77" t="s">
        <v>175</v>
      </c>
      <c r="GO2542" s="77">
        <v>0.13250000000000001</v>
      </c>
      <c r="GP2542" s="77">
        <v>3</v>
      </c>
      <c r="GQ2542" s="77">
        <v>0</v>
      </c>
      <c r="GR2542" s="77" t="s">
        <v>423</v>
      </c>
      <c r="GS2542" s="77">
        <v>0</v>
      </c>
      <c r="GT2542" s="77">
        <v>0</v>
      </c>
      <c r="GU2542" s="77">
        <v>0.1527377521613833</v>
      </c>
      <c r="GV2542" s="77">
        <v>35.623037668072037</v>
      </c>
      <c r="GW2542" s="77">
        <v>0.1527377521613833</v>
      </c>
      <c r="GX2542" s="77">
        <v>35.623037668072037</v>
      </c>
      <c r="GY2542" s="77">
        <v>0.1527377521613833</v>
      </c>
      <c r="GZ2542" s="77">
        <v>35.623037668072037</v>
      </c>
    </row>
    <row r="2543" spans="98:208" x14ac:dyDescent="0.25">
      <c r="CT2543" s="77" t="s">
        <v>155</v>
      </c>
      <c r="CU2543" s="77" t="s">
        <v>473</v>
      </c>
      <c r="CV2543" s="77" t="s">
        <v>446</v>
      </c>
      <c r="CW2543" s="77">
        <v>2021</v>
      </c>
      <c r="CX2543" s="77">
        <v>0</v>
      </c>
      <c r="CY2543" s="77">
        <v>0</v>
      </c>
      <c r="CZ2543" s="77">
        <v>0</v>
      </c>
      <c r="DA2543" s="77">
        <v>0</v>
      </c>
      <c r="DB2543" s="77">
        <v>7.7900575334948499E-2</v>
      </c>
      <c r="DC2543" s="77">
        <v>3.6425060683954479E-2</v>
      </c>
      <c r="DD2543" s="77">
        <v>1.580872452543202E-3</v>
      </c>
      <c r="DE2543" s="77">
        <v>3.9894642198450687E-2</v>
      </c>
      <c r="DF2543" s="77">
        <v>7.884709215921621E-3</v>
      </c>
      <c r="DG2543" s="77">
        <v>7.884709215921621E-3</v>
      </c>
      <c r="DH2543" s="77">
        <v>0</v>
      </c>
      <c r="DI2543" s="77">
        <v>0</v>
      </c>
      <c r="DJ2543" s="77">
        <v>4.4692645569612069E-3</v>
      </c>
      <c r="DL2543" s="77">
        <v>0</v>
      </c>
      <c r="DM2543" s="77">
        <v>3.5238851440663888E-5</v>
      </c>
      <c r="DN2543" s="77">
        <v>3.5238851440663888E-5</v>
      </c>
      <c r="DO2543" s="77">
        <v>0</v>
      </c>
      <c r="DP2543" s="77">
        <v>3.5238851440663888E-5</v>
      </c>
      <c r="DQ2543" s="77">
        <v>3.5238851440663888E-5</v>
      </c>
      <c r="DR2543" s="77">
        <v>0</v>
      </c>
      <c r="DS2543" s="77">
        <v>0</v>
      </c>
      <c r="DT2543" s="77">
        <v>0</v>
      </c>
      <c r="DU2543" s="77">
        <v>0</v>
      </c>
      <c r="DV2543" s="77">
        <v>0</v>
      </c>
      <c r="DW2543" s="77">
        <v>0</v>
      </c>
      <c r="GE2543" s="77" t="s">
        <v>425</v>
      </c>
      <c r="GF2543" s="77" t="s">
        <v>155</v>
      </c>
      <c r="GG2543" s="77" t="s">
        <v>445</v>
      </c>
      <c r="GH2543" s="77" t="s">
        <v>300</v>
      </c>
      <c r="GI2543" s="77">
        <v>2023</v>
      </c>
      <c r="GJ2543" s="77" t="s">
        <v>301</v>
      </c>
      <c r="GK2543" s="77">
        <v>8896.5159934287567</v>
      </c>
      <c r="GL2543" s="77">
        <v>690.05764099999999</v>
      </c>
      <c r="GM2543" s="77">
        <v>2023</v>
      </c>
      <c r="GN2543" s="77" t="s">
        <v>175</v>
      </c>
      <c r="GO2543" s="77">
        <v>5.3000000000000005E-2</v>
      </c>
      <c r="GP2543" s="77">
        <v>3</v>
      </c>
      <c r="GQ2543" s="77">
        <v>0</v>
      </c>
      <c r="GR2543" s="77" t="s">
        <v>423</v>
      </c>
      <c r="GS2543" s="77">
        <v>0</v>
      </c>
      <c r="GT2543" s="77">
        <v>0</v>
      </c>
      <c r="GU2543" s="77">
        <v>5.5966209081309407E-2</v>
      </c>
      <c r="GV2543" s="77">
        <v>497.90427418344689</v>
      </c>
      <c r="GW2543" s="77">
        <v>5.5966209081309407E-2</v>
      </c>
      <c r="GX2543" s="77">
        <v>497.90427418344689</v>
      </c>
      <c r="GY2543" s="77">
        <v>5.5966209081309407E-2</v>
      </c>
      <c r="GZ2543" s="77">
        <v>497.90427418344689</v>
      </c>
    </row>
    <row r="2544" spans="98:208" x14ac:dyDescent="0.25">
      <c r="CT2544" s="77" t="s">
        <v>155</v>
      </c>
      <c r="CU2544" s="77" t="s">
        <v>473</v>
      </c>
      <c r="CV2544" s="77" t="s">
        <v>446</v>
      </c>
      <c r="CW2544" s="77">
        <v>2022</v>
      </c>
      <c r="CX2544" s="77">
        <v>0</v>
      </c>
      <c r="CY2544" s="77">
        <v>0</v>
      </c>
      <c r="CZ2544" s="77">
        <v>0</v>
      </c>
      <c r="DA2544" s="77">
        <v>0</v>
      </c>
      <c r="DB2544" s="77">
        <v>7.7900575334948499E-2</v>
      </c>
      <c r="DC2544" s="77">
        <v>3.6425060683954479E-2</v>
      </c>
      <c r="DD2544" s="77">
        <v>1.580872452543202E-3</v>
      </c>
      <c r="DE2544" s="77">
        <v>3.9894642198450687E-2</v>
      </c>
      <c r="DF2544" s="77">
        <v>7.884709215921621E-3</v>
      </c>
      <c r="DG2544" s="77">
        <v>7.884709215921621E-3</v>
      </c>
      <c r="DH2544" s="77">
        <v>7.884709215921621E-3</v>
      </c>
      <c r="DI2544" s="77">
        <v>0</v>
      </c>
      <c r="DJ2544" s="77">
        <v>4.4692645569612069E-3</v>
      </c>
      <c r="DL2544" s="77">
        <v>0</v>
      </c>
      <c r="DM2544" s="77">
        <v>3.5238851440663888E-5</v>
      </c>
      <c r="DN2544" s="77">
        <v>3.5238851440663888E-5</v>
      </c>
      <c r="DO2544" s="77">
        <v>0</v>
      </c>
      <c r="DP2544" s="77">
        <v>3.5238851440663888E-5</v>
      </c>
      <c r="DQ2544" s="77">
        <v>3.5238851440663888E-5</v>
      </c>
      <c r="DR2544" s="77">
        <v>0</v>
      </c>
      <c r="DS2544" s="77">
        <v>3.5238851440663888E-5</v>
      </c>
      <c r="DT2544" s="77">
        <v>3.5238851440663888E-5</v>
      </c>
      <c r="DU2544" s="77">
        <v>0</v>
      </c>
      <c r="DV2544" s="77">
        <v>0</v>
      </c>
      <c r="DW2544" s="77">
        <v>0</v>
      </c>
      <c r="GE2544" s="77" t="s">
        <v>427</v>
      </c>
      <c r="GF2544" s="77" t="s">
        <v>155</v>
      </c>
      <c r="GG2544" s="77" t="s">
        <v>445</v>
      </c>
      <c r="GH2544" s="77" t="s">
        <v>300</v>
      </c>
      <c r="GI2544" s="77">
        <v>2023</v>
      </c>
      <c r="GJ2544" s="77" t="s">
        <v>303</v>
      </c>
      <c r="GK2544" s="77">
        <v>5534.891486200193</v>
      </c>
      <c r="GL2544" s="77">
        <v>690.05764099999999</v>
      </c>
      <c r="GM2544" s="77">
        <v>2023</v>
      </c>
      <c r="GN2544" s="77" t="s">
        <v>175</v>
      </c>
      <c r="GO2544" s="77">
        <v>5.3000000000000005E-2</v>
      </c>
      <c r="GP2544" s="77">
        <v>3</v>
      </c>
      <c r="GQ2544" s="77">
        <v>0</v>
      </c>
      <c r="GR2544" s="77" t="s">
        <v>423</v>
      </c>
      <c r="GS2544" s="77">
        <v>0</v>
      </c>
      <c r="GT2544" s="77">
        <v>0</v>
      </c>
      <c r="GU2544" s="77">
        <v>5.5966209081309407E-2</v>
      </c>
      <c r="GV2544" s="77">
        <v>309.76689415903934</v>
      </c>
      <c r="GW2544" s="77">
        <v>5.5966209081309407E-2</v>
      </c>
      <c r="GX2544" s="77">
        <v>309.76689415903934</v>
      </c>
      <c r="GY2544" s="77">
        <v>5.5966209081309407E-2</v>
      </c>
      <c r="GZ2544" s="77">
        <v>309.76689415903934</v>
      </c>
    </row>
    <row r="2545" spans="98:208" x14ac:dyDescent="0.25">
      <c r="CT2545" s="77" t="s">
        <v>155</v>
      </c>
      <c r="CU2545" s="77" t="s">
        <v>473</v>
      </c>
      <c r="CV2545" s="77" t="s">
        <v>446</v>
      </c>
      <c r="CW2545" s="77">
        <v>2023</v>
      </c>
      <c r="CX2545" s="77">
        <v>0</v>
      </c>
      <c r="CY2545" s="77">
        <v>0</v>
      </c>
      <c r="CZ2545" s="77">
        <v>0</v>
      </c>
      <c r="DA2545" s="77">
        <v>0</v>
      </c>
      <c r="DB2545" s="77">
        <v>8.0408269036977176E-2</v>
      </c>
      <c r="DC2545" s="77">
        <v>3.7590224611390687E-2</v>
      </c>
      <c r="DD2545" s="77">
        <v>1.631433411568677E-3</v>
      </c>
      <c r="DE2545" s="77">
        <v>4.1186611014017681E-2</v>
      </c>
      <c r="DF2545" s="77">
        <v>0</v>
      </c>
      <c r="DG2545" s="77">
        <v>8.1378100371604836E-3</v>
      </c>
      <c r="DH2545" s="77">
        <v>8.1378100371604836E-3</v>
      </c>
      <c r="DI2545" s="77">
        <v>8.1378100371604836E-3</v>
      </c>
      <c r="DJ2545" s="77">
        <v>4.4692645569612069E-3</v>
      </c>
      <c r="DL2545" s="77">
        <v>0</v>
      </c>
      <c r="DM2545" s="77">
        <v>0</v>
      </c>
      <c r="DN2545" s="77">
        <v>0</v>
      </c>
      <c r="DO2545" s="77">
        <v>0</v>
      </c>
      <c r="DP2545" s="77">
        <v>3.637002597036451E-5</v>
      </c>
      <c r="DQ2545" s="77">
        <v>3.637002597036451E-5</v>
      </c>
      <c r="DR2545" s="77">
        <v>0</v>
      </c>
      <c r="DS2545" s="77">
        <v>3.637002597036451E-5</v>
      </c>
      <c r="DT2545" s="77">
        <v>3.637002597036451E-5</v>
      </c>
      <c r="DU2545" s="77">
        <v>0</v>
      </c>
      <c r="DV2545" s="77">
        <v>3.637002597036451E-5</v>
      </c>
      <c r="DW2545" s="77">
        <v>3.637002597036451E-5</v>
      </c>
      <c r="GE2545" s="77" t="s">
        <v>422</v>
      </c>
      <c r="GF2545" s="77" t="s">
        <v>155</v>
      </c>
      <c r="GG2545" s="77" t="s">
        <v>445</v>
      </c>
      <c r="GH2545" s="77" t="s">
        <v>300</v>
      </c>
      <c r="GI2545" s="77">
        <v>2024</v>
      </c>
      <c r="GJ2545" s="77" t="s">
        <v>305</v>
      </c>
      <c r="GK2545" s="77">
        <v>233.23007680794331</v>
      </c>
      <c r="GL2545" s="77">
        <v>690.05764099999999</v>
      </c>
      <c r="GM2545" s="77">
        <v>2024</v>
      </c>
      <c r="GN2545" s="77" t="s">
        <v>175</v>
      </c>
      <c r="GO2545" s="77">
        <v>0.13250000000000001</v>
      </c>
      <c r="GP2545" s="77">
        <v>3</v>
      </c>
      <c r="GQ2545" s="77">
        <v>0</v>
      </c>
      <c r="GR2545" s="77" t="s">
        <v>423</v>
      </c>
      <c r="GS2545" s="77">
        <v>0</v>
      </c>
      <c r="GT2545" s="77">
        <v>0</v>
      </c>
      <c r="GU2545" s="77">
        <v>0</v>
      </c>
      <c r="GV2545" s="77">
        <v>0</v>
      </c>
      <c r="GW2545" s="77">
        <v>0.1527377521613833</v>
      </c>
      <c r="GX2545" s="77">
        <v>35.623037668072037</v>
      </c>
      <c r="GY2545" s="77">
        <v>0.1527377521613833</v>
      </c>
      <c r="GZ2545" s="77">
        <v>35.623037668072037</v>
      </c>
    </row>
    <row r="2546" spans="98:208" x14ac:dyDescent="0.25">
      <c r="CT2546" s="77" t="s">
        <v>155</v>
      </c>
      <c r="CU2546" s="77" t="s">
        <v>473</v>
      </c>
      <c r="CV2546" s="77" t="s">
        <v>446</v>
      </c>
      <c r="CW2546" s="77">
        <v>2024</v>
      </c>
      <c r="CX2546" s="77">
        <v>0</v>
      </c>
      <c r="CY2546" s="77">
        <v>0</v>
      </c>
      <c r="CZ2546" s="77">
        <v>0</v>
      </c>
      <c r="DA2546" s="77">
        <v>0</v>
      </c>
      <c r="DB2546" s="77">
        <v>8.0408269036977176E-2</v>
      </c>
      <c r="DC2546" s="77">
        <v>3.7590224611390687E-2</v>
      </c>
      <c r="DD2546" s="77">
        <v>1.631433411568677E-3</v>
      </c>
      <c r="DE2546" s="77">
        <v>4.1186611014017681E-2</v>
      </c>
      <c r="DF2546" s="77">
        <v>0</v>
      </c>
      <c r="DG2546" s="77">
        <v>0</v>
      </c>
      <c r="DH2546" s="77">
        <v>8.1378100371604836E-3</v>
      </c>
      <c r="DI2546" s="77">
        <v>8.1378100371604836E-3</v>
      </c>
      <c r="DJ2546" s="77">
        <v>4.4692645569612069E-3</v>
      </c>
      <c r="DL2546" s="77">
        <v>0</v>
      </c>
      <c r="DM2546" s="77">
        <v>0</v>
      </c>
      <c r="DN2546" s="77">
        <v>0</v>
      </c>
      <c r="DO2546" s="77">
        <v>0</v>
      </c>
      <c r="DP2546" s="77">
        <v>0</v>
      </c>
      <c r="DQ2546" s="77">
        <v>0</v>
      </c>
      <c r="DR2546" s="77">
        <v>0</v>
      </c>
      <c r="DS2546" s="77">
        <v>3.637002597036451E-5</v>
      </c>
      <c r="DT2546" s="77">
        <v>3.637002597036451E-5</v>
      </c>
      <c r="DU2546" s="77">
        <v>0</v>
      </c>
      <c r="DV2546" s="77">
        <v>3.637002597036451E-5</v>
      </c>
      <c r="DW2546" s="77">
        <v>3.637002597036451E-5</v>
      </c>
      <c r="GE2546" s="77" t="s">
        <v>425</v>
      </c>
      <c r="GF2546" s="77" t="s">
        <v>155</v>
      </c>
      <c r="GG2546" s="77" t="s">
        <v>445</v>
      </c>
      <c r="GH2546" s="77" t="s">
        <v>300</v>
      </c>
      <c r="GI2546" s="77">
        <v>2024</v>
      </c>
      <c r="GJ2546" s="77" t="s">
        <v>301</v>
      </c>
      <c r="GK2546" s="77">
        <v>8896.5159934287567</v>
      </c>
      <c r="GL2546" s="77">
        <v>690.05764099999999</v>
      </c>
      <c r="GM2546" s="77">
        <v>2024</v>
      </c>
      <c r="GN2546" s="77" t="s">
        <v>175</v>
      </c>
      <c r="GO2546" s="77">
        <v>5.3000000000000005E-2</v>
      </c>
      <c r="GP2546" s="77">
        <v>3</v>
      </c>
      <c r="GQ2546" s="77">
        <v>0</v>
      </c>
      <c r="GR2546" s="77" t="s">
        <v>423</v>
      </c>
      <c r="GS2546" s="77">
        <v>0</v>
      </c>
      <c r="GT2546" s="77">
        <v>0</v>
      </c>
      <c r="GU2546" s="77">
        <v>0</v>
      </c>
      <c r="GV2546" s="77">
        <v>0</v>
      </c>
      <c r="GW2546" s="77">
        <v>5.5966209081309407E-2</v>
      </c>
      <c r="GX2546" s="77">
        <v>497.90427418344689</v>
      </c>
      <c r="GY2546" s="77">
        <v>5.5966209081309407E-2</v>
      </c>
      <c r="GZ2546" s="77">
        <v>497.90427418344689</v>
      </c>
    </row>
    <row r="2547" spans="98:208" x14ac:dyDescent="0.25">
      <c r="CT2547" s="77" t="s">
        <v>155</v>
      </c>
      <c r="CU2547" s="77" t="s">
        <v>473</v>
      </c>
      <c r="CV2547" s="77" t="s">
        <v>446</v>
      </c>
      <c r="CW2547" s="77">
        <v>2025</v>
      </c>
      <c r="CX2547" s="77">
        <v>0</v>
      </c>
      <c r="CY2547" s="77">
        <v>0</v>
      </c>
      <c r="CZ2547" s="77">
        <v>0</v>
      </c>
      <c r="DA2547" s="77">
        <v>0</v>
      </c>
      <c r="DB2547" s="77">
        <v>8.0408269036977176E-2</v>
      </c>
      <c r="DC2547" s="77">
        <v>3.7590224611390687E-2</v>
      </c>
      <c r="DD2547" s="77">
        <v>1.631433411568677E-3</v>
      </c>
      <c r="DE2547" s="77">
        <v>4.1186611014017681E-2</v>
      </c>
      <c r="DF2547" s="77">
        <v>0</v>
      </c>
      <c r="DG2547" s="77">
        <v>0</v>
      </c>
      <c r="DH2547" s="77">
        <v>0</v>
      </c>
      <c r="DI2547" s="77">
        <v>8.1378100371604836E-3</v>
      </c>
      <c r="DJ2547" s="77">
        <v>4.4692645569612069E-3</v>
      </c>
      <c r="DL2547" s="77">
        <v>0</v>
      </c>
      <c r="DM2547" s="77">
        <v>0</v>
      </c>
      <c r="DN2547" s="77">
        <v>0</v>
      </c>
      <c r="DO2547" s="77">
        <v>0</v>
      </c>
      <c r="DP2547" s="77">
        <v>0</v>
      </c>
      <c r="DQ2547" s="77">
        <v>0</v>
      </c>
      <c r="DR2547" s="77">
        <v>0</v>
      </c>
      <c r="DS2547" s="77">
        <v>0</v>
      </c>
      <c r="DT2547" s="77">
        <v>0</v>
      </c>
      <c r="DU2547" s="77">
        <v>0</v>
      </c>
      <c r="DV2547" s="77">
        <v>3.637002597036451E-5</v>
      </c>
      <c r="DW2547" s="77">
        <v>3.637002597036451E-5</v>
      </c>
      <c r="GE2547" s="77" t="s">
        <v>427</v>
      </c>
      <c r="GF2547" s="77" t="s">
        <v>155</v>
      </c>
      <c r="GG2547" s="77" t="s">
        <v>445</v>
      </c>
      <c r="GH2547" s="77" t="s">
        <v>300</v>
      </c>
      <c r="GI2547" s="77">
        <v>2024</v>
      </c>
      <c r="GJ2547" s="77" t="s">
        <v>303</v>
      </c>
      <c r="GK2547" s="77">
        <v>5534.891486200193</v>
      </c>
      <c r="GL2547" s="77">
        <v>690.05764099999999</v>
      </c>
      <c r="GM2547" s="77">
        <v>2024</v>
      </c>
      <c r="GN2547" s="77" t="s">
        <v>175</v>
      </c>
      <c r="GO2547" s="77">
        <v>5.3000000000000005E-2</v>
      </c>
      <c r="GP2547" s="77">
        <v>3</v>
      </c>
      <c r="GQ2547" s="77">
        <v>0</v>
      </c>
      <c r="GR2547" s="77" t="s">
        <v>423</v>
      </c>
      <c r="GS2547" s="77">
        <v>0</v>
      </c>
      <c r="GT2547" s="77">
        <v>0</v>
      </c>
      <c r="GU2547" s="77">
        <v>0</v>
      </c>
      <c r="GV2547" s="77">
        <v>0</v>
      </c>
      <c r="GW2547" s="77">
        <v>5.5966209081309407E-2</v>
      </c>
      <c r="GX2547" s="77">
        <v>309.76689415903934</v>
      </c>
      <c r="GY2547" s="77">
        <v>5.5966209081309407E-2</v>
      </c>
      <c r="GZ2547" s="77">
        <v>309.76689415903934</v>
      </c>
    </row>
    <row r="2548" spans="98:208" x14ac:dyDescent="0.25">
      <c r="CT2548" s="77" t="s">
        <v>155</v>
      </c>
      <c r="CU2548" s="77" t="s">
        <v>473</v>
      </c>
      <c r="CV2548" s="77" t="s">
        <v>453</v>
      </c>
      <c r="CW2548" s="77">
        <v>2020</v>
      </c>
      <c r="CX2548" s="77">
        <v>0</v>
      </c>
      <c r="CY2548" s="77">
        <v>0</v>
      </c>
      <c r="CZ2548" s="77">
        <v>0</v>
      </c>
      <c r="DA2548" s="77">
        <v>0</v>
      </c>
      <c r="DB2548" s="77">
        <v>14146.13064133298</v>
      </c>
      <c r="DC2548" s="77">
        <v>222.22942162783781</v>
      </c>
      <c r="DD2548" s="77">
        <v>8585.7228092482255</v>
      </c>
      <c r="DE2548" s="77">
        <v>5338.1784104569188</v>
      </c>
      <c r="DF2548" s="77">
        <v>813.21078921307731</v>
      </c>
      <c r="DG2548" s="77">
        <v>0</v>
      </c>
      <c r="DH2548" s="77">
        <v>0</v>
      </c>
      <c r="DI2548" s="77">
        <v>0</v>
      </c>
      <c r="DJ2548" s="77">
        <v>8.3366971767559787E-6</v>
      </c>
      <c r="DL2548" s="77">
        <v>0</v>
      </c>
      <c r="DM2548" s="77">
        <v>6.7794920905401629E-3</v>
      </c>
      <c r="DN2548" s="77">
        <v>6.7794920905401629E-3</v>
      </c>
      <c r="DO2548" s="77">
        <v>0</v>
      </c>
      <c r="DP2548" s="77">
        <v>0</v>
      </c>
      <c r="DQ2548" s="77">
        <v>0</v>
      </c>
      <c r="DR2548" s="77">
        <v>0</v>
      </c>
      <c r="DS2548" s="77">
        <v>0</v>
      </c>
      <c r="DT2548" s="77">
        <v>0</v>
      </c>
      <c r="DU2548" s="77">
        <v>0</v>
      </c>
      <c r="DV2548" s="77">
        <v>0</v>
      </c>
      <c r="DW2548" s="77">
        <v>0</v>
      </c>
      <c r="GE2548" s="77" t="s">
        <v>422</v>
      </c>
      <c r="GF2548" s="77" t="s">
        <v>155</v>
      </c>
      <c r="GG2548" s="77" t="s">
        <v>445</v>
      </c>
      <c r="GH2548" s="77" t="s">
        <v>300</v>
      </c>
      <c r="GI2548" s="77">
        <v>2025</v>
      </c>
      <c r="GJ2548" s="77" t="s">
        <v>305</v>
      </c>
      <c r="GK2548" s="77">
        <v>233.23007680794331</v>
      </c>
      <c r="GL2548" s="77">
        <v>690.05764099999999</v>
      </c>
      <c r="GM2548" s="77">
        <v>2025</v>
      </c>
      <c r="GN2548" s="77" t="s">
        <v>175</v>
      </c>
      <c r="GO2548" s="77">
        <v>0.13250000000000001</v>
      </c>
      <c r="GP2548" s="77">
        <v>3</v>
      </c>
      <c r="GQ2548" s="77">
        <v>0</v>
      </c>
      <c r="GR2548" s="77" t="s">
        <v>423</v>
      </c>
      <c r="GS2548" s="77">
        <v>0</v>
      </c>
      <c r="GT2548" s="77">
        <v>0</v>
      </c>
      <c r="GU2548" s="77">
        <v>0</v>
      </c>
      <c r="GV2548" s="77">
        <v>0</v>
      </c>
      <c r="GW2548" s="77">
        <v>0</v>
      </c>
      <c r="GX2548" s="77">
        <v>0</v>
      </c>
      <c r="GY2548" s="77">
        <v>0.1527377521613833</v>
      </c>
      <c r="GZ2548" s="77">
        <v>35.623037668072037</v>
      </c>
    </row>
    <row r="2549" spans="98:208" x14ac:dyDescent="0.25">
      <c r="CT2549" s="77" t="s">
        <v>155</v>
      </c>
      <c r="CU2549" s="77" t="s">
        <v>473</v>
      </c>
      <c r="CV2549" s="77" t="s">
        <v>453</v>
      </c>
      <c r="CW2549" s="77">
        <v>2021</v>
      </c>
      <c r="CX2549" s="77">
        <v>0</v>
      </c>
      <c r="CY2549" s="77">
        <v>0</v>
      </c>
      <c r="CZ2549" s="77">
        <v>0</v>
      </c>
      <c r="DA2549" s="77">
        <v>0</v>
      </c>
      <c r="DB2549" s="77">
        <v>14146.13064133298</v>
      </c>
      <c r="DC2549" s="77">
        <v>222.22942162783781</v>
      </c>
      <c r="DD2549" s="77">
        <v>8585.7228092482255</v>
      </c>
      <c r="DE2549" s="77">
        <v>5338.1784104569188</v>
      </c>
      <c r="DF2549" s="77">
        <v>813.21078921307731</v>
      </c>
      <c r="DG2549" s="77">
        <v>813.21078921307731</v>
      </c>
      <c r="DH2549" s="77">
        <v>0</v>
      </c>
      <c r="DI2549" s="77">
        <v>0</v>
      </c>
      <c r="DJ2549" s="77">
        <v>8.3366971767559787E-6</v>
      </c>
      <c r="DL2549" s="77">
        <v>0</v>
      </c>
      <c r="DM2549" s="77">
        <v>6.7794920905401629E-3</v>
      </c>
      <c r="DN2549" s="77">
        <v>6.7794920905401629E-3</v>
      </c>
      <c r="DO2549" s="77">
        <v>0</v>
      </c>
      <c r="DP2549" s="77">
        <v>6.7794920905401629E-3</v>
      </c>
      <c r="DQ2549" s="77">
        <v>6.7794920905401629E-3</v>
      </c>
      <c r="DR2549" s="77">
        <v>0</v>
      </c>
      <c r="DS2549" s="77">
        <v>0</v>
      </c>
      <c r="DT2549" s="77">
        <v>0</v>
      </c>
      <c r="DU2549" s="77">
        <v>0</v>
      </c>
      <c r="DV2549" s="77">
        <v>0</v>
      </c>
      <c r="DW2549" s="77">
        <v>0</v>
      </c>
      <c r="GE2549" s="77" t="s">
        <v>425</v>
      </c>
      <c r="GF2549" s="77" t="s">
        <v>155</v>
      </c>
      <c r="GG2549" s="77" t="s">
        <v>445</v>
      </c>
      <c r="GH2549" s="77" t="s">
        <v>300</v>
      </c>
      <c r="GI2549" s="77">
        <v>2025</v>
      </c>
      <c r="GJ2549" s="77" t="s">
        <v>301</v>
      </c>
      <c r="GK2549" s="77">
        <v>8896.5159934287567</v>
      </c>
      <c r="GL2549" s="77">
        <v>690.05764099999999</v>
      </c>
      <c r="GM2549" s="77">
        <v>2025</v>
      </c>
      <c r="GN2549" s="77" t="s">
        <v>175</v>
      </c>
      <c r="GO2549" s="77">
        <v>5.3000000000000005E-2</v>
      </c>
      <c r="GP2549" s="77">
        <v>3</v>
      </c>
      <c r="GQ2549" s="77">
        <v>0</v>
      </c>
      <c r="GR2549" s="77" t="s">
        <v>423</v>
      </c>
      <c r="GS2549" s="77">
        <v>0</v>
      </c>
      <c r="GT2549" s="77">
        <v>0</v>
      </c>
      <c r="GU2549" s="77">
        <v>0</v>
      </c>
      <c r="GV2549" s="77">
        <v>0</v>
      </c>
      <c r="GW2549" s="77">
        <v>0</v>
      </c>
      <c r="GX2549" s="77">
        <v>0</v>
      </c>
      <c r="GY2549" s="77">
        <v>5.5966209081309407E-2</v>
      </c>
      <c r="GZ2549" s="77">
        <v>497.90427418344689</v>
      </c>
    </row>
    <row r="2550" spans="98:208" x14ac:dyDescent="0.25">
      <c r="CT2550" s="77" t="s">
        <v>155</v>
      </c>
      <c r="CU2550" s="77" t="s">
        <v>473</v>
      </c>
      <c r="CV2550" s="77" t="s">
        <v>453</v>
      </c>
      <c r="CW2550" s="77">
        <v>2022</v>
      </c>
      <c r="CX2550" s="77">
        <v>0</v>
      </c>
      <c r="CY2550" s="77">
        <v>0</v>
      </c>
      <c r="CZ2550" s="77">
        <v>0</v>
      </c>
      <c r="DA2550" s="77">
        <v>0</v>
      </c>
      <c r="DB2550" s="77">
        <v>14146.13064133298</v>
      </c>
      <c r="DC2550" s="77">
        <v>222.22942162783781</v>
      </c>
      <c r="DD2550" s="77">
        <v>8585.7228092482255</v>
      </c>
      <c r="DE2550" s="77">
        <v>5338.1784104569188</v>
      </c>
      <c r="DF2550" s="77">
        <v>813.21078921307731</v>
      </c>
      <c r="DG2550" s="77">
        <v>813.21078921307731</v>
      </c>
      <c r="DH2550" s="77">
        <v>813.21078921307731</v>
      </c>
      <c r="DI2550" s="77">
        <v>0</v>
      </c>
      <c r="DJ2550" s="77">
        <v>8.3366971767559787E-6</v>
      </c>
      <c r="DL2550" s="77">
        <v>0</v>
      </c>
      <c r="DM2550" s="77">
        <v>6.7794920905401629E-3</v>
      </c>
      <c r="DN2550" s="77">
        <v>6.7794920905401629E-3</v>
      </c>
      <c r="DO2550" s="77">
        <v>0</v>
      </c>
      <c r="DP2550" s="77">
        <v>6.7794920905401629E-3</v>
      </c>
      <c r="DQ2550" s="77">
        <v>6.7794920905401629E-3</v>
      </c>
      <c r="DR2550" s="77">
        <v>0</v>
      </c>
      <c r="DS2550" s="77">
        <v>6.7794920905401629E-3</v>
      </c>
      <c r="DT2550" s="77">
        <v>6.7794920905401629E-3</v>
      </c>
      <c r="DU2550" s="77">
        <v>0</v>
      </c>
      <c r="DV2550" s="77">
        <v>0</v>
      </c>
      <c r="DW2550" s="77">
        <v>0</v>
      </c>
      <c r="GE2550" s="77" t="s">
        <v>427</v>
      </c>
      <c r="GF2550" s="77" t="s">
        <v>155</v>
      </c>
      <c r="GG2550" s="77" t="s">
        <v>445</v>
      </c>
      <c r="GH2550" s="77" t="s">
        <v>300</v>
      </c>
      <c r="GI2550" s="77">
        <v>2025</v>
      </c>
      <c r="GJ2550" s="77" t="s">
        <v>303</v>
      </c>
      <c r="GK2550" s="77">
        <v>5534.891486200193</v>
      </c>
      <c r="GL2550" s="77">
        <v>690.05764099999999</v>
      </c>
      <c r="GM2550" s="77">
        <v>2025</v>
      </c>
      <c r="GN2550" s="77" t="s">
        <v>175</v>
      </c>
      <c r="GO2550" s="77">
        <v>5.3000000000000005E-2</v>
      </c>
      <c r="GP2550" s="77">
        <v>3</v>
      </c>
      <c r="GQ2550" s="77">
        <v>0</v>
      </c>
      <c r="GR2550" s="77" t="s">
        <v>423</v>
      </c>
      <c r="GS2550" s="77">
        <v>0</v>
      </c>
      <c r="GT2550" s="77">
        <v>0</v>
      </c>
      <c r="GU2550" s="77">
        <v>0</v>
      </c>
      <c r="GV2550" s="77">
        <v>0</v>
      </c>
      <c r="GW2550" s="77">
        <v>0</v>
      </c>
      <c r="GX2550" s="77">
        <v>0</v>
      </c>
      <c r="GY2550" s="77">
        <v>5.5966209081309407E-2</v>
      </c>
      <c r="GZ2550" s="77">
        <v>309.76689415903934</v>
      </c>
    </row>
    <row r="2551" spans="98:208" x14ac:dyDescent="0.25">
      <c r="CT2551" s="77" t="s">
        <v>155</v>
      </c>
      <c r="CU2551" s="77" t="s">
        <v>473</v>
      </c>
      <c r="CV2551" s="77" t="s">
        <v>453</v>
      </c>
      <c r="CW2551" s="77">
        <v>2023</v>
      </c>
      <c r="CX2551" s="77">
        <v>0</v>
      </c>
      <c r="CY2551" s="77">
        <v>0</v>
      </c>
      <c r="CZ2551" s="77">
        <v>0</v>
      </c>
      <c r="DA2551" s="77">
        <v>0</v>
      </c>
      <c r="DB2551" s="77">
        <v>14664.637556437099</v>
      </c>
      <c r="DC2551" s="77">
        <v>233.2300768079468</v>
      </c>
      <c r="DD2551" s="77">
        <v>8896.515993428884</v>
      </c>
      <c r="DE2551" s="77">
        <v>5534.891486200273</v>
      </c>
      <c r="DF2551" s="77">
        <v>0</v>
      </c>
      <c r="DG2551" s="77">
        <v>843.29420601057029</v>
      </c>
      <c r="DH2551" s="77">
        <v>843.29420601057029</v>
      </c>
      <c r="DI2551" s="77">
        <v>843.29420601057029</v>
      </c>
      <c r="DJ2551" s="77">
        <v>8.3366971767559787E-6</v>
      </c>
      <c r="DL2551" s="77">
        <v>0</v>
      </c>
      <c r="DM2551" s="77">
        <v>0</v>
      </c>
      <c r="DN2551" s="77">
        <v>0</v>
      </c>
      <c r="DO2551" s="77">
        <v>0</v>
      </c>
      <c r="DP2551" s="77">
        <v>7.0302884264229959E-3</v>
      </c>
      <c r="DQ2551" s="77">
        <v>7.0302884264229959E-3</v>
      </c>
      <c r="DR2551" s="77">
        <v>0</v>
      </c>
      <c r="DS2551" s="77">
        <v>7.0302884264229959E-3</v>
      </c>
      <c r="DT2551" s="77">
        <v>7.0302884264229959E-3</v>
      </c>
      <c r="DU2551" s="77">
        <v>0</v>
      </c>
      <c r="DV2551" s="77">
        <v>7.0302884264229959E-3</v>
      </c>
      <c r="DW2551" s="77">
        <v>7.0302884264229959E-3</v>
      </c>
      <c r="GE2551" s="77" t="s">
        <v>422</v>
      </c>
      <c r="GF2551" s="77" t="s">
        <v>155</v>
      </c>
      <c r="GG2551" s="77" t="s">
        <v>445</v>
      </c>
      <c r="GH2551" s="77" t="s">
        <v>432</v>
      </c>
      <c r="GI2551" s="77">
        <v>2021</v>
      </c>
      <c r="GJ2551" s="77" t="s">
        <v>305</v>
      </c>
      <c r="GK2551" s="77">
        <v>222.2294216278828</v>
      </c>
      <c r="GL2551" s="77">
        <v>690.05764099999999</v>
      </c>
      <c r="GM2551" s="77">
        <v>2021</v>
      </c>
      <c r="GN2551" s="77" t="s">
        <v>175</v>
      </c>
      <c r="GO2551" s="77">
        <v>0.13250000000000001</v>
      </c>
      <c r="GP2551" s="77">
        <v>3</v>
      </c>
      <c r="GQ2551" s="77">
        <v>0</v>
      </c>
      <c r="GR2551" s="77" t="s">
        <v>423</v>
      </c>
      <c r="GS2551" s="77">
        <v>0.1527377521613833</v>
      </c>
      <c r="GT2551" s="77">
        <v>33.942822323567114</v>
      </c>
      <c r="GU2551" s="77">
        <v>0.1527377521613833</v>
      </c>
      <c r="GV2551" s="77">
        <v>33.942822323567114</v>
      </c>
      <c r="GW2551" s="77">
        <v>0</v>
      </c>
      <c r="GX2551" s="77">
        <v>0</v>
      </c>
      <c r="GY2551" s="77">
        <v>0</v>
      </c>
      <c r="GZ2551" s="77">
        <v>0</v>
      </c>
    </row>
    <row r="2552" spans="98:208" x14ac:dyDescent="0.25">
      <c r="CT2552" s="77" t="s">
        <v>155</v>
      </c>
      <c r="CU2552" s="77" t="s">
        <v>473</v>
      </c>
      <c r="CV2552" s="77" t="s">
        <v>453</v>
      </c>
      <c r="CW2552" s="77">
        <v>2024</v>
      </c>
      <c r="CX2552" s="77">
        <v>0</v>
      </c>
      <c r="CY2552" s="77">
        <v>0</v>
      </c>
      <c r="CZ2552" s="77">
        <v>0</v>
      </c>
      <c r="DA2552" s="77">
        <v>0</v>
      </c>
      <c r="DB2552" s="77">
        <v>14664.637556437099</v>
      </c>
      <c r="DC2552" s="77">
        <v>233.2300768079468</v>
      </c>
      <c r="DD2552" s="77">
        <v>8896.515993428884</v>
      </c>
      <c r="DE2552" s="77">
        <v>5534.891486200273</v>
      </c>
      <c r="DF2552" s="77">
        <v>0</v>
      </c>
      <c r="DG2552" s="77">
        <v>0</v>
      </c>
      <c r="DH2552" s="77">
        <v>843.29420601057029</v>
      </c>
      <c r="DI2552" s="77">
        <v>843.29420601057029</v>
      </c>
      <c r="DJ2552" s="77">
        <v>8.3366971767559787E-6</v>
      </c>
      <c r="DL2552" s="77">
        <v>0</v>
      </c>
      <c r="DM2552" s="77">
        <v>0</v>
      </c>
      <c r="DN2552" s="77">
        <v>0</v>
      </c>
      <c r="DO2552" s="77">
        <v>0</v>
      </c>
      <c r="DP2552" s="77">
        <v>0</v>
      </c>
      <c r="DQ2552" s="77">
        <v>0</v>
      </c>
      <c r="DR2552" s="77">
        <v>0</v>
      </c>
      <c r="DS2552" s="77">
        <v>7.0302884264229959E-3</v>
      </c>
      <c r="DT2552" s="77">
        <v>7.0302884264229959E-3</v>
      </c>
      <c r="DU2552" s="77">
        <v>0</v>
      </c>
      <c r="DV2552" s="77">
        <v>7.0302884264229959E-3</v>
      </c>
      <c r="DW2552" s="77">
        <v>7.0302884264229959E-3</v>
      </c>
      <c r="GE2552" s="77" t="s">
        <v>425</v>
      </c>
      <c r="GF2552" s="77" t="s">
        <v>155</v>
      </c>
      <c r="GG2552" s="77" t="s">
        <v>445</v>
      </c>
      <c r="GH2552" s="77" t="s">
        <v>432</v>
      </c>
      <c r="GI2552" s="77">
        <v>2021</v>
      </c>
      <c r="GJ2552" s="77" t="s">
        <v>301</v>
      </c>
      <c r="GK2552" s="77">
        <v>8585.7228092499681</v>
      </c>
      <c r="GL2552" s="77">
        <v>690.05764099999999</v>
      </c>
      <c r="GM2552" s="77">
        <v>2021</v>
      </c>
      <c r="GN2552" s="77" t="s">
        <v>175</v>
      </c>
      <c r="GO2552" s="77">
        <v>5.3000000000000005E-2</v>
      </c>
      <c r="GP2552" s="77">
        <v>3</v>
      </c>
      <c r="GQ2552" s="77">
        <v>0</v>
      </c>
      <c r="GR2552" s="77" t="s">
        <v>423</v>
      </c>
      <c r="GS2552" s="77">
        <v>5.5966209081309407E-2</v>
      </c>
      <c r="GT2552" s="77">
        <v>480.5103578566509</v>
      </c>
      <c r="GU2552" s="77">
        <v>5.5966209081309407E-2</v>
      </c>
      <c r="GV2552" s="77">
        <v>480.5103578566509</v>
      </c>
      <c r="GW2552" s="77">
        <v>0</v>
      </c>
      <c r="GX2552" s="77">
        <v>0</v>
      </c>
      <c r="GY2552" s="77">
        <v>0</v>
      </c>
      <c r="GZ2552" s="77">
        <v>0</v>
      </c>
    </row>
    <row r="2553" spans="98:208" x14ac:dyDescent="0.25">
      <c r="CT2553" s="77" t="s">
        <v>155</v>
      </c>
      <c r="CU2553" s="77" t="s">
        <v>473</v>
      </c>
      <c r="CV2553" s="77" t="s">
        <v>453</v>
      </c>
      <c r="CW2553" s="77">
        <v>2025</v>
      </c>
      <c r="CX2553" s="77">
        <v>0</v>
      </c>
      <c r="CY2553" s="77">
        <v>0</v>
      </c>
      <c r="CZ2553" s="77">
        <v>0</v>
      </c>
      <c r="DA2553" s="77">
        <v>0</v>
      </c>
      <c r="DB2553" s="77">
        <v>14664.637556437099</v>
      </c>
      <c r="DC2553" s="77">
        <v>233.2300768079468</v>
      </c>
      <c r="DD2553" s="77">
        <v>8896.515993428884</v>
      </c>
      <c r="DE2553" s="77">
        <v>5534.891486200273</v>
      </c>
      <c r="DF2553" s="77">
        <v>0</v>
      </c>
      <c r="DG2553" s="77">
        <v>0</v>
      </c>
      <c r="DH2553" s="77">
        <v>0</v>
      </c>
      <c r="DI2553" s="77">
        <v>843.29420601057029</v>
      </c>
      <c r="DJ2553" s="77">
        <v>8.3366971767559787E-6</v>
      </c>
      <c r="DL2553" s="77">
        <v>0</v>
      </c>
      <c r="DM2553" s="77">
        <v>0</v>
      </c>
      <c r="DN2553" s="77">
        <v>0</v>
      </c>
      <c r="DO2553" s="77">
        <v>0</v>
      </c>
      <c r="DP2553" s="77">
        <v>0</v>
      </c>
      <c r="DQ2553" s="77">
        <v>0</v>
      </c>
      <c r="DR2553" s="77">
        <v>0</v>
      </c>
      <c r="DS2553" s="77">
        <v>0</v>
      </c>
      <c r="DT2553" s="77">
        <v>0</v>
      </c>
      <c r="DU2553" s="77">
        <v>0</v>
      </c>
      <c r="DV2553" s="77">
        <v>7.0302884264229959E-3</v>
      </c>
      <c r="DW2553" s="77">
        <v>7.0302884264229959E-3</v>
      </c>
      <c r="GE2553" s="77" t="s">
        <v>422</v>
      </c>
      <c r="GF2553" s="77" t="s">
        <v>155</v>
      </c>
      <c r="GG2553" s="77" t="s">
        <v>445</v>
      </c>
      <c r="GH2553" s="77" t="s">
        <v>432</v>
      </c>
      <c r="GI2553" s="77">
        <v>2022</v>
      </c>
      <c r="GJ2553" s="77" t="s">
        <v>305</v>
      </c>
      <c r="GK2553" s="77">
        <v>222.2294216278828</v>
      </c>
      <c r="GL2553" s="77">
        <v>690.05764099999999</v>
      </c>
      <c r="GM2553" s="77">
        <v>2022</v>
      </c>
      <c r="GN2553" s="77" t="s">
        <v>175</v>
      </c>
      <c r="GO2553" s="77">
        <v>0.13250000000000001</v>
      </c>
      <c r="GP2553" s="77">
        <v>3</v>
      </c>
      <c r="GQ2553" s="77">
        <v>0</v>
      </c>
      <c r="GR2553" s="77" t="s">
        <v>423</v>
      </c>
      <c r="GS2553" s="77">
        <v>0.1527377521613833</v>
      </c>
      <c r="GT2553" s="77">
        <v>33.942822323567114</v>
      </c>
      <c r="GU2553" s="77">
        <v>0.1527377521613833</v>
      </c>
      <c r="GV2553" s="77">
        <v>33.942822323567114</v>
      </c>
      <c r="GW2553" s="77">
        <v>0.1527377521613833</v>
      </c>
      <c r="GX2553" s="77">
        <v>33.942822323567114</v>
      </c>
      <c r="GY2553" s="77">
        <v>0</v>
      </c>
      <c r="GZ2553" s="77">
        <v>0</v>
      </c>
    </row>
    <row r="2554" spans="98:208" x14ac:dyDescent="0.25">
      <c r="CT2554" s="77" t="s">
        <v>155</v>
      </c>
      <c r="CU2554" s="77" t="s">
        <v>473</v>
      </c>
      <c r="CV2554" s="77" t="s">
        <v>460</v>
      </c>
      <c r="CW2554" s="77">
        <v>2020</v>
      </c>
      <c r="CX2554" s="77">
        <v>0</v>
      </c>
      <c r="CY2554" s="77">
        <v>0</v>
      </c>
      <c r="CZ2554" s="77">
        <v>0</v>
      </c>
      <c r="DA2554" s="77">
        <v>0</v>
      </c>
      <c r="DB2554" s="77">
        <v>8807.9522308760679</v>
      </c>
      <c r="DC2554" s="77">
        <v>222.22942162783789</v>
      </c>
      <c r="DD2554" s="77">
        <v>8585.7228092482292</v>
      </c>
      <c r="DE2554" s="77">
        <v>0</v>
      </c>
      <c r="DF2554" s="77">
        <v>514.45318018011369</v>
      </c>
      <c r="DG2554" s="77">
        <v>0</v>
      </c>
      <c r="DH2554" s="77">
        <v>0</v>
      </c>
      <c r="DI2554" s="77">
        <v>0</v>
      </c>
      <c r="DJ2554" s="77">
        <v>1.323535886490398E-6</v>
      </c>
      <c r="DL2554" s="77">
        <v>0</v>
      </c>
      <c r="DM2554" s="77">
        <v>6.8089724588749122E-4</v>
      </c>
      <c r="DN2554" s="77">
        <v>6.8089724588749122E-4</v>
      </c>
      <c r="DO2554" s="77">
        <v>0</v>
      </c>
      <c r="DP2554" s="77">
        <v>0</v>
      </c>
      <c r="DQ2554" s="77">
        <v>0</v>
      </c>
      <c r="DR2554" s="77">
        <v>0</v>
      </c>
      <c r="DS2554" s="77">
        <v>0</v>
      </c>
      <c r="DT2554" s="77">
        <v>0</v>
      </c>
      <c r="DU2554" s="77">
        <v>0</v>
      </c>
      <c r="DV2554" s="77">
        <v>0</v>
      </c>
      <c r="DW2554" s="77">
        <v>0</v>
      </c>
      <c r="GE2554" s="77" t="s">
        <v>425</v>
      </c>
      <c r="GF2554" s="77" t="s">
        <v>155</v>
      </c>
      <c r="GG2554" s="77" t="s">
        <v>445</v>
      </c>
      <c r="GH2554" s="77" t="s">
        <v>432</v>
      </c>
      <c r="GI2554" s="77">
        <v>2022</v>
      </c>
      <c r="GJ2554" s="77" t="s">
        <v>301</v>
      </c>
      <c r="GK2554" s="77">
        <v>8585.7228092499681</v>
      </c>
      <c r="GL2554" s="77">
        <v>690.05764099999999</v>
      </c>
      <c r="GM2554" s="77">
        <v>2022</v>
      </c>
      <c r="GN2554" s="77" t="s">
        <v>175</v>
      </c>
      <c r="GO2554" s="77">
        <v>5.3000000000000005E-2</v>
      </c>
      <c r="GP2554" s="77">
        <v>3</v>
      </c>
      <c r="GQ2554" s="77">
        <v>0</v>
      </c>
      <c r="GR2554" s="77" t="s">
        <v>423</v>
      </c>
      <c r="GS2554" s="77">
        <v>5.5966209081309407E-2</v>
      </c>
      <c r="GT2554" s="77">
        <v>480.5103578566509</v>
      </c>
      <c r="GU2554" s="77">
        <v>5.5966209081309407E-2</v>
      </c>
      <c r="GV2554" s="77">
        <v>480.5103578566509</v>
      </c>
      <c r="GW2554" s="77">
        <v>5.5966209081309407E-2</v>
      </c>
      <c r="GX2554" s="77">
        <v>480.5103578566509</v>
      </c>
      <c r="GY2554" s="77">
        <v>0</v>
      </c>
      <c r="GZ2554" s="77">
        <v>0</v>
      </c>
    </row>
    <row r="2555" spans="98:208" x14ac:dyDescent="0.25">
      <c r="CT2555" s="77" t="s">
        <v>155</v>
      </c>
      <c r="CU2555" s="77" t="s">
        <v>473</v>
      </c>
      <c r="CV2555" s="77" t="s">
        <v>460</v>
      </c>
      <c r="CW2555" s="77">
        <v>2021</v>
      </c>
      <c r="CX2555" s="77">
        <v>0</v>
      </c>
      <c r="CY2555" s="77">
        <v>0</v>
      </c>
      <c r="CZ2555" s="77">
        <v>0</v>
      </c>
      <c r="DA2555" s="77">
        <v>0</v>
      </c>
      <c r="DB2555" s="77">
        <v>8807.9522308760679</v>
      </c>
      <c r="DC2555" s="77">
        <v>222.22942162783789</v>
      </c>
      <c r="DD2555" s="77">
        <v>8585.7228092482292</v>
      </c>
      <c r="DE2555" s="77">
        <v>0</v>
      </c>
      <c r="DF2555" s="77">
        <v>514.45318018011369</v>
      </c>
      <c r="DG2555" s="77">
        <v>514.45318018011369</v>
      </c>
      <c r="DH2555" s="77">
        <v>0</v>
      </c>
      <c r="DI2555" s="77">
        <v>0</v>
      </c>
      <c r="DJ2555" s="77">
        <v>1.323535886490398E-6</v>
      </c>
      <c r="DL2555" s="77">
        <v>0</v>
      </c>
      <c r="DM2555" s="77">
        <v>6.8089724588749122E-4</v>
      </c>
      <c r="DN2555" s="77">
        <v>6.8089724588749122E-4</v>
      </c>
      <c r="DO2555" s="77">
        <v>0</v>
      </c>
      <c r="DP2555" s="77">
        <v>6.8089724588749122E-4</v>
      </c>
      <c r="DQ2555" s="77">
        <v>6.8089724588749122E-4</v>
      </c>
      <c r="DR2555" s="77">
        <v>0</v>
      </c>
      <c r="DS2555" s="77">
        <v>0</v>
      </c>
      <c r="DT2555" s="77">
        <v>0</v>
      </c>
      <c r="DU2555" s="77">
        <v>0</v>
      </c>
      <c r="DV2555" s="77">
        <v>0</v>
      </c>
      <c r="DW2555" s="77">
        <v>0</v>
      </c>
      <c r="GE2555" s="77" t="s">
        <v>422</v>
      </c>
      <c r="GF2555" s="77" t="s">
        <v>155</v>
      </c>
      <c r="GG2555" s="77" t="s">
        <v>445</v>
      </c>
      <c r="GH2555" s="77" t="s">
        <v>432</v>
      </c>
      <c r="GI2555" s="77">
        <v>2023</v>
      </c>
      <c r="GJ2555" s="77" t="s">
        <v>305</v>
      </c>
      <c r="GK2555" s="77">
        <v>233.2300768079941</v>
      </c>
      <c r="GL2555" s="77">
        <v>690.05764099999999</v>
      </c>
      <c r="GM2555" s="77">
        <v>2023</v>
      </c>
      <c r="GN2555" s="77" t="s">
        <v>175</v>
      </c>
      <c r="GO2555" s="77">
        <v>0.13250000000000001</v>
      </c>
      <c r="GP2555" s="77">
        <v>3</v>
      </c>
      <c r="GQ2555" s="77">
        <v>0</v>
      </c>
      <c r="GR2555" s="77" t="s">
        <v>423</v>
      </c>
      <c r="GS2555" s="77">
        <v>0</v>
      </c>
      <c r="GT2555" s="77">
        <v>0</v>
      </c>
      <c r="GU2555" s="77">
        <v>0.1527377521613833</v>
      </c>
      <c r="GV2555" s="77">
        <v>35.623037668079796</v>
      </c>
      <c r="GW2555" s="77">
        <v>0.1527377521613833</v>
      </c>
      <c r="GX2555" s="77">
        <v>35.623037668079796</v>
      </c>
      <c r="GY2555" s="77">
        <v>0.1527377521613833</v>
      </c>
      <c r="GZ2555" s="77">
        <v>35.623037668079796</v>
      </c>
    </row>
    <row r="2556" spans="98:208" x14ac:dyDescent="0.25">
      <c r="CT2556" s="77" t="s">
        <v>155</v>
      </c>
      <c r="CU2556" s="77" t="s">
        <v>473</v>
      </c>
      <c r="CV2556" s="77" t="s">
        <v>460</v>
      </c>
      <c r="CW2556" s="77">
        <v>2022</v>
      </c>
      <c r="CX2556" s="77">
        <v>0</v>
      </c>
      <c r="CY2556" s="77">
        <v>0</v>
      </c>
      <c r="CZ2556" s="77">
        <v>0</v>
      </c>
      <c r="DA2556" s="77">
        <v>0</v>
      </c>
      <c r="DB2556" s="77">
        <v>8807.9522308760679</v>
      </c>
      <c r="DC2556" s="77">
        <v>222.22942162783789</v>
      </c>
      <c r="DD2556" s="77">
        <v>8585.7228092482292</v>
      </c>
      <c r="DE2556" s="77">
        <v>0</v>
      </c>
      <c r="DF2556" s="77">
        <v>514.45318018011369</v>
      </c>
      <c r="DG2556" s="77">
        <v>514.45318018011369</v>
      </c>
      <c r="DH2556" s="77">
        <v>514.45318018011369</v>
      </c>
      <c r="DI2556" s="77">
        <v>0</v>
      </c>
      <c r="DJ2556" s="77">
        <v>1.323535886490398E-6</v>
      </c>
      <c r="DL2556" s="77">
        <v>0</v>
      </c>
      <c r="DM2556" s="77">
        <v>6.8089724588749122E-4</v>
      </c>
      <c r="DN2556" s="77">
        <v>6.8089724588749122E-4</v>
      </c>
      <c r="DO2556" s="77">
        <v>0</v>
      </c>
      <c r="DP2556" s="77">
        <v>6.8089724588749122E-4</v>
      </c>
      <c r="DQ2556" s="77">
        <v>6.8089724588749122E-4</v>
      </c>
      <c r="DR2556" s="77">
        <v>0</v>
      </c>
      <c r="DS2556" s="77">
        <v>6.8089724588749122E-4</v>
      </c>
      <c r="DT2556" s="77">
        <v>6.8089724588749122E-4</v>
      </c>
      <c r="DU2556" s="77">
        <v>0</v>
      </c>
      <c r="DV2556" s="77">
        <v>0</v>
      </c>
      <c r="DW2556" s="77">
        <v>0</v>
      </c>
      <c r="GE2556" s="77" t="s">
        <v>425</v>
      </c>
      <c r="GF2556" s="77" t="s">
        <v>155</v>
      </c>
      <c r="GG2556" s="77" t="s">
        <v>445</v>
      </c>
      <c r="GH2556" s="77" t="s">
        <v>432</v>
      </c>
      <c r="GI2556" s="77">
        <v>2023</v>
      </c>
      <c r="GJ2556" s="77" t="s">
        <v>301</v>
      </c>
      <c r="GK2556" s="77">
        <v>8896.5159934306903</v>
      </c>
      <c r="GL2556" s="77">
        <v>690.05764099999999</v>
      </c>
      <c r="GM2556" s="77">
        <v>2023</v>
      </c>
      <c r="GN2556" s="77" t="s">
        <v>175</v>
      </c>
      <c r="GO2556" s="77">
        <v>5.3000000000000005E-2</v>
      </c>
      <c r="GP2556" s="77">
        <v>3</v>
      </c>
      <c r="GQ2556" s="77">
        <v>0</v>
      </c>
      <c r="GR2556" s="77" t="s">
        <v>423</v>
      </c>
      <c r="GS2556" s="77">
        <v>0</v>
      </c>
      <c r="GT2556" s="77">
        <v>0</v>
      </c>
      <c r="GU2556" s="77">
        <v>5.5966209081309407E-2</v>
      </c>
      <c r="GV2556" s="77">
        <v>497.90427418355506</v>
      </c>
      <c r="GW2556" s="77">
        <v>5.5966209081309407E-2</v>
      </c>
      <c r="GX2556" s="77">
        <v>497.90427418355506</v>
      </c>
      <c r="GY2556" s="77">
        <v>5.5966209081309407E-2</v>
      </c>
      <c r="GZ2556" s="77">
        <v>497.90427418355506</v>
      </c>
    </row>
    <row r="2557" spans="98:208" x14ac:dyDescent="0.25">
      <c r="CT2557" s="77" t="s">
        <v>155</v>
      </c>
      <c r="CU2557" s="77" t="s">
        <v>473</v>
      </c>
      <c r="CV2557" s="77" t="s">
        <v>460</v>
      </c>
      <c r="CW2557" s="77">
        <v>2023</v>
      </c>
      <c r="CX2557" s="77">
        <v>0</v>
      </c>
      <c r="CY2557" s="77">
        <v>0</v>
      </c>
      <c r="CZ2557" s="77">
        <v>0</v>
      </c>
      <c r="DA2557" s="77">
        <v>0</v>
      </c>
      <c r="DB2557" s="77">
        <v>9129.7460702368353</v>
      </c>
      <c r="DC2557" s="77">
        <v>233.2300768079468</v>
      </c>
      <c r="DD2557" s="77">
        <v>8896.5159934288895</v>
      </c>
      <c r="DE2557" s="77">
        <v>0</v>
      </c>
      <c r="DF2557" s="77">
        <v>0</v>
      </c>
      <c r="DG2557" s="77">
        <v>533.52731185152675</v>
      </c>
      <c r="DH2557" s="77">
        <v>533.52731185152675</v>
      </c>
      <c r="DI2557" s="77">
        <v>533.52731185152675</v>
      </c>
      <c r="DJ2557" s="77">
        <v>1.323535886490398E-6</v>
      </c>
      <c r="DL2557" s="77">
        <v>0</v>
      </c>
      <c r="DM2557" s="77">
        <v>0</v>
      </c>
      <c r="DN2557" s="77">
        <v>0</v>
      </c>
      <c r="DO2557" s="77">
        <v>0</v>
      </c>
      <c r="DP2557" s="77">
        <v>7.0614254365824948E-4</v>
      </c>
      <c r="DQ2557" s="77">
        <v>7.0614254365824948E-4</v>
      </c>
      <c r="DR2557" s="77">
        <v>0</v>
      </c>
      <c r="DS2557" s="77">
        <v>7.0614254365824948E-4</v>
      </c>
      <c r="DT2557" s="77">
        <v>7.0614254365824948E-4</v>
      </c>
      <c r="DU2557" s="77">
        <v>0</v>
      </c>
      <c r="DV2557" s="77">
        <v>7.0614254365824948E-4</v>
      </c>
      <c r="DW2557" s="77">
        <v>7.0614254365824948E-4</v>
      </c>
      <c r="GE2557" s="77" t="s">
        <v>422</v>
      </c>
      <c r="GF2557" s="77" t="s">
        <v>155</v>
      </c>
      <c r="GG2557" s="77" t="s">
        <v>445</v>
      </c>
      <c r="GH2557" s="77" t="s">
        <v>432</v>
      </c>
      <c r="GI2557" s="77">
        <v>2024</v>
      </c>
      <c r="GJ2557" s="77" t="s">
        <v>305</v>
      </c>
      <c r="GK2557" s="77">
        <v>233.2300768079941</v>
      </c>
      <c r="GL2557" s="77">
        <v>690.05764099999999</v>
      </c>
      <c r="GM2557" s="77">
        <v>2024</v>
      </c>
      <c r="GN2557" s="77" t="s">
        <v>175</v>
      </c>
      <c r="GO2557" s="77">
        <v>0.13250000000000001</v>
      </c>
      <c r="GP2557" s="77">
        <v>3</v>
      </c>
      <c r="GQ2557" s="77">
        <v>0</v>
      </c>
      <c r="GR2557" s="77" t="s">
        <v>423</v>
      </c>
      <c r="GS2557" s="77">
        <v>0</v>
      </c>
      <c r="GT2557" s="77">
        <v>0</v>
      </c>
      <c r="GU2557" s="77">
        <v>0</v>
      </c>
      <c r="GV2557" s="77">
        <v>0</v>
      </c>
      <c r="GW2557" s="77">
        <v>0.1527377521613833</v>
      </c>
      <c r="GX2557" s="77">
        <v>35.623037668079796</v>
      </c>
      <c r="GY2557" s="77">
        <v>0.1527377521613833</v>
      </c>
      <c r="GZ2557" s="77">
        <v>35.623037668079796</v>
      </c>
    </row>
    <row r="2558" spans="98:208" x14ac:dyDescent="0.25">
      <c r="CT2558" s="77" t="s">
        <v>155</v>
      </c>
      <c r="CU2558" s="77" t="s">
        <v>473</v>
      </c>
      <c r="CV2558" s="77" t="s">
        <v>460</v>
      </c>
      <c r="CW2558" s="77">
        <v>2024</v>
      </c>
      <c r="CX2558" s="77">
        <v>0</v>
      </c>
      <c r="CY2558" s="77">
        <v>0</v>
      </c>
      <c r="CZ2558" s="77">
        <v>0</v>
      </c>
      <c r="DA2558" s="77">
        <v>0</v>
      </c>
      <c r="DB2558" s="77">
        <v>9129.7460702368353</v>
      </c>
      <c r="DC2558" s="77">
        <v>233.2300768079468</v>
      </c>
      <c r="DD2558" s="77">
        <v>8896.5159934288895</v>
      </c>
      <c r="DE2558" s="77">
        <v>0</v>
      </c>
      <c r="DF2558" s="77">
        <v>0</v>
      </c>
      <c r="DG2558" s="77">
        <v>0</v>
      </c>
      <c r="DH2558" s="77">
        <v>533.52731185152675</v>
      </c>
      <c r="DI2558" s="77">
        <v>533.52731185152675</v>
      </c>
      <c r="DJ2558" s="77">
        <v>1.323535886490398E-6</v>
      </c>
      <c r="DL2558" s="77">
        <v>0</v>
      </c>
      <c r="DM2558" s="77">
        <v>0</v>
      </c>
      <c r="DN2558" s="77">
        <v>0</v>
      </c>
      <c r="DO2558" s="77">
        <v>0</v>
      </c>
      <c r="DP2558" s="77">
        <v>0</v>
      </c>
      <c r="DQ2558" s="77">
        <v>0</v>
      </c>
      <c r="DR2558" s="77">
        <v>0</v>
      </c>
      <c r="DS2558" s="77">
        <v>7.0614254365824948E-4</v>
      </c>
      <c r="DT2558" s="77">
        <v>7.0614254365824948E-4</v>
      </c>
      <c r="DU2558" s="77">
        <v>0</v>
      </c>
      <c r="DV2558" s="77">
        <v>7.0614254365824948E-4</v>
      </c>
      <c r="DW2558" s="77">
        <v>7.0614254365824948E-4</v>
      </c>
      <c r="GE2558" s="77" t="s">
        <v>425</v>
      </c>
      <c r="GF2558" s="77" t="s">
        <v>155</v>
      </c>
      <c r="GG2558" s="77" t="s">
        <v>445</v>
      </c>
      <c r="GH2558" s="77" t="s">
        <v>432</v>
      </c>
      <c r="GI2558" s="77">
        <v>2024</v>
      </c>
      <c r="GJ2558" s="77" t="s">
        <v>301</v>
      </c>
      <c r="GK2558" s="77">
        <v>8896.5159934306903</v>
      </c>
      <c r="GL2558" s="77">
        <v>690.05764099999999</v>
      </c>
      <c r="GM2558" s="77">
        <v>2024</v>
      </c>
      <c r="GN2558" s="77" t="s">
        <v>175</v>
      </c>
      <c r="GO2558" s="77">
        <v>5.3000000000000005E-2</v>
      </c>
      <c r="GP2558" s="77">
        <v>3</v>
      </c>
      <c r="GQ2558" s="77">
        <v>0</v>
      </c>
      <c r="GR2558" s="77" t="s">
        <v>423</v>
      </c>
      <c r="GS2558" s="77">
        <v>0</v>
      </c>
      <c r="GT2558" s="77">
        <v>0</v>
      </c>
      <c r="GU2558" s="77">
        <v>0</v>
      </c>
      <c r="GV2558" s="77">
        <v>0</v>
      </c>
      <c r="GW2558" s="77">
        <v>5.5966209081309407E-2</v>
      </c>
      <c r="GX2558" s="77">
        <v>497.90427418355506</v>
      </c>
      <c r="GY2558" s="77">
        <v>5.5966209081309407E-2</v>
      </c>
      <c r="GZ2558" s="77">
        <v>497.90427418355506</v>
      </c>
    </row>
    <row r="2559" spans="98:208" x14ac:dyDescent="0.25">
      <c r="CT2559" s="77" t="s">
        <v>155</v>
      </c>
      <c r="CU2559" s="77" t="s">
        <v>473</v>
      </c>
      <c r="CV2559" s="77" t="s">
        <v>460</v>
      </c>
      <c r="CW2559" s="77">
        <v>2025</v>
      </c>
      <c r="CX2559" s="77">
        <v>0</v>
      </c>
      <c r="CY2559" s="77">
        <v>0</v>
      </c>
      <c r="CZ2559" s="77">
        <v>0</v>
      </c>
      <c r="DA2559" s="77">
        <v>0</v>
      </c>
      <c r="DB2559" s="77">
        <v>9129.7460702368353</v>
      </c>
      <c r="DC2559" s="77">
        <v>233.2300768079468</v>
      </c>
      <c r="DD2559" s="77">
        <v>8896.5159934288895</v>
      </c>
      <c r="DE2559" s="77">
        <v>0</v>
      </c>
      <c r="DF2559" s="77">
        <v>0</v>
      </c>
      <c r="DG2559" s="77">
        <v>0</v>
      </c>
      <c r="DH2559" s="77">
        <v>0</v>
      </c>
      <c r="DI2559" s="77">
        <v>533.52731185152675</v>
      </c>
      <c r="DJ2559" s="77">
        <v>1.323535886490398E-6</v>
      </c>
      <c r="DL2559" s="77">
        <v>0</v>
      </c>
      <c r="DM2559" s="77">
        <v>0</v>
      </c>
      <c r="DN2559" s="77">
        <v>0</v>
      </c>
      <c r="DO2559" s="77">
        <v>0</v>
      </c>
      <c r="DP2559" s="77">
        <v>0</v>
      </c>
      <c r="DQ2559" s="77">
        <v>0</v>
      </c>
      <c r="DR2559" s="77">
        <v>0</v>
      </c>
      <c r="DS2559" s="77">
        <v>0</v>
      </c>
      <c r="DT2559" s="77">
        <v>0</v>
      </c>
      <c r="DU2559" s="77">
        <v>0</v>
      </c>
      <c r="DV2559" s="77">
        <v>7.0614254365824948E-4</v>
      </c>
      <c r="DW2559" s="77">
        <v>7.0614254365824948E-4</v>
      </c>
      <c r="GE2559" s="77" t="s">
        <v>422</v>
      </c>
      <c r="GF2559" s="77" t="s">
        <v>155</v>
      </c>
      <c r="GG2559" s="77" t="s">
        <v>445</v>
      </c>
      <c r="GH2559" s="77" t="s">
        <v>432</v>
      </c>
      <c r="GI2559" s="77">
        <v>2025</v>
      </c>
      <c r="GJ2559" s="77" t="s">
        <v>305</v>
      </c>
      <c r="GK2559" s="77">
        <v>233.2300768079941</v>
      </c>
      <c r="GL2559" s="77">
        <v>690.05764099999999</v>
      </c>
      <c r="GM2559" s="77">
        <v>2025</v>
      </c>
      <c r="GN2559" s="77" t="s">
        <v>175</v>
      </c>
      <c r="GO2559" s="77">
        <v>0.13250000000000001</v>
      </c>
      <c r="GP2559" s="77">
        <v>3</v>
      </c>
      <c r="GQ2559" s="77">
        <v>0</v>
      </c>
      <c r="GR2559" s="77" t="s">
        <v>423</v>
      </c>
      <c r="GS2559" s="77">
        <v>0</v>
      </c>
      <c r="GT2559" s="77">
        <v>0</v>
      </c>
      <c r="GU2559" s="77">
        <v>0</v>
      </c>
      <c r="GV2559" s="77">
        <v>0</v>
      </c>
      <c r="GW2559" s="77">
        <v>0</v>
      </c>
      <c r="GX2559" s="77">
        <v>0</v>
      </c>
      <c r="GY2559" s="77">
        <v>0.1527377521613833</v>
      </c>
      <c r="GZ2559" s="77">
        <v>35.623037668079796</v>
      </c>
    </row>
    <row r="2560" spans="98:208" x14ac:dyDescent="0.25">
      <c r="CT2560" s="77" t="s">
        <v>155</v>
      </c>
      <c r="CU2560" s="77" t="s">
        <v>473</v>
      </c>
      <c r="CV2560" s="77" t="s">
        <v>467</v>
      </c>
      <c r="CW2560" s="77">
        <v>2020</v>
      </c>
      <c r="CX2560" s="77">
        <v>0</v>
      </c>
      <c r="CY2560" s="77">
        <v>0</v>
      </c>
      <c r="CZ2560" s="77">
        <v>0</v>
      </c>
      <c r="DA2560" s="77">
        <v>0</v>
      </c>
      <c r="DB2560" s="77">
        <v>5.2405583313015667</v>
      </c>
      <c r="DC2560" s="77">
        <v>0.69641821681223692</v>
      </c>
      <c r="DD2560" s="77">
        <v>2.941964152281038</v>
      </c>
      <c r="DE2560" s="77">
        <v>1.6021759622082921</v>
      </c>
      <c r="DF2560" s="77">
        <v>0.36068764874241499</v>
      </c>
      <c r="DG2560" s="77">
        <v>0</v>
      </c>
      <c r="DH2560" s="77">
        <v>0</v>
      </c>
      <c r="DI2560" s="77">
        <v>0</v>
      </c>
      <c r="DJ2560" s="77">
        <v>2.1920444284109058E-5</v>
      </c>
      <c r="DL2560" s="77">
        <v>0</v>
      </c>
      <c r="DM2560" s="77">
        <v>7.9064335082244064E-6</v>
      </c>
      <c r="DN2560" s="77">
        <v>7.9064335082244064E-6</v>
      </c>
      <c r="DO2560" s="77">
        <v>0</v>
      </c>
      <c r="DP2560" s="77">
        <v>0</v>
      </c>
      <c r="DQ2560" s="77">
        <v>0</v>
      </c>
      <c r="DR2560" s="77">
        <v>0</v>
      </c>
      <c r="DS2560" s="77">
        <v>0</v>
      </c>
      <c r="DT2560" s="77">
        <v>0</v>
      </c>
      <c r="DU2560" s="77">
        <v>0</v>
      </c>
      <c r="DV2560" s="77">
        <v>0</v>
      </c>
      <c r="DW2560" s="77">
        <v>0</v>
      </c>
      <c r="GE2560" s="77" t="s">
        <v>425</v>
      </c>
      <c r="GF2560" s="77" t="s">
        <v>155</v>
      </c>
      <c r="GG2560" s="77" t="s">
        <v>445</v>
      </c>
      <c r="GH2560" s="77" t="s">
        <v>432</v>
      </c>
      <c r="GI2560" s="77">
        <v>2025</v>
      </c>
      <c r="GJ2560" s="77" t="s">
        <v>301</v>
      </c>
      <c r="GK2560" s="77">
        <v>8896.5159934306903</v>
      </c>
      <c r="GL2560" s="77">
        <v>690.05764099999999</v>
      </c>
      <c r="GM2560" s="77">
        <v>2025</v>
      </c>
      <c r="GN2560" s="77" t="s">
        <v>175</v>
      </c>
      <c r="GO2560" s="77">
        <v>5.3000000000000005E-2</v>
      </c>
      <c r="GP2560" s="77">
        <v>3</v>
      </c>
      <c r="GQ2560" s="77">
        <v>0</v>
      </c>
      <c r="GR2560" s="77" t="s">
        <v>423</v>
      </c>
      <c r="GS2560" s="77">
        <v>0</v>
      </c>
      <c r="GT2560" s="77">
        <v>0</v>
      </c>
      <c r="GU2560" s="77">
        <v>0</v>
      </c>
      <c r="GV2560" s="77">
        <v>0</v>
      </c>
      <c r="GW2560" s="77">
        <v>0</v>
      </c>
      <c r="GX2560" s="77">
        <v>0</v>
      </c>
      <c r="GY2560" s="77">
        <v>5.5966209081309407E-2</v>
      </c>
      <c r="GZ2560" s="77">
        <v>497.90427418355506</v>
      </c>
    </row>
    <row r="2561" spans="98:208" x14ac:dyDescent="0.25">
      <c r="CT2561" s="77" t="s">
        <v>155</v>
      </c>
      <c r="CU2561" s="77" t="s">
        <v>473</v>
      </c>
      <c r="CV2561" s="77" t="s">
        <v>467</v>
      </c>
      <c r="CW2561" s="77">
        <v>2021</v>
      </c>
      <c r="CX2561" s="77">
        <v>0</v>
      </c>
      <c r="CY2561" s="77">
        <v>0</v>
      </c>
      <c r="CZ2561" s="77">
        <v>0</v>
      </c>
      <c r="DA2561" s="77">
        <v>0</v>
      </c>
      <c r="DB2561" s="77">
        <v>5.2405583313015667</v>
      </c>
      <c r="DC2561" s="77">
        <v>0.69641821681223692</v>
      </c>
      <c r="DD2561" s="77">
        <v>2.941964152281038</v>
      </c>
      <c r="DE2561" s="77">
        <v>1.6021759622082921</v>
      </c>
      <c r="DF2561" s="77">
        <v>0.36068764874241499</v>
      </c>
      <c r="DG2561" s="77">
        <v>0.36068764874241499</v>
      </c>
      <c r="DH2561" s="77">
        <v>0</v>
      </c>
      <c r="DI2561" s="77">
        <v>0</v>
      </c>
      <c r="DJ2561" s="77">
        <v>2.1920444284109058E-5</v>
      </c>
      <c r="DL2561" s="77">
        <v>0</v>
      </c>
      <c r="DM2561" s="77">
        <v>7.9064335082244064E-6</v>
      </c>
      <c r="DN2561" s="77">
        <v>7.9064335082244064E-6</v>
      </c>
      <c r="DO2561" s="77">
        <v>0</v>
      </c>
      <c r="DP2561" s="77">
        <v>7.9064335082244064E-6</v>
      </c>
      <c r="DQ2561" s="77">
        <v>7.9064335082244064E-6</v>
      </c>
      <c r="DR2561" s="77">
        <v>0</v>
      </c>
      <c r="DS2561" s="77">
        <v>0</v>
      </c>
      <c r="DT2561" s="77">
        <v>0</v>
      </c>
      <c r="DU2561" s="77">
        <v>0</v>
      </c>
      <c r="DV2561" s="77">
        <v>0</v>
      </c>
      <c r="DW2561" s="77">
        <v>0</v>
      </c>
      <c r="GE2561" s="77" t="s">
        <v>422</v>
      </c>
      <c r="GF2561" s="77" t="s">
        <v>155</v>
      </c>
      <c r="GG2561" s="77" t="s">
        <v>445</v>
      </c>
      <c r="GH2561" s="77" t="s">
        <v>439</v>
      </c>
      <c r="GI2561" s="77">
        <v>2021</v>
      </c>
      <c r="GJ2561" s="77" t="s">
        <v>305</v>
      </c>
      <c r="GK2561" s="77">
        <v>0.6964182168122276</v>
      </c>
      <c r="GL2561" s="77">
        <v>690.05764099999999</v>
      </c>
      <c r="GM2561" s="77">
        <v>2021</v>
      </c>
      <c r="GN2561" s="77" t="s">
        <v>175</v>
      </c>
      <c r="GO2561" s="77">
        <v>0.13250000000000001</v>
      </c>
      <c r="GP2561" s="77">
        <v>3</v>
      </c>
      <c r="GQ2561" s="77">
        <v>0</v>
      </c>
      <c r="GR2561" s="77" t="s">
        <v>423</v>
      </c>
      <c r="GS2561" s="77">
        <v>0.1527377521613833</v>
      </c>
      <c r="GT2561" s="77">
        <v>0.10636935300013851</v>
      </c>
      <c r="GU2561" s="77">
        <v>0.1527377521613833</v>
      </c>
      <c r="GV2561" s="77">
        <v>0.10636935300013851</v>
      </c>
      <c r="GW2561" s="77">
        <v>0</v>
      </c>
      <c r="GX2561" s="77">
        <v>0</v>
      </c>
      <c r="GY2561" s="77">
        <v>0</v>
      </c>
      <c r="GZ2561" s="77">
        <v>0</v>
      </c>
    </row>
    <row r="2562" spans="98:208" x14ac:dyDescent="0.25">
      <c r="CT2562" s="77" t="s">
        <v>155</v>
      </c>
      <c r="CU2562" s="77" t="s">
        <v>473</v>
      </c>
      <c r="CV2562" s="77" t="s">
        <v>467</v>
      </c>
      <c r="CW2562" s="77">
        <v>2022</v>
      </c>
      <c r="CX2562" s="77">
        <v>0</v>
      </c>
      <c r="CY2562" s="77">
        <v>0</v>
      </c>
      <c r="CZ2562" s="77">
        <v>0</v>
      </c>
      <c r="DA2562" s="77">
        <v>0</v>
      </c>
      <c r="DB2562" s="77">
        <v>5.2405583313015667</v>
      </c>
      <c r="DC2562" s="77">
        <v>0.69641821681223692</v>
      </c>
      <c r="DD2562" s="77">
        <v>2.941964152281038</v>
      </c>
      <c r="DE2562" s="77">
        <v>1.6021759622082921</v>
      </c>
      <c r="DF2562" s="77">
        <v>0.36068764874241499</v>
      </c>
      <c r="DG2562" s="77">
        <v>0.36068764874241499</v>
      </c>
      <c r="DH2562" s="77">
        <v>0.36068764874241499</v>
      </c>
      <c r="DI2562" s="77">
        <v>0</v>
      </c>
      <c r="DJ2562" s="77">
        <v>2.1920444284109058E-5</v>
      </c>
      <c r="DL2562" s="77">
        <v>0</v>
      </c>
      <c r="DM2562" s="77">
        <v>7.9064335082244064E-6</v>
      </c>
      <c r="DN2562" s="77">
        <v>7.9064335082244064E-6</v>
      </c>
      <c r="DO2562" s="77">
        <v>0</v>
      </c>
      <c r="DP2562" s="77">
        <v>7.9064335082244064E-6</v>
      </c>
      <c r="DQ2562" s="77">
        <v>7.9064335082244064E-6</v>
      </c>
      <c r="DR2562" s="77">
        <v>0</v>
      </c>
      <c r="DS2562" s="77">
        <v>7.9064335082244064E-6</v>
      </c>
      <c r="DT2562" s="77">
        <v>7.9064335082244064E-6</v>
      </c>
      <c r="DU2562" s="77">
        <v>0</v>
      </c>
      <c r="DV2562" s="77">
        <v>0</v>
      </c>
      <c r="DW2562" s="77">
        <v>0</v>
      </c>
      <c r="GE2562" s="77" t="s">
        <v>425</v>
      </c>
      <c r="GF2562" s="77" t="s">
        <v>155</v>
      </c>
      <c r="GG2562" s="77" t="s">
        <v>445</v>
      </c>
      <c r="GH2562" s="77" t="s">
        <v>439</v>
      </c>
      <c r="GI2562" s="77">
        <v>2021</v>
      </c>
      <c r="GJ2562" s="77" t="s">
        <v>301</v>
      </c>
      <c r="GK2562" s="77">
        <v>2.9419641522810269</v>
      </c>
      <c r="GL2562" s="77">
        <v>690.05764099999999</v>
      </c>
      <c r="GM2562" s="77">
        <v>2021</v>
      </c>
      <c r="GN2562" s="77" t="s">
        <v>175</v>
      </c>
      <c r="GO2562" s="77">
        <v>5.3000000000000005E-2</v>
      </c>
      <c r="GP2562" s="77">
        <v>3</v>
      </c>
      <c r="GQ2562" s="77">
        <v>0</v>
      </c>
      <c r="GR2562" s="77" t="s">
        <v>423</v>
      </c>
      <c r="GS2562" s="77">
        <v>5.5966209081309407E-2</v>
      </c>
      <c r="GT2562" s="77">
        <v>0.16465058085627715</v>
      </c>
      <c r="GU2562" s="77">
        <v>5.5966209081309407E-2</v>
      </c>
      <c r="GV2562" s="77">
        <v>0.16465058085627715</v>
      </c>
      <c r="GW2562" s="77">
        <v>0</v>
      </c>
      <c r="GX2562" s="77">
        <v>0</v>
      </c>
      <c r="GY2562" s="77">
        <v>0</v>
      </c>
      <c r="GZ2562" s="77">
        <v>0</v>
      </c>
    </row>
    <row r="2563" spans="98:208" x14ac:dyDescent="0.25">
      <c r="CT2563" s="77" t="s">
        <v>155</v>
      </c>
      <c r="CU2563" s="77" t="s">
        <v>473</v>
      </c>
      <c r="CV2563" s="77" t="s">
        <v>467</v>
      </c>
      <c r="CW2563" s="77">
        <v>2023</v>
      </c>
      <c r="CX2563" s="77">
        <v>0</v>
      </c>
      <c r="CY2563" s="77">
        <v>0</v>
      </c>
      <c r="CZ2563" s="77">
        <v>0</v>
      </c>
      <c r="DA2563" s="77">
        <v>0</v>
      </c>
      <c r="DB2563" s="77">
        <v>5.4750346070078004</v>
      </c>
      <c r="DC2563" s="77">
        <v>0.71896016785821126</v>
      </c>
      <c r="DD2563" s="77">
        <v>3.071497198615122</v>
      </c>
      <c r="DE2563" s="77">
        <v>1.6845772405344519</v>
      </c>
      <c r="DF2563" s="77">
        <v>0</v>
      </c>
      <c r="DG2563" s="77">
        <v>0.37599181639995038</v>
      </c>
      <c r="DH2563" s="77">
        <v>0.37599181639995038</v>
      </c>
      <c r="DI2563" s="77">
        <v>0.37599181639995038</v>
      </c>
      <c r="DJ2563" s="77">
        <v>2.1920444284109058E-5</v>
      </c>
      <c r="DL2563" s="77">
        <v>0</v>
      </c>
      <c r="DM2563" s="77">
        <v>0</v>
      </c>
      <c r="DN2563" s="77">
        <v>0</v>
      </c>
      <c r="DO2563" s="77">
        <v>0</v>
      </c>
      <c r="DP2563" s="77">
        <v>8.2419076626760745E-6</v>
      </c>
      <c r="DQ2563" s="77">
        <v>8.2419076626760745E-6</v>
      </c>
      <c r="DR2563" s="77">
        <v>0</v>
      </c>
      <c r="DS2563" s="77">
        <v>8.2419076626760745E-6</v>
      </c>
      <c r="DT2563" s="77">
        <v>8.2419076626760745E-6</v>
      </c>
      <c r="DU2563" s="77">
        <v>0</v>
      </c>
      <c r="DV2563" s="77">
        <v>8.2419076626760745E-6</v>
      </c>
      <c r="DW2563" s="77">
        <v>8.2419076626760745E-6</v>
      </c>
      <c r="GE2563" s="77" t="s">
        <v>427</v>
      </c>
      <c r="GF2563" s="77" t="s">
        <v>155</v>
      </c>
      <c r="GG2563" s="77" t="s">
        <v>445</v>
      </c>
      <c r="GH2563" s="77" t="s">
        <v>439</v>
      </c>
      <c r="GI2563" s="77">
        <v>2021</v>
      </c>
      <c r="GJ2563" s="77" t="s">
        <v>303</v>
      </c>
      <c r="GK2563" s="77">
        <v>1.6021759622082929</v>
      </c>
      <c r="GL2563" s="77">
        <v>690.05764099999999</v>
      </c>
      <c r="GM2563" s="77">
        <v>2021</v>
      </c>
      <c r="GN2563" s="77" t="s">
        <v>175</v>
      </c>
      <c r="GO2563" s="77">
        <v>5.3000000000000005E-2</v>
      </c>
      <c r="GP2563" s="77">
        <v>3</v>
      </c>
      <c r="GQ2563" s="77">
        <v>0</v>
      </c>
      <c r="GR2563" s="77" t="s">
        <v>423</v>
      </c>
      <c r="GS2563" s="77">
        <v>5.5966209081309407E-2</v>
      </c>
      <c r="GT2563" s="77">
        <v>8.9667714885997396E-2</v>
      </c>
      <c r="GU2563" s="77">
        <v>5.5966209081309407E-2</v>
      </c>
      <c r="GV2563" s="77">
        <v>8.9667714885997396E-2</v>
      </c>
      <c r="GW2563" s="77">
        <v>0</v>
      </c>
      <c r="GX2563" s="77">
        <v>0</v>
      </c>
      <c r="GY2563" s="77">
        <v>0</v>
      </c>
      <c r="GZ2563" s="77">
        <v>0</v>
      </c>
    </row>
    <row r="2564" spans="98:208" x14ac:dyDescent="0.25">
      <c r="CT2564" s="77" t="s">
        <v>155</v>
      </c>
      <c r="CU2564" s="77" t="s">
        <v>473</v>
      </c>
      <c r="CV2564" s="77" t="s">
        <v>467</v>
      </c>
      <c r="CW2564" s="77">
        <v>2024</v>
      </c>
      <c r="CX2564" s="77">
        <v>0</v>
      </c>
      <c r="CY2564" s="77">
        <v>0</v>
      </c>
      <c r="CZ2564" s="77">
        <v>0</v>
      </c>
      <c r="DA2564" s="77">
        <v>0</v>
      </c>
      <c r="DB2564" s="77">
        <v>5.4750346070078004</v>
      </c>
      <c r="DC2564" s="77">
        <v>0.71896016785821126</v>
      </c>
      <c r="DD2564" s="77">
        <v>3.071497198615122</v>
      </c>
      <c r="DE2564" s="77">
        <v>1.6845772405344519</v>
      </c>
      <c r="DF2564" s="77">
        <v>0</v>
      </c>
      <c r="DG2564" s="77">
        <v>0</v>
      </c>
      <c r="DH2564" s="77">
        <v>0.37599181639995038</v>
      </c>
      <c r="DI2564" s="77">
        <v>0.37599181639995038</v>
      </c>
      <c r="DJ2564" s="77">
        <v>2.1920444284109058E-5</v>
      </c>
      <c r="DL2564" s="77">
        <v>0</v>
      </c>
      <c r="DM2564" s="77">
        <v>0</v>
      </c>
      <c r="DN2564" s="77">
        <v>0</v>
      </c>
      <c r="DO2564" s="77">
        <v>0</v>
      </c>
      <c r="DP2564" s="77">
        <v>0</v>
      </c>
      <c r="DQ2564" s="77">
        <v>0</v>
      </c>
      <c r="DR2564" s="77">
        <v>0</v>
      </c>
      <c r="DS2564" s="77">
        <v>8.2419076626760745E-6</v>
      </c>
      <c r="DT2564" s="77">
        <v>8.2419076626760745E-6</v>
      </c>
      <c r="DU2564" s="77">
        <v>0</v>
      </c>
      <c r="DV2564" s="77">
        <v>8.2419076626760745E-6</v>
      </c>
      <c r="DW2564" s="77">
        <v>8.2419076626760745E-6</v>
      </c>
      <c r="GE2564" s="77" t="s">
        <v>422</v>
      </c>
      <c r="GF2564" s="77" t="s">
        <v>155</v>
      </c>
      <c r="GG2564" s="77" t="s">
        <v>445</v>
      </c>
      <c r="GH2564" s="77" t="s">
        <v>439</v>
      </c>
      <c r="GI2564" s="77">
        <v>2022</v>
      </c>
      <c r="GJ2564" s="77" t="s">
        <v>305</v>
      </c>
      <c r="GK2564" s="77">
        <v>0.6964182168122276</v>
      </c>
      <c r="GL2564" s="77">
        <v>690.05764099999999</v>
      </c>
      <c r="GM2564" s="77">
        <v>2022</v>
      </c>
      <c r="GN2564" s="77" t="s">
        <v>175</v>
      </c>
      <c r="GO2564" s="77">
        <v>0.13250000000000001</v>
      </c>
      <c r="GP2564" s="77">
        <v>3</v>
      </c>
      <c r="GQ2564" s="77">
        <v>0</v>
      </c>
      <c r="GR2564" s="77" t="s">
        <v>423</v>
      </c>
      <c r="GS2564" s="77">
        <v>0.1527377521613833</v>
      </c>
      <c r="GT2564" s="77">
        <v>0.10636935300013851</v>
      </c>
      <c r="GU2564" s="77">
        <v>0.1527377521613833</v>
      </c>
      <c r="GV2564" s="77">
        <v>0.10636935300013851</v>
      </c>
      <c r="GW2564" s="77">
        <v>0.1527377521613833</v>
      </c>
      <c r="GX2564" s="77">
        <v>0.10636935300013851</v>
      </c>
      <c r="GY2564" s="77">
        <v>0</v>
      </c>
      <c r="GZ2564" s="77">
        <v>0</v>
      </c>
    </row>
    <row r="2565" spans="98:208" x14ac:dyDescent="0.25">
      <c r="CT2565" s="77" t="s">
        <v>155</v>
      </c>
      <c r="CU2565" s="77" t="s">
        <v>473</v>
      </c>
      <c r="CV2565" s="77" t="s">
        <v>467</v>
      </c>
      <c r="CW2565" s="77">
        <v>2025</v>
      </c>
      <c r="CX2565" s="77">
        <v>0</v>
      </c>
      <c r="CY2565" s="77">
        <v>0</v>
      </c>
      <c r="CZ2565" s="77">
        <v>0</v>
      </c>
      <c r="DA2565" s="77">
        <v>0</v>
      </c>
      <c r="DB2565" s="77">
        <v>5.4750346070078004</v>
      </c>
      <c r="DC2565" s="77">
        <v>0.71896016785821126</v>
      </c>
      <c r="DD2565" s="77">
        <v>3.071497198615122</v>
      </c>
      <c r="DE2565" s="77">
        <v>1.6845772405344519</v>
      </c>
      <c r="DF2565" s="77">
        <v>0</v>
      </c>
      <c r="DG2565" s="77">
        <v>0</v>
      </c>
      <c r="DH2565" s="77">
        <v>0</v>
      </c>
      <c r="DI2565" s="77">
        <v>0.37599181639995038</v>
      </c>
      <c r="DJ2565" s="77">
        <v>2.1920444284109058E-5</v>
      </c>
      <c r="DL2565" s="77">
        <v>0</v>
      </c>
      <c r="DM2565" s="77">
        <v>0</v>
      </c>
      <c r="DN2565" s="77">
        <v>0</v>
      </c>
      <c r="DO2565" s="77">
        <v>0</v>
      </c>
      <c r="DP2565" s="77">
        <v>0</v>
      </c>
      <c r="DQ2565" s="77">
        <v>0</v>
      </c>
      <c r="DR2565" s="77">
        <v>0</v>
      </c>
      <c r="DS2565" s="77">
        <v>0</v>
      </c>
      <c r="DT2565" s="77">
        <v>0</v>
      </c>
      <c r="DU2565" s="77">
        <v>0</v>
      </c>
      <c r="DV2565" s="77">
        <v>8.2419076626760745E-6</v>
      </c>
      <c r="DW2565" s="77">
        <v>8.2419076626760745E-6</v>
      </c>
      <c r="GE2565" s="77" t="s">
        <v>425</v>
      </c>
      <c r="GF2565" s="77" t="s">
        <v>155</v>
      </c>
      <c r="GG2565" s="77" t="s">
        <v>445</v>
      </c>
      <c r="GH2565" s="77" t="s">
        <v>439</v>
      </c>
      <c r="GI2565" s="77">
        <v>2022</v>
      </c>
      <c r="GJ2565" s="77" t="s">
        <v>301</v>
      </c>
      <c r="GK2565" s="77">
        <v>2.9419641522810269</v>
      </c>
      <c r="GL2565" s="77">
        <v>690.05764099999999</v>
      </c>
      <c r="GM2565" s="77">
        <v>2022</v>
      </c>
      <c r="GN2565" s="77" t="s">
        <v>175</v>
      </c>
      <c r="GO2565" s="77">
        <v>5.3000000000000005E-2</v>
      </c>
      <c r="GP2565" s="77">
        <v>3</v>
      </c>
      <c r="GQ2565" s="77">
        <v>0</v>
      </c>
      <c r="GR2565" s="77" t="s">
        <v>423</v>
      </c>
      <c r="GS2565" s="77">
        <v>5.5966209081309407E-2</v>
      </c>
      <c r="GT2565" s="77">
        <v>0.16465058085627715</v>
      </c>
      <c r="GU2565" s="77">
        <v>5.5966209081309407E-2</v>
      </c>
      <c r="GV2565" s="77">
        <v>0.16465058085627715</v>
      </c>
      <c r="GW2565" s="77">
        <v>5.5966209081309407E-2</v>
      </c>
      <c r="GX2565" s="77">
        <v>0.16465058085627715</v>
      </c>
      <c r="GY2565" s="77">
        <v>0</v>
      </c>
      <c r="GZ2565" s="77">
        <v>0</v>
      </c>
    </row>
    <row r="2566" spans="98:208" x14ac:dyDescent="0.25">
      <c r="CT2566" s="77" t="s">
        <v>155</v>
      </c>
      <c r="CU2566" s="77" t="s">
        <v>473</v>
      </c>
      <c r="CV2566" s="77" t="s">
        <v>474</v>
      </c>
      <c r="CW2566" s="77">
        <v>2020</v>
      </c>
      <c r="CX2566" s="77">
        <v>0</v>
      </c>
      <c r="CY2566" s="77">
        <v>0</v>
      </c>
      <c r="CZ2566" s="77">
        <v>0</v>
      </c>
      <c r="DA2566" s="77">
        <v>0</v>
      </c>
      <c r="DB2566" s="77">
        <v>7.7900575334948541E-2</v>
      </c>
      <c r="DC2566" s="77">
        <v>3.642506068395443E-2</v>
      </c>
      <c r="DD2566" s="77">
        <v>1.5808724525430409E-3</v>
      </c>
      <c r="DE2566" s="77">
        <v>3.9894642198450597E-2</v>
      </c>
      <c r="DF2566" s="77">
        <v>7.8847092159216002E-3</v>
      </c>
      <c r="DG2566" s="77">
        <v>0</v>
      </c>
      <c r="DH2566" s="77">
        <v>0</v>
      </c>
      <c r="DI2566" s="77">
        <v>0</v>
      </c>
      <c r="DJ2566" s="77">
        <v>6.4016086116667125E-4</v>
      </c>
      <c r="DL2566" s="77">
        <v>0</v>
      </c>
      <c r="DM2566" s="77">
        <v>5.0474822417131609E-6</v>
      </c>
      <c r="DN2566" s="77">
        <v>5.0474822417131609E-6</v>
      </c>
      <c r="DO2566" s="77">
        <v>0</v>
      </c>
      <c r="DP2566" s="77">
        <v>0</v>
      </c>
      <c r="DQ2566" s="77">
        <v>0</v>
      </c>
      <c r="DR2566" s="77">
        <v>0</v>
      </c>
      <c r="DS2566" s="77">
        <v>0</v>
      </c>
      <c r="DT2566" s="77">
        <v>0</v>
      </c>
      <c r="DU2566" s="77">
        <v>0</v>
      </c>
      <c r="DV2566" s="77">
        <v>0</v>
      </c>
      <c r="DW2566" s="77">
        <v>0</v>
      </c>
      <c r="GE2566" s="77" t="s">
        <v>427</v>
      </c>
      <c r="GF2566" s="77" t="s">
        <v>155</v>
      </c>
      <c r="GG2566" s="77" t="s">
        <v>445</v>
      </c>
      <c r="GH2566" s="77" t="s">
        <v>439</v>
      </c>
      <c r="GI2566" s="77">
        <v>2022</v>
      </c>
      <c r="GJ2566" s="77" t="s">
        <v>303</v>
      </c>
      <c r="GK2566" s="77">
        <v>1.6021759622082929</v>
      </c>
      <c r="GL2566" s="77">
        <v>690.05764099999999</v>
      </c>
      <c r="GM2566" s="77">
        <v>2022</v>
      </c>
      <c r="GN2566" s="77" t="s">
        <v>175</v>
      </c>
      <c r="GO2566" s="77">
        <v>5.3000000000000005E-2</v>
      </c>
      <c r="GP2566" s="77">
        <v>3</v>
      </c>
      <c r="GQ2566" s="77">
        <v>0</v>
      </c>
      <c r="GR2566" s="77" t="s">
        <v>423</v>
      </c>
      <c r="GS2566" s="77">
        <v>5.5966209081309407E-2</v>
      </c>
      <c r="GT2566" s="77">
        <v>8.9667714885997396E-2</v>
      </c>
      <c r="GU2566" s="77">
        <v>5.5966209081309407E-2</v>
      </c>
      <c r="GV2566" s="77">
        <v>8.9667714885997396E-2</v>
      </c>
      <c r="GW2566" s="77">
        <v>5.5966209081309407E-2</v>
      </c>
      <c r="GX2566" s="77">
        <v>8.9667714885997396E-2</v>
      </c>
      <c r="GY2566" s="77">
        <v>0</v>
      </c>
      <c r="GZ2566" s="77">
        <v>0</v>
      </c>
    </row>
    <row r="2567" spans="98:208" x14ac:dyDescent="0.25">
      <c r="CT2567" s="77" t="s">
        <v>155</v>
      </c>
      <c r="CU2567" s="77" t="s">
        <v>473</v>
      </c>
      <c r="CV2567" s="77" t="s">
        <v>474</v>
      </c>
      <c r="CW2567" s="77">
        <v>2021</v>
      </c>
      <c r="CX2567" s="77">
        <v>0</v>
      </c>
      <c r="CY2567" s="77">
        <v>0</v>
      </c>
      <c r="CZ2567" s="77">
        <v>0</v>
      </c>
      <c r="DA2567" s="77">
        <v>0</v>
      </c>
      <c r="DB2567" s="77">
        <v>7.7900575334948541E-2</v>
      </c>
      <c r="DC2567" s="77">
        <v>3.642506068395443E-2</v>
      </c>
      <c r="DD2567" s="77">
        <v>1.5808724525430409E-3</v>
      </c>
      <c r="DE2567" s="77">
        <v>3.9894642198450597E-2</v>
      </c>
      <c r="DF2567" s="77">
        <v>7.8847092159216002E-3</v>
      </c>
      <c r="DG2567" s="77">
        <v>7.8847092159216002E-3</v>
      </c>
      <c r="DH2567" s="77">
        <v>0</v>
      </c>
      <c r="DI2567" s="77">
        <v>0</v>
      </c>
      <c r="DJ2567" s="77">
        <v>6.4016086116667125E-4</v>
      </c>
      <c r="DL2567" s="77">
        <v>0</v>
      </c>
      <c r="DM2567" s="77">
        <v>5.0474822417131609E-6</v>
      </c>
      <c r="DN2567" s="77">
        <v>5.0474822417131609E-6</v>
      </c>
      <c r="DO2567" s="77">
        <v>0</v>
      </c>
      <c r="DP2567" s="77">
        <v>5.0474822417131609E-6</v>
      </c>
      <c r="DQ2567" s="77">
        <v>5.0474822417131609E-6</v>
      </c>
      <c r="DR2567" s="77">
        <v>0</v>
      </c>
      <c r="DS2567" s="77">
        <v>0</v>
      </c>
      <c r="DT2567" s="77">
        <v>0</v>
      </c>
      <c r="DU2567" s="77">
        <v>0</v>
      </c>
      <c r="DV2567" s="77">
        <v>0</v>
      </c>
      <c r="DW2567" s="77">
        <v>0</v>
      </c>
      <c r="GE2567" s="77" t="s">
        <v>422</v>
      </c>
      <c r="GF2567" s="77" t="s">
        <v>155</v>
      </c>
      <c r="GG2567" s="77" t="s">
        <v>445</v>
      </c>
      <c r="GH2567" s="77" t="s">
        <v>439</v>
      </c>
      <c r="GI2567" s="77">
        <v>2023</v>
      </c>
      <c r="GJ2567" s="77" t="s">
        <v>305</v>
      </c>
      <c r="GK2567" s="77">
        <v>0.71896016785821271</v>
      </c>
      <c r="GL2567" s="77">
        <v>690.05764099999999</v>
      </c>
      <c r="GM2567" s="77">
        <v>2023</v>
      </c>
      <c r="GN2567" s="77" t="s">
        <v>175</v>
      </c>
      <c r="GO2567" s="77">
        <v>0.13250000000000001</v>
      </c>
      <c r="GP2567" s="77">
        <v>3</v>
      </c>
      <c r="GQ2567" s="77">
        <v>0</v>
      </c>
      <c r="GR2567" s="77" t="s">
        <v>423</v>
      </c>
      <c r="GS2567" s="77">
        <v>0</v>
      </c>
      <c r="GT2567" s="77">
        <v>0</v>
      </c>
      <c r="GU2567" s="77">
        <v>0.1527377521613833</v>
      </c>
      <c r="GV2567" s="77">
        <v>0.10981235993223423</v>
      </c>
      <c r="GW2567" s="77">
        <v>0.1527377521613833</v>
      </c>
      <c r="GX2567" s="77">
        <v>0.10981235993223423</v>
      </c>
      <c r="GY2567" s="77">
        <v>0.1527377521613833</v>
      </c>
      <c r="GZ2567" s="77">
        <v>0.10981235993223423</v>
      </c>
    </row>
    <row r="2568" spans="98:208" x14ac:dyDescent="0.25">
      <c r="CT2568" s="77" t="s">
        <v>155</v>
      </c>
      <c r="CU2568" s="77" t="s">
        <v>473</v>
      </c>
      <c r="CV2568" s="77" t="s">
        <v>474</v>
      </c>
      <c r="CW2568" s="77">
        <v>2022</v>
      </c>
      <c r="CX2568" s="77">
        <v>0</v>
      </c>
      <c r="CY2568" s="77">
        <v>0</v>
      </c>
      <c r="CZ2568" s="77">
        <v>0</v>
      </c>
      <c r="DA2568" s="77">
        <v>0</v>
      </c>
      <c r="DB2568" s="77">
        <v>7.7900575334948541E-2</v>
      </c>
      <c r="DC2568" s="77">
        <v>3.642506068395443E-2</v>
      </c>
      <c r="DD2568" s="77">
        <v>1.5808724525430409E-3</v>
      </c>
      <c r="DE2568" s="77">
        <v>3.9894642198450597E-2</v>
      </c>
      <c r="DF2568" s="77">
        <v>7.8847092159216002E-3</v>
      </c>
      <c r="DG2568" s="77">
        <v>7.8847092159216002E-3</v>
      </c>
      <c r="DH2568" s="77">
        <v>7.8847092159216002E-3</v>
      </c>
      <c r="DI2568" s="77">
        <v>0</v>
      </c>
      <c r="DJ2568" s="77">
        <v>6.4016086116667125E-4</v>
      </c>
      <c r="DL2568" s="77">
        <v>0</v>
      </c>
      <c r="DM2568" s="77">
        <v>5.0474822417131609E-6</v>
      </c>
      <c r="DN2568" s="77">
        <v>5.0474822417131609E-6</v>
      </c>
      <c r="DO2568" s="77">
        <v>0</v>
      </c>
      <c r="DP2568" s="77">
        <v>5.0474822417131609E-6</v>
      </c>
      <c r="DQ2568" s="77">
        <v>5.0474822417131609E-6</v>
      </c>
      <c r="DR2568" s="77">
        <v>0</v>
      </c>
      <c r="DS2568" s="77">
        <v>5.0474822417131609E-6</v>
      </c>
      <c r="DT2568" s="77">
        <v>5.0474822417131609E-6</v>
      </c>
      <c r="DU2568" s="77">
        <v>0</v>
      </c>
      <c r="DV2568" s="77">
        <v>0</v>
      </c>
      <c r="DW2568" s="77">
        <v>0</v>
      </c>
      <c r="GE2568" s="77" t="s">
        <v>425</v>
      </c>
      <c r="GF2568" s="77" t="s">
        <v>155</v>
      </c>
      <c r="GG2568" s="77" t="s">
        <v>445</v>
      </c>
      <c r="GH2568" s="77" t="s">
        <v>439</v>
      </c>
      <c r="GI2568" s="77">
        <v>2023</v>
      </c>
      <c r="GJ2568" s="77" t="s">
        <v>301</v>
      </c>
      <c r="GK2568" s="77">
        <v>3.0714971986151118</v>
      </c>
      <c r="GL2568" s="77">
        <v>690.05764099999999</v>
      </c>
      <c r="GM2568" s="77">
        <v>2023</v>
      </c>
      <c r="GN2568" s="77" t="s">
        <v>175</v>
      </c>
      <c r="GO2568" s="77">
        <v>5.3000000000000005E-2</v>
      </c>
      <c r="GP2568" s="77">
        <v>3</v>
      </c>
      <c r="GQ2568" s="77">
        <v>0</v>
      </c>
      <c r="GR2568" s="77" t="s">
        <v>423</v>
      </c>
      <c r="GS2568" s="77">
        <v>0</v>
      </c>
      <c r="GT2568" s="77">
        <v>0</v>
      </c>
      <c r="GU2568" s="77">
        <v>5.5966209081309407E-2</v>
      </c>
      <c r="GV2568" s="77">
        <v>0.17190005441034947</v>
      </c>
      <c r="GW2568" s="77">
        <v>5.5966209081309407E-2</v>
      </c>
      <c r="GX2568" s="77">
        <v>0.17190005441034947</v>
      </c>
      <c r="GY2568" s="77">
        <v>5.5966209081309407E-2</v>
      </c>
      <c r="GZ2568" s="77">
        <v>0.17190005441034947</v>
      </c>
    </row>
    <row r="2569" spans="98:208" x14ac:dyDescent="0.25">
      <c r="CT2569" s="77" t="s">
        <v>155</v>
      </c>
      <c r="CU2569" s="77" t="s">
        <v>473</v>
      </c>
      <c r="CV2569" s="77" t="s">
        <v>474</v>
      </c>
      <c r="CW2569" s="77">
        <v>2023</v>
      </c>
      <c r="CX2569" s="77">
        <v>0</v>
      </c>
      <c r="CY2569" s="77">
        <v>0</v>
      </c>
      <c r="CZ2569" s="77">
        <v>0</v>
      </c>
      <c r="DA2569" s="77">
        <v>0</v>
      </c>
      <c r="DB2569" s="77">
        <v>8.0408269036977176E-2</v>
      </c>
      <c r="DC2569" s="77">
        <v>3.7590224611390458E-2</v>
      </c>
      <c r="DD2569" s="77">
        <v>1.631433411568397E-3</v>
      </c>
      <c r="DE2569" s="77">
        <v>4.1186611014017369E-2</v>
      </c>
      <c r="DF2569" s="77">
        <v>0</v>
      </c>
      <c r="DG2569" s="77">
        <v>8.1378100371604124E-3</v>
      </c>
      <c r="DH2569" s="77">
        <v>8.1378100371604124E-3</v>
      </c>
      <c r="DI2569" s="77">
        <v>8.1378100371604124E-3</v>
      </c>
      <c r="DJ2569" s="77">
        <v>6.4016086116667125E-4</v>
      </c>
      <c r="DL2569" s="77">
        <v>0</v>
      </c>
      <c r="DM2569" s="77">
        <v>0</v>
      </c>
      <c r="DN2569" s="77">
        <v>0</v>
      </c>
      <c r="DO2569" s="77">
        <v>0</v>
      </c>
      <c r="DP2569" s="77">
        <v>5.2095074813993906E-6</v>
      </c>
      <c r="DQ2569" s="77">
        <v>5.2095074813993906E-6</v>
      </c>
      <c r="DR2569" s="77">
        <v>0</v>
      </c>
      <c r="DS2569" s="77">
        <v>5.2095074813993906E-6</v>
      </c>
      <c r="DT2569" s="77">
        <v>5.2095074813993906E-6</v>
      </c>
      <c r="DU2569" s="77">
        <v>0</v>
      </c>
      <c r="DV2569" s="77">
        <v>5.2095074813993906E-6</v>
      </c>
      <c r="DW2569" s="77">
        <v>5.2095074813993906E-6</v>
      </c>
      <c r="GE2569" s="77" t="s">
        <v>427</v>
      </c>
      <c r="GF2569" s="77" t="s">
        <v>155</v>
      </c>
      <c r="GG2569" s="77" t="s">
        <v>445</v>
      </c>
      <c r="GH2569" s="77" t="s">
        <v>439</v>
      </c>
      <c r="GI2569" s="77">
        <v>2023</v>
      </c>
      <c r="GJ2569" s="77" t="s">
        <v>303</v>
      </c>
      <c r="GK2569" s="77">
        <v>1.684577240534451</v>
      </c>
      <c r="GL2569" s="77">
        <v>690.05764099999999</v>
      </c>
      <c r="GM2569" s="77">
        <v>2023</v>
      </c>
      <c r="GN2569" s="77" t="s">
        <v>175</v>
      </c>
      <c r="GO2569" s="77">
        <v>5.3000000000000005E-2</v>
      </c>
      <c r="GP2569" s="77">
        <v>3</v>
      </c>
      <c r="GQ2569" s="77">
        <v>0</v>
      </c>
      <c r="GR2569" s="77" t="s">
        <v>423</v>
      </c>
      <c r="GS2569" s="77">
        <v>0</v>
      </c>
      <c r="GT2569" s="77">
        <v>0</v>
      </c>
      <c r="GU2569" s="77">
        <v>5.5966209081309407E-2</v>
      </c>
      <c r="GV2569" s="77">
        <v>9.4279402057366332E-2</v>
      </c>
      <c r="GW2569" s="77">
        <v>5.5966209081309407E-2</v>
      </c>
      <c r="GX2569" s="77">
        <v>9.4279402057366332E-2</v>
      </c>
      <c r="GY2569" s="77">
        <v>5.5966209081309407E-2</v>
      </c>
      <c r="GZ2569" s="77">
        <v>9.4279402057366332E-2</v>
      </c>
    </row>
    <row r="2570" spans="98:208" x14ac:dyDescent="0.25">
      <c r="CT2570" s="77" t="s">
        <v>155</v>
      </c>
      <c r="CU2570" s="77" t="s">
        <v>473</v>
      </c>
      <c r="CV2570" s="77" t="s">
        <v>474</v>
      </c>
      <c r="CW2570" s="77">
        <v>2024</v>
      </c>
      <c r="CX2570" s="77">
        <v>0</v>
      </c>
      <c r="CY2570" s="77">
        <v>0</v>
      </c>
      <c r="CZ2570" s="77">
        <v>0</v>
      </c>
      <c r="DA2570" s="77">
        <v>0</v>
      </c>
      <c r="DB2570" s="77">
        <v>8.0408269036977176E-2</v>
      </c>
      <c r="DC2570" s="77">
        <v>3.7590224611390458E-2</v>
      </c>
      <c r="DD2570" s="77">
        <v>1.631433411568397E-3</v>
      </c>
      <c r="DE2570" s="77">
        <v>4.1186611014017369E-2</v>
      </c>
      <c r="DF2570" s="77">
        <v>0</v>
      </c>
      <c r="DG2570" s="77">
        <v>0</v>
      </c>
      <c r="DH2570" s="77">
        <v>8.1378100371604124E-3</v>
      </c>
      <c r="DI2570" s="77">
        <v>8.1378100371604124E-3</v>
      </c>
      <c r="DJ2570" s="77">
        <v>6.4016086116667125E-4</v>
      </c>
      <c r="DL2570" s="77">
        <v>0</v>
      </c>
      <c r="DM2570" s="77">
        <v>0</v>
      </c>
      <c r="DN2570" s="77">
        <v>0</v>
      </c>
      <c r="DO2570" s="77">
        <v>0</v>
      </c>
      <c r="DP2570" s="77">
        <v>0</v>
      </c>
      <c r="DQ2570" s="77">
        <v>0</v>
      </c>
      <c r="DR2570" s="77">
        <v>0</v>
      </c>
      <c r="DS2570" s="77">
        <v>5.2095074813993906E-6</v>
      </c>
      <c r="DT2570" s="77">
        <v>5.2095074813993906E-6</v>
      </c>
      <c r="DU2570" s="77">
        <v>0</v>
      </c>
      <c r="DV2570" s="77">
        <v>5.2095074813993906E-6</v>
      </c>
      <c r="DW2570" s="77">
        <v>5.2095074813993906E-6</v>
      </c>
      <c r="GE2570" s="77" t="s">
        <v>422</v>
      </c>
      <c r="GF2570" s="77" t="s">
        <v>155</v>
      </c>
      <c r="GG2570" s="77" t="s">
        <v>445</v>
      </c>
      <c r="GH2570" s="77" t="s">
        <v>439</v>
      </c>
      <c r="GI2570" s="77">
        <v>2024</v>
      </c>
      <c r="GJ2570" s="77" t="s">
        <v>305</v>
      </c>
      <c r="GK2570" s="77">
        <v>0.71896016785821271</v>
      </c>
      <c r="GL2570" s="77">
        <v>690.05764099999999</v>
      </c>
      <c r="GM2570" s="77">
        <v>2024</v>
      </c>
      <c r="GN2570" s="77" t="s">
        <v>175</v>
      </c>
      <c r="GO2570" s="77">
        <v>0.13250000000000001</v>
      </c>
      <c r="GP2570" s="77">
        <v>3</v>
      </c>
      <c r="GQ2570" s="77">
        <v>0</v>
      </c>
      <c r="GR2570" s="77" t="s">
        <v>423</v>
      </c>
      <c r="GS2570" s="77">
        <v>0</v>
      </c>
      <c r="GT2570" s="77">
        <v>0</v>
      </c>
      <c r="GU2570" s="77">
        <v>0</v>
      </c>
      <c r="GV2570" s="77">
        <v>0</v>
      </c>
      <c r="GW2570" s="77">
        <v>0.1527377521613833</v>
      </c>
      <c r="GX2570" s="77">
        <v>0.10981235993223423</v>
      </c>
      <c r="GY2570" s="77">
        <v>0.1527377521613833</v>
      </c>
      <c r="GZ2570" s="77">
        <v>0.10981235993223423</v>
      </c>
    </row>
    <row r="2571" spans="98:208" x14ac:dyDescent="0.25">
      <c r="CT2571" s="77" t="s">
        <v>155</v>
      </c>
      <c r="CU2571" s="77" t="s">
        <v>473</v>
      </c>
      <c r="CV2571" s="77" t="s">
        <v>474</v>
      </c>
      <c r="CW2571" s="77">
        <v>2025</v>
      </c>
      <c r="CX2571" s="77">
        <v>0</v>
      </c>
      <c r="CY2571" s="77">
        <v>0</v>
      </c>
      <c r="CZ2571" s="77">
        <v>0</v>
      </c>
      <c r="DA2571" s="77">
        <v>0</v>
      </c>
      <c r="DB2571" s="77">
        <v>8.0408269036977176E-2</v>
      </c>
      <c r="DC2571" s="77">
        <v>3.7590224611390458E-2</v>
      </c>
      <c r="DD2571" s="77">
        <v>1.631433411568397E-3</v>
      </c>
      <c r="DE2571" s="77">
        <v>4.1186611014017369E-2</v>
      </c>
      <c r="DF2571" s="77">
        <v>0</v>
      </c>
      <c r="DG2571" s="77">
        <v>0</v>
      </c>
      <c r="DH2571" s="77">
        <v>0</v>
      </c>
      <c r="DI2571" s="77">
        <v>8.1378100371604124E-3</v>
      </c>
      <c r="DJ2571" s="77">
        <v>6.4016086116667125E-4</v>
      </c>
      <c r="DL2571" s="77">
        <v>0</v>
      </c>
      <c r="DM2571" s="77">
        <v>0</v>
      </c>
      <c r="DN2571" s="77">
        <v>0</v>
      </c>
      <c r="DO2571" s="77">
        <v>0</v>
      </c>
      <c r="DP2571" s="77">
        <v>0</v>
      </c>
      <c r="DQ2571" s="77">
        <v>0</v>
      </c>
      <c r="DR2571" s="77">
        <v>0</v>
      </c>
      <c r="DS2571" s="77">
        <v>0</v>
      </c>
      <c r="DT2571" s="77">
        <v>0</v>
      </c>
      <c r="DU2571" s="77">
        <v>0</v>
      </c>
      <c r="DV2571" s="77">
        <v>5.2095074813993906E-6</v>
      </c>
      <c r="DW2571" s="77">
        <v>5.2095074813993906E-6</v>
      </c>
      <c r="GE2571" s="77" t="s">
        <v>425</v>
      </c>
      <c r="GF2571" s="77" t="s">
        <v>155</v>
      </c>
      <c r="GG2571" s="77" t="s">
        <v>445</v>
      </c>
      <c r="GH2571" s="77" t="s">
        <v>439</v>
      </c>
      <c r="GI2571" s="77">
        <v>2024</v>
      </c>
      <c r="GJ2571" s="77" t="s">
        <v>301</v>
      </c>
      <c r="GK2571" s="77">
        <v>3.0714971986151118</v>
      </c>
      <c r="GL2571" s="77">
        <v>690.05764099999999</v>
      </c>
      <c r="GM2571" s="77">
        <v>2024</v>
      </c>
      <c r="GN2571" s="77" t="s">
        <v>175</v>
      </c>
      <c r="GO2571" s="77">
        <v>5.3000000000000005E-2</v>
      </c>
      <c r="GP2571" s="77">
        <v>3</v>
      </c>
      <c r="GQ2571" s="77">
        <v>0</v>
      </c>
      <c r="GR2571" s="77" t="s">
        <v>423</v>
      </c>
      <c r="GS2571" s="77">
        <v>0</v>
      </c>
      <c r="GT2571" s="77">
        <v>0</v>
      </c>
      <c r="GU2571" s="77">
        <v>0</v>
      </c>
      <c r="GV2571" s="77">
        <v>0</v>
      </c>
      <c r="GW2571" s="77">
        <v>5.5966209081309407E-2</v>
      </c>
      <c r="GX2571" s="77">
        <v>0.17190005441034947</v>
      </c>
      <c r="GY2571" s="77">
        <v>5.5966209081309407E-2</v>
      </c>
      <c r="GZ2571" s="77">
        <v>0.17190005441034947</v>
      </c>
    </row>
    <row r="2572" spans="98:208" x14ac:dyDescent="0.25">
      <c r="CT2572" s="77" t="s">
        <v>155</v>
      </c>
      <c r="CU2572" s="77" t="s">
        <v>473</v>
      </c>
      <c r="CV2572" s="77" t="s">
        <v>481</v>
      </c>
      <c r="CW2572" s="77">
        <v>2020</v>
      </c>
      <c r="CX2572" s="77">
        <v>0</v>
      </c>
      <c r="CY2572" s="77">
        <v>0</v>
      </c>
      <c r="CZ2572" s="77">
        <v>0</v>
      </c>
      <c r="DA2572" s="77">
        <v>0</v>
      </c>
      <c r="DB2572" s="77">
        <v>21083.84282422371</v>
      </c>
      <c r="DC2572" s="77">
        <v>409.22373582044048</v>
      </c>
      <c r="DD2572" s="77">
        <v>13469.0878123781</v>
      </c>
      <c r="DE2572" s="77">
        <v>7205.5312760249572</v>
      </c>
      <c r="DF2572" s="77">
        <v>1219.5839681182938</v>
      </c>
      <c r="DG2572" s="77">
        <v>0</v>
      </c>
      <c r="DH2572" s="77">
        <v>0</v>
      </c>
      <c r="DI2572" s="77">
        <v>0</v>
      </c>
      <c r="DJ2572" s="77">
        <v>3.694257676877472E-10</v>
      </c>
      <c r="DL2572" s="77">
        <v>0</v>
      </c>
      <c r="DM2572" s="77">
        <v>4.5054574368176971E-7</v>
      </c>
      <c r="DN2572" s="77">
        <v>4.5054574368176971E-7</v>
      </c>
      <c r="DO2572" s="77">
        <v>0</v>
      </c>
      <c r="DP2572" s="77">
        <v>0</v>
      </c>
      <c r="DQ2572" s="77">
        <v>0</v>
      </c>
      <c r="DR2572" s="77">
        <v>0</v>
      </c>
      <c r="DS2572" s="77">
        <v>0</v>
      </c>
      <c r="DT2572" s="77">
        <v>0</v>
      </c>
      <c r="DU2572" s="77">
        <v>0</v>
      </c>
      <c r="DV2572" s="77">
        <v>0</v>
      </c>
      <c r="DW2572" s="77">
        <v>0</v>
      </c>
      <c r="GE2572" s="77" t="s">
        <v>427</v>
      </c>
      <c r="GF2572" s="77" t="s">
        <v>155</v>
      </c>
      <c r="GG2572" s="77" t="s">
        <v>445</v>
      </c>
      <c r="GH2572" s="77" t="s">
        <v>439</v>
      </c>
      <c r="GI2572" s="77">
        <v>2024</v>
      </c>
      <c r="GJ2572" s="77" t="s">
        <v>303</v>
      </c>
      <c r="GK2572" s="77">
        <v>1.684577240534451</v>
      </c>
      <c r="GL2572" s="77">
        <v>690.05764099999999</v>
      </c>
      <c r="GM2572" s="77">
        <v>2024</v>
      </c>
      <c r="GN2572" s="77" t="s">
        <v>175</v>
      </c>
      <c r="GO2572" s="77">
        <v>5.3000000000000005E-2</v>
      </c>
      <c r="GP2572" s="77">
        <v>3</v>
      </c>
      <c r="GQ2572" s="77">
        <v>0</v>
      </c>
      <c r="GR2572" s="77" t="s">
        <v>423</v>
      </c>
      <c r="GS2572" s="77">
        <v>0</v>
      </c>
      <c r="GT2572" s="77">
        <v>0</v>
      </c>
      <c r="GU2572" s="77">
        <v>0</v>
      </c>
      <c r="GV2572" s="77">
        <v>0</v>
      </c>
      <c r="GW2572" s="77">
        <v>5.5966209081309407E-2</v>
      </c>
      <c r="GX2572" s="77">
        <v>9.4279402057366332E-2</v>
      </c>
      <c r="GY2572" s="77">
        <v>5.5966209081309407E-2</v>
      </c>
      <c r="GZ2572" s="77">
        <v>9.4279402057366332E-2</v>
      </c>
    </row>
    <row r="2573" spans="98:208" x14ac:dyDescent="0.25">
      <c r="CT2573" s="77" t="s">
        <v>155</v>
      </c>
      <c r="CU2573" s="77" t="s">
        <v>473</v>
      </c>
      <c r="CV2573" s="77" t="s">
        <v>481</v>
      </c>
      <c r="CW2573" s="77">
        <v>2021</v>
      </c>
      <c r="CX2573" s="77">
        <v>0</v>
      </c>
      <c r="CY2573" s="77">
        <v>0</v>
      </c>
      <c r="CZ2573" s="77">
        <v>0</v>
      </c>
      <c r="DA2573" s="77">
        <v>0</v>
      </c>
      <c r="DB2573" s="77">
        <v>21083.84282422371</v>
      </c>
      <c r="DC2573" s="77">
        <v>409.22373582044048</v>
      </c>
      <c r="DD2573" s="77">
        <v>13469.0878123781</v>
      </c>
      <c r="DE2573" s="77">
        <v>7205.5312760249572</v>
      </c>
      <c r="DF2573" s="77">
        <v>1219.5839681182938</v>
      </c>
      <c r="DG2573" s="77">
        <v>1219.5839681182938</v>
      </c>
      <c r="DH2573" s="77">
        <v>0</v>
      </c>
      <c r="DI2573" s="77">
        <v>0</v>
      </c>
      <c r="DJ2573" s="77">
        <v>3.694257676877472E-10</v>
      </c>
      <c r="DL2573" s="77">
        <v>0</v>
      </c>
      <c r="DM2573" s="77">
        <v>4.5054574368176971E-7</v>
      </c>
      <c r="DN2573" s="77">
        <v>4.5054574368176971E-7</v>
      </c>
      <c r="DO2573" s="77">
        <v>0</v>
      </c>
      <c r="DP2573" s="77">
        <v>4.5054574368176971E-7</v>
      </c>
      <c r="DQ2573" s="77">
        <v>4.5054574368176971E-7</v>
      </c>
      <c r="DR2573" s="77">
        <v>0</v>
      </c>
      <c r="DS2573" s="77">
        <v>0</v>
      </c>
      <c r="DT2573" s="77">
        <v>0</v>
      </c>
      <c r="DU2573" s="77">
        <v>0</v>
      </c>
      <c r="DV2573" s="77">
        <v>0</v>
      </c>
      <c r="DW2573" s="77">
        <v>0</v>
      </c>
      <c r="GE2573" s="77" t="s">
        <v>422</v>
      </c>
      <c r="GF2573" s="77" t="s">
        <v>155</v>
      </c>
      <c r="GG2573" s="77" t="s">
        <v>445</v>
      </c>
      <c r="GH2573" s="77" t="s">
        <v>439</v>
      </c>
      <c r="GI2573" s="77">
        <v>2025</v>
      </c>
      <c r="GJ2573" s="77" t="s">
        <v>305</v>
      </c>
      <c r="GK2573" s="77">
        <v>0.71896016785821271</v>
      </c>
      <c r="GL2573" s="77">
        <v>690.05764099999999</v>
      </c>
      <c r="GM2573" s="77">
        <v>2025</v>
      </c>
      <c r="GN2573" s="77" t="s">
        <v>175</v>
      </c>
      <c r="GO2573" s="77">
        <v>0.13250000000000001</v>
      </c>
      <c r="GP2573" s="77">
        <v>3</v>
      </c>
      <c r="GQ2573" s="77">
        <v>0</v>
      </c>
      <c r="GR2573" s="77" t="s">
        <v>423</v>
      </c>
      <c r="GS2573" s="77">
        <v>0</v>
      </c>
      <c r="GT2573" s="77">
        <v>0</v>
      </c>
      <c r="GU2573" s="77">
        <v>0</v>
      </c>
      <c r="GV2573" s="77">
        <v>0</v>
      </c>
      <c r="GW2573" s="77">
        <v>0</v>
      </c>
      <c r="GX2573" s="77">
        <v>0</v>
      </c>
      <c r="GY2573" s="77">
        <v>0.1527377521613833</v>
      </c>
      <c r="GZ2573" s="77">
        <v>0.10981235993223423</v>
      </c>
    </row>
    <row r="2574" spans="98:208" x14ac:dyDescent="0.25">
      <c r="CT2574" s="77" t="s">
        <v>155</v>
      </c>
      <c r="CU2574" s="77" t="s">
        <v>473</v>
      </c>
      <c r="CV2574" s="77" t="s">
        <v>481</v>
      </c>
      <c r="CW2574" s="77">
        <v>2022</v>
      </c>
      <c r="CX2574" s="77">
        <v>0</v>
      </c>
      <c r="CY2574" s="77">
        <v>0</v>
      </c>
      <c r="CZ2574" s="77">
        <v>0</v>
      </c>
      <c r="DA2574" s="77">
        <v>0</v>
      </c>
      <c r="DB2574" s="77">
        <v>21083.84282422371</v>
      </c>
      <c r="DC2574" s="77">
        <v>409.22373582044048</v>
      </c>
      <c r="DD2574" s="77">
        <v>13469.0878123781</v>
      </c>
      <c r="DE2574" s="77">
        <v>7205.5312760249572</v>
      </c>
      <c r="DF2574" s="77">
        <v>1219.5839681182938</v>
      </c>
      <c r="DG2574" s="77">
        <v>1219.5839681182938</v>
      </c>
      <c r="DH2574" s="77">
        <v>1219.5839681182938</v>
      </c>
      <c r="DI2574" s="77">
        <v>0</v>
      </c>
      <c r="DJ2574" s="77">
        <v>3.694257676877472E-10</v>
      </c>
      <c r="DL2574" s="77">
        <v>0</v>
      </c>
      <c r="DM2574" s="77">
        <v>4.5054574368176971E-7</v>
      </c>
      <c r="DN2574" s="77">
        <v>4.5054574368176971E-7</v>
      </c>
      <c r="DO2574" s="77">
        <v>0</v>
      </c>
      <c r="DP2574" s="77">
        <v>4.5054574368176971E-7</v>
      </c>
      <c r="DQ2574" s="77">
        <v>4.5054574368176971E-7</v>
      </c>
      <c r="DR2574" s="77">
        <v>0</v>
      </c>
      <c r="DS2574" s="77">
        <v>4.5054574368176971E-7</v>
      </c>
      <c r="DT2574" s="77">
        <v>4.5054574368176971E-7</v>
      </c>
      <c r="DU2574" s="77">
        <v>0</v>
      </c>
      <c r="DV2574" s="77">
        <v>0</v>
      </c>
      <c r="DW2574" s="77">
        <v>0</v>
      </c>
      <c r="GE2574" s="77" t="s">
        <v>425</v>
      </c>
      <c r="GF2574" s="77" t="s">
        <v>155</v>
      </c>
      <c r="GG2574" s="77" t="s">
        <v>445</v>
      </c>
      <c r="GH2574" s="77" t="s">
        <v>439</v>
      </c>
      <c r="GI2574" s="77">
        <v>2025</v>
      </c>
      <c r="GJ2574" s="77" t="s">
        <v>301</v>
      </c>
      <c r="GK2574" s="77">
        <v>3.0714971986151118</v>
      </c>
      <c r="GL2574" s="77">
        <v>690.05764099999999</v>
      </c>
      <c r="GM2574" s="77">
        <v>2025</v>
      </c>
      <c r="GN2574" s="77" t="s">
        <v>175</v>
      </c>
      <c r="GO2574" s="77">
        <v>5.3000000000000005E-2</v>
      </c>
      <c r="GP2574" s="77">
        <v>3</v>
      </c>
      <c r="GQ2574" s="77">
        <v>0</v>
      </c>
      <c r="GR2574" s="77" t="s">
        <v>423</v>
      </c>
      <c r="GS2574" s="77">
        <v>0</v>
      </c>
      <c r="GT2574" s="77">
        <v>0</v>
      </c>
      <c r="GU2574" s="77">
        <v>0</v>
      </c>
      <c r="GV2574" s="77">
        <v>0</v>
      </c>
      <c r="GW2574" s="77">
        <v>0</v>
      </c>
      <c r="GX2574" s="77">
        <v>0</v>
      </c>
      <c r="GY2574" s="77">
        <v>5.5966209081309407E-2</v>
      </c>
      <c r="GZ2574" s="77">
        <v>0.17190005441034947</v>
      </c>
    </row>
    <row r="2575" spans="98:208" x14ac:dyDescent="0.25">
      <c r="CT2575" s="77" t="s">
        <v>155</v>
      </c>
      <c r="CU2575" s="77" t="s">
        <v>473</v>
      </c>
      <c r="CV2575" s="77" t="s">
        <v>481</v>
      </c>
      <c r="CW2575" s="77">
        <v>2023</v>
      </c>
      <c r="CX2575" s="77">
        <v>0</v>
      </c>
      <c r="CY2575" s="77">
        <v>0</v>
      </c>
      <c r="CZ2575" s="77">
        <v>0</v>
      </c>
      <c r="DA2575" s="77">
        <v>0</v>
      </c>
      <c r="DB2575" s="77">
        <v>21835.978114129721</v>
      </c>
      <c r="DC2575" s="77">
        <v>428.60232122030828</v>
      </c>
      <c r="DD2575" s="77">
        <v>13939.560973457361</v>
      </c>
      <c r="DE2575" s="77">
        <v>7467.8148194524438</v>
      </c>
      <c r="DF2575" s="77">
        <v>0</v>
      </c>
      <c r="DG2575" s="77">
        <v>1263.5534246224927</v>
      </c>
      <c r="DH2575" s="77">
        <v>1263.5534246224927</v>
      </c>
      <c r="DI2575" s="77">
        <v>1263.5534246224927</v>
      </c>
      <c r="DJ2575" s="77">
        <v>3.694257676877472E-10</v>
      </c>
      <c r="DL2575" s="77">
        <v>0</v>
      </c>
      <c r="DM2575" s="77">
        <v>0</v>
      </c>
      <c r="DN2575" s="77">
        <v>0</v>
      </c>
      <c r="DO2575" s="77">
        <v>0</v>
      </c>
      <c r="DP2575" s="77">
        <v>4.6678919390564635E-7</v>
      </c>
      <c r="DQ2575" s="77">
        <v>4.6678919390564635E-7</v>
      </c>
      <c r="DR2575" s="77">
        <v>0</v>
      </c>
      <c r="DS2575" s="77">
        <v>4.6678919390564635E-7</v>
      </c>
      <c r="DT2575" s="77">
        <v>4.6678919390564635E-7</v>
      </c>
      <c r="DU2575" s="77">
        <v>0</v>
      </c>
      <c r="DV2575" s="77">
        <v>4.6678919390564635E-7</v>
      </c>
      <c r="DW2575" s="77">
        <v>4.6678919390564635E-7</v>
      </c>
      <c r="GE2575" s="77" t="s">
        <v>427</v>
      </c>
      <c r="GF2575" s="77" t="s">
        <v>155</v>
      </c>
      <c r="GG2575" s="77" t="s">
        <v>445</v>
      </c>
      <c r="GH2575" s="77" t="s">
        <v>439</v>
      </c>
      <c r="GI2575" s="77">
        <v>2025</v>
      </c>
      <c r="GJ2575" s="77" t="s">
        <v>303</v>
      </c>
      <c r="GK2575" s="77">
        <v>1.684577240534451</v>
      </c>
      <c r="GL2575" s="77">
        <v>690.05764099999999</v>
      </c>
      <c r="GM2575" s="77">
        <v>2025</v>
      </c>
      <c r="GN2575" s="77" t="s">
        <v>175</v>
      </c>
      <c r="GO2575" s="77">
        <v>5.3000000000000005E-2</v>
      </c>
      <c r="GP2575" s="77">
        <v>3</v>
      </c>
      <c r="GQ2575" s="77">
        <v>0</v>
      </c>
      <c r="GR2575" s="77" t="s">
        <v>423</v>
      </c>
      <c r="GS2575" s="77">
        <v>0</v>
      </c>
      <c r="GT2575" s="77">
        <v>0</v>
      </c>
      <c r="GU2575" s="77">
        <v>0</v>
      </c>
      <c r="GV2575" s="77">
        <v>0</v>
      </c>
      <c r="GW2575" s="77">
        <v>0</v>
      </c>
      <c r="GX2575" s="77">
        <v>0</v>
      </c>
      <c r="GY2575" s="77">
        <v>5.5966209081309407E-2</v>
      </c>
      <c r="GZ2575" s="77">
        <v>9.4279402057366332E-2</v>
      </c>
    </row>
    <row r="2576" spans="98:208" x14ac:dyDescent="0.25">
      <c r="CT2576" s="77" t="s">
        <v>155</v>
      </c>
      <c r="CU2576" s="77" t="s">
        <v>473</v>
      </c>
      <c r="CV2576" s="77" t="s">
        <v>481</v>
      </c>
      <c r="CW2576" s="77">
        <v>2024</v>
      </c>
      <c r="CX2576" s="77">
        <v>0</v>
      </c>
      <c r="CY2576" s="77">
        <v>0</v>
      </c>
      <c r="CZ2576" s="77">
        <v>0</v>
      </c>
      <c r="DA2576" s="77">
        <v>0</v>
      </c>
      <c r="DB2576" s="77">
        <v>21835.978114129721</v>
      </c>
      <c r="DC2576" s="77">
        <v>428.60232122030828</v>
      </c>
      <c r="DD2576" s="77">
        <v>13939.560973457361</v>
      </c>
      <c r="DE2576" s="77">
        <v>7467.8148194524438</v>
      </c>
      <c r="DF2576" s="77">
        <v>0</v>
      </c>
      <c r="DG2576" s="77">
        <v>0</v>
      </c>
      <c r="DH2576" s="77">
        <v>1263.5534246224927</v>
      </c>
      <c r="DI2576" s="77">
        <v>1263.5534246224927</v>
      </c>
      <c r="DJ2576" s="77">
        <v>3.694257676877472E-10</v>
      </c>
      <c r="DL2576" s="77">
        <v>0</v>
      </c>
      <c r="DM2576" s="77">
        <v>0</v>
      </c>
      <c r="DN2576" s="77">
        <v>0</v>
      </c>
      <c r="DO2576" s="77">
        <v>0</v>
      </c>
      <c r="DP2576" s="77">
        <v>0</v>
      </c>
      <c r="DQ2576" s="77">
        <v>0</v>
      </c>
      <c r="DR2576" s="77">
        <v>0</v>
      </c>
      <c r="DS2576" s="77">
        <v>4.6678919390564635E-7</v>
      </c>
      <c r="DT2576" s="77">
        <v>4.6678919390564635E-7</v>
      </c>
      <c r="DU2576" s="77">
        <v>0</v>
      </c>
      <c r="DV2576" s="77">
        <v>4.6678919390564635E-7</v>
      </c>
      <c r="DW2576" s="77">
        <v>4.6678919390564635E-7</v>
      </c>
      <c r="GE2576" s="77" t="s">
        <v>422</v>
      </c>
      <c r="GF2576" s="77" t="s">
        <v>155</v>
      </c>
      <c r="GG2576" s="77" t="s">
        <v>445</v>
      </c>
      <c r="GH2576" s="77" t="s">
        <v>446</v>
      </c>
      <c r="GI2576" s="77">
        <v>2021</v>
      </c>
      <c r="GJ2576" s="77" t="s">
        <v>305</v>
      </c>
      <c r="GK2576" s="77">
        <v>3.6425060683954479E-2</v>
      </c>
      <c r="GL2576" s="77">
        <v>690.05764099999999</v>
      </c>
      <c r="GM2576" s="77">
        <v>2021</v>
      </c>
      <c r="GN2576" s="77" t="s">
        <v>175</v>
      </c>
      <c r="GO2576" s="77">
        <v>0.13250000000000001</v>
      </c>
      <c r="GP2576" s="77">
        <v>3</v>
      </c>
      <c r="GQ2576" s="77">
        <v>0</v>
      </c>
      <c r="GR2576" s="77" t="s">
        <v>423</v>
      </c>
      <c r="GS2576" s="77">
        <v>0.1527377521613833</v>
      </c>
      <c r="GT2576" s="77">
        <v>5.5634818912091858E-3</v>
      </c>
      <c r="GU2576" s="77">
        <v>0.1527377521613833</v>
      </c>
      <c r="GV2576" s="77">
        <v>5.5634818912091858E-3</v>
      </c>
      <c r="GW2576" s="77">
        <v>0</v>
      </c>
      <c r="GX2576" s="77">
        <v>0</v>
      </c>
      <c r="GY2576" s="77">
        <v>0</v>
      </c>
      <c r="GZ2576" s="77">
        <v>0</v>
      </c>
    </row>
    <row r="2577" spans="98:208" x14ac:dyDescent="0.25">
      <c r="CT2577" s="77" t="s">
        <v>155</v>
      </c>
      <c r="CU2577" s="77" t="s">
        <v>473</v>
      </c>
      <c r="CV2577" s="77" t="s">
        <v>481</v>
      </c>
      <c r="CW2577" s="77">
        <v>2025</v>
      </c>
      <c r="CX2577" s="77">
        <v>0</v>
      </c>
      <c r="CY2577" s="77">
        <v>0</v>
      </c>
      <c r="CZ2577" s="77">
        <v>0</v>
      </c>
      <c r="DA2577" s="77">
        <v>0</v>
      </c>
      <c r="DB2577" s="77">
        <v>21835.978114129721</v>
      </c>
      <c r="DC2577" s="77">
        <v>428.60232122030828</v>
      </c>
      <c r="DD2577" s="77">
        <v>13939.560973457361</v>
      </c>
      <c r="DE2577" s="77">
        <v>7467.8148194524438</v>
      </c>
      <c r="DF2577" s="77">
        <v>0</v>
      </c>
      <c r="DG2577" s="77">
        <v>0</v>
      </c>
      <c r="DH2577" s="77">
        <v>0</v>
      </c>
      <c r="DI2577" s="77">
        <v>1263.5534246224927</v>
      </c>
      <c r="DJ2577" s="77">
        <v>3.694257676877472E-10</v>
      </c>
      <c r="DL2577" s="77">
        <v>0</v>
      </c>
      <c r="DM2577" s="77">
        <v>0</v>
      </c>
      <c r="DN2577" s="77">
        <v>0</v>
      </c>
      <c r="DO2577" s="77">
        <v>0</v>
      </c>
      <c r="DP2577" s="77">
        <v>0</v>
      </c>
      <c r="DQ2577" s="77">
        <v>0</v>
      </c>
      <c r="DR2577" s="77">
        <v>0</v>
      </c>
      <c r="DS2577" s="77">
        <v>0</v>
      </c>
      <c r="DT2577" s="77">
        <v>0</v>
      </c>
      <c r="DU2577" s="77">
        <v>0</v>
      </c>
      <c r="DV2577" s="77">
        <v>4.6678919390564635E-7</v>
      </c>
      <c r="DW2577" s="77">
        <v>4.6678919390564635E-7</v>
      </c>
      <c r="GE2577" s="77" t="s">
        <v>425</v>
      </c>
      <c r="GF2577" s="77" t="s">
        <v>155</v>
      </c>
      <c r="GG2577" s="77" t="s">
        <v>445</v>
      </c>
      <c r="GH2577" s="77" t="s">
        <v>446</v>
      </c>
      <c r="GI2577" s="77">
        <v>2021</v>
      </c>
      <c r="GJ2577" s="77" t="s">
        <v>301</v>
      </c>
      <c r="GK2577" s="77">
        <v>1.580872452543228E-3</v>
      </c>
      <c r="GL2577" s="77">
        <v>690.05764099999999</v>
      </c>
      <c r="GM2577" s="77">
        <v>2021</v>
      </c>
      <c r="GN2577" s="77" t="s">
        <v>175</v>
      </c>
      <c r="GO2577" s="77">
        <v>5.3000000000000005E-2</v>
      </c>
      <c r="GP2577" s="77">
        <v>3</v>
      </c>
      <c r="GQ2577" s="77">
        <v>0</v>
      </c>
      <c r="GR2577" s="77" t="s">
        <v>423</v>
      </c>
      <c r="GS2577" s="77">
        <v>5.5966209081309407E-2</v>
      </c>
      <c r="GT2577" s="77">
        <v>8.8475438209916686E-5</v>
      </c>
      <c r="GU2577" s="77">
        <v>5.5966209081309407E-2</v>
      </c>
      <c r="GV2577" s="77">
        <v>8.8475438209916686E-5</v>
      </c>
      <c r="GW2577" s="77">
        <v>0</v>
      </c>
      <c r="GX2577" s="77">
        <v>0</v>
      </c>
      <c r="GY2577" s="77">
        <v>0</v>
      </c>
      <c r="GZ2577" s="77">
        <v>0</v>
      </c>
    </row>
    <row r="2578" spans="98:208" x14ac:dyDescent="0.25">
      <c r="CT2578" s="77" t="s">
        <v>155</v>
      </c>
      <c r="CU2578" s="77" t="s">
        <v>473</v>
      </c>
      <c r="CV2578" s="77" t="s">
        <v>488</v>
      </c>
      <c r="CW2578" s="77">
        <v>2020</v>
      </c>
      <c r="CX2578" s="77">
        <v>0</v>
      </c>
      <c r="CY2578" s="77">
        <v>0</v>
      </c>
      <c r="CZ2578" s="77">
        <v>0</v>
      </c>
      <c r="DA2578" s="77">
        <v>0</v>
      </c>
      <c r="DB2578" s="77">
        <v>21083.842824224459</v>
      </c>
      <c r="DC2578" s="77">
        <v>409.22373582043451</v>
      </c>
      <c r="DD2578" s="77">
        <v>13469.08781237873</v>
      </c>
      <c r="DE2578" s="77">
        <v>7205.5312760252746</v>
      </c>
      <c r="DF2578" s="77">
        <v>1219.5839681183459</v>
      </c>
      <c r="DG2578" s="77">
        <v>0</v>
      </c>
      <c r="DH2578" s="77">
        <v>0</v>
      </c>
      <c r="DI2578" s="77">
        <v>0</v>
      </c>
      <c r="DJ2578" s="77">
        <v>1.593288466334485E-8</v>
      </c>
      <c r="DL2578" s="77">
        <v>0</v>
      </c>
      <c r="DM2578" s="77">
        <v>1.9431490701294049E-5</v>
      </c>
      <c r="DN2578" s="77">
        <v>1.9431490701294049E-5</v>
      </c>
      <c r="DO2578" s="77">
        <v>0</v>
      </c>
      <c r="DP2578" s="77">
        <v>0</v>
      </c>
      <c r="DQ2578" s="77">
        <v>0</v>
      </c>
      <c r="DR2578" s="77">
        <v>0</v>
      </c>
      <c r="DS2578" s="77">
        <v>0</v>
      </c>
      <c r="DT2578" s="77">
        <v>0</v>
      </c>
      <c r="DU2578" s="77">
        <v>0</v>
      </c>
      <c r="DV2578" s="77">
        <v>0</v>
      </c>
      <c r="DW2578" s="77">
        <v>0</v>
      </c>
      <c r="GE2578" s="77" t="s">
        <v>427</v>
      </c>
      <c r="GF2578" s="77" t="s">
        <v>155</v>
      </c>
      <c r="GG2578" s="77" t="s">
        <v>445</v>
      </c>
      <c r="GH2578" s="77" t="s">
        <v>446</v>
      </c>
      <c r="GI2578" s="77">
        <v>2021</v>
      </c>
      <c r="GJ2578" s="77" t="s">
        <v>303</v>
      </c>
      <c r="GK2578" s="77">
        <v>3.9894642198450722E-2</v>
      </c>
      <c r="GL2578" s="77">
        <v>690.05764099999999</v>
      </c>
      <c r="GM2578" s="77">
        <v>2021</v>
      </c>
      <c r="GN2578" s="77" t="s">
        <v>175</v>
      </c>
      <c r="GO2578" s="77">
        <v>5.3000000000000005E-2</v>
      </c>
      <c r="GP2578" s="77">
        <v>3</v>
      </c>
      <c r="GQ2578" s="77">
        <v>0</v>
      </c>
      <c r="GR2578" s="77" t="s">
        <v>423</v>
      </c>
      <c r="GS2578" s="77">
        <v>5.5966209081309407E-2</v>
      </c>
      <c r="GT2578" s="77">
        <v>2.2327518865025223E-3</v>
      </c>
      <c r="GU2578" s="77">
        <v>5.5966209081309407E-2</v>
      </c>
      <c r="GV2578" s="77">
        <v>2.2327518865025223E-3</v>
      </c>
      <c r="GW2578" s="77">
        <v>0</v>
      </c>
      <c r="GX2578" s="77">
        <v>0</v>
      </c>
      <c r="GY2578" s="77">
        <v>0</v>
      </c>
      <c r="GZ2578" s="77">
        <v>0</v>
      </c>
    </row>
    <row r="2579" spans="98:208" x14ac:dyDescent="0.25">
      <c r="CT2579" s="77" t="s">
        <v>155</v>
      </c>
      <c r="CU2579" s="77" t="s">
        <v>473</v>
      </c>
      <c r="CV2579" s="77" t="s">
        <v>488</v>
      </c>
      <c r="CW2579" s="77">
        <v>2021</v>
      </c>
      <c r="CX2579" s="77">
        <v>0</v>
      </c>
      <c r="CY2579" s="77">
        <v>0</v>
      </c>
      <c r="CZ2579" s="77">
        <v>0</v>
      </c>
      <c r="DA2579" s="77">
        <v>0</v>
      </c>
      <c r="DB2579" s="77">
        <v>21083.842824224459</v>
      </c>
      <c r="DC2579" s="77">
        <v>409.22373582043451</v>
      </c>
      <c r="DD2579" s="77">
        <v>13469.08781237873</v>
      </c>
      <c r="DE2579" s="77">
        <v>7205.5312760252746</v>
      </c>
      <c r="DF2579" s="77">
        <v>1219.5839681183459</v>
      </c>
      <c r="DG2579" s="77">
        <v>1219.5839681183459</v>
      </c>
      <c r="DH2579" s="77">
        <v>0</v>
      </c>
      <c r="DI2579" s="77">
        <v>0</v>
      </c>
      <c r="DJ2579" s="77">
        <v>1.593288466334485E-8</v>
      </c>
      <c r="DL2579" s="77">
        <v>0</v>
      </c>
      <c r="DM2579" s="77">
        <v>1.9431490701294049E-5</v>
      </c>
      <c r="DN2579" s="77">
        <v>1.9431490701294049E-5</v>
      </c>
      <c r="DO2579" s="77">
        <v>0</v>
      </c>
      <c r="DP2579" s="77">
        <v>1.9431490701294049E-5</v>
      </c>
      <c r="DQ2579" s="77">
        <v>1.9431490701294049E-5</v>
      </c>
      <c r="DR2579" s="77">
        <v>0</v>
      </c>
      <c r="DS2579" s="77">
        <v>0</v>
      </c>
      <c r="DT2579" s="77">
        <v>0</v>
      </c>
      <c r="DU2579" s="77">
        <v>0</v>
      </c>
      <c r="DV2579" s="77">
        <v>0</v>
      </c>
      <c r="DW2579" s="77">
        <v>0</v>
      </c>
      <c r="GE2579" s="77" t="s">
        <v>422</v>
      </c>
      <c r="GF2579" s="77" t="s">
        <v>155</v>
      </c>
      <c r="GG2579" s="77" t="s">
        <v>445</v>
      </c>
      <c r="GH2579" s="77" t="s">
        <v>446</v>
      </c>
      <c r="GI2579" s="77">
        <v>2022</v>
      </c>
      <c r="GJ2579" s="77" t="s">
        <v>305</v>
      </c>
      <c r="GK2579" s="77">
        <v>3.6425060683954479E-2</v>
      </c>
      <c r="GL2579" s="77">
        <v>690.05764099999999</v>
      </c>
      <c r="GM2579" s="77">
        <v>2022</v>
      </c>
      <c r="GN2579" s="77" t="s">
        <v>175</v>
      </c>
      <c r="GO2579" s="77">
        <v>0.13250000000000001</v>
      </c>
      <c r="GP2579" s="77">
        <v>3</v>
      </c>
      <c r="GQ2579" s="77">
        <v>0</v>
      </c>
      <c r="GR2579" s="77" t="s">
        <v>423</v>
      </c>
      <c r="GS2579" s="77">
        <v>0.1527377521613833</v>
      </c>
      <c r="GT2579" s="77">
        <v>5.5634818912091858E-3</v>
      </c>
      <c r="GU2579" s="77">
        <v>0.1527377521613833</v>
      </c>
      <c r="GV2579" s="77">
        <v>5.5634818912091858E-3</v>
      </c>
      <c r="GW2579" s="77">
        <v>0.1527377521613833</v>
      </c>
      <c r="GX2579" s="77">
        <v>5.5634818912091858E-3</v>
      </c>
      <c r="GY2579" s="77">
        <v>0</v>
      </c>
      <c r="GZ2579" s="77">
        <v>0</v>
      </c>
    </row>
    <row r="2580" spans="98:208" x14ac:dyDescent="0.25">
      <c r="CT2580" s="77" t="s">
        <v>155</v>
      </c>
      <c r="CU2580" s="77" t="s">
        <v>473</v>
      </c>
      <c r="CV2580" s="77" t="s">
        <v>488</v>
      </c>
      <c r="CW2580" s="77">
        <v>2022</v>
      </c>
      <c r="CX2580" s="77">
        <v>0</v>
      </c>
      <c r="CY2580" s="77">
        <v>0</v>
      </c>
      <c r="CZ2580" s="77">
        <v>0</v>
      </c>
      <c r="DA2580" s="77">
        <v>0</v>
      </c>
      <c r="DB2580" s="77">
        <v>21083.842824224459</v>
      </c>
      <c r="DC2580" s="77">
        <v>409.22373582043451</v>
      </c>
      <c r="DD2580" s="77">
        <v>13469.08781237873</v>
      </c>
      <c r="DE2580" s="77">
        <v>7205.5312760252746</v>
      </c>
      <c r="DF2580" s="77">
        <v>1219.5839681183459</v>
      </c>
      <c r="DG2580" s="77">
        <v>1219.5839681183459</v>
      </c>
      <c r="DH2580" s="77">
        <v>1219.5839681183459</v>
      </c>
      <c r="DI2580" s="77">
        <v>0</v>
      </c>
      <c r="DJ2580" s="77">
        <v>1.593288466334485E-8</v>
      </c>
      <c r="DL2580" s="77">
        <v>0</v>
      </c>
      <c r="DM2580" s="77">
        <v>1.9431490701294049E-5</v>
      </c>
      <c r="DN2580" s="77">
        <v>1.9431490701294049E-5</v>
      </c>
      <c r="DO2580" s="77">
        <v>0</v>
      </c>
      <c r="DP2580" s="77">
        <v>1.9431490701294049E-5</v>
      </c>
      <c r="DQ2580" s="77">
        <v>1.9431490701294049E-5</v>
      </c>
      <c r="DR2580" s="77">
        <v>0</v>
      </c>
      <c r="DS2580" s="77">
        <v>1.9431490701294049E-5</v>
      </c>
      <c r="DT2580" s="77">
        <v>1.9431490701294049E-5</v>
      </c>
      <c r="DU2580" s="77">
        <v>0</v>
      </c>
      <c r="DV2580" s="77">
        <v>0</v>
      </c>
      <c r="DW2580" s="77">
        <v>0</v>
      </c>
      <c r="GE2580" s="77" t="s">
        <v>425</v>
      </c>
      <c r="GF2580" s="77" t="s">
        <v>155</v>
      </c>
      <c r="GG2580" s="77" t="s">
        <v>445</v>
      </c>
      <c r="GH2580" s="77" t="s">
        <v>446</v>
      </c>
      <c r="GI2580" s="77">
        <v>2022</v>
      </c>
      <c r="GJ2580" s="77" t="s">
        <v>301</v>
      </c>
      <c r="GK2580" s="77">
        <v>1.580872452543228E-3</v>
      </c>
      <c r="GL2580" s="77">
        <v>690.05764099999999</v>
      </c>
      <c r="GM2580" s="77">
        <v>2022</v>
      </c>
      <c r="GN2580" s="77" t="s">
        <v>175</v>
      </c>
      <c r="GO2580" s="77">
        <v>5.3000000000000005E-2</v>
      </c>
      <c r="GP2580" s="77">
        <v>3</v>
      </c>
      <c r="GQ2580" s="77">
        <v>0</v>
      </c>
      <c r="GR2580" s="77" t="s">
        <v>423</v>
      </c>
      <c r="GS2580" s="77">
        <v>5.5966209081309407E-2</v>
      </c>
      <c r="GT2580" s="77">
        <v>8.8475438209916686E-5</v>
      </c>
      <c r="GU2580" s="77">
        <v>5.5966209081309407E-2</v>
      </c>
      <c r="GV2580" s="77">
        <v>8.8475438209916686E-5</v>
      </c>
      <c r="GW2580" s="77">
        <v>5.5966209081309407E-2</v>
      </c>
      <c r="GX2580" s="77">
        <v>8.8475438209916686E-5</v>
      </c>
      <c r="GY2580" s="77">
        <v>0</v>
      </c>
      <c r="GZ2580" s="77">
        <v>0</v>
      </c>
    </row>
    <row r="2581" spans="98:208" x14ac:dyDescent="0.25">
      <c r="CT2581" s="77" t="s">
        <v>155</v>
      </c>
      <c r="CU2581" s="77" t="s">
        <v>473</v>
      </c>
      <c r="CV2581" s="77" t="s">
        <v>488</v>
      </c>
      <c r="CW2581" s="77">
        <v>2023</v>
      </c>
      <c r="CX2581" s="77">
        <v>0</v>
      </c>
      <c r="CY2581" s="77">
        <v>0</v>
      </c>
      <c r="CZ2581" s="77">
        <v>0</v>
      </c>
      <c r="DA2581" s="77">
        <v>0</v>
      </c>
      <c r="DB2581" s="77">
        <v>21835.978114130408</v>
      </c>
      <c r="DC2581" s="77">
        <v>428.60232122029248</v>
      </c>
      <c r="DD2581" s="77">
        <v>13939.56097345755</v>
      </c>
      <c r="DE2581" s="77">
        <v>7467.8148194525502</v>
      </c>
      <c r="DF2581" s="77">
        <v>0</v>
      </c>
      <c r="DG2581" s="77">
        <v>1263.5534246225068</v>
      </c>
      <c r="DH2581" s="77">
        <v>1263.5534246225068</v>
      </c>
      <c r="DI2581" s="77">
        <v>1263.5534246225068</v>
      </c>
      <c r="DJ2581" s="77">
        <v>1.593288466334485E-8</v>
      </c>
      <c r="DL2581" s="77">
        <v>0</v>
      </c>
      <c r="DM2581" s="77">
        <v>0</v>
      </c>
      <c r="DN2581" s="77">
        <v>0</v>
      </c>
      <c r="DO2581" s="77">
        <v>0</v>
      </c>
      <c r="DP2581" s="77">
        <v>2.0132050980484801E-5</v>
      </c>
      <c r="DQ2581" s="77">
        <v>2.0132050980484801E-5</v>
      </c>
      <c r="DR2581" s="77">
        <v>0</v>
      </c>
      <c r="DS2581" s="77">
        <v>2.0132050980484801E-5</v>
      </c>
      <c r="DT2581" s="77">
        <v>2.0132050980484801E-5</v>
      </c>
      <c r="DU2581" s="77">
        <v>0</v>
      </c>
      <c r="DV2581" s="77">
        <v>2.0132050980484801E-5</v>
      </c>
      <c r="DW2581" s="77">
        <v>2.0132050980484801E-5</v>
      </c>
      <c r="GE2581" s="77" t="s">
        <v>427</v>
      </c>
      <c r="GF2581" s="77" t="s">
        <v>155</v>
      </c>
      <c r="GG2581" s="77" t="s">
        <v>445</v>
      </c>
      <c r="GH2581" s="77" t="s">
        <v>446</v>
      </c>
      <c r="GI2581" s="77">
        <v>2022</v>
      </c>
      <c r="GJ2581" s="77" t="s">
        <v>303</v>
      </c>
      <c r="GK2581" s="77">
        <v>3.9894642198450722E-2</v>
      </c>
      <c r="GL2581" s="77">
        <v>690.05764099999999</v>
      </c>
      <c r="GM2581" s="77">
        <v>2022</v>
      </c>
      <c r="GN2581" s="77" t="s">
        <v>175</v>
      </c>
      <c r="GO2581" s="77">
        <v>5.3000000000000005E-2</v>
      </c>
      <c r="GP2581" s="77">
        <v>3</v>
      </c>
      <c r="GQ2581" s="77">
        <v>0</v>
      </c>
      <c r="GR2581" s="77" t="s">
        <v>423</v>
      </c>
      <c r="GS2581" s="77">
        <v>5.5966209081309407E-2</v>
      </c>
      <c r="GT2581" s="77">
        <v>2.2327518865025223E-3</v>
      </c>
      <c r="GU2581" s="77">
        <v>5.5966209081309407E-2</v>
      </c>
      <c r="GV2581" s="77">
        <v>2.2327518865025223E-3</v>
      </c>
      <c r="GW2581" s="77">
        <v>5.5966209081309407E-2</v>
      </c>
      <c r="GX2581" s="77">
        <v>2.2327518865025223E-3</v>
      </c>
      <c r="GY2581" s="77">
        <v>0</v>
      </c>
      <c r="GZ2581" s="77">
        <v>0</v>
      </c>
    </row>
    <row r="2582" spans="98:208" x14ac:dyDescent="0.25">
      <c r="CT2582" s="77" t="s">
        <v>155</v>
      </c>
      <c r="CU2582" s="77" t="s">
        <v>473</v>
      </c>
      <c r="CV2582" s="77" t="s">
        <v>488</v>
      </c>
      <c r="CW2582" s="77">
        <v>2024</v>
      </c>
      <c r="CX2582" s="77">
        <v>0</v>
      </c>
      <c r="CY2582" s="77">
        <v>0</v>
      </c>
      <c r="CZ2582" s="77">
        <v>0</v>
      </c>
      <c r="DA2582" s="77">
        <v>0</v>
      </c>
      <c r="DB2582" s="77">
        <v>21835.978114130408</v>
      </c>
      <c r="DC2582" s="77">
        <v>428.60232122029248</v>
      </c>
      <c r="DD2582" s="77">
        <v>13939.56097345755</v>
      </c>
      <c r="DE2582" s="77">
        <v>7467.8148194525502</v>
      </c>
      <c r="DF2582" s="77">
        <v>0</v>
      </c>
      <c r="DG2582" s="77">
        <v>0</v>
      </c>
      <c r="DH2582" s="77">
        <v>1263.5534246225068</v>
      </c>
      <c r="DI2582" s="77">
        <v>1263.5534246225068</v>
      </c>
      <c r="DJ2582" s="77">
        <v>1.593288466334485E-8</v>
      </c>
      <c r="DL2582" s="77">
        <v>0</v>
      </c>
      <c r="DM2582" s="77">
        <v>0</v>
      </c>
      <c r="DN2582" s="77">
        <v>0</v>
      </c>
      <c r="DO2582" s="77">
        <v>0</v>
      </c>
      <c r="DP2582" s="77">
        <v>0</v>
      </c>
      <c r="DQ2582" s="77">
        <v>0</v>
      </c>
      <c r="DR2582" s="77">
        <v>0</v>
      </c>
      <c r="DS2582" s="77">
        <v>2.0132050980484801E-5</v>
      </c>
      <c r="DT2582" s="77">
        <v>2.0132050980484801E-5</v>
      </c>
      <c r="DU2582" s="77">
        <v>0</v>
      </c>
      <c r="DV2582" s="77">
        <v>2.0132050980484801E-5</v>
      </c>
      <c r="DW2582" s="77">
        <v>2.0132050980484801E-5</v>
      </c>
      <c r="GE2582" s="77" t="s">
        <v>422</v>
      </c>
      <c r="GF2582" s="77" t="s">
        <v>155</v>
      </c>
      <c r="GG2582" s="77" t="s">
        <v>445</v>
      </c>
      <c r="GH2582" s="77" t="s">
        <v>446</v>
      </c>
      <c r="GI2582" s="77">
        <v>2023</v>
      </c>
      <c r="GJ2582" s="77" t="s">
        <v>305</v>
      </c>
      <c r="GK2582" s="77">
        <v>3.7590224611390728E-2</v>
      </c>
      <c r="GL2582" s="77">
        <v>690.05764099999999</v>
      </c>
      <c r="GM2582" s="77">
        <v>2023</v>
      </c>
      <c r="GN2582" s="77" t="s">
        <v>175</v>
      </c>
      <c r="GO2582" s="77">
        <v>0.13250000000000001</v>
      </c>
      <c r="GP2582" s="77">
        <v>3</v>
      </c>
      <c r="GQ2582" s="77">
        <v>0</v>
      </c>
      <c r="GR2582" s="77" t="s">
        <v>423</v>
      </c>
      <c r="GS2582" s="77">
        <v>0</v>
      </c>
      <c r="GT2582" s="77">
        <v>0</v>
      </c>
      <c r="GU2582" s="77">
        <v>0.1527377521613833</v>
      </c>
      <c r="GV2582" s="77">
        <v>5.741446410385328E-3</v>
      </c>
      <c r="GW2582" s="77">
        <v>0.1527377521613833</v>
      </c>
      <c r="GX2582" s="77">
        <v>5.741446410385328E-3</v>
      </c>
      <c r="GY2582" s="77">
        <v>0.1527377521613833</v>
      </c>
      <c r="GZ2582" s="77">
        <v>5.741446410385328E-3</v>
      </c>
    </row>
    <row r="2583" spans="98:208" x14ac:dyDescent="0.25">
      <c r="CT2583" s="77" t="s">
        <v>155</v>
      </c>
      <c r="CU2583" s="77" t="s">
        <v>473</v>
      </c>
      <c r="CV2583" s="77" t="s">
        <v>488</v>
      </c>
      <c r="CW2583" s="77">
        <v>2025</v>
      </c>
      <c r="CX2583" s="77">
        <v>0</v>
      </c>
      <c r="CY2583" s="77">
        <v>0</v>
      </c>
      <c r="CZ2583" s="77">
        <v>0</v>
      </c>
      <c r="DA2583" s="77">
        <v>0</v>
      </c>
      <c r="DB2583" s="77">
        <v>21835.978114130408</v>
      </c>
      <c r="DC2583" s="77">
        <v>428.60232122029248</v>
      </c>
      <c r="DD2583" s="77">
        <v>13939.56097345755</v>
      </c>
      <c r="DE2583" s="77">
        <v>7467.8148194525502</v>
      </c>
      <c r="DF2583" s="77">
        <v>0</v>
      </c>
      <c r="DG2583" s="77">
        <v>0</v>
      </c>
      <c r="DH2583" s="77">
        <v>0</v>
      </c>
      <c r="DI2583" s="77">
        <v>1263.5534246225068</v>
      </c>
      <c r="DJ2583" s="77">
        <v>1.593288466334485E-8</v>
      </c>
      <c r="DL2583" s="77">
        <v>0</v>
      </c>
      <c r="DM2583" s="77">
        <v>0</v>
      </c>
      <c r="DN2583" s="77">
        <v>0</v>
      </c>
      <c r="DO2583" s="77">
        <v>0</v>
      </c>
      <c r="DP2583" s="77">
        <v>0</v>
      </c>
      <c r="DQ2583" s="77">
        <v>0</v>
      </c>
      <c r="DR2583" s="77">
        <v>0</v>
      </c>
      <c r="DS2583" s="77">
        <v>0</v>
      </c>
      <c r="DT2583" s="77">
        <v>0</v>
      </c>
      <c r="DU2583" s="77">
        <v>0</v>
      </c>
      <c r="DV2583" s="77">
        <v>2.0132050980484801E-5</v>
      </c>
      <c r="DW2583" s="77">
        <v>2.0132050980484801E-5</v>
      </c>
      <c r="GE2583" s="77" t="s">
        <v>425</v>
      </c>
      <c r="GF2583" s="77" t="s">
        <v>155</v>
      </c>
      <c r="GG2583" s="77" t="s">
        <v>445</v>
      </c>
      <c r="GH2583" s="77" t="s">
        <v>446</v>
      </c>
      <c r="GI2583" s="77">
        <v>2023</v>
      </c>
      <c r="GJ2583" s="77" t="s">
        <v>301</v>
      </c>
      <c r="GK2583" s="77">
        <v>1.631433411568737E-3</v>
      </c>
      <c r="GL2583" s="77">
        <v>690.05764099999999</v>
      </c>
      <c r="GM2583" s="77">
        <v>2023</v>
      </c>
      <c r="GN2583" s="77" t="s">
        <v>175</v>
      </c>
      <c r="GO2583" s="77">
        <v>5.3000000000000005E-2</v>
      </c>
      <c r="GP2583" s="77">
        <v>3</v>
      </c>
      <c r="GQ2583" s="77">
        <v>0</v>
      </c>
      <c r="GR2583" s="77" t="s">
        <v>423</v>
      </c>
      <c r="GS2583" s="77">
        <v>0</v>
      </c>
      <c r="GT2583" s="77">
        <v>0</v>
      </c>
      <c r="GU2583" s="77">
        <v>5.5966209081309407E-2</v>
      </c>
      <c r="GV2583" s="77">
        <v>9.1305143414089843E-5</v>
      </c>
      <c r="GW2583" s="77">
        <v>5.5966209081309407E-2</v>
      </c>
      <c r="GX2583" s="77">
        <v>9.1305143414089843E-5</v>
      </c>
      <c r="GY2583" s="77">
        <v>5.5966209081309407E-2</v>
      </c>
      <c r="GZ2583" s="77">
        <v>9.1305143414089843E-5</v>
      </c>
    </row>
    <row r="2584" spans="98:208" x14ac:dyDescent="0.25">
      <c r="CT2584" s="77" t="s">
        <v>155</v>
      </c>
      <c r="CU2584" s="77" t="s">
        <v>475</v>
      </c>
      <c r="CV2584" s="77" t="s">
        <v>300</v>
      </c>
      <c r="CW2584" s="77">
        <v>2020</v>
      </c>
      <c r="CX2584" s="77">
        <v>0</v>
      </c>
      <c r="CY2584" s="77">
        <v>0</v>
      </c>
      <c r="CZ2584" s="77">
        <v>0</v>
      </c>
      <c r="DA2584" s="77">
        <v>0</v>
      </c>
      <c r="DB2584" s="77">
        <v>14146.13064133252</v>
      </c>
      <c r="DC2584" s="77">
        <v>222.22942162783011</v>
      </c>
      <c r="DD2584" s="77">
        <v>8585.7228092479454</v>
      </c>
      <c r="DE2584" s="77">
        <v>5338.178410456745</v>
      </c>
      <c r="DF2584" s="77">
        <v>813.21078921305093</v>
      </c>
      <c r="DG2584" s="77">
        <v>0</v>
      </c>
      <c r="DH2584" s="77">
        <v>0</v>
      </c>
      <c r="DI2584" s="77">
        <v>0</v>
      </c>
      <c r="DJ2584" s="77">
        <v>3.4915422189464148E-7</v>
      </c>
      <c r="DL2584" s="77">
        <v>0</v>
      </c>
      <c r="DM2584" s="77">
        <v>2.839359803440101E-4</v>
      </c>
      <c r="DN2584" s="77">
        <v>2.839359803440101E-4</v>
      </c>
      <c r="DO2584" s="77">
        <v>0</v>
      </c>
      <c r="DP2584" s="77">
        <v>0</v>
      </c>
      <c r="DQ2584" s="77">
        <v>0</v>
      </c>
      <c r="DR2584" s="77">
        <v>0</v>
      </c>
      <c r="DS2584" s="77">
        <v>0</v>
      </c>
      <c r="DT2584" s="77">
        <v>0</v>
      </c>
      <c r="DU2584" s="77">
        <v>0</v>
      </c>
      <c r="DV2584" s="77">
        <v>0</v>
      </c>
      <c r="DW2584" s="77">
        <v>0</v>
      </c>
      <c r="GE2584" s="77" t="s">
        <v>427</v>
      </c>
      <c r="GF2584" s="77" t="s">
        <v>155</v>
      </c>
      <c r="GG2584" s="77" t="s">
        <v>445</v>
      </c>
      <c r="GH2584" s="77" t="s">
        <v>446</v>
      </c>
      <c r="GI2584" s="77">
        <v>2023</v>
      </c>
      <c r="GJ2584" s="77" t="s">
        <v>303</v>
      </c>
      <c r="GK2584" s="77">
        <v>4.1186611014017743E-2</v>
      </c>
      <c r="GL2584" s="77">
        <v>690.05764099999999</v>
      </c>
      <c r="GM2584" s="77">
        <v>2023</v>
      </c>
      <c r="GN2584" s="77" t="s">
        <v>175</v>
      </c>
      <c r="GO2584" s="77">
        <v>5.3000000000000005E-2</v>
      </c>
      <c r="GP2584" s="77">
        <v>3</v>
      </c>
      <c r="GQ2584" s="77">
        <v>0</v>
      </c>
      <c r="GR2584" s="77" t="s">
        <v>423</v>
      </c>
      <c r="GS2584" s="77">
        <v>0</v>
      </c>
      <c r="GT2584" s="77">
        <v>0</v>
      </c>
      <c r="GU2584" s="77">
        <v>5.5966209081309407E-2</v>
      </c>
      <c r="GV2584" s="77">
        <v>2.3050584833610777E-3</v>
      </c>
      <c r="GW2584" s="77">
        <v>5.5966209081309407E-2</v>
      </c>
      <c r="GX2584" s="77">
        <v>2.3050584833610777E-3</v>
      </c>
      <c r="GY2584" s="77">
        <v>5.5966209081309407E-2</v>
      </c>
      <c r="GZ2584" s="77">
        <v>2.3050584833610777E-3</v>
      </c>
    </row>
    <row r="2585" spans="98:208" x14ac:dyDescent="0.25">
      <c r="CT2585" s="77" t="s">
        <v>155</v>
      </c>
      <c r="CU2585" s="77" t="s">
        <v>475</v>
      </c>
      <c r="CV2585" s="77" t="s">
        <v>300</v>
      </c>
      <c r="CW2585" s="77">
        <v>2021</v>
      </c>
      <c r="CX2585" s="77">
        <v>0</v>
      </c>
      <c r="CY2585" s="77">
        <v>0</v>
      </c>
      <c r="CZ2585" s="77">
        <v>0</v>
      </c>
      <c r="DA2585" s="77">
        <v>0</v>
      </c>
      <c r="DB2585" s="77">
        <v>14146.13064133252</v>
      </c>
      <c r="DC2585" s="77">
        <v>222.22942162783011</v>
      </c>
      <c r="DD2585" s="77">
        <v>8585.7228092479454</v>
      </c>
      <c r="DE2585" s="77">
        <v>5338.178410456745</v>
      </c>
      <c r="DF2585" s="77">
        <v>813.21078921305093</v>
      </c>
      <c r="DG2585" s="77">
        <v>813.21078921305093</v>
      </c>
      <c r="DH2585" s="77">
        <v>0</v>
      </c>
      <c r="DI2585" s="77">
        <v>0</v>
      </c>
      <c r="DJ2585" s="77">
        <v>3.4915422189464148E-7</v>
      </c>
      <c r="DL2585" s="77">
        <v>0</v>
      </c>
      <c r="DM2585" s="77">
        <v>2.839359803440101E-4</v>
      </c>
      <c r="DN2585" s="77">
        <v>2.839359803440101E-4</v>
      </c>
      <c r="DO2585" s="77">
        <v>0</v>
      </c>
      <c r="DP2585" s="77">
        <v>2.839359803440101E-4</v>
      </c>
      <c r="DQ2585" s="77">
        <v>2.839359803440101E-4</v>
      </c>
      <c r="DR2585" s="77">
        <v>0</v>
      </c>
      <c r="DS2585" s="77">
        <v>0</v>
      </c>
      <c r="DT2585" s="77">
        <v>0</v>
      </c>
      <c r="DU2585" s="77">
        <v>0</v>
      </c>
      <c r="DV2585" s="77">
        <v>0</v>
      </c>
      <c r="DW2585" s="77">
        <v>0</v>
      </c>
      <c r="GE2585" s="77" t="s">
        <v>422</v>
      </c>
      <c r="GF2585" s="77" t="s">
        <v>155</v>
      </c>
      <c r="GG2585" s="77" t="s">
        <v>445</v>
      </c>
      <c r="GH2585" s="77" t="s">
        <v>446</v>
      </c>
      <c r="GI2585" s="77">
        <v>2024</v>
      </c>
      <c r="GJ2585" s="77" t="s">
        <v>305</v>
      </c>
      <c r="GK2585" s="77">
        <v>3.7590224611390728E-2</v>
      </c>
      <c r="GL2585" s="77">
        <v>690.05764099999999</v>
      </c>
      <c r="GM2585" s="77">
        <v>2024</v>
      </c>
      <c r="GN2585" s="77" t="s">
        <v>175</v>
      </c>
      <c r="GO2585" s="77">
        <v>0.13250000000000001</v>
      </c>
      <c r="GP2585" s="77">
        <v>3</v>
      </c>
      <c r="GQ2585" s="77">
        <v>0</v>
      </c>
      <c r="GR2585" s="77" t="s">
        <v>423</v>
      </c>
      <c r="GS2585" s="77">
        <v>0</v>
      </c>
      <c r="GT2585" s="77">
        <v>0</v>
      </c>
      <c r="GU2585" s="77">
        <v>0</v>
      </c>
      <c r="GV2585" s="77">
        <v>0</v>
      </c>
      <c r="GW2585" s="77">
        <v>0.1527377521613833</v>
      </c>
      <c r="GX2585" s="77">
        <v>5.741446410385328E-3</v>
      </c>
      <c r="GY2585" s="77">
        <v>0.1527377521613833</v>
      </c>
      <c r="GZ2585" s="77">
        <v>5.741446410385328E-3</v>
      </c>
    </row>
    <row r="2586" spans="98:208" x14ac:dyDescent="0.25">
      <c r="CT2586" s="77" t="s">
        <v>155</v>
      </c>
      <c r="CU2586" s="77" t="s">
        <v>475</v>
      </c>
      <c r="CV2586" s="77" t="s">
        <v>300</v>
      </c>
      <c r="CW2586" s="77">
        <v>2022</v>
      </c>
      <c r="CX2586" s="77">
        <v>0</v>
      </c>
      <c r="CY2586" s="77">
        <v>0</v>
      </c>
      <c r="CZ2586" s="77">
        <v>0</v>
      </c>
      <c r="DA2586" s="77">
        <v>0</v>
      </c>
      <c r="DB2586" s="77">
        <v>14146.13064133252</v>
      </c>
      <c r="DC2586" s="77">
        <v>222.22942162783011</v>
      </c>
      <c r="DD2586" s="77">
        <v>8585.7228092479454</v>
      </c>
      <c r="DE2586" s="77">
        <v>5338.178410456745</v>
      </c>
      <c r="DF2586" s="77">
        <v>813.21078921305093</v>
      </c>
      <c r="DG2586" s="77">
        <v>813.21078921305093</v>
      </c>
      <c r="DH2586" s="77">
        <v>813.21078921305093</v>
      </c>
      <c r="DI2586" s="77">
        <v>0</v>
      </c>
      <c r="DJ2586" s="77">
        <v>3.4915422189464148E-7</v>
      </c>
      <c r="DL2586" s="77">
        <v>0</v>
      </c>
      <c r="DM2586" s="77">
        <v>2.839359803440101E-4</v>
      </c>
      <c r="DN2586" s="77">
        <v>2.839359803440101E-4</v>
      </c>
      <c r="DO2586" s="77">
        <v>0</v>
      </c>
      <c r="DP2586" s="77">
        <v>2.839359803440101E-4</v>
      </c>
      <c r="DQ2586" s="77">
        <v>2.839359803440101E-4</v>
      </c>
      <c r="DR2586" s="77">
        <v>0</v>
      </c>
      <c r="DS2586" s="77">
        <v>2.839359803440101E-4</v>
      </c>
      <c r="DT2586" s="77">
        <v>2.839359803440101E-4</v>
      </c>
      <c r="DU2586" s="77">
        <v>0</v>
      </c>
      <c r="DV2586" s="77">
        <v>0</v>
      </c>
      <c r="DW2586" s="77">
        <v>0</v>
      </c>
      <c r="GE2586" s="77" t="s">
        <v>425</v>
      </c>
      <c r="GF2586" s="77" t="s">
        <v>155</v>
      </c>
      <c r="GG2586" s="77" t="s">
        <v>445</v>
      </c>
      <c r="GH2586" s="77" t="s">
        <v>446</v>
      </c>
      <c r="GI2586" s="77">
        <v>2024</v>
      </c>
      <c r="GJ2586" s="77" t="s">
        <v>301</v>
      </c>
      <c r="GK2586" s="77">
        <v>1.631433411568737E-3</v>
      </c>
      <c r="GL2586" s="77">
        <v>690.05764099999999</v>
      </c>
      <c r="GM2586" s="77">
        <v>2024</v>
      </c>
      <c r="GN2586" s="77" t="s">
        <v>175</v>
      </c>
      <c r="GO2586" s="77">
        <v>5.3000000000000005E-2</v>
      </c>
      <c r="GP2586" s="77">
        <v>3</v>
      </c>
      <c r="GQ2586" s="77">
        <v>0</v>
      </c>
      <c r="GR2586" s="77" t="s">
        <v>423</v>
      </c>
      <c r="GS2586" s="77">
        <v>0</v>
      </c>
      <c r="GT2586" s="77">
        <v>0</v>
      </c>
      <c r="GU2586" s="77">
        <v>0</v>
      </c>
      <c r="GV2586" s="77">
        <v>0</v>
      </c>
      <c r="GW2586" s="77">
        <v>5.5966209081309407E-2</v>
      </c>
      <c r="GX2586" s="77">
        <v>9.1305143414089843E-5</v>
      </c>
      <c r="GY2586" s="77">
        <v>5.5966209081309407E-2</v>
      </c>
      <c r="GZ2586" s="77">
        <v>9.1305143414089843E-5</v>
      </c>
    </row>
    <row r="2587" spans="98:208" x14ac:dyDescent="0.25">
      <c r="CT2587" s="77" t="s">
        <v>155</v>
      </c>
      <c r="CU2587" s="77" t="s">
        <v>475</v>
      </c>
      <c r="CV2587" s="77" t="s">
        <v>300</v>
      </c>
      <c r="CW2587" s="77">
        <v>2023</v>
      </c>
      <c r="CX2587" s="77">
        <v>0</v>
      </c>
      <c r="CY2587" s="77">
        <v>0</v>
      </c>
      <c r="CZ2587" s="77">
        <v>0</v>
      </c>
      <c r="DA2587" s="77">
        <v>0</v>
      </c>
      <c r="DB2587" s="77">
        <v>14664.63755643663</v>
      </c>
      <c r="DC2587" s="77">
        <v>233.23007680793839</v>
      </c>
      <c r="DD2587" s="77">
        <v>8896.5159934285948</v>
      </c>
      <c r="DE2587" s="77">
        <v>5534.8914862000929</v>
      </c>
      <c r="DF2587" s="77">
        <v>0</v>
      </c>
      <c r="DG2587" s="77">
        <v>843.29420601054289</v>
      </c>
      <c r="DH2587" s="77">
        <v>843.29420601054289</v>
      </c>
      <c r="DI2587" s="77">
        <v>843.29420601054289</v>
      </c>
      <c r="DJ2587" s="77">
        <v>3.4915422189464148E-7</v>
      </c>
      <c r="DL2587" s="77">
        <v>0</v>
      </c>
      <c r="DM2587" s="77">
        <v>0</v>
      </c>
      <c r="DN2587" s="77">
        <v>0</v>
      </c>
      <c r="DO2587" s="77">
        <v>0</v>
      </c>
      <c r="DP2587" s="77">
        <v>2.9443973232787062E-4</v>
      </c>
      <c r="DQ2587" s="77">
        <v>2.9443973232787062E-4</v>
      </c>
      <c r="DR2587" s="77">
        <v>0</v>
      </c>
      <c r="DS2587" s="77">
        <v>2.9443973232787062E-4</v>
      </c>
      <c r="DT2587" s="77">
        <v>2.9443973232787062E-4</v>
      </c>
      <c r="DU2587" s="77">
        <v>0</v>
      </c>
      <c r="DV2587" s="77">
        <v>2.9443973232787062E-4</v>
      </c>
      <c r="DW2587" s="77">
        <v>2.9443973232787062E-4</v>
      </c>
      <c r="GE2587" s="77" t="s">
        <v>427</v>
      </c>
      <c r="GF2587" s="77" t="s">
        <v>155</v>
      </c>
      <c r="GG2587" s="77" t="s">
        <v>445</v>
      </c>
      <c r="GH2587" s="77" t="s">
        <v>446</v>
      </c>
      <c r="GI2587" s="77">
        <v>2024</v>
      </c>
      <c r="GJ2587" s="77" t="s">
        <v>303</v>
      </c>
      <c r="GK2587" s="77">
        <v>4.1186611014017743E-2</v>
      </c>
      <c r="GL2587" s="77">
        <v>690.05764099999999</v>
      </c>
      <c r="GM2587" s="77">
        <v>2024</v>
      </c>
      <c r="GN2587" s="77" t="s">
        <v>175</v>
      </c>
      <c r="GO2587" s="77">
        <v>5.3000000000000005E-2</v>
      </c>
      <c r="GP2587" s="77">
        <v>3</v>
      </c>
      <c r="GQ2587" s="77">
        <v>0</v>
      </c>
      <c r="GR2587" s="77" t="s">
        <v>423</v>
      </c>
      <c r="GS2587" s="77">
        <v>0</v>
      </c>
      <c r="GT2587" s="77">
        <v>0</v>
      </c>
      <c r="GU2587" s="77">
        <v>0</v>
      </c>
      <c r="GV2587" s="77">
        <v>0</v>
      </c>
      <c r="GW2587" s="77">
        <v>5.5966209081309407E-2</v>
      </c>
      <c r="GX2587" s="77">
        <v>2.3050584833610777E-3</v>
      </c>
      <c r="GY2587" s="77">
        <v>5.5966209081309407E-2</v>
      </c>
      <c r="GZ2587" s="77">
        <v>2.3050584833610777E-3</v>
      </c>
    </row>
    <row r="2588" spans="98:208" x14ac:dyDescent="0.25">
      <c r="CT2588" s="77" t="s">
        <v>155</v>
      </c>
      <c r="CU2588" s="77" t="s">
        <v>475</v>
      </c>
      <c r="CV2588" s="77" t="s">
        <v>300</v>
      </c>
      <c r="CW2588" s="77">
        <v>2024</v>
      </c>
      <c r="CX2588" s="77">
        <v>0</v>
      </c>
      <c r="CY2588" s="77">
        <v>0</v>
      </c>
      <c r="CZ2588" s="77">
        <v>0</v>
      </c>
      <c r="DA2588" s="77">
        <v>0</v>
      </c>
      <c r="DB2588" s="77">
        <v>14664.63755643663</v>
      </c>
      <c r="DC2588" s="77">
        <v>233.23007680793839</v>
      </c>
      <c r="DD2588" s="77">
        <v>8896.5159934285948</v>
      </c>
      <c r="DE2588" s="77">
        <v>5534.8914862000929</v>
      </c>
      <c r="DF2588" s="77">
        <v>0</v>
      </c>
      <c r="DG2588" s="77">
        <v>0</v>
      </c>
      <c r="DH2588" s="77">
        <v>843.29420601054289</v>
      </c>
      <c r="DI2588" s="77">
        <v>843.29420601054289</v>
      </c>
      <c r="DJ2588" s="77">
        <v>3.4915422189464148E-7</v>
      </c>
      <c r="DL2588" s="77">
        <v>0</v>
      </c>
      <c r="DM2588" s="77">
        <v>0</v>
      </c>
      <c r="DN2588" s="77">
        <v>0</v>
      </c>
      <c r="DO2588" s="77">
        <v>0</v>
      </c>
      <c r="DP2588" s="77">
        <v>0</v>
      </c>
      <c r="DQ2588" s="77">
        <v>0</v>
      </c>
      <c r="DR2588" s="77">
        <v>0</v>
      </c>
      <c r="DS2588" s="77">
        <v>2.9443973232787062E-4</v>
      </c>
      <c r="DT2588" s="77">
        <v>2.9443973232787062E-4</v>
      </c>
      <c r="DU2588" s="77">
        <v>0</v>
      </c>
      <c r="DV2588" s="77">
        <v>2.9443973232787062E-4</v>
      </c>
      <c r="DW2588" s="77">
        <v>2.9443973232787062E-4</v>
      </c>
      <c r="GE2588" s="77" t="s">
        <v>422</v>
      </c>
      <c r="GF2588" s="77" t="s">
        <v>155</v>
      </c>
      <c r="GG2588" s="77" t="s">
        <v>445</v>
      </c>
      <c r="GH2588" s="77" t="s">
        <v>446</v>
      </c>
      <c r="GI2588" s="77">
        <v>2025</v>
      </c>
      <c r="GJ2588" s="77" t="s">
        <v>305</v>
      </c>
      <c r="GK2588" s="77">
        <v>3.7590224611390728E-2</v>
      </c>
      <c r="GL2588" s="77">
        <v>690.05764099999999</v>
      </c>
      <c r="GM2588" s="77">
        <v>2025</v>
      </c>
      <c r="GN2588" s="77" t="s">
        <v>175</v>
      </c>
      <c r="GO2588" s="77">
        <v>0.13250000000000001</v>
      </c>
      <c r="GP2588" s="77">
        <v>3</v>
      </c>
      <c r="GQ2588" s="77">
        <v>0</v>
      </c>
      <c r="GR2588" s="77" t="s">
        <v>423</v>
      </c>
      <c r="GS2588" s="77">
        <v>0</v>
      </c>
      <c r="GT2588" s="77">
        <v>0</v>
      </c>
      <c r="GU2588" s="77">
        <v>0</v>
      </c>
      <c r="GV2588" s="77">
        <v>0</v>
      </c>
      <c r="GW2588" s="77">
        <v>0</v>
      </c>
      <c r="GX2588" s="77">
        <v>0</v>
      </c>
      <c r="GY2588" s="77">
        <v>0.1527377521613833</v>
      </c>
      <c r="GZ2588" s="77">
        <v>5.741446410385328E-3</v>
      </c>
    </row>
    <row r="2589" spans="98:208" x14ac:dyDescent="0.25">
      <c r="CT2589" s="77" t="s">
        <v>155</v>
      </c>
      <c r="CU2589" s="77" t="s">
        <v>475</v>
      </c>
      <c r="CV2589" s="77" t="s">
        <v>300</v>
      </c>
      <c r="CW2589" s="77">
        <v>2025</v>
      </c>
      <c r="CX2589" s="77">
        <v>0</v>
      </c>
      <c r="CY2589" s="77">
        <v>0</v>
      </c>
      <c r="CZ2589" s="77">
        <v>0</v>
      </c>
      <c r="DA2589" s="77">
        <v>0</v>
      </c>
      <c r="DB2589" s="77">
        <v>14664.63755643663</v>
      </c>
      <c r="DC2589" s="77">
        <v>233.23007680793839</v>
      </c>
      <c r="DD2589" s="77">
        <v>8896.5159934285948</v>
      </c>
      <c r="DE2589" s="77">
        <v>5534.8914862000929</v>
      </c>
      <c r="DF2589" s="77">
        <v>0</v>
      </c>
      <c r="DG2589" s="77">
        <v>0</v>
      </c>
      <c r="DH2589" s="77">
        <v>0</v>
      </c>
      <c r="DI2589" s="77">
        <v>843.29420601054289</v>
      </c>
      <c r="DJ2589" s="77">
        <v>3.4915422189464148E-7</v>
      </c>
      <c r="DL2589" s="77">
        <v>0</v>
      </c>
      <c r="DM2589" s="77">
        <v>0</v>
      </c>
      <c r="DN2589" s="77">
        <v>0</v>
      </c>
      <c r="DO2589" s="77">
        <v>0</v>
      </c>
      <c r="DP2589" s="77">
        <v>0</v>
      </c>
      <c r="DQ2589" s="77">
        <v>0</v>
      </c>
      <c r="DR2589" s="77">
        <v>0</v>
      </c>
      <c r="DS2589" s="77">
        <v>0</v>
      </c>
      <c r="DT2589" s="77">
        <v>0</v>
      </c>
      <c r="DU2589" s="77">
        <v>0</v>
      </c>
      <c r="DV2589" s="77">
        <v>2.9443973232787062E-4</v>
      </c>
      <c r="DW2589" s="77">
        <v>2.9443973232787062E-4</v>
      </c>
      <c r="GE2589" s="77" t="s">
        <v>425</v>
      </c>
      <c r="GF2589" s="77" t="s">
        <v>155</v>
      </c>
      <c r="GG2589" s="77" t="s">
        <v>445</v>
      </c>
      <c r="GH2589" s="77" t="s">
        <v>446</v>
      </c>
      <c r="GI2589" s="77">
        <v>2025</v>
      </c>
      <c r="GJ2589" s="77" t="s">
        <v>301</v>
      </c>
      <c r="GK2589" s="77">
        <v>1.631433411568737E-3</v>
      </c>
      <c r="GL2589" s="77">
        <v>690.05764099999999</v>
      </c>
      <c r="GM2589" s="77">
        <v>2025</v>
      </c>
      <c r="GN2589" s="77" t="s">
        <v>175</v>
      </c>
      <c r="GO2589" s="77">
        <v>5.3000000000000005E-2</v>
      </c>
      <c r="GP2589" s="77">
        <v>3</v>
      </c>
      <c r="GQ2589" s="77">
        <v>0</v>
      </c>
      <c r="GR2589" s="77" t="s">
        <v>423</v>
      </c>
      <c r="GS2589" s="77">
        <v>0</v>
      </c>
      <c r="GT2589" s="77">
        <v>0</v>
      </c>
      <c r="GU2589" s="77">
        <v>0</v>
      </c>
      <c r="GV2589" s="77">
        <v>0</v>
      </c>
      <c r="GW2589" s="77">
        <v>0</v>
      </c>
      <c r="GX2589" s="77">
        <v>0</v>
      </c>
      <c r="GY2589" s="77">
        <v>5.5966209081309407E-2</v>
      </c>
      <c r="GZ2589" s="77">
        <v>9.1305143414089843E-5</v>
      </c>
    </row>
    <row r="2590" spans="98:208" x14ac:dyDescent="0.25">
      <c r="CT2590" s="77" t="s">
        <v>155</v>
      </c>
      <c r="CU2590" s="77" t="s">
        <v>475</v>
      </c>
      <c r="CV2590" s="77" t="s">
        <v>432</v>
      </c>
      <c r="CW2590" s="77">
        <v>2020</v>
      </c>
      <c r="CX2590" s="77">
        <v>0</v>
      </c>
      <c r="CY2590" s="77">
        <v>0</v>
      </c>
      <c r="CZ2590" s="77">
        <v>0</v>
      </c>
      <c r="DA2590" s="77">
        <v>0</v>
      </c>
      <c r="DB2590" s="77">
        <v>8807.952230882629</v>
      </c>
      <c r="DC2590" s="77">
        <v>222.229421628003</v>
      </c>
      <c r="DD2590" s="77">
        <v>8585.7228092546247</v>
      </c>
      <c r="DE2590" s="77">
        <v>0</v>
      </c>
      <c r="DF2590" s="77">
        <v>514.45318018049704</v>
      </c>
      <c r="DG2590" s="77">
        <v>0</v>
      </c>
      <c r="DH2590" s="77">
        <v>0</v>
      </c>
      <c r="DI2590" s="77">
        <v>0</v>
      </c>
      <c r="DJ2590" s="77">
        <v>4.3064235626809622E-7</v>
      </c>
      <c r="DL2590" s="77">
        <v>0</v>
      </c>
      <c r="DM2590" s="77">
        <v>2.2154532970254469E-4</v>
      </c>
      <c r="DN2590" s="77">
        <v>2.2154532970254469E-4</v>
      </c>
      <c r="DO2590" s="77">
        <v>0</v>
      </c>
      <c r="DP2590" s="77">
        <v>0</v>
      </c>
      <c r="DQ2590" s="77">
        <v>0</v>
      </c>
      <c r="DR2590" s="77">
        <v>0</v>
      </c>
      <c r="DS2590" s="77">
        <v>0</v>
      </c>
      <c r="DT2590" s="77">
        <v>0</v>
      </c>
      <c r="DU2590" s="77">
        <v>0</v>
      </c>
      <c r="DV2590" s="77">
        <v>0</v>
      </c>
      <c r="DW2590" s="77">
        <v>0</v>
      </c>
      <c r="GE2590" s="77" t="s">
        <v>427</v>
      </c>
      <c r="GF2590" s="77" t="s">
        <v>155</v>
      </c>
      <c r="GG2590" s="77" t="s">
        <v>445</v>
      </c>
      <c r="GH2590" s="77" t="s">
        <v>446</v>
      </c>
      <c r="GI2590" s="77">
        <v>2025</v>
      </c>
      <c r="GJ2590" s="77" t="s">
        <v>303</v>
      </c>
      <c r="GK2590" s="77">
        <v>4.1186611014017743E-2</v>
      </c>
      <c r="GL2590" s="77">
        <v>690.05764099999999</v>
      </c>
      <c r="GM2590" s="77">
        <v>2025</v>
      </c>
      <c r="GN2590" s="77" t="s">
        <v>175</v>
      </c>
      <c r="GO2590" s="77">
        <v>5.3000000000000005E-2</v>
      </c>
      <c r="GP2590" s="77">
        <v>3</v>
      </c>
      <c r="GQ2590" s="77">
        <v>0</v>
      </c>
      <c r="GR2590" s="77" t="s">
        <v>423</v>
      </c>
      <c r="GS2590" s="77">
        <v>0</v>
      </c>
      <c r="GT2590" s="77">
        <v>0</v>
      </c>
      <c r="GU2590" s="77">
        <v>0</v>
      </c>
      <c r="GV2590" s="77">
        <v>0</v>
      </c>
      <c r="GW2590" s="77">
        <v>0</v>
      </c>
      <c r="GX2590" s="77">
        <v>0</v>
      </c>
      <c r="GY2590" s="77">
        <v>5.5966209081309407E-2</v>
      </c>
      <c r="GZ2590" s="77">
        <v>2.3050584833610777E-3</v>
      </c>
    </row>
    <row r="2591" spans="98:208" x14ac:dyDescent="0.25">
      <c r="CT2591" s="77" t="s">
        <v>155</v>
      </c>
      <c r="CU2591" s="77" t="s">
        <v>475</v>
      </c>
      <c r="CV2591" s="77" t="s">
        <v>432</v>
      </c>
      <c r="CW2591" s="77">
        <v>2021</v>
      </c>
      <c r="CX2591" s="77">
        <v>0</v>
      </c>
      <c r="CY2591" s="77">
        <v>0</v>
      </c>
      <c r="CZ2591" s="77">
        <v>0</v>
      </c>
      <c r="DA2591" s="77">
        <v>0</v>
      </c>
      <c r="DB2591" s="77">
        <v>8807.952230882629</v>
      </c>
      <c r="DC2591" s="77">
        <v>222.229421628003</v>
      </c>
      <c r="DD2591" s="77">
        <v>8585.7228092546247</v>
      </c>
      <c r="DE2591" s="77">
        <v>0</v>
      </c>
      <c r="DF2591" s="77">
        <v>514.45318018049704</v>
      </c>
      <c r="DG2591" s="77">
        <v>514.45318018049704</v>
      </c>
      <c r="DH2591" s="77">
        <v>0</v>
      </c>
      <c r="DI2591" s="77">
        <v>0</v>
      </c>
      <c r="DJ2591" s="77">
        <v>4.3064235626809622E-7</v>
      </c>
      <c r="DL2591" s="77">
        <v>0</v>
      </c>
      <c r="DM2591" s="77">
        <v>2.2154532970254469E-4</v>
      </c>
      <c r="DN2591" s="77">
        <v>2.2154532970254469E-4</v>
      </c>
      <c r="DO2591" s="77">
        <v>0</v>
      </c>
      <c r="DP2591" s="77">
        <v>2.2154532970254469E-4</v>
      </c>
      <c r="DQ2591" s="77">
        <v>2.2154532970254469E-4</v>
      </c>
      <c r="DR2591" s="77">
        <v>0</v>
      </c>
      <c r="DS2591" s="77">
        <v>0</v>
      </c>
      <c r="DT2591" s="77">
        <v>0</v>
      </c>
      <c r="DU2591" s="77">
        <v>0</v>
      </c>
      <c r="DV2591" s="77">
        <v>0</v>
      </c>
      <c r="DW2591" s="77">
        <v>0</v>
      </c>
      <c r="GE2591" s="77" t="s">
        <v>422</v>
      </c>
      <c r="GF2591" s="77" t="s">
        <v>155</v>
      </c>
      <c r="GG2591" s="77" t="s">
        <v>445</v>
      </c>
      <c r="GH2591" s="77" t="s">
        <v>453</v>
      </c>
      <c r="GI2591" s="77">
        <v>2021</v>
      </c>
      <c r="GJ2591" s="77" t="s">
        <v>305</v>
      </c>
      <c r="GK2591" s="77">
        <v>222.2294216278315</v>
      </c>
      <c r="GL2591" s="77">
        <v>690.05764099999999</v>
      </c>
      <c r="GM2591" s="77">
        <v>2021</v>
      </c>
      <c r="GN2591" s="77" t="s">
        <v>175</v>
      </c>
      <c r="GO2591" s="77">
        <v>0.13250000000000001</v>
      </c>
      <c r="GP2591" s="77">
        <v>3</v>
      </c>
      <c r="GQ2591" s="77">
        <v>0</v>
      </c>
      <c r="GR2591" s="77" t="s">
        <v>423</v>
      </c>
      <c r="GS2591" s="77">
        <v>0.1527377521613833</v>
      </c>
      <c r="GT2591" s="77">
        <v>33.942822323559284</v>
      </c>
      <c r="GU2591" s="77">
        <v>0.1527377521613833</v>
      </c>
      <c r="GV2591" s="77">
        <v>33.942822323559284</v>
      </c>
      <c r="GW2591" s="77">
        <v>0</v>
      </c>
      <c r="GX2591" s="77">
        <v>0</v>
      </c>
      <c r="GY2591" s="77">
        <v>0</v>
      </c>
      <c r="GZ2591" s="77">
        <v>0</v>
      </c>
    </row>
    <row r="2592" spans="98:208" x14ac:dyDescent="0.25">
      <c r="CT2592" s="77" t="s">
        <v>155</v>
      </c>
      <c r="CU2592" s="77" t="s">
        <v>475</v>
      </c>
      <c r="CV2592" s="77" t="s">
        <v>432</v>
      </c>
      <c r="CW2592" s="77">
        <v>2022</v>
      </c>
      <c r="CX2592" s="77">
        <v>0</v>
      </c>
      <c r="CY2592" s="77">
        <v>0</v>
      </c>
      <c r="CZ2592" s="77">
        <v>0</v>
      </c>
      <c r="DA2592" s="77">
        <v>0</v>
      </c>
      <c r="DB2592" s="77">
        <v>8807.952230882629</v>
      </c>
      <c r="DC2592" s="77">
        <v>222.229421628003</v>
      </c>
      <c r="DD2592" s="77">
        <v>8585.7228092546247</v>
      </c>
      <c r="DE2592" s="77">
        <v>0</v>
      </c>
      <c r="DF2592" s="77">
        <v>514.45318018049704</v>
      </c>
      <c r="DG2592" s="77">
        <v>514.45318018049704</v>
      </c>
      <c r="DH2592" s="77">
        <v>514.45318018049704</v>
      </c>
      <c r="DI2592" s="77">
        <v>0</v>
      </c>
      <c r="DJ2592" s="77">
        <v>4.3064235626809622E-7</v>
      </c>
      <c r="DL2592" s="77">
        <v>0</v>
      </c>
      <c r="DM2592" s="77">
        <v>2.2154532970254469E-4</v>
      </c>
      <c r="DN2592" s="77">
        <v>2.2154532970254469E-4</v>
      </c>
      <c r="DO2592" s="77">
        <v>0</v>
      </c>
      <c r="DP2592" s="77">
        <v>2.2154532970254469E-4</v>
      </c>
      <c r="DQ2592" s="77">
        <v>2.2154532970254469E-4</v>
      </c>
      <c r="DR2592" s="77">
        <v>0</v>
      </c>
      <c r="DS2592" s="77">
        <v>2.2154532970254469E-4</v>
      </c>
      <c r="DT2592" s="77">
        <v>2.2154532970254469E-4</v>
      </c>
      <c r="DU2592" s="77">
        <v>0</v>
      </c>
      <c r="DV2592" s="77">
        <v>0</v>
      </c>
      <c r="DW2592" s="77">
        <v>0</v>
      </c>
      <c r="GE2592" s="77" t="s">
        <v>425</v>
      </c>
      <c r="GF2592" s="77" t="s">
        <v>155</v>
      </c>
      <c r="GG2592" s="77" t="s">
        <v>445</v>
      </c>
      <c r="GH2592" s="77" t="s">
        <v>453</v>
      </c>
      <c r="GI2592" s="77">
        <v>2021</v>
      </c>
      <c r="GJ2592" s="77" t="s">
        <v>301</v>
      </c>
      <c r="GK2592" s="77">
        <v>8585.72280924798</v>
      </c>
      <c r="GL2592" s="77">
        <v>690.05764099999999</v>
      </c>
      <c r="GM2592" s="77">
        <v>2021</v>
      </c>
      <c r="GN2592" s="77" t="s">
        <v>175</v>
      </c>
      <c r="GO2592" s="77">
        <v>5.3000000000000005E-2</v>
      </c>
      <c r="GP2592" s="77">
        <v>3</v>
      </c>
      <c r="GQ2592" s="77">
        <v>0</v>
      </c>
      <c r="GR2592" s="77" t="s">
        <v>423</v>
      </c>
      <c r="GS2592" s="77">
        <v>5.5966209081309407E-2</v>
      </c>
      <c r="GT2592" s="77">
        <v>480.5103578565396</v>
      </c>
      <c r="GU2592" s="77">
        <v>5.5966209081309407E-2</v>
      </c>
      <c r="GV2592" s="77">
        <v>480.5103578565396</v>
      </c>
      <c r="GW2592" s="77">
        <v>0</v>
      </c>
      <c r="GX2592" s="77">
        <v>0</v>
      </c>
      <c r="GY2592" s="77">
        <v>0</v>
      </c>
      <c r="GZ2592" s="77">
        <v>0</v>
      </c>
    </row>
    <row r="2593" spans="98:208" x14ac:dyDescent="0.25">
      <c r="CT2593" s="77" t="s">
        <v>155</v>
      </c>
      <c r="CU2593" s="77" t="s">
        <v>475</v>
      </c>
      <c r="CV2593" s="77" t="s">
        <v>432</v>
      </c>
      <c r="CW2593" s="77">
        <v>2023</v>
      </c>
      <c r="CX2593" s="77">
        <v>0</v>
      </c>
      <c r="CY2593" s="77">
        <v>0</v>
      </c>
      <c r="CZ2593" s="77">
        <v>0</v>
      </c>
      <c r="DA2593" s="77">
        <v>0</v>
      </c>
      <c r="DB2593" s="77">
        <v>9129.7460702436365</v>
      </c>
      <c r="DC2593" s="77">
        <v>233.2300768081206</v>
      </c>
      <c r="DD2593" s="77">
        <v>8896.5159934355161</v>
      </c>
      <c r="DE2593" s="77">
        <v>0</v>
      </c>
      <c r="DF2593" s="77">
        <v>0</v>
      </c>
      <c r="DG2593" s="77">
        <v>533.52731185192431</v>
      </c>
      <c r="DH2593" s="77">
        <v>533.52731185192431</v>
      </c>
      <c r="DI2593" s="77">
        <v>533.52731185192431</v>
      </c>
      <c r="DJ2593" s="77">
        <v>4.3064235626809622E-7</v>
      </c>
      <c r="DL2593" s="77">
        <v>0</v>
      </c>
      <c r="DM2593" s="77">
        <v>0</v>
      </c>
      <c r="DN2593" s="77">
        <v>0</v>
      </c>
      <c r="DO2593" s="77">
        <v>0</v>
      </c>
      <c r="DP2593" s="77">
        <v>2.2975945870929606E-4</v>
      </c>
      <c r="DQ2593" s="77">
        <v>2.2975945870929606E-4</v>
      </c>
      <c r="DR2593" s="77">
        <v>0</v>
      </c>
      <c r="DS2593" s="77">
        <v>2.2975945870929606E-4</v>
      </c>
      <c r="DT2593" s="77">
        <v>2.2975945870929606E-4</v>
      </c>
      <c r="DU2593" s="77">
        <v>0</v>
      </c>
      <c r="DV2593" s="77">
        <v>2.2975945870929606E-4</v>
      </c>
      <c r="DW2593" s="77">
        <v>2.2975945870929606E-4</v>
      </c>
      <c r="GE2593" s="77" t="s">
        <v>427</v>
      </c>
      <c r="GF2593" s="77" t="s">
        <v>155</v>
      </c>
      <c r="GG2593" s="77" t="s">
        <v>445</v>
      </c>
      <c r="GH2593" s="77" t="s">
        <v>453</v>
      </c>
      <c r="GI2593" s="77">
        <v>2021</v>
      </c>
      <c r="GJ2593" s="77" t="s">
        <v>303</v>
      </c>
      <c r="GK2593" s="77">
        <v>5338.1784104567669</v>
      </c>
      <c r="GL2593" s="77">
        <v>690.05764099999999</v>
      </c>
      <c r="GM2593" s="77">
        <v>2021</v>
      </c>
      <c r="GN2593" s="77" t="s">
        <v>175</v>
      </c>
      <c r="GO2593" s="77">
        <v>5.3000000000000005E-2</v>
      </c>
      <c r="GP2593" s="77">
        <v>3</v>
      </c>
      <c r="GQ2593" s="77">
        <v>0</v>
      </c>
      <c r="GR2593" s="77" t="s">
        <v>423</v>
      </c>
      <c r="GS2593" s="77">
        <v>5.5966209081309407E-2</v>
      </c>
      <c r="GT2593" s="77">
        <v>298.75760903295532</v>
      </c>
      <c r="GU2593" s="77">
        <v>5.5966209081309407E-2</v>
      </c>
      <c r="GV2593" s="77">
        <v>298.75760903295532</v>
      </c>
      <c r="GW2593" s="77">
        <v>0</v>
      </c>
      <c r="GX2593" s="77">
        <v>0</v>
      </c>
      <c r="GY2593" s="77">
        <v>0</v>
      </c>
      <c r="GZ2593" s="77">
        <v>0</v>
      </c>
    </row>
    <row r="2594" spans="98:208" x14ac:dyDescent="0.25">
      <c r="CT2594" s="77" t="s">
        <v>155</v>
      </c>
      <c r="CU2594" s="77" t="s">
        <v>475</v>
      </c>
      <c r="CV2594" s="77" t="s">
        <v>432</v>
      </c>
      <c r="CW2594" s="77">
        <v>2024</v>
      </c>
      <c r="CX2594" s="77">
        <v>0</v>
      </c>
      <c r="CY2594" s="77">
        <v>0</v>
      </c>
      <c r="CZ2594" s="77">
        <v>0</v>
      </c>
      <c r="DA2594" s="77">
        <v>0</v>
      </c>
      <c r="DB2594" s="77">
        <v>9129.7460702436365</v>
      </c>
      <c r="DC2594" s="77">
        <v>233.2300768081206</v>
      </c>
      <c r="DD2594" s="77">
        <v>8896.5159934355161</v>
      </c>
      <c r="DE2594" s="77">
        <v>0</v>
      </c>
      <c r="DF2594" s="77">
        <v>0</v>
      </c>
      <c r="DG2594" s="77">
        <v>0</v>
      </c>
      <c r="DH2594" s="77">
        <v>533.52731185192431</v>
      </c>
      <c r="DI2594" s="77">
        <v>533.52731185192431</v>
      </c>
      <c r="DJ2594" s="77">
        <v>4.3064235626809622E-7</v>
      </c>
      <c r="DL2594" s="77">
        <v>0</v>
      </c>
      <c r="DM2594" s="77">
        <v>0</v>
      </c>
      <c r="DN2594" s="77">
        <v>0</v>
      </c>
      <c r="DO2594" s="77">
        <v>0</v>
      </c>
      <c r="DP2594" s="77">
        <v>0</v>
      </c>
      <c r="DQ2594" s="77">
        <v>0</v>
      </c>
      <c r="DR2594" s="77">
        <v>0</v>
      </c>
      <c r="DS2594" s="77">
        <v>2.2975945870929606E-4</v>
      </c>
      <c r="DT2594" s="77">
        <v>2.2975945870929606E-4</v>
      </c>
      <c r="DU2594" s="77">
        <v>0</v>
      </c>
      <c r="DV2594" s="77">
        <v>2.2975945870929606E-4</v>
      </c>
      <c r="DW2594" s="77">
        <v>2.2975945870929606E-4</v>
      </c>
      <c r="GE2594" s="77" t="s">
        <v>422</v>
      </c>
      <c r="GF2594" s="77" t="s">
        <v>155</v>
      </c>
      <c r="GG2594" s="77" t="s">
        <v>445</v>
      </c>
      <c r="GH2594" s="77" t="s">
        <v>453</v>
      </c>
      <c r="GI2594" s="77">
        <v>2022</v>
      </c>
      <c r="GJ2594" s="77" t="s">
        <v>305</v>
      </c>
      <c r="GK2594" s="77">
        <v>222.2294216278315</v>
      </c>
      <c r="GL2594" s="77">
        <v>690.05764099999999</v>
      </c>
      <c r="GM2594" s="77">
        <v>2022</v>
      </c>
      <c r="GN2594" s="77" t="s">
        <v>175</v>
      </c>
      <c r="GO2594" s="77">
        <v>0.13250000000000001</v>
      </c>
      <c r="GP2594" s="77">
        <v>3</v>
      </c>
      <c r="GQ2594" s="77">
        <v>0</v>
      </c>
      <c r="GR2594" s="77" t="s">
        <v>423</v>
      </c>
      <c r="GS2594" s="77">
        <v>0.1527377521613833</v>
      </c>
      <c r="GT2594" s="77">
        <v>33.942822323559284</v>
      </c>
      <c r="GU2594" s="77">
        <v>0.1527377521613833</v>
      </c>
      <c r="GV2594" s="77">
        <v>33.942822323559284</v>
      </c>
      <c r="GW2594" s="77">
        <v>0.1527377521613833</v>
      </c>
      <c r="GX2594" s="77">
        <v>33.942822323559284</v>
      </c>
      <c r="GY2594" s="77">
        <v>0</v>
      </c>
      <c r="GZ2594" s="77">
        <v>0</v>
      </c>
    </row>
    <row r="2595" spans="98:208" x14ac:dyDescent="0.25">
      <c r="CT2595" s="77" t="s">
        <v>155</v>
      </c>
      <c r="CU2595" s="77" t="s">
        <v>475</v>
      </c>
      <c r="CV2595" s="77" t="s">
        <v>432</v>
      </c>
      <c r="CW2595" s="77">
        <v>2025</v>
      </c>
      <c r="CX2595" s="77">
        <v>0</v>
      </c>
      <c r="CY2595" s="77">
        <v>0</v>
      </c>
      <c r="CZ2595" s="77">
        <v>0</v>
      </c>
      <c r="DA2595" s="77">
        <v>0</v>
      </c>
      <c r="DB2595" s="77">
        <v>9129.7460702436365</v>
      </c>
      <c r="DC2595" s="77">
        <v>233.2300768081206</v>
      </c>
      <c r="DD2595" s="77">
        <v>8896.5159934355161</v>
      </c>
      <c r="DE2595" s="77">
        <v>0</v>
      </c>
      <c r="DF2595" s="77">
        <v>0</v>
      </c>
      <c r="DG2595" s="77">
        <v>0</v>
      </c>
      <c r="DH2595" s="77">
        <v>0</v>
      </c>
      <c r="DI2595" s="77">
        <v>533.52731185192431</v>
      </c>
      <c r="DJ2595" s="77">
        <v>4.3064235626809622E-7</v>
      </c>
      <c r="DL2595" s="77">
        <v>0</v>
      </c>
      <c r="DM2595" s="77">
        <v>0</v>
      </c>
      <c r="DN2595" s="77">
        <v>0</v>
      </c>
      <c r="DO2595" s="77">
        <v>0</v>
      </c>
      <c r="DP2595" s="77">
        <v>0</v>
      </c>
      <c r="DQ2595" s="77">
        <v>0</v>
      </c>
      <c r="DR2595" s="77">
        <v>0</v>
      </c>
      <c r="DS2595" s="77">
        <v>0</v>
      </c>
      <c r="DT2595" s="77">
        <v>0</v>
      </c>
      <c r="DU2595" s="77">
        <v>0</v>
      </c>
      <c r="DV2595" s="77">
        <v>2.2975945870929606E-4</v>
      </c>
      <c r="DW2595" s="77">
        <v>2.2975945870929606E-4</v>
      </c>
      <c r="GE2595" s="77" t="s">
        <v>425</v>
      </c>
      <c r="GF2595" s="77" t="s">
        <v>155</v>
      </c>
      <c r="GG2595" s="77" t="s">
        <v>445</v>
      </c>
      <c r="GH2595" s="77" t="s">
        <v>453</v>
      </c>
      <c r="GI2595" s="77">
        <v>2022</v>
      </c>
      <c r="GJ2595" s="77" t="s">
        <v>301</v>
      </c>
      <c r="GK2595" s="77">
        <v>8585.72280924798</v>
      </c>
      <c r="GL2595" s="77">
        <v>690.05764099999999</v>
      </c>
      <c r="GM2595" s="77">
        <v>2022</v>
      </c>
      <c r="GN2595" s="77" t="s">
        <v>175</v>
      </c>
      <c r="GO2595" s="77">
        <v>5.3000000000000005E-2</v>
      </c>
      <c r="GP2595" s="77">
        <v>3</v>
      </c>
      <c r="GQ2595" s="77">
        <v>0</v>
      </c>
      <c r="GR2595" s="77" t="s">
        <v>423</v>
      </c>
      <c r="GS2595" s="77">
        <v>5.5966209081309407E-2</v>
      </c>
      <c r="GT2595" s="77">
        <v>480.5103578565396</v>
      </c>
      <c r="GU2595" s="77">
        <v>5.5966209081309407E-2</v>
      </c>
      <c r="GV2595" s="77">
        <v>480.5103578565396</v>
      </c>
      <c r="GW2595" s="77">
        <v>5.5966209081309407E-2</v>
      </c>
      <c r="GX2595" s="77">
        <v>480.5103578565396</v>
      </c>
      <c r="GY2595" s="77">
        <v>0</v>
      </c>
      <c r="GZ2595" s="77">
        <v>0</v>
      </c>
    </row>
    <row r="2596" spans="98:208" x14ac:dyDescent="0.25">
      <c r="CT2596" s="77" t="s">
        <v>155</v>
      </c>
      <c r="CU2596" s="77" t="s">
        <v>475</v>
      </c>
      <c r="CV2596" s="77" t="s">
        <v>439</v>
      </c>
      <c r="CW2596" s="77">
        <v>2020</v>
      </c>
      <c r="CX2596" s="77">
        <v>0</v>
      </c>
      <c r="CY2596" s="77">
        <v>0</v>
      </c>
      <c r="CZ2596" s="77">
        <v>0</v>
      </c>
      <c r="DA2596" s="77">
        <v>0</v>
      </c>
      <c r="DB2596" s="77">
        <v>5.2405583313015649</v>
      </c>
      <c r="DC2596" s="77">
        <v>0.69641821681220573</v>
      </c>
      <c r="DD2596" s="77">
        <v>2.94196415228101</v>
      </c>
      <c r="DE2596" s="77">
        <v>1.602175962208263</v>
      </c>
      <c r="DF2596" s="77">
        <v>0.36068764874240711</v>
      </c>
      <c r="DG2596" s="77">
        <v>0</v>
      </c>
      <c r="DH2596" s="77">
        <v>0</v>
      </c>
      <c r="DI2596" s="77">
        <v>0</v>
      </c>
      <c r="DJ2596" s="77">
        <v>9.2019496283040831E-6</v>
      </c>
      <c r="DL2596" s="77">
        <v>0</v>
      </c>
      <c r="DM2596" s="77">
        <v>3.3190295752790666E-6</v>
      </c>
      <c r="DN2596" s="77">
        <v>3.3190295752790666E-6</v>
      </c>
      <c r="DO2596" s="77">
        <v>0</v>
      </c>
      <c r="DP2596" s="77">
        <v>0</v>
      </c>
      <c r="DQ2596" s="77">
        <v>0</v>
      </c>
      <c r="DR2596" s="77">
        <v>0</v>
      </c>
      <c r="DS2596" s="77">
        <v>0</v>
      </c>
      <c r="DT2596" s="77">
        <v>0</v>
      </c>
      <c r="DU2596" s="77">
        <v>0</v>
      </c>
      <c r="DV2596" s="77">
        <v>0</v>
      </c>
      <c r="DW2596" s="77">
        <v>0</v>
      </c>
      <c r="GE2596" s="77" t="s">
        <v>427</v>
      </c>
      <c r="GF2596" s="77" t="s">
        <v>155</v>
      </c>
      <c r="GG2596" s="77" t="s">
        <v>445</v>
      </c>
      <c r="GH2596" s="77" t="s">
        <v>453</v>
      </c>
      <c r="GI2596" s="77">
        <v>2022</v>
      </c>
      <c r="GJ2596" s="77" t="s">
        <v>303</v>
      </c>
      <c r="GK2596" s="77">
        <v>5338.1784104567669</v>
      </c>
      <c r="GL2596" s="77">
        <v>690.05764099999999</v>
      </c>
      <c r="GM2596" s="77">
        <v>2022</v>
      </c>
      <c r="GN2596" s="77" t="s">
        <v>175</v>
      </c>
      <c r="GO2596" s="77">
        <v>5.3000000000000005E-2</v>
      </c>
      <c r="GP2596" s="77">
        <v>3</v>
      </c>
      <c r="GQ2596" s="77">
        <v>0</v>
      </c>
      <c r="GR2596" s="77" t="s">
        <v>423</v>
      </c>
      <c r="GS2596" s="77">
        <v>5.5966209081309407E-2</v>
      </c>
      <c r="GT2596" s="77">
        <v>298.75760903295532</v>
      </c>
      <c r="GU2596" s="77">
        <v>5.5966209081309407E-2</v>
      </c>
      <c r="GV2596" s="77">
        <v>298.75760903295532</v>
      </c>
      <c r="GW2596" s="77">
        <v>5.5966209081309407E-2</v>
      </c>
      <c r="GX2596" s="77">
        <v>298.75760903295532</v>
      </c>
      <c r="GY2596" s="77">
        <v>0</v>
      </c>
      <c r="GZ2596" s="77">
        <v>0</v>
      </c>
    </row>
    <row r="2597" spans="98:208" x14ac:dyDescent="0.25">
      <c r="CT2597" s="77" t="s">
        <v>155</v>
      </c>
      <c r="CU2597" s="77" t="s">
        <v>475</v>
      </c>
      <c r="CV2597" s="77" t="s">
        <v>439</v>
      </c>
      <c r="CW2597" s="77">
        <v>2021</v>
      </c>
      <c r="CX2597" s="77">
        <v>0</v>
      </c>
      <c r="CY2597" s="77">
        <v>0</v>
      </c>
      <c r="CZ2597" s="77">
        <v>0</v>
      </c>
      <c r="DA2597" s="77">
        <v>0</v>
      </c>
      <c r="DB2597" s="77">
        <v>5.2405583313015649</v>
      </c>
      <c r="DC2597" s="77">
        <v>0.69641821681220573</v>
      </c>
      <c r="DD2597" s="77">
        <v>2.94196415228101</v>
      </c>
      <c r="DE2597" s="77">
        <v>1.602175962208263</v>
      </c>
      <c r="DF2597" s="77">
        <v>0.36068764874240711</v>
      </c>
      <c r="DG2597" s="77">
        <v>0.36068764874240711</v>
      </c>
      <c r="DH2597" s="77">
        <v>0</v>
      </c>
      <c r="DI2597" s="77">
        <v>0</v>
      </c>
      <c r="DJ2597" s="77">
        <v>9.2019496283040831E-6</v>
      </c>
      <c r="DL2597" s="77">
        <v>0</v>
      </c>
      <c r="DM2597" s="77">
        <v>3.3190295752790666E-6</v>
      </c>
      <c r="DN2597" s="77">
        <v>3.3190295752790666E-6</v>
      </c>
      <c r="DO2597" s="77">
        <v>0</v>
      </c>
      <c r="DP2597" s="77">
        <v>3.3190295752790666E-6</v>
      </c>
      <c r="DQ2597" s="77">
        <v>3.3190295752790666E-6</v>
      </c>
      <c r="DR2597" s="77">
        <v>0</v>
      </c>
      <c r="DS2597" s="77">
        <v>0</v>
      </c>
      <c r="DT2597" s="77">
        <v>0</v>
      </c>
      <c r="DU2597" s="77">
        <v>0</v>
      </c>
      <c r="DV2597" s="77">
        <v>0</v>
      </c>
      <c r="DW2597" s="77">
        <v>0</v>
      </c>
      <c r="GE2597" s="77" t="s">
        <v>422</v>
      </c>
      <c r="GF2597" s="77" t="s">
        <v>155</v>
      </c>
      <c r="GG2597" s="77" t="s">
        <v>445</v>
      </c>
      <c r="GH2597" s="77" t="s">
        <v>453</v>
      </c>
      <c r="GI2597" s="77">
        <v>2023</v>
      </c>
      <c r="GJ2597" s="77" t="s">
        <v>305</v>
      </c>
      <c r="GK2597" s="77">
        <v>233.23007680794021</v>
      </c>
      <c r="GL2597" s="77">
        <v>690.05764099999999</v>
      </c>
      <c r="GM2597" s="77">
        <v>2023</v>
      </c>
      <c r="GN2597" s="77" t="s">
        <v>175</v>
      </c>
      <c r="GO2597" s="77">
        <v>0.13250000000000001</v>
      </c>
      <c r="GP2597" s="77">
        <v>3</v>
      </c>
      <c r="GQ2597" s="77">
        <v>0</v>
      </c>
      <c r="GR2597" s="77" t="s">
        <v>423</v>
      </c>
      <c r="GS2597" s="77">
        <v>0</v>
      </c>
      <c r="GT2597" s="77">
        <v>0</v>
      </c>
      <c r="GU2597" s="77">
        <v>0.1527377521613833</v>
      </c>
      <c r="GV2597" s="77">
        <v>35.623037668071561</v>
      </c>
      <c r="GW2597" s="77">
        <v>0.1527377521613833</v>
      </c>
      <c r="GX2597" s="77">
        <v>35.623037668071561</v>
      </c>
      <c r="GY2597" s="77">
        <v>0.1527377521613833</v>
      </c>
      <c r="GZ2597" s="77">
        <v>35.623037668071561</v>
      </c>
    </row>
    <row r="2598" spans="98:208" x14ac:dyDescent="0.25">
      <c r="CT2598" s="77" t="s">
        <v>155</v>
      </c>
      <c r="CU2598" s="77" t="s">
        <v>475</v>
      </c>
      <c r="CV2598" s="77" t="s">
        <v>439</v>
      </c>
      <c r="CW2598" s="77">
        <v>2022</v>
      </c>
      <c r="CX2598" s="77">
        <v>0</v>
      </c>
      <c r="CY2598" s="77">
        <v>0</v>
      </c>
      <c r="CZ2598" s="77">
        <v>0</v>
      </c>
      <c r="DA2598" s="77">
        <v>0</v>
      </c>
      <c r="DB2598" s="77">
        <v>5.2405583313015649</v>
      </c>
      <c r="DC2598" s="77">
        <v>0.69641821681220573</v>
      </c>
      <c r="DD2598" s="77">
        <v>2.94196415228101</v>
      </c>
      <c r="DE2598" s="77">
        <v>1.602175962208263</v>
      </c>
      <c r="DF2598" s="77">
        <v>0.36068764874240711</v>
      </c>
      <c r="DG2598" s="77">
        <v>0.36068764874240711</v>
      </c>
      <c r="DH2598" s="77">
        <v>0.36068764874240711</v>
      </c>
      <c r="DI2598" s="77">
        <v>0</v>
      </c>
      <c r="DJ2598" s="77">
        <v>9.2019496283040831E-6</v>
      </c>
      <c r="DL2598" s="77">
        <v>0</v>
      </c>
      <c r="DM2598" s="77">
        <v>3.3190295752790666E-6</v>
      </c>
      <c r="DN2598" s="77">
        <v>3.3190295752790666E-6</v>
      </c>
      <c r="DO2598" s="77">
        <v>0</v>
      </c>
      <c r="DP2598" s="77">
        <v>3.3190295752790666E-6</v>
      </c>
      <c r="DQ2598" s="77">
        <v>3.3190295752790666E-6</v>
      </c>
      <c r="DR2598" s="77">
        <v>0</v>
      </c>
      <c r="DS2598" s="77">
        <v>3.3190295752790666E-6</v>
      </c>
      <c r="DT2598" s="77">
        <v>3.3190295752790666E-6</v>
      </c>
      <c r="DU2598" s="77">
        <v>0</v>
      </c>
      <c r="DV2598" s="77">
        <v>0</v>
      </c>
      <c r="DW2598" s="77">
        <v>0</v>
      </c>
      <c r="GE2598" s="77" t="s">
        <v>425</v>
      </c>
      <c r="GF2598" s="77" t="s">
        <v>155</v>
      </c>
      <c r="GG2598" s="77" t="s">
        <v>445</v>
      </c>
      <c r="GH2598" s="77" t="s">
        <v>453</v>
      </c>
      <c r="GI2598" s="77">
        <v>2023</v>
      </c>
      <c r="GJ2598" s="77" t="s">
        <v>301</v>
      </c>
      <c r="GK2598" s="77">
        <v>8896.5159934286294</v>
      </c>
      <c r="GL2598" s="77">
        <v>690.05764099999999</v>
      </c>
      <c r="GM2598" s="77">
        <v>2023</v>
      </c>
      <c r="GN2598" s="77" t="s">
        <v>175</v>
      </c>
      <c r="GO2598" s="77">
        <v>5.3000000000000005E-2</v>
      </c>
      <c r="GP2598" s="77">
        <v>3</v>
      </c>
      <c r="GQ2598" s="77">
        <v>0</v>
      </c>
      <c r="GR2598" s="77" t="s">
        <v>423</v>
      </c>
      <c r="GS2598" s="77">
        <v>0</v>
      </c>
      <c r="GT2598" s="77">
        <v>0</v>
      </c>
      <c r="GU2598" s="77">
        <v>5.5966209081309407E-2</v>
      </c>
      <c r="GV2598" s="77">
        <v>497.90427418343972</v>
      </c>
      <c r="GW2598" s="77">
        <v>5.5966209081309407E-2</v>
      </c>
      <c r="GX2598" s="77">
        <v>497.90427418343972</v>
      </c>
      <c r="GY2598" s="77">
        <v>5.5966209081309407E-2</v>
      </c>
      <c r="GZ2598" s="77">
        <v>497.90427418343972</v>
      </c>
    </row>
    <row r="2599" spans="98:208" x14ac:dyDescent="0.25">
      <c r="CT2599" s="77" t="s">
        <v>155</v>
      </c>
      <c r="CU2599" s="77" t="s">
        <v>475</v>
      </c>
      <c r="CV2599" s="77" t="s">
        <v>439</v>
      </c>
      <c r="CW2599" s="77">
        <v>2023</v>
      </c>
      <c r="CX2599" s="77">
        <v>0</v>
      </c>
      <c r="CY2599" s="77">
        <v>0</v>
      </c>
      <c r="CZ2599" s="77">
        <v>0</v>
      </c>
      <c r="DA2599" s="77">
        <v>0</v>
      </c>
      <c r="DB2599" s="77">
        <v>5.4750346070077578</v>
      </c>
      <c r="DC2599" s="77">
        <v>0.71896016785819405</v>
      </c>
      <c r="DD2599" s="77">
        <v>3.0714971986150998</v>
      </c>
      <c r="DE2599" s="77">
        <v>1.6845772405344199</v>
      </c>
      <c r="DF2599" s="77">
        <v>0</v>
      </c>
      <c r="DG2599" s="77">
        <v>0.37599181639994483</v>
      </c>
      <c r="DH2599" s="77">
        <v>0.37599181639994483</v>
      </c>
      <c r="DI2599" s="77">
        <v>0.37599181639994483</v>
      </c>
      <c r="DJ2599" s="77">
        <v>9.2019496283040831E-6</v>
      </c>
      <c r="DL2599" s="77">
        <v>0</v>
      </c>
      <c r="DM2599" s="77">
        <v>0</v>
      </c>
      <c r="DN2599" s="77">
        <v>0</v>
      </c>
      <c r="DO2599" s="77">
        <v>0</v>
      </c>
      <c r="DP2599" s="77">
        <v>3.4598577551668493E-6</v>
      </c>
      <c r="DQ2599" s="77">
        <v>3.4598577551668493E-6</v>
      </c>
      <c r="DR2599" s="77">
        <v>0</v>
      </c>
      <c r="DS2599" s="77">
        <v>3.4598577551668493E-6</v>
      </c>
      <c r="DT2599" s="77">
        <v>3.4598577551668493E-6</v>
      </c>
      <c r="DU2599" s="77">
        <v>0</v>
      </c>
      <c r="DV2599" s="77">
        <v>3.4598577551668493E-6</v>
      </c>
      <c r="DW2599" s="77">
        <v>3.4598577551668493E-6</v>
      </c>
      <c r="GE2599" s="77" t="s">
        <v>427</v>
      </c>
      <c r="GF2599" s="77" t="s">
        <v>155</v>
      </c>
      <c r="GG2599" s="77" t="s">
        <v>445</v>
      </c>
      <c r="GH2599" s="77" t="s">
        <v>453</v>
      </c>
      <c r="GI2599" s="77">
        <v>2023</v>
      </c>
      <c r="GJ2599" s="77" t="s">
        <v>303</v>
      </c>
      <c r="GK2599" s="77">
        <v>5534.8914862001147</v>
      </c>
      <c r="GL2599" s="77">
        <v>690.05764099999999</v>
      </c>
      <c r="GM2599" s="77">
        <v>2023</v>
      </c>
      <c r="GN2599" s="77" t="s">
        <v>175</v>
      </c>
      <c r="GO2599" s="77">
        <v>5.3000000000000005E-2</v>
      </c>
      <c r="GP2599" s="77">
        <v>3</v>
      </c>
      <c r="GQ2599" s="77">
        <v>0</v>
      </c>
      <c r="GR2599" s="77" t="s">
        <v>423</v>
      </c>
      <c r="GS2599" s="77">
        <v>0</v>
      </c>
      <c r="GT2599" s="77">
        <v>0</v>
      </c>
      <c r="GU2599" s="77">
        <v>5.5966209081309407E-2</v>
      </c>
      <c r="GV2599" s="77">
        <v>309.76689415903496</v>
      </c>
      <c r="GW2599" s="77">
        <v>5.5966209081309407E-2</v>
      </c>
      <c r="GX2599" s="77">
        <v>309.76689415903496</v>
      </c>
      <c r="GY2599" s="77">
        <v>5.5966209081309407E-2</v>
      </c>
      <c r="GZ2599" s="77">
        <v>309.76689415903496</v>
      </c>
    </row>
    <row r="2600" spans="98:208" x14ac:dyDescent="0.25">
      <c r="CT2600" s="77" t="s">
        <v>155</v>
      </c>
      <c r="CU2600" s="77" t="s">
        <v>475</v>
      </c>
      <c r="CV2600" s="77" t="s">
        <v>439</v>
      </c>
      <c r="CW2600" s="77">
        <v>2024</v>
      </c>
      <c r="CX2600" s="77">
        <v>0</v>
      </c>
      <c r="CY2600" s="77">
        <v>0</v>
      </c>
      <c r="CZ2600" s="77">
        <v>0</v>
      </c>
      <c r="DA2600" s="77">
        <v>0</v>
      </c>
      <c r="DB2600" s="77">
        <v>5.4750346070077578</v>
      </c>
      <c r="DC2600" s="77">
        <v>0.71896016785819405</v>
      </c>
      <c r="DD2600" s="77">
        <v>3.0714971986150998</v>
      </c>
      <c r="DE2600" s="77">
        <v>1.6845772405344199</v>
      </c>
      <c r="DF2600" s="77">
        <v>0</v>
      </c>
      <c r="DG2600" s="77">
        <v>0</v>
      </c>
      <c r="DH2600" s="77">
        <v>0.37599181639994483</v>
      </c>
      <c r="DI2600" s="77">
        <v>0.37599181639994483</v>
      </c>
      <c r="DJ2600" s="77">
        <v>9.2019496283040831E-6</v>
      </c>
      <c r="DL2600" s="77">
        <v>0</v>
      </c>
      <c r="DM2600" s="77">
        <v>0</v>
      </c>
      <c r="DN2600" s="77">
        <v>0</v>
      </c>
      <c r="DO2600" s="77">
        <v>0</v>
      </c>
      <c r="DP2600" s="77">
        <v>0</v>
      </c>
      <c r="DQ2600" s="77">
        <v>0</v>
      </c>
      <c r="DR2600" s="77">
        <v>0</v>
      </c>
      <c r="DS2600" s="77">
        <v>3.4598577551668493E-6</v>
      </c>
      <c r="DT2600" s="77">
        <v>3.4598577551668493E-6</v>
      </c>
      <c r="DU2600" s="77">
        <v>0</v>
      </c>
      <c r="DV2600" s="77">
        <v>3.4598577551668493E-6</v>
      </c>
      <c r="DW2600" s="77">
        <v>3.4598577551668493E-6</v>
      </c>
      <c r="GE2600" s="77" t="s">
        <v>422</v>
      </c>
      <c r="GF2600" s="77" t="s">
        <v>155</v>
      </c>
      <c r="GG2600" s="77" t="s">
        <v>445</v>
      </c>
      <c r="GH2600" s="77" t="s">
        <v>453</v>
      </c>
      <c r="GI2600" s="77">
        <v>2024</v>
      </c>
      <c r="GJ2600" s="77" t="s">
        <v>305</v>
      </c>
      <c r="GK2600" s="77">
        <v>233.23007680794021</v>
      </c>
      <c r="GL2600" s="77">
        <v>690.05764099999999</v>
      </c>
      <c r="GM2600" s="77">
        <v>2024</v>
      </c>
      <c r="GN2600" s="77" t="s">
        <v>175</v>
      </c>
      <c r="GO2600" s="77">
        <v>0.13250000000000001</v>
      </c>
      <c r="GP2600" s="77">
        <v>3</v>
      </c>
      <c r="GQ2600" s="77">
        <v>0</v>
      </c>
      <c r="GR2600" s="77" t="s">
        <v>423</v>
      </c>
      <c r="GS2600" s="77">
        <v>0</v>
      </c>
      <c r="GT2600" s="77">
        <v>0</v>
      </c>
      <c r="GU2600" s="77">
        <v>0</v>
      </c>
      <c r="GV2600" s="77">
        <v>0</v>
      </c>
      <c r="GW2600" s="77">
        <v>0.1527377521613833</v>
      </c>
      <c r="GX2600" s="77">
        <v>35.623037668071561</v>
      </c>
      <c r="GY2600" s="77">
        <v>0.1527377521613833</v>
      </c>
      <c r="GZ2600" s="77">
        <v>35.623037668071561</v>
      </c>
    </row>
    <row r="2601" spans="98:208" x14ac:dyDescent="0.25">
      <c r="CT2601" s="77" t="s">
        <v>155</v>
      </c>
      <c r="CU2601" s="77" t="s">
        <v>475</v>
      </c>
      <c r="CV2601" s="77" t="s">
        <v>439</v>
      </c>
      <c r="CW2601" s="77">
        <v>2025</v>
      </c>
      <c r="CX2601" s="77">
        <v>0</v>
      </c>
      <c r="CY2601" s="77">
        <v>0</v>
      </c>
      <c r="CZ2601" s="77">
        <v>0</v>
      </c>
      <c r="DA2601" s="77">
        <v>0</v>
      </c>
      <c r="DB2601" s="77">
        <v>5.4750346070077578</v>
      </c>
      <c r="DC2601" s="77">
        <v>0.71896016785819405</v>
      </c>
      <c r="DD2601" s="77">
        <v>3.0714971986150998</v>
      </c>
      <c r="DE2601" s="77">
        <v>1.6845772405344199</v>
      </c>
      <c r="DF2601" s="77">
        <v>0</v>
      </c>
      <c r="DG2601" s="77">
        <v>0</v>
      </c>
      <c r="DH2601" s="77">
        <v>0</v>
      </c>
      <c r="DI2601" s="77">
        <v>0.37599181639994483</v>
      </c>
      <c r="DJ2601" s="77">
        <v>9.2019496283040831E-6</v>
      </c>
      <c r="DL2601" s="77">
        <v>0</v>
      </c>
      <c r="DM2601" s="77">
        <v>0</v>
      </c>
      <c r="DN2601" s="77">
        <v>0</v>
      </c>
      <c r="DO2601" s="77">
        <v>0</v>
      </c>
      <c r="DP2601" s="77">
        <v>0</v>
      </c>
      <c r="DQ2601" s="77">
        <v>0</v>
      </c>
      <c r="DR2601" s="77">
        <v>0</v>
      </c>
      <c r="DS2601" s="77">
        <v>0</v>
      </c>
      <c r="DT2601" s="77">
        <v>0</v>
      </c>
      <c r="DU2601" s="77">
        <v>0</v>
      </c>
      <c r="DV2601" s="77">
        <v>3.4598577551668493E-6</v>
      </c>
      <c r="DW2601" s="77">
        <v>3.4598577551668493E-6</v>
      </c>
      <c r="GE2601" s="77" t="s">
        <v>425</v>
      </c>
      <c r="GF2601" s="77" t="s">
        <v>155</v>
      </c>
      <c r="GG2601" s="77" t="s">
        <v>445</v>
      </c>
      <c r="GH2601" s="77" t="s">
        <v>453</v>
      </c>
      <c r="GI2601" s="77">
        <v>2024</v>
      </c>
      <c r="GJ2601" s="77" t="s">
        <v>301</v>
      </c>
      <c r="GK2601" s="77">
        <v>8896.5159934286294</v>
      </c>
      <c r="GL2601" s="77">
        <v>690.05764099999999</v>
      </c>
      <c r="GM2601" s="77">
        <v>2024</v>
      </c>
      <c r="GN2601" s="77" t="s">
        <v>175</v>
      </c>
      <c r="GO2601" s="77">
        <v>5.3000000000000005E-2</v>
      </c>
      <c r="GP2601" s="77">
        <v>3</v>
      </c>
      <c r="GQ2601" s="77">
        <v>0</v>
      </c>
      <c r="GR2601" s="77" t="s">
        <v>423</v>
      </c>
      <c r="GS2601" s="77">
        <v>0</v>
      </c>
      <c r="GT2601" s="77">
        <v>0</v>
      </c>
      <c r="GU2601" s="77">
        <v>0</v>
      </c>
      <c r="GV2601" s="77">
        <v>0</v>
      </c>
      <c r="GW2601" s="77">
        <v>5.5966209081309407E-2</v>
      </c>
      <c r="GX2601" s="77">
        <v>497.90427418343972</v>
      </c>
      <c r="GY2601" s="77">
        <v>5.5966209081309407E-2</v>
      </c>
      <c r="GZ2601" s="77">
        <v>497.90427418343972</v>
      </c>
    </row>
    <row r="2602" spans="98:208" x14ac:dyDescent="0.25">
      <c r="CT2602" s="77" t="s">
        <v>155</v>
      </c>
      <c r="CU2602" s="77" t="s">
        <v>475</v>
      </c>
      <c r="CV2602" s="77" t="s">
        <v>446</v>
      </c>
      <c r="CW2602" s="77">
        <v>2020</v>
      </c>
      <c r="CX2602" s="77">
        <v>0</v>
      </c>
      <c r="CY2602" s="77">
        <v>0</v>
      </c>
      <c r="CZ2602" s="77">
        <v>0</v>
      </c>
      <c r="DA2602" s="77">
        <v>0</v>
      </c>
      <c r="DB2602" s="77">
        <v>7.7900575334948513E-2</v>
      </c>
      <c r="DC2602" s="77">
        <v>3.6425060683954472E-2</v>
      </c>
      <c r="DD2602" s="77">
        <v>1.5808724525432491E-3</v>
      </c>
      <c r="DE2602" s="77">
        <v>3.9894642198450701E-2</v>
      </c>
      <c r="DF2602" s="77">
        <v>7.8847092159216245E-3</v>
      </c>
      <c r="DG2602" s="77">
        <v>0</v>
      </c>
      <c r="DH2602" s="77">
        <v>0</v>
      </c>
      <c r="DI2602" s="77">
        <v>0</v>
      </c>
      <c r="DJ2602" s="77">
        <v>3.642009359464988E-3</v>
      </c>
      <c r="DL2602" s="77">
        <v>0</v>
      </c>
      <c r="DM2602" s="77">
        <v>2.8716184761046405E-5</v>
      </c>
      <c r="DN2602" s="77">
        <v>2.8716184761046405E-5</v>
      </c>
      <c r="DO2602" s="77">
        <v>0</v>
      </c>
      <c r="DP2602" s="77">
        <v>0</v>
      </c>
      <c r="DQ2602" s="77">
        <v>0</v>
      </c>
      <c r="DR2602" s="77">
        <v>0</v>
      </c>
      <c r="DS2602" s="77">
        <v>0</v>
      </c>
      <c r="DT2602" s="77">
        <v>0</v>
      </c>
      <c r="DU2602" s="77">
        <v>0</v>
      </c>
      <c r="DV2602" s="77">
        <v>0</v>
      </c>
      <c r="DW2602" s="77">
        <v>0</v>
      </c>
      <c r="GE2602" s="77" t="s">
        <v>427</v>
      </c>
      <c r="GF2602" s="77" t="s">
        <v>155</v>
      </c>
      <c r="GG2602" s="77" t="s">
        <v>445</v>
      </c>
      <c r="GH2602" s="77" t="s">
        <v>453</v>
      </c>
      <c r="GI2602" s="77">
        <v>2024</v>
      </c>
      <c r="GJ2602" s="77" t="s">
        <v>303</v>
      </c>
      <c r="GK2602" s="77">
        <v>5534.8914862001147</v>
      </c>
      <c r="GL2602" s="77">
        <v>690.05764099999999</v>
      </c>
      <c r="GM2602" s="77">
        <v>2024</v>
      </c>
      <c r="GN2602" s="77" t="s">
        <v>175</v>
      </c>
      <c r="GO2602" s="77">
        <v>5.3000000000000005E-2</v>
      </c>
      <c r="GP2602" s="77">
        <v>3</v>
      </c>
      <c r="GQ2602" s="77">
        <v>0</v>
      </c>
      <c r="GR2602" s="77" t="s">
        <v>423</v>
      </c>
      <c r="GS2602" s="77">
        <v>0</v>
      </c>
      <c r="GT2602" s="77">
        <v>0</v>
      </c>
      <c r="GU2602" s="77">
        <v>0</v>
      </c>
      <c r="GV2602" s="77">
        <v>0</v>
      </c>
      <c r="GW2602" s="77">
        <v>5.5966209081309407E-2</v>
      </c>
      <c r="GX2602" s="77">
        <v>309.76689415903496</v>
      </c>
      <c r="GY2602" s="77">
        <v>5.5966209081309407E-2</v>
      </c>
      <c r="GZ2602" s="77">
        <v>309.76689415903496</v>
      </c>
    </row>
    <row r="2603" spans="98:208" x14ac:dyDescent="0.25">
      <c r="CT2603" s="77" t="s">
        <v>155</v>
      </c>
      <c r="CU2603" s="77" t="s">
        <v>475</v>
      </c>
      <c r="CV2603" s="77" t="s">
        <v>446</v>
      </c>
      <c r="CW2603" s="77">
        <v>2021</v>
      </c>
      <c r="CX2603" s="77">
        <v>0</v>
      </c>
      <c r="CY2603" s="77">
        <v>0</v>
      </c>
      <c r="CZ2603" s="77">
        <v>0</v>
      </c>
      <c r="DA2603" s="77">
        <v>0</v>
      </c>
      <c r="DB2603" s="77">
        <v>7.7900575334948513E-2</v>
      </c>
      <c r="DC2603" s="77">
        <v>3.6425060683954472E-2</v>
      </c>
      <c r="DD2603" s="77">
        <v>1.5808724525432491E-3</v>
      </c>
      <c r="DE2603" s="77">
        <v>3.9894642198450701E-2</v>
      </c>
      <c r="DF2603" s="77">
        <v>7.8847092159216245E-3</v>
      </c>
      <c r="DG2603" s="77">
        <v>7.8847092159216245E-3</v>
      </c>
      <c r="DH2603" s="77">
        <v>0</v>
      </c>
      <c r="DI2603" s="77">
        <v>0</v>
      </c>
      <c r="DJ2603" s="77">
        <v>3.642009359464988E-3</v>
      </c>
      <c r="DL2603" s="77">
        <v>0</v>
      </c>
      <c r="DM2603" s="77">
        <v>2.8716184761046405E-5</v>
      </c>
      <c r="DN2603" s="77">
        <v>2.8716184761046405E-5</v>
      </c>
      <c r="DO2603" s="77">
        <v>0</v>
      </c>
      <c r="DP2603" s="77">
        <v>2.8716184761046405E-5</v>
      </c>
      <c r="DQ2603" s="77">
        <v>2.8716184761046405E-5</v>
      </c>
      <c r="DR2603" s="77">
        <v>0</v>
      </c>
      <c r="DS2603" s="77">
        <v>0</v>
      </c>
      <c r="DT2603" s="77">
        <v>0</v>
      </c>
      <c r="DU2603" s="77">
        <v>0</v>
      </c>
      <c r="DV2603" s="77">
        <v>0</v>
      </c>
      <c r="DW2603" s="77">
        <v>0</v>
      </c>
      <c r="GE2603" s="77" t="s">
        <v>422</v>
      </c>
      <c r="GF2603" s="77" t="s">
        <v>155</v>
      </c>
      <c r="GG2603" s="77" t="s">
        <v>445</v>
      </c>
      <c r="GH2603" s="77" t="s">
        <v>453</v>
      </c>
      <c r="GI2603" s="77">
        <v>2025</v>
      </c>
      <c r="GJ2603" s="77" t="s">
        <v>305</v>
      </c>
      <c r="GK2603" s="77">
        <v>233.23007680794021</v>
      </c>
      <c r="GL2603" s="77">
        <v>690.05764099999999</v>
      </c>
      <c r="GM2603" s="77">
        <v>2025</v>
      </c>
      <c r="GN2603" s="77" t="s">
        <v>175</v>
      </c>
      <c r="GO2603" s="77">
        <v>0.13250000000000001</v>
      </c>
      <c r="GP2603" s="77">
        <v>3</v>
      </c>
      <c r="GQ2603" s="77">
        <v>0</v>
      </c>
      <c r="GR2603" s="77" t="s">
        <v>423</v>
      </c>
      <c r="GS2603" s="77">
        <v>0</v>
      </c>
      <c r="GT2603" s="77">
        <v>0</v>
      </c>
      <c r="GU2603" s="77">
        <v>0</v>
      </c>
      <c r="GV2603" s="77">
        <v>0</v>
      </c>
      <c r="GW2603" s="77">
        <v>0</v>
      </c>
      <c r="GX2603" s="77">
        <v>0</v>
      </c>
      <c r="GY2603" s="77">
        <v>0.1527377521613833</v>
      </c>
      <c r="GZ2603" s="77">
        <v>35.623037668071561</v>
      </c>
    </row>
    <row r="2604" spans="98:208" x14ac:dyDescent="0.25">
      <c r="CT2604" s="77" t="s">
        <v>155</v>
      </c>
      <c r="CU2604" s="77" t="s">
        <v>475</v>
      </c>
      <c r="CV2604" s="77" t="s">
        <v>446</v>
      </c>
      <c r="CW2604" s="77">
        <v>2022</v>
      </c>
      <c r="CX2604" s="77">
        <v>0</v>
      </c>
      <c r="CY2604" s="77">
        <v>0</v>
      </c>
      <c r="CZ2604" s="77">
        <v>0</v>
      </c>
      <c r="DA2604" s="77">
        <v>0</v>
      </c>
      <c r="DB2604" s="77">
        <v>7.7900575334948513E-2</v>
      </c>
      <c r="DC2604" s="77">
        <v>3.6425060683954472E-2</v>
      </c>
      <c r="DD2604" s="77">
        <v>1.5808724525432491E-3</v>
      </c>
      <c r="DE2604" s="77">
        <v>3.9894642198450701E-2</v>
      </c>
      <c r="DF2604" s="77">
        <v>7.8847092159216245E-3</v>
      </c>
      <c r="DG2604" s="77">
        <v>7.8847092159216245E-3</v>
      </c>
      <c r="DH2604" s="77">
        <v>7.8847092159216245E-3</v>
      </c>
      <c r="DI2604" s="77">
        <v>0</v>
      </c>
      <c r="DJ2604" s="77">
        <v>3.642009359464988E-3</v>
      </c>
      <c r="DL2604" s="77">
        <v>0</v>
      </c>
      <c r="DM2604" s="77">
        <v>2.8716184761046405E-5</v>
      </c>
      <c r="DN2604" s="77">
        <v>2.8716184761046405E-5</v>
      </c>
      <c r="DO2604" s="77">
        <v>0</v>
      </c>
      <c r="DP2604" s="77">
        <v>2.8716184761046405E-5</v>
      </c>
      <c r="DQ2604" s="77">
        <v>2.8716184761046405E-5</v>
      </c>
      <c r="DR2604" s="77">
        <v>0</v>
      </c>
      <c r="DS2604" s="77">
        <v>2.8716184761046405E-5</v>
      </c>
      <c r="DT2604" s="77">
        <v>2.8716184761046405E-5</v>
      </c>
      <c r="DU2604" s="77">
        <v>0</v>
      </c>
      <c r="DV2604" s="77">
        <v>0</v>
      </c>
      <c r="DW2604" s="77">
        <v>0</v>
      </c>
      <c r="GE2604" s="77" t="s">
        <v>425</v>
      </c>
      <c r="GF2604" s="77" t="s">
        <v>155</v>
      </c>
      <c r="GG2604" s="77" t="s">
        <v>445</v>
      </c>
      <c r="GH2604" s="77" t="s">
        <v>453</v>
      </c>
      <c r="GI2604" s="77">
        <v>2025</v>
      </c>
      <c r="GJ2604" s="77" t="s">
        <v>301</v>
      </c>
      <c r="GK2604" s="77">
        <v>8896.5159934286294</v>
      </c>
      <c r="GL2604" s="77">
        <v>690.05764099999999</v>
      </c>
      <c r="GM2604" s="77">
        <v>2025</v>
      </c>
      <c r="GN2604" s="77" t="s">
        <v>175</v>
      </c>
      <c r="GO2604" s="77">
        <v>5.3000000000000005E-2</v>
      </c>
      <c r="GP2604" s="77">
        <v>3</v>
      </c>
      <c r="GQ2604" s="77">
        <v>0</v>
      </c>
      <c r="GR2604" s="77" t="s">
        <v>423</v>
      </c>
      <c r="GS2604" s="77">
        <v>0</v>
      </c>
      <c r="GT2604" s="77">
        <v>0</v>
      </c>
      <c r="GU2604" s="77">
        <v>0</v>
      </c>
      <c r="GV2604" s="77">
        <v>0</v>
      </c>
      <c r="GW2604" s="77">
        <v>0</v>
      </c>
      <c r="GX2604" s="77">
        <v>0</v>
      </c>
      <c r="GY2604" s="77">
        <v>5.5966209081309407E-2</v>
      </c>
      <c r="GZ2604" s="77">
        <v>497.90427418343972</v>
      </c>
    </row>
    <row r="2605" spans="98:208" x14ac:dyDescent="0.25">
      <c r="CT2605" s="77" t="s">
        <v>155</v>
      </c>
      <c r="CU2605" s="77" t="s">
        <v>475</v>
      </c>
      <c r="CV2605" s="77" t="s">
        <v>446</v>
      </c>
      <c r="CW2605" s="77">
        <v>2023</v>
      </c>
      <c r="CX2605" s="77">
        <v>0</v>
      </c>
      <c r="CY2605" s="77">
        <v>0</v>
      </c>
      <c r="CZ2605" s="77">
        <v>0</v>
      </c>
      <c r="DA2605" s="77">
        <v>0</v>
      </c>
      <c r="DB2605" s="77">
        <v>8.040826903697719E-2</v>
      </c>
      <c r="DC2605" s="77">
        <v>3.7590224611390749E-2</v>
      </c>
      <c r="DD2605" s="77">
        <v>1.6314334115687141E-3</v>
      </c>
      <c r="DE2605" s="77">
        <v>4.1186611014017722E-2</v>
      </c>
      <c r="DF2605" s="77">
        <v>0</v>
      </c>
      <c r="DG2605" s="77">
        <v>8.1378100371604974E-3</v>
      </c>
      <c r="DH2605" s="77">
        <v>8.1378100371604974E-3</v>
      </c>
      <c r="DI2605" s="77">
        <v>8.1378100371604974E-3</v>
      </c>
      <c r="DJ2605" s="77">
        <v>3.642009359464988E-3</v>
      </c>
      <c r="DL2605" s="77">
        <v>0</v>
      </c>
      <c r="DM2605" s="77">
        <v>0</v>
      </c>
      <c r="DN2605" s="77">
        <v>0</v>
      </c>
      <c r="DO2605" s="77">
        <v>0</v>
      </c>
      <c r="DP2605" s="77">
        <v>2.9637980320886653E-5</v>
      </c>
      <c r="DQ2605" s="77">
        <v>2.9637980320886653E-5</v>
      </c>
      <c r="DR2605" s="77">
        <v>0</v>
      </c>
      <c r="DS2605" s="77">
        <v>2.9637980320886653E-5</v>
      </c>
      <c r="DT2605" s="77">
        <v>2.9637980320886653E-5</v>
      </c>
      <c r="DU2605" s="77">
        <v>0</v>
      </c>
      <c r="DV2605" s="77">
        <v>2.9637980320886653E-5</v>
      </c>
      <c r="DW2605" s="77">
        <v>2.9637980320886653E-5</v>
      </c>
      <c r="GE2605" s="77" t="s">
        <v>427</v>
      </c>
      <c r="GF2605" s="77" t="s">
        <v>155</v>
      </c>
      <c r="GG2605" s="77" t="s">
        <v>445</v>
      </c>
      <c r="GH2605" s="77" t="s">
        <v>453</v>
      </c>
      <c r="GI2605" s="77">
        <v>2025</v>
      </c>
      <c r="GJ2605" s="77" t="s">
        <v>303</v>
      </c>
      <c r="GK2605" s="77">
        <v>5534.8914862001147</v>
      </c>
      <c r="GL2605" s="77">
        <v>690.05764099999999</v>
      </c>
      <c r="GM2605" s="77">
        <v>2025</v>
      </c>
      <c r="GN2605" s="77" t="s">
        <v>175</v>
      </c>
      <c r="GO2605" s="77">
        <v>5.3000000000000005E-2</v>
      </c>
      <c r="GP2605" s="77">
        <v>3</v>
      </c>
      <c r="GQ2605" s="77">
        <v>0</v>
      </c>
      <c r="GR2605" s="77" t="s">
        <v>423</v>
      </c>
      <c r="GS2605" s="77">
        <v>0</v>
      </c>
      <c r="GT2605" s="77">
        <v>0</v>
      </c>
      <c r="GU2605" s="77">
        <v>0</v>
      </c>
      <c r="GV2605" s="77">
        <v>0</v>
      </c>
      <c r="GW2605" s="77">
        <v>0</v>
      </c>
      <c r="GX2605" s="77">
        <v>0</v>
      </c>
      <c r="GY2605" s="77">
        <v>5.5966209081309407E-2</v>
      </c>
      <c r="GZ2605" s="77">
        <v>309.76689415903496</v>
      </c>
    </row>
    <row r="2606" spans="98:208" x14ac:dyDescent="0.25">
      <c r="CT2606" s="77" t="s">
        <v>155</v>
      </c>
      <c r="CU2606" s="77" t="s">
        <v>475</v>
      </c>
      <c r="CV2606" s="77" t="s">
        <v>446</v>
      </c>
      <c r="CW2606" s="77">
        <v>2024</v>
      </c>
      <c r="CX2606" s="77">
        <v>0</v>
      </c>
      <c r="CY2606" s="77">
        <v>0</v>
      </c>
      <c r="CZ2606" s="77">
        <v>0</v>
      </c>
      <c r="DA2606" s="77">
        <v>0</v>
      </c>
      <c r="DB2606" s="77">
        <v>8.040826903697719E-2</v>
      </c>
      <c r="DC2606" s="77">
        <v>3.7590224611390749E-2</v>
      </c>
      <c r="DD2606" s="77">
        <v>1.6314334115687141E-3</v>
      </c>
      <c r="DE2606" s="77">
        <v>4.1186611014017722E-2</v>
      </c>
      <c r="DF2606" s="77">
        <v>0</v>
      </c>
      <c r="DG2606" s="77">
        <v>0</v>
      </c>
      <c r="DH2606" s="77">
        <v>8.1378100371604974E-3</v>
      </c>
      <c r="DI2606" s="77">
        <v>8.1378100371604974E-3</v>
      </c>
      <c r="DJ2606" s="77">
        <v>3.642009359464988E-3</v>
      </c>
      <c r="DL2606" s="77">
        <v>0</v>
      </c>
      <c r="DM2606" s="77">
        <v>0</v>
      </c>
      <c r="DN2606" s="77">
        <v>0</v>
      </c>
      <c r="DO2606" s="77">
        <v>0</v>
      </c>
      <c r="DP2606" s="77">
        <v>0</v>
      </c>
      <c r="DQ2606" s="77">
        <v>0</v>
      </c>
      <c r="DR2606" s="77">
        <v>0</v>
      </c>
      <c r="DS2606" s="77">
        <v>2.9637980320886653E-5</v>
      </c>
      <c r="DT2606" s="77">
        <v>2.9637980320886653E-5</v>
      </c>
      <c r="DU2606" s="77">
        <v>0</v>
      </c>
      <c r="DV2606" s="77">
        <v>2.9637980320886653E-5</v>
      </c>
      <c r="DW2606" s="77">
        <v>2.9637980320886653E-5</v>
      </c>
      <c r="GE2606" s="77" t="s">
        <v>422</v>
      </c>
      <c r="GF2606" s="77" t="s">
        <v>155</v>
      </c>
      <c r="GG2606" s="77" t="s">
        <v>445</v>
      </c>
      <c r="GH2606" s="77" t="s">
        <v>460</v>
      </c>
      <c r="GI2606" s="77">
        <v>2021</v>
      </c>
      <c r="GJ2606" s="77" t="s">
        <v>305</v>
      </c>
      <c r="GK2606" s="77">
        <v>222.22942162785051</v>
      </c>
      <c r="GL2606" s="77">
        <v>690.05764099999999</v>
      </c>
      <c r="GM2606" s="77">
        <v>2021</v>
      </c>
      <c r="GN2606" s="77" t="s">
        <v>175</v>
      </c>
      <c r="GO2606" s="77">
        <v>0.13250000000000001</v>
      </c>
      <c r="GP2606" s="77">
        <v>3</v>
      </c>
      <c r="GQ2606" s="77">
        <v>0</v>
      </c>
      <c r="GR2606" s="77" t="s">
        <v>423</v>
      </c>
      <c r="GS2606" s="77">
        <v>0.1527377521613833</v>
      </c>
      <c r="GT2606" s="77">
        <v>33.942822323562183</v>
      </c>
      <c r="GU2606" s="77">
        <v>0.1527377521613833</v>
      </c>
      <c r="GV2606" s="77">
        <v>33.942822323562183</v>
      </c>
      <c r="GW2606" s="77">
        <v>0</v>
      </c>
      <c r="GX2606" s="77">
        <v>0</v>
      </c>
      <c r="GY2606" s="77">
        <v>0</v>
      </c>
      <c r="GZ2606" s="77">
        <v>0</v>
      </c>
    </row>
    <row r="2607" spans="98:208" x14ac:dyDescent="0.25">
      <c r="CT2607" s="77" t="s">
        <v>155</v>
      </c>
      <c r="CU2607" s="77" t="s">
        <v>475</v>
      </c>
      <c r="CV2607" s="77" t="s">
        <v>446</v>
      </c>
      <c r="CW2607" s="77">
        <v>2025</v>
      </c>
      <c r="CX2607" s="77">
        <v>0</v>
      </c>
      <c r="CY2607" s="77">
        <v>0</v>
      </c>
      <c r="CZ2607" s="77">
        <v>0</v>
      </c>
      <c r="DA2607" s="77">
        <v>0</v>
      </c>
      <c r="DB2607" s="77">
        <v>8.040826903697719E-2</v>
      </c>
      <c r="DC2607" s="77">
        <v>3.7590224611390749E-2</v>
      </c>
      <c r="DD2607" s="77">
        <v>1.6314334115687141E-3</v>
      </c>
      <c r="DE2607" s="77">
        <v>4.1186611014017722E-2</v>
      </c>
      <c r="DF2607" s="77">
        <v>0</v>
      </c>
      <c r="DG2607" s="77">
        <v>0</v>
      </c>
      <c r="DH2607" s="77">
        <v>0</v>
      </c>
      <c r="DI2607" s="77">
        <v>8.1378100371604974E-3</v>
      </c>
      <c r="DJ2607" s="77">
        <v>3.642009359464988E-3</v>
      </c>
      <c r="DL2607" s="77">
        <v>0</v>
      </c>
      <c r="DM2607" s="77">
        <v>0</v>
      </c>
      <c r="DN2607" s="77">
        <v>0</v>
      </c>
      <c r="DO2607" s="77">
        <v>0</v>
      </c>
      <c r="DP2607" s="77">
        <v>0</v>
      </c>
      <c r="DQ2607" s="77">
        <v>0</v>
      </c>
      <c r="DR2607" s="77">
        <v>0</v>
      </c>
      <c r="DS2607" s="77">
        <v>0</v>
      </c>
      <c r="DT2607" s="77">
        <v>0</v>
      </c>
      <c r="DU2607" s="77">
        <v>0</v>
      </c>
      <c r="DV2607" s="77">
        <v>2.9637980320886653E-5</v>
      </c>
      <c r="DW2607" s="77">
        <v>2.9637980320886653E-5</v>
      </c>
      <c r="GE2607" s="77" t="s">
        <v>425</v>
      </c>
      <c r="GF2607" s="77" t="s">
        <v>155</v>
      </c>
      <c r="GG2607" s="77" t="s">
        <v>445</v>
      </c>
      <c r="GH2607" s="77" t="s">
        <v>460</v>
      </c>
      <c r="GI2607" s="77">
        <v>2021</v>
      </c>
      <c r="GJ2607" s="77" t="s">
        <v>301</v>
      </c>
      <c r="GK2607" s="77">
        <v>8585.7228092487148</v>
      </c>
      <c r="GL2607" s="77">
        <v>690.05764099999999</v>
      </c>
      <c r="GM2607" s="77">
        <v>2021</v>
      </c>
      <c r="GN2607" s="77" t="s">
        <v>175</v>
      </c>
      <c r="GO2607" s="77">
        <v>5.3000000000000005E-2</v>
      </c>
      <c r="GP2607" s="77">
        <v>3</v>
      </c>
      <c r="GQ2607" s="77">
        <v>0</v>
      </c>
      <c r="GR2607" s="77" t="s">
        <v>423</v>
      </c>
      <c r="GS2607" s="77">
        <v>5.5966209081309407E-2</v>
      </c>
      <c r="GT2607" s="77">
        <v>480.51035785658075</v>
      </c>
      <c r="GU2607" s="77">
        <v>5.5966209081309407E-2</v>
      </c>
      <c r="GV2607" s="77">
        <v>480.51035785658075</v>
      </c>
      <c r="GW2607" s="77">
        <v>0</v>
      </c>
      <c r="GX2607" s="77">
        <v>0</v>
      </c>
      <c r="GY2607" s="77">
        <v>0</v>
      </c>
      <c r="GZ2607" s="77">
        <v>0</v>
      </c>
    </row>
    <row r="2608" spans="98:208" x14ac:dyDescent="0.25">
      <c r="CT2608" s="77" t="s">
        <v>155</v>
      </c>
      <c r="CU2608" s="77" t="s">
        <v>475</v>
      </c>
      <c r="CV2608" s="77" t="s">
        <v>453</v>
      </c>
      <c r="CW2608" s="77">
        <v>2020</v>
      </c>
      <c r="CX2608" s="77">
        <v>0</v>
      </c>
      <c r="CY2608" s="77">
        <v>0</v>
      </c>
      <c r="CZ2608" s="77">
        <v>0</v>
      </c>
      <c r="DA2608" s="77">
        <v>0</v>
      </c>
      <c r="DB2608" s="77">
        <v>14146.1306413331</v>
      </c>
      <c r="DC2608" s="77">
        <v>222.22942162783971</v>
      </c>
      <c r="DD2608" s="77">
        <v>8585.7228092482965</v>
      </c>
      <c r="DE2608" s="77">
        <v>5338.1784104569642</v>
      </c>
      <c r="DF2608" s="77">
        <v>813.21078921308435</v>
      </c>
      <c r="DG2608" s="77">
        <v>0</v>
      </c>
      <c r="DH2608" s="77">
        <v>0</v>
      </c>
      <c r="DI2608" s="77">
        <v>0</v>
      </c>
      <c r="DJ2608" s="77">
        <v>8.2093232956990163E-6</v>
      </c>
      <c r="DL2608" s="77">
        <v>0</v>
      </c>
      <c r="DM2608" s="77">
        <v>6.675910276200756E-3</v>
      </c>
      <c r="DN2608" s="77">
        <v>6.675910276200756E-3</v>
      </c>
      <c r="DO2608" s="77">
        <v>0</v>
      </c>
      <c r="DP2608" s="77">
        <v>0</v>
      </c>
      <c r="DQ2608" s="77">
        <v>0</v>
      </c>
      <c r="DR2608" s="77">
        <v>0</v>
      </c>
      <c r="DS2608" s="77">
        <v>0</v>
      </c>
      <c r="DT2608" s="77">
        <v>0</v>
      </c>
      <c r="DU2608" s="77">
        <v>0</v>
      </c>
      <c r="DV2608" s="77">
        <v>0</v>
      </c>
      <c r="DW2608" s="77">
        <v>0</v>
      </c>
      <c r="GE2608" s="77" t="s">
        <v>422</v>
      </c>
      <c r="GF2608" s="77" t="s">
        <v>155</v>
      </c>
      <c r="GG2608" s="77" t="s">
        <v>445</v>
      </c>
      <c r="GH2608" s="77" t="s">
        <v>460</v>
      </c>
      <c r="GI2608" s="77">
        <v>2022</v>
      </c>
      <c r="GJ2608" s="77" t="s">
        <v>305</v>
      </c>
      <c r="GK2608" s="77">
        <v>222.22942162785051</v>
      </c>
      <c r="GL2608" s="77">
        <v>690.05764099999999</v>
      </c>
      <c r="GM2608" s="77">
        <v>2022</v>
      </c>
      <c r="GN2608" s="77" t="s">
        <v>175</v>
      </c>
      <c r="GO2608" s="77">
        <v>0.13250000000000001</v>
      </c>
      <c r="GP2608" s="77">
        <v>3</v>
      </c>
      <c r="GQ2608" s="77">
        <v>0</v>
      </c>
      <c r="GR2608" s="77" t="s">
        <v>423</v>
      </c>
      <c r="GS2608" s="77">
        <v>0.1527377521613833</v>
      </c>
      <c r="GT2608" s="77">
        <v>33.942822323562183</v>
      </c>
      <c r="GU2608" s="77">
        <v>0.1527377521613833</v>
      </c>
      <c r="GV2608" s="77">
        <v>33.942822323562183</v>
      </c>
      <c r="GW2608" s="77">
        <v>0.1527377521613833</v>
      </c>
      <c r="GX2608" s="77">
        <v>33.942822323562183</v>
      </c>
      <c r="GY2608" s="77">
        <v>0</v>
      </c>
      <c r="GZ2608" s="77">
        <v>0</v>
      </c>
    </row>
    <row r="2609" spans="98:208" x14ac:dyDescent="0.25">
      <c r="CT2609" s="77" t="s">
        <v>155</v>
      </c>
      <c r="CU2609" s="77" t="s">
        <v>475</v>
      </c>
      <c r="CV2609" s="77" t="s">
        <v>453</v>
      </c>
      <c r="CW2609" s="77">
        <v>2021</v>
      </c>
      <c r="CX2609" s="77">
        <v>0</v>
      </c>
      <c r="CY2609" s="77">
        <v>0</v>
      </c>
      <c r="CZ2609" s="77">
        <v>0</v>
      </c>
      <c r="DA2609" s="77">
        <v>0</v>
      </c>
      <c r="DB2609" s="77">
        <v>14146.1306413331</v>
      </c>
      <c r="DC2609" s="77">
        <v>222.22942162783971</v>
      </c>
      <c r="DD2609" s="77">
        <v>8585.7228092482965</v>
      </c>
      <c r="DE2609" s="77">
        <v>5338.1784104569642</v>
      </c>
      <c r="DF2609" s="77">
        <v>813.21078921308435</v>
      </c>
      <c r="DG2609" s="77">
        <v>813.21078921308435</v>
      </c>
      <c r="DH2609" s="77">
        <v>0</v>
      </c>
      <c r="DI2609" s="77">
        <v>0</v>
      </c>
      <c r="DJ2609" s="77">
        <v>8.2093232956990163E-6</v>
      </c>
      <c r="DL2609" s="77">
        <v>0</v>
      </c>
      <c r="DM2609" s="77">
        <v>6.675910276200756E-3</v>
      </c>
      <c r="DN2609" s="77">
        <v>6.675910276200756E-3</v>
      </c>
      <c r="DO2609" s="77">
        <v>0</v>
      </c>
      <c r="DP2609" s="77">
        <v>6.675910276200756E-3</v>
      </c>
      <c r="DQ2609" s="77">
        <v>6.675910276200756E-3</v>
      </c>
      <c r="DR2609" s="77">
        <v>0</v>
      </c>
      <c r="DS2609" s="77">
        <v>0</v>
      </c>
      <c r="DT2609" s="77">
        <v>0</v>
      </c>
      <c r="DU2609" s="77">
        <v>0</v>
      </c>
      <c r="DV2609" s="77">
        <v>0</v>
      </c>
      <c r="DW2609" s="77">
        <v>0</v>
      </c>
      <c r="GE2609" s="77" t="s">
        <v>425</v>
      </c>
      <c r="GF2609" s="77" t="s">
        <v>155</v>
      </c>
      <c r="GG2609" s="77" t="s">
        <v>445</v>
      </c>
      <c r="GH2609" s="77" t="s">
        <v>460</v>
      </c>
      <c r="GI2609" s="77">
        <v>2022</v>
      </c>
      <c r="GJ2609" s="77" t="s">
        <v>301</v>
      </c>
      <c r="GK2609" s="77">
        <v>8585.7228092487148</v>
      </c>
      <c r="GL2609" s="77">
        <v>690.05764099999999</v>
      </c>
      <c r="GM2609" s="77">
        <v>2022</v>
      </c>
      <c r="GN2609" s="77" t="s">
        <v>175</v>
      </c>
      <c r="GO2609" s="77">
        <v>5.3000000000000005E-2</v>
      </c>
      <c r="GP2609" s="77">
        <v>3</v>
      </c>
      <c r="GQ2609" s="77">
        <v>0</v>
      </c>
      <c r="GR2609" s="77" t="s">
        <v>423</v>
      </c>
      <c r="GS2609" s="77">
        <v>5.5966209081309407E-2</v>
      </c>
      <c r="GT2609" s="77">
        <v>480.51035785658075</v>
      </c>
      <c r="GU2609" s="77">
        <v>5.5966209081309407E-2</v>
      </c>
      <c r="GV2609" s="77">
        <v>480.51035785658075</v>
      </c>
      <c r="GW2609" s="77">
        <v>5.5966209081309407E-2</v>
      </c>
      <c r="GX2609" s="77">
        <v>480.51035785658075</v>
      </c>
      <c r="GY2609" s="77">
        <v>0</v>
      </c>
      <c r="GZ2609" s="77">
        <v>0</v>
      </c>
    </row>
    <row r="2610" spans="98:208" x14ac:dyDescent="0.25">
      <c r="CT2610" s="77" t="s">
        <v>155</v>
      </c>
      <c r="CU2610" s="77" t="s">
        <v>475</v>
      </c>
      <c r="CV2610" s="77" t="s">
        <v>453</v>
      </c>
      <c r="CW2610" s="77">
        <v>2022</v>
      </c>
      <c r="CX2610" s="77">
        <v>0</v>
      </c>
      <c r="CY2610" s="77">
        <v>0</v>
      </c>
      <c r="CZ2610" s="77">
        <v>0</v>
      </c>
      <c r="DA2610" s="77">
        <v>0</v>
      </c>
      <c r="DB2610" s="77">
        <v>14146.1306413331</v>
      </c>
      <c r="DC2610" s="77">
        <v>222.22942162783971</v>
      </c>
      <c r="DD2610" s="77">
        <v>8585.7228092482965</v>
      </c>
      <c r="DE2610" s="77">
        <v>5338.1784104569642</v>
      </c>
      <c r="DF2610" s="77">
        <v>813.21078921308435</v>
      </c>
      <c r="DG2610" s="77">
        <v>813.21078921308435</v>
      </c>
      <c r="DH2610" s="77">
        <v>813.21078921308435</v>
      </c>
      <c r="DI2610" s="77">
        <v>0</v>
      </c>
      <c r="DJ2610" s="77">
        <v>8.2093232956990163E-6</v>
      </c>
      <c r="DL2610" s="77">
        <v>0</v>
      </c>
      <c r="DM2610" s="77">
        <v>6.675910276200756E-3</v>
      </c>
      <c r="DN2610" s="77">
        <v>6.675910276200756E-3</v>
      </c>
      <c r="DO2610" s="77">
        <v>0</v>
      </c>
      <c r="DP2610" s="77">
        <v>6.675910276200756E-3</v>
      </c>
      <c r="DQ2610" s="77">
        <v>6.675910276200756E-3</v>
      </c>
      <c r="DR2610" s="77">
        <v>0</v>
      </c>
      <c r="DS2610" s="77">
        <v>6.675910276200756E-3</v>
      </c>
      <c r="DT2610" s="77">
        <v>6.675910276200756E-3</v>
      </c>
      <c r="DU2610" s="77">
        <v>0</v>
      </c>
      <c r="DV2610" s="77">
        <v>0</v>
      </c>
      <c r="DW2610" s="77">
        <v>0</v>
      </c>
      <c r="GE2610" s="77" t="s">
        <v>422</v>
      </c>
      <c r="GF2610" s="77" t="s">
        <v>155</v>
      </c>
      <c r="GG2610" s="77" t="s">
        <v>445</v>
      </c>
      <c r="GH2610" s="77" t="s">
        <v>460</v>
      </c>
      <c r="GI2610" s="77">
        <v>2023</v>
      </c>
      <c r="GJ2610" s="77" t="s">
        <v>305</v>
      </c>
      <c r="GK2610" s="77">
        <v>233.2300768079601</v>
      </c>
      <c r="GL2610" s="77">
        <v>690.05764099999999</v>
      </c>
      <c r="GM2610" s="77">
        <v>2023</v>
      </c>
      <c r="GN2610" s="77" t="s">
        <v>175</v>
      </c>
      <c r="GO2610" s="77">
        <v>0.13250000000000001</v>
      </c>
      <c r="GP2610" s="77">
        <v>3</v>
      </c>
      <c r="GQ2610" s="77">
        <v>0</v>
      </c>
      <c r="GR2610" s="77" t="s">
        <v>423</v>
      </c>
      <c r="GS2610" s="77">
        <v>0</v>
      </c>
      <c r="GT2610" s="77">
        <v>0</v>
      </c>
      <c r="GU2610" s="77">
        <v>0.1527377521613833</v>
      </c>
      <c r="GV2610" s="77">
        <v>35.623037668074602</v>
      </c>
      <c r="GW2610" s="77">
        <v>0.1527377521613833</v>
      </c>
      <c r="GX2610" s="77">
        <v>35.623037668074602</v>
      </c>
      <c r="GY2610" s="77">
        <v>0.1527377521613833</v>
      </c>
      <c r="GZ2610" s="77">
        <v>35.623037668074602</v>
      </c>
    </row>
    <row r="2611" spans="98:208" x14ac:dyDescent="0.25">
      <c r="CT2611" s="77" t="s">
        <v>155</v>
      </c>
      <c r="CU2611" s="77" t="s">
        <v>475</v>
      </c>
      <c r="CV2611" s="77" t="s">
        <v>453</v>
      </c>
      <c r="CW2611" s="77">
        <v>2023</v>
      </c>
      <c r="CX2611" s="77">
        <v>0</v>
      </c>
      <c r="CY2611" s="77">
        <v>0</v>
      </c>
      <c r="CZ2611" s="77">
        <v>0</v>
      </c>
      <c r="DA2611" s="77">
        <v>0</v>
      </c>
      <c r="DB2611" s="77">
        <v>14664.63755643723</v>
      </c>
      <c r="DC2611" s="77">
        <v>233.23007680794879</v>
      </c>
      <c r="DD2611" s="77">
        <v>8896.5159934289622</v>
      </c>
      <c r="DE2611" s="77">
        <v>5534.8914862003203</v>
      </c>
      <c r="DF2611" s="77">
        <v>0</v>
      </c>
      <c r="DG2611" s="77">
        <v>843.2942060105778</v>
      </c>
      <c r="DH2611" s="77">
        <v>843.2942060105778</v>
      </c>
      <c r="DI2611" s="77">
        <v>843.2942060105778</v>
      </c>
      <c r="DJ2611" s="77">
        <v>8.2093232956990163E-6</v>
      </c>
      <c r="DL2611" s="77">
        <v>0</v>
      </c>
      <c r="DM2611" s="77">
        <v>0</v>
      </c>
      <c r="DN2611" s="77">
        <v>0</v>
      </c>
      <c r="DO2611" s="77">
        <v>0</v>
      </c>
      <c r="DP2611" s="77">
        <v>6.9228747705306418E-3</v>
      </c>
      <c r="DQ2611" s="77">
        <v>6.9228747705306418E-3</v>
      </c>
      <c r="DR2611" s="77">
        <v>0</v>
      </c>
      <c r="DS2611" s="77">
        <v>6.9228747705306418E-3</v>
      </c>
      <c r="DT2611" s="77">
        <v>6.9228747705306418E-3</v>
      </c>
      <c r="DU2611" s="77">
        <v>0</v>
      </c>
      <c r="DV2611" s="77">
        <v>6.9228747705306418E-3</v>
      </c>
      <c r="DW2611" s="77">
        <v>6.9228747705306418E-3</v>
      </c>
      <c r="GE2611" s="77" t="s">
        <v>425</v>
      </c>
      <c r="GF2611" s="77" t="s">
        <v>155</v>
      </c>
      <c r="GG2611" s="77" t="s">
        <v>445</v>
      </c>
      <c r="GH2611" s="77" t="s">
        <v>460</v>
      </c>
      <c r="GI2611" s="77">
        <v>2023</v>
      </c>
      <c r="GJ2611" s="77" t="s">
        <v>301</v>
      </c>
      <c r="GK2611" s="77">
        <v>8896.5159934293915</v>
      </c>
      <c r="GL2611" s="77">
        <v>690.05764099999999</v>
      </c>
      <c r="GM2611" s="77">
        <v>2023</v>
      </c>
      <c r="GN2611" s="77" t="s">
        <v>175</v>
      </c>
      <c r="GO2611" s="77">
        <v>5.3000000000000005E-2</v>
      </c>
      <c r="GP2611" s="77">
        <v>3</v>
      </c>
      <c r="GQ2611" s="77">
        <v>0</v>
      </c>
      <c r="GR2611" s="77" t="s">
        <v>423</v>
      </c>
      <c r="GS2611" s="77">
        <v>0</v>
      </c>
      <c r="GT2611" s="77">
        <v>0</v>
      </c>
      <c r="GU2611" s="77">
        <v>5.5966209081309407E-2</v>
      </c>
      <c r="GV2611" s="77">
        <v>497.90427418348241</v>
      </c>
      <c r="GW2611" s="77">
        <v>5.5966209081309407E-2</v>
      </c>
      <c r="GX2611" s="77">
        <v>497.90427418348241</v>
      </c>
      <c r="GY2611" s="77">
        <v>5.5966209081309407E-2</v>
      </c>
      <c r="GZ2611" s="77">
        <v>497.90427418348241</v>
      </c>
    </row>
    <row r="2612" spans="98:208" x14ac:dyDescent="0.25">
      <c r="CT2612" s="77" t="s">
        <v>155</v>
      </c>
      <c r="CU2612" s="77" t="s">
        <v>475</v>
      </c>
      <c r="CV2612" s="77" t="s">
        <v>453</v>
      </c>
      <c r="CW2612" s="77">
        <v>2024</v>
      </c>
      <c r="CX2612" s="77">
        <v>0</v>
      </c>
      <c r="CY2612" s="77">
        <v>0</v>
      </c>
      <c r="CZ2612" s="77">
        <v>0</v>
      </c>
      <c r="DA2612" s="77">
        <v>0</v>
      </c>
      <c r="DB2612" s="77">
        <v>14664.63755643723</v>
      </c>
      <c r="DC2612" s="77">
        <v>233.23007680794879</v>
      </c>
      <c r="DD2612" s="77">
        <v>8896.5159934289622</v>
      </c>
      <c r="DE2612" s="77">
        <v>5534.8914862003203</v>
      </c>
      <c r="DF2612" s="77">
        <v>0</v>
      </c>
      <c r="DG2612" s="77">
        <v>0</v>
      </c>
      <c r="DH2612" s="77">
        <v>843.2942060105778</v>
      </c>
      <c r="DI2612" s="77">
        <v>843.2942060105778</v>
      </c>
      <c r="DJ2612" s="77">
        <v>8.2093232956990163E-6</v>
      </c>
      <c r="DL2612" s="77">
        <v>0</v>
      </c>
      <c r="DM2612" s="77">
        <v>0</v>
      </c>
      <c r="DN2612" s="77">
        <v>0</v>
      </c>
      <c r="DO2612" s="77">
        <v>0</v>
      </c>
      <c r="DP2612" s="77">
        <v>0</v>
      </c>
      <c r="DQ2612" s="77">
        <v>0</v>
      </c>
      <c r="DR2612" s="77">
        <v>0</v>
      </c>
      <c r="DS2612" s="77">
        <v>6.9228747705306418E-3</v>
      </c>
      <c r="DT2612" s="77">
        <v>6.9228747705306418E-3</v>
      </c>
      <c r="DU2612" s="77">
        <v>0</v>
      </c>
      <c r="DV2612" s="77">
        <v>6.9228747705306418E-3</v>
      </c>
      <c r="DW2612" s="77">
        <v>6.9228747705306418E-3</v>
      </c>
      <c r="GE2612" s="77" t="s">
        <v>422</v>
      </c>
      <c r="GF2612" s="77" t="s">
        <v>155</v>
      </c>
      <c r="GG2612" s="77" t="s">
        <v>445</v>
      </c>
      <c r="GH2612" s="77" t="s">
        <v>460</v>
      </c>
      <c r="GI2612" s="77">
        <v>2024</v>
      </c>
      <c r="GJ2612" s="77" t="s">
        <v>305</v>
      </c>
      <c r="GK2612" s="77">
        <v>233.2300768079601</v>
      </c>
      <c r="GL2612" s="77">
        <v>690.05764099999999</v>
      </c>
      <c r="GM2612" s="77">
        <v>2024</v>
      </c>
      <c r="GN2612" s="77" t="s">
        <v>175</v>
      </c>
      <c r="GO2612" s="77">
        <v>0.13250000000000001</v>
      </c>
      <c r="GP2612" s="77">
        <v>3</v>
      </c>
      <c r="GQ2612" s="77">
        <v>0</v>
      </c>
      <c r="GR2612" s="77" t="s">
        <v>423</v>
      </c>
      <c r="GS2612" s="77">
        <v>0</v>
      </c>
      <c r="GT2612" s="77">
        <v>0</v>
      </c>
      <c r="GU2612" s="77">
        <v>0</v>
      </c>
      <c r="GV2612" s="77">
        <v>0</v>
      </c>
      <c r="GW2612" s="77">
        <v>0.1527377521613833</v>
      </c>
      <c r="GX2612" s="77">
        <v>35.623037668074602</v>
      </c>
      <c r="GY2612" s="77">
        <v>0.1527377521613833</v>
      </c>
      <c r="GZ2612" s="77">
        <v>35.623037668074602</v>
      </c>
    </row>
    <row r="2613" spans="98:208" x14ac:dyDescent="0.25">
      <c r="CT2613" s="77" t="s">
        <v>155</v>
      </c>
      <c r="CU2613" s="77" t="s">
        <v>475</v>
      </c>
      <c r="CV2613" s="77" t="s">
        <v>453</v>
      </c>
      <c r="CW2613" s="77">
        <v>2025</v>
      </c>
      <c r="CX2613" s="77">
        <v>0</v>
      </c>
      <c r="CY2613" s="77">
        <v>0</v>
      </c>
      <c r="CZ2613" s="77">
        <v>0</v>
      </c>
      <c r="DA2613" s="77">
        <v>0</v>
      </c>
      <c r="DB2613" s="77">
        <v>14664.63755643723</v>
      </c>
      <c r="DC2613" s="77">
        <v>233.23007680794879</v>
      </c>
      <c r="DD2613" s="77">
        <v>8896.5159934289622</v>
      </c>
      <c r="DE2613" s="77">
        <v>5534.8914862003203</v>
      </c>
      <c r="DF2613" s="77">
        <v>0</v>
      </c>
      <c r="DG2613" s="77">
        <v>0</v>
      </c>
      <c r="DH2613" s="77">
        <v>0</v>
      </c>
      <c r="DI2613" s="77">
        <v>843.2942060105778</v>
      </c>
      <c r="DJ2613" s="77">
        <v>8.2093232956990163E-6</v>
      </c>
      <c r="DL2613" s="77">
        <v>0</v>
      </c>
      <c r="DM2613" s="77">
        <v>0</v>
      </c>
      <c r="DN2613" s="77">
        <v>0</v>
      </c>
      <c r="DO2613" s="77">
        <v>0</v>
      </c>
      <c r="DP2613" s="77">
        <v>0</v>
      </c>
      <c r="DQ2613" s="77">
        <v>0</v>
      </c>
      <c r="DR2613" s="77">
        <v>0</v>
      </c>
      <c r="DS2613" s="77">
        <v>0</v>
      </c>
      <c r="DT2613" s="77">
        <v>0</v>
      </c>
      <c r="DU2613" s="77">
        <v>0</v>
      </c>
      <c r="DV2613" s="77">
        <v>6.9228747705306418E-3</v>
      </c>
      <c r="DW2613" s="77">
        <v>6.9228747705306418E-3</v>
      </c>
      <c r="GE2613" s="77" t="s">
        <v>425</v>
      </c>
      <c r="GF2613" s="77" t="s">
        <v>155</v>
      </c>
      <c r="GG2613" s="77" t="s">
        <v>445</v>
      </c>
      <c r="GH2613" s="77" t="s">
        <v>460</v>
      </c>
      <c r="GI2613" s="77">
        <v>2024</v>
      </c>
      <c r="GJ2613" s="77" t="s">
        <v>301</v>
      </c>
      <c r="GK2613" s="77">
        <v>8896.5159934293915</v>
      </c>
      <c r="GL2613" s="77">
        <v>690.05764099999999</v>
      </c>
      <c r="GM2613" s="77">
        <v>2024</v>
      </c>
      <c r="GN2613" s="77" t="s">
        <v>175</v>
      </c>
      <c r="GO2613" s="77">
        <v>5.3000000000000005E-2</v>
      </c>
      <c r="GP2613" s="77">
        <v>3</v>
      </c>
      <c r="GQ2613" s="77">
        <v>0</v>
      </c>
      <c r="GR2613" s="77" t="s">
        <v>423</v>
      </c>
      <c r="GS2613" s="77">
        <v>0</v>
      </c>
      <c r="GT2613" s="77">
        <v>0</v>
      </c>
      <c r="GU2613" s="77">
        <v>0</v>
      </c>
      <c r="GV2613" s="77">
        <v>0</v>
      </c>
      <c r="GW2613" s="77">
        <v>5.5966209081309407E-2</v>
      </c>
      <c r="GX2613" s="77">
        <v>497.90427418348241</v>
      </c>
      <c r="GY2613" s="77">
        <v>5.5966209081309407E-2</v>
      </c>
      <c r="GZ2613" s="77">
        <v>497.90427418348241</v>
      </c>
    </row>
    <row r="2614" spans="98:208" x14ac:dyDescent="0.25">
      <c r="CT2614" s="77" t="s">
        <v>155</v>
      </c>
      <c r="CU2614" s="77" t="s">
        <v>475</v>
      </c>
      <c r="CV2614" s="77" t="s">
        <v>460</v>
      </c>
      <c r="CW2614" s="77">
        <v>2020</v>
      </c>
      <c r="CX2614" s="77">
        <v>0</v>
      </c>
      <c r="CY2614" s="77">
        <v>0</v>
      </c>
      <c r="CZ2614" s="77">
        <v>0</v>
      </c>
      <c r="DA2614" s="77">
        <v>0</v>
      </c>
      <c r="DB2614" s="77">
        <v>8807.9522308776832</v>
      </c>
      <c r="DC2614" s="77">
        <v>222.22942162787871</v>
      </c>
      <c r="DD2614" s="77">
        <v>8585.7228092498062</v>
      </c>
      <c r="DE2614" s="77">
        <v>0</v>
      </c>
      <c r="DF2614" s="77">
        <v>514.45318018020839</v>
      </c>
      <c r="DG2614" s="77">
        <v>0</v>
      </c>
      <c r="DH2614" s="77">
        <v>0</v>
      </c>
      <c r="DI2614" s="77">
        <v>0</v>
      </c>
      <c r="DJ2614" s="77">
        <v>1.3611207113061789E-6</v>
      </c>
      <c r="DL2614" s="77">
        <v>0</v>
      </c>
      <c r="DM2614" s="77">
        <v>7.002328785406111E-4</v>
      </c>
      <c r="DN2614" s="77">
        <v>7.002328785406111E-4</v>
      </c>
      <c r="DO2614" s="77">
        <v>0</v>
      </c>
      <c r="DP2614" s="77">
        <v>0</v>
      </c>
      <c r="DQ2614" s="77">
        <v>0</v>
      </c>
      <c r="DR2614" s="77">
        <v>0</v>
      </c>
      <c r="DS2614" s="77">
        <v>0</v>
      </c>
      <c r="DT2614" s="77">
        <v>0</v>
      </c>
      <c r="DU2614" s="77">
        <v>0</v>
      </c>
      <c r="DV2614" s="77">
        <v>0</v>
      </c>
      <c r="DW2614" s="77">
        <v>0</v>
      </c>
      <c r="GE2614" s="77" t="s">
        <v>422</v>
      </c>
      <c r="GF2614" s="77" t="s">
        <v>155</v>
      </c>
      <c r="GG2614" s="77" t="s">
        <v>445</v>
      </c>
      <c r="GH2614" s="77" t="s">
        <v>460</v>
      </c>
      <c r="GI2614" s="77">
        <v>2025</v>
      </c>
      <c r="GJ2614" s="77" t="s">
        <v>305</v>
      </c>
      <c r="GK2614" s="77">
        <v>233.2300768079601</v>
      </c>
      <c r="GL2614" s="77">
        <v>690.05764099999999</v>
      </c>
      <c r="GM2614" s="77">
        <v>2025</v>
      </c>
      <c r="GN2614" s="77" t="s">
        <v>175</v>
      </c>
      <c r="GO2614" s="77">
        <v>0.13250000000000001</v>
      </c>
      <c r="GP2614" s="77">
        <v>3</v>
      </c>
      <c r="GQ2614" s="77">
        <v>0</v>
      </c>
      <c r="GR2614" s="77" t="s">
        <v>423</v>
      </c>
      <c r="GS2614" s="77">
        <v>0</v>
      </c>
      <c r="GT2614" s="77">
        <v>0</v>
      </c>
      <c r="GU2614" s="77">
        <v>0</v>
      </c>
      <c r="GV2614" s="77">
        <v>0</v>
      </c>
      <c r="GW2614" s="77">
        <v>0</v>
      </c>
      <c r="GX2614" s="77">
        <v>0</v>
      </c>
      <c r="GY2614" s="77">
        <v>0.1527377521613833</v>
      </c>
      <c r="GZ2614" s="77">
        <v>35.623037668074602</v>
      </c>
    </row>
    <row r="2615" spans="98:208" x14ac:dyDescent="0.25">
      <c r="CT2615" s="77" t="s">
        <v>155</v>
      </c>
      <c r="CU2615" s="77" t="s">
        <v>475</v>
      </c>
      <c r="CV2615" s="77" t="s">
        <v>460</v>
      </c>
      <c r="CW2615" s="77">
        <v>2021</v>
      </c>
      <c r="CX2615" s="77">
        <v>0</v>
      </c>
      <c r="CY2615" s="77">
        <v>0</v>
      </c>
      <c r="CZ2615" s="77">
        <v>0</v>
      </c>
      <c r="DA2615" s="77">
        <v>0</v>
      </c>
      <c r="DB2615" s="77">
        <v>8807.9522308776832</v>
      </c>
      <c r="DC2615" s="77">
        <v>222.22942162787871</v>
      </c>
      <c r="DD2615" s="77">
        <v>8585.7228092498062</v>
      </c>
      <c r="DE2615" s="77">
        <v>0</v>
      </c>
      <c r="DF2615" s="77">
        <v>514.45318018020839</v>
      </c>
      <c r="DG2615" s="77">
        <v>514.45318018020839</v>
      </c>
      <c r="DH2615" s="77">
        <v>0</v>
      </c>
      <c r="DI2615" s="77">
        <v>0</v>
      </c>
      <c r="DJ2615" s="77">
        <v>1.3611207113061789E-6</v>
      </c>
      <c r="DL2615" s="77">
        <v>0</v>
      </c>
      <c r="DM2615" s="77">
        <v>7.002328785406111E-4</v>
      </c>
      <c r="DN2615" s="77">
        <v>7.002328785406111E-4</v>
      </c>
      <c r="DO2615" s="77">
        <v>0</v>
      </c>
      <c r="DP2615" s="77">
        <v>7.002328785406111E-4</v>
      </c>
      <c r="DQ2615" s="77">
        <v>7.002328785406111E-4</v>
      </c>
      <c r="DR2615" s="77">
        <v>0</v>
      </c>
      <c r="DS2615" s="77">
        <v>0</v>
      </c>
      <c r="DT2615" s="77">
        <v>0</v>
      </c>
      <c r="DU2615" s="77">
        <v>0</v>
      </c>
      <c r="DV2615" s="77">
        <v>0</v>
      </c>
      <c r="DW2615" s="77">
        <v>0</v>
      </c>
      <c r="GE2615" s="77" t="s">
        <v>425</v>
      </c>
      <c r="GF2615" s="77" t="s">
        <v>155</v>
      </c>
      <c r="GG2615" s="77" t="s">
        <v>445</v>
      </c>
      <c r="GH2615" s="77" t="s">
        <v>460</v>
      </c>
      <c r="GI2615" s="77">
        <v>2025</v>
      </c>
      <c r="GJ2615" s="77" t="s">
        <v>301</v>
      </c>
      <c r="GK2615" s="77">
        <v>8896.5159934293915</v>
      </c>
      <c r="GL2615" s="77">
        <v>690.05764099999999</v>
      </c>
      <c r="GM2615" s="77">
        <v>2025</v>
      </c>
      <c r="GN2615" s="77" t="s">
        <v>175</v>
      </c>
      <c r="GO2615" s="77">
        <v>5.3000000000000005E-2</v>
      </c>
      <c r="GP2615" s="77">
        <v>3</v>
      </c>
      <c r="GQ2615" s="77">
        <v>0</v>
      </c>
      <c r="GR2615" s="77" t="s">
        <v>423</v>
      </c>
      <c r="GS2615" s="77">
        <v>0</v>
      </c>
      <c r="GT2615" s="77">
        <v>0</v>
      </c>
      <c r="GU2615" s="77">
        <v>0</v>
      </c>
      <c r="GV2615" s="77">
        <v>0</v>
      </c>
      <c r="GW2615" s="77">
        <v>0</v>
      </c>
      <c r="GX2615" s="77">
        <v>0</v>
      </c>
      <c r="GY2615" s="77">
        <v>5.5966209081309407E-2</v>
      </c>
      <c r="GZ2615" s="77">
        <v>497.90427418348241</v>
      </c>
    </row>
    <row r="2616" spans="98:208" x14ac:dyDescent="0.25">
      <c r="CT2616" s="77" t="s">
        <v>155</v>
      </c>
      <c r="CU2616" s="77" t="s">
        <v>475</v>
      </c>
      <c r="CV2616" s="77" t="s">
        <v>460</v>
      </c>
      <c r="CW2616" s="77">
        <v>2022</v>
      </c>
      <c r="CX2616" s="77">
        <v>0</v>
      </c>
      <c r="CY2616" s="77">
        <v>0</v>
      </c>
      <c r="CZ2616" s="77">
        <v>0</v>
      </c>
      <c r="DA2616" s="77">
        <v>0</v>
      </c>
      <c r="DB2616" s="77">
        <v>8807.9522308776832</v>
      </c>
      <c r="DC2616" s="77">
        <v>222.22942162787871</v>
      </c>
      <c r="DD2616" s="77">
        <v>8585.7228092498062</v>
      </c>
      <c r="DE2616" s="77">
        <v>0</v>
      </c>
      <c r="DF2616" s="77">
        <v>514.45318018020839</v>
      </c>
      <c r="DG2616" s="77">
        <v>514.45318018020839</v>
      </c>
      <c r="DH2616" s="77">
        <v>514.45318018020839</v>
      </c>
      <c r="DI2616" s="77">
        <v>0</v>
      </c>
      <c r="DJ2616" s="77">
        <v>1.3611207113061789E-6</v>
      </c>
      <c r="DL2616" s="77">
        <v>0</v>
      </c>
      <c r="DM2616" s="77">
        <v>7.002328785406111E-4</v>
      </c>
      <c r="DN2616" s="77">
        <v>7.002328785406111E-4</v>
      </c>
      <c r="DO2616" s="77">
        <v>0</v>
      </c>
      <c r="DP2616" s="77">
        <v>7.002328785406111E-4</v>
      </c>
      <c r="DQ2616" s="77">
        <v>7.002328785406111E-4</v>
      </c>
      <c r="DR2616" s="77">
        <v>0</v>
      </c>
      <c r="DS2616" s="77">
        <v>7.002328785406111E-4</v>
      </c>
      <c r="DT2616" s="77">
        <v>7.002328785406111E-4</v>
      </c>
      <c r="DU2616" s="77">
        <v>0</v>
      </c>
      <c r="DV2616" s="77">
        <v>0</v>
      </c>
      <c r="DW2616" s="77">
        <v>0</v>
      </c>
      <c r="GE2616" s="77" t="s">
        <v>422</v>
      </c>
      <c r="GF2616" s="77" t="s">
        <v>155</v>
      </c>
      <c r="GG2616" s="77" t="s">
        <v>445</v>
      </c>
      <c r="GH2616" s="77" t="s">
        <v>467</v>
      </c>
      <c r="GI2616" s="77">
        <v>2021</v>
      </c>
      <c r="GJ2616" s="77" t="s">
        <v>305</v>
      </c>
      <c r="GK2616" s="77">
        <v>0.69641821681223381</v>
      </c>
      <c r="GL2616" s="77">
        <v>690.05764099999999</v>
      </c>
      <c r="GM2616" s="77">
        <v>2021</v>
      </c>
      <c r="GN2616" s="77" t="s">
        <v>175</v>
      </c>
      <c r="GO2616" s="77">
        <v>0.13250000000000001</v>
      </c>
      <c r="GP2616" s="77">
        <v>3</v>
      </c>
      <c r="GQ2616" s="77">
        <v>0</v>
      </c>
      <c r="GR2616" s="77" t="s">
        <v>423</v>
      </c>
      <c r="GS2616" s="77">
        <v>0.1527377521613833</v>
      </c>
      <c r="GT2616" s="77">
        <v>0.10636935300013947</v>
      </c>
      <c r="GU2616" s="77">
        <v>0.1527377521613833</v>
      </c>
      <c r="GV2616" s="77">
        <v>0.10636935300013947</v>
      </c>
      <c r="GW2616" s="77">
        <v>0</v>
      </c>
      <c r="GX2616" s="77">
        <v>0</v>
      </c>
      <c r="GY2616" s="77">
        <v>0</v>
      </c>
      <c r="GZ2616" s="77">
        <v>0</v>
      </c>
    </row>
    <row r="2617" spans="98:208" x14ac:dyDescent="0.25">
      <c r="CT2617" s="77" t="s">
        <v>155</v>
      </c>
      <c r="CU2617" s="77" t="s">
        <v>475</v>
      </c>
      <c r="CV2617" s="77" t="s">
        <v>460</v>
      </c>
      <c r="CW2617" s="77">
        <v>2023</v>
      </c>
      <c r="CX2617" s="77">
        <v>0</v>
      </c>
      <c r="CY2617" s="77">
        <v>0</v>
      </c>
      <c r="CZ2617" s="77">
        <v>0</v>
      </c>
      <c r="DA2617" s="77">
        <v>0</v>
      </c>
      <c r="DB2617" s="77">
        <v>9129.7460702385124</v>
      </c>
      <c r="DC2617" s="77">
        <v>233.23007680798969</v>
      </c>
      <c r="DD2617" s="77">
        <v>8896.5159934305211</v>
      </c>
      <c r="DE2617" s="77">
        <v>0</v>
      </c>
      <c r="DF2617" s="77">
        <v>0</v>
      </c>
      <c r="DG2617" s="77">
        <v>533.52731185162475</v>
      </c>
      <c r="DH2617" s="77">
        <v>533.52731185162475</v>
      </c>
      <c r="DI2617" s="77">
        <v>533.52731185162475</v>
      </c>
      <c r="DJ2617" s="77">
        <v>1.3611207113061789E-6</v>
      </c>
      <c r="DL2617" s="77">
        <v>0</v>
      </c>
      <c r="DM2617" s="77">
        <v>0</v>
      </c>
      <c r="DN2617" s="77">
        <v>0</v>
      </c>
      <c r="DO2617" s="77">
        <v>0</v>
      </c>
      <c r="DP2617" s="77">
        <v>7.2619507420875699E-4</v>
      </c>
      <c r="DQ2617" s="77">
        <v>7.2619507420875699E-4</v>
      </c>
      <c r="DR2617" s="77">
        <v>0</v>
      </c>
      <c r="DS2617" s="77">
        <v>7.2619507420875699E-4</v>
      </c>
      <c r="DT2617" s="77">
        <v>7.2619507420875699E-4</v>
      </c>
      <c r="DU2617" s="77">
        <v>0</v>
      </c>
      <c r="DV2617" s="77">
        <v>7.2619507420875699E-4</v>
      </c>
      <c r="DW2617" s="77">
        <v>7.2619507420875699E-4</v>
      </c>
      <c r="GE2617" s="77" t="s">
        <v>425</v>
      </c>
      <c r="GF2617" s="77" t="s">
        <v>155</v>
      </c>
      <c r="GG2617" s="77" t="s">
        <v>445</v>
      </c>
      <c r="GH2617" s="77" t="s">
        <v>467</v>
      </c>
      <c r="GI2617" s="77">
        <v>2021</v>
      </c>
      <c r="GJ2617" s="77" t="s">
        <v>301</v>
      </c>
      <c r="GK2617" s="77">
        <v>2.941964152281022</v>
      </c>
      <c r="GL2617" s="77">
        <v>690.05764099999999</v>
      </c>
      <c r="GM2617" s="77">
        <v>2021</v>
      </c>
      <c r="GN2617" s="77" t="s">
        <v>175</v>
      </c>
      <c r="GO2617" s="77">
        <v>5.3000000000000005E-2</v>
      </c>
      <c r="GP2617" s="77">
        <v>3</v>
      </c>
      <c r="GQ2617" s="77">
        <v>0</v>
      </c>
      <c r="GR2617" s="77" t="s">
        <v>423</v>
      </c>
      <c r="GS2617" s="77">
        <v>5.5966209081309407E-2</v>
      </c>
      <c r="GT2617" s="77">
        <v>0.16465058085627687</v>
      </c>
      <c r="GU2617" s="77">
        <v>5.5966209081309407E-2</v>
      </c>
      <c r="GV2617" s="77">
        <v>0.16465058085627687</v>
      </c>
      <c r="GW2617" s="77">
        <v>0</v>
      </c>
      <c r="GX2617" s="77">
        <v>0</v>
      </c>
      <c r="GY2617" s="77">
        <v>0</v>
      </c>
      <c r="GZ2617" s="77">
        <v>0</v>
      </c>
    </row>
    <row r="2618" spans="98:208" x14ac:dyDescent="0.25">
      <c r="CT2618" s="77" t="s">
        <v>155</v>
      </c>
      <c r="CU2618" s="77" t="s">
        <v>475</v>
      </c>
      <c r="CV2618" s="77" t="s">
        <v>460</v>
      </c>
      <c r="CW2618" s="77">
        <v>2024</v>
      </c>
      <c r="CX2618" s="77">
        <v>0</v>
      </c>
      <c r="CY2618" s="77">
        <v>0</v>
      </c>
      <c r="CZ2618" s="77">
        <v>0</v>
      </c>
      <c r="DA2618" s="77">
        <v>0</v>
      </c>
      <c r="DB2618" s="77">
        <v>9129.7460702385124</v>
      </c>
      <c r="DC2618" s="77">
        <v>233.23007680798969</v>
      </c>
      <c r="DD2618" s="77">
        <v>8896.5159934305211</v>
      </c>
      <c r="DE2618" s="77">
        <v>0</v>
      </c>
      <c r="DF2618" s="77">
        <v>0</v>
      </c>
      <c r="DG2618" s="77">
        <v>0</v>
      </c>
      <c r="DH2618" s="77">
        <v>533.52731185162475</v>
      </c>
      <c r="DI2618" s="77">
        <v>533.52731185162475</v>
      </c>
      <c r="DJ2618" s="77">
        <v>1.3611207113061789E-6</v>
      </c>
      <c r="DL2618" s="77">
        <v>0</v>
      </c>
      <c r="DM2618" s="77">
        <v>0</v>
      </c>
      <c r="DN2618" s="77">
        <v>0</v>
      </c>
      <c r="DO2618" s="77">
        <v>0</v>
      </c>
      <c r="DP2618" s="77">
        <v>0</v>
      </c>
      <c r="DQ2618" s="77">
        <v>0</v>
      </c>
      <c r="DR2618" s="77">
        <v>0</v>
      </c>
      <c r="DS2618" s="77">
        <v>7.2619507420875699E-4</v>
      </c>
      <c r="DT2618" s="77">
        <v>7.2619507420875699E-4</v>
      </c>
      <c r="DU2618" s="77">
        <v>0</v>
      </c>
      <c r="DV2618" s="77">
        <v>7.2619507420875699E-4</v>
      </c>
      <c r="DW2618" s="77">
        <v>7.2619507420875699E-4</v>
      </c>
      <c r="GE2618" s="77" t="s">
        <v>427</v>
      </c>
      <c r="GF2618" s="77" t="s">
        <v>155</v>
      </c>
      <c r="GG2618" s="77" t="s">
        <v>445</v>
      </c>
      <c r="GH2618" s="77" t="s">
        <v>467</v>
      </c>
      <c r="GI2618" s="77">
        <v>2021</v>
      </c>
      <c r="GJ2618" s="77" t="s">
        <v>303</v>
      </c>
      <c r="GK2618" s="77">
        <v>1.6021759622082909</v>
      </c>
      <c r="GL2618" s="77">
        <v>690.05764099999999</v>
      </c>
      <c r="GM2618" s="77">
        <v>2021</v>
      </c>
      <c r="GN2618" s="77" t="s">
        <v>175</v>
      </c>
      <c r="GO2618" s="77">
        <v>5.3000000000000005E-2</v>
      </c>
      <c r="GP2618" s="77">
        <v>3</v>
      </c>
      <c r="GQ2618" s="77">
        <v>0</v>
      </c>
      <c r="GR2618" s="77" t="s">
        <v>423</v>
      </c>
      <c r="GS2618" s="77">
        <v>5.5966209081309407E-2</v>
      </c>
      <c r="GT2618" s="77">
        <v>8.9667714885997285E-2</v>
      </c>
      <c r="GU2618" s="77">
        <v>5.5966209081309407E-2</v>
      </c>
      <c r="GV2618" s="77">
        <v>8.9667714885997285E-2</v>
      </c>
      <c r="GW2618" s="77">
        <v>0</v>
      </c>
      <c r="GX2618" s="77">
        <v>0</v>
      </c>
      <c r="GY2618" s="77">
        <v>0</v>
      </c>
      <c r="GZ2618" s="77">
        <v>0</v>
      </c>
    </row>
    <row r="2619" spans="98:208" x14ac:dyDescent="0.25">
      <c r="CT2619" s="77" t="s">
        <v>155</v>
      </c>
      <c r="CU2619" s="77" t="s">
        <v>475</v>
      </c>
      <c r="CV2619" s="77" t="s">
        <v>460</v>
      </c>
      <c r="CW2619" s="77">
        <v>2025</v>
      </c>
      <c r="CX2619" s="77">
        <v>0</v>
      </c>
      <c r="CY2619" s="77">
        <v>0</v>
      </c>
      <c r="CZ2619" s="77">
        <v>0</v>
      </c>
      <c r="DA2619" s="77">
        <v>0</v>
      </c>
      <c r="DB2619" s="77">
        <v>9129.7460702385124</v>
      </c>
      <c r="DC2619" s="77">
        <v>233.23007680798969</v>
      </c>
      <c r="DD2619" s="77">
        <v>8896.5159934305211</v>
      </c>
      <c r="DE2619" s="77">
        <v>0</v>
      </c>
      <c r="DF2619" s="77">
        <v>0</v>
      </c>
      <c r="DG2619" s="77">
        <v>0</v>
      </c>
      <c r="DH2619" s="77">
        <v>0</v>
      </c>
      <c r="DI2619" s="77">
        <v>533.52731185162475</v>
      </c>
      <c r="DJ2619" s="77">
        <v>1.3611207113061789E-6</v>
      </c>
      <c r="DL2619" s="77">
        <v>0</v>
      </c>
      <c r="DM2619" s="77">
        <v>0</v>
      </c>
      <c r="DN2619" s="77">
        <v>0</v>
      </c>
      <c r="DO2619" s="77">
        <v>0</v>
      </c>
      <c r="DP2619" s="77">
        <v>0</v>
      </c>
      <c r="DQ2619" s="77">
        <v>0</v>
      </c>
      <c r="DR2619" s="77">
        <v>0</v>
      </c>
      <c r="DS2619" s="77">
        <v>0</v>
      </c>
      <c r="DT2619" s="77">
        <v>0</v>
      </c>
      <c r="DU2619" s="77">
        <v>0</v>
      </c>
      <c r="DV2619" s="77">
        <v>7.2619507420875699E-4</v>
      </c>
      <c r="DW2619" s="77">
        <v>7.2619507420875699E-4</v>
      </c>
      <c r="GE2619" s="77" t="s">
        <v>422</v>
      </c>
      <c r="GF2619" s="77" t="s">
        <v>155</v>
      </c>
      <c r="GG2619" s="77" t="s">
        <v>445</v>
      </c>
      <c r="GH2619" s="77" t="s">
        <v>467</v>
      </c>
      <c r="GI2619" s="77">
        <v>2022</v>
      </c>
      <c r="GJ2619" s="77" t="s">
        <v>305</v>
      </c>
      <c r="GK2619" s="77">
        <v>0.69641821681223381</v>
      </c>
      <c r="GL2619" s="77">
        <v>690.05764099999999</v>
      </c>
      <c r="GM2619" s="77">
        <v>2022</v>
      </c>
      <c r="GN2619" s="77" t="s">
        <v>175</v>
      </c>
      <c r="GO2619" s="77">
        <v>0.13250000000000001</v>
      </c>
      <c r="GP2619" s="77">
        <v>3</v>
      </c>
      <c r="GQ2619" s="77">
        <v>0</v>
      </c>
      <c r="GR2619" s="77" t="s">
        <v>423</v>
      </c>
      <c r="GS2619" s="77">
        <v>0.1527377521613833</v>
      </c>
      <c r="GT2619" s="77">
        <v>0.10636935300013947</v>
      </c>
      <c r="GU2619" s="77">
        <v>0.1527377521613833</v>
      </c>
      <c r="GV2619" s="77">
        <v>0.10636935300013947</v>
      </c>
      <c r="GW2619" s="77">
        <v>0.1527377521613833</v>
      </c>
      <c r="GX2619" s="77">
        <v>0.10636935300013947</v>
      </c>
      <c r="GY2619" s="77">
        <v>0</v>
      </c>
      <c r="GZ2619" s="77">
        <v>0</v>
      </c>
    </row>
    <row r="2620" spans="98:208" x14ac:dyDescent="0.25">
      <c r="CT2620" s="77" t="s">
        <v>155</v>
      </c>
      <c r="CU2620" s="77" t="s">
        <v>475</v>
      </c>
      <c r="CV2620" s="77" t="s">
        <v>467</v>
      </c>
      <c r="CW2620" s="77">
        <v>2020</v>
      </c>
      <c r="CX2620" s="77">
        <v>0</v>
      </c>
      <c r="CY2620" s="77">
        <v>0</v>
      </c>
      <c r="CZ2620" s="77">
        <v>0</v>
      </c>
      <c r="DA2620" s="77">
        <v>0</v>
      </c>
      <c r="DB2620" s="77">
        <v>5.2405583313015676</v>
      </c>
      <c r="DC2620" s="77">
        <v>0.69641821681222249</v>
      </c>
      <c r="DD2620" s="77">
        <v>2.9419641522810291</v>
      </c>
      <c r="DE2620" s="77">
        <v>1.6021759622082929</v>
      </c>
      <c r="DF2620" s="77">
        <v>0.36068764874241244</v>
      </c>
      <c r="DG2620" s="77">
        <v>0</v>
      </c>
      <c r="DH2620" s="77">
        <v>0</v>
      </c>
      <c r="DI2620" s="77">
        <v>0</v>
      </c>
      <c r="DJ2620" s="77">
        <v>1.7921582081200982E-5</v>
      </c>
      <c r="DL2620" s="77">
        <v>0</v>
      </c>
      <c r="DM2620" s="77">
        <v>6.4640933026125329E-6</v>
      </c>
      <c r="DN2620" s="77">
        <v>6.4640933026125329E-6</v>
      </c>
      <c r="DO2620" s="77">
        <v>0</v>
      </c>
      <c r="DP2620" s="77">
        <v>0</v>
      </c>
      <c r="DQ2620" s="77">
        <v>0</v>
      </c>
      <c r="DR2620" s="77">
        <v>0</v>
      </c>
      <c r="DS2620" s="77">
        <v>0</v>
      </c>
      <c r="DT2620" s="77">
        <v>0</v>
      </c>
      <c r="DU2620" s="77">
        <v>0</v>
      </c>
      <c r="DV2620" s="77">
        <v>0</v>
      </c>
      <c r="DW2620" s="77">
        <v>0</v>
      </c>
      <c r="GE2620" s="77" t="s">
        <v>425</v>
      </c>
      <c r="GF2620" s="77" t="s">
        <v>155</v>
      </c>
      <c r="GG2620" s="77" t="s">
        <v>445</v>
      </c>
      <c r="GH2620" s="77" t="s">
        <v>467</v>
      </c>
      <c r="GI2620" s="77">
        <v>2022</v>
      </c>
      <c r="GJ2620" s="77" t="s">
        <v>301</v>
      </c>
      <c r="GK2620" s="77">
        <v>2.941964152281022</v>
      </c>
      <c r="GL2620" s="77">
        <v>690.05764099999999</v>
      </c>
      <c r="GM2620" s="77">
        <v>2022</v>
      </c>
      <c r="GN2620" s="77" t="s">
        <v>175</v>
      </c>
      <c r="GO2620" s="77">
        <v>5.3000000000000005E-2</v>
      </c>
      <c r="GP2620" s="77">
        <v>3</v>
      </c>
      <c r="GQ2620" s="77">
        <v>0</v>
      </c>
      <c r="GR2620" s="77" t="s">
        <v>423</v>
      </c>
      <c r="GS2620" s="77">
        <v>5.5966209081309407E-2</v>
      </c>
      <c r="GT2620" s="77">
        <v>0.16465058085627687</v>
      </c>
      <c r="GU2620" s="77">
        <v>5.5966209081309407E-2</v>
      </c>
      <c r="GV2620" s="77">
        <v>0.16465058085627687</v>
      </c>
      <c r="GW2620" s="77">
        <v>5.5966209081309407E-2</v>
      </c>
      <c r="GX2620" s="77">
        <v>0.16465058085627687</v>
      </c>
      <c r="GY2620" s="77">
        <v>0</v>
      </c>
      <c r="GZ2620" s="77">
        <v>0</v>
      </c>
    </row>
    <row r="2621" spans="98:208" x14ac:dyDescent="0.25">
      <c r="CT2621" s="77" t="s">
        <v>155</v>
      </c>
      <c r="CU2621" s="77" t="s">
        <v>475</v>
      </c>
      <c r="CV2621" s="77" t="s">
        <v>467</v>
      </c>
      <c r="CW2621" s="77">
        <v>2021</v>
      </c>
      <c r="CX2621" s="77">
        <v>0</v>
      </c>
      <c r="CY2621" s="77">
        <v>0</v>
      </c>
      <c r="CZ2621" s="77">
        <v>0</v>
      </c>
      <c r="DA2621" s="77">
        <v>0</v>
      </c>
      <c r="DB2621" s="77">
        <v>5.2405583313015676</v>
      </c>
      <c r="DC2621" s="77">
        <v>0.69641821681222249</v>
      </c>
      <c r="DD2621" s="77">
        <v>2.9419641522810291</v>
      </c>
      <c r="DE2621" s="77">
        <v>1.6021759622082929</v>
      </c>
      <c r="DF2621" s="77">
        <v>0.36068764874241244</v>
      </c>
      <c r="DG2621" s="77">
        <v>0.36068764874241244</v>
      </c>
      <c r="DH2621" s="77">
        <v>0</v>
      </c>
      <c r="DI2621" s="77">
        <v>0</v>
      </c>
      <c r="DJ2621" s="77">
        <v>1.7921582081200982E-5</v>
      </c>
      <c r="DL2621" s="77">
        <v>0</v>
      </c>
      <c r="DM2621" s="77">
        <v>6.4640933026125329E-6</v>
      </c>
      <c r="DN2621" s="77">
        <v>6.4640933026125329E-6</v>
      </c>
      <c r="DO2621" s="77">
        <v>0</v>
      </c>
      <c r="DP2621" s="77">
        <v>6.4640933026125329E-6</v>
      </c>
      <c r="DQ2621" s="77">
        <v>6.4640933026125329E-6</v>
      </c>
      <c r="DR2621" s="77">
        <v>0</v>
      </c>
      <c r="DS2621" s="77">
        <v>0</v>
      </c>
      <c r="DT2621" s="77">
        <v>0</v>
      </c>
      <c r="DU2621" s="77">
        <v>0</v>
      </c>
      <c r="DV2621" s="77">
        <v>0</v>
      </c>
      <c r="DW2621" s="77">
        <v>0</v>
      </c>
      <c r="GE2621" s="77" t="s">
        <v>427</v>
      </c>
      <c r="GF2621" s="77" t="s">
        <v>155</v>
      </c>
      <c r="GG2621" s="77" t="s">
        <v>445</v>
      </c>
      <c r="GH2621" s="77" t="s">
        <v>467</v>
      </c>
      <c r="GI2621" s="77">
        <v>2022</v>
      </c>
      <c r="GJ2621" s="77" t="s">
        <v>303</v>
      </c>
      <c r="GK2621" s="77">
        <v>1.6021759622082909</v>
      </c>
      <c r="GL2621" s="77">
        <v>690.05764099999999</v>
      </c>
      <c r="GM2621" s="77">
        <v>2022</v>
      </c>
      <c r="GN2621" s="77" t="s">
        <v>175</v>
      </c>
      <c r="GO2621" s="77">
        <v>5.3000000000000005E-2</v>
      </c>
      <c r="GP2621" s="77">
        <v>3</v>
      </c>
      <c r="GQ2621" s="77">
        <v>0</v>
      </c>
      <c r="GR2621" s="77" t="s">
        <v>423</v>
      </c>
      <c r="GS2621" s="77">
        <v>5.5966209081309407E-2</v>
      </c>
      <c r="GT2621" s="77">
        <v>8.9667714885997285E-2</v>
      </c>
      <c r="GU2621" s="77">
        <v>5.5966209081309407E-2</v>
      </c>
      <c r="GV2621" s="77">
        <v>8.9667714885997285E-2</v>
      </c>
      <c r="GW2621" s="77">
        <v>5.5966209081309407E-2</v>
      </c>
      <c r="GX2621" s="77">
        <v>8.9667714885997285E-2</v>
      </c>
      <c r="GY2621" s="77">
        <v>0</v>
      </c>
      <c r="GZ2621" s="77">
        <v>0</v>
      </c>
    </row>
    <row r="2622" spans="98:208" x14ac:dyDescent="0.25">
      <c r="CT2622" s="77" t="s">
        <v>155</v>
      </c>
      <c r="CU2622" s="77" t="s">
        <v>475</v>
      </c>
      <c r="CV2622" s="77" t="s">
        <v>467</v>
      </c>
      <c r="CW2622" s="77">
        <v>2022</v>
      </c>
      <c r="CX2622" s="77">
        <v>0</v>
      </c>
      <c r="CY2622" s="77">
        <v>0</v>
      </c>
      <c r="CZ2622" s="77">
        <v>0</v>
      </c>
      <c r="DA2622" s="77">
        <v>0</v>
      </c>
      <c r="DB2622" s="77">
        <v>5.2405583313015676</v>
      </c>
      <c r="DC2622" s="77">
        <v>0.69641821681222249</v>
      </c>
      <c r="DD2622" s="77">
        <v>2.9419641522810291</v>
      </c>
      <c r="DE2622" s="77">
        <v>1.6021759622082929</v>
      </c>
      <c r="DF2622" s="77">
        <v>0.36068764874241244</v>
      </c>
      <c r="DG2622" s="77">
        <v>0.36068764874241244</v>
      </c>
      <c r="DH2622" s="77">
        <v>0.36068764874241244</v>
      </c>
      <c r="DI2622" s="77">
        <v>0</v>
      </c>
      <c r="DJ2622" s="77">
        <v>1.7921582081200982E-5</v>
      </c>
      <c r="DL2622" s="77">
        <v>0</v>
      </c>
      <c r="DM2622" s="77">
        <v>6.4640933026125329E-6</v>
      </c>
      <c r="DN2622" s="77">
        <v>6.4640933026125329E-6</v>
      </c>
      <c r="DO2622" s="77">
        <v>0</v>
      </c>
      <c r="DP2622" s="77">
        <v>6.4640933026125329E-6</v>
      </c>
      <c r="DQ2622" s="77">
        <v>6.4640933026125329E-6</v>
      </c>
      <c r="DR2622" s="77">
        <v>0</v>
      </c>
      <c r="DS2622" s="77">
        <v>6.4640933026125329E-6</v>
      </c>
      <c r="DT2622" s="77">
        <v>6.4640933026125329E-6</v>
      </c>
      <c r="DU2622" s="77">
        <v>0</v>
      </c>
      <c r="DV2622" s="77">
        <v>0</v>
      </c>
      <c r="DW2622" s="77">
        <v>0</v>
      </c>
      <c r="GE2622" s="77" t="s">
        <v>422</v>
      </c>
      <c r="GF2622" s="77" t="s">
        <v>155</v>
      </c>
      <c r="GG2622" s="77" t="s">
        <v>445</v>
      </c>
      <c r="GH2622" s="77" t="s">
        <v>467</v>
      </c>
      <c r="GI2622" s="77">
        <v>2023</v>
      </c>
      <c r="GJ2622" s="77" t="s">
        <v>305</v>
      </c>
      <c r="GK2622" s="77">
        <v>0.7189601678582147</v>
      </c>
      <c r="GL2622" s="77">
        <v>690.05764099999999</v>
      </c>
      <c r="GM2622" s="77">
        <v>2023</v>
      </c>
      <c r="GN2622" s="77" t="s">
        <v>175</v>
      </c>
      <c r="GO2622" s="77">
        <v>0.13250000000000001</v>
      </c>
      <c r="GP2622" s="77">
        <v>3</v>
      </c>
      <c r="GQ2622" s="77">
        <v>0</v>
      </c>
      <c r="GR2622" s="77" t="s">
        <v>423</v>
      </c>
      <c r="GS2622" s="77">
        <v>0</v>
      </c>
      <c r="GT2622" s="77">
        <v>0</v>
      </c>
      <c r="GU2622" s="77">
        <v>0.1527377521613833</v>
      </c>
      <c r="GV2622" s="77">
        <v>0.10981235993223454</v>
      </c>
      <c r="GW2622" s="77">
        <v>0.1527377521613833</v>
      </c>
      <c r="GX2622" s="77">
        <v>0.10981235993223454</v>
      </c>
      <c r="GY2622" s="77">
        <v>0.1527377521613833</v>
      </c>
      <c r="GZ2622" s="77">
        <v>0.10981235993223454</v>
      </c>
    </row>
    <row r="2623" spans="98:208" x14ac:dyDescent="0.25">
      <c r="CT2623" s="77" t="s">
        <v>155</v>
      </c>
      <c r="CU2623" s="77" t="s">
        <v>475</v>
      </c>
      <c r="CV2623" s="77" t="s">
        <v>467</v>
      </c>
      <c r="CW2623" s="77">
        <v>2023</v>
      </c>
      <c r="CX2623" s="77">
        <v>0</v>
      </c>
      <c r="CY2623" s="77">
        <v>0</v>
      </c>
      <c r="CZ2623" s="77">
        <v>0</v>
      </c>
      <c r="DA2623" s="77">
        <v>0</v>
      </c>
      <c r="DB2623" s="77">
        <v>5.4750346070077827</v>
      </c>
      <c r="DC2623" s="77">
        <v>0.71896016785820482</v>
      </c>
      <c r="DD2623" s="77">
        <v>3.0714971986151252</v>
      </c>
      <c r="DE2623" s="77">
        <v>1.684577240534453</v>
      </c>
      <c r="DF2623" s="77">
        <v>0</v>
      </c>
      <c r="DG2623" s="77">
        <v>0.37599181639994972</v>
      </c>
      <c r="DH2623" s="77">
        <v>0.37599181639994972</v>
      </c>
      <c r="DI2623" s="77">
        <v>0.37599181639994972</v>
      </c>
      <c r="DJ2623" s="77">
        <v>1.7921582081200982E-5</v>
      </c>
      <c r="DL2623" s="77">
        <v>0</v>
      </c>
      <c r="DM2623" s="77">
        <v>0</v>
      </c>
      <c r="DN2623" s="77">
        <v>0</v>
      </c>
      <c r="DO2623" s="77">
        <v>0</v>
      </c>
      <c r="DP2623" s="77">
        <v>6.7383681994715484E-6</v>
      </c>
      <c r="DQ2623" s="77">
        <v>6.7383681994715484E-6</v>
      </c>
      <c r="DR2623" s="77">
        <v>0</v>
      </c>
      <c r="DS2623" s="77">
        <v>6.7383681994715484E-6</v>
      </c>
      <c r="DT2623" s="77">
        <v>6.7383681994715484E-6</v>
      </c>
      <c r="DU2623" s="77">
        <v>0</v>
      </c>
      <c r="DV2623" s="77">
        <v>6.7383681994715484E-6</v>
      </c>
      <c r="DW2623" s="77">
        <v>6.7383681994715484E-6</v>
      </c>
      <c r="GE2623" s="77" t="s">
        <v>425</v>
      </c>
      <c r="GF2623" s="77" t="s">
        <v>155</v>
      </c>
      <c r="GG2623" s="77" t="s">
        <v>445</v>
      </c>
      <c r="GH2623" s="77" t="s">
        <v>467</v>
      </c>
      <c r="GI2623" s="77">
        <v>2023</v>
      </c>
      <c r="GJ2623" s="77" t="s">
        <v>301</v>
      </c>
      <c r="GK2623" s="77">
        <v>3.0714971986151101</v>
      </c>
      <c r="GL2623" s="77">
        <v>690.05764099999999</v>
      </c>
      <c r="GM2623" s="77">
        <v>2023</v>
      </c>
      <c r="GN2623" s="77" t="s">
        <v>175</v>
      </c>
      <c r="GO2623" s="77">
        <v>5.3000000000000005E-2</v>
      </c>
      <c r="GP2623" s="77">
        <v>3</v>
      </c>
      <c r="GQ2623" s="77">
        <v>0</v>
      </c>
      <c r="GR2623" s="77" t="s">
        <v>423</v>
      </c>
      <c r="GS2623" s="77">
        <v>0</v>
      </c>
      <c r="GT2623" s="77">
        <v>0</v>
      </c>
      <c r="GU2623" s="77">
        <v>5.5966209081309407E-2</v>
      </c>
      <c r="GV2623" s="77">
        <v>0.17190005441034936</v>
      </c>
      <c r="GW2623" s="77">
        <v>5.5966209081309407E-2</v>
      </c>
      <c r="GX2623" s="77">
        <v>0.17190005441034936</v>
      </c>
      <c r="GY2623" s="77">
        <v>5.5966209081309407E-2</v>
      </c>
      <c r="GZ2623" s="77">
        <v>0.17190005441034936</v>
      </c>
    </row>
    <row r="2624" spans="98:208" x14ac:dyDescent="0.25">
      <c r="CT2624" s="77" t="s">
        <v>155</v>
      </c>
      <c r="CU2624" s="77" t="s">
        <v>475</v>
      </c>
      <c r="CV2624" s="77" t="s">
        <v>467</v>
      </c>
      <c r="CW2624" s="77">
        <v>2024</v>
      </c>
      <c r="CX2624" s="77">
        <v>0</v>
      </c>
      <c r="CY2624" s="77">
        <v>0</v>
      </c>
      <c r="CZ2624" s="77">
        <v>0</v>
      </c>
      <c r="DA2624" s="77">
        <v>0</v>
      </c>
      <c r="DB2624" s="77">
        <v>5.4750346070077827</v>
      </c>
      <c r="DC2624" s="77">
        <v>0.71896016785820482</v>
      </c>
      <c r="DD2624" s="77">
        <v>3.0714971986151252</v>
      </c>
      <c r="DE2624" s="77">
        <v>1.684577240534453</v>
      </c>
      <c r="DF2624" s="77">
        <v>0</v>
      </c>
      <c r="DG2624" s="77">
        <v>0</v>
      </c>
      <c r="DH2624" s="77">
        <v>0.37599181639994972</v>
      </c>
      <c r="DI2624" s="77">
        <v>0.37599181639994972</v>
      </c>
      <c r="DJ2624" s="77">
        <v>1.7921582081200982E-5</v>
      </c>
      <c r="DL2624" s="77">
        <v>0</v>
      </c>
      <c r="DM2624" s="77">
        <v>0</v>
      </c>
      <c r="DN2624" s="77">
        <v>0</v>
      </c>
      <c r="DO2624" s="77">
        <v>0</v>
      </c>
      <c r="DP2624" s="77">
        <v>0</v>
      </c>
      <c r="DQ2624" s="77">
        <v>0</v>
      </c>
      <c r="DR2624" s="77">
        <v>0</v>
      </c>
      <c r="DS2624" s="77">
        <v>6.7383681994715484E-6</v>
      </c>
      <c r="DT2624" s="77">
        <v>6.7383681994715484E-6</v>
      </c>
      <c r="DU2624" s="77">
        <v>0</v>
      </c>
      <c r="DV2624" s="77">
        <v>6.7383681994715484E-6</v>
      </c>
      <c r="DW2624" s="77">
        <v>6.7383681994715484E-6</v>
      </c>
      <c r="GE2624" s="77" t="s">
        <v>427</v>
      </c>
      <c r="GF2624" s="77" t="s">
        <v>155</v>
      </c>
      <c r="GG2624" s="77" t="s">
        <v>445</v>
      </c>
      <c r="GH2624" s="77" t="s">
        <v>467</v>
      </c>
      <c r="GI2624" s="77">
        <v>2023</v>
      </c>
      <c r="GJ2624" s="77" t="s">
        <v>303</v>
      </c>
      <c r="GK2624" s="77">
        <v>1.684577240534451</v>
      </c>
      <c r="GL2624" s="77">
        <v>690.05764099999999</v>
      </c>
      <c r="GM2624" s="77">
        <v>2023</v>
      </c>
      <c r="GN2624" s="77" t="s">
        <v>175</v>
      </c>
      <c r="GO2624" s="77">
        <v>5.3000000000000005E-2</v>
      </c>
      <c r="GP2624" s="77">
        <v>3</v>
      </c>
      <c r="GQ2624" s="77">
        <v>0</v>
      </c>
      <c r="GR2624" s="77" t="s">
        <v>423</v>
      </c>
      <c r="GS2624" s="77">
        <v>0</v>
      </c>
      <c r="GT2624" s="77">
        <v>0</v>
      </c>
      <c r="GU2624" s="77">
        <v>5.5966209081309407E-2</v>
      </c>
      <c r="GV2624" s="77">
        <v>9.4279402057366332E-2</v>
      </c>
      <c r="GW2624" s="77">
        <v>5.5966209081309407E-2</v>
      </c>
      <c r="GX2624" s="77">
        <v>9.4279402057366332E-2</v>
      </c>
      <c r="GY2624" s="77">
        <v>5.5966209081309407E-2</v>
      </c>
      <c r="GZ2624" s="77">
        <v>9.4279402057366332E-2</v>
      </c>
    </row>
    <row r="2625" spans="98:208" x14ac:dyDescent="0.25">
      <c r="CT2625" s="77" t="s">
        <v>155</v>
      </c>
      <c r="CU2625" s="77" t="s">
        <v>475</v>
      </c>
      <c r="CV2625" s="77" t="s">
        <v>467</v>
      </c>
      <c r="CW2625" s="77">
        <v>2025</v>
      </c>
      <c r="CX2625" s="77">
        <v>0</v>
      </c>
      <c r="CY2625" s="77">
        <v>0</v>
      </c>
      <c r="CZ2625" s="77">
        <v>0</v>
      </c>
      <c r="DA2625" s="77">
        <v>0</v>
      </c>
      <c r="DB2625" s="77">
        <v>5.4750346070077827</v>
      </c>
      <c r="DC2625" s="77">
        <v>0.71896016785820482</v>
      </c>
      <c r="DD2625" s="77">
        <v>3.0714971986151252</v>
      </c>
      <c r="DE2625" s="77">
        <v>1.684577240534453</v>
      </c>
      <c r="DF2625" s="77">
        <v>0</v>
      </c>
      <c r="DG2625" s="77">
        <v>0</v>
      </c>
      <c r="DH2625" s="77">
        <v>0</v>
      </c>
      <c r="DI2625" s="77">
        <v>0.37599181639994972</v>
      </c>
      <c r="DJ2625" s="77">
        <v>1.7921582081200982E-5</v>
      </c>
      <c r="DL2625" s="77">
        <v>0</v>
      </c>
      <c r="DM2625" s="77">
        <v>0</v>
      </c>
      <c r="DN2625" s="77">
        <v>0</v>
      </c>
      <c r="DO2625" s="77">
        <v>0</v>
      </c>
      <c r="DP2625" s="77">
        <v>0</v>
      </c>
      <c r="DQ2625" s="77">
        <v>0</v>
      </c>
      <c r="DR2625" s="77">
        <v>0</v>
      </c>
      <c r="DS2625" s="77">
        <v>0</v>
      </c>
      <c r="DT2625" s="77">
        <v>0</v>
      </c>
      <c r="DU2625" s="77">
        <v>0</v>
      </c>
      <c r="DV2625" s="77">
        <v>6.7383681994715484E-6</v>
      </c>
      <c r="DW2625" s="77">
        <v>6.7383681994715484E-6</v>
      </c>
      <c r="GE2625" s="77" t="s">
        <v>422</v>
      </c>
      <c r="GF2625" s="77" t="s">
        <v>155</v>
      </c>
      <c r="GG2625" s="77" t="s">
        <v>445</v>
      </c>
      <c r="GH2625" s="77" t="s">
        <v>467</v>
      </c>
      <c r="GI2625" s="77">
        <v>2024</v>
      </c>
      <c r="GJ2625" s="77" t="s">
        <v>305</v>
      </c>
      <c r="GK2625" s="77">
        <v>0.7189601678582147</v>
      </c>
      <c r="GL2625" s="77">
        <v>690.05764099999999</v>
      </c>
      <c r="GM2625" s="77">
        <v>2024</v>
      </c>
      <c r="GN2625" s="77" t="s">
        <v>175</v>
      </c>
      <c r="GO2625" s="77">
        <v>0.13250000000000001</v>
      </c>
      <c r="GP2625" s="77">
        <v>3</v>
      </c>
      <c r="GQ2625" s="77">
        <v>0</v>
      </c>
      <c r="GR2625" s="77" t="s">
        <v>423</v>
      </c>
      <c r="GS2625" s="77">
        <v>0</v>
      </c>
      <c r="GT2625" s="77">
        <v>0</v>
      </c>
      <c r="GU2625" s="77">
        <v>0</v>
      </c>
      <c r="GV2625" s="77">
        <v>0</v>
      </c>
      <c r="GW2625" s="77">
        <v>0.1527377521613833</v>
      </c>
      <c r="GX2625" s="77">
        <v>0.10981235993223454</v>
      </c>
      <c r="GY2625" s="77">
        <v>0.1527377521613833</v>
      </c>
      <c r="GZ2625" s="77">
        <v>0.10981235993223454</v>
      </c>
    </row>
    <row r="2626" spans="98:208" x14ac:dyDescent="0.25">
      <c r="CT2626" s="77" t="s">
        <v>155</v>
      </c>
      <c r="CU2626" s="77" t="s">
        <v>475</v>
      </c>
      <c r="CV2626" s="77" t="s">
        <v>474</v>
      </c>
      <c r="CW2626" s="77">
        <v>2020</v>
      </c>
      <c r="CX2626" s="77">
        <v>0</v>
      </c>
      <c r="CY2626" s="77">
        <v>0</v>
      </c>
      <c r="CZ2626" s="77">
        <v>0</v>
      </c>
      <c r="DA2626" s="77">
        <v>0</v>
      </c>
      <c r="DB2626" s="77">
        <v>7.7900575334948235E-2</v>
      </c>
      <c r="DC2626" s="77">
        <v>3.6425060683954291E-2</v>
      </c>
      <c r="DD2626" s="77">
        <v>1.580872452542692E-3</v>
      </c>
      <c r="DE2626" s="77">
        <v>3.9894642198450479E-2</v>
      </c>
      <c r="DF2626" s="77">
        <v>7.8847092159215534E-3</v>
      </c>
      <c r="DG2626" s="77">
        <v>0</v>
      </c>
      <c r="DH2626" s="77">
        <v>0</v>
      </c>
      <c r="DI2626" s="77">
        <v>0</v>
      </c>
      <c r="DJ2626" s="77">
        <v>5.1948435868304189E-4</v>
      </c>
      <c r="DL2626" s="77">
        <v>0</v>
      </c>
      <c r="DM2626" s="77">
        <v>4.0959831104352786E-6</v>
      </c>
      <c r="DN2626" s="77">
        <v>4.0959831104352786E-6</v>
      </c>
      <c r="DO2626" s="77">
        <v>0</v>
      </c>
      <c r="DP2626" s="77">
        <v>0</v>
      </c>
      <c r="DQ2626" s="77">
        <v>0</v>
      </c>
      <c r="DR2626" s="77">
        <v>0</v>
      </c>
      <c r="DS2626" s="77">
        <v>0</v>
      </c>
      <c r="DT2626" s="77">
        <v>0</v>
      </c>
      <c r="DU2626" s="77">
        <v>0</v>
      </c>
      <c r="DV2626" s="77">
        <v>0</v>
      </c>
      <c r="DW2626" s="77">
        <v>0</v>
      </c>
      <c r="GE2626" s="77" t="s">
        <v>425</v>
      </c>
      <c r="GF2626" s="77" t="s">
        <v>155</v>
      </c>
      <c r="GG2626" s="77" t="s">
        <v>445</v>
      </c>
      <c r="GH2626" s="77" t="s">
        <v>467</v>
      </c>
      <c r="GI2626" s="77">
        <v>2024</v>
      </c>
      <c r="GJ2626" s="77" t="s">
        <v>301</v>
      </c>
      <c r="GK2626" s="77">
        <v>3.0714971986151101</v>
      </c>
      <c r="GL2626" s="77">
        <v>690.05764099999999</v>
      </c>
      <c r="GM2626" s="77">
        <v>2024</v>
      </c>
      <c r="GN2626" s="77" t="s">
        <v>175</v>
      </c>
      <c r="GO2626" s="77">
        <v>5.3000000000000005E-2</v>
      </c>
      <c r="GP2626" s="77">
        <v>3</v>
      </c>
      <c r="GQ2626" s="77">
        <v>0</v>
      </c>
      <c r="GR2626" s="77" t="s">
        <v>423</v>
      </c>
      <c r="GS2626" s="77">
        <v>0</v>
      </c>
      <c r="GT2626" s="77">
        <v>0</v>
      </c>
      <c r="GU2626" s="77">
        <v>0</v>
      </c>
      <c r="GV2626" s="77">
        <v>0</v>
      </c>
      <c r="GW2626" s="77">
        <v>5.5966209081309407E-2</v>
      </c>
      <c r="GX2626" s="77">
        <v>0.17190005441034936</v>
      </c>
      <c r="GY2626" s="77">
        <v>5.5966209081309407E-2</v>
      </c>
      <c r="GZ2626" s="77">
        <v>0.17190005441034936</v>
      </c>
    </row>
    <row r="2627" spans="98:208" x14ac:dyDescent="0.25">
      <c r="CT2627" s="77" t="s">
        <v>155</v>
      </c>
      <c r="CU2627" s="77" t="s">
        <v>475</v>
      </c>
      <c r="CV2627" s="77" t="s">
        <v>474</v>
      </c>
      <c r="CW2627" s="77">
        <v>2021</v>
      </c>
      <c r="CX2627" s="77">
        <v>0</v>
      </c>
      <c r="CY2627" s="77">
        <v>0</v>
      </c>
      <c r="CZ2627" s="77">
        <v>0</v>
      </c>
      <c r="DA2627" s="77">
        <v>0</v>
      </c>
      <c r="DB2627" s="77">
        <v>7.7900575334948235E-2</v>
      </c>
      <c r="DC2627" s="77">
        <v>3.6425060683954291E-2</v>
      </c>
      <c r="DD2627" s="77">
        <v>1.580872452542692E-3</v>
      </c>
      <c r="DE2627" s="77">
        <v>3.9894642198450479E-2</v>
      </c>
      <c r="DF2627" s="77">
        <v>7.8847092159215534E-3</v>
      </c>
      <c r="DG2627" s="77">
        <v>7.8847092159215534E-3</v>
      </c>
      <c r="DH2627" s="77">
        <v>0</v>
      </c>
      <c r="DI2627" s="77">
        <v>0</v>
      </c>
      <c r="DJ2627" s="77">
        <v>5.1948435868304189E-4</v>
      </c>
      <c r="DL2627" s="77">
        <v>0</v>
      </c>
      <c r="DM2627" s="77">
        <v>4.0959831104352786E-6</v>
      </c>
      <c r="DN2627" s="77">
        <v>4.0959831104352786E-6</v>
      </c>
      <c r="DO2627" s="77">
        <v>0</v>
      </c>
      <c r="DP2627" s="77">
        <v>4.0959831104352786E-6</v>
      </c>
      <c r="DQ2627" s="77">
        <v>4.0959831104352786E-6</v>
      </c>
      <c r="DR2627" s="77">
        <v>0</v>
      </c>
      <c r="DS2627" s="77">
        <v>0</v>
      </c>
      <c r="DT2627" s="77">
        <v>0</v>
      </c>
      <c r="DU2627" s="77">
        <v>0</v>
      </c>
      <c r="DV2627" s="77">
        <v>0</v>
      </c>
      <c r="DW2627" s="77">
        <v>0</v>
      </c>
      <c r="GE2627" s="77" t="s">
        <v>427</v>
      </c>
      <c r="GF2627" s="77" t="s">
        <v>155</v>
      </c>
      <c r="GG2627" s="77" t="s">
        <v>445</v>
      </c>
      <c r="GH2627" s="77" t="s">
        <v>467</v>
      </c>
      <c r="GI2627" s="77">
        <v>2024</v>
      </c>
      <c r="GJ2627" s="77" t="s">
        <v>303</v>
      </c>
      <c r="GK2627" s="77">
        <v>1.684577240534451</v>
      </c>
      <c r="GL2627" s="77">
        <v>690.05764099999999</v>
      </c>
      <c r="GM2627" s="77">
        <v>2024</v>
      </c>
      <c r="GN2627" s="77" t="s">
        <v>175</v>
      </c>
      <c r="GO2627" s="77">
        <v>5.3000000000000005E-2</v>
      </c>
      <c r="GP2627" s="77">
        <v>3</v>
      </c>
      <c r="GQ2627" s="77">
        <v>0</v>
      </c>
      <c r="GR2627" s="77" t="s">
        <v>423</v>
      </c>
      <c r="GS2627" s="77">
        <v>0</v>
      </c>
      <c r="GT2627" s="77">
        <v>0</v>
      </c>
      <c r="GU2627" s="77">
        <v>0</v>
      </c>
      <c r="GV2627" s="77">
        <v>0</v>
      </c>
      <c r="GW2627" s="77">
        <v>5.5966209081309407E-2</v>
      </c>
      <c r="GX2627" s="77">
        <v>9.4279402057366332E-2</v>
      </c>
      <c r="GY2627" s="77">
        <v>5.5966209081309407E-2</v>
      </c>
      <c r="GZ2627" s="77">
        <v>9.4279402057366332E-2</v>
      </c>
    </row>
    <row r="2628" spans="98:208" x14ac:dyDescent="0.25">
      <c r="CT2628" s="77" t="s">
        <v>155</v>
      </c>
      <c r="CU2628" s="77" t="s">
        <v>475</v>
      </c>
      <c r="CV2628" s="77" t="s">
        <v>474</v>
      </c>
      <c r="CW2628" s="77">
        <v>2022</v>
      </c>
      <c r="CX2628" s="77">
        <v>0</v>
      </c>
      <c r="CY2628" s="77">
        <v>0</v>
      </c>
      <c r="CZ2628" s="77">
        <v>0</v>
      </c>
      <c r="DA2628" s="77">
        <v>0</v>
      </c>
      <c r="DB2628" s="77">
        <v>7.7900575334948235E-2</v>
      </c>
      <c r="DC2628" s="77">
        <v>3.6425060683954291E-2</v>
      </c>
      <c r="DD2628" s="77">
        <v>1.580872452542692E-3</v>
      </c>
      <c r="DE2628" s="77">
        <v>3.9894642198450479E-2</v>
      </c>
      <c r="DF2628" s="77">
        <v>7.8847092159215534E-3</v>
      </c>
      <c r="DG2628" s="77">
        <v>7.8847092159215534E-3</v>
      </c>
      <c r="DH2628" s="77">
        <v>7.8847092159215534E-3</v>
      </c>
      <c r="DI2628" s="77">
        <v>0</v>
      </c>
      <c r="DJ2628" s="77">
        <v>5.1948435868304189E-4</v>
      </c>
      <c r="DL2628" s="77">
        <v>0</v>
      </c>
      <c r="DM2628" s="77">
        <v>4.0959831104352786E-6</v>
      </c>
      <c r="DN2628" s="77">
        <v>4.0959831104352786E-6</v>
      </c>
      <c r="DO2628" s="77">
        <v>0</v>
      </c>
      <c r="DP2628" s="77">
        <v>4.0959831104352786E-6</v>
      </c>
      <c r="DQ2628" s="77">
        <v>4.0959831104352786E-6</v>
      </c>
      <c r="DR2628" s="77">
        <v>0</v>
      </c>
      <c r="DS2628" s="77">
        <v>4.0959831104352786E-6</v>
      </c>
      <c r="DT2628" s="77">
        <v>4.0959831104352786E-6</v>
      </c>
      <c r="DU2628" s="77">
        <v>0</v>
      </c>
      <c r="DV2628" s="77">
        <v>0</v>
      </c>
      <c r="DW2628" s="77">
        <v>0</v>
      </c>
      <c r="GE2628" s="77" t="s">
        <v>422</v>
      </c>
      <c r="GF2628" s="77" t="s">
        <v>155</v>
      </c>
      <c r="GG2628" s="77" t="s">
        <v>445</v>
      </c>
      <c r="GH2628" s="77" t="s">
        <v>467</v>
      </c>
      <c r="GI2628" s="77">
        <v>2025</v>
      </c>
      <c r="GJ2628" s="77" t="s">
        <v>305</v>
      </c>
      <c r="GK2628" s="77">
        <v>0.7189601678582147</v>
      </c>
      <c r="GL2628" s="77">
        <v>690.05764099999999</v>
      </c>
      <c r="GM2628" s="77">
        <v>2025</v>
      </c>
      <c r="GN2628" s="77" t="s">
        <v>175</v>
      </c>
      <c r="GO2628" s="77">
        <v>0.13250000000000001</v>
      </c>
      <c r="GP2628" s="77">
        <v>3</v>
      </c>
      <c r="GQ2628" s="77">
        <v>0</v>
      </c>
      <c r="GR2628" s="77" t="s">
        <v>423</v>
      </c>
      <c r="GS2628" s="77">
        <v>0</v>
      </c>
      <c r="GT2628" s="77">
        <v>0</v>
      </c>
      <c r="GU2628" s="77">
        <v>0</v>
      </c>
      <c r="GV2628" s="77">
        <v>0</v>
      </c>
      <c r="GW2628" s="77">
        <v>0</v>
      </c>
      <c r="GX2628" s="77">
        <v>0</v>
      </c>
      <c r="GY2628" s="77">
        <v>0.1527377521613833</v>
      </c>
      <c r="GZ2628" s="77">
        <v>0.10981235993223454</v>
      </c>
    </row>
    <row r="2629" spans="98:208" x14ac:dyDescent="0.25">
      <c r="CT2629" s="77" t="s">
        <v>155</v>
      </c>
      <c r="CU2629" s="77" t="s">
        <v>475</v>
      </c>
      <c r="CV2629" s="77" t="s">
        <v>474</v>
      </c>
      <c r="CW2629" s="77">
        <v>2023</v>
      </c>
      <c r="CX2629" s="77">
        <v>0</v>
      </c>
      <c r="CY2629" s="77">
        <v>0</v>
      </c>
      <c r="CZ2629" s="77">
        <v>0</v>
      </c>
      <c r="DA2629" s="77">
        <v>0</v>
      </c>
      <c r="DB2629" s="77">
        <v>8.0408269036976801E-2</v>
      </c>
      <c r="DC2629" s="77">
        <v>3.7590224611390118E-2</v>
      </c>
      <c r="DD2629" s="77">
        <v>1.631433411568517E-3</v>
      </c>
      <c r="DE2629" s="77">
        <v>4.1186611014017382E-2</v>
      </c>
      <c r="DF2629" s="77">
        <v>0</v>
      </c>
      <c r="DG2629" s="77">
        <v>8.1378100371603691E-3</v>
      </c>
      <c r="DH2629" s="77">
        <v>8.1378100371603691E-3</v>
      </c>
      <c r="DI2629" s="77">
        <v>8.1378100371603691E-3</v>
      </c>
      <c r="DJ2629" s="77">
        <v>5.1948435868304189E-4</v>
      </c>
      <c r="DL2629" s="77">
        <v>0</v>
      </c>
      <c r="DM2629" s="77">
        <v>0</v>
      </c>
      <c r="DN2629" s="77">
        <v>0</v>
      </c>
      <c r="DO2629" s="77">
        <v>0</v>
      </c>
      <c r="DP2629" s="77">
        <v>4.2274650282386756E-6</v>
      </c>
      <c r="DQ2629" s="77">
        <v>4.2274650282386756E-6</v>
      </c>
      <c r="DR2629" s="77">
        <v>0</v>
      </c>
      <c r="DS2629" s="77">
        <v>4.2274650282386756E-6</v>
      </c>
      <c r="DT2629" s="77">
        <v>4.2274650282386756E-6</v>
      </c>
      <c r="DU2629" s="77">
        <v>0</v>
      </c>
      <c r="DV2629" s="77">
        <v>4.2274650282386756E-6</v>
      </c>
      <c r="DW2629" s="77">
        <v>4.2274650282386756E-6</v>
      </c>
      <c r="GE2629" s="77" t="s">
        <v>425</v>
      </c>
      <c r="GF2629" s="77" t="s">
        <v>155</v>
      </c>
      <c r="GG2629" s="77" t="s">
        <v>445</v>
      </c>
      <c r="GH2629" s="77" t="s">
        <v>467</v>
      </c>
      <c r="GI2629" s="77">
        <v>2025</v>
      </c>
      <c r="GJ2629" s="77" t="s">
        <v>301</v>
      </c>
      <c r="GK2629" s="77">
        <v>3.0714971986151101</v>
      </c>
      <c r="GL2629" s="77">
        <v>690.05764099999999</v>
      </c>
      <c r="GM2629" s="77">
        <v>2025</v>
      </c>
      <c r="GN2629" s="77" t="s">
        <v>175</v>
      </c>
      <c r="GO2629" s="77">
        <v>5.3000000000000005E-2</v>
      </c>
      <c r="GP2629" s="77">
        <v>3</v>
      </c>
      <c r="GQ2629" s="77">
        <v>0</v>
      </c>
      <c r="GR2629" s="77" t="s">
        <v>423</v>
      </c>
      <c r="GS2629" s="77">
        <v>0</v>
      </c>
      <c r="GT2629" s="77">
        <v>0</v>
      </c>
      <c r="GU2629" s="77">
        <v>0</v>
      </c>
      <c r="GV2629" s="77">
        <v>0</v>
      </c>
      <c r="GW2629" s="77">
        <v>0</v>
      </c>
      <c r="GX2629" s="77">
        <v>0</v>
      </c>
      <c r="GY2629" s="77">
        <v>5.5966209081309407E-2</v>
      </c>
      <c r="GZ2629" s="77">
        <v>0.17190005441034936</v>
      </c>
    </row>
    <row r="2630" spans="98:208" x14ac:dyDescent="0.25">
      <c r="CT2630" s="77" t="s">
        <v>155</v>
      </c>
      <c r="CU2630" s="77" t="s">
        <v>475</v>
      </c>
      <c r="CV2630" s="77" t="s">
        <v>474</v>
      </c>
      <c r="CW2630" s="77">
        <v>2024</v>
      </c>
      <c r="CX2630" s="77">
        <v>0</v>
      </c>
      <c r="CY2630" s="77">
        <v>0</v>
      </c>
      <c r="CZ2630" s="77">
        <v>0</v>
      </c>
      <c r="DA2630" s="77">
        <v>0</v>
      </c>
      <c r="DB2630" s="77">
        <v>8.0408269036976801E-2</v>
      </c>
      <c r="DC2630" s="77">
        <v>3.7590224611390118E-2</v>
      </c>
      <c r="DD2630" s="77">
        <v>1.631433411568517E-3</v>
      </c>
      <c r="DE2630" s="77">
        <v>4.1186611014017382E-2</v>
      </c>
      <c r="DF2630" s="77">
        <v>0</v>
      </c>
      <c r="DG2630" s="77">
        <v>0</v>
      </c>
      <c r="DH2630" s="77">
        <v>8.1378100371603691E-3</v>
      </c>
      <c r="DI2630" s="77">
        <v>8.1378100371603691E-3</v>
      </c>
      <c r="DJ2630" s="77">
        <v>5.1948435868304189E-4</v>
      </c>
      <c r="DL2630" s="77">
        <v>0</v>
      </c>
      <c r="DM2630" s="77">
        <v>0</v>
      </c>
      <c r="DN2630" s="77">
        <v>0</v>
      </c>
      <c r="DO2630" s="77">
        <v>0</v>
      </c>
      <c r="DP2630" s="77">
        <v>0</v>
      </c>
      <c r="DQ2630" s="77">
        <v>0</v>
      </c>
      <c r="DR2630" s="77">
        <v>0</v>
      </c>
      <c r="DS2630" s="77">
        <v>4.2274650282386756E-6</v>
      </c>
      <c r="DT2630" s="77">
        <v>4.2274650282386756E-6</v>
      </c>
      <c r="DU2630" s="77">
        <v>0</v>
      </c>
      <c r="DV2630" s="77">
        <v>4.2274650282386756E-6</v>
      </c>
      <c r="DW2630" s="77">
        <v>4.2274650282386756E-6</v>
      </c>
      <c r="GE2630" s="77" t="s">
        <v>427</v>
      </c>
      <c r="GF2630" s="77" t="s">
        <v>155</v>
      </c>
      <c r="GG2630" s="77" t="s">
        <v>445</v>
      </c>
      <c r="GH2630" s="77" t="s">
        <v>467</v>
      </c>
      <c r="GI2630" s="77">
        <v>2025</v>
      </c>
      <c r="GJ2630" s="77" t="s">
        <v>303</v>
      </c>
      <c r="GK2630" s="77">
        <v>1.684577240534451</v>
      </c>
      <c r="GL2630" s="77">
        <v>690.05764099999999</v>
      </c>
      <c r="GM2630" s="77">
        <v>2025</v>
      </c>
      <c r="GN2630" s="77" t="s">
        <v>175</v>
      </c>
      <c r="GO2630" s="77">
        <v>5.3000000000000005E-2</v>
      </c>
      <c r="GP2630" s="77">
        <v>3</v>
      </c>
      <c r="GQ2630" s="77">
        <v>0</v>
      </c>
      <c r="GR2630" s="77" t="s">
        <v>423</v>
      </c>
      <c r="GS2630" s="77">
        <v>0</v>
      </c>
      <c r="GT2630" s="77">
        <v>0</v>
      </c>
      <c r="GU2630" s="77">
        <v>0</v>
      </c>
      <c r="GV2630" s="77">
        <v>0</v>
      </c>
      <c r="GW2630" s="77">
        <v>0</v>
      </c>
      <c r="GX2630" s="77">
        <v>0</v>
      </c>
      <c r="GY2630" s="77">
        <v>5.5966209081309407E-2</v>
      </c>
      <c r="GZ2630" s="77">
        <v>9.4279402057366332E-2</v>
      </c>
    </row>
    <row r="2631" spans="98:208" x14ac:dyDescent="0.25">
      <c r="CT2631" s="77" t="s">
        <v>155</v>
      </c>
      <c r="CU2631" s="77" t="s">
        <v>475</v>
      </c>
      <c r="CV2631" s="77" t="s">
        <v>474</v>
      </c>
      <c r="CW2631" s="77">
        <v>2025</v>
      </c>
      <c r="CX2631" s="77">
        <v>0</v>
      </c>
      <c r="CY2631" s="77">
        <v>0</v>
      </c>
      <c r="CZ2631" s="77">
        <v>0</v>
      </c>
      <c r="DA2631" s="77">
        <v>0</v>
      </c>
      <c r="DB2631" s="77">
        <v>8.0408269036976801E-2</v>
      </c>
      <c r="DC2631" s="77">
        <v>3.7590224611390118E-2</v>
      </c>
      <c r="DD2631" s="77">
        <v>1.631433411568517E-3</v>
      </c>
      <c r="DE2631" s="77">
        <v>4.1186611014017382E-2</v>
      </c>
      <c r="DF2631" s="77">
        <v>0</v>
      </c>
      <c r="DG2631" s="77">
        <v>0</v>
      </c>
      <c r="DH2631" s="77">
        <v>0</v>
      </c>
      <c r="DI2631" s="77">
        <v>8.1378100371603691E-3</v>
      </c>
      <c r="DJ2631" s="77">
        <v>5.1948435868304189E-4</v>
      </c>
      <c r="DL2631" s="77">
        <v>0</v>
      </c>
      <c r="DM2631" s="77">
        <v>0</v>
      </c>
      <c r="DN2631" s="77">
        <v>0</v>
      </c>
      <c r="DO2631" s="77">
        <v>0</v>
      </c>
      <c r="DP2631" s="77">
        <v>0</v>
      </c>
      <c r="DQ2631" s="77">
        <v>0</v>
      </c>
      <c r="DR2631" s="77">
        <v>0</v>
      </c>
      <c r="DS2631" s="77">
        <v>0</v>
      </c>
      <c r="DT2631" s="77">
        <v>0</v>
      </c>
      <c r="DU2631" s="77">
        <v>0</v>
      </c>
      <c r="DV2631" s="77">
        <v>4.2274650282386756E-6</v>
      </c>
      <c r="DW2631" s="77">
        <v>4.2274650282386756E-6</v>
      </c>
      <c r="GE2631" s="77" t="s">
        <v>422</v>
      </c>
      <c r="GF2631" s="77" t="s">
        <v>155</v>
      </c>
      <c r="GG2631" s="77" t="s">
        <v>445</v>
      </c>
      <c r="GH2631" s="77" t="s">
        <v>474</v>
      </c>
      <c r="GI2631" s="77">
        <v>2021</v>
      </c>
      <c r="GJ2631" s="77" t="s">
        <v>305</v>
      </c>
      <c r="GK2631" s="77">
        <v>3.6425060683954263E-2</v>
      </c>
      <c r="GL2631" s="77">
        <v>690.05764099999999</v>
      </c>
      <c r="GM2631" s="77">
        <v>2021</v>
      </c>
      <c r="GN2631" s="77" t="s">
        <v>175</v>
      </c>
      <c r="GO2631" s="77">
        <v>0.13250000000000001</v>
      </c>
      <c r="GP2631" s="77">
        <v>3</v>
      </c>
      <c r="GQ2631" s="77">
        <v>0</v>
      </c>
      <c r="GR2631" s="77" t="s">
        <v>423</v>
      </c>
      <c r="GS2631" s="77">
        <v>0.1527377521613833</v>
      </c>
      <c r="GT2631" s="77">
        <v>5.5634818912091528E-3</v>
      </c>
      <c r="GU2631" s="77">
        <v>0.1527377521613833</v>
      </c>
      <c r="GV2631" s="77">
        <v>5.5634818912091528E-3</v>
      </c>
      <c r="GW2631" s="77">
        <v>0</v>
      </c>
      <c r="GX2631" s="77">
        <v>0</v>
      </c>
      <c r="GY2631" s="77">
        <v>0</v>
      </c>
      <c r="GZ2631" s="77">
        <v>0</v>
      </c>
    </row>
    <row r="2632" spans="98:208" x14ac:dyDescent="0.25">
      <c r="CT2632" s="77" t="s">
        <v>155</v>
      </c>
      <c r="CU2632" s="77" t="s">
        <v>475</v>
      </c>
      <c r="CV2632" s="77" t="s">
        <v>481</v>
      </c>
      <c r="CW2632" s="77">
        <v>2020</v>
      </c>
      <c r="CX2632" s="77">
        <v>0</v>
      </c>
      <c r="CY2632" s="77">
        <v>0</v>
      </c>
      <c r="CZ2632" s="77">
        <v>0</v>
      </c>
      <c r="DA2632" s="77">
        <v>0</v>
      </c>
      <c r="DB2632" s="77">
        <v>21083.842824223189</v>
      </c>
      <c r="DC2632" s="77">
        <v>409.22373582044048</v>
      </c>
      <c r="DD2632" s="77">
        <v>13469.08781237736</v>
      </c>
      <c r="DE2632" s="77">
        <v>7205.5312760244578</v>
      </c>
      <c r="DF2632" s="77">
        <v>1219.5839681182247</v>
      </c>
      <c r="DG2632" s="77">
        <v>0</v>
      </c>
      <c r="DH2632" s="77">
        <v>0</v>
      </c>
      <c r="DI2632" s="77">
        <v>0</v>
      </c>
      <c r="DJ2632" s="77">
        <v>2.576060342319501E-10</v>
      </c>
      <c r="DL2632" s="77">
        <v>0</v>
      </c>
      <c r="DM2632" s="77">
        <v>3.1417218943980091E-7</v>
      </c>
      <c r="DN2632" s="77">
        <v>3.1417218943980091E-7</v>
      </c>
      <c r="DO2632" s="77">
        <v>0</v>
      </c>
      <c r="DP2632" s="77">
        <v>0</v>
      </c>
      <c r="DQ2632" s="77">
        <v>0</v>
      </c>
      <c r="DR2632" s="77">
        <v>0</v>
      </c>
      <c r="DS2632" s="77">
        <v>0</v>
      </c>
      <c r="DT2632" s="77">
        <v>0</v>
      </c>
      <c r="DU2632" s="77">
        <v>0</v>
      </c>
      <c r="DV2632" s="77">
        <v>0</v>
      </c>
      <c r="DW2632" s="77">
        <v>0</v>
      </c>
      <c r="GE2632" s="77" t="s">
        <v>425</v>
      </c>
      <c r="GF2632" s="77" t="s">
        <v>155</v>
      </c>
      <c r="GG2632" s="77" t="s">
        <v>445</v>
      </c>
      <c r="GH2632" s="77" t="s">
        <v>474</v>
      </c>
      <c r="GI2632" s="77">
        <v>2021</v>
      </c>
      <c r="GJ2632" s="77" t="s">
        <v>301</v>
      </c>
      <c r="GK2632" s="77">
        <v>1.5808724525431591E-3</v>
      </c>
      <c r="GL2632" s="77">
        <v>690.05764099999999</v>
      </c>
      <c r="GM2632" s="77">
        <v>2021</v>
      </c>
      <c r="GN2632" s="77" t="s">
        <v>175</v>
      </c>
      <c r="GO2632" s="77">
        <v>5.3000000000000005E-2</v>
      </c>
      <c r="GP2632" s="77">
        <v>3</v>
      </c>
      <c r="GQ2632" s="77">
        <v>0</v>
      </c>
      <c r="GR2632" s="77" t="s">
        <v>423</v>
      </c>
      <c r="GS2632" s="77">
        <v>5.5966209081309407E-2</v>
      </c>
      <c r="GT2632" s="77">
        <v>8.8475438209912824E-5</v>
      </c>
      <c r="GU2632" s="77">
        <v>5.5966209081309407E-2</v>
      </c>
      <c r="GV2632" s="77">
        <v>8.8475438209912824E-5</v>
      </c>
      <c r="GW2632" s="77">
        <v>0</v>
      </c>
      <c r="GX2632" s="77">
        <v>0</v>
      </c>
      <c r="GY2632" s="77">
        <v>0</v>
      </c>
      <c r="GZ2632" s="77">
        <v>0</v>
      </c>
    </row>
    <row r="2633" spans="98:208" x14ac:dyDescent="0.25">
      <c r="CT2633" s="77" t="s">
        <v>155</v>
      </c>
      <c r="CU2633" s="77" t="s">
        <v>475</v>
      </c>
      <c r="CV2633" s="77" t="s">
        <v>481</v>
      </c>
      <c r="CW2633" s="77">
        <v>2021</v>
      </c>
      <c r="CX2633" s="77">
        <v>0</v>
      </c>
      <c r="CY2633" s="77">
        <v>0</v>
      </c>
      <c r="CZ2633" s="77">
        <v>0</v>
      </c>
      <c r="DA2633" s="77">
        <v>0</v>
      </c>
      <c r="DB2633" s="77">
        <v>21083.842824223189</v>
      </c>
      <c r="DC2633" s="77">
        <v>409.22373582044048</v>
      </c>
      <c r="DD2633" s="77">
        <v>13469.08781237736</v>
      </c>
      <c r="DE2633" s="77">
        <v>7205.5312760244578</v>
      </c>
      <c r="DF2633" s="77">
        <v>1219.5839681182247</v>
      </c>
      <c r="DG2633" s="77">
        <v>1219.5839681182247</v>
      </c>
      <c r="DH2633" s="77">
        <v>0</v>
      </c>
      <c r="DI2633" s="77">
        <v>0</v>
      </c>
      <c r="DJ2633" s="77">
        <v>2.576060342319501E-10</v>
      </c>
      <c r="DL2633" s="77">
        <v>0</v>
      </c>
      <c r="DM2633" s="77">
        <v>3.1417218943980091E-7</v>
      </c>
      <c r="DN2633" s="77">
        <v>3.1417218943980091E-7</v>
      </c>
      <c r="DO2633" s="77">
        <v>0</v>
      </c>
      <c r="DP2633" s="77">
        <v>3.1417218943980091E-7</v>
      </c>
      <c r="DQ2633" s="77">
        <v>3.1417218943980091E-7</v>
      </c>
      <c r="DR2633" s="77">
        <v>0</v>
      </c>
      <c r="DS2633" s="77">
        <v>0</v>
      </c>
      <c r="DT2633" s="77">
        <v>0</v>
      </c>
      <c r="DU2633" s="77">
        <v>0</v>
      </c>
      <c r="DV2633" s="77">
        <v>0</v>
      </c>
      <c r="DW2633" s="77">
        <v>0</v>
      </c>
      <c r="GE2633" s="77" t="s">
        <v>427</v>
      </c>
      <c r="GF2633" s="77" t="s">
        <v>155</v>
      </c>
      <c r="GG2633" s="77" t="s">
        <v>445</v>
      </c>
      <c r="GH2633" s="77" t="s">
        <v>474</v>
      </c>
      <c r="GI2633" s="77">
        <v>2021</v>
      </c>
      <c r="GJ2633" s="77" t="s">
        <v>303</v>
      </c>
      <c r="GK2633" s="77">
        <v>3.9894642198450493E-2</v>
      </c>
      <c r="GL2633" s="77">
        <v>690.05764099999999</v>
      </c>
      <c r="GM2633" s="77">
        <v>2021</v>
      </c>
      <c r="GN2633" s="77" t="s">
        <v>175</v>
      </c>
      <c r="GO2633" s="77">
        <v>5.3000000000000005E-2</v>
      </c>
      <c r="GP2633" s="77">
        <v>3</v>
      </c>
      <c r="GQ2633" s="77">
        <v>0</v>
      </c>
      <c r="GR2633" s="77" t="s">
        <v>423</v>
      </c>
      <c r="GS2633" s="77">
        <v>5.5966209081309407E-2</v>
      </c>
      <c r="GT2633" s="77">
        <v>2.2327518865025093E-3</v>
      </c>
      <c r="GU2633" s="77">
        <v>5.5966209081309407E-2</v>
      </c>
      <c r="GV2633" s="77">
        <v>2.2327518865025093E-3</v>
      </c>
      <c r="GW2633" s="77">
        <v>0</v>
      </c>
      <c r="GX2633" s="77">
        <v>0</v>
      </c>
      <c r="GY2633" s="77">
        <v>0</v>
      </c>
      <c r="GZ2633" s="77">
        <v>0</v>
      </c>
    </row>
    <row r="2634" spans="98:208" x14ac:dyDescent="0.25">
      <c r="CT2634" s="77" t="s">
        <v>155</v>
      </c>
      <c r="CU2634" s="77" t="s">
        <v>475</v>
      </c>
      <c r="CV2634" s="77" t="s">
        <v>481</v>
      </c>
      <c r="CW2634" s="77">
        <v>2022</v>
      </c>
      <c r="CX2634" s="77">
        <v>0</v>
      </c>
      <c r="CY2634" s="77">
        <v>0</v>
      </c>
      <c r="CZ2634" s="77">
        <v>0</v>
      </c>
      <c r="DA2634" s="77">
        <v>0</v>
      </c>
      <c r="DB2634" s="77">
        <v>21083.842824223189</v>
      </c>
      <c r="DC2634" s="77">
        <v>409.22373582044048</v>
      </c>
      <c r="DD2634" s="77">
        <v>13469.08781237736</v>
      </c>
      <c r="DE2634" s="77">
        <v>7205.5312760244578</v>
      </c>
      <c r="DF2634" s="77">
        <v>1219.5839681182247</v>
      </c>
      <c r="DG2634" s="77">
        <v>1219.5839681182247</v>
      </c>
      <c r="DH2634" s="77">
        <v>1219.5839681182247</v>
      </c>
      <c r="DI2634" s="77">
        <v>0</v>
      </c>
      <c r="DJ2634" s="77">
        <v>2.576060342319501E-10</v>
      </c>
      <c r="DL2634" s="77">
        <v>0</v>
      </c>
      <c r="DM2634" s="77">
        <v>3.1417218943980091E-7</v>
      </c>
      <c r="DN2634" s="77">
        <v>3.1417218943980091E-7</v>
      </c>
      <c r="DO2634" s="77">
        <v>0</v>
      </c>
      <c r="DP2634" s="77">
        <v>3.1417218943980091E-7</v>
      </c>
      <c r="DQ2634" s="77">
        <v>3.1417218943980091E-7</v>
      </c>
      <c r="DR2634" s="77">
        <v>0</v>
      </c>
      <c r="DS2634" s="77">
        <v>3.1417218943980091E-7</v>
      </c>
      <c r="DT2634" s="77">
        <v>3.1417218943980091E-7</v>
      </c>
      <c r="DU2634" s="77">
        <v>0</v>
      </c>
      <c r="DV2634" s="77">
        <v>0</v>
      </c>
      <c r="DW2634" s="77">
        <v>0</v>
      </c>
      <c r="GE2634" s="77" t="s">
        <v>422</v>
      </c>
      <c r="GF2634" s="77" t="s">
        <v>155</v>
      </c>
      <c r="GG2634" s="77" t="s">
        <v>445</v>
      </c>
      <c r="GH2634" s="77" t="s">
        <v>474</v>
      </c>
      <c r="GI2634" s="77">
        <v>2022</v>
      </c>
      <c r="GJ2634" s="77" t="s">
        <v>305</v>
      </c>
      <c r="GK2634" s="77">
        <v>3.6425060683954263E-2</v>
      </c>
      <c r="GL2634" s="77">
        <v>690.05764099999999</v>
      </c>
      <c r="GM2634" s="77">
        <v>2022</v>
      </c>
      <c r="GN2634" s="77" t="s">
        <v>175</v>
      </c>
      <c r="GO2634" s="77">
        <v>0.13250000000000001</v>
      </c>
      <c r="GP2634" s="77">
        <v>3</v>
      </c>
      <c r="GQ2634" s="77">
        <v>0</v>
      </c>
      <c r="GR2634" s="77" t="s">
        <v>423</v>
      </c>
      <c r="GS2634" s="77">
        <v>0.1527377521613833</v>
      </c>
      <c r="GT2634" s="77">
        <v>5.5634818912091528E-3</v>
      </c>
      <c r="GU2634" s="77">
        <v>0.1527377521613833</v>
      </c>
      <c r="GV2634" s="77">
        <v>5.5634818912091528E-3</v>
      </c>
      <c r="GW2634" s="77">
        <v>0.1527377521613833</v>
      </c>
      <c r="GX2634" s="77">
        <v>5.5634818912091528E-3</v>
      </c>
      <c r="GY2634" s="77">
        <v>0</v>
      </c>
      <c r="GZ2634" s="77">
        <v>0</v>
      </c>
    </row>
    <row r="2635" spans="98:208" x14ac:dyDescent="0.25">
      <c r="CT2635" s="77" t="s">
        <v>155</v>
      </c>
      <c r="CU2635" s="77" t="s">
        <v>475</v>
      </c>
      <c r="CV2635" s="77" t="s">
        <v>481</v>
      </c>
      <c r="CW2635" s="77">
        <v>2023</v>
      </c>
      <c r="CX2635" s="77">
        <v>0</v>
      </c>
      <c r="CY2635" s="77">
        <v>0</v>
      </c>
      <c r="CZ2635" s="77">
        <v>0</v>
      </c>
      <c r="DA2635" s="77">
        <v>0</v>
      </c>
      <c r="DB2635" s="77">
        <v>21835.978114129979</v>
      </c>
      <c r="DC2635" s="77">
        <v>428.60232122030828</v>
      </c>
      <c r="DD2635" s="77">
        <v>13939.560973456581</v>
      </c>
      <c r="DE2635" s="77">
        <v>7467.8148194512214</v>
      </c>
      <c r="DF2635" s="77">
        <v>0</v>
      </c>
      <c r="DG2635" s="77">
        <v>1263.553424622381</v>
      </c>
      <c r="DH2635" s="77">
        <v>1263.553424622381</v>
      </c>
      <c r="DI2635" s="77">
        <v>1263.553424622381</v>
      </c>
      <c r="DJ2635" s="77">
        <v>2.576060342319501E-10</v>
      </c>
      <c r="DL2635" s="77">
        <v>0</v>
      </c>
      <c r="DM2635" s="77">
        <v>0</v>
      </c>
      <c r="DN2635" s="77">
        <v>0</v>
      </c>
      <c r="DO2635" s="77">
        <v>0</v>
      </c>
      <c r="DP2635" s="77">
        <v>3.2549898675717088E-7</v>
      </c>
      <c r="DQ2635" s="77">
        <v>3.2549898675717088E-7</v>
      </c>
      <c r="DR2635" s="77">
        <v>0</v>
      </c>
      <c r="DS2635" s="77">
        <v>3.2549898675717088E-7</v>
      </c>
      <c r="DT2635" s="77">
        <v>3.2549898675717088E-7</v>
      </c>
      <c r="DU2635" s="77">
        <v>0</v>
      </c>
      <c r="DV2635" s="77">
        <v>3.2549898675717088E-7</v>
      </c>
      <c r="DW2635" s="77">
        <v>3.2549898675717088E-7</v>
      </c>
      <c r="GE2635" s="77" t="s">
        <v>425</v>
      </c>
      <c r="GF2635" s="77" t="s">
        <v>155</v>
      </c>
      <c r="GG2635" s="77" t="s">
        <v>445</v>
      </c>
      <c r="GH2635" s="77" t="s">
        <v>474</v>
      </c>
      <c r="GI2635" s="77">
        <v>2022</v>
      </c>
      <c r="GJ2635" s="77" t="s">
        <v>301</v>
      </c>
      <c r="GK2635" s="77">
        <v>1.5808724525431591E-3</v>
      </c>
      <c r="GL2635" s="77">
        <v>690.05764099999999</v>
      </c>
      <c r="GM2635" s="77">
        <v>2022</v>
      </c>
      <c r="GN2635" s="77" t="s">
        <v>175</v>
      </c>
      <c r="GO2635" s="77">
        <v>5.3000000000000005E-2</v>
      </c>
      <c r="GP2635" s="77">
        <v>3</v>
      </c>
      <c r="GQ2635" s="77">
        <v>0</v>
      </c>
      <c r="GR2635" s="77" t="s">
        <v>423</v>
      </c>
      <c r="GS2635" s="77">
        <v>5.5966209081309407E-2</v>
      </c>
      <c r="GT2635" s="77">
        <v>8.8475438209912824E-5</v>
      </c>
      <c r="GU2635" s="77">
        <v>5.5966209081309407E-2</v>
      </c>
      <c r="GV2635" s="77">
        <v>8.8475438209912824E-5</v>
      </c>
      <c r="GW2635" s="77">
        <v>5.5966209081309407E-2</v>
      </c>
      <c r="GX2635" s="77">
        <v>8.8475438209912824E-5</v>
      </c>
      <c r="GY2635" s="77">
        <v>0</v>
      </c>
      <c r="GZ2635" s="77">
        <v>0</v>
      </c>
    </row>
    <row r="2636" spans="98:208" x14ac:dyDescent="0.25">
      <c r="CT2636" s="77" t="s">
        <v>155</v>
      </c>
      <c r="CU2636" s="77" t="s">
        <v>475</v>
      </c>
      <c r="CV2636" s="77" t="s">
        <v>481</v>
      </c>
      <c r="CW2636" s="77">
        <v>2024</v>
      </c>
      <c r="CX2636" s="77">
        <v>0</v>
      </c>
      <c r="CY2636" s="77">
        <v>0</v>
      </c>
      <c r="CZ2636" s="77">
        <v>0</v>
      </c>
      <c r="DA2636" s="77">
        <v>0</v>
      </c>
      <c r="DB2636" s="77">
        <v>21835.978114129979</v>
      </c>
      <c r="DC2636" s="77">
        <v>428.60232122030828</v>
      </c>
      <c r="DD2636" s="77">
        <v>13939.560973456581</v>
      </c>
      <c r="DE2636" s="77">
        <v>7467.8148194512214</v>
      </c>
      <c r="DF2636" s="77">
        <v>0</v>
      </c>
      <c r="DG2636" s="77">
        <v>0</v>
      </c>
      <c r="DH2636" s="77">
        <v>1263.553424622381</v>
      </c>
      <c r="DI2636" s="77">
        <v>1263.553424622381</v>
      </c>
      <c r="DJ2636" s="77">
        <v>2.576060342319501E-10</v>
      </c>
      <c r="DL2636" s="77">
        <v>0</v>
      </c>
      <c r="DM2636" s="77">
        <v>0</v>
      </c>
      <c r="DN2636" s="77">
        <v>0</v>
      </c>
      <c r="DO2636" s="77">
        <v>0</v>
      </c>
      <c r="DP2636" s="77">
        <v>0</v>
      </c>
      <c r="DQ2636" s="77">
        <v>0</v>
      </c>
      <c r="DR2636" s="77">
        <v>0</v>
      </c>
      <c r="DS2636" s="77">
        <v>3.2549898675717088E-7</v>
      </c>
      <c r="DT2636" s="77">
        <v>3.2549898675717088E-7</v>
      </c>
      <c r="DU2636" s="77">
        <v>0</v>
      </c>
      <c r="DV2636" s="77">
        <v>3.2549898675717088E-7</v>
      </c>
      <c r="DW2636" s="77">
        <v>3.2549898675717088E-7</v>
      </c>
      <c r="GE2636" s="77" t="s">
        <v>427</v>
      </c>
      <c r="GF2636" s="77" t="s">
        <v>155</v>
      </c>
      <c r="GG2636" s="77" t="s">
        <v>445</v>
      </c>
      <c r="GH2636" s="77" t="s">
        <v>474</v>
      </c>
      <c r="GI2636" s="77">
        <v>2022</v>
      </c>
      <c r="GJ2636" s="77" t="s">
        <v>303</v>
      </c>
      <c r="GK2636" s="77">
        <v>3.9894642198450493E-2</v>
      </c>
      <c r="GL2636" s="77">
        <v>690.05764099999999</v>
      </c>
      <c r="GM2636" s="77">
        <v>2022</v>
      </c>
      <c r="GN2636" s="77" t="s">
        <v>175</v>
      </c>
      <c r="GO2636" s="77">
        <v>5.3000000000000005E-2</v>
      </c>
      <c r="GP2636" s="77">
        <v>3</v>
      </c>
      <c r="GQ2636" s="77">
        <v>0</v>
      </c>
      <c r="GR2636" s="77" t="s">
        <v>423</v>
      </c>
      <c r="GS2636" s="77">
        <v>5.5966209081309407E-2</v>
      </c>
      <c r="GT2636" s="77">
        <v>2.2327518865025093E-3</v>
      </c>
      <c r="GU2636" s="77">
        <v>5.5966209081309407E-2</v>
      </c>
      <c r="GV2636" s="77">
        <v>2.2327518865025093E-3</v>
      </c>
      <c r="GW2636" s="77">
        <v>5.5966209081309407E-2</v>
      </c>
      <c r="GX2636" s="77">
        <v>2.2327518865025093E-3</v>
      </c>
      <c r="GY2636" s="77">
        <v>0</v>
      </c>
      <c r="GZ2636" s="77">
        <v>0</v>
      </c>
    </row>
    <row r="2637" spans="98:208" x14ac:dyDescent="0.25">
      <c r="CT2637" s="77" t="s">
        <v>155</v>
      </c>
      <c r="CU2637" s="77" t="s">
        <v>475</v>
      </c>
      <c r="CV2637" s="77" t="s">
        <v>481</v>
      </c>
      <c r="CW2637" s="77">
        <v>2025</v>
      </c>
      <c r="CX2637" s="77">
        <v>0</v>
      </c>
      <c r="CY2637" s="77">
        <v>0</v>
      </c>
      <c r="CZ2637" s="77">
        <v>0</v>
      </c>
      <c r="DA2637" s="77">
        <v>0</v>
      </c>
      <c r="DB2637" s="77">
        <v>21835.978114129979</v>
      </c>
      <c r="DC2637" s="77">
        <v>428.60232122030828</v>
      </c>
      <c r="DD2637" s="77">
        <v>13939.560973456581</v>
      </c>
      <c r="DE2637" s="77">
        <v>7467.8148194512214</v>
      </c>
      <c r="DF2637" s="77">
        <v>0</v>
      </c>
      <c r="DG2637" s="77">
        <v>0</v>
      </c>
      <c r="DH2637" s="77">
        <v>0</v>
      </c>
      <c r="DI2637" s="77">
        <v>1263.553424622381</v>
      </c>
      <c r="DJ2637" s="77">
        <v>2.576060342319501E-10</v>
      </c>
      <c r="DL2637" s="77">
        <v>0</v>
      </c>
      <c r="DM2637" s="77">
        <v>0</v>
      </c>
      <c r="DN2637" s="77">
        <v>0</v>
      </c>
      <c r="DO2637" s="77">
        <v>0</v>
      </c>
      <c r="DP2637" s="77">
        <v>0</v>
      </c>
      <c r="DQ2637" s="77">
        <v>0</v>
      </c>
      <c r="DR2637" s="77">
        <v>0</v>
      </c>
      <c r="DS2637" s="77">
        <v>0</v>
      </c>
      <c r="DT2637" s="77">
        <v>0</v>
      </c>
      <c r="DU2637" s="77">
        <v>0</v>
      </c>
      <c r="DV2637" s="77">
        <v>3.2549898675717088E-7</v>
      </c>
      <c r="DW2637" s="77">
        <v>3.2549898675717088E-7</v>
      </c>
      <c r="GE2637" s="77" t="s">
        <v>422</v>
      </c>
      <c r="GF2637" s="77" t="s">
        <v>155</v>
      </c>
      <c r="GG2637" s="77" t="s">
        <v>445</v>
      </c>
      <c r="GH2637" s="77" t="s">
        <v>474</v>
      </c>
      <c r="GI2637" s="77">
        <v>2023</v>
      </c>
      <c r="GJ2637" s="77" t="s">
        <v>305</v>
      </c>
      <c r="GK2637" s="77">
        <v>3.7590224611390458E-2</v>
      </c>
      <c r="GL2637" s="77">
        <v>690.05764099999999</v>
      </c>
      <c r="GM2637" s="77">
        <v>2023</v>
      </c>
      <c r="GN2637" s="77" t="s">
        <v>175</v>
      </c>
      <c r="GO2637" s="77">
        <v>0.13250000000000001</v>
      </c>
      <c r="GP2637" s="77">
        <v>3</v>
      </c>
      <c r="GQ2637" s="77">
        <v>0</v>
      </c>
      <c r="GR2637" s="77" t="s">
        <v>423</v>
      </c>
      <c r="GS2637" s="77">
        <v>0</v>
      </c>
      <c r="GT2637" s="77">
        <v>0</v>
      </c>
      <c r="GU2637" s="77">
        <v>0.1527377521613833</v>
      </c>
      <c r="GV2637" s="77">
        <v>5.7414464103852864E-3</v>
      </c>
      <c r="GW2637" s="77">
        <v>0.1527377521613833</v>
      </c>
      <c r="GX2637" s="77">
        <v>5.7414464103852864E-3</v>
      </c>
      <c r="GY2637" s="77">
        <v>0.1527377521613833</v>
      </c>
      <c r="GZ2637" s="77">
        <v>5.7414464103852864E-3</v>
      </c>
    </row>
    <row r="2638" spans="98:208" x14ac:dyDescent="0.25">
      <c r="CT2638" s="77" t="s">
        <v>155</v>
      </c>
      <c r="CU2638" s="77" t="s">
        <v>475</v>
      </c>
      <c r="CV2638" s="77" t="s">
        <v>488</v>
      </c>
      <c r="CW2638" s="77">
        <v>2020</v>
      </c>
      <c r="CX2638" s="77">
        <v>0</v>
      </c>
      <c r="CY2638" s="77">
        <v>0</v>
      </c>
      <c r="CZ2638" s="77">
        <v>0</v>
      </c>
      <c r="DA2638" s="77">
        <v>0</v>
      </c>
      <c r="DB2638" s="77">
        <v>21083.84282422443</v>
      </c>
      <c r="DC2638" s="77">
        <v>409.22373582041428</v>
      </c>
      <c r="DD2638" s="77">
        <v>13469.087812378721</v>
      </c>
      <c r="DE2638" s="77">
        <v>7205.53127602526</v>
      </c>
      <c r="DF2638" s="77">
        <v>1219.5839681183415</v>
      </c>
      <c r="DG2638" s="77">
        <v>0</v>
      </c>
      <c r="DH2638" s="77">
        <v>0</v>
      </c>
      <c r="DI2638" s="77">
        <v>0</v>
      </c>
      <c r="DJ2638" s="77">
        <v>1.11102353733715E-8</v>
      </c>
      <c r="DL2638" s="77">
        <v>0</v>
      </c>
      <c r="DM2638" s="77">
        <v>1.3549864943385178E-5</v>
      </c>
      <c r="DN2638" s="77">
        <v>1.3549864943385178E-5</v>
      </c>
      <c r="DO2638" s="77">
        <v>0</v>
      </c>
      <c r="DP2638" s="77">
        <v>0</v>
      </c>
      <c r="DQ2638" s="77">
        <v>0</v>
      </c>
      <c r="DR2638" s="77">
        <v>0</v>
      </c>
      <c r="DS2638" s="77">
        <v>0</v>
      </c>
      <c r="DT2638" s="77">
        <v>0</v>
      </c>
      <c r="DU2638" s="77">
        <v>0</v>
      </c>
      <c r="DV2638" s="77">
        <v>0</v>
      </c>
      <c r="DW2638" s="77">
        <v>0</v>
      </c>
      <c r="GE2638" s="77" t="s">
        <v>425</v>
      </c>
      <c r="GF2638" s="77" t="s">
        <v>155</v>
      </c>
      <c r="GG2638" s="77" t="s">
        <v>445</v>
      </c>
      <c r="GH2638" s="77" t="s">
        <v>474</v>
      </c>
      <c r="GI2638" s="77">
        <v>2023</v>
      </c>
      <c r="GJ2638" s="77" t="s">
        <v>301</v>
      </c>
      <c r="GK2638" s="77">
        <v>1.6314334115686911E-3</v>
      </c>
      <c r="GL2638" s="77">
        <v>690.05764099999999</v>
      </c>
      <c r="GM2638" s="77">
        <v>2023</v>
      </c>
      <c r="GN2638" s="77" t="s">
        <v>175</v>
      </c>
      <c r="GO2638" s="77">
        <v>5.3000000000000005E-2</v>
      </c>
      <c r="GP2638" s="77">
        <v>3</v>
      </c>
      <c r="GQ2638" s="77">
        <v>0</v>
      </c>
      <c r="GR2638" s="77" t="s">
        <v>423</v>
      </c>
      <c r="GS2638" s="77">
        <v>0</v>
      </c>
      <c r="GT2638" s="77">
        <v>0</v>
      </c>
      <c r="GU2638" s="77">
        <v>5.5966209081309407E-2</v>
      </c>
      <c r="GV2638" s="77">
        <v>9.1305143414087268E-5</v>
      </c>
      <c r="GW2638" s="77">
        <v>5.5966209081309407E-2</v>
      </c>
      <c r="GX2638" s="77">
        <v>9.1305143414087268E-5</v>
      </c>
      <c r="GY2638" s="77">
        <v>5.5966209081309407E-2</v>
      </c>
      <c r="GZ2638" s="77">
        <v>9.1305143414087268E-5</v>
      </c>
    </row>
    <row r="2639" spans="98:208" x14ac:dyDescent="0.25">
      <c r="CT2639" s="77" t="s">
        <v>155</v>
      </c>
      <c r="CU2639" s="77" t="s">
        <v>475</v>
      </c>
      <c r="CV2639" s="77" t="s">
        <v>488</v>
      </c>
      <c r="CW2639" s="77">
        <v>2021</v>
      </c>
      <c r="CX2639" s="77">
        <v>0</v>
      </c>
      <c r="CY2639" s="77">
        <v>0</v>
      </c>
      <c r="CZ2639" s="77">
        <v>0</v>
      </c>
      <c r="DA2639" s="77">
        <v>0</v>
      </c>
      <c r="DB2639" s="77">
        <v>21083.84282422443</v>
      </c>
      <c r="DC2639" s="77">
        <v>409.22373582041428</v>
      </c>
      <c r="DD2639" s="77">
        <v>13469.087812378721</v>
      </c>
      <c r="DE2639" s="77">
        <v>7205.53127602526</v>
      </c>
      <c r="DF2639" s="77">
        <v>1219.5839681183415</v>
      </c>
      <c r="DG2639" s="77">
        <v>1219.5839681183415</v>
      </c>
      <c r="DH2639" s="77">
        <v>0</v>
      </c>
      <c r="DI2639" s="77">
        <v>0</v>
      </c>
      <c r="DJ2639" s="77">
        <v>1.11102353733715E-8</v>
      </c>
      <c r="DL2639" s="77">
        <v>0</v>
      </c>
      <c r="DM2639" s="77">
        <v>1.3549864943385178E-5</v>
      </c>
      <c r="DN2639" s="77">
        <v>1.3549864943385178E-5</v>
      </c>
      <c r="DO2639" s="77">
        <v>0</v>
      </c>
      <c r="DP2639" s="77">
        <v>1.3549864943385178E-5</v>
      </c>
      <c r="DQ2639" s="77">
        <v>1.3549864943385178E-5</v>
      </c>
      <c r="DR2639" s="77">
        <v>0</v>
      </c>
      <c r="DS2639" s="77">
        <v>0</v>
      </c>
      <c r="DT2639" s="77">
        <v>0</v>
      </c>
      <c r="DU2639" s="77">
        <v>0</v>
      </c>
      <c r="DV2639" s="77">
        <v>0</v>
      </c>
      <c r="DW2639" s="77">
        <v>0</v>
      </c>
      <c r="GE2639" s="77" t="s">
        <v>427</v>
      </c>
      <c r="GF2639" s="77" t="s">
        <v>155</v>
      </c>
      <c r="GG2639" s="77" t="s">
        <v>445</v>
      </c>
      <c r="GH2639" s="77" t="s">
        <v>474</v>
      </c>
      <c r="GI2639" s="77">
        <v>2023</v>
      </c>
      <c r="GJ2639" s="77" t="s">
        <v>303</v>
      </c>
      <c r="GK2639" s="77">
        <v>4.1186611014017577E-2</v>
      </c>
      <c r="GL2639" s="77">
        <v>690.05764099999999</v>
      </c>
      <c r="GM2639" s="77">
        <v>2023</v>
      </c>
      <c r="GN2639" s="77" t="s">
        <v>175</v>
      </c>
      <c r="GO2639" s="77">
        <v>5.3000000000000005E-2</v>
      </c>
      <c r="GP2639" s="77">
        <v>3</v>
      </c>
      <c r="GQ2639" s="77">
        <v>0</v>
      </c>
      <c r="GR2639" s="77" t="s">
        <v>423</v>
      </c>
      <c r="GS2639" s="77">
        <v>0</v>
      </c>
      <c r="GT2639" s="77">
        <v>0</v>
      </c>
      <c r="GU2639" s="77">
        <v>5.5966209081309407E-2</v>
      </c>
      <c r="GV2639" s="77">
        <v>2.3050584833610686E-3</v>
      </c>
      <c r="GW2639" s="77">
        <v>5.5966209081309407E-2</v>
      </c>
      <c r="GX2639" s="77">
        <v>2.3050584833610686E-3</v>
      </c>
      <c r="GY2639" s="77">
        <v>5.5966209081309407E-2</v>
      </c>
      <c r="GZ2639" s="77">
        <v>2.3050584833610686E-3</v>
      </c>
    </row>
    <row r="2640" spans="98:208" x14ac:dyDescent="0.25">
      <c r="CT2640" s="77" t="s">
        <v>155</v>
      </c>
      <c r="CU2640" s="77" t="s">
        <v>475</v>
      </c>
      <c r="CV2640" s="77" t="s">
        <v>488</v>
      </c>
      <c r="CW2640" s="77">
        <v>2022</v>
      </c>
      <c r="CX2640" s="77">
        <v>0</v>
      </c>
      <c r="CY2640" s="77">
        <v>0</v>
      </c>
      <c r="CZ2640" s="77">
        <v>0</v>
      </c>
      <c r="DA2640" s="77">
        <v>0</v>
      </c>
      <c r="DB2640" s="77">
        <v>21083.84282422443</v>
      </c>
      <c r="DC2640" s="77">
        <v>409.22373582041428</v>
      </c>
      <c r="DD2640" s="77">
        <v>13469.087812378721</v>
      </c>
      <c r="DE2640" s="77">
        <v>7205.53127602526</v>
      </c>
      <c r="DF2640" s="77">
        <v>1219.5839681183415</v>
      </c>
      <c r="DG2640" s="77">
        <v>1219.5839681183415</v>
      </c>
      <c r="DH2640" s="77">
        <v>1219.5839681183415</v>
      </c>
      <c r="DI2640" s="77">
        <v>0</v>
      </c>
      <c r="DJ2640" s="77">
        <v>1.11102353733715E-8</v>
      </c>
      <c r="DL2640" s="77">
        <v>0</v>
      </c>
      <c r="DM2640" s="77">
        <v>1.3549864943385178E-5</v>
      </c>
      <c r="DN2640" s="77">
        <v>1.3549864943385178E-5</v>
      </c>
      <c r="DO2640" s="77">
        <v>0</v>
      </c>
      <c r="DP2640" s="77">
        <v>1.3549864943385178E-5</v>
      </c>
      <c r="DQ2640" s="77">
        <v>1.3549864943385178E-5</v>
      </c>
      <c r="DR2640" s="77">
        <v>0</v>
      </c>
      <c r="DS2640" s="77">
        <v>1.3549864943385178E-5</v>
      </c>
      <c r="DT2640" s="77">
        <v>1.3549864943385178E-5</v>
      </c>
      <c r="DU2640" s="77">
        <v>0</v>
      </c>
      <c r="DV2640" s="77">
        <v>0</v>
      </c>
      <c r="DW2640" s="77">
        <v>0</v>
      </c>
      <c r="GE2640" s="77" t="s">
        <v>422</v>
      </c>
      <c r="GF2640" s="77" t="s">
        <v>155</v>
      </c>
      <c r="GG2640" s="77" t="s">
        <v>445</v>
      </c>
      <c r="GH2640" s="77" t="s">
        <v>474</v>
      </c>
      <c r="GI2640" s="77">
        <v>2024</v>
      </c>
      <c r="GJ2640" s="77" t="s">
        <v>305</v>
      </c>
      <c r="GK2640" s="77">
        <v>3.7590224611390458E-2</v>
      </c>
      <c r="GL2640" s="77">
        <v>690.05764099999999</v>
      </c>
      <c r="GM2640" s="77">
        <v>2024</v>
      </c>
      <c r="GN2640" s="77" t="s">
        <v>175</v>
      </c>
      <c r="GO2640" s="77">
        <v>0.13250000000000001</v>
      </c>
      <c r="GP2640" s="77">
        <v>3</v>
      </c>
      <c r="GQ2640" s="77">
        <v>0</v>
      </c>
      <c r="GR2640" s="77" t="s">
        <v>423</v>
      </c>
      <c r="GS2640" s="77">
        <v>0</v>
      </c>
      <c r="GT2640" s="77">
        <v>0</v>
      </c>
      <c r="GU2640" s="77">
        <v>0</v>
      </c>
      <c r="GV2640" s="77">
        <v>0</v>
      </c>
      <c r="GW2640" s="77">
        <v>0.1527377521613833</v>
      </c>
      <c r="GX2640" s="77">
        <v>5.7414464103852864E-3</v>
      </c>
      <c r="GY2640" s="77">
        <v>0.1527377521613833</v>
      </c>
      <c r="GZ2640" s="77">
        <v>5.7414464103852864E-3</v>
      </c>
    </row>
    <row r="2641" spans="98:208" x14ac:dyDescent="0.25">
      <c r="CT2641" s="77" t="s">
        <v>155</v>
      </c>
      <c r="CU2641" s="77" t="s">
        <v>475</v>
      </c>
      <c r="CV2641" s="77" t="s">
        <v>488</v>
      </c>
      <c r="CW2641" s="77">
        <v>2023</v>
      </c>
      <c r="CX2641" s="77">
        <v>0</v>
      </c>
      <c r="CY2641" s="77">
        <v>0</v>
      </c>
      <c r="CZ2641" s="77">
        <v>0</v>
      </c>
      <c r="DA2641" s="77">
        <v>0</v>
      </c>
      <c r="DB2641" s="77">
        <v>21835.978114130401</v>
      </c>
      <c r="DC2641" s="77">
        <v>428.60232122028953</v>
      </c>
      <c r="DD2641" s="77">
        <v>13939.560973457559</v>
      </c>
      <c r="DE2641" s="77">
        <v>7467.8148194525556</v>
      </c>
      <c r="DF2641" s="77">
        <v>0</v>
      </c>
      <c r="DG2641" s="77">
        <v>1263.5534246225075</v>
      </c>
      <c r="DH2641" s="77">
        <v>1263.5534246225075</v>
      </c>
      <c r="DI2641" s="77">
        <v>1263.5534246225075</v>
      </c>
      <c r="DJ2641" s="77">
        <v>1.11102353733715E-8</v>
      </c>
      <c r="DL2641" s="77">
        <v>0</v>
      </c>
      <c r="DM2641" s="77">
        <v>0</v>
      </c>
      <c r="DN2641" s="77">
        <v>0</v>
      </c>
      <c r="DO2641" s="77">
        <v>0</v>
      </c>
      <c r="DP2641" s="77">
        <v>1.4038375954385682E-5</v>
      </c>
      <c r="DQ2641" s="77">
        <v>1.4038375954385682E-5</v>
      </c>
      <c r="DR2641" s="77">
        <v>0</v>
      </c>
      <c r="DS2641" s="77">
        <v>1.4038375954385682E-5</v>
      </c>
      <c r="DT2641" s="77">
        <v>1.4038375954385682E-5</v>
      </c>
      <c r="DU2641" s="77">
        <v>0</v>
      </c>
      <c r="DV2641" s="77">
        <v>1.4038375954385682E-5</v>
      </c>
      <c r="DW2641" s="77">
        <v>1.4038375954385682E-5</v>
      </c>
      <c r="GE2641" s="77" t="s">
        <v>425</v>
      </c>
      <c r="GF2641" s="77" t="s">
        <v>155</v>
      </c>
      <c r="GG2641" s="77" t="s">
        <v>445</v>
      </c>
      <c r="GH2641" s="77" t="s">
        <v>474</v>
      </c>
      <c r="GI2641" s="77">
        <v>2024</v>
      </c>
      <c r="GJ2641" s="77" t="s">
        <v>301</v>
      </c>
      <c r="GK2641" s="77">
        <v>1.6314334115686911E-3</v>
      </c>
      <c r="GL2641" s="77">
        <v>690.05764099999999</v>
      </c>
      <c r="GM2641" s="77">
        <v>2024</v>
      </c>
      <c r="GN2641" s="77" t="s">
        <v>175</v>
      </c>
      <c r="GO2641" s="77">
        <v>5.3000000000000005E-2</v>
      </c>
      <c r="GP2641" s="77">
        <v>3</v>
      </c>
      <c r="GQ2641" s="77">
        <v>0</v>
      </c>
      <c r="GR2641" s="77" t="s">
        <v>423</v>
      </c>
      <c r="GS2641" s="77">
        <v>0</v>
      </c>
      <c r="GT2641" s="77">
        <v>0</v>
      </c>
      <c r="GU2641" s="77">
        <v>0</v>
      </c>
      <c r="GV2641" s="77">
        <v>0</v>
      </c>
      <c r="GW2641" s="77">
        <v>5.5966209081309407E-2</v>
      </c>
      <c r="GX2641" s="77">
        <v>9.1305143414087268E-5</v>
      </c>
      <c r="GY2641" s="77">
        <v>5.5966209081309407E-2</v>
      </c>
      <c r="GZ2641" s="77">
        <v>9.1305143414087268E-5</v>
      </c>
    </row>
    <row r="2642" spans="98:208" x14ac:dyDescent="0.25">
      <c r="CT2642" s="77" t="s">
        <v>155</v>
      </c>
      <c r="CU2642" s="77" t="s">
        <v>475</v>
      </c>
      <c r="CV2642" s="77" t="s">
        <v>488</v>
      </c>
      <c r="CW2642" s="77">
        <v>2024</v>
      </c>
      <c r="CX2642" s="77">
        <v>0</v>
      </c>
      <c r="CY2642" s="77">
        <v>0</v>
      </c>
      <c r="CZ2642" s="77">
        <v>0</v>
      </c>
      <c r="DA2642" s="77">
        <v>0</v>
      </c>
      <c r="DB2642" s="77">
        <v>21835.978114130401</v>
      </c>
      <c r="DC2642" s="77">
        <v>428.60232122028953</v>
      </c>
      <c r="DD2642" s="77">
        <v>13939.560973457559</v>
      </c>
      <c r="DE2642" s="77">
        <v>7467.8148194525556</v>
      </c>
      <c r="DF2642" s="77">
        <v>0</v>
      </c>
      <c r="DG2642" s="77">
        <v>0</v>
      </c>
      <c r="DH2642" s="77">
        <v>1263.5534246225075</v>
      </c>
      <c r="DI2642" s="77">
        <v>1263.5534246225075</v>
      </c>
      <c r="DJ2642" s="77">
        <v>1.11102353733715E-8</v>
      </c>
      <c r="DL2642" s="77">
        <v>0</v>
      </c>
      <c r="DM2642" s="77">
        <v>0</v>
      </c>
      <c r="DN2642" s="77">
        <v>0</v>
      </c>
      <c r="DO2642" s="77">
        <v>0</v>
      </c>
      <c r="DP2642" s="77">
        <v>0</v>
      </c>
      <c r="DQ2642" s="77">
        <v>0</v>
      </c>
      <c r="DR2642" s="77">
        <v>0</v>
      </c>
      <c r="DS2642" s="77">
        <v>1.4038375954385682E-5</v>
      </c>
      <c r="DT2642" s="77">
        <v>1.4038375954385682E-5</v>
      </c>
      <c r="DU2642" s="77">
        <v>0</v>
      </c>
      <c r="DV2642" s="77">
        <v>1.4038375954385682E-5</v>
      </c>
      <c r="DW2642" s="77">
        <v>1.4038375954385682E-5</v>
      </c>
      <c r="GE2642" s="77" t="s">
        <v>427</v>
      </c>
      <c r="GF2642" s="77" t="s">
        <v>155</v>
      </c>
      <c r="GG2642" s="77" t="s">
        <v>445</v>
      </c>
      <c r="GH2642" s="77" t="s">
        <v>474</v>
      </c>
      <c r="GI2642" s="77">
        <v>2024</v>
      </c>
      <c r="GJ2642" s="77" t="s">
        <v>303</v>
      </c>
      <c r="GK2642" s="77">
        <v>4.1186611014017577E-2</v>
      </c>
      <c r="GL2642" s="77">
        <v>690.05764099999999</v>
      </c>
      <c r="GM2642" s="77">
        <v>2024</v>
      </c>
      <c r="GN2642" s="77" t="s">
        <v>175</v>
      </c>
      <c r="GO2642" s="77">
        <v>5.3000000000000005E-2</v>
      </c>
      <c r="GP2642" s="77">
        <v>3</v>
      </c>
      <c r="GQ2642" s="77">
        <v>0</v>
      </c>
      <c r="GR2642" s="77" t="s">
        <v>423</v>
      </c>
      <c r="GS2642" s="77">
        <v>0</v>
      </c>
      <c r="GT2642" s="77">
        <v>0</v>
      </c>
      <c r="GU2642" s="77">
        <v>0</v>
      </c>
      <c r="GV2642" s="77">
        <v>0</v>
      </c>
      <c r="GW2642" s="77">
        <v>5.5966209081309407E-2</v>
      </c>
      <c r="GX2642" s="77">
        <v>2.3050584833610686E-3</v>
      </c>
      <c r="GY2642" s="77">
        <v>5.5966209081309407E-2</v>
      </c>
      <c r="GZ2642" s="77">
        <v>2.3050584833610686E-3</v>
      </c>
    </row>
    <row r="2643" spans="98:208" x14ac:dyDescent="0.25">
      <c r="CT2643" s="77" t="s">
        <v>155</v>
      </c>
      <c r="CU2643" s="77" t="s">
        <v>475</v>
      </c>
      <c r="CV2643" s="77" t="s">
        <v>488</v>
      </c>
      <c r="CW2643" s="77">
        <v>2025</v>
      </c>
      <c r="CX2643" s="77">
        <v>0</v>
      </c>
      <c r="CY2643" s="77">
        <v>0</v>
      </c>
      <c r="CZ2643" s="77">
        <v>0</v>
      </c>
      <c r="DA2643" s="77">
        <v>0</v>
      </c>
      <c r="DB2643" s="77">
        <v>21835.978114130401</v>
      </c>
      <c r="DC2643" s="77">
        <v>428.60232122028953</v>
      </c>
      <c r="DD2643" s="77">
        <v>13939.560973457559</v>
      </c>
      <c r="DE2643" s="77">
        <v>7467.8148194525556</v>
      </c>
      <c r="DF2643" s="77">
        <v>0</v>
      </c>
      <c r="DG2643" s="77">
        <v>0</v>
      </c>
      <c r="DH2643" s="77">
        <v>0</v>
      </c>
      <c r="DI2643" s="77">
        <v>1263.5534246225075</v>
      </c>
      <c r="DJ2643" s="77">
        <v>1.11102353733715E-8</v>
      </c>
      <c r="DL2643" s="77">
        <v>0</v>
      </c>
      <c r="DM2643" s="77">
        <v>0</v>
      </c>
      <c r="DN2643" s="77">
        <v>0</v>
      </c>
      <c r="DO2643" s="77">
        <v>0</v>
      </c>
      <c r="DP2643" s="77">
        <v>0</v>
      </c>
      <c r="DQ2643" s="77">
        <v>0</v>
      </c>
      <c r="DR2643" s="77">
        <v>0</v>
      </c>
      <c r="DS2643" s="77">
        <v>0</v>
      </c>
      <c r="DT2643" s="77">
        <v>0</v>
      </c>
      <c r="DU2643" s="77">
        <v>0</v>
      </c>
      <c r="DV2643" s="77">
        <v>1.4038375954385682E-5</v>
      </c>
      <c r="DW2643" s="77">
        <v>1.4038375954385682E-5</v>
      </c>
      <c r="GE2643" s="77" t="s">
        <v>422</v>
      </c>
      <c r="GF2643" s="77" t="s">
        <v>155</v>
      </c>
      <c r="GG2643" s="77" t="s">
        <v>445</v>
      </c>
      <c r="GH2643" s="77" t="s">
        <v>474</v>
      </c>
      <c r="GI2643" s="77">
        <v>2025</v>
      </c>
      <c r="GJ2643" s="77" t="s">
        <v>305</v>
      </c>
      <c r="GK2643" s="77">
        <v>3.7590224611390458E-2</v>
      </c>
      <c r="GL2643" s="77">
        <v>690.05764099999999</v>
      </c>
      <c r="GM2643" s="77">
        <v>2025</v>
      </c>
      <c r="GN2643" s="77" t="s">
        <v>175</v>
      </c>
      <c r="GO2643" s="77">
        <v>0.13250000000000001</v>
      </c>
      <c r="GP2643" s="77">
        <v>3</v>
      </c>
      <c r="GQ2643" s="77">
        <v>0</v>
      </c>
      <c r="GR2643" s="77" t="s">
        <v>423</v>
      </c>
      <c r="GS2643" s="77">
        <v>0</v>
      </c>
      <c r="GT2643" s="77">
        <v>0</v>
      </c>
      <c r="GU2643" s="77">
        <v>0</v>
      </c>
      <c r="GV2643" s="77">
        <v>0</v>
      </c>
      <c r="GW2643" s="77">
        <v>0</v>
      </c>
      <c r="GX2643" s="77">
        <v>0</v>
      </c>
      <c r="GY2643" s="77">
        <v>0.1527377521613833</v>
      </c>
      <c r="GZ2643" s="77">
        <v>5.7414464103852864E-3</v>
      </c>
    </row>
    <row r="2644" spans="98:208" x14ac:dyDescent="0.25">
      <c r="CT2644" s="77" t="s">
        <v>155</v>
      </c>
      <c r="CU2644" s="77" t="s">
        <v>476</v>
      </c>
      <c r="CV2644" s="77" t="s">
        <v>300</v>
      </c>
      <c r="CW2644" s="77">
        <v>2020</v>
      </c>
      <c r="CX2644" s="77">
        <v>0</v>
      </c>
      <c r="CY2644" s="77">
        <v>0</v>
      </c>
      <c r="CZ2644" s="77">
        <v>0</v>
      </c>
      <c r="DA2644" s="77">
        <v>0</v>
      </c>
      <c r="DB2644" s="77">
        <v>14146.130641332509</v>
      </c>
      <c r="DC2644" s="77">
        <v>222.22942162782729</v>
      </c>
      <c r="DD2644" s="77">
        <v>8585.7228092479381</v>
      </c>
      <c r="DE2644" s="77">
        <v>5338.1784104567387</v>
      </c>
      <c r="DF2644" s="77">
        <v>813.21078921304968</v>
      </c>
      <c r="DG2644" s="77">
        <v>0</v>
      </c>
      <c r="DH2644" s="77">
        <v>0</v>
      </c>
      <c r="DI2644" s="77">
        <v>0</v>
      </c>
      <c r="DJ2644" s="77">
        <v>2.230157069833073E-7</v>
      </c>
      <c r="DL2644" s="77">
        <v>0</v>
      </c>
      <c r="DM2644" s="77">
        <v>1.8135877908280156E-4</v>
      </c>
      <c r="DN2644" s="77">
        <v>1.8135877908280156E-4</v>
      </c>
      <c r="DO2644" s="77">
        <v>0</v>
      </c>
      <c r="DP2644" s="77">
        <v>0</v>
      </c>
      <c r="DQ2644" s="77">
        <v>0</v>
      </c>
      <c r="DR2644" s="77">
        <v>0</v>
      </c>
      <c r="DS2644" s="77">
        <v>0</v>
      </c>
      <c r="DT2644" s="77">
        <v>0</v>
      </c>
      <c r="DU2644" s="77">
        <v>0</v>
      </c>
      <c r="DV2644" s="77">
        <v>0</v>
      </c>
      <c r="DW2644" s="77">
        <v>0</v>
      </c>
      <c r="GE2644" s="77" t="s">
        <v>425</v>
      </c>
      <c r="GF2644" s="77" t="s">
        <v>155</v>
      </c>
      <c r="GG2644" s="77" t="s">
        <v>445</v>
      </c>
      <c r="GH2644" s="77" t="s">
        <v>474</v>
      </c>
      <c r="GI2644" s="77">
        <v>2025</v>
      </c>
      <c r="GJ2644" s="77" t="s">
        <v>301</v>
      </c>
      <c r="GK2644" s="77">
        <v>1.6314334115686911E-3</v>
      </c>
      <c r="GL2644" s="77">
        <v>690.05764099999999</v>
      </c>
      <c r="GM2644" s="77">
        <v>2025</v>
      </c>
      <c r="GN2644" s="77" t="s">
        <v>175</v>
      </c>
      <c r="GO2644" s="77">
        <v>5.3000000000000005E-2</v>
      </c>
      <c r="GP2644" s="77">
        <v>3</v>
      </c>
      <c r="GQ2644" s="77">
        <v>0</v>
      </c>
      <c r="GR2644" s="77" t="s">
        <v>423</v>
      </c>
      <c r="GS2644" s="77">
        <v>0</v>
      </c>
      <c r="GT2644" s="77">
        <v>0</v>
      </c>
      <c r="GU2644" s="77">
        <v>0</v>
      </c>
      <c r="GV2644" s="77">
        <v>0</v>
      </c>
      <c r="GW2644" s="77">
        <v>0</v>
      </c>
      <c r="GX2644" s="77">
        <v>0</v>
      </c>
      <c r="GY2644" s="77">
        <v>5.5966209081309407E-2</v>
      </c>
      <c r="GZ2644" s="77">
        <v>9.1305143414087268E-5</v>
      </c>
    </row>
    <row r="2645" spans="98:208" x14ac:dyDescent="0.25">
      <c r="CT2645" s="77" t="s">
        <v>155</v>
      </c>
      <c r="CU2645" s="77" t="s">
        <v>476</v>
      </c>
      <c r="CV2645" s="77" t="s">
        <v>300</v>
      </c>
      <c r="CW2645" s="77">
        <v>2021</v>
      </c>
      <c r="CX2645" s="77">
        <v>0</v>
      </c>
      <c r="CY2645" s="77">
        <v>0</v>
      </c>
      <c r="CZ2645" s="77">
        <v>0</v>
      </c>
      <c r="DA2645" s="77">
        <v>0</v>
      </c>
      <c r="DB2645" s="77">
        <v>14146.130641332509</v>
      </c>
      <c r="DC2645" s="77">
        <v>222.22942162782729</v>
      </c>
      <c r="DD2645" s="77">
        <v>8585.7228092479381</v>
      </c>
      <c r="DE2645" s="77">
        <v>5338.1784104567387</v>
      </c>
      <c r="DF2645" s="77">
        <v>813.21078921304968</v>
      </c>
      <c r="DG2645" s="77">
        <v>813.21078921304968</v>
      </c>
      <c r="DH2645" s="77">
        <v>0</v>
      </c>
      <c r="DI2645" s="77">
        <v>0</v>
      </c>
      <c r="DJ2645" s="77">
        <v>2.230157069833073E-7</v>
      </c>
      <c r="DL2645" s="77">
        <v>0</v>
      </c>
      <c r="DM2645" s="77">
        <v>1.8135877908280156E-4</v>
      </c>
      <c r="DN2645" s="77">
        <v>1.8135877908280156E-4</v>
      </c>
      <c r="DO2645" s="77">
        <v>0</v>
      </c>
      <c r="DP2645" s="77">
        <v>1.8135877908280156E-4</v>
      </c>
      <c r="DQ2645" s="77">
        <v>1.8135877908280156E-4</v>
      </c>
      <c r="DR2645" s="77">
        <v>0</v>
      </c>
      <c r="DS2645" s="77">
        <v>0</v>
      </c>
      <c r="DT2645" s="77">
        <v>0</v>
      </c>
      <c r="DU2645" s="77">
        <v>0</v>
      </c>
      <c r="DV2645" s="77">
        <v>0</v>
      </c>
      <c r="DW2645" s="77">
        <v>0</v>
      </c>
      <c r="GE2645" s="77" t="s">
        <v>427</v>
      </c>
      <c r="GF2645" s="77" t="s">
        <v>155</v>
      </c>
      <c r="GG2645" s="77" t="s">
        <v>445</v>
      </c>
      <c r="GH2645" s="77" t="s">
        <v>474</v>
      </c>
      <c r="GI2645" s="77">
        <v>2025</v>
      </c>
      <c r="GJ2645" s="77" t="s">
        <v>303</v>
      </c>
      <c r="GK2645" s="77">
        <v>4.1186611014017577E-2</v>
      </c>
      <c r="GL2645" s="77">
        <v>690.05764099999999</v>
      </c>
      <c r="GM2645" s="77">
        <v>2025</v>
      </c>
      <c r="GN2645" s="77" t="s">
        <v>175</v>
      </c>
      <c r="GO2645" s="77">
        <v>5.3000000000000005E-2</v>
      </c>
      <c r="GP2645" s="77">
        <v>3</v>
      </c>
      <c r="GQ2645" s="77">
        <v>0</v>
      </c>
      <c r="GR2645" s="77" t="s">
        <v>423</v>
      </c>
      <c r="GS2645" s="77">
        <v>0</v>
      </c>
      <c r="GT2645" s="77">
        <v>0</v>
      </c>
      <c r="GU2645" s="77">
        <v>0</v>
      </c>
      <c r="GV2645" s="77">
        <v>0</v>
      </c>
      <c r="GW2645" s="77">
        <v>0</v>
      </c>
      <c r="GX2645" s="77">
        <v>0</v>
      </c>
      <c r="GY2645" s="77">
        <v>5.5966209081309407E-2</v>
      </c>
      <c r="GZ2645" s="77">
        <v>2.3050584833610686E-3</v>
      </c>
    </row>
    <row r="2646" spans="98:208" x14ac:dyDescent="0.25">
      <c r="CT2646" s="77" t="s">
        <v>155</v>
      </c>
      <c r="CU2646" s="77" t="s">
        <v>476</v>
      </c>
      <c r="CV2646" s="77" t="s">
        <v>300</v>
      </c>
      <c r="CW2646" s="77">
        <v>2022</v>
      </c>
      <c r="CX2646" s="77">
        <v>0</v>
      </c>
      <c r="CY2646" s="77">
        <v>0</v>
      </c>
      <c r="CZ2646" s="77">
        <v>0</v>
      </c>
      <c r="DA2646" s="77">
        <v>0</v>
      </c>
      <c r="DB2646" s="77">
        <v>14146.130641332509</v>
      </c>
      <c r="DC2646" s="77">
        <v>222.22942162782729</v>
      </c>
      <c r="DD2646" s="77">
        <v>8585.7228092479381</v>
      </c>
      <c r="DE2646" s="77">
        <v>5338.1784104567387</v>
      </c>
      <c r="DF2646" s="77">
        <v>813.21078921304968</v>
      </c>
      <c r="DG2646" s="77">
        <v>813.21078921304968</v>
      </c>
      <c r="DH2646" s="77">
        <v>813.21078921304968</v>
      </c>
      <c r="DI2646" s="77">
        <v>0</v>
      </c>
      <c r="DJ2646" s="77">
        <v>2.230157069833073E-7</v>
      </c>
      <c r="DL2646" s="77">
        <v>0</v>
      </c>
      <c r="DM2646" s="77">
        <v>1.8135877908280156E-4</v>
      </c>
      <c r="DN2646" s="77">
        <v>1.8135877908280156E-4</v>
      </c>
      <c r="DO2646" s="77">
        <v>0</v>
      </c>
      <c r="DP2646" s="77">
        <v>1.8135877908280156E-4</v>
      </c>
      <c r="DQ2646" s="77">
        <v>1.8135877908280156E-4</v>
      </c>
      <c r="DR2646" s="77">
        <v>0</v>
      </c>
      <c r="DS2646" s="77">
        <v>1.8135877908280156E-4</v>
      </c>
      <c r="DT2646" s="77">
        <v>1.8135877908280156E-4</v>
      </c>
      <c r="DU2646" s="77">
        <v>0</v>
      </c>
      <c r="DV2646" s="77">
        <v>0</v>
      </c>
      <c r="DW2646" s="77">
        <v>0</v>
      </c>
      <c r="GE2646" s="77" t="s">
        <v>422</v>
      </c>
      <c r="GF2646" s="77" t="s">
        <v>155</v>
      </c>
      <c r="GG2646" s="77" t="s">
        <v>445</v>
      </c>
      <c r="GH2646" s="77" t="s">
        <v>481</v>
      </c>
      <c r="GI2646" s="77">
        <v>2021</v>
      </c>
      <c r="GJ2646" s="77" t="s">
        <v>305</v>
      </c>
      <c r="GK2646" s="77">
        <v>409.22373582018071</v>
      </c>
      <c r="GL2646" s="77">
        <v>690.05764099999999</v>
      </c>
      <c r="GM2646" s="77">
        <v>2021</v>
      </c>
      <c r="GN2646" s="77" t="s">
        <v>175</v>
      </c>
      <c r="GO2646" s="77">
        <v>0.13250000000000001</v>
      </c>
      <c r="GP2646" s="77">
        <v>3</v>
      </c>
      <c r="GQ2646" s="77">
        <v>0</v>
      </c>
      <c r="GR2646" s="77" t="s">
        <v>423</v>
      </c>
      <c r="GS2646" s="77">
        <v>0.1527377521613833</v>
      </c>
      <c r="GT2646" s="77">
        <v>62.503913540258154</v>
      </c>
      <c r="GU2646" s="77">
        <v>0.1527377521613833</v>
      </c>
      <c r="GV2646" s="77">
        <v>62.503913540258154</v>
      </c>
      <c r="GW2646" s="77">
        <v>0</v>
      </c>
      <c r="GX2646" s="77">
        <v>0</v>
      </c>
      <c r="GY2646" s="77">
        <v>0</v>
      </c>
      <c r="GZ2646" s="77">
        <v>0</v>
      </c>
    </row>
    <row r="2647" spans="98:208" x14ac:dyDescent="0.25">
      <c r="CT2647" s="77" t="s">
        <v>155</v>
      </c>
      <c r="CU2647" s="77" t="s">
        <v>476</v>
      </c>
      <c r="CV2647" s="77" t="s">
        <v>300</v>
      </c>
      <c r="CW2647" s="77">
        <v>2023</v>
      </c>
      <c r="CX2647" s="77">
        <v>0</v>
      </c>
      <c r="CY2647" s="77">
        <v>0</v>
      </c>
      <c r="CZ2647" s="77">
        <v>0</v>
      </c>
      <c r="DA2647" s="77">
        <v>0</v>
      </c>
      <c r="DB2647" s="77">
        <v>14664.637556436621</v>
      </c>
      <c r="DC2647" s="77">
        <v>233.2300768079335</v>
      </c>
      <c r="DD2647" s="77">
        <v>8896.5159934285912</v>
      </c>
      <c r="DE2647" s="77">
        <v>5534.8914862000847</v>
      </c>
      <c r="DF2647" s="77">
        <v>0</v>
      </c>
      <c r="DG2647" s="77">
        <v>843.29420601054142</v>
      </c>
      <c r="DH2647" s="77">
        <v>843.29420601054142</v>
      </c>
      <c r="DI2647" s="77">
        <v>843.29420601054142</v>
      </c>
      <c r="DJ2647" s="77">
        <v>2.230157069833073E-7</v>
      </c>
      <c r="DL2647" s="77">
        <v>0</v>
      </c>
      <c r="DM2647" s="77">
        <v>0</v>
      </c>
      <c r="DN2647" s="77">
        <v>0</v>
      </c>
      <c r="DO2647" s="77">
        <v>0</v>
      </c>
      <c r="DP2647" s="77">
        <v>1.8806785354836769E-4</v>
      </c>
      <c r="DQ2647" s="77">
        <v>1.8806785354836769E-4</v>
      </c>
      <c r="DR2647" s="77">
        <v>0</v>
      </c>
      <c r="DS2647" s="77">
        <v>1.8806785354836769E-4</v>
      </c>
      <c r="DT2647" s="77">
        <v>1.8806785354836769E-4</v>
      </c>
      <c r="DU2647" s="77">
        <v>0</v>
      </c>
      <c r="DV2647" s="77">
        <v>1.8806785354836769E-4</v>
      </c>
      <c r="DW2647" s="77">
        <v>1.8806785354836769E-4</v>
      </c>
      <c r="GE2647" s="77" t="s">
        <v>425</v>
      </c>
      <c r="GF2647" s="77" t="s">
        <v>155</v>
      </c>
      <c r="GG2647" s="77" t="s">
        <v>445</v>
      </c>
      <c r="GH2647" s="77" t="s">
        <v>481</v>
      </c>
      <c r="GI2647" s="77">
        <v>2021</v>
      </c>
      <c r="GJ2647" s="77" t="s">
        <v>301</v>
      </c>
      <c r="GK2647" s="77">
        <v>13469.08781237847</v>
      </c>
      <c r="GL2647" s="77">
        <v>690.05764099999999</v>
      </c>
      <c r="GM2647" s="77">
        <v>2021</v>
      </c>
      <c r="GN2647" s="77" t="s">
        <v>175</v>
      </c>
      <c r="GO2647" s="77">
        <v>5.3000000000000005E-2</v>
      </c>
      <c r="GP2647" s="77">
        <v>3</v>
      </c>
      <c r="GQ2647" s="77">
        <v>0</v>
      </c>
      <c r="GR2647" s="77" t="s">
        <v>423</v>
      </c>
      <c r="GS2647" s="77">
        <v>5.5966209081309407E-2</v>
      </c>
      <c r="GT2647" s="77">
        <v>753.81378464208979</v>
      </c>
      <c r="GU2647" s="77">
        <v>5.5966209081309407E-2</v>
      </c>
      <c r="GV2647" s="77">
        <v>753.81378464208979</v>
      </c>
      <c r="GW2647" s="77">
        <v>0</v>
      </c>
      <c r="GX2647" s="77">
        <v>0</v>
      </c>
      <c r="GY2647" s="77">
        <v>0</v>
      </c>
      <c r="GZ2647" s="77">
        <v>0</v>
      </c>
    </row>
    <row r="2648" spans="98:208" x14ac:dyDescent="0.25">
      <c r="CT2648" s="77" t="s">
        <v>155</v>
      </c>
      <c r="CU2648" s="77" t="s">
        <v>476</v>
      </c>
      <c r="CV2648" s="77" t="s">
        <v>300</v>
      </c>
      <c r="CW2648" s="77">
        <v>2024</v>
      </c>
      <c r="CX2648" s="77">
        <v>0</v>
      </c>
      <c r="CY2648" s="77">
        <v>0</v>
      </c>
      <c r="CZ2648" s="77">
        <v>0</v>
      </c>
      <c r="DA2648" s="77">
        <v>0</v>
      </c>
      <c r="DB2648" s="77">
        <v>14664.637556436621</v>
      </c>
      <c r="DC2648" s="77">
        <v>233.2300768079335</v>
      </c>
      <c r="DD2648" s="77">
        <v>8896.5159934285912</v>
      </c>
      <c r="DE2648" s="77">
        <v>5534.8914862000847</v>
      </c>
      <c r="DF2648" s="77">
        <v>0</v>
      </c>
      <c r="DG2648" s="77">
        <v>0</v>
      </c>
      <c r="DH2648" s="77">
        <v>843.29420601054142</v>
      </c>
      <c r="DI2648" s="77">
        <v>843.29420601054142</v>
      </c>
      <c r="DJ2648" s="77">
        <v>2.230157069833073E-7</v>
      </c>
      <c r="DL2648" s="77">
        <v>0</v>
      </c>
      <c r="DM2648" s="77">
        <v>0</v>
      </c>
      <c r="DN2648" s="77">
        <v>0</v>
      </c>
      <c r="DO2648" s="77">
        <v>0</v>
      </c>
      <c r="DP2648" s="77">
        <v>0</v>
      </c>
      <c r="DQ2648" s="77">
        <v>0</v>
      </c>
      <c r="DR2648" s="77">
        <v>0</v>
      </c>
      <c r="DS2648" s="77">
        <v>1.8806785354836769E-4</v>
      </c>
      <c r="DT2648" s="77">
        <v>1.8806785354836769E-4</v>
      </c>
      <c r="DU2648" s="77">
        <v>0</v>
      </c>
      <c r="DV2648" s="77">
        <v>1.8806785354836769E-4</v>
      </c>
      <c r="DW2648" s="77">
        <v>1.8806785354836769E-4</v>
      </c>
      <c r="GE2648" s="77" t="s">
        <v>427</v>
      </c>
      <c r="GF2648" s="77" t="s">
        <v>155</v>
      </c>
      <c r="GG2648" s="77" t="s">
        <v>445</v>
      </c>
      <c r="GH2648" s="77" t="s">
        <v>481</v>
      </c>
      <c r="GI2648" s="77">
        <v>2021</v>
      </c>
      <c r="GJ2648" s="77" t="s">
        <v>303</v>
      </c>
      <c r="GK2648" s="77">
        <v>7205.5312760251654</v>
      </c>
      <c r="GL2648" s="77">
        <v>690.05764099999999</v>
      </c>
      <c r="GM2648" s="77">
        <v>2021</v>
      </c>
      <c r="GN2648" s="77" t="s">
        <v>175</v>
      </c>
      <c r="GO2648" s="77">
        <v>5.3000000000000005E-2</v>
      </c>
      <c r="GP2648" s="77">
        <v>3</v>
      </c>
      <c r="GQ2648" s="77">
        <v>0</v>
      </c>
      <c r="GR2648" s="77" t="s">
        <v>423</v>
      </c>
      <c r="GS2648" s="77">
        <v>5.5966209081309407E-2</v>
      </c>
      <c r="GT2648" s="77">
        <v>403.26626993593857</v>
      </c>
      <c r="GU2648" s="77">
        <v>5.5966209081309407E-2</v>
      </c>
      <c r="GV2648" s="77">
        <v>403.26626993593857</v>
      </c>
      <c r="GW2648" s="77">
        <v>0</v>
      </c>
      <c r="GX2648" s="77">
        <v>0</v>
      </c>
      <c r="GY2648" s="77">
        <v>0</v>
      </c>
      <c r="GZ2648" s="77">
        <v>0</v>
      </c>
    </row>
    <row r="2649" spans="98:208" x14ac:dyDescent="0.25">
      <c r="CT2649" s="77" t="s">
        <v>155</v>
      </c>
      <c r="CU2649" s="77" t="s">
        <v>476</v>
      </c>
      <c r="CV2649" s="77" t="s">
        <v>300</v>
      </c>
      <c r="CW2649" s="77">
        <v>2025</v>
      </c>
      <c r="CX2649" s="77">
        <v>0</v>
      </c>
      <c r="CY2649" s="77">
        <v>0</v>
      </c>
      <c r="CZ2649" s="77">
        <v>0</v>
      </c>
      <c r="DA2649" s="77">
        <v>0</v>
      </c>
      <c r="DB2649" s="77">
        <v>14664.637556436621</v>
      </c>
      <c r="DC2649" s="77">
        <v>233.2300768079335</v>
      </c>
      <c r="DD2649" s="77">
        <v>8896.5159934285912</v>
      </c>
      <c r="DE2649" s="77">
        <v>5534.8914862000847</v>
      </c>
      <c r="DF2649" s="77">
        <v>0</v>
      </c>
      <c r="DG2649" s="77">
        <v>0</v>
      </c>
      <c r="DH2649" s="77">
        <v>0</v>
      </c>
      <c r="DI2649" s="77">
        <v>843.29420601054142</v>
      </c>
      <c r="DJ2649" s="77">
        <v>2.230157069833073E-7</v>
      </c>
      <c r="DL2649" s="77">
        <v>0</v>
      </c>
      <c r="DM2649" s="77">
        <v>0</v>
      </c>
      <c r="DN2649" s="77">
        <v>0</v>
      </c>
      <c r="DO2649" s="77">
        <v>0</v>
      </c>
      <c r="DP2649" s="77">
        <v>0</v>
      </c>
      <c r="DQ2649" s="77">
        <v>0</v>
      </c>
      <c r="DR2649" s="77">
        <v>0</v>
      </c>
      <c r="DS2649" s="77">
        <v>0</v>
      </c>
      <c r="DT2649" s="77">
        <v>0</v>
      </c>
      <c r="DU2649" s="77">
        <v>0</v>
      </c>
      <c r="DV2649" s="77">
        <v>1.8806785354836769E-4</v>
      </c>
      <c r="DW2649" s="77">
        <v>1.8806785354836769E-4</v>
      </c>
      <c r="GE2649" s="77" t="s">
        <v>422</v>
      </c>
      <c r="GF2649" s="77" t="s">
        <v>155</v>
      </c>
      <c r="GG2649" s="77" t="s">
        <v>445</v>
      </c>
      <c r="GH2649" s="77" t="s">
        <v>481</v>
      </c>
      <c r="GI2649" s="77">
        <v>2022</v>
      </c>
      <c r="GJ2649" s="77" t="s">
        <v>305</v>
      </c>
      <c r="GK2649" s="77">
        <v>409.22373582018071</v>
      </c>
      <c r="GL2649" s="77">
        <v>690.05764099999999</v>
      </c>
      <c r="GM2649" s="77">
        <v>2022</v>
      </c>
      <c r="GN2649" s="77" t="s">
        <v>175</v>
      </c>
      <c r="GO2649" s="77">
        <v>0.13250000000000001</v>
      </c>
      <c r="GP2649" s="77">
        <v>3</v>
      </c>
      <c r="GQ2649" s="77">
        <v>0</v>
      </c>
      <c r="GR2649" s="77" t="s">
        <v>423</v>
      </c>
      <c r="GS2649" s="77">
        <v>0.1527377521613833</v>
      </c>
      <c r="GT2649" s="77">
        <v>62.503913540258154</v>
      </c>
      <c r="GU2649" s="77">
        <v>0.1527377521613833</v>
      </c>
      <c r="GV2649" s="77">
        <v>62.503913540258154</v>
      </c>
      <c r="GW2649" s="77">
        <v>0.1527377521613833</v>
      </c>
      <c r="GX2649" s="77">
        <v>62.503913540258154</v>
      </c>
      <c r="GY2649" s="77">
        <v>0</v>
      </c>
      <c r="GZ2649" s="77">
        <v>0</v>
      </c>
    </row>
    <row r="2650" spans="98:208" x14ac:dyDescent="0.25">
      <c r="CT2650" s="77" t="s">
        <v>155</v>
      </c>
      <c r="CU2650" s="77" t="s">
        <v>476</v>
      </c>
      <c r="CV2650" s="77" t="s">
        <v>432</v>
      </c>
      <c r="CW2650" s="77">
        <v>2020</v>
      </c>
      <c r="CX2650" s="77">
        <v>0</v>
      </c>
      <c r="CY2650" s="77">
        <v>0</v>
      </c>
      <c r="CZ2650" s="77">
        <v>0</v>
      </c>
      <c r="DA2650" s="77">
        <v>0</v>
      </c>
      <c r="DB2650" s="77">
        <v>8807.9522308757751</v>
      </c>
      <c r="DC2650" s="77">
        <v>222.2294216278282</v>
      </c>
      <c r="DD2650" s="77">
        <v>8585.7228092479418</v>
      </c>
      <c r="DE2650" s="77">
        <v>0</v>
      </c>
      <c r="DF2650" s="77">
        <v>514.4531801800963</v>
      </c>
      <c r="DG2650" s="77">
        <v>0</v>
      </c>
      <c r="DH2650" s="77">
        <v>0</v>
      </c>
      <c r="DI2650" s="77">
        <v>0</v>
      </c>
      <c r="DJ2650" s="77">
        <v>3.3441253173887008E-7</v>
      </c>
      <c r="DL2650" s="77">
        <v>0</v>
      </c>
      <c r="DM2650" s="77">
        <v>1.7203959044513909E-4</v>
      </c>
      <c r="DN2650" s="77">
        <v>1.7203959044513909E-4</v>
      </c>
      <c r="DO2650" s="77">
        <v>0</v>
      </c>
      <c r="DP2650" s="77">
        <v>0</v>
      </c>
      <c r="DQ2650" s="77">
        <v>0</v>
      </c>
      <c r="DR2650" s="77">
        <v>0</v>
      </c>
      <c r="DS2650" s="77">
        <v>0</v>
      </c>
      <c r="DT2650" s="77">
        <v>0</v>
      </c>
      <c r="DU2650" s="77">
        <v>0</v>
      </c>
      <c r="DV2650" s="77">
        <v>0</v>
      </c>
      <c r="DW2650" s="77">
        <v>0</v>
      </c>
      <c r="GE2650" s="77" t="s">
        <v>425</v>
      </c>
      <c r="GF2650" s="77" t="s">
        <v>155</v>
      </c>
      <c r="GG2650" s="77" t="s">
        <v>445</v>
      </c>
      <c r="GH2650" s="77" t="s">
        <v>481</v>
      </c>
      <c r="GI2650" s="77">
        <v>2022</v>
      </c>
      <c r="GJ2650" s="77" t="s">
        <v>301</v>
      </c>
      <c r="GK2650" s="77">
        <v>13469.08781237847</v>
      </c>
      <c r="GL2650" s="77">
        <v>690.05764099999999</v>
      </c>
      <c r="GM2650" s="77">
        <v>2022</v>
      </c>
      <c r="GN2650" s="77" t="s">
        <v>175</v>
      </c>
      <c r="GO2650" s="77">
        <v>5.3000000000000005E-2</v>
      </c>
      <c r="GP2650" s="77">
        <v>3</v>
      </c>
      <c r="GQ2650" s="77">
        <v>0</v>
      </c>
      <c r="GR2650" s="77" t="s">
        <v>423</v>
      </c>
      <c r="GS2650" s="77">
        <v>5.5966209081309407E-2</v>
      </c>
      <c r="GT2650" s="77">
        <v>753.81378464208979</v>
      </c>
      <c r="GU2650" s="77">
        <v>5.5966209081309407E-2</v>
      </c>
      <c r="GV2650" s="77">
        <v>753.81378464208979</v>
      </c>
      <c r="GW2650" s="77">
        <v>5.5966209081309407E-2</v>
      </c>
      <c r="GX2650" s="77">
        <v>753.81378464208979</v>
      </c>
      <c r="GY2650" s="77">
        <v>0</v>
      </c>
      <c r="GZ2650" s="77">
        <v>0</v>
      </c>
    </row>
    <row r="2651" spans="98:208" x14ac:dyDescent="0.25">
      <c r="CT2651" s="77" t="s">
        <v>155</v>
      </c>
      <c r="CU2651" s="77" t="s">
        <v>476</v>
      </c>
      <c r="CV2651" s="77" t="s">
        <v>432</v>
      </c>
      <c r="CW2651" s="77">
        <v>2021</v>
      </c>
      <c r="CX2651" s="77">
        <v>0</v>
      </c>
      <c r="CY2651" s="77">
        <v>0</v>
      </c>
      <c r="CZ2651" s="77">
        <v>0</v>
      </c>
      <c r="DA2651" s="77">
        <v>0</v>
      </c>
      <c r="DB2651" s="77">
        <v>8807.9522308757751</v>
      </c>
      <c r="DC2651" s="77">
        <v>222.2294216278282</v>
      </c>
      <c r="DD2651" s="77">
        <v>8585.7228092479418</v>
      </c>
      <c r="DE2651" s="77">
        <v>0</v>
      </c>
      <c r="DF2651" s="77">
        <v>514.4531801800963</v>
      </c>
      <c r="DG2651" s="77">
        <v>514.4531801800963</v>
      </c>
      <c r="DH2651" s="77">
        <v>0</v>
      </c>
      <c r="DI2651" s="77">
        <v>0</v>
      </c>
      <c r="DJ2651" s="77">
        <v>3.3441253173887008E-7</v>
      </c>
      <c r="DL2651" s="77">
        <v>0</v>
      </c>
      <c r="DM2651" s="77">
        <v>1.7203959044513909E-4</v>
      </c>
      <c r="DN2651" s="77">
        <v>1.7203959044513909E-4</v>
      </c>
      <c r="DO2651" s="77">
        <v>0</v>
      </c>
      <c r="DP2651" s="77">
        <v>1.7203959044513909E-4</v>
      </c>
      <c r="DQ2651" s="77">
        <v>1.7203959044513909E-4</v>
      </c>
      <c r="DR2651" s="77">
        <v>0</v>
      </c>
      <c r="DS2651" s="77">
        <v>0</v>
      </c>
      <c r="DT2651" s="77">
        <v>0</v>
      </c>
      <c r="DU2651" s="77">
        <v>0</v>
      </c>
      <c r="DV2651" s="77">
        <v>0</v>
      </c>
      <c r="DW2651" s="77">
        <v>0</v>
      </c>
      <c r="GE2651" s="77" t="s">
        <v>427</v>
      </c>
      <c r="GF2651" s="77" t="s">
        <v>155</v>
      </c>
      <c r="GG2651" s="77" t="s">
        <v>445</v>
      </c>
      <c r="GH2651" s="77" t="s">
        <v>481</v>
      </c>
      <c r="GI2651" s="77">
        <v>2022</v>
      </c>
      <c r="GJ2651" s="77" t="s">
        <v>303</v>
      </c>
      <c r="GK2651" s="77">
        <v>7205.5312760251654</v>
      </c>
      <c r="GL2651" s="77">
        <v>690.05764099999999</v>
      </c>
      <c r="GM2651" s="77">
        <v>2022</v>
      </c>
      <c r="GN2651" s="77" t="s">
        <v>175</v>
      </c>
      <c r="GO2651" s="77">
        <v>5.3000000000000005E-2</v>
      </c>
      <c r="GP2651" s="77">
        <v>3</v>
      </c>
      <c r="GQ2651" s="77">
        <v>0</v>
      </c>
      <c r="GR2651" s="77" t="s">
        <v>423</v>
      </c>
      <c r="GS2651" s="77">
        <v>5.5966209081309407E-2</v>
      </c>
      <c r="GT2651" s="77">
        <v>403.26626993593857</v>
      </c>
      <c r="GU2651" s="77">
        <v>5.5966209081309407E-2</v>
      </c>
      <c r="GV2651" s="77">
        <v>403.26626993593857</v>
      </c>
      <c r="GW2651" s="77">
        <v>5.5966209081309407E-2</v>
      </c>
      <c r="GX2651" s="77">
        <v>403.26626993593857</v>
      </c>
      <c r="GY2651" s="77">
        <v>0</v>
      </c>
      <c r="GZ2651" s="77">
        <v>0</v>
      </c>
    </row>
    <row r="2652" spans="98:208" x14ac:dyDescent="0.25">
      <c r="CT2652" s="77" t="s">
        <v>155</v>
      </c>
      <c r="CU2652" s="77" t="s">
        <v>476</v>
      </c>
      <c r="CV2652" s="77" t="s">
        <v>432</v>
      </c>
      <c r="CW2652" s="77">
        <v>2022</v>
      </c>
      <c r="CX2652" s="77">
        <v>0</v>
      </c>
      <c r="CY2652" s="77">
        <v>0</v>
      </c>
      <c r="CZ2652" s="77">
        <v>0</v>
      </c>
      <c r="DA2652" s="77">
        <v>0</v>
      </c>
      <c r="DB2652" s="77">
        <v>8807.9522308757751</v>
      </c>
      <c r="DC2652" s="77">
        <v>222.2294216278282</v>
      </c>
      <c r="DD2652" s="77">
        <v>8585.7228092479418</v>
      </c>
      <c r="DE2652" s="77">
        <v>0</v>
      </c>
      <c r="DF2652" s="77">
        <v>514.4531801800963</v>
      </c>
      <c r="DG2652" s="77">
        <v>514.4531801800963</v>
      </c>
      <c r="DH2652" s="77">
        <v>514.4531801800963</v>
      </c>
      <c r="DI2652" s="77">
        <v>0</v>
      </c>
      <c r="DJ2652" s="77">
        <v>3.3441253173887008E-7</v>
      </c>
      <c r="DL2652" s="77">
        <v>0</v>
      </c>
      <c r="DM2652" s="77">
        <v>1.7203959044513909E-4</v>
      </c>
      <c r="DN2652" s="77">
        <v>1.7203959044513909E-4</v>
      </c>
      <c r="DO2652" s="77">
        <v>0</v>
      </c>
      <c r="DP2652" s="77">
        <v>1.7203959044513909E-4</v>
      </c>
      <c r="DQ2652" s="77">
        <v>1.7203959044513909E-4</v>
      </c>
      <c r="DR2652" s="77">
        <v>0</v>
      </c>
      <c r="DS2652" s="77">
        <v>1.7203959044513909E-4</v>
      </c>
      <c r="DT2652" s="77">
        <v>1.7203959044513909E-4</v>
      </c>
      <c r="DU2652" s="77">
        <v>0</v>
      </c>
      <c r="DV2652" s="77">
        <v>0</v>
      </c>
      <c r="DW2652" s="77">
        <v>0</v>
      </c>
      <c r="GE2652" s="77" t="s">
        <v>422</v>
      </c>
      <c r="GF2652" s="77" t="s">
        <v>155</v>
      </c>
      <c r="GG2652" s="77" t="s">
        <v>445</v>
      </c>
      <c r="GH2652" s="77" t="s">
        <v>481</v>
      </c>
      <c r="GI2652" s="77">
        <v>2023</v>
      </c>
      <c r="GJ2652" s="77" t="s">
        <v>305</v>
      </c>
      <c r="GK2652" s="77">
        <v>428.60232122013241</v>
      </c>
      <c r="GL2652" s="77">
        <v>690.05764099999999</v>
      </c>
      <c r="GM2652" s="77">
        <v>2023</v>
      </c>
      <c r="GN2652" s="77" t="s">
        <v>175</v>
      </c>
      <c r="GO2652" s="77">
        <v>0.13250000000000001</v>
      </c>
      <c r="GP2652" s="77">
        <v>3</v>
      </c>
      <c r="GQ2652" s="77">
        <v>0</v>
      </c>
      <c r="GR2652" s="77" t="s">
        <v>423</v>
      </c>
      <c r="GS2652" s="77">
        <v>0</v>
      </c>
      <c r="GT2652" s="77">
        <v>0</v>
      </c>
      <c r="GU2652" s="77">
        <v>0.1527377521613833</v>
      </c>
      <c r="GV2652" s="77">
        <v>65.463755114314182</v>
      </c>
      <c r="GW2652" s="77">
        <v>0.1527377521613833</v>
      </c>
      <c r="GX2652" s="77">
        <v>65.463755114314182</v>
      </c>
      <c r="GY2652" s="77">
        <v>0.1527377521613833</v>
      </c>
      <c r="GZ2652" s="77">
        <v>65.463755114314182</v>
      </c>
    </row>
    <row r="2653" spans="98:208" x14ac:dyDescent="0.25">
      <c r="CT2653" s="77" t="s">
        <v>155</v>
      </c>
      <c r="CU2653" s="77" t="s">
        <v>476</v>
      </c>
      <c r="CV2653" s="77" t="s">
        <v>432</v>
      </c>
      <c r="CW2653" s="77">
        <v>2023</v>
      </c>
      <c r="CX2653" s="77">
        <v>0</v>
      </c>
      <c r="CY2653" s="77">
        <v>0</v>
      </c>
      <c r="CZ2653" s="77">
        <v>0</v>
      </c>
      <c r="DA2653" s="77">
        <v>0</v>
      </c>
      <c r="DB2653" s="77">
        <v>9129.7460702365315</v>
      </c>
      <c r="DC2653" s="77">
        <v>233.23007680793921</v>
      </c>
      <c r="DD2653" s="77">
        <v>8896.515993428593</v>
      </c>
      <c r="DE2653" s="77">
        <v>0</v>
      </c>
      <c r="DF2653" s="77">
        <v>0</v>
      </c>
      <c r="DG2653" s="77">
        <v>533.52731185150913</v>
      </c>
      <c r="DH2653" s="77">
        <v>533.52731185150913</v>
      </c>
      <c r="DI2653" s="77">
        <v>533.52731185150913</v>
      </c>
      <c r="DJ2653" s="77">
        <v>3.3441253173887008E-7</v>
      </c>
      <c r="DL2653" s="77">
        <v>0</v>
      </c>
      <c r="DM2653" s="77">
        <v>0</v>
      </c>
      <c r="DN2653" s="77">
        <v>0</v>
      </c>
      <c r="DO2653" s="77">
        <v>0</v>
      </c>
      <c r="DP2653" s="77">
        <v>1.7841821910809683E-4</v>
      </c>
      <c r="DQ2653" s="77">
        <v>1.7841821910809683E-4</v>
      </c>
      <c r="DR2653" s="77">
        <v>0</v>
      </c>
      <c r="DS2653" s="77">
        <v>1.7841821910809683E-4</v>
      </c>
      <c r="DT2653" s="77">
        <v>1.7841821910809683E-4</v>
      </c>
      <c r="DU2653" s="77">
        <v>0</v>
      </c>
      <c r="DV2653" s="77">
        <v>1.7841821910809683E-4</v>
      </c>
      <c r="DW2653" s="77">
        <v>1.7841821910809683E-4</v>
      </c>
      <c r="GE2653" s="77" t="s">
        <v>425</v>
      </c>
      <c r="GF2653" s="77" t="s">
        <v>155</v>
      </c>
      <c r="GG2653" s="77" t="s">
        <v>445</v>
      </c>
      <c r="GH2653" s="77" t="s">
        <v>481</v>
      </c>
      <c r="GI2653" s="77">
        <v>2023</v>
      </c>
      <c r="GJ2653" s="77" t="s">
        <v>301</v>
      </c>
      <c r="GK2653" s="77">
        <v>13939.56097345725</v>
      </c>
      <c r="GL2653" s="77">
        <v>690.05764099999999</v>
      </c>
      <c r="GM2653" s="77">
        <v>2023</v>
      </c>
      <c r="GN2653" s="77" t="s">
        <v>175</v>
      </c>
      <c r="GO2653" s="77">
        <v>5.3000000000000005E-2</v>
      </c>
      <c r="GP2653" s="77">
        <v>3</v>
      </c>
      <c r="GQ2653" s="77">
        <v>0</v>
      </c>
      <c r="GR2653" s="77" t="s">
        <v>423</v>
      </c>
      <c r="GS2653" s="77">
        <v>0</v>
      </c>
      <c r="GT2653" s="77">
        <v>0</v>
      </c>
      <c r="GU2653" s="77">
        <v>5.5966209081309407E-2</v>
      </c>
      <c r="GV2653" s="77">
        <v>780.14438394216938</v>
      </c>
      <c r="GW2653" s="77">
        <v>5.5966209081309407E-2</v>
      </c>
      <c r="GX2653" s="77">
        <v>780.14438394216938</v>
      </c>
      <c r="GY2653" s="77">
        <v>5.5966209081309407E-2</v>
      </c>
      <c r="GZ2653" s="77">
        <v>780.14438394216938</v>
      </c>
    </row>
    <row r="2654" spans="98:208" x14ac:dyDescent="0.25">
      <c r="CT2654" s="77" t="s">
        <v>155</v>
      </c>
      <c r="CU2654" s="77" t="s">
        <v>476</v>
      </c>
      <c r="CV2654" s="77" t="s">
        <v>432</v>
      </c>
      <c r="CW2654" s="77">
        <v>2024</v>
      </c>
      <c r="CX2654" s="77">
        <v>0</v>
      </c>
      <c r="CY2654" s="77">
        <v>0</v>
      </c>
      <c r="CZ2654" s="77">
        <v>0</v>
      </c>
      <c r="DA2654" s="77">
        <v>0</v>
      </c>
      <c r="DB2654" s="77">
        <v>9129.7460702365315</v>
      </c>
      <c r="DC2654" s="77">
        <v>233.23007680793921</v>
      </c>
      <c r="DD2654" s="77">
        <v>8896.515993428593</v>
      </c>
      <c r="DE2654" s="77">
        <v>0</v>
      </c>
      <c r="DF2654" s="77">
        <v>0</v>
      </c>
      <c r="DG2654" s="77">
        <v>0</v>
      </c>
      <c r="DH2654" s="77">
        <v>533.52731185150913</v>
      </c>
      <c r="DI2654" s="77">
        <v>533.52731185150913</v>
      </c>
      <c r="DJ2654" s="77">
        <v>3.3441253173887008E-7</v>
      </c>
      <c r="DL2654" s="77">
        <v>0</v>
      </c>
      <c r="DM2654" s="77">
        <v>0</v>
      </c>
      <c r="DN2654" s="77">
        <v>0</v>
      </c>
      <c r="DO2654" s="77">
        <v>0</v>
      </c>
      <c r="DP2654" s="77">
        <v>0</v>
      </c>
      <c r="DQ2654" s="77">
        <v>0</v>
      </c>
      <c r="DR2654" s="77">
        <v>0</v>
      </c>
      <c r="DS2654" s="77">
        <v>1.7841821910809683E-4</v>
      </c>
      <c r="DT2654" s="77">
        <v>1.7841821910809683E-4</v>
      </c>
      <c r="DU2654" s="77">
        <v>0</v>
      </c>
      <c r="DV2654" s="77">
        <v>1.7841821910809683E-4</v>
      </c>
      <c r="DW2654" s="77">
        <v>1.7841821910809683E-4</v>
      </c>
      <c r="GE2654" s="77" t="s">
        <v>427</v>
      </c>
      <c r="GF2654" s="77" t="s">
        <v>155</v>
      </c>
      <c r="GG2654" s="77" t="s">
        <v>445</v>
      </c>
      <c r="GH2654" s="77" t="s">
        <v>481</v>
      </c>
      <c r="GI2654" s="77">
        <v>2023</v>
      </c>
      <c r="GJ2654" s="77" t="s">
        <v>303</v>
      </c>
      <c r="GK2654" s="77">
        <v>7467.814819452442</v>
      </c>
      <c r="GL2654" s="77">
        <v>690.05764099999999</v>
      </c>
      <c r="GM2654" s="77">
        <v>2023</v>
      </c>
      <c r="GN2654" s="77" t="s">
        <v>175</v>
      </c>
      <c r="GO2654" s="77">
        <v>5.3000000000000005E-2</v>
      </c>
      <c r="GP2654" s="77">
        <v>3</v>
      </c>
      <c r="GQ2654" s="77">
        <v>0</v>
      </c>
      <c r="GR2654" s="77" t="s">
        <v>423</v>
      </c>
      <c r="GS2654" s="77">
        <v>0</v>
      </c>
      <c r="GT2654" s="77">
        <v>0</v>
      </c>
      <c r="GU2654" s="77">
        <v>5.5966209081309407E-2</v>
      </c>
      <c r="GV2654" s="77">
        <v>417.94528556597623</v>
      </c>
      <c r="GW2654" s="77">
        <v>5.5966209081309407E-2</v>
      </c>
      <c r="GX2654" s="77">
        <v>417.94528556597623</v>
      </c>
      <c r="GY2654" s="77">
        <v>5.5966209081309407E-2</v>
      </c>
      <c r="GZ2654" s="77">
        <v>417.94528556597623</v>
      </c>
    </row>
    <row r="2655" spans="98:208" x14ac:dyDescent="0.25">
      <c r="CT2655" s="77" t="s">
        <v>155</v>
      </c>
      <c r="CU2655" s="77" t="s">
        <v>476</v>
      </c>
      <c r="CV2655" s="77" t="s">
        <v>432</v>
      </c>
      <c r="CW2655" s="77">
        <v>2025</v>
      </c>
      <c r="CX2655" s="77">
        <v>0</v>
      </c>
      <c r="CY2655" s="77">
        <v>0</v>
      </c>
      <c r="CZ2655" s="77">
        <v>0</v>
      </c>
      <c r="DA2655" s="77">
        <v>0</v>
      </c>
      <c r="DB2655" s="77">
        <v>9129.7460702365315</v>
      </c>
      <c r="DC2655" s="77">
        <v>233.23007680793921</v>
      </c>
      <c r="DD2655" s="77">
        <v>8896.515993428593</v>
      </c>
      <c r="DE2655" s="77">
        <v>0</v>
      </c>
      <c r="DF2655" s="77">
        <v>0</v>
      </c>
      <c r="DG2655" s="77">
        <v>0</v>
      </c>
      <c r="DH2655" s="77">
        <v>0</v>
      </c>
      <c r="DI2655" s="77">
        <v>533.52731185150913</v>
      </c>
      <c r="DJ2655" s="77">
        <v>3.3441253173887008E-7</v>
      </c>
      <c r="DL2655" s="77">
        <v>0</v>
      </c>
      <c r="DM2655" s="77">
        <v>0</v>
      </c>
      <c r="DN2655" s="77">
        <v>0</v>
      </c>
      <c r="DO2655" s="77">
        <v>0</v>
      </c>
      <c r="DP2655" s="77">
        <v>0</v>
      </c>
      <c r="DQ2655" s="77">
        <v>0</v>
      </c>
      <c r="DR2655" s="77">
        <v>0</v>
      </c>
      <c r="DS2655" s="77">
        <v>0</v>
      </c>
      <c r="DT2655" s="77">
        <v>0</v>
      </c>
      <c r="DU2655" s="77">
        <v>0</v>
      </c>
      <c r="DV2655" s="77">
        <v>1.7841821910809683E-4</v>
      </c>
      <c r="DW2655" s="77">
        <v>1.7841821910809683E-4</v>
      </c>
      <c r="GE2655" s="77" t="s">
        <v>422</v>
      </c>
      <c r="GF2655" s="77" t="s">
        <v>155</v>
      </c>
      <c r="GG2655" s="77" t="s">
        <v>445</v>
      </c>
      <c r="GH2655" s="77" t="s">
        <v>481</v>
      </c>
      <c r="GI2655" s="77">
        <v>2024</v>
      </c>
      <c r="GJ2655" s="77" t="s">
        <v>305</v>
      </c>
      <c r="GK2655" s="77">
        <v>428.60232122013241</v>
      </c>
      <c r="GL2655" s="77">
        <v>690.05764099999999</v>
      </c>
      <c r="GM2655" s="77">
        <v>2024</v>
      </c>
      <c r="GN2655" s="77" t="s">
        <v>175</v>
      </c>
      <c r="GO2655" s="77">
        <v>0.13250000000000001</v>
      </c>
      <c r="GP2655" s="77">
        <v>3</v>
      </c>
      <c r="GQ2655" s="77">
        <v>0</v>
      </c>
      <c r="GR2655" s="77" t="s">
        <v>423</v>
      </c>
      <c r="GS2655" s="77">
        <v>0</v>
      </c>
      <c r="GT2655" s="77">
        <v>0</v>
      </c>
      <c r="GU2655" s="77">
        <v>0</v>
      </c>
      <c r="GV2655" s="77">
        <v>0</v>
      </c>
      <c r="GW2655" s="77">
        <v>0.1527377521613833</v>
      </c>
      <c r="GX2655" s="77">
        <v>65.463755114314182</v>
      </c>
      <c r="GY2655" s="77">
        <v>0.1527377521613833</v>
      </c>
      <c r="GZ2655" s="77">
        <v>65.463755114314182</v>
      </c>
    </row>
    <row r="2656" spans="98:208" x14ac:dyDescent="0.25">
      <c r="CT2656" s="77" t="s">
        <v>155</v>
      </c>
      <c r="CU2656" s="77" t="s">
        <v>476</v>
      </c>
      <c r="CV2656" s="77" t="s">
        <v>439</v>
      </c>
      <c r="CW2656" s="77">
        <v>2020</v>
      </c>
      <c r="CX2656" s="77">
        <v>0</v>
      </c>
      <c r="CY2656" s="77">
        <v>0</v>
      </c>
      <c r="CZ2656" s="77">
        <v>0</v>
      </c>
      <c r="DA2656" s="77">
        <v>0</v>
      </c>
      <c r="DB2656" s="77">
        <v>5.2405583313018536</v>
      </c>
      <c r="DC2656" s="77">
        <v>0.69641821681224059</v>
      </c>
      <c r="DD2656" s="77">
        <v>2.9419641522811069</v>
      </c>
      <c r="DE2656" s="77">
        <v>1.602175962208348</v>
      </c>
      <c r="DF2656" s="77">
        <v>0.36068764874242254</v>
      </c>
      <c r="DG2656" s="77">
        <v>0</v>
      </c>
      <c r="DH2656" s="77">
        <v>0</v>
      </c>
      <c r="DI2656" s="77">
        <v>0</v>
      </c>
      <c r="DJ2656" s="77">
        <v>8.5866410876487575E-6</v>
      </c>
      <c r="DL2656" s="77">
        <v>0</v>
      </c>
      <c r="DM2656" s="77">
        <v>3.097095384499108E-6</v>
      </c>
      <c r="DN2656" s="77">
        <v>3.097095384499108E-6</v>
      </c>
      <c r="DO2656" s="77">
        <v>0</v>
      </c>
      <c r="DP2656" s="77">
        <v>0</v>
      </c>
      <c r="DQ2656" s="77">
        <v>0</v>
      </c>
      <c r="DR2656" s="77">
        <v>0</v>
      </c>
      <c r="DS2656" s="77">
        <v>0</v>
      </c>
      <c r="DT2656" s="77">
        <v>0</v>
      </c>
      <c r="DU2656" s="77">
        <v>0</v>
      </c>
      <c r="DV2656" s="77">
        <v>0</v>
      </c>
      <c r="DW2656" s="77">
        <v>0</v>
      </c>
      <c r="GE2656" s="77" t="s">
        <v>425</v>
      </c>
      <c r="GF2656" s="77" t="s">
        <v>155</v>
      </c>
      <c r="GG2656" s="77" t="s">
        <v>445</v>
      </c>
      <c r="GH2656" s="77" t="s">
        <v>481</v>
      </c>
      <c r="GI2656" s="77">
        <v>2024</v>
      </c>
      <c r="GJ2656" s="77" t="s">
        <v>301</v>
      </c>
      <c r="GK2656" s="77">
        <v>13939.56097345725</v>
      </c>
      <c r="GL2656" s="77">
        <v>690.05764099999999</v>
      </c>
      <c r="GM2656" s="77">
        <v>2024</v>
      </c>
      <c r="GN2656" s="77" t="s">
        <v>175</v>
      </c>
      <c r="GO2656" s="77">
        <v>5.3000000000000005E-2</v>
      </c>
      <c r="GP2656" s="77">
        <v>3</v>
      </c>
      <c r="GQ2656" s="77">
        <v>0</v>
      </c>
      <c r="GR2656" s="77" t="s">
        <v>423</v>
      </c>
      <c r="GS2656" s="77">
        <v>0</v>
      </c>
      <c r="GT2656" s="77">
        <v>0</v>
      </c>
      <c r="GU2656" s="77">
        <v>0</v>
      </c>
      <c r="GV2656" s="77">
        <v>0</v>
      </c>
      <c r="GW2656" s="77">
        <v>5.5966209081309407E-2</v>
      </c>
      <c r="GX2656" s="77">
        <v>780.14438394216938</v>
      </c>
      <c r="GY2656" s="77">
        <v>5.5966209081309407E-2</v>
      </c>
      <c r="GZ2656" s="77">
        <v>780.14438394216938</v>
      </c>
    </row>
    <row r="2657" spans="98:208" x14ac:dyDescent="0.25">
      <c r="CT2657" s="77" t="s">
        <v>155</v>
      </c>
      <c r="CU2657" s="77" t="s">
        <v>476</v>
      </c>
      <c r="CV2657" s="77" t="s">
        <v>439</v>
      </c>
      <c r="CW2657" s="77">
        <v>2021</v>
      </c>
      <c r="CX2657" s="77">
        <v>0</v>
      </c>
      <c r="CY2657" s="77">
        <v>0</v>
      </c>
      <c r="CZ2657" s="77">
        <v>0</v>
      </c>
      <c r="DA2657" s="77">
        <v>0</v>
      </c>
      <c r="DB2657" s="77">
        <v>5.2405583313018536</v>
      </c>
      <c r="DC2657" s="77">
        <v>0.69641821681224059</v>
      </c>
      <c r="DD2657" s="77">
        <v>2.9419641522811069</v>
      </c>
      <c r="DE2657" s="77">
        <v>1.602175962208348</v>
      </c>
      <c r="DF2657" s="77">
        <v>0.36068764874242254</v>
      </c>
      <c r="DG2657" s="77">
        <v>0.36068764874242254</v>
      </c>
      <c r="DH2657" s="77">
        <v>0</v>
      </c>
      <c r="DI2657" s="77">
        <v>0</v>
      </c>
      <c r="DJ2657" s="77">
        <v>8.5866410876487575E-6</v>
      </c>
      <c r="DL2657" s="77">
        <v>0</v>
      </c>
      <c r="DM2657" s="77">
        <v>3.097095384499108E-6</v>
      </c>
      <c r="DN2657" s="77">
        <v>3.097095384499108E-6</v>
      </c>
      <c r="DO2657" s="77">
        <v>0</v>
      </c>
      <c r="DP2657" s="77">
        <v>3.097095384499108E-6</v>
      </c>
      <c r="DQ2657" s="77">
        <v>3.097095384499108E-6</v>
      </c>
      <c r="DR2657" s="77">
        <v>0</v>
      </c>
      <c r="DS2657" s="77">
        <v>0</v>
      </c>
      <c r="DT2657" s="77">
        <v>0</v>
      </c>
      <c r="DU2657" s="77">
        <v>0</v>
      </c>
      <c r="DV2657" s="77">
        <v>0</v>
      </c>
      <c r="DW2657" s="77">
        <v>0</v>
      </c>
      <c r="GE2657" s="77" t="s">
        <v>427</v>
      </c>
      <c r="GF2657" s="77" t="s">
        <v>155</v>
      </c>
      <c r="GG2657" s="77" t="s">
        <v>445</v>
      </c>
      <c r="GH2657" s="77" t="s">
        <v>481</v>
      </c>
      <c r="GI2657" s="77">
        <v>2024</v>
      </c>
      <c r="GJ2657" s="77" t="s">
        <v>303</v>
      </c>
      <c r="GK2657" s="77">
        <v>7467.814819452442</v>
      </c>
      <c r="GL2657" s="77">
        <v>690.05764099999999</v>
      </c>
      <c r="GM2657" s="77">
        <v>2024</v>
      </c>
      <c r="GN2657" s="77" t="s">
        <v>175</v>
      </c>
      <c r="GO2657" s="77">
        <v>5.3000000000000005E-2</v>
      </c>
      <c r="GP2657" s="77">
        <v>3</v>
      </c>
      <c r="GQ2657" s="77">
        <v>0</v>
      </c>
      <c r="GR2657" s="77" t="s">
        <v>423</v>
      </c>
      <c r="GS2657" s="77">
        <v>0</v>
      </c>
      <c r="GT2657" s="77">
        <v>0</v>
      </c>
      <c r="GU2657" s="77">
        <v>0</v>
      </c>
      <c r="GV2657" s="77">
        <v>0</v>
      </c>
      <c r="GW2657" s="77">
        <v>5.5966209081309407E-2</v>
      </c>
      <c r="GX2657" s="77">
        <v>417.94528556597623</v>
      </c>
      <c r="GY2657" s="77">
        <v>5.5966209081309407E-2</v>
      </c>
      <c r="GZ2657" s="77">
        <v>417.94528556597623</v>
      </c>
    </row>
    <row r="2658" spans="98:208" x14ac:dyDescent="0.25">
      <c r="CT2658" s="77" t="s">
        <v>155</v>
      </c>
      <c r="CU2658" s="77" t="s">
        <v>476</v>
      </c>
      <c r="CV2658" s="77" t="s">
        <v>439</v>
      </c>
      <c r="CW2658" s="77">
        <v>2022</v>
      </c>
      <c r="CX2658" s="77">
        <v>0</v>
      </c>
      <c r="CY2658" s="77">
        <v>0</v>
      </c>
      <c r="CZ2658" s="77">
        <v>0</v>
      </c>
      <c r="DA2658" s="77">
        <v>0</v>
      </c>
      <c r="DB2658" s="77">
        <v>5.2405583313018536</v>
      </c>
      <c r="DC2658" s="77">
        <v>0.69641821681224059</v>
      </c>
      <c r="DD2658" s="77">
        <v>2.9419641522811069</v>
      </c>
      <c r="DE2658" s="77">
        <v>1.602175962208348</v>
      </c>
      <c r="DF2658" s="77">
        <v>0.36068764874242254</v>
      </c>
      <c r="DG2658" s="77">
        <v>0.36068764874242254</v>
      </c>
      <c r="DH2658" s="77">
        <v>0.36068764874242254</v>
      </c>
      <c r="DI2658" s="77">
        <v>0</v>
      </c>
      <c r="DJ2658" s="77">
        <v>8.5866410876487575E-6</v>
      </c>
      <c r="DL2658" s="77">
        <v>0</v>
      </c>
      <c r="DM2658" s="77">
        <v>3.097095384499108E-6</v>
      </c>
      <c r="DN2658" s="77">
        <v>3.097095384499108E-6</v>
      </c>
      <c r="DO2658" s="77">
        <v>0</v>
      </c>
      <c r="DP2658" s="77">
        <v>3.097095384499108E-6</v>
      </c>
      <c r="DQ2658" s="77">
        <v>3.097095384499108E-6</v>
      </c>
      <c r="DR2658" s="77">
        <v>0</v>
      </c>
      <c r="DS2658" s="77">
        <v>3.097095384499108E-6</v>
      </c>
      <c r="DT2658" s="77">
        <v>3.097095384499108E-6</v>
      </c>
      <c r="DU2658" s="77">
        <v>0</v>
      </c>
      <c r="DV2658" s="77">
        <v>0</v>
      </c>
      <c r="DW2658" s="77">
        <v>0</v>
      </c>
      <c r="GE2658" s="77" t="s">
        <v>422</v>
      </c>
      <c r="GF2658" s="77" t="s">
        <v>155</v>
      </c>
      <c r="GG2658" s="77" t="s">
        <v>445</v>
      </c>
      <c r="GH2658" s="77" t="s">
        <v>481</v>
      </c>
      <c r="GI2658" s="77">
        <v>2025</v>
      </c>
      <c r="GJ2658" s="77" t="s">
        <v>305</v>
      </c>
      <c r="GK2658" s="77">
        <v>428.60232122013241</v>
      </c>
      <c r="GL2658" s="77">
        <v>690.05764099999999</v>
      </c>
      <c r="GM2658" s="77">
        <v>2025</v>
      </c>
      <c r="GN2658" s="77" t="s">
        <v>175</v>
      </c>
      <c r="GO2658" s="77">
        <v>0.13250000000000001</v>
      </c>
      <c r="GP2658" s="77">
        <v>3</v>
      </c>
      <c r="GQ2658" s="77">
        <v>0</v>
      </c>
      <c r="GR2658" s="77" t="s">
        <v>423</v>
      </c>
      <c r="GS2658" s="77">
        <v>0</v>
      </c>
      <c r="GT2658" s="77">
        <v>0</v>
      </c>
      <c r="GU2658" s="77">
        <v>0</v>
      </c>
      <c r="GV2658" s="77">
        <v>0</v>
      </c>
      <c r="GW2658" s="77">
        <v>0</v>
      </c>
      <c r="GX2658" s="77">
        <v>0</v>
      </c>
      <c r="GY2658" s="77">
        <v>0.1527377521613833</v>
      </c>
      <c r="GZ2658" s="77">
        <v>65.463755114314182</v>
      </c>
    </row>
    <row r="2659" spans="98:208" x14ac:dyDescent="0.25">
      <c r="CT2659" s="77" t="s">
        <v>155</v>
      </c>
      <c r="CU2659" s="77" t="s">
        <v>476</v>
      </c>
      <c r="CV2659" s="77" t="s">
        <v>439</v>
      </c>
      <c r="CW2659" s="77">
        <v>2023</v>
      </c>
      <c r="CX2659" s="77">
        <v>0</v>
      </c>
      <c r="CY2659" s="77">
        <v>0</v>
      </c>
      <c r="CZ2659" s="77">
        <v>0</v>
      </c>
      <c r="DA2659" s="77">
        <v>0</v>
      </c>
      <c r="DB2659" s="77">
        <v>5.4750346070080571</v>
      </c>
      <c r="DC2659" s="77">
        <v>0.71896016785813277</v>
      </c>
      <c r="DD2659" s="77">
        <v>3.0714971986151771</v>
      </c>
      <c r="DE2659" s="77">
        <v>1.684577240534429</v>
      </c>
      <c r="DF2659" s="77">
        <v>0</v>
      </c>
      <c r="DG2659" s="77">
        <v>0.37599181639994028</v>
      </c>
      <c r="DH2659" s="77">
        <v>0.37599181639994028</v>
      </c>
      <c r="DI2659" s="77">
        <v>0.37599181639994028</v>
      </c>
      <c r="DJ2659" s="77">
        <v>8.5866410876487575E-6</v>
      </c>
      <c r="DL2659" s="77">
        <v>0</v>
      </c>
      <c r="DM2659" s="77">
        <v>0</v>
      </c>
      <c r="DN2659" s="77">
        <v>0</v>
      </c>
      <c r="DO2659" s="77">
        <v>0</v>
      </c>
      <c r="DP2659" s="77">
        <v>3.2285067793194151E-6</v>
      </c>
      <c r="DQ2659" s="77">
        <v>3.2285067793194151E-6</v>
      </c>
      <c r="DR2659" s="77">
        <v>0</v>
      </c>
      <c r="DS2659" s="77">
        <v>3.2285067793194151E-6</v>
      </c>
      <c r="DT2659" s="77">
        <v>3.2285067793194151E-6</v>
      </c>
      <c r="DU2659" s="77">
        <v>0</v>
      </c>
      <c r="DV2659" s="77">
        <v>3.2285067793194151E-6</v>
      </c>
      <c r="DW2659" s="77">
        <v>3.2285067793194151E-6</v>
      </c>
      <c r="GE2659" s="77" t="s">
        <v>425</v>
      </c>
      <c r="GF2659" s="77" t="s">
        <v>155</v>
      </c>
      <c r="GG2659" s="77" t="s">
        <v>445</v>
      </c>
      <c r="GH2659" s="77" t="s">
        <v>481</v>
      </c>
      <c r="GI2659" s="77">
        <v>2025</v>
      </c>
      <c r="GJ2659" s="77" t="s">
        <v>301</v>
      </c>
      <c r="GK2659" s="77">
        <v>13939.56097345725</v>
      </c>
      <c r="GL2659" s="77">
        <v>690.05764099999999</v>
      </c>
      <c r="GM2659" s="77">
        <v>2025</v>
      </c>
      <c r="GN2659" s="77" t="s">
        <v>175</v>
      </c>
      <c r="GO2659" s="77">
        <v>5.3000000000000005E-2</v>
      </c>
      <c r="GP2659" s="77">
        <v>3</v>
      </c>
      <c r="GQ2659" s="77">
        <v>0</v>
      </c>
      <c r="GR2659" s="77" t="s">
        <v>423</v>
      </c>
      <c r="GS2659" s="77">
        <v>0</v>
      </c>
      <c r="GT2659" s="77">
        <v>0</v>
      </c>
      <c r="GU2659" s="77">
        <v>0</v>
      </c>
      <c r="GV2659" s="77">
        <v>0</v>
      </c>
      <c r="GW2659" s="77">
        <v>0</v>
      </c>
      <c r="GX2659" s="77">
        <v>0</v>
      </c>
      <c r="GY2659" s="77">
        <v>5.5966209081309407E-2</v>
      </c>
      <c r="GZ2659" s="77">
        <v>780.14438394216938</v>
      </c>
    </row>
    <row r="2660" spans="98:208" x14ac:dyDescent="0.25">
      <c r="CT2660" s="77" t="s">
        <v>155</v>
      </c>
      <c r="CU2660" s="77" t="s">
        <v>476</v>
      </c>
      <c r="CV2660" s="77" t="s">
        <v>439</v>
      </c>
      <c r="CW2660" s="77">
        <v>2024</v>
      </c>
      <c r="CX2660" s="77">
        <v>0</v>
      </c>
      <c r="CY2660" s="77">
        <v>0</v>
      </c>
      <c r="CZ2660" s="77">
        <v>0</v>
      </c>
      <c r="DA2660" s="77">
        <v>0</v>
      </c>
      <c r="DB2660" s="77">
        <v>5.4750346070080571</v>
      </c>
      <c r="DC2660" s="77">
        <v>0.71896016785813277</v>
      </c>
      <c r="DD2660" s="77">
        <v>3.0714971986151771</v>
      </c>
      <c r="DE2660" s="77">
        <v>1.684577240534429</v>
      </c>
      <c r="DF2660" s="77">
        <v>0</v>
      </c>
      <c r="DG2660" s="77">
        <v>0</v>
      </c>
      <c r="DH2660" s="77">
        <v>0.37599181639994028</v>
      </c>
      <c r="DI2660" s="77">
        <v>0.37599181639994028</v>
      </c>
      <c r="DJ2660" s="77">
        <v>8.5866410876487575E-6</v>
      </c>
      <c r="DL2660" s="77">
        <v>0</v>
      </c>
      <c r="DM2660" s="77">
        <v>0</v>
      </c>
      <c r="DN2660" s="77">
        <v>0</v>
      </c>
      <c r="DO2660" s="77">
        <v>0</v>
      </c>
      <c r="DP2660" s="77">
        <v>0</v>
      </c>
      <c r="DQ2660" s="77">
        <v>0</v>
      </c>
      <c r="DR2660" s="77">
        <v>0</v>
      </c>
      <c r="DS2660" s="77">
        <v>3.2285067793194151E-6</v>
      </c>
      <c r="DT2660" s="77">
        <v>3.2285067793194151E-6</v>
      </c>
      <c r="DU2660" s="77">
        <v>0</v>
      </c>
      <c r="DV2660" s="77">
        <v>3.2285067793194151E-6</v>
      </c>
      <c r="DW2660" s="77">
        <v>3.2285067793194151E-6</v>
      </c>
      <c r="GE2660" s="77" t="s">
        <v>427</v>
      </c>
      <c r="GF2660" s="77" t="s">
        <v>155</v>
      </c>
      <c r="GG2660" s="77" t="s">
        <v>445</v>
      </c>
      <c r="GH2660" s="77" t="s">
        <v>481</v>
      </c>
      <c r="GI2660" s="77">
        <v>2025</v>
      </c>
      <c r="GJ2660" s="77" t="s">
        <v>303</v>
      </c>
      <c r="GK2660" s="77">
        <v>7467.814819452442</v>
      </c>
      <c r="GL2660" s="77">
        <v>690.05764099999999</v>
      </c>
      <c r="GM2660" s="77">
        <v>2025</v>
      </c>
      <c r="GN2660" s="77" t="s">
        <v>175</v>
      </c>
      <c r="GO2660" s="77">
        <v>5.3000000000000005E-2</v>
      </c>
      <c r="GP2660" s="77">
        <v>3</v>
      </c>
      <c r="GQ2660" s="77">
        <v>0</v>
      </c>
      <c r="GR2660" s="77" t="s">
        <v>423</v>
      </c>
      <c r="GS2660" s="77">
        <v>0</v>
      </c>
      <c r="GT2660" s="77">
        <v>0</v>
      </c>
      <c r="GU2660" s="77">
        <v>0</v>
      </c>
      <c r="GV2660" s="77">
        <v>0</v>
      </c>
      <c r="GW2660" s="77">
        <v>0</v>
      </c>
      <c r="GX2660" s="77">
        <v>0</v>
      </c>
      <c r="GY2660" s="77">
        <v>5.5966209081309407E-2</v>
      </c>
      <c r="GZ2660" s="77">
        <v>417.94528556597623</v>
      </c>
    </row>
    <row r="2661" spans="98:208" x14ac:dyDescent="0.25">
      <c r="CT2661" s="77" t="s">
        <v>155</v>
      </c>
      <c r="CU2661" s="77" t="s">
        <v>476</v>
      </c>
      <c r="CV2661" s="77" t="s">
        <v>439</v>
      </c>
      <c r="CW2661" s="77">
        <v>2025</v>
      </c>
      <c r="CX2661" s="77">
        <v>0</v>
      </c>
      <c r="CY2661" s="77">
        <v>0</v>
      </c>
      <c r="CZ2661" s="77">
        <v>0</v>
      </c>
      <c r="DA2661" s="77">
        <v>0</v>
      </c>
      <c r="DB2661" s="77">
        <v>5.4750346070080571</v>
      </c>
      <c r="DC2661" s="77">
        <v>0.71896016785813277</v>
      </c>
      <c r="DD2661" s="77">
        <v>3.0714971986151771</v>
      </c>
      <c r="DE2661" s="77">
        <v>1.684577240534429</v>
      </c>
      <c r="DF2661" s="77">
        <v>0</v>
      </c>
      <c r="DG2661" s="77">
        <v>0</v>
      </c>
      <c r="DH2661" s="77">
        <v>0</v>
      </c>
      <c r="DI2661" s="77">
        <v>0.37599181639994028</v>
      </c>
      <c r="DJ2661" s="77">
        <v>8.5866410876487575E-6</v>
      </c>
      <c r="DL2661" s="77">
        <v>0</v>
      </c>
      <c r="DM2661" s="77">
        <v>0</v>
      </c>
      <c r="DN2661" s="77">
        <v>0</v>
      </c>
      <c r="DO2661" s="77">
        <v>0</v>
      </c>
      <c r="DP2661" s="77">
        <v>0</v>
      </c>
      <c r="DQ2661" s="77">
        <v>0</v>
      </c>
      <c r="DR2661" s="77">
        <v>0</v>
      </c>
      <c r="DS2661" s="77">
        <v>0</v>
      </c>
      <c r="DT2661" s="77">
        <v>0</v>
      </c>
      <c r="DU2661" s="77">
        <v>0</v>
      </c>
      <c r="DV2661" s="77">
        <v>3.2285067793194151E-6</v>
      </c>
      <c r="DW2661" s="77">
        <v>3.2285067793194151E-6</v>
      </c>
      <c r="GE2661" s="77" t="s">
        <v>422</v>
      </c>
      <c r="GF2661" s="77" t="s">
        <v>155</v>
      </c>
      <c r="GG2661" s="77" t="s">
        <v>445</v>
      </c>
      <c r="GH2661" s="77" t="s">
        <v>488</v>
      </c>
      <c r="GI2661" s="77">
        <v>2021</v>
      </c>
      <c r="GJ2661" s="77" t="s">
        <v>305</v>
      </c>
      <c r="GK2661" s="77">
        <v>409.22373582043832</v>
      </c>
      <c r="GL2661" s="77">
        <v>690.05764099999999</v>
      </c>
      <c r="GM2661" s="77">
        <v>2021</v>
      </c>
      <c r="GN2661" s="77" t="s">
        <v>175</v>
      </c>
      <c r="GO2661" s="77">
        <v>0.13250000000000001</v>
      </c>
      <c r="GP2661" s="77">
        <v>3</v>
      </c>
      <c r="GQ2661" s="77">
        <v>0</v>
      </c>
      <c r="GR2661" s="77" t="s">
        <v>423</v>
      </c>
      <c r="GS2661" s="77">
        <v>0.1527377521613833</v>
      </c>
      <c r="GT2661" s="77">
        <v>62.503913540297503</v>
      </c>
      <c r="GU2661" s="77">
        <v>0.1527377521613833</v>
      </c>
      <c r="GV2661" s="77">
        <v>62.503913540297503</v>
      </c>
      <c r="GW2661" s="77">
        <v>0</v>
      </c>
      <c r="GX2661" s="77">
        <v>0</v>
      </c>
      <c r="GY2661" s="77">
        <v>0</v>
      </c>
      <c r="GZ2661" s="77">
        <v>0</v>
      </c>
    </row>
    <row r="2662" spans="98:208" x14ac:dyDescent="0.25">
      <c r="CT2662" s="77" t="s">
        <v>155</v>
      </c>
      <c r="CU2662" s="77" t="s">
        <v>476</v>
      </c>
      <c r="CV2662" s="77" t="s">
        <v>446</v>
      </c>
      <c r="CW2662" s="77">
        <v>2020</v>
      </c>
      <c r="CX2662" s="77">
        <v>0</v>
      </c>
      <c r="CY2662" s="77">
        <v>0</v>
      </c>
      <c r="CZ2662" s="77">
        <v>0</v>
      </c>
      <c r="DA2662" s="77">
        <v>0</v>
      </c>
      <c r="DB2662" s="77">
        <v>7.7900575334948485E-2</v>
      </c>
      <c r="DC2662" s="77">
        <v>3.642506068395425E-2</v>
      </c>
      <c r="DD2662" s="77">
        <v>1.580872452543168E-3</v>
      </c>
      <c r="DE2662" s="77">
        <v>3.9894642198450521E-2</v>
      </c>
      <c r="DF2662" s="77">
        <v>7.8847092159215759E-3</v>
      </c>
      <c r="DG2662" s="77">
        <v>0</v>
      </c>
      <c r="DH2662" s="77">
        <v>0</v>
      </c>
      <c r="DI2662" s="77">
        <v>0</v>
      </c>
      <c r="DJ2662" s="77">
        <v>2.538260682269089E-3</v>
      </c>
      <c r="DL2662" s="77">
        <v>0</v>
      </c>
      <c r="DM2662" s="77">
        <v>2.0013447393898472E-5</v>
      </c>
      <c r="DN2662" s="77">
        <v>2.0013447393898472E-5</v>
      </c>
      <c r="DO2662" s="77">
        <v>0</v>
      </c>
      <c r="DP2662" s="77">
        <v>0</v>
      </c>
      <c r="DQ2662" s="77">
        <v>0</v>
      </c>
      <c r="DR2662" s="77">
        <v>0</v>
      </c>
      <c r="DS2662" s="77">
        <v>0</v>
      </c>
      <c r="DT2662" s="77">
        <v>0</v>
      </c>
      <c r="DU2662" s="77">
        <v>0</v>
      </c>
      <c r="DV2662" s="77">
        <v>0</v>
      </c>
      <c r="DW2662" s="77">
        <v>0</v>
      </c>
      <c r="GE2662" s="77" t="s">
        <v>425</v>
      </c>
      <c r="GF2662" s="77" t="s">
        <v>155</v>
      </c>
      <c r="GG2662" s="77" t="s">
        <v>445</v>
      </c>
      <c r="GH2662" s="77" t="s">
        <v>488</v>
      </c>
      <c r="GI2662" s="77">
        <v>2021</v>
      </c>
      <c r="GJ2662" s="77" t="s">
        <v>301</v>
      </c>
      <c r="GK2662" s="77">
        <v>13469.087812378741</v>
      </c>
      <c r="GL2662" s="77">
        <v>690.05764099999999</v>
      </c>
      <c r="GM2662" s="77">
        <v>2021</v>
      </c>
      <c r="GN2662" s="77" t="s">
        <v>175</v>
      </c>
      <c r="GO2662" s="77">
        <v>5.3000000000000005E-2</v>
      </c>
      <c r="GP2662" s="77">
        <v>3</v>
      </c>
      <c r="GQ2662" s="77">
        <v>0</v>
      </c>
      <c r="GR2662" s="77" t="s">
        <v>423</v>
      </c>
      <c r="GS2662" s="77">
        <v>5.5966209081309407E-2</v>
      </c>
      <c r="GT2662" s="77">
        <v>753.81378464210491</v>
      </c>
      <c r="GU2662" s="77">
        <v>5.5966209081309407E-2</v>
      </c>
      <c r="GV2662" s="77">
        <v>753.81378464210491</v>
      </c>
      <c r="GW2662" s="77">
        <v>0</v>
      </c>
      <c r="GX2662" s="77">
        <v>0</v>
      </c>
      <c r="GY2662" s="77">
        <v>0</v>
      </c>
      <c r="GZ2662" s="77">
        <v>0</v>
      </c>
    </row>
    <row r="2663" spans="98:208" x14ac:dyDescent="0.25">
      <c r="CT2663" s="77" t="s">
        <v>155</v>
      </c>
      <c r="CU2663" s="77" t="s">
        <v>476</v>
      </c>
      <c r="CV2663" s="77" t="s">
        <v>446</v>
      </c>
      <c r="CW2663" s="77">
        <v>2021</v>
      </c>
      <c r="CX2663" s="77">
        <v>0</v>
      </c>
      <c r="CY2663" s="77">
        <v>0</v>
      </c>
      <c r="CZ2663" s="77">
        <v>0</v>
      </c>
      <c r="DA2663" s="77">
        <v>0</v>
      </c>
      <c r="DB2663" s="77">
        <v>7.7900575334948485E-2</v>
      </c>
      <c r="DC2663" s="77">
        <v>3.642506068395425E-2</v>
      </c>
      <c r="DD2663" s="77">
        <v>1.580872452543168E-3</v>
      </c>
      <c r="DE2663" s="77">
        <v>3.9894642198450521E-2</v>
      </c>
      <c r="DF2663" s="77">
        <v>7.8847092159215759E-3</v>
      </c>
      <c r="DG2663" s="77">
        <v>7.8847092159215759E-3</v>
      </c>
      <c r="DH2663" s="77">
        <v>0</v>
      </c>
      <c r="DI2663" s="77">
        <v>0</v>
      </c>
      <c r="DJ2663" s="77">
        <v>2.538260682269089E-3</v>
      </c>
      <c r="DL2663" s="77">
        <v>0</v>
      </c>
      <c r="DM2663" s="77">
        <v>2.0013447393898472E-5</v>
      </c>
      <c r="DN2663" s="77">
        <v>2.0013447393898472E-5</v>
      </c>
      <c r="DO2663" s="77">
        <v>0</v>
      </c>
      <c r="DP2663" s="77">
        <v>2.0013447393898472E-5</v>
      </c>
      <c r="DQ2663" s="77">
        <v>2.0013447393898472E-5</v>
      </c>
      <c r="DR2663" s="77">
        <v>0</v>
      </c>
      <c r="DS2663" s="77">
        <v>0</v>
      </c>
      <c r="DT2663" s="77">
        <v>0</v>
      </c>
      <c r="DU2663" s="77">
        <v>0</v>
      </c>
      <c r="DV2663" s="77">
        <v>0</v>
      </c>
      <c r="DW2663" s="77">
        <v>0</v>
      </c>
      <c r="GE2663" s="77" t="s">
        <v>427</v>
      </c>
      <c r="GF2663" s="77" t="s">
        <v>155</v>
      </c>
      <c r="GG2663" s="77" t="s">
        <v>445</v>
      </c>
      <c r="GH2663" s="77" t="s">
        <v>488</v>
      </c>
      <c r="GI2663" s="77">
        <v>2021</v>
      </c>
      <c r="GJ2663" s="77" t="s">
        <v>303</v>
      </c>
      <c r="GK2663" s="77">
        <v>7205.5312760252846</v>
      </c>
      <c r="GL2663" s="77">
        <v>690.05764099999999</v>
      </c>
      <c r="GM2663" s="77">
        <v>2021</v>
      </c>
      <c r="GN2663" s="77" t="s">
        <v>175</v>
      </c>
      <c r="GO2663" s="77">
        <v>5.3000000000000005E-2</v>
      </c>
      <c r="GP2663" s="77">
        <v>3</v>
      </c>
      <c r="GQ2663" s="77">
        <v>0</v>
      </c>
      <c r="GR2663" s="77" t="s">
        <v>423</v>
      </c>
      <c r="GS2663" s="77">
        <v>5.5966209081309407E-2</v>
      </c>
      <c r="GT2663" s="77">
        <v>403.26626993594522</v>
      </c>
      <c r="GU2663" s="77">
        <v>5.5966209081309407E-2</v>
      </c>
      <c r="GV2663" s="77">
        <v>403.26626993594522</v>
      </c>
      <c r="GW2663" s="77">
        <v>0</v>
      </c>
      <c r="GX2663" s="77">
        <v>0</v>
      </c>
      <c r="GY2663" s="77">
        <v>0</v>
      </c>
      <c r="GZ2663" s="77">
        <v>0</v>
      </c>
    </row>
    <row r="2664" spans="98:208" x14ac:dyDescent="0.25">
      <c r="CT2664" s="77" t="s">
        <v>155</v>
      </c>
      <c r="CU2664" s="77" t="s">
        <v>476</v>
      </c>
      <c r="CV2664" s="77" t="s">
        <v>446</v>
      </c>
      <c r="CW2664" s="77">
        <v>2022</v>
      </c>
      <c r="CX2664" s="77">
        <v>0</v>
      </c>
      <c r="CY2664" s="77">
        <v>0</v>
      </c>
      <c r="CZ2664" s="77">
        <v>0</v>
      </c>
      <c r="DA2664" s="77">
        <v>0</v>
      </c>
      <c r="DB2664" s="77">
        <v>7.7900575334948485E-2</v>
      </c>
      <c r="DC2664" s="77">
        <v>3.642506068395425E-2</v>
      </c>
      <c r="DD2664" s="77">
        <v>1.580872452543168E-3</v>
      </c>
      <c r="DE2664" s="77">
        <v>3.9894642198450521E-2</v>
      </c>
      <c r="DF2664" s="77">
        <v>7.8847092159215759E-3</v>
      </c>
      <c r="DG2664" s="77">
        <v>7.8847092159215759E-3</v>
      </c>
      <c r="DH2664" s="77">
        <v>7.8847092159215759E-3</v>
      </c>
      <c r="DI2664" s="77">
        <v>0</v>
      </c>
      <c r="DJ2664" s="77">
        <v>2.538260682269089E-3</v>
      </c>
      <c r="DL2664" s="77">
        <v>0</v>
      </c>
      <c r="DM2664" s="77">
        <v>2.0013447393898472E-5</v>
      </c>
      <c r="DN2664" s="77">
        <v>2.0013447393898472E-5</v>
      </c>
      <c r="DO2664" s="77">
        <v>0</v>
      </c>
      <c r="DP2664" s="77">
        <v>2.0013447393898472E-5</v>
      </c>
      <c r="DQ2664" s="77">
        <v>2.0013447393898472E-5</v>
      </c>
      <c r="DR2664" s="77">
        <v>0</v>
      </c>
      <c r="DS2664" s="77">
        <v>2.0013447393898472E-5</v>
      </c>
      <c r="DT2664" s="77">
        <v>2.0013447393898472E-5</v>
      </c>
      <c r="DU2664" s="77">
        <v>0</v>
      </c>
      <c r="DV2664" s="77">
        <v>0</v>
      </c>
      <c r="DW2664" s="77">
        <v>0</v>
      </c>
      <c r="GE2664" s="77" t="s">
        <v>422</v>
      </c>
      <c r="GF2664" s="77" t="s">
        <v>155</v>
      </c>
      <c r="GG2664" s="77" t="s">
        <v>445</v>
      </c>
      <c r="GH2664" s="77" t="s">
        <v>488</v>
      </c>
      <c r="GI2664" s="77">
        <v>2022</v>
      </c>
      <c r="GJ2664" s="77" t="s">
        <v>305</v>
      </c>
      <c r="GK2664" s="77">
        <v>409.22373582043832</v>
      </c>
      <c r="GL2664" s="77">
        <v>690.05764099999999</v>
      </c>
      <c r="GM2664" s="77">
        <v>2022</v>
      </c>
      <c r="GN2664" s="77" t="s">
        <v>175</v>
      </c>
      <c r="GO2664" s="77">
        <v>0.13250000000000001</v>
      </c>
      <c r="GP2664" s="77">
        <v>3</v>
      </c>
      <c r="GQ2664" s="77">
        <v>0</v>
      </c>
      <c r="GR2664" s="77" t="s">
        <v>423</v>
      </c>
      <c r="GS2664" s="77">
        <v>0.1527377521613833</v>
      </c>
      <c r="GT2664" s="77">
        <v>62.503913540297503</v>
      </c>
      <c r="GU2664" s="77">
        <v>0.1527377521613833</v>
      </c>
      <c r="GV2664" s="77">
        <v>62.503913540297503</v>
      </c>
      <c r="GW2664" s="77">
        <v>0.1527377521613833</v>
      </c>
      <c r="GX2664" s="77">
        <v>62.503913540297503</v>
      </c>
      <c r="GY2664" s="77">
        <v>0</v>
      </c>
      <c r="GZ2664" s="77">
        <v>0</v>
      </c>
    </row>
    <row r="2665" spans="98:208" x14ac:dyDescent="0.25">
      <c r="CT2665" s="77" t="s">
        <v>155</v>
      </c>
      <c r="CU2665" s="77" t="s">
        <v>476</v>
      </c>
      <c r="CV2665" s="77" t="s">
        <v>446</v>
      </c>
      <c r="CW2665" s="77">
        <v>2023</v>
      </c>
      <c r="CX2665" s="77">
        <v>0</v>
      </c>
      <c r="CY2665" s="77">
        <v>0</v>
      </c>
      <c r="CZ2665" s="77">
        <v>0</v>
      </c>
      <c r="DA2665" s="77">
        <v>0</v>
      </c>
      <c r="DB2665" s="77">
        <v>8.0408269036977148E-2</v>
      </c>
      <c r="DC2665" s="77">
        <v>3.7590224611390548E-2</v>
      </c>
      <c r="DD2665" s="77">
        <v>1.631433411568579E-3</v>
      </c>
      <c r="DE2665" s="77">
        <v>4.1186611014017487E-2</v>
      </c>
      <c r="DF2665" s="77">
        <v>0</v>
      </c>
      <c r="DG2665" s="77">
        <v>8.1378100371604437E-3</v>
      </c>
      <c r="DH2665" s="77">
        <v>8.1378100371604437E-3</v>
      </c>
      <c r="DI2665" s="77">
        <v>8.1378100371604437E-3</v>
      </c>
      <c r="DJ2665" s="77">
        <v>2.538260682269089E-3</v>
      </c>
      <c r="DL2665" s="77">
        <v>0</v>
      </c>
      <c r="DM2665" s="77">
        <v>0</v>
      </c>
      <c r="DN2665" s="77">
        <v>0</v>
      </c>
      <c r="DO2665" s="77">
        <v>0</v>
      </c>
      <c r="DP2665" s="77">
        <v>2.0655883257099108E-5</v>
      </c>
      <c r="DQ2665" s="77">
        <v>2.0655883257099108E-5</v>
      </c>
      <c r="DR2665" s="77">
        <v>0</v>
      </c>
      <c r="DS2665" s="77">
        <v>2.0655883257099108E-5</v>
      </c>
      <c r="DT2665" s="77">
        <v>2.0655883257099108E-5</v>
      </c>
      <c r="DU2665" s="77">
        <v>0</v>
      </c>
      <c r="DV2665" s="77">
        <v>2.0655883257099108E-5</v>
      </c>
      <c r="DW2665" s="77">
        <v>2.0655883257099108E-5</v>
      </c>
      <c r="GE2665" s="77" t="s">
        <v>425</v>
      </c>
      <c r="GF2665" s="77" t="s">
        <v>155</v>
      </c>
      <c r="GG2665" s="77" t="s">
        <v>445</v>
      </c>
      <c r="GH2665" s="77" t="s">
        <v>488</v>
      </c>
      <c r="GI2665" s="77">
        <v>2022</v>
      </c>
      <c r="GJ2665" s="77" t="s">
        <v>301</v>
      </c>
      <c r="GK2665" s="77">
        <v>13469.087812378741</v>
      </c>
      <c r="GL2665" s="77">
        <v>690.05764099999999</v>
      </c>
      <c r="GM2665" s="77">
        <v>2022</v>
      </c>
      <c r="GN2665" s="77" t="s">
        <v>175</v>
      </c>
      <c r="GO2665" s="77">
        <v>5.3000000000000005E-2</v>
      </c>
      <c r="GP2665" s="77">
        <v>3</v>
      </c>
      <c r="GQ2665" s="77">
        <v>0</v>
      </c>
      <c r="GR2665" s="77" t="s">
        <v>423</v>
      </c>
      <c r="GS2665" s="77">
        <v>5.5966209081309407E-2</v>
      </c>
      <c r="GT2665" s="77">
        <v>753.81378464210491</v>
      </c>
      <c r="GU2665" s="77">
        <v>5.5966209081309407E-2</v>
      </c>
      <c r="GV2665" s="77">
        <v>753.81378464210491</v>
      </c>
      <c r="GW2665" s="77">
        <v>5.5966209081309407E-2</v>
      </c>
      <c r="GX2665" s="77">
        <v>753.81378464210491</v>
      </c>
      <c r="GY2665" s="77">
        <v>0</v>
      </c>
      <c r="GZ2665" s="77">
        <v>0</v>
      </c>
    </row>
    <row r="2666" spans="98:208" x14ac:dyDescent="0.25">
      <c r="CT2666" s="77" t="s">
        <v>155</v>
      </c>
      <c r="CU2666" s="77" t="s">
        <v>476</v>
      </c>
      <c r="CV2666" s="77" t="s">
        <v>446</v>
      </c>
      <c r="CW2666" s="77">
        <v>2024</v>
      </c>
      <c r="CX2666" s="77">
        <v>0</v>
      </c>
      <c r="CY2666" s="77">
        <v>0</v>
      </c>
      <c r="CZ2666" s="77">
        <v>0</v>
      </c>
      <c r="DA2666" s="77">
        <v>0</v>
      </c>
      <c r="DB2666" s="77">
        <v>8.0408269036977148E-2</v>
      </c>
      <c r="DC2666" s="77">
        <v>3.7590224611390548E-2</v>
      </c>
      <c r="DD2666" s="77">
        <v>1.631433411568579E-3</v>
      </c>
      <c r="DE2666" s="77">
        <v>4.1186611014017487E-2</v>
      </c>
      <c r="DF2666" s="77">
        <v>0</v>
      </c>
      <c r="DG2666" s="77">
        <v>0</v>
      </c>
      <c r="DH2666" s="77">
        <v>8.1378100371604437E-3</v>
      </c>
      <c r="DI2666" s="77">
        <v>8.1378100371604437E-3</v>
      </c>
      <c r="DJ2666" s="77">
        <v>2.538260682269089E-3</v>
      </c>
      <c r="DL2666" s="77">
        <v>0</v>
      </c>
      <c r="DM2666" s="77">
        <v>0</v>
      </c>
      <c r="DN2666" s="77">
        <v>0</v>
      </c>
      <c r="DO2666" s="77">
        <v>0</v>
      </c>
      <c r="DP2666" s="77">
        <v>0</v>
      </c>
      <c r="DQ2666" s="77">
        <v>0</v>
      </c>
      <c r="DR2666" s="77">
        <v>0</v>
      </c>
      <c r="DS2666" s="77">
        <v>2.0655883257099108E-5</v>
      </c>
      <c r="DT2666" s="77">
        <v>2.0655883257099108E-5</v>
      </c>
      <c r="DU2666" s="77">
        <v>0</v>
      </c>
      <c r="DV2666" s="77">
        <v>2.0655883257099108E-5</v>
      </c>
      <c r="DW2666" s="77">
        <v>2.0655883257099108E-5</v>
      </c>
      <c r="GE2666" s="77" t="s">
        <v>427</v>
      </c>
      <c r="GF2666" s="77" t="s">
        <v>155</v>
      </c>
      <c r="GG2666" s="77" t="s">
        <v>445</v>
      </c>
      <c r="GH2666" s="77" t="s">
        <v>488</v>
      </c>
      <c r="GI2666" s="77">
        <v>2022</v>
      </c>
      <c r="GJ2666" s="77" t="s">
        <v>303</v>
      </c>
      <c r="GK2666" s="77">
        <v>7205.5312760252846</v>
      </c>
      <c r="GL2666" s="77">
        <v>690.05764099999999</v>
      </c>
      <c r="GM2666" s="77">
        <v>2022</v>
      </c>
      <c r="GN2666" s="77" t="s">
        <v>175</v>
      </c>
      <c r="GO2666" s="77">
        <v>5.3000000000000005E-2</v>
      </c>
      <c r="GP2666" s="77">
        <v>3</v>
      </c>
      <c r="GQ2666" s="77">
        <v>0</v>
      </c>
      <c r="GR2666" s="77" t="s">
        <v>423</v>
      </c>
      <c r="GS2666" s="77">
        <v>5.5966209081309407E-2</v>
      </c>
      <c r="GT2666" s="77">
        <v>403.26626993594522</v>
      </c>
      <c r="GU2666" s="77">
        <v>5.5966209081309407E-2</v>
      </c>
      <c r="GV2666" s="77">
        <v>403.26626993594522</v>
      </c>
      <c r="GW2666" s="77">
        <v>5.5966209081309407E-2</v>
      </c>
      <c r="GX2666" s="77">
        <v>403.26626993594522</v>
      </c>
      <c r="GY2666" s="77">
        <v>0</v>
      </c>
      <c r="GZ2666" s="77">
        <v>0</v>
      </c>
    </row>
    <row r="2667" spans="98:208" x14ac:dyDescent="0.25">
      <c r="CT2667" s="77" t="s">
        <v>155</v>
      </c>
      <c r="CU2667" s="77" t="s">
        <v>476</v>
      </c>
      <c r="CV2667" s="77" t="s">
        <v>446</v>
      </c>
      <c r="CW2667" s="77">
        <v>2025</v>
      </c>
      <c r="CX2667" s="77">
        <v>0</v>
      </c>
      <c r="CY2667" s="77">
        <v>0</v>
      </c>
      <c r="CZ2667" s="77">
        <v>0</v>
      </c>
      <c r="DA2667" s="77">
        <v>0</v>
      </c>
      <c r="DB2667" s="77">
        <v>8.0408269036977148E-2</v>
      </c>
      <c r="DC2667" s="77">
        <v>3.7590224611390548E-2</v>
      </c>
      <c r="DD2667" s="77">
        <v>1.631433411568579E-3</v>
      </c>
      <c r="DE2667" s="77">
        <v>4.1186611014017487E-2</v>
      </c>
      <c r="DF2667" s="77">
        <v>0</v>
      </c>
      <c r="DG2667" s="77">
        <v>0</v>
      </c>
      <c r="DH2667" s="77">
        <v>0</v>
      </c>
      <c r="DI2667" s="77">
        <v>8.1378100371604437E-3</v>
      </c>
      <c r="DJ2667" s="77">
        <v>2.538260682269089E-3</v>
      </c>
      <c r="DL2667" s="77">
        <v>0</v>
      </c>
      <c r="DM2667" s="77">
        <v>0</v>
      </c>
      <c r="DN2667" s="77">
        <v>0</v>
      </c>
      <c r="DO2667" s="77">
        <v>0</v>
      </c>
      <c r="DP2667" s="77">
        <v>0</v>
      </c>
      <c r="DQ2667" s="77">
        <v>0</v>
      </c>
      <c r="DR2667" s="77">
        <v>0</v>
      </c>
      <c r="DS2667" s="77">
        <v>0</v>
      </c>
      <c r="DT2667" s="77">
        <v>0</v>
      </c>
      <c r="DU2667" s="77">
        <v>0</v>
      </c>
      <c r="DV2667" s="77">
        <v>2.0655883257099108E-5</v>
      </c>
      <c r="DW2667" s="77">
        <v>2.0655883257099108E-5</v>
      </c>
      <c r="GE2667" s="77" t="s">
        <v>422</v>
      </c>
      <c r="GF2667" s="77" t="s">
        <v>155</v>
      </c>
      <c r="GG2667" s="77" t="s">
        <v>445</v>
      </c>
      <c r="GH2667" s="77" t="s">
        <v>488</v>
      </c>
      <c r="GI2667" s="77">
        <v>2023</v>
      </c>
      <c r="GJ2667" s="77" t="s">
        <v>305</v>
      </c>
      <c r="GK2667" s="77">
        <v>428.60232122030482</v>
      </c>
      <c r="GL2667" s="77">
        <v>690.05764099999999</v>
      </c>
      <c r="GM2667" s="77">
        <v>2023</v>
      </c>
      <c r="GN2667" s="77" t="s">
        <v>175</v>
      </c>
      <c r="GO2667" s="77">
        <v>0.13250000000000001</v>
      </c>
      <c r="GP2667" s="77">
        <v>3</v>
      </c>
      <c r="GQ2667" s="77">
        <v>0</v>
      </c>
      <c r="GR2667" s="77" t="s">
        <v>423</v>
      </c>
      <c r="GS2667" s="77">
        <v>0</v>
      </c>
      <c r="GT2667" s="77">
        <v>0</v>
      </c>
      <c r="GU2667" s="77">
        <v>0.1527377521613833</v>
      </c>
      <c r="GV2667" s="77">
        <v>65.463755114340515</v>
      </c>
      <c r="GW2667" s="77">
        <v>0.1527377521613833</v>
      </c>
      <c r="GX2667" s="77">
        <v>65.463755114340515</v>
      </c>
      <c r="GY2667" s="77">
        <v>0.1527377521613833</v>
      </c>
      <c r="GZ2667" s="77">
        <v>65.463755114340515</v>
      </c>
    </row>
    <row r="2668" spans="98:208" x14ac:dyDescent="0.25">
      <c r="CT2668" s="77" t="s">
        <v>155</v>
      </c>
      <c r="CU2668" s="77" t="s">
        <v>476</v>
      </c>
      <c r="CV2668" s="77" t="s">
        <v>453</v>
      </c>
      <c r="CW2668" s="77">
        <v>2020</v>
      </c>
      <c r="CX2668" s="77">
        <v>0</v>
      </c>
      <c r="CY2668" s="77">
        <v>0</v>
      </c>
      <c r="CZ2668" s="77">
        <v>0</v>
      </c>
      <c r="DA2668" s="77">
        <v>0</v>
      </c>
      <c r="DB2668" s="77">
        <v>14146.130641333069</v>
      </c>
      <c r="DC2668" s="77">
        <v>222.22942162783909</v>
      </c>
      <c r="DD2668" s="77">
        <v>8585.7228092482783</v>
      </c>
      <c r="DE2668" s="77">
        <v>5338.1784104569524</v>
      </c>
      <c r="DF2668" s="77">
        <v>813.21078921308253</v>
      </c>
      <c r="DG2668" s="77">
        <v>0</v>
      </c>
      <c r="DH2668" s="77">
        <v>0</v>
      </c>
      <c r="DI2668" s="77">
        <v>0</v>
      </c>
      <c r="DJ2668" s="77">
        <v>6.923302443096388E-6</v>
      </c>
      <c r="DL2668" s="77">
        <v>0</v>
      </c>
      <c r="DM2668" s="77">
        <v>5.6301042437112763E-3</v>
      </c>
      <c r="DN2668" s="77">
        <v>5.6301042437112763E-3</v>
      </c>
      <c r="DO2668" s="77">
        <v>0</v>
      </c>
      <c r="DP2668" s="77">
        <v>0</v>
      </c>
      <c r="DQ2668" s="77">
        <v>0</v>
      </c>
      <c r="DR2668" s="77">
        <v>0</v>
      </c>
      <c r="DS2668" s="77">
        <v>0</v>
      </c>
      <c r="DT2668" s="77">
        <v>0</v>
      </c>
      <c r="DU2668" s="77">
        <v>0</v>
      </c>
      <c r="DV2668" s="77">
        <v>0</v>
      </c>
      <c r="DW2668" s="77">
        <v>0</v>
      </c>
      <c r="GE2668" s="77" t="s">
        <v>425</v>
      </c>
      <c r="GF2668" s="77" t="s">
        <v>155</v>
      </c>
      <c r="GG2668" s="77" t="s">
        <v>445</v>
      </c>
      <c r="GH2668" s="77" t="s">
        <v>488</v>
      </c>
      <c r="GI2668" s="77">
        <v>2023</v>
      </c>
      <c r="GJ2668" s="77" t="s">
        <v>301</v>
      </c>
      <c r="GK2668" s="77">
        <v>13939.56097345755</v>
      </c>
      <c r="GL2668" s="77">
        <v>690.05764099999999</v>
      </c>
      <c r="GM2668" s="77">
        <v>2023</v>
      </c>
      <c r="GN2668" s="77" t="s">
        <v>175</v>
      </c>
      <c r="GO2668" s="77">
        <v>5.3000000000000005E-2</v>
      </c>
      <c r="GP2668" s="77">
        <v>3</v>
      </c>
      <c r="GQ2668" s="77">
        <v>0</v>
      </c>
      <c r="GR2668" s="77" t="s">
        <v>423</v>
      </c>
      <c r="GS2668" s="77">
        <v>0</v>
      </c>
      <c r="GT2668" s="77">
        <v>0</v>
      </c>
      <c r="GU2668" s="77">
        <v>5.5966209081309407E-2</v>
      </c>
      <c r="GV2668" s="77">
        <v>780.1443839421861</v>
      </c>
      <c r="GW2668" s="77">
        <v>5.5966209081309407E-2</v>
      </c>
      <c r="GX2668" s="77">
        <v>780.1443839421861</v>
      </c>
      <c r="GY2668" s="77">
        <v>5.5966209081309407E-2</v>
      </c>
      <c r="GZ2668" s="77">
        <v>780.1443839421861</v>
      </c>
    </row>
    <row r="2669" spans="98:208" x14ac:dyDescent="0.25">
      <c r="CT2669" s="77" t="s">
        <v>155</v>
      </c>
      <c r="CU2669" s="77" t="s">
        <v>476</v>
      </c>
      <c r="CV2669" s="77" t="s">
        <v>453</v>
      </c>
      <c r="CW2669" s="77">
        <v>2021</v>
      </c>
      <c r="CX2669" s="77">
        <v>0</v>
      </c>
      <c r="CY2669" s="77">
        <v>0</v>
      </c>
      <c r="CZ2669" s="77">
        <v>0</v>
      </c>
      <c r="DA2669" s="77">
        <v>0</v>
      </c>
      <c r="DB2669" s="77">
        <v>14146.130641333069</v>
      </c>
      <c r="DC2669" s="77">
        <v>222.22942162783909</v>
      </c>
      <c r="DD2669" s="77">
        <v>8585.7228092482783</v>
      </c>
      <c r="DE2669" s="77">
        <v>5338.1784104569524</v>
      </c>
      <c r="DF2669" s="77">
        <v>813.21078921308253</v>
      </c>
      <c r="DG2669" s="77">
        <v>813.21078921308253</v>
      </c>
      <c r="DH2669" s="77">
        <v>0</v>
      </c>
      <c r="DI2669" s="77">
        <v>0</v>
      </c>
      <c r="DJ2669" s="77">
        <v>6.923302443096388E-6</v>
      </c>
      <c r="DL2669" s="77">
        <v>0</v>
      </c>
      <c r="DM2669" s="77">
        <v>5.6301042437112763E-3</v>
      </c>
      <c r="DN2669" s="77">
        <v>5.6301042437112763E-3</v>
      </c>
      <c r="DO2669" s="77">
        <v>0</v>
      </c>
      <c r="DP2669" s="77">
        <v>5.6301042437112763E-3</v>
      </c>
      <c r="DQ2669" s="77">
        <v>5.6301042437112763E-3</v>
      </c>
      <c r="DR2669" s="77">
        <v>0</v>
      </c>
      <c r="DS2669" s="77">
        <v>0</v>
      </c>
      <c r="DT2669" s="77">
        <v>0</v>
      </c>
      <c r="DU2669" s="77">
        <v>0</v>
      </c>
      <c r="DV2669" s="77">
        <v>0</v>
      </c>
      <c r="DW2669" s="77">
        <v>0</v>
      </c>
      <c r="GE2669" s="77" t="s">
        <v>427</v>
      </c>
      <c r="GF2669" s="77" t="s">
        <v>155</v>
      </c>
      <c r="GG2669" s="77" t="s">
        <v>445</v>
      </c>
      <c r="GH2669" s="77" t="s">
        <v>488</v>
      </c>
      <c r="GI2669" s="77">
        <v>2023</v>
      </c>
      <c r="GJ2669" s="77" t="s">
        <v>303</v>
      </c>
      <c r="GK2669" s="77">
        <v>7467.8148194525556</v>
      </c>
      <c r="GL2669" s="77">
        <v>690.05764099999999</v>
      </c>
      <c r="GM2669" s="77">
        <v>2023</v>
      </c>
      <c r="GN2669" s="77" t="s">
        <v>175</v>
      </c>
      <c r="GO2669" s="77">
        <v>5.3000000000000005E-2</v>
      </c>
      <c r="GP2669" s="77">
        <v>3</v>
      </c>
      <c r="GQ2669" s="77">
        <v>0</v>
      </c>
      <c r="GR2669" s="77" t="s">
        <v>423</v>
      </c>
      <c r="GS2669" s="77">
        <v>0</v>
      </c>
      <c r="GT2669" s="77">
        <v>0</v>
      </c>
      <c r="GU2669" s="77">
        <v>5.5966209081309407E-2</v>
      </c>
      <c r="GV2669" s="77">
        <v>417.9452855659826</v>
      </c>
      <c r="GW2669" s="77">
        <v>5.5966209081309407E-2</v>
      </c>
      <c r="GX2669" s="77">
        <v>417.9452855659826</v>
      </c>
      <c r="GY2669" s="77">
        <v>5.5966209081309407E-2</v>
      </c>
      <c r="GZ2669" s="77">
        <v>417.9452855659826</v>
      </c>
    </row>
    <row r="2670" spans="98:208" x14ac:dyDescent="0.25">
      <c r="CT2670" s="77" t="s">
        <v>155</v>
      </c>
      <c r="CU2670" s="77" t="s">
        <v>476</v>
      </c>
      <c r="CV2670" s="77" t="s">
        <v>453</v>
      </c>
      <c r="CW2670" s="77">
        <v>2022</v>
      </c>
      <c r="CX2670" s="77">
        <v>0</v>
      </c>
      <c r="CY2670" s="77">
        <v>0</v>
      </c>
      <c r="CZ2670" s="77">
        <v>0</v>
      </c>
      <c r="DA2670" s="77">
        <v>0</v>
      </c>
      <c r="DB2670" s="77">
        <v>14146.130641333069</v>
      </c>
      <c r="DC2670" s="77">
        <v>222.22942162783909</v>
      </c>
      <c r="DD2670" s="77">
        <v>8585.7228092482783</v>
      </c>
      <c r="DE2670" s="77">
        <v>5338.1784104569524</v>
      </c>
      <c r="DF2670" s="77">
        <v>813.21078921308253</v>
      </c>
      <c r="DG2670" s="77">
        <v>813.21078921308253</v>
      </c>
      <c r="DH2670" s="77">
        <v>813.21078921308253</v>
      </c>
      <c r="DI2670" s="77">
        <v>0</v>
      </c>
      <c r="DJ2670" s="77">
        <v>6.923302443096388E-6</v>
      </c>
      <c r="DL2670" s="77">
        <v>0</v>
      </c>
      <c r="DM2670" s="77">
        <v>5.6301042437112763E-3</v>
      </c>
      <c r="DN2670" s="77">
        <v>5.6301042437112763E-3</v>
      </c>
      <c r="DO2670" s="77">
        <v>0</v>
      </c>
      <c r="DP2670" s="77">
        <v>5.6301042437112763E-3</v>
      </c>
      <c r="DQ2670" s="77">
        <v>5.6301042437112763E-3</v>
      </c>
      <c r="DR2670" s="77">
        <v>0</v>
      </c>
      <c r="DS2670" s="77">
        <v>5.6301042437112763E-3</v>
      </c>
      <c r="DT2670" s="77">
        <v>5.6301042437112763E-3</v>
      </c>
      <c r="DU2670" s="77">
        <v>0</v>
      </c>
      <c r="DV2670" s="77">
        <v>0</v>
      </c>
      <c r="DW2670" s="77">
        <v>0</v>
      </c>
      <c r="GE2670" s="77" t="s">
        <v>422</v>
      </c>
      <c r="GF2670" s="77" t="s">
        <v>155</v>
      </c>
      <c r="GG2670" s="77" t="s">
        <v>445</v>
      </c>
      <c r="GH2670" s="77" t="s">
        <v>488</v>
      </c>
      <c r="GI2670" s="77">
        <v>2024</v>
      </c>
      <c r="GJ2670" s="77" t="s">
        <v>305</v>
      </c>
      <c r="GK2670" s="77">
        <v>428.60232122030482</v>
      </c>
      <c r="GL2670" s="77">
        <v>690.05764099999999</v>
      </c>
      <c r="GM2670" s="77">
        <v>2024</v>
      </c>
      <c r="GN2670" s="77" t="s">
        <v>175</v>
      </c>
      <c r="GO2670" s="77">
        <v>0.13250000000000001</v>
      </c>
      <c r="GP2670" s="77">
        <v>3</v>
      </c>
      <c r="GQ2670" s="77">
        <v>0</v>
      </c>
      <c r="GR2670" s="77" t="s">
        <v>423</v>
      </c>
      <c r="GS2670" s="77">
        <v>0</v>
      </c>
      <c r="GT2670" s="77">
        <v>0</v>
      </c>
      <c r="GU2670" s="77">
        <v>0</v>
      </c>
      <c r="GV2670" s="77">
        <v>0</v>
      </c>
      <c r="GW2670" s="77">
        <v>0.1527377521613833</v>
      </c>
      <c r="GX2670" s="77">
        <v>65.463755114340515</v>
      </c>
      <c r="GY2670" s="77">
        <v>0.1527377521613833</v>
      </c>
      <c r="GZ2670" s="77">
        <v>65.463755114340515</v>
      </c>
    </row>
    <row r="2671" spans="98:208" x14ac:dyDescent="0.25">
      <c r="CT2671" s="77" t="s">
        <v>155</v>
      </c>
      <c r="CU2671" s="77" t="s">
        <v>476</v>
      </c>
      <c r="CV2671" s="77" t="s">
        <v>453</v>
      </c>
      <c r="CW2671" s="77">
        <v>2023</v>
      </c>
      <c r="CX2671" s="77">
        <v>0</v>
      </c>
      <c r="CY2671" s="77">
        <v>0</v>
      </c>
      <c r="CZ2671" s="77">
        <v>0</v>
      </c>
      <c r="DA2671" s="77">
        <v>0</v>
      </c>
      <c r="DB2671" s="77">
        <v>14664.637556437199</v>
      </c>
      <c r="DC2671" s="77">
        <v>233.23007680794811</v>
      </c>
      <c r="DD2671" s="77">
        <v>8896.5159934289404</v>
      </c>
      <c r="DE2671" s="77">
        <v>5534.8914862003076</v>
      </c>
      <c r="DF2671" s="77">
        <v>0</v>
      </c>
      <c r="DG2671" s="77">
        <v>843.29420601057564</v>
      </c>
      <c r="DH2671" s="77">
        <v>843.29420601057564</v>
      </c>
      <c r="DI2671" s="77">
        <v>843.29420601057564</v>
      </c>
      <c r="DJ2671" s="77">
        <v>6.923302443096388E-6</v>
      </c>
      <c r="DL2671" s="77">
        <v>0</v>
      </c>
      <c r="DM2671" s="77">
        <v>0</v>
      </c>
      <c r="DN2671" s="77">
        <v>0</v>
      </c>
      <c r="DO2671" s="77">
        <v>0</v>
      </c>
      <c r="DP2671" s="77">
        <v>5.8383808367220473E-3</v>
      </c>
      <c r="DQ2671" s="77">
        <v>5.8383808367220473E-3</v>
      </c>
      <c r="DR2671" s="77">
        <v>0</v>
      </c>
      <c r="DS2671" s="77">
        <v>5.8383808367220473E-3</v>
      </c>
      <c r="DT2671" s="77">
        <v>5.8383808367220473E-3</v>
      </c>
      <c r="DU2671" s="77">
        <v>0</v>
      </c>
      <c r="DV2671" s="77">
        <v>5.8383808367220473E-3</v>
      </c>
      <c r="DW2671" s="77">
        <v>5.8383808367220473E-3</v>
      </c>
      <c r="GE2671" s="77" t="s">
        <v>425</v>
      </c>
      <c r="GF2671" s="77" t="s">
        <v>155</v>
      </c>
      <c r="GG2671" s="77" t="s">
        <v>445</v>
      </c>
      <c r="GH2671" s="77" t="s">
        <v>488</v>
      </c>
      <c r="GI2671" s="77">
        <v>2024</v>
      </c>
      <c r="GJ2671" s="77" t="s">
        <v>301</v>
      </c>
      <c r="GK2671" s="77">
        <v>13939.56097345755</v>
      </c>
      <c r="GL2671" s="77">
        <v>690.05764099999999</v>
      </c>
      <c r="GM2671" s="77">
        <v>2024</v>
      </c>
      <c r="GN2671" s="77" t="s">
        <v>175</v>
      </c>
      <c r="GO2671" s="77">
        <v>5.3000000000000005E-2</v>
      </c>
      <c r="GP2671" s="77">
        <v>3</v>
      </c>
      <c r="GQ2671" s="77">
        <v>0</v>
      </c>
      <c r="GR2671" s="77" t="s">
        <v>423</v>
      </c>
      <c r="GS2671" s="77">
        <v>0</v>
      </c>
      <c r="GT2671" s="77">
        <v>0</v>
      </c>
      <c r="GU2671" s="77">
        <v>0</v>
      </c>
      <c r="GV2671" s="77">
        <v>0</v>
      </c>
      <c r="GW2671" s="77">
        <v>5.5966209081309407E-2</v>
      </c>
      <c r="GX2671" s="77">
        <v>780.1443839421861</v>
      </c>
      <c r="GY2671" s="77">
        <v>5.5966209081309407E-2</v>
      </c>
      <c r="GZ2671" s="77">
        <v>780.1443839421861</v>
      </c>
    </row>
    <row r="2672" spans="98:208" x14ac:dyDescent="0.25">
      <c r="CT2672" s="77" t="s">
        <v>155</v>
      </c>
      <c r="CU2672" s="77" t="s">
        <v>476</v>
      </c>
      <c r="CV2672" s="77" t="s">
        <v>453</v>
      </c>
      <c r="CW2672" s="77">
        <v>2024</v>
      </c>
      <c r="CX2672" s="77">
        <v>0</v>
      </c>
      <c r="CY2672" s="77">
        <v>0</v>
      </c>
      <c r="CZ2672" s="77">
        <v>0</v>
      </c>
      <c r="DA2672" s="77">
        <v>0</v>
      </c>
      <c r="DB2672" s="77">
        <v>14664.637556437199</v>
      </c>
      <c r="DC2672" s="77">
        <v>233.23007680794811</v>
      </c>
      <c r="DD2672" s="77">
        <v>8896.5159934289404</v>
      </c>
      <c r="DE2672" s="77">
        <v>5534.8914862003076</v>
      </c>
      <c r="DF2672" s="77">
        <v>0</v>
      </c>
      <c r="DG2672" s="77">
        <v>0</v>
      </c>
      <c r="DH2672" s="77">
        <v>843.29420601057564</v>
      </c>
      <c r="DI2672" s="77">
        <v>843.29420601057564</v>
      </c>
      <c r="DJ2672" s="77">
        <v>6.923302443096388E-6</v>
      </c>
      <c r="DL2672" s="77">
        <v>0</v>
      </c>
      <c r="DM2672" s="77">
        <v>0</v>
      </c>
      <c r="DN2672" s="77">
        <v>0</v>
      </c>
      <c r="DO2672" s="77">
        <v>0</v>
      </c>
      <c r="DP2672" s="77">
        <v>0</v>
      </c>
      <c r="DQ2672" s="77">
        <v>0</v>
      </c>
      <c r="DR2672" s="77">
        <v>0</v>
      </c>
      <c r="DS2672" s="77">
        <v>5.8383808367220473E-3</v>
      </c>
      <c r="DT2672" s="77">
        <v>5.8383808367220473E-3</v>
      </c>
      <c r="DU2672" s="77">
        <v>0</v>
      </c>
      <c r="DV2672" s="77">
        <v>5.8383808367220473E-3</v>
      </c>
      <c r="DW2672" s="77">
        <v>5.8383808367220473E-3</v>
      </c>
      <c r="GE2672" s="77" t="s">
        <v>427</v>
      </c>
      <c r="GF2672" s="77" t="s">
        <v>155</v>
      </c>
      <c r="GG2672" s="77" t="s">
        <v>445</v>
      </c>
      <c r="GH2672" s="77" t="s">
        <v>488</v>
      </c>
      <c r="GI2672" s="77">
        <v>2024</v>
      </c>
      <c r="GJ2672" s="77" t="s">
        <v>303</v>
      </c>
      <c r="GK2672" s="77">
        <v>7467.8148194525556</v>
      </c>
      <c r="GL2672" s="77">
        <v>690.05764099999999</v>
      </c>
      <c r="GM2672" s="77">
        <v>2024</v>
      </c>
      <c r="GN2672" s="77" t="s">
        <v>175</v>
      </c>
      <c r="GO2672" s="77">
        <v>5.3000000000000005E-2</v>
      </c>
      <c r="GP2672" s="77">
        <v>3</v>
      </c>
      <c r="GQ2672" s="77">
        <v>0</v>
      </c>
      <c r="GR2672" s="77" t="s">
        <v>423</v>
      </c>
      <c r="GS2672" s="77">
        <v>0</v>
      </c>
      <c r="GT2672" s="77">
        <v>0</v>
      </c>
      <c r="GU2672" s="77">
        <v>0</v>
      </c>
      <c r="GV2672" s="77">
        <v>0</v>
      </c>
      <c r="GW2672" s="77">
        <v>5.5966209081309407E-2</v>
      </c>
      <c r="GX2672" s="77">
        <v>417.9452855659826</v>
      </c>
      <c r="GY2672" s="77">
        <v>5.5966209081309407E-2</v>
      </c>
      <c r="GZ2672" s="77">
        <v>417.9452855659826</v>
      </c>
    </row>
    <row r="2673" spans="98:208" x14ac:dyDescent="0.25">
      <c r="CT2673" s="77" t="s">
        <v>155</v>
      </c>
      <c r="CU2673" s="77" t="s">
        <v>476</v>
      </c>
      <c r="CV2673" s="77" t="s">
        <v>453</v>
      </c>
      <c r="CW2673" s="77">
        <v>2025</v>
      </c>
      <c r="CX2673" s="77">
        <v>0</v>
      </c>
      <c r="CY2673" s="77">
        <v>0</v>
      </c>
      <c r="CZ2673" s="77">
        <v>0</v>
      </c>
      <c r="DA2673" s="77">
        <v>0</v>
      </c>
      <c r="DB2673" s="77">
        <v>14664.637556437199</v>
      </c>
      <c r="DC2673" s="77">
        <v>233.23007680794811</v>
      </c>
      <c r="DD2673" s="77">
        <v>8896.5159934289404</v>
      </c>
      <c r="DE2673" s="77">
        <v>5534.8914862003076</v>
      </c>
      <c r="DF2673" s="77">
        <v>0</v>
      </c>
      <c r="DG2673" s="77">
        <v>0</v>
      </c>
      <c r="DH2673" s="77">
        <v>0</v>
      </c>
      <c r="DI2673" s="77">
        <v>843.29420601057564</v>
      </c>
      <c r="DJ2673" s="77">
        <v>6.923302443096388E-6</v>
      </c>
      <c r="DL2673" s="77">
        <v>0</v>
      </c>
      <c r="DM2673" s="77">
        <v>0</v>
      </c>
      <c r="DN2673" s="77">
        <v>0</v>
      </c>
      <c r="DO2673" s="77">
        <v>0</v>
      </c>
      <c r="DP2673" s="77">
        <v>0</v>
      </c>
      <c r="DQ2673" s="77">
        <v>0</v>
      </c>
      <c r="DR2673" s="77">
        <v>0</v>
      </c>
      <c r="DS2673" s="77">
        <v>0</v>
      </c>
      <c r="DT2673" s="77">
        <v>0</v>
      </c>
      <c r="DU2673" s="77">
        <v>0</v>
      </c>
      <c r="DV2673" s="77">
        <v>5.8383808367220473E-3</v>
      </c>
      <c r="DW2673" s="77">
        <v>5.8383808367220473E-3</v>
      </c>
      <c r="GE2673" s="77" t="s">
        <v>422</v>
      </c>
      <c r="GF2673" s="77" t="s">
        <v>155</v>
      </c>
      <c r="GG2673" s="77" t="s">
        <v>445</v>
      </c>
      <c r="GH2673" s="77" t="s">
        <v>488</v>
      </c>
      <c r="GI2673" s="77">
        <v>2025</v>
      </c>
      <c r="GJ2673" s="77" t="s">
        <v>305</v>
      </c>
      <c r="GK2673" s="77">
        <v>428.60232122030482</v>
      </c>
      <c r="GL2673" s="77">
        <v>690.05764099999999</v>
      </c>
      <c r="GM2673" s="77">
        <v>2025</v>
      </c>
      <c r="GN2673" s="77" t="s">
        <v>175</v>
      </c>
      <c r="GO2673" s="77">
        <v>0.13250000000000001</v>
      </c>
      <c r="GP2673" s="77">
        <v>3</v>
      </c>
      <c r="GQ2673" s="77">
        <v>0</v>
      </c>
      <c r="GR2673" s="77" t="s">
        <v>423</v>
      </c>
      <c r="GS2673" s="77">
        <v>0</v>
      </c>
      <c r="GT2673" s="77">
        <v>0</v>
      </c>
      <c r="GU2673" s="77">
        <v>0</v>
      </c>
      <c r="GV2673" s="77">
        <v>0</v>
      </c>
      <c r="GW2673" s="77">
        <v>0</v>
      </c>
      <c r="GX2673" s="77">
        <v>0</v>
      </c>
      <c r="GY2673" s="77">
        <v>0.1527377521613833</v>
      </c>
      <c r="GZ2673" s="77">
        <v>65.463755114340515</v>
      </c>
    </row>
    <row r="2674" spans="98:208" x14ac:dyDescent="0.25">
      <c r="CT2674" s="77" t="s">
        <v>155</v>
      </c>
      <c r="CU2674" s="77" t="s">
        <v>476</v>
      </c>
      <c r="CV2674" s="77" t="s">
        <v>460</v>
      </c>
      <c r="CW2674" s="77">
        <v>2020</v>
      </c>
      <c r="CX2674" s="77">
        <v>0</v>
      </c>
      <c r="CY2674" s="77">
        <v>0</v>
      </c>
      <c r="CZ2674" s="77">
        <v>0</v>
      </c>
      <c r="DA2674" s="77">
        <v>0</v>
      </c>
      <c r="DB2674" s="77">
        <v>8807.9522308757714</v>
      </c>
      <c r="DC2674" s="77">
        <v>222.22942162782931</v>
      </c>
      <c r="DD2674" s="77">
        <v>8585.7228092479418</v>
      </c>
      <c r="DE2674" s="77">
        <v>0</v>
      </c>
      <c r="DF2674" s="77">
        <v>514.45318018009641</v>
      </c>
      <c r="DG2674" s="77">
        <v>0</v>
      </c>
      <c r="DH2674" s="77">
        <v>0</v>
      </c>
      <c r="DI2674" s="77">
        <v>0</v>
      </c>
      <c r="DJ2674" s="77">
        <v>1.0224047097470041E-6</v>
      </c>
      <c r="DL2674" s="77">
        <v>0</v>
      </c>
      <c r="DM2674" s="77">
        <v>5.2597935436045459E-4</v>
      </c>
      <c r="DN2674" s="77">
        <v>5.2597935436045459E-4</v>
      </c>
      <c r="DO2674" s="77">
        <v>0</v>
      </c>
      <c r="DP2674" s="77">
        <v>0</v>
      </c>
      <c r="DQ2674" s="77">
        <v>0</v>
      </c>
      <c r="DR2674" s="77">
        <v>0</v>
      </c>
      <c r="DS2674" s="77">
        <v>0</v>
      </c>
      <c r="DT2674" s="77">
        <v>0</v>
      </c>
      <c r="DU2674" s="77">
        <v>0</v>
      </c>
      <c r="DV2674" s="77">
        <v>0</v>
      </c>
      <c r="DW2674" s="77">
        <v>0</v>
      </c>
      <c r="GE2674" s="77" t="s">
        <v>425</v>
      </c>
      <c r="GF2674" s="77" t="s">
        <v>155</v>
      </c>
      <c r="GG2674" s="77" t="s">
        <v>445</v>
      </c>
      <c r="GH2674" s="77" t="s">
        <v>488</v>
      </c>
      <c r="GI2674" s="77">
        <v>2025</v>
      </c>
      <c r="GJ2674" s="77" t="s">
        <v>301</v>
      </c>
      <c r="GK2674" s="77">
        <v>13939.56097345755</v>
      </c>
      <c r="GL2674" s="77">
        <v>690.05764099999999</v>
      </c>
      <c r="GM2674" s="77">
        <v>2025</v>
      </c>
      <c r="GN2674" s="77" t="s">
        <v>175</v>
      </c>
      <c r="GO2674" s="77">
        <v>5.3000000000000005E-2</v>
      </c>
      <c r="GP2674" s="77">
        <v>3</v>
      </c>
      <c r="GQ2674" s="77">
        <v>0</v>
      </c>
      <c r="GR2674" s="77" t="s">
        <v>423</v>
      </c>
      <c r="GS2674" s="77">
        <v>0</v>
      </c>
      <c r="GT2674" s="77">
        <v>0</v>
      </c>
      <c r="GU2674" s="77">
        <v>0</v>
      </c>
      <c r="GV2674" s="77">
        <v>0</v>
      </c>
      <c r="GW2674" s="77">
        <v>0</v>
      </c>
      <c r="GX2674" s="77">
        <v>0</v>
      </c>
      <c r="GY2674" s="77">
        <v>5.5966209081309407E-2</v>
      </c>
      <c r="GZ2674" s="77">
        <v>780.1443839421861</v>
      </c>
    </row>
    <row r="2675" spans="98:208" x14ac:dyDescent="0.25">
      <c r="CT2675" s="77" t="s">
        <v>155</v>
      </c>
      <c r="CU2675" s="77" t="s">
        <v>476</v>
      </c>
      <c r="CV2675" s="77" t="s">
        <v>460</v>
      </c>
      <c r="CW2675" s="77">
        <v>2021</v>
      </c>
      <c r="CX2675" s="77">
        <v>0</v>
      </c>
      <c r="CY2675" s="77">
        <v>0</v>
      </c>
      <c r="CZ2675" s="77">
        <v>0</v>
      </c>
      <c r="DA2675" s="77">
        <v>0</v>
      </c>
      <c r="DB2675" s="77">
        <v>8807.9522308757714</v>
      </c>
      <c r="DC2675" s="77">
        <v>222.22942162782931</v>
      </c>
      <c r="DD2675" s="77">
        <v>8585.7228092479418</v>
      </c>
      <c r="DE2675" s="77">
        <v>0</v>
      </c>
      <c r="DF2675" s="77">
        <v>514.45318018009641</v>
      </c>
      <c r="DG2675" s="77">
        <v>514.45318018009641</v>
      </c>
      <c r="DH2675" s="77">
        <v>0</v>
      </c>
      <c r="DI2675" s="77">
        <v>0</v>
      </c>
      <c r="DJ2675" s="77">
        <v>1.0224047097470041E-6</v>
      </c>
      <c r="DL2675" s="77">
        <v>0</v>
      </c>
      <c r="DM2675" s="77">
        <v>5.2597935436045459E-4</v>
      </c>
      <c r="DN2675" s="77">
        <v>5.2597935436045459E-4</v>
      </c>
      <c r="DO2675" s="77">
        <v>0</v>
      </c>
      <c r="DP2675" s="77">
        <v>5.2597935436045459E-4</v>
      </c>
      <c r="DQ2675" s="77">
        <v>5.2597935436045459E-4</v>
      </c>
      <c r="DR2675" s="77">
        <v>0</v>
      </c>
      <c r="DS2675" s="77">
        <v>0</v>
      </c>
      <c r="DT2675" s="77">
        <v>0</v>
      </c>
      <c r="DU2675" s="77">
        <v>0</v>
      </c>
      <c r="DV2675" s="77">
        <v>0</v>
      </c>
      <c r="DW2675" s="77">
        <v>0</v>
      </c>
      <c r="GE2675" s="77" t="s">
        <v>427</v>
      </c>
      <c r="GF2675" s="77" t="s">
        <v>155</v>
      </c>
      <c r="GG2675" s="77" t="s">
        <v>445</v>
      </c>
      <c r="GH2675" s="77" t="s">
        <v>488</v>
      </c>
      <c r="GI2675" s="77">
        <v>2025</v>
      </c>
      <c r="GJ2675" s="77" t="s">
        <v>303</v>
      </c>
      <c r="GK2675" s="77">
        <v>7467.8148194525556</v>
      </c>
      <c r="GL2675" s="77">
        <v>690.05764099999999</v>
      </c>
      <c r="GM2675" s="77">
        <v>2025</v>
      </c>
      <c r="GN2675" s="77" t="s">
        <v>175</v>
      </c>
      <c r="GO2675" s="77">
        <v>5.3000000000000005E-2</v>
      </c>
      <c r="GP2675" s="77">
        <v>3</v>
      </c>
      <c r="GQ2675" s="77">
        <v>0</v>
      </c>
      <c r="GR2675" s="77" t="s">
        <v>423</v>
      </c>
      <c r="GS2675" s="77">
        <v>0</v>
      </c>
      <c r="GT2675" s="77">
        <v>0</v>
      </c>
      <c r="GU2675" s="77">
        <v>0</v>
      </c>
      <c r="GV2675" s="77">
        <v>0</v>
      </c>
      <c r="GW2675" s="77">
        <v>0</v>
      </c>
      <c r="GX2675" s="77">
        <v>0</v>
      </c>
      <c r="GY2675" s="77">
        <v>5.5966209081309407E-2</v>
      </c>
      <c r="GZ2675" s="77">
        <v>417.9452855659826</v>
      </c>
    </row>
    <row r="2676" spans="98:208" x14ac:dyDescent="0.25">
      <c r="CT2676" s="77" t="s">
        <v>155</v>
      </c>
      <c r="CU2676" s="77" t="s">
        <v>476</v>
      </c>
      <c r="CV2676" s="77" t="s">
        <v>460</v>
      </c>
      <c r="CW2676" s="77">
        <v>2022</v>
      </c>
      <c r="CX2676" s="77">
        <v>0</v>
      </c>
      <c r="CY2676" s="77">
        <v>0</v>
      </c>
      <c r="CZ2676" s="77">
        <v>0</v>
      </c>
      <c r="DA2676" s="77">
        <v>0</v>
      </c>
      <c r="DB2676" s="77">
        <v>8807.9522308757714</v>
      </c>
      <c r="DC2676" s="77">
        <v>222.22942162782931</v>
      </c>
      <c r="DD2676" s="77">
        <v>8585.7228092479418</v>
      </c>
      <c r="DE2676" s="77">
        <v>0</v>
      </c>
      <c r="DF2676" s="77">
        <v>514.45318018009641</v>
      </c>
      <c r="DG2676" s="77">
        <v>514.45318018009641</v>
      </c>
      <c r="DH2676" s="77">
        <v>514.45318018009641</v>
      </c>
      <c r="DI2676" s="77">
        <v>0</v>
      </c>
      <c r="DJ2676" s="77">
        <v>1.0224047097470041E-6</v>
      </c>
      <c r="DL2676" s="77">
        <v>0</v>
      </c>
      <c r="DM2676" s="77">
        <v>5.2597935436045459E-4</v>
      </c>
      <c r="DN2676" s="77">
        <v>5.2597935436045459E-4</v>
      </c>
      <c r="DO2676" s="77">
        <v>0</v>
      </c>
      <c r="DP2676" s="77">
        <v>5.2597935436045459E-4</v>
      </c>
      <c r="DQ2676" s="77">
        <v>5.2597935436045459E-4</v>
      </c>
      <c r="DR2676" s="77">
        <v>0</v>
      </c>
      <c r="DS2676" s="77">
        <v>5.2597935436045459E-4</v>
      </c>
      <c r="DT2676" s="77">
        <v>5.2597935436045459E-4</v>
      </c>
      <c r="DU2676" s="77">
        <v>0</v>
      </c>
      <c r="DV2676" s="77">
        <v>0</v>
      </c>
      <c r="DW2676" s="77">
        <v>0</v>
      </c>
      <c r="GE2676" s="77" t="s">
        <v>422</v>
      </c>
      <c r="GF2676" s="77" t="s">
        <v>155</v>
      </c>
      <c r="GG2676" s="77" t="s">
        <v>447</v>
      </c>
      <c r="GH2676" s="77" t="s">
        <v>300</v>
      </c>
      <c r="GI2676" s="77">
        <v>2021</v>
      </c>
      <c r="GJ2676" s="77" t="s">
        <v>305</v>
      </c>
      <c r="GK2676" s="77">
        <v>222.22942162783241</v>
      </c>
      <c r="GL2676" s="77">
        <v>489.35553099999998</v>
      </c>
      <c r="GM2676" s="77">
        <v>2021</v>
      </c>
      <c r="GN2676" s="77" t="s">
        <v>175</v>
      </c>
      <c r="GO2676" s="77">
        <v>0.13250000000000001</v>
      </c>
      <c r="GP2676" s="77">
        <v>3</v>
      </c>
      <c r="GQ2676" s="77">
        <v>0</v>
      </c>
      <c r="GR2676" s="77" t="s">
        <v>423</v>
      </c>
      <c r="GS2676" s="77">
        <v>0.1527377521613833</v>
      </c>
      <c r="GT2676" s="77">
        <v>33.942822323559419</v>
      </c>
      <c r="GU2676" s="77">
        <v>0.1527377521613833</v>
      </c>
      <c r="GV2676" s="77">
        <v>33.942822323559419</v>
      </c>
      <c r="GW2676" s="77">
        <v>0</v>
      </c>
      <c r="GX2676" s="77">
        <v>0</v>
      </c>
      <c r="GY2676" s="77">
        <v>0</v>
      </c>
      <c r="GZ2676" s="77">
        <v>0</v>
      </c>
    </row>
    <row r="2677" spans="98:208" x14ac:dyDescent="0.25">
      <c r="CT2677" s="77" t="s">
        <v>155</v>
      </c>
      <c r="CU2677" s="77" t="s">
        <v>476</v>
      </c>
      <c r="CV2677" s="77" t="s">
        <v>460</v>
      </c>
      <c r="CW2677" s="77">
        <v>2023</v>
      </c>
      <c r="CX2677" s="77">
        <v>0</v>
      </c>
      <c r="CY2677" s="77">
        <v>0</v>
      </c>
      <c r="CZ2677" s="77">
        <v>0</v>
      </c>
      <c r="DA2677" s="77">
        <v>0</v>
      </c>
      <c r="DB2677" s="77">
        <v>9129.7460702365297</v>
      </c>
      <c r="DC2677" s="77">
        <v>233.23007680793839</v>
      </c>
      <c r="DD2677" s="77">
        <v>8896.5159934285912</v>
      </c>
      <c r="DE2677" s="77">
        <v>0</v>
      </c>
      <c r="DF2677" s="77">
        <v>0</v>
      </c>
      <c r="DG2677" s="77">
        <v>533.5273118515089</v>
      </c>
      <c r="DH2677" s="77">
        <v>533.5273118515089</v>
      </c>
      <c r="DI2677" s="77">
        <v>533.5273118515089</v>
      </c>
      <c r="DJ2677" s="77">
        <v>1.0224047097470041E-6</v>
      </c>
      <c r="DL2677" s="77">
        <v>0</v>
      </c>
      <c r="DM2677" s="77">
        <v>0</v>
      </c>
      <c r="DN2677" s="77">
        <v>0</v>
      </c>
      <c r="DO2677" s="77">
        <v>0</v>
      </c>
      <c r="DP2677" s="77">
        <v>5.4548083641564127E-4</v>
      </c>
      <c r="DQ2677" s="77">
        <v>5.4548083641564127E-4</v>
      </c>
      <c r="DR2677" s="77">
        <v>0</v>
      </c>
      <c r="DS2677" s="77">
        <v>5.4548083641564127E-4</v>
      </c>
      <c r="DT2677" s="77">
        <v>5.4548083641564127E-4</v>
      </c>
      <c r="DU2677" s="77">
        <v>0</v>
      </c>
      <c r="DV2677" s="77">
        <v>5.4548083641564127E-4</v>
      </c>
      <c r="DW2677" s="77">
        <v>5.4548083641564127E-4</v>
      </c>
      <c r="GE2677" s="77" t="s">
        <v>425</v>
      </c>
      <c r="GF2677" s="77" t="s">
        <v>155</v>
      </c>
      <c r="GG2677" s="77" t="s">
        <v>447</v>
      </c>
      <c r="GH2677" s="77" t="s">
        <v>300</v>
      </c>
      <c r="GI2677" s="77">
        <v>2021</v>
      </c>
      <c r="GJ2677" s="77" t="s">
        <v>301</v>
      </c>
      <c r="GK2677" s="77">
        <v>8585.7228092480182</v>
      </c>
      <c r="GL2677" s="77">
        <v>489.35553099999998</v>
      </c>
      <c r="GM2677" s="77">
        <v>2021</v>
      </c>
      <c r="GN2677" s="77" t="s">
        <v>175</v>
      </c>
      <c r="GO2677" s="77">
        <v>5.3000000000000005E-2</v>
      </c>
      <c r="GP2677" s="77">
        <v>3</v>
      </c>
      <c r="GQ2677" s="77">
        <v>0</v>
      </c>
      <c r="GR2677" s="77" t="s">
        <v>423</v>
      </c>
      <c r="GS2677" s="77">
        <v>5.5966209081309407E-2</v>
      </c>
      <c r="GT2677" s="77">
        <v>480.51035785654176</v>
      </c>
      <c r="GU2677" s="77">
        <v>5.5966209081309407E-2</v>
      </c>
      <c r="GV2677" s="77">
        <v>480.51035785654176</v>
      </c>
      <c r="GW2677" s="77">
        <v>0</v>
      </c>
      <c r="GX2677" s="77">
        <v>0</v>
      </c>
      <c r="GY2677" s="77">
        <v>0</v>
      </c>
      <c r="GZ2677" s="77">
        <v>0</v>
      </c>
    </row>
    <row r="2678" spans="98:208" x14ac:dyDescent="0.25">
      <c r="CT2678" s="77" t="s">
        <v>155</v>
      </c>
      <c r="CU2678" s="77" t="s">
        <v>476</v>
      </c>
      <c r="CV2678" s="77" t="s">
        <v>460</v>
      </c>
      <c r="CW2678" s="77">
        <v>2024</v>
      </c>
      <c r="CX2678" s="77">
        <v>0</v>
      </c>
      <c r="CY2678" s="77">
        <v>0</v>
      </c>
      <c r="CZ2678" s="77">
        <v>0</v>
      </c>
      <c r="DA2678" s="77">
        <v>0</v>
      </c>
      <c r="DB2678" s="77">
        <v>9129.7460702365297</v>
      </c>
      <c r="DC2678" s="77">
        <v>233.23007680793839</v>
      </c>
      <c r="DD2678" s="77">
        <v>8896.5159934285912</v>
      </c>
      <c r="DE2678" s="77">
        <v>0</v>
      </c>
      <c r="DF2678" s="77">
        <v>0</v>
      </c>
      <c r="DG2678" s="77">
        <v>0</v>
      </c>
      <c r="DH2678" s="77">
        <v>533.5273118515089</v>
      </c>
      <c r="DI2678" s="77">
        <v>533.5273118515089</v>
      </c>
      <c r="DJ2678" s="77">
        <v>1.0224047097470041E-6</v>
      </c>
      <c r="DL2678" s="77">
        <v>0</v>
      </c>
      <c r="DM2678" s="77">
        <v>0</v>
      </c>
      <c r="DN2678" s="77">
        <v>0</v>
      </c>
      <c r="DO2678" s="77">
        <v>0</v>
      </c>
      <c r="DP2678" s="77">
        <v>0</v>
      </c>
      <c r="DQ2678" s="77">
        <v>0</v>
      </c>
      <c r="DR2678" s="77">
        <v>0</v>
      </c>
      <c r="DS2678" s="77">
        <v>5.4548083641564127E-4</v>
      </c>
      <c r="DT2678" s="77">
        <v>5.4548083641564127E-4</v>
      </c>
      <c r="DU2678" s="77">
        <v>0</v>
      </c>
      <c r="DV2678" s="77">
        <v>5.4548083641564127E-4</v>
      </c>
      <c r="DW2678" s="77">
        <v>5.4548083641564127E-4</v>
      </c>
      <c r="GE2678" s="77" t="s">
        <v>427</v>
      </c>
      <c r="GF2678" s="77" t="s">
        <v>155</v>
      </c>
      <c r="GG2678" s="77" t="s">
        <v>447</v>
      </c>
      <c r="GH2678" s="77" t="s">
        <v>300</v>
      </c>
      <c r="GI2678" s="77">
        <v>2021</v>
      </c>
      <c r="GJ2678" s="77" t="s">
        <v>303</v>
      </c>
      <c r="GK2678" s="77">
        <v>5338.1784104567914</v>
      </c>
      <c r="GL2678" s="77">
        <v>489.35553099999998</v>
      </c>
      <c r="GM2678" s="77">
        <v>2021</v>
      </c>
      <c r="GN2678" s="77" t="s">
        <v>175</v>
      </c>
      <c r="GO2678" s="77">
        <v>5.3000000000000005E-2</v>
      </c>
      <c r="GP2678" s="77">
        <v>3</v>
      </c>
      <c r="GQ2678" s="77">
        <v>0</v>
      </c>
      <c r="GR2678" s="77" t="s">
        <v>423</v>
      </c>
      <c r="GS2678" s="77">
        <v>5.5966209081309407E-2</v>
      </c>
      <c r="GT2678" s="77">
        <v>298.75760903295668</v>
      </c>
      <c r="GU2678" s="77">
        <v>5.5966209081309407E-2</v>
      </c>
      <c r="GV2678" s="77">
        <v>298.75760903295668</v>
      </c>
      <c r="GW2678" s="77">
        <v>0</v>
      </c>
      <c r="GX2678" s="77">
        <v>0</v>
      </c>
      <c r="GY2678" s="77">
        <v>0</v>
      </c>
      <c r="GZ2678" s="77">
        <v>0</v>
      </c>
    </row>
    <row r="2679" spans="98:208" x14ac:dyDescent="0.25">
      <c r="CT2679" s="77" t="s">
        <v>155</v>
      </c>
      <c r="CU2679" s="77" t="s">
        <v>476</v>
      </c>
      <c r="CV2679" s="77" t="s">
        <v>460</v>
      </c>
      <c r="CW2679" s="77">
        <v>2025</v>
      </c>
      <c r="CX2679" s="77">
        <v>0</v>
      </c>
      <c r="CY2679" s="77">
        <v>0</v>
      </c>
      <c r="CZ2679" s="77">
        <v>0</v>
      </c>
      <c r="DA2679" s="77">
        <v>0</v>
      </c>
      <c r="DB2679" s="77">
        <v>9129.7460702365297</v>
      </c>
      <c r="DC2679" s="77">
        <v>233.23007680793839</v>
      </c>
      <c r="DD2679" s="77">
        <v>8896.5159934285912</v>
      </c>
      <c r="DE2679" s="77">
        <v>0</v>
      </c>
      <c r="DF2679" s="77">
        <v>0</v>
      </c>
      <c r="DG2679" s="77">
        <v>0</v>
      </c>
      <c r="DH2679" s="77">
        <v>0</v>
      </c>
      <c r="DI2679" s="77">
        <v>533.5273118515089</v>
      </c>
      <c r="DJ2679" s="77">
        <v>1.0224047097470041E-6</v>
      </c>
      <c r="DL2679" s="77">
        <v>0</v>
      </c>
      <c r="DM2679" s="77">
        <v>0</v>
      </c>
      <c r="DN2679" s="77">
        <v>0</v>
      </c>
      <c r="DO2679" s="77">
        <v>0</v>
      </c>
      <c r="DP2679" s="77">
        <v>0</v>
      </c>
      <c r="DQ2679" s="77">
        <v>0</v>
      </c>
      <c r="DR2679" s="77">
        <v>0</v>
      </c>
      <c r="DS2679" s="77">
        <v>0</v>
      </c>
      <c r="DT2679" s="77">
        <v>0</v>
      </c>
      <c r="DU2679" s="77">
        <v>0</v>
      </c>
      <c r="DV2679" s="77">
        <v>5.4548083641564127E-4</v>
      </c>
      <c r="DW2679" s="77">
        <v>5.4548083641564127E-4</v>
      </c>
      <c r="GE2679" s="77" t="s">
        <v>422</v>
      </c>
      <c r="GF2679" s="77" t="s">
        <v>155</v>
      </c>
      <c r="GG2679" s="77" t="s">
        <v>447</v>
      </c>
      <c r="GH2679" s="77" t="s">
        <v>300</v>
      </c>
      <c r="GI2679" s="77">
        <v>2022</v>
      </c>
      <c r="GJ2679" s="77" t="s">
        <v>305</v>
      </c>
      <c r="GK2679" s="77">
        <v>222.22942162783241</v>
      </c>
      <c r="GL2679" s="77">
        <v>489.35553099999998</v>
      </c>
      <c r="GM2679" s="77">
        <v>2022</v>
      </c>
      <c r="GN2679" s="77" t="s">
        <v>175</v>
      </c>
      <c r="GO2679" s="77">
        <v>0.13250000000000001</v>
      </c>
      <c r="GP2679" s="77">
        <v>3</v>
      </c>
      <c r="GQ2679" s="77">
        <v>0</v>
      </c>
      <c r="GR2679" s="77" t="s">
        <v>423</v>
      </c>
      <c r="GS2679" s="77">
        <v>0.1527377521613833</v>
      </c>
      <c r="GT2679" s="77">
        <v>33.942822323559419</v>
      </c>
      <c r="GU2679" s="77">
        <v>0.1527377521613833</v>
      </c>
      <c r="GV2679" s="77">
        <v>33.942822323559419</v>
      </c>
      <c r="GW2679" s="77">
        <v>0.1527377521613833</v>
      </c>
      <c r="GX2679" s="77">
        <v>33.942822323559419</v>
      </c>
      <c r="GY2679" s="77">
        <v>0</v>
      </c>
      <c r="GZ2679" s="77">
        <v>0</v>
      </c>
    </row>
    <row r="2680" spans="98:208" x14ac:dyDescent="0.25">
      <c r="CT2680" s="77" t="s">
        <v>155</v>
      </c>
      <c r="CU2680" s="77" t="s">
        <v>476</v>
      </c>
      <c r="CV2680" s="77" t="s">
        <v>467</v>
      </c>
      <c r="CW2680" s="77">
        <v>2020</v>
      </c>
      <c r="CX2680" s="77">
        <v>0</v>
      </c>
      <c r="CY2680" s="77">
        <v>0</v>
      </c>
      <c r="CZ2680" s="77">
        <v>0</v>
      </c>
      <c r="DA2680" s="77">
        <v>0</v>
      </c>
      <c r="DB2680" s="77">
        <v>5.2405583313017381</v>
      </c>
      <c r="DC2680" s="77">
        <v>0.69641821681223315</v>
      </c>
      <c r="DD2680" s="77">
        <v>2.9419641522811268</v>
      </c>
      <c r="DE2680" s="77">
        <v>1.6021759622082961</v>
      </c>
      <c r="DF2680" s="77">
        <v>0.36068764874241965</v>
      </c>
      <c r="DG2680" s="77">
        <v>0</v>
      </c>
      <c r="DH2680" s="77">
        <v>0</v>
      </c>
      <c r="DI2680" s="77">
        <v>0</v>
      </c>
      <c r="DJ2680" s="77">
        <v>1.6534589285380039E-5</v>
      </c>
      <c r="DL2680" s="77">
        <v>0</v>
      </c>
      <c r="DM2680" s="77">
        <v>5.9638221322653312E-6</v>
      </c>
      <c r="DN2680" s="77">
        <v>5.9638221322653312E-6</v>
      </c>
      <c r="DO2680" s="77">
        <v>0</v>
      </c>
      <c r="DP2680" s="77">
        <v>0</v>
      </c>
      <c r="DQ2680" s="77">
        <v>0</v>
      </c>
      <c r="DR2680" s="77">
        <v>0</v>
      </c>
      <c r="DS2680" s="77">
        <v>0</v>
      </c>
      <c r="DT2680" s="77">
        <v>0</v>
      </c>
      <c r="DU2680" s="77">
        <v>0</v>
      </c>
      <c r="DV2680" s="77">
        <v>0</v>
      </c>
      <c r="DW2680" s="77">
        <v>0</v>
      </c>
      <c r="GE2680" s="77" t="s">
        <v>425</v>
      </c>
      <c r="GF2680" s="77" t="s">
        <v>155</v>
      </c>
      <c r="GG2680" s="77" t="s">
        <v>447</v>
      </c>
      <c r="GH2680" s="77" t="s">
        <v>300</v>
      </c>
      <c r="GI2680" s="77">
        <v>2022</v>
      </c>
      <c r="GJ2680" s="77" t="s">
        <v>301</v>
      </c>
      <c r="GK2680" s="77">
        <v>8585.7228092480182</v>
      </c>
      <c r="GL2680" s="77">
        <v>489.35553099999998</v>
      </c>
      <c r="GM2680" s="77">
        <v>2022</v>
      </c>
      <c r="GN2680" s="77" t="s">
        <v>175</v>
      </c>
      <c r="GO2680" s="77">
        <v>5.3000000000000005E-2</v>
      </c>
      <c r="GP2680" s="77">
        <v>3</v>
      </c>
      <c r="GQ2680" s="77">
        <v>0</v>
      </c>
      <c r="GR2680" s="77" t="s">
        <v>423</v>
      </c>
      <c r="GS2680" s="77">
        <v>5.5966209081309407E-2</v>
      </c>
      <c r="GT2680" s="77">
        <v>480.51035785654176</v>
      </c>
      <c r="GU2680" s="77">
        <v>5.5966209081309407E-2</v>
      </c>
      <c r="GV2680" s="77">
        <v>480.51035785654176</v>
      </c>
      <c r="GW2680" s="77">
        <v>5.5966209081309407E-2</v>
      </c>
      <c r="GX2680" s="77">
        <v>480.51035785654176</v>
      </c>
      <c r="GY2680" s="77">
        <v>0</v>
      </c>
      <c r="GZ2680" s="77">
        <v>0</v>
      </c>
    </row>
    <row r="2681" spans="98:208" x14ac:dyDescent="0.25">
      <c r="CT2681" s="77" t="s">
        <v>155</v>
      </c>
      <c r="CU2681" s="77" t="s">
        <v>476</v>
      </c>
      <c r="CV2681" s="77" t="s">
        <v>467</v>
      </c>
      <c r="CW2681" s="77">
        <v>2021</v>
      </c>
      <c r="CX2681" s="77">
        <v>0</v>
      </c>
      <c r="CY2681" s="77">
        <v>0</v>
      </c>
      <c r="CZ2681" s="77">
        <v>0</v>
      </c>
      <c r="DA2681" s="77">
        <v>0</v>
      </c>
      <c r="DB2681" s="77">
        <v>5.2405583313017381</v>
      </c>
      <c r="DC2681" s="77">
        <v>0.69641821681223315</v>
      </c>
      <c r="DD2681" s="77">
        <v>2.9419641522811268</v>
      </c>
      <c r="DE2681" s="77">
        <v>1.6021759622082961</v>
      </c>
      <c r="DF2681" s="77">
        <v>0.36068764874241965</v>
      </c>
      <c r="DG2681" s="77">
        <v>0.36068764874241965</v>
      </c>
      <c r="DH2681" s="77">
        <v>0</v>
      </c>
      <c r="DI2681" s="77">
        <v>0</v>
      </c>
      <c r="DJ2681" s="77">
        <v>1.6534589285380039E-5</v>
      </c>
      <c r="DL2681" s="77">
        <v>0</v>
      </c>
      <c r="DM2681" s="77">
        <v>5.9638221322653312E-6</v>
      </c>
      <c r="DN2681" s="77">
        <v>5.9638221322653312E-6</v>
      </c>
      <c r="DO2681" s="77">
        <v>0</v>
      </c>
      <c r="DP2681" s="77">
        <v>5.9638221322653312E-6</v>
      </c>
      <c r="DQ2681" s="77">
        <v>5.9638221322653312E-6</v>
      </c>
      <c r="DR2681" s="77">
        <v>0</v>
      </c>
      <c r="DS2681" s="77">
        <v>0</v>
      </c>
      <c r="DT2681" s="77">
        <v>0</v>
      </c>
      <c r="DU2681" s="77">
        <v>0</v>
      </c>
      <c r="DV2681" s="77">
        <v>0</v>
      </c>
      <c r="DW2681" s="77">
        <v>0</v>
      </c>
      <c r="GE2681" s="77" t="s">
        <v>427</v>
      </c>
      <c r="GF2681" s="77" t="s">
        <v>155</v>
      </c>
      <c r="GG2681" s="77" t="s">
        <v>447</v>
      </c>
      <c r="GH2681" s="77" t="s">
        <v>300</v>
      </c>
      <c r="GI2681" s="77">
        <v>2022</v>
      </c>
      <c r="GJ2681" s="77" t="s">
        <v>303</v>
      </c>
      <c r="GK2681" s="77">
        <v>5338.1784104567914</v>
      </c>
      <c r="GL2681" s="77">
        <v>489.35553099999998</v>
      </c>
      <c r="GM2681" s="77">
        <v>2022</v>
      </c>
      <c r="GN2681" s="77" t="s">
        <v>175</v>
      </c>
      <c r="GO2681" s="77">
        <v>5.3000000000000005E-2</v>
      </c>
      <c r="GP2681" s="77">
        <v>3</v>
      </c>
      <c r="GQ2681" s="77">
        <v>0</v>
      </c>
      <c r="GR2681" s="77" t="s">
        <v>423</v>
      </c>
      <c r="GS2681" s="77">
        <v>5.5966209081309407E-2</v>
      </c>
      <c r="GT2681" s="77">
        <v>298.75760903295668</v>
      </c>
      <c r="GU2681" s="77">
        <v>5.5966209081309407E-2</v>
      </c>
      <c r="GV2681" s="77">
        <v>298.75760903295668</v>
      </c>
      <c r="GW2681" s="77">
        <v>5.5966209081309407E-2</v>
      </c>
      <c r="GX2681" s="77">
        <v>298.75760903295668</v>
      </c>
      <c r="GY2681" s="77">
        <v>0</v>
      </c>
      <c r="GZ2681" s="77">
        <v>0</v>
      </c>
    </row>
    <row r="2682" spans="98:208" x14ac:dyDescent="0.25">
      <c r="CT2682" s="77" t="s">
        <v>155</v>
      </c>
      <c r="CU2682" s="77" t="s">
        <v>476</v>
      </c>
      <c r="CV2682" s="77" t="s">
        <v>467</v>
      </c>
      <c r="CW2682" s="77">
        <v>2022</v>
      </c>
      <c r="CX2682" s="77">
        <v>0</v>
      </c>
      <c r="CY2682" s="77">
        <v>0</v>
      </c>
      <c r="CZ2682" s="77">
        <v>0</v>
      </c>
      <c r="DA2682" s="77">
        <v>0</v>
      </c>
      <c r="DB2682" s="77">
        <v>5.2405583313017381</v>
      </c>
      <c r="DC2682" s="77">
        <v>0.69641821681223315</v>
      </c>
      <c r="DD2682" s="77">
        <v>2.9419641522811268</v>
      </c>
      <c r="DE2682" s="77">
        <v>1.6021759622082961</v>
      </c>
      <c r="DF2682" s="77">
        <v>0.36068764874241965</v>
      </c>
      <c r="DG2682" s="77">
        <v>0.36068764874241965</v>
      </c>
      <c r="DH2682" s="77">
        <v>0.36068764874241965</v>
      </c>
      <c r="DI2682" s="77">
        <v>0</v>
      </c>
      <c r="DJ2682" s="77">
        <v>1.6534589285380039E-5</v>
      </c>
      <c r="DL2682" s="77">
        <v>0</v>
      </c>
      <c r="DM2682" s="77">
        <v>5.9638221322653312E-6</v>
      </c>
      <c r="DN2682" s="77">
        <v>5.9638221322653312E-6</v>
      </c>
      <c r="DO2682" s="77">
        <v>0</v>
      </c>
      <c r="DP2682" s="77">
        <v>5.9638221322653312E-6</v>
      </c>
      <c r="DQ2682" s="77">
        <v>5.9638221322653312E-6</v>
      </c>
      <c r="DR2682" s="77">
        <v>0</v>
      </c>
      <c r="DS2682" s="77">
        <v>5.9638221322653312E-6</v>
      </c>
      <c r="DT2682" s="77">
        <v>5.9638221322653312E-6</v>
      </c>
      <c r="DU2682" s="77">
        <v>0</v>
      </c>
      <c r="DV2682" s="77">
        <v>0</v>
      </c>
      <c r="DW2682" s="77">
        <v>0</v>
      </c>
      <c r="GE2682" s="77" t="s">
        <v>422</v>
      </c>
      <c r="GF2682" s="77" t="s">
        <v>155</v>
      </c>
      <c r="GG2682" s="77" t="s">
        <v>447</v>
      </c>
      <c r="GH2682" s="77" t="s">
        <v>300</v>
      </c>
      <c r="GI2682" s="77">
        <v>2023</v>
      </c>
      <c r="GJ2682" s="77" t="s">
        <v>305</v>
      </c>
      <c r="GK2682" s="77">
        <v>233.23007680794089</v>
      </c>
      <c r="GL2682" s="77">
        <v>489.35553099999998</v>
      </c>
      <c r="GM2682" s="77">
        <v>2023</v>
      </c>
      <c r="GN2682" s="77" t="s">
        <v>175</v>
      </c>
      <c r="GO2682" s="77">
        <v>0.13250000000000001</v>
      </c>
      <c r="GP2682" s="77">
        <v>3</v>
      </c>
      <c r="GQ2682" s="77">
        <v>0</v>
      </c>
      <c r="GR2682" s="77" t="s">
        <v>423</v>
      </c>
      <c r="GS2682" s="77">
        <v>0</v>
      </c>
      <c r="GT2682" s="77">
        <v>0</v>
      </c>
      <c r="GU2682" s="77">
        <v>0.1527377521613833</v>
      </c>
      <c r="GV2682" s="77">
        <v>35.623037668071667</v>
      </c>
      <c r="GW2682" s="77">
        <v>0.1527377521613833</v>
      </c>
      <c r="GX2682" s="77">
        <v>35.623037668071667</v>
      </c>
      <c r="GY2682" s="77">
        <v>0.1527377521613833</v>
      </c>
      <c r="GZ2682" s="77">
        <v>35.623037668071667</v>
      </c>
    </row>
    <row r="2683" spans="98:208" x14ac:dyDescent="0.25">
      <c r="CT2683" s="77" t="s">
        <v>155</v>
      </c>
      <c r="CU2683" s="77" t="s">
        <v>476</v>
      </c>
      <c r="CV2683" s="77" t="s">
        <v>467</v>
      </c>
      <c r="CW2683" s="77">
        <v>2023</v>
      </c>
      <c r="CX2683" s="77">
        <v>0</v>
      </c>
      <c r="CY2683" s="77">
        <v>0</v>
      </c>
      <c r="CZ2683" s="77">
        <v>0</v>
      </c>
      <c r="DA2683" s="77">
        <v>0</v>
      </c>
      <c r="DB2683" s="77">
        <v>5.4750346070080154</v>
      </c>
      <c r="DC2683" s="77">
        <v>0.71896016785817307</v>
      </c>
      <c r="DD2683" s="77">
        <v>3.0714971986152211</v>
      </c>
      <c r="DE2683" s="77">
        <v>1.6845772405344559</v>
      </c>
      <c r="DF2683" s="77">
        <v>0</v>
      </c>
      <c r="DG2683" s="77">
        <v>0.37599181639995038</v>
      </c>
      <c r="DH2683" s="77">
        <v>0.37599181639995038</v>
      </c>
      <c r="DI2683" s="77">
        <v>0.37599181639995038</v>
      </c>
      <c r="DJ2683" s="77">
        <v>1.6534589285380039E-5</v>
      </c>
      <c r="DL2683" s="77">
        <v>0</v>
      </c>
      <c r="DM2683" s="77">
        <v>0</v>
      </c>
      <c r="DN2683" s="77">
        <v>0</v>
      </c>
      <c r="DO2683" s="77">
        <v>0</v>
      </c>
      <c r="DP2683" s="77">
        <v>6.2168702588371989E-6</v>
      </c>
      <c r="DQ2683" s="77">
        <v>6.2168702588371989E-6</v>
      </c>
      <c r="DR2683" s="77">
        <v>0</v>
      </c>
      <c r="DS2683" s="77">
        <v>6.2168702588371989E-6</v>
      </c>
      <c r="DT2683" s="77">
        <v>6.2168702588371989E-6</v>
      </c>
      <c r="DU2683" s="77">
        <v>0</v>
      </c>
      <c r="DV2683" s="77">
        <v>6.2168702588371989E-6</v>
      </c>
      <c r="DW2683" s="77">
        <v>6.2168702588371989E-6</v>
      </c>
      <c r="GE2683" s="77" t="s">
        <v>425</v>
      </c>
      <c r="GF2683" s="77" t="s">
        <v>155</v>
      </c>
      <c r="GG2683" s="77" t="s">
        <v>447</v>
      </c>
      <c r="GH2683" s="77" t="s">
        <v>300</v>
      </c>
      <c r="GI2683" s="77">
        <v>2023</v>
      </c>
      <c r="GJ2683" s="77" t="s">
        <v>301</v>
      </c>
      <c r="GK2683" s="77">
        <v>8896.5159934286694</v>
      </c>
      <c r="GL2683" s="77">
        <v>489.35553099999998</v>
      </c>
      <c r="GM2683" s="77">
        <v>2023</v>
      </c>
      <c r="GN2683" s="77" t="s">
        <v>175</v>
      </c>
      <c r="GO2683" s="77">
        <v>5.3000000000000005E-2</v>
      </c>
      <c r="GP2683" s="77">
        <v>3</v>
      </c>
      <c r="GQ2683" s="77">
        <v>0</v>
      </c>
      <c r="GR2683" s="77" t="s">
        <v>423</v>
      </c>
      <c r="GS2683" s="77">
        <v>0</v>
      </c>
      <c r="GT2683" s="77">
        <v>0</v>
      </c>
      <c r="GU2683" s="77">
        <v>5.5966209081309407E-2</v>
      </c>
      <c r="GV2683" s="77">
        <v>497.904274183442</v>
      </c>
      <c r="GW2683" s="77">
        <v>5.5966209081309407E-2</v>
      </c>
      <c r="GX2683" s="77">
        <v>497.904274183442</v>
      </c>
      <c r="GY2683" s="77">
        <v>5.5966209081309407E-2</v>
      </c>
      <c r="GZ2683" s="77">
        <v>497.904274183442</v>
      </c>
    </row>
    <row r="2684" spans="98:208" x14ac:dyDescent="0.25">
      <c r="CT2684" s="77" t="s">
        <v>155</v>
      </c>
      <c r="CU2684" s="77" t="s">
        <v>476</v>
      </c>
      <c r="CV2684" s="77" t="s">
        <v>467</v>
      </c>
      <c r="CW2684" s="77">
        <v>2024</v>
      </c>
      <c r="CX2684" s="77">
        <v>0</v>
      </c>
      <c r="CY2684" s="77">
        <v>0</v>
      </c>
      <c r="CZ2684" s="77">
        <v>0</v>
      </c>
      <c r="DA2684" s="77">
        <v>0</v>
      </c>
      <c r="DB2684" s="77">
        <v>5.4750346070080154</v>
      </c>
      <c r="DC2684" s="77">
        <v>0.71896016785817307</v>
      </c>
      <c r="DD2684" s="77">
        <v>3.0714971986152211</v>
      </c>
      <c r="DE2684" s="77">
        <v>1.6845772405344559</v>
      </c>
      <c r="DF2684" s="77">
        <v>0</v>
      </c>
      <c r="DG2684" s="77">
        <v>0</v>
      </c>
      <c r="DH2684" s="77">
        <v>0.37599181639995038</v>
      </c>
      <c r="DI2684" s="77">
        <v>0.37599181639995038</v>
      </c>
      <c r="DJ2684" s="77">
        <v>1.6534589285380039E-5</v>
      </c>
      <c r="DL2684" s="77">
        <v>0</v>
      </c>
      <c r="DM2684" s="77">
        <v>0</v>
      </c>
      <c r="DN2684" s="77">
        <v>0</v>
      </c>
      <c r="DO2684" s="77">
        <v>0</v>
      </c>
      <c r="DP2684" s="77">
        <v>0</v>
      </c>
      <c r="DQ2684" s="77">
        <v>0</v>
      </c>
      <c r="DR2684" s="77">
        <v>0</v>
      </c>
      <c r="DS2684" s="77">
        <v>6.2168702588371989E-6</v>
      </c>
      <c r="DT2684" s="77">
        <v>6.2168702588371989E-6</v>
      </c>
      <c r="DU2684" s="77">
        <v>0</v>
      </c>
      <c r="DV2684" s="77">
        <v>6.2168702588371989E-6</v>
      </c>
      <c r="DW2684" s="77">
        <v>6.2168702588371989E-6</v>
      </c>
      <c r="GE2684" s="77" t="s">
        <v>427</v>
      </c>
      <c r="GF2684" s="77" t="s">
        <v>155</v>
      </c>
      <c r="GG2684" s="77" t="s">
        <v>447</v>
      </c>
      <c r="GH2684" s="77" t="s">
        <v>300</v>
      </c>
      <c r="GI2684" s="77">
        <v>2023</v>
      </c>
      <c r="GJ2684" s="77" t="s">
        <v>303</v>
      </c>
      <c r="GK2684" s="77">
        <v>5534.8914862001402</v>
      </c>
      <c r="GL2684" s="77">
        <v>489.35553099999998</v>
      </c>
      <c r="GM2684" s="77">
        <v>2023</v>
      </c>
      <c r="GN2684" s="77" t="s">
        <v>175</v>
      </c>
      <c r="GO2684" s="77">
        <v>5.3000000000000005E-2</v>
      </c>
      <c r="GP2684" s="77">
        <v>3</v>
      </c>
      <c r="GQ2684" s="77">
        <v>0</v>
      </c>
      <c r="GR2684" s="77" t="s">
        <v>423</v>
      </c>
      <c r="GS2684" s="77">
        <v>0</v>
      </c>
      <c r="GT2684" s="77">
        <v>0</v>
      </c>
      <c r="GU2684" s="77">
        <v>5.5966209081309407E-2</v>
      </c>
      <c r="GV2684" s="77">
        <v>309.76689415903638</v>
      </c>
      <c r="GW2684" s="77">
        <v>5.5966209081309407E-2</v>
      </c>
      <c r="GX2684" s="77">
        <v>309.76689415903638</v>
      </c>
      <c r="GY2684" s="77">
        <v>5.5966209081309407E-2</v>
      </c>
      <c r="GZ2684" s="77">
        <v>309.76689415903638</v>
      </c>
    </row>
    <row r="2685" spans="98:208" x14ac:dyDescent="0.25">
      <c r="CT2685" s="77" t="s">
        <v>155</v>
      </c>
      <c r="CU2685" s="77" t="s">
        <v>476</v>
      </c>
      <c r="CV2685" s="77" t="s">
        <v>467</v>
      </c>
      <c r="CW2685" s="77">
        <v>2025</v>
      </c>
      <c r="CX2685" s="77">
        <v>0</v>
      </c>
      <c r="CY2685" s="77">
        <v>0</v>
      </c>
      <c r="CZ2685" s="77">
        <v>0</v>
      </c>
      <c r="DA2685" s="77">
        <v>0</v>
      </c>
      <c r="DB2685" s="77">
        <v>5.4750346070080154</v>
      </c>
      <c r="DC2685" s="77">
        <v>0.71896016785817307</v>
      </c>
      <c r="DD2685" s="77">
        <v>3.0714971986152211</v>
      </c>
      <c r="DE2685" s="77">
        <v>1.6845772405344559</v>
      </c>
      <c r="DF2685" s="77">
        <v>0</v>
      </c>
      <c r="DG2685" s="77">
        <v>0</v>
      </c>
      <c r="DH2685" s="77">
        <v>0</v>
      </c>
      <c r="DI2685" s="77">
        <v>0.37599181639995038</v>
      </c>
      <c r="DJ2685" s="77">
        <v>1.6534589285380039E-5</v>
      </c>
      <c r="DL2685" s="77">
        <v>0</v>
      </c>
      <c r="DM2685" s="77">
        <v>0</v>
      </c>
      <c r="DN2685" s="77">
        <v>0</v>
      </c>
      <c r="DO2685" s="77">
        <v>0</v>
      </c>
      <c r="DP2685" s="77">
        <v>0</v>
      </c>
      <c r="DQ2685" s="77">
        <v>0</v>
      </c>
      <c r="DR2685" s="77">
        <v>0</v>
      </c>
      <c r="DS2685" s="77">
        <v>0</v>
      </c>
      <c r="DT2685" s="77">
        <v>0</v>
      </c>
      <c r="DU2685" s="77">
        <v>0</v>
      </c>
      <c r="DV2685" s="77">
        <v>6.2168702588371989E-6</v>
      </c>
      <c r="DW2685" s="77">
        <v>6.2168702588371989E-6</v>
      </c>
      <c r="GE2685" s="77" t="s">
        <v>422</v>
      </c>
      <c r="GF2685" s="77" t="s">
        <v>155</v>
      </c>
      <c r="GG2685" s="77" t="s">
        <v>447</v>
      </c>
      <c r="GH2685" s="77" t="s">
        <v>300</v>
      </c>
      <c r="GI2685" s="77">
        <v>2024</v>
      </c>
      <c r="GJ2685" s="77" t="s">
        <v>305</v>
      </c>
      <c r="GK2685" s="77">
        <v>233.23007680794089</v>
      </c>
      <c r="GL2685" s="77">
        <v>489.35553099999998</v>
      </c>
      <c r="GM2685" s="77">
        <v>2024</v>
      </c>
      <c r="GN2685" s="77" t="s">
        <v>175</v>
      </c>
      <c r="GO2685" s="77">
        <v>0.13250000000000001</v>
      </c>
      <c r="GP2685" s="77">
        <v>3</v>
      </c>
      <c r="GQ2685" s="77">
        <v>0</v>
      </c>
      <c r="GR2685" s="77" t="s">
        <v>423</v>
      </c>
      <c r="GS2685" s="77">
        <v>0</v>
      </c>
      <c r="GT2685" s="77">
        <v>0</v>
      </c>
      <c r="GU2685" s="77">
        <v>0</v>
      </c>
      <c r="GV2685" s="77">
        <v>0</v>
      </c>
      <c r="GW2685" s="77">
        <v>0.1527377521613833</v>
      </c>
      <c r="GX2685" s="77">
        <v>35.623037668071667</v>
      </c>
      <c r="GY2685" s="77">
        <v>0.1527377521613833</v>
      </c>
      <c r="GZ2685" s="77">
        <v>35.623037668071667</v>
      </c>
    </row>
    <row r="2686" spans="98:208" x14ac:dyDescent="0.25">
      <c r="CT2686" s="77" t="s">
        <v>155</v>
      </c>
      <c r="CU2686" s="77" t="s">
        <v>476</v>
      </c>
      <c r="CV2686" s="77" t="s">
        <v>474</v>
      </c>
      <c r="CW2686" s="77">
        <v>2020</v>
      </c>
      <c r="CX2686" s="77">
        <v>0</v>
      </c>
      <c r="CY2686" s="77">
        <v>0</v>
      </c>
      <c r="CZ2686" s="77">
        <v>0</v>
      </c>
      <c r="DA2686" s="77">
        <v>0</v>
      </c>
      <c r="DB2686" s="77">
        <v>7.7900575334948624E-2</v>
      </c>
      <c r="DC2686" s="77">
        <v>3.6425060683953972E-2</v>
      </c>
      <c r="DD2686" s="77">
        <v>1.5808724525432729E-3</v>
      </c>
      <c r="DE2686" s="77">
        <v>3.989464219844864E-2</v>
      </c>
      <c r="DF2686" s="77">
        <v>7.8847092159214337E-3</v>
      </c>
      <c r="DG2686" s="77">
        <v>0</v>
      </c>
      <c r="DH2686" s="77">
        <v>0</v>
      </c>
      <c r="DI2686" s="77">
        <v>0</v>
      </c>
      <c r="DJ2686" s="77">
        <v>4.0231649351569229E-4</v>
      </c>
      <c r="DL2686" s="77">
        <v>0</v>
      </c>
      <c r="DM2686" s="77">
        <v>3.1721485641403746E-6</v>
      </c>
      <c r="DN2686" s="77">
        <v>3.1721485641403746E-6</v>
      </c>
      <c r="DO2686" s="77">
        <v>0</v>
      </c>
      <c r="DP2686" s="77">
        <v>0</v>
      </c>
      <c r="DQ2686" s="77">
        <v>0</v>
      </c>
      <c r="DR2686" s="77">
        <v>0</v>
      </c>
      <c r="DS2686" s="77">
        <v>0</v>
      </c>
      <c r="DT2686" s="77">
        <v>0</v>
      </c>
      <c r="DU2686" s="77">
        <v>0</v>
      </c>
      <c r="DV2686" s="77">
        <v>0</v>
      </c>
      <c r="DW2686" s="77">
        <v>0</v>
      </c>
      <c r="GE2686" s="77" t="s">
        <v>425</v>
      </c>
      <c r="GF2686" s="77" t="s">
        <v>155</v>
      </c>
      <c r="GG2686" s="77" t="s">
        <v>447</v>
      </c>
      <c r="GH2686" s="77" t="s">
        <v>300</v>
      </c>
      <c r="GI2686" s="77">
        <v>2024</v>
      </c>
      <c r="GJ2686" s="77" t="s">
        <v>301</v>
      </c>
      <c r="GK2686" s="77">
        <v>8896.5159934286694</v>
      </c>
      <c r="GL2686" s="77">
        <v>489.35553099999998</v>
      </c>
      <c r="GM2686" s="77">
        <v>2024</v>
      </c>
      <c r="GN2686" s="77" t="s">
        <v>175</v>
      </c>
      <c r="GO2686" s="77">
        <v>5.3000000000000005E-2</v>
      </c>
      <c r="GP2686" s="77">
        <v>3</v>
      </c>
      <c r="GQ2686" s="77">
        <v>0</v>
      </c>
      <c r="GR2686" s="77" t="s">
        <v>423</v>
      </c>
      <c r="GS2686" s="77">
        <v>0</v>
      </c>
      <c r="GT2686" s="77">
        <v>0</v>
      </c>
      <c r="GU2686" s="77">
        <v>0</v>
      </c>
      <c r="GV2686" s="77">
        <v>0</v>
      </c>
      <c r="GW2686" s="77">
        <v>5.5966209081309407E-2</v>
      </c>
      <c r="GX2686" s="77">
        <v>497.904274183442</v>
      </c>
      <c r="GY2686" s="77">
        <v>5.5966209081309407E-2</v>
      </c>
      <c r="GZ2686" s="77">
        <v>497.904274183442</v>
      </c>
    </row>
    <row r="2687" spans="98:208" x14ac:dyDescent="0.25">
      <c r="CT2687" s="77" t="s">
        <v>155</v>
      </c>
      <c r="CU2687" s="77" t="s">
        <v>476</v>
      </c>
      <c r="CV2687" s="77" t="s">
        <v>474</v>
      </c>
      <c r="CW2687" s="77">
        <v>2021</v>
      </c>
      <c r="CX2687" s="77">
        <v>0</v>
      </c>
      <c r="CY2687" s="77">
        <v>0</v>
      </c>
      <c r="CZ2687" s="77">
        <v>0</v>
      </c>
      <c r="DA2687" s="77">
        <v>0</v>
      </c>
      <c r="DB2687" s="77">
        <v>7.7900575334948624E-2</v>
      </c>
      <c r="DC2687" s="77">
        <v>3.6425060683953972E-2</v>
      </c>
      <c r="DD2687" s="77">
        <v>1.5808724525432729E-3</v>
      </c>
      <c r="DE2687" s="77">
        <v>3.989464219844864E-2</v>
      </c>
      <c r="DF2687" s="77">
        <v>7.8847092159214337E-3</v>
      </c>
      <c r="DG2687" s="77">
        <v>7.8847092159214337E-3</v>
      </c>
      <c r="DH2687" s="77">
        <v>0</v>
      </c>
      <c r="DI2687" s="77">
        <v>0</v>
      </c>
      <c r="DJ2687" s="77">
        <v>4.0231649351569229E-4</v>
      </c>
      <c r="DL2687" s="77">
        <v>0</v>
      </c>
      <c r="DM2687" s="77">
        <v>3.1721485641403746E-6</v>
      </c>
      <c r="DN2687" s="77">
        <v>3.1721485641403746E-6</v>
      </c>
      <c r="DO2687" s="77">
        <v>0</v>
      </c>
      <c r="DP2687" s="77">
        <v>3.1721485641403746E-6</v>
      </c>
      <c r="DQ2687" s="77">
        <v>3.1721485641403746E-6</v>
      </c>
      <c r="DR2687" s="77">
        <v>0</v>
      </c>
      <c r="DS2687" s="77">
        <v>0</v>
      </c>
      <c r="DT2687" s="77">
        <v>0</v>
      </c>
      <c r="DU2687" s="77">
        <v>0</v>
      </c>
      <c r="DV2687" s="77">
        <v>0</v>
      </c>
      <c r="DW2687" s="77">
        <v>0</v>
      </c>
      <c r="GE2687" s="77" t="s">
        <v>427</v>
      </c>
      <c r="GF2687" s="77" t="s">
        <v>155</v>
      </c>
      <c r="GG2687" s="77" t="s">
        <v>447</v>
      </c>
      <c r="GH2687" s="77" t="s">
        <v>300</v>
      </c>
      <c r="GI2687" s="77">
        <v>2024</v>
      </c>
      <c r="GJ2687" s="77" t="s">
        <v>303</v>
      </c>
      <c r="GK2687" s="77">
        <v>5534.8914862001402</v>
      </c>
      <c r="GL2687" s="77">
        <v>489.35553099999998</v>
      </c>
      <c r="GM2687" s="77">
        <v>2024</v>
      </c>
      <c r="GN2687" s="77" t="s">
        <v>175</v>
      </c>
      <c r="GO2687" s="77">
        <v>5.3000000000000005E-2</v>
      </c>
      <c r="GP2687" s="77">
        <v>3</v>
      </c>
      <c r="GQ2687" s="77">
        <v>0</v>
      </c>
      <c r="GR2687" s="77" t="s">
        <v>423</v>
      </c>
      <c r="GS2687" s="77">
        <v>0</v>
      </c>
      <c r="GT2687" s="77">
        <v>0</v>
      </c>
      <c r="GU2687" s="77">
        <v>0</v>
      </c>
      <c r="GV2687" s="77">
        <v>0</v>
      </c>
      <c r="GW2687" s="77">
        <v>5.5966209081309407E-2</v>
      </c>
      <c r="GX2687" s="77">
        <v>309.76689415903638</v>
      </c>
      <c r="GY2687" s="77">
        <v>5.5966209081309407E-2</v>
      </c>
      <c r="GZ2687" s="77">
        <v>309.76689415903638</v>
      </c>
    </row>
    <row r="2688" spans="98:208" x14ac:dyDescent="0.25">
      <c r="CT2688" s="77" t="s">
        <v>155</v>
      </c>
      <c r="CU2688" s="77" t="s">
        <v>476</v>
      </c>
      <c r="CV2688" s="77" t="s">
        <v>474</v>
      </c>
      <c r="CW2688" s="77">
        <v>2022</v>
      </c>
      <c r="CX2688" s="77">
        <v>0</v>
      </c>
      <c r="CY2688" s="77">
        <v>0</v>
      </c>
      <c r="CZ2688" s="77">
        <v>0</v>
      </c>
      <c r="DA2688" s="77">
        <v>0</v>
      </c>
      <c r="DB2688" s="77">
        <v>7.7900575334948624E-2</v>
      </c>
      <c r="DC2688" s="77">
        <v>3.6425060683953972E-2</v>
      </c>
      <c r="DD2688" s="77">
        <v>1.5808724525432729E-3</v>
      </c>
      <c r="DE2688" s="77">
        <v>3.989464219844864E-2</v>
      </c>
      <c r="DF2688" s="77">
        <v>7.8847092159214337E-3</v>
      </c>
      <c r="DG2688" s="77">
        <v>7.8847092159214337E-3</v>
      </c>
      <c r="DH2688" s="77">
        <v>7.8847092159214337E-3</v>
      </c>
      <c r="DI2688" s="77">
        <v>0</v>
      </c>
      <c r="DJ2688" s="77">
        <v>4.0231649351569229E-4</v>
      </c>
      <c r="DL2688" s="77">
        <v>0</v>
      </c>
      <c r="DM2688" s="77">
        <v>3.1721485641403746E-6</v>
      </c>
      <c r="DN2688" s="77">
        <v>3.1721485641403746E-6</v>
      </c>
      <c r="DO2688" s="77">
        <v>0</v>
      </c>
      <c r="DP2688" s="77">
        <v>3.1721485641403746E-6</v>
      </c>
      <c r="DQ2688" s="77">
        <v>3.1721485641403746E-6</v>
      </c>
      <c r="DR2688" s="77">
        <v>0</v>
      </c>
      <c r="DS2688" s="77">
        <v>3.1721485641403746E-6</v>
      </c>
      <c r="DT2688" s="77">
        <v>3.1721485641403746E-6</v>
      </c>
      <c r="DU2688" s="77">
        <v>0</v>
      </c>
      <c r="DV2688" s="77">
        <v>0</v>
      </c>
      <c r="DW2688" s="77">
        <v>0</v>
      </c>
      <c r="GE2688" s="77" t="s">
        <v>422</v>
      </c>
      <c r="GF2688" s="77" t="s">
        <v>155</v>
      </c>
      <c r="GG2688" s="77" t="s">
        <v>447</v>
      </c>
      <c r="GH2688" s="77" t="s">
        <v>300</v>
      </c>
      <c r="GI2688" s="77">
        <v>2025</v>
      </c>
      <c r="GJ2688" s="77" t="s">
        <v>305</v>
      </c>
      <c r="GK2688" s="77">
        <v>233.23007680794089</v>
      </c>
      <c r="GL2688" s="77">
        <v>489.35553099999998</v>
      </c>
      <c r="GM2688" s="77">
        <v>2025</v>
      </c>
      <c r="GN2688" s="77" t="s">
        <v>175</v>
      </c>
      <c r="GO2688" s="77">
        <v>0.13250000000000001</v>
      </c>
      <c r="GP2688" s="77">
        <v>3</v>
      </c>
      <c r="GQ2688" s="77">
        <v>0</v>
      </c>
      <c r="GR2688" s="77" t="s">
        <v>423</v>
      </c>
      <c r="GS2688" s="77">
        <v>0</v>
      </c>
      <c r="GT2688" s="77">
        <v>0</v>
      </c>
      <c r="GU2688" s="77">
        <v>0</v>
      </c>
      <c r="GV2688" s="77">
        <v>0</v>
      </c>
      <c r="GW2688" s="77">
        <v>0</v>
      </c>
      <c r="GX2688" s="77">
        <v>0</v>
      </c>
      <c r="GY2688" s="77">
        <v>0.1527377521613833</v>
      </c>
      <c r="GZ2688" s="77">
        <v>35.623037668071667</v>
      </c>
    </row>
    <row r="2689" spans="98:208" x14ac:dyDescent="0.25">
      <c r="CT2689" s="77" t="s">
        <v>155</v>
      </c>
      <c r="CU2689" s="77" t="s">
        <v>476</v>
      </c>
      <c r="CV2689" s="77" t="s">
        <v>474</v>
      </c>
      <c r="CW2689" s="77">
        <v>2023</v>
      </c>
      <c r="CX2689" s="77">
        <v>0</v>
      </c>
      <c r="CY2689" s="77">
        <v>0</v>
      </c>
      <c r="CZ2689" s="77">
        <v>0</v>
      </c>
      <c r="DA2689" s="77">
        <v>0</v>
      </c>
      <c r="DB2689" s="77">
        <v>8.040826903697619E-2</v>
      </c>
      <c r="DC2689" s="77">
        <v>3.7590224611388973E-2</v>
      </c>
      <c r="DD2689" s="77">
        <v>1.6314334115687481E-3</v>
      </c>
      <c r="DE2689" s="77">
        <v>4.1186611014015322E-2</v>
      </c>
      <c r="DF2689" s="77">
        <v>0</v>
      </c>
      <c r="DG2689" s="77">
        <v>8.1378100371600932E-3</v>
      </c>
      <c r="DH2689" s="77">
        <v>8.1378100371600932E-3</v>
      </c>
      <c r="DI2689" s="77">
        <v>8.1378100371600932E-3</v>
      </c>
      <c r="DJ2689" s="77">
        <v>4.0231649351569229E-4</v>
      </c>
      <c r="DL2689" s="77">
        <v>0</v>
      </c>
      <c r="DM2689" s="77">
        <v>0</v>
      </c>
      <c r="DN2689" s="77">
        <v>0</v>
      </c>
      <c r="DO2689" s="77">
        <v>0</v>
      </c>
      <c r="DP2689" s="77">
        <v>3.2739751990470542E-6</v>
      </c>
      <c r="DQ2689" s="77">
        <v>3.2739751990470542E-6</v>
      </c>
      <c r="DR2689" s="77">
        <v>0</v>
      </c>
      <c r="DS2689" s="77">
        <v>3.2739751990470542E-6</v>
      </c>
      <c r="DT2689" s="77">
        <v>3.2739751990470542E-6</v>
      </c>
      <c r="DU2689" s="77">
        <v>0</v>
      </c>
      <c r="DV2689" s="77">
        <v>3.2739751990470542E-6</v>
      </c>
      <c r="DW2689" s="77">
        <v>3.2739751990470542E-6</v>
      </c>
      <c r="GE2689" s="77" t="s">
        <v>425</v>
      </c>
      <c r="GF2689" s="77" t="s">
        <v>155</v>
      </c>
      <c r="GG2689" s="77" t="s">
        <v>447</v>
      </c>
      <c r="GH2689" s="77" t="s">
        <v>300</v>
      </c>
      <c r="GI2689" s="77">
        <v>2025</v>
      </c>
      <c r="GJ2689" s="77" t="s">
        <v>301</v>
      </c>
      <c r="GK2689" s="77">
        <v>8896.5159934286694</v>
      </c>
      <c r="GL2689" s="77">
        <v>489.35553099999998</v>
      </c>
      <c r="GM2689" s="77">
        <v>2025</v>
      </c>
      <c r="GN2689" s="77" t="s">
        <v>175</v>
      </c>
      <c r="GO2689" s="77">
        <v>5.3000000000000005E-2</v>
      </c>
      <c r="GP2689" s="77">
        <v>3</v>
      </c>
      <c r="GQ2689" s="77">
        <v>0</v>
      </c>
      <c r="GR2689" s="77" t="s">
        <v>423</v>
      </c>
      <c r="GS2689" s="77">
        <v>0</v>
      </c>
      <c r="GT2689" s="77">
        <v>0</v>
      </c>
      <c r="GU2689" s="77">
        <v>0</v>
      </c>
      <c r="GV2689" s="77">
        <v>0</v>
      </c>
      <c r="GW2689" s="77">
        <v>0</v>
      </c>
      <c r="GX2689" s="77">
        <v>0</v>
      </c>
      <c r="GY2689" s="77">
        <v>5.5966209081309407E-2</v>
      </c>
      <c r="GZ2689" s="77">
        <v>497.904274183442</v>
      </c>
    </row>
    <row r="2690" spans="98:208" x14ac:dyDescent="0.25">
      <c r="CT2690" s="77" t="s">
        <v>155</v>
      </c>
      <c r="CU2690" s="77" t="s">
        <v>476</v>
      </c>
      <c r="CV2690" s="77" t="s">
        <v>474</v>
      </c>
      <c r="CW2690" s="77">
        <v>2024</v>
      </c>
      <c r="CX2690" s="77">
        <v>0</v>
      </c>
      <c r="CY2690" s="77">
        <v>0</v>
      </c>
      <c r="CZ2690" s="77">
        <v>0</v>
      </c>
      <c r="DA2690" s="77">
        <v>0</v>
      </c>
      <c r="DB2690" s="77">
        <v>8.040826903697619E-2</v>
      </c>
      <c r="DC2690" s="77">
        <v>3.7590224611388973E-2</v>
      </c>
      <c r="DD2690" s="77">
        <v>1.6314334115687481E-3</v>
      </c>
      <c r="DE2690" s="77">
        <v>4.1186611014015322E-2</v>
      </c>
      <c r="DF2690" s="77">
        <v>0</v>
      </c>
      <c r="DG2690" s="77">
        <v>0</v>
      </c>
      <c r="DH2690" s="77">
        <v>8.1378100371600932E-3</v>
      </c>
      <c r="DI2690" s="77">
        <v>8.1378100371600932E-3</v>
      </c>
      <c r="DJ2690" s="77">
        <v>4.0231649351569229E-4</v>
      </c>
      <c r="DL2690" s="77">
        <v>0</v>
      </c>
      <c r="DM2690" s="77">
        <v>0</v>
      </c>
      <c r="DN2690" s="77">
        <v>0</v>
      </c>
      <c r="DO2690" s="77">
        <v>0</v>
      </c>
      <c r="DP2690" s="77">
        <v>0</v>
      </c>
      <c r="DQ2690" s="77">
        <v>0</v>
      </c>
      <c r="DR2690" s="77">
        <v>0</v>
      </c>
      <c r="DS2690" s="77">
        <v>3.2739751990470542E-6</v>
      </c>
      <c r="DT2690" s="77">
        <v>3.2739751990470542E-6</v>
      </c>
      <c r="DU2690" s="77">
        <v>0</v>
      </c>
      <c r="DV2690" s="77">
        <v>3.2739751990470542E-6</v>
      </c>
      <c r="DW2690" s="77">
        <v>3.2739751990470542E-6</v>
      </c>
      <c r="GE2690" s="77" t="s">
        <v>427</v>
      </c>
      <c r="GF2690" s="77" t="s">
        <v>155</v>
      </c>
      <c r="GG2690" s="77" t="s">
        <v>447</v>
      </c>
      <c r="GH2690" s="77" t="s">
        <v>300</v>
      </c>
      <c r="GI2690" s="77">
        <v>2025</v>
      </c>
      <c r="GJ2690" s="77" t="s">
        <v>303</v>
      </c>
      <c r="GK2690" s="77">
        <v>5534.8914862001402</v>
      </c>
      <c r="GL2690" s="77">
        <v>489.35553099999998</v>
      </c>
      <c r="GM2690" s="77">
        <v>2025</v>
      </c>
      <c r="GN2690" s="77" t="s">
        <v>175</v>
      </c>
      <c r="GO2690" s="77">
        <v>5.3000000000000005E-2</v>
      </c>
      <c r="GP2690" s="77">
        <v>3</v>
      </c>
      <c r="GQ2690" s="77">
        <v>0</v>
      </c>
      <c r="GR2690" s="77" t="s">
        <v>423</v>
      </c>
      <c r="GS2690" s="77">
        <v>0</v>
      </c>
      <c r="GT2690" s="77">
        <v>0</v>
      </c>
      <c r="GU2690" s="77">
        <v>0</v>
      </c>
      <c r="GV2690" s="77">
        <v>0</v>
      </c>
      <c r="GW2690" s="77">
        <v>0</v>
      </c>
      <c r="GX2690" s="77">
        <v>0</v>
      </c>
      <c r="GY2690" s="77">
        <v>5.5966209081309407E-2</v>
      </c>
      <c r="GZ2690" s="77">
        <v>309.76689415903638</v>
      </c>
    </row>
    <row r="2691" spans="98:208" x14ac:dyDescent="0.25">
      <c r="CT2691" s="77" t="s">
        <v>155</v>
      </c>
      <c r="CU2691" s="77" t="s">
        <v>476</v>
      </c>
      <c r="CV2691" s="77" t="s">
        <v>474</v>
      </c>
      <c r="CW2691" s="77">
        <v>2025</v>
      </c>
      <c r="CX2691" s="77">
        <v>0</v>
      </c>
      <c r="CY2691" s="77">
        <v>0</v>
      </c>
      <c r="CZ2691" s="77">
        <v>0</v>
      </c>
      <c r="DA2691" s="77">
        <v>0</v>
      </c>
      <c r="DB2691" s="77">
        <v>8.040826903697619E-2</v>
      </c>
      <c r="DC2691" s="77">
        <v>3.7590224611388973E-2</v>
      </c>
      <c r="DD2691" s="77">
        <v>1.6314334115687481E-3</v>
      </c>
      <c r="DE2691" s="77">
        <v>4.1186611014015322E-2</v>
      </c>
      <c r="DF2691" s="77">
        <v>0</v>
      </c>
      <c r="DG2691" s="77">
        <v>0</v>
      </c>
      <c r="DH2691" s="77">
        <v>0</v>
      </c>
      <c r="DI2691" s="77">
        <v>8.1378100371600932E-3</v>
      </c>
      <c r="DJ2691" s="77">
        <v>4.0231649351569229E-4</v>
      </c>
      <c r="DL2691" s="77">
        <v>0</v>
      </c>
      <c r="DM2691" s="77">
        <v>0</v>
      </c>
      <c r="DN2691" s="77">
        <v>0</v>
      </c>
      <c r="DO2691" s="77">
        <v>0</v>
      </c>
      <c r="DP2691" s="77">
        <v>0</v>
      </c>
      <c r="DQ2691" s="77">
        <v>0</v>
      </c>
      <c r="DR2691" s="77">
        <v>0</v>
      </c>
      <c r="DS2691" s="77">
        <v>0</v>
      </c>
      <c r="DT2691" s="77">
        <v>0</v>
      </c>
      <c r="DU2691" s="77">
        <v>0</v>
      </c>
      <c r="DV2691" s="77">
        <v>3.2739751990470542E-6</v>
      </c>
      <c r="DW2691" s="77">
        <v>3.2739751990470542E-6</v>
      </c>
      <c r="GE2691" s="77" t="s">
        <v>422</v>
      </c>
      <c r="GF2691" s="77" t="s">
        <v>155</v>
      </c>
      <c r="GG2691" s="77" t="s">
        <v>447</v>
      </c>
      <c r="GH2691" s="77" t="s">
        <v>432</v>
      </c>
      <c r="GI2691" s="77">
        <v>2021</v>
      </c>
      <c r="GJ2691" s="77" t="s">
        <v>305</v>
      </c>
      <c r="GK2691" s="77">
        <v>222.22942162792819</v>
      </c>
      <c r="GL2691" s="77">
        <v>489.35553099999998</v>
      </c>
      <c r="GM2691" s="77">
        <v>2021</v>
      </c>
      <c r="GN2691" s="77" t="s">
        <v>175</v>
      </c>
      <c r="GO2691" s="77">
        <v>0.13250000000000001</v>
      </c>
      <c r="GP2691" s="77">
        <v>3</v>
      </c>
      <c r="GQ2691" s="77">
        <v>0</v>
      </c>
      <c r="GR2691" s="77" t="s">
        <v>423</v>
      </c>
      <c r="GS2691" s="77">
        <v>0.1527377521613833</v>
      </c>
      <c r="GT2691" s="77">
        <v>33.942822323574049</v>
      </c>
      <c r="GU2691" s="77">
        <v>0.1527377521613833</v>
      </c>
      <c r="GV2691" s="77">
        <v>33.942822323574049</v>
      </c>
      <c r="GW2691" s="77">
        <v>0</v>
      </c>
      <c r="GX2691" s="77">
        <v>0</v>
      </c>
      <c r="GY2691" s="77">
        <v>0</v>
      </c>
      <c r="GZ2691" s="77">
        <v>0</v>
      </c>
    </row>
    <row r="2692" spans="98:208" x14ac:dyDescent="0.25">
      <c r="CT2692" s="77" t="s">
        <v>155</v>
      </c>
      <c r="CU2692" s="77" t="s">
        <v>476</v>
      </c>
      <c r="CV2692" s="77" t="s">
        <v>481</v>
      </c>
      <c r="CW2692" s="77">
        <v>2020</v>
      </c>
      <c r="CX2692" s="77">
        <v>0</v>
      </c>
      <c r="CY2692" s="77">
        <v>0</v>
      </c>
      <c r="CZ2692" s="77">
        <v>0</v>
      </c>
      <c r="DA2692" s="77">
        <v>0</v>
      </c>
      <c r="DB2692" s="77">
        <v>21083.842824223972</v>
      </c>
      <c r="DC2692" s="77">
        <v>409.2237358204406</v>
      </c>
      <c r="DD2692" s="77">
        <v>13469.087812376751</v>
      </c>
      <c r="DE2692" s="77">
        <v>7205.5312760246661</v>
      </c>
      <c r="DF2692" s="77">
        <v>1219.5839681182019</v>
      </c>
      <c r="DG2692" s="77">
        <v>0</v>
      </c>
      <c r="DH2692" s="77">
        <v>0</v>
      </c>
      <c r="DI2692" s="77">
        <v>0</v>
      </c>
      <c r="DJ2692" s="77">
        <v>3.7600057441426169E-10</v>
      </c>
      <c r="DL2692" s="77">
        <v>0</v>
      </c>
      <c r="DM2692" s="77">
        <v>4.5856427255886856E-7</v>
      </c>
      <c r="DN2692" s="77">
        <v>4.5856427255886856E-7</v>
      </c>
      <c r="DO2692" s="77">
        <v>0</v>
      </c>
      <c r="DP2692" s="77">
        <v>0</v>
      </c>
      <c r="DQ2692" s="77">
        <v>0</v>
      </c>
      <c r="DR2692" s="77">
        <v>0</v>
      </c>
      <c r="DS2692" s="77">
        <v>0</v>
      </c>
      <c r="DT2692" s="77">
        <v>0</v>
      </c>
      <c r="DU2692" s="77">
        <v>0</v>
      </c>
      <c r="DV2692" s="77">
        <v>0</v>
      </c>
      <c r="DW2692" s="77">
        <v>0</v>
      </c>
      <c r="GE2692" s="77" t="s">
        <v>425</v>
      </c>
      <c r="GF2692" s="77" t="s">
        <v>155</v>
      </c>
      <c r="GG2692" s="77" t="s">
        <v>447</v>
      </c>
      <c r="GH2692" s="77" t="s">
        <v>432</v>
      </c>
      <c r="GI2692" s="77">
        <v>2021</v>
      </c>
      <c r="GJ2692" s="77" t="s">
        <v>301</v>
      </c>
      <c r="GK2692" s="77">
        <v>8585.7228092517325</v>
      </c>
      <c r="GL2692" s="77">
        <v>489.35553099999998</v>
      </c>
      <c r="GM2692" s="77">
        <v>2021</v>
      </c>
      <c r="GN2692" s="77" t="s">
        <v>175</v>
      </c>
      <c r="GO2692" s="77">
        <v>5.3000000000000005E-2</v>
      </c>
      <c r="GP2692" s="77">
        <v>3</v>
      </c>
      <c r="GQ2692" s="77">
        <v>0</v>
      </c>
      <c r="GR2692" s="77" t="s">
        <v>423</v>
      </c>
      <c r="GS2692" s="77">
        <v>5.5966209081309407E-2</v>
      </c>
      <c r="GT2692" s="77">
        <v>480.51035785674964</v>
      </c>
      <c r="GU2692" s="77">
        <v>5.5966209081309407E-2</v>
      </c>
      <c r="GV2692" s="77">
        <v>480.51035785674964</v>
      </c>
      <c r="GW2692" s="77">
        <v>0</v>
      </c>
      <c r="GX2692" s="77">
        <v>0</v>
      </c>
      <c r="GY2692" s="77">
        <v>0</v>
      </c>
      <c r="GZ2692" s="77">
        <v>0</v>
      </c>
    </row>
    <row r="2693" spans="98:208" x14ac:dyDescent="0.25">
      <c r="CT2693" s="77" t="s">
        <v>155</v>
      </c>
      <c r="CU2693" s="77" t="s">
        <v>476</v>
      </c>
      <c r="CV2693" s="77" t="s">
        <v>481</v>
      </c>
      <c r="CW2693" s="77">
        <v>2021</v>
      </c>
      <c r="CX2693" s="77">
        <v>0</v>
      </c>
      <c r="CY2693" s="77">
        <v>0</v>
      </c>
      <c r="CZ2693" s="77">
        <v>0</v>
      </c>
      <c r="DA2693" s="77">
        <v>0</v>
      </c>
      <c r="DB2693" s="77">
        <v>21083.842824223972</v>
      </c>
      <c r="DC2693" s="77">
        <v>409.2237358204406</v>
      </c>
      <c r="DD2693" s="77">
        <v>13469.087812376751</v>
      </c>
      <c r="DE2693" s="77">
        <v>7205.5312760246661</v>
      </c>
      <c r="DF2693" s="77">
        <v>1219.5839681182019</v>
      </c>
      <c r="DG2693" s="77">
        <v>1219.5839681182019</v>
      </c>
      <c r="DH2693" s="77">
        <v>0</v>
      </c>
      <c r="DI2693" s="77">
        <v>0</v>
      </c>
      <c r="DJ2693" s="77">
        <v>3.7600057441426169E-10</v>
      </c>
      <c r="DL2693" s="77">
        <v>0</v>
      </c>
      <c r="DM2693" s="77">
        <v>4.5856427255886856E-7</v>
      </c>
      <c r="DN2693" s="77">
        <v>4.5856427255886856E-7</v>
      </c>
      <c r="DO2693" s="77">
        <v>0</v>
      </c>
      <c r="DP2693" s="77">
        <v>4.5856427255886856E-7</v>
      </c>
      <c r="DQ2693" s="77">
        <v>4.5856427255886856E-7</v>
      </c>
      <c r="DR2693" s="77">
        <v>0</v>
      </c>
      <c r="DS2693" s="77">
        <v>0</v>
      </c>
      <c r="DT2693" s="77">
        <v>0</v>
      </c>
      <c r="DU2693" s="77">
        <v>0</v>
      </c>
      <c r="DV2693" s="77">
        <v>0</v>
      </c>
      <c r="DW2693" s="77">
        <v>0</v>
      </c>
      <c r="GE2693" s="77" t="s">
        <v>422</v>
      </c>
      <c r="GF2693" s="77" t="s">
        <v>155</v>
      </c>
      <c r="GG2693" s="77" t="s">
        <v>447</v>
      </c>
      <c r="GH2693" s="77" t="s">
        <v>432</v>
      </c>
      <c r="GI2693" s="77">
        <v>2022</v>
      </c>
      <c r="GJ2693" s="77" t="s">
        <v>305</v>
      </c>
      <c r="GK2693" s="77">
        <v>222.22942162792819</v>
      </c>
      <c r="GL2693" s="77">
        <v>489.35553099999998</v>
      </c>
      <c r="GM2693" s="77">
        <v>2022</v>
      </c>
      <c r="GN2693" s="77" t="s">
        <v>175</v>
      </c>
      <c r="GO2693" s="77">
        <v>0.13250000000000001</v>
      </c>
      <c r="GP2693" s="77">
        <v>3</v>
      </c>
      <c r="GQ2693" s="77">
        <v>0</v>
      </c>
      <c r="GR2693" s="77" t="s">
        <v>423</v>
      </c>
      <c r="GS2693" s="77">
        <v>0.1527377521613833</v>
      </c>
      <c r="GT2693" s="77">
        <v>33.942822323574049</v>
      </c>
      <c r="GU2693" s="77">
        <v>0.1527377521613833</v>
      </c>
      <c r="GV2693" s="77">
        <v>33.942822323574049</v>
      </c>
      <c r="GW2693" s="77">
        <v>0.1527377521613833</v>
      </c>
      <c r="GX2693" s="77">
        <v>33.942822323574049</v>
      </c>
      <c r="GY2693" s="77">
        <v>0</v>
      </c>
      <c r="GZ2693" s="77">
        <v>0</v>
      </c>
    </row>
    <row r="2694" spans="98:208" x14ac:dyDescent="0.25">
      <c r="CT2694" s="77" t="s">
        <v>155</v>
      </c>
      <c r="CU2694" s="77" t="s">
        <v>476</v>
      </c>
      <c r="CV2694" s="77" t="s">
        <v>481</v>
      </c>
      <c r="CW2694" s="77">
        <v>2022</v>
      </c>
      <c r="CX2694" s="77">
        <v>0</v>
      </c>
      <c r="CY2694" s="77">
        <v>0</v>
      </c>
      <c r="CZ2694" s="77">
        <v>0</v>
      </c>
      <c r="DA2694" s="77">
        <v>0</v>
      </c>
      <c r="DB2694" s="77">
        <v>21083.842824223972</v>
      </c>
      <c r="DC2694" s="77">
        <v>409.2237358204406</v>
      </c>
      <c r="DD2694" s="77">
        <v>13469.087812376751</v>
      </c>
      <c r="DE2694" s="77">
        <v>7205.5312760246661</v>
      </c>
      <c r="DF2694" s="77">
        <v>1219.5839681182019</v>
      </c>
      <c r="DG2694" s="77">
        <v>1219.5839681182019</v>
      </c>
      <c r="DH2694" s="77">
        <v>1219.5839681182019</v>
      </c>
      <c r="DI2694" s="77">
        <v>0</v>
      </c>
      <c r="DJ2694" s="77">
        <v>3.7600057441426169E-10</v>
      </c>
      <c r="DL2694" s="77">
        <v>0</v>
      </c>
      <c r="DM2694" s="77">
        <v>4.5856427255886856E-7</v>
      </c>
      <c r="DN2694" s="77">
        <v>4.5856427255886856E-7</v>
      </c>
      <c r="DO2694" s="77">
        <v>0</v>
      </c>
      <c r="DP2694" s="77">
        <v>4.5856427255886856E-7</v>
      </c>
      <c r="DQ2694" s="77">
        <v>4.5856427255886856E-7</v>
      </c>
      <c r="DR2694" s="77">
        <v>0</v>
      </c>
      <c r="DS2694" s="77">
        <v>4.5856427255886856E-7</v>
      </c>
      <c r="DT2694" s="77">
        <v>4.5856427255886856E-7</v>
      </c>
      <c r="DU2694" s="77">
        <v>0</v>
      </c>
      <c r="DV2694" s="77">
        <v>0</v>
      </c>
      <c r="DW2694" s="77">
        <v>0</v>
      </c>
      <c r="GE2694" s="77" t="s">
        <v>425</v>
      </c>
      <c r="GF2694" s="77" t="s">
        <v>155</v>
      </c>
      <c r="GG2694" s="77" t="s">
        <v>447</v>
      </c>
      <c r="GH2694" s="77" t="s">
        <v>432</v>
      </c>
      <c r="GI2694" s="77">
        <v>2022</v>
      </c>
      <c r="GJ2694" s="77" t="s">
        <v>301</v>
      </c>
      <c r="GK2694" s="77">
        <v>8585.7228092517325</v>
      </c>
      <c r="GL2694" s="77">
        <v>489.35553099999998</v>
      </c>
      <c r="GM2694" s="77">
        <v>2022</v>
      </c>
      <c r="GN2694" s="77" t="s">
        <v>175</v>
      </c>
      <c r="GO2694" s="77">
        <v>5.3000000000000005E-2</v>
      </c>
      <c r="GP2694" s="77">
        <v>3</v>
      </c>
      <c r="GQ2694" s="77">
        <v>0</v>
      </c>
      <c r="GR2694" s="77" t="s">
        <v>423</v>
      </c>
      <c r="GS2694" s="77">
        <v>5.5966209081309407E-2</v>
      </c>
      <c r="GT2694" s="77">
        <v>480.51035785674964</v>
      </c>
      <c r="GU2694" s="77">
        <v>5.5966209081309407E-2</v>
      </c>
      <c r="GV2694" s="77">
        <v>480.51035785674964</v>
      </c>
      <c r="GW2694" s="77">
        <v>5.5966209081309407E-2</v>
      </c>
      <c r="GX2694" s="77">
        <v>480.51035785674964</v>
      </c>
      <c r="GY2694" s="77">
        <v>0</v>
      </c>
      <c r="GZ2694" s="77">
        <v>0</v>
      </c>
    </row>
    <row r="2695" spans="98:208" x14ac:dyDescent="0.25">
      <c r="CT2695" s="77" t="s">
        <v>155</v>
      </c>
      <c r="CU2695" s="77" t="s">
        <v>476</v>
      </c>
      <c r="CV2695" s="77" t="s">
        <v>481</v>
      </c>
      <c r="CW2695" s="77">
        <v>2023</v>
      </c>
      <c r="CX2695" s="77">
        <v>0</v>
      </c>
      <c r="CY2695" s="77">
        <v>0</v>
      </c>
      <c r="CZ2695" s="77">
        <v>0</v>
      </c>
      <c r="DA2695" s="77">
        <v>0</v>
      </c>
      <c r="DB2695" s="77">
        <v>21835.97811412796</v>
      </c>
      <c r="DC2695" s="77">
        <v>428.60232122030828</v>
      </c>
      <c r="DD2695" s="77">
        <v>13939.56097345498</v>
      </c>
      <c r="DE2695" s="77">
        <v>7467.8148194494897</v>
      </c>
      <c r="DF2695" s="77">
        <v>0</v>
      </c>
      <c r="DG2695" s="77">
        <v>1263.5534246221944</v>
      </c>
      <c r="DH2695" s="77">
        <v>1263.5534246221944</v>
      </c>
      <c r="DI2695" s="77">
        <v>1263.5534246221944</v>
      </c>
      <c r="DJ2695" s="77">
        <v>3.7600057441426169E-10</v>
      </c>
      <c r="DL2695" s="77">
        <v>0</v>
      </c>
      <c r="DM2695" s="77">
        <v>0</v>
      </c>
      <c r="DN2695" s="77">
        <v>0</v>
      </c>
      <c r="DO2695" s="77">
        <v>0</v>
      </c>
      <c r="DP2695" s="77">
        <v>4.7509681346105263E-7</v>
      </c>
      <c r="DQ2695" s="77">
        <v>4.7509681346105263E-7</v>
      </c>
      <c r="DR2695" s="77">
        <v>0</v>
      </c>
      <c r="DS2695" s="77">
        <v>4.7509681346105263E-7</v>
      </c>
      <c r="DT2695" s="77">
        <v>4.7509681346105263E-7</v>
      </c>
      <c r="DU2695" s="77">
        <v>0</v>
      </c>
      <c r="DV2695" s="77">
        <v>4.7509681346105263E-7</v>
      </c>
      <c r="DW2695" s="77">
        <v>4.7509681346105263E-7</v>
      </c>
      <c r="GE2695" s="77" t="s">
        <v>422</v>
      </c>
      <c r="GF2695" s="77" t="s">
        <v>155</v>
      </c>
      <c r="GG2695" s="77" t="s">
        <v>447</v>
      </c>
      <c r="GH2695" s="77" t="s">
        <v>432</v>
      </c>
      <c r="GI2695" s="77">
        <v>2023</v>
      </c>
      <c r="GJ2695" s="77" t="s">
        <v>305</v>
      </c>
      <c r="GK2695" s="77">
        <v>233.23007680804179</v>
      </c>
      <c r="GL2695" s="77">
        <v>489.35553099999998</v>
      </c>
      <c r="GM2695" s="77">
        <v>2023</v>
      </c>
      <c r="GN2695" s="77" t="s">
        <v>175</v>
      </c>
      <c r="GO2695" s="77">
        <v>0.13250000000000001</v>
      </c>
      <c r="GP2695" s="77">
        <v>3</v>
      </c>
      <c r="GQ2695" s="77">
        <v>0</v>
      </c>
      <c r="GR2695" s="77" t="s">
        <v>423</v>
      </c>
      <c r="GS2695" s="77">
        <v>0</v>
      </c>
      <c r="GT2695" s="77">
        <v>0</v>
      </c>
      <c r="GU2695" s="77">
        <v>0.1527377521613833</v>
      </c>
      <c r="GV2695" s="77">
        <v>35.623037668087079</v>
      </c>
      <c r="GW2695" s="77">
        <v>0.1527377521613833</v>
      </c>
      <c r="GX2695" s="77">
        <v>35.623037668087079</v>
      </c>
      <c r="GY2695" s="77">
        <v>0.1527377521613833</v>
      </c>
      <c r="GZ2695" s="77">
        <v>35.623037668087079</v>
      </c>
    </row>
    <row r="2696" spans="98:208" x14ac:dyDescent="0.25">
      <c r="CT2696" s="77" t="s">
        <v>155</v>
      </c>
      <c r="CU2696" s="77" t="s">
        <v>476</v>
      </c>
      <c r="CV2696" s="77" t="s">
        <v>481</v>
      </c>
      <c r="CW2696" s="77">
        <v>2024</v>
      </c>
      <c r="CX2696" s="77">
        <v>0</v>
      </c>
      <c r="CY2696" s="77">
        <v>0</v>
      </c>
      <c r="CZ2696" s="77">
        <v>0</v>
      </c>
      <c r="DA2696" s="77">
        <v>0</v>
      </c>
      <c r="DB2696" s="77">
        <v>21835.97811412796</v>
      </c>
      <c r="DC2696" s="77">
        <v>428.60232122030828</v>
      </c>
      <c r="DD2696" s="77">
        <v>13939.56097345498</v>
      </c>
      <c r="DE2696" s="77">
        <v>7467.8148194494897</v>
      </c>
      <c r="DF2696" s="77">
        <v>0</v>
      </c>
      <c r="DG2696" s="77">
        <v>0</v>
      </c>
      <c r="DH2696" s="77">
        <v>1263.5534246221944</v>
      </c>
      <c r="DI2696" s="77">
        <v>1263.5534246221944</v>
      </c>
      <c r="DJ2696" s="77">
        <v>3.7600057441426169E-10</v>
      </c>
      <c r="DL2696" s="77">
        <v>0</v>
      </c>
      <c r="DM2696" s="77">
        <v>0</v>
      </c>
      <c r="DN2696" s="77">
        <v>0</v>
      </c>
      <c r="DO2696" s="77">
        <v>0</v>
      </c>
      <c r="DP2696" s="77">
        <v>0</v>
      </c>
      <c r="DQ2696" s="77">
        <v>0</v>
      </c>
      <c r="DR2696" s="77">
        <v>0</v>
      </c>
      <c r="DS2696" s="77">
        <v>4.7509681346105263E-7</v>
      </c>
      <c r="DT2696" s="77">
        <v>4.7509681346105263E-7</v>
      </c>
      <c r="DU2696" s="77">
        <v>0</v>
      </c>
      <c r="DV2696" s="77">
        <v>4.7509681346105263E-7</v>
      </c>
      <c r="DW2696" s="77">
        <v>4.7509681346105263E-7</v>
      </c>
      <c r="GE2696" s="77" t="s">
        <v>425</v>
      </c>
      <c r="GF2696" s="77" t="s">
        <v>155</v>
      </c>
      <c r="GG2696" s="77" t="s">
        <v>447</v>
      </c>
      <c r="GH2696" s="77" t="s">
        <v>432</v>
      </c>
      <c r="GI2696" s="77">
        <v>2023</v>
      </c>
      <c r="GJ2696" s="77" t="s">
        <v>301</v>
      </c>
      <c r="GK2696" s="77">
        <v>8896.5159934325202</v>
      </c>
      <c r="GL2696" s="77">
        <v>489.35553099999998</v>
      </c>
      <c r="GM2696" s="77">
        <v>2023</v>
      </c>
      <c r="GN2696" s="77" t="s">
        <v>175</v>
      </c>
      <c r="GO2696" s="77">
        <v>5.3000000000000005E-2</v>
      </c>
      <c r="GP2696" s="77">
        <v>3</v>
      </c>
      <c r="GQ2696" s="77">
        <v>0</v>
      </c>
      <c r="GR2696" s="77" t="s">
        <v>423</v>
      </c>
      <c r="GS2696" s="77">
        <v>0</v>
      </c>
      <c r="GT2696" s="77">
        <v>0</v>
      </c>
      <c r="GU2696" s="77">
        <v>5.5966209081309407E-2</v>
      </c>
      <c r="GV2696" s="77">
        <v>497.90427418365749</v>
      </c>
      <c r="GW2696" s="77">
        <v>5.5966209081309407E-2</v>
      </c>
      <c r="GX2696" s="77">
        <v>497.90427418365749</v>
      </c>
      <c r="GY2696" s="77">
        <v>5.5966209081309407E-2</v>
      </c>
      <c r="GZ2696" s="77">
        <v>497.90427418365749</v>
      </c>
    </row>
    <row r="2697" spans="98:208" x14ac:dyDescent="0.25">
      <c r="CT2697" s="77" t="s">
        <v>155</v>
      </c>
      <c r="CU2697" s="77" t="s">
        <v>476</v>
      </c>
      <c r="CV2697" s="77" t="s">
        <v>481</v>
      </c>
      <c r="CW2697" s="77">
        <v>2025</v>
      </c>
      <c r="CX2697" s="77">
        <v>0</v>
      </c>
      <c r="CY2697" s="77">
        <v>0</v>
      </c>
      <c r="CZ2697" s="77">
        <v>0</v>
      </c>
      <c r="DA2697" s="77">
        <v>0</v>
      </c>
      <c r="DB2697" s="77">
        <v>21835.97811412796</v>
      </c>
      <c r="DC2697" s="77">
        <v>428.60232122030828</v>
      </c>
      <c r="DD2697" s="77">
        <v>13939.56097345498</v>
      </c>
      <c r="DE2697" s="77">
        <v>7467.8148194494897</v>
      </c>
      <c r="DF2697" s="77">
        <v>0</v>
      </c>
      <c r="DG2697" s="77">
        <v>0</v>
      </c>
      <c r="DH2697" s="77">
        <v>0</v>
      </c>
      <c r="DI2697" s="77">
        <v>1263.5534246221944</v>
      </c>
      <c r="DJ2697" s="77">
        <v>3.7600057441426169E-10</v>
      </c>
      <c r="DL2697" s="77">
        <v>0</v>
      </c>
      <c r="DM2697" s="77">
        <v>0</v>
      </c>
      <c r="DN2697" s="77">
        <v>0</v>
      </c>
      <c r="DO2697" s="77">
        <v>0</v>
      </c>
      <c r="DP2697" s="77">
        <v>0</v>
      </c>
      <c r="DQ2697" s="77">
        <v>0</v>
      </c>
      <c r="DR2697" s="77">
        <v>0</v>
      </c>
      <c r="DS2697" s="77">
        <v>0</v>
      </c>
      <c r="DT2697" s="77">
        <v>0</v>
      </c>
      <c r="DU2697" s="77">
        <v>0</v>
      </c>
      <c r="DV2697" s="77">
        <v>4.7509681346105263E-7</v>
      </c>
      <c r="DW2697" s="77">
        <v>4.7509681346105263E-7</v>
      </c>
      <c r="GE2697" s="77" t="s">
        <v>422</v>
      </c>
      <c r="GF2697" s="77" t="s">
        <v>155</v>
      </c>
      <c r="GG2697" s="77" t="s">
        <v>447</v>
      </c>
      <c r="GH2697" s="77" t="s">
        <v>432</v>
      </c>
      <c r="GI2697" s="77">
        <v>2024</v>
      </c>
      <c r="GJ2697" s="77" t="s">
        <v>305</v>
      </c>
      <c r="GK2697" s="77">
        <v>233.23007680804179</v>
      </c>
      <c r="GL2697" s="77">
        <v>489.35553099999998</v>
      </c>
      <c r="GM2697" s="77">
        <v>2024</v>
      </c>
      <c r="GN2697" s="77" t="s">
        <v>175</v>
      </c>
      <c r="GO2697" s="77">
        <v>0.13250000000000001</v>
      </c>
      <c r="GP2697" s="77">
        <v>3</v>
      </c>
      <c r="GQ2697" s="77">
        <v>0</v>
      </c>
      <c r="GR2697" s="77" t="s">
        <v>423</v>
      </c>
      <c r="GS2697" s="77">
        <v>0</v>
      </c>
      <c r="GT2697" s="77">
        <v>0</v>
      </c>
      <c r="GU2697" s="77">
        <v>0</v>
      </c>
      <c r="GV2697" s="77">
        <v>0</v>
      </c>
      <c r="GW2697" s="77">
        <v>0.1527377521613833</v>
      </c>
      <c r="GX2697" s="77">
        <v>35.623037668087079</v>
      </c>
      <c r="GY2697" s="77">
        <v>0.1527377521613833</v>
      </c>
      <c r="GZ2697" s="77">
        <v>35.623037668087079</v>
      </c>
    </row>
    <row r="2698" spans="98:208" x14ac:dyDescent="0.25">
      <c r="CT2698" s="77" t="s">
        <v>155</v>
      </c>
      <c r="CU2698" s="77" t="s">
        <v>476</v>
      </c>
      <c r="CV2698" s="77" t="s">
        <v>488</v>
      </c>
      <c r="CW2698" s="77">
        <v>2020</v>
      </c>
      <c r="CX2698" s="77">
        <v>0</v>
      </c>
      <c r="CY2698" s="77">
        <v>0</v>
      </c>
      <c r="CZ2698" s="77">
        <v>0</v>
      </c>
      <c r="DA2698" s="77">
        <v>0</v>
      </c>
      <c r="DB2698" s="77">
        <v>21083.842824224379</v>
      </c>
      <c r="DC2698" s="77">
        <v>409.22373582043713</v>
      </c>
      <c r="DD2698" s="77">
        <v>13469.087812378701</v>
      </c>
      <c r="DE2698" s="77">
        <v>7205.5312760252473</v>
      </c>
      <c r="DF2698" s="77">
        <v>1219.5839681183431</v>
      </c>
      <c r="DG2698" s="77">
        <v>0</v>
      </c>
      <c r="DH2698" s="77">
        <v>0</v>
      </c>
      <c r="DI2698" s="77">
        <v>0</v>
      </c>
      <c r="DJ2698" s="77">
        <v>1.6216448091832779E-8</v>
      </c>
      <c r="DL2698" s="77">
        <v>0</v>
      </c>
      <c r="DM2698" s="77">
        <v>1.9777320112622554E-5</v>
      </c>
      <c r="DN2698" s="77">
        <v>1.9777320112622554E-5</v>
      </c>
      <c r="DO2698" s="77">
        <v>0</v>
      </c>
      <c r="DP2698" s="77">
        <v>0</v>
      </c>
      <c r="DQ2698" s="77">
        <v>0</v>
      </c>
      <c r="DR2698" s="77">
        <v>0</v>
      </c>
      <c r="DS2698" s="77">
        <v>0</v>
      </c>
      <c r="DT2698" s="77">
        <v>0</v>
      </c>
      <c r="DU2698" s="77">
        <v>0</v>
      </c>
      <c r="DV2698" s="77">
        <v>0</v>
      </c>
      <c r="DW2698" s="77">
        <v>0</v>
      </c>
      <c r="GE2698" s="77" t="s">
        <v>425</v>
      </c>
      <c r="GF2698" s="77" t="s">
        <v>155</v>
      </c>
      <c r="GG2698" s="77" t="s">
        <v>447</v>
      </c>
      <c r="GH2698" s="77" t="s">
        <v>432</v>
      </c>
      <c r="GI2698" s="77">
        <v>2024</v>
      </c>
      <c r="GJ2698" s="77" t="s">
        <v>301</v>
      </c>
      <c r="GK2698" s="77">
        <v>8896.5159934325202</v>
      </c>
      <c r="GL2698" s="77">
        <v>489.35553099999998</v>
      </c>
      <c r="GM2698" s="77">
        <v>2024</v>
      </c>
      <c r="GN2698" s="77" t="s">
        <v>175</v>
      </c>
      <c r="GO2698" s="77">
        <v>5.3000000000000005E-2</v>
      </c>
      <c r="GP2698" s="77">
        <v>3</v>
      </c>
      <c r="GQ2698" s="77">
        <v>0</v>
      </c>
      <c r="GR2698" s="77" t="s">
        <v>423</v>
      </c>
      <c r="GS2698" s="77">
        <v>0</v>
      </c>
      <c r="GT2698" s="77">
        <v>0</v>
      </c>
      <c r="GU2698" s="77">
        <v>0</v>
      </c>
      <c r="GV2698" s="77">
        <v>0</v>
      </c>
      <c r="GW2698" s="77">
        <v>5.5966209081309407E-2</v>
      </c>
      <c r="GX2698" s="77">
        <v>497.90427418365749</v>
      </c>
      <c r="GY2698" s="77">
        <v>5.5966209081309407E-2</v>
      </c>
      <c r="GZ2698" s="77">
        <v>497.90427418365749</v>
      </c>
    </row>
    <row r="2699" spans="98:208" x14ac:dyDescent="0.25">
      <c r="CT2699" s="77" t="s">
        <v>155</v>
      </c>
      <c r="CU2699" s="77" t="s">
        <v>476</v>
      </c>
      <c r="CV2699" s="77" t="s">
        <v>488</v>
      </c>
      <c r="CW2699" s="77">
        <v>2021</v>
      </c>
      <c r="CX2699" s="77">
        <v>0</v>
      </c>
      <c r="CY2699" s="77">
        <v>0</v>
      </c>
      <c r="CZ2699" s="77">
        <v>0</v>
      </c>
      <c r="DA2699" s="77">
        <v>0</v>
      </c>
      <c r="DB2699" s="77">
        <v>21083.842824224379</v>
      </c>
      <c r="DC2699" s="77">
        <v>409.22373582043713</v>
      </c>
      <c r="DD2699" s="77">
        <v>13469.087812378701</v>
      </c>
      <c r="DE2699" s="77">
        <v>7205.5312760252473</v>
      </c>
      <c r="DF2699" s="77">
        <v>1219.5839681183431</v>
      </c>
      <c r="DG2699" s="77">
        <v>1219.5839681183431</v>
      </c>
      <c r="DH2699" s="77">
        <v>0</v>
      </c>
      <c r="DI2699" s="77">
        <v>0</v>
      </c>
      <c r="DJ2699" s="77">
        <v>1.6216448091832779E-8</v>
      </c>
      <c r="DL2699" s="77">
        <v>0</v>
      </c>
      <c r="DM2699" s="77">
        <v>1.9777320112622554E-5</v>
      </c>
      <c r="DN2699" s="77">
        <v>1.9777320112622554E-5</v>
      </c>
      <c r="DO2699" s="77">
        <v>0</v>
      </c>
      <c r="DP2699" s="77">
        <v>1.9777320112622554E-5</v>
      </c>
      <c r="DQ2699" s="77">
        <v>1.9777320112622554E-5</v>
      </c>
      <c r="DR2699" s="77">
        <v>0</v>
      </c>
      <c r="DS2699" s="77">
        <v>0</v>
      </c>
      <c r="DT2699" s="77">
        <v>0</v>
      </c>
      <c r="DU2699" s="77">
        <v>0</v>
      </c>
      <c r="DV2699" s="77">
        <v>0</v>
      </c>
      <c r="DW2699" s="77">
        <v>0</v>
      </c>
      <c r="GE2699" s="77" t="s">
        <v>422</v>
      </c>
      <c r="GF2699" s="77" t="s">
        <v>155</v>
      </c>
      <c r="GG2699" s="77" t="s">
        <v>447</v>
      </c>
      <c r="GH2699" s="77" t="s">
        <v>432</v>
      </c>
      <c r="GI2699" s="77">
        <v>2025</v>
      </c>
      <c r="GJ2699" s="77" t="s">
        <v>305</v>
      </c>
      <c r="GK2699" s="77">
        <v>233.23007680804179</v>
      </c>
      <c r="GL2699" s="77">
        <v>489.35553099999998</v>
      </c>
      <c r="GM2699" s="77">
        <v>2025</v>
      </c>
      <c r="GN2699" s="77" t="s">
        <v>175</v>
      </c>
      <c r="GO2699" s="77">
        <v>0.13250000000000001</v>
      </c>
      <c r="GP2699" s="77">
        <v>3</v>
      </c>
      <c r="GQ2699" s="77">
        <v>0</v>
      </c>
      <c r="GR2699" s="77" t="s">
        <v>423</v>
      </c>
      <c r="GS2699" s="77">
        <v>0</v>
      </c>
      <c r="GT2699" s="77">
        <v>0</v>
      </c>
      <c r="GU2699" s="77">
        <v>0</v>
      </c>
      <c r="GV2699" s="77">
        <v>0</v>
      </c>
      <c r="GW2699" s="77">
        <v>0</v>
      </c>
      <c r="GX2699" s="77">
        <v>0</v>
      </c>
      <c r="GY2699" s="77">
        <v>0.1527377521613833</v>
      </c>
      <c r="GZ2699" s="77">
        <v>35.623037668087079</v>
      </c>
    </row>
    <row r="2700" spans="98:208" x14ac:dyDescent="0.25">
      <c r="CT2700" s="77" t="s">
        <v>155</v>
      </c>
      <c r="CU2700" s="77" t="s">
        <v>476</v>
      </c>
      <c r="CV2700" s="77" t="s">
        <v>488</v>
      </c>
      <c r="CW2700" s="77">
        <v>2022</v>
      </c>
      <c r="CX2700" s="77">
        <v>0</v>
      </c>
      <c r="CY2700" s="77">
        <v>0</v>
      </c>
      <c r="CZ2700" s="77">
        <v>0</v>
      </c>
      <c r="DA2700" s="77">
        <v>0</v>
      </c>
      <c r="DB2700" s="77">
        <v>21083.842824224379</v>
      </c>
      <c r="DC2700" s="77">
        <v>409.22373582043713</v>
      </c>
      <c r="DD2700" s="77">
        <v>13469.087812378701</v>
      </c>
      <c r="DE2700" s="77">
        <v>7205.5312760252473</v>
      </c>
      <c r="DF2700" s="77">
        <v>1219.5839681183431</v>
      </c>
      <c r="DG2700" s="77">
        <v>1219.5839681183431</v>
      </c>
      <c r="DH2700" s="77">
        <v>1219.5839681183431</v>
      </c>
      <c r="DI2700" s="77">
        <v>0</v>
      </c>
      <c r="DJ2700" s="77">
        <v>1.6216448091832779E-8</v>
      </c>
      <c r="DL2700" s="77">
        <v>0</v>
      </c>
      <c r="DM2700" s="77">
        <v>1.9777320112622554E-5</v>
      </c>
      <c r="DN2700" s="77">
        <v>1.9777320112622554E-5</v>
      </c>
      <c r="DO2700" s="77">
        <v>0</v>
      </c>
      <c r="DP2700" s="77">
        <v>1.9777320112622554E-5</v>
      </c>
      <c r="DQ2700" s="77">
        <v>1.9777320112622554E-5</v>
      </c>
      <c r="DR2700" s="77">
        <v>0</v>
      </c>
      <c r="DS2700" s="77">
        <v>1.9777320112622554E-5</v>
      </c>
      <c r="DT2700" s="77">
        <v>1.9777320112622554E-5</v>
      </c>
      <c r="DU2700" s="77">
        <v>0</v>
      </c>
      <c r="DV2700" s="77">
        <v>0</v>
      </c>
      <c r="DW2700" s="77">
        <v>0</v>
      </c>
      <c r="GE2700" s="77" t="s">
        <v>425</v>
      </c>
      <c r="GF2700" s="77" t="s">
        <v>155</v>
      </c>
      <c r="GG2700" s="77" t="s">
        <v>447</v>
      </c>
      <c r="GH2700" s="77" t="s">
        <v>432</v>
      </c>
      <c r="GI2700" s="77">
        <v>2025</v>
      </c>
      <c r="GJ2700" s="77" t="s">
        <v>301</v>
      </c>
      <c r="GK2700" s="77">
        <v>8896.5159934325202</v>
      </c>
      <c r="GL2700" s="77">
        <v>489.35553099999998</v>
      </c>
      <c r="GM2700" s="77">
        <v>2025</v>
      </c>
      <c r="GN2700" s="77" t="s">
        <v>175</v>
      </c>
      <c r="GO2700" s="77">
        <v>5.3000000000000005E-2</v>
      </c>
      <c r="GP2700" s="77">
        <v>3</v>
      </c>
      <c r="GQ2700" s="77">
        <v>0</v>
      </c>
      <c r="GR2700" s="77" t="s">
        <v>423</v>
      </c>
      <c r="GS2700" s="77">
        <v>0</v>
      </c>
      <c r="GT2700" s="77">
        <v>0</v>
      </c>
      <c r="GU2700" s="77">
        <v>0</v>
      </c>
      <c r="GV2700" s="77">
        <v>0</v>
      </c>
      <c r="GW2700" s="77">
        <v>0</v>
      </c>
      <c r="GX2700" s="77">
        <v>0</v>
      </c>
      <c r="GY2700" s="77">
        <v>5.5966209081309407E-2</v>
      </c>
      <c r="GZ2700" s="77">
        <v>497.90427418365749</v>
      </c>
    </row>
    <row r="2701" spans="98:208" x14ac:dyDescent="0.25">
      <c r="CT2701" s="77" t="s">
        <v>155</v>
      </c>
      <c r="CU2701" s="77" t="s">
        <v>476</v>
      </c>
      <c r="CV2701" s="77" t="s">
        <v>488</v>
      </c>
      <c r="CW2701" s="77">
        <v>2023</v>
      </c>
      <c r="CX2701" s="77">
        <v>0</v>
      </c>
      <c r="CY2701" s="77">
        <v>0</v>
      </c>
      <c r="CZ2701" s="77">
        <v>0</v>
      </c>
      <c r="DA2701" s="77">
        <v>0</v>
      </c>
      <c r="DB2701" s="77">
        <v>21835.97811413039</v>
      </c>
      <c r="DC2701" s="77">
        <v>428.60232122025229</v>
      </c>
      <c r="DD2701" s="77">
        <v>13939.56097345747</v>
      </c>
      <c r="DE2701" s="77">
        <v>7467.8148194524929</v>
      </c>
      <c r="DF2701" s="77">
        <v>0</v>
      </c>
      <c r="DG2701" s="77">
        <v>1263.5534246224931</v>
      </c>
      <c r="DH2701" s="77">
        <v>1263.5534246224931</v>
      </c>
      <c r="DI2701" s="77">
        <v>1263.5534246224931</v>
      </c>
      <c r="DJ2701" s="77">
        <v>1.6216448091832779E-8</v>
      </c>
      <c r="DL2701" s="77">
        <v>0</v>
      </c>
      <c r="DM2701" s="77">
        <v>0</v>
      </c>
      <c r="DN2701" s="77">
        <v>0</v>
      </c>
      <c r="DO2701" s="77">
        <v>0</v>
      </c>
      <c r="DP2701" s="77">
        <v>2.0490348521648202E-5</v>
      </c>
      <c r="DQ2701" s="77">
        <v>2.0490348521648202E-5</v>
      </c>
      <c r="DR2701" s="77">
        <v>0</v>
      </c>
      <c r="DS2701" s="77">
        <v>2.0490348521648202E-5</v>
      </c>
      <c r="DT2701" s="77">
        <v>2.0490348521648202E-5</v>
      </c>
      <c r="DU2701" s="77">
        <v>0</v>
      </c>
      <c r="DV2701" s="77">
        <v>2.0490348521648202E-5</v>
      </c>
      <c r="DW2701" s="77">
        <v>2.0490348521648202E-5</v>
      </c>
      <c r="GE2701" s="77" t="s">
        <v>422</v>
      </c>
      <c r="GF2701" s="77" t="s">
        <v>155</v>
      </c>
      <c r="GG2701" s="77" t="s">
        <v>447</v>
      </c>
      <c r="GH2701" s="77" t="s">
        <v>439</v>
      </c>
      <c r="GI2701" s="77">
        <v>2021</v>
      </c>
      <c r="GJ2701" s="77" t="s">
        <v>305</v>
      </c>
      <c r="GK2701" s="77">
        <v>0.69641821681224048</v>
      </c>
      <c r="GL2701" s="77">
        <v>489.35553099999998</v>
      </c>
      <c r="GM2701" s="77">
        <v>2021</v>
      </c>
      <c r="GN2701" s="77" t="s">
        <v>175</v>
      </c>
      <c r="GO2701" s="77">
        <v>0.13250000000000001</v>
      </c>
      <c r="GP2701" s="77">
        <v>3</v>
      </c>
      <c r="GQ2701" s="77">
        <v>0</v>
      </c>
      <c r="GR2701" s="77" t="s">
        <v>423</v>
      </c>
      <c r="GS2701" s="77">
        <v>0.1527377521613833</v>
      </c>
      <c r="GT2701" s="77">
        <v>0.10636935300014048</v>
      </c>
      <c r="GU2701" s="77">
        <v>0.1527377521613833</v>
      </c>
      <c r="GV2701" s="77">
        <v>0.10636935300014048</v>
      </c>
      <c r="GW2701" s="77">
        <v>0</v>
      </c>
      <c r="GX2701" s="77">
        <v>0</v>
      </c>
      <c r="GY2701" s="77">
        <v>0</v>
      </c>
      <c r="GZ2701" s="77">
        <v>0</v>
      </c>
    </row>
    <row r="2702" spans="98:208" x14ac:dyDescent="0.25">
      <c r="CT2702" s="77" t="s">
        <v>155</v>
      </c>
      <c r="CU2702" s="77" t="s">
        <v>476</v>
      </c>
      <c r="CV2702" s="77" t="s">
        <v>488</v>
      </c>
      <c r="CW2702" s="77">
        <v>2024</v>
      </c>
      <c r="CX2702" s="77">
        <v>0</v>
      </c>
      <c r="CY2702" s="77">
        <v>0</v>
      </c>
      <c r="CZ2702" s="77">
        <v>0</v>
      </c>
      <c r="DA2702" s="77">
        <v>0</v>
      </c>
      <c r="DB2702" s="77">
        <v>21835.97811413039</v>
      </c>
      <c r="DC2702" s="77">
        <v>428.60232122025229</v>
      </c>
      <c r="DD2702" s="77">
        <v>13939.56097345747</v>
      </c>
      <c r="DE2702" s="77">
        <v>7467.8148194524929</v>
      </c>
      <c r="DF2702" s="77">
        <v>0</v>
      </c>
      <c r="DG2702" s="77">
        <v>0</v>
      </c>
      <c r="DH2702" s="77">
        <v>1263.5534246224931</v>
      </c>
      <c r="DI2702" s="77">
        <v>1263.5534246224931</v>
      </c>
      <c r="DJ2702" s="77">
        <v>1.6216448091832779E-8</v>
      </c>
      <c r="DL2702" s="77">
        <v>0</v>
      </c>
      <c r="DM2702" s="77">
        <v>0</v>
      </c>
      <c r="DN2702" s="77">
        <v>0</v>
      </c>
      <c r="DO2702" s="77">
        <v>0</v>
      </c>
      <c r="DP2702" s="77">
        <v>0</v>
      </c>
      <c r="DQ2702" s="77">
        <v>0</v>
      </c>
      <c r="DR2702" s="77">
        <v>0</v>
      </c>
      <c r="DS2702" s="77">
        <v>2.0490348521648202E-5</v>
      </c>
      <c r="DT2702" s="77">
        <v>2.0490348521648202E-5</v>
      </c>
      <c r="DU2702" s="77">
        <v>0</v>
      </c>
      <c r="DV2702" s="77">
        <v>2.0490348521648202E-5</v>
      </c>
      <c r="DW2702" s="77">
        <v>2.0490348521648202E-5</v>
      </c>
      <c r="GE2702" s="77" t="s">
        <v>425</v>
      </c>
      <c r="GF2702" s="77" t="s">
        <v>155</v>
      </c>
      <c r="GG2702" s="77" t="s">
        <v>447</v>
      </c>
      <c r="GH2702" s="77" t="s">
        <v>439</v>
      </c>
      <c r="GI2702" s="77">
        <v>2021</v>
      </c>
      <c r="GJ2702" s="77" t="s">
        <v>301</v>
      </c>
      <c r="GK2702" s="77">
        <v>2.941964152281058</v>
      </c>
      <c r="GL2702" s="77">
        <v>489.35553099999998</v>
      </c>
      <c r="GM2702" s="77">
        <v>2021</v>
      </c>
      <c r="GN2702" s="77" t="s">
        <v>175</v>
      </c>
      <c r="GO2702" s="77">
        <v>5.3000000000000005E-2</v>
      </c>
      <c r="GP2702" s="77">
        <v>3</v>
      </c>
      <c r="GQ2702" s="77">
        <v>0</v>
      </c>
      <c r="GR2702" s="77" t="s">
        <v>423</v>
      </c>
      <c r="GS2702" s="77">
        <v>5.5966209081309407E-2</v>
      </c>
      <c r="GT2702" s="77">
        <v>0.16465058085627887</v>
      </c>
      <c r="GU2702" s="77">
        <v>5.5966209081309407E-2</v>
      </c>
      <c r="GV2702" s="77">
        <v>0.16465058085627887</v>
      </c>
      <c r="GW2702" s="77">
        <v>0</v>
      </c>
      <c r="GX2702" s="77">
        <v>0</v>
      </c>
      <c r="GY2702" s="77">
        <v>0</v>
      </c>
      <c r="GZ2702" s="77">
        <v>0</v>
      </c>
    </row>
    <row r="2703" spans="98:208" x14ac:dyDescent="0.25">
      <c r="CT2703" s="77" t="s">
        <v>155</v>
      </c>
      <c r="CU2703" s="77" t="s">
        <v>476</v>
      </c>
      <c r="CV2703" s="77" t="s">
        <v>488</v>
      </c>
      <c r="CW2703" s="77">
        <v>2025</v>
      </c>
      <c r="CX2703" s="77">
        <v>0</v>
      </c>
      <c r="CY2703" s="77">
        <v>0</v>
      </c>
      <c r="CZ2703" s="77">
        <v>0</v>
      </c>
      <c r="DA2703" s="77">
        <v>0</v>
      </c>
      <c r="DB2703" s="77">
        <v>21835.97811413039</v>
      </c>
      <c r="DC2703" s="77">
        <v>428.60232122025229</v>
      </c>
      <c r="DD2703" s="77">
        <v>13939.56097345747</v>
      </c>
      <c r="DE2703" s="77">
        <v>7467.8148194524929</v>
      </c>
      <c r="DF2703" s="77">
        <v>0</v>
      </c>
      <c r="DG2703" s="77">
        <v>0</v>
      </c>
      <c r="DH2703" s="77">
        <v>0</v>
      </c>
      <c r="DI2703" s="77">
        <v>1263.5534246224931</v>
      </c>
      <c r="DJ2703" s="77">
        <v>1.6216448091832779E-8</v>
      </c>
      <c r="DL2703" s="77">
        <v>0</v>
      </c>
      <c r="DM2703" s="77">
        <v>0</v>
      </c>
      <c r="DN2703" s="77">
        <v>0</v>
      </c>
      <c r="DO2703" s="77">
        <v>0</v>
      </c>
      <c r="DP2703" s="77">
        <v>0</v>
      </c>
      <c r="DQ2703" s="77">
        <v>0</v>
      </c>
      <c r="DR2703" s="77">
        <v>0</v>
      </c>
      <c r="DS2703" s="77">
        <v>0</v>
      </c>
      <c r="DT2703" s="77">
        <v>0</v>
      </c>
      <c r="DU2703" s="77">
        <v>0</v>
      </c>
      <c r="DV2703" s="77">
        <v>2.0490348521648202E-5</v>
      </c>
      <c r="DW2703" s="77">
        <v>2.0490348521648202E-5</v>
      </c>
      <c r="GE2703" s="77" t="s">
        <v>427</v>
      </c>
      <c r="GF2703" s="77" t="s">
        <v>155</v>
      </c>
      <c r="GG2703" s="77" t="s">
        <v>447</v>
      </c>
      <c r="GH2703" s="77" t="s">
        <v>439</v>
      </c>
      <c r="GI2703" s="77">
        <v>2021</v>
      </c>
      <c r="GJ2703" s="77" t="s">
        <v>303</v>
      </c>
      <c r="GK2703" s="77">
        <v>1.6021759622083009</v>
      </c>
      <c r="GL2703" s="77">
        <v>489.35553099999998</v>
      </c>
      <c r="GM2703" s="77">
        <v>2021</v>
      </c>
      <c r="GN2703" s="77" t="s">
        <v>175</v>
      </c>
      <c r="GO2703" s="77">
        <v>5.3000000000000005E-2</v>
      </c>
      <c r="GP2703" s="77">
        <v>3</v>
      </c>
      <c r="GQ2703" s="77">
        <v>0</v>
      </c>
      <c r="GR2703" s="77" t="s">
        <v>423</v>
      </c>
      <c r="GS2703" s="77">
        <v>5.5966209081309407E-2</v>
      </c>
      <c r="GT2703" s="77">
        <v>8.9667714885997854E-2</v>
      </c>
      <c r="GU2703" s="77">
        <v>5.5966209081309407E-2</v>
      </c>
      <c r="GV2703" s="77">
        <v>8.9667714885997854E-2</v>
      </c>
      <c r="GW2703" s="77">
        <v>0</v>
      </c>
      <c r="GX2703" s="77">
        <v>0</v>
      </c>
      <c r="GY2703" s="77">
        <v>0</v>
      </c>
      <c r="GZ2703" s="77">
        <v>0</v>
      </c>
    </row>
    <row r="2704" spans="98:208" x14ac:dyDescent="0.25">
      <c r="CT2704" s="77" t="s">
        <v>155</v>
      </c>
      <c r="CU2704" s="77" t="s">
        <v>477</v>
      </c>
      <c r="CV2704" s="77" t="s">
        <v>300</v>
      </c>
      <c r="CW2704" s="77">
        <v>2020</v>
      </c>
      <c r="CX2704" s="77">
        <v>0</v>
      </c>
      <c r="CY2704" s="77">
        <v>0</v>
      </c>
      <c r="CZ2704" s="77">
        <v>0</v>
      </c>
      <c r="DA2704" s="77">
        <v>0</v>
      </c>
      <c r="DB2704" s="77">
        <v>14146.13064133817</v>
      </c>
      <c r="DC2704" s="77">
        <v>222.22942162791881</v>
      </c>
      <c r="DD2704" s="77">
        <v>8585.7228092513742</v>
      </c>
      <c r="DE2704" s="77">
        <v>5338.1784104588778</v>
      </c>
      <c r="DF2704" s="77">
        <v>813.21078921337562</v>
      </c>
      <c r="DG2704" s="77">
        <v>0</v>
      </c>
      <c r="DH2704" s="77">
        <v>0</v>
      </c>
      <c r="DI2704" s="77">
        <v>0</v>
      </c>
      <c r="DJ2704" s="77">
        <v>1.1495843652484699E-7</v>
      </c>
      <c r="DL2704" s="77">
        <v>0</v>
      </c>
      <c r="DM2704" s="77">
        <v>9.3485440893106573E-5</v>
      </c>
      <c r="DN2704" s="77">
        <v>9.3485440893106573E-5</v>
      </c>
      <c r="DO2704" s="77">
        <v>0</v>
      </c>
      <c r="DP2704" s="77">
        <v>0</v>
      </c>
      <c r="DQ2704" s="77">
        <v>0</v>
      </c>
      <c r="DR2704" s="77">
        <v>0</v>
      </c>
      <c r="DS2704" s="77">
        <v>0</v>
      </c>
      <c r="DT2704" s="77">
        <v>0</v>
      </c>
      <c r="DU2704" s="77">
        <v>0</v>
      </c>
      <c r="DV2704" s="77">
        <v>0</v>
      </c>
      <c r="DW2704" s="77">
        <v>0</v>
      </c>
      <c r="GE2704" s="77" t="s">
        <v>422</v>
      </c>
      <c r="GF2704" s="77" t="s">
        <v>155</v>
      </c>
      <c r="GG2704" s="77" t="s">
        <v>447</v>
      </c>
      <c r="GH2704" s="77" t="s">
        <v>439</v>
      </c>
      <c r="GI2704" s="77">
        <v>2022</v>
      </c>
      <c r="GJ2704" s="77" t="s">
        <v>305</v>
      </c>
      <c r="GK2704" s="77">
        <v>0.69641821681224048</v>
      </c>
      <c r="GL2704" s="77">
        <v>489.35553099999998</v>
      </c>
      <c r="GM2704" s="77">
        <v>2022</v>
      </c>
      <c r="GN2704" s="77" t="s">
        <v>175</v>
      </c>
      <c r="GO2704" s="77">
        <v>0.13250000000000001</v>
      </c>
      <c r="GP2704" s="77">
        <v>3</v>
      </c>
      <c r="GQ2704" s="77">
        <v>0</v>
      </c>
      <c r="GR2704" s="77" t="s">
        <v>423</v>
      </c>
      <c r="GS2704" s="77">
        <v>0.1527377521613833</v>
      </c>
      <c r="GT2704" s="77">
        <v>0.10636935300014048</v>
      </c>
      <c r="GU2704" s="77">
        <v>0.1527377521613833</v>
      </c>
      <c r="GV2704" s="77">
        <v>0.10636935300014048</v>
      </c>
      <c r="GW2704" s="77">
        <v>0.1527377521613833</v>
      </c>
      <c r="GX2704" s="77">
        <v>0.10636935300014048</v>
      </c>
      <c r="GY2704" s="77">
        <v>0</v>
      </c>
      <c r="GZ2704" s="77">
        <v>0</v>
      </c>
    </row>
    <row r="2705" spans="98:208" x14ac:dyDescent="0.25">
      <c r="CT2705" s="77" t="s">
        <v>155</v>
      </c>
      <c r="CU2705" s="77" t="s">
        <v>477</v>
      </c>
      <c r="CV2705" s="77" t="s">
        <v>300</v>
      </c>
      <c r="CW2705" s="77">
        <v>2021</v>
      </c>
      <c r="CX2705" s="77">
        <v>0</v>
      </c>
      <c r="CY2705" s="77">
        <v>0</v>
      </c>
      <c r="CZ2705" s="77">
        <v>0</v>
      </c>
      <c r="DA2705" s="77">
        <v>0</v>
      </c>
      <c r="DB2705" s="77">
        <v>14146.13064133817</v>
      </c>
      <c r="DC2705" s="77">
        <v>222.22942162791881</v>
      </c>
      <c r="DD2705" s="77">
        <v>8585.7228092513742</v>
      </c>
      <c r="DE2705" s="77">
        <v>5338.1784104588778</v>
      </c>
      <c r="DF2705" s="77">
        <v>813.21078921337562</v>
      </c>
      <c r="DG2705" s="77">
        <v>813.21078921337562</v>
      </c>
      <c r="DH2705" s="77">
        <v>0</v>
      </c>
      <c r="DI2705" s="77">
        <v>0</v>
      </c>
      <c r="DJ2705" s="77">
        <v>1.1495843652484699E-7</v>
      </c>
      <c r="DL2705" s="77">
        <v>0</v>
      </c>
      <c r="DM2705" s="77">
        <v>9.3485440893106573E-5</v>
      </c>
      <c r="DN2705" s="77">
        <v>9.3485440893106573E-5</v>
      </c>
      <c r="DO2705" s="77">
        <v>0</v>
      </c>
      <c r="DP2705" s="77">
        <v>9.3485440893106573E-5</v>
      </c>
      <c r="DQ2705" s="77">
        <v>9.3485440893106573E-5</v>
      </c>
      <c r="DR2705" s="77">
        <v>0</v>
      </c>
      <c r="DS2705" s="77">
        <v>0</v>
      </c>
      <c r="DT2705" s="77">
        <v>0</v>
      </c>
      <c r="DU2705" s="77">
        <v>0</v>
      </c>
      <c r="DV2705" s="77">
        <v>0</v>
      </c>
      <c r="DW2705" s="77">
        <v>0</v>
      </c>
      <c r="GE2705" s="77" t="s">
        <v>425</v>
      </c>
      <c r="GF2705" s="77" t="s">
        <v>155</v>
      </c>
      <c r="GG2705" s="77" t="s">
        <v>447</v>
      </c>
      <c r="GH2705" s="77" t="s">
        <v>439</v>
      </c>
      <c r="GI2705" s="77">
        <v>2022</v>
      </c>
      <c r="GJ2705" s="77" t="s">
        <v>301</v>
      </c>
      <c r="GK2705" s="77">
        <v>2.941964152281058</v>
      </c>
      <c r="GL2705" s="77">
        <v>489.35553099999998</v>
      </c>
      <c r="GM2705" s="77">
        <v>2022</v>
      </c>
      <c r="GN2705" s="77" t="s">
        <v>175</v>
      </c>
      <c r="GO2705" s="77">
        <v>5.3000000000000005E-2</v>
      </c>
      <c r="GP2705" s="77">
        <v>3</v>
      </c>
      <c r="GQ2705" s="77">
        <v>0</v>
      </c>
      <c r="GR2705" s="77" t="s">
        <v>423</v>
      </c>
      <c r="GS2705" s="77">
        <v>5.5966209081309407E-2</v>
      </c>
      <c r="GT2705" s="77">
        <v>0.16465058085627887</v>
      </c>
      <c r="GU2705" s="77">
        <v>5.5966209081309407E-2</v>
      </c>
      <c r="GV2705" s="77">
        <v>0.16465058085627887</v>
      </c>
      <c r="GW2705" s="77">
        <v>5.5966209081309407E-2</v>
      </c>
      <c r="GX2705" s="77">
        <v>0.16465058085627887</v>
      </c>
      <c r="GY2705" s="77">
        <v>0</v>
      </c>
      <c r="GZ2705" s="77">
        <v>0</v>
      </c>
    </row>
    <row r="2706" spans="98:208" x14ac:dyDescent="0.25">
      <c r="CT2706" s="77" t="s">
        <v>155</v>
      </c>
      <c r="CU2706" s="77" t="s">
        <v>477</v>
      </c>
      <c r="CV2706" s="77" t="s">
        <v>300</v>
      </c>
      <c r="CW2706" s="77">
        <v>2022</v>
      </c>
      <c r="CX2706" s="77">
        <v>0</v>
      </c>
      <c r="CY2706" s="77">
        <v>0</v>
      </c>
      <c r="CZ2706" s="77">
        <v>0</v>
      </c>
      <c r="DA2706" s="77">
        <v>0</v>
      </c>
      <c r="DB2706" s="77">
        <v>14146.13064133817</v>
      </c>
      <c r="DC2706" s="77">
        <v>222.22942162791881</v>
      </c>
      <c r="DD2706" s="77">
        <v>8585.7228092513742</v>
      </c>
      <c r="DE2706" s="77">
        <v>5338.1784104588778</v>
      </c>
      <c r="DF2706" s="77">
        <v>813.21078921337562</v>
      </c>
      <c r="DG2706" s="77">
        <v>813.21078921337562</v>
      </c>
      <c r="DH2706" s="77">
        <v>813.21078921337562</v>
      </c>
      <c r="DI2706" s="77">
        <v>0</v>
      </c>
      <c r="DJ2706" s="77">
        <v>1.1495843652484699E-7</v>
      </c>
      <c r="DL2706" s="77">
        <v>0</v>
      </c>
      <c r="DM2706" s="77">
        <v>9.3485440893106573E-5</v>
      </c>
      <c r="DN2706" s="77">
        <v>9.3485440893106573E-5</v>
      </c>
      <c r="DO2706" s="77">
        <v>0</v>
      </c>
      <c r="DP2706" s="77">
        <v>9.3485440893106573E-5</v>
      </c>
      <c r="DQ2706" s="77">
        <v>9.3485440893106573E-5</v>
      </c>
      <c r="DR2706" s="77">
        <v>0</v>
      </c>
      <c r="DS2706" s="77">
        <v>9.3485440893106573E-5</v>
      </c>
      <c r="DT2706" s="77">
        <v>9.3485440893106573E-5</v>
      </c>
      <c r="DU2706" s="77">
        <v>0</v>
      </c>
      <c r="DV2706" s="77">
        <v>0</v>
      </c>
      <c r="DW2706" s="77">
        <v>0</v>
      </c>
      <c r="GE2706" s="77" t="s">
        <v>427</v>
      </c>
      <c r="GF2706" s="77" t="s">
        <v>155</v>
      </c>
      <c r="GG2706" s="77" t="s">
        <v>447</v>
      </c>
      <c r="GH2706" s="77" t="s">
        <v>439</v>
      </c>
      <c r="GI2706" s="77">
        <v>2022</v>
      </c>
      <c r="GJ2706" s="77" t="s">
        <v>303</v>
      </c>
      <c r="GK2706" s="77">
        <v>1.6021759622083009</v>
      </c>
      <c r="GL2706" s="77">
        <v>489.35553099999998</v>
      </c>
      <c r="GM2706" s="77">
        <v>2022</v>
      </c>
      <c r="GN2706" s="77" t="s">
        <v>175</v>
      </c>
      <c r="GO2706" s="77">
        <v>5.3000000000000005E-2</v>
      </c>
      <c r="GP2706" s="77">
        <v>3</v>
      </c>
      <c r="GQ2706" s="77">
        <v>0</v>
      </c>
      <c r="GR2706" s="77" t="s">
        <v>423</v>
      </c>
      <c r="GS2706" s="77">
        <v>5.5966209081309407E-2</v>
      </c>
      <c r="GT2706" s="77">
        <v>8.9667714885997854E-2</v>
      </c>
      <c r="GU2706" s="77">
        <v>5.5966209081309407E-2</v>
      </c>
      <c r="GV2706" s="77">
        <v>8.9667714885997854E-2</v>
      </c>
      <c r="GW2706" s="77">
        <v>5.5966209081309407E-2</v>
      </c>
      <c r="GX2706" s="77">
        <v>8.9667714885997854E-2</v>
      </c>
      <c r="GY2706" s="77">
        <v>0</v>
      </c>
      <c r="GZ2706" s="77">
        <v>0</v>
      </c>
    </row>
    <row r="2707" spans="98:208" x14ac:dyDescent="0.25">
      <c r="CT2707" s="77" t="s">
        <v>155</v>
      </c>
      <c r="CU2707" s="77" t="s">
        <v>477</v>
      </c>
      <c r="CV2707" s="77" t="s">
        <v>300</v>
      </c>
      <c r="CW2707" s="77">
        <v>2023</v>
      </c>
      <c r="CX2707" s="77">
        <v>0</v>
      </c>
      <c r="CY2707" s="77">
        <v>0</v>
      </c>
      <c r="CZ2707" s="77">
        <v>0</v>
      </c>
      <c r="DA2707" s="77">
        <v>0</v>
      </c>
      <c r="DB2707" s="77">
        <v>14664.637556442491</v>
      </c>
      <c r="DC2707" s="77">
        <v>233.23007680803201</v>
      </c>
      <c r="DD2707" s="77">
        <v>8896.5159934321509</v>
      </c>
      <c r="DE2707" s="77">
        <v>5534.8914862023048</v>
      </c>
      <c r="DF2707" s="77">
        <v>0</v>
      </c>
      <c r="DG2707" s="77">
        <v>843.29420601087998</v>
      </c>
      <c r="DH2707" s="77">
        <v>843.29420601087998</v>
      </c>
      <c r="DI2707" s="77">
        <v>843.29420601087998</v>
      </c>
      <c r="DJ2707" s="77">
        <v>1.1495843652484699E-7</v>
      </c>
      <c r="DL2707" s="77">
        <v>0</v>
      </c>
      <c r="DM2707" s="77">
        <v>0</v>
      </c>
      <c r="DN2707" s="77">
        <v>0</v>
      </c>
      <c r="DO2707" s="77">
        <v>0</v>
      </c>
      <c r="DP2707" s="77">
        <v>9.6943783453472992E-5</v>
      </c>
      <c r="DQ2707" s="77">
        <v>9.6943783453472992E-5</v>
      </c>
      <c r="DR2707" s="77">
        <v>0</v>
      </c>
      <c r="DS2707" s="77">
        <v>9.6943783453472992E-5</v>
      </c>
      <c r="DT2707" s="77">
        <v>9.6943783453472992E-5</v>
      </c>
      <c r="DU2707" s="77">
        <v>0</v>
      </c>
      <c r="DV2707" s="77">
        <v>9.6943783453472992E-5</v>
      </c>
      <c r="DW2707" s="77">
        <v>9.6943783453472992E-5</v>
      </c>
      <c r="GE2707" s="77" t="s">
        <v>422</v>
      </c>
      <c r="GF2707" s="77" t="s">
        <v>155</v>
      </c>
      <c r="GG2707" s="77" t="s">
        <v>447</v>
      </c>
      <c r="GH2707" s="77" t="s">
        <v>439</v>
      </c>
      <c r="GI2707" s="77">
        <v>2023</v>
      </c>
      <c r="GJ2707" s="77" t="s">
        <v>305</v>
      </c>
      <c r="GK2707" s="77">
        <v>0.71896016785821981</v>
      </c>
      <c r="GL2707" s="77">
        <v>489.35553099999998</v>
      </c>
      <c r="GM2707" s="77">
        <v>2023</v>
      </c>
      <c r="GN2707" s="77" t="s">
        <v>175</v>
      </c>
      <c r="GO2707" s="77">
        <v>0.13250000000000001</v>
      </c>
      <c r="GP2707" s="77">
        <v>3</v>
      </c>
      <c r="GQ2707" s="77">
        <v>0</v>
      </c>
      <c r="GR2707" s="77" t="s">
        <v>423</v>
      </c>
      <c r="GS2707" s="77">
        <v>0</v>
      </c>
      <c r="GT2707" s="77">
        <v>0</v>
      </c>
      <c r="GU2707" s="77">
        <v>0.1527377521613833</v>
      </c>
      <c r="GV2707" s="77">
        <v>0.10981235993223531</v>
      </c>
      <c r="GW2707" s="77">
        <v>0.1527377521613833</v>
      </c>
      <c r="GX2707" s="77">
        <v>0.10981235993223531</v>
      </c>
      <c r="GY2707" s="77">
        <v>0.1527377521613833</v>
      </c>
      <c r="GZ2707" s="77">
        <v>0.10981235993223531</v>
      </c>
    </row>
    <row r="2708" spans="98:208" x14ac:dyDescent="0.25">
      <c r="CT2708" s="77" t="s">
        <v>155</v>
      </c>
      <c r="CU2708" s="77" t="s">
        <v>477</v>
      </c>
      <c r="CV2708" s="77" t="s">
        <v>300</v>
      </c>
      <c r="CW2708" s="77">
        <v>2024</v>
      </c>
      <c r="CX2708" s="77">
        <v>0</v>
      </c>
      <c r="CY2708" s="77">
        <v>0</v>
      </c>
      <c r="CZ2708" s="77">
        <v>0</v>
      </c>
      <c r="DA2708" s="77">
        <v>0</v>
      </c>
      <c r="DB2708" s="77">
        <v>14664.637556442491</v>
      </c>
      <c r="DC2708" s="77">
        <v>233.23007680803201</v>
      </c>
      <c r="DD2708" s="77">
        <v>8896.5159934321509</v>
      </c>
      <c r="DE2708" s="77">
        <v>5534.8914862023048</v>
      </c>
      <c r="DF2708" s="77">
        <v>0</v>
      </c>
      <c r="DG2708" s="77">
        <v>0</v>
      </c>
      <c r="DH2708" s="77">
        <v>843.29420601087998</v>
      </c>
      <c r="DI2708" s="77">
        <v>843.29420601087998</v>
      </c>
      <c r="DJ2708" s="77">
        <v>1.1495843652484699E-7</v>
      </c>
      <c r="DL2708" s="77">
        <v>0</v>
      </c>
      <c r="DM2708" s="77">
        <v>0</v>
      </c>
      <c r="DN2708" s="77">
        <v>0</v>
      </c>
      <c r="DO2708" s="77">
        <v>0</v>
      </c>
      <c r="DP2708" s="77">
        <v>0</v>
      </c>
      <c r="DQ2708" s="77">
        <v>0</v>
      </c>
      <c r="DR2708" s="77">
        <v>0</v>
      </c>
      <c r="DS2708" s="77">
        <v>9.6943783453472992E-5</v>
      </c>
      <c r="DT2708" s="77">
        <v>9.6943783453472992E-5</v>
      </c>
      <c r="DU2708" s="77">
        <v>0</v>
      </c>
      <c r="DV2708" s="77">
        <v>9.6943783453472992E-5</v>
      </c>
      <c r="DW2708" s="77">
        <v>9.6943783453472992E-5</v>
      </c>
      <c r="GE2708" s="77" t="s">
        <v>425</v>
      </c>
      <c r="GF2708" s="77" t="s">
        <v>155</v>
      </c>
      <c r="GG2708" s="77" t="s">
        <v>447</v>
      </c>
      <c r="GH2708" s="77" t="s">
        <v>439</v>
      </c>
      <c r="GI2708" s="77">
        <v>2023</v>
      </c>
      <c r="GJ2708" s="77" t="s">
        <v>301</v>
      </c>
      <c r="GK2708" s="77">
        <v>3.071497198615146</v>
      </c>
      <c r="GL2708" s="77">
        <v>489.35553099999998</v>
      </c>
      <c r="GM2708" s="77">
        <v>2023</v>
      </c>
      <c r="GN2708" s="77" t="s">
        <v>175</v>
      </c>
      <c r="GO2708" s="77">
        <v>5.3000000000000005E-2</v>
      </c>
      <c r="GP2708" s="77">
        <v>3</v>
      </c>
      <c r="GQ2708" s="77">
        <v>0</v>
      </c>
      <c r="GR2708" s="77" t="s">
        <v>423</v>
      </c>
      <c r="GS2708" s="77">
        <v>0</v>
      </c>
      <c r="GT2708" s="77">
        <v>0</v>
      </c>
      <c r="GU2708" s="77">
        <v>5.5966209081309407E-2</v>
      </c>
      <c r="GV2708" s="77">
        <v>0.17190005441035139</v>
      </c>
      <c r="GW2708" s="77">
        <v>5.5966209081309407E-2</v>
      </c>
      <c r="GX2708" s="77">
        <v>0.17190005441035139</v>
      </c>
      <c r="GY2708" s="77">
        <v>5.5966209081309407E-2</v>
      </c>
      <c r="GZ2708" s="77">
        <v>0.17190005441035139</v>
      </c>
    </row>
    <row r="2709" spans="98:208" x14ac:dyDescent="0.25">
      <c r="CT2709" s="77" t="s">
        <v>155</v>
      </c>
      <c r="CU2709" s="77" t="s">
        <v>477</v>
      </c>
      <c r="CV2709" s="77" t="s">
        <v>300</v>
      </c>
      <c r="CW2709" s="77">
        <v>2025</v>
      </c>
      <c r="CX2709" s="77">
        <v>0</v>
      </c>
      <c r="CY2709" s="77">
        <v>0</v>
      </c>
      <c r="CZ2709" s="77">
        <v>0</v>
      </c>
      <c r="DA2709" s="77">
        <v>0</v>
      </c>
      <c r="DB2709" s="77">
        <v>14664.637556442491</v>
      </c>
      <c r="DC2709" s="77">
        <v>233.23007680803201</v>
      </c>
      <c r="DD2709" s="77">
        <v>8896.5159934321509</v>
      </c>
      <c r="DE2709" s="77">
        <v>5534.8914862023048</v>
      </c>
      <c r="DF2709" s="77">
        <v>0</v>
      </c>
      <c r="DG2709" s="77">
        <v>0</v>
      </c>
      <c r="DH2709" s="77">
        <v>0</v>
      </c>
      <c r="DI2709" s="77">
        <v>843.29420601087998</v>
      </c>
      <c r="DJ2709" s="77">
        <v>1.1495843652484699E-7</v>
      </c>
      <c r="DL2709" s="77">
        <v>0</v>
      </c>
      <c r="DM2709" s="77">
        <v>0</v>
      </c>
      <c r="DN2709" s="77">
        <v>0</v>
      </c>
      <c r="DO2709" s="77">
        <v>0</v>
      </c>
      <c r="DP2709" s="77">
        <v>0</v>
      </c>
      <c r="DQ2709" s="77">
        <v>0</v>
      </c>
      <c r="DR2709" s="77">
        <v>0</v>
      </c>
      <c r="DS2709" s="77">
        <v>0</v>
      </c>
      <c r="DT2709" s="77">
        <v>0</v>
      </c>
      <c r="DU2709" s="77">
        <v>0</v>
      </c>
      <c r="DV2709" s="77">
        <v>9.6943783453472992E-5</v>
      </c>
      <c r="DW2709" s="77">
        <v>9.6943783453472992E-5</v>
      </c>
      <c r="GE2709" s="77" t="s">
        <v>427</v>
      </c>
      <c r="GF2709" s="77" t="s">
        <v>155</v>
      </c>
      <c r="GG2709" s="77" t="s">
        <v>447</v>
      </c>
      <c r="GH2709" s="77" t="s">
        <v>439</v>
      </c>
      <c r="GI2709" s="77">
        <v>2023</v>
      </c>
      <c r="GJ2709" s="77" t="s">
        <v>303</v>
      </c>
      <c r="GK2709" s="77">
        <v>1.684577240534463</v>
      </c>
      <c r="GL2709" s="77">
        <v>489.35553099999998</v>
      </c>
      <c r="GM2709" s="77">
        <v>2023</v>
      </c>
      <c r="GN2709" s="77" t="s">
        <v>175</v>
      </c>
      <c r="GO2709" s="77">
        <v>5.3000000000000005E-2</v>
      </c>
      <c r="GP2709" s="77">
        <v>3</v>
      </c>
      <c r="GQ2709" s="77">
        <v>0</v>
      </c>
      <c r="GR2709" s="77" t="s">
        <v>423</v>
      </c>
      <c r="GS2709" s="77">
        <v>0</v>
      </c>
      <c r="GT2709" s="77">
        <v>0</v>
      </c>
      <c r="GU2709" s="77">
        <v>5.5966209081309407E-2</v>
      </c>
      <c r="GV2709" s="77">
        <v>9.4279402057366998E-2</v>
      </c>
      <c r="GW2709" s="77">
        <v>5.5966209081309407E-2</v>
      </c>
      <c r="GX2709" s="77">
        <v>9.4279402057366998E-2</v>
      </c>
      <c r="GY2709" s="77">
        <v>5.5966209081309407E-2</v>
      </c>
      <c r="GZ2709" s="77">
        <v>9.4279402057366998E-2</v>
      </c>
    </row>
    <row r="2710" spans="98:208" x14ac:dyDescent="0.25">
      <c r="CT2710" s="77" t="s">
        <v>155</v>
      </c>
      <c r="CU2710" s="77" t="s">
        <v>477</v>
      </c>
      <c r="CV2710" s="77" t="s">
        <v>432</v>
      </c>
      <c r="CW2710" s="77">
        <v>2020</v>
      </c>
      <c r="CX2710" s="77">
        <v>0</v>
      </c>
      <c r="CY2710" s="77">
        <v>0</v>
      </c>
      <c r="CZ2710" s="77">
        <v>0</v>
      </c>
      <c r="DA2710" s="77">
        <v>0</v>
      </c>
      <c r="DB2710" s="77">
        <v>8807.9522308780906</v>
      </c>
      <c r="DC2710" s="77">
        <v>222.2294216278886</v>
      </c>
      <c r="DD2710" s="77">
        <v>8585.722809250201</v>
      </c>
      <c r="DE2710" s="77">
        <v>0</v>
      </c>
      <c r="DF2710" s="77">
        <v>514.45318018023193</v>
      </c>
      <c r="DG2710" s="77">
        <v>0</v>
      </c>
      <c r="DH2710" s="77">
        <v>0</v>
      </c>
      <c r="DI2710" s="77">
        <v>0</v>
      </c>
      <c r="DJ2710" s="77">
        <v>1.4445993002066731E-7</v>
      </c>
      <c r="DL2710" s="77">
        <v>0</v>
      </c>
      <c r="DM2710" s="77">
        <v>7.4317870407746055E-5</v>
      </c>
      <c r="DN2710" s="77">
        <v>7.4317870407746055E-5</v>
      </c>
      <c r="DO2710" s="77">
        <v>0</v>
      </c>
      <c r="DP2710" s="77">
        <v>0</v>
      </c>
      <c r="DQ2710" s="77">
        <v>0</v>
      </c>
      <c r="DR2710" s="77">
        <v>0</v>
      </c>
      <c r="DS2710" s="77">
        <v>0</v>
      </c>
      <c r="DT2710" s="77">
        <v>0</v>
      </c>
      <c r="DU2710" s="77">
        <v>0</v>
      </c>
      <c r="DV2710" s="77">
        <v>0</v>
      </c>
      <c r="DW2710" s="77">
        <v>0</v>
      </c>
      <c r="GE2710" s="77" t="s">
        <v>422</v>
      </c>
      <c r="GF2710" s="77" t="s">
        <v>155</v>
      </c>
      <c r="GG2710" s="77" t="s">
        <v>447</v>
      </c>
      <c r="GH2710" s="77" t="s">
        <v>439</v>
      </c>
      <c r="GI2710" s="77">
        <v>2024</v>
      </c>
      <c r="GJ2710" s="77" t="s">
        <v>305</v>
      </c>
      <c r="GK2710" s="77">
        <v>0.71896016785821981</v>
      </c>
      <c r="GL2710" s="77">
        <v>489.35553099999998</v>
      </c>
      <c r="GM2710" s="77">
        <v>2024</v>
      </c>
      <c r="GN2710" s="77" t="s">
        <v>175</v>
      </c>
      <c r="GO2710" s="77">
        <v>0.13250000000000001</v>
      </c>
      <c r="GP2710" s="77">
        <v>3</v>
      </c>
      <c r="GQ2710" s="77">
        <v>0</v>
      </c>
      <c r="GR2710" s="77" t="s">
        <v>423</v>
      </c>
      <c r="GS2710" s="77">
        <v>0</v>
      </c>
      <c r="GT2710" s="77">
        <v>0</v>
      </c>
      <c r="GU2710" s="77">
        <v>0</v>
      </c>
      <c r="GV2710" s="77">
        <v>0</v>
      </c>
      <c r="GW2710" s="77">
        <v>0.1527377521613833</v>
      </c>
      <c r="GX2710" s="77">
        <v>0.10981235993223531</v>
      </c>
      <c r="GY2710" s="77">
        <v>0.1527377521613833</v>
      </c>
      <c r="GZ2710" s="77">
        <v>0.10981235993223531</v>
      </c>
    </row>
    <row r="2711" spans="98:208" x14ac:dyDescent="0.25">
      <c r="CT2711" s="77" t="s">
        <v>155</v>
      </c>
      <c r="CU2711" s="77" t="s">
        <v>477</v>
      </c>
      <c r="CV2711" s="77" t="s">
        <v>432</v>
      </c>
      <c r="CW2711" s="77">
        <v>2021</v>
      </c>
      <c r="CX2711" s="77">
        <v>0</v>
      </c>
      <c r="CY2711" s="77">
        <v>0</v>
      </c>
      <c r="CZ2711" s="77">
        <v>0</v>
      </c>
      <c r="DA2711" s="77">
        <v>0</v>
      </c>
      <c r="DB2711" s="77">
        <v>8807.9522308780906</v>
      </c>
      <c r="DC2711" s="77">
        <v>222.2294216278886</v>
      </c>
      <c r="DD2711" s="77">
        <v>8585.722809250201</v>
      </c>
      <c r="DE2711" s="77">
        <v>0</v>
      </c>
      <c r="DF2711" s="77">
        <v>514.45318018023193</v>
      </c>
      <c r="DG2711" s="77">
        <v>514.45318018023193</v>
      </c>
      <c r="DH2711" s="77">
        <v>0</v>
      </c>
      <c r="DI2711" s="77">
        <v>0</v>
      </c>
      <c r="DJ2711" s="77">
        <v>1.4445993002066731E-7</v>
      </c>
      <c r="DL2711" s="77">
        <v>0</v>
      </c>
      <c r="DM2711" s="77">
        <v>7.4317870407746055E-5</v>
      </c>
      <c r="DN2711" s="77">
        <v>7.4317870407746055E-5</v>
      </c>
      <c r="DO2711" s="77">
        <v>0</v>
      </c>
      <c r="DP2711" s="77">
        <v>7.4317870407746055E-5</v>
      </c>
      <c r="DQ2711" s="77">
        <v>7.4317870407746055E-5</v>
      </c>
      <c r="DR2711" s="77">
        <v>0</v>
      </c>
      <c r="DS2711" s="77">
        <v>0</v>
      </c>
      <c r="DT2711" s="77">
        <v>0</v>
      </c>
      <c r="DU2711" s="77">
        <v>0</v>
      </c>
      <c r="DV2711" s="77">
        <v>0</v>
      </c>
      <c r="DW2711" s="77">
        <v>0</v>
      </c>
      <c r="GE2711" s="77" t="s">
        <v>425</v>
      </c>
      <c r="GF2711" s="77" t="s">
        <v>155</v>
      </c>
      <c r="GG2711" s="77" t="s">
        <v>447</v>
      </c>
      <c r="GH2711" s="77" t="s">
        <v>439</v>
      </c>
      <c r="GI2711" s="77">
        <v>2024</v>
      </c>
      <c r="GJ2711" s="77" t="s">
        <v>301</v>
      </c>
      <c r="GK2711" s="77">
        <v>3.071497198615146</v>
      </c>
      <c r="GL2711" s="77">
        <v>489.35553099999998</v>
      </c>
      <c r="GM2711" s="77">
        <v>2024</v>
      </c>
      <c r="GN2711" s="77" t="s">
        <v>175</v>
      </c>
      <c r="GO2711" s="77">
        <v>5.3000000000000005E-2</v>
      </c>
      <c r="GP2711" s="77">
        <v>3</v>
      </c>
      <c r="GQ2711" s="77">
        <v>0</v>
      </c>
      <c r="GR2711" s="77" t="s">
        <v>423</v>
      </c>
      <c r="GS2711" s="77">
        <v>0</v>
      </c>
      <c r="GT2711" s="77">
        <v>0</v>
      </c>
      <c r="GU2711" s="77">
        <v>0</v>
      </c>
      <c r="GV2711" s="77">
        <v>0</v>
      </c>
      <c r="GW2711" s="77">
        <v>5.5966209081309407E-2</v>
      </c>
      <c r="GX2711" s="77">
        <v>0.17190005441035139</v>
      </c>
      <c r="GY2711" s="77">
        <v>5.5966209081309407E-2</v>
      </c>
      <c r="GZ2711" s="77">
        <v>0.17190005441035139</v>
      </c>
    </row>
    <row r="2712" spans="98:208" x14ac:dyDescent="0.25">
      <c r="CT2712" s="77" t="s">
        <v>155</v>
      </c>
      <c r="CU2712" s="77" t="s">
        <v>477</v>
      </c>
      <c r="CV2712" s="77" t="s">
        <v>432</v>
      </c>
      <c r="CW2712" s="77">
        <v>2022</v>
      </c>
      <c r="CX2712" s="77">
        <v>0</v>
      </c>
      <c r="CY2712" s="77">
        <v>0</v>
      </c>
      <c r="CZ2712" s="77">
        <v>0</v>
      </c>
      <c r="DA2712" s="77">
        <v>0</v>
      </c>
      <c r="DB2712" s="77">
        <v>8807.9522308780906</v>
      </c>
      <c r="DC2712" s="77">
        <v>222.2294216278886</v>
      </c>
      <c r="DD2712" s="77">
        <v>8585.722809250201</v>
      </c>
      <c r="DE2712" s="77">
        <v>0</v>
      </c>
      <c r="DF2712" s="77">
        <v>514.45318018023193</v>
      </c>
      <c r="DG2712" s="77">
        <v>514.45318018023193</v>
      </c>
      <c r="DH2712" s="77">
        <v>514.45318018023193</v>
      </c>
      <c r="DI2712" s="77">
        <v>0</v>
      </c>
      <c r="DJ2712" s="77">
        <v>1.4445993002066731E-7</v>
      </c>
      <c r="DL2712" s="77">
        <v>0</v>
      </c>
      <c r="DM2712" s="77">
        <v>7.4317870407746055E-5</v>
      </c>
      <c r="DN2712" s="77">
        <v>7.4317870407746055E-5</v>
      </c>
      <c r="DO2712" s="77">
        <v>0</v>
      </c>
      <c r="DP2712" s="77">
        <v>7.4317870407746055E-5</v>
      </c>
      <c r="DQ2712" s="77">
        <v>7.4317870407746055E-5</v>
      </c>
      <c r="DR2712" s="77">
        <v>0</v>
      </c>
      <c r="DS2712" s="77">
        <v>7.4317870407746055E-5</v>
      </c>
      <c r="DT2712" s="77">
        <v>7.4317870407746055E-5</v>
      </c>
      <c r="DU2712" s="77">
        <v>0</v>
      </c>
      <c r="DV2712" s="77">
        <v>0</v>
      </c>
      <c r="DW2712" s="77">
        <v>0</v>
      </c>
      <c r="GE2712" s="77" t="s">
        <v>427</v>
      </c>
      <c r="GF2712" s="77" t="s">
        <v>155</v>
      </c>
      <c r="GG2712" s="77" t="s">
        <v>447</v>
      </c>
      <c r="GH2712" s="77" t="s">
        <v>439</v>
      </c>
      <c r="GI2712" s="77">
        <v>2024</v>
      </c>
      <c r="GJ2712" s="77" t="s">
        <v>303</v>
      </c>
      <c r="GK2712" s="77">
        <v>1.684577240534463</v>
      </c>
      <c r="GL2712" s="77">
        <v>489.35553099999998</v>
      </c>
      <c r="GM2712" s="77">
        <v>2024</v>
      </c>
      <c r="GN2712" s="77" t="s">
        <v>175</v>
      </c>
      <c r="GO2712" s="77">
        <v>5.3000000000000005E-2</v>
      </c>
      <c r="GP2712" s="77">
        <v>3</v>
      </c>
      <c r="GQ2712" s="77">
        <v>0</v>
      </c>
      <c r="GR2712" s="77" t="s">
        <v>423</v>
      </c>
      <c r="GS2712" s="77">
        <v>0</v>
      </c>
      <c r="GT2712" s="77">
        <v>0</v>
      </c>
      <c r="GU2712" s="77">
        <v>0</v>
      </c>
      <c r="GV2712" s="77">
        <v>0</v>
      </c>
      <c r="GW2712" s="77">
        <v>5.5966209081309407E-2</v>
      </c>
      <c r="GX2712" s="77">
        <v>9.4279402057366998E-2</v>
      </c>
      <c r="GY2712" s="77">
        <v>5.5966209081309407E-2</v>
      </c>
      <c r="GZ2712" s="77">
        <v>9.4279402057366998E-2</v>
      </c>
    </row>
    <row r="2713" spans="98:208" x14ac:dyDescent="0.25">
      <c r="CT2713" s="77" t="s">
        <v>155</v>
      </c>
      <c r="CU2713" s="77" t="s">
        <v>477</v>
      </c>
      <c r="CV2713" s="77" t="s">
        <v>432</v>
      </c>
      <c r="CW2713" s="77">
        <v>2023</v>
      </c>
      <c r="CX2713" s="77">
        <v>0</v>
      </c>
      <c r="CY2713" s="77">
        <v>0</v>
      </c>
      <c r="CZ2713" s="77">
        <v>0</v>
      </c>
      <c r="DA2713" s="77">
        <v>0</v>
      </c>
      <c r="DB2713" s="77">
        <v>9129.7460702389308</v>
      </c>
      <c r="DC2713" s="77">
        <v>233.23007680800049</v>
      </c>
      <c r="DD2713" s="77">
        <v>8896.5159934309322</v>
      </c>
      <c r="DE2713" s="77">
        <v>0</v>
      </c>
      <c r="DF2713" s="77">
        <v>0</v>
      </c>
      <c r="DG2713" s="77">
        <v>533.5273118516493</v>
      </c>
      <c r="DH2713" s="77">
        <v>533.5273118516493</v>
      </c>
      <c r="DI2713" s="77">
        <v>533.5273118516493</v>
      </c>
      <c r="DJ2713" s="77">
        <v>1.4445993002066731E-7</v>
      </c>
      <c r="DL2713" s="77">
        <v>0</v>
      </c>
      <c r="DM2713" s="77">
        <v>0</v>
      </c>
      <c r="DN2713" s="77">
        <v>0</v>
      </c>
      <c r="DO2713" s="77">
        <v>0</v>
      </c>
      <c r="DP2713" s="77">
        <v>7.7073318134203997E-5</v>
      </c>
      <c r="DQ2713" s="77">
        <v>7.7073318134203997E-5</v>
      </c>
      <c r="DR2713" s="77">
        <v>0</v>
      </c>
      <c r="DS2713" s="77">
        <v>7.7073318134203997E-5</v>
      </c>
      <c r="DT2713" s="77">
        <v>7.7073318134203997E-5</v>
      </c>
      <c r="DU2713" s="77">
        <v>0</v>
      </c>
      <c r="DV2713" s="77">
        <v>7.7073318134203997E-5</v>
      </c>
      <c r="DW2713" s="77">
        <v>7.7073318134203997E-5</v>
      </c>
      <c r="GE2713" s="77" t="s">
        <v>422</v>
      </c>
      <c r="GF2713" s="77" t="s">
        <v>155</v>
      </c>
      <c r="GG2713" s="77" t="s">
        <v>447</v>
      </c>
      <c r="GH2713" s="77" t="s">
        <v>439</v>
      </c>
      <c r="GI2713" s="77">
        <v>2025</v>
      </c>
      <c r="GJ2713" s="77" t="s">
        <v>305</v>
      </c>
      <c r="GK2713" s="77">
        <v>0.71896016785821981</v>
      </c>
      <c r="GL2713" s="77">
        <v>489.35553099999998</v>
      </c>
      <c r="GM2713" s="77">
        <v>2025</v>
      </c>
      <c r="GN2713" s="77" t="s">
        <v>175</v>
      </c>
      <c r="GO2713" s="77">
        <v>0.13250000000000001</v>
      </c>
      <c r="GP2713" s="77">
        <v>3</v>
      </c>
      <c r="GQ2713" s="77">
        <v>0</v>
      </c>
      <c r="GR2713" s="77" t="s">
        <v>423</v>
      </c>
      <c r="GS2713" s="77">
        <v>0</v>
      </c>
      <c r="GT2713" s="77">
        <v>0</v>
      </c>
      <c r="GU2713" s="77">
        <v>0</v>
      </c>
      <c r="GV2713" s="77">
        <v>0</v>
      </c>
      <c r="GW2713" s="77">
        <v>0</v>
      </c>
      <c r="GX2713" s="77">
        <v>0</v>
      </c>
      <c r="GY2713" s="77">
        <v>0.1527377521613833</v>
      </c>
      <c r="GZ2713" s="77">
        <v>0.10981235993223531</v>
      </c>
    </row>
    <row r="2714" spans="98:208" x14ac:dyDescent="0.25">
      <c r="CT2714" s="77" t="s">
        <v>155</v>
      </c>
      <c r="CU2714" s="77" t="s">
        <v>477</v>
      </c>
      <c r="CV2714" s="77" t="s">
        <v>432</v>
      </c>
      <c r="CW2714" s="77">
        <v>2024</v>
      </c>
      <c r="CX2714" s="77">
        <v>0</v>
      </c>
      <c r="CY2714" s="77">
        <v>0</v>
      </c>
      <c r="CZ2714" s="77">
        <v>0</v>
      </c>
      <c r="DA2714" s="77">
        <v>0</v>
      </c>
      <c r="DB2714" s="77">
        <v>9129.7460702389308</v>
      </c>
      <c r="DC2714" s="77">
        <v>233.23007680800049</v>
      </c>
      <c r="DD2714" s="77">
        <v>8896.5159934309322</v>
      </c>
      <c r="DE2714" s="77">
        <v>0</v>
      </c>
      <c r="DF2714" s="77">
        <v>0</v>
      </c>
      <c r="DG2714" s="77">
        <v>0</v>
      </c>
      <c r="DH2714" s="77">
        <v>533.5273118516493</v>
      </c>
      <c r="DI2714" s="77">
        <v>533.5273118516493</v>
      </c>
      <c r="DJ2714" s="77">
        <v>1.4445993002066731E-7</v>
      </c>
      <c r="DL2714" s="77">
        <v>0</v>
      </c>
      <c r="DM2714" s="77">
        <v>0</v>
      </c>
      <c r="DN2714" s="77">
        <v>0</v>
      </c>
      <c r="DO2714" s="77">
        <v>0</v>
      </c>
      <c r="DP2714" s="77">
        <v>0</v>
      </c>
      <c r="DQ2714" s="77">
        <v>0</v>
      </c>
      <c r="DR2714" s="77">
        <v>0</v>
      </c>
      <c r="DS2714" s="77">
        <v>7.7073318134203997E-5</v>
      </c>
      <c r="DT2714" s="77">
        <v>7.7073318134203997E-5</v>
      </c>
      <c r="DU2714" s="77">
        <v>0</v>
      </c>
      <c r="DV2714" s="77">
        <v>7.7073318134203997E-5</v>
      </c>
      <c r="DW2714" s="77">
        <v>7.7073318134203997E-5</v>
      </c>
      <c r="GE2714" s="77" t="s">
        <v>425</v>
      </c>
      <c r="GF2714" s="77" t="s">
        <v>155</v>
      </c>
      <c r="GG2714" s="77" t="s">
        <v>447</v>
      </c>
      <c r="GH2714" s="77" t="s">
        <v>439</v>
      </c>
      <c r="GI2714" s="77">
        <v>2025</v>
      </c>
      <c r="GJ2714" s="77" t="s">
        <v>301</v>
      </c>
      <c r="GK2714" s="77">
        <v>3.071497198615146</v>
      </c>
      <c r="GL2714" s="77">
        <v>489.35553099999998</v>
      </c>
      <c r="GM2714" s="77">
        <v>2025</v>
      </c>
      <c r="GN2714" s="77" t="s">
        <v>175</v>
      </c>
      <c r="GO2714" s="77">
        <v>5.3000000000000005E-2</v>
      </c>
      <c r="GP2714" s="77">
        <v>3</v>
      </c>
      <c r="GQ2714" s="77">
        <v>0</v>
      </c>
      <c r="GR2714" s="77" t="s">
        <v>423</v>
      </c>
      <c r="GS2714" s="77">
        <v>0</v>
      </c>
      <c r="GT2714" s="77">
        <v>0</v>
      </c>
      <c r="GU2714" s="77">
        <v>0</v>
      </c>
      <c r="GV2714" s="77">
        <v>0</v>
      </c>
      <c r="GW2714" s="77">
        <v>0</v>
      </c>
      <c r="GX2714" s="77">
        <v>0</v>
      </c>
      <c r="GY2714" s="77">
        <v>5.5966209081309407E-2</v>
      </c>
      <c r="GZ2714" s="77">
        <v>0.17190005441035139</v>
      </c>
    </row>
    <row r="2715" spans="98:208" x14ac:dyDescent="0.25">
      <c r="CT2715" s="77" t="s">
        <v>155</v>
      </c>
      <c r="CU2715" s="77" t="s">
        <v>477</v>
      </c>
      <c r="CV2715" s="77" t="s">
        <v>432</v>
      </c>
      <c r="CW2715" s="77">
        <v>2025</v>
      </c>
      <c r="CX2715" s="77">
        <v>0</v>
      </c>
      <c r="CY2715" s="77">
        <v>0</v>
      </c>
      <c r="CZ2715" s="77">
        <v>0</v>
      </c>
      <c r="DA2715" s="77">
        <v>0</v>
      </c>
      <c r="DB2715" s="77">
        <v>9129.7460702389308</v>
      </c>
      <c r="DC2715" s="77">
        <v>233.23007680800049</v>
      </c>
      <c r="DD2715" s="77">
        <v>8896.5159934309322</v>
      </c>
      <c r="DE2715" s="77">
        <v>0</v>
      </c>
      <c r="DF2715" s="77">
        <v>0</v>
      </c>
      <c r="DG2715" s="77">
        <v>0</v>
      </c>
      <c r="DH2715" s="77">
        <v>0</v>
      </c>
      <c r="DI2715" s="77">
        <v>533.5273118516493</v>
      </c>
      <c r="DJ2715" s="77">
        <v>1.4445993002066731E-7</v>
      </c>
      <c r="DL2715" s="77">
        <v>0</v>
      </c>
      <c r="DM2715" s="77">
        <v>0</v>
      </c>
      <c r="DN2715" s="77">
        <v>0</v>
      </c>
      <c r="DO2715" s="77">
        <v>0</v>
      </c>
      <c r="DP2715" s="77">
        <v>0</v>
      </c>
      <c r="DQ2715" s="77">
        <v>0</v>
      </c>
      <c r="DR2715" s="77">
        <v>0</v>
      </c>
      <c r="DS2715" s="77">
        <v>0</v>
      </c>
      <c r="DT2715" s="77">
        <v>0</v>
      </c>
      <c r="DU2715" s="77">
        <v>0</v>
      </c>
      <c r="DV2715" s="77">
        <v>7.7073318134203997E-5</v>
      </c>
      <c r="DW2715" s="77">
        <v>7.7073318134203997E-5</v>
      </c>
      <c r="GE2715" s="77" t="s">
        <v>427</v>
      </c>
      <c r="GF2715" s="77" t="s">
        <v>155</v>
      </c>
      <c r="GG2715" s="77" t="s">
        <v>447</v>
      </c>
      <c r="GH2715" s="77" t="s">
        <v>439</v>
      </c>
      <c r="GI2715" s="77">
        <v>2025</v>
      </c>
      <c r="GJ2715" s="77" t="s">
        <v>303</v>
      </c>
      <c r="GK2715" s="77">
        <v>1.684577240534463</v>
      </c>
      <c r="GL2715" s="77">
        <v>489.35553099999998</v>
      </c>
      <c r="GM2715" s="77">
        <v>2025</v>
      </c>
      <c r="GN2715" s="77" t="s">
        <v>175</v>
      </c>
      <c r="GO2715" s="77">
        <v>5.3000000000000005E-2</v>
      </c>
      <c r="GP2715" s="77">
        <v>3</v>
      </c>
      <c r="GQ2715" s="77">
        <v>0</v>
      </c>
      <c r="GR2715" s="77" t="s">
        <v>423</v>
      </c>
      <c r="GS2715" s="77">
        <v>0</v>
      </c>
      <c r="GT2715" s="77">
        <v>0</v>
      </c>
      <c r="GU2715" s="77">
        <v>0</v>
      </c>
      <c r="GV2715" s="77">
        <v>0</v>
      </c>
      <c r="GW2715" s="77">
        <v>0</v>
      </c>
      <c r="GX2715" s="77">
        <v>0</v>
      </c>
      <c r="GY2715" s="77">
        <v>5.5966209081309407E-2</v>
      </c>
      <c r="GZ2715" s="77">
        <v>9.4279402057366998E-2</v>
      </c>
    </row>
    <row r="2716" spans="98:208" x14ac:dyDescent="0.25">
      <c r="CT2716" s="77" t="s">
        <v>155</v>
      </c>
      <c r="CU2716" s="77" t="s">
        <v>477</v>
      </c>
      <c r="CV2716" s="77" t="s">
        <v>439</v>
      </c>
      <c r="CW2716" s="77">
        <v>2020</v>
      </c>
      <c r="CX2716" s="77">
        <v>0</v>
      </c>
      <c r="CY2716" s="77">
        <v>0</v>
      </c>
      <c r="CZ2716" s="77">
        <v>0</v>
      </c>
      <c r="DA2716" s="77">
        <v>0</v>
      </c>
      <c r="DB2716" s="77">
        <v>5.2405583313015471</v>
      </c>
      <c r="DC2716" s="77">
        <v>0.69641821681223104</v>
      </c>
      <c r="DD2716" s="77">
        <v>2.9419641522810189</v>
      </c>
      <c r="DE2716" s="77">
        <v>1.6021759622082921</v>
      </c>
      <c r="DF2716" s="77">
        <v>0.36068764874241305</v>
      </c>
      <c r="DG2716" s="77">
        <v>0</v>
      </c>
      <c r="DH2716" s="77">
        <v>0</v>
      </c>
      <c r="DI2716" s="77">
        <v>0</v>
      </c>
      <c r="DJ2716" s="77">
        <v>2.5326760809435171E-5</v>
      </c>
      <c r="DL2716" s="77">
        <v>0</v>
      </c>
      <c r="DM2716" s="77">
        <v>9.1350498066166656E-6</v>
      </c>
      <c r="DN2716" s="77">
        <v>9.1350498066166656E-6</v>
      </c>
      <c r="DO2716" s="77">
        <v>0</v>
      </c>
      <c r="DP2716" s="77">
        <v>0</v>
      </c>
      <c r="DQ2716" s="77">
        <v>0</v>
      </c>
      <c r="DR2716" s="77">
        <v>0</v>
      </c>
      <c r="DS2716" s="77">
        <v>0</v>
      </c>
      <c r="DT2716" s="77">
        <v>0</v>
      </c>
      <c r="DU2716" s="77">
        <v>0</v>
      </c>
      <c r="DV2716" s="77">
        <v>0</v>
      </c>
      <c r="DW2716" s="77">
        <v>0</v>
      </c>
      <c r="GE2716" s="77" t="s">
        <v>422</v>
      </c>
      <c r="GF2716" s="77" t="s">
        <v>155</v>
      </c>
      <c r="GG2716" s="77" t="s">
        <v>447</v>
      </c>
      <c r="GH2716" s="77" t="s">
        <v>446</v>
      </c>
      <c r="GI2716" s="77">
        <v>2021</v>
      </c>
      <c r="GJ2716" s="77" t="s">
        <v>305</v>
      </c>
      <c r="GK2716" s="77">
        <v>3.6425060683954437E-2</v>
      </c>
      <c r="GL2716" s="77">
        <v>489.35553099999998</v>
      </c>
      <c r="GM2716" s="77">
        <v>2021</v>
      </c>
      <c r="GN2716" s="77" t="s">
        <v>175</v>
      </c>
      <c r="GO2716" s="77">
        <v>0.13250000000000001</v>
      </c>
      <c r="GP2716" s="77">
        <v>3</v>
      </c>
      <c r="GQ2716" s="77">
        <v>0</v>
      </c>
      <c r="GR2716" s="77" t="s">
        <v>423</v>
      </c>
      <c r="GS2716" s="77">
        <v>0.1527377521613833</v>
      </c>
      <c r="GT2716" s="77">
        <v>5.5634818912091797E-3</v>
      </c>
      <c r="GU2716" s="77">
        <v>0.1527377521613833</v>
      </c>
      <c r="GV2716" s="77">
        <v>5.5634818912091797E-3</v>
      </c>
      <c r="GW2716" s="77">
        <v>0</v>
      </c>
      <c r="GX2716" s="77">
        <v>0</v>
      </c>
      <c r="GY2716" s="77">
        <v>0</v>
      </c>
      <c r="GZ2716" s="77">
        <v>0</v>
      </c>
    </row>
    <row r="2717" spans="98:208" x14ac:dyDescent="0.25">
      <c r="CT2717" s="77" t="s">
        <v>155</v>
      </c>
      <c r="CU2717" s="77" t="s">
        <v>477</v>
      </c>
      <c r="CV2717" s="77" t="s">
        <v>439</v>
      </c>
      <c r="CW2717" s="77">
        <v>2021</v>
      </c>
      <c r="CX2717" s="77">
        <v>0</v>
      </c>
      <c r="CY2717" s="77">
        <v>0</v>
      </c>
      <c r="CZ2717" s="77">
        <v>0</v>
      </c>
      <c r="DA2717" s="77">
        <v>0</v>
      </c>
      <c r="DB2717" s="77">
        <v>5.2405583313015471</v>
      </c>
      <c r="DC2717" s="77">
        <v>0.69641821681223104</v>
      </c>
      <c r="DD2717" s="77">
        <v>2.9419641522810189</v>
      </c>
      <c r="DE2717" s="77">
        <v>1.6021759622082921</v>
      </c>
      <c r="DF2717" s="77">
        <v>0.36068764874241305</v>
      </c>
      <c r="DG2717" s="77">
        <v>0.36068764874241305</v>
      </c>
      <c r="DH2717" s="77">
        <v>0</v>
      </c>
      <c r="DI2717" s="77">
        <v>0</v>
      </c>
      <c r="DJ2717" s="77">
        <v>2.5326760809435171E-5</v>
      </c>
      <c r="DL2717" s="77">
        <v>0</v>
      </c>
      <c r="DM2717" s="77">
        <v>9.1350498066166656E-6</v>
      </c>
      <c r="DN2717" s="77">
        <v>9.1350498066166656E-6</v>
      </c>
      <c r="DO2717" s="77">
        <v>0</v>
      </c>
      <c r="DP2717" s="77">
        <v>9.1350498066166656E-6</v>
      </c>
      <c r="DQ2717" s="77">
        <v>9.1350498066166656E-6</v>
      </c>
      <c r="DR2717" s="77">
        <v>0</v>
      </c>
      <c r="DS2717" s="77">
        <v>0</v>
      </c>
      <c r="DT2717" s="77">
        <v>0</v>
      </c>
      <c r="DU2717" s="77">
        <v>0</v>
      </c>
      <c r="DV2717" s="77">
        <v>0</v>
      </c>
      <c r="DW2717" s="77">
        <v>0</v>
      </c>
      <c r="GE2717" s="77" t="s">
        <v>425</v>
      </c>
      <c r="GF2717" s="77" t="s">
        <v>155</v>
      </c>
      <c r="GG2717" s="77" t="s">
        <v>447</v>
      </c>
      <c r="GH2717" s="77" t="s">
        <v>446</v>
      </c>
      <c r="GI2717" s="77">
        <v>2021</v>
      </c>
      <c r="GJ2717" s="77" t="s">
        <v>301</v>
      </c>
      <c r="GK2717" s="77">
        <v>1.580872452543192E-3</v>
      </c>
      <c r="GL2717" s="77">
        <v>489.35553099999998</v>
      </c>
      <c r="GM2717" s="77">
        <v>2021</v>
      </c>
      <c r="GN2717" s="77" t="s">
        <v>175</v>
      </c>
      <c r="GO2717" s="77">
        <v>5.3000000000000005E-2</v>
      </c>
      <c r="GP2717" s="77">
        <v>3</v>
      </c>
      <c r="GQ2717" s="77">
        <v>0</v>
      </c>
      <c r="GR2717" s="77" t="s">
        <v>423</v>
      </c>
      <c r="GS2717" s="77">
        <v>5.5966209081309407E-2</v>
      </c>
      <c r="GT2717" s="77">
        <v>8.8475438209914667E-5</v>
      </c>
      <c r="GU2717" s="77">
        <v>5.5966209081309407E-2</v>
      </c>
      <c r="GV2717" s="77">
        <v>8.8475438209914667E-5</v>
      </c>
      <c r="GW2717" s="77">
        <v>0</v>
      </c>
      <c r="GX2717" s="77">
        <v>0</v>
      </c>
      <c r="GY2717" s="77">
        <v>0</v>
      </c>
      <c r="GZ2717" s="77">
        <v>0</v>
      </c>
    </row>
    <row r="2718" spans="98:208" x14ac:dyDescent="0.25">
      <c r="CT2718" s="77" t="s">
        <v>155</v>
      </c>
      <c r="CU2718" s="77" t="s">
        <v>477</v>
      </c>
      <c r="CV2718" s="77" t="s">
        <v>439</v>
      </c>
      <c r="CW2718" s="77">
        <v>2022</v>
      </c>
      <c r="CX2718" s="77">
        <v>0</v>
      </c>
      <c r="CY2718" s="77">
        <v>0</v>
      </c>
      <c r="CZ2718" s="77">
        <v>0</v>
      </c>
      <c r="DA2718" s="77">
        <v>0</v>
      </c>
      <c r="DB2718" s="77">
        <v>5.2405583313015471</v>
      </c>
      <c r="DC2718" s="77">
        <v>0.69641821681223104</v>
      </c>
      <c r="DD2718" s="77">
        <v>2.9419641522810189</v>
      </c>
      <c r="DE2718" s="77">
        <v>1.6021759622082921</v>
      </c>
      <c r="DF2718" s="77">
        <v>0.36068764874241305</v>
      </c>
      <c r="DG2718" s="77">
        <v>0.36068764874241305</v>
      </c>
      <c r="DH2718" s="77">
        <v>0.36068764874241305</v>
      </c>
      <c r="DI2718" s="77">
        <v>0</v>
      </c>
      <c r="DJ2718" s="77">
        <v>2.5326760809435171E-5</v>
      </c>
      <c r="DL2718" s="77">
        <v>0</v>
      </c>
      <c r="DM2718" s="77">
        <v>9.1350498066166656E-6</v>
      </c>
      <c r="DN2718" s="77">
        <v>9.1350498066166656E-6</v>
      </c>
      <c r="DO2718" s="77">
        <v>0</v>
      </c>
      <c r="DP2718" s="77">
        <v>9.1350498066166656E-6</v>
      </c>
      <c r="DQ2718" s="77">
        <v>9.1350498066166656E-6</v>
      </c>
      <c r="DR2718" s="77">
        <v>0</v>
      </c>
      <c r="DS2718" s="77">
        <v>9.1350498066166656E-6</v>
      </c>
      <c r="DT2718" s="77">
        <v>9.1350498066166656E-6</v>
      </c>
      <c r="DU2718" s="77">
        <v>0</v>
      </c>
      <c r="DV2718" s="77">
        <v>0</v>
      </c>
      <c r="DW2718" s="77">
        <v>0</v>
      </c>
      <c r="GE2718" s="77" t="s">
        <v>427</v>
      </c>
      <c r="GF2718" s="77" t="s">
        <v>155</v>
      </c>
      <c r="GG2718" s="77" t="s">
        <v>447</v>
      </c>
      <c r="GH2718" s="77" t="s">
        <v>446</v>
      </c>
      <c r="GI2718" s="77">
        <v>2021</v>
      </c>
      <c r="GJ2718" s="77" t="s">
        <v>303</v>
      </c>
      <c r="GK2718" s="77">
        <v>3.9894642198450701E-2</v>
      </c>
      <c r="GL2718" s="77">
        <v>489.35553099999998</v>
      </c>
      <c r="GM2718" s="77">
        <v>2021</v>
      </c>
      <c r="GN2718" s="77" t="s">
        <v>175</v>
      </c>
      <c r="GO2718" s="77">
        <v>5.3000000000000005E-2</v>
      </c>
      <c r="GP2718" s="77">
        <v>3</v>
      </c>
      <c r="GQ2718" s="77">
        <v>0</v>
      </c>
      <c r="GR2718" s="77" t="s">
        <v>423</v>
      </c>
      <c r="GS2718" s="77">
        <v>5.5966209081309407E-2</v>
      </c>
      <c r="GT2718" s="77">
        <v>2.232751886502521E-3</v>
      </c>
      <c r="GU2718" s="77">
        <v>5.5966209081309407E-2</v>
      </c>
      <c r="GV2718" s="77">
        <v>2.232751886502521E-3</v>
      </c>
      <c r="GW2718" s="77">
        <v>0</v>
      </c>
      <c r="GX2718" s="77">
        <v>0</v>
      </c>
      <c r="GY2718" s="77">
        <v>0</v>
      </c>
      <c r="GZ2718" s="77">
        <v>0</v>
      </c>
    </row>
    <row r="2719" spans="98:208" x14ac:dyDescent="0.25">
      <c r="CT2719" s="77" t="s">
        <v>155</v>
      </c>
      <c r="CU2719" s="77" t="s">
        <v>477</v>
      </c>
      <c r="CV2719" s="77" t="s">
        <v>439</v>
      </c>
      <c r="CW2719" s="77">
        <v>2023</v>
      </c>
      <c r="CX2719" s="77">
        <v>0</v>
      </c>
      <c r="CY2719" s="77">
        <v>0</v>
      </c>
      <c r="CZ2719" s="77">
        <v>0</v>
      </c>
      <c r="DA2719" s="77">
        <v>0</v>
      </c>
      <c r="DB2719" s="77">
        <v>5.475034607007772</v>
      </c>
      <c r="DC2719" s="77">
        <v>0.71896016785821326</v>
      </c>
      <c r="DD2719" s="77">
        <v>3.0714971986151069</v>
      </c>
      <c r="DE2719" s="77">
        <v>1.684577240534449</v>
      </c>
      <c r="DF2719" s="77">
        <v>0</v>
      </c>
      <c r="DG2719" s="77">
        <v>0.37599181639994977</v>
      </c>
      <c r="DH2719" s="77">
        <v>0.37599181639994977</v>
      </c>
      <c r="DI2719" s="77">
        <v>0.37599181639994977</v>
      </c>
      <c r="DJ2719" s="77">
        <v>2.5326760809435171E-5</v>
      </c>
      <c r="DL2719" s="77">
        <v>0</v>
      </c>
      <c r="DM2719" s="77">
        <v>0</v>
      </c>
      <c r="DN2719" s="77">
        <v>0</v>
      </c>
      <c r="DO2719" s="77">
        <v>0</v>
      </c>
      <c r="DP2719" s="77">
        <v>9.5226548002665916E-6</v>
      </c>
      <c r="DQ2719" s="77">
        <v>9.5226548002665916E-6</v>
      </c>
      <c r="DR2719" s="77">
        <v>0</v>
      </c>
      <c r="DS2719" s="77">
        <v>9.5226548002665916E-6</v>
      </c>
      <c r="DT2719" s="77">
        <v>9.5226548002665916E-6</v>
      </c>
      <c r="DU2719" s="77">
        <v>0</v>
      </c>
      <c r="DV2719" s="77">
        <v>9.5226548002665916E-6</v>
      </c>
      <c r="DW2719" s="77">
        <v>9.5226548002665916E-6</v>
      </c>
      <c r="GE2719" s="77" t="s">
        <v>422</v>
      </c>
      <c r="GF2719" s="77" t="s">
        <v>155</v>
      </c>
      <c r="GG2719" s="77" t="s">
        <v>447</v>
      </c>
      <c r="GH2719" s="77" t="s">
        <v>446</v>
      </c>
      <c r="GI2719" s="77">
        <v>2022</v>
      </c>
      <c r="GJ2719" s="77" t="s">
        <v>305</v>
      </c>
      <c r="GK2719" s="77">
        <v>3.6425060683954437E-2</v>
      </c>
      <c r="GL2719" s="77">
        <v>489.35553099999998</v>
      </c>
      <c r="GM2719" s="77">
        <v>2022</v>
      </c>
      <c r="GN2719" s="77" t="s">
        <v>175</v>
      </c>
      <c r="GO2719" s="77">
        <v>0.13250000000000001</v>
      </c>
      <c r="GP2719" s="77">
        <v>3</v>
      </c>
      <c r="GQ2719" s="77">
        <v>0</v>
      </c>
      <c r="GR2719" s="77" t="s">
        <v>423</v>
      </c>
      <c r="GS2719" s="77">
        <v>0.1527377521613833</v>
      </c>
      <c r="GT2719" s="77">
        <v>5.5634818912091797E-3</v>
      </c>
      <c r="GU2719" s="77">
        <v>0.1527377521613833</v>
      </c>
      <c r="GV2719" s="77">
        <v>5.5634818912091797E-3</v>
      </c>
      <c r="GW2719" s="77">
        <v>0.1527377521613833</v>
      </c>
      <c r="GX2719" s="77">
        <v>5.5634818912091797E-3</v>
      </c>
      <c r="GY2719" s="77">
        <v>0</v>
      </c>
      <c r="GZ2719" s="77">
        <v>0</v>
      </c>
    </row>
    <row r="2720" spans="98:208" x14ac:dyDescent="0.25">
      <c r="CT2720" s="77" t="s">
        <v>155</v>
      </c>
      <c r="CU2720" s="77" t="s">
        <v>477</v>
      </c>
      <c r="CV2720" s="77" t="s">
        <v>439</v>
      </c>
      <c r="CW2720" s="77">
        <v>2024</v>
      </c>
      <c r="CX2720" s="77">
        <v>0</v>
      </c>
      <c r="CY2720" s="77">
        <v>0</v>
      </c>
      <c r="CZ2720" s="77">
        <v>0</v>
      </c>
      <c r="DA2720" s="77">
        <v>0</v>
      </c>
      <c r="DB2720" s="77">
        <v>5.475034607007772</v>
      </c>
      <c r="DC2720" s="77">
        <v>0.71896016785821326</v>
      </c>
      <c r="DD2720" s="77">
        <v>3.0714971986151069</v>
      </c>
      <c r="DE2720" s="77">
        <v>1.684577240534449</v>
      </c>
      <c r="DF2720" s="77">
        <v>0</v>
      </c>
      <c r="DG2720" s="77">
        <v>0</v>
      </c>
      <c r="DH2720" s="77">
        <v>0.37599181639994977</v>
      </c>
      <c r="DI2720" s="77">
        <v>0.37599181639994977</v>
      </c>
      <c r="DJ2720" s="77">
        <v>2.5326760809435171E-5</v>
      </c>
      <c r="DL2720" s="77">
        <v>0</v>
      </c>
      <c r="DM2720" s="77">
        <v>0</v>
      </c>
      <c r="DN2720" s="77">
        <v>0</v>
      </c>
      <c r="DO2720" s="77">
        <v>0</v>
      </c>
      <c r="DP2720" s="77">
        <v>0</v>
      </c>
      <c r="DQ2720" s="77">
        <v>0</v>
      </c>
      <c r="DR2720" s="77">
        <v>0</v>
      </c>
      <c r="DS2720" s="77">
        <v>9.5226548002665916E-6</v>
      </c>
      <c r="DT2720" s="77">
        <v>9.5226548002665916E-6</v>
      </c>
      <c r="DU2720" s="77">
        <v>0</v>
      </c>
      <c r="DV2720" s="77">
        <v>9.5226548002665916E-6</v>
      </c>
      <c r="DW2720" s="77">
        <v>9.5226548002665916E-6</v>
      </c>
      <c r="GE2720" s="77" t="s">
        <v>425</v>
      </c>
      <c r="GF2720" s="77" t="s">
        <v>155</v>
      </c>
      <c r="GG2720" s="77" t="s">
        <v>447</v>
      </c>
      <c r="GH2720" s="77" t="s">
        <v>446</v>
      </c>
      <c r="GI2720" s="77">
        <v>2022</v>
      </c>
      <c r="GJ2720" s="77" t="s">
        <v>301</v>
      </c>
      <c r="GK2720" s="77">
        <v>1.580872452543192E-3</v>
      </c>
      <c r="GL2720" s="77">
        <v>489.35553099999998</v>
      </c>
      <c r="GM2720" s="77">
        <v>2022</v>
      </c>
      <c r="GN2720" s="77" t="s">
        <v>175</v>
      </c>
      <c r="GO2720" s="77">
        <v>5.3000000000000005E-2</v>
      </c>
      <c r="GP2720" s="77">
        <v>3</v>
      </c>
      <c r="GQ2720" s="77">
        <v>0</v>
      </c>
      <c r="GR2720" s="77" t="s">
        <v>423</v>
      </c>
      <c r="GS2720" s="77">
        <v>5.5966209081309407E-2</v>
      </c>
      <c r="GT2720" s="77">
        <v>8.8475438209914667E-5</v>
      </c>
      <c r="GU2720" s="77">
        <v>5.5966209081309407E-2</v>
      </c>
      <c r="GV2720" s="77">
        <v>8.8475438209914667E-5</v>
      </c>
      <c r="GW2720" s="77">
        <v>5.5966209081309407E-2</v>
      </c>
      <c r="GX2720" s="77">
        <v>8.8475438209914667E-5</v>
      </c>
      <c r="GY2720" s="77">
        <v>0</v>
      </c>
      <c r="GZ2720" s="77">
        <v>0</v>
      </c>
    </row>
    <row r="2721" spans="98:208" x14ac:dyDescent="0.25">
      <c r="CT2721" s="77" t="s">
        <v>155</v>
      </c>
      <c r="CU2721" s="77" t="s">
        <v>477</v>
      </c>
      <c r="CV2721" s="77" t="s">
        <v>439</v>
      </c>
      <c r="CW2721" s="77">
        <v>2025</v>
      </c>
      <c r="CX2721" s="77">
        <v>0</v>
      </c>
      <c r="CY2721" s="77">
        <v>0</v>
      </c>
      <c r="CZ2721" s="77">
        <v>0</v>
      </c>
      <c r="DA2721" s="77">
        <v>0</v>
      </c>
      <c r="DB2721" s="77">
        <v>5.475034607007772</v>
      </c>
      <c r="DC2721" s="77">
        <v>0.71896016785821326</v>
      </c>
      <c r="DD2721" s="77">
        <v>3.0714971986151069</v>
      </c>
      <c r="DE2721" s="77">
        <v>1.684577240534449</v>
      </c>
      <c r="DF2721" s="77">
        <v>0</v>
      </c>
      <c r="DG2721" s="77">
        <v>0</v>
      </c>
      <c r="DH2721" s="77">
        <v>0</v>
      </c>
      <c r="DI2721" s="77">
        <v>0.37599181639994977</v>
      </c>
      <c r="DJ2721" s="77">
        <v>2.5326760809435171E-5</v>
      </c>
      <c r="DL2721" s="77">
        <v>0</v>
      </c>
      <c r="DM2721" s="77">
        <v>0</v>
      </c>
      <c r="DN2721" s="77">
        <v>0</v>
      </c>
      <c r="DO2721" s="77">
        <v>0</v>
      </c>
      <c r="DP2721" s="77">
        <v>0</v>
      </c>
      <c r="DQ2721" s="77">
        <v>0</v>
      </c>
      <c r="DR2721" s="77">
        <v>0</v>
      </c>
      <c r="DS2721" s="77">
        <v>0</v>
      </c>
      <c r="DT2721" s="77">
        <v>0</v>
      </c>
      <c r="DU2721" s="77">
        <v>0</v>
      </c>
      <c r="DV2721" s="77">
        <v>9.5226548002665916E-6</v>
      </c>
      <c r="DW2721" s="77">
        <v>9.5226548002665916E-6</v>
      </c>
      <c r="GE2721" s="77" t="s">
        <v>427</v>
      </c>
      <c r="GF2721" s="77" t="s">
        <v>155</v>
      </c>
      <c r="GG2721" s="77" t="s">
        <v>447</v>
      </c>
      <c r="GH2721" s="77" t="s">
        <v>446</v>
      </c>
      <c r="GI2721" s="77">
        <v>2022</v>
      </c>
      <c r="GJ2721" s="77" t="s">
        <v>303</v>
      </c>
      <c r="GK2721" s="77">
        <v>3.9894642198450701E-2</v>
      </c>
      <c r="GL2721" s="77">
        <v>489.35553099999998</v>
      </c>
      <c r="GM2721" s="77">
        <v>2022</v>
      </c>
      <c r="GN2721" s="77" t="s">
        <v>175</v>
      </c>
      <c r="GO2721" s="77">
        <v>5.3000000000000005E-2</v>
      </c>
      <c r="GP2721" s="77">
        <v>3</v>
      </c>
      <c r="GQ2721" s="77">
        <v>0</v>
      </c>
      <c r="GR2721" s="77" t="s">
        <v>423</v>
      </c>
      <c r="GS2721" s="77">
        <v>5.5966209081309407E-2</v>
      </c>
      <c r="GT2721" s="77">
        <v>2.232751886502521E-3</v>
      </c>
      <c r="GU2721" s="77">
        <v>5.5966209081309407E-2</v>
      </c>
      <c r="GV2721" s="77">
        <v>2.232751886502521E-3</v>
      </c>
      <c r="GW2721" s="77">
        <v>5.5966209081309407E-2</v>
      </c>
      <c r="GX2721" s="77">
        <v>2.232751886502521E-3</v>
      </c>
      <c r="GY2721" s="77">
        <v>0</v>
      </c>
      <c r="GZ2721" s="77">
        <v>0</v>
      </c>
    </row>
    <row r="2722" spans="98:208" x14ac:dyDescent="0.25">
      <c r="CT2722" s="77" t="s">
        <v>155</v>
      </c>
      <c r="CU2722" s="77" t="s">
        <v>477</v>
      </c>
      <c r="CV2722" s="77" t="s">
        <v>446</v>
      </c>
      <c r="CW2722" s="77">
        <v>2020</v>
      </c>
      <c r="CX2722" s="77">
        <v>0</v>
      </c>
      <c r="CY2722" s="77">
        <v>0</v>
      </c>
      <c r="CZ2722" s="77">
        <v>0</v>
      </c>
      <c r="DA2722" s="77">
        <v>0</v>
      </c>
      <c r="DB2722" s="77">
        <v>7.7900575334948527E-2</v>
      </c>
      <c r="DC2722" s="77">
        <v>3.6425060683954513E-2</v>
      </c>
      <c r="DD2722" s="77">
        <v>1.5808724525432651E-3</v>
      </c>
      <c r="DE2722" s="77">
        <v>3.989464219845075E-2</v>
      </c>
      <c r="DF2722" s="77">
        <v>7.8847092159216349E-3</v>
      </c>
      <c r="DG2722" s="77">
        <v>0</v>
      </c>
      <c r="DH2722" s="77">
        <v>0</v>
      </c>
      <c r="DI2722" s="77">
        <v>0</v>
      </c>
      <c r="DJ2722" s="77">
        <v>9.9879652119792273E-3</v>
      </c>
      <c r="DL2722" s="77">
        <v>0</v>
      </c>
      <c r="DM2722" s="77">
        <v>7.8752201355197294E-5</v>
      </c>
      <c r="DN2722" s="77">
        <v>7.8752201355197294E-5</v>
      </c>
      <c r="DO2722" s="77">
        <v>0</v>
      </c>
      <c r="DP2722" s="77">
        <v>0</v>
      </c>
      <c r="DQ2722" s="77">
        <v>0</v>
      </c>
      <c r="DR2722" s="77">
        <v>0</v>
      </c>
      <c r="DS2722" s="77">
        <v>0</v>
      </c>
      <c r="DT2722" s="77">
        <v>0</v>
      </c>
      <c r="DU2722" s="77">
        <v>0</v>
      </c>
      <c r="DV2722" s="77">
        <v>0</v>
      </c>
      <c r="DW2722" s="77">
        <v>0</v>
      </c>
      <c r="GE2722" s="77" t="s">
        <v>422</v>
      </c>
      <c r="GF2722" s="77" t="s">
        <v>155</v>
      </c>
      <c r="GG2722" s="77" t="s">
        <v>447</v>
      </c>
      <c r="GH2722" s="77" t="s">
        <v>446</v>
      </c>
      <c r="GI2722" s="77">
        <v>2023</v>
      </c>
      <c r="GJ2722" s="77" t="s">
        <v>305</v>
      </c>
      <c r="GK2722" s="77">
        <v>3.7590224611390742E-2</v>
      </c>
      <c r="GL2722" s="77">
        <v>489.35553099999998</v>
      </c>
      <c r="GM2722" s="77">
        <v>2023</v>
      </c>
      <c r="GN2722" s="77" t="s">
        <v>175</v>
      </c>
      <c r="GO2722" s="77">
        <v>0.13250000000000001</v>
      </c>
      <c r="GP2722" s="77">
        <v>3</v>
      </c>
      <c r="GQ2722" s="77">
        <v>0</v>
      </c>
      <c r="GR2722" s="77" t="s">
        <v>423</v>
      </c>
      <c r="GS2722" s="77">
        <v>0</v>
      </c>
      <c r="GT2722" s="77">
        <v>0</v>
      </c>
      <c r="GU2722" s="77">
        <v>0.1527377521613833</v>
      </c>
      <c r="GV2722" s="77">
        <v>5.7414464103853298E-3</v>
      </c>
      <c r="GW2722" s="77">
        <v>0.1527377521613833</v>
      </c>
      <c r="GX2722" s="77">
        <v>5.7414464103853298E-3</v>
      </c>
      <c r="GY2722" s="77">
        <v>0.1527377521613833</v>
      </c>
      <c r="GZ2722" s="77">
        <v>5.7414464103853298E-3</v>
      </c>
    </row>
    <row r="2723" spans="98:208" x14ac:dyDescent="0.25">
      <c r="CT2723" s="77" t="s">
        <v>155</v>
      </c>
      <c r="CU2723" s="77" t="s">
        <v>477</v>
      </c>
      <c r="CV2723" s="77" t="s">
        <v>446</v>
      </c>
      <c r="CW2723" s="77">
        <v>2021</v>
      </c>
      <c r="CX2723" s="77">
        <v>0</v>
      </c>
      <c r="CY2723" s="77">
        <v>0</v>
      </c>
      <c r="CZ2723" s="77">
        <v>0</v>
      </c>
      <c r="DA2723" s="77">
        <v>0</v>
      </c>
      <c r="DB2723" s="77">
        <v>7.7900575334948527E-2</v>
      </c>
      <c r="DC2723" s="77">
        <v>3.6425060683954513E-2</v>
      </c>
      <c r="DD2723" s="77">
        <v>1.5808724525432651E-3</v>
      </c>
      <c r="DE2723" s="77">
        <v>3.989464219845075E-2</v>
      </c>
      <c r="DF2723" s="77">
        <v>7.8847092159216349E-3</v>
      </c>
      <c r="DG2723" s="77">
        <v>7.8847092159216349E-3</v>
      </c>
      <c r="DH2723" s="77">
        <v>0</v>
      </c>
      <c r="DI2723" s="77">
        <v>0</v>
      </c>
      <c r="DJ2723" s="77">
        <v>9.9879652119792273E-3</v>
      </c>
      <c r="DL2723" s="77">
        <v>0</v>
      </c>
      <c r="DM2723" s="77">
        <v>7.8752201355197294E-5</v>
      </c>
      <c r="DN2723" s="77">
        <v>7.8752201355197294E-5</v>
      </c>
      <c r="DO2723" s="77">
        <v>0</v>
      </c>
      <c r="DP2723" s="77">
        <v>7.8752201355197294E-5</v>
      </c>
      <c r="DQ2723" s="77">
        <v>7.8752201355197294E-5</v>
      </c>
      <c r="DR2723" s="77">
        <v>0</v>
      </c>
      <c r="DS2723" s="77">
        <v>0</v>
      </c>
      <c r="DT2723" s="77">
        <v>0</v>
      </c>
      <c r="DU2723" s="77">
        <v>0</v>
      </c>
      <c r="DV2723" s="77">
        <v>0</v>
      </c>
      <c r="DW2723" s="77">
        <v>0</v>
      </c>
      <c r="GE2723" s="77" t="s">
        <v>425</v>
      </c>
      <c r="GF2723" s="77" t="s">
        <v>155</v>
      </c>
      <c r="GG2723" s="77" t="s">
        <v>447</v>
      </c>
      <c r="GH2723" s="77" t="s">
        <v>446</v>
      </c>
      <c r="GI2723" s="77">
        <v>2023</v>
      </c>
      <c r="GJ2723" s="77" t="s">
        <v>301</v>
      </c>
      <c r="GK2723" s="77">
        <v>1.6314334115687041E-3</v>
      </c>
      <c r="GL2723" s="77">
        <v>489.35553099999998</v>
      </c>
      <c r="GM2723" s="77">
        <v>2023</v>
      </c>
      <c r="GN2723" s="77" t="s">
        <v>175</v>
      </c>
      <c r="GO2723" s="77">
        <v>5.3000000000000005E-2</v>
      </c>
      <c r="GP2723" s="77">
        <v>3</v>
      </c>
      <c r="GQ2723" s="77">
        <v>0</v>
      </c>
      <c r="GR2723" s="77" t="s">
        <v>423</v>
      </c>
      <c r="GS2723" s="77">
        <v>0</v>
      </c>
      <c r="GT2723" s="77">
        <v>0</v>
      </c>
      <c r="GU2723" s="77">
        <v>5.5966209081309407E-2</v>
      </c>
      <c r="GV2723" s="77">
        <v>9.1305143414087999E-5</v>
      </c>
      <c r="GW2723" s="77">
        <v>5.5966209081309407E-2</v>
      </c>
      <c r="GX2723" s="77">
        <v>9.1305143414087999E-5</v>
      </c>
      <c r="GY2723" s="77">
        <v>5.5966209081309407E-2</v>
      </c>
      <c r="GZ2723" s="77">
        <v>9.1305143414087999E-5</v>
      </c>
    </row>
    <row r="2724" spans="98:208" x14ac:dyDescent="0.25">
      <c r="CT2724" s="77" t="s">
        <v>155</v>
      </c>
      <c r="CU2724" s="77" t="s">
        <v>477</v>
      </c>
      <c r="CV2724" s="77" t="s">
        <v>446</v>
      </c>
      <c r="CW2724" s="77">
        <v>2022</v>
      </c>
      <c r="CX2724" s="77">
        <v>0</v>
      </c>
      <c r="CY2724" s="77">
        <v>0</v>
      </c>
      <c r="CZ2724" s="77">
        <v>0</v>
      </c>
      <c r="DA2724" s="77">
        <v>0</v>
      </c>
      <c r="DB2724" s="77">
        <v>7.7900575334948527E-2</v>
      </c>
      <c r="DC2724" s="77">
        <v>3.6425060683954513E-2</v>
      </c>
      <c r="DD2724" s="77">
        <v>1.5808724525432651E-3</v>
      </c>
      <c r="DE2724" s="77">
        <v>3.989464219845075E-2</v>
      </c>
      <c r="DF2724" s="77">
        <v>7.8847092159216349E-3</v>
      </c>
      <c r="DG2724" s="77">
        <v>7.8847092159216349E-3</v>
      </c>
      <c r="DH2724" s="77">
        <v>7.8847092159216349E-3</v>
      </c>
      <c r="DI2724" s="77">
        <v>0</v>
      </c>
      <c r="DJ2724" s="77">
        <v>9.9879652119792273E-3</v>
      </c>
      <c r="DL2724" s="77">
        <v>0</v>
      </c>
      <c r="DM2724" s="77">
        <v>7.8752201355197294E-5</v>
      </c>
      <c r="DN2724" s="77">
        <v>7.8752201355197294E-5</v>
      </c>
      <c r="DO2724" s="77">
        <v>0</v>
      </c>
      <c r="DP2724" s="77">
        <v>7.8752201355197294E-5</v>
      </c>
      <c r="DQ2724" s="77">
        <v>7.8752201355197294E-5</v>
      </c>
      <c r="DR2724" s="77">
        <v>0</v>
      </c>
      <c r="DS2724" s="77">
        <v>7.8752201355197294E-5</v>
      </c>
      <c r="DT2724" s="77">
        <v>7.8752201355197294E-5</v>
      </c>
      <c r="DU2724" s="77">
        <v>0</v>
      </c>
      <c r="DV2724" s="77">
        <v>0</v>
      </c>
      <c r="DW2724" s="77">
        <v>0</v>
      </c>
      <c r="GE2724" s="77" t="s">
        <v>427</v>
      </c>
      <c r="GF2724" s="77" t="s">
        <v>155</v>
      </c>
      <c r="GG2724" s="77" t="s">
        <v>447</v>
      </c>
      <c r="GH2724" s="77" t="s">
        <v>446</v>
      </c>
      <c r="GI2724" s="77">
        <v>2023</v>
      </c>
      <c r="GJ2724" s="77" t="s">
        <v>303</v>
      </c>
      <c r="GK2724" s="77">
        <v>4.1186611014017709E-2</v>
      </c>
      <c r="GL2724" s="77">
        <v>489.35553099999998</v>
      </c>
      <c r="GM2724" s="77">
        <v>2023</v>
      </c>
      <c r="GN2724" s="77" t="s">
        <v>175</v>
      </c>
      <c r="GO2724" s="77">
        <v>5.3000000000000005E-2</v>
      </c>
      <c r="GP2724" s="77">
        <v>3</v>
      </c>
      <c r="GQ2724" s="77">
        <v>0</v>
      </c>
      <c r="GR2724" s="77" t="s">
        <v>423</v>
      </c>
      <c r="GS2724" s="77">
        <v>0</v>
      </c>
      <c r="GT2724" s="77">
        <v>0</v>
      </c>
      <c r="GU2724" s="77">
        <v>5.5966209081309407E-2</v>
      </c>
      <c r="GV2724" s="77">
        <v>2.305058483361076E-3</v>
      </c>
      <c r="GW2724" s="77">
        <v>5.5966209081309407E-2</v>
      </c>
      <c r="GX2724" s="77">
        <v>2.305058483361076E-3</v>
      </c>
      <c r="GY2724" s="77">
        <v>5.5966209081309407E-2</v>
      </c>
      <c r="GZ2724" s="77">
        <v>2.305058483361076E-3</v>
      </c>
    </row>
    <row r="2725" spans="98:208" x14ac:dyDescent="0.25">
      <c r="CT2725" s="77" t="s">
        <v>155</v>
      </c>
      <c r="CU2725" s="77" t="s">
        <v>477</v>
      </c>
      <c r="CV2725" s="77" t="s">
        <v>446</v>
      </c>
      <c r="CW2725" s="77">
        <v>2023</v>
      </c>
      <c r="CX2725" s="77">
        <v>0</v>
      </c>
      <c r="CY2725" s="77">
        <v>0</v>
      </c>
      <c r="CZ2725" s="77">
        <v>0</v>
      </c>
      <c r="DA2725" s="77">
        <v>0</v>
      </c>
      <c r="DB2725" s="77">
        <v>8.0408269036977259E-2</v>
      </c>
      <c r="DC2725" s="77">
        <v>3.759022461139077E-2</v>
      </c>
      <c r="DD2725" s="77">
        <v>1.6314334115687429E-3</v>
      </c>
      <c r="DE2725" s="77">
        <v>4.1186611014017743E-2</v>
      </c>
      <c r="DF2725" s="77">
        <v>0</v>
      </c>
      <c r="DG2725" s="77">
        <v>8.1378100371605026E-3</v>
      </c>
      <c r="DH2725" s="77">
        <v>8.1378100371605026E-3</v>
      </c>
      <c r="DI2725" s="77">
        <v>8.1378100371605026E-3</v>
      </c>
      <c r="DJ2725" s="77">
        <v>9.9879652119792273E-3</v>
      </c>
      <c r="DL2725" s="77">
        <v>0</v>
      </c>
      <c r="DM2725" s="77">
        <v>0</v>
      </c>
      <c r="DN2725" s="77">
        <v>0</v>
      </c>
      <c r="DO2725" s="77">
        <v>0</v>
      </c>
      <c r="DP2725" s="77">
        <v>8.1280163552854481E-5</v>
      </c>
      <c r="DQ2725" s="77">
        <v>8.1280163552854481E-5</v>
      </c>
      <c r="DR2725" s="77">
        <v>0</v>
      </c>
      <c r="DS2725" s="77">
        <v>8.1280163552854481E-5</v>
      </c>
      <c r="DT2725" s="77">
        <v>8.1280163552854481E-5</v>
      </c>
      <c r="DU2725" s="77">
        <v>0</v>
      </c>
      <c r="DV2725" s="77">
        <v>8.1280163552854481E-5</v>
      </c>
      <c r="DW2725" s="77">
        <v>8.1280163552854481E-5</v>
      </c>
      <c r="GE2725" s="77" t="s">
        <v>422</v>
      </c>
      <c r="GF2725" s="77" t="s">
        <v>155</v>
      </c>
      <c r="GG2725" s="77" t="s">
        <v>447</v>
      </c>
      <c r="GH2725" s="77" t="s">
        <v>446</v>
      </c>
      <c r="GI2725" s="77">
        <v>2024</v>
      </c>
      <c r="GJ2725" s="77" t="s">
        <v>305</v>
      </c>
      <c r="GK2725" s="77">
        <v>3.7590224611390742E-2</v>
      </c>
      <c r="GL2725" s="77">
        <v>489.35553099999998</v>
      </c>
      <c r="GM2725" s="77">
        <v>2024</v>
      </c>
      <c r="GN2725" s="77" t="s">
        <v>175</v>
      </c>
      <c r="GO2725" s="77">
        <v>0.13250000000000001</v>
      </c>
      <c r="GP2725" s="77">
        <v>3</v>
      </c>
      <c r="GQ2725" s="77">
        <v>0</v>
      </c>
      <c r="GR2725" s="77" t="s">
        <v>423</v>
      </c>
      <c r="GS2725" s="77">
        <v>0</v>
      </c>
      <c r="GT2725" s="77">
        <v>0</v>
      </c>
      <c r="GU2725" s="77">
        <v>0</v>
      </c>
      <c r="GV2725" s="77">
        <v>0</v>
      </c>
      <c r="GW2725" s="77">
        <v>0.1527377521613833</v>
      </c>
      <c r="GX2725" s="77">
        <v>5.7414464103853298E-3</v>
      </c>
      <c r="GY2725" s="77">
        <v>0.1527377521613833</v>
      </c>
      <c r="GZ2725" s="77">
        <v>5.7414464103853298E-3</v>
      </c>
    </row>
    <row r="2726" spans="98:208" x14ac:dyDescent="0.25">
      <c r="CT2726" s="77" t="s">
        <v>155</v>
      </c>
      <c r="CU2726" s="77" t="s">
        <v>477</v>
      </c>
      <c r="CV2726" s="77" t="s">
        <v>446</v>
      </c>
      <c r="CW2726" s="77">
        <v>2024</v>
      </c>
      <c r="CX2726" s="77">
        <v>0</v>
      </c>
      <c r="CY2726" s="77">
        <v>0</v>
      </c>
      <c r="CZ2726" s="77">
        <v>0</v>
      </c>
      <c r="DA2726" s="77">
        <v>0</v>
      </c>
      <c r="DB2726" s="77">
        <v>8.0408269036977259E-2</v>
      </c>
      <c r="DC2726" s="77">
        <v>3.759022461139077E-2</v>
      </c>
      <c r="DD2726" s="77">
        <v>1.6314334115687429E-3</v>
      </c>
      <c r="DE2726" s="77">
        <v>4.1186611014017743E-2</v>
      </c>
      <c r="DF2726" s="77">
        <v>0</v>
      </c>
      <c r="DG2726" s="77">
        <v>0</v>
      </c>
      <c r="DH2726" s="77">
        <v>8.1378100371605026E-3</v>
      </c>
      <c r="DI2726" s="77">
        <v>8.1378100371605026E-3</v>
      </c>
      <c r="DJ2726" s="77">
        <v>9.9879652119792273E-3</v>
      </c>
      <c r="DL2726" s="77">
        <v>0</v>
      </c>
      <c r="DM2726" s="77">
        <v>0</v>
      </c>
      <c r="DN2726" s="77">
        <v>0</v>
      </c>
      <c r="DO2726" s="77">
        <v>0</v>
      </c>
      <c r="DP2726" s="77">
        <v>0</v>
      </c>
      <c r="DQ2726" s="77">
        <v>0</v>
      </c>
      <c r="DR2726" s="77">
        <v>0</v>
      </c>
      <c r="DS2726" s="77">
        <v>8.1280163552854481E-5</v>
      </c>
      <c r="DT2726" s="77">
        <v>8.1280163552854481E-5</v>
      </c>
      <c r="DU2726" s="77">
        <v>0</v>
      </c>
      <c r="DV2726" s="77">
        <v>8.1280163552854481E-5</v>
      </c>
      <c r="DW2726" s="77">
        <v>8.1280163552854481E-5</v>
      </c>
      <c r="GE2726" s="77" t="s">
        <v>425</v>
      </c>
      <c r="GF2726" s="77" t="s">
        <v>155</v>
      </c>
      <c r="GG2726" s="77" t="s">
        <v>447</v>
      </c>
      <c r="GH2726" s="77" t="s">
        <v>446</v>
      </c>
      <c r="GI2726" s="77">
        <v>2024</v>
      </c>
      <c r="GJ2726" s="77" t="s">
        <v>301</v>
      </c>
      <c r="GK2726" s="77">
        <v>1.6314334115687041E-3</v>
      </c>
      <c r="GL2726" s="77">
        <v>489.35553099999998</v>
      </c>
      <c r="GM2726" s="77">
        <v>2024</v>
      </c>
      <c r="GN2726" s="77" t="s">
        <v>175</v>
      </c>
      <c r="GO2726" s="77">
        <v>5.3000000000000005E-2</v>
      </c>
      <c r="GP2726" s="77">
        <v>3</v>
      </c>
      <c r="GQ2726" s="77">
        <v>0</v>
      </c>
      <c r="GR2726" s="77" t="s">
        <v>423</v>
      </c>
      <c r="GS2726" s="77">
        <v>0</v>
      </c>
      <c r="GT2726" s="77">
        <v>0</v>
      </c>
      <c r="GU2726" s="77">
        <v>0</v>
      </c>
      <c r="GV2726" s="77">
        <v>0</v>
      </c>
      <c r="GW2726" s="77">
        <v>5.5966209081309407E-2</v>
      </c>
      <c r="GX2726" s="77">
        <v>9.1305143414087999E-5</v>
      </c>
      <c r="GY2726" s="77">
        <v>5.5966209081309407E-2</v>
      </c>
      <c r="GZ2726" s="77">
        <v>9.1305143414087999E-5</v>
      </c>
    </row>
    <row r="2727" spans="98:208" x14ac:dyDescent="0.25">
      <c r="CT2727" s="77" t="s">
        <v>155</v>
      </c>
      <c r="CU2727" s="77" t="s">
        <v>477</v>
      </c>
      <c r="CV2727" s="77" t="s">
        <v>446</v>
      </c>
      <c r="CW2727" s="77">
        <v>2025</v>
      </c>
      <c r="CX2727" s="77">
        <v>0</v>
      </c>
      <c r="CY2727" s="77">
        <v>0</v>
      </c>
      <c r="CZ2727" s="77">
        <v>0</v>
      </c>
      <c r="DA2727" s="77">
        <v>0</v>
      </c>
      <c r="DB2727" s="77">
        <v>8.0408269036977259E-2</v>
      </c>
      <c r="DC2727" s="77">
        <v>3.759022461139077E-2</v>
      </c>
      <c r="DD2727" s="77">
        <v>1.6314334115687429E-3</v>
      </c>
      <c r="DE2727" s="77">
        <v>4.1186611014017743E-2</v>
      </c>
      <c r="DF2727" s="77">
        <v>0</v>
      </c>
      <c r="DG2727" s="77">
        <v>0</v>
      </c>
      <c r="DH2727" s="77">
        <v>0</v>
      </c>
      <c r="DI2727" s="77">
        <v>8.1378100371605026E-3</v>
      </c>
      <c r="DJ2727" s="77">
        <v>9.9879652119792273E-3</v>
      </c>
      <c r="DL2727" s="77">
        <v>0</v>
      </c>
      <c r="DM2727" s="77">
        <v>0</v>
      </c>
      <c r="DN2727" s="77">
        <v>0</v>
      </c>
      <c r="DO2727" s="77">
        <v>0</v>
      </c>
      <c r="DP2727" s="77">
        <v>0</v>
      </c>
      <c r="DQ2727" s="77">
        <v>0</v>
      </c>
      <c r="DR2727" s="77">
        <v>0</v>
      </c>
      <c r="DS2727" s="77">
        <v>0</v>
      </c>
      <c r="DT2727" s="77">
        <v>0</v>
      </c>
      <c r="DU2727" s="77">
        <v>0</v>
      </c>
      <c r="DV2727" s="77">
        <v>8.1280163552854481E-5</v>
      </c>
      <c r="DW2727" s="77">
        <v>8.1280163552854481E-5</v>
      </c>
      <c r="GE2727" s="77" t="s">
        <v>427</v>
      </c>
      <c r="GF2727" s="77" t="s">
        <v>155</v>
      </c>
      <c r="GG2727" s="77" t="s">
        <v>447</v>
      </c>
      <c r="GH2727" s="77" t="s">
        <v>446</v>
      </c>
      <c r="GI2727" s="77">
        <v>2024</v>
      </c>
      <c r="GJ2727" s="77" t="s">
        <v>303</v>
      </c>
      <c r="GK2727" s="77">
        <v>4.1186611014017709E-2</v>
      </c>
      <c r="GL2727" s="77">
        <v>489.35553099999998</v>
      </c>
      <c r="GM2727" s="77">
        <v>2024</v>
      </c>
      <c r="GN2727" s="77" t="s">
        <v>175</v>
      </c>
      <c r="GO2727" s="77">
        <v>5.3000000000000005E-2</v>
      </c>
      <c r="GP2727" s="77">
        <v>3</v>
      </c>
      <c r="GQ2727" s="77">
        <v>0</v>
      </c>
      <c r="GR2727" s="77" t="s">
        <v>423</v>
      </c>
      <c r="GS2727" s="77">
        <v>0</v>
      </c>
      <c r="GT2727" s="77">
        <v>0</v>
      </c>
      <c r="GU2727" s="77">
        <v>0</v>
      </c>
      <c r="GV2727" s="77">
        <v>0</v>
      </c>
      <c r="GW2727" s="77">
        <v>5.5966209081309407E-2</v>
      </c>
      <c r="GX2727" s="77">
        <v>2.305058483361076E-3</v>
      </c>
      <c r="GY2727" s="77">
        <v>5.5966209081309407E-2</v>
      </c>
      <c r="GZ2727" s="77">
        <v>2.305058483361076E-3</v>
      </c>
    </row>
    <row r="2728" spans="98:208" x14ac:dyDescent="0.25">
      <c r="CT2728" s="77" t="s">
        <v>155</v>
      </c>
      <c r="CU2728" s="77" t="s">
        <v>477</v>
      </c>
      <c r="CV2728" s="77" t="s">
        <v>453</v>
      </c>
      <c r="CW2728" s="77">
        <v>2020</v>
      </c>
      <c r="CX2728" s="77">
        <v>0</v>
      </c>
      <c r="CY2728" s="77">
        <v>0</v>
      </c>
      <c r="CZ2728" s="77">
        <v>0</v>
      </c>
      <c r="DA2728" s="77">
        <v>0</v>
      </c>
      <c r="DB2728" s="77">
        <v>14146.13064133282</v>
      </c>
      <c r="DC2728" s="77">
        <v>222.22942162783531</v>
      </c>
      <c r="DD2728" s="77">
        <v>8585.7228092481273</v>
      </c>
      <c r="DE2728" s="77">
        <v>5338.1784104568587</v>
      </c>
      <c r="DF2728" s="77">
        <v>813.2107892130681</v>
      </c>
      <c r="DG2728" s="77">
        <v>0</v>
      </c>
      <c r="DH2728" s="77">
        <v>0</v>
      </c>
      <c r="DI2728" s="77">
        <v>0</v>
      </c>
      <c r="DJ2728" s="77">
        <v>2.4066119651282502E-6</v>
      </c>
      <c r="DL2728" s="77">
        <v>0</v>
      </c>
      <c r="DM2728" s="77">
        <v>1.9570828154915568E-3</v>
      </c>
      <c r="DN2728" s="77">
        <v>1.9570828154915568E-3</v>
      </c>
      <c r="DO2728" s="77">
        <v>0</v>
      </c>
      <c r="DP2728" s="77">
        <v>0</v>
      </c>
      <c r="DQ2728" s="77">
        <v>0</v>
      </c>
      <c r="DR2728" s="77">
        <v>0</v>
      </c>
      <c r="DS2728" s="77">
        <v>0</v>
      </c>
      <c r="DT2728" s="77">
        <v>0</v>
      </c>
      <c r="DU2728" s="77">
        <v>0</v>
      </c>
      <c r="DV2728" s="77">
        <v>0</v>
      </c>
      <c r="DW2728" s="77">
        <v>0</v>
      </c>
      <c r="GE2728" s="77" t="s">
        <v>422</v>
      </c>
      <c r="GF2728" s="77" t="s">
        <v>155</v>
      </c>
      <c r="GG2728" s="77" t="s">
        <v>447</v>
      </c>
      <c r="GH2728" s="77" t="s">
        <v>446</v>
      </c>
      <c r="GI2728" s="77">
        <v>2025</v>
      </c>
      <c r="GJ2728" s="77" t="s">
        <v>305</v>
      </c>
      <c r="GK2728" s="77">
        <v>3.7590224611390742E-2</v>
      </c>
      <c r="GL2728" s="77">
        <v>489.35553099999998</v>
      </c>
      <c r="GM2728" s="77">
        <v>2025</v>
      </c>
      <c r="GN2728" s="77" t="s">
        <v>175</v>
      </c>
      <c r="GO2728" s="77">
        <v>0.13250000000000001</v>
      </c>
      <c r="GP2728" s="77">
        <v>3</v>
      </c>
      <c r="GQ2728" s="77">
        <v>0</v>
      </c>
      <c r="GR2728" s="77" t="s">
        <v>423</v>
      </c>
      <c r="GS2728" s="77">
        <v>0</v>
      </c>
      <c r="GT2728" s="77">
        <v>0</v>
      </c>
      <c r="GU2728" s="77">
        <v>0</v>
      </c>
      <c r="GV2728" s="77">
        <v>0</v>
      </c>
      <c r="GW2728" s="77">
        <v>0</v>
      </c>
      <c r="GX2728" s="77">
        <v>0</v>
      </c>
      <c r="GY2728" s="77">
        <v>0.1527377521613833</v>
      </c>
      <c r="GZ2728" s="77">
        <v>5.7414464103853298E-3</v>
      </c>
    </row>
    <row r="2729" spans="98:208" x14ac:dyDescent="0.25">
      <c r="CT2729" s="77" t="s">
        <v>155</v>
      </c>
      <c r="CU2729" s="77" t="s">
        <v>477</v>
      </c>
      <c r="CV2729" s="77" t="s">
        <v>453</v>
      </c>
      <c r="CW2729" s="77">
        <v>2021</v>
      </c>
      <c r="CX2729" s="77">
        <v>0</v>
      </c>
      <c r="CY2729" s="77">
        <v>0</v>
      </c>
      <c r="CZ2729" s="77">
        <v>0</v>
      </c>
      <c r="DA2729" s="77">
        <v>0</v>
      </c>
      <c r="DB2729" s="77">
        <v>14146.13064133282</v>
      </c>
      <c r="DC2729" s="77">
        <v>222.22942162783531</v>
      </c>
      <c r="DD2729" s="77">
        <v>8585.7228092481273</v>
      </c>
      <c r="DE2729" s="77">
        <v>5338.1784104568587</v>
      </c>
      <c r="DF2729" s="77">
        <v>813.2107892130681</v>
      </c>
      <c r="DG2729" s="77">
        <v>813.2107892130681</v>
      </c>
      <c r="DH2729" s="77">
        <v>0</v>
      </c>
      <c r="DI2729" s="77">
        <v>0</v>
      </c>
      <c r="DJ2729" s="77">
        <v>2.4066119651282502E-6</v>
      </c>
      <c r="DL2729" s="77">
        <v>0</v>
      </c>
      <c r="DM2729" s="77">
        <v>1.9570828154915568E-3</v>
      </c>
      <c r="DN2729" s="77">
        <v>1.9570828154915568E-3</v>
      </c>
      <c r="DO2729" s="77">
        <v>0</v>
      </c>
      <c r="DP2729" s="77">
        <v>1.9570828154915568E-3</v>
      </c>
      <c r="DQ2729" s="77">
        <v>1.9570828154915568E-3</v>
      </c>
      <c r="DR2729" s="77">
        <v>0</v>
      </c>
      <c r="DS2729" s="77">
        <v>0</v>
      </c>
      <c r="DT2729" s="77">
        <v>0</v>
      </c>
      <c r="DU2729" s="77">
        <v>0</v>
      </c>
      <c r="DV2729" s="77">
        <v>0</v>
      </c>
      <c r="DW2729" s="77">
        <v>0</v>
      </c>
      <c r="GE2729" s="77" t="s">
        <v>425</v>
      </c>
      <c r="GF2729" s="77" t="s">
        <v>155</v>
      </c>
      <c r="GG2729" s="77" t="s">
        <v>447</v>
      </c>
      <c r="GH2729" s="77" t="s">
        <v>446</v>
      </c>
      <c r="GI2729" s="77">
        <v>2025</v>
      </c>
      <c r="GJ2729" s="77" t="s">
        <v>301</v>
      </c>
      <c r="GK2729" s="77">
        <v>1.6314334115687041E-3</v>
      </c>
      <c r="GL2729" s="77">
        <v>489.35553099999998</v>
      </c>
      <c r="GM2729" s="77">
        <v>2025</v>
      </c>
      <c r="GN2729" s="77" t="s">
        <v>175</v>
      </c>
      <c r="GO2729" s="77">
        <v>5.3000000000000005E-2</v>
      </c>
      <c r="GP2729" s="77">
        <v>3</v>
      </c>
      <c r="GQ2729" s="77">
        <v>0</v>
      </c>
      <c r="GR2729" s="77" t="s">
        <v>423</v>
      </c>
      <c r="GS2729" s="77">
        <v>0</v>
      </c>
      <c r="GT2729" s="77">
        <v>0</v>
      </c>
      <c r="GU2729" s="77">
        <v>0</v>
      </c>
      <c r="GV2729" s="77">
        <v>0</v>
      </c>
      <c r="GW2729" s="77">
        <v>0</v>
      </c>
      <c r="GX2729" s="77">
        <v>0</v>
      </c>
      <c r="GY2729" s="77">
        <v>5.5966209081309407E-2</v>
      </c>
      <c r="GZ2729" s="77">
        <v>9.1305143414087999E-5</v>
      </c>
    </row>
    <row r="2730" spans="98:208" x14ac:dyDescent="0.25">
      <c r="CT2730" s="77" t="s">
        <v>155</v>
      </c>
      <c r="CU2730" s="77" t="s">
        <v>477</v>
      </c>
      <c r="CV2730" s="77" t="s">
        <v>453</v>
      </c>
      <c r="CW2730" s="77">
        <v>2022</v>
      </c>
      <c r="CX2730" s="77">
        <v>0</v>
      </c>
      <c r="CY2730" s="77">
        <v>0</v>
      </c>
      <c r="CZ2730" s="77">
        <v>0</v>
      </c>
      <c r="DA2730" s="77">
        <v>0</v>
      </c>
      <c r="DB2730" s="77">
        <v>14146.13064133282</v>
      </c>
      <c r="DC2730" s="77">
        <v>222.22942162783531</v>
      </c>
      <c r="DD2730" s="77">
        <v>8585.7228092481273</v>
      </c>
      <c r="DE2730" s="77">
        <v>5338.1784104568587</v>
      </c>
      <c r="DF2730" s="77">
        <v>813.2107892130681</v>
      </c>
      <c r="DG2730" s="77">
        <v>813.2107892130681</v>
      </c>
      <c r="DH2730" s="77">
        <v>813.2107892130681</v>
      </c>
      <c r="DI2730" s="77">
        <v>0</v>
      </c>
      <c r="DJ2730" s="77">
        <v>2.4066119651282502E-6</v>
      </c>
      <c r="DL2730" s="77">
        <v>0</v>
      </c>
      <c r="DM2730" s="77">
        <v>1.9570828154915568E-3</v>
      </c>
      <c r="DN2730" s="77">
        <v>1.9570828154915568E-3</v>
      </c>
      <c r="DO2730" s="77">
        <v>0</v>
      </c>
      <c r="DP2730" s="77">
        <v>1.9570828154915568E-3</v>
      </c>
      <c r="DQ2730" s="77">
        <v>1.9570828154915568E-3</v>
      </c>
      <c r="DR2730" s="77">
        <v>0</v>
      </c>
      <c r="DS2730" s="77">
        <v>1.9570828154915568E-3</v>
      </c>
      <c r="DT2730" s="77">
        <v>1.9570828154915568E-3</v>
      </c>
      <c r="DU2730" s="77">
        <v>0</v>
      </c>
      <c r="DV2730" s="77">
        <v>0</v>
      </c>
      <c r="DW2730" s="77">
        <v>0</v>
      </c>
      <c r="GE2730" s="77" t="s">
        <v>427</v>
      </c>
      <c r="GF2730" s="77" t="s">
        <v>155</v>
      </c>
      <c r="GG2730" s="77" t="s">
        <v>447</v>
      </c>
      <c r="GH2730" s="77" t="s">
        <v>446</v>
      </c>
      <c r="GI2730" s="77">
        <v>2025</v>
      </c>
      <c r="GJ2730" s="77" t="s">
        <v>303</v>
      </c>
      <c r="GK2730" s="77">
        <v>4.1186611014017709E-2</v>
      </c>
      <c r="GL2730" s="77">
        <v>489.35553099999998</v>
      </c>
      <c r="GM2730" s="77">
        <v>2025</v>
      </c>
      <c r="GN2730" s="77" t="s">
        <v>175</v>
      </c>
      <c r="GO2730" s="77">
        <v>5.3000000000000005E-2</v>
      </c>
      <c r="GP2730" s="77">
        <v>3</v>
      </c>
      <c r="GQ2730" s="77">
        <v>0</v>
      </c>
      <c r="GR2730" s="77" t="s">
        <v>423</v>
      </c>
      <c r="GS2730" s="77">
        <v>0</v>
      </c>
      <c r="GT2730" s="77">
        <v>0</v>
      </c>
      <c r="GU2730" s="77">
        <v>0</v>
      </c>
      <c r="GV2730" s="77">
        <v>0</v>
      </c>
      <c r="GW2730" s="77">
        <v>0</v>
      </c>
      <c r="GX2730" s="77">
        <v>0</v>
      </c>
      <c r="GY2730" s="77">
        <v>5.5966209081309407E-2</v>
      </c>
      <c r="GZ2730" s="77">
        <v>2.305058483361076E-3</v>
      </c>
    </row>
    <row r="2731" spans="98:208" x14ac:dyDescent="0.25">
      <c r="CT2731" s="77" t="s">
        <v>155</v>
      </c>
      <c r="CU2731" s="77" t="s">
        <v>477</v>
      </c>
      <c r="CV2731" s="77" t="s">
        <v>453</v>
      </c>
      <c r="CW2731" s="77">
        <v>2023</v>
      </c>
      <c r="CX2731" s="77">
        <v>0</v>
      </c>
      <c r="CY2731" s="77">
        <v>0</v>
      </c>
      <c r="CZ2731" s="77">
        <v>0</v>
      </c>
      <c r="DA2731" s="77">
        <v>0</v>
      </c>
      <c r="DB2731" s="77">
        <v>14664.637556436939</v>
      </c>
      <c r="DC2731" s="77">
        <v>233.2300768079441</v>
      </c>
      <c r="DD2731" s="77">
        <v>8896.5159934287822</v>
      </c>
      <c r="DE2731" s="77">
        <v>5534.8914862002102</v>
      </c>
      <c r="DF2731" s="77">
        <v>0</v>
      </c>
      <c r="DG2731" s="77">
        <v>843.29420601056086</v>
      </c>
      <c r="DH2731" s="77">
        <v>843.29420601056086</v>
      </c>
      <c r="DI2731" s="77">
        <v>843.29420601056086</v>
      </c>
      <c r="DJ2731" s="77">
        <v>2.4066119651282502E-6</v>
      </c>
      <c r="DL2731" s="77">
        <v>0</v>
      </c>
      <c r="DM2731" s="77">
        <v>0</v>
      </c>
      <c r="DN2731" s="77">
        <v>0</v>
      </c>
      <c r="DO2731" s="77">
        <v>0</v>
      </c>
      <c r="DP2731" s="77">
        <v>2.0294819263083435E-3</v>
      </c>
      <c r="DQ2731" s="77">
        <v>2.0294819263083435E-3</v>
      </c>
      <c r="DR2731" s="77">
        <v>0</v>
      </c>
      <c r="DS2731" s="77">
        <v>2.0294819263083435E-3</v>
      </c>
      <c r="DT2731" s="77">
        <v>2.0294819263083435E-3</v>
      </c>
      <c r="DU2731" s="77">
        <v>0</v>
      </c>
      <c r="DV2731" s="77">
        <v>2.0294819263083435E-3</v>
      </c>
      <c r="DW2731" s="77">
        <v>2.0294819263083435E-3</v>
      </c>
      <c r="GE2731" s="77" t="s">
        <v>422</v>
      </c>
      <c r="GF2731" s="77" t="s">
        <v>155</v>
      </c>
      <c r="GG2731" s="77" t="s">
        <v>447</v>
      </c>
      <c r="GH2731" s="77" t="s">
        <v>453</v>
      </c>
      <c r="GI2731" s="77">
        <v>2021</v>
      </c>
      <c r="GJ2731" s="77" t="s">
        <v>305</v>
      </c>
      <c r="GK2731" s="77">
        <v>222.22942162783249</v>
      </c>
      <c r="GL2731" s="77">
        <v>489.35553099999998</v>
      </c>
      <c r="GM2731" s="77">
        <v>2021</v>
      </c>
      <c r="GN2731" s="77" t="s">
        <v>175</v>
      </c>
      <c r="GO2731" s="77">
        <v>0.13250000000000001</v>
      </c>
      <c r="GP2731" s="77">
        <v>3</v>
      </c>
      <c r="GQ2731" s="77">
        <v>0</v>
      </c>
      <c r="GR2731" s="77" t="s">
        <v>423</v>
      </c>
      <c r="GS2731" s="77">
        <v>0.1527377521613833</v>
      </c>
      <c r="GT2731" s="77">
        <v>33.942822323559433</v>
      </c>
      <c r="GU2731" s="77">
        <v>0.1527377521613833</v>
      </c>
      <c r="GV2731" s="77">
        <v>33.942822323559433</v>
      </c>
      <c r="GW2731" s="77">
        <v>0</v>
      </c>
      <c r="GX2731" s="77">
        <v>0</v>
      </c>
      <c r="GY2731" s="77">
        <v>0</v>
      </c>
      <c r="GZ2731" s="77">
        <v>0</v>
      </c>
    </row>
    <row r="2732" spans="98:208" x14ac:dyDescent="0.25">
      <c r="CT2732" s="77" t="s">
        <v>155</v>
      </c>
      <c r="CU2732" s="77" t="s">
        <v>477</v>
      </c>
      <c r="CV2732" s="77" t="s">
        <v>453</v>
      </c>
      <c r="CW2732" s="77">
        <v>2024</v>
      </c>
      <c r="CX2732" s="77">
        <v>0</v>
      </c>
      <c r="CY2732" s="77">
        <v>0</v>
      </c>
      <c r="CZ2732" s="77">
        <v>0</v>
      </c>
      <c r="DA2732" s="77">
        <v>0</v>
      </c>
      <c r="DB2732" s="77">
        <v>14664.637556436939</v>
      </c>
      <c r="DC2732" s="77">
        <v>233.2300768079441</v>
      </c>
      <c r="DD2732" s="77">
        <v>8896.5159934287822</v>
      </c>
      <c r="DE2732" s="77">
        <v>5534.8914862002102</v>
      </c>
      <c r="DF2732" s="77">
        <v>0</v>
      </c>
      <c r="DG2732" s="77">
        <v>0</v>
      </c>
      <c r="DH2732" s="77">
        <v>843.29420601056086</v>
      </c>
      <c r="DI2732" s="77">
        <v>843.29420601056086</v>
      </c>
      <c r="DJ2732" s="77">
        <v>2.4066119651282502E-6</v>
      </c>
      <c r="DL2732" s="77">
        <v>0</v>
      </c>
      <c r="DM2732" s="77">
        <v>0</v>
      </c>
      <c r="DN2732" s="77">
        <v>0</v>
      </c>
      <c r="DO2732" s="77">
        <v>0</v>
      </c>
      <c r="DP2732" s="77">
        <v>0</v>
      </c>
      <c r="DQ2732" s="77">
        <v>0</v>
      </c>
      <c r="DR2732" s="77">
        <v>0</v>
      </c>
      <c r="DS2732" s="77">
        <v>2.0294819263083435E-3</v>
      </c>
      <c r="DT2732" s="77">
        <v>2.0294819263083435E-3</v>
      </c>
      <c r="DU2732" s="77">
        <v>0</v>
      </c>
      <c r="DV2732" s="77">
        <v>2.0294819263083435E-3</v>
      </c>
      <c r="DW2732" s="77">
        <v>2.0294819263083435E-3</v>
      </c>
      <c r="GE2732" s="77" t="s">
        <v>425</v>
      </c>
      <c r="GF2732" s="77" t="s">
        <v>155</v>
      </c>
      <c r="GG2732" s="77" t="s">
        <v>447</v>
      </c>
      <c r="GH2732" s="77" t="s">
        <v>453</v>
      </c>
      <c r="GI2732" s="77">
        <v>2021</v>
      </c>
      <c r="GJ2732" s="77" t="s">
        <v>301</v>
      </c>
      <c r="GK2732" s="77">
        <v>8585.72280924802</v>
      </c>
      <c r="GL2732" s="77">
        <v>489.35553099999998</v>
      </c>
      <c r="GM2732" s="77">
        <v>2021</v>
      </c>
      <c r="GN2732" s="77" t="s">
        <v>175</v>
      </c>
      <c r="GO2732" s="77">
        <v>5.3000000000000005E-2</v>
      </c>
      <c r="GP2732" s="77">
        <v>3</v>
      </c>
      <c r="GQ2732" s="77">
        <v>0</v>
      </c>
      <c r="GR2732" s="77" t="s">
        <v>423</v>
      </c>
      <c r="GS2732" s="77">
        <v>5.5966209081309407E-2</v>
      </c>
      <c r="GT2732" s="77">
        <v>480.51035785654187</v>
      </c>
      <c r="GU2732" s="77">
        <v>5.5966209081309407E-2</v>
      </c>
      <c r="GV2732" s="77">
        <v>480.51035785654187</v>
      </c>
      <c r="GW2732" s="77">
        <v>0</v>
      </c>
      <c r="GX2732" s="77">
        <v>0</v>
      </c>
      <c r="GY2732" s="77">
        <v>0</v>
      </c>
      <c r="GZ2732" s="77">
        <v>0</v>
      </c>
    </row>
    <row r="2733" spans="98:208" x14ac:dyDescent="0.25">
      <c r="CT2733" s="77" t="s">
        <v>155</v>
      </c>
      <c r="CU2733" s="77" t="s">
        <v>477</v>
      </c>
      <c r="CV2733" s="77" t="s">
        <v>453</v>
      </c>
      <c r="CW2733" s="77">
        <v>2025</v>
      </c>
      <c r="CX2733" s="77">
        <v>0</v>
      </c>
      <c r="CY2733" s="77">
        <v>0</v>
      </c>
      <c r="CZ2733" s="77">
        <v>0</v>
      </c>
      <c r="DA2733" s="77">
        <v>0</v>
      </c>
      <c r="DB2733" s="77">
        <v>14664.637556436939</v>
      </c>
      <c r="DC2733" s="77">
        <v>233.2300768079441</v>
      </c>
      <c r="DD2733" s="77">
        <v>8896.5159934287822</v>
      </c>
      <c r="DE2733" s="77">
        <v>5534.8914862002102</v>
      </c>
      <c r="DF2733" s="77">
        <v>0</v>
      </c>
      <c r="DG2733" s="77">
        <v>0</v>
      </c>
      <c r="DH2733" s="77">
        <v>0</v>
      </c>
      <c r="DI2733" s="77">
        <v>843.29420601056086</v>
      </c>
      <c r="DJ2733" s="77">
        <v>2.4066119651282502E-6</v>
      </c>
      <c r="DL2733" s="77">
        <v>0</v>
      </c>
      <c r="DM2733" s="77">
        <v>0</v>
      </c>
      <c r="DN2733" s="77">
        <v>0</v>
      </c>
      <c r="DO2733" s="77">
        <v>0</v>
      </c>
      <c r="DP2733" s="77">
        <v>0</v>
      </c>
      <c r="DQ2733" s="77">
        <v>0</v>
      </c>
      <c r="DR2733" s="77">
        <v>0</v>
      </c>
      <c r="DS2733" s="77">
        <v>0</v>
      </c>
      <c r="DT2733" s="77">
        <v>0</v>
      </c>
      <c r="DU2733" s="77">
        <v>0</v>
      </c>
      <c r="DV2733" s="77">
        <v>2.0294819263083435E-3</v>
      </c>
      <c r="DW2733" s="77">
        <v>2.0294819263083435E-3</v>
      </c>
      <c r="GE2733" s="77" t="s">
        <v>427</v>
      </c>
      <c r="GF2733" s="77" t="s">
        <v>155</v>
      </c>
      <c r="GG2733" s="77" t="s">
        <v>447</v>
      </c>
      <c r="GH2733" s="77" t="s">
        <v>453</v>
      </c>
      <c r="GI2733" s="77">
        <v>2021</v>
      </c>
      <c r="GJ2733" s="77" t="s">
        <v>303</v>
      </c>
      <c r="GK2733" s="77">
        <v>5338.1784104567923</v>
      </c>
      <c r="GL2733" s="77">
        <v>489.35553099999998</v>
      </c>
      <c r="GM2733" s="77">
        <v>2021</v>
      </c>
      <c r="GN2733" s="77" t="s">
        <v>175</v>
      </c>
      <c r="GO2733" s="77">
        <v>5.3000000000000005E-2</v>
      </c>
      <c r="GP2733" s="77">
        <v>3</v>
      </c>
      <c r="GQ2733" s="77">
        <v>0</v>
      </c>
      <c r="GR2733" s="77" t="s">
        <v>423</v>
      </c>
      <c r="GS2733" s="77">
        <v>5.5966209081309407E-2</v>
      </c>
      <c r="GT2733" s="77">
        <v>298.75760903295674</v>
      </c>
      <c r="GU2733" s="77">
        <v>5.5966209081309407E-2</v>
      </c>
      <c r="GV2733" s="77">
        <v>298.75760903295674</v>
      </c>
      <c r="GW2733" s="77">
        <v>0</v>
      </c>
      <c r="GX2733" s="77">
        <v>0</v>
      </c>
      <c r="GY2733" s="77">
        <v>0</v>
      </c>
      <c r="GZ2733" s="77">
        <v>0</v>
      </c>
    </row>
    <row r="2734" spans="98:208" x14ac:dyDescent="0.25">
      <c r="CT2734" s="77" t="s">
        <v>155</v>
      </c>
      <c r="CU2734" s="77" t="s">
        <v>477</v>
      </c>
      <c r="CV2734" s="77" t="s">
        <v>460</v>
      </c>
      <c r="CW2734" s="77">
        <v>2020</v>
      </c>
      <c r="CX2734" s="77">
        <v>0</v>
      </c>
      <c r="CY2734" s="77">
        <v>0</v>
      </c>
      <c r="CZ2734" s="77">
        <v>0</v>
      </c>
      <c r="DA2734" s="77">
        <v>0</v>
      </c>
      <c r="DB2734" s="77">
        <v>8807.9522308768392</v>
      </c>
      <c r="DC2734" s="77">
        <v>222.22942162785731</v>
      </c>
      <c r="DD2734" s="77">
        <v>8585.7228092489822</v>
      </c>
      <c r="DE2734" s="77">
        <v>0</v>
      </c>
      <c r="DF2734" s="77">
        <v>514.45318018015894</v>
      </c>
      <c r="DG2734" s="77">
        <v>0</v>
      </c>
      <c r="DH2734" s="77">
        <v>0</v>
      </c>
      <c r="DI2734" s="77">
        <v>0</v>
      </c>
      <c r="DJ2734" s="77">
        <v>4.1156319934650109E-7</v>
      </c>
      <c r="DL2734" s="77">
        <v>0</v>
      </c>
      <c r="DM2734" s="77">
        <v>2.1172999674892821E-4</v>
      </c>
      <c r="DN2734" s="77">
        <v>2.1172999674892821E-4</v>
      </c>
      <c r="DO2734" s="77">
        <v>0</v>
      </c>
      <c r="DP2734" s="77">
        <v>0</v>
      </c>
      <c r="DQ2734" s="77">
        <v>0</v>
      </c>
      <c r="DR2734" s="77">
        <v>0</v>
      </c>
      <c r="DS2734" s="77">
        <v>0</v>
      </c>
      <c r="DT2734" s="77">
        <v>0</v>
      </c>
      <c r="DU2734" s="77">
        <v>0</v>
      </c>
      <c r="DV2734" s="77">
        <v>0</v>
      </c>
      <c r="DW2734" s="77">
        <v>0</v>
      </c>
      <c r="GE2734" s="77" t="s">
        <v>422</v>
      </c>
      <c r="GF2734" s="77" t="s">
        <v>155</v>
      </c>
      <c r="GG2734" s="77" t="s">
        <v>447</v>
      </c>
      <c r="GH2734" s="77" t="s">
        <v>453</v>
      </c>
      <c r="GI2734" s="77">
        <v>2022</v>
      </c>
      <c r="GJ2734" s="77" t="s">
        <v>305</v>
      </c>
      <c r="GK2734" s="77">
        <v>222.22942162783249</v>
      </c>
      <c r="GL2734" s="77">
        <v>489.35553099999998</v>
      </c>
      <c r="GM2734" s="77">
        <v>2022</v>
      </c>
      <c r="GN2734" s="77" t="s">
        <v>175</v>
      </c>
      <c r="GO2734" s="77">
        <v>0.13250000000000001</v>
      </c>
      <c r="GP2734" s="77">
        <v>3</v>
      </c>
      <c r="GQ2734" s="77">
        <v>0</v>
      </c>
      <c r="GR2734" s="77" t="s">
        <v>423</v>
      </c>
      <c r="GS2734" s="77">
        <v>0.1527377521613833</v>
      </c>
      <c r="GT2734" s="77">
        <v>33.942822323559433</v>
      </c>
      <c r="GU2734" s="77">
        <v>0.1527377521613833</v>
      </c>
      <c r="GV2734" s="77">
        <v>33.942822323559433</v>
      </c>
      <c r="GW2734" s="77">
        <v>0.1527377521613833</v>
      </c>
      <c r="GX2734" s="77">
        <v>33.942822323559433</v>
      </c>
      <c r="GY2734" s="77">
        <v>0</v>
      </c>
      <c r="GZ2734" s="77">
        <v>0</v>
      </c>
    </row>
    <row r="2735" spans="98:208" x14ac:dyDescent="0.25">
      <c r="CT2735" s="77" t="s">
        <v>155</v>
      </c>
      <c r="CU2735" s="77" t="s">
        <v>477</v>
      </c>
      <c r="CV2735" s="77" t="s">
        <v>460</v>
      </c>
      <c r="CW2735" s="77">
        <v>2021</v>
      </c>
      <c r="CX2735" s="77">
        <v>0</v>
      </c>
      <c r="CY2735" s="77">
        <v>0</v>
      </c>
      <c r="CZ2735" s="77">
        <v>0</v>
      </c>
      <c r="DA2735" s="77">
        <v>0</v>
      </c>
      <c r="DB2735" s="77">
        <v>8807.9522308768392</v>
      </c>
      <c r="DC2735" s="77">
        <v>222.22942162785731</v>
      </c>
      <c r="DD2735" s="77">
        <v>8585.7228092489822</v>
      </c>
      <c r="DE2735" s="77">
        <v>0</v>
      </c>
      <c r="DF2735" s="77">
        <v>514.45318018015894</v>
      </c>
      <c r="DG2735" s="77">
        <v>514.45318018015894</v>
      </c>
      <c r="DH2735" s="77">
        <v>0</v>
      </c>
      <c r="DI2735" s="77">
        <v>0</v>
      </c>
      <c r="DJ2735" s="77">
        <v>4.1156319934650109E-7</v>
      </c>
      <c r="DL2735" s="77">
        <v>0</v>
      </c>
      <c r="DM2735" s="77">
        <v>2.1172999674892821E-4</v>
      </c>
      <c r="DN2735" s="77">
        <v>2.1172999674892821E-4</v>
      </c>
      <c r="DO2735" s="77">
        <v>0</v>
      </c>
      <c r="DP2735" s="77">
        <v>2.1172999674892821E-4</v>
      </c>
      <c r="DQ2735" s="77">
        <v>2.1172999674892821E-4</v>
      </c>
      <c r="DR2735" s="77">
        <v>0</v>
      </c>
      <c r="DS2735" s="77">
        <v>0</v>
      </c>
      <c r="DT2735" s="77">
        <v>0</v>
      </c>
      <c r="DU2735" s="77">
        <v>0</v>
      </c>
      <c r="DV2735" s="77">
        <v>0</v>
      </c>
      <c r="DW2735" s="77">
        <v>0</v>
      </c>
      <c r="GE2735" s="77" t="s">
        <v>425</v>
      </c>
      <c r="GF2735" s="77" t="s">
        <v>155</v>
      </c>
      <c r="GG2735" s="77" t="s">
        <v>447</v>
      </c>
      <c r="GH2735" s="77" t="s">
        <v>453</v>
      </c>
      <c r="GI2735" s="77">
        <v>2022</v>
      </c>
      <c r="GJ2735" s="77" t="s">
        <v>301</v>
      </c>
      <c r="GK2735" s="77">
        <v>8585.72280924802</v>
      </c>
      <c r="GL2735" s="77">
        <v>489.35553099999998</v>
      </c>
      <c r="GM2735" s="77">
        <v>2022</v>
      </c>
      <c r="GN2735" s="77" t="s">
        <v>175</v>
      </c>
      <c r="GO2735" s="77">
        <v>5.3000000000000005E-2</v>
      </c>
      <c r="GP2735" s="77">
        <v>3</v>
      </c>
      <c r="GQ2735" s="77">
        <v>0</v>
      </c>
      <c r="GR2735" s="77" t="s">
        <v>423</v>
      </c>
      <c r="GS2735" s="77">
        <v>5.5966209081309407E-2</v>
      </c>
      <c r="GT2735" s="77">
        <v>480.51035785654187</v>
      </c>
      <c r="GU2735" s="77">
        <v>5.5966209081309407E-2</v>
      </c>
      <c r="GV2735" s="77">
        <v>480.51035785654187</v>
      </c>
      <c r="GW2735" s="77">
        <v>5.5966209081309407E-2</v>
      </c>
      <c r="GX2735" s="77">
        <v>480.51035785654187</v>
      </c>
      <c r="GY2735" s="77">
        <v>0</v>
      </c>
      <c r="GZ2735" s="77">
        <v>0</v>
      </c>
    </row>
    <row r="2736" spans="98:208" x14ac:dyDescent="0.25">
      <c r="CT2736" s="77" t="s">
        <v>155</v>
      </c>
      <c r="CU2736" s="77" t="s">
        <v>477</v>
      </c>
      <c r="CV2736" s="77" t="s">
        <v>460</v>
      </c>
      <c r="CW2736" s="77">
        <v>2022</v>
      </c>
      <c r="CX2736" s="77">
        <v>0</v>
      </c>
      <c r="CY2736" s="77">
        <v>0</v>
      </c>
      <c r="CZ2736" s="77">
        <v>0</v>
      </c>
      <c r="DA2736" s="77">
        <v>0</v>
      </c>
      <c r="DB2736" s="77">
        <v>8807.9522308768392</v>
      </c>
      <c r="DC2736" s="77">
        <v>222.22942162785731</v>
      </c>
      <c r="DD2736" s="77">
        <v>8585.7228092489822</v>
      </c>
      <c r="DE2736" s="77">
        <v>0</v>
      </c>
      <c r="DF2736" s="77">
        <v>514.45318018015894</v>
      </c>
      <c r="DG2736" s="77">
        <v>514.45318018015894</v>
      </c>
      <c r="DH2736" s="77">
        <v>514.45318018015894</v>
      </c>
      <c r="DI2736" s="77">
        <v>0</v>
      </c>
      <c r="DJ2736" s="77">
        <v>4.1156319934650109E-7</v>
      </c>
      <c r="DL2736" s="77">
        <v>0</v>
      </c>
      <c r="DM2736" s="77">
        <v>2.1172999674892821E-4</v>
      </c>
      <c r="DN2736" s="77">
        <v>2.1172999674892821E-4</v>
      </c>
      <c r="DO2736" s="77">
        <v>0</v>
      </c>
      <c r="DP2736" s="77">
        <v>2.1172999674892821E-4</v>
      </c>
      <c r="DQ2736" s="77">
        <v>2.1172999674892821E-4</v>
      </c>
      <c r="DR2736" s="77">
        <v>0</v>
      </c>
      <c r="DS2736" s="77">
        <v>2.1172999674892821E-4</v>
      </c>
      <c r="DT2736" s="77">
        <v>2.1172999674892821E-4</v>
      </c>
      <c r="DU2736" s="77">
        <v>0</v>
      </c>
      <c r="DV2736" s="77">
        <v>0</v>
      </c>
      <c r="DW2736" s="77">
        <v>0</v>
      </c>
      <c r="GE2736" s="77" t="s">
        <v>427</v>
      </c>
      <c r="GF2736" s="77" t="s">
        <v>155</v>
      </c>
      <c r="GG2736" s="77" t="s">
        <v>447</v>
      </c>
      <c r="GH2736" s="77" t="s">
        <v>453</v>
      </c>
      <c r="GI2736" s="77">
        <v>2022</v>
      </c>
      <c r="GJ2736" s="77" t="s">
        <v>303</v>
      </c>
      <c r="GK2736" s="77">
        <v>5338.1784104567923</v>
      </c>
      <c r="GL2736" s="77">
        <v>489.35553099999998</v>
      </c>
      <c r="GM2736" s="77">
        <v>2022</v>
      </c>
      <c r="GN2736" s="77" t="s">
        <v>175</v>
      </c>
      <c r="GO2736" s="77">
        <v>5.3000000000000005E-2</v>
      </c>
      <c r="GP2736" s="77">
        <v>3</v>
      </c>
      <c r="GQ2736" s="77">
        <v>0</v>
      </c>
      <c r="GR2736" s="77" t="s">
        <v>423</v>
      </c>
      <c r="GS2736" s="77">
        <v>5.5966209081309407E-2</v>
      </c>
      <c r="GT2736" s="77">
        <v>298.75760903295674</v>
      </c>
      <c r="GU2736" s="77">
        <v>5.5966209081309407E-2</v>
      </c>
      <c r="GV2736" s="77">
        <v>298.75760903295674</v>
      </c>
      <c r="GW2736" s="77">
        <v>5.5966209081309407E-2</v>
      </c>
      <c r="GX2736" s="77">
        <v>298.75760903295674</v>
      </c>
      <c r="GY2736" s="77">
        <v>0</v>
      </c>
      <c r="GZ2736" s="77">
        <v>0</v>
      </c>
    </row>
    <row r="2737" spans="98:208" x14ac:dyDescent="0.25">
      <c r="CT2737" s="77" t="s">
        <v>155</v>
      </c>
      <c r="CU2737" s="77" t="s">
        <v>477</v>
      </c>
      <c r="CV2737" s="77" t="s">
        <v>460</v>
      </c>
      <c r="CW2737" s="77">
        <v>2023</v>
      </c>
      <c r="CX2737" s="77">
        <v>0</v>
      </c>
      <c r="CY2737" s="77">
        <v>0</v>
      </c>
      <c r="CZ2737" s="77">
        <v>0</v>
      </c>
      <c r="DA2737" s="77">
        <v>0</v>
      </c>
      <c r="DB2737" s="77">
        <v>9129.7460702376356</v>
      </c>
      <c r="DC2737" s="77">
        <v>233.23007680796741</v>
      </c>
      <c r="DD2737" s="77">
        <v>8896.515993429668</v>
      </c>
      <c r="DE2737" s="77">
        <v>0</v>
      </c>
      <c r="DF2737" s="77">
        <v>0</v>
      </c>
      <c r="DG2737" s="77">
        <v>533.52731185157359</v>
      </c>
      <c r="DH2737" s="77">
        <v>533.52731185157359</v>
      </c>
      <c r="DI2737" s="77">
        <v>533.52731185157359</v>
      </c>
      <c r="DJ2737" s="77">
        <v>4.1156319934650109E-7</v>
      </c>
      <c r="DL2737" s="77">
        <v>0</v>
      </c>
      <c r="DM2737" s="77">
        <v>0</v>
      </c>
      <c r="DN2737" s="77">
        <v>0</v>
      </c>
      <c r="DO2737" s="77">
        <v>0</v>
      </c>
      <c r="DP2737" s="77">
        <v>2.1958020740437203E-4</v>
      </c>
      <c r="DQ2737" s="77">
        <v>2.1958020740437203E-4</v>
      </c>
      <c r="DR2737" s="77">
        <v>0</v>
      </c>
      <c r="DS2737" s="77">
        <v>2.1958020740437203E-4</v>
      </c>
      <c r="DT2737" s="77">
        <v>2.1958020740437203E-4</v>
      </c>
      <c r="DU2737" s="77">
        <v>0</v>
      </c>
      <c r="DV2737" s="77">
        <v>2.1958020740437203E-4</v>
      </c>
      <c r="DW2737" s="77">
        <v>2.1958020740437203E-4</v>
      </c>
      <c r="GE2737" s="77" t="s">
        <v>422</v>
      </c>
      <c r="GF2737" s="77" t="s">
        <v>155</v>
      </c>
      <c r="GG2737" s="77" t="s">
        <v>447</v>
      </c>
      <c r="GH2737" s="77" t="s">
        <v>453</v>
      </c>
      <c r="GI2737" s="77">
        <v>2023</v>
      </c>
      <c r="GJ2737" s="77" t="s">
        <v>305</v>
      </c>
      <c r="GK2737" s="77">
        <v>233.2300768079412</v>
      </c>
      <c r="GL2737" s="77">
        <v>489.35553099999998</v>
      </c>
      <c r="GM2737" s="77">
        <v>2023</v>
      </c>
      <c r="GN2737" s="77" t="s">
        <v>175</v>
      </c>
      <c r="GO2737" s="77">
        <v>0.13250000000000001</v>
      </c>
      <c r="GP2737" s="77">
        <v>3</v>
      </c>
      <c r="GQ2737" s="77">
        <v>0</v>
      </c>
      <c r="GR2737" s="77" t="s">
        <v>423</v>
      </c>
      <c r="GS2737" s="77">
        <v>0</v>
      </c>
      <c r="GT2737" s="77">
        <v>0</v>
      </c>
      <c r="GU2737" s="77">
        <v>0.1527377521613833</v>
      </c>
      <c r="GV2737" s="77">
        <v>35.623037668071717</v>
      </c>
      <c r="GW2737" s="77">
        <v>0.1527377521613833</v>
      </c>
      <c r="GX2737" s="77">
        <v>35.623037668071717</v>
      </c>
      <c r="GY2737" s="77">
        <v>0.1527377521613833</v>
      </c>
      <c r="GZ2737" s="77">
        <v>35.623037668071717</v>
      </c>
    </row>
    <row r="2738" spans="98:208" x14ac:dyDescent="0.25">
      <c r="CT2738" s="77" t="s">
        <v>155</v>
      </c>
      <c r="CU2738" s="77" t="s">
        <v>477</v>
      </c>
      <c r="CV2738" s="77" t="s">
        <v>460</v>
      </c>
      <c r="CW2738" s="77">
        <v>2024</v>
      </c>
      <c r="CX2738" s="77">
        <v>0</v>
      </c>
      <c r="CY2738" s="77">
        <v>0</v>
      </c>
      <c r="CZ2738" s="77">
        <v>0</v>
      </c>
      <c r="DA2738" s="77">
        <v>0</v>
      </c>
      <c r="DB2738" s="77">
        <v>9129.7460702376356</v>
      </c>
      <c r="DC2738" s="77">
        <v>233.23007680796741</v>
      </c>
      <c r="DD2738" s="77">
        <v>8896.515993429668</v>
      </c>
      <c r="DE2738" s="77">
        <v>0</v>
      </c>
      <c r="DF2738" s="77">
        <v>0</v>
      </c>
      <c r="DG2738" s="77">
        <v>0</v>
      </c>
      <c r="DH2738" s="77">
        <v>533.52731185157359</v>
      </c>
      <c r="DI2738" s="77">
        <v>533.52731185157359</v>
      </c>
      <c r="DJ2738" s="77">
        <v>4.1156319934650109E-7</v>
      </c>
      <c r="DL2738" s="77">
        <v>0</v>
      </c>
      <c r="DM2738" s="77">
        <v>0</v>
      </c>
      <c r="DN2738" s="77">
        <v>0</v>
      </c>
      <c r="DO2738" s="77">
        <v>0</v>
      </c>
      <c r="DP2738" s="77">
        <v>0</v>
      </c>
      <c r="DQ2738" s="77">
        <v>0</v>
      </c>
      <c r="DR2738" s="77">
        <v>0</v>
      </c>
      <c r="DS2738" s="77">
        <v>2.1958020740437203E-4</v>
      </c>
      <c r="DT2738" s="77">
        <v>2.1958020740437203E-4</v>
      </c>
      <c r="DU2738" s="77">
        <v>0</v>
      </c>
      <c r="DV2738" s="77">
        <v>2.1958020740437203E-4</v>
      </c>
      <c r="DW2738" s="77">
        <v>2.1958020740437203E-4</v>
      </c>
      <c r="GE2738" s="77" t="s">
        <v>425</v>
      </c>
      <c r="GF2738" s="77" t="s">
        <v>155</v>
      </c>
      <c r="GG2738" s="77" t="s">
        <v>447</v>
      </c>
      <c r="GH2738" s="77" t="s">
        <v>453</v>
      </c>
      <c r="GI2738" s="77">
        <v>2023</v>
      </c>
      <c r="GJ2738" s="77" t="s">
        <v>301</v>
      </c>
      <c r="GK2738" s="77">
        <v>8896.515993428673</v>
      </c>
      <c r="GL2738" s="77">
        <v>489.35553099999998</v>
      </c>
      <c r="GM2738" s="77">
        <v>2023</v>
      </c>
      <c r="GN2738" s="77" t="s">
        <v>175</v>
      </c>
      <c r="GO2738" s="77">
        <v>5.3000000000000005E-2</v>
      </c>
      <c r="GP2738" s="77">
        <v>3</v>
      </c>
      <c r="GQ2738" s="77">
        <v>0</v>
      </c>
      <c r="GR2738" s="77" t="s">
        <v>423</v>
      </c>
      <c r="GS2738" s="77">
        <v>0</v>
      </c>
      <c r="GT2738" s="77">
        <v>0</v>
      </c>
      <c r="GU2738" s="77">
        <v>5.5966209081309407E-2</v>
      </c>
      <c r="GV2738" s="77">
        <v>497.90427418344217</v>
      </c>
      <c r="GW2738" s="77">
        <v>5.5966209081309407E-2</v>
      </c>
      <c r="GX2738" s="77">
        <v>497.90427418344217</v>
      </c>
      <c r="GY2738" s="77">
        <v>5.5966209081309407E-2</v>
      </c>
      <c r="GZ2738" s="77">
        <v>497.90427418344217</v>
      </c>
    </row>
    <row r="2739" spans="98:208" x14ac:dyDescent="0.25">
      <c r="CT2739" s="77" t="s">
        <v>155</v>
      </c>
      <c r="CU2739" s="77" t="s">
        <v>477</v>
      </c>
      <c r="CV2739" s="77" t="s">
        <v>460</v>
      </c>
      <c r="CW2739" s="77">
        <v>2025</v>
      </c>
      <c r="CX2739" s="77">
        <v>0</v>
      </c>
      <c r="CY2739" s="77">
        <v>0</v>
      </c>
      <c r="CZ2739" s="77">
        <v>0</v>
      </c>
      <c r="DA2739" s="77">
        <v>0</v>
      </c>
      <c r="DB2739" s="77">
        <v>9129.7460702376356</v>
      </c>
      <c r="DC2739" s="77">
        <v>233.23007680796741</v>
      </c>
      <c r="DD2739" s="77">
        <v>8896.515993429668</v>
      </c>
      <c r="DE2739" s="77">
        <v>0</v>
      </c>
      <c r="DF2739" s="77">
        <v>0</v>
      </c>
      <c r="DG2739" s="77">
        <v>0</v>
      </c>
      <c r="DH2739" s="77">
        <v>0</v>
      </c>
      <c r="DI2739" s="77">
        <v>533.52731185157359</v>
      </c>
      <c r="DJ2739" s="77">
        <v>4.1156319934650109E-7</v>
      </c>
      <c r="DL2739" s="77">
        <v>0</v>
      </c>
      <c r="DM2739" s="77">
        <v>0</v>
      </c>
      <c r="DN2739" s="77">
        <v>0</v>
      </c>
      <c r="DO2739" s="77">
        <v>0</v>
      </c>
      <c r="DP2739" s="77">
        <v>0</v>
      </c>
      <c r="DQ2739" s="77">
        <v>0</v>
      </c>
      <c r="DR2739" s="77">
        <v>0</v>
      </c>
      <c r="DS2739" s="77">
        <v>0</v>
      </c>
      <c r="DT2739" s="77">
        <v>0</v>
      </c>
      <c r="DU2739" s="77">
        <v>0</v>
      </c>
      <c r="DV2739" s="77">
        <v>2.1958020740437203E-4</v>
      </c>
      <c r="DW2739" s="77">
        <v>2.1958020740437203E-4</v>
      </c>
      <c r="GE2739" s="77" t="s">
        <v>427</v>
      </c>
      <c r="GF2739" s="77" t="s">
        <v>155</v>
      </c>
      <c r="GG2739" s="77" t="s">
        <v>447</v>
      </c>
      <c r="GH2739" s="77" t="s">
        <v>453</v>
      </c>
      <c r="GI2739" s="77">
        <v>2023</v>
      </c>
      <c r="GJ2739" s="77" t="s">
        <v>303</v>
      </c>
      <c r="GK2739" s="77">
        <v>5534.891486200142</v>
      </c>
      <c r="GL2739" s="77">
        <v>489.35553099999998</v>
      </c>
      <c r="GM2739" s="77">
        <v>2023</v>
      </c>
      <c r="GN2739" s="77" t="s">
        <v>175</v>
      </c>
      <c r="GO2739" s="77">
        <v>5.3000000000000005E-2</v>
      </c>
      <c r="GP2739" s="77">
        <v>3</v>
      </c>
      <c r="GQ2739" s="77">
        <v>0</v>
      </c>
      <c r="GR2739" s="77" t="s">
        <v>423</v>
      </c>
      <c r="GS2739" s="77">
        <v>0</v>
      </c>
      <c r="GT2739" s="77">
        <v>0</v>
      </c>
      <c r="GU2739" s="77">
        <v>5.5966209081309407E-2</v>
      </c>
      <c r="GV2739" s="77">
        <v>309.7668941590365</v>
      </c>
      <c r="GW2739" s="77">
        <v>5.5966209081309407E-2</v>
      </c>
      <c r="GX2739" s="77">
        <v>309.7668941590365</v>
      </c>
      <c r="GY2739" s="77">
        <v>5.5966209081309407E-2</v>
      </c>
      <c r="GZ2739" s="77">
        <v>309.7668941590365</v>
      </c>
    </row>
    <row r="2740" spans="98:208" x14ac:dyDescent="0.25">
      <c r="CT2740" s="77" t="s">
        <v>155</v>
      </c>
      <c r="CU2740" s="77" t="s">
        <v>477</v>
      </c>
      <c r="CV2740" s="77" t="s">
        <v>467</v>
      </c>
      <c r="CW2740" s="77">
        <v>2020</v>
      </c>
      <c r="CX2740" s="77">
        <v>0</v>
      </c>
      <c r="CY2740" s="77">
        <v>0</v>
      </c>
      <c r="CZ2740" s="77">
        <v>0</v>
      </c>
      <c r="DA2740" s="77">
        <v>0</v>
      </c>
      <c r="DB2740" s="77">
        <v>5.2405583313015383</v>
      </c>
      <c r="DC2740" s="77">
        <v>0.69641821681223126</v>
      </c>
      <c r="DD2740" s="77">
        <v>2.9419641522810172</v>
      </c>
      <c r="DE2740" s="77">
        <v>1.602175962208289</v>
      </c>
      <c r="DF2740" s="77">
        <v>0.36068764874241283</v>
      </c>
      <c r="DG2740" s="77">
        <v>0</v>
      </c>
      <c r="DH2740" s="77">
        <v>0</v>
      </c>
      <c r="DI2740" s="77">
        <v>0</v>
      </c>
      <c r="DJ2740" s="77">
        <v>4.3250927471427683E-5</v>
      </c>
      <c r="DL2740" s="77">
        <v>0</v>
      </c>
      <c r="DM2740" s="77">
        <v>1.5600075335597881E-5</v>
      </c>
      <c r="DN2740" s="77">
        <v>1.5600075335597881E-5</v>
      </c>
      <c r="DO2740" s="77">
        <v>0</v>
      </c>
      <c r="DP2740" s="77">
        <v>0</v>
      </c>
      <c r="DQ2740" s="77">
        <v>0</v>
      </c>
      <c r="DR2740" s="77">
        <v>0</v>
      </c>
      <c r="DS2740" s="77">
        <v>0</v>
      </c>
      <c r="DT2740" s="77">
        <v>0</v>
      </c>
      <c r="DU2740" s="77">
        <v>0</v>
      </c>
      <c r="DV2740" s="77">
        <v>0</v>
      </c>
      <c r="DW2740" s="77">
        <v>0</v>
      </c>
      <c r="GE2740" s="77" t="s">
        <v>422</v>
      </c>
      <c r="GF2740" s="77" t="s">
        <v>155</v>
      </c>
      <c r="GG2740" s="77" t="s">
        <v>447</v>
      </c>
      <c r="GH2740" s="77" t="s">
        <v>453</v>
      </c>
      <c r="GI2740" s="77">
        <v>2024</v>
      </c>
      <c r="GJ2740" s="77" t="s">
        <v>305</v>
      </c>
      <c r="GK2740" s="77">
        <v>233.2300768079412</v>
      </c>
      <c r="GL2740" s="77">
        <v>489.35553099999998</v>
      </c>
      <c r="GM2740" s="77">
        <v>2024</v>
      </c>
      <c r="GN2740" s="77" t="s">
        <v>175</v>
      </c>
      <c r="GO2740" s="77">
        <v>0.13250000000000001</v>
      </c>
      <c r="GP2740" s="77">
        <v>3</v>
      </c>
      <c r="GQ2740" s="77">
        <v>0</v>
      </c>
      <c r="GR2740" s="77" t="s">
        <v>423</v>
      </c>
      <c r="GS2740" s="77">
        <v>0</v>
      </c>
      <c r="GT2740" s="77">
        <v>0</v>
      </c>
      <c r="GU2740" s="77">
        <v>0</v>
      </c>
      <c r="GV2740" s="77">
        <v>0</v>
      </c>
      <c r="GW2740" s="77">
        <v>0.1527377521613833</v>
      </c>
      <c r="GX2740" s="77">
        <v>35.623037668071717</v>
      </c>
      <c r="GY2740" s="77">
        <v>0.1527377521613833</v>
      </c>
      <c r="GZ2740" s="77">
        <v>35.623037668071717</v>
      </c>
    </row>
    <row r="2741" spans="98:208" x14ac:dyDescent="0.25">
      <c r="CT2741" s="77" t="s">
        <v>155</v>
      </c>
      <c r="CU2741" s="77" t="s">
        <v>477</v>
      </c>
      <c r="CV2741" s="77" t="s">
        <v>467</v>
      </c>
      <c r="CW2741" s="77">
        <v>2021</v>
      </c>
      <c r="CX2741" s="77">
        <v>0</v>
      </c>
      <c r="CY2741" s="77">
        <v>0</v>
      </c>
      <c r="CZ2741" s="77">
        <v>0</v>
      </c>
      <c r="DA2741" s="77">
        <v>0</v>
      </c>
      <c r="DB2741" s="77">
        <v>5.2405583313015383</v>
      </c>
      <c r="DC2741" s="77">
        <v>0.69641821681223126</v>
      </c>
      <c r="DD2741" s="77">
        <v>2.9419641522810172</v>
      </c>
      <c r="DE2741" s="77">
        <v>1.602175962208289</v>
      </c>
      <c r="DF2741" s="77">
        <v>0.36068764874241283</v>
      </c>
      <c r="DG2741" s="77">
        <v>0.36068764874241283</v>
      </c>
      <c r="DH2741" s="77">
        <v>0</v>
      </c>
      <c r="DI2741" s="77">
        <v>0</v>
      </c>
      <c r="DJ2741" s="77">
        <v>4.3250927471427683E-5</v>
      </c>
      <c r="DL2741" s="77">
        <v>0</v>
      </c>
      <c r="DM2741" s="77">
        <v>1.5600075335597881E-5</v>
      </c>
      <c r="DN2741" s="77">
        <v>1.5600075335597881E-5</v>
      </c>
      <c r="DO2741" s="77">
        <v>0</v>
      </c>
      <c r="DP2741" s="77">
        <v>1.5600075335597881E-5</v>
      </c>
      <c r="DQ2741" s="77">
        <v>1.5600075335597881E-5</v>
      </c>
      <c r="DR2741" s="77">
        <v>0</v>
      </c>
      <c r="DS2741" s="77">
        <v>0</v>
      </c>
      <c r="DT2741" s="77">
        <v>0</v>
      </c>
      <c r="DU2741" s="77">
        <v>0</v>
      </c>
      <c r="DV2741" s="77">
        <v>0</v>
      </c>
      <c r="DW2741" s="77">
        <v>0</v>
      </c>
      <c r="GE2741" s="77" t="s">
        <v>425</v>
      </c>
      <c r="GF2741" s="77" t="s">
        <v>155</v>
      </c>
      <c r="GG2741" s="77" t="s">
        <v>447</v>
      </c>
      <c r="GH2741" s="77" t="s">
        <v>453</v>
      </c>
      <c r="GI2741" s="77">
        <v>2024</v>
      </c>
      <c r="GJ2741" s="77" t="s">
        <v>301</v>
      </c>
      <c r="GK2741" s="77">
        <v>8896.515993428673</v>
      </c>
      <c r="GL2741" s="77">
        <v>489.35553099999998</v>
      </c>
      <c r="GM2741" s="77">
        <v>2024</v>
      </c>
      <c r="GN2741" s="77" t="s">
        <v>175</v>
      </c>
      <c r="GO2741" s="77">
        <v>5.3000000000000005E-2</v>
      </c>
      <c r="GP2741" s="77">
        <v>3</v>
      </c>
      <c r="GQ2741" s="77">
        <v>0</v>
      </c>
      <c r="GR2741" s="77" t="s">
        <v>423</v>
      </c>
      <c r="GS2741" s="77">
        <v>0</v>
      </c>
      <c r="GT2741" s="77">
        <v>0</v>
      </c>
      <c r="GU2741" s="77">
        <v>0</v>
      </c>
      <c r="GV2741" s="77">
        <v>0</v>
      </c>
      <c r="GW2741" s="77">
        <v>5.5966209081309407E-2</v>
      </c>
      <c r="GX2741" s="77">
        <v>497.90427418344217</v>
      </c>
      <c r="GY2741" s="77">
        <v>5.5966209081309407E-2</v>
      </c>
      <c r="GZ2741" s="77">
        <v>497.90427418344217</v>
      </c>
    </row>
    <row r="2742" spans="98:208" x14ac:dyDescent="0.25">
      <c r="CT2742" s="77" t="s">
        <v>155</v>
      </c>
      <c r="CU2742" s="77" t="s">
        <v>477</v>
      </c>
      <c r="CV2742" s="77" t="s">
        <v>467</v>
      </c>
      <c r="CW2742" s="77">
        <v>2022</v>
      </c>
      <c r="CX2742" s="77">
        <v>0</v>
      </c>
      <c r="CY2742" s="77">
        <v>0</v>
      </c>
      <c r="CZ2742" s="77">
        <v>0</v>
      </c>
      <c r="DA2742" s="77">
        <v>0</v>
      </c>
      <c r="DB2742" s="77">
        <v>5.2405583313015383</v>
      </c>
      <c r="DC2742" s="77">
        <v>0.69641821681223126</v>
      </c>
      <c r="DD2742" s="77">
        <v>2.9419641522810172</v>
      </c>
      <c r="DE2742" s="77">
        <v>1.602175962208289</v>
      </c>
      <c r="DF2742" s="77">
        <v>0.36068764874241283</v>
      </c>
      <c r="DG2742" s="77">
        <v>0.36068764874241283</v>
      </c>
      <c r="DH2742" s="77">
        <v>0.36068764874241283</v>
      </c>
      <c r="DI2742" s="77">
        <v>0</v>
      </c>
      <c r="DJ2742" s="77">
        <v>4.3250927471427683E-5</v>
      </c>
      <c r="DL2742" s="77">
        <v>0</v>
      </c>
      <c r="DM2742" s="77">
        <v>1.5600075335597881E-5</v>
      </c>
      <c r="DN2742" s="77">
        <v>1.5600075335597881E-5</v>
      </c>
      <c r="DO2742" s="77">
        <v>0</v>
      </c>
      <c r="DP2742" s="77">
        <v>1.5600075335597881E-5</v>
      </c>
      <c r="DQ2742" s="77">
        <v>1.5600075335597881E-5</v>
      </c>
      <c r="DR2742" s="77">
        <v>0</v>
      </c>
      <c r="DS2742" s="77">
        <v>1.5600075335597881E-5</v>
      </c>
      <c r="DT2742" s="77">
        <v>1.5600075335597881E-5</v>
      </c>
      <c r="DU2742" s="77">
        <v>0</v>
      </c>
      <c r="DV2742" s="77">
        <v>0</v>
      </c>
      <c r="DW2742" s="77">
        <v>0</v>
      </c>
      <c r="GE2742" s="77" t="s">
        <v>427</v>
      </c>
      <c r="GF2742" s="77" t="s">
        <v>155</v>
      </c>
      <c r="GG2742" s="77" t="s">
        <v>447</v>
      </c>
      <c r="GH2742" s="77" t="s">
        <v>453</v>
      </c>
      <c r="GI2742" s="77">
        <v>2024</v>
      </c>
      <c r="GJ2742" s="77" t="s">
        <v>303</v>
      </c>
      <c r="GK2742" s="77">
        <v>5534.891486200142</v>
      </c>
      <c r="GL2742" s="77">
        <v>489.35553099999998</v>
      </c>
      <c r="GM2742" s="77">
        <v>2024</v>
      </c>
      <c r="GN2742" s="77" t="s">
        <v>175</v>
      </c>
      <c r="GO2742" s="77">
        <v>5.3000000000000005E-2</v>
      </c>
      <c r="GP2742" s="77">
        <v>3</v>
      </c>
      <c r="GQ2742" s="77">
        <v>0</v>
      </c>
      <c r="GR2742" s="77" t="s">
        <v>423</v>
      </c>
      <c r="GS2742" s="77">
        <v>0</v>
      </c>
      <c r="GT2742" s="77">
        <v>0</v>
      </c>
      <c r="GU2742" s="77">
        <v>0</v>
      </c>
      <c r="GV2742" s="77">
        <v>0</v>
      </c>
      <c r="GW2742" s="77">
        <v>5.5966209081309407E-2</v>
      </c>
      <c r="GX2742" s="77">
        <v>309.7668941590365</v>
      </c>
      <c r="GY2742" s="77">
        <v>5.5966209081309407E-2</v>
      </c>
      <c r="GZ2742" s="77">
        <v>309.7668941590365</v>
      </c>
    </row>
    <row r="2743" spans="98:208" x14ac:dyDescent="0.25">
      <c r="CT2743" s="77" t="s">
        <v>155</v>
      </c>
      <c r="CU2743" s="77" t="s">
        <v>477</v>
      </c>
      <c r="CV2743" s="77" t="s">
        <v>467</v>
      </c>
      <c r="CW2743" s="77">
        <v>2023</v>
      </c>
      <c r="CX2743" s="77">
        <v>0</v>
      </c>
      <c r="CY2743" s="77">
        <v>0</v>
      </c>
      <c r="CZ2743" s="77">
        <v>0</v>
      </c>
      <c r="DA2743" s="77">
        <v>0</v>
      </c>
      <c r="DB2743" s="77">
        <v>5.4750346070077631</v>
      </c>
      <c r="DC2743" s="77">
        <v>0.71896016785821359</v>
      </c>
      <c r="DD2743" s="77">
        <v>3.071497198615103</v>
      </c>
      <c r="DE2743" s="77">
        <v>1.684577240534447</v>
      </c>
      <c r="DF2743" s="77">
        <v>0</v>
      </c>
      <c r="DG2743" s="77">
        <v>0.37599181639994944</v>
      </c>
      <c r="DH2743" s="77">
        <v>0.37599181639994944</v>
      </c>
      <c r="DI2743" s="77">
        <v>0.37599181639994944</v>
      </c>
      <c r="DJ2743" s="77">
        <v>4.3250927471427683E-5</v>
      </c>
      <c r="DL2743" s="77">
        <v>0</v>
      </c>
      <c r="DM2743" s="77">
        <v>0</v>
      </c>
      <c r="DN2743" s="77">
        <v>0</v>
      </c>
      <c r="DO2743" s="77">
        <v>0</v>
      </c>
      <c r="DP2743" s="77">
        <v>1.6261994780964569E-5</v>
      </c>
      <c r="DQ2743" s="77">
        <v>1.6261994780964569E-5</v>
      </c>
      <c r="DR2743" s="77">
        <v>0</v>
      </c>
      <c r="DS2743" s="77">
        <v>1.6261994780964569E-5</v>
      </c>
      <c r="DT2743" s="77">
        <v>1.6261994780964569E-5</v>
      </c>
      <c r="DU2743" s="77">
        <v>0</v>
      </c>
      <c r="DV2743" s="77">
        <v>1.6261994780964569E-5</v>
      </c>
      <c r="DW2743" s="77">
        <v>1.6261994780964569E-5</v>
      </c>
      <c r="GE2743" s="77" t="s">
        <v>422</v>
      </c>
      <c r="GF2743" s="77" t="s">
        <v>155</v>
      </c>
      <c r="GG2743" s="77" t="s">
        <v>447</v>
      </c>
      <c r="GH2743" s="77" t="s">
        <v>453</v>
      </c>
      <c r="GI2743" s="77">
        <v>2025</v>
      </c>
      <c r="GJ2743" s="77" t="s">
        <v>305</v>
      </c>
      <c r="GK2743" s="77">
        <v>233.2300768079412</v>
      </c>
      <c r="GL2743" s="77">
        <v>489.35553099999998</v>
      </c>
      <c r="GM2743" s="77">
        <v>2025</v>
      </c>
      <c r="GN2743" s="77" t="s">
        <v>175</v>
      </c>
      <c r="GO2743" s="77">
        <v>0.13250000000000001</v>
      </c>
      <c r="GP2743" s="77">
        <v>3</v>
      </c>
      <c r="GQ2743" s="77">
        <v>0</v>
      </c>
      <c r="GR2743" s="77" t="s">
        <v>423</v>
      </c>
      <c r="GS2743" s="77">
        <v>0</v>
      </c>
      <c r="GT2743" s="77">
        <v>0</v>
      </c>
      <c r="GU2743" s="77">
        <v>0</v>
      </c>
      <c r="GV2743" s="77">
        <v>0</v>
      </c>
      <c r="GW2743" s="77">
        <v>0</v>
      </c>
      <c r="GX2743" s="77">
        <v>0</v>
      </c>
      <c r="GY2743" s="77">
        <v>0.1527377521613833</v>
      </c>
      <c r="GZ2743" s="77">
        <v>35.623037668071717</v>
      </c>
    </row>
    <row r="2744" spans="98:208" x14ac:dyDescent="0.25">
      <c r="CT2744" s="77" t="s">
        <v>155</v>
      </c>
      <c r="CU2744" s="77" t="s">
        <v>477</v>
      </c>
      <c r="CV2744" s="77" t="s">
        <v>467</v>
      </c>
      <c r="CW2744" s="77">
        <v>2024</v>
      </c>
      <c r="CX2744" s="77">
        <v>0</v>
      </c>
      <c r="CY2744" s="77">
        <v>0</v>
      </c>
      <c r="CZ2744" s="77">
        <v>0</v>
      </c>
      <c r="DA2744" s="77">
        <v>0</v>
      </c>
      <c r="DB2744" s="77">
        <v>5.4750346070077631</v>
      </c>
      <c r="DC2744" s="77">
        <v>0.71896016785821359</v>
      </c>
      <c r="DD2744" s="77">
        <v>3.071497198615103</v>
      </c>
      <c r="DE2744" s="77">
        <v>1.684577240534447</v>
      </c>
      <c r="DF2744" s="77">
        <v>0</v>
      </c>
      <c r="DG2744" s="77">
        <v>0</v>
      </c>
      <c r="DH2744" s="77">
        <v>0.37599181639994944</v>
      </c>
      <c r="DI2744" s="77">
        <v>0.37599181639994944</v>
      </c>
      <c r="DJ2744" s="77">
        <v>4.3250927471427683E-5</v>
      </c>
      <c r="DL2744" s="77">
        <v>0</v>
      </c>
      <c r="DM2744" s="77">
        <v>0</v>
      </c>
      <c r="DN2744" s="77">
        <v>0</v>
      </c>
      <c r="DO2744" s="77">
        <v>0</v>
      </c>
      <c r="DP2744" s="77">
        <v>0</v>
      </c>
      <c r="DQ2744" s="77">
        <v>0</v>
      </c>
      <c r="DR2744" s="77">
        <v>0</v>
      </c>
      <c r="DS2744" s="77">
        <v>1.6261994780964569E-5</v>
      </c>
      <c r="DT2744" s="77">
        <v>1.6261994780964569E-5</v>
      </c>
      <c r="DU2744" s="77">
        <v>0</v>
      </c>
      <c r="DV2744" s="77">
        <v>1.6261994780964569E-5</v>
      </c>
      <c r="DW2744" s="77">
        <v>1.6261994780964569E-5</v>
      </c>
      <c r="GE2744" s="77" t="s">
        <v>425</v>
      </c>
      <c r="GF2744" s="77" t="s">
        <v>155</v>
      </c>
      <c r="GG2744" s="77" t="s">
        <v>447</v>
      </c>
      <c r="GH2744" s="77" t="s">
        <v>453</v>
      </c>
      <c r="GI2744" s="77">
        <v>2025</v>
      </c>
      <c r="GJ2744" s="77" t="s">
        <v>301</v>
      </c>
      <c r="GK2744" s="77">
        <v>8896.515993428673</v>
      </c>
      <c r="GL2744" s="77">
        <v>489.35553099999998</v>
      </c>
      <c r="GM2744" s="77">
        <v>2025</v>
      </c>
      <c r="GN2744" s="77" t="s">
        <v>175</v>
      </c>
      <c r="GO2744" s="77">
        <v>5.3000000000000005E-2</v>
      </c>
      <c r="GP2744" s="77">
        <v>3</v>
      </c>
      <c r="GQ2744" s="77">
        <v>0</v>
      </c>
      <c r="GR2744" s="77" t="s">
        <v>423</v>
      </c>
      <c r="GS2744" s="77">
        <v>0</v>
      </c>
      <c r="GT2744" s="77">
        <v>0</v>
      </c>
      <c r="GU2744" s="77">
        <v>0</v>
      </c>
      <c r="GV2744" s="77">
        <v>0</v>
      </c>
      <c r="GW2744" s="77">
        <v>0</v>
      </c>
      <c r="GX2744" s="77">
        <v>0</v>
      </c>
      <c r="GY2744" s="77">
        <v>5.5966209081309407E-2</v>
      </c>
      <c r="GZ2744" s="77">
        <v>497.90427418344217</v>
      </c>
    </row>
    <row r="2745" spans="98:208" x14ac:dyDescent="0.25">
      <c r="CT2745" s="77" t="s">
        <v>155</v>
      </c>
      <c r="CU2745" s="77" t="s">
        <v>477</v>
      </c>
      <c r="CV2745" s="77" t="s">
        <v>467</v>
      </c>
      <c r="CW2745" s="77">
        <v>2025</v>
      </c>
      <c r="CX2745" s="77">
        <v>0</v>
      </c>
      <c r="CY2745" s="77">
        <v>0</v>
      </c>
      <c r="CZ2745" s="77">
        <v>0</v>
      </c>
      <c r="DA2745" s="77">
        <v>0</v>
      </c>
      <c r="DB2745" s="77">
        <v>5.4750346070077631</v>
      </c>
      <c r="DC2745" s="77">
        <v>0.71896016785821359</v>
      </c>
      <c r="DD2745" s="77">
        <v>3.071497198615103</v>
      </c>
      <c r="DE2745" s="77">
        <v>1.684577240534447</v>
      </c>
      <c r="DF2745" s="77">
        <v>0</v>
      </c>
      <c r="DG2745" s="77">
        <v>0</v>
      </c>
      <c r="DH2745" s="77">
        <v>0</v>
      </c>
      <c r="DI2745" s="77">
        <v>0.37599181639994944</v>
      </c>
      <c r="DJ2745" s="77">
        <v>4.3250927471427683E-5</v>
      </c>
      <c r="DL2745" s="77">
        <v>0</v>
      </c>
      <c r="DM2745" s="77">
        <v>0</v>
      </c>
      <c r="DN2745" s="77">
        <v>0</v>
      </c>
      <c r="DO2745" s="77">
        <v>0</v>
      </c>
      <c r="DP2745" s="77">
        <v>0</v>
      </c>
      <c r="DQ2745" s="77">
        <v>0</v>
      </c>
      <c r="DR2745" s="77">
        <v>0</v>
      </c>
      <c r="DS2745" s="77">
        <v>0</v>
      </c>
      <c r="DT2745" s="77">
        <v>0</v>
      </c>
      <c r="DU2745" s="77">
        <v>0</v>
      </c>
      <c r="DV2745" s="77">
        <v>1.6261994780964569E-5</v>
      </c>
      <c r="DW2745" s="77">
        <v>1.6261994780964569E-5</v>
      </c>
      <c r="GE2745" s="77" t="s">
        <v>427</v>
      </c>
      <c r="GF2745" s="77" t="s">
        <v>155</v>
      </c>
      <c r="GG2745" s="77" t="s">
        <v>447</v>
      </c>
      <c r="GH2745" s="77" t="s">
        <v>453</v>
      </c>
      <c r="GI2745" s="77">
        <v>2025</v>
      </c>
      <c r="GJ2745" s="77" t="s">
        <v>303</v>
      </c>
      <c r="GK2745" s="77">
        <v>5534.891486200142</v>
      </c>
      <c r="GL2745" s="77">
        <v>489.35553099999998</v>
      </c>
      <c r="GM2745" s="77">
        <v>2025</v>
      </c>
      <c r="GN2745" s="77" t="s">
        <v>175</v>
      </c>
      <c r="GO2745" s="77">
        <v>5.3000000000000005E-2</v>
      </c>
      <c r="GP2745" s="77">
        <v>3</v>
      </c>
      <c r="GQ2745" s="77">
        <v>0</v>
      </c>
      <c r="GR2745" s="77" t="s">
        <v>423</v>
      </c>
      <c r="GS2745" s="77">
        <v>0</v>
      </c>
      <c r="GT2745" s="77">
        <v>0</v>
      </c>
      <c r="GU2745" s="77">
        <v>0</v>
      </c>
      <c r="GV2745" s="77">
        <v>0</v>
      </c>
      <c r="GW2745" s="77">
        <v>0</v>
      </c>
      <c r="GX2745" s="77">
        <v>0</v>
      </c>
      <c r="GY2745" s="77">
        <v>5.5966209081309407E-2</v>
      </c>
      <c r="GZ2745" s="77">
        <v>309.7668941590365</v>
      </c>
    </row>
    <row r="2746" spans="98:208" x14ac:dyDescent="0.25">
      <c r="CT2746" s="77" t="s">
        <v>155</v>
      </c>
      <c r="CU2746" s="77" t="s">
        <v>477</v>
      </c>
      <c r="CV2746" s="77" t="s">
        <v>474</v>
      </c>
      <c r="CW2746" s="77">
        <v>2020</v>
      </c>
      <c r="CX2746" s="77">
        <v>0</v>
      </c>
      <c r="CY2746" s="77">
        <v>0</v>
      </c>
      <c r="CZ2746" s="77">
        <v>0</v>
      </c>
      <c r="DA2746" s="77">
        <v>0</v>
      </c>
      <c r="DB2746" s="77">
        <v>7.7900575334948444E-2</v>
      </c>
      <c r="DC2746" s="77">
        <v>3.6425060683954492E-2</v>
      </c>
      <c r="DD2746" s="77">
        <v>1.5808724525432311E-3</v>
      </c>
      <c r="DE2746" s="77">
        <v>3.9894642198450743E-2</v>
      </c>
      <c r="DF2746" s="77">
        <v>7.884709215921628E-3</v>
      </c>
      <c r="DG2746" s="77">
        <v>0</v>
      </c>
      <c r="DH2746" s="77">
        <v>0</v>
      </c>
      <c r="DI2746" s="77">
        <v>0</v>
      </c>
      <c r="DJ2746" s="77">
        <v>1.324311431932115E-3</v>
      </c>
      <c r="DL2746" s="77">
        <v>0</v>
      </c>
      <c r="DM2746" s="77">
        <v>1.0441810552105514E-5</v>
      </c>
      <c r="DN2746" s="77">
        <v>1.0441810552105514E-5</v>
      </c>
      <c r="DO2746" s="77">
        <v>0</v>
      </c>
      <c r="DP2746" s="77">
        <v>0</v>
      </c>
      <c r="DQ2746" s="77">
        <v>0</v>
      </c>
      <c r="DR2746" s="77">
        <v>0</v>
      </c>
      <c r="DS2746" s="77">
        <v>0</v>
      </c>
      <c r="DT2746" s="77">
        <v>0</v>
      </c>
      <c r="DU2746" s="77">
        <v>0</v>
      </c>
      <c r="DV2746" s="77">
        <v>0</v>
      </c>
      <c r="DW2746" s="77">
        <v>0</v>
      </c>
      <c r="GE2746" s="77" t="s">
        <v>422</v>
      </c>
      <c r="GF2746" s="77" t="s">
        <v>155</v>
      </c>
      <c r="GG2746" s="77" t="s">
        <v>447</v>
      </c>
      <c r="GH2746" s="77" t="s">
        <v>460</v>
      </c>
      <c r="GI2746" s="77">
        <v>2021</v>
      </c>
      <c r="GJ2746" s="77" t="s">
        <v>305</v>
      </c>
      <c r="GK2746" s="77">
        <v>222.2294216278645</v>
      </c>
      <c r="GL2746" s="77">
        <v>489.35553099999998</v>
      </c>
      <c r="GM2746" s="77">
        <v>2021</v>
      </c>
      <c r="GN2746" s="77" t="s">
        <v>175</v>
      </c>
      <c r="GO2746" s="77">
        <v>0.13250000000000001</v>
      </c>
      <c r="GP2746" s="77">
        <v>3</v>
      </c>
      <c r="GQ2746" s="77">
        <v>0</v>
      </c>
      <c r="GR2746" s="77" t="s">
        <v>423</v>
      </c>
      <c r="GS2746" s="77">
        <v>0.1527377521613833</v>
      </c>
      <c r="GT2746" s="77">
        <v>33.942822323564322</v>
      </c>
      <c r="GU2746" s="77">
        <v>0.1527377521613833</v>
      </c>
      <c r="GV2746" s="77">
        <v>33.942822323564322</v>
      </c>
      <c r="GW2746" s="77">
        <v>0</v>
      </c>
      <c r="GX2746" s="77">
        <v>0</v>
      </c>
      <c r="GY2746" s="77">
        <v>0</v>
      </c>
      <c r="GZ2746" s="77">
        <v>0</v>
      </c>
    </row>
    <row r="2747" spans="98:208" x14ac:dyDescent="0.25">
      <c r="CT2747" s="77" t="s">
        <v>155</v>
      </c>
      <c r="CU2747" s="77" t="s">
        <v>477</v>
      </c>
      <c r="CV2747" s="77" t="s">
        <v>474</v>
      </c>
      <c r="CW2747" s="77">
        <v>2021</v>
      </c>
      <c r="CX2747" s="77">
        <v>0</v>
      </c>
      <c r="CY2747" s="77">
        <v>0</v>
      </c>
      <c r="CZ2747" s="77">
        <v>0</v>
      </c>
      <c r="DA2747" s="77">
        <v>0</v>
      </c>
      <c r="DB2747" s="77">
        <v>7.7900575334948444E-2</v>
      </c>
      <c r="DC2747" s="77">
        <v>3.6425060683954492E-2</v>
      </c>
      <c r="DD2747" s="77">
        <v>1.5808724525432311E-3</v>
      </c>
      <c r="DE2747" s="77">
        <v>3.9894642198450743E-2</v>
      </c>
      <c r="DF2747" s="77">
        <v>7.884709215921628E-3</v>
      </c>
      <c r="DG2747" s="77">
        <v>7.884709215921628E-3</v>
      </c>
      <c r="DH2747" s="77">
        <v>0</v>
      </c>
      <c r="DI2747" s="77">
        <v>0</v>
      </c>
      <c r="DJ2747" s="77">
        <v>1.324311431932115E-3</v>
      </c>
      <c r="DL2747" s="77">
        <v>0</v>
      </c>
      <c r="DM2747" s="77">
        <v>1.0441810552105514E-5</v>
      </c>
      <c r="DN2747" s="77">
        <v>1.0441810552105514E-5</v>
      </c>
      <c r="DO2747" s="77">
        <v>0</v>
      </c>
      <c r="DP2747" s="77">
        <v>1.0441810552105514E-5</v>
      </c>
      <c r="DQ2747" s="77">
        <v>1.0441810552105514E-5</v>
      </c>
      <c r="DR2747" s="77">
        <v>0</v>
      </c>
      <c r="DS2747" s="77">
        <v>0</v>
      </c>
      <c r="DT2747" s="77">
        <v>0</v>
      </c>
      <c r="DU2747" s="77">
        <v>0</v>
      </c>
      <c r="DV2747" s="77">
        <v>0</v>
      </c>
      <c r="DW2747" s="77">
        <v>0</v>
      </c>
      <c r="GE2747" s="77" t="s">
        <v>425</v>
      </c>
      <c r="GF2747" s="77" t="s">
        <v>155</v>
      </c>
      <c r="GG2747" s="77" t="s">
        <v>447</v>
      </c>
      <c r="GH2747" s="77" t="s">
        <v>460</v>
      </c>
      <c r="GI2747" s="77">
        <v>2021</v>
      </c>
      <c r="GJ2747" s="77" t="s">
        <v>301</v>
      </c>
      <c r="GK2747" s="77">
        <v>8585.7228092492533</v>
      </c>
      <c r="GL2747" s="77">
        <v>489.35553099999998</v>
      </c>
      <c r="GM2747" s="77">
        <v>2021</v>
      </c>
      <c r="GN2747" s="77" t="s">
        <v>175</v>
      </c>
      <c r="GO2747" s="77">
        <v>5.3000000000000005E-2</v>
      </c>
      <c r="GP2747" s="77">
        <v>3</v>
      </c>
      <c r="GQ2747" s="77">
        <v>0</v>
      </c>
      <c r="GR2747" s="77" t="s">
        <v>423</v>
      </c>
      <c r="GS2747" s="77">
        <v>5.5966209081309407E-2</v>
      </c>
      <c r="GT2747" s="77">
        <v>480.51035785661088</v>
      </c>
      <c r="GU2747" s="77">
        <v>5.5966209081309407E-2</v>
      </c>
      <c r="GV2747" s="77">
        <v>480.51035785661088</v>
      </c>
      <c r="GW2747" s="77">
        <v>0</v>
      </c>
      <c r="GX2747" s="77">
        <v>0</v>
      </c>
      <c r="GY2747" s="77">
        <v>0</v>
      </c>
      <c r="GZ2747" s="77">
        <v>0</v>
      </c>
    </row>
    <row r="2748" spans="98:208" x14ac:dyDescent="0.25">
      <c r="CT2748" s="77" t="s">
        <v>155</v>
      </c>
      <c r="CU2748" s="77" t="s">
        <v>477</v>
      </c>
      <c r="CV2748" s="77" t="s">
        <v>474</v>
      </c>
      <c r="CW2748" s="77">
        <v>2022</v>
      </c>
      <c r="CX2748" s="77">
        <v>0</v>
      </c>
      <c r="CY2748" s="77">
        <v>0</v>
      </c>
      <c r="CZ2748" s="77">
        <v>0</v>
      </c>
      <c r="DA2748" s="77">
        <v>0</v>
      </c>
      <c r="DB2748" s="77">
        <v>7.7900575334948444E-2</v>
      </c>
      <c r="DC2748" s="77">
        <v>3.6425060683954492E-2</v>
      </c>
      <c r="DD2748" s="77">
        <v>1.5808724525432311E-3</v>
      </c>
      <c r="DE2748" s="77">
        <v>3.9894642198450743E-2</v>
      </c>
      <c r="DF2748" s="77">
        <v>7.884709215921628E-3</v>
      </c>
      <c r="DG2748" s="77">
        <v>7.884709215921628E-3</v>
      </c>
      <c r="DH2748" s="77">
        <v>7.884709215921628E-3</v>
      </c>
      <c r="DI2748" s="77">
        <v>0</v>
      </c>
      <c r="DJ2748" s="77">
        <v>1.324311431932115E-3</v>
      </c>
      <c r="DL2748" s="77">
        <v>0</v>
      </c>
      <c r="DM2748" s="77">
        <v>1.0441810552105514E-5</v>
      </c>
      <c r="DN2748" s="77">
        <v>1.0441810552105514E-5</v>
      </c>
      <c r="DO2748" s="77">
        <v>0</v>
      </c>
      <c r="DP2748" s="77">
        <v>1.0441810552105514E-5</v>
      </c>
      <c r="DQ2748" s="77">
        <v>1.0441810552105514E-5</v>
      </c>
      <c r="DR2748" s="77">
        <v>0</v>
      </c>
      <c r="DS2748" s="77">
        <v>1.0441810552105514E-5</v>
      </c>
      <c r="DT2748" s="77">
        <v>1.0441810552105514E-5</v>
      </c>
      <c r="DU2748" s="77">
        <v>0</v>
      </c>
      <c r="DV2748" s="77">
        <v>0</v>
      </c>
      <c r="DW2748" s="77">
        <v>0</v>
      </c>
      <c r="GE2748" s="77" t="s">
        <v>422</v>
      </c>
      <c r="GF2748" s="77" t="s">
        <v>155</v>
      </c>
      <c r="GG2748" s="77" t="s">
        <v>447</v>
      </c>
      <c r="GH2748" s="77" t="s">
        <v>460</v>
      </c>
      <c r="GI2748" s="77">
        <v>2022</v>
      </c>
      <c r="GJ2748" s="77" t="s">
        <v>305</v>
      </c>
      <c r="GK2748" s="77">
        <v>222.2294216278645</v>
      </c>
      <c r="GL2748" s="77">
        <v>489.35553099999998</v>
      </c>
      <c r="GM2748" s="77">
        <v>2022</v>
      </c>
      <c r="GN2748" s="77" t="s">
        <v>175</v>
      </c>
      <c r="GO2748" s="77">
        <v>0.13250000000000001</v>
      </c>
      <c r="GP2748" s="77">
        <v>3</v>
      </c>
      <c r="GQ2748" s="77">
        <v>0</v>
      </c>
      <c r="GR2748" s="77" t="s">
        <v>423</v>
      </c>
      <c r="GS2748" s="77">
        <v>0.1527377521613833</v>
      </c>
      <c r="GT2748" s="77">
        <v>33.942822323564322</v>
      </c>
      <c r="GU2748" s="77">
        <v>0.1527377521613833</v>
      </c>
      <c r="GV2748" s="77">
        <v>33.942822323564322</v>
      </c>
      <c r="GW2748" s="77">
        <v>0.1527377521613833</v>
      </c>
      <c r="GX2748" s="77">
        <v>33.942822323564322</v>
      </c>
      <c r="GY2748" s="77">
        <v>0</v>
      </c>
      <c r="GZ2748" s="77">
        <v>0</v>
      </c>
    </row>
    <row r="2749" spans="98:208" x14ac:dyDescent="0.25">
      <c r="CT2749" s="77" t="s">
        <v>155</v>
      </c>
      <c r="CU2749" s="77" t="s">
        <v>477</v>
      </c>
      <c r="CV2749" s="77" t="s">
        <v>474</v>
      </c>
      <c r="CW2749" s="77">
        <v>2023</v>
      </c>
      <c r="CX2749" s="77">
        <v>0</v>
      </c>
      <c r="CY2749" s="77">
        <v>0</v>
      </c>
      <c r="CZ2749" s="77">
        <v>0</v>
      </c>
      <c r="DA2749" s="77">
        <v>0</v>
      </c>
      <c r="DB2749" s="77">
        <v>8.0408269036977148E-2</v>
      </c>
      <c r="DC2749" s="77">
        <v>3.75902246113907E-2</v>
      </c>
      <c r="DD2749" s="77">
        <v>1.631433411568718E-3</v>
      </c>
      <c r="DE2749" s="77">
        <v>4.1186611014017667E-2</v>
      </c>
      <c r="DF2749" s="77">
        <v>0</v>
      </c>
      <c r="DG2749" s="77">
        <v>8.1378100371604853E-3</v>
      </c>
      <c r="DH2749" s="77">
        <v>8.1378100371604853E-3</v>
      </c>
      <c r="DI2749" s="77">
        <v>8.1378100371604853E-3</v>
      </c>
      <c r="DJ2749" s="77">
        <v>1.324311431932115E-3</v>
      </c>
      <c r="DL2749" s="77">
        <v>0</v>
      </c>
      <c r="DM2749" s="77">
        <v>0</v>
      </c>
      <c r="DN2749" s="77">
        <v>0</v>
      </c>
      <c r="DO2749" s="77">
        <v>0</v>
      </c>
      <c r="DP2749" s="77">
        <v>1.077699486310354E-5</v>
      </c>
      <c r="DQ2749" s="77">
        <v>1.077699486310354E-5</v>
      </c>
      <c r="DR2749" s="77">
        <v>0</v>
      </c>
      <c r="DS2749" s="77">
        <v>1.077699486310354E-5</v>
      </c>
      <c r="DT2749" s="77">
        <v>1.077699486310354E-5</v>
      </c>
      <c r="DU2749" s="77">
        <v>0</v>
      </c>
      <c r="DV2749" s="77">
        <v>1.077699486310354E-5</v>
      </c>
      <c r="DW2749" s="77">
        <v>1.077699486310354E-5</v>
      </c>
      <c r="GE2749" s="77" t="s">
        <v>425</v>
      </c>
      <c r="GF2749" s="77" t="s">
        <v>155</v>
      </c>
      <c r="GG2749" s="77" t="s">
        <v>447</v>
      </c>
      <c r="GH2749" s="77" t="s">
        <v>460</v>
      </c>
      <c r="GI2749" s="77">
        <v>2022</v>
      </c>
      <c r="GJ2749" s="77" t="s">
        <v>301</v>
      </c>
      <c r="GK2749" s="77">
        <v>8585.7228092492533</v>
      </c>
      <c r="GL2749" s="77">
        <v>489.35553099999998</v>
      </c>
      <c r="GM2749" s="77">
        <v>2022</v>
      </c>
      <c r="GN2749" s="77" t="s">
        <v>175</v>
      </c>
      <c r="GO2749" s="77">
        <v>5.3000000000000005E-2</v>
      </c>
      <c r="GP2749" s="77">
        <v>3</v>
      </c>
      <c r="GQ2749" s="77">
        <v>0</v>
      </c>
      <c r="GR2749" s="77" t="s">
        <v>423</v>
      </c>
      <c r="GS2749" s="77">
        <v>5.5966209081309407E-2</v>
      </c>
      <c r="GT2749" s="77">
        <v>480.51035785661088</v>
      </c>
      <c r="GU2749" s="77">
        <v>5.5966209081309407E-2</v>
      </c>
      <c r="GV2749" s="77">
        <v>480.51035785661088</v>
      </c>
      <c r="GW2749" s="77">
        <v>5.5966209081309407E-2</v>
      </c>
      <c r="GX2749" s="77">
        <v>480.51035785661088</v>
      </c>
      <c r="GY2749" s="77">
        <v>0</v>
      </c>
      <c r="GZ2749" s="77">
        <v>0</v>
      </c>
    </row>
    <row r="2750" spans="98:208" x14ac:dyDescent="0.25">
      <c r="CT2750" s="77" t="s">
        <v>155</v>
      </c>
      <c r="CU2750" s="77" t="s">
        <v>477</v>
      </c>
      <c r="CV2750" s="77" t="s">
        <v>474</v>
      </c>
      <c r="CW2750" s="77">
        <v>2024</v>
      </c>
      <c r="CX2750" s="77">
        <v>0</v>
      </c>
      <c r="CY2750" s="77">
        <v>0</v>
      </c>
      <c r="CZ2750" s="77">
        <v>0</v>
      </c>
      <c r="DA2750" s="77">
        <v>0</v>
      </c>
      <c r="DB2750" s="77">
        <v>8.0408269036977148E-2</v>
      </c>
      <c r="DC2750" s="77">
        <v>3.75902246113907E-2</v>
      </c>
      <c r="DD2750" s="77">
        <v>1.631433411568718E-3</v>
      </c>
      <c r="DE2750" s="77">
        <v>4.1186611014017667E-2</v>
      </c>
      <c r="DF2750" s="77">
        <v>0</v>
      </c>
      <c r="DG2750" s="77">
        <v>0</v>
      </c>
      <c r="DH2750" s="77">
        <v>8.1378100371604853E-3</v>
      </c>
      <c r="DI2750" s="77">
        <v>8.1378100371604853E-3</v>
      </c>
      <c r="DJ2750" s="77">
        <v>1.324311431932115E-3</v>
      </c>
      <c r="DL2750" s="77">
        <v>0</v>
      </c>
      <c r="DM2750" s="77">
        <v>0</v>
      </c>
      <c r="DN2750" s="77">
        <v>0</v>
      </c>
      <c r="DO2750" s="77">
        <v>0</v>
      </c>
      <c r="DP2750" s="77">
        <v>0</v>
      </c>
      <c r="DQ2750" s="77">
        <v>0</v>
      </c>
      <c r="DR2750" s="77">
        <v>0</v>
      </c>
      <c r="DS2750" s="77">
        <v>1.077699486310354E-5</v>
      </c>
      <c r="DT2750" s="77">
        <v>1.077699486310354E-5</v>
      </c>
      <c r="DU2750" s="77">
        <v>0</v>
      </c>
      <c r="DV2750" s="77">
        <v>1.077699486310354E-5</v>
      </c>
      <c r="DW2750" s="77">
        <v>1.077699486310354E-5</v>
      </c>
      <c r="GE2750" s="77" t="s">
        <v>422</v>
      </c>
      <c r="GF2750" s="77" t="s">
        <v>155</v>
      </c>
      <c r="GG2750" s="77" t="s">
        <v>447</v>
      </c>
      <c r="GH2750" s="77" t="s">
        <v>460</v>
      </c>
      <c r="GI2750" s="77">
        <v>2023</v>
      </c>
      <c r="GJ2750" s="77" t="s">
        <v>305</v>
      </c>
      <c r="GK2750" s="77">
        <v>233.23007680797471</v>
      </c>
      <c r="GL2750" s="77">
        <v>489.35553099999998</v>
      </c>
      <c r="GM2750" s="77">
        <v>2023</v>
      </c>
      <c r="GN2750" s="77" t="s">
        <v>175</v>
      </c>
      <c r="GO2750" s="77">
        <v>0.13250000000000001</v>
      </c>
      <c r="GP2750" s="77">
        <v>3</v>
      </c>
      <c r="GQ2750" s="77">
        <v>0</v>
      </c>
      <c r="GR2750" s="77" t="s">
        <v>423</v>
      </c>
      <c r="GS2750" s="77">
        <v>0</v>
      </c>
      <c r="GT2750" s="77">
        <v>0</v>
      </c>
      <c r="GU2750" s="77">
        <v>0.1527377521613833</v>
      </c>
      <c r="GV2750" s="77">
        <v>35.623037668076833</v>
      </c>
      <c r="GW2750" s="77">
        <v>0.1527377521613833</v>
      </c>
      <c r="GX2750" s="77">
        <v>35.623037668076833</v>
      </c>
      <c r="GY2750" s="77">
        <v>0.1527377521613833</v>
      </c>
      <c r="GZ2750" s="77">
        <v>35.623037668076833</v>
      </c>
    </row>
    <row r="2751" spans="98:208" x14ac:dyDescent="0.25">
      <c r="CT2751" s="77" t="s">
        <v>155</v>
      </c>
      <c r="CU2751" s="77" t="s">
        <v>477</v>
      </c>
      <c r="CV2751" s="77" t="s">
        <v>474</v>
      </c>
      <c r="CW2751" s="77">
        <v>2025</v>
      </c>
      <c r="CX2751" s="77">
        <v>0</v>
      </c>
      <c r="CY2751" s="77">
        <v>0</v>
      </c>
      <c r="CZ2751" s="77">
        <v>0</v>
      </c>
      <c r="DA2751" s="77">
        <v>0</v>
      </c>
      <c r="DB2751" s="77">
        <v>8.0408269036977148E-2</v>
      </c>
      <c r="DC2751" s="77">
        <v>3.75902246113907E-2</v>
      </c>
      <c r="DD2751" s="77">
        <v>1.631433411568718E-3</v>
      </c>
      <c r="DE2751" s="77">
        <v>4.1186611014017667E-2</v>
      </c>
      <c r="DF2751" s="77">
        <v>0</v>
      </c>
      <c r="DG2751" s="77">
        <v>0</v>
      </c>
      <c r="DH2751" s="77">
        <v>0</v>
      </c>
      <c r="DI2751" s="77">
        <v>8.1378100371604853E-3</v>
      </c>
      <c r="DJ2751" s="77">
        <v>1.324311431932115E-3</v>
      </c>
      <c r="DL2751" s="77">
        <v>0</v>
      </c>
      <c r="DM2751" s="77">
        <v>0</v>
      </c>
      <c r="DN2751" s="77">
        <v>0</v>
      </c>
      <c r="DO2751" s="77">
        <v>0</v>
      </c>
      <c r="DP2751" s="77">
        <v>0</v>
      </c>
      <c r="DQ2751" s="77">
        <v>0</v>
      </c>
      <c r="DR2751" s="77">
        <v>0</v>
      </c>
      <c r="DS2751" s="77">
        <v>0</v>
      </c>
      <c r="DT2751" s="77">
        <v>0</v>
      </c>
      <c r="DU2751" s="77">
        <v>0</v>
      </c>
      <c r="DV2751" s="77">
        <v>1.077699486310354E-5</v>
      </c>
      <c r="DW2751" s="77">
        <v>1.077699486310354E-5</v>
      </c>
      <c r="GE2751" s="77" t="s">
        <v>425</v>
      </c>
      <c r="GF2751" s="77" t="s">
        <v>155</v>
      </c>
      <c r="GG2751" s="77" t="s">
        <v>447</v>
      </c>
      <c r="GH2751" s="77" t="s">
        <v>460</v>
      </c>
      <c r="GI2751" s="77">
        <v>2023</v>
      </c>
      <c r="GJ2751" s="77" t="s">
        <v>301</v>
      </c>
      <c r="GK2751" s="77">
        <v>8896.5159934299518</v>
      </c>
      <c r="GL2751" s="77">
        <v>489.35553099999998</v>
      </c>
      <c r="GM2751" s="77">
        <v>2023</v>
      </c>
      <c r="GN2751" s="77" t="s">
        <v>175</v>
      </c>
      <c r="GO2751" s="77">
        <v>5.3000000000000005E-2</v>
      </c>
      <c r="GP2751" s="77">
        <v>3</v>
      </c>
      <c r="GQ2751" s="77">
        <v>0</v>
      </c>
      <c r="GR2751" s="77" t="s">
        <v>423</v>
      </c>
      <c r="GS2751" s="77">
        <v>0</v>
      </c>
      <c r="GT2751" s="77">
        <v>0</v>
      </c>
      <c r="GU2751" s="77">
        <v>5.5966209081309407E-2</v>
      </c>
      <c r="GV2751" s="77">
        <v>497.90427418351373</v>
      </c>
      <c r="GW2751" s="77">
        <v>5.5966209081309407E-2</v>
      </c>
      <c r="GX2751" s="77">
        <v>497.90427418351373</v>
      </c>
      <c r="GY2751" s="77">
        <v>5.5966209081309407E-2</v>
      </c>
      <c r="GZ2751" s="77">
        <v>497.90427418351373</v>
      </c>
    </row>
    <row r="2752" spans="98:208" x14ac:dyDescent="0.25">
      <c r="CT2752" s="77" t="s">
        <v>155</v>
      </c>
      <c r="CU2752" s="77" t="s">
        <v>477</v>
      </c>
      <c r="CV2752" s="77" t="s">
        <v>481</v>
      </c>
      <c r="CW2752" s="77">
        <v>2020</v>
      </c>
      <c r="CX2752" s="77">
        <v>0</v>
      </c>
      <c r="CY2752" s="77">
        <v>0</v>
      </c>
      <c r="CZ2752" s="77">
        <v>0</v>
      </c>
      <c r="DA2752" s="77">
        <v>0</v>
      </c>
      <c r="DB2752" s="77">
        <v>21083.84282422443</v>
      </c>
      <c r="DC2752" s="77">
        <v>409.22373582039609</v>
      </c>
      <c r="DD2752" s="77">
        <v>13469.08781237869</v>
      </c>
      <c r="DE2752" s="77">
        <v>7205.5312760252336</v>
      </c>
      <c r="DF2752" s="77">
        <v>1219.5839681183354</v>
      </c>
      <c r="DG2752" s="77">
        <v>0</v>
      </c>
      <c r="DH2752" s="77">
        <v>0</v>
      </c>
      <c r="DI2752" s="77">
        <v>0</v>
      </c>
      <c r="DJ2752" s="77">
        <v>6.244711827386912E-10</v>
      </c>
      <c r="DL2752" s="77">
        <v>0</v>
      </c>
      <c r="DM2752" s="77">
        <v>7.6159504302000317E-7</v>
      </c>
      <c r="DN2752" s="77">
        <v>7.6159504302000317E-7</v>
      </c>
      <c r="DO2752" s="77">
        <v>0</v>
      </c>
      <c r="DP2752" s="77">
        <v>0</v>
      </c>
      <c r="DQ2752" s="77">
        <v>0</v>
      </c>
      <c r="DR2752" s="77">
        <v>0</v>
      </c>
      <c r="DS2752" s="77">
        <v>0</v>
      </c>
      <c r="DT2752" s="77">
        <v>0</v>
      </c>
      <c r="DU2752" s="77">
        <v>0</v>
      </c>
      <c r="DV2752" s="77">
        <v>0</v>
      </c>
      <c r="DW2752" s="77">
        <v>0</v>
      </c>
      <c r="GE2752" s="77" t="s">
        <v>422</v>
      </c>
      <c r="GF2752" s="77" t="s">
        <v>155</v>
      </c>
      <c r="GG2752" s="77" t="s">
        <v>447</v>
      </c>
      <c r="GH2752" s="77" t="s">
        <v>460</v>
      </c>
      <c r="GI2752" s="77">
        <v>2024</v>
      </c>
      <c r="GJ2752" s="77" t="s">
        <v>305</v>
      </c>
      <c r="GK2752" s="77">
        <v>233.23007680797471</v>
      </c>
      <c r="GL2752" s="77">
        <v>489.35553099999998</v>
      </c>
      <c r="GM2752" s="77">
        <v>2024</v>
      </c>
      <c r="GN2752" s="77" t="s">
        <v>175</v>
      </c>
      <c r="GO2752" s="77">
        <v>0.13250000000000001</v>
      </c>
      <c r="GP2752" s="77">
        <v>3</v>
      </c>
      <c r="GQ2752" s="77">
        <v>0</v>
      </c>
      <c r="GR2752" s="77" t="s">
        <v>423</v>
      </c>
      <c r="GS2752" s="77">
        <v>0</v>
      </c>
      <c r="GT2752" s="77">
        <v>0</v>
      </c>
      <c r="GU2752" s="77">
        <v>0</v>
      </c>
      <c r="GV2752" s="77">
        <v>0</v>
      </c>
      <c r="GW2752" s="77">
        <v>0.1527377521613833</v>
      </c>
      <c r="GX2752" s="77">
        <v>35.623037668076833</v>
      </c>
      <c r="GY2752" s="77">
        <v>0.1527377521613833</v>
      </c>
      <c r="GZ2752" s="77">
        <v>35.623037668076833</v>
      </c>
    </row>
    <row r="2753" spans="98:208" x14ac:dyDescent="0.25">
      <c r="CT2753" s="77" t="s">
        <v>155</v>
      </c>
      <c r="CU2753" s="77" t="s">
        <v>477</v>
      </c>
      <c r="CV2753" s="77" t="s">
        <v>481</v>
      </c>
      <c r="CW2753" s="77">
        <v>2021</v>
      </c>
      <c r="CX2753" s="77">
        <v>0</v>
      </c>
      <c r="CY2753" s="77">
        <v>0</v>
      </c>
      <c r="CZ2753" s="77">
        <v>0</v>
      </c>
      <c r="DA2753" s="77">
        <v>0</v>
      </c>
      <c r="DB2753" s="77">
        <v>21083.84282422443</v>
      </c>
      <c r="DC2753" s="77">
        <v>409.22373582039609</v>
      </c>
      <c r="DD2753" s="77">
        <v>13469.08781237869</v>
      </c>
      <c r="DE2753" s="77">
        <v>7205.5312760252336</v>
      </c>
      <c r="DF2753" s="77">
        <v>1219.5839681183354</v>
      </c>
      <c r="DG2753" s="77">
        <v>1219.5839681183354</v>
      </c>
      <c r="DH2753" s="77">
        <v>0</v>
      </c>
      <c r="DI2753" s="77">
        <v>0</v>
      </c>
      <c r="DJ2753" s="77">
        <v>6.244711827386912E-10</v>
      </c>
      <c r="DL2753" s="77">
        <v>0</v>
      </c>
      <c r="DM2753" s="77">
        <v>7.6159504302000317E-7</v>
      </c>
      <c r="DN2753" s="77">
        <v>7.6159504302000317E-7</v>
      </c>
      <c r="DO2753" s="77">
        <v>0</v>
      </c>
      <c r="DP2753" s="77">
        <v>7.6159504302000317E-7</v>
      </c>
      <c r="DQ2753" s="77">
        <v>7.6159504302000317E-7</v>
      </c>
      <c r="DR2753" s="77">
        <v>0</v>
      </c>
      <c r="DS2753" s="77">
        <v>0</v>
      </c>
      <c r="DT2753" s="77">
        <v>0</v>
      </c>
      <c r="DU2753" s="77">
        <v>0</v>
      </c>
      <c r="DV2753" s="77">
        <v>0</v>
      </c>
      <c r="DW2753" s="77">
        <v>0</v>
      </c>
      <c r="GE2753" s="77" t="s">
        <v>425</v>
      </c>
      <c r="GF2753" s="77" t="s">
        <v>155</v>
      </c>
      <c r="GG2753" s="77" t="s">
        <v>447</v>
      </c>
      <c r="GH2753" s="77" t="s">
        <v>460</v>
      </c>
      <c r="GI2753" s="77">
        <v>2024</v>
      </c>
      <c r="GJ2753" s="77" t="s">
        <v>301</v>
      </c>
      <c r="GK2753" s="77">
        <v>8896.5159934299518</v>
      </c>
      <c r="GL2753" s="77">
        <v>489.35553099999998</v>
      </c>
      <c r="GM2753" s="77">
        <v>2024</v>
      </c>
      <c r="GN2753" s="77" t="s">
        <v>175</v>
      </c>
      <c r="GO2753" s="77">
        <v>5.3000000000000005E-2</v>
      </c>
      <c r="GP2753" s="77">
        <v>3</v>
      </c>
      <c r="GQ2753" s="77">
        <v>0</v>
      </c>
      <c r="GR2753" s="77" t="s">
        <v>423</v>
      </c>
      <c r="GS2753" s="77">
        <v>0</v>
      </c>
      <c r="GT2753" s="77">
        <v>0</v>
      </c>
      <c r="GU2753" s="77">
        <v>0</v>
      </c>
      <c r="GV2753" s="77">
        <v>0</v>
      </c>
      <c r="GW2753" s="77">
        <v>5.5966209081309407E-2</v>
      </c>
      <c r="GX2753" s="77">
        <v>497.90427418351373</v>
      </c>
      <c r="GY2753" s="77">
        <v>5.5966209081309407E-2</v>
      </c>
      <c r="GZ2753" s="77">
        <v>497.90427418351373</v>
      </c>
    </row>
    <row r="2754" spans="98:208" x14ac:dyDescent="0.25">
      <c r="CT2754" s="77" t="s">
        <v>155</v>
      </c>
      <c r="CU2754" s="77" t="s">
        <v>477</v>
      </c>
      <c r="CV2754" s="77" t="s">
        <v>481</v>
      </c>
      <c r="CW2754" s="77">
        <v>2022</v>
      </c>
      <c r="CX2754" s="77">
        <v>0</v>
      </c>
      <c r="CY2754" s="77">
        <v>0</v>
      </c>
      <c r="CZ2754" s="77">
        <v>0</v>
      </c>
      <c r="DA2754" s="77">
        <v>0</v>
      </c>
      <c r="DB2754" s="77">
        <v>21083.84282422443</v>
      </c>
      <c r="DC2754" s="77">
        <v>409.22373582039609</v>
      </c>
      <c r="DD2754" s="77">
        <v>13469.08781237869</v>
      </c>
      <c r="DE2754" s="77">
        <v>7205.5312760252336</v>
      </c>
      <c r="DF2754" s="77">
        <v>1219.5839681183354</v>
      </c>
      <c r="DG2754" s="77">
        <v>1219.5839681183354</v>
      </c>
      <c r="DH2754" s="77">
        <v>1219.5839681183354</v>
      </c>
      <c r="DI2754" s="77">
        <v>0</v>
      </c>
      <c r="DJ2754" s="77">
        <v>6.244711827386912E-10</v>
      </c>
      <c r="DL2754" s="77">
        <v>0</v>
      </c>
      <c r="DM2754" s="77">
        <v>7.6159504302000317E-7</v>
      </c>
      <c r="DN2754" s="77">
        <v>7.6159504302000317E-7</v>
      </c>
      <c r="DO2754" s="77">
        <v>0</v>
      </c>
      <c r="DP2754" s="77">
        <v>7.6159504302000317E-7</v>
      </c>
      <c r="DQ2754" s="77">
        <v>7.6159504302000317E-7</v>
      </c>
      <c r="DR2754" s="77">
        <v>0</v>
      </c>
      <c r="DS2754" s="77">
        <v>7.6159504302000317E-7</v>
      </c>
      <c r="DT2754" s="77">
        <v>7.6159504302000317E-7</v>
      </c>
      <c r="DU2754" s="77">
        <v>0</v>
      </c>
      <c r="DV2754" s="77">
        <v>0</v>
      </c>
      <c r="DW2754" s="77">
        <v>0</v>
      </c>
      <c r="GE2754" s="77" t="s">
        <v>422</v>
      </c>
      <c r="GF2754" s="77" t="s">
        <v>155</v>
      </c>
      <c r="GG2754" s="77" t="s">
        <v>447</v>
      </c>
      <c r="GH2754" s="77" t="s">
        <v>460</v>
      </c>
      <c r="GI2754" s="77">
        <v>2025</v>
      </c>
      <c r="GJ2754" s="77" t="s">
        <v>305</v>
      </c>
      <c r="GK2754" s="77">
        <v>233.23007680797471</v>
      </c>
      <c r="GL2754" s="77">
        <v>489.35553099999998</v>
      </c>
      <c r="GM2754" s="77">
        <v>2025</v>
      </c>
      <c r="GN2754" s="77" t="s">
        <v>175</v>
      </c>
      <c r="GO2754" s="77">
        <v>0.13250000000000001</v>
      </c>
      <c r="GP2754" s="77">
        <v>3</v>
      </c>
      <c r="GQ2754" s="77">
        <v>0</v>
      </c>
      <c r="GR2754" s="77" t="s">
        <v>423</v>
      </c>
      <c r="GS2754" s="77">
        <v>0</v>
      </c>
      <c r="GT2754" s="77">
        <v>0</v>
      </c>
      <c r="GU2754" s="77">
        <v>0</v>
      </c>
      <c r="GV2754" s="77">
        <v>0</v>
      </c>
      <c r="GW2754" s="77">
        <v>0</v>
      </c>
      <c r="GX2754" s="77">
        <v>0</v>
      </c>
      <c r="GY2754" s="77">
        <v>0.1527377521613833</v>
      </c>
      <c r="GZ2754" s="77">
        <v>35.623037668076833</v>
      </c>
    </row>
    <row r="2755" spans="98:208" x14ac:dyDescent="0.25">
      <c r="CT2755" s="77" t="s">
        <v>155</v>
      </c>
      <c r="CU2755" s="77" t="s">
        <v>477</v>
      </c>
      <c r="CV2755" s="77" t="s">
        <v>481</v>
      </c>
      <c r="CW2755" s="77">
        <v>2023</v>
      </c>
      <c r="CX2755" s="77">
        <v>0</v>
      </c>
      <c r="CY2755" s="77">
        <v>0</v>
      </c>
      <c r="CZ2755" s="77">
        <v>0</v>
      </c>
      <c r="DA2755" s="77">
        <v>0</v>
      </c>
      <c r="DB2755" s="77">
        <v>21835.978114130328</v>
      </c>
      <c r="DC2755" s="77">
        <v>428.60232122030129</v>
      </c>
      <c r="DD2755" s="77">
        <v>13939.560973457559</v>
      </c>
      <c r="DE2755" s="77">
        <v>7467.8148194524774</v>
      </c>
      <c r="DF2755" s="77">
        <v>0</v>
      </c>
      <c r="DG2755" s="77">
        <v>1263.5534246225047</v>
      </c>
      <c r="DH2755" s="77">
        <v>1263.5534246225047</v>
      </c>
      <c r="DI2755" s="77">
        <v>1263.5534246225047</v>
      </c>
      <c r="DJ2755" s="77">
        <v>6.244711827386912E-10</v>
      </c>
      <c r="DL2755" s="77">
        <v>0</v>
      </c>
      <c r="DM2755" s="77">
        <v>0</v>
      </c>
      <c r="DN2755" s="77">
        <v>0</v>
      </c>
      <c r="DO2755" s="77">
        <v>0</v>
      </c>
      <c r="DP2755" s="77">
        <v>7.8905270152753926E-7</v>
      </c>
      <c r="DQ2755" s="77">
        <v>7.8905270152753926E-7</v>
      </c>
      <c r="DR2755" s="77">
        <v>0</v>
      </c>
      <c r="DS2755" s="77">
        <v>7.8905270152753926E-7</v>
      </c>
      <c r="DT2755" s="77">
        <v>7.8905270152753926E-7</v>
      </c>
      <c r="DU2755" s="77">
        <v>0</v>
      </c>
      <c r="DV2755" s="77">
        <v>7.8905270152753926E-7</v>
      </c>
      <c r="DW2755" s="77">
        <v>7.8905270152753926E-7</v>
      </c>
      <c r="GE2755" s="77" t="s">
        <v>425</v>
      </c>
      <c r="GF2755" s="77" t="s">
        <v>155</v>
      </c>
      <c r="GG2755" s="77" t="s">
        <v>447</v>
      </c>
      <c r="GH2755" s="77" t="s">
        <v>460</v>
      </c>
      <c r="GI2755" s="77">
        <v>2025</v>
      </c>
      <c r="GJ2755" s="77" t="s">
        <v>301</v>
      </c>
      <c r="GK2755" s="77">
        <v>8896.5159934299518</v>
      </c>
      <c r="GL2755" s="77">
        <v>489.35553099999998</v>
      </c>
      <c r="GM2755" s="77">
        <v>2025</v>
      </c>
      <c r="GN2755" s="77" t="s">
        <v>175</v>
      </c>
      <c r="GO2755" s="77">
        <v>5.3000000000000005E-2</v>
      </c>
      <c r="GP2755" s="77">
        <v>3</v>
      </c>
      <c r="GQ2755" s="77">
        <v>0</v>
      </c>
      <c r="GR2755" s="77" t="s">
        <v>423</v>
      </c>
      <c r="GS2755" s="77">
        <v>0</v>
      </c>
      <c r="GT2755" s="77">
        <v>0</v>
      </c>
      <c r="GU2755" s="77">
        <v>0</v>
      </c>
      <c r="GV2755" s="77">
        <v>0</v>
      </c>
      <c r="GW2755" s="77">
        <v>0</v>
      </c>
      <c r="GX2755" s="77">
        <v>0</v>
      </c>
      <c r="GY2755" s="77">
        <v>5.5966209081309407E-2</v>
      </c>
      <c r="GZ2755" s="77">
        <v>497.90427418351373</v>
      </c>
    </row>
    <row r="2756" spans="98:208" x14ac:dyDescent="0.25">
      <c r="CT2756" s="77" t="s">
        <v>155</v>
      </c>
      <c r="CU2756" s="77" t="s">
        <v>477</v>
      </c>
      <c r="CV2756" s="77" t="s">
        <v>481</v>
      </c>
      <c r="CW2756" s="77">
        <v>2024</v>
      </c>
      <c r="CX2756" s="77">
        <v>0</v>
      </c>
      <c r="CY2756" s="77">
        <v>0</v>
      </c>
      <c r="CZ2756" s="77">
        <v>0</v>
      </c>
      <c r="DA2756" s="77">
        <v>0</v>
      </c>
      <c r="DB2756" s="77">
        <v>21835.978114130328</v>
      </c>
      <c r="DC2756" s="77">
        <v>428.60232122030129</v>
      </c>
      <c r="DD2756" s="77">
        <v>13939.560973457559</v>
      </c>
      <c r="DE2756" s="77">
        <v>7467.8148194524774</v>
      </c>
      <c r="DF2756" s="77">
        <v>0</v>
      </c>
      <c r="DG2756" s="77">
        <v>0</v>
      </c>
      <c r="DH2756" s="77">
        <v>1263.5534246225047</v>
      </c>
      <c r="DI2756" s="77">
        <v>1263.5534246225047</v>
      </c>
      <c r="DJ2756" s="77">
        <v>6.244711827386912E-10</v>
      </c>
      <c r="DL2756" s="77">
        <v>0</v>
      </c>
      <c r="DM2756" s="77">
        <v>0</v>
      </c>
      <c r="DN2756" s="77">
        <v>0</v>
      </c>
      <c r="DO2756" s="77">
        <v>0</v>
      </c>
      <c r="DP2756" s="77">
        <v>0</v>
      </c>
      <c r="DQ2756" s="77">
        <v>0</v>
      </c>
      <c r="DR2756" s="77">
        <v>0</v>
      </c>
      <c r="DS2756" s="77">
        <v>7.8905270152753926E-7</v>
      </c>
      <c r="DT2756" s="77">
        <v>7.8905270152753926E-7</v>
      </c>
      <c r="DU2756" s="77">
        <v>0</v>
      </c>
      <c r="DV2756" s="77">
        <v>7.8905270152753926E-7</v>
      </c>
      <c r="DW2756" s="77">
        <v>7.8905270152753926E-7</v>
      </c>
      <c r="GE2756" s="77" t="s">
        <v>422</v>
      </c>
      <c r="GF2756" s="77" t="s">
        <v>155</v>
      </c>
      <c r="GG2756" s="77" t="s">
        <v>447</v>
      </c>
      <c r="GH2756" s="77" t="s">
        <v>467</v>
      </c>
      <c r="GI2756" s="77">
        <v>2021</v>
      </c>
      <c r="GJ2756" s="77" t="s">
        <v>305</v>
      </c>
      <c r="GK2756" s="77">
        <v>0.6964182168122286</v>
      </c>
      <c r="GL2756" s="77">
        <v>489.35553099999998</v>
      </c>
      <c r="GM2756" s="77">
        <v>2021</v>
      </c>
      <c r="GN2756" s="77" t="s">
        <v>175</v>
      </c>
      <c r="GO2756" s="77">
        <v>0.13250000000000001</v>
      </c>
      <c r="GP2756" s="77">
        <v>3</v>
      </c>
      <c r="GQ2756" s="77">
        <v>0</v>
      </c>
      <c r="GR2756" s="77" t="s">
        <v>423</v>
      </c>
      <c r="GS2756" s="77">
        <v>0.1527377521613833</v>
      </c>
      <c r="GT2756" s="77">
        <v>0.10636935300013867</v>
      </c>
      <c r="GU2756" s="77">
        <v>0.1527377521613833</v>
      </c>
      <c r="GV2756" s="77">
        <v>0.10636935300013867</v>
      </c>
      <c r="GW2756" s="77">
        <v>0</v>
      </c>
      <c r="GX2756" s="77">
        <v>0</v>
      </c>
      <c r="GY2756" s="77">
        <v>0</v>
      </c>
      <c r="GZ2756" s="77">
        <v>0</v>
      </c>
    </row>
    <row r="2757" spans="98:208" x14ac:dyDescent="0.25">
      <c r="CT2757" s="77" t="s">
        <v>155</v>
      </c>
      <c r="CU2757" s="77" t="s">
        <v>477</v>
      </c>
      <c r="CV2757" s="77" t="s">
        <v>481</v>
      </c>
      <c r="CW2757" s="77">
        <v>2025</v>
      </c>
      <c r="CX2757" s="77">
        <v>0</v>
      </c>
      <c r="CY2757" s="77">
        <v>0</v>
      </c>
      <c r="CZ2757" s="77">
        <v>0</v>
      </c>
      <c r="DA2757" s="77">
        <v>0</v>
      </c>
      <c r="DB2757" s="77">
        <v>21835.978114130328</v>
      </c>
      <c r="DC2757" s="77">
        <v>428.60232122030129</v>
      </c>
      <c r="DD2757" s="77">
        <v>13939.560973457559</v>
      </c>
      <c r="DE2757" s="77">
        <v>7467.8148194524774</v>
      </c>
      <c r="DF2757" s="77">
        <v>0</v>
      </c>
      <c r="DG2757" s="77">
        <v>0</v>
      </c>
      <c r="DH2757" s="77">
        <v>0</v>
      </c>
      <c r="DI2757" s="77">
        <v>1263.5534246225047</v>
      </c>
      <c r="DJ2757" s="77">
        <v>6.244711827386912E-10</v>
      </c>
      <c r="DL2757" s="77">
        <v>0</v>
      </c>
      <c r="DM2757" s="77">
        <v>0</v>
      </c>
      <c r="DN2757" s="77">
        <v>0</v>
      </c>
      <c r="DO2757" s="77">
        <v>0</v>
      </c>
      <c r="DP2757" s="77">
        <v>0</v>
      </c>
      <c r="DQ2757" s="77">
        <v>0</v>
      </c>
      <c r="DR2757" s="77">
        <v>0</v>
      </c>
      <c r="DS2757" s="77">
        <v>0</v>
      </c>
      <c r="DT2757" s="77">
        <v>0</v>
      </c>
      <c r="DU2757" s="77">
        <v>0</v>
      </c>
      <c r="DV2757" s="77">
        <v>7.8905270152753926E-7</v>
      </c>
      <c r="DW2757" s="77">
        <v>7.8905270152753926E-7</v>
      </c>
      <c r="GE2757" s="77" t="s">
        <v>425</v>
      </c>
      <c r="GF2757" s="77" t="s">
        <v>155</v>
      </c>
      <c r="GG2757" s="77" t="s">
        <v>447</v>
      </c>
      <c r="GH2757" s="77" t="s">
        <v>467</v>
      </c>
      <c r="GI2757" s="77">
        <v>2021</v>
      </c>
      <c r="GJ2757" s="77" t="s">
        <v>301</v>
      </c>
      <c r="GK2757" s="77">
        <v>2.9419641522810189</v>
      </c>
      <c r="GL2757" s="77">
        <v>489.35553099999998</v>
      </c>
      <c r="GM2757" s="77">
        <v>2021</v>
      </c>
      <c r="GN2757" s="77" t="s">
        <v>175</v>
      </c>
      <c r="GO2757" s="77">
        <v>5.3000000000000005E-2</v>
      </c>
      <c r="GP2757" s="77">
        <v>3</v>
      </c>
      <c r="GQ2757" s="77">
        <v>0</v>
      </c>
      <c r="GR2757" s="77" t="s">
        <v>423</v>
      </c>
      <c r="GS2757" s="77">
        <v>5.5966209081309407E-2</v>
      </c>
      <c r="GT2757" s="77">
        <v>0.16465058085627668</v>
      </c>
      <c r="GU2757" s="77">
        <v>5.5966209081309407E-2</v>
      </c>
      <c r="GV2757" s="77">
        <v>0.16465058085627668</v>
      </c>
      <c r="GW2757" s="77">
        <v>0</v>
      </c>
      <c r="GX2757" s="77">
        <v>0</v>
      </c>
      <c r="GY2757" s="77">
        <v>0</v>
      </c>
      <c r="GZ2757" s="77">
        <v>0</v>
      </c>
    </row>
    <row r="2758" spans="98:208" x14ac:dyDescent="0.25">
      <c r="CT2758" s="77" t="s">
        <v>155</v>
      </c>
      <c r="CU2758" s="77" t="s">
        <v>477</v>
      </c>
      <c r="CV2758" s="77" t="s">
        <v>488</v>
      </c>
      <c r="CW2758" s="77">
        <v>2020</v>
      </c>
      <c r="CX2758" s="77">
        <v>0</v>
      </c>
      <c r="CY2758" s="77">
        <v>0</v>
      </c>
      <c r="CZ2758" s="77">
        <v>0</v>
      </c>
      <c r="DA2758" s="77">
        <v>0</v>
      </c>
      <c r="DB2758" s="77">
        <v>21083.842824224459</v>
      </c>
      <c r="DC2758" s="77">
        <v>409.22373582043957</v>
      </c>
      <c r="DD2758" s="77">
        <v>13469.087812378741</v>
      </c>
      <c r="DE2758" s="77">
        <v>7205.5312760252837</v>
      </c>
      <c r="DF2758" s="77">
        <v>1219.5839681183479</v>
      </c>
      <c r="DG2758" s="77">
        <v>0</v>
      </c>
      <c r="DH2758" s="77">
        <v>0</v>
      </c>
      <c r="DI2758" s="77">
        <v>0</v>
      </c>
      <c r="DJ2758" s="77">
        <v>2.6932683641515592E-8</v>
      </c>
      <c r="DL2758" s="77">
        <v>0</v>
      </c>
      <c r="DM2758" s="77">
        <v>3.2846669187595701E-5</v>
      </c>
      <c r="DN2758" s="77">
        <v>3.2846669187595701E-5</v>
      </c>
      <c r="DO2758" s="77">
        <v>0</v>
      </c>
      <c r="DP2758" s="77">
        <v>0</v>
      </c>
      <c r="DQ2758" s="77">
        <v>0</v>
      </c>
      <c r="DR2758" s="77">
        <v>0</v>
      </c>
      <c r="DS2758" s="77">
        <v>0</v>
      </c>
      <c r="DT2758" s="77">
        <v>0</v>
      </c>
      <c r="DU2758" s="77">
        <v>0</v>
      </c>
      <c r="DV2758" s="77">
        <v>0</v>
      </c>
      <c r="DW2758" s="77">
        <v>0</v>
      </c>
      <c r="GE2758" s="77" t="s">
        <v>427</v>
      </c>
      <c r="GF2758" s="77" t="s">
        <v>155</v>
      </c>
      <c r="GG2758" s="77" t="s">
        <v>447</v>
      </c>
      <c r="GH2758" s="77" t="s">
        <v>467</v>
      </c>
      <c r="GI2758" s="77">
        <v>2021</v>
      </c>
      <c r="GJ2758" s="77" t="s">
        <v>303</v>
      </c>
      <c r="GK2758" s="77">
        <v>1.602175962208287</v>
      </c>
      <c r="GL2758" s="77">
        <v>489.35553099999998</v>
      </c>
      <c r="GM2758" s="77">
        <v>2021</v>
      </c>
      <c r="GN2758" s="77" t="s">
        <v>175</v>
      </c>
      <c r="GO2758" s="77">
        <v>5.3000000000000005E-2</v>
      </c>
      <c r="GP2758" s="77">
        <v>3</v>
      </c>
      <c r="GQ2758" s="77">
        <v>0</v>
      </c>
      <c r="GR2758" s="77" t="s">
        <v>423</v>
      </c>
      <c r="GS2758" s="77">
        <v>5.5966209081309407E-2</v>
      </c>
      <c r="GT2758" s="77">
        <v>8.9667714885997063E-2</v>
      </c>
      <c r="GU2758" s="77">
        <v>5.5966209081309407E-2</v>
      </c>
      <c r="GV2758" s="77">
        <v>8.9667714885997063E-2</v>
      </c>
      <c r="GW2758" s="77">
        <v>0</v>
      </c>
      <c r="GX2758" s="77">
        <v>0</v>
      </c>
      <c r="GY2758" s="77">
        <v>0</v>
      </c>
      <c r="GZ2758" s="77">
        <v>0</v>
      </c>
    </row>
    <row r="2759" spans="98:208" x14ac:dyDescent="0.25">
      <c r="CT2759" s="77" t="s">
        <v>155</v>
      </c>
      <c r="CU2759" s="77" t="s">
        <v>477</v>
      </c>
      <c r="CV2759" s="77" t="s">
        <v>488</v>
      </c>
      <c r="CW2759" s="77">
        <v>2021</v>
      </c>
      <c r="CX2759" s="77">
        <v>0</v>
      </c>
      <c r="CY2759" s="77">
        <v>0</v>
      </c>
      <c r="CZ2759" s="77">
        <v>0</v>
      </c>
      <c r="DA2759" s="77">
        <v>0</v>
      </c>
      <c r="DB2759" s="77">
        <v>21083.842824224459</v>
      </c>
      <c r="DC2759" s="77">
        <v>409.22373582043957</v>
      </c>
      <c r="DD2759" s="77">
        <v>13469.087812378741</v>
      </c>
      <c r="DE2759" s="77">
        <v>7205.5312760252837</v>
      </c>
      <c r="DF2759" s="77">
        <v>1219.5839681183479</v>
      </c>
      <c r="DG2759" s="77">
        <v>1219.5839681183479</v>
      </c>
      <c r="DH2759" s="77">
        <v>0</v>
      </c>
      <c r="DI2759" s="77">
        <v>0</v>
      </c>
      <c r="DJ2759" s="77">
        <v>2.6932683641515592E-8</v>
      </c>
      <c r="DL2759" s="77">
        <v>0</v>
      </c>
      <c r="DM2759" s="77">
        <v>3.2846669187595701E-5</v>
      </c>
      <c r="DN2759" s="77">
        <v>3.2846669187595701E-5</v>
      </c>
      <c r="DO2759" s="77">
        <v>0</v>
      </c>
      <c r="DP2759" s="77">
        <v>3.2846669187595701E-5</v>
      </c>
      <c r="DQ2759" s="77">
        <v>3.2846669187595701E-5</v>
      </c>
      <c r="DR2759" s="77">
        <v>0</v>
      </c>
      <c r="DS2759" s="77">
        <v>0</v>
      </c>
      <c r="DT2759" s="77">
        <v>0</v>
      </c>
      <c r="DU2759" s="77">
        <v>0</v>
      </c>
      <c r="DV2759" s="77">
        <v>0</v>
      </c>
      <c r="DW2759" s="77">
        <v>0</v>
      </c>
      <c r="GE2759" s="77" t="s">
        <v>422</v>
      </c>
      <c r="GF2759" s="77" t="s">
        <v>155</v>
      </c>
      <c r="GG2759" s="77" t="s">
        <v>447</v>
      </c>
      <c r="GH2759" s="77" t="s">
        <v>467</v>
      </c>
      <c r="GI2759" s="77">
        <v>2022</v>
      </c>
      <c r="GJ2759" s="77" t="s">
        <v>305</v>
      </c>
      <c r="GK2759" s="77">
        <v>0.6964182168122286</v>
      </c>
      <c r="GL2759" s="77">
        <v>489.35553099999998</v>
      </c>
      <c r="GM2759" s="77">
        <v>2022</v>
      </c>
      <c r="GN2759" s="77" t="s">
        <v>175</v>
      </c>
      <c r="GO2759" s="77">
        <v>0.13250000000000001</v>
      </c>
      <c r="GP2759" s="77">
        <v>3</v>
      </c>
      <c r="GQ2759" s="77">
        <v>0</v>
      </c>
      <c r="GR2759" s="77" t="s">
        <v>423</v>
      </c>
      <c r="GS2759" s="77">
        <v>0.1527377521613833</v>
      </c>
      <c r="GT2759" s="77">
        <v>0.10636935300013867</v>
      </c>
      <c r="GU2759" s="77">
        <v>0.1527377521613833</v>
      </c>
      <c r="GV2759" s="77">
        <v>0.10636935300013867</v>
      </c>
      <c r="GW2759" s="77">
        <v>0.1527377521613833</v>
      </c>
      <c r="GX2759" s="77">
        <v>0.10636935300013867</v>
      </c>
      <c r="GY2759" s="77">
        <v>0</v>
      </c>
      <c r="GZ2759" s="77">
        <v>0</v>
      </c>
    </row>
    <row r="2760" spans="98:208" x14ac:dyDescent="0.25">
      <c r="CT2760" s="77" t="s">
        <v>155</v>
      </c>
      <c r="CU2760" s="77" t="s">
        <v>477</v>
      </c>
      <c r="CV2760" s="77" t="s">
        <v>488</v>
      </c>
      <c r="CW2760" s="77">
        <v>2022</v>
      </c>
      <c r="CX2760" s="77">
        <v>0</v>
      </c>
      <c r="CY2760" s="77">
        <v>0</v>
      </c>
      <c r="CZ2760" s="77">
        <v>0</v>
      </c>
      <c r="DA2760" s="77">
        <v>0</v>
      </c>
      <c r="DB2760" s="77">
        <v>21083.842824224459</v>
      </c>
      <c r="DC2760" s="77">
        <v>409.22373582043957</v>
      </c>
      <c r="DD2760" s="77">
        <v>13469.087812378741</v>
      </c>
      <c r="DE2760" s="77">
        <v>7205.5312760252837</v>
      </c>
      <c r="DF2760" s="77">
        <v>1219.5839681183479</v>
      </c>
      <c r="DG2760" s="77">
        <v>1219.5839681183479</v>
      </c>
      <c r="DH2760" s="77">
        <v>1219.5839681183479</v>
      </c>
      <c r="DI2760" s="77">
        <v>0</v>
      </c>
      <c r="DJ2760" s="77">
        <v>2.6932683641515592E-8</v>
      </c>
      <c r="DL2760" s="77">
        <v>0</v>
      </c>
      <c r="DM2760" s="77">
        <v>3.2846669187595701E-5</v>
      </c>
      <c r="DN2760" s="77">
        <v>3.2846669187595701E-5</v>
      </c>
      <c r="DO2760" s="77">
        <v>0</v>
      </c>
      <c r="DP2760" s="77">
        <v>3.2846669187595701E-5</v>
      </c>
      <c r="DQ2760" s="77">
        <v>3.2846669187595701E-5</v>
      </c>
      <c r="DR2760" s="77">
        <v>0</v>
      </c>
      <c r="DS2760" s="77">
        <v>3.2846669187595701E-5</v>
      </c>
      <c r="DT2760" s="77">
        <v>3.2846669187595701E-5</v>
      </c>
      <c r="DU2760" s="77">
        <v>0</v>
      </c>
      <c r="DV2760" s="77">
        <v>0</v>
      </c>
      <c r="DW2760" s="77">
        <v>0</v>
      </c>
      <c r="GE2760" s="77" t="s">
        <v>425</v>
      </c>
      <c r="GF2760" s="77" t="s">
        <v>155</v>
      </c>
      <c r="GG2760" s="77" t="s">
        <v>447</v>
      </c>
      <c r="GH2760" s="77" t="s">
        <v>467</v>
      </c>
      <c r="GI2760" s="77">
        <v>2022</v>
      </c>
      <c r="GJ2760" s="77" t="s">
        <v>301</v>
      </c>
      <c r="GK2760" s="77">
        <v>2.9419641522810189</v>
      </c>
      <c r="GL2760" s="77">
        <v>489.35553099999998</v>
      </c>
      <c r="GM2760" s="77">
        <v>2022</v>
      </c>
      <c r="GN2760" s="77" t="s">
        <v>175</v>
      </c>
      <c r="GO2760" s="77">
        <v>5.3000000000000005E-2</v>
      </c>
      <c r="GP2760" s="77">
        <v>3</v>
      </c>
      <c r="GQ2760" s="77">
        <v>0</v>
      </c>
      <c r="GR2760" s="77" t="s">
        <v>423</v>
      </c>
      <c r="GS2760" s="77">
        <v>5.5966209081309407E-2</v>
      </c>
      <c r="GT2760" s="77">
        <v>0.16465058085627668</v>
      </c>
      <c r="GU2760" s="77">
        <v>5.5966209081309407E-2</v>
      </c>
      <c r="GV2760" s="77">
        <v>0.16465058085627668</v>
      </c>
      <c r="GW2760" s="77">
        <v>5.5966209081309407E-2</v>
      </c>
      <c r="GX2760" s="77">
        <v>0.16465058085627668</v>
      </c>
      <c r="GY2760" s="77">
        <v>0</v>
      </c>
      <c r="GZ2760" s="77">
        <v>0</v>
      </c>
    </row>
    <row r="2761" spans="98:208" x14ac:dyDescent="0.25">
      <c r="CT2761" s="77" t="s">
        <v>155</v>
      </c>
      <c r="CU2761" s="77" t="s">
        <v>477</v>
      </c>
      <c r="CV2761" s="77" t="s">
        <v>488</v>
      </c>
      <c r="CW2761" s="77">
        <v>2023</v>
      </c>
      <c r="CX2761" s="77">
        <v>0</v>
      </c>
      <c r="CY2761" s="77">
        <v>0</v>
      </c>
      <c r="CZ2761" s="77">
        <v>0</v>
      </c>
      <c r="DA2761" s="77">
        <v>0</v>
      </c>
      <c r="DB2761" s="77">
        <v>21835.978114130419</v>
      </c>
      <c r="DC2761" s="77">
        <v>428.60232122030823</v>
      </c>
      <c r="DD2761" s="77">
        <v>13939.560973457559</v>
      </c>
      <c r="DE2761" s="77">
        <v>7467.8148194525547</v>
      </c>
      <c r="DF2761" s="77">
        <v>0</v>
      </c>
      <c r="DG2761" s="77">
        <v>1263.5534246225102</v>
      </c>
      <c r="DH2761" s="77">
        <v>1263.5534246225102</v>
      </c>
      <c r="DI2761" s="77">
        <v>1263.5534246225102</v>
      </c>
      <c r="DJ2761" s="77">
        <v>2.6932683641515592E-8</v>
      </c>
      <c r="DL2761" s="77">
        <v>0</v>
      </c>
      <c r="DM2761" s="77">
        <v>0</v>
      </c>
      <c r="DN2761" s="77">
        <v>0</v>
      </c>
      <c r="DO2761" s="77">
        <v>0</v>
      </c>
      <c r="DP2761" s="77">
        <v>3.4030884649511684E-5</v>
      </c>
      <c r="DQ2761" s="77">
        <v>3.4030884649511684E-5</v>
      </c>
      <c r="DR2761" s="77">
        <v>0</v>
      </c>
      <c r="DS2761" s="77">
        <v>3.4030884649511684E-5</v>
      </c>
      <c r="DT2761" s="77">
        <v>3.4030884649511684E-5</v>
      </c>
      <c r="DU2761" s="77">
        <v>0</v>
      </c>
      <c r="DV2761" s="77">
        <v>3.4030884649511684E-5</v>
      </c>
      <c r="DW2761" s="77">
        <v>3.4030884649511684E-5</v>
      </c>
      <c r="GE2761" s="77" t="s">
        <v>427</v>
      </c>
      <c r="GF2761" s="77" t="s">
        <v>155</v>
      </c>
      <c r="GG2761" s="77" t="s">
        <v>447</v>
      </c>
      <c r="GH2761" s="77" t="s">
        <v>467</v>
      </c>
      <c r="GI2761" s="77">
        <v>2022</v>
      </c>
      <c r="GJ2761" s="77" t="s">
        <v>303</v>
      </c>
      <c r="GK2761" s="77">
        <v>1.602175962208287</v>
      </c>
      <c r="GL2761" s="77">
        <v>489.35553099999998</v>
      </c>
      <c r="GM2761" s="77">
        <v>2022</v>
      </c>
      <c r="GN2761" s="77" t="s">
        <v>175</v>
      </c>
      <c r="GO2761" s="77">
        <v>5.3000000000000005E-2</v>
      </c>
      <c r="GP2761" s="77">
        <v>3</v>
      </c>
      <c r="GQ2761" s="77">
        <v>0</v>
      </c>
      <c r="GR2761" s="77" t="s">
        <v>423</v>
      </c>
      <c r="GS2761" s="77">
        <v>5.5966209081309407E-2</v>
      </c>
      <c r="GT2761" s="77">
        <v>8.9667714885997063E-2</v>
      </c>
      <c r="GU2761" s="77">
        <v>5.5966209081309407E-2</v>
      </c>
      <c r="GV2761" s="77">
        <v>8.9667714885997063E-2</v>
      </c>
      <c r="GW2761" s="77">
        <v>5.5966209081309407E-2</v>
      </c>
      <c r="GX2761" s="77">
        <v>8.9667714885997063E-2</v>
      </c>
      <c r="GY2761" s="77">
        <v>0</v>
      </c>
      <c r="GZ2761" s="77">
        <v>0</v>
      </c>
    </row>
    <row r="2762" spans="98:208" x14ac:dyDescent="0.25">
      <c r="CT2762" s="77" t="s">
        <v>155</v>
      </c>
      <c r="CU2762" s="77" t="s">
        <v>477</v>
      </c>
      <c r="CV2762" s="77" t="s">
        <v>488</v>
      </c>
      <c r="CW2762" s="77">
        <v>2024</v>
      </c>
      <c r="CX2762" s="77">
        <v>0</v>
      </c>
      <c r="CY2762" s="77">
        <v>0</v>
      </c>
      <c r="CZ2762" s="77">
        <v>0</v>
      </c>
      <c r="DA2762" s="77">
        <v>0</v>
      </c>
      <c r="DB2762" s="77">
        <v>21835.978114130419</v>
      </c>
      <c r="DC2762" s="77">
        <v>428.60232122030823</v>
      </c>
      <c r="DD2762" s="77">
        <v>13939.560973457559</v>
      </c>
      <c r="DE2762" s="77">
        <v>7467.8148194525547</v>
      </c>
      <c r="DF2762" s="77">
        <v>0</v>
      </c>
      <c r="DG2762" s="77">
        <v>0</v>
      </c>
      <c r="DH2762" s="77">
        <v>1263.5534246225102</v>
      </c>
      <c r="DI2762" s="77">
        <v>1263.5534246225102</v>
      </c>
      <c r="DJ2762" s="77">
        <v>2.6932683641515592E-8</v>
      </c>
      <c r="DL2762" s="77">
        <v>0</v>
      </c>
      <c r="DM2762" s="77">
        <v>0</v>
      </c>
      <c r="DN2762" s="77">
        <v>0</v>
      </c>
      <c r="DO2762" s="77">
        <v>0</v>
      </c>
      <c r="DP2762" s="77">
        <v>0</v>
      </c>
      <c r="DQ2762" s="77">
        <v>0</v>
      </c>
      <c r="DR2762" s="77">
        <v>0</v>
      </c>
      <c r="DS2762" s="77">
        <v>3.4030884649511684E-5</v>
      </c>
      <c r="DT2762" s="77">
        <v>3.4030884649511684E-5</v>
      </c>
      <c r="DU2762" s="77">
        <v>0</v>
      </c>
      <c r="DV2762" s="77">
        <v>3.4030884649511684E-5</v>
      </c>
      <c r="DW2762" s="77">
        <v>3.4030884649511684E-5</v>
      </c>
      <c r="GE2762" s="77" t="s">
        <v>422</v>
      </c>
      <c r="GF2762" s="77" t="s">
        <v>155</v>
      </c>
      <c r="GG2762" s="77" t="s">
        <v>447</v>
      </c>
      <c r="GH2762" s="77" t="s">
        <v>467</v>
      </c>
      <c r="GI2762" s="77">
        <v>2023</v>
      </c>
      <c r="GJ2762" s="77" t="s">
        <v>305</v>
      </c>
      <c r="GK2762" s="77">
        <v>0.71896016785820638</v>
      </c>
      <c r="GL2762" s="77">
        <v>489.35553099999998</v>
      </c>
      <c r="GM2762" s="77">
        <v>2023</v>
      </c>
      <c r="GN2762" s="77" t="s">
        <v>175</v>
      </c>
      <c r="GO2762" s="77">
        <v>0.13250000000000001</v>
      </c>
      <c r="GP2762" s="77">
        <v>3</v>
      </c>
      <c r="GQ2762" s="77">
        <v>0</v>
      </c>
      <c r="GR2762" s="77" t="s">
        <v>423</v>
      </c>
      <c r="GS2762" s="77">
        <v>0</v>
      </c>
      <c r="GT2762" s="77">
        <v>0</v>
      </c>
      <c r="GU2762" s="77">
        <v>0.1527377521613833</v>
      </c>
      <c r="GV2762" s="77">
        <v>0.10981235993223326</v>
      </c>
      <c r="GW2762" s="77">
        <v>0.1527377521613833</v>
      </c>
      <c r="GX2762" s="77">
        <v>0.10981235993223326</v>
      </c>
      <c r="GY2762" s="77">
        <v>0.1527377521613833</v>
      </c>
      <c r="GZ2762" s="77">
        <v>0.10981235993223326</v>
      </c>
    </row>
    <row r="2763" spans="98:208" x14ac:dyDescent="0.25">
      <c r="CT2763" s="77" t="s">
        <v>155</v>
      </c>
      <c r="CU2763" s="77" t="s">
        <v>477</v>
      </c>
      <c r="CV2763" s="77" t="s">
        <v>488</v>
      </c>
      <c r="CW2763" s="77">
        <v>2025</v>
      </c>
      <c r="CX2763" s="77">
        <v>0</v>
      </c>
      <c r="CY2763" s="77">
        <v>0</v>
      </c>
      <c r="CZ2763" s="77">
        <v>0</v>
      </c>
      <c r="DA2763" s="77">
        <v>0</v>
      </c>
      <c r="DB2763" s="77">
        <v>21835.978114130419</v>
      </c>
      <c r="DC2763" s="77">
        <v>428.60232122030823</v>
      </c>
      <c r="DD2763" s="77">
        <v>13939.560973457559</v>
      </c>
      <c r="DE2763" s="77">
        <v>7467.8148194525547</v>
      </c>
      <c r="DF2763" s="77">
        <v>0</v>
      </c>
      <c r="DG2763" s="77">
        <v>0</v>
      </c>
      <c r="DH2763" s="77">
        <v>0</v>
      </c>
      <c r="DI2763" s="77">
        <v>1263.5534246225102</v>
      </c>
      <c r="DJ2763" s="77">
        <v>2.6932683641515592E-8</v>
      </c>
      <c r="DL2763" s="77">
        <v>0</v>
      </c>
      <c r="DM2763" s="77">
        <v>0</v>
      </c>
      <c r="DN2763" s="77">
        <v>0</v>
      </c>
      <c r="DO2763" s="77">
        <v>0</v>
      </c>
      <c r="DP2763" s="77">
        <v>0</v>
      </c>
      <c r="DQ2763" s="77">
        <v>0</v>
      </c>
      <c r="DR2763" s="77">
        <v>0</v>
      </c>
      <c r="DS2763" s="77">
        <v>0</v>
      </c>
      <c r="DT2763" s="77">
        <v>0</v>
      </c>
      <c r="DU2763" s="77">
        <v>0</v>
      </c>
      <c r="DV2763" s="77">
        <v>3.4030884649511684E-5</v>
      </c>
      <c r="DW2763" s="77">
        <v>3.4030884649511684E-5</v>
      </c>
      <c r="GE2763" s="77" t="s">
        <v>425</v>
      </c>
      <c r="GF2763" s="77" t="s">
        <v>155</v>
      </c>
      <c r="GG2763" s="77" t="s">
        <v>447</v>
      </c>
      <c r="GH2763" s="77" t="s">
        <v>467</v>
      </c>
      <c r="GI2763" s="77">
        <v>2023</v>
      </c>
      <c r="GJ2763" s="77" t="s">
        <v>301</v>
      </c>
      <c r="GK2763" s="77">
        <v>3.0714971986151069</v>
      </c>
      <c r="GL2763" s="77">
        <v>489.35553099999998</v>
      </c>
      <c r="GM2763" s="77">
        <v>2023</v>
      </c>
      <c r="GN2763" s="77" t="s">
        <v>175</v>
      </c>
      <c r="GO2763" s="77">
        <v>5.3000000000000005E-2</v>
      </c>
      <c r="GP2763" s="77">
        <v>3</v>
      </c>
      <c r="GQ2763" s="77">
        <v>0</v>
      </c>
      <c r="GR2763" s="77" t="s">
        <v>423</v>
      </c>
      <c r="GS2763" s="77">
        <v>0</v>
      </c>
      <c r="GT2763" s="77">
        <v>0</v>
      </c>
      <c r="GU2763" s="77">
        <v>5.5966209081309407E-2</v>
      </c>
      <c r="GV2763" s="77">
        <v>0.1719000544103492</v>
      </c>
      <c r="GW2763" s="77">
        <v>5.5966209081309407E-2</v>
      </c>
      <c r="GX2763" s="77">
        <v>0.1719000544103492</v>
      </c>
      <c r="GY2763" s="77">
        <v>5.5966209081309407E-2</v>
      </c>
      <c r="GZ2763" s="77">
        <v>0.1719000544103492</v>
      </c>
    </row>
    <row r="2764" spans="98:208" x14ac:dyDescent="0.25">
      <c r="CT2764" s="77" t="s">
        <v>155</v>
      </c>
      <c r="CU2764" s="77" t="s">
        <v>478</v>
      </c>
      <c r="CV2764" s="77" t="s">
        <v>300</v>
      </c>
      <c r="CW2764" s="77">
        <v>2020</v>
      </c>
      <c r="CX2764" s="77">
        <v>0</v>
      </c>
      <c r="CY2764" s="77">
        <v>0</v>
      </c>
      <c r="CZ2764" s="77">
        <v>0</v>
      </c>
      <c r="DA2764" s="77">
        <v>0</v>
      </c>
      <c r="DB2764" s="77">
        <v>14146.13064133252</v>
      </c>
      <c r="DC2764" s="77">
        <v>222.22942162783011</v>
      </c>
      <c r="DD2764" s="77">
        <v>8585.7228092479436</v>
      </c>
      <c r="DE2764" s="77">
        <v>5338.178410456745</v>
      </c>
      <c r="DF2764" s="77">
        <v>813.2107892130507</v>
      </c>
      <c r="DG2764" s="77">
        <v>0</v>
      </c>
      <c r="DH2764" s="77">
        <v>0</v>
      </c>
      <c r="DI2764" s="77">
        <v>0</v>
      </c>
      <c r="DJ2764" s="77">
        <v>8.1148022821240788E-8</v>
      </c>
      <c r="DL2764" s="77">
        <v>0</v>
      </c>
      <c r="DM2764" s="77">
        <v>6.5990447681539866E-5</v>
      </c>
      <c r="DN2764" s="77">
        <v>6.5990447681539866E-5</v>
      </c>
      <c r="DO2764" s="77">
        <v>0</v>
      </c>
      <c r="DP2764" s="77">
        <v>0</v>
      </c>
      <c r="DQ2764" s="77">
        <v>0</v>
      </c>
      <c r="DR2764" s="77">
        <v>0</v>
      </c>
      <c r="DS2764" s="77">
        <v>0</v>
      </c>
      <c r="DT2764" s="77">
        <v>0</v>
      </c>
      <c r="DU2764" s="77">
        <v>0</v>
      </c>
      <c r="DV2764" s="77">
        <v>0</v>
      </c>
      <c r="DW2764" s="77">
        <v>0</v>
      </c>
      <c r="GE2764" s="77" t="s">
        <v>427</v>
      </c>
      <c r="GF2764" s="77" t="s">
        <v>155</v>
      </c>
      <c r="GG2764" s="77" t="s">
        <v>447</v>
      </c>
      <c r="GH2764" s="77" t="s">
        <v>467</v>
      </c>
      <c r="GI2764" s="77">
        <v>2023</v>
      </c>
      <c r="GJ2764" s="77" t="s">
        <v>303</v>
      </c>
      <c r="GK2764" s="77">
        <v>1.684577240534443</v>
      </c>
      <c r="GL2764" s="77">
        <v>489.35553099999998</v>
      </c>
      <c r="GM2764" s="77">
        <v>2023</v>
      </c>
      <c r="GN2764" s="77" t="s">
        <v>175</v>
      </c>
      <c r="GO2764" s="77">
        <v>5.3000000000000005E-2</v>
      </c>
      <c r="GP2764" s="77">
        <v>3</v>
      </c>
      <c r="GQ2764" s="77">
        <v>0</v>
      </c>
      <c r="GR2764" s="77" t="s">
        <v>423</v>
      </c>
      <c r="GS2764" s="77">
        <v>0</v>
      </c>
      <c r="GT2764" s="77">
        <v>0</v>
      </c>
      <c r="GU2764" s="77">
        <v>5.5966209081309407E-2</v>
      </c>
      <c r="GV2764" s="77">
        <v>9.4279402057365888E-2</v>
      </c>
      <c r="GW2764" s="77">
        <v>5.5966209081309407E-2</v>
      </c>
      <c r="GX2764" s="77">
        <v>9.4279402057365888E-2</v>
      </c>
      <c r="GY2764" s="77">
        <v>5.5966209081309407E-2</v>
      </c>
      <c r="GZ2764" s="77">
        <v>9.4279402057365888E-2</v>
      </c>
    </row>
    <row r="2765" spans="98:208" x14ac:dyDescent="0.25">
      <c r="CT2765" s="77" t="s">
        <v>155</v>
      </c>
      <c r="CU2765" s="77" t="s">
        <v>478</v>
      </c>
      <c r="CV2765" s="77" t="s">
        <v>300</v>
      </c>
      <c r="CW2765" s="77">
        <v>2021</v>
      </c>
      <c r="CX2765" s="77">
        <v>0</v>
      </c>
      <c r="CY2765" s="77">
        <v>0</v>
      </c>
      <c r="CZ2765" s="77">
        <v>0</v>
      </c>
      <c r="DA2765" s="77">
        <v>0</v>
      </c>
      <c r="DB2765" s="77">
        <v>14146.13064133252</v>
      </c>
      <c r="DC2765" s="77">
        <v>222.22942162783011</v>
      </c>
      <c r="DD2765" s="77">
        <v>8585.7228092479436</v>
      </c>
      <c r="DE2765" s="77">
        <v>5338.178410456745</v>
      </c>
      <c r="DF2765" s="77">
        <v>813.2107892130507</v>
      </c>
      <c r="DG2765" s="77">
        <v>813.2107892130507</v>
      </c>
      <c r="DH2765" s="77">
        <v>0</v>
      </c>
      <c r="DI2765" s="77">
        <v>0</v>
      </c>
      <c r="DJ2765" s="77">
        <v>8.1148022821240788E-8</v>
      </c>
      <c r="DL2765" s="77">
        <v>0</v>
      </c>
      <c r="DM2765" s="77">
        <v>6.5990447681539866E-5</v>
      </c>
      <c r="DN2765" s="77">
        <v>6.5990447681539866E-5</v>
      </c>
      <c r="DO2765" s="77">
        <v>0</v>
      </c>
      <c r="DP2765" s="77">
        <v>6.5990447681539866E-5</v>
      </c>
      <c r="DQ2765" s="77">
        <v>6.5990447681539866E-5</v>
      </c>
      <c r="DR2765" s="77">
        <v>0</v>
      </c>
      <c r="DS2765" s="77">
        <v>0</v>
      </c>
      <c r="DT2765" s="77">
        <v>0</v>
      </c>
      <c r="DU2765" s="77">
        <v>0</v>
      </c>
      <c r="DV2765" s="77">
        <v>0</v>
      </c>
      <c r="DW2765" s="77">
        <v>0</v>
      </c>
      <c r="GE2765" s="77" t="s">
        <v>422</v>
      </c>
      <c r="GF2765" s="77" t="s">
        <v>155</v>
      </c>
      <c r="GG2765" s="77" t="s">
        <v>447</v>
      </c>
      <c r="GH2765" s="77" t="s">
        <v>467</v>
      </c>
      <c r="GI2765" s="77">
        <v>2024</v>
      </c>
      <c r="GJ2765" s="77" t="s">
        <v>305</v>
      </c>
      <c r="GK2765" s="77">
        <v>0.71896016785820638</v>
      </c>
      <c r="GL2765" s="77">
        <v>489.35553099999998</v>
      </c>
      <c r="GM2765" s="77">
        <v>2024</v>
      </c>
      <c r="GN2765" s="77" t="s">
        <v>175</v>
      </c>
      <c r="GO2765" s="77">
        <v>0.13250000000000001</v>
      </c>
      <c r="GP2765" s="77">
        <v>3</v>
      </c>
      <c r="GQ2765" s="77">
        <v>0</v>
      </c>
      <c r="GR2765" s="77" t="s">
        <v>423</v>
      </c>
      <c r="GS2765" s="77">
        <v>0</v>
      </c>
      <c r="GT2765" s="77">
        <v>0</v>
      </c>
      <c r="GU2765" s="77">
        <v>0</v>
      </c>
      <c r="GV2765" s="77">
        <v>0</v>
      </c>
      <c r="GW2765" s="77">
        <v>0.1527377521613833</v>
      </c>
      <c r="GX2765" s="77">
        <v>0.10981235993223326</v>
      </c>
      <c r="GY2765" s="77">
        <v>0.1527377521613833</v>
      </c>
      <c r="GZ2765" s="77">
        <v>0.10981235993223326</v>
      </c>
    </row>
    <row r="2766" spans="98:208" x14ac:dyDescent="0.25">
      <c r="CT2766" s="77" t="s">
        <v>155</v>
      </c>
      <c r="CU2766" s="77" t="s">
        <v>478</v>
      </c>
      <c r="CV2766" s="77" t="s">
        <v>300</v>
      </c>
      <c r="CW2766" s="77">
        <v>2022</v>
      </c>
      <c r="CX2766" s="77">
        <v>0</v>
      </c>
      <c r="CY2766" s="77">
        <v>0</v>
      </c>
      <c r="CZ2766" s="77">
        <v>0</v>
      </c>
      <c r="DA2766" s="77">
        <v>0</v>
      </c>
      <c r="DB2766" s="77">
        <v>14146.13064133252</v>
      </c>
      <c r="DC2766" s="77">
        <v>222.22942162783011</v>
      </c>
      <c r="DD2766" s="77">
        <v>8585.7228092479436</v>
      </c>
      <c r="DE2766" s="77">
        <v>5338.178410456745</v>
      </c>
      <c r="DF2766" s="77">
        <v>813.2107892130507</v>
      </c>
      <c r="DG2766" s="77">
        <v>813.2107892130507</v>
      </c>
      <c r="DH2766" s="77">
        <v>813.2107892130507</v>
      </c>
      <c r="DI2766" s="77">
        <v>0</v>
      </c>
      <c r="DJ2766" s="77">
        <v>8.1148022821240788E-8</v>
      </c>
      <c r="DL2766" s="77">
        <v>0</v>
      </c>
      <c r="DM2766" s="77">
        <v>6.5990447681539866E-5</v>
      </c>
      <c r="DN2766" s="77">
        <v>6.5990447681539866E-5</v>
      </c>
      <c r="DO2766" s="77">
        <v>0</v>
      </c>
      <c r="DP2766" s="77">
        <v>6.5990447681539866E-5</v>
      </c>
      <c r="DQ2766" s="77">
        <v>6.5990447681539866E-5</v>
      </c>
      <c r="DR2766" s="77">
        <v>0</v>
      </c>
      <c r="DS2766" s="77">
        <v>6.5990447681539866E-5</v>
      </c>
      <c r="DT2766" s="77">
        <v>6.5990447681539866E-5</v>
      </c>
      <c r="DU2766" s="77">
        <v>0</v>
      </c>
      <c r="DV2766" s="77">
        <v>0</v>
      </c>
      <c r="DW2766" s="77">
        <v>0</v>
      </c>
      <c r="GE2766" s="77" t="s">
        <v>425</v>
      </c>
      <c r="GF2766" s="77" t="s">
        <v>155</v>
      </c>
      <c r="GG2766" s="77" t="s">
        <v>447</v>
      </c>
      <c r="GH2766" s="77" t="s">
        <v>467</v>
      </c>
      <c r="GI2766" s="77">
        <v>2024</v>
      </c>
      <c r="GJ2766" s="77" t="s">
        <v>301</v>
      </c>
      <c r="GK2766" s="77">
        <v>3.0714971986151069</v>
      </c>
      <c r="GL2766" s="77">
        <v>489.35553099999998</v>
      </c>
      <c r="GM2766" s="77">
        <v>2024</v>
      </c>
      <c r="GN2766" s="77" t="s">
        <v>175</v>
      </c>
      <c r="GO2766" s="77">
        <v>5.3000000000000005E-2</v>
      </c>
      <c r="GP2766" s="77">
        <v>3</v>
      </c>
      <c r="GQ2766" s="77">
        <v>0</v>
      </c>
      <c r="GR2766" s="77" t="s">
        <v>423</v>
      </c>
      <c r="GS2766" s="77">
        <v>0</v>
      </c>
      <c r="GT2766" s="77">
        <v>0</v>
      </c>
      <c r="GU2766" s="77">
        <v>0</v>
      </c>
      <c r="GV2766" s="77">
        <v>0</v>
      </c>
      <c r="GW2766" s="77">
        <v>5.5966209081309407E-2</v>
      </c>
      <c r="GX2766" s="77">
        <v>0.1719000544103492</v>
      </c>
      <c r="GY2766" s="77">
        <v>5.5966209081309407E-2</v>
      </c>
      <c r="GZ2766" s="77">
        <v>0.1719000544103492</v>
      </c>
    </row>
    <row r="2767" spans="98:208" x14ac:dyDescent="0.25">
      <c r="CT2767" s="77" t="s">
        <v>155</v>
      </c>
      <c r="CU2767" s="77" t="s">
        <v>478</v>
      </c>
      <c r="CV2767" s="77" t="s">
        <v>300</v>
      </c>
      <c r="CW2767" s="77">
        <v>2023</v>
      </c>
      <c r="CX2767" s="77">
        <v>0</v>
      </c>
      <c r="CY2767" s="77">
        <v>0</v>
      </c>
      <c r="CZ2767" s="77">
        <v>0</v>
      </c>
      <c r="DA2767" s="77">
        <v>0</v>
      </c>
      <c r="DB2767" s="77">
        <v>14664.637556436621</v>
      </c>
      <c r="DC2767" s="77">
        <v>233.23007680793799</v>
      </c>
      <c r="DD2767" s="77">
        <v>8896.5159934285948</v>
      </c>
      <c r="DE2767" s="77">
        <v>5534.8914862000911</v>
      </c>
      <c r="DF2767" s="77">
        <v>0</v>
      </c>
      <c r="DG2767" s="77">
        <v>843.29420601054289</v>
      </c>
      <c r="DH2767" s="77">
        <v>843.29420601054289</v>
      </c>
      <c r="DI2767" s="77">
        <v>843.29420601054289</v>
      </c>
      <c r="DJ2767" s="77">
        <v>8.1148022821240788E-8</v>
      </c>
      <c r="DL2767" s="77">
        <v>0</v>
      </c>
      <c r="DM2767" s="77">
        <v>0</v>
      </c>
      <c r="DN2767" s="77">
        <v>0</v>
      </c>
      <c r="DO2767" s="77">
        <v>0</v>
      </c>
      <c r="DP2767" s="77">
        <v>6.8431657474363672E-5</v>
      </c>
      <c r="DQ2767" s="77">
        <v>6.8431657474363672E-5</v>
      </c>
      <c r="DR2767" s="77">
        <v>0</v>
      </c>
      <c r="DS2767" s="77">
        <v>6.8431657474363672E-5</v>
      </c>
      <c r="DT2767" s="77">
        <v>6.8431657474363672E-5</v>
      </c>
      <c r="DU2767" s="77">
        <v>0</v>
      </c>
      <c r="DV2767" s="77">
        <v>6.8431657474363672E-5</v>
      </c>
      <c r="DW2767" s="77">
        <v>6.8431657474363672E-5</v>
      </c>
      <c r="GE2767" s="77" t="s">
        <v>427</v>
      </c>
      <c r="GF2767" s="77" t="s">
        <v>155</v>
      </c>
      <c r="GG2767" s="77" t="s">
        <v>447</v>
      </c>
      <c r="GH2767" s="77" t="s">
        <v>467</v>
      </c>
      <c r="GI2767" s="77">
        <v>2024</v>
      </c>
      <c r="GJ2767" s="77" t="s">
        <v>303</v>
      </c>
      <c r="GK2767" s="77">
        <v>1.684577240534443</v>
      </c>
      <c r="GL2767" s="77">
        <v>489.35553099999998</v>
      </c>
      <c r="GM2767" s="77">
        <v>2024</v>
      </c>
      <c r="GN2767" s="77" t="s">
        <v>175</v>
      </c>
      <c r="GO2767" s="77">
        <v>5.3000000000000005E-2</v>
      </c>
      <c r="GP2767" s="77">
        <v>3</v>
      </c>
      <c r="GQ2767" s="77">
        <v>0</v>
      </c>
      <c r="GR2767" s="77" t="s">
        <v>423</v>
      </c>
      <c r="GS2767" s="77">
        <v>0</v>
      </c>
      <c r="GT2767" s="77">
        <v>0</v>
      </c>
      <c r="GU2767" s="77">
        <v>0</v>
      </c>
      <c r="GV2767" s="77">
        <v>0</v>
      </c>
      <c r="GW2767" s="77">
        <v>5.5966209081309407E-2</v>
      </c>
      <c r="GX2767" s="77">
        <v>9.4279402057365888E-2</v>
      </c>
      <c r="GY2767" s="77">
        <v>5.5966209081309407E-2</v>
      </c>
      <c r="GZ2767" s="77">
        <v>9.4279402057365888E-2</v>
      </c>
    </row>
    <row r="2768" spans="98:208" x14ac:dyDescent="0.25">
      <c r="CT2768" s="77" t="s">
        <v>155</v>
      </c>
      <c r="CU2768" s="77" t="s">
        <v>478</v>
      </c>
      <c r="CV2768" s="77" t="s">
        <v>300</v>
      </c>
      <c r="CW2768" s="77">
        <v>2024</v>
      </c>
      <c r="CX2768" s="77">
        <v>0</v>
      </c>
      <c r="CY2768" s="77">
        <v>0</v>
      </c>
      <c r="CZ2768" s="77">
        <v>0</v>
      </c>
      <c r="DA2768" s="77">
        <v>0</v>
      </c>
      <c r="DB2768" s="77">
        <v>14664.637556436621</v>
      </c>
      <c r="DC2768" s="77">
        <v>233.23007680793799</v>
      </c>
      <c r="DD2768" s="77">
        <v>8896.5159934285948</v>
      </c>
      <c r="DE2768" s="77">
        <v>5534.8914862000911</v>
      </c>
      <c r="DF2768" s="77">
        <v>0</v>
      </c>
      <c r="DG2768" s="77">
        <v>0</v>
      </c>
      <c r="DH2768" s="77">
        <v>843.29420601054289</v>
      </c>
      <c r="DI2768" s="77">
        <v>843.29420601054289</v>
      </c>
      <c r="DJ2768" s="77">
        <v>8.1148022821240788E-8</v>
      </c>
      <c r="DL2768" s="77">
        <v>0</v>
      </c>
      <c r="DM2768" s="77">
        <v>0</v>
      </c>
      <c r="DN2768" s="77">
        <v>0</v>
      </c>
      <c r="DO2768" s="77">
        <v>0</v>
      </c>
      <c r="DP2768" s="77">
        <v>0</v>
      </c>
      <c r="DQ2768" s="77">
        <v>0</v>
      </c>
      <c r="DR2768" s="77">
        <v>0</v>
      </c>
      <c r="DS2768" s="77">
        <v>6.8431657474363672E-5</v>
      </c>
      <c r="DT2768" s="77">
        <v>6.8431657474363672E-5</v>
      </c>
      <c r="DU2768" s="77">
        <v>0</v>
      </c>
      <c r="DV2768" s="77">
        <v>6.8431657474363672E-5</v>
      </c>
      <c r="DW2768" s="77">
        <v>6.8431657474363672E-5</v>
      </c>
      <c r="GE2768" s="77" t="s">
        <v>422</v>
      </c>
      <c r="GF2768" s="77" t="s">
        <v>155</v>
      </c>
      <c r="GG2768" s="77" t="s">
        <v>447</v>
      </c>
      <c r="GH2768" s="77" t="s">
        <v>467</v>
      </c>
      <c r="GI2768" s="77">
        <v>2025</v>
      </c>
      <c r="GJ2768" s="77" t="s">
        <v>305</v>
      </c>
      <c r="GK2768" s="77">
        <v>0.71896016785820638</v>
      </c>
      <c r="GL2768" s="77">
        <v>489.35553099999998</v>
      </c>
      <c r="GM2768" s="77">
        <v>2025</v>
      </c>
      <c r="GN2768" s="77" t="s">
        <v>175</v>
      </c>
      <c r="GO2768" s="77">
        <v>0.13250000000000001</v>
      </c>
      <c r="GP2768" s="77">
        <v>3</v>
      </c>
      <c r="GQ2768" s="77">
        <v>0</v>
      </c>
      <c r="GR2768" s="77" t="s">
        <v>423</v>
      </c>
      <c r="GS2768" s="77">
        <v>0</v>
      </c>
      <c r="GT2768" s="77">
        <v>0</v>
      </c>
      <c r="GU2768" s="77">
        <v>0</v>
      </c>
      <c r="GV2768" s="77">
        <v>0</v>
      </c>
      <c r="GW2768" s="77">
        <v>0</v>
      </c>
      <c r="GX2768" s="77">
        <v>0</v>
      </c>
      <c r="GY2768" s="77">
        <v>0.1527377521613833</v>
      </c>
      <c r="GZ2768" s="77">
        <v>0.10981235993223326</v>
      </c>
    </row>
    <row r="2769" spans="98:208" x14ac:dyDescent="0.25">
      <c r="CT2769" s="77" t="s">
        <v>155</v>
      </c>
      <c r="CU2769" s="77" t="s">
        <v>478</v>
      </c>
      <c r="CV2769" s="77" t="s">
        <v>300</v>
      </c>
      <c r="CW2769" s="77">
        <v>2025</v>
      </c>
      <c r="CX2769" s="77">
        <v>0</v>
      </c>
      <c r="CY2769" s="77">
        <v>0</v>
      </c>
      <c r="CZ2769" s="77">
        <v>0</v>
      </c>
      <c r="DA2769" s="77">
        <v>0</v>
      </c>
      <c r="DB2769" s="77">
        <v>14664.637556436621</v>
      </c>
      <c r="DC2769" s="77">
        <v>233.23007680793799</v>
      </c>
      <c r="DD2769" s="77">
        <v>8896.5159934285948</v>
      </c>
      <c r="DE2769" s="77">
        <v>5534.8914862000911</v>
      </c>
      <c r="DF2769" s="77">
        <v>0</v>
      </c>
      <c r="DG2769" s="77">
        <v>0</v>
      </c>
      <c r="DH2769" s="77">
        <v>0</v>
      </c>
      <c r="DI2769" s="77">
        <v>843.29420601054289</v>
      </c>
      <c r="DJ2769" s="77">
        <v>8.1148022821240788E-8</v>
      </c>
      <c r="DL2769" s="77">
        <v>0</v>
      </c>
      <c r="DM2769" s="77">
        <v>0</v>
      </c>
      <c r="DN2769" s="77">
        <v>0</v>
      </c>
      <c r="DO2769" s="77">
        <v>0</v>
      </c>
      <c r="DP2769" s="77">
        <v>0</v>
      </c>
      <c r="DQ2769" s="77">
        <v>0</v>
      </c>
      <c r="DR2769" s="77">
        <v>0</v>
      </c>
      <c r="DS2769" s="77">
        <v>0</v>
      </c>
      <c r="DT2769" s="77">
        <v>0</v>
      </c>
      <c r="DU2769" s="77">
        <v>0</v>
      </c>
      <c r="DV2769" s="77">
        <v>6.8431657474363672E-5</v>
      </c>
      <c r="DW2769" s="77">
        <v>6.8431657474363672E-5</v>
      </c>
      <c r="GE2769" s="77" t="s">
        <v>425</v>
      </c>
      <c r="GF2769" s="77" t="s">
        <v>155</v>
      </c>
      <c r="GG2769" s="77" t="s">
        <v>447</v>
      </c>
      <c r="GH2769" s="77" t="s">
        <v>467</v>
      </c>
      <c r="GI2769" s="77">
        <v>2025</v>
      </c>
      <c r="GJ2769" s="77" t="s">
        <v>301</v>
      </c>
      <c r="GK2769" s="77">
        <v>3.0714971986151069</v>
      </c>
      <c r="GL2769" s="77">
        <v>489.35553099999998</v>
      </c>
      <c r="GM2769" s="77">
        <v>2025</v>
      </c>
      <c r="GN2769" s="77" t="s">
        <v>175</v>
      </c>
      <c r="GO2769" s="77">
        <v>5.3000000000000005E-2</v>
      </c>
      <c r="GP2769" s="77">
        <v>3</v>
      </c>
      <c r="GQ2769" s="77">
        <v>0</v>
      </c>
      <c r="GR2769" s="77" t="s">
        <v>423</v>
      </c>
      <c r="GS2769" s="77">
        <v>0</v>
      </c>
      <c r="GT2769" s="77">
        <v>0</v>
      </c>
      <c r="GU2769" s="77">
        <v>0</v>
      </c>
      <c r="GV2769" s="77">
        <v>0</v>
      </c>
      <c r="GW2769" s="77">
        <v>0</v>
      </c>
      <c r="GX2769" s="77">
        <v>0</v>
      </c>
      <c r="GY2769" s="77">
        <v>5.5966209081309407E-2</v>
      </c>
      <c r="GZ2769" s="77">
        <v>0.1719000544103492</v>
      </c>
    </row>
    <row r="2770" spans="98:208" x14ac:dyDescent="0.25">
      <c r="CT2770" s="77" t="s">
        <v>155</v>
      </c>
      <c r="CU2770" s="77" t="s">
        <v>478</v>
      </c>
      <c r="CV2770" s="77" t="s">
        <v>432</v>
      </c>
      <c r="CW2770" s="77">
        <v>2020</v>
      </c>
      <c r="CX2770" s="77">
        <v>0</v>
      </c>
      <c r="CY2770" s="77">
        <v>0</v>
      </c>
      <c r="CZ2770" s="77">
        <v>0</v>
      </c>
      <c r="DA2770" s="77">
        <v>0</v>
      </c>
      <c r="DB2770" s="77">
        <v>8807.9522308757714</v>
      </c>
      <c r="DC2770" s="77">
        <v>222.22942162782999</v>
      </c>
      <c r="DD2770" s="77">
        <v>8585.7228092479399</v>
      </c>
      <c r="DE2770" s="77">
        <v>0</v>
      </c>
      <c r="DF2770" s="77">
        <v>514.45318018009652</v>
      </c>
      <c r="DG2770" s="77">
        <v>0</v>
      </c>
      <c r="DH2770" s="77">
        <v>0</v>
      </c>
      <c r="DI2770" s="77">
        <v>0</v>
      </c>
      <c r="DJ2770" s="77">
        <v>1.063935510773361E-7</v>
      </c>
      <c r="DL2770" s="77">
        <v>0</v>
      </c>
      <c r="DM2770" s="77">
        <v>5.4734500702389091E-5</v>
      </c>
      <c r="DN2770" s="77">
        <v>5.4734500702389091E-5</v>
      </c>
      <c r="DO2770" s="77">
        <v>0</v>
      </c>
      <c r="DP2770" s="77">
        <v>0</v>
      </c>
      <c r="DQ2770" s="77">
        <v>0</v>
      </c>
      <c r="DR2770" s="77">
        <v>0</v>
      </c>
      <c r="DS2770" s="77">
        <v>0</v>
      </c>
      <c r="DT2770" s="77">
        <v>0</v>
      </c>
      <c r="DU2770" s="77">
        <v>0</v>
      </c>
      <c r="DV2770" s="77">
        <v>0</v>
      </c>
      <c r="DW2770" s="77">
        <v>0</v>
      </c>
      <c r="GE2770" s="77" t="s">
        <v>427</v>
      </c>
      <c r="GF2770" s="77" t="s">
        <v>155</v>
      </c>
      <c r="GG2770" s="77" t="s">
        <v>447</v>
      </c>
      <c r="GH2770" s="77" t="s">
        <v>467</v>
      </c>
      <c r="GI2770" s="77">
        <v>2025</v>
      </c>
      <c r="GJ2770" s="77" t="s">
        <v>303</v>
      </c>
      <c r="GK2770" s="77">
        <v>1.684577240534443</v>
      </c>
      <c r="GL2770" s="77">
        <v>489.35553099999998</v>
      </c>
      <c r="GM2770" s="77">
        <v>2025</v>
      </c>
      <c r="GN2770" s="77" t="s">
        <v>175</v>
      </c>
      <c r="GO2770" s="77">
        <v>5.3000000000000005E-2</v>
      </c>
      <c r="GP2770" s="77">
        <v>3</v>
      </c>
      <c r="GQ2770" s="77">
        <v>0</v>
      </c>
      <c r="GR2770" s="77" t="s">
        <v>423</v>
      </c>
      <c r="GS2770" s="77">
        <v>0</v>
      </c>
      <c r="GT2770" s="77">
        <v>0</v>
      </c>
      <c r="GU2770" s="77">
        <v>0</v>
      </c>
      <c r="GV2770" s="77">
        <v>0</v>
      </c>
      <c r="GW2770" s="77">
        <v>0</v>
      </c>
      <c r="GX2770" s="77">
        <v>0</v>
      </c>
      <c r="GY2770" s="77">
        <v>5.5966209081309407E-2</v>
      </c>
      <c r="GZ2770" s="77">
        <v>9.4279402057365888E-2</v>
      </c>
    </row>
    <row r="2771" spans="98:208" x14ac:dyDescent="0.25">
      <c r="CT2771" s="77" t="s">
        <v>155</v>
      </c>
      <c r="CU2771" s="77" t="s">
        <v>478</v>
      </c>
      <c r="CV2771" s="77" t="s">
        <v>432</v>
      </c>
      <c r="CW2771" s="77">
        <v>2021</v>
      </c>
      <c r="CX2771" s="77">
        <v>0</v>
      </c>
      <c r="CY2771" s="77">
        <v>0</v>
      </c>
      <c r="CZ2771" s="77">
        <v>0</v>
      </c>
      <c r="DA2771" s="77">
        <v>0</v>
      </c>
      <c r="DB2771" s="77">
        <v>8807.9522308757714</v>
      </c>
      <c r="DC2771" s="77">
        <v>222.22942162782999</v>
      </c>
      <c r="DD2771" s="77">
        <v>8585.7228092479399</v>
      </c>
      <c r="DE2771" s="77">
        <v>0</v>
      </c>
      <c r="DF2771" s="77">
        <v>514.45318018009652</v>
      </c>
      <c r="DG2771" s="77">
        <v>514.45318018009652</v>
      </c>
      <c r="DH2771" s="77">
        <v>0</v>
      </c>
      <c r="DI2771" s="77">
        <v>0</v>
      </c>
      <c r="DJ2771" s="77">
        <v>1.063935510773361E-7</v>
      </c>
      <c r="DL2771" s="77">
        <v>0</v>
      </c>
      <c r="DM2771" s="77">
        <v>5.4734500702389091E-5</v>
      </c>
      <c r="DN2771" s="77">
        <v>5.4734500702389091E-5</v>
      </c>
      <c r="DO2771" s="77">
        <v>0</v>
      </c>
      <c r="DP2771" s="77">
        <v>5.4734500702389091E-5</v>
      </c>
      <c r="DQ2771" s="77">
        <v>5.4734500702389091E-5</v>
      </c>
      <c r="DR2771" s="77">
        <v>0</v>
      </c>
      <c r="DS2771" s="77">
        <v>0</v>
      </c>
      <c r="DT2771" s="77">
        <v>0</v>
      </c>
      <c r="DU2771" s="77">
        <v>0</v>
      </c>
      <c r="DV2771" s="77">
        <v>0</v>
      </c>
      <c r="DW2771" s="77">
        <v>0</v>
      </c>
      <c r="GE2771" s="77" t="s">
        <v>422</v>
      </c>
      <c r="GF2771" s="77" t="s">
        <v>155</v>
      </c>
      <c r="GG2771" s="77" t="s">
        <v>447</v>
      </c>
      <c r="GH2771" s="77" t="s">
        <v>474</v>
      </c>
      <c r="GI2771" s="77">
        <v>2021</v>
      </c>
      <c r="GJ2771" s="77" t="s">
        <v>305</v>
      </c>
      <c r="GK2771" s="77">
        <v>3.6425060683954361E-2</v>
      </c>
      <c r="GL2771" s="77">
        <v>489.35553099999998</v>
      </c>
      <c r="GM2771" s="77">
        <v>2021</v>
      </c>
      <c r="GN2771" s="77" t="s">
        <v>175</v>
      </c>
      <c r="GO2771" s="77">
        <v>0.13250000000000001</v>
      </c>
      <c r="GP2771" s="77">
        <v>3</v>
      </c>
      <c r="GQ2771" s="77">
        <v>0</v>
      </c>
      <c r="GR2771" s="77" t="s">
        <v>423</v>
      </c>
      <c r="GS2771" s="77">
        <v>0.1527377521613833</v>
      </c>
      <c r="GT2771" s="77">
        <v>5.5634818912091684E-3</v>
      </c>
      <c r="GU2771" s="77">
        <v>0.1527377521613833</v>
      </c>
      <c r="GV2771" s="77">
        <v>5.5634818912091684E-3</v>
      </c>
      <c r="GW2771" s="77">
        <v>0</v>
      </c>
      <c r="GX2771" s="77">
        <v>0</v>
      </c>
      <c r="GY2771" s="77">
        <v>0</v>
      </c>
      <c r="GZ2771" s="77">
        <v>0</v>
      </c>
    </row>
    <row r="2772" spans="98:208" x14ac:dyDescent="0.25">
      <c r="CT2772" s="77" t="s">
        <v>155</v>
      </c>
      <c r="CU2772" s="77" t="s">
        <v>478</v>
      </c>
      <c r="CV2772" s="77" t="s">
        <v>432</v>
      </c>
      <c r="CW2772" s="77">
        <v>2022</v>
      </c>
      <c r="CX2772" s="77">
        <v>0</v>
      </c>
      <c r="CY2772" s="77">
        <v>0</v>
      </c>
      <c r="CZ2772" s="77">
        <v>0</v>
      </c>
      <c r="DA2772" s="77">
        <v>0</v>
      </c>
      <c r="DB2772" s="77">
        <v>8807.9522308757714</v>
      </c>
      <c r="DC2772" s="77">
        <v>222.22942162782999</v>
      </c>
      <c r="DD2772" s="77">
        <v>8585.7228092479399</v>
      </c>
      <c r="DE2772" s="77">
        <v>0</v>
      </c>
      <c r="DF2772" s="77">
        <v>514.45318018009652</v>
      </c>
      <c r="DG2772" s="77">
        <v>514.45318018009652</v>
      </c>
      <c r="DH2772" s="77">
        <v>514.45318018009652</v>
      </c>
      <c r="DI2772" s="77">
        <v>0</v>
      </c>
      <c r="DJ2772" s="77">
        <v>1.063935510773361E-7</v>
      </c>
      <c r="DL2772" s="77">
        <v>0</v>
      </c>
      <c r="DM2772" s="77">
        <v>5.4734500702389091E-5</v>
      </c>
      <c r="DN2772" s="77">
        <v>5.4734500702389091E-5</v>
      </c>
      <c r="DO2772" s="77">
        <v>0</v>
      </c>
      <c r="DP2772" s="77">
        <v>5.4734500702389091E-5</v>
      </c>
      <c r="DQ2772" s="77">
        <v>5.4734500702389091E-5</v>
      </c>
      <c r="DR2772" s="77">
        <v>0</v>
      </c>
      <c r="DS2772" s="77">
        <v>5.4734500702389091E-5</v>
      </c>
      <c r="DT2772" s="77">
        <v>5.4734500702389091E-5</v>
      </c>
      <c r="DU2772" s="77">
        <v>0</v>
      </c>
      <c r="DV2772" s="77">
        <v>0</v>
      </c>
      <c r="DW2772" s="77">
        <v>0</v>
      </c>
      <c r="GE2772" s="77" t="s">
        <v>425</v>
      </c>
      <c r="GF2772" s="77" t="s">
        <v>155</v>
      </c>
      <c r="GG2772" s="77" t="s">
        <v>447</v>
      </c>
      <c r="GH2772" s="77" t="s">
        <v>474</v>
      </c>
      <c r="GI2772" s="77">
        <v>2021</v>
      </c>
      <c r="GJ2772" s="77" t="s">
        <v>301</v>
      </c>
      <c r="GK2772" s="77">
        <v>1.5808724525429869E-3</v>
      </c>
      <c r="GL2772" s="77">
        <v>489.35553099999998</v>
      </c>
      <c r="GM2772" s="77">
        <v>2021</v>
      </c>
      <c r="GN2772" s="77" t="s">
        <v>175</v>
      </c>
      <c r="GO2772" s="77">
        <v>5.3000000000000005E-2</v>
      </c>
      <c r="GP2772" s="77">
        <v>3</v>
      </c>
      <c r="GQ2772" s="77">
        <v>0</v>
      </c>
      <c r="GR2772" s="77" t="s">
        <v>423</v>
      </c>
      <c r="GS2772" s="77">
        <v>5.5966209081309407E-2</v>
      </c>
      <c r="GT2772" s="77">
        <v>8.8475438209903188E-5</v>
      </c>
      <c r="GU2772" s="77">
        <v>5.5966209081309407E-2</v>
      </c>
      <c r="GV2772" s="77">
        <v>8.8475438209903188E-5</v>
      </c>
      <c r="GW2772" s="77">
        <v>0</v>
      </c>
      <c r="GX2772" s="77">
        <v>0</v>
      </c>
      <c r="GY2772" s="77">
        <v>0</v>
      </c>
      <c r="GZ2772" s="77">
        <v>0</v>
      </c>
    </row>
    <row r="2773" spans="98:208" x14ac:dyDescent="0.25">
      <c r="CT2773" s="77" t="s">
        <v>155</v>
      </c>
      <c r="CU2773" s="77" t="s">
        <v>478</v>
      </c>
      <c r="CV2773" s="77" t="s">
        <v>432</v>
      </c>
      <c r="CW2773" s="77">
        <v>2023</v>
      </c>
      <c r="CX2773" s="77">
        <v>0</v>
      </c>
      <c r="CY2773" s="77">
        <v>0</v>
      </c>
      <c r="CZ2773" s="77">
        <v>0</v>
      </c>
      <c r="DA2773" s="77">
        <v>0</v>
      </c>
      <c r="DB2773" s="77">
        <v>9129.7460702365279</v>
      </c>
      <c r="DC2773" s="77">
        <v>233.2300768079383</v>
      </c>
      <c r="DD2773" s="77">
        <v>8896.5159934285894</v>
      </c>
      <c r="DE2773" s="77">
        <v>0</v>
      </c>
      <c r="DF2773" s="77">
        <v>0</v>
      </c>
      <c r="DG2773" s="77">
        <v>533.52731185150878</v>
      </c>
      <c r="DH2773" s="77">
        <v>533.52731185150878</v>
      </c>
      <c r="DI2773" s="77">
        <v>533.52731185150878</v>
      </c>
      <c r="DJ2773" s="77">
        <v>1.063935510773361E-7</v>
      </c>
      <c r="DL2773" s="77">
        <v>0</v>
      </c>
      <c r="DM2773" s="77">
        <v>0</v>
      </c>
      <c r="DN2773" s="77">
        <v>0</v>
      </c>
      <c r="DO2773" s="77">
        <v>0</v>
      </c>
      <c r="DP2773" s="77">
        <v>5.6763865304627327E-5</v>
      </c>
      <c r="DQ2773" s="77">
        <v>5.6763865304627327E-5</v>
      </c>
      <c r="DR2773" s="77">
        <v>0</v>
      </c>
      <c r="DS2773" s="77">
        <v>5.6763865304627327E-5</v>
      </c>
      <c r="DT2773" s="77">
        <v>5.6763865304627327E-5</v>
      </c>
      <c r="DU2773" s="77">
        <v>0</v>
      </c>
      <c r="DV2773" s="77">
        <v>5.6763865304627327E-5</v>
      </c>
      <c r="DW2773" s="77">
        <v>5.6763865304627327E-5</v>
      </c>
      <c r="GE2773" s="77" t="s">
        <v>427</v>
      </c>
      <c r="GF2773" s="77" t="s">
        <v>155</v>
      </c>
      <c r="GG2773" s="77" t="s">
        <v>447</v>
      </c>
      <c r="GH2773" s="77" t="s">
        <v>474</v>
      </c>
      <c r="GI2773" s="77">
        <v>2021</v>
      </c>
      <c r="GJ2773" s="77" t="s">
        <v>303</v>
      </c>
      <c r="GK2773" s="77">
        <v>3.9894642198450757E-2</v>
      </c>
      <c r="GL2773" s="77">
        <v>489.35553099999998</v>
      </c>
      <c r="GM2773" s="77">
        <v>2021</v>
      </c>
      <c r="GN2773" s="77" t="s">
        <v>175</v>
      </c>
      <c r="GO2773" s="77">
        <v>5.3000000000000005E-2</v>
      </c>
      <c r="GP2773" s="77">
        <v>3</v>
      </c>
      <c r="GQ2773" s="77">
        <v>0</v>
      </c>
      <c r="GR2773" s="77" t="s">
        <v>423</v>
      </c>
      <c r="GS2773" s="77">
        <v>5.5966209081309407E-2</v>
      </c>
      <c r="GT2773" s="77">
        <v>2.232751886502524E-3</v>
      </c>
      <c r="GU2773" s="77">
        <v>5.5966209081309407E-2</v>
      </c>
      <c r="GV2773" s="77">
        <v>2.232751886502524E-3</v>
      </c>
      <c r="GW2773" s="77">
        <v>0</v>
      </c>
      <c r="GX2773" s="77">
        <v>0</v>
      </c>
      <c r="GY2773" s="77">
        <v>0</v>
      </c>
      <c r="GZ2773" s="77">
        <v>0</v>
      </c>
    </row>
    <row r="2774" spans="98:208" x14ac:dyDescent="0.25">
      <c r="CT2774" s="77" t="s">
        <v>155</v>
      </c>
      <c r="CU2774" s="77" t="s">
        <v>478</v>
      </c>
      <c r="CV2774" s="77" t="s">
        <v>432</v>
      </c>
      <c r="CW2774" s="77">
        <v>2024</v>
      </c>
      <c r="CX2774" s="77">
        <v>0</v>
      </c>
      <c r="CY2774" s="77">
        <v>0</v>
      </c>
      <c r="CZ2774" s="77">
        <v>0</v>
      </c>
      <c r="DA2774" s="77">
        <v>0</v>
      </c>
      <c r="DB2774" s="77">
        <v>9129.7460702365279</v>
      </c>
      <c r="DC2774" s="77">
        <v>233.2300768079383</v>
      </c>
      <c r="DD2774" s="77">
        <v>8896.5159934285894</v>
      </c>
      <c r="DE2774" s="77">
        <v>0</v>
      </c>
      <c r="DF2774" s="77">
        <v>0</v>
      </c>
      <c r="DG2774" s="77">
        <v>0</v>
      </c>
      <c r="DH2774" s="77">
        <v>533.52731185150878</v>
      </c>
      <c r="DI2774" s="77">
        <v>533.52731185150878</v>
      </c>
      <c r="DJ2774" s="77">
        <v>1.063935510773361E-7</v>
      </c>
      <c r="DL2774" s="77">
        <v>0</v>
      </c>
      <c r="DM2774" s="77">
        <v>0</v>
      </c>
      <c r="DN2774" s="77">
        <v>0</v>
      </c>
      <c r="DO2774" s="77">
        <v>0</v>
      </c>
      <c r="DP2774" s="77">
        <v>0</v>
      </c>
      <c r="DQ2774" s="77">
        <v>0</v>
      </c>
      <c r="DR2774" s="77">
        <v>0</v>
      </c>
      <c r="DS2774" s="77">
        <v>5.6763865304627327E-5</v>
      </c>
      <c r="DT2774" s="77">
        <v>5.6763865304627327E-5</v>
      </c>
      <c r="DU2774" s="77">
        <v>0</v>
      </c>
      <c r="DV2774" s="77">
        <v>5.6763865304627327E-5</v>
      </c>
      <c r="DW2774" s="77">
        <v>5.6763865304627327E-5</v>
      </c>
      <c r="GE2774" s="77" t="s">
        <v>422</v>
      </c>
      <c r="GF2774" s="77" t="s">
        <v>155</v>
      </c>
      <c r="GG2774" s="77" t="s">
        <v>447</v>
      </c>
      <c r="GH2774" s="77" t="s">
        <v>474</v>
      </c>
      <c r="GI2774" s="77">
        <v>2022</v>
      </c>
      <c r="GJ2774" s="77" t="s">
        <v>305</v>
      </c>
      <c r="GK2774" s="77">
        <v>3.6425060683954361E-2</v>
      </c>
      <c r="GL2774" s="77">
        <v>489.35553099999998</v>
      </c>
      <c r="GM2774" s="77">
        <v>2022</v>
      </c>
      <c r="GN2774" s="77" t="s">
        <v>175</v>
      </c>
      <c r="GO2774" s="77">
        <v>0.13250000000000001</v>
      </c>
      <c r="GP2774" s="77">
        <v>3</v>
      </c>
      <c r="GQ2774" s="77">
        <v>0</v>
      </c>
      <c r="GR2774" s="77" t="s">
        <v>423</v>
      </c>
      <c r="GS2774" s="77">
        <v>0.1527377521613833</v>
      </c>
      <c r="GT2774" s="77">
        <v>5.5634818912091684E-3</v>
      </c>
      <c r="GU2774" s="77">
        <v>0.1527377521613833</v>
      </c>
      <c r="GV2774" s="77">
        <v>5.5634818912091684E-3</v>
      </c>
      <c r="GW2774" s="77">
        <v>0.1527377521613833</v>
      </c>
      <c r="GX2774" s="77">
        <v>5.5634818912091684E-3</v>
      </c>
      <c r="GY2774" s="77">
        <v>0</v>
      </c>
      <c r="GZ2774" s="77">
        <v>0</v>
      </c>
    </row>
    <row r="2775" spans="98:208" x14ac:dyDescent="0.25">
      <c r="CT2775" s="77" t="s">
        <v>155</v>
      </c>
      <c r="CU2775" s="77" t="s">
        <v>478</v>
      </c>
      <c r="CV2775" s="77" t="s">
        <v>432</v>
      </c>
      <c r="CW2775" s="77">
        <v>2025</v>
      </c>
      <c r="CX2775" s="77">
        <v>0</v>
      </c>
      <c r="CY2775" s="77">
        <v>0</v>
      </c>
      <c r="CZ2775" s="77">
        <v>0</v>
      </c>
      <c r="DA2775" s="77">
        <v>0</v>
      </c>
      <c r="DB2775" s="77">
        <v>9129.7460702365279</v>
      </c>
      <c r="DC2775" s="77">
        <v>233.2300768079383</v>
      </c>
      <c r="DD2775" s="77">
        <v>8896.5159934285894</v>
      </c>
      <c r="DE2775" s="77">
        <v>0</v>
      </c>
      <c r="DF2775" s="77">
        <v>0</v>
      </c>
      <c r="DG2775" s="77">
        <v>0</v>
      </c>
      <c r="DH2775" s="77">
        <v>0</v>
      </c>
      <c r="DI2775" s="77">
        <v>533.52731185150878</v>
      </c>
      <c r="DJ2775" s="77">
        <v>1.063935510773361E-7</v>
      </c>
      <c r="DL2775" s="77">
        <v>0</v>
      </c>
      <c r="DM2775" s="77">
        <v>0</v>
      </c>
      <c r="DN2775" s="77">
        <v>0</v>
      </c>
      <c r="DO2775" s="77">
        <v>0</v>
      </c>
      <c r="DP2775" s="77">
        <v>0</v>
      </c>
      <c r="DQ2775" s="77">
        <v>0</v>
      </c>
      <c r="DR2775" s="77">
        <v>0</v>
      </c>
      <c r="DS2775" s="77">
        <v>0</v>
      </c>
      <c r="DT2775" s="77">
        <v>0</v>
      </c>
      <c r="DU2775" s="77">
        <v>0</v>
      </c>
      <c r="DV2775" s="77">
        <v>5.6763865304627327E-5</v>
      </c>
      <c r="DW2775" s="77">
        <v>5.6763865304627327E-5</v>
      </c>
      <c r="GE2775" s="77" t="s">
        <v>425</v>
      </c>
      <c r="GF2775" s="77" t="s">
        <v>155</v>
      </c>
      <c r="GG2775" s="77" t="s">
        <v>447</v>
      </c>
      <c r="GH2775" s="77" t="s">
        <v>474</v>
      </c>
      <c r="GI2775" s="77">
        <v>2022</v>
      </c>
      <c r="GJ2775" s="77" t="s">
        <v>301</v>
      </c>
      <c r="GK2775" s="77">
        <v>1.5808724525429869E-3</v>
      </c>
      <c r="GL2775" s="77">
        <v>489.35553099999998</v>
      </c>
      <c r="GM2775" s="77">
        <v>2022</v>
      </c>
      <c r="GN2775" s="77" t="s">
        <v>175</v>
      </c>
      <c r="GO2775" s="77">
        <v>5.3000000000000005E-2</v>
      </c>
      <c r="GP2775" s="77">
        <v>3</v>
      </c>
      <c r="GQ2775" s="77">
        <v>0</v>
      </c>
      <c r="GR2775" s="77" t="s">
        <v>423</v>
      </c>
      <c r="GS2775" s="77">
        <v>5.5966209081309407E-2</v>
      </c>
      <c r="GT2775" s="77">
        <v>8.8475438209903188E-5</v>
      </c>
      <c r="GU2775" s="77">
        <v>5.5966209081309407E-2</v>
      </c>
      <c r="GV2775" s="77">
        <v>8.8475438209903188E-5</v>
      </c>
      <c r="GW2775" s="77">
        <v>5.5966209081309407E-2</v>
      </c>
      <c r="GX2775" s="77">
        <v>8.8475438209903188E-5</v>
      </c>
      <c r="GY2775" s="77">
        <v>0</v>
      </c>
      <c r="GZ2775" s="77">
        <v>0</v>
      </c>
    </row>
    <row r="2776" spans="98:208" x14ac:dyDescent="0.25">
      <c r="CT2776" s="77" t="s">
        <v>155</v>
      </c>
      <c r="CU2776" s="77" t="s">
        <v>478</v>
      </c>
      <c r="CV2776" s="77" t="s">
        <v>439</v>
      </c>
      <c r="CW2776" s="77">
        <v>2020</v>
      </c>
      <c r="CX2776" s="77">
        <v>0</v>
      </c>
      <c r="CY2776" s="77">
        <v>0</v>
      </c>
      <c r="CZ2776" s="77">
        <v>0</v>
      </c>
      <c r="DA2776" s="77">
        <v>0</v>
      </c>
      <c r="DB2776" s="77">
        <v>5.2405583313015409</v>
      </c>
      <c r="DC2776" s="77">
        <v>0.69641821681222194</v>
      </c>
      <c r="DD2776" s="77">
        <v>2.9419641522810118</v>
      </c>
      <c r="DE2776" s="77">
        <v>1.602175962208283</v>
      </c>
      <c r="DF2776" s="77">
        <v>0.36068764874241083</v>
      </c>
      <c r="DG2776" s="77">
        <v>0</v>
      </c>
      <c r="DH2776" s="77">
        <v>0</v>
      </c>
      <c r="DI2776" s="77">
        <v>0</v>
      </c>
      <c r="DJ2776" s="77">
        <v>1.3680860563204501E-5</v>
      </c>
      <c r="DL2776" s="77">
        <v>0</v>
      </c>
      <c r="DM2776" s="77">
        <v>4.934517429315006E-6</v>
      </c>
      <c r="DN2776" s="77">
        <v>4.934517429315006E-6</v>
      </c>
      <c r="DO2776" s="77">
        <v>0</v>
      </c>
      <c r="DP2776" s="77">
        <v>0</v>
      </c>
      <c r="DQ2776" s="77">
        <v>0</v>
      </c>
      <c r="DR2776" s="77">
        <v>0</v>
      </c>
      <c r="DS2776" s="77">
        <v>0</v>
      </c>
      <c r="DT2776" s="77">
        <v>0</v>
      </c>
      <c r="DU2776" s="77">
        <v>0</v>
      </c>
      <c r="DV2776" s="77">
        <v>0</v>
      </c>
      <c r="DW2776" s="77">
        <v>0</v>
      </c>
      <c r="GE2776" s="77" t="s">
        <v>427</v>
      </c>
      <c r="GF2776" s="77" t="s">
        <v>155</v>
      </c>
      <c r="GG2776" s="77" t="s">
        <v>447</v>
      </c>
      <c r="GH2776" s="77" t="s">
        <v>474</v>
      </c>
      <c r="GI2776" s="77">
        <v>2022</v>
      </c>
      <c r="GJ2776" s="77" t="s">
        <v>303</v>
      </c>
      <c r="GK2776" s="77">
        <v>3.9894642198450757E-2</v>
      </c>
      <c r="GL2776" s="77">
        <v>489.35553099999998</v>
      </c>
      <c r="GM2776" s="77">
        <v>2022</v>
      </c>
      <c r="GN2776" s="77" t="s">
        <v>175</v>
      </c>
      <c r="GO2776" s="77">
        <v>5.3000000000000005E-2</v>
      </c>
      <c r="GP2776" s="77">
        <v>3</v>
      </c>
      <c r="GQ2776" s="77">
        <v>0</v>
      </c>
      <c r="GR2776" s="77" t="s">
        <v>423</v>
      </c>
      <c r="GS2776" s="77">
        <v>5.5966209081309407E-2</v>
      </c>
      <c r="GT2776" s="77">
        <v>2.232751886502524E-3</v>
      </c>
      <c r="GU2776" s="77">
        <v>5.5966209081309407E-2</v>
      </c>
      <c r="GV2776" s="77">
        <v>2.232751886502524E-3</v>
      </c>
      <c r="GW2776" s="77">
        <v>5.5966209081309407E-2</v>
      </c>
      <c r="GX2776" s="77">
        <v>2.232751886502524E-3</v>
      </c>
      <c r="GY2776" s="77">
        <v>0</v>
      </c>
      <c r="GZ2776" s="77">
        <v>0</v>
      </c>
    </row>
    <row r="2777" spans="98:208" x14ac:dyDescent="0.25">
      <c r="CT2777" s="77" t="s">
        <v>155</v>
      </c>
      <c r="CU2777" s="77" t="s">
        <v>478</v>
      </c>
      <c r="CV2777" s="77" t="s">
        <v>439</v>
      </c>
      <c r="CW2777" s="77">
        <v>2021</v>
      </c>
      <c r="CX2777" s="77">
        <v>0</v>
      </c>
      <c r="CY2777" s="77">
        <v>0</v>
      </c>
      <c r="CZ2777" s="77">
        <v>0</v>
      </c>
      <c r="DA2777" s="77">
        <v>0</v>
      </c>
      <c r="DB2777" s="77">
        <v>5.2405583313015409</v>
      </c>
      <c r="DC2777" s="77">
        <v>0.69641821681222194</v>
      </c>
      <c r="DD2777" s="77">
        <v>2.9419641522810118</v>
      </c>
      <c r="DE2777" s="77">
        <v>1.602175962208283</v>
      </c>
      <c r="DF2777" s="77">
        <v>0.36068764874241083</v>
      </c>
      <c r="DG2777" s="77">
        <v>0.36068764874241083</v>
      </c>
      <c r="DH2777" s="77">
        <v>0</v>
      </c>
      <c r="DI2777" s="77">
        <v>0</v>
      </c>
      <c r="DJ2777" s="77">
        <v>1.3680860563204501E-5</v>
      </c>
      <c r="DL2777" s="77">
        <v>0</v>
      </c>
      <c r="DM2777" s="77">
        <v>4.934517429315006E-6</v>
      </c>
      <c r="DN2777" s="77">
        <v>4.934517429315006E-6</v>
      </c>
      <c r="DO2777" s="77">
        <v>0</v>
      </c>
      <c r="DP2777" s="77">
        <v>4.934517429315006E-6</v>
      </c>
      <c r="DQ2777" s="77">
        <v>4.934517429315006E-6</v>
      </c>
      <c r="DR2777" s="77">
        <v>0</v>
      </c>
      <c r="DS2777" s="77">
        <v>0</v>
      </c>
      <c r="DT2777" s="77">
        <v>0</v>
      </c>
      <c r="DU2777" s="77">
        <v>0</v>
      </c>
      <c r="DV2777" s="77">
        <v>0</v>
      </c>
      <c r="DW2777" s="77">
        <v>0</v>
      </c>
      <c r="GE2777" s="77" t="s">
        <v>422</v>
      </c>
      <c r="GF2777" s="77" t="s">
        <v>155</v>
      </c>
      <c r="GG2777" s="77" t="s">
        <v>447</v>
      </c>
      <c r="GH2777" s="77" t="s">
        <v>474</v>
      </c>
      <c r="GI2777" s="77">
        <v>2023</v>
      </c>
      <c r="GJ2777" s="77" t="s">
        <v>305</v>
      </c>
      <c r="GK2777" s="77">
        <v>3.7590224611390242E-2</v>
      </c>
      <c r="GL2777" s="77">
        <v>489.35553099999998</v>
      </c>
      <c r="GM2777" s="77">
        <v>2023</v>
      </c>
      <c r="GN2777" s="77" t="s">
        <v>175</v>
      </c>
      <c r="GO2777" s="77">
        <v>0.13250000000000001</v>
      </c>
      <c r="GP2777" s="77">
        <v>3</v>
      </c>
      <c r="GQ2777" s="77">
        <v>0</v>
      </c>
      <c r="GR2777" s="77" t="s">
        <v>423</v>
      </c>
      <c r="GS2777" s="77">
        <v>0</v>
      </c>
      <c r="GT2777" s="77">
        <v>0</v>
      </c>
      <c r="GU2777" s="77">
        <v>0.1527377521613833</v>
      </c>
      <c r="GV2777" s="77">
        <v>5.7414464103852534E-3</v>
      </c>
      <c r="GW2777" s="77">
        <v>0.1527377521613833</v>
      </c>
      <c r="GX2777" s="77">
        <v>5.7414464103852534E-3</v>
      </c>
      <c r="GY2777" s="77">
        <v>0.1527377521613833</v>
      </c>
      <c r="GZ2777" s="77">
        <v>5.7414464103852534E-3</v>
      </c>
    </row>
    <row r="2778" spans="98:208" x14ac:dyDescent="0.25">
      <c r="CT2778" s="77" t="s">
        <v>155</v>
      </c>
      <c r="CU2778" s="77" t="s">
        <v>478</v>
      </c>
      <c r="CV2778" s="77" t="s">
        <v>439</v>
      </c>
      <c r="CW2778" s="77">
        <v>2022</v>
      </c>
      <c r="CX2778" s="77">
        <v>0</v>
      </c>
      <c r="CY2778" s="77">
        <v>0</v>
      </c>
      <c r="CZ2778" s="77">
        <v>0</v>
      </c>
      <c r="DA2778" s="77">
        <v>0</v>
      </c>
      <c r="DB2778" s="77">
        <v>5.2405583313015409</v>
      </c>
      <c r="DC2778" s="77">
        <v>0.69641821681222194</v>
      </c>
      <c r="DD2778" s="77">
        <v>2.9419641522810118</v>
      </c>
      <c r="DE2778" s="77">
        <v>1.602175962208283</v>
      </c>
      <c r="DF2778" s="77">
        <v>0.36068764874241083</v>
      </c>
      <c r="DG2778" s="77">
        <v>0.36068764874241083</v>
      </c>
      <c r="DH2778" s="77">
        <v>0.36068764874241083</v>
      </c>
      <c r="DI2778" s="77">
        <v>0</v>
      </c>
      <c r="DJ2778" s="77">
        <v>1.3680860563204501E-5</v>
      </c>
      <c r="DL2778" s="77">
        <v>0</v>
      </c>
      <c r="DM2778" s="77">
        <v>4.934517429315006E-6</v>
      </c>
      <c r="DN2778" s="77">
        <v>4.934517429315006E-6</v>
      </c>
      <c r="DO2778" s="77">
        <v>0</v>
      </c>
      <c r="DP2778" s="77">
        <v>4.934517429315006E-6</v>
      </c>
      <c r="DQ2778" s="77">
        <v>4.934517429315006E-6</v>
      </c>
      <c r="DR2778" s="77">
        <v>0</v>
      </c>
      <c r="DS2778" s="77">
        <v>4.934517429315006E-6</v>
      </c>
      <c r="DT2778" s="77">
        <v>4.934517429315006E-6</v>
      </c>
      <c r="DU2778" s="77">
        <v>0</v>
      </c>
      <c r="DV2778" s="77">
        <v>0</v>
      </c>
      <c r="DW2778" s="77">
        <v>0</v>
      </c>
      <c r="GE2778" s="77" t="s">
        <v>425</v>
      </c>
      <c r="GF2778" s="77" t="s">
        <v>155</v>
      </c>
      <c r="GG2778" s="77" t="s">
        <v>447</v>
      </c>
      <c r="GH2778" s="77" t="s">
        <v>474</v>
      </c>
      <c r="GI2778" s="77">
        <v>2023</v>
      </c>
      <c r="GJ2778" s="77" t="s">
        <v>301</v>
      </c>
      <c r="GK2778" s="77">
        <v>1.631433411568497E-3</v>
      </c>
      <c r="GL2778" s="77">
        <v>489.35553099999998</v>
      </c>
      <c r="GM2778" s="77">
        <v>2023</v>
      </c>
      <c r="GN2778" s="77" t="s">
        <v>175</v>
      </c>
      <c r="GO2778" s="77">
        <v>5.3000000000000005E-2</v>
      </c>
      <c r="GP2778" s="77">
        <v>3</v>
      </c>
      <c r="GQ2778" s="77">
        <v>0</v>
      </c>
      <c r="GR2778" s="77" t="s">
        <v>423</v>
      </c>
      <c r="GS2778" s="77">
        <v>0</v>
      </c>
      <c r="GT2778" s="77">
        <v>0</v>
      </c>
      <c r="GU2778" s="77">
        <v>5.5966209081309407E-2</v>
      </c>
      <c r="GV2778" s="77">
        <v>9.1305143414076398E-5</v>
      </c>
      <c r="GW2778" s="77">
        <v>5.5966209081309407E-2</v>
      </c>
      <c r="GX2778" s="77">
        <v>9.1305143414076398E-5</v>
      </c>
      <c r="GY2778" s="77">
        <v>5.5966209081309407E-2</v>
      </c>
      <c r="GZ2778" s="77">
        <v>9.1305143414076398E-5</v>
      </c>
    </row>
    <row r="2779" spans="98:208" x14ac:dyDescent="0.25">
      <c r="CT2779" s="77" t="s">
        <v>155</v>
      </c>
      <c r="CU2779" s="77" t="s">
        <v>478</v>
      </c>
      <c r="CV2779" s="77" t="s">
        <v>439</v>
      </c>
      <c r="CW2779" s="77">
        <v>2023</v>
      </c>
      <c r="CX2779" s="77">
        <v>0</v>
      </c>
      <c r="CY2779" s="77">
        <v>0</v>
      </c>
      <c r="CZ2779" s="77">
        <v>0</v>
      </c>
      <c r="DA2779" s="77">
        <v>0</v>
      </c>
      <c r="DB2779" s="77">
        <v>5.4750346070077596</v>
      </c>
      <c r="DC2779" s="77">
        <v>0.71896016785821237</v>
      </c>
      <c r="DD2779" s="77">
        <v>3.071497198615095</v>
      </c>
      <c r="DE2779" s="77">
        <v>1.684577240534441</v>
      </c>
      <c r="DF2779" s="77">
        <v>0</v>
      </c>
      <c r="DG2779" s="77">
        <v>0.37599181639994855</v>
      </c>
      <c r="DH2779" s="77">
        <v>0.37599181639994855</v>
      </c>
      <c r="DI2779" s="77">
        <v>0.37599181639994855</v>
      </c>
      <c r="DJ2779" s="77">
        <v>1.3680860563204501E-5</v>
      </c>
      <c r="DL2779" s="77">
        <v>0</v>
      </c>
      <c r="DM2779" s="77">
        <v>0</v>
      </c>
      <c r="DN2779" s="77">
        <v>0</v>
      </c>
      <c r="DO2779" s="77">
        <v>0</v>
      </c>
      <c r="DP2779" s="77">
        <v>5.1438916130736834E-6</v>
      </c>
      <c r="DQ2779" s="77">
        <v>5.1438916130736834E-6</v>
      </c>
      <c r="DR2779" s="77">
        <v>0</v>
      </c>
      <c r="DS2779" s="77">
        <v>5.1438916130736834E-6</v>
      </c>
      <c r="DT2779" s="77">
        <v>5.1438916130736834E-6</v>
      </c>
      <c r="DU2779" s="77">
        <v>0</v>
      </c>
      <c r="DV2779" s="77">
        <v>5.1438916130736834E-6</v>
      </c>
      <c r="DW2779" s="77">
        <v>5.1438916130736834E-6</v>
      </c>
      <c r="GE2779" s="77" t="s">
        <v>427</v>
      </c>
      <c r="GF2779" s="77" t="s">
        <v>155</v>
      </c>
      <c r="GG2779" s="77" t="s">
        <v>447</v>
      </c>
      <c r="GH2779" s="77" t="s">
        <v>474</v>
      </c>
      <c r="GI2779" s="77">
        <v>2023</v>
      </c>
      <c r="GJ2779" s="77" t="s">
        <v>303</v>
      </c>
      <c r="GK2779" s="77">
        <v>4.1186611014017251E-2</v>
      </c>
      <c r="GL2779" s="77">
        <v>489.35553099999998</v>
      </c>
      <c r="GM2779" s="77">
        <v>2023</v>
      </c>
      <c r="GN2779" s="77" t="s">
        <v>175</v>
      </c>
      <c r="GO2779" s="77">
        <v>5.3000000000000005E-2</v>
      </c>
      <c r="GP2779" s="77">
        <v>3</v>
      </c>
      <c r="GQ2779" s="77">
        <v>0</v>
      </c>
      <c r="GR2779" s="77" t="s">
        <v>423</v>
      </c>
      <c r="GS2779" s="77">
        <v>0</v>
      </c>
      <c r="GT2779" s="77">
        <v>0</v>
      </c>
      <c r="GU2779" s="77">
        <v>5.5966209081309407E-2</v>
      </c>
      <c r="GV2779" s="77">
        <v>2.3050584833610504E-3</v>
      </c>
      <c r="GW2779" s="77">
        <v>5.5966209081309407E-2</v>
      </c>
      <c r="GX2779" s="77">
        <v>2.3050584833610504E-3</v>
      </c>
      <c r="GY2779" s="77">
        <v>5.5966209081309407E-2</v>
      </c>
      <c r="GZ2779" s="77">
        <v>2.3050584833610504E-3</v>
      </c>
    </row>
    <row r="2780" spans="98:208" x14ac:dyDescent="0.25">
      <c r="CT2780" s="77" t="s">
        <v>155</v>
      </c>
      <c r="CU2780" s="77" t="s">
        <v>478</v>
      </c>
      <c r="CV2780" s="77" t="s">
        <v>439</v>
      </c>
      <c r="CW2780" s="77">
        <v>2024</v>
      </c>
      <c r="CX2780" s="77">
        <v>0</v>
      </c>
      <c r="CY2780" s="77">
        <v>0</v>
      </c>
      <c r="CZ2780" s="77">
        <v>0</v>
      </c>
      <c r="DA2780" s="77">
        <v>0</v>
      </c>
      <c r="DB2780" s="77">
        <v>5.4750346070077596</v>
      </c>
      <c r="DC2780" s="77">
        <v>0.71896016785821237</v>
      </c>
      <c r="DD2780" s="77">
        <v>3.071497198615095</v>
      </c>
      <c r="DE2780" s="77">
        <v>1.684577240534441</v>
      </c>
      <c r="DF2780" s="77">
        <v>0</v>
      </c>
      <c r="DG2780" s="77">
        <v>0</v>
      </c>
      <c r="DH2780" s="77">
        <v>0.37599181639994855</v>
      </c>
      <c r="DI2780" s="77">
        <v>0.37599181639994855</v>
      </c>
      <c r="DJ2780" s="77">
        <v>1.3680860563204501E-5</v>
      </c>
      <c r="DL2780" s="77">
        <v>0</v>
      </c>
      <c r="DM2780" s="77">
        <v>0</v>
      </c>
      <c r="DN2780" s="77">
        <v>0</v>
      </c>
      <c r="DO2780" s="77">
        <v>0</v>
      </c>
      <c r="DP2780" s="77">
        <v>0</v>
      </c>
      <c r="DQ2780" s="77">
        <v>0</v>
      </c>
      <c r="DR2780" s="77">
        <v>0</v>
      </c>
      <c r="DS2780" s="77">
        <v>5.1438916130736834E-6</v>
      </c>
      <c r="DT2780" s="77">
        <v>5.1438916130736834E-6</v>
      </c>
      <c r="DU2780" s="77">
        <v>0</v>
      </c>
      <c r="DV2780" s="77">
        <v>5.1438916130736834E-6</v>
      </c>
      <c r="DW2780" s="77">
        <v>5.1438916130736834E-6</v>
      </c>
      <c r="GE2780" s="77" t="s">
        <v>422</v>
      </c>
      <c r="GF2780" s="77" t="s">
        <v>155</v>
      </c>
      <c r="GG2780" s="77" t="s">
        <v>447</v>
      </c>
      <c r="GH2780" s="77" t="s">
        <v>474</v>
      </c>
      <c r="GI2780" s="77">
        <v>2024</v>
      </c>
      <c r="GJ2780" s="77" t="s">
        <v>305</v>
      </c>
      <c r="GK2780" s="77">
        <v>3.7590224611390242E-2</v>
      </c>
      <c r="GL2780" s="77">
        <v>489.35553099999998</v>
      </c>
      <c r="GM2780" s="77">
        <v>2024</v>
      </c>
      <c r="GN2780" s="77" t="s">
        <v>175</v>
      </c>
      <c r="GO2780" s="77">
        <v>0.13250000000000001</v>
      </c>
      <c r="GP2780" s="77">
        <v>3</v>
      </c>
      <c r="GQ2780" s="77">
        <v>0</v>
      </c>
      <c r="GR2780" s="77" t="s">
        <v>423</v>
      </c>
      <c r="GS2780" s="77">
        <v>0</v>
      </c>
      <c r="GT2780" s="77">
        <v>0</v>
      </c>
      <c r="GU2780" s="77">
        <v>0</v>
      </c>
      <c r="GV2780" s="77">
        <v>0</v>
      </c>
      <c r="GW2780" s="77">
        <v>0.1527377521613833</v>
      </c>
      <c r="GX2780" s="77">
        <v>5.7414464103852534E-3</v>
      </c>
      <c r="GY2780" s="77">
        <v>0.1527377521613833</v>
      </c>
      <c r="GZ2780" s="77">
        <v>5.7414464103852534E-3</v>
      </c>
    </row>
    <row r="2781" spans="98:208" x14ac:dyDescent="0.25">
      <c r="CT2781" s="77" t="s">
        <v>155</v>
      </c>
      <c r="CU2781" s="77" t="s">
        <v>478</v>
      </c>
      <c r="CV2781" s="77" t="s">
        <v>439</v>
      </c>
      <c r="CW2781" s="77">
        <v>2025</v>
      </c>
      <c r="CX2781" s="77">
        <v>0</v>
      </c>
      <c r="CY2781" s="77">
        <v>0</v>
      </c>
      <c r="CZ2781" s="77">
        <v>0</v>
      </c>
      <c r="DA2781" s="77">
        <v>0</v>
      </c>
      <c r="DB2781" s="77">
        <v>5.4750346070077596</v>
      </c>
      <c r="DC2781" s="77">
        <v>0.71896016785821237</v>
      </c>
      <c r="DD2781" s="77">
        <v>3.071497198615095</v>
      </c>
      <c r="DE2781" s="77">
        <v>1.684577240534441</v>
      </c>
      <c r="DF2781" s="77">
        <v>0</v>
      </c>
      <c r="DG2781" s="77">
        <v>0</v>
      </c>
      <c r="DH2781" s="77">
        <v>0</v>
      </c>
      <c r="DI2781" s="77">
        <v>0.37599181639994855</v>
      </c>
      <c r="DJ2781" s="77">
        <v>1.3680860563204501E-5</v>
      </c>
      <c r="DL2781" s="77">
        <v>0</v>
      </c>
      <c r="DM2781" s="77">
        <v>0</v>
      </c>
      <c r="DN2781" s="77">
        <v>0</v>
      </c>
      <c r="DO2781" s="77">
        <v>0</v>
      </c>
      <c r="DP2781" s="77">
        <v>0</v>
      </c>
      <c r="DQ2781" s="77">
        <v>0</v>
      </c>
      <c r="DR2781" s="77">
        <v>0</v>
      </c>
      <c r="DS2781" s="77">
        <v>0</v>
      </c>
      <c r="DT2781" s="77">
        <v>0</v>
      </c>
      <c r="DU2781" s="77">
        <v>0</v>
      </c>
      <c r="DV2781" s="77">
        <v>5.1438916130736834E-6</v>
      </c>
      <c r="DW2781" s="77">
        <v>5.1438916130736834E-6</v>
      </c>
      <c r="GE2781" s="77" t="s">
        <v>425</v>
      </c>
      <c r="GF2781" s="77" t="s">
        <v>155</v>
      </c>
      <c r="GG2781" s="77" t="s">
        <v>447</v>
      </c>
      <c r="GH2781" s="77" t="s">
        <v>474</v>
      </c>
      <c r="GI2781" s="77">
        <v>2024</v>
      </c>
      <c r="GJ2781" s="77" t="s">
        <v>301</v>
      </c>
      <c r="GK2781" s="77">
        <v>1.631433411568497E-3</v>
      </c>
      <c r="GL2781" s="77">
        <v>489.35553099999998</v>
      </c>
      <c r="GM2781" s="77">
        <v>2024</v>
      </c>
      <c r="GN2781" s="77" t="s">
        <v>175</v>
      </c>
      <c r="GO2781" s="77">
        <v>5.3000000000000005E-2</v>
      </c>
      <c r="GP2781" s="77">
        <v>3</v>
      </c>
      <c r="GQ2781" s="77">
        <v>0</v>
      </c>
      <c r="GR2781" s="77" t="s">
        <v>423</v>
      </c>
      <c r="GS2781" s="77">
        <v>0</v>
      </c>
      <c r="GT2781" s="77">
        <v>0</v>
      </c>
      <c r="GU2781" s="77">
        <v>0</v>
      </c>
      <c r="GV2781" s="77">
        <v>0</v>
      </c>
      <c r="GW2781" s="77">
        <v>5.5966209081309407E-2</v>
      </c>
      <c r="GX2781" s="77">
        <v>9.1305143414076398E-5</v>
      </c>
      <c r="GY2781" s="77">
        <v>5.5966209081309407E-2</v>
      </c>
      <c r="GZ2781" s="77">
        <v>9.1305143414076398E-5</v>
      </c>
    </row>
    <row r="2782" spans="98:208" x14ac:dyDescent="0.25">
      <c r="CT2782" s="77" t="s">
        <v>155</v>
      </c>
      <c r="CU2782" s="77" t="s">
        <v>478</v>
      </c>
      <c r="CV2782" s="77" t="s">
        <v>446</v>
      </c>
      <c r="CW2782" s="77">
        <v>2020</v>
      </c>
      <c r="CX2782" s="77">
        <v>0</v>
      </c>
      <c r="CY2782" s="77">
        <v>0</v>
      </c>
      <c r="CZ2782" s="77">
        <v>0</v>
      </c>
      <c r="DA2782" s="77">
        <v>0</v>
      </c>
      <c r="DB2782" s="77">
        <v>7.7900575334948499E-2</v>
      </c>
      <c r="DC2782" s="77">
        <v>3.6425060683954499E-2</v>
      </c>
      <c r="DD2782" s="77">
        <v>1.5808724525432449E-3</v>
      </c>
      <c r="DE2782" s="77">
        <v>3.9894642198450729E-2</v>
      </c>
      <c r="DF2782" s="77">
        <v>7.8847092159216297E-3</v>
      </c>
      <c r="DG2782" s="77">
        <v>0</v>
      </c>
      <c r="DH2782" s="77">
        <v>0</v>
      </c>
      <c r="DI2782" s="77">
        <v>0</v>
      </c>
      <c r="DJ2782" s="77">
        <v>5.7938591721044706E-3</v>
      </c>
      <c r="DL2782" s="77">
        <v>0</v>
      </c>
      <c r="DM2782" s="77">
        <v>4.5682894810044184E-5</v>
      </c>
      <c r="DN2782" s="77">
        <v>4.5682894810044184E-5</v>
      </c>
      <c r="DO2782" s="77">
        <v>0</v>
      </c>
      <c r="DP2782" s="77">
        <v>0</v>
      </c>
      <c r="DQ2782" s="77">
        <v>0</v>
      </c>
      <c r="DR2782" s="77">
        <v>0</v>
      </c>
      <c r="DS2782" s="77">
        <v>0</v>
      </c>
      <c r="DT2782" s="77">
        <v>0</v>
      </c>
      <c r="DU2782" s="77">
        <v>0</v>
      </c>
      <c r="DV2782" s="77">
        <v>0</v>
      </c>
      <c r="DW2782" s="77">
        <v>0</v>
      </c>
      <c r="GE2782" s="77" t="s">
        <v>427</v>
      </c>
      <c r="GF2782" s="77" t="s">
        <v>155</v>
      </c>
      <c r="GG2782" s="77" t="s">
        <v>447</v>
      </c>
      <c r="GH2782" s="77" t="s">
        <v>474</v>
      </c>
      <c r="GI2782" s="77">
        <v>2024</v>
      </c>
      <c r="GJ2782" s="77" t="s">
        <v>303</v>
      </c>
      <c r="GK2782" s="77">
        <v>4.1186611014017251E-2</v>
      </c>
      <c r="GL2782" s="77">
        <v>489.35553099999998</v>
      </c>
      <c r="GM2782" s="77">
        <v>2024</v>
      </c>
      <c r="GN2782" s="77" t="s">
        <v>175</v>
      </c>
      <c r="GO2782" s="77">
        <v>5.3000000000000005E-2</v>
      </c>
      <c r="GP2782" s="77">
        <v>3</v>
      </c>
      <c r="GQ2782" s="77">
        <v>0</v>
      </c>
      <c r="GR2782" s="77" t="s">
        <v>423</v>
      </c>
      <c r="GS2782" s="77">
        <v>0</v>
      </c>
      <c r="GT2782" s="77">
        <v>0</v>
      </c>
      <c r="GU2782" s="77">
        <v>0</v>
      </c>
      <c r="GV2782" s="77">
        <v>0</v>
      </c>
      <c r="GW2782" s="77">
        <v>5.5966209081309407E-2</v>
      </c>
      <c r="GX2782" s="77">
        <v>2.3050584833610504E-3</v>
      </c>
      <c r="GY2782" s="77">
        <v>5.5966209081309407E-2</v>
      </c>
      <c r="GZ2782" s="77">
        <v>2.3050584833610504E-3</v>
      </c>
    </row>
    <row r="2783" spans="98:208" x14ac:dyDescent="0.25">
      <c r="CT2783" s="77" t="s">
        <v>155</v>
      </c>
      <c r="CU2783" s="77" t="s">
        <v>478</v>
      </c>
      <c r="CV2783" s="77" t="s">
        <v>446</v>
      </c>
      <c r="CW2783" s="77">
        <v>2021</v>
      </c>
      <c r="CX2783" s="77">
        <v>0</v>
      </c>
      <c r="CY2783" s="77">
        <v>0</v>
      </c>
      <c r="CZ2783" s="77">
        <v>0</v>
      </c>
      <c r="DA2783" s="77">
        <v>0</v>
      </c>
      <c r="DB2783" s="77">
        <v>7.7900575334948499E-2</v>
      </c>
      <c r="DC2783" s="77">
        <v>3.6425060683954499E-2</v>
      </c>
      <c r="DD2783" s="77">
        <v>1.5808724525432449E-3</v>
      </c>
      <c r="DE2783" s="77">
        <v>3.9894642198450729E-2</v>
      </c>
      <c r="DF2783" s="77">
        <v>7.8847092159216297E-3</v>
      </c>
      <c r="DG2783" s="77">
        <v>7.8847092159216297E-3</v>
      </c>
      <c r="DH2783" s="77">
        <v>0</v>
      </c>
      <c r="DI2783" s="77">
        <v>0</v>
      </c>
      <c r="DJ2783" s="77">
        <v>5.7938591721044706E-3</v>
      </c>
      <c r="DL2783" s="77">
        <v>0</v>
      </c>
      <c r="DM2783" s="77">
        <v>4.5682894810044184E-5</v>
      </c>
      <c r="DN2783" s="77">
        <v>4.5682894810044184E-5</v>
      </c>
      <c r="DO2783" s="77">
        <v>0</v>
      </c>
      <c r="DP2783" s="77">
        <v>4.5682894810044184E-5</v>
      </c>
      <c r="DQ2783" s="77">
        <v>4.5682894810044184E-5</v>
      </c>
      <c r="DR2783" s="77">
        <v>0</v>
      </c>
      <c r="DS2783" s="77">
        <v>0</v>
      </c>
      <c r="DT2783" s="77">
        <v>0</v>
      </c>
      <c r="DU2783" s="77">
        <v>0</v>
      </c>
      <c r="DV2783" s="77">
        <v>0</v>
      </c>
      <c r="DW2783" s="77">
        <v>0</v>
      </c>
      <c r="GE2783" s="77" t="s">
        <v>422</v>
      </c>
      <c r="GF2783" s="77" t="s">
        <v>155</v>
      </c>
      <c r="GG2783" s="77" t="s">
        <v>447</v>
      </c>
      <c r="GH2783" s="77" t="s">
        <v>474</v>
      </c>
      <c r="GI2783" s="77">
        <v>2025</v>
      </c>
      <c r="GJ2783" s="77" t="s">
        <v>305</v>
      </c>
      <c r="GK2783" s="77">
        <v>3.7590224611390242E-2</v>
      </c>
      <c r="GL2783" s="77">
        <v>489.35553099999998</v>
      </c>
      <c r="GM2783" s="77">
        <v>2025</v>
      </c>
      <c r="GN2783" s="77" t="s">
        <v>175</v>
      </c>
      <c r="GO2783" s="77">
        <v>0.13250000000000001</v>
      </c>
      <c r="GP2783" s="77">
        <v>3</v>
      </c>
      <c r="GQ2783" s="77">
        <v>0</v>
      </c>
      <c r="GR2783" s="77" t="s">
        <v>423</v>
      </c>
      <c r="GS2783" s="77">
        <v>0</v>
      </c>
      <c r="GT2783" s="77">
        <v>0</v>
      </c>
      <c r="GU2783" s="77">
        <v>0</v>
      </c>
      <c r="GV2783" s="77">
        <v>0</v>
      </c>
      <c r="GW2783" s="77">
        <v>0</v>
      </c>
      <c r="GX2783" s="77">
        <v>0</v>
      </c>
      <c r="GY2783" s="77">
        <v>0.1527377521613833</v>
      </c>
      <c r="GZ2783" s="77">
        <v>5.7414464103852534E-3</v>
      </c>
    </row>
    <row r="2784" spans="98:208" x14ac:dyDescent="0.25">
      <c r="CT2784" s="77" t="s">
        <v>155</v>
      </c>
      <c r="CU2784" s="77" t="s">
        <v>478</v>
      </c>
      <c r="CV2784" s="77" t="s">
        <v>446</v>
      </c>
      <c r="CW2784" s="77">
        <v>2022</v>
      </c>
      <c r="CX2784" s="77">
        <v>0</v>
      </c>
      <c r="CY2784" s="77">
        <v>0</v>
      </c>
      <c r="CZ2784" s="77">
        <v>0</v>
      </c>
      <c r="DA2784" s="77">
        <v>0</v>
      </c>
      <c r="DB2784" s="77">
        <v>7.7900575334948499E-2</v>
      </c>
      <c r="DC2784" s="77">
        <v>3.6425060683954499E-2</v>
      </c>
      <c r="DD2784" s="77">
        <v>1.5808724525432449E-3</v>
      </c>
      <c r="DE2784" s="77">
        <v>3.9894642198450729E-2</v>
      </c>
      <c r="DF2784" s="77">
        <v>7.8847092159216297E-3</v>
      </c>
      <c r="DG2784" s="77">
        <v>7.8847092159216297E-3</v>
      </c>
      <c r="DH2784" s="77">
        <v>7.8847092159216297E-3</v>
      </c>
      <c r="DI2784" s="77">
        <v>0</v>
      </c>
      <c r="DJ2784" s="77">
        <v>5.7938591721044706E-3</v>
      </c>
      <c r="DL2784" s="77">
        <v>0</v>
      </c>
      <c r="DM2784" s="77">
        <v>4.5682894810044184E-5</v>
      </c>
      <c r="DN2784" s="77">
        <v>4.5682894810044184E-5</v>
      </c>
      <c r="DO2784" s="77">
        <v>0</v>
      </c>
      <c r="DP2784" s="77">
        <v>4.5682894810044184E-5</v>
      </c>
      <c r="DQ2784" s="77">
        <v>4.5682894810044184E-5</v>
      </c>
      <c r="DR2784" s="77">
        <v>0</v>
      </c>
      <c r="DS2784" s="77">
        <v>4.5682894810044184E-5</v>
      </c>
      <c r="DT2784" s="77">
        <v>4.5682894810044184E-5</v>
      </c>
      <c r="DU2784" s="77">
        <v>0</v>
      </c>
      <c r="DV2784" s="77">
        <v>0</v>
      </c>
      <c r="DW2784" s="77">
        <v>0</v>
      </c>
      <c r="GE2784" s="77" t="s">
        <v>425</v>
      </c>
      <c r="GF2784" s="77" t="s">
        <v>155</v>
      </c>
      <c r="GG2784" s="77" t="s">
        <v>447</v>
      </c>
      <c r="GH2784" s="77" t="s">
        <v>474</v>
      </c>
      <c r="GI2784" s="77">
        <v>2025</v>
      </c>
      <c r="GJ2784" s="77" t="s">
        <v>301</v>
      </c>
      <c r="GK2784" s="77">
        <v>1.631433411568497E-3</v>
      </c>
      <c r="GL2784" s="77">
        <v>489.35553099999998</v>
      </c>
      <c r="GM2784" s="77">
        <v>2025</v>
      </c>
      <c r="GN2784" s="77" t="s">
        <v>175</v>
      </c>
      <c r="GO2784" s="77">
        <v>5.3000000000000005E-2</v>
      </c>
      <c r="GP2784" s="77">
        <v>3</v>
      </c>
      <c r="GQ2784" s="77">
        <v>0</v>
      </c>
      <c r="GR2784" s="77" t="s">
        <v>423</v>
      </c>
      <c r="GS2784" s="77">
        <v>0</v>
      </c>
      <c r="GT2784" s="77">
        <v>0</v>
      </c>
      <c r="GU2784" s="77">
        <v>0</v>
      </c>
      <c r="GV2784" s="77">
        <v>0</v>
      </c>
      <c r="GW2784" s="77">
        <v>0</v>
      </c>
      <c r="GX2784" s="77">
        <v>0</v>
      </c>
      <c r="GY2784" s="77">
        <v>5.5966209081309407E-2</v>
      </c>
      <c r="GZ2784" s="77">
        <v>9.1305143414076398E-5</v>
      </c>
    </row>
    <row r="2785" spans="98:208" x14ac:dyDescent="0.25">
      <c r="CT2785" s="77" t="s">
        <v>155</v>
      </c>
      <c r="CU2785" s="77" t="s">
        <v>478</v>
      </c>
      <c r="CV2785" s="77" t="s">
        <v>446</v>
      </c>
      <c r="CW2785" s="77">
        <v>2023</v>
      </c>
      <c r="CX2785" s="77">
        <v>0</v>
      </c>
      <c r="CY2785" s="77">
        <v>0</v>
      </c>
      <c r="CZ2785" s="77">
        <v>0</v>
      </c>
      <c r="DA2785" s="77">
        <v>0</v>
      </c>
      <c r="DB2785" s="77">
        <v>8.0408269036977245E-2</v>
      </c>
      <c r="DC2785" s="77">
        <v>3.7590224611390749E-2</v>
      </c>
      <c r="DD2785" s="77">
        <v>1.6314334115687279E-3</v>
      </c>
      <c r="DE2785" s="77">
        <v>4.1186611014017722E-2</v>
      </c>
      <c r="DF2785" s="77">
        <v>0</v>
      </c>
      <c r="DG2785" s="77">
        <v>8.1378100371604974E-3</v>
      </c>
      <c r="DH2785" s="77">
        <v>8.1378100371604974E-3</v>
      </c>
      <c r="DI2785" s="77">
        <v>8.1378100371604974E-3</v>
      </c>
      <c r="DJ2785" s="77">
        <v>5.7938591721044706E-3</v>
      </c>
      <c r="DL2785" s="77">
        <v>0</v>
      </c>
      <c r="DM2785" s="77">
        <v>0</v>
      </c>
      <c r="DN2785" s="77">
        <v>0</v>
      </c>
      <c r="DO2785" s="77">
        <v>0</v>
      </c>
      <c r="DP2785" s="77">
        <v>4.7149325324646168E-5</v>
      </c>
      <c r="DQ2785" s="77">
        <v>4.7149325324646168E-5</v>
      </c>
      <c r="DR2785" s="77">
        <v>0</v>
      </c>
      <c r="DS2785" s="77">
        <v>4.7149325324646168E-5</v>
      </c>
      <c r="DT2785" s="77">
        <v>4.7149325324646168E-5</v>
      </c>
      <c r="DU2785" s="77">
        <v>0</v>
      </c>
      <c r="DV2785" s="77">
        <v>4.7149325324646168E-5</v>
      </c>
      <c r="DW2785" s="77">
        <v>4.7149325324646168E-5</v>
      </c>
      <c r="GE2785" s="77" t="s">
        <v>427</v>
      </c>
      <c r="GF2785" s="77" t="s">
        <v>155</v>
      </c>
      <c r="GG2785" s="77" t="s">
        <v>447</v>
      </c>
      <c r="GH2785" s="77" t="s">
        <v>474</v>
      </c>
      <c r="GI2785" s="77">
        <v>2025</v>
      </c>
      <c r="GJ2785" s="77" t="s">
        <v>303</v>
      </c>
      <c r="GK2785" s="77">
        <v>4.1186611014017251E-2</v>
      </c>
      <c r="GL2785" s="77">
        <v>489.35553099999998</v>
      </c>
      <c r="GM2785" s="77">
        <v>2025</v>
      </c>
      <c r="GN2785" s="77" t="s">
        <v>175</v>
      </c>
      <c r="GO2785" s="77">
        <v>5.3000000000000005E-2</v>
      </c>
      <c r="GP2785" s="77">
        <v>3</v>
      </c>
      <c r="GQ2785" s="77">
        <v>0</v>
      </c>
      <c r="GR2785" s="77" t="s">
        <v>423</v>
      </c>
      <c r="GS2785" s="77">
        <v>0</v>
      </c>
      <c r="GT2785" s="77">
        <v>0</v>
      </c>
      <c r="GU2785" s="77">
        <v>0</v>
      </c>
      <c r="GV2785" s="77">
        <v>0</v>
      </c>
      <c r="GW2785" s="77">
        <v>0</v>
      </c>
      <c r="GX2785" s="77">
        <v>0</v>
      </c>
      <c r="GY2785" s="77">
        <v>5.5966209081309407E-2</v>
      </c>
      <c r="GZ2785" s="77">
        <v>2.3050584833610504E-3</v>
      </c>
    </row>
    <row r="2786" spans="98:208" x14ac:dyDescent="0.25">
      <c r="CT2786" s="77" t="s">
        <v>155</v>
      </c>
      <c r="CU2786" s="77" t="s">
        <v>478</v>
      </c>
      <c r="CV2786" s="77" t="s">
        <v>446</v>
      </c>
      <c r="CW2786" s="77">
        <v>2024</v>
      </c>
      <c r="CX2786" s="77">
        <v>0</v>
      </c>
      <c r="CY2786" s="77">
        <v>0</v>
      </c>
      <c r="CZ2786" s="77">
        <v>0</v>
      </c>
      <c r="DA2786" s="77">
        <v>0</v>
      </c>
      <c r="DB2786" s="77">
        <v>8.0408269036977245E-2</v>
      </c>
      <c r="DC2786" s="77">
        <v>3.7590224611390749E-2</v>
      </c>
      <c r="DD2786" s="77">
        <v>1.6314334115687279E-3</v>
      </c>
      <c r="DE2786" s="77">
        <v>4.1186611014017722E-2</v>
      </c>
      <c r="DF2786" s="77">
        <v>0</v>
      </c>
      <c r="DG2786" s="77">
        <v>0</v>
      </c>
      <c r="DH2786" s="77">
        <v>8.1378100371604974E-3</v>
      </c>
      <c r="DI2786" s="77">
        <v>8.1378100371604974E-3</v>
      </c>
      <c r="DJ2786" s="77">
        <v>5.7938591721044706E-3</v>
      </c>
      <c r="DL2786" s="77">
        <v>0</v>
      </c>
      <c r="DM2786" s="77">
        <v>0</v>
      </c>
      <c r="DN2786" s="77">
        <v>0</v>
      </c>
      <c r="DO2786" s="77">
        <v>0</v>
      </c>
      <c r="DP2786" s="77">
        <v>0</v>
      </c>
      <c r="DQ2786" s="77">
        <v>0</v>
      </c>
      <c r="DR2786" s="77">
        <v>0</v>
      </c>
      <c r="DS2786" s="77">
        <v>4.7149325324646168E-5</v>
      </c>
      <c r="DT2786" s="77">
        <v>4.7149325324646168E-5</v>
      </c>
      <c r="DU2786" s="77">
        <v>0</v>
      </c>
      <c r="DV2786" s="77">
        <v>4.7149325324646168E-5</v>
      </c>
      <c r="DW2786" s="77">
        <v>4.7149325324646168E-5</v>
      </c>
      <c r="GE2786" s="77" t="s">
        <v>422</v>
      </c>
      <c r="GF2786" s="77" t="s">
        <v>155</v>
      </c>
      <c r="GG2786" s="77" t="s">
        <v>447</v>
      </c>
      <c r="GH2786" s="77" t="s">
        <v>481</v>
      </c>
      <c r="GI2786" s="77">
        <v>2021</v>
      </c>
      <c r="GJ2786" s="77" t="s">
        <v>305</v>
      </c>
      <c r="GK2786" s="77">
        <v>409.22373582044048</v>
      </c>
      <c r="GL2786" s="77">
        <v>489.35553099999998</v>
      </c>
      <c r="GM2786" s="77">
        <v>2021</v>
      </c>
      <c r="GN2786" s="77" t="s">
        <v>175</v>
      </c>
      <c r="GO2786" s="77">
        <v>0.13250000000000001</v>
      </c>
      <c r="GP2786" s="77">
        <v>3</v>
      </c>
      <c r="GQ2786" s="77">
        <v>0</v>
      </c>
      <c r="GR2786" s="77" t="s">
        <v>423</v>
      </c>
      <c r="GS2786" s="77">
        <v>0.1527377521613833</v>
      </c>
      <c r="GT2786" s="77">
        <v>62.50391354029783</v>
      </c>
      <c r="GU2786" s="77">
        <v>0.1527377521613833</v>
      </c>
      <c r="GV2786" s="77">
        <v>62.50391354029783</v>
      </c>
      <c r="GW2786" s="77">
        <v>0</v>
      </c>
      <c r="GX2786" s="77">
        <v>0</v>
      </c>
      <c r="GY2786" s="77">
        <v>0</v>
      </c>
      <c r="GZ2786" s="77">
        <v>0</v>
      </c>
    </row>
    <row r="2787" spans="98:208" x14ac:dyDescent="0.25">
      <c r="CT2787" s="77" t="s">
        <v>155</v>
      </c>
      <c r="CU2787" s="77" t="s">
        <v>478</v>
      </c>
      <c r="CV2787" s="77" t="s">
        <v>446</v>
      </c>
      <c r="CW2787" s="77">
        <v>2025</v>
      </c>
      <c r="CX2787" s="77">
        <v>0</v>
      </c>
      <c r="CY2787" s="77">
        <v>0</v>
      </c>
      <c r="CZ2787" s="77">
        <v>0</v>
      </c>
      <c r="DA2787" s="77">
        <v>0</v>
      </c>
      <c r="DB2787" s="77">
        <v>8.0408269036977245E-2</v>
      </c>
      <c r="DC2787" s="77">
        <v>3.7590224611390749E-2</v>
      </c>
      <c r="DD2787" s="77">
        <v>1.6314334115687279E-3</v>
      </c>
      <c r="DE2787" s="77">
        <v>4.1186611014017722E-2</v>
      </c>
      <c r="DF2787" s="77">
        <v>0</v>
      </c>
      <c r="DG2787" s="77">
        <v>0</v>
      </c>
      <c r="DH2787" s="77">
        <v>0</v>
      </c>
      <c r="DI2787" s="77">
        <v>8.1378100371604974E-3</v>
      </c>
      <c r="DJ2787" s="77">
        <v>5.7938591721044706E-3</v>
      </c>
      <c r="DL2787" s="77">
        <v>0</v>
      </c>
      <c r="DM2787" s="77">
        <v>0</v>
      </c>
      <c r="DN2787" s="77">
        <v>0</v>
      </c>
      <c r="DO2787" s="77">
        <v>0</v>
      </c>
      <c r="DP2787" s="77">
        <v>0</v>
      </c>
      <c r="DQ2787" s="77">
        <v>0</v>
      </c>
      <c r="DR2787" s="77">
        <v>0</v>
      </c>
      <c r="DS2787" s="77">
        <v>0</v>
      </c>
      <c r="DT2787" s="77">
        <v>0</v>
      </c>
      <c r="DU2787" s="77">
        <v>0</v>
      </c>
      <c r="DV2787" s="77">
        <v>4.7149325324646168E-5</v>
      </c>
      <c r="DW2787" s="77">
        <v>4.7149325324646168E-5</v>
      </c>
      <c r="GE2787" s="77" t="s">
        <v>425</v>
      </c>
      <c r="GF2787" s="77" t="s">
        <v>155</v>
      </c>
      <c r="GG2787" s="77" t="s">
        <v>447</v>
      </c>
      <c r="GH2787" s="77" t="s">
        <v>481</v>
      </c>
      <c r="GI2787" s="77">
        <v>2021</v>
      </c>
      <c r="GJ2787" s="77" t="s">
        <v>301</v>
      </c>
      <c r="GK2787" s="77">
        <v>13469.087812378461</v>
      </c>
      <c r="GL2787" s="77">
        <v>489.35553099999998</v>
      </c>
      <c r="GM2787" s="77">
        <v>2021</v>
      </c>
      <c r="GN2787" s="77" t="s">
        <v>175</v>
      </c>
      <c r="GO2787" s="77">
        <v>5.3000000000000005E-2</v>
      </c>
      <c r="GP2787" s="77">
        <v>3</v>
      </c>
      <c r="GQ2787" s="77">
        <v>0</v>
      </c>
      <c r="GR2787" s="77" t="s">
        <v>423</v>
      </c>
      <c r="GS2787" s="77">
        <v>5.5966209081309407E-2</v>
      </c>
      <c r="GT2787" s="77">
        <v>753.81378464208922</v>
      </c>
      <c r="GU2787" s="77">
        <v>5.5966209081309407E-2</v>
      </c>
      <c r="GV2787" s="77">
        <v>753.81378464208922</v>
      </c>
      <c r="GW2787" s="77">
        <v>0</v>
      </c>
      <c r="GX2787" s="77">
        <v>0</v>
      </c>
      <c r="GY2787" s="77">
        <v>0</v>
      </c>
      <c r="GZ2787" s="77">
        <v>0</v>
      </c>
    </row>
    <row r="2788" spans="98:208" x14ac:dyDescent="0.25">
      <c r="CT2788" s="77" t="s">
        <v>155</v>
      </c>
      <c r="CU2788" s="77" t="s">
        <v>478</v>
      </c>
      <c r="CV2788" s="77" t="s">
        <v>453</v>
      </c>
      <c r="CW2788" s="77">
        <v>2020</v>
      </c>
      <c r="CX2788" s="77">
        <v>0</v>
      </c>
      <c r="CY2788" s="77">
        <v>0</v>
      </c>
      <c r="CZ2788" s="77">
        <v>0</v>
      </c>
      <c r="DA2788" s="77">
        <v>0</v>
      </c>
      <c r="DB2788" s="77">
        <v>14146.13064133312</v>
      </c>
      <c r="DC2788" s="77">
        <v>222.22942162783991</v>
      </c>
      <c r="DD2788" s="77">
        <v>8585.7228092483056</v>
      </c>
      <c r="DE2788" s="77">
        <v>5338.1784104569688</v>
      </c>
      <c r="DF2788" s="77">
        <v>813.21078921308504</v>
      </c>
      <c r="DG2788" s="77">
        <v>0</v>
      </c>
      <c r="DH2788" s="77">
        <v>0</v>
      </c>
      <c r="DI2788" s="77">
        <v>0</v>
      </c>
      <c r="DJ2788" s="77">
        <v>1.9991080358810071E-6</v>
      </c>
      <c r="DL2788" s="77">
        <v>0</v>
      </c>
      <c r="DM2788" s="77">
        <v>1.6256962235810142E-3</v>
      </c>
      <c r="DN2788" s="77">
        <v>1.6256962235810142E-3</v>
      </c>
      <c r="DO2788" s="77">
        <v>0</v>
      </c>
      <c r="DP2788" s="77">
        <v>0</v>
      </c>
      <c r="DQ2788" s="77">
        <v>0</v>
      </c>
      <c r="DR2788" s="77">
        <v>0</v>
      </c>
      <c r="DS2788" s="77">
        <v>0</v>
      </c>
      <c r="DT2788" s="77">
        <v>0</v>
      </c>
      <c r="DU2788" s="77">
        <v>0</v>
      </c>
      <c r="DV2788" s="77">
        <v>0</v>
      </c>
      <c r="DW2788" s="77">
        <v>0</v>
      </c>
      <c r="GE2788" s="77" t="s">
        <v>427</v>
      </c>
      <c r="GF2788" s="77" t="s">
        <v>155</v>
      </c>
      <c r="GG2788" s="77" t="s">
        <v>447</v>
      </c>
      <c r="GH2788" s="77" t="s">
        <v>481</v>
      </c>
      <c r="GI2788" s="77">
        <v>2021</v>
      </c>
      <c r="GJ2788" s="77" t="s">
        <v>303</v>
      </c>
      <c r="GK2788" s="77">
        <v>7205.5312760251836</v>
      </c>
      <c r="GL2788" s="77">
        <v>489.35553099999998</v>
      </c>
      <c r="GM2788" s="77">
        <v>2021</v>
      </c>
      <c r="GN2788" s="77" t="s">
        <v>175</v>
      </c>
      <c r="GO2788" s="77">
        <v>5.3000000000000005E-2</v>
      </c>
      <c r="GP2788" s="77">
        <v>3</v>
      </c>
      <c r="GQ2788" s="77">
        <v>0</v>
      </c>
      <c r="GR2788" s="77" t="s">
        <v>423</v>
      </c>
      <c r="GS2788" s="77">
        <v>5.5966209081309407E-2</v>
      </c>
      <c r="GT2788" s="77">
        <v>403.26626993593959</v>
      </c>
      <c r="GU2788" s="77">
        <v>5.5966209081309407E-2</v>
      </c>
      <c r="GV2788" s="77">
        <v>403.26626993593959</v>
      </c>
      <c r="GW2788" s="77">
        <v>0</v>
      </c>
      <c r="GX2788" s="77">
        <v>0</v>
      </c>
      <c r="GY2788" s="77">
        <v>0</v>
      </c>
      <c r="GZ2788" s="77">
        <v>0</v>
      </c>
    </row>
    <row r="2789" spans="98:208" x14ac:dyDescent="0.25">
      <c r="CT2789" s="77" t="s">
        <v>155</v>
      </c>
      <c r="CU2789" s="77" t="s">
        <v>478</v>
      </c>
      <c r="CV2789" s="77" t="s">
        <v>453</v>
      </c>
      <c r="CW2789" s="77">
        <v>2021</v>
      </c>
      <c r="CX2789" s="77">
        <v>0</v>
      </c>
      <c r="CY2789" s="77">
        <v>0</v>
      </c>
      <c r="CZ2789" s="77">
        <v>0</v>
      </c>
      <c r="DA2789" s="77">
        <v>0</v>
      </c>
      <c r="DB2789" s="77">
        <v>14146.13064133312</v>
      </c>
      <c r="DC2789" s="77">
        <v>222.22942162783991</v>
      </c>
      <c r="DD2789" s="77">
        <v>8585.7228092483056</v>
      </c>
      <c r="DE2789" s="77">
        <v>5338.1784104569688</v>
      </c>
      <c r="DF2789" s="77">
        <v>813.21078921308504</v>
      </c>
      <c r="DG2789" s="77">
        <v>813.21078921308504</v>
      </c>
      <c r="DH2789" s="77">
        <v>0</v>
      </c>
      <c r="DI2789" s="77">
        <v>0</v>
      </c>
      <c r="DJ2789" s="77">
        <v>1.9991080358810071E-6</v>
      </c>
      <c r="DL2789" s="77">
        <v>0</v>
      </c>
      <c r="DM2789" s="77">
        <v>1.6256962235810142E-3</v>
      </c>
      <c r="DN2789" s="77">
        <v>1.6256962235810142E-3</v>
      </c>
      <c r="DO2789" s="77">
        <v>0</v>
      </c>
      <c r="DP2789" s="77">
        <v>1.6256962235810142E-3</v>
      </c>
      <c r="DQ2789" s="77">
        <v>1.6256962235810142E-3</v>
      </c>
      <c r="DR2789" s="77">
        <v>0</v>
      </c>
      <c r="DS2789" s="77">
        <v>0</v>
      </c>
      <c r="DT2789" s="77">
        <v>0</v>
      </c>
      <c r="DU2789" s="77">
        <v>0</v>
      </c>
      <c r="DV2789" s="77">
        <v>0</v>
      </c>
      <c r="DW2789" s="77">
        <v>0</v>
      </c>
      <c r="GE2789" s="77" t="s">
        <v>422</v>
      </c>
      <c r="GF2789" s="77" t="s">
        <v>155</v>
      </c>
      <c r="GG2789" s="77" t="s">
        <v>447</v>
      </c>
      <c r="GH2789" s="77" t="s">
        <v>481</v>
      </c>
      <c r="GI2789" s="77">
        <v>2022</v>
      </c>
      <c r="GJ2789" s="77" t="s">
        <v>305</v>
      </c>
      <c r="GK2789" s="77">
        <v>409.22373582044048</v>
      </c>
      <c r="GL2789" s="77">
        <v>489.35553099999998</v>
      </c>
      <c r="GM2789" s="77">
        <v>2022</v>
      </c>
      <c r="GN2789" s="77" t="s">
        <v>175</v>
      </c>
      <c r="GO2789" s="77">
        <v>0.13250000000000001</v>
      </c>
      <c r="GP2789" s="77">
        <v>3</v>
      </c>
      <c r="GQ2789" s="77">
        <v>0</v>
      </c>
      <c r="GR2789" s="77" t="s">
        <v>423</v>
      </c>
      <c r="GS2789" s="77">
        <v>0.1527377521613833</v>
      </c>
      <c r="GT2789" s="77">
        <v>62.50391354029783</v>
      </c>
      <c r="GU2789" s="77">
        <v>0.1527377521613833</v>
      </c>
      <c r="GV2789" s="77">
        <v>62.50391354029783</v>
      </c>
      <c r="GW2789" s="77">
        <v>0.1527377521613833</v>
      </c>
      <c r="GX2789" s="77">
        <v>62.50391354029783</v>
      </c>
      <c r="GY2789" s="77">
        <v>0</v>
      </c>
      <c r="GZ2789" s="77">
        <v>0</v>
      </c>
    </row>
    <row r="2790" spans="98:208" x14ac:dyDescent="0.25">
      <c r="CT2790" s="77" t="s">
        <v>155</v>
      </c>
      <c r="CU2790" s="77" t="s">
        <v>478</v>
      </c>
      <c r="CV2790" s="77" t="s">
        <v>453</v>
      </c>
      <c r="CW2790" s="77">
        <v>2022</v>
      </c>
      <c r="CX2790" s="77">
        <v>0</v>
      </c>
      <c r="CY2790" s="77">
        <v>0</v>
      </c>
      <c r="CZ2790" s="77">
        <v>0</v>
      </c>
      <c r="DA2790" s="77">
        <v>0</v>
      </c>
      <c r="DB2790" s="77">
        <v>14146.13064133312</v>
      </c>
      <c r="DC2790" s="77">
        <v>222.22942162783991</v>
      </c>
      <c r="DD2790" s="77">
        <v>8585.7228092483056</v>
      </c>
      <c r="DE2790" s="77">
        <v>5338.1784104569688</v>
      </c>
      <c r="DF2790" s="77">
        <v>813.21078921308504</v>
      </c>
      <c r="DG2790" s="77">
        <v>813.21078921308504</v>
      </c>
      <c r="DH2790" s="77">
        <v>813.21078921308504</v>
      </c>
      <c r="DI2790" s="77">
        <v>0</v>
      </c>
      <c r="DJ2790" s="77">
        <v>1.9991080358810071E-6</v>
      </c>
      <c r="DL2790" s="77">
        <v>0</v>
      </c>
      <c r="DM2790" s="77">
        <v>1.6256962235810142E-3</v>
      </c>
      <c r="DN2790" s="77">
        <v>1.6256962235810142E-3</v>
      </c>
      <c r="DO2790" s="77">
        <v>0</v>
      </c>
      <c r="DP2790" s="77">
        <v>1.6256962235810142E-3</v>
      </c>
      <c r="DQ2790" s="77">
        <v>1.6256962235810142E-3</v>
      </c>
      <c r="DR2790" s="77">
        <v>0</v>
      </c>
      <c r="DS2790" s="77">
        <v>1.6256962235810142E-3</v>
      </c>
      <c r="DT2790" s="77">
        <v>1.6256962235810142E-3</v>
      </c>
      <c r="DU2790" s="77">
        <v>0</v>
      </c>
      <c r="DV2790" s="77">
        <v>0</v>
      </c>
      <c r="DW2790" s="77">
        <v>0</v>
      </c>
      <c r="GE2790" s="77" t="s">
        <v>425</v>
      </c>
      <c r="GF2790" s="77" t="s">
        <v>155</v>
      </c>
      <c r="GG2790" s="77" t="s">
        <v>447</v>
      </c>
      <c r="GH2790" s="77" t="s">
        <v>481</v>
      </c>
      <c r="GI2790" s="77">
        <v>2022</v>
      </c>
      <c r="GJ2790" s="77" t="s">
        <v>301</v>
      </c>
      <c r="GK2790" s="77">
        <v>13469.087812378461</v>
      </c>
      <c r="GL2790" s="77">
        <v>489.35553099999998</v>
      </c>
      <c r="GM2790" s="77">
        <v>2022</v>
      </c>
      <c r="GN2790" s="77" t="s">
        <v>175</v>
      </c>
      <c r="GO2790" s="77">
        <v>5.3000000000000005E-2</v>
      </c>
      <c r="GP2790" s="77">
        <v>3</v>
      </c>
      <c r="GQ2790" s="77">
        <v>0</v>
      </c>
      <c r="GR2790" s="77" t="s">
        <v>423</v>
      </c>
      <c r="GS2790" s="77">
        <v>5.5966209081309407E-2</v>
      </c>
      <c r="GT2790" s="77">
        <v>753.81378464208922</v>
      </c>
      <c r="GU2790" s="77">
        <v>5.5966209081309407E-2</v>
      </c>
      <c r="GV2790" s="77">
        <v>753.81378464208922</v>
      </c>
      <c r="GW2790" s="77">
        <v>5.5966209081309407E-2</v>
      </c>
      <c r="GX2790" s="77">
        <v>753.81378464208922</v>
      </c>
      <c r="GY2790" s="77">
        <v>0</v>
      </c>
      <c r="GZ2790" s="77">
        <v>0</v>
      </c>
    </row>
    <row r="2791" spans="98:208" x14ac:dyDescent="0.25">
      <c r="CT2791" s="77" t="s">
        <v>155</v>
      </c>
      <c r="CU2791" s="77" t="s">
        <v>478</v>
      </c>
      <c r="CV2791" s="77" t="s">
        <v>453</v>
      </c>
      <c r="CW2791" s="77">
        <v>2023</v>
      </c>
      <c r="CX2791" s="77">
        <v>0</v>
      </c>
      <c r="CY2791" s="77">
        <v>0</v>
      </c>
      <c r="CZ2791" s="77">
        <v>0</v>
      </c>
      <c r="DA2791" s="77">
        <v>0</v>
      </c>
      <c r="DB2791" s="77">
        <v>14664.637556437239</v>
      </c>
      <c r="DC2791" s="77">
        <v>233.2300768079489</v>
      </c>
      <c r="DD2791" s="77">
        <v>8896.5159934289677</v>
      </c>
      <c r="DE2791" s="77">
        <v>5534.8914862003248</v>
      </c>
      <c r="DF2791" s="77">
        <v>0</v>
      </c>
      <c r="DG2791" s="77">
        <v>843.29420601057836</v>
      </c>
      <c r="DH2791" s="77">
        <v>843.29420601057836</v>
      </c>
      <c r="DI2791" s="77">
        <v>843.29420601057836</v>
      </c>
      <c r="DJ2791" s="77">
        <v>1.9991080358810071E-6</v>
      </c>
      <c r="DL2791" s="77">
        <v>0</v>
      </c>
      <c r="DM2791" s="77">
        <v>0</v>
      </c>
      <c r="DN2791" s="77">
        <v>0</v>
      </c>
      <c r="DO2791" s="77">
        <v>0</v>
      </c>
      <c r="DP2791" s="77">
        <v>1.6858362238476407E-3</v>
      </c>
      <c r="DQ2791" s="77">
        <v>1.6858362238476407E-3</v>
      </c>
      <c r="DR2791" s="77">
        <v>0</v>
      </c>
      <c r="DS2791" s="77">
        <v>1.6858362238476407E-3</v>
      </c>
      <c r="DT2791" s="77">
        <v>1.6858362238476407E-3</v>
      </c>
      <c r="DU2791" s="77">
        <v>0</v>
      </c>
      <c r="DV2791" s="77">
        <v>1.6858362238476407E-3</v>
      </c>
      <c r="DW2791" s="77">
        <v>1.6858362238476407E-3</v>
      </c>
      <c r="GE2791" s="77" t="s">
        <v>427</v>
      </c>
      <c r="GF2791" s="77" t="s">
        <v>155</v>
      </c>
      <c r="GG2791" s="77" t="s">
        <v>447</v>
      </c>
      <c r="GH2791" s="77" t="s">
        <v>481</v>
      </c>
      <c r="GI2791" s="77">
        <v>2022</v>
      </c>
      <c r="GJ2791" s="77" t="s">
        <v>303</v>
      </c>
      <c r="GK2791" s="77">
        <v>7205.5312760251836</v>
      </c>
      <c r="GL2791" s="77">
        <v>489.35553099999998</v>
      </c>
      <c r="GM2791" s="77">
        <v>2022</v>
      </c>
      <c r="GN2791" s="77" t="s">
        <v>175</v>
      </c>
      <c r="GO2791" s="77">
        <v>5.3000000000000005E-2</v>
      </c>
      <c r="GP2791" s="77">
        <v>3</v>
      </c>
      <c r="GQ2791" s="77">
        <v>0</v>
      </c>
      <c r="GR2791" s="77" t="s">
        <v>423</v>
      </c>
      <c r="GS2791" s="77">
        <v>5.5966209081309407E-2</v>
      </c>
      <c r="GT2791" s="77">
        <v>403.26626993593959</v>
      </c>
      <c r="GU2791" s="77">
        <v>5.5966209081309407E-2</v>
      </c>
      <c r="GV2791" s="77">
        <v>403.26626993593959</v>
      </c>
      <c r="GW2791" s="77">
        <v>5.5966209081309407E-2</v>
      </c>
      <c r="GX2791" s="77">
        <v>403.26626993593959</v>
      </c>
      <c r="GY2791" s="77">
        <v>0</v>
      </c>
      <c r="GZ2791" s="77">
        <v>0</v>
      </c>
    </row>
    <row r="2792" spans="98:208" x14ac:dyDescent="0.25">
      <c r="CT2792" s="77" t="s">
        <v>155</v>
      </c>
      <c r="CU2792" s="77" t="s">
        <v>478</v>
      </c>
      <c r="CV2792" s="77" t="s">
        <v>453</v>
      </c>
      <c r="CW2792" s="77">
        <v>2024</v>
      </c>
      <c r="CX2792" s="77">
        <v>0</v>
      </c>
      <c r="CY2792" s="77">
        <v>0</v>
      </c>
      <c r="CZ2792" s="77">
        <v>0</v>
      </c>
      <c r="DA2792" s="77">
        <v>0</v>
      </c>
      <c r="DB2792" s="77">
        <v>14664.637556437239</v>
      </c>
      <c r="DC2792" s="77">
        <v>233.2300768079489</v>
      </c>
      <c r="DD2792" s="77">
        <v>8896.5159934289677</v>
      </c>
      <c r="DE2792" s="77">
        <v>5534.8914862003248</v>
      </c>
      <c r="DF2792" s="77">
        <v>0</v>
      </c>
      <c r="DG2792" s="77">
        <v>0</v>
      </c>
      <c r="DH2792" s="77">
        <v>843.29420601057836</v>
      </c>
      <c r="DI2792" s="77">
        <v>843.29420601057836</v>
      </c>
      <c r="DJ2792" s="77">
        <v>1.9991080358810071E-6</v>
      </c>
      <c r="DL2792" s="77">
        <v>0</v>
      </c>
      <c r="DM2792" s="77">
        <v>0</v>
      </c>
      <c r="DN2792" s="77">
        <v>0</v>
      </c>
      <c r="DO2792" s="77">
        <v>0</v>
      </c>
      <c r="DP2792" s="77">
        <v>0</v>
      </c>
      <c r="DQ2792" s="77">
        <v>0</v>
      </c>
      <c r="DR2792" s="77">
        <v>0</v>
      </c>
      <c r="DS2792" s="77">
        <v>1.6858362238476407E-3</v>
      </c>
      <c r="DT2792" s="77">
        <v>1.6858362238476407E-3</v>
      </c>
      <c r="DU2792" s="77">
        <v>0</v>
      </c>
      <c r="DV2792" s="77">
        <v>1.6858362238476407E-3</v>
      </c>
      <c r="DW2792" s="77">
        <v>1.6858362238476407E-3</v>
      </c>
      <c r="GE2792" s="77" t="s">
        <v>422</v>
      </c>
      <c r="GF2792" s="77" t="s">
        <v>155</v>
      </c>
      <c r="GG2792" s="77" t="s">
        <v>447</v>
      </c>
      <c r="GH2792" s="77" t="s">
        <v>481</v>
      </c>
      <c r="GI2792" s="77">
        <v>2023</v>
      </c>
      <c r="GJ2792" s="77" t="s">
        <v>305</v>
      </c>
      <c r="GK2792" s="77">
        <v>428.60232122030828</v>
      </c>
      <c r="GL2792" s="77">
        <v>489.35553099999998</v>
      </c>
      <c r="GM2792" s="77">
        <v>2023</v>
      </c>
      <c r="GN2792" s="77" t="s">
        <v>175</v>
      </c>
      <c r="GO2792" s="77">
        <v>0.13250000000000001</v>
      </c>
      <c r="GP2792" s="77">
        <v>3</v>
      </c>
      <c r="GQ2792" s="77">
        <v>0</v>
      </c>
      <c r="GR2792" s="77" t="s">
        <v>423</v>
      </c>
      <c r="GS2792" s="77">
        <v>0</v>
      </c>
      <c r="GT2792" s="77">
        <v>0</v>
      </c>
      <c r="GU2792" s="77">
        <v>0.1527377521613833</v>
      </c>
      <c r="GV2792" s="77">
        <v>65.463755114341041</v>
      </c>
      <c r="GW2792" s="77">
        <v>0.1527377521613833</v>
      </c>
      <c r="GX2792" s="77">
        <v>65.463755114341041</v>
      </c>
      <c r="GY2792" s="77">
        <v>0.1527377521613833</v>
      </c>
      <c r="GZ2792" s="77">
        <v>65.463755114341041</v>
      </c>
    </row>
    <row r="2793" spans="98:208" x14ac:dyDescent="0.25">
      <c r="CT2793" s="77" t="s">
        <v>155</v>
      </c>
      <c r="CU2793" s="77" t="s">
        <v>478</v>
      </c>
      <c r="CV2793" s="77" t="s">
        <v>453</v>
      </c>
      <c r="CW2793" s="77">
        <v>2025</v>
      </c>
      <c r="CX2793" s="77">
        <v>0</v>
      </c>
      <c r="CY2793" s="77">
        <v>0</v>
      </c>
      <c r="CZ2793" s="77">
        <v>0</v>
      </c>
      <c r="DA2793" s="77">
        <v>0</v>
      </c>
      <c r="DB2793" s="77">
        <v>14664.637556437239</v>
      </c>
      <c r="DC2793" s="77">
        <v>233.2300768079489</v>
      </c>
      <c r="DD2793" s="77">
        <v>8896.5159934289677</v>
      </c>
      <c r="DE2793" s="77">
        <v>5534.8914862003248</v>
      </c>
      <c r="DF2793" s="77">
        <v>0</v>
      </c>
      <c r="DG2793" s="77">
        <v>0</v>
      </c>
      <c r="DH2793" s="77">
        <v>0</v>
      </c>
      <c r="DI2793" s="77">
        <v>843.29420601057836</v>
      </c>
      <c r="DJ2793" s="77">
        <v>1.9991080358810071E-6</v>
      </c>
      <c r="DL2793" s="77">
        <v>0</v>
      </c>
      <c r="DM2793" s="77">
        <v>0</v>
      </c>
      <c r="DN2793" s="77">
        <v>0</v>
      </c>
      <c r="DO2793" s="77">
        <v>0</v>
      </c>
      <c r="DP2793" s="77">
        <v>0</v>
      </c>
      <c r="DQ2793" s="77">
        <v>0</v>
      </c>
      <c r="DR2793" s="77">
        <v>0</v>
      </c>
      <c r="DS2793" s="77">
        <v>0</v>
      </c>
      <c r="DT2793" s="77">
        <v>0</v>
      </c>
      <c r="DU2793" s="77">
        <v>0</v>
      </c>
      <c r="DV2793" s="77">
        <v>1.6858362238476407E-3</v>
      </c>
      <c r="DW2793" s="77">
        <v>1.6858362238476407E-3</v>
      </c>
      <c r="GE2793" s="77" t="s">
        <v>425</v>
      </c>
      <c r="GF2793" s="77" t="s">
        <v>155</v>
      </c>
      <c r="GG2793" s="77" t="s">
        <v>447</v>
      </c>
      <c r="GH2793" s="77" t="s">
        <v>481</v>
      </c>
      <c r="GI2793" s="77">
        <v>2023</v>
      </c>
      <c r="GJ2793" s="77" t="s">
        <v>301</v>
      </c>
      <c r="GK2793" s="77">
        <v>13939.560973457401</v>
      </c>
      <c r="GL2793" s="77">
        <v>489.35553099999998</v>
      </c>
      <c r="GM2793" s="77">
        <v>2023</v>
      </c>
      <c r="GN2793" s="77" t="s">
        <v>175</v>
      </c>
      <c r="GO2793" s="77">
        <v>5.3000000000000005E-2</v>
      </c>
      <c r="GP2793" s="77">
        <v>3</v>
      </c>
      <c r="GQ2793" s="77">
        <v>0</v>
      </c>
      <c r="GR2793" s="77" t="s">
        <v>423</v>
      </c>
      <c r="GS2793" s="77">
        <v>0</v>
      </c>
      <c r="GT2793" s="77">
        <v>0</v>
      </c>
      <c r="GU2793" s="77">
        <v>5.5966209081309407E-2</v>
      </c>
      <c r="GV2793" s="77">
        <v>780.1443839421778</v>
      </c>
      <c r="GW2793" s="77">
        <v>5.5966209081309407E-2</v>
      </c>
      <c r="GX2793" s="77">
        <v>780.1443839421778</v>
      </c>
      <c r="GY2793" s="77">
        <v>5.5966209081309407E-2</v>
      </c>
      <c r="GZ2793" s="77">
        <v>780.1443839421778</v>
      </c>
    </row>
    <row r="2794" spans="98:208" x14ac:dyDescent="0.25">
      <c r="CT2794" s="77" t="s">
        <v>155</v>
      </c>
      <c r="CU2794" s="77" t="s">
        <v>478</v>
      </c>
      <c r="CV2794" s="77" t="s">
        <v>460</v>
      </c>
      <c r="CW2794" s="77">
        <v>2020</v>
      </c>
      <c r="CX2794" s="77">
        <v>0</v>
      </c>
      <c r="CY2794" s="77">
        <v>0</v>
      </c>
      <c r="CZ2794" s="77">
        <v>0</v>
      </c>
      <c r="DA2794" s="77">
        <v>0</v>
      </c>
      <c r="DB2794" s="77">
        <v>8807.9522308795622</v>
      </c>
      <c r="DC2794" s="77">
        <v>222.229421627926</v>
      </c>
      <c r="DD2794" s="77">
        <v>8585.7228092516361</v>
      </c>
      <c r="DE2794" s="77">
        <v>0</v>
      </c>
      <c r="DF2794" s="77">
        <v>514.45318018031799</v>
      </c>
      <c r="DG2794" s="77">
        <v>0</v>
      </c>
      <c r="DH2794" s="77">
        <v>0</v>
      </c>
      <c r="DI2794" s="77">
        <v>0</v>
      </c>
      <c r="DJ2794" s="77">
        <v>3.2759666603025811E-7</v>
      </c>
      <c r="DL2794" s="77">
        <v>0</v>
      </c>
      <c r="DM2794" s="77">
        <v>1.6853314665573582E-4</v>
      </c>
      <c r="DN2794" s="77">
        <v>1.6853314665573582E-4</v>
      </c>
      <c r="DO2794" s="77">
        <v>0</v>
      </c>
      <c r="DP2794" s="77">
        <v>0</v>
      </c>
      <c r="DQ2794" s="77">
        <v>0</v>
      </c>
      <c r="DR2794" s="77">
        <v>0</v>
      </c>
      <c r="DS2794" s="77">
        <v>0</v>
      </c>
      <c r="DT2794" s="77">
        <v>0</v>
      </c>
      <c r="DU2794" s="77">
        <v>0</v>
      </c>
      <c r="DV2794" s="77">
        <v>0</v>
      </c>
      <c r="DW2794" s="77">
        <v>0</v>
      </c>
      <c r="GE2794" s="77" t="s">
        <v>427</v>
      </c>
      <c r="GF2794" s="77" t="s">
        <v>155</v>
      </c>
      <c r="GG2794" s="77" t="s">
        <v>447</v>
      </c>
      <c r="GH2794" s="77" t="s">
        <v>481</v>
      </c>
      <c r="GI2794" s="77">
        <v>2023</v>
      </c>
      <c r="GJ2794" s="77" t="s">
        <v>303</v>
      </c>
      <c r="GK2794" s="77">
        <v>7467.8148194522919</v>
      </c>
      <c r="GL2794" s="77">
        <v>489.35553099999998</v>
      </c>
      <c r="GM2794" s="77">
        <v>2023</v>
      </c>
      <c r="GN2794" s="77" t="s">
        <v>175</v>
      </c>
      <c r="GO2794" s="77">
        <v>5.3000000000000005E-2</v>
      </c>
      <c r="GP2794" s="77">
        <v>3</v>
      </c>
      <c r="GQ2794" s="77">
        <v>0</v>
      </c>
      <c r="GR2794" s="77" t="s">
        <v>423</v>
      </c>
      <c r="GS2794" s="77">
        <v>0</v>
      </c>
      <c r="GT2794" s="77">
        <v>0</v>
      </c>
      <c r="GU2794" s="77">
        <v>5.5966209081309407E-2</v>
      </c>
      <c r="GV2794" s="77">
        <v>417.94528556596782</v>
      </c>
      <c r="GW2794" s="77">
        <v>5.5966209081309407E-2</v>
      </c>
      <c r="GX2794" s="77">
        <v>417.94528556596782</v>
      </c>
      <c r="GY2794" s="77">
        <v>5.5966209081309407E-2</v>
      </c>
      <c r="GZ2794" s="77">
        <v>417.94528556596782</v>
      </c>
    </row>
    <row r="2795" spans="98:208" x14ac:dyDescent="0.25">
      <c r="CT2795" s="77" t="s">
        <v>155</v>
      </c>
      <c r="CU2795" s="77" t="s">
        <v>478</v>
      </c>
      <c r="CV2795" s="77" t="s">
        <v>460</v>
      </c>
      <c r="CW2795" s="77">
        <v>2021</v>
      </c>
      <c r="CX2795" s="77">
        <v>0</v>
      </c>
      <c r="CY2795" s="77">
        <v>0</v>
      </c>
      <c r="CZ2795" s="77">
        <v>0</v>
      </c>
      <c r="DA2795" s="77">
        <v>0</v>
      </c>
      <c r="DB2795" s="77">
        <v>8807.9522308795622</v>
      </c>
      <c r="DC2795" s="77">
        <v>222.229421627926</v>
      </c>
      <c r="DD2795" s="77">
        <v>8585.7228092516361</v>
      </c>
      <c r="DE2795" s="77">
        <v>0</v>
      </c>
      <c r="DF2795" s="77">
        <v>514.45318018031799</v>
      </c>
      <c r="DG2795" s="77">
        <v>514.45318018031799</v>
      </c>
      <c r="DH2795" s="77">
        <v>0</v>
      </c>
      <c r="DI2795" s="77">
        <v>0</v>
      </c>
      <c r="DJ2795" s="77">
        <v>3.2759666603025811E-7</v>
      </c>
      <c r="DL2795" s="77">
        <v>0</v>
      </c>
      <c r="DM2795" s="77">
        <v>1.6853314665573582E-4</v>
      </c>
      <c r="DN2795" s="77">
        <v>1.6853314665573582E-4</v>
      </c>
      <c r="DO2795" s="77">
        <v>0</v>
      </c>
      <c r="DP2795" s="77">
        <v>1.6853314665573582E-4</v>
      </c>
      <c r="DQ2795" s="77">
        <v>1.6853314665573582E-4</v>
      </c>
      <c r="DR2795" s="77">
        <v>0</v>
      </c>
      <c r="DS2795" s="77">
        <v>0</v>
      </c>
      <c r="DT2795" s="77">
        <v>0</v>
      </c>
      <c r="DU2795" s="77">
        <v>0</v>
      </c>
      <c r="DV2795" s="77">
        <v>0</v>
      </c>
      <c r="DW2795" s="77">
        <v>0</v>
      </c>
      <c r="GE2795" s="77" t="s">
        <v>422</v>
      </c>
      <c r="GF2795" s="77" t="s">
        <v>155</v>
      </c>
      <c r="GG2795" s="77" t="s">
        <v>447</v>
      </c>
      <c r="GH2795" s="77" t="s">
        <v>481</v>
      </c>
      <c r="GI2795" s="77">
        <v>2024</v>
      </c>
      <c r="GJ2795" s="77" t="s">
        <v>305</v>
      </c>
      <c r="GK2795" s="77">
        <v>428.60232122030828</v>
      </c>
      <c r="GL2795" s="77">
        <v>489.35553099999998</v>
      </c>
      <c r="GM2795" s="77">
        <v>2024</v>
      </c>
      <c r="GN2795" s="77" t="s">
        <v>175</v>
      </c>
      <c r="GO2795" s="77">
        <v>0.13250000000000001</v>
      </c>
      <c r="GP2795" s="77">
        <v>3</v>
      </c>
      <c r="GQ2795" s="77">
        <v>0</v>
      </c>
      <c r="GR2795" s="77" t="s">
        <v>423</v>
      </c>
      <c r="GS2795" s="77">
        <v>0</v>
      </c>
      <c r="GT2795" s="77">
        <v>0</v>
      </c>
      <c r="GU2795" s="77">
        <v>0</v>
      </c>
      <c r="GV2795" s="77">
        <v>0</v>
      </c>
      <c r="GW2795" s="77">
        <v>0.1527377521613833</v>
      </c>
      <c r="GX2795" s="77">
        <v>65.463755114341041</v>
      </c>
      <c r="GY2795" s="77">
        <v>0.1527377521613833</v>
      </c>
      <c r="GZ2795" s="77">
        <v>65.463755114341041</v>
      </c>
    </row>
    <row r="2796" spans="98:208" x14ac:dyDescent="0.25">
      <c r="CT2796" s="77" t="s">
        <v>155</v>
      </c>
      <c r="CU2796" s="77" t="s">
        <v>478</v>
      </c>
      <c r="CV2796" s="77" t="s">
        <v>460</v>
      </c>
      <c r="CW2796" s="77">
        <v>2022</v>
      </c>
      <c r="CX2796" s="77">
        <v>0</v>
      </c>
      <c r="CY2796" s="77">
        <v>0</v>
      </c>
      <c r="CZ2796" s="77">
        <v>0</v>
      </c>
      <c r="DA2796" s="77">
        <v>0</v>
      </c>
      <c r="DB2796" s="77">
        <v>8807.9522308795622</v>
      </c>
      <c r="DC2796" s="77">
        <v>222.229421627926</v>
      </c>
      <c r="DD2796" s="77">
        <v>8585.7228092516361</v>
      </c>
      <c r="DE2796" s="77">
        <v>0</v>
      </c>
      <c r="DF2796" s="77">
        <v>514.45318018031799</v>
      </c>
      <c r="DG2796" s="77">
        <v>514.45318018031799</v>
      </c>
      <c r="DH2796" s="77">
        <v>514.45318018031799</v>
      </c>
      <c r="DI2796" s="77">
        <v>0</v>
      </c>
      <c r="DJ2796" s="77">
        <v>3.2759666603025811E-7</v>
      </c>
      <c r="DL2796" s="77">
        <v>0</v>
      </c>
      <c r="DM2796" s="77">
        <v>1.6853314665573582E-4</v>
      </c>
      <c r="DN2796" s="77">
        <v>1.6853314665573582E-4</v>
      </c>
      <c r="DO2796" s="77">
        <v>0</v>
      </c>
      <c r="DP2796" s="77">
        <v>1.6853314665573582E-4</v>
      </c>
      <c r="DQ2796" s="77">
        <v>1.6853314665573582E-4</v>
      </c>
      <c r="DR2796" s="77">
        <v>0</v>
      </c>
      <c r="DS2796" s="77">
        <v>1.6853314665573582E-4</v>
      </c>
      <c r="DT2796" s="77">
        <v>1.6853314665573582E-4</v>
      </c>
      <c r="DU2796" s="77">
        <v>0</v>
      </c>
      <c r="DV2796" s="77">
        <v>0</v>
      </c>
      <c r="DW2796" s="77">
        <v>0</v>
      </c>
      <c r="GE2796" s="77" t="s">
        <v>425</v>
      </c>
      <c r="GF2796" s="77" t="s">
        <v>155</v>
      </c>
      <c r="GG2796" s="77" t="s">
        <v>447</v>
      </c>
      <c r="GH2796" s="77" t="s">
        <v>481</v>
      </c>
      <c r="GI2796" s="77">
        <v>2024</v>
      </c>
      <c r="GJ2796" s="77" t="s">
        <v>301</v>
      </c>
      <c r="GK2796" s="77">
        <v>13939.560973457401</v>
      </c>
      <c r="GL2796" s="77">
        <v>489.35553099999998</v>
      </c>
      <c r="GM2796" s="77">
        <v>2024</v>
      </c>
      <c r="GN2796" s="77" t="s">
        <v>175</v>
      </c>
      <c r="GO2796" s="77">
        <v>5.3000000000000005E-2</v>
      </c>
      <c r="GP2796" s="77">
        <v>3</v>
      </c>
      <c r="GQ2796" s="77">
        <v>0</v>
      </c>
      <c r="GR2796" s="77" t="s">
        <v>423</v>
      </c>
      <c r="GS2796" s="77">
        <v>0</v>
      </c>
      <c r="GT2796" s="77">
        <v>0</v>
      </c>
      <c r="GU2796" s="77">
        <v>0</v>
      </c>
      <c r="GV2796" s="77">
        <v>0</v>
      </c>
      <c r="GW2796" s="77">
        <v>5.5966209081309407E-2</v>
      </c>
      <c r="GX2796" s="77">
        <v>780.1443839421778</v>
      </c>
      <c r="GY2796" s="77">
        <v>5.5966209081309407E-2</v>
      </c>
      <c r="GZ2796" s="77">
        <v>780.1443839421778</v>
      </c>
    </row>
    <row r="2797" spans="98:208" x14ac:dyDescent="0.25">
      <c r="CT2797" s="77" t="s">
        <v>155</v>
      </c>
      <c r="CU2797" s="77" t="s">
        <v>478</v>
      </c>
      <c r="CV2797" s="77" t="s">
        <v>460</v>
      </c>
      <c r="CW2797" s="77">
        <v>2023</v>
      </c>
      <c r="CX2797" s="77">
        <v>0</v>
      </c>
      <c r="CY2797" s="77">
        <v>0</v>
      </c>
      <c r="CZ2797" s="77">
        <v>0</v>
      </c>
      <c r="DA2797" s="77">
        <v>0</v>
      </c>
      <c r="DB2797" s="77">
        <v>9129.7460702404569</v>
      </c>
      <c r="DC2797" s="77">
        <v>233.230076808039</v>
      </c>
      <c r="DD2797" s="77">
        <v>8896.5159934324183</v>
      </c>
      <c r="DE2797" s="77">
        <v>0</v>
      </c>
      <c r="DF2797" s="77">
        <v>0</v>
      </c>
      <c r="DG2797" s="77">
        <v>533.52731185173855</v>
      </c>
      <c r="DH2797" s="77">
        <v>533.52731185173855</v>
      </c>
      <c r="DI2797" s="77">
        <v>533.52731185173855</v>
      </c>
      <c r="DJ2797" s="77">
        <v>3.2759666603025811E-7</v>
      </c>
      <c r="DL2797" s="77">
        <v>0</v>
      </c>
      <c r="DM2797" s="77">
        <v>0</v>
      </c>
      <c r="DN2797" s="77">
        <v>0</v>
      </c>
      <c r="DO2797" s="77">
        <v>0</v>
      </c>
      <c r="DP2797" s="77">
        <v>1.7478176859871537E-4</v>
      </c>
      <c r="DQ2797" s="77">
        <v>1.7478176859871537E-4</v>
      </c>
      <c r="DR2797" s="77">
        <v>0</v>
      </c>
      <c r="DS2797" s="77">
        <v>1.7478176859871537E-4</v>
      </c>
      <c r="DT2797" s="77">
        <v>1.7478176859871537E-4</v>
      </c>
      <c r="DU2797" s="77">
        <v>0</v>
      </c>
      <c r="DV2797" s="77">
        <v>1.7478176859871537E-4</v>
      </c>
      <c r="DW2797" s="77">
        <v>1.7478176859871537E-4</v>
      </c>
      <c r="GE2797" s="77" t="s">
        <v>427</v>
      </c>
      <c r="GF2797" s="77" t="s">
        <v>155</v>
      </c>
      <c r="GG2797" s="77" t="s">
        <v>447</v>
      </c>
      <c r="GH2797" s="77" t="s">
        <v>481</v>
      </c>
      <c r="GI2797" s="77">
        <v>2024</v>
      </c>
      <c r="GJ2797" s="77" t="s">
        <v>303</v>
      </c>
      <c r="GK2797" s="77">
        <v>7467.8148194522919</v>
      </c>
      <c r="GL2797" s="77">
        <v>489.35553099999998</v>
      </c>
      <c r="GM2797" s="77">
        <v>2024</v>
      </c>
      <c r="GN2797" s="77" t="s">
        <v>175</v>
      </c>
      <c r="GO2797" s="77">
        <v>5.3000000000000005E-2</v>
      </c>
      <c r="GP2797" s="77">
        <v>3</v>
      </c>
      <c r="GQ2797" s="77">
        <v>0</v>
      </c>
      <c r="GR2797" s="77" t="s">
        <v>423</v>
      </c>
      <c r="GS2797" s="77">
        <v>0</v>
      </c>
      <c r="GT2797" s="77">
        <v>0</v>
      </c>
      <c r="GU2797" s="77">
        <v>0</v>
      </c>
      <c r="GV2797" s="77">
        <v>0</v>
      </c>
      <c r="GW2797" s="77">
        <v>5.5966209081309407E-2</v>
      </c>
      <c r="GX2797" s="77">
        <v>417.94528556596782</v>
      </c>
      <c r="GY2797" s="77">
        <v>5.5966209081309407E-2</v>
      </c>
      <c r="GZ2797" s="77">
        <v>417.94528556596782</v>
      </c>
    </row>
    <row r="2798" spans="98:208" x14ac:dyDescent="0.25">
      <c r="CT2798" s="77" t="s">
        <v>155</v>
      </c>
      <c r="CU2798" s="77" t="s">
        <v>478</v>
      </c>
      <c r="CV2798" s="77" t="s">
        <v>460</v>
      </c>
      <c r="CW2798" s="77">
        <v>2024</v>
      </c>
      <c r="CX2798" s="77">
        <v>0</v>
      </c>
      <c r="CY2798" s="77">
        <v>0</v>
      </c>
      <c r="CZ2798" s="77">
        <v>0</v>
      </c>
      <c r="DA2798" s="77">
        <v>0</v>
      </c>
      <c r="DB2798" s="77">
        <v>9129.7460702404569</v>
      </c>
      <c r="DC2798" s="77">
        <v>233.230076808039</v>
      </c>
      <c r="DD2798" s="77">
        <v>8896.5159934324183</v>
      </c>
      <c r="DE2798" s="77">
        <v>0</v>
      </c>
      <c r="DF2798" s="77">
        <v>0</v>
      </c>
      <c r="DG2798" s="77">
        <v>0</v>
      </c>
      <c r="DH2798" s="77">
        <v>533.52731185173855</v>
      </c>
      <c r="DI2798" s="77">
        <v>533.52731185173855</v>
      </c>
      <c r="DJ2798" s="77">
        <v>3.2759666603025811E-7</v>
      </c>
      <c r="DL2798" s="77">
        <v>0</v>
      </c>
      <c r="DM2798" s="77">
        <v>0</v>
      </c>
      <c r="DN2798" s="77">
        <v>0</v>
      </c>
      <c r="DO2798" s="77">
        <v>0</v>
      </c>
      <c r="DP2798" s="77">
        <v>0</v>
      </c>
      <c r="DQ2798" s="77">
        <v>0</v>
      </c>
      <c r="DR2798" s="77">
        <v>0</v>
      </c>
      <c r="DS2798" s="77">
        <v>1.7478176859871537E-4</v>
      </c>
      <c r="DT2798" s="77">
        <v>1.7478176859871537E-4</v>
      </c>
      <c r="DU2798" s="77">
        <v>0</v>
      </c>
      <c r="DV2798" s="77">
        <v>1.7478176859871537E-4</v>
      </c>
      <c r="DW2798" s="77">
        <v>1.7478176859871537E-4</v>
      </c>
      <c r="GE2798" s="77" t="s">
        <v>422</v>
      </c>
      <c r="GF2798" s="77" t="s">
        <v>155</v>
      </c>
      <c r="GG2798" s="77" t="s">
        <v>447</v>
      </c>
      <c r="GH2798" s="77" t="s">
        <v>481</v>
      </c>
      <c r="GI2798" s="77">
        <v>2025</v>
      </c>
      <c r="GJ2798" s="77" t="s">
        <v>305</v>
      </c>
      <c r="GK2798" s="77">
        <v>428.60232122030828</v>
      </c>
      <c r="GL2798" s="77">
        <v>489.35553099999998</v>
      </c>
      <c r="GM2798" s="77">
        <v>2025</v>
      </c>
      <c r="GN2798" s="77" t="s">
        <v>175</v>
      </c>
      <c r="GO2798" s="77">
        <v>0.13250000000000001</v>
      </c>
      <c r="GP2798" s="77">
        <v>3</v>
      </c>
      <c r="GQ2798" s="77">
        <v>0</v>
      </c>
      <c r="GR2798" s="77" t="s">
        <v>423</v>
      </c>
      <c r="GS2798" s="77">
        <v>0</v>
      </c>
      <c r="GT2798" s="77">
        <v>0</v>
      </c>
      <c r="GU2798" s="77">
        <v>0</v>
      </c>
      <c r="GV2798" s="77">
        <v>0</v>
      </c>
      <c r="GW2798" s="77">
        <v>0</v>
      </c>
      <c r="GX2798" s="77">
        <v>0</v>
      </c>
      <c r="GY2798" s="77">
        <v>0.1527377521613833</v>
      </c>
      <c r="GZ2798" s="77">
        <v>65.463755114341041</v>
      </c>
    </row>
    <row r="2799" spans="98:208" x14ac:dyDescent="0.25">
      <c r="CT2799" s="77" t="s">
        <v>155</v>
      </c>
      <c r="CU2799" s="77" t="s">
        <v>478</v>
      </c>
      <c r="CV2799" s="77" t="s">
        <v>460</v>
      </c>
      <c r="CW2799" s="77">
        <v>2025</v>
      </c>
      <c r="CX2799" s="77">
        <v>0</v>
      </c>
      <c r="CY2799" s="77">
        <v>0</v>
      </c>
      <c r="CZ2799" s="77">
        <v>0</v>
      </c>
      <c r="DA2799" s="77">
        <v>0</v>
      </c>
      <c r="DB2799" s="77">
        <v>9129.7460702404569</v>
      </c>
      <c r="DC2799" s="77">
        <v>233.230076808039</v>
      </c>
      <c r="DD2799" s="77">
        <v>8896.5159934324183</v>
      </c>
      <c r="DE2799" s="77">
        <v>0</v>
      </c>
      <c r="DF2799" s="77">
        <v>0</v>
      </c>
      <c r="DG2799" s="77">
        <v>0</v>
      </c>
      <c r="DH2799" s="77">
        <v>0</v>
      </c>
      <c r="DI2799" s="77">
        <v>533.52731185173855</v>
      </c>
      <c r="DJ2799" s="77">
        <v>3.2759666603025811E-7</v>
      </c>
      <c r="DL2799" s="77">
        <v>0</v>
      </c>
      <c r="DM2799" s="77">
        <v>0</v>
      </c>
      <c r="DN2799" s="77">
        <v>0</v>
      </c>
      <c r="DO2799" s="77">
        <v>0</v>
      </c>
      <c r="DP2799" s="77">
        <v>0</v>
      </c>
      <c r="DQ2799" s="77">
        <v>0</v>
      </c>
      <c r="DR2799" s="77">
        <v>0</v>
      </c>
      <c r="DS2799" s="77">
        <v>0</v>
      </c>
      <c r="DT2799" s="77">
        <v>0</v>
      </c>
      <c r="DU2799" s="77">
        <v>0</v>
      </c>
      <c r="DV2799" s="77">
        <v>1.7478176859871537E-4</v>
      </c>
      <c r="DW2799" s="77">
        <v>1.7478176859871537E-4</v>
      </c>
      <c r="GE2799" s="77" t="s">
        <v>425</v>
      </c>
      <c r="GF2799" s="77" t="s">
        <v>155</v>
      </c>
      <c r="GG2799" s="77" t="s">
        <v>447</v>
      </c>
      <c r="GH2799" s="77" t="s">
        <v>481</v>
      </c>
      <c r="GI2799" s="77">
        <v>2025</v>
      </c>
      <c r="GJ2799" s="77" t="s">
        <v>301</v>
      </c>
      <c r="GK2799" s="77">
        <v>13939.560973457401</v>
      </c>
      <c r="GL2799" s="77">
        <v>489.35553099999998</v>
      </c>
      <c r="GM2799" s="77">
        <v>2025</v>
      </c>
      <c r="GN2799" s="77" t="s">
        <v>175</v>
      </c>
      <c r="GO2799" s="77">
        <v>5.3000000000000005E-2</v>
      </c>
      <c r="GP2799" s="77">
        <v>3</v>
      </c>
      <c r="GQ2799" s="77">
        <v>0</v>
      </c>
      <c r="GR2799" s="77" t="s">
        <v>423</v>
      </c>
      <c r="GS2799" s="77">
        <v>0</v>
      </c>
      <c r="GT2799" s="77">
        <v>0</v>
      </c>
      <c r="GU2799" s="77">
        <v>0</v>
      </c>
      <c r="GV2799" s="77">
        <v>0</v>
      </c>
      <c r="GW2799" s="77">
        <v>0</v>
      </c>
      <c r="GX2799" s="77">
        <v>0</v>
      </c>
      <c r="GY2799" s="77">
        <v>5.5966209081309407E-2</v>
      </c>
      <c r="GZ2799" s="77">
        <v>780.1443839421778</v>
      </c>
    </row>
    <row r="2800" spans="98:208" x14ac:dyDescent="0.25">
      <c r="CT2800" s="77" t="s">
        <v>155</v>
      </c>
      <c r="CU2800" s="77" t="s">
        <v>478</v>
      </c>
      <c r="CV2800" s="77" t="s">
        <v>467</v>
      </c>
      <c r="CW2800" s="77">
        <v>2020</v>
      </c>
      <c r="CX2800" s="77">
        <v>0</v>
      </c>
      <c r="CY2800" s="77">
        <v>0</v>
      </c>
      <c r="CZ2800" s="77">
        <v>0</v>
      </c>
      <c r="DA2800" s="77">
        <v>0</v>
      </c>
      <c r="DB2800" s="77">
        <v>5.2405583313015631</v>
      </c>
      <c r="DC2800" s="77">
        <v>0.69641821681223082</v>
      </c>
      <c r="DD2800" s="77">
        <v>2.9419641522810309</v>
      </c>
      <c r="DE2800" s="77">
        <v>1.6021759622082961</v>
      </c>
      <c r="DF2800" s="77">
        <v>0.36068764874241399</v>
      </c>
      <c r="DG2800" s="77">
        <v>0</v>
      </c>
      <c r="DH2800" s="77">
        <v>0</v>
      </c>
      <c r="DI2800" s="77">
        <v>0</v>
      </c>
      <c r="DJ2800" s="77">
        <v>2.7861428149925218E-5</v>
      </c>
      <c r="DL2800" s="77">
        <v>0</v>
      </c>
      <c r="DM2800" s="77">
        <v>1.0049273010002233E-5</v>
      </c>
      <c r="DN2800" s="77">
        <v>1.0049273010002233E-5</v>
      </c>
      <c r="DO2800" s="77">
        <v>0</v>
      </c>
      <c r="DP2800" s="77">
        <v>0</v>
      </c>
      <c r="DQ2800" s="77">
        <v>0</v>
      </c>
      <c r="DR2800" s="77">
        <v>0</v>
      </c>
      <c r="DS2800" s="77">
        <v>0</v>
      </c>
      <c r="DT2800" s="77">
        <v>0</v>
      </c>
      <c r="DU2800" s="77">
        <v>0</v>
      </c>
      <c r="DV2800" s="77">
        <v>0</v>
      </c>
      <c r="DW2800" s="77">
        <v>0</v>
      </c>
      <c r="GE2800" s="77" t="s">
        <v>427</v>
      </c>
      <c r="GF2800" s="77" t="s">
        <v>155</v>
      </c>
      <c r="GG2800" s="77" t="s">
        <v>447</v>
      </c>
      <c r="GH2800" s="77" t="s">
        <v>481</v>
      </c>
      <c r="GI2800" s="77">
        <v>2025</v>
      </c>
      <c r="GJ2800" s="77" t="s">
        <v>303</v>
      </c>
      <c r="GK2800" s="77">
        <v>7467.8148194522919</v>
      </c>
      <c r="GL2800" s="77">
        <v>489.35553099999998</v>
      </c>
      <c r="GM2800" s="77">
        <v>2025</v>
      </c>
      <c r="GN2800" s="77" t="s">
        <v>175</v>
      </c>
      <c r="GO2800" s="77">
        <v>5.3000000000000005E-2</v>
      </c>
      <c r="GP2800" s="77">
        <v>3</v>
      </c>
      <c r="GQ2800" s="77">
        <v>0</v>
      </c>
      <c r="GR2800" s="77" t="s">
        <v>423</v>
      </c>
      <c r="GS2800" s="77">
        <v>0</v>
      </c>
      <c r="GT2800" s="77">
        <v>0</v>
      </c>
      <c r="GU2800" s="77">
        <v>0</v>
      </c>
      <c r="GV2800" s="77">
        <v>0</v>
      </c>
      <c r="GW2800" s="77">
        <v>0</v>
      </c>
      <c r="GX2800" s="77">
        <v>0</v>
      </c>
      <c r="GY2800" s="77">
        <v>5.5966209081309407E-2</v>
      </c>
      <c r="GZ2800" s="77">
        <v>417.94528556596782</v>
      </c>
    </row>
    <row r="2801" spans="98:208" x14ac:dyDescent="0.25">
      <c r="CT2801" s="77" t="s">
        <v>155</v>
      </c>
      <c r="CU2801" s="77" t="s">
        <v>478</v>
      </c>
      <c r="CV2801" s="77" t="s">
        <v>467</v>
      </c>
      <c r="CW2801" s="77">
        <v>2021</v>
      </c>
      <c r="CX2801" s="77">
        <v>0</v>
      </c>
      <c r="CY2801" s="77">
        <v>0</v>
      </c>
      <c r="CZ2801" s="77">
        <v>0</v>
      </c>
      <c r="DA2801" s="77">
        <v>0</v>
      </c>
      <c r="DB2801" s="77">
        <v>5.2405583313015631</v>
      </c>
      <c r="DC2801" s="77">
        <v>0.69641821681223082</v>
      </c>
      <c r="DD2801" s="77">
        <v>2.9419641522810309</v>
      </c>
      <c r="DE2801" s="77">
        <v>1.6021759622082961</v>
      </c>
      <c r="DF2801" s="77">
        <v>0.36068764874241399</v>
      </c>
      <c r="DG2801" s="77">
        <v>0.36068764874241399</v>
      </c>
      <c r="DH2801" s="77">
        <v>0</v>
      </c>
      <c r="DI2801" s="77">
        <v>0</v>
      </c>
      <c r="DJ2801" s="77">
        <v>2.7861428149925218E-5</v>
      </c>
      <c r="DL2801" s="77">
        <v>0</v>
      </c>
      <c r="DM2801" s="77">
        <v>1.0049273010002233E-5</v>
      </c>
      <c r="DN2801" s="77">
        <v>1.0049273010002233E-5</v>
      </c>
      <c r="DO2801" s="77">
        <v>0</v>
      </c>
      <c r="DP2801" s="77">
        <v>1.0049273010002233E-5</v>
      </c>
      <c r="DQ2801" s="77">
        <v>1.0049273010002233E-5</v>
      </c>
      <c r="DR2801" s="77">
        <v>0</v>
      </c>
      <c r="DS2801" s="77">
        <v>0</v>
      </c>
      <c r="DT2801" s="77">
        <v>0</v>
      </c>
      <c r="DU2801" s="77">
        <v>0</v>
      </c>
      <c r="DV2801" s="77">
        <v>0</v>
      </c>
      <c r="DW2801" s="77">
        <v>0</v>
      </c>
      <c r="GE2801" s="77" t="s">
        <v>422</v>
      </c>
      <c r="GF2801" s="77" t="s">
        <v>155</v>
      </c>
      <c r="GG2801" s="77" t="s">
        <v>447</v>
      </c>
      <c r="GH2801" s="77" t="s">
        <v>488</v>
      </c>
      <c r="GI2801" s="77">
        <v>2021</v>
      </c>
      <c r="GJ2801" s="77" t="s">
        <v>305</v>
      </c>
      <c r="GK2801" s="77">
        <v>409.22373582043991</v>
      </c>
      <c r="GL2801" s="77">
        <v>489.35553099999998</v>
      </c>
      <c r="GM2801" s="77">
        <v>2021</v>
      </c>
      <c r="GN2801" s="77" t="s">
        <v>175</v>
      </c>
      <c r="GO2801" s="77">
        <v>0.13250000000000001</v>
      </c>
      <c r="GP2801" s="77">
        <v>3</v>
      </c>
      <c r="GQ2801" s="77">
        <v>0</v>
      </c>
      <c r="GR2801" s="77" t="s">
        <v>423</v>
      </c>
      <c r="GS2801" s="77">
        <v>0.1527377521613833</v>
      </c>
      <c r="GT2801" s="77">
        <v>62.503913540297745</v>
      </c>
      <c r="GU2801" s="77">
        <v>0.1527377521613833</v>
      </c>
      <c r="GV2801" s="77">
        <v>62.503913540297745</v>
      </c>
      <c r="GW2801" s="77">
        <v>0</v>
      </c>
      <c r="GX2801" s="77">
        <v>0</v>
      </c>
      <c r="GY2801" s="77">
        <v>0</v>
      </c>
      <c r="GZ2801" s="77">
        <v>0</v>
      </c>
    </row>
    <row r="2802" spans="98:208" x14ac:dyDescent="0.25">
      <c r="CT2802" s="77" t="s">
        <v>155</v>
      </c>
      <c r="CU2802" s="77" t="s">
        <v>478</v>
      </c>
      <c r="CV2802" s="77" t="s">
        <v>467</v>
      </c>
      <c r="CW2802" s="77">
        <v>2022</v>
      </c>
      <c r="CX2802" s="77">
        <v>0</v>
      </c>
      <c r="CY2802" s="77">
        <v>0</v>
      </c>
      <c r="CZ2802" s="77">
        <v>0</v>
      </c>
      <c r="DA2802" s="77">
        <v>0</v>
      </c>
      <c r="DB2802" s="77">
        <v>5.2405583313015631</v>
      </c>
      <c r="DC2802" s="77">
        <v>0.69641821681223082</v>
      </c>
      <c r="DD2802" s="77">
        <v>2.9419641522810309</v>
      </c>
      <c r="DE2802" s="77">
        <v>1.6021759622082961</v>
      </c>
      <c r="DF2802" s="77">
        <v>0.36068764874241399</v>
      </c>
      <c r="DG2802" s="77">
        <v>0.36068764874241399</v>
      </c>
      <c r="DH2802" s="77">
        <v>0.36068764874241399</v>
      </c>
      <c r="DI2802" s="77">
        <v>0</v>
      </c>
      <c r="DJ2802" s="77">
        <v>2.7861428149925218E-5</v>
      </c>
      <c r="DL2802" s="77">
        <v>0</v>
      </c>
      <c r="DM2802" s="77">
        <v>1.0049273010002233E-5</v>
      </c>
      <c r="DN2802" s="77">
        <v>1.0049273010002233E-5</v>
      </c>
      <c r="DO2802" s="77">
        <v>0</v>
      </c>
      <c r="DP2802" s="77">
        <v>1.0049273010002233E-5</v>
      </c>
      <c r="DQ2802" s="77">
        <v>1.0049273010002233E-5</v>
      </c>
      <c r="DR2802" s="77">
        <v>0</v>
      </c>
      <c r="DS2802" s="77">
        <v>1.0049273010002233E-5</v>
      </c>
      <c r="DT2802" s="77">
        <v>1.0049273010002233E-5</v>
      </c>
      <c r="DU2802" s="77">
        <v>0</v>
      </c>
      <c r="DV2802" s="77">
        <v>0</v>
      </c>
      <c r="DW2802" s="77">
        <v>0</v>
      </c>
      <c r="GE2802" s="77" t="s">
        <v>425</v>
      </c>
      <c r="GF2802" s="77" t="s">
        <v>155</v>
      </c>
      <c r="GG2802" s="77" t="s">
        <v>447</v>
      </c>
      <c r="GH2802" s="77" t="s">
        <v>488</v>
      </c>
      <c r="GI2802" s="77">
        <v>2021</v>
      </c>
      <c r="GJ2802" s="77" t="s">
        <v>301</v>
      </c>
      <c r="GK2802" s="77">
        <v>13469.08781237873</v>
      </c>
      <c r="GL2802" s="77">
        <v>489.35553099999998</v>
      </c>
      <c r="GM2802" s="77">
        <v>2021</v>
      </c>
      <c r="GN2802" s="77" t="s">
        <v>175</v>
      </c>
      <c r="GO2802" s="77">
        <v>5.3000000000000005E-2</v>
      </c>
      <c r="GP2802" s="77">
        <v>3</v>
      </c>
      <c r="GQ2802" s="77">
        <v>0</v>
      </c>
      <c r="GR2802" s="77" t="s">
        <v>423</v>
      </c>
      <c r="GS2802" s="77">
        <v>5.5966209081309407E-2</v>
      </c>
      <c r="GT2802" s="77">
        <v>753.81378464210434</v>
      </c>
      <c r="GU2802" s="77">
        <v>5.5966209081309407E-2</v>
      </c>
      <c r="GV2802" s="77">
        <v>753.81378464210434</v>
      </c>
      <c r="GW2802" s="77">
        <v>0</v>
      </c>
      <c r="GX2802" s="77">
        <v>0</v>
      </c>
      <c r="GY2802" s="77">
        <v>0</v>
      </c>
      <c r="GZ2802" s="77">
        <v>0</v>
      </c>
    </row>
    <row r="2803" spans="98:208" x14ac:dyDescent="0.25">
      <c r="CT2803" s="77" t="s">
        <v>155</v>
      </c>
      <c r="CU2803" s="77" t="s">
        <v>478</v>
      </c>
      <c r="CV2803" s="77" t="s">
        <v>467</v>
      </c>
      <c r="CW2803" s="77">
        <v>2023</v>
      </c>
      <c r="CX2803" s="77">
        <v>0</v>
      </c>
      <c r="CY2803" s="77">
        <v>0</v>
      </c>
      <c r="CZ2803" s="77">
        <v>0</v>
      </c>
      <c r="DA2803" s="77">
        <v>0</v>
      </c>
      <c r="DB2803" s="77">
        <v>5.4750346070077933</v>
      </c>
      <c r="DC2803" s="77">
        <v>0.71896016785821615</v>
      </c>
      <c r="DD2803" s="77">
        <v>3.0714971986151181</v>
      </c>
      <c r="DE2803" s="77">
        <v>1.6845772405344539</v>
      </c>
      <c r="DF2803" s="77">
        <v>0</v>
      </c>
      <c r="DG2803" s="77">
        <v>0.37599181639995111</v>
      </c>
      <c r="DH2803" s="77">
        <v>0.37599181639995111</v>
      </c>
      <c r="DI2803" s="77">
        <v>0.37599181639995111</v>
      </c>
      <c r="DJ2803" s="77">
        <v>2.7861428149925218E-5</v>
      </c>
      <c r="DL2803" s="77">
        <v>0</v>
      </c>
      <c r="DM2803" s="77">
        <v>0</v>
      </c>
      <c r="DN2803" s="77">
        <v>0</v>
      </c>
      <c r="DO2803" s="77">
        <v>0</v>
      </c>
      <c r="DP2803" s="77">
        <v>1.0475668977587112E-5</v>
      </c>
      <c r="DQ2803" s="77">
        <v>1.0475668977587112E-5</v>
      </c>
      <c r="DR2803" s="77">
        <v>0</v>
      </c>
      <c r="DS2803" s="77">
        <v>1.0475668977587112E-5</v>
      </c>
      <c r="DT2803" s="77">
        <v>1.0475668977587112E-5</v>
      </c>
      <c r="DU2803" s="77">
        <v>0</v>
      </c>
      <c r="DV2803" s="77">
        <v>1.0475668977587112E-5</v>
      </c>
      <c r="DW2803" s="77">
        <v>1.0475668977587112E-5</v>
      </c>
      <c r="GE2803" s="77" t="s">
        <v>427</v>
      </c>
      <c r="GF2803" s="77" t="s">
        <v>155</v>
      </c>
      <c r="GG2803" s="77" t="s">
        <v>447</v>
      </c>
      <c r="GH2803" s="77" t="s">
        <v>488</v>
      </c>
      <c r="GI2803" s="77">
        <v>2021</v>
      </c>
      <c r="GJ2803" s="77" t="s">
        <v>303</v>
      </c>
      <c r="GK2803" s="77">
        <v>7205.5312760252782</v>
      </c>
      <c r="GL2803" s="77">
        <v>489.35553099999998</v>
      </c>
      <c r="GM2803" s="77">
        <v>2021</v>
      </c>
      <c r="GN2803" s="77" t="s">
        <v>175</v>
      </c>
      <c r="GO2803" s="77">
        <v>5.3000000000000005E-2</v>
      </c>
      <c r="GP2803" s="77">
        <v>3</v>
      </c>
      <c r="GQ2803" s="77">
        <v>0</v>
      </c>
      <c r="GR2803" s="77" t="s">
        <v>423</v>
      </c>
      <c r="GS2803" s="77">
        <v>5.5966209081309407E-2</v>
      </c>
      <c r="GT2803" s="77">
        <v>403.26626993594488</v>
      </c>
      <c r="GU2803" s="77">
        <v>5.5966209081309407E-2</v>
      </c>
      <c r="GV2803" s="77">
        <v>403.26626993594488</v>
      </c>
      <c r="GW2803" s="77">
        <v>0</v>
      </c>
      <c r="GX2803" s="77">
        <v>0</v>
      </c>
      <c r="GY2803" s="77">
        <v>0</v>
      </c>
      <c r="GZ2803" s="77">
        <v>0</v>
      </c>
    </row>
    <row r="2804" spans="98:208" x14ac:dyDescent="0.25">
      <c r="CT2804" s="77" t="s">
        <v>155</v>
      </c>
      <c r="CU2804" s="77" t="s">
        <v>478</v>
      </c>
      <c r="CV2804" s="77" t="s">
        <v>467</v>
      </c>
      <c r="CW2804" s="77">
        <v>2024</v>
      </c>
      <c r="CX2804" s="77">
        <v>0</v>
      </c>
      <c r="CY2804" s="77">
        <v>0</v>
      </c>
      <c r="CZ2804" s="77">
        <v>0</v>
      </c>
      <c r="DA2804" s="77">
        <v>0</v>
      </c>
      <c r="DB2804" s="77">
        <v>5.4750346070077933</v>
      </c>
      <c r="DC2804" s="77">
        <v>0.71896016785821615</v>
      </c>
      <c r="DD2804" s="77">
        <v>3.0714971986151181</v>
      </c>
      <c r="DE2804" s="77">
        <v>1.6845772405344539</v>
      </c>
      <c r="DF2804" s="77">
        <v>0</v>
      </c>
      <c r="DG2804" s="77">
        <v>0</v>
      </c>
      <c r="DH2804" s="77">
        <v>0.37599181639995111</v>
      </c>
      <c r="DI2804" s="77">
        <v>0.37599181639995111</v>
      </c>
      <c r="DJ2804" s="77">
        <v>2.7861428149925218E-5</v>
      </c>
      <c r="DL2804" s="77">
        <v>0</v>
      </c>
      <c r="DM2804" s="77">
        <v>0</v>
      </c>
      <c r="DN2804" s="77">
        <v>0</v>
      </c>
      <c r="DO2804" s="77">
        <v>0</v>
      </c>
      <c r="DP2804" s="77">
        <v>0</v>
      </c>
      <c r="DQ2804" s="77">
        <v>0</v>
      </c>
      <c r="DR2804" s="77">
        <v>0</v>
      </c>
      <c r="DS2804" s="77">
        <v>1.0475668977587112E-5</v>
      </c>
      <c r="DT2804" s="77">
        <v>1.0475668977587112E-5</v>
      </c>
      <c r="DU2804" s="77">
        <v>0</v>
      </c>
      <c r="DV2804" s="77">
        <v>1.0475668977587112E-5</v>
      </c>
      <c r="DW2804" s="77">
        <v>1.0475668977587112E-5</v>
      </c>
      <c r="GE2804" s="77" t="s">
        <v>422</v>
      </c>
      <c r="GF2804" s="77" t="s">
        <v>155</v>
      </c>
      <c r="GG2804" s="77" t="s">
        <v>447</v>
      </c>
      <c r="GH2804" s="77" t="s">
        <v>488</v>
      </c>
      <c r="GI2804" s="77">
        <v>2022</v>
      </c>
      <c r="GJ2804" s="77" t="s">
        <v>305</v>
      </c>
      <c r="GK2804" s="77">
        <v>409.22373582043991</v>
      </c>
      <c r="GL2804" s="77">
        <v>489.35553099999998</v>
      </c>
      <c r="GM2804" s="77">
        <v>2022</v>
      </c>
      <c r="GN2804" s="77" t="s">
        <v>175</v>
      </c>
      <c r="GO2804" s="77">
        <v>0.13250000000000001</v>
      </c>
      <c r="GP2804" s="77">
        <v>3</v>
      </c>
      <c r="GQ2804" s="77">
        <v>0</v>
      </c>
      <c r="GR2804" s="77" t="s">
        <v>423</v>
      </c>
      <c r="GS2804" s="77">
        <v>0.1527377521613833</v>
      </c>
      <c r="GT2804" s="77">
        <v>62.503913540297745</v>
      </c>
      <c r="GU2804" s="77">
        <v>0.1527377521613833</v>
      </c>
      <c r="GV2804" s="77">
        <v>62.503913540297745</v>
      </c>
      <c r="GW2804" s="77">
        <v>0.1527377521613833</v>
      </c>
      <c r="GX2804" s="77">
        <v>62.503913540297745</v>
      </c>
      <c r="GY2804" s="77">
        <v>0</v>
      </c>
      <c r="GZ2804" s="77">
        <v>0</v>
      </c>
    </row>
    <row r="2805" spans="98:208" x14ac:dyDescent="0.25">
      <c r="CT2805" s="77" t="s">
        <v>155</v>
      </c>
      <c r="CU2805" s="77" t="s">
        <v>478</v>
      </c>
      <c r="CV2805" s="77" t="s">
        <v>467</v>
      </c>
      <c r="CW2805" s="77">
        <v>2025</v>
      </c>
      <c r="CX2805" s="77">
        <v>0</v>
      </c>
      <c r="CY2805" s="77">
        <v>0</v>
      </c>
      <c r="CZ2805" s="77">
        <v>0</v>
      </c>
      <c r="DA2805" s="77">
        <v>0</v>
      </c>
      <c r="DB2805" s="77">
        <v>5.4750346070077933</v>
      </c>
      <c r="DC2805" s="77">
        <v>0.71896016785821615</v>
      </c>
      <c r="DD2805" s="77">
        <v>3.0714971986151181</v>
      </c>
      <c r="DE2805" s="77">
        <v>1.6845772405344539</v>
      </c>
      <c r="DF2805" s="77">
        <v>0</v>
      </c>
      <c r="DG2805" s="77">
        <v>0</v>
      </c>
      <c r="DH2805" s="77">
        <v>0</v>
      </c>
      <c r="DI2805" s="77">
        <v>0.37599181639995111</v>
      </c>
      <c r="DJ2805" s="77">
        <v>2.7861428149925218E-5</v>
      </c>
      <c r="DL2805" s="77">
        <v>0</v>
      </c>
      <c r="DM2805" s="77">
        <v>0</v>
      </c>
      <c r="DN2805" s="77">
        <v>0</v>
      </c>
      <c r="DO2805" s="77">
        <v>0</v>
      </c>
      <c r="DP2805" s="77">
        <v>0</v>
      </c>
      <c r="DQ2805" s="77">
        <v>0</v>
      </c>
      <c r="DR2805" s="77">
        <v>0</v>
      </c>
      <c r="DS2805" s="77">
        <v>0</v>
      </c>
      <c r="DT2805" s="77">
        <v>0</v>
      </c>
      <c r="DU2805" s="77">
        <v>0</v>
      </c>
      <c r="DV2805" s="77">
        <v>1.0475668977587112E-5</v>
      </c>
      <c r="DW2805" s="77">
        <v>1.0475668977587112E-5</v>
      </c>
      <c r="GE2805" s="77" t="s">
        <v>425</v>
      </c>
      <c r="GF2805" s="77" t="s">
        <v>155</v>
      </c>
      <c r="GG2805" s="77" t="s">
        <v>447</v>
      </c>
      <c r="GH2805" s="77" t="s">
        <v>488</v>
      </c>
      <c r="GI2805" s="77">
        <v>2022</v>
      </c>
      <c r="GJ2805" s="77" t="s">
        <v>301</v>
      </c>
      <c r="GK2805" s="77">
        <v>13469.08781237873</v>
      </c>
      <c r="GL2805" s="77">
        <v>489.35553099999998</v>
      </c>
      <c r="GM2805" s="77">
        <v>2022</v>
      </c>
      <c r="GN2805" s="77" t="s">
        <v>175</v>
      </c>
      <c r="GO2805" s="77">
        <v>5.3000000000000005E-2</v>
      </c>
      <c r="GP2805" s="77">
        <v>3</v>
      </c>
      <c r="GQ2805" s="77">
        <v>0</v>
      </c>
      <c r="GR2805" s="77" t="s">
        <v>423</v>
      </c>
      <c r="GS2805" s="77">
        <v>5.5966209081309407E-2</v>
      </c>
      <c r="GT2805" s="77">
        <v>753.81378464210434</v>
      </c>
      <c r="GU2805" s="77">
        <v>5.5966209081309407E-2</v>
      </c>
      <c r="GV2805" s="77">
        <v>753.81378464210434</v>
      </c>
      <c r="GW2805" s="77">
        <v>5.5966209081309407E-2</v>
      </c>
      <c r="GX2805" s="77">
        <v>753.81378464210434</v>
      </c>
      <c r="GY2805" s="77">
        <v>0</v>
      </c>
      <c r="GZ2805" s="77">
        <v>0</v>
      </c>
    </row>
    <row r="2806" spans="98:208" x14ac:dyDescent="0.25">
      <c r="CT2806" s="77" t="s">
        <v>155</v>
      </c>
      <c r="CU2806" s="77" t="s">
        <v>478</v>
      </c>
      <c r="CV2806" s="77" t="s">
        <v>474</v>
      </c>
      <c r="CW2806" s="77">
        <v>2020</v>
      </c>
      <c r="CX2806" s="77">
        <v>0</v>
      </c>
      <c r="CY2806" s="77">
        <v>0</v>
      </c>
      <c r="CZ2806" s="77">
        <v>0</v>
      </c>
      <c r="DA2806" s="77">
        <v>0</v>
      </c>
      <c r="DB2806" s="77">
        <v>7.7900575334948513E-2</v>
      </c>
      <c r="DC2806" s="77">
        <v>3.6425060683954368E-2</v>
      </c>
      <c r="DD2806" s="77">
        <v>1.5808724525431419E-3</v>
      </c>
      <c r="DE2806" s="77">
        <v>3.9894642198450597E-2</v>
      </c>
      <c r="DF2806" s="77">
        <v>7.8847092159215967E-3</v>
      </c>
      <c r="DG2806" s="77">
        <v>0</v>
      </c>
      <c r="DH2806" s="77">
        <v>0</v>
      </c>
      <c r="DI2806" s="77">
        <v>0</v>
      </c>
      <c r="DJ2806" s="77">
        <v>8.0164218011238918E-4</v>
      </c>
      <c r="DL2806" s="77">
        <v>0</v>
      </c>
      <c r="DM2806" s="77">
        <v>6.3207154854036354E-6</v>
      </c>
      <c r="DN2806" s="77">
        <v>6.3207154854036354E-6</v>
      </c>
      <c r="DO2806" s="77">
        <v>0</v>
      </c>
      <c r="DP2806" s="77">
        <v>0</v>
      </c>
      <c r="DQ2806" s="77">
        <v>0</v>
      </c>
      <c r="DR2806" s="77">
        <v>0</v>
      </c>
      <c r="DS2806" s="77">
        <v>0</v>
      </c>
      <c r="DT2806" s="77">
        <v>0</v>
      </c>
      <c r="DU2806" s="77">
        <v>0</v>
      </c>
      <c r="DV2806" s="77">
        <v>0</v>
      </c>
      <c r="DW2806" s="77">
        <v>0</v>
      </c>
      <c r="GE2806" s="77" t="s">
        <v>427</v>
      </c>
      <c r="GF2806" s="77" t="s">
        <v>155</v>
      </c>
      <c r="GG2806" s="77" t="s">
        <v>447</v>
      </c>
      <c r="GH2806" s="77" t="s">
        <v>488</v>
      </c>
      <c r="GI2806" s="77">
        <v>2022</v>
      </c>
      <c r="GJ2806" s="77" t="s">
        <v>303</v>
      </c>
      <c r="GK2806" s="77">
        <v>7205.5312760252782</v>
      </c>
      <c r="GL2806" s="77">
        <v>489.35553099999998</v>
      </c>
      <c r="GM2806" s="77">
        <v>2022</v>
      </c>
      <c r="GN2806" s="77" t="s">
        <v>175</v>
      </c>
      <c r="GO2806" s="77">
        <v>5.3000000000000005E-2</v>
      </c>
      <c r="GP2806" s="77">
        <v>3</v>
      </c>
      <c r="GQ2806" s="77">
        <v>0</v>
      </c>
      <c r="GR2806" s="77" t="s">
        <v>423</v>
      </c>
      <c r="GS2806" s="77">
        <v>5.5966209081309407E-2</v>
      </c>
      <c r="GT2806" s="77">
        <v>403.26626993594488</v>
      </c>
      <c r="GU2806" s="77">
        <v>5.5966209081309407E-2</v>
      </c>
      <c r="GV2806" s="77">
        <v>403.26626993594488</v>
      </c>
      <c r="GW2806" s="77">
        <v>5.5966209081309407E-2</v>
      </c>
      <c r="GX2806" s="77">
        <v>403.26626993594488</v>
      </c>
      <c r="GY2806" s="77">
        <v>0</v>
      </c>
      <c r="GZ2806" s="77">
        <v>0</v>
      </c>
    </row>
    <row r="2807" spans="98:208" x14ac:dyDescent="0.25">
      <c r="CT2807" s="77" t="s">
        <v>155</v>
      </c>
      <c r="CU2807" s="77" t="s">
        <v>478</v>
      </c>
      <c r="CV2807" s="77" t="s">
        <v>474</v>
      </c>
      <c r="CW2807" s="77">
        <v>2021</v>
      </c>
      <c r="CX2807" s="77">
        <v>0</v>
      </c>
      <c r="CY2807" s="77">
        <v>0</v>
      </c>
      <c r="CZ2807" s="77">
        <v>0</v>
      </c>
      <c r="DA2807" s="77">
        <v>0</v>
      </c>
      <c r="DB2807" s="77">
        <v>7.7900575334948513E-2</v>
      </c>
      <c r="DC2807" s="77">
        <v>3.6425060683954368E-2</v>
      </c>
      <c r="DD2807" s="77">
        <v>1.5808724525431419E-3</v>
      </c>
      <c r="DE2807" s="77">
        <v>3.9894642198450597E-2</v>
      </c>
      <c r="DF2807" s="77">
        <v>7.8847092159215967E-3</v>
      </c>
      <c r="DG2807" s="77">
        <v>7.8847092159215967E-3</v>
      </c>
      <c r="DH2807" s="77">
        <v>0</v>
      </c>
      <c r="DI2807" s="77">
        <v>0</v>
      </c>
      <c r="DJ2807" s="77">
        <v>8.0164218011238918E-4</v>
      </c>
      <c r="DL2807" s="77">
        <v>0</v>
      </c>
      <c r="DM2807" s="77">
        <v>6.3207154854036354E-6</v>
      </c>
      <c r="DN2807" s="77">
        <v>6.3207154854036354E-6</v>
      </c>
      <c r="DO2807" s="77">
        <v>0</v>
      </c>
      <c r="DP2807" s="77">
        <v>6.3207154854036354E-6</v>
      </c>
      <c r="DQ2807" s="77">
        <v>6.3207154854036354E-6</v>
      </c>
      <c r="DR2807" s="77">
        <v>0</v>
      </c>
      <c r="DS2807" s="77">
        <v>0</v>
      </c>
      <c r="DT2807" s="77">
        <v>0</v>
      </c>
      <c r="DU2807" s="77">
        <v>0</v>
      </c>
      <c r="DV2807" s="77">
        <v>0</v>
      </c>
      <c r="DW2807" s="77">
        <v>0</v>
      </c>
      <c r="GE2807" s="77" t="s">
        <v>422</v>
      </c>
      <c r="GF2807" s="77" t="s">
        <v>155</v>
      </c>
      <c r="GG2807" s="77" t="s">
        <v>447</v>
      </c>
      <c r="GH2807" s="77" t="s">
        <v>488</v>
      </c>
      <c r="GI2807" s="77">
        <v>2023</v>
      </c>
      <c r="GJ2807" s="77" t="s">
        <v>305</v>
      </c>
      <c r="GK2807" s="77">
        <v>428.60232122030459</v>
      </c>
      <c r="GL2807" s="77">
        <v>489.35553099999998</v>
      </c>
      <c r="GM2807" s="77">
        <v>2023</v>
      </c>
      <c r="GN2807" s="77" t="s">
        <v>175</v>
      </c>
      <c r="GO2807" s="77">
        <v>0.13250000000000001</v>
      </c>
      <c r="GP2807" s="77">
        <v>3</v>
      </c>
      <c r="GQ2807" s="77">
        <v>0</v>
      </c>
      <c r="GR2807" s="77" t="s">
        <v>423</v>
      </c>
      <c r="GS2807" s="77">
        <v>0</v>
      </c>
      <c r="GT2807" s="77">
        <v>0</v>
      </c>
      <c r="GU2807" s="77">
        <v>0.1527377521613833</v>
      </c>
      <c r="GV2807" s="77">
        <v>65.463755114340472</v>
      </c>
      <c r="GW2807" s="77">
        <v>0.1527377521613833</v>
      </c>
      <c r="GX2807" s="77">
        <v>65.463755114340472</v>
      </c>
      <c r="GY2807" s="77">
        <v>0.1527377521613833</v>
      </c>
      <c r="GZ2807" s="77">
        <v>65.463755114340472</v>
      </c>
    </row>
    <row r="2808" spans="98:208" x14ac:dyDescent="0.25">
      <c r="CT2808" s="77" t="s">
        <v>155</v>
      </c>
      <c r="CU2808" s="77" t="s">
        <v>478</v>
      </c>
      <c r="CV2808" s="77" t="s">
        <v>474</v>
      </c>
      <c r="CW2808" s="77">
        <v>2022</v>
      </c>
      <c r="CX2808" s="77">
        <v>0</v>
      </c>
      <c r="CY2808" s="77">
        <v>0</v>
      </c>
      <c r="CZ2808" s="77">
        <v>0</v>
      </c>
      <c r="DA2808" s="77">
        <v>0</v>
      </c>
      <c r="DB2808" s="77">
        <v>7.7900575334948513E-2</v>
      </c>
      <c r="DC2808" s="77">
        <v>3.6425060683954368E-2</v>
      </c>
      <c r="DD2808" s="77">
        <v>1.5808724525431419E-3</v>
      </c>
      <c r="DE2808" s="77">
        <v>3.9894642198450597E-2</v>
      </c>
      <c r="DF2808" s="77">
        <v>7.8847092159215967E-3</v>
      </c>
      <c r="DG2808" s="77">
        <v>7.8847092159215967E-3</v>
      </c>
      <c r="DH2808" s="77">
        <v>7.8847092159215967E-3</v>
      </c>
      <c r="DI2808" s="77">
        <v>0</v>
      </c>
      <c r="DJ2808" s="77">
        <v>8.0164218011238918E-4</v>
      </c>
      <c r="DL2808" s="77">
        <v>0</v>
      </c>
      <c r="DM2808" s="77">
        <v>6.3207154854036354E-6</v>
      </c>
      <c r="DN2808" s="77">
        <v>6.3207154854036354E-6</v>
      </c>
      <c r="DO2808" s="77">
        <v>0</v>
      </c>
      <c r="DP2808" s="77">
        <v>6.3207154854036354E-6</v>
      </c>
      <c r="DQ2808" s="77">
        <v>6.3207154854036354E-6</v>
      </c>
      <c r="DR2808" s="77">
        <v>0</v>
      </c>
      <c r="DS2808" s="77">
        <v>6.3207154854036354E-6</v>
      </c>
      <c r="DT2808" s="77">
        <v>6.3207154854036354E-6</v>
      </c>
      <c r="DU2808" s="77">
        <v>0</v>
      </c>
      <c r="DV2808" s="77">
        <v>0</v>
      </c>
      <c r="DW2808" s="77">
        <v>0</v>
      </c>
      <c r="GE2808" s="77" t="s">
        <v>425</v>
      </c>
      <c r="GF2808" s="77" t="s">
        <v>155</v>
      </c>
      <c r="GG2808" s="77" t="s">
        <v>447</v>
      </c>
      <c r="GH2808" s="77" t="s">
        <v>488</v>
      </c>
      <c r="GI2808" s="77">
        <v>2023</v>
      </c>
      <c r="GJ2808" s="77" t="s">
        <v>301</v>
      </c>
      <c r="GK2808" s="77">
        <v>13939.56097345755</v>
      </c>
      <c r="GL2808" s="77">
        <v>489.35553099999998</v>
      </c>
      <c r="GM2808" s="77">
        <v>2023</v>
      </c>
      <c r="GN2808" s="77" t="s">
        <v>175</v>
      </c>
      <c r="GO2808" s="77">
        <v>5.3000000000000005E-2</v>
      </c>
      <c r="GP2808" s="77">
        <v>3</v>
      </c>
      <c r="GQ2808" s="77">
        <v>0</v>
      </c>
      <c r="GR2808" s="77" t="s">
        <v>423</v>
      </c>
      <c r="GS2808" s="77">
        <v>0</v>
      </c>
      <c r="GT2808" s="77">
        <v>0</v>
      </c>
      <c r="GU2808" s="77">
        <v>5.5966209081309407E-2</v>
      </c>
      <c r="GV2808" s="77">
        <v>780.1443839421861</v>
      </c>
      <c r="GW2808" s="77">
        <v>5.5966209081309407E-2</v>
      </c>
      <c r="GX2808" s="77">
        <v>780.1443839421861</v>
      </c>
      <c r="GY2808" s="77">
        <v>5.5966209081309407E-2</v>
      </c>
      <c r="GZ2808" s="77">
        <v>780.1443839421861</v>
      </c>
    </row>
    <row r="2809" spans="98:208" x14ac:dyDescent="0.25">
      <c r="CT2809" s="77" t="s">
        <v>155</v>
      </c>
      <c r="CU2809" s="77" t="s">
        <v>478</v>
      </c>
      <c r="CV2809" s="77" t="s">
        <v>474</v>
      </c>
      <c r="CW2809" s="77">
        <v>2023</v>
      </c>
      <c r="CX2809" s="77">
        <v>0</v>
      </c>
      <c r="CY2809" s="77">
        <v>0</v>
      </c>
      <c r="CZ2809" s="77">
        <v>0</v>
      </c>
      <c r="DA2809" s="77">
        <v>0</v>
      </c>
      <c r="DB2809" s="77">
        <v>8.0408269036977106E-2</v>
      </c>
      <c r="DC2809" s="77">
        <v>3.7590224611390673E-2</v>
      </c>
      <c r="DD2809" s="77">
        <v>1.631433411568713E-3</v>
      </c>
      <c r="DE2809" s="77">
        <v>4.1186611014017722E-2</v>
      </c>
      <c r="DF2809" s="77">
        <v>0</v>
      </c>
      <c r="DG2809" s="77">
        <v>8.1378100371604853E-3</v>
      </c>
      <c r="DH2809" s="77">
        <v>8.1378100371604853E-3</v>
      </c>
      <c r="DI2809" s="77">
        <v>8.1378100371604853E-3</v>
      </c>
      <c r="DJ2809" s="77">
        <v>8.0164218011238918E-4</v>
      </c>
      <c r="DL2809" s="77">
        <v>0</v>
      </c>
      <c r="DM2809" s="77">
        <v>0</v>
      </c>
      <c r="DN2809" s="77">
        <v>0</v>
      </c>
      <c r="DO2809" s="77">
        <v>0</v>
      </c>
      <c r="DP2809" s="77">
        <v>6.5236117795298142E-6</v>
      </c>
      <c r="DQ2809" s="77">
        <v>6.5236117795298142E-6</v>
      </c>
      <c r="DR2809" s="77">
        <v>0</v>
      </c>
      <c r="DS2809" s="77">
        <v>6.5236117795298142E-6</v>
      </c>
      <c r="DT2809" s="77">
        <v>6.5236117795298142E-6</v>
      </c>
      <c r="DU2809" s="77">
        <v>0</v>
      </c>
      <c r="DV2809" s="77">
        <v>6.5236117795298142E-6</v>
      </c>
      <c r="DW2809" s="77">
        <v>6.5236117795298142E-6</v>
      </c>
      <c r="GE2809" s="77" t="s">
        <v>427</v>
      </c>
      <c r="GF2809" s="77" t="s">
        <v>155</v>
      </c>
      <c r="GG2809" s="77" t="s">
        <v>447</v>
      </c>
      <c r="GH2809" s="77" t="s">
        <v>488</v>
      </c>
      <c r="GI2809" s="77">
        <v>2023</v>
      </c>
      <c r="GJ2809" s="77" t="s">
        <v>303</v>
      </c>
      <c r="GK2809" s="77">
        <v>7467.8148194525547</v>
      </c>
      <c r="GL2809" s="77">
        <v>489.35553099999998</v>
      </c>
      <c r="GM2809" s="77">
        <v>2023</v>
      </c>
      <c r="GN2809" s="77" t="s">
        <v>175</v>
      </c>
      <c r="GO2809" s="77">
        <v>5.3000000000000005E-2</v>
      </c>
      <c r="GP2809" s="77">
        <v>3</v>
      </c>
      <c r="GQ2809" s="77">
        <v>0</v>
      </c>
      <c r="GR2809" s="77" t="s">
        <v>423</v>
      </c>
      <c r="GS2809" s="77">
        <v>0</v>
      </c>
      <c r="GT2809" s="77">
        <v>0</v>
      </c>
      <c r="GU2809" s="77">
        <v>5.5966209081309407E-2</v>
      </c>
      <c r="GV2809" s="77">
        <v>417.94528556598254</v>
      </c>
      <c r="GW2809" s="77">
        <v>5.5966209081309407E-2</v>
      </c>
      <c r="GX2809" s="77">
        <v>417.94528556598254</v>
      </c>
      <c r="GY2809" s="77">
        <v>5.5966209081309407E-2</v>
      </c>
      <c r="GZ2809" s="77">
        <v>417.94528556598254</v>
      </c>
    </row>
    <row r="2810" spans="98:208" x14ac:dyDescent="0.25">
      <c r="CT2810" s="77" t="s">
        <v>155</v>
      </c>
      <c r="CU2810" s="77" t="s">
        <v>478</v>
      </c>
      <c r="CV2810" s="77" t="s">
        <v>474</v>
      </c>
      <c r="CW2810" s="77">
        <v>2024</v>
      </c>
      <c r="CX2810" s="77">
        <v>0</v>
      </c>
      <c r="CY2810" s="77">
        <v>0</v>
      </c>
      <c r="CZ2810" s="77">
        <v>0</v>
      </c>
      <c r="DA2810" s="77">
        <v>0</v>
      </c>
      <c r="DB2810" s="77">
        <v>8.0408269036977106E-2</v>
      </c>
      <c r="DC2810" s="77">
        <v>3.7590224611390673E-2</v>
      </c>
      <c r="DD2810" s="77">
        <v>1.631433411568713E-3</v>
      </c>
      <c r="DE2810" s="77">
        <v>4.1186611014017722E-2</v>
      </c>
      <c r="DF2810" s="77">
        <v>0</v>
      </c>
      <c r="DG2810" s="77">
        <v>0</v>
      </c>
      <c r="DH2810" s="77">
        <v>8.1378100371604853E-3</v>
      </c>
      <c r="DI2810" s="77">
        <v>8.1378100371604853E-3</v>
      </c>
      <c r="DJ2810" s="77">
        <v>8.0164218011238918E-4</v>
      </c>
      <c r="DL2810" s="77">
        <v>0</v>
      </c>
      <c r="DM2810" s="77">
        <v>0</v>
      </c>
      <c r="DN2810" s="77">
        <v>0</v>
      </c>
      <c r="DO2810" s="77">
        <v>0</v>
      </c>
      <c r="DP2810" s="77">
        <v>0</v>
      </c>
      <c r="DQ2810" s="77">
        <v>0</v>
      </c>
      <c r="DR2810" s="77">
        <v>0</v>
      </c>
      <c r="DS2810" s="77">
        <v>6.5236117795298142E-6</v>
      </c>
      <c r="DT2810" s="77">
        <v>6.5236117795298142E-6</v>
      </c>
      <c r="DU2810" s="77">
        <v>0</v>
      </c>
      <c r="DV2810" s="77">
        <v>6.5236117795298142E-6</v>
      </c>
      <c r="DW2810" s="77">
        <v>6.5236117795298142E-6</v>
      </c>
      <c r="GE2810" s="77" t="s">
        <v>422</v>
      </c>
      <c r="GF2810" s="77" t="s">
        <v>155</v>
      </c>
      <c r="GG2810" s="77" t="s">
        <v>447</v>
      </c>
      <c r="GH2810" s="77" t="s">
        <v>488</v>
      </c>
      <c r="GI2810" s="77">
        <v>2024</v>
      </c>
      <c r="GJ2810" s="77" t="s">
        <v>305</v>
      </c>
      <c r="GK2810" s="77">
        <v>428.60232122030459</v>
      </c>
      <c r="GL2810" s="77">
        <v>489.35553099999998</v>
      </c>
      <c r="GM2810" s="77">
        <v>2024</v>
      </c>
      <c r="GN2810" s="77" t="s">
        <v>175</v>
      </c>
      <c r="GO2810" s="77">
        <v>0.13250000000000001</v>
      </c>
      <c r="GP2810" s="77">
        <v>3</v>
      </c>
      <c r="GQ2810" s="77">
        <v>0</v>
      </c>
      <c r="GR2810" s="77" t="s">
        <v>423</v>
      </c>
      <c r="GS2810" s="77">
        <v>0</v>
      </c>
      <c r="GT2810" s="77">
        <v>0</v>
      </c>
      <c r="GU2810" s="77">
        <v>0</v>
      </c>
      <c r="GV2810" s="77">
        <v>0</v>
      </c>
      <c r="GW2810" s="77">
        <v>0.1527377521613833</v>
      </c>
      <c r="GX2810" s="77">
        <v>65.463755114340472</v>
      </c>
      <c r="GY2810" s="77">
        <v>0.1527377521613833</v>
      </c>
      <c r="GZ2810" s="77">
        <v>65.463755114340472</v>
      </c>
    </row>
    <row r="2811" spans="98:208" x14ac:dyDescent="0.25">
      <c r="CT2811" s="77" t="s">
        <v>155</v>
      </c>
      <c r="CU2811" s="77" t="s">
        <v>478</v>
      </c>
      <c r="CV2811" s="77" t="s">
        <v>474</v>
      </c>
      <c r="CW2811" s="77">
        <v>2025</v>
      </c>
      <c r="CX2811" s="77">
        <v>0</v>
      </c>
      <c r="CY2811" s="77">
        <v>0</v>
      </c>
      <c r="CZ2811" s="77">
        <v>0</v>
      </c>
      <c r="DA2811" s="77">
        <v>0</v>
      </c>
      <c r="DB2811" s="77">
        <v>8.0408269036977106E-2</v>
      </c>
      <c r="DC2811" s="77">
        <v>3.7590224611390673E-2</v>
      </c>
      <c r="DD2811" s="77">
        <v>1.631433411568713E-3</v>
      </c>
      <c r="DE2811" s="77">
        <v>4.1186611014017722E-2</v>
      </c>
      <c r="DF2811" s="77">
        <v>0</v>
      </c>
      <c r="DG2811" s="77">
        <v>0</v>
      </c>
      <c r="DH2811" s="77">
        <v>0</v>
      </c>
      <c r="DI2811" s="77">
        <v>8.1378100371604853E-3</v>
      </c>
      <c r="DJ2811" s="77">
        <v>8.0164218011238918E-4</v>
      </c>
      <c r="DL2811" s="77">
        <v>0</v>
      </c>
      <c r="DM2811" s="77">
        <v>0</v>
      </c>
      <c r="DN2811" s="77">
        <v>0</v>
      </c>
      <c r="DO2811" s="77">
        <v>0</v>
      </c>
      <c r="DP2811" s="77">
        <v>0</v>
      </c>
      <c r="DQ2811" s="77">
        <v>0</v>
      </c>
      <c r="DR2811" s="77">
        <v>0</v>
      </c>
      <c r="DS2811" s="77">
        <v>0</v>
      </c>
      <c r="DT2811" s="77">
        <v>0</v>
      </c>
      <c r="DU2811" s="77">
        <v>0</v>
      </c>
      <c r="DV2811" s="77">
        <v>6.5236117795298142E-6</v>
      </c>
      <c r="DW2811" s="77">
        <v>6.5236117795298142E-6</v>
      </c>
      <c r="GE2811" s="77" t="s">
        <v>425</v>
      </c>
      <c r="GF2811" s="77" t="s">
        <v>155</v>
      </c>
      <c r="GG2811" s="77" t="s">
        <v>447</v>
      </c>
      <c r="GH2811" s="77" t="s">
        <v>488</v>
      </c>
      <c r="GI2811" s="77">
        <v>2024</v>
      </c>
      <c r="GJ2811" s="77" t="s">
        <v>301</v>
      </c>
      <c r="GK2811" s="77">
        <v>13939.56097345755</v>
      </c>
      <c r="GL2811" s="77">
        <v>489.35553099999998</v>
      </c>
      <c r="GM2811" s="77">
        <v>2024</v>
      </c>
      <c r="GN2811" s="77" t="s">
        <v>175</v>
      </c>
      <c r="GO2811" s="77">
        <v>5.3000000000000005E-2</v>
      </c>
      <c r="GP2811" s="77">
        <v>3</v>
      </c>
      <c r="GQ2811" s="77">
        <v>0</v>
      </c>
      <c r="GR2811" s="77" t="s">
        <v>423</v>
      </c>
      <c r="GS2811" s="77">
        <v>0</v>
      </c>
      <c r="GT2811" s="77">
        <v>0</v>
      </c>
      <c r="GU2811" s="77">
        <v>0</v>
      </c>
      <c r="GV2811" s="77">
        <v>0</v>
      </c>
      <c r="GW2811" s="77">
        <v>5.5966209081309407E-2</v>
      </c>
      <c r="GX2811" s="77">
        <v>780.1443839421861</v>
      </c>
      <c r="GY2811" s="77">
        <v>5.5966209081309407E-2</v>
      </c>
      <c r="GZ2811" s="77">
        <v>780.1443839421861</v>
      </c>
    </row>
    <row r="2812" spans="98:208" x14ac:dyDescent="0.25">
      <c r="CT2812" s="77" t="s">
        <v>155</v>
      </c>
      <c r="CU2812" s="77" t="s">
        <v>478</v>
      </c>
      <c r="CV2812" s="77" t="s">
        <v>481</v>
      </c>
      <c r="CW2812" s="77">
        <v>2020</v>
      </c>
      <c r="CX2812" s="77">
        <v>0</v>
      </c>
      <c r="CY2812" s="77">
        <v>0</v>
      </c>
      <c r="CZ2812" s="77">
        <v>0</v>
      </c>
      <c r="DA2812" s="77">
        <v>0</v>
      </c>
      <c r="DB2812" s="77">
        <v>21083.84282422415</v>
      </c>
      <c r="DC2812" s="77">
        <v>409.22373582032111</v>
      </c>
      <c r="DD2812" s="77">
        <v>13469.087812378721</v>
      </c>
      <c r="DE2812" s="77">
        <v>7205.5312760251072</v>
      </c>
      <c r="DF2812" s="77">
        <v>1219.5839681183188</v>
      </c>
      <c r="DG2812" s="77">
        <v>0</v>
      </c>
      <c r="DH2812" s="77">
        <v>0</v>
      </c>
      <c r="DI2812" s="77">
        <v>0</v>
      </c>
      <c r="DJ2812" s="77">
        <v>4.9870524207371493E-10</v>
      </c>
      <c r="DL2812" s="77">
        <v>0</v>
      </c>
      <c r="DM2812" s="77">
        <v>6.0821291804966802E-7</v>
      </c>
      <c r="DN2812" s="77">
        <v>6.0821291804966802E-7</v>
      </c>
      <c r="DO2812" s="77">
        <v>0</v>
      </c>
      <c r="DP2812" s="77">
        <v>0</v>
      </c>
      <c r="DQ2812" s="77">
        <v>0</v>
      </c>
      <c r="DR2812" s="77">
        <v>0</v>
      </c>
      <c r="DS2812" s="77">
        <v>0</v>
      </c>
      <c r="DT2812" s="77">
        <v>0</v>
      </c>
      <c r="DU2812" s="77">
        <v>0</v>
      </c>
      <c r="DV2812" s="77">
        <v>0</v>
      </c>
      <c r="DW2812" s="77">
        <v>0</v>
      </c>
      <c r="GE2812" s="77" t="s">
        <v>427</v>
      </c>
      <c r="GF2812" s="77" t="s">
        <v>155</v>
      </c>
      <c r="GG2812" s="77" t="s">
        <v>447</v>
      </c>
      <c r="GH2812" s="77" t="s">
        <v>488</v>
      </c>
      <c r="GI2812" s="77">
        <v>2024</v>
      </c>
      <c r="GJ2812" s="77" t="s">
        <v>303</v>
      </c>
      <c r="GK2812" s="77">
        <v>7467.8148194525547</v>
      </c>
      <c r="GL2812" s="77">
        <v>489.35553099999998</v>
      </c>
      <c r="GM2812" s="77">
        <v>2024</v>
      </c>
      <c r="GN2812" s="77" t="s">
        <v>175</v>
      </c>
      <c r="GO2812" s="77">
        <v>5.3000000000000005E-2</v>
      </c>
      <c r="GP2812" s="77">
        <v>3</v>
      </c>
      <c r="GQ2812" s="77">
        <v>0</v>
      </c>
      <c r="GR2812" s="77" t="s">
        <v>423</v>
      </c>
      <c r="GS2812" s="77">
        <v>0</v>
      </c>
      <c r="GT2812" s="77">
        <v>0</v>
      </c>
      <c r="GU2812" s="77">
        <v>0</v>
      </c>
      <c r="GV2812" s="77">
        <v>0</v>
      </c>
      <c r="GW2812" s="77">
        <v>5.5966209081309407E-2</v>
      </c>
      <c r="GX2812" s="77">
        <v>417.94528556598254</v>
      </c>
      <c r="GY2812" s="77">
        <v>5.5966209081309407E-2</v>
      </c>
      <c r="GZ2812" s="77">
        <v>417.94528556598254</v>
      </c>
    </row>
    <row r="2813" spans="98:208" x14ac:dyDescent="0.25">
      <c r="CT2813" s="77" t="s">
        <v>155</v>
      </c>
      <c r="CU2813" s="77" t="s">
        <v>478</v>
      </c>
      <c r="CV2813" s="77" t="s">
        <v>481</v>
      </c>
      <c r="CW2813" s="77">
        <v>2021</v>
      </c>
      <c r="CX2813" s="77">
        <v>0</v>
      </c>
      <c r="CY2813" s="77">
        <v>0</v>
      </c>
      <c r="CZ2813" s="77">
        <v>0</v>
      </c>
      <c r="DA2813" s="77">
        <v>0</v>
      </c>
      <c r="DB2813" s="77">
        <v>21083.84282422415</v>
      </c>
      <c r="DC2813" s="77">
        <v>409.22373582032111</v>
      </c>
      <c r="DD2813" s="77">
        <v>13469.087812378721</v>
      </c>
      <c r="DE2813" s="77">
        <v>7205.5312760251072</v>
      </c>
      <c r="DF2813" s="77">
        <v>1219.5839681183188</v>
      </c>
      <c r="DG2813" s="77">
        <v>1219.5839681183188</v>
      </c>
      <c r="DH2813" s="77">
        <v>0</v>
      </c>
      <c r="DI2813" s="77">
        <v>0</v>
      </c>
      <c r="DJ2813" s="77">
        <v>4.9870524207371493E-10</v>
      </c>
      <c r="DL2813" s="77">
        <v>0</v>
      </c>
      <c r="DM2813" s="77">
        <v>6.0821291804966802E-7</v>
      </c>
      <c r="DN2813" s="77">
        <v>6.0821291804966802E-7</v>
      </c>
      <c r="DO2813" s="77">
        <v>0</v>
      </c>
      <c r="DP2813" s="77">
        <v>6.0821291804966802E-7</v>
      </c>
      <c r="DQ2813" s="77">
        <v>6.0821291804966802E-7</v>
      </c>
      <c r="DR2813" s="77">
        <v>0</v>
      </c>
      <c r="DS2813" s="77">
        <v>0</v>
      </c>
      <c r="DT2813" s="77">
        <v>0</v>
      </c>
      <c r="DU2813" s="77">
        <v>0</v>
      </c>
      <c r="DV2813" s="77">
        <v>0</v>
      </c>
      <c r="DW2813" s="77">
        <v>0</v>
      </c>
      <c r="GE2813" s="77" t="s">
        <v>422</v>
      </c>
      <c r="GF2813" s="77" t="s">
        <v>155</v>
      </c>
      <c r="GG2813" s="77" t="s">
        <v>447</v>
      </c>
      <c r="GH2813" s="77" t="s">
        <v>488</v>
      </c>
      <c r="GI2813" s="77">
        <v>2025</v>
      </c>
      <c r="GJ2813" s="77" t="s">
        <v>305</v>
      </c>
      <c r="GK2813" s="77">
        <v>428.60232122030459</v>
      </c>
      <c r="GL2813" s="77">
        <v>489.35553099999998</v>
      </c>
      <c r="GM2813" s="77">
        <v>2025</v>
      </c>
      <c r="GN2813" s="77" t="s">
        <v>175</v>
      </c>
      <c r="GO2813" s="77">
        <v>0.13250000000000001</v>
      </c>
      <c r="GP2813" s="77">
        <v>3</v>
      </c>
      <c r="GQ2813" s="77">
        <v>0</v>
      </c>
      <c r="GR2813" s="77" t="s">
        <v>423</v>
      </c>
      <c r="GS2813" s="77">
        <v>0</v>
      </c>
      <c r="GT2813" s="77">
        <v>0</v>
      </c>
      <c r="GU2813" s="77">
        <v>0</v>
      </c>
      <c r="GV2813" s="77">
        <v>0</v>
      </c>
      <c r="GW2813" s="77">
        <v>0</v>
      </c>
      <c r="GX2813" s="77">
        <v>0</v>
      </c>
      <c r="GY2813" s="77">
        <v>0.1527377521613833</v>
      </c>
      <c r="GZ2813" s="77">
        <v>65.463755114340472</v>
      </c>
    </row>
    <row r="2814" spans="98:208" x14ac:dyDescent="0.25">
      <c r="CT2814" s="77" t="s">
        <v>155</v>
      </c>
      <c r="CU2814" s="77" t="s">
        <v>478</v>
      </c>
      <c r="CV2814" s="77" t="s">
        <v>481</v>
      </c>
      <c r="CW2814" s="77">
        <v>2022</v>
      </c>
      <c r="CX2814" s="77">
        <v>0</v>
      </c>
      <c r="CY2814" s="77">
        <v>0</v>
      </c>
      <c r="CZ2814" s="77">
        <v>0</v>
      </c>
      <c r="DA2814" s="77">
        <v>0</v>
      </c>
      <c r="DB2814" s="77">
        <v>21083.84282422415</v>
      </c>
      <c r="DC2814" s="77">
        <v>409.22373582032111</v>
      </c>
      <c r="DD2814" s="77">
        <v>13469.087812378721</v>
      </c>
      <c r="DE2814" s="77">
        <v>7205.5312760251072</v>
      </c>
      <c r="DF2814" s="77">
        <v>1219.5839681183188</v>
      </c>
      <c r="DG2814" s="77">
        <v>1219.5839681183188</v>
      </c>
      <c r="DH2814" s="77">
        <v>1219.5839681183188</v>
      </c>
      <c r="DI2814" s="77">
        <v>0</v>
      </c>
      <c r="DJ2814" s="77">
        <v>4.9870524207371493E-10</v>
      </c>
      <c r="DL2814" s="77">
        <v>0</v>
      </c>
      <c r="DM2814" s="77">
        <v>6.0821291804966802E-7</v>
      </c>
      <c r="DN2814" s="77">
        <v>6.0821291804966802E-7</v>
      </c>
      <c r="DO2814" s="77">
        <v>0</v>
      </c>
      <c r="DP2814" s="77">
        <v>6.0821291804966802E-7</v>
      </c>
      <c r="DQ2814" s="77">
        <v>6.0821291804966802E-7</v>
      </c>
      <c r="DR2814" s="77">
        <v>0</v>
      </c>
      <c r="DS2814" s="77">
        <v>6.0821291804966802E-7</v>
      </c>
      <c r="DT2814" s="77">
        <v>6.0821291804966802E-7</v>
      </c>
      <c r="DU2814" s="77">
        <v>0</v>
      </c>
      <c r="DV2814" s="77">
        <v>0</v>
      </c>
      <c r="DW2814" s="77">
        <v>0</v>
      </c>
      <c r="GE2814" s="77" t="s">
        <v>425</v>
      </c>
      <c r="GF2814" s="77" t="s">
        <v>155</v>
      </c>
      <c r="GG2814" s="77" t="s">
        <v>447</v>
      </c>
      <c r="GH2814" s="77" t="s">
        <v>488</v>
      </c>
      <c r="GI2814" s="77">
        <v>2025</v>
      </c>
      <c r="GJ2814" s="77" t="s">
        <v>301</v>
      </c>
      <c r="GK2814" s="77">
        <v>13939.56097345755</v>
      </c>
      <c r="GL2814" s="77">
        <v>489.35553099999998</v>
      </c>
      <c r="GM2814" s="77">
        <v>2025</v>
      </c>
      <c r="GN2814" s="77" t="s">
        <v>175</v>
      </c>
      <c r="GO2814" s="77">
        <v>5.3000000000000005E-2</v>
      </c>
      <c r="GP2814" s="77">
        <v>3</v>
      </c>
      <c r="GQ2814" s="77">
        <v>0</v>
      </c>
      <c r="GR2814" s="77" t="s">
        <v>423</v>
      </c>
      <c r="GS2814" s="77">
        <v>0</v>
      </c>
      <c r="GT2814" s="77">
        <v>0</v>
      </c>
      <c r="GU2814" s="77">
        <v>0</v>
      </c>
      <c r="GV2814" s="77">
        <v>0</v>
      </c>
      <c r="GW2814" s="77">
        <v>0</v>
      </c>
      <c r="GX2814" s="77">
        <v>0</v>
      </c>
      <c r="GY2814" s="77">
        <v>5.5966209081309407E-2</v>
      </c>
      <c r="GZ2814" s="77">
        <v>780.1443839421861</v>
      </c>
    </row>
    <row r="2815" spans="98:208" x14ac:dyDescent="0.25">
      <c r="CT2815" s="77" t="s">
        <v>155</v>
      </c>
      <c r="CU2815" s="77" t="s">
        <v>478</v>
      </c>
      <c r="CV2815" s="77" t="s">
        <v>481</v>
      </c>
      <c r="CW2815" s="77">
        <v>2023</v>
      </c>
      <c r="CX2815" s="77">
        <v>0</v>
      </c>
      <c r="CY2815" s="77">
        <v>0</v>
      </c>
      <c r="CZ2815" s="77">
        <v>0</v>
      </c>
      <c r="DA2815" s="77">
        <v>0</v>
      </c>
      <c r="DB2815" s="77">
        <v>21835.978114130201</v>
      </c>
      <c r="DC2815" s="77">
        <v>428.60232122006278</v>
      </c>
      <c r="DD2815" s="77">
        <v>13939.56097345725</v>
      </c>
      <c r="DE2815" s="77">
        <v>7467.8148194522291</v>
      </c>
      <c r="DF2815" s="77">
        <v>0</v>
      </c>
      <c r="DG2815" s="77">
        <v>1263.5534246224374</v>
      </c>
      <c r="DH2815" s="77">
        <v>1263.5534246224374</v>
      </c>
      <c r="DI2815" s="77">
        <v>1263.5534246224374</v>
      </c>
      <c r="DJ2815" s="77">
        <v>4.9870524207371493E-10</v>
      </c>
      <c r="DL2815" s="77">
        <v>0</v>
      </c>
      <c r="DM2815" s="77">
        <v>0</v>
      </c>
      <c r="DN2815" s="77">
        <v>0</v>
      </c>
      <c r="DO2815" s="77">
        <v>0</v>
      </c>
      <c r="DP2815" s="77">
        <v>6.3014071649940417E-7</v>
      </c>
      <c r="DQ2815" s="77">
        <v>6.3014071649940417E-7</v>
      </c>
      <c r="DR2815" s="77">
        <v>0</v>
      </c>
      <c r="DS2815" s="77">
        <v>6.3014071649940417E-7</v>
      </c>
      <c r="DT2815" s="77">
        <v>6.3014071649940417E-7</v>
      </c>
      <c r="DU2815" s="77">
        <v>0</v>
      </c>
      <c r="DV2815" s="77">
        <v>6.3014071649940417E-7</v>
      </c>
      <c r="DW2815" s="77">
        <v>6.3014071649940417E-7</v>
      </c>
      <c r="GE2815" s="77" t="s">
        <v>427</v>
      </c>
      <c r="GF2815" s="77" t="s">
        <v>155</v>
      </c>
      <c r="GG2815" s="77" t="s">
        <v>447</v>
      </c>
      <c r="GH2815" s="77" t="s">
        <v>488</v>
      </c>
      <c r="GI2815" s="77">
        <v>2025</v>
      </c>
      <c r="GJ2815" s="77" t="s">
        <v>303</v>
      </c>
      <c r="GK2815" s="77">
        <v>7467.8148194525547</v>
      </c>
      <c r="GL2815" s="77">
        <v>489.35553099999998</v>
      </c>
      <c r="GM2815" s="77">
        <v>2025</v>
      </c>
      <c r="GN2815" s="77" t="s">
        <v>175</v>
      </c>
      <c r="GO2815" s="77">
        <v>5.3000000000000005E-2</v>
      </c>
      <c r="GP2815" s="77">
        <v>3</v>
      </c>
      <c r="GQ2815" s="77">
        <v>0</v>
      </c>
      <c r="GR2815" s="77" t="s">
        <v>423</v>
      </c>
      <c r="GS2815" s="77">
        <v>0</v>
      </c>
      <c r="GT2815" s="77">
        <v>0</v>
      </c>
      <c r="GU2815" s="77">
        <v>0</v>
      </c>
      <c r="GV2815" s="77">
        <v>0</v>
      </c>
      <c r="GW2815" s="77">
        <v>0</v>
      </c>
      <c r="GX2815" s="77">
        <v>0</v>
      </c>
      <c r="GY2815" s="77">
        <v>5.5966209081309407E-2</v>
      </c>
      <c r="GZ2815" s="77">
        <v>417.94528556598254</v>
      </c>
    </row>
    <row r="2816" spans="98:208" x14ac:dyDescent="0.25">
      <c r="CT2816" s="77" t="s">
        <v>155</v>
      </c>
      <c r="CU2816" s="77" t="s">
        <v>478</v>
      </c>
      <c r="CV2816" s="77" t="s">
        <v>481</v>
      </c>
      <c r="CW2816" s="77">
        <v>2024</v>
      </c>
      <c r="CX2816" s="77">
        <v>0</v>
      </c>
      <c r="CY2816" s="77">
        <v>0</v>
      </c>
      <c r="CZ2816" s="77">
        <v>0</v>
      </c>
      <c r="DA2816" s="77">
        <v>0</v>
      </c>
      <c r="DB2816" s="77">
        <v>21835.978114130201</v>
      </c>
      <c r="DC2816" s="77">
        <v>428.60232122006278</v>
      </c>
      <c r="DD2816" s="77">
        <v>13939.56097345725</v>
      </c>
      <c r="DE2816" s="77">
        <v>7467.8148194522291</v>
      </c>
      <c r="DF2816" s="77">
        <v>0</v>
      </c>
      <c r="DG2816" s="77">
        <v>0</v>
      </c>
      <c r="DH2816" s="77">
        <v>1263.5534246224374</v>
      </c>
      <c r="DI2816" s="77">
        <v>1263.5534246224374</v>
      </c>
      <c r="DJ2816" s="77">
        <v>4.9870524207371493E-10</v>
      </c>
      <c r="DL2816" s="77">
        <v>0</v>
      </c>
      <c r="DM2816" s="77">
        <v>0</v>
      </c>
      <c r="DN2816" s="77">
        <v>0</v>
      </c>
      <c r="DO2816" s="77">
        <v>0</v>
      </c>
      <c r="DP2816" s="77">
        <v>0</v>
      </c>
      <c r="DQ2816" s="77">
        <v>0</v>
      </c>
      <c r="DR2816" s="77">
        <v>0</v>
      </c>
      <c r="DS2816" s="77">
        <v>6.3014071649940417E-7</v>
      </c>
      <c r="DT2816" s="77">
        <v>6.3014071649940417E-7</v>
      </c>
      <c r="DU2816" s="77">
        <v>0</v>
      </c>
      <c r="DV2816" s="77">
        <v>6.3014071649940417E-7</v>
      </c>
      <c r="DW2816" s="77">
        <v>6.3014071649940417E-7</v>
      </c>
      <c r="GE2816" s="77" t="s">
        <v>422</v>
      </c>
      <c r="GF2816" s="77" t="s">
        <v>155</v>
      </c>
      <c r="GG2816" s="77" t="s">
        <v>448</v>
      </c>
      <c r="GH2816" s="77" t="s">
        <v>300</v>
      </c>
      <c r="GI2816" s="77">
        <v>2021</v>
      </c>
      <c r="GJ2816" s="77" t="s">
        <v>305</v>
      </c>
      <c r="GK2816" s="77">
        <v>222.22942162786251</v>
      </c>
      <c r="GL2816" s="77">
        <v>700.88254199999994</v>
      </c>
      <c r="GM2816" s="77">
        <v>2021</v>
      </c>
      <c r="GN2816" s="77" t="s">
        <v>175</v>
      </c>
      <c r="GO2816" s="77">
        <v>0.13250000000000001</v>
      </c>
      <c r="GP2816" s="77">
        <v>3</v>
      </c>
      <c r="GQ2816" s="77">
        <v>0</v>
      </c>
      <c r="GR2816" s="77" t="s">
        <v>423</v>
      </c>
      <c r="GS2816" s="77">
        <v>0.1527377521613833</v>
      </c>
      <c r="GT2816" s="77">
        <v>33.942822323564016</v>
      </c>
      <c r="GU2816" s="77">
        <v>0.1527377521613833</v>
      </c>
      <c r="GV2816" s="77">
        <v>33.942822323564016</v>
      </c>
      <c r="GW2816" s="77">
        <v>0</v>
      </c>
      <c r="GX2816" s="77">
        <v>0</v>
      </c>
      <c r="GY2816" s="77">
        <v>0</v>
      </c>
      <c r="GZ2816" s="77">
        <v>0</v>
      </c>
    </row>
    <row r="2817" spans="98:208" x14ac:dyDescent="0.25">
      <c r="CT2817" s="77" t="s">
        <v>155</v>
      </c>
      <c r="CU2817" s="77" t="s">
        <v>478</v>
      </c>
      <c r="CV2817" s="77" t="s">
        <v>481</v>
      </c>
      <c r="CW2817" s="77">
        <v>2025</v>
      </c>
      <c r="CX2817" s="77">
        <v>0</v>
      </c>
      <c r="CY2817" s="77">
        <v>0</v>
      </c>
      <c r="CZ2817" s="77">
        <v>0</v>
      </c>
      <c r="DA2817" s="77">
        <v>0</v>
      </c>
      <c r="DB2817" s="77">
        <v>21835.978114130201</v>
      </c>
      <c r="DC2817" s="77">
        <v>428.60232122006278</v>
      </c>
      <c r="DD2817" s="77">
        <v>13939.56097345725</v>
      </c>
      <c r="DE2817" s="77">
        <v>7467.8148194522291</v>
      </c>
      <c r="DF2817" s="77">
        <v>0</v>
      </c>
      <c r="DG2817" s="77">
        <v>0</v>
      </c>
      <c r="DH2817" s="77">
        <v>0</v>
      </c>
      <c r="DI2817" s="77">
        <v>1263.5534246224374</v>
      </c>
      <c r="DJ2817" s="77">
        <v>4.9870524207371493E-10</v>
      </c>
      <c r="DL2817" s="77">
        <v>0</v>
      </c>
      <c r="DM2817" s="77">
        <v>0</v>
      </c>
      <c r="DN2817" s="77">
        <v>0</v>
      </c>
      <c r="DO2817" s="77">
        <v>0</v>
      </c>
      <c r="DP2817" s="77">
        <v>0</v>
      </c>
      <c r="DQ2817" s="77">
        <v>0</v>
      </c>
      <c r="DR2817" s="77">
        <v>0</v>
      </c>
      <c r="DS2817" s="77">
        <v>0</v>
      </c>
      <c r="DT2817" s="77">
        <v>0</v>
      </c>
      <c r="DU2817" s="77">
        <v>0</v>
      </c>
      <c r="DV2817" s="77">
        <v>6.3014071649940417E-7</v>
      </c>
      <c r="DW2817" s="77">
        <v>6.3014071649940417E-7</v>
      </c>
      <c r="GE2817" s="77" t="s">
        <v>425</v>
      </c>
      <c r="GF2817" s="77" t="s">
        <v>155</v>
      </c>
      <c r="GG2817" s="77" t="s">
        <v>448</v>
      </c>
      <c r="GH2817" s="77" t="s">
        <v>300</v>
      </c>
      <c r="GI2817" s="77">
        <v>2021</v>
      </c>
      <c r="GJ2817" s="77" t="s">
        <v>301</v>
      </c>
      <c r="GK2817" s="77">
        <v>8585.7228092491896</v>
      </c>
      <c r="GL2817" s="77">
        <v>700.88254199999994</v>
      </c>
      <c r="GM2817" s="77">
        <v>2021</v>
      </c>
      <c r="GN2817" s="77" t="s">
        <v>175</v>
      </c>
      <c r="GO2817" s="77">
        <v>5.3000000000000005E-2</v>
      </c>
      <c r="GP2817" s="77">
        <v>3</v>
      </c>
      <c r="GQ2817" s="77">
        <v>0</v>
      </c>
      <c r="GR2817" s="77" t="s">
        <v>423</v>
      </c>
      <c r="GS2817" s="77">
        <v>5.5966209081309413E-2</v>
      </c>
      <c r="GT2817" s="77">
        <v>480.51035785660736</v>
      </c>
      <c r="GU2817" s="77">
        <v>5.5966209081309413E-2</v>
      </c>
      <c r="GV2817" s="77">
        <v>480.51035785660736</v>
      </c>
      <c r="GW2817" s="77">
        <v>0</v>
      </c>
      <c r="GX2817" s="77">
        <v>0</v>
      </c>
      <c r="GY2817" s="77">
        <v>0</v>
      </c>
      <c r="GZ2817" s="77">
        <v>0</v>
      </c>
    </row>
    <row r="2818" spans="98:208" x14ac:dyDescent="0.25">
      <c r="CT2818" s="77" t="s">
        <v>155</v>
      </c>
      <c r="CU2818" s="77" t="s">
        <v>478</v>
      </c>
      <c r="CV2818" s="77" t="s">
        <v>488</v>
      </c>
      <c r="CW2818" s="77">
        <v>2020</v>
      </c>
      <c r="CX2818" s="77">
        <v>0</v>
      </c>
      <c r="CY2818" s="77">
        <v>0</v>
      </c>
      <c r="CZ2818" s="77">
        <v>0</v>
      </c>
      <c r="DA2818" s="77">
        <v>0</v>
      </c>
      <c r="DB2818" s="77">
        <v>21083.84282422447</v>
      </c>
      <c r="DC2818" s="77">
        <v>409.22373582043411</v>
      </c>
      <c r="DD2818" s="77">
        <v>13469.08781237873</v>
      </c>
      <c r="DE2818" s="77">
        <v>7205.5312760252809</v>
      </c>
      <c r="DF2818" s="77">
        <v>1219.5839681183463</v>
      </c>
      <c r="DG2818" s="77">
        <v>0</v>
      </c>
      <c r="DH2818" s="77">
        <v>0</v>
      </c>
      <c r="DI2818" s="77">
        <v>0</v>
      </c>
      <c r="DJ2818" s="77">
        <v>2.1508551373390109E-8</v>
      </c>
      <c r="DL2818" s="77">
        <v>0</v>
      </c>
      <c r="DM2818" s="77">
        <v>2.6231484432436416E-5</v>
      </c>
      <c r="DN2818" s="77">
        <v>2.6231484432436416E-5</v>
      </c>
      <c r="DO2818" s="77">
        <v>0</v>
      </c>
      <c r="DP2818" s="77">
        <v>0</v>
      </c>
      <c r="DQ2818" s="77">
        <v>0</v>
      </c>
      <c r="DR2818" s="77">
        <v>0</v>
      </c>
      <c r="DS2818" s="77">
        <v>0</v>
      </c>
      <c r="DT2818" s="77">
        <v>0</v>
      </c>
      <c r="DU2818" s="77">
        <v>0</v>
      </c>
      <c r="DV2818" s="77">
        <v>0</v>
      </c>
      <c r="DW2818" s="77">
        <v>0</v>
      </c>
      <c r="GE2818" s="77" t="s">
        <v>427</v>
      </c>
      <c r="GF2818" s="77" t="s">
        <v>155</v>
      </c>
      <c r="GG2818" s="77" t="s">
        <v>448</v>
      </c>
      <c r="GH2818" s="77" t="s">
        <v>300</v>
      </c>
      <c r="GI2818" s="77">
        <v>2021</v>
      </c>
      <c r="GJ2818" s="77" t="s">
        <v>303</v>
      </c>
      <c r="GK2818" s="77">
        <v>5338.178410457519</v>
      </c>
      <c r="GL2818" s="77">
        <v>700.88254199999994</v>
      </c>
      <c r="GM2818" s="77">
        <v>2021</v>
      </c>
      <c r="GN2818" s="77" t="s">
        <v>175</v>
      </c>
      <c r="GO2818" s="77">
        <v>5.3000000000000005E-2</v>
      </c>
      <c r="GP2818" s="77">
        <v>3</v>
      </c>
      <c r="GQ2818" s="77">
        <v>0</v>
      </c>
      <c r="GR2818" s="77" t="s">
        <v>423</v>
      </c>
      <c r="GS2818" s="77">
        <v>5.5966209081309413E-2</v>
      </c>
      <c r="GT2818" s="77">
        <v>298.75760903299744</v>
      </c>
      <c r="GU2818" s="77">
        <v>5.5966209081309413E-2</v>
      </c>
      <c r="GV2818" s="77">
        <v>298.75760903299744</v>
      </c>
      <c r="GW2818" s="77">
        <v>0</v>
      </c>
      <c r="GX2818" s="77">
        <v>0</v>
      </c>
      <c r="GY2818" s="77">
        <v>0</v>
      </c>
      <c r="GZ2818" s="77">
        <v>0</v>
      </c>
    </row>
    <row r="2819" spans="98:208" x14ac:dyDescent="0.25">
      <c r="CT2819" s="77" t="s">
        <v>155</v>
      </c>
      <c r="CU2819" s="77" t="s">
        <v>478</v>
      </c>
      <c r="CV2819" s="77" t="s">
        <v>488</v>
      </c>
      <c r="CW2819" s="77">
        <v>2021</v>
      </c>
      <c r="CX2819" s="77">
        <v>0</v>
      </c>
      <c r="CY2819" s="77">
        <v>0</v>
      </c>
      <c r="CZ2819" s="77">
        <v>0</v>
      </c>
      <c r="DA2819" s="77">
        <v>0</v>
      </c>
      <c r="DB2819" s="77">
        <v>21083.84282422447</v>
      </c>
      <c r="DC2819" s="77">
        <v>409.22373582043411</v>
      </c>
      <c r="DD2819" s="77">
        <v>13469.08781237873</v>
      </c>
      <c r="DE2819" s="77">
        <v>7205.5312760252809</v>
      </c>
      <c r="DF2819" s="77">
        <v>1219.5839681183463</v>
      </c>
      <c r="DG2819" s="77">
        <v>1219.5839681183463</v>
      </c>
      <c r="DH2819" s="77">
        <v>0</v>
      </c>
      <c r="DI2819" s="77">
        <v>0</v>
      </c>
      <c r="DJ2819" s="77">
        <v>2.1508551373390109E-8</v>
      </c>
      <c r="DL2819" s="77">
        <v>0</v>
      </c>
      <c r="DM2819" s="77">
        <v>2.6231484432436416E-5</v>
      </c>
      <c r="DN2819" s="77">
        <v>2.6231484432436416E-5</v>
      </c>
      <c r="DO2819" s="77">
        <v>0</v>
      </c>
      <c r="DP2819" s="77">
        <v>2.6231484432436416E-5</v>
      </c>
      <c r="DQ2819" s="77">
        <v>2.6231484432436416E-5</v>
      </c>
      <c r="DR2819" s="77">
        <v>0</v>
      </c>
      <c r="DS2819" s="77">
        <v>0</v>
      </c>
      <c r="DT2819" s="77">
        <v>0</v>
      </c>
      <c r="DU2819" s="77">
        <v>0</v>
      </c>
      <c r="DV2819" s="77">
        <v>0</v>
      </c>
      <c r="DW2819" s="77">
        <v>0</v>
      </c>
      <c r="GE2819" s="77" t="s">
        <v>422</v>
      </c>
      <c r="GF2819" s="77" t="s">
        <v>155</v>
      </c>
      <c r="GG2819" s="77" t="s">
        <v>448</v>
      </c>
      <c r="GH2819" s="77" t="s">
        <v>300</v>
      </c>
      <c r="GI2819" s="77">
        <v>2022</v>
      </c>
      <c r="GJ2819" s="77" t="s">
        <v>305</v>
      </c>
      <c r="GK2819" s="77">
        <v>222.22942162786251</v>
      </c>
      <c r="GL2819" s="77">
        <v>700.88254199999994</v>
      </c>
      <c r="GM2819" s="77">
        <v>2022</v>
      </c>
      <c r="GN2819" s="77" t="s">
        <v>175</v>
      </c>
      <c r="GO2819" s="77">
        <v>0.13250000000000001</v>
      </c>
      <c r="GP2819" s="77">
        <v>3</v>
      </c>
      <c r="GQ2819" s="77">
        <v>0</v>
      </c>
      <c r="GR2819" s="77" t="s">
        <v>423</v>
      </c>
      <c r="GS2819" s="77">
        <v>0.1527377521613833</v>
      </c>
      <c r="GT2819" s="77">
        <v>33.942822323564016</v>
      </c>
      <c r="GU2819" s="77">
        <v>0.1527377521613833</v>
      </c>
      <c r="GV2819" s="77">
        <v>33.942822323564016</v>
      </c>
      <c r="GW2819" s="77">
        <v>0.1527377521613833</v>
      </c>
      <c r="GX2819" s="77">
        <v>33.942822323564016</v>
      </c>
      <c r="GY2819" s="77">
        <v>0</v>
      </c>
      <c r="GZ2819" s="77">
        <v>0</v>
      </c>
    </row>
    <row r="2820" spans="98:208" x14ac:dyDescent="0.25">
      <c r="CT2820" s="77" t="s">
        <v>155</v>
      </c>
      <c r="CU2820" s="77" t="s">
        <v>478</v>
      </c>
      <c r="CV2820" s="77" t="s">
        <v>488</v>
      </c>
      <c r="CW2820" s="77">
        <v>2022</v>
      </c>
      <c r="CX2820" s="77">
        <v>0</v>
      </c>
      <c r="CY2820" s="77">
        <v>0</v>
      </c>
      <c r="CZ2820" s="77">
        <v>0</v>
      </c>
      <c r="DA2820" s="77">
        <v>0</v>
      </c>
      <c r="DB2820" s="77">
        <v>21083.84282422447</v>
      </c>
      <c r="DC2820" s="77">
        <v>409.22373582043411</v>
      </c>
      <c r="DD2820" s="77">
        <v>13469.08781237873</v>
      </c>
      <c r="DE2820" s="77">
        <v>7205.5312760252809</v>
      </c>
      <c r="DF2820" s="77">
        <v>1219.5839681183463</v>
      </c>
      <c r="DG2820" s="77">
        <v>1219.5839681183463</v>
      </c>
      <c r="DH2820" s="77">
        <v>1219.5839681183463</v>
      </c>
      <c r="DI2820" s="77">
        <v>0</v>
      </c>
      <c r="DJ2820" s="77">
        <v>2.1508551373390109E-8</v>
      </c>
      <c r="DL2820" s="77">
        <v>0</v>
      </c>
      <c r="DM2820" s="77">
        <v>2.6231484432436416E-5</v>
      </c>
      <c r="DN2820" s="77">
        <v>2.6231484432436416E-5</v>
      </c>
      <c r="DO2820" s="77">
        <v>0</v>
      </c>
      <c r="DP2820" s="77">
        <v>2.6231484432436416E-5</v>
      </c>
      <c r="DQ2820" s="77">
        <v>2.6231484432436416E-5</v>
      </c>
      <c r="DR2820" s="77">
        <v>0</v>
      </c>
      <c r="DS2820" s="77">
        <v>2.6231484432436416E-5</v>
      </c>
      <c r="DT2820" s="77">
        <v>2.6231484432436416E-5</v>
      </c>
      <c r="DU2820" s="77">
        <v>0</v>
      </c>
      <c r="DV2820" s="77">
        <v>0</v>
      </c>
      <c r="DW2820" s="77">
        <v>0</v>
      </c>
      <c r="GE2820" s="77" t="s">
        <v>425</v>
      </c>
      <c r="GF2820" s="77" t="s">
        <v>155</v>
      </c>
      <c r="GG2820" s="77" t="s">
        <v>448</v>
      </c>
      <c r="GH2820" s="77" t="s">
        <v>300</v>
      </c>
      <c r="GI2820" s="77">
        <v>2022</v>
      </c>
      <c r="GJ2820" s="77" t="s">
        <v>301</v>
      </c>
      <c r="GK2820" s="77">
        <v>8585.7228092491896</v>
      </c>
      <c r="GL2820" s="77">
        <v>700.88254199999994</v>
      </c>
      <c r="GM2820" s="77">
        <v>2022</v>
      </c>
      <c r="GN2820" s="77" t="s">
        <v>175</v>
      </c>
      <c r="GO2820" s="77">
        <v>5.3000000000000005E-2</v>
      </c>
      <c r="GP2820" s="77">
        <v>3</v>
      </c>
      <c r="GQ2820" s="77">
        <v>0</v>
      </c>
      <c r="GR2820" s="77" t="s">
        <v>423</v>
      </c>
      <c r="GS2820" s="77">
        <v>5.5966209081309413E-2</v>
      </c>
      <c r="GT2820" s="77">
        <v>480.51035785660736</v>
      </c>
      <c r="GU2820" s="77">
        <v>5.5966209081309413E-2</v>
      </c>
      <c r="GV2820" s="77">
        <v>480.51035785660736</v>
      </c>
      <c r="GW2820" s="77">
        <v>5.5966209081309413E-2</v>
      </c>
      <c r="GX2820" s="77">
        <v>480.51035785660736</v>
      </c>
      <c r="GY2820" s="77">
        <v>0</v>
      </c>
      <c r="GZ2820" s="77">
        <v>0</v>
      </c>
    </row>
    <row r="2821" spans="98:208" x14ac:dyDescent="0.25">
      <c r="CT2821" s="77" t="s">
        <v>155</v>
      </c>
      <c r="CU2821" s="77" t="s">
        <v>478</v>
      </c>
      <c r="CV2821" s="77" t="s">
        <v>488</v>
      </c>
      <c r="CW2821" s="77">
        <v>2023</v>
      </c>
      <c r="CX2821" s="77">
        <v>0</v>
      </c>
      <c r="CY2821" s="77">
        <v>0</v>
      </c>
      <c r="CZ2821" s="77">
        <v>0</v>
      </c>
      <c r="DA2821" s="77">
        <v>0</v>
      </c>
      <c r="DB2821" s="77">
        <v>21835.978114130419</v>
      </c>
      <c r="DC2821" s="77">
        <v>428.60232122030618</v>
      </c>
      <c r="DD2821" s="77">
        <v>13939.56097345755</v>
      </c>
      <c r="DE2821" s="77">
        <v>7467.8148194525511</v>
      </c>
      <c r="DF2821" s="77">
        <v>0</v>
      </c>
      <c r="DG2821" s="77">
        <v>1263.5534246225093</v>
      </c>
      <c r="DH2821" s="77">
        <v>1263.5534246225093</v>
      </c>
      <c r="DI2821" s="77">
        <v>1263.5534246225093</v>
      </c>
      <c r="DJ2821" s="77">
        <v>2.1508551373390109E-8</v>
      </c>
      <c r="DL2821" s="77">
        <v>0</v>
      </c>
      <c r="DM2821" s="77">
        <v>0</v>
      </c>
      <c r="DN2821" s="77">
        <v>0</v>
      </c>
      <c r="DO2821" s="77">
        <v>0</v>
      </c>
      <c r="DP2821" s="77">
        <v>2.7177203746516248E-5</v>
      </c>
      <c r="DQ2821" s="77">
        <v>2.7177203746516248E-5</v>
      </c>
      <c r="DR2821" s="77">
        <v>0</v>
      </c>
      <c r="DS2821" s="77">
        <v>2.7177203746516248E-5</v>
      </c>
      <c r="DT2821" s="77">
        <v>2.7177203746516248E-5</v>
      </c>
      <c r="DU2821" s="77">
        <v>0</v>
      </c>
      <c r="DV2821" s="77">
        <v>2.7177203746516248E-5</v>
      </c>
      <c r="DW2821" s="77">
        <v>2.7177203746516248E-5</v>
      </c>
      <c r="GE2821" s="77" t="s">
        <v>427</v>
      </c>
      <c r="GF2821" s="77" t="s">
        <v>155</v>
      </c>
      <c r="GG2821" s="77" t="s">
        <v>448</v>
      </c>
      <c r="GH2821" s="77" t="s">
        <v>300</v>
      </c>
      <c r="GI2821" s="77">
        <v>2022</v>
      </c>
      <c r="GJ2821" s="77" t="s">
        <v>303</v>
      </c>
      <c r="GK2821" s="77">
        <v>5338.178410457519</v>
      </c>
      <c r="GL2821" s="77">
        <v>700.88254199999994</v>
      </c>
      <c r="GM2821" s="77">
        <v>2022</v>
      </c>
      <c r="GN2821" s="77" t="s">
        <v>175</v>
      </c>
      <c r="GO2821" s="77">
        <v>5.3000000000000005E-2</v>
      </c>
      <c r="GP2821" s="77">
        <v>3</v>
      </c>
      <c r="GQ2821" s="77">
        <v>0</v>
      </c>
      <c r="GR2821" s="77" t="s">
        <v>423</v>
      </c>
      <c r="GS2821" s="77">
        <v>5.5966209081309413E-2</v>
      </c>
      <c r="GT2821" s="77">
        <v>298.75760903299744</v>
      </c>
      <c r="GU2821" s="77">
        <v>5.5966209081309413E-2</v>
      </c>
      <c r="GV2821" s="77">
        <v>298.75760903299744</v>
      </c>
      <c r="GW2821" s="77">
        <v>5.5966209081309413E-2</v>
      </c>
      <c r="GX2821" s="77">
        <v>298.75760903299744</v>
      </c>
      <c r="GY2821" s="77">
        <v>0</v>
      </c>
      <c r="GZ2821" s="77">
        <v>0</v>
      </c>
    </row>
    <row r="2822" spans="98:208" x14ac:dyDescent="0.25">
      <c r="CT2822" s="77" t="s">
        <v>155</v>
      </c>
      <c r="CU2822" s="77" t="s">
        <v>478</v>
      </c>
      <c r="CV2822" s="77" t="s">
        <v>488</v>
      </c>
      <c r="CW2822" s="77">
        <v>2024</v>
      </c>
      <c r="CX2822" s="77">
        <v>0</v>
      </c>
      <c r="CY2822" s="77">
        <v>0</v>
      </c>
      <c r="CZ2822" s="77">
        <v>0</v>
      </c>
      <c r="DA2822" s="77">
        <v>0</v>
      </c>
      <c r="DB2822" s="77">
        <v>21835.978114130419</v>
      </c>
      <c r="DC2822" s="77">
        <v>428.60232122030618</v>
      </c>
      <c r="DD2822" s="77">
        <v>13939.56097345755</v>
      </c>
      <c r="DE2822" s="77">
        <v>7467.8148194525511</v>
      </c>
      <c r="DF2822" s="77">
        <v>0</v>
      </c>
      <c r="DG2822" s="77">
        <v>0</v>
      </c>
      <c r="DH2822" s="77">
        <v>1263.5534246225093</v>
      </c>
      <c r="DI2822" s="77">
        <v>1263.5534246225093</v>
      </c>
      <c r="DJ2822" s="77">
        <v>2.1508551373390109E-8</v>
      </c>
      <c r="DL2822" s="77">
        <v>0</v>
      </c>
      <c r="DM2822" s="77">
        <v>0</v>
      </c>
      <c r="DN2822" s="77">
        <v>0</v>
      </c>
      <c r="DO2822" s="77">
        <v>0</v>
      </c>
      <c r="DP2822" s="77">
        <v>0</v>
      </c>
      <c r="DQ2822" s="77">
        <v>0</v>
      </c>
      <c r="DR2822" s="77">
        <v>0</v>
      </c>
      <c r="DS2822" s="77">
        <v>2.7177203746516248E-5</v>
      </c>
      <c r="DT2822" s="77">
        <v>2.7177203746516248E-5</v>
      </c>
      <c r="DU2822" s="77">
        <v>0</v>
      </c>
      <c r="DV2822" s="77">
        <v>2.7177203746516248E-5</v>
      </c>
      <c r="DW2822" s="77">
        <v>2.7177203746516248E-5</v>
      </c>
      <c r="GE2822" s="77" t="s">
        <v>422</v>
      </c>
      <c r="GF2822" s="77" t="s">
        <v>155</v>
      </c>
      <c r="GG2822" s="77" t="s">
        <v>448</v>
      </c>
      <c r="GH2822" s="77" t="s">
        <v>300</v>
      </c>
      <c r="GI2822" s="77">
        <v>2023</v>
      </c>
      <c r="GJ2822" s="77" t="s">
        <v>305</v>
      </c>
      <c r="GK2822" s="77">
        <v>233.23007680797261</v>
      </c>
      <c r="GL2822" s="77">
        <v>700.88254199999994</v>
      </c>
      <c r="GM2822" s="77">
        <v>2023</v>
      </c>
      <c r="GN2822" s="77" t="s">
        <v>175</v>
      </c>
      <c r="GO2822" s="77">
        <v>0.13250000000000001</v>
      </c>
      <c r="GP2822" s="77">
        <v>3</v>
      </c>
      <c r="GQ2822" s="77">
        <v>0</v>
      </c>
      <c r="GR2822" s="77" t="s">
        <v>423</v>
      </c>
      <c r="GS2822" s="77">
        <v>0</v>
      </c>
      <c r="GT2822" s="77">
        <v>0</v>
      </c>
      <c r="GU2822" s="77">
        <v>0.1527377521613833</v>
      </c>
      <c r="GV2822" s="77">
        <v>35.623037668076513</v>
      </c>
      <c r="GW2822" s="77">
        <v>0.1527377521613833</v>
      </c>
      <c r="GX2822" s="77">
        <v>35.623037668076513</v>
      </c>
      <c r="GY2822" s="77">
        <v>0.1527377521613833</v>
      </c>
      <c r="GZ2822" s="77">
        <v>35.623037668076513</v>
      </c>
    </row>
    <row r="2823" spans="98:208" x14ac:dyDescent="0.25">
      <c r="CT2823" s="77" t="s">
        <v>155</v>
      </c>
      <c r="CU2823" s="77" t="s">
        <v>478</v>
      </c>
      <c r="CV2823" s="77" t="s">
        <v>488</v>
      </c>
      <c r="CW2823" s="77">
        <v>2025</v>
      </c>
      <c r="CX2823" s="77">
        <v>0</v>
      </c>
      <c r="CY2823" s="77">
        <v>0</v>
      </c>
      <c r="CZ2823" s="77">
        <v>0</v>
      </c>
      <c r="DA2823" s="77">
        <v>0</v>
      </c>
      <c r="DB2823" s="77">
        <v>21835.978114130419</v>
      </c>
      <c r="DC2823" s="77">
        <v>428.60232122030618</v>
      </c>
      <c r="DD2823" s="77">
        <v>13939.56097345755</v>
      </c>
      <c r="DE2823" s="77">
        <v>7467.8148194525511</v>
      </c>
      <c r="DF2823" s="77">
        <v>0</v>
      </c>
      <c r="DG2823" s="77">
        <v>0</v>
      </c>
      <c r="DH2823" s="77">
        <v>0</v>
      </c>
      <c r="DI2823" s="77">
        <v>1263.5534246225093</v>
      </c>
      <c r="DJ2823" s="77">
        <v>2.1508551373390109E-8</v>
      </c>
      <c r="DL2823" s="77">
        <v>0</v>
      </c>
      <c r="DM2823" s="77">
        <v>0</v>
      </c>
      <c r="DN2823" s="77">
        <v>0</v>
      </c>
      <c r="DO2823" s="77">
        <v>0</v>
      </c>
      <c r="DP2823" s="77">
        <v>0</v>
      </c>
      <c r="DQ2823" s="77">
        <v>0</v>
      </c>
      <c r="DR2823" s="77">
        <v>0</v>
      </c>
      <c r="DS2823" s="77">
        <v>0</v>
      </c>
      <c r="DT2823" s="77">
        <v>0</v>
      </c>
      <c r="DU2823" s="77">
        <v>0</v>
      </c>
      <c r="DV2823" s="77">
        <v>2.7177203746516248E-5</v>
      </c>
      <c r="DW2823" s="77">
        <v>2.7177203746516248E-5</v>
      </c>
      <c r="GE2823" s="77" t="s">
        <v>425</v>
      </c>
      <c r="GF2823" s="77" t="s">
        <v>155</v>
      </c>
      <c r="GG2823" s="77" t="s">
        <v>448</v>
      </c>
      <c r="GH2823" s="77" t="s">
        <v>300</v>
      </c>
      <c r="GI2823" s="77">
        <v>2023</v>
      </c>
      <c r="GJ2823" s="77" t="s">
        <v>301</v>
      </c>
      <c r="GK2823" s="77">
        <v>8896.5159934298827</v>
      </c>
      <c r="GL2823" s="77">
        <v>700.88254199999994</v>
      </c>
      <c r="GM2823" s="77">
        <v>2023</v>
      </c>
      <c r="GN2823" s="77" t="s">
        <v>175</v>
      </c>
      <c r="GO2823" s="77">
        <v>5.3000000000000005E-2</v>
      </c>
      <c r="GP2823" s="77">
        <v>3</v>
      </c>
      <c r="GQ2823" s="77">
        <v>0</v>
      </c>
      <c r="GR2823" s="77" t="s">
        <v>423</v>
      </c>
      <c r="GS2823" s="77">
        <v>0</v>
      </c>
      <c r="GT2823" s="77">
        <v>0</v>
      </c>
      <c r="GU2823" s="77">
        <v>5.5966209081309413E-2</v>
      </c>
      <c r="GV2823" s="77">
        <v>497.90427418350993</v>
      </c>
      <c r="GW2823" s="77">
        <v>5.5966209081309413E-2</v>
      </c>
      <c r="GX2823" s="77">
        <v>497.90427418350993</v>
      </c>
      <c r="GY2823" s="77">
        <v>5.5966209081309413E-2</v>
      </c>
      <c r="GZ2823" s="77">
        <v>497.90427418350993</v>
      </c>
    </row>
    <row r="2824" spans="98:208" x14ac:dyDescent="0.25">
      <c r="CT2824" s="77" t="s">
        <v>155</v>
      </c>
      <c r="CU2824" s="77" t="s">
        <v>479</v>
      </c>
      <c r="CV2824" s="77" t="s">
        <v>300</v>
      </c>
      <c r="CW2824" s="77">
        <v>2020</v>
      </c>
      <c r="CX2824" s="77">
        <v>0</v>
      </c>
      <c r="CY2824" s="77">
        <v>0</v>
      </c>
      <c r="CZ2824" s="77">
        <v>0</v>
      </c>
      <c r="DA2824" s="77">
        <v>0</v>
      </c>
      <c r="DB2824" s="77">
        <v>14146.13064133252</v>
      </c>
      <c r="DC2824" s="77">
        <v>222.2294216278265</v>
      </c>
      <c r="DD2824" s="77">
        <v>8585.7228092479399</v>
      </c>
      <c r="DE2824" s="77">
        <v>5338.1784104567441</v>
      </c>
      <c r="DF2824" s="77">
        <v>813.21078921304991</v>
      </c>
      <c r="DG2824" s="77">
        <v>0</v>
      </c>
      <c r="DH2824" s="77">
        <v>0</v>
      </c>
      <c r="DI2824" s="77">
        <v>0</v>
      </c>
      <c r="DJ2824" s="77">
        <v>1.0284115426047811E-7</v>
      </c>
      <c r="DL2824" s="77">
        <v>0</v>
      </c>
      <c r="DM2824" s="77">
        <v>8.3631536219744415E-5</v>
      </c>
      <c r="DN2824" s="77">
        <v>8.3631536219744415E-5</v>
      </c>
      <c r="DO2824" s="77">
        <v>0</v>
      </c>
      <c r="DP2824" s="77">
        <v>0</v>
      </c>
      <c r="DQ2824" s="77">
        <v>0</v>
      </c>
      <c r="DR2824" s="77">
        <v>0</v>
      </c>
      <c r="DS2824" s="77">
        <v>0</v>
      </c>
      <c r="DT2824" s="77">
        <v>0</v>
      </c>
      <c r="DU2824" s="77">
        <v>0</v>
      </c>
      <c r="DV2824" s="77">
        <v>0</v>
      </c>
      <c r="DW2824" s="77">
        <v>0</v>
      </c>
      <c r="GE2824" s="77" t="s">
        <v>427</v>
      </c>
      <c r="GF2824" s="77" t="s">
        <v>155</v>
      </c>
      <c r="GG2824" s="77" t="s">
        <v>448</v>
      </c>
      <c r="GH2824" s="77" t="s">
        <v>300</v>
      </c>
      <c r="GI2824" s="77">
        <v>2023</v>
      </c>
      <c r="GJ2824" s="77" t="s">
        <v>303</v>
      </c>
      <c r="GK2824" s="77">
        <v>5534.8914862008951</v>
      </c>
      <c r="GL2824" s="77">
        <v>700.88254199999994</v>
      </c>
      <c r="GM2824" s="77">
        <v>2023</v>
      </c>
      <c r="GN2824" s="77" t="s">
        <v>175</v>
      </c>
      <c r="GO2824" s="77">
        <v>5.3000000000000005E-2</v>
      </c>
      <c r="GP2824" s="77">
        <v>3</v>
      </c>
      <c r="GQ2824" s="77">
        <v>0</v>
      </c>
      <c r="GR2824" s="77" t="s">
        <v>423</v>
      </c>
      <c r="GS2824" s="77">
        <v>0</v>
      </c>
      <c r="GT2824" s="77">
        <v>0</v>
      </c>
      <c r="GU2824" s="77">
        <v>5.5966209081309413E-2</v>
      </c>
      <c r="GV2824" s="77">
        <v>309.76689415907867</v>
      </c>
      <c r="GW2824" s="77">
        <v>5.5966209081309413E-2</v>
      </c>
      <c r="GX2824" s="77">
        <v>309.76689415907867</v>
      </c>
      <c r="GY2824" s="77">
        <v>5.5966209081309413E-2</v>
      </c>
      <c r="GZ2824" s="77">
        <v>309.76689415907867</v>
      </c>
    </row>
    <row r="2825" spans="98:208" x14ac:dyDescent="0.25">
      <c r="CT2825" s="77" t="s">
        <v>155</v>
      </c>
      <c r="CU2825" s="77" t="s">
        <v>479</v>
      </c>
      <c r="CV2825" s="77" t="s">
        <v>300</v>
      </c>
      <c r="CW2825" s="77">
        <v>2021</v>
      </c>
      <c r="CX2825" s="77">
        <v>0</v>
      </c>
      <c r="CY2825" s="77">
        <v>0</v>
      </c>
      <c r="CZ2825" s="77">
        <v>0</v>
      </c>
      <c r="DA2825" s="77">
        <v>0</v>
      </c>
      <c r="DB2825" s="77">
        <v>14146.13064133252</v>
      </c>
      <c r="DC2825" s="77">
        <v>222.2294216278265</v>
      </c>
      <c r="DD2825" s="77">
        <v>8585.7228092479399</v>
      </c>
      <c r="DE2825" s="77">
        <v>5338.1784104567441</v>
      </c>
      <c r="DF2825" s="77">
        <v>813.21078921304991</v>
      </c>
      <c r="DG2825" s="77">
        <v>813.21078921304991</v>
      </c>
      <c r="DH2825" s="77">
        <v>0</v>
      </c>
      <c r="DI2825" s="77">
        <v>0</v>
      </c>
      <c r="DJ2825" s="77">
        <v>1.0284115426047811E-7</v>
      </c>
      <c r="DL2825" s="77">
        <v>0</v>
      </c>
      <c r="DM2825" s="77">
        <v>8.3631536219744415E-5</v>
      </c>
      <c r="DN2825" s="77">
        <v>8.3631536219744415E-5</v>
      </c>
      <c r="DO2825" s="77">
        <v>0</v>
      </c>
      <c r="DP2825" s="77">
        <v>8.3631536219744415E-5</v>
      </c>
      <c r="DQ2825" s="77">
        <v>8.3631536219744415E-5</v>
      </c>
      <c r="DR2825" s="77">
        <v>0</v>
      </c>
      <c r="DS2825" s="77">
        <v>0</v>
      </c>
      <c r="DT2825" s="77">
        <v>0</v>
      </c>
      <c r="DU2825" s="77">
        <v>0</v>
      </c>
      <c r="DV2825" s="77">
        <v>0</v>
      </c>
      <c r="DW2825" s="77">
        <v>0</v>
      </c>
      <c r="GE2825" s="77" t="s">
        <v>422</v>
      </c>
      <c r="GF2825" s="77" t="s">
        <v>155</v>
      </c>
      <c r="GG2825" s="77" t="s">
        <v>448</v>
      </c>
      <c r="GH2825" s="77" t="s">
        <v>300</v>
      </c>
      <c r="GI2825" s="77">
        <v>2024</v>
      </c>
      <c r="GJ2825" s="77" t="s">
        <v>305</v>
      </c>
      <c r="GK2825" s="77">
        <v>233.23007680797261</v>
      </c>
      <c r="GL2825" s="77">
        <v>700.88254199999994</v>
      </c>
      <c r="GM2825" s="77">
        <v>2024</v>
      </c>
      <c r="GN2825" s="77" t="s">
        <v>175</v>
      </c>
      <c r="GO2825" s="77">
        <v>0.13250000000000001</v>
      </c>
      <c r="GP2825" s="77">
        <v>3</v>
      </c>
      <c r="GQ2825" s="77">
        <v>0</v>
      </c>
      <c r="GR2825" s="77" t="s">
        <v>423</v>
      </c>
      <c r="GS2825" s="77">
        <v>0</v>
      </c>
      <c r="GT2825" s="77">
        <v>0</v>
      </c>
      <c r="GU2825" s="77">
        <v>0</v>
      </c>
      <c r="GV2825" s="77">
        <v>0</v>
      </c>
      <c r="GW2825" s="77">
        <v>0.1527377521613833</v>
      </c>
      <c r="GX2825" s="77">
        <v>35.623037668076513</v>
      </c>
      <c r="GY2825" s="77">
        <v>0.1527377521613833</v>
      </c>
      <c r="GZ2825" s="77">
        <v>35.623037668076513</v>
      </c>
    </row>
    <row r="2826" spans="98:208" x14ac:dyDescent="0.25">
      <c r="CT2826" s="77" t="s">
        <v>155</v>
      </c>
      <c r="CU2826" s="77" t="s">
        <v>479</v>
      </c>
      <c r="CV2826" s="77" t="s">
        <v>300</v>
      </c>
      <c r="CW2826" s="77">
        <v>2022</v>
      </c>
      <c r="CX2826" s="77">
        <v>0</v>
      </c>
      <c r="CY2826" s="77">
        <v>0</v>
      </c>
      <c r="CZ2826" s="77">
        <v>0</v>
      </c>
      <c r="DA2826" s="77">
        <v>0</v>
      </c>
      <c r="DB2826" s="77">
        <v>14146.13064133252</v>
      </c>
      <c r="DC2826" s="77">
        <v>222.2294216278265</v>
      </c>
      <c r="DD2826" s="77">
        <v>8585.7228092479399</v>
      </c>
      <c r="DE2826" s="77">
        <v>5338.1784104567441</v>
      </c>
      <c r="DF2826" s="77">
        <v>813.21078921304991</v>
      </c>
      <c r="DG2826" s="77">
        <v>813.21078921304991</v>
      </c>
      <c r="DH2826" s="77">
        <v>813.21078921304991</v>
      </c>
      <c r="DI2826" s="77">
        <v>0</v>
      </c>
      <c r="DJ2826" s="77">
        <v>1.0284115426047811E-7</v>
      </c>
      <c r="DL2826" s="77">
        <v>0</v>
      </c>
      <c r="DM2826" s="77">
        <v>8.3631536219744415E-5</v>
      </c>
      <c r="DN2826" s="77">
        <v>8.3631536219744415E-5</v>
      </c>
      <c r="DO2826" s="77">
        <v>0</v>
      </c>
      <c r="DP2826" s="77">
        <v>8.3631536219744415E-5</v>
      </c>
      <c r="DQ2826" s="77">
        <v>8.3631536219744415E-5</v>
      </c>
      <c r="DR2826" s="77">
        <v>0</v>
      </c>
      <c r="DS2826" s="77">
        <v>8.3631536219744415E-5</v>
      </c>
      <c r="DT2826" s="77">
        <v>8.3631536219744415E-5</v>
      </c>
      <c r="DU2826" s="77">
        <v>0</v>
      </c>
      <c r="DV2826" s="77">
        <v>0</v>
      </c>
      <c r="DW2826" s="77">
        <v>0</v>
      </c>
      <c r="GE2826" s="77" t="s">
        <v>425</v>
      </c>
      <c r="GF2826" s="77" t="s">
        <v>155</v>
      </c>
      <c r="GG2826" s="77" t="s">
        <v>448</v>
      </c>
      <c r="GH2826" s="77" t="s">
        <v>300</v>
      </c>
      <c r="GI2826" s="77">
        <v>2024</v>
      </c>
      <c r="GJ2826" s="77" t="s">
        <v>301</v>
      </c>
      <c r="GK2826" s="77">
        <v>8896.5159934298827</v>
      </c>
      <c r="GL2826" s="77">
        <v>700.88254199999994</v>
      </c>
      <c r="GM2826" s="77">
        <v>2024</v>
      </c>
      <c r="GN2826" s="77" t="s">
        <v>175</v>
      </c>
      <c r="GO2826" s="77">
        <v>5.3000000000000005E-2</v>
      </c>
      <c r="GP2826" s="77">
        <v>3</v>
      </c>
      <c r="GQ2826" s="77">
        <v>0</v>
      </c>
      <c r="GR2826" s="77" t="s">
        <v>423</v>
      </c>
      <c r="GS2826" s="77">
        <v>0</v>
      </c>
      <c r="GT2826" s="77">
        <v>0</v>
      </c>
      <c r="GU2826" s="77">
        <v>0</v>
      </c>
      <c r="GV2826" s="77">
        <v>0</v>
      </c>
      <c r="GW2826" s="77">
        <v>5.5966209081309413E-2</v>
      </c>
      <c r="GX2826" s="77">
        <v>497.90427418350993</v>
      </c>
      <c r="GY2826" s="77">
        <v>5.5966209081309413E-2</v>
      </c>
      <c r="GZ2826" s="77">
        <v>497.90427418350993</v>
      </c>
    </row>
    <row r="2827" spans="98:208" x14ac:dyDescent="0.25">
      <c r="CT2827" s="77" t="s">
        <v>155</v>
      </c>
      <c r="CU2827" s="77" t="s">
        <v>479</v>
      </c>
      <c r="CV2827" s="77" t="s">
        <v>300</v>
      </c>
      <c r="CW2827" s="77">
        <v>2023</v>
      </c>
      <c r="CX2827" s="77">
        <v>0</v>
      </c>
      <c r="CY2827" s="77">
        <v>0</v>
      </c>
      <c r="CZ2827" s="77">
        <v>0</v>
      </c>
      <c r="DA2827" s="77">
        <v>0</v>
      </c>
      <c r="DB2827" s="77">
        <v>14664.63755643663</v>
      </c>
      <c r="DC2827" s="77">
        <v>233.23007680793771</v>
      </c>
      <c r="DD2827" s="77">
        <v>8896.5159934285912</v>
      </c>
      <c r="DE2827" s="77">
        <v>5534.8914862000911</v>
      </c>
      <c r="DF2827" s="77">
        <v>0</v>
      </c>
      <c r="DG2827" s="77">
        <v>843.29420601054244</v>
      </c>
      <c r="DH2827" s="77">
        <v>843.29420601054244</v>
      </c>
      <c r="DI2827" s="77">
        <v>843.29420601054244</v>
      </c>
      <c r="DJ2827" s="77">
        <v>1.0284115426047811E-7</v>
      </c>
      <c r="DL2827" s="77">
        <v>0</v>
      </c>
      <c r="DM2827" s="77">
        <v>0</v>
      </c>
      <c r="DN2827" s="77">
        <v>0</v>
      </c>
      <c r="DO2827" s="77">
        <v>0</v>
      </c>
      <c r="DP2827" s="77">
        <v>8.6725349527297602E-5</v>
      </c>
      <c r="DQ2827" s="77">
        <v>8.6725349527297602E-5</v>
      </c>
      <c r="DR2827" s="77">
        <v>0</v>
      </c>
      <c r="DS2827" s="77">
        <v>8.6725349527297602E-5</v>
      </c>
      <c r="DT2827" s="77">
        <v>8.6725349527297602E-5</v>
      </c>
      <c r="DU2827" s="77">
        <v>0</v>
      </c>
      <c r="DV2827" s="77">
        <v>8.6725349527297602E-5</v>
      </c>
      <c r="DW2827" s="77">
        <v>8.6725349527297602E-5</v>
      </c>
      <c r="GE2827" s="77" t="s">
        <v>427</v>
      </c>
      <c r="GF2827" s="77" t="s">
        <v>155</v>
      </c>
      <c r="GG2827" s="77" t="s">
        <v>448</v>
      </c>
      <c r="GH2827" s="77" t="s">
        <v>300</v>
      </c>
      <c r="GI2827" s="77">
        <v>2024</v>
      </c>
      <c r="GJ2827" s="77" t="s">
        <v>303</v>
      </c>
      <c r="GK2827" s="77">
        <v>5534.8914862008951</v>
      </c>
      <c r="GL2827" s="77">
        <v>700.88254199999994</v>
      </c>
      <c r="GM2827" s="77">
        <v>2024</v>
      </c>
      <c r="GN2827" s="77" t="s">
        <v>175</v>
      </c>
      <c r="GO2827" s="77">
        <v>5.3000000000000005E-2</v>
      </c>
      <c r="GP2827" s="77">
        <v>3</v>
      </c>
      <c r="GQ2827" s="77">
        <v>0</v>
      </c>
      <c r="GR2827" s="77" t="s">
        <v>423</v>
      </c>
      <c r="GS2827" s="77">
        <v>0</v>
      </c>
      <c r="GT2827" s="77">
        <v>0</v>
      </c>
      <c r="GU2827" s="77">
        <v>0</v>
      </c>
      <c r="GV2827" s="77">
        <v>0</v>
      </c>
      <c r="GW2827" s="77">
        <v>5.5966209081309413E-2</v>
      </c>
      <c r="GX2827" s="77">
        <v>309.76689415907867</v>
      </c>
      <c r="GY2827" s="77">
        <v>5.5966209081309413E-2</v>
      </c>
      <c r="GZ2827" s="77">
        <v>309.76689415907867</v>
      </c>
    </row>
    <row r="2828" spans="98:208" x14ac:dyDescent="0.25">
      <c r="CT2828" s="77" t="s">
        <v>155</v>
      </c>
      <c r="CU2828" s="77" t="s">
        <v>479</v>
      </c>
      <c r="CV2828" s="77" t="s">
        <v>300</v>
      </c>
      <c r="CW2828" s="77">
        <v>2024</v>
      </c>
      <c r="CX2828" s="77">
        <v>0</v>
      </c>
      <c r="CY2828" s="77">
        <v>0</v>
      </c>
      <c r="CZ2828" s="77">
        <v>0</v>
      </c>
      <c r="DA2828" s="77">
        <v>0</v>
      </c>
      <c r="DB2828" s="77">
        <v>14664.63755643663</v>
      </c>
      <c r="DC2828" s="77">
        <v>233.23007680793771</v>
      </c>
      <c r="DD2828" s="77">
        <v>8896.5159934285912</v>
      </c>
      <c r="DE2828" s="77">
        <v>5534.8914862000911</v>
      </c>
      <c r="DF2828" s="77">
        <v>0</v>
      </c>
      <c r="DG2828" s="77">
        <v>0</v>
      </c>
      <c r="DH2828" s="77">
        <v>843.29420601054244</v>
      </c>
      <c r="DI2828" s="77">
        <v>843.29420601054244</v>
      </c>
      <c r="DJ2828" s="77">
        <v>1.0284115426047811E-7</v>
      </c>
      <c r="DL2828" s="77">
        <v>0</v>
      </c>
      <c r="DM2828" s="77">
        <v>0</v>
      </c>
      <c r="DN2828" s="77">
        <v>0</v>
      </c>
      <c r="DO2828" s="77">
        <v>0</v>
      </c>
      <c r="DP2828" s="77">
        <v>0</v>
      </c>
      <c r="DQ2828" s="77">
        <v>0</v>
      </c>
      <c r="DR2828" s="77">
        <v>0</v>
      </c>
      <c r="DS2828" s="77">
        <v>8.6725349527297602E-5</v>
      </c>
      <c r="DT2828" s="77">
        <v>8.6725349527297602E-5</v>
      </c>
      <c r="DU2828" s="77">
        <v>0</v>
      </c>
      <c r="DV2828" s="77">
        <v>8.6725349527297602E-5</v>
      </c>
      <c r="DW2828" s="77">
        <v>8.6725349527297602E-5</v>
      </c>
      <c r="GE2828" s="77" t="s">
        <v>422</v>
      </c>
      <c r="GF2828" s="77" t="s">
        <v>155</v>
      </c>
      <c r="GG2828" s="77" t="s">
        <v>448</v>
      </c>
      <c r="GH2828" s="77" t="s">
        <v>300</v>
      </c>
      <c r="GI2828" s="77">
        <v>2025</v>
      </c>
      <c r="GJ2828" s="77" t="s">
        <v>305</v>
      </c>
      <c r="GK2828" s="77">
        <v>233.23007680797261</v>
      </c>
      <c r="GL2828" s="77">
        <v>700.88254199999994</v>
      </c>
      <c r="GM2828" s="77">
        <v>2025</v>
      </c>
      <c r="GN2828" s="77" t="s">
        <v>175</v>
      </c>
      <c r="GO2828" s="77">
        <v>0.13250000000000001</v>
      </c>
      <c r="GP2828" s="77">
        <v>3</v>
      </c>
      <c r="GQ2828" s="77">
        <v>0</v>
      </c>
      <c r="GR2828" s="77" t="s">
        <v>423</v>
      </c>
      <c r="GS2828" s="77">
        <v>0</v>
      </c>
      <c r="GT2828" s="77">
        <v>0</v>
      </c>
      <c r="GU2828" s="77">
        <v>0</v>
      </c>
      <c r="GV2828" s="77">
        <v>0</v>
      </c>
      <c r="GW2828" s="77">
        <v>0</v>
      </c>
      <c r="GX2828" s="77">
        <v>0</v>
      </c>
      <c r="GY2828" s="77">
        <v>0.1527377521613833</v>
      </c>
      <c r="GZ2828" s="77">
        <v>35.623037668076513</v>
      </c>
    </row>
    <row r="2829" spans="98:208" x14ac:dyDescent="0.25">
      <c r="CT2829" s="77" t="s">
        <v>155</v>
      </c>
      <c r="CU2829" s="77" t="s">
        <v>479</v>
      </c>
      <c r="CV2829" s="77" t="s">
        <v>300</v>
      </c>
      <c r="CW2829" s="77">
        <v>2025</v>
      </c>
      <c r="CX2829" s="77">
        <v>0</v>
      </c>
      <c r="CY2829" s="77">
        <v>0</v>
      </c>
      <c r="CZ2829" s="77">
        <v>0</v>
      </c>
      <c r="DA2829" s="77">
        <v>0</v>
      </c>
      <c r="DB2829" s="77">
        <v>14664.63755643663</v>
      </c>
      <c r="DC2829" s="77">
        <v>233.23007680793771</v>
      </c>
      <c r="DD2829" s="77">
        <v>8896.5159934285912</v>
      </c>
      <c r="DE2829" s="77">
        <v>5534.8914862000911</v>
      </c>
      <c r="DF2829" s="77">
        <v>0</v>
      </c>
      <c r="DG2829" s="77">
        <v>0</v>
      </c>
      <c r="DH2829" s="77">
        <v>0</v>
      </c>
      <c r="DI2829" s="77">
        <v>843.29420601054244</v>
      </c>
      <c r="DJ2829" s="77">
        <v>1.0284115426047811E-7</v>
      </c>
      <c r="DL2829" s="77">
        <v>0</v>
      </c>
      <c r="DM2829" s="77">
        <v>0</v>
      </c>
      <c r="DN2829" s="77">
        <v>0</v>
      </c>
      <c r="DO2829" s="77">
        <v>0</v>
      </c>
      <c r="DP2829" s="77">
        <v>0</v>
      </c>
      <c r="DQ2829" s="77">
        <v>0</v>
      </c>
      <c r="DR2829" s="77">
        <v>0</v>
      </c>
      <c r="DS2829" s="77">
        <v>0</v>
      </c>
      <c r="DT2829" s="77">
        <v>0</v>
      </c>
      <c r="DU2829" s="77">
        <v>0</v>
      </c>
      <c r="DV2829" s="77">
        <v>8.6725349527297602E-5</v>
      </c>
      <c r="DW2829" s="77">
        <v>8.6725349527297602E-5</v>
      </c>
      <c r="GE2829" s="77" t="s">
        <v>425</v>
      </c>
      <c r="GF2829" s="77" t="s">
        <v>155</v>
      </c>
      <c r="GG2829" s="77" t="s">
        <v>448</v>
      </c>
      <c r="GH2829" s="77" t="s">
        <v>300</v>
      </c>
      <c r="GI2829" s="77">
        <v>2025</v>
      </c>
      <c r="GJ2829" s="77" t="s">
        <v>301</v>
      </c>
      <c r="GK2829" s="77">
        <v>8896.5159934298827</v>
      </c>
      <c r="GL2829" s="77">
        <v>700.88254199999994</v>
      </c>
      <c r="GM2829" s="77">
        <v>2025</v>
      </c>
      <c r="GN2829" s="77" t="s">
        <v>175</v>
      </c>
      <c r="GO2829" s="77">
        <v>5.3000000000000005E-2</v>
      </c>
      <c r="GP2829" s="77">
        <v>3</v>
      </c>
      <c r="GQ2829" s="77">
        <v>0</v>
      </c>
      <c r="GR2829" s="77" t="s">
        <v>423</v>
      </c>
      <c r="GS2829" s="77">
        <v>0</v>
      </c>
      <c r="GT2829" s="77">
        <v>0</v>
      </c>
      <c r="GU2829" s="77">
        <v>0</v>
      </c>
      <c r="GV2829" s="77">
        <v>0</v>
      </c>
      <c r="GW2829" s="77">
        <v>0</v>
      </c>
      <c r="GX2829" s="77">
        <v>0</v>
      </c>
      <c r="GY2829" s="77">
        <v>5.5966209081309413E-2</v>
      </c>
      <c r="GZ2829" s="77">
        <v>497.90427418350993</v>
      </c>
    </row>
    <row r="2830" spans="98:208" x14ac:dyDescent="0.25">
      <c r="CT2830" s="77" t="s">
        <v>155</v>
      </c>
      <c r="CU2830" s="77" t="s">
        <v>479</v>
      </c>
      <c r="CV2830" s="77" t="s">
        <v>432</v>
      </c>
      <c r="CW2830" s="77">
        <v>2020</v>
      </c>
      <c r="CX2830" s="77">
        <v>0</v>
      </c>
      <c r="CY2830" s="77">
        <v>0</v>
      </c>
      <c r="CZ2830" s="77">
        <v>0</v>
      </c>
      <c r="DA2830" s="77">
        <v>0</v>
      </c>
      <c r="DB2830" s="77">
        <v>8807.9522308757751</v>
      </c>
      <c r="DC2830" s="77">
        <v>222.2294216278259</v>
      </c>
      <c r="DD2830" s="77">
        <v>8585.7228092479436</v>
      </c>
      <c r="DE2830" s="77">
        <v>0</v>
      </c>
      <c r="DF2830" s="77">
        <v>514.45318018009596</v>
      </c>
      <c r="DG2830" s="77">
        <v>0</v>
      </c>
      <c r="DH2830" s="77">
        <v>0</v>
      </c>
      <c r="DI2830" s="77">
        <v>0</v>
      </c>
      <c r="DJ2830" s="77">
        <v>1.155770265239294E-7</v>
      </c>
      <c r="DL2830" s="77">
        <v>0</v>
      </c>
      <c r="DM2830" s="77">
        <v>5.9458968850994785E-5</v>
      </c>
      <c r="DN2830" s="77">
        <v>5.9458968850994785E-5</v>
      </c>
      <c r="DO2830" s="77">
        <v>0</v>
      </c>
      <c r="DP2830" s="77">
        <v>0</v>
      </c>
      <c r="DQ2830" s="77">
        <v>0</v>
      </c>
      <c r="DR2830" s="77">
        <v>0</v>
      </c>
      <c r="DS2830" s="77">
        <v>0</v>
      </c>
      <c r="DT2830" s="77">
        <v>0</v>
      </c>
      <c r="DU2830" s="77">
        <v>0</v>
      </c>
      <c r="DV2830" s="77">
        <v>0</v>
      </c>
      <c r="DW2830" s="77">
        <v>0</v>
      </c>
      <c r="GE2830" s="77" t="s">
        <v>427</v>
      </c>
      <c r="GF2830" s="77" t="s">
        <v>155</v>
      </c>
      <c r="GG2830" s="77" t="s">
        <v>448</v>
      </c>
      <c r="GH2830" s="77" t="s">
        <v>300</v>
      </c>
      <c r="GI2830" s="77">
        <v>2025</v>
      </c>
      <c r="GJ2830" s="77" t="s">
        <v>303</v>
      </c>
      <c r="GK2830" s="77">
        <v>5534.8914862008951</v>
      </c>
      <c r="GL2830" s="77">
        <v>700.88254199999994</v>
      </c>
      <c r="GM2830" s="77">
        <v>2025</v>
      </c>
      <c r="GN2830" s="77" t="s">
        <v>175</v>
      </c>
      <c r="GO2830" s="77">
        <v>5.3000000000000005E-2</v>
      </c>
      <c r="GP2830" s="77">
        <v>3</v>
      </c>
      <c r="GQ2830" s="77">
        <v>0</v>
      </c>
      <c r="GR2830" s="77" t="s">
        <v>423</v>
      </c>
      <c r="GS2830" s="77">
        <v>0</v>
      </c>
      <c r="GT2830" s="77">
        <v>0</v>
      </c>
      <c r="GU2830" s="77">
        <v>0</v>
      </c>
      <c r="GV2830" s="77">
        <v>0</v>
      </c>
      <c r="GW2830" s="77">
        <v>0</v>
      </c>
      <c r="GX2830" s="77">
        <v>0</v>
      </c>
      <c r="GY2830" s="77">
        <v>5.5966209081309413E-2</v>
      </c>
      <c r="GZ2830" s="77">
        <v>309.76689415907867</v>
      </c>
    </row>
    <row r="2831" spans="98:208" x14ac:dyDescent="0.25">
      <c r="CT2831" s="77" t="s">
        <v>155</v>
      </c>
      <c r="CU2831" s="77" t="s">
        <v>479</v>
      </c>
      <c r="CV2831" s="77" t="s">
        <v>432</v>
      </c>
      <c r="CW2831" s="77">
        <v>2021</v>
      </c>
      <c r="CX2831" s="77">
        <v>0</v>
      </c>
      <c r="CY2831" s="77">
        <v>0</v>
      </c>
      <c r="CZ2831" s="77">
        <v>0</v>
      </c>
      <c r="DA2831" s="77">
        <v>0</v>
      </c>
      <c r="DB2831" s="77">
        <v>8807.9522308757751</v>
      </c>
      <c r="DC2831" s="77">
        <v>222.2294216278259</v>
      </c>
      <c r="DD2831" s="77">
        <v>8585.7228092479436</v>
      </c>
      <c r="DE2831" s="77">
        <v>0</v>
      </c>
      <c r="DF2831" s="77">
        <v>514.45318018009596</v>
      </c>
      <c r="DG2831" s="77">
        <v>514.45318018009596</v>
      </c>
      <c r="DH2831" s="77">
        <v>0</v>
      </c>
      <c r="DI2831" s="77">
        <v>0</v>
      </c>
      <c r="DJ2831" s="77">
        <v>1.155770265239294E-7</v>
      </c>
      <c r="DL2831" s="77">
        <v>0</v>
      </c>
      <c r="DM2831" s="77">
        <v>5.9458968850994785E-5</v>
      </c>
      <c r="DN2831" s="77">
        <v>5.9458968850994785E-5</v>
      </c>
      <c r="DO2831" s="77">
        <v>0</v>
      </c>
      <c r="DP2831" s="77">
        <v>5.9458968850994785E-5</v>
      </c>
      <c r="DQ2831" s="77">
        <v>5.9458968850994785E-5</v>
      </c>
      <c r="DR2831" s="77">
        <v>0</v>
      </c>
      <c r="DS2831" s="77">
        <v>0</v>
      </c>
      <c r="DT2831" s="77">
        <v>0</v>
      </c>
      <c r="DU2831" s="77">
        <v>0</v>
      </c>
      <c r="DV2831" s="77">
        <v>0</v>
      </c>
      <c r="DW2831" s="77">
        <v>0</v>
      </c>
      <c r="GE2831" s="77" t="s">
        <v>422</v>
      </c>
      <c r="GF2831" s="77" t="s">
        <v>155</v>
      </c>
      <c r="GG2831" s="77" t="s">
        <v>448</v>
      </c>
      <c r="GH2831" s="77" t="s">
        <v>432</v>
      </c>
      <c r="GI2831" s="77">
        <v>2021</v>
      </c>
      <c r="GJ2831" s="77" t="s">
        <v>305</v>
      </c>
      <c r="GK2831" s="77">
        <v>222.22942162786569</v>
      </c>
      <c r="GL2831" s="77">
        <v>700.88254199999994</v>
      </c>
      <c r="GM2831" s="77">
        <v>2021</v>
      </c>
      <c r="GN2831" s="77" t="s">
        <v>175</v>
      </c>
      <c r="GO2831" s="77">
        <v>0.13250000000000001</v>
      </c>
      <c r="GP2831" s="77">
        <v>3</v>
      </c>
      <c r="GQ2831" s="77">
        <v>0</v>
      </c>
      <c r="GR2831" s="77" t="s">
        <v>423</v>
      </c>
      <c r="GS2831" s="77">
        <v>0.1527377521613833</v>
      </c>
      <c r="GT2831" s="77">
        <v>33.942822323564506</v>
      </c>
      <c r="GU2831" s="77">
        <v>0.1527377521613833</v>
      </c>
      <c r="GV2831" s="77">
        <v>33.942822323564506</v>
      </c>
      <c r="GW2831" s="77">
        <v>0</v>
      </c>
      <c r="GX2831" s="77">
        <v>0</v>
      </c>
      <c r="GY2831" s="77">
        <v>0</v>
      </c>
      <c r="GZ2831" s="77">
        <v>0</v>
      </c>
    </row>
    <row r="2832" spans="98:208" x14ac:dyDescent="0.25">
      <c r="CT2832" s="77" t="s">
        <v>155</v>
      </c>
      <c r="CU2832" s="77" t="s">
        <v>479</v>
      </c>
      <c r="CV2832" s="77" t="s">
        <v>432</v>
      </c>
      <c r="CW2832" s="77">
        <v>2022</v>
      </c>
      <c r="CX2832" s="77">
        <v>0</v>
      </c>
      <c r="CY2832" s="77">
        <v>0</v>
      </c>
      <c r="CZ2832" s="77">
        <v>0</v>
      </c>
      <c r="DA2832" s="77">
        <v>0</v>
      </c>
      <c r="DB2832" s="77">
        <v>8807.9522308757751</v>
      </c>
      <c r="DC2832" s="77">
        <v>222.2294216278259</v>
      </c>
      <c r="DD2832" s="77">
        <v>8585.7228092479436</v>
      </c>
      <c r="DE2832" s="77">
        <v>0</v>
      </c>
      <c r="DF2832" s="77">
        <v>514.45318018009596</v>
      </c>
      <c r="DG2832" s="77">
        <v>514.45318018009596</v>
      </c>
      <c r="DH2832" s="77">
        <v>514.45318018009596</v>
      </c>
      <c r="DI2832" s="77">
        <v>0</v>
      </c>
      <c r="DJ2832" s="77">
        <v>1.155770265239294E-7</v>
      </c>
      <c r="DL2832" s="77">
        <v>0</v>
      </c>
      <c r="DM2832" s="77">
        <v>5.9458968850994785E-5</v>
      </c>
      <c r="DN2832" s="77">
        <v>5.9458968850994785E-5</v>
      </c>
      <c r="DO2832" s="77">
        <v>0</v>
      </c>
      <c r="DP2832" s="77">
        <v>5.9458968850994785E-5</v>
      </c>
      <c r="DQ2832" s="77">
        <v>5.9458968850994785E-5</v>
      </c>
      <c r="DR2832" s="77">
        <v>0</v>
      </c>
      <c r="DS2832" s="77">
        <v>5.9458968850994785E-5</v>
      </c>
      <c r="DT2832" s="77">
        <v>5.9458968850994785E-5</v>
      </c>
      <c r="DU2832" s="77">
        <v>0</v>
      </c>
      <c r="DV2832" s="77">
        <v>0</v>
      </c>
      <c r="DW2832" s="77">
        <v>0</v>
      </c>
      <c r="GE2832" s="77" t="s">
        <v>425</v>
      </c>
      <c r="GF2832" s="77" t="s">
        <v>155</v>
      </c>
      <c r="GG2832" s="77" t="s">
        <v>448</v>
      </c>
      <c r="GH2832" s="77" t="s">
        <v>432</v>
      </c>
      <c r="GI2832" s="77">
        <v>2021</v>
      </c>
      <c r="GJ2832" s="77" t="s">
        <v>301</v>
      </c>
      <c r="GK2832" s="77">
        <v>8585.7228092493042</v>
      </c>
      <c r="GL2832" s="77">
        <v>700.88254199999994</v>
      </c>
      <c r="GM2832" s="77">
        <v>2021</v>
      </c>
      <c r="GN2832" s="77" t="s">
        <v>175</v>
      </c>
      <c r="GO2832" s="77">
        <v>5.3000000000000005E-2</v>
      </c>
      <c r="GP2832" s="77">
        <v>3</v>
      </c>
      <c r="GQ2832" s="77">
        <v>0</v>
      </c>
      <c r="GR2832" s="77" t="s">
        <v>423</v>
      </c>
      <c r="GS2832" s="77">
        <v>5.5966209081309413E-2</v>
      </c>
      <c r="GT2832" s="77">
        <v>480.51035785661378</v>
      </c>
      <c r="GU2832" s="77">
        <v>5.5966209081309413E-2</v>
      </c>
      <c r="GV2832" s="77">
        <v>480.51035785661378</v>
      </c>
      <c r="GW2832" s="77">
        <v>0</v>
      </c>
      <c r="GX2832" s="77">
        <v>0</v>
      </c>
      <c r="GY2832" s="77">
        <v>0</v>
      </c>
      <c r="GZ2832" s="77">
        <v>0</v>
      </c>
    </row>
    <row r="2833" spans="98:208" x14ac:dyDescent="0.25">
      <c r="CT2833" s="77" t="s">
        <v>155</v>
      </c>
      <c r="CU2833" s="77" t="s">
        <v>479</v>
      </c>
      <c r="CV2833" s="77" t="s">
        <v>432</v>
      </c>
      <c r="CW2833" s="77">
        <v>2023</v>
      </c>
      <c r="CX2833" s="77">
        <v>0</v>
      </c>
      <c r="CY2833" s="77">
        <v>0</v>
      </c>
      <c r="CZ2833" s="77">
        <v>0</v>
      </c>
      <c r="DA2833" s="77">
        <v>0</v>
      </c>
      <c r="DB2833" s="77">
        <v>9129.7460702365297</v>
      </c>
      <c r="DC2833" s="77">
        <v>233.23007680793549</v>
      </c>
      <c r="DD2833" s="77">
        <v>8896.5159934285948</v>
      </c>
      <c r="DE2833" s="77">
        <v>0</v>
      </c>
      <c r="DF2833" s="77">
        <v>0</v>
      </c>
      <c r="DG2833" s="77">
        <v>533.52731185150867</v>
      </c>
      <c r="DH2833" s="77">
        <v>533.52731185150867</v>
      </c>
      <c r="DI2833" s="77">
        <v>533.52731185150867</v>
      </c>
      <c r="DJ2833" s="77">
        <v>1.155770265239294E-7</v>
      </c>
      <c r="DL2833" s="77">
        <v>0</v>
      </c>
      <c r="DM2833" s="77">
        <v>0</v>
      </c>
      <c r="DN2833" s="77">
        <v>0</v>
      </c>
      <c r="DO2833" s="77">
        <v>0</v>
      </c>
      <c r="DP2833" s="77">
        <v>6.1663500273102575E-5</v>
      </c>
      <c r="DQ2833" s="77">
        <v>6.1663500273102575E-5</v>
      </c>
      <c r="DR2833" s="77">
        <v>0</v>
      </c>
      <c r="DS2833" s="77">
        <v>6.1663500273102575E-5</v>
      </c>
      <c r="DT2833" s="77">
        <v>6.1663500273102575E-5</v>
      </c>
      <c r="DU2833" s="77">
        <v>0</v>
      </c>
      <c r="DV2833" s="77">
        <v>6.1663500273102575E-5</v>
      </c>
      <c r="DW2833" s="77">
        <v>6.1663500273102575E-5</v>
      </c>
      <c r="GE2833" s="77" t="s">
        <v>422</v>
      </c>
      <c r="GF2833" s="77" t="s">
        <v>155</v>
      </c>
      <c r="GG2833" s="77" t="s">
        <v>448</v>
      </c>
      <c r="GH2833" s="77" t="s">
        <v>432</v>
      </c>
      <c r="GI2833" s="77">
        <v>2022</v>
      </c>
      <c r="GJ2833" s="77" t="s">
        <v>305</v>
      </c>
      <c r="GK2833" s="77">
        <v>222.22942162786569</v>
      </c>
      <c r="GL2833" s="77">
        <v>700.88254199999994</v>
      </c>
      <c r="GM2833" s="77">
        <v>2022</v>
      </c>
      <c r="GN2833" s="77" t="s">
        <v>175</v>
      </c>
      <c r="GO2833" s="77">
        <v>0.13250000000000001</v>
      </c>
      <c r="GP2833" s="77">
        <v>3</v>
      </c>
      <c r="GQ2833" s="77">
        <v>0</v>
      </c>
      <c r="GR2833" s="77" t="s">
        <v>423</v>
      </c>
      <c r="GS2833" s="77">
        <v>0.1527377521613833</v>
      </c>
      <c r="GT2833" s="77">
        <v>33.942822323564506</v>
      </c>
      <c r="GU2833" s="77">
        <v>0.1527377521613833</v>
      </c>
      <c r="GV2833" s="77">
        <v>33.942822323564506</v>
      </c>
      <c r="GW2833" s="77">
        <v>0.1527377521613833</v>
      </c>
      <c r="GX2833" s="77">
        <v>33.942822323564506</v>
      </c>
      <c r="GY2833" s="77">
        <v>0</v>
      </c>
      <c r="GZ2833" s="77">
        <v>0</v>
      </c>
    </row>
    <row r="2834" spans="98:208" x14ac:dyDescent="0.25">
      <c r="CT2834" s="77" t="s">
        <v>155</v>
      </c>
      <c r="CU2834" s="77" t="s">
        <v>479</v>
      </c>
      <c r="CV2834" s="77" t="s">
        <v>432</v>
      </c>
      <c r="CW2834" s="77">
        <v>2024</v>
      </c>
      <c r="CX2834" s="77">
        <v>0</v>
      </c>
      <c r="CY2834" s="77">
        <v>0</v>
      </c>
      <c r="CZ2834" s="77">
        <v>0</v>
      </c>
      <c r="DA2834" s="77">
        <v>0</v>
      </c>
      <c r="DB2834" s="77">
        <v>9129.7460702365297</v>
      </c>
      <c r="DC2834" s="77">
        <v>233.23007680793549</v>
      </c>
      <c r="DD2834" s="77">
        <v>8896.5159934285948</v>
      </c>
      <c r="DE2834" s="77">
        <v>0</v>
      </c>
      <c r="DF2834" s="77">
        <v>0</v>
      </c>
      <c r="DG2834" s="77">
        <v>0</v>
      </c>
      <c r="DH2834" s="77">
        <v>533.52731185150867</v>
      </c>
      <c r="DI2834" s="77">
        <v>533.52731185150867</v>
      </c>
      <c r="DJ2834" s="77">
        <v>1.155770265239294E-7</v>
      </c>
      <c r="DL2834" s="77">
        <v>0</v>
      </c>
      <c r="DM2834" s="77">
        <v>0</v>
      </c>
      <c r="DN2834" s="77">
        <v>0</v>
      </c>
      <c r="DO2834" s="77">
        <v>0</v>
      </c>
      <c r="DP2834" s="77">
        <v>0</v>
      </c>
      <c r="DQ2834" s="77">
        <v>0</v>
      </c>
      <c r="DR2834" s="77">
        <v>0</v>
      </c>
      <c r="DS2834" s="77">
        <v>6.1663500273102575E-5</v>
      </c>
      <c r="DT2834" s="77">
        <v>6.1663500273102575E-5</v>
      </c>
      <c r="DU2834" s="77">
        <v>0</v>
      </c>
      <c r="DV2834" s="77">
        <v>6.1663500273102575E-5</v>
      </c>
      <c r="DW2834" s="77">
        <v>6.1663500273102575E-5</v>
      </c>
      <c r="GE2834" s="77" t="s">
        <v>425</v>
      </c>
      <c r="GF2834" s="77" t="s">
        <v>155</v>
      </c>
      <c r="GG2834" s="77" t="s">
        <v>448</v>
      </c>
      <c r="GH2834" s="77" t="s">
        <v>432</v>
      </c>
      <c r="GI2834" s="77">
        <v>2022</v>
      </c>
      <c r="GJ2834" s="77" t="s">
        <v>301</v>
      </c>
      <c r="GK2834" s="77">
        <v>8585.7228092493042</v>
      </c>
      <c r="GL2834" s="77">
        <v>700.88254199999994</v>
      </c>
      <c r="GM2834" s="77">
        <v>2022</v>
      </c>
      <c r="GN2834" s="77" t="s">
        <v>175</v>
      </c>
      <c r="GO2834" s="77">
        <v>5.3000000000000005E-2</v>
      </c>
      <c r="GP2834" s="77">
        <v>3</v>
      </c>
      <c r="GQ2834" s="77">
        <v>0</v>
      </c>
      <c r="GR2834" s="77" t="s">
        <v>423</v>
      </c>
      <c r="GS2834" s="77">
        <v>5.5966209081309413E-2</v>
      </c>
      <c r="GT2834" s="77">
        <v>480.51035785661378</v>
      </c>
      <c r="GU2834" s="77">
        <v>5.5966209081309413E-2</v>
      </c>
      <c r="GV2834" s="77">
        <v>480.51035785661378</v>
      </c>
      <c r="GW2834" s="77">
        <v>5.5966209081309413E-2</v>
      </c>
      <c r="GX2834" s="77">
        <v>480.51035785661378</v>
      </c>
      <c r="GY2834" s="77">
        <v>0</v>
      </c>
      <c r="GZ2834" s="77">
        <v>0</v>
      </c>
    </row>
    <row r="2835" spans="98:208" x14ac:dyDescent="0.25">
      <c r="CT2835" s="77" t="s">
        <v>155</v>
      </c>
      <c r="CU2835" s="77" t="s">
        <v>479</v>
      </c>
      <c r="CV2835" s="77" t="s">
        <v>432</v>
      </c>
      <c r="CW2835" s="77">
        <v>2025</v>
      </c>
      <c r="CX2835" s="77">
        <v>0</v>
      </c>
      <c r="CY2835" s="77">
        <v>0</v>
      </c>
      <c r="CZ2835" s="77">
        <v>0</v>
      </c>
      <c r="DA2835" s="77">
        <v>0</v>
      </c>
      <c r="DB2835" s="77">
        <v>9129.7460702365297</v>
      </c>
      <c r="DC2835" s="77">
        <v>233.23007680793549</v>
      </c>
      <c r="DD2835" s="77">
        <v>8896.5159934285948</v>
      </c>
      <c r="DE2835" s="77">
        <v>0</v>
      </c>
      <c r="DF2835" s="77">
        <v>0</v>
      </c>
      <c r="DG2835" s="77">
        <v>0</v>
      </c>
      <c r="DH2835" s="77">
        <v>0</v>
      </c>
      <c r="DI2835" s="77">
        <v>533.52731185150867</v>
      </c>
      <c r="DJ2835" s="77">
        <v>1.155770265239294E-7</v>
      </c>
      <c r="DL2835" s="77">
        <v>0</v>
      </c>
      <c r="DM2835" s="77">
        <v>0</v>
      </c>
      <c r="DN2835" s="77">
        <v>0</v>
      </c>
      <c r="DO2835" s="77">
        <v>0</v>
      </c>
      <c r="DP2835" s="77">
        <v>0</v>
      </c>
      <c r="DQ2835" s="77">
        <v>0</v>
      </c>
      <c r="DR2835" s="77">
        <v>0</v>
      </c>
      <c r="DS2835" s="77">
        <v>0</v>
      </c>
      <c r="DT2835" s="77">
        <v>0</v>
      </c>
      <c r="DU2835" s="77">
        <v>0</v>
      </c>
      <c r="DV2835" s="77">
        <v>6.1663500273102575E-5</v>
      </c>
      <c r="DW2835" s="77">
        <v>6.1663500273102575E-5</v>
      </c>
      <c r="GE2835" s="77" t="s">
        <v>422</v>
      </c>
      <c r="GF2835" s="77" t="s">
        <v>155</v>
      </c>
      <c r="GG2835" s="77" t="s">
        <v>448</v>
      </c>
      <c r="GH2835" s="77" t="s">
        <v>432</v>
      </c>
      <c r="GI2835" s="77">
        <v>2023</v>
      </c>
      <c r="GJ2835" s="77" t="s">
        <v>305</v>
      </c>
      <c r="GK2835" s="77">
        <v>233.2300768079761</v>
      </c>
      <c r="GL2835" s="77">
        <v>700.88254199999994</v>
      </c>
      <c r="GM2835" s="77">
        <v>2023</v>
      </c>
      <c r="GN2835" s="77" t="s">
        <v>175</v>
      </c>
      <c r="GO2835" s="77">
        <v>0.13250000000000001</v>
      </c>
      <c r="GP2835" s="77">
        <v>3</v>
      </c>
      <c r="GQ2835" s="77">
        <v>0</v>
      </c>
      <c r="GR2835" s="77" t="s">
        <v>423</v>
      </c>
      <c r="GS2835" s="77">
        <v>0</v>
      </c>
      <c r="GT2835" s="77">
        <v>0</v>
      </c>
      <c r="GU2835" s="77">
        <v>0.1527377521613833</v>
      </c>
      <c r="GV2835" s="77">
        <v>35.623037668077046</v>
      </c>
      <c r="GW2835" s="77">
        <v>0.1527377521613833</v>
      </c>
      <c r="GX2835" s="77">
        <v>35.623037668077046</v>
      </c>
      <c r="GY2835" s="77">
        <v>0.1527377521613833</v>
      </c>
      <c r="GZ2835" s="77">
        <v>35.623037668077046</v>
      </c>
    </row>
    <row r="2836" spans="98:208" x14ac:dyDescent="0.25">
      <c r="CT2836" s="77" t="s">
        <v>155</v>
      </c>
      <c r="CU2836" s="77" t="s">
        <v>479</v>
      </c>
      <c r="CV2836" s="77" t="s">
        <v>439</v>
      </c>
      <c r="CW2836" s="77">
        <v>2020</v>
      </c>
      <c r="CX2836" s="77">
        <v>0</v>
      </c>
      <c r="CY2836" s="77">
        <v>0</v>
      </c>
      <c r="CZ2836" s="77">
        <v>0</v>
      </c>
      <c r="DA2836" s="77">
        <v>0</v>
      </c>
      <c r="DB2836" s="77">
        <v>5.2405583313015427</v>
      </c>
      <c r="DC2836" s="77">
        <v>0.69641821681220206</v>
      </c>
      <c r="DD2836" s="77">
        <v>2.9419641522809798</v>
      </c>
      <c r="DE2836" s="77">
        <v>1.6021759622082961</v>
      </c>
      <c r="DF2836" s="77">
        <v>0.36068764874240666</v>
      </c>
      <c r="DG2836" s="77">
        <v>0</v>
      </c>
      <c r="DH2836" s="77">
        <v>0</v>
      </c>
      <c r="DI2836" s="77">
        <v>0</v>
      </c>
      <c r="DJ2836" s="77">
        <v>1.064580685297537E-5</v>
      </c>
      <c r="DL2836" s="77">
        <v>0</v>
      </c>
      <c r="DM2836" s="77">
        <v>3.8398110427654858E-6</v>
      </c>
      <c r="DN2836" s="77">
        <v>3.8398110427654858E-6</v>
      </c>
      <c r="DO2836" s="77">
        <v>0</v>
      </c>
      <c r="DP2836" s="77">
        <v>0</v>
      </c>
      <c r="DQ2836" s="77">
        <v>0</v>
      </c>
      <c r="DR2836" s="77">
        <v>0</v>
      </c>
      <c r="DS2836" s="77">
        <v>0</v>
      </c>
      <c r="DT2836" s="77">
        <v>0</v>
      </c>
      <c r="DU2836" s="77">
        <v>0</v>
      </c>
      <c r="DV2836" s="77">
        <v>0</v>
      </c>
      <c r="DW2836" s="77">
        <v>0</v>
      </c>
      <c r="GE2836" s="77" t="s">
        <v>425</v>
      </c>
      <c r="GF2836" s="77" t="s">
        <v>155</v>
      </c>
      <c r="GG2836" s="77" t="s">
        <v>448</v>
      </c>
      <c r="GH2836" s="77" t="s">
        <v>432</v>
      </c>
      <c r="GI2836" s="77">
        <v>2023</v>
      </c>
      <c r="GJ2836" s="77" t="s">
        <v>301</v>
      </c>
      <c r="GK2836" s="77">
        <v>8896.5159934300027</v>
      </c>
      <c r="GL2836" s="77">
        <v>700.88254199999994</v>
      </c>
      <c r="GM2836" s="77">
        <v>2023</v>
      </c>
      <c r="GN2836" s="77" t="s">
        <v>175</v>
      </c>
      <c r="GO2836" s="77">
        <v>5.3000000000000005E-2</v>
      </c>
      <c r="GP2836" s="77">
        <v>3</v>
      </c>
      <c r="GQ2836" s="77">
        <v>0</v>
      </c>
      <c r="GR2836" s="77" t="s">
        <v>423</v>
      </c>
      <c r="GS2836" s="77">
        <v>0</v>
      </c>
      <c r="GT2836" s="77">
        <v>0</v>
      </c>
      <c r="GU2836" s="77">
        <v>5.5966209081309413E-2</v>
      </c>
      <c r="GV2836" s="77">
        <v>497.90427418351663</v>
      </c>
      <c r="GW2836" s="77">
        <v>5.5966209081309413E-2</v>
      </c>
      <c r="GX2836" s="77">
        <v>497.90427418351663</v>
      </c>
      <c r="GY2836" s="77">
        <v>5.5966209081309413E-2</v>
      </c>
      <c r="GZ2836" s="77">
        <v>497.90427418351663</v>
      </c>
    </row>
    <row r="2837" spans="98:208" x14ac:dyDescent="0.25">
      <c r="CT2837" s="77" t="s">
        <v>155</v>
      </c>
      <c r="CU2837" s="77" t="s">
        <v>479</v>
      </c>
      <c r="CV2837" s="77" t="s">
        <v>439</v>
      </c>
      <c r="CW2837" s="77">
        <v>2021</v>
      </c>
      <c r="CX2837" s="77">
        <v>0</v>
      </c>
      <c r="CY2837" s="77">
        <v>0</v>
      </c>
      <c r="CZ2837" s="77">
        <v>0</v>
      </c>
      <c r="DA2837" s="77">
        <v>0</v>
      </c>
      <c r="DB2837" s="77">
        <v>5.2405583313015427</v>
      </c>
      <c r="DC2837" s="77">
        <v>0.69641821681220206</v>
      </c>
      <c r="DD2837" s="77">
        <v>2.9419641522809798</v>
      </c>
      <c r="DE2837" s="77">
        <v>1.6021759622082961</v>
      </c>
      <c r="DF2837" s="77">
        <v>0.36068764874240666</v>
      </c>
      <c r="DG2837" s="77">
        <v>0.36068764874240666</v>
      </c>
      <c r="DH2837" s="77">
        <v>0</v>
      </c>
      <c r="DI2837" s="77">
        <v>0</v>
      </c>
      <c r="DJ2837" s="77">
        <v>1.064580685297537E-5</v>
      </c>
      <c r="DL2837" s="77">
        <v>0</v>
      </c>
      <c r="DM2837" s="77">
        <v>3.8398110427654858E-6</v>
      </c>
      <c r="DN2837" s="77">
        <v>3.8398110427654858E-6</v>
      </c>
      <c r="DO2837" s="77">
        <v>0</v>
      </c>
      <c r="DP2837" s="77">
        <v>3.8398110427654858E-6</v>
      </c>
      <c r="DQ2837" s="77">
        <v>3.8398110427654858E-6</v>
      </c>
      <c r="DR2837" s="77">
        <v>0</v>
      </c>
      <c r="DS2837" s="77">
        <v>0</v>
      </c>
      <c r="DT2837" s="77">
        <v>0</v>
      </c>
      <c r="DU2837" s="77">
        <v>0</v>
      </c>
      <c r="DV2837" s="77">
        <v>0</v>
      </c>
      <c r="DW2837" s="77">
        <v>0</v>
      </c>
      <c r="GE2837" s="77" t="s">
        <v>422</v>
      </c>
      <c r="GF2837" s="77" t="s">
        <v>155</v>
      </c>
      <c r="GG2837" s="77" t="s">
        <v>448</v>
      </c>
      <c r="GH2837" s="77" t="s">
        <v>432</v>
      </c>
      <c r="GI2837" s="77">
        <v>2024</v>
      </c>
      <c r="GJ2837" s="77" t="s">
        <v>305</v>
      </c>
      <c r="GK2837" s="77">
        <v>233.2300768079761</v>
      </c>
      <c r="GL2837" s="77">
        <v>700.88254199999994</v>
      </c>
      <c r="GM2837" s="77">
        <v>2024</v>
      </c>
      <c r="GN2837" s="77" t="s">
        <v>175</v>
      </c>
      <c r="GO2837" s="77">
        <v>0.13250000000000001</v>
      </c>
      <c r="GP2837" s="77">
        <v>3</v>
      </c>
      <c r="GQ2837" s="77">
        <v>0</v>
      </c>
      <c r="GR2837" s="77" t="s">
        <v>423</v>
      </c>
      <c r="GS2837" s="77">
        <v>0</v>
      </c>
      <c r="GT2837" s="77">
        <v>0</v>
      </c>
      <c r="GU2837" s="77">
        <v>0</v>
      </c>
      <c r="GV2837" s="77">
        <v>0</v>
      </c>
      <c r="GW2837" s="77">
        <v>0.1527377521613833</v>
      </c>
      <c r="GX2837" s="77">
        <v>35.623037668077046</v>
      </c>
      <c r="GY2837" s="77">
        <v>0.1527377521613833</v>
      </c>
      <c r="GZ2837" s="77">
        <v>35.623037668077046</v>
      </c>
    </row>
    <row r="2838" spans="98:208" x14ac:dyDescent="0.25">
      <c r="CT2838" s="77" t="s">
        <v>155</v>
      </c>
      <c r="CU2838" s="77" t="s">
        <v>479</v>
      </c>
      <c r="CV2838" s="77" t="s">
        <v>439</v>
      </c>
      <c r="CW2838" s="77">
        <v>2022</v>
      </c>
      <c r="CX2838" s="77">
        <v>0</v>
      </c>
      <c r="CY2838" s="77">
        <v>0</v>
      </c>
      <c r="CZ2838" s="77">
        <v>0</v>
      </c>
      <c r="DA2838" s="77">
        <v>0</v>
      </c>
      <c r="DB2838" s="77">
        <v>5.2405583313015427</v>
      </c>
      <c r="DC2838" s="77">
        <v>0.69641821681220206</v>
      </c>
      <c r="DD2838" s="77">
        <v>2.9419641522809798</v>
      </c>
      <c r="DE2838" s="77">
        <v>1.6021759622082961</v>
      </c>
      <c r="DF2838" s="77">
        <v>0.36068764874240666</v>
      </c>
      <c r="DG2838" s="77">
        <v>0.36068764874240666</v>
      </c>
      <c r="DH2838" s="77">
        <v>0.36068764874240666</v>
      </c>
      <c r="DI2838" s="77">
        <v>0</v>
      </c>
      <c r="DJ2838" s="77">
        <v>1.064580685297537E-5</v>
      </c>
      <c r="DL2838" s="77">
        <v>0</v>
      </c>
      <c r="DM2838" s="77">
        <v>3.8398110427654858E-6</v>
      </c>
      <c r="DN2838" s="77">
        <v>3.8398110427654858E-6</v>
      </c>
      <c r="DO2838" s="77">
        <v>0</v>
      </c>
      <c r="DP2838" s="77">
        <v>3.8398110427654858E-6</v>
      </c>
      <c r="DQ2838" s="77">
        <v>3.8398110427654858E-6</v>
      </c>
      <c r="DR2838" s="77">
        <v>0</v>
      </c>
      <c r="DS2838" s="77">
        <v>3.8398110427654858E-6</v>
      </c>
      <c r="DT2838" s="77">
        <v>3.8398110427654858E-6</v>
      </c>
      <c r="DU2838" s="77">
        <v>0</v>
      </c>
      <c r="DV2838" s="77">
        <v>0</v>
      </c>
      <c r="DW2838" s="77">
        <v>0</v>
      </c>
      <c r="GE2838" s="77" t="s">
        <v>425</v>
      </c>
      <c r="GF2838" s="77" t="s">
        <v>155</v>
      </c>
      <c r="GG2838" s="77" t="s">
        <v>448</v>
      </c>
      <c r="GH2838" s="77" t="s">
        <v>432</v>
      </c>
      <c r="GI2838" s="77">
        <v>2024</v>
      </c>
      <c r="GJ2838" s="77" t="s">
        <v>301</v>
      </c>
      <c r="GK2838" s="77">
        <v>8896.5159934300027</v>
      </c>
      <c r="GL2838" s="77">
        <v>700.88254199999994</v>
      </c>
      <c r="GM2838" s="77">
        <v>2024</v>
      </c>
      <c r="GN2838" s="77" t="s">
        <v>175</v>
      </c>
      <c r="GO2838" s="77">
        <v>5.3000000000000005E-2</v>
      </c>
      <c r="GP2838" s="77">
        <v>3</v>
      </c>
      <c r="GQ2838" s="77">
        <v>0</v>
      </c>
      <c r="GR2838" s="77" t="s">
        <v>423</v>
      </c>
      <c r="GS2838" s="77">
        <v>0</v>
      </c>
      <c r="GT2838" s="77">
        <v>0</v>
      </c>
      <c r="GU2838" s="77">
        <v>0</v>
      </c>
      <c r="GV2838" s="77">
        <v>0</v>
      </c>
      <c r="GW2838" s="77">
        <v>5.5966209081309413E-2</v>
      </c>
      <c r="GX2838" s="77">
        <v>497.90427418351663</v>
      </c>
      <c r="GY2838" s="77">
        <v>5.5966209081309413E-2</v>
      </c>
      <c r="GZ2838" s="77">
        <v>497.90427418351663</v>
      </c>
    </row>
    <row r="2839" spans="98:208" x14ac:dyDescent="0.25">
      <c r="CT2839" s="77" t="s">
        <v>155</v>
      </c>
      <c r="CU2839" s="77" t="s">
        <v>479</v>
      </c>
      <c r="CV2839" s="77" t="s">
        <v>439</v>
      </c>
      <c r="CW2839" s="77">
        <v>2023</v>
      </c>
      <c r="CX2839" s="77">
        <v>0</v>
      </c>
      <c r="CY2839" s="77">
        <v>0</v>
      </c>
      <c r="CZ2839" s="77">
        <v>0</v>
      </c>
      <c r="DA2839" s="77">
        <v>0</v>
      </c>
      <c r="DB2839" s="77">
        <v>5.475034607007724</v>
      </c>
      <c r="DC2839" s="77">
        <v>0.71896016785815364</v>
      </c>
      <c r="DD2839" s="77">
        <v>3.071497198615083</v>
      </c>
      <c r="DE2839" s="77">
        <v>1.6845772405344219</v>
      </c>
      <c r="DF2839" s="77">
        <v>0</v>
      </c>
      <c r="DG2839" s="77">
        <v>0.37599181639993784</v>
      </c>
      <c r="DH2839" s="77">
        <v>0.37599181639993784</v>
      </c>
      <c r="DI2839" s="77">
        <v>0.37599181639993784</v>
      </c>
      <c r="DJ2839" s="77">
        <v>1.064580685297537E-5</v>
      </c>
      <c r="DL2839" s="77">
        <v>0</v>
      </c>
      <c r="DM2839" s="77">
        <v>0</v>
      </c>
      <c r="DN2839" s="77">
        <v>0</v>
      </c>
      <c r="DO2839" s="77">
        <v>0</v>
      </c>
      <c r="DP2839" s="77">
        <v>4.0027362556931149E-6</v>
      </c>
      <c r="DQ2839" s="77">
        <v>4.0027362556931149E-6</v>
      </c>
      <c r="DR2839" s="77">
        <v>0</v>
      </c>
      <c r="DS2839" s="77">
        <v>4.0027362556931149E-6</v>
      </c>
      <c r="DT2839" s="77">
        <v>4.0027362556931149E-6</v>
      </c>
      <c r="DU2839" s="77">
        <v>0</v>
      </c>
      <c r="DV2839" s="77">
        <v>4.0027362556931149E-6</v>
      </c>
      <c r="DW2839" s="77">
        <v>4.0027362556931149E-6</v>
      </c>
      <c r="GE2839" s="77" t="s">
        <v>422</v>
      </c>
      <c r="GF2839" s="77" t="s">
        <v>155</v>
      </c>
      <c r="GG2839" s="77" t="s">
        <v>448</v>
      </c>
      <c r="GH2839" s="77" t="s">
        <v>432</v>
      </c>
      <c r="GI2839" s="77">
        <v>2025</v>
      </c>
      <c r="GJ2839" s="77" t="s">
        <v>305</v>
      </c>
      <c r="GK2839" s="77">
        <v>233.2300768079761</v>
      </c>
      <c r="GL2839" s="77">
        <v>700.88254199999994</v>
      </c>
      <c r="GM2839" s="77">
        <v>2025</v>
      </c>
      <c r="GN2839" s="77" t="s">
        <v>175</v>
      </c>
      <c r="GO2839" s="77">
        <v>0.13250000000000001</v>
      </c>
      <c r="GP2839" s="77">
        <v>3</v>
      </c>
      <c r="GQ2839" s="77">
        <v>0</v>
      </c>
      <c r="GR2839" s="77" t="s">
        <v>423</v>
      </c>
      <c r="GS2839" s="77">
        <v>0</v>
      </c>
      <c r="GT2839" s="77">
        <v>0</v>
      </c>
      <c r="GU2839" s="77">
        <v>0</v>
      </c>
      <c r="GV2839" s="77">
        <v>0</v>
      </c>
      <c r="GW2839" s="77">
        <v>0</v>
      </c>
      <c r="GX2839" s="77">
        <v>0</v>
      </c>
      <c r="GY2839" s="77">
        <v>0.1527377521613833</v>
      </c>
      <c r="GZ2839" s="77">
        <v>35.623037668077046</v>
      </c>
    </row>
    <row r="2840" spans="98:208" x14ac:dyDescent="0.25">
      <c r="CT2840" s="77" t="s">
        <v>155</v>
      </c>
      <c r="CU2840" s="77" t="s">
        <v>479</v>
      </c>
      <c r="CV2840" s="77" t="s">
        <v>439</v>
      </c>
      <c r="CW2840" s="77">
        <v>2024</v>
      </c>
      <c r="CX2840" s="77">
        <v>0</v>
      </c>
      <c r="CY2840" s="77">
        <v>0</v>
      </c>
      <c r="CZ2840" s="77">
        <v>0</v>
      </c>
      <c r="DA2840" s="77">
        <v>0</v>
      </c>
      <c r="DB2840" s="77">
        <v>5.475034607007724</v>
      </c>
      <c r="DC2840" s="77">
        <v>0.71896016785815364</v>
      </c>
      <c r="DD2840" s="77">
        <v>3.071497198615083</v>
      </c>
      <c r="DE2840" s="77">
        <v>1.6845772405344219</v>
      </c>
      <c r="DF2840" s="77">
        <v>0</v>
      </c>
      <c r="DG2840" s="77">
        <v>0</v>
      </c>
      <c r="DH2840" s="77">
        <v>0.37599181639993784</v>
      </c>
      <c r="DI2840" s="77">
        <v>0.37599181639993784</v>
      </c>
      <c r="DJ2840" s="77">
        <v>1.064580685297537E-5</v>
      </c>
      <c r="DL2840" s="77">
        <v>0</v>
      </c>
      <c r="DM2840" s="77">
        <v>0</v>
      </c>
      <c r="DN2840" s="77">
        <v>0</v>
      </c>
      <c r="DO2840" s="77">
        <v>0</v>
      </c>
      <c r="DP2840" s="77">
        <v>0</v>
      </c>
      <c r="DQ2840" s="77">
        <v>0</v>
      </c>
      <c r="DR2840" s="77">
        <v>0</v>
      </c>
      <c r="DS2840" s="77">
        <v>4.0027362556931149E-6</v>
      </c>
      <c r="DT2840" s="77">
        <v>4.0027362556931149E-6</v>
      </c>
      <c r="DU2840" s="77">
        <v>0</v>
      </c>
      <c r="DV2840" s="77">
        <v>4.0027362556931149E-6</v>
      </c>
      <c r="DW2840" s="77">
        <v>4.0027362556931149E-6</v>
      </c>
      <c r="GE2840" s="77" t="s">
        <v>425</v>
      </c>
      <c r="GF2840" s="77" t="s">
        <v>155</v>
      </c>
      <c r="GG2840" s="77" t="s">
        <v>448</v>
      </c>
      <c r="GH2840" s="77" t="s">
        <v>432</v>
      </c>
      <c r="GI2840" s="77">
        <v>2025</v>
      </c>
      <c r="GJ2840" s="77" t="s">
        <v>301</v>
      </c>
      <c r="GK2840" s="77">
        <v>8896.5159934300027</v>
      </c>
      <c r="GL2840" s="77">
        <v>700.88254199999994</v>
      </c>
      <c r="GM2840" s="77">
        <v>2025</v>
      </c>
      <c r="GN2840" s="77" t="s">
        <v>175</v>
      </c>
      <c r="GO2840" s="77">
        <v>5.3000000000000005E-2</v>
      </c>
      <c r="GP2840" s="77">
        <v>3</v>
      </c>
      <c r="GQ2840" s="77">
        <v>0</v>
      </c>
      <c r="GR2840" s="77" t="s">
        <v>423</v>
      </c>
      <c r="GS2840" s="77">
        <v>0</v>
      </c>
      <c r="GT2840" s="77">
        <v>0</v>
      </c>
      <c r="GU2840" s="77">
        <v>0</v>
      </c>
      <c r="GV2840" s="77">
        <v>0</v>
      </c>
      <c r="GW2840" s="77">
        <v>0</v>
      </c>
      <c r="GX2840" s="77">
        <v>0</v>
      </c>
      <c r="GY2840" s="77">
        <v>5.5966209081309413E-2</v>
      </c>
      <c r="GZ2840" s="77">
        <v>497.90427418351663</v>
      </c>
    </row>
    <row r="2841" spans="98:208" x14ac:dyDescent="0.25">
      <c r="CT2841" s="77" t="s">
        <v>155</v>
      </c>
      <c r="CU2841" s="77" t="s">
        <v>479</v>
      </c>
      <c r="CV2841" s="77" t="s">
        <v>439</v>
      </c>
      <c r="CW2841" s="77">
        <v>2025</v>
      </c>
      <c r="CX2841" s="77">
        <v>0</v>
      </c>
      <c r="CY2841" s="77">
        <v>0</v>
      </c>
      <c r="CZ2841" s="77">
        <v>0</v>
      </c>
      <c r="DA2841" s="77">
        <v>0</v>
      </c>
      <c r="DB2841" s="77">
        <v>5.475034607007724</v>
      </c>
      <c r="DC2841" s="77">
        <v>0.71896016785815364</v>
      </c>
      <c r="DD2841" s="77">
        <v>3.071497198615083</v>
      </c>
      <c r="DE2841" s="77">
        <v>1.6845772405344219</v>
      </c>
      <c r="DF2841" s="77">
        <v>0</v>
      </c>
      <c r="DG2841" s="77">
        <v>0</v>
      </c>
      <c r="DH2841" s="77">
        <v>0</v>
      </c>
      <c r="DI2841" s="77">
        <v>0.37599181639993784</v>
      </c>
      <c r="DJ2841" s="77">
        <v>1.064580685297537E-5</v>
      </c>
      <c r="DL2841" s="77">
        <v>0</v>
      </c>
      <c r="DM2841" s="77">
        <v>0</v>
      </c>
      <c r="DN2841" s="77">
        <v>0</v>
      </c>
      <c r="DO2841" s="77">
        <v>0</v>
      </c>
      <c r="DP2841" s="77">
        <v>0</v>
      </c>
      <c r="DQ2841" s="77">
        <v>0</v>
      </c>
      <c r="DR2841" s="77">
        <v>0</v>
      </c>
      <c r="DS2841" s="77">
        <v>0</v>
      </c>
      <c r="DT2841" s="77">
        <v>0</v>
      </c>
      <c r="DU2841" s="77">
        <v>0</v>
      </c>
      <c r="DV2841" s="77">
        <v>4.0027362556931149E-6</v>
      </c>
      <c r="DW2841" s="77">
        <v>4.0027362556931149E-6</v>
      </c>
      <c r="GE2841" s="77" t="s">
        <v>422</v>
      </c>
      <c r="GF2841" s="77" t="s">
        <v>155</v>
      </c>
      <c r="GG2841" s="77" t="s">
        <v>448</v>
      </c>
      <c r="GH2841" s="77" t="s">
        <v>439</v>
      </c>
      <c r="GI2841" s="77">
        <v>2021</v>
      </c>
      <c r="GJ2841" s="77" t="s">
        <v>305</v>
      </c>
      <c r="GK2841" s="77">
        <v>0.69641821681223193</v>
      </c>
      <c r="GL2841" s="77">
        <v>700.88254199999994</v>
      </c>
      <c r="GM2841" s="77">
        <v>2021</v>
      </c>
      <c r="GN2841" s="77" t="s">
        <v>175</v>
      </c>
      <c r="GO2841" s="77">
        <v>0.13250000000000001</v>
      </c>
      <c r="GP2841" s="77">
        <v>3</v>
      </c>
      <c r="GQ2841" s="77">
        <v>0</v>
      </c>
      <c r="GR2841" s="77" t="s">
        <v>423</v>
      </c>
      <c r="GS2841" s="77">
        <v>0.1527377521613833</v>
      </c>
      <c r="GT2841" s="77">
        <v>0.10636935300013918</v>
      </c>
      <c r="GU2841" s="77">
        <v>0.1527377521613833</v>
      </c>
      <c r="GV2841" s="77">
        <v>0.10636935300013918</v>
      </c>
      <c r="GW2841" s="77">
        <v>0</v>
      </c>
      <c r="GX2841" s="77">
        <v>0</v>
      </c>
      <c r="GY2841" s="77">
        <v>0</v>
      </c>
      <c r="GZ2841" s="77">
        <v>0</v>
      </c>
    </row>
    <row r="2842" spans="98:208" x14ac:dyDescent="0.25">
      <c r="CT2842" s="77" t="s">
        <v>155</v>
      </c>
      <c r="CU2842" s="77" t="s">
        <v>479</v>
      </c>
      <c r="CV2842" s="77" t="s">
        <v>446</v>
      </c>
      <c r="CW2842" s="77">
        <v>2020</v>
      </c>
      <c r="CX2842" s="77">
        <v>0</v>
      </c>
      <c r="CY2842" s="77">
        <v>0</v>
      </c>
      <c r="CZ2842" s="77">
        <v>0</v>
      </c>
      <c r="DA2842" s="77">
        <v>0</v>
      </c>
      <c r="DB2842" s="77">
        <v>7.7900575334948499E-2</v>
      </c>
      <c r="DC2842" s="77">
        <v>3.6425060683954423E-2</v>
      </c>
      <c r="DD2842" s="77">
        <v>1.580872452543256E-3</v>
      </c>
      <c r="DE2842" s="77">
        <v>3.9894642198450667E-2</v>
      </c>
      <c r="DF2842" s="77">
        <v>7.8847092159216158E-3</v>
      </c>
      <c r="DG2842" s="77">
        <v>0</v>
      </c>
      <c r="DH2842" s="77">
        <v>0</v>
      </c>
      <c r="DI2842" s="77">
        <v>0</v>
      </c>
      <c r="DJ2842" s="77">
        <v>4.4834561394766241E-3</v>
      </c>
      <c r="DL2842" s="77">
        <v>0</v>
      </c>
      <c r="DM2842" s="77">
        <v>3.5350747942111686E-5</v>
      </c>
      <c r="DN2842" s="77">
        <v>3.5350747942111686E-5</v>
      </c>
      <c r="DO2842" s="77">
        <v>0</v>
      </c>
      <c r="DP2842" s="77">
        <v>0</v>
      </c>
      <c r="DQ2842" s="77">
        <v>0</v>
      </c>
      <c r="DR2842" s="77">
        <v>0</v>
      </c>
      <c r="DS2842" s="77">
        <v>0</v>
      </c>
      <c r="DT2842" s="77">
        <v>0</v>
      </c>
      <c r="DU2842" s="77">
        <v>0</v>
      </c>
      <c r="DV2842" s="77">
        <v>0</v>
      </c>
      <c r="DW2842" s="77">
        <v>0</v>
      </c>
      <c r="GE2842" s="77" t="s">
        <v>425</v>
      </c>
      <c r="GF2842" s="77" t="s">
        <v>155</v>
      </c>
      <c r="GG2842" s="77" t="s">
        <v>448</v>
      </c>
      <c r="GH2842" s="77" t="s">
        <v>439</v>
      </c>
      <c r="GI2842" s="77">
        <v>2021</v>
      </c>
      <c r="GJ2842" s="77" t="s">
        <v>301</v>
      </c>
      <c r="GK2842" s="77">
        <v>2.9419641522810251</v>
      </c>
      <c r="GL2842" s="77">
        <v>700.88254199999994</v>
      </c>
      <c r="GM2842" s="77">
        <v>2021</v>
      </c>
      <c r="GN2842" s="77" t="s">
        <v>175</v>
      </c>
      <c r="GO2842" s="77">
        <v>5.3000000000000005E-2</v>
      </c>
      <c r="GP2842" s="77">
        <v>3</v>
      </c>
      <c r="GQ2842" s="77">
        <v>0</v>
      </c>
      <c r="GR2842" s="77" t="s">
        <v>423</v>
      </c>
      <c r="GS2842" s="77">
        <v>5.5966209081309413E-2</v>
      </c>
      <c r="GT2842" s="77">
        <v>0.16465058085627707</v>
      </c>
      <c r="GU2842" s="77">
        <v>5.5966209081309413E-2</v>
      </c>
      <c r="GV2842" s="77">
        <v>0.16465058085627707</v>
      </c>
      <c r="GW2842" s="77">
        <v>0</v>
      </c>
      <c r="GX2842" s="77">
        <v>0</v>
      </c>
      <c r="GY2842" s="77">
        <v>0</v>
      </c>
      <c r="GZ2842" s="77">
        <v>0</v>
      </c>
    </row>
    <row r="2843" spans="98:208" x14ac:dyDescent="0.25">
      <c r="CT2843" s="77" t="s">
        <v>155</v>
      </c>
      <c r="CU2843" s="77" t="s">
        <v>479</v>
      </c>
      <c r="CV2843" s="77" t="s">
        <v>446</v>
      </c>
      <c r="CW2843" s="77">
        <v>2021</v>
      </c>
      <c r="CX2843" s="77">
        <v>0</v>
      </c>
      <c r="CY2843" s="77">
        <v>0</v>
      </c>
      <c r="CZ2843" s="77">
        <v>0</v>
      </c>
      <c r="DA2843" s="77">
        <v>0</v>
      </c>
      <c r="DB2843" s="77">
        <v>7.7900575334948499E-2</v>
      </c>
      <c r="DC2843" s="77">
        <v>3.6425060683954423E-2</v>
      </c>
      <c r="DD2843" s="77">
        <v>1.580872452543256E-3</v>
      </c>
      <c r="DE2843" s="77">
        <v>3.9894642198450667E-2</v>
      </c>
      <c r="DF2843" s="77">
        <v>7.8847092159216158E-3</v>
      </c>
      <c r="DG2843" s="77">
        <v>7.8847092159216158E-3</v>
      </c>
      <c r="DH2843" s="77">
        <v>0</v>
      </c>
      <c r="DI2843" s="77">
        <v>0</v>
      </c>
      <c r="DJ2843" s="77">
        <v>4.4834561394766241E-3</v>
      </c>
      <c r="DL2843" s="77">
        <v>0</v>
      </c>
      <c r="DM2843" s="77">
        <v>3.5350747942111686E-5</v>
      </c>
      <c r="DN2843" s="77">
        <v>3.5350747942111686E-5</v>
      </c>
      <c r="DO2843" s="77">
        <v>0</v>
      </c>
      <c r="DP2843" s="77">
        <v>3.5350747942111686E-5</v>
      </c>
      <c r="DQ2843" s="77">
        <v>3.5350747942111686E-5</v>
      </c>
      <c r="DR2843" s="77">
        <v>0</v>
      </c>
      <c r="DS2843" s="77">
        <v>0</v>
      </c>
      <c r="DT2843" s="77">
        <v>0</v>
      </c>
      <c r="DU2843" s="77">
        <v>0</v>
      </c>
      <c r="DV2843" s="77">
        <v>0</v>
      </c>
      <c r="DW2843" s="77">
        <v>0</v>
      </c>
      <c r="GE2843" s="77" t="s">
        <v>427</v>
      </c>
      <c r="GF2843" s="77" t="s">
        <v>155</v>
      </c>
      <c r="GG2843" s="77" t="s">
        <v>448</v>
      </c>
      <c r="GH2843" s="77" t="s">
        <v>439</v>
      </c>
      <c r="GI2843" s="77">
        <v>2021</v>
      </c>
      <c r="GJ2843" s="77" t="s">
        <v>303</v>
      </c>
      <c r="GK2843" s="77">
        <v>1.6021759622082929</v>
      </c>
      <c r="GL2843" s="77">
        <v>700.88254199999994</v>
      </c>
      <c r="GM2843" s="77">
        <v>2021</v>
      </c>
      <c r="GN2843" s="77" t="s">
        <v>175</v>
      </c>
      <c r="GO2843" s="77">
        <v>5.3000000000000005E-2</v>
      </c>
      <c r="GP2843" s="77">
        <v>3</v>
      </c>
      <c r="GQ2843" s="77">
        <v>0</v>
      </c>
      <c r="GR2843" s="77" t="s">
        <v>423</v>
      </c>
      <c r="GS2843" s="77">
        <v>5.5966209081309413E-2</v>
      </c>
      <c r="GT2843" s="77">
        <v>8.966771488599741E-2</v>
      </c>
      <c r="GU2843" s="77">
        <v>5.5966209081309413E-2</v>
      </c>
      <c r="GV2843" s="77">
        <v>8.966771488599741E-2</v>
      </c>
      <c r="GW2843" s="77">
        <v>0</v>
      </c>
      <c r="GX2843" s="77">
        <v>0</v>
      </c>
      <c r="GY2843" s="77">
        <v>0</v>
      </c>
      <c r="GZ2843" s="77">
        <v>0</v>
      </c>
    </row>
    <row r="2844" spans="98:208" x14ac:dyDescent="0.25">
      <c r="CT2844" s="77" t="s">
        <v>155</v>
      </c>
      <c r="CU2844" s="77" t="s">
        <v>479</v>
      </c>
      <c r="CV2844" s="77" t="s">
        <v>446</v>
      </c>
      <c r="CW2844" s="77">
        <v>2022</v>
      </c>
      <c r="CX2844" s="77">
        <v>0</v>
      </c>
      <c r="CY2844" s="77">
        <v>0</v>
      </c>
      <c r="CZ2844" s="77">
        <v>0</v>
      </c>
      <c r="DA2844" s="77">
        <v>0</v>
      </c>
      <c r="DB2844" s="77">
        <v>7.7900575334948499E-2</v>
      </c>
      <c r="DC2844" s="77">
        <v>3.6425060683954423E-2</v>
      </c>
      <c r="DD2844" s="77">
        <v>1.580872452543256E-3</v>
      </c>
      <c r="DE2844" s="77">
        <v>3.9894642198450667E-2</v>
      </c>
      <c r="DF2844" s="77">
        <v>7.8847092159216158E-3</v>
      </c>
      <c r="DG2844" s="77">
        <v>7.8847092159216158E-3</v>
      </c>
      <c r="DH2844" s="77">
        <v>7.8847092159216158E-3</v>
      </c>
      <c r="DI2844" s="77">
        <v>0</v>
      </c>
      <c r="DJ2844" s="77">
        <v>4.4834561394766241E-3</v>
      </c>
      <c r="DL2844" s="77">
        <v>0</v>
      </c>
      <c r="DM2844" s="77">
        <v>3.5350747942111686E-5</v>
      </c>
      <c r="DN2844" s="77">
        <v>3.5350747942111686E-5</v>
      </c>
      <c r="DO2844" s="77">
        <v>0</v>
      </c>
      <c r="DP2844" s="77">
        <v>3.5350747942111686E-5</v>
      </c>
      <c r="DQ2844" s="77">
        <v>3.5350747942111686E-5</v>
      </c>
      <c r="DR2844" s="77">
        <v>0</v>
      </c>
      <c r="DS2844" s="77">
        <v>3.5350747942111686E-5</v>
      </c>
      <c r="DT2844" s="77">
        <v>3.5350747942111686E-5</v>
      </c>
      <c r="DU2844" s="77">
        <v>0</v>
      </c>
      <c r="DV2844" s="77">
        <v>0</v>
      </c>
      <c r="DW2844" s="77">
        <v>0</v>
      </c>
      <c r="GE2844" s="77" t="s">
        <v>422</v>
      </c>
      <c r="GF2844" s="77" t="s">
        <v>155</v>
      </c>
      <c r="GG2844" s="77" t="s">
        <v>448</v>
      </c>
      <c r="GH2844" s="77" t="s">
        <v>439</v>
      </c>
      <c r="GI2844" s="77">
        <v>2022</v>
      </c>
      <c r="GJ2844" s="77" t="s">
        <v>305</v>
      </c>
      <c r="GK2844" s="77">
        <v>0.69641821681223193</v>
      </c>
      <c r="GL2844" s="77">
        <v>700.88254199999994</v>
      </c>
      <c r="GM2844" s="77">
        <v>2022</v>
      </c>
      <c r="GN2844" s="77" t="s">
        <v>175</v>
      </c>
      <c r="GO2844" s="77">
        <v>0.13250000000000001</v>
      </c>
      <c r="GP2844" s="77">
        <v>3</v>
      </c>
      <c r="GQ2844" s="77">
        <v>0</v>
      </c>
      <c r="GR2844" s="77" t="s">
        <v>423</v>
      </c>
      <c r="GS2844" s="77">
        <v>0.1527377521613833</v>
      </c>
      <c r="GT2844" s="77">
        <v>0.10636935300013918</v>
      </c>
      <c r="GU2844" s="77">
        <v>0.1527377521613833</v>
      </c>
      <c r="GV2844" s="77">
        <v>0.10636935300013918</v>
      </c>
      <c r="GW2844" s="77">
        <v>0.1527377521613833</v>
      </c>
      <c r="GX2844" s="77">
        <v>0.10636935300013918</v>
      </c>
      <c r="GY2844" s="77">
        <v>0</v>
      </c>
      <c r="GZ2844" s="77">
        <v>0</v>
      </c>
    </row>
    <row r="2845" spans="98:208" x14ac:dyDescent="0.25">
      <c r="CT2845" s="77" t="s">
        <v>155</v>
      </c>
      <c r="CU2845" s="77" t="s">
        <v>479</v>
      </c>
      <c r="CV2845" s="77" t="s">
        <v>446</v>
      </c>
      <c r="CW2845" s="77">
        <v>2023</v>
      </c>
      <c r="CX2845" s="77">
        <v>0</v>
      </c>
      <c r="CY2845" s="77">
        <v>0</v>
      </c>
      <c r="CZ2845" s="77">
        <v>0</v>
      </c>
      <c r="DA2845" s="77">
        <v>0</v>
      </c>
      <c r="DB2845" s="77">
        <v>8.0408269036977148E-2</v>
      </c>
      <c r="DC2845" s="77">
        <v>3.7590224611390631E-2</v>
      </c>
      <c r="DD2845" s="77">
        <v>1.6314334115685889E-3</v>
      </c>
      <c r="DE2845" s="77">
        <v>4.1186611014017611E-2</v>
      </c>
      <c r="DF2845" s="77">
        <v>0</v>
      </c>
      <c r="DG2845" s="77">
        <v>8.1378100371604645E-3</v>
      </c>
      <c r="DH2845" s="77">
        <v>8.1378100371604645E-3</v>
      </c>
      <c r="DI2845" s="77">
        <v>8.1378100371604645E-3</v>
      </c>
      <c r="DJ2845" s="77">
        <v>4.4834561394766241E-3</v>
      </c>
      <c r="DL2845" s="77">
        <v>0</v>
      </c>
      <c r="DM2845" s="77">
        <v>0</v>
      </c>
      <c r="DN2845" s="77">
        <v>0</v>
      </c>
      <c r="DO2845" s="77">
        <v>0</v>
      </c>
      <c r="DP2845" s="77">
        <v>3.6485514373001577E-5</v>
      </c>
      <c r="DQ2845" s="77">
        <v>3.6485514373001577E-5</v>
      </c>
      <c r="DR2845" s="77">
        <v>0</v>
      </c>
      <c r="DS2845" s="77">
        <v>3.6485514373001577E-5</v>
      </c>
      <c r="DT2845" s="77">
        <v>3.6485514373001577E-5</v>
      </c>
      <c r="DU2845" s="77">
        <v>0</v>
      </c>
      <c r="DV2845" s="77">
        <v>3.6485514373001577E-5</v>
      </c>
      <c r="DW2845" s="77">
        <v>3.6485514373001577E-5</v>
      </c>
      <c r="GE2845" s="77" t="s">
        <v>425</v>
      </c>
      <c r="GF2845" s="77" t="s">
        <v>155</v>
      </c>
      <c r="GG2845" s="77" t="s">
        <v>448</v>
      </c>
      <c r="GH2845" s="77" t="s">
        <v>439</v>
      </c>
      <c r="GI2845" s="77">
        <v>2022</v>
      </c>
      <c r="GJ2845" s="77" t="s">
        <v>301</v>
      </c>
      <c r="GK2845" s="77">
        <v>2.9419641522810251</v>
      </c>
      <c r="GL2845" s="77">
        <v>700.88254199999994</v>
      </c>
      <c r="GM2845" s="77">
        <v>2022</v>
      </c>
      <c r="GN2845" s="77" t="s">
        <v>175</v>
      </c>
      <c r="GO2845" s="77">
        <v>5.3000000000000005E-2</v>
      </c>
      <c r="GP2845" s="77">
        <v>3</v>
      </c>
      <c r="GQ2845" s="77">
        <v>0</v>
      </c>
      <c r="GR2845" s="77" t="s">
        <v>423</v>
      </c>
      <c r="GS2845" s="77">
        <v>5.5966209081309413E-2</v>
      </c>
      <c r="GT2845" s="77">
        <v>0.16465058085627707</v>
      </c>
      <c r="GU2845" s="77">
        <v>5.5966209081309413E-2</v>
      </c>
      <c r="GV2845" s="77">
        <v>0.16465058085627707</v>
      </c>
      <c r="GW2845" s="77">
        <v>5.5966209081309413E-2</v>
      </c>
      <c r="GX2845" s="77">
        <v>0.16465058085627707</v>
      </c>
      <c r="GY2845" s="77">
        <v>0</v>
      </c>
      <c r="GZ2845" s="77">
        <v>0</v>
      </c>
    </row>
    <row r="2846" spans="98:208" x14ac:dyDescent="0.25">
      <c r="CT2846" s="77" t="s">
        <v>155</v>
      </c>
      <c r="CU2846" s="77" t="s">
        <v>479</v>
      </c>
      <c r="CV2846" s="77" t="s">
        <v>446</v>
      </c>
      <c r="CW2846" s="77">
        <v>2024</v>
      </c>
      <c r="CX2846" s="77">
        <v>0</v>
      </c>
      <c r="CY2846" s="77">
        <v>0</v>
      </c>
      <c r="CZ2846" s="77">
        <v>0</v>
      </c>
      <c r="DA2846" s="77">
        <v>0</v>
      </c>
      <c r="DB2846" s="77">
        <v>8.0408269036977148E-2</v>
      </c>
      <c r="DC2846" s="77">
        <v>3.7590224611390631E-2</v>
      </c>
      <c r="DD2846" s="77">
        <v>1.6314334115685889E-3</v>
      </c>
      <c r="DE2846" s="77">
        <v>4.1186611014017611E-2</v>
      </c>
      <c r="DF2846" s="77">
        <v>0</v>
      </c>
      <c r="DG2846" s="77">
        <v>0</v>
      </c>
      <c r="DH2846" s="77">
        <v>8.1378100371604645E-3</v>
      </c>
      <c r="DI2846" s="77">
        <v>8.1378100371604645E-3</v>
      </c>
      <c r="DJ2846" s="77">
        <v>4.4834561394766241E-3</v>
      </c>
      <c r="DL2846" s="77">
        <v>0</v>
      </c>
      <c r="DM2846" s="77">
        <v>0</v>
      </c>
      <c r="DN2846" s="77">
        <v>0</v>
      </c>
      <c r="DO2846" s="77">
        <v>0</v>
      </c>
      <c r="DP2846" s="77">
        <v>0</v>
      </c>
      <c r="DQ2846" s="77">
        <v>0</v>
      </c>
      <c r="DR2846" s="77">
        <v>0</v>
      </c>
      <c r="DS2846" s="77">
        <v>3.6485514373001577E-5</v>
      </c>
      <c r="DT2846" s="77">
        <v>3.6485514373001577E-5</v>
      </c>
      <c r="DU2846" s="77">
        <v>0</v>
      </c>
      <c r="DV2846" s="77">
        <v>3.6485514373001577E-5</v>
      </c>
      <c r="DW2846" s="77">
        <v>3.6485514373001577E-5</v>
      </c>
      <c r="GE2846" s="77" t="s">
        <v>427</v>
      </c>
      <c r="GF2846" s="77" t="s">
        <v>155</v>
      </c>
      <c r="GG2846" s="77" t="s">
        <v>448</v>
      </c>
      <c r="GH2846" s="77" t="s">
        <v>439</v>
      </c>
      <c r="GI2846" s="77">
        <v>2022</v>
      </c>
      <c r="GJ2846" s="77" t="s">
        <v>303</v>
      </c>
      <c r="GK2846" s="77">
        <v>1.6021759622082929</v>
      </c>
      <c r="GL2846" s="77">
        <v>700.88254199999994</v>
      </c>
      <c r="GM2846" s="77">
        <v>2022</v>
      </c>
      <c r="GN2846" s="77" t="s">
        <v>175</v>
      </c>
      <c r="GO2846" s="77">
        <v>5.3000000000000005E-2</v>
      </c>
      <c r="GP2846" s="77">
        <v>3</v>
      </c>
      <c r="GQ2846" s="77">
        <v>0</v>
      </c>
      <c r="GR2846" s="77" t="s">
        <v>423</v>
      </c>
      <c r="GS2846" s="77">
        <v>5.5966209081309413E-2</v>
      </c>
      <c r="GT2846" s="77">
        <v>8.966771488599741E-2</v>
      </c>
      <c r="GU2846" s="77">
        <v>5.5966209081309413E-2</v>
      </c>
      <c r="GV2846" s="77">
        <v>8.966771488599741E-2</v>
      </c>
      <c r="GW2846" s="77">
        <v>5.5966209081309413E-2</v>
      </c>
      <c r="GX2846" s="77">
        <v>8.966771488599741E-2</v>
      </c>
      <c r="GY2846" s="77">
        <v>0</v>
      </c>
      <c r="GZ2846" s="77">
        <v>0</v>
      </c>
    </row>
    <row r="2847" spans="98:208" x14ac:dyDescent="0.25">
      <c r="CT2847" s="77" t="s">
        <v>155</v>
      </c>
      <c r="CU2847" s="77" t="s">
        <v>479</v>
      </c>
      <c r="CV2847" s="77" t="s">
        <v>446</v>
      </c>
      <c r="CW2847" s="77">
        <v>2025</v>
      </c>
      <c r="CX2847" s="77">
        <v>0</v>
      </c>
      <c r="CY2847" s="77">
        <v>0</v>
      </c>
      <c r="CZ2847" s="77">
        <v>0</v>
      </c>
      <c r="DA2847" s="77">
        <v>0</v>
      </c>
      <c r="DB2847" s="77">
        <v>8.0408269036977148E-2</v>
      </c>
      <c r="DC2847" s="77">
        <v>3.7590224611390631E-2</v>
      </c>
      <c r="DD2847" s="77">
        <v>1.6314334115685889E-3</v>
      </c>
      <c r="DE2847" s="77">
        <v>4.1186611014017611E-2</v>
      </c>
      <c r="DF2847" s="77">
        <v>0</v>
      </c>
      <c r="DG2847" s="77">
        <v>0</v>
      </c>
      <c r="DH2847" s="77">
        <v>0</v>
      </c>
      <c r="DI2847" s="77">
        <v>8.1378100371604645E-3</v>
      </c>
      <c r="DJ2847" s="77">
        <v>4.4834561394766241E-3</v>
      </c>
      <c r="DL2847" s="77">
        <v>0</v>
      </c>
      <c r="DM2847" s="77">
        <v>0</v>
      </c>
      <c r="DN2847" s="77">
        <v>0</v>
      </c>
      <c r="DO2847" s="77">
        <v>0</v>
      </c>
      <c r="DP2847" s="77">
        <v>0</v>
      </c>
      <c r="DQ2847" s="77">
        <v>0</v>
      </c>
      <c r="DR2847" s="77">
        <v>0</v>
      </c>
      <c r="DS2847" s="77">
        <v>0</v>
      </c>
      <c r="DT2847" s="77">
        <v>0</v>
      </c>
      <c r="DU2847" s="77">
        <v>0</v>
      </c>
      <c r="DV2847" s="77">
        <v>3.6485514373001577E-5</v>
      </c>
      <c r="DW2847" s="77">
        <v>3.6485514373001577E-5</v>
      </c>
      <c r="GE2847" s="77" t="s">
        <v>422</v>
      </c>
      <c r="GF2847" s="77" t="s">
        <v>155</v>
      </c>
      <c r="GG2847" s="77" t="s">
        <v>448</v>
      </c>
      <c r="GH2847" s="77" t="s">
        <v>439</v>
      </c>
      <c r="GI2847" s="77">
        <v>2023</v>
      </c>
      <c r="GJ2847" s="77" t="s">
        <v>305</v>
      </c>
      <c r="GK2847" s="77">
        <v>0.71896016785821615</v>
      </c>
      <c r="GL2847" s="77">
        <v>700.88254199999994</v>
      </c>
      <c r="GM2847" s="77">
        <v>2023</v>
      </c>
      <c r="GN2847" s="77" t="s">
        <v>175</v>
      </c>
      <c r="GO2847" s="77">
        <v>0.13250000000000001</v>
      </c>
      <c r="GP2847" s="77">
        <v>3</v>
      </c>
      <c r="GQ2847" s="77">
        <v>0</v>
      </c>
      <c r="GR2847" s="77" t="s">
        <v>423</v>
      </c>
      <c r="GS2847" s="77">
        <v>0</v>
      </c>
      <c r="GT2847" s="77">
        <v>0</v>
      </c>
      <c r="GU2847" s="77">
        <v>0.1527377521613833</v>
      </c>
      <c r="GV2847" s="77">
        <v>0.10981235993223476</v>
      </c>
      <c r="GW2847" s="77">
        <v>0.1527377521613833</v>
      </c>
      <c r="GX2847" s="77">
        <v>0.10981235993223476</v>
      </c>
      <c r="GY2847" s="77">
        <v>0.1527377521613833</v>
      </c>
      <c r="GZ2847" s="77">
        <v>0.10981235993223476</v>
      </c>
    </row>
    <row r="2848" spans="98:208" x14ac:dyDescent="0.25">
      <c r="CT2848" s="77" t="s">
        <v>155</v>
      </c>
      <c r="CU2848" s="77" t="s">
        <v>479</v>
      </c>
      <c r="CV2848" s="77" t="s">
        <v>453</v>
      </c>
      <c r="CW2848" s="77">
        <v>2020</v>
      </c>
      <c r="CX2848" s="77">
        <v>0</v>
      </c>
      <c r="CY2848" s="77">
        <v>0</v>
      </c>
      <c r="CZ2848" s="77">
        <v>0</v>
      </c>
      <c r="DA2848" s="77">
        <v>0</v>
      </c>
      <c r="DB2848" s="77">
        <v>14146.13064133435</v>
      </c>
      <c r="DC2848" s="77">
        <v>222.22942162785921</v>
      </c>
      <c r="DD2848" s="77">
        <v>8585.722809249055</v>
      </c>
      <c r="DE2848" s="77">
        <v>5338.1784104574353</v>
      </c>
      <c r="DF2848" s="77">
        <v>813.21078921315598</v>
      </c>
      <c r="DG2848" s="77">
        <v>0</v>
      </c>
      <c r="DH2848" s="77">
        <v>0</v>
      </c>
      <c r="DI2848" s="77">
        <v>0</v>
      </c>
      <c r="DJ2848" s="77">
        <v>1.878098949696012E-6</v>
      </c>
      <c r="DL2848" s="77">
        <v>0</v>
      </c>
      <c r="DM2848" s="77">
        <v>1.5272903291026932E-3</v>
      </c>
      <c r="DN2848" s="77">
        <v>1.5272903291026932E-3</v>
      </c>
      <c r="DO2848" s="77">
        <v>0</v>
      </c>
      <c r="DP2848" s="77">
        <v>0</v>
      </c>
      <c r="DQ2848" s="77">
        <v>0</v>
      </c>
      <c r="DR2848" s="77">
        <v>0</v>
      </c>
      <c r="DS2848" s="77">
        <v>0</v>
      </c>
      <c r="DT2848" s="77">
        <v>0</v>
      </c>
      <c r="DU2848" s="77">
        <v>0</v>
      </c>
      <c r="DV2848" s="77">
        <v>0</v>
      </c>
      <c r="DW2848" s="77">
        <v>0</v>
      </c>
      <c r="GE2848" s="77" t="s">
        <v>425</v>
      </c>
      <c r="GF2848" s="77" t="s">
        <v>155</v>
      </c>
      <c r="GG2848" s="77" t="s">
        <v>448</v>
      </c>
      <c r="GH2848" s="77" t="s">
        <v>439</v>
      </c>
      <c r="GI2848" s="77">
        <v>2023</v>
      </c>
      <c r="GJ2848" s="77" t="s">
        <v>301</v>
      </c>
      <c r="GK2848" s="77">
        <v>3.0714971986151118</v>
      </c>
      <c r="GL2848" s="77">
        <v>700.88254199999994</v>
      </c>
      <c r="GM2848" s="77">
        <v>2023</v>
      </c>
      <c r="GN2848" s="77" t="s">
        <v>175</v>
      </c>
      <c r="GO2848" s="77">
        <v>5.3000000000000005E-2</v>
      </c>
      <c r="GP2848" s="77">
        <v>3</v>
      </c>
      <c r="GQ2848" s="77">
        <v>0</v>
      </c>
      <c r="GR2848" s="77" t="s">
        <v>423</v>
      </c>
      <c r="GS2848" s="77">
        <v>0</v>
      </c>
      <c r="GT2848" s="77">
        <v>0</v>
      </c>
      <c r="GU2848" s="77">
        <v>5.5966209081309413E-2</v>
      </c>
      <c r="GV2848" s="77">
        <v>0.1719000544103495</v>
      </c>
      <c r="GW2848" s="77">
        <v>5.5966209081309413E-2</v>
      </c>
      <c r="GX2848" s="77">
        <v>0.1719000544103495</v>
      </c>
      <c r="GY2848" s="77">
        <v>5.5966209081309413E-2</v>
      </c>
      <c r="GZ2848" s="77">
        <v>0.1719000544103495</v>
      </c>
    </row>
    <row r="2849" spans="98:208" x14ac:dyDescent="0.25">
      <c r="CT2849" s="77" t="s">
        <v>155</v>
      </c>
      <c r="CU2849" s="77" t="s">
        <v>479</v>
      </c>
      <c r="CV2849" s="77" t="s">
        <v>453</v>
      </c>
      <c r="CW2849" s="77">
        <v>2021</v>
      </c>
      <c r="CX2849" s="77">
        <v>0</v>
      </c>
      <c r="CY2849" s="77">
        <v>0</v>
      </c>
      <c r="CZ2849" s="77">
        <v>0</v>
      </c>
      <c r="DA2849" s="77">
        <v>0</v>
      </c>
      <c r="DB2849" s="77">
        <v>14146.13064133435</v>
      </c>
      <c r="DC2849" s="77">
        <v>222.22942162785921</v>
      </c>
      <c r="DD2849" s="77">
        <v>8585.722809249055</v>
      </c>
      <c r="DE2849" s="77">
        <v>5338.1784104574353</v>
      </c>
      <c r="DF2849" s="77">
        <v>813.21078921315598</v>
      </c>
      <c r="DG2849" s="77">
        <v>813.21078921315598</v>
      </c>
      <c r="DH2849" s="77">
        <v>0</v>
      </c>
      <c r="DI2849" s="77">
        <v>0</v>
      </c>
      <c r="DJ2849" s="77">
        <v>1.878098949696012E-6</v>
      </c>
      <c r="DL2849" s="77">
        <v>0</v>
      </c>
      <c r="DM2849" s="77">
        <v>1.5272903291026932E-3</v>
      </c>
      <c r="DN2849" s="77">
        <v>1.5272903291026932E-3</v>
      </c>
      <c r="DO2849" s="77">
        <v>0</v>
      </c>
      <c r="DP2849" s="77">
        <v>1.5272903291026932E-3</v>
      </c>
      <c r="DQ2849" s="77">
        <v>1.5272903291026932E-3</v>
      </c>
      <c r="DR2849" s="77">
        <v>0</v>
      </c>
      <c r="DS2849" s="77">
        <v>0</v>
      </c>
      <c r="DT2849" s="77">
        <v>0</v>
      </c>
      <c r="DU2849" s="77">
        <v>0</v>
      </c>
      <c r="DV2849" s="77">
        <v>0</v>
      </c>
      <c r="DW2849" s="77">
        <v>0</v>
      </c>
      <c r="GE2849" s="77" t="s">
        <v>427</v>
      </c>
      <c r="GF2849" s="77" t="s">
        <v>155</v>
      </c>
      <c r="GG2849" s="77" t="s">
        <v>448</v>
      </c>
      <c r="GH2849" s="77" t="s">
        <v>439</v>
      </c>
      <c r="GI2849" s="77">
        <v>2023</v>
      </c>
      <c r="GJ2849" s="77" t="s">
        <v>303</v>
      </c>
      <c r="GK2849" s="77">
        <v>1.684577240534451</v>
      </c>
      <c r="GL2849" s="77">
        <v>700.88254199999994</v>
      </c>
      <c r="GM2849" s="77">
        <v>2023</v>
      </c>
      <c r="GN2849" s="77" t="s">
        <v>175</v>
      </c>
      <c r="GO2849" s="77">
        <v>5.3000000000000005E-2</v>
      </c>
      <c r="GP2849" s="77">
        <v>3</v>
      </c>
      <c r="GQ2849" s="77">
        <v>0</v>
      </c>
      <c r="GR2849" s="77" t="s">
        <v>423</v>
      </c>
      <c r="GS2849" s="77">
        <v>0</v>
      </c>
      <c r="GT2849" s="77">
        <v>0</v>
      </c>
      <c r="GU2849" s="77">
        <v>5.5966209081309413E-2</v>
      </c>
      <c r="GV2849" s="77">
        <v>9.4279402057366346E-2</v>
      </c>
      <c r="GW2849" s="77">
        <v>5.5966209081309413E-2</v>
      </c>
      <c r="GX2849" s="77">
        <v>9.4279402057366346E-2</v>
      </c>
      <c r="GY2849" s="77">
        <v>5.5966209081309413E-2</v>
      </c>
      <c r="GZ2849" s="77">
        <v>9.4279402057366346E-2</v>
      </c>
    </row>
    <row r="2850" spans="98:208" x14ac:dyDescent="0.25">
      <c r="CT2850" s="77" t="s">
        <v>155</v>
      </c>
      <c r="CU2850" s="77" t="s">
        <v>479</v>
      </c>
      <c r="CV2850" s="77" t="s">
        <v>453</v>
      </c>
      <c r="CW2850" s="77">
        <v>2022</v>
      </c>
      <c r="CX2850" s="77">
        <v>0</v>
      </c>
      <c r="CY2850" s="77">
        <v>0</v>
      </c>
      <c r="CZ2850" s="77">
        <v>0</v>
      </c>
      <c r="DA2850" s="77">
        <v>0</v>
      </c>
      <c r="DB2850" s="77">
        <v>14146.13064133435</v>
      </c>
      <c r="DC2850" s="77">
        <v>222.22942162785921</v>
      </c>
      <c r="DD2850" s="77">
        <v>8585.722809249055</v>
      </c>
      <c r="DE2850" s="77">
        <v>5338.1784104574353</v>
      </c>
      <c r="DF2850" s="77">
        <v>813.21078921315598</v>
      </c>
      <c r="DG2850" s="77">
        <v>813.21078921315598</v>
      </c>
      <c r="DH2850" s="77">
        <v>813.21078921315598</v>
      </c>
      <c r="DI2850" s="77">
        <v>0</v>
      </c>
      <c r="DJ2850" s="77">
        <v>1.878098949696012E-6</v>
      </c>
      <c r="DL2850" s="77">
        <v>0</v>
      </c>
      <c r="DM2850" s="77">
        <v>1.5272903291026932E-3</v>
      </c>
      <c r="DN2850" s="77">
        <v>1.5272903291026932E-3</v>
      </c>
      <c r="DO2850" s="77">
        <v>0</v>
      </c>
      <c r="DP2850" s="77">
        <v>1.5272903291026932E-3</v>
      </c>
      <c r="DQ2850" s="77">
        <v>1.5272903291026932E-3</v>
      </c>
      <c r="DR2850" s="77">
        <v>0</v>
      </c>
      <c r="DS2850" s="77">
        <v>1.5272903291026932E-3</v>
      </c>
      <c r="DT2850" s="77">
        <v>1.5272903291026932E-3</v>
      </c>
      <c r="DU2850" s="77">
        <v>0</v>
      </c>
      <c r="DV2850" s="77">
        <v>0</v>
      </c>
      <c r="DW2850" s="77">
        <v>0</v>
      </c>
      <c r="GE2850" s="77" t="s">
        <v>422</v>
      </c>
      <c r="GF2850" s="77" t="s">
        <v>155</v>
      </c>
      <c r="GG2850" s="77" t="s">
        <v>448</v>
      </c>
      <c r="GH2850" s="77" t="s">
        <v>439</v>
      </c>
      <c r="GI2850" s="77">
        <v>2024</v>
      </c>
      <c r="GJ2850" s="77" t="s">
        <v>305</v>
      </c>
      <c r="GK2850" s="77">
        <v>0.71896016785821615</v>
      </c>
      <c r="GL2850" s="77">
        <v>700.88254199999994</v>
      </c>
      <c r="GM2850" s="77">
        <v>2024</v>
      </c>
      <c r="GN2850" s="77" t="s">
        <v>175</v>
      </c>
      <c r="GO2850" s="77">
        <v>0.13250000000000001</v>
      </c>
      <c r="GP2850" s="77">
        <v>3</v>
      </c>
      <c r="GQ2850" s="77">
        <v>0</v>
      </c>
      <c r="GR2850" s="77" t="s">
        <v>423</v>
      </c>
      <c r="GS2850" s="77">
        <v>0</v>
      </c>
      <c r="GT2850" s="77">
        <v>0</v>
      </c>
      <c r="GU2850" s="77">
        <v>0</v>
      </c>
      <c r="GV2850" s="77">
        <v>0</v>
      </c>
      <c r="GW2850" s="77">
        <v>0.1527377521613833</v>
      </c>
      <c r="GX2850" s="77">
        <v>0.10981235993223476</v>
      </c>
      <c r="GY2850" s="77">
        <v>0.1527377521613833</v>
      </c>
      <c r="GZ2850" s="77">
        <v>0.10981235993223476</v>
      </c>
    </row>
    <row r="2851" spans="98:208" x14ac:dyDescent="0.25">
      <c r="CT2851" s="77" t="s">
        <v>155</v>
      </c>
      <c r="CU2851" s="77" t="s">
        <v>479</v>
      </c>
      <c r="CV2851" s="77" t="s">
        <v>453</v>
      </c>
      <c r="CW2851" s="77">
        <v>2023</v>
      </c>
      <c r="CX2851" s="77">
        <v>0</v>
      </c>
      <c r="CY2851" s="77">
        <v>0</v>
      </c>
      <c r="CZ2851" s="77">
        <v>0</v>
      </c>
      <c r="DA2851" s="77">
        <v>0</v>
      </c>
      <c r="DB2851" s="77">
        <v>14664.63755643852</v>
      </c>
      <c r="DC2851" s="77">
        <v>233.2300768079692</v>
      </c>
      <c r="DD2851" s="77">
        <v>8896.5159934297444</v>
      </c>
      <c r="DE2851" s="77">
        <v>5534.8914862008087</v>
      </c>
      <c r="DF2851" s="77">
        <v>0</v>
      </c>
      <c r="DG2851" s="77">
        <v>843.29420601065203</v>
      </c>
      <c r="DH2851" s="77">
        <v>843.29420601065203</v>
      </c>
      <c r="DI2851" s="77">
        <v>843.29420601065203</v>
      </c>
      <c r="DJ2851" s="77">
        <v>1.878098949696012E-6</v>
      </c>
      <c r="DL2851" s="77">
        <v>0</v>
      </c>
      <c r="DM2851" s="77">
        <v>0</v>
      </c>
      <c r="DN2851" s="77">
        <v>0</v>
      </c>
      <c r="DO2851" s="77">
        <v>0</v>
      </c>
      <c r="DP2851" s="77">
        <v>1.5837899625933379E-3</v>
      </c>
      <c r="DQ2851" s="77">
        <v>1.5837899625933379E-3</v>
      </c>
      <c r="DR2851" s="77">
        <v>0</v>
      </c>
      <c r="DS2851" s="77">
        <v>1.5837899625933379E-3</v>
      </c>
      <c r="DT2851" s="77">
        <v>1.5837899625933379E-3</v>
      </c>
      <c r="DU2851" s="77">
        <v>0</v>
      </c>
      <c r="DV2851" s="77">
        <v>1.5837899625933379E-3</v>
      </c>
      <c r="DW2851" s="77">
        <v>1.5837899625933379E-3</v>
      </c>
      <c r="GE2851" s="77" t="s">
        <v>425</v>
      </c>
      <c r="GF2851" s="77" t="s">
        <v>155</v>
      </c>
      <c r="GG2851" s="77" t="s">
        <v>448</v>
      </c>
      <c r="GH2851" s="77" t="s">
        <v>439</v>
      </c>
      <c r="GI2851" s="77">
        <v>2024</v>
      </c>
      <c r="GJ2851" s="77" t="s">
        <v>301</v>
      </c>
      <c r="GK2851" s="77">
        <v>3.0714971986151118</v>
      </c>
      <c r="GL2851" s="77">
        <v>700.88254199999994</v>
      </c>
      <c r="GM2851" s="77">
        <v>2024</v>
      </c>
      <c r="GN2851" s="77" t="s">
        <v>175</v>
      </c>
      <c r="GO2851" s="77">
        <v>5.3000000000000005E-2</v>
      </c>
      <c r="GP2851" s="77">
        <v>3</v>
      </c>
      <c r="GQ2851" s="77">
        <v>0</v>
      </c>
      <c r="GR2851" s="77" t="s">
        <v>423</v>
      </c>
      <c r="GS2851" s="77">
        <v>0</v>
      </c>
      <c r="GT2851" s="77">
        <v>0</v>
      </c>
      <c r="GU2851" s="77">
        <v>0</v>
      </c>
      <c r="GV2851" s="77">
        <v>0</v>
      </c>
      <c r="GW2851" s="77">
        <v>5.5966209081309413E-2</v>
      </c>
      <c r="GX2851" s="77">
        <v>0.1719000544103495</v>
      </c>
      <c r="GY2851" s="77">
        <v>5.5966209081309413E-2</v>
      </c>
      <c r="GZ2851" s="77">
        <v>0.1719000544103495</v>
      </c>
    </row>
    <row r="2852" spans="98:208" x14ac:dyDescent="0.25">
      <c r="CT2852" s="77" t="s">
        <v>155</v>
      </c>
      <c r="CU2852" s="77" t="s">
        <v>479</v>
      </c>
      <c r="CV2852" s="77" t="s">
        <v>453</v>
      </c>
      <c r="CW2852" s="77">
        <v>2024</v>
      </c>
      <c r="CX2852" s="77">
        <v>0</v>
      </c>
      <c r="CY2852" s="77">
        <v>0</v>
      </c>
      <c r="CZ2852" s="77">
        <v>0</v>
      </c>
      <c r="DA2852" s="77">
        <v>0</v>
      </c>
      <c r="DB2852" s="77">
        <v>14664.63755643852</v>
      </c>
      <c r="DC2852" s="77">
        <v>233.2300768079692</v>
      </c>
      <c r="DD2852" s="77">
        <v>8896.5159934297444</v>
      </c>
      <c r="DE2852" s="77">
        <v>5534.8914862008087</v>
      </c>
      <c r="DF2852" s="77">
        <v>0</v>
      </c>
      <c r="DG2852" s="77">
        <v>0</v>
      </c>
      <c r="DH2852" s="77">
        <v>843.29420601065203</v>
      </c>
      <c r="DI2852" s="77">
        <v>843.29420601065203</v>
      </c>
      <c r="DJ2852" s="77">
        <v>1.878098949696012E-6</v>
      </c>
      <c r="DL2852" s="77">
        <v>0</v>
      </c>
      <c r="DM2852" s="77">
        <v>0</v>
      </c>
      <c r="DN2852" s="77">
        <v>0</v>
      </c>
      <c r="DO2852" s="77">
        <v>0</v>
      </c>
      <c r="DP2852" s="77">
        <v>0</v>
      </c>
      <c r="DQ2852" s="77">
        <v>0</v>
      </c>
      <c r="DR2852" s="77">
        <v>0</v>
      </c>
      <c r="DS2852" s="77">
        <v>1.5837899625933379E-3</v>
      </c>
      <c r="DT2852" s="77">
        <v>1.5837899625933379E-3</v>
      </c>
      <c r="DU2852" s="77">
        <v>0</v>
      </c>
      <c r="DV2852" s="77">
        <v>1.5837899625933379E-3</v>
      </c>
      <c r="DW2852" s="77">
        <v>1.5837899625933379E-3</v>
      </c>
      <c r="GE2852" s="77" t="s">
        <v>427</v>
      </c>
      <c r="GF2852" s="77" t="s">
        <v>155</v>
      </c>
      <c r="GG2852" s="77" t="s">
        <v>448</v>
      </c>
      <c r="GH2852" s="77" t="s">
        <v>439</v>
      </c>
      <c r="GI2852" s="77">
        <v>2024</v>
      </c>
      <c r="GJ2852" s="77" t="s">
        <v>303</v>
      </c>
      <c r="GK2852" s="77">
        <v>1.684577240534451</v>
      </c>
      <c r="GL2852" s="77">
        <v>700.88254199999994</v>
      </c>
      <c r="GM2852" s="77">
        <v>2024</v>
      </c>
      <c r="GN2852" s="77" t="s">
        <v>175</v>
      </c>
      <c r="GO2852" s="77">
        <v>5.3000000000000005E-2</v>
      </c>
      <c r="GP2852" s="77">
        <v>3</v>
      </c>
      <c r="GQ2852" s="77">
        <v>0</v>
      </c>
      <c r="GR2852" s="77" t="s">
        <v>423</v>
      </c>
      <c r="GS2852" s="77">
        <v>0</v>
      </c>
      <c r="GT2852" s="77">
        <v>0</v>
      </c>
      <c r="GU2852" s="77">
        <v>0</v>
      </c>
      <c r="GV2852" s="77">
        <v>0</v>
      </c>
      <c r="GW2852" s="77">
        <v>5.5966209081309413E-2</v>
      </c>
      <c r="GX2852" s="77">
        <v>9.4279402057366346E-2</v>
      </c>
      <c r="GY2852" s="77">
        <v>5.5966209081309413E-2</v>
      </c>
      <c r="GZ2852" s="77">
        <v>9.4279402057366346E-2</v>
      </c>
    </row>
    <row r="2853" spans="98:208" x14ac:dyDescent="0.25">
      <c r="CT2853" s="77" t="s">
        <v>155</v>
      </c>
      <c r="CU2853" s="77" t="s">
        <v>479</v>
      </c>
      <c r="CV2853" s="77" t="s">
        <v>453</v>
      </c>
      <c r="CW2853" s="77">
        <v>2025</v>
      </c>
      <c r="CX2853" s="77">
        <v>0</v>
      </c>
      <c r="CY2853" s="77">
        <v>0</v>
      </c>
      <c r="CZ2853" s="77">
        <v>0</v>
      </c>
      <c r="DA2853" s="77">
        <v>0</v>
      </c>
      <c r="DB2853" s="77">
        <v>14664.63755643852</v>
      </c>
      <c r="DC2853" s="77">
        <v>233.2300768079692</v>
      </c>
      <c r="DD2853" s="77">
        <v>8896.5159934297444</v>
      </c>
      <c r="DE2853" s="77">
        <v>5534.8914862008087</v>
      </c>
      <c r="DF2853" s="77">
        <v>0</v>
      </c>
      <c r="DG2853" s="77">
        <v>0</v>
      </c>
      <c r="DH2853" s="77">
        <v>0</v>
      </c>
      <c r="DI2853" s="77">
        <v>843.29420601065203</v>
      </c>
      <c r="DJ2853" s="77">
        <v>1.878098949696012E-6</v>
      </c>
      <c r="DL2853" s="77">
        <v>0</v>
      </c>
      <c r="DM2853" s="77">
        <v>0</v>
      </c>
      <c r="DN2853" s="77">
        <v>0</v>
      </c>
      <c r="DO2853" s="77">
        <v>0</v>
      </c>
      <c r="DP2853" s="77">
        <v>0</v>
      </c>
      <c r="DQ2853" s="77">
        <v>0</v>
      </c>
      <c r="DR2853" s="77">
        <v>0</v>
      </c>
      <c r="DS2853" s="77">
        <v>0</v>
      </c>
      <c r="DT2853" s="77">
        <v>0</v>
      </c>
      <c r="DU2853" s="77">
        <v>0</v>
      </c>
      <c r="DV2853" s="77">
        <v>1.5837899625933379E-3</v>
      </c>
      <c r="DW2853" s="77">
        <v>1.5837899625933379E-3</v>
      </c>
      <c r="GE2853" s="77" t="s">
        <v>422</v>
      </c>
      <c r="GF2853" s="77" t="s">
        <v>155</v>
      </c>
      <c r="GG2853" s="77" t="s">
        <v>448</v>
      </c>
      <c r="GH2853" s="77" t="s">
        <v>439</v>
      </c>
      <c r="GI2853" s="77">
        <v>2025</v>
      </c>
      <c r="GJ2853" s="77" t="s">
        <v>305</v>
      </c>
      <c r="GK2853" s="77">
        <v>0.71896016785821615</v>
      </c>
      <c r="GL2853" s="77">
        <v>700.88254199999994</v>
      </c>
      <c r="GM2853" s="77">
        <v>2025</v>
      </c>
      <c r="GN2853" s="77" t="s">
        <v>175</v>
      </c>
      <c r="GO2853" s="77">
        <v>0.13250000000000001</v>
      </c>
      <c r="GP2853" s="77">
        <v>3</v>
      </c>
      <c r="GQ2853" s="77">
        <v>0</v>
      </c>
      <c r="GR2853" s="77" t="s">
        <v>423</v>
      </c>
      <c r="GS2853" s="77">
        <v>0</v>
      </c>
      <c r="GT2853" s="77">
        <v>0</v>
      </c>
      <c r="GU2853" s="77">
        <v>0</v>
      </c>
      <c r="GV2853" s="77">
        <v>0</v>
      </c>
      <c r="GW2853" s="77">
        <v>0</v>
      </c>
      <c r="GX2853" s="77">
        <v>0</v>
      </c>
      <c r="GY2853" s="77">
        <v>0.1527377521613833</v>
      </c>
      <c r="GZ2853" s="77">
        <v>0.10981235993223476</v>
      </c>
    </row>
    <row r="2854" spans="98:208" x14ac:dyDescent="0.25">
      <c r="CT2854" s="77" t="s">
        <v>155</v>
      </c>
      <c r="CU2854" s="77" t="s">
        <v>479</v>
      </c>
      <c r="CV2854" s="77" t="s">
        <v>460</v>
      </c>
      <c r="CW2854" s="77">
        <v>2020</v>
      </c>
      <c r="CX2854" s="77">
        <v>0</v>
      </c>
      <c r="CY2854" s="77">
        <v>0</v>
      </c>
      <c r="CZ2854" s="77">
        <v>0</v>
      </c>
      <c r="DA2854" s="77">
        <v>0</v>
      </c>
      <c r="DB2854" s="77">
        <v>8807.9522308757732</v>
      </c>
      <c r="DC2854" s="77">
        <v>222.22942162782951</v>
      </c>
      <c r="DD2854" s="77">
        <v>8585.7228092479436</v>
      </c>
      <c r="DE2854" s="77">
        <v>0</v>
      </c>
      <c r="DF2854" s="77">
        <v>514.45318018009652</v>
      </c>
      <c r="DG2854" s="77">
        <v>0</v>
      </c>
      <c r="DH2854" s="77">
        <v>0</v>
      </c>
      <c r="DI2854" s="77">
        <v>0</v>
      </c>
      <c r="DJ2854" s="77">
        <v>2.9646768943104272E-7</v>
      </c>
      <c r="DL2854" s="77">
        <v>0</v>
      </c>
      <c r="DM2854" s="77">
        <v>1.5251874564844512E-4</v>
      </c>
      <c r="DN2854" s="77">
        <v>1.5251874564844512E-4</v>
      </c>
      <c r="DO2854" s="77">
        <v>0</v>
      </c>
      <c r="DP2854" s="77">
        <v>0</v>
      </c>
      <c r="DQ2854" s="77">
        <v>0</v>
      </c>
      <c r="DR2854" s="77">
        <v>0</v>
      </c>
      <c r="DS2854" s="77">
        <v>0</v>
      </c>
      <c r="DT2854" s="77">
        <v>0</v>
      </c>
      <c r="DU2854" s="77">
        <v>0</v>
      </c>
      <c r="DV2854" s="77">
        <v>0</v>
      </c>
      <c r="DW2854" s="77">
        <v>0</v>
      </c>
      <c r="GE2854" s="77" t="s">
        <v>425</v>
      </c>
      <c r="GF2854" s="77" t="s">
        <v>155</v>
      </c>
      <c r="GG2854" s="77" t="s">
        <v>448</v>
      </c>
      <c r="GH2854" s="77" t="s">
        <v>439</v>
      </c>
      <c r="GI2854" s="77">
        <v>2025</v>
      </c>
      <c r="GJ2854" s="77" t="s">
        <v>301</v>
      </c>
      <c r="GK2854" s="77">
        <v>3.0714971986151118</v>
      </c>
      <c r="GL2854" s="77">
        <v>700.88254199999994</v>
      </c>
      <c r="GM2854" s="77">
        <v>2025</v>
      </c>
      <c r="GN2854" s="77" t="s">
        <v>175</v>
      </c>
      <c r="GO2854" s="77">
        <v>5.3000000000000005E-2</v>
      </c>
      <c r="GP2854" s="77">
        <v>3</v>
      </c>
      <c r="GQ2854" s="77">
        <v>0</v>
      </c>
      <c r="GR2854" s="77" t="s">
        <v>423</v>
      </c>
      <c r="GS2854" s="77">
        <v>0</v>
      </c>
      <c r="GT2854" s="77">
        <v>0</v>
      </c>
      <c r="GU2854" s="77">
        <v>0</v>
      </c>
      <c r="GV2854" s="77">
        <v>0</v>
      </c>
      <c r="GW2854" s="77">
        <v>0</v>
      </c>
      <c r="GX2854" s="77">
        <v>0</v>
      </c>
      <c r="GY2854" s="77">
        <v>5.5966209081309413E-2</v>
      </c>
      <c r="GZ2854" s="77">
        <v>0.1719000544103495</v>
      </c>
    </row>
    <row r="2855" spans="98:208" x14ac:dyDescent="0.25">
      <c r="CT2855" s="77" t="s">
        <v>155</v>
      </c>
      <c r="CU2855" s="77" t="s">
        <v>479</v>
      </c>
      <c r="CV2855" s="77" t="s">
        <v>460</v>
      </c>
      <c r="CW2855" s="77">
        <v>2021</v>
      </c>
      <c r="CX2855" s="77">
        <v>0</v>
      </c>
      <c r="CY2855" s="77">
        <v>0</v>
      </c>
      <c r="CZ2855" s="77">
        <v>0</v>
      </c>
      <c r="DA2855" s="77">
        <v>0</v>
      </c>
      <c r="DB2855" s="77">
        <v>8807.9522308757732</v>
      </c>
      <c r="DC2855" s="77">
        <v>222.22942162782951</v>
      </c>
      <c r="DD2855" s="77">
        <v>8585.7228092479436</v>
      </c>
      <c r="DE2855" s="77">
        <v>0</v>
      </c>
      <c r="DF2855" s="77">
        <v>514.45318018009652</v>
      </c>
      <c r="DG2855" s="77">
        <v>514.45318018009652</v>
      </c>
      <c r="DH2855" s="77">
        <v>0</v>
      </c>
      <c r="DI2855" s="77">
        <v>0</v>
      </c>
      <c r="DJ2855" s="77">
        <v>2.9646768943104272E-7</v>
      </c>
      <c r="DL2855" s="77">
        <v>0</v>
      </c>
      <c r="DM2855" s="77">
        <v>1.5251874564844512E-4</v>
      </c>
      <c r="DN2855" s="77">
        <v>1.5251874564844512E-4</v>
      </c>
      <c r="DO2855" s="77">
        <v>0</v>
      </c>
      <c r="DP2855" s="77">
        <v>1.5251874564844512E-4</v>
      </c>
      <c r="DQ2855" s="77">
        <v>1.5251874564844512E-4</v>
      </c>
      <c r="DR2855" s="77">
        <v>0</v>
      </c>
      <c r="DS2855" s="77">
        <v>0</v>
      </c>
      <c r="DT2855" s="77">
        <v>0</v>
      </c>
      <c r="DU2855" s="77">
        <v>0</v>
      </c>
      <c r="DV2855" s="77">
        <v>0</v>
      </c>
      <c r="DW2855" s="77">
        <v>0</v>
      </c>
      <c r="GE2855" s="77" t="s">
        <v>427</v>
      </c>
      <c r="GF2855" s="77" t="s">
        <v>155</v>
      </c>
      <c r="GG2855" s="77" t="s">
        <v>448</v>
      </c>
      <c r="GH2855" s="77" t="s">
        <v>439</v>
      </c>
      <c r="GI2855" s="77">
        <v>2025</v>
      </c>
      <c r="GJ2855" s="77" t="s">
        <v>303</v>
      </c>
      <c r="GK2855" s="77">
        <v>1.684577240534451</v>
      </c>
      <c r="GL2855" s="77">
        <v>700.88254199999994</v>
      </c>
      <c r="GM2855" s="77">
        <v>2025</v>
      </c>
      <c r="GN2855" s="77" t="s">
        <v>175</v>
      </c>
      <c r="GO2855" s="77">
        <v>5.3000000000000005E-2</v>
      </c>
      <c r="GP2855" s="77">
        <v>3</v>
      </c>
      <c r="GQ2855" s="77">
        <v>0</v>
      </c>
      <c r="GR2855" s="77" t="s">
        <v>423</v>
      </c>
      <c r="GS2855" s="77">
        <v>0</v>
      </c>
      <c r="GT2855" s="77">
        <v>0</v>
      </c>
      <c r="GU2855" s="77">
        <v>0</v>
      </c>
      <c r="GV2855" s="77">
        <v>0</v>
      </c>
      <c r="GW2855" s="77">
        <v>0</v>
      </c>
      <c r="GX2855" s="77">
        <v>0</v>
      </c>
      <c r="GY2855" s="77">
        <v>5.5966209081309413E-2</v>
      </c>
      <c r="GZ2855" s="77">
        <v>9.4279402057366346E-2</v>
      </c>
    </row>
    <row r="2856" spans="98:208" x14ac:dyDescent="0.25">
      <c r="CT2856" s="77" t="s">
        <v>155</v>
      </c>
      <c r="CU2856" s="77" t="s">
        <v>479</v>
      </c>
      <c r="CV2856" s="77" t="s">
        <v>460</v>
      </c>
      <c r="CW2856" s="77">
        <v>2022</v>
      </c>
      <c r="CX2856" s="77">
        <v>0</v>
      </c>
      <c r="CY2856" s="77">
        <v>0</v>
      </c>
      <c r="CZ2856" s="77">
        <v>0</v>
      </c>
      <c r="DA2856" s="77">
        <v>0</v>
      </c>
      <c r="DB2856" s="77">
        <v>8807.9522308757732</v>
      </c>
      <c r="DC2856" s="77">
        <v>222.22942162782951</v>
      </c>
      <c r="DD2856" s="77">
        <v>8585.7228092479436</v>
      </c>
      <c r="DE2856" s="77">
        <v>0</v>
      </c>
      <c r="DF2856" s="77">
        <v>514.45318018009652</v>
      </c>
      <c r="DG2856" s="77">
        <v>514.45318018009652</v>
      </c>
      <c r="DH2856" s="77">
        <v>514.45318018009652</v>
      </c>
      <c r="DI2856" s="77">
        <v>0</v>
      </c>
      <c r="DJ2856" s="77">
        <v>2.9646768943104272E-7</v>
      </c>
      <c r="DL2856" s="77">
        <v>0</v>
      </c>
      <c r="DM2856" s="77">
        <v>1.5251874564844512E-4</v>
      </c>
      <c r="DN2856" s="77">
        <v>1.5251874564844512E-4</v>
      </c>
      <c r="DO2856" s="77">
        <v>0</v>
      </c>
      <c r="DP2856" s="77">
        <v>1.5251874564844512E-4</v>
      </c>
      <c r="DQ2856" s="77">
        <v>1.5251874564844512E-4</v>
      </c>
      <c r="DR2856" s="77">
        <v>0</v>
      </c>
      <c r="DS2856" s="77">
        <v>1.5251874564844512E-4</v>
      </c>
      <c r="DT2856" s="77">
        <v>1.5251874564844512E-4</v>
      </c>
      <c r="DU2856" s="77">
        <v>0</v>
      </c>
      <c r="DV2856" s="77">
        <v>0</v>
      </c>
      <c r="DW2856" s="77">
        <v>0</v>
      </c>
      <c r="GE2856" s="77" t="s">
        <v>422</v>
      </c>
      <c r="GF2856" s="77" t="s">
        <v>155</v>
      </c>
      <c r="GG2856" s="77" t="s">
        <v>448</v>
      </c>
      <c r="GH2856" s="77" t="s">
        <v>446</v>
      </c>
      <c r="GI2856" s="77">
        <v>2021</v>
      </c>
      <c r="GJ2856" s="77" t="s">
        <v>305</v>
      </c>
      <c r="GK2856" s="77">
        <v>3.6425060683954513E-2</v>
      </c>
      <c r="GL2856" s="77">
        <v>700.88254199999994</v>
      </c>
      <c r="GM2856" s="77">
        <v>2021</v>
      </c>
      <c r="GN2856" s="77" t="s">
        <v>175</v>
      </c>
      <c r="GO2856" s="77">
        <v>0.13250000000000001</v>
      </c>
      <c r="GP2856" s="77">
        <v>3</v>
      </c>
      <c r="GQ2856" s="77">
        <v>0</v>
      </c>
      <c r="GR2856" s="77" t="s">
        <v>423</v>
      </c>
      <c r="GS2856" s="77">
        <v>0.1527377521613833</v>
      </c>
      <c r="GT2856" s="77">
        <v>5.563481891209191E-3</v>
      </c>
      <c r="GU2856" s="77">
        <v>0.1527377521613833</v>
      </c>
      <c r="GV2856" s="77">
        <v>5.563481891209191E-3</v>
      </c>
      <c r="GW2856" s="77">
        <v>0</v>
      </c>
      <c r="GX2856" s="77">
        <v>0</v>
      </c>
      <c r="GY2856" s="77">
        <v>0</v>
      </c>
      <c r="GZ2856" s="77">
        <v>0</v>
      </c>
    </row>
    <row r="2857" spans="98:208" x14ac:dyDescent="0.25">
      <c r="CT2857" s="77" t="s">
        <v>155</v>
      </c>
      <c r="CU2857" s="77" t="s">
        <v>479</v>
      </c>
      <c r="CV2857" s="77" t="s">
        <v>460</v>
      </c>
      <c r="CW2857" s="77">
        <v>2023</v>
      </c>
      <c r="CX2857" s="77">
        <v>0</v>
      </c>
      <c r="CY2857" s="77">
        <v>0</v>
      </c>
      <c r="CZ2857" s="77">
        <v>0</v>
      </c>
      <c r="DA2857" s="77">
        <v>0</v>
      </c>
      <c r="DB2857" s="77">
        <v>9129.7460702365315</v>
      </c>
      <c r="DC2857" s="77">
        <v>233.23007680793751</v>
      </c>
      <c r="DD2857" s="77">
        <v>8896.515993428593</v>
      </c>
      <c r="DE2857" s="77">
        <v>0</v>
      </c>
      <c r="DF2857" s="77">
        <v>0</v>
      </c>
      <c r="DG2857" s="77">
        <v>533.52731185150878</v>
      </c>
      <c r="DH2857" s="77">
        <v>533.52731185150878</v>
      </c>
      <c r="DI2857" s="77">
        <v>533.52731185150878</v>
      </c>
      <c r="DJ2857" s="77">
        <v>2.9646768943104272E-7</v>
      </c>
      <c r="DL2857" s="77">
        <v>0</v>
      </c>
      <c r="DM2857" s="77">
        <v>0</v>
      </c>
      <c r="DN2857" s="77">
        <v>0</v>
      </c>
      <c r="DO2857" s="77">
        <v>0</v>
      </c>
      <c r="DP2857" s="77">
        <v>1.5817360939297218E-4</v>
      </c>
      <c r="DQ2857" s="77">
        <v>1.5817360939297218E-4</v>
      </c>
      <c r="DR2857" s="77">
        <v>0</v>
      </c>
      <c r="DS2857" s="77">
        <v>1.5817360939297218E-4</v>
      </c>
      <c r="DT2857" s="77">
        <v>1.5817360939297218E-4</v>
      </c>
      <c r="DU2857" s="77">
        <v>0</v>
      </c>
      <c r="DV2857" s="77">
        <v>1.5817360939297218E-4</v>
      </c>
      <c r="DW2857" s="77">
        <v>1.5817360939297218E-4</v>
      </c>
      <c r="GE2857" s="77" t="s">
        <v>425</v>
      </c>
      <c r="GF2857" s="77" t="s">
        <v>155</v>
      </c>
      <c r="GG2857" s="77" t="s">
        <v>448</v>
      </c>
      <c r="GH2857" s="77" t="s">
        <v>446</v>
      </c>
      <c r="GI2857" s="77">
        <v>2021</v>
      </c>
      <c r="GJ2857" s="77" t="s">
        <v>301</v>
      </c>
      <c r="GK2857" s="77">
        <v>1.580872452543256E-3</v>
      </c>
      <c r="GL2857" s="77">
        <v>700.88254199999994</v>
      </c>
      <c r="GM2857" s="77">
        <v>2021</v>
      </c>
      <c r="GN2857" s="77" t="s">
        <v>175</v>
      </c>
      <c r="GO2857" s="77">
        <v>5.3000000000000005E-2</v>
      </c>
      <c r="GP2857" s="77">
        <v>3</v>
      </c>
      <c r="GQ2857" s="77">
        <v>0</v>
      </c>
      <c r="GR2857" s="77" t="s">
        <v>423</v>
      </c>
      <c r="GS2857" s="77">
        <v>5.5966209081309413E-2</v>
      </c>
      <c r="GT2857" s="77">
        <v>8.8475438209918258E-5</v>
      </c>
      <c r="GU2857" s="77">
        <v>5.5966209081309413E-2</v>
      </c>
      <c r="GV2857" s="77">
        <v>8.8475438209918258E-5</v>
      </c>
      <c r="GW2857" s="77">
        <v>0</v>
      </c>
      <c r="GX2857" s="77">
        <v>0</v>
      </c>
      <c r="GY2857" s="77">
        <v>0</v>
      </c>
      <c r="GZ2857" s="77">
        <v>0</v>
      </c>
    </row>
    <row r="2858" spans="98:208" x14ac:dyDescent="0.25">
      <c r="CT2858" s="77" t="s">
        <v>155</v>
      </c>
      <c r="CU2858" s="77" t="s">
        <v>479</v>
      </c>
      <c r="CV2858" s="77" t="s">
        <v>460</v>
      </c>
      <c r="CW2858" s="77">
        <v>2024</v>
      </c>
      <c r="CX2858" s="77">
        <v>0</v>
      </c>
      <c r="CY2858" s="77">
        <v>0</v>
      </c>
      <c r="CZ2858" s="77">
        <v>0</v>
      </c>
      <c r="DA2858" s="77">
        <v>0</v>
      </c>
      <c r="DB2858" s="77">
        <v>9129.7460702365315</v>
      </c>
      <c r="DC2858" s="77">
        <v>233.23007680793751</v>
      </c>
      <c r="DD2858" s="77">
        <v>8896.515993428593</v>
      </c>
      <c r="DE2858" s="77">
        <v>0</v>
      </c>
      <c r="DF2858" s="77">
        <v>0</v>
      </c>
      <c r="DG2858" s="77">
        <v>0</v>
      </c>
      <c r="DH2858" s="77">
        <v>533.52731185150878</v>
      </c>
      <c r="DI2858" s="77">
        <v>533.52731185150878</v>
      </c>
      <c r="DJ2858" s="77">
        <v>2.9646768943104272E-7</v>
      </c>
      <c r="DL2858" s="77">
        <v>0</v>
      </c>
      <c r="DM2858" s="77">
        <v>0</v>
      </c>
      <c r="DN2858" s="77">
        <v>0</v>
      </c>
      <c r="DO2858" s="77">
        <v>0</v>
      </c>
      <c r="DP2858" s="77">
        <v>0</v>
      </c>
      <c r="DQ2858" s="77">
        <v>0</v>
      </c>
      <c r="DR2858" s="77">
        <v>0</v>
      </c>
      <c r="DS2858" s="77">
        <v>1.5817360939297218E-4</v>
      </c>
      <c r="DT2858" s="77">
        <v>1.5817360939297218E-4</v>
      </c>
      <c r="DU2858" s="77">
        <v>0</v>
      </c>
      <c r="DV2858" s="77">
        <v>1.5817360939297218E-4</v>
      </c>
      <c r="DW2858" s="77">
        <v>1.5817360939297218E-4</v>
      </c>
      <c r="GE2858" s="77" t="s">
        <v>427</v>
      </c>
      <c r="GF2858" s="77" t="s">
        <v>155</v>
      </c>
      <c r="GG2858" s="77" t="s">
        <v>448</v>
      </c>
      <c r="GH2858" s="77" t="s">
        <v>446</v>
      </c>
      <c r="GI2858" s="77">
        <v>2021</v>
      </c>
      <c r="GJ2858" s="77" t="s">
        <v>303</v>
      </c>
      <c r="GK2858" s="77">
        <v>3.9894642198450757E-2</v>
      </c>
      <c r="GL2858" s="77">
        <v>700.88254199999994</v>
      </c>
      <c r="GM2858" s="77">
        <v>2021</v>
      </c>
      <c r="GN2858" s="77" t="s">
        <v>175</v>
      </c>
      <c r="GO2858" s="77">
        <v>5.3000000000000005E-2</v>
      </c>
      <c r="GP2858" s="77">
        <v>3</v>
      </c>
      <c r="GQ2858" s="77">
        <v>0</v>
      </c>
      <c r="GR2858" s="77" t="s">
        <v>423</v>
      </c>
      <c r="GS2858" s="77">
        <v>5.5966209081309413E-2</v>
      </c>
      <c r="GT2858" s="77">
        <v>2.2327518865025244E-3</v>
      </c>
      <c r="GU2858" s="77">
        <v>5.5966209081309413E-2</v>
      </c>
      <c r="GV2858" s="77">
        <v>2.2327518865025244E-3</v>
      </c>
      <c r="GW2858" s="77">
        <v>0</v>
      </c>
      <c r="GX2858" s="77">
        <v>0</v>
      </c>
      <c r="GY2858" s="77">
        <v>0</v>
      </c>
      <c r="GZ2858" s="77">
        <v>0</v>
      </c>
    </row>
    <row r="2859" spans="98:208" x14ac:dyDescent="0.25">
      <c r="CT2859" s="77" t="s">
        <v>155</v>
      </c>
      <c r="CU2859" s="77" t="s">
        <v>479</v>
      </c>
      <c r="CV2859" s="77" t="s">
        <v>460</v>
      </c>
      <c r="CW2859" s="77">
        <v>2025</v>
      </c>
      <c r="CX2859" s="77">
        <v>0</v>
      </c>
      <c r="CY2859" s="77">
        <v>0</v>
      </c>
      <c r="CZ2859" s="77">
        <v>0</v>
      </c>
      <c r="DA2859" s="77">
        <v>0</v>
      </c>
      <c r="DB2859" s="77">
        <v>9129.7460702365315</v>
      </c>
      <c r="DC2859" s="77">
        <v>233.23007680793751</v>
      </c>
      <c r="DD2859" s="77">
        <v>8896.515993428593</v>
      </c>
      <c r="DE2859" s="77">
        <v>0</v>
      </c>
      <c r="DF2859" s="77">
        <v>0</v>
      </c>
      <c r="DG2859" s="77">
        <v>0</v>
      </c>
      <c r="DH2859" s="77">
        <v>0</v>
      </c>
      <c r="DI2859" s="77">
        <v>533.52731185150878</v>
      </c>
      <c r="DJ2859" s="77">
        <v>2.9646768943104272E-7</v>
      </c>
      <c r="DL2859" s="77">
        <v>0</v>
      </c>
      <c r="DM2859" s="77">
        <v>0</v>
      </c>
      <c r="DN2859" s="77">
        <v>0</v>
      </c>
      <c r="DO2859" s="77">
        <v>0</v>
      </c>
      <c r="DP2859" s="77">
        <v>0</v>
      </c>
      <c r="DQ2859" s="77">
        <v>0</v>
      </c>
      <c r="DR2859" s="77">
        <v>0</v>
      </c>
      <c r="DS2859" s="77">
        <v>0</v>
      </c>
      <c r="DT2859" s="77">
        <v>0</v>
      </c>
      <c r="DU2859" s="77">
        <v>0</v>
      </c>
      <c r="DV2859" s="77">
        <v>1.5817360939297218E-4</v>
      </c>
      <c r="DW2859" s="77">
        <v>1.5817360939297218E-4</v>
      </c>
      <c r="GE2859" s="77" t="s">
        <v>422</v>
      </c>
      <c r="GF2859" s="77" t="s">
        <v>155</v>
      </c>
      <c r="GG2859" s="77" t="s">
        <v>448</v>
      </c>
      <c r="GH2859" s="77" t="s">
        <v>446</v>
      </c>
      <c r="GI2859" s="77">
        <v>2022</v>
      </c>
      <c r="GJ2859" s="77" t="s">
        <v>305</v>
      </c>
      <c r="GK2859" s="77">
        <v>3.6425060683954513E-2</v>
      </c>
      <c r="GL2859" s="77">
        <v>700.88254199999994</v>
      </c>
      <c r="GM2859" s="77">
        <v>2022</v>
      </c>
      <c r="GN2859" s="77" t="s">
        <v>175</v>
      </c>
      <c r="GO2859" s="77">
        <v>0.13250000000000001</v>
      </c>
      <c r="GP2859" s="77">
        <v>3</v>
      </c>
      <c r="GQ2859" s="77">
        <v>0</v>
      </c>
      <c r="GR2859" s="77" t="s">
        <v>423</v>
      </c>
      <c r="GS2859" s="77">
        <v>0.1527377521613833</v>
      </c>
      <c r="GT2859" s="77">
        <v>5.563481891209191E-3</v>
      </c>
      <c r="GU2859" s="77">
        <v>0.1527377521613833</v>
      </c>
      <c r="GV2859" s="77">
        <v>5.563481891209191E-3</v>
      </c>
      <c r="GW2859" s="77">
        <v>0.1527377521613833</v>
      </c>
      <c r="GX2859" s="77">
        <v>5.563481891209191E-3</v>
      </c>
      <c r="GY2859" s="77">
        <v>0</v>
      </c>
      <c r="GZ2859" s="77">
        <v>0</v>
      </c>
    </row>
    <row r="2860" spans="98:208" x14ac:dyDescent="0.25">
      <c r="CT2860" s="77" t="s">
        <v>155</v>
      </c>
      <c r="CU2860" s="77" t="s">
        <v>479</v>
      </c>
      <c r="CV2860" s="77" t="s">
        <v>467</v>
      </c>
      <c r="CW2860" s="77">
        <v>2020</v>
      </c>
      <c r="CX2860" s="77">
        <v>0</v>
      </c>
      <c r="CY2860" s="77">
        <v>0</v>
      </c>
      <c r="CZ2860" s="77">
        <v>0</v>
      </c>
      <c r="DA2860" s="77">
        <v>0</v>
      </c>
      <c r="DB2860" s="77">
        <v>5.2405583313015791</v>
      </c>
      <c r="DC2860" s="77">
        <v>0.69641821681222926</v>
      </c>
      <c r="DD2860" s="77">
        <v>2.941964152281046</v>
      </c>
      <c r="DE2860" s="77">
        <v>1.6021759622083029</v>
      </c>
      <c r="DF2860" s="77">
        <v>0.36068764874241493</v>
      </c>
      <c r="DG2860" s="77">
        <v>0</v>
      </c>
      <c r="DH2860" s="77">
        <v>0</v>
      </c>
      <c r="DI2860" s="77">
        <v>0</v>
      </c>
      <c r="DJ2860" s="77">
        <v>2.060145775099885E-5</v>
      </c>
      <c r="DL2860" s="77">
        <v>0</v>
      </c>
      <c r="DM2860" s="77">
        <v>7.4306913568739748E-6</v>
      </c>
      <c r="DN2860" s="77">
        <v>7.4306913568739748E-6</v>
      </c>
      <c r="DO2860" s="77">
        <v>0</v>
      </c>
      <c r="DP2860" s="77">
        <v>0</v>
      </c>
      <c r="DQ2860" s="77">
        <v>0</v>
      </c>
      <c r="DR2860" s="77">
        <v>0</v>
      </c>
      <c r="DS2860" s="77">
        <v>0</v>
      </c>
      <c r="DT2860" s="77">
        <v>0</v>
      </c>
      <c r="DU2860" s="77">
        <v>0</v>
      </c>
      <c r="DV2860" s="77">
        <v>0</v>
      </c>
      <c r="DW2860" s="77">
        <v>0</v>
      </c>
      <c r="GE2860" s="77" t="s">
        <v>425</v>
      </c>
      <c r="GF2860" s="77" t="s">
        <v>155</v>
      </c>
      <c r="GG2860" s="77" t="s">
        <v>448</v>
      </c>
      <c r="GH2860" s="77" t="s">
        <v>446</v>
      </c>
      <c r="GI2860" s="77">
        <v>2022</v>
      </c>
      <c r="GJ2860" s="77" t="s">
        <v>301</v>
      </c>
      <c r="GK2860" s="77">
        <v>1.580872452543256E-3</v>
      </c>
      <c r="GL2860" s="77">
        <v>700.88254199999994</v>
      </c>
      <c r="GM2860" s="77">
        <v>2022</v>
      </c>
      <c r="GN2860" s="77" t="s">
        <v>175</v>
      </c>
      <c r="GO2860" s="77">
        <v>5.3000000000000005E-2</v>
      </c>
      <c r="GP2860" s="77">
        <v>3</v>
      </c>
      <c r="GQ2860" s="77">
        <v>0</v>
      </c>
      <c r="GR2860" s="77" t="s">
        <v>423</v>
      </c>
      <c r="GS2860" s="77">
        <v>5.5966209081309413E-2</v>
      </c>
      <c r="GT2860" s="77">
        <v>8.8475438209918258E-5</v>
      </c>
      <c r="GU2860" s="77">
        <v>5.5966209081309413E-2</v>
      </c>
      <c r="GV2860" s="77">
        <v>8.8475438209918258E-5</v>
      </c>
      <c r="GW2860" s="77">
        <v>5.5966209081309413E-2</v>
      </c>
      <c r="GX2860" s="77">
        <v>8.8475438209918258E-5</v>
      </c>
      <c r="GY2860" s="77">
        <v>0</v>
      </c>
      <c r="GZ2860" s="77">
        <v>0</v>
      </c>
    </row>
    <row r="2861" spans="98:208" x14ac:dyDescent="0.25">
      <c r="CT2861" s="77" t="s">
        <v>155</v>
      </c>
      <c r="CU2861" s="77" t="s">
        <v>479</v>
      </c>
      <c r="CV2861" s="77" t="s">
        <v>467</v>
      </c>
      <c r="CW2861" s="77">
        <v>2021</v>
      </c>
      <c r="CX2861" s="77">
        <v>0</v>
      </c>
      <c r="CY2861" s="77">
        <v>0</v>
      </c>
      <c r="CZ2861" s="77">
        <v>0</v>
      </c>
      <c r="DA2861" s="77">
        <v>0</v>
      </c>
      <c r="DB2861" s="77">
        <v>5.2405583313015791</v>
      </c>
      <c r="DC2861" s="77">
        <v>0.69641821681222926</v>
      </c>
      <c r="DD2861" s="77">
        <v>2.941964152281046</v>
      </c>
      <c r="DE2861" s="77">
        <v>1.6021759622083029</v>
      </c>
      <c r="DF2861" s="77">
        <v>0.36068764874241493</v>
      </c>
      <c r="DG2861" s="77">
        <v>0.36068764874241493</v>
      </c>
      <c r="DH2861" s="77">
        <v>0</v>
      </c>
      <c r="DI2861" s="77">
        <v>0</v>
      </c>
      <c r="DJ2861" s="77">
        <v>2.060145775099885E-5</v>
      </c>
      <c r="DL2861" s="77">
        <v>0</v>
      </c>
      <c r="DM2861" s="77">
        <v>7.4306913568739748E-6</v>
      </c>
      <c r="DN2861" s="77">
        <v>7.4306913568739748E-6</v>
      </c>
      <c r="DO2861" s="77">
        <v>0</v>
      </c>
      <c r="DP2861" s="77">
        <v>7.4306913568739748E-6</v>
      </c>
      <c r="DQ2861" s="77">
        <v>7.4306913568739748E-6</v>
      </c>
      <c r="DR2861" s="77">
        <v>0</v>
      </c>
      <c r="DS2861" s="77">
        <v>0</v>
      </c>
      <c r="DT2861" s="77">
        <v>0</v>
      </c>
      <c r="DU2861" s="77">
        <v>0</v>
      </c>
      <c r="DV2861" s="77">
        <v>0</v>
      </c>
      <c r="DW2861" s="77">
        <v>0</v>
      </c>
      <c r="GE2861" s="77" t="s">
        <v>427</v>
      </c>
      <c r="GF2861" s="77" t="s">
        <v>155</v>
      </c>
      <c r="GG2861" s="77" t="s">
        <v>448</v>
      </c>
      <c r="GH2861" s="77" t="s">
        <v>446</v>
      </c>
      <c r="GI2861" s="77">
        <v>2022</v>
      </c>
      <c r="GJ2861" s="77" t="s">
        <v>303</v>
      </c>
      <c r="GK2861" s="77">
        <v>3.9894642198450757E-2</v>
      </c>
      <c r="GL2861" s="77">
        <v>700.88254199999994</v>
      </c>
      <c r="GM2861" s="77">
        <v>2022</v>
      </c>
      <c r="GN2861" s="77" t="s">
        <v>175</v>
      </c>
      <c r="GO2861" s="77">
        <v>5.3000000000000005E-2</v>
      </c>
      <c r="GP2861" s="77">
        <v>3</v>
      </c>
      <c r="GQ2861" s="77">
        <v>0</v>
      </c>
      <c r="GR2861" s="77" t="s">
        <v>423</v>
      </c>
      <c r="GS2861" s="77">
        <v>5.5966209081309413E-2</v>
      </c>
      <c r="GT2861" s="77">
        <v>2.2327518865025244E-3</v>
      </c>
      <c r="GU2861" s="77">
        <v>5.5966209081309413E-2</v>
      </c>
      <c r="GV2861" s="77">
        <v>2.2327518865025244E-3</v>
      </c>
      <c r="GW2861" s="77">
        <v>5.5966209081309413E-2</v>
      </c>
      <c r="GX2861" s="77">
        <v>2.2327518865025244E-3</v>
      </c>
      <c r="GY2861" s="77">
        <v>0</v>
      </c>
      <c r="GZ2861" s="77">
        <v>0</v>
      </c>
    </row>
    <row r="2862" spans="98:208" x14ac:dyDescent="0.25">
      <c r="CT2862" s="77" t="s">
        <v>155</v>
      </c>
      <c r="CU2862" s="77" t="s">
        <v>479</v>
      </c>
      <c r="CV2862" s="77" t="s">
        <v>467</v>
      </c>
      <c r="CW2862" s="77">
        <v>2022</v>
      </c>
      <c r="CX2862" s="77">
        <v>0</v>
      </c>
      <c r="CY2862" s="77">
        <v>0</v>
      </c>
      <c r="CZ2862" s="77">
        <v>0</v>
      </c>
      <c r="DA2862" s="77">
        <v>0</v>
      </c>
      <c r="DB2862" s="77">
        <v>5.2405583313015791</v>
      </c>
      <c r="DC2862" s="77">
        <v>0.69641821681222926</v>
      </c>
      <c r="DD2862" s="77">
        <v>2.941964152281046</v>
      </c>
      <c r="DE2862" s="77">
        <v>1.6021759622083029</v>
      </c>
      <c r="DF2862" s="77">
        <v>0.36068764874241493</v>
      </c>
      <c r="DG2862" s="77">
        <v>0.36068764874241493</v>
      </c>
      <c r="DH2862" s="77">
        <v>0.36068764874241493</v>
      </c>
      <c r="DI2862" s="77">
        <v>0</v>
      </c>
      <c r="DJ2862" s="77">
        <v>2.060145775099885E-5</v>
      </c>
      <c r="DL2862" s="77">
        <v>0</v>
      </c>
      <c r="DM2862" s="77">
        <v>7.4306913568739748E-6</v>
      </c>
      <c r="DN2862" s="77">
        <v>7.4306913568739748E-6</v>
      </c>
      <c r="DO2862" s="77">
        <v>0</v>
      </c>
      <c r="DP2862" s="77">
        <v>7.4306913568739748E-6</v>
      </c>
      <c r="DQ2862" s="77">
        <v>7.4306913568739748E-6</v>
      </c>
      <c r="DR2862" s="77">
        <v>0</v>
      </c>
      <c r="DS2862" s="77">
        <v>7.4306913568739748E-6</v>
      </c>
      <c r="DT2862" s="77">
        <v>7.4306913568739748E-6</v>
      </c>
      <c r="DU2862" s="77">
        <v>0</v>
      </c>
      <c r="DV2862" s="77">
        <v>0</v>
      </c>
      <c r="DW2862" s="77">
        <v>0</v>
      </c>
      <c r="GE2862" s="77" t="s">
        <v>422</v>
      </c>
      <c r="GF2862" s="77" t="s">
        <v>155</v>
      </c>
      <c r="GG2862" s="77" t="s">
        <v>448</v>
      </c>
      <c r="GH2862" s="77" t="s">
        <v>446</v>
      </c>
      <c r="GI2862" s="77">
        <v>2023</v>
      </c>
      <c r="GJ2862" s="77" t="s">
        <v>305</v>
      </c>
      <c r="GK2862" s="77">
        <v>3.7590224611390763E-2</v>
      </c>
      <c r="GL2862" s="77">
        <v>700.88254199999994</v>
      </c>
      <c r="GM2862" s="77">
        <v>2023</v>
      </c>
      <c r="GN2862" s="77" t="s">
        <v>175</v>
      </c>
      <c r="GO2862" s="77">
        <v>0.13250000000000001</v>
      </c>
      <c r="GP2862" s="77">
        <v>3</v>
      </c>
      <c r="GQ2862" s="77">
        <v>0</v>
      </c>
      <c r="GR2862" s="77" t="s">
        <v>423</v>
      </c>
      <c r="GS2862" s="77">
        <v>0</v>
      </c>
      <c r="GT2862" s="77">
        <v>0</v>
      </c>
      <c r="GU2862" s="77">
        <v>0.1527377521613833</v>
      </c>
      <c r="GV2862" s="77">
        <v>5.7414464103853332E-3</v>
      </c>
      <c r="GW2862" s="77">
        <v>0.1527377521613833</v>
      </c>
      <c r="GX2862" s="77">
        <v>5.7414464103853332E-3</v>
      </c>
      <c r="GY2862" s="77">
        <v>0.1527377521613833</v>
      </c>
      <c r="GZ2862" s="77">
        <v>5.7414464103853332E-3</v>
      </c>
    </row>
    <row r="2863" spans="98:208" x14ac:dyDescent="0.25">
      <c r="CT2863" s="77" t="s">
        <v>155</v>
      </c>
      <c r="CU2863" s="77" t="s">
        <v>479</v>
      </c>
      <c r="CV2863" s="77" t="s">
        <v>467</v>
      </c>
      <c r="CW2863" s="77">
        <v>2023</v>
      </c>
      <c r="CX2863" s="77">
        <v>0</v>
      </c>
      <c r="CY2863" s="77">
        <v>0</v>
      </c>
      <c r="CZ2863" s="77">
        <v>0</v>
      </c>
      <c r="DA2863" s="77">
        <v>0</v>
      </c>
      <c r="DB2863" s="77">
        <v>5.4750346070078209</v>
      </c>
      <c r="DC2863" s="77">
        <v>0.71896016785819472</v>
      </c>
      <c r="DD2863" s="77">
        <v>3.07149719861513</v>
      </c>
      <c r="DE2863" s="77">
        <v>1.684577240534463</v>
      </c>
      <c r="DF2863" s="77">
        <v>0</v>
      </c>
      <c r="DG2863" s="77">
        <v>0.375991816399949</v>
      </c>
      <c r="DH2863" s="77">
        <v>0.375991816399949</v>
      </c>
      <c r="DI2863" s="77">
        <v>0.375991816399949</v>
      </c>
      <c r="DJ2863" s="77">
        <v>2.060145775099885E-5</v>
      </c>
      <c r="DL2863" s="77">
        <v>0</v>
      </c>
      <c r="DM2863" s="77">
        <v>0</v>
      </c>
      <c r="DN2863" s="77">
        <v>0</v>
      </c>
      <c r="DO2863" s="77">
        <v>0</v>
      </c>
      <c r="DP2863" s="77">
        <v>7.7459795202848659E-6</v>
      </c>
      <c r="DQ2863" s="77">
        <v>7.7459795202848659E-6</v>
      </c>
      <c r="DR2863" s="77">
        <v>0</v>
      </c>
      <c r="DS2863" s="77">
        <v>7.7459795202848659E-6</v>
      </c>
      <c r="DT2863" s="77">
        <v>7.7459795202848659E-6</v>
      </c>
      <c r="DU2863" s="77">
        <v>0</v>
      </c>
      <c r="DV2863" s="77">
        <v>7.7459795202848659E-6</v>
      </c>
      <c r="DW2863" s="77">
        <v>7.7459795202848659E-6</v>
      </c>
      <c r="GE2863" s="77" t="s">
        <v>425</v>
      </c>
      <c r="GF2863" s="77" t="s">
        <v>155</v>
      </c>
      <c r="GG2863" s="77" t="s">
        <v>448</v>
      </c>
      <c r="GH2863" s="77" t="s">
        <v>446</v>
      </c>
      <c r="GI2863" s="77">
        <v>2023</v>
      </c>
      <c r="GJ2863" s="77" t="s">
        <v>301</v>
      </c>
      <c r="GK2863" s="77">
        <v>1.6314334115687429E-3</v>
      </c>
      <c r="GL2863" s="77">
        <v>700.88254199999994</v>
      </c>
      <c r="GM2863" s="77">
        <v>2023</v>
      </c>
      <c r="GN2863" s="77" t="s">
        <v>175</v>
      </c>
      <c r="GO2863" s="77">
        <v>5.3000000000000005E-2</v>
      </c>
      <c r="GP2863" s="77">
        <v>3</v>
      </c>
      <c r="GQ2863" s="77">
        <v>0</v>
      </c>
      <c r="GR2863" s="77" t="s">
        <v>423</v>
      </c>
      <c r="GS2863" s="77">
        <v>0</v>
      </c>
      <c r="GT2863" s="77">
        <v>0</v>
      </c>
      <c r="GU2863" s="77">
        <v>5.5966209081309413E-2</v>
      </c>
      <c r="GV2863" s="77">
        <v>9.1305143414090181E-5</v>
      </c>
      <c r="GW2863" s="77">
        <v>5.5966209081309413E-2</v>
      </c>
      <c r="GX2863" s="77">
        <v>9.1305143414090181E-5</v>
      </c>
      <c r="GY2863" s="77">
        <v>5.5966209081309413E-2</v>
      </c>
      <c r="GZ2863" s="77">
        <v>9.1305143414090181E-5</v>
      </c>
    </row>
    <row r="2864" spans="98:208" x14ac:dyDescent="0.25">
      <c r="CT2864" s="77" t="s">
        <v>155</v>
      </c>
      <c r="CU2864" s="77" t="s">
        <v>479</v>
      </c>
      <c r="CV2864" s="77" t="s">
        <v>467</v>
      </c>
      <c r="CW2864" s="77">
        <v>2024</v>
      </c>
      <c r="CX2864" s="77">
        <v>0</v>
      </c>
      <c r="CY2864" s="77">
        <v>0</v>
      </c>
      <c r="CZ2864" s="77">
        <v>0</v>
      </c>
      <c r="DA2864" s="77">
        <v>0</v>
      </c>
      <c r="DB2864" s="77">
        <v>5.4750346070078209</v>
      </c>
      <c r="DC2864" s="77">
        <v>0.71896016785819472</v>
      </c>
      <c r="DD2864" s="77">
        <v>3.07149719861513</v>
      </c>
      <c r="DE2864" s="77">
        <v>1.684577240534463</v>
      </c>
      <c r="DF2864" s="77">
        <v>0</v>
      </c>
      <c r="DG2864" s="77">
        <v>0</v>
      </c>
      <c r="DH2864" s="77">
        <v>0.375991816399949</v>
      </c>
      <c r="DI2864" s="77">
        <v>0.375991816399949</v>
      </c>
      <c r="DJ2864" s="77">
        <v>2.060145775099885E-5</v>
      </c>
      <c r="DL2864" s="77">
        <v>0</v>
      </c>
      <c r="DM2864" s="77">
        <v>0</v>
      </c>
      <c r="DN2864" s="77">
        <v>0</v>
      </c>
      <c r="DO2864" s="77">
        <v>0</v>
      </c>
      <c r="DP2864" s="77">
        <v>0</v>
      </c>
      <c r="DQ2864" s="77">
        <v>0</v>
      </c>
      <c r="DR2864" s="77">
        <v>0</v>
      </c>
      <c r="DS2864" s="77">
        <v>7.7459795202848659E-6</v>
      </c>
      <c r="DT2864" s="77">
        <v>7.7459795202848659E-6</v>
      </c>
      <c r="DU2864" s="77">
        <v>0</v>
      </c>
      <c r="DV2864" s="77">
        <v>7.7459795202848659E-6</v>
      </c>
      <c r="DW2864" s="77">
        <v>7.7459795202848659E-6</v>
      </c>
      <c r="GE2864" s="77" t="s">
        <v>427</v>
      </c>
      <c r="GF2864" s="77" t="s">
        <v>155</v>
      </c>
      <c r="GG2864" s="77" t="s">
        <v>448</v>
      </c>
      <c r="GH2864" s="77" t="s">
        <v>446</v>
      </c>
      <c r="GI2864" s="77">
        <v>2023</v>
      </c>
      <c r="GJ2864" s="77" t="s">
        <v>303</v>
      </c>
      <c r="GK2864" s="77">
        <v>4.1186611014017729E-2</v>
      </c>
      <c r="GL2864" s="77">
        <v>700.88254199999994</v>
      </c>
      <c r="GM2864" s="77">
        <v>2023</v>
      </c>
      <c r="GN2864" s="77" t="s">
        <v>175</v>
      </c>
      <c r="GO2864" s="77">
        <v>5.3000000000000005E-2</v>
      </c>
      <c r="GP2864" s="77">
        <v>3</v>
      </c>
      <c r="GQ2864" s="77">
        <v>0</v>
      </c>
      <c r="GR2864" s="77" t="s">
        <v>423</v>
      </c>
      <c r="GS2864" s="77">
        <v>0</v>
      </c>
      <c r="GT2864" s="77">
        <v>0</v>
      </c>
      <c r="GU2864" s="77">
        <v>5.5966209081309413E-2</v>
      </c>
      <c r="GV2864" s="77">
        <v>2.3050584833610773E-3</v>
      </c>
      <c r="GW2864" s="77">
        <v>5.5966209081309413E-2</v>
      </c>
      <c r="GX2864" s="77">
        <v>2.3050584833610773E-3</v>
      </c>
      <c r="GY2864" s="77">
        <v>5.5966209081309413E-2</v>
      </c>
      <c r="GZ2864" s="77">
        <v>2.3050584833610773E-3</v>
      </c>
    </row>
    <row r="2865" spans="98:208" x14ac:dyDescent="0.25">
      <c r="CT2865" s="77" t="s">
        <v>155</v>
      </c>
      <c r="CU2865" s="77" t="s">
        <v>479</v>
      </c>
      <c r="CV2865" s="77" t="s">
        <v>467</v>
      </c>
      <c r="CW2865" s="77">
        <v>2025</v>
      </c>
      <c r="CX2865" s="77">
        <v>0</v>
      </c>
      <c r="CY2865" s="77">
        <v>0</v>
      </c>
      <c r="CZ2865" s="77">
        <v>0</v>
      </c>
      <c r="DA2865" s="77">
        <v>0</v>
      </c>
      <c r="DB2865" s="77">
        <v>5.4750346070078209</v>
      </c>
      <c r="DC2865" s="77">
        <v>0.71896016785819472</v>
      </c>
      <c r="DD2865" s="77">
        <v>3.07149719861513</v>
      </c>
      <c r="DE2865" s="77">
        <v>1.684577240534463</v>
      </c>
      <c r="DF2865" s="77">
        <v>0</v>
      </c>
      <c r="DG2865" s="77">
        <v>0</v>
      </c>
      <c r="DH2865" s="77">
        <v>0</v>
      </c>
      <c r="DI2865" s="77">
        <v>0.375991816399949</v>
      </c>
      <c r="DJ2865" s="77">
        <v>2.060145775099885E-5</v>
      </c>
      <c r="DL2865" s="77">
        <v>0</v>
      </c>
      <c r="DM2865" s="77">
        <v>0</v>
      </c>
      <c r="DN2865" s="77">
        <v>0</v>
      </c>
      <c r="DO2865" s="77">
        <v>0</v>
      </c>
      <c r="DP2865" s="77">
        <v>0</v>
      </c>
      <c r="DQ2865" s="77">
        <v>0</v>
      </c>
      <c r="DR2865" s="77">
        <v>0</v>
      </c>
      <c r="DS2865" s="77">
        <v>0</v>
      </c>
      <c r="DT2865" s="77">
        <v>0</v>
      </c>
      <c r="DU2865" s="77">
        <v>0</v>
      </c>
      <c r="DV2865" s="77">
        <v>7.7459795202848659E-6</v>
      </c>
      <c r="DW2865" s="77">
        <v>7.7459795202848659E-6</v>
      </c>
      <c r="GE2865" s="77" t="s">
        <v>422</v>
      </c>
      <c r="GF2865" s="77" t="s">
        <v>155</v>
      </c>
      <c r="GG2865" s="77" t="s">
        <v>448</v>
      </c>
      <c r="GH2865" s="77" t="s">
        <v>446</v>
      </c>
      <c r="GI2865" s="77">
        <v>2024</v>
      </c>
      <c r="GJ2865" s="77" t="s">
        <v>305</v>
      </c>
      <c r="GK2865" s="77">
        <v>3.7590224611390763E-2</v>
      </c>
      <c r="GL2865" s="77">
        <v>700.88254199999994</v>
      </c>
      <c r="GM2865" s="77">
        <v>2024</v>
      </c>
      <c r="GN2865" s="77" t="s">
        <v>175</v>
      </c>
      <c r="GO2865" s="77">
        <v>0.13250000000000001</v>
      </c>
      <c r="GP2865" s="77">
        <v>3</v>
      </c>
      <c r="GQ2865" s="77">
        <v>0</v>
      </c>
      <c r="GR2865" s="77" t="s">
        <v>423</v>
      </c>
      <c r="GS2865" s="77">
        <v>0</v>
      </c>
      <c r="GT2865" s="77">
        <v>0</v>
      </c>
      <c r="GU2865" s="77">
        <v>0</v>
      </c>
      <c r="GV2865" s="77">
        <v>0</v>
      </c>
      <c r="GW2865" s="77">
        <v>0.1527377521613833</v>
      </c>
      <c r="GX2865" s="77">
        <v>5.7414464103853332E-3</v>
      </c>
      <c r="GY2865" s="77">
        <v>0.1527377521613833</v>
      </c>
      <c r="GZ2865" s="77">
        <v>5.7414464103853332E-3</v>
      </c>
    </row>
    <row r="2866" spans="98:208" x14ac:dyDescent="0.25">
      <c r="CT2866" s="77" t="s">
        <v>155</v>
      </c>
      <c r="CU2866" s="77" t="s">
        <v>479</v>
      </c>
      <c r="CV2866" s="77" t="s">
        <v>474</v>
      </c>
      <c r="CW2866" s="77">
        <v>2020</v>
      </c>
      <c r="CX2866" s="77">
        <v>0</v>
      </c>
      <c r="CY2866" s="77">
        <v>0</v>
      </c>
      <c r="CZ2866" s="77">
        <v>0</v>
      </c>
      <c r="DA2866" s="77">
        <v>0</v>
      </c>
      <c r="DB2866" s="77">
        <v>7.7900575334947791E-2</v>
      </c>
      <c r="DC2866" s="77">
        <v>3.6425060683954423E-2</v>
      </c>
      <c r="DD2866" s="77">
        <v>1.580872452542877E-3</v>
      </c>
      <c r="DE2866" s="77">
        <v>3.9894642198450493E-2</v>
      </c>
      <c r="DF2866" s="77">
        <v>7.8847092159215846E-3</v>
      </c>
      <c r="DG2866" s="77">
        <v>0</v>
      </c>
      <c r="DH2866" s="77">
        <v>0</v>
      </c>
      <c r="DI2866" s="77">
        <v>0</v>
      </c>
      <c r="DJ2866" s="77">
        <v>6.0583390226875544E-4</v>
      </c>
      <c r="DL2866" s="77">
        <v>0</v>
      </c>
      <c r="DM2866" s="77">
        <v>4.7768241525361923E-6</v>
      </c>
      <c r="DN2866" s="77">
        <v>4.7768241525361923E-6</v>
      </c>
      <c r="DO2866" s="77">
        <v>0</v>
      </c>
      <c r="DP2866" s="77">
        <v>0</v>
      </c>
      <c r="DQ2866" s="77">
        <v>0</v>
      </c>
      <c r="DR2866" s="77">
        <v>0</v>
      </c>
      <c r="DS2866" s="77">
        <v>0</v>
      </c>
      <c r="DT2866" s="77">
        <v>0</v>
      </c>
      <c r="DU2866" s="77">
        <v>0</v>
      </c>
      <c r="DV2866" s="77">
        <v>0</v>
      </c>
      <c r="DW2866" s="77">
        <v>0</v>
      </c>
      <c r="GE2866" s="77" t="s">
        <v>425</v>
      </c>
      <c r="GF2866" s="77" t="s">
        <v>155</v>
      </c>
      <c r="GG2866" s="77" t="s">
        <v>448</v>
      </c>
      <c r="GH2866" s="77" t="s">
        <v>446</v>
      </c>
      <c r="GI2866" s="77">
        <v>2024</v>
      </c>
      <c r="GJ2866" s="77" t="s">
        <v>301</v>
      </c>
      <c r="GK2866" s="77">
        <v>1.6314334115687429E-3</v>
      </c>
      <c r="GL2866" s="77">
        <v>700.88254199999994</v>
      </c>
      <c r="GM2866" s="77">
        <v>2024</v>
      </c>
      <c r="GN2866" s="77" t="s">
        <v>175</v>
      </c>
      <c r="GO2866" s="77">
        <v>5.3000000000000005E-2</v>
      </c>
      <c r="GP2866" s="77">
        <v>3</v>
      </c>
      <c r="GQ2866" s="77">
        <v>0</v>
      </c>
      <c r="GR2866" s="77" t="s">
        <v>423</v>
      </c>
      <c r="GS2866" s="77">
        <v>0</v>
      </c>
      <c r="GT2866" s="77">
        <v>0</v>
      </c>
      <c r="GU2866" s="77">
        <v>0</v>
      </c>
      <c r="GV2866" s="77">
        <v>0</v>
      </c>
      <c r="GW2866" s="77">
        <v>5.5966209081309413E-2</v>
      </c>
      <c r="GX2866" s="77">
        <v>9.1305143414090181E-5</v>
      </c>
      <c r="GY2866" s="77">
        <v>5.5966209081309413E-2</v>
      </c>
      <c r="GZ2866" s="77">
        <v>9.1305143414090181E-5</v>
      </c>
    </row>
    <row r="2867" spans="98:208" x14ac:dyDescent="0.25">
      <c r="CT2867" s="77" t="s">
        <v>155</v>
      </c>
      <c r="CU2867" s="77" t="s">
        <v>479</v>
      </c>
      <c r="CV2867" s="77" t="s">
        <v>474</v>
      </c>
      <c r="CW2867" s="77">
        <v>2021</v>
      </c>
      <c r="CX2867" s="77">
        <v>0</v>
      </c>
      <c r="CY2867" s="77">
        <v>0</v>
      </c>
      <c r="CZ2867" s="77">
        <v>0</v>
      </c>
      <c r="DA2867" s="77">
        <v>0</v>
      </c>
      <c r="DB2867" s="77">
        <v>7.7900575334947791E-2</v>
      </c>
      <c r="DC2867" s="77">
        <v>3.6425060683954423E-2</v>
      </c>
      <c r="DD2867" s="77">
        <v>1.580872452542877E-3</v>
      </c>
      <c r="DE2867" s="77">
        <v>3.9894642198450493E-2</v>
      </c>
      <c r="DF2867" s="77">
        <v>7.8847092159215846E-3</v>
      </c>
      <c r="DG2867" s="77">
        <v>7.8847092159215846E-3</v>
      </c>
      <c r="DH2867" s="77">
        <v>0</v>
      </c>
      <c r="DI2867" s="77">
        <v>0</v>
      </c>
      <c r="DJ2867" s="77">
        <v>6.0583390226875544E-4</v>
      </c>
      <c r="DL2867" s="77">
        <v>0</v>
      </c>
      <c r="DM2867" s="77">
        <v>4.7768241525361923E-6</v>
      </c>
      <c r="DN2867" s="77">
        <v>4.7768241525361923E-6</v>
      </c>
      <c r="DO2867" s="77">
        <v>0</v>
      </c>
      <c r="DP2867" s="77">
        <v>4.7768241525361923E-6</v>
      </c>
      <c r="DQ2867" s="77">
        <v>4.7768241525361923E-6</v>
      </c>
      <c r="DR2867" s="77">
        <v>0</v>
      </c>
      <c r="DS2867" s="77">
        <v>0</v>
      </c>
      <c r="DT2867" s="77">
        <v>0</v>
      </c>
      <c r="DU2867" s="77">
        <v>0</v>
      </c>
      <c r="DV2867" s="77">
        <v>0</v>
      </c>
      <c r="DW2867" s="77">
        <v>0</v>
      </c>
      <c r="GE2867" s="77" t="s">
        <v>427</v>
      </c>
      <c r="GF2867" s="77" t="s">
        <v>155</v>
      </c>
      <c r="GG2867" s="77" t="s">
        <v>448</v>
      </c>
      <c r="GH2867" s="77" t="s">
        <v>446</v>
      </c>
      <c r="GI2867" s="77">
        <v>2024</v>
      </c>
      <c r="GJ2867" s="77" t="s">
        <v>303</v>
      </c>
      <c r="GK2867" s="77">
        <v>4.1186611014017729E-2</v>
      </c>
      <c r="GL2867" s="77">
        <v>700.88254199999994</v>
      </c>
      <c r="GM2867" s="77">
        <v>2024</v>
      </c>
      <c r="GN2867" s="77" t="s">
        <v>175</v>
      </c>
      <c r="GO2867" s="77">
        <v>5.3000000000000005E-2</v>
      </c>
      <c r="GP2867" s="77">
        <v>3</v>
      </c>
      <c r="GQ2867" s="77">
        <v>0</v>
      </c>
      <c r="GR2867" s="77" t="s">
        <v>423</v>
      </c>
      <c r="GS2867" s="77">
        <v>0</v>
      </c>
      <c r="GT2867" s="77">
        <v>0</v>
      </c>
      <c r="GU2867" s="77">
        <v>0</v>
      </c>
      <c r="GV2867" s="77">
        <v>0</v>
      </c>
      <c r="GW2867" s="77">
        <v>5.5966209081309413E-2</v>
      </c>
      <c r="GX2867" s="77">
        <v>2.3050584833610773E-3</v>
      </c>
      <c r="GY2867" s="77">
        <v>5.5966209081309413E-2</v>
      </c>
      <c r="GZ2867" s="77">
        <v>2.3050584833610773E-3</v>
      </c>
    </row>
    <row r="2868" spans="98:208" x14ac:dyDescent="0.25">
      <c r="CT2868" s="77" t="s">
        <v>155</v>
      </c>
      <c r="CU2868" s="77" t="s">
        <v>479</v>
      </c>
      <c r="CV2868" s="77" t="s">
        <v>474</v>
      </c>
      <c r="CW2868" s="77">
        <v>2022</v>
      </c>
      <c r="CX2868" s="77">
        <v>0</v>
      </c>
      <c r="CY2868" s="77">
        <v>0</v>
      </c>
      <c r="CZ2868" s="77">
        <v>0</v>
      </c>
      <c r="DA2868" s="77">
        <v>0</v>
      </c>
      <c r="DB2868" s="77">
        <v>7.7900575334947791E-2</v>
      </c>
      <c r="DC2868" s="77">
        <v>3.6425060683954423E-2</v>
      </c>
      <c r="DD2868" s="77">
        <v>1.580872452542877E-3</v>
      </c>
      <c r="DE2868" s="77">
        <v>3.9894642198450493E-2</v>
      </c>
      <c r="DF2868" s="77">
        <v>7.8847092159215846E-3</v>
      </c>
      <c r="DG2868" s="77">
        <v>7.8847092159215846E-3</v>
      </c>
      <c r="DH2868" s="77">
        <v>7.8847092159215846E-3</v>
      </c>
      <c r="DI2868" s="77">
        <v>0</v>
      </c>
      <c r="DJ2868" s="77">
        <v>6.0583390226875544E-4</v>
      </c>
      <c r="DL2868" s="77">
        <v>0</v>
      </c>
      <c r="DM2868" s="77">
        <v>4.7768241525361923E-6</v>
      </c>
      <c r="DN2868" s="77">
        <v>4.7768241525361923E-6</v>
      </c>
      <c r="DO2868" s="77">
        <v>0</v>
      </c>
      <c r="DP2868" s="77">
        <v>4.7768241525361923E-6</v>
      </c>
      <c r="DQ2868" s="77">
        <v>4.7768241525361923E-6</v>
      </c>
      <c r="DR2868" s="77">
        <v>0</v>
      </c>
      <c r="DS2868" s="77">
        <v>4.7768241525361923E-6</v>
      </c>
      <c r="DT2868" s="77">
        <v>4.7768241525361923E-6</v>
      </c>
      <c r="DU2868" s="77">
        <v>0</v>
      </c>
      <c r="DV2868" s="77">
        <v>0</v>
      </c>
      <c r="DW2868" s="77">
        <v>0</v>
      </c>
      <c r="GE2868" s="77" t="s">
        <v>422</v>
      </c>
      <c r="GF2868" s="77" t="s">
        <v>155</v>
      </c>
      <c r="GG2868" s="77" t="s">
        <v>448</v>
      </c>
      <c r="GH2868" s="77" t="s">
        <v>446</v>
      </c>
      <c r="GI2868" s="77">
        <v>2025</v>
      </c>
      <c r="GJ2868" s="77" t="s">
        <v>305</v>
      </c>
      <c r="GK2868" s="77">
        <v>3.7590224611390763E-2</v>
      </c>
      <c r="GL2868" s="77">
        <v>700.88254199999994</v>
      </c>
      <c r="GM2868" s="77">
        <v>2025</v>
      </c>
      <c r="GN2868" s="77" t="s">
        <v>175</v>
      </c>
      <c r="GO2868" s="77">
        <v>0.13250000000000001</v>
      </c>
      <c r="GP2868" s="77">
        <v>3</v>
      </c>
      <c r="GQ2868" s="77">
        <v>0</v>
      </c>
      <c r="GR2868" s="77" t="s">
        <v>423</v>
      </c>
      <c r="GS2868" s="77">
        <v>0</v>
      </c>
      <c r="GT2868" s="77">
        <v>0</v>
      </c>
      <c r="GU2868" s="77">
        <v>0</v>
      </c>
      <c r="GV2868" s="77">
        <v>0</v>
      </c>
      <c r="GW2868" s="77">
        <v>0</v>
      </c>
      <c r="GX2868" s="77">
        <v>0</v>
      </c>
      <c r="GY2868" s="77">
        <v>0.1527377521613833</v>
      </c>
      <c r="GZ2868" s="77">
        <v>5.7414464103853332E-3</v>
      </c>
    </row>
    <row r="2869" spans="98:208" x14ac:dyDescent="0.25">
      <c r="CT2869" s="77" t="s">
        <v>155</v>
      </c>
      <c r="CU2869" s="77" t="s">
        <v>479</v>
      </c>
      <c r="CV2869" s="77" t="s">
        <v>474</v>
      </c>
      <c r="CW2869" s="77">
        <v>2023</v>
      </c>
      <c r="CX2869" s="77">
        <v>0</v>
      </c>
      <c r="CY2869" s="77">
        <v>0</v>
      </c>
      <c r="CZ2869" s="77">
        <v>0</v>
      </c>
      <c r="DA2869" s="77">
        <v>0</v>
      </c>
      <c r="DB2869" s="77">
        <v>8.0408269036976621E-2</v>
      </c>
      <c r="DC2869" s="77">
        <v>3.7590224611390742E-2</v>
      </c>
      <c r="DD2869" s="77">
        <v>1.631433411568288E-3</v>
      </c>
      <c r="DE2869" s="77">
        <v>4.1186611014017598E-2</v>
      </c>
      <c r="DF2869" s="77">
        <v>0</v>
      </c>
      <c r="DG2869" s="77">
        <v>8.1378100371604645E-3</v>
      </c>
      <c r="DH2869" s="77">
        <v>8.1378100371604645E-3</v>
      </c>
      <c r="DI2869" s="77">
        <v>8.1378100371604645E-3</v>
      </c>
      <c r="DJ2869" s="77">
        <v>6.0583390226875544E-4</v>
      </c>
      <c r="DL2869" s="77">
        <v>0</v>
      </c>
      <c r="DM2869" s="77">
        <v>0</v>
      </c>
      <c r="DN2869" s="77">
        <v>0</v>
      </c>
      <c r="DO2869" s="77">
        <v>0</v>
      </c>
      <c r="DP2869" s="77">
        <v>4.9301612107347701E-6</v>
      </c>
      <c r="DQ2869" s="77">
        <v>4.9301612107347701E-6</v>
      </c>
      <c r="DR2869" s="77">
        <v>0</v>
      </c>
      <c r="DS2869" s="77">
        <v>4.9301612107347701E-6</v>
      </c>
      <c r="DT2869" s="77">
        <v>4.9301612107347701E-6</v>
      </c>
      <c r="DU2869" s="77">
        <v>0</v>
      </c>
      <c r="DV2869" s="77">
        <v>4.9301612107347701E-6</v>
      </c>
      <c r="DW2869" s="77">
        <v>4.9301612107347701E-6</v>
      </c>
      <c r="GE2869" s="77" t="s">
        <v>425</v>
      </c>
      <c r="GF2869" s="77" t="s">
        <v>155</v>
      </c>
      <c r="GG2869" s="77" t="s">
        <v>448</v>
      </c>
      <c r="GH2869" s="77" t="s">
        <v>446</v>
      </c>
      <c r="GI2869" s="77">
        <v>2025</v>
      </c>
      <c r="GJ2869" s="77" t="s">
        <v>301</v>
      </c>
      <c r="GK2869" s="77">
        <v>1.6314334115687429E-3</v>
      </c>
      <c r="GL2869" s="77">
        <v>700.88254199999994</v>
      </c>
      <c r="GM2869" s="77">
        <v>2025</v>
      </c>
      <c r="GN2869" s="77" t="s">
        <v>175</v>
      </c>
      <c r="GO2869" s="77">
        <v>5.3000000000000005E-2</v>
      </c>
      <c r="GP2869" s="77">
        <v>3</v>
      </c>
      <c r="GQ2869" s="77">
        <v>0</v>
      </c>
      <c r="GR2869" s="77" t="s">
        <v>423</v>
      </c>
      <c r="GS2869" s="77">
        <v>0</v>
      </c>
      <c r="GT2869" s="77">
        <v>0</v>
      </c>
      <c r="GU2869" s="77">
        <v>0</v>
      </c>
      <c r="GV2869" s="77">
        <v>0</v>
      </c>
      <c r="GW2869" s="77">
        <v>0</v>
      </c>
      <c r="GX2869" s="77">
        <v>0</v>
      </c>
      <c r="GY2869" s="77">
        <v>5.5966209081309413E-2</v>
      </c>
      <c r="GZ2869" s="77">
        <v>9.1305143414090181E-5</v>
      </c>
    </row>
    <row r="2870" spans="98:208" x14ac:dyDescent="0.25">
      <c r="CT2870" s="77" t="s">
        <v>155</v>
      </c>
      <c r="CU2870" s="77" t="s">
        <v>479</v>
      </c>
      <c r="CV2870" s="77" t="s">
        <v>474</v>
      </c>
      <c r="CW2870" s="77">
        <v>2024</v>
      </c>
      <c r="CX2870" s="77">
        <v>0</v>
      </c>
      <c r="CY2870" s="77">
        <v>0</v>
      </c>
      <c r="CZ2870" s="77">
        <v>0</v>
      </c>
      <c r="DA2870" s="77">
        <v>0</v>
      </c>
      <c r="DB2870" s="77">
        <v>8.0408269036976621E-2</v>
      </c>
      <c r="DC2870" s="77">
        <v>3.7590224611390742E-2</v>
      </c>
      <c r="DD2870" s="77">
        <v>1.631433411568288E-3</v>
      </c>
      <c r="DE2870" s="77">
        <v>4.1186611014017598E-2</v>
      </c>
      <c r="DF2870" s="77">
        <v>0</v>
      </c>
      <c r="DG2870" s="77">
        <v>0</v>
      </c>
      <c r="DH2870" s="77">
        <v>8.1378100371604645E-3</v>
      </c>
      <c r="DI2870" s="77">
        <v>8.1378100371604645E-3</v>
      </c>
      <c r="DJ2870" s="77">
        <v>6.0583390226875544E-4</v>
      </c>
      <c r="DL2870" s="77">
        <v>0</v>
      </c>
      <c r="DM2870" s="77">
        <v>0</v>
      </c>
      <c r="DN2870" s="77">
        <v>0</v>
      </c>
      <c r="DO2870" s="77">
        <v>0</v>
      </c>
      <c r="DP2870" s="77">
        <v>0</v>
      </c>
      <c r="DQ2870" s="77">
        <v>0</v>
      </c>
      <c r="DR2870" s="77">
        <v>0</v>
      </c>
      <c r="DS2870" s="77">
        <v>4.9301612107347701E-6</v>
      </c>
      <c r="DT2870" s="77">
        <v>4.9301612107347701E-6</v>
      </c>
      <c r="DU2870" s="77">
        <v>0</v>
      </c>
      <c r="DV2870" s="77">
        <v>4.9301612107347701E-6</v>
      </c>
      <c r="DW2870" s="77">
        <v>4.9301612107347701E-6</v>
      </c>
      <c r="GE2870" s="77" t="s">
        <v>427</v>
      </c>
      <c r="GF2870" s="77" t="s">
        <v>155</v>
      </c>
      <c r="GG2870" s="77" t="s">
        <v>448</v>
      </c>
      <c r="GH2870" s="77" t="s">
        <v>446</v>
      </c>
      <c r="GI2870" s="77">
        <v>2025</v>
      </c>
      <c r="GJ2870" s="77" t="s">
        <v>303</v>
      </c>
      <c r="GK2870" s="77">
        <v>4.1186611014017729E-2</v>
      </c>
      <c r="GL2870" s="77">
        <v>700.88254199999994</v>
      </c>
      <c r="GM2870" s="77">
        <v>2025</v>
      </c>
      <c r="GN2870" s="77" t="s">
        <v>175</v>
      </c>
      <c r="GO2870" s="77">
        <v>5.3000000000000005E-2</v>
      </c>
      <c r="GP2870" s="77">
        <v>3</v>
      </c>
      <c r="GQ2870" s="77">
        <v>0</v>
      </c>
      <c r="GR2870" s="77" t="s">
        <v>423</v>
      </c>
      <c r="GS2870" s="77">
        <v>0</v>
      </c>
      <c r="GT2870" s="77">
        <v>0</v>
      </c>
      <c r="GU2870" s="77">
        <v>0</v>
      </c>
      <c r="GV2870" s="77">
        <v>0</v>
      </c>
      <c r="GW2870" s="77">
        <v>0</v>
      </c>
      <c r="GX2870" s="77">
        <v>0</v>
      </c>
      <c r="GY2870" s="77">
        <v>5.5966209081309413E-2</v>
      </c>
      <c r="GZ2870" s="77">
        <v>2.3050584833610773E-3</v>
      </c>
    </row>
    <row r="2871" spans="98:208" x14ac:dyDescent="0.25">
      <c r="CT2871" s="77" t="s">
        <v>155</v>
      </c>
      <c r="CU2871" s="77" t="s">
        <v>479</v>
      </c>
      <c r="CV2871" s="77" t="s">
        <v>474</v>
      </c>
      <c r="CW2871" s="77">
        <v>2025</v>
      </c>
      <c r="CX2871" s="77">
        <v>0</v>
      </c>
      <c r="CY2871" s="77">
        <v>0</v>
      </c>
      <c r="CZ2871" s="77">
        <v>0</v>
      </c>
      <c r="DA2871" s="77">
        <v>0</v>
      </c>
      <c r="DB2871" s="77">
        <v>8.0408269036976621E-2</v>
      </c>
      <c r="DC2871" s="77">
        <v>3.7590224611390742E-2</v>
      </c>
      <c r="DD2871" s="77">
        <v>1.631433411568288E-3</v>
      </c>
      <c r="DE2871" s="77">
        <v>4.1186611014017598E-2</v>
      </c>
      <c r="DF2871" s="77">
        <v>0</v>
      </c>
      <c r="DG2871" s="77">
        <v>0</v>
      </c>
      <c r="DH2871" s="77">
        <v>0</v>
      </c>
      <c r="DI2871" s="77">
        <v>8.1378100371604645E-3</v>
      </c>
      <c r="DJ2871" s="77">
        <v>6.0583390226875544E-4</v>
      </c>
      <c r="DL2871" s="77">
        <v>0</v>
      </c>
      <c r="DM2871" s="77">
        <v>0</v>
      </c>
      <c r="DN2871" s="77">
        <v>0</v>
      </c>
      <c r="DO2871" s="77">
        <v>0</v>
      </c>
      <c r="DP2871" s="77">
        <v>0</v>
      </c>
      <c r="DQ2871" s="77">
        <v>0</v>
      </c>
      <c r="DR2871" s="77">
        <v>0</v>
      </c>
      <c r="DS2871" s="77">
        <v>0</v>
      </c>
      <c r="DT2871" s="77">
        <v>0</v>
      </c>
      <c r="DU2871" s="77">
        <v>0</v>
      </c>
      <c r="DV2871" s="77">
        <v>4.9301612107347701E-6</v>
      </c>
      <c r="DW2871" s="77">
        <v>4.9301612107347701E-6</v>
      </c>
      <c r="GE2871" s="77" t="s">
        <v>422</v>
      </c>
      <c r="GF2871" s="77" t="s">
        <v>155</v>
      </c>
      <c r="GG2871" s="77" t="s">
        <v>448</v>
      </c>
      <c r="GH2871" s="77" t="s">
        <v>453</v>
      </c>
      <c r="GI2871" s="77">
        <v>2021</v>
      </c>
      <c r="GJ2871" s="77" t="s">
        <v>305</v>
      </c>
      <c r="GK2871" s="77">
        <v>222.22942162783619</v>
      </c>
      <c r="GL2871" s="77">
        <v>700.88254199999994</v>
      </c>
      <c r="GM2871" s="77">
        <v>2021</v>
      </c>
      <c r="GN2871" s="77" t="s">
        <v>175</v>
      </c>
      <c r="GO2871" s="77">
        <v>0.13250000000000001</v>
      </c>
      <c r="GP2871" s="77">
        <v>3</v>
      </c>
      <c r="GQ2871" s="77">
        <v>0</v>
      </c>
      <c r="GR2871" s="77" t="s">
        <v>423</v>
      </c>
      <c r="GS2871" s="77">
        <v>0.1527377521613833</v>
      </c>
      <c r="GT2871" s="77">
        <v>33.942822323559994</v>
      </c>
      <c r="GU2871" s="77">
        <v>0.1527377521613833</v>
      </c>
      <c r="GV2871" s="77">
        <v>33.942822323559994</v>
      </c>
      <c r="GW2871" s="77">
        <v>0</v>
      </c>
      <c r="GX2871" s="77">
        <v>0</v>
      </c>
      <c r="GY2871" s="77">
        <v>0</v>
      </c>
      <c r="GZ2871" s="77">
        <v>0</v>
      </c>
    </row>
    <row r="2872" spans="98:208" x14ac:dyDescent="0.25">
      <c r="CT2872" s="77" t="s">
        <v>155</v>
      </c>
      <c r="CU2872" s="77" t="s">
        <v>479</v>
      </c>
      <c r="CV2872" s="77" t="s">
        <v>481</v>
      </c>
      <c r="CW2872" s="77">
        <v>2020</v>
      </c>
      <c r="CX2872" s="77">
        <v>0</v>
      </c>
      <c r="CY2872" s="77">
        <v>0</v>
      </c>
      <c r="CZ2872" s="77">
        <v>0</v>
      </c>
      <c r="DA2872" s="77">
        <v>0</v>
      </c>
      <c r="DB2872" s="77">
        <v>21083.842824224099</v>
      </c>
      <c r="DC2872" s="77">
        <v>409.22373582044048</v>
      </c>
      <c r="DD2872" s="77">
        <v>13469.087812378581</v>
      </c>
      <c r="DE2872" s="77">
        <v>7205.5312760249453</v>
      </c>
      <c r="DF2872" s="77">
        <v>1219.5839681183199</v>
      </c>
      <c r="DG2872" s="77">
        <v>0</v>
      </c>
      <c r="DH2872" s="77">
        <v>0</v>
      </c>
      <c r="DI2872" s="77">
        <v>0</v>
      </c>
      <c r="DJ2872" s="77">
        <v>1.3365637900521611E-9</v>
      </c>
      <c r="DL2872" s="77">
        <v>0</v>
      </c>
      <c r="DM2872" s="77">
        <v>1.6300517707150756E-6</v>
      </c>
      <c r="DN2872" s="77">
        <v>1.6300517707150756E-6</v>
      </c>
      <c r="DO2872" s="77">
        <v>0</v>
      </c>
      <c r="DP2872" s="77">
        <v>0</v>
      </c>
      <c r="DQ2872" s="77">
        <v>0</v>
      </c>
      <c r="DR2872" s="77">
        <v>0</v>
      </c>
      <c r="DS2872" s="77">
        <v>0</v>
      </c>
      <c r="DT2872" s="77">
        <v>0</v>
      </c>
      <c r="DU2872" s="77">
        <v>0</v>
      </c>
      <c r="DV2872" s="77">
        <v>0</v>
      </c>
      <c r="DW2872" s="77">
        <v>0</v>
      </c>
      <c r="GE2872" s="77" t="s">
        <v>425</v>
      </c>
      <c r="GF2872" s="77" t="s">
        <v>155</v>
      </c>
      <c r="GG2872" s="77" t="s">
        <v>448</v>
      </c>
      <c r="GH2872" s="77" t="s">
        <v>453</v>
      </c>
      <c r="GI2872" s="77">
        <v>2021</v>
      </c>
      <c r="GJ2872" s="77" t="s">
        <v>301</v>
      </c>
      <c r="GK2872" s="77">
        <v>8585.7228092481619</v>
      </c>
      <c r="GL2872" s="77">
        <v>700.88254199999994</v>
      </c>
      <c r="GM2872" s="77">
        <v>2021</v>
      </c>
      <c r="GN2872" s="77" t="s">
        <v>175</v>
      </c>
      <c r="GO2872" s="77">
        <v>5.3000000000000005E-2</v>
      </c>
      <c r="GP2872" s="77">
        <v>3</v>
      </c>
      <c r="GQ2872" s="77">
        <v>0</v>
      </c>
      <c r="GR2872" s="77" t="s">
        <v>423</v>
      </c>
      <c r="GS2872" s="77">
        <v>5.5966209081309413E-2</v>
      </c>
      <c r="GT2872" s="77">
        <v>480.51035785654983</v>
      </c>
      <c r="GU2872" s="77">
        <v>5.5966209081309413E-2</v>
      </c>
      <c r="GV2872" s="77">
        <v>480.51035785654983</v>
      </c>
      <c r="GW2872" s="77">
        <v>0</v>
      </c>
      <c r="GX2872" s="77">
        <v>0</v>
      </c>
      <c r="GY2872" s="77">
        <v>0</v>
      </c>
      <c r="GZ2872" s="77">
        <v>0</v>
      </c>
    </row>
    <row r="2873" spans="98:208" x14ac:dyDescent="0.25">
      <c r="CT2873" s="77" t="s">
        <v>155</v>
      </c>
      <c r="CU2873" s="77" t="s">
        <v>479</v>
      </c>
      <c r="CV2873" s="77" t="s">
        <v>481</v>
      </c>
      <c r="CW2873" s="77">
        <v>2021</v>
      </c>
      <c r="CX2873" s="77">
        <v>0</v>
      </c>
      <c r="CY2873" s="77">
        <v>0</v>
      </c>
      <c r="CZ2873" s="77">
        <v>0</v>
      </c>
      <c r="DA2873" s="77">
        <v>0</v>
      </c>
      <c r="DB2873" s="77">
        <v>21083.842824224099</v>
      </c>
      <c r="DC2873" s="77">
        <v>409.22373582044048</v>
      </c>
      <c r="DD2873" s="77">
        <v>13469.087812378581</v>
      </c>
      <c r="DE2873" s="77">
        <v>7205.5312760249453</v>
      </c>
      <c r="DF2873" s="77">
        <v>1219.5839681183199</v>
      </c>
      <c r="DG2873" s="77">
        <v>1219.5839681183199</v>
      </c>
      <c r="DH2873" s="77">
        <v>0</v>
      </c>
      <c r="DI2873" s="77">
        <v>0</v>
      </c>
      <c r="DJ2873" s="77">
        <v>1.3365637900521611E-9</v>
      </c>
      <c r="DL2873" s="77">
        <v>0</v>
      </c>
      <c r="DM2873" s="77">
        <v>1.6300517707150756E-6</v>
      </c>
      <c r="DN2873" s="77">
        <v>1.6300517707150756E-6</v>
      </c>
      <c r="DO2873" s="77">
        <v>0</v>
      </c>
      <c r="DP2873" s="77">
        <v>1.6300517707150756E-6</v>
      </c>
      <c r="DQ2873" s="77">
        <v>1.6300517707150756E-6</v>
      </c>
      <c r="DR2873" s="77">
        <v>0</v>
      </c>
      <c r="DS2873" s="77">
        <v>0</v>
      </c>
      <c r="DT2873" s="77">
        <v>0</v>
      </c>
      <c r="DU2873" s="77">
        <v>0</v>
      </c>
      <c r="DV2873" s="77">
        <v>0</v>
      </c>
      <c r="DW2873" s="77">
        <v>0</v>
      </c>
      <c r="GE2873" s="77" t="s">
        <v>427</v>
      </c>
      <c r="GF2873" s="77" t="s">
        <v>155</v>
      </c>
      <c r="GG2873" s="77" t="s">
        <v>448</v>
      </c>
      <c r="GH2873" s="77" t="s">
        <v>453</v>
      </c>
      <c r="GI2873" s="77">
        <v>2021</v>
      </c>
      <c r="GJ2873" s="77" t="s">
        <v>303</v>
      </c>
      <c r="GK2873" s="77">
        <v>5338.1784104568806</v>
      </c>
      <c r="GL2873" s="77">
        <v>700.88254199999994</v>
      </c>
      <c r="GM2873" s="77">
        <v>2021</v>
      </c>
      <c r="GN2873" s="77" t="s">
        <v>175</v>
      </c>
      <c r="GO2873" s="77">
        <v>5.3000000000000005E-2</v>
      </c>
      <c r="GP2873" s="77">
        <v>3</v>
      </c>
      <c r="GQ2873" s="77">
        <v>0</v>
      </c>
      <c r="GR2873" s="77" t="s">
        <v>423</v>
      </c>
      <c r="GS2873" s="77">
        <v>5.5966209081309413E-2</v>
      </c>
      <c r="GT2873" s="77">
        <v>298.75760903296174</v>
      </c>
      <c r="GU2873" s="77">
        <v>5.5966209081309413E-2</v>
      </c>
      <c r="GV2873" s="77">
        <v>298.75760903296174</v>
      </c>
      <c r="GW2873" s="77">
        <v>0</v>
      </c>
      <c r="GX2873" s="77">
        <v>0</v>
      </c>
      <c r="GY2873" s="77">
        <v>0</v>
      </c>
      <c r="GZ2873" s="77">
        <v>0</v>
      </c>
    </row>
    <row r="2874" spans="98:208" x14ac:dyDescent="0.25">
      <c r="CT2874" s="77" t="s">
        <v>155</v>
      </c>
      <c r="CU2874" s="77" t="s">
        <v>479</v>
      </c>
      <c r="CV2874" s="77" t="s">
        <v>481</v>
      </c>
      <c r="CW2874" s="77">
        <v>2022</v>
      </c>
      <c r="CX2874" s="77">
        <v>0</v>
      </c>
      <c r="CY2874" s="77">
        <v>0</v>
      </c>
      <c r="CZ2874" s="77">
        <v>0</v>
      </c>
      <c r="DA2874" s="77">
        <v>0</v>
      </c>
      <c r="DB2874" s="77">
        <v>21083.842824224099</v>
      </c>
      <c r="DC2874" s="77">
        <v>409.22373582044048</v>
      </c>
      <c r="DD2874" s="77">
        <v>13469.087812378581</v>
      </c>
      <c r="DE2874" s="77">
        <v>7205.5312760249453</v>
      </c>
      <c r="DF2874" s="77">
        <v>1219.5839681183199</v>
      </c>
      <c r="DG2874" s="77">
        <v>1219.5839681183199</v>
      </c>
      <c r="DH2874" s="77">
        <v>1219.5839681183199</v>
      </c>
      <c r="DI2874" s="77">
        <v>0</v>
      </c>
      <c r="DJ2874" s="77">
        <v>1.3365637900521611E-9</v>
      </c>
      <c r="DL2874" s="77">
        <v>0</v>
      </c>
      <c r="DM2874" s="77">
        <v>1.6300517707150756E-6</v>
      </c>
      <c r="DN2874" s="77">
        <v>1.6300517707150756E-6</v>
      </c>
      <c r="DO2874" s="77">
        <v>0</v>
      </c>
      <c r="DP2874" s="77">
        <v>1.6300517707150756E-6</v>
      </c>
      <c r="DQ2874" s="77">
        <v>1.6300517707150756E-6</v>
      </c>
      <c r="DR2874" s="77">
        <v>0</v>
      </c>
      <c r="DS2874" s="77">
        <v>1.6300517707150756E-6</v>
      </c>
      <c r="DT2874" s="77">
        <v>1.6300517707150756E-6</v>
      </c>
      <c r="DU2874" s="77">
        <v>0</v>
      </c>
      <c r="DV2874" s="77">
        <v>0</v>
      </c>
      <c r="DW2874" s="77">
        <v>0</v>
      </c>
      <c r="GE2874" s="77" t="s">
        <v>422</v>
      </c>
      <c r="GF2874" s="77" t="s">
        <v>155</v>
      </c>
      <c r="GG2874" s="77" t="s">
        <v>448</v>
      </c>
      <c r="GH2874" s="77" t="s">
        <v>453</v>
      </c>
      <c r="GI2874" s="77">
        <v>2022</v>
      </c>
      <c r="GJ2874" s="77" t="s">
        <v>305</v>
      </c>
      <c r="GK2874" s="77">
        <v>222.22942162783619</v>
      </c>
      <c r="GL2874" s="77">
        <v>700.88254199999994</v>
      </c>
      <c r="GM2874" s="77">
        <v>2022</v>
      </c>
      <c r="GN2874" s="77" t="s">
        <v>175</v>
      </c>
      <c r="GO2874" s="77">
        <v>0.13250000000000001</v>
      </c>
      <c r="GP2874" s="77">
        <v>3</v>
      </c>
      <c r="GQ2874" s="77">
        <v>0</v>
      </c>
      <c r="GR2874" s="77" t="s">
        <v>423</v>
      </c>
      <c r="GS2874" s="77">
        <v>0.1527377521613833</v>
      </c>
      <c r="GT2874" s="77">
        <v>33.942822323559994</v>
      </c>
      <c r="GU2874" s="77">
        <v>0.1527377521613833</v>
      </c>
      <c r="GV2874" s="77">
        <v>33.942822323559994</v>
      </c>
      <c r="GW2874" s="77">
        <v>0.1527377521613833</v>
      </c>
      <c r="GX2874" s="77">
        <v>33.942822323559994</v>
      </c>
      <c r="GY2874" s="77">
        <v>0</v>
      </c>
      <c r="GZ2874" s="77">
        <v>0</v>
      </c>
    </row>
    <row r="2875" spans="98:208" x14ac:dyDescent="0.25">
      <c r="CT2875" s="77" t="s">
        <v>155</v>
      </c>
      <c r="CU2875" s="77" t="s">
        <v>479</v>
      </c>
      <c r="CV2875" s="77" t="s">
        <v>481</v>
      </c>
      <c r="CW2875" s="77">
        <v>2023</v>
      </c>
      <c r="CX2875" s="77">
        <v>0</v>
      </c>
      <c r="CY2875" s="77">
        <v>0</v>
      </c>
      <c r="CZ2875" s="77">
        <v>0</v>
      </c>
      <c r="DA2875" s="77">
        <v>0</v>
      </c>
      <c r="DB2875" s="77">
        <v>21835.978114130408</v>
      </c>
      <c r="DC2875" s="77">
        <v>428.60232122030828</v>
      </c>
      <c r="DD2875" s="77">
        <v>13939.560973457161</v>
      </c>
      <c r="DE2875" s="77">
        <v>7467.8148194524974</v>
      </c>
      <c r="DF2875" s="77">
        <v>0</v>
      </c>
      <c r="DG2875" s="77">
        <v>1263.5534246224847</v>
      </c>
      <c r="DH2875" s="77">
        <v>1263.5534246224847</v>
      </c>
      <c r="DI2875" s="77">
        <v>1263.5534246224847</v>
      </c>
      <c r="DJ2875" s="77">
        <v>1.3365637900521611E-9</v>
      </c>
      <c r="DL2875" s="77">
        <v>0</v>
      </c>
      <c r="DM2875" s="77">
        <v>0</v>
      </c>
      <c r="DN2875" s="77">
        <v>0</v>
      </c>
      <c r="DO2875" s="77">
        <v>0</v>
      </c>
      <c r="DP2875" s="77">
        <v>1.6888197541468159E-6</v>
      </c>
      <c r="DQ2875" s="77">
        <v>1.6888197541468159E-6</v>
      </c>
      <c r="DR2875" s="77">
        <v>0</v>
      </c>
      <c r="DS2875" s="77">
        <v>1.6888197541468159E-6</v>
      </c>
      <c r="DT2875" s="77">
        <v>1.6888197541468159E-6</v>
      </c>
      <c r="DU2875" s="77">
        <v>0</v>
      </c>
      <c r="DV2875" s="77">
        <v>1.6888197541468159E-6</v>
      </c>
      <c r="DW2875" s="77">
        <v>1.6888197541468159E-6</v>
      </c>
      <c r="GE2875" s="77" t="s">
        <v>425</v>
      </c>
      <c r="GF2875" s="77" t="s">
        <v>155</v>
      </c>
      <c r="GG2875" s="77" t="s">
        <v>448</v>
      </c>
      <c r="GH2875" s="77" t="s">
        <v>453</v>
      </c>
      <c r="GI2875" s="77">
        <v>2022</v>
      </c>
      <c r="GJ2875" s="77" t="s">
        <v>301</v>
      </c>
      <c r="GK2875" s="77">
        <v>8585.7228092481619</v>
      </c>
      <c r="GL2875" s="77">
        <v>700.88254199999994</v>
      </c>
      <c r="GM2875" s="77">
        <v>2022</v>
      </c>
      <c r="GN2875" s="77" t="s">
        <v>175</v>
      </c>
      <c r="GO2875" s="77">
        <v>5.3000000000000005E-2</v>
      </c>
      <c r="GP2875" s="77">
        <v>3</v>
      </c>
      <c r="GQ2875" s="77">
        <v>0</v>
      </c>
      <c r="GR2875" s="77" t="s">
        <v>423</v>
      </c>
      <c r="GS2875" s="77">
        <v>5.5966209081309413E-2</v>
      </c>
      <c r="GT2875" s="77">
        <v>480.51035785654983</v>
      </c>
      <c r="GU2875" s="77">
        <v>5.5966209081309413E-2</v>
      </c>
      <c r="GV2875" s="77">
        <v>480.51035785654983</v>
      </c>
      <c r="GW2875" s="77">
        <v>5.5966209081309413E-2</v>
      </c>
      <c r="GX2875" s="77">
        <v>480.51035785654983</v>
      </c>
      <c r="GY2875" s="77">
        <v>0</v>
      </c>
      <c r="GZ2875" s="77">
        <v>0</v>
      </c>
    </row>
    <row r="2876" spans="98:208" x14ac:dyDescent="0.25">
      <c r="CT2876" s="77" t="s">
        <v>155</v>
      </c>
      <c r="CU2876" s="77" t="s">
        <v>479</v>
      </c>
      <c r="CV2876" s="77" t="s">
        <v>481</v>
      </c>
      <c r="CW2876" s="77">
        <v>2024</v>
      </c>
      <c r="CX2876" s="77">
        <v>0</v>
      </c>
      <c r="CY2876" s="77">
        <v>0</v>
      </c>
      <c r="CZ2876" s="77">
        <v>0</v>
      </c>
      <c r="DA2876" s="77">
        <v>0</v>
      </c>
      <c r="DB2876" s="77">
        <v>21835.978114130408</v>
      </c>
      <c r="DC2876" s="77">
        <v>428.60232122030828</v>
      </c>
      <c r="DD2876" s="77">
        <v>13939.560973457161</v>
      </c>
      <c r="DE2876" s="77">
        <v>7467.8148194524974</v>
      </c>
      <c r="DF2876" s="77">
        <v>0</v>
      </c>
      <c r="DG2876" s="77">
        <v>0</v>
      </c>
      <c r="DH2876" s="77">
        <v>1263.5534246224847</v>
      </c>
      <c r="DI2876" s="77">
        <v>1263.5534246224847</v>
      </c>
      <c r="DJ2876" s="77">
        <v>1.3365637900521611E-9</v>
      </c>
      <c r="DL2876" s="77">
        <v>0</v>
      </c>
      <c r="DM2876" s="77">
        <v>0</v>
      </c>
      <c r="DN2876" s="77">
        <v>0</v>
      </c>
      <c r="DO2876" s="77">
        <v>0</v>
      </c>
      <c r="DP2876" s="77">
        <v>0</v>
      </c>
      <c r="DQ2876" s="77">
        <v>0</v>
      </c>
      <c r="DR2876" s="77">
        <v>0</v>
      </c>
      <c r="DS2876" s="77">
        <v>1.6888197541468159E-6</v>
      </c>
      <c r="DT2876" s="77">
        <v>1.6888197541468159E-6</v>
      </c>
      <c r="DU2876" s="77">
        <v>0</v>
      </c>
      <c r="DV2876" s="77">
        <v>1.6888197541468159E-6</v>
      </c>
      <c r="DW2876" s="77">
        <v>1.6888197541468159E-6</v>
      </c>
      <c r="GE2876" s="77" t="s">
        <v>427</v>
      </c>
      <c r="GF2876" s="77" t="s">
        <v>155</v>
      </c>
      <c r="GG2876" s="77" t="s">
        <v>448</v>
      </c>
      <c r="GH2876" s="77" t="s">
        <v>453</v>
      </c>
      <c r="GI2876" s="77">
        <v>2022</v>
      </c>
      <c r="GJ2876" s="77" t="s">
        <v>303</v>
      </c>
      <c r="GK2876" s="77">
        <v>5338.1784104568806</v>
      </c>
      <c r="GL2876" s="77">
        <v>700.88254199999994</v>
      </c>
      <c r="GM2876" s="77">
        <v>2022</v>
      </c>
      <c r="GN2876" s="77" t="s">
        <v>175</v>
      </c>
      <c r="GO2876" s="77">
        <v>5.3000000000000005E-2</v>
      </c>
      <c r="GP2876" s="77">
        <v>3</v>
      </c>
      <c r="GQ2876" s="77">
        <v>0</v>
      </c>
      <c r="GR2876" s="77" t="s">
        <v>423</v>
      </c>
      <c r="GS2876" s="77">
        <v>5.5966209081309413E-2</v>
      </c>
      <c r="GT2876" s="77">
        <v>298.75760903296174</v>
      </c>
      <c r="GU2876" s="77">
        <v>5.5966209081309413E-2</v>
      </c>
      <c r="GV2876" s="77">
        <v>298.75760903296174</v>
      </c>
      <c r="GW2876" s="77">
        <v>5.5966209081309413E-2</v>
      </c>
      <c r="GX2876" s="77">
        <v>298.75760903296174</v>
      </c>
      <c r="GY2876" s="77">
        <v>0</v>
      </c>
      <c r="GZ2876" s="77">
        <v>0</v>
      </c>
    </row>
    <row r="2877" spans="98:208" x14ac:dyDescent="0.25">
      <c r="CT2877" s="77" t="s">
        <v>155</v>
      </c>
      <c r="CU2877" s="77" t="s">
        <v>479</v>
      </c>
      <c r="CV2877" s="77" t="s">
        <v>481</v>
      </c>
      <c r="CW2877" s="77">
        <v>2025</v>
      </c>
      <c r="CX2877" s="77">
        <v>0</v>
      </c>
      <c r="CY2877" s="77">
        <v>0</v>
      </c>
      <c r="CZ2877" s="77">
        <v>0</v>
      </c>
      <c r="DA2877" s="77">
        <v>0</v>
      </c>
      <c r="DB2877" s="77">
        <v>21835.978114130408</v>
      </c>
      <c r="DC2877" s="77">
        <v>428.60232122030828</v>
      </c>
      <c r="DD2877" s="77">
        <v>13939.560973457161</v>
      </c>
      <c r="DE2877" s="77">
        <v>7467.8148194524974</v>
      </c>
      <c r="DF2877" s="77">
        <v>0</v>
      </c>
      <c r="DG2877" s="77">
        <v>0</v>
      </c>
      <c r="DH2877" s="77">
        <v>0</v>
      </c>
      <c r="DI2877" s="77">
        <v>1263.5534246224847</v>
      </c>
      <c r="DJ2877" s="77">
        <v>1.3365637900521611E-9</v>
      </c>
      <c r="DL2877" s="77">
        <v>0</v>
      </c>
      <c r="DM2877" s="77">
        <v>0</v>
      </c>
      <c r="DN2877" s="77">
        <v>0</v>
      </c>
      <c r="DO2877" s="77">
        <v>0</v>
      </c>
      <c r="DP2877" s="77">
        <v>0</v>
      </c>
      <c r="DQ2877" s="77">
        <v>0</v>
      </c>
      <c r="DR2877" s="77">
        <v>0</v>
      </c>
      <c r="DS2877" s="77">
        <v>0</v>
      </c>
      <c r="DT2877" s="77">
        <v>0</v>
      </c>
      <c r="DU2877" s="77">
        <v>0</v>
      </c>
      <c r="DV2877" s="77">
        <v>1.6888197541468159E-6</v>
      </c>
      <c r="DW2877" s="77">
        <v>1.6888197541468159E-6</v>
      </c>
      <c r="GE2877" s="77" t="s">
        <v>422</v>
      </c>
      <c r="GF2877" s="77" t="s">
        <v>155</v>
      </c>
      <c r="GG2877" s="77" t="s">
        <v>448</v>
      </c>
      <c r="GH2877" s="77" t="s">
        <v>453</v>
      </c>
      <c r="GI2877" s="77">
        <v>2023</v>
      </c>
      <c r="GJ2877" s="77" t="s">
        <v>305</v>
      </c>
      <c r="GK2877" s="77">
        <v>233.2300768079451</v>
      </c>
      <c r="GL2877" s="77">
        <v>700.88254199999994</v>
      </c>
      <c r="GM2877" s="77">
        <v>2023</v>
      </c>
      <c r="GN2877" s="77" t="s">
        <v>175</v>
      </c>
      <c r="GO2877" s="77">
        <v>0.13250000000000001</v>
      </c>
      <c r="GP2877" s="77">
        <v>3</v>
      </c>
      <c r="GQ2877" s="77">
        <v>0</v>
      </c>
      <c r="GR2877" s="77" t="s">
        <v>423</v>
      </c>
      <c r="GS2877" s="77">
        <v>0</v>
      </c>
      <c r="GT2877" s="77">
        <v>0</v>
      </c>
      <c r="GU2877" s="77">
        <v>0.1527377521613833</v>
      </c>
      <c r="GV2877" s="77">
        <v>35.623037668072307</v>
      </c>
      <c r="GW2877" s="77">
        <v>0.1527377521613833</v>
      </c>
      <c r="GX2877" s="77">
        <v>35.623037668072307</v>
      </c>
      <c r="GY2877" s="77">
        <v>0.1527377521613833</v>
      </c>
      <c r="GZ2877" s="77">
        <v>35.623037668072307</v>
      </c>
    </row>
    <row r="2878" spans="98:208" x14ac:dyDescent="0.25">
      <c r="CT2878" s="77" t="s">
        <v>155</v>
      </c>
      <c r="CU2878" s="77" t="s">
        <v>479</v>
      </c>
      <c r="CV2878" s="77" t="s">
        <v>488</v>
      </c>
      <c r="CW2878" s="77">
        <v>2020</v>
      </c>
      <c r="CX2878" s="77">
        <v>0</v>
      </c>
      <c r="CY2878" s="77">
        <v>0</v>
      </c>
      <c r="CZ2878" s="77">
        <v>0</v>
      </c>
      <c r="DA2878" s="77">
        <v>0</v>
      </c>
      <c r="DB2878" s="77">
        <v>21083.842824224452</v>
      </c>
      <c r="DC2878" s="77">
        <v>409.22373582043099</v>
      </c>
      <c r="DD2878" s="77">
        <v>13469.08781237873</v>
      </c>
      <c r="DE2878" s="77">
        <v>7205.5312760252746</v>
      </c>
      <c r="DF2878" s="77">
        <v>1219.5839681183454</v>
      </c>
      <c r="DG2878" s="77">
        <v>0</v>
      </c>
      <c r="DH2878" s="77">
        <v>0</v>
      </c>
      <c r="DI2878" s="77">
        <v>0</v>
      </c>
      <c r="DJ2878" s="77">
        <v>5.7644372901740492E-8</v>
      </c>
      <c r="DL2878" s="77">
        <v>0</v>
      </c>
      <c r="DM2878" s="77">
        <v>7.0302153043198291E-5</v>
      </c>
      <c r="DN2878" s="77">
        <v>7.0302153043198291E-5</v>
      </c>
      <c r="DO2878" s="77">
        <v>0</v>
      </c>
      <c r="DP2878" s="77">
        <v>0</v>
      </c>
      <c r="DQ2878" s="77">
        <v>0</v>
      </c>
      <c r="DR2878" s="77">
        <v>0</v>
      </c>
      <c r="DS2878" s="77">
        <v>0</v>
      </c>
      <c r="DT2878" s="77">
        <v>0</v>
      </c>
      <c r="DU2878" s="77">
        <v>0</v>
      </c>
      <c r="DV2878" s="77">
        <v>0</v>
      </c>
      <c r="DW2878" s="77">
        <v>0</v>
      </c>
      <c r="GE2878" s="77" t="s">
        <v>425</v>
      </c>
      <c r="GF2878" s="77" t="s">
        <v>155</v>
      </c>
      <c r="GG2878" s="77" t="s">
        <v>448</v>
      </c>
      <c r="GH2878" s="77" t="s">
        <v>453</v>
      </c>
      <c r="GI2878" s="77">
        <v>2023</v>
      </c>
      <c r="GJ2878" s="77" t="s">
        <v>301</v>
      </c>
      <c r="GK2878" s="77">
        <v>8896.5159934288185</v>
      </c>
      <c r="GL2878" s="77">
        <v>700.88254199999994</v>
      </c>
      <c r="GM2878" s="77">
        <v>2023</v>
      </c>
      <c r="GN2878" s="77" t="s">
        <v>175</v>
      </c>
      <c r="GO2878" s="77">
        <v>5.3000000000000005E-2</v>
      </c>
      <c r="GP2878" s="77">
        <v>3</v>
      </c>
      <c r="GQ2878" s="77">
        <v>0</v>
      </c>
      <c r="GR2878" s="77" t="s">
        <v>423</v>
      </c>
      <c r="GS2878" s="77">
        <v>0</v>
      </c>
      <c r="GT2878" s="77">
        <v>0</v>
      </c>
      <c r="GU2878" s="77">
        <v>5.5966209081309413E-2</v>
      </c>
      <c r="GV2878" s="77">
        <v>497.90427418345035</v>
      </c>
      <c r="GW2878" s="77">
        <v>5.5966209081309413E-2</v>
      </c>
      <c r="GX2878" s="77">
        <v>497.90427418345035</v>
      </c>
      <c r="GY2878" s="77">
        <v>5.5966209081309413E-2</v>
      </c>
      <c r="GZ2878" s="77">
        <v>497.90427418345035</v>
      </c>
    </row>
    <row r="2879" spans="98:208" x14ac:dyDescent="0.25">
      <c r="CT2879" s="77" t="s">
        <v>155</v>
      </c>
      <c r="CU2879" s="77" t="s">
        <v>479</v>
      </c>
      <c r="CV2879" s="77" t="s">
        <v>488</v>
      </c>
      <c r="CW2879" s="77">
        <v>2021</v>
      </c>
      <c r="CX2879" s="77">
        <v>0</v>
      </c>
      <c r="CY2879" s="77">
        <v>0</v>
      </c>
      <c r="CZ2879" s="77">
        <v>0</v>
      </c>
      <c r="DA2879" s="77">
        <v>0</v>
      </c>
      <c r="DB2879" s="77">
        <v>21083.842824224452</v>
      </c>
      <c r="DC2879" s="77">
        <v>409.22373582043099</v>
      </c>
      <c r="DD2879" s="77">
        <v>13469.08781237873</v>
      </c>
      <c r="DE2879" s="77">
        <v>7205.5312760252746</v>
      </c>
      <c r="DF2879" s="77">
        <v>1219.5839681183454</v>
      </c>
      <c r="DG2879" s="77">
        <v>1219.5839681183454</v>
      </c>
      <c r="DH2879" s="77">
        <v>0</v>
      </c>
      <c r="DI2879" s="77">
        <v>0</v>
      </c>
      <c r="DJ2879" s="77">
        <v>5.7644372901740492E-8</v>
      </c>
      <c r="DL2879" s="77">
        <v>0</v>
      </c>
      <c r="DM2879" s="77">
        <v>7.0302153043198291E-5</v>
      </c>
      <c r="DN2879" s="77">
        <v>7.0302153043198291E-5</v>
      </c>
      <c r="DO2879" s="77">
        <v>0</v>
      </c>
      <c r="DP2879" s="77">
        <v>7.0302153043198291E-5</v>
      </c>
      <c r="DQ2879" s="77">
        <v>7.0302153043198291E-5</v>
      </c>
      <c r="DR2879" s="77">
        <v>0</v>
      </c>
      <c r="DS2879" s="77">
        <v>0</v>
      </c>
      <c r="DT2879" s="77">
        <v>0</v>
      </c>
      <c r="DU2879" s="77">
        <v>0</v>
      </c>
      <c r="DV2879" s="77">
        <v>0</v>
      </c>
      <c r="DW2879" s="77">
        <v>0</v>
      </c>
      <c r="GE2879" s="77" t="s">
        <v>427</v>
      </c>
      <c r="GF2879" s="77" t="s">
        <v>155</v>
      </c>
      <c r="GG2879" s="77" t="s">
        <v>448</v>
      </c>
      <c r="GH2879" s="77" t="s">
        <v>453</v>
      </c>
      <c r="GI2879" s="77">
        <v>2023</v>
      </c>
      <c r="GJ2879" s="77" t="s">
        <v>303</v>
      </c>
      <c r="GK2879" s="77">
        <v>5534.8914862002339</v>
      </c>
      <c r="GL2879" s="77">
        <v>700.88254199999994</v>
      </c>
      <c r="GM2879" s="77">
        <v>2023</v>
      </c>
      <c r="GN2879" s="77" t="s">
        <v>175</v>
      </c>
      <c r="GO2879" s="77">
        <v>5.3000000000000005E-2</v>
      </c>
      <c r="GP2879" s="77">
        <v>3</v>
      </c>
      <c r="GQ2879" s="77">
        <v>0</v>
      </c>
      <c r="GR2879" s="77" t="s">
        <v>423</v>
      </c>
      <c r="GS2879" s="77">
        <v>0</v>
      </c>
      <c r="GT2879" s="77">
        <v>0</v>
      </c>
      <c r="GU2879" s="77">
        <v>5.5966209081309413E-2</v>
      </c>
      <c r="GV2879" s="77">
        <v>309.76689415904167</v>
      </c>
      <c r="GW2879" s="77">
        <v>5.5966209081309413E-2</v>
      </c>
      <c r="GX2879" s="77">
        <v>309.76689415904167</v>
      </c>
      <c r="GY2879" s="77">
        <v>5.5966209081309413E-2</v>
      </c>
      <c r="GZ2879" s="77">
        <v>309.76689415904167</v>
      </c>
    </row>
    <row r="2880" spans="98:208" x14ac:dyDescent="0.25">
      <c r="CT2880" s="77" t="s">
        <v>155</v>
      </c>
      <c r="CU2880" s="77" t="s">
        <v>479</v>
      </c>
      <c r="CV2880" s="77" t="s">
        <v>488</v>
      </c>
      <c r="CW2880" s="77">
        <v>2022</v>
      </c>
      <c r="CX2880" s="77">
        <v>0</v>
      </c>
      <c r="CY2880" s="77">
        <v>0</v>
      </c>
      <c r="CZ2880" s="77">
        <v>0</v>
      </c>
      <c r="DA2880" s="77">
        <v>0</v>
      </c>
      <c r="DB2880" s="77">
        <v>21083.842824224452</v>
      </c>
      <c r="DC2880" s="77">
        <v>409.22373582043099</v>
      </c>
      <c r="DD2880" s="77">
        <v>13469.08781237873</v>
      </c>
      <c r="DE2880" s="77">
        <v>7205.5312760252746</v>
      </c>
      <c r="DF2880" s="77">
        <v>1219.5839681183454</v>
      </c>
      <c r="DG2880" s="77">
        <v>1219.5839681183454</v>
      </c>
      <c r="DH2880" s="77">
        <v>1219.5839681183454</v>
      </c>
      <c r="DI2880" s="77">
        <v>0</v>
      </c>
      <c r="DJ2880" s="77">
        <v>5.7644372901740492E-8</v>
      </c>
      <c r="DL2880" s="77">
        <v>0</v>
      </c>
      <c r="DM2880" s="77">
        <v>7.0302153043198291E-5</v>
      </c>
      <c r="DN2880" s="77">
        <v>7.0302153043198291E-5</v>
      </c>
      <c r="DO2880" s="77">
        <v>0</v>
      </c>
      <c r="DP2880" s="77">
        <v>7.0302153043198291E-5</v>
      </c>
      <c r="DQ2880" s="77">
        <v>7.0302153043198291E-5</v>
      </c>
      <c r="DR2880" s="77">
        <v>0</v>
      </c>
      <c r="DS2880" s="77">
        <v>7.0302153043198291E-5</v>
      </c>
      <c r="DT2880" s="77">
        <v>7.0302153043198291E-5</v>
      </c>
      <c r="DU2880" s="77">
        <v>0</v>
      </c>
      <c r="DV2880" s="77">
        <v>0</v>
      </c>
      <c r="DW2880" s="77">
        <v>0</v>
      </c>
      <c r="GE2880" s="77" t="s">
        <v>422</v>
      </c>
      <c r="GF2880" s="77" t="s">
        <v>155</v>
      </c>
      <c r="GG2880" s="77" t="s">
        <v>448</v>
      </c>
      <c r="GH2880" s="77" t="s">
        <v>453</v>
      </c>
      <c r="GI2880" s="77">
        <v>2024</v>
      </c>
      <c r="GJ2880" s="77" t="s">
        <v>305</v>
      </c>
      <c r="GK2880" s="77">
        <v>233.2300768079451</v>
      </c>
      <c r="GL2880" s="77">
        <v>700.88254199999994</v>
      </c>
      <c r="GM2880" s="77">
        <v>2024</v>
      </c>
      <c r="GN2880" s="77" t="s">
        <v>175</v>
      </c>
      <c r="GO2880" s="77">
        <v>0.13250000000000001</v>
      </c>
      <c r="GP2880" s="77">
        <v>3</v>
      </c>
      <c r="GQ2880" s="77">
        <v>0</v>
      </c>
      <c r="GR2880" s="77" t="s">
        <v>423</v>
      </c>
      <c r="GS2880" s="77">
        <v>0</v>
      </c>
      <c r="GT2880" s="77">
        <v>0</v>
      </c>
      <c r="GU2880" s="77">
        <v>0</v>
      </c>
      <c r="GV2880" s="77">
        <v>0</v>
      </c>
      <c r="GW2880" s="77">
        <v>0.1527377521613833</v>
      </c>
      <c r="GX2880" s="77">
        <v>35.623037668072307</v>
      </c>
      <c r="GY2880" s="77">
        <v>0.1527377521613833</v>
      </c>
      <c r="GZ2880" s="77">
        <v>35.623037668072307</v>
      </c>
    </row>
    <row r="2881" spans="98:208" x14ac:dyDescent="0.25">
      <c r="CT2881" s="77" t="s">
        <v>155</v>
      </c>
      <c r="CU2881" s="77" t="s">
        <v>479</v>
      </c>
      <c r="CV2881" s="77" t="s">
        <v>488</v>
      </c>
      <c r="CW2881" s="77">
        <v>2023</v>
      </c>
      <c r="CX2881" s="77">
        <v>0</v>
      </c>
      <c r="CY2881" s="77">
        <v>0</v>
      </c>
      <c r="CZ2881" s="77">
        <v>0</v>
      </c>
      <c r="DA2881" s="77">
        <v>0</v>
      </c>
      <c r="DB2881" s="77">
        <v>21835.978114130408</v>
      </c>
      <c r="DC2881" s="77">
        <v>428.60232122030538</v>
      </c>
      <c r="DD2881" s="77">
        <v>13939.560973457539</v>
      </c>
      <c r="DE2881" s="77">
        <v>7467.8148194525511</v>
      </c>
      <c r="DF2881" s="77">
        <v>0</v>
      </c>
      <c r="DG2881" s="77">
        <v>1263.5534246225084</v>
      </c>
      <c r="DH2881" s="77">
        <v>1263.5534246225084</v>
      </c>
      <c r="DI2881" s="77">
        <v>1263.5534246225084</v>
      </c>
      <c r="DJ2881" s="77">
        <v>5.7644372901740492E-8</v>
      </c>
      <c r="DL2881" s="77">
        <v>0</v>
      </c>
      <c r="DM2881" s="77">
        <v>0</v>
      </c>
      <c r="DN2881" s="77">
        <v>0</v>
      </c>
      <c r="DO2881" s="77">
        <v>0</v>
      </c>
      <c r="DP2881" s="77">
        <v>7.2836744790211118E-5</v>
      </c>
      <c r="DQ2881" s="77">
        <v>7.2836744790211118E-5</v>
      </c>
      <c r="DR2881" s="77">
        <v>0</v>
      </c>
      <c r="DS2881" s="77">
        <v>7.2836744790211118E-5</v>
      </c>
      <c r="DT2881" s="77">
        <v>7.2836744790211118E-5</v>
      </c>
      <c r="DU2881" s="77">
        <v>0</v>
      </c>
      <c r="DV2881" s="77">
        <v>7.2836744790211118E-5</v>
      </c>
      <c r="DW2881" s="77">
        <v>7.2836744790211118E-5</v>
      </c>
      <c r="GE2881" s="77" t="s">
        <v>425</v>
      </c>
      <c r="GF2881" s="77" t="s">
        <v>155</v>
      </c>
      <c r="GG2881" s="77" t="s">
        <v>448</v>
      </c>
      <c r="GH2881" s="77" t="s">
        <v>453</v>
      </c>
      <c r="GI2881" s="77">
        <v>2024</v>
      </c>
      <c r="GJ2881" s="77" t="s">
        <v>301</v>
      </c>
      <c r="GK2881" s="77">
        <v>8896.5159934288185</v>
      </c>
      <c r="GL2881" s="77">
        <v>700.88254199999994</v>
      </c>
      <c r="GM2881" s="77">
        <v>2024</v>
      </c>
      <c r="GN2881" s="77" t="s">
        <v>175</v>
      </c>
      <c r="GO2881" s="77">
        <v>5.3000000000000005E-2</v>
      </c>
      <c r="GP2881" s="77">
        <v>3</v>
      </c>
      <c r="GQ2881" s="77">
        <v>0</v>
      </c>
      <c r="GR2881" s="77" t="s">
        <v>423</v>
      </c>
      <c r="GS2881" s="77">
        <v>0</v>
      </c>
      <c r="GT2881" s="77">
        <v>0</v>
      </c>
      <c r="GU2881" s="77">
        <v>0</v>
      </c>
      <c r="GV2881" s="77">
        <v>0</v>
      </c>
      <c r="GW2881" s="77">
        <v>5.5966209081309413E-2</v>
      </c>
      <c r="GX2881" s="77">
        <v>497.90427418345035</v>
      </c>
      <c r="GY2881" s="77">
        <v>5.5966209081309413E-2</v>
      </c>
      <c r="GZ2881" s="77">
        <v>497.90427418345035</v>
      </c>
    </row>
    <row r="2882" spans="98:208" x14ac:dyDescent="0.25">
      <c r="CT2882" s="77" t="s">
        <v>155</v>
      </c>
      <c r="CU2882" s="77" t="s">
        <v>479</v>
      </c>
      <c r="CV2882" s="77" t="s">
        <v>488</v>
      </c>
      <c r="CW2882" s="77">
        <v>2024</v>
      </c>
      <c r="CX2882" s="77">
        <v>0</v>
      </c>
      <c r="CY2882" s="77">
        <v>0</v>
      </c>
      <c r="CZ2882" s="77">
        <v>0</v>
      </c>
      <c r="DA2882" s="77">
        <v>0</v>
      </c>
      <c r="DB2882" s="77">
        <v>21835.978114130408</v>
      </c>
      <c r="DC2882" s="77">
        <v>428.60232122030538</v>
      </c>
      <c r="DD2882" s="77">
        <v>13939.560973457539</v>
      </c>
      <c r="DE2882" s="77">
        <v>7467.8148194525511</v>
      </c>
      <c r="DF2882" s="77">
        <v>0</v>
      </c>
      <c r="DG2882" s="77">
        <v>0</v>
      </c>
      <c r="DH2882" s="77">
        <v>1263.5534246225084</v>
      </c>
      <c r="DI2882" s="77">
        <v>1263.5534246225084</v>
      </c>
      <c r="DJ2882" s="77">
        <v>5.7644372901740492E-8</v>
      </c>
      <c r="DL2882" s="77">
        <v>0</v>
      </c>
      <c r="DM2882" s="77">
        <v>0</v>
      </c>
      <c r="DN2882" s="77">
        <v>0</v>
      </c>
      <c r="DO2882" s="77">
        <v>0</v>
      </c>
      <c r="DP2882" s="77">
        <v>0</v>
      </c>
      <c r="DQ2882" s="77">
        <v>0</v>
      </c>
      <c r="DR2882" s="77">
        <v>0</v>
      </c>
      <c r="DS2882" s="77">
        <v>7.2836744790211118E-5</v>
      </c>
      <c r="DT2882" s="77">
        <v>7.2836744790211118E-5</v>
      </c>
      <c r="DU2882" s="77">
        <v>0</v>
      </c>
      <c r="DV2882" s="77">
        <v>7.2836744790211118E-5</v>
      </c>
      <c r="DW2882" s="77">
        <v>7.2836744790211118E-5</v>
      </c>
      <c r="GE2882" s="77" t="s">
        <v>427</v>
      </c>
      <c r="GF2882" s="77" t="s">
        <v>155</v>
      </c>
      <c r="GG2882" s="77" t="s">
        <v>448</v>
      </c>
      <c r="GH2882" s="77" t="s">
        <v>453</v>
      </c>
      <c r="GI2882" s="77">
        <v>2024</v>
      </c>
      <c r="GJ2882" s="77" t="s">
        <v>303</v>
      </c>
      <c r="GK2882" s="77">
        <v>5534.8914862002339</v>
      </c>
      <c r="GL2882" s="77">
        <v>700.88254199999994</v>
      </c>
      <c r="GM2882" s="77">
        <v>2024</v>
      </c>
      <c r="GN2882" s="77" t="s">
        <v>175</v>
      </c>
      <c r="GO2882" s="77">
        <v>5.3000000000000005E-2</v>
      </c>
      <c r="GP2882" s="77">
        <v>3</v>
      </c>
      <c r="GQ2882" s="77">
        <v>0</v>
      </c>
      <c r="GR2882" s="77" t="s">
        <v>423</v>
      </c>
      <c r="GS2882" s="77">
        <v>0</v>
      </c>
      <c r="GT2882" s="77">
        <v>0</v>
      </c>
      <c r="GU2882" s="77">
        <v>0</v>
      </c>
      <c r="GV2882" s="77">
        <v>0</v>
      </c>
      <c r="GW2882" s="77">
        <v>5.5966209081309413E-2</v>
      </c>
      <c r="GX2882" s="77">
        <v>309.76689415904167</v>
      </c>
      <c r="GY2882" s="77">
        <v>5.5966209081309413E-2</v>
      </c>
      <c r="GZ2882" s="77">
        <v>309.76689415904167</v>
      </c>
    </row>
    <row r="2883" spans="98:208" x14ac:dyDescent="0.25">
      <c r="CT2883" s="77" t="s">
        <v>155</v>
      </c>
      <c r="CU2883" s="77" t="s">
        <v>479</v>
      </c>
      <c r="CV2883" s="77" t="s">
        <v>488</v>
      </c>
      <c r="CW2883" s="77">
        <v>2025</v>
      </c>
      <c r="CX2883" s="77">
        <v>0</v>
      </c>
      <c r="CY2883" s="77">
        <v>0</v>
      </c>
      <c r="CZ2883" s="77">
        <v>0</v>
      </c>
      <c r="DA2883" s="77">
        <v>0</v>
      </c>
      <c r="DB2883" s="77">
        <v>21835.978114130408</v>
      </c>
      <c r="DC2883" s="77">
        <v>428.60232122030538</v>
      </c>
      <c r="DD2883" s="77">
        <v>13939.560973457539</v>
      </c>
      <c r="DE2883" s="77">
        <v>7467.8148194525511</v>
      </c>
      <c r="DF2883" s="77">
        <v>0</v>
      </c>
      <c r="DG2883" s="77">
        <v>0</v>
      </c>
      <c r="DH2883" s="77">
        <v>0</v>
      </c>
      <c r="DI2883" s="77">
        <v>1263.5534246225084</v>
      </c>
      <c r="DJ2883" s="77">
        <v>5.7644372901740492E-8</v>
      </c>
      <c r="DL2883" s="77">
        <v>0</v>
      </c>
      <c r="DM2883" s="77">
        <v>0</v>
      </c>
      <c r="DN2883" s="77">
        <v>0</v>
      </c>
      <c r="DO2883" s="77">
        <v>0</v>
      </c>
      <c r="DP2883" s="77">
        <v>0</v>
      </c>
      <c r="DQ2883" s="77">
        <v>0</v>
      </c>
      <c r="DR2883" s="77">
        <v>0</v>
      </c>
      <c r="DS2883" s="77">
        <v>0</v>
      </c>
      <c r="DT2883" s="77">
        <v>0</v>
      </c>
      <c r="DU2883" s="77">
        <v>0</v>
      </c>
      <c r="DV2883" s="77">
        <v>7.2836744790211118E-5</v>
      </c>
      <c r="DW2883" s="77">
        <v>7.2836744790211118E-5</v>
      </c>
      <c r="GE2883" s="77" t="s">
        <v>422</v>
      </c>
      <c r="GF2883" s="77" t="s">
        <v>155</v>
      </c>
      <c r="GG2883" s="77" t="s">
        <v>448</v>
      </c>
      <c r="GH2883" s="77" t="s">
        <v>453</v>
      </c>
      <c r="GI2883" s="77">
        <v>2025</v>
      </c>
      <c r="GJ2883" s="77" t="s">
        <v>305</v>
      </c>
      <c r="GK2883" s="77">
        <v>233.2300768079451</v>
      </c>
      <c r="GL2883" s="77">
        <v>700.88254199999994</v>
      </c>
      <c r="GM2883" s="77">
        <v>2025</v>
      </c>
      <c r="GN2883" s="77" t="s">
        <v>175</v>
      </c>
      <c r="GO2883" s="77">
        <v>0.13250000000000001</v>
      </c>
      <c r="GP2883" s="77">
        <v>3</v>
      </c>
      <c r="GQ2883" s="77">
        <v>0</v>
      </c>
      <c r="GR2883" s="77" t="s">
        <v>423</v>
      </c>
      <c r="GS2883" s="77">
        <v>0</v>
      </c>
      <c r="GT2883" s="77">
        <v>0</v>
      </c>
      <c r="GU2883" s="77">
        <v>0</v>
      </c>
      <c r="GV2883" s="77">
        <v>0</v>
      </c>
      <c r="GW2883" s="77">
        <v>0</v>
      </c>
      <c r="GX2883" s="77">
        <v>0</v>
      </c>
      <c r="GY2883" s="77">
        <v>0.1527377521613833</v>
      </c>
      <c r="GZ2883" s="77">
        <v>35.623037668072307</v>
      </c>
    </row>
    <row r="2884" spans="98:208" x14ac:dyDescent="0.25">
      <c r="CT2884" s="77" t="s">
        <v>155</v>
      </c>
      <c r="CU2884" s="77" t="s">
        <v>480</v>
      </c>
      <c r="CV2884" s="77" t="s">
        <v>300</v>
      </c>
      <c r="CW2884" s="77">
        <v>2020</v>
      </c>
      <c r="CX2884" s="77">
        <v>0</v>
      </c>
      <c r="CY2884" s="77">
        <v>0</v>
      </c>
      <c r="CZ2884" s="77">
        <v>0</v>
      </c>
      <c r="DA2884" s="77">
        <v>0</v>
      </c>
      <c r="DB2884" s="77">
        <v>14146.13064133252</v>
      </c>
      <c r="DC2884" s="77">
        <v>222.22942162781979</v>
      </c>
      <c r="DD2884" s="77">
        <v>8585.7228092479327</v>
      </c>
      <c r="DE2884" s="77">
        <v>5338.1784104567359</v>
      </c>
      <c r="DF2884" s="77">
        <v>813.21078921304809</v>
      </c>
      <c r="DG2884" s="77">
        <v>0</v>
      </c>
      <c r="DH2884" s="77">
        <v>0</v>
      </c>
      <c r="DI2884" s="77">
        <v>0</v>
      </c>
      <c r="DJ2884" s="77">
        <v>8.9986365664037087E-8</v>
      </c>
      <c r="DL2884" s="77">
        <v>0</v>
      </c>
      <c r="DM2884" s="77">
        <v>7.3177883440065535E-5</v>
      </c>
      <c r="DN2884" s="77">
        <v>7.3177883440065535E-5</v>
      </c>
      <c r="DO2884" s="77">
        <v>0</v>
      </c>
      <c r="DP2884" s="77">
        <v>0</v>
      </c>
      <c r="DQ2884" s="77">
        <v>0</v>
      </c>
      <c r="DR2884" s="77">
        <v>0</v>
      </c>
      <c r="DS2884" s="77">
        <v>0</v>
      </c>
      <c r="DT2884" s="77">
        <v>0</v>
      </c>
      <c r="DU2884" s="77">
        <v>0</v>
      </c>
      <c r="DV2884" s="77">
        <v>0</v>
      </c>
      <c r="DW2884" s="77">
        <v>0</v>
      </c>
      <c r="GE2884" s="77" t="s">
        <v>425</v>
      </c>
      <c r="GF2884" s="77" t="s">
        <v>155</v>
      </c>
      <c r="GG2884" s="77" t="s">
        <v>448</v>
      </c>
      <c r="GH2884" s="77" t="s">
        <v>453</v>
      </c>
      <c r="GI2884" s="77">
        <v>2025</v>
      </c>
      <c r="GJ2884" s="77" t="s">
        <v>301</v>
      </c>
      <c r="GK2884" s="77">
        <v>8896.5159934288185</v>
      </c>
      <c r="GL2884" s="77">
        <v>700.88254199999994</v>
      </c>
      <c r="GM2884" s="77">
        <v>2025</v>
      </c>
      <c r="GN2884" s="77" t="s">
        <v>175</v>
      </c>
      <c r="GO2884" s="77">
        <v>5.3000000000000005E-2</v>
      </c>
      <c r="GP2884" s="77">
        <v>3</v>
      </c>
      <c r="GQ2884" s="77">
        <v>0</v>
      </c>
      <c r="GR2884" s="77" t="s">
        <v>423</v>
      </c>
      <c r="GS2884" s="77">
        <v>0</v>
      </c>
      <c r="GT2884" s="77">
        <v>0</v>
      </c>
      <c r="GU2884" s="77">
        <v>0</v>
      </c>
      <c r="GV2884" s="77">
        <v>0</v>
      </c>
      <c r="GW2884" s="77">
        <v>0</v>
      </c>
      <c r="GX2884" s="77">
        <v>0</v>
      </c>
      <c r="GY2884" s="77">
        <v>5.5966209081309413E-2</v>
      </c>
      <c r="GZ2884" s="77">
        <v>497.90427418345035</v>
      </c>
    </row>
    <row r="2885" spans="98:208" x14ac:dyDescent="0.25">
      <c r="CT2885" s="77" t="s">
        <v>155</v>
      </c>
      <c r="CU2885" s="77" t="s">
        <v>480</v>
      </c>
      <c r="CV2885" s="77" t="s">
        <v>300</v>
      </c>
      <c r="CW2885" s="77">
        <v>2021</v>
      </c>
      <c r="CX2885" s="77">
        <v>0</v>
      </c>
      <c r="CY2885" s="77">
        <v>0</v>
      </c>
      <c r="CZ2885" s="77">
        <v>0</v>
      </c>
      <c r="DA2885" s="77">
        <v>0</v>
      </c>
      <c r="DB2885" s="77">
        <v>14146.13064133252</v>
      </c>
      <c r="DC2885" s="77">
        <v>222.22942162781979</v>
      </c>
      <c r="DD2885" s="77">
        <v>8585.7228092479327</v>
      </c>
      <c r="DE2885" s="77">
        <v>5338.1784104567359</v>
      </c>
      <c r="DF2885" s="77">
        <v>813.21078921304809</v>
      </c>
      <c r="DG2885" s="77">
        <v>813.21078921304809</v>
      </c>
      <c r="DH2885" s="77">
        <v>0</v>
      </c>
      <c r="DI2885" s="77">
        <v>0</v>
      </c>
      <c r="DJ2885" s="77">
        <v>8.9986365664037087E-8</v>
      </c>
      <c r="DL2885" s="77">
        <v>0</v>
      </c>
      <c r="DM2885" s="77">
        <v>7.3177883440065535E-5</v>
      </c>
      <c r="DN2885" s="77">
        <v>7.3177883440065535E-5</v>
      </c>
      <c r="DO2885" s="77">
        <v>0</v>
      </c>
      <c r="DP2885" s="77">
        <v>7.3177883440065535E-5</v>
      </c>
      <c r="DQ2885" s="77">
        <v>7.3177883440065535E-5</v>
      </c>
      <c r="DR2885" s="77">
        <v>0</v>
      </c>
      <c r="DS2885" s="77">
        <v>0</v>
      </c>
      <c r="DT2885" s="77">
        <v>0</v>
      </c>
      <c r="DU2885" s="77">
        <v>0</v>
      </c>
      <c r="DV2885" s="77">
        <v>0</v>
      </c>
      <c r="DW2885" s="77">
        <v>0</v>
      </c>
      <c r="GE2885" s="77" t="s">
        <v>427</v>
      </c>
      <c r="GF2885" s="77" t="s">
        <v>155</v>
      </c>
      <c r="GG2885" s="77" t="s">
        <v>448</v>
      </c>
      <c r="GH2885" s="77" t="s">
        <v>453</v>
      </c>
      <c r="GI2885" s="77">
        <v>2025</v>
      </c>
      <c r="GJ2885" s="77" t="s">
        <v>303</v>
      </c>
      <c r="GK2885" s="77">
        <v>5534.8914862002339</v>
      </c>
      <c r="GL2885" s="77">
        <v>700.88254199999994</v>
      </c>
      <c r="GM2885" s="77">
        <v>2025</v>
      </c>
      <c r="GN2885" s="77" t="s">
        <v>175</v>
      </c>
      <c r="GO2885" s="77">
        <v>5.3000000000000005E-2</v>
      </c>
      <c r="GP2885" s="77">
        <v>3</v>
      </c>
      <c r="GQ2885" s="77">
        <v>0</v>
      </c>
      <c r="GR2885" s="77" t="s">
        <v>423</v>
      </c>
      <c r="GS2885" s="77">
        <v>0</v>
      </c>
      <c r="GT2885" s="77">
        <v>0</v>
      </c>
      <c r="GU2885" s="77">
        <v>0</v>
      </c>
      <c r="GV2885" s="77">
        <v>0</v>
      </c>
      <c r="GW2885" s="77">
        <v>0</v>
      </c>
      <c r="GX2885" s="77">
        <v>0</v>
      </c>
      <c r="GY2885" s="77">
        <v>5.5966209081309413E-2</v>
      </c>
      <c r="GZ2885" s="77">
        <v>309.76689415904167</v>
      </c>
    </row>
    <row r="2886" spans="98:208" x14ac:dyDescent="0.25">
      <c r="CT2886" s="77" t="s">
        <v>155</v>
      </c>
      <c r="CU2886" s="77" t="s">
        <v>480</v>
      </c>
      <c r="CV2886" s="77" t="s">
        <v>300</v>
      </c>
      <c r="CW2886" s="77">
        <v>2022</v>
      </c>
      <c r="CX2886" s="77">
        <v>0</v>
      </c>
      <c r="CY2886" s="77">
        <v>0</v>
      </c>
      <c r="CZ2886" s="77">
        <v>0</v>
      </c>
      <c r="DA2886" s="77">
        <v>0</v>
      </c>
      <c r="DB2886" s="77">
        <v>14146.13064133252</v>
      </c>
      <c r="DC2886" s="77">
        <v>222.22942162781979</v>
      </c>
      <c r="DD2886" s="77">
        <v>8585.7228092479327</v>
      </c>
      <c r="DE2886" s="77">
        <v>5338.1784104567359</v>
      </c>
      <c r="DF2886" s="77">
        <v>813.21078921304809</v>
      </c>
      <c r="DG2886" s="77">
        <v>813.21078921304809</v>
      </c>
      <c r="DH2886" s="77">
        <v>813.21078921304809</v>
      </c>
      <c r="DI2886" s="77">
        <v>0</v>
      </c>
      <c r="DJ2886" s="77">
        <v>8.9986365664037087E-8</v>
      </c>
      <c r="DL2886" s="77">
        <v>0</v>
      </c>
      <c r="DM2886" s="77">
        <v>7.3177883440065535E-5</v>
      </c>
      <c r="DN2886" s="77">
        <v>7.3177883440065535E-5</v>
      </c>
      <c r="DO2886" s="77">
        <v>0</v>
      </c>
      <c r="DP2886" s="77">
        <v>7.3177883440065535E-5</v>
      </c>
      <c r="DQ2886" s="77">
        <v>7.3177883440065535E-5</v>
      </c>
      <c r="DR2886" s="77">
        <v>0</v>
      </c>
      <c r="DS2886" s="77">
        <v>7.3177883440065535E-5</v>
      </c>
      <c r="DT2886" s="77">
        <v>7.3177883440065535E-5</v>
      </c>
      <c r="DU2886" s="77">
        <v>0</v>
      </c>
      <c r="DV2886" s="77">
        <v>0</v>
      </c>
      <c r="DW2886" s="77">
        <v>0</v>
      </c>
      <c r="GE2886" s="77" t="s">
        <v>422</v>
      </c>
      <c r="GF2886" s="77" t="s">
        <v>155</v>
      </c>
      <c r="GG2886" s="77" t="s">
        <v>448</v>
      </c>
      <c r="GH2886" s="77" t="s">
        <v>460</v>
      </c>
      <c r="GI2886" s="77">
        <v>2021</v>
      </c>
      <c r="GJ2886" s="77" t="s">
        <v>305</v>
      </c>
      <c r="GK2886" s="77">
        <v>222.2294216278776</v>
      </c>
      <c r="GL2886" s="77">
        <v>700.88254199999994</v>
      </c>
      <c r="GM2886" s="77">
        <v>2021</v>
      </c>
      <c r="GN2886" s="77" t="s">
        <v>175</v>
      </c>
      <c r="GO2886" s="77">
        <v>0.13250000000000001</v>
      </c>
      <c r="GP2886" s="77">
        <v>3</v>
      </c>
      <c r="GQ2886" s="77">
        <v>0</v>
      </c>
      <c r="GR2886" s="77" t="s">
        <v>423</v>
      </c>
      <c r="GS2886" s="77">
        <v>0.1527377521613833</v>
      </c>
      <c r="GT2886" s="77">
        <v>33.942822323566325</v>
      </c>
      <c r="GU2886" s="77">
        <v>0.1527377521613833</v>
      </c>
      <c r="GV2886" s="77">
        <v>33.942822323566325</v>
      </c>
      <c r="GW2886" s="77">
        <v>0</v>
      </c>
      <c r="GX2886" s="77">
        <v>0</v>
      </c>
      <c r="GY2886" s="77">
        <v>0</v>
      </c>
      <c r="GZ2886" s="77">
        <v>0</v>
      </c>
    </row>
    <row r="2887" spans="98:208" x14ac:dyDescent="0.25">
      <c r="CT2887" s="77" t="s">
        <v>155</v>
      </c>
      <c r="CU2887" s="77" t="s">
        <v>480</v>
      </c>
      <c r="CV2887" s="77" t="s">
        <v>300</v>
      </c>
      <c r="CW2887" s="77">
        <v>2023</v>
      </c>
      <c r="CX2887" s="77">
        <v>0</v>
      </c>
      <c r="CY2887" s="77">
        <v>0</v>
      </c>
      <c r="CZ2887" s="77">
        <v>0</v>
      </c>
      <c r="DA2887" s="77">
        <v>0</v>
      </c>
      <c r="DB2887" s="77">
        <v>14664.637556436621</v>
      </c>
      <c r="DC2887" s="77">
        <v>233.23007680793731</v>
      </c>
      <c r="DD2887" s="77">
        <v>8896.5159934285821</v>
      </c>
      <c r="DE2887" s="77">
        <v>5534.8914862000884</v>
      </c>
      <c r="DF2887" s="77">
        <v>0</v>
      </c>
      <c r="DG2887" s="77">
        <v>843.29420601054176</v>
      </c>
      <c r="DH2887" s="77">
        <v>843.29420601054176</v>
      </c>
      <c r="DI2887" s="77">
        <v>843.29420601054176</v>
      </c>
      <c r="DJ2887" s="77">
        <v>8.9986365664037087E-8</v>
      </c>
      <c r="DL2887" s="77">
        <v>0</v>
      </c>
      <c r="DM2887" s="77">
        <v>0</v>
      </c>
      <c r="DN2887" s="77">
        <v>0</v>
      </c>
      <c r="DO2887" s="77">
        <v>0</v>
      </c>
      <c r="DP2887" s="77">
        <v>7.5884980784428439E-5</v>
      </c>
      <c r="DQ2887" s="77">
        <v>7.5884980784428439E-5</v>
      </c>
      <c r="DR2887" s="77">
        <v>0</v>
      </c>
      <c r="DS2887" s="77">
        <v>7.5884980784428439E-5</v>
      </c>
      <c r="DT2887" s="77">
        <v>7.5884980784428439E-5</v>
      </c>
      <c r="DU2887" s="77">
        <v>0</v>
      </c>
      <c r="DV2887" s="77">
        <v>7.5884980784428439E-5</v>
      </c>
      <c r="DW2887" s="77">
        <v>7.5884980784428439E-5</v>
      </c>
      <c r="GE2887" s="77" t="s">
        <v>425</v>
      </c>
      <c r="GF2887" s="77" t="s">
        <v>155</v>
      </c>
      <c r="GG2887" s="77" t="s">
        <v>448</v>
      </c>
      <c r="GH2887" s="77" t="s">
        <v>460</v>
      </c>
      <c r="GI2887" s="77">
        <v>2021</v>
      </c>
      <c r="GJ2887" s="77" t="s">
        <v>301</v>
      </c>
      <c r="GK2887" s="77">
        <v>8585.7228092497662</v>
      </c>
      <c r="GL2887" s="77">
        <v>700.88254199999994</v>
      </c>
      <c r="GM2887" s="77">
        <v>2021</v>
      </c>
      <c r="GN2887" s="77" t="s">
        <v>175</v>
      </c>
      <c r="GO2887" s="77">
        <v>5.3000000000000005E-2</v>
      </c>
      <c r="GP2887" s="77">
        <v>3</v>
      </c>
      <c r="GQ2887" s="77">
        <v>0</v>
      </c>
      <c r="GR2887" s="77" t="s">
        <v>423</v>
      </c>
      <c r="GS2887" s="77">
        <v>5.5966209081309413E-2</v>
      </c>
      <c r="GT2887" s="77">
        <v>480.51035785663964</v>
      </c>
      <c r="GU2887" s="77">
        <v>5.5966209081309413E-2</v>
      </c>
      <c r="GV2887" s="77">
        <v>480.51035785663964</v>
      </c>
      <c r="GW2887" s="77">
        <v>0</v>
      </c>
      <c r="GX2887" s="77">
        <v>0</v>
      </c>
      <c r="GY2887" s="77">
        <v>0</v>
      </c>
      <c r="GZ2887" s="77">
        <v>0</v>
      </c>
    </row>
    <row r="2888" spans="98:208" x14ac:dyDescent="0.25">
      <c r="CT2888" s="77" t="s">
        <v>155</v>
      </c>
      <c r="CU2888" s="77" t="s">
        <v>480</v>
      </c>
      <c r="CV2888" s="77" t="s">
        <v>300</v>
      </c>
      <c r="CW2888" s="77">
        <v>2024</v>
      </c>
      <c r="CX2888" s="77">
        <v>0</v>
      </c>
      <c r="CY2888" s="77">
        <v>0</v>
      </c>
      <c r="CZ2888" s="77">
        <v>0</v>
      </c>
      <c r="DA2888" s="77">
        <v>0</v>
      </c>
      <c r="DB2888" s="77">
        <v>14664.637556436621</v>
      </c>
      <c r="DC2888" s="77">
        <v>233.23007680793731</v>
      </c>
      <c r="DD2888" s="77">
        <v>8896.5159934285821</v>
      </c>
      <c r="DE2888" s="77">
        <v>5534.8914862000884</v>
      </c>
      <c r="DF2888" s="77">
        <v>0</v>
      </c>
      <c r="DG2888" s="77">
        <v>0</v>
      </c>
      <c r="DH2888" s="77">
        <v>843.29420601054176</v>
      </c>
      <c r="DI2888" s="77">
        <v>843.29420601054176</v>
      </c>
      <c r="DJ2888" s="77">
        <v>8.9986365664037087E-8</v>
      </c>
      <c r="DL2888" s="77">
        <v>0</v>
      </c>
      <c r="DM2888" s="77">
        <v>0</v>
      </c>
      <c r="DN2888" s="77">
        <v>0</v>
      </c>
      <c r="DO2888" s="77">
        <v>0</v>
      </c>
      <c r="DP2888" s="77">
        <v>0</v>
      </c>
      <c r="DQ2888" s="77">
        <v>0</v>
      </c>
      <c r="DR2888" s="77">
        <v>0</v>
      </c>
      <c r="DS2888" s="77">
        <v>7.5884980784428439E-5</v>
      </c>
      <c r="DT2888" s="77">
        <v>7.5884980784428439E-5</v>
      </c>
      <c r="DU2888" s="77">
        <v>0</v>
      </c>
      <c r="DV2888" s="77">
        <v>7.5884980784428439E-5</v>
      </c>
      <c r="DW2888" s="77">
        <v>7.5884980784428439E-5</v>
      </c>
      <c r="GE2888" s="77" t="s">
        <v>422</v>
      </c>
      <c r="GF2888" s="77" t="s">
        <v>155</v>
      </c>
      <c r="GG2888" s="77" t="s">
        <v>448</v>
      </c>
      <c r="GH2888" s="77" t="s">
        <v>460</v>
      </c>
      <c r="GI2888" s="77">
        <v>2022</v>
      </c>
      <c r="GJ2888" s="77" t="s">
        <v>305</v>
      </c>
      <c r="GK2888" s="77">
        <v>222.2294216278776</v>
      </c>
      <c r="GL2888" s="77">
        <v>700.88254199999994</v>
      </c>
      <c r="GM2888" s="77">
        <v>2022</v>
      </c>
      <c r="GN2888" s="77" t="s">
        <v>175</v>
      </c>
      <c r="GO2888" s="77">
        <v>0.13250000000000001</v>
      </c>
      <c r="GP2888" s="77">
        <v>3</v>
      </c>
      <c r="GQ2888" s="77">
        <v>0</v>
      </c>
      <c r="GR2888" s="77" t="s">
        <v>423</v>
      </c>
      <c r="GS2888" s="77">
        <v>0.1527377521613833</v>
      </c>
      <c r="GT2888" s="77">
        <v>33.942822323566325</v>
      </c>
      <c r="GU2888" s="77">
        <v>0.1527377521613833</v>
      </c>
      <c r="GV2888" s="77">
        <v>33.942822323566325</v>
      </c>
      <c r="GW2888" s="77">
        <v>0.1527377521613833</v>
      </c>
      <c r="GX2888" s="77">
        <v>33.942822323566325</v>
      </c>
      <c r="GY2888" s="77">
        <v>0</v>
      </c>
      <c r="GZ2888" s="77">
        <v>0</v>
      </c>
    </row>
    <row r="2889" spans="98:208" x14ac:dyDescent="0.25">
      <c r="CT2889" s="77" t="s">
        <v>155</v>
      </c>
      <c r="CU2889" s="77" t="s">
        <v>480</v>
      </c>
      <c r="CV2889" s="77" t="s">
        <v>300</v>
      </c>
      <c r="CW2889" s="77">
        <v>2025</v>
      </c>
      <c r="CX2889" s="77">
        <v>0</v>
      </c>
      <c r="CY2889" s="77">
        <v>0</v>
      </c>
      <c r="CZ2889" s="77">
        <v>0</v>
      </c>
      <c r="DA2889" s="77">
        <v>0</v>
      </c>
      <c r="DB2889" s="77">
        <v>14664.637556436621</v>
      </c>
      <c r="DC2889" s="77">
        <v>233.23007680793731</v>
      </c>
      <c r="DD2889" s="77">
        <v>8896.5159934285821</v>
      </c>
      <c r="DE2889" s="77">
        <v>5534.8914862000884</v>
      </c>
      <c r="DF2889" s="77">
        <v>0</v>
      </c>
      <c r="DG2889" s="77">
        <v>0</v>
      </c>
      <c r="DH2889" s="77">
        <v>0</v>
      </c>
      <c r="DI2889" s="77">
        <v>843.29420601054176</v>
      </c>
      <c r="DJ2889" s="77">
        <v>8.9986365664037087E-8</v>
      </c>
      <c r="DL2889" s="77">
        <v>0</v>
      </c>
      <c r="DM2889" s="77">
        <v>0</v>
      </c>
      <c r="DN2889" s="77">
        <v>0</v>
      </c>
      <c r="DO2889" s="77">
        <v>0</v>
      </c>
      <c r="DP2889" s="77">
        <v>0</v>
      </c>
      <c r="DQ2889" s="77">
        <v>0</v>
      </c>
      <c r="DR2889" s="77">
        <v>0</v>
      </c>
      <c r="DS2889" s="77">
        <v>0</v>
      </c>
      <c r="DT2889" s="77">
        <v>0</v>
      </c>
      <c r="DU2889" s="77">
        <v>0</v>
      </c>
      <c r="DV2889" s="77">
        <v>7.5884980784428439E-5</v>
      </c>
      <c r="DW2889" s="77">
        <v>7.5884980784428439E-5</v>
      </c>
      <c r="GE2889" s="77" t="s">
        <v>425</v>
      </c>
      <c r="GF2889" s="77" t="s">
        <v>155</v>
      </c>
      <c r="GG2889" s="77" t="s">
        <v>448</v>
      </c>
      <c r="GH2889" s="77" t="s">
        <v>460</v>
      </c>
      <c r="GI2889" s="77">
        <v>2022</v>
      </c>
      <c r="GJ2889" s="77" t="s">
        <v>301</v>
      </c>
      <c r="GK2889" s="77">
        <v>8585.7228092497662</v>
      </c>
      <c r="GL2889" s="77">
        <v>700.88254199999994</v>
      </c>
      <c r="GM2889" s="77">
        <v>2022</v>
      </c>
      <c r="GN2889" s="77" t="s">
        <v>175</v>
      </c>
      <c r="GO2889" s="77">
        <v>5.3000000000000005E-2</v>
      </c>
      <c r="GP2889" s="77">
        <v>3</v>
      </c>
      <c r="GQ2889" s="77">
        <v>0</v>
      </c>
      <c r="GR2889" s="77" t="s">
        <v>423</v>
      </c>
      <c r="GS2889" s="77">
        <v>5.5966209081309413E-2</v>
      </c>
      <c r="GT2889" s="77">
        <v>480.51035785663964</v>
      </c>
      <c r="GU2889" s="77">
        <v>5.5966209081309413E-2</v>
      </c>
      <c r="GV2889" s="77">
        <v>480.51035785663964</v>
      </c>
      <c r="GW2889" s="77">
        <v>5.5966209081309413E-2</v>
      </c>
      <c r="GX2889" s="77">
        <v>480.51035785663964</v>
      </c>
      <c r="GY2889" s="77">
        <v>0</v>
      </c>
      <c r="GZ2889" s="77">
        <v>0</v>
      </c>
    </row>
    <row r="2890" spans="98:208" x14ac:dyDescent="0.25">
      <c r="CT2890" s="77" t="s">
        <v>155</v>
      </c>
      <c r="CU2890" s="77" t="s">
        <v>480</v>
      </c>
      <c r="CV2890" s="77" t="s">
        <v>432</v>
      </c>
      <c r="CW2890" s="77">
        <v>2020</v>
      </c>
      <c r="CX2890" s="77">
        <v>0</v>
      </c>
      <c r="CY2890" s="77">
        <v>0</v>
      </c>
      <c r="CZ2890" s="77">
        <v>0</v>
      </c>
      <c r="DA2890" s="77">
        <v>0</v>
      </c>
      <c r="DB2890" s="77">
        <v>8807.952230875766</v>
      </c>
      <c r="DC2890" s="77">
        <v>222.2294216278213</v>
      </c>
      <c r="DD2890" s="77">
        <v>8585.7228092479345</v>
      </c>
      <c r="DE2890" s="77">
        <v>0</v>
      </c>
      <c r="DF2890" s="77">
        <v>514.45318018009471</v>
      </c>
      <c r="DG2890" s="77">
        <v>0</v>
      </c>
      <c r="DH2890" s="77">
        <v>0</v>
      </c>
      <c r="DI2890" s="77">
        <v>0</v>
      </c>
      <c r="DJ2890" s="77">
        <v>1.1125042047452751E-7</v>
      </c>
      <c r="DL2890" s="77">
        <v>0</v>
      </c>
      <c r="DM2890" s="77">
        <v>5.7233132609493399E-5</v>
      </c>
      <c r="DN2890" s="77">
        <v>5.7233132609493399E-5</v>
      </c>
      <c r="DO2890" s="77">
        <v>0</v>
      </c>
      <c r="DP2890" s="77">
        <v>0</v>
      </c>
      <c r="DQ2890" s="77">
        <v>0</v>
      </c>
      <c r="DR2890" s="77">
        <v>0</v>
      </c>
      <c r="DS2890" s="77">
        <v>0</v>
      </c>
      <c r="DT2890" s="77">
        <v>0</v>
      </c>
      <c r="DU2890" s="77">
        <v>0</v>
      </c>
      <c r="DV2890" s="77">
        <v>0</v>
      </c>
      <c r="DW2890" s="77">
        <v>0</v>
      </c>
      <c r="GE2890" s="77" t="s">
        <v>422</v>
      </c>
      <c r="GF2890" s="77" t="s">
        <v>155</v>
      </c>
      <c r="GG2890" s="77" t="s">
        <v>448</v>
      </c>
      <c r="GH2890" s="77" t="s">
        <v>460</v>
      </c>
      <c r="GI2890" s="77">
        <v>2023</v>
      </c>
      <c r="GJ2890" s="77" t="s">
        <v>305</v>
      </c>
      <c r="GK2890" s="77">
        <v>233.23007680798861</v>
      </c>
      <c r="GL2890" s="77">
        <v>700.88254199999994</v>
      </c>
      <c r="GM2890" s="77">
        <v>2023</v>
      </c>
      <c r="GN2890" s="77" t="s">
        <v>175</v>
      </c>
      <c r="GO2890" s="77">
        <v>0.13250000000000001</v>
      </c>
      <c r="GP2890" s="77">
        <v>3</v>
      </c>
      <c r="GQ2890" s="77">
        <v>0</v>
      </c>
      <c r="GR2890" s="77" t="s">
        <v>423</v>
      </c>
      <c r="GS2890" s="77">
        <v>0</v>
      </c>
      <c r="GT2890" s="77">
        <v>0</v>
      </c>
      <c r="GU2890" s="77">
        <v>0.1527377521613833</v>
      </c>
      <c r="GV2890" s="77">
        <v>35.623037668078958</v>
      </c>
      <c r="GW2890" s="77">
        <v>0.1527377521613833</v>
      </c>
      <c r="GX2890" s="77">
        <v>35.623037668078958</v>
      </c>
      <c r="GY2890" s="77">
        <v>0.1527377521613833</v>
      </c>
      <c r="GZ2890" s="77">
        <v>35.623037668078958</v>
      </c>
    </row>
    <row r="2891" spans="98:208" x14ac:dyDescent="0.25">
      <c r="CT2891" s="77" t="s">
        <v>155</v>
      </c>
      <c r="CU2891" s="77" t="s">
        <v>480</v>
      </c>
      <c r="CV2891" s="77" t="s">
        <v>432</v>
      </c>
      <c r="CW2891" s="77">
        <v>2021</v>
      </c>
      <c r="CX2891" s="77">
        <v>0</v>
      </c>
      <c r="CY2891" s="77">
        <v>0</v>
      </c>
      <c r="CZ2891" s="77">
        <v>0</v>
      </c>
      <c r="DA2891" s="77">
        <v>0</v>
      </c>
      <c r="DB2891" s="77">
        <v>8807.952230875766</v>
      </c>
      <c r="DC2891" s="77">
        <v>222.2294216278213</v>
      </c>
      <c r="DD2891" s="77">
        <v>8585.7228092479345</v>
      </c>
      <c r="DE2891" s="77">
        <v>0</v>
      </c>
      <c r="DF2891" s="77">
        <v>514.45318018009471</v>
      </c>
      <c r="DG2891" s="77">
        <v>514.45318018009471</v>
      </c>
      <c r="DH2891" s="77">
        <v>0</v>
      </c>
      <c r="DI2891" s="77">
        <v>0</v>
      </c>
      <c r="DJ2891" s="77">
        <v>1.1125042047452751E-7</v>
      </c>
      <c r="DL2891" s="77">
        <v>0</v>
      </c>
      <c r="DM2891" s="77">
        <v>5.7233132609493399E-5</v>
      </c>
      <c r="DN2891" s="77">
        <v>5.7233132609493399E-5</v>
      </c>
      <c r="DO2891" s="77">
        <v>0</v>
      </c>
      <c r="DP2891" s="77">
        <v>5.7233132609493399E-5</v>
      </c>
      <c r="DQ2891" s="77">
        <v>5.7233132609493399E-5</v>
      </c>
      <c r="DR2891" s="77">
        <v>0</v>
      </c>
      <c r="DS2891" s="77">
        <v>0</v>
      </c>
      <c r="DT2891" s="77">
        <v>0</v>
      </c>
      <c r="DU2891" s="77">
        <v>0</v>
      </c>
      <c r="DV2891" s="77">
        <v>0</v>
      </c>
      <c r="DW2891" s="77">
        <v>0</v>
      </c>
      <c r="GE2891" s="77" t="s">
        <v>425</v>
      </c>
      <c r="GF2891" s="77" t="s">
        <v>155</v>
      </c>
      <c r="GG2891" s="77" t="s">
        <v>448</v>
      </c>
      <c r="GH2891" s="77" t="s">
        <v>460</v>
      </c>
      <c r="GI2891" s="77">
        <v>2023</v>
      </c>
      <c r="GJ2891" s="77" t="s">
        <v>301</v>
      </c>
      <c r="GK2891" s="77">
        <v>8896.5159934304793</v>
      </c>
      <c r="GL2891" s="77">
        <v>700.88254199999994</v>
      </c>
      <c r="GM2891" s="77">
        <v>2023</v>
      </c>
      <c r="GN2891" s="77" t="s">
        <v>175</v>
      </c>
      <c r="GO2891" s="77">
        <v>5.3000000000000005E-2</v>
      </c>
      <c r="GP2891" s="77">
        <v>3</v>
      </c>
      <c r="GQ2891" s="77">
        <v>0</v>
      </c>
      <c r="GR2891" s="77" t="s">
        <v>423</v>
      </c>
      <c r="GS2891" s="77">
        <v>0</v>
      </c>
      <c r="GT2891" s="77">
        <v>0</v>
      </c>
      <c r="GU2891" s="77">
        <v>5.5966209081309413E-2</v>
      </c>
      <c r="GV2891" s="77">
        <v>497.90427418354335</v>
      </c>
      <c r="GW2891" s="77">
        <v>5.5966209081309413E-2</v>
      </c>
      <c r="GX2891" s="77">
        <v>497.90427418354335</v>
      </c>
      <c r="GY2891" s="77">
        <v>5.5966209081309413E-2</v>
      </c>
      <c r="GZ2891" s="77">
        <v>497.90427418354335</v>
      </c>
    </row>
    <row r="2892" spans="98:208" x14ac:dyDescent="0.25">
      <c r="CT2892" s="77" t="s">
        <v>155</v>
      </c>
      <c r="CU2892" s="77" t="s">
        <v>480</v>
      </c>
      <c r="CV2892" s="77" t="s">
        <v>432</v>
      </c>
      <c r="CW2892" s="77">
        <v>2022</v>
      </c>
      <c r="CX2892" s="77">
        <v>0</v>
      </c>
      <c r="CY2892" s="77">
        <v>0</v>
      </c>
      <c r="CZ2892" s="77">
        <v>0</v>
      </c>
      <c r="DA2892" s="77">
        <v>0</v>
      </c>
      <c r="DB2892" s="77">
        <v>8807.952230875766</v>
      </c>
      <c r="DC2892" s="77">
        <v>222.2294216278213</v>
      </c>
      <c r="DD2892" s="77">
        <v>8585.7228092479345</v>
      </c>
      <c r="DE2892" s="77">
        <v>0</v>
      </c>
      <c r="DF2892" s="77">
        <v>514.45318018009471</v>
      </c>
      <c r="DG2892" s="77">
        <v>514.45318018009471</v>
      </c>
      <c r="DH2892" s="77">
        <v>514.45318018009471</v>
      </c>
      <c r="DI2892" s="77">
        <v>0</v>
      </c>
      <c r="DJ2892" s="77">
        <v>1.1125042047452751E-7</v>
      </c>
      <c r="DL2892" s="77">
        <v>0</v>
      </c>
      <c r="DM2892" s="77">
        <v>5.7233132609493399E-5</v>
      </c>
      <c r="DN2892" s="77">
        <v>5.7233132609493399E-5</v>
      </c>
      <c r="DO2892" s="77">
        <v>0</v>
      </c>
      <c r="DP2892" s="77">
        <v>5.7233132609493399E-5</v>
      </c>
      <c r="DQ2892" s="77">
        <v>5.7233132609493399E-5</v>
      </c>
      <c r="DR2892" s="77">
        <v>0</v>
      </c>
      <c r="DS2892" s="77">
        <v>5.7233132609493399E-5</v>
      </c>
      <c r="DT2892" s="77">
        <v>5.7233132609493399E-5</v>
      </c>
      <c r="DU2892" s="77">
        <v>0</v>
      </c>
      <c r="DV2892" s="77">
        <v>0</v>
      </c>
      <c r="DW2892" s="77">
        <v>0</v>
      </c>
      <c r="GE2892" s="77" t="s">
        <v>422</v>
      </c>
      <c r="GF2892" s="77" t="s">
        <v>155</v>
      </c>
      <c r="GG2892" s="77" t="s">
        <v>448</v>
      </c>
      <c r="GH2892" s="77" t="s">
        <v>460</v>
      </c>
      <c r="GI2892" s="77">
        <v>2024</v>
      </c>
      <c r="GJ2892" s="77" t="s">
        <v>305</v>
      </c>
      <c r="GK2892" s="77">
        <v>233.23007680798861</v>
      </c>
      <c r="GL2892" s="77">
        <v>700.88254199999994</v>
      </c>
      <c r="GM2892" s="77">
        <v>2024</v>
      </c>
      <c r="GN2892" s="77" t="s">
        <v>175</v>
      </c>
      <c r="GO2892" s="77">
        <v>0.13250000000000001</v>
      </c>
      <c r="GP2892" s="77">
        <v>3</v>
      </c>
      <c r="GQ2892" s="77">
        <v>0</v>
      </c>
      <c r="GR2892" s="77" t="s">
        <v>423</v>
      </c>
      <c r="GS2892" s="77">
        <v>0</v>
      </c>
      <c r="GT2892" s="77">
        <v>0</v>
      </c>
      <c r="GU2892" s="77">
        <v>0</v>
      </c>
      <c r="GV2892" s="77">
        <v>0</v>
      </c>
      <c r="GW2892" s="77">
        <v>0.1527377521613833</v>
      </c>
      <c r="GX2892" s="77">
        <v>35.623037668078958</v>
      </c>
      <c r="GY2892" s="77">
        <v>0.1527377521613833</v>
      </c>
      <c r="GZ2892" s="77">
        <v>35.623037668078958</v>
      </c>
    </row>
    <row r="2893" spans="98:208" x14ac:dyDescent="0.25">
      <c r="CT2893" s="77" t="s">
        <v>155</v>
      </c>
      <c r="CU2893" s="77" t="s">
        <v>480</v>
      </c>
      <c r="CV2893" s="77" t="s">
        <v>432</v>
      </c>
      <c r="CW2893" s="77">
        <v>2023</v>
      </c>
      <c r="CX2893" s="77">
        <v>0</v>
      </c>
      <c r="CY2893" s="77">
        <v>0</v>
      </c>
      <c r="CZ2893" s="77">
        <v>0</v>
      </c>
      <c r="DA2893" s="77">
        <v>0</v>
      </c>
      <c r="DB2893" s="77">
        <v>9129.7460702365242</v>
      </c>
      <c r="DC2893" s="77">
        <v>233.23007680792861</v>
      </c>
      <c r="DD2893" s="77">
        <v>8896.5159934285857</v>
      </c>
      <c r="DE2893" s="77">
        <v>0</v>
      </c>
      <c r="DF2893" s="77">
        <v>0</v>
      </c>
      <c r="DG2893" s="77">
        <v>533.52731185150708</v>
      </c>
      <c r="DH2893" s="77">
        <v>533.52731185150708</v>
      </c>
      <c r="DI2893" s="77">
        <v>533.52731185150708</v>
      </c>
      <c r="DJ2893" s="77">
        <v>1.1125042047452751E-7</v>
      </c>
      <c r="DL2893" s="77">
        <v>0</v>
      </c>
      <c r="DM2893" s="77">
        <v>0</v>
      </c>
      <c r="DN2893" s="77">
        <v>0</v>
      </c>
      <c r="DO2893" s="77">
        <v>0</v>
      </c>
      <c r="DP2893" s="77">
        <v>5.9355137778124525E-5</v>
      </c>
      <c r="DQ2893" s="77">
        <v>5.9355137778124525E-5</v>
      </c>
      <c r="DR2893" s="77">
        <v>0</v>
      </c>
      <c r="DS2893" s="77">
        <v>5.9355137778124525E-5</v>
      </c>
      <c r="DT2893" s="77">
        <v>5.9355137778124525E-5</v>
      </c>
      <c r="DU2893" s="77">
        <v>0</v>
      </c>
      <c r="DV2893" s="77">
        <v>5.9355137778124525E-5</v>
      </c>
      <c r="DW2893" s="77">
        <v>5.9355137778124525E-5</v>
      </c>
      <c r="GE2893" s="77" t="s">
        <v>425</v>
      </c>
      <c r="GF2893" s="77" t="s">
        <v>155</v>
      </c>
      <c r="GG2893" s="77" t="s">
        <v>448</v>
      </c>
      <c r="GH2893" s="77" t="s">
        <v>460</v>
      </c>
      <c r="GI2893" s="77">
        <v>2024</v>
      </c>
      <c r="GJ2893" s="77" t="s">
        <v>301</v>
      </c>
      <c r="GK2893" s="77">
        <v>8896.5159934304793</v>
      </c>
      <c r="GL2893" s="77">
        <v>700.88254199999994</v>
      </c>
      <c r="GM2893" s="77">
        <v>2024</v>
      </c>
      <c r="GN2893" s="77" t="s">
        <v>175</v>
      </c>
      <c r="GO2893" s="77">
        <v>5.3000000000000005E-2</v>
      </c>
      <c r="GP2893" s="77">
        <v>3</v>
      </c>
      <c r="GQ2893" s="77">
        <v>0</v>
      </c>
      <c r="GR2893" s="77" t="s">
        <v>423</v>
      </c>
      <c r="GS2893" s="77">
        <v>0</v>
      </c>
      <c r="GT2893" s="77">
        <v>0</v>
      </c>
      <c r="GU2893" s="77">
        <v>0</v>
      </c>
      <c r="GV2893" s="77">
        <v>0</v>
      </c>
      <c r="GW2893" s="77">
        <v>5.5966209081309413E-2</v>
      </c>
      <c r="GX2893" s="77">
        <v>497.90427418354335</v>
      </c>
      <c r="GY2893" s="77">
        <v>5.5966209081309413E-2</v>
      </c>
      <c r="GZ2893" s="77">
        <v>497.90427418354335</v>
      </c>
    </row>
    <row r="2894" spans="98:208" x14ac:dyDescent="0.25">
      <c r="CT2894" s="77" t="s">
        <v>155</v>
      </c>
      <c r="CU2894" s="77" t="s">
        <v>480</v>
      </c>
      <c r="CV2894" s="77" t="s">
        <v>432</v>
      </c>
      <c r="CW2894" s="77">
        <v>2024</v>
      </c>
      <c r="CX2894" s="77">
        <v>0</v>
      </c>
      <c r="CY2894" s="77">
        <v>0</v>
      </c>
      <c r="CZ2894" s="77">
        <v>0</v>
      </c>
      <c r="DA2894" s="77">
        <v>0</v>
      </c>
      <c r="DB2894" s="77">
        <v>9129.7460702365242</v>
      </c>
      <c r="DC2894" s="77">
        <v>233.23007680792861</v>
      </c>
      <c r="DD2894" s="77">
        <v>8896.5159934285857</v>
      </c>
      <c r="DE2894" s="77">
        <v>0</v>
      </c>
      <c r="DF2894" s="77">
        <v>0</v>
      </c>
      <c r="DG2894" s="77">
        <v>0</v>
      </c>
      <c r="DH2894" s="77">
        <v>533.52731185150708</v>
      </c>
      <c r="DI2894" s="77">
        <v>533.52731185150708</v>
      </c>
      <c r="DJ2894" s="77">
        <v>1.1125042047452751E-7</v>
      </c>
      <c r="DL2894" s="77">
        <v>0</v>
      </c>
      <c r="DM2894" s="77">
        <v>0</v>
      </c>
      <c r="DN2894" s="77">
        <v>0</v>
      </c>
      <c r="DO2894" s="77">
        <v>0</v>
      </c>
      <c r="DP2894" s="77">
        <v>0</v>
      </c>
      <c r="DQ2894" s="77">
        <v>0</v>
      </c>
      <c r="DR2894" s="77">
        <v>0</v>
      </c>
      <c r="DS2894" s="77">
        <v>5.9355137778124525E-5</v>
      </c>
      <c r="DT2894" s="77">
        <v>5.9355137778124525E-5</v>
      </c>
      <c r="DU2894" s="77">
        <v>0</v>
      </c>
      <c r="DV2894" s="77">
        <v>5.9355137778124525E-5</v>
      </c>
      <c r="DW2894" s="77">
        <v>5.9355137778124525E-5</v>
      </c>
      <c r="GE2894" s="77" t="s">
        <v>422</v>
      </c>
      <c r="GF2894" s="77" t="s">
        <v>155</v>
      </c>
      <c r="GG2894" s="77" t="s">
        <v>448</v>
      </c>
      <c r="GH2894" s="77" t="s">
        <v>460</v>
      </c>
      <c r="GI2894" s="77">
        <v>2025</v>
      </c>
      <c r="GJ2894" s="77" t="s">
        <v>305</v>
      </c>
      <c r="GK2894" s="77">
        <v>233.23007680798861</v>
      </c>
      <c r="GL2894" s="77">
        <v>700.88254199999994</v>
      </c>
      <c r="GM2894" s="77">
        <v>2025</v>
      </c>
      <c r="GN2894" s="77" t="s">
        <v>175</v>
      </c>
      <c r="GO2894" s="77">
        <v>0.13250000000000001</v>
      </c>
      <c r="GP2894" s="77">
        <v>3</v>
      </c>
      <c r="GQ2894" s="77">
        <v>0</v>
      </c>
      <c r="GR2894" s="77" t="s">
        <v>423</v>
      </c>
      <c r="GS2894" s="77">
        <v>0</v>
      </c>
      <c r="GT2894" s="77">
        <v>0</v>
      </c>
      <c r="GU2894" s="77">
        <v>0</v>
      </c>
      <c r="GV2894" s="77">
        <v>0</v>
      </c>
      <c r="GW2894" s="77">
        <v>0</v>
      </c>
      <c r="GX2894" s="77">
        <v>0</v>
      </c>
      <c r="GY2894" s="77">
        <v>0.1527377521613833</v>
      </c>
      <c r="GZ2894" s="77">
        <v>35.623037668078958</v>
      </c>
    </row>
    <row r="2895" spans="98:208" x14ac:dyDescent="0.25">
      <c r="CT2895" s="77" t="s">
        <v>155</v>
      </c>
      <c r="CU2895" s="77" t="s">
        <v>480</v>
      </c>
      <c r="CV2895" s="77" t="s">
        <v>432</v>
      </c>
      <c r="CW2895" s="77">
        <v>2025</v>
      </c>
      <c r="CX2895" s="77">
        <v>0</v>
      </c>
      <c r="CY2895" s="77">
        <v>0</v>
      </c>
      <c r="CZ2895" s="77">
        <v>0</v>
      </c>
      <c r="DA2895" s="77">
        <v>0</v>
      </c>
      <c r="DB2895" s="77">
        <v>9129.7460702365242</v>
      </c>
      <c r="DC2895" s="77">
        <v>233.23007680792861</v>
      </c>
      <c r="DD2895" s="77">
        <v>8896.5159934285857</v>
      </c>
      <c r="DE2895" s="77">
        <v>0</v>
      </c>
      <c r="DF2895" s="77">
        <v>0</v>
      </c>
      <c r="DG2895" s="77">
        <v>0</v>
      </c>
      <c r="DH2895" s="77">
        <v>0</v>
      </c>
      <c r="DI2895" s="77">
        <v>533.52731185150708</v>
      </c>
      <c r="DJ2895" s="77">
        <v>1.1125042047452751E-7</v>
      </c>
      <c r="DL2895" s="77">
        <v>0</v>
      </c>
      <c r="DM2895" s="77">
        <v>0</v>
      </c>
      <c r="DN2895" s="77">
        <v>0</v>
      </c>
      <c r="DO2895" s="77">
        <v>0</v>
      </c>
      <c r="DP2895" s="77">
        <v>0</v>
      </c>
      <c r="DQ2895" s="77">
        <v>0</v>
      </c>
      <c r="DR2895" s="77">
        <v>0</v>
      </c>
      <c r="DS2895" s="77">
        <v>0</v>
      </c>
      <c r="DT2895" s="77">
        <v>0</v>
      </c>
      <c r="DU2895" s="77">
        <v>0</v>
      </c>
      <c r="DV2895" s="77">
        <v>5.9355137778124525E-5</v>
      </c>
      <c r="DW2895" s="77">
        <v>5.9355137778124525E-5</v>
      </c>
      <c r="GE2895" s="77" t="s">
        <v>425</v>
      </c>
      <c r="GF2895" s="77" t="s">
        <v>155</v>
      </c>
      <c r="GG2895" s="77" t="s">
        <v>448</v>
      </c>
      <c r="GH2895" s="77" t="s">
        <v>460</v>
      </c>
      <c r="GI2895" s="77">
        <v>2025</v>
      </c>
      <c r="GJ2895" s="77" t="s">
        <v>301</v>
      </c>
      <c r="GK2895" s="77">
        <v>8896.5159934304793</v>
      </c>
      <c r="GL2895" s="77">
        <v>700.88254199999994</v>
      </c>
      <c r="GM2895" s="77">
        <v>2025</v>
      </c>
      <c r="GN2895" s="77" t="s">
        <v>175</v>
      </c>
      <c r="GO2895" s="77">
        <v>5.3000000000000005E-2</v>
      </c>
      <c r="GP2895" s="77">
        <v>3</v>
      </c>
      <c r="GQ2895" s="77">
        <v>0</v>
      </c>
      <c r="GR2895" s="77" t="s">
        <v>423</v>
      </c>
      <c r="GS2895" s="77">
        <v>0</v>
      </c>
      <c r="GT2895" s="77">
        <v>0</v>
      </c>
      <c r="GU2895" s="77">
        <v>0</v>
      </c>
      <c r="GV2895" s="77">
        <v>0</v>
      </c>
      <c r="GW2895" s="77">
        <v>0</v>
      </c>
      <c r="GX2895" s="77">
        <v>0</v>
      </c>
      <c r="GY2895" s="77">
        <v>5.5966209081309413E-2</v>
      </c>
      <c r="GZ2895" s="77">
        <v>497.90427418354335</v>
      </c>
    </row>
    <row r="2896" spans="98:208" x14ac:dyDescent="0.25">
      <c r="CT2896" s="77" t="s">
        <v>155</v>
      </c>
      <c r="CU2896" s="77" t="s">
        <v>480</v>
      </c>
      <c r="CV2896" s="77" t="s">
        <v>439</v>
      </c>
      <c r="CW2896" s="77">
        <v>2020</v>
      </c>
      <c r="CX2896" s="77">
        <v>0</v>
      </c>
      <c r="CY2896" s="77">
        <v>0</v>
      </c>
      <c r="CZ2896" s="77">
        <v>0</v>
      </c>
      <c r="DA2896" s="77">
        <v>0</v>
      </c>
      <c r="DB2896" s="77">
        <v>5.2405583313016892</v>
      </c>
      <c r="DC2896" s="77">
        <v>0.69641821681224947</v>
      </c>
      <c r="DD2896" s="77">
        <v>2.9419641522811548</v>
      </c>
      <c r="DE2896" s="77">
        <v>1.602175962208285</v>
      </c>
      <c r="DF2896" s="77">
        <v>0.36068764874242309</v>
      </c>
      <c r="DG2896" s="77">
        <v>0</v>
      </c>
      <c r="DH2896" s="77">
        <v>0</v>
      </c>
      <c r="DI2896" s="77">
        <v>0</v>
      </c>
      <c r="DJ2896" s="77">
        <v>8.6987574715088568E-6</v>
      </c>
      <c r="DL2896" s="77">
        <v>0</v>
      </c>
      <c r="DM2896" s="77">
        <v>3.1375343793791149E-6</v>
      </c>
      <c r="DN2896" s="77">
        <v>3.1375343793791149E-6</v>
      </c>
      <c r="DO2896" s="77">
        <v>0</v>
      </c>
      <c r="DP2896" s="77">
        <v>0</v>
      </c>
      <c r="DQ2896" s="77">
        <v>0</v>
      </c>
      <c r="DR2896" s="77">
        <v>0</v>
      </c>
      <c r="DS2896" s="77">
        <v>0</v>
      </c>
      <c r="DT2896" s="77">
        <v>0</v>
      </c>
      <c r="DU2896" s="77">
        <v>0</v>
      </c>
      <c r="DV2896" s="77">
        <v>0</v>
      </c>
      <c r="DW2896" s="77">
        <v>0</v>
      </c>
      <c r="GE2896" s="77" t="s">
        <v>422</v>
      </c>
      <c r="GF2896" s="77" t="s">
        <v>155</v>
      </c>
      <c r="GG2896" s="77" t="s">
        <v>448</v>
      </c>
      <c r="GH2896" s="77" t="s">
        <v>467</v>
      </c>
      <c r="GI2896" s="77">
        <v>2021</v>
      </c>
      <c r="GJ2896" s="77" t="s">
        <v>305</v>
      </c>
      <c r="GK2896" s="77">
        <v>0.69641821681223082</v>
      </c>
      <c r="GL2896" s="77">
        <v>700.88254199999994</v>
      </c>
      <c r="GM2896" s="77">
        <v>2021</v>
      </c>
      <c r="GN2896" s="77" t="s">
        <v>175</v>
      </c>
      <c r="GO2896" s="77">
        <v>0.13250000000000001</v>
      </c>
      <c r="GP2896" s="77">
        <v>3</v>
      </c>
      <c r="GQ2896" s="77">
        <v>0</v>
      </c>
      <c r="GR2896" s="77" t="s">
        <v>423</v>
      </c>
      <c r="GS2896" s="77">
        <v>0.1527377521613833</v>
      </c>
      <c r="GT2896" s="77">
        <v>0.10636935300013901</v>
      </c>
      <c r="GU2896" s="77">
        <v>0.1527377521613833</v>
      </c>
      <c r="GV2896" s="77">
        <v>0.10636935300013901</v>
      </c>
      <c r="GW2896" s="77">
        <v>0</v>
      </c>
      <c r="GX2896" s="77">
        <v>0</v>
      </c>
      <c r="GY2896" s="77">
        <v>0</v>
      </c>
      <c r="GZ2896" s="77">
        <v>0</v>
      </c>
    </row>
    <row r="2897" spans="98:208" x14ac:dyDescent="0.25">
      <c r="CT2897" s="77" t="s">
        <v>155</v>
      </c>
      <c r="CU2897" s="77" t="s">
        <v>480</v>
      </c>
      <c r="CV2897" s="77" t="s">
        <v>439</v>
      </c>
      <c r="CW2897" s="77">
        <v>2021</v>
      </c>
      <c r="CX2897" s="77">
        <v>0</v>
      </c>
      <c r="CY2897" s="77">
        <v>0</v>
      </c>
      <c r="CZ2897" s="77">
        <v>0</v>
      </c>
      <c r="DA2897" s="77">
        <v>0</v>
      </c>
      <c r="DB2897" s="77">
        <v>5.2405583313016892</v>
      </c>
      <c r="DC2897" s="77">
        <v>0.69641821681224947</v>
      </c>
      <c r="DD2897" s="77">
        <v>2.9419641522811548</v>
      </c>
      <c r="DE2897" s="77">
        <v>1.602175962208285</v>
      </c>
      <c r="DF2897" s="77">
        <v>0.36068764874242309</v>
      </c>
      <c r="DG2897" s="77">
        <v>0.36068764874242309</v>
      </c>
      <c r="DH2897" s="77">
        <v>0</v>
      </c>
      <c r="DI2897" s="77">
        <v>0</v>
      </c>
      <c r="DJ2897" s="77">
        <v>8.6987574715088568E-6</v>
      </c>
      <c r="DL2897" s="77">
        <v>0</v>
      </c>
      <c r="DM2897" s="77">
        <v>3.1375343793791149E-6</v>
      </c>
      <c r="DN2897" s="77">
        <v>3.1375343793791149E-6</v>
      </c>
      <c r="DO2897" s="77">
        <v>0</v>
      </c>
      <c r="DP2897" s="77">
        <v>3.1375343793791149E-6</v>
      </c>
      <c r="DQ2897" s="77">
        <v>3.1375343793791149E-6</v>
      </c>
      <c r="DR2897" s="77">
        <v>0</v>
      </c>
      <c r="DS2897" s="77">
        <v>0</v>
      </c>
      <c r="DT2897" s="77">
        <v>0</v>
      </c>
      <c r="DU2897" s="77">
        <v>0</v>
      </c>
      <c r="DV2897" s="77">
        <v>0</v>
      </c>
      <c r="DW2897" s="77">
        <v>0</v>
      </c>
      <c r="GE2897" s="77" t="s">
        <v>425</v>
      </c>
      <c r="GF2897" s="77" t="s">
        <v>155</v>
      </c>
      <c r="GG2897" s="77" t="s">
        <v>448</v>
      </c>
      <c r="GH2897" s="77" t="s">
        <v>467</v>
      </c>
      <c r="GI2897" s="77">
        <v>2021</v>
      </c>
      <c r="GJ2897" s="77" t="s">
        <v>301</v>
      </c>
      <c r="GK2897" s="77">
        <v>2.9419641522810172</v>
      </c>
      <c r="GL2897" s="77">
        <v>700.88254199999994</v>
      </c>
      <c r="GM2897" s="77">
        <v>2021</v>
      </c>
      <c r="GN2897" s="77" t="s">
        <v>175</v>
      </c>
      <c r="GO2897" s="77">
        <v>5.3000000000000005E-2</v>
      </c>
      <c r="GP2897" s="77">
        <v>3</v>
      </c>
      <c r="GQ2897" s="77">
        <v>0</v>
      </c>
      <c r="GR2897" s="77" t="s">
        <v>423</v>
      </c>
      <c r="GS2897" s="77">
        <v>5.5966209081309413E-2</v>
      </c>
      <c r="GT2897" s="77">
        <v>0.16465058085627662</v>
      </c>
      <c r="GU2897" s="77">
        <v>5.5966209081309413E-2</v>
      </c>
      <c r="GV2897" s="77">
        <v>0.16465058085627662</v>
      </c>
      <c r="GW2897" s="77">
        <v>0</v>
      </c>
      <c r="GX2897" s="77">
        <v>0</v>
      </c>
      <c r="GY2897" s="77">
        <v>0</v>
      </c>
      <c r="GZ2897" s="77">
        <v>0</v>
      </c>
    </row>
    <row r="2898" spans="98:208" x14ac:dyDescent="0.25">
      <c r="CT2898" s="77" t="s">
        <v>155</v>
      </c>
      <c r="CU2898" s="77" t="s">
        <v>480</v>
      </c>
      <c r="CV2898" s="77" t="s">
        <v>439</v>
      </c>
      <c r="CW2898" s="77">
        <v>2022</v>
      </c>
      <c r="CX2898" s="77">
        <v>0</v>
      </c>
      <c r="CY2898" s="77">
        <v>0</v>
      </c>
      <c r="CZ2898" s="77">
        <v>0</v>
      </c>
      <c r="DA2898" s="77">
        <v>0</v>
      </c>
      <c r="DB2898" s="77">
        <v>5.2405583313016892</v>
      </c>
      <c r="DC2898" s="77">
        <v>0.69641821681224947</v>
      </c>
      <c r="DD2898" s="77">
        <v>2.9419641522811548</v>
      </c>
      <c r="DE2898" s="77">
        <v>1.602175962208285</v>
      </c>
      <c r="DF2898" s="77">
        <v>0.36068764874242309</v>
      </c>
      <c r="DG2898" s="77">
        <v>0.36068764874242309</v>
      </c>
      <c r="DH2898" s="77">
        <v>0.36068764874242309</v>
      </c>
      <c r="DI2898" s="77">
        <v>0</v>
      </c>
      <c r="DJ2898" s="77">
        <v>8.6987574715088568E-6</v>
      </c>
      <c r="DL2898" s="77">
        <v>0</v>
      </c>
      <c r="DM2898" s="77">
        <v>3.1375343793791149E-6</v>
      </c>
      <c r="DN2898" s="77">
        <v>3.1375343793791149E-6</v>
      </c>
      <c r="DO2898" s="77">
        <v>0</v>
      </c>
      <c r="DP2898" s="77">
        <v>3.1375343793791149E-6</v>
      </c>
      <c r="DQ2898" s="77">
        <v>3.1375343793791149E-6</v>
      </c>
      <c r="DR2898" s="77">
        <v>0</v>
      </c>
      <c r="DS2898" s="77">
        <v>3.1375343793791149E-6</v>
      </c>
      <c r="DT2898" s="77">
        <v>3.1375343793791149E-6</v>
      </c>
      <c r="DU2898" s="77">
        <v>0</v>
      </c>
      <c r="DV2898" s="77">
        <v>0</v>
      </c>
      <c r="DW2898" s="77">
        <v>0</v>
      </c>
      <c r="GE2898" s="77" t="s">
        <v>427</v>
      </c>
      <c r="GF2898" s="77" t="s">
        <v>155</v>
      </c>
      <c r="GG2898" s="77" t="s">
        <v>448</v>
      </c>
      <c r="GH2898" s="77" t="s">
        <v>467</v>
      </c>
      <c r="GI2898" s="77">
        <v>2021</v>
      </c>
      <c r="GJ2898" s="77" t="s">
        <v>303</v>
      </c>
      <c r="GK2898" s="77">
        <v>1.602175962208289</v>
      </c>
      <c r="GL2898" s="77">
        <v>700.88254199999994</v>
      </c>
      <c r="GM2898" s="77">
        <v>2021</v>
      </c>
      <c r="GN2898" s="77" t="s">
        <v>175</v>
      </c>
      <c r="GO2898" s="77">
        <v>5.3000000000000005E-2</v>
      </c>
      <c r="GP2898" s="77">
        <v>3</v>
      </c>
      <c r="GQ2898" s="77">
        <v>0</v>
      </c>
      <c r="GR2898" s="77" t="s">
        <v>423</v>
      </c>
      <c r="GS2898" s="77">
        <v>5.5966209081309413E-2</v>
      </c>
      <c r="GT2898" s="77">
        <v>8.9667714885997188E-2</v>
      </c>
      <c r="GU2898" s="77">
        <v>5.5966209081309413E-2</v>
      </c>
      <c r="GV2898" s="77">
        <v>8.9667714885997188E-2</v>
      </c>
      <c r="GW2898" s="77">
        <v>0</v>
      </c>
      <c r="GX2898" s="77">
        <v>0</v>
      </c>
      <c r="GY2898" s="77">
        <v>0</v>
      </c>
      <c r="GZ2898" s="77">
        <v>0</v>
      </c>
    </row>
    <row r="2899" spans="98:208" x14ac:dyDescent="0.25">
      <c r="CT2899" s="77" t="s">
        <v>155</v>
      </c>
      <c r="CU2899" s="77" t="s">
        <v>480</v>
      </c>
      <c r="CV2899" s="77" t="s">
        <v>439</v>
      </c>
      <c r="CW2899" s="77">
        <v>2023</v>
      </c>
      <c r="CX2899" s="77">
        <v>0</v>
      </c>
      <c r="CY2899" s="77">
        <v>0</v>
      </c>
      <c r="CZ2899" s="77">
        <v>0</v>
      </c>
      <c r="DA2899" s="77">
        <v>0</v>
      </c>
      <c r="DB2899" s="77">
        <v>5.4750346070080216</v>
      </c>
      <c r="DC2899" s="77">
        <v>0.71896016785820682</v>
      </c>
      <c r="DD2899" s="77">
        <v>3.0714971986151549</v>
      </c>
      <c r="DE2899" s="77">
        <v>1.6845772405345241</v>
      </c>
      <c r="DF2899" s="77">
        <v>0</v>
      </c>
      <c r="DG2899" s="77">
        <v>0.3759918163999556</v>
      </c>
      <c r="DH2899" s="77">
        <v>0.3759918163999556</v>
      </c>
      <c r="DI2899" s="77">
        <v>0.3759918163999556</v>
      </c>
      <c r="DJ2899" s="77">
        <v>8.6987574715088568E-6</v>
      </c>
      <c r="DL2899" s="77">
        <v>0</v>
      </c>
      <c r="DM2899" s="77">
        <v>0</v>
      </c>
      <c r="DN2899" s="77">
        <v>0</v>
      </c>
      <c r="DO2899" s="77">
        <v>0</v>
      </c>
      <c r="DP2899" s="77">
        <v>3.2706616221353002E-6</v>
      </c>
      <c r="DQ2899" s="77">
        <v>3.2706616221353002E-6</v>
      </c>
      <c r="DR2899" s="77">
        <v>0</v>
      </c>
      <c r="DS2899" s="77">
        <v>3.2706616221353002E-6</v>
      </c>
      <c r="DT2899" s="77">
        <v>3.2706616221353002E-6</v>
      </c>
      <c r="DU2899" s="77">
        <v>0</v>
      </c>
      <c r="DV2899" s="77">
        <v>3.2706616221353002E-6</v>
      </c>
      <c r="DW2899" s="77">
        <v>3.2706616221353002E-6</v>
      </c>
      <c r="GE2899" s="77" t="s">
        <v>422</v>
      </c>
      <c r="GF2899" s="77" t="s">
        <v>155</v>
      </c>
      <c r="GG2899" s="77" t="s">
        <v>448</v>
      </c>
      <c r="GH2899" s="77" t="s">
        <v>467</v>
      </c>
      <c r="GI2899" s="77">
        <v>2022</v>
      </c>
      <c r="GJ2899" s="77" t="s">
        <v>305</v>
      </c>
      <c r="GK2899" s="77">
        <v>0.69641821681223082</v>
      </c>
      <c r="GL2899" s="77">
        <v>700.88254199999994</v>
      </c>
      <c r="GM2899" s="77">
        <v>2022</v>
      </c>
      <c r="GN2899" s="77" t="s">
        <v>175</v>
      </c>
      <c r="GO2899" s="77">
        <v>0.13250000000000001</v>
      </c>
      <c r="GP2899" s="77">
        <v>3</v>
      </c>
      <c r="GQ2899" s="77">
        <v>0</v>
      </c>
      <c r="GR2899" s="77" t="s">
        <v>423</v>
      </c>
      <c r="GS2899" s="77">
        <v>0.1527377521613833</v>
      </c>
      <c r="GT2899" s="77">
        <v>0.10636935300013901</v>
      </c>
      <c r="GU2899" s="77">
        <v>0.1527377521613833</v>
      </c>
      <c r="GV2899" s="77">
        <v>0.10636935300013901</v>
      </c>
      <c r="GW2899" s="77">
        <v>0.1527377521613833</v>
      </c>
      <c r="GX2899" s="77">
        <v>0.10636935300013901</v>
      </c>
      <c r="GY2899" s="77">
        <v>0</v>
      </c>
      <c r="GZ2899" s="77">
        <v>0</v>
      </c>
    </row>
    <row r="2900" spans="98:208" x14ac:dyDescent="0.25">
      <c r="CT2900" s="77" t="s">
        <v>155</v>
      </c>
      <c r="CU2900" s="77" t="s">
        <v>480</v>
      </c>
      <c r="CV2900" s="77" t="s">
        <v>439</v>
      </c>
      <c r="CW2900" s="77">
        <v>2024</v>
      </c>
      <c r="CX2900" s="77">
        <v>0</v>
      </c>
      <c r="CY2900" s="77">
        <v>0</v>
      </c>
      <c r="CZ2900" s="77">
        <v>0</v>
      </c>
      <c r="DA2900" s="77">
        <v>0</v>
      </c>
      <c r="DB2900" s="77">
        <v>5.4750346070080216</v>
      </c>
      <c r="DC2900" s="77">
        <v>0.71896016785820682</v>
      </c>
      <c r="DD2900" s="77">
        <v>3.0714971986151549</v>
      </c>
      <c r="DE2900" s="77">
        <v>1.6845772405345241</v>
      </c>
      <c r="DF2900" s="77">
        <v>0</v>
      </c>
      <c r="DG2900" s="77">
        <v>0</v>
      </c>
      <c r="DH2900" s="77">
        <v>0.3759918163999556</v>
      </c>
      <c r="DI2900" s="77">
        <v>0.3759918163999556</v>
      </c>
      <c r="DJ2900" s="77">
        <v>8.6987574715088568E-6</v>
      </c>
      <c r="DL2900" s="77">
        <v>0</v>
      </c>
      <c r="DM2900" s="77">
        <v>0</v>
      </c>
      <c r="DN2900" s="77">
        <v>0</v>
      </c>
      <c r="DO2900" s="77">
        <v>0</v>
      </c>
      <c r="DP2900" s="77">
        <v>0</v>
      </c>
      <c r="DQ2900" s="77">
        <v>0</v>
      </c>
      <c r="DR2900" s="77">
        <v>0</v>
      </c>
      <c r="DS2900" s="77">
        <v>3.2706616221353002E-6</v>
      </c>
      <c r="DT2900" s="77">
        <v>3.2706616221353002E-6</v>
      </c>
      <c r="DU2900" s="77">
        <v>0</v>
      </c>
      <c r="DV2900" s="77">
        <v>3.2706616221353002E-6</v>
      </c>
      <c r="DW2900" s="77">
        <v>3.2706616221353002E-6</v>
      </c>
      <c r="GE2900" s="77" t="s">
        <v>425</v>
      </c>
      <c r="GF2900" s="77" t="s">
        <v>155</v>
      </c>
      <c r="GG2900" s="77" t="s">
        <v>448</v>
      </c>
      <c r="GH2900" s="77" t="s">
        <v>467</v>
      </c>
      <c r="GI2900" s="77">
        <v>2022</v>
      </c>
      <c r="GJ2900" s="77" t="s">
        <v>301</v>
      </c>
      <c r="GK2900" s="77">
        <v>2.9419641522810172</v>
      </c>
      <c r="GL2900" s="77">
        <v>700.88254199999994</v>
      </c>
      <c r="GM2900" s="77">
        <v>2022</v>
      </c>
      <c r="GN2900" s="77" t="s">
        <v>175</v>
      </c>
      <c r="GO2900" s="77">
        <v>5.3000000000000005E-2</v>
      </c>
      <c r="GP2900" s="77">
        <v>3</v>
      </c>
      <c r="GQ2900" s="77">
        <v>0</v>
      </c>
      <c r="GR2900" s="77" t="s">
        <v>423</v>
      </c>
      <c r="GS2900" s="77">
        <v>5.5966209081309413E-2</v>
      </c>
      <c r="GT2900" s="77">
        <v>0.16465058085627662</v>
      </c>
      <c r="GU2900" s="77">
        <v>5.5966209081309413E-2</v>
      </c>
      <c r="GV2900" s="77">
        <v>0.16465058085627662</v>
      </c>
      <c r="GW2900" s="77">
        <v>5.5966209081309413E-2</v>
      </c>
      <c r="GX2900" s="77">
        <v>0.16465058085627662</v>
      </c>
      <c r="GY2900" s="77">
        <v>0</v>
      </c>
      <c r="GZ2900" s="77">
        <v>0</v>
      </c>
    </row>
    <row r="2901" spans="98:208" x14ac:dyDescent="0.25">
      <c r="CT2901" s="77" t="s">
        <v>155</v>
      </c>
      <c r="CU2901" s="77" t="s">
        <v>480</v>
      </c>
      <c r="CV2901" s="77" t="s">
        <v>439</v>
      </c>
      <c r="CW2901" s="77">
        <v>2025</v>
      </c>
      <c r="CX2901" s="77">
        <v>0</v>
      </c>
      <c r="CY2901" s="77">
        <v>0</v>
      </c>
      <c r="CZ2901" s="77">
        <v>0</v>
      </c>
      <c r="DA2901" s="77">
        <v>0</v>
      </c>
      <c r="DB2901" s="77">
        <v>5.4750346070080216</v>
      </c>
      <c r="DC2901" s="77">
        <v>0.71896016785820682</v>
      </c>
      <c r="DD2901" s="77">
        <v>3.0714971986151549</v>
      </c>
      <c r="DE2901" s="77">
        <v>1.6845772405345241</v>
      </c>
      <c r="DF2901" s="77">
        <v>0</v>
      </c>
      <c r="DG2901" s="77">
        <v>0</v>
      </c>
      <c r="DH2901" s="77">
        <v>0</v>
      </c>
      <c r="DI2901" s="77">
        <v>0.3759918163999556</v>
      </c>
      <c r="DJ2901" s="77">
        <v>8.6987574715088568E-6</v>
      </c>
      <c r="DL2901" s="77">
        <v>0</v>
      </c>
      <c r="DM2901" s="77">
        <v>0</v>
      </c>
      <c r="DN2901" s="77">
        <v>0</v>
      </c>
      <c r="DO2901" s="77">
        <v>0</v>
      </c>
      <c r="DP2901" s="77">
        <v>0</v>
      </c>
      <c r="DQ2901" s="77">
        <v>0</v>
      </c>
      <c r="DR2901" s="77">
        <v>0</v>
      </c>
      <c r="DS2901" s="77">
        <v>0</v>
      </c>
      <c r="DT2901" s="77">
        <v>0</v>
      </c>
      <c r="DU2901" s="77">
        <v>0</v>
      </c>
      <c r="DV2901" s="77">
        <v>3.2706616221353002E-6</v>
      </c>
      <c r="DW2901" s="77">
        <v>3.2706616221353002E-6</v>
      </c>
      <c r="GE2901" s="77" t="s">
        <v>427</v>
      </c>
      <c r="GF2901" s="77" t="s">
        <v>155</v>
      </c>
      <c r="GG2901" s="77" t="s">
        <v>448</v>
      </c>
      <c r="GH2901" s="77" t="s">
        <v>467</v>
      </c>
      <c r="GI2901" s="77">
        <v>2022</v>
      </c>
      <c r="GJ2901" s="77" t="s">
        <v>303</v>
      </c>
      <c r="GK2901" s="77">
        <v>1.602175962208289</v>
      </c>
      <c r="GL2901" s="77">
        <v>700.88254199999994</v>
      </c>
      <c r="GM2901" s="77">
        <v>2022</v>
      </c>
      <c r="GN2901" s="77" t="s">
        <v>175</v>
      </c>
      <c r="GO2901" s="77">
        <v>5.3000000000000005E-2</v>
      </c>
      <c r="GP2901" s="77">
        <v>3</v>
      </c>
      <c r="GQ2901" s="77">
        <v>0</v>
      </c>
      <c r="GR2901" s="77" t="s">
        <v>423</v>
      </c>
      <c r="GS2901" s="77">
        <v>5.5966209081309413E-2</v>
      </c>
      <c r="GT2901" s="77">
        <v>8.9667714885997188E-2</v>
      </c>
      <c r="GU2901" s="77">
        <v>5.5966209081309413E-2</v>
      </c>
      <c r="GV2901" s="77">
        <v>8.9667714885997188E-2</v>
      </c>
      <c r="GW2901" s="77">
        <v>5.5966209081309413E-2</v>
      </c>
      <c r="GX2901" s="77">
        <v>8.9667714885997188E-2</v>
      </c>
      <c r="GY2901" s="77">
        <v>0</v>
      </c>
      <c r="GZ2901" s="77">
        <v>0</v>
      </c>
    </row>
    <row r="2902" spans="98:208" x14ac:dyDescent="0.25">
      <c r="CT2902" s="77" t="s">
        <v>155</v>
      </c>
      <c r="CU2902" s="77" t="s">
        <v>480</v>
      </c>
      <c r="CV2902" s="77" t="s">
        <v>446</v>
      </c>
      <c r="CW2902" s="77">
        <v>2020</v>
      </c>
      <c r="CX2902" s="77">
        <v>0</v>
      </c>
      <c r="CY2902" s="77">
        <v>0</v>
      </c>
      <c r="CZ2902" s="77">
        <v>0</v>
      </c>
      <c r="DA2902" s="77">
        <v>0</v>
      </c>
      <c r="DB2902" s="77">
        <v>7.7900575334948499E-2</v>
      </c>
      <c r="DC2902" s="77">
        <v>3.6425060683954333E-2</v>
      </c>
      <c r="DD2902" s="77">
        <v>1.580872452543251E-3</v>
      </c>
      <c r="DE2902" s="77">
        <v>3.9894642198450583E-2</v>
      </c>
      <c r="DF2902" s="77">
        <v>7.8847092159215967E-3</v>
      </c>
      <c r="DG2902" s="77">
        <v>0</v>
      </c>
      <c r="DH2902" s="77">
        <v>0</v>
      </c>
      <c r="DI2902" s="77">
        <v>0</v>
      </c>
      <c r="DJ2902" s="77">
        <v>3.547597874298924E-3</v>
      </c>
      <c r="DL2902" s="77">
        <v>0</v>
      </c>
      <c r="DM2902" s="77">
        <v>2.7971777653868594E-5</v>
      </c>
      <c r="DN2902" s="77">
        <v>2.7971777653868594E-5</v>
      </c>
      <c r="DO2902" s="77">
        <v>0</v>
      </c>
      <c r="DP2902" s="77">
        <v>0</v>
      </c>
      <c r="DQ2902" s="77">
        <v>0</v>
      </c>
      <c r="DR2902" s="77">
        <v>0</v>
      </c>
      <c r="DS2902" s="77">
        <v>0</v>
      </c>
      <c r="DT2902" s="77">
        <v>0</v>
      </c>
      <c r="DU2902" s="77">
        <v>0</v>
      </c>
      <c r="DV2902" s="77">
        <v>0</v>
      </c>
      <c r="DW2902" s="77">
        <v>0</v>
      </c>
      <c r="GE2902" s="77" t="s">
        <v>422</v>
      </c>
      <c r="GF2902" s="77" t="s">
        <v>155</v>
      </c>
      <c r="GG2902" s="77" t="s">
        <v>448</v>
      </c>
      <c r="GH2902" s="77" t="s">
        <v>467</v>
      </c>
      <c r="GI2902" s="77">
        <v>2023</v>
      </c>
      <c r="GJ2902" s="77" t="s">
        <v>305</v>
      </c>
      <c r="GK2902" s="77">
        <v>0.71896016785821215</v>
      </c>
      <c r="GL2902" s="77">
        <v>700.88254199999994</v>
      </c>
      <c r="GM2902" s="77">
        <v>2023</v>
      </c>
      <c r="GN2902" s="77" t="s">
        <v>175</v>
      </c>
      <c r="GO2902" s="77">
        <v>0.13250000000000001</v>
      </c>
      <c r="GP2902" s="77">
        <v>3</v>
      </c>
      <c r="GQ2902" s="77">
        <v>0</v>
      </c>
      <c r="GR2902" s="77" t="s">
        <v>423</v>
      </c>
      <c r="GS2902" s="77">
        <v>0</v>
      </c>
      <c r="GT2902" s="77">
        <v>0</v>
      </c>
      <c r="GU2902" s="77">
        <v>0.1527377521613833</v>
      </c>
      <c r="GV2902" s="77">
        <v>0.10981235993223415</v>
      </c>
      <c r="GW2902" s="77">
        <v>0.1527377521613833</v>
      </c>
      <c r="GX2902" s="77">
        <v>0.10981235993223415</v>
      </c>
      <c r="GY2902" s="77">
        <v>0.1527377521613833</v>
      </c>
      <c r="GZ2902" s="77">
        <v>0.10981235993223415</v>
      </c>
    </row>
    <row r="2903" spans="98:208" x14ac:dyDescent="0.25">
      <c r="CT2903" s="77" t="s">
        <v>155</v>
      </c>
      <c r="CU2903" s="77" t="s">
        <v>480</v>
      </c>
      <c r="CV2903" s="77" t="s">
        <v>446</v>
      </c>
      <c r="CW2903" s="77">
        <v>2021</v>
      </c>
      <c r="CX2903" s="77">
        <v>0</v>
      </c>
      <c r="CY2903" s="77">
        <v>0</v>
      </c>
      <c r="CZ2903" s="77">
        <v>0</v>
      </c>
      <c r="DA2903" s="77">
        <v>0</v>
      </c>
      <c r="DB2903" s="77">
        <v>7.7900575334948499E-2</v>
      </c>
      <c r="DC2903" s="77">
        <v>3.6425060683954333E-2</v>
      </c>
      <c r="DD2903" s="77">
        <v>1.580872452543251E-3</v>
      </c>
      <c r="DE2903" s="77">
        <v>3.9894642198450583E-2</v>
      </c>
      <c r="DF2903" s="77">
        <v>7.8847092159215967E-3</v>
      </c>
      <c r="DG2903" s="77">
        <v>7.8847092159215967E-3</v>
      </c>
      <c r="DH2903" s="77">
        <v>0</v>
      </c>
      <c r="DI2903" s="77">
        <v>0</v>
      </c>
      <c r="DJ2903" s="77">
        <v>3.547597874298924E-3</v>
      </c>
      <c r="DL2903" s="77">
        <v>0</v>
      </c>
      <c r="DM2903" s="77">
        <v>2.7971777653868594E-5</v>
      </c>
      <c r="DN2903" s="77">
        <v>2.7971777653868594E-5</v>
      </c>
      <c r="DO2903" s="77">
        <v>0</v>
      </c>
      <c r="DP2903" s="77">
        <v>2.7971777653868594E-5</v>
      </c>
      <c r="DQ2903" s="77">
        <v>2.7971777653868594E-5</v>
      </c>
      <c r="DR2903" s="77">
        <v>0</v>
      </c>
      <c r="DS2903" s="77">
        <v>0</v>
      </c>
      <c r="DT2903" s="77">
        <v>0</v>
      </c>
      <c r="DU2903" s="77">
        <v>0</v>
      </c>
      <c r="DV2903" s="77">
        <v>0</v>
      </c>
      <c r="DW2903" s="77">
        <v>0</v>
      </c>
      <c r="GE2903" s="77" t="s">
        <v>425</v>
      </c>
      <c r="GF2903" s="77" t="s">
        <v>155</v>
      </c>
      <c r="GG2903" s="77" t="s">
        <v>448</v>
      </c>
      <c r="GH2903" s="77" t="s">
        <v>467</v>
      </c>
      <c r="GI2903" s="77">
        <v>2023</v>
      </c>
      <c r="GJ2903" s="77" t="s">
        <v>301</v>
      </c>
      <c r="GK2903" s="77">
        <v>3.0714971986151012</v>
      </c>
      <c r="GL2903" s="77">
        <v>700.88254199999994</v>
      </c>
      <c r="GM2903" s="77">
        <v>2023</v>
      </c>
      <c r="GN2903" s="77" t="s">
        <v>175</v>
      </c>
      <c r="GO2903" s="77">
        <v>5.3000000000000005E-2</v>
      </c>
      <c r="GP2903" s="77">
        <v>3</v>
      </c>
      <c r="GQ2903" s="77">
        <v>0</v>
      </c>
      <c r="GR2903" s="77" t="s">
        <v>423</v>
      </c>
      <c r="GS2903" s="77">
        <v>0</v>
      </c>
      <c r="GT2903" s="77">
        <v>0</v>
      </c>
      <c r="GU2903" s="77">
        <v>5.5966209081309413E-2</v>
      </c>
      <c r="GV2903" s="77">
        <v>0.17190005441034889</v>
      </c>
      <c r="GW2903" s="77">
        <v>5.5966209081309413E-2</v>
      </c>
      <c r="GX2903" s="77">
        <v>0.17190005441034889</v>
      </c>
      <c r="GY2903" s="77">
        <v>5.5966209081309413E-2</v>
      </c>
      <c r="GZ2903" s="77">
        <v>0.17190005441034889</v>
      </c>
    </row>
    <row r="2904" spans="98:208" x14ac:dyDescent="0.25">
      <c r="CT2904" s="77" t="s">
        <v>155</v>
      </c>
      <c r="CU2904" s="77" t="s">
        <v>480</v>
      </c>
      <c r="CV2904" s="77" t="s">
        <v>446</v>
      </c>
      <c r="CW2904" s="77">
        <v>2022</v>
      </c>
      <c r="CX2904" s="77">
        <v>0</v>
      </c>
      <c r="CY2904" s="77">
        <v>0</v>
      </c>
      <c r="CZ2904" s="77">
        <v>0</v>
      </c>
      <c r="DA2904" s="77">
        <v>0</v>
      </c>
      <c r="DB2904" s="77">
        <v>7.7900575334948499E-2</v>
      </c>
      <c r="DC2904" s="77">
        <v>3.6425060683954333E-2</v>
      </c>
      <c r="DD2904" s="77">
        <v>1.580872452543251E-3</v>
      </c>
      <c r="DE2904" s="77">
        <v>3.9894642198450583E-2</v>
      </c>
      <c r="DF2904" s="77">
        <v>7.8847092159215967E-3</v>
      </c>
      <c r="DG2904" s="77">
        <v>7.8847092159215967E-3</v>
      </c>
      <c r="DH2904" s="77">
        <v>7.8847092159215967E-3</v>
      </c>
      <c r="DI2904" s="77">
        <v>0</v>
      </c>
      <c r="DJ2904" s="77">
        <v>3.547597874298924E-3</v>
      </c>
      <c r="DL2904" s="77">
        <v>0</v>
      </c>
      <c r="DM2904" s="77">
        <v>2.7971777653868594E-5</v>
      </c>
      <c r="DN2904" s="77">
        <v>2.7971777653868594E-5</v>
      </c>
      <c r="DO2904" s="77">
        <v>0</v>
      </c>
      <c r="DP2904" s="77">
        <v>2.7971777653868594E-5</v>
      </c>
      <c r="DQ2904" s="77">
        <v>2.7971777653868594E-5</v>
      </c>
      <c r="DR2904" s="77">
        <v>0</v>
      </c>
      <c r="DS2904" s="77">
        <v>2.7971777653868594E-5</v>
      </c>
      <c r="DT2904" s="77">
        <v>2.7971777653868594E-5</v>
      </c>
      <c r="DU2904" s="77">
        <v>0</v>
      </c>
      <c r="DV2904" s="77">
        <v>0</v>
      </c>
      <c r="DW2904" s="77">
        <v>0</v>
      </c>
      <c r="GE2904" s="77" t="s">
        <v>427</v>
      </c>
      <c r="GF2904" s="77" t="s">
        <v>155</v>
      </c>
      <c r="GG2904" s="77" t="s">
        <v>448</v>
      </c>
      <c r="GH2904" s="77" t="s">
        <v>467</v>
      </c>
      <c r="GI2904" s="77">
        <v>2023</v>
      </c>
      <c r="GJ2904" s="77" t="s">
        <v>303</v>
      </c>
      <c r="GK2904" s="77">
        <v>1.684577240534447</v>
      </c>
      <c r="GL2904" s="77">
        <v>700.88254199999994</v>
      </c>
      <c r="GM2904" s="77">
        <v>2023</v>
      </c>
      <c r="GN2904" s="77" t="s">
        <v>175</v>
      </c>
      <c r="GO2904" s="77">
        <v>5.3000000000000005E-2</v>
      </c>
      <c r="GP2904" s="77">
        <v>3</v>
      </c>
      <c r="GQ2904" s="77">
        <v>0</v>
      </c>
      <c r="GR2904" s="77" t="s">
        <v>423</v>
      </c>
      <c r="GS2904" s="77">
        <v>0</v>
      </c>
      <c r="GT2904" s="77">
        <v>0</v>
      </c>
      <c r="GU2904" s="77">
        <v>5.5966209081309413E-2</v>
      </c>
      <c r="GV2904" s="77">
        <v>9.4279402057366124E-2</v>
      </c>
      <c r="GW2904" s="77">
        <v>5.5966209081309413E-2</v>
      </c>
      <c r="GX2904" s="77">
        <v>9.4279402057366124E-2</v>
      </c>
      <c r="GY2904" s="77">
        <v>5.5966209081309413E-2</v>
      </c>
      <c r="GZ2904" s="77">
        <v>9.4279402057366124E-2</v>
      </c>
    </row>
    <row r="2905" spans="98:208" x14ac:dyDescent="0.25">
      <c r="CT2905" s="77" t="s">
        <v>155</v>
      </c>
      <c r="CU2905" s="77" t="s">
        <v>480</v>
      </c>
      <c r="CV2905" s="77" t="s">
        <v>446</v>
      </c>
      <c r="CW2905" s="77">
        <v>2023</v>
      </c>
      <c r="CX2905" s="77">
        <v>0</v>
      </c>
      <c r="CY2905" s="77">
        <v>0</v>
      </c>
      <c r="CZ2905" s="77">
        <v>0</v>
      </c>
      <c r="DA2905" s="77">
        <v>0</v>
      </c>
      <c r="DB2905" s="77">
        <v>8.0408269036977273E-2</v>
      </c>
      <c r="DC2905" s="77">
        <v>3.7590224611390763E-2</v>
      </c>
      <c r="DD2905" s="77">
        <v>1.6314334115684159E-3</v>
      </c>
      <c r="DE2905" s="77">
        <v>4.1186611014017438E-2</v>
      </c>
      <c r="DF2905" s="77">
        <v>0</v>
      </c>
      <c r="DG2905" s="77">
        <v>8.1378100371604662E-3</v>
      </c>
      <c r="DH2905" s="77">
        <v>8.1378100371604662E-3</v>
      </c>
      <c r="DI2905" s="77">
        <v>8.1378100371604662E-3</v>
      </c>
      <c r="DJ2905" s="77">
        <v>3.547597874298924E-3</v>
      </c>
      <c r="DL2905" s="77">
        <v>0</v>
      </c>
      <c r="DM2905" s="77">
        <v>0</v>
      </c>
      <c r="DN2905" s="77">
        <v>0</v>
      </c>
      <c r="DO2905" s="77">
        <v>0</v>
      </c>
      <c r="DP2905" s="77">
        <v>2.8869677589278917E-5</v>
      </c>
      <c r="DQ2905" s="77">
        <v>2.8869677589278917E-5</v>
      </c>
      <c r="DR2905" s="77">
        <v>0</v>
      </c>
      <c r="DS2905" s="77">
        <v>2.8869677589278917E-5</v>
      </c>
      <c r="DT2905" s="77">
        <v>2.8869677589278917E-5</v>
      </c>
      <c r="DU2905" s="77">
        <v>0</v>
      </c>
      <c r="DV2905" s="77">
        <v>2.8869677589278917E-5</v>
      </c>
      <c r="DW2905" s="77">
        <v>2.8869677589278917E-5</v>
      </c>
      <c r="GE2905" s="77" t="s">
        <v>422</v>
      </c>
      <c r="GF2905" s="77" t="s">
        <v>155</v>
      </c>
      <c r="GG2905" s="77" t="s">
        <v>448</v>
      </c>
      <c r="GH2905" s="77" t="s">
        <v>467</v>
      </c>
      <c r="GI2905" s="77">
        <v>2024</v>
      </c>
      <c r="GJ2905" s="77" t="s">
        <v>305</v>
      </c>
      <c r="GK2905" s="77">
        <v>0.71896016785821215</v>
      </c>
      <c r="GL2905" s="77">
        <v>700.88254199999994</v>
      </c>
      <c r="GM2905" s="77">
        <v>2024</v>
      </c>
      <c r="GN2905" s="77" t="s">
        <v>175</v>
      </c>
      <c r="GO2905" s="77">
        <v>0.13250000000000001</v>
      </c>
      <c r="GP2905" s="77">
        <v>3</v>
      </c>
      <c r="GQ2905" s="77">
        <v>0</v>
      </c>
      <c r="GR2905" s="77" t="s">
        <v>423</v>
      </c>
      <c r="GS2905" s="77">
        <v>0</v>
      </c>
      <c r="GT2905" s="77">
        <v>0</v>
      </c>
      <c r="GU2905" s="77">
        <v>0</v>
      </c>
      <c r="GV2905" s="77">
        <v>0</v>
      </c>
      <c r="GW2905" s="77">
        <v>0.1527377521613833</v>
      </c>
      <c r="GX2905" s="77">
        <v>0.10981235993223415</v>
      </c>
      <c r="GY2905" s="77">
        <v>0.1527377521613833</v>
      </c>
      <c r="GZ2905" s="77">
        <v>0.10981235993223415</v>
      </c>
    </row>
    <row r="2906" spans="98:208" x14ac:dyDescent="0.25">
      <c r="CT2906" s="77" t="s">
        <v>155</v>
      </c>
      <c r="CU2906" s="77" t="s">
        <v>480</v>
      </c>
      <c r="CV2906" s="77" t="s">
        <v>446</v>
      </c>
      <c r="CW2906" s="77">
        <v>2024</v>
      </c>
      <c r="CX2906" s="77">
        <v>0</v>
      </c>
      <c r="CY2906" s="77">
        <v>0</v>
      </c>
      <c r="CZ2906" s="77">
        <v>0</v>
      </c>
      <c r="DA2906" s="77">
        <v>0</v>
      </c>
      <c r="DB2906" s="77">
        <v>8.0408269036977273E-2</v>
      </c>
      <c r="DC2906" s="77">
        <v>3.7590224611390763E-2</v>
      </c>
      <c r="DD2906" s="77">
        <v>1.6314334115684159E-3</v>
      </c>
      <c r="DE2906" s="77">
        <v>4.1186611014017438E-2</v>
      </c>
      <c r="DF2906" s="77">
        <v>0</v>
      </c>
      <c r="DG2906" s="77">
        <v>0</v>
      </c>
      <c r="DH2906" s="77">
        <v>8.1378100371604662E-3</v>
      </c>
      <c r="DI2906" s="77">
        <v>8.1378100371604662E-3</v>
      </c>
      <c r="DJ2906" s="77">
        <v>3.547597874298924E-3</v>
      </c>
      <c r="DL2906" s="77">
        <v>0</v>
      </c>
      <c r="DM2906" s="77">
        <v>0</v>
      </c>
      <c r="DN2906" s="77">
        <v>0</v>
      </c>
      <c r="DO2906" s="77">
        <v>0</v>
      </c>
      <c r="DP2906" s="77">
        <v>0</v>
      </c>
      <c r="DQ2906" s="77">
        <v>0</v>
      </c>
      <c r="DR2906" s="77">
        <v>0</v>
      </c>
      <c r="DS2906" s="77">
        <v>2.8869677589278917E-5</v>
      </c>
      <c r="DT2906" s="77">
        <v>2.8869677589278917E-5</v>
      </c>
      <c r="DU2906" s="77">
        <v>0</v>
      </c>
      <c r="DV2906" s="77">
        <v>2.8869677589278917E-5</v>
      </c>
      <c r="DW2906" s="77">
        <v>2.8869677589278917E-5</v>
      </c>
      <c r="GE2906" s="77" t="s">
        <v>425</v>
      </c>
      <c r="GF2906" s="77" t="s">
        <v>155</v>
      </c>
      <c r="GG2906" s="77" t="s">
        <v>448</v>
      </c>
      <c r="GH2906" s="77" t="s">
        <v>467</v>
      </c>
      <c r="GI2906" s="77">
        <v>2024</v>
      </c>
      <c r="GJ2906" s="77" t="s">
        <v>301</v>
      </c>
      <c r="GK2906" s="77">
        <v>3.0714971986151012</v>
      </c>
      <c r="GL2906" s="77">
        <v>700.88254199999994</v>
      </c>
      <c r="GM2906" s="77">
        <v>2024</v>
      </c>
      <c r="GN2906" s="77" t="s">
        <v>175</v>
      </c>
      <c r="GO2906" s="77">
        <v>5.3000000000000005E-2</v>
      </c>
      <c r="GP2906" s="77">
        <v>3</v>
      </c>
      <c r="GQ2906" s="77">
        <v>0</v>
      </c>
      <c r="GR2906" s="77" t="s">
        <v>423</v>
      </c>
      <c r="GS2906" s="77">
        <v>0</v>
      </c>
      <c r="GT2906" s="77">
        <v>0</v>
      </c>
      <c r="GU2906" s="77">
        <v>0</v>
      </c>
      <c r="GV2906" s="77">
        <v>0</v>
      </c>
      <c r="GW2906" s="77">
        <v>5.5966209081309413E-2</v>
      </c>
      <c r="GX2906" s="77">
        <v>0.17190005441034889</v>
      </c>
      <c r="GY2906" s="77">
        <v>5.5966209081309413E-2</v>
      </c>
      <c r="GZ2906" s="77">
        <v>0.17190005441034889</v>
      </c>
    </row>
    <row r="2907" spans="98:208" x14ac:dyDescent="0.25">
      <c r="CT2907" s="77" t="s">
        <v>155</v>
      </c>
      <c r="CU2907" s="77" t="s">
        <v>480</v>
      </c>
      <c r="CV2907" s="77" t="s">
        <v>446</v>
      </c>
      <c r="CW2907" s="77">
        <v>2025</v>
      </c>
      <c r="CX2907" s="77">
        <v>0</v>
      </c>
      <c r="CY2907" s="77">
        <v>0</v>
      </c>
      <c r="CZ2907" s="77">
        <v>0</v>
      </c>
      <c r="DA2907" s="77">
        <v>0</v>
      </c>
      <c r="DB2907" s="77">
        <v>8.0408269036977273E-2</v>
      </c>
      <c r="DC2907" s="77">
        <v>3.7590224611390763E-2</v>
      </c>
      <c r="DD2907" s="77">
        <v>1.6314334115684159E-3</v>
      </c>
      <c r="DE2907" s="77">
        <v>4.1186611014017438E-2</v>
      </c>
      <c r="DF2907" s="77">
        <v>0</v>
      </c>
      <c r="DG2907" s="77">
        <v>0</v>
      </c>
      <c r="DH2907" s="77">
        <v>0</v>
      </c>
      <c r="DI2907" s="77">
        <v>8.1378100371604662E-3</v>
      </c>
      <c r="DJ2907" s="77">
        <v>3.547597874298924E-3</v>
      </c>
      <c r="DL2907" s="77">
        <v>0</v>
      </c>
      <c r="DM2907" s="77">
        <v>0</v>
      </c>
      <c r="DN2907" s="77">
        <v>0</v>
      </c>
      <c r="DO2907" s="77">
        <v>0</v>
      </c>
      <c r="DP2907" s="77">
        <v>0</v>
      </c>
      <c r="DQ2907" s="77">
        <v>0</v>
      </c>
      <c r="DR2907" s="77">
        <v>0</v>
      </c>
      <c r="DS2907" s="77">
        <v>0</v>
      </c>
      <c r="DT2907" s="77">
        <v>0</v>
      </c>
      <c r="DU2907" s="77">
        <v>0</v>
      </c>
      <c r="DV2907" s="77">
        <v>2.8869677589278917E-5</v>
      </c>
      <c r="DW2907" s="77">
        <v>2.8869677589278917E-5</v>
      </c>
      <c r="GE2907" s="77" t="s">
        <v>427</v>
      </c>
      <c r="GF2907" s="77" t="s">
        <v>155</v>
      </c>
      <c r="GG2907" s="77" t="s">
        <v>448</v>
      </c>
      <c r="GH2907" s="77" t="s">
        <v>467</v>
      </c>
      <c r="GI2907" s="77">
        <v>2024</v>
      </c>
      <c r="GJ2907" s="77" t="s">
        <v>303</v>
      </c>
      <c r="GK2907" s="77">
        <v>1.684577240534447</v>
      </c>
      <c r="GL2907" s="77">
        <v>700.88254199999994</v>
      </c>
      <c r="GM2907" s="77">
        <v>2024</v>
      </c>
      <c r="GN2907" s="77" t="s">
        <v>175</v>
      </c>
      <c r="GO2907" s="77">
        <v>5.3000000000000005E-2</v>
      </c>
      <c r="GP2907" s="77">
        <v>3</v>
      </c>
      <c r="GQ2907" s="77">
        <v>0</v>
      </c>
      <c r="GR2907" s="77" t="s">
        <v>423</v>
      </c>
      <c r="GS2907" s="77">
        <v>0</v>
      </c>
      <c r="GT2907" s="77">
        <v>0</v>
      </c>
      <c r="GU2907" s="77">
        <v>0</v>
      </c>
      <c r="GV2907" s="77">
        <v>0</v>
      </c>
      <c r="GW2907" s="77">
        <v>5.5966209081309413E-2</v>
      </c>
      <c r="GX2907" s="77">
        <v>9.4279402057366124E-2</v>
      </c>
      <c r="GY2907" s="77">
        <v>5.5966209081309413E-2</v>
      </c>
      <c r="GZ2907" s="77">
        <v>9.4279402057366124E-2</v>
      </c>
    </row>
    <row r="2908" spans="98:208" x14ac:dyDescent="0.25">
      <c r="CT2908" s="77" t="s">
        <v>155</v>
      </c>
      <c r="CU2908" s="77" t="s">
        <v>480</v>
      </c>
      <c r="CV2908" s="77" t="s">
        <v>453</v>
      </c>
      <c r="CW2908" s="77">
        <v>2020</v>
      </c>
      <c r="CX2908" s="77">
        <v>0</v>
      </c>
      <c r="CY2908" s="77">
        <v>0</v>
      </c>
      <c r="CZ2908" s="77">
        <v>0</v>
      </c>
      <c r="DA2908" s="77">
        <v>0</v>
      </c>
      <c r="DB2908" s="77">
        <v>14146.13064133745</v>
      </c>
      <c r="DC2908" s="77">
        <v>222.22942162790801</v>
      </c>
      <c r="DD2908" s="77">
        <v>8585.7228092509376</v>
      </c>
      <c r="DE2908" s="77">
        <v>5338.1784104586068</v>
      </c>
      <c r="DF2908" s="77">
        <v>813.21078921333446</v>
      </c>
      <c r="DG2908" s="77">
        <v>0</v>
      </c>
      <c r="DH2908" s="77">
        <v>0</v>
      </c>
      <c r="DI2908" s="77">
        <v>0</v>
      </c>
      <c r="DJ2908" s="77">
        <v>2.131908380509845E-6</v>
      </c>
      <c r="DL2908" s="77">
        <v>0</v>
      </c>
      <c r="DM2908" s="77">
        <v>1.7336908966449328E-3</v>
      </c>
      <c r="DN2908" s="77">
        <v>1.7336908966449328E-3</v>
      </c>
      <c r="DO2908" s="77">
        <v>0</v>
      </c>
      <c r="DP2908" s="77">
        <v>0</v>
      </c>
      <c r="DQ2908" s="77">
        <v>0</v>
      </c>
      <c r="DR2908" s="77">
        <v>0</v>
      </c>
      <c r="DS2908" s="77">
        <v>0</v>
      </c>
      <c r="DT2908" s="77">
        <v>0</v>
      </c>
      <c r="DU2908" s="77">
        <v>0</v>
      </c>
      <c r="DV2908" s="77">
        <v>0</v>
      </c>
      <c r="DW2908" s="77">
        <v>0</v>
      </c>
      <c r="GE2908" s="77" t="s">
        <v>422</v>
      </c>
      <c r="GF2908" s="77" t="s">
        <v>155</v>
      </c>
      <c r="GG2908" s="77" t="s">
        <v>448</v>
      </c>
      <c r="GH2908" s="77" t="s">
        <v>467</v>
      </c>
      <c r="GI2908" s="77">
        <v>2025</v>
      </c>
      <c r="GJ2908" s="77" t="s">
        <v>305</v>
      </c>
      <c r="GK2908" s="77">
        <v>0.71896016785821215</v>
      </c>
      <c r="GL2908" s="77">
        <v>700.88254199999994</v>
      </c>
      <c r="GM2908" s="77">
        <v>2025</v>
      </c>
      <c r="GN2908" s="77" t="s">
        <v>175</v>
      </c>
      <c r="GO2908" s="77">
        <v>0.13250000000000001</v>
      </c>
      <c r="GP2908" s="77">
        <v>3</v>
      </c>
      <c r="GQ2908" s="77">
        <v>0</v>
      </c>
      <c r="GR2908" s="77" t="s">
        <v>423</v>
      </c>
      <c r="GS2908" s="77">
        <v>0</v>
      </c>
      <c r="GT2908" s="77">
        <v>0</v>
      </c>
      <c r="GU2908" s="77">
        <v>0</v>
      </c>
      <c r="GV2908" s="77">
        <v>0</v>
      </c>
      <c r="GW2908" s="77">
        <v>0</v>
      </c>
      <c r="GX2908" s="77">
        <v>0</v>
      </c>
      <c r="GY2908" s="77">
        <v>0.1527377521613833</v>
      </c>
      <c r="GZ2908" s="77">
        <v>0.10981235993223415</v>
      </c>
    </row>
    <row r="2909" spans="98:208" x14ac:dyDescent="0.25">
      <c r="CT2909" s="77" t="s">
        <v>155</v>
      </c>
      <c r="CU2909" s="77" t="s">
        <v>480</v>
      </c>
      <c r="CV2909" s="77" t="s">
        <v>453</v>
      </c>
      <c r="CW2909" s="77">
        <v>2021</v>
      </c>
      <c r="CX2909" s="77">
        <v>0</v>
      </c>
      <c r="CY2909" s="77">
        <v>0</v>
      </c>
      <c r="CZ2909" s="77">
        <v>0</v>
      </c>
      <c r="DA2909" s="77">
        <v>0</v>
      </c>
      <c r="DB2909" s="77">
        <v>14146.13064133745</v>
      </c>
      <c r="DC2909" s="77">
        <v>222.22942162790801</v>
      </c>
      <c r="DD2909" s="77">
        <v>8585.7228092509376</v>
      </c>
      <c r="DE2909" s="77">
        <v>5338.1784104586068</v>
      </c>
      <c r="DF2909" s="77">
        <v>813.21078921333446</v>
      </c>
      <c r="DG2909" s="77">
        <v>813.21078921333446</v>
      </c>
      <c r="DH2909" s="77">
        <v>0</v>
      </c>
      <c r="DI2909" s="77">
        <v>0</v>
      </c>
      <c r="DJ2909" s="77">
        <v>2.131908380509845E-6</v>
      </c>
      <c r="DL2909" s="77">
        <v>0</v>
      </c>
      <c r="DM2909" s="77">
        <v>1.7336908966449328E-3</v>
      </c>
      <c r="DN2909" s="77">
        <v>1.7336908966449328E-3</v>
      </c>
      <c r="DO2909" s="77">
        <v>0</v>
      </c>
      <c r="DP2909" s="77">
        <v>1.7336908966449328E-3</v>
      </c>
      <c r="DQ2909" s="77">
        <v>1.7336908966449328E-3</v>
      </c>
      <c r="DR2909" s="77">
        <v>0</v>
      </c>
      <c r="DS2909" s="77">
        <v>0</v>
      </c>
      <c r="DT2909" s="77">
        <v>0</v>
      </c>
      <c r="DU2909" s="77">
        <v>0</v>
      </c>
      <c r="DV2909" s="77">
        <v>0</v>
      </c>
      <c r="DW2909" s="77">
        <v>0</v>
      </c>
      <c r="GE2909" s="77" t="s">
        <v>425</v>
      </c>
      <c r="GF2909" s="77" t="s">
        <v>155</v>
      </c>
      <c r="GG2909" s="77" t="s">
        <v>448</v>
      </c>
      <c r="GH2909" s="77" t="s">
        <v>467</v>
      </c>
      <c r="GI2909" s="77">
        <v>2025</v>
      </c>
      <c r="GJ2909" s="77" t="s">
        <v>301</v>
      </c>
      <c r="GK2909" s="77">
        <v>3.0714971986151012</v>
      </c>
      <c r="GL2909" s="77">
        <v>700.88254199999994</v>
      </c>
      <c r="GM2909" s="77">
        <v>2025</v>
      </c>
      <c r="GN2909" s="77" t="s">
        <v>175</v>
      </c>
      <c r="GO2909" s="77">
        <v>5.3000000000000005E-2</v>
      </c>
      <c r="GP2909" s="77">
        <v>3</v>
      </c>
      <c r="GQ2909" s="77">
        <v>0</v>
      </c>
      <c r="GR2909" s="77" t="s">
        <v>423</v>
      </c>
      <c r="GS2909" s="77">
        <v>0</v>
      </c>
      <c r="GT2909" s="77">
        <v>0</v>
      </c>
      <c r="GU2909" s="77">
        <v>0</v>
      </c>
      <c r="GV2909" s="77">
        <v>0</v>
      </c>
      <c r="GW2909" s="77">
        <v>0</v>
      </c>
      <c r="GX2909" s="77">
        <v>0</v>
      </c>
      <c r="GY2909" s="77">
        <v>5.5966209081309413E-2</v>
      </c>
      <c r="GZ2909" s="77">
        <v>0.17190005441034889</v>
      </c>
    </row>
    <row r="2910" spans="98:208" x14ac:dyDescent="0.25">
      <c r="CT2910" s="77" t="s">
        <v>155</v>
      </c>
      <c r="CU2910" s="77" t="s">
        <v>480</v>
      </c>
      <c r="CV2910" s="77" t="s">
        <v>453</v>
      </c>
      <c r="CW2910" s="77">
        <v>2022</v>
      </c>
      <c r="CX2910" s="77">
        <v>0</v>
      </c>
      <c r="CY2910" s="77">
        <v>0</v>
      </c>
      <c r="CZ2910" s="77">
        <v>0</v>
      </c>
      <c r="DA2910" s="77">
        <v>0</v>
      </c>
      <c r="DB2910" s="77">
        <v>14146.13064133745</v>
      </c>
      <c r="DC2910" s="77">
        <v>222.22942162790801</v>
      </c>
      <c r="DD2910" s="77">
        <v>8585.7228092509376</v>
      </c>
      <c r="DE2910" s="77">
        <v>5338.1784104586068</v>
      </c>
      <c r="DF2910" s="77">
        <v>813.21078921333446</v>
      </c>
      <c r="DG2910" s="77">
        <v>813.21078921333446</v>
      </c>
      <c r="DH2910" s="77">
        <v>813.21078921333446</v>
      </c>
      <c r="DI2910" s="77">
        <v>0</v>
      </c>
      <c r="DJ2910" s="77">
        <v>2.131908380509845E-6</v>
      </c>
      <c r="DL2910" s="77">
        <v>0</v>
      </c>
      <c r="DM2910" s="77">
        <v>1.7336908966449328E-3</v>
      </c>
      <c r="DN2910" s="77">
        <v>1.7336908966449328E-3</v>
      </c>
      <c r="DO2910" s="77">
        <v>0</v>
      </c>
      <c r="DP2910" s="77">
        <v>1.7336908966449328E-3</v>
      </c>
      <c r="DQ2910" s="77">
        <v>1.7336908966449328E-3</v>
      </c>
      <c r="DR2910" s="77">
        <v>0</v>
      </c>
      <c r="DS2910" s="77">
        <v>1.7336908966449328E-3</v>
      </c>
      <c r="DT2910" s="77">
        <v>1.7336908966449328E-3</v>
      </c>
      <c r="DU2910" s="77">
        <v>0</v>
      </c>
      <c r="DV2910" s="77">
        <v>0</v>
      </c>
      <c r="DW2910" s="77">
        <v>0</v>
      </c>
      <c r="GE2910" s="77" t="s">
        <v>427</v>
      </c>
      <c r="GF2910" s="77" t="s">
        <v>155</v>
      </c>
      <c r="GG2910" s="77" t="s">
        <v>448</v>
      </c>
      <c r="GH2910" s="77" t="s">
        <v>467</v>
      </c>
      <c r="GI2910" s="77">
        <v>2025</v>
      </c>
      <c r="GJ2910" s="77" t="s">
        <v>303</v>
      </c>
      <c r="GK2910" s="77">
        <v>1.684577240534447</v>
      </c>
      <c r="GL2910" s="77">
        <v>700.88254199999994</v>
      </c>
      <c r="GM2910" s="77">
        <v>2025</v>
      </c>
      <c r="GN2910" s="77" t="s">
        <v>175</v>
      </c>
      <c r="GO2910" s="77">
        <v>5.3000000000000005E-2</v>
      </c>
      <c r="GP2910" s="77">
        <v>3</v>
      </c>
      <c r="GQ2910" s="77">
        <v>0</v>
      </c>
      <c r="GR2910" s="77" t="s">
        <v>423</v>
      </c>
      <c r="GS2910" s="77">
        <v>0</v>
      </c>
      <c r="GT2910" s="77">
        <v>0</v>
      </c>
      <c r="GU2910" s="77">
        <v>0</v>
      </c>
      <c r="GV2910" s="77">
        <v>0</v>
      </c>
      <c r="GW2910" s="77">
        <v>0</v>
      </c>
      <c r="GX2910" s="77">
        <v>0</v>
      </c>
      <c r="GY2910" s="77">
        <v>5.5966209081309413E-2</v>
      </c>
      <c r="GZ2910" s="77">
        <v>9.4279402057366124E-2</v>
      </c>
    </row>
    <row r="2911" spans="98:208" x14ac:dyDescent="0.25">
      <c r="CT2911" s="77" t="s">
        <v>155</v>
      </c>
      <c r="CU2911" s="77" t="s">
        <v>480</v>
      </c>
      <c r="CV2911" s="77" t="s">
        <v>453</v>
      </c>
      <c r="CW2911" s="77">
        <v>2023</v>
      </c>
      <c r="CX2911" s="77">
        <v>0</v>
      </c>
      <c r="CY2911" s="77">
        <v>0</v>
      </c>
      <c r="CZ2911" s="77">
        <v>0</v>
      </c>
      <c r="DA2911" s="77">
        <v>0</v>
      </c>
      <c r="DB2911" s="77">
        <v>14664.637556441739</v>
      </c>
      <c r="DC2911" s="77">
        <v>233.2300768080203</v>
      </c>
      <c r="DD2911" s="77">
        <v>8896.5159934316962</v>
      </c>
      <c r="DE2911" s="77">
        <v>5534.8914862020229</v>
      </c>
      <c r="DF2911" s="77">
        <v>0</v>
      </c>
      <c r="DG2911" s="77">
        <v>843.294206010837</v>
      </c>
      <c r="DH2911" s="77">
        <v>843.294206010837</v>
      </c>
      <c r="DI2911" s="77">
        <v>843.294206010837</v>
      </c>
      <c r="DJ2911" s="77">
        <v>2.131908380509845E-6</v>
      </c>
      <c r="DL2911" s="77">
        <v>0</v>
      </c>
      <c r="DM2911" s="77">
        <v>0</v>
      </c>
      <c r="DN2911" s="77">
        <v>0</v>
      </c>
      <c r="DO2911" s="77">
        <v>0</v>
      </c>
      <c r="DP2911" s="77">
        <v>1.7978259850298991E-3</v>
      </c>
      <c r="DQ2911" s="77">
        <v>1.7978259850298991E-3</v>
      </c>
      <c r="DR2911" s="77">
        <v>0</v>
      </c>
      <c r="DS2911" s="77">
        <v>1.7978259850298991E-3</v>
      </c>
      <c r="DT2911" s="77">
        <v>1.7978259850298991E-3</v>
      </c>
      <c r="DU2911" s="77">
        <v>0</v>
      </c>
      <c r="DV2911" s="77">
        <v>1.7978259850298991E-3</v>
      </c>
      <c r="DW2911" s="77">
        <v>1.7978259850298991E-3</v>
      </c>
      <c r="GE2911" s="77" t="s">
        <v>422</v>
      </c>
      <c r="GF2911" s="77" t="s">
        <v>155</v>
      </c>
      <c r="GG2911" s="77" t="s">
        <v>448</v>
      </c>
      <c r="GH2911" s="77" t="s">
        <v>474</v>
      </c>
      <c r="GI2911" s="77">
        <v>2021</v>
      </c>
      <c r="GJ2911" s="77" t="s">
        <v>305</v>
      </c>
      <c r="GK2911" s="77">
        <v>3.6425060683954527E-2</v>
      </c>
      <c r="GL2911" s="77">
        <v>700.88254199999994</v>
      </c>
      <c r="GM2911" s="77">
        <v>2021</v>
      </c>
      <c r="GN2911" s="77" t="s">
        <v>175</v>
      </c>
      <c r="GO2911" s="77">
        <v>0.13250000000000001</v>
      </c>
      <c r="GP2911" s="77">
        <v>3</v>
      </c>
      <c r="GQ2911" s="77">
        <v>0</v>
      </c>
      <c r="GR2911" s="77" t="s">
        <v>423</v>
      </c>
      <c r="GS2911" s="77">
        <v>0.1527377521613833</v>
      </c>
      <c r="GT2911" s="77">
        <v>5.5634818912091936E-3</v>
      </c>
      <c r="GU2911" s="77">
        <v>0.1527377521613833</v>
      </c>
      <c r="GV2911" s="77">
        <v>5.5634818912091936E-3</v>
      </c>
      <c r="GW2911" s="77">
        <v>0</v>
      </c>
      <c r="GX2911" s="77">
        <v>0</v>
      </c>
      <c r="GY2911" s="77">
        <v>0</v>
      </c>
      <c r="GZ2911" s="77">
        <v>0</v>
      </c>
    </row>
    <row r="2912" spans="98:208" x14ac:dyDescent="0.25">
      <c r="CT2912" s="77" t="s">
        <v>155</v>
      </c>
      <c r="CU2912" s="77" t="s">
        <v>480</v>
      </c>
      <c r="CV2912" s="77" t="s">
        <v>453</v>
      </c>
      <c r="CW2912" s="77">
        <v>2024</v>
      </c>
      <c r="CX2912" s="77">
        <v>0</v>
      </c>
      <c r="CY2912" s="77">
        <v>0</v>
      </c>
      <c r="CZ2912" s="77">
        <v>0</v>
      </c>
      <c r="DA2912" s="77">
        <v>0</v>
      </c>
      <c r="DB2912" s="77">
        <v>14664.637556441739</v>
      </c>
      <c r="DC2912" s="77">
        <v>233.2300768080203</v>
      </c>
      <c r="DD2912" s="77">
        <v>8896.5159934316962</v>
      </c>
      <c r="DE2912" s="77">
        <v>5534.8914862020229</v>
      </c>
      <c r="DF2912" s="77">
        <v>0</v>
      </c>
      <c r="DG2912" s="77">
        <v>0</v>
      </c>
      <c r="DH2912" s="77">
        <v>843.294206010837</v>
      </c>
      <c r="DI2912" s="77">
        <v>843.294206010837</v>
      </c>
      <c r="DJ2912" s="77">
        <v>2.131908380509845E-6</v>
      </c>
      <c r="DL2912" s="77">
        <v>0</v>
      </c>
      <c r="DM2912" s="77">
        <v>0</v>
      </c>
      <c r="DN2912" s="77">
        <v>0</v>
      </c>
      <c r="DO2912" s="77">
        <v>0</v>
      </c>
      <c r="DP2912" s="77">
        <v>0</v>
      </c>
      <c r="DQ2912" s="77">
        <v>0</v>
      </c>
      <c r="DR2912" s="77">
        <v>0</v>
      </c>
      <c r="DS2912" s="77">
        <v>1.7978259850298991E-3</v>
      </c>
      <c r="DT2912" s="77">
        <v>1.7978259850298991E-3</v>
      </c>
      <c r="DU2912" s="77">
        <v>0</v>
      </c>
      <c r="DV2912" s="77">
        <v>1.7978259850298991E-3</v>
      </c>
      <c r="DW2912" s="77">
        <v>1.7978259850298991E-3</v>
      </c>
      <c r="GE2912" s="77" t="s">
        <v>425</v>
      </c>
      <c r="GF2912" s="77" t="s">
        <v>155</v>
      </c>
      <c r="GG2912" s="77" t="s">
        <v>448</v>
      </c>
      <c r="GH2912" s="77" t="s">
        <v>474</v>
      </c>
      <c r="GI2912" s="77">
        <v>2021</v>
      </c>
      <c r="GJ2912" s="77" t="s">
        <v>301</v>
      </c>
      <c r="GK2912" s="77">
        <v>1.5808724525432369E-3</v>
      </c>
      <c r="GL2912" s="77">
        <v>700.88254199999994</v>
      </c>
      <c r="GM2912" s="77">
        <v>2021</v>
      </c>
      <c r="GN2912" s="77" t="s">
        <v>175</v>
      </c>
      <c r="GO2912" s="77">
        <v>5.3000000000000005E-2</v>
      </c>
      <c r="GP2912" s="77">
        <v>3</v>
      </c>
      <c r="GQ2912" s="77">
        <v>0</v>
      </c>
      <c r="GR2912" s="77" t="s">
        <v>423</v>
      </c>
      <c r="GS2912" s="77">
        <v>5.5966209081309413E-2</v>
      </c>
      <c r="GT2912" s="77">
        <v>8.8475438209917188E-5</v>
      </c>
      <c r="GU2912" s="77">
        <v>5.5966209081309413E-2</v>
      </c>
      <c r="GV2912" s="77">
        <v>8.8475438209917188E-5</v>
      </c>
      <c r="GW2912" s="77">
        <v>0</v>
      </c>
      <c r="GX2912" s="77">
        <v>0</v>
      </c>
      <c r="GY2912" s="77">
        <v>0</v>
      </c>
      <c r="GZ2912" s="77">
        <v>0</v>
      </c>
    </row>
    <row r="2913" spans="98:208" x14ac:dyDescent="0.25">
      <c r="CT2913" s="77" t="s">
        <v>155</v>
      </c>
      <c r="CU2913" s="77" t="s">
        <v>480</v>
      </c>
      <c r="CV2913" s="77" t="s">
        <v>453</v>
      </c>
      <c r="CW2913" s="77">
        <v>2025</v>
      </c>
      <c r="CX2913" s="77">
        <v>0</v>
      </c>
      <c r="CY2913" s="77">
        <v>0</v>
      </c>
      <c r="CZ2913" s="77">
        <v>0</v>
      </c>
      <c r="DA2913" s="77">
        <v>0</v>
      </c>
      <c r="DB2913" s="77">
        <v>14664.637556441739</v>
      </c>
      <c r="DC2913" s="77">
        <v>233.2300768080203</v>
      </c>
      <c r="DD2913" s="77">
        <v>8896.5159934316962</v>
      </c>
      <c r="DE2913" s="77">
        <v>5534.8914862020229</v>
      </c>
      <c r="DF2913" s="77">
        <v>0</v>
      </c>
      <c r="DG2913" s="77">
        <v>0</v>
      </c>
      <c r="DH2913" s="77">
        <v>0</v>
      </c>
      <c r="DI2913" s="77">
        <v>843.294206010837</v>
      </c>
      <c r="DJ2913" s="77">
        <v>2.131908380509845E-6</v>
      </c>
      <c r="DL2913" s="77">
        <v>0</v>
      </c>
      <c r="DM2913" s="77">
        <v>0</v>
      </c>
      <c r="DN2913" s="77">
        <v>0</v>
      </c>
      <c r="DO2913" s="77">
        <v>0</v>
      </c>
      <c r="DP2913" s="77">
        <v>0</v>
      </c>
      <c r="DQ2913" s="77">
        <v>0</v>
      </c>
      <c r="DR2913" s="77">
        <v>0</v>
      </c>
      <c r="DS2913" s="77">
        <v>0</v>
      </c>
      <c r="DT2913" s="77">
        <v>0</v>
      </c>
      <c r="DU2913" s="77">
        <v>0</v>
      </c>
      <c r="DV2913" s="77">
        <v>1.7978259850298991E-3</v>
      </c>
      <c r="DW2913" s="77">
        <v>1.7978259850298991E-3</v>
      </c>
      <c r="GE2913" s="77" t="s">
        <v>427</v>
      </c>
      <c r="GF2913" s="77" t="s">
        <v>155</v>
      </c>
      <c r="GG2913" s="77" t="s">
        <v>448</v>
      </c>
      <c r="GH2913" s="77" t="s">
        <v>474</v>
      </c>
      <c r="GI2913" s="77">
        <v>2021</v>
      </c>
      <c r="GJ2913" s="77" t="s">
        <v>303</v>
      </c>
      <c r="GK2913" s="77">
        <v>3.9894642198450667E-2</v>
      </c>
      <c r="GL2913" s="77">
        <v>700.88254199999994</v>
      </c>
      <c r="GM2913" s="77">
        <v>2021</v>
      </c>
      <c r="GN2913" s="77" t="s">
        <v>175</v>
      </c>
      <c r="GO2913" s="77">
        <v>5.3000000000000005E-2</v>
      </c>
      <c r="GP2913" s="77">
        <v>3</v>
      </c>
      <c r="GQ2913" s="77">
        <v>0</v>
      </c>
      <c r="GR2913" s="77" t="s">
        <v>423</v>
      </c>
      <c r="GS2913" s="77">
        <v>5.5966209081309413E-2</v>
      </c>
      <c r="GT2913" s="77">
        <v>2.2327518865025192E-3</v>
      </c>
      <c r="GU2913" s="77">
        <v>5.5966209081309413E-2</v>
      </c>
      <c r="GV2913" s="77">
        <v>2.2327518865025192E-3</v>
      </c>
      <c r="GW2913" s="77">
        <v>0</v>
      </c>
      <c r="GX2913" s="77">
        <v>0</v>
      </c>
      <c r="GY2913" s="77">
        <v>0</v>
      </c>
      <c r="GZ2913" s="77">
        <v>0</v>
      </c>
    </row>
    <row r="2914" spans="98:208" x14ac:dyDescent="0.25">
      <c r="CT2914" s="77" t="s">
        <v>155</v>
      </c>
      <c r="CU2914" s="77" t="s">
        <v>480</v>
      </c>
      <c r="CV2914" s="77" t="s">
        <v>460</v>
      </c>
      <c r="CW2914" s="77">
        <v>2020</v>
      </c>
      <c r="CX2914" s="77">
        <v>0</v>
      </c>
      <c r="CY2914" s="77">
        <v>0</v>
      </c>
      <c r="CZ2914" s="77">
        <v>0</v>
      </c>
      <c r="DA2914" s="77">
        <v>0</v>
      </c>
      <c r="DB2914" s="77">
        <v>8807.9522308757769</v>
      </c>
      <c r="DC2914" s="77">
        <v>222.22942162782729</v>
      </c>
      <c r="DD2914" s="77">
        <v>8585.7228092479472</v>
      </c>
      <c r="DE2914" s="77">
        <v>0</v>
      </c>
      <c r="DF2914" s="77">
        <v>514.45318018009641</v>
      </c>
      <c r="DG2914" s="77">
        <v>0</v>
      </c>
      <c r="DH2914" s="77">
        <v>0</v>
      </c>
      <c r="DI2914" s="77">
        <v>0</v>
      </c>
      <c r="DJ2914" s="77">
        <v>3.3878441621126669E-7</v>
      </c>
      <c r="DL2914" s="77">
        <v>0</v>
      </c>
      <c r="DM2914" s="77">
        <v>1.7428872031534357E-4</v>
      </c>
      <c r="DN2914" s="77">
        <v>1.7428872031534357E-4</v>
      </c>
      <c r="DO2914" s="77">
        <v>0</v>
      </c>
      <c r="DP2914" s="77">
        <v>0</v>
      </c>
      <c r="DQ2914" s="77">
        <v>0</v>
      </c>
      <c r="DR2914" s="77">
        <v>0</v>
      </c>
      <c r="DS2914" s="77">
        <v>0</v>
      </c>
      <c r="DT2914" s="77">
        <v>0</v>
      </c>
      <c r="DU2914" s="77">
        <v>0</v>
      </c>
      <c r="DV2914" s="77">
        <v>0</v>
      </c>
      <c r="DW2914" s="77">
        <v>0</v>
      </c>
      <c r="GE2914" s="77" t="s">
        <v>422</v>
      </c>
      <c r="GF2914" s="77" t="s">
        <v>155</v>
      </c>
      <c r="GG2914" s="77" t="s">
        <v>448</v>
      </c>
      <c r="GH2914" s="77" t="s">
        <v>474</v>
      </c>
      <c r="GI2914" s="77">
        <v>2022</v>
      </c>
      <c r="GJ2914" s="77" t="s">
        <v>305</v>
      </c>
      <c r="GK2914" s="77">
        <v>3.6425060683954527E-2</v>
      </c>
      <c r="GL2914" s="77">
        <v>700.88254199999994</v>
      </c>
      <c r="GM2914" s="77">
        <v>2022</v>
      </c>
      <c r="GN2914" s="77" t="s">
        <v>175</v>
      </c>
      <c r="GO2914" s="77">
        <v>0.13250000000000001</v>
      </c>
      <c r="GP2914" s="77">
        <v>3</v>
      </c>
      <c r="GQ2914" s="77">
        <v>0</v>
      </c>
      <c r="GR2914" s="77" t="s">
        <v>423</v>
      </c>
      <c r="GS2914" s="77">
        <v>0.1527377521613833</v>
      </c>
      <c r="GT2914" s="77">
        <v>5.5634818912091936E-3</v>
      </c>
      <c r="GU2914" s="77">
        <v>0.1527377521613833</v>
      </c>
      <c r="GV2914" s="77">
        <v>5.5634818912091936E-3</v>
      </c>
      <c r="GW2914" s="77">
        <v>0.1527377521613833</v>
      </c>
      <c r="GX2914" s="77">
        <v>5.5634818912091936E-3</v>
      </c>
      <c r="GY2914" s="77">
        <v>0</v>
      </c>
      <c r="GZ2914" s="77">
        <v>0</v>
      </c>
    </row>
    <row r="2915" spans="98:208" x14ac:dyDescent="0.25">
      <c r="CT2915" s="77" t="s">
        <v>155</v>
      </c>
      <c r="CU2915" s="77" t="s">
        <v>480</v>
      </c>
      <c r="CV2915" s="77" t="s">
        <v>460</v>
      </c>
      <c r="CW2915" s="77">
        <v>2021</v>
      </c>
      <c r="CX2915" s="77">
        <v>0</v>
      </c>
      <c r="CY2915" s="77">
        <v>0</v>
      </c>
      <c r="CZ2915" s="77">
        <v>0</v>
      </c>
      <c r="DA2915" s="77">
        <v>0</v>
      </c>
      <c r="DB2915" s="77">
        <v>8807.9522308757769</v>
      </c>
      <c r="DC2915" s="77">
        <v>222.22942162782729</v>
      </c>
      <c r="DD2915" s="77">
        <v>8585.7228092479472</v>
      </c>
      <c r="DE2915" s="77">
        <v>0</v>
      </c>
      <c r="DF2915" s="77">
        <v>514.45318018009641</v>
      </c>
      <c r="DG2915" s="77">
        <v>514.45318018009641</v>
      </c>
      <c r="DH2915" s="77">
        <v>0</v>
      </c>
      <c r="DI2915" s="77">
        <v>0</v>
      </c>
      <c r="DJ2915" s="77">
        <v>3.3878441621126669E-7</v>
      </c>
      <c r="DL2915" s="77">
        <v>0</v>
      </c>
      <c r="DM2915" s="77">
        <v>1.7428872031534357E-4</v>
      </c>
      <c r="DN2915" s="77">
        <v>1.7428872031534357E-4</v>
      </c>
      <c r="DO2915" s="77">
        <v>0</v>
      </c>
      <c r="DP2915" s="77">
        <v>1.7428872031534357E-4</v>
      </c>
      <c r="DQ2915" s="77">
        <v>1.7428872031534357E-4</v>
      </c>
      <c r="DR2915" s="77">
        <v>0</v>
      </c>
      <c r="DS2915" s="77">
        <v>0</v>
      </c>
      <c r="DT2915" s="77">
        <v>0</v>
      </c>
      <c r="DU2915" s="77">
        <v>0</v>
      </c>
      <c r="DV2915" s="77">
        <v>0</v>
      </c>
      <c r="DW2915" s="77">
        <v>0</v>
      </c>
      <c r="GE2915" s="77" t="s">
        <v>425</v>
      </c>
      <c r="GF2915" s="77" t="s">
        <v>155</v>
      </c>
      <c r="GG2915" s="77" t="s">
        <v>448</v>
      </c>
      <c r="GH2915" s="77" t="s">
        <v>474</v>
      </c>
      <c r="GI2915" s="77">
        <v>2022</v>
      </c>
      <c r="GJ2915" s="77" t="s">
        <v>301</v>
      </c>
      <c r="GK2915" s="77">
        <v>1.5808724525432369E-3</v>
      </c>
      <c r="GL2915" s="77">
        <v>700.88254199999994</v>
      </c>
      <c r="GM2915" s="77">
        <v>2022</v>
      </c>
      <c r="GN2915" s="77" t="s">
        <v>175</v>
      </c>
      <c r="GO2915" s="77">
        <v>5.3000000000000005E-2</v>
      </c>
      <c r="GP2915" s="77">
        <v>3</v>
      </c>
      <c r="GQ2915" s="77">
        <v>0</v>
      </c>
      <c r="GR2915" s="77" t="s">
        <v>423</v>
      </c>
      <c r="GS2915" s="77">
        <v>5.5966209081309413E-2</v>
      </c>
      <c r="GT2915" s="77">
        <v>8.8475438209917188E-5</v>
      </c>
      <c r="GU2915" s="77">
        <v>5.5966209081309413E-2</v>
      </c>
      <c r="GV2915" s="77">
        <v>8.8475438209917188E-5</v>
      </c>
      <c r="GW2915" s="77">
        <v>5.5966209081309413E-2</v>
      </c>
      <c r="GX2915" s="77">
        <v>8.8475438209917188E-5</v>
      </c>
      <c r="GY2915" s="77">
        <v>0</v>
      </c>
      <c r="GZ2915" s="77">
        <v>0</v>
      </c>
    </row>
    <row r="2916" spans="98:208" x14ac:dyDescent="0.25">
      <c r="CT2916" s="77" t="s">
        <v>155</v>
      </c>
      <c r="CU2916" s="77" t="s">
        <v>480</v>
      </c>
      <c r="CV2916" s="77" t="s">
        <v>460</v>
      </c>
      <c r="CW2916" s="77">
        <v>2022</v>
      </c>
      <c r="CX2916" s="77">
        <v>0</v>
      </c>
      <c r="CY2916" s="77">
        <v>0</v>
      </c>
      <c r="CZ2916" s="77">
        <v>0</v>
      </c>
      <c r="DA2916" s="77">
        <v>0</v>
      </c>
      <c r="DB2916" s="77">
        <v>8807.9522308757769</v>
      </c>
      <c r="DC2916" s="77">
        <v>222.22942162782729</v>
      </c>
      <c r="DD2916" s="77">
        <v>8585.7228092479472</v>
      </c>
      <c r="DE2916" s="77">
        <v>0</v>
      </c>
      <c r="DF2916" s="77">
        <v>514.45318018009641</v>
      </c>
      <c r="DG2916" s="77">
        <v>514.45318018009641</v>
      </c>
      <c r="DH2916" s="77">
        <v>514.45318018009641</v>
      </c>
      <c r="DI2916" s="77">
        <v>0</v>
      </c>
      <c r="DJ2916" s="77">
        <v>3.3878441621126669E-7</v>
      </c>
      <c r="DL2916" s="77">
        <v>0</v>
      </c>
      <c r="DM2916" s="77">
        <v>1.7428872031534357E-4</v>
      </c>
      <c r="DN2916" s="77">
        <v>1.7428872031534357E-4</v>
      </c>
      <c r="DO2916" s="77">
        <v>0</v>
      </c>
      <c r="DP2916" s="77">
        <v>1.7428872031534357E-4</v>
      </c>
      <c r="DQ2916" s="77">
        <v>1.7428872031534357E-4</v>
      </c>
      <c r="DR2916" s="77">
        <v>0</v>
      </c>
      <c r="DS2916" s="77">
        <v>1.7428872031534357E-4</v>
      </c>
      <c r="DT2916" s="77">
        <v>1.7428872031534357E-4</v>
      </c>
      <c r="DU2916" s="77">
        <v>0</v>
      </c>
      <c r="DV2916" s="77">
        <v>0</v>
      </c>
      <c r="DW2916" s="77">
        <v>0</v>
      </c>
      <c r="GE2916" s="77" t="s">
        <v>427</v>
      </c>
      <c r="GF2916" s="77" t="s">
        <v>155</v>
      </c>
      <c r="GG2916" s="77" t="s">
        <v>448</v>
      </c>
      <c r="GH2916" s="77" t="s">
        <v>474</v>
      </c>
      <c r="GI2916" s="77">
        <v>2022</v>
      </c>
      <c r="GJ2916" s="77" t="s">
        <v>303</v>
      </c>
      <c r="GK2916" s="77">
        <v>3.9894642198450667E-2</v>
      </c>
      <c r="GL2916" s="77">
        <v>700.88254199999994</v>
      </c>
      <c r="GM2916" s="77">
        <v>2022</v>
      </c>
      <c r="GN2916" s="77" t="s">
        <v>175</v>
      </c>
      <c r="GO2916" s="77">
        <v>5.3000000000000005E-2</v>
      </c>
      <c r="GP2916" s="77">
        <v>3</v>
      </c>
      <c r="GQ2916" s="77">
        <v>0</v>
      </c>
      <c r="GR2916" s="77" t="s">
        <v>423</v>
      </c>
      <c r="GS2916" s="77">
        <v>5.5966209081309413E-2</v>
      </c>
      <c r="GT2916" s="77">
        <v>2.2327518865025192E-3</v>
      </c>
      <c r="GU2916" s="77">
        <v>5.5966209081309413E-2</v>
      </c>
      <c r="GV2916" s="77">
        <v>2.2327518865025192E-3</v>
      </c>
      <c r="GW2916" s="77">
        <v>5.5966209081309413E-2</v>
      </c>
      <c r="GX2916" s="77">
        <v>2.2327518865025192E-3</v>
      </c>
      <c r="GY2916" s="77">
        <v>0</v>
      </c>
      <c r="GZ2916" s="77">
        <v>0</v>
      </c>
    </row>
    <row r="2917" spans="98:208" x14ac:dyDescent="0.25">
      <c r="CT2917" s="77" t="s">
        <v>155</v>
      </c>
      <c r="CU2917" s="77" t="s">
        <v>480</v>
      </c>
      <c r="CV2917" s="77" t="s">
        <v>460</v>
      </c>
      <c r="CW2917" s="77">
        <v>2023</v>
      </c>
      <c r="CX2917" s="77">
        <v>0</v>
      </c>
      <c r="CY2917" s="77">
        <v>0</v>
      </c>
      <c r="CZ2917" s="77">
        <v>0</v>
      </c>
      <c r="DA2917" s="77">
        <v>0</v>
      </c>
      <c r="DB2917" s="77">
        <v>9129.746070236537</v>
      </c>
      <c r="DC2917" s="77">
        <v>233.230076807937</v>
      </c>
      <c r="DD2917" s="77">
        <v>8896.5159934285966</v>
      </c>
      <c r="DE2917" s="77">
        <v>0</v>
      </c>
      <c r="DF2917" s="77">
        <v>0</v>
      </c>
      <c r="DG2917" s="77">
        <v>533.52731185150901</v>
      </c>
      <c r="DH2917" s="77">
        <v>533.52731185150901</v>
      </c>
      <c r="DI2917" s="77">
        <v>533.52731185150901</v>
      </c>
      <c r="DJ2917" s="77">
        <v>3.3878441621126669E-7</v>
      </c>
      <c r="DL2917" s="77">
        <v>0</v>
      </c>
      <c r="DM2917" s="77">
        <v>0</v>
      </c>
      <c r="DN2917" s="77">
        <v>0</v>
      </c>
      <c r="DO2917" s="77">
        <v>0</v>
      </c>
      <c r="DP2917" s="77">
        <v>1.807507388783799E-4</v>
      </c>
      <c r="DQ2917" s="77">
        <v>1.807507388783799E-4</v>
      </c>
      <c r="DR2917" s="77">
        <v>0</v>
      </c>
      <c r="DS2917" s="77">
        <v>1.807507388783799E-4</v>
      </c>
      <c r="DT2917" s="77">
        <v>1.807507388783799E-4</v>
      </c>
      <c r="DU2917" s="77">
        <v>0</v>
      </c>
      <c r="DV2917" s="77">
        <v>1.807507388783799E-4</v>
      </c>
      <c r="DW2917" s="77">
        <v>1.807507388783799E-4</v>
      </c>
      <c r="GE2917" s="77" t="s">
        <v>422</v>
      </c>
      <c r="GF2917" s="77" t="s">
        <v>155</v>
      </c>
      <c r="GG2917" s="77" t="s">
        <v>448</v>
      </c>
      <c r="GH2917" s="77" t="s">
        <v>474</v>
      </c>
      <c r="GI2917" s="77">
        <v>2023</v>
      </c>
      <c r="GJ2917" s="77" t="s">
        <v>305</v>
      </c>
      <c r="GK2917" s="77">
        <v>3.7590224611390777E-2</v>
      </c>
      <c r="GL2917" s="77">
        <v>700.88254199999994</v>
      </c>
      <c r="GM2917" s="77">
        <v>2023</v>
      </c>
      <c r="GN2917" s="77" t="s">
        <v>175</v>
      </c>
      <c r="GO2917" s="77">
        <v>0.13250000000000001</v>
      </c>
      <c r="GP2917" s="77">
        <v>3</v>
      </c>
      <c r="GQ2917" s="77">
        <v>0</v>
      </c>
      <c r="GR2917" s="77" t="s">
        <v>423</v>
      </c>
      <c r="GS2917" s="77">
        <v>0</v>
      </c>
      <c r="GT2917" s="77">
        <v>0</v>
      </c>
      <c r="GU2917" s="77">
        <v>0.1527377521613833</v>
      </c>
      <c r="GV2917" s="77">
        <v>5.741446410385335E-3</v>
      </c>
      <c r="GW2917" s="77">
        <v>0.1527377521613833</v>
      </c>
      <c r="GX2917" s="77">
        <v>5.741446410385335E-3</v>
      </c>
      <c r="GY2917" s="77">
        <v>0.1527377521613833</v>
      </c>
      <c r="GZ2917" s="77">
        <v>5.741446410385335E-3</v>
      </c>
    </row>
    <row r="2918" spans="98:208" x14ac:dyDescent="0.25">
      <c r="CT2918" s="77" t="s">
        <v>155</v>
      </c>
      <c r="CU2918" s="77" t="s">
        <v>480</v>
      </c>
      <c r="CV2918" s="77" t="s">
        <v>460</v>
      </c>
      <c r="CW2918" s="77">
        <v>2024</v>
      </c>
      <c r="CX2918" s="77">
        <v>0</v>
      </c>
      <c r="CY2918" s="77">
        <v>0</v>
      </c>
      <c r="CZ2918" s="77">
        <v>0</v>
      </c>
      <c r="DA2918" s="77">
        <v>0</v>
      </c>
      <c r="DB2918" s="77">
        <v>9129.746070236537</v>
      </c>
      <c r="DC2918" s="77">
        <v>233.230076807937</v>
      </c>
      <c r="DD2918" s="77">
        <v>8896.5159934285966</v>
      </c>
      <c r="DE2918" s="77">
        <v>0</v>
      </c>
      <c r="DF2918" s="77">
        <v>0</v>
      </c>
      <c r="DG2918" s="77">
        <v>0</v>
      </c>
      <c r="DH2918" s="77">
        <v>533.52731185150901</v>
      </c>
      <c r="DI2918" s="77">
        <v>533.52731185150901</v>
      </c>
      <c r="DJ2918" s="77">
        <v>3.3878441621126669E-7</v>
      </c>
      <c r="DL2918" s="77">
        <v>0</v>
      </c>
      <c r="DM2918" s="77">
        <v>0</v>
      </c>
      <c r="DN2918" s="77">
        <v>0</v>
      </c>
      <c r="DO2918" s="77">
        <v>0</v>
      </c>
      <c r="DP2918" s="77">
        <v>0</v>
      </c>
      <c r="DQ2918" s="77">
        <v>0</v>
      </c>
      <c r="DR2918" s="77">
        <v>0</v>
      </c>
      <c r="DS2918" s="77">
        <v>1.807507388783799E-4</v>
      </c>
      <c r="DT2918" s="77">
        <v>1.807507388783799E-4</v>
      </c>
      <c r="DU2918" s="77">
        <v>0</v>
      </c>
      <c r="DV2918" s="77">
        <v>1.807507388783799E-4</v>
      </c>
      <c r="DW2918" s="77">
        <v>1.807507388783799E-4</v>
      </c>
      <c r="GE2918" s="77" t="s">
        <v>425</v>
      </c>
      <c r="GF2918" s="77" t="s">
        <v>155</v>
      </c>
      <c r="GG2918" s="77" t="s">
        <v>448</v>
      </c>
      <c r="GH2918" s="77" t="s">
        <v>474</v>
      </c>
      <c r="GI2918" s="77">
        <v>2023</v>
      </c>
      <c r="GJ2918" s="77" t="s">
        <v>301</v>
      </c>
      <c r="GK2918" s="77">
        <v>1.631433411568726E-3</v>
      </c>
      <c r="GL2918" s="77">
        <v>700.88254199999994</v>
      </c>
      <c r="GM2918" s="77">
        <v>2023</v>
      </c>
      <c r="GN2918" s="77" t="s">
        <v>175</v>
      </c>
      <c r="GO2918" s="77">
        <v>5.3000000000000005E-2</v>
      </c>
      <c r="GP2918" s="77">
        <v>3</v>
      </c>
      <c r="GQ2918" s="77">
        <v>0</v>
      </c>
      <c r="GR2918" s="77" t="s">
        <v>423</v>
      </c>
      <c r="GS2918" s="77">
        <v>0</v>
      </c>
      <c r="GT2918" s="77">
        <v>0</v>
      </c>
      <c r="GU2918" s="77">
        <v>5.5966209081309413E-2</v>
      </c>
      <c r="GV2918" s="77">
        <v>9.1305143414089233E-5</v>
      </c>
      <c r="GW2918" s="77">
        <v>5.5966209081309413E-2</v>
      </c>
      <c r="GX2918" s="77">
        <v>9.1305143414089233E-5</v>
      </c>
      <c r="GY2918" s="77">
        <v>5.5966209081309413E-2</v>
      </c>
      <c r="GZ2918" s="77">
        <v>9.1305143414089233E-5</v>
      </c>
    </row>
    <row r="2919" spans="98:208" x14ac:dyDescent="0.25">
      <c r="CT2919" s="77" t="s">
        <v>155</v>
      </c>
      <c r="CU2919" s="77" t="s">
        <v>480</v>
      </c>
      <c r="CV2919" s="77" t="s">
        <v>460</v>
      </c>
      <c r="CW2919" s="77">
        <v>2025</v>
      </c>
      <c r="CX2919" s="77">
        <v>0</v>
      </c>
      <c r="CY2919" s="77">
        <v>0</v>
      </c>
      <c r="CZ2919" s="77">
        <v>0</v>
      </c>
      <c r="DA2919" s="77">
        <v>0</v>
      </c>
      <c r="DB2919" s="77">
        <v>9129.746070236537</v>
      </c>
      <c r="DC2919" s="77">
        <v>233.230076807937</v>
      </c>
      <c r="DD2919" s="77">
        <v>8896.5159934285966</v>
      </c>
      <c r="DE2919" s="77">
        <v>0</v>
      </c>
      <c r="DF2919" s="77">
        <v>0</v>
      </c>
      <c r="DG2919" s="77">
        <v>0</v>
      </c>
      <c r="DH2919" s="77">
        <v>0</v>
      </c>
      <c r="DI2919" s="77">
        <v>533.52731185150901</v>
      </c>
      <c r="DJ2919" s="77">
        <v>3.3878441621126669E-7</v>
      </c>
      <c r="DL2919" s="77">
        <v>0</v>
      </c>
      <c r="DM2919" s="77">
        <v>0</v>
      </c>
      <c r="DN2919" s="77">
        <v>0</v>
      </c>
      <c r="DO2919" s="77">
        <v>0</v>
      </c>
      <c r="DP2919" s="77">
        <v>0</v>
      </c>
      <c r="DQ2919" s="77">
        <v>0</v>
      </c>
      <c r="DR2919" s="77">
        <v>0</v>
      </c>
      <c r="DS2919" s="77">
        <v>0</v>
      </c>
      <c r="DT2919" s="77">
        <v>0</v>
      </c>
      <c r="DU2919" s="77">
        <v>0</v>
      </c>
      <c r="DV2919" s="77">
        <v>1.807507388783799E-4</v>
      </c>
      <c r="DW2919" s="77">
        <v>1.807507388783799E-4</v>
      </c>
      <c r="GE2919" s="77" t="s">
        <v>427</v>
      </c>
      <c r="GF2919" s="77" t="s">
        <v>155</v>
      </c>
      <c r="GG2919" s="77" t="s">
        <v>448</v>
      </c>
      <c r="GH2919" s="77" t="s">
        <v>474</v>
      </c>
      <c r="GI2919" s="77">
        <v>2023</v>
      </c>
      <c r="GJ2919" s="77" t="s">
        <v>303</v>
      </c>
      <c r="GK2919" s="77">
        <v>4.1186611014017743E-2</v>
      </c>
      <c r="GL2919" s="77">
        <v>700.88254199999994</v>
      </c>
      <c r="GM2919" s="77">
        <v>2023</v>
      </c>
      <c r="GN2919" s="77" t="s">
        <v>175</v>
      </c>
      <c r="GO2919" s="77">
        <v>5.3000000000000005E-2</v>
      </c>
      <c r="GP2919" s="77">
        <v>3</v>
      </c>
      <c r="GQ2919" s="77">
        <v>0</v>
      </c>
      <c r="GR2919" s="77" t="s">
        <v>423</v>
      </c>
      <c r="GS2919" s="77">
        <v>0</v>
      </c>
      <c r="GT2919" s="77">
        <v>0</v>
      </c>
      <c r="GU2919" s="77">
        <v>5.5966209081309413E-2</v>
      </c>
      <c r="GV2919" s="77">
        <v>2.3050584833610782E-3</v>
      </c>
      <c r="GW2919" s="77">
        <v>5.5966209081309413E-2</v>
      </c>
      <c r="GX2919" s="77">
        <v>2.3050584833610782E-3</v>
      </c>
      <c r="GY2919" s="77">
        <v>5.5966209081309413E-2</v>
      </c>
      <c r="GZ2919" s="77">
        <v>2.3050584833610782E-3</v>
      </c>
    </row>
    <row r="2920" spans="98:208" x14ac:dyDescent="0.25">
      <c r="CT2920" s="77" t="s">
        <v>155</v>
      </c>
      <c r="CU2920" s="77" t="s">
        <v>480</v>
      </c>
      <c r="CV2920" s="77" t="s">
        <v>467</v>
      </c>
      <c r="CW2920" s="77">
        <v>2020</v>
      </c>
      <c r="CX2920" s="77">
        <v>0</v>
      </c>
      <c r="CY2920" s="77">
        <v>0</v>
      </c>
      <c r="CZ2920" s="77">
        <v>0</v>
      </c>
      <c r="DA2920" s="77">
        <v>0</v>
      </c>
      <c r="DB2920" s="77">
        <v>5.2405583313015383</v>
      </c>
      <c r="DC2920" s="77">
        <v>0.69641821681222416</v>
      </c>
      <c r="DD2920" s="77">
        <v>2.9419641522810061</v>
      </c>
      <c r="DE2920" s="77">
        <v>1.602175962208241</v>
      </c>
      <c r="DF2920" s="77">
        <v>0.3606876487424085</v>
      </c>
      <c r="DG2920" s="77">
        <v>0</v>
      </c>
      <c r="DH2920" s="77">
        <v>0</v>
      </c>
      <c r="DI2920" s="77">
        <v>0</v>
      </c>
      <c r="DJ2920" s="77">
        <v>1.7279247331509791E-5</v>
      </c>
      <c r="DL2920" s="77">
        <v>0</v>
      </c>
      <c r="DM2920" s="77">
        <v>6.2324110920408023E-6</v>
      </c>
      <c r="DN2920" s="77">
        <v>6.2324110920408023E-6</v>
      </c>
      <c r="DO2920" s="77">
        <v>0</v>
      </c>
      <c r="DP2920" s="77">
        <v>0</v>
      </c>
      <c r="DQ2920" s="77">
        <v>0</v>
      </c>
      <c r="DR2920" s="77">
        <v>0</v>
      </c>
      <c r="DS2920" s="77">
        <v>0</v>
      </c>
      <c r="DT2920" s="77">
        <v>0</v>
      </c>
      <c r="DU2920" s="77">
        <v>0</v>
      </c>
      <c r="DV2920" s="77">
        <v>0</v>
      </c>
      <c r="DW2920" s="77">
        <v>0</v>
      </c>
      <c r="GE2920" s="77" t="s">
        <v>422</v>
      </c>
      <c r="GF2920" s="77" t="s">
        <v>155</v>
      </c>
      <c r="GG2920" s="77" t="s">
        <v>448</v>
      </c>
      <c r="GH2920" s="77" t="s">
        <v>474</v>
      </c>
      <c r="GI2920" s="77">
        <v>2024</v>
      </c>
      <c r="GJ2920" s="77" t="s">
        <v>305</v>
      </c>
      <c r="GK2920" s="77">
        <v>3.7590224611390777E-2</v>
      </c>
      <c r="GL2920" s="77">
        <v>700.88254199999994</v>
      </c>
      <c r="GM2920" s="77">
        <v>2024</v>
      </c>
      <c r="GN2920" s="77" t="s">
        <v>175</v>
      </c>
      <c r="GO2920" s="77">
        <v>0.13250000000000001</v>
      </c>
      <c r="GP2920" s="77">
        <v>3</v>
      </c>
      <c r="GQ2920" s="77">
        <v>0</v>
      </c>
      <c r="GR2920" s="77" t="s">
        <v>423</v>
      </c>
      <c r="GS2920" s="77">
        <v>0</v>
      </c>
      <c r="GT2920" s="77">
        <v>0</v>
      </c>
      <c r="GU2920" s="77">
        <v>0</v>
      </c>
      <c r="GV2920" s="77">
        <v>0</v>
      </c>
      <c r="GW2920" s="77">
        <v>0.1527377521613833</v>
      </c>
      <c r="GX2920" s="77">
        <v>5.741446410385335E-3</v>
      </c>
      <c r="GY2920" s="77">
        <v>0.1527377521613833</v>
      </c>
      <c r="GZ2920" s="77">
        <v>5.741446410385335E-3</v>
      </c>
    </row>
    <row r="2921" spans="98:208" x14ac:dyDescent="0.25">
      <c r="CT2921" s="77" t="s">
        <v>155</v>
      </c>
      <c r="CU2921" s="77" t="s">
        <v>480</v>
      </c>
      <c r="CV2921" s="77" t="s">
        <v>467</v>
      </c>
      <c r="CW2921" s="77">
        <v>2021</v>
      </c>
      <c r="CX2921" s="77">
        <v>0</v>
      </c>
      <c r="CY2921" s="77">
        <v>0</v>
      </c>
      <c r="CZ2921" s="77">
        <v>0</v>
      </c>
      <c r="DA2921" s="77">
        <v>0</v>
      </c>
      <c r="DB2921" s="77">
        <v>5.2405583313015383</v>
      </c>
      <c r="DC2921" s="77">
        <v>0.69641821681222416</v>
      </c>
      <c r="DD2921" s="77">
        <v>2.9419641522810061</v>
      </c>
      <c r="DE2921" s="77">
        <v>1.602175962208241</v>
      </c>
      <c r="DF2921" s="77">
        <v>0.3606876487424085</v>
      </c>
      <c r="DG2921" s="77">
        <v>0.3606876487424085</v>
      </c>
      <c r="DH2921" s="77">
        <v>0</v>
      </c>
      <c r="DI2921" s="77">
        <v>0</v>
      </c>
      <c r="DJ2921" s="77">
        <v>1.7279247331509791E-5</v>
      </c>
      <c r="DL2921" s="77">
        <v>0</v>
      </c>
      <c r="DM2921" s="77">
        <v>6.2324110920408023E-6</v>
      </c>
      <c r="DN2921" s="77">
        <v>6.2324110920408023E-6</v>
      </c>
      <c r="DO2921" s="77">
        <v>0</v>
      </c>
      <c r="DP2921" s="77">
        <v>6.2324110920408023E-6</v>
      </c>
      <c r="DQ2921" s="77">
        <v>6.2324110920408023E-6</v>
      </c>
      <c r="DR2921" s="77">
        <v>0</v>
      </c>
      <c r="DS2921" s="77">
        <v>0</v>
      </c>
      <c r="DT2921" s="77">
        <v>0</v>
      </c>
      <c r="DU2921" s="77">
        <v>0</v>
      </c>
      <c r="DV2921" s="77">
        <v>0</v>
      </c>
      <c r="DW2921" s="77">
        <v>0</v>
      </c>
      <c r="GE2921" s="77" t="s">
        <v>425</v>
      </c>
      <c r="GF2921" s="77" t="s">
        <v>155</v>
      </c>
      <c r="GG2921" s="77" t="s">
        <v>448</v>
      </c>
      <c r="GH2921" s="77" t="s">
        <v>474</v>
      </c>
      <c r="GI2921" s="77">
        <v>2024</v>
      </c>
      <c r="GJ2921" s="77" t="s">
        <v>301</v>
      </c>
      <c r="GK2921" s="77">
        <v>1.631433411568726E-3</v>
      </c>
      <c r="GL2921" s="77">
        <v>700.88254199999994</v>
      </c>
      <c r="GM2921" s="77">
        <v>2024</v>
      </c>
      <c r="GN2921" s="77" t="s">
        <v>175</v>
      </c>
      <c r="GO2921" s="77">
        <v>5.3000000000000005E-2</v>
      </c>
      <c r="GP2921" s="77">
        <v>3</v>
      </c>
      <c r="GQ2921" s="77">
        <v>0</v>
      </c>
      <c r="GR2921" s="77" t="s">
        <v>423</v>
      </c>
      <c r="GS2921" s="77">
        <v>0</v>
      </c>
      <c r="GT2921" s="77">
        <v>0</v>
      </c>
      <c r="GU2921" s="77">
        <v>0</v>
      </c>
      <c r="GV2921" s="77">
        <v>0</v>
      </c>
      <c r="GW2921" s="77">
        <v>5.5966209081309413E-2</v>
      </c>
      <c r="GX2921" s="77">
        <v>9.1305143414089233E-5</v>
      </c>
      <c r="GY2921" s="77">
        <v>5.5966209081309413E-2</v>
      </c>
      <c r="GZ2921" s="77">
        <v>9.1305143414089233E-5</v>
      </c>
    </row>
    <row r="2922" spans="98:208" x14ac:dyDescent="0.25">
      <c r="CT2922" s="77" t="s">
        <v>155</v>
      </c>
      <c r="CU2922" s="77" t="s">
        <v>480</v>
      </c>
      <c r="CV2922" s="77" t="s">
        <v>467</v>
      </c>
      <c r="CW2922" s="77">
        <v>2022</v>
      </c>
      <c r="CX2922" s="77">
        <v>0</v>
      </c>
      <c r="CY2922" s="77">
        <v>0</v>
      </c>
      <c r="CZ2922" s="77">
        <v>0</v>
      </c>
      <c r="DA2922" s="77">
        <v>0</v>
      </c>
      <c r="DB2922" s="77">
        <v>5.2405583313015383</v>
      </c>
      <c r="DC2922" s="77">
        <v>0.69641821681222416</v>
      </c>
      <c r="DD2922" s="77">
        <v>2.9419641522810061</v>
      </c>
      <c r="DE2922" s="77">
        <v>1.602175962208241</v>
      </c>
      <c r="DF2922" s="77">
        <v>0.3606876487424085</v>
      </c>
      <c r="DG2922" s="77">
        <v>0.3606876487424085</v>
      </c>
      <c r="DH2922" s="77">
        <v>0.3606876487424085</v>
      </c>
      <c r="DI2922" s="77">
        <v>0</v>
      </c>
      <c r="DJ2922" s="77">
        <v>1.7279247331509791E-5</v>
      </c>
      <c r="DL2922" s="77">
        <v>0</v>
      </c>
      <c r="DM2922" s="77">
        <v>6.2324110920408023E-6</v>
      </c>
      <c r="DN2922" s="77">
        <v>6.2324110920408023E-6</v>
      </c>
      <c r="DO2922" s="77">
        <v>0</v>
      </c>
      <c r="DP2922" s="77">
        <v>6.2324110920408023E-6</v>
      </c>
      <c r="DQ2922" s="77">
        <v>6.2324110920408023E-6</v>
      </c>
      <c r="DR2922" s="77">
        <v>0</v>
      </c>
      <c r="DS2922" s="77">
        <v>6.2324110920408023E-6</v>
      </c>
      <c r="DT2922" s="77">
        <v>6.2324110920408023E-6</v>
      </c>
      <c r="DU2922" s="77">
        <v>0</v>
      </c>
      <c r="DV2922" s="77">
        <v>0</v>
      </c>
      <c r="DW2922" s="77">
        <v>0</v>
      </c>
      <c r="GE2922" s="77" t="s">
        <v>427</v>
      </c>
      <c r="GF2922" s="77" t="s">
        <v>155</v>
      </c>
      <c r="GG2922" s="77" t="s">
        <v>448</v>
      </c>
      <c r="GH2922" s="77" t="s">
        <v>474</v>
      </c>
      <c r="GI2922" s="77">
        <v>2024</v>
      </c>
      <c r="GJ2922" s="77" t="s">
        <v>303</v>
      </c>
      <c r="GK2922" s="77">
        <v>4.1186611014017743E-2</v>
      </c>
      <c r="GL2922" s="77">
        <v>700.88254199999994</v>
      </c>
      <c r="GM2922" s="77">
        <v>2024</v>
      </c>
      <c r="GN2922" s="77" t="s">
        <v>175</v>
      </c>
      <c r="GO2922" s="77">
        <v>5.3000000000000005E-2</v>
      </c>
      <c r="GP2922" s="77">
        <v>3</v>
      </c>
      <c r="GQ2922" s="77">
        <v>0</v>
      </c>
      <c r="GR2922" s="77" t="s">
        <v>423</v>
      </c>
      <c r="GS2922" s="77">
        <v>0</v>
      </c>
      <c r="GT2922" s="77">
        <v>0</v>
      </c>
      <c r="GU2922" s="77">
        <v>0</v>
      </c>
      <c r="GV2922" s="77">
        <v>0</v>
      </c>
      <c r="GW2922" s="77">
        <v>5.5966209081309413E-2</v>
      </c>
      <c r="GX2922" s="77">
        <v>2.3050584833610782E-3</v>
      </c>
      <c r="GY2922" s="77">
        <v>5.5966209081309413E-2</v>
      </c>
      <c r="GZ2922" s="77">
        <v>2.3050584833610782E-3</v>
      </c>
    </row>
    <row r="2923" spans="98:208" x14ac:dyDescent="0.25">
      <c r="CT2923" s="77" t="s">
        <v>155</v>
      </c>
      <c r="CU2923" s="77" t="s">
        <v>480</v>
      </c>
      <c r="CV2923" s="77" t="s">
        <v>467</v>
      </c>
      <c r="CW2923" s="77">
        <v>2023</v>
      </c>
      <c r="CX2923" s="77">
        <v>0</v>
      </c>
      <c r="CY2923" s="77">
        <v>0</v>
      </c>
      <c r="CZ2923" s="77">
        <v>0</v>
      </c>
      <c r="DA2923" s="77">
        <v>0</v>
      </c>
      <c r="DB2923" s="77">
        <v>5.4750346070077374</v>
      </c>
      <c r="DC2923" s="77">
        <v>0.71896016785816719</v>
      </c>
      <c r="DD2923" s="77">
        <v>3.0714971986151061</v>
      </c>
      <c r="DE2923" s="77">
        <v>1.6845772405343959</v>
      </c>
      <c r="DF2923" s="77">
        <v>0</v>
      </c>
      <c r="DG2923" s="77">
        <v>0.37599181639993967</v>
      </c>
      <c r="DH2923" s="77">
        <v>0.37599181639993967</v>
      </c>
      <c r="DI2923" s="77">
        <v>0.37599181639993967</v>
      </c>
      <c r="DJ2923" s="77">
        <v>1.7279247331509791E-5</v>
      </c>
      <c r="DL2923" s="77">
        <v>0</v>
      </c>
      <c r="DM2923" s="77">
        <v>0</v>
      </c>
      <c r="DN2923" s="77">
        <v>0</v>
      </c>
      <c r="DO2923" s="77">
        <v>0</v>
      </c>
      <c r="DP2923" s="77">
        <v>6.4968555901981765E-6</v>
      </c>
      <c r="DQ2923" s="77">
        <v>6.4968555901981765E-6</v>
      </c>
      <c r="DR2923" s="77">
        <v>0</v>
      </c>
      <c r="DS2923" s="77">
        <v>6.4968555901981765E-6</v>
      </c>
      <c r="DT2923" s="77">
        <v>6.4968555901981765E-6</v>
      </c>
      <c r="DU2923" s="77">
        <v>0</v>
      </c>
      <c r="DV2923" s="77">
        <v>6.4968555901981765E-6</v>
      </c>
      <c r="DW2923" s="77">
        <v>6.4968555901981765E-6</v>
      </c>
      <c r="GE2923" s="77" t="s">
        <v>422</v>
      </c>
      <c r="GF2923" s="77" t="s">
        <v>155</v>
      </c>
      <c r="GG2923" s="77" t="s">
        <v>448</v>
      </c>
      <c r="GH2923" s="77" t="s">
        <v>474</v>
      </c>
      <c r="GI2923" s="77">
        <v>2025</v>
      </c>
      <c r="GJ2923" s="77" t="s">
        <v>305</v>
      </c>
      <c r="GK2923" s="77">
        <v>3.7590224611390777E-2</v>
      </c>
      <c r="GL2923" s="77">
        <v>700.88254199999994</v>
      </c>
      <c r="GM2923" s="77">
        <v>2025</v>
      </c>
      <c r="GN2923" s="77" t="s">
        <v>175</v>
      </c>
      <c r="GO2923" s="77">
        <v>0.13250000000000001</v>
      </c>
      <c r="GP2923" s="77">
        <v>3</v>
      </c>
      <c r="GQ2923" s="77">
        <v>0</v>
      </c>
      <c r="GR2923" s="77" t="s">
        <v>423</v>
      </c>
      <c r="GS2923" s="77">
        <v>0</v>
      </c>
      <c r="GT2923" s="77">
        <v>0</v>
      </c>
      <c r="GU2923" s="77">
        <v>0</v>
      </c>
      <c r="GV2923" s="77">
        <v>0</v>
      </c>
      <c r="GW2923" s="77">
        <v>0</v>
      </c>
      <c r="GX2923" s="77">
        <v>0</v>
      </c>
      <c r="GY2923" s="77">
        <v>0.1527377521613833</v>
      </c>
      <c r="GZ2923" s="77">
        <v>5.741446410385335E-3</v>
      </c>
    </row>
    <row r="2924" spans="98:208" x14ac:dyDescent="0.25">
      <c r="CT2924" s="77" t="s">
        <v>155</v>
      </c>
      <c r="CU2924" s="77" t="s">
        <v>480</v>
      </c>
      <c r="CV2924" s="77" t="s">
        <v>467</v>
      </c>
      <c r="CW2924" s="77">
        <v>2024</v>
      </c>
      <c r="CX2924" s="77">
        <v>0</v>
      </c>
      <c r="CY2924" s="77">
        <v>0</v>
      </c>
      <c r="CZ2924" s="77">
        <v>0</v>
      </c>
      <c r="DA2924" s="77">
        <v>0</v>
      </c>
      <c r="DB2924" s="77">
        <v>5.4750346070077374</v>
      </c>
      <c r="DC2924" s="77">
        <v>0.71896016785816719</v>
      </c>
      <c r="DD2924" s="77">
        <v>3.0714971986151061</v>
      </c>
      <c r="DE2924" s="77">
        <v>1.6845772405343959</v>
      </c>
      <c r="DF2924" s="77">
        <v>0</v>
      </c>
      <c r="DG2924" s="77">
        <v>0</v>
      </c>
      <c r="DH2924" s="77">
        <v>0.37599181639993967</v>
      </c>
      <c r="DI2924" s="77">
        <v>0.37599181639993967</v>
      </c>
      <c r="DJ2924" s="77">
        <v>1.7279247331509791E-5</v>
      </c>
      <c r="DL2924" s="77">
        <v>0</v>
      </c>
      <c r="DM2924" s="77">
        <v>0</v>
      </c>
      <c r="DN2924" s="77">
        <v>0</v>
      </c>
      <c r="DO2924" s="77">
        <v>0</v>
      </c>
      <c r="DP2924" s="77">
        <v>0</v>
      </c>
      <c r="DQ2924" s="77">
        <v>0</v>
      </c>
      <c r="DR2924" s="77">
        <v>0</v>
      </c>
      <c r="DS2924" s="77">
        <v>6.4968555901981765E-6</v>
      </c>
      <c r="DT2924" s="77">
        <v>6.4968555901981765E-6</v>
      </c>
      <c r="DU2924" s="77">
        <v>0</v>
      </c>
      <c r="DV2924" s="77">
        <v>6.4968555901981765E-6</v>
      </c>
      <c r="DW2924" s="77">
        <v>6.4968555901981765E-6</v>
      </c>
      <c r="GE2924" s="77" t="s">
        <v>425</v>
      </c>
      <c r="GF2924" s="77" t="s">
        <v>155</v>
      </c>
      <c r="GG2924" s="77" t="s">
        <v>448</v>
      </c>
      <c r="GH2924" s="77" t="s">
        <v>474</v>
      </c>
      <c r="GI2924" s="77">
        <v>2025</v>
      </c>
      <c r="GJ2924" s="77" t="s">
        <v>301</v>
      </c>
      <c r="GK2924" s="77">
        <v>1.631433411568726E-3</v>
      </c>
      <c r="GL2924" s="77">
        <v>700.88254199999994</v>
      </c>
      <c r="GM2924" s="77">
        <v>2025</v>
      </c>
      <c r="GN2924" s="77" t="s">
        <v>175</v>
      </c>
      <c r="GO2924" s="77">
        <v>5.3000000000000005E-2</v>
      </c>
      <c r="GP2924" s="77">
        <v>3</v>
      </c>
      <c r="GQ2924" s="77">
        <v>0</v>
      </c>
      <c r="GR2924" s="77" t="s">
        <v>423</v>
      </c>
      <c r="GS2924" s="77">
        <v>0</v>
      </c>
      <c r="GT2924" s="77">
        <v>0</v>
      </c>
      <c r="GU2924" s="77">
        <v>0</v>
      </c>
      <c r="GV2924" s="77">
        <v>0</v>
      </c>
      <c r="GW2924" s="77">
        <v>0</v>
      </c>
      <c r="GX2924" s="77">
        <v>0</v>
      </c>
      <c r="GY2924" s="77">
        <v>5.5966209081309413E-2</v>
      </c>
      <c r="GZ2924" s="77">
        <v>9.1305143414089233E-5</v>
      </c>
    </row>
    <row r="2925" spans="98:208" x14ac:dyDescent="0.25">
      <c r="CT2925" s="77" t="s">
        <v>155</v>
      </c>
      <c r="CU2925" s="77" t="s">
        <v>480</v>
      </c>
      <c r="CV2925" s="77" t="s">
        <v>467</v>
      </c>
      <c r="CW2925" s="77">
        <v>2025</v>
      </c>
      <c r="CX2925" s="77">
        <v>0</v>
      </c>
      <c r="CY2925" s="77">
        <v>0</v>
      </c>
      <c r="CZ2925" s="77">
        <v>0</v>
      </c>
      <c r="DA2925" s="77">
        <v>0</v>
      </c>
      <c r="DB2925" s="77">
        <v>5.4750346070077374</v>
      </c>
      <c r="DC2925" s="77">
        <v>0.71896016785816719</v>
      </c>
      <c r="DD2925" s="77">
        <v>3.0714971986151061</v>
      </c>
      <c r="DE2925" s="77">
        <v>1.6845772405343959</v>
      </c>
      <c r="DF2925" s="77">
        <v>0</v>
      </c>
      <c r="DG2925" s="77">
        <v>0</v>
      </c>
      <c r="DH2925" s="77">
        <v>0</v>
      </c>
      <c r="DI2925" s="77">
        <v>0.37599181639993967</v>
      </c>
      <c r="DJ2925" s="77">
        <v>1.7279247331509791E-5</v>
      </c>
      <c r="DL2925" s="77">
        <v>0</v>
      </c>
      <c r="DM2925" s="77">
        <v>0</v>
      </c>
      <c r="DN2925" s="77">
        <v>0</v>
      </c>
      <c r="DO2925" s="77">
        <v>0</v>
      </c>
      <c r="DP2925" s="77">
        <v>0</v>
      </c>
      <c r="DQ2925" s="77">
        <v>0</v>
      </c>
      <c r="DR2925" s="77">
        <v>0</v>
      </c>
      <c r="DS2925" s="77">
        <v>0</v>
      </c>
      <c r="DT2925" s="77">
        <v>0</v>
      </c>
      <c r="DU2925" s="77">
        <v>0</v>
      </c>
      <c r="DV2925" s="77">
        <v>6.4968555901981765E-6</v>
      </c>
      <c r="DW2925" s="77">
        <v>6.4968555901981765E-6</v>
      </c>
      <c r="GE2925" s="77" t="s">
        <v>427</v>
      </c>
      <c r="GF2925" s="77" t="s">
        <v>155</v>
      </c>
      <c r="GG2925" s="77" t="s">
        <v>448</v>
      </c>
      <c r="GH2925" s="77" t="s">
        <v>474</v>
      </c>
      <c r="GI2925" s="77">
        <v>2025</v>
      </c>
      <c r="GJ2925" s="77" t="s">
        <v>303</v>
      </c>
      <c r="GK2925" s="77">
        <v>4.1186611014017743E-2</v>
      </c>
      <c r="GL2925" s="77">
        <v>700.88254199999994</v>
      </c>
      <c r="GM2925" s="77">
        <v>2025</v>
      </c>
      <c r="GN2925" s="77" t="s">
        <v>175</v>
      </c>
      <c r="GO2925" s="77">
        <v>5.3000000000000005E-2</v>
      </c>
      <c r="GP2925" s="77">
        <v>3</v>
      </c>
      <c r="GQ2925" s="77">
        <v>0</v>
      </c>
      <c r="GR2925" s="77" t="s">
        <v>423</v>
      </c>
      <c r="GS2925" s="77">
        <v>0</v>
      </c>
      <c r="GT2925" s="77">
        <v>0</v>
      </c>
      <c r="GU2925" s="77">
        <v>0</v>
      </c>
      <c r="GV2925" s="77">
        <v>0</v>
      </c>
      <c r="GW2925" s="77">
        <v>0</v>
      </c>
      <c r="GX2925" s="77">
        <v>0</v>
      </c>
      <c r="GY2925" s="77">
        <v>5.5966209081309413E-2</v>
      </c>
      <c r="GZ2925" s="77">
        <v>2.3050584833610782E-3</v>
      </c>
    </row>
    <row r="2926" spans="98:208" x14ac:dyDescent="0.25">
      <c r="CT2926" s="77" t="s">
        <v>155</v>
      </c>
      <c r="CU2926" s="77" t="s">
        <v>480</v>
      </c>
      <c r="CV2926" s="77" t="s">
        <v>474</v>
      </c>
      <c r="CW2926" s="77">
        <v>2020</v>
      </c>
      <c r="CX2926" s="77">
        <v>0</v>
      </c>
      <c r="CY2926" s="77">
        <v>0</v>
      </c>
      <c r="CZ2926" s="77">
        <v>0</v>
      </c>
      <c r="DA2926" s="77">
        <v>0</v>
      </c>
      <c r="DB2926" s="77">
        <v>7.7900575334948693E-2</v>
      </c>
      <c r="DC2926" s="77">
        <v>3.6425060683954333E-2</v>
      </c>
      <c r="DD2926" s="77">
        <v>1.580872452543272E-3</v>
      </c>
      <c r="DE2926" s="77">
        <v>3.9894642198448807E-2</v>
      </c>
      <c r="DF2926" s="77">
        <v>7.8847092159214979E-3</v>
      </c>
      <c r="DG2926" s="77">
        <v>0</v>
      </c>
      <c r="DH2926" s="77">
        <v>0</v>
      </c>
      <c r="DI2926" s="77">
        <v>0</v>
      </c>
      <c r="DJ2926" s="77">
        <v>4.873659362560123E-4</v>
      </c>
      <c r="DL2926" s="77">
        <v>0</v>
      </c>
      <c r="DM2926" s="77">
        <v>3.8427386891239892E-6</v>
      </c>
      <c r="DN2926" s="77">
        <v>3.8427386891239892E-6</v>
      </c>
      <c r="DO2926" s="77">
        <v>0</v>
      </c>
      <c r="DP2926" s="77">
        <v>0</v>
      </c>
      <c r="DQ2926" s="77">
        <v>0</v>
      </c>
      <c r="DR2926" s="77">
        <v>0</v>
      </c>
      <c r="DS2926" s="77">
        <v>0</v>
      </c>
      <c r="DT2926" s="77">
        <v>0</v>
      </c>
      <c r="DU2926" s="77">
        <v>0</v>
      </c>
      <c r="DV2926" s="77">
        <v>0</v>
      </c>
      <c r="DW2926" s="77">
        <v>0</v>
      </c>
      <c r="GE2926" s="77" t="s">
        <v>422</v>
      </c>
      <c r="GF2926" s="77" t="s">
        <v>155</v>
      </c>
      <c r="GG2926" s="77" t="s">
        <v>448</v>
      </c>
      <c r="GH2926" s="77" t="s">
        <v>481</v>
      </c>
      <c r="GI2926" s="77">
        <v>2021</v>
      </c>
      <c r="GJ2926" s="77" t="s">
        <v>305</v>
      </c>
      <c r="GK2926" s="77">
        <v>409.22373582041263</v>
      </c>
      <c r="GL2926" s="77">
        <v>700.88254199999994</v>
      </c>
      <c r="GM2926" s="77">
        <v>2021</v>
      </c>
      <c r="GN2926" s="77" t="s">
        <v>175</v>
      </c>
      <c r="GO2926" s="77">
        <v>0.13250000000000001</v>
      </c>
      <c r="GP2926" s="77">
        <v>3</v>
      </c>
      <c r="GQ2926" s="77">
        <v>0</v>
      </c>
      <c r="GR2926" s="77" t="s">
        <v>423</v>
      </c>
      <c r="GS2926" s="77">
        <v>0.1527377521613833</v>
      </c>
      <c r="GT2926" s="77">
        <v>62.503913540293574</v>
      </c>
      <c r="GU2926" s="77">
        <v>0.1527377521613833</v>
      </c>
      <c r="GV2926" s="77">
        <v>62.503913540293574</v>
      </c>
      <c r="GW2926" s="77">
        <v>0</v>
      </c>
      <c r="GX2926" s="77">
        <v>0</v>
      </c>
      <c r="GY2926" s="77">
        <v>0</v>
      </c>
      <c r="GZ2926" s="77">
        <v>0</v>
      </c>
    </row>
    <row r="2927" spans="98:208" x14ac:dyDescent="0.25">
      <c r="CT2927" s="77" t="s">
        <v>155</v>
      </c>
      <c r="CU2927" s="77" t="s">
        <v>480</v>
      </c>
      <c r="CV2927" s="77" t="s">
        <v>474</v>
      </c>
      <c r="CW2927" s="77">
        <v>2021</v>
      </c>
      <c r="CX2927" s="77">
        <v>0</v>
      </c>
      <c r="CY2927" s="77">
        <v>0</v>
      </c>
      <c r="CZ2927" s="77">
        <v>0</v>
      </c>
      <c r="DA2927" s="77">
        <v>0</v>
      </c>
      <c r="DB2927" s="77">
        <v>7.7900575334948693E-2</v>
      </c>
      <c r="DC2927" s="77">
        <v>3.6425060683954333E-2</v>
      </c>
      <c r="DD2927" s="77">
        <v>1.580872452543272E-3</v>
      </c>
      <c r="DE2927" s="77">
        <v>3.9894642198448807E-2</v>
      </c>
      <c r="DF2927" s="77">
        <v>7.8847092159214979E-3</v>
      </c>
      <c r="DG2927" s="77">
        <v>7.8847092159214979E-3</v>
      </c>
      <c r="DH2927" s="77">
        <v>0</v>
      </c>
      <c r="DI2927" s="77">
        <v>0</v>
      </c>
      <c r="DJ2927" s="77">
        <v>4.873659362560123E-4</v>
      </c>
      <c r="DL2927" s="77">
        <v>0</v>
      </c>
      <c r="DM2927" s="77">
        <v>3.8427386891239892E-6</v>
      </c>
      <c r="DN2927" s="77">
        <v>3.8427386891239892E-6</v>
      </c>
      <c r="DO2927" s="77">
        <v>0</v>
      </c>
      <c r="DP2927" s="77">
        <v>3.8427386891239892E-6</v>
      </c>
      <c r="DQ2927" s="77">
        <v>3.8427386891239892E-6</v>
      </c>
      <c r="DR2927" s="77">
        <v>0</v>
      </c>
      <c r="DS2927" s="77">
        <v>0</v>
      </c>
      <c r="DT2927" s="77">
        <v>0</v>
      </c>
      <c r="DU2927" s="77">
        <v>0</v>
      </c>
      <c r="DV2927" s="77">
        <v>0</v>
      </c>
      <c r="DW2927" s="77">
        <v>0</v>
      </c>
      <c r="GE2927" s="77" t="s">
        <v>425</v>
      </c>
      <c r="GF2927" s="77" t="s">
        <v>155</v>
      </c>
      <c r="GG2927" s="77" t="s">
        <v>448</v>
      </c>
      <c r="GH2927" s="77" t="s">
        <v>481</v>
      </c>
      <c r="GI2927" s="77">
        <v>2021</v>
      </c>
      <c r="GJ2927" s="77" t="s">
        <v>301</v>
      </c>
      <c r="GK2927" s="77">
        <v>13469.08781237871</v>
      </c>
      <c r="GL2927" s="77">
        <v>700.88254199999994</v>
      </c>
      <c r="GM2927" s="77">
        <v>2021</v>
      </c>
      <c r="GN2927" s="77" t="s">
        <v>175</v>
      </c>
      <c r="GO2927" s="77">
        <v>5.3000000000000005E-2</v>
      </c>
      <c r="GP2927" s="77">
        <v>3</v>
      </c>
      <c r="GQ2927" s="77">
        <v>0</v>
      </c>
      <c r="GR2927" s="77" t="s">
        <v>423</v>
      </c>
      <c r="GS2927" s="77">
        <v>5.5966209081309413E-2</v>
      </c>
      <c r="GT2927" s="77">
        <v>753.81378464210331</v>
      </c>
      <c r="GU2927" s="77">
        <v>5.5966209081309413E-2</v>
      </c>
      <c r="GV2927" s="77">
        <v>753.81378464210331</v>
      </c>
      <c r="GW2927" s="77">
        <v>0</v>
      </c>
      <c r="GX2927" s="77">
        <v>0</v>
      </c>
      <c r="GY2927" s="77">
        <v>0</v>
      </c>
      <c r="GZ2927" s="77">
        <v>0</v>
      </c>
    </row>
    <row r="2928" spans="98:208" x14ac:dyDescent="0.25">
      <c r="CT2928" s="77" t="s">
        <v>155</v>
      </c>
      <c r="CU2928" s="77" t="s">
        <v>480</v>
      </c>
      <c r="CV2928" s="77" t="s">
        <v>474</v>
      </c>
      <c r="CW2928" s="77">
        <v>2022</v>
      </c>
      <c r="CX2928" s="77">
        <v>0</v>
      </c>
      <c r="CY2928" s="77">
        <v>0</v>
      </c>
      <c r="CZ2928" s="77">
        <v>0</v>
      </c>
      <c r="DA2928" s="77">
        <v>0</v>
      </c>
      <c r="DB2928" s="77">
        <v>7.7900575334948693E-2</v>
      </c>
      <c r="DC2928" s="77">
        <v>3.6425060683954333E-2</v>
      </c>
      <c r="DD2928" s="77">
        <v>1.580872452543272E-3</v>
      </c>
      <c r="DE2928" s="77">
        <v>3.9894642198448807E-2</v>
      </c>
      <c r="DF2928" s="77">
        <v>7.8847092159214979E-3</v>
      </c>
      <c r="DG2928" s="77">
        <v>7.8847092159214979E-3</v>
      </c>
      <c r="DH2928" s="77">
        <v>7.8847092159214979E-3</v>
      </c>
      <c r="DI2928" s="77">
        <v>0</v>
      </c>
      <c r="DJ2928" s="77">
        <v>4.873659362560123E-4</v>
      </c>
      <c r="DL2928" s="77">
        <v>0</v>
      </c>
      <c r="DM2928" s="77">
        <v>3.8427386891239892E-6</v>
      </c>
      <c r="DN2928" s="77">
        <v>3.8427386891239892E-6</v>
      </c>
      <c r="DO2928" s="77">
        <v>0</v>
      </c>
      <c r="DP2928" s="77">
        <v>3.8427386891239892E-6</v>
      </c>
      <c r="DQ2928" s="77">
        <v>3.8427386891239892E-6</v>
      </c>
      <c r="DR2928" s="77">
        <v>0</v>
      </c>
      <c r="DS2928" s="77">
        <v>3.8427386891239892E-6</v>
      </c>
      <c r="DT2928" s="77">
        <v>3.8427386891239892E-6</v>
      </c>
      <c r="DU2928" s="77">
        <v>0</v>
      </c>
      <c r="DV2928" s="77">
        <v>0</v>
      </c>
      <c r="DW2928" s="77">
        <v>0</v>
      </c>
      <c r="GE2928" s="77" t="s">
        <v>427</v>
      </c>
      <c r="GF2928" s="77" t="s">
        <v>155</v>
      </c>
      <c r="GG2928" s="77" t="s">
        <v>448</v>
      </c>
      <c r="GH2928" s="77" t="s">
        <v>481</v>
      </c>
      <c r="GI2928" s="77">
        <v>2021</v>
      </c>
      <c r="GJ2928" s="77" t="s">
        <v>303</v>
      </c>
      <c r="GK2928" s="77">
        <v>7205.5312760252846</v>
      </c>
      <c r="GL2928" s="77">
        <v>700.88254199999994</v>
      </c>
      <c r="GM2928" s="77">
        <v>2021</v>
      </c>
      <c r="GN2928" s="77" t="s">
        <v>175</v>
      </c>
      <c r="GO2928" s="77">
        <v>5.3000000000000005E-2</v>
      </c>
      <c r="GP2928" s="77">
        <v>3</v>
      </c>
      <c r="GQ2928" s="77">
        <v>0</v>
      </c>
      <c r="GR2928" s="77" t="s">
        <v>423</v>
      </c>
      <c r="GS2928" s="77">
        <v>5.5966209081309413E-2</v>
      </c>
      <c r="GT2928" s="77">
        <v>403.26626993594527</v>
      </c>
      <c r="GU2928" s="77">
        <v>5.5966209081309413E-2</v>
      </c>
      <c r="GV2928" s="77">
        <v>403.26626993594527</v>
      </c>
      <c r="GW2928" s="77">
        <v>0</v>
      </c>
      <c r="GX2928" s="77">
        <v>0</v>
      </c>
      <c r="GY2928" s="77">
        <v>0</v>
      </c>
      <c r="GZ2928" s="77">
        <v>0</v>
      </c>
    </row>
    <row r="2929" spans="98:208" x14ac:dyDescent="0.25">
      <c r="CT2929" s="77" t="s">
        <v>155</v>
      </c>
      <c r="CU2929" s="77" t="s">
        <v>480</v>
      </c>
      <c r="CV2929" s="77" t="s">
        <v>474</v>
      </c>
      <c r="CW2929" s="77">
        <v>2023</v>
      </c>
      <c r="CX2929" s="77">
        <v>0</v>
      </c>
      <c r="CY2929" s="77">
        <v>0</v>
      </c>
      <c r="CZ2929" s="77">
        <v>0</v>
      </c>
      <c r="DA2929" s="77">
        <v>0</v>
      </c>
      <c r="DB2929" s="77">
        <v>8.0408269036975719E-2</v>
      </c>
      <c r="DC2929" s="77">
        <v>3.7590224611388737E-2</v>
      </c>
      <c r="DD2929" s="77">
        <v>1.631433411568747E-3</v>
      </c>
      <c r="DE2929" s="77">
        <v>4.1186611014017813E-2</v>
      </c>
      <c r="DF2929" s="77">
        <v>0</v>
      </c>
      <c r="DG2929" s="77">
        <v>8.1378100371601956E-3</v>
      </c>
      <c r="DH2929" s="77">
        <v>8.1378100371601956E-3</v>
      </c>
      <c r="DI2929" s="77">
        <v>8.1378100371601956E-3</v>
      </c>
      <c r="DJ2929" s="77">
        <v>4.873659362560123E-4</v>
      </c>
      <c r="DL2929" s="77">
        <v>0</v>
      </c>
      <c r="DM2929" s="77">
        <v>0</v>
      </c>
      <c r="DN2929" s="77">
        <v>0</v>
      </c>
      <c r="DO2929" s="77">
        <v>0</v>
      </c>
      <c r="DP2929" s="77">
        <v>3.9660914078341528E-6</v>
      </c>
      <c r="DQ2929" s="77">
        <v>3.9660914078341528E-6</v>
      </c>
      <c r="DR2929" s="77">
        <v>0</v>
      </c>
      <c r="DS2929" s="77">
        <v>3.9660914078341528E-6</v>
      </c>
      <c r="DT2929" s="77">
        <v>3.9660914078341528E-6</v>
      </c>
      <c r="DU2929" s="77">
        <v>0</v>
      </c>
      <c r="DV2929" s="77">
        <v>3.9660914078341528E-6</v>
      </c>
      <c r="DW2929" s="77">
        <v>3.9660914078341528E-6</v>
      </c>
      <c r="GE2929" s="77" t="s">
        <v>422</v>
      </c>
      <c r="GF2929" s="77" t="s">
        <v>155</v>
      </c>
      <c r="GG2929" s="77" t="s">
        <v>448</v>
      </c>
      <c r="GH2929" s="77" t="s">
        <v>481</v>
      </c>
      <c r="GI2929" s="77">
        <v>2022</v>
      </c>
      <c r="GJ2929" s="77" t="s">
        <v>305</v>
      </c>
      <c r="GK2929" s="77">
        <v>409.22373582041263</v>
      </c>
      <c r="GL2929" s="77">
        <v>700.88254199999994</v>
      </c>
      <c r="GM2929" s="77">
        <v>2022</v>
      </c>
      <c r="GN2929" s="77" t="s">
        <v>175</v>
      </c>
      <c r="GO2929" s="77">
        <v>0.13250000000000001</v>
      </c>
      <c r="GP2929" s="77">
        <v>3</v>
      </c>
      <c r="GQ2929" s="77">
        <v>0</v>
      </c>
      <c r="GR2929" s="77" t="s">
        <v>423</v>
      </c>
      <c r="GS2929" s="77">
        <v>0.1527377521613833</v>
      </c>
      <c r="GT2929" s="77">
        <v>62.503913540293574</v>
      </c>
      <c r="GU2929" s="77">
        <v>0.1527377521613833</v>
      </c>
      <c r="GV2929" s="77">
        <v>62.503913540293574</v>
      </c>
      <c r="GW2929" s="77">
        <v>0.1527377521613833</v>
      </c>
      <c r="GX2929" s="77">
        <v>62.503913540293574</v>
      </c>
      <c r="GY2929" s="77">
        <v>0</v>
      </c>
      <c r="GZ2929" s="77">
        <v>0</v>
      </c>
    </row>
    <row r="2930" spans="98:208" x14ac:dyDescent="0.25">
      <c r="CT2930" s="77" t="s">
        <v>155</v>
      </c>
      <c r="CU2930" s="77" t="s">
        <v>480</v>
      </c>
      <c r="CV2930" s="77" t="s">
        <v>474</v>
      </c>
      <c r="CW2930" s="77">
        <v>2024</v>
      </c>
      <c r="CX2930" s="77">
        <v>0</v>
      </c>
      <c r="CY2930" s="77">
        <v>0</v>
      </c>
      <c r="CZ2930" s="77">
        <v>0</v>
      </c>
      <c r="DA2930" s="77">
        <v>0</v>
      </c>
      <c r="DB2930" s="77">
        <v>8.0408269036975719E-2</v>
      </c>
      <c r="DC2930" s="77">
        <v>3.7590224611388737E-2</v>
      </c>
      <c r="DD2930" s="77">
        <v>1.631433411568747E-3</v>
      </c>
      <c r="DE2930" s="77">
        <v>4.1186611014017813E-2</v>
      </c>
      <c r="DF2930" s="77">
        <v>0</v>
      </c>
      <c r="DG2930" s="77">
        <v>0</v>
      </c>
      <c r="DH2930" s="77">
        <v>8.1378100371601956E-3</v>
      </c>
      <c r="DI2930" s="77">
        <v>8.1378100371601956E-3</v>
      </c>
      <c r="DJ2930" s="77">
        <v>4.873659362560123E-4</v>
      </c>
      <c r="DL2930" s="77">
        <v>0</v>
      </c>
      <c r="DM2930" s="77">
        <v>0</v>
      </c>
      <c r="DN2930" s="77">
        <v>0</v>
      </c>
      <c r="DO2930" s="77">
        <v>0</v>
      </c>
      <c r="DP2930" s="77">
        <v>0</v>
      </c>
      <c r="DQ2930" s="77">
        <v>0</v>
      </c>
      <c r="DR2930" s="77">
        <v>0</v>
      </c>
      <c r="DS2930" s="77">
        <v>3.9660914078341528E-6</v>
      </c>
      <c r="DT2930" s="77">
        <v>3.9660914078341528E-6</v>
      </c>
      <c r="DU2930" s="77">
        <v>0</v>
      </c>
      <c r="DV2930" s="77">
        <v>3.9660914078341528E-6</v>
      </c>
      <c r="DW2930" s="77">
        <v>3.9660914078341528E-6</v>
      </c>
      <c r="GE2930" s="77" t="s">
        <v>425</v>
      </c>
      <c r="GF2930" s="77" t="s">
        <v>155</v>
      </c>
      <c r="GG2930" s="77" t="s">
        <v>448</v>
      </c>
      <c r="GH2930" s="77" t="s">
        <v>481</v>
      </c>
      <c r="GI2930" s="77">
        <v>2022</v>
      </c>
      <c r="GJ2930" s="77" t="s">
        <v>301</v>
      </c>
      <c r="GK2930" s="77">
        <v>13469.08781237871</v>
      </c>
      <c r="GL2930" s="77">
        <v>700.88254199999994</v>
      </c>
      <c r="GM2930" s="77">
        <v>2022</v>
      </c>
      <c r="GN2930" s="77" t="s">
        <v>175</v>
      </c>
      <c r="GO2930" s="77">
        <v>5.3000000000000005E-2</v>
      </c>
      <c r="GP2930" s="77">
        <v>3</v>
      </c>
      <c r="GQ2930" s="77">
        <v>0</v>
      </c>
      <c r="GR2930" s="77" t="s">
        <v>423</v>
      </c>
      <c r="GS2930" s="77">
        <v>5.5966209081309413E-2</v>
      </c>
      <c r="GT2930" s="77">
        <v>753.81378464210331</v>
      </c>
      <c r="GU2930" s="77">
        <v>5.5966209081309413E-2</v>
      </c>
      <c r="GV2930" s="77">
        <v>753.81378464210331</v>
      </c>
      <c r="GW2930" s="77">
        <v>5.5966209081309413E-2</v>
      </c>
      <c r="GX2930" s="77">
        <v>753.81378464210331</v>
      </c>
      <c r="GY2930" s="77">
        <v>0</v>
      </c>
      <c r="GZ2930" s="77">
        <v>0</v>
      </c>
    </row>
    <row r="2931" spans="98:208" x14ac:dyDescent="0.25">
      <c r="CT2931" s="77" t="s">
        <v>155</v>
      </c>
      <c r="CU2931" s="77" t="s">
        <v>480</v>
      </c>
      <c r="CV2931" s="77" t="s">
        <v>474</v>
      </c>
      <c r="CW2931" s="77">
        <v>2025</v>
      </c>
      <c r="CX2931" s="77">
        <v>0</v>
      </c>
      <c r="CY2931" s="77">
        <v>0</v>
      </c>
      <c r="CZ2931" s="77">
        <v>0</v>
      </c>
      <c r="DA2931" s="77">
        <v>0</v>
      </c>
      <c r="DB2931" s="77">
        <v>8.0408269036975719E-2</v>
      </c>
      <c r="DC2931" s="77">
        <v>3.7590224611388737E-2</v>
      </c>
      <c r="DD2931" s="77">
        <v>1.631433411568747E-3</v>
      </c>
      <c r="DE2931" s="77">
        <v>4.1186611014017813E-2</v>
      </c>
      <c r="DF2931" s="77">
        <v>0</v>
      </c>
      <c r="DG2931" s="77">
        <v>0</v>
      </c>
      <c r="DH2931" s="77">
        <v>0</v>
      </c>
      <c r="DI2931" s="77">
        <v>8.1378100371601956E-3</v>
      </c>
      <c r="DJ2931" s="77">
        <v>4.873659362560123E-4</v>
      </c>
      <c r="DL2931" s="77">
        <v>0</v>
      </c>
      <c r="DM2931" s="77">
        <v>0</v>
      </c>
      <c r="DN2931" s="77">
        <v>0</v>
      </c>
      <c r="DO2931" s="77">
        <v>0</v>
      </c>
      <c r="DP2931" s="77">
        <v>0</v>
      </c>
      <c r="DQ2931" s="77">
        <v>0</v>
      </c>
      <c r="DR2931" s="77">
        <v>0</v>
      </c>
      <c r="DS2931" s="77">
        <v>0</v>
      </c>
      <c r="DT2931" s="77">
        <v>0</v>
      </c>
      <c r="DU2931" s="77">
        <v>0</v>
      </c>
      <c r="DV2931" s="77">
        <v>3.9660914078341528E-6</v>
      </c>
      <c r="DW2931" s="77">
        <v>3.9660914078341528E-6</v>
      </c>
      <c r="GE2931" s="77" t="s">
        <v>427</v>
      </c>
      <c r="GF2931" s="77" t="s">
        <v>155</v>
      </c>
      <c r="GG2931" s="77" t="s">
        <v>448</v>
      </c>
      <c r="GH2931" s="77" t="s">
        <v>481</v>
      </c>
      <c r="GI2931" s="77">
        <v>2022</v>
      </c>
      <c r="GJ2931" s="77" t="s">
        <v>303</v>
      </c>
      <c r="GK2931" s="77">
        <v>7205.5312760252846</v>
      </c>
      <c r="GL2931" s="77">
        <v>700.88254199999994</v>
      </c>
      <c r="GM2931" s="77">
        <v>2022</v>
      </c>
      <c r="GN2931" s="77" t="s">
        <v>175</v>
      </c>
      <c r="GO2931" s="77">
        <v>5.3000000000000005E-2</v>
      </c>
      <c r="GP2931" s="77">
        <v>3</v>
      </c>
      <c r="GQ2931" s="77">
        <v>0</v>
      </c>
      <c r="GR2931" s="77" t="s">
        <v>423</v>
      </c>
      <c r="GS2931" s="77">
        <v>5.5966209081309413E-2</v>
      </c>
      <c r="GT2931" s="77">
        <v>403.26626993594527</v>
      </c>
      <c r="GU2931" s="77">
        <v>5.5966209081309413E-2</v>
      </c>
      <c r="GV2931" s="77">
        <v>403.26626993594527</v>
      </c>
      <c r="GW2931" s="77">
        <v>5.5966209081309413E-2</v>
      </c>
      <c r="GX2931" s="77">
        <v>403.26626993594527</v>
      </c>
      <c r="GY2931" s="77">
        <v>0</v>
      </c>
      <c r="GZ2931" s="77">
        <v>0</v>
      </c>
    </row>
    <row r="2932" spans="98:208" x14ac:dyDescent="0.25">
      <c r="CT2932" s="77" t="s">
        <v>155</v>
      </c>
      <c r="CU2932" s="77" t="s">
        <v>480</v>
      </c>
      <c r="CV2932" s="77" t="s">
        <v>481</v>
      </c>
      <c r="CW2932" s="77">
        <v>2020</v>
      </c>
      <c r="CX2932" s="77">
        <v>0</v>
      </c>
      <c r="CY2932" s="77">
        <v>0</v>
      </c>
      <c r="CZ2932" s="77">
        <v>0</v>
      </c>
      <c r="DA2932" s="77">
        <v>0</v>
      </c>
      <c r="DB2932" s="77">
        <v>21083.842824224321</v>
      </c>
      <c r="DC2932" s="77">
        <v>409.22373582044048</v>
      </c>
      <c r="DD2932" s="77">
        <v>13469.08781237638</v>
      </c>
      <c r="DE2932" s="77">
        <v>7205.5312760227971</v>
      </c>
      <c r="DF2932" s="77">
        <v>1219.5839681180767</v>
      </c>
      <c r="DG2932" s="77">
        <v>0</v>
      </c>
      <c r="DH2932" s="77">
        <v>0</v>
      </c>
      <c r="DI2932" s="77">
        <v>0</v>
      </c>
      <c r="DJ2932" s="77">
        <v>4.7237396607198841E-10</v>
      </c>
      <c r="DL2932" s="77">
        <v>0</v>
      </c>
      <c r="DM2932" s="77">
        <v>5.760997159777493E-7</v>
      </c>
      <c r="DN2932" s="77">
        <v>5.760997159777493E-7</v>
      </c>
      <c r="DO2932" s="77">
        <v>0</v>
      </c>
      <c r="DP2932" s="77">
        <v>0</v>
      </c>
      <c r="DQ2932" s="77">
        <v>0</v>
      </c>
      <c r="DR2932" s="77">
        <v>0</v>
      </c>
      <c r="DS2932" s="77">
        <v>0</v>
      </c>
      <c r="DT2932" s="77">
        <v>0</v>
      </c>
      <c r="DU2932" s="77">
        <v>0</v>
      </c>
      <c r="DV2932" s="77">
        <v>0</v>
      </c>
      <c r="DW2932" s="77">
        <v>0</v>
      </c>
      <c r="GE2932" s="77" t="s">
        <v>422</v>
      </c>
      <c r="GF2932" s="77" t="s">
        <v>155</v>
      </c>
      <c r="GG2932" s="77" t="s">
        <v>448</v>
      </c>
      <c r="GH2932" s="77" t="s">
        <v>481</v>
      </c>
      <c r="GI2932" s="77">
        <v>2023</v>
      </c>
      <c r="GJ2932" s="77" t="s">
        <v>305</v>
      </c>
      <c r="GK2932" s="77">
        <v>428.60232122026167</v>
      </c>
      <c r="GL2932" s="77">
        <v>700.88254199999994</v>
      </c>
      <c r="GM2932" s="77">
        <v>2023</v>
      </c>
      <c r="GN2932" s="77" t="s">
        <v>175</v>
      </c>
      <c r="GO2932" s="77">
        <v>0.13250000000000001</v>
      </c>
      <c r="GP2932" s="77">
        <v>3</v>
      </c>
      <c r="GQ2932" s="77">
        <v>0</v>
      </c>
      <c r="GR2932" s="77" t="s">
        <v>423</v>
      </c>
      <c r="GS2932" s="77">
        <v>0</v>
      </c>
      <c r="GT2932" s="77">
        <v>0</v>
      </c>
      <c r="GU2932" s="77">
        <v>0.1527377521613833</v>
      </c>
      <c r="GV2932" s="77">
        <v>65.463755114333921</v>
      </c>
      <c r="GW2932" s="77">
        <v>0.1527377521613833</v>
      </c>
      <c r="GX2932" s="77">
        <v>65.463755114333921</v>
      </c>
      <c r="GY2932" s="77">
        <v>0.1527377521613833</v>
      </c>
      <c r="GZ2932" s="77">
        <v>65.463755114333921</v>
      </c>
    </row>
    <row r="2933" spans="98:208" x14ac:dyDescent="0.25">
      <c r="CT2933" s="77" t="s">
        <v>155</v>
      </c>
      <c r="CU2933" s="77" t="s">
        <v>480</v>
      </c>
      <c r="CV2933" s="77" t="s">
        <v>481</v>
      </c>
      <c r="CW2933" s="77">
        <v>2021</v>
      </c>
      <c r="CX2933" s="77">
        <v>0</v>
      </c>
      <c r="CY2933" s="77">
        <v>0</v>
      </c>
      <c r="CZ2933" s="77">
        <v>0</v>
      </c>
      <c r="DA2933" s="77">
        <v>0</v>
      </c>
      <c r="DB2933" s="77">
        <v>21083.842824224321</v>
      </c>
      <c r="DC2933" s="77">
        <v>409.22373582044048</v>
      </c>
      <c r="DD2933" s="77">
        <v>13469.08781237638</v>
      </c>
      <c r="DE2933" s="77">
        <v>7205.5312760227971</v>
      </c>
      <c r="DF2933" s="77">
        <v>1219.5839681180767</v>
      </c>
      <c r="DG2933" s="77">
        <v>1219.5839681180767</v>
      </c>
      <c r="DH2933" s="77">
        <v>0</v>
      </c>
      <c r="DI2933" s="77">
        <v>0</v>
      </c>
      <c r="DJ2933" s="77">
        <v>4.7237396607198841E-10</v>
      </c>
      <c r="DL2933" s="77">
        <v>0</v>
      </c>
      <c r="DM2933" s="77">
        <v>5.760997159777493E-7</v>
      </c>
      <c r="DN2933" s="77">
        <v>5.760997159777493E-7</v>
      </c>
      <c r="DO2933" s="77">
        <v>0</v>
      </c>
      <c r="DP2933" s="77">
        <v>5.760997159777493E-7</v>
      </c>
      <c r="DQ2933" s="77">
        <v>5.760997159777493E-7</v>
      </c>
      <c r="DR2933" s="77">
        <v>0</v>
      </c>
      <c r="DS2933" s="77">
        <v>0</v>
      </c>
      <c r="DT2933" s="77">
        <v>0</v>
      </c>
      <c r="DU2933" s="77">
        <v>0</v>
      </c>
      <c r="DV2933" s="77">
        <v>0</v>
      </c>
      <c r="DW2933" s="77">
        <v>0</v>
      </c>
      <c r="GE2933" s="77" t="s">
        <v>425</v>
      </c>
      <c r="GF2933" s="77" t="s">
        <v>155</v>
      </c>
      <c r="GG2933" s="77" t="s">
        <v>448</v>
      </c>
      <c r="GH2933" s="77" t="s">
        <v>481</v>
      </c>
      <c r="GI2933" s="77">
        <v>2023</v>
      </c>
      <c r="GJ2933" s="77" t="s">
        <v>301</v>
      </c>
      <c r="GK2933" s="77">
        <v>13939.560973457539</v>
      </c>
      <c r="GL2933" s="77">
        <v>700.88254199999994</v>
      </c>
      <c r="GM2933" s="77">
        <v>2023</v>
      </c>
      <c r="GN2933" s="77" t="s">
        <v>175</v>
      </c>
      <c r="GO2933" s="77">
        <v>5.3000000000000005E-2</v>
      </c>
      <c r="GP2933" s="77">
        <v>3</v>
      </c>
      <c r="GQ2933" s="77">
        <v>0</v>
      </c>
      <c r="GR2933" s="77" t="s">
        <v>423</v>
      </c>
      <c r="GS2933" s="77">
        <v>0</v>
      </c>
      <c r="GT2933" s="77">
        <v>0</v>
      </c>
      <c r="GU2933" s="77">
        <v>5.5966209081309413E-2</v>
      </c>
      <c r="GV2933" s="77">
        <v>780.14438394218564</v>
      </c>
      <c r="GW2933" s="77">
        <v>5.5966209081309413E-2</v>
      </c>
      <c r="GX2933" s="77">
        <v>780.14438394218564</v>
      </c>
      <c r="GY2933" s="77">
        <v>5.5966209081309413E-2</v>
      </c>
      <c r="GZ2933" s="77">
        <v>780.14438394218564</v>
      </c>
    </row>
    <row r="2934" spans="98:208" x14ac:dyDescent="0.25">
      <c r="CT2934" s="77" t="s">
        <v>155</v>
      </c>
      <c r="CU2934" s="77" t="s">
        <v>480</v>
      </c>
      <c r="CV2934" s="77" t="s">
        <v>481</v>
      </c>
      <c r="CW2934" s="77">
        <v>2022</v>
      </c>
      <c r="CX2934" s="77">
        <v>0</v>
      </c>
      <c r="CY2934" s="77">
        <v>0</v>
      </c>
      <c r="CZ2934" s="77">
        <v>0</v>
      </c>
      <c r="DA2934" s="77">
        <v>0</v>
      </c>
      <c r="DB2934" s="77">
        <v>21083.842824224321</v>
      </c>
      <c r="DC2934" s="77">
        <v>409.22373582044048</v>
      </c>
      <c r="DD2934" s="77">
        <v>13469.08781237638</v>
      </c>
      <c r="DE2934" s="77">
        <v>7205.5312760227971</v>
      </c>
      <c r="DF2934" s="77">
        <v>1219.5839681180767</v>
      </c>
      <c r="DG2934" s="77">
        <v>1219.5839681180767</v>
      </c>
      <c r="DH2934" s="77">
        <v>1219.5839681180767</v>
      </c>
      <c r="DI2934" s="77">
        <v>0</v>
      </c>
      <c r="DJ2934" s="77">
        <v>4.7237396607198841E-10</v>
      </c>
      <c r="DL2934" s="77">
        <v>0</v>
      </c>
      <c r="DM2934" s="77">
        <v>5.760997159777493E-7</v>
      </c>
      <c r="DN2934" s="77">
        <v>5.760997159777493E-7</v>
      </c>
      <c r="DO2934" s="77">
        <v>0</v>
      </c>
      <c r="DP2934" s="77">
        <v>5.760997159777493E-7</v>
      </c>
      <c r="DQ2934" s="77">
        <v>5.760997159777493E-7</v>
      </c>
      <c r="DR2934" s="77">
        <v>0</v>
      </c>
      <c r="DS2934" s="77">
        <v>5.760997159777493E-7</v>
      </c>
      <c r="DT2934" s="77">
        <v>5.760997159777493E-7</v>
      </c>
      <c r="DU2934" s="77">
        <v>0</v>
      </c>
      <c r="DV2934" s="77">
        <v>0</v>
      </c>
      <c r="DW2934" s="77">
        <v>0</v>
      </c>
      <c r="GE2934" s="77" t="s">
        <v>427</v>
      </c>
      <c r="GF2934" s="77" t="s">
        <v>155</v>
      </c>
      <c r="GG2934" s="77" t="s">
        <v>448</v>
      </c>
      <c r="GH2934" s="77" t="s">
        <v>481</v>
      </c>
      <c r="GI2934" s="77">
        <v>2023</v>
      </c>
      <c r="GJ2934" s="77" t="s">
        <v>303</v>
      </c>
      <c r="GK2934" s="77">
        <v>7467.8148194525083</v>
      </c>
      <c r="GL2934" s="77">
        <v>700.88254199999994</v>
      </c>
      <c r="GM2934" s="77">
        <v>2023</v>
      </c>
      <c r="GN2934" s="77" t="s">
        <v>175</v>
      </c>
      <c r="GO2934" s="77">
        <v>5.3000000000000005E-2</v>
      </c>
      <c r="GP2934" s="77">
        <v>3</v>
      </c>
      <c r="GQ2934" s="77">
        <v>0</v>
      </c>
      <c r="GR2934" s="77" t="s">
        <v>423</v>
      </c>
      <c r="GS2934" s="77">
        <v>0</v>
      </c>
      <c r="GT2934" s="77">
        <v>0</v>
      </c>
      <c r="GU2934" s="77">
        <v>5.5966209081309413E-2</v>
      </c>
      <c r="GV2934" s="77">
        <v>417.94528556597999</v>
      </c>
      <c r="GW2934" s="77">
        <v>5.5966209081309413E-2</v>
      </c>
      <c r="GX2934" s="77">
        <v>417.94528556597999</v>
      </c>
      <c r="GY2934" s="77">
        <v>5.5966209081309413E-2</v>
      </c>
      <c r="GZ2934" s="77">
        <v>417.94528556597999</v>
      </c>
    </row>
    <row r="2935" spans="98:208" x14ac:dyDescent="0.25">
      <c r="CT2935" s="77" t="s">
        <v>155</v>
      </c>
      <c r="CU2935" s="77" t="s">
        <v>480</v>
      </c>
      <c r="CV2935" s="77" t="s">
        <v>481</v>
      </c>
      <c r="CW2935" s="77">
        <v>2023</v>
      </c>
      <c r="CX2935" s="77">
        <v>0</v>
      </c>
      <c r="CY2935" s="77">
        <v>0</v>
      </c>
      <c r="CZ2935" s="77">
        <v>0</v>
      </c>
      <c r="DA2935" s="77">
        <v>0</v>
      </c>
      <c r="DB2935" s="77">
        <v>21835.97811412888</v>
      </c>
      <c r="DC2935" s="77">
        <v>428.60232122030828</v>
      </c>
      <c r="DD2935" s="77">
        <v>13939.560973455889</v>
      </c>
      <c r="DE2935" s="77">
        <v>7467.8148194511696</v>
      </c>
      <c r="DF2935" s="77">
        <v>0</v>
      </c>
      <c r="DG2935" s="77">
        <v>1263.5534246223392</v>
      </c>
      <c r="DH2935" s="77">
        <v>1263.5534246223392</v>
      </c>
      <c r="DI2935" s="77">
        <v>1263.5534246223392</v>
      </c>
      <c r="DJ2935" s="77">
        <v>4.7237396607198841E-10</v>
      </c>
      <c r="DL2935" s="77">
        <v>0</v>
      </c>
      <c r="DM2935" s="77">
        <v>0</v>
      </c>
      <c r="DN2935" s="77">
        <v>0</v>
      </c>
      <c r="DO2935" s="77">
        <v>0</v>
      </c>
      <c r="DP2935" s="77">
        <v>5.9686974253269763E-7</v>
      </c>
      <c r="DQ2935" s="77">
        <v>5.9686974253269763E-7</v>
      </c>
      <c r="DR2935" s="77">
        <v>0</v>
      </c>
      <c r="DS2935" s="77">
        <v>5.9686974253269763E-7</v>
      </c>
      <c r="DT2935" s="77">
        <v>5.9686974253269763E-7</v>
      </c>
      <c r="DU2935" s="77">
        <v>0</v>
      </c>
      <c r="DV2935" s="77">
        <v>5.9686974253269763E-7</v>
      </c>
      <c r="DW2935" s="77">
        <v>5.9686974253269763E-7</v>
      </c>
      <c r="GE2935" s="77" t="s">
        <v>422</v>
      </c>
      <c r="GF2935" s="77" t="s">
        <v>155</v>
      </c>
      <c r="GG2935" s="77" t="s">
        <v>448</v>
      </c>
      <c r="GH2935" s="77" t="s">
        <v>481</v>
      </c>
      <c r="GI2935" s="77">
        <v>2024</v>
      </c>
      <c r="GJ2935" s="77" t="s">
        <v>305</v>
      </c>
      <c r="GK2935" s="77">
        <v>428.60232122026167</v>
      </c>
      <c r="GL2935" s="77">
        <v>700.88254199999994</v>
      </c>
      <c r="GM2935" s="77">
        <v>2024</v>
      </c>
      <c r="GN2935" s="77" t="s">
        <v>175</v>
      </c>
      <c r="GO2935" s="77">
        <v>0.13250000000000001</v>
      </c>
      <c r="GP2935" s="77">
        <v>3</v>
      </c>
      <c r="GQ2935" s="77">
        <v>0</v>
      </c>
      <c r="GR2935" s="77" t="s">
        <v>423</v>
      </c>
      <c r="GS2935" s="77">
        <v>0</v>
      </c>
      <c r="GT2935" s="77">
        <v>0</v>
      </c>
      <c r="GU2935" s="77">
        <v>0</v>
      </c>
      <c r="GV2935" s="77">
        <v>0</v>
      </c>
      <c r="GW2935" s="77">
        <v>0.1527377521613833</v>
      </c>
      <c r="GX2935" s="77">
        <v>65.463755114333921</v>
      </c>
      <c r="GY2935" s="77">
        <v>0.1527377521613833</v>
      </c>
      <c r="GZ2935" s="77">
        <v>65.463755114333921</v>
      </c>
    </row>
    <row r="2936" spans="98:208" x14ac:dyDescent="0.25">
      <c r="CT2936" s="77" t="s">
        <v>155</v>
      </c>
      <c r="CU2936" s="77" t="s">
        <v>480</v>
      </c>
      <c r="CV2936" s="77" t="s">
        <v>481</v>
      </c>
      <c r="CW2936" s="77">
        <v>2024</v>
      </c>
      <c r="CX2936" s="77">
        <v>0</v>
      </c>
      <c r="CY2936" s="77">
        <v>0</v>
      </c>
      <c r="CZ2936" s="77">
        <v>0</v>
      </c>
      <c r="DA2936" s="77">
        <v>0</v>
      </c>
      <c r="DB2936" s="77">
        <v>21835.97811412888</v>
      </c>
      <c r="DC2936" s="77">
        <v>428.60232122030828</v>
      </c>
      <c r="DD2936" s="77">
        <v>13939.560973455889</v>
      </c>
      <c r="DE2936" s="77">
        <v>7467.8148194511696</v>
      </c>
      <c r="DF2936" s="77">
        <v>0</v>
      </c>
      <c r="DG2936" s="77">
        <v>0</v>
      </c>
      <c r="DH2936" s="77">
        <v>1263.5534246223392</v>
      </c>
      <c r="DI2936" s="77">
        <v>1263.5534246223392</v>
      </c>
      <c r="DJ2936" s="77">
        <v>4.7237396607198841E-10</v>
      </c>
      <c r="DL2936" s="77">
        <v>0</v>
      </c>
      <c r="DM2936" s="77">
        <v>0</v>
      </c>
      <c r="DN2936" s="77">
        <v>0</v>
      </c>
      <c r="DO2936" s="77">
        <v>0</v>
      </c>
      <c r="DP2936" s="77">
        <v>0</v>
      </c>
      <c r="DQ2936" s="77">
        <v>0</v>
      </c>
      <c r="DR2936" s="77">
        <v>0</v>
      </c>
      <c r="DS2936" s="77">
        <v>5.9686974253269763E-7</v>
      </c>
      <c r="DT2936" s="77">
        <v>5.9686974253269763E-7</v>
      </c>
      <c r="DU2936" s="77">
        <v>0</v>
      </c>
      <c r="DV2936" s="77">
        <v>5.9686974253269763E-7</v>
      </c>
      <c r="DW2936" s="77">
        <v>5.9686974253269763E-7</v>
      </c>
      <c r="GE2936" s="77" t="s">
        <v>425</v>
      </c>
      <c r="GF2936" s="77" t="s">
        <v>155</v>
      </c>
      <c r="GG2936" s="77" t="s">
        <v>448</v>
      </c>
      <c r="GH2936" s="77" t="s">
        <v>481</v>
      </c>
      <c r="GI2936" s="77">
        <v>2024</v>
      </c>
      <c r="GJ2936" s="77" t="s">
        <v>301</v>
      </c>
      <c r="GK2936" s="77">
        <v>13939.560973457539</v>
      </c>
      <c r="GL2936" s="77">
        <v>700.88254199999994</v>
      </c>
      <c r="GM2936" s="77">
        <v>2024</v>
      </c>
      <c r="GN2936" s="77" t="s">
        <v>175</v>
      </c>
      <c r="GO2936" s="77">
        <v>5.3000000000000005E-2</v>
      </c>
      <c r="GP2936" s="77">
        <v>3</v>
      </c>
      <c r="GQ2936" s="77">
        <v>0</v>
      </c>
      <c r="GR2936" s="77" t="s">
        <v>423</v>
      </c>
      <c r="GS2936" s="77">
        <v>0</v>
      </c>
      <c r="GT2936" s="77">
        <v>0</v>
      </c>
      <c r="GU2936" s="77">
        <v>0</v>
      </c>
      <c r="GV2936" s="77">
        <v>0</v>
      </c>
      <c r="GW2936" s="77">
        <v>5.5966209081309413E-2</v>
      </c>
      <c r="GX2936" s="77">
        <v>780.14438394218564</v>
      </c>
      <c r="GY2936" s="77">
        <v>5.5966209081309413E-2</v>
      </c>
      <c r="GZ2936" s="77">
        <v>780.14438394218564</v>
      </c>
    </row>
    <row r="2937" spans="98:208" x14ac:dyDescent="0.25">
      <c r="CT2937" s="77" t="s">
        <v>155</v>
      </c>
      <c r="CU2937" s="77" t="s">
        <v>480</v>
      </c>
      <c r="CV2937" s="77" t="s">
        <v>481</v>
      </c>
      <c r="CW2937" s="77">
        <v>2025</v>
      </c>
      <c r="CX2937" s="77">
        <v>0</v>
      </c>
      <c r="CY2937" s="77">
        <v>0</v>
      </c>
      <c r="CZ2937" s="77">
        <v>0</v>
      </c>
      <c r="DA2937" s="77">
        <v>0</v>
      </c>
      <c r="DB2937" s="77">
        <v>21835.97811412888</v>
      </c>
      <c r="DC2937" s="77">
        <v>428.60232122030828</v>
      </c>
      <c r="DD2937" s="77">
        <v>13939.560973455889</v>
      </c>
      <c r="DE2937" s="77">
        <v>7467.8148194511696</v>
      </c>
      <c r="DF2937" s="77">
        <v>0</v>
      </c>
      <c r="DG2937" s="77">
        <v>0</v>
      </c>
      <c r="DH2937" s="77">
        <v>0</v>
      </c>
      <c r="DI2937" s="77">
        <v>1263.5534246223392</v>
      </c>
      <c r="DJ2937" s="77">
        <v>4.7237396607198841E-10</v>
      </c>
      <c r="DL2937" s="77">
        <v>0</v>
      </c>
      <c r="DM2937" s="77">
        <v>0</v>
      </c>
      <c r="DN2937" s="77">
        <v>0</v>
      </c>
      <c r="DO2937" s="77">
        <v>0</v>
      </c>
      <c r="DP2937" s="77">
        <v>0</v>
      </c>
      <c r="DQ2937" s="77">
        <v>0</v>
      </c>
      <c r="DR2937" s="77">
        <v>0</v>
      </c>
      <c r="DS2937" s="77">
        <v>0</v>
      </c>
      <c r="DT2937" s="77">
        <v>0</v>
      </c>
      <c r="DU2937" s="77">
        <v>0</v>
      </c>
      <c r="DV2937" s="77">
        <v>5.9686974253269763E-7</v>
      </c>
      <c r="DW2937" s="77">
        <v>5.9686974253269763E-7</v>
      </c>
      <c r="GE2937" s="77" t="s">
        <v>427</v>
      </c>
      <c r="GF2937" s="77" t="s">
        <v>155</v>
      </c>
      <c r="GG2937" s="77" t="s">
        <v>448</v>
      </c>
      <c r="GH2937" s="77" t="s">
        <v>481</v>
      </c>
      <c r="GI2937" s="77">
        <v>2024</v>
      </c>
      <c r="GJ2937" s="77" t="s">
        <v>303</v>
      </c>
      <c r="GK2937" s="77">
        <v>7467.8148194525083</v>
      </c>
      <c r="GL2937" s="77">
        <v>700.88254199999994</v>
      </c>
      <c r="GM2937" s="77">
        <v>2024</v>
      </c>
      <c r="GN2937" s="77" t="s">
        <v>175</v>
      </c>
      <c r="GO2937" s="77">
        <v>5.3000000000000005E-2</v>
      </c>
      <c r="GP2937" s="77">
        <v>3</v>
      </c>
      <c r="GQ2937" s="77">
        <v>0</v>
      </c>
      <c r="GR2937" s="77" t="s">
        <v>423</v>
      </c>
      <c r="GS2937" s="77">
        <v>0</v>
      </c>
      <c r="GT2937" s="77">
        <v>0</v>
      </c>
      <c r="GU2937" s="77">
        <v>0</v>
      </c>
      <c r="GV2937" s="77">
        <v>0</v>
      </c>
      <c r="GW2937" s="77">
        <v>5.5966209081309413E-2</v>
      </c>
      <c r="GX2937" s="77">
        <v>417.94528556597999</v>
      </c>
      <c r="GY2937" s="77">
        <v>5.5966209081309413E-2</v>
      </c>
      <c r="GZ2937" s="77">
        <v>417.94528556597999</v>
      </c>
    </row>
    <row r="2938" spans="98:208" x14ac:dyDescent="0.25">
      <c r="CT2938" s="77" t="s">
        <v>155</v>
      </c>
      <c r="CU2938" s="77" t="s">
        <v>480</v>
      </c>
      <c r="CV2938" s="77" t="s">
        <v>488</v>
      </c>
      <c r="CW2938" s="77">
        <v>2020</v>
      </c>
      <c r="CX2938" s="77">
        <v>0</v>
      </c>
      <c r="CY2938" s="77">
        <v>0</v>
      </c>
      <c r="CZ2938" s="77">
        <v>0</v>
      </c>
      <c r="DA2938" s="77">
        <v>0</v>
      </c>
      <c r="DB2938" s="77">
        <v>21083.842824224441</v>
      </c>
      <c r="DC2938" s="77">
        <v>409.22373582042889</v>
      </c>
      <c r="DD2938" s="77">
        <v>13469.08781237871</v>
      </c>
      <c r="DE2938" s="77">
        <v>7205.5312760252464</v>
      </c>
      <c r="DF2938" s="77">
        <v>1219.5839681183425</v>
      </c>
      <c r="DG2938" s="77">
        <v>0</v>
      </c>
      <c r="DH2938" s="77">
        <v>0</v>
      </c>
      <c r="DI2938" s="77">
        <v>0</v>
      </c>
      <c r="DJ2938" s="77">
        <v>2.0372915420868142E-8</v>
      </c>
      <c r="DL2938" s="77">
        <v>0</v>
      </c>
      <c r="DM2938" s="77">
        <v>2.484648103112174E-5</v>
      </c>
      <c r="DN2938" s="77">
        <v>2.484648103112174E-5</v>
      </c>
      <c r="DO2938" s="77">
        <v>0</v>
      </c>
      <c r="DP2938" s="77">
        <v>0</v>
      </c>
      <c r="DQ2938" s="77">
        <v>0</v>
      </c>
      <c r="DR2938" s="77">
        <v>0</v>
      </c>
      <c r="DS2938" s="77">
        <v>0</v>
      </c>
      <c r="DT2938" s="77">
        <v>0</v>
      </c>
      <c r="DU2938" s="77">
        <v>0</v>
      </c>
      <c r="DV2938" s="77">
        <v>0</v>
      </c>
      <c r="DW2938" s="77">
        <v>0</v>
      </c>
      <c r="GE2938" s="77" t="s">
        <v>422</v>
      </c>
      <c r="GF2938" s="77" t="s">
        <v>155</v>
      </c>
      <c r="GG2938" s="77" t="s">
        <v>448</v>
      </c>
      <c r="GH2938" s="77" t="s">
        <v>481</v>
      </c>
      <c r="GI2938" s="77">
        <v>2025</v>
      </c>
      <c r="GJ2938" s="77" t="s">
        <v>305</v>
      </c>
      <c r="GK2938" s="77">
        <v>428.60232122026167</v>
      </c>
      <c r="GL2938" s="77">
        <v>700.88254199999994</v>
      </c>
      <c r="GM2938" s="77">
        <v>2025</v>
      </c>
      <c r="GN2938" s="77" t="s">
        <v>175</v>
      </c>
      <c r="GO2938" s="77">
        <v>0.13250000000000001</v>
      </c>
      <c r="GP2938" s="77">
        <v>3</v>
      </c>
      <c r="GQ2938" s="77">
        <v>0</v>
      </c>
      <c r="GR2938" s="77" t="s">
        <v>423</v>
      </c>
      <c r="GS2938" s="77">
        <v>0</v>
      </c>
      <c r="GT2938" s="77">
        <v>0</v>
      </c>
      <c r="GU2938" s="77">
        <v>0</v>
      </c>
      <c r="GV2938" s="77">
        <v>0</v>
      </c>
      <c r="GW2938" s="77">
        <v>0</v>
      </c>
      <c r="GX2938" s="77">
        <v>0</v>
      </c>
      <c r="GY2938" s="77">
        <v>0.1527377521613833</v>
      </c>
      <c r="GZ2938" s="77">
        <v>65.463755114333921</v>
      </c>
    </row>
    <row r="2939" spans="98:208" x14ac:dyDescent="0.25">
      <c r="CT2939" s="77" t="s">
        <v>155</v>
      </c>
      <c r="CU2939" s="77" t="s">
        <v>480</v>
      </c>
      <c r="CV2939" s="77" t="s">
        <v>488</v>
      </c>
      <c r="CW2939" s="77">
        <v>2021</v>
      </c>
      <c r="CX2939" s="77">
        <v>0</v>
      </c>
      <c r="CY2939" s="77">
        <v>0</v>
      </c>
      <c r="CZ2939" s="77">
        <v>0</v>
      </c>
      <c r="DA2939" s="77">
        <v>0</v>
      </c>
      <c r="DB2939" s="77">
        <v>21083.842824224441</v>
      </c>
      <c r="DC2939" s="77">
        <v>409.22373582042889</v>
      </c>
      <c r="DD2939" s="77">
        <v>13469.08781237871</v>
      </c>
      <c r="DE2939" s="77">
        <v>7205.5312760252464</v>
      </c>
      <c r="DF2939" s="77">
        <v>1219.5839681183425</v>
      </c>
      <c r="DG2939" s="77">
        <v>1219.5839681183425</v>
      </c>
      <c r="DH2939" s="77">
        <v>0</v>
      </c>
      <c r="DI2939" s="77">
        <v>0</v>
      </c>
      <c r="DJ2939" s="77">
        <v>2.0372915420868142E-8</v>
      </c>
      <c r="DL2939" s="77">
        <v>0</v>
      </c>
      <c r="DM2939" s="77">
        <v>2.484648103112174E-5</v>
      </c>
      <c r="DN2939" s="77">
        <v>2.484648103112174E-5</v>
      </c>
      <c r="DO2939" s="77">
        <v>0</v>
      </c>
      <c r="DP2939" s="77">
        <v>2.484648103112174E-5</v>
      </c>
      <c r="DQ2939" s="77">
        <v>2.484648103112174E-5</v>
      </c>
      <c r="DR2939" s="77">
        <v>0</v>
      </c>
      <c r="DS2939" s="77">
        <v>0</v>
      </c>
      <c r="DT2939" s="77">
        <v>0</v>
      </c>
      <c r="DU2939" s="77">
        <v>0</v>
      </c>
      <c r="DV2939" s="77">
        <v>0</v>
      </c>
      <c r="DW2939" s="77">
        <v>0</v>
      </c>
      <c r="GE2939" s="77" t="s">
        <v>425</v>
      </c>
      <c r="GF2939" s="77" t="s">
        <v>155</v>
      </c>
      <c r="GG2939" s="77" t="s">
        <v>448</v>
      </c>
      <c r="GH2939" s="77" t="s">
        <v>481</v>
      </c>
      <c r="GI2939" s="77">
        <v>2025</v>
      </c>
      <c r="GJ2939" s="77" t="s">
        <v>301</v>
      </c>
      <c r="GK2939" s="77">
        <v>13939.560973457539</v>
      </c>
      <c r="GL2939" s="77">
        <v>700.88254199999994</v>
      </c>
      <c r="GM2939" s="77">
        <v>2025</v>
      </c>
      <c r="GN2939" s="77" t="s">
        <v>175</v>
      </c>
      <c r="GO2939" s="77">
        <v>5.3000000000000005E-2</v>
      </c>
      <c r="GP2939" s="77">
        <v>3</v>
      </c>
      <c r="GQ2939" s="77">
        <v>0</v>
      </c>
      <c r="GR2939" s="77" t="s">
        <v>423</v>
      </c>
      <c r="GS2939" s="77">
        <v>0</v>
      </c>
      <c r="GT2939" s="77">
        <v>0</v>
      </c>
      <c r="GU2939" s="77">
        <v>0</v>
      </c>
      <c r="GV2939" s="77">
        <v>0</v>
      </c>
      <c r="GW2939" s="77">
        <v>0</v>
      </c>
      <c r="GX2939" s="77">
        <v>0</v>
      </c>
      <c r="GY2939" s="77">
        <v>5.5966209081309413E-2</v>
      </c>
      <c r="GZ2939" s="77">
        <v>780.14438394218564</v>
      </c>
    </row>
    <row r="2940" spans="98:208" x14ac:dyDescent="0.25">
      <c r="CT2940" s="77" t="s">
        <v>155</v>
      </c>
      <c r="CU2940" s="77" t="s">
        <v>480</v>
      </c>
      <c r="CV2940" s="77" t="s">
        <v>488</v>
      </c>
      <c r="CW2940" s="77">
        <v>2022</v>
      </c>
      <c r="CX2940" s="77">
        <v>0</v>
      </c>
      <c r="CY2940" s="77">
        <v>0</v>
      </c>
      <c r="CZ2940" s="77">
        <v>0</v>
      </c>
      <c r="DA2940" s="77">
        <v>0</v>
      </c>
      <c r="DB2940" s="77">
        <v>21083.842824224441</v>
      </c>
      <c r="DC2940" s="77">
        <v>409.22373582042889</v>
      </c>
      <c r="DD2940" s="77">
        <v>13469.08781237871</v>
      </c>
      <c r="DE2940" s="77">
        <v>7205.5312760252464</v>
      </c>
      <c r="DF2940" s="77">
        <v>1219.5839681183425</v>
      </c>
      <c r="DG2940" s="77">
        <v>1219.5839681183425</v>
      </c>
      <c r="DH2940" s="77">
        <v>1219.5839681183425</v>
      </c>
      <c r="DI2940" s="77">
        <v>0</v>
      </c>
      <c r="DJ2940" s="77">
        <v>2.0372915420868142E-8</v>
      </c>
      <c r="DL2940" s="77">
        <v>0</v>
      </c>
      <c r="DM2940" s="77">
        <v>2.484648103112174E-5</v>
      </c>
      <c r="DN2940" s="77">
        <v>2.484648103112174E-5</v>
      </c>
      <c r="DO2940" s="77">
        <v>0</v>
      </c>
      <c r="DP2940" s="77">
        <v>2.484648103112174E-5</v>
      </c>
      <c r="DQ2940" s="77">
        <v>2.484648103112174E-5</v>
      </c>
      <c r="DR2940" s="77">
        <v>0</v>
      </c>
      <c r="DS2940" s="77">
        <v>2.484648103112174E-5</v>
      </c>
      <c r="DT2940" s="77">
        <v>2.484648103112174E-5</v>
      </c>
      <c r="DU2940" s="77">
        <v>0</v>
      </c>
      <c r="DV2940" s="77">
        <v>0</v>
      </c>
      <c r="DW2940" s="77">
        <v>0</v>
      </c>
      <c r="GE2940" s="77" t="s">
        <v>427</v>
      </c>
      <c r="GF2940" s="77" t="s">
        <v>155</v>
      </c>
      <c r="GG2940" s="77" t="s">
        <v>448</v>
      </c>
      <c r="GH2940" s="77" t="s">
        <v>481</v>
      </c>
      <c r="GI2940" s="77">
        <v>2025</v>
      </c>
      <c r="GJ2940" s="77" t="s">
        <v>303</v>
      </c>
      <c r="GK2940" s="77">
        <v>7467.8148194525083</v>
      </c>
      <c r="GL2940" s="77">
        <v>700.88254199999994</v>
      </c>
      <c r="GM2940" s="77">
        <v>2025</v>
      </c>
      <c r="GN2940" s="77" t="s">
        <v>175</v>
      </c>
      <c r="GO2940" s="77">
        <v>5.3000000000000005E-2</v>
      </c>
      <c r="GP2940" s="77">
        <v>3</v>
      </c>
      <c r="GQ2940" s="77">
        <v>0</v>
      </c>
      <c r="GR2940" s="77" t="s">
        <v>423</v>
      </c>
      <c r="GS2940" s="77">
        <v>0</v>
      </c>
      <c r="GT2940" s="77">
        <v>0</v>
      </c>
      <c r="GU2940" s="77">
        <v>0</v>
      </c>
      <c r="GV2940" s="77">
        <v>0</v>
      </c>
      <c r="GW2940" s="77">
        <v>0</v>
      </c>
      <c r="GX2940" s="77">
        <v>0</v>
      </c>
      <c r="GY2940" s="77">
        <v>5.5966209081309413E-2</v>
      </c>
      <c r="GZ2940" s="77">
        <v>417.94528556597999</v>
      </c>
    </row>
    <row r="2941" spans="98:208" x14ac:dyDescent="0.25">
      <c r="CT2941" s="77" t="s">
        <v>155</v>
      </c>
      <c r="CU2941" s="77" t="s">
        <v>480</v>
      </c>
      <c r="CV2941" s="77" t="s">
        <v>488</v>
      </c>
      <c r="CW2941" s="77">
        <v>2023</v>
      </c>
      <c r="CX2941" s="77">
        <v>0</v>
      </c>
      <c r="CY2941" s="77">
        <v>0</v>
      </c>
      <c r="CZ2941" s="77">
        <v>0</v>
      </c>
      <c r="DA2941" s="77">
        <v>0</v>
      </c>
      <c r="DB2941" s="77">
        <v>21835.978114130361</v>
      </c>
      <c r="DC2941" s="77">
        <v>428.60232122029339</v>
      </c>
      <c r="DD2941" s="77">
        <v>13939.560973457519</v>
      </c>
      <c r="DE2941" s="77">
        <v>7467.8148194525484</v>
      </c>
      <c r="DF2941" s="77">
        <v>0</v>
      </c>
      <c r="DG2941" s="77">
        <v>1263.5534246225054</v>
      </c>
      <c r="DH2941" s="77">
        <v>1263.5534246225054</v>
      </c>
      <c r="DI2941" s="77">
        <v>1263.5534246225054</v>
      </c>
      <c r="DJ2941" s="77">
        <v>2.0372915420868142E-8</v>
      </c>
      <c r="DL2941" s="77">
        <v>0</v>
      </c>
      <c r="DM2941" s="77">
        <v>0</v>
      </c>
      <c r="DN2941" s="77">
        <v>0</v>
      </c>
      <c r="DO2941" s="77">
        <v>0</v>
      </c>
      <c r="DP2941" s="77">
        <v>2.574226704958259E-5</v>
      </c>
      <c r="DQ2941" s="77">
        <v>2.574226704958259E-5</v>
      </c>
      <c r="DR2941" s="77">
        <v>0</v>
      </c>
      <c r="DS2941" s="77">
        <v>2.574226704958259E-5</v>
      </c>
      <c r="DT2941" s="77">
        <v>2.574226704958259E-5</v>
      </c>
      <c r="DU2941" s="77">
        <v>0</v>
      </c>
      <c r="DV2941" s="77">
        <v>2.574226704958259E-5</v>
      </c>
      <c r="DW2941" s="77">
        <v>2.574226704958259E-5</v>
      </c>
      <c r="GE2941" s="77" t="s">
        <v>422</v>
      </c>
      <c r="GF2941" s="77" t="s">
        <v>155</v>
      </c>
      <c r="GG2941" s="77" t="s">
        <v>448</v>
      </c>
      <c r="GH2941" s="77" t="s">
        <v>488</v>
      </c>
      <c r="GI2941" s="77">
        <v>2021</v>
      </c>
      <c r="GJ2941" s="77" t="s">
        <v>305</v>
      </c>
      <c r="GK2941" s="77">
        <v>409.22373582044048</v>
      </c>
      <c r="GL2941" s="77">
        <v>700.88254199999994</v>
      </c>
      <c r="GM2941" s="77">
        <v>2021</v>
      </c>
      <c r="GN2941" s="77" t="s">
        <v>175</v>
      </c>
      <c r="GO2941" s="77">
        <v>0.13250000000000001</v>
      </c>
      <c r="GP2941" s="77">
        <v>3</v>
      </c>
      <c r="GQ2941" s="77">
        <v>0</v>
      </c>
      <c r="GR2941" s="77" t="s">
        <v>423</v>
      </c>
      <c r="GS2941" s="77">
        <v>0.1527377521613833</v>
      </c>
      <c r="GT2941" s="77">
        <v>62.50391354029783</v>
      </c>
      <c r="GU2941" s="77">
        <v>0.1527377521613833</v>
      </c>
      <c r="GV2941" s="77">
        <v>62.50391354029783</v>
      </c>
      <c r="GW2941" s="77">
        <v>0</v>
      </c>
      <c r="GX2941" s="77">
        <v>0</v>
      </c>
      <c r="GY2941" s="77">
        <v>0</v>
      </c>
      <c r="GZ2941" s="77">
        <v>0</v>
      </c>
    </row>
    <row r="2942" spans="98:208" x14ac:dyDescent="0.25">
      <c r="CT2942" s="77" t="s">
        <v>155</v>
      </c>
      <c r="CU2942" s="77" t="s">
        <v>480</v>
      </c>
      <c r="CV2942" s="77" t="s">
        <v>488</v>
      </c>
      <c r="CW2942" s="77">
        <v>2024</v>
      </c>
      <c r="CX2942" s="77">
        <v>0</v>
      </c>
      <c r="CY2942" s="77">
        <v>0</v>
      </c>
      <c r="CZ2942" s="77">
        <v>0</v>
      </c>
      <c r="DA2942" s="77">
        <v>0</v>
      </c>
      <c r="DB2942" s="77">
        <v>21835.978114130361</v>
      </c>
      <c r="DC2942" s="77">
        <v>428.60232122029339</v>
      </c>
      <c r="DD2942" s="77">
        <v>13939.560973457519</v>
      </c>
      <c r="DE2942" s="77">
        <v>7467.8148194525484</v>
      </c>
      <c r="DF2942" s="77">
        <v>0</v>
      </c>
      <c r="DG2942" s="77">
        <v>0</v>
      </c>
      <c r="DH2942" s="77">
        <v>1263.5534246225054</v>
      </c>
      <c r="DI2942" s="77">
        <v>1263.5534246225054</v>
      </c>
      <c r="DJ2942" s="77">
        <v>2.0372915420868142E-8</v>
      </c>
      <c r="DL2942" s="77">
        <v>0</v>
      </c>
      <c r="DM2942" s="77">
        <v>0</v>
      </c>
      <c r="DN2942" s="77">
        <v>0</v>
      </c>
      <c r="DO2942" s="77">
        <v>0</v>
      </c>
      <c r="DP2942" s="77">
        <v>0</v>
      </c>
      <c r="DQ2942" s="77">
        <v>0</v>
      </c>
      <c r="DR2942" s="77">
        <v>0</v>
      </c>
      <c r="DS2942" s="77">
        <v>2.574226704958259E-5</v>
      </c>
      <c r="DT2942" s="77">
        <v>2.574226704958259E-5</v>
      </c>
      <c r="DU2942" s="77">
        <v>0</v>
      </c>
      <c r="DV2942" s="77">
        <v>2.574226704958259E-5</v>
      </c>
      <c r="DW2942" s="77">
        <v>2.574226704958259E-5</v>
      </c>
      <c r="GE2942" s="77" t="s">
        <v>425</v>
      </c>
      <c r="GF2942" s="77" t="s">
        <v>155</v>
      </c>
      <c r="GG2942" s="77" t="s">
        <v>448</v>
      </c>
      <c r="GH2942" s="77" t="s">
        <v>488</v>
      </c>
      <c r="GI2942" s="77">
        <v>2021</v>
      </c>
      <c r="GJ2942" s="77" t="s">
        <v>301</v>
      </c>
      <c r="GK2942" s="77">
        <v>13469.087812378741</v>
      </c>
      <c r="GL2942" s="77">
        <v>700.88254199999994</v>
      </c>
      <c r="GM2942" s="77">
        <v>2021</v>
      </c>
      <c r="GN2942" s="77" t="s">
        <v>175</v>
      </c>
      <c r="GO2942" s="77">
        <v>5.3000000000000005E-2</v>
      </c>
      <c r="GP2942" s="77">
        <v>3</v>
      </c>
      <c r="GQ2942" s="77">
        <v>0</v>
      </c>
      <c r="GR2942" s="77" t="s">
        <v>423</v>
      </c>
      <c r="GS2942" s="77">
        <v>5.5966209081309413E-2</v>
      </c>
      <c r="GT2942" s="77">
        <v>753.81378464210502</v>
      </c>
      <c r="GU2942" s="77">
        <v>5.5966209081309413E-2</v>
      </c>
      <c r="GV2942" s="77">
        <v>753.81378464210502</v>
      </c>
      <c r="GW2942" s="77">
        <v>0</v>
      </c>
      <c r="GX2942" s="77">
        <v>0</v>
      </c>
      <c r="GY2942" s="77">
        <v>0</v>
      </c>
      <c r="GZ2942" s="77">
        <v>0</v>
      </c>
    </row>
    <row r="2943" spans="98:208" x14ac:dyDescent="0.25">
      <c r="CT2943" s="77" t="s">
        <v>155</v>
      </c>
      <c r="CU2943" s="77" t="s">
        <v>480</v>
      </c>
      <c r="CV2943" s="77" t="s">
        <v>488</v>
      </c>
      <c r="CW2943" s="77">
        <v>2025</v>
      </c>
      <c r="CX2943" s="77">
        <v>0</v>
      </c>
      <c r="CY2943" s="77">
        <v>0</v>
      </c>
      <c r="CZ2943" s="77">
        <v>0</v>
      </c>
      <c r="DA2943" s="77">
        <v>0</v>
      </c>
      <c r="DB2943" s="77">
        <v>21835.978114130361</v>
      </c>
      <c r="DC2943" s="77">
        <v>428.60232122029339</v>
      </c>
      <c r="DD2943" s="77">
        <v>13939.560973457519</v>
      </c>
      <c r="DE2943" s="77">
        <v>7467.8148194525484</v>
      </c>
      <c r="DF2943" s="77">
        <v>0</v>
      </c>
      <c r="DG2943" s="77">
        <v>0</v>
      </c>
      <c r="DH2943" s="77">
        <v>0</v>
      </c>
      <c r="DI2943" s="77">
        <v>1263.5534246225054</v>
      </c>
      <c r="DJ2943" s="77">
        <v>2.0372915420868142E-8</v>
      </c>
      <c r="DL2943" s="77">
        <v>0</v>
      </c>
      <c r="DM2943" s="77">
        <v>0</v>
      </c>
      <c r="DN2943" s="77">
        <v>0</v>
      </c>
      <c r="DO2943" s="77">
        <v>0</v>
      </c>
      <c r="DP2943" s="77">
        <v>0</v>
      </c>
      <c r="DQ2943" s="77">
        <v>0</v>
      </c>
      <c r="DR2943" s="77">
        <v>0</v>
      </c>
      <c r="DS2943" s="77">
        <v>0</v>
      </c>
      <c r="DT2943" s="77">
        <v>0</v>
      </c>
      <c r="DU2943" s="77">
        <v>0</v>
      </c>
      <c r="DV2943" s="77">
        <v>2.574226704958259E-5</v>
      </c>
      <c r="DW2943" s="77">
        <v>2.574226704958259E-5</v>
      </c>
      <c r="GE2943" s="77" t="s">
        <v>427</v>
      </c>
      <c r="GF2943" s="77" t="s">
        <v>155</v>
      </c>
      <c r="GG2943" s="77" t="s">
        <v>448</v>
      </c>
      <c r="GH2943" s="77" t="s">
        <v>488</v>
      </c>
      <c r="GI2943" s="77">
        <v>2021</v>
      </c>
      <c r="GJ2943" s="77" t="s">
        <v>303</v>
      </c>
      <c r="GK2943" s="77">
        <v>7205.5312760252828</v>
      </c>
      <c r="GL2943" s="77">
        <v>700.88254199999994</v>
      </c>
      <c r="GM2943" s="77">
        <v>2021</v>
      </c>
      <c r="GN2943" s="77" t="s">
        <v>175</v>
      </c>
      <c r="GO2943" s="77">
        <v>5.3000000000000005E-2</v>
      </c>
      <c r="GP2943" s="77">
        <v>3</v>
      </c>
      <c r="GQ2943" s="77">
        <v>0</v>
      </c>
      <c r="GR2943" s="77" t="s">
        <v>423</v>
      </c>
      <c r="GS2943" s="77">
        <v>5.5966209081309413E-2</v>
      </c>
      <c r="GT2943" s="77">
        <v>403.26626993594516</v>
      </c>
      <c r="GU2943" s="77">
        <v>5.5966209081309413E-2</v>
      </c>
      <c r="GV2943" s="77">
        <v>403.26626993594516</v>
      </c>
      <c r="GW2943" s="77">
        <v>0</v>
      </c>
      <c r="GX2943" s="77">
        <v>0</v>
      </c>
      <c r="GY2943" s="77">
        <v>0</v>
      </c>
      <c r="GZ2943" s="77">
        <v>0</v>
      </c>
    </row>
    <row r="2944" spans="98:208" x14ac:dyDescent="0.25">
      <c r="CT2944" s="77" t="s">
        <v>155</v>
      </c>
      <c r="CU2944" s="77" t="s">
        <v>482</v>
      </c>
      <c r="CV2944" s="77" t="s">
        <v>300</v>
      </c>
      <c r="CW2944" s="77">
        <v>2020</v>
      </c>
      <c r="CX2944" s="77">
        <v>0</v>
      </c>
      <c r="CY2944" s="77">
        <v>0</v>
      </c>
      <c r="CZ2944" s="77">
        <v>0</v>
      </c>
      <c r="DA2944" s="77">
        <v>0</v>
      </c>
      <c r="DB2944" s="77">
        <v>14146.130641332509</v>
      </c>
      <c r="DC2944" s="77">
        <v>222.22942162781379</v>
      </c>
      <c r="DD2944" s="77">
        <v>8585.7228092479436</v>
      </c>
      <c r="DE2944" s="77">
        <v>5338.1784104567168</v>
      </c>
      <c r="DF2944" s="77">
        <v>813.2107892130465</v>
      </c>
      <c r="DG2944" s="77">
        <v>0</v>
      </c>
      <c r="DH2944" s="77">
        <v>0</v>
      </c>
      <c r="DI2944" s="77">
        <v>0</v>
      </c>
      <c r="DJ2944" s="77">
        <v>3.8201943695936853E-8</v>
      </c>
      <c r="DL2944" s="77">
        <v>0</v>
      </c>
      <c r="DM2944" s="77">
        <v>3.1066232782445172E-5</v>
      </c>
      <c r="DN2944" s="77">
        <v>3.1066232782445172E-5</v>
      </c>
      <c r="DO2944" s="77">
        <v>0</v>
      </c>
      <c r="DP2944" s="77">
        <v>0</v>
      </c>
      <c r="DQ2944" s="77">
        <v>0</v>
      </c>
      <c r="DR2944" s="77">
        <v>0</v>
      </c>
      <c r="DS2944" s="77">
        <v>0</v>
      </c>
      <c r="DT2944" s="77">
        <v>0</v>
      </c>
      <c r="DU2944" s="77">
        <v>0</v>
      </c>
      <c r="DV2944" s="77">
        <v>0</v>
      </c>
      <c r="DW2944" s="77">
        <v>0</v>
      </c>
      <c r="GE2944" s="77" t="s">
        <v>422</v>
      </c>
      <c r="GF2944" s="77" t="s">
        <v>155</v>
      </c>
      <c r="GG2944" s="77" t="s">
        <v>448</v>
      </c>
      <c r="GH2944" s="77" t="s">
        <v>488</v>
      </c>
      <c r="GI2944" s="77">
        <v>2022</v>
      </c>
      <c r="GJ2944" s="77" t="s">
        <v>305</v>
      </c>
      <c r="GK2944" s="77">
        <v>409.22373582044048</v>
      </c>
      <c r="GL2944" s="77">
        <v>700.88254199999994</v>
      </c>
      <c r="GM2944" s="77">
        <v>2022</v>
      </c>
      <c r="GN2944" s="77" t="s">
        <v>175</v>
      </c>
      <c r="GO2944" s="77">
        <v>0.13250000000000001</v>
      </c>
      <c r="GP2944" s="77">
        <v>3</v>
      </c>
      <c r="GQ2944" s="77">
        <v>0</v>
      </c>
      <c r="GR2944" s="77" t="s">
        <v>423</v>
      </c>
      <c r="GS2944" s="77">
        <v>0.1527377521613833</v>
      </c>
      <c r="GT2944" s="77">
        <v>62.50391354029783</v>
      </c>
      <c r="GU2944" s="77">
        <v>0.1527377521613833</v>
      </c>
      <c r="GV2944" s="77">
        <v>62.50391354029783</v>
      </c>
      <c r="GW2944" s="77">
        <v>0.1527377521613833</v>
      </c>
      <c r="GX2944" s="77">
        <v>62.50391354029783</v>
      </c>
      <c r="GY2944" s="77">
        <v>0</v>
      </c>
      <c r="GZ2944" s="77">
        <v>0</v>
      </c>
    </row>
    <row r="2945" spans="98:208" x14ac:dyDescent="0.25">
      <c r="CT2945" s="77" t="s">
        <v>155</v>
      </c>
      <c r="CU2945" s="77" t="s">
        <v>482</v>
      </c>
      <c r="CV2945" s="77" t="s">
        <v>300</v>
      </c>
      <c r="CW2945" s="77">
        <v>2021</v>
      </c>
      <c r="CX2945" s="77">
        <v>0</v>
      </c>
      <c r="CY2945" s="77">
        <v>0</v>
      </c>
      <c r="CZ2945" s="77">
        <v>0</v>
      </c>
      <c r="DA2945" s="77">
        <v>0</v>
      </c>
      <c r="DB2945" s="77">
        <v>14146.130641332509</v>
      </c>
      <c r="DC2945" s="77">
        <v>222.22942162781379</v>
      </c>
      <c r="DD2945" s="77">
        <v>8585.7228092479436</v>
      </c>
      <c r="DE2945" s="77">
        <v>5338.1784104567168</v>
      </c>
      <c r="DF2945" s="77">
        <v>813.2107892130465</v>
      </c>
      <c r="DG2945" s="77">
        <v>813.2107892130465</v>
      </c>
      <c r="DH2945" s="77">
        <v>0</v>
      </c>
      <c r="DI2945" s="77">
        <v>0</v>
      </c>
      <c r="DJ2945" s="77">
        <v>3.8201943695936853E-8</v>
      </c>
      <c r="DL2945" s="77">
        <v>0</v>
      </c>
      <c r="DM2945" s="77">
        <v>3.1066232782445172E-5</v>
      </c>
      <c r="DN2945" s="77">
        <v>3.1066232782445172E-5</v>
      </c>
      <c r="DO2945" s="77">
        <v>0</v>
      </c>
      <c r="DP2945" s="77">
        <v>3.1066232782445172E-5</v>
      </c>
      <c r="DQ2945" s="77">
        <v>3.1066232782445172E-5</v>
      </c>
      <c r="DR2945" s="77">
        <v>0</v>
      </c>
      <c r="DS2945" s="77">
        <v>0</v>
      </c>
      <c r="DT2945" s="77">
        <v>0</v>
      </c>
      <c r="DU2945" s="77">
        <v>0</v>
      </c>
      <c r="DV2945" s="77">
        <v>0</v>
      </c>
      <c r="DW2945" s="77">
        <v>0</v>
      </c>
      <c r="GE2945" s="77" t="s">
        <v>425</v>
      </c>
      <c r="GF2945" s="77" t="s">
        <v>155</v>
      </c>
      <c r="GG2945" s="77" t="s">
        <v>448</v>
      </c>
      <c r="GH2945" s="77" t="s">
        <v>488</v>
      </c>
      <c r="GI2945" s="77">
        <v>2022</v>
      </c>
      <c r="GJ2945" s="77" t="s">
        <v>301</v>
      </c>
      <c r="GK2945" s="77">
        <v>13469.087812378741</v>
      </c>
      <c r="GL2945" s="77">
        <v>700.88254199999994</v>
      </c>
      <c r="GM2945" s="77">
        <v>2022</v>
      </c>
      <c r="GN2945" s="77" t="s">
        <v>175</v>
      </c>
      <c r="GO2945" s="77">
        <v>5.3000000000000005E-2</v>
      </c>
      <c r="GP2945" s="77">
        <v>3</v>
      </c>
      <c r="GQ2945" s="77">
        <v>0</v>
      </c>
      <c r="GR2945" s="77" t="s">
        <v>423</v>
      </c>
      <c r="GS2945" s="77">
        <v>5.5966209081309413E-2</v>
      </c>
      <c r="GT2945" s="77">
        <v>753.81378464210502</v>
      </c>
      <c r="GU2945" s="77">
        <v>5.5966209081309413E-2</v>
      </c>
      <c r="GV2945" s="77">
        <v>753.81378464210502</v>
      </c>
      <c r="GW2945" s="77">
        <v>5.5966209081309413E-2</v>
      </c>
      <c r="GX2945" s="77">
        <v>753.81378464210502</v>
      </c>
      <c r="GY2945" s="77">
        <v>0</v>
      </c>
      <c r="GZ2945" s="77">
        <v>0</v>
      </c>
    </row>
    <row r="2946" spans="98:208" x14ac:dyDescent="0.25">
      <c r="CT2946" s="77" t="s">
        <v>155</v>
      </c>
      <c r="CU2946" s="77" t="s">
        <v>482</v>
      </c>
      <c r="CV2946" s="77" t="s">
        <v>300</v>
      </c>
      <c r="CW2946" s="77">
        <v>2022</v>
      </c>
      <c r="CX2946" s="77">
        <v>0</v>
      </c>
      <c r="CY2946" s="77">
        <v>0</v>
      </c>
      <c r="CZ2946" s="77">
        <v>0</v>
      </c>
      <c r="DA2946" s="77">
        <v>0</v>
      </c>
      <c r="DB2946" s="77">
        <v>14146.130641332509</v>
      </c>
      <c r="DC2946" s="77">
        <v>222.22942162781379</v>
      </c>
      <c r="DD2946" s="77">
        <v>8585.7228092479436</v>
      </c>
      <c r="DE2946" s="77">
        <v>5338.1784104567168</v>
      </c>
      <c r="DF2946" s="77">
        <v>813.2107892130465</v>
      </c>
      <c r="DG2946" s="77">
        <v>813.2107892130465</v>
      </c>
      <c r="DH2946" s="77">
        <v>813.2107892130465</v>
      </c>
      <c r="DI2946" s="77">
        <v>0</v>
      </c>
      <c r="DJ2946" s="77">
        <v>3.8201943695936853E-8</v>
      </c>
      <c r="DL2946" s="77">
        <v>0</v>
      </c>
      <c r="DM2946" s="77">
        <v>3.1066232782445172E-5</v>
      </c>
      <c r="DN2946" s="77">
        <v>3.1066232782445172E-5</v>
      </c>
      <c r="DO2946" s="77">
        <v>0</v>
      </c>
      <c r="DP2946" s="77">
        <v>3.1066232782445172E-5</v>
      </c>
      <c r="DQ2946" s="77">
        <v>3.1066232782445172E-5</v>
      </c>
      <c r="DR2946" s="77">
        <v>0</v>
      </c>
      <c r="DS2946" s="77">
        <v>3.1066232782445172E-5</v>
      </c>
      <c r="DT2946" s="77">
        <v>3.1066232782445172E-5</v>
      </c>
      <c r="DU2946" s="77">
        <v>0</v>
      </c>
      <c r="DV2946" s="77">
        <v>0</v>
      </c>
      <c r="DW2946" s="77">
        <v>0</v>
      </c>
      <c r="GE2946" s="77" t="s">
        <v>427</v>
      </c>
      <c r="GF2946" s="77" t="s">
        <v>155</v>
      </c>
      <c r="GG2946" s="77" t="s">
        <v>448</v>
      </c>
      <c r="GH2946" s="77" t="s">
        <v>488</v>
      </c>
      <c r="GI2946" s="77">
        <v>2022</v>
      </c>
      <c r="GJ2946" s="77" t="s">
        <v>303</v>
      </c>
      <c r="GK2946" s="77">
        <v>7205.5312760252828</v>
      </c>
      <c r="GL2946" s="77">
        <v>700.88254199999994</v>
      </c>
      <c r="GM2946" s="77">
        <v>2022</v>
      </c>
      <c r="GN2946" s="77" t="s">
        <v>175</v>
      </c>
      <c r="GO2946" s="77">
        <v>5.3000000000000005E-2</v>
      </c>
      <c r="GP2946" s="77">
        <v>3</v>
      </c>
      <c r="GQ2946" s="77">
        <v>0</v>
      </c>
      <c r="GR2946" s="77" t="s">
        <v>423</v>
      </c>
      <c r="GS2946" s="77">
        <v>5.5966209081309413E-2</v>
      </c>
      <c r="GT2946" s="77">
        <v>403.26626993594516</v>
      </c>
      <c r="GU2946" s="77">
        <v>5.5966209081309413E-2</v>
      </c>
      <c r="GV2946" s="77">
        <v>403.26626993594516</v>
      </c>
      <c r="GW2946" s="77">
        <v>5.5966209081309413E-2</v>
      </c>
      <c r="GX2946" s="77">
        <v>403.26626993594516</v>
      </c>
      <c r="GY2946" s="77">
        <v>0</v>
      </c>
      <c r="GZ2946" s="77">
        <v>0</v>
      </c>
    </row>
    <row r="2947" spans="98:208" x14ac:dyDescent="0.25">
      <c r="CT2947" s="77" t="s">
        <v>155</v>
      </c>
      <c r="CU2947" s="77" t="s">
        <v>482</v>
      </c>
      <c r="CV2947" s="77" t="s">
        <v>300</v>
      </c>
      <c r="CW2947" s="77">
        <v>2023</v>
      </c>
      <c r="CX2947" s="77">
        <v>0</v>
      </c>
      <c r="CY2947" s="77">
        <v>0</v>
      </c>
      <c r="CZ2947" s="77">
        <v>0</v>
      </c>
      <c r="DA2947" s="77">
        <v>0</v>
      </c>
      <c r="DB2947" s="77">
        <v>14664.63755643661</v>
      </c>
      <c r="DC2947" s="77">
        <v>233.2300768079163</v>
      </c>
      <c r="DD2947" s="77">
        <v>8896.5159934285784</v>
      </c>
      <c r="DE2947" s="77">
        <v>5534.8914862000793</v>
      </c>
      <c r="DF2947" s="77">
        <v>0</v>
      </c>
      <c r="DG2947" s="77">
        <v>843.29420601053766</v>
      </c>
      <c r="DH2947" s="77">
        <v>843.29420601053766</v>
      </c>
      <c r="DI2947" s="77">
        <v>843.29420601053766</v>
      </c>
      <c r="DJ2947" s="77">
        <v>3.8201943695936853E-8</v>
      </c>
      <c r="DL2947" s="77">
        <v>0</v>
      </c>
      <c r="DM2947" s="77">
        <v>0</v>
      </c>
      <c r="DN2947" s="77">
        <v>0</v>
      </c>
      <c r="DO2947" s="77">
        <v>0</v>
      </c>
      <c r="DP2947" s="77">
        <v>3.221547777712433E-5</v>
      </c>
      <c r="DQ2947" s="77">
        <v>3.221547777712433E-5</v>
      </c>
      <c r="DR2947" s="77">
        <v>0</v>
      </c>
      <c r="DS2947" s="77">
        <v>3.221547777712433E-5</v>
      </c>
      <c r="DT2947" s="77">
        <v>3.221547777712433E-5</v>
      </c>
      <c r="DU2947" s="77">
        <v>0</v>
      </c>
      <c r="DV2947" s="77">
        <v>3.221547777712433E-5</v>
      </c>
      <c r="DW2947" s="77">
        <v>3.221547777712433E-5</v>
      </c>
      <c r="GE2947" s="77" t="s">
        <v>422</v>
      </c>
      <c r="GF2947" s="77" t="s">
        <v>155</v>
      </c>
      <c r="GG2947" s="77" t="s">
        <v>448</v>
      </c>
      <c r="GH2947" s="77" t="s">
        <v>488</v>
      </c>
      <c r="GI2947" s="77">
        <v>2023</v>
      </c>
      <c r="GJ2947" s="77" t="s">
        <v>305</v>
      </c>
      <c r="GK2947" s="77">
        <v>428.60232122030749</v>
      </c>
      <c r="GL2947" s="77">
        <v>700.88254199999994</v>
      </c>
      <c r="GM2947" s="77">
        <v>2023</v>
      </c>
      <c r="GN2947" s="77" t="s">
        <v>175</v>
      </c>
      <c r="GO2947" s="77">
        <v>0.13250000000000001</v>
      </c>
      <c r="GP2947" s="77">
        <v>3</v>
      </c>
      <c r="GQ2947" s="77">
        <v>0</v>
      </c>
      <c r="GR2947" s="77" t="s">
        <v>423</v>
      </c>
      <c r="GS2947" s="77">
        <v>0</v>
      </c>
      <c r="GT2947" s="77">
        <v>0</v>
      </c>
      <c r="GU2947" s="77">
        <v>0.1527377521613833</v>
      </c>
      <c r="GV2947" s="77">
        <v>65.463755114340913</v>
      </c>
      <c r="GW2947" s="77">
        <v>0.1527377521613833</v>
      </c>
      <c r="GX2947" s="77">
        <v>65.463755114340913</v>
      </c>
      <c r="GY2947" s="77">
        <v>0.1527377521613833</v>
      </c>
      <c r="GZ2947" s="77">
        <v>65.463755114340913</v>
      </c>
    </row>
    <row r="2948" spans="98:208" x14ac:dyDescent="0.25">
      <c r="CT2948" s="77" t="s">
        <v>155</v>
      </c>
      <c r="CU2948" s="77" t="s">
        <v>482</v>
      </c>
      <c r="CV2948" s="77" t="s">
        <v>300</v>
      </c>
      <c r="CW2948" s="77">
        <v>2024</v>
      </c>
      <c r="CX2948" s="77">
        <v>0</v>
      </c>
      <c r="CY2948" s="77">
        <v>0</v>
      </c>
      <c r="CZ2948" s="77">
        <v>0</v>
      </c>
      <c r="DA2948" s="77">
        <v>0</v>
      </c>
      <c r="DB2948" s="77">
        <v>14664.63755643661</v>
      </c>
      <c r="DC2948" s="77">
        <v>233.2300768079163</v>
      </c>
      <c r="DD2948" s="77">
        <v>8896.5159934285784</v>
      </c>
      <c r="DE2948" s="77">
        <v>5534.8914862000793</v>
      </c>
      <c r="DF2948" s="77">
        <v>0</v>
      </c>
      <c r="DG2948" s="77">
        <v>0</v>
      </c>
      <c r="DH2948" s="77">
        <v>843.29420601053766</v>
      </c>
      <c r="DI2948" s="77">
        <v>843.29420601053766</v>
      </c>
      <c r="DJ2948" s="77">
        <v>3.8201943695936853E-8</v>
      </c>
      <c r="DL2948" s="77">
        <v>0</v>
      </c>
      <c r="DM2948" s="77">
        <v>0</v>
      </c>
      <c r="DN2948" s="77">
        <v>0</v>
      </c>
      <c r="DO2948" s="77">
        <v>0</v>
      </c>
      <c r="DP2948" s="77">
        <v>0</v>
      </c>
      <c r="DQ2948" s="77">
        <v>0</v>
      </c>
      <c r="DR2948" s="77">
        <v>0</v>
      </c>
      <c r="DS2948" s="77">
        <v>3.221547777712433E-5</v>
      </c>
      <c r="DT2948" s="77">
        <v>3.221547777712433E-5</v>
      </c>
      <c r="DU2948" s="77">
        <v>0</v>
      </c>
      <c r="DV2948" s="77">
        <v>3.221547777712433E-5</v>
      </c>
      <c r="DW2948" s="77">
        <v>3.221547777712433E-5</v>
      </c>
      <c r="GE2948" s="77" t="s">
        <v>425</v>
      </c>
      <c r="GF2948" s="77" t="s">
        <v>155</v>
      </c>
      <c r="GG2948" s="77" t="s">
        <v>448</v>
      </c>
      <c r="GH2948" s="77" t="s">
        <v>488</v>
      </c>
      <c r="GI2948" s="77">
        <v>2023</v>
      </c>
      <c r="GJ2948" s="77" t="s">
        <v>301</v>
      </c>
      <c r="GK2948" s="77">
        <v>13939.560973457559</v>
      </c>
      <c r="GL2948" s="77">
        <v>700.88254199999994</v>
      </c>
      <c r="GM2948" s="77">
        <v>2023</v>
      </c>
      <c r="GN2948" s="77" t="s">
        <v>175</v>
      </c>
      <c r="GO2948" s="77">
        <v>5.3000000000000005E-2</v>
      </c>
      <c r="GP2948" s="77">
        <v>3</v>
      </c>
      <c r="GQ2948" s="77">
        <v>0</v>
      </c>
      <c r="GR2948" s="77" t="s">
        <v>423</v>
      </c>
      <c r="GS2948" s="77">
        <v>0</v>
      </c>
      <c r="GT2948" s="77">
        <v>0</v>
      </c>
      <c r="GU2948" s="77">
        <v>5.5966209081309413E-2</v>
      </c>
      <c r="GV2948" s="77">
        <v>780.14438394218678</v>
      </c>
      <c r="GW2948" s="77">
        <v>5.5966209081309413E-2</v>
      </c>
      <c r="GX2948" s="77">
        <v>780.14438394218678</v>
      </c>
      <c r="GY2948" s="77">
        <v>5.5966209081309413E-2</v>
      </c>
      <c r="GZ2948" s="77">
        <v>780.14438394218678</v>
      </c>
    </row>
    <row r="2949" spans="98:208" x14ac:dyDescent="0.25">
      <c r="CT2949" s="77" t="s">
        <v>155</v>
      </c>
      <c r="CU2949" s="77" t="s">
        <v>482</v>
      </c>
      <c r="CV2949" s="77" t="s">
        <v>300</v>
      </c>
      <c r="CW2949" s="77">
        <v>2025</v>
      </c>
      <c r="CX2949" s="77">
        <v>0</v>
      </c>
      <c r="CY2949" s="77">
        <v>0</v>
      </c>
      <c r="CZ2949" s="77">
        <v>0</v>
      </c>
      <c r="DA2949" s="77">
        <v>0</v>
      </c>
      <c r="DB2949" s="77">
        <v>14664.63755643661</v>
      </c>
      <c r="DC2949" s="77">
        <v>233.2300768079163</v>
      </c>
      <c r="DD2949" s="77">
        <v>8896.5159934285784</v>
      </c>
      <c r="DE2949" s="77">
        <v>5534.8914862000793</v>
      </c>
      <c r="DF2949" s="77">
        <v>0</v>
      </c>
      <c r="DG2949" s="77">
        <v>0</v>
      </c>
      <c r="DH2949" s="77">
        <v>0</v>
      </c>
      <c r="DI2949" s="77">
        <v>843.29420601053766</v>
      </c>
      <c r="DJ2949" s="77">
        <v>3.8201943695936853E-8</v>
      </c>
      <c r="DL2949" s="77">
        <v>0</v>
      </c>
      <c r="DM2949" s="77">
        <v>0</v>
      </c>
      <c r="DN2949" s="77">
        <v>0</v>
      </c>
      <c r="DO2949" s="77">
        <v>0</v>
      </c>
      <c r="DP2949" s="77">
        <v>0</v>
      </c>
      <c r="DQ2949" s="77">
        <v>0</v>
      </c>
      <c r="DR2949" s="77">
        <v>0</v>
      </c>
      <c r="DS2949" s="77">
        <v>0</v>
      </c>
      <c r="DT2949" s="77">
        <v>0</v>
      </c>
      <c r="DU2949" s="77">
        <v>0</v>
      </c>
      <c r="DV2949" s="77">
        <v>3.221547777712433E-5</v>
      </c>
      <c r="DW2949" s="77">
        <v>3.221547777712433E-5</v>
      </c>
      <c r="GE2949" s="77" t="s">
        <v>427</v>
      </c>
      <c r="GF2949" s="77" t="s">
        <v>155</v>
      </c>
      <c r="GG2949" s="77" t="s">
        <v>448</v>
      </c>
      <c r="GH2949" s="77" t="s">
        <v>488</v>
      </c>
      <c r="GI2949" s="77">
        <v>2023</v>
      </c>
      <c r="GJ2949" s="77" t="s">
        <v>303</v>
      </c>
      <c r="GK2949" s="77">
        <v>7467.8148194525547</v>
      </c>
      <c r="GL2949" s="77">
        <v>700.88254199999994</v>
      </c>
      <c r="GM2949" s="77">
        <v>2023</v>
      </c>
      <c r="GN2949" s="77" t="s">
        <v>175</v>
      </c>
      <c r="GO2949" s="77">
        <v>5.3000000000000005E-2</v>
      </c>
      <c r="GP2949" s="77">
        <v>3</v>
      </c>
      <c r="GQ2949" s="77">
        <v>0</v>
      </c>
      <c r="GR2949" s="77" t="s">
        <v>423</v>
      </c>
      <c r="GS2949" s="77">
        <v>0</v>
      </c>
      <c r="GT2949" s="77">
        <v>0</v>
      </c>
      <c r="GU2949" s="77">
        <v>5.5966209081309413E-2</v>
      </c>
      <c r="GV2949" s="77">
        <v>417.9452855659826</v>
      </c>
      <c r="GW2949" s="77">
        <v>5.5966209081309413E-2</v>
      </c>
      <c r="GX2949" s="77">
        <v>417.9452855659826</v>
      </c>
      <c r="GY2949" s="77">
        <v>5.5966209081309413E-2</v>
      </c>
      <c r="GZ2949" s="77">
        <v>417.9452855659826</v>
      </c>
    </row>
    <row r="2950" spans="98:208" x14ac:dyDescent="0.25">
      <c r="CT2950" s="77" t="s">
        <v>155</v>
      </c>
      <c r="CU2950" s="77" t="s">
        <v>482</v>
      </c>
      <c r="CV2950" s="77" t="s">
        <v>432</v>
      </c>
      <c r="CW2950" s="77">
        <v>2020</v>
      </c>
      <c r="CX2950" s="77">
        <v>0</v>
      </c>
      <c r="CY2950" s="77">
        <v>0</v>
      </c>
      <c r="CZ2950" s="77">
        <v>0</v>
      </c>
      <c r="DA2950" s="77">
        <v>0</v>
      </c>
      <c r="DB2950" s="77">
        <v>8807.9522308757569</v>
      </c>
      <c r="DC2950" s="77">
        <v>222.2294216278143</v>
      </c>
      <c r="DD2950" s="77">
        <v>8585.7228092479418</v>
      </c>
      <c r="DE2950" s="77">
        <v>0</v>
      </c>
      <c r="DF2950" s="77">
        <v>514.45318018009402</v>
      </c>
      <c r="DG2950" s="77">
        <v>0</v>
      </c>
      <c r="DH2950" s="77">
        <v>0</v>
      </c>
      <c r="DI2950" s="77">
        <v>0</v>
      </c>
      <c r="DJ2950" s="77">
        <v>4.7165941982025129E-8</v>
      </c>
      <c r="DL2950" s="77">
        <v>0</v>
      </c>
      <c r="DM2950" s="77">
        <v>2.4264668848842634E-5</v>
      </c>
      <c r="DN2950" s="77">
        <v>2.4264668848842634E-5</v>
      </c>
      <c r="DO2950" s="77">
        <v>0</v>
      </c>
      <c r="DP2950" s="77">
        <v>0</v>
      </c>
      <c r="DQ2950" s="77">
        <v>0</v>
      </c>
      <c r="DR2950" s="77">
        <v>0</v>
      </c>
      <c r="DS2950" s="77">
        <v>0</v>
      </c>
      <c r="DT2950" s="77">
        <v>0</v>
      </c>
      <c r="DU2950" s="77">
        <v>0</v>
      </c>
      <c r="DV2950" s="77">
        <v>0</v>
      </c>
      <c r="DW2950" s="77">
        <v>0</v>
      </c>
      <c r="GE2950" s="77" t="s">
        <v>422</v>
      </c>
      <c r="GF2950" s="77" t="s">
        <v>155</v>
      </c>
      <c r="GG2950" s="77" t="s">
        <v>448</v>
      </c>
      <c r="GH2950" s="77" t="s">
        <v>488</v>
      </c>
      <c r="GI2950" s="77">
        <v>2024</v>
      </c>
      <c r="GJ2950" s="77" t="s">
        <v>305</v>
      </c>
      <c r="GK2950" s="77">
        <v>428.60232122030749</v>
      </c>
      <c r="GL2950" s="77">
        <v>700.88254199999994</v>
      </c>
      <c r="GM2950" s="77">
        <v>2024</v>
      </c>
      <c r="GN2950" s="77" t="s">
        <v>175</v>
      </c>
      <c r="GO2950" s="77">
        <v>0.13250000000000001</v>
      </c>
      <c r="GP2950" s="77">
        <v>3</v>
      </c>
      <c r="GQ2950" s="77">
        <v>0</v>
      </c>
      <c r="GR2950" s="77" t="s">
        <v>423</v>
      </c>
      <c r="GS2950" s="77">
        <v>0</v>
      </c>
      <c r="GT2950" s="77">
        <v>0</v>
      </c>
      <c r="GU2950" s="77">
        <v>0</v>
      </c>
      <c r="GV2950" s="77">
        <v>0</v>
      </c>
      <c r="GW2950" s="77">
        <v>0.1527377521613833</v>
      </c>
      <c r="GX2950" s="77">
        <v>65.463755114340913</v>
      </c>
      <c r="GY2950" s="77">
        <v>0.1527377521613833</v>
      </c>
      <c r="GZ2950" s="77">
        <v>65.463755114340913</v>
      </c>
    </row>
    <row r="2951" spans="98:208" x14ac:dyDescent="0.25">
      <c r="CT2951" s="77" t="s">
        <v>155</v>
      </c>
      <c r="CU2951" s="77" t="s">
        <v>482</v>
      </c>
      <c r="CV2951" s="77" t="s">
        <v>432</v>
      </c>
      <c r="CW2951" s="77">
        <v>2021</v>
      </c>
      <c r="CX2951" s="77">
        <v>0</v>
      </c>
      <c r="CY2951" s="77">
        <v>0</v>
      </c>
      <c r="CZ2951" s="77">
        <v>0</v>
      </c>
      <c r="DA2951" s="77">
        <v>0</v>
      </c>
      <c r="DB2951" s="77">
        <v>8807.9522308757569</v>
      </c>
      <c r="DC2951" s="77">
        <v>222.2294216278143</v>
      </c>
      <c r="DD2951" s="77">
        <v>8585.7228092479418</v>
      </c>
      <c r="DE2951" s="77">
        <v>0</v>
      </c>
      <c r="DF2951" s="77">
        <v>514.45318018009402</v>
      </c>
      <c r="DG2951" s="77">
        <v>514.45318018009402</v>
      </c>
      <c r="DH2951" s="77">
        <v>0</v>
      </c>
      <c r="DI2951" s="77">
        <v>0</v>
      </c>
      <c r="DJ2951" s="77">
        <v>4.7165941982025129E-8</v>
      </c>
      <c r="DL2951" s="77">
        <v>0</v>
      </c>
      <c r="DM2951" s="77">
        <v>2.4264668848842634E-5</v>
      </c>
      <c r="DN2951" s="77">
        <v>2.4264668848842634E-5</v>
      </c>
      <c r="DO2951" s="77">
        <v>0</v>
      </c>
      <c r="DP2951" s="77">
        <v>2.4264668848842634E-5</v>
      </c>
      <c r="DQ2951" s="77">
        <v>2.4264668848842634E-5</v>
      </c>
      <c r="DR2951" s="77">
        <v>0</v>
      </c>
      <c r="DS2951" s="77">
        <v>0</v>
      </c>
      <c r="DT2951" s="77">
        <v>0</v>
      </c>
      <c r="DU2951" s="77">
        <v>0</v>
      </c>
      <c r="DV2951" s="77">
        <v>0</v>
      </c>
      <c r="DW2951" s="77">
        <v>0</v>
      </c>
      <c r="GE2951" s="77" t="s">
        <v>425</v>
      </c>
      <c r="GF2951" s="77" t="s">
        <v>155</v>
      </c>
      <c r="GG2951" s="77" t="s">
        <v>448</v>
      </c>
      <c r="GH2951" s="77" t="s">
        <v>488</v>
      </c>
      <c r="GI2951" s="77">
        <v>2024</v>
      </c>
      <c r="GJ2951" s="77" t="s">
        <v>301</v>
      </c>
      <c r="GK2951" s="77">
        <v>13939.560973457559</v>
      </c>
      <c r="GL2951" s="77">
        <v>700.88254199999994</v>
      </c>
      <c r="GM2951" s="77">
        <v>2024</v>
      </c>
      <c r="GN2951" s="77" t="s">
        <v>175</v>
      </c>
      <c r="GO2951" s="77">
        <v>5.3000000000000005E-2</v>
      </c>
      <c r="GP2951" s="77">
        <v>3</v>
      </c>
      <c r="GQ2951" s="77">
        <v>0</v>
      </c>
      <c r="GR2951" s="77" t="s">
        <v>423</v>
      </c>
      <c r="GS2951" s="77">
        <v>0</v>
      </c>
      <c r="GT2951" s="77">
        <v>0</v>
      </c>
      <c r="GU2951" s="77">
        <v>0</v>
      </c>
      <c r="GV2951" s="77">
        <v>0</v>
      </c>
      <c r="GW2951" s="77">
        <v>5.5966209081309413E-2</v>
      </c>
      <c r="GX2951" s="77">
        <v>780.14438394218678</v>
      </c>
      <c r="GY2951" s="77">
        <v>5.5966209081309413E-2</v>
      </c>
      <c r="GZ2951" s="77">
        <v>780.14438394218678</v>
      </c>
    </row>
    <row r="2952" spans="98:208" x14ac:dyDescent="0.25">
      <c r="CT2952" s="77" t="s">
        <v>155</v>
      </c>
      <c r="CU2952" s="77" t="s">
        <v>482</v>
      </c>
      <c r="CV2952" s="77" t="s">
        <v>432</v>
      </c>
      <c r="CW2952" s="77">
        <v>2022</v>
      </c>
      <c r="CX2952" s="77">
        <v>0</v>
      </c>
      <c r="CY2952" s="77">
        <v>0</v>
      </c>
      <c r="CZ2952" s="77">
        <v>0</v>
      </c>
      <c r="DA2952" s="77">
        <v>0</v>
      </c>
      <c r="DB2952" s="77">
        <v>8807.9522308757569</v>
      </c>
      <c r="DC2952" s="77">
        <v>222.2294216278143</v>
      </c>
      <c r="DD2952" s="77">
        <v>8585.7228092479418</v>
      </c>
      <c r="DE2952" s="77">
        <v>0</v>
      </c>
      <c r="DF2952" s="77">
        <v>514.45318018009402</v>
      </c>
      <c r="DG2952" s="77">
        <v>514.45318018009402</v>
      </c>
      <c r="DH2952" s="77">
        <v>514.45318018009402</v>
      </c>
      <c r="DI2952" s="77">
        <v>0</v>
      </c>
      <c r="DJ2952" s="77">
        <v>4.7165941982025129E-8</v>
      </c>
      <c r="DL2952" s="77">
        <v>0</v>
      </c>
      <c r="DM2952" s="77">
        <v>2.4264668848842634E-5</v>
      </c>
      <c r="DN2952" s="77">
        <v>2.4264668848842634E-5</v>
      </c>
      <c r="DO2952" s="77">
        <v>0</v>
      </c>
      <c r="DP2952" s="77">
        <v>2.4264668848842634E-5</v>
      </c>
      <c r="DQ2952" s="77">
        <v>2.4264668848842634E-5</v>
      </c>
      <c r="DR2952" s="77">
        <v>0</v>
      </c>
      <c r="DS2952" s="77">
        <v>2.4264668848842634E-5</v>
      </c>
      <c r="DT2952" s="77">
        <v>2.4264668848842634E-5</v>
      </c>
      <c r="DU2952" s="77">
        <v>0</v>
      </c>
      <c r="DV2952" s="77">
        <v>0</v>
      </c>
      <c r="DW2952" s="77">
        <v>0</v>
      </c>
      <c r="GE2952" s="77" t="s">
        <v>427</v>
      </c>
      <c r="GF2952" s="77" t="s">
        <v>155</v>
      </c>
      <c r="GG2952" s="77" t="s">
        <v>448</v>
      </c>
      <c r="GH2952" s="77" t="s">
        <v>488</v>
      </c>
      <c r="GI2952" s="77">
        <v>2024</v>
      </c>
      <c r="GJ2952" s="77" t="s">
        <v>303</v>
      </c>
      <c r="GK2952" s="77">
        <v>7467.8148194525547</v>
      </c>
      <c r="GL2952" s="77">
        <v>700.88254199999994</v>
      </c>
      <c r="GM2952" s="77">
        <v>2024</v>
      </c>
      <c r="GN2952" s="77" t="s">
        <v>175</v>
      </c>
      <c r="GO2952" s="77">
        <v>5.3000000000000005E-2</v>
      </c>
      <c r="GP2952" s="77">
        <v>3</v>
      </c>
      <c r="GQ2952" s="77">
        <v>0</v>
      </c>
      <c r="GR2952" s="77" t="s">
        <v>423</v>
      </c>
      <c r="GS2952" s="77">
        <v>0</v>
      </c>
      <c r="GT2952" s="77">
        <v>0</v>
      </c>
      <c r="GU2952" s="77">
        <v>0</v>
      </c>
      <c r="GV2952" s="77">
        <v>0</v>
      </c>
      <c r="GW2952" s="77">
        <v>5.5966209081309413E-2</v>
      </c>
      <c r="GX2952" s="77">
        <v>417.9452855659826</v>
      </c>
      <c r="GY2952" s="77">
        <v>5.5966209081309413E-2</v>
      </c>
      <c r="GZ2952" s="77">
        <v>417.9452855659826</v>
      </c>
    </row>
    <row r="2953" spans="98:208" x14ac:dyDescent="0.25">
      <c r="CT2953" s="77" t="s">
        <v>155</v>
      </c>
      <c r="CU2953" s="77" t="s">
        <v>482</v>
      </c>
      <c r="CV2953" s="77" t="s">
        <v>432</v>
      </c>
      <c r="CW2953" s="77">
        <v>2023</v>
      </c>
      <c r="CX2953" s="77">
        <v>0</v>
      </c>
      <c r="CY2953" s="77">
        <v>0</v>
      </c>
      <c r="CZ2953" s="77">
        <v>0</v>
      </c>
      <c r="DA2953" s="77">
        <v>0</v>
      </c>
      <c r="DB2953" s="77">
        <v>9129.7460702365188</v>
      </c>
      <c r="DC2953" s="77">
        <v>233.23007680793501</v>
      </c>
      <c r="DD2953" s="77">
        <v>8896.5159934285821</v>
      </c>
      <c r="DE2953" s="77">
        <v>0</v>
      </c>
      <c r="DF2953" s="77">
        <v>0</v>
      </c>
      <c r="DG2953" s="77">
        <v>533.52731185150787</v>
      </c>
      <c r="DH2953" s="77">
        <v>533.52731185150787</v>
      </c>
      <c r="DI2953" s="77">
        <v>533.52731185150787</v>
      </c>
      <c r="DJ2953" s="77">
        <v>4.7165941982025129E-8</v>
      </c>
      <c r="DL2953" s="77">
        <v>0</v>
      </c>
      <c r="DM2953" s="77">
        <v>0</v>
      </c>
      <c r="DN2953" s="77">
        <v>0</v>
      </c>
      <c r="DO2953" s="77">
        <v>0</v>
      </c>
      <c r="DP2953" s="77">
        <v>2.5164318236614048E-5</v>
      </c>
      <c r="DQ2953" s="77">
        <v>2.5164318236614048E-5</v>
      </c>
      <c r="DR2953" s="77">
        <v>0</v>
      </c>
      <c r="DS2953" s="77">
        <v>2.5164318236614048E-5</v>
      </c>
      <c r="DT2953" s="77">
        <v>2.5164318236614048E-5</v>
      </c>
      <c r="DU2953" s="77">
        <v>0</v>
      </c>
      <c r="DV2953" s="77">
        <v>2.5164318236614048E-5</v>
      </c>
      <c r="DW2953" s="77">
        <v>2.5164318236614048E-5</v>
      </c>
      <c r="GE2953" s="77" t="s">
        <v>422</v>
      </c>
      <c r="GF2953" s="77" t="s">
        <v>155</v>
      </c>
      <c r="GG2953" s="77" t="s">
        <v>448</v>
      </c>
      <c r="GH2953" s="77" t="s">
        <v>488</v>
      </c>
      <c r="GI2953" s="77">
        <v>2025</v>
      </c>
      <c r="GJ2953" s="77" t="s">
        <v>305</v>
      </c>
      <c r="GK2953" s="77">
        <v>428.60232122030749</v>
      </c>
      <c r="GL2953" s="77">
        <v>700.88254199999994</v>
      </c>
      <c r="GM2953" s="77">
        <v>2025</v>
      </c>
      <c r="GN2953" s="77" t="s">
        <v>175</v>
      </c>
      <c r="GO2953" s="77">
        <v>0.13250000000000001</v>
      </c>
      <c r="GP2953" s="77">
        <v>3</v>
      </c>
      <c r="GQ2953" s="77">
        <v>0</v>
      </c>
      <c r="GR2953" s="77" t="s">
        <v>423</v>
      </c>
      <c r="GS2953" s="77">
        <v>0</v>
      </c>
      <c r="GT2953" s="77">
        <v>0</v>
      </c>
      <c r="GU2953" s="77">
        <v>0</v>
      </c>
      <c r="GV2953" s="77">
        <v>0</v>
      </c>
      <c r="GW2953" s="77">
        <v>0</v>
      </c>
      <c r="GX2953" s="77">
        <v>0</v>
      </c>
      <c r="GY2953" s="77">
        <v>0.1527377521613833</v>
      </c>
      <c r="GZ2953" s="77">
        <v>65.463755114340913</v>
      </c>
    </row>
    <row r="2954" spans="98:208" x14ac:dyDescent="0.25">
      <c r="CT2954" s="77" t="s">
        <v>155</v>
      </c>
      <c r="CU2954" s="77" t="s">
        <v>482</v>
      </c>
      <c r="CV2954" s="77" t="s">
        <v>432</v>
      </c>
      <c r="CW2954" s="77">
        <v>2024</v>
      </c>
      <c r="CX2954" s="77">
        <v>0</v>
      </c>
      <c r="CY2954" s="77">
        <v>0</v>
      </c>
      <c r="CZ2954" s="77">
        <v>0</v>
      </c>
      <c r="DA2954" s="77">
        <v>0</v>
      </c>
      <c r="DB2954" s="77">
        <v>9129.7460702365188</v>
      </c>
      <c r="DC2954" s="77">
        <v>233.23007680793501</v>
      </c>
      <c r="DD2954" s="77">
        <v>8896.5159934285821</v>
      </c>
      <c r="DE2954" s="77">
        <v>0</v>
      </c>
      <c r="DF2954" s="77">
        <v>0</v>
      </c>
      <c r="DG2954" s="77">
        <v>0</v>
      </c>
      <c r="DH2954" s="77">
        <v>533.52731185150787</v>
      </c>
      <c r="DI2954" s="77">
        <v>533.52731185150787</v>
      </c>
      <c r="DJ2954" s="77">
        <v>4.7165941982025129E-8</v>
      </c>
      <c r="DL2954" s="77">
        <v>0</v>
      </c>
      <c r="DM2954" s="77">
        <v>0</v>
      </c>
      <c r="DN2954" s="77">
        <v>0</v>
      </c>
      <c r="DO2954" s="77">
        <v>0</v>
      </c>
      <c r="DP2954" s="77">
        <v>0</v>
      </c>
      <c r="DQ2954" s="77">
        <v>0</v>
      </c>
      <c r="DR2954" s="77">
        <v>0</v>
      </c>
      <c r="DS2954" s="77">
        <v>2.5164318236614048E-5</v>
      </c>
      <c r="DT2954" s="77">
        <v>2.5164318236614048E-5</v>
      </c>
      <c r="DU2954" s="77">
        <v>0</v>
      </c>
      <c r="DV2954" s="77">
        <v>2.5164318236614048E-5</v>
      </c>
      <c r="DW2954" s="77">
        <v>2.5164318236614048E-5</v>
      </c>
      <c r="GE2954" s="77" t="s">
        <v>425</v>
      </c>
      <c r="GF2954" s="77" t="s">
        <v>155</v>
      </c>
      <c r="GG2954" s="77" t="s">
        <v>448</v>
      </c>
      <c r="GH2954" s="77" t="s">
        <v>488</v>
      </c>
      <c r="GI2954" s="77">
        <v>2025</v>
      </c>
      <c r="GJ2954" s="77" t="s">
        <v>301</v>
      </c>
      <c r="GK2954" s="77">
        <v>13939.560973457559</v>
      </c>
      <c r="GL2954" s="77">
        <v>700.88254199999994</v>
      </c>
      <c r="GM2954" s="77">
        <v>2025</v>
      </c>
      <c r="GN2954" s="77" t="s">
        <v>175</v>
      </c>
      <c r="GO2954" s="77">
        <v>5.3000000000000005E-2</v>
      </c>
      <c r="GP2954" s="77">
        <v>3</v>
      </c>
      <c r="GQ2954" s="77">
        <v>0</v>
      </c>
      <c r="GR2954" s="77" t="s">
        <v>423</v>
      </c>
      <c r="GS2954" s="77">
        <v>0</v>
      </c>
      <c r="GT2954" s="77">
        <v>0</v>
      </c>
      <c r="GU2954" s="77">
        <v>0</v>
      </c>
      <c r="GV2954" s="77">
        <v>0</v>
      </c>
      <c r="GW2954" s="77">
        <v>0</v>
      </c>
      <c r="GX2954" s="77">
        <v>0</v>
      </c>
      <c r="GY2954" s="77">
        <v>5.5966209081309413E-2</v>
      </c>
      <c r="GZ2954" s="77">
        <v>780.14438394218678</v>
      </c>
    </row>
    <row r="2955" spans="98:208" x14ac:dyDescent="0.25">
      <c r="CT2955" s="77" t="s">
        <v>155</v>
      </c>
      <c r="CU2955" s="77" t="s">
        <v>482</v>
      </c>
      <c r="CV2955" s="77" t="s">
        <v>432</v>
      </c>
      <c r="CW2955" s="77">
        <v>2025</v>
      </c>
      <c r="CX2955" s="77">
        <v>0</v>
      </c>
      <c r="CY2955" s="77">
        <v>0</v>
      </c>
      <c r="CZ2955" s="77">
        <v>0</v>
      </c>
      <c r="DA2955" s="77">
        <v>0</v>
      </c>
      <c r="DB2955" s="77">
        <v>9129.7460702365188</v>
      </c>
      <c r="DC2955" s="77">
        <v>233.23007680793501</v>
      </c>
      <c r="DD2955" s="77">
        <v>8896.5159934285821</v>
      </c>
      <c r="DE2955" s="77">
        <v>0</v>
      </c>
      <c r="DF2955" s="77">
        <v>0</v>
      </c>
      <c r="DG2955" s="77">
        <v>0</v>
      </c>
      <c r="DH2955" s="77">
        <v>0</v>
      </c>
      <c r="DI2955" s="77">
        <v>533.52731185150787</v>
      </c>
      <c r="DJ2955" s="77">
        <v>4.7165941982025129E-8</v>
      </c>
      <c r="DL2955" s="77">
        <v>0</v>
      </c>
      <c r="DM2955" s="77">
        <v>0</v>
      </c>
      <c r="DN2955" s="77">
        <v>0</v>
      </c>
      <c r="DO2955" s="77">
        <v>0</v>
      </c>
      <c r="DP2955" s="77">
        <v>0</v>
      </c>
      <c r="DQ2955" s="77">
        <v>0</v>
      </c>
      <c r="DR2955" s="77">
        <v>0</v>
      </c>
      <c r="DS2955" s="77">
        <v>0</v>
      </c>
      <c r="DT2955" s="77">
        <v>0</v>
      </c>
      <c r="DU2955" s="77">
        <v>0</v>
      </c>
      <c r="DV2955" s="77">
        <v>2.5164318236614048E-5</v>
      </c>
      <c r="DW2955" s="77">
        <v>2.5164318236614048E-5</v>
      </c>
      <c r="GE2955" s="77" t="s">
        <v>427</v>
      </c>
      <c r="GF2955" s="77" t="s">
        <v>155</v>
      </c>
      <c r="GG2955" s="77" t="s">
        <v>448</v>
      </c>
      <c r="GH2955" s="77" t="s">
        <v>488</v>
      </c>
      <c r="GI2955" s="77">
        <v>2025</v>
      </c>
      <c r="GJ2955" s="77" t="s">
        <v>303</v>
      </c>
      <c r="GK2955" s="77">
        <v>7467.8148194525547</v>
      </c>
      <c r="GL2955" s="77">
        <v>700.88254199999994</v>
      </c>
      <c r="GM2955" s="77">
        <v>2025</v>
      </c>
      <c r="GN2955" s="77" t="s">
        <v>175</v>
      </c>
      <c r="GO2955" s="77">
        <v>5.3000000000000005E-2</v>
      </c>
      <c r="GP2955" s="77">
        <v>3</v>
      </c>
      <c r="GQ2955" s="77">
        <v>0</v>
      </c>
      <c r="GR2955" s="77" t="s">
        <v>423</v>
      </c>
      <c r="GS2955" s="77">
        <v>0</v>
      </c>
      <c r="GT2955" s="77">
        <v>0</v>
      </c>
      <c r="GU2955" s="77">
        <v>0</v>
      </c>
      <c r="GV2955" s="77">
        <v>0</v>
      </c>
      <c r="GW2955" s="77">
        <v>0</v>
      </c>
      <c r="GX2955" s="77">
        <v>0</v>
      </c>
      <c r="GY2955" s="77">
        <v>5.5966209081309413E-2</v>
      </c>
      <c r="GZ2955" s="77">
        <v>417.9452855659826</v>
      </c>
    </row>
    <row r="2956" spans="98:208" x14ac:dyDescent="0.25">
      <c r="CT2956" s="77" t="s">
        <v>155</v>
      </c>
      <c r="CU2956" s="77" t="s">
        <v>482</v>
      </c>
      <c r="CV2956" s="77" t="s">
        <v>439</v>
      </c>
      <c r="CW2956" s="77">
        <v>2020</v>
      </c>
      <c r="CX2956" s="77">
        <v>0</v>
      </c>
      <c r="CY2956" s="77">
        <v>0</v>
      </c>
      <c r="CZ2956" s="77">
        <v>0</v>
      </c>
      <c r="DA2956" s="77">
        <v>0</v>
      </c>
      <c r="DB2956" s="77">
        <v>5.2405583313016866</v>
      </c>
      <c r="DC2956" s="77">
        <v>0.69641821681219418</v>
      </c>
      <c r="DD2956" s="77">
        <v>2.9419641522810669</v>
      </c>
      <c r="DE2956" s="77">
        <v>1.6021759622082139</v>
      </c>
      <c r="DF2956" s="77">
        <v>0.36068764874240572</v>
      </c>
      <c r="DG2956" s="77">
        <v>0</v>
      </c>
      <c r="DH2956" s="77">
        <v>0</v>
      </c>
      <c r="DI2956" s="77">
        <v>0</v>
      </c>
      <c r="DJ2956" s="77">
        <v>5.8805429700198592E-6</v>
      </c>
      <c r="DL2956" s="77">
        <v>0</v>
      </c>
      <c r="DM2956" s="77">
        <v>2.1210392171851461E-6</v>
      </c>
      <c r="DN2956" s="77">
        <v>2.1210392171851461E-6</v>
      </c>
      <c r="DO2956" s="77">
        <v>0</v>
      </c>
      <c r="DP2956" s="77">
        <v>0</v>
      </c>
      <c r="DQ2956" s="77">
        <v>0</v>
      </c>
      <c r="DR2956" s="77">
        <v>0</v>
      </c>
      <c r="DS2956" s="77">
        <v>0</v>
      </c>
      <c r="DT2956" s="77">
        <v>0</v>
      </c>
      <c r="DU2956" s="77">
        <v>0</v>
      </c>
      <c r="DV2956" s="77">
        <v>0</v>
      </c>
      <c r="DW2956" s="77">
        <v>0</v>
      </c>
      <c r="GE2956" s="77" t="s">
        <v>422</v>
      </c>
      <c r="GF2956" s="77" t="s">
        <v>155</v>
      </c>
      <c r="GG2956" s="77" t="s">
        <v>449</v>
      </c>
      <c r="GH2956" s="77" t="s">
        <v>300</v>
      </c>
      <c r="GI2956" s="77">
        <v>2021</v>
      </c>
      <c r="GJ2956" s="77" t="s">
        <v>305</v>
      </c>
      <c r="GK2956" s="77">
        <v>222.22942162783019</v>
      </c>
      <c r="GL2956" s="77">
        <v>774.34978000000001</v>
      </c>
      <c r="GM2956" s="77">
        <v>2021</v>
      </c>
      <c r="GN2956" s="77" t="s">
        <v>175</v>
      </c>
      <c r="GO2956" s="77">
        <v>0.13250000000000001</v>
      </c>
      <c r="GP2956" s="77">
        <v>3</v>
      </c>
      <c r="GQ2956" s="77">
        <v>0</v>
      </c>
      <c r="GR2956" s="77" t="s">
        <v>423</v>
      </c>
      <c r="GS2956" s="77">
        <v>0.1527377521613833</v>
      </c>
      <c r="GT2956" s="77">
        <v>33.942822323559085</v>
      </c>
      <c r="GU2956" s="77">
        <v>0.1527377521613833</v>
      </c>
      <c r="GV2956" s="77">
        <v>33.942822323559085</v>
      </c>
      <c r="GW2956" s="77">
        <v>0</v>
      </c>
      <c r="GX2956" s="77">
        <v>0</v>
      </c>
      <c r="GY2956" s="77">
        <v>0</v>
      </c>
      <c r="GZ2956" s="77">
        <v>0</v>
      </c>
    </row>
    <row r="2957" spans="98:208" x14ac:dyDescent="0.25">
      <c r="CT2957" s="77" t="s">
        <v>155</v>
      </c>
      <c r="CU2957" s="77" t="s">
        <v>482</v>
      </c>
      <c r="CV2957" s="77" t="s">
        <v>439</v>
      </c>
      <c r="CW2957" s="77">
        <v>2021</v>
      </c>
      <c r="CX2957" s="77">
        <v>0</v>
      </c>
      <c r="CY2957" s="77">
        <v>0</v>
      </c>
      <c r="CZ2957" s="77">
        <v>0</v>
      </c>
      <c r="DA2957" s="77">
        <v>0</v>
      </c>
      <c r="DB2957" s="77">
        <v>5.2405583313016866</v>
      </c>
      <c r="DC2957" s="77">
        <v>0.69641821681219418</v>
      </c>
      <c r="DD2957" s="77">
        <v>2.9419641522810669</v>
      </c>
      <c r="DE2957" s="77">
        <v>1.6021759622082139</v>
      </c>
      <c r="DF2957" s="77">
        <v>0.36068764874240572</v>
      </c>
      <c r="DG2957" s="77">
        <v>0.36068764874240572</v>
      </c>
      <c r="DH2957" s="77">
        <v>0</v>
      </c>
      <c r="DI2957" s="77">
        <v>0</v>
      </c>
      <c r="DJ2957" s="77">
        <v>5.8805429700198592E-6</v>
      </c>
      <c r="DL2957" s="77">
        <v>0</v>
      </c>
      <c r="DM2957" s="77">
        <v>2.1210392171851461E-6</v>
      </c>
      <c r="DN2957" s="77">
        <v>2.1210392171851461E-6</v>
      </c>
      <c r="DO2957" s="77">
        <v>0</v>
      </c>
      <c r="DP2957" s="77">
        <v>2.1210392171851461E-6</v>
      </c>
      <c r="DQ2957" s="77">
        <v>2.1210392171851461E-6</v>
      </c>
      <c r="DR2957" s="77">
        <v>0</v>
      </c>
      <c r="DS2957" s="77">
        <v>0</v>
      </c>
      <c r="DT2957" s="77">
        <v>0</v>
      </c>
      <c r="DU2957" s="77">
        <v>0</v>
      </c>
      <c r="DV2957" s="77">
        <v>0</v>
      </c>
      <c r="DW2957" s="77">
        <v>0</v>
      </c>
      <c r="GE2957" s="77" t="s">
        <v>425</v>
      </c>
      <c r="GF2957" s="77" t="s">
        <v>155</v>
      </c>
      <c r="GG2957" s="77" t="s">
        <v>449</v>
      </c>
      <c r="GH2957" s="77" t="s">
        <v>300</v>
      </c>
      <c r="GI2957" s="77">
        <v>2021</v>
      </c>
      <c r="GJ2957" s="77" t="s">
        <v>301</v>
      </c>
      <c r="GK2957" s="77">
        <v>8585.7228092479418</v>
      </c>
      <c r="GL2957" s="77">
        <v>774.34978000000001</v>
      </c>
      <c r="GM2957" s="77">
        <v>2021</v>
      </c>
      <c r="GN2957" s="77" t="s">
        <v>175</v>
      </c>
      <c r="GO2957" s="77">
        <v>5.3000000000000005E-2</v>
      </c>
      <c r="GP2957" s="77">
        <v>3</v>
      </c>
      <c r="GQ2957" s="77">
        <v>0</v>
      </c>
      <c r="GR2957" s="77" t="s">
        <v>423</v>
      </c>
      <c r="GS2957" s="77">
        <v>5.5966209081309407E-2</v>
      </c>
      <c r="GT2957" s="77">
        <v>480.5103578565375</v>
      </c>
      <c r="GU2957" s="77">
        <v>5.5966209081309407E-2</v>
      </c>
      <c r="GV2957" s="77">
        <v>480.5103578565375</v>
      </c>
      <c r="GW2957" s="77">
        <v>0</v>
      </c>
      <c r="GX2957" s="77">
        <v>0</v>
      </c>
      <c r="GY2957" s="77">
        <v>0</v>
      </c>
      <c r="GZ2957" s="77">
        <v>0</v>
      </c>
    </row>
    <row r="2958" spans="98:208" x14ac:dyDescent="0.25">
      <c r="CT2958" s="77" t="s">
        <v>155</v>
      </c>
      <c r="CU2958" s="77" t="s">
        <v>482</v>
      </c>
      <c r="CV2958" s="77" t="s">
        <v>439</v>
      </c>
      <c r="CW2958" s="77">
        <v>2022</v>
      </c>
      <c r="CX2958" s="77">
        <v>0</v>
      </c>
      <c r="CY2958" s="77">
        <v>0</v>
      </c>
      <c r="CZ2958" s="77">
        <v>0</v>
      </c>
      <c r="DA2958" s="77">
        <v>0</v>
      </c>
      <c r="DB2958" s="77">
        <v>5.2405583313016866</v>
      </c>
      <c r="DC2958" s="77">
        <v>0.69641821681219418</v>
      </c>
      <c r="DD2958" s="77">
        <v>2.9419641522810669</v>
      </c>
      <c r="DE2958" s="77">
        <v>1.6021759622082139</v>
      </c>
      <c r="DF2958" s="77">
        <v>0.36068764874240572</v>
      </c>
      <c r="DG2958" s="77">
        <v>0.36068764874240572</v>
      </c>
      <c r="DH2958" s="77">
        <v>0.36068764874240572</v>
      </c>
      <c r="DI2958" s="77">
        <v>0</v>
      </c>
      <c r="DJ2958" s="77">
        <v>5.8805429700198592E-6</v>
      </c>
      <c r="DL2958" s="77">
        <v>0</v>
      </c>
      <c r="DM2958" s="77">
        <v>2.1210392171851461E-6</v>
      </c>
      <c r="DN2958" s="77">
        <v>2.1210392171851461E-6</v>
      </c>
      <c r="DO2958" s="77">
        <v>0</v>
      </c>
      <c r="DP2958" s="77">
        <v>2.1210392171851461E-6</v>
      </c>
      <c r="DQ2958" s="77">
        <v>2.1210392171851461E-6</v>
      </c>
      <c r="DR2958" s="77">
        <v>0</v>
      </c>
      <c r="DS2958" s="77">
        <v>2.1210392171851461E-6</v>
      </c>
      <c r="DT2958" s="77">
        <v>2.1210392171851461E-6</v>
      </c>
      <c r="DU2958" s="77">
        <v>0</v>
      </c>
      <c r="DV2958" s="77">
        <v>0</v>
      </c>
      <c r="DW2958" s="77">
        <v>0</v>
      </c>
      <c r="GE2958" s="77" t="s">
        <v>427</v>
      </c>
      <c r="GF2958" s="77" t="s">
        <v>155</v>
      </c>
      <c r="GG2958" s="77" t="s">
        <v>449</v>
      </c>
      <c r="GH2958" s="77" t="s">
        <v>300</v>
      </c>
      <c r="GI2958" s="77">
        <v>2021</v>
      </c>
      <c r="GJ2958" s="77" t="s">
        <v>303</v>
      </c>
      <c r="GK2958" s="77">
        <v>5338.1784104567441</v>
      </c>
      <c r="GL2958" s="77">
        <v>774.34978000000001</v>
      </c>
      <c r="GM2958" s="77">
        <v>2021</v>
      </c>
      <c r="GN2958" s="77" t="s">
        <v>175</v>
      </c>
      <c r="GO2958" s="77">
        <v>5.3000000000000005E-2</v>
      </c>
      <c r="GP2958" s="77">
        <v>3</v>
      </c>
      <c r="GQ2958" s="77">
        <v>0</v>
      </c>
      <c r="GR2958" s="77" t="s">
        <v>423</v>
      </c>
      <c r="GS2958" s="77">
        <v>5.5966209081309407E-2</v>
      </c>
      <c r="GT2958" s="77">
        <v>298.75760903295406</v>
      </c>
      <c r="GU2958" s="77">
        <v>5.5966209081309407E-2</v>
      </c>
      <c r="GV2958" s="77">
        <v>298.75760903295406</v>
      </c>
      <c r="GW2958" s="77">
        <v>0</v>
      </c>
      <c r="GX2958" s="77">
        <v>0</v>
      </c>
      <c r="GY2958" s="77">
        <v>0</v>
      </c>
      <c r="GZ2958" s="77">
        <v>0</v>
      </c>
    </row>
    <row r="2959" spans="98:208" x14ac:dyDescent="0.25">
      <c r="CT2959" s="77" t="s">
        <v>155</v>
      </c>
      <c r="CU2959" s="77" t="s">
        <v>482</v>
      </c>
      <c r="CV2959" s="77" t="s">
        <v>439</v>
      </c>
      <c r="CW2959" s="77">
        <v>2023</v>
      </c>
      <c r="CX2959" s="77">
        <v>0</v>
      </c>
      <c r="CY2959" s="77">
        <v>0</v>
      </c>
      <c r="CZ2959" s="77">
        <v>0</v>
      </c>
      <c r="DA2959" s="77">
        <v>0</v>
      </c>
      <c r="DB2959" s="77">
        <v>5.4750346070079718</v>
      </c>
      <c r="DC2959" s="77">
        <v>0.71896016785811512</v>
      </c>
      <c r="DD2959" s="77">
        <v>3.071497198615158</v>
      </c>
      <c r="DE2959" s="77">
        <v>1.684577240534485</v>
      </c>
      <c r="DF2959" s="77">
        <v>0</v>
      </c>
      <c r="DG2959" s="77">
        <v>0.37599181639993956</v>
      </c>
      <c r="DH2959" s="77">
        <v>0.37599181639993956</v>
      </c>
      <c r="DI2959" s="77">
        <v>0.37599181639993956</v>
      </c>
      <c r="DJ2959" s="77">
        <v>5.8805429700198592E-6</v>
      </c>
      <c r="DL2959" s="77">
        <v>0</v>
      </c>
      <c r="DM2959" s="77">
        <v>0</v>
      </c>
      <c r="DN2959" s="77">
        <v>0</v>
      </c>
      <c r="DO2959" s="77">
        <v>0</v>
      </c>
      <c r="DP2959" s="77">
        <v>2.2110360327156623E-6</v>
      </c>
      <c r="DQ2959" s="77">
        <v>2.2110360327156623E-6</v>
      </c>
      <c r="DR2959" s="77">
        <v>0</v>
      </c>
      <c r="DS2959" s="77">
        <v>2.2110360327156623E-6</v>
      </c>
      <c r="DT2959" s="77">
        <v>2.2110360327156623E-6</v>
      </c>
      <c r="DU2959" s="77">
        <v>0</v>
      </c>
      <c r="DV2959" s="77">
        <v>2.2110360327156623E-6</v>
      </c>
      <c r="DW2959" s="77">
        <v>2.2110360327156623E-6</v>
      </c>
      <c r="GE2959" s="77" t="s">
        <v>422</v>
      </c>
      <c r="GF2959" s="77" t="s">
        <v>155</v>
      </c>
      <c r="GG2959" s="77" t="s">
        <v>449</v>
      </c>
      <c r="GH2959" s="77" t="s">
        <v>300</v>
      </c>
      <c r="GI2959" s="77">
        <v>2022</v>
      </c>
      <c r="GJ2959" s="77" t="s">
        <v>305</v>
      </c>
      <c r="GK2959" s="77">
        <v>222.22942162783019</v>
      </c>
      <c r="GL2959" s="77">
        <v>774.34978000000001</v>
      </c>
      <c r="GM2959" s="77">
        <v>2022</v>
      </c>
      <c r="GN2959" s="77" t="s">
        <v>175</v>
      </c>
      <c r="GO2959" s="77">
        <v>0.13250000000000001</v>
      </c>
      <c r="GP2959" s="77">
        <v>3</v>
      </c>
      <c r="GQ2959" s="77">
        <v>0</v>
      </c>
      <c r="GR2959" s="77" t="s">
        <v>423</v>
      </c>
      <c r="GS2959" s="77">
        <v>0.1527377521613833</v>
      </c>
      <c r="GT2959" s="77">
        <v>33.942822323559085</v>
      </c>
      <c r="GU2959" s="77">
        <v>0.1527377521613833</v>
      </c>
      <c r="GV2959" s="77">
        <v>33.942822323559085</v>
      </c>
      <c r="GW2959" s="77">
        <v>0.1527377521613833</v>
      </c>
      <c r="GX2959" s="77">
        <v>33.942822323559085</v>
      </c>
      <c r="GY2959" s="77">
        <v>0</v>
      </c>
      <c r="GZ2959" s="77">
        <v>0</v>
      </c>
    </row>
    <row r="2960" spans="98:208" x14ac:dyDescent="0.25">
      <c r="CT2960" s="77" t="s">
        <v>155</v>
      </c>
      <c r="CU2960" s="77" t="s">
        <v>482</v>
      </c>
      <c r="CV2960" s="77" t="s">
        <v>439</v>
      </c>
      <c r="CW2960" s="77">
        <v>2024</v>
      </c>
      <c r="CX2960" s="77">
        <v>0</v>
      </c>
      <c r="CY2960" s="77">
        <v>0</v>
      </c>
      <c r="CZ2960" s="77">
        <v>0</v>
      </c>
      <c r="DA2960" s="77">
        <v>0</v>
      </c>
      <c r="DB2960" s="77">
        <v>5.4750346070079718</v>
      </c>
      <c r="DC2960" s="77">
        <v>0.71896016785811512</v>
      </c>
      <c r="DD2960" s="77">
        <v>3.071497198615158</v>
      </c>
      <c r="DE2960" s="77">
        <v>1.684577240534485</v>
      </c>
      <c r="DF2960" s="77">
        <v>0</v>
      </c>
      <c r="DG2960" s="77">
        <v>0</v>
      </c>
      <c r="DH2960" s="77">
        <v>0.37599181639993956</v>
      </c>
      <c r="DI2960" s="77">
        <v>0.37599181639993956</v>
      </c>
      <c r="DJ2960" s="77">
        <v>5.8805429700198592E-6</v>
      </c>
      <c r="DL2960" s="77">
        <v>0</v>
      </c>
      <c r="DM2960" s="77">
        <v>0</v>
      </c>
      <c r="DN2960" s="77">
        <v>0</v>
      </c>
      <c r="DO2960" s="77">
        <v>0</v>
      </c>
      <c r="DP2960" s="77">
        <v>0</v>
      </c>
      <c r="DQ2960" s="77">
        <v>0</v>
      </c>
      <c r="DR2960" s="77">
        <v>0</v>
      </c>
      <c r="DS2960" s="77">
        <v>2.2110360327156623E-6</v>
      </c>
      <c r="DT2960" s="77">
        <v>2.2110360327156623E-6</v>
      </c>
      <c r="DU2960" s="77">
        <v>0</v>
      </c>
      <c r="DV2960" s="77">
        <v>2.2110360327156623E-6</v>
      </c>
      <c r="DW2960" s="77">
        <v>2.2110360327156623E-6</v>
      </c>
      <c r="GE2960" s="77" t="s">
        <v>425</v>
      </c>
      <c r="GF2960" s="77" t="s">
        <v>155</v>
      </c>
      <c r="GG2960" s="77" t="s">
        <v>449</v>
      </c>
      <c r="GH2960" s="77" t="s">
        <v>300</v>
      </c>
      <c r="GI2960" s="77">
        <v>2022</v>
      </c>
      <c r="GJ2960" s="77" t="s">
        <v>301</v>
      </c>
      <c r="GK2960" s="77">
        <v>8585.7228092479418</v>
      </c>
      <c r="GL2960" s="77">
        <v>774.34978000000001</v>
      </c>
      <c r="GM2960" s="77">
        <v>2022</v>
      </c>
      <c r="GN2960" s="77" t="s">
        <v>175</v>
      </c>
      <c r="GO2960" s="77">
        <v>5.3000000000000005E-2</v>
      </c>
      <c r="GP2960" s="77">
        <v>3</v>
      </c>
      <c r="GQ2960" s="77">
        <v>0</v>
      </c>
      <c r="GR2960" s="77" t="s">
        <v>423</v>
      </c>
      <c r="GS2960" s="77">
        <v>5.5966209081309407E-2</v>
      </c>
      <c r="GT2960" s="77">
        <v>480.5103578565375</v>
      </c>
      <c r="GU2960" s="77">
        <v>5.5966209081309407E-2</v>
      </c>
      <c r="GV2960" s="77">
        <v>480.5103578565375</v>
      </c>
      <c r="GW2960" s="77">
        <v>5.5966209081309407E-2</v>
      </c>
      <c r="GX2960" s="77">
        <v>480.5103578565375</v>
      </c>
      <c r="GY2960" s="77">
        <v>0</v>
      </c>
      <c r="GZ2960" s="77">
        <v>0</v>
      </c>
    </row>
    <row r="2961" spans="98:208" x14ac:dyDescent="0.25">
      <c r="CT2961" s="77" t="s">
        <v>155</v>
      </c>
      <c r="CU2961" s="77" t="s">
        <v>482</v>
      </c>
      <c r="CV2961" s="77" t="s">
        <v>439</v>
      </c>
      <c r="CW2961" s="77">
        <v>2025</v>
      </c>
      <c r="CX2961" s="77">
        <v>0</v>
      </c>
      <c r="CY2961" s="77">
        <v>0</v>
      </c>
      <c r="CZ2961" s="77">
        <v>0</v>
      </c>
      <c r="DA2961" s="77">
        <v>0</v>
      </c>
      <c r="DB2961" s="77">
        <v>5.4750346070079718</v>
      </c>
      <c r="DC2961" s="77">
        <v>0.71896016785811512</v>
      </c>
      <c r="DD2961" s="77">
        <v>3.071497198615158</v>
      </c>
      <c r="DE2961" s="77">
        <v>1.684577240534485</v>
      </c>
      <c r="DF2961" s="77">
        <v>0</v>
      </c>
      <c r="DG2961" s="77">
        <v>0</v>
      </c>
      <c r="DH2961" s="77">
        <v>0</v>
      </c>
      <c r="DI2961" s="77">
        <v>0.37599181639993956</v>
      </c>
      <c r="DJ2961" s="77">
        <v>5.8805429700198592E-6</v>
      </c>
      <c r="DL2961" s="77">
        <v>0</v>
      </c>
      <c r="DM2961" s="77">
        <v>0</v>
      </c>
      <c r="DN2961" s="77">
        <v>0</v>
      </c>
      <c r="DO2961" s="77">
        <v>0</v>
      </c>
      <c r="DP2961" s="77">
        <v>0</v>
      </c>
      <c r="DQ2961" s="77">
        <v>0</v>
      </c>
      <c r="DR2961" s="77">
        <v>0</v>
      </c>
      <c r="DS2961" s="77">
        <v>0</v>
      </c>
      <c r="DT2961" s="77">
        <v>0</v>
      </c>
      <c r="DU2961" s="77">
        <v>0</v>
      </c>
      <c r="DV2961" s="77">
        <v>2.2110360327156623E-6</v>
      </c>
      <c r="DW2961" s="77">
        <v>2.2110360327156623E-6</v>
      </c>
      <c r="GE2961" s="77" t="s">
        <v>427</v>
      </c>
      <c r="GF2961" s="77" t="s">
        <v>155</v>
      </c>
      <c r="GG2961" s="77" t="s">
        <v>449</v>
      </c>
      <c r="GH2961" s="77" t="s">
        <v>300</v>
      </c>
      <c r="GI2961" s="77">
        <v>2022</v>
      </c>
      <c r="GJ2961" s="77" t="s">
        <v>303</v>
      </c>
      <c r="GK2961" s="77">
        <v>5338.1784104567441</v>
      </c>
      <c r="GL2961" s="77">
        <v>774.34978000000001</v>
      </c>
      <c r="GM2961" s="77">
        <v>2022</v>
      </c>
      <c r="GN2961" s="77" t="s">
        <v>175</v>
      </c>
      <c r="GO2961" s="77">
        <v>5.3000000000000005E-2</v>
      </c>
      <c r="GP2961" s="77">
        <v>3</v>
      </c>
      <c r="GQ2961" s="77">
        <v>0</v>
      </c>
      <c r="GR2961" s="77" t="s">
        <v>423</v>
      </c>
      <c r="GS2961" s="77">
        <v>5.5966209081309407E-2</v>
      </c>
      <c r="GT2961" s="77">
        <v>298.75760903295406</v>
      </c>
      <c r="GU2961" s="77">
        <v>5.5966209081309407E-2</v>
      </c>
      <c r="GV2961" s="77">
        <v>298.75760903295406</v>
      </c>
      <c r="GW2961" s="77">
        <v>5.5966209081309407E-2</v>
      </c>
      <c r="GX2961" s="77">
        <v>298.75760903295406</v>
      </c>
      <c r="GY2961" s="77">
        <v>0</v>
      </c>
      <c r="GZ2961" s="77">
        <v>0</v>
      </c>
    </row>
    <row r="2962" spans="98:208" x14ac:dyDescent="0.25">
      <c r="CT2962" s="77" t="s">
        <v>155</v>
      </c>
      <c r="CU2962" s="77" t="s">
        <v>482</v>
      </c>
      <c r="CV2962" s="77" t="s">
        <v>446</v>
      </c>
      <c r="CW2962" s="77">
        <v>2020</v>
      </c>
      <c r="CX2962" s="77">
        <v>0</v>
      </c>
      <c r="CY2962" s="77">
        <v>0</v>
      </c>
      <c r="CZ2962" s="77">
        <v>0</v>
      </c>
      <c r="DA2962" s="77">
        <v>0</v>
      </c>
      <c r="DB2962" s="77">
        <v>7.7900575334948347E-2</v>
      </c>
      <c r="DC2962" s="77">
        <v>3.642506068395409E-2</v>
      </c>
      <c r="DD2962" s="77">
        <v>1.580872452543065E-3</v>
      </c>
      <c r="DE2962" s="77">
        <v>3.9894642198450687E-2</v>
      </c>
      <c r="DF2962" s="77">
        <v>7.8847092159215551E-3</v>
      </c>
      <c r="DG2962" s="77">
        <v>0</v>
      </c>
      <c r="DH2962" s="77">
        <v>0</v>
      </c>
      <c r="DI2962" s="77">
        <v>0</v>
      </c>
      <c r="DJ2962" s="77">
        <v>2.5273736325650371E-3</v>
      </c>
      <c r="DL2962" s="77">
        <v>0</v>
      </c>
      <c r="DM2962" s="77">
        <v>1.9927606172762685E-5</v>
      </c>
      <c r="DN2962" s="77">
        <v>1.9927606172762685E-5</v>
      </c>
      <c r="DO2962" s="77">
        <v>0</v>
      </c>
      <c r="DP2962" s="77">
        <v>0</v>
      </c>
      <c r="DQ2962" s="77">
        <v>0</v>
      </c>
      <c r="DR2962" s="77">
        <v>0</v>
      </c>
      <c r="DS2962" s="77">
        <v>0</v>
      </c>
      <c r="DT2962" s="77">
        <v>0</v>
      </c>
      <c r="DU2962" s="77">
        <v>0</v>
      </c>
      <c r="DV2962" s="77">
        <v>0</v>
      </c>
      <c r="DW2962" s="77">
        <v>0</v>
      </c>
      <c r="GE2962" s="77" t="s">
        <v>422</v>
      </c>
      <c r="GF2962" s="77" t="s">
        <v>155</v>
      </c>
      <c r="GG2962" s="77" t="s">
        <v>449</v>
      </c>
      <c r="GH2962" s="77" t="s">
        <v>300</v>
      </c>
      <c r="GI2962" s="77">
        <v>2023</v>
      </c>
      <c r="GJ2962" s="77" t="s">
        <v>305</v>
      </c>
      <c r="GK2962" s="77">
        <v>233.23007680793901</v>
      </c>
      <c r="GL2962" s="77">
        <v>774.34978000000001</v>
      </c>
      <c r="GM2962" s="77">
        <v>2023</v>
      </c>
      <c r="GN2962" s="77" t="s">
        <v>175</v>
      </c>
      <c r="GO2962" s="77">
        <v>0.13250000000000001</v>
      </c>
      <c r="GP2962" s="77">
        <v>3</v>
      </c>
      <c r="GQ2962" s="77">
        <v>0</v>
      </c>
      <c r="GR2962" s="77" t="s">
        <v>423</v>
      </c>
      <c r="GS2962" s="77">
        <v>0</v>
      </c>
      <c r="GT2962" s="77">
        <v>0</v>
      </c>
      <c r="GU2962" s="77">
        <v>0.1527377521613833</v>
      </c>
      <c r="GV2962" s="77">
        <v>35.623037668071383</v>
      </c>
      <c r="GW2962" s="77">
        <v>0.1527377521613833</v>
      </c>
      <c r="GX2962" s="77">
        <v>35.623037668071383</v>
      </c>
      <c r="GY2962" s="77">
        <v>0.1527377521613833</v>
      </c>
      <c r="GZ2962" s="77">
        <v>35.623037668071383</v>
      </c>
    </row>
    <row r="2963" spans="98:208" x14ac:dyDescent="0.25">
      <c r="CT2963" s="77" t="s">
        <v>155</v>
      </c>
      <c r="CU2963" s="77" t="s">
        <v>482</v>
      </c>
      <c r="CV2963" s="77" t="s">
        <v>446</v>
      </c>
      <c r="CW2963" s="77">
        <v>2021</v>
      </c>
      <c r="CX2963" s="77">
        <v>0</v>
      </c>
      <c r="CY2963" s="77">
        <v>0</v>
      </c>
      <c r="CZ2963" s="77">
        <v>0</v>
      </c>
      <c r="DA2963" s="77">
        <v>0</v>
      </c>
      <c r="DB2963" s="77">
        <v>7.7900575334948347E-2</v>
      </c>
      <c r="DC2963" s="77">
        <v>3.642506068395409E-2</v>
      </c>
      <c r="DD2963" s="77">
        <v>1.580872452543065E-3</v>
      </c>
      <c r="DE2963" s="77">
        <v>3.9894642198450687E-2</v>
      </c>
      <c r="DF2963" s="77">
        <v>7.8847092159215551E-3</v>
      </c>
      <c r="DG2963" s="77">
        <v>7.8847092159215551E-3</v>
      </c>
      <c r="DH2963" s="77">
        <v>0</v>
      </c>
      <c r="DI2963" s="77">
        <v>0</v>
      </c>
      <c r="DJ2963" s="77">
        <v>2.5273736325650371E-3</v>
      </c>
      <c r="DL2963" s="77">
        <v>0</v>
      </c>
      <c r="DM2963" s="77">
        <v>1.9927606172762685E-5</v>
      </c>
      <c r="DN2963" s="77">
        <v>1.9927606172762685E-5</v>
      </c>
      <c r="DO2963" s="77">
        <v>0</v>
      </c>
      <c r="DP2963" s="77">
        <v>1.9927606172762685E-5</v>
      </c>
      <c r="DQ2963" s="77">
        <v>1.9927606172762685E-5</v>
      </c>
      <c r="DR2963" s="77">
        <v>0</v>
      </c>
      <c r="DS2963" s="77">
        <v>0</v>
      </c>
      <c r="DT2963" s="77">
        <v>0</v>
      </c>
      <c r="DU2963" s="77">
        <v>0</v>
      </c>
      <c r="DV2963" s="77">
        <v>0</v>
      </c>
      <c r="DW2963" s="77">
        <v>0</v>
      </c>
      <c r="GE2963" s="77" t="s">
        <v>425</v>
      </c>
      <c r="GF2963" s="77" t="s">
        <v>155</v>
      </c>
      <c r="GG2963" s="77" t="s">
        <v>449</v>
      </c>
      <c r="GH2963" s="77" t="s">
        <v>300</v>
      </c>
      <c r="GI2963" s="77">
        <v>2023</v>
      </c>
      <c r="GJ2963" s="77" t="s">
        <v>301</v>
      </c>
      <c r="GK2963" s="77">
        <v>8896.515993428593</v>
      </c>
      <c r="GL2963" s="77">
        <v>774.34978000000001</v>
      </c>
      <c r="GM2963" s="77">
        <v>2023</v>
      </c>
      <c r="GN2963" s="77" t="s">
        <v>175</v>
      </c>
      <c r="GO2963" s="77">
        <v>5.3000000000000005E-2</v>
      </c>
      <c r="GP2963" s="77">
        <v>3</v>
      </c>
      <c r="GQ2963" s="77">
        <v>0</v>
      </c>
      <c r="GR2963" s="77" t="s">
        <v>423</v>
      </c>
      <c r="GS2963" s="77">
        <v>0</v>
      </c>
      <c r="GT2963" s="77">
        <v>0</v>
      </c>
      <c r="GU2963" s="77">
        <v>5.5966209081309407E-2</v>
      </c>
      <c r="GV2963" s="77">
        <v>497.90427418343768</v>
      </c>
      <c r="GW2963" s="77">
        <v>5.5966209081309407E-2</v>
      </c>
      <c r="GX2963" s="77">
        <v>497.90427418343768</v>
      </c>
      <c r="GY2963" s="77">
        <v>5.5966209081309407E-2</v>
      </c>
      <c r="GZ2963" s="77">
        <v>497.90427418343768</v>
      </c>
    </row>
    <row r="2964" spans="98:208" x14ac:dyDescent="0.25">
      <c r="CT2964" s="77" t="s">
        <v>155</v>
      </c>
      <c r="CU2964" s="77" t="s">
        <v>482</v>
      </c>
      <c r="CV2964" s="77" t="s">
        <v>446</v>
      </c>
      <c r="CW2964" s="77">
        <v>2022</v>
      </c>
      <c r="CX2964" s="77">
        <v>0</v>
      </c>
      <c r="CY2964" s="77">
        <v>0</v>
      </c>
      <c r="CZ2964" s="77">
        <v>0</v>
      </c>
      <c r="DA2964" s="77">
        <v>0</v>
      </c>
      <c r="DB2964" s="77">
        <v>7.7900575334948347E-2</v>
      </c>
      <c r="DC2964" s="77">
        <v>3.642506068395409E-2</v>
      </c>
      <c r="DD2964" s="77">
        <v>1.580872452543065E-3</v>
      </c>
      <c r="DE2964" s="77">
        <v>3.9894642198450687E-2</v>
      </c>
      <c r="DF2964" s="77">
        <v>7.8847092159215551E-3</v>
      </c>
      <c r="DG2964" s="77">
        <v>7.8847092159215551E-3</v>
      </c>
      <c r="DH2964" s="77">
        <v>7.8847092159215551E-3</v>
      </c>
      <c r="DI2964" s="77">
        <v>0</v>
      </c>
      <c r="DJ2964" s="77">
        <v>2.5273736325650371E-3</v>
      </c>
      <c r="DL2964" s="77">
        <v>0</v>
      </c>
      <c r="DM2964" s="77">
        <v>1.9927606172762685E-5</v>
      </c>
      <c r="DN2964" s="77">
        <v>1.9927606172762685E-5</v>
      </c>
      <c r="DO2964" s="77">
        <v>0</v>
      </c>
      <c r="DP2964" s="77">
        <v>1.9927606172762685E-5</v>
      </c>
      <c r="DQ2964" s="77">
        <v>1.9927606172762685E-5</v>
      </c>
      <c r="DR2964" s="77">
        <v>0</v>
      </c>
      <c r="DS2964" s="77">
        <v>1.9927606172762685E-5</v>
      </c>
      <c r="DT2964" s="77">
        <v>1.9927606172762685E-5</v>
      </c>
      <c r="DU2964" s="77">
        <v>0</v>
      </c>
      <c r="DV2964" s="77">
        <v>0</v>
      </c>
      <c r="DW2964" s="77">
        <v>0</v>
      </c>
      <c r="GE2964" s="77" t="s">
        <v>427</v>
      </c>
      <c r="GF2964" s="77" t="s">
        <v>155</v>
      </c>
      <c r="GG2964" s="77" t="s">
        <v>449</v>
      </c>
      <c r="GH2964" s="77" t="s">
        <v>300</v>
      </c>
      <c r="GI2964" s="77">
        <v>2023</v>
      </c>
      <c r="GJ2964" s="77" t="s">
        <v>303</v>
      </c>
      <c r="GK2964" s="77">
        <v>5534.8914862000911</v>
      </c>
      <c r="GL2964" s="77">
        <v>774.34978000000001</v>
      </c>
      <c r="GM2964" s="77">
        <v>2023</v>
      </c>
      <c r="GN2964" s="77" t="s">
        <v>175</v>
      </c>
      <c r="GO2964" s="77">
        <v>5.3000000000000005E-2</v>
      </c>
      <c r="GP2964" s="77">
        <v>3</v>
      </c>
      <c r="GQ2964" s="77">
        <v>0</v>
      </c>
      <c r="GR2964" s="77" t="s">
        <v>423</v>
      </c>
      <c r="GS2964" s="77">
        <v>0</v>
      </c>
      <c r="GT2964" s="77">
        <v>0</v>
      </c>
      <c r="GU2964" s="77">
        <v>5.5966209081309407E-2</v>
      </c>
      <c r="GV2964" s="77">
        <v>309.76689415903365</v>
      </c>
      <c r="GW2964" s="77">
        <v>5.5966209081309407E-2</v>
      </c>
      <c r="GX2964" s="77">
        <v>309.76689415903365</v>
      </c>
      <c r="GY2964" s="77">
        <v>5.5966209081309407E-2</v>
      </c>
      <c r="GZ2964" s="77">
        <v>309.76689415903365</v>
      </c>
    </row>
    <row r="2965" spans="98:208" x14ac:dyDescent="0.25">
      <c r="CT2965" s="77" t="s">
        <v>155</v>
      </c>
      <c r="CU2965" s="77" t="s">
        <v>482</v>
      </c>
      <c r="CV2965" s="77" t="s">
        <v>446</v>
      </c>
      <c r="CW2965" s="77">
        <v>2023</v>
      </c>
      <c r="CX2965" s="77">
        <v>0</v>
      </c>
      <c r="CY2965" s="77">
        <v>0</v>
      </c>
      <c r="CZ2965" s="77">
        <v>0</v>
      </c>
      <c r="DA2965" s="77">
        <v>0</v>
      </c>
      <c r="DB2965" s="77">
        <v>8.0408269036977106E-2</v>
      </c>
      <c r="DC2965" s="77">
        <v>3.7590224611390513E-2</v>
      </c>
      <c r="DD2965" s="77">
        <v>1.631433411568656E-3</v>
      </c>
      <c r="DE2965" s="77">
        <v>4.1186611014017438E-2</v>
      </c>
      <c r="DF2965" s="77">
        <v>0</v>
      </c>
      <c r="DG2965" s="77">
        <v>8.1378100371604402E-3</v>
      </c>
      <c r="DH2965" s="77">
        <v>8.1378100371604402E-3</v>
      </c>
      <c r="DI2965" s="77">
        <v>8.1378100371604402E-3</v>
      </c>
      <c r="DJ2965" s="77">
        <v>2.5273736325650371E-3</v>
      </c>
      <c r="DL2965" s="77">
        <v>0</v>
      </c>
      <c r="DM2965" s="77">
        <v>0</v>
      </c>
      <c r="DN2965" s="77">
        <v>0</v>
      </c>
      <c r="DO2965" s="77">
        <v>0</v>
      </c>
      <c r="DP2965" s="77">
        <v>2.05672865147424E-5</v>
      </c>
      <c r="DQ2965" s="77">
        <v>2.05672865147424E-5</v>
      </c>
      <c r="DR2965" s="77">
        <v>0</v>
      </c>
      <c r="DS2965" s="77">
        <v>2.05672865147424E-5</v>
      </c>
      <c r="DT2965" s="77">
        <v>2.05672865147424E-5</v>
      </c>
      <c r="DU2965" s="77">
        <v>0</v>
      </c>
      <c r="DV2965" s="77">
        <v>2.05672865147424E-5</v>
      </c>
      <c r="DW2965" s="77">
        <v>2.05672865147424E-5</v>
      </c>
      <c r="GE2965" s="77" t="s">
        <v>422</v>
      </c>
      <c r="GF2965" s="77" t="s">
        <v>155</v>
      </c>
      <c r="GG2965" s="77" t="s">
        <v>449</v>
      </c>
      <c r="GH2965" s="77" t="s">
        <v>300</v>
      </c>
      <c r="GI2965" s="77">
        <v>2024</v>
      </c>
      <c r="GJ2965" s="77" t="s">
        <v>305</v>
      </c>
      <c r="GK2965" s="77">
        <v>233.23007680793901</v>
      </c>
      <c r="GL2965" s="77">
        <v>774.34978000000001</v>
      </c>
      <c r="GM2965" s="77">
        <v>2024</v>
      </c>
      <c r="GN2965" s="77" t="s">
        <v>175</v>
      </c>
      <c r="GO2965" s="77">
        <v>0.13250000000000001</v>
      </c>
      <c r="GP2965" s="77">
        <v>3</v>
      </c>
      <c r="GQ2965" s="77">
        <v>0</v>
      </c>
      <c r="GR2965" s="77" t="s">
        <v>423</v>
      </c>
      <c r="GS2965" s="77">
        <v>0</v>
      </c>
      <c r="GT2965" s="77">
        <v>0</v>
      </c>
      <c r="GU2965" s="77">
        <v>0</v>
      </c>
      <c r="GV2965" s="77">
        <v>0</v>
      </c>
      <c r="GW2965" s="77">
        <v>0.1527377521613833</v>
      </c>
      <c r="GX2965" s="77">
        <v>35.623037668071383</v>
      </c>
      <c r="GY2965" s="77">
        <v>0.1527377521613833</v>
      </c>
      <c r="GZ2965" s="77">
        <v>35.623037668071383</v>
      </c>
    </row>
    <row r="2966" spans="98:208" x14ac:dyDescent="0.25">
      <c r="CT2966" s="77" t="s">
        <v>155</v>
      </c>
      <c r="CU2966" s="77" t="s">
        <v>482</v>
      </c>
      <c r="CV2966" s="77" t="s">
        <v>446</v>
      </c>
      <c r="CW2966" s="77">
        <v>2024</v>
      </c>
      <c r="CX2966" s="77">
        <v>0</v>
      </c>
      <c r="CY2966" s="77">
        <v>0</v>
      </c>
      <c r="CZ2966" s="77">
        <v>0</v>
      </c>
      <c r="DA2966" s="77">
        <v>0</v>
      </c>
      <c r="DB2966" s="77">
        <v>8.0408269036977106E-2</v>
      </c>
      <c r="DC2966" s="77">
        <v>3.7590224611390513E-2</v>
      </c>
      <c r="DD2966" s="77">
        <v>1.631433411568656E-3</v>
      </c>
      <c r="DE2966" s="77">
        <v>4.1186611014017438E-2</v>
      </c>
      <c r="DF2966" s="77">
        <v>0</v>
      </c>
      <c r="DG2966" s="77">
        <v>0</v>
      </c>
      <c r="DH2966" s="77">
        <v>8.1378100371604402E-3</v>
      </c>
      <c r="DI2966" s="77">
        <v>8.1378100371604402E-3</v>
      </c>
      <c r="DJ2966" s="77">
        <v>2.5273736325650371E-3</v>
      </c>
      <c r="DL2966" s="77">
        <v>0</v>
      </c>
      <c r="DM2966" s="77">
        <v>0</v>
      </c>
      <c r="DN2966" s="77">
        <v>0</v>
      </c>
      <c r="DO2966" s="77">
        <v>0</v>
      </c>
      <c r="DP2966" s="77">
        <v>0</v>
      </c>
      <c r="DQ2966" s="77">
        <v>0</v>
      </c>
      <c r="DR2966" s="77">
        <v>0</v>
      </c>
      <c r="DS2966" s="77">
        <v>2.05672865147424E-5</v>
      </c>
      <c r="DT2966" s="77">
        <v>2.05672865147424E-5</v>
      </c>
      <c r="DU2966" s="77">
        <v>0</v>
      </c>
      <c r="DV2966" s="77">
        <v>2.05672865147424E-5</v>
      </c>
      <c r="DW2966" s="77">
        <v>2.05672865147424E-5</v>
      </c>
      <c r="GE2966" s="77" t="s">
        <v>425</v>
      </c>
      <c r="GF2966" s="77" t="s">
        <v>155</v>
      </c>
      <c r="GG2966" s="77" t="s">
        <v>449</v>
      </c>
      <c r="GH2966" s="77" t="s">
        <v>300</v>
      </c>
      <c r="GI2966" s="77">
        <v>2024</v>
      </c>
      <c r="GJ2966" s="77" t="s">
        <v>301</v>
      </c>
      <c r="GK2966" s="77">
        <v>8896.515993428593</v>
      </c>
      <c r="GL2966" s="77">
        <v>774.34978000000001</v>
      </c>
      <c r="GM2966" s="77">
        <v>2024</v>
      </c>
      <c r="GN2966" s="77" t="s">
        <v>175</v>
      </c>
      <c r="GO2966" s="77">
        <v>5.3000000000000005E-2</v>
      </c>
      <c r="GP2966" s="77">
        <v>3</v>
      </c>
      <c r="GQ2966" s="77">
        <v>0</v>
      </c>
      <c r="GR2966" s="77" t="s">
        <v>423</v>
      </c>
      <c r="GS2966" s="77">
        <v>0</v>
      </c>
      <c r="GT2966" s="77">
        <v>0</v>
      </c>
      <c r="GU2966" s="77">
        <v>0</v>
      </c>
      <c r="GV2966" s="77">
        <v>0</v>
      </c>
      <c r="GW2966" s="77">
        <v>5.5966209081309407E-2</v>
      </c>
      <c r="GX2966" s="77">
        <v>497.90427418343768</v>
      </c>
      <c r="GY2966" s="77">
        <v>5.5966209081309407E-2</v>
      </c>
      <c r="GZ2966" s="77">
        <v>497.90427418343768</v>
      </c>
    </row>
    <row r="2967" spans="98:208" x14ac:dyDescent="0.25">
      <c r="CT2967" s="77" t="s">
        <v>155</v>
      </c>
      <c r="CU2967" s="77" t="s">
        <v>482</v>
      </c>
      <c r="CV2967" s="77" t="s">
        <v>446</v>
      </c>
      <c r="CW2967" s="77">
        <v>2025</v>
      </c>
      <c r="CX2967" s="77">
        <v>0</v>
      </c>
      <c r="CY2967" s="77">
        <v>0</v>
      </c>
      <c r="CZ2967" s="77">
        <v>0</v>
      </c>
      <c r="DA2967" s="77">
        <v>0</v>
      </c>
      <c r="DB2967" s="77">
        <v>8.0408269036977106E-2</v>
      </c>
      <c r="DC2967" s="77">
        <v>3.7590224611390513E-2</v>
      </c>
      <c r="DD2967" s="77">
        <v>1.631433411568656E-3</v>
      </c>
      <c r="DE2967" s="77">
        <v>4.1186611014017438E-2</v>
      </c>
      <c r="DF2967" s="77">
        <v>0</v>
      </c>
      <c r="DG2967" s="77">
        <v>0</v>
      </c>
      <c r="DH2967" s="77">
        <v>0</v>
      </c>
      <c r="DI2967" s="77">
        <v>8.1378100371604402E-3</v>
      </c>
      <c r="DJ2967" s="77">
        <v>2.5273736325650371E-3</v>
      </c>
      <c r="DL2967" s="77">
        <v>0</v>
      </c>
      <c r="DM2967" s="77">
        <v>0</v>
      </c>
      <c r="DN2967" s="77">
        <v>0</v>
      </c>
      <c r="DO2967" s="77">
        <v>0</v>
      </c>
      <c r="DP2967" s="77">
        <v>0</v>
      </c>
      <c r="DQ2967" s="77">
        <v>0</v>
      </c>
      <c r="DR2967" s="77">
        <v>0</v>
      </c>
      <c r="DS2967" s="77">
        <v>0</v>
      </c>
      <c r="DT2967" s="77">
        <v>0</v>
      </c>
      <c r="DU2967" s="77">
        <v>0</v>
      </c>
      <c r="DV2967" s="77">
        <v>2.05672865147424E-5</v>
      </c>
      <c r="DW2967" s="77">
        <v>2.05672865147424E-5</v>
      </c>
      <c r="GE2967" s="77" t="s">
        <v>427</v>
      </c>
      <c r="GF2967" s="77" t="s">
        <v>155</v>
      </c>
      <c r="GG2967" s="77" t="s">
        <v>449</v>
      </c>
      <c r="GH2967" s="77" t="s">
        <v>300</v>
      </c>
      <c r="GI2967" s="77">
        <v>2024</v>
      </c>
      <c r="GJ2967" s="77" t="s">
        <v>303</v>
      </c>
      <c r="GK2967" s="77">
        <v>5534.8914862000911</v>
      </c>
      <c r="GL2967" s="77">
        <v>774.34978000000001</v>
      </c>
      <c r="GM2967" s="77">
        <v>2024</v>
      </c>
      <c r="GN2967" s="77" t="s">
        <v>175</v>
      </c>
      <c r="GO2967" s="77">
        <v>5.3000000000000005E-2</v>
      </c>
      <c r="GP2967" s="77">
        <v>3</v>
      </c>
      <c r="GQ2967" s="77">
        <v>0</v>
      </c>
      <c r="GR2967" s="77" t="s">
        <v>423</v>
      </c>
      <c r="GS2967" s="77">
        <v>0</v>
      </c>
      <c r="GT2967" s="77">
        <v>0</v>
      </c>
      <c r="GU2967" s="77">
        <v>0</v>
      </c>
      <c r="GV2967" s="77">
        <v>0</v>
      </c>
      <c r="GW2967" s="77">
        <v>5.5966209081309407E-2</v>
      </c>
      <c r="GX2967" s="77">
        <v>309.76689415903365</v>
      </c>
      <c r="GY2967" s="77">
        <v>5.5966209081309407E-2</v>
      </c>
      <c r="GZ2967" s="77">
        <v>309.76689415903365</v>
      </c>
    </row>
    <row r="2968" spans="98:208" x14ac:dyDescent="0.25">
      <c r="CT2968" s="77" t="s">
        <v>155</v>
      </c>
      <c r="CU2968" s="77" t="s">
        <v>482</v>
      </c>
      <c r="CV2968" s="77" t="s">
        <v>453</v>
      </c>
      <c r="CW2968" s="77">
        <v>2020</v>
      </c>
      <c r="CX2968" s="77">
        <v>0</v>
      </c>
      <c r="CY2968" s="77">
        <v>0</v>
      </c>
      <c r="CZ2968" s="77">
        <v>0</v>
      </c>
      <c r="DA2968" s="77">
        <v>0</v>
      </c>
      <c r="DB2968" s="77">
        <v>14146.13064133252</v>
      </c>
      <c r="DC2968" s="77">
        <v>222.22942162783019</v>
      </c>
      <c r="DD2968" s="77">
        <v>8585.7228092479436</v>
      </c>
      <c r="DE2968" s="77">
        <v>5338.1784104567441</v>
      </c>
      <c r="DF2968" s="77">
        <v>813.21078921305048</v>
      </c>
      <c r="DG2968" s="77">
        <v>0</v>
      </c>
      <c r="DH2968" s="77">
        <v>0</v>
      </c>
      <c r="DI2968" s="77">
        <v>0</v>
      </c>
      <c r="DJ2968" s="77">
        <v>9.50411760426434E-7</v>
      </c>
      <c r="DL2968" s="77">
        <v>0</v>
      </c>
      <c r="DM2968" s="77">
        <v>7.72885097773745E-4</v>
      </c>
      <c r="DN2968" s="77">
        <v>7.72885097773745E-4</v>
      </c>
      <c r="DO2968" s="77">
        <v>0</v>
      </c>
      <c r="DP2968" s="77">
        <v>0</v>
      </c>
      <c r="DQ2968" s="77">
        <v>0</v>
      </c>
      <c r="DR2968" s="77">
        <v>0</v>
      </c>
      <c r="DS2968" s="77">
        <v>0</v>
      </c>
      <c r="DT2968" s="77">
        <v>0</v>
      </c>
      <c r="DU2968" s="77">
        <v>0</v>
      </c>
      <c r="DV2968" s="77">
        <v>0</v>
      </c>
      <c r="DW2968" s="77">
        <v>0</v>
      </c>
      <c r="GE2968" s="77" t="s">
        <v>422</v>
      </c>
      <c r="GF2968" s="77" t="s">
        <v>155</v>
      </c>
      <c r="GG2968" s="77" t="s">
        <v>449</v>
      </c>
      <c r="GH2968" s="77" t="s">
        <v>300</v>
      </c>
      <c r="GI2968" s="77">
        <v>2025</v>
      </c>
      <c r="GJ2968" s="77" t="s">
        <v>305</v>
      </c>
      <c r="GK2968" s="77">
        <v>233.23007680793901</v>
      </c>
      <c r="GL2968" s="77">
        <v>774.34978000000001</v>
      </c>
      <c r="GM2968" s="77">
        <v>2025</v>
      </c>
      <c r="GN2968" s="77" t="s">
        <v>175</v>
      </c>
      <c r="GO2968" s="77">
        <v>0.13250000000000001</v>
      </c>
      <c r="GP2968" s="77">
        <v>3</v>
      </c>
      <c r="GQ2968" s="77">
        <v>0</v>
      </c>
      <c r="GR2968" s="77" t="s">
        <v>423</v>
      </c>
      <c r="GS2968" s="77">
        <v>0</v>
      </c>
      <c r="GT2968" s="77">
        <v>0</v>
      </c>
      <c r="GU2968" s="77">
        <v>0</v>
      </c>
      <c r="GV2968" s="77">
        <v>0</v>
      </c>
      <c r="GW2968" s="77">
        <v>0</v>
      </c>
      <c r="GX2968" s="77">
        <v>0</v>
      </c>
      <c r="GY2968" s="77">
        <v>0.1527377521613833</v>
      </c>
      <c r="GZ2968" s="77">
        <v>35.623037668071383</v>
      </c>
    </row>
    <row r="2969" spans="98:208" x14ac:dyDescent="0.25">
      <c r="CT2969" s="77" t="s">
        <v>155</v>
      </c>
      <c r="CU2969" s="77" t="s">
        <v>482</v>
      </c>
      <c r="CV2969" s="77" t="s">
        <v>453</v>
      </c>
      <c r="CW2969" s="77">
        <v>2021</v>
      </c>
      <c r="CX2969" s="77">
        <v>0</v>
      </c>
      <c r="CY2969" s="77">
        <v>0</v>
      </c>
      <c r="CZ2969" s="77">
        <v>0</v>
      </c>
      <c r="DA2969" s="77">
        <v>0</v>
      </c>
      <c r="DB2969" s="77">
        <v>14146.13064133252</v>
      </c>
      <c r="DC2969" s="77">
        <v>222.22942162783019</v>
      </c>
      <c r="DD2969" s="77">
        <v>8585.7228092479436</v>
      </c>
      <c r="DE2969" s="77">
        <v>5338.1784104567441</v>
      </c>
      <c r="DF2969" s="77">
        <v>813.21078921305048</v>
      </c>
      <c r="DG2969" s="77">
        <v>813.21078921305048</v>
      </c>
      <c r="DH2969" s="77">
        <v>0</v>
      </c>
      <c r="DI2969" s="77">
        <v>0</v>
      </c>
      <c r="DJ2969" s="77">
        <v>9.50411760426434E-7</v>
      </c>
      <c r="DL2969" s="77">
        <v>0</v>
      </c>
      <c r="DM2969" s="77">
        <v>7.72885097773745E-4</v>
      </c>
      <c r="DN2969" s="77">
        <v>7.72885097773745E-4</v>
      </c>
      <c r="DO2969" s="77">
        <v>0</v>
      </c>
      <c r="DP2969" s="77">
        <v>7.72885097773745E-4</v>
      </c>
      <c r="DQ2969" s="77">
        <v>7.72885097773745E-4</v>
      </c>
      <c r="DR2969" s="77">
        <v>0</v>
      </c>
      <c r="DS2969" s="77">
        <v>0</v>
      </c>
      <c r="DT2969" s="77">
        <v>0</v>
      </c>
      <c r="DU2969" s="77">
        <v>0</v>
      </c>
      <c r="DV2969" s="77">
        <v>0</v>
      </c>
      <c r="DW2969" s="77">
        <v>0</v>
      </c>
      <c r="GE2969" s="77" t="s">
        <v>425</v>
      </c>
      <c r="GF2969" s="77" t="s">
        <v>155</v>
      </c>
      <c r="GG2969" s="77" t="s">
        <v>449</v>
      </c>
      <c r="GH2969" s="77" t="s">
        <v>300</v>
      </c>
      <c r="GI2969" s="77">
        <v>2025</v>
      </c>
      <c r="GJ2969" s="77" t="s">
        <v>301</v>
      </c>
      <c r="GK2969" s="77">
        <v>8896.515993428593</v>
      </c>
      <c r="GL2969" s="77">
        <v>774.34978000000001</v>
      </c>
      <c r="GM2969" s="77">
        <v>2025</v>
      </c>
      <c r="GN2969" s="77" t="s">
        <v>175</v>
      </c>
      <c r="GO2969" s="77">
        <v>5.3000000000000005E-2</v>
      </c>
      <c r="GP2969" s="77">
        <v>3</v>
      </c>
      <c r="GQ2969" s="77">
        <v>0</v>
      </c>
      <c r="GR2969" s="77" t="s">
        <v>423</v>
      </c>
      <c r="GS2969" s="77">
        <v>0</v>
      </c>
      <c r="GT2969" s="77">
        <v>0</v>
      </c>
      <c r="GU2969" s="77">
        <v>0</v>
      </c>
      <c r="GV2969" s="77">
        <v>0</v>
      </c>
      <c r="GW2969" s="77">
        <v>0</v>
      </c>
      <c r="GX2969" s="77">
        <v>0</v>
      </c>
      <c r="GY2969" s="77">
        <v>5.5966209081309407E-2</v>
      </c>
      <c r="GZ2969" s="77">
        <v>497.90427418343768</v>
      </c>
    </row>
    <row r="2970" spans="98:208" x14ac:dyDescent="0.25">
      <c r="CT2970" s="77" t="s">
        <v>155</v>
      </c>
      <c r="CU2970" s="77" t="s">
        <v>482</v>
      </c>
      <c r="CV2970" s="77" t="s">
        <v>453</v>
      </c>
      <c r="CW2970" s="77">
        <v>2022</v>
      </c>
      <c r="CX2970" s="77">
        <v>0</v>
      </c>
      <c r="CY2970" s="77">
        <v>0</v>
      </c>
      <c r="CZ2970" s="77">
        <v>0</v>
      </c>
      <c r="DA2970" s="77">
        <v>0</v>
      </c>
      <c r="DB2970" s="77">
        <v>14146.13064133252</v>
      </c>
      <c r="DC2970" s="77">
        <v>222.22942162783019</v>
      </c>
      <c r="DD2970" s="77">
        <v>8585.7228092479436</v>
      </c>
      <c r="DE2970" s="77">
        <v>5338.1784104567441</v>
      </c>
      <c r="DF2970" s="77">
        <v>813.21078921305048</v>
      </c>
      <c r="DG2970" s="77">
        <v>813.21078921305048</v>
      </c>
      <c r="DH2970" s="77">
        <v>813.21078921305048</v>
      </c>
      <c r="DI2970" s="77">
        <v>0</v>
      </c>
      <c r="DJ2970" s="77">
        <v>9.50411760426434E-7</v>
      </c>
      <c r="DL2970" s="77">
        <v>0</v>
      </c>
      <c r="DM2970" s="77">
        <v>7.72885097773745E-4</v>
      </c>
      <c r="DN2970" s="77">
        <v>7.72885097773745E-4</v>
      </c>
      <c r="DO2970" s="77">
        <v>0</v>
      </c>
      <c r="DP2970" s="77">
        <v>7.72885097773745E-4</v>
      </c>
      <c r="DQ2970" s="77">
        <v>7.72885097773745E-4</v>
      </c>
      <c r="DR2970" s="77">
        <v>0</v>
      </c>
      <c r="DS2970" s="77">
        <v>7.72885097773745E-4</v>
      </c>
      <c r="DT2970" s="77">
        <v>7.72885097773745E-4</v>
      </c>
      <c r="DU2970" s="77">
        <v>0</v>
      </c>
      <c r="DV2970" s="77">
        <v>0</v>
      </c>
      <c r="DW2970" s="77">
        <v>0</v>
      </c>
      <c r="GE2970" s="77" t="s">
        <v>427</v>
      </c>
      <c r="GF2970" s="77" t="s">
        <v>155</v>
      </c>
      <c r="GG2970" s="77" t="s">
        <v>449</v>
      </c>
      <c r="GH2970" s="77" t="s">
        <v>300</v>
      </c>
      <c r="GI2970" s="77">
        <v>2025</v>
      </c>
      <c r="GJ2970" s="77" t="s">
        <v>303</v>
      </c>
      <c r="GK2970" s="77">
        <v>5534.8914862000911</v>
      </c>
      <c r="GL2970" s="77">
        <v>774.34978000000001</v>
      </c>
      <c r="GM2970" s="77">
        <v>2025</v>
      </c>
      <c r="GN2970" s="77" t="s">
        <v>175</v>
      </c>
      <c r="GO2970" s="77">
        <v>5.3000000000000005E-2</v>
      </c>
      <c r="GP2970" s="77">
        <v>3</v>
      </c>
      <c r="GQ2970" s="77">
        <v>0</v>
      </c>
      <c r="GR2970" s="77" t="s">
        <v>423</v>
      </c>
      <c r="GS2970" s="77">
        <v>0</v>
      </c>
      <c r="GT2970" s="77">
        <v>0</v>
      </c>
      <c r="GU2970" s="77">
        <v>0</v>
      </c>
      <c r="GV2970" s="77">
        <v>0</v>
      </c>
      <c r="GW2970" s="77">
        <v>0</v>
      </c>
      <c r="GX2970" s="77">
        <v>0</v>
      </c>
      <c r="GY2970" s="77">
        <v>5.5966209081309407E-2</v>
      </c>
      <c r="GZ2970" s="77">
        <v>309.76689415903365</v>
      </c>
    </row>
    <row r="2971" spans="98:208" x14ac:dyDescent="0.25">
      <c r="CT2971" s="77" t="s">
        <v>155</v>
      </c>
      <c r="CU2971" s="77" t="s">
        <v>482</v>
      </c>
      <c r="CV2971" s="77" t="s">
        <v>453</v>
      </c>
      <c r="CW2971" s="77">
        <v>2023</v>
      </c>
      <c r="CX2971" s="77">
        <v>0</v>
      </c>
      <c r="CY2971" s="77">
        <v>0</v>
      </c>
      <c r="CZ2971" s="77">
        <v>0</v>
      </c>
      <c r="DA2971" s="77">
        <v>0</v>
      </c>
      <c r="DB2971" s="77">
        <v>14664.637556436621</v>
      </c>
      <c r="DC2971" s="77">
        <v>233.23007680793921</v>
      </c>
      <c r="DD2971" s="77">
        <v>8896.515993428593</v>
      </c>
      <c r="DE2971" s="77">
        <v>5534.8914862000911</v>
      </c>
      <c r="DF2971" s="77">
        <v>0</v>
      </c>
      <c r="DG2971" s="77">
        <v>843.29420601054267</v>
      </c>
      <c r="DH2971" s="77">
        <v>843.29420601054267</v>
      </c>
      <c r="DI2971" s="77">
        <v>843.29420601054267</v>
      </c>
      <c r="DJ2971" s="77">
        <v>9.50411760426434E-7</v>
      </c>
      <c r="DL2971" s="77">
        <v>0</v>
      </c>
      <c r="DM2971" s="77">
        <v>0</v>
      </c>
      <c r="DN2971" s="77">
        <v>0</v>
      </c>
      <c r="DO2971" s="77">
        <v>0</v>
      </c>
      <c r="DP2971" s="77">
        <v>8.0147673089189179E-4</v>
      </c>
      <c r="DQ2971" s="77">
        <v>8.0147673089189179E-4</v>
      </c>
      <c r="DR2971" s="77">
        <v>0</v>
      </c>
      <c r="DS2971" s="77">
        <v>8.0147673089189179E-4</v>
      </c>
      <c r="DT2971" s="77">
        <v>8.0147673089189179E-4</v>
      </c>
      <c r="DU2971" s="77">
        <v>0</v>
      </c>
      <c r="DV2971" s="77">
        <v>8.0147673089189179E-4</v>
      </c>
      <c r="DW2971" s="77">
        <v>8.0147673089189179E-4</v>
      </c>
      <c r="GE2971" s="77" t="s">
        <v>422</v>
      </c>
      <c r="GF2971" s="77" t="s">
        <v>155</v>
      </c>
      <c r="GG2971" s="77" t="s">
        <v>449</v>
      </c>
      <c r="GH2971" s="77" t="s">
        <v>432</v>
      </c>
      <c r="GI2971" s="77">
        <v>2021</v>
      </c>
      <c r="GJ2971" s="77" t="s">
        <v>305</v>
      </c>
      <c r="GK2971" s="77">
        <v>222.22942162784159</v>
      </c>
      <c r="GL2971" s="77">
        <v>774.34978000000001</v>
      </c>
      <c r="GM2971" s="77">
        <v>2021</v>
      </c>
      <c r="GN2971" s="77" t="s">
        <v>175</v>
      </c>
      <c r="GO2971" s="77">
        <v>0.13250000000000001</v>
      </c>
      <c r="GP2971" s="77">
        <v>3</v>
      </c>
      <c r="GQ2971" s="77">
        <v>0</v>
      </c>
      <c r="GR2971" s="77" t="s">
        <v>423</v>
      </c>
      <c r="GS2971" s="77">
        <v>0.1527377521613833</v>
      </c>
      <c r="GT2971" s="77">
        <v>33.942822323560826</v>
      </c>
      <c r="GU2971" s="77">
        <v>0.1527377521613833</v>
      </c>
      <c r="GV2971" s="77">
        <v>33.942822323560826</v>
      </c>
      <c r="GW2971" s="77">
        <v>0</v>
      </c>
      <c r="GX2971" s="77">
        <v>0</v>
      </c>
      <c r="GY2971" s="77">
        <v>0</v>
      </c>
      <c r="GZ2971" s="77">
        <v>0</v>
      </c>
    </row>
    <row r="2972" spans="98:208" x14ac:dyDescent="0.25">
      <c r="CT2972" s="77" t="s">
        <v>155</v>
      </c>
      <c r="CU2972" s="77" t="s">
        <v>482</v>
      </c>
      <c r="CV2972" s="77" t="s">
        <v>453</v>
      </c>
      <c r="CW2972" s="77">
        <v>2024</v>
      </c>
      <c r="CX2972" s="77">
        <v>0</v>
      </c>
      <c r="CY2972" s="77">
        <v>0</v>
      </c>
      <c r="CZ2972" s="77">
        <v>0</v>
      </c>
      <c r="DA2972" s="77">
        <v>0</v>
      </c>
      <c r="DB2972" s="77">
        <v>14664.637556436621</v>
      </c>
      <c r="DC2972" s="77">
        <v>233.23007680793921</v>
      </c>
      <c r="DD2972" s="77">
        <v>8896.515993428593</v>
      </c>
      <c r="DE2972" s="77">
        <v>5534.8914862000911</v>
      </c>
      <c r="DF2972" s="77">
        <v>0</v>
      </c>
      <c r="DG2972" s="77">
        <v>0</v>
      </c>
      <c r="DH2972" s="77">
        <v>843.29420601054267</v>
      </c>
      <c r="DI2972" s="77">
        <v>843.29420601054267</v>
      </c>
      <c r="DJ2972" s="77">
        <v>9.50411760426434E-7</v>
      </c>
      <c r="DL2972" s="77">
        <v>0</v>
      </c>
      <c r="DM2972" s="77">
        <v>0</v>
      </c>
      <c r="DN2972" s="77">
        <v>0</v>
      </c>
      <c r="DO2972" s="77">
        <v>0</v>
      </c>
      <c r="DP2972" s="77">
        <v>0</v>
      </c>
      <c r="DQ2972" s="77">
        <v>0</v>
      </c>
      <c r="DR2972" s="77">
        <v>0</v>
      </c>
      <c r="DS2972" s="77">
        <v>8.0147673089189179E-4</v>
      </c>
      <c r="DT2972" s="77">
        <v>8.0147673089189179E-4</v>
      </c>
      <c r="DU2972" s="77">
        <v>0</v>
      </c>
      <c r="DV2972" s="77">
        <v>8.0147673089189179E-4</v>
      </c>
      <c r="DW2972" s="77">
        <v>8.0147673089189179E-4</v>
      </c>
      <c r="GE2972" s="77" t="s">
        <v>425</v>
      </c>
      <c r="GF2972" s="77" t="s">
        <v>155</v>
      </c>
      <c r="GG2972" s="77" t="s">
        <v>449</v>
      </c>
      <c r="GH2972" s="77" t="s">
        <v>432</v>
      </c>
      <c r="GI2972" s="77">
        <v>2021</v>
      </c>
      <c r="GJ2972" s="77" t="s">
        <v>301</v>
      </c>
      <c r="GK2972" s="77">
        <v>8585.7228092483874</v>
      </c>
      <c r="GL2972" s="77">
        <v>774.34978000000001</v>
      </c>
      <c r="GM2972" s="77">
        <v>2021</v>
      </c>
      <c r="GN2972" s="77" t="s">
        <v>175</v>
      </c>
      <c r="GO2972" s="77">
        <v>5.3000000000000005E-2</v>
      </c>
      <c r="GP2972" s="77">
        <v>3</v>
      </c>
      <c r="GQ2972" s="77">
        <v>0</v>
      </c>
      <c r="GR2972" s="77" t="s">
        <v>423</v>
      </c>
      <c r="GS2972" s="77">
        <v>5.5966209081309407E-2</v>
      </c>
      <c r="GT2972" s="77">
        <v>480.51035785656239</v>
      </c>
      <c r="GU2972" s="77">
        <v>5.5966209081309407E-2</v>
      </c>
      <c r="GV2972" s="77">
        <v>480.51035785656239</v>
      </c>
      <c r="GW2972" s="77">
        <v>0</v>
      </c>
      <c r="GX2972" s="77">
        <v>0</v>
      </c>
      <c r="GY2972" s="77">
        <v>0</v>
      </c>
      <c r="GZ2972" s="77">
        <v>0</v>
      </c>
    </row>
    <row r="2973" spans="98:208" x14ac:dyDescent="0.25">
      <c r="CT2973" s="77" t="s">
        <v>155</v>
      </c>
      <c r="CU2973" s="77" t="s">
        <v>482</v>
      </c>
      <c r="CV2973" s="77" t="s">
        <v>453</v>
      </c>
      <c r="CW2973" s="77">
        <v>2025</v>
      </c>
      <c r="CX2973" s="77">
        <v>0</v>
      </c>
      <c r="CY2973" s="77">
        <v>0</v>
      </c>
      <c r="CZ2973" s="77">
        <v>0</v>
      </c>
      <c r="DA2973" s="77">
        <v>0</v>
      </c>
      <c r="DB2973" s="77">
        <v>14664.637556436621</v>
      </c>
      <c r="DC2973" s="77">
        <v>233.23007680793921</v>
      </c>
      <c r="DD2973" s="77">
        <v>8896.515993428593</v>
      </c>
      <c r="DE2973" s="77">
        <v>5534.8914862000911</v>
      </c>
      <c r="DF2973" s="77">
        <v>0</v>
      </c>
      <c r="DG2973" s="77">
        <v>0</v>
      </c>
      <c r="DH2973" s="77">
        <v>0</v>
      </c>
      <c r="DI2973" s="77">
        <v>843.29420601054267</v>
      </c>
      <c r="DJ2973" s="77">
        <v>9.50411760426434E-7</v>
      </c>
      <c r="DL2973" s="77">
        <v>0</v>
      </c>
      <c r="DM2973" s="77">
        <v>0</v>
      </c>
      <c r="DN2973" s="77">
        <v>0</v>
      </c>
      <c r="DO2973" s="77">
        <v>0</v>
      </c>
      <c r="DP2973" s="77">
        <v>0</v>
      </c>
      <c r="DQ2973" s="77">
        <v>0</v>
      </c>
      <c r="DR2973" s="77">
        <v>0</v>
      </c>
      <c r="DS2973" s="77">
        <v>0</v>
      </c>
      <c r="DT2973" s="77">
        <v>0</v>
      </c>
      <c r="DU2973" s="77">
        <v>0</v>
      </c>
      <c r="DV2973" s="77">
        <v>8.0147673089189179E-4</v>
      </c>
      <c r="DW2973" s="77">
        <v>8.0147673089189179E-4</v>
      </c>
      <c r="GE2973" s="77" t="s">
        <v>422</v>
      </c>
      <c r="GF2973" s="77" t="s">
        <v>155</v>
      </c>
      <c r="GG2973" s="77" t="s">
        <v>449</v>
      </c>
      <c r="GH2973" s="77" t="s">
        <v>432</v>
      </c>
      <c r="GI2973" s="77">
        <v>2022</v>
      </c>
      <c r="GJ2973" s="77" t="s">
        <v>305</v>
      </c>
      <c r="GK2973" s="77">
        <v>222.22942162784159</v>
      </c>
      <c r="GL2973" s="77">
        <v>774.34978000000001</v>
      </c>
      <c r="GM2973" s="77">
        <v>2022</v>
      </c>
      <c r="GN2973" s="77" t="s">
        <v>175</v>
      </c>
      <c r="GO2973" s="77">
        <v>0.13250000000000001</v>
      </c>
      <c r="GP2973" s="77">
        <v>3</v>
      </c>
      <c r="GQ2973" s="77">
        <v>0</v>
      </c>
      <c r="GR2973" s="77" t="s">
        <v>423</v>
      </c>
      <c r="GS2973" s="77">
        <v>0.1527377521613833</v>
      </c>
      <c r="GT2973" s="77">
        <v>33.942822323560826</v>
      </c>
      <c r="GU2973" s="77">
        <v>0.1527377521613833</v>
      </c>
      <c r="GV2973" s="77">
        <v>33.942822323560826</v>
      </c>
      <c r="GW2973" s="77">
        <v>0.1527377521613833</v>
      </c>
      <c r="GX2973" s="77">
        <v>33.942822323560826</v>
      </c>
      <c r="GY2973" s="77">
        <v>0</v>
      </c>
      <c r="GZ2973" s="77">
        <v>0</v>
      </c>
    </row>
    <row r="2974" spans="98:208" x14ac:dyDescent="0.25">
      <c r="CT2974" s="77" t="s">
        <v>155</v>
      </c>
      <c r="CU2974" s="77" t="s">
        <v>482</v>
      </c>
      <c r="CV2974" s="77" t="s">
        <v>460</v>
      </c>
      <c r="CW2974" s="77">
        <v>2020</v>
      </c>
      <c r="CX2974" s="77">
        <v>0</v>
      </c>
      <c r="CY2974" s="77">
        <v>0</v>
      </c>
      <c r="CZ2974" s="77">
        <v>0</v>
      </c>
      <c r="DA2974" s="77">
        <v>0</v>
      </c>
      <c r="DB2974" s="77">
        <v>8807.9522308757678</v>
      </c>
      <c r="DC2974" s="77">
        <v>222.22942162782641</v>
      </c>
      <c r="DD2974" s="77">
        <v>8585.7228092479399</v>
      </c>
      <c r="DE2974" s="77">
        <v>0</v>
      </c>
      <c r="DF2974" s="77">
        <v>514.45318018009584</v>
      </c>
      <c r="DG2974" s="77">
        <v>0</v>
      </c>
      <c r="DH2974" s="77">
        <v>0</v>
      </c>
      <c r="DI2974" s="77">
        <v>0</v>
      </c>
      <c r="DJ2974" s="77">
        <v>1.572283419616405E-7</v>
      </c>
      <c r="DL2974" s="77">
        <v>0</v>
      </c>
      <c r="DM2974" s="77">
        <v>8.0886620536609562E-5</v>
      </c>
      <c r="DN2974" s="77">
        <v>8.0886620536609562E-5</v>
      </c>
      <c r="DO2974" s="77">
        <v>0</v>
      </c>
      <c r="DP2974" s="77">
        <v>0</v>
      </c>
      <c r="DQ2974" s="77">
        <v>0</v>
      </c>
      <c r="DR2974" s="77">
        <v>0</v>
      </c>
      <c r="DS2974" s="77">
        <v>0</v>
      </c>
      <c r="DT2974" s="77">
        <v>0</v>
      </c>
      <c r="DU2974" s="77">
        <v>0</v>
      </c>
      <c r="DV2974" s="77">
        <v>0</v>
      </c>
      <c r="DW2974" s="77">
        <v>0</v>
      </c>
      <c r="GE2974" s="77" t="s">
        <v>425</v>
      </c>
      <c r="GF2974" s="77" t="s">
        <v>155</v>
      </c>
      <c r="GG2974" s="77" t="s">
        <v>449</v>
      </c>
      <c r="GH2974" s="77" t="s">
        <v>432</v>
      </c>
      <c r="GI2974" s="77">
        <v>2022</v>
      </c>
      <c r="GJ2974" s="77" t="s">
        <v>301</v>
      </c>
      <c r="GK2974" s="77">
        <v>8585.7228092483874</v>
      </c>
      <c r="GL2974" s="77">
        <v>774.34978000000001</v>
      </c>
      <c r="GM2974" s="77">
        <v>2022</v>
      </c>
      <c r="GN2974" s="77" t="s">
        <v>175</v>
      </c>
      <c r="GO2974" s="77">
        <v>5.3000000000000005E-2</v>
      </c>
      <c r="GP2974" s="77">
        <v>3</v>
      </c>
      <c r="GQ2974" s="77">
        <v>0</v>
      </c>
      <c r="GR2974" s="77" t="s">
        <v>423</v>
      </c>
      <c r="GS2974" s="77">
        <v>5.5966209081309407E-2</v>
      </c>
      <c r="GT2974" s="77">
        <v>480.51035785656239</v>
      </c>
      <c r="GU2974" s="77">
        <v>5.5966209081309407E-2</v>
      </c>
      <c r="GV2974" s="77">
        <v>480.51035785656239</v>
      </c>
      <c r="GW2974" s="77">
        <v>5.5966209081309407E-2</v>
      </c>
      <c r="GX2974" s="77">
        <v>480.51035785656239</v>
      </c>
      <c r="GY2974" s="77">
        <v>0</v>
      </c>
      <c r="GZ2974" s="77">
        <v>0</v>
      </c>
    </row>
    <row r="2975" spans="98:208" x14ac:dyDescent="0.25">
      <c r="CT2975" s="77" t="s">
        <v>155</v>
      </c>
      <c r="CU2975" s="77" t="s">
        <v>482</v>
      </c>
      <c r="CV2975" s="77" t="s">
        <v>460</v>
      </c>
      <c r="CW2975" s="77">
        <v>2021</v>
      </c>
      <c r="CX2975" s="77">
        <v>0</v>
      </c>
      <c r="CY2975" s="77">
        <v>0</v>
      </c>
      <c r="CZ2975" s="77">
        <v>0</v>
      </c>
      <c r="DA2975" s="77">
        <v>0</v>
      </c>
      <c r="DB2975" s="77">
        <v>8807.9522308757678</v>
      </c>
      <c r="DC2975" s="77">
        <v>222.22942162782641</v>
      </c>
      <c r="DD2975" s="77">
        <v>8585.7228092479399</v>
      </c>
      <c r="DE2975" s="77">
        <v>0</v>
      </c>
      <c r="DF2975" s="77">
        <v>514.45318018009584</v>
      </c>
      <c r="DG2975" s="77">
        <v>514.45318018009584</v>
      </c>
      <c r="DH2975" s="77">
        <v>0</v>
      </c>
      <c r="DI2975" s="77">
        <v>0</v>
      </c>
      <c r="DJ2975" s="77">
        <v>1.572283419616405E-7</v>
      </c>
      <c r="DL2975" s="77">
        <v>0</v>
      </c>
      <c r="DM2975" s="77">
        <v>8.0886620536609562E-5</v>
      </c>
      <c r="DN2975" s="77">
        <v>8.0886620536609562E-5</v>
      </c>
      <c r="DO2975" s="77">
        <v>0</v>
      </c>
      <c r="DP2975" s="77">
        <v>8.0886620536609562E-5</v>
      </c>
      <c r="DQ2975" s="77">
        <v>8.0886620536609562E-5</v>
      </c>
      <c r="DR2975" s="77">
        <v>0</v>
      </c>
      <c r="DS2975" s="77">
        <v>0</v>
      </c>
      <c r="DT2975" s="77">
        <v>0</v>
      </c>
      <c r="DU2975" s="77">
        <v>0</v>
      </c>
      <c r="DV2975" s="77">
        <v>0</v>
      </c>
      <c r="DW2975" s="77">
        <v>0</v>
      </c>
      <c r="GE2975" s="77" t="s">
        <v>422</v>
      </c>
      <c r="GF2975" s="77" t="s">
        <v>155</v>
      </c>
      <c r="GG2975" s="77" t="s">
        <v>449</v>
      </c>
      <c r="GH2975" s="77" t="s">
        <v>432</v>
      </c>
      <c r="GI2975" s="77">
        <v>2023</v>
      </c>
      <c r="GJ2975" s="77" t="s">
        <v>305</v>
      </c>
      <c r="GK2975" s="77">
        <v>233.23007680795081</v>
      </c>
      <c r="GL2975" s="77">
        <v>774.34978000000001</v>
      </c>
      <c r="GM2975" s="77">
        <v>2023</v>
      </c>
      <c r="GN2975" s="77" t="s">
        <v>175</v>
      </c>
      <c r="GO2975" s="77">
        <v>0.13250000000000001</v>
      </c>
      <c r="GP2975" s="77">
        <v>3</v>
      </c>
      <c r="GQ2975" s="77">
        <v>0</v>
      </c>
      <c r="GR2975" s="77" t="s">
        <v>423</v>
      </c>
      <c r="GS2975" s="77">
        <v>0</v>
      </c>
      <c r="GT2975" s="77">
        <v>0</v>
      </c>
      <c r="GU2975" s="77">
        <v>0.1527377521613833</v>
      </c>
      <c r="GV2975" s="77">
        <v>35.623037668073181</v>
      </c>
      <c r="GW2975" s="77">
        <v>0.1527377521613833</v>
      </c>
      <c r="GX2975" s="77">
        <v>35.623037668073181</v>
      </c>
      <c r="GY2975" s="77">
        <v>0.1527377521613833</v>
      </c>
      <c r="GZ2975" s="77">
        <v>35.623037668073181</v>
      </c>
    </row>
    <row r="2976" spans="98:208" x14ac:dyDescent="0.25">
      <c r="CT2976" s="77" t="s">
        <v>155</v>
      </c>
      <c r="CU2976" s="77" t="s">
        <v>482</v>
      </c>
      <c r="CV2976" s="77" t="s">
        <v>460</v>
      </c>
      <c r="CW2976" s="77">
        <v>2022</v>
      </c>
      <c r="CX2976" s="77">
        <v>0</v>
      </c>
      <c r="CY2976" s="77">
        <v>0</v>
      </c>
      <c r="CZ2976" s="77">
        <v>0</v>
      </c>
      <c r="DA2976" s="77">
        <v>0</v>
      </c>
      <c r="DB2976" s="77">
        <v>8807.9522308757678</v>
      </c>
      <c r="DC2976" s="77">
        <v>222.22942162782641</v>
      </c>
      <c r="DD2976" s="77">
        <v>8585.7228092479399</v>
      </c>
      <c r="DE2976" s="77">
        <v>0</v>
      </c>
      <c r="DF2976" s="77">
        <v>514.45318018009584</v>
      </c>
      <c r="DG2976" s="77">
        <v>514.45318018009584</v>
      </c>
      <c r="DH2976" s="77">
        <v>514.45318018009584</v>
      </c>
      <c r="DI2976" s="77">
        <v>0</v>
      </c>
      <c r="DJ2976" s="77">
        <v>1.572283419616405E-7</v>
      </c>
      <c r="DL2976" s="77">
        <v>0</v>
      </c>
      <c r="DM2976" s="77">
        <v>8.0886620536609562E-5</v>
      </c>
      <c r="DN2976" s="77">
        <v>8.0886620536609562E-5</v>
      </c>
      <c r="DO2976" s="77">
        <v>0</v>
      </c>
      <c r="DP2976" s="77">
        <v>8.0886620536609562E-5</v>
      </c>
      <c r="DQ2976" s="77">
        <v>8.0886620536609562E-5</v>
      </c>
      <c r="DR2976" s="77">
        <v>0</v>
      </c>
      <c r="DS2976" s="77">
        <v>8.0886620536609562E-5</v>
      </c>
      <c r="DT2976" s="77">
        <v>8.0886620536609562E-5</v>
      </c>
      <c r="DU2976" s="77">
        <v>0</v>
      </c>
      <c r="DV2976" s="77">
        <v>0</v>
      </c>
      <c r="DW2976" s="77">
        <v>0</v>
      </c>
      <c r="GE2976" s="77" t="s">
        <v>425</v>
      </c>
      <c r="GF2976" s="77" t="s">
        <v>155</v>
      </c>
      <c r="GG2976" s="77" t="s">
        <v>449</v>
      </c>
      <c r="GH2976" s="77" t="s">
        <v>432</v>
      </c>
      <c r="GI2976" s="77">
        <v>2023</v>
      </c>
      <c r="GJ2976" s="77" t="s">
        <v>301</v>
      </c>
      <c r="GK2976" s="77">
        <v>8896.5159934290532</v>
      </c>
      <c r="GL2976" s="77">
        <v>774.34978000000001</v>
      </c>
      <c r="GM2976" s="77">
        <v>2023</v>
      </c>
      <c r="GN2976" s="77" t="s">
        <v>175</v>
      </c>
      <c r="GO2976" s="77">
        <v>5.3000000000000005E-2</v>
      </c>
      <c r="GP2976" s="77">
        <v>3</v>
      </c>
      <c r="GQ2976" s="77">
        <v>0</v>
      </c>
      <c r="GR2976" s="77" t="s">
        <v>423</v>
      </c>
      <c r="GS2976" s="77">
        <v>0</v>
      </c>
      <c r="GT2976" s="77">
        <v>0</v>
      </c>
      <c r="GU2976" s="77">
        <v>5.5966209081309407E-2</v>
      </c>
      <c r="GV2976" s="77">
        <v>497.90427418346343</v>
      </c>
      <c r="GW2976" s="77">
        <v>5.5966209081309407E-2</v>
      </c>
      <c r="GX2976" s="77">
        <v>497.90427418346343</v>
      </c>
      <c r="GY2976" s="77">
        <v>5.5966209081309407E-2</v>
      </c>
      <c r="GZ2976" s="77">
        <v>497.90427418346343</v>
      </c>
    </row>
    <row r="2977" spans="98:208" x14ac:dyDescent="0.25">
      <c r="CT2977" s="77" t="s">
        <v>155</v>
      </c>
      <c r="CU2977" s="77" t="s">
        <v>482</v>
      </c>
      <c r="CV2977" s="77" t="s">
        <v>460</v>
      </c>
      <c r="CW2977" s="77">
        <v>2023</v>
      </c>
      <c r="CX2977" s="77">
        <v>0</v>
      </c>
      <c r="CY2977" s="77">
        <v>0</v>
      </c>
      <c r="CZ2977" s="77">
        <v>0</v>
      </c>
      <c r="DA2977" s="77">
        <v>0</v>
      </c>
      <c r="DB2977" s="77">
        <v>9129.7460702365279</v>
      </c>
      <c r="DC2977" s="77">
        <v>233.23007680793421</v>
      </c>
      <c r="DD2977" s="77">
        <v>8896.5159934285857</v>
      </c>
      <c r="DE2977" s="77">
        <v>0</v>
      </c>
      <c r="DF2977" s="77">
        <v>0</v>
      </c>
      <c r="DG2977" s="77">
        <v>533.52731185150787</v>
      </c>
      <c r="DH2977" s="77">
        <v>533.52731185150787</v>
      </c>
      <c r="DI2977" s="77">
        <v>533.52731185150787</v>
      </c>
      <c r="DJ2977" s="77">
        <v>1.572283419616405E-7</v>
      </c>
      <c r="DL2977" s="77">
        <v>0</v>
      </c>
      <c r="DM2977" s="77">
        <v>0</v>
      </c>
      <c r="DN2977" s="77">
        <v>0</v>
      </c>
      <c r="DO2977" s="77">
        <v>0</v>
      </c>
      <c r="DP2977" s="77">
        <v>8.3885614633663695E-5</v>
      </c>
      <c r="DQ2977" s="77">
        <v>8.3885614633663695E-5</v>
      </c>
      <c r="DR2977" s="77">
        <v>0</v>
      </c>
      <c r="DS2977" s="77">
        <v>8.3885614633663695E-5</v>
      </c>
      <c r="DT2977" s="77">
        <v>8.3885614633663695E-5</v>
      </c>
      <c r="DU2977" s="77">
        <v>0</v>
      </c>
      <c r="DV2977" s="77">
        <v>8.3885614633663695E-5</v>
      </c>
      <c r="DW2977" s="77">
        <v>8.3885614633663695E-5</v>
      </c>
      <c r="GE2977" s="77" t="s">
        <v>422</v>
      </c>
      <c r="GF2977" s="77" t="s">
        <v>155</v>
      </c>
      <c r="GG2977" s="77" t="s">
        <v>449</v>
      </c>
      <c r="GH2977" s="77" t="s">
        <v>432</v>
      </c>
      <c r="GI2977" s="77">
        <v>2024</v>
      </c>
      <c r="GJ2977" s="77" t="s">
        <v>305</v>
      </c>
      <c r="GK2977" s="77">
        <v>233.23007680795081</v>
      </c>
      <c r="GL2977" s="77">
        <v>774.34978000000001</v>
      </c>
      <c r="GM2977" s="77">
        <v>2024</v>
      </c>
      <c r="GN2977" s="77" t="s">
        <v>175</v>
      </c>
      <c r="GO2977" s="77">
        <v>0.13250000000000001</v>
      </c>
      <c r="GP2977" s="77">
        <v>3</v>
      </c>
      <c r="GQ2977" s="77">
        <v>0</v>
      </c>
      <c r="GR2977" s="77" t="s">
        <v>423</v>
      </c>
      <c r="GS2977" s="77">
        <v>0</v>
      </c>
      <c r="GT2977" s="77">
        <v>0</v>
      </c>
      <c r="GU2977" s="77">
        <v>0</v>
      </c>
      <c r="GV2977" s="77">
        <v>0</v>
      </c>
      <c r="GW2977" s="77">
        <v>0.1527377521613833</v>
      </c>
      <c r="GX2977" s="77">
        <v>35.623037668073181</v>
      </c>
      <c r="GY2977" s="77">
        <v>0.1527377521613833</v>
      </c>
      <c r="GZ2977" s="77">
        <v>35.623037668073181</v>
      </c>
    </row>
    <row r="2978" spans="98:208" x14ac:dyDescent="0.25">
      <c r="CT2978" s="77" t="s">
        <v>155</v>
      </c>
      <c r="CU2978" s="77" t="s">
        <v>482</v>
      </c>
      <c r="CV2978" s="77" t="s">
        <v>460</v>
      </c>
      <c r="CW2978" s="77">
        <v>2024</v>
      </c>
      <c r="CX2978" s="77">
        <v>0</v>
      </c>
      <c r="CY2978" s="77">
        <v>0</v>
      </c>
      <c r="CZ2978" s="77">
        <v>0</v>
      </c>
      <c r="DA2978" s="77">
        <v>0</v>
      </c>
      <c r="DB2978" s="77">
        <v>9129.7460702365279</v>
      </c>
      <c r="DC2978" s="77">
        <v>233.23007680793421</v>
      </c>
      <c r="DD2978" s="77">
        <v>8896.5159934285857</v>
      </c>
      <c r="DE2978" s="77">
        <v>0</v>
      </c>
      <c r="DF2978" s="77">
        <v>0</v>
      </c>
      <c r="DG2978" s="77">
        <v>0</v>
      </c>
      <c r="DH2978" s="77">
        <v>533.52731185150787</v>
      </c>
      <c r="DI2978" s="77">
        <v>533.52731185150787</v>
      </c>
      <c r="DJ2978" s="77">
        <v>1.572283419616405E-7</v>
      </c>
      <c r="DL2978" s="77">
        <v>0</v>
      </c>
      <c r="DM2978" s="77">
        <v>0</v>
      </c>
      <c r="DN2978" s="77">
        <v>0</v>
      </c>
      <c r="DO2978" s="77">
        <v>0</v>
      </c>
      <c r="DP2978" s="77">
        <v>0</v>
      </c>
      <c r="DQ2978" s="77">
        <v>0</v>
      </c>
      <c r="DR2978" s="77">
        <v>0</v>
      </c>
      <c r="DS2978" s="77">
        <v>8.3885614633663695E-5</v>
      </c>
      <c r="DT2978" s="77">
        <v>8.3885614633663695E-5</v>
      </c>
      <c r="DU2978" s="77">
        <v>0</v>
      </c>
      <c r="DV2978" s="77">
        <v>8.3885614633663695E-5</v>
      </c>
      <c r="DW2978" s="77">
        <v>8.3885614633663695E-5</v>
      </c>
      <c r="GE2978" s="77" t="s">
        <v>425</v>
      </c>
      <c r="GF2978" s="77" t="s">
        <v>155</v>
      </c>
      <c r="GG2978" s="77" t="s">
        <v>449</v>
      </c>
      <c r="GH2978" s="77" t="s">
        <v>432</v>
      </c>
      <c r="GI2978" s="77">
        <v>2024</v>
      </c>
      <c r="GJ2978" s="77" t="s">
        <v>301</v>
      </c>
      <c r="GK2978" s="77">
        <v>8896.5159934290532</v>
      </c>
      <c r="GL2978" s="77">
        <v>774.34978000000001</v>
      </c>
      <c r="GM2978" s="77">
        <v>2024</v>
      </c>
      <c r="GN2978" s="77" t="s">
        <v>175</v>
      </c>
      <c r="GO2978" s="77">
        <v>5.3000000000000005E-2</v>
      </c>
      <c r="GP2978" s="77">
        <v>3</v>
      </c>
      <c r="GQ2978" s="77">
        <v>0</v>
      </c>
      <c r="GR2978" s="77" t="s">
        <v>423</v>
      </c>
      <c r="GS2978" s="77">
        <v>0</v>
      </c>
      <c r="GT2978" s="77">
        <v>0</v>
      </c>
      <c r="GU2978" s="77">
        <v>0</v>
      </c>
      <c r="GV2978" s="77">
        <v>0</v>
      </c>
      <c r="GW2978" s="77">
        <v>5.5966209081309407E-2</v>
      </c>
      <c r="GX2978" s="77">
        <v>497.90427418346343</v>
      </c>
      <c r="GY2978" s="77">
        <v>5.5966209081309407E-2</v>
      </c>
      <c r="GZ2978" s="77">
        <v>497.90427418346343</v>
      </c>
    </row>
    <row r="2979" spans="98:208" x14ac:dyDescent="0.25">
      <c r="CT2979" s="77" t="s">
        <v>155</v>
      </c>
      <c r="CU2979" s="77" t="s">
        <v>482</v>
      </c>
      <c r="CV2979" s="77" t="s">
        <v>460</v>
      </c>
      <c r="CW2979" s="77">
        <v>2025</v>
      </c>
      <c r="CX2979" s="77">
        <v>0</v>
      </c>
      <c r="CY2979" s="77">
        <v>0</v>
      </c>
      <c r="CZ2979" s="77">
        <v>0</v>
      </c>
      <c r="DA2979" s="77">
        <v>0</v>
      </c>
      <c r="DB2979" s="77">
        <v>9129.7460702365279</v>
      </c>
      <c r="DC2979" s="77">
        <v>233.23007680793421</v>
      </c>
      <c r="DD2979" s="77">
        <v>8896.5159934285857</v>
      </c>
      <c r="DE2979" s="77">
        <v>0</v>
      </c>
      <c r="DF2979" s="77">
        <v>0</v>
      </c>
      <c r="DG2979" s="77">
        <v>0</v>
      </c>
      <c r="DH2979" s="77">
        <v>0</v>
      </c>
      <c r="DI2979" s="77">
        <v>533.52731185150787</v>
      </c>
      <c r="DJ2979" s="77">
        <v>1.572283419616405E-7</v>
      </c>
      <c r="DL2979" s="77">
        <v>0</v>
      </c>
      <c r="DM2979" s="77">
        <v>0</v>
      </c>
      <c r="DN2979" s="77">
        <v>0</v>
      </c>
      <c r="DO2979" s="77">
        <v>0</v>
      </c>
      <c r="DP2979" s="77">
        <v>0</v>
      </c>
      <c r="DQ2979" s="77">
        <v>0</v>
      </c>
      <c r="DR2979" s="77">
        <v>0</v>
      </c>
      <c r="DS2979" s="77">
        <v>0</v>
      </c>
      <c r="DT2979" s="77">
        <v>0</v>
      </c>
      <c r="DU2979" s="77">
        <v>0</v>
      </c>
      <c r="DV2979" s="77">
        <v>8.3885614633663695E-5</v>
      </c>
      <c r="DW2979" s="77">
        <v>8.3885614633663695E-5</v>
      </c>
      <c r="GE2979" s="77" t="s">
        <v>422</v>
      </c>
      <c r="GF2979" s="77" t="s">
        <v>155</v>
      </c>
      <c r="GG2979" s="77" t="s">
        <v>449</v>
      </c>
      <c r="GH2979" s="77" t="s">
        <v>432</v>
      </c>
      <c r="GI2979" s="77">
        <v>2025</v>
      </c>
      <c r="GJ2979" s="77" t="s">
        <v>305</v>
      </c>
      <c r="GK2979" s="77">
        <v>233.23007680795081</v>
      </c>
      <c r="GL2979" s="77">
        <v>774.34978000000001</v>
      </c>
      <c r="GM2979" s="77">
        <v>2025</v>
      </c>
      <c r="GN2979" s="77" t="s">
        <v>175</v>
      </c>
      <c r="GO2979" s="77">
        <v>0.13250000000000001</v>
      </c>
      <c r="GP2979" s="77">
        <v>3</v>
      </c>
      <c r="GQ2979" s="77">
        <v>0</v>
      </c>
      <c r="GR2979" s="77" t="s">
        <v>423</v>
      </c>
      <c r="GS2979" s="77">
        <v>0</v>
      </c>
      <c r="GT2979" s="77">
        <v>0</v>
      </c>
      <c r="GU2979" s="77">
        <v>0</v>
      </c>
      <c r="GV2979" s="77">
        <v>0</v>
      </c>
      <c r="GW2979" s="77">
        <v>0</v>
      </c>
      <c r="GX2979" s="77">
        <v>0</v>
      </c>
      <c r="GY2979" s="77">
        <v>0.1527377521613833</v>
      </c>
      <c r="GZ2979" s="77">
        <v>35.623037668073181</v>
      </c>
    </row>
    <row r="2980" spans="98:208" x14ac:dyDescent="0.25">
      <c r="CT2980" s="77" t="s">
        <v>155</v>
      </c>
      <c r="CU2980" s="77" t="s">
        <v>482</v>
      </c>
      <c r="CV2980" s="77" t="s">
        <v>467</v>
      </c>
      <c r="CW2980" s="77">
        <v>2020</v>
      </c>
      <c r="CX2980" s="77">
        <v>0</v>
      </c>
      <c r="CY2980" s="77">
        <v>0</v>
      </c>
      <c r="CZ2980" s="77">
        <v>0</v>
      </c>
      <c r="DA2980" s="77">
        <v>0</v>
      </c>
      <c r="DB2980" s="77">
        <v>5.2405583313018456</v>
      </c>
      <c r="DC2980" s="77">
        <v>0.69641821681227167</v>
      </c>
      <c r="DD2980" s="77">
        <v>2.941964152281209</v>
      </c>
      <c r="DE2980" s="77">
        <v>1.6021759622083649</v>
      </c>
      <c r="DF2980" s="77">
        <v>0.36068764874243398</v>
      </c>
      <c r="DG2980" s="77">
        <v>0</v>
      </c>
      <c r="DH2980" s="77">
        <v>0</v>
      </c>
      <c r="DI2980" s="77">
        <v>0</v>
      </c>
      <c r="DJ2980" s="77">
        <v>1.4044521389219E-5</v>
      </c>
      <c r="DL2980" s="77">
        <v>0</v>
      </c>
      <c r="DM2980" s="77">
        <v>5.0656853975902235E-6</v>
      </c>
      <c r="DN2980" s="77">
        <v>5.0656853975902235E-6</v>
      </c>
      <c r="DO2980" s="77">
        <v>0</v>
      </c>
      <c r="DP2980" s="77">
        <v>0</v>
      </c>
      <c r="DQ2980" s="77">
        <v>0</v>
      </c>
      <c r="DR2980" s="77">
        <v>0</v>
      </c>
      <c r="DS2980" s="77">
        <v>0</v>
      </c>
      <c r="DT2980" s="77">
        <v>0</v>
      </c>
      <c r="DU2980" s="77">
        <v>0</v>
      </c>
      <c r="DV2980" s="77">
        <v>0</v>
      </c>
      <c r="DW2980" s="77">
        <v>0</v>
      </c>
      <c r="GE2980" s="77" t="s">
        <v>425</v>
      </c>
      <c r="GF2980" s="77" t="s">
        <v>155</v>
      </c>
      <c r="GG2980" s="77" t="s">
        <v>449</v>
      </c>
      <c r="GH2980" s="77" t="s">
        <v>432</v>
      </c>
      <c r="GI2980" s="77">
        <v>2025</v>
      </c>
      <c r="GJ2980" s="77" t="s">
        <v>301</v>
      </c>
      <c r="GK2980" s="77">
        <v>8896.5159934290532</v>
      </c>
      <c r="GL2980" s="77">
        <v>774.34978000000001</v>
      </c>
      <c r="GM2980" s="77">
        <v>2025</v>
      </c>
      <c r="GN2980" s="77" t="s">
        <v>175</v>
      </c>
      <c r="GO2980" s="77">
        <v>5.3000000000000005E-2</v>
      </c>
      <c r="GP2980" s="77">
        <v>3</v>
      </c>
      <c r="GQ2980" s="77">
        <v>0</v>
      </c>
      <c r="GR2980" s="77" t="s">
        <v>423</v>
      </c>
      <c r="GS2980" s="77">
        <v>0</v>
      </c>
      <c r="GT2980" s="77">
        <v>0</v>
      </c>
      <c r="GU2980" s="77">
        <v>0</v>
      </c>
      <c r="GV2980" s="77">
        <v>0</v>
      </c>
      <c r="GW2980" s="77">
        <v>0</v>
      </c>
      <c r="GX2980" s="77">
        <v>0</v>
      </c>
      <c r="GY2980" s="77">
        <v>5.5966209081309407E-2</v>
      </c>
      <c r="GZ2980" s="77">
        <v>497.90427418346343</v>
      </c>
    </row>
    <row r="2981" spans="98:208" x14ac:dyDescent="0.25">
      <c r="CT2981" s="77" t="s">
        <v>155</v>
      </c>
      <c r="CU2981" s="77" t="s">
        <v>482</v>
      </c>
      <c r="CV2981" s="77" t="s">
        <v>467</v>
      </c>
      <c r="CW2981" s="77">
        <v>2021</v>
      </c>
      <c r="CX2981" s="77">
        <v>0</v>
      </c>
      <c r="CY2981" s="77">
        <v>0</v>
      </c>
      <c r="CZ2981" s="77">
        <v>0</v>
      </c>
      <c r="DA2981" s="77">
        <v>0</v>
      </c>
      <c r="DB2981" s="77">
        <v>5.2405583313018456</v>
      </c>
      <c r="DC2981" s="77">
        <v>0.69641821681227167</v>
      </c>
      <c r="DD2981" s="77">
        <v>2.941964152281209</v>
      </c>
      <c r="DE2981" s="77">
        <v>1.6021759622083649</v>
      </c>
      <c r="DF2981" s="77">
        <v>0.36068764874243398</v>
      </c>
      <c r="DG2981" s="77">
        <v>0.36068764874243398</v>
      </c>
      <c r="DH2981" s="77">
        <v>0</v>
      </c>
      <c r="DI2981" s="77">
        <v>0</v>
      </c>
      <c r="DJ2981" s="77">
        <v>1.4044521389219E-5</v>
      </c>
      <c r="DL2981" s="77">
        <v>0</v>
      </c>
      <c r="DM2981" s="77">
        <v>5.0656853975902235E-6</v>
      </c>
      <c r="DN2981" s="77">
        <v>5.0656853975902235E-6</v>
      </c>
      <c r="DO2981" s="77">
        <v>0</v>
      </c>
      <c r="DP2981" s="77">
        <v>5.0656853975902235E-6</v>
      </c>
      <c r="DQ2981" s="77">
        <v>5.0656853975902235E-6</v>
      </c>
      <c r="DR2981" s="77">
        <v>0</v>
      </c>
      <c r="DS2981" s="77">
        <v>0</v>
      </c>
      <c r="DT2981" s="77">
        <v>0</v>
      </c>
      <c r="DU2981" s="77">
        <v>0</v>
      </c>
      <c r="DV2981" s="77">
        <v>0</v>
      </c>
      <c r="DW2981" s="77">
        <v>0</v>
      </c>
      <c r="GE2981" s="77" t="s">
        <v>422</v>
      </c>
      <c r="GF2981" s="77" t="s">
        <v>155</v>
      </c>
      <c r="GG2981" s="77" t="s">
        <v>449</v>
      </c>
      <c r="GH2981" s="77" t="s">
        <v>439</v>
      </c>
      <c r="GI2981" s="77">
        <v>2021</v>
      </c>
      <c r="GJ2981" s="77" t="s">
        <v>305</v>
      </c>
      <c r="GK2981" s="77">
        <v>0.69641821681223093</v>
      </c>
      <c r="GL2981" s="77">
        <v>774.34978000000001</v>
      </c>
      <c r="GM2981" s="77">
        <v>2021</v>
      </c>
      <c r="GN2981" s="77" t="s">
        <v>175</v>
      </c>
      <c r="GO2981" s="77">
        <v>0.13250000000000001</v>
      </c>
      <c r="GP2981" s="77">
        <v>3</v>
      </c>
      <c r="GQ2981" s="77">
        <v>0</v>
      </c>
      <c r="GR2981" s="77" t="s">
        <v>423</v>
      </c>
      <c r="GS2981" s="77">
        <v>0.1527377521613833</v>
      </c>
      <c r="GT2981" s="77">
        <v>0.10636935300013903</v>
      </c>
      <c r="GU2981" s="77">
        <v>0.1527377521613833</v>
      </c>
      <c r="GV2981" s="77">
        <v>0.10636935300013903</v>
      </c>
      <c r="GW2981" s="77">
        <v>0</v>
      </c>
      <c r="GX2981" s="77">
        <v>0</v>
      </c>
      <c r="GY2981" s="77">
        <v>0</v>
      </c>
      <c r="GZ2981" s="77">
        <v>0</v>
      </c>
    </row>
    <row r="2982" spans="98:208" x14ac:dyDescent="0.25">
      <c r="CT2982" s="77" t="s">
        <v>155</v>
      </c>
      <c r="CU2982" s="77" t="s">
        <v>482</v>
      </c>
      <c r="CV2982" s="77" t="s">
        <v>467</v>
      </c>
      <c r="CW2982" s="77">
        <v>2022</v>
      </c>
      <c r="CX2982" s="77">
        <v>0</v>
      </c>
      <c r="CY2982" s="77">
        <v>0</v>
      </c>
      <c r="CZ2982" s="77">
        <v>0</v>
      </c>
      <c r="DA2982" s="77">
        <v>0</v>
      </c>
      <c r="DB2982" s="77">
        <v>5.2405583313018456</v>
      </c>
      <c r="DC2982" s="77">
        <v>0.69641821681227167</v>
      </c>
      <c r="DD2982" s="77">
        <v>2.941964152281209</v>
      </c>
      <c r="DE2982" s="77">
        <v>1.6021759622083649</v>
      </c>
      <c r="DF2982" s="77">
        <v>0.36068764874243398</v>
      </c>
      <c r="DG2982" s="77">
        <v>0.36068764874243398</v>
      </c>
      <c r="DH2982" s="77">
        <v>0.36068764874243398</v>
      </c>
      <c r="DI2982" s="77">
        <v>0</v>
      </c>
      <c r="DJ2982" s="77">
        <v>1.4044521389219E-5</v>
      </c>
      <c r="DL2982" s="77">
        <v>0</v>
      </c>
      <c r="DM2982" s="77">
        <v>5.0656853975902235E-6</v>
      </c>
      <c r="DN2982" s="77">
        <v>5.0656853975902235E-6</v>
      </c>
      <c r="DO2982" s="77">
        <v>0</v>
      </c>
      <c r="DP2982" s="77">
        <v>5.0656853975902235E-6</v>
      </c>
      <c r="DQ2982" s="77">
        <v>5.0656853975902235E-6</v>
      </c>
      <c r="DR2982" s="77">
        <v>0</v>
      </c>
      <c r="DS2982" s="77">
        <v>5.0656853975902235E-6</v>
      </c>
      <c r="DT2982" s="77">
        <v>5.0656853975902235E-6</v>
      </c>
      <c r="DU2982" s="77">
        <v>0</v>
      </c>
      <c r="DV2982" s="77">
        <v>0</v>
      </c>
      <c r="DW2982" s="77">
        <v>0</v>
      </c>
      <c r="GE2982" s="77" t="s">
        <v>425</v>
      </c>
      <c r="GF2982" s="77" t="s">
        <v>155</v>
      </c>
      <c r="GG2982" s="77" t="s">
        <v>449</v>
      </c>
      <c r="GH2982" s="77" t="s">
        <v>439</v>
      </c>
      <c r="GI2982" s="77">
        <v>2021</v>
      </c>
      <c r="GJ2982" s="77" t="s">
        <v>301</v>
      </c>
      <c r="GK2982" s="77">
        <v>2.9419641522810149</v>
      </c>
      <c r="GL2982" s="77">
        <v>774.34978000000001</v>
      </c>
      <c r="GM2982" s="77">
        <v>2021</v>
      </c>
      <c r="GN2982" s="77" t="s">
        <v>175</v>
      </c>
      <c r="GO2982" s="77">
        <v>5.3000000000000005E-2</v>
      </c>
      <c r="GP2982" s="77">
        <v>3</v>
      </c>
      <c r="GQ2982" s="77">
        <v>0</v>
      </c>
      <c r="GR2982" s="77" t="s">
        <v>423</v>
      </c>
      <c r="GS2982" s="77">
        <v>5.5966209081309407E-2</v>
      </c>
      <c r="GT2982" s="77">
        <v>0.16465058085627646</v>
      </c>
      <c r="GU2982" s="77">
        <v>5.5966209081309407E-2</v>
      </c>
      <c r="GV2982" s="77">
        <v>0.16465058085627646</v>
      </c>
      <c r="GW2982" s="77">
        <v>0</v>
      </c>
      <c r="GX2982" s="77">
        <v>0</v>
      </c>
      <c r="GY2982" s="77">
        <v>0</v>
      </c>
      <c r="GZ2982" s="77">
        <v>0</v>
      </c>
    </row>
    <row r="2983" spans="98:208" x14ac:dyDescent="0.25">
      <c r="CT2983" s="77" t="s">
        <v>155</v>
      </c>
      <c r="CU2983" s="77" t="s">
        <v>482</v>
      </c>
      <c r="CV2983" s="77" t="s">
        <v>467</v>
      </c>
      <c r="CW2983" s="77">
        <v>2023</v>
      </c>
      <c r="CX2983" s="77">
        <v>0</v>
      </c>
      <c r="CY2983" s="77">
        <v>0</v>
      </c>
      <c r="CZ2983" s="77">
        <v>0</v>
      </c>
      <c r="DA2983" s="77">
        <v>0</v>
      </c>
      <c r="DB2983" s="77">
        <v>5.4750346070081317</v>
      </c>
      <c r="DC2983" s="77">
        <v>0.71896016785825223</v>
      </c>
      <c r="DD2983" s="77">
        <v>3.0714971986152668</v>
      </c>
      <c r="DE2983" s="77">
        <v>1.6845772405345241</v>
      </c>
      <c r="DF2983" s="77">
        <v>0</v>
      </c>
      <c r="DG2983" s="77">
        <v>0.37599181639996881</v>
      </c>
      <c r="DH2983" s="77">
        <v>0.37599181639996881</v>
      </c>
      <c r="DI2983" s="77">
        <v>0.37599181639996881</v>
      </c>
      <c r="DJ2983" s="77">
        <v>1.4044521389219E-5</v>
      </c>
      <c r="DL2983" s="77">
        <v>0</v>
      </c>
      <c r="DM2983" s="77">
        <v>0</v>
      </c>
      <c r="DN2983" s="77">
        <v>0</v>
      </c>
      <c r="DO2983" s="77">
        <v>0</v>
      </c>
      <c r="DP2983" s="77">
        <v>5.2806251076006654E-6</v>
      </c>
      <c r="DQ2983" s="77">
        <v>5.2806251076006654E-6</v>
      </c>
      <c r="DR2983" s="77">
        <v>0</v>
      </c>
      <c r="DS2983" s="77">
        <v>5.2806251076006654E-6</v>
      </c>
      <c r="DT2983" s="77">
        <v>5.2806251076006654E-6</v>
      </c>
      <c r="DU2983" s="77">
        <v>0</v>
      </c>
      <c r="DV2983" s="77">
        <v>5.2806251076006654E-6</v>
      </c>
      <c r="DW2983" s="77">
        <v>5.2806251076006654E-6</v>
      </c>
      <c r="GE2983" s="77" t="s">
        <v>427</v>
      </c>
      <c r="GF2983" s="77" t="s">
        <v>155</v>
      </c>
      <c r="GG2983" s="77" t="s">
        <v>449</v>
      </c>
      <c r="GH2983" s="77" t="s">
        <v>439</v>
      </c>
      <c r="GI2983" s="77">
        <v>2021</v>
      </c>
      <c r="GJ2983" s="77" t="s">
        <v>303</v>
      </c>
      <c r="GK2983" s="77">
        <v>1.6021759622082841</v>
      </c>
      <c r="GL2983" s="77">
        <v>774.34978000000001</v>
      </c>
      <c r="GM2983" s="77">
        <v>2021</v>
      </c>
      <c r="GN2983" s="77" t="s">
        <v>175</v>
      </c>
      <c r="GO2983" s="77">
        <v>5.3000000000000005E-2</v>
      </c>
      <c r="GP2983" s="77">
        <v>3</v>
      </c>
      <c r="GQ2983" s="77">
        <v>0</v>
      </c>
      <c r="GR2983" s="77" t="s">
        <v>423</v>
      </c>
      <c r="GS2983" s="77">
        <v>5.5966209081309407E-2</v>
      </c>
      <c r="GT2983" s="77">
        <v>8.966771488599691E-2</v>
      </c>
      <c r="GU2983" s="77">
        <v>5.5966209081309407E-2</v>
      </c>
      <c r="GV2983" s="77">
        <v>8.966771488599691E-2</v>
      </c>
      <c r="GW2983" s="77">
        <v>0</v>
      </c>
      <c r="GX2983" s="77">
        <v>0</v>
      </c>
      <c r="GY2983" s="77">
        <v>0</v>
      </c>
      <c r="GZ2983" s="77">
        <v>0</v>
      </c>
    </row>
    <row r="2984" spans="98:208" x14ac:dyDescent="0.25">
      <c r="CT2984" s="77" t="s">
        <v>155</v>
      </c>
      <c r="CU2984" s="77" t="s">
        <v>482</v>
      </c>
      <c r="CV2984" s="77" t="s">
        <v>467</v>
      </c>
      <c r="CW2984" s="77">
        <v>2024</v>
      </c>
      <c r="CX2984" s="77">
        <v>0</v>
      </c>
      <c r="CY2984" s="77">
        <v>0</v>
      </c>
      <c r="CZ2984" s="77">
        <v>0</v>
      </c>
      <c r="DA2984" s="77">
        <v>0</v>
      </c>
      <c r="DB2984" s="77">
        <v>5.4750346070081317</v>
      </c>
      <c r="DC2984" s="77">
        <v>0.71896016785825223</v>
      </c>
      <c r="DD2984" s="77">
        <v>3.0714971986152668</v>
      </c>
      <c r="DE2984" s="77">
        <v>1.6845772405345241</v>
      </c>
      <c r="DF2984" s="77">
        <v>0</v>
      </c>
      <c r="DG2984" s="77">
        <v>0</v>
      </c>
      <c r="DH2984" s="77">
        <v>0.37599181639996881</v>
      </c>
      <c r="DI2984" s="77">
        <v>0.37599181639996881</v>
      </c>
      <c r="DJ2984" s="77">
        <v>1.4044521389219E-5</v>
      </c>
      <c r="DL2984" s="77">
        <v>0</v>
      </c>
      <c r="DM2984" s="77">
        <v>0</v>
      </c>
      <c r="DN2984" s="77">
        <v>0</v>
      </c>
      <c r="DO2984" s="77">
        <v>0</v>
      </c>
      <c r="DP2984" s="77">
        <v>0</v>
      </c>
      <c r="DQ2984" s="77">
        <v>0</v>
      </c>
      <c r="DR2984" s="77">
        <v>0</v>
      </c>
      <c r="DS2984" s="77">
        <v>5.2806251076006654E-6</v>
      </c>
      <c r="DT2984" s="77">
        <v>5.2806251076006654E-6</v>
      </c>
      <c r="DU2984" s="77">
        <v>0</v>
      </c>
      <c r="DV2984" s="77">
        <v>5.2806251076006654E-6</v>
      </c>
      <c r="DW2984" s="77">
        <v>5.2806251076006654E-6</v>
      </c>
      <c r="GE2984" s="77" t="s">
        <v>422</v>
      </c>
      <c r="GF2984" s="77" t="s">
        <v>155</v>
      </c>
      <c r="GG2984" s="77" t="s">
        <v>449</v>
      </c>
      <c r="GH2984" s="77" t="s">
        <v>439</v>
      </c>
      <c r="GI2984" s="77">
        <v>2022</v>
      </c>
      <c r="GJ2984" s="77" t="s">
        <v>305</v>
      </c>
      <c r="GK2984" s="77">
        <v>0.69641821681223093</v>
      </c>
      <c r="GL2984" s="77">
        <v>774.34978000000001</v>
      </c>
      <c r="GM2984" s="77">
        <v>2022</v>
      </c>
      <c r="GN2984" s="77" t="s">
        <v>175</v>
      </c>
      <c r="GO2984" s="77">
        <v>0.13250000000000001</v>
      </c>
      <c r="GP2984" s="77">
        <v>3</v>
      </c>
      <c r="GQ2984" s="77">
        <v>0</v>
      </c>
      <c r="GR2984" s="77" t="s">
        <v>423</v>
      </c>
      <c r="GS2984" s="77">
        <v>0.1527377521613833</v>
      </c>
      <c r="GT2984" s="77">
        <v>0.10636935300013903</v>
      </c>
      <c r="GU2984" s="77">
        <v>0.1527377521613833</v>
      </c>
      <c r="GV2984" s="77">
        <v>0.10636935300013903</v>
      </c>
      <c r="GW2984" s="77">
        <v>0.1527377521613833</v>
      </c>
      <c r="GX2984" s="77">
        <v>0.10636935300013903</v>
      </c>
      <c r="GY2984" s="77">
        <v>0</v>
      </c>
      <c r="GZ2984" s="77">
        <v>0</v>
      </c>
    </row>
    <row r="2985" spans="98:208" x14ac:dyDescent="0.25">
      <c r="CT2985" s="77" t="s">
        <v>155</v>
      </c>
      <c r="CU2985" s="77" t="s">
        <v>482</v>
      </c>
      <c r="CV2985" s="77" t="s">
        <v>467</v>
      </c>
      <c r="CW2985" s="77">
        <v>2025</v>
      </c>
      <c r="CX2985" s="77">
        <v>0</v>
      </c>
      <c r="CY2985" s="77">
        <v>0</v>
      </c>
      <c r="CZ2985" s="77">
        <v>0</v>
      </c>
      <c r="DA2985" s="77">
        <v>0</v>
      </c>
      <c r="DB2985" s="77">
        <v>5.4750346070081317</v>
      </c>
      <c r="DC2985" s="77">
        <v>0.71896016785825223</v>
      </c>
      <c r="DD2985" s="77">
        <v>3.0714971986152668</v>
      </c>
      <c r="DE2985" s="77">
        <v>1.6845772405345241</v>
      </c>
      <c r="DF2985" s="77">
        <v>0</v>
      </c>
      <c r="DG2985" s="77">
        <v>0</v>
      </c>
      <c r="DH2985" s="77">
        <v>0</v>
      </c>
      <c r="DI2985" s="77">
        <v>0.37599181639996881</v>
      </c>
      <c r="DJ2985" s="77">
        <v>1.4044521389219E-5</v>
      </c>
      <c r="DL2985" s="77">
        <v>0</v>
      </c>
      <c r="DM2985" s="77">
        <v>0</v>
      </c>
      <c r="DN2985" s="77">
        <v>0</v>
      </c>
      <c r="DO2985" s="77">
        <v>0</v>
      </c>
      <c r="DP2985" s="77">
        <v>0</v>
      </c>
      <c r="DQ2985" s="77">
        <v>0</v>
      </c>
      <c r="DR2985" s="77">
        <v>0</v>
      </c>
      <c r="DS2985" s="77">
        <v>0</v>
      </c>
      <c r="DT2985" s="77">
        <v>0</v>
      </c>
      <c r="DU2985" s="77">
        <v>0</v>
      </c>
      <c r="DV2985" s="77">
        <v>5.2806251076006654E-6</v>
      </c>
      <c r="DW2985" s="77">
        <v>5.2806251076006654E-6</v>
      </c>
      <c r="GE2985" s="77" t="s">
        <v>425</v>
      </c>
      <c r="GF2985" s="77" t="s">
        <v>155</v>
      </c>
      <c r="GG2985" s="77" t="s">
        <v>449</v>
      </c>
      <c r="GH2985" s="77" t="s">
        <v>439</v>
      </c>
      <c r="GI2985" s="77">
        <v>2022</v>
      </c>
      <c r="GJ2985" s="77" t="s">
        <v>301</v>
      </c>
      <c r="GK2985" s="77">
        <v>2.9419641522810149</v>
      </c>
      <c r="GL2985" s="77">
        <v>774.34978000000001</v>
      </c>
      <c r="GM2985" s="77">
        <v>2022</v>
      </c>
      <c r="GN2985" s="77" t="s">
        <v>175</v>
      </c>
      <c r="GO2985" s="77">
        <v>5.3000000000000005E-2</v>
      </c>
      <c r="GP2985" s="77">
        <v>3</v>
      </c>
      <c r="GQ2985" s="77">
        <v>0</v>
      </c>
      <c r="GR2985" s="77" t="s">
        <v>423</v>
      </c>
      <c r="GS2985" s="77">
        <v>5.5966209081309407E-2</v>
      </c>
      <c r="GT2985" s="77">
        <v>0.16465058085627646</v>
      </c>
      <c r="GU2985" s="77">
        <v>5.5966209081309407E-2</v>
      </c>
      <c r="GV2985" s="77">
        <v>0.16465058085627646</v>
      </c>
      <c r="GW2985" s="77">
        <v>5.5966209081309407E-2</v>
      </c>
      <c r="GX2985" s="77">
        <v>0.16465058085627646</v>
      </c>
      <c r="GY2985" s="77">
        <v>0</v>
      </c>
      <c r="GZ2985" s="77">
        <v>0</v>
      </c>
    </row>
    <row r="2986" spans="98:208" x14ac:dyDescent="0.25">
      <c r="CT2986" s="77" t="s">
        <v>155</v>
      </c>
      <c r="CU2986" s="77" t="s">
        <v>482</v>
      </c>
      <c r="CV2986" s="77" t="s">
        <v>474</v>
      </c>
      <c r="CW2986" s="77">
        <v>2020</v>
      </c>
      <c r="CX2986" s="77">
        <v>0</v>
      </c>
      <c r="CY2986" s="77">
        <v>0</v>
      </c>
      <c r="CZ2986" s="77">
        <v>0</v>
      </c>
      <c r="DA2986" s="77">
        <v>0</v>
      </c>
      <c r="DB2986" s="77">
        <v>7.7900575334946001E-2</v>
      </c>
      <c r="DC2986" s="77">
        <v>3.6425060683953139E-2</v>
      </c>
      <c r="DD2986" s="77">
        <v>1.5808724525432679E-3</v>
      </c>
      <c r="DE2986" s="77">
        <v>3.9894642198450521E-2</v>
      </c>
      <c r="DF2986" s="77">
        <v>7.8847092159214111E-3</v>
      </c>
      <c r="DG2986" s="77">
        <v>0</v>
      </c>
      <c r="DH2986" s="77">
        <v>0</v>
      </c>
      <c r="DI2986" s="77">
        <v>0</v>
      </c>
      <c r="DJ2986" s="77">
        <v>3.575419610856939E-4</v>
      </c>
      <c r="DL2986" s="77">
        <v>0</v>
      </c>
      <c r="DM2986" s="77">
        <v>2.8191143956509851E-6</v>
      </c>
      <c r="DN2986" s="77">
        <v>2.8191143956509851E-6</v>
      </c>
      <c r="DO2986" s="77">
        <v>0</v>
      </c>
      <c r="DP2986" s="77">
        <v>0</v>
      </c>
      <c r="DQ2986" s="77">
        <v>0</v>
      </c>
      <c r="DR2986" s="77">
        <v>0</v>
      </c>
      <c r="DS2986" s="77">
        <v>0</v>
      </c>
      <c r="DT2986" s="77">
        <v>0</v>
      </c>
      <c r="DU2986" s="77">
        <v>0</v>
      </c>
      <c r="DV2986" s="77">
        <v>0</v>
      </c>
      <c r="DW2986" s="77">
        <v>0</v>
      </c>
      <c r="GE2986" s="77" t="s">
        <v>427</v>
      </c>
      <c r="GF2986" s="77" t="s">
        <v>155</v>
      </c>
      <c r="GG2986" s="77" t="s">
        <v>449</v>
      </c>
      <c r="GH2986" s="77" t="s">
        <v>439</v>
      </c>
      <c r="GI2986" s="77">
        <v>2022</v>
      </c>
      <c r="GJ2986" s="77" t="s">
        <v>303</v>
      </c>
      <c r="GK2986" s="77">
        <v>1.6021759622082841</v>
      </c>
      <c r="GL2986" s="77">
        <v>774.34978000000001</v>
      </c>
      <c r="GM2986" s="77">
        <v>2022</v>
      </c>
      <c r="GN2986" s="77" t="s">
        <v>175</v>
      </c>
      <c r="GO2986" s="77">
        <v>5.3000000000000005E-2</v>
      </c>
      <c r="GP2986" s="77">
        <v>3</v>
      </c>
      <c r="GQ2986" s="77">
        <v>0</v>
      </c>
      <c r="GR2986" s="77" t="s">
        <v>423</v>
      </c>
      <c r="GS2986" s="77">
        <v>5.5966209081309407E-2</v>
      </c>
      <c r="GT2986" s="77">
        <v>8.966771488599691E-2</v>
      </c>
      <c r="GU2986" s="77">
        <v>5.5966209081309407E-2</v>
      </c>
      <c r="GV2986" s="77">
        <v>8.966771488599691E-2</v>
      </c>
      <c r="GW2986" s="77">
        <v>5.5966209081309407E-2</v>
      </c>
      <c r="GX2986" s="77">
        <v>8.966771488599691E-2</v>
      </c>
      <c r="GY2986" s="77">
        <v>0</v>
      </c>
      <c r="GZ2986" s="77">
        <v>0</v>
      </c>
    </row>
    <row r="2987" spans="98:208" x14ac:dyDescent="0.25">
      <c r="CT2987" s="77" t="s">
        <v>155</v>
      </c>
      <c r="CU2987" s="77" t="s">
        <v>482</v>
      </c>
      <c r="CV2987" s="77" t="s">
        <v>474</v>
      </c>
      <c r="CW2987" s="77">
        <v>2021</v>
      </c>
      <c r="CX2987" s="77">
        <v>0</v>
      </c>
      <c r="CY2987" s="77">
        <v>0</v>
      </c>
      <c r="CZ2987" s="77">
        <v>0</v>
      </c>
      <c r="DA2987" s="77">
        <v>0</v>
      </c>
      <c r="DB2987" s="77">
        <v>7.7900575334946001E-2</v>
      </c>
      <c r="DC2987" s="77">
        <v>3.6425060683953139E-2</v>
      </c>
      <c r="DD2987" s="77">
        <v>1.5808724525432679E-3</v>
      </c>
      <c r="DE2987" s="77">
        <v>3.9894642198450521E-2</v>
      </c>
      <c r="DF2987" s="77">
        <v>7.8847092159214111E-3</v>
      </c>
      <c r="DG2987" s="77">
        <v>7.8847092159214111E-3</v>
      </c>
      <c r="DH2987" s="77">
        <v>0</v>
      </c>
      <c r="DI2987" s="77">
        <v>0</v>
      </c>
      <c r="DJ2987" s="77">
        <v>3.575419610856939E-4</v>
      </c>
      <c r="DL2987" s="77">
        <v>0</v>
      </c>
      <c r="DM2987" s="77">
        <v>2.8191143956509851E-6</v>
      </c>
      <c r="DN2987" s="77">
        <v>2.8191143956509851E-6</v>
      </c>
      <c r="DO2987" s="77">
        <v>0</v>
      </c>
      <c r="DP2987" s="77">
        <v>2.8191143956509851E-6</v>
      </c>
      <c r="DQ2987" s="77">
        <v>2.8191143956509851E-6</v>
      </c>
      <c r="DR2987" s="77">
        <v>0</v>
      </c>
      <c r="DS2987" s="77">
        <v>0</v>
      </c>
      <c r="DT2987" s="77">
        <v>0</v>
      </c>
      <c r="DU2987" s="77">
        <v>0</v>
      </c>
      <c r="DV2987" s="77">
        <v>0</v>
      </c>
      <c r="DW2987" s="77">
        <v>0</v>
      </c>
      <c r="GE2987" s="77" t="s">
        <v>422</v>
      </c>
      <c r="GF2987" s="77" t="s">
        <v>155</v>
      </c>
      <c r="GG2987" s="77" t="s">
        <v>449</v>
      </c>
      <c r="GH2987" s="77" t="s">
        <v>439</v>
      </c>
      <c r="GI2987" s="77">
        <v>2023</v>
      </c>
      <c r="GJ2987" s="77" t="s">
        <v>305</v>
      </c>
      <c r="GK2987" s="77">
        <v>0.71896016785821271</v>
      </c>
      <c r="GL2987" s="77">
        <v>774.34978000000001</v>
      </c>
      <c r="GM2987" s="77">
        <v>2023</v>
      </c>
      <c r="GN2987" s="77" t="s">
        <v>175</v>
      </c>
      <c r="GO2987" s="77">
        <v>0.13250000000000001</v>
      </c>
      <c r="GP2987" s="77">
        <v>3</v>
      </c>
      <c r="GQ2987" s="77">
        <v>0</v>
      </c>
      <c r="GR2987" s="77" t="s">
        <v>423</v>
      </c>
      <c r="GS2987" s="77">
        <v>0</v>
      </c>
      <c r="GT2987" s="77">
        <v>0</v>
      </c>
      <c r="GU2987" s="77">
        <v>0.1527377521613833</v>
      </c>
      <c r="GV2987" s="77">
        <v>0.10981235993223423</v>
      </c>
      <c r="GW2987" s="77">
        <v>0.1527377521613833</v>
      </c>
      <c r="GX2987" s="77">
        <v>0.10981235993223423</v>
      </c>
      <c r="GY2987" s="77">
        <v>0.1527377521613833</v>
      </c>
      <c r="GZ2987" s="77">
        <v>0.10981235993223423</v>
      </c>
    </row>
    <row r="2988" spans="98:208" x14ac:dyDescent="0.25">
      <c r="CT2988" s="77" t="s">
        <v>155</v>
      </c>
      <c r="CU2988" s="77" t="s">
        <v>482</v>
      </c>
      <c r="CV2988" s="77" t="s">
        <v>474</v>
      </c>
      <c r="CW2988" s="77">
        <v>2022</v>
      </c>
      <c r="CX2988" s="77">
        <v>0</v>
      </c>
      <c r="CY2988" s="77">
        <v>0</v>
      </c>
      <c r="CZ2988" s="77">
        <v>0</v>
      </c>
      <c r="DA2988" s="77">
        <v>0</v>
      </c>
      <c r="DB2988" s="77">
        <v>7.7900575334946001E-2</v>
      </c>
      <c r="DC2988" s="77">
        <v>3.6425060683953139E-2</v>
      </c>
      <c r="DD2988" s="77">
        <v>1.5808724525432679E-3</v>
      </c>
      <c r="DE2988" s="77">
        <v>3.9894642198450521E-2</v>
      </c>
      <c r="DF2988" s="77">
        <v>7.8847092159214111E-3</v>
      </c>
      <c r="DG2988" s="77">
        <v>7.8847092159214111E-3</v>
      </c>
      <c r="DH2988" s="77">
        <v>7.8847092159214111E-3</v>
      </c>
      <c r="DI2988" s="77">
        <v>0</v>
      </c>
      <c r="DJ2988" s="77">
        <v>3.575419610856939E-4</v>
      </c>
      <c r="DL2988" s="77">
        <v>0</v>
      </c>
      <c r="DM2988" s="77">
        <v>2.8191143956509851E-6</v>
      </c>
      <c r="DN2988" s="77">
        <v>2.8191143956509851E-6</v>
      </c>
      <c r="DO2988" s="77">
        <v>0</v>
      </c>
      <c r="DP2988" s="77">
        <v>2.8191143956509851E-6</v>
      </c>
      <c r="DQ2988" s="77">
        <v>2.8191143956509851E-6</v>
      </c>
      <c r="DR2988" s="77">
        <v>0</v>
      </c>
      <c r="DS2988" s="77">
        <v>2.8191143956509851E-6</v>
      </c>
      <c r="DT2988" s="77">
        <v>2.8191143956509851E-6</v>
      </c>
      <c r="DU2988" s="77">
        <v>0</v>
      </c>
      <c r="DV2988" s="77">
        <v>0</v>
      </c>
      <c r="DW2988" s="77">
        <v>0</v>
      </c>
      <c r="GE2988" s="77" t="s">
        <v>425</v>
      </c>
      <c r="GF2988" s="77" t="s">
        <v>155</v>
      </c>
      <c r="GG2988" s="77" t="s">
        <v>449</v>
      </c>
      <c r="GH2988" s="77" t="s">
        <v>439</v>
      </c>
      <c r="GI2988" s="77">
        <v>2023</v>
      </c>
      <c r="GJ2988" s="77" t="s">
        <v>301</v>
      </c>
      <c r="GK2988" s="77">
        <v>3.071497198615103</v>
      </c>
      <c r="GL2988" s="77">
        <v>774.34978000000001</v>
      </c>
      <c r="GM2988" s="77">
        <v>2023</v>
      </c>
      <c r="GN2988" s="77" t="s">
        <v>175</v>
      </c>
      <c r="GO2988" s="77">
        <v>5.3000000000000005E-2</v>
      </c>
      <c r="GP2988" s="77">
        <v>3</v>
      </c>
      <c r="GQ2988" s="77">
        <v>0</v>
      </c>
      <c r="GR2988" s="77" t="s">
        <v>423</v>
      </c>
      <c r="GS2988" s="77">
        <v>0</v>
      </c>
      <c r="GT2988" s="77">
        <v>0</v>
      </c>
      <c r="GU2988" s="77">
        <v>5.5966209081309407E-2</v>
      </c>
      <c r="GV2988" s="77">
        <v>0.17190005441034897</v>
      </c>
      <c r="GW2988" s="77">
        <v>5.5966209081309407E-2</v>
      </c>
      <c r="GX2988" s="77">
        <v>0.17190005441034897</v>
      </c>
      <c r="GY2988" s="77">
        <v>5.5966209081309407E-2</v>
      </c>
      <c r="GZ2988" s="77">
        <v>0.17190005441034897</v>
      </c>
    </row>
    <row r="2989" spans="98:208" x14ac:dyDescent="0.25">
      <c r="CT2989" s="77" t="s">
        <v>155</v>
      </c>
      <c r="CU2989" s="77" t="s">
        <v>482</v>
      </c>
      <c r="CV2989" s="77" t="s">
        <v>474</v>
      </c>
      <c r="CW2989" s="77">
        <v>2023</v>
      </c>
      <c r="CX2989" s="77">
        <v>0</v>
      </c>
      <c r="CY2989" s="77">
        <v>0</v>
      </c>
      <c r="CZ2989" s="77">
        <v>0</v>
      </c>
      <c r="DA2989" s="77">
        <v>0</v>
      </c>
      <c r="DB2989" s="77">
        <v>8.0408269036976399E-2</v>
      </c>
      <c r="DC2989" s="77">
        <v>3.7590224611388653E-2</v>
      </c>
      <c r="DD2989" s="77">
        <v>1.631433411568744E-3</v>
      </c>
      <c r="DE2989" s="77">
        <v>4.1186611014015093E-2</v>
      </c>
      <c r="DF2989" s="77">
        <v>0</v>
      </c>
      <c r="DG2989" s="77">
        <v>8.1378100371600308E-3</v>
      </c>
      <c r="DH2989" s="77">
        <v>8.1378100371600308E-3</v>
      </c>
      <c r="DI2989" s="77">
        <v>8.1378100371600308E-3</v>
      </c>
      <c r="DJ2989" s="77">
        <v>3.575419610856939E-4</v>
      </c>
      <c r="DL2989" s="77">
        <v>0</v>
      </c>
      <c r="DM2989" s="77">
        <v>0</v>
      </c>
      <c r="DN2989" s="77">
        <v>0</v>
      </c>
      <c r="DO2989" s="77">
        <v>0</v>
      </c>
      <c r="DP2989" s="77">
        <v>2.9096085596290408E-6</v>
      </c>
      <c r="DQ2989" s="77">
        <v>2.9096085596290408E-6</v>
      </c>
      <c r="DR2989" s="77">
        <v>0</v>
      </c>
      <c r="DS2989" s="77">
        <v>2.9096085596290408E-6</v>
      </c>
      <c r="DT2989" s="77">
        <v>2.9096085596290408E-6</v>
      </c>
      <c r="DU2989" s="77">
        <v>0</v>
      </c>
      <c r="DV2989" s="77">
        <v>2.9096085596290408E-6</v>
      </c>
      <c r="DW2989" s="77">
        <v>2.9096085596290408E-6</v>
      </c>
      <c r="GE2989" s="77" t="s">
        <v>427</v>
      </c>
      <c r="GF2989" s="77" t="s">
        <v>155</v>
      </c>
      <c r="GG2989" s="77" t="s">
        <v>449</v>
      </c>
      <c r="GH2989" s="77" t="s">
        <v>439</v>
      </c>
      <c r="GI2989" s="77">
        <v>2023</v>
      </c>
      <c r="GJ2989" s="77" t="s">
        <v>303</v>
      </c>
      <c r="GK2989" s="77">
        <v>1.6845772405344459</v>
      </c>
      <c r="GL2989" s="77">
        <v>774.34978000000001</v>
      </c>
      <c r="GM2989" s="77">
        <v>2023</v>
      </c>
      <c r="GN2989" s="77" t="s">
        <v>175</v>
      </c>
      <c r="GO2989" s="77">
        <v>5.3000000000000005E-2</v>
      </c>
      <c r="GP2989" s="77">
        <v>3</v>
      </c>
      <c r="GQ2989" s="77">
        <v>0</v>
      </c>
      <c r="GR2989" s="77" t="s">
        <v>423</v>
      </c>
      <c r="GS2989" s="77">
        <v>0</v>
      </c>
      <c r="GT2989" s="77">
        <v>0</v>
      </c>
      <c r="GU2989" s="77">
        <v>5.5966209081309407E-2</v>
      </c>
      <c r="GV2989" s="77">
        <v>9.4279402057366041E-2</v>
      </c>
      <c r="GW2989" s="77">
        <v>5.5966209081309407E-2</v>
      </c>
      <c r="GX2989" s="77">
        <v>9.4279402057366041E-2</v>
      </c>
      <c r="GY2989" s="77">
        <v>5.5966209081309407E-2</v>
      </c>
      <c r="GZ2989" s="77">
        <v>9.4279402057366041E-2</v>
      </c>
    </row>
    <row r="2990" spans="98:208" x14ac:dyDescent="0.25">
      <c r="CT2990" s="77" t="s">
        <v>155</v>
      </c>
      <c r="CU2990" s="77" t="s">
        <v>482</v>
      </c>
      <c r="CV2990" s="77" t="s">
        <v>474</v>
      </c>
      <c r="CW2990" s="77">
        <v>2024</v>
      </c>
      <c r="CX2990" s="77">
        <v>0</v>
      </c>
      <c r="CY2990" s="77">
        <v>0</v>
      </c>
      <c r="CZ2990" s="77">
        <v>0</v>
      </c>
      <c r="DA2990" s="77">
        <v>0</v>
      </c>
      <c r="DB2990" s="77">
        <v>8.0408269036976399E-2</v>
      </c>
      <c r="DC2990" s="77">
        <v>3.7590224611388653E-2</v>
      </c>
      <c r="DD2990" s="77">
        <v>1.631433411568744E-3</v>
      </c>
      <c r="DE2990" s="77">
        <v>4.1186611014015093E-2</v>
      </c>
      <c r="DF2990" s="77">
        <v>0</v>
      </c>
      <c r="DG2990" s="77">
        <v>0</v>
      </c>
      <c r="DH2990" s="77">
        <v>8.1378100371600308E-3</v>
      </c>
      <c r="DI2990" s="77">
        <v>8.1378100371600308E-3</v>
      </c>
      <c r="DJ2990" s="77">
        <v>3.575419610856939E-4</v>
      </c>
      <c r="DL2990" s="77">
        <v>0</v>
      </c>
      <c r="DM2990" s="77">
        <v>0</v>
      </c>
      <c r="DN2990" s="77">
        <v>0</v>
      </c>
      <c r="DO2990" s="77">
        <v>0</v>
      </c>
      <c r="DP2990" s="77">
        <v>0</v>
      </c>
      <c r="DQ2990" s="77">
        <v>0</v>
      </c>
      <c r="DR2990" s="77">
        <v>0</v>
      </c>
      <c r="DS2990" s="77">
        <v>2.9096085596290408E-6</v>
      </c>
      <c r="DT2990" s="77">
        <v>2.9096085596290408E-6</v>
      </c>
      <c r="DU2990" s="77">
        <v>0</v>
      </c>
      <c r="DV2990" s="77">
        <v>2.9096085596290408E-6</v>
      </c>
      <c r="DW2990" s="77">
        <v>2.9096085596290408E-6</v>
      </c>
      <c r="GE2990" s="77" t="s">
        <v>422</v>
      </c>
      <c r="GF2990" s="77" t="s">
        <v>155</v>
      </c>
      <c r="GG2990" s="77" t="s">
        <v>449</v>
      </c>
      <c r="GH2990" s="77" t="s">
        <v>439</v>
      </c>
      <c r="GI2990" s="77">
        <v>2024</v>
      </c>
      <c r="GJ2990" s="77" t="s">
        <v>305</v>
      </c>
      <c r="GK2990" s="77">
        <v>0.71896016785821271</v>
      </c>
      <c r="GL2990" s="77">
        <v>774.34978000000001</v>
      </c>
      <c r="GM2990" s="77">
        <v>2024</v>
      </c>
      <c r="GN2990" s="77" t="s">
        <v>175</v>
      </c>
      <c r="GO2990" s="77">
        <v>0.13250000000000001</v>
      </c>
      <c r="GP2990" s="77">
        <v>3</v>
      </c>
      <c r="GQ2990" s="77">
        <v>0</v>
      </c>
      <c r="GR2990" s="77" t="s">
        <v>423</v>
      </c>
      <c r="GS2990" s="77">
        <v>0</v>
      </c>
      <c r="GT2990" s="77">
        <v>0</v>
      </c>
      <c r="GU2990" s="77">
        <v>0</v>
      </c>
      <c r="GV2990" s="77">
        <v>0</v>
      </c>
      <c r="GW2990" s="77">
        <v>0.1527377521613833</v>
      </c>
      <c r="GX2990" s="77">
        <v>0.10981235993223423</v>
      </c>
      <c r="GY2990" s="77">
        <v>0.1527377521613833</v>
      </c>
      <c r="GZ2990" s="77">
        <v>0.10981235993223423</v>
      </c>
    </row>
    <row r="2991" spans="98:208" x14ac:dyDescent="0.25">
      <c r="CT2991" s="77" t="s">
        <v>155</v>
      </c>
      <c r="CU2991" s="77" t="s">
        <v>482</v>
      </c>
      <c r="CV2991" s="77" t="s">
        <v>474</v>
      </c>
      <c r="CW2991" s="77">
        <v>2025</v>
      </c>
      <c r="CX2991" s="77">
        <v>0</v>
      </c>
      <c r="CY2991" s="77">
        <v>0</v>
      </c>
      <c r="CZ2991" s="77">
        <v>0</v>
      </c>
      <c r="DA2991" s="77">
        <v>0</v>
      </c>
      <c r="DB2991" s="77">
        <v>8.0408269036976399E-2</v>
      </c>
      <c r="DC2991" s="77">
        <v>3.7590224611388653E-2</v>
      </c>
      <c r="DD2991" s="77">
        <v>1.631433411568744E-3</v>
      </c>
      <c r="DE2991" s="77">
        <v>4.1186611014015093E-2</v>
      </c>
      <c r="DF2991" s="77">
        <v>0</v>
      </c>
      <c r="DG2991" s="77">
        <v>0</v>
      </c>
      <c r="DH2991" s="77">
        <v>0</v>
      </c>
      <c r="DI2991" s="77">
        <v>8.1378100371600308E-3</v>
      </c>
      <c r="DJ2991" s="77">
        <v>3.575419610856939E-4</v>
      </c>
      <c r="DL2991" s="77">
        <v>0</v>
      </c>
      <c r="DM2991" s="77">
        <v>0</v>
      </c>
      <c r="DN2991" s="77">
        <v>0</v>
      </c>
      <c r="DO2991" s="77">
        <v>0</v>
      </c>
      <c r="DP2991" s="77">
        <v>0</v>
      </c>
      <c r="DQ2991" s="77">
        <v>0</v>
      </c>
      <c r="DR2991" s="77">
        <v>0</v>
      </c>
      <c r="DS2991" s="77">
        <v>0</v>
      </c>
      <c r="DT2991" s="77">
        <v>0</v>
      </c>
      <c r="DU2991" s="77">
        <v>0</v>
      </c>
      <c r="DV2991" s="77">
        <v>2.9096085596290408E-6</v>
      </c>
      <c r="DW2991" s="77">
        <v>2.9096085596290408E-6</v>
      </c>
      <c r="GE2991" s="77" t="s">
        <v>425</v>
      </c>
      <c r="GF2991" s="77" t="s">
        <v>155</v>
      </c>
      <c r="GG2991" s="77" t="s">
        <v>449</v>
      </c>
      <c r="GH2991" s="77" t="s">
        <v>439</v>
      </c>
      <c r="GI2991" s="77">
        <v>2024</v>
      </c>
      <c r="GJ2991" s="77" t="s">
        <v>301</v>
      </c>
      <c r="GK2991" s="77">
        <v>3.071497198615103</v>
      </c>
      <c r="GL2991" s="77">
        <v>774.34978000000001</v>
      </c>
      <c r="GM2991" s="77">
        <v>2024</v>
      </c>
      <c r="GN2991" s="77" t="s">
        <v>175</v>
      </c>
      <c r="GO2991" s="77">
        <v>5.3000000000000005E-2</v>
      </c>
      <c r="GP2991" s="77">
        <v>3</v>
      </c>
      <c r="GQ2991" s="77">
        <v>0</v>
      </c>
      <c r="GR2991" s="77" t="s">
        <v>423</v>
      </c>
      <c r="GS2991" s="77">
        <v>0</v>
      </c>
      <c r="GT2991" s="77">
        <v>0</v>
      </c>
      <c r="GU2991" s="77">
        <v>0</v>
      </c>
      <c r="GV2991" s="77">
        <v>0</v>
      </c>
      <c r="GW2991" s="77">
        <v>5.5966209081309407E-2</v>
      </c>
      <c r="GX2991" s="77">
        <v>0.17190005441034897</v>
      </c>
      <c r="GY2991" s="77">
        <v>5.5966209081309407E-2</v>
      </c>
      <c r="GZ2991" s="77">
        <v>0.17190005441034897</v>
      </c>
    </row>
    <row r="2992" spans="98:208" x14ac:dyDescent="0.25">
      <c r="CT2992" s="77" t="s">
        <v>155</v>
      </c>
      <c r="CU2992" s="77" t="s">
        <v>482</v>
      </c>
      <c r="CV2992" s="77" t="s">
        <v>481</v>
      </c>
      <c r="CW2992" s="77">
        <v>2020</v>
      </c>
      <c r="CX2992" s="77">
        <v>0</v>
      </c>
      <c r="CY2992" s="77">
        <v>0</v>
      </c>
      <c r="CZ2992" s="77">
        <v>0</v>
      </c>
      <c r="DA2992" s="77">
        <v>0</v>
      </c>
      <c r="DB2992" s="77">
        <v>21083.842824223699</v>
      </c>
      <c r="DC2992" s="77">
        <v>409.22373582044048</v>
      </c>
      <c r="DD2992" s="77">
        <v>13469.087812377</v>
      </c>
      <c r="DE2992" s="77">
        <v>7205.5312760241877</v>
      </c>
      <c r="DF2992" s="77">
        <v>1219.583968118189</v>
      </c>
      <c r="DG2992" s="77">
        <v>0</v>
      </c>
      <c r="DH2992" s="77">
        <v>0</v>
      </c>
      <c r="DI2992" s="77">
        <v>0</v>
      </c>
      <c r="DJ2992" s="77">
        <v>6.2604080463517634E-10</v>
      </c>
      <c r="DL2992" s="77">
        <v>0</v>
      </c>
      <c r="DM2992" s="77">
        <v>7.635093287208723E-7</v>
      </c>
      <c r="DN2992" s="77">
        <v>7.635093287208723E-7</v>
      </c>
      <c r="DO2992" s="77">
        <v>0</v>
      </c>
      <c r="DP2992" s="77">
        <v>0</v>
      </c>
      <c r="DQ2992" s="77">
        <v>0</v>
      </c>
      <c r="DR2992" s="77">
        <v>0</v>
      </c>
      <c r="DS2992" s="77">
        <v>0</v>
      </c>
      <c r="DT2992" s="77">
        <v>0</v>
      </c>
      <c r="DU2992" s="77">
        <v>0</v>
      </c>
      <c r="DV2992" s="77">
        <v>0</v>
      </c>
      <c r="DW2992" s="77">
        <v>0</v>
      </c>
      <c r="GE2992" s="77" t="s">
        <v>427</v>
      </c>
      <c r="GF2992" s="77" t="s">
        <v>155</v>
      </c>
      <c r="GG2992" s="77" t="s">
        <v>449</v>
      </c>
      <c r="GH2992" s="77" t="s">
        <v>439</v>
      </c>
      <c r="GI2992" s="77">
        <v>2024</v>
      </c>
      <c r="GJ2992" s="77" t="s">
        <v>303</v>
      </c>
      <c r="GK2992" s="77">
        <v>1.6845772405344459</v>
      </c>
      <c r="GL2992" s="77">
        <v>774.34978000000001</v>
      </c>
      <c r="GM2992" s="77">
        <v>2024</v>
      </c>
      <c r="GN2992" s="77" t="s">
        <v>175</v>
      </c>
      <c r="GO2992" s="77">
        <v>5.3000000000000005E-2</v>
      </c>
      <c r="GP2992" s="77">
        <v>3</v>
      </c>
      <c r="GQ2992" s="77">
        <v>0</v>
      </c>
      <c r="GR2992" s="77" t="s">
        <v>423</v>
      </c>
      <c r="GS2992" s="77">
        <v>0</v>
      </c>
      <c r="GT2992" s="77">
        <v>0</v>
      </c>
      <c r="GU2992" s="77">
        <v>0</v>
      </c>
      <c r="GV2992" s="77">
        <v>0</v>
      </c>
      <c r="GW2992" s="77">
        <v>5.5966209081309407E-2</v>
      </c>
      <c r="GX2992" s="77">
        <v>9.4279402057366041E-2</v>
      </c>
      <c r="GY2992" s="77">
        <v>5.5966209081309407E-2</v>
      </c>
      <c r="GZ2992" s="77">
        <v>9.4279402057366041E-2</v>
      </c>
    </row>
    <row r="2993" spans="98:208" x14ac:dyDescent="0.25">
      <c r="CT2993" s="77" t="s">
        <v>155</v>
      </c>
      <c r="CU2993" s="77" t="s">
        <v>482</v>
      </c>
      <c r="CV2993" s="77" t="s">
        <v>481</v>
      </c>
      <c r="CW2993" s="77">
        <v>2021</v>
      </c>
      <c r="CX2993" s="77">
        <v>0</v>
      </c>
      <c r="CY2993" s="77">
        <v>0</v>
      </c>
      <c r="CZ2993" s="77">
        <v>0</v>
      </c>
      <c r="DA2993" s="77">
        <v>0</v>
      </c>
      <c r="DB2993" s="77">
        <v>21083.842824223699</v>
      </c>
      <c r="DC2993" s="77">
        <v>409.22373582044048</v>
      </c>
      <c r="DD2993" s="77">
        <v>13469.087812377</v>
      </c>
      <c r="DE2993" s="77">
        <v>7205.5312760241877</v>
      </c>
      <c r="DF2993" s="77">
        <v>1219.583968118189</v>
      </c>
      <c r="DG2993" s="77">
        <v>1219.583968118189</v>
      </c>
      <c r="DH2993" s="77">
        <v>0</v>
      </c>
      <c r="DI2993" s="77">
        <v>0</v>
      </c>
      <c r="DJ2993" s="77">
        <v>6.2604080463517634E-10</v>
      </c>
      <c r="DL2993" s="77">
        <v>0</v>
      </c>
      <c r="DM2993" s="77">
        <v>7.635093287208723E-7</v>
      </c>
      <c r="DN2993" s="77">
        <v>7.635093287208723E-7</v>
      </c>
      <c r="DO2993" s="77">
        <v>0</v>
      </c>
      <c r="DP2993" s="77">
        <v>7.635093287208723E-7</v>
      </c>
      <c r="DQ2993" s="77">
        <v>7.635093287208723E-7</v>
      </c>
      <c r="DR2993" s="77">
        <v>0</v>
      </c>
      <c r="DS2993" s="77">
        <v>0</v>
      </c>
      <c r="DT2993" s="77">
        <v>0</v>
      </c>
      <c r="DU2993" s="77">
        <v>0</v>
      </c>
      <c r="DV2993" s="77">
        <v>0</v>
      </c>
      <c r="DW2993" s="77">
        <v>0</v>
      </c>
      <c r="GE2993" s="77" t="s">
        <v>422</v>
      </c>
      <c r="GF2993" s="77" t="s">
        <v>155</v>
      </c>
      <c r="GG2993" s="77" t="s">
        <v>449</v>
      </c>
      <c r="GH2993" s="77" t="s">
        <v>439</v>
      </c>
      <c r="GI2993" s="77">
        <v>2025</v>
      </c>
      <c r="GJ2993" s="77" t="s">
        <v>305</v>
      </c>
      <c r="GK2993" s="77">
        <v>0.71896016785821271</v>
      </c>
      <c r="GL2993" s="77">
        <v>774.34978000000001</v>
      </c>
      <c r="GM2993" s="77">
        <v>2025</v>
      </c>
      <c r="GN2993" s="77" t="s">
        <v>175</v>
      </c>
      <c r="GO2993" s="77">
        <v>0.13250000000000001</v>
      </c>
      <c r="GP2993" s="77">
        <v>3</v>
      </c>
      <c r="GQ2993" s="77">
        <v>0</v>
      </c>
      <c r="GR2993" s="77" t="s">
        <v>423</v>
      </c>
      <c r="GS2993" s="77">
        <v>0</v>
      </c>
      <c r="GT2993" s="77">
        <v>0</v>
      </c>
      <c r="GU2993" s="77">
        <v>0</v>
      </c>
      <c r="GV2993" s="77">
        <v>0</v>
      </c>
      <c r="GW2993" s="77">
        <v>0</v>
      </c>
      <c r="GX2993" s="77">
        <v>0</v>
      </c>
      <c r="GY2993" s="77">
        <v>0.1527377521613833</v>
      </c>
      <c r="GZ2993" s="77">
        <v>0.10981235993223423</v>
      </c>
    </row>
    <row r="2994" spans="98:208" x14ac:dyDescent="0.25">
      <c r="CT2994" s="77" t="s">
        <v>155</v>
      </c>
      <c r="CU2994" s="77" t="s">
        <v>482</v>
      </c>
      <c r="CV2994" s="77" t="s">
        <v>481</v>
      </c>
      <c r="CW2994" s="77">
        <v>2022</v>
      </c>
      <c r="CX2994" s="77">
        <v>0</v>
      </c>
      <c r="CY2994" s="77">
        <v>0</v>
      </c>
      <c r="CZ2994" s="77">
        <v>0</v>
      </c>
      <c r="DA2994" s="77">
        <v>0</v>
      </c>
      <c r="DB2994" s="77">
        <v>21083.842824223699</v>
      </c>
      <c r="DC2994" s="77">
        <v>409.22373582044048</v>
      </c>
      <c r="DD2994" s="77">
        <v>13469.087812377</v>
      </c>
      <c r="DE2994" s="77">
        <v>7205.5312760241877</v>
      </c>
      <c r="DF2994" s="77">
        <v>1219.583968118189</v>
      </c>
      <c r="DG2994" s="77">
        <v>1219.583968118189</v>
      </c>
      <c r="DH2994" s="77">
        <v>1219.583968118189</v>
      </c>
      <c r="DI2994" s="77">
        <v>0</v>
      </c>
      <c r="DJ2994" s="77">
        <v>6.2604080463517634E-10</v>
      </c>
      <c r="DL2994" s="77">
        <v>0</v>
      </c>
      <c r="DM2994" s="77">
        <v>7.635093287208723E-7</v>
      </c>
      <c r="DN2994" s="77">
        <v>7.635093287208723E-7</v>
      </c>
      <c r="DO2994" s="77">
        <v>0</v>
      </c>
      <c r="DP2994" s="77">
        <v>7.635093287208723E-7</v>
      </c>
      <c r="DQ2994" s="77">
        <v>7.635093287208723E-7</v>
      </c>
      <c r="DR2994" s="77">
        <v>0</v>
      </c>
      <c r="DS2994" s="77">
        <v>7.635093287208723E-7</v>
      </c>
      <c r="DT2994" s="77">
        <v>7.635093287208723E-7</v>
      </c>
      <c r="DU2994" s="77">
        <v>0</v>
      </c>
      <c r="DV2994" s="77">
        <v>0</v>
      </c>
      <c r="DW2994" s="77">
        <v>0</v>
      </c>
      <c r="GE2994" s="77" t="s">
        <v>425</v>
      </c>
      <c r="GF2994" s="77" t="s">
        <v>155</v>
      </c>
      <c r="GG2994" s="77" t="s">
        <v>449</v>
      </c>
      <c r="GH2994" s="77" t="s">
        <v>439</v>
      </c>
      <c r="GI2994" s="77">
        <v>2025</v>
      </c>
      <c r="GJ2994" s="77" t="s">
        <v>301</v>
      </c>
      <c r="GK2994" s="77">
        <v>3.071497198615103</v>
      </c>
      <c r="GL2994" s="77">
        <v>774.34978000000001</v>
      </c>
      <c r="GM2994" s="77">
        <v>2025</v>
      </c>
      <c r="GN2994" s="77" t="s">
        <v>175</v>
      </c>
      <c r="GO2994" s="77">
        <v>5.3000000000000005E-2</v>
      </c>
      <c r="GP2994" s="77">
        <v>3</v>
      </c>
      <c r="GQ2994" s="77">
        <v>0</v>
      </c>
      <c r="GR2994" s="77" t="s">
        <v>423</v>
      </c>
      <c r="GS2994" s="77">
        <v>0</v>
      </c>
      <c r="GT2994" s="77">
        <v>0</v>
      </c>
      <c r="GU2994" s="77">
        <v>0</v>
      </c>
      <c r="GV2994" s="77">
        <v>0</v>
      </c>
      <c r="GW2994" s="77">
        <v>0</v>
      </c>
      <c r="GX2994" s="77">
        <v>0</v>
      </c>
      <c r="GY2994" s="77">
        <v>5.5966209081309407E-2</v>
      </c>
      <c r="GZ2994" s="77">
        <v>0.17190005441034897</v>
      </c>
    </row>
    <row r="2995" spans="98:208" x14ac:dyDescent="0.25">
      <c r="CT2995" s="77" t="s">
        <v>155</v>
      </c>
      <c r="CU2995" s="77" t="s">
        <v>482</v>
      </c>
      <c r="CV2995" s="77" t="s">
        <v>481</v>
      </c>
      <c r="CW2995" s="77">
        <v>2023</v>
      </c>
      <c r="CX2995" s="77">
        <v>0</v>
      </c>
      <c r="CY2995" s="77">
        <v>0</v>
      </c>
      <c r="CZ2995" s="77">
        <v>0</v>
      </c>
      <c r="DA2995" s="77">
        <v>0</v>
      </c>
      <c r="DB2995" s="77">
        <v>21835.978114129481</v>
      </c>
      <c r="DC2995" s="77">
        <v>428.60232122030828</v>
      </c>
      <c r="DD2995" s="77">
        <v>13939.56097345665</v>
      </c>
      <c r="DE2995" s="77">
        <v>7467.8148194512351</v>
      </c>
      <c r="DF2995" s="77">
        <v>0</v>
      </c>
      <c r="DG2995" s="77">
        <v>1263.5534246223851</v>
      </c>
      <c r="DH2995" s="77">
        <v>1263.5534246223851</v>
      </c>
      <c r="DI2995" s="77">
        <v>1263.5534246223851</v>
      </c>
      <c r="DJ2995" s="77">
        <v>6.2604080463517634E-10</v>
      </c>
      <c r="DL2995" s="77">
        <v>0</v>
      </c>
      <c r="DM2995" s="77">
        <v>0</v>
      </c>
      <c r="DN2995" s="77">
        <v>0</v>
      </c>
      <c r="DO2995" s="77">
        <v>0</v>
      </c>
      <c r="DP2995" s="77">
        <v>7.9103600265013058E-7</v>
      </c>
      <c r="DQ2995" s="77">
        <v>7.9103600265013058E-7</v>
      </c>
      <c r="DR2995" s="77">
        <v>0</v>
      </c>
      <c r="DS2995" s="77">
        <v>7.9103600265013058E-7</v>
      </c>
      <c r="DT2995" s="77">
        <v>7.9103600265013058E-7</v>
      </c>
      <c r="DU2995" s="77">
        <v>0</v>
      </c>
      <c r="DV2995" s="77">
        <v>7.9103600265013058E-7</v>
      </c>
      <c r="DW2995" s="77">
        <v>7.9103600265013058E-7</v>
      </c>
      <c r="GE2995" s="77" t="s">
        <v>427</v>
      </c>
      <c r="GF2995" s="77" t="s">
        <v>155</v>
      </c>
      <c r="GG2995" s="77" t="s">
        <v>449</v>
      </c>
      <c r="GH2995" s="77" t="s">
        <v>439</v>
      </c>
      <c r="GI2995" s="77">
        <v>2025</v>
      </c>
      <c r="GJ2995" s="77" t="s">
        <v>303</v>
      </c>
      <c r="GK2995" s="77">
        <v>1.6845772405344459</v>
      </c>
      <c r="GL2995" s="77">
        <v>774.34978000000001</v>
      </c>
      <c r="GM2995" s="77">
        <v>2025</v>
      </c>
      <c r="GN2995" s="77" t="s">
        <v>175</v>
      </c>
      <c r="GO2995" s="77">
        <v>5.3000000000000005E-2</v>
      </c>
      <c r="GP2995" s="77">
        <v>3</v>
      </c>
      <c r="GQ2995" s="77">
        <v>0</v>
      </c>
      <c r="GR2995" s="77" t="s">
        <v>423</v>
      </c>
      <c r="GS2995" s="77">
        <v>0</v>
      </c>
      <c r="GT2995" s="77">
        <v>0</v>
      </c>
      <c r="GU2995" s="77">
        <v>0</v>
      </c>
      <c r="GV2995" s="77">
        <v>0</v>
      </c>
      <c r="GW2995" s="77">
        <v>0</v>
      </c>
      <c r="GX2995" s="77">
        <v>0</v>
      </c>
      <c r="GY2995" s="77">
        <v>5.5966209081309407E-2</v>
      </c>
      <c r="GZ2995" s="77">
        <v>9.4279402057366041E-2</v>
      </c>
    </row>
    <row r="2996" spans="98:208" x14ac:dyDescent="0.25">
      <c r="CT2996" s="77" t="s">
        <v>155</v>
      </c>
      <c r="CU2996" s="77" t="s">
        <v>482</v>
      </c>
      <c r="CV2996" s="77" t="s">
        <v>481</v>
      </c>
      <c r="CW2996" s="77">
        <v>2024</v>
      </c>
      <c r="CX2996" s="77">
        <v>0</v>
      </c>
      <c r="CY2996" s="77">
        <v>0</v>
      </c>
      <c r="CZ2996" s="77">
        <v>0</v>
      </c>
      <c r="DA2996" s="77">
        <v>0</v>
      </c>
      <c r="DB2996" s="77">
        <v>21835.978114129481</v>
      </c>
      <c r="DC2996" s="77">
        <v>428.60232122030828</v>
      </c>
      <c r="DD2996" s="77">
        <v>13939.56097345665</v>
      </c>
      <c r="DE2996" s="77">
        <v>7467.8148194512351</v>
      </c>
      <c r="DF2996" s="77">
        <v>0</v>
      </c>
      <c r="DG2996" s="77">
        <v>0</v>
      </c>
      <c r="DH2996" s="77">
        <v>1263.5534246223851</v>
      </c>
      <c r="DI2996" s="77">
        <v>1263.5534246223851</v>
      </c>
      <c r="DJ2996" s="77">
        <v>6.2604080463517634E-10</v>
      </c>
      <c r="DL2996" s="77">
        <v>0</v>
      </c>
      <c r="DM2996" s="77">
        <v>0</v>
      </c>
      <c r="DN2996" s="77">
        <v>0</v>
      </c>
      <c r="DO2996" s="77">
        <v>0</v>
      </c>
      <c r="DP2996" s="77">
        <v>0</v>
      </c>
      <c r="DQ2996" s="77">
        <v>0</v>
      </c>
      <c r="DR2996" s="77">
        <v>0</v>
      </c>
      <c r="DS2996" s="77">
        <v>7.9103600265013058E-7</v>
      </c>
      <c r="DT2996" s="77">
        <v>7.9103600265013058E-7</v>
      </c>
      <c r="DU2996" s="77">
        <v>0</v>
      </c>
      <c r="DV2996" s="77">
        <v>7.9103600265013058E-7</v>
      </c>
      <c r="DW2996" s="77">
        <v>7.9103600265013058E-7</v>
      </c>
      <c r="GE2996" s="77" t="s">
        <v>422</v>
      </c>
      <c r="GF2996" s="77" t="s">
        <v>155</v>
      </c>
      <c r="GG2996" s="77" t="s">
        <v>449</v>
      </c>
      <c r="GH2996" s="77" t="s">
        <v>446</v>
      </c>
      <c r="GI2996" s="77">
        <v>2021</v>
      </c>
      <c r="GJ2996" s="77" t="s">
        <v>305</v>
      </c>
      <c r="GK2996" s="77">
        <v>3.6425060683954499E-2</v>
      </c>
      <c r="GL2996" s="77">
        <v>774.34978000000001</v>
      </c>
      <c r="GM2996" s="77">
        <v>2021</v>
      </c>
      <c r="GN2996" s="77" t="s">
        <v>175</v>
      </c>
      <c r="GO2996" s="77">
        <v>0.13250000000000001</v>
      </c>
      <c r="GP2996" s="77">
        <v>3</v>
      </c>
      <c r="GQ2996" s="77">
        <v>0</v>
      </c>
      <c r="GR2996" s="77" t="s">
        <v>423</v>
      </c>
      <c r="GS2996" s="77">
        <v>0.1527377521613833</v>
      </c>
      <c r="GT2996" s="77">
        <v>5.5634818912091892E-3</v>
      </c>
      <c r="GU2996" s="77">
        <v>0.1527377521613833</v>
      </c>
      <c r="GV2996" s="77">
        <v>5.5634818912091892E-3</v>
      </c>
      <c r="GW2996" s="77">
        <v>0</v>
      </c>
      <c r="GX2996" s="77">
        <v>0</v>
      </c>
      <c r="GY2996" s="77">
        <v>0</v>
      </c>
      <c r="GZ2996" s="77">
        <v>0</v>
      </c>
    </row>
    <row r="2997" spans="98:208" x14ac:dyDescent="0.25">
      <c r="CT2997" s="77" t="s">
        <v>155</v>
      </c>
      <c r="CU2997" s="77" t="s">
        <v>482</v>
      </c>
      <c r="CV2997" s="77" t="s">
        <v>481</v>
      </c>
      <c r="CW2997" s="77">
        <v>2025</v>
      </c>
      <c r="CX2997" s="77">
        <v>0</v>
      </c>
      <c r="CY2997" s="77">
        <v>0</v>
      </c>
      <c r="CZ2997" s="77">
        <v>0</v>
      </c>
      <c r="DA2997" s="77">
        <v>0</v>
      </c>
      <c r="DB2997" s="77">
        <v>21835.978114129481</v>
      </c>
      <c r="DC2997" s="77">
        <v>428.60232122030828</v>
      </c>
      <c r="DD2997" s="77">
        <v>13939.56097345665</v>
      </c>
      <c r="DE2997" s="77">
        <v>7467.8148194512351</v>
      </c>
      <c r="DF2997" s="77">
        <v>0</v>
      </c>
      <c r="DG2997" s="77">
        <v>0</v>
      </c>
      <c r="DH2997" s="77">
        <v>0</v>
      </c>
      <c r="DI2997" s="77">
        <v>1263.5534246223851</v>
      </c>
      <c r="DJ2997" s="77">
        <v>6.2604080463517634E-10</v>
      </c>
      <c r="DL2997" s="77">
        <v>0</v>
      </c>
      <c r="DM2997" s="77">
        <v>0</v>
      </c>
      <c r="DN2997" s="77">
        <v>0</v>
      </c>
      <c r="DO2997" s="77">
        <v>0</v>
      </c>
      <c r="DP2997" s="77">
        <v>0</v>
      </c>
      <c r="DQ2997" s="77">
        <v>0</v>
      </c>
      <c r="DR2997" s="77">
        <v>0</v>
      </c>
      <c r="DS2997" s="77">
        <v>0</v>
      </c>
      <c r="DT2997" s="77">
        <v>0</v>
      </c>
      <c r="DU2997" s="77">
        <v>0</v>
      </c>
      <c r="DV2997" s="77">
        <v>7.9103600265013058E-7</v>
      </c>
      <c r="DW2997" s="77">
        <v>7.9103600265013058E-7</v>
      </c>
      <c r="GE2997" s="77" t="s">
        <v>425</v>
      </c>
      <c r="GF2997" s="77" t="s">
        <v>155</v>
      </c>
      <c r="GG2997" s="77" t="s">
        <v>449</v>
      </c>
      <c r="GH2997" s="77" t="s">
        <v>446</v>
      </c>
      <c r="GI2997" s="77">
        <v>2021</v>
      </c>
      <c r="GJ2997" s="77" t="s">
        <v>301</v>
      </c>
      <c r="GK2997" s="77">
        <v>1.580872452543246E-3</v>
      </c>
      <c r="GL2997" s="77">
        <v>774.34978000000001</v>
      </c>
      <c r="GM2997" s="77">
        <v>2021</v>
      </c>
      <c r="GN2997" s="77" t="s">
        <v>175</v>
      </c>
      <c r="GO2997" s="77">
        <v>5.3000000000000005E-2</v>
      </c>
      <c r="GP2997" s="77">
        <v>3</v>
      </c>
      <c r="GQ2997" s="77">
        <v>0</v>
      </c>
      <c r="GR2997" s="77" t="s">
        <v>423</v>
      </c>
      <c r="GS2997" s="77">
        <v>5.5966209081309407E-2</v>
      </c>
      <c r="GT2997" s="77">
        <v>8.8475438209917689E-5</v>
      </c>
      <c r="GU2997" s="77">
        <v>5.5966209081309407E-2</v>
      </c>
      <c r="GV2997" s="77">
        <v>8.8475438209917689E-5</v>
      </c>
      <c r="GW2997" s="77">
        <v>0</v>
      </c>
      <c r="GX2997" s="77">
        <v>0</v>
      </c>
      <c r="GY2997" s="77">
        <v>0</v>
      </c>
      <c r="GZ2997" s="77">
        <v>0</v>
      </c>
    </row>
    <row r="2998" spans="98:208" x14ac:dyDescent="0.25">
      <c r="CT2998" s="77" t="s">
        <v>155</v>
      </c>
      <c r="CU2998" s="77" t="s">
        <v>482</v>
      </c>
      <c r="CV2998" s="77" t="s">
        <v>488</v>
      </c>
      <c r="CW2998" s="77">
        <v>2020</v>
      </c>
      <c r="CX2998" s="77">
        <v>0</v>
      </c>
      <c r="CY2998" s="77">
        <v>0</v>
      </c>
      <c r="CZ2998" s="77">
        <v>0</v>
      </c>
      <c r="DA2998" s="77">
        <v>0</v>
      </c>
      <c r="DB2998" s="77">
        <v>21083.842824224459</v>
      </c>
      <c r="DC2998" s="77">
        <v>409.22373582041411</v>
      </c>
      <c r="DD2998" s="77">
        <v>13469.087812378741</v>
      </c>
      <c r="DE2998" s="77">
        <v>7205.5312760252646</v>
      </c>
      <c r="DF2998" s="77">
        <v>1219.5839681183427</v>
      </c>
      <c r="DG2998" s="77">
        <v>0</v>
      </c>
      <c r="DH2998" s="77">
        <v>0</v>
      </c>
      <c r="DI2998" s="77">
        <v>0</v>
      </c>
      <c r="DJ2998" s="77">
        <v>2.7000379527480049E-8</v>
      </c>
      <c r="DL2998" s="77">
        <v>0</v>
      </c>
      <c r="DM2998" s="77">
        <v>3.2929230004825383E-5</v>
      </c>
      <c r="DN2998" s="77">
        <v>3.2929230004825383E-5</v>
      </c>
      <c r="DO2998" s="77">
        <v>0</v>
      </c>
      <c r="DP2998" s="77">
        <v>0</v>
      </c>
      <c r="DQ2998" s="77">
        <v>0</v>
      </c>
      <c r="DR2998" s="77">
        <v>0</v>
      </c>
      <c r="DS2998" s="77">
        <v>0</v>
      </c>
      <c r="DT2998" s="77">
        <v>0</v>
      </c>
      <c r="DU2998" s="77">
        <v>0</v>
      </c>
      <c r="DV2998" s="77">
        <v>0</v>
      </c>
      <c r="DW2998" s="77">
        <v>0</v>
      </c>
      <c r="GE2998" s="77" t="s">
        <v>427</v>
      </c>
      <c r="GF2998" s="77" t="s">
        <v>155</v>
      </c>
      <c r="GG2998" s="77" t="s">
        <v>449</v>
      </c>
      <c r="GH2998" s="77" t="s">
        <v>446</v>
      </c>
      <c r="GI2998" s="77">
        <v>2021</v>
      </c>
      <c r="GJ2998" s="77" t="s">
        <v>303</v>
      </c>
      <c r="GK2998" s="77">
        <v>3.9894642198450757E-2</v>
      </c>
      <c r="GL2998" s="77">
        <v>774.34978000000001</v>
      </c>
      <c r="GM2998" s="77">
        <v>2021</v>
      </c>
      <c r="GN2998" s="77" t="s">
        <v>175</v>
      </c>
      <c r="GO2998" s="77">
        <v>5.3000000000000005E-2</v>
      </c>
      <c r="GP2998" s="77">
        <v>3</v>
      </c>
      <c r="GQ2998" s="77">
        <v>0</v>
      </c>
      <c r="GR2998" s="77" t="s">
        <v>423</v>
      </c>
      <c r="GS2998" s="77">
        <v>5.5966209081309407E-2</v>
      </c>
      <c r="GT2998" s="77">
        <v>2.232751886502524E-3</v>
      </c>
      <c r="GU2998" s="77">
        <v>5.5966209081309407E-2</v>
      </c>
      <c r="GV2998" s="77">
        <v>2.232751886502524E-3</v>
      </c>
      <c r="GW2998" s="77">
        <v>0</v>
      </c>
      <c r="GX2998" s="77">
        <v>0</v>
      </c>
      <c r="GY2998" s="77">
        <v>0</v>
      </c>
      <c r="GZ2998" s="77">
        <v>0</v>
      </c>
    </row>
    <row r="2999" spans="98:208" x14ac:dyDescent="0.25">
      <c r="CT2999" s="77" t="s">
        <v>155</v>
      </c>
      <c r="CU2999" s="77" t="s">
        <v>482</v>
      </c>
      <c r="CV2999" s="77" t="s">
        <v>488</v>
      </c>
      <c r="CW2999" s="77">
        <v>2021</v>
      </c>
      <c r="CX2999" s="77">
        <v>0</v>
      </c>
      <c r="CY2999" s="77">
        <v>0</v>
      </c>
      <c r="CZ2999" s="77">
        <v>0</v>
      </c>
      <c r="DA2999" s="77">
        <v>0</v>
      </c>
      <c r="DB2999" s="77">
        <v>21083.842824224459</v>
      </c>
      <c r="DC2999" s="77">
        <v>409.22373582041411</v>
      </c>
      <c r="DD2999" s="77">
        <v>13469.087812378741</v>
      </c>
      <c r="DE2999" s="77">
        <v>7205.5312760252646</v>
      </c>
      <c r="DF2999" s="77">
        <v>1219.5839681183427</v>
      </c>
      <c r="DG2999" s="77">
        <v>1219.5839681183427</v>
      </c>
      <c r="DH2999" s="77">
        <v>0</v>
      </c>
      <c r="DI2999" s="77">
        <v>0</v>
      </c>
      <c r="DJ2999" s="77">
        <v>2.7000379527480049E-8</v>
      </c>
      <c r="DL2999" s="77">
        <v>0</v>
      </c>
      <c r="DM2999" s="77">
        <v>3.2929230004825383E-5</v>
      </c>
      <c r="DN2999" s="77">
        <v>3.2929230004825383E-5</v>
      </c>
      <c r="DO2999" s="77">
        <v>0</v>
      </c>
      <c r="DP2999" s="77">
        <v>3.2929230004825383E-5</v>
      </c>
      <c r="DQ2999" s="77">
        <v>3.2929230004825383E-5</v>
      </c>
      <c r="DR2999" s="77">
        <v>0</v>
      </c>
      <c r="DS2999" s="77">
        <v>0</v>
      </c>
      <c r="DT2999" s="77">
        <v>0</v>
      </c>
      <c r="DU2999" s="77">
        <v>0</v>
      </c>
      <c r="DV2999" s="77">
        <v>0</v>
      </c>
      <c r="DW2999" s="77">
        <v>0</v>
      </c>
      <c r="GE2999" s="77" t="s">
        <v>422</v>
      </c>
      <c r="GF2999" s="77" t="s">
        <v>155</v>
      </c>
      <c r="GG2999" s="77" t="s">
        <v>449</v>
      </c>
      <c r="GH2999" s="77" t="s">
        <v>446</v>
      </c>
      <c r="GI2999" s="77">
        <v>2022</v>
      </c>
      <c r="GJ2999" s="77" t="s">
        <v>305</v>
      </c>
      <c r="GK2999" s="77">
        <v>3.6425060683954499E-2</v>
      </c>
      <c r="GL2999" s="77">
        <v>774.34978000000001</v>
      </c>
      <c r="GM2999" s="77">
        <v>2022</v>
      </c>
      <c r="GN2999" s="77" t="s">
        <v>175</v>
      </c>
      <c r="GO2999" s="77">
        <v>0.13250000000000001</v>
      </c>
      <c r="GP2999" s="77">
        <v>3</v>
      </c>
      <c r="GQ2999" s="77">
        <v>0</v>
      </c>
      <c r="GR2999" s="77" t="s">
        <v>423</v>
      </c>
      <c r="GS2999" s="77">
        <v>0.1527377521613833</v>
      </c>
      <c r="GT2999" s="77">
        <v>5.5634818912091892E-3</v>
      </c>
      <c r="GU2999" s="77">
        <v>0.1527377521613833</v>
      </c>
      <c r="GV2999" s="77">
        <v>5.5634818912091892E-3</v>
      </c>
      <c r="GW2999" s="77">
        <v>0.1527377521613833</v>
      </c>
      <c r="GX2999" s="77">
        <v>5.5634818912091892E-3</v>
      </c>
      <c r="GY2999" s="77">
        <v>0</v>
      </c>
      <c r="GZ2999" s="77">
        <v>0</v>
      </c>
    </row>
    <row r="3000" spans="98:208" x14ac:dyDescent="0.25">
      <c r="CT3000" s="77" t="s">
        <v>155</v>
      </c>
      <c r="CU3000" s="77" t="s">
        <v>482</v>
      </c>
      <c r="CV3000" s="77" t="s">
        <v>488</v>
      </c>
      <c r="CW3000" s="77">
        <v>2022</v>
      </c>
      <c r="CX3000" s="77">
        <v>0</v>
      </c>
      <c r="CY3000" s="77">
        <v>0</v>
      </c>
      <c r="CZ3000" s="77">
        <v>0</v>
      </c>
      <c r="DA3000" s="77">
        <v>0</v>
      </c>
      <c r="DB3000" s="77">
        <v>21083.842824224459</v>
      </c>
      <c r="DC3000" s="77">
        <v>409.22373582041411</v>
      </c>
      <c r="DD3000" s="77">
        <v>13469.087812378741</v>
      </c>
      <c r="DE3000" s="77">
        <v>7205.5312760252646</v>
      </c>
      <c r="DF3000" s="77">
        <v>1219.5839681183427</v>
      </c>
      <c r="DG3000" s="77">
        <v>1219.5839681183427</v>
      </c>
      <c r="DH3000" s="77">
        <v>1219.5839681183427</v>
      </c>
      <c r="DI3000" s="77">
        <v>0</v>
      </c>
      <c r="DJ3000" s="77">
        <v>2.7000379527480049E-8</v>
      </c>
      <c r="DL3000" s="77">
        <v>0</v>
      </c>
      <c r="DM3000" s="77">
        <v>3.2929230004825383E-5</v>
      </c>
      <c r="DN3000" s="77">
        <v>3.2929230004825383E-5</v>
      </c>
      <c r="DO3000" s="77">
        <v>0</v>
      </c>
      <c r="DP3000" s="77">
        <v>3.2929230004825383E-5</v>
      </c>
      <c r="DQ3000" s="77">
        <v>3.2929230004825383E-5</v>
      </c>
      <c r="DR3000" s="77">
        <v>0</v>
      </c>
      <c r="DS3000" s="77">
        <v>3.2929230004825383E-5</v>
      </c>
      <c r="DT3000" s="77">
        <v>3.2929230004825383E-5</v>
      </c>
      <c r="DU3000" s="77">
        <v>0</v>
      </c>
      <c r="DV3000" s="77">
        <v>0</v>
      </c>
      <c r="DW3000" s="77">
        <v>0</v>
      </c>
      <c r="GE3000" s="77" t="s">
        <v>425</v>
      </c>
      <c r="GF3000" s="77" t="s">
        <v>155</v>
      </c>
      <c r="GG3000" s="77" t="s">
        <v>449</v>
      </c>
      <c r="GH3000" s="77" t="s">
        <v>446</v>
      </c>
      <c r="GI3000" s="77">
        <v>2022</v>
      </c>
      <c r="GJ3000" s="77" t="s">
        <v>301</v>
      </c>
      <c r="GK3000" s="77">
        <v>1.580872452543246E-3</v>
      </c>
      <c r="GL3000" s="77">
        <v>774.34978000000001</v>
      </c>
      <c r="GM3000" s="77">
        <v>2022</v>
      </c>
      <c r="GN3000" s="77" t="s">
        <v>175</v>
      </c>
      <c r="GO3000" s="77">
        <v>5.3000000000000005E-2</v>
      </c>
      <c r="GP3000" s="77">
        <v>3</v>
      </c>
      <c r="GQ3000" s="77">
        <v>0</v>
      </c>
      <c r="GR3000" s="77" t="s">
        <v>423</v>
      </c>
      <c r="GS3000" s="77">
        <v>5.5966209081309407E-2</v>
      </c>
      <c r="GT3000" s="77">
        <v>8.8475438209917689E-5</v>
      </c>
      <c r="GU3000" s="77">
        <v>5.5966209081309407E-2</v>
      </c>
      <c r="GV3000" s="77">
        <v>8.8475438209917689E-5</v>
      </c>
      <c r="GW3000" s="77">
        <v>5.5966209081309407E-2</v>
      </c>
      <c r="GX3000" s="77">
        <v>8.8475438209917689E-5</v>
      </c>
      <c r="GY3000" s="77">
        <v>0</v>
      </c>
      <c r="GZ3000" s="77">
        <v>0</v>
      </c>
    </row>
    <row r="3001" spans="98:208" x14ac:dyDescent="0.25">
      <c r="CT3001" s="77" t="s">
        <v>155</v>
      </c>
      <c r="CU3001" s="77" t="s">
        <v>482</v>
      </c>
      <c r="CV3001" s="77" t="s">
        <v>488</v>
      </c>
      <c r="CW3001" s="77">
        <v>2023</v>
      </c>
      <c r="CX3001" s="77">
        <v>0</v>
      </c>
      <c r="CY3001" s="77">
        <v>0</v>
      </c>
      <c r="CZ3001" s="77">
        <v>0</v>
      </c>
      <c r="DA3001" s="77">
        <v>0</v>
      </c>
      <c r="DB3001" s="77">
        <v>21835.978114130419</v>
      </c>
      <c r="DC3001" s="77">
        <v>428.60232122027298</v>
      </c>
      <c r="DD3001" s="77">
        <v>13939.560973457539</v>
      </c>
      <c r="DE3001" s="77">
        <v>7467.8148194525174</v>
      </c>
      <c r="DF3001" s="77">
        <v>0</v>
      </c>
      <c r="DG3001" s="77">
        <v>1263.5534246225016</v>
      </c>
      <c r="DH3001" s="77">
        <v>1263.5534246225016</v>
      </c>
      <c r="DI3001" s="77">
        <v>1263.5534246225016</v>
      </c>
      <c r="DJ3001" s="77">
        <v>2.7000379527480049E-8</v>
      </c>
      <c r="DL3001" s="77">
        <v>0</v>
      </c>
      <c r="DM3001" s="77">
        <v>0</v>
      </c>
      <c r="DN3001" s="77">
        <v>0</v>
      </c>
      <c r="DO3001" s="77">
        <v>0</v>
      </c>
      <c r="DP3001" s="77">
        <v>3.4116422018054695E-5</v>
      </c>
      <c r="DQ3001" s="77">
        <v>3.4116422018054695E-5</v>
      </c>
      <c r="DR3001" s="77">
        <v>0</v>
      </c>
      <c r="DS3001" s="77">
        <v>3.4116422018054695E-5</v>
      </c>
      <c r="DT3001" s="77">
        <v>3.4116422018054695E-5</v>
      </c>
      <c r="DU3001" s="77">
        <v>0</v>
      </c>
      <c r="DV3001" s="77">
        <v>3.4116422018054695E-5</v>
      </c>
      <c r="DW3001" s="77">
        <v>3.4116422018054695E-5</v>
      </c>
      <c r="GE3001" s="77" t="s">
        <v>427</v>
      </c>
      <c r="GF3001" s="77" t="s">
        <v>155</v>
      </c>
      <c r="GG3001" s="77" t="s">
        <v>449</v>
      </c>
      <c r="GH3001" s="77" t="s">
        <v>446</v>
      </c>
      <c r="GI3001" s="77">
        <v>2022</v>
      </c>
      <c r="GJ3001" s="77" t="s">
        <v>303</v>
      </c>
      <c r="GK3001" s="77">
        <v>3.9894642198450757E-2</v>
      </c>
      <c r="GL3001" s="77">
        <v>774.34978000000001</v>
      </c>
      <c r="GM3001" s="77">
        <v>2022</v>
      </c>
      <c r="GN3001" s="77" t="s">
        <v>175</v>
      </c>
      <c r="GO3001" s="77">
        <v>5.3000000000000005E-2</v>
      </c>
      <c r="GP3001" s="77">
        <v>3</v>
      </c>
      <c r="GQ3001" s="77">
        <v>0</v>
      </c>
      <c r="GR3001" s="77" t="s">
        <v>423</v>
      </c>
      <c r="GS3001" s="77">
        <v>5.5966209081309407E-2</v>
      </c>
      <c r="GT3001" s="77">
        <v>2.232751886502524E-3</v>
      </c>
      <c r="GU3001" s="77">
        <v>5.5966209081309407E-2</v>
      </c>
      <c r="GV3001" s="77">
        <v>2.232751886502524E-3</v>
      </c>
      <c r="GW3001" s="77">
        <v>5.5966209081309407E-2</v>
      </c>
      <c r="GX3001" s="77">
        <v>2.232751886502524E-3</v>
      </c>
      <c r="GY3001" s="77">
        <v>0</v>
      </c>
      <c r="GZ3001" s="77">
        <v>0</v>
      </c>
    </row>
    <row r="3002" spans="98:208" x14ac:dyDescent="0.25">
      <c r="CT3002" s="77" t="s">
        <v>155</v>
      </c>
      <c r="CU3002" s="77" t="s">
        <v>482</v>
      </c>
      <c r="CV3002" s="77" t="s">
        <v>488</v>
      </c>
      <c r="CW3002" s="77">
        <v>2024</v>
      </c>
      <c r="CX3002" s="77">
        <v>0</v>
      </c>
      <c r="CY3002" s="77">
        <v>0</v>
      </c>
      <c r="CZ3002" s="77">
        <v>0</v>
      </c>
      <c r="DA3002" s="77">
        <v>0</v>
      </c>
      <c r="DB3002" s="77">
        <v>21835.978114130419</v>
      </c>
      <c r="DC3002" s="77">
        <v>428.60232122027298</v>
      </c>
      <c r="DD3002" s="77">
        <v>13939.560973457539</v>
      </c>
      <c r="DE3002" s="77">
        <v>7467.8148194525174</v>
      </c>
      <c r="DF3002" s="77">
        <v>0</v>
      </c>
      <c r="DG3002" s="77">
        <v>0</v>
      </c>
      <c r="DH3002" s="77">
        <v>1263.5534246225016</v>
      </c>
      <c r="DI3002" s="77">
        <v>1263.5534246225016</v>
      </c>
      <c r="DJ3002" s="77">
        <v>2.7000379527480049E-8</v>
      </c>
      <c r="DL3002" s="77">
        <v>0</v>
      </c>
      <c r="DM3002" s="77">
        <v>0</v>
      </c>
      <c r="DN3002" s="77">
        <v>0</v>
      </c>
      <c r="DO3002" s="77">
        <v>0</v>
      </c>
      <c r="DP3002" s="77">
        <v>0</v>
      </c>
      <c r="DQ3002" s="77">
        <v>0</v>
      </c>
      <c r="DR3002" s="77">
        <v>0</v>
      </c>
      <c r="DS3002" s="77">
        <v>3.4116422018054695E-5</v>
      </c>
      <c r="DT3002" s="77">
        <v>3.4116422018054695E-5</v>
      </c>
      <c r="DU3002" s="77">
        <v>0</v>
      </c>
      <c r="DV3002" s="77">
        <v>3.4116422018054695E-5</v>
      </c>
      <c r="DW3002" s="77">
        <v>3.4116422018054695E-5</v>
      </c>
      <c r="GE3002" s="77" t="s">
        <v>422</v>
      </c>
      <c r="GF3002" s="77" t="s">
        <v>155</v>
      </c>
      <c r="GG3002" s="77" t="s">
        <v>449</v>
      </c>
      <c r="GH3002" s="77" t="s">
        <v>446</v>
      </c>
      <c r="GI3002" s="77">
        <v>2023</v>
      </c>
      <c r="GJ3002" s="77" t="s">
        <v>305</v>
      </c>
      <c r="GK3002" s="77">
        <v>3.7590224611390763E-2</v>
      </c>
      <c r="GL3002" s="77">
        <v>774.34978000000001</v>
      </c>
      <c r="GM3002" s="77">
        <v>2023</v>
      </c>
      <c r="GN3002" s="77" t="s">
        <v>175</v>
      </c>
      <c r="GO3002" s="77">
        <v>0.13250000000000001</v>
      </c>
      <c r="GP3002" s="77">
        <v>3</v>
      </c>
      <c r="GQ3002" s="77">
        <v>0</v>
      </c>
      <c r="GR3002" s="77" t="s">
        <v>423</v>
      </c>
      <c r="GS3002" s="77">
        <v>0</v>
      </c>
      <c r="GT3002" s="77">
        <v>0</v>
      </c>
      <c r="GU3002" s="77">
        <v>0.1527377521613833</v>
      </c>
      <c r="GV3002" s="77">
        <v>5.7414464103853332E-3</v>
      </c>
      <c r="GW3002" s="77">
        <v>0.1527377521613833</v>
      </c>
      <c r="GX3002" s="77">
        <v>5.7414464103853332E-3</v>
      </c>
      <c r="GY3002" s="77">
        <v>0.1527377521613833</v>
      </c>
      <c r="GZ3002" s="77">
        <v>5.7414464103853332E-3</v>
      </c>
    </row>
    <row r="3003" spans="98:208" x14ac:dyDescent="0.25">
      <c r="CT3003" s="77" t="s">
        <v>155</v>
      </c>
      <c r="CU3003" s="77" t="s">
        <v>482</v>
      </c>
      <c r="CV3003" s="77" t="s">
        <v>488</v>
      </c>
      <c r="CW3003" s="77">
        <v>2025</v>
      </c>
      <c r="CX3003" s="77">
        <v>0</v>
      </c>
      <c r="CY3003" s="77">
        <v>0</v>
      </c>
      <c r="CZ3003" s="77">
        <v>0</v>
      </c>
      <c r="DA3003" s="77">
        <v>0</v>
      </c>
      <c r="DB3003" s="77">
        <v>21835.978114130419</v>
      </c>
      <c r="DC3003" s="77">
        <v>428.60232122027298</v>
      </c>
      <c r="DD3003" s="77">
        <v>13939.560973457539</v>
      </c>
      <c r="DE3003" s="77">
        <v>7467.8148194525174</v>
      </c>
      <c r="DF3003" s="77">
        <v>0</v>
      </c>
      <c r="DG3003" s="77">
        <v>0</v>
      </c>
      <c r="DH3003" s="77">
        <v>0</v>
      </c>
      <c r="DI3003" s="77">
        <v>1263.5534246225016</v>
      </c>
      <c r="DJ3003" s="77">
        <v>2.7000379527480049E-8</v>
      </c>
      <c r="DL3003" s="77">
        <v>0</v>
      </c>
      <c r="DM3003" s="77">
        <v>0</v>
      </c>
      <c r="DN3003" s="77">
        <v>0</v>
      </c>
      <c r="DO3003" s="77">
        <v>0</v>
      </c>
      <c r="DP3003" s="77">
        <v>0</v>
      </c>
      <c r="DQ3003" s="77">
        <v>0</v>
      </c>
      <c r="DR3003" s="77">
        <v>0</v>
      </c>
      <c r="DS3003" s="77">
        <v>0</v>
      </c>
      <c r="DT3003" s="77">
        <v>0</v>
      </c>
      <c r="DU3003" s="77">
        <v>0</v>
      </c>
      <c r="DV3003" s="77">
        <v>3.4116422018054695E-5</v>
      </c>
      <c r="DW3003" s="77">
        <v>3.4116422018054695E-5</v>
      </c>
      <c r="GE3003" s="77" t="s">
        <v>425</v>
      </c>
      <c r="GF3003" s="77" t="s">
        <v>155</v>
      </c>
      <c r="GG3003" s="77" t="s">
        <v>449</v>
      </c>
      <c r="GH3003" s="77" t="s">
        <v>446</v>
      </c>
      <c r="GI3003" s="77">
        <v>2023</v>
      </c>
      <c r="GJ3003" s="77" t="s">
        <v>301</v>
      </c>
      <c r="GK3003" s="77">
        <v>1.631433411568731E-3</v>
      </c>
      <c r="GL3003" s="77">
        <v>774.34978000000001</v>
      </c>
      <c r="GM3003" s="77">
        <v>2023</v>
      </c>
      <c r="GN3003" s="77" t="s">
        <v>175</v>
      </c>
      <c r="GO3003" s="77">
        <v>5.3000000000000005E-2</v>
      </c>
      <c r="GP3003" s="77">
        <v>3</v>
      </c>
      <c r="GQ3003" s="77">
        <v>0</v>
      </c>
      <c r="GR3003" s="77" t="s">
        <v>423</v>
      </c>
      <c r="GS3003" s="77">
        <v>0</v>
      </c>
      <c r="GT3003" s="77">
        <v>0</v>
      </c>
      <c r="GU3003" s="77">
        <v>5.5966209081309407E-2</v>
      </c>
      <c r="GV3003" s="77">
        <v>9.1305143414089504E-5</v>
      </c>
      <c r="GW3003" s="77">
        <v>5.5966209081309407E-2</v>
      </c>
      <c r="GX3003" s="77">
        <v>9.1305143414089504E-5</v>
      </c>
      <c r="GY3003" s="77">
        <v>5.5966209081309407E-2</v>
      </c>
      <c r="GZ3003" s="77">
        <v>9.1305143414089504E-5</v>
      </c>
    </row>
    <row r="3004" spans="98:208" x14ac:dyDescent="0.25">
      <c r="CT3004" s="77" t="s">
        <v>155</v>
      </c>
      <c r="CU3004" s="77" t="s">
        <v>483</v>
      </c>
      <c r="CV3004" s="77" t="s">
        <v>481</v>
      </c>
      <c r="CW3004" s="77">
        <v>2020</v>
      </c>
      <c r="CX3004" s="77">
        <v>0</v>
      </c>
      <c r="CY3004" s="77">
        <v>0</v>
      </c>
      <c r="CZ3004" s="77">
        <v>0</v>
      </c>
      <c r="DA3004" s="77">
        <v>0</v>
      </c>
      <c r="DB3004" s="77">
        <v>21083.842824224459</v>
      </c>
      <c r="DC3004" s="77">
        <v>409.22373582044048</v>
      </c>
      <c r="DD3004" s="77">
        <v>13469.087812378741</v>
      </c>
      <c r="DE3004" s="77">
        <v>7205.5312760252846</v>
      </c>
      <c r="DF3004" s="77">
        <v>1219.5839681183481</v>
      </c>
      <c r="DG3004" s="77">
        <v>0</v>
      </c>
      <c r="DH3004" s="77">
        <v>0</v>
      </c>
      <c r="DI3004" s="77">
        <v>0</v>
      </c>
      <c r="DJ3004" s="77">
        <v>2.4878407881463122E-9</v>
      </c>
      <c r="DL3004" s="77">
        <v>0</v>
      </c>
      <c r="DM3004" s="77">
        <v>3.0341307404541583E-6</v>
      </c>
      <c r="DN3004" s="77">
        <v>3.0341307404541583E-6</v>
      </c>
      <c r="DO3004" s="77">
        <v>0</v>
      </c>
      <c r="DP3004" s="77">
        <v>0</v>
      </c>
      <c r="DQ3004" s="77">
        <v>0</v>
      </c>
      <c r="DR3004" s="77">
        <v>0</v>
      </c>
      <c r="DS3004" s="77">
        <v>0</v>
      </c>
      <c r="DT3004" s="77">
        <v>0</v>
      </c>
      <c r="DU3004" s="77">
        <v>0</v>
      </c>
      <c r="DV3004" s="77">
        <v>0</v>
      </c>
      <c r="DW3004" s="77">
        <v>0</v>
      </c>
      <c r="GE3004" s="77" t="s">
        <v>427</v>
      </c>
      <c r="GF3004" s="77" t="s">
        <v>155</v>
      </c>
      <c r="GG3004" s="77" t="s">
        <v>449</v>
      </c>
      <c r="GH3004" s="77" t="s">
        <v>446</v>
      </c>
      <c r="GI3004" s="77">
        <v>2023</v>
      </c>
      <c r="GJ3004" s="77" t="s">
        <v>303</v>
      </c>
      <c r="GK3004" s="77">
        <v>4.1186611014017729E-2</v>
      </c>
      <c r="GL3004" s="77">
        <v>774.34978000000001</v>
      </c>
      <c r="GM3004" s="77">
        <v>2023</v>
      </c>
      <c r="GN3004" s="77" t="s">
        <v>175</v>
      </c>
      <c r="GO3004" s="77">
        <v>5.3000000000000005E-2</v>
      </c>
      <c r="GP3004" s="77">
        <v>3</v>
      </c>
      <c r="GQ3004" s="77">
        <v>0</v>
      </c>
      <c r="GR3004" s="77" t="s">
        <v>423</v>
      </c>
      <c r="GS3004" s="77">
        <v>0</v>
      </c>
      <c r="GT3004" s="77">
        <v>0</v>
      </c>
      <c r="GU3004" s="77">
        <v>5.5966209081309407E-2</v>
      </c>
      <c r="GV3004" s="77">
        <v>2.3050584833610769E-3</v>
      </c>
      <c r="GW3004" s="77">
        <v>5.5966209081309407E-2</v>
      </c>
      <c r="GX3004" s="77">
        <v>2.3050584833610769E-3</v>
      </c>
      <c r="GY3004" s="77">
        <v>5.5966209081309407E-2</v>
      </c>
      <c r="GZ3004" s="77">
        <v>2.3050584833610769E-3</v>
      </c>
    </row>
    <row r="3005" spans="98:208" x14ac:dyDescent="0.25">
      <c r="CT3005" s="77" t="s">
        <v>155</v>
      </c>
      <c r="CU3005" s="77" t="s">
        <v>483</v>
      </c>
      <c r="CV3005" s="77" t="s">
        <v>481</v>
      </c>
      <c r="CW3005" s="77">
        <v>2021</v>
      </c>
      <c r="CX3005" s="77">
        <v>0</v>
      </c>
      <c r="CY3005" s="77">
        <v>0</v>
      </c>
      <c r="CZ3005" s="77">
        <v>0</v>
      </c>
      <c r="DA3005" s="77">
        <v>0</v>
      </c>
      <c r="DB3005" s="77">
        <v>21083.842824224459</v>
      </c>
      <c r="DC3005" s="77">
        <v>409.22373582044048</v>
      </c>
      <c r="DD3005" s="77">
        <v>13469.087812378741</v>
      </c>
      <c r="DE3005" s="77">
        <v>7205.5312760252846</v>
      </c>
      <c r="DF3005" s="77">
        <v>1219.5839681183481</v>
      </c>
      <c r="DG3005" s="77">
        <v>1219.5839681183481</v>
      </c>
      <c r="DH3005" s="77">
        <v>0</v>
      </c>
      <c r="DI3005" s="77">
        <v>0</v>
      </c>
      <c r="DJ3005" s="77">
        <v>2.4878407881463122E-9</v>
      </c>
      <c r="DL3005" s="77">
        <v>0</v>
      </c>
      <c r="DM3005" s="77">
        <v>3.0341307404541583E-6</v>
      </c>
      <c r="DN3005" s="77">
        <v>3.0341307404541583E-6</v>
      </c>
      <c r="DO3005" s="77">
        <v>0</v>
      </c>
      <c r="DP3005" s="77">
        <v>3.0341307404541583E-6</v>
      </c>
      <c r="DQ3005" s="77">
        <v>3.0341307404541583E-6</v>
      </c>
      <c r="DR3005" s="77">
        <v>0</v>
      </c>
      <c r="DS3005" s="77">
        <v>0</v>
      </c>
      <c r="DT3005" s="77">
        <v>0</v>
      </c>
      <c r="DU3005" s="77">
        <v>0</v>
      </c>
      <c r="DV3005" s="77">
        <v>0</v>
      </c>
      <c r="DW3005" s="77">
        <v>0</v>
      </c>
      <c r="GE3005" s="77" t="s">
        <v>422</v>
      </c>
      <c r="GF3005" s="77" t="s">
        <v>155</v>
      </c>
      <c r="GG3005" s="77" t="s">
        <v>449</v>
      </c>
      <c r="GH3005" s="77" t="s">
        <v>446</v>
      </c>
      <c r="GI3005" s="77">
        <v>2024</v>
      </c>
      <c r="GJ3005" s="77" t="s">
        <v>305</v>
      </c>
      <c r="GK3005" s="77">
        <v>3.7590224611390763E-2</v>
      </c>
      <c r="GL3005" s="77">
        <v>774.34978000000001</v>
      </c>
      <c r="GM3005" s="77">
        <v>2024</v>
      </c>
      <c r="GN3005" s="77" t="s">
        <v>175</v>
      </c>
      <c r="GO3005" s="77">
        <v>0.13250000000000001</v>
      </c>
      <c r="GP3005" s="77">
        <v>3</v>
      </c>
      <c r="GQ3005" s="77">
        <v>0</v>
      </c>
      <c r="GR3005" s="77" t="s">
        <v>423</v>
      </c>
      <c r="GS3005" s="77">
        <v>0</v>
      </c>
      <c r="GT3005" s="77">
        <v>0</v>
      </c>
      <c r="GU3005" s="77">
        <v>0</v>
      </c>
      <c r="GV3005" s="77">
        <v>0</v>
      </c>
      <c r="GW3005" s="77">
        <v>0.1527377521613833</v>
      </c>
      <c r="GX3005" s="77">
        <v>5.7414464103853332E-3</v>
      </c>
      <c r="GY3005" s="77">
        <v>0.1527377521613833</v>
      </c>
      <c r="GZ3005" s="77">
        <v>5.7414464103853332E-3</v>
      </c>
    </row>
    <row r="3006" spans="98:208" x14ac:dyDescent="0.25">
      <c r="CT3006" s="77" t="s">
        <v>155</v>
      </c>
      <c r="CU3006" s="77" t="s">
        <v>483</v>
      </c>
      <c r="CV3006" s="77" t="s">
        <v>481</v>
      </c>
      <c r="CW3006" s="77">
        <v>2022</v>
      </c>
      <c r="CX3006" s="77">
        <v>0</v>
      </c>
      <c r="CY3006" s="77">
        <v>0</v>
      </c>
      <c r="CZ3006" s="77">
        <v>0</v>
      </c>
      <c r="DA3006" s="77">
        <v>0</v>
      </c>
      <c r="DB3006" s="77">
        <v>21083.842824224459</v>
      </c>
      <c r="DC3006" s="77">
        <v>409.22373582044048</v>
      </c>
      <c r="DD3006" s="77">
        <v>13469.087812378741</v>
      </c>
      <c r="DE3006" s="77">
        <v>7205.5312760252846</v>
      </c>
      <c r="DF3006" s="77">
        <v>1219.5839681183481</v>
      </c>
      <c r="DG3006" s="77">
        <v>1219.5839681183481</v>
      </c>
      <c r="DH3006" s="77">
        <v>1219.5839681183481</v>
      </c>
      <c r="DI3006" s="77">
        <v>0</v>
      </c>
      <c r="DJ3006" s="77">
        <v>2.4878407881463122E-9</v>
      </c>
      <c r="DL3006" s="77">
        <v>0</v>
      </c>
      <c r="DM3006" s="77">
        <v>3.0341307404541583E-6</v>
      </c>
      <c r="DN3006" s="77">
        <v>3.0341307404541583E-6</v>
      </c>
      <c r="DO3006" s="77">
        <v>0</v>
      </c>
      <c r="DP3006" s="77">
        <v>3.0341307404541583E-6</v>
      </c>
      <c r="DQ3006" s="77">
        <v>3.0341307404541583E-6</v>
      </c>
      <c r="DR3006" s="77">
        <v>0</v>
      </c>
      <c r="DS3006" s="77">
        <v>3.0341307404541583E-6</v>
      </c>
      <c r="DT3006" s="77">
        <v>3.0341307404541583E-6</v>
      </c>
      <c r="DU3006" s="77">
        <v>0</v>
      </c>
      <c r="DV3006" s="77">
        <v>0</v>
      </c>
      <c r="DW3006" s="77">
        <v>0</v>
      </c>
      <c r="GE3006" s="77" t="s">
        <v>425</v>
      </c>
      <c r="GF3006" s="77" t="s">
        <v>155</v>
      </c>
      <c r="GG3006" s="77" t="s">
        <v>449</v>
      </c>
      <c r="GH3006" s="77" t="s">
        <v>446</v>
      </c>
      <c r="GI3006" s="77">
        <v>2024</v>
      </c>
      <c r="GJ3006" s="77" t="s">
        <v>301</v>
      </c>
      <c r="GK3006" s="77">
        <v>1.631433411568731E-3</v>
      </c>
      <c r="GL3006" s="77">
        <v>774.34978000000001</v>
      </c>
      <c r="GM3006" s="77">
        <v>2024</v>
      </c>
      <c r="GN3006" s="77" t="s">
        <v>175</v>
      </c>
      <c r="GO3006" s="77">
        <v>5.3000000000000005E-2</v>
      </c>
      <c r="GP3006" s="77">
        <v>3</v>
      </c>
      <c r="GQ3006" s="77">
        <v>0</v>
      </c>
      <c r="GR3006" s="77" t="s">
        <v>423</v>
      </c>
      <c r="GS3006" s="77">
        <v>0</v>
      </c>
      <c r="GT3006" s="77">
        <v>0</v>
      </c>
      <c r="GU3006" s="77">
        <v>0</v>
      </c>
      <c r="GV3006" s="77">
        <v>0</v>
      </c>
      <c r="GW3006" s="77">
        <v>5.5966209081309407E-2</v>
      </c>
      <c r="GX3006" s="77">
        <v>9.1305143414089504E-5</v>
      </c>
      <c r="GY3006" s="77">
        <v>5.5966209081309407E-2</v>
      </c>
      <c r="GZ3006" s="77">
        <v>9.1305143414089504E-5</v>
      </c>
    </row>
    <row r="3007" spans="98:208" x14ac:dyDescent="0.25">
      <c r="CT3007" s="77" t="s">
        <v>155</v>
      </c>
      <c r="CU3007" s="77" t="s">
        <v>483</v>
      </c>
      <c r="CV3007" s="77" t="s">
        <v>481</v>
      </c>
      <c r="CW3007" s="77">
        <v>2023</v>
      </c>
      <c r="CX3007" s="77">
        <v>0</v>
      </c>
      <c r="CY3007" s="77">
        <v>0</v>
      </c>
      <c r="CZ3007" s="77">
        <v>0</v>
      </c>
      <c r="DA3007" s="77">
        <v>0</v>
      </c>
      <c r="DB3007" s="77">
        <v>21835.978114130419</v>
      </c>
      <c r="DC3007" s="77">
        <v>428.60232122030828</v>
      </c>
      <c r="DD3007" s="77">
        <v>13939.560973457559</v>
      </c>
      <c r="DE3007" s="77">
        <v>7467.8148194525547</v>
      </c>
      <c r="DF3007" s="77">
        <v>0</v>
      </c>
      <c r="DG3007" s="77">
        <v>1263.5534246225104</v>
      </c>
      <c r="DH3007" s="77">
        <v>1263.5534246225104</v>
      </c>
      <c r="DI3007" s="77">
        <v>1263.5534246225104</v>
      </c>
      <c r="DJ3007" s="77">
        <v>2.4878407881463122E-9</v>
      </c>
      <c r="DL3007" s="77">
        <v>0</v>
      </c>
      <c r="DM3007" s="77">
        <v>0</v>
      </c>
      <c r="DN3007" s="77">
        <v>0</v>
      </c>
      <c r="DO3007" s="77">
        <v>0</v>
      </c>
      <c r="DP3007" s="77">
        <v>3.1435197477778382E-6</v>
      </c>
      <c r="DQ3007" s="77">
        <v>3.1435197477778382E-6</v>
      </c>
      <c r="DR3007" s="77">
        <v>0</v>
      </c>
      <c r="DS3007" s="77">
        <v>3.1435197477778382E-6</v>
      </c>
      <c r="DT3007" s="77">
        <v>3.1435197477778382E-6</v>
      </c>
      <c r="DU3007" s="77">
        <v>0</v>
      </c>
      <c r="DV3007" s="77">
        <v>3.1435197477778382E-6</v>
      </c>
      <c r="DW3007" s="77">
        <v>3.1435197477778382E-6</v>
      </c>
      <c r="GE3007" s="77" t="s">
        <v>427</v>
      </c>
      <c r="GF3007" s="77" t="s">
        <v>155</v>
      </c>
      <c r="GG3007" s="77" t="s">
        <v>449</v>
      </c>
      <c r="GH3007" s="77" t="s">
        <v>446</v>
      </c>
      <c r="GI3007" s="77">
        <v>2024</v>
      </c>
      <c r="GJ3007" s="77" t="s">
        <v>303</v>
      </c>
      <c r="GK3007" s="77">
        <v>4.1186611014017729E-2</v>
      </c>
      <c r="GL3007" s="77">
        <v>774.34978000000001</v>
      </c>
      <c r="GM3007" s="77">
        <v>2024</v>
      </c>
      <c r="GN3007" s="77" t="s">
        <v>175</v>
      </c>
      <c r="GO3007" s="77">
        <v>5.3000000000000005E-2</v>
      </c>
      <c r="GP3007" s="77">
        <v>3</v>
      </c>
      <c r="GQ3007" s="77">
        <v>0</v>
      </c>
      <c r="GR3007" s="77" t="s">
        <v>423</v>
      </c>
      <c r="GS3007" s="77">
        <v>0</v>
      </c>
      <c r="GT3007" s="77">
        <v>0</v>
      </c>
      <c r="GU3007" s="77">
        <v>0</v>
      </c>
      <c r="GV3007" s="77">
        <v>0</v>
      </c>
      <c r="GW3007" s="77">
        <v>5.5966209081309407E-2</v>
      </c>
      <c r="GX3007" s="77">
        <v>2.3050584833610769E-3</v>
      </c>
      <c r="GY3007" s="77">
        <v>5.5966209081309407E-2</v>
      </c>
      <c r="GZ3007" s="77">
        <v>2.3050584833610769E-3</v>
      </c>
    </row>
    <row r="3008" spans="98:208" x14ac:dyDescent="0.25">
      <c r="CT3008" s="77" t="s">
        <v>155</v>
      </c>
      <c r="CU3008" s="77" t="s">
        <v>483</v>
      </c>
      <c r="CV3008" s="77" t="s">
        <v>481</v>
      </c>
      <c r="CW3008" s="77">
        <v>2024</v>
      </c>
      <c r="CX3008" s="77">
        <v>0</v>
      </c>
      <c r="CY3008" s="77">
        <v>0</v>
      </c>
      <c r="CZ3008" s="77">
        <v>0</v>
      </c>
      <c r="DA3008" s="77">
        <v>0</v>
      </c>
      <c r="DB3008" s="77">
        <v>21835.978114130419</v>
      </c>
      <c r="DC3008" s="77">
        <v>428.60232122030828</v>
      </c>
      <c r="DD3008" s="77">
        <v>13939.560973457559</v>
      </c>
      <c r="DE3008" s="77">
        <v>7467.8148194525547</v>
      </c>
      <c r="DF3008" s="77">
        <v>0</v>
      </c>
      <c r="DG3008" s="77">
        <v>0</v>
      </c>
      <c r="DH3008" s="77">
        <v>1263.5534246225104</v>
      </c>
      <c r="DI3008" s="77">
        <v>1263.5534246225104</v>
      </c>
      <c r="DJ3008" s="77">
        <v>2.4878407881463122E-9</v>
      </c>
      <c r="DL3008" s="77">
        <v>0</v>
      </c>
      <c r="DM3008" s="77">
        <v>0</v>
      </c>
      <c r="DN3008" s="77">
        <v>0</v>
      </c>
      <c r="DO3008" s="77">
        <v>0</v>
      </c>
      <c r="DP3008" s="77">
        <v>0</v>
      </c>
      <c r="DQ3008" s="77">
        <v>0</v>
      </c>
      <c r="DR3008" s="77">
        <v>0</v>
      </c>
      <c r="DS3008" s="77">
        <v>3.1435197477778382E-6</v>
      </c>
      <c r="DT3008" s="77">
        <v>3.1435197477778382E-6</v>
      </c>
      <c r="DU3008" s="77">
        <v>0</v>
      </c>
      <c r="DV3008" s="77">
        <v>3.1435197477778382E-6</v>
      </c>
      <c r="DW3008" s="77">
        <v>3.1435197477778382E-6</v>
      </c>
      <c r="GE3008" s="77" t="s">
        <v>422</v>
      </c>
      <c r="GF3008" s="77" t="s">
        <v>155</v>
      </c>
      <c r="GG3008" s="77" t="s">
        <v>449</v>
      </c>
      <c r="GH3008" s="77" t="s">
        <v>446</v>
      </c>
      <c r="GI3008" s="77">
        <v>2025</v>
      </c>
      <c r="GJ3008" s="77" t="s">
        <v>305</v>
      </c>
      <c r="GK3008" s="77">
        <v>3.7590224611390763E-2</v>
      </c>
      <c r="GL3008" s="77">
        <v>774.34978000000001</v>
      </c>
      <c r="GM3008" s="77">
        <v>2025</v>
      </c>
      <c r="GN3008" s="77" t="s">
        <v>175</v>
      </c>
      <c r="GO3008" s="77">
        <v>0.13250000000000001</v>
      </c>
      <c r="GP3008" s="77">
        <v>3</v>
      </c>
      <c r="GQ3008" s="77">
        <v>0</v>
      </c>
      <c r="GR3008" s="77" t="s">
        <v>423</v>
      </c>
      <c r="GS3008" s="77">
        <v>0</v>
      </c>
      <c r="GT3008" s="77">
        <v>0</v>
      </c>
      <c r="GU3008" s="77">
        <v>0</v>
      </c>
      <c r="GV3008" s="77">
        <v>0</v>
      </c>
      <c r="GW3008" s="77">
        <v>0</v>
      </c>
      <c r="GX3008" s="77">
        <v>0</v>
      </c>
      <c r="GY3008" s="77">
        <v>0.1527377521613833</v>
      </c>
      <c r="GZ3008" s="77">
        <v>5.7414464103853332E-3</v>
      </c>
    </row>
    <row r="3009" spans="98:208" x14ac:dyDescent="0.25">
      <c r="CT3009" s="77" t="s">
        <v>155</v>
      </c>
      <c r="CU3009" s="77" t="s">
        <v>483</v>
      </c>
      <c r="CV3009" s="77" t="s">
        <v>481</v>
      </c>
      <c r="CW3009" s="77">
        <v>2025</v>
      </c>
      <c r="CX3009" s="77">
        <v>0</v>
      </c>
      <c r="CY3009" s="77">
        <v>0</v>
      </c>
      <c r="CZ3009" s="77">
        <v>0</v>
      </c>
      <c r="DA3009" s="77">
        <v>0</v>
      </c>
      <c r="DB3009" s="77">
        <v>21835.978114130419</v>
      </c>
      <c r="DC3009" s="77">
        <v>428.60232122030828</v>
      </c>
      <c r="DD3009" s="77">
        <v>13939.560973457559</v>
      </c>
      <c r="DE3009" s="77">
        <v>7467.8148194525547</v>
      </c>
      <c r="DF3009" s="77">
        <v>0</v>
      </c>
      <c r="DG3009" s="77">
        <v>0</v>
      </c>
      <c r="DH3009" s="77">
        <v>0</v>
      </c>
      <c r="DI3009" s="77">
        <v>1263.5534246225104</v>
      </c>
      <c r="DJ3009" s="77">
        <v>2.4878407881463122E-9</v>
      </c>
      <c r="DL3009" s="77">
        <v>0</v>
      </c>
      <c r="DM3009" s="77">
        <v>0</v>
      </c>
      <c r="DN3009" s="77">
        <v>0</v>
      </c>
      <c r="DO3009" s="77">
        <v>0</v>
      </c>
      <c r="DP3009" s="77">
        <v>0</v>
      </c>
      <c r="DQ3009" s="77">
        <v>0</v>
      </c>
      <c r="DR3009" s="77">
        <v>0</v>
      </c>
      <c r="DS3009" s="77">
        <v>0</v>
      </c>
      <c r="DT3009" s="77">
        <v>0</v>
      </c>
      <c r="DU3009" s="77">
        <v>0</v>
      </c>
      <c r="DV3009" s="77">
        <v>3.1435197477778382E-6</v>
      </c>
      <c r="DW3009" s="77">
        <v>3.1435197477778382E-6</v>
      </c>
      <c r="GE3009" s="77" t="s">
        <v>425</v>
      </c>
      <c r="GF3009" s="77" t="s">
        <v>155</v>
      </c>
      <c r="GG3009" s="77" t="s">
        <v>449</v>
      </c>
      <c r="GH3009" s="77" t="s">
        <v>446</v>
      </c>
      <c r="GI3009" s="77">
        <v>2025</v>
      </c>
      <c r="GJ3009" s="77" t="s">
        <v>301</v>
      </c>
      <c r="GK3009" s="77">
        <v>1.631433411568731E-3</v>
      </c>
      <c r="GL3009" s="77">
        <v>774.34978000000001</v>
      </c>
      <c r="GM3009" s="77">
        <v>2025</v>
      </c>
      <c r="GN3009" s="77" t="s">
        <v>175</v>
      </c>
      <c r="GO3009" s="77">
        <v>5.3000000000000005E-2</v>
      </c>
      <c r="GP3009" s="77">
        <v>3</v>
      </c>
      <c r="GQ3009" s="77">
        <v>0</v>
      </c>
      <c r="GR3009" s="77" t="s">
        <v>423</v>
      </c>
      <c r="GS3009" s="77">
        <v>0</v>
      </c>
      <c r="GT3009" s="77">
        <v>0</v>
      </c>
      <c r="GU3009" s="77">
        <v>0</v>
      </c>
      <c r="GV3009" s="77">
        <v>0</v>
      </c>
      <c r="GW3009" s="77">
        <v>0</v>
      </c>
      <c r="GX3009" s="77">
        <v>0</v>
      </c>
      <c r="GY3009" s="77">
        <v>5.5966209081309407E-2</v>
      </c>
      <c r="GZ3009" s="77">
        <v>9.1305143414089504E-5</v>
      </c>
    </row>
    <row r="3010" spans="98:208" x14ac:dyDescent="0.25">
      <c r="CT3010" s="77" t="s">
        <v>155</v>
      </c>
      <c r="CU3010" s="77" t="s">
        <v>483</v>
      </c>
      <c r="CV3010" s="77" t="s">
        <v>488</v>
      </c>
      <c r="CW3010" s="77">
        <v>2020</v>
      </c>
      <c r="CX3010" s="77">
        <v>0</v>
      </c>
      <c r="CY3010" s="77">
        <v>0</v>
      </c>
      <c r="CZ3010" s="77">
        <v>0</v>
      </c>
      <c r="DA3010" s="77">
        <v>0</v>
      </c>
      <c r="DB3010" s="77">
        <v>21083.842824221021</v>
      </c>
      <c r="DC3010" s="77">
        <v>409.22373582044048</v>
      </c>
      <c r="DD3010" s="77">
        <v>13469.08781237784</v>
      </c>
      <c r="DE3010" s="77">
        <v>7205.5312760232027</v>
      </c>
      <c r="DF3010" s="77">
        <v>1219.5839681181812</v>
      </c>
      <c r="DG3010" s="77">
        <v>0</v>
      </c>
      <c r="DH3010" s="77">
        <v>0</v>
      </c>
      <c r="DI3010" s="77">
        <v>0</v>
      </c>
      <c r="DJ3010" s="77">
        <v>1.072975515119021E-7</v>
      </c>
      <c r="DL3010" s="77">
        <v>0</v>
      </c>
      <c r="DM3010" s="77">
        <v>1.3085837364225052E-4</v>
      </c>
      <c r="DN3010" s="77">
        <v>1.3085837364225052E-4</v>
      </c>
      <c r="DO3010" s="77">
        <v>0</v>
      </c>
      <c r="DP3010" s="77">
        <v>0</v>
      </c>
      <c r="DQ3010" s="77">
        <v>0</v>
      </c>
      <c r="DR3010" s="77">
        <v>0</v>
      </c>
      <c r="DS3010" s="77">
        <v>0</v>
      </c>
      <c r="DT3010" s="77">
        <v>0</v>
      </c>
      <c r="DU3010" s="77">
        <v>0</v>
      </c>
      <c r="DV3010" s="77">
        <v>0</v>
      </c>
      <c r="DW3010" s="77">
        <v>0</v>
      </c>
      <c r="GE3010" s="77" t="s">
        <v>427</v>
      </c>
      <c r="GF3010" s="77" t="s">
        <v>155</v>
      </c>
      <c r="GG3010" s="77" t="s">
        <v>449</v>
      </c>
      <c r="GH3010" s="77" t="s">
        <v>446</v>
      </c>
      <c r="GI3010" s="77">
        <v>2025</v>
      </c>
      <c r="GJ3010" s="77" t="s">
        <v>303</v>
      </c>
      <c r="GK3010" s="77">
        <v>4.1186611014017729E-2</v>
      </c>
      <c r="GL3010" s="77">
        <v>774.34978000000001</v>
      </c>
      <c r="GM3010" s="77">
        <v>2025</v>
      </c>
      <c r="GN3010" s="77" t="s">
        <v>175</v>
      </c>
      <c r="GO3010" s="77">
        <v>5.3000000000000005E-2</v>
      </c>
      <c r="GP3010" s="77">
        <v>3</v>
      </c>
      <c r="GQ3010" s="77">
        <v>0</v>
      </c>
      <c r="GR3010" s="77" t="s">
        <v>423</v>
      </c>
      <c r="GS3010" s="77">
        <v>0</v>
      </c>
      <c r="GT3010" s="77">
        <v>0</v>
      </c>
      <c r="GU3010" s="77">
        <v>0</v>
      </c>
      <c r="GV3010" s="77">
        <v>0</v>
      </c>
      <c r="GW3010" s="77">
        <v>0</v>
      </c>
      <c r="GX3010" s="77">
        <v>0</v>
      </c>
      <c r="GY3010" s="77">
        <v>5.5966209081309407E-2</v>
      </c>
      <c r="GZ3010" s="77">
        <v>2.3050584833610769E-3</v>
      </c>
    </row>
    <row r="3011" spans="98:208" x14ac:dyDescent="0.25">
      <c r="CT3011" s="77" t="s">
        <v>155</v>
      </c>
      <c r="CU3011" s="77" t="s">
        <v>483</v>
      </c>
      <c r="CV3011" s="77" t="s">
        <v>488</v>
      </c>
      <c r="CW3011" s="77">
        <v>2021</v>
      </c>
      <c r="CX3011" s="77">
        <v>0</v>
      </c>
      <c r="CY3011" s="77">
        <v>0</v>
      </c>
      <c r="CZ3011" s="77">
        <v>0</v>
      </c>
      <c r="DA3011" s="77">
        <v>0</v>
      </c>
      <c r="DB3011" s="77">
        <v>21083.842824221021</v>
      </c>
      <c r="DC3011" s="77">
        <v>409.22373582044048</v>
      </c>
      <c r="DD3011" s="77">
        <v>13469.08781237784</v>
      </c>
      <c r="DE3011" s="77">
        <v>7205.5312760232027</v>
      </c>
      <c r="DF3011" s="77">
        <v>1219.5839681181812</v>
      </c>
      <c r="DG3011" s="77">
        <v>1219.5839681181812</v>
      </c>
      <c r="DH3011" s="77">
        <v>0</v>
      </c>
      <c r="DI3011" s="77">
        <v>0</v>
      </c>
      <c r="DJ3011" s="77">
        <v>1.072975515119021E-7</v>
      </c>
      <c r="DL3011" s="77">
        <v>0</v>
      </c>
      <c r="DM3011" s="77">
        <v>1.3085837364225052E-4</v>
      </c>
      <c r="DN3011" s="77">
        <v>1.3085837364225052E-4</v>
      </c>
      <c r="DO3011" s="77">
        <v>0</v>
      </c>
      <c r="DP3011" s="77">
        <v>1.3085837364225052E-4</v>
      </c>
      <c r="DQ3011" s="77">
        <v>1.3085837364225052E-4</v>
      </c>
      <c r="DR3011" s="77">
        <v>0</v>
      </c>
      <c r="DS3011" s="77">
        <v>0</v>
      </c>
      <c r="DT3011" s="77">
        <v>0</v>
      </c>
      <c r="DU3011" s="77">
        <v>0</v>
      </c>
      <c r="DV3011" s="77">
        <v>0</v>
      </c>
      <c r="DW3011" s="77">
        <v>0</v>
      </c>
      <c r="GE3011" s="77" t="s">
        <v>422</v>
      </c>
      <c r="GF3011" s="77" t="s">
        <v>155</v>
      </c>
      <c r="GG3011" s="77" t="s">
        <v>449</v>
      </c>
      <c r="GH3011" s="77" t="s">
        <v>453</v>
      </c>
      <c r="GI3011" s="77">
        <v>2021</v>
      </c>
      <c r="GJ3011" s="77" t="s">
        <v>305</v>
      </c>
      <c r="GK3011" s="77">
        <v>222.22942162784099</v>
      </c>
      <c r="GL3011" s="77">
        <v>774.34978000000001</v>
      </c>
      <c r="GM3011" s="77">
        <v>2021</v>
      </c>
      <c r="GN3011" s="77" t="s">
        <v>175</v>
      </c>
      <c r="GO3011" s="77">
        <v>0.13250000000000001</v>
      </c>
      <c r="GP3011" s="77">
        <v>3</v>
      </c>
      <c r="GQ3011" s="77">
        <v>0</v>
      </c>
      <c r="GR3011" s="77" t="s">
        <v>423</v>
      </c>
      <c r="GS3011" s="77">
        <v>0.1527377521613833</v>
      </c>
      <c r="GT3011" s="77">
        <v>33.942822323560733</v>
      </c>
      <c r="GU3011" s="77">
        <v>0.1527377521613833</v>
      </c>
      <c r="GV3011" s="77">
        <v>33.942822323560733</v>
      </c>
      <c r="GW3011" s="77">
        <v>0</v>
      </c>
      <c r="GX3011" s="77">
        <v>0</v>
      </c>
      <c r="GY3011" s="77">
        <v>0</v>
      </c>
      <c r="GZ3011" s="77">
        <v>0</v>
      </c>
    </row>
    <row r="3012" spans="98:208" x14ac:dyDescent="0.25">
      <c r="CT3012" s="77" t="s">
        <v>155</v>
      </c>
      <c r="CU3012" s="77" t="s">
        <v>483</v>
      </c>
      <c r="CV3012" s="77" t="s">
        <v>488</v>
      </c>
      <c r="CW3012" s="77">
        <v>2022</v>
      </c>
      <c r="CX3012" s="77">
        <v>0</v>
      </c>
      <c r="CY3012" s="77">
        <v>0</v>
      </c>
      <c r="CZ3012" s="77">
        <v>0</v>
      </c>
      <c r="DA3012" s="77">
        <v>0</v>
      </c>
      <c r="DB3012" s="77">
        <v>21083.842824221021</v>
      </c>
      <c r="DC3012" s="77">
        <v>409.22373582044048</v>
      </c>
      <c r="DD3012" s="77">
        <v>13469.08781237784</v>
      </c>
      <c r="DE3012" s="77">
        <v>7205.5312760232027</v>
      </c>
      <c r="DF3012" s="77">
        <v>1219.5839681181812</v>
      </c>
      <c r="DG3012" s="77">
        <v>1219.5839681181812</v>
      </c>
      <c r="DH3012" s="77">
        <v>1219.5839681181812</v>
      </c>
      <c r="DI3012" s="77">
        <v>0</v>
      </c>
      <c r="DJ3012" s="77">
        <v>1.072975515119021E-7</v>
      </c>
      <c r="DL3012" s="77">
        <v>0</v>
      </c>
      <c r="DM3012" s="77">
        <v>1.3085837364225052E-4</v>
      </c>
      <c r="DN3012" s="77">
        <v>1.3085837364225052E-4</v>
      </c>
      <c r="DO3012" s="77">
        <v>0</v>
      </c>
      <c r="DP3012" s="77">
        <v>1.3085837364225052E-4</v>
      </c>
      <c r="DQ3012" s="77">
        <v>1.3085837364225052E-4</v>
      </c>
      <c r="DR3012" s="77">
        <v>0</v>
      </c>
      <c r="DS3012" s="77">
        <v>1.3085837364225052E-4</v>
      </c>
      <c r="DT3012" s="77">
        <v>1.3085837364225052E-4</v>
      </c>
      <c r="DU3012" s="77">
        <v>0</v>
      </c>
      <c r="DV3012" s="77">
        <v>0</v>
      </c>
      <c r="DW3012" s="77">
        <v>0</v>
      </c>
      <c r="GE3012" s="77" t="s">
        <v>425</v>
      </c>
      <c r="GF3012" s="77" t="s">
        <v>155</v>
      </c>
      <c r="GG3012" s="77" t="s">
        <v>449</v>
      </c>
      <c r="GH3012" s="77" t="s">
        <v>453</v>
      </c>
      <c r="GI3012" s="77">
        <v>2021</v>
      </c>
      <c r="GJ3012" s="77" t="s">
        <v>301</v>
      </c>
      <c r="GK3012" s="77">
        <v>8585.7228092483474</v>
      </c>
      <c r="GL3012" s="77">
        <v>774.34978000000001</v>
      </c>
      <c r="GM3012" s="77">
        <v>2021</v>
      </c>
      <c r="GN3012" s="77" t="s">
        <v>175</v>
      </c>
      <c r="GO3012" s="77">
        <v>5.3000000000000005E-2</v>
      </c>
      <c r="GP3012" s="77">
        <v>3</v>
      </c>
      <c r="GQ3012" s="77">
        <v>0</v>
      </c>
      <c r="GR3012" s="77" t="s">
        <v>423</v>
      </c>
      <c r="GS3012" s="77">
        <v>5.5966209081309407E-2</v>
      </c>
      <c r="GT3012" s="77">
        <v>480.51035785656018</v>
      </c>
      <c r="GU3012" s="77">
        <v>5.5966209081309407E-2</v>
      </c>
      <c r="GV3012" s="77">
        <v>480.51035785656018</v>
      </c>
      <c r="GW3012" s="77">
        <v>0</v>
      </c>
      <c r="GX3012" s="77">
        <v>0</v>
      </c>
      <c r="GY3012" s="77">
        <v>0</v>
      </c>
      <c r="GZ3012" s="77">
        <v>0</v>
      </c>
    </row>
    <row r="3013" spans="98:208" x14ac:dyDescent="0.25">
      <c r="CT3013" s="77" t="s">
        <v>155</v>
      </c>
      <c r="CU3013" s="77" t="s">
        <v>483</v>
      </c>
      <c r="CV3013" s="77" t="s">
        <v>488</v>
      </c>
      <c r="CW3013" s="77">
        <v>2023</v>
      </c>
      <c r="CX3013" s="77">
        <v>0</v>
      </c>
      <c r="CY3013" s="77">
        <v>0</v>
      </c>
      <c r="CZ3013" s="77">
        <v>0</v>
      </c>
      <c r="DA3013" s="77">
        <v>0</v>
      </c>
      <c r="DB3013" s="77">
        <v>21835.978114128589</v>
      </c>
      <c r="DC3013" s="77">
        <v>428.60232122030828</v>
      </c>
      <c r="DD3013" s="77">
        <v>13939.56097345315</v>
      </c>
      <c r="DE3013" s="77">
        <v>7467.8148194502228</v>
      </c>
      <c r="DF3013" s="77">
        <v>0</v>
      </c>
      <c r="DG3013" s="77">
        <v>1263.5534246221332</v>
      </c>
      <c r="DH3013" s="77">
        <v>1263.5534246221332</v>
      </c>
      <c r="DI3013" s="77">
        <v>1263.5534246221332</v>
      </c>
      <c r="DJ3013" s="77">
        <v>1.072975515119021E-7</v>
      </c>
      <c r="DL3013" s="77">
        <v>0</v>
      </c>
      <c r="DM3013" s="77">
        <v>0</v>
      </c>
      <c r="DN3013" s="77">
        <v>0</v>
      </c>
      <c r="DO3013" s="77">
        <v>0</v>
      </c>
      <c r="DP3013" s="77">
        <v>1.3557618866643365E-4</v>
      </c>
      <c r="DQ3013" s="77">
        <v>1.3557618866643365E-4</v>
      </c>
      <c r="DR3013" s="77">
        <v>0</v>
      </c>
      <c r="DS3013" s="77">
        <v>1.3557618866643365E-4</v>
      </c>
      <c r="DT3013" s="77">
        <v>1.3557618866643365E-4</v>
      </c>
      <c r="DU3013" s="77">
        <v>0</v>
      </c>
      <c r="DV3013" s="77">
        <v>1.3557618866643365E-4</v>
      </c>
      <c r="DW3013" s="77">
        <v>1.3557618866643365E-4</v>
      </c>
      <c r="GE3013" s="77" t="s">
        <v>427</v>
      </c>
      <c r="GF3013" s="77" t="s">
        <v>155</v>
      </c>
      <c r="GG3013" s="77" t="s">
        <v>449</v>
      </c>
      <c r="GH3013" s="77" t="s">
        <v>453</v>
      </c>
      <c r="GI3013" s="77">
        <v>2021</v>
      </c>
      <c r="GJ3013" s="77" t="s">
        <v>303</v>
      </c>
      <c r="GK3013" s="77">
        <v>5338.1784104569961</v>
      </c>
      <c r="GL3013" s="77">
        <v>774.34978000000001</v>
      </c>
      <c r="GM3013" s="77">
        <v>2021</v>
      </c>
      <c r="GN3013" s="77" t="s">
        <v>175</v>
      </c>
      <c r="GO3013" s="77">
        <v>5.3000000000000005E-2</v>
      </c>
      <c r="GP3013" s="77">
        <v>3</v>
      </c>
      <c r="GQ3013" s="77">
        <v>0</v>
      </c>
      <c r="GR3013" s="77" t="s">
        <v>423</v>
      </c>
      <c r="GS3013" s="77">
        <v>5.5966209081309407E-2</v>
      </c>
      <c r="GT3013" s="77">
        <v>298.75760903296816</v>
      </c>
      <c r="GU3013" s="77">
        <v>5.5966209081309407E-2</v>
      </c>
      <c r="GV3013" s="77">
        <v>298.75760903296816</v>
      </c>
      <c r="GW3013" s="77">
        <v>0</v>
      </c>
      <c r="GX3013" s="77">
        <v>0</v>
      </c>
      <c r="GY3013" s="77">
        <v>0</v>
      </c>
      <c r="GZ3013" s="77">
        <v>0</v>
      </c>
    </row>
    <row r="3014" spans="98:208" x14ac:dyDescent="0.25">
      <c r="CT3014" s="77" t="s">
        <v>155</v>
      </c>
      <c r="CU3014" s="77" t="s">
        <v>483</v>
      </c>
      <c r="CV3014" s="77" t="s">
        <v>488</v>
      </c>
      <c r="CW3014" s="77">
        <v>2024</v>
      </c>
      <c r="CX3014" s="77">
        <v>0</v>
      </c>
      <c r="CY3014" s="77">
        <v>0</v>
      </c>
      <c r="CZ3014" s="77">
        <v>0</v>
      </c>
      <c r="DA3014" s="77">
        <v>0</v>
      </c>
      <c r="DB3014" s="77">
        <v>21835.978114128589</v>
      </c>
      <c r="DC3014" s="77">
        <v>428.60232122030828</v>
      </c>
      <c r="DD3014" s="77">
        <v>13939.56097345315</v>
      </c>
      <c r="DE3014" s="77">
        <v>7467.8148194502228</v>
      </c>
      <c r="DF3014" s="77">
        <v>0</v>
      </c>
      <c r="DG3014" s="77">
        <v>0</v>
      </c>
      <c r="DH3014" s="77">
        <v>1263.5534246221332</v>
      </c>
      <c r="DI3014" s="77">
        <v>1263.5534246221332</v>
      </c>
      <c r="DJ3014" s="77">
        <v>1.072975515119021E-7</v>
      </c>
      <c r="DL3014" s="77">
        <v>0</v>
      </c>
      <c r="DM3014" s="77">
        <v>0</v>
      </c>
      <c r="DN3014" s="77">
        <v>0</v>
      </c>
      <c r="DO3014" s="77">
        <v>0</v>
      </c>
      <c r="DP3014" s="77">
        <v>0</v>
      </c>
      <c r="DQ3014" s="77">
        <v>0</v>
      </c>
      <c r="DR3014" s="77">
        <v>0</v>
      </c>
      <c r="DS3014" s="77">
        <v>1.3557618866643365E-4</v>
      </c>
      <c r="DT3014" s="77">
        <v>1.3557618866643365E-4</v>
      </c>
      <c r="DU3014" s="77">
        <v>0</v>
      </c>
      <c r="DV3014" s="77">
        <v>1.3557618866643365E-4</v>
      </c>
      <c r="DW3014" s="77">
        <v>1.3557618866643365E-4</v>
      </c>
      <c r="GE3014" s="77" t="s">
        <v>422</v>
      </c>
      <c r="GF3014" s="77" t="s">
        <v>155</v>
      </c>
      <c r="GG3014" s="77" t="s">
        <v>449</v>
      </c>
      <c r="GH3014" s="77" t="s">
        <v>453</v>
      </c>
      <c r="GI3014" s="77">
        <v>2022</v>
      </c>
      <c r="GJ3014" s="77" t="s">
        <v>305</v>
      </c>
      <c r="GK3014" s="77">
        <v>222.22942162784099</v>
      </c>
      <c r="GL3014" s="77">
        <v>774.34978000000001</v>
      </c>
      <c r="GM3014" s="77">
        <v>2022</v>
      </c>
      <c r="GN3014" s="77" t="s">
        <v>175</v>
      </c>
      <c r="GO3014" s="77">
        <v>0.13250000000000001</v>
      </c>
      <c r="GP3014" s="77">
        <v>3</v>
      </c>
      <c r="GQ3014" s="77">
        <v>0</v>
      </c>
      <c r="GR3014" s="77" t="s">
        <v>423</v>
      </c>
      <c r="GS3014" s="77">
        <v>0.1527377521613833</v>
      </c>
      <c r="GT3014" s="77">
        <v>33.942822323560733</v>
      </c>
      <c r="GU3014" s="77">
        <v>0.1527377521613833</v>
      </c>
      <c r="GV3014" s="77">
        <v>33.942822323560733</v>
      </c>
      <c r="GW3014" s="77">
        <v>0.1527377521613833</v>
      </c>
      <c r="GX3014" s="77">
        <v>33.942822323560733</v>
      </c>
      <c r="GY3014" s="77">
        <v>0</v>
      </c>
      <c r="GZ3014" s="77">
        <v>0</v>
      </c>
    </row>
    <row r="3015" spans="98:208" x14ac:dyDescent="0.25">
      <c r="CT3015" s="77" t="s">
        <v>155</v>
      </c>
      <c r="CU3015" s="77" t="s">
        <v>483</v>
      </c>
      <c r="CV3015" s="77" t="s">
        <v>488</v>
      </c>
      <c r="CW3015" s="77">
        <v>2025</v>
      </c>
      <c r="CX3015" s="77">
        <v>0</v>
      </c>
      <c r="CY3015" s="77">
        <v>0</v>
      </c>
      <c r="CZ3015" s="77">
        <v>0</v>
      </c>
      <c r="DA3015" s="77">
        <v>0</v>
      </c>
      <c r="DB3015" s="77">
        <v>21835.978114128589</v>
      </c>
      <c r="DC3015" s="77">
        <v>428.60232122030828</v>
      </c>
      <c r="DD3015" s="77">
        <v>13939.56097345315</v>
      </c>
      <c r="DE3015" s="77">
        <v>7467.8148194502228</v>
      </c>
      <c r="DF3015" s="77">
        <v>0</v>
      </c>
      <c r="DG3015" s="77">
        <v>0</v>
      </c>
      <c r="DH3015" s="77">
        <v>0</v>
      </c>
      <c r="DI3015" s="77">
        <v>1263.5534246221332</v>
      </c>
      <c r="DJ3015" s="77">
        <v>1.072975515119021E-7</v>
      </c>
      <c r="DL3015" s="77">
        <v>0</v>
      </c>
      <c r="DM3015" s="77">
        <v>0</v>
      </c>
      <c r="DN3015" s="77">
        <v>0</v>
      </c>
      <c r="DO3015" s="77">
        <v>0</v>
      </c>
      <c r="DP3015" s="77">
        <v>0</v>
      </c>
      <c r="DQ3015" s="77">
        <v>0</v>
      </c>
      <c r="DR3015" s="77">
        <v>0</v>
      </c>
      <c r="DS3015" s="77">
        <v>0</v>
      </c>
      <c r="DT3015" s="77">
        <v>0</v>
      </c>
      <c r="DU3015" s="77">
        <v>0</v>
      </c>
      <c r="DV3015" s="77">
        <v>1.3557618866643365E-4</v>
      </c>
      <c r="DW3015" s="77">
        <v>1.3557618866643365E-4</v>
      </c>
      <c r="GE3015" s="77" t="s">
        <v>425</v>
      </c>
      <c r="GF3015" s="77" t="s">
        <v>155</v>
      </c>
      <c r="GG3015" s="77" t="s">
        <v>449</v>
      </c>
      <c r="GH3015" s="77" t="s">
        <v>453</v>
      </c>
      <c r="GI3015" s="77">
        <v>2022</v>
      </c>
      <c r="GJ3015" s="77" t="s">
        <v>301</v>
      </c>
      <c r="GK3015" s="77">
        <v>8585.7228092483474</v>
      </c>
      <c r="GL3015" s="77">
        <v>774.34978000000001</v>
      </c>
      <c r="GM3015" s="77">
        <v>2022</v>
      </c>
      <c r="GN3015" s="77" t="s">
        <v>175</v>
      </c>
      <c r="GO3015" s="77">
        <v>5.3000000000000005E-2</v>
      </c>
      <c r="GP3015" s="77">
        <v>3</v>
      </c>
      <c r="GQ3015" s="77">
        <v>0</v>
      </c>
      <c r="GR3015" s="77" t="s">
        <v>423</v>
      </c>
      <c r="GS3015" s="77">
        <v>5.5966209081309407E-2</v>
      </c>
      <c r="GT3015" s="77">
        <v>480.51035785656018</v>
      </c>
      <c r="GU3015" s="77">
        <v>5.5966209081309407E-2</v>
      </c>
      <c r="GV3015" s="77">
        <v>480.51035785656018</v>
      </c>
      <c r="GW3015" s="77">
        <v>5.5966209081309407E-2</v>
      </c>
      <c r="GX3015" s="77">
        <v>480.51035785656018</v>
      </c>
      <c r="GY3015" s="77">
        <v>0</v>
      </c>
      <c r="GZ3015" s="77">
        <v>0</v>
      </c>
    </row>
    <row r="3016" spans="98:208" x14ac:dyDescent="0.25">
      <c r="CT3016" s="77" t="s">
        <v>155</v>
      </c>
      <c r="CU3016" s="77" t="s">
        <v>484</v>
      </c>
      <c r="CV3016" s="77" t="s">
        <v>300</v>
      </c>
      <c r="CW3016" s="77">
        <v>2020</v>
      </c>
      <c r="CX3016" s="77">
        <v>0</v>
      </c>
      <c r="CY3016" s="77">
        <v>0</v>
      </c>
      <c r="CZ3016" s="77">
        <v>0</v>
      </c>
      <c r="DA3016" s="77">
        <v>0</v>
      </c>
      <c r="DB3016" s="77">
        <v>14146.130641332429</v>
      </c>
      <c r="DC3016" s="77">
        <v>222.22942162776681</v>
      </c>
      <c r="DD3016" s="77">
        <v>8585.722809247909</v>
      </c>
      <c r="DE3016" s="77">
        <v>5338.1784104566104</v>
      </c>
      <c r="DF3016" s="77">
        <v>813.2107892130316</v>
      </c>
      <c r="DG3016" s="77">
        <v>0</v>
      </c>
      <c r="DH3016" s="77">
        <v>0</v>
      </c>
      <c r="DI3016" s="77">
        <v>0</v>
      </c>
      <c r="DJ3016" s="77">
        <v>5.2013855594199273E-6</v>
      </c>
      <c r="DL3016" s="77">
        <v>0</v>
      </c>
      <c r="DM3016" s="77">
        <v>4.2298228557771447E-3</v>
      </c>
      <c r="DN3016" s="77">
        <v>4.2298228557771447E-3</v>
      </c>
      <c r="DO3016" s="77">
        <v>0</v>
      </c>
      <c r="DP3016" s="77">
        <v>0</v>
      </c>
      <c r="DQ3016" s="77">
        <v>0</v>
      </c>
      <c r="DR3016" s="77">
        <v>0</v>
      </c>
      <c r="DS3016" s="77">
        <v>0</v>
      </c>
      <c r="DT3016" s="77">
        <v>0</v>
      </c>
      <c r="DU3016" s="77">
        <v>0</v>
      </c>
      <c r="DV3016" s="77">
        <v>0</v>
      </c>
      <c r="DW3016" s="77">
        <v>0</v>
      </c>
      <c r="GE3016" s="77" t="s">
        <v>427</v>
      </c>
      <c r="GF3016" s="77" t="s">
        <v>155</v>
      </c>
      <c r="GG3016" s="77" t="s">
        <v>449</v>
      </c>
      <c r="GH3016" s="77" t="s">
        <v>453</v>
      </c>
      <c r="GI3016" s="77">
        <v>2022</v>
      </c>
      <c r="GJ3016" s="77" t="s">
        <v>303</v>
      </c>
      <c r="GK3016" s="77">
        <v>5338.1784104569961</v>
      </c>
      <c r="GL3016" s="77">
        <v>774.34978000000001</v>
      </c>
      <c r="GM3016" s="77">
        <v>2022</v>
      </c>
      <c r="GN3016" s="77" t="s">
        <v>175</v>
      </c>
      <c r="GO3016" s="77">
        <v>5.3000000000000005E-2</v>
      </c>
      <c r="GP3016" s="77">
        <v>3</v>
      </c>
      <c r="GQ3016" s="77">
        <v>0</v>
      </c>
      <c r="GR3016" s="77" t="s">
        <v>423</v>
      </c>
      <c r="GS3016" s="77">
        <v>5.5966209081309407E-2</v>
      </c>
      <c r="GT3016" s="77">
        <v>298.75760903296816</v>
      </c>
      <c r="GU3016" s="77">
        <v>5.5966209081309407E-2</v>
      </c>
      <c r="GV3016" s="77">
        <v>298.75760903296816</v>
      </c>
      <c r="GW3016" s="77">
        <v>5.5966209081309407E-2</v>
      </c>
      <c r="GX3016" s="77">
        <v>298.75760903296816</v>
      </c>
      <c r="GY3016" s="77">
        <v>0</v>
      </c>
      <c r="GZ3016" s="77">
        <v>0</v>
      </c>
    </row>
    <row r="3017" spans="98:208" x14ac:dyDescent="0.25">
      <c r="CT3017" s="77" t="s">
        <v>155</v>
      </c>
      <c r="CU3017" s="77" t="s">
        <v>484</v>
      </c>
      <c r="CV3017" s="77" t="s">
        <v>300</v>
      </c>
      <c r="CW3017" s="77">
        <v>2021</v>
      </c>
      <c r="CX3017" s="77">
        <v>0</v>
      </c>
      <c r="CY3017" s="77">
        <v>0</v>
      </c>
      <c r="CZ3017" s="77">
        <v>0</v>
      </c>
      <c r="DA3017" s="77">
        <v>0</v>
      </c>
      <c r="DB3017" s="77">
        <v>14146.130641332429</v>
      </c>
      <c r="DC3017" s="77">
        <v>222.22942162776681</v>
      </c>
      <c r="DD3017" s="77">
        <v>8585.722809247909</v>
      </c>
      <c r="DE3017" s="77">
        <v>5338.1784104566104</v>
      </c>
      <c r="DF3017" s="77">
        <v>813.2107892130316</v>
      </c>
      <c r="DG3017" s="77">
        <v>813.2107892130316</v>
      </c>
      <c r="DH3017" s="77">
        <v>0</v>
      </c>
      <c r="DI3017" s="77">
        <v>0</v>
      </c>
      <c r="DJ3017" s="77">
        <v>5.2013855594199273E-6</v>
      </c>
      <c r="DL3017" s="77">
        <v>0</v>
      </c>
      <c r="DM3017" s="77">
        <v>4.2298228557771447E-3</v>
      </c>
      <c r="DN3017" s="77">
        <v>4.2298228557771447E-3</v>
      </c>
      <c r="DO3017" s="77">
        <v>0</v>
      </c>
      <c r="DP3017" s="77">
        <v>4.2298228557771447E-3</v>
      </c>
      <c r="DQ3017" s="77">
        <v>4.2298228557771447E-3</v>
      </c>
      <c r="DR3017" s="77">
        <v>0</v>
      </c>
      <c r="DS3017" s="77">
        <v>0</v>
      </c>
      <c r="DT3017" s="77">
        <v>0</v>
      </c>
      <c r="DU3017" s="77">
        <v>0</v>
      </c>
      <c r="DV3017" s="77">
        <v>0</v>
      </c>
      <c r="DW3017" s="77">
        <v>0</v>
      </c>
      <c r="GE3017" s="77" t="s">
        <v>422</v>
      </c>
      <c r="GF3017" s="77" t="s">
        <v>155</v>
      </c>
      <c r="GG3017" s="77" t="s">
        <v>449</v>
      </c>
      <c r="GH3017" s="77" t="s">
        <v>453</v>
      </c>
      <c r="GI3017" s="77">
        <v>2023</v>
      </c>
      <c r="GJ3017" s="77" t="s">
        <v>305</v>
      </c>
      <c r="GK3017" s="77">
        <v>233.23007680795021</v>
      </c>
      <c r="GL3017" s="77">
        <v>774.34978000000001</v>
      </c>
      <c r="GM3017" s="77">
        <v>2023</v>
      </c>
      <c r="GN3017" s="77" t="s">
        <v>175</v>
      </c>
      <c r="GO3017" s="77">
        <v>0.13250000000000001</v>
      </c>
      <c r="GP3017" s="77">
        <v>3</v>
      </c>
      <c r="GQ3017" s="77">
        <v>0</v>
      </c>
      <c r="GR3017" s="77" t="s">
        <v>423</v>
      </c>
      <c r="GS3017" s="77">
        <v>0</v>
      </c>
      <c r="GT3017" s="77">
        <v>0</v>
      </c>
      <c r="GU3017" s="77">
        <v>0.1527377521613833</v>
      </c>
      <c r="GV3017" s="77">
        <v>35.623037668073088</v>
      </c>
      <c r="GW3017" s="77">
        <v>0.1527377521613833</v>
      </c>
      <c r="GX3017" s="77">
        <v>35.623037668073088</v>
      </c>
      <c r="GY3017" s="77">
        <v>0.1527377521613833</v>
      </c>
      <c r="GZ3017" s="77">
        <v>35.623037668073088</v>
      </c>
    </row>
    <row r="3018" spans="98:208" x14ac:dyDescent="0.25">
      <c r="CT3018" s="77" t="s">
        <v>155</v>
      </c>
      <c r="CU3018" s="77" t="s">
        <v>484</v>
      </c>
      <c r="CV3018" s="77" t="s">
        <v>300</v>
      </c>
      <c r="CW3018" s="77">
        <v>2022</v>
      </c>
      <c r="CX3018" s="77">
        <v>0</v>
      </c>
      <c r="CY3018" s="77">
        <v>0</v>
      </c>
      <c r="CZ3018" s="77">
        <v>0</v>
      </c>
      <c r="DA3018" s="77">
        <v>0</v>
      </c>
      <c r="DB3018" s="77">
        <v>14146.130641332429</v>
      </c>
      <c r="DC3018" s="77">
        <v>222.22942162776681</v>
      </c>
      <c r="DD3018" s="77">
        <v>8585.722809247909</v>
      </c>
      <c r="DE3018" s="77">
        <v>5338.1784104566104</v>
      </c>
      <c r="DF3018" s="77">
        <v>813.2107892130316</v>
      </c>
      <c r="DG3018" s="77">
        <v>813.2107892130316</v>
      </c>
      <c r="DH3018" s="77">
        <v>813.2107892130316</v>
      </c>
      <c r="DI3018" s="77">
        <v>0</v>
      </c>
      <c r="DJ3018" s="77">
        <v>5.2013855594199273E-6</v>
      </c>
      <c r="DL3018" s="77">
        <v>0</v>
      </c>
      <c r="DM3018" s="77">
        <v>4.2298228557771447E-3</v>
      </c>
      <c r="DN3018" s="77">
        <v>4.2298228557771447E-3</v>
      </c>
      <c r="DO3018" s="77">
        <v>0</v>
      </c>
      <c r="DP3018" s="77">
        <v>4.2298228557771447E-3</v>
      </c>
      <c r="DQ3018" s="77">
        <v>4.2298228557771447E-3</v>
      </c>
      <c r="DR3018" s="77">
        <v>0</v>
      </c>
      <c r="DS3018" s="77">
        <v>4.2298228557771447E-3</v>
      </c>
      <c r="DT3018" s="77">
        <v>4.2298228557771447E-3</v>
      </c>
      <c r="DU3018" s="77">
        <v>0</v>
      </c>
      <c r="DV3018" s="77">
        <v>0</v>
      </c>
      <c r="DW3018" s="77">
        <v>0</v>
      </c>
      <c r="GE3018" s="77" t="s">
        <v>425</v>
      </c>
      <c r="GF3018" s="77" t="s">
        <v>155</v>
      </c>
      <c r="GG3018" s="77" t="s">
        <v>449</v>
      </c>
      <c r="GH3018" s="77" t="s">
        <v>453</v>
      </c>
      <c r="GI3018" s="77">
        <v>2023</v>
      </c>
      <c r="GJ3018" s="77" t="s">
        <v>301</v>
      </c>
      <c r="GK3018" s="77">
        <v>8896.5159934290132</v>
      </c>
      <c r="GL3018" s="77">
        <v>774.34978000000001</v>
      </c>
      <c r="GM3018" s="77">
        <v>2023</v>
      </c>
      <c r="GN3018" s="77" t="s">
        <v>175</v>
      </c>
      <c r="GO3018" s="77">
        <v>5.3000000000000005E-2</v>
      </c>
      <c r="GP3018" s="77">
        <v>3</v>
      </c>
      <c r="GQ3018" s="77">
        <v>0</v>
      </c>
      <c r="GR3018" s="77" t="s">
        <v>423</v>
      </c>
      <c r="GS3018" s="77">
        <v>0</v>
      </c>
      <c r="GT3018" s="77">
        <v>0</v>
      </c>
      <c r="GU3018" s="77">
        <v>5.5966209081309407E-2</v>
      </c>
      <c r="GV3018" s="77">
        <v>497.90427418346121</v>
      </c>
      <c r="GW3018" s="77">
        <v>5.5966209081309407E-2</v>
      </c>
      <c r="GX3018" s="77">
        <v>497.90427418346121</v>
      </c>
      <c r="GY3018" s="77">
        <v>5.5966209081309407E-2</v>
      </c>
      <c r="GZ3018" s="77">
        <v>497.90427418346121</v>
      </c>
    </row>
    <row r="3019" spans="98:208" x14ac:dyDescent="0.25">
      <c r="CT3019" s="77" t="s">
        <v>155</v>
      </c>
      <c r="CU3019" s="77" t="s">
        <v>484</v>
      </c>
      <c r="CV3019" s="77" t="s">
        <v>300</v>
      </c>
      <c r="CW3019" s="77">
        <v>2023</v>
      </c>
      <c r="CX3019" s="77">
        <v>0</v>
      </c>
      <c r="CY3019" s="77">
        <v>0</v>
      </c>
      <c r="CZ3019" s="77">
        <v>0</v>
      </c>
      <c r="DA3019" s="77">
        <v>0</v>
      </c>
      <c r="DB3019" s="77">
        <v>14664.63755643651</v>
      </c>
      <c r="DC3019" s="77">
        <v>233.23007680793151</v>
      </c>
      <c r="DD3019" s="77">
        <v>8896.5159934285311</v>
      </c>
      <c r="DE3019" s="77">
        <v>5534.8914862000511</v>
      </c>
      <c r="DF3019" s="77">
        <v>0</v>
      </c>
      <c r="DG3019" s="77">
        <v>843.29420601053585</v>
      </c>
      <c r="DH3019" s="77">
        <v>843.29420601053585</v>
      </c>
      <c r="DI3019" s="77">
        <v>843.29420601053585</v>
      </c>
      <c r="DJ3019" s="77">
        <v>5.2013855594199273E-6</v>
      </c>
      <c r="DL3019" s="77">
        <v>0</v>
      </c>
      <c r="DM3019" s="77">
        <v>0</v>
      </c>
      <c r="DN3019" s="77">
        <v>0</v>
      </c>
      <c r="DO3019" s="77">
        <v>0</v>
      </c>
      <c r="DP3019" s="77">
        <v>4.3862983054856943E-3</v>
      </c>
      <c r="DQ3019" s="77">
        <v>4.3862983054856943E-3</v>
      </c>
      <c r="DR3019" s="77">
        <v>0</v>
      </c>
      <c r="DS3019" s="77">
        <v>4.3862983054856943E-3</v>
      </c>
      <c r="DT3019" s="77">
        <v>4.3862983054856943E-3</v>
      </c>
      <c r="DU3019" s="77">
        <v>0</v>
      </c>
      <c r="DV3019" s="77">
        <v>4.3862983054856943E-3</v>
      </c>
      <c r="DW3019" s="77">
        <v>4.3862983054856943E-3</v>
      </c>
      <c r="GE3019" s="77" t="s">
        <v>427</v>
      </c>
      <c r="GF3019" s="77" t="s">
        <v>155</v>
      </c>
      <c r="GG3019" s="77" t="s">
        <v>449</v>
      </c>
      <c r="GH3019" s="77" t="s">
        <v>453</v>
      </c>
      <c r="GI3019" s="77">
        <v>2023</v>
      </c>
      <c r="GJ3019" s="77" t="s">
        <v>303</v>
      </c>
      <c r="GK3019" s="77">
        <v>5534.891486200353</v>
      </c>
      <c r="GL3019" s="77">
        <v>774.34978000000001</v>
      </c>
      <c r="GM3019" s="77">
        <v>2023</v>
      </c>
      <c r="GN3019" s="77" t="s">
        <v>175</v>
      </c>
      <c r="GO3019" s="77">
        <v>5.3000000000000005E-2</v>
      </c>
      <c r="GP3019" s="77">
        <v>3</v>
      </c>
      <c r="GQ3019" s="77">
        <v>0</v>
      </c>
      <c r="GR3019" s="77" t="s">
        <v>423</v>
      </c>
      <c r="GS3019" s="77">
        <v>0</v>
      </c>
      <c r="GT3019" s="77">
        <v>0</v>
      </c>
      <c r="GU3019" s="77">
        <v>5.5966209081309407E-2</v>
      </c>
      <c r="GV3019" s="77">
        <v>309.76689415904832</v>
      </c>
      <c r="GW3019" s="77">
        <v>5.5966209081309407E-2</v>
      </c>
      <c r="GX3019" s="77">
        <v>309.76689415904832</v>
      </c>
      <c r="GY3019" s="77">
        <v>5.5966209081309407E-2</v>
      </c>
      <c r="GZ3019" s="77">
        <v>309.76689415904832</v>
      </c>
    </row>
    <row r="3020" spans="98:208" x14ac:dyDescent="0.25">
      <c r="CT3020" s="77" t="s">
        <v>155</v>
      </c>
      <c r="CU3020" s="77" t="s">
        <v>484</v>
      </c>
      <c r="CV3020" s="77" t="s">
        <v>300</v>
      </c>
      <c r="CW3020" s="77">
        <v>2024</v>
      </c>
      <c r="CX3020" s="77">
        <v>0</v>
      </c>
      <c r="CY3020" s="77">
        <v>0</v>
      </c>
      <c r="CZ3020" s="77">
        <v>0</v>
      </c>
      <c r="DA3020" s="77">
        <v>0</v>
      </c>
      <c r="DB3020" s="77">
        <v>14664.63755643651</v>
      </c>
      <c r="DC3020" s="77">
        <v>233.23007680793151</v>
      </c>
      <c r="DD3020" s="77">
        <v>8896.5159934285311</v>
      </c>
      <c r="DE3020" s="77">
        <v>5534.8914862000511</v>
      </c>
      <c r="DF3020" s="77">
        <v>0</v>
      </c>
      <c r="DG3020" s="77">
        <v>0</v>
      </c>
      <c r="DH3020" s="77">
        <v>843.29420601053585</v>
      </c>
      <c r="DI3020" s="77">
        <v>843.29420601053585</v>
      </c>
      <c r="DJ3020" s="77">
        <v>5.2013855594199273E-6</v>
      </c>
      <c r="DL3020" s="77">
        <v>0</v>
      </c>
      <c r="DM3020" s="77">
        <v>0</v>
      </c>
      <c r="DN3020" s="77">
        <v>0</v>
      </c>
      <c r="DO3020" s="77">
        <v>0</v>
      </c>
      <c r="DP3020" s="77">
        <v>0</v>
      </c>
      <c r="DQ3020" s="77">
        <v>0</v>
      </c>
      <c r="DR3020" s="77">
        <v>0</v>
      </c>
      <c r="DS3020" s="77">
        <v>4.3862983054856943E-3</v>
      </c>
      <c r="DT3020" s="77">
        <v>4.3862983054856943E-3</v>
      </c>
      <c r="DU3020" s="77">
        <v>0</v>
      </c>
      <c r="DV3020" s="77">
        <v>4.3862983054856943E-3</v>
      </c>
      <c r="DW3020" s="77">
        <v>4.3862983054856943E-3</v>
      </c>
      <c r="GE3020" s="77" t="s">
        <v>422</v>
      </c>
      <c r="GF3020" s="77" t="s">
        <v>155</v>
      </c>
      <c r="GG3020" s="77" t="s">
        <v>449</v>
      </c>
      <c r="GH3020" s="77" t="s">
        <v>453</v>
      </c>
      <c r="GI3020" s="77">
        <v>2024</v>
      </c>
      <c r="GJ3020" s="77" t="s">
        <v>305</v>
      </c>
      <c r="GK3020" s="77">
        <v>233.23007680795021</v>
      </c>
      <c r="GL3020" s="77">
        <v>774.34978000000001</v>
      </c>
      <c r="GM3020" s="77">
        <v>2024</v>
      </c>
      <c r="GN3020" s="77" t="s">
        <v>175</v>
      </c>
      <c r="GO3020" s="77">
        <v>0.13250000000000001</v>
      </c>
      <c r="GP3020" s="77">
        <v>3</v>
      </c>
      <c r="GQ3020" s="77">
        <v>0</v>
      </c>
      <c r="GR3020" s="77" t="s">
        <v>423</v>
      </c>
      <c r="GS3020" s="77">
        <v>0</v>
      </c>
      <c r="GT3020" s="77">
        <v>0</v>
      </c>
      <c r="GU3020" s="77">
        <v>0</v>
      </c>
      <c r="GV3020" s="77">
        <v>0</v>
      </c>
      <c r="GW3020" s="77">
        <v>0.1527377521613833</v>
      </c>
      <c r="GX3020" s="77">
        <v>35.623037668073088</v>
      </c>
      <c r="GY3020" s="77">
        <v>0.1527377521613833</v>
      </c>
      <c r="GZ3020" s="77">
        <v>35.623037668073088</v>
      </c>
    </row>
    <row r="3021" spans="98:208" x14ac:dyDescent="0.25">
      <c r="CT3021" s="77" t="s">
        <v>155</v>
      </c>
      <c r="CU3021" s="77" t="s">
        <v>484</v>
      </c>
      <c r="CV3021" s="77" t="s">
        <v>300</v>
      </c>
      <c r="CW3021" s="77">
        <v>2025</v>
      </c>
      <c r="CX3021" s="77">
        <v>0</v>
      </c>
      <c r="CY3021" s="77">
        <v>0</v>
      </c>
      <c r="CZ3021" s="77">
        <v>0</v>
      </c>
      <c r="DA3021" s="77">
        <v>0</v>
      </c>
      <c r="DB3021" s="77">
        <v>14664.63755643651</v>
      </c>
      <c r="DC3021" s="77">
        <v>233.23007680793151</v>
      </c>
      <c r="DD3021" s="77">
        <v>8896.5159934285311</v>
      </c>
      <c r="DE3021" s="77">
        <v>5534.8914862000511</v>
      </c>
      <c r="DF3021" s="77">
        <v>0</v>
      </c>
      <c r="DG3021" s="77">
        <v>0</v>
      </c>
      <c r="DH3021" s="77">
        <v>0</v>
      </c>
      <c r="DI3021" s="77">
        <v>843.29420601053585</v>
      </c>
      <c r="DJ3021" s="77">
        <v>5.2013855594199273E-6</v>
      </c>
      <c r="DL3021" s="77">
        <v>0</v>
      </c>
      <c r="DM3021" s="77">
        <v>0</v>
      </c>
      <c r="DN3021" s="77">
        <v>0</v>
      </c>
      <c r="DO3021" s="77">
        <v>0</v>
      </c>
      <c r="DP3021" s="77">
        <v>0</v>
      </c>
      <c r="DQ3021" s="77">
        <v>0</v>
      </c>
      <c r="DR3021" s="77">
        <v>0</v>
      </c>
      <c r="DS3021" s="77">
        <v>0</v>
      </c>
      <c r="DT3021" s="77">
        <v>0</v>
      </c>
      <c r="DU3021" s="77">
        <v>0</v>
      </c>
      <c r="DV3021" s="77">
        <v>4.3862983054856943E-3</v>
      </c>
      <c r="DW3021" s="77">
        <v>4.3862983054856943E-3</v>
      </c>
      <c r="GE3021" s="77" t="s">
        <v>425</v>
      </c>
      <c r="GF3021" s="77" t="s">
        <v>155</v>
      </c>
      <c r="GG3021" s="77" t="s">
        <v>449</v>
      </c>
      <c r="GH3021" s="77" t="s">
        <v>453</v>
      </c>
      <c r="GI3021" s="77">
        <v>2024</v>
      </c>
      <c r="GJ3021" s="77" t="s">
        <v>301</v>
      </c>
      <c r="GK3021" s="77">
        <v>8896.5159934290132</v>
      </c>
      <c r="GL3021" s="77">
        <v>774.34978000000001</v>
      </c>
      <c r="GM3021" s="77">
        <v>2024</v>
      </c>
      <c r="GN3021" s="77" t="s">
        <v>175</v>
      </c>
      <c r="GO3021" s="77">
        <v>5.3000000000000005E-2</v>
      </c>
      <c r="GP3021" s="77">
        <v>3</v>
      </c>
      <c r="GQ3021" s="77">
        <v>0</v>
      </c>
      <c r="GR3021" s="77" t="s">
        <v>423</v>
      </c>
      <c r="GS3021" s="77">
        <v>0</v>
      </c>
      <c r="GT3021" s="77">
        <v>0</v>
      </c>
      <c r="GU3021" s="77">
        <v>0</v>
      </c>
      <c r="GV3021" s="77">
        <v>0</v>
      </c>
      <c r="GW3021" s="77">
        <v>5.5966209081309407E-2</v>
      </c>
      <c r="GX3021" s="77">
        <v>497.90427418346121</v>
      </c>
      <c r="GY3021" s="77">
        <v>5.5966209081309407E-2</v>
      </c>
      <c r="GZ3021" s="77">
        <v>497.90427418346121</v>
      </c>
    </row>
    <row r="3022" spans="98:208" x14ac:dyDescent="0.25">
      <c r="CT3022" s="77" t="s">
        <v>155</v>
      </c>
      <c r="CU3022" s="77" t="s">
        <v>484</v>
      </c>
      <c r="CV3022" s="77" t="s">
        <v>432</v>
      </c>
      <c r="CW3022" s="77">
        <v>2020</v>
      </c>
      <c r="CX3022" s="77">
        <v>0</v>
      </c>
      <c r="CY3022" s="77">
        <v>0</v>
      </c>
      <c r="CZ3022" s="77">
        <v>0</v>
      </c>
      <c r="DA3022" s="77">
        <v>0</v>
      </c>
      <c r="DB3022" s="77">
        <v>8807.9522308757514</v>
      </c>
      <c r="DC3022" s="77">
        <v>222.22942162779989</v>
      </c>
      <c r="DD3022" s="77">
        <v>8585.7228092478726</v>
      </c>
      <c r="DE3022" s="77">
        <v>0</v>
      </c>
      <c r="DF3022" s="77">
        <v>514.453180180088</v>
      </c>
      <c r="DG3022" s="77">
        <v>0</v>
      </c>
      <c r="DH3022" s="77">
        <v>0</v>
      </c>
      <c r="DI3022" s="77">
        <v>0</v>
      </c>
      <c r="DJ3022" s="77">
        <v>9.5621953958637441E-6</v>
      </c>
      <c r="DL3022" s="77">
        <v>0</v>
      </c>
      <c r="DM3022" s="77">
        <v>4.919301830905499E-3</v>
      </c>
      <c r="DN3022" s="77">
        <v>4.919301830905499E-3</v>
      </c>
      <c r="DO3022" s="77">
        <v>0</v>
      </c>
      <c r="DP3022" s="77">
        <v>0</v>
      </c>
      <c r="DQ3022" s="77">
        <v>0</v>
      </c>
      <c r="DR3022" s="77">
        <v>0</v>
      </c>
      <c r="DS3022" s="77">
        <v>0</v>
      </c>
      <c r="DT3022" s="77">
        <v>0</v>
      </c>
      <c r="DU3022" s="77">
        <v>0</v>
      </c>
      <c r="DV3022" s="77">
        <v>0</v>
      </c>
      <c r="DW3022" s="77">
        <v>0</v>
      </c>
      <c r="GE3022" s="77" t="s">
        <v>427</v>
      </c>
      <c r="GF3022" s="77" t="s">
        <v>155</v>
      </c>
      <c r="GG3022" s="77" t="s">
        <v>449</v>
      </c>
      <c r="GH3022" s="77" t="s">
        <v>453</v>
      </c>
      <c r="GI3022" s="77">
        <v>2024</v>
      </c>
      <c r="GJ3022" s="77" t="s">
        <v>303</v>
      </c>
      <c r="GK3022" s="77">
        <v>5534.891486200353</v>
      </c>
      <c r="GL3022" s="77">
        <v>774.34978000000001</v>
      </c>
      <c r="GM3022" s="77">
        <v>2024</v>
      </c>
      <c r="GN3022" s="77" t="s">
        <v>175</v>
      </c>
      <c r="GO3022" s="77">
        <v>5.3000000000000005E-2</v>
      </c>
      <c r="GP3022" s="77">
        <v>3</v>
      </c>
      <c r="GQ3022" s="77">
        <v>0</v>
      </c>
      <c r="GR3022" s="77" t="s">
        <v>423</v>
      </c>
      <c r="GS3022" s="77">
        <v>0</v>
      </c>
      <c r="GT3022" s="77">
        <v>0</v>
      </c>
      <c r="GU3022" s="77">
        <v>0</v>
      </c>
      <c r="GV3022" s="77">
        <v>0</v>
      </c>
      <c r="GW3022" s="77">
        <v>5.5966209081309407E-2</v>
      </c>
      <c r="GX3022" s="77">
        <v>309.76689415904832</v>
      </c>
      <c r="GY3022" s="77">
        <v>5.5966209081309407E-2</v>
      </c>
      <c r="GZ3022" s="77">
        <v>309.76689415904832</v>
      </c>
    </row>
    <row r="3023" spans="98:208" x14ac:dyDescent="0.25">
      <c r="CT3023" s="77" t="s">
        <v>155</v>
      </c>
      <c r="CU3023" s="77" t="s">
        <v>484</v>
      </c>
      <c r="CV3023" s="77" t="s">
        <v>432</v>
      </c>
      <c r="CW3023" s="77">
        <v>2021</v>
      </c>
      <c r="CX3023" s="77">
        <v>0</v>
      </c>
      <c r="CY3023" s="77">
        <v>0</v>
      </c>
      <c r="CZ3023" s="77">
        <v>0</v>
      </c>
      <c r="DA3023" s="77">
        <v>0</v>
      </c>
      <c r="DB3023" s="77">
        <v>8807.9522308757514</v>
      </c>
      <c r="DC3023" s="77">
        <v>222.22942162779989</v>
      </c>
      <c r="DD3023" s="77">
        <v>8585.7228092478726</v>
      </c>
      <c r="DE3023" s="77">
        <v>0</v>
      </c>
      <c r="DF3023" s="77">
        <v>514.453180180088</v>
      </c>
      <c r="DG3023" s="77">
        <v>514.453180180088</v>
      </c>
      <c r="DH3023" s="77">
        <v>0</v>
      </c>
      <c r="DI3023" s="77">
        <v>0</v>
      </c>
      <c r="DJ3023" s="77">
        <v>9.5621953958637441E-6</v>
      </c>
      <c r="DL3023" s="77">
        <v>0</v>
      </c>
      <c r="DM3023" s="77">
        <v>4.919301830905499E-3</v>
      </c>
      <c r="DN3023" s="77">
        <v>4.919301830905499E-3</v>
      </c>
      <c r="DO3023" s="77">
        <v>0</v>
      </c>
      <c r="DP3023" s="77">
        <v>4.919301830905499E-3</v>
      </c>
      <c r="DQ3023" s="77">
        <v>4.919301830905499E-3</v>
      </c>
      <c r="DR3023" s="77">
        <v>0</v>
      </c>
      <c r="DS3023" s="77">
        <v>0</v>
      </c>
      <c r="DT3023" s="77">
        <v>0</v>
      </c>
      <c r="DU3023" s="77">
        <v>0</v>
      </c>
      <c r="DV3023" s="77">
        <v>0</v>
      </c>
      <c r="DW3023" s="77">
        <v>0</v>
      </c>
      <c r="GE3023" s="77" t="s">
        <v>422</v>
      </c>
      <c r="GF3023" s="77" t="s">
        <v>155</v>
      </c>
      <c r="GG3023" s="77" t="s">
        <v>449</v>
      </c>
      <c r="GH3023" s="77" t="s">
        <v>453</v>
      </c>
      <c r="GI3023" s="77">
        <v>2025</v>
      </c>
      <c r="GJ3023" s="77" t="s">
        <v>305</v>
      </c>
      <c r="GK3023" s="77">
        <v>233.23007680795021</v>
      </c>
      <c r="GL3023" s="77">
        <v>774.34978000000001</v>
      </c>
      <c r="GM3023" s="77">
        <v>2025</v>
      </c>
      <c r="GN3023" s="77" t="s">
        <v>175</v>
      </c>
      <c r="GO3023" s="77">
        <v>0.13250000000000001</v>
      </c>
      <c r="GP3023" s="77">
        <v>3</v>
      </c>
      <c r="GQ3023" s="77">
        <v>0</v>
      </c>
      <c r="GR3023" s="77" t="s">
        <v>423</v>
      </c>
      <c r="GS3023" s="77">
        <v>0</v>
      </c>
      <c r="GT3023" s="77">
        <v>0</v>
      </c>
      <c r="GU3023" s="77">
        <v>0</v>
      </c>
      <c r="GV3023" s="77">
        <v>0</v>
      </c>
      <c r="GW3023" s="77">
        <v>0</v>
      </c>
      <c r="GX3023" s="77">
        <v>0</v>
      </c>
      <c r="GY3023" s="77">
        <v>0.1527377521613833</v>
      </c>
      <c r="GZ3023" s="77">
        <v>35.623037668073088</v>
      </c>
    </row>
    <row r="3024" spans="98:208" x14ac:dyDescent="0.25">
      <c r="CT3024" s="77" t="s">
        <v>155</v>
      </c>
      <c r="CU3024" s="77" t="s">
        <v>484</v>
      </c>
      <c r="CV3024" s="77" t="s">
        <v>432</v>
      </c>
      <c r="CW3024" s="77">
        <v>2022</v>
      </c>
      <c r="CX3024" s="77">
        <v>0</v>
      </c>
      <c r="CY3024" s="77">
        <v>0</v>
      </c>
      <c r="CZ3024" s="77">
        <v>0</v>
      </c>
      <c r="DA3024" s="77">
        <v>0</v>
      </c>
      <c r="DB3024" s="77">
        <v>8807.9522308757514</v>
      </c>
      <c r="DC3024" s="77">
        <v>222.22942162779989</v>
      </c>
      <c r="DD3024" s="77">
        <v>8585.7228092478726</v>
      </c>
      <c r="DE3024" s="77">
        <v>0</v>
      </c>
      <c r="DF3024" s="77">
        <v>514.453180180088</v>
      </c>
      <c r="DG3024" s="77">
        <v>514.453180180088</v>
      </c>
      <c r="DH3024" s="77">
        <v>514.453180180088</v>
      </c>
      <c r="DI3024" s="77">
        <v>0</v>
      </c>
      <c r="DJ3024" s="77">
        <v>9.5621953958637441E-6</v>
      </c>
      <c r="DL3024" s="77">
        <v>0</v>
      </c>
      <c r="DM3024" s="77">
        <v>4.919301830905499E-3</v>
      </c>
      <c r="DN3024" s="77">
        <v>4.919301830905499E-3</v>
      </c>
      <c r="DO3024" s="77">
        <v>0</v>
      </c>
      <c r="DP3024" s="77">
        <v>4.919301830905499E-3</v>
      </c>
      <c r="DQ3024" s="77">
        <v>4.919301830905499E-3</v>
      </c>
      <c r="DR3024" s="77">
        <v>0</v>
      </c>
      <c r="DS3024" s="77">
        <v>4.919301830905499E-3</v>
      </c>
      <c r="DT3024" s="77">
        <v>4.919301830905499E-3</v>
      </c>
      <c r="DU3024" s="77">
        <v>0</v>
      </c>
      <c r="DV3024" s="77">
        <v>0</v>
      </c>
      <c r="DW3024" s="77">
        <v>0</v>
      </c>
      <c r="GE3024" s="77" t="s">
        <v>425</v>
      </c>
      <c r="GF3024" s="77" t="s">
        <v>155</v>
      </c>
      <c r="GG3024" s="77" t="s">
        <v>449</v>
      </c>
      <c r="GH3024" s="77" t="s">
        <v>453</v>
      </c>
      <c r="GI3024" s="77">
        <v>2025</v>
      </c>
      <c r="GJ3024" s="77" t="s">
        <v>301</v>
      </c>
      <c r="GK3024" s="77">
        <v>8896.5159934290132</v>
      </c>
      <c r="GL3024" s="77">
        <v>774.34978000000001</v>
      </c>
      <c r="GM3024" s="77">
        <v>2025</v>
      </c>
      <c r="GN3024" s="77" t="s">
        <v>175</v>
      </c>
      <c r="GO3024" s="77">
        <v>5.3000000000000005E-2</v>
      </c>
      <c r="GP3024" s="77">
        <v>3</v>
      </c>
      <c r="GQ3024" s="77">
        <v>0</v>
      </c>
      <c r="GR3024" s="77" t="s">
        <v>423</v>
      </c>
      <c r="GS3024" s="77">
        <v>0</v>
      </c>
      <c r="GT3024" s="77">
        <v>0</v>
      </c>
      <c r="GU3024" s="77">
        <v>0</v>
      </c>
      <c r="GV3024" s="77">
        <v>0</v>
      </c>
      <c r="GW3024" s="77">
        <v>0</v>
      </c>
      <c r="GX3024" s="77">
        <v>0</v>
      </c>
      <c r="GY3024" s="77">
        <v>5.5966209081309407E-2</v>
      </c>
      <c r="GZ3024" s="77">
        <v>497.90427418346121</v>
      </c>
    </row>
    <row r="3025" spans="98:208" x14ac:dyDescent="0.25">
      <c r="CT3025" s="77" t="s">
        <v>155</v>
      </c>
      <c r="CU3025" s="77" t="s">
        <v>484</v>
      </c>
      <c r="CV3025" s="77" t="s">
        <v>432</v>
      </c>
      <c r="CW3025" s="77">
        <v>2023</v>
      </c>
      <c r="CX3025" s="77">
        <v>0</v>
      </c>
      <c r="CY3025" s="77">
        <v>0</v>
      </c>
      <c r="CZ3025" s="77">
        <v>0</v>
      </c>
      <c r="DA3025" s="77">
        <v>0</v>
      </c>
      <c r="DB3025" s="77">
        <v>9129.7460702365042</v>
      </c>
      <c r="DC3025" s="77">
        <v>233.2300768078762</v>
      </c>
      <c r="DD3025" s="77">
        <v>8896.5159934285493</v>
      </c>
      <c r="DE3025" s="77">
        <v>0</v>
      </c>
      <c r="DF3025" s="77">
        <v>0</v>
      </c>
      <c r="DG3025" s="77">
        <v>533.52731185149696</v>
      </c>
      <c r="DH3025" s="77">
        <v>533.52731185149696</v>
      </c>
      <c r="DI3025" s="77">
        <v>533.52731185149696</v>
      </c>
      <c r="DJ3025" s="77">
        <v>9.5621953958637441E-6</v>
      </c>
      <c r="DL3025" s="77">
        <v>0</v>
      </c>
      <c r="DM3025" s="77">
        <v>0</v>
      </c>
      <c r="DN3025" s="77">
        <v>0</v>
      </c>
      <c r="DO3025" s="77">
        <v>0</v>
      </c>
      <c r="DP3025" s="77">
        <v>5.1016924049539442E-3</v>
      </c>
      <c r="DQ3025" s="77">
        <v>5.1016924049539442E-3</v>
      </c>
      <c r="DR3025" s="77">
        <v>0</v>
      </c>
      <c r="DS3025" s="77">
        <v>5.1016924049539442E-3</v>
      </c>
      <c r="DT3025" s="77">
        <v>5.1016924049539442E-3</v>
      </c>
      <c r="DU3025" s="77">
        <v>0</v>
      </c>
      <c r="DV3025" s="77">
        <v>5.1016924049539442E-3</v>
      </c>
      <c r="DW3025" s="77">
        <v>5.1016924049539442E-3</v>
      </c>
      <c r="GE3025" s="77" t="s">
        <v>427</v>
      </c>
      <c r="GF3025" s="77" t="s">
        <v>155</v>
      </c>
      <c r="GG3025" s="77" t="s">
        <v>449</v>
      </c>
      <c r="GH3025" s="77" t="s">
        <v>453</v>
      </c>
      <c r="GI3025" s="77">
        <v>2025</v>
      </c>
      <c r="GJ3025" s="77" t="s">
        <v>303</v>
      </c>
      <c r="GK3025" s="77">
        <v>5534.891486200353</v>
      </c>
      <c r="GL3025" s="77">
        <v>774.34978000000001</v>
      </c>
      <c r="GM3025" s="77">
        <v>2025</v>
      </c>
      <c r="GN3025" s="77" t="s">
        <v>175</v>
      </c>
      <c r="GO3025" s="77">
        <v>5.3000000000000005E-2</v>
      </c>
      <c r="GP3025" s="77">
        <v>3</v>
      </c>
      <c r="GQ3025" s="77">
        <v>0</v>
      </c>
      <c r="GR3025" s="77" t="s">
        <v>423</v>
      </c>
      <c r="GS3025" s="77">
        <v>0</v>
      </c>
      <c r="GT3025" s="77">
        <v>0</v>
      </c>
      <c r="GU3025" s="77">
        <v>0</v>
      </c>
      <c r="GV3025" s="77">
        <v>0</v>
      </c>
      <c r="GW3025" s="77">
        <v>0</v>
      </c>
      <c r="GX3025" s="77">
        <v>0</v>
      </c>
      <c r="GY3025" s="77">
        <v>5.5966209081309407E-2</v>
      </c>
      <c r="GZ3025" s="77">
        <v>309.76689415904832</v>
      </c>
    </row>
    <row r="3026" spans="98:208" x14ac:dyDescent="0.25">
      <c r="CT3026" s="77" t="s">
        <v>155</v>
      </c>
      <c r="CU3026" s="77" t="s">
        <v>484</v>
      </c>
      <c r="CV3026" s="77" t="s">
        <v>432</v>
      </c>
      <c r="CW3026" s="77">
        <v>2024</v>
      </c>
      <c r="CX3026" s="77">
        <v>0</v>
      </c>
      <c r="CY3026" s="77">
        <v>0</v>
      </c>
      <c r="CZ3026" s="77">
        <v>0</v>
      </c>
      <c r="DA3026" s="77">
        <v>0</v>
      </c>
      <c r="DB3026" s="77">
        <v>9129.7460702365042</v>
      </c>
      <c r="DC3026" s="77">
        <v>233.2300768078762</v>
      </c>
      <c r="DD3026" s="77">
        <v>8896.5159934285493</v>
      </c>
      <c r="DE3026" s="77">
        <v>0</v>
      </c>
      <c r="DF3026" s="77">
        <v>0</v>
      </c>
      <c r="DG3026" s="77">
        <v>0</v>
      </c>
      <c r="DH3026" s="77">
        <v>533.52731185149696</v>
      </c>
      <c r="DI3026" s="77">
        <v>533.52731185149696</v>
      </c>
      <c r="DJ3026" s="77">
        <v>9.5621953958637441E-6</v>
      </c>
      <c r="DL3026" s="77">
        <v>0</v>
      </c>
      <c r="DM3026" s="77">
        <v>0</v>
      </c>
      <c r="DN3026" s="77">
        <v>0</v>
      </c>
      <c r="DO3026" s="77">
        <v>0</v>
      </c>
      <c r="DP3026" s="77">
        <v>0</v>
      </c>
      <c r="DQ3026" s="77">
        <v>0</v>
      </c>
      <c r="DR3026" s="77">
        <v>0</v>
      </c>
      <c r="DS3026" s="77">
        <v>5.1016924049539442E-3</v>
      </c>
      <c r="DT3026" s="77">
        <v>5.1016924049539442E-3</v>
      </c>
      <c r="DU3026" s="77">
        <v>0</v>
      </c>
      <c r="DV3026" s="77">
        <v>5.1016924049539442E-3</v>
      </c>
      <c r="DW3026" s="77">
        <v>5.1016924049539442E-3</v>
      </c>
      <c r="GE3026" s="77" t="s">
        <v>422</v>
      </c>
      <c r="GF3026" s="77" t="s">
        <v>155</v>
      </c>
      <c r="GG3026" s="77" t="s">
        <v>449</v>
      </c>
      <c r="GH3026" s="77" t="s">
        <v>460</v>
      </c>
      <c r="GI3026" s="77">
        <v>2021</v>
      </c>
      <c r="GJ3026" s="77" t="s">
        <v>305</v>
      </c>
      <c r="GK3026" s="77">
        <v>222.2294216278321</v>
      </c>
      <c r="GL3026" s="77">
        <v>774.34978000000001</v>
      </c>
      <c r="GM3026" s="77">
        <v>2021</v>
      </c>
      <c r="GN3026" s="77" t="s">
        <v>175</v>
      </c>
      <c r="GO3026" s="77">
        <v>0.13250000000000001</v>
      </c>
      <c r="GP3026" s="77">
        <v>3</v>
      </c>
      <c r="GQ3026" s="77">
        <v>0</v>
      </c>
      <c r="GR3026" s="77" t="s">
        <v>423</v>
      </c>
      <c r="GS3026" s="77">
        <v>0.1527377521613833</v>
      </c>
      <c r="GT3026" s="77">
        <v>33.942822323559369</v>
      </c>
      <c r="GU3026" s="77">
        <v>0.1527377521613833</v>
      </c>
      <c r="GV3026" s="77">
        <v>33.942822323559369</v>
      </c>
      <c r="GW3026" s="77">
        <v>0</v>
      </c>
      <c r="GX3026" s="77">
        <v>0</v>
      </c>
      <c r="GY3026" s="77">
        <v>0</v>
      </c>
      <c r="GZ3026" s="77">
        <v>0</v>
      </c>
    </row>
    <row r="3027" spans="98:208" x14ac:dyDescent="0.25">
      <c r="CT3027" s="77" t="s">
        <v>155</v>
      </c>
      <c r="CU3027" s="77" t="s">
        <v>484</v>
      </c>
      <c r="CV3027" s="77" t="s">
        <v>432</v>
      </c>
      <c r="CW3027" s="77">
        <v>2025</v>
      </c>
      <c r="CX3027" s="77">
        <v>0</v>
      </c>
      <c r="CY3027" s="77">
        <v>0</v>
      </c>
      <c r="CZ3027" s="77">
        <v>0</v>
      </c>
      <c r="DA3027" s="77">
        <v>0</v>
      </c>
      <c r="DB3027" s="77">
        <v>9129.7460702365042</v>
      </c>
      <c r="DC3027" s="77">
        <v>233.2300768078762</v>
      </c>
      <c r="DD3027" s="77">
        <v>8896.5159934285493</v>
      </c>
      <c r="DE3027" s="77">
        <v>0</v>
      </c>
      <c r="DF3027" s="77">
        <v>0</v>
      </c>
      <c r="DG3027" s="77">
        <v>0</v>
      </c>
      <c r="DH3027" s="77">
        <v>0</v>
      </c>
      <c r="DI3027" s="77">
        <v>533.52731185149696</v>
      </c>
      <c r="DJ3027" s="77">
        <v>9.5621953958637441E-6</v>
      </c>
      <c r="DL3027" s="77">
        <v>0</v>
      </c>
      <c r="DM3027" s="77">
        <v>0</v>
      </c>
      <c r="DN3027" s="77">
        <v>0</v>
      </c>
      <c r="DO3027" s="77">
        <v>0</v>
      </c>
      <c r="DP3027" s="77">
        <v>0</v>
      </c>
      <c r="DQ3027" s="77">
        <v>0</v>
      </c>
      <c r="DR3027" s="77">
        <v>0</v>
      </c>
      <c r="DS3027" s="77">
        <v>0</v>
      </c>
      <c r="DT3027" s="77">
        <v>0</v>
      </c>
      <c r="DU3027" s="77">
        <v>0</v>
      </c>
      <c r="DV3027" s="77">
        <v>5.1016924049539442E-3</v>
      </c>
      <c r="DW3027" s="77">
        <v>5.1016924049539442E-3</v>
      </c>
      <c r="GE3027" s="77" t="s">
        <v>425</v>
      </c>
      <c r="GF3027" s="77" t="s">
        <v>155</v>
      </c>
      <c r="GG3027" s="77" t="s">
        <v>449</v>
      </c>
      <c r="GH3027" s="77" t="s">
        <v>460</v>
      </c>
      <c r="GI3027" s="77">
        <v>2021</v>
      </c>
      <c r="GJ3027" s="77" t="s">
        <v>301</v>
      </c>
      <c r="GK3027" s="77">
        <v>8585.7228092480145</v>
      </c>
      <c r="GL3027" s="77">
        <v>774.34978000000001</v>
      </c>
      <c r="GM3027" s="77">
        <v>2021</v>
      </c>
      <c r="GN3027" s="77" t="s">
        <v>175</v>
      </c>
      <c r="GO3027" s="77">
        <v>5.3000000000000005E-2</v>
      </c>
      <c r="GP3027" s="77">
        <v>3</v>
      </c>
      <c r="GQ3027" s="77">
        <v>0</v>
      </c>
      <c r="GR3027" s="77" t="s">
        <v>423</v>
      </c>
      <c r="GS3027" s="77">
        <v>5.5966209081309407E-2</v>
      </c>
      <c r="GT3027" s="77">
        <v>480.51035785654153</v>
      </c>
      <c r="GU3027" s="77">
        <v>5.5966209081309407E-2</v>
      </c>
      <c r="GV3027" s="77">
        <v>480.51035785654153</v>
      </c>
      <c r="GW3027" s="77">
        <v>0</v>
      </c>
      <c r="GX3027" s="77">
        <v>0</v>
      </c>
      <c r="GY3027" s="77">
        <v>0</v>
      </c>
      <c r="GZ3027" s="77">
        <v>0</v>
      </c>
    </row>
    <row r="3028" spans="98:208" x14ac:dyDescent="0.25">
      <c r="CT3028" s="77" t="s">
        <v>155</v>
      </c>
      <c r="CU3028" s="77" t="s">
        <v>484</v>
      </c>
      <c r="CV3028" s="77" t="s">
        <v>439</v>
      </c>
      <c r="CW3028" s="77">
        <v>2020</v>
      </c>
      <c r="CX3028" s="77">
        <v>0</v>
      </c>
      <c r="CY3028" s="77">
        <v>0</v>
      </c>
      <c r="CZ3028" s="77">
        <v>0</v>
      </c>
      <c r="DA3028" s="77">
        <v>0</v>
      </c>
      <c r="DB3028" s="77">
        <v>5.2405583313015391</v>
      </c>
      <c r="DC3028" s="77">
        <v>0.69641821681223237</v>
      </c>
      <c r="DD3028" s="77">
        <v>2.9419641522810158</v>
      </c>
      <c r="DE3028" s="77">
        <v>1.6021759622082909</v>
      </c>
      <c r="DF3028" s="77">
        <v>0.36068764874241305</v>
      </c>
      <c r="DG3028" s="77">
        <v>0</v>
      </c>
      <c r="DH3028" s="77">
        <v>0</v>
      </c>
      <c r="DI3028" s="77">
        <v>0</v>
      </c>
      <c r="DJ3028" s="77">
        <v>8.61935349886146E-5</v>
      </c>
      <c r="DL3028" s="77">
        <v>0</v>
      </c>
      <c r="DM3028" s="77">
        <v>3.108894347184031E-5</v>
      </c>
      <c r="DN3028" s="77">
        <v>3.108894347184031E-5</v>
      </c>
      <c r="DO3028" s="77">
        <v>0</v>
      </c>
      <c r="DP3028" s="77">
        <v>0</v>
      </c>
      <c r="DQ3028" s="77">
        <v>0</v>
      </c>
      <c r="DR3028" s="77">
        <v>0</v>
      </c>
      <c r="DS3028" s="77">
        <v>0</v>
      </c>
      <c r="DT3028" s="77">
        <v>0</v>
      </c>
      <c r="DU3028" s="77">
        <v>0</v>
      </c>
      <c r="DV3028" s="77">
        <v>0</v>
      </c>
      <c r="DW3028" s="77">
        <v>0</v>
      </c>
      <c r="GE3028" s="77" t="s">
        <v>422</v>
      </c>
      <c r="GF3028" s="77" t="s">
        <v>155</v>
      </c>
      <c r="GG3028" s="77" t="s">
        <v>449</v>
      </c>
      <c r="GH3028" s="77" t="s">
        <v>460</v>
      </c>
      <c r="GI3028" s="77">
        <v>2022</v>
      </c>
      <c r="GJ3028" s="77" t="s">
        <v>305</v>
      </c>
      <c r="GK3028" s="77">
        <v>222.2294216278321</v>
      </c>
      <c r="GL3028" s="77">
        <v>774.34978000000001</v>
      </c>
      <c r="GM3028" s="77">
        <v>2022</v>
      </c>
      <c r="GN3028" s="77" t="s">
        <v>175</v>
      </c>
      <c r="GO3028" s="77">
        <v>0.13250000000000001</v>
      </c>
      <c r="GP3028" s="77">
        <v>3</v>
      </c>
      <c r="GQ3028" s="77">
        <v>0</v>
      </c>
      <c r="GR3028" s="77" t="s">
        <v>423</v>
      </c>
      <c r="GS3028" s="77">
        <v>0.1527377521613833</v>
      </c>
      <c r="GT3028" s="77">
        <v>33.942822323559369</v>
      </c>
      <c r="GU3028" s="77">
        <v>0.1527377521613833</v>
      </c>
      <c r="GV3028" s="77">
        <v>33.942822323559369</v>
      </c>
      <c r="GW3028" s="77">
        <v>0.1527377521613833</v>
      </c>
      <c r="GX3028" s="77">
        <v>33.942822323559369</v>
      </c>
      <c r="GY3028" s="77">
        <v>0</v>
      </c>
      <c r="GZ3028" s="77">
        <v>0</v>
      </c>
    </row>
    <row r="3029" spans="98:208" x14ac:dyDescent="0.25">
      <c r="CT3029" s="77" t="s">
        <v>155</v>
      </c>
      <c r="CU3029" s="77" t="s">
        <v>484</v>
      </c>
      <c r="CV3029" s="77" t="s">
        <v>439</v>
      </c>
      <c r="CW3029" s="77">
        <v>2021</v>
      </c>
      <c r="CX3029" s="77">
        <v>0</v>
      </c>
      <c r="CY3029" s="77">
        <v>0</v>
      </c>
      <c r="CZ3029" s="77">
        <v>0</v>
      </c>
      <c r="DA3029" s="77">
        <v>0</v>
      </c>
      <c r="DB3029" s="77">
        <v>5.2405583313015391</v>
      </c>
      <c r="DC3029" s="77">
        <v>0.69641821681223237</v>
      </c>
      <c r="DD3029" s="77">
        <v>2.9419641522810158</v>
      </c>
      <c r="DE3029" s="77">
        <v>1.6021759622082909</v>
      </c>
      <c r="DF3029" s="77">
        <v>0.36068764874241305</v>
      </c>
      <c r="DG3029" s="77">
        <v>0.36068764874241305</v>
      </c>
      <c r="DH3029" s="77">
        <v>0</v>
      </c>
      <c r="DI3029" s="77">
        <v>0</v>
      </c>
      <c r="DJ3029" s="77">
        <v>8.61935349886146E-5</v>
      </c>
      <c r="DL3029" s="77">
        <v>0</v>
      </c>
      <c r="DM3029" s="77">
        <v>3.108894347184031E-5</v>
      </c>
      <c r="DN3029" s="77">
        <v>3.108894347184031E-5</v>
      </c>
      <c r="DO3029" s="77">
        <v>0</v>
      </c>
      <c r="DP3029" s="77">
        <v>3.108894347184031E-5</v>
      </c>
      <c r="DQ3029" s="77">
        <v>3.108894347184031E-5</v>
      </c>
      <c r="DR3029" s="77">
        <v>0</v>
      </c>
      <c r="DS3029" s="77">
        <v>0</v>
      </c>
      <c r="DT3029" s="77">
        <v>0</v>
      </c>
      <c r="DU3029" s="77">
        <v>0</v>
      </c>
      <c r="DV3029" s="77">
        <v>0</v>
      </c>
      <c r="DW3029" s="77">
        <v>0</v>
      </c>
      <c r="GE3029" s="77" t="s">
        <v>425</v>
      </c>
      <c r="GF3029" s="77" t="s">
        <v>155</v>
      </c>
      <c r="GG3029" s="77" t="s">
        <v>449</v>
      </c>
      <c r="GH3029" s="77" t="s">
        <v>460</v>
      </c>
      <c r="GI3029" s="77">
        <v>2022</v>
      </c>
      <c r="GJ3029" s="77" t="s">
        <v>301</v>
      </c>
      <c r="GK3029" s="77">
        <v>8585.7228092480145</v>
      </c>
      <c r="GL3029" s="77">
        <v>774.34978000000001</v>
      </c>
      <c r="GM3029" s="77">
        <v>2022</v>
      </c>
      <c r="GN3029" s="77" t="s">
        <v>175</v>
      </c>
      <c r="GO3029" s="77">
        <v>5.3000000000000005E-2</v>
      </c>
      <c r="GP3029" s="77">
        <v>3</v>
      </c>
      <c r="GQ3029" s="77">
        <v>0</v>
      </c>
      <c r="GR3029" s="77" t="s">
        <v>423</v>
      </c>
      <c r="GS3029" s="77">
        <v>5.5966209081309407E-2</v>
      </c>
      <c r="GT3029" s="77">
        <v>480.51035785654153</v>
      </c>
      <c r="GU3029" s="77">
        <v>5.5966209081309407E-2</v>
      </c>
      <c r="GV3029" s="77">
        <v>480.51035785654153</v>
      </c>
      <c r="GW3029" s="77">
        <v>5.5966209081309407E-2</v>
      </c>
      <c r="GX3029" s="77">
        <v>480.51035785654153</v>
      </c>
      <c r="GY3029" s="77">
        <v>0</v>
      </c>
      <c r="GZ3029" s="77">
        <v>0</v>
      </c>
    </row>
    <row r="3030" spans="98:208" x14ac:dyDescent="0.25">
      <c r="CT3030" s="77" t="s">
        <v>155</v>
      </c>
      <c r="CU3030" s="77" t="s">
        <v>484</v>
      </c>
      <c r="CV3030" s="77" t="s">
        <v>439</v>
      </c>
      <c r="CW3030" s="77">
        <v>2022</v>
      </c>
      <c r="CX3030" s="77">
        <v>0</v>
      </c>
      <c r="CY3030" s="77">
        <v>0</v>
      </c>
      <c r="CZ3030" s="77">
        <v>0</v>
      </c>
      <c r="DA3030" s="77">
        <v>0</v>
      </c>
      <c r="DB3030" s="77">
        <v>5.2405583313015391</v>
      </c>
      <c r="DC3030" s="77">
        <v>0.69641821681223237</v>
      </c>
      <c r="DD3030" s="77">
        <v>2.9419641522810158</v>
      </c>
      <c r="DE3030" s="77">
        <v>1.6021759622082909</v>
      </c>
      <c r="DF3030" s="77">
        <v>0.36068764874241305</v>
      </c>
      <c r="DG3030" s="77">
        <v>0.36068764874241305</v>
      </c>
      <c r="DH3030" s="77">
        <v>0.36068764874241305</v>
      </c>
      <c r="DI3030" s="77">
        <v>0</v>
      </c>
      <c r="DJ3030" s="77">
        <v>8.61935349886146E-5</v>
      </c>
      <c r="DL3030" s="77">
        <v>0</v>
      </c>
      <c r="DM3030" s="77">
        <v>3.108894347184031E-5</v>
      </c>
      <c r="DN3030" s="77">
        <v>3.108894347184031E-5</v>
      </c>
      <c r="DO3030" s="77">
        <v>0</v>
      </c>
      <c r="DP3030" s="77">
        <v>3.108894347184031E-5</v>
      </c>
      <c r="DQ3030" s="77">
        <v>3.108894347184031E-5</v>
      </c>
      <c r="DR3030" s="77">
        <v>0</v>
      </c>
      <c r="DS3030" s="77">
        <v>3.108894347184031E-5</v>
      </c>
      <c r="DT3030" s="77">
        <v>3.108894347184031E-5</v>
      </c>
      <c r="DU3030" s="77">
        <v>0</v>
      </c>
      <c r="DV3030" s="77">
        <v>0</v>
      </c>
      <c r="DW3030" s="77">
        <v>0</v>
      </c>
      <c r="GE3030" s="77" t="s">
        <v>422</v>
      </c>
      <c r="GF3030" s="77" t="s">
        <v>155</v>
      </c>
      <c r="GG3030" s="77" t="s">
        <v>449</v>
      </c>
      <c r="GH3030" s="77" t="s">
        <v>460</v>
      </c>
      <c r="GI3030" s="77">
        <v>2023</v>
      </c>
      <c r="GJ3030" s="77" t="s">
        <v>305</v>
      </c>
      <c r="GK3030" s="77">
        <v>233.2300768079408</v>
      </c>
      <c r="GL3030" s="77">
        <v>774.34978000000001</v>
      </c>
      <c r="GM3030" s="77">
        <v>2023</v>
      </c>
      <c r="GN3030" s="77" t="s">
        <v>175</v>
      </c>
      <c r="GO3030" s="77">
        <v>0.13250000000000001</v>
      </c>
      <c r="GP3030" s="77">
        <v>3</v>
      </c>
      <c r="GQ3030" s="77">
        <v>0</v>
      </c>
      <c r="GR3030" s="77" t="s">
        <v>423</v>
      </c>
      <c r="GS3030" s="77">
        <v>0</v>
      </c>
      <c r="GT3030" s="77">
        <v>0</v>
      </c>
      <c r="GU3030" s="77">
        <v>0.1527377521613833</v>
      </c>
      <c r="GV3030" s="77">
        <v>35.623037668071653</v>
      </c>
      <c r="GW3030" s="77">
        <v>0.1527377521613833</v>
      </c>
      <c r="GX3030" s="77">
        <v>35.623037668071653</v>
      </c>
      <c r="GY3030" s="77">
        <v>0.1527377521613833</v>
      </c>
      <c r="GZ3030" s="77">
        <v>35.623037668071653</v>
      </c>
    </row>
    <row r="3031" spans="98:208" x14ac:dyDescent="0.25">
      <c r="CT3031" s="77" t="s">
        <v>155</v>
      </c>
      <c r="CU3031" s="77" t="s">
        <v>484</v>
      </c>
      <c r="CV3031" s="77" t="s">
        <v>439</v>
      </c>
      <c r="CW3031" s="77">
        <v>2023</v>
      </c>
      <c r="CX3031" s="77">
        <v>0</v>
      </c>
      <c r="CY3031" s="77">
        <v>0</v>
      </c>
      <c r="CZ3031" s="77">
        <v>0</v>
      </c>
      <c r="DA3031" s="77">
        <v>0</v>
      </c>
      <c r="DB3031" s="77">
        <v>5.4750346070077658</v>
      </c>
      <c r="DC3031" s="77">
        <v>0.71896016785821371</v>
      </c>
      <c r="DD3031" s="77">
        <v>3.0714971986151038</v>
      </c>
      <c r="DE3031" s="77">
        <v>1.6845772405344479</v>
      </c>
      <c r="DF3031" s="77">
        <v>0</v>
      </c>
      <c r="DG3031" s="77">
        <v>0.37599181639994961</v>
      </c>
      <c r="DH3031" s="77">
        <v>0.37599181639994961</v>
      </c>
      <c r="DI3031" s="77">
        <v>0.37599181639994961</v>
      </c>
      <c r="DJ3031" s="77">
        <v>8.61935349886146E-5</v>
      </c>
      <c r="DL3031" s="77">
        <v>0</v>
      </c>
      <c r="DM3031" s="77">
        <v>0</v>
      </c>
      <c r="DN3031" s="77">
        <v>0</v>
      </c>
      <c r="DO3031" s="77">
        <v>0</v>
      </c>
      <c r="DP3031" s="77">
        <v>3.2408063782301813E-5</v>
      </c>
      <c r="DQ3031" s="77">
        <v>3.2408063782301813E-5</v>
      </c>
      <c r="DR3031" s="77">
        <v>0</v>
      </c>
      <c r="DS3031" s="77">
        <v>3.2408063782301813E-5</v>
      </c>
      <c r="DT3031" s="77">
        <v>3.2408063782301813E-5</v>
      </c>
      <c r="DU3031" s="77">
        <v>0</v>
      </c>
      <c r="DV3031" s="77">
        <v>3.2408063782301813E-5</v>
      </c>
      <c r="DW3031" s="77">
        <v>3.2408063782301813E-5</v>
      </c>
      <c r="GE3031" s="77" t="s">
        <v>425</v>
      </c>
      <c r="GF3031" s="77" t="s">
        <v>155</v>
      </c>
      <c r="GG3031" s="77" t="s">
        <v>449</v>
      </c>
      <c r="GH3031" s="77" t="s">
        <v>460</v>
      </c>
      <c r="GI3031" s="77">
        <v>2023</v>
      </c>
      <c r="GJ3031" s="77" t="s">
        <v>301</v>
      </c>
      <c r="GK3031" s="77">
        <v>8896.5159934286676</v>
      </c>
      <c r="GL3031" s="77">
        <v>774.34978000000001</v>
      </c>
      <c r="GM3031" s="77">
        <v>2023</v>
      </c>
      <c r="GN3031" s="77" t="s">
        <v>175</v>
      </c>
      <c r="GO3031" s="77">
        <v>5.3000000000000005E-2</v>
      </c>
      <c r="GP3031" s="77">
        <v>3</v>
      </c>
      <c r="GQ3031" s="77">
        <v>0</v>
      </c>
      <c r="GR3031" s="77" t="s">
        <v>423</v>
      </c>
      <c r="GS3031" s="77">
        <v>0</v>
      </c>
      <c r="GT3031" s="77">
        <v>0</v>
      </c>
      <c r="GU3031" s="77">
        <v>5.5966209081309407E-2</v>
      </c>
      <c r="GV3031" s="77">
        <v>497.90427418344188</v>
      </c>
      <c r="GW3031" s="77">
        <v>5.5966209081309407E-2</v>
      </c>
      <c r="GX3031" s="77">
        <v>497.90427418344188</v>
      </c>
      <c r="GY3031" s="77">
        <v>5.5966209081309407E-2</v>
      </c>
      <c r="GZ3031" s="77">
        <v>497.90427418344188</v>
      </c>
    </row>
    <row r="3032" spans="98:208" x14ac:dyDescent="0.25">
      <c r="CT3032" s="77" t="s">
        <v>155</v>
      </c>
      <c r="CU3032" s="77" t="s">
        <v>484</v>
      </c>
      <c r="CV3032" s="77" t="s">
        <v>439</v>
      </c>
      <c r="CW3032" s="77">
        <v>2024</v>
      </c>
      <c r="CX3032" s="77">
        <v>0</v>
      </c>
      <c r="CY3032" s="77">
        <v>0</v>
      </c>
      <c r="CZ3032" s="77">
        <v>0</v>
      </c>
      <c r="DA3032" s="77">
        <v>0</v>
      </c>
      <c r="DB3032" s="77">
        <v>5.4750346070077658</v>
      </c>
      <c r="DC3032" s="77">
        <v>0.71896016785821371</v>
      </c>
      <c r="DD3032" s="77">
        <v>3.0714971986151038</v>
      </c>
      <c r="DE3032" s="77">
        <v>1.6845772405344479</v>
      </c>
      <c r="DF3032" s="77">
        <v>0</v>
      </c>
      <c r="DG3032" s="77">
        <v>0</v>
      </c>
      <c r="DH3032" s="77">
        <v>0.37599181639994961</v>
      </c>
      <c r="DI3032" s="77">
        <v>0.37599181639994961</v>
      </c>
      <c r="DJ3032" s="77">
        <v>8.61935349886146E-5</v>
      </c>
      <c r="DL3032" s="77">
        <v>0</v>
      </c>
      <c r="DM3032" s="77">
        <v>0</v>
      </c>
      <c r="DN3032" s="77">
        <v>0</v>
      </c>
      <c r="DO3032" s="77">
        <v>0</v>
      </c>
      <c r="DP3032" s="77">
        <v>0</v>
      </c>
      <c r="DQ3032" s="77">
        <v>0</v>
      </c>
      <c r="DR3032" s="77">
        <v>0</v>
      </c>
      <c r="DS3032" s="77">
        <v>3.2408063782301813E-5</v>
      </c>
      <c r="DT3032" s="77">
        <v>3.2408063782301813E-5</v>
      </c>
      <c r="DU3032" s="77">
        <v>0</v>
      </c>
      <c r="DV3032" s="77">
        <v>3.2408063782301813E-5</v>
      </c>
      <c r="DW3032" s="77">
        <v>3.2408063782301813E-5</v>
      </c>
      <c r="GE3032" s="77" t="s">
        <v>422</v>
      </c>
      <c r="GF3032" s="77" t="s">
        <v>155</v>
      </c>
      <c r="GG3032" s="77" t="s">
        <v>449</v>
      </c>
      <c r="GH3032" s="77" t="s">
        <v>460</v>
      </c>
      <c r="GI3032" s="77">
        <v>2024</v>
      </c>
      <c r="GJ3032" s="77" t="s">
        <v>305</v>
      </c>
      <c r="GK3032" s="77">
        <v>233.2300768079408</v>
      </c>
      <c r="GL3032" s="77">
        <v>774.34978000000001</v>
      </c>
      <c r="GM3032" s="77">
        <v>2024</v>
      </c>
      <c r="GN3032" s="77" t="s">
        <v>175</v>
      </c>
      <c r="GO3032" s="77">
        <v>0.13250000000000001</v>
      </c>
      <c r="GP3032" s="77">
        <v>3</v>
      </c>
      <c r="GQ3032" s="77">
        <v>0</v>
      </c>
      <c r="GR3032" s="77" t="s">
        <v>423</v>
      </c>
      <c r="GS3032" s="77">
        <v>0</v>
      </c>
      <c r="GT3032" s="77">
        <v>0</v>
      </c>
      <c r="GU3032" s="77">
        <v>0</v>
      </c>
      <c r="GV3032" s="77">
        <v>0</v>
      </c>
      <c r="GW3032" s="77">
        <v>0.1527377521613833</v>
      </c>
      <c r="GX3032" s="77">
        <v>35.623037668071653</v>
      </c>
      <c r="GY3032" s="77">
        <v>0.1527377521613833</v>
      </c>
      <c r="GZ3032" s="77">
        <v>35.623037668071653</v>
      </c>
    </row>
    <row r="3033" spans="98:208" x14ac:dyDescent="0.25">
      <c r="CT3033" s="77" t="s">
        <v>155</v>
      </c>
      <c r="CU3033" s="77" t="s">
        <v>484</v>
      </c>
      <c r="CV3033" s="77" t="s">
        <v>439</v>
      </c>
      <c r="CW3033" s="77">
        <v>2025</v>
      </c>
      <c r="CX3033" s="77">
        <v>0</v>
      </c>
      <c r="CY3033" s="77">
        <v>0</v>
      </c>
      <c r="CZ3033" s="77">
        <v>0</v>
      </c>
      <c r="DA3033" s="77">
        <v>0</v>
      </c>
      <c r="DB3033" s="77">
        <v>5.4750346070077658</v>
      </c>
      <c r="DC3033" s="77">
        <v>0.71896016785821371</v>
      </c>
      <c r="DD3033" s="77">
        <v>3.0714971986151038</v>
      </c>
      <c r="DE3033" s="77">
        <v>1.6845772405344479</v>
      </c>
      <c r="DF3033" s="77">
        <v>0</v>
      </c>
      <c r="DG3033" s="77">
        <v>0</v>
      </c>
      <c r="DH3033" s="77">
        <v>0</v>
      </c>
      <c r="DI3033" s="77">
        <v>0.37599181639994961</v>
      </c>
      <c r="DJ3033" s="77">
        <v>8.61935349886146E-5</v>
      </c>
      <c r="DL3033" s="77">
        <v>0</v>
      </c>
      <c r="DM3033" s="77">
        <v>0</v>
      </c>
      <c r="DN3033" s="77">
        <v>0</v>
      </c>
      <c r="DO3033" s="77">
        <v>0</v>
      </c>
      <c r="DP3033" s="77">
        <v>0</v>
      </c>
      <c r="DQ3033" s="77">
        <v>0</v>
      </c>
      <c r="DR3033" s="77">
        <v>0</v>
      </c>
      <c r="DS3033" s="77">
        <v>0</v>
      </c>
      <c r="DT3033" s="77">
        <v>0</v>
      </c>
      <c r="DU3033" s="77">
        <v>0</v>
      </c>
      <c r="DV3033" s="77">
        <v>3.2408063782301813E-5</v>
      </c>
      <c r="DW3033" s="77">
        <v>3.2408063782301813E-5</v>
      </c>
      <c r="GE3033" s="77" t="s">
        <v>425</v>
      </c>
      <c r="GF3033" s="77" t="s">
        <v>155</v>
      </c>
      <c r="GG3033" s="77" t="s">
        <v>449</v>
      </c>
      <c r="GH3033" s="77" t="s">
        <v>460</v>
      </c>
      <c r="GI3033" s="77">
        <v>2024</v>
      </c>
      <c r="GJ3033" s="77" t="s">
        <v>301</v>
      </c>
      <c r="GK3033" s="77">
        <v>8896.5159934286676</v>
      </c>
      <c r="GL3033" s="77">
        <v>774.34978000000001</v>
      </c>
      <c r="GM3033" s="77">
        <v>2024</v>
      </c>
      <c r="GN3033" s="77" t="s">
        <v>175</v>
      </c>
      <c r="GO3033" s="77">
        <v>5.3000000000000005E-2</v>
      </c>
      <c r="GP3033" s="77">
        <v>3</v>
      </c>
      <c r="GQ3033" s="77">
        <v>0</v>
      </c>
      <c r="GR3033" s="77" t="s">
        <v>423</v>
      </c>
      <c r="GS3033" s="77">
        <v>0</v>
      </c>
      <c r="GT3033" s="77">
        <v>0</v>
      </c>
      <c r="GU3033" s="77">
        <v>0</v>
      </c>
      <c r="GV3033" s="77">
        <v>0</v>
      </c>
      <c r="GW3033" s="77">
        <v>5.5966209081309407E-2</v>
      </c>
      <c r="GX3033" s="77">
        <v>497.90427418344188</v>
      </c>
      <c r="GY3033" s="77">
        <v>5.5966209081309407E-2</v>
      </c>
      <c r="GZ3033" s="77">
        <v>497.90427418344188</v>
      </c>
    </row>
    <row r="3034" spans="98:208" x14ac:dyDescent="0.25">
      <c r="CT3034" s="77" t="s">
        <v>155</v>
      </c>
      <c r="CU3034" s="77" t="s">
        <v>484</v>
      </c>
      <c r="CV3034" s="77" t="s">
        <v>446</v>
      </c>
      <c r="CW3034" s="77">
        <v>2020</v>
      </c>
      <c r="CX3034" s="77">
        <v>0</v>
      </c>
      <c r="CY3034" s="77">
        <v>0</v>
      </c>
      <c r="CZ3034" s="77">
        <v>0</v>
      </c>
      <c r="DA3034" s="77">
        <v>0</v>
      </c>
      <c r="DB3034" s="77">
        <v>7.7900575334924685E-2</v>
      </c>
      <c r="DC3034" s="77">
        <v>3.6425060683935508E-2</v>
      </c>
      <c r="DD3034" s="77">
        <v>1.580872452543269E-3</v>
      </c>
      <c r="DE3034" s="77">
        <v>3.9894642198440793E-2</v>
      </c>
      <c r="DF3034" s="77">
        <v>7.8847092159181741E-3</v>
      </c>
      <c r="DG3034" s="77">
        <v>0</v>
      </c>
      <c r="DH3034" s="77">
        <v>0</v>
      </c>
      <c r="DI3034" s="77">
        <v>0</v>
      </c>
      <c r="DJ3034" s="77">
        <v>3.0854520961755581E-2</v>
      </c>
      <c r="DL3034" s="77">
        <v>0</v>
      </c>
      <c r="DM3034" s="77">
        <v>2.432789257798947E-4</v>
      </c>
      <c r="DN3034" s="77">
        <v>2.432789257798947E-4</v>
      </c>
      <c r="DO3034" s="77">
        <v>0</v>
      </c>
      <c r="DP3034" s="77">
        <v>0</v>
      </c>
      <c r="DQ3034" s="77">
        <v>0</v>
      </c>
      <c r="DR3034" s="77">
        <v>0</v>
      </c>
      <c r="DS3034" s="77">
        <v>0</v>
      </c>
      <c r="DT3034" s="77">
        <v>0</v>
      </c>
      <c r="DU3034" s="77">
        <v>0</v>
      </c>
      <c r="DV3034" s="77">
        <v>0</v>
      </c>
      <c r="DW3034" s="77">
        <v>0</v>
      </c>
      <c r="GE3034" s="77" t="s">
        <v>422</v>
      </c>
      <c r="GF3034" s="77" t="s">
        <v>155</v>
      </c>
      <c r="GG3034" s="77" t="s">
        <v>449</v>
      </c>
      <c r="GH3034" s="77" t="s">
        <v>460</v>
      </c>
      <c r="GI3034" s="77">
        <v>2025</v>
      </c>
      <c r="GJ3034" s="77" t="s">
        <v>305</v>
      </c>
      <c r="GK3034" s="77">
        <v>233.2300768079408</v>
      </c>
      <c r="GL3034" s="77">
        <v>774.34978000000001</v>
      </c>
      <c r="GM3034" s="77">
        <v>2025</v>
      </c>
      <c r="GN3034" s="77" t="s">
        <v>175</v>
      </c>
      <c r="GO3034" s="77">
        <v>0.13250000000000001</v>
      </c>
      <c r="GP3034" s="77">
        <v>3</v>
      </c>
      <c r="GQ3034" s="77">
        <v>0</v>
      </c>
      <c r="GR3034" s="77" t="s">
        <v>423</v>
      </c>
      <c r="GS3034" s="77">
        <v>0</v>
      </c>
      <c r="GT3034" s="77">
        <v>0</v>
      </c>
      <c r="GU3034" s="77">
        <v>0</v>
      </c>
      <c r="GV3034" s="77">
        <v>0</v>
      </c>
      <c r="GW3034" s="77">
        <v>0</v>
      </c>
      <c r="GX3034" s="77">
        <v>0</v>
      </c>
      <c r="GY3034" s="77">
        <v>0.1527377521613833</v>
      </c>
      <c r="GZ3034" s="77">
        <v>35.623037668071653</v>
      </c>
    </row>
    <row r="3035" spans="98:208" x14ac:dyDescent="0.25">
      <c r="CT3035" s="77" t="s">
        <v>155</v>
      </c>
      <c r="CU3035" s="77" t="s">
        <v>484</v>
      </c>
      <c r="CV3035" s="77" t="s">
        <v>446</v>
      </c>
      <c r="CW3035" s="77">
        <v>2021</v>
      </c>
      <c r="CX3035" s="77">
        <v>0</v>
      </c>
      <c r="CY3035" s="77">
        <v>0</v>
      </c>
      <c r="CZ3035" s="77">
        <v>0</v>
      </c>
      <c r="DA3035" s="77">
        <v>0</v>
      </c>
      <c r="DB3035" s="77">
        <v>7.7900575334924685E-2</v>
      </c>
      <c r="DC3035" s="77">
        <v>3.6425060683935508E-2</v>
      </c>
      <c r="DD3035" s="77">
        <v>1.580872452543269E-3</v>
      </c>
      <c r="DE3035" s="77">
        <v>3.9894642198440793E-2</v>
      </c>
      <c r="DF3035" s="77">
        <v>7.8847092159181741E-3</v>
      </c>
      <c r="DG3035" s="77">
        <v>7.8847092159181741E-3</v>
      </c>
      <c r="DH3035" s="77">
        <v>0</v>
      </c>
      <c r="DI3035" s="77">
        <v>0</v>
      </c>
      <c r="DJ3035" s="77">
        <v>3.0854520961755581E-2</v>
      </c>
      <c r="DL3035" s="77">
        <v>0</v>
      </c>
      <c r="DM3035" s="77">
        <v>2.432789257798947E-4</v>
      </c>
      <c r="DN3035" s="77">
        <v>2.432789257798947E-4</v>
      </c>
      <c r="DO3035" s="77">
        <v>0</v>
      </c>
      <c r="DP3035" s="77">
        <v>2.432789257798947E-4</v>
      </c>
      <c r="DQ3035" s="77">
        <v>2.432789257798947E-4</v>
      </c>
      <c r="DR3035" s="77">
        <v>0</v>
      </c>
      <c r="DS3035" s="77">
        <v>0</v>
      </c>
      <c r="DT3035" s="77">
        <v>0</v>
      </c>
      <c r="DU3035" s="77">
        <v>0</v>
      </c>
      <c r="DV3035" s="77">
        <v>0</v>
      </c>
      <c r="DW3035" s="77">
        <v>0</v>
      </c>
      <c r="GE3035" s="77" t="s">
        <v>425</v>
      </c>
      <c r="GF3035" s="77" t="s">
        <v>155</v>
      </c>
      <c r="GG3035" s="77" t="s">
        <v>449</v>
      </c>
      <c r="GH3035" s="77" t="s">
        <v>460</v>
      </c>
      <c r="GI3035" s="77">
        <v>2025</v>
      </c>
      <c r="GJ3035" s="77" t="s">
        <v>301</v>
      </c>
      <c r="GK3035" s="77">
        <v>8896.5159934286676</v>
      </c>
      <c r="GL3035" s="77">
        <v>774.34978000000001</v>
      </c>
      <c r="GM3035" s="77">
        <v>2025</v>
      </c>
      <c r="GN3035" s="77" t="s">
        <v>175</v>
      </c>
      <c r="GO3035" s="77">
        <v>5.3000000000000005E-2</v>
      </c>
      <c r="GP3035" s="77">
        <v>3</v>
      </c>
      <c r="GQ3035" s="77">
        <v>0</v>
      </c>
      <c r="GR3035" s="77" t="s">
        <v>423</v>
      </c>
      <c r="GS3035" s="77">
        <v>0</v>
      </c>
      <c r="GT3035" s="77">
        <v>0</v>
      </c>
      <c r="GU3035" s="77">
        <v>0</v>
      </c>
      <c r="GV3035" s="77">
        <v>0</v>
      </c>
      <c r="GW3035" s="77">
        <v>0</v>
      </c>
      <c r="GX3035" s="77">
        <v>0</v>
      </c>
      <c r="GY3035" s="77">
        <v>5.5966209081309407E-2</v>
      </c>
      <c r="GZ3035" s="77">
        <v>497.90427418344188</v>
      </c>
    </row>
    <row r="3036" spans="98:208" x14ac:dyDescent="0.25">
      <c r="CT3036" s="77" t="s">
        <v>155</v>
      </c>
      <c r="CU3036" s="77" t="s">
        <v>484</v>
      </c>
      <c r="CV3036" s="77" t="s">
        <v>446</v>
      </c>
      <c r="CW3036" s="77">
        <v>2022</v>
      </c>
      <c r="CX3036" s="77">
        <v>0</v>
      </c>
      <c r="CY3036" s="77">
        <v>0</v>
      </c>
      <c r="CZ3036" s="77">
        <v>0</v>
      </c>
      <c r="DA3036" s="77">
        <v>0</v>
      </c>
      <c r="DB3036" s="77">
        <v>7.7900575334924685E-2</v>
      </c>
      <c r="DC3036" s="77">
        <v>3.6425060683935508E-2</v>
      </c>
      <c r="DD3036" s="77">
        <v>1.580872452543269E-3</v>
      </c>
      <c r="DE3036" s="77">
        <v>3.9894642198440793E-2</v>
      </c>
      <c r="DF3036" s="77">
        <v>7.8847092159181741E-3</v>
      </c>
      <c r="DG3036" s="77">
        <v>7.8847092159181741E-3</v>
      </c>
      <c r="DH3036" s="77">
        <v>7.8847092159181741E-3</v>
      </c>
      <c r="DI3036" s="77">
        <v>0</v>
      </c>
      <c r="DJ3036" s="77">
        <v>3.0854520961755581E-2</v>
      </c>
      <c r="DL3036" s="77">
        <v>0</v>
      </c>
      <c r="DM3036" s="77">
        <v>2.432789257798947E-4</v>
      </c>
      <c r="DN3036" s="77">
        <v>2.432789257798947E-4</v>
      </c>
      <c r="DO3036" s="77">
        <v>0</v>
      </c>
      <c r="DP3036" s="77">
        <v>2.432789257798947E-4</v>
      </c>
      <c r="DQ3036" s="77">
        <v>2.432789257798947E-4</v>
      </c>
      <c r="DR3036" s="77">
        <v>0</v>
      </c>
      <c r="DS3036" s="77">
        <v>2.432789257798947E-4</v>
      </c>
      <c r="DT3036" s="77">
        <v>2.432789257798947E-4</v>
      </c>
      <c r="DU3036" s="77">
        <v>0</v>
      </c>
      <c r="DV3036" s="77">
        <v>0</v>
      </c>
      <c r="DW3036" s="77">
        <v>0</v>
      </c>
      <c r="GE3036" s="77" t="s">
        <v>422</v>
      </c>
      <c r="GF3036" s="77" t="s">
        <v>155</v>
      </c>
      <c r="GG3036" s="77" t="s">
        <v>449</v>
      </c>
      <c r="GH3036" s="77" t="s">
        <v>467</v>
      </c>
      <c r="GI3036" s="77">
        <v>2021</v>
      </c>
      <c r="GJ3036" s="77" t="s">
        <v>305</v>
      </c>
      <c r="GK3036" s="77">
        <v>0.69641821681223093</v>
      </c>
      <c r="GL3036" s="77">
        <v>774.34978000000001</v>
      </c>
      <c r="GM3036" s="77">
        <v>2021</v>
      </c>
      <c r="GN3036" s="77" t="s">
        <v>175</v>
      </c>
      <c r="GO3036" s="77">
        <v>0.13250000000000001</v>
      </c>
      <c r="GP3036" s="77">
        <v>3</v>
      </c>
      <c r="GQ3036" s="77">
        <v>0</v>
      </c>
      <c r="GR3036" s="77" t="s">
        <v>423</v>
      </c>
      <c r="GS3036" s="77">
        <v>0.1527377521613833</v>
      </c>
      <c r="GT3036" s="77">
        <v>0.10636935300013903</v>
      </c>
      <c r="GU3036" s="77">
        <v>0.1527377521613833</v>
      </c>
      <c r="GV3036" s="77">
        <v>0.10636935300013903</v>
      </c>
      <c r="GW3036" s="77">
        <v>0</v>
      </c>
      <c r="GX3036" s="77">
        <v>0</v>
      </c>
      <c r="GY3036" s="77">
        <v>0</v>
      </c>
      <c r="GZ3036" s="77">
        <v>0</v>
      </c>
    </row>
    <row r="3037" spans="98:208" x14ac:dyDescent="0.25">
      <c r="CT3037" s="77" t="s">
        <v>155</v>
      </c>
      <c r="CU3037" s="77" t="s">
        <v>484</v>
      </c>
      <c r="CV3037" s="77" t="s">
        <v>446</v>
      </c>
      <c r="CW3037" s="77">
        <v>2023</v>
      </c>
      <c r="CX3037" s="77">
        <v>0</v>
      </c>
      <c r="CY3037" s="77">
        <v>0</v>
      </c>
      <c r="CZ3037" s="77">
        <v>0</v>
      </c>
      <c r="DA3037" s="77">
        <v>0</v>
      </c>
      <c r="DB3037" s="77">
        <v>8.0408269036960689E-2</v>
      </c>
      <c r="DC3037" s="77">
        <v>3.759022461137701E-2</v>
      </c>
      <c r="DD3037" s="77">
        <v>1.631433411568744E-3</v>
      </c>
      <c r="DE3037" s="77">
        <v>4.1186611013995851E-2</v>
      </c>
      <c r="DF3037" s="77">
        <v>0</v>
      </c>
      <c r="DG3037" s="77">
        <v>8.1378100371571754E-3</v>
      </c>
      <c r="DH3037" s="77">
        <v>8.1378100371571754E-3</v>
      </c>
      <c r="DI3037" s="77">
        <v>8.1378100371571754E-3</v>
      </c>
      <c r="DJ3037" s="77">
        <v>3.0854520961755581E-2</v>
      </c>
      <c r="DL3037" s="77">
        <v>0</v>
      </c>
      <c r="DM3037" s="77">
        <v>0</v>
      </c>
      <c r="DN3037" s="77">
        <v>0</v>
      </c>
      <c r="DO3037" s="77">
        <v>0</v>
      </c>
      <c r="DP3037" s="77">
        <v>2.5108823037425104E-4</v>
      </c>
      <c r="DQ3037" s="77">
        <v>2.5108823037425104E-4</v>
      </c>
      <c r="DR3037" s="77">
        <v>0</v>
      </c>
      <c r="DS3037" s="77">
        <v>2.5108823037425104E-4</v>
      </c>
      <c r="DT3037" s="77">
        <v>2.5108823037425104E-4</v>
      </c>
      <c r="DU3037" s="77">
        <v>0</v>
      </c>
      <c r="DV3037" s="77">
        <v>2.5108823037425104E-4</v>
      </c>
      <c r="DW3037" s="77">
        <v>2.5108823037425104E-4</v>
      </c>
      <c r="GE3037" s="77" t="s">
        <v>425</v>
      </c>
      <c r="GF3037" s="77" t="s">
        <v>155</v>
      </c>
      <c r="GG3037" s="77" t="s">
        <v>449</v>
      </c>
      <c r="GH3037" s="77" t="s">
        <v>467</v>
      </c>
      <c r="GI3037" s="77">
        <v>2021</v>
      </c>
      <c r="GJ3037" s="77" t="s">
        <v>301</v>
      </c>
      <c r="GK3037" s="77">
        <v>2.9419641522810278</v>
      </c>
      <c r="GL3037" s="77">
        <v>774.34978000000001</v>
      </c>
      <c r="GM3037" s="77">
        <v>2021</v>
      </c>
      <c r="GN3037" s="77" t="s">
        <v>175</v>
      </c>
      <c r="GO3037" s="77">
        <v>5.3000000000000005E-2</v>
      </c>
      <c r="GP3037" s="77">
        <v>3</v>
      </c>
      <c r="GQ3037" s="77">
        <v>0</v>
      </c>
      <c r="GR3037" s="77" t="s">
        <v>423</v>
      </c>
      <c r="GS3037" s="77">
        <v>5.5966209081309407E-2</v>
      </c>
      <c r="GT3037" s="77">
        <v>0.16465058085627718</v>
      </c>
      <c r="GU3037" s="77">
        <v>5.5966209081309407E-2</v>
      </c>
      <c r="GV3037" s="77">
        <v>0.16465058085627718</v>
      </c>
      <c r="GW3037" s="77">
        <v>0</v>
      </c>
      <c r="GX3037" s="77">
        <v>0</v>
      </c>
      <c r="GY3037" s="77">
        <v>0</v>
      </c>
      <c r="GZ3037" s="77">
        <v>0</v>
      </c>
    </row>
    <row r="3038" spans="98:208" x14ac:dyDescent="0.25">
      <c r="CT3038" s="77" t="s">
        <v>155</v>
      </c>
      <c r="CU3038" s="77" t="s">
        <v>484</v>
      </c>
      <c r="CV3038" s="77" t="s">
        <v>446</v>
      </c>
      <c r="CW3038" s="77">
        <v>2024</v>
      </c>
      <c r="CX3038" s="77">
        <v>0</v>
      </c>
      <c r="CY3038" s="77">
        <v>0</v>
      </c>
      <c r="CZ3038" s="77">
        <v>0</v>
      </c>
      <c r="DA3038" s="77">
        <v>0</v>
      </c>
      <c r="DB3038" s="77">
        <v>8.0408269036960689E-2</v>
      </c>
      <c r="DC3038" s="77">
        <v>3.759022461137701E-2</v>
      </c>
      <c r="DD3038" s="77">
        <v>1.631433411568744E-3</v>
      </c>
      <c r="DE3038" s="77">
        <v>4.1186611013995851E-2</v>
      </c>
      <c r="DF3038" s="77">
        <v>0</v>
      </c>
      <c r="DG3038" s="77">
        <v>0</v>
      </c>
      <c r="DH3038" s="77">
        <v>8.1378100371571754E-3</v>
      </c>
      <c r="DI3038" s="77">
        <v>8.1378100371571754E-3</v>
      </c>
      <c r="DJ3038" s="77">
        <v>3.0854520961755581E-2</v>
      </c>
      <c r="DL3038" s="77">
        <v>0</v>
      </c>
      <c r="DM3038" s="77">
        <v>0</v>
      </c>
      <c r="DN3038" s="77">
        <v>0</v>
      </c>
      <c r="DO3038" s="77">
        <v>0</v>
      </c>
      <c r="DP3038" s="77">
        <v>0</v>
      </c>
      <c r="DQ3038" s="77">
        <v>0</v>
      </c>
      <c r="DR3038" s="77">
        <v>0</v>
      </c>
      <c r="DS3038" s="77">
        <v>2.5108823037425104E-4</v>
      </c>
      <c r="DT3038" s="77">
        <v>2.5108823037425104E-4</v>
      </c>
      <c r="DU3038" s="77">
        <v>0</v>
      </c>
      <c r="DV3038" s="77">
        <v>2.5108823037425104E-4</v>
      </c>
      <c r="DW3038" s="77">
        <v>2.5108823037425104E-4</v>
      </c>
      <c r="GE3038" s="77" t="s">
        <v>427</v>
      </c>
      <c r="GF3038" s="77" t="s">
        <v>155</v>
      </c>
      <c r="GG3038" s="77" t="s">
        <v>449</v>
      </c>
      <c r="GH3038" s="77" t="s">
        <v>467</v>
      </c>
      <c r="GI3038" s="77">
        <v>2021</v>
      </c>
      <c r="GJ3038" s="77" t="s">
        <v>303</v>
      </c>
      <c r="GK3038" s="77">
        <v>1.6021759622082941</v>
      </c>
      <c r="GL3038" s="77">
        <v>774.34978000000001</v>
      </c>
      <c r="GM3038" s="77">
        <v>2021</v>
      </c>
      <c r="GN3038" s="77" t="s">
        <v>175</v>
      </c>
      <c r="GO3038" s="77">
        <v>5.3000000000000005E-2</v>
      </c>
      <c r="GP3038" s="77">
        <v>3</v>
      </c>
      <c r="GQ3038" s="77">
        <v>0</v>
      </c>
      <c r="GR3038" s="77" t="s">
        <v>423</v>
      </c>
      <c r="GS3038" s="77">
        <v>5.5966209081309407E-2</v>
      </c>
      <c r="GT3038" s="77">
        <v>8.9667714885997465E-2</v>
      </c>
      <c r="GU3038" s="77">
        <v>5.5966209081309407E-2</v>
      </c>
      <c r="GV3038" s="77">
        <v>8.9667714885997465E-2</v>
      </c>
      <c r="GW3038" s="77">
        <v>0</v>
      </c>
      <c r="GX3038" s="77">
        <v>0</v>
      </c>
      <c r="GY3038" s="77">
        <v>0</v>
      </c>
      <c r="GZ3038" s="77">
        <v>0</v>
      </c>
    </row>
    <row r="3039" spans="98:208" x14ac:dyDescent="0.25">
      <c r="CT3039" s="77" t="s">
        <v>155</v>
      </c>
      <c r="CU3039" s="77" t="s">
        <v>484</v>
      </c>
      <c r="CV3039" s="77" t="s">
        <v>446</v>
      </c>
      <c r="CW3039" s="77">
        <v>2025</v>
      </c>
      <c r="CX3039" s="77">
        <v>0</v>
      </c>
      <c r="CY3039" s="77">
        <v>0</v>
      </c>
      <c r="CZ3039" s="77">
        <v>0</v>
      </c>
      <c r="DA3039" s="77">
        <v>0</v>
      </c>
      <c r="DB3039" s="77">
        <v>8.0408269036960689E-2</v>
      </c>
      <c r="DC3039" s="77">
        <v>3.759022461137701E-2</v>
      </c>
      <c r="DD3039" s="77">
        <v>1.631433411568744E-3</v>
      </c>
      <c r="DE3039" s="77">
        <v>4.1186611013995851E-2</v>
      </c>
      <c r="DF3039" s="77">
        <v>0</v>
      </c>
      <c r="DG3039" s="77">
        <v>0</v>
      </c>
      <c r="DH3039" s="77">
        <v>0</v>
      </c>
      <c r="DI3039" s="77">
        <v>8.1378100371571754E-3</v>
      </c>
      <c r="DJ3039" s="77">
        <v>3.0854520961755581E-2</v>
      </c>
      <c r="DL3039" s="77">
        <v>0</v>
      </c>
      <c r="DM3039" s="77">
        <v>0</v>
      </c>
      <c r="DN3039" s="77">
        <v>0</v>
      </c>
      <c r="DO3039" s="77">
        <v>0</v>
      </c>
      <c r="DP3039" s="77">
        <v>0</v>
      </c>
      <c r="DQ3039" s="77">
        <v>0</v>
      </c>
      <c r="DR3039" s="77">
        <v>0</v>
      </c>
      <c r="DS3039" s="77">
        <v>0</v>
      </c>
      <c r="DT3039" s="77">
        <v>0</v>
      </c>
      <c r="DU3039" s="77">
        <v>0</v>
      </c>
      <c r="DV3039" s="77">
        <v>2.5108823037425104E-4</v>
      </c>
      <c r="DW3039" s="77">
        <v>2.5108823037425104E-4</v>
      </c>
      <c r="GE3039" s="77" t="s">
        <v>422</v>
      </c>
      <c r="GF3039" s="77" t="s">
        <v>155</v>
      </c>
      <c r="GG3039" s="77" t="s">
        <v>449</v>
      </c>
      <c r="GH3039" s="77" t="s">
        <v>467</v>
      </c>
      <c r="GI3039" s="77">
        <v>2022</v>
      </c>
      <c r="GJ3039" s="77" t="s">
        <v>305</v>
      </c>
      <c r="GK3039" s="77">
        <v>0.69641821681223093</v>
      </c>
      <c r="GL3039" s="77">
        <v>774.34978000000001</v>
      </c>
      <c r="GM3039" s="77">
        <v>2022</v>
      </c>
      <c r="GN3039" s="77" t="s">
        <v>175</v>
      </c>
      <c r="GO3039" s="77">
        <v>0.13250000000000001</v>
      </c>
      <c r="GP3039" s="77">
        <v>3</v>
      </c>
      <c r="GQ3039" s="77">
        <v>0</v>
      </c>
      <c r="GR3039" s="77" t="s">
        <v>423</v>
      </c>
      <c r="GS3039" s="77">
        <v>0.1527377521613833</v>
      </c>
      <c r="GT3039" s="77">
        <v>0.10636935300013903</v>
      </c>
      <c r="GU3039" s="77">
        <v>0.1527377521613833</v>
      </c>
      <c r="GV3039" s="77">
        <v>0.10636935300013903</v>
      </c>
      <c r="GW3039" s="77">
        <v>0.1527377521613833</v>
      </c>
      <c r="GX3039" s="77">
        <v>0.10636935300013903</v>
      </c>
      <c r="GY3039" s="77">
        <v>0</v>
      </c>
      <c r="GZ3039" s="77">
        <v>0</v>
      </c>
    </row>
    <row r="3040" spans="98:208" x14ac:dyDescent="0.25">
      <c r="CT3040" s="77" t="s">
        <v>155</v>
      </c>
      <c r="CU3040" s="77" t="s">
        <v>484</v>
      </c>
      <c r="CV3040" s="77" t="s">
        <v>453</v>
      </c>
      <c r="CW3040" s="77">
        <v>2020</v>
      </c>
      <c r="CX3040" s="77">
        <v>0</v>
      </c>
      <c r="CY3040" s="77">
        <v>0</v>
      </c>
      <c r="CZ3040" s="77">
        <v>0</v>
      </c>
      <c r="DA3040" s="77">
        <v>0</v>
      </c>
      <c r="DB3040" s="77">
        <v>14146.130641332509</v>
      </c>
      <c r="DC3040" s="77">
        <v>222.22942162782141</v>
      </c>
      <c r="DD3040" s="77">
        <v>8585.7228092479418</v>
      </c>
      <c r="DE3040" s="77">
        <v>5338.1784104567196</v>
      </c>
      <c r="DF3040" s="77">
        <v>813.21078921304797</v>
      </c>
      <c r="DG3040" s="77">
        <v>0</v>
      </c>
      <c r="DH3040" s="77">
        <v>0</v>
      </c>
      <c r="DI3040" s="77">
        <v>0</v>
      </c>
      <c r="DJ3040" s="77">
        <v>2.8791787976785329E-5</v>
      </c>
      <c r="DL3040" s="77">
        <v>0</v>
      </c>
      <c r="DM3040" s="77">
        <v>2.3413792623456345E-2</v>
      </c>
      <c r="DN3040" s="77">
        <v>2.3413792623456345E-2</v>
      </c>
      <c r="DO3040" s="77">
        <v>0</v>
      </c>
      <c r="DP3040" s="77">
        <v>0</v>
      </c>
      <c r="DQ3040" s="77">
        <v>0</v>
      </c>
      <c r="DR3040" s="77">
        <v>0</v>
      </c>
      <c r="DS3040" s="77">
        <v>0</v>
      </c>
      <c r="DT3040" s="77">
        <v>0</v>
      </c>
      <c r="DU3040" s="77">
        <v>0</v>
      </c>
      <c r="DV3040" s="77">
        <v>0</v>
      </c>
      <c r="DW3040" s="77">
        <v>0</v>
      </c>
      <c r="GE3040" s="77" t="s">
        <v>425</v>
      </c>
      <c r="GF3040" s="77" t="s">
        <v>155</v>
      </c>
      <c r="GG3040" s="77" t="s">
        <v>449</v>
      </c>
      <c r="GH3040" s="77" t="s">
        <v>467</v>
      </c>
      <c r="GI3040" s="77">
        <v>2022</v>
      </c>
      <c r="GJ3040" s="77" t="s">
        <v>301</v>
      </c>
      <c r="GK3040" s="77">
        <v>2.9419641522810278</v>
      </c>
      <c r="GL3040" s="77">
        <v>774.34978000000001</v>
      </c>
      <c r="GM3040" s="77">
        <v>2022</v>
      </c>
      <c r="GN3040" s="77" t="s">
        <v>175</v>
      </c>
      <c r="GO3040" s="77">
        <v>5.3000000000000005E-2</v>
      </c>
      <c r="GP3040" s="77">
        <v>3</v>
      </c>
      <c r="GQ3040" s="77">
        <v>0</v>
      </c>
      <c r="GR3040" s="77" t="s">
        <v>423</v>
      </c>
      <c r="GS3040" s="77">
        <v>5.5966209081309407E-2</v>
      </c>
      <c r="GT3040" s="77">
        <v>0.16465058085627718</v>
      </c>
      <c r="GU3040" s="77">
        <v>5.5966209081309407E-2</v>
      </c>
      <c r="GV3040" s="77">
        <v>0.16465058085627718</v>
      </c>
      <c r="GW3040" s="77">
        <v>5.5966209081309407E-2</v>
      </c>
      <c r="GX3040" s="77">
        <v>0.16465058085627718</v>
      </c>
      <c r="GY3040" s="77">
        <v>0</v>
      </c>
      <c r="GZ3040" s="77">
        <v>0</v>
      </c>
    </row>
    <row r="3041" spans="98:208" x14ac:dyDescent="0.25">
      <c r="CT3041" s="77" t="s">
        <v>155</v>
      </c>
      <c r="CU3041" s="77" t="s">
        <v>484</v>
      </c>
      <c r="CV3041" s="77" t="s">
        <v>453</v>
      </c>
      <c r="CW3041" s="77">
        <v>2021</v>
      </c>
      <c r="CX3041" s="77">
        <v>0</v>
      </c>
      <c r="CY3041" s="77">
        <v>0</v>
      </c>
      <c r="CZ3041" s="77">
        <v>0</v>
      </c>
      <c r="DA3041" s="77">
        <v>0</v>
      </c>
      <c r="DB3041" s="77">
        <v>14146.130641332509</v>
      </c>
      <c r="DC3041" s="77">
        <v>222.22942162782141</v>
      </c>
      <c r="DD3041" s="77">
        <v>8585.7228092479418</v>
      </c>
      <c r="DE3041" s="77">
        <v>5338.1784104567196</v>
      </c>
      <c r="DF3041" s="77">
        <v>813.21078921304797</v>
      </c>
      <c r="DG3041" s="77">
        <v>813.21078921304797</v>
      </c>
      <c r="DH3041" s="77">
        <v>0</v>
      </c>
      <c r="DI3041" s="77">
        <v>0</v>
      </c>
      <c r="DJ3041" s="77">
        <v>2.8791787976785329E-5</v>
      </c>
      <c r="DL3041" s="77">
        <v>0</v>
      </c>
      <c r="DM3041" s="77">
        <v>2.3413792623456345E-2</v>
      </c>
      <c r="DN3041" s="77">
        <v>2.3413792623456345E-2</v>
      </c>
      <c r="DO3041" s="77">
        <v>0</v>
      </c>
      <c r="DP3041" s="77">
        <v>2.3413792623456345E-2</v>
      </c>
      <c r="DQ3041" s="77">
        <v>2.3413792623456345E-2</v>
      </c>
      <c r="DR3041" s="77">
        <v>0</v>
      </c>
      <c r="DS3041" s="77">
        <v>0</v>
      </c>
      <c r="DT3041" s="77">
        <v>0</v>
      </c>
      <c r="DU3041" s="77">
        <v>0</v>
      </c>
      <c r="DV3041" s="77">
        <v>0</v>
      </c>
      <c r="DW3041" s="77">
        <v>0</v>
      </c>
      <c r="GE3041" s="77" t="s">
        <v>427</v>
      </c>
      <c r="GF3041" s="77" t="s">
        <v>155</v>
      </c>
      <c r="GG3041" s="77" t="s">
        <v>449</v>
      </c>
      <c r="GH3041" s="77" t="s">
        <v>467</v>
      </c>
      <c r="GI3041" s="77">
        <v>2022</v>
      </c>
      <c r="GJ3041" s="77" t="s">
        <v>303</v>
      </c>
      <c r="GK3041" s="77">
        <v>1.6021759622082941</v>
      </c>
      <c r="GL3041" s="77">
        <v>774.34978000000001</v>
      </c>
      <c r="GM3041" s="77">
        <v>2022</v>
      </c>
      <c r="GN3041" s="77" t="s">
        <v>175</v>
      </c>
      <c r="GO3041" s="77">
        <v>5.3000000000000005E-2</v>
      </c>
      <c r="GP3041" s="77">
        <v>3</v>
      </c>
      <c r="GQ3041" s="77">
        <v>0</v>
      </c>
      <c r="GR3041" s="77" t="s">
        <v>423</v>
      </c>
      <c r="GS3041" s="77">
        <v>5.5966209081309407E-2</v>
      </c>
      <c r="GT3041" s="77">
        <v>8.9667714885997465E-2</v>
      </c>
      <c r="GU3041" s="77">
        <v>5.5966209081309407E-2</v>
      </c>
      <c r="GV3041" s="77">
        <v>8.9667714885997465E-2</v>
      </c>
      <c r="GW3041" s="77">
        <v>5.5966209081309407E-2</v>
      </c>
      <c r="GX3041" s="77">
        <v>8.9667714885997465E-2</v>
      </c>
      <c r="GY3041" s="77">
        <v>0</v>
      </c>
      <c r="GZ3041" s="77">
        <v>0</v>
      </c>
    </row>
    <row r="3042" spans="98:208" x14ac:dyDescent="0.25">
      <c r="CT3042" s="77" t="s">
        <v>155</v>
      </c>
      <c r="CU3042" s="77" t="s">
        <v>484</v>
      </c>
      <c r="CV3042" s="77" t="s">
        <v>453</v>
      </c>
      <c r="CW3042" s="77">
        <v>2022</v>
      </c>
      <c r="CX3042" s="77">
        <v>0</v>
      </c>
      <c r="CY3042" s="77">
        <v>0</v>
      </c>
      <c r="CZ3042" s="77">
        <v>0</v>
      </c>
      <c r="DA3042" s="77">
        <v>0</v>
      </c>
      <c r="DB3042" s="77">
        <v>14146.130641332509</v>
      </c>
      <c r="DC3042" s="77">
        <v>222.22942162782141</v>
      </c>
      <c r="DD3042" s="77">
        <v>8585.7228092479418</v>
      </c>
      <c r="DE3042" s="77">
        <v>5338.1784104567196</v>
      </c>
      <c r="DF3042" s="77">
        <v>813.21078921304797</v>
      </c>
      <c r="DG3042" s="77">
        <v>813.21078921304797</v>
      </c>
      <c r="DH3042" s="77">
        <v>813.21078921304797</v>
      </c>
      <c r="DI3042" s="77">
        <v>0</v>
      </c>
      <c r="DJ3042" s="77">
        <v>2.8791787976785329E-5</v>
      </c>
      <c r="DL3042" s="77">
        <v>0</v>
      </c>
      <c r="DM3042" s="77">
        <v>2.3413792623456345E-2</v>
      </c>
      <c r="DN3042" s="77">
        <v>2.3413792623456345E-2</v>
      </c>
      <c r="DO3042" s="77">
        <v>0</v>
      </c>
      <c r="DP3042" s="77">
        <v>2.3413792623456345E-2</v>
      </c>
      <c r="DQ3042" s="77">
        <v>2.3413792623456345E-2</v>
      </c>
      <c r="DR3042" s="77">
        <v>0</v>
      </c>
      <c r="DS3042" s="77">
        <v>2.3413792623456345E-2</v>
      </c>
      <c r="DT3042" s="77">
        <v>2.3413792623456345E-2</v>
      </c>
      <c r="DU3042" s="77">
        <v>0</v>
      </c>
      <c r="DV3042" s="77">
        <v>0</v>
      </c>
      <c r="DW3042" s="77">
        <v>0</v>
      </c>
      <c r="GE3042" s="77" t="s">
        <v>422</v>
      </c>
      <c r="GF3042" s="77" t="s">
        <v>155</v>
      </c>
      <c r="GG3042" s="77" t="s">
        <v>449</v>
      </c>
      <c r="GH3042" s="77" t="s">
        <v>467</v>
      </c>
      <c r="GI3042" s="77">
        <v>2023</v>
      </c>
      <c r="GJ3042" s="77" t="s">
        <v>305</v>
      </c>
      <c r="GK3042" s="77">
        <v>0.71896016785821359</v>
      </c>
      <c r="GL3042" s="77">
        <v>774.34978000000001</v>
      </c>
      <c r="GM3042" s="77">
        <v>2023</v>
      </c>
      <c r="GN3042" s="77" t="s">
        <v>175</v>
      </c>
      <c r="GO3042" s="77">
        <v>0.13250000000000001</v>
      </c>
      <c r="GP3042" s="77">
        <v>3</v>
      </c>
      <c r="GQ3042" s="77">
        <v>0</v>
      </c>
      <c r="GR3042" s="77" t="s">
        <v>423</v>
      </c>
      <c r="GS3042" s="77">
        <v>0</v>
      </c>
      <c r="GT3042" s="77">
        <v>0</v>
      </c>
      <c r="GU3042" s="77">
        <v>0.1527377521613833</v>
      </c>
      <c r="GV3042" s="77">
        <v>0.10981235993223436</v>
      </c>
      <c r="GW3042" s="77">
        <v>0.1527377521613833</v>
      </c>
      <c r="GX3042" s="77">
        <v>0.10981235993223436</v>
      </c>
      <c r="GY3042" s="77">
        <v>0.1527377521613833</v>
      </c>
      <c r="GZ3042" s="77">
        <v>0.10981235993223436</v>
      </c>
    </row>
    <row r="3043" spans="98:208" x14ac:dyDescent="0.25">
      <c r="CT3043" s="77" t="s">
        <v>155</v>
      </c>
      <c r="CU3043" s="77" t="s">
        <v>484</v>
      </c>
      <c r="CV3043" s="77" t="s">
        <v>453</v>
      </c>
      <c r="CW3043" s="77">
        <v>2023</v>
      </c>
      <c r="CX3043" s="77">
        <v>0</v>
      </c>
      <c r="CY3043" s="77">
        <v>0</v>
      </c>
      <c r="CZ3043" s="77">
        <v>0</v>
      </c>
      <c r="DA3043" s="77">
        <v>0</v>
      </c>
      <c r="DB3043" s="77">
        <v>14664.637556436601</v>
      </c>
      <c r="DC3043" s="77">
        <v>233.2300768079181</v>
      </c>
      <c r="DD3043" s="77">
        <v>8896.5159934285784</v>
      </c>
      <c r="DE3043" s="77">
        <v>5534.8914862000811</v>
      </c>
      <c r="DF3043" s="77">
        <v>0</v>
      </c>
      <c r="DG3043" s="77">
        <v>843.29420601053812</v>
      </c>
      <c r="DH3043" s="77">
        <v>843.29420601053812</v>
      </c>
      <c r="DI3043" s="77">
        <v>843.29420601053812</v>
      </c>
      <c r="DJ3043" s="77">
        <v>2.8791787976785329E-5</v>
      </c>
      <c r="DL3043" s="77">
        <v>0</v>
      </c>
      <c r="DM3043" s="77">
        <v>0</v>
      </c>
      <c r="DN3043" s="77">
        <v>0</v>
      </c>
      <c r="DO3043" s="77">
        <v>0</v>
      </c>
      <c r="DP3043" s="77">
        <v>2.4279947981506941E-2</v>
      </c>
      <c r="DQ3043" s="77">
        <v>2.4279947981506941E-2</v>
      </c>
      <c r="DR3043" s="77">
        <v>0</v>
      </c>
      <c r="DS3043" s="77">
        <v>2.4279947981506941E-2</v>
      </c>
      <c r="DT3043" s="77">
        <v>2.4279947981506941E-2</v>
      </c>
      <c r="DU3043" s="77">
        <v>0</v>
      </c>
      <c r="DV3043" s="77">
        <v>2.4279947981506941E-2</v>
      </c>
      <c r="DW3043" s="77">
        <v>2.4279947981506941E-2</v>
      </c>
      <c r="GE3043" s="77" t="s">
        <v>425</v>
      </c>
      <c r="GF3043" s="77" t="s">
        <v>155</v>
      </c>
      <c r="GG3043" s="77" t="s">
        <v>449</v>
      </c>
      <c r="GH3043" s="77" t="s">
        <v>467</v>
      </c>
      <c r="GI3043" s="77">
        <v>2023</v>
      </c>
      <c r="GJ3043" s="77" t="s">
        <v>301</v>
      </c>
      <c r="GK3043" s="77">
        <v>3.0714971986151172</v>
      </c>
      <c r="GL3043" s="77">
        <v>774.34978000000001</v>
      </c>
      <c r="GM3043" s="77">
        <v>2023</v>
      </c>
      <c r="GN3043" s="77" t="s">
        <v>175</v>
      </c>
      <c r="GO3043" s="77">
        <v>5.3000000000000005E-2</v>
      </c>
      <c r="GP3043" s="77">
        <v>3</v>
      </c>
      <c r="GQ3043" s="77">
        <v>0</v>
      </c>
      <c r="GR3043" s="77" t="s">
        <v>423</v>
      </c>
      <c r="GS3043" s="77">
        <v>0</v>
      </c>
      <c r="GT3043" s="77">
        <v>0</v>
      </c>
      <c r="GU3043" s="77">
        <v>5.5966209081309407E-2</v>
      </c>
      <c r="GV3043" s="77">
        <v>0.17190005441034978</v>
      </c>
      <c r="GW3043" s="77">
        <v>5.5966209081309407E-2</v>
      </c>
      <c r="GX3043" s="77">
        <v>0.17190005441034978</v>
      </c>
      <c r="GY3043" s="77">
        <v>5.5966209081309407E-2</v>
      </c>
      <c r="GZ3043" s="77">
        <v>0.17190005441034978</v>
      </c>
    </row>
    <row r="3044" spans="98:208" x14ac:dyDescent="0.25">
      <c r="CT3044" s="77" t="s">
        <v>155</v>
      </c>
      <c r="CU3044" s="77" t="s">
        <v>484</v>
      </c>
      <c r="CV3044" s="77" t="s">
        <v>453</v>
      </c>
      <c r="CW3044" s="77">
        <v>2024</v>
      </c>
      <c r="CX3044" s="77">
        <v>0</v>
      </c>
      <c r="CY3044" s="77">
        <v>0</v>
      </c>
      <c r="CZ3044" s="77">
        <v>0</v>
      </c>
      <c r="DA3044" s="77">
        <v>0</v>
      </c>
      <c r="DB3044" s="77">
        <v>14664.637556436601</v>
      </c>
      <c r="DC3044" s="77">
        <v>233.2300768079181</v>
      </c>
      <c r="DD3044" s="77">
        <v>8896.5159934285784</v>
      </c>
      <c r="DE3044" s="77">
        <v>5534.8914862000811</v>
      </c>
      <c r="DF3044" s="77">
        <v>0</v>
      </c>
      <c r="DG3044" s="77">
        <v>0</v>
      </c>
      <c r="DH3044" s="77">
        <v>843.29420601053812</v>
      </c>
      <c r="DI3044" s="77">
        <v>843.29420601053812</v>
      </c>
      <c r="DJ3044" s="77">
        <v>2.8791787976785329E-5</v>
      </c>
      <c r="DL3044" s="77">
        <v>0</v>
      </c>
      <c r="DM3044" s="77">
        <v>0</v>
      </c>
      <c r="DN3044" s="77">
        <v>0</v>
      </c>
      <c r="DO3044" s="77">
        <v>0</v>
      </c>
      <c r="DP3044" s="77">
        <v>0</v>
      </c>
      <c r="DQ3044" s="77">
        <v>0</v>
      </c>
      <c r="DR3044" s="77">
        <v>0</v>
      </c>
      <c r="DS3044" s="77">
        <v>2.4279947981506941E-2</v>
      </c>
      <c r="DT3044" s="77">
        <v>2.4279947981506941E-2</v>
      </c>
      <c r="DU3044" s="77">
        <v>0</v>
      </c>
      <c r="DV3044" s="77">
        <v>2.4279947981506941E-2</v>
      </c>
      <c r="DW3044" s="77">
        <v>2.4279947981506941E-2</v>
      </c>
      <c r="GE3044" s="77" t="s">
        <v>427</v>
      </c>
      <c r="GF3044" s="77" t="s">
        <v>155</v>
      </c>
      <c r="GG3044" s="77" t="s">
        <v>449</v>
      </c>
      <c r="GH3044" s="77" t="s">
        <v>467</v>
      </c>
      <c r="GI3044" s="77">
        <v>2023</v>
      </c>
      <c r="GJ3044" s="77" t="s">
        <v>303</v>
      </c>
      <c r="GK3044" s="77">
        <v>1.684577240534453</v>
      </c>
      <c r="GL3044" s="77">
        <v>774.34978000000001</v>
      </c>
      <c r="GM3044" s="77">
        <v>2023</v>
      </c>
      <c r="GN3044" s="77" t="s">
        <v>175</v>
      </c>
      <c r="GO3044" s="77">
        <v>5.3000000000000005E-2</v>
      </c>
      <c r="GP3044" s="77">
        <v>3</v>
      </c>
      <c r="GQ3044" s="77">
        <v>0</v>
      </c>
      <c r="GR3044" s="77" t="s">
        <v>423</v>
      </c>
      <c r="GS3044" s="77">
        <v>0</v>
      </c>
      <c r="GT3044" s="77">
        <v>0</v>
      </c>
      <c r="GU3044" s="77">
        <v>5.5966209081309407E-2</v>
      </c>
      <c r="GV3044" s="77">
        <v>9.4279402057366443E-2</v>
      </c>
      <c r="GW3044" s="77">
        <v>5.5966209081309407E-2</v>
      </c>
      <c r="GX3044" s="77">
        <v>9.4279402057366443E-2</v>
      </c>
      <c r="GY3044" s="77">
        <v>5.5966209081309407E-2</v>
      </c>
      <c r="GZ3044" s="77">
        <v>9.4279402057366443E-2</v>
      </c>
    </row>
    <row r="3045" spans="98:208" x14ac:dyDescent="0.25">
      <c r="CT3045" s="77" t="s">
        <v>155</v>
      </c>
      <c r="CU3045" s="77" t="s">
        <v>484</v>
      </c>
      <c r="CV3045" s="77" t="s">
        <v>453</v>
      </c>
      <c r="CW3045" s="77">
        <v>2025</v>
      </c>
      <c r="CX3045" s="77">
        <v>0</v>
      </c>
      <c r="CY3045" s="77">
        <v>0</v>
      </c>
      <c r="CZ3045" s="77">
        <v>0</v>
      </c>
      <c r="DA3045" s="77">
        <v>0</v>
      </c>
      <c r="DB3045" s="77">
        <v>14664.637556436601</v>
      </c>
      <c r="DC3045" s="77">
        <v>233.2300768079181</v>
      </c>
      <c r="DD3045" s="77">
        <v>8896.5159934285784</v>
      </c>
      <c r="DE3045" s="77">
        <v>5534.8914862000811</v>
      </c>
      <c r="DF3045" s="77">
        <v>0</v>
      </c>
      <c r="DG3045" s="77">
        <v>0</v>
      </c>
      <c r="DH3045" s="77">
        <v>0</v>
      </c>
      <c r="DI3045" s="77">
        <v>843.29420601053812</v>
      </c>
      <c r="DJ3045" s="77">
        <v>2.8791787976785329E-5</v>
      </c>
      <c r="DL3045" s="77">
        <v>0</v>
      </c>
      <c r="DM3045" s="77">
        <v>0</v>
      </c>
      <c r="DN3045" s="77">
        <v>0</v>
      </c>
      <c r="DO3045" s="77">
        <v>0</v>
      </c>
      <c r="DP3045" s="77">
        <v>0</v>
      </c>
      <c r="DQ3045" s="77">
        <v>0</v>
      </c>
      <c r="DR3045" s="77">
        <v>0</v>
      </c>
      <c r="DS3045" s="77">
        <v>0</v>
      </c>
      <c r="DT3045" s="77">
        <v>0</v>
      </c>
      <c r="DU3045" s="77">
        <v>0</v>
      </c>
      <c r="DV3045" s="77">
        <v>2.4279947981506941E-2</v>
      </c>
      <c r="DW3045" s="77">
        <v>2.4279947981506941E-2</v>
      </c>
      <c r="GE3045" s="77" t="s">
        <v>422</v>
      </c>
      <c r="GF3045" s="77" t="s">
        <v>155</v>
      </c>
      <c r="GG3045" s="77" t="s">
        <v>449</v>
      </c>
      <c r="GH3045" s="77" t="s">
        <v>467</v>
      </c>
      <c r="GI3045" s="77">
        <v>2024</v>
      </c>
      <c r="GJ3045" s="77" t="s">
        <v>305</v>
      </c>
      <c r="GK3045" s="77">
        <v>0.71896016785821359</v>
      </c>
      <c r="GL3045" s="77">
        <v>774.34978000000001</v>
      </c>
      <c r="GM3045" s="77">
        <v>2024</v>
      </c>
      <c r="GN3045" s="77" t="s">
        <v>175</v>
      </c>
      <c r="GO3045" s="77">
        <v>0.13250000000000001</v>
      </c>
      <c r="GP3045" s="77">
        <v>3</v>
      </c>
      <c r="GQ3045" s="77">
        <v>0</v>
      </c>
      <c r="GR3045" s="77" t="s">
        <v>423</v>
      </c>
      <c r="GS3045" s="77">
        <v>0</v>
      </c>
      <c r="GT3045" s="77">
        <v>0</v>
      </c>
      <c r="GU3045" s="77">
        <v>0</v>
      </c>
      <c r="GV3045" s="77">
        <v>0</v>
      </c>
      <c r="GW3045" s="77">
        <v>0.1527377521613833</v>
      </c>
      <c r="GX3045" s="77">
        <v>0.10981235993223436</v>
      </c>
      <c r="GY3045" s="77">
        <v>0.1527377521613833</v>
      </c>
      <c r="GZ3045" s="77">
        <v>0.10981235993223436</v>
      </c>
    </row>
    <row r="3046" spans="98:208" x14ac:dyDescent="0.25">
      <c r="CT3046" s="77" t="s">
        <v>155</v>
      </c>
      <c r="CU3046" s="77" t="s">
        <v>484</v>
      </c>
      <c r="CV3046" s="77" t="s">
        <v>460</v>
      </c>
      <c r="CW3046" s="77">
        <v>2020</v>
      </c>
      <c r="CX3046" s="77">
        <v>0</v>
      </c>
      <c r="CY3046" s="77">
        <v>0</v>
      </c>
      <c r="CZ3046" s="77">
        <v>0</v>
      </c>
      <c r="DA3046" s="77">
        <v>0</v>
      </c>
      <c r="DB3046" s="77">
        <v>8807.9522308757259</v>
      </c>
      <c r="DC3046" s="77">
        <v>222.22942162781749</v>
      </c>
      <c r="DD3046" s="77">
        <v>8585.722809247909</v>
      </c>
      <c r="DE3046" s="77">
        <v>0</v>
      </c>
      <c r="DF3046" s="77">
        <v>514.45318018009277</v>
      </c>
      <c r="DG3046" s="77">
        <v>0</v>
      </c>
      <c r="DH3046" s="77">
        <v>0</v>
      </c>
      <c r="DI3046" s="77">
        <v>0</v>
      </c>
      <c r="DJ3046" s="77">
        <v>1.3892085546078869E-5</v>
      </c>
      <c r="DL3046" s="77">
        <v>0</v>
      </c>
      <c r="DM3046" s="77">
        <v>7.1468275885141746E-3</v>
      </c>
      <c r="DN3046" s="77">
        <v>7.1468275885141746E-3</v>
      </c>
      <c r="DO3046" s="77">
        <v>0</v>
      </c>
      <c r="DP3046" s="77">
        <v>0</v>
      </c>
      <c r="DQ3046" s="77">
        <v>0</v>
      </c>
      <c r="DR3046" s="77">
        <v>0</v>
      </c>
      <c r="DS3046" s="77">
        <v>0</v>
      </c>
      <c r="DT3046" s="77">
        <v>0</v>
      </c>
      <c r="DU3046" s="77">
        <v>0</v>
      </c>
      <c r="DV3046" s="77">
        <v>0</v>
      </c>
      <c r="DW3046" s="77">
        <v>0</v>
      </c>
      <c r="GE3046" s="77" t="s">
        <v>425</v>
      </c>
      <c r="GF3046" s="77" t="s">
        <v>155</v>
      </c>
      <c r="GG3046" s="77" t="s">
        <v>449</v>
      </c>
      <c r="GH3046" s="77" t="s">
        <v>467</v>
      </c>
      <c r="GI3046" s="77">
        <v>2024</v>
      </c>
      <c r="GJ3046" s="77" t="s">
        <v>301</v>
      </c>
      <c r="GK3046" s="77">
        <v>3.0714971986151172</v>
      </c>
      <c r="GL3046" s="77">
        <v>774.34978000000001</v>
      </c>
      <c r="GM3046" s="77">
        <v>2024</v>
      </c>
      <c r="GN3046" s="77" t="s">
        <v>175</v>
      </c>
      <c r="GO3046" s="77">
        <v>5.3000000000000005E-2</v>
      </c>
      <c r="GP3046" s="77">
        <v>3</v>
      </c>
      <c r="GQ3046" s="77">
        <v>0</v>
      </c>
      <c r="GR3046" s="77" t="s">
        <v>423</v>
      </c>
      <c r="GS3046" s="77">
        <v>0</v>
      </c>
      <c r="GT3046" s="77">
        <v>0</v>
      </c>
      <c r="GU3046" s="77">
        <v>0</v>
      </c>
      <c r="GV3046" s="77">
        <v>0</v>
      </c>
      <c r="GW3046" s="77">
        <v>5.5966209081309407E-2</v>
      </c>
      <c r="GX3046" s="77">
        <v>0.17190005441034978</v>
      </c>
      <c r="GY3046" s="77">
        <v>5.5966209081309407E-2</v>
      </c>
      <c r="GZ3046" s="77">
        <v>0.17190005441034978</v>
      </c>
    </row>
    <row r="3047" spans="98:208" x14ac:dyDescent="0.25">
      <c r="CT3047" s="77" t="s">
        <v>155</v>
      </c>
      <c r="CU3047" s="77" t="s">
        <v>484</v>
      </c>
      <c r="CV3047" s="77" t="s">
        <v>460</v>
      </c>
      <c r="CW3047" s="77">
        <v>2021</v>
      </c>
      <c r="CX3047" s="77">
        <v>0</v>
      </c>
      <c r="CY3047" s="77">
        <v>0</v>
      </c>
      <c r="CZ3047" s="77">
        <v>0</v>
      </c>
      <c r="DA3047" s="77">
        <v>0</v>
      </c>
      <c r="DB3047" s="77">
        <v>8807.9522308757259</v>
      </c>
      <c r="DC3047" s="77">
        <v>222.22942162781749</v>
      </c>
      <c r="DD3047" s="77">
        <v>8585.722809247909</v>
      </c>
      <c r="DE3047" s="77">
        <v>0</v>
      </c>
      <c r="DF3047" s="77">
        <v>514.45318018009277</v>
      </c>
      <c r="DG3047" s="77">
        <v>514.45318018009277</v>
      </c>
      <c r="DH3047" s="77">
        <v>0</v>
      </c>
      <c r="DI3047" s="77">
        <v>0</v>
      </c>
      <c r="DJ3047" s="77">
        <v>1.3892085546078869E-5</v>
      </c>
      <c r="DL3047" s="77">
        <v>0</v>
      </c>
      <c r="DM3047" s="77">
        <v>7.1468275885141746E-3</v>
      </c>
      <c r="DN3047" s="77">
        <v>7.1468275885141746E-3</v>
      </c>
      <c r="DO3047" s="77">
        <v>0</v>
      </c>
      <c r="DP3047" s="77">
        <v>7.1468275885141746E-3</v>
      </c>
      <c r="DQ3047" s="77">
        <v>7.1468275885141746E-3</v>
      </c>
      <c r="DR3047" s="77">
        <v>0</v>
      </c>
      <c r="DS3047" s="77">
        <v>0</v>
      </c>
      <c r="DT3047" s="77">
        <v>0</v>
      </c>
      <c r="DU3047" s="77">
        <v>0</v>
      </c>
      <c r="DV3047" s="77">
        <v>0</v>
      </c>
      <c r="DW3047" s="77">
        <v>0</v>
      </c>
      <c r="GE3047" s="77" t="s">
        <v>427</v>
      </c>
      <c r="GF3047" s="77" t="s">
        <v>155</v>
      </c>
      <c r="GG3047" s="77" t="s">
        <v>449</v>
      </c>
      <c r="GH3047" s="77" t="s">
        <v>467</v>
      </c>
      <c r="GI3047" s="77">
        <v>2024</v>
      </c>
      <c r="GJ3047" s="77" t="s">
        <v>303</v>
      </c>
      <c r="GK3047" s="77">
        <v>1.684577240534453</v>
      </c>
      <c r="GL3047" s="77">
        <v>774.34978000000001</v>
      </c>
      <c r="GM3047" s="77">
        <v>2024</v>
      </c>
      <c r="GN3047" s="77" t="s">
        <v>175</v>
      </c>
      <c r="GO3047" s="77">
        <v>5.3000000000000005E-2</v>
      </c>
      <c r="GP3047" s="77">
        <v>3</v>
      </c>
      <c r="GQ3047" s="77">
        <v>0</v>
      </c>
      <c r="GR3047" s="77" t="s">
        <v>423</v>
      </c>
      <c r="GS3047" s="77">
        <v>0</v>
      </c>
      <c r="GT3047" s="77">
        <v>0</v>
      </c>
      <c r="GU3047" s="77">
        <v>0</v>
      </c>
      <c r="GV3047" s="77">
        <v>0</v>
      </c>
      <c r="GW3047" s="77">
        <v>5.5966209081309407E-2</v>
      </c>
      <c r="GX3047" s="77">
        <v>9.4279402057366443E-2</v>
      </c>
      <c r="GY3047" s="77">
        <v>5.5966209081309407E-2</v>
      </c>
      <c r="GZ3047" s="77">
        <v>9.4279402057366443E-2</v>
      </c>
    </row>
    <row r="3048" spans="98:208" x14ac:dyDescent="0.25">
      <c r="CT3048" s="77" t="s">
        <v>155</v>
      </c>
      <c r="CU3048" s="77" t="s">
        <v>484</v>
      </c>
      <c r="CV3048" s="77" t="s">
        <v>460</v>
      </c>
      <c r="CW3048" s="77">
        <v>2022</v>
      </c>
      <c r="CX3048" s="77">
        <v>0</v>
      </c>
      <c r="CY3048" s="77">
        <v>0</v>
      </c>
      <c r="CZ3048" s="77">
        <v>0</v>
      </c>
      <c r="DA3048" s="77">
        <v>0</v>
      </c>
      <c r="DB3048" s="77">
        <v>8807.9522308757259</v>
      </c>
      <c r="DC3048" s="77">
        <v>222.22942162781749</v>
      </c>
      <c r="DD3048" s="77">
        <v>8585.722809247909</v>
      </c>
      <c r="DE3048" s="77">
        <v>0</v>
      </c>
      <c r="DF3048" s="77">
        <v>514.45318018009277</v>
      </c>
      <c r="DG3048" s="77">
        <v>514.45318018009277</v>
      </c>
      <c r="DH3048" s="77">
        <v>514.45318018009277</v>
      </c>
      <c r="DI3048" s="77">
        <v>0</v>
      </c>
      <c r="DJ3048" s="77">
        <v>1.3892085546078869E-5</v>
      </c>
      <c r="DL3048" s="77">
        <v>0</v>
      </c>
      <c r="DM3048" s="77">
        <v>7.1468275885141746E-3</v>
      </c>
      <c r="DN3048" s="77">
        <v>7.1468275885141746E-3</v>
      </c>
      <c r="DO3048" s="77">
        <v>0</v>
      </c>
      <c r="DP3048" s="77">
        <v>7.1468275885141746E-3</v>
      </c>
      <c r="DQ3048" s="77">
        <v>7.1468275885141746E-3</v>
      </c>
      <c r="DR3048" s="77">
        <v>0</v>
      </c>
      <c r="DS3048" s="77">
        <v>7.1468275885141746E-3</v>
      </c>
      <c r="DT3048" s="77">
        <v>7.1468275885141746E-3</v>
      </c>
      <c r="DU3048" s="77">
        <v>0</v>
      </c>
      <c r="DV3048" s="77">
        <v>0</v>
      </c>
      <c r="DW3048" s="77">
        <v>0</v>
      </c>
      <c r="GE3048" s="77" t="s">
        <v>422</v>
      </c>
      <c r="GF3048" s="77" t="s">
        <v>155</v>
      </c>
      <c r="GG3048" s="77" t="s">
        <v>449</v>
      </c>
      <c r="GH3048" s="77" t="s">
        <v>467</v>
      </c>
      <c r="GI3048" s="77">
        <v>2025</v>
      </c>
      <c r="GJ3048" s="77" t="s">
        <v>305</v>
      </c>
      <c r="GK3048" s="77">
        <v>0.71896016785821359</v>
      </c>
      <c r="GL3048" s="77">
        <v>774.34978000000001</v>
      </c>
      <c r="GM3048" s="77">
        <v>2025</v>
      </c>
      <c r="GN3048" s="77" t="s">
        <v>175</v>
      </c>
      <c r="GO3048" s="77">
        <v>0.13250000000000001</v>
      </c>
      <c r="GP3048" s="77">
        <v>3</v>
      </c>
      <c r="GQ3048" s="77">
        <v>0</v>
      </c>
      <c r="GR3048" s="77" t="s">
        <v>423</v>
      </c>
      <c r="GS3048" s="77">
        <v>0</v>
      </c>
      <c r="GT3048" s="77">
        <v>0</v>
      </c>
      <c r="GU3048" s="77">
        <v>0</v>
      </c>
      <c r="GV3048" s="77">
        <v>0</v>
      </c>
      <c r="GW3048" s="77">
        <v>0</v>
      </c>
      <c r="GX3048" s="77">
        <v>0</v>
      </c>
      <c r="GY3048" s="77">
        <v>0.1527377521613833</v>
      </c>
      <c r="GZ3048" s="77">
        <v>0.10981235993223436</v>
      </c>
    </row>
    <row r="3049" spans="98:208" x14ac:dyDescent="0.25">
      <c r="CT3049" s="77" t="s">
        <v>155</v>
      </c>
      <c r="CU3049" s="77" t="s">
        <v>484</v>
      </c>
      <c r="CV3049" s="77" t="s">
        <v>460</v>
      </c>
      <c r="CW3049" s="77">
        <v>2023</v>
      </c>
      <c r="CX3049" s="77">
        <v>0</v>
      </c>
      <c r="CY3049" s="77">
        <v>0</v>
      </c>
      <c r="CZ3049" s="77">
        <v>0</v>
      </c>
      <c r="DA3049" s="77">
        <v>0</v>
      </c>
      <c r="DB3049" s="77">
        <v>9129.7460702364806</v>
      </c>
      <c r="DC3049" s="77">
        <v>233.23007680792301</v>
      </c>
      <c r="DD3049" s="77">
        <v>8896.5159934285584</v>
      </c>
      <c r="DE3049" s="77">
        <v>0</v>
      </c>
      <c r="DF3049" s="77">
        <v>0</v>
      </c>
      <c r="DG3049" s="77">
        <v>533.52731185150469</v>
      </c>
      <c r="DH3049" s="77">
        <v>533.52731185150469</v>
      </c>
      <c r="DI3049" s="77">
        <v>533.52731185150469</v>
      </c>
      <c r="DJ3049" s="77">
        <v>1.3892085546078869E-5</v>
      </c>
      <c r="DL3049" s="77">
        <v>0</v>
      </c>
      <c r="DM3049" s="77">
        <v>0</v>
      </c>
      <c r="DN3049" s="77">
        <v>0</v>
      </c>
      <c r="DO3049" s="77">
        <v>0</v>
      </c>
      <c r="DP3049" s="77">
        <v>7.4118070574106017E-3</v>
      </c>
      <c r="DQ3049" s="77">
        <v>7.4118070574106017E-3</v>
      </c>
      <c r="DR3049" s="77">
        <v>0</v>
      </c>
      <c r="DS3049" s="77">
        <v>7.4118070574106017E-3</v>
      </c>
      <c r="DT3049" s="77">
        <v>7.4118070574106017E-3</v>
      </c>
      <c r="DU3049" s="77">
        <v>0</v>
      </c>
      <c r="DV3049" s="77">
        <v>7.4118070574106017E-3</v>
      </c>
      <c r="DW3049" s="77">
        <v>7.4118070574106017E-3</v>
      </c>
      <c r="GE3049" s="77" t="s">
        <v>425</v>
      </c>
      <c r="GF3049" s="77" t="s">
        <v>155</v>
      </c>
      <c r="GG3049" s="77" t="s">
        <v>449</v>
      </c>
      <c r="GH3049" s="77" t="s">
        <v>467</v>
      </c>
      <c r="GI3049" s="77">
        <v>2025</v>
      </c>
      <c r="GJ3049" s="77" t="s">
        <v>301</v>
      </c>
      <c r="GK3049" s="77">
        <v>3.0714971986151172</v>
      </c>
      <c r="GL3049" s="77">
        <v>774.34978000000001</v>
      </c>
      <c r="GM3049" s="77">
        <v>2025</v>
      </c>
      <c r="GN3049" s="77" t="s">
        <v>175</v>
      </c>
      <c r="GO3049" s="77">
        <v>5.3000000000000005E-2</v>
      </c>
      <c r="GP3049" s="77">
        <v>3</v>
      </c>
      <c r="GQ3049" s="77">
        <v>0</v>
      </c>
      <c r="GR3049" s="77" t="s">
        <v>423</v>
      </c>
      <c r="GS3049" s="77">
        <v>0</v>
      </c>
      <c r="GT3049" s="77">
        <v>0</v>
      </c>
      <c r="GU3049" s="77">
        <v>0</v>
      </c>
      <c r="GV3049" s="77">
        <v>0</v>
      </c>
      <c r="GW3049" s="77">
        <v>0</v>
      </c>
      <c r="GX3049" s="77">
        <v>0</v>
      </c>
      <c r="GY3049" s="77">
        <v>5.5966209081309407E-2</v>
      </c>
      <c r="GZ3049" s="77">
        <v>0.17190005441034978</v>
      </c>
    </row>
    <row r="3050" spans="98:208" x14ac:dyDescent="0.25">
      <c r="CT3050" s="77" t="s">
        <v>155</v>
      </c>
      <c r="CU3050" s="77" t="s">
        <v>484</v>
      </c>
      <c r="CV3050" s="77" t="s">
        <v>460</v>
      </c>
      <c r="CW3050" s="77">
        <v>2024</v>
      </c>
      <c r="CX3050" s="77">
        <v>0</v>
      </c>
      <c r="CY3050" s="77">
        <v>0</v>
      </c>
      <c r="CZ3050" s="77">
        <v>0</v>
      </c>
      <c r="DA3050" s="77">
        <v>0</v>
      </c>
      <c r="DB3050" s="77">
        <v>9129.7460702364806</v>
      </c>
      <c r="DC3050" s="77">
        <v>233.23007680792301</v>
      </c>
      <c r="DD3050" s="77">
        <v>8896.5159934285584</v>
      </c>
      <c r="DE3050" s="77">
        <v>0</v>
      </c>
      <c r="DF3050" s="77">
        <v>0</v>
      </c>
      <c r="DG3050" s="77">
        <v>0</v>
      </c>
      <c r="DH3050" s="77">
        <v>533.52731185150469</v>
      </c>
      <c r="DI3050" s="77">
        <v>533.52731185150469</v>
      </c>
      <c r="DJ3050" s="77">
        <v>1.3892085546078869E-5</v>
      </c>
      <c r="DL3050" s="77">
        <v>0</v>
      </c>
      <c r="DM3050" s="77">
        <v>0</v>
      </c>
      <c r="DN3050" s="77">
        <v>0</v>
      </c>
      <c r="DO3050" s="77">
        <v>0</v>
      </c>
      <c r="DP3050" s="77">
        <v>0</v>
      </c>
      <c r="DQ3050" s="77">
        <v>0</v>
      </c>
      <c r="DR3050" s="77">
        <v>0</v>
      </c>
      <c r="DS3050" s="77">
        <v>7.4118070574106017E-3</v>
      </c>
      <c r="DT3050" s="77">
        <v>7.4118070574106017E-3</v>
      </c>
      <c r="DU3050" s="77">
        <v>0</v>
      </c>
      <c r="DV3050" s="77">
        <v>7.4118070574106017E-3</v>
      </c>
      <c r="DW3050" s="77">
        <v>7.4118070574106017E-3</v>
      </c>
      <c r="GE3050" s="77" t="s">
        <v>427</v>
      </c>
      <c r="GF3050" s="77" t="s">
        <v>155</v>
      </c>
      <c r="GG3050" s="77" t="s">
        <v>449</v>
      </c>
      <c r="GH3050" s="77" t="s">
        <v>467</v>
      </c>
      <c r="GI3050" s="77">
        <v>2025</v>
      </c>
      <c r="GJ3050" s="77" t="s">
        <v>303</v>
      </c>
      <c r="GK3050" s="77">
        <v>1.684577240534453</v>
      </c>
      <c r="GL3050" s="77">
        <v>774.34978000000001</v>
      </c>
      <c r="GM3050" s="77">
        <v>2025</v>
      </c>
      <c r="GN3050" s="77" t="s">
        <v>175</v>
      </c>
      <c r="GO3050" s="77">
        <v>5.3000000000000005E-2</v>
      </c>
      <c r="GP3050" s="77">
        <v>3</v>
      </c>
      <c r="GQ3050" s="77">
        <v>0</v>
      </c>
      <c r="GR3050" s="77" t="s">
        <v>423</v>
      </c>
      <c r="GS3050" s="77">
        <v>0</v>
      </c>
      <c r="GT3050" s="77">
        <v>0</v>
      </c>
      <c r="GU3050" s="77">
        <v>0</v>
      </c>
      <c r="GV3050" s="77">
        <v>0</v>
      </c>
      <c r="GW3050" s="77">
        <v>0</v>
      </c>
      <c r="GX3050" s="77">
        <v>0</v>
      </c>
      <c r="GY3050" s="77">
        <v>5.5966209081309407E-2</v>
      </c>
      <c r="GZ3050" s="77">
        <v>9.4279402057366443E-2</v>
      </c>
    </row>
    <row r="3051" spans="98:208" x14ac:dyDescent="0.25">
      <c r="CT3051" s="77" t="s">
        <v>155</v>
      </c>
      <c r="CU3051" s="77" t="s">
        <v>484</v>
      </c>
      <c r="CV3051" s="77" t="s">
        <v>460</v>
      </c>
      <c r="CW3051" s="77">
        <v>2025</v>
      </c>
      <c r="CX3051" s="77">
        <v>0</v>
      </c>
      <c r="CY3051" s="77">
        <v>0</v>
      </c>
      <c r="CZ3051" s="77">
        <v>0</v>
      </c>
      <c r="DA3051" s="77">
        <v>0</v>
      </c>
      <c r="DB3051" s="77">
        <v>9129.7460702364806</v>
      </c>
      <c r="DC3051" s="77">
        <v>233.23007680792301</v>
      </c>
      <c r="DD3051" s="77">
        <v>8896.5159934285584</v>
      </c>
      <c r="DE3051" s="77">
        <v>0</v>
      </c>
      <c r="DF3051" s="77">
        <v>0</v>
      </c>
      <c r="DG3051" s="77">
        <v>0</v>
      </c>
      <c r="DH3051" s="77">
        <v>0</v>
      </c>
      <c r="DI3051" s="77">
        <v>533.52731185150469</v>
      </c>
      <c r="DJ3051" s="77">
        <v>1.3892085546078869E-5</v>
      </c>
      <c r="DL3051" s="77">
        <v>0</v>
      </c>
      <c r="DM3051" s="77">
        <v>0</v>
      </c>
      <c r="DN3051" s="77">
        <v>0</v>
      </c>
      <c r="DO3051" s="77">
        <v>0</v>
      </c>
      <c r="DP3051" s="77">
        <v>0</v>
      </c>
      <c r="DQ3051" s="77">
        <v>0</v>
      </c>
      <c r="DR3051" s="77">
        <v>0</v>
      </c>
      <c r="DS3051" s="77">
        <v>0</v>
      </c>
      <c r="DT3051" s="77">
        <v>0</v>
      </c>
      <c r="DU3051" s="77">
        <v>0</v>
      </c>
      <c r="DV3051" s="77">
        <v>7.4118070574106017E-3</v>
      </c>
      <c r="DW3051" s="77">
        <v>7.4118070574106017E-3</v>
      </c>
      <c r="GE3051" s="77" t="s">
        <v>422</v>
      </c>
      <c r="GF3051" s="77" t="s">
        <v>155</v>
      </c>
      <c r="GG3051" s="77" t="s">
        <v>449</v>
      </c>
      <c r="GH3051" s="77" t="s">
        <v>474</v>
      </c>
      <c r="GI3051" s="77">
        <v>2021</v>
      </c>
      <c r="GJ3051" s="77" t="s">
        <v>305</v>
      </c>
      <c r="GK3051" s="77">
        <v>3.6425060683954409E-2</v>
      </c>
      <c r="GL3051" s="77">
        <v>774.34978000000001</v>
      </c>
      <c r="GM3051" s="77">
        <v>2021</v>
      </c>
      <c r="GN3051" s="77" t="s">
        <v>175</v>
      </c>
      <c r="GO3051" s="77">
        <v>0.13250000000000001</v>
      </c>
      <c r="GP3051" s="77">
        <v>3</v>
      </c>
      <c r="GQ3051" s="77">
        <v>0</v>
      </c>
      <c r="GR3051" s="77" t="s">
        <v>423</v>
      </c>
      <c r="GS3051" s="77">
        <v>0.1527377521613833</v>
      </c>
      <c r="GT3051" s="77">
        <v>5.5634818912091754E-3</v>
      </c>
      <c r="GU3051" s="77">
        <v>0.1527377521613833</v>
      </c>
      <c r="GV3051" s="77">
        <v>5.5634818912091754E-3</v>
      </c>
      <c r="GW3051" s="77">
        <v>0</v>
      </c>
      <c r="GX3051" s="77">
        <v>0</v>
      </c>
      <c r="GY3051" s="77">
        <v>0</v>
      </c>
      <c r="GZ3051" s="77">
        <v>0</v>
      </c>
    </row>
    <row r="3052" spans="98:208" x14ac:dyDescent="0.25">
      <c r="CT3052" s="77" t="s">
        <v>155</v>
      </c>
      <c r="CU3052" s="77" t="s">
        <v>484</v>
      </c>
      <c r="CV3052" s="77" t="s">
        <v>467</v>
      </c>
      <c r="CW3052" s="77">
        <v>2020</v>
      </c>
      <c r="CX3052" s="77">
        <v>0</v>
      </c>
      <c r="CY3052" s="77">
        <v>0</v>
      </c>
      <c r="CZ3052" s="77">
        <v>0</v>
      </c>
      <c r="DA3052" s="77">
        <v>0</v>
      </c>
      <c r="DB3052" s="77">
        <v>5.24055833130154</v>
      </c>
      <c r="DC3052" s="77">
        <v>0.69641821681223248</v>
      </c>
      <c r="DD3052" s="77">
        <v>2.9419641522810172</v>
      </c>
      <c r="DE3052" s="77">
        <v>1.6021759622082901</v>
      </c>
      <c r="DF3052" s="77">
        <v>0.3606876487424131</v>
      </c>
      <c r="DG3052" s="77">
        <v>0</v>
      </c>
      <c r="DH3052" s="77">
        <v>0</v>
      </c>
      <c r="DI3052" s="77">
        <v>0</v>
      </c>
      <c r="DJ3052" s="77">
        <v>8.9528353976083851E-5</v>
      </c>
      <c r="DL3052" s="77">
        <v>0</v>
      </c>
      <c r="DM3052" s="77">
        <v>3.2291771491412157E-5</v>
      </c>
      <c r="DN3052" s="77">
        <v>3.2291771491412157E-5</v>
      </c>
      <c r="DO3052" s="77">
        <v>0</v>
      </c>
      <c r="DP3052" s="77">
        <v>0</v>
      </c>
      <c r="DQ3052" s="77">
        <v>0</v>
      </c>
      <c r="DR3052" s="77">
        <v>0</v>
      </c>
      <c r="DS3052" s="77">
        <v>0</v>
      </c>
      <c r="DT3052" s="77">
        <v>0</v>
      </c>
      <c r="DU3052" s="77">
        <v>0</v>
      </c>
      <c r="DV3052" s="77">
        <v>0</v>
      </c>
      <c r="DW3052" s="77">
        <v>0</v>
      </c>
      <c r="GE3052" s="77" t="s">
        <v>425</v>
      </c>
      <c r="GF3052" s="77" t="s">
        <v>155</v>
      </c>
      <c r="GG3052" s="77" t="s">
        <v>449</v>
      </c>
      <c r="GH3052" s="77" t="s">
        <v>474</v>
      </c>
      <c r="GI3052" s="77">
        <v>2021</v>
      </c>
      <c r="GJ3052" s="77" t="s">
        <v>301</v>
      </c>
      <c r="GK3052" s="77">
        <v>1.5808724525432239E-3</v>
      </c>
      <c r="GL3052" s="77">
        <v>774.34978000000001</v>
      </c>
      <c r="GM3052" s="77">
        <v>2021</v>
      </c>
      <c r="GN3052" s="77" t="s">
        <v>175</v>
      </c>
      <c r="GO3052" s="77">
        <v>5.3000000000000005E-2</v>
      </c>
      <c r="GP3052" s="77">
        <v>3</v>
      </c>
      <c r="GQ3052" s="77">
        <v>0</v>
      </c>
      <c r="GR3052" s="77" t="s">
        <v>423</v>
      </c>
      <c r="GS3052" s="77">
        <v>5.5966209081309407E-2</v>
      </c>
      <c r="GT3052" s="77">
        <v>8.8475438209916456E-5</v>
      </c>
      <c r="GU3052" s="77">
        <v>5.5966209081309407E-2</v>
      </c>
      <c r="GV3052" s="77">
        <v>8.8475438209916456E-5</v>
      </c>
      <c r="GW3052" s="77">
        <v>0</v>
      </c>
      <c r="GX3052" s="77">
        <v>0</v>
      </c>
      <c r="GY3052" s="77">
        <v>0</v>
      </c>
      <c r="GZ3052" s="77">
        <v>0</v>
      </c>
    </row>
    <row r="3053" spans="98:208" x14ac:dyDescent="0.25">
      <c r="CT3053" s="77" t="s">
        <v>155</v>
      </c>
      <c r="CU3053" s="77" t="s">
        <v>484</v>
      </c>
      <c r="CV3053" s="77" t="s">
        <v>467</v>
      </c>
      <c r="CW3053" s="77">
        <v>2021</v>
      </c>
      <c r="CX3053" s="77">
        <v>0</v>
      </c>
      <c r="CY3053" s="77">
        <v>0</v>
      </c>
      <c r="CZ3053" s="77">
        <v>0</v>
      </c>
      <c r="DA3053" s="77">
        <v>0</v>
      </c>
      <c r="DB3053" s="77">
        <v>5.24055833130154</v>
      </c>
      <c r="DC3053" s="77">
        <v>0.69641821681223248</v>
      </c>
      <c r="DD3053" s="77">
        <v>2.9419641522810172</v>
      </c>
      <c r="DE3053" s="77">
        <v>1.6021759622082901</v>
      </c>
      <c r="DF3053" s="77">
        <v>0.3606876487424131</v>
      </c>
      <c r="DG3053" s="77">
        <v>0.3606876487424131</v>
      </c>
      <c r="DH3053" s="77">
        <v>0</v>
      </c>
      <c r="DI3053" s="77">
        <v>0</v>
      </c>
      <c r="DJ3053" s="77">
        <v>8.9528353976083851E-5</v>
      </c>
      <c r="DL3053" s="77">
        <v>0</v>
      </c>
      <c r="DM3053" s="77">
        <v>3.2291771491412157E-5</v>
      </c>
      <c r="DN3053" s="77">
        <v>3.2291771491412157E-5</v>
      </c>
      <c r="DO3053" s="77">
        <v>0</v>
      </c>
      <c r="DP3053" s="77">
        <v>3.2291771491412157E-5</v>
      </c>
      <c r="DQ3053" s="77">
        <v>3.2291771491412157E-5</v>
      </c>
      <c r="DR3053" s="77">
        <v>0</v>
      </c>
      <c r="DS3053" s="77">
        <v>0</v>
      </c>
      <c r="DT3053" s="77">
        <v>0</v>
      </c>
      <c r="DU3053" s="77">
        <v>0</v>
      </c>
      <c r="DV3053" s="77">
        <v>0</v>
      </c>
      <c r="DW3053" s="77">
        <v>0</v>
      </c>
      <c r="GE3053" s="77" t="s">
        <v>427</v>
      </c>
      <c r="GF3053" s="77" t="s">
        <v>155</v>
      </c>
      <c r="GG3053" s="77" t="s">
        <v>449</v>
      </c>
      <c r="GH3053" s="77" t="s">
        <v>474</v>
      </c>
      <c r="GI3053" s="77">
        <v>2021</v>
      </c>
      <c r="GJ3053" s="77" t="s">
        <v>303</v>
      </c>
      <c r="GK3053" s="77">
        <v>3.9894642198450597E-2</v>
      </c>
      <c r="GL3053" s="77">
        <v>774.34978000000001</v>
      </c>
      <c r="GM3053" s="77">
        <v>2021</v>
      </c>
      <c r="GN3053" s="77" t="s">
        <v>175</v>
      </c>
      <c r="GO3053" s="77">
        <v>5.3000000000000005E-2</v>
      </c>
      <c r="GP3053" s="77">
        <v>3</v>
      </c>
      <c r="GQ3053" s="77">
        <v>0</v>
      </c>
      <c r="GR3053" s="77" t="s">
        <v>423</v>
      </c>
      <c r="GS3053" s="77">
        <v>5.5966209081309407E-2</v>
      </c>
      <c r="GT3053" s="77">
        <v>2.2327518865025153E-3</v>
      </c>
      <c r="GU3053" s="77">
        <v>5.5966209081309407E-2</v>
      </c>
      <c r="GV3053" s="77">
        <v>2.2327518865025153E-3</v>
      </c>
      <c r="GW3053" s="77">
        <v>0</v>
      </c>
      <c r="GX3053" s="77">
        <v>0</v>
      </c>
      <c r="GY3053" s="77">
        <v>0</v>
      </c>
      <c r="GZ3053" s="77">
        <v>0</v>
      </c>
    </row>
    <row r="3054" spans="98:208" x14ac:dyDescent="0.25">
      <c r="CT3054" s="77" t="s">
        <v>155</v>
      </c>
      <c r="CU3054" s="77" t="s">
        <v>484</v>
      </c>
      <c r="CV3054" s="77" t="s">
        <v>467</v>
      </c>
      <c r="CW3054" s="77">
        <v>2022</v>
      </c>
      <c r="CX3054" s="77">
        <v>0</v>
      </c>
      <c r="CY3054" s="77">
        <v>0</v>
      </c>
      <c r="CZ3054" s="77">
        <v>0</v>
      </c>
      <c r="DA3054" s="77">
        <v>0</v>
      </c>
      <c r="DB3054" s="77">
        <v>5.24055833130154</v>
      </c>
      <c r="DC3054" s="77">
        <v>0.69641821681223248</v>
      </c>
      <c r="DD3054" s="77">
        <v>2.9419641522810172</v>
      </c>
      <c r="DE3054" s="77">
        <v>1.6021759622082901</v>
      </c>
      <c r="DF3054" s="77">
        <v>0.3606876487424131</v>
      </c>
      <c r="DG3054" s="77">
        <v>0.3606876487424131</v>
      </c>
      <c r="DH3054" s="77">
        <v>0.3606876487424131</v>
      </c>
      <c r="DI3054" s="77">
        <v>0</v>
      </c>
      <c r="DJ3054" s="77">
        <v>8.9528353976083851E-5</v>
      </c>
      <c r="DL3054" s="77">
        <v>0</v>
      </c>
      <c r="DM3054" s="77">
        <v>3.2291771491412157E-5</v>
      </c>
      <c r="DN3054" s="77">
        <v>3.2291771491412157E-5</v>
      </c>
      <c r="DO3054" s="77">
        <v>0</v>
      </c>
      <c r="DP3054" s="77">
        <v>3.2291771491412157E-5</v>
      </c>
      <c r="DQ3054" s="77">
        <v>3.2291771491412157E-5</v>
      </c>
      <c r="DR3054" s="77">
        <v>0</v>
      </c>
      <c r="DS3054" s="77">
        <v>3.2291771491412157E-5</v>
      </c>
      <c r="DT3054" s="77">
        <v>3.2291771491412157E-5</v>
      </c>
      <c r="DU3054" s="77">
        <v>0</v>
      </c>
      <c r="DV3054" s="77">
        <v>0</v>
      </c>
      <c r="DW3054" s="77">
        <v>0</v>
      </c>
      <c r="GE3054" s="77" t="s">
        <v>422</v>
      </c>
      <c r="GF3054" s="77" t="s">
        <v>155</v>
      </c>
      <c r="GG3054" s="77" t="s">
        <v>449</v>
      </c>
      <c r="GH3054" s="77" t="s">
        <v>474</v>
      </c>
      <c r="GI3054" s="77">
        <v>2022</v>
      </c>
      <c r="GJ3054" s="77" t="s">
        <v>305</v>
      </c>
      <c r="GK3054" s="77">
        <v>3.6425060683954409E-2</v>
      </c>
      <c r="GL3054" s="77">
        <v>774.34978000000001</v>
      </c>
      <c r="GM3054" s="77">
        <v>2022</v>
      </c>
      <c r="GN3054" s="77" t="s">
        <v>175</v>
      </c>
      <c r="GO3054" s="77">
        <v>0.13250000000000001</v>
      </c>
      <c r="GP3054" s="77">
        <v>3</v>
      </c>
      <c r="GQ3054" s="77">
        <v>0</v>
      </c>
      <c r="GR3054" s="77" t="s">
        <v>423</v>
      </c>
      <c r="GS3054" s="77">
        <v>0.1527377521613833</v>
      </c>
      <c r="GT3054" s="77">
        <v>5.5634818912091754E-3</v>
      </c>
      <c r="GU3054" s="77">
        <v>0.1527377521613833</v>
      </c>
      <c r="GV3054" s="77">
        <v>5.5634818912091754E-3</v>
      </c>
      <c r="GW3054" s="77">
        <v>0.1527377521613833</v>
      </c>
      <c r="GX3054" s="77">
        <v>5.5634818912091754E-3</v>
      </c>
      <c r="GY3054" s="77">
        <v>0</v>
      </c>
      <c r="GZ3054" s="77">
        <v>0</v>
      </c>
    </row>
    <row r="3055" spans="98:208" x14ac:dyDescent="0.25">
      <c r="CT3055" s="77" t="s">
        <v>155</v>
      </c>
      <c r="CU3055" s="77" t="s">
        <v>484</v>
      </c>
      <c r="CV3055" s="77" t="s">
        <v>467</v>
      </c>
      <c r="CW3055" s="77">
        <v>2023</v>
      </c>
      <c r="CX3055" s="77">
        <v>0</v>
      </c>
      <c r="CY3055" s="77">
        <v>0</v>
      </c>
      <c r="CZ3055" s="77">
        <v>0</v>
      </c>
      <c r="DA3055" s="77">
        <v>0</v>
      </c>
      <c r="DB3055" s="77">
        <v>5.475034607007764</v>
      </c>
      <c r="DC3055" s="77">
        <v>0.71896016785821371</v>
      </c>
      <c r="DD3055" s="77">
        <v>3.071497198615103</v>
      </c>
      <c r="DE3055" s="77">
        <v>1.684577240534447</v>
      </c>
      <c r="DF3055" s="77">
        <v>0</v>
      </c>
      <c r="DG3055" s="77">
        <v>0.3759918163999495</v>
      </c>
      <c r="DH3055" s="77">
        <v>0.3759918163999495</v>
      </c>
      <c r="DI3055" s="77">
        <v>0.3759918163999495</v>
      </c>
      <c r="DJ3055" s="77">
        <v>8.9528353976083851E-5</v>
      </c>
      <c r="DL3055" s="77">
        <v>0</v>
      </c>
      <c r="DM3055" s="77">
        <v>0</v>
      </c>
      <c r="DN3055" s="77">
        <v>0</v>
      </c>
      <c r="DO3055" s="77">
        <v>0</v>
      </c>
      <c r="DP3055" s="77">
        <v>3.3661928430765409E-5</v>
      </c>
      <c r="DQ3055" s="77">
        <v>3.3661928430765409E-5</v>
      </c>
      <c r="DR3055" s="77">
        <v>0</v>
      </c>
      <c r="DS3055" s="77">
        <v>3.3661928430765409E-5</v>
      </c>
      <c r="DT3055" s="77">
        <v>3.3661928430765409E-5</v>
      </c>
      <c r="DU3055" s="77">
        <v>0</v>
      </c>
      <c r="DV3055" s="77">
        <v>3.3661928430765409E-5</v>
      </c>
      <c r="DW3055" s="77">
        <v>3.3661928430765409E-5</v>
      </c>
      <c r="GE3055" s="77" t="s">
        <v>425</v>
      </c>
      <c r="GF3055" s="77" t="s">
        <v>155</v>
      </c>
      <c r="GG3055" s="77" t="s">
        <v>449</v>
      </c>
      <c r="GH3055" s="77" t="s">
        <v>474</v>
      </c>
      <c r="GI3055" s="77">
        <v>2022</v>
      </c>
      <c r="GJ3055" s="77" t="s">
        <v>301</v>
      </c>
      <c r="GK3055" s="77">
        <v>1.5808724525432239E-3</v>
      </c>
      <c r="GL3055" s="77">
        <v>774.34978000000001</v>
      </c>
      <c r="GM3055" s="77">
        <v>2022</v>
      </c>
      <c r="GN3055" s="77" t="s">
        <v>175</v>
      </c>
      <c r="GO3055" s="77">
        <v>5.3000000000000005E-2</v>
      </c>
      <c r="GP3055" s="77">
        <v>3</v>
      </c>
      <c r="GQ3055" s="77">
        <v>0</v>
      </c>
      <c r="GR3055" s="77" t="s">
        <v>423</v>
      </c>
      <c r="GS3055" s="77">
        <v>5.5966209081309407E-2</v>
      </c>
      <c r="GT3055" s="77">
        <v>8.8475438209916456E-5</v>
      </c>
      <c r="GU3055" s="77">
        <v>5.5966209081309407E-2</v>
      </c>
      <c r="GV3055" s="77">
        <v>8.8475438209916456E-5</v>
      </c>
      <c r="GW3055" s="77">
        <v>5.5966209081309407E-2</v>
      </c>
      <c r="GX3055" s="77">
        <v>8.8475438209916456E-5</v>
      </c>
      <c r="GY3055" s="77">
        <v>0</v>
      </c>
      <c r="GZ3055" s="77">
        <v>0</v>
      </c>
    </row>
    <row r="3056" spans="98:208" x14ac:dyDescent="0.25">
      <c r="CT3056" s="77" t="s">
        <v>155</v>
      </c>
      <c r="CU3056" s="77" t="s">
        <v>484</v>
      </c>
      <c r="CV3056" s="77" t="s">
        <v>467</v>
      </c>
      <c r="CW3056" s="77">
        <v>2024</v>
      </c>
      <c r="CX3056" s="77">
        <v>0</v>
      </c>
      <c r="CY3056" s="77">
        <v>0</v>
      </c>
      <c r="CZ3056" s="77">
        <v>0</v>
      </c>
      <c r="DA3056" s="77">
        <v>0</v>
      </c>
      <c r="DB3056" s="77">
        <v>5.475034607007764</v>
      </c>
      <c r="DC3056" s="77">
        <v>0.71896016785821371</v>
      </c>
      <c r="DD3056" s="77">
        <v>3.071497198615103</v>
      </c>
      <c r="DE3056" s="77">
        <v>1.684577240534447</v>
      </c>
      <c r="DF3056" s="77">
        <v>0</v>
      </c>
      <c r="DG3056" s="77">
        <v>0</v>
      </c>
      <c r="DH3056" s="77">
        <v>0.3759918163999495</v>
      </c>
      <c r="DI3056" s="77">
        <v>0.3759918163999495</v>
      </c>
      <c r="DJ3056" s="77">
        <v>8.9528353976083851E-5</v>
      </c>
      <c r="DL3056" s="77">
        <v>0</v>
      </c>
      <c r="DM3056" s="77">
        <v>0</v>
      </c>
      <c r="DN3056" s="77">
        <v>0</v>
      </c>
      <c r="DO3056" s="77">
        <v>0</v>
      </c>
      <c r="DP3056" s="77">
        <v>0</v>
      </c>
      <c r="DQ3056" s="77">
        <v>0</v>
      </c>
      <c r="DR3056" s="77">
        <v>0</v>
      </c>
      <c r="DS3056" s="77">
        <v>3.3661928430765409E-5</v>
      </c>
      <c r="DT3056" s="77">
        <v>3.3661928430765409E-5</v>
      </c>
      <c r="DU3056" s="77">
        <v>0</v>
      </c>
      <c r="DV3056" s="77">
        <v>3.3661928430765409E-5</v>
      </c>
      <c r="DW3056" s="77">
        <v>3.3661928430765409E-5</v>
      </c>
      <c r="GE3056" s="77" t="s">
        <v>427</v>
      </c>
      <c r="GF3056" s="77" t="s">
        <v>155</v>
      </c>
      <c r="GG3056" s="77" t="s">
        <v>449</v>
      </c>
      <c r="GH3056" s="77" t="s">
        <v>474</v>
      </c>
      <c r="GI3056" s="77">
        <v>2022</v>
      </c>
      <c r="GJ3056" s="77" t="s">
        <v>303</v>
      </c>
      <c r="GK3056" s="77">
        <v>3.9894642198450597E-2</v>
      </c>
      <c r="GL3056" s="77">
        <v>774.34978000000001</v>
      </c>
      <c r="GM3056" s="77">
        <v>2022</v>
      </c>
      <c r="GN3056" s="77" t="s">
        <v>175</v>
      </c>
      <c r="GO3056" s="77">
        <v>5.3000000000000005E-2</v>
      </c>
      <c r="GP3056" s="77">
        <v>3</v>
      </c>
      <c r="GQ3056" s="77">
        <v>0</v>
      </c>
      <c r="GR3056" s="77" t="s">
        <v>423</v>
      </c>
      <c r="GS3056" s="77">
        <v>5.5966209081309407E-2</v>
      </c>
      <c r="GT3056" s="77">
        <v>2.2327518865025153E-3</v>
      </c>
      <c r="GU3056" s="77">
        <v>5.5966209081309407E-2</v>
      </c>
      <c r="GV3056" s="77">
        <v>2.2327518865025153E-3</v>
      </c>
      <c r="GW3056" s="77">
        <v>5.5966209081309407E-2</v>
      </c>
      <c r="GX3056" s="77">
        <v>2.2327518865025153E-3</v>
      </c>
      <c r="GY3056" s="77">
        <v>0</v>
      </c>
      <c r="GZ3056" s="77">
        <v>0</v>
      </c>
    </row>
    <row r="3057" spans="98:208" x14ac:dyDescent="0.25">
      <c r="CT3057" s="77" t="s">
        <v>155</v>
      </c>
      <c r="CU3057" s="77" t="s">
        <v>484</v>
      </c>
      <c r="CV3057" s="77" t="s">
        <v>467</v>
      </c>
      <c r="CW3057" s="77">
        <v>2025</v>
      </c>
      <c r="CX3057" s="77">
        <v>0</v>
      </c>
      <c r="CY3057" s="77">
        <v>0</v>
      </c>
      <c r="CZ3057" s="77">
        <v>0</v>
      </c>
      <c r="DA3057" s="77">
        <v>0</v>
      </c>
      <c r="DB3057" s="77">
        <v>5.475034607007764</v>
      </c>
      <c r="DC3057" s="77">
        <v>0.71896016785821371</v>
      </c>
      <c r="DD3057" s="77">
        <v>3.071497198615103</v>
      </c>
      <c r="DE3057" s="77">
        <v>1.684577240534447</v>
      </c>
      <c r="DF3057" s="77">
        <v>0</v>
      </c>
      <c r="DG3057" s="77">
        <v>0</v>
      </c>
      <c r="DH3057" s="77">
        <v>0</v>
      </c>
      <c r="DI3057" s="77">
        <v>0.3759918163999495</v>
      </c>
      <c r="DJ3057" s="77">
        <v>8.9528353976083851E-5</v>
      </c>
      <c r="DL3057" s="77">
        <v>0</v>
      </c>
      <c r="DM3057" s="77">
        <v>0</v>
      </c>
      <c r="DN3057" s="77">
        <v>0</v>
      </c>
      <c r="DO3057" s="77">
        <v>0</v>
      </c>
      <c r="DP3057" s="77">
        <v>0</v>
      </c>
      <c r="DQ3057" s="77">
        <v>0</v>
      </c>
      <c r="DR3057" s="77">
        <v>0</v>
      </c>
      <c r="DS3057" s="77">
        <v>0</v>
      </c>
      <c r="DT3057" s="77">
        <v>0</v>
      </c>
      <c r="DU3057" s="77">
        <v>0</v>
      </c>
      <c r="DV3057" s="77">
        <v>3.3661928430765409E-5</v>
      </c>
      <c r="DW3057" s="77">
        <v>3.3661928430765409E-5</v>
      </c>
      <c r="GE3057" s="77" t="s">
        <v>422</v>
      </c>
      <c r="GF3057" s="77" t="s">
        <v>155</v>
      </c>
      <c r="GG3057" s="77" t="s">
        <v>449</v>
      </c>
      <c r="GH3057" s="77" t="s">
        <v>474</v>
      </c>
      <c r="GI3057" s="77">
        <v>2023</v>
      </c>
      <c r="GJ3057" s="77" t="s">
        <v>305</v>
      </c>
      <c r="GK3057" s="77">
        <v>3.7590224611390763E-2</v>
      </c>
      <c r="GL3057" s="77">
        <v>774.34978000000001</v>
      </c>
      <c r="GM3057" s="77">
        <v>2023</v>
      </c>
      <c r="GN3057" s="77" t="s">
        <v>175</v>
      </c>
      <c r="GO3057" s="77">
        <v>0.13250000000000001</v>
      </c>
      <c r="GP3057" s="77">
        <v>3</v>
      </c>
      <c r="GQ3057" s="77">
        <v>0</v>
      </c>
      <c r="GR3057" s="77" t="s">
        <v>423</v>
      </c>
      <c r="GS3057" s="77">
        <v>0</v>
      </c>
      <c r="GT3057" s="77">
        <v>0</v>
      </c>
      <c r="GU3057" s="77">
        <v>0.1527377521613833</v>
      </c>
      <c r="GV3057" s="77">
        <v>5.7414464103853332E-3</v>
      </c>
      <c r="GW3057" s="77">
        <v>0.1527377521613833</v>
      </c>
      <c r="GX3057" s="77">
        <v>5.7414464103853332E-3</v>
      </c>
      <c r="GY3057" s="77">
        <v>0.1527377521613833</v>
      </c>
      <c r="GZ3057" s="77">
        <v>5.7414464103853332E-3</v>
      </c>
    </row>
    <row r="3058" spans="98:208" x14ac:dyDescent="0.25">
      <c r="CT3058" s="77" t="s">
        <v>155</v>
      </c>
      <c r="CU3058" s="77" t="s">
        <v>484</v>
      </c>
      <c r="CV3058" s="77" t="s">
        <v>474</v>
      </c>
      <c r="CW3058" s="77">
        <v>2020</v>
      </c>
      <c r="CX3058" s="77">
        <v>0</v>
      </c>
      <c r="CY3058" s="77">
        <v>0</v>
      </c>
      <c r="CZ3058" s="77">
        <v>0</v>
      </c>
      <c r="DA3058" s="77">
        <v>0</v>
      </c>
      <c r="DB3058" s="77">
        <v>7.7900575334972647E-2</v>
      </c>
      <c r="DC3058" s="77">
        <v>3.6425060683965789E-2</v>
      </c>
      <c r="DD3058" s="77">
        <v>1.580872452543758E-3</v>
      </c>
      <c r="DE3058" s="77">
        <v>3.9894642198463122E-2</v>
      </c>
      <c r="DF3058" s="77">
        <v>7.8847092159240757E-3</v>
      </c>
      <c r="DG3058" s="77">
        <v>0</v>
      </c>
      <c r="DH3058" s="77">
        <v>0</v>
      </c>
      <c r="DI3058" s="77">
        <v>0</v>
      </c>
      <c r="DJ3058" s="77">
        <v>2.0456328347508131E-3</v>
      </c>
      <c r="DL3058" s="77">
        <v>0</v>
      </c>
      <c r="DM3058" s="77">
        <v>1.6129220064556629E-5</v>
      </c>
      <c r="DN3058" s="77">
        <v>1.6129220064556629E-5</v>
      </c>
      <c r="DO3058" s="77">
        <v>0</v>
      </c>
      <c r="DP3058" s="77">
        <v>0</v>
      </c>
      <c r="DQ3058" s="77">
        <v>0</v>
      </c>
      <c r="DR3058" s="77">
        <v>0</v>
      </c>
      <c r="DS3058" s="77">
        <v>0</v>
      </c>
      <c r="DT3058" s="77">
        <v>0</v>
      </c>
      <c r="DU3058" s="77">
        <v>0</v>
      </c>
      <c r="DV3058" s="77">
        <v>0</v>
      </c>
      <c r="DW3058" s="77">
        <v>0</v>
      </c>
      <c r="GE3058" s="77" t="s">
        <v>425</v>
      </c>
      <c r="GF3058" s="77" t="s">
        <v>155</v>
      </c>
      <c r="GG3058" s="77" t="s">
        <v>449</v>
      </c>
      <c r="GH3058" s="77" t="s">
        <v>474</v>
      </c>
      <c r="GI3058" s="77">
        <v>2023</v>
      </c>
      <c r="GJ3058" s="77" t="s">
        <v>301</v>
      </c>
      <c r="GK3058" s="77">
        <v>1.63143341156869E-3</v>
      </c>
      <c r="GL3058" s="77">
        <v>774.34978000000001</v>
      </c>
      <c r="GM3058" s="77">
        <v>2023</v>
      </c>
      <c r="GN3058" s="77" t="s">
        <v>175</v>
      </c>
      <c r="GO3058" s="77">
        <v>5.3000000000000005E-2</v>
      </c>
      <c r="GP3058" s="77">
        <v>3</v>
      </c>
      <c r="GQ3058" s="77">
        <v>0</v>
      </c>
      <c r="GR3058" s="77" t="s">
        <v>423</v>
      </c>
      <c r="GS3058" s="77">
        <v>0</v>
      </c>
      <c r="GT3058" s="77">
        <v>0</v>
      </c>
      <c r="GU3058" s="77">
        <v>5.5966209081309407E-2</v>
      </c>
      <c r="GV3058" s="77">
        <v>9.13051434140872E-5</v>
      </c>
      <c r="GW3058" s="77">
        <v>5.5966209081309407E-2</v>
      </c>
      <c r="GX3058" s="77">
        <v>9.13051434140872E-5</v>
      </c>
      <c r="GY3058" s="77">
        <v>5.5966209081309407E-2</v>
      </c>
      <c r="GZ3058" s="77">
        <v>9.13051434140872E-5</v>
      </c>
    </row>
    <row r="3059" spans="98:208" x14ac:dyDescent="0.25">
      <c r="CT3059" s="77" t="s">
        <v>155</v>
      </c>
      <c r="CU3059" s="77" t="s">
        <v>484</v>
      </c>
      <c r="CV3059" s="77" t="s">
        <v>474</v>
      </c>
      <c r="CW3059" s="77">
        <v>2021</v>
      </c>
      <c r="CX3059" s="77">
        <v>0</v>
      </c>
      <c r="CY3059" s="77">
        <v>0</v>
      </c>
      <c r="CZ3059" s="77">
        <v>0</v>
      </c>
      <c r="DA3059" s="77">
        <v>0</v>
      </c>
      <c r="DB3059" s="77">
        <v>7.7900575334972647E-2</v>
      </c>
      <c r="DC3059" s="77">
        <v>3.6425060683965789E-2</v>
      </c>
      <c r="DD3059" s="77">
        <v>1.580872452543758E-3</v>
      </c>
      <c r="DE3059" s="77">
        <v>3.9894642198463122E-2</v>
      </c>
      <c r="DF3059" s="77">
        <v>7.8847092159240757E-3</v>
      </c>
      <c r="DG3059" s="77">
        <v>7.8847092159240757E-3</v>
      </c>
      <c r="DH3059" s="77">
        <v>0</v>
      </c>
      <c r="DI3059" s="77">
        <v>0</v>
      </c>
      <c r="DJ3059" s="77">
        <v>2.0456328347508131E-3</v>
      </c>
      <c r="DL3059" s="77">
        <v>0</v>
      </c>
      <c r="DM3059" s="77">
        <v>1.6129220064556629E-5</v>
      </c>
      <c r="DN3059" s="77">
        <v>1.6129220064556629E-5</v>
      </c>
      <c r="DO3059" s="77">
        <v>0</v>
      </c>
      <c r="DP3059" s="77">
        <v>1.6129220064556629E-5</v>
      </c>
      <c r="DQ3059" s="77">
        <v>1.6129220064556629E-5</v>
      </c>
      <c r="DR3059" s="77">
        <v>0</v>
      </c>
      <c r="DS3059" s="77">
        <v>0</v>
      </c>
      <c r="DT3059" s="77">
        <v>0</v>
      </c>
      <c r="DU3059" s="77">
        <v>0</v>
      </c>
      <c r="DV3059" s="77">
        <v>0</v>
      </c>
      <c r="DW3059" s="77">
        <v>0</v>
      </c>
      <c r="GE3059" s="77" t="s">
        <v>427</v>
      </c>
      <c r="GF3059" s="77" t="s">
        <v>155</v>
      </c>
      <c r="GG3059" s="77" t="s">
        <v>449</v>
      </c>
      <c r="GH3059" s="77" t="s">
        <v>474</v>
      </c>
      <c r="GI3059" s="77">
        <v>2023</v>
      </c>
      <c r="GJ3059" s="77" t="s">
        <v>303</v>
      </c>
      <c r="GK3059" s="77">
        <v>4.1186611014017722E-2</v>
      </c>
      <c r="GL3059" s="77">
        <v>774.34978000000001</v>
      </c>
      <c r="GM3059" s="77">
        <v>2023</v>
      </c>
      <c r="GN3059" s="77" t="s">
        <v>175</v>
      </c>
      <c r="GO3059" s="77">
        <v>5.3000000000000005E-2</v>
      </c>
      <c r="GP3059" s="77">
        <v>3</v>
      </c>
      <c r="GQ3059" s="77">
        <v>0</v>
      </c>
      <c r="GR3059" s="77" t="s">
        <v>423</v>
      </c>
      <c r="GS3059" s="77">
        <v>0</v>
      </c>
      <c r="GT3059" s="77">
        <v>0</v>
      </c>
      <c r="GU3059" s="77">
        <v>5.5966209081309407E-2</v>
      </c>
      <c r="GV3059" s="77">
        <v>2.3050584833610769E-3</v>
      </c>
      <c r="GW3059" s="77">
        <v>5.5966209081309407E-2</v>
      </c>
      <c r="GX3059" s="77">
        <v>2.3050584833610769E-3</v>
      </c>
      <c r="GY3059" s="77">
        <v>5.5966209081309407E-2</v>
      </c>
      <c r="GZ3059" s="77">
        <v>2.3050584833610769E-3</v>
      </c>
    </row>
    <row r="3060" spans="98:208" x14ac:dyDescent="0.25">
      <c r="CT3060" s="77" t="s">
        <v>155</v>
      </c>
      <c r="CU3060" s="77" t="s">
        <v>484</v>
      </c>
      <c r="CV3060" s="77" t="s">
        <v>474</v>
      </c>
      <c r="CW3060" s="77">
        <v>2022</v>
      </c>
      <c r="CX3060" s="77">
        <v>0</v>
      </c>
      <c r="CY3060" s="77">
        <v>0</v>
      </c>
      <c r="CZ3060" s="77">
        <v>0</v>
      </c>
      <c r="DA3060" s="77">
        <v>0</v>
      </c>
      <c r="DB3060" s="77">
        <v>7.7900575334972647E-2</v>
      </c>
      <c r="DC3060" s="77">
        <v>3.6425060683965789E-2</v>
      </c>
      <c r="DD3060" s="77">
        <v>1.580872452543758E-3</v>
      </c>
      <c r="DE3060" s="77">
        <v>3.9894642198463122E-2</v>
      </c>
      <c r="DF3060" s="77">
        <v>7.8847092159240757E-3</v>
      </c>
      <c r="DG3060" s="77">
        <v>7.8847092159240757E-3</v>
      </c>
      <c r="DH3060" s="77">
        <v>7.8847092159240757E-3</v>
      </c>
      <c r="DI3060" s="77">
        <v>0</v>
      </c>
      <c r="DJ3060" s="77">
        <v>2.0456328347508131E-3</v>
      </c>
      <c r="DL3060" s="77">
        <v>0</v>
      </c>
      <c r="DM3060" s="77">
        <v>1.6129220064556629E-5</v>
      </c>
      <c r="DN3060" s="77">
        <v>1.6129220064556629E-5</v>
      </c>
      <c r="DO3060" s="77">
        <v>0</v>
      </c>
      <c r="DP3060" s="77">
        <v>1.6129220064556629E-5</v>
      </c>
      <c r="DQ3060" s="77">
        <v>1.6129220064556629E-5</v>
      </c>
      <c r="DR3060" s="77">
        <v>0</v>
      </c>
      <c r="DS3060" s="77">
        <v>1.6129220064556629E-5</v>
      </c>
      <c r="DT3060" s="77">
        <v>1.6129220064556629E-5</v>
      </c>
      <c r="DU3060" s="77">
        <v>0</v>
      </c>
      <c r="DV3060" s="77">
        <v>0</v>
      </c>
      <c r="DW3060" s="77">
        <v>0</v>
      </c>
      <c r="GE3060" s="77" t="s">
        <v>422</v>
      </c>
      <c r="GF3060" s="77" t="s">
        <v>155</v>
      </c>
      <c r="GG3060" s="77" t="s">
        <v>449</v>
      </c>
      <c r="GH3060" s="77" t="s">
        <v>474</v>
      </c>
      <c r="GI3060" s="77">
        <v>2024</v>
      </c>
      <c r="GJ3060" s="77" t="s">
        <v>305</v>
      </c>
      <c r="GK3060" s="77">
        <v>3.7590224611390763E-2</v>
      </c>
      <c r="GL3060" s="77">
        <v>774.34978000000001</v>
      </c>
      <c r="GM3060" s="77">
        <v>2024</v>
      </c>
      <c r="GN3060" s="77" t="s">
        <v>175</v>
      </c>
      <c r="GO3060" s="77">
        <v>0.13250000000000001</v>
      </c>
      <c r="GP3060" s="77">
        <v>3</v>
      </c>
      <c r="GQ3060" s="77">
        <v>0</v>
      </c>
      <c r="GR3060" s="77" t="s">
        <v>423</v>
      </c>
      <c r="GS3060" s="77">
        <v>0</v>
      </c>
      <c r="GT3060" s="77">
        <v>0</v>
      </c>
      <c r="GU3060" s="77">
        <v>0</v>
      </c>
      <c r="GV3060" s="77">
        <v>0</v>
      </c>
      <c r="GW3060" s="77">
        <v>0.1527377521613833</v>
      </c>
      <c r="GX3060" s="77">
        <v>5.7414464103853332E-3</v>
      </c>
      <c r="GY3060" s="77">
        <v>0.1527377521613833</v>
      </c>
      <c r="GZ3060" s="77">
        <v>5.7414464103853332E-3</v>
      </c>
    </row>
    <row r="3061" spans="98:208" x14ac:dyDescent="0.25">
      <c r="CT3061" s="77" t="s">
        <v>155</v>
      </c>
      <c r="CU3061" s="77" t="s">
        <v>484</v>
      </c>
      <c r="CV3061" s="77" t="s">
        <v>474</v>
      </c>
      <c r="CW3061" s="77">
        <v>2023</v>
      </c>
      <c r="CX3061" s="77">
        <v>0</v>
      </c>
      <c r="CY3061" s="77">
        <v>0</v>
      </c>
      <c r="CZ3061" s="77">
        <v>0</v>
      </c>
      <c r="DA3061" s="77">
        <v>0</v>
      </c>
      <c r="DB3061" s="77">
        <v>8.0408269037002128E-2</v>
      </c>
      <c r="DC3061" s="77">
        <v>3.7590224611402413E-2</v>
      </c>
      <c r="DD3061" s="77">
        <v>1.6314334115692479E-3</v>
      </c>
      <c r="DE3061" s="77">
        <v>4.1186611014030483E-2</v>
      </c>
      <c r="DF3061" s="77">
        <v>0</v>
      </c>
      <c r="DG3061" s="77">
        <v>8.1378100371630215E-3</v>
      </c>
      <c r="DH3061" s="77">
        <v>8.1378100371630215E-3</v>
      </c>
      <c r="DI3061" s="77">
        <v>8.1378100371630215E-3</v>
      </c>
      <c r="DJ3061" s="77">
        <v>2.0456328347508131E-3</v>
      </c>
      <c r="DL3061" s="77">
        <v>0</v>
      </c>
      <c r="DM3061" s="77">
        <v>0</v>
      </c>
      <c r="DN3061" s="77">
        <v>0</v>
      </c>
      <c r="DO3061" s="77">
        <v>0</v>
      </c>
      <c r="DP3061" s="77">
        <v>1.6646971414985411E-5</v>
      </c>
      <c r="DQ3061" s="77">
        <v>1.6646971414985411E-5</v>
      </c>
      <c r="DR3061" s="77">
        <v>0</v>
      </c>
      <c r="DS3061" s="77">
        <v>1.6646971414985411E-5</v>
      </c>
      <c r="DT3061" s="77">
        <v>1.6646971414985411E-5</v>
      </c>
      <c r="DU3061" s="77">
        <v>0</v>
      </c>
      <c r="DV3061" s="77">
        <v>1.6646971414985411E-5</v>
      </c>
      <c r="DW3061" s="77">
        <v>1.6646971414985411E-5</v>
      </c>
      <c r="GE3061" s="77" t="s">
        <v>425</v>
      </c>
      <c r="GF3061" s="77" t="s">
        <v>155</v>
      </c>
      <c r="GG3061" s="77" t="s">
        <v>449</v>
      </c>
      <c r="GH3061" s="77" t="s">
        <v>474</v>
      </c>
      <c r="GI3061" s="77">
        <v>2024</v>
      </c>
      <c r="GJ3061" s="77" t="s">
        <v>301</v>
      </c>
      <c r="GK3061" s="77">
        <v>1.63143341156869E-3</v>
      </c>
      <c r="GL3061" s="77">
        <v>774.34978000000001</v>
      </c>
      <c r="GM3061" s="77">
        <v>2024</v>
      </c>
      <c r="GN3061" s="77" t="s">
        <v>175</v>
      </c>
      <c r="GO3061" s="77">
        <v>5.3000000000000005E-2</v>
      </c>
      <c r="GP3061" s="77">
        <v>3</v>
      </c>
      <c r="GQ3061" s="77">
        <v>0</v>
      </c>
      <c r="GR3061" s="77" t="s">
        <v>423</v>
      </c>
      <c r="GS3061" s="77">
        <v>0</v>
      </c>
      <c r="GT3061" s="77">
        <v>0</v>
      </c>
      <c r="GU3061" s="77">
        <v>0</v>
      </c>
      <c r="GV3061" s="77">
        <v>0</v>
      </c>
      <c r="GW3061" s="77">
        <v>5.5966209081309407E-2</v>
      </c>
      <c r="GX3061" s="77">
        <v>9.13051434140872E-5</v>
      </c>
      <c r="GY3061" s="77">
        <v>5.5966209081309407E-2</v>
      </c>
      <c r="GZ3061" s="77">
        <v>9.13051434140872E-5</v>
      </c>
    </row>
    <row r="3062" spans="98:208" x14ac:dyDescent="0.25">
      <c r="CT3062" s="77" t="s">
        <v>155</v>
      </c>
      <c r="CU3062" s="77" t="s">
        <v>484</v>
      </c>
      <c r="CV3062" s="77" t="s">
        <v>474</v>
      </c>
      <c r="CW3062" s="77">
        <v>2024</v>
      </c>
      <c r="CX3062" s="77">
        <v>0</v>
      </c>
      <c r="CY3062" s="77">
        <v>0</v>
      </c>
      <c r="CZ3062" s="77">
        <v>0</v>
      </c>
      <c r="DA3062" s="77">
        <v>0</v>
      </c>
      <c r="DB3062" s="77">
        <v>8.0408269037002128E-2</v>
      </c>
      <c r="DC3062" s="77">
        <v>3.7590224611402413E-2</v>
      </c>
      <c r="DD3062" s="77">
        <v>1.6314334115692479E-3</v>
      </c>
      <c r="DE3062" s="77">
        <v>4.1186611014030483E-2</v>
      </c>
      <c r="DF3062" s="77">
        <v>0</v>
      </c>
      <c r="DG3062" s="77">
        <v>0</v>
      </c>
      <c r="DH3062" s="77">
        <v>8.1378100371630215E-3</v>
      </c>
      <c r="DI3062" s="77">
        <v>8.1378100371630215E-3</v>
      </c>
      <c r="DJ3062" s="77">
        <v>2.0456328347508131E-3</v>
      </c>
      <c r="DL3062" s="77">
        <v>0</v>
      </c>
      <c r="DM3062" s="77">
        <v>0</v>
      </c>
      <c r="DN3062" s="77">
        <v>0</v>
      </c>
      <c r="DO3062" s="77">
        <v>0</v>
      </c>
      <c r="DP3062" s="77">
        <v>0</v>
      </c>
      <c r="DQ3062" s="77">
        <v>0</v>
      </c>
      <c r="DR3062" s="77">
        <v>0</v>
      </c>
      <c r="DS3062" s="77">
        <v>1.6646971414985411E-5</v>
      </c>
      <c r="DT3062" s="77">
        <v>1.6646971414985411E-5</v>
      </c>
      <c r="DU3062" s="77">
        <v>0</v>
      </c>
      <c r="DV3062" s="77">
        <v>1.6646971414985411E-5</v>
      </c>
      <c r="DW3062" s="77">
        <v>1.6646971414985411E-5</v>
      </c>
      <c r="GE3062" s="77" t="s">
        <v>427</v>
      </c>
      <c r="GF3062" s="77" t="s">
        <v>155</v>
      </c>
      <c r="GG3062" s="77" t="s">
        <v>449</v>
      </c>
      <c r="GH3062" s="77" t="s">
        <v>474</v>
      </c>
      <c r="GI3062" s="77">
        <v>2024</v>
      </c>
      <c r="GJ3062" s="77" t="s">
        <v>303</v>
      </c>
      <c r="GK3062" s="77">
        <v>4.1186611014017722E-2</v>
      </c>
      <c r="GL3062" s="77">
        <v>774.34978000000001</v>
      </c>
      <c r="GM3062" s="77">
        <v>2024</v>
      </c>
      <c r="GN3062" s="77" t="s">
        <v>175</v>
      </c>
      <c r="GO3062" s="77">
        <v>5.3000000000000005E-2</v>
      </c>
      <c r="GP3062" s="77">
        <v>3</v>
      </c>
      <c r="GQ3062" s="77">
        <v>0</v>
      </c>
      <c r="GR3062" s="77" t="s">
        <v>423</v>
      </c>
      <c r="GS3062" s="77">
        <v>0</v>
      </c>
      <c r="GT3062" s="77">
        <v>0</v>
      </c>
      <c r="GU3062" s="77">
        <v>0</v>
      </c>
      <c r="GV3062" s="77">
        <v>0</v>
      </c>
      <c r="GW3062" s="77">
        <v>5.5966209081309407E-2</v>
      </c>
      <c r="GX3062" s="77">
        <v>2.3050584833610769E-3</v>
      </c>
      <c r="GY3062" s="77">
        <v>5.5966209081309407E-2</v>
      </c>
      <c r="GZ3062" s="77">
        <v>2.3050584833610769E-3</v>
      </c>
    </row>
    <row r="3063" spans="98:208" x14ac:dyDescent="0.25">
      <c r="CT3063" s="77" t="s">
        <v>155</v>
      </c>
      <c r="CU3063" s="77" t="s">
        <v>484</v>
      </c>
      <c r="CV3063" s="77" t="s">
        <v>474</v>
      </c>
      <c r="CW3063" s="77">
        <v>2025</v>
      </c>
      <c r="CX3063" s="77">
        <v>0</v>
      </c>
      <c r="CY3063" s="77">
        <v>0</v>
      </c>
      <c r="CZ3063" s="77">
        <v>0</v>
      </c>
      <c r="DA3063" s="77">
        <v>0</v>
      </c>
      <c r="DB3063" s="77">
        <v>8.0408269037002128E-2</v>
      </c>
      <c r="DC3063" s="77">
        <v>3.7590224611402413E-2</v>
      </c>
      <c r="DD3063" s="77">
        <v>1.6314334115692479E-3</v>
      </c>
      <c r="DE3063" s="77">
        <v>4.1186611014030483E-2</v>
      </c>
      <c r="DF3063" s="77">
        <v>0</v>
      </c>
      <c r="DG3063" s="77">
        <v>0</v>
      </c>
      <c r="DH3063" s="77">
        <v>0</v>
      </c>
      <c r="DI3063" s="77">
        <v>8.1378100371630215E-3</v>
      </c>
      <c r="DJ3063" s="77">
        <v>2.0456328347508131E-3</v>
      </c>
      <c r="DL3063" s="77">
        <v>0</v>
      </c>
      <c r="DM3063" s="77">
        <v>0</v>
      </c>
      <c r="DN3063" s="77">
        <v>0</v>
      </c>
      <c r="DO3063" s="77">
        <v>0</v>
      </c>
      <c r="DP3063" s="77">
        <v>0</v>
      </c>
      <c r="DQ3063" s="77">
        <v>0</v>
      </c>
      <c r="DR3063" s="77">
        <v>0</v>
      </c>
      <c r="DS3063" s="77">
        <v>0</v>
      </c>
      <c r="DT3063" s="77">
        <v>0</v>
      </c>
      <c r="DU3063" s="77">
        <v>0</v>
      </c>
      <c r="DV3063" s="77">
        <v>1.6646971414985411E-5</v>
      </c>
      <c r="DW3063" s="77">
        <v>1.6646971414985411E-5</v>
      </c>
      <c r="GE3063" s="77" t="s">
        <v>422</v>
      </c>
      <c r="GF3063" s="77" t="s">
        <v>155</v>
      </c>
      <c r="GG3063" s="77" t="s">
        <v>449</v>
      </c>
      <c r="GH3063" s="77" t="s">
        <v>474</v>
      </c>
      <c r="GI3063" s="77">
        <v>2025</v>
      </c>
      <c r="GJ3063" s="77" t="s">
        <v>305</v>
      </c>
      <c r="GK3063" s="77">
        <v>3.7590224611390763E-2</v>
      </c>
      <c r="GL3063" s="77">
        <v>774.34978000000001</v>
      </c>
      <c r="GM3063" s="77">
        <v>2025</v>
      </c>
      <c r="GN3063" s="77" t="s">
        <v>175</v>
      </c>
      <c r="GO3063" s="77">
        <v>0.13250000000000001</v>
      </c>
      <c r="GP3063" s="77">
        <v>3</v>
      </c>
      <c r="GQ3063" s="77">
        <v>0</v>
      </c>
      <c r="GR3063" s="77" t="s">
        <v>423</v>
      </c>
      <c r="GS3063" s="77">
        <v>0</v>
      </c>
      <c r="GT3063" s="77">
        <v>0</v>
      </c>
      <c r="GU3063" s="77">
        <v>0</v>
      </c>
      <c r="GV3063" s="77">
        <v>0</v>
      </c>
      <c r="GW3063" s="77">
        <v>0</v>
      </c>
      <c r="GX3063" s="77">
        <v>0</v>
      </c>
      <c r="GY3063" s="77">
        <v>0.1527377521613833</v>
      </c>
      <c r="GZ3063" s="77">
        <v>5.7414464103853332E-3</v>
      </c>
    </row>
    <row r="3064" spans="98:208" x14ac:dyDescent="0.25">
      <c r="CT3064" s="77" t="s">
        <v>155</v>
      </c>
      <c r="CU3064" s="77" t="s">
        <v>485</v>
      </c>
      <c r="CV3064" s="77" t="s">
        <v>300</v>
      </c>
      <c r="CW3064" s="77">
        <v>2020</v>
      </c>
      <c r="CX3064" s="77">
        <v>0</v>
      </c>
      <c r="CY3064" s="77">
        <v>0</v>
      </c>
      <c r="CZ3064" s="77">
        <v>0</v>
      </c>
      <c r="DA3064" s="77">
        <v>0</v>
      </c>
      <c r="DB3064" s="77">
        <v>14146.13064133248</v>
      </c>
      <c r="DC3064" s="77">
        <v>222.22942162781229</v>
      </c>
      <c r="DD3064" s="77">
        <v>8585.7228092478927</v>
      </c>
      <c r="DE3064" s="77">
        <v>5338.1784104567096</v>
      </c>
      <c r="DF3064" s="77">
        <v>813.2107892130432</v>
      </c>
      <c r="DG3064" s="77">
        <v>0</v>
      </c>
      <c r="DH3064" s="77">
        <v>0</v>
      </c>
      <c r="DI3064" s="77">
        <v>0</v>
      </c>
      <c r="DJ3064" s="77">
        <v>1.520389583326825E-7</v>
      </c>
      <c r="DL3064" s="77">
        <v>0</v>
      </c>
      <c r="DM3064" s="77">
        <v>1.2363972129684974E-4</v>
      </c>
      <c r="DN3064" s="77">
        <v>1.2363972129684974E-4</v>
      </c>
      <c r="DO3064" s="77">
        <v>0</v>
      </c>
      <c r="DP3064" s="77">
        <v>0</v>
      </c>
      <c r="DQ3064" s="77">
        <v>0</v>
      </c>
      <c r="DR3064" s="77">
        <v>0</v>
      </c>
      <c r="DS3064" s="77">
        <v>0</v>
      </c>
      <c r="DT3064" s="77">
        <v>0</v>
      </c>
      <c r="DU3064" s="77">
        <v>0</v>
      </c>
      <c r="DV3064" s="77">
        <v>0</v>
      </c>
      <c r="DW3064" s="77">
        <v>0</v>
      </c>
      <c r="GE3064" s="77" t="s">
        <v>425</v>
      </c>
      <c r="GF3064" s="77" t="s">
        <v>155</v>
      </c>
      <c r="GG3064" s="77" t="s">
        <v>449</v>
      </c>
      <c r="GH3064" s="77" t="s">
        <v>474</v>
      </c>
      <c r="GI3064" s="77">
        <v>2025</v>
      </c>
      <c r="GJ3064" s="77" t="s">
        <v>301</v>
      </c>
      <c r="GK3064" s="77">
        <v>1.63143341156869E-3</v>
      </c>
      <c r="GL3064" s="77">
        <v>774.34978000000001</v>
      </c>
      <c r="GM3064" s="77">
        <v>2025</v>
      </c>
      <c r="GN3064" s="77" t="s">
        <v>175</v>
      </c>
      <c r="GO3064" s="77">
        <v>5.3000000000000005E-2</v>
      </c>
      <c r="GP3064" s="77">
        <v>3</v>
      </c>
      <c r="GQ3064" s="77">
        <v>0</v>
      </c>
      <c r="GR3064" s="77" t="s">
        <v>423</v>
      </c>
      <c r="GS3064" s="77">
        <v>0</v>
      </c>
      <c r="GT3064" s="77">
        <v>0</v>
      </c>
      <c r="GU3064" s="77">
        <v>0</v>
      </c>
      <c r="GV3064" s="77">
        <v>0</v>
      </c>
      <c r="GW3064" s="77">
        <v>0</v>
      </c>
      <c r="GX3064" s="77">
        <v>0</v>
      </c>
      <c r="GY3064" s="77">
        <v>5.5966209081309407E-2</v>
      </c>
      <c r="GZ3064" s="77">
        <v>9.13051434140872E-5</v>
      </c>
    </row>
    <row r="3065" spans="98:208" x14ac:dyDescent="0.25">
      <c r="CT3065" s="77" t="s">
        <v>155</v>
      </c>
      <c r="CU3065" s="77" t="s">
        <v>485</v>
      </c>
      <c r="CV3065" s="77" t="s">
        <v>300</v>
      </c>
      <c r="CW3065" s="77">
        <v>2021</v>
      </c>
      <c r="CX3065" s="77">
        <v>0</v>
      </c>
      <c r="CY3065" s="77">
        <v>0</v>
      </c>
      <c r="CZ3065" s="77">
        <v>0</v>
      </c>
      <c r="DA3065" s="77">
        <v>0</v>
      </c>
      <c r="DB3065" s="77">
        <v>14146.13064133248</v>
      </c>
      <c r="DC3065" s="77">
        <v>222.22942162781229</v>
      </c>
      <c r="DD3065" s="77">
        <v>8585.7228092478927</v>
      </c>
      <c r="DE3065" s="77">
        <v>5338.1784104567096</v>
      </c>
      <c r="DF3065" s="77">
        <v>813.2107892130432</v>
      </c>
      <c r="DG3065" s="77">
        <v>813.2107892130432</v>
      </c>
      <c r="DH3065" s="77">
        <v>0</v>
      </c>
      <c r="DI3065" s="77">
        <v>0</v>
      </c>
      <c r="DJ3065" s="77">
        <v>1.520389583326825E-7</v>
      </c>
      <c r="DL3065" s="77">
        <v>0</v>
      </c>
      <c r="DM3065" s="77">
        <v>1.2363972129684974E-4</v>
      </c>
      <c r="DN3065" s="77">
        <v>1.2363972129684974E-4</v>
      </c>
      <c r="DO3065" s="77">
        <v>0</v>
      </c>
      <c r="DP3065" s="77">
        <v>1.2363972129684974E-4</v>
      </c>
      <c r="DQ3065" s="77">
        <v>1.2363972129684974E-4</v>
      </c>
      <c r="DR3065" s="77">
        <v>0</v>
      </c>
      <c r="DS3065" s="77">
        <v>0</v>
      </c>
      <c r="DT3065" s="77">
        <v>0</v>
      </c>
      <c r="DU3065" s="77">
        <v>0</v>
      </c>
      <c r="DV3065" s="77">
        <v>0</v>
      </c>
      <c r="DW3065" s="77">
        <v>0</v>
      </c>
      <c r="GE3065" s="77" t="s">
        <v>427</v>
      </c>
      <c r="GF3065" s="77" t="s">
        <v>155</v>
      </c>
      <c r="GG3065" s="77" t="s">
        <v>449</v>
      </c>
      <c r="GH3065" s="77" t="s">
        <v>474</v>
      </c>
      <c r="GI3065" s="77">
        <v>2025</v>
      </c>
      <c r="GJ3065" s="77" t="s">
        <v>303</v>
      </c>
      <c r="GK3065" s="77">
        <v>4.1186611014017722E-2</v>
      </c>
      <c r="GL3065" s="77">
        <v>774.34978000000001</v>
      </c>
      <c r="GM3065" s="77">
        <v>2025</v>
      </c>
      <c r="GN3065" s="77" t="s">
        <v>175</v>
      </c>
      <c r="GO3065" s="77">
        <v>5.3000000000000005E-2</v>
      </c>
      <c r="GP3065" s="77">
        <v>3</v>
      </c>
      <c r="GQ3065" s="77">
        <v>0</v>
      </c>
      <c r="GR3065" s="77" t="s">
        <v>423</v>
      </c>
      <c r="GS3065" s="77">
        <v>0</v>
      </c>
      <c r="GT3065" s="77">
        <v>0</v>
      </c>
      <c r="GU3065" s="77">
        <v>0</v>
      </c>
      <c r="GV3065" s="77">
        <v>0</v>
      </c>
      <c r="GW3065" s="77">
        <v>0</v>
      </c>
      <c r="GX3065" s="77">
        <v>0</v>
      </c>
      <c r="GY3065" s="77">
        <v>5.5966209081309407E-2</v>
      </c>
      <c r="GZ3065" s="77">
        <v>2.3050584833610769E-3</v>
      </c>
    </row>
    <row r="3066" spans="98:208" x14ac:dyDescent="0.25">
      <c r="CT3066" s="77" t="s">
        <v>155</v>
      </c>
      <c r="CU3066" s="77" t="s">
        <v>485</v>
      </c>
      <c r="CV3066" s="77" t="s">
        <v>300</v>
      </c>
      <c r="CW3066" s="77">
        <v>2022</v>
      </c>
      <c r="CX3066" s="77">
        <v>0</v>
      </c>
      <c r="CY3066" s="77">
        <v>0</v>
      </c>
      <c r="CZ3066" s="77">
        <v>0</v>
      </c>
      <c r="DA3066" s="77">
        <v>0</v>
      </c>
      <c r="DB3066" s="77">
        <v>14146.13064133248</v>
      </c>
      <c r="DC3066" s="77">
        <v>222.22942162781229</v>
      </c>
      <c r="DD3066" s="77">
        <v>8585.7228092478927</v>
      </c>
      <c r="DE3066" s="77">
        <v>5338.1784104567096</v>
      </c>
      <c r="DF3066" s="77">
        <v>813.2107892130432</v>
      </c>
      <c r="DG3066" s="77">
        <v>813.2107892130432</v>
      </c>
      <c r="DH3066" s="77">
        <v>813.2107892130432</v>
      </c>
      <c r="DI3066" s="77">
        <v>0</v>
      </c>
      <c r="DJ3066" s="77">
        <v>1.520389583326825E-7</v>
      </c>
      <c r="DL3066" s="77">
        <v>0</v>
      </c>
      <c r="DM3066" s="77">
        <v>1.2363972129684974E-4</v>
      </c>
      <c r="DN3066" s="77">
        <v>1.2363972129684974E-4</v>
      </c>
      <c r="DO3066" s="77">
        <v>0</v>
      </c>
      <c r="DP3066" s="77">
        <v>1.2363972129684974E-4</v>
      </c>
      <c r="DQ3066" s="77">
        <v>1.2363972129684974E-4</v>
      </c>
      <c r="DR3066" s="77">
        <v>0</v>
      </c>
      <c r="DS3066" s="77">
        <v>1.2363972129684974E-4</v>
      </c>
      <c r="DT3066" s="77">
        <v>1.2363972129684974E-4</v>
      </c>
      <c r="DU3066" s="77">
        <v>0</v>
      </c>
      <c r="DV3066" s="77">
        <v>0</v>
      </c>
      <c r="DW3066" s="77">
        <v>0</v>
      </c>
      <c r="GE3066" s="77" t="s">
        <v>422</v>
      </c>
      <c r="GF3066" s="77" t="s">
        <v>155</v>
      </c>
      <c r="GG3066" s="77" t="s">
        <v>449</v>
      </c>
      <c r="GH3066" s="77" t="s">
        <v>481</v>
      </c>
      <c r="GI3066" s="77">
        <v>2021</v>
      </c>
      <c r="GJ3066" s="77" t="s">
        <v>305</v>
      </c>
      <c r="GK3066" s="77">
        <v>409.22373582034243</v>
      </c>
      <c r="GL3066" s="77">
        <v>774.34978000000001</v>
      </c>
      <c r="GM3066" s="77">
        <v>2021</v>
      </c>
      <c r="GN3066" s="77" t="s">
        <v>175</v>
      </c>
      <c r="GO3066" s="77">
        <v>0.13250000000000001</v>
      </c>
      <c r="GP3066" s="77">
        <v>3</v>
      </c>
      <c r="GQ3066" s="77">
        <v>0</v>
      </c>
      <c r="GR3066" s="77" t="s">
        <v>423</v>
      </c>
      <c r="GS3066" s="77">
        <v>0.1527377521613833</v>
      </c>
      <c r="GT3066" s="77">
        <v>62.503913540282852</v>
      </c>
      <c r="GU3066" s="77">
        <v>0.1527377521613833</v>
      </c>
      <c r="GV3066" s="77">
        <v>62.503913540282852</v>
      </c>
      <c r="GW3066" s="77">
        <v>0</v>
      </c>
      <c r="GX3066" s="77">
        <v>0</v>
      </c>
      <c r="GY3066" s="77">
        <v>0</v>
      </c>
      <c r="GZ3066" s="77">
        <v>0</v>
      </c>
    </row>
    <row r="3067" spans="98:208" x14ac:dyDescent="0.25">
      <c r="CT3067" s="77" t="s">
        <v>155</v>
      </c>
      <c r="CU3067" s="77" t="s">
        <v>485</v>
      </c>
      <c r="CV3067" s="77" t="s">
        <v>300</v>
      </c>
      <c r="CW3067" s="77">
        <v>2023</v>
      </c>
      <c r="CX3067" s="77">
        <v>0</v>
      </c>
      <c r="CY3067" s="77">
        <v>0</v>
      </c>
      <c r="CZ3067" s="77">
        <v>0</v>
      </c>
      <c r="DA3067" s="77">
        <v>0</v>
      </c>
      <c r="DB3067" s="77">
        <v>14664.63755643661</v>
      </c>
      <c r="DC3067" s="77">
        <v>233.23007680792719</v>
      </c>
      <c r="DD3067" s="77">
        <v>8896.5159934285311</v>
      </c>
      <c r="DE3067" s="77">
        <v>5534.8914862000865</v>
      </c>
      <c r="DF3067" s="77">
        <v>0</v>
      </c>
      <c r="DG3067" s="77">
        <v>843.29420601053721</v>
      </c>
      <c r="DH3067" s="77">
        <v>843.29420601053721</v>
      </c>
      <c r="DI3067" s="77">
        <v>843.29420601053721</v>
      </c>
      <c r="DJ3067" s="77">
        <v>1.520389583326825E-7</v>
      </c>
      <c r="DL3067" s="77">
        <v>0</v>
      </c>
      <c r="DM3067" s="77">
        <v>0</v>
      </c>
      <c r="DN3067" s="77">
        <v>0</v>
      </c>
      <c r="DO3067" s="77">
        <v>0</v>
      </c>
      <c r="DP3067" s="77">
        <v>1.2821357264982864E-4</v>
      </c>
      <c r="DQ3067" s="77">
        <v>1.2821357264982864E-4</v>
      </c>
      <c r="DR3067" s="77">
        <v>0</v>
      </c>
      <c r="DS3067" s="77">
        <v>1.2821357264982864E-4</v>
      </c>
      <c r="DT3067" s="77">
        <v>1.2821357264982864E-4</v>
      </c>
      <c r="DU3067" s="77">
        <v>0</v>
      </c>
      <c r="DV3067" s="77">
        <v>1.2821357264982864E-4</v>
      </c>
      <c r="DW3067" s="77">
        <v>1.2821357264982864E-4</v>
      </c>
      <c r="GE3067" s="77" t="s">
        <v>425</v>
      </c>
      <c r="GF3067" s="77" t="s">
        <v>155</v>
      </c>
      <c r="GG3067" s="77" t="s">
        <v>449</v>
      </c>
      <c r="GH3067" s="77" t="s">
        <v>481</v>
      </c>
      <c r="GI3067" s="77">
        <v>2021</v>
      </c>
      <c r="GJ3067" s="77" t="s">
        <v>301</v>
      </c>
      <c r="GK3067" s="77">
        <v>13469.08781237865</v>
      </c>
      <c r="GL3067" s="77">
        <v>774.34978000000001</v>
      </c>
      <c r="GM3067" s="77">
        <v>2021</v>
      </c>
      <c r="GN3067" s="77" t="s">
        <v>175</v>
      </c>
      <c r="GO3067" s="77">
        <v>5.3000000000000005E-2</v>
      </c>
      <c r="GP3067" s="77">
        <v>3</v>
      </c>
      <c r="GQ3067" s="77">
        <v>0</v>
      </c>
      <c r="GR3067" s="77" t="s">
        <v>423</v>
      </c>
      <c r="GS3067" s="77">
        <v>5.5966209081309407E-2</v>
      </c>
      <c r="GT3067" s="77">
        <v>753.81378464209979</v>
      </c>
      <c r="GU3067" s="77">
        <v>5.5966209081309407E-2</v>
      </c>
      <c r="GV3067" s="77">
        <v>753.81378464209979</v>
      </c>
      <c r="GW3067" s="77">
        <v>0</v>
      </c>
      <c r="GX3067" s="77">
        <v>0</v>
      </c>
      <c r="GY3067" s="77">
        <v>0</v>
      </c>
      <c r="GZ3067" s="77">
        <v>0</v>
      </c>
    </row>
    <row r="3068" spans="98:208" x14ac:dyDescent="0.25">
      <c r="CT3068" s="77" t="s">
        <v>155</v>
      </c>
      <c r="CU3068" s="77" t="s">
        <v>485</v>
      </c>
      <c r="CV3068" s="77" t="s">
        <v>300</v>
      </c>
      <c r="CW3068" s="77">
        <v>2024</v>
      </c>
      <c r="CX3068" s="77">
        <v>0</v>
      </c>
      <c r="CY3068" s="77">
        <v>0</v>
      </c>
      <c r="CZ3068" s="77">
        <v>0</v>
      </c>
      <c r="DA3068" s="77">
        <v>0</v>
      </c>
      <c r="DB3068" s="77">
        <v>14664.63755643661</v>
      </c>
      <c r="DC3068" s="77">
        <v>233.23007680792719</v>
      </c>
      <c r="DD3068" s="77">
        <v>8896.5159934285311</v>
      </c>
      <c r="DE3068" s="77">
        <v>5534.8914862000865</v>
      </c>
      <c r="DF3068" s="77">
        <v>0</v>
      </c>
      <c r="DG3068" s="77">
        <v>0</v>
      </c>
      <c r="DH3068" s="77">
        <v>843.29420601053721</v>
      </c>
      <c r="DI3068" s="77">
        <v>843.29420601053721</v>
      </c>
      <c r="DJ3068" s="77">
        <v>1.520389583326825E-7</v>
      </c>
      <c r="DL3068" s="77">
        <v>0</v>
      </c>
      <c r="DM3068" s="77">
        <v>0</v>
      </c>
      <c r="DN3068" s="77">
        <v>0</v>
      </c>
      <c r="DO3068" s="77">
        <v>0</v>
      </c>
      <c r="DP3068" s="77">
        <v>0</v>
      </c>
      <c r="DQ3068" s="77">
        <v>0</v>
      </c>
      <c r="DR3068" s="77">
        <v>0</v>
      </c>
      <c r="DS3068" s="77">
        <v>1.2821357264982864E-4</v>
      </c>
      <c r="DT3068" s="77">
        <v>1.2821357264982864E-4</v>
      </c>
      <c r="DU3068" s="77">
        <v>0</v>
      </c>
      <c r="DV3068" s="77">
        <v>1.2821357264982864E-4</v>
      </c>
      <c r="DW3068" s="77">
        <v>1.2821357264982864E-4</v>
      </c>
      <c r="GE3068" s="77" t="s">
        <v>427</v>
      </c>
      <c r="GF3068" s="77" t="s">
        <v>155</v>
      </c>
      <c r="GG3068" s="77" t="s">
        <v>449</v>
      </c>
      <c r="GH3068" s="77" t="s">
        <v>481</v>
      </c>
      <c r="GI3068" s="77">
        <v>2021</v>
      </c>
      <c r="GJ3068" s="77" t="s">
        <v>303</v>
      </c>
      <c r="GK3068" s="77">
        <v>7205.53127602523</v>
      </c>
      <c r="GL3068" s="77">
        <v>774.34978000000001</v>
      </c>
      <c r="GM3068" s="77">
        <v>2021</v>
      </c>
      <c r="GN3068" s="77" t="s">
        <v>175</v>
      </c>
      <c r="GO3068" s="77">
        <v>5.3000000000000005E-2</v>
      </c>
      <c r="GP3068" s="77">
        <v>3</v>
      </c>
      <c r="GQ3068" s="77">
        <v>0</v>
      </c>
      <c r="GR3068" s="77" t="s">
        <v>423</v>
      </c>
      <c r="GS3068" s="77">
        <v>5.5966209081309407E-2</v>
      </c>
      <c r="GT3068" s="77">
        <v>403.2662699359422</v>
      </c>
      <c r="GU3068" s="77">
        <v>5.5966209081309407E-2</v>
      </c>
      <c r="GV3068" s="77">
        <v>403.2662699359422</v>
      </c>
      <c r="GW3068" s="77">
        <v>0</v>
      </c>
      <c r="GX3068" s="77">
        <v>0</v>
      </c>
      <c r="GY3068" s="77">
        <v>0</v>
      </c>
      <c r="GZ3068" s="77">
        <v>0</v>
      </c>
    </row>
    <row r="3069" spans="98:208" x14ac:dyDescent="0.25">
      <c r="CT3069" s="77" t="s">
        <v>155</v>
      </c>
      <c r="CU3069" s="77" t="s">
        <v>485</v>
      </c>
      <c r="CV3069" s="77" t="s">
        <v>300</v>
      </c>
      <c r="CW3069" s="77">
        <v>2025</v>
      </c>
      <c r="CX3069" s="77">
        <v>0</v>
      </c>
      <c r="CY3069" s="77">
        <v>0</v>
      </c>
      <c r="CZ3069" s="77">
        <v>0</v>
      </c>
      <c r="DA3069" s="77">
        <v>0</v>
      </c>
      <c r="DB3069" s="77">
        <v>14664.63755643661</v>
      </c>
      <c r="DC3069" s="77">
        <v>233.23007680792719</v>
      </c>
      <c r="DD3069" s="77">
        <v>8896.5159934285311</v>
      </c>
      <c r="DE3069" s="77">
        <v>5534.8914862000865</v>
      </c>
      <c r="DF3069" s="77">
        <v>0</v>
      </c>
      <c r="DG3069" s="77">
        <v>0</v>
      </c>
      <c r="DH3069" s="77">
        <v>0</v>
      </c>
      <c r="DI3069" s="77">
        <v>843.29420601053721</v>
      </c>
      <c r="DJ3069" s="77">
        <v>1.520389583326825E-7</v>
      </c>
      <c r="DL3069" s="77">
        <v>0</v>
      </c>
      <c r="DM3069" s="77">
        <v>0</v>
      </c>
      <c r="DN3069" s="77">
        <v>0</v>
      </c>
      <c r="DO3069" s="77">
        <v>0</v>
      </c>
      <c r="DP3069" s="77">
        <v>0</v>
      </c>
      <c r="DQ3069" s="77">
        <v>0</v>
      </c>
      <c r="DR3069" s="77">
        <v>0</v>
      </c>
      <c r="DS3069" s="77">
        <v>0</v>
      </c>
      <c r="DT3069" s="77">
        <v>0</v>
      </c>
      <c r="DU3069" s="77">
        <v>0</v>
      </c>
      <c r="DV3069" s="77">
        <v>1.2821357264982864E-4</v>
      </c>
      <c r="DW3069" s="77">
        <v>1.2821357264982864E-4</v>
      </c>
      <c r="GE3069" s="77" t="s">
        <v>422</v>
      </c>
      <c r="GF3069" s="77" t="s">
        <v>155</v>
      </c>
      <c r="GG3069" s="77" t="s">
        <v>449</v>
      </c>
      <c r="GH3069" s="77" t="s">
        <v>481</v>
      </c>
      <c r="GI3069" s="77">
        <v>2022</v>
      </c>
      <c r="GJ3069" s="77" t="s">
        <v>305</v>
      </c>
      <c r="GK3069" s="77">
        <v>409.22373582034243</v>
      </c>
      <c r="GL3069" s="77">
        <v>774.34978000000001</v>
      </c>
      <c r="GM3069" s="77">
        <v>2022</v>
      </c>
      <c r="GN3069" s="77" t="s">
        <v>175</v>
      </c>
      <c r="GO3069" s="77">
        <v>0.13250000000000001</v>
      </c>
      <c r="GP3069" s="77">
        <v>3</v>
      </c>
      <c r="GQ3069" s="77">
        <v>0</v>
      </c>
      <c r="GR3069" s="77" t="s">
        <v>423</v>
      </c>
      <c r="GS3069" s="77">
        <v>0.1527377521613833</v>
      </c>
      <c r="GT3069" s="77">
        <v>62.503913540282852</v>
      </c>
      <c r="GU3069" s="77">
        <v>0.1527377521613833</v>
      </c>
      <c r="GV3069" s="77">
        <v>62.503913540282852</v>
      </c>
      <c r="GW3069" s="77">
        <v>0.1527377521613833</v>
      </c>
      <c r="GX3069" s="77">
        <v>62.503913540282852</v>
      </c>
      <c r="GY3069" s="77">
        <v>0</v>
      </c>
      <c r="GZ3069" s="77">
        <v>0</v>
      </c>
    </row>
    <row r="3070" spans="98:208" x14ac:dyDescent="0.25">
      <c r="CT3070" s="77" t="s">
        <v>155</v>
      </c>
      <c r="CU3070" s="77" t="s">
        <v>485</v>
      </c>
      <c r="CV3070" s="77" t="s">
        <v>432</v>
      </c>
      <c r="CW3070" s="77">
        <v>2020</v>
      </c>
      <c r="CX3070" s="77">
        <v>0</v>
      </c>
      <c r="CY3070" s="77">
        <v>0</v>
      </c>
      <c r="CZ3070" s="77">
        <v>0</v>
      </c>
      <c r="DA3070" s="77">
        <v>0</v>
      </c>
      <c r="DB3070" s="77">
        <v>8807.952230875755</v>
      </c>
      <c r="DC3070" s="77">
        <v>222.22942162782579</v>
      </c>
      <c r="DD3070" s="77">
        <v>8585.722809247929</v>
      </c>
      <c r="DE3070" s="77">
        <v>0</v>
      </c>
      <c r="DF3070" s="77">
        <v>514.45318018009516</v>
      </c>
      <c r="DG3070" s="77">
        <v>0</v>
      </c>
      <c r="DH3070" s="77">
        <v>0</v>
      </c>
      <c r="DI3070" s="77">
        <v>0</v>
      </c>
      <c r="DJ3070" s="77">
        <v>2.156856750394904E-7</v>
      </c>
      <c r="DL3070" s="77">
        <v>0</v>
      </c>
      <c r="DM3070" s="77">
        <v>1.109601814433564E-4</v>
      </c>
      <c r="DN3070" s="77">
        <v>1.109601814433564E-4</v>
      </c>
      <c r="DO3070" s="77">
        <v>0</v>
      </c>
      <c r="DP3070" s="77">
        <v>0</v>
      </c>
      <c r="DQ3070" s="77">
        <v>0</v>
      </c>
      <c r="DR3070" s="77">
        <v>0</v>
      </c>
      <c r="DS3070" s="77">
        <v>0</v>
      </c>
      <c r="DT3070" s="77">
        <v>0</v>
      </c>
      <c r="DU3070" s="77">
        <v>0</v>
      </c>
      <c r="DV3070" s="77">
        <v>0</v>
      </c>
      <c r="DW3070" s="77">
        <v>0</v>
      </c>
      <c r="GE3070" s="77" t="s">
        <v>425</v>
      </c>
      <c r="GF3070" s="77" t="s">
        <v>155</v>
      </c>
      <c r="GG3070" s="77" t="s">
        <v>449</v>
      </c>
      <c r="GH3070" s="77" t="s">
        <v>481</v>
      </c>
      <c r="GI3070" s="77">
        <v>2022</v>
      </c>
      <c r="GJ3070" s="77" t="s">
        <v>301</v>
      </c>
      <c r="GK3070" s="77">
        <v>13469.08781237865</v>
      </c>
      <c r="GL3070" s="77">
        <v>774.34978000000001</v>
      </c>
      <c r="GM3070" s="77">
        <v>2022</v>
      </c>
      <c r="GN3070" s="77" t="s">
        <v>175</v>
      </c>
      <c r="GO3070" s="77">
        <v>5.3000000000000005E-2</v>
      </c>
      <c r="GP3070" s="77">
        <v>3</v>
      </c>
      <c r="GQ3070" s="77">
        <v>0</v>
      </c>
      <c r="GR3070" s="77" t="s">
        <v>423</v>
      </c>
      <c r="GS3070" s="77">
        <v>5.5966209081309407E-2</v>
      </c>
      <c r="GT3070" s="77">
        <v>753.81378464209979</v>
      </c>
      <c r="GU3070" s="77">
        <v>5.5966209081309407E-2</v>
      </c>
      <c r="GV3070" s="77">
        <v>753.81378464209979</v>
      </c>
      <c r="GW3070" s="77">
        <v>5.5966209081309407E-2</v>
      </c>
      <c r="GX3070" s="77">
        <v>753.81378464209979</v>
      </c>
      <c r="GY3070" s="77">
        <v>0</v>
      </c>
      <c r="GZ3070" s="77">
        <v>0</v>
      </c>
    </row>
    <row r="3071" spans="98:208" x14ac:dyDescent="0.25">
      <c r="CT3071" s="77" t="s">
        <v>155</v>
      </c>
      <c r="CU3071" s="77" t="s">
        <v>485</v>
      </c>
      <c r="CV3071" s="77" t="s">
        <v>432</v>
      </c>
      <c r="CW3071" s="77">
        <v>2021</v>
      </c>
      <c r="CX3071" s="77">
        <v>0</v>
      </c>
      <c r="CY3071" s="77">
        <v>0</v>
      </c>
      <c r="CZ3071" s="77">
        <v>0</v>
      </c>
      <c r="DA3071" s="77">
        <v>0</v>
      </c>
      <c r="DB3071" s="77">
        <v>8807.952230875755</v>
      </c>
      <c r="DC3071" s="77">
        <v>222.22942162782579</v>
      </c>
      <c r="DD3071" s="77">
        <v>8585.722809247929</v>
      </c>
      <c r="DE3071" s="77">
        <v>0</v>
      </c>
      <c r="DF3071" s="77">
        <v>514.45318018009516</v>
      </c>
      <c r="DG3071" s="77">
        <v>514.45318018009516</v>
      </c>
      <c r="DH3071" s="77">
        <v>0</v>
      </c>
      <c r="DI3071" s="77">
        <v>0</v>
      </c>
      <c r="DJ3071" s="77">
        <v>2.156856750394904E-7</v>
      </c>
      <c r="DL3071" s="77">
        <v>0</v>
      </c>
      <c r="DM3071" s="77">
        <v>1.109601814433564E-4</v>
      </c>
      <c r="DN3071" s="77">
        <v>1.109601814433564E-4</v>
      </c>
      <c r="DO3071" s="77">
        <v>0</v>
      </c>
      <c r="DP3071" s="77">
        <v>1.109601814433564E-4</v>
      </c>
      <c r="DQ3071" s="77">
        <v>1.109601814433564E-4</v>
      </c>
      <c r="DR3071" s="77">
        <v>0</v>
      </c>
      <c r="DS3071" s="77">
        <v>0</v>
      </c>
      <c r="DT3071" s="77">
        <v>0</v>
      </c>
      <c r="DU3071" s="77">
        <v>0</v>
      </c>
      <c r="DV3071" s="77">
        <v>0</v>
      </c>
      <c r="DW3071" s="77">
        <v>0</v>
      </c>
      <c r="GE3071" s="77" t="s">
        <v>427</v>
      </c>
      <c r="GF3071" s="77" t="s">
        <v>155</v>
      </c>
      <c r="GG3071" s="77" t="s">
        <v>449</v>
      </c>
      <c r="GH3071" s="77" t="s">
        <v>481</v>
      </c>
      <c r="GI3071" s="77">
        <v>2022</v>
      </c>
      <c r="GJ3071" s="77" t="s">
        <v>303</v>
      </c>
      <c r="GK3071" s="77">
        <v>7205.53127602523</v>
      </c>
      <c r="GL3071" s="77">
        <v>774.34978000000001</v>
      </c>
      <c r="GM3071" s="77">
        <v>2022</v>
      </c>
      <c r="GN3071" s="77" t="s">
        <v>175</v>
      </c>
      <c r="GO3071" s="77">
        <v>5.3000000000000005E-2</v>
      </c>
      <c r="GP3071" s="77">
        <v>3</v>
      </c>
      <c r="GQ3071" s="77">
        <v>0</v>
      </c>
      <c r="GR3071" s="77" t="s">
        <v>423</v>
      </c>
      <c r="GS3071" s="77">
        <v>5.5966209081309407E-2</v>
      </c>
      <c r="GT3071" s="77">
        <v>403.2662699359422</v>
      </c>
      <c r="GU3071" s="77">
        <v>5.5966209081309407E-2</v>
      </c>
      <c r="GV3071" s="77">
        <v>403.2662699359422</v>
      </c>
      <c r="GW3071" s="77">
        <v>5.5966209081309407E-2</v>
      </c>
      <c r="GX3071" s="77">
        <v>403.2662699359422</v>
      </c>
      <c r="GY3071" s="77">
        <v>0</v>
      </c>
      <c r="GZ3071" s="77">
        <v>0</v>
      </c>
    </row>
    <row r="3072" spans="98:208" x14ac:dyDescent="0.25">
      <c r="CT3072" s="77" t="s">
        <v>155</v>
      </c>
      <c r="CU3072" s="77" t="s">
        <v>485</v>
      </c>
      <c r="CV3072" s="77" t="s">
        <v>432</v>
      </c>
      <c r="CW3072" s="77">
        <v>2022</v>
      </c>
      <c r="CX3072" s="77">
        <v>0</v>
      </c>
      <c r="CY3072" s="77">
        <v>0</v>
      </c>
      <c r="CZ3072" s="77">
        <v>0</v>
      </c>
      <c r="DA3072" s="77">
        <v>0</v>
      </c>
      <c r="DB3072" s="77">
        <v>8807.952230875755</v>
      </c>
      <c r="DC3072" s="77">
        <v>222.22942162782579</v>
      </c>
      <c r="DD3072" s="77">
        <v>8585.722809247929</v>
      </c>
      <c r="DE3072" s="77">
        <v>0</v>
      </c>
      <c r="DF3072" s="77">
        <v>514.45318018009516</v>
      </c>
      <c r="DG3072" s="77">
        <v>514.45318018009516</v>
      </c>
      <c r="DH3072" s="77">
        <v>514.45318018009516</v>
      </c>
      <c r="DI3072" s="77">
        <v>0</v>
      </c>
      <c r="DJ3072" s="77">
        <v>2.156856750394904E-7</v>
      </c>
      <c r="DL3072" s="77">
        <v>0</v>
      </c>
      <c r="DM3072" s="77">
        <v>1.109601814433564E-4</v>
      </c>
      <c r="DN3072" s="77">
        <v>1.109601814433564E-4</v>
      </c>
      <c r="DO3072" s="77">
        <v>0</v>
      </c>
      <c r="DP3072" s="77">
        <v>1.109601814433564E-4</v>
      </c>
      <c r="DQ3072" s="77">
        <v>1.109601814433564E-4</v>
      </c>
      <c r="DR3072" s="77">
        <v>0</v>
      </c>
      <c r="DS3072" s="77">
        <v>1.109601814433564E-4</v>
      </c>
      <c r="DT3072" s="77">
        <v>1.109601814433564E-4</v>
      </c>
      <c r="DU3072" s="77">
        <v>0</v>
      </c>
      <c r="DV3072" s="77">
        <v>0</v>
      </c>
      <c r="DW3072" s="77">
        <v>0</v>
      </c>
      <c r="GE3072" s="77" t="s">
        <v>422</v>
      </c>
      <c r="GF3072" s="77" t="s">
        <v>155</v>
      </c>
      <c r="GG3072" s="77" t="s">
        <v>449</v>
      </c>
      <c r="GH3072" s="77" t="s">
        <v>481</v>
      </c>
      <c r="GI3072" s="77">
        <v>2023</v>
      </c>
      <c r="GJ3072" s="77" t="s">
        <v>305</v>
      </c>
      <c r="GK3072" s="77">
        <v>428.60232122020051</v>
      </c>
      <c r="GL3072" s="77">
        <v>774.34978000000001</v>
      </c>
      <c r="GM3072" s="77">
        <v>2023</v>
      </c>
      <c r="GN3072" s="77" t="s">
        <v>175</v>
      </c>
      <c r="GO3072" s="77">
        <v>0.13250000000000001</v>
      </c>
      <c r="GP3072" s="77">
        <v>3</v>
      </c>
      <c r="GQ3072" s="77">
        <v>0</v>
      </c>
      <c r="GR3072" s="77" t="s">
        <v>423</v>
      </c>
      <c r="GS3072" s="77">
        <v>0</v>
      </c>
      <c r="GT3072" s="77">
        <v>0</v>
      </c>
      <c r="GU3072" s="77">
        <v>0.1527377521613833</v>
      </c>
      <c r="GV3072" s="77">
        <v>65.463755114324584</v>
      </c>
      <c r="GW3072" s="77">
        <v>0.1527377521613833</v>
      </c>
      <c r="GX3072" s="77">
        <v>65.463755114324584</v>
      </c>
      <c r="GY3072" s="77">
        <v>0.1527377521613833</v>
      </c>
      <c r="GZ3072" s="77">
        <v>65.463755114324584</v>
      </c>
    </row>
    <row r="3073" spans="98:208" x14ac:dyDescent="0.25">
      <c r="CT3073" s="77" t="s">
        <v>155</v>
      </c>
      <c r="CU3073" s="77" t="s">
        <v>485</v>
      </c>
      <c r="CV3073" s="77" t="s">
        <v>432</v>
      </c>
      <c r="CW3073" s="77">
        <v>2023</v>
      </c>
      <c r="CX3073" s="77">
        <v>0</v>
      </c>
      <c r="CY3073" s="77">
        <v>0</v>
      </c>
      <c r="CZ3073" s="77">
        <v>0</v>
      </c>
      <c r="DA3073" s="77">
        <v>0</v>
      </c>
      <c r="DB3073" s="77">
        <v>9129.7460702365279</v>
      </c>
      <c r="DC3073" s="77">
        <v>233.23007680790241</v>
      </c>
      <c r="DD3073" s="77">
        <v>8896.5159934285784</v>
      </c>
      <c r="DE3073" s="77">
        <v>0</v>
      </c>
      <c r="DF3073" s="77">
        <v>0</v>
      </c>
      <c r="DG3073" s="77">
        <v>533.52731185150265</v>
      </c>
      <c r="DH3073" s="77">
        <v>533.52731185150265</v>
      </c>
      <c r="DI3073" s="77">
        <v>533.52731185150265</v>
      </c>
      <c r="DJ3073" s="77">
        <v>2.156856750394904E-7</v>
      </c>
      <c r="DL3073" s="77">
        <v>0</v>
      </c>
      <c r="DM3073" s="77">
        <v>0</v>
      </c>
      <c r="DN3073" s="77">
        <v>0</v>
      </c>
      <c r="DO3073" s="77">
        <v>0</v>
      </c>
      <c r="DP3073" s="77">
        <v>1.1507419840869605E-4</v>
      </c>
      <c r="DQ3073" s="77">
        <v>1.1507419840869605E-4</v>
      </c>
      <c r="DR3073" s="77">
        <v>0</v>
      </c>
      <c r="DS3073" s="77">
        <v>1.1507419840869605E-4</v>
      </c>
      <c r="DT3073" s="77">
        <v>1.1507419840869605E-4</v>
      </c>
      <c r="DU3073" s="77">
        <v>0</v>
      </c>
      <c r="DV3073" s="77">
        <v>1.1507419840869605E-4</v>
      </c>
      <c r="DW3073" s="77">
        <v>1.1507419840869605E-4</v>
      </c>
      <c r="GE3073" s="77" t="s">
        <v>425</v>
      </c>
      <c r="GF3073" s="77" t="s">
        <v>155</v>
      </c>
      <c r="GG3073" s="77" t="s">
        <v>449</v>
      </c>
      <c r="GH3073" s="77" t="s">
        <v>481</v>
      </c>
      <c r="GI3073" s="77">
        <v>2023</v>
      </c>
      <c r="GJ3073" s="77" t="s">
        <v>301</v>
      </c>
      <c r="GK3073" s="77">
        <v>13939.56097345755</v>
      </c>
      <c r="GL3073" s="77">
        <v>774.34978000000001</v>
      </c>
      <c r="GM3073" s="77">
        <v>2023</v>
      </c>
      <c r="GN3073" s="77" t="s">
        <v>175</v>
      </c>
      <c r="GO3073" s="77">
        <v>5.3000000000000005E-2</v>
      </c>
      <c r="GP3073" s="77">
        <v>3</v>
      </c>
      <c r="GQ3073" s="77">
        <v>0</v>
      </c>
      <c r="GR3073" s="77" t="s">
        <v>423</v>
      </c>
      <c r="GS3073" s="77">
        <v>0</v>
      </c>
      <c r="GT3073" s="77">
        <v>0</v>
      </c>
      <c r="GU3073" s="77">
        <v>5.5966209081309407E-2</v>
      </c>
      <c r="GV3073" s="77">
        <v>780.1443839421861</v>
      </c>
      <c r="GW3073" s="77">
        <v>5.5966209081309407E-2</v>
      </c>
      <c r="GX3073" s="77">
        <v>780.1443839421861</v>
      </c>
      <c r="GY3073" s="77">
        <v>5.5966209081309407E-2</v>
      </c>
      <c r="GZ3073" s="77">
        <v>780.1443839421861</v>
      </c>
    </row>
    <row r="3074" spans="98:208" x14ac:dyDescent="0.25">
      <c r="CT3074" s="77" t="s">
        <v>155</v>
      </c>
      <c r="CU3074" s="77" t="s">
        <v>485</v>
      </c>
      <c r="CV3074" s="77" t="s">
        <v>432</v>
      </c>
      <c r="CW3074" s="77">
        <v>2024</v>
      </c>
      <c r="CX3074" s="77">
        <v>0</v>
      </c>
      <c r="CY3074" s="77">
        <v>0</v>
      </c>
      <c r="CZ3074" s="77">
        <v>0</v>
      </c>
      <c r="DA3074" s="77">
        <v>0</v>
      </c>
      <c r="DB3074" s="77">
        <v>9129.7460702365279</v>
      </c>
      <c r="DC3074" s="77">
        <v>233.23007680790241</v>
      </c>
      <c r="DD3074" s="77">
        <v>8896.5159934285784</v>
      </c>
      <c r="DE3074" s="77">
        <v>0</v>
      </c>
      <c r="DF3074" s="77">
        <v>0</v>
      </c>
      <c r="DG3074" s="77">
        <v>0</v>
      </c>
      <c r="DH3074" s="77">
        <v>533.52731185150265</v>
      </c>
      <c r="DI3074" s="77">
        <v>533.52731185150265</v>
      </c>
      <c r="DJ3074" s="77">
        <v>2.156856750394904E-7</v>
      </c>
      <c r="DL3074" s="77">
        <v>0</v>
      </c>
      <c r="DM3074" s="77">
        <v>0</v>
      </c>
      <c r="DN3074" s="77">
        <v>0</v>
      </c>
      <c r="DO3074" s="77">
        <v>0</v>
      </c>
      <c r="DP3074" s="77">
        <v>0</v>
      </c>
      <c r="DQ3074" s="77">
        <v>0</v>
      </c>
      <c r="DR3074" s="77">
        <v>0</v>
      </c>
      <c r="DS3074" s="77">
        <v>1.1507419840869605E-4</v>
      </c>
      <c r="DT3074" s="77">
        <v>1.1507419840869605E-4</v>
      </c>
      <c r="DU3074" s="77">
        <v>0</v>
      </c>
      <c r="DV3074" s="77">
        <v>1.1507419840869605E-4</v>
      </c>
      <c r="DW3074" s="77">
        <v>1.1507419840869605E-4</v>
      </c>
      <c r="GE3074" s="77" t="s">
        <v>427</v>
      </c>
      <c r="GF3074" s="77" t="s">
        <v>155</v>
      </c>
      <c r="GG3074" s="77" t="s">
        <v>449</v>
      </c>
      <c r="GH3074" s="77" t="s">
        <v>481</v>
      </c>
      <c r="GI3074" s="77">
        <v>2023</v>
      </c>
      <c r="GJ3074" s="77" t="s">
        <v>303</v>
      </c>
      <c r="GK3074" s="77">
        <v>7467.8148194525347</v>
      </c>
      <c r="GL3074" s="77">
        <v>774.34978000000001</v>
      </c>
      <c r="GM3074" s="77">
        <v>2023</v>
      </c>
      <c r="GN3074" s="77" t="s">
        <v>175</v>
      </c>
      <c r="GO3074" s="77">
        <v>5.3000000000000005E-2</v>
      </c>
      <c r="GP3074" s="77">
        <v>3</v>
      </c>
      <c r="GQ3074" s="77">
        <v>0</v>
      </c>
      <c r="GR3074" s="77" t="s">
        <v>423</v>
      </c>
      <c r="GS3074" s="77">
        <v>0</v>
      </c>
      <c r="GT3074" s="77">
        <v>0</v>
      </c>
      <c r="GU3074" s="77">
        <v>5.5966209081309407E-2</v>
      </c>
      <c r="GV3074" s="77">
        <v>417.94528556598141</v>
      </c>
      <c r="GW3074" s="77">
        <v>5.5966209081309407E-2</v>
      </c>
      <c r="GX3074" s="77">
        <v>417.94528556598141</v>
      </c>
      <c r="GY3074" s="77">
        <v>5.5966209081309407E-2</v>
      </c>
      <c r="GZ3074" s="77">
        <v>417.94528556598141</v>
      </c>
    </row>
    <row r="3075" spans="98:208" x14ac:dyDescent="0.25">
      <c r="CT3075" s="77" t="s">
        <v>155</v>
      </c>
      <c r="CU3075" s="77" t="s">
        <v>485</v>
      </c>
      <c r="CV3075" s="77" t="s">
        <v>432</v>
      </c>
      <c r="CW3075" s="77">
        <v>2025</v>
      </c>
      <c r="CX3075" s="77">
        <v>0</v>
      </c>
      <c r="CY3075" s="77">
        <v>0</v>
      </c>
      <c r="CZ3075" s="77">
        <v>0</v>
      </c>
      <c r="DA3075" s="77">
        <v>0</v>
      </c>
      <c r="DB3075" s="77">
        <v>9129.7460702365279</v>
      </c>
      <c r="DC3075" s="77">
        <v>233.23007680790241</v>
      </c>
      <c r="DD3075" s="77">
        <v>8896.5159934285784</v>
      </c>
      <c r="DE3075" s="77">
        <v>0</v>
      </c>
      <c r="DF3075" s="77">
        <v>0</v>
      </c>
      <c r="DG3075" s="77">
        <v>0</v>
      </c>
      <c r="DH3075" s="77">
        <v>0</v>
      </c>
      <c r="DI3075" s="77">
        <v>533.52731185150265</v>
      </c>
      <c r="DJ3075" s="77">
        <v>2.156856750394904E-7</v>
      </c>
      <c r="DL3075" s="77">
        <v>0</v>
      </c>
      <c r="DM3075" s="77">
        <v>0</v>
      </c>
      <c r="DN3075" s="77">
        <v>0</v>
      </c>
      <c r="DO3075" s="77">
        <v>0</v>
      </c>
      <c r="DP3075" s="77">
        <v>0</v>
      </c>
      <c r="DQ3075" s="77">
        <v>0</v>
      </c>
      <c r="DR3075" s="77">
        <v>0</v>
      </c>
      <c r="DS3075" s="77">
        <v>0</v>
      </c>
      <c r="DT3075" s="77">
        <v>0</v>
      </c>
      <c r="DU3075" s="77">
        <v>0</v>
      </c>
      <c r="DV3075" s="77">
        <v>1.1507419840869605E-4</v>
      </c>
      <c r="DW3075" s="77">
        <v>1.1507419840869605E-4</v>
      </c>
      <c r="GE3075" s="77" t="s">
        <v>422</v>
      </c>
      <c r="GF3075" s="77" t="s">
        <v>155</v>
      </c>
      <c r="GG3075" s="77" t="s">
        <v>449</v>
      </c>
      <c r="GH3075" s="77" t="s">
        <v>481</v>
      </c>
      <c r="GI3075" s="77">
        <v>2024</v>
      </c>
      <c r="GJ3075" s="77" t="s">
        <v>305</v>
      </c>
      <c r="GK3075" s="77">
        <v>428.60232122020051</v>
      </c>
      <c r="GL3075" s="77">
        <v>774.34978000000001</v>
      </c>
      <c r="GM3075" s="77">
        <v>2024</v>
      </c>
      <c r="GN3075" s="77" t="s">
        <v>175</v>
      </c>
      <c r="GO3075" s="77">
        <v>0.13250000000000001</v>
      </c>
      <c r="GP3075" s="77">
        <v>3</v>
      </c>
      <c r="GQ3075" s="77">
        <v>0</v>
      </c>
      <c r="GR3075" s="77" t="s">
        <v>423</v>
      </c>
      <c r="GS3075" s="77">
        <v>0</v>
      </c>
      <c r="GT3075" s="77">
        <v>0</v>
      </c>
      <c r="GU3075" s="77">
        <v>0</v>
      </c>
      <c r="GV3075" s="77">
        <v>0</v>
      </c>
      <c r="GW3075" s="77">
        <v>0.1527377521613833</v>
      </c>
      <c r="GX3075" s="77">
        <v>65.463755114324584</v>
      </c>
      <c r="GY3075" s="77">
        <v>0.1527377521613833</v>
      </c>
      <c r="GZ3075" s="77">
        <v>65.463755114324584</v>
      </c>
    </row>
    <row r="3076" spans="98:208" x14ac:dyDescent="0.25">
      <c r="CT3076" s="77" t="s">
        <v>155</v>
      </c>
      <c r="CU3076" s="77" t="s">
        <v>485</v>
      </c>
      <c r="CV3076" s="77" t="s">
        <v>439</v>
      </c>
      <c r="CW3076" s="77">
        <v>2020</v>
      </c>
      <c r="CX3076" s="77">
        <v>0</v>
      </c>
      <c r="CY3076" s="77">
        <v>0</v>
      </c>
      <c r="CZ3076" s="77">
        <v>0</v>
      </c>
      <c r="DA3076" s="77">
        <v>0</v>
      </c>
      <c r="DB3076" s="77">
        <v>5.2405583313021316</v>
      </c>
      <c r="DC3076" s="77">
        <v>0.69641821681215388</v>
      </c>
      <c r="DD3076" s="77">
        <v>2.9419641522812081</v>
      </c>
      <c r="DE3076" s="77">
        <v>1.602175962208428</v>
      </c>
      <c r="DF3076" s="77">
        <v>0.36068764874241949</v>
      </c>
      <c r="DG3076" s="77">
        <v>0</v>
      </c>
      <c r="DH3076" s="77">
        <v>0</v>
      </c>
      <c r="DI3076" s="77">
        <v>0</v>
      </c>
      <c r="DJ3076" s="77">
        <v>5.8240034682822733E-5</v>
      </c>
      <c r="DL3076" s="77">
        <v>0</v>
      </c>
      <c r="DM3076" s="77">
        <v>2.1006461172424293E-5</v>
      </c>
      <c r="DN3076" s="77">
        <v>2.1006461172424293E-5</v>
      </c>
      <c r="DO3076" s="77">
        <v>0</v>
      </c>
      <c r="DP3076" s="77">
        <v>0</v>
      </c>
      <c r="DQ3076" s="77">
        <v>0</v>
      </c>
      <c r="DR3076" s="77">
        <v>0</v>
      </c>
      <c r="DS3076" s="77">
        <v>0</v>
      </c>
      <c r="DT3076" s="77">
        <v>0</v>
      </c>
      <c r="DU3076" s="77">
        <v>0</v>
      </c>
      <c r="DV3076" s="77">
        <v>0</v>
      </c>
      <c r="DW3076" s="77">
        <v>0</v>
      </c>
      <c r="GE3076" s="77" t="s">
        <v>425</v>
      </c>
      <c r="GF3076" s="77" t="s">
        <v>155</v>
      </c>
      <c r="GG3076" s="77" t="s">
        <v>449</v>
      </c>
      <c r="GH3076" s="77" t="s">
        <v>481</v>
      </c>
      <c r="GI3076" s="77">
        <v>2024</v>
      </c>
      <c r="GJ3076" s="77" t="s">
        <v>301</v>
      </c>
      <c r="GK3076" s="77">
        <v>13939.56097345755</v>
      </c>
      <c r="GL3076" s="77">
        <v>774.34978000000001</v>
      </c>
      <c r="GM3076" s="77">
        <v>2024</v>
      </c>
      <c r="GN3076" s="77" t="s">
        <v>175</v>
      </c>
      <c r="GO3076" s="77">
        <v>5.3000000000000005E-2</v>
      </c>
      <c r="GP3076" s="77">
        <v>3</v>
      </c>
      <c r="GQ3076" s="77">
        <v>0</v>
      </c>
      <c r="GR3076" s="77" t="s">
        <v>423</v>
      </c>
      <c r="GS3076" s="77">
        <v>0</v>
      </c>
      <c r="GT3076" s="77">
        <v>0</v>
      </c>
      <c r="GU3076" s="77">
        <v>0</v>
      </c>
      <c r="GV3076" s="77">
        <v>0</v>
      </c>
      <c r="GW3076" s="77">
        <v>5.5966209081309407E-2</v>
      </c>
      <c r="GX3076" s="77">
        <v>780.1443839421861</v>
      </c>
      <c r="GY3076" s="77">
        <v>5.5966209081309407E-2</v>
      </c>
      <c r="GZ3076" s="77">
        <v>780.1443839421861</v>
      </c>
    </row>
    <row r="3077" spans="98:208" x14ac:dyDescent="0.25">
      <c r="CT3077" s="77" t="s">
        <v>155</v>
      </c>
      <c r="CU3077" s="77" t="s">
        <v>485</v>
      </c>
      <c r="CV3077" s="77" t="s">
        <v>439</v>
      </c>
      <c r="CW3077" s="77">
        <v>2021</v>
      </c>
      <c r="CX3077" s="77">
        <v>0</v>
      </c>
      <c r="CY3077" s="77">
        <v>0</v>
      </c>
      <c r="CZ3077" s="77">
        <v>0</v>
      </c>
      <c r="DA3077" s="77">
        <v>0</v>
      </c>
      <c r="DB3077" s="77">
        <v>5.2405583313021316</v>
      </c>
      <c r="DC3077" s="77">
        <v>0.69641821681215388</v>
      </c>
      <c r="DD3077" s="77">
        <v>2.9419641522812081</v>
      </c>
      <c r="DE3077" s="77">
        <v>1.602175962208428</v>
      </c>
      <c r="DF3077" s="77">
        <v>0.36068764874241949</v>
      </c>
      <c r="DG3077" s="77">
        <v>0.36068764874241949</v>
      </c>
      <c r="DH3077" s="77">
        <v>0</v>
      </c>
      <c r="DI3077" s="77">
        <v>0</v>
      </c>
      <c r="DJ3077" s="77">
        <v>5.8240034682822733E-5</v>
      </c>
      <c r="DL3077" s="77">
        <v>0</v>
      </c>
      <c r="DM3077" s="77">
        <v>2.1006461172424293E-5</v>
      </c>
      <c r="DN3077" s="77">
        <v>2.1006461172424293E-5</v>
      </c>
      <c r="DO3077" s="77">
        <v>0</v>
      </c>
      <c r="DP3077" s="77">
        <v>2.1006461172424293E-5</v>
      </c>
      <c r="DQ3077" s="77">
        <v>2.1006461172424293E-5</v>
      </c>
      <c r="DR3077" s="77">
        <v>0</v>
      </c>
      <c r="DS3077" s="77">
        <v>0</v>
      </c>
      <c r="DT3077" s="77">
        <v>0</v>
      </c>
      <c r="DU3077" s="77">
        <v>0</v>
      </c>
      <c r="DV3077" s="77">
        <v>0</v>
      </c>
      <c r="DW3077" s="77">
        <v>0</v>
      </c>
      <c r="GE3077" s="77" t="s">
        <v>427</v>
      </c>
      <c r="GF3077" s="77" t="s">
        <v>155</v>
      </c>
      <c r="GG3077" s="77" t="s">
        <v>449</v>
      </c>
      <c r="GH3077" s="77" t="s">
        <v>481</v>
      </c>
      <c r="GI3077" s="77">
        <v>2024</v>
      </c>
      <c r="GJ3077" s="77" t="s">
        <v>303</v>
      </c>
      <c r="GK3077" s="77">
        <v>7467.8148194525347</v>
      </c>
      <c r="GL3077" s="77">
        <v>774.34978000000001</v>
      </c>
      <c r="GM3077" s="77">
        <v>2024</v>
      </c>
      <c r="GN3077" s="77" t="s">
        <v>175</v>
      </c>
      <c r="GO3077" s="77">
        <v>5.3000000000000005E-2</v>
      </c>
      <c r="GP3077" s="77">
        <v>3</v>
      </c>
      <c r="GQ3077" s="77">
        <v>0</v>
      </c>
      <c r="GR3077" s="77" t="s">
        <v>423</v>
      </c>
      <c r="GS3077" s="77">
        <v>0</v>
      </c>
      <c r="GT3077" s="77">
        <v>0</v>
      </c>
      <c r="GU3077" s="77">
        <v>0</v>
      </c>
      <c r="GV3077" s="77">
        <v>0</v>
      </c>
      <c r="GW3077" s="77">
        <v>5.5966209081309407E-2</v>
      </c>
      <c r="GX3077" s="77">
        <v>417.94528556598141</v>
      </c>
      <c r="GY3077" s="77">
        <v>5.5966209081309407E-2</v>
      </c>
      <c r="GZ3077" s="77">
        <v>417.94528556598141</v>
      </c>
    </row>
    <row r="3078" spans="98:208" x14ac:dyDescent="0.25">
      <c r="CT3078" s="77" t="s">
        <v>155</v>
      </c>
      <c r="CU3078" s="77" t="s">
        <v>485</v>
      </c>
      <c r="CV3078" s="77" t="s">
        <v>439</v>
      </c>
      <c r="CW3078" s="77">
        <v>2022</v>
      </c>
      <c r="CX3078" s="77">
        <v>0</v>
      </c>
      <c r="CY3078" s="77">
        <v>0</v>
      </c>
      <c r="CZ3078" s="77">
        <v>0</v>
      </c>
      <c r="DA3078" s="77">
        <v>0</v>
      </c>
      <c r="DB3078" s="77">
        <v>5.2405583313021316</v>
      </c>
      <c r="DC3078" s="77">
        <v>0.69641821681215388</v>
      </c>
      <c r="DD3078" s="77">
        <v>2.9419641522812081</v>
      </c>
      <c r="DE3078" s="77">
        <v>1.602175962208428</v>
      </c>
      <c r="DF3078" s="77">
        <v>0.36068764874241949</v>
      </c>
      <c r="DG3078" s="77">
        <v>0.36068764874241949</v>
      </c>
      <c r="DH3078" s="77">
        <v>0.36068764874241949</v>
      </c>
      <c r="DI3078" s="77">
        <v>0</v>
      </c>
      <c r="DJ3078" s="77">
        <v>5.8240034682822733E-5</v>
      </c>
      <c r="DL3078" s="77">
        <v>0</v>
      </c>
      <c r="DM3078" s="77">
        <v>2.1006461172424293E-5</v>
      </c>
      <c r="DN3078" s="77">
        <v>2.1006461172424293E-5</v>
      </c>
      <c r="DO3078" s="77">
        <v>0</v>
      </c>
      <c r="DP3078" s="77">
        <v>2.1006461172424293E-5</v>
      </c>
      <c r="DQ3078" s="77">
        <v>2.1006461172424293E-5</v>
      </c>
      <c r="DR3078" s="77">
        <v>0</v>
      </c>
      <c r="DS3078" s="77">
        <v>2.1006461172424293E-5</v>
      </c>
      <c r="DT3078" s="77">
        <v>2.1006461172424293E-5</v>
      </c>
      <c r="DU3078" s="77">
        <v>0</v>
      </c>
      <c r="DV3078" s="77">
        <v>0</v>
      </c>
      <c r="DW3078" s="77">
        <v>0</v>
      </c>
      <c r="GE3078" s="77" t="s">
        <v>422</v>
      </c>
      <c r="GF3078" s="77" t="s">
        <v>155</v>
      </c>
      <c r="GG3078" s="77" t="s">
        <v>449</v>
      </c>
      <c r="GH3078" s="77" t="s">
        <v>481</v>
      </c>
      <c r="GI3078" s="77">
        <v>2025</v>
      </c>
      <c r="GJ3078" s="77" t="s">
        <v>305</v>
      </c>
      <c r="GK3078" s="77">
        <v>428.60232122020051</v>
      </c>
      <c r="GL3078" s="77">
        <v>774.34978000000001</v>
      </c>
      <c r="GM3078" s="77">
        <v>2025</v>
      </c>
      <c r="GN3078" s="77" t="s">
        <v>175</v>
      </c>
      <c r="GO3078" s="77">
        <v>0.13250000000000001</v>
      </c>
      <c r="GP3078" s="77">
        <v>3</v>
      </c>
      <c r="GQ3078" s="77">
        <v>0</v>
      </c>
      <c r="GR3078" s="77" t="s">
        <v>423</v>
      </c>
      <c r="GS3078" s="77">
        <v>0</v>
      </c>
      <c r="GT3078" s="77">
        <v>0</v>
      </c>
      <c r="GU3078" s="77">
        <v>0</v>
      </c>
      <c r="GV3078" s="77">
        <v>0</v>
      </c>
      <c r="GW3078" s="77">
        <v>0</v>
      </c>
      <c r="GX3078" s="77">
        <v>0</v>
      </c>
      <c r="GY3078" s="77">
        <v>0.1527377521613833</v>
      </c>
      <c r="GZ3078" s="77">
        <v>65.463755114324584</v>
      </c>
    </row>
    <row r="3079" spans="98:208" x14ac:dyDescent="0.25">
      <c r="CT3079" s="77" t="s">
        <v>155</v>
      </c>
      <c r="CU3079" s="77" t="s">
        <v>485</v>
      </c>
      <c r="CV3079" s="77" t="s">
        <v>439</v>
      </c>
      <c r="CW3079" s="77">
        <v>2023</v>
      </c>
      <c r="CX3079" s="77">
        <v>0</v>
      </c>
      <c r="CY3079" s="77">
        <v>0</v>
      </c>
      <c r="CZ3079" s="77">
        <v>0</v>
      </c>
      <c r="DA3079" s="77">
        <v>0</v>
      </c>
      <c r="DB3079" s="77">
        <v>5.4750346070082463</v>
      </c>
      <c r="DC3079" s="77">
        <v>0.71896016785826944</v>
      </c>
      <c r="DD3079" s="77">
        <v>3.071497198615404</v>
      </c>
      <c r="DE3079" s="77">
        <v>1.684577240534572</v>
      </c>
      <c r="DF3079" s="77">
        <v>0</v>
      </c>
      <c r="DG3079" s="77">
        <v>0.37599181639998186</v>
      </c>
      <c r="DH3079" s="77">
        <v>0.37599181639998186</v>
      </c>
      <c r="DI3079" s="77">
        <v>0.37599181639998186</v>
      </c>
      <c r="DJ3079" s="77">
        <v>5.8240034682822733E-5</v>
      </c>
      <c r="DL3079" s="77">
        <v>0</v>
      </c>
      <c r="DM3079" s="77">
        <v>0</v>
      </c>
      <c r="DN3079" s="77">
        <v>0</v>
      </c>
      <c r="DO3079" s="77">
        <v>0</v>
      </c>
      <c r="DP3079" s="77">
        <v>2.1897776427592461E-5</v>
      </c>
      <c r="DQ3079" s="77">
        <v>2.1897776427592461E-5</v>
      </c>
      <c r="DR3079" s="77">
        <v>0</v>
      </c>
      <c r="DS3079" s="77">
        <v>2.1897776427592461E-5</v>
      </c>
      <c r="DT3079" s="77">
        <v>2.1897776427592461E-5</v>
      </c>
      <c r="DU3079" s="77">
        <v>0</v>
      </c>
      <c r="DV3079" s="77">
        <v>2.1897776427592461E-5</v>
      </c>
      <c r="DW3079" s="77">
        <v>2.1897776427592461E-5</v>
      </c>
      <c r="GE3079" s="77" t="s">
        <v>425</v>
      </c>
      <c r="GF3079" s="77" t="s">
        <v>155</v>
      </c>
      <c r="GG3079" s="77" t="s">
        <v>449</v>
      </c>
      <c r="GH3079" s="77" t="s">
        <v>481</v>
      </c>
      <c r="GI3079" s="77">
        <v>2025</v>
      </c>
      <c r="GJ3079" s="77" t="s">
        <v>301</v>
      </c>
      <c r="GK3079" s="77">
        <v>13939.56097345755</v>
      </c>
      <c r="GL3079" s="77">
        <v>774.34978000000001</v>
      </c>
      <c r="GM3079" s="77">
        <v>2025</v>
      </c>
      <c r="GN3079" s="77" t="s">
        <v>175</v>
      </c>
      <c r="GO3079" s="77">
        <v>5.3000000000000005E-2</v>
      </c>
      <c r="GP3079" s="77">
        <v>3</v>
      </c>
      <c r="GQ3079" s="77">
        <v>0</v>
      </c>
      <c r="GR3079" s="77" t="s">
        <v>423</v>
      </c>
      <c r="GS3079" s="77">
        <v>0</v>
      </c>
      <c r="GT3079" s="77">
        <v>0</v>
      </c>
      <c r="GU3079" s="77">
        <v>0</v>
      </c>
      <c r="GV3079" s="77">
        <v>0</v>
      </c>
      <c r="GW3079" s="77">
        <v>0</v>
      </c>
      <c r="GX3079" s="77">
        <v>0</v>
      </c>
      <c r="GY3079" s="77">
        <v>5.5966209081309407E-2</v>
      </c>
      <c r="GZ3079" s="77">
        <v>780.1443839421861</v>
      </c>
    </row>
    <row r="3080" spans="98:208" x14ac:dyDescent="0.25">
      <c r="CT3080" s="77" t="s">
        <v>155</v>
      </c>
      <c r="CU3080" s="77" t="s">
        <v>485</v>
      </c>
      <c r="CV3080" s="77" t="s">
        <v>439</v>
      </c>
      <c r="CW3080" s="77">
        <v>2024</v>
      </c>
      <c r="CX3080" s="77">
        <v>0</v>
      </c>
      <c r="CY3080" s="77">
        <v>0</v>
      </c>
      <c r="CZ3080" s="77">
        <v>0</v>
      </c>
      <c r="DA3080" s="77">
        <v>0</v>
      </c>
      <c r="DB3080" s="77">
        <v>5.4750346070082463</v>
      </c>
      <c r="DC3080" s="77">
        <v>0.71896016785826944</v>
      </c>
      <c r="DD3080" s="77">
        <v>3.071497198615404</v>
      </c>
      <c r="DE3080" s="77">
        <v>1.684577240534572</v>
      </c>
      <c r="DF3080" s="77">
        <v>0</v>
      </c>
      <c r="DG3080" s="77">
        <v>0</v>
      </c>
      <c r="DH3080" s="77">
        <v>0.37599181639998186</v>
      </c>
      <c r="DI3080" s="77">
        <v>0.37599181639998186</v>
      </c>
      <c r="DJ3080" s="77">
        <v>5.8240034682822733E-5</v>
      </c>
      <c r="DL3080" s="77">
        <v>0</v>
      </c>
      <c r="DM3080" s="77">
        <v>0</v>
      </c>
      <c r="DN3080" s="77">
        <v>0</v>
      </c>
      <c r="DO3080" s="77">
        <v>0</v>
      </c>
      <c r="DP3080" s="77">
        <v>0</v>
      </c>
      <c r="DQ3080" s="77">
        <v>0</v>
      </c>
      <c r="DR3080" s="77">
        <v>0</v>
      </c>
      <c r="DS3080" s="77">
        <v>2.1897776427592461E-5</v>
      </c>
      <c r="DT3080" s="77">
        <v>2.1897776427592461E-5</v>
      </c>
      <c r="DU3080" s="77">
        <v>0</v>
      </c>
      <c r="DV3080" s="77">
        <v>2.1897776427592461E-5</v>
      </c>
      <c r="DW3080" s="77">
        <v>2.1897776427592461E-5</v>
      </c>
      <c r="GE3080" s="77" t="s">
        <v>427</v>
      </c>
      <c r="GF3080" s="77" t="s">
        <v>155</v>
      </c>
      <c r="GG3080" s="77" t="s">
        <v>449</v>
      </c>
      <c r="GH3080" s="77" t="s">
        <v>481</v>
      </c>
      <c r="GI3080" s="77">
        <v>2025</v>
      </c>
      <c r="GJ3080" s="77" t="s">
        <v>303</v>
      </c>
      <c r="GK3080" s="77">
        <v>7467.8148194525347</v>
      </c>
      <c r="GL3080" s="77">
        <v>774.34978000000001</v>
      </c>
      <c r="GM3080" s="77">
        <v>2025</v>
      </c>
      <c r="GN3080" s="77" t="s">
        <v>175</v>
      </c>
      <c r="GO3080" s="77">
        <v>5.3000000000000005E-2</v>
      </c>
      <c r="GP3080" s="77">
        <v>3</v>
      </c>
      <c r="GQ3080" s="77">
        <v>0</v>
      </c>
      <c r="GR3080" s="77" t="s">
        <v>423</v>
      </c>
      <c r="GS3080" s="77">
        <v>0</v>
      </c>
      <c r="GT3080" s="77">
        <v>0</v>
      </c>
      <c r="GU3080" s="77">
        <v>0</v>
      </c>
      <c r="GV3080" s="77">
        <v>0</v>
      </c>
      <c r="GW3080" s="77">
        <v>0</v>
      </c>
      <c r="GX3080" s="77">
        <v>0</v>
      </c>
      <c r="GY3080" s="77">
        <v>5.5966209081309407E-2</v>
      </c>
      <c r="GZ3080" s="77">
        <v>417.94528556598141</v>
      </c>
    </row>
    <row r="3081" spans="98:208" x14ac:dyDescent="0.25">
      <c r="CT3081" s="77" t="s">
        <v>155</v>
      </c>
      <c r="CU3081" s="77" t="s">
        <v>485</v>
      </c>
      <c r="CV3081" s="77" t="s">
        <v>439</v>
      </c>
      <c r="CW3081" s="77">
        <v>2025</v>
      </c>
      <c r="CX3081" s="77">
        <v>0</v>
      </c>
      <c r="CY3081" s="77">
        <v>0</v>
      </c>
      <c r="CZ3081" s="77">
        <v>0</v>
      </c>
      <c r="DA3081" s="77">
        <v>0</v>
      </c>
      <c r="DB3081" s="77">
        <v>5.4750346070082463</v>
      </c>
      <c r="DC3081" s="77">
        <v>0.71896016785826944</v>
      </c>
      <c r="DD3081" s="77">
        <v>3.071497198615404</v>
      </c>
      <c r="DE3081" s="77">
        <v>1.684577240534572</v>
      </c>
      <c r="DF3081" s="77">
        <v>0</v>
      </c>
      <c r="DG3081" s="77">
        <v>0</v>
      </c>
      <c r="DH3081" s="77">
        <v>0</v>
      </c>
      <c r="DI3081" s="77">
        <v>0.37599181639998186</v>
      </c>
      <c r="DJ3081" s="77">
        <v>5.8240034682822733E-5</v>
      </c>
      <c r="DL3081" s="77">
        <v>0</v>
      </c>
      <c r="DM3081" s="77">
        <v>0</v>
      </c>
      <c r="DN3081" s="77">
        <v>0</v>
      </c>
      <c r="DO3081" s="77">
        <v>0</v>
      </c>
      <c r="DP3081" s="77">
        <v>0</v>
      </c>
      <c r="DQ3081" s="77">
        <v>0</v>
      </c>
      <c r="DR3081" s="77">
        <v>0</v>
      </c>
      <c r="DS3081" s="77">
        <v>0</v>
      </c>
      <c r="DT3081" s="77">
        <v>0</v>
      </c>
      <c r="DU3081" s="77">
        <v>0</v>
      </c>
      <c r="DV3081" s="77">
        <v>2.1897776427592461E-5</v>
      </c>
      <c r="DW3081" s="77">
        <v>2.1897776427592461E-5</v>
      </c>
      <c r="GE3081" s="77" t="s">
        <v>422</v>
      </c>
      <c r="GF3081" s="77" t="s">
        <v>155</v>
      </c>
      <c r="GG3081" s="77" t="s">
        <v>449</v>
      </c>
      <c r="GH3081" s="77" t="s">
        <v>488</v>
      </c>
      <c r="GI3081" s="77">
        <v>2021</v>
      </c>
      <c r="GJ3081" s="77" t="s">
        <v>305</v>
      </c>
      <c r="GK3081" s="77">
        <v>409.22373582043821</v>
      </c>
      <c r="GL3081" s="77">
        <v>774.34978000000001</v>
      </c>
      <c r="GM3081" s="77">
        <v>2021</v>
      </c>
      <c r="GN3081" s="77" t="s">
        <v>175</v>
      </c>
      <c r="GO3081" s="77">
        <v>0.13250000000000001</v>
      </c>
      <c r="GP3081" s="77">
        <v>3</v>
      </c>
      <c r="GQ3081" s="77">
        <v>0</v>
      </c>
      <c r="GR3081" s="77" t="s">
        <v>423</v>
      </c>
      <c r="GS3081" s="77">
        <v>0.1527377521613833</v>
      </c>
      <c r="GT3081" s="77">
        <v>62.503913540297482</v>
      </c>
      <c r="GU3081" s="77">
        <v>0.1527377521613833</v>
      </c>
      <c r="GV3081" s="77">
        <v>62.503913540297482</v>
      </c>
      <c r="GW3081" s="77">
        <v>0</v>
      </c>
      <c r="GX3081" s="77">
        <v>0</v>
      </c>
      <c r="GY3081" s="77">
        <v>0</v>
      </c>
      <c r="GZ3081" s="77">
        <v>0</v>
      </c>
    </row>
    <row r="3082" spans="98:208" x14ac:dyDescent="0.25">
      <c r="CT3082" s="77" t="s">
        <v>155</v>
      </c>
      <c r="CU3082" s="77" t="s">
        <v>485</v>
      </c>
      <c r="CV3082" s="77" t="s">
        <v>446</v>
      </c>
      <c r="CW3082" s="77">
        <v>2020</v>
      </c>
      <c r="CX3082" s="77">
        <v>0</v>
      </c>
      <c r="CY3082" s="77">
        <v>0</v>
      </c>
      <c r="CZ3082" s="77">
        <v>0</v>
      </c>
      <c r="DA3082" s="77">
        <v>0</v>
      </c>
      <c r="DB3082" s="77">
        <v>7.7900575334948152E-2</v>
      </c>
      <c r="DC3082" s="77">
        <v>3.6425060683954152E-2</v>
      </c>
      <c r="DD3082" s="77">
        <v>1.580872452542875E-3</v>
      </c>
      <c r="DE3082" s="77">
        <v>3.9894642198450667E-2</v>
      </c>
      <c r="DF3082" s="77">
        <v>7.8847092159215516E-3</v>
      </c>
      <c r="DG3082" s="77">
        <v>0</v>
      </c>
      <c r="DH3082" s="77">
        <v>0</v>
      </c>
      <c r="DI3082" s="77">
        <v>0</v>
      </c>
      <c r="DJ3082" s="77">
        <v>2.1727577517473031E-2</v>
      </c>
      <c r="DL3082" s="77">
        <v>0</v>
      </c>
      <c r="DM3082" s="77">
        <v>1.7131563069166953E-4</v>
      </c>
      <c r="DN3082" s="77">
        <v>1.7131563069166953E-4</v>
      </c>
      <c r="DO3082" s="77">
        <v>0</v>
      </c>
      <c r="DP3082" s="77">
        <v>0</v>
      </c>
      <c r="DQ3082" s="77">
        <v>0</v>
      </c>
      <c r="DR3082" s="77">
        <v>0</v>
      </c>
      <c r="DS3082" s="77">
        <v>0</v>
      </c>
      <c r="DT3082" s="77">
        <v>0</v>
      </c>
      <c r="DU3082" s="77">
        <v>0</v>
      </c>
      <c r="DV3082" s="77">
        <v>0</v>
      </c>
      <c r="DW3082" s="77">
        <v>0</v>
      </c>
      <c r="GE3082" s="77" t="s">
        <v>425</v>
      </c>
      <c r="GF3082" s="77" t="s">
        <v>155</v>
      </c>
      <c r="GG3082" s="77" t="s">
        <v>449</v>
      </c>
      <c r="GH3082" s="77" t="s">
        <v>488</v>
      </c>
      <c r="GI3082" s="77">
        <v>2021</v>
      </c>
      <c r="GJ3082" s="77" t="s">
        <v>301</v>
      </c>
      <c r="GK3082" s="77">
        <v>13469.087812378741</v>
      </c>
      <c r="GL3082" s="77">
        <v>774.34978000000001</v>
      </c>
      <c r="GM3082" s="77">
        <v>2021</v>
      </c>
      <c r="GN3082" s="77" t="s">
        <v>175</v>
      </c>
      <c r="GO3082" s="77">
        <v>5.3000000000000005E-2</v>
      </c>
      <c r="GP3082" s="77">
        <v>3</v>
      </c>
      <c r="GQ3082" s="77">
        <v>0</v>
      </c>
      <c r="GR3082" s="77" t="s">
        <v>423</v>
      </c>
      <c r="GS3082" s="77">
        <v>5.5966209081309407E-2</v>
      </c>
      <c r="GT3082" s="77">
        <v>753.81378464210491</v>
      </c>
      <c r="GU3082" s="77">
        <v>5.5966209081309407E-2</v>
      </c>
      <c r="GV3082" s="77">
        <v>753.81378464210491</v>
      </c>
      <c r="GW3082" s="77">
        <v>0</v>
      </c>
      <c r="GX3082" s="77">
        <v>0</v>
      </c>
      <c r="GY3082" s="77">
        <v>0</v>
      </c>
      <c r="GZ3082" s="77">
        <v>0</v>
      </c>
    </row>
    <row r="3083" spans="98:208" x14ac:dyDescent="0.25">
      <c r="CT3083" s="77" t="s">
        <v>155</v>
      </c>
      <c r="CU3083" s="77" t="s">
        <v>485</v>
      </c>
      <c r="CV3083" s="77" t="s">
        <v>446</v>
      </c>
      <c r="CW3083" s="77">
        <v>2021</v>
      </c>
      <c r="CX3083" s="77">
        <v>0</v>
      </c>
      <c r="CY3083" s="77">
        <v>0</v>
      </c>
      <c r="CZ3083" s="77">
        <v>0</v>
      </c>
      <c r="DA3083" s="77">
        <v>0</v>
      </c>
      <c r="DB3083" s="77">
        <v>7.7900575334948152E-2</v>
      </c>
      <c r="DC3083" s="77">
        <v>3.6425060683954152E-2</v>
      </c>
      <c r="DD3083" s="77">
        <v>1.580872452542875E-3</v>
      </c>
      <c r="DE3083" s="77">
        <v>3.9894642198450667E-2</v>
      </c>
      <c r="DF3083" s="77">
        <v>7.8847092159215516E-3</v>
      </c>
      <c r="DG3083" s="77">
        <v>7.8847092159215516E-3</v>
      </c>
      <c r="DH3083" s="77">
        <v>0</v>
      </c>
      <c r="DI3083" s="77">
        <v>0</v>
      </c>
      <c r="DJ3083" s="77">
        <v>2.1727577517473031E-2</v>
      </c>
      <c r="DL3083" s="77">
        <v>0</v>
      </c>
      <c r="DM3083" s="77">
        <v>1.7131563069166953E-4</v>
      </c>
      <c r="DN3083" s="77">
        <v>1.7131563069166953E-4</v>
      </c>
      <c r="DO3083" s="77">
        <v>0</v>
      </c>
      <c r="DP3083" s="77">
        <v>1.7131563069166953E-4</v>
      </c>
      <c r="DQ3083" s="77">
        <v>1.7131563069166953E-4</v>
      </c>
      <c r="DR3083" s="77">
        <v>0</v>
      </c>
      <c r="DS3083" s="77">
        <v>0</v>
      </c>
      <c r="DT3083" s="77">
        <v>0</v>
      </c>
      <c r="DU3083" s="77">
        <v>0</v>
      </c>
      <c r="DV3083" s="77">
        <v>0</v>
      </c>
      <c r="DW3083" s="77">
        <v>0</v>
      </c>
      <c r="GE3083" s="77" t="s">
        <v>427</v>
      </c>
      <c r="GF3083" s="77" t="s">
        <v>155</v>
      </c>
      <c r="GG3083" s="77" t="s">
        <v>449</v>
      </c>
      <c r="GH3083" s="77" t="s">
        <v>488</v>
      </c>
      <c r="GI3083" s="77">
        <v>2021</v>
      </c>
      <c r="GJ3083" s="77" t="s">
        <v>303</v>
      </c>
      <c r="GK3083" s="77">
        <v>7205.5312760252837</v>
      </c>
      <c r="GL3083" s="77">
        <v>774.34978000000001</v>
      </c>
      <c r="GM3083" s="77">
        <v>2021</v>
      </c>
      <c r="GN3083" s="77" t="s">
        <v>175</v>
      </c>
      <c r="GO3083" s="77">
        <v>5.3000000000000005E-2</v>
      </c>
      <c r="GP3083" s="77">
        <v>3</v>
      </c>
      <c r="GQ3083" s="77">
        <v>0</v>
      </c>
      <c r="GR3083" s="77" t="s">
        <v>423</v>
      </c>
      <c r="GS3083" s="77">
        <v>5.5966209081309407E-2</v>
      </c>
      <c r="GT3083" s="77">
        <v>403.26626993594516</v>
      </c>
      <c r="GU3083" s="77">
        <v>5.5966209081309407E-2</v>
      </c>
      <c r="GV3083" s="77">
        <v>403.26626993594516</v>
      </c>
      <c r="GW3083" s="77">
        <v>0</v>
      </c>
      <c r="GX3083" s="77">
        <v>0</v>
      </c>
      <c r="GY3083" s="77">
        <v>0</v>
      </c>
      <c r="GZ3083" s="77">
        <v>0</v>
      </c>
    </row>
    <row r="3084" spans="98:208" x14ac:dyDescent="0.25">
      <c r="CT3084" s="77" t="s">
        <v>155</v>
      </c>
      <c r="CU3084" s="77" t="s">
        <v>485</v>
      </c>
      <c r="CV3084" s="77" t="s">
        <v>446</v>
      </c>
      <c r="CW3084" s="77">
        <v>2022</v>
      </c>
      <c r="CX3084" s="77">
        <v>0</v>
      </c>
      <c r="CY3084" s="77">
        <v>0</v>
      </c>
      <c r="CZ3084" s="77">
        <v>0</v>
      </c>
      <c r="DA3084" s="77">
        <v>0</v>
      </c>
      <c r="DB3084" s="77">
        <v>7.7900575334948152E-2</v>
      </c>
      <c r="DC3084" s="77">
        <v>3.6425060683954152E-2</v>
      </c>
      <c r="DD3084" s="77">
        <v>1.580872452542875E-3</v>
      </c>
      <c r="DE3084" s="77">
        <v>3.9894642198450667E-2</v>
      </c>
      <c r="DF3084" s="77">
        <v>7.8847092159215516E-3</v>
      </c>
      <c r="DG3084" s="77">
        <v>7.8847092159215516E-3</v>
      </c>
      <c r="DH3084" s="77">
        <v>7.8847092159215516E-3</v>
      </c>
      <c r="DI3084" s="77">
        <v>0</v>
      </c>
      <c r="DJ3084" s="77">
        <v>2.1727577517473031E-2</v>
      </c>
      <c r="DL3084" s="77">
        <v>0</v>
      </c>
      <c r="DM3084" s="77">
        <v>1.7131563069166953E-4</v>
      </c>
      <c r="DN3084" s="77">
        <v>1.7131563069166953E-4</v>
      </c>
      <c r="DO3084" s="77">
        <v>0</v>
      </c>
      <c r="DP3084" s="77">
        <v>1.7131563069166953E-4</v>
      </c>
      <c r="DQ3084" s="77">
        <v>1.7131563069166953E-4</v>
      </c>
      <c r="DR3084" s="77">
        <v>0</v>
      </c>
      <c r="DS3084" s="77">
        <v>1.7131563069166953E-4</v>
      </c>
      <c r="DT3084" s="77">
        <v>1.7131563069166953E-4</v>
      </c>
      <c r="DU3084" s="77">
        <v>0</v>
      </c>
      <c r="DV3084" s="77">
        <v>0</v>
      </c>
      <c r="DW3084" s="77">
        <v>0</v>
      </c>
      <c r="GE3084" s="77" t="s">
        <v>422</v>
      </c>
      <c r="GF3084" s="77" t="s">
        <v>155</v>
      </c>
      <c r="GG3084" s="77" t="s">
        <v>449</v>
      </c>
      <c r="GH3084" s="77" t="s">
        <v>488</v>
      </c>
      <c r="GI3084" s="77">
        <v>2022</v>
      </c>
      <c r="GJ3084" s="77" t="s">
        <v>305</v>
      </c>
      <c r="GK3084" s="77">
        <v>409.22373582043821</v>
      </c>
      <c r="GL3084" s="77">
        <v>774.34978000000001</v>
      </c>
      <c r="GM3084" s="77">
        <v>2022</v>
      </c>
      <c r="GN3084" s="77" t="s">
        <v>175</v>
      </c>
      <c r="GO3084" s="77">
        <v>0.13250000000000001</v>
      </c>
      <c r="GP3084" s="77">
        <v>3</v>
      </c>
      <c r="GQ3084" s="77">
        <v>0</v>
      </c>
      <c r="GR3084" s="77" t="s">
        <v>423</v>
      </c>
      <c r="GS3084" s="77">
        <v>0.1527377521613833</v>
      </c>
      <c r="GT3084" s="77">
        <v>62.503913540297482</v>
      </c>
      <c r="GU3084" s="77">
        <v>0.1527377521613833</v>
      </c>
      <c r="GV3084" s="77">
        <v>62.503913540297482</v>
      </c>
      <c r="GW3084" s="77">
        <v>0.1527377521613833</v>
      </c>
      <c r="GX3084" s="77">
        <v>62.503913540297482</v>
      </c>
      <c r="GY3084" s="77">
        <v>0</v>
      </c>
      <c r="GZ3084" s="77">
        <v>0</v>
      </c>
    </row>
    <row r="3085" spans="98:208" x14ac:dyDescent="0.25">
      <c r="CT3085" s="77" t="s">
        <v>155</v>
      </c>
      <c r="CU3085" s="77" t="s">
        <v>485</v>
      </c>
      <c r="CV3085" s="77" t="s">
        <v>446</v>
      </c>
      <c r="CW3085" s="77">
        <v>2023</v>
      </c>
      <c r="CX3085" s="77">
        <v>0</v>
      </c>
      <c r="CY3085" s="77">
        <v>0</v>
      </c>
      <c r="CZ3085" s="77">
        <v>0</v>
      </c>
      <c r="DA3085" s="77">
        <v>0</v>
      </c>
      <c r="DB3085" s="77">
        <v>8.040826903697712E-2</v>
      </c>
      <c r="DC3085" s="77">
        <v>3.7590224611390638E-2</v>
      </c>
      <c r="DD3085" s="77">
        <v>1.631433411568446E-3</v>
      </c>
      <c r="DE3085" s="77">
        <v>4.1186611014017563E-2</v>
      </c>
      <c r="DF3085" s="77">
        <v>0</v>
      </c>
      <c r="DG3085" s="77">
        <v>8.1378100371604558E-3</v>
      </c>
      <c r="DH3085" s="77">
        <v>8.1378100371604558E-3</v>
      </c>
      <c r="DI3085" s="77">
        <v>8.1378100371604558E-3</v>
      </c>
      <c r="DJ3085" s="77">
        <v>2.1727577517473031E-2</v>
      </c>
      <c r="DL3085" s="77">
        <v>0</v>
      </c>
      <c r="DM3085" s="77">
        <v>0</v>
      </c>
      <c r="DN3085" s="77">
        <v>0</v>
      </c>
      <c r="DO3085" s="77">
        <v>0</v>
      </c>
      <c r="DP3085" s="77">
        <v>1.768148984048739E-4</v>
      </c>
      <c r="DQ3085" s="77">
        <v>1.768148984048739E-4</v>
      </c>
      <c r="DR3085" s="77">
        <v>0</v>
      </c>
      <c r="DS3085" s="77">
        <v>1.768148984048739E-4</v>
      </c>
      <c r="DT3085" s="77">
        <v>1.768148984048739E-4</v>
      </c>
      <c r="DU3085" s="77">
        <v>0</v>
      </c>
      <c r="DV3085" s="77">
        <v>1.768148984048739E-4</v>
      </c>
      <c r="DW3085" s="77">
        <v>1.768148984048739E-4</v>
      </c>
      <c r="GE3085" s="77" t="s">
        <v>425</v>
      </c>
      <c r="GF3085" s="77" t="s">
        <v>155</v>
      </c>
      <c r="GG3085" s="77" t="s">
        <v>449</v>
      </c>
      <c r="GH3085" s="77" t="s">
        <v>488</v>
      </c>
      <c r="GI3085" s="77">
        <v>2022</v>
      </c>
      <c r="GJ3085" s="77" t="s">
        <v>301</v>
      </c>
      <c r="GK3085" s="77">
        <v>13469.087812378741</v>
      </c>
      <c r="GL3085" s="77">
        <v>774.34978000000001</v>
      </c>
      <c r="GM3085" s="77">
        <v>2022</v>
      </c>
      <c r="GN3085" s="77" t="s">
        <v>175</v>
      </c>
      <c r="GO3085" s="77">
        <v>5.3000000000000005E-2</v>
      </c>
      <c r="GP3085" s="77">
        <v>3</v>
      </c>
      <c r="GQ3085" s="77">
        <v>0</v>
      </c>
      <c r="GR3085" s="77" t="s">
        <v>423</v>
      </c>
      <c r="GS3085" s="77">
        <v>5.5966209081309407E-2</v>
      </c>
      <c r="GT3085" s="77">
        <v>753.81378464210491</v>
      </c>
      <c r="GU3085" s="77">
        <v>5.5966209081309407E-2</v>
      </c>
      <c r="GV3085" s="77">
        <v>753.81378464210491</v>
      </c>
      <c r="GW3085" s="77">
        <v>5.5966209081309407E-2</v>
      </c>
      <c r="GX3085" s="77">
        <v>753.81378464210491</v>
      </c>
      <c r="GY3085" s="77">
        <v>0</v>
      </c>
      <c r="GZ3085" s="77">
        <v>0</v>
      </c>
    </row>
    <row r="3086" spans="98:208" x14ac:dyDescent="0.25">
      <c r="CT3086" s="77" t="s">
        <v>155</v>
      </c>
      <c r="CU3086" s="77" t="s">
        <v>485</v>
      </c>
      <c r="CV3086" s="77" t="s">
        <v>446</v>
      </c>
      <c r="CW3086" s="77">
        <v>2024</v>
      </c>
      <c r="CX3086" s="77">
        <v>0</v>
      </c>
      <c r="CY3086" s="77">
        <v>0</v>
      </c>
      <c r="CZ3086" s="77">
        <v>0</v>
      </c>
      <c r="DA3086" s="77">
        <v>0</v>
      </c>
      <c r="DB3086" s="77">
        <v>8.040826903697712E-2</v>
      </c>
      <c r="DC3086" s="77">
        <v>3.7590224611390638E-2</v>
      </c>
      <c r="DD3086" s="77">
        <v>1.631433411568446E-3</v>
      </c>
      <c r="DE3086" s="77">
        <v>4.1186611014017563E-2</v>
      </c>
      <c r="DF3086" s="77">
        <v>0</v>
      </c>
      <c r="DG3086" s="77">
        <v>0</v>
      </c>
      <c r="DH3086" s="77">
        <v>8.1378100371604558E-3</v>
      </c>
      <c r="DI3086" s="77">
        <v>8.1378100371604558E-3</v>
      </c>
      <c r="DJ3086" s="77">
        <v>2.1727577517473031E-2</v>
      </c>
      <c r="DL3086" s="77">
        <v>0</v>
      </c>
      <c r="DM3086" s="77">
        <v>0</v>
      </c>
      <c r="DN3086" s="77">
        <v>0</v>
      </c>
      <c r="DO3086" s="77">
        <v>0</v>
      </c>
      <c r="DP3086" s="77">
        <v>0</v>
      </c>
      <c r="DQ3086" s="77">
        <v>0</v>
      </c>
      <c r="DR3086" s="77">
        <v>0</v>
      </c>
      <c r="DS3086" s="77">
        <v>1.768148984048739E-4</v>
      </c>
      <c r="DT3086" s="77">
        <v>1.768148984048739E-4</v>
      </c>
      <c r="DU3086" s="77">
        <v>0</v>
      </c>
      <c r="DV3086" s="77">
        <v>1.768148984048739E-4</v>
      </c>
      <c r="DW3086" s="77">
        <v>1.768148984048739E-4</v>
      </c>
      <c r="GE3086" s="77" t="s">
        <v>427</v>
      </c>
      <c r="GF3086" s="77" t="s">
        <v>155</v>
      </c>
      <c r="GG3086" s="77" t="s">
        <v>449</v>
      </c>
      <c r="GH3086" s="77" t="s">
        <v>488</v>
      </c>
      <c r="GI3086" s="77">
        <v>2022</v>
      </c>
      <c r="GJ3086" s="77" t="s">
        <v>303</v>
      </c>
      <c r="GK3086" s="77">
        <v>7205.5312760252837</v>
      </c>
      <c r="GL3086" s="77">
        <v>774.34978000000001</v>
      </c>
      <c r="GM3086" s="77">
        <v>2022</v>
      </c>
      <c r="GN3086" s="77" t="s">
        <v>175</v>
      </c>
      <c r="GO3086" s="77">
        <v>5.3000000000000005E-2</v>
      </c>
      <c r="GP3086" s="77">
        <v>3</v>
      </c>
      <c r="GQ3086" s="77">
        <v>0</v>
      </c>
      <c r="GR3086" s="77" t="s">
        <v>423</v>
      </c>
      <c r="GS3086" s="77">
        <v>5.5966209081309407E-2</v>
      </c>
      <c r="GT3086" s="77">
        <v>403.26626993594516</v>
      </c>
      <c r="GU3086" s="77">
        <v>5.5966209081309407E-2</v>
      </c>
      <c r="GV3086" s="77">
        <v>403.26626993594516</v>
      </c>
      <c r="GW3086" s="77">
        <v>5.5966209081309407E-2</v>
      </c>
      <c r="GX3086" s="77">
        <v>403.26626993594516</v>
      </c>
      <c r="GY3086" s="77">
        <v>0</v>
      </c>
      <c r="GZ3086" s="77">
        <v>0</v>
      </c>
    </row>
    <row r="3087" spans="98:208" x14ac:dyDescent="0.25">
      <c r="CT3087" s="77" t="s">
        <v>155</v>
      </c>
      <c r="CU3087" s="77" t="s">
        <v>485</v>
      </c>
      <c r="CV3087" s="77" t="s">
        <v>446</v>
      </c>
      <c r="CW3087" s="77">
        <v>2025</v>
      </c>
      <c r="CX3087" s="77">
        <v>0</v>
      </c>
      <c r="CY3087" s="77">
        <v>0</v>
      </c>
      <c r="CZ3087" s="77">
        <v>0</v>
      </c>
      <c r="DA3087" s="77">
        <v>0</v>
      </c>
      <c r="DB3087" s="77">
        <v>8.040826903697712E-2</v>
      </c>
      <c r="DC3087" s="77">
        <v>3.7590224611390638E-2</v>
      </c>
      <c r="DD3087" s="77">
        <v>1.631433411568446E-3</v>
      </c>
      <c r="DE3087" s="77">
        <v>4.1186611014017563E-2</v>
      </c>
      <c r="DF3087" s="77">
        <v>0</v>
      </c>
      <c r="DG3087" s="77">
        <v>0</v>
      </c>
      <c r="DH3087" s="77">
        <v>0</v>
      </c>
      <c r="DI3087" s="77">
        <v>8.1378100371604558E-3</v>
      </c>
      <c r="DJ3087" s="77">
        <v>2.1727577517473031E-2</v>
      </c>
      <c r="DL3087" s="77">
        <v>0</v>
      </c>
      <c r="DM3087" s="77">
        <v>0</v>
      </c>
      <c r="DN3087" s="77">
        <v>0</v>
      </c>
      <c r="DO3087" s="77">
        <v>0</v>
      </c>
      <c r="DP3087" s="77">
        <v>0</v>
      </c>
      <c r="DQ3087" s="77">
        <v>0</v>
      </c>
      <c r="DR3087" s="77">
        <v>0</v>
      </c>
      <c r="DS3087" s="77">
        <v>0</v>
      </c>
      <c r="DT3087" s="77">
        <v>0</v>
      </c>
      <c r="DU3087" s="77">
        <v>0</v>
      </c>
      <c r="DV3087" s="77">
        <v>1.768148984048739E-4</v>
      </c>
      <c r="DW3087" s="77">
        <v>1.768148984048739E-4</v>
      </c>
      <c r="GE3087" s="77" t="s">
        <v>422</v>
      </c>
      <c r="GF3087" s="77" t="s">
        <v>155</v>
      </c>
      <c r="GG3087" s="77" t="s">
        <v>449</v>
      </c>
      <c r="GH3087" s="77" t="s">
        <v>488</v>
      </c>
      <c r="GI3087" s="77">
        <v>2023</v>
      </c>
      <c r="GJ3087" s="77" t="s">
        <v>305</v>
      </c>
      <c r="GK3087" s="77">
        <v>428.60232122030629</v>
      </c>
      <c r="GL3087" s="77">
        <v>774.34978000000001</v>
      </c>
      <c r="GM3087" s="77">
        <v>2023</v>
      </c>
      <c r="GN3087" s="77" t="s">
        <v>175</v>
      </c>
      <c r="GO3087" s="77">
        <v>0.13250000000000001</v>
      </c>
      <c r="GP3087" s="77">
        <v>3</v>
      </c>
      <c r="GQ3087" s="77">
        <v>0</v>
      </c>
      <c r="GR3087" s="77" t="s">
        <v>423</v>
      </c>
      <c r="GS3087" s="77">
        <v>0</v>
      </c>
      <c r="GT3087" s="77">
        <v>0</v>
      </c>
      <c r="GU3087" s="77">
        <v>0.1527377521613833</v>
      </c>
      <c r="GV3087" s="77">
        <v>65.463755114340742</v>
      </c>
      <c r="GW3087" s="77">
        <v>0.1527377521613833</v>
      </c>
      <c r="GX3087" s="77">
        <v>65.463755114340742</v>
      </c>
      <c r="GY3087" s="77">
        <v>0.1527377521613833</v>
      </c>
      <c r="GZ3087" s="77">
        <v>65.463755114340742</v>
      </c>
    </row>
    <row r="3088" spans="98:208" x14ac:dyDescent="0.25">
      <c r="CT3088" s="77" t="s">
        <v>155</v>
      </c>
      <c r="CU3088" s="77" t="s">
        <v>485</v>
      </c>
      <c r="CV3088" s="77" t="s">
        <v>453</v>
      </c>
      <c r="CW3088" s="77">
        <v>2020</v>
      </c>
      <c r="CX3088" s="77">
        <v>0</v>
      </c>
      <c r="CY3088" s="77">
        <v>0</v>
      </c>
      <c r="CZ3088" s="77">
        <v>0</v>
      </c>
      <c r="DA3088" s="77">
        <v>0</v>
      </c>
      <c r="DB3088" s="77">
        <v>14146.130641332509</v>
      </c>
      <c r="DC3088" s="77">
        <v>222.2294216277995</v>
      </c>
      <c r="DD3088" s="77">
        <v>8585.7228092479199</v>
      </c>
      <c r="DE3088" s="77">
        <v>5338.1784104567178</v>
      </c>
      <c r="DF3088" s="77">
        <v>813.2107892130432</v>
      </c>
      <c r="DG3088" s="77">
        <v>0</v>
      </c>
      <c r="DH3088" s="77">
        <v>0</v>
      </c>
      <c r="DI3088" s="77">
        <v>0</v>
      </c>
      <c r="DJ3088" s="77">
        <v>2.9573620172334831E-7</v>
      </c>
      <c r="DL3088" s="77">
        <v>0</v>
      </c>
      <c r="DM3088" s="77">
        <v>2.4049587000231183E-4</v>
      </c>
      <c r="DN3088" s="77">
        <v>2.4049587000231183E-4</v>
      </c>
      <c r="DO3088" s="77">
        <v>0</v>
      </c>
      <c r="DP3088" s="77">
        <v>0</v>
      </c>
      <c r="DQ3088" s="77">
        <v>0</v>
      </c>
      <c r="DR3088" s="77">
        <v>0</v>
      </c>
      <c r="DS3088" s="77">
        <v>0</v>
      </c>
      <c r="DT3088" s="77">
        <v>0</v>
      </c>
      <c r="DU3088" s="77">
        <v>0</v>
      </c>
      <c r="DV3088" s="77">
        <v>0</v>
      </c>
      <c r="DW3088" s="77">
        <v>0</v>
      </c>
      <c r="GE3088" s="77" t="s">
        <v>425</v>
      </c>
      <c r="GF3088" s="77" t="s">
        <v>155</v>
      </c>
      <c r="GG3088" s="77" t="s">
        <v>449</v>
      </c>
      <c r="GH3088" s="77" t="s">
        <v>488</v>
      </c>
      <c r="GI3088" s="77">
        <v>2023</v>
      </c>
      <c r="GJ3088" s="77" t="s">
        <v>301</v>
      </c>
      <c r="GK3088" s="77">
        <v>13939.56097345755</v>
      </c>
      <c r="GL3088" s="77">
        <v>774.34978000000001</v>
      </c>
      <c r="GM3088" s="77">
        <v>2023</v>
      </c>
      <c r="GN3088" s="77" t="s">
        <v>175</v>
      </c>
      <c r="GO3088" s="77">
        <v>5.3000000000000005E-2</v>
      </c>
      <c r="GP3088" s="77">
        <v>3</v>
      </c>
      <c r="GQ3088" s="77">
        <v>0</v>
      </c>
      <c r="GR3088" s="77" t="s">
        <v>423</v>
      </c>
      <c r="GS3088" s="77">
        <v>0</v>
      </c>
      <c r="GT3088" s="77">
        <v>0</v>
      </c>
      <c r="GU3088" s="77">
        <v>5.5966209081309407E-2</v>
      </c>
      <c r="GV3088" s="77">
        <v>780.1443839421861</v>
      </c>
      <c r="GW3088" s="77">
        <v>5.5966209081309407E-2</v>
      </c>
      <c r="GX3088" s="77">
        <v>780.1443839421861</v>
      </c>
      <c r="GY3088" s="77">
        <v>5.5966209081309407E-2</v>
      </c>
      <c r="GZ3088" s="77">
        <v>780.1443839421861</v>
      </c>
    </row>
    <row r="3089" spans="98:208" x14ac:dyDescent="0.25">
      <c r="CT3089" s="77" t="s">
        <v>155</v>
      </c>
      <c r="CU3089" s="77" t="s">
        <v>485</v>
      </c>
      <c r="CV3089" s="77" t="s">
        <v>453</v>
      </c>
      <c r="CW3089" s="77">
        <v>2021</v>
      </c>
      <c r="CX3089" s="77">
        <v>0</v>
      </c>
      <c r="CY3089" s="77">
        <v>0</v>
      </c>
      <c r="CZ3089" s="77">
        <v>0</v>
      </c>
      <c r="DA3089" s="77">
        <v>0</v>
      </c>
      <c r="DB3089" s="77">
        <v>14146.130641332509</v>
      </c>
      <c r="DC3089" s="77">
        <v>222.2294216277995</v>
      </c>
      <c r="DD3089" s="77">
        <v>8585.7228092479199</v>
      </c>
      <c r="DE3089" s="77">
        <v>5338.1784104567178</v>
      </c>
      <c r="DF3089" s="77">
        <v>813.2107892130432</v>
      </c>
      <c r="DG3089" s="77">
        <v>813.2107892130432</v>
      </c>
      <c r="DH3089" s="77">
        <v>0</v>
      </c>
      <c r="DI3089" s="77">
        <v>0</v>
      </c>
      <c r="DJ3089" s="77">
        <v>2.9573620172334831E-7</v>
      </c>
      <c r="DL3089" s="77">
        <v>0</v>
      </c>
      <c r="DM3089" s="77">
        <v>2.4049587000231183E-4</v>
      </c>
      <c r="DN3089" s="77">
        <v>2.4049587000231183E-4</v>
      </c>
      <c r="DO3089" s="77">
        <v>0</v>
      </c>
      <c r="DP3089" s="77">
        <v>2.4049587000231183E-4</v>
      </c>
      <c r="DQ3089" s="77">
        <v>2.4049587000231183E-4</v>
      </c>
      <c r="DR3089" s="77">
        <v>0</v>
      </c>
      <c r="DS3089" s="77">
        <v>0</v>
      </c>
      <c r="DT3089" s="77">
        <v>0</v>
      </c>
      <c r="DU3089" s="77">
        <v>0</v>
      </c>
      <c r="DV3089" s="77">
        <v>0</v>
      </c>
      <c r="DW3089" s="77">
        <v>0</v>
      </c>
      <c r="GE3089" s="77" t="s">
        <v>427</v>
      </c>
      <c r="GF3089" s="77" t="s">
        <v>155</v>
      </c>
      <c r="GG3089" s="77" t="s">
        <v>449</v>
      </c>
      <c r="GH3089" s="77" t="s">
        <v>488</v>
      </c>
      <c r="GI3089" s="77">
        <v>2023</v>
      </c>
      <c r="GJ3089" s="77" t="s">
        <v>303</v>
      </c>
      <c r="GK3089" s="77">
        <v>7467.8148194525529</v>
      </c>
      <c r="GL3089" s="77">
        <v>774.34978000000001</v>
      </c>
      <c r="GM3089" s="77">
        <v>2023</v>
      </c>
      <c r="GN3089" s="77" t="s">
        <v>175</v>
      </c>
      <c r="GO3089" s="77">
        <v>5.3000000000000005E-2</v>
      </c>
      <c r="GP3089" s="77">
        <v>3</v>
      </c>
      <c r="GQ3089" s="77">
        <v>0</v>
      </c>
      <c r="GR3089" s="77" t="s">
        <v>423</v>
      </c>
      <c r="GS3089" s="77">
        <v>0</v>
      </c>
      <c r="GT3089" s="77">
        <v>0</v>
      </c>
      <c r="GU3089" s="77">
        <v>5.5966209081309407E-2</v>
      </c>
      <c r="GV3089" s="77">
        <v>417.94528556598243</v>
      </c>
      <c r="GW3089" s="77">
        <v>5.5966209081309407E-2</v>
      </c>
      <c r="GX3089" s="77">
        <v>417.94528556598243</v>
      </c>
      <c r="GY3089" s="77">
        <v>5.5966209081309407E-2</v>
      </c>
      <c r="GZ3089" s="77">
        <v>417.94528556598243</v>
      </c>
    </row>
    <row r="3090" spans="98:208" x14ac:dyDescent="0.25">
      <c r="CT3090" s="77" t="s">
        <v>155</v>
      </c>
      <c r="CU3090" s="77" t="s">
        <v>485</v>
      </c>
      <c r="CV3090" s="77" t="s">
        <v>453</v>
      </c>
      <c r="CW3090" s="77">
        <v>2022</v>
      </c>
      <c r="CX3090" s="77">
        <v>0</v>
      </c>
      <c r="CY3090" s="77">
        <v>0</v>
      </c>
      <c r="CZ3090" s="77">
        <v>0</v>
      </c>
      <c r="DA3090" s="77">
        <v>0</v>
      </c>
      <c r="DB3090" s="77">
        <v>14146.130641332509</v>
      </c>
      <c r="DC3090" s="77">
        <v>222.2294216277995</v>
      </c>
      <c r="DD3090" s="77">
        <v>8585.7228092479199</v>
      </c>
      <c r="DE3090" s="77">
        <v>5338.1784104567178</v>
      </c>
      <c r="DF3090" s="77">
        <v>813.2107892130432</v>
      </c>
      <c r="DG3090" s="77">
        <v>813.2107892130432</v>
      </c>
      <c r="DH3090" s="77">
        <v>813.2107892130432</v>
      </c>
      <c r="DI3090" s="77">
        <v>0</v>
      </c>
      <c r="DJ3090" s="77">
        <v>2.9573620172334831E-7</v>
      </c>
      <c r="DL3090" s="77">
        <v>0</v>
      </c>
      <c r="DM3090" s="77">
        <v>2.4049587000231183E-4</v>
      </c>
      <c r="DN3090" s="77">
        <v>2.4049587000231183E-4</v>
      </c>
      <c r="DO3090" s="77">
        <v>0</v>
      </c>
      <c r="DP3090" s="77">
        <v>2.4049587000231183E-4</v>
      </c>
      <c r="DQ3090" s="77">
        <v>2.4049587000231183E-4</v>
      </c>
      <c r="DR3090" s="77">
        <v>0</v>
      </c>
      <c r="DS3090" s="77">
        <v>2.4049587000231183E-4</v>
      </c>
      <c r="DT3090" s="77">
        <v>2.4049587000231183E-4</v>
      </c>
      <c r="DU3090" s="77">
        <v>0</v>
      </c>
      <c r="DV3090" s="77">
        <v>0</v>
      </c>
      <c r="DW3090" s="77">
        <v>0</v>
      </c>
      <c r="GE3090" s="77" t="s">
        <v>422</v>
      </c>
      <c r="GF3090" s="77" t="s">
        <v>155</v>
      </c>
      <c r="GG3090" s="77" t="s">
        <v>449</v>
      </c>
      <c r="GH3090" s="77" t="s">
        <v>488</v>
      </c>
      <c r="GI3090" s="77">
        <v>2024</v>
      </c>
      <c r="GJ3090" s="77" t="s">
        <v>305</v>
      </c>
      <c r="GK3090" s="77">
        <v>428.60232122030629</v>
      </c>
      <c r="GL3090" s="77">
        <v>774.34978000000001</v>
      </c>
      <c r="GM3090" s="77">
        <v>2024</v>
      </c>
      <c r="GN3090" s="77" t="s">
        <v>175</v>
      </c>
      <c r="GO3090" s="77">
        <v>0.13250000000000001</v>
      </c>
      <c r="GP3090" s="77">
        <v>3</v>
      </c>
      <c r="GQ3090" s="77">
        <v>0</v>
      </c>
      <c r="GR3090" s="77" t="s">
        <v>423</v>
      </c>
      <c r="GS3090" s="77">
        <v>0</v>
      </c>
      <c r="GT3090" s="77">
        <v>0</v>
      </c>
      <c r="GU3090" s="77">
        <v>0</v>
      </c>
      <c r="GV3090" s="77">
        <v>0</v>
      </c>
      <c r="GW3090" s="77">
        <v>0.1527377521613833</v>
      </c>
      <c r="GX3090" s="77">
        <v>65.463755114340742</v>
      </c>
      <c r="GY3090" s="77">
        <v>0.1527377521613833</v>
      </c>
      <c r="GZ3090" s="77">
        <v>65.463755114340742</v>
      </c>
    </row>
    <row r="3091" spans="98:208" x14ac:dyDescent="0.25">
      <c r="CT3091" s="77" t="s">
        <v>155</v>
      </c>
      <c r="CU3091" s="77" t="s">
        <v>485</v>
      </c>
      <c r="CV3091" s="77" t="s">
        <v>453</v>
      </c>
      <c r="CW3091" s="77">
        <v>2023</v>
      </c>
      <c r="CX3091" s="77">
        <v>0</v>
      </c>
      <c r="CY3091" s="77">
        <v>0</v>
      </c>
      <c r="CZ3091" s="77">
        <v>0</v>
      </c>
      <c r="DA3091" s="77">
        <v>0</v>
      </c>
      <c r="DB3091" s="77">
        <v>14664.63755643661</v>
      </c>
      <c r="DC3091" s="77">
        <v>233.23007680791639</v>
      </c>
      <c r="DD3091" s="77">
        <v>8896.5159934285621</v>
      </c>
      <c r="DE3091" s="77">
        <v>5534.8914862000684</v>
      </c>
      <c r="DF3091" s="77">
        <v>0</v>
      </c>
      <c r="DG3091" s="77">
        <v>843.2942060105363</v>
      </c>
      <c r="DH3091" s="77">
        <v>843.2942060105363</v>
      </c>
      <c r="DI3091" s="77">
        <v>843.2942060105363</v>
      </c>
      <c r="DJ3091" s="77">
        <v>2.9573620172334831E-7</v>
      </c>
      <c r="DL3091" s="77">
        <v>0</v>
      </c>
      <c r="DM3091" s="77">
        <v>0</v>
      </c>
      <c r="DN3091" s="77">
        <v>0</v>
      </c>
      <c r="DO3091" s="77">
        <v>0</v>
      </c>
      <c r="DP3091" s="77">
        <v>2.493926254208628E-4</v>
      </c>
      <c r="DQ3091" s="77">
        <v>2.493926254208628E-4</v>
      </c>
      <c r="DR3091" s="77">
        <v>0</v>
      </c>
      <c r="DS3091" s="77">
        <v>2.493926254208628E-4</v>
      </c>
      <c r="DT3091" s="77">
        <v>2.493926254208628E-4</v>
      </c>
      <c r="DU3091" s="77">
        <v>0</v>
      </c>
      <c r="DV3091" s="77">
        <v>2.493926254208628E-4</v>
      </c>
      <c r="DW3091" s="77">
        <v>2.493926254208628E-4</v>
      </c>
      <c r="GE3091" s="77" t="s">
        <v>425</v>
      </c>
      <c r="GF3091" s="77" t="s">
        <v>155</v>
      </c>
      <c r="GG3091" s="77" t="s">
        <v>449</v>
      </c>
      <c r="GH3091" s="77" t="s">
        <v>488</v>
      </c>
      <c r="GI3091" s="77">
        <v>2024</v>
      </c>
      <c r="GJ3091" s="77" t="s">
        <v>301</v>
      </c>
      <c r="GK3091" s="77">
        <v>13939.56097345755</v>
      </c>
      <c r="GL3091" s="77">
        <v>774.34978000000001</v>
      </c>
      <c r="GM3091" s="77">
        <v>2024</v>
      </c>
      <c r="GN3091" s="77" t="s">
        <v>175</v>
      </c>
      <c r="GO3091" s="77">
        <v>5.3000000000000005E-2</v>
      </c>
      <c r="GP3091" s="77">
        <v>3</v>
      </c>
      <c r="GQ3091" s="77">
        <v>0</v>
      </c>
      <c r="GR3091" s="77" t="s">
        <v>423</v>
      </c>
      <c r="GS3091" s="77">
        <v>0</v>
      </c>
      <c r="GT3091" s="77">
        <v>0</v>
      </c>
      <c r="GU3091" s="77">
        <v>0</v>
      </c>
      <c r="GV3091" s="77">
        <v>0</v>
      </c>
      <c r="GW3091" s="77">
        <v>5.5966209081309407E-2</v>
      </c>
      <c r="GX3091" s="77">
        <v>780.1443839421861</v>
      </c>
      <c r="GY3091" s="77">
        <v>5.5966209081309407E-2</v>
      </c>
      <c r="GZ3091" s="77">
        <v>780.1443839421861</v>
      </c>
    </row>
    <row r="3092" spans="98:208" x14ac:dyDescent="0.25">
      <c r="CT3092" s="77" t="s">
        <v>155</v>
      </c>
      <c r="CU3092" s="77" t="s">
        <v>485</v>
      </c>
      <c r="CV3092" s="77" t="s">
        <v>453</v>
      </c>
      <c r="CW3092" s="77">
        <v>2024</v>
      </c>
      <c r="CX3092" s="77">
        <v>0</v>
      </c>
      <c r="CY3092" s="77">
        <v>0</v>
      </c>
      <c r="CZ3092" s="77">
        <v>0</v>
      </c>
      <c r="DA3092" s="77">
        <v>0</v>
      </c>
      <c r="DB3092" s="77">
        <v>14664.63755643661</v>
      </c>
      <c r="DC3092" s="77">
        <v>233.23007680791639</v>
      </c>
      <c r="DD3092" s="77">
        <v>8896.5159934285621</v>
      </c>
      <c r="DE3092" s="77">
        <v>5534.8914862000684</v>
      </c>
      <c r="DF3092" s="77">
        <v>0</v>
      </c>
      <c r="DG3092" s="77">
        <v>0</v>
      </c>
      <c r="DH3092" s="77">
        <v>843.2942060105363</v>
      </c>
      <c r="DI3092" s="77">
        <v>843.2942060105363</v>
      </c>
      <c r="DJ3092" s="77">
        <v>2.9573620172334831E-7</v>
      </c>
      <c r="DL3092" s="77">
        <v>0</v>
      </c>
      <c r="DM3092" s="77">
        <v>0</v>
      </c>
      <c r="DN3092" s="77">
        <v>0</v>
      </c>
      <c r="DO3092" s="77">
        <v>0</v>
      </c>
      <c r="DP3092" s="77">
        <v>0</v>
      </c>
      <c r="DQ3092" s="77">
        <v>0</v>
      </c>
      <c r="DR3092" s="77">
        <v>0</v>
      </c>
      <c r="DS3092" s="77">
        <v>2.493926254208628E-4</v>
      </c>
      <c r="DT3092" s="77">
        <v>2.493926254208628E-4</v>
      </c>
      <c r="DU3092" s="77">
        <v>0</v>
      </c>
      <c r="DV3092" s="77">
        <v>2.493926254208628E-4</v>
      </c>
      <c r="DW3092" s="77">
        <v>2.493926254208628E-4</v>
      </c>
      <c r="GE3092" s="77" t="s">
        <v>427</v>
      </c>
      <c r="GF3092" s="77" t="s">
        <v>155</v>
      </c>
      <c r="GG3092" s="77" t="s">
        <v>449</v>
      </c>
      <c r="GH3092" s="77" t="s">
        <v>488</v>
      </c>
      <c r="GI3092" s="77">
        <v>2024</v>
      </c>
      <c r="GJ3092" s="77" t="s">
        <v>303</v>
      </c>
      <c r="GK3092" s="77">
        <v>7467.8148194525529</v>
      </c>
      <c r="GL3092" s="77">
        <v>774.34978000000001</v>
      </c>
      <c r="GM3092" s="77">
        <v>2024</v>
      </c>
      <c r="GN3092" s="77" t="s">
        <v>175</v>
      </c>
      <c r="GO3092" s="77">
        <v>5.3000000000000005E-2</v>
      </c>
      <c r="GP3092" s="77">
        <v>3</v>
      </c>
      <c r="GQ3092" s="77">
        <v>0</v>
      </c>
      <c r="GR3092" s="77" t="s">
        <v>423</v>
      </c>
      <c r="GS3092" s="77">
        <v>0</v>
      </c>
      <c r="GT3092" s="77">
        <v>0</v>
      </c>
      <c r="GU3092" s="77">
        <v>0</v>
      </c>
      <c r="GV3092" s="77">
        <v>0</v>
      </c>
      <c r="GW3092" s="77">
        <v>5.5966209081309407E-2</v>
      </c>
      <c r="GX3092" s="77">
        <v>417.94528556598243</v>
      </c>
      <c r="GY3092" s="77">
        <v>5.5966209081309407E-2</v>
      </c>
      <c r="GZ3092" s="77">
        <v>417.94528556598243</v>
      </c>
    </row>
    <row r="3093" spans="98:208" x14ac:dyDescent="0.25">
      <c r="CT3093" s="77" t="s">
        <v>155</v>
      </c>
      <c r="CU3093" s="77" t="s">
        <v>485</v>
      </c>
      <c r="CV3093" s="77" t="s">
        <v>453</v>
      </c>
      <c r="CW3093" s="77">
        <v>2025</v>
      </c>
      <c r="CX3093" s="77">
        <v>0</v>
      </c>
      <c r="CY3093" s="77">
        <v>0</v>
      </c>
      <c r="CZ3093" s="77">
        <v>0</v>
      </c>
      <c r="DA3093" s="77">
        <v>0</v>
      </c>
      <c r="DB3093" s="77">
        <v>14664.63755643661</v>
      </c>
      <c r="DC3093" s="77">
        <v>233.23007680791639</v>
      </c>
      <c r="DD3093" s="77">
        <v>8896.5159934285621</v>
      </c>
      <c r="DE3093" s="77">
        <v>5534.8914862000684</v>
      </c>
      <c r="DF3093" s="77">
        <v>0</v>
      </c>
      <c r="DG3093" s="77">
        <v>0</v>
      </c>
      <c r="DH3093" s="77">
        <v>0</v>
      </c>
      <c r="DI3093" s="77">
        <v>843.2942060105363</v>
      </c>
      <c r="DJ3093" s="77">
        <v>2.9573620172334831E-7</v>
      </c>
      <c r="DL3093" s="77">
        <v>0</v>
      </c>
      <c r="DM3093" s="77">
        <v>0</v>
      </c>
      <c r="DN3093" s="77">
        <v>0</v>
      </c>
      <c r="DO3093" s="77">
        <v>0</v>
      </c>
      <c r="DP3093" s="77">
        <v>0</v>
      </c>
      <c r="DQ3093" s="77">
        <v>0</v>
      </c>
      <c r="DR3093" s="77">
        <v>0</v>
      </c>
      <c r="DS3093" s="77">
        <v>0</v>
      </c>
      <c r="DT3093" s="77">
        <v>0</v>
      </c>
      <c r="DU3093" s="77">
        <v>0</v>
      </c>
      <c r="DV3093" s="77">
        <v>2.493926254208628E-4</v>
      </c>
      <c r="DW3093" s="77">
        <v>2.493926254208628E-4</v>
      </c>
      <c r="GE3093" s="77" t="s">
        <v>422</v>
      </c>
      <c r="GF3093" s="77" t="s">
        <v>155</v>
      </c>
      <c r="GG3093" s="77" t="s">
        <v>449</v>
      </c>
      <c r="GH3093" s="77" t="s">
        <v>488</v>
      </c>
      <c r="GI3093" s="77">
        <v>2025</v>
      </c>
      <c r="GJ3093" s="77" t="s">
        <v>305</v>
      </c>
      <c r="GK3093" s="77">
        <v>428.60232122030629</v>
      </c>
      <c r="GL3093" s="77">
        <v>774.34978000000001</v>
      </c>
      <c r="GM3093" s="77">
        <v>2025</v>
      </c>
      <c r="GN3093" s="77" t="s">
        <v>175</v>
      </c>
      <c r="GO3093" s="77">
        <v>0.13250000000000001</v>
      </c>
      <c r="GP3093" s="77">
        <v>3</v>
      </c>
      <c r="GQ3093" s="77">
        <v>0</v>
      </c>
      <c r="GR3093" s="77" t="s">
        <v>423</v>
      </c>
      <c r="GS3093" s="77">
        <v>0</v>
      </c>
      <c r="GT3093" s="77">
        <v>0</v>
      </c>
      <c r="GU3093" s="77">
        <v>0</v>
      </c>
      <c r="GV3093" s="77">
        <v>0</v>
      </c>
      <c r="GW3093" s="77">
        <v>0</v>
      </c>
      <c r="GX3093" s="77">
        <v>0</v>
      </c>
      <c r="GY3093" s="77">
        <v>0.1527377521613833</v>
      </c>
      <c r="GZ3093" s="77">
        <v>65.463755114340742</v>
      </c>
    </row>
    <row r="3094" spans="98:208" x14ac:dyDescent="0.25">
      <c r="CT3094" s="77" t="s">
        <v>155</v>
      </c>
      <c r="CU3094" s="77" t="s">
        <v>485</v>
      </c>
      <c r="CV3094" s="77" t="s">
        <v>460</v>
      </c>
      <c r="CW3094" s="77">
        <v>2020</v>
      </c>
      <c r="CX3094" s="77">
        <v>0</v>
      </c>
      <c r="CY3094" s="77">
        <v>0</v>
      </c>
      <c r="CZ3094" s="77">
        <v>0</v>
      </c>
      <c r="DA3094" s="77">
        <v>0</v>
      </c>
      <c r="DB3094" s="77">
        <v>8807.9522308756987</v>
      </c>
      <c r="DC3094" s="77">
        <v>222.2294216277964</v>
      </c>
      <c r="DD3094" s="77">
        <v>8585.7228092479018</v>
      </c>
      <c r="DE3094" s="77">
        <v>0</v>
      </c>
      <c r="DF3094" s="77">
        <v>514.45318018008913</v>
      </c>
      <c r="DG3094" s="77">
        <v>0</v>
      </c>
      <c r="DH3094" s="77">
        <v>0</v>
      </c>
      <c r="DI3094" s="77">
        <v>0</v>
      </c>
      <c r="DJ3094" s="77">
        <v>1.2921348220330801E-7</v>
      </c>
      <c r="DL3094" s="77">
        <v>0</v>
      </c>
      <c r="DM3094" s="77">
        <v>6.6474286841635148E-5</v>
      </c>
      <c r="DN3094" s="77">
        <v>6.6474286841635148E-5</v>
      </c>
      <c r="DO3094" s="77">
        <v>0</v>
      </c>
      <c r="DP3094" s="77">
        <v>0</v>
      </c>
      <c r="DQ3094" s="77">
        <v>0</v>
      </c>
      <c r="DR3094" s="77">
        <v>0</v>
      </c>
      <c r="DS3094" s="77">
        <v>0</v>
      </c>
      <c r="DT3094" s="77">
        <v>0</v>
      </c>
      <c r="DU3094" s="77">
        <v>0</v>
      </c>
      <c r="DV3094" s="77">
        <v>0</v>
      </c>
      <c r="DW3094" s="77">
        <v>0</v>
      </c>
      <c r="GE3094" s="77" t="s">
        <v>425</v>
      </c>
      <c r="GF3094" s="77" t="s">
        <v>155</v>
      </c>
      <c r="GG3094" s="77" t="s">
        <v>449</v>
      </c>
      <c r="GH3094" s="77" t="s">
        <v>488</v>
      </c>
      <c r="GI3094" s="77">
        <v>2025</v>
      </c>
      <c r="GJ3094" s="77" t="s">
        <v>301</v>
      </c>
      <c r="GK3094" s="77">
        <v>13939.56097345755</v>
      </c>
      <c r="GL3094" s="77">
        <v>774.34978000000001</v>
      </c>
      <c r="GM3094" s="77">
        <v>2025</v>
      </c>
      <c r="GN3094" s="77" t="s">
        <v>175</v>
      </c>
      <c r="GO3094" s="77">
        <v>5.3000000000000005E-2</v>
      </c>
      <c r="GP3094" s="77">
        <v>3</v>
      </c>
      <c r="GQ3094" s="77">
        <v>0</v>
      </c>
      <c r="GR3094" s="77" t="s">
        <v>423</v>
      </c>
      <c r="GS3094" s="77">
        <v>0</v>
      </c>
      <c r="GT3094" s="77">
        <v>0</v>
      </c>
      <c r="GU3094" s="77">
        <v>0</v>
      </c>
      <c r="GV3094" s="77">
        <v>0</v>
      </c>
      <c r="GW3094" s="77">
        <v>0</v>
      </c>
      <c r="GX3094" s="77">
        <v>0</v>
      </c>
      <c r="GY3094" s="77">
        <v>5.5966209081309407E-2</v>
      </c>
      <c r="GZ3094" s="77">
        <v>780.1443839421861</v>
      </c>
    </row>
    <row r="3095" spans="98:208" x14ac:dyDescent="0.25">
      <c r="CT3095" s="77" t="s">
        <v>155</v>
      </c>
      <c r="CU3095" s="77" t="s">
        <v>485</v>
      </c>
      <c r="CV3095" s="77" t="s">
        <v>460</v>
      </c>
      <c r="CW3095" s="77">
        <v>2021</v>
      </c>
      <c r="CX3095" s="77">
        <v>0</v>
      </c>
      <c r="CY3095" s="77">
        <v>0</v>
      </c>
      <c r="CZ3095" s="77">
        <v>0</v>
      </c>
      <c r="DA3095" s="77">
        <v>0</v>
      </c>
      <c r="DB3095" s="77">
        <v>8807.9522308756987</v>
      </c>
      <c r="DC3095" s="77">
        <v>222.2294216277964</v>
      </c>
      <c r="DD3095" s="77">
        <v>8585.7228092479018</v>
      </c>
      <c r="DE3095" s="77">
        <v>0</v>
      </c>
      <c r="DF3095" s="77">
        <v>514.45318018008913</v>
      </c>
      <c r="DG3095" s="77">
        <v>514.45318018008913</v>
      </c>
      <c r="DH3095" s="77">
        <v>0</v>
      </c>
      <c r="DI3095" s="77">
        <v>0</v>
      </c>
      <c r="DJ3095" s="77">
        <v>1.2921348220330801E-7</v>
      </c>
      <c r="DL3095" s="77">
        <v>0</v>
      </c>
      <c r="DM3095" s="77">
        <v>6.6474286841635148E-5</v>
      </c>
      <c r="DN3095" s="77">
        <v>6.6474286841635148E-5</v>
      </c>
      <c r="DO3095" s="77">
        <v>0</v>
      </c>
      <c r="DP3095" s="77">
        <v>6.6474286841635148E-5</v>
      </c>
      <c r="DQ3095" s="77">
        <v>6.6474286841635148E-5</v>
      </c>
      <c r="DR3095" s="77">
        <v>0</v>
      </c>
      <c r="DS3095" s="77">
        <v>0</v>
      </c>
      <c r="DT3095" s="77">
        <v>0</v>
      </c>
      <c r="DU3095" s="77">
        <v>0</v>
      </c>
      <c r="DV3095" s="77">
        <v>0</v>
      </c>
      <c r="DW3095" s="77">
        <v>0</v>
      </c>
      <c r="GE3095" s="77" t="s">
        <v>427</v>
      </c>
      <c r="GF3095" s="77" t="s">
        <v>155</v>
      </c>
      <c r="GG3095" s="77" t="s">
        <v>449</v>
      </c>
      <c r="GH3095" s="77" t="s">
        <v>488</v>
      </c>
      <c r="GI3095" s="77">
        <v>2025</v>
      </c>
      <c r="GJ3095" s="77" t="s">
        <v>303</v>
      </c>
      <c r="GK3095" s="77">
        <v>7467.8148194525529</v>
      </c>
      <c r="GL3095" s="77">
        <v>774.34978000000001</v>
      </c>
      <c r="GM3095" s="77">
        <v>2025</v>
      </c>
      <c r="GN3095" s="77" t="s">
        <v>175</v>
      </c>
      <c r="GO3095" s="77">
        <v>5.3000000000000005E-2</v>
      </c>
      <c r="GP3095" s="77">
        <v>3</v>
      </c>
      <c r="GQ3095" s="77">
        <v>0</v>
      </c>
      <c r="GR3095" s="77" t="s">
        <v>423</v>
      </c>
      <c r="GS3095" s="77">
        <v>0</v>
      </c>
      <c r="GT3095" s="77">
        <v>0</v>
      </c>
      <c r="GU3095" s="77">
        <v>0</v>
      </c>
      <c r="GV3095" s="77">
        <v>0</v>
      </c>
      <c r="GW3095" s="77">
        <v>0</v>
      </c>
      <c r="GX3095" s="77">
        <v>0</v>
      </c>
      <c r="GY3095" s="77">
        <v>5.5966209081309407E-2</v>
      </c>
      <c r="GZ3095" s="77">
        <v>417.94528556598243</v>
      </c>
    </row>
    <row r="3096" spans="98:208" x14ac:dyDescent="0.25">
      <c r="CT3096" s="77" t="s">
        <v>155</v>
      </c>
      <c r="CU3096" s="77" t="s">
        <v>485</v>
      </c>
      <c r="CV3096" s="77" t="s">
        <v>460</v>
      </c>
      <c r="CW3096" s="77">
        <v>2022</v>
      </c>
      <c r="CX3096" s="77">
        <v>0</v>
      </c>
      <c r="CY3096" s="77">
        <v>0</v>
      </c>
      <c r="CZ3096" s="77">
        <v>0</v>
      </c>
      <c r="DA3096" s="77">
        <v>0</v>
      </c>
      <c r="DB3096" s="77">
        <v>8807.9522308756987</v>
      </c>
      <c r="DC3096" s="77">
        <v>222.2294216277964</v>
      </c>
      <c r="DD3096" s="77">
        <v>8585.7228092479018</v>
      </c>
      <c r="DE3096" s="77">
        <v>0</v>
      </c>
      <c r="DF3096" s="77">
        <v>514.45318018008913</v>
      </c>
      <c r="DG3096" s="77">
        <v>514.45318018008913</v>
      </c>
      <c r="DH3096" s="77">
        <v>514.45318018008913</v>
      </c>
      <c r="DI3096" s="77">
        <v>0</v>
      </c>
      <c r="DJ3096" s="77">
        <v>1.2921348220330801E-7</v>
      </c>
      <c r="DL3096" s="77">
        <v>0</v>
      </c>
      <c r="DM3096" s="77">
        <v>6.6474286841635148E-5</v>
      </c>
      <c r="DN3096" s="77">
        <v>6.6474286841635148E-5</v>
      </c>
      <c r="DO3096" s="77">
        <v>0</v>
      </c>
      <c r="DP3096" s="77">
        <v>6.6474286841635148E-5</v>
      </c>
      <c r="DQ3096" s="77">
        <v>6.6474286841635148E-5</v>
      </c>
      <c r="DR3096" s="77">
        <v>0</v>
      </c>
      <c r="DS3096" s="77">
        <v>6.6474286841635148E-5</v>
      </c>
      <c r="DT3096" s="77">
        <v>6.6474286841635148E-5</v>
      </c>
      <c r="DU3096" s="77">
        <v>0</v>
      </c>
      <c r="DV3096" s="77">
        <v>0</v>
      </c>
      <c r="DW3096" s="77">
        <v>0</v>
      </c>
      <c r="GE3096" s="77" t="s">
        <v>422</v>
      </c>
      <c r="GF3096" s="77" t="s">
        <v>155</v>
      </c>
      <c r="GG3096" s="77" t="s">
        <v>450</v>
      </c>
      <c r="GH3096" s="77" t="s">
        <v>300</v>
      </c>
      <c r="GI3096" s="77">
        <v>2021</v>
      </c>
      <c r="GJ3096" s="77" t="s">
        <v>305</v>
      </c>
      <c r="GK3096" s="77">
        <v>222.22942162782891</v>
      </c>
      <c r="GL3096" s="77">
        <v>487.92267199999998</v>
      </c>
      <c r="GM3096" s="77">
        <v>2021</v>
      </c>
      <c r="GN3096" s="77" t="s">
        <v>175</v>
      </c>
      <c r="GO3096" s="77">
        <v>0.13250000000000001</v>
      </c>
      <c r="GP3096" s="77">
        <v>3</v>
      </c>
      <c r="GQ3096" s="77">
        <v>0</v>
      </c>
      <c r="GR3096" s="77" t="s">
        <v>423</v>
      </c>
      <c r="GS3096" s="77">
        <v>0.1527377521613833</v>
      </c>
      <c r="GT3096" s="77">
        <v>33.942822323558886</v>
      </c>
      <c r="GU3096" s="77">
        <v>0.1527377521613833</v>
      </c>
      <c r="GV3096" s="77">
        <v>33.942822323558886</v>
      </c>
      <c r="GW3096" s="77">
        <v>0</v>
      </c>
      <c r="GX3096" s="77">
        <v>0</v>
      </c>
      <c r="GY3096" s="77">
        <v>0</v>
      </c>
      <c r="GZ3096" s="77">
        <v>0</v>
      </c>
    </row>
    <row r="3097" spans="98:208" x14ac:dyDescent="0.25">
      <c r="CT3097" s="77" t="s">
        <v>155</v>
      </c>
      <c r="CU3097" s="77" t="s">
        <v>485</v>
      </c>
      <c r="CV3097" s="77" t="s">
        <v>460</v>
      </c>
      <c r="CW3097" s="77">
        <v>2023</v>
      </c>
      <c r="CX3097" s="77">
        <v>0</v>
      </c>
      <c r="CY3097" s="77">
        <v>0</v>
      </c>
      <c r="CZ3097" s="77">
        <v>0</v>
      </c>
      <c r="DA3097" s="77">
        <v>0</v>
      </c>
      <c r="DB3097" s="77">
        <v>9129.7460702364697</v>
      </c>
      <c r="DC3097" s="77">
        <v>233.23007680791571</v>
      </c>
      <c r="DD3097" s="77">
        <v>8896.5159934285548</v>
      </c>
      <c r="DE3097" s="77">
        <v>0</v>
      </c>
      <c r="DF3097" s="77">
        <v>0</v>
      </c>
      <c r="DG3097" s="77">
        <v>533.52731185150344</v>
      </c>
      <c r="DH3097" s="77">
        <v>533.52731185150344</v>
      </c>
      <c r="DI3097" s="77">
        <v>533.52731185150344</v>
      </c>
      <c r="DJ3097" s="77">
        <v>1.2921348220330801E-7</v>
      </c>
      <c r="DL3097" s="77">
        <v>0</v>
      </c>
      <c r="DM3097" s="77">
        <v>0</v>
      </c>
      <c r="DN3097" s="77">
        <v>0</v>
      </c>
      <c r="DO3097" s="77">
        <v>0</v>
      </c>
      <c r="DP3097" s="77">
        <v>6.8938921814902998E-5</v>
      </c>
      <c r="DQ3097" s="77">
        <v>6.8938921814902998E-5</v>
      </c>
      <c r="DR3097" s="77">
        <v>0</v>
      </c>
      <c r="DS3097" s="77">
        <v>6.8938921814902998E-5</v>
      </c>
      <c r="DT3097" s="77">
        <v>6.8938921814902998E-5</v>
      </c>
      <c r="DU3097" s="77">
        <v>0</v>
      </c>
      <c r="DV3097" s="77">
        <v>6.8938921814902998E-5</v>
      </c>
      <c r="DW3097" s="77">
        <v>6.8938921814902998E-5</v>
      </c>
      <c r="GE3097" s="77" t="s">
        <v>425</v>
      </c>
      <c r="GF3097" s="77" t="s">
        <v>155</v>
      </c>
      <c r="GG3097" s="77" t="s">
        <v>450</v>
      </c>
      <c r="GH3097" s="77" t="s">
        <v>300</v>
      </c>
      <c r="GI3097" s="77">
        <v>2021</v>
      </c>
      <c r="GJ3097" s="77" t="s">
        <v>301</v>
      </c>
      <c r="GK3097" s="77">
        <v>8585.7228092479399</v>
      </c>
      <c r="GL3097" s="77">
        <v>487.92267199999998</v>
      </c>
      <c r="GM3097" s="77">
        <v>2021</v>
      </c>
      <c r="GN3097" s="77" t="s">
        <v>175</v>
      </c>
      <c r="GO3097" s="77">
        <v>5.3000000000000005E-2</v>
      </c>
      <c r="GP3097" s="77">
        <v>3</v>
      </c>
      <c r="GQ3097" s="77">
        <v>0</v>
      </c>
      <c r="GR3097" s="77" t="s">
        <v>423</v>
      </c>
      <c r="GS3097" s="77">
        <v>5.5966209081309407E-2</v>
      </c>
      <c r="GT3097" s="77">
        <v>480.51035785653738</v>
      </c>
      <c r="GU3097" s="77">
        <v>5.5966209081309407E-2</v>
      </c>
      <c r="GV3097" s="77">
        <v>480.51035785653738</v>
      </c>
      <c r="GW3097" s="77">
        <v>0</v>
      </c>
      <c r="GX3097" s="77">
        <v>0</v>
      </c>
      <c r="GY3097" s="77">
        <v>0</v>
      </c>
      <c r="GZ3097" s="77">
        <v>0</v>
      </c>
    </row>
    <row r="3098" spans="98:208" x14ac:dyDescent="0.25">
      <c r="CT3098" s="77" t="s">
        <v>155</v>
      </c>
      <c r="CU3098" s="77" t="s">
        <v>485</v>
      </c>
      <c r="CV3098" s="77" t="s">
        <v>460</v>
      </c>
      <c r="CW3098" s="77">
        <v>2024</v>
      </c>
      <c r="CX3098" s="77">
        <v>0</v>
      </c>
      <c r="CY3098" s="77">
        <v>0</v>
      </c>
      <c r="CZ3098" s="77">
        <v>0</v>
      </c>
      <c r="DA3098" s="77">
        <v>0</v>
      </c>
      <c r="DB3098" s="77">
        <v>9129.7460702364697</v>
      </c>
      <c r="DC3098" s="77">
        <v>233.23007680791571</v>
      </c>
      <c r="DD3098" s="77">
        <v>8896.5159934285548</v>
      </c>
      <c r="DE3098" s="77">
        <v>0</v>
      </c>
      <c r="DF3098" s="77">
        <v>0</v>
      </c>
      <c r="DG3098" s="77">
        <v>0</v>
      </c>
      <c r="DH3098" s="77">
        <v>533.52731185150344</v>
      </c>
      <c r="DI3098" s="77">
        <v>533.52731185150344</v>
      </c>
      <c r="DJ3098" s="77">
        <v>1.2921348220330801E-7</v>
      </c>
      <c r="DL3098" s="77">
        <v>0</v>
      </c>
      <c r="DM3098" s="77">
        <v>0</v>
      </c>
      <c r="DN3098" s="77">
        <v>0</v>
      </c>
      <c r="DO3098" s="77">
        <v>0</v>
      </c>
      <c r="DP3098" s="77">
        <v>0</v>
      </c>
      <c r="DQ3098" s="77">
        <v>0</v>
      </c>
      <c r="DR3098" s="77">
        <v>0</v>
      </c>
      <c r="DS3098" s="77">
        <v>6.8938921814902998E-5</v>
      </c>
      <c r="DT3098" s="77">
        <v>6.8938921814902998E-5</v>
      </c>
      <c r="DU3098" s="77">
        <v>0</v>
      </c>
      <c r="DV3098" s="77">
        <v>6.8938921814902998E-5</v>
      </c>
      <c r="DW3098" s="77">
        <v>6.8938921814902998E-5</v>
      </c>
      <c r="GE3098" s="77" t="s">
        <v>427</v>
      </c>
      <c r="GF3098" s="77" t="s">
        <v>155</v>
      </c>
      <c r="GG3098" s="77" t="s">
        <v>450</v>
      </c>
      <c r="GH3098" s="77" t="s">
        <v>300</v>
      </c>
      <c r="GI3098" s="77">
        <v>2021</v>
      </c>
      <c r="GJ3098" s="77" t="s">
        <v>303</v>
      </c>
      <c r="GK3098" s="77">
        <v>5338.1784104567414</v>
      </c>
      <c r="GL3098" s="77">
        <v>487.92267199999998</v>
      </c>
      <c r="GM3098" s="77">
        <v>2021</v>
      </c>
      <c r="GN3098" s="77" t="s">
        <v>175</v>
      </c>
      <c r="GO3098" s="77">
        <v>5.3000000000000005E-2</v>
      </c>
      <c r="GP3098" s="77">
        <v>3</v>
      </c>
      <c r="GQ3098" s="77">
        <v>0</v>
      </c>
      <c r="GR3098" s="77" t="s">
        <v>423</v>
      </c>
      <c r="GS3098" s="77">
        <v>5.5966209081309407E-2</v>
      </c>
      <c r="GT3098" s="77">
        <v>298.75760903295389</v>
      </c>
      <c r="GU3098" s="77">
        <v>5.5966209081309407E-2</v>
      </c>
      <c r="GV3098" s="77">
        <v>298.75760903295389</v>
      </c>
      <c r="GW3098" s="77">
        <v>0</v>
      </c>
      <c r="GX3098" s="77">
        <v>0</v>
      </c>
      <c r="GY3098" s="77">
        <v>0</v>
      </c>
      <c r="GZ3098" s="77">
        <v>0</v>
      </c>
    </row>
    <row r="3099" spans="98:208" x14ac:dyDescent="0.25">
      <c r="CT3099" s="77" t="s">
        <v>155</v>
      </c>
      <c r="CU3099" s="77" t="s">
        <v>485</v>
      </c>
      <c r="CV3099" s="77" t="s">
        <v>460</v>
      </c>
      <c r="CW3099" s="77">
        <v>2025</v>
      </c>
      <c r="CX3099" s="77">
        <v>0</v>
      </c>
      <c r="CY3099" s="77">
        <v>0</v>
      </c>
      <c r="CZ3099" s="77">
        <v>0</v>
      </c>
      <c r="DA3099" s="77">
        <v>0</v>
      </c>
      <c r="DB3099" s="77">
        <v>9129.7460702364697</v>
      </c>
      <c r="DC3099" s="77">
        <v>233.23007680791571</v>
      </c>
      <c r="DD3099" s="77">
        <v>8896.5159934285548</v>
      </c>
      <c r="DE3099" s="77">
        <v>0</v>
      </c>
      <c r="DF3099" s="77">
        <v>0</v>
      </c>
      <c r="DG3099" s="77">
        <v>0</v>
      </c>
      <c r="DH3099" s="77">
        <v>0</v>
      </c>
      <c r="DI3099" s="77">
        <v>533.52731185150344</v>
      </c>
      <c r="DJ3099" s="77">
        <v>1.2921348220330801E-7</v>
      </c>
      <c r="DL3099" s="77">
        <v>0</v>
      </c>
      <c r="DM3099" s="77">
        <v>0</v>
      </c>
      <c r="DN3099" s="77">
        <v>0</v>
      </c>
      <c r="DO3099" s="77">
        <v>0</v>
      </c>
      <c r="DP3099" s="77">
        <v>0</v>
      </c>
      <c r="DQ3099" s="77">
        <v>0</v>
      </c>
      <c r="DR3099" s="77">
        <v>0</v>
      </c>
      <c r="DS3099" s="77">
        <v>0</v>
      </c>
      <c r="DT3099" s="77">
        <v>0</v>
      </c>
      <c r="DU3099" s="77">
        <v>0</v>
      </c>
      <c r="DV3099" s="77">
        <v>6.8938921814902998E-5</v>
      </c>
      <c r="DW3099" s="77">
        <v>6.8938921814902998E-5</v>
      </c>
      <c r="GE3099" s="77" t="s">
        <v>422</v>
      </c>
      <c r="GF3099" s="77" t="s">
        <v>155</v>
      </c>
      <c r="GG3099" s="77" t="s">
        <v>450</v>
      </c>
      <c r="GH3099" s="77" t="s">
        <v>300</v>
      </c>
      <c r="GI3099" s="77">
        <v>2022</v>
      </c>
      <c r="GJ3099" s="77" t="s">
        <v>305</v>
      </c>
      <c r="GK3099" s="77">
        <v>222.22942162782891</v>
      </c>
      <c r="GL3099" s="77">
        <v>487.92267199999998</v>
      </c>
      <c r="GM3099" s="77">
        <v>2022</v>
      </c>
      <c r="GN3099" s="77" t="s">
        <v>175</v>
      </c>
      <c r="GO3099" s="77">
        <v>0.13250000000000001</v>
      </c>
      <c r="GP3099" s="77">
        <v>3</v>
      </c>
      <c r="GQ3099" s="77">
        <v>0</v>
      </c>
      <c r="GR3099" s="77" t="s">
        <v>423</v>
      </c>
      <c r="GS3099" s="77">
        <v>0.1527377521613833</v>
      </c>
      <c r="GT3099" s="77">
        <v>33.942822323558886</v>
      </c>
      <c r="GU3099" s="77">
        <v>0.1527377521613833</v>
      </c>
      <c r="GV3099" s="77">
        <v>33.942822323558886</v>
      </c>
      <c r="GW3099" s="77">
        <v>0.1527377521613833</v>
      </c>
      <c r="GX3099" s="77">
        <v>33.942822323558886</v>
      </c>
      <c r="GY3099" s="77">
        <v>0</v>
      </c>
      <c r="GZ3099" s="77">
        <v>0</v>
      </c>
    </row>
    <row r="3100" spans="98:208" x14ac:dyDescent="0.25">
      <c r="CT3100" s="77" t="s">
        <v>155</v>
      </c>
      <c r="CU3100" s="77" t="s">
        <v>485</v>
      </c>
      <c r="CV3100" s="77" t="s">
        <v>467</v>
      </c>
      <c r="CW3100" s="77">
        <v>2020</v>
      </c>
      <c r="CX3100" s="77">
        <v>0</v>
      </c>
      <c r="CY3100" s="77">
        <v>0</v>
      </c>
      <c r="CZ3100" s="77">
        <v>0</v>
      </c>
      <c r="DA3100" s="77">
        <v>0</v>
      </c>
      <c r="DB3100" s="77">
        <v>5.2405583313016884</v>
      </c>
      <c r="DC3100" s="77">
        <v>0.69641821681220062</v>
      </c>
      <c r="DD3100" s="77">
        <v>2.9419641522810909</v>
      </c>
      <c r="DE3100" s="77">
        <v>1.602175962208322</v>
      </c>
      <c r="DF3100" s="77">
        <v>0.3606876487424141</v>
      </c>
      <c r="DG3100" s="77">
        <v>0</v>
      </c>
      <c r="DH3100" s="77">
        <v>0</v>
      </c>
      <c r="DI3100" s="77">
        <v>0</v>
      </c>
      <c r="DJ3100" s="77">
        <v>1.350621060704058E-4</v>
      </c>
      <c r="DL3100" s="77">
        <v>0</v>
      </c>
      <c r="DM3100" s="77">
        <v>4.8715233472733202E-5</v>
      </c>
      <c r="DN3100" s="77">
        <v>4.8715233472733202E-5</v>
      </c>
      <c r="DO3100" s="77">
        <v>0</v>
      </c>
      <c r="DP3100" s="77">
        <v>0</v>
      </c>
      <c r="DQ3100" s="77">
        <v>0</v>
      </c>
      <c r="DR3100" s="77">
        <v>0</v>
      </c>
      <c r="DS3100" s="77">
        <v>0</v>
      </c>
      <c r="DT3100" s="77">
        <v>0</v>
      </c>
      <c r="DU3100" s="77">
        <v>0</v>
      </c>
      <c r="DV3100" s="77">
        <v>0</v>
      </c>
      <c r="DW3100" s="77">
        <v>0</v>
      </c>
      <c r="GE3100" s="77" t="s">
        <v>425</v>
      </c>
      <c r="GF3100" s="77" t="s">
        <v>155</v>
      </c>
      <c r="GG3100" s="77" t="s">
        <v>450</v>
      </c>
      <c r="GH3100" s="77" t="s">
        <v>300</v>
      </c>
      <c r="GI3100" s="77">
        <v>2022</v>
      </c>
      <c r="GJ3100" s="77" t="s">
        <v>301</v>
      </c>
      <c r="GK3100" s="77">
        <v>8585.7228092479399</v>
      </c>
      <c r="GL3100" s="77">
        <v>487.92267199999998</v>
      </c>
      <c r="GM3100" s="77">
        <v>2022</v>
      </c>
      <c r="GN3100" s="77" t="s">
        <v>175</v>
      </c>
      <c r="GO3100" s="77">
        <v>5.3000000000000005E-2</v>
      </c>
      <c r="GP3100" s="77">
        <v>3</v>
      </c>
      <c r="GQ3100" s="77">
        <v>0</v>
      </c>
      <c r="GR3100" s="77" t="s">
        <v>423</v>
      </c>
      <c r="GS3100" s="77">
        <v>5.5966209081309407E-2</v>
      </c>
      <c r="GT3100" s="77">
        <v>480.51035785653738</v>
      </c>
      <c r="GU3100" s="77">
        <v>5.5966209081309407E-2</v>
      </c>
      <c r="GV3100" s="77">
        <v>480.51035785653738</v>
      </c>
      <c r="GW3100" s="77">
        <v>5.5966209081309407E-2</v>
      </c>
      <c r="GX3100" s="77">
        <v>480.51035785653738</v>
      </c>
      <c r="GY3100" s="77">
        <v>0</v>
      </c>
      <c r="GZ3100" s="77">
        <v>0</v>
      </c>
    </row>
    <row r="3101" spans="98:208" x14ac:dyDescent="0.25">
      <c r="CT3101" s="77" t="s">
        <v>155</v>
      </c>
      <c r="CU3101" s="77" t="s">
        <v>485</v>
      </c>
      <c r="CV3101" s="77" t="s">
        <v>467</v>
      </c>
      <c r="CW3101" s="77">
        <v>2021</v>
      </c>
      <c r="CX3101" s="77">
        <v>0</v>
      </c>
      <c r="CY3101" s="77">
        <v>0</v>
      </c>
      <c r="CZ3101" s="77">
        <v>0</v>
      </c>
      <c r="DA3101" s="77">
        <v>0</v>
      </c>
      <c r="DB3101" s="77">
        <v>5.2405583313016884</v>
      </c>
      <c r="DC3101" s="77">
        <v>0.69641821681220062</v>
      </c>
      <c r="DD3101" s="77">
        <v>2.9419641522810909</v>
      </c>
      <c r="DE3101" s="77">
        <v>1.602175962208322</v>
      </c>
      <c r="DF3101" s="77">
        <v>0.3606876487424141</v>
      </c>
      <c r="DG3101" s="77">
        <v>0.3606876487424141</v>
      </c>
      <c r="DH3101" s="77">
        <v>0</v>
      </c>
      <c r="DI3101" s="77">
        <v>0</v>
      </c>
      <c r="DJ3101" s="77">
        <v>1.350621060704058E-4</v>
      </c>
      <c r="DL3101" s="77">
        <v>0</v>
      </c>
      <c r="DM3101" s="77">
        <v>4.8715233472733202E-5</v>
      </c>
      <c r="DN3101" s="77">
        <v>4.8715233472733202E-5</v>
      </c>
      <c r="DO3101" s="77">
        <v>0</v>
      </c>
      <c r="DP3101" s="77">
        <v>4.8715233472733202E-5</v>
      </c>
      <c r="DQ3101" s="77">
        <v>4.8715233472733202E-5</v>
      </c>
      <c r="DR3101" s="77">
        <v>0</v>
      </c>
      <c r="DS3101" s="77">
        <v>0</v>
      </c>
      <c r="DT3101" s="77">
        <v>0</v>
      </c>
      <c r="DU3101" s="77">
        <v>0</v>
      </c>
      <c r="DV3101" s="77">
        <v>0</v>
      </c>
      <c r="DW3101" s="77">
        <v>0</v>
      </c>
      <c r="GE3101" s="77" t="s">
        <v>427</v>
      </c>
      <c r="GF3101" s="77" t="s">
        <v>155</v>
      </c>
      <c r="GG3101" s="77" t="s">
        <v>450</v>
      </c>
      <c r="GH3101" s="77" t="s">
        <v>300</v>
      </c>
      <c r="GI3101" s="77">
        <v>2022</v>
      </c>
      <c r="GJ3101" s="77" t="s">
        <v>303</v>
      </c>
      <c r="GK3101" s="77">
        <v>5338.1784104567414</v>
      </c>
      <c r="GL3101" s="77">
        <v>487.92267199999998</v>
      </c>
      <c r="GM3101" s="77">
        <v>2022</v>
      </c>
      <c r="GN3101" s="77" t="s">
        <v>175</v>
      </c>
      <c r="GO3101" s="77">
        <v>5.3000000000000005E-2</v>
      </c>
      <c r="GP3101" s="77">
        <v>3</v>
      </c>
      <c r="GQ3101" s="77">
        <v>0</v>
      </c>
      <c r="GR3101" s="77" t="s">
        <v>423</v>
      </c>
      <c r="GS3101" s="77">
        <v>5.5966209081309407E-2</v>
      </c>
      <c r="GT3101" s="77">
        <v>298.75760903295389</v>
      </c>
      <c r="GU3101" s="77">
        <v>5.5966209081309407E-2</v>
      </c>
      <c r="GV3101" s="77">
        <v>298.75760903295389</v>
      </c>
      <c r="GW3101" s="77">
        <v>5.5966209081309407E-2</v>
      </c>
      <c r="GX3101" s="77">
        <v>298.75760903295389</v>
      </c>
      <c r="GY3101" s="77">
        <v>0</v>
      </c>
      <c r="GZ3101" s="77">
        <v>0</v>
      </c>
    </row>
    <row r="3102" spans="98:208" x14ac:dyDescent="0.25">
      <c r="CT3102" s="77" t="s">
        <v>155</v>
      </c>
      <c r="CU3102" s="77" t="s">
        <v>485</v>
      </c>
      <c r="CV3102" s="77" t="s">
        <v>467</v>
      </c>
      <c r="CW3102" s="77">
        <v>2022</v>
      </c>
      <c r="CX3102" s="77">
        <v>0</v>
      </c>
      <c r="CY3102" s="77">
        <v>0</v>
      </c>
      <c r="CZ3102" s="77">
        <v>0</v>
      </c>
      <c r="DA3102" s="77">
        <v>0</v>
      </c>
      <c r="DB3102" s="77">
        <v>5.2405583313016884</v>
      </c>
      <c r="DC3102" s="77">
        <v>0.69641821681220062</v>
      </c>
      <c r="DD3102" s="77">
        <v>2.9419641522810909</v>
      </c>
      <c r="DE3102" s="77">
        <v>1.602175962208322</v>
      </c>
      <c r="DF3102" s="77">
        <v>0.3606876487424141</v>
      </c>
      <c r="DG3102" s="77">
        <v>0.3606876487424141</v>
      </c>
      <c r="DH3102" s="77">
        <v>0.3606876487424141</v>
      </c>
      <c r="DI3102" s="77">
        <v>0</v>
      </c>
      <c r="DJ3102" s="77">
        <v>1.350621060704058E-4</v>
      </c>
      <c r="DL3102" s="77">
        <v>0</v>
      </c>
      <c r="DM3102" s="77">
        <v>4.8715233472733202E-5</v>
      </c>
      <c r="DN3102" s="77">
        <v>4.8715233472733202E-5</v>
      </c>
      <c r="DO3102" s="77">
        <v>0</v>
      </c>
      <c r="DP3102" s="77">
        <v>4.8715233472733202E-5</v>
      </c>
      <c r="DQ3102" s="77">
        <v>4.8715233472733202E-5</v>
      </c>
      <c r="DR3102" s="77">
        <v>0</v>
      </c>
      <c r="DS3102" s="77">
        <v>4.8715233472733202E-5</v>
      </c>
      <c r="DT3102" s="77">
        <v>4.8715233472733202E-5</v>
      </c>
      <c r="DU3102" s="77">
        <v>0</v>
      </c>
      <c r="DV3102" s="77">
        <v>0</v>
      </c>
      <c r="DW3102" s="77">
        <v>0</v>
      </c>
      <c r="GE3102" s="77" t="s">
        <v>422</v>
      </c>
      <c r="GF3102" s="77" t="s">
        <v>155</v>
      </c>
      <c r="GG3102" s="77" t="s">
        <v>450</v>
      </c>
      <c r="GH3102" s="77" t="s">
        <v>300</v>
      </c>
      <c r="GI3102" s="77">
        <v>2023</v>
      </c>
      <c r="GJ3102" s="77" t="s">
        <v>305</v>
      </c>
      <c r="GK3102" s="77">
        <v>233.23007680793651</v>
      </c>
      <c r="GL3102" s="77">
        <v>487.92267199999998</v>
      </c>
      <c r="GM3102" s="77">
        <v>2023</v>
      </c>
      <c r="GN3102" s="77" t="s">
        <v>175</v>
      </c>
      <c r="GO3102" s="77">
        <v>0.13250000000000001</v>
      </c>
      <c r="GP3102" s="77">
        <v>3</v>
      </c>
      <c r="GQ3102" s="77">
        <v>0</v>
      </c>
      <c r="GR3102" s="77" t="s">
        <v>423</v>
      </c>
      <c r="GS3102" s="77">
        <v>0</v>
      </c>
      <c r="GT3102" s="77">
        <v>0</v>
      </c>
      <c r="GU3102" s="77">
        <v>0.1527377521613833</v>
      </c>
      <c r="GV3102" s="77">
        <v>35.623037668070999</v>
      </c>
      <c r="GW3102" s="77">
        <v>0.1527377521613833</v>
      </c>
      <c r="GX3102" s="77">
        <v>35.623037668070999</v>
      </c>
      <c r="GY3102" s="77">
        <v>0.1527377521613833</v>
      </c>
      <c r="GZ3102" s="77">
        <v>35.623037668070999</v>
      </c>
    </row>
    <row r="3103" spans="98:208" x14ac:dyDescent="0.25">
      <c r="CT3103" s="77" t="s">
        <v>155</v>
      </c>
      <c r="CU3103" s="77" t="s">
        <v>485</v>
      </c>
      <c r="CV3103" s="77" t="s">
        <v>467</v>
      </c>
      <c r="CW3103" s="77">
        <v>2023</v>
      </c>
      <c r="CX3103" s="77">
        <v>0</v>
      </c>
      <c r="CY3103" s="77">
        <v>0</v>
      </c>
      <c r="CZ3103" s="77">
        <v>0</v>
      </c>
      <c r="DA3103" s="77">
        <v>0</v>
      </c>
      <c r="DB3103" s="77">
        <v>5.4750346070079017</v>
      </c>
      <c r="DC3103" s="77">
        <v>0.7189601678581673</v>
      </c>
      <c r="DD3103" s="77">
        <v>3.071497198615178</v>
      </c>
      <c r="DE3103" s="77">
        <v>1.684577240534483</v>
      </c>
      <c r="DF3103" s="77">
        <v>0</v>
      </c>
      <c r="DG3103" s="77">
        <v>0.37599181639994855</v>
      </c>
      <c r="DH3103" s="77">
        <v>0.37599181639994855</v>
      </c>
      <c r="DI3103" s="77">
        <v>0.37599181639994855</v>
      </c>
      <c r="DJ3103" s="77">
        <v>1.350621060704058E-4</v>
      </c>
      <c r="DL3103" s="77">
        <v>0</v>
      </c>
      <c r="DM3103" s="77">
        <v>0</v>
      </c>
      <c r="DN3103" s="77">
        <v>0</v>
      </c>
      <c r="DO3103" s="77">
        <v>0</v>
      </c>
      <c r="DP3103" s="77">
        <v>5.0782246588214396E-5</v>
      </c>
      <c r="DQ3103" s="77">
        <v>5.0782246588214396E-5</v>
      </c>
      <c r="DR3103" s="77">
        <v>0</v>
      </c>
      <c r="DS3103" s="77">
        <v>5.0782246588214396E-5</v>
      </c>
      <c r="DT3103" s="77">
        <v>5.0782246588214396E-5</v>
      </c>
      <c r="DU3103" s="77">
        <v>0</v>
      </c>
      <c r="DV3103" s="77">
        <v>5.0782246588214396E-5</v>
      </c>
      <c r="DW3103" s="77">
        <v>5.0782246588214396E-5</v>
      </c>
      <c r="GE3103" s="77" t="s">
        <v>425</v>
      </c>
      <c r="GF3103" s="77" t="s">
        <v>155</v>
      </c>
      <c r="GG3103" s="77" t="s">
        <v>450</v>
      </c>
      <c r="GH3103" s="77" t="s">
        <v>300</v>
      </c>
      <c r="GI3103" s="77">
        <v>2023</v>
      </c>
      <c r="GJ3103" s="77" t="s">
        <v>301</v>
      </c>
      <c r="GK3103" s="77">
        <v>8896.5159934285875</v>
      </c>
      <c r="GL3103" s="77">
        <v>487.92267199999998</v>
      </c>
      <c r="GM3103" s="77">
        <v>2023</v>
      </c>
      <c r="GN3103" s="77" t="s">
        <v>175</v>
      </c>
      <c r="GO3103" s="77">
        <v>5.3000000000000005E-2</v>
      </c>
      <c r="GP3103" s="77">
        <v>3</v>
      </c>
      <c r="GQ3103" s="77">
        <v>0</v>
      </c>
      <c r="GR3103" s="77" t="s">
        <v>423</v>
      </c>
      <c r="GS3103" s="77">
        <v>0</v>
      </c>
      <c r="GT3103" s="77">
        <v>0</v>
      </c>
      <c r="GU3103" s="77">
        <v>5.5966209081309407E-2</v>
      </c>
      <c r="GV3103" s="77">
        <v>497.90427418343739</v>
      </c>
      <c r="GW3103" s="77">
        <v>5.5966209081309407E-2</v>
      </c>
      <c r="GX3103" s="77">
        <v>497.90427418343739</v>
      </c>
      <c r="GY3103" s="77">
        <v>5.5966209081309407E-2</v>
      </c>
      <c r="GZ3103" s="77">
        <v>497.90427418343739</v>
      </c>
    </row>
    <row r="3104" spans="98:208" x14ac:dyDescent="0.25">
      <c r="CT3104" s="77" t="s">
        <v>155</v>
      </c>
      <c r="CU3104" s="77" t="s">
        <v>485</v>
      </c>
      <c r="CV3104" s="77" t="s">
        <v>467</v>
      </c>
      <c r="CW3104" s="77">
        <v>2024</v>
      </c>
      <c r="CX3104" s="77">
        <v>0</v>
      </c>
      <c r="CY3104" s="77">
        <v>0</v>
      </c>
      <c r="CZ3104" s="77">
        <v>0</v>
      </c>
      <c r="DA3104" s="77">
        <v>0</v>
      </c>
      <c r="DB3104" s="77">
        <v>5.4750346070079017</v>
      </c>
      <c r="DC3104" s="77">
        <v>0.7189601678581673</v>
      </c>
      <c r="DD3104" s="77">
        <v>3.071497198615178</v>
      </c>
      <c r="DE3104" s="77">
        <v>1.684577240534483</v>
      </c>
      <c r="DF3104" s="77">
        <v>0</v>
      </c>
      <c r="DG3104" s="77">
        <v>0</v>
      </c>
      <c r="DH3104" s="77">
        <v>0.37599181639994855</v>
      </c>
      <c r="DI3104" s="77">
        <v>0.37599181639994855</v>
      </c>
      <c r="DJ3104" s="77">
        <v>1.350621060704058E-4</v>
      </c>
      <c r="DL3104" s="77">
        <v>0</v>
      </c>
      <c r="DM3104" s="77">
        <v>0</v>
      </c>
      <c r="DN3104" s="77">
        <v>0</v>
      </c>
      <c r="DO3104" s="77">
        <v>0</v>
      </c>
      <c r="DP3104" s="77">
        <v>0</v>
      </c>
      <c r="DQ3104" s="77">
        <v>0</v>
      </c>
      <c r="DR3104" s="77">
        <v>0</v>
      </c>
      <c r="DS3104" s="77">
        <v>5.0782246588214396E-5</v>
      </c>
      <c r="DT3104" s="77">
        <v>5.0782246588214396E-5</v>
      </c>
      <c r="DU3104" s="77">
        <v>0</v>
      </c>
      <c r="DV3104" s="77">
        <v>5.0782246588214396E-5</v>
      </c>
      <c r="DW3104" s="77">
        <v>5.0782246588214396E-5</v>
      </c>
      <c r="GE3104" s="77" t="s">
        <v>427</v>
      </c>
      <c r="GF3104" s="77" t="s">
        <v>155</v>
      </c>
      <c r="GG3104" s="77" t="s">
        <v>450</v>
      </c>
      <c r="GH3104" s="77" t="s">
        <v>300</v>
      </c>
      <c r="GI3104" s="77">
        <v>2023</v>
      </c>
      <c r="GJ3104" s="77" t="s">
        <v>303</v>
      </c>
      <c r="GK3104" s="77">
        <v>5534.8914862000893</v>
      </c>
      <c r="GL3104" s="77">
        <v>487.92267199999998</v>
      </c>
      <c r="GM3104" s="77">
        <v>2023</v>
      </c>
      <c r="GN3104" s="77" t="s">
        <v>175</v>
      </c>
      <c r="GO3104" s="77">
        <v>5.3000000000000005E-2</v>
      </c>
      <c r="GP3104" s="77">
        <v>3</v>
      </c>
      <c r="GQ3104" s="77">
        <v>0</v>
      </c>
      <c r="GR3104" s="77" t="s">
        <v>423</v>
      </c>
      <c r="GS3104" s="77">
        <v>0</v>
      </c>
      <c r="GT3104" s="77">
        <v>0</v>
      </c>
      <c r="GU3104" s="77">
        <v>5.5966209081309407E-2</v>
      </c>
      <c r="GV3104" s="77">
        <v>309.76689415903354</v>
      </c>
      <c r="GW3104" s="77">
        <v>5.5966209081309407E-2</v>
      </c>
      <c r="GX3104" s="77">
        <v>309.76689415903354</v>
      </c>
      <c r="GY3104" s="77">
        <v>5.5966209081309407E-2</v>
      </c>
      <c r="GZ3104" s="77">
        <v>309.76689415903354</v>
      </c>
    </row>
    <row r="3105" spans="98:208" x14ac:dyDescent="0.25">
      <c r="CT3105" s="77" t="s">
        <v>155</v>
      </c>
      <c r="CU3105" s="77" t="s">
        <v>485</v>
      </c>
      <c r="CV3105" s="77" t="s">
        <v>467</v>
      </c>
      <c r="CW3105" s="77">
        <v>2025</v>
      </c>
      <c r="CX3105" s="77">
        <v>0</v>
      </c>
      <c r="CY3105" s="77">
        <v>0</v>
      </c>
      <c r="CZ3105" s="77">
        <v>0</v>
      </c>
      <c r="DA3105" s="77">
        <v>0</v>
      </c>
      <c r="DB3105" s="77">
        <v>5.4750346070079017</v>
      </c>
      <c r="DC3105" s="77">
        <v>0.7189601678581673</v>
      </c>
      <c r="DD3105" s="77">
        <v>3.071497198615178</v>
      </c>
      <c r="DE3105" s="77">
        <v>1.684577240534483</v>
      </c>
      <c r="DF3105" s="77">
        <v>0</v>
      </c>
      <c r="DG3105" s="77">
        <v>0</v>
      </c>
      <c r="DH3105" s="77">
        <v>0</v>
      </c>
      <c r="DI3105" s="77">
        <v>0.37599181639994855</v>
      </c>
      <c r="DJ3105" s="77">
        <v>1.350621060704058E-4</v>
      </c>
      <c r="DL3105" s="77">
        <v>0</v>
      </c>
      <c r="DM3105" s="77">
        <v>0</v>
      </c>
      <c r="DN3105" s="77">
        <v>0</v>
      </c>
      <c r="DO3105" s="77">
        <v>0</v>
      </c>
      <c r="DP3105" s="77">
        <v>0</v>
      </c>
      <c r="DQ3105" s="77">
        <v>0</v>
      </c>
      <c r="DR3105" s="77">
        <v>0</v>
      </c>
      <c r="DS3105" s="77">
        <v>0</v>
      </c>
      <c r="DT3105" s="77">
        <v>0</v>
      </c>
      <c r="DU3105" s="77">
        <v>0</v>
      </c>
      <c r="DV3105" s="77">
        <v>5.0782246588214396E-5</v>
      </c>
      <c r="DW3105" s="77">
        <v>5.0782246588214396E-5</v>
      </c>
      <c r="GE3105" s="77" t="s">
        <v>422</v>
      </c>
      <c r="GF3105" s="77" t="s">
        <v>155</v>
      </c>
      <c r="GG3105" s="77" t="s">
        <v>450</v>
      </c>
      <c r="GH3105" s="77" t="s">
        <v>300</v>
      </c>
      <c r="GI3105" s="77">
        <v>2024</v>
      </c>
      <c r="GJ3105" s="77" t="s">
        <v>305</v>
      </c>
      <c r="GK3105" s="77">
        <v>233.23007680793651</v>
      </c>
      <c r="GL3105" s="77">
        <v>487.92267199999998</v>
      </c>
      <c r="GM3105" s="77">
        <v>2024</v>
      </c>
      <c r="GN3105" s="77" t="s">
        <v>175</v>
      </c>
      <c r="GO3105" s="77">
        <v>0.13250000000000001</v>
      </c>
      <c r="GP3105" s="77">
        <v>3</v>
      </c>
      <c r="GQ3105" s="77">
        <v>0</v>
      </c>
      <c r="GR3105" s="77" t="s">
        <v>423</v>
      </c>
      <c r="GS3105" s="77">
        <v>0</v>
      </c>
      <c r="GT3105" s="77">
        <v>0</v>
      </c>
      <c r="GU3105" s="77">
        <v>0</v>
      </c>
      <c r="GV3105" s="77">
        <v>0</v>
      </c>
      <c r="GW3105" s="77">
        <v>0.1527377521613833</v>
      </c>
      <c r="GX3105" s="77">
        <v>35.623037668070999</v>
      </c>
      <c r="GY3105" s="77">
        <v>0.1527377521613833</v>
      </c>
      <c r="GZ3105" s="77">
        <v>35.623037668070999</v>
      </c>
    </row>
    <row r="3106" spans="98:208" x14ac:dyDescent="0.25">
      <c r="CT3106" s="77" t="s">
        <v>155</v>
      </c>
      <c r="CU3106" s="77" t="s">
        <v>485</v>
      </c>
      <c r="CV3106" s="77" t="s">
        <v>474</v>
      </c>
      <c r="CW3106" s="77">
        <v>2020</v>
      </c>
      <c r="CX3106" s="77">
        <v>0</v>
      </c>
      <c r="CY3106" s="77">
        <v>0</v>
      </c>
      <c r="CZ3106" s="77">
        <v>0</v>
      </c>
      <c r="DA3106" s="77">
        <v>0</v>
      </c>
      <c r="DB3106" s="77">
        <v>7.7900575334946834E-2</v>
      </c>
      <c r="DC3106" s="77">
        <v>3.6425060683951342E-2</v>
      </c>
      <c r="DD3106" s="77">
        <v>1.5808724525432751E-3</v>
      </c>
      <c r="DE3106" s="77">
        <v>3.9894642198447738E-2</v>
      </c>
      <c r="DF3106" s="77">
        <v>7.8847092159209809E-3</v>
      </c>
      <c r="DG3106" s="77">
        <v>0</v>
      </c>
      <c r="DH3106" s="77">
        <v>0</v>
      </c>
      <c r="DI3106" s="77">
        <v>0</v>
      </c>
      <c r="DJ3106" s="77">
        <v>2.1274905626947741E-3</v>
      </c>
      <c r="DL3106" s="77">
        <v>0</v>
      </c>
      <c r="DM3106" s="77">
        <v>1.6774644446464399E-5</v>
      </c>
      <c r="DN3106" s="77">
        <v>1.6774644446464399E-5</v>
      </c>
      <c r="DO3106" s="77">
        <v>0</v>
      </c>
      <c r="DP3106" s="77">
        <v>0</v>
      </c>
      <c r="DQ3106" s="77">
        <v>0</v>
      </c>
      <c r="DR3106" s="77">
        <v>0</v>
      </c>
      <c r="DS3106" s="77">
        <v>0</v>
      </c>
      <c r="DT3106" s="77">
        <v>0</v>
      </c>
      <c r="DU3106" s="77">
        <v>0</v>
      </c>
      <c r="DV3106" s="77">
        <v>0</v>
      </c>
      <c r="DW3106" s="77">
        <v>0</v>
      </c>
      <c r="GE3106" s="77" t="s">
        <v>425</v>
      </c>
      <c r="GF3106" s="77" t="s">
        <v>155</v>
      </c>
      <c r="GG3106" s="77" t="s">
        <v>450</v>
      </c>
      <c r="GH3106" s="77" t="s">
        <v>300</v>
      </c>
      <c r="GI3106" s="77">
        <v>2024</v>
      </c>
      <c r="GJ3106" s="77" t="s">
        <v>301</v>
      </c>
      <c r="GK3106" s="77">
        <v>8896.5159934285875</v>
      </c>
      <c r="GL3106" s="77">
        <v>487.92267199999998</v>
      </c>
      <c r="GM3106" s="77">
        <v>2024</v>
      </c>
      <c r="GN3106" s="77" t="s">
        <v>175</v>
      </c>
      <c r="GO3106" s="77">
        <v>5.3000000000000005E-2</v>
      </c>
      <c r="GP3106" s="77">
        <v>3</v>
      </c>
      <c r="GQ3106" s="77">
        <v>0</v>
      </c>
      <c r="GR3106" s="77" t="s">
        <v>423</v>
      </c>
      <c r="GS3106" s="77">
        <v>0</v>
      </c>
      <c r="GT3106" s="77">
        <v>0</v>
      </c>
      <c r="GU3106" s="77">
        <v>0</v>
      </c>
      <c r="GV3106" s="77">
        <v>0</v>
      </c>
      <c r="GW3106" s="77">
        <v>5.5966209081309407E-2</v>
      </c>
      <c r="GX3106" s="77">
        <v>497.90427418343739</v>
      </c>
      <c r="GY3106" s="77">
        <v>5.5966209081309407E-2</v>
      </c>
      <c r="GZ3106" s="77">
        <v>497.90427418343739</v>
      </c>
    </row>
    <row r="3107" spans="98:208" x14ac:dyDescent="0.25">
      <c r="CT3107" s="77" t="s">
        <v>155</v>
      </c>
      <c r="CU3107" s="77" t="s">
        <v>485</v>
      </c>
      <c r="CV3107" s="77" t="s">
        <v>474</v>
      </c>
      <c r="CW3107" s="77">
        <v>2021</v>
      </c>
      <c r="CX3107" s="77">
        <v>0</v>
      </c>
      <c r="CY3107" s="77">
        <v>0</v>
      </c>
      <c r="CZ3107" s="77">
        <v>0</v>
      </c>
      <c r="DA3107" s="77">
        <v>0</v>
      </c>
      <c r="DB3107" s="77">
        <v>7.7900575334946834E-2</v>
      </c>
      <c r="DC3107" s="77">
        <v>3.6425060683951342E-2</v>
      </c>
      <c r="DD3107" s="77">
        <v>1.5808724525432751E-3</v>
      </c>
      <c r="DE3107" s="77">
        <v>3.9894642198447738E-2</v>
      </c>
      <c r="DF3107" s="77">
        <v>7.8847092159209809E-3</v>
      </c>
      <c r="DG3107" s="77">
        <v>7.8847092159209809E-3</v>
      </c>
      <c r="DH3107" s="77">
        <v>0</v>
      </c>
      <c r="DI3107" s="77">
        <v>0</v>
      </c>
      <c r="DJ3107" s="77">
        <v>2.1274905626947741E-3</v>
      </c>
      <c r="DL3107" s="77">
        <v>0</v>
      </c>
      <c r="DM3107" s="77">
        <v>1.6774644446464399E-5</v>
      </c>
      <c r="DN3107" s="77">
        <v>1.6774644446464399E-5</v>
      </c>
      <c r="DO3107" s="77">
        <v>0</v>
      </c>
      <c r="DP3107" s="77">
        <v>1.6774644446464399E-5</v>
      </c>
      <c r="DQ3107" s="77">
        <v>1.6774644446464399E-5</v>
      </c>
      <c r="DR3107" s="77">
        <v>0</v>
      </c>
      <c r="DS3107" s="77">
        <v>0</v>
      </c>
      <c r="DT3107" s="77">
        <v>0</v>
      </c>
      <c r="DU3107" s="77">
        <v>0</v>
      </c>
      <c r="DV3107" s="77">
        <v>0</v>
      </c>
      <c r="DW3107" s="77">
        <v>0</v>
      </c>
      <c r="GE3107" s="77" t="s">
        <v>427</v>
      </c>
      <c r="GF3107" s="77" t="s">
        <v>155</v>
      </c>
      <c r="GG3107" s="77" t="s">
        <v>450</v>
      </c>
      <c r="GH3107" s="77" t="s">
        <v>300</v>
      </c>
      <c r="GI3107" s="77">
        <v>2024</v>
      </c>
      <c r="GJ3107" s="77" t="s">
        <v>303</v>
      </c>
      <c r="GK3107" s="77">
        <v>5534.8914862000893</v>
      </c>
      <c r="GL3107" s="77">
        <v>487.92267199999998</v>
      </c>
      <c r="GM3107" s="77">
        <v>2024</v>
      </c>
      <c r="GN3107" s="77" t="s">
        <v>175</v>
      </c>
      <c r="GO3107" s="77">
        <v>5.3000000000000005E-2</v>
      </c>
      <c r="GP3107" s="77">
        <v>3</v>
      </c>
      <c r="GQ3107" s="77">
        <v>0</v>
      </c>
      <c r="GR3107" s="77" t="s">
        <v>423</v>
      </c>
      <c r="GS3107" s="77">
        <v>0</v>
      </c>
      <c r="GT3107" s="77">
        <v>0</v>
      </c>
      <c r="GU3107" s="77">
        <v>0</v>
      </c>
      <c r="GV3107" s="77">
        <v>0</v>
      </c>
      <c r="GW3107" s="77">
        <v>5.5966209081309407E-2</v>
      </c>
      <c r="GX3107" s="77">
        <v>309.76689415903354</v>
      </c>
      <c r="GY3107" s="77">
        <v>5.5966209081309407E-2</v>
      </c>
      <c r="GZ3107" s="77">
        <v>309.76689415903354</v>
      </c>
    </row>
    <row r="3108" spans="98:208" x14ac:dyDescent="0.25">
      <c r="CT3108" s="77" t="s">
        <v>155</v>
      </c>
      <c r="CU3108" s="77" t="s">
        <v>485</v>
      </c>
      <c r="CV3108" s="77" t="s">
        <v>474</v>
      </c>
      <c r="CW3108" s="77">
        <v>2022</v>
      </c>
      <c r="CX3108" s="77">
        <v>0</v>
      </c>
      <c r="CY3108" s="77">
        <v>0</v>
      </c>
      <c r="CZ3108" s="77">
        <v>0</v>
      </c>
      <c r="DA3108" s="77">
        <v>0</v>
      </c>
      <c r="DB3108" s="77">
        <v>7.7900575334946834E-2</v>
      </c>
      <c r="DC3108" s="77">
        <v>3.6425060683951342E-2</v>
      </c>
      <c r="DD3108" s="77">
        <v>1.5808724525432751E-3</v>
      </c>
      <c r="DE3108" s="77">
        <v>3.9894642198447738E-2</v>
      </c>
      <c r="DF3108" s="77">
        <v>7.8847092159209809E-3</v>
      </c>
      <c r="DG3108" s="77">
        <v>7.8847092159209809E-3</v>
      </c>
      <c r="DH3108" s="77">
        <v>7.8847092159209809E-3</v>
      </c>
      <c r="DI3108" s="77">
        <v>0</v>
      </c>
      <c r="DJ3108" s="77">
        <v>2.1274905626947741E-3</v>
      </c>
      <c r="DL3108" s="77">
        <v>0</v>
      </c>
      <c r="DM3108" s="77">
        <v>1.6774644446464399E-5</v>
      </c>
      <c r="DN3108" s="77">
        <v>1.6774644446464399E-5</v>
      </c>
      <c r="DO3108" s="77">
        <v>0</v>
      </c>
      <c r="DP3108" s="77">
        <v>1.6774644446464399E-5</v>
      </c>
      <c r="DQ3108" s="77">
        <v>1.6774644446464399E-5</v>
      </c>
      <c r="DR3108" s="77">
        <v>0</v>
      </c>
      <c r="DS3108" s="77">
        <v>1.6774644446464399E-5</v>
      </c>
      <c r="DT3108" s="77">
        <v>1.6774644446464399E-5</v>
      </c>
      <c r="DU3108" s="77">
        <v>0</v>
      </c>
      <c r="DV3108" s="77">
        <v>0</v>
      </c>
      <c r="DW3108" s="77">
        <v>0</v>
      </c>
      <c r="GE3108" s="77" t="s">
        <v>422</v>
      </c>
      <c r="GF3108" s="77" t="s">
        <v>155</v>
      </c>
      <c r="GG3108" s="77" t="s">
        <v>450</v>
      </c>
      <c r="GH3108" s="77" t="s">
        <v>300</v>
      </c>
      <c r="GI3108" s="77">
        <v>2025</v>
      </c>
      <c r="GJ3108" s="77" t="s">
        <v>305</v>
      </c>
      <c r="GK3108" s="77">
        <v>233.23007680793651</v>
      </c>
      <c r="GL3108" s="77">
        <v>487.92267199999998</v>
      </c>
      <c r="GM3108" s="77">
        <v>2025</v>
      </c>
      <c r="GN3108" s="77" t="s">
        <v>175</v>
      </c>
      <c r="GO3108" s="77">
        <v>0.13250000000000001</v>
      </c>
      <c r="GP3108" s="77">
        <v>3</v>
      </c>
      <c r="GQ3108" s="77">
        <v>0</v>
      </c>
      <c r="GR3108" s="77" t="s">
        <v>423</v>
      </c>
      <c r="GS3108" s="77">
        <v>0</v>
      </c>
      <c r="GT3108" s="77">
        <v>0</v>
      </c>
      <c r="GU3108" s="77">
        <v>0</v>
      </c>
      <c r="GV3108" s="77">
        <v>0</v>
      </c>
      <c r="GW3108" s="77">
        <v>0</v>
      </c>
      <c r="GX3108" s="77">
        <v>0</v>
      </c>
      <c r="GY3108" s="77">
        <v>0.1527377521613833</v>
      </c>
      <c r="GZ3108" s="77">
        <v>35.623037668070999</v>
      </c>
    </row>
    <row r="3109" spans="98:208" x14ac:dyDescent="0.25">
      <c r="CT3109" s="77" t="s">
        <v>155</v>
      </c>
      <c r="CU3109" s="77" t="s">
        <v>485</v>
      </c>
      <c r="CV3109" s="77" t="s">
        <v>474</v>
      </c>
      <c r="CW3109" s="77">
        <v>2023</v>
      </c>
      <c r="CX3109" s="77">
        <v>0</v>
      </c>
      <c r="CY3109" s="77">
        <v>0</v>
      </c>
      <c r="CZ3109" s="77">
        <v>0</v>
      </c>
      <c r="DA3109" s="77">
        <v>0</v>
      </c>
      <c r="DB3109" s="77">
        <v>8.0408269036973609E-2</v>
      </c>
      <c r="DC3109" s="77">
        <v>3.7590224611387529E-2</v>
      </c>
      <c r="DD3109" s="77">
        <v>1.6314334115687509E-3</v>
      </c>
      <c r="DE3109" s="77">
        <v>4.1186611014014343E-2</v>
      </c>
      <c r="DF3109" s="77">
        <v>0</v>
      </c>
      <c r="DG3109" s="77">
        <v>8.1378100371598174E-3</v>
      </c>
      <c r="DH3109" s="77">
        <v>8.1378100371598174E-3</v>
      </c>
      <c r="DI3109" s="77">
        <v>8.1378100371598174E-3</v>
      </c>
      <c r="DJ3109" s="77">
        <v>2.1274905626947741E-3</v>
      </c>
      <c r="DL3109" s="77">
        <v>0</v>
      </c>
      <c r="DM3109" s="77">
        <v>0</v>
      </c>
      <c r="DN3109" s="77">
        <v>0</v>
      </c>
      <c r="DO3109" s="77">
        <v>0</v>
      </c>
      <c r="DP3109" s="77">
        <v>1.731311405506032E-5</v>
      </c>
      <c r="DQ3109" s="77">
        <v>1.731311405506032E-5</v>
      </c>
      <c r="DR3109" s="77">
        <v>0</v>
      </c>
      <c r="DS3109" s="77">
        <v>1.731311405506032E-5</v>
      </c>
      <c r="DT3109" s="77">
        <v>1.731311405506032E-5</v>
      </c>
      <c r="DU3109" s="77">
        <v>0</v>
      </c>
      <c r="DV3109" s="77">
        <v>1.731311405506032E-5</v>
      </c>
      <c r="DW3109" s="77">
        <v>1.731311405506032E-5</v>
      </c>
      <c r="GE3109" s="77" t="s">
        <v>425</v>
      </c>
      <c r="GF3109" s="77" t="s">
        <v>155</v>
      </c>
      <c r="GG3109" s="77" t="s">
        <v>450</v>
      </c>
      <c r="GH3109" s="77" t="s">
        <v>300</v>
      </c>
      <c r="GI3109" s="77">
        <v>2025</v>
      </c>
      <c r="GJ3109" s="77" t="s">
        <v>301</v>
      </c>
      <c r="GK3109" s="77">
        <v>8896.5159934285875</v>
      </c>
      <c r="GL3109" s="77">
        <v>487.92267199999998</v>
      </c>
      <c r="GM3109" s="77">
        <v>2025</v>
      </c>
      <c r="GN3109" s="77" t="s">
        <v>175</v>
      </c>
      <c r="GO3109" s="77">
        <v>5.3000000000000005E-2</v>
      </c>
      <c r="GP3109" s="77">
        <v>3</v>
      </c>
      <c r="GQ3109" s="77">
        <v>0</v>
      </c>
      <c r="GR3109" s="77" t="s">
        <v>423</v>
      </c>
      <c r="GS3109" s="77">
        <v>0</v>
      </c>
      <c r="GT3109" s="77">
        <v>0</v>
      </c>
      <c r="GU3109" s="77">
        <v>0</v>
      </c>
      <c r="GV3109" s="77">
        <v>0</v>
      </c>
      <c r="GW3109" s="77">
        <v>0</v>
      </c>
      <c r="GX3109" s="77">
        <v>0</v>
      </c>
      <c r="GY3109" s="77">
        <v>5.5966209081309407E-2</v>
      </c>
      <c r="GZ3109" s="77">
        <v>497.90427418343739</v>
      </c>
    </row>
    <row r="3110" spans="98:208" x14ac:dyDescent="0.25">
      <c r="CT3110" s="77" t="s">
        <v>155</v>
      </c>
      <c r="CU3110" s="77" t="s">
        <v>485</v>
      </c>
      <c r="CV3110" s="77" t="s">
        <v>474</v>
      </c>
      <c r="CW3110" s="77">
        <v>2024</v>
      </c>
      <c r="CX3110" s="77">
        <v>0</v>
      </c>
      <c r="CY3110" s="77">
        <v>0</v>
      </c>
      <c r="CZ3110" s="77">
        <v>0</v>
      </c>
      <c r="DA3110" s="77">
        <v>0</v>
      </c>
      <c r="DB3110" s="77">
        <v>8.0408269036973609E-2</v>
      </c>
      <c r="DC3110" s="77">
        <v>3.7590224611387529E-2</v>
      </c>
      <c r="DD3110" s="77">
        <v>1.6314334115687509E-3</v>
      </c>
      <c r="DE3110" s="77">
        <v>4.1186611014014343E-2</v>
      </c>
      <c r="DF3110" s="77">
        <v>0</v>
      </c>
      <c r="DG3110" s="77">
        <v>0</v>
      </c>
      <c r="DH3110" s="77">
        <v>8.1378100371598174E-3</v>
      </c>
      <c r="DI3110" s="77">
        <v>8.1378100371598174E-3</v>
      </c>
      <c r="DJ3110" s="77">
        <v>2.1274905626947741E-3</v>
      </c>
      <c r="DL3110" s="77">
        <v>0</v>
      </c>
      <c r="DM3110" s="77">
        <v>0</v>
      </c>
      <c r="DN3110" s="77">
        <v>0</v>
      </c>
      <c r="DO3110" s="77">
        <v>0</v>
      </c>
      <c r="DP3110" s="77">
        <v>0</v>
      </c>
      <c r="DQ3110" s="77">
        <v>0</v>
      </c>
      <c r="DR3110" s="77">
        <v>0</v>
      </c>
      <c r="DS3110" s="77">
        <v>1.731311405506032E-5</v>
      </c>
      <c r="DT3110" s="77">
        <v>1.731311405506032E-5</v>
      </c>
      <c r="DU3110" s="77">
        <v>0</v>
      </c>
      <c r="DV3110" s="77">
        <v>1.731311405506032E-5</v>
      </c>
      <c r="DW3110" s="77">
        <v>1.731311405506032E-5</v>
      </c>
      <c r="GE3110" s="77" t="s">
        <v>427</v>
      </c>
      <c r="GF3110" s="77" t="s">
        <v>155</v>
      </c>
      <c r="GG3110" s="77" t="s">
        <v>450</v>
      </c>
      <c r="GH3110" s="77" t="s">
        <v>300</v>
      </c>
      <c r="GI3110" s="77">
        <v>2025</v>
      </c>
      <c r="GJ3110" s="77" t="s">
        <v>303</v>
      </c>
      <c r="GK3110" s="77">
        <v>5534.8914862000893</v>
      </c>
      <c r="GL3110" s="77">
        <v>487.92267199999998</v>
      </c>
      <c r="GM3110" s="77">
        <v>2025</v>
      </c>
      <c r="GN3110" s="77" t="s">
        <v>175</v>
      </c>
      <c r="GO3110" s="77">
        <v>5.3000000000000005E-2</v>
      </c>
      <c r="GP3110" s="77">
        <v>3</v>
      </c>
      <c r="GQ3110" s="77">
        <v>0</v>
      </c>
      <c r="GR3110" s="77" t="s">
        <v>423</v>
      </c>
      <c r="GS3110" s="77">
        <v>0</v>
      </c>
      <c r="GT3110" s="77">
        <v>0</v>
      </c>
      <c r="GU3110" s="77">
        <v>0</v>
      </c>
      <c r="GV3110" s="77">
        <v>0</v>
      </c>
      <c r="GW3110" s="77">
        <v>0</v>
      </c>
      <c r="GX3110" s="77">
        <v>0</v>
      </c>
      <c r="GY3110" s="77">
        <v>5.5966209081309407E-2</v>
      </c>
      <c r="GZ3110" s="77">
        <v>309.76689415903354</v>
      </c>
    </row>
    <row r="3111" spans="98:208" x14ac:dyDescent="0.25">
      <c r="CT3111" s="77" t="s">
        <v>155</v>
      </c>
      <c r="CU3111" s="77" t="s">
        <v>485</v>
      </c>
      <c r="CV3111" s="77" t="s">
        <v>474</v>
      </c>
      <c r="CW3111" s="77">
        <v>2025</v>
      </c>
      <c r="CX3111" s="77">
        <v>0</v>
      </c>
      <c r="CY3111" s="77">
        <v>0</v>
      </c>
      <c r="CZ3111" s="77">
        <v>0</v>
      </c>
      <c r="DA3111" s="77">
        <v>0</v>
      </c>
      <c r="DB3111" s="77">
        <v>8.0408269036973609E-2</v>
      </c>
      <c r="DC3111" s="77">
        <v>3.7590224611387529E-2</v>
      </c>
      <c r="DD3111" s="77">
        <v>1.6314334115687509E-3</v>
      </c>
      <c r="DE3111" s="77">
        <v>4.1186611014014343E-2</v>
      </c>
      <c r="DF3111" s="77">
        <v>0</v>
      </c>
      <c r="DG3111" s="77">
        <v>0</v>
      </c>
      <c r="DH3111" s="77">
        <v>0</v>
      </c>
      <c r="DI3111" s="77">
        <v>8.1378100371598174E-3</v>
      </c>
      <c r="DJ3111" s="77">
        <v>2.1274905626947741E-3</v>
      </c>
      <c r="DL3111" s="77">
        <v>0</v>
      </c>
      <c r="DM3111" s="77">
        <v>0</v>
      </c>
      <c r="DN3111" s="77">
        <v>0</v>
      </c>
      <c r="DO3111" s="77">
        <v>0</v>
      </c>
      <c r="DP3111" s="77">
        <v>0</v>
      </c>
      <c r="DQ3111" s="77">
        <v>0</v>
      </c>
      <c r="DR3111" s="77">
        <v>0</v>
      </c>
      <c r="DS3111" s="77">
        <v>0</v>
      </c>
      <c r="DT3111" s="77">
        <v>0</v>
      </c>
      <c r="DU3111" s="77">
        <v>0</v>
      </c>
      <c r="DV3111" s="77">
        <v>1.731311405506032E-5</v>
      </c>
      <c r="DW3111" s="77">
        <v>1.731311405506032E-5</v>
      </c>
      <c r="GE3111" s="77" t="s">
        <v>422</v>
      </c>
      <c r="GF3111" s="77" t="s">
        <v>155</v>
      </c>
      <c r="GG3111" s="77" t="s">
        <v>450</v>
      </c>
      <c r="GH3111" s="77" t="s">
        <v>432</v>
      </c>
      <c r="GI3111" s="77">
        <v>2021</v>
      </c>
      <c r="GJ3111" s="77" t="s">
        <v>305</v>
      </c>
      <c r="GK3111" s="77">
        <v>222.22942162783031</v>
      </c>
      <c r="GL3111" s="77">
        <v>487.92267199999998</v>
      </c>
      <c r="GM3111" s="77">
        <v>2021</v>
      </c>
      <c r="GN3111" s="77" t="s">
        <v>175</v>
      </c>
      <c r="GO3111" s="77">
        <v>0.13250000000000001</v>
      </c>
      <c r="GP3111" s="77">
        <v>3</v>
      </c>
      <c r="GQ3111" s="77">
        <v>0</v>
      </c>
      <c r="GR3111" s="77" t="s">
        <v>423</v>
      </c>
      <c r="GS3111" s="77">
        <v>0.1527377521613833</v>
      </c>
      <c r="GT3111" s="77">
        <v>33.942822323559099</v>
      </c>
      <c r="GU3111" s="77">
        <v>0.1527377521613833</v>
      </c>
      <c r="GV3111" s="77">
        <v>33.942822323559099</v>
      </c>
      <c r="GW3111" s="77">
        <v>0</v>
      </c>
      <c r="GX3111" s="77">
        <v>0</v>
      </c>
      <c r="GY3111" s="77">
        <v>0</v>
      </c>
      <c r="GZ3111" s="77">
        <v>0</v>
      </c>
    </row>
    <row r="3112" spans="98:208" x14ac:dyDescent="0.25">
      <c r="CT3112" s="77" t="s">
        <v>155</v>
      </c>
      <c r="CU3112" s="77" t="s">
        <v>485</v>
      </c>
      <c r="CV3112" s="77" t="s">
        <v>481</v>
      </c>
      <c r="CW3112" s="77">
        <v>2020</v>
      </c>
      <c r="CX3112" s="77">
        <v>0</v>
      </c>
      <c r="CY3112" s="77">
        <v>0</v>
      </c>
      <c r="CZ3112" s="77">
        <v>0</v>
      </c>
      <c r="DA3112" s="77">
        <v>0</v>
      </c>
      <c r="DB3112" s="77">
        <v>21083.842824224459</v>
      </c>
      <c r="DC3112" s="77">
        <v>409.2237358204406</v>
      </c>
      <c r="DD3112" s="77">
        <v>13469.087812378741</v>
      </c>
      <c r="DE3112" s="77">
        <v>7205.5312760252846</v>
      </c>
      <c r="DF3112" s="77">
        <v>1219.5839681183479</v>
      </c>
      <c r="DG3112" s="77">
        <v>0</v>
      </c>
      <c r="DH3112" s="77">
        <v>0</v>
      </c>
      <c r="DI3112" s="77">
        <v>0</v>
      </c>
      <c r="DJ3112" s="77">
        <v>5.6061024518045583E-11</v>
      </c>
      <c r="DL3112" s="77">
        <v>0</v>
      </c>
      <c r="DM3112" s="77">
        <v>6.8371126738498028E-8</v>
      </c>
      <c r="DN3112" s="77">
        <v>6.8371126738498028E-8</v>
      </c>
      <c r="DO3112" s="77">
        <v>0</v>
      </c>
      <c r="DP3112" s="77">
        <v>0</v>
      </c>
      <c r="DQ3112" s="77">
        <v>0</v>
      </c>
      <c r="DR3112" s="77">
        <v>0</v>
      </c>
      <c r="DS3112" s="77">
        <v>0</v>
      </c>
      <c r="DT3112" s="77">
        <v>0</v>
      </c>
      <c r="DU3112" s="77">
        <v>0</v>
      </c>
      <c r="DV3112" s="77">
        <v>0</v>
      </c>
      <c r="DW3112" s="77">
        <v>0</v>
      </c>
      <c r="GE3112" s="77" t="s">
        <v>425</v>
      </c>
      <c r="GF3112" s="77" t="s">
        <v>155</v>
      </c>
      <c r="GG3112" s="77" t="s">
        <v>450</v>
      </c>
      <c r="GH3112" s="77" t="s">
        <v>432</v>
      </c>
      <c r="GI3112" s="77">
        <v>2021</v>
      </c>
      <c r="GJ3112" s="77" t="s">
        <v>301</v>
      </c>
      <c r="GK3112" s="77">
        <v>8585.7228092479418</v>
      </c>
      <c r="GL3112" s="77">
        <v>487.92267199999998</v>
      </c>
      <c r="GM3112" s="77">
        <v>2021</v>
      </c>
      <c r="GN3112" s="77" t="s">
        <v>175</v>
      </c>
      <c r="GO3112" s="77">
        <v>5.3000000000000005E-2</v>
      </c>
      <c r="GP3112" s="77">
        <v>3</v>
      </c>
      <c r="GQ3112" s="77">
        <v>0</v>
      </c>
      <c r="GR3112" s="77" t="s">
        <v>423</v>
      </c>
      <c r="GS3112" s="77">
        <v>5.5966209081309407E-2</v>
      </c>
      <c r="GT3112" s="77">
        <v>480.5103578565375</v>
      </c>
      <c r="GU3112" s="77">
        <v>5.5966209081309407E-2</v>
      </c>
      <c r="GV3112" s="77">
        <v>480.5103578565375</v>
      </c>
      <c r="GW3112" s="77">
        <v>0</v>
      </c>
      <c r="GX3112" s="77">
        <v>0</v>
      </c>
      <c r="GY3112" s="77">
        <v>0</v>
      </c>
      <c r="GZ3112" s="77">
        <v>0</v>
      </c>
    </row>
    <row r="3113" spans="98:208" x14ac:dyDescent="0.25">
      <c r="CT3113" s="77" t="s">
        <v>155</v>
      </c>
      <c r="CU3113" s="77" t="s">
        <v>485</v>
      </c>
      <c r="CV3113" s="77" t="s">
        <v>481</v>
      </c>
      <c r="CW3113" s="77">
        <v>2021</v>
      </c>
      <c r="CX3113" s="77">
        <v>0</v>
      </c>
      <c r="CY3113" s="77">
        <v>0</v>
      </c>
      <c r="CZ3113" s="77">
        <v>0</v>
      </c>
      <c r="DA3113" s="77">
        <v>0</v>
      </c>
      <c r="DB3113" s="77">
        <v>21083.842824224459</v>
      </c>
      <c r="DC3113" s="77">
        <v>409.2237358204406</v>
      </c>
      <c r="DD3113" s="77">
        <v>13469.087812378741</v>
      </c>
      <c r="DE3113" s="77">
        <v>7205.5312760252846</v>
      </c>
      <c r="DF3113" s="77">
        <v>1219.5839681183479</v>
      </c>
      <c r="DG3113" s="77">
        <v>1219.5839681183479</v>
      </c>
      <c r="DH3113" s="77">
        <v>0</v>
      </c>
      <c r="DI3113" s="77">
        <v>0</v>
      </c>
      <c r="DJ3113" s="77">
        <v>5.6061024518045583E-11</v>
      </c>
      <c r="DL3113" s="77">
        <v>0</v>
      </c>
      <c r="DM3113" s="77">
        <v>6.8371126738498028E-8</v>
      </c>
      <c r="DN3113" s="77">
        <v>6.8371126738498028E-8</v>
      </c>
      <c r="DO3113" s="77">
        <v>0</v>
      </c>
      <c r="DP3113" s="77">
        <v>6.8371126738498028E-8</v>
      </c>
      <c r="DQ3113" s="77">
        <v>6.8371126738498028E-8</v>
      </c>
      <c r="DR3113" s="77">
        <v>0</v>
      </c>
      <c r="DS3113" s="77">
        <v>0</v>
      </c>
      <c r="DT3113" s="77">
        <v>0</v>
      </c>
      <c r="DU3113" s="77">
        <v>0</v>
      </c>
      <c r="DV3113" s="77">
        <v>0</v>
      </c>
      <c r="DW3113" s="77">
        <v>0</v>
      </c>
      <c r="GE3113" s="77" t="s">
        <v>422</v>
      </c>
      <c r="GF3113" s="77" t="s">
        <v>155</v>
      </c>
      <c r="GG3113" s="77" t="s">
        <v>450</v>
      </c>
      <c r="GH3113" s="77" t="s">
        <v>432</v>
      </c>
      <c r="GI3113" s="77">
        <v>2022</v>
      </c>
      <c r="GJ3113" s="77" t="s">
        <v>305</v>
      </c>
      <c r="GK3113" s="77">
        <v>222.22942162783031</v>
      </c>
      <c r="GL3113" s="77">
        <v>487.92267199999998</v>
      </c>
      <c r="GM3113" s="77">
        <v>2022</v>
      </c>
      <c r="GN3113" s="77" t="s">
        <v>175</v>
      </c>
      <c r="GO3113" s="77">
        <v>0.13250000000000001</v>
      </c>
      <c r="GP3113" s="77">
        <v>3</v>
      </c>
      <c r="GQ3113" s="77">
        <v>0</v>
      </c>
      <c r="GR3113" s="77" t="s">
        <v>423</v>
      </c>
      <c r="GS3113" s="77">
        <v>0.1527377521613833</v>
      </c>
      <c r="GT3113" s="77">
        <v>33.942822323559099</v>
      </c>
      <c r="GU3113" s="77">
        <v>0.1527377521613833</v>
      </c>
      <c r="GV3113" s="77">
        <v>33.942822323559099</v>
      </c>
      <c r="GW3113" s="77">
        <v>0.1527377521613833</v>
      </c>
      <c r="GX3113" s="77">
        <v>33.942822323559099</v>
      </c>
      <c r="GY3113" s="77">
        <v>0</v>
      </c>
      <c r="GZ3113" s="77">
        <v>0</v>
      </c>
    </row>
    <row r="3114" spans="98:208" x14ac:dyDescent="0.25">
      <c r="CT3114" s="77" t="s">
        <v>155</v>
      </c>
      <c r="CU3114" s="77" t="s">
        <v>485</v>
      </c>
      <c r="CV3114" s="77" t="s">
        <v>481</v>
      </c>
      <c r="CW3114" s="77">
        <v>2022</v>
      </c>
      <c r="CX3114" s="77">
        <v>0</v>
      </c>
      <c r="CY3114" s="77">
        <v>0</v>
      </c>
      <c r="CZ3114" s="77">
        <v>0</v>
      </c>
      <c r="DA3114" s="77">
        <v>0</v>
      </c>
      <c r="DB3114" s="77">
        <v>21083.842824224459</v>
      </c>
      <c r="DC3114" s="77">
        <v>409.2237358204406</v>
      </c>
      <c r="DD3114" s="77">
        <v>13469.087812378741</v>
      </c>
      <c r="DE3114" s="77">
        <v>7205.5312760252846</v>
      </c>
      <c r="DF3114" s="77">
        <v>1219.5839681183479</v>
      </c>
      <c r="DG3114" s="77">
        <v>1219.5839681183479</v>
      </c>
      <c r="DH3114" s="77">
        <v>1219.5839681183479</v>
      </c>
      <c r="DI3114" s="77">
        <v>0</v>
      </c>
      <c r="DJ3114" s="77">
        <v>5.6061024518045583E-11</v>
      </c>
      <c r="DL3114" s="77">
        <v>0</v>
      </c>
      <c r="DM3114" s="77">
        <v>6.8371126738498028E-8</v>
      </c>
      <c r="DN3114" s="77">
        <v>6.8371126738498028E-8</v>
      </c>
      <c r="DO3114" s="77">
        <v>0</v>
      </c>
      <c r="DP3114" s="77">
        <v>6.8371126738498028E-8</v>
      </c>
      <c r="DQ3114" s="77">
        <v>6.8371126738498028E-8</v>
      </c>
      <c r="DR3114" s="77">
        <v>0</v>
      </c>
      <c r="DS3114" s="77">
        <v>6.8371126738498028E-8</v>
      </c>
      <c r="DT3114" s="77">
        <v>6.8371126738498028E-8</v>
      </c>
      <c r="DU3114" s="77">
        <v>0</v>
      </c>
      <c r="DV3114" s="77">
        <v>0</v>
      </c>
      <c r="DW3114" s="77">
        <v>0</v>
      </c>
      <c r="GE3114" s="77" t="s">
        <v>425</v>
      </c>
      <c r="GF3114" s="77" t="s">
        <v>155</v>
      </c>
      <c r="GG3114" s="77" t="s">
        <v>450</v>
      </c>
      <c r="GH3114" s="77" t="s">
        <v>432</v>
      </c>
      <c r="GI3114" s="77">
        <v>2022</v>
      </c>
      <c r="GJ3114" s="77" t="s">
        <v>301</v>
      </c>
      <c r="GK3114" s="77">
        <v>8585.7228092479418</v>
      </c>
      <c r="GL3114" s="77">
        <v>487.92267199999998</v>
      </c>
      <c r="GM3114" s="77">
        <v>2022</v>
      </c>
      <c r="GN3114" s="77" t="s">
        <v>175</v>
      </c>
      <c r="GO3114" s="77">
        <v>5.3000000000000005E-2</v>
      </c>
      <c r="GP3114" s="77">
        <v>3</v>
      </c>
      <c r="GQ3114" s="77">
        <v>0</v>
      </c>
      <c r="GR3114" s="77" t="s">
        <v>423</v>
      </c>
      <c r="GS3114" s="77">
        <v>5.5966209081309407E-2</v>
      </c>
      <c r="GT3114" s="77">
        <v>480.5103578565375</v>
      </c>
      <c r="GU3114" s="77">
        <v>5.5966209081309407E-2</v>
      </c>
      <c r="GV3114" s="77">
        <v>480.5103578565375</v>
      </c>
      <c r="GW3114" s="77">
        <v>5.5966209081309407E-2</v>
      </c>
      <c r="GX3114" s="77">
        <v>480.5103578565375</v>
      </c>
      <c r="GY3114" s="77">
        <v>0</v>
      </c>
      <c r="GZ3114" s="77">
        <v>0</v>
      </c>
    </row>
    <row r="3115" spans="98:208" x14ac:dyDescent="0.25">
      <c r="CT3115" s="77" t="s">
        <v>155</v>
      </c>
      <c r="CU3115" s="77" t="s">
        <v>485</v>
      </c>
      <c r="CV3115" s="77" t="s">
        <v>481</v>
      </c>
      <c r="CW3115" s="77">
        <v>2023</v>
      </c>
      <c r="CX3115" s="77">
        <v>0</v>
      </c>
      <c r="CY3115" s="77">
        <v>0</v>
      </c>
      <c r="CZ3115" s="77">
        <v>0</v>
      </c>
      <c r="DA3115" s="77">
        <v>0</v>
      </c>
      <c r="DB3115" s="77">
        <v>21835.978114130419</v>
      </c>
      <c r="DC3115" s="77">
        <v>428.60232122030828</v>
      </c>
      <c r="DD3115" s="77">
        <v>13939.560973457559</v>
      </c>
      <c r="DE3115" s="77">
        <v>7467.8148194525547</v>
      </c>
      <c r="DF3115" s="77">
        <v>0</v>
      </c>
      <c r="DG3115" s="77">
        <v>1263.5534246225102</v>
      </c>
      <c r="DH3115" s="77">
        <v>1263.5534246225102</v>
      </c>
      <c r="DI3115" s="77">
        <v>1263.5534246225102</v>
      </c>
      <c r="DJ3115" s="77">
        <v>5.6061024518045583E-11</v>
      </c>
      <c r="DL3115" s="77">
        <v>0</v>
      </c>
      <c r="DM3115" s="77">
        <v>0</v>
      </c>
      <c r="DN3115" s="77">
        <v>0</v>
      </c>
      <c r="DO3115" s="77">
        <v>0</v>
      </c>
      <c r="DP3115" s="77">
        <v>7.0836099517623E-8</v>
      </c>
      <c r="DQ3115" s="77">
        <v>7.0836099517623E-8</v>
      </c>
      <c r="DR3115" s="77">
        <v>0</v>
      </c>
      <c r="DS3115" s="77">
        <v>7.0836099517623E-8</v>
      </c>
      <c r="DT3115" s="77">
        <v>7.0836099517623E-8</v>
      </c>
      <c r="DU3115" s="77">
        <v>0</v>
      </c>
      <c r="DV3115" s="77">
        <v>7.0836099517623E-8</v>
      </c>
      <c r="DW3115" s="77">
        <v>7.0836099517623E-8</v>
      </c>
      <c r="GE3115" s="77" t="s">
        <v>422</v>
      </c>
      <c r="GF3115" s="77" t="s">
        <v>155</v>
      </c>
      <c r="GG3115" s="77" t="s">
        <v>450</v>
      </c>
      <c r="GH3115" s="77" t="s">
        <v>432</v>
      </c>
      <c r="GI3115" s="77">
        <v>2023</v>
      </c>
      <c r="GJ3115" s="77" t="s">
        <v>305</v>
      </c>
      <c r="GK3115" s="77">
        <v>233.23007680793731</v>
      </c>
      <c r="GL3115" s="77">
        <v>487.92267199999998</v>
      </c>
      <c r="GM3115" s="77">
        <v>2023</v>
      </c>
      <c r="GN3115" s="77" t="s">
        <v>175</v>
      </c>
      <c r="GO3115" s="77">
        <v>0.13250000000000001</v>
      </c>
      <c r="GP3115" s="77">
        <v>3</v>
      </c>
      <c r="GQ3115" s="77">
        <v>0</v>
      </c>
      <c r="GR3115" s="77" t="s">
        <v>423</v>
      </c>
      <c r="GS3115" s="77">
        <v>0</v>
      </c>
      <c r="GT3115" s="77">
        <v>0</v>
      </c>
      <c r="GU3115" s="77">
        <v>0.1527377521613833</v>
      </c>
      <c r="GV3115" s="77">
        <v>35.62303766807112</v>
      </c>
      <c r="GW3115" s="77">
        <v>0.1527377521613833</v>
      </c>
      <c r="GX3115" s="77">
        <v>35.62303766807112</v>
      </c>
      <c r="GY3115" s="77">
        <v>0.1527377521613833</v>
      </c>
      <c r="GZ3115" s="77">
        <v>35.62303766807112</v>
      </c>
    </row>
    <row r="3116" spans="98:208" x14ac:dyDescent="0.25">
      <c r="CT3116" s="77" t="s">
        <v>155</v>
      </c>
      <c r="CU3116" s="77" t="s">
        <v>485</v>
      </c>
      <c r="CV3116" s="77" t="s">
        <v>481</v>
      </c>
      <c r="CW3116" s="77">
        <v>2024</v>
      </c>
      <c r="CX3116" s="77">
        <v>0</v>
      </c>
      <c r="CY3116" s="77">
        <v>0</v>
      </c>
      <c r="CZ3116" s="77">
        <v>0</v>
      </c>
      <c r="DA3116" s="77">
        <v>0</v>
      </c>
      <c r="DB3116" s="77">
        <v>21835.978114130419</v>
      </c>
      <c r="DC3116" s="77">
        <v>428.60232122030828</v>
      </c>
      <c r="DD3116" s="77">
        <v>13939.560973457559</v>
      </c>
      <c r="DE3116" s="77">
        <v>7467.8148194525547</v>
      </c>
      <c r="DF3116" s="77">
        <v>0</v>
      </c>
      <c r="DG3116" s="77">
        <v>0</v>
      </c>
      <c r="DH3116" s="77">
        <v>1263.5534246225102</v>
      </c>
      <c r="DI3116" s="77">
        <v>1263.5534246225102</v>
      </c>
      <c r="DJ3116" s="77">
        <v>5.6061024518045583E-11</v>
      </c>
      <c r="DL3116" s="77">
        <v>0</v>
      </c>
      <c r="DM3116" s="77">
        <v>0</v>
      </c>
      <c r="DN3116" s="77">
        <v>0</v>
      </c>
      <c r="DO3116" s="77">
        <v>0</v>
      </c>
      <c r="DP3116" s="77">
        <v>0</v>
      </c>
      <c r="DQ3116" s="77">
        <v>0</v>
      </c>
      <c r="DR3116" s="77">
        <v>0</v>
      </c>
      <c r="DS3116" s="77">
        <v>7.0836099517623E-8</v>
      </c>
      <c r="DT3116" s="77">
        <v>7.0836099517623E-8</v>
      </c>
      <c r="DU3116" s="77">
        <v>0</v>
      </c>
      <c r="DV3116" s="77">
        <v>7.0836099517623E-8</v>
      </c>
      <c r="DW3116" s="77">
        <v>7.0836099517623E-8</v>
      </c>
      <c r="GE3116" s="77" t="s">
        <v>425</v>
      </c>
      <c r="GF3116" s="77" t="s">
        <v>155</v>
      </c>
      <c r="GG3116" s="77" t="s">
        <v>450</v>
      </c>
      <c r="GH3116" s="77" t="s">
        <v>432</v>
      </c>
      <c r="GI3116" s="77">
        <v>2023</v>
      </c>
      <c r="GJ3116" s="77" t="s">
        <v>301</v>
      </c>
      <c r="GK3116" s="77">
        <v>8896.5159934285894</v>
      </c>
      <c r="GL3116" s="77">
        <v>487.92267199999998</v>
      </c>
      <c r="GM3116" s="77">
        <v>2023</v>
      </c>
      <c r="GN3116" s="77" t="s">
        <v>175</v>
      </c>
      <c r="GO3116" s="77">
        <v>5.3000000000000005E-2</v>
      </c>
      <c r="GP3116" s="77">
        <v>3</v>
      </c>
      <c r="GQ3116" s="77">
        <v>0</v>
      </c>
      <c r="GR3116" s="77" t="s">
        <v>423</v>
      </c>
      <c r="GS3116" s="77">
        <v>0</v>
      </c>
      <c r="GT3116" s="77">
        <v>0</v>
      </c>
      <c r="GU3116" s="77">
        <v>5.5966209081309407E-2</v>
      </c>
      <c r="GV3116" s="77">
        <v>497.90427418343751</v>
      </c>
      <c r="GW3116" s="77">
        <v>5.5966209081309407E-2</v>
      </c>
      <c r="GX3116" s="77">
        <v>497.90427418343751</v>
      </c>
      <c r="GY3116" s="77">
        <v>5.5966209081309407E-2</v>
      </c>
      <c r="GZ3116" s="77">
        <v>497.90427418343751</v>
      </c>
    </row>
    <row r="3117" spans="98:208" x14ac:dyDescent="0.25">
      <c r="CT3117" s="77" t="s">
        <v>155</v>
      </c>
      <c r="CU3117" s="77" t="s">
        <v>485</v>
      </c>
      <c r="CV3117" s="77" t="s">
        <v>481</v>
      </c>
      <c r="CW3117" s="77">
        <v>2025</v>
      </c>
      <c r="CX3117" s="77">
        <v>0</v>
      </c>
      <c r="CY3117" s="77">
        <v>0</v>
      </c>
      <c r="CZ3117" s="77">
        <v>0</v>
      </c>
      <c r="DA3117" s="77">
        <v>0</v>
      </c>
      <c r="DB3117" s="77">
        <v>21835.978114130419</v>
      </c>
      <c r="DC3117" s="77">
        <v>428.60232122030828</v>
      </c>
      <c r="DD3117" s="77">
        <v>13939.560973457559</v>
      </c>
      <c r="DE3117" s="77">
        <v>7467.8148194525547</v>
      </c>
      <c r="DF3117" s="77">
        <v>0</v>
      </c>
      <c r="DG3117" s="77">
        <v>0</v>
      </c>
      <c r="DH3117" s="77">
        <v>0</v>
      </c>
      <c r="DI3117" s="77">
        <v>1263.5534246225102</v>
      </c>
      <c r="DJ3117" s="77">
        <v>5.6061024518045583E-11</v>
      </c>
      <c r="DL3117" s="77">
        <v>0</v>
      </c>
      <c r="DM3117" s="77">
        <v>0</v>
      </c>
      <c r="DN3117" s="77">
        <v>0</v>
      </c>
      <c r="DO3117" s="77">
        <v>0</v>
      </c>
      <c r="DP3117" s="77">
        <v>0</v>
      </c>
      <c r="DQ3117" s="77">
        <v>0</v>
      </c>
      <c r="DR3117" s="77">
        <v>0</v>
      </c>
      <c r="DS3117" s="77">
        <v>0</v>
      </c>
      <c r="DT3117" s="77">
        <v>0</v>
      </c>
      <c r="DU3117" s="77">
        <v>0</v>
      </c>
      <c r="DV3117" s="77">
        <v>7.0836099517623E-8</v>
      </c>
      <c r="DW3117" s="77">
        <v>7.0836099517623E-8</v>
      </c>
      <c r="GE3117" s="77" t="s">
        <v>422</v>
      </c>
      <c r="GF3117" s="77" t="s">
        <v>155</v>
      </c>
      <c r="GG3117" s="77" t="s">
        <v>450</v>
      </c>
      <c r="GH3117" s="77" t="s">
        <v>432</v>
      </c>
      <c r="GI3117" s="77">
        <v>2024</v>
      </c>
      <c r="GJ3117" s="77" t="s">
        <v>305</v>
      </c>
      <c r="GK3117" s="77">
        <v>233.23007680793731</v>
      </c>
      <c r="GL3117" s="77">
        <v>487.92267199999998</v>
      </c>
      <c r="GM3117" s="77">
        <v>2024</v>
      </c>
      <c r="GN3117" s="77" t="s">
        <v>175</v>
      </c>
      <c r="GO3117" s="77">
        <v>0.13250000000000001</v>
      </c>
      <c r="GP3117" s="77">
        <v>3</v>
      </c>
      <c r="GQ3117" s="77">
        <v>0</v>
      </c>
      <c r="GR3117" s="77" t="s">
        <v>423</v>
      </c>
      <c r="GS3117" s="77">
        <v>0</v>
      </c>
      <c r="GT3117" s="77">
        <v>0</v>
      </c>
      <c r="GU3117" s="77">
        <v>0</v>
      </c>
      <c r="GV3117" s="77">
        <v>0</v>
      </c>
      <c r="GW3117" s="77">
        <v>0.1527377521613833</v>
      </c>
      <c r="GX3117" s="77">
        <v>35.62303766807112</v>
      </c>
      <c r="GY3117" s="77">
        <v>0.1527377521613833</v>
      </c>
      <c r="GZ3117" s="77">
        <v>35.62303766807112</v>
      </c>
    </row>
    <row r="3118" spans="98:208" x14ac:dyDescent="0.25">
      <c r="CT3118" s="77" t="s">
        <v>155</v>
      </c>
      <c r="CU3118" s="77" t="s">
        <v>485</v>
      </c>
      <c r="CV3118" s="77" t="s">
        <v>488</v>
      </c>
      <c r="CW3118" s="77">
        <v>2020</v>
      </c>
      <c r="CX3118" s="77">
        <v>0</v>
      </c>
      <c r="CY3118" s="77">
        <v>0</v>
      </c>
      <c r="CZ3118" s="77">
        <v>0</v>
      </c>
      <c r="DA3118" s="77">
        <v>0</v>
      </c>
      <c r="DB3118" s="77">
        <v>21083.84282422272</v>
      </c>
      <c r="DC3118" s="77">
        <v>409.22373582044048</v>
      </c>
      <c r="DD3118" s="77">
        <v>13469.08781237674</v>
      </c>
      <c r="DE3118" s="77">
        <v>7205.5312760247916</v>
      </c>
      <c r="DF3118" s="77">
        <v>1219.5839681182083</v>
      </c>
      <c r="DG3118" s="77">
        <v>0</v>
      </c>
      <c r="DH3118" s="77">
        <v>0</v>
      </c>
      <c r="DI3118" s="77">
        <v>0</v>
      </c>
      <c r="DJ3118" s="77">
        <v>2.4178438968825391E-9</v>
      </c>
      <c r="DL3118" s="77">
        <v>0</v>
      </c>
      <c r="DM3118" s="77">
        <v>2.948763654050399E-6</v>
      </c>
      <c r="DN3118" s="77">
        <v>2.948763654050399E-6</v>
      </c>
      <c r="DO3118" s="77">
        <v>0</v>
      </c>
      <c r="DP3118" s="77">
        <v>0</v>
      </c>
      <c r="DQ3118" s="77">
        <v>0</v>
      </c>
      <c r="DR3118" s="77">
        <v>0</v>
      </c>
      <c r="DS3118" s="77">
        <v>0</v>
      </c>
      <c r="DT3118" s="77">
        <v>0</v>
      </c>
      <c r="DU3118" s="77">
        <v>0</v>
      </c>
      <c r="DV3118" s="77">
        <v>0</v>
      </c>
      <c r="DW3118" s="77">
        <v>0</v>
      </c>
      <c r="GE3118" s="77" t="s">
        <v>425</v>
      </c>
      <c r="GF3118" s="77" t="s">
        <v>155</v>
      </c>
      <c r="GG3118" s="77" t="s">
        <v>450</v>
      </c>
      <c r="GH3118" s="77" t="s">
        <v>432</v>
      </c>
      <c r="GI3118" s="77">
        <v>2024</v>
      </c>
      <c r="GJ3118" s="77" t="s">
        <v>301</v>
      </c>
      <c r="GK3118" s="77">
        <v>8896.5159934285894</v>
      </c>
      <c r="GL3118" s="77">
        <v>487.92267199999998</v>
      </c>
      <c r="GM3118" s="77">
        <v>2024</v>
      </c>
      <c r="GN3118" s="77" t="s">
        <v>175</v>
      </c>
      <c r="GO3118" s="77">
        <v>5.3000000000000005E-2</v>
      </c>
      <c r="GP3118" s="77">
        <v>3</v>
      </c>
      <c r="GQ3118" s="77">
        <v>0</v>
      </c>
      <c r="GR3118" s="77" t="s">
        <v>423</v>
      </c>
      <c r="GS3118" s="77">
        <v>0</v>
      </c>
      <c r="GT3118" s="77">
        <v>0</v>
      </c>
      <c r="GU3118" s="77">
        <v>0</v>
      </c>
      <c r="GV3118" s="77">
        <v>0</v>
      </c>
      <c r="GW3118" s="77">
        <v>5.5966209081309407E-2</v>
      </c>
      <c r="GX3118" s="77">
        <v>497.90427418343751</v>
      </c>
      <c r="GY3118" s="77">
        <v>5.5966209081309407E-2</v>
      </c>
      <c r="GZ3118" s="77">
        <v>497.90427418343751</v>
      </c>
    </row>
    <row r="3119" spans="98:208" x14ac:dyDescent="0.25">
      <c r="CT3119" s="77" t="s">
        <v>155</v>
      </c>
      <c r="CU3119" s="77" t="s">
        <v>485</v>
      </c>
      <c r="CV3119" s="77" t="s">
        <v>488</v>
      </c>
      <c r="CW3119" s="77">
        <v>2021</v>
      </c>
      <c r="CX3119" s="77">
        <v>0</v>
      </c>
      <c r="CY3119" s="77">
        <v>0</v>
      </c>
      <c r="CZ3119" s="77">
        <v>0</v>
      </c>
      <c r="DA3119" s="77">
        <v>0</v>
      </c>
      <c r="DB3119" s="77">
        <v>21083.84282422272</v>
      </c>
      <c r="DC3119" s="77">
        <v>409.22373582044048</v>
      </c>
      <c r="DD3119" s="77">
        <v>13469.08781237674</v>
      </c>
      <c r="DE3119" s="77">
        <v>7205.5312760247916</v>
      </c>
      <c r="DF3119" s="77">
        <v>1219.5839681182083</v>
      </c>
      <c r="DG3119" s="77">
        <v>1219.5839681182083</v>
      </c>
      <c r="DH3119" s="77">
        <v>0</v>
      </c>
      <c r="DI3119" s="77">
        <v>0</v>
      </c>
      <c r="DJ3119" s="77">
        <v>2.4178438968825391E-9</v>
      </c>
      <c r="DL3119" s="77">
        <v>0</v>
      </c>
      <c r="DM3119" s="77">
        <v>2.948763654050399E-6</v>
      </c>
      <c r="DN3119" s="77">
        <v>2.948763654050399E-6</v>
      </c>
      <c r="DO3119" s="77">
        <v>0</v>
      </c>
      <c r="DP3119" s="77">
        <v>2.948763654050399E-6</v>
      </c>
      <c r="DQ3119" s="77">
        <v>2.948763654050399E-6</v>
      </c>
      <c r="DR3119" s="77">
        <v>0</v>
      </c>
      <c r="DS3119" s="77">
        <v>0</v>
      </c>
      <c r="DT3119" s="77">
        <v>0</v>
      </c>
      <c r="DU3119" s="77">
        <v>0</v>
      </c>
      <c r="DV3119" s="77">
        <v>0</v>
      </c>
      <c r="DW3119" s="77">
        <v>0</v>
      </c>
      <c r="GE3119" s="77" t="s">
        <v>422</v>
      </c>
      <c r="GF3119" s="77" t="s">
        <v>155</v>
      </c>
      <c r="GG3119" s="77" t="s">
        <v>450</v>
      </c>
      <c r="GH3119" s="77" t="s">
        <v>432</v>
      </c>
      <c r="GI3119" s="77">
        <v>2025</v>
      </c>
      <c r="GJ3119" s="77" t="s">
        <v>305</v>
      </c>
      <c r="GK3119" s="77">
        <v>233.23007680793731</v>
      </c>
      <c r="GL3119" s="77">
        <v>487.92267199999998</v>
      </c>
      <c r="GM3119" s="77">
        <v>2025</v>
      </c>
      <c r="GN3119" s="77" t="s">
        <v>175</v>
      </c>
      <c r="GO3119" s="77">
        <v>0.13250000000000001</v>
      </c>
      <c r="GP3119" s="77">
        <v>3</v>
      </c>
      <c r="GQ3119" s="77">
        <v>0</v>
      </c>
      <c r="GR3119" s="77" t="s">
        <v>423</v>
      </c>
      <c r="GS3119" s="77">
        <v>0</v>
      </c>
      <c r="GT3119" s="77">
        <v>0</v>
      </c>
      <c r="GU3119" s="77">
        <v>0</v>
      </c>
      <c r="GV3119" s="77">
        <v>0</v>
      </c>
      <c r="GW3119" s="77">
        <v>0</v>
      </c>
      <c r="GX3119" s="77">
        <v>0</v>
      </c>
      <c r="GY3119" s="77">
        <v>0.1527377521613833</v>
      </c>
      <c r="GZ3119" s="77">
        <v>35.62303766807112</v>
      </c>
    </row>
    <row r="3120" spans="98:208" x14ac:dyDescent="0.25">
      <c r="CT3120" s="77" t="s">
        <v>155</v>
      </c>
      <c r="CU3120" s="77" t="s">
        <v>485</v>
      </c>
      <c r="CV3120" s="77" t="s">
        <v>488</v>
      </c>
      <c r="CW3120" s="77">
        <v>2022</v>
      </c>
      <c r="CX3120" s="77">
        <v>0</v>
      </c>
      <c r="CY3120" s="77">
        <v>0</v>
      </c>
      <c r="CZ3120" s="77">
        <v>0</v>
      </c>
      <c r="DA3120" s="77">
        <v>0</v>
      </c>
      <c r="DB3120" s="77">
        <v>21083.84282422272</v>
      </c>
      <c r="DC3120" s="77">
        <v>409.22373582044048</v>
      </c>
      <c r="DD3120" s="77">
        <v>13469.08781237674</v>
      </c>
      <c r="DE3120" s="77">
        <v>7205.5312760247916</v>
      </c>
      <c r="DF3120" s="77">
        <v>1219.5839681182083</v>
      </c>
      <c r="DG3120" s="77">
        <v>1219.5839681182083</v>
      </c>
      <c r="DH3120" s="77">
        <v>1219.5839681182083</v>
      </c>
      <c r="DI3120" s="77">
        <v>0</v>
      </c>
      <c r="DJ3120" s="77">
        <v>2.4178438968825391E-9</v>
      </c>
      <c r="DL3120" s="77">
        <v>0</v>
      </c>
      <c r="DM3120" s="77">
        <v>2.948763654050399E-6</v>
      </c>
      <c r="DN3120" s="77">
        <v>2.948763654050399E-6</v>
      </c>
      <c r="DO3120" s="77">
        <v>0</v>
      </c>
      <c r="DP3120" s="77">
        <v>2.948763654050399E-6</v>
      </c>
      <c r="DQ3120" s="77">
        <v>2.948763654050399E-6</v>
      </c>
      <c r="DR3120" s="77">
        <v>0</v>
      </c>
      <c r="DS3120" s="77">
        <v>2.948763654050399E-6</v>
      </c>
      <c r="DT3120" s="77">
        <v>2.948763654050399E-6</v>
      </c>
      <c r="DU3120" s="77">
        <v>0</v>
      </c>
      <c r="DV3120" s="77">
        <v>0</v>
      </c>
      <c r="DW3120" s="77">
        <v>0</v>
      </c>
      <c r="GE3120" s="77" t="s">
        <v>425</v>
      </c>
      <c r="GF3120" s="77" t="s">
        <v>155</v>
      </c>
      <c r="GG3120" s="77" t="s">
        <v>450</v>
      </c>
      <c r="GH3120" s="77" t="s">
        <v>432</v>
      </c>
      <c r="GI3120" s="77">
        <v>2025</v>
      </c>
      <c r="GJ3120" s="77" t="s">
        <v>301</v>
      </c>
      <c r="GK3120" s="77">
        <v>8896.5159934285894</v>
      </c>
      <c r="GL3120" s="77">
        <v>487.92267199999998</v>
      </c>
      <c r="GM3120" s="77">
        <v>2025</v>
      </c>
      <c r="GN3120" s="77" t="s">
        <v>175</v>
      </c>
      <c r="GO3120" s="77">
        <v>5.3000000000000005E-2</v>
      </c>
      <c r="GP3120" s="77">
        <v>3</v>
      </c>
      <c r="GQ3120" s="77">
        <v>0</v>
      </c>
      <c r="GR3120" s="77" t="s">
        <v>423</v>
      </c>
      <c r="GS3120" s="77">
        <v>0</v>
      </c>
      <c r="GT3120" s="77">
        <v>0</v>
      </c>
      <c r="GU3120" s="77">
        <v>0</v>
      </c>
      <c r="GV3120" s="77">
        <v>0</v>
      </c>
      <c r="GW3120" s="77">
        <v>0</v>
      </c>
      <c r="GX3120" s="77">
        <v>0</v>
      </c>
      <c r="GY3120" s="77">
        <v>5.5966209081309407E-2</v>
      </c>
      <c r="GZ3120" s="77">
        <v>497.90427418343751</v>
      </c>
    </row>
    <row r="3121" spans="98:208" x14ac:dyDescent="0.25">
      <c r="CT3121" s="77" t="s">
        <v>155</v>
      </c>
      <c r="CU3121" s="77" t="s">
        <v>485</v>
      </c>
      <c r="CV3121" s="77" t="s">
        <v>488</v>
      </c>
      <c r="CW3121" s="77">
        <v>2023</v>
      </c>
      <c r="CX3121" s="77">
        <v>0</v>
      </c>
      <c r="CY3121" s="77">
        <v>0</v>
      </c>
      <c r="CZ3121" s="77">
        <v>0</v>
      </c>
      <c r="DA3121" s="77">
        <v>0</v>
      </c>
      <c r="DB3121" s="77">
        <v>21835.978114130161</v>
      </c>
      <c r="DC3121" s="77">
        <v>428.60232122030828</v>
      </c>
      <c r="DD3121" s="77">
        <v>13939.56097345631</v>
      </c>
      <c r="DE3121" s="77">
        <v>7467.814819452241</v>
      </c>
      <c r="DF3121" s="77">
        <v>0</v>
      </c>
      <c r="DG3121" s="77">
        <v>1263.5534246224227</v>
      </c>
      <c r="DH3121" s="77">
        <v>1263.5534246224227</v>
      </c>
      <c r="DI3121" s="77">
        <v>1263.5534246224227</v>
      </c>
      <c r="DJ3121" s="77">
        <v>2.4178438968825391E-9</v>
      </c>
      <c r="DL3121" s="77">
        <v>0</v>
      </c>
      <c r="DM3121" s="77">
        <v>0</v>
      </c>
      <c r="DN3121" s="77">
        <v>0</v>
      </c>
      <c r="DO3121" s="77">
        <v>0</v>
      </c>
      <c r="DP3121" s="77">
        <v>3.0550749361083562E-6</v>
      </c>
      <c r="DQ3121" s="77">
        <v>3.0550749361083562E-6</v>
      </c>
      <c r="DR3121" s="77">
        <v>0</v>
      </c>
      <c r="DS3121" s="77">
        <v>3.0550749361083562E-6</v>
      </c>
      <c r="DT3121" s="77">
        <v>3.0550749361083562E-6</v>
      </c>
      <c r="DU3121" s="77">
        <v>0</v>
      </c>
      <c r="DV3121" s="77">
        <v>3.0550749361083562E-6</v>
      </c>
      <c r="DW3121" s="77">
        <v>3.0550749361083562E-6</v>
      </c>
      <c r="GE3121" s="77" t="s">
        <v>422</v>
      </c>
      <c r="GF3121" s="77" t="s">
        <v>155</v>
      </c>
      <c r="GG3121" s="77" t="s">
        <v>450</v>
      </c>
      <c r="GH3121" s="77" t="s">
        <v>439</v>
      </c>
      <c r="GI3121" s="77">
        <v>2021</v>
      </c>
      <c r="GJ3121" s="77" t="s">
        <v>305</v>
      </c>
      <c r="GK3121" s="77">
        <v>0.69641821681222593</v>
      </c>
      <c r="GL3121" s="77">
        <v>487.92267199999998</v>
      </c>
      <c r="GM3121" s="77">
        <v>2021</v>
      </c>
      <c r="GN3121" s="77" t="s">
        <v>175</v>
      </c>
      <c r="GO3121" s="77">
        <v>0.13250000000000001</v>
      </c>
      <c r="GP3121" s="77">
        <v>3</v>
      </c>
      <c r="GQ3121" s="77">
        <v>0</v>
      </c>
      <c r="GR3121" s="77" t="s">
        <v>423</v>
      </c>
      <c r="GS3121" s="77">
        <v>0.1527377521613833</v>
      </c>
      <c r="GT3121" s="77">
        <v>0.10636935300013826</v>
      </c>
      <c r="GU3121" s="77">
        <v>0.1527377521613833</v>
      </c>
      <c r="GV3121" s="77">
        <v>0.10636935300013826</v>
      </c>
      <c r="GW3121" s="77">
        <v>0</v>
      </c>
      <c r="GX3121" s="77">
        <v>0</v>
      </c>
      <c r="GY3121" s="77">
        <v>0</v>
      </c>
      <c r="GZ3121" s="77">
        <v>0</v>
      </c>
    </row>
    <row r="3122" spans="98:208" x14ac:dyDescent="0.25">
      <c r="CT3122" s="77" t="s">
        <v>155</v>
      </c>
      <c r="CU3122" s="77" t="s">
        <v>485</v>
      </c>
      <c r="CV3122" s="77" t="s">
        <v>488</v>
      </c>
      <c r="CW3122" s="77">
        <v>2024</v>
      </c>
      <c r="CX3122" s="77">
        <v>0</v>
      </c>
      <c r="CY3122" s="77">
        <v>0</v>
      </c>
      <c r="CZ3122" s="77">
        <v>0</v>
      </c>
      <c r="DA3122" s="77">
        <v>0</v>
      </c>
      <c r="DB3122" s="77">
        <v>21835.978114130161</v>
      </c>
      <c r="DC3122" s="77">
        <v>428.60232122030828</v>
      </c>
      <c r="DD3122" s="77">
        <v>13939.56097345631</v>
      </c>
      <c r="DE3122" s="77">
        <v>7467.814819452241</v>
      </c>
      <c r="DF3122" s="77">
        <v>0</v>
      </c>
      <c r="DG3122" s="77">
        <v>0</v>
      </c>
      <c r="DH3122" s="77">
        <v>1263.5534246224227</v>
      </c>
      <c r="DI3122" s="77">
        <v>1263.5534246224227</v>
      </c>
      <c r="DJ3122" s="77">
        <v>2.4178438968825391E-9</v>
      </c>
      <c r="DL3122" s="77">
        <v>0</v>
      </c>
      <c r="DM3122" s="77">
        <v>0</v>
      </c>
      <c r="DN3122" s="77">
        <v>0</v>
      </c>
      <c r="DO3122" s="77">
        <v>0</v>
      </c>
      <c r="DP3122" s="77">
        <v>0</v>
      </c>
      <c r="DQ3122" s="77">
        <v>0</v>
      </c>
      <c r="DR3122" s="77">
        <v>0</v>
      </c>
      <c r="DS3122" s="77">
        <v>3.0550749361083562E-6</v>
      </c>
      <c r="DT3122" s="77">
        <v>3.0550749361083562E-6</v>
      </c>
      <c r="DU3122" s="77">
        <v>0</v>
      </c>
      <c r="DV3122" s="77">
        <v>3.0550749361083562E-6</v>
      </c>
      <c r="DW3122" s="77">
        <v>3.0550749361083562E-6</v>
      </c>
      <c r="GE3122" s="77" t="s">
        <v>425</v>
      </c>
      <c r="GF3122" s="77" t="s">
        <v>155</v>
      </c>
      <c r="GG3122" s="77" t="s">
        <v>450</v>
      </c>
      <c r="GH3122" s="77" t="s">
        <v>439</v>
      </c>
      <c r="GI3122" s="77">
        <v>2021</v>
      </c>
      <c r="GJ3122" s="77" t="s">
        <v>301</v>
      </c>
      <c r="GK3122" s="77">
        <v>2.9419641522810331</v>
      </c>
      <c r="GL3122" s="77">
        <v>487.92267199999998</v>
      </c>
      <c r="GM3122" s="77">
        <v>2021</v>
      </c>
      <c r="GN3122" s="77" t="s">
        <v>175</v>
      </c>
      <c r="GO3122" s="77">
        <v>5.3000000000000005E-2</v>
      </c>
      <c r="GP3122" s="77">
        <v>3</v>
      </c>
      <c r="GQ3122" s="77">
        <v>0</v>
      </c>
      <c r="GR3122" s="77" t="s">
        <v>423</v>
      </c>
      <c r="GS3122" s="77">
        <v>5.5966209081309407E-2</v>
      </c>
      <c r="GT3122" s="77">
        <v>0.16465058085627748</v>
      </c>
      <c r="GU3122" s="77">
        <v>5.5966209081309407E-2</v>
      </c>
      <c r="GV3122" s="77">
        <v>0.16465058085627748</v>
      </c>
      <c r="GW3122" s="77">
        <v>0</v>
      </c>
      <c r="GX3122" s="77">
        <v>0</v>
      </c>
      <c r="GY3122" s="77">
        <v>0</v>
      </c>
      <c r="GZ3122" s="77">
        <v>0</v>
      </c>
    </row>
    <row r="3123" spans="98:208" x14ac:dyDescent="0.25">
      <c r="CT3123" s="77" t="s">
        <v>155</v>
      </c>
      <c r="CU3123" s="77" t="s">
        <v>485</v>
      </c>
      <c r="CV3123" s="77" t="s">
        <v>488</v>
      </c>
      <c r="CW3123" s="77">
        <v>2025</v>
      </c>
      <c r="CX3123" s="77">
        <v>0</v>
      </c>
      <c r="CY3123" s="77">
        <v>0</v>
      </c>
      <c r="CZ3123" s="77">
        <v>0</v>
      </c>
      <c r="DA3123" s="77">
        <v>0</v>
      </c>
      <c r="DB3123" s="77">
        <v>21835.978114130161</v>
      </c>
      <c r="DC3123" s="77">
        <v>428.60232122030828</v>
      </c>
      <c r="DD3123" s="77">
        <v>13939.56097345631</v>
      </c>
      <c r="DE3123" s="77">
        <v>7467.814819452241</v>
      </c>
      <c r="DF3123" s="77">
        <v>0</v>
      </c>
      <c r="DG3123" s="77">
        <v>0</v>
      </c>
      <c r="DH3123" s="77">
        <v>0</v>
      </c>
      <c r="DI3123" s="77">
        <v>1263.5534246224227</v>
      </c>
      <c r="DJ3123" s="77">
        <v>2.4178438968825391E-9</v>
      </c>
      <c r="DL3123" s="77">
        <v>0</v>
      </c>
      <c r="DM3123" s="77">
        <v>0</v>
      </c>
      <c r="DN3123" s="77">
        <v>0</v>
      </c>
      <c r="DO3123" s="77">
        <v>0</v>
      </c>
      <c r="DP3123" s="77">
        <v>0</v>
      </c>
      <c r="DQ3123" s="77">
        <v>0</v>
      </c>
      <c r="DR3123" s="77">
        <v>0</v>
      </c>
      <c r="DS3123" s="77">
        <v>0</v>
      </c>
      <c r="DT3123" s="77">
        <v>0</v>
      </c>
      <c r="DU3123" s="77">
        <v>0</v>
      </c>
      <c r="DV3123" s="77">
        <v>3.0550749361083562E-6</v>
      </c>
      <c r="DW3123" s="77">
        <v>3.0550749361083562E-6</v>
      </c>
      <c r="GE3123" s="77" t="s">
        <v>427</v>
      </c>
      <c r="GF3123" s="77" t="s">
        <v>155</v>
      </c>
      <c r="GG3123" s="77" t="s">
        <v>450</v>
      </c>
      <c r="GH3123" s="77" t="s">
        <v>439</v>
      </c>
      <c r="GI3123" s="77">
        <v>2021</v>
      </c>
      <c r="GJ3123" s="77" t="s">
        <v>303</v>
      </c>
      <c r="GK3123" s="77">
        <v>1.6021759622082961</v>
      </c>
      <c r="GL3123" s="77">
        <v>487.92267199999998</v>
      </c>
      <c r="GM3123" s="77">
        <v>2021</v>
      </c>
      <c r="GN3123" s="77" t="s">
        <v>175</v>
      </c>
      <c r="GO3123" s="77">
        <v>5.3000000000000005E-2</v>
      </c>
      <c r="GP3123" s="77">
        <v>3</v>
      </c>
      <c r="GQ3123" s="77">
        <v>0</v>
      </c>
      <c r="GR3123" s="77" t="s">
        <v>423</v>
      </c>
      <c r="GS3123" s="77">
        <v>5.5966209081309407E-2</v>
      </c>
      <c r="GT3123" s="77">
        <v>8.9667714885997576E-2</v>
      </c>
      <c r="GU3123" s="77">
        <v>5.5966209081309407E-2</v>
      </c>
      <c r="GV3123" s="77">
        <v>8.9667714885997576E-2</v>
      </c>
      <c r="GW3123" s="77">
        <v>0</v>
      </c>
      <c r="GX3123" s="77">
        <v>0</v>
      </c>
      <c r="GY3123" s="77">
        <v>0</v>
      </c>
      <c r="GZ3123" s="77">
        <v>0</v>
      </c>
    </row>
    <row r="3124" spans="98:208" x14ac:dyDescent="0.25">
      <c r="CT3124" s="77" t="s">
        <v>155</v>
      </c>
      <c r="CU3124" s="77" t="s">
        <v>486</v>
      </c>
      <c r="CV3124" s="77" t="s">
        <v>439</v>
      </c>
      <c r="CW3124" s="77">
        <v>2020</v>
      </c>
      <c r="CX3124" s="77">
        <v>0</v>
      </c>
      <c r="CY3124" s="77">
        <v>0</v>
      </c>
      <c r="CZ3124" s="77">
        <v>0</v>
      </c>
      <c r="DA3124" s="77">
        <v>0</v>
      </c>
      <c r="DB3124" s="77">
        <v>5.2405583313015391</v>
      </c>
      <c r="DC3124" s="77">
        <v>0.69641821681223237</v>
      </c>
      <c r="DD3124" s="77">
        <v>2.9419641522810172</v>
      </c>
      <c r="DE3124" s="77">
        <v>1.6021759622082901</v>
      </c>
      <c r="DF3124" s="77">
        <v>0.3606876487424131</v>
      </c>
      <c r="DG3124" s="77">
        <v>0</v>
      </c>
      <c r="DH3124" s="77">
        <v>0</v>
      </c>
      <c r="DI3124" s="77">
        <v>0</v>
      </c>
      <c r="DJ3124" s="77">
        <v>1.471110625615235E-5</v>
      </c>
      <c r="DL3124" s="77">
        <v>0</v>
      </c>
      <c r="DM3124" s="77">
        <v>5.306114325931395E-6</v>
      </c>
      <c r="DN3124" s="77">
        <v>5.306114325931395E-6</v>
      </c>
      <c r="DO3124" s="77">
        <v>0</v>
      </c>
      <c r="DP3124" s="77">
        <v>0</v>
      </c>
      <c r="DQ3124" s="77">
        <v>0</v>
      </c>
      <c r="DR3124" s="77">
        <v>0</v>
      </c>
      <c r="DS3124" s="77">
        <v>0</v>
      </c>
      <c r="DT3124" s="77">
        <v>0</v>
      </c>
      <c r="DU3124" s="77">
        <v>0</v>
      </c>
      <c r="DV3124" s="77">
        <v>0</v>
      </c>
      <c r="DW3124" s="77">
        <v>0</v>
      </c>
      <c r="GE3124" s="77" t="s">
        <v>422</v>
      </c>
      <c r="GF3124" s="77" t="s">
        <v>155</v>
      </c>
      <c r="GG3124" s="77" t="s">
        <v>450</v>
      </c>
      <c r="GH3124" s="77" t="s">
        <v>439</v>
      </c>
      <c r="GI3124" s="77">
        <v>2022</v>
      </c>
      <c r="GJ3124" s="77" t="s">
        <v>305</v>
      </c>
      <c r="GK3124" s="77">
        <v>0.69641821681222593</v>
      </c>
      <c r="GL3124" s="77">
        <v>487.92267199999998</v>
      </c>
      <c r="GM3124" s="77">
        <v>2022</v>
      </c>
      <c r="GN3124" s="77" t="s">
        <v>175</v>
      </c>
      <c r="GO3124" s="77">
        <v>0.13250000000000001</v>
      </c>
      <c r="GP3124" s="77">
        <v>3</v>
      </c>
      <c r="GQ3124" s="77">
        <v>0</v>
      </c>
      <c r="GR3124" s="77" t="s">
        <v>423</v>
      </c>
      <c r="GS3124" s="77">
        <v>0.1527377521613833</v>
      </c>
      <c r="GT3124" s="77">
        <v>0.10636935300013826</v>
      </c>
      <c r="GU3124" s="77">
        <v>0.1527377521613833</v>
      </c>
      <c r="GV3124" s="77">
        <v>0.10636935300013826</v>
      </c>
      <c r="GW3124" s="77">
        <v>0.1527377521613833</v>
      </c>
      <c r="GX3124" s="77">
        <v>0.10636935300013826</v>
      </c>
      <c r="GY3124" s="77">
        <v>0</v>
      </c>
      <c r="GZ3124" s="77">
        <v>0</v>
      </c>
    </row>
    <row r="3125" spans="98:208" x14ac:dyDescent="0.25">
      <c r="CT3125" s="77" t="s">
        <v>155</v>
      </c>
      <c r="CU3125" s="77" t="s">
        <v>486</v>
      </c>
      <c r="CV3125" s="77" t="s">
        <v>439</v>
      </c>
      <c r="CW3125" s="77">
        <v>2021</v>
      </c>
      <c r="CX3125" s="77">
        <v>0</v>
      </c>
      <c r="CY3125" s="77">
        <v>0</v>
      </c>
      <c r="CZ3125" s="77">
        <v>0</v>
      </c>
      <c r="DA3125" s="77">
        <v>0</v>
      </c>
      <c r="DB3125" s="77">
        <v>5.2405583313015391</v>
      </c>
      <c r="DC3125" s="77">
        <v>0.69641821681223237</v>
      </c>
      <c r="DD3125" s="77">
        <v>2.9419641522810172</v>
      </c>
      <c r="DE3125" s="77">
        <v>1.6021759622082901</v>
      </c>
      <c r="DF3125" s="77">
        <v>0.3606876487424131</v>
      </c>
      <c r="DG3125" s="77">
        <v>0.3606876487424131</v>
      </c>
      <c r="DH3125" s="77">
        <v>0</v>
      </c>
      <c r="DI3125" s="77">
        <v>0</v>
      </c>
      <c r="DJ3125" s="77">
        <v>1.471110625615235E-5</v>
      </c>
      <c r="DL3125" s="77">
        <v>0</v>
      </c>
      <c r="DM3125" s="77">
        <v>5.306114325931395E-6</v>
      </c>
      <c r="DN3125" s="77">
        <v>5.306114325931395E-6</v>
      </c>
      <c r="DO3125" s="77">
        <v>0</v>
      </c>
      <c r="DP3125" s="77">
        <v>5.306114325931395E-6</v>
      </c>
      <c r="DQ3125" s="77">
        <v>5.306114325931395E-6</v>
      </c>
      <c r="DR3125" s="77">
        <v>0</v>
      </c>
      <c r="DS3125" s="77">
        <v>0</v>
      </c>
      <c r="DT3125" s="77">
        <v>0</v>
      </c>
      <c r="DU3125" s="77">
        <v>0</v>
      </c>
      <c r="DV3125" s="77">
        <v>0</v>
      </c>
      <c r="DW3125" s="77">
        <v>0</v>
      </c>
      <c r="GE3125" s="77" t="s">
        <v>425</v>
      </c>
      <c r="GF3125" s="77" t="s">
        <v>155</v>
      </c>
      <c r="GG3125" s="77" t="s">
        <v>450</v>
      </c>
      <c r="GH3125" s="77" t="s">
        <v>439</v>
      </c>
      <c r="GI3125" s="77">
        <v>2022</v>
      </c>
      <c r="GJ3125" s="77" t="s">
        <v>301</v>
      </c>
      <c r="GK3125" s="77">
        <v>2.9419641522810331</v>
      </c>
      <c r="GL3125" s="77">
        <v>487.92267199999998</v>
      </c>
      <c r="GM3125" s="77">
        <v>2022</v>
      </c>
      <c r="GN3125" s="77" t="s">
        <v>175</v>
      </c>
      <c r="GO3125" s="77">
        <v>5.3000000000000005E-2</v>
      </c>
      <c r="GP3125" s="77">
        <v>3</v>
      </c>
      <c r="GQ3125" s="77">
        <v>0</v>
      </c>
      <c r="GR3125" s="77" t="s">
        <v>423</v>
      </c>
      <c r="GS3125" s="77">
        <v>5.5966209081309407E-2</v>
      </c>
      <c r="GT3125" s="77">
        <v>0.16465058085627748</v>
      </c>
      <c r="GU3125" s="77">
        <v>5.5966209081309407E-2</v>
      </c>
      <c r="GV3125" s="77">
        <v>0.16465058085627748</v>
      </c>
      <c r="GW3125" s="77">
        <v>5.5966209081309407E-2</v>
      </c>
      <c r="GX3125" s="77">
        <v>0.16465058085627748</v>
      </c>
      <c r="GY3125" s="77">
        <v>0</v>
      </c>
      <c r="GZ3125" s="77">
        <v>0</v>
      </c>
    </row>
    <row r="3126" spans="98:208" x14ac:dyDescent="0.25">
      <c r="CT3126" s="77" t="s">
        <v>155</v>
      </c>
      <c r="CU3126" s="77" t="s">
        <v>486</v>
      </c>
      <c r="CV3126" s="77" t="s">
        <v>439</v>
      </c>
      <c r="CW3126" s="77">
        <v>2022</v>
      </c>
      <c r="CX3126" s="77">
        <v>0</v>
      </c>
      <c r="CY3126" s="77">
        <v>0</v>
      </c>
      <c r="CZ3126" s="77">
        <v>0</v>
      </c>
      <c r="DA3126" s="77">
        <v>0</v>
      </c>
      <c r="DB3126" s="77">
        <v>5.2405583313015391</v>
      </c>
      <c r="DC3126" s="77">
        <v>0.69641821681223237</v>
      </c>
      <c r="DD3126" s="77">
        <v>2.9419641522810172</v>
      </c>
      <c r="DE3126" s="77">
        <v>1.6021759622082901</v>
      </c>
      <c r="DF3126" s="77">
        <v>0.3606876487424131</v>
      </c>
      <c r="DG3126" s="77">
        <v>0.3606876487424131</v>
      </c>
      <c r="DH3126" s="77">
        <v>0.3606876487424131</v>
      </c>
      <c r="DI3126" s="77">
        <v>0</v>
      </c>
      <c r="DJ3126" s="77">
        <v>1.471110625615235E-5</v>
      </c>
      <c r="DL3126" s="77">
        <v>0</v>
      </c>
      <c r="DM3126" s="77">
        <v>5.306114325931395E-6</v>
      </c>
      <c r="DN3126" s="77">
        <v>5.306114325931395E-6</v>
      </c>
      <c r="DO3126" s="77">
        <v>0</v>
      </c>
      <c r="DP3126" s="77">
        <v>5.306114325931395E-6</v>
      </c>
      <c r="DQ3126" s="77">
        <v>5.306114325931395E-6</v>
      </c>
      <c r="DR3126" s="77">
        <v>0</v>
      </c>
      <c r="DS3126" s="77">
        <v>5.306114325931395E-6</v>
      </c>
      <c r="DT3126" s="77">
        <v>5.306114325931395E-6</v>
      </c>
      <c r="DU3126" s="77">
        <v>0</v>
      </c>
      <c r="DV3126" s="77">
        <v>0</v>
      </c>
      <c r="DW3126" s="77">
        <v>0</v>
      </c>
      <c r="GE3126" s="77" t="s">
        <v>427</v>
      </c>
      <c r="GF3126" s="77" t="s">
        <v>155</v>
      </c>
      <c r="GG3126" s="77" t="s">
        <v>450</v>
      </c>
      <c r="GH3126" s="77" t="s">
        <v>439</v>
      </c>
      <c r="GI3126" s="77">
        <v>2022</v>
      </c>
      <c r="GJ3126" s="77" t="s">
        <v>303</v>
      </c>
      <c r="GK3126" s="77">
        <v>1.6021759622082961</v>
      </c>
      <c r="GL3126" s="77">
        <v>487.92267199999998</v>
      </c>
      <c r="GM3126" s="77">
        <v>2022</v>
      </c>
      <c r="GN3126" s="77" t="s">
        <v>175</v>
      </c>
      <c r="GO3126" s="77">
        <v>5.3000000000000005E-2</v>
      </c>
      <c r="GP3126" s="77">
        <v>3</v>
      </c>
      <c r="GQ3126" s="77">
        <v>0</v>
      </c>
      <c r="GR3126" s="77" t="s">
        <v>423</v>
      </c>
      <c r="GS3126" s="77">
        <v>5.5966209081309407E-2</v>
      </c>
      <c r="GT3126" s="77">
        <v>8.9667714885997576E-2</v>
      </c>
      <c r="GU3126" s="77">
        <v>5.5966209081309407E-2</v>
      </c>
      <c r="GV3126" s="77">
        <v>8.9667714885997576E-2</v>
      </c>
      <c r="GW3126" s="77">
        <v>5.5966209081309407E-2</v>
      </c>
      <c r="GX3126" s="77">
        <v>8.9667714885997576E-2</v>
      </c>
      <c r="GY3126" s="77">
        <v>0</v>
      </c>
      <c r="GZ3126" s="77">
        <v>0</v>
      </c>
    </row>
    <row r="3127" spans="98:208" x14ac:dyDescent="0.25">
      <c r="CT3127" s="77" t="s">
        <v>155</v>
      </c>
      <c r="CU3127" s="77" t="s">
        <v>486</v>
      </c>
      <c r="CV3127" s="77" t="s">
        <v>439</v>
      </c>
      <c r="CW3127" s="77">
        <v>2023</v>
      </c>
      <c r="CX3127" s="77">
        <v>0</v>
      </c>
      <c r="CY3127" s="77">
        <v>0</v>
      </c>
      <c r="CZ3127" s="77">
        <v>0</v>
      </c>
      <c r="DA3127" s="77">
        <v>0</v>
      </c>
      <c r="DB3127" s="77">
        <v>5.475034607007764</v>
      </c>
      <c r="DC3127" s="77">
        <v>0.71896016785821371</v>
      </c>
      <c r="DD3127" s="77">
        <v>3.071497198615103</v>
      </c>
      <c r="DE3127" s="77">
        <v>1.6845772405344479</v>
      </c>
      <c r="DF3127" s="77">
        <v>0</v>
      </c>
      <c r="DG3127" s="77">
        <v>0.37599181639994955</v>
      </c>
      <c r="DH3127" s="77">
        <v>0.37599181639994955</v>
      </c>
      <c r="DI3127" s="77">
        <v>0.37599181639994955</v>
      </c>
      <c r="DJ3127" s="77">
        <v>1.471110625615235E-5</v>
      </c>
      <c r="DL3127" s="77">
        <v>0</v>
      </c>
      <c r="DM3127" s="77">
        <v>0</v>
      </c>
      <c r="DN3127" s="77">
        <v>0</v>
      </c>
      <c r="DO3127" s="77">
        <v>0</v>
      </c>
      <c r="DP3127" s="77">
        <v>5.5312555625033835E-6</v>
      </c>
      <c r="DQ3127" s="77">
        <v>5.5312555625033835E-6</v>
      </c>
      <c r="DR3127" s="77">
        <v>0</v>
      </c>
      <c r="DS3127" s="77">
        <v>5.5312555625033835E-6</v>
      </c>
      <c r="DT3127" s="77">
        <v>5.5312555625033835E-6</v>
      </c>
      <c r="DU3127" s="77">
        <v>0</v>
      </c>
      <c r="DV3127" s="77">
        <v>5.5312555625033835E-6</v>
      </c>
      <c r="DW3127" s="77">
        <v>5.5312555625033835E-6</v>
      </c>
      <c r="GE3127" s="77" t="s">
        <v>422</v>
      </c>
      <c r="GF3127" s="77" t="s">
        <v>155</v>
      </c>
      <c r="GG3127" s="77" t="s">
        <v>450</v>
      </c>
      <c r="GH3127" s="77" t="s">
        <v>439</v>
      </c>
      <c r="GI3127" s="77">
        <v>2023</v>
      </c>
      <c r="GJ3127" s="77" t="s">
        <v>305</v>
      </c>
      <c r="GK3127" s="77">
        <v>0.71896016785821737</v>
      </c>
      <c r="GL3127" s="77">
        <v>487.92267199999998</v>
      </c>
      <c r="GM3127" s="77">
        <v>2023</v>
      </c>
      <c r="GN3127" s="77" t="s">
        <v>175</v>
      </c>
      <c r="GO3127" s="77">
        <v>0.13250000000000001</v>
      </c>
      <c r="GP3127" s="77">
        <v>3</v>
      </c>
      <c r="GQ3127" s="77">
        <v>0</v>
      </c>
      <c r="GR3127" s="77" t="s">
        <v>423</v>
      </c>
      <c r="GS3127" s="77">
        <v>0</v>
      </c>
      <c r="GT3127" s="77">
        <v>0</v>
      </c>
      <c r="GU3127" s="77">
        <v>0.1527377521613833</v>
      </c>
      <c r="GV3127" s="77">
        <v>0.10981235993223494</v>
      </c>
      <c r="GW3127" s="77">
        <v>0.1527377521613833</v>
      </c>
      <c r="GX3127" s="77">
        <v>0.10981235993223494</v>
      </c>
      <c r="GY3127" s="77">
        <v>0.1527377521613833</v>
      </c>
      <c r="GZ3127" s="77">
        <v>0.10981235993223494</v>
      </c>
    </row>
    <row r="3128" spans="98:208" x14ac:dyDescent="0.25">
      <c r="CT3128" s="77" t="s">
        <v>155</v>
      </c>
      <c r="CU3128" s="77" t="s">
        <v>486</v>
      </c>
      <c r="CV3128" s="77" t="s">
        <v>439</v>
      </c>
      <c r="CW3128" s="77">
        <v>2024</v>
      </c>
      <c r="CX3128" s="77">
        <v>0</v>
      </c>
      <c r="CY3128" s="77">
        <v>0</v>
      </c>
      <c r="CZ3128" s="77">
        <v>0</v>
      </c>
      <c r="DA3128" s="77">
        <v>0</v>
      </c>
      <c r="DB3128" s="77">
        <v>5.475034607007764</v>
      </c>
      <c r="DC3128" s="77">
        <v>0.71896016785821371</v>
      </c>
      <c r="DD3128" s="77">
        <v>3.071497198615103</v>
      </c>
      <c r="DE3128" s="77">
        <v>1.6845772405344479</v>
      </c>
      <c r="DF3128" s="77">
        <v>0</v>
      </c>
      <c r="DG3128" s="77">
        <v>0</v>
      </c>
      <c r="DH3128" s="77">
        <v>0.37599181639994955</v>
      </c>
      <c r="DI3128" s="77">
        <v>0.37599181639994955</v>
      </c>
      <c r="DJ3128" s="77">
        <v>1.471110625615235E-5</v>
      </c>
      <c r="DL3128" s="77">
        <v>0</v>
      </c>
      <c r="DM3128" s="77">
        <v>0</v>
      </c>
      <c r="DN3128" s="77">
        <v>0</v>
      </c>
      <c r="DO3128" s="77">
        <v>0</v>
      </c>
      <c r="DP3128" s="77">
        <v>0</v>
      </c>
      <c r="DQ3128" s="77">
        <v>0</v>
      </c>
      <c r="DR3128" s="77">
        <v>0</v>
      </c>
      <c r="DS3128" s="77">
        <v>5.5312555625033835E-6</v>
      </c>
      <c r="DT3128" s="77">
        <v>5.5312555625033835E-6</v>
      </c>
      <c r="DU3128" s="77">
        <v>0</v>
      </c>
      <c r="DV3128" s="77">
        <v>5.5312555625033835E-6</v>
      </c>
      <c r="DW3128" s="77">
        <v>5.5312555625033835E-6</v>
      </c>
      <c r="GE3128" s="77" t="s">
        <v>425</v>
      </c>
      <c r="GF3128" s="77" t="s">
        <v>155</v>
      </c>
      <c r="GG3128" s="77" t="s">
        <v>450</v>
      </c>
      <c r="GH3128" s="77" t="s">
        <v>439</v>
      </c>
      <c r="GI3128" s="77">
        <v>2023</v>
      </c>
      <c r="GJ3128" s="77" t="s">
        <v>301</v>
      </c>
      <c r="GK3128" s="77">
        <v>3.0714971986151278</v>
      </c>
      <c r="GL3128" s="77">
        <v>487.92267199999998</v>
      </c>
      <c r="GM3128" s="77">
        <v>2023</v>
      </c>
      <c r="GN3128" s="77" t="s">
        <v>175</v>
      </c>
      <c r="GO3128" s="77">
        <v>5.3000000000000005E-2</v>
      </c>
      <c r="GP3128" s="77">
        <v>3</v>
      </c>
      <c r="GQ3128" s="77">
        <v>0</v>
      </c>
      <c r="GR3128" s="77" t="s">
        <v>423</v>
      </c>
      <c r="GS3128" s="77">
        <v>0</v>
      </c>
      <c r="GT3128" s="77">
        <v>0</v>
      </c>
      <c r="GU3128" s="77">
        <v>5.5966209081309407E-2</v>
      </c>
      <c r="GV3128" s="77">
        <v>0.17190005441035036</v>
      </c>
      <c r="GW3128" s="77">
        <v>5.5966209081309407E-2</v>
      </c>
      <c r="GX3128" s="77">
        <v>0.17190005441035036</v>
      </c>
      <c r="GY3128" s="77">
        <v>5.5966209081309407E-2</v>
      </c>
      <c r="GZ3128" s="77">
        <v>0.17190005441035036</v>
      </c>
    </row>
    <row r="3129" spans="98:208" x14ac:dyDescent="0.25">
      <c r="CT3129" s="77" t="s">
        <v>155</v>
      </c>
      <c r="CU3129" s="77" t="s">
        <v>486</v>
      </c>
      <c r="CV3129" s="77" t="s">
        <v>439</v>
      </c>
      <c r="CW3129" s="77">
        <v>2025</v>
      </c>
      <c r="CX3129" s="77">
        <v>0</v>
      </c>
      <c r="CY3129" s="77">
        <v>0</v>
      </c>
      <c r="CZ3129" s="77">
        <v>0</v>
      </c>
      <c r="DA3129" s="77">
        <v>0</v>
      </c>
      <c r="DB3129" s="77">
        <v>5.475034607007764</v>
      </c>
      <c r="DC3129" s="77">
        <v>0.71896016785821371</v>
      </c>
      <c r="DD3129" s="77">
        <v>3.071497198615103</v>
      </c>
      <c r="DE3129" s="77">
        <v>1.6845772405344479</v>
      </c>
      <c r="DF3129" s="77">
        <v>0</v>
      </c>
      <c r="DG3129" s="77">
        <v>0</v>
      </c>
      <c r="DH3129" s="77">
        <v>0</v>
      </c>
      <c r="DI3129" s="77">
        <v>0.37599181639994955</v>
      </c>
      <c r="DJ3129" s="77">
        <v>1.471110625615235E-5</v>
      </c>
      <c r="DL3129" s="77">
        <v>0</v>
      </c>
      <c r="DM3129" s="77">
        <v>0</v>
      </c>
      <c r="DN3129" s="77">
        <v>0</v>
      </c>
      <c r="DO3129" s="77">
        <v>0</v>
      </c>
      <c r="DP3129" s="77">
        <v>0</v>
      </c>
      <c r="DQ3129" s="77">
        <v>0</v>
      </c>
      <c r="DR3129" s="77">
        <v>0</v>
      </c>
      <c r="DS3129" s="77">
        <v>0</v>
      </c>
      <c r="DT3129" s="77">
        <v>0</v>
      </c>
      <c r="DU3129" s="77">
        <v>0</v>
      </c>
      <c r="DV3129" s="77">
        <v>5.5312555625033835E-6</v>
      </c>
      <c r="DW3129" s="77">
        <v>5.5312555625033835E-6</v>
      </c>
      <c r="GE3129" s="77" t="s">
        <v>427</v>
      </c>
      <c r="GF3129" s="77" t="s">
        <v>155</v>
      </c>
      <c r="GG3129" s="77" t="s">
        <v>450</v>
      </c>
      <c r="GH3129" s="77" t="s">
        <v>439</v>
      </c>
      <c r="GI3129" s="77">
        <v>2023</v>
      </c>
      <c r="GJ3129" s="77" t="s">
        <v>303</v>
      </c>
      <c r="GK3129" s="77">
        <v>1.6845772405344599</v>
      </c>
      <c r="GL3129" s="77">
        <v>487.92267199999998</v>
      </c>
      <c r="GM3129" s="77">
        <v>2023</v>
      </c>
      <c r="GN3129" s="77" t="s">
        <v>175</v>
      </c>
      <c r="GO3129" s="77">
        <v>5.3000000000000005E-2</v>
      </c>
      <c r="GP3129" s="77">
        <v>3</v>
      </c>
      <c r="GQ3129" s="77">
        <v>0</v>
      </c>
      <c r="GR3129" s="77" t="s">
        <v>423</v>
      </c>
      <c r="GS3129" s="77">
        <v>0</v>
      </c>
      <c r="GT3129" s="77">
        <v>0</v>
      </c>
      <c r="GU3129" s="77">
        <v>5.5966209081309407E-2</v>
      </c>
      <c r="GV3129" s="77">
        <v>9.4279402057366832E-2</v>
      </c>
      <c r="GW3129" s="77">
        <v>5.5966209081309407E-2</v>
      </c>
      <c r="GX3129" s="77">
        <v>9.4279402057366832E-2</v>
      </c>
      <c r="GY3129" s="77">
        <v>5.5966209081309407E-2</v>
      </c>
      <c r="GZ3129" s="77">
        <v>9.4279402057366832E-2</v>
      </c>
    </row>
    <row r="3130" spans="98:208" x14ac:dyDescent="0.25">
      <c r="CT3130" s="77" t="s">
        <v>155</v>
      </c>
      <c r="CU3130" s="77" t="s">
        <v>486</v>
      </c>
      <c r="CV3130" s="77" t="s">
        <v>446</v>
      </c>
      <c r="CW3130" s="77">
        <v>2020</v>
      </c>
      <c r="CX3130" s="77">
        <v>0</v>
      </c>
      <c r="CY3130" s="77">
        <v>0</v>
      </c>
      <c r="CZ3130" s="77">
        <v>0</v>
      </c>
      <c r="DA3130" s="77">
        <v>0</v>
      </c>
      <c r="DB3130" s="77">
        <v>7.7900575334953662E-2</v>
      </c>
      <c r="DC3130" s="77">
        <v>3.64250606839569E-2</v>
      </c>
      <c r="DD3130" s="77">
        <v>1.580872452543372E-3</v>
      </c>
      <c r="DE3130" s="77">
        <v>3.989464219845338E-2</v>
      </c>
      <c r="DF3130" s="77">
        <v>7.8847092159221518E-3</v>
      </c>
      <c r="DG3130" s="77">
        <v>0</v>
      </c>
      <c r="DH3130" s="77">
        <v>0</v>
      </c>
      <c r="DI3130" s="77">
        <v>0</v>
      </c>
      <c r="DJ3130" s="77">
        <v>4.3073878650098122E-3</v>
      </c>
      <c r="DL3130" s="77">
        <v>0</v>
      </c>
      <c r="DM3130" s="77">
        <v>3.3962500795794107E-5</v>
      </c>
      <c r="DN3130" s="77">
        <v>3.3962500795794107E-5</v>
      </c>
      <c r="DO3130" s="77">
        <v>0</v>
      </c>
      <c r="DP3130" s="77">
        <v>0</v>
      </c>
      <c r="DQ3130" s="77">
        <v>0</v>
      </c>
      <c r="DR3130" s="77">
        <v>0</v>
      </c>
      <c r="DS3130" s="77">
        <v>0</v>
      </c>
      <c r="DT3130" s="77">
        <v>0</v>
      </c>
      <c r="DU3130" s="77">
        <v>0</v>
      </c>
      <c r="DV3130" s="77">
        <v>0</v>
      </c>
      <c r="DW3130" s="77">
        <v>0</v>
      </c>
      <c r="GE3130" s="77" t="s">
        <v>422</v>
      </c>
      <c r="GF3130" s="77" t="s">
        <v>155</v>
      </c>
      <c r="GG3130" s="77" t="s">
        <v>450</v>
      </c>
      <c r="GH3130" s="77" t="s">
        <v>439</v>
      </c>
      <c r="GI3130" s="77">
        <v>2024</v>
      </c>
      <c r="GJ3130" s="77" t="s">
        <v>305</v>
      </c>
      <c r="GK3130" s="77">
        <v>0.71896016785821737</v>
      </c>
      <c r="GL3130" s="77">
        <v>487.92267199999998</v>
      </c>
      <c r="GM3130" s="77">
        <v>2024</v>
      </c>
      <c r="GN3130" s="77" t="s">
        <v>175</v>
      </c>
      <c r="GO3130" s="77">
        <v>0.13250000000000001</v>
      </c>
      <c r="GP3130" s="77">
        <v>3</v>
      </c>
      <c r="GQ3130" s="77">
        <v>0</v>
      </c>
      <c r="GR3130" s="77" t="s">
        <v>423</v>
      </c>
      <c r="GS3130" s="77">
        <v>0</v>
      </c>
      <c r="GT3130" s="77">
        <v>0</v>
      </c>
      <c r="GU3130" s="77">
        <v>0</v>
      </c>
      <c r="GV3130" s="77">
        <v>0</v>
      </c>
      <c r="GW3130" s="77">
        <v>0.1527377521613833</v>
      </c>
      <c r="GX3130" s="77">
        <v>0.10981235993223494</v>
      </c>
      <c r="GY3130" s="77">
        <v>0.1527377521613833</v>
      </c>
      <c r="GZ3130" s="77">
        <v>0.10981235993223494</v>
      </c>
    </row>
    <row r="3131" spans="98:208" x14ac:dyDescent="0.25">
      <c r="CT3131" s="77" t="s">
        <v>155</v>
      </c>
      <c r="CU3131" s="77" t="s">
        <v>486</v>
      </c>
      <c r="CV3131" s="77" t="s">
        <v>446</v>
      </c>
      <c r="CW3131" s="77">
        <v>2021</v>
      </c>
      <c r="CX3131" s="77">
        <v>0</v>
      </c>
      <c r="CY3131" s="77">
        <v>0</v>
      </c>
      <c r="CZ3131" s="77">
        <v>0</v>
      </c>
      <c r="DA3131" s="77">
        <v>0</v>
      </c>
      <c r="DB3131" s="77">
        <v>7.7900575334953662E-2</v>
      </c>
      <c r="DC3131" s="77">
        <v>3.64250606839569E-2</v>
      </c>
      <c r="DD3131" s="77">
        <v>1.580872452543372E-3</v>
      </c>
      <c r="DE3131" s="77">
        <v>3.989464219845338E-2</v>
      </c>
      <c r="DF3131" s="77">
        <v>7.8847092159221518E-3</v>
      </c>
      <c r="DG3131" s="77">
        <v>7.8847092159221518E-3</v>
      </c>
      <c r="DH3131" s="77">
        <v>0</v>
      </c>
      <c r="DI3131" s="77">
        <v>0</v>
      </c>
      <c r="DJ3131" s="77">
        <v>4.3073878650098122E-3</v>
      </c>
      <c r="DL3131" s="77">
        <v>0</v>
      </c>
      <c r="DM3131" s="77">
        <v>3.3962500795794107E-5</v>
      </c>
      <c r="DN3131" s="77">
        <v>3.3962500795794107E-5</v>
      </c>
      <c r="DO3131" s="77">
        <v>0</v>
      </c>
      <c r="DP3131" s="77">
        <v>3.3962500795794107E-5</v>
      </c>
      <c r="DQ3131" s="77">
        <v>3.3962500795794107E-5</v>
      </c>
      <c r="DR3131" s="77">
        <v>0</v>
      </c>
      <c r="DS3131" s="77">
        <v>0</v>
      </c>
      <c r="DT3131" s="77">
        <v>0</v>
      </c>
      <c r="DU3131" s="77">
        <v>0</v>
      </c>
      <c r="DV3131" s="77">
        <v>0</v>
      </c>
      <c r="DW3131" s="77">
        <v>0</v>
      </c>
      <c r="GE3131" s="77" t="s">
        <v>425</v>
      </c>
      <c r="GF3131" s="77" t="s">
        <v>155</v>
      </c>
      <c r="GG3131" s="77" t="s">
        <v>450</v>
      </c>
      <c r="GH3131" s="77" t="s">
        <v>439</v>
      </c>
      <c r="GI3131" s="77">
        <v>2024</v>
      </c>
      <c r="GJ3131" s="77" t="s">
        <v>301</v>
      </c>
      <c r="GK3131" s="77">
        <v>3.0714971986151278</v>
      </c>
      <c r="GL3131" s="77">
        <v>487.92267199999998</v>
      </c>
      <c r="GM3131" s="77">
        <v>2024</v>
      </c>
      <c r="GN3131" s="77" t="s">
        <v>175</v>
      </c>
      <c r="GO3131" s="77">
        <v>5.3000000000000005E-2</v>
      </c>
      <c r="GP3131" s="77">
        <v>3</v>
      </c>
      <c r="GQ3131" s="77">
        <v>0</v>
      </c>
      <c r="GR3131" s="77" t="s">
        <v>423</v>
      </c>
      <c r="GS3131" s="77">
        <v>0</v>
      </c>
      <c r="GT3131" s="77">
        <v>0</v>
      </c>
      <c r="GU3131" s="77">
        <v>0</v>
      </c>
      <c r="GV3131" s="77">
        <v>0</v>
      </c>
      <c r="GW3131" s="77">
        <v>5.5966209081309407E-2</v>
      </c>
      <c r="GX3131" s="77">
        <v>0.17190005441035036</v>
      </c>
      <c r="GY3131" s="77">
        <v>5.5966209081309407E-2</v>
      </c>
      <c r="GZ3131" s="77">
        <v>0.17190005441035036</v>
      </c>
    </row>
    <row r="3132" spans="98:208" x14ac:dyDescent="0.25">
      <c r="CT3132" s="77" t="s">
        <v>155</v>
      </c>
      <c r="CU3132" s="77" t="s">
        <v>486</v>
      </c>
      <c r="CV3132" s="77" t="s">
        <v>446</v>
      </c>
      <c r="CW3132" s="77">
        <v>2022</v>
      </c>
      <c r="CX3132" s="77">
        <v>0</v>
      </c>
      <c r="CY3132" s="77">
        <v>0</v>
      </c>
      <c r="CZ3132" s="77">
        <v>0</v>
      </c>
      <c r="DA3132" s="77">
        <v>0</v>
      </c>
      <c r="DB3132" s="77">
        <v>7.7900575334953662E-2</v>
      </c>
      <c r="DC3132" s="77">
        <v>3.64250606839569E-2</v>
      </c>
      <c r="DD3132" s="77">
        <v>1.580872452543372E-3</v>
      </c>
      <c r="DE3132" s="77">
        <v>3.989464219845338E-2</v>
      </c>
      <c r="DF3132" s="77">
        <v>7.8847092159221518E-3</v>
      </c>
      <c r="DG3132" s="77">
        <v>7.8847092159221518E-3</v>
      </c>
      <c r="DH3132" s="77">
        <v>7.8847092159221518E-3</v>
      </c>
      <c r="DI3132" s="77">
        <v>0</v>
      </c>
      <c r="DJ3132" s="77">
        <v>4.3073878650098122E-3</v>
      </c>
      <c r="DL3132" s="77">
        <v>0</v>
      </c>
      <c r="DM3132" s="77">
        <v>3.3962500795794107E-5</v>
      </c>
      <c r="DN3132" s="77">
        <v>3.3962500795794107E-5</v>
      </c>
      <c r="DO3132" s="77">
        <v>0</v>
      </c>
      <c r="DP3132" s="77">
        <v>3.3962500795794107E-5</v>
      </c>
      <c r="DQ3132" s="77">
        <v>3.3962500795794107E-5</v>
      </c>
      <c r="DR3132" s="77">
        <v>0</v>
      </c>
      <c r="DS3132" s="77">
        <v>3.3962500795794107E-5</v>
      </c>
      <c r="DT3132" s="77">
        <v>3.3962500795794107E-5</v>
      </c>
      <c r="DU3132" s="77">
        <v>0</v>
      </c>
      <c r="DV3132" s="77">
        <v>0</v>
      </c>
      <c r="DW3132" s="77">
        <v>0</v>
      </c>
      <c r="GE3132" s="77" t="s">
        <v>427</v>
      </c>
      <c r="GF3132" s="77" t="s">
        <v>155</v>
      </c>
      <c r="GG3132" s="77" t="s">
        <v>450</v>
      </c>
      <c r="GH3132" s="77" t="s">
        <v>439</v>
      </c>
      <c r="GI3132" s="77">
        <v>2024</v>
      </c>
      <c r="GJ3132" s="77" t="s">
        <v>303</v>
      </c>
      <c r="GK3132" s="77">
        <v>1.6845772405344599</v>
      </c>
      <c r="GL3132" s="77">
        <v>487.92267199999998</v>
      </c>
      <c r="GM3132" s="77">
        <v>2024</v>
      </c>
      <c r="GN3132" s="77" t="s">
        <v>175</v>
      </c>
      <c r="GO3132" s="77">
        <v>5.3000000000000005E-2</v>
      </c>
      <c r="GP3132" s="77">
        <v>3</v>
      </c>
      <c r="GQ3132" s="77">
        <v>0</v>
      </c>
      <c r="GR3132" s="77" t="s">
        <v>423</v>
      </c>
      <c r="GS3132" s="77">
        <v>0</v>
      </c>
      <c r="GT3132" s="77">
        <v>0</v>
      </c>
      <c r="GU3132" s="77">
        <v>0</v>
      </c>
      <c r="GV3132" s="77">
        <v>0</v>
      </c>
      <c r="GW3132" s="77">
        <v>5.5966209081309407E-2</v>
      </c>
      <c r="GX3132" s="77">
        <v>9.4279402057366832E-2</v>
      </c>
      <c r="GY3132" s="77">
        <v>5.5966209081309407E-2</v>
      </c>
      <c r="GZ3132" s="77">
        <v>9.4279402057366832E-2</v>
      </c>
    </row>
    <row r="3133" spans="98:208" x14ac:dyDescent="0.25">
      <c r="CT3133" s="77" t="s">
        <v>155</v>
      </c>
      <c r="CU3133" s="77" t="s">
        <v>486</v>
      </c>
      <c r="CV3133" s="77" t="s">
        <v>446</v>
      </c>
      <c r="CW3133" s="77">
        <v>2023</v>
      </c>
      <c r="CX3133" s="77">
        <v>0</v>
      </c>
      <c r="CY3133" s="77">
        <v>0</v>
      </c>
      <c r="CZ3133" s="77">
        <v>0</v>
      </c>
      <c r="DA3133" s="77">
        <v>0</v>
      </c>
      <c r="DB3133" s="77">
        <v>8.0408269036982546E-2</v>
      </c>
      <c r="DC3133" s="77">
        <v>3.759022461139324E-2</v>
      </c>
      <c r="DD3133" s="77">
        <v>1.63143341156885E-3</v>
      </c>
      <c r="DE3133" s="77">
        <v>4.1186611014020443E-2</v>
      </c>
      <c r="DF3133" s="77">
        <v>0</v>
      </c>
      <c r="DG3133" s="77">
        <v>8.1378100371610369E-3</v>
      </c>
      <c r="DH3133" s="77">
        <v>8.1378100371610369E-3</v>
      </c>
      <c r="DI3133" s="77">
        <v>8.1378100371610369E-3</v>
      </c>
      <c r="DJ3133" s="77">
        <v>4.3073878650098122E-3</v>
      </c>
      <c r="DL3133" s="77">
        <v>0</v>
      </c>
      <c r="DM3133" s="77">
        <v>0</v>
      </c>
      <c r="DN3133" s="77">
        <v>0</v>
      </c>
      <c r="DO3133" s="77">
        <v>0</v>
      </c>
      <c r="DP3133" s="77">
        <v>3.5052704201822501E-5</v>
      </c>
      <c r="DQ3133" s="77">
        <v>3.5052704201822501E-5</v>
      </c>
      <c r="DR3133" s="77">
        <v>0</v>
      </c>
      <c r="DS3133" s="77">
        <v>3.5052704201822501E-5</v>
      </c>
      <c r="DT3133" s="77">
        <v>3.5052704201822501E-5</v>
      </c>
      <c r="DU3133" s="77">
        <v>0</v>
      </c>
      <c r="DV3133" s="77">
        <v>3.5052704201822501E-5</v>
      </c>
      <c r="DW3133" s="77">
        <v>3.5052704201822501E-5</v>
      </c>
      <c r="GE3133" s="77" t="s">
        <v>422</v>
      </c>
      <c r="GF3133" s="77" t="s">
        <v>155</v>
      </c>
      <c r="GG3133" s="77" t="s">
        <v>450</v>
      </c>
      <c r="GH3133" s="77" t="s">
        <v>439</v>
      </c>
      <c r="GI3133" s="77">
        <v>2025</v>
      </c>
      <c r="GJ3133" s="77" t="s">
        <v>305</v>
      </c>
      <c r="GK3133" s="77">
        <v>0.71896016785821737</v>
      </c>
      <c r="GL3133" s="77">
        <v>487.92267199999998</v>
      </c>
      <c r="GM3133" s="77">
        <v>2025</v>
      </c>
      <c r="GN3133" s="77" t="s">
        <v>175</v>
      </c>
      <c r="GO3133" s="77">
        <v>0.13250000000000001</v>
      </c>
      <c r="GP3133" s="77">
        <v>3</v>
      </c>
      <c r="GQ3133" s="77">
        <v>0</v>
      </c>
      <c r="GR3133" s="77" t="s">
        <v>423</v>
      </c>
      <c r="GS3133" s="77">
        <v>0</v>
      </c>
      <c r="GT3133" s="77">
        <v>0</v>
      </c>
      <c r="GU3133" s="77">
        <v>0</v>
      </c>
      <c r="GV3133" s="77">
        <v>0</v>
      </c>
      <c r="GW3133" s="77">
        <v>0</v>
      </c>
      <c r="GX3133" s="77">
        <v>0</v>
      </c>
      <c r="GY3133" s="77">
        <v>0.1527377521613833</v>
      </c>
      <c r="GZ3133" s="77">
        <v>0.10981235993223494</v>
      </c>
    </row>
    <row r="3134" spans="98:208" x14ac:dyDescent="0.25">
      <c r="CT3134" s="77" t="s">
        <v>155</v>
      </c>
      <c r="CU3134" s="77" t="s">
        <v>486</v>
      </c>
      <c r="CV3134" s="77" t="s">
        <v>446</v>
      </c>
      <c r="CW3134" s="77">
        <v>2024</v>
      </c>
      <c r="CX3134" s="77">
        <v>0</v>
      </c>
      <c r="CY3134" s="77">
        <v>0</v>
      </c>
      <c r="CZ3134" s="77">
        <v>0</v>
      </c>
      <c r="DA3134" s="77">
        <v>0</v>
      </c>
      <c r="DB3134" s="77">
        <v>8.0408269036982546E-2</v>
      </c>
      <c r="DC3134" s="77">
        <v>3.759022461139324E-2</v>
      </c>
      <c r="DD3134" s="77">
        <v>1.63143341156885E-3</v>
      </c>
      <c r="DE3134" s="77">
        <v>4.1186611014020443E-2</v>
      </c>
      <c r="DF3134" s="77">
        <v>0</v>
      </c>
      <c r="DG3134" s="77">
        <v>0</v>
      </c>
      <c r="DH3134" s="77">
        <v>8.1378100371610369E-3</v>
      </c>
      <c r="DI3134" s="77">
        <v>8.1378100371610369E-3</v>
      </c>
      <c r="DJ3134" s="77">
        <v>4.3073878650098122E-3</v>
      </c>
      <c r="DL3134" s="77">
        <v>0</v>
      </c>
      <c r="DM3134" s="77">
        <v>0</v>
      </c>
      <c r="DN3134" s="77">
        <v>0</v>
      </c>
      <c r="DO3134" s="77">
        <v>0</v>
      </c>
      <c r="DP3134" s="77">
        <v>0</v>
      </c>
      <c r="DQ3134" s="77">
        <v>0</v>
      </c>
      <c r="DR3134" s="77">
        <v>0</v>
      </c>
      <c r="DS3134" s="77">
        <v>3.5052704201822501E-5</v>
      </c>
      <c r="DT3134" s="77">
        <v>3.5052704201822501E-5</v>
      </c>
      <c r="DU3134" s="77">
        <v>0</v>
      </c>
      <c r="DV3134" s="77">
        <v>3.5052704201822501E-5</v>
      </c>
      <c r="DW3134" s="77">
        <v>3.5052704201822501E-5</v>
      </c>
      <c r="GE3134" s="77" t="s">
        <v>425</v>
      </c>
      <c r="GF3134" s="77" t="s">
        <v>155</v>
      </c>
      <c r="GG3134" s="77" t="s">
        <v>450</v>
      </c>
      <c r="GH3134" s="77" t="s">
        <v>439</v>
      </c>
      <c r="GI3134" s="77">
        <v>2025</v>
      </c>
      <c r="GJ3134" s="77" t="s">
        <v>301</v>
      </c>
      <c r="GK3134" s="77">
        <v>3.0714971986151278</v>
      </c>
      <c r="GL3134" s="77">
        <v>487.92267199999998</v>
      </c>
      <c r="GM3134" s="77">
        <v>2025</v>
      </c>
      <c r="GN3134" s="77" t="s">
        <v>175</v>
      </c>
      <c r="GO3134" s="77">
        <v>5.3000000000000005E-2</v>
      </c>
      <c r="GP3134" s="77">
        <v>3</v>
      </c>
      <c r="GQ3134" s="77">
        <v>0</v>
      </c>
      <c r="GR3134" s="77" t="s">
        <v>423</v>
      </c>
      <c r="GS3134" s="77">
        <v>0</v>
      </c>
      <c r="GT3134" s="77">
        <v>0</v>
      </c>
      <c r="GU3134" s="77">
        <v>0</v>
      </c>
      <c r="GV3134" s="77">
        <v>0</v>
      </c>
      <c r="GW3134" s="77">
        <v>0</v>
      </c>
      <c r="GX3134" s="77">
        <v>0</v>
      </c>
      <c r="GY3134" s="77">
        <v>5.5966209081309407E-2</v>
      </c>
      <c r="GZ3134" s="77">
        <v>0.17190005441035036</v>
      </c>
    </row>
    <row r="3135" spans="98:208" x14ac:dyDescent="0.25">
      <c r="CT3135" s="77" t="s">
        <v>155</v>
      </c>
      <c r="CU3135" s="77" t="s">
        <v>486</v>
      </c>
      <c r="CV3135" s="77" t="s">
        <v>446</v>
      </c>
      <c r="CW3135" s="77">
        <v>2025</v>
      </c>
      <c r="CX3135" s="77">
        <v>0</v>
      </c>
      <c r="CY3135" s="77">
        <v>0</v>
      </c>
      <c r="CZ3135" s="77">
        <v>0</v>
      </c>
      <c r="DA3135" s="77">
        <v>0</v>
      </c>
      <c r="DB3135" s="77">
        <v>8.0408269036982546E-2</v>
      </c>
      <c r="DC3135" s="77">
        <v>3.759022461139324E-2</v>
      </c>
      <c r="DD3135" s="77">
        <v>1.63143341156885E-3</v>
      </c>
      <c r="DE3135" s="77">
        <v>4.1186611014020443E-2</v>
      </c>
      <c r="DF3135" s="77">
        <v>0</v>
      </c>
      <c r="DG3135" s="77">
        <v>0</v>
      </c>
      <c r="DH3135" s="77">
        <v>0</v>
      </c>
      <c r="DI3135" s="77">
        <v>8.1378100371610369E-3</v>
      </c>
      <c r="DJ3135" s="77">
        <v>4.3073878650098122E-3</v>
      </c>
      <c r="DL3135" s="77">
        <v>0</v>
      </c>
      <c r="DM3135" s="77">
        <v>0</v>
      </c>
      <c r="DN3135" s="77">
        <v>0</v>
      </c>
      <c r="DO3135" s="77">
        <v>0</v>
      </c>
      <c r="DP3135" s="77">
        <v>0</v>
      </c>
      <c r="DQ3135" s="77">
        <v>0</v>
      </c>
      <c r="DR3135" s="77">
        <v>0</v>
      </c>
      <c r="DS3135" s="77">
        <v>0</v>
      </c>
      <c r="DT3135" s="77">
        <v>0</v>
      </c>
      <c r="DU3135" s="77">
        <v>0</v>
      </c>
      <c r="DV3135" s="77">
        <v>3.5052704201822501E-5</v>
      </c>
      <c r="DW3135" s="77">
        <v>3.5052704201822501E-5</v>
      </c>
      <c r="GE3135" s="77" t="s">
        <v>427</v>
      </c>
      <c r="GF3135" s="77" t="s">
        <v>155</v>
      </c>
      <c r="GG3135" s="77" t="s">
        <v>450</v>
      </c>
      <c r="GH3135" s="77" t="s">
        <v>439</v>
      </c>
      <c r="GI3135" s="77">
        <v>2025</v>
      </c>
      <c r="GJ3135" s="77" t="s">
        <v>303</v>
      </c>
      <c r="GK3135" s="77">
        <v>1.6845772405344599</v>
      </c>
      <c r="GL3135" s="77">
        <v>487.92267199999998</v>
      </c>
      <c r="GM3135" s="77">
        <v>2025</v>
      </c>
      <c r="GN3135" s="77" t="s">
        <v>175</v>
      </c>
      <c r="GO3135" s="77">
        <v>5.3000000000000005E-2</v>
      </c>
      <c r="GP3135" s="77">
        <v>3</v>
      </c>
      <c r="GQ3135" s="77">
        <v>0</v>
      </c>
      <c r="GR3135" s="77" t="s">
        <v>423</v>
      </c>
      <c r="GS3135" s="77">
        <v>0</v>
      </c>
      <c r="GT3135" s="77">
        <v>0</v>
      </c>
      <c r="GU3135" s="77">
        <v>0</v>
      </c>
      <c r="GV3135" s="77">
        <v>0</v>
      </c>
      <c r="GW3135" s="77">
        <v>0</v>
      </c>
      <c r="GX3135" s="77">
        <v>0</v>
      </c>
      <c r="GY3135" s="77">
        <v>5.5966209081309407E-2</v>
      </c>
      <c r="GZ3135" s="77">
        <v>9.4279402057366832E-2</v>
      </c>
    </row>
    <row r="3136" spans="98:208" x14ac:dyDescent="0.25">
      <c r="CT3136" s="77" t="s">
        <v>155</v>
      </c>
      <c r="CU3136" s="77" t="s">
        <v>486</v>
      </c>
      <c r="CV3136" s="77" t="s">
        <v>467</v>
      </c>
      <c r="CW3136" s="77">
        <v>2020</v>
      </c>
      <c r="CX3136" s="77">
        <v>0</v>
      </c>
      <c r="CY3136" s="77">
        <v>0</v>
      </c>
      <c r="CZ3136" s="77">
        <v>0</v>
      </c>
      <c r="DA3136" s="77">
        <v>0</v>
      </c>
      <c r="DB3136" s="77">
        <v>5.2405583313015391</v>
      </c>
      <c r="DC3136" s="77">
        <v>0.69641821681223248</v>
      </c>
      <c r="DD3136" s="77">
        <v>2.9419641522810172</v>
      </c>
      <c r="DE3136" s="77">
        <v>1.6021759622082901</v>
      </c>
      <c r="DF3136" s="77">
        <v>0.3606876487424131</v>
      </c>
      <c r="DG3136" s="77">
        <v>0</v>
      </c>
      <c r="DH3136" s="77">
        <v>0</v>
      </c>
      <c r="DI3136" s="77">
        <v>0</v>
      </c>
      <c r="DJ3136" s="77">
        <v>2.713936467750587E-6</v>
      </c>
      <c r="DL3136" s="77">
        <v>0</v>
      </c>
      <c r="DM3136" s="77">
        <v>9.7888336338924908E-7</v>
      </c>
      <c r="DN3136" s="77">
        <v>9.7888336338924908E-7</v>
      </c>
      <c r="DO3136" s="77">
        <v>0</v>
      </c>
      <c r="DP3136" s="77">
        <v>0</v>
      </c>
      <c r="DQ3136" s="77">
        <v>0</v>
      </c>
      <c r="DR3136" s="77">
        <v>0</v>
      </c>
      <c r="DS3136" s="77">
        <v>0</v>
      </c>
      <c r="DT3136" s="77">
        <v>0</v>
      </c>
      <c r="DU3136" s="77">
        <v>0</v>
      </c>
      <c r="DV3136" s="77">
        <v>0</v>
      </c>
      <c r="DW3136" s="77">
        <v>0</v>
      </c>
      <c r="GE3136" s="77" t="s">
        <v>422</v>
      </c>
      <c r="GF3136" s="77" t="s">
        <v>155</v>
      </c>
      <c r="GG3136" s="77" t="s">
        <v>450</v>
      </c>
      <c r="GH3136" s="77" t="s">
        <v>446</v>
      </c>
      <c r="GI3136" s="77">
        <v>2021</v>
      </c>
      <c r="GJ3136" s="77" t="s">
        <v>305</v>
      </c>
      <c r="GK3136" s="77">
        <v>3.6425060683954492E-2</v>
      </c>
      <c r="GL3136" s="77">
        <v>487.92267199999998</v>
      </c>
      <c r="GM3136" s="77">
        <v>2021</v>
      </c>
      <c r="GN3136" s="77" t="s">
        <v>175</v>
      </c>
      <c r="GO3136" s="77">
        <v>0.13250000000000001</v>
      </c>
      <c r="GP3136" s="77">
        <v>3</v>
      </c>
      <c r="GQ3136" s="77">
        <v>0</v>
      </c>
      <c r="GR3136" s="77" t="s">
        <v>423</v>
      </c>
      <c r="GS3136" s="77">
        <v>0.1527377521613833</v>
      </c>
      <c r="GT3136" s="77">
        <v>5.5634818912091884E-3</v>
      </c>
      <c r="GU3136" s="77">
        <v>0.1527377521613833</v>
      </c>
      <c r="GV3136" s="77">
        <v>5.5634818912091884E-3</v>
      </c>
      <c r="GW3136" s="77">
        <v>0</v>
      </c>
      <c r="GX3136" s="77">
        <v>0</v>
      </c>
      <c r="GY3136" s="77">
        <v>0</v>
      </c>
      <c r="GZ3136" s="77">
        <v>0</v>
      </c>
    </row>
    <row r="3137" spans="98:208" x14ac:dyDescent="0.25">
      <c r="CT3137" s="77" t="s">
        <v>155</v>
      </c>
      <c r="CU3137" s="77" t="s">
        <v>486</v>
      </c>
      <c r="CV3137" s="77" t="s">
        <v>467</v>
      </c>
      <c r="CW3137" s="77">
        <v>2021</v>
      </c>
      <c r="CX3137" s="77">
        <v>0</v>
      </c>
      <c r="CY3137" s="77">
        <v>0</v>
      </c>
      <c r="CZ3137" s="77">
        <v>0</v>
      </c>
      <c r="DA3137" s="77">
        <v>0</v>
      </c>
      <c r="DB3137" s="77">
        <v>5.2405583313015391</v>
      </c>
      <c r="DC3137" s="77">
        <v>0.69641821681223248</v>
      </c>
      <c r="DD3137" s="77">
        <v>2.9419641522810172</v>
      </c>
      <c r="DE3137" s="77">
        <v>1.6021759622082901</v>
      </c>
      <c r="DF3137" s="77">
        <v>0.3606876487424131</v>
      </c>
      <c r="DG3137" s="77">
        <v>0.3606876487424131</v>
      </c>
      <c r="DH3137" s="77">
        <v>0</v>
      </c>
      <c r="DI3137" s="77">
        <v>0</v>
      </c>
      <c r="DJ3137" s="77">
        <v>2.713936467750587E-6</v>
      </c>
      <c r="DL3137" s="77">
        <v>0</v>
      </c>
      <c r="DM3137" s="77">
        <v>9.7888336338924908E-7</v>
      </c>
      <c r="DN3137" s="77">
        <v>9.7888336338924908E-7</v>
      </c>
      <c r="DO3137" s="77">
        <v>0</v>
      </c>
      <c r="DP3137" s="77">
        <v>9.7888336338924908E-7</v>
      </c>
      <c r="DQ3137" s="77">
        <v>9.7888336338924908E-7</v>
      </c>
      <c r="DR3137" s="77">
        <v>0</v>
      </c>
      <c r="DS3137" s="77">
        <v>0</v>
      </c>
      <c r="DT3137" s="77">
        <v>0</v>
      </c>
      <c r="DU3137" s="77">
        <v>0</v>
      </c>
      <c r="DV3137" s="77">
        <v>0</v>
      </c>
      <c r="DW3137" s="77">
        <v>0</v>
      </c>
      <c r="GE3137" s="77" t="s">
        <v>425</v>
      </c>
      <c r="GF3137" s="77" t="s">
        <v>155</v>
      </c>
      <c r="GG3137" s="77" t="s">
        <v>450</v>
      </c>
      <c r="GH3137" s="77" t="s">
        <v>446</v>
      </c>
      <c r="GI3137" s="77">
        <v>2021</v>
      </c>
      <c r="GJ3137" s="77" t="s">
        <v>301</v>
      </c>
      <c r="GK3137" s="77">
        <v>1.5808724525432289E-3</v>
      </c>
      <c r="GL3137" s="77">
        <v>487.92267199999998</v>
      </c>
      <c r="GM3137" s="77">
        <v>2021</v>
      </c>
      <c r="GN3137" s="77" t="s">
        <v>175</v>
      </c>
      <c r="GO3137" s="77">
        <v>5.3000000000000005E-2</v>
      </c>
      <c r="GP3137" s="77">
        <v>3</v>
      </c>
      <c r="GQ3137" s="77">
        <v>0</v>
      </c>
      <c r="GR3137" s="77" t="s">
        <v>423</v>
      </c>
      <c r="GS3137" s="77">
        <v>5.5966209081309407E-2</v>
      </c>
      <c r="GT3137" s="77">
        <v>8.8475438209916727E-5</v>
      </c>
      <c r="GU3137" s="77">
        <v>5.5966209081309407E-2</v>
      </c>
      <c r="GV3137" s="77">
        <v>8.8475438209916727E-5</v>
      </c>
      <c r="GW3137" s="77">
        <v>0</v>
      </c>
      <c r="GX3137" s="77">
        <v>0</v>
      </c>
      <c r="GY3137" s="77">
        <v>0</v>
      </c>
      <c r="GZ3137" s="77">
        <v>0</v>
      </c>
    </row>
    <row r="3138" spans="98:208" x14ac:dyDescent="0.25">
      <c r="CT3138" s="77" t="s">
        <v>155</v>
      </c>
      <c r="CU3138" s="77" t="s">
        <v>486</v>
      </c>
      <c r="CV3138" s="77" t="s">
        <v>467</v>
      </c>
      <c r="CW3138" s="77">
        <v>2022</v>
      </c>
      <c r="CX3138" s="77">
        <v>0</v>
      </c>
      <c r="CY3138" s="77">
        <v>0</v>
      </c>
      <c r="CZ3138" s="77">
        <v>0</v>
      </c>
      <c r="DA3138" s="77">
        <v>0</v>
      </c>
      <c r="DB3138" s="77">
        <v>5.2405583313015391</v>
      </c>
      <c r="DC3138" s="77">
        <v>0.69641821681223248</v>
      </c>
      <c r="DD3138" s="77">
        <v>2.9419641522810172</v>
      </c>
      <c r="DE3138" s="77">
        <v>1.6021759622082901</v>
      </c>
      <c r="DF3138" s="77">
        <v>0.3606876487424131</v>
      </c>
      <c r="DG3138" s="77">
        <v>0.3606876487424131</v>
      </c>
      <c r="DH3138" s="77">
        <v>0.3606876487424131</v>
      </c>
      <c r="DI3138" s="77">
        <v>0</v>
      </c>
      <c r="DJ3138" s="77">
        <v>2.713936467750587E-6</v>
      </c>
      <c r="DL3138" s="77">
        <v>0</v>
      </c>
      <c r="DM3138" s="77">
        <v>9.7888336338924908E-7</v>
      </c>
      <c r="DN3138" s="77">
        <v>9.7888336338924908E-7</v>
      </c>
      <c r="DO3138" s="77">
        <v>0</v>
      </c>
      <c r="DP3138" s="77">
        <v>9.7888336338924908E-7</v>
      </c>
      <c r="DQ3138" s="77">
        <v>9.7888336338924908E-7</v>
      </c>
      <c r="DR3138" s="77">
        <v>0</v>
      </c>
      <c r="DS3138" s="77">
        <v>9.7888336338924908E-7</v>
      </c>
      <c r="DT3138" s="77">
        <v>9.7888336338924908E-7</v>
      </c>
      <c r="DU3138" s="77">
        <v>0</v>
      </c>
      <c r="DV3138" s="77">
        <v>0</v>
      </c>
      <c r="DW3138" s="77">
        <v>0</v>
      </c>
      <c r="GE3138" s="77" t="s">
        <v>427</v>
      </c>
      <c r="GF3138" s="77" t="s">
        <v>155</v>
      </c>
      <c r="GG3138" s="77" t="s">
        <v>450</v>
      </c>
      <c r="GH3138" s="77" t="s">
        <v>446</v>
      </c>
      <c r="GI3138" s="77">
        <v>2021</v>
      </c>
      <c r="GJ3138" s="77" t="s">
        <v>303</v>
      </c>
      <c r="GK3138" s="77">
        <v>3.9894642198450743E-2</v>
      </c>
      <c r="GL3138" s="77">
        <v>487.92267199999998</v>
      </c>
      <c r="GM3138" s="77">
        <v>2021</v>
      </c>
      <c r="GN3138" s="77" t="s">
        <v>175</v>
      </c>
      <c r="GO3138" s="77">
        <v>5.3000000000000005E-2</v>
      </c>
      <c r="GP3138" s="77">
        <v>3</v>
      </c>
      <c r="GQ3138" s="77">
        <v>0</v>
      </c>
      <c r="GR3138" s="77" t="s">
        <v>423</v>
      </c>
      <c r="GS3138" s="77">
        <v>5.5966209081309407E-2</v>
      </c>
      <c r="GT3138" s="77">
        <v>2.2327518865025236E-3</v>
      </c>
      <c r="GU3138" s="77">
        <v>5.5966209081309407E-2</v>
      </c>
      <c r="GV3138" s="77">
        <v>2.2327518865025236E-3</v>
      </c>
      <c r="GW3138" s="77">
        <v>0</v>
      </c>
      <c r="GX3138" s="77">
        <v>0</v>
      </c>
      <c r="GY3138" s="77">
        <v>0</v>
      </c>
      <c r="GZ3138" s="77">
        <v>0</v>
      </c>
    </row>
    <row r="3139" spans="98:208" x14ac:dyDescent="0.25">
      <c r="CT3139" s="77" t="s">
        <v>155</v>
      </c>
      <c r="CU3139" s="77" t="s">
        <v>486</v>
      </c>
      <c r="CV3139" s="77" t="s">
        <v>467</v>
      </c>
      <c r="CW3139" s="77">
        <v>2023</v>
      </c>
      <c r="CX3139" s="77">
        <v>0</v>
      </c>
      <c r="CY3139" s="77">
        <v>0</v>
      </c>
      <c r="CZ3139" s="77">
        <v>0</v>
      </c>
      <c r="DA3139" s="77">
        <v>0</v>
      </c>
      <c r="DB3139" s="77">
        <v>5.4750346070077649</v>
      </c>
      <c r="DC3139" s="77">
        <v>0.71896016785821382</v>
      </c>
      <c r="DD3139" s="77">
        <v>3.0714971986151038</v>
      </c>
      <c r="DE3139" s="77">
        <v>1.6845772405344479</v>
      </c>
      <c r="DF3139" s="77">
        <v>0</v>
      </c>
      <c r="DG3139" s="77">
        <v>0.37599181639994961</v>
      </c>
      <c r="DH3139" s="77">
        <v>0.37599181639994961</v>
      </c>
      <c r="DI3139" s="77">
        <v>0.37599181639994961</v>
      </c>
      <c r="DJ3139" s="77">
        <v>2.713936467750587E-6</v>
      </c>
      <c r="DL3139" s="77">
        <v>0</v>
      </c>
      <c r="DM3139" s="77">
        <v>0</v>
      </c>
      <c r="DN3139" s="77">
        <v>0</v>
      </c>
      <c r="DO3139" s="77">
        <v>0</v>
      </c>
      <c r="DP3139" s="77">
        <v>1.0204179021036065E-6</v>
      </c>
      <c r="DQ3139" s="77">
        <v>1.0204179021036065E-6</v>
      </c>
      <c r="DR3139" s="77">
        <v>0</v>
      </c>
      <c r="DS3139" s="77">
        <v>1.0204179021036065E-6</v>
      </c>
      <c r="DT3139" s="77">
        <v>1.0204179021036065E-6</v>
      </c>
      <c r="DU3139" s="77">
        <v>0</v>
      </c>
      <c r="DV3139" s="77">
        <v>1.0204179021036065E-6</v>
      </c>
      <c r="DW3139" s="77">
        <v>1.0204179021036065E-6</v>
      </c>
      <c r="GE3139" s="77" t="s">
        <v>422</v>
      </c>
      <c r="GF3139" s="77" t="s">
        <v>155</v>
      </c>
      <c r="GG3139" s="77" t="s">
        <v>450</v>
      </c>
      <c r="GH3139" s="77" t="s">
        <v>446</v>
      </c>
      <c r="GI3139" s="77">
        <v>2022</v>
      </c>
      <c r="GJ3139" s="77" t="s">
        <v>305</v>
      </c>
      <c r="GK3139" s="77">
        <v>3.6425060683954492E-2</v>
      </c>
      <c r="GL3139" s="77">
        <v>487.92267199999998</v>
      </c>
      <c r="GM3139" s="77">
        <v>2022</v>
      </c>
      <c r="GN3139" s="77" t="s">
        <v>175</v>
      </c>
      <c r="GO3139" s="77">
        <v>0.13250000000000001</v>
      </c>
      <c r="GP3139" s="77">
        <v>3</v>
      </c>
      <c r="GQ3139" s="77">
        <v>0</v>
      </c>
      <c r="GR3139" s="77" t="s">
        <v>423</v>
      </c>
      <c r="GS3139" s="77">
        <v>0.1527377521613833</v>
      </c>
      <c r="GT3139" s="77">
        <v>5.5634818912091884E-3</v>
      </c>
      <c r="GU3139" s="77">
        <v>0.1527377521613833</v>
      </c>
      <c r="GV3139" s="77">
        <v>5.5634818912091884E-3</v>
      </c>
      <c r="GW3139" s="77">
        <v>0.1527377521613833</v>
      </c>
      <c r="GX3139" s="77">
        <v>5.5634818912091884E-3</v>
      </c>
      <c r="GY3139" s="77">
        <v>0</v>
      </c>
      <c r="GZ3139" s="77">
        <v>0</v>
      </c>
    </row>
    <row r="3140" spans="98:208" x14ac:dyDescent="0.25">
      <c r="CT3140" s="77" t="s">
        <v>155</v>
      </c>
      <c r="CU3140" s="77" t="s">
        <v>486</v>
      </c>
      <c r="CV3140" s="77" t="s">
        <v>467</v>
      </c>
      <c r="CW3140" s="77">
        <v>2024</v>
      </c>
      <c r="CX3140" s="77">
        <v>0</v>
      </c>
      <c r="CY3140" s="77">
        <v>0</v>
      </c>
      <c r="CZ3140" s="77">
        <v>0</v>
      </c>
      <c r="DA3140" s="77">
        <v>0</v>
      </c>
      <c r="DB3140" s="77">
        <v>5.4750346070077649</v>
      </c>
      <c r="DC3140" s="77">
        <v>0.71896016785821382</v>
      </c>
      <c r="DD3140" s="77">
        <v>3.0714971986151038</v>
      </c>
      <c r="DE3140" s="77">
        <v>1.6845772405344479</v>
      </c>
      <c r="DF3140" s="77">
        <v>0</v>
      </c>
      <c r="DG3140" s="77">
        <v>0</v>
      </c>
      <c r="DH3140" s="77">
        <v>0.37599181639994961</v>
      </c>
      <c r="DI3140" s="77">
        <v>0.37599181639994961</v>
      </c>
      <c r="DJ3140" s="77">
        <v>2.713936467750587E-6</v>
      </c>
      <c r="DL3140" s="77">
        <v>0</v>
      </c>
      <c r="DM3140" s="77">
        <v>0</v>
      </c>
      <c r="DN3140" s="77">
        <v>0</v>
      </c>
      <c r="DO3140" s="77">
        <v>0</v>
      </c>
      <c r="DP3140" s="77">
        <v>0</v>
      </c>
      <c r="DQ3140" s="77">
        <v>0</v>
      </c>
      <c r="DR3140" s="77">
        <v>0</v>
      </c>
      <c r="DS3140" s="77">
        <v>1.0204179021036065E-6</v>
      </c>
      <c r="DT3140" s="77">
        <v>1.0204179021036065E-6</v>
      </c>
      <c r="DU3140" s="77">
        <v>0</v>
      </c>
      <c r="DV3140" s="77">
        <v>1.0204179021036065E-6</v>
      </c>
      <c r="DW3140" s="77">
        <v>1.0204179021036065E-6</v>
      </c>
      <c r="GE3140" s="77" t="s">
        <v>425</v>
      </c>
      <c r="GF3140" s="77" t="s">
        <v>155</v>
      </c>
      <c r="GG3140" s="77" t="s">
        <v>450</v>
      </c>
      <c r="GH3140" s="77" t="s">
        <v>446</v>
      </c>
      <c r="GI3140" s="77">
        <v>2022</v>
      </c>
      <c r="GJ3140" s="77" t="s">
        <v>301</v>
      </c>
      <c r="GK3140" s="77">
        <v>1.5808724525432289E-3</v>
      </c>
      <c r="GL3140" s="77">
        <v>487.92267199999998</v>
      </c>
      <c r="GM3140" s="77">
        <v>2022</v>
      </c>
      <c r="GN3140" s="77" t="s">
        <v>175</v>
      </c>
      <c r="GO3140" s="77">
        <v>5.3000000000000005E-2</v>
      </c>
      <c r="GP3140" s="77">
        <v>3</v>
      </c>
      <c r="GQ3140" s="77">
        <v>0</v>
      </c>
      <c r="GR3140" s="77" t="s">
        <v>423</v>
      </c>
      <c r="GS3140" s="77">
        <v>5.5966209081309407E-2</v>
      </c>
      <c r="GT3140" s="77">
        <v>8.8475438209916727E-5</v>
      </c>
      <c r="GU3140" s="77">
        <v>5.5966209081309407E-2</v>
      </c>
      <c r="GV3140" s="77">
        <v>8.8475438209916727E-5</v>
      </c>
      <c r="GW3140" s="77">
        <v>5.5966209081309407E-2</v>
      </c>
      <c r="GX3140" s="77">
        <v>8.8475438209916727E-5</v>
      </c>
      <c r="GY3140" s="77">
        <v>0</v>
      </c>
      <c r="GZ3140" s="77">
        <v>0</v>
      </c>
    </row>
    <row r="3141" spans="98:208" x14ac:dyDescent="0.25">
      <c r="CT3141" s="77" t="s">
        <v>155</v>
      </c>
      <c r="CU3141" s="77" t="s">
        <v>486</v>
      </c>
      <c r="CV3141" s="77" t="s">
        <v>467</v>
      </c>
      <c r="CW3141" s="77">
        <v>2025</v>
      </c>
      <c r="CX3141" s="77">
        <v>0</v>
      </c>
      <c r="CY3141" s="77">
        <v>0</v>
      </c>
      <c r="CZ3141" s="77">
        <v>0</v>
      </c>
      <c r="DA3141" s="77">
        <v>0</v>
      </c>
      <c r="DB3141" s="77">
        <v>5.4750346070077649</v>
      </c>
      <c r="DC3141" s="77">
        <v>0.71896016785821382</v>
      </c>
      <c r="DD3141" s="77">
        <v>3.0714971986151038</v>
      </c>
      <c r="DE3141" s="77">
        <v>1.6845772405344479</v>
      </c>
      <c r="DF3141" s="77">
        <v>0</v>
      </c>
      <c r="DG3141" s="77">
        <v>0</v>
      </c>
      <c r="DH3141" s="77">
        <v>0</v>
      </c>
      <c r="DI3141" s="77">
        <v>0.37599181639994961</v>
      </c>
      <c r="DJ3141" s="77">
        <v>2.713936467750587E-6</v>
      </c>
      <c r="DL3141" s="77">
        <v>0</v>
      </c>
      <c r="DM3141" s="77">
        <v>0</v>
      </c>
      <c r="DN3141" s="77">
        <v>0</v>
      </c>
      <c r="DO3141" s="77">
        <v>0</v>
      </c>
      <c r="DP3141" s="77">
        <v>0</v>
      </c>
      <c r="DQ3141" s="77">
        <v>0</v>
      </c>
      <c r="DR3141" s="77">
        <v>0</v>
      </c>
      <c r="DS3141" s="77">
        <v>0</v>
      </c>
      <c r="DT3141" s="77">
        <v>0</v>
      </c>
      <c r="DU3141" s="77">
        <v>0</v>
      </c>
      <c r="DV3141" s="77">
        <v>1.0204179021036065E-6</v>
      </c>
      <c r="DW3141" s="77">
        <v>1.0204179021036065E-6</v>
      </c>
      <c r="GE3141" s="77" t="s">
        <v>427</v>
      </c>
      <c r="GF3141" s="77" t="s">
        <v>155</v>
      </c>
      <c r="GG3141" s="77" t="s">
        <v>450</v>
      </c>
      <c r="GH3141" s="77" t="s">
        <v>446</v>
      </c>
      <c r="GI3141" s="77">
        <v>2022</v>
      </c>
      <c r="GJ3141" s="77" t="s">
        <v>303</v>
      </c>
      <c r="GK3141" s="77">
        <v>3.9894642198450743E-2</v>
      </c>
      <c r="GL3141" s="77">
        <v>487.92267199999998</v>
      </c>
      <c r="GM3141" s="77">
        <v>2022</v>
      </c>
      <c r="GN3141" s="77" t="s">
        <v>175</v>
      </c>
      <c r="GO3141" s="77">
        <v>5.3000000000000005E-2</v>
      </c>
      <c r="GP3141" s="77">
        <v>3</v>
      </c>
      <c r="GQ3141" s="77">
        <v>0</v>
      </c>
      <c r="GR3141" s="77" t="s">
        <v>423</v>
      </c>
      <c r="GS3141" s="77">
        <v>5.5966209081309407E-2</v>
      </c>
      <c r="GT3141" s="77">
        <v>2.2327518865025236E-3</v>
      </c>
      <c r="GU3141" s="77">
        <v>5.5966209081309407E-2</v>
      </c>
      <c r="GV3141" s="77">
        <v>2.2327518865025236E-3</v>
      </c>
      <c r="GW3141" s="77">
        <v>5.5966209081309407E-2</v>
      </c>
      <c r="GX3141" s="77">
        <v>2.2327518865025236E-3</v>
      </c>
      <c r="GY3141" s="77">
        <v>0</v>
      </c>
      <c r="GZ3141" s="77">
        <v>0</v>
      </c>
    </row>
    <row r="3142" spans="98:208" x14ac:dyDescent="0.25">
      <c r="CT3142" s="77" t="s">
        <v>155</v>
      </c>
      <c r="CU3142" s="77" t="s">
        <v>486</v>
      </c>
      <c r="CV3142" s="77" t="s">
        <v>474</v>
      </c>
      <c r="CW3142" s="77">
        <v>2020</v>
      </c>
      <c r="CX3142" s="77">
        <v>0</v>
      </c>
      <c r="CY3142" s="77">
        <v>0</v>
      </c>
      <c r="CZ3142" s="77">
        <v>0</v>
      </c>
      <c r="DA3142" s="77">
        <v>0</v>
      </c>
      <c r="DB3142" s="77">
        <v>7.7900575334948485E-2</v>
      </c>
      <c r="DC3142" s="77">
        <v>3.6425060683954499E-2</v>
      </c>
      <c r="DD3142" s="77">
        <v>1.5808724525432671E-3</v>
      </c>
      <c r="DE3142" s="77">
        <v>3.9894642198450743E-2</v>
      </c>
      <c r="DF3142" s="77">
        <v>7.8847092159216314E-3</v>
      </c>
      <c r="DG3142" s="77">
        <v>0</v>
      </c>
      <c r="DH3142" s="77">
        <v>0</v>
      </c>
      <c r="DI3142" s="77">
        <v>0</v>
      </c>
      <c r="DJ3142" s="77">
        <v>1.331986765694211E-4</v>
      </c>
      <c r="DL3142" s="77">
        <v>0</v>
      </c>
      <c r="DM3142" s="77">
        <v>1.0502328326954793E-6</v>
      </c>
      <c r="DN3142" s="77">
        <v>1.0502328326954793E-6</v>
      </c>
      <c r="DO3142" s="77">
        <v>0</v>
      </c>
      <c r="DP3142" s="77">
        <v>0</v>
      </c>
      <c r="DQ3142" s="77">
        <v>0</v>
      </c>
      <c r="DR3142" s="77">
        <v>0</v>
      </c>
      <c r="DS3142" s="77">
        <v>0</v>
      </c>
      <c r="DT3142" s="77">
        <v>0</v>
      </c>
      <c r="DU3142" s="77">
        <v>0</v>
      </c>
      <c r="DV3142" s="77">
        <v>0</v>
      </c>
      <c r="DW3142" s="77">
        <v>0</v>
      </c>
      <c r="GE3142" s="77" t="s">
        <v>422</v>
      </c>
      <c r="GF3142" s="77" t="s">
        <v>155</v>
      </c>
      <c r="GG3142" s="77" t="s">
        <v>450</v>
      </c>
      <c r="GH3142" s="77" t="s">
        <v>446</v>
      </c>
      <c r="GI3142" s="77">
        <v>2023</v>
      </c>
      <c r="GJ3142" s="77" t="s">
        <v>305</v>
      </c>
      <c r="GK3142" s="77">
        <v>3.7590224611390742E-2</v>
      </c>
      <c r="GL3142" s="77">
        <v>487.92267199999998</v>
      </c>
      <c r="GM3142" s="77">
        <v>2023</v>
      </c>
      <c r="GN3142" s="77" t="s">
        <v>175</v>
      </c>
      <c r="GO3142" s="77">
        <v>0.13250000000000001</v>
      </c>
      <c r="GP3142" s="77">
        <v>3</v>
      </c>
      <c r="GQ3142" s="77">
        <v>0</v>
      </c>
      <c r="GR3142" s="77" t="s">
        <v>423</v>
      </c>
      <c r="GS3142" s="77">
        <v>0</v>
      </c>
      <c r="GT3142" s="77">
        <v>0</v>
      </c>
      <c r="GU3142" s="77">
        <v>0.1527377521613833</v>
      </c>
      <c r="GV3142" s="77">
        <v>5.7414464103853298E-3</v>
      </c>
      <c r="GW3142" s="77">
        <v>0.1527377521613833</v>
      </c>
      <c r="GX3142" s="77">
        <v>5.7414464103853298E-3</v>
      </c>
      <c r="GY3142" s="77">
        <v>0.1527377521613833</v>
      </c>
      <c r="GZ3142" s="77">
        <v>5.7414464103853298E-3</v>
      </c>
    </row>
    <row r="3143" spans="98:208" x14ac:dyDescent="0.25">
      <c r="CT3143" s="77" t="s">
        <v>155</v>
      </c>
      <c r="CU3143" s="77" t="s">
        <v>486</v>
      </c>
      <c r="CV3143" s="77" t="s">
        <v>474</v>
      </c>
      <c r="CW3143" s="77">
        <v>2021</v>
      </c>
      <c r="CX3143" s="77">
        <v>0</v>
      </c>
      <c r="CY3143" s="77">
        <v>0</v>
      </c>
      <c r="CZ3143" s="77">
        <v>0</v>
      </c>
      <c r="DA3143" s="77">
        <v>0</v>
      </c>
      <c r="DB3143" s="77">
        <v>7.7900575334948485E-2</v>
      </c>
      <c r="DC3143" s="77">
        <v>3.6425060683954499E-2</v>
      </c>
      <c r="DD3143" s="77">
        <v>1.5808724525432671E-3</v>
      </c>
      <c r="DE3143" s="77">
        <v>3.9894642198450743E-2</v>
      </c>
      <c r="DF3143" s="77">
        <v>7.8847092159216314E-3</v>
      </c>
      <c r="DG3143" s="77">
        <v>7.8847092159216314E-3</v>
      </c>
      <c r="DH3143" s="77">
        <v>0</v>
      </c>
      <c r="DI3143" s="77">
        <v>0</v>
      </c>
      <c r="DJ3143" s="77">
        <v>1.331986765694211E-4</v>
      </c>
      <c r="DL3143" s="77">
        <v>0</v>
      </c>
      <c r="DM3143" s="77">
        <v>1.0502328326954793E-6</v>
      </c>
      <c r="DN3143" s="77">
        <v>1.0502328326954793E-6</v>
      </c>
      <c r="DO3143" s="77">
        <v>0</v>
      </c>
      <c r="DP3143" s="77">
        <v>1.0502328326954793E-6</v>
      </c>
      <c r="DQ3143" s="77">
        <v>1.0502328326954793E-6</v>
      </c>
      <c r="DR3143" s="77">
        <v>0</v>
      </c>
      <c r="DS3143" s="77">
        <v>0</v>
      </c>
      <c r="DT3143" s="77">
        <v>0</v>
      </c>
      <c r="DU3143" s="77">
        <v>0</v>
      </c>
      <c r="DV3143" s="77">
        <v>0</v>
      </c>
      <c r="DW3143" s="77">
        <v>0</v>
      </c>
      <c r="GE3143" s="77" t="s">
        <v>425</v>
      </c>
      <c r="GF3143" s="77" t="s">
        <v>155</v>
      </c>
      <c r="GG3143" s="77" t="s">
        <v>450</v>
      </c>
      <c r="GH3143" s="77" t="s">
        <v>446</v>
      </c>
      <c r="GI3143" s="77">
        <v>2023</v>
      </c>
      <c r="GJ3143" s="77" t="s">
        <v>301</v>
      </c>
      <c r="GK3143" s="77">
        <v>1.631433411568724E-3</v>
      </c>
      <c r="GL3143" s="77">
        <v>487.92267199999998</v>
      </c>
      <c r="GM3143" s="77">
        <v>2023</v>
      </c>
      <c r="GN3143" s="77" t="s">
        <v>175</v>
      </c>
      <c r="GO3143" s="77">
        <v>5.3000000000000005E-2</v>
      </c>
      <c r="GP3143" s="77">
        <v>3</v>
      </c>
      <c r="GQ3143" s="77">
        <v>0</v>
      </c>
      <c r="GR3143" s="77" t="s">
        <v>423</v>
      </c>
      <c r="GS3143" s="77">
        <v>0</v>
      </c>
      <c r="GT3143" s="77">
        <v>0</v>
      </c>
      <c r="GU3143" s="77">
        <v>5.5966209081309407E-2</v>
      </c>
      <c r="GV3143" s="77">
        <v>9.1305143414089111E-5</v>
      </c>
      <c r="GW3143" s="77">
        <v>5.5966209081309407E-2</v>
      </c>
      <c r="GX3143" s="77">
        <v>9.1305143414089111E-5</v>
      </c>
      <c r="GY3143" s="77">
        <v>5.5966209081309407E-2</v>
      </c>
      <c r="GZ3143" s="77">
        <v>9.1305143414089111E-5</v>
      </c>
    </row>
    <row r="3144" spans="98:208" x14ac:dyDescent="0.25">
      <c r="CT3144" s="77" t="s">
        <v>155</v>
      </c>
      <c r="CU3144" s="77" t="s">
        <v>486</v>
      </c>
      <c r="CV3144" s="77" t="s">
        <v>474</v>
      </c>
      <c r="CW3144" s="77">
        <v>2022</v>
      </c>
      <c r="CX3144" s="77">
        <v>0</v>
      </c>
      <c r="CY3144" s="77">
        <v>0</v>
      </c>
      <c r="CZ3144" s="77">
        <v>0</v>
      </c>
      <c r="DA3144" s="77">
        <v>0</v>
      </c>
      <c r="DB3144" s="77">
        <v>7.7900575334948485E-2</v>
      </c>
      <c r="DC3144" s="77">
        <v>3.6425060683954499E-2</v>
      </c>
      <c r="DD3144" s="77">
        <v>1.5808724525432671E-3</v>
      </c>
      <c r="DE3144" s="77">
        <v>3.9894642198450743E-2</v>
      </c>
      <c r="DF3144" s="77">
        <v>7.8847092159216314E-3</v>
      </c>
      <c r="DG3144" s="77">
        <v>7.8847092159216314E-3</v>
      </c>
      <c r="DH3144" s="77">
        <v>7.8847092159216314E-3</v>
      </c>
      <c r="DI3144" s="77">
        <v>0</v>
      </c>
      <c r="DJ3144" s="77">
        <v>1.331986765694211E-4</v>
      </c>
      <c r="DL3144" s="77">
        <v>0</v>
      </c>
      <c r="DM3144" s="77">
        <v>1.0502328326954793E-6</v>
      </c>
      <c r="DN3144" s="77">
        <v>1.0502328326954793E-6</v>
      </c>
      <c r="DO3144" s="77">
        <v>0</v>
      </c>
      <c r="DP3144" s="77">
        <v>1.0502328326954793E-6</v>
      </c>
      <c r="DQ3144" s="77">
        <v>1.0502328326954793E-6</v>
      </c>
      <c r="DR3144" s="77">
        <v>0</v>
      </c>
      <c r="DS3144" s="77">
        <v>1.0502328326954793E-6</v>
      </c>
      <c r="DT3144" s="77">
        <v>1.0502328326954793E-6</v>
      </c>
      <c r="DU3144" s="77">
        <v>0</v>
      </c>
      <c r="DV3144" s="77">
        <v>0</v>
      </c>
      <c r="DW3144" s="77">
        <v>0</v>
      </c>
      <c r="GE3144" s="77" t="s">
        <v>427</v>
      </c>
      <c r="GF3144" s="77" t="s">
        <v>155</v>
      </c>
      <c r="GG3144" s="77" t="s">
        <v>450</v>
      </c>
      <c r="GH3144" s="77" t="s">
        <v>446</v>
      </c>
      <c r="GI3144" s="77">
        <v>2023</v>
      </c>
      <c r="GJ3144" s="77" t="s">
        <v>303</v>
      </c>
      <c r="GK3144" s="77">
        <v>4.1186611014017709E-2</v>
      </c>
      <c r="GL3144" s="77">
        <v>487.92267199999998</v>
      </c>
      <c r="GM3144" s="77">
        <v>2023</v>
      </c>
      <c r="GN3144" s="77" t="s">
        <v>175</v>
      </c>
      <c r="GO3144" s="77">
        <v>5.3000000000000005E-2</v>
      </c>
      <c r="GP3144" s="77">
        <v>3</v>
      </c>
      <c r="GQ3144" s="77">
        <v>0</v>
      </c>
      <c r="GR3144" s="77" t="s">
        <v>423</v>
      </c>
      <c r="GS3144" s="77">
        <v>0</v>
      </c>
      <c r="GT3144" s="77">
        <v>0</v>
      </c>
      <c r="GU3144" s="77">
        <v>5.5966209081309407E-2</v>
      </c>
      <c r="GV3144" s="77">
        <v>2.305058483361076E-3</v>
      </c>
      <c r="GW3144" s="77">
        <v>5.5966209081309407E-2</v>
      </c>
      <c r="GX3144" s="77">
        <v>2.305058483361076E-3</v>
      </c>
      <c r="GY3144" s="77">
        <v>5.5966209081309407E-2</v>
      </c>
      <c r="GZ3144" s="77">
        <v>2.305058483361076E-3</v>
      </c>
    </row>
    <row r="3145" spans="98:208" x14ac:dyDescent="0.25">
      <c r="CT3145" s="77" t="s">
        <v>155</v>
      </c>
      <c r="CU3145" s="77" t="s">
        <v>486</v>
      </c>
      <c r="CV3145" s="77" t="s">
        <v>474</v>
      </c>
      <c r="CW3145" s="77">
        <v>2023</v>
      </c>
      <c r="CX3145" s="77">
        <v>0</v>
      </c>
      <c r="CY3145" s="77">
        <v>0</v>
      </c>
      <c r="CZ3145" s="77">
        <v>0</v>
      </c>
      <c r="DA3145" s="77">
        <v>0</v>
      </c>
      <c r="DB3145" s="77">
        <v>8.0408269036977217E-2</v>
      </c>
      <c r="DC3145" s="77">
        <v>3.7590224611390749E-2</v>
      </c>
      <c r="DD3145" s="77">
        <v>1.6314334115687429E-3</v>
      </c>
      <c r="DE3145" s="77">
        <v>4.1186611014017729E-2</v>
      </c>
      <c r="DF3145" s="77">
        <v>0</v>
      </c>
      <c r="DG3145" s="77">
        <v>8.1378100371604992E-3</v>
      </c>
      <c r="DH3145" s="77">
        <v>8.1378100371604992E-3</v>
      </c>
      <c r="DI3145" s="77">
        <v>8.1378100371604992E-3</v>
      </c>
      <c r="DJ3145" s="77">
        <v>1.331986765694211E-4</v>
      </c>
      <c r="DL3145" s="77">
        <v>0</v>
      </c>
      <c r="DM3145" s="77">
        <v>0</v>
      </c>
      <c r="DN3145" s="77">
        <v>0</v>
      </c>
      <c r="DO3145" s="77">
        <v>0</v>
      </c>
      <c r="DP3145" s="77">
        <v>1.08394552712313E-6</v>
      </c>
      <c r="DQ3145" s="77">
        <v>1.08394552712313E-6</v>
      </c>
      <c r="DR3145" s="77">
        <v>0</v>
      </c>
      <c r="DS3145" s="77">
        <v>1.08394552712313E-6</v>
      </c>
      <c r="DT3145" s="77">
        <v>1.08394552712313E-6</v>
      </c>
      <c r="DU3145" s="77">
        <v>0</v>
      </c>
      <c r="DV3145" s="77">
        <v>1.08394552712313E-6</v>
      </c>
      <c r="DW3145" s="77">
        <v>1.08394552712313E-6</v>
      </c>
      <c r="GE3145" s="77" t="s">
        <v>422</v>
      </c>
      <c r="GF3145" s="77" t="s">
        <v>155</v>
      </c>
      <c r="GG3145" s="77" t="s">
        <v>450</v>
      </c>
      <c r="GH3145" s="77" t="s">
        <v>446</v>
      </c>
      <c r="GI3145" s="77">
        <v>2024</v>
      </c>
      <c r="GJ3145" s="77" t="s">
        <v>305</v>
      </c>
      <c r="GK3145" s="77">
        <v>3.7590224611390742E-2</v>
      </c>
      <c r="GL3145" s="77">
        <v>487.92267199999998</v>
      </c>
      <c r="GM3145" s="77">
        <v>2024</v>
      </c>
      <c r="GN3145" s="77" t="s">
        <v>175</v>
      </c>
      <c r="GO3145" s="77">
        <v>0.13250000000000001</v>
      </c>
      <c r="GP3145" s="77">
        <v>3</v>
      </c>
      <c r="GQ3145" s="77">
        <v>0</v>
      </c>
      <c r="GR3145" s="77" t="s">
        <v>423</v>
      </c>
      <c r="GS3145" s="77">
        <v>0</v>
      </c>
      <c r="GT3145" s="77">
        <v>0</v>
      </c>
      <c r="GU3145" s="77">
        <v>0</v>
      </c>
      <c r="GV3145" s="77">
        <v>0</v>
      </c>
      <c r="GW3145" s="77">
        <v>0.1527377521613833</v>
      </c>
      <c r="GX3145" s="77">
        <v>5.7414464103853298E-3</v>
      </c>
      <c r="GY3145" s="77">
        <v>0.1527377521613833</v>
      </c>
      <c r="GZ3145" s="77">
        <v>5.7414464103853298E-3</v>
      </c>
    </row>
    <row r="3146" spans="98:208" x14ac:dyDescent="0.25">
      <c r="CT3146" s="77" t="s">
        <v>155</v>
      </c>
      <c r="CU3146" s="77" t="s">
        <v>486</v>
      </c>
      <c r="CV3146" s="77" t="s">
        <v>474</v>
      </c>
      <c r="CW3146" s="77">
        <v>2024</v>
      </c>
      <c r="CX3146" s="77">
        <v>0</v>
      </c>
      <c r="CY3146" s="77">
        <v>0</v>
      </c>
      <c r="CZ3146" s="77">
        <v>0</v>
      </c>
      <c r="DA3146" s="77">
        <v>0</v>
      </c>
      <c r="DB3146" s="77">
        <v>8.0408269036977217E-2</v>
      </c>
      <c r="DC3146" s="77">
        <v>3.7590224611390749E-2</v>
      </c>
      <c r="DD3146" s="77">
        <v>1.6314334115687429E-3</v>
      </c>
      <c r="DE3146" s="77">
        <v>4.1186611014017729E-2</v>
      </c>
      <c r="DF3146" s="77">
        <v>0</v>
      </c>
      <c r="DG3146" s="77">
        <v>0</v>
      </c>
      <c r="DH3146" s="77">
        <v>8.1378100371604992E-3</v>
      </c>
      <c r="DI3146" s="77">
        <v>8.1378100371604992E-3</v>
      </c>
      <c r="DJ3146" s="77">
        <v>1.331986765694211E-4</v>
      </c>
      <c r="DL3146" s="77">
        <v>0</v>
      </c>
      <c r="DM3146" s="77">
        <v>0</v>
      </c>
      <c r="DN3146" s="77">
        <v>0</v>
      </c>
      <c r="DO3146" s="77">
        <v>0</v>
      </c>
      <c r="DP3146" s="77">
        <v>0</v>
      </c>
      <c r="DQ3146" s="77">
        <v>0</v>
      </c>
      <c r="DR3146" s="77">
        <v>0</v>
      </c>
      <c r="DS3146" s="77">
        <v>1.08394552712313E-6</v>
      </c>
      <c r="DT3146" s="77">
        <v>1.08394552712313E-6</v>
      </c>
      <c r="DU3146" s="77">
        <v>0</v>
      </c>
      <c r="DV3146" s="77">
        <v>1.08394552712313E-6</v>
      </c>
      <c r="DW3146" s="77">
        <v>1.08394552712313E-6</v>
      </c>
      <c r="GE3146" s="77" t="s">
        <v>425</v>
      </c>
      <c r="GF3146" s="77" t="s">
        <v>155</v>
      </c>
      <c r="GG3146" s="77" t="s">
        <v>450</v>
      </c>
      <c r="GH3146" s="77" t="s">
        <v>446</v>
      </c>
      <c r="GI3146" s="77">
        <v>2024</v>
      </c>
      <c r="GJ3146" s="77" t="s">
        <v>301</v>
      </c>
      <c r="GK3146" s="77">
        <v>1.631433411568724E-3</v>
      </c>
      <c r="GL3146" s="77">
        <v>487.92267199999998</v>
      </c>
      <c r="GM3146" s="77">
        <v>2024</v>
      </c>
      <c r="GN3146" s="77" t="s">
        <v>175</v>
      </c>
      <c r="GO3146" s="77">
        <v>5.3000000000000005E-2</v>
      </c>
      <c r="GP3146" s="77">
        <v>3</v>
      </c>
      <c r="GQ3146" s="77">
        <v>0</v>
      </c>
      <c r="GR3146" s="77" t="s">
        <v>423</v>
      </c>
      <c r="GS3146" s="77">
        <v>0</v>
      </c>
      <c r="GT3146" s="77">
        <v>0</v>
      </c>
      <c r="GU3146" s="77">
        <v>0</v>
      </c>
      <c r="GV3146" s="77">
        <v>0</v>
      </c>
      <c r="GW3146" s="77">
        <v>5.5966209081309407E-2</v>
      </c>
      <c r="GX3146" s="77">
        <v>9.1305143414089111E-5</v>
      </c>
      <c r="GY3146" s="77">
        <v>5.5966209081309407E-2</v>
      </c>
      <c r="GZ3146" s="77">
        <v>9.1305143414089111E-5</v>
      </c>
    </row>
    <row r="3147" spans="98:208" x14ac:dyDescent="0.25">
      <c r="CT3147" s="77" t="s">
        <v>155</v>
      </c>
      <c r="CU3147" s="77" t="s">
        <v>486</v>
      </c>
      <c r="CV3147" s="77" t="s">
        <v>474</v>
      </c>
      <c r="CW3147" s="77">
        <v>2025</v>
      </c>
      <c r="CX3147" s="77">
        <v>0</v>
      </c>
      <c r="CY3147" s="77">
        <v>0</v>
      </c>
      <c r="CZ3147" s="77">
        <v>0</v>
      </c>
      <c r="DA3147" s="77">
        <v>0</v>
      </c>
      <c r="DB3147" s="77">
        <v>8.0408269036977217E-2</v>
      </c>
      <c r="DC3147" s="77">
        <v>3.7590224611390749E-2</v>
      </c>
      <c r="DD3147" s="77">
        <v>1.6314334115687429E-3</v>
      </c>
      <c r="DE3147" s="77">
        <v>4.1186611014017729E-2</v>
      </c>
      <c r="DF3147" s="77">
        <v>0</v>
      </c>
      <c r="DG3147" s="77">
        <v>0</v>
      </c>
      <c r="DH3147" s="77">
        <v>0</v>
      </c>
      <c r="DI3147" s="77">
        <v>8.1378100371604992E-3</v>
      </c>
      <c r="DJ3147" s="77">
        <v>1.331986765694211E-4</v>
      </c>
      <c r="DL3147" s="77">
        <v>0</v>
      </c>
      <c r="DM3147" s="77">
        <v>0</v>
      </c>
      <c r="DN3147" s="77">
        <v>0</v>
      </c>
      <c r="DO3147" s="77">
        <v>0</v>
      </c>
      <c r="DP3147" s="77">
        <v>0</v>
      </c>
      <c r="DQ3147" s="77">
        <v>0</v>
      </c>
      <c r="DR3147" s="77">
        <v>0</v>
      </c>
      <c r="DS3147" s="77">
        <v>0</v>
      </c>
      <c r="DT3147" s="77">
        <v>0</v>
      </c>
      <c r="DU3147" s="77">
        <v>0</v>
      </c>
      <c r="DV3147" s="77">
        <v>1.08394552712313E-6</v>
      </c>
      <c r="DW3147" s="77">
        <v>1.08394552712313E-6</v>
      </c>
      <c r="GE3147" s="77" t="s">
        <v>427</v>
      </c>
      <c r="GF3147" s="77" t="s">
        <v>155</v>
      </c>
      <c r="GG3147" s="77" t="s">
        <v>450</v>
      </c>
      <c r="GH3147" s="77" t="s">
        <v>446</v>
      </c>
      <c r="GI3147" s="77">
        <v>2024</v>
      </c>
      <c r="GJ3147" s="77" t="s">
        <v>303</v>
      </c>
      <c r="GK3147" s="77">
        <v>4.1186611014017709E-2</v>
      </c>
      <c r="GL3147" s="77">
        <v>487.92267199999998</v>
      </c>
      <c r="GM3147" s="77">
        <v>2024</v>
      </c>
      <c r="GN3147" s="77" t="s">
        <v>175</v>
      </c>
      <c r="GO3147" s="77">
        <v>5.3000000000000005E-2</v>
      </c>
      <c r="GP3147" s="77">
        <v>3</v>
      </c>
      <c r="GQ3147" s="77">
        <v>0</v>
      </c>
      <c r="GR3147" s="77" t="s">
        <v>423</v>
      </c>
      <c r="GS3147" s="77">
        <v>0</v>
      </c>
      <c r="GT3147" s="77">
        <v>0</v>
      </c>
      <c r="GU3147" s="77">
        <v>0</v>
      </c>
      <c r="GV3147" s="77">
        <v>0</v>
      </c>
      <c r="GW3147" s="77">
        <v>5.5966209081309407E-2</v>
      </c>
      <c r="GX3147" s="77">
        <v>2.305058483361076E-3</v>
      </c>
      <c r="GY3147" s="77">
        <v>5.5966209081309407E-2</v>
      </c>
      <c r="GZ3147" s="77">
        <v>2.305058483361076E-3</v>
      </c>
    </row>
    <row r="3148" spans="98:208" x14ac:dyDescent="0.25">
      <c r="CT3148" s="77" t="s">
        <v>155</v>
      </c>
      <c r="CU3148" s="77" t="s">
        <v>486</v>
      </c>
      <c r="CV3148" s="77" t="s">
        <v>481</v>
      </c>
      <c r="CW3148" s="77">
        <v>2020</v>
      </c>
      <c r="CX3148" s="77">
        <v>0</v>
      </c>
      <c r="CY3148" s="77">
        <v>0</v>
      </c>
      <c r="CZ3148" s="77">
        <v>0</v>
      </c>
      <c r="DA3148" s="77">
        <v>0</v>
      </c>
      <c r="DB3148" s="77">
        <v>21083.842824224459</v>
      </c>
      <c r="DC3148" s="77">
        <v>409.2237358204406</v>
      </c>
      <c r="DD3148" s="77">
        <v>13469.08781237873</v>
      </c>
      <c r="DE3148" s="77">
        <v>7205.5312760252846</v>
      </c>
      <c r="DF3148" s="77">
        <v>1219.5839681183475</v>
      </c>
      <c r="DG3148" s="77">
        <v>0</v>
      </c>
      <c r="DH3148" s="77">
        <v>0</v>
      </c>
      <c r="DI3148" s="77">
        <v>0</v>
      </c>
      <c r="DJ3148" s="77">
        <v>5.2332880275560892E-10</v>
      </c>
      <c r="DL3148" s="77">
        <v>0</v>
      </c>
      <c r="DM3148" s="77">
        <v>6.3824341789530952E-7</v>
      </c>
      <c r="DN3148" s="77">
        <v>6.3824341789530952E-7</v>
      </c>
      <c r="DO3148" s="77">
        <v>0</v>
      </c>
      <c r="DP3148" s="77">
        <v>0</v>
      </c>
      <c r="DQ3148" s="77">
        <v>0</v>
      </c>
      <c r="DR3148" s="77">
        <v>0</v>
      </c>
      <c r="DS3148" s="77">
        <v>0</v>
      </c>
      <c r="DT3148" s="77">
        <v>0</v>
      </c>
      <c r="DU3148" s="77">
        <v>0</v>
      </c>
      <c r="DV3148" s="77">
        <v>0</v>
      </c>
      <c r="DW3148" s="77">
        <v>0</v>
      </c>
      <c r="GE3148" s="77" t="s">
        <v>422</v>
      </c>
      <c r="GF3148" s="77" t="s">
        <v>155</v>
      </c>
      <c r="GG3148" s="77" t="s">
        <v>450</v>
      </c>
      <c r="GH3148" s="77" t="s">
        <v>446</v>
      </c>
      <c r="GI3148" s="77">
        <v>2025</v>
      </c>
      <c r="GJ3148" s="77" t="s">
        <v>305</v>
      </c>
      <c r="GK3148" s="77">
        <v>3.7590224611390742E-2</v>
      </c>
      <c r="GL3148" s="77">
        <v>487.92267199999998</v>
      </c>
      <c r="GM3148" s="77">
        <v>2025</v>
      </c>
      <c r="GN3148" s="77" t="s">
        <v>175</v>
      </c>
      <c r="GO3148" s="77">
        <v>0.13250000000000001</v>
      </c>
      <c r="GP3148" s="77">
        <v>3</v>
      </c>
      <c r="GQ3148" s="77">
        <v>0</v>
      </c>
      <c r="GR3148" s="77" t="s">
        <v>423</v>
      </c>
      <c r="GS3148" s="77">
        <v>0</v>
      </c>
      <c r="GT3148" s="77">
        <v>0</v>
      </c>
      <c r="GU3148" s="77">
        <v>0</v>
      </c>
      <c r="GV3148" s="77">
        <v>0</v>
      </c>
      <c r="GW3148" s="77">
        <v>0</v>
      </c>
      <c r="GX3148" s="77">
        <v>0</v>
      </c>
      <c r="GY3148" s="77">
        <v>0.1527377521613833</v>
      </c>
      <c r="GZ3148" s="77">
        <v>5.7414464103853298E-3</v>
      </c>
    </row>
    <row r="3149" spans="98:208" x14ac:dyDescent="0.25">
      <c r="CT3149" s="77" t="s">
        <v>155</v>
      </c>
      <c r="CU3149" s="77" t="s">
        <v>486</v>
      </c>
      <c r="CV3149" s="77" t="s">
        <v>481</v>
      </c>
      <c r="CW3149" s="77">
        <v>2021</v>
      </c>
      <c r="CX3149" s="77">
        <v>0</v>
      </c>
      <c r="CY3149" s="77">
        <v>0</v>
      </c>
      <c r="CZ3149" s="77">
        <v>0</v>
      </c>
      <c r="DA3149" s="77">
        <v>0</v>
      </c>
      <c r="DB3149" s="77">
        <v>21083.842824224459</v>
      </c>
      <c r="DC3149" s="77">
        <v>409.2237358204406</v>
      </c>
      <c r="DD3149" s="77">
        <v>13469.08781237873</v>
      </c>
      <c r="DE3149" s="77">
        <v>7205.5312760252846</v>
      </c>
      <c r="DF3149" s="77">
        <v>1219.5839681183475</v>
      </c>
      <c r="DG3149" s="77">
        <v>1219.5839681183475</v>
      </c>
      <c r="DH3149" s="77">
        <v>0</v>
      </c>
      <c r="DI3149" s="77">
        <v>0</v>
      </c>
      <c r="DJ3149" s="77">
        <v>5.2332880275560892E-10</v>
      </c>
      <c r="DL3149" s="77">
        <v>0</v>
      </c>
      <c r="DM3149" s="77">
        <v>6.3824341789530952E-7</v>
      </c>
      <c r="DN3149" s="77">
        <v>6.3824341789530952E-7</v>
      </c>
      <c r="DO3149" s="77">
        <v>0</v>
      </c>
      <c r="DP3149" s="77">
        <v>6.3824341789530952E-7</v>
      </c>
      <c r="DQ3149" s="77">
        <v>6.3824341789530952E-7</v>
      </c>
      <c r="DR3149" s="77">
        <v>0</v>
      </c>
      <c r="DS3149" s="77">
        <v>0</v>
      </c>
      <c r="DT3149" s="77">
        <v>0</v>
      </c>
      <c r="DU3149" s="77">
        <v>0</v>
      </c>
      <c r="DV3149" s="77">
        <v>0</v>
      </c>
      <c r="DW3149" s="77">
        <v>0</v>
      </c>
      <c r="GE3149" s="77" t="s">
        <v>425</v>
      </c>
      <c r="GF3149" s="77" t="s">
        <v>155</v>
      </c>
      <c r="GG3149" s="77" t="s">
        <v>450</v>
      </c>
      <c r="GH3149" s="77" t="s">
        <v>446</v>
      </c>
      <c r="GI3149" s="77">
        <v>2025</v>
      </c>
      <c r="GJ3149" s="77" t="s">
        <v>301</v>
      </c>
      <c r="GK3149" s="77">
        <v>1.631433411568724E-3</v>
      </c>
      <c r="GL3149" s="77">
        <v>487.92267199999998</v>
      </c>
      <c r="GM3149" s="77">
        <v>2025</v>
      </c>
      <c r="GN3149" s="77" t="s">
        <v>175</v>
      </c>
      <c r="GO3149" s="77">
        <v>5.3000000000000005E-2</v>
      </c>
      <c r="GP3149" s="77">
        <v>3</v>
      </c>
      <c r="GQ3149" s="77">
        <v>0</v>
      </c>
      <c r="GR3149" s="77" t="s">
        <v>423</v>
      </c>
      <c r="GS3149" s="77">
        <v>0</v>
      </c>
      <c r="GT3149" s="77">
        <v>0</v>
      </c>
      <c r="GU3149" s="77">
        <v>0</v>
      </c>
      <c r="GV3149" s="77">
        <v>0</v>
      </c>
      <c r="GW3149" s="77">
        <v>0</v>
      </c>
      <c r="GX3149" s="77">
        <v>0</v>
      </c>
      <c r="GY3149" s="77">
        <v>5.5966209081309407E-2</v>
      </c>
      <c r="GZ3149" s="77">
        <v>9.1305143414089111E-5</v>
      </c>
    </row>
    <row r="3150" spans="98:208" x14ac:dyDescent="0.25">
      <c r="CT3150" s="77" t="s">
        <v>155</v>
      </c>
      <c r="CU3150" s="77" t="s">
        <v>486</v>
      </c>
      <c r="CV3150" s="77" t="s">
        <v>481</v>
      </c>
      <c r="CW3150" s="77">
        <v>2022</v>
      </c>
      <c r="CX3150" s="77">
        <v>0</v>
      </c>
      <c r="CY3150" s="77">
        <v>0</v>
      </c>
      <c r="CZ3150" s="77">
        <v>0</v>
      </c>
      <c r="DA3150" s="77">
        <v>0</v>
      </c>
      <c r="DB3150" s="77">
        <v>21083.842824224459</v>
      </c>
      <c r="DC3150" s="77">
        <v>409.2237358204406</v>
      </c>
      <c r="DD3150" s="77">
        <v>13469.08781237873</v>
      </c>
      <c r="DE3150" s="77">
        <v>7205.5312760252846</v>
      </c>
      <c r="DF3150" s="77">
        <v>1219.5839681183475</v>
      </c>
      <c r="DG3150" s="77">
        <v>1219.5839681183475</v>
      </c>
      <c r="DH3150" s="77">
        <v>1219.5839681183475</v>
      </c>
      <c r="DI3150" s="77">
        <v>0</v>
      </c>
      <c r="DJ3150" s="77">
        <v>5.2332880275560892E-10</v>
      </c>
      <c r="DL3150" s="77">
        <v>0</v>
      </c>
      <c r="DM3150" s="77">
        <v>6.3824341789530952E-7</v>
      </c>
      <c r="DN3150" s="77">
        <v>6.3824341789530952E-7</v>
      </c>
      <c r="DO3150" s="77">
        <v>0</v>
      </c>
      <c r="DP3150" s="77">
        <v>6.3824341789530952E-7</v>
      </c>
      <c r="DQ3150" s="77">
        <v>6.3824341789530952E-7</v>
      </c>
      <c r="DR3150" s="77">
        <v>0</v>
      </c>
      <c r="DS3150" s="77">
        <v>6.3824341789530952E-7</v>
      </c>
      <c r="DT3150" s="77">
        <v>6.3824341789530952E-7</v>
      </c>
      <c r="DU3150" s="77">
        <v>0</v>
      </c>
      <c r="DV3150" s="77">
        <v>0</v>
      </c>
      <c r="DW3150" s="77">
        <v>0</v>
      </c>
      <c r="GE3150" s="77" t="s">
        <v>427</v>
      </c>
      <c r="GF3150" s="77" t="s">
        <v>155</v>
      </c>
      <c r="GG3150" s="77" t="s">
        <v>450</v>
      </c>
      <c r="GH3150" s="77" t="s">
        <v>446</v>
      </c>
      <c r="GI3150" s="77">
        <v>2025</v>
      </c>
      <c r="GJ3150" s="77" t="s">
        <v>303</v>
      </c>
      <c r="GK3150" s="77">
        <v>4.1186611014017709E-2</v>
      </c>
      <c r="GL3150" s="77">
        <v>487.92267199999998</v>
      </c>
      <c r="GM3150" s="77">
        <v>2025</v>
      </c>
      <c r="GN3150" s="77" t="s">
        <v>175</v>
      </c>
      <c r="GO3150" s="77">
        <v>5.3000000000000005E-2</v>
      </c>
      <c r="GP3150" s="77">
        <v>3</v>
      </c>
      <c r="GQ3150" s="77">
        <v>0</v>
      </c>
      <c r="GR3150" s="77" t="s">
        <v>423</v>
      </c>
      <c r="GS3150" s="77">
        <v>0</v>
      </c>
      <c r="GT3150" s="77">
        <v>0</v>
      </c>
      <c r="GU3150" s="77">
        <v>0</v>
      </c>
      <c r="GV3150" s="77">
        <v>0</v>
      </c>
      <c r="GW3150" s="77">
        <v>0</v>
      </c>
      <c r="GX3150" s="77">
        <v>0</v>
      </c>
      <c r="GY3150" s="77">
        <v>5.5966209081309407E-2</v>
      </c>
      <c r="GZ3150" s="77">
        <v>2.305058483361076E-3</v>
      </c>
    </row>
    <row r="3151" spans="98:208" x14ac:dyDescent="0.25">
      <c r="CT3151" s="77" t="s">
        <v>155</v>
      </c>
      <c r="CU3151" s="77" t="s">
        <v>486</v>
      </c>
      <c r="CV3151" s="77" t="s">
        <v>481</v>
      </c>
      <c r="CW3151" s="77">
        <v>2023</v>
      </c>
      <c r="CX3151" s="77">
        <v>0</v>
      </c>
      <c r="CY3151" s="77">
        <v>0</v>
      </c>
      <c r="CZ3151" s="77">
        <v>0</v>
      </c>
      <c r="DA3151" s="77">
        <v>0</v>
      </c>
      <c r="DB3151" s="77">
        <v>21835.978114130419</v>
      </c>
      <c r="DC3151" s="77">
        <v>428.60232122030828</v>
      </c>
      <c r="DD3151" s="77">
        <v>13939.560973457559</v>
      </c>
      <c r="DE3151" s="77">
        <v>7467.8148194525547</v>
      </c>
      <c r="DF3151" s="77">
        <v>0</v>
      </c>
      <c r="DG3151" s="77">
        <v>1263.5534246225102</v>
      </c>
      <c r="DH3151" s="77">
        <v>1263.5534246225102</v>
      </c>
      <c r="DI3151" s="77">
        <v>1263.5534246225102</v>
      </c>
      <c r="DJ3151" s="77">
        <v>5.2332880275560892E-10</v>
      </c>
      <c r="DL3151" s="77">
        <v>0</v>
      </c>
      <c r="DM3151" s="77">
        <v>0</v>
      </c>
      <c r="DN3151" s="77">
        <v>0</v>
      </c>
      <c r="DO3151" s="77">
        <v>0</v>
      </c>
      <c r="DP3151" s="77">
        <v>6.6125390092544785E-7</v>
      </c>
      <c r="DQ3151" s="77">
        <v>6.6125390092544785E-7</v>
      </c>
      <c r="DR3151" s="77">
        <v>0</v>
      </c>
      <c r="DS3151" s="77">
        <v>6.6125390092544785E-7</v>
      </c>
      <c r="DT3151" s="77">
        <v>6.6125390092544785E-7</v>
      </c>
      <c r="DU3151" s="77">
        <v>0</v>
      </c>
      <c r="DV3151" s="77">
        <v>6.6125390092544785E-7</v>
      </c>
      <c r="DW3151" s="77">
        <v>6.6125390092544785E-7</v>
      </c>
      <c r="GE3151" s="77" t="s">
        <v>422</v>
      </c>
      <c r="GF3151" s="77" t="s">
        <v>155</v>
      </c>
      <c r="GG3151" s="77" t="s">
        <v>450</v>
      </c>
      <c r="GH3151" s="77" t="s">
        <v>453</v>
      </c>
      <c r="GI3151" s="77">
        <v>2021</v>
      </c>
      <c r="GJ3151" s="77" t="s">
        <v>305</v>
      </c>
      <c r="GK3151" s="77">
        <v>222.2294216278535</v>
      </c>
      <c r="GL3151" s="77">
        <v>487.92267199999998</v>
      </c>
      <c r="GM3151" s="77">
        <v>2021</v>
      </c>
      <c r="GN3151" s="77" t="s">
        <v>175</v>
      </c>
      <c r="GO3151" s="77">
        <v>0.13250000000000001</v>
      </c>
      <c r="GP3151" s="77">
        <v>3</v>
      </c>
      <c r="GQ3151" s="77">
        <v>0</v>
      </c>
      <c r="GR3151" s="77" t="s">
        <v>423</v>
      </c>
      <c r="GS3151" s="77">
        <v>0.1527377521613833</v>
      </c>
      <c r="GT3151" s="77">
        <v>33.942822323562645</v>
      </c>
      <c r="GU3151" s="77">
        <v>0.1527377521613833</v>
      </c>
      <c r="GV3151" s="77">
        <v>33.942822323562645</v>
      </c>
      <c r="GW3151" s="77">
        <v>0</v>
      </c>
      <c r="GX3151" s="77">
        <v>0</v>
      </c>
      <c r="GY3151" s="77">
        <v>0</v>
      </c>
      <c r="GZ3151" s="77">
        <v>0</v>
      </c>
    </row>
    <row r="3152" spans="98:208" x14ac:dyDescent="0.25">
      <c r="CT3152" s="77" t="s">
        <v>155</v>
      </c>
      <c r="CU3152" s="77" t="s">
        <v>486</v>
      </c>
      <c r="CV3152" s="77" t="s">
        <v>481</v>
      </c>
      <c r="CW3152" s="77">
        <v>2024</v>
      </c>
      <c r="CX3152" s="77">
        <v>0</v>
      </c>
      <c r="CY3152" s="77">
        <v>0</v>
      </c>
      <c r="CZ3152" s="77">
        <v>0</v>
      </c>
      <c r="DA3152" s="77">
        <v>0</v>
      </c>
      <c r="DB3152" s="77">
        <v>21835.978114130419</v>
      </c>
      <c r="DC3152" s="77">
        <v>428.60232122030828</v>
      </c>
      <c r="DD3152" s="77">
        <v>13939.560973457559</v>
      </c>
      <c r="DE3152" s="77">
        <v>7467.8148194525547</v>
      </c>
      <c r="DF3152" s="77">
        <v>0</v>
      </c>
      <c r="DG3152" s="77">
        <v>0</v>
      </c>
      <c r="DH3152" s="77">
        <v>1263.5534246225102</v>
      </c>
      <c r="DI3152" s="77">
        <v>1263.5534246225102</v>
      </c>
      <c r="DJ3152" s="77">
        <v>5.2332880275560892E-10</v>
      </c>
      <c r="DL3152" s="77">
        <v>0</v>
      </c>
      <c r="DM3152" s="77">
        <v>0</v>
      </c>
      <c r="DN3152" s="77">
        <v>0</v>
      </c>
      <c r="DO3152" s="77">
        <v>0</v>
      </c>
      <c r="DP3152" s="77">
        <v>0</v>
      </c>
      <c r="DQ3152" s="77">
        <v>0</v>
      </c>
      <c r="DR3152" s="77">
        <v>0</v>
      </c>
      <c r="DS3152" s="77">
        <v>6.6125390092544785E-7</v>
      </c>
      <c r="DT3152" s="77">
        <v>6.6125390092544785E-7</v>
      </c>
      <c r="DU3152" s="77">
        <v>0</v>
      </c>
      <c r="DV3152" s="77">
        <v>6.6125390092544785E-7</v>
      </c>
      <c r="DW3152" s="77">
        <v>6.6125390092544785E-7</v>
      </c>
      <c r="GE3152" s="77" t="s">
        <v>425</v>
      </c>
      <c r="GF3152" s="77" t="s">
        <v>155</v>
      </c>
      <c r="GG3152" s="77" t="s">
        <v>450</v>
      </c>
      <c r="GH3152" s="77" t="s">
        <v>453</v>
      </c>
      <c r="GI3152" s="77">
        <v>2021</v>
      </c>
      <c r="GJ3152" s="77" t="s">
        <v>301</v>
      </c>
      <c r="GK3152" s="77">
        <v>8585.7228092488331</v>
      </c>
      <c r="GL3152" s="77">
        <v>487.92267199999998</v>
      </c>
      <c r="GM3152" s="77">
        <v>2021</v>
      </c>
      <c r="GN3152" s="77" t="s">
        <v>175</v>
      </c>
      <c r="GO3152" s="77">
        <v>5.3000000000000005E-2</v>
      </c>
      <c r="GP3152" s="77">
        <v>3</v>
      </c>
      <c r="GQ3152" s="77">
        <v>0</v>
      </c>
      <c r="GR3152" s="77" t="s">
        <v>423</v>
      </c>
      <c r="GS3152" s="77">
        <v>5.5966209081309407E-2</v>
      </c>
      <c r="GT3152" s="77">
        <v>480.51035785658735</v>
      </c>
      <c r="GU3152" s="77">
        <v>5.5966209081309407E-2</v>
      </c>
      <c r="GV3152" s="77">
        <v>480.51035785658735</v>
      </c>
      <c r="GW3152" s="77">
        <v>0</v>
      </c>
      <c r="GX3152" s="77">
        <v>0</v>
      </c>
      <c r="GY3152" s="77">
        <v>0</v>
      </c>
      <c r="GZ3152" s="77">
        <v>0</v>
      </c>
    </row>
    <row r="3153" spans="98:208" x14ac:dyDescent="0.25">
      <c r="CT3153" s="77" t="s">
        <v>155</v>
      </c>
      <c r="CU3153" s="77" t="s">
        <v>486</v>
      </c>
      <c r="CV3153" s="77" t="s">
        <v>481</v>
      </c>
      <c r="CW3153" s="77">
        <v>2025</v>
      </c>
      <c r="CX3153" s="77">
        <v>0</v>
      </c>
      <c r="CY3153" s="77">
        <v>0</v>
      </c>
      <c r="CZ3153" s="77">
        <v>0</v>
      </c>
      <c r="DA3153" s="77">
        <v>0</v>
      </c>
      <c r="DB3153" s="77">
        <v>21835.978114130419</v>
      </c>
      <c r="DC3153" s="77">
        <v>428.60232122030828</v>
      </c>
      <c r="DD3153" s="77">
        <v>13939.560973457559</v>
      </c>
      <c r="DE3153" s="77">
        <v>7467.8148194525547</v>
      </c>
      <c r="DF3153" s="77">
        <v>0</v>
      </c>
      <c r="DG3153" s="77">
        <v>0</v>
      </c>
      <c r="DH3153" s="77">
        <v>0</v>
      </c>
      <c r="DI3153" s="77">
        <v>1263.5534246225102</v>
      </c>
      <c r="DJ3153" s="77">
        <v>5.2332880275560892E-10</v>
      </c>
      <c r="DL3153" s="77">
        <v>0</v>
      </c>
      <c r="DM3153" s="77">
        <v>0</v>
      </c>
      <c r="DN3153" s="77">
        <v>0</v>
      </c>
      <c r="DO3153" s="77">
        <v>0</v>
      </c>
      <c r="DP3153" s="77">
        <v>0</v>
      </c>
      <c r="DQ3153" s="77">
        <v>0</v>
      </c>
      <c r="DR3153" s="77">
        <v>0</v>
      </c>
      <c r="DS3153" s="77">
        <v>0</v>
      </c>
      <c r="DT3153" s="77">
        <v>0</v>
      </c>
      <c r="DU3153" s="77">
        <v>0</v>
      </c>
      <c r="DV3153" s="77">
        <v>6.6125390092544785E-7</v>
      </c>
      <c r="DW3153" s="77">
        <v>6.6125390092544785E-7</v>
      </c>
      <c r="GE3153" s="77" t="s">
        <v>427</v>
      </c>
      <c r="GF3153" s="77" t="s">
        <v>155</v>
      </c>
      <c r="GG3153" s="77" t="s">
        <v>450</v>
      </c>
      <c r="GH3153" s="77" t="s">
        <v>453</v>
      </c>
      <c r="GI3153" s="77">
        <v>2021</v>
      </c>
      <c r="GJ3153" s="77" t="s">
        <v>303</v>
      </c>
      <c r="GK3153" s="77">
        <v>5338.1784104572971</v>
      </c>
      <c r="GL3153" s="77">
        <v>487.92267199999998</v>
      </c>
      <c r="GM3153" s="77">
        <v>2021</v>
      </c>
      <c r="GN3153" s="77" t="s">
        <v>175</v>
      </c>
      <c r="GO3153" s="77">
        <v>5.3000000000000005E-2</v>
      </c>
      <c r="GP3153" s="77">
        <v>3</v>
      </c>
      <c r="GQ3153" s="77">
        <v>0</v>
      </c>
      <c r="GR3153" s="77" t="s">
        <v>423</v>
      </c>
      <c r="GS3153" s="77">
        <v>5.5966209081309407E-2</v>
      </c>
      <c r="GT3153" s="77">
        <v>298.75760903298499</v>
      </c>
      <c r="GU3153" s="77">
        <v>5.5966209081309407E-2</v>
      </c>
      <c r="GV3153" s="77">
        <v>298.75760903298499</v>
      </c>
      <c r="GW3153" s="77">
        <v>0</v>
      </c>
      <c r="GX3153" s="77">
        <v>0</v>
      </c>
      <c r="GY3153" s="77">
        <v>0</v>
      </c>
      <c r="GZ3153" s="77">
        <v>0</v>
      </c>
    </row>
    <row r="3154" spans="98:208" x14ac:dyDescent="0.25">
      <c r="CT3154" s="77" t="s">
        <v>155</v>
      </c>
      <c r="CU3154" s="77" t="s">
        <v>486</v>
      </c>
      <c r="CV3154" s="77" t="s">
        <v>488</v>
      </c>
      <c r="CW3154" s="77">
        <v>2020</v>
      </c>
      <c r="CX3154" s="77">
        <v>0</v>
      </c>
      <c r="CY3154" s="77">
        <v>0</v>
      </c>
      <c r="CZ3154" s="77">
        <v>0</v>
      </c>
      <c r="DA3154" s="77">
        <v>0</v>
      </c>
      <c r="DB3154" s="77">
        <v>21083.842824212141</v>
      </c>
      <c r="DC3154" s="77">
        <v>409.22373582044048</v>
      </c>
      <c r="DD3154" s="77">
        <v>13469.087812378741</v>
      </c>
      <c r="DE3154" s="77">
        <v>7205.5312760252837</v>
      </c>
      <c r="DF3154" s="77">
        <v>1219.5839681183479</v>
      </c>
      <c r="DG3154" s="77">
        <v>0</v>
      </c>
      <c r="DH3154" s="77">
        <v>0</v>
      </c>
      <c r="DI3154" s="77">
        <v>0</v>
      </c>
      <c r="DJ3154" s="77">
        <v>2.2570535638324011E-8</v>
      </c>
      <c r="DL3154" s="77">
        <v>0</v>
      </c>
      <c r="DM3154" s="77">
        <v>2.7526663416343786E-5</v>
      </c>
      <c r="DN3154" s="77">
        <v>2.7526663416343786E-5</v>
      </c>
      <c r="DO3154" s="77">
        <v>0</v>
      </c>
      <c r="DP3154" s="77">
        <v>0</v>
      </c>
      <c r="DQ3154" s="77">
        <v>0</v>
      </c>
      <c r="DR3154" s="77">
        <v>0</v>
      </c>
      <c r="DS3154" s="77">
        <v>0</v>
      </c>
      <c r="DT3154" s="77">
        <v>0</v>
      </c>
      <c r="DU3154" s="77">
        <v>0</v>
      </c>
      <c r="DV3154" s="77">
        <v>0</v>
      </c>
      <c r="DW3154" s="77">
        <v>0</v>
      </c>
      <c r="GE3154" s="77" t="s">
        <v>422</v>
      </c>
      <c r="GF3154" s="77" t="s">
        <v>155</v>
      </c>
      <c r="GG3154" s="77" t="s">
        <v>450</v>
      </c>
      <c r="GH3154" s="77" t="s">
        <v>453</v>
      </c>
      <c r="GI3154" s="77">
        <v>2022</v>
      </c>
      <c r="GJ3154" s="77" t="s">
        <v>305</v>
      </c>
      <c r="GK3154" s="77">
        <v>222.2294216278535</v>
      </c>
      <c r="GL3154" s="77">
        <v>487.92267199999998</v>
      </c>
      <c r="GM3154" s="77">
        <v>2022</v>
      </c>
      <c r="GN3154" s="77" t="s">
        <v>175</v>
      </c>
      <c r="GO3154" s="77">
        <v>0.13250000000000001</v>
      </c>
      <c r="GP3154" s="77">
        <v>3</v>
      </c>
      <c r="GQ3154" s="77">
        <v>0</v>
      </c>
      <c r="GR3154" s="77" t="s">
        <v>423</v>
      </c>
      <c r="GS3154" s="77">
        <v>0.1527377521613833</v>
      </c>
      <c r="GT3154" s="77">
        <v>33.942822323562645</v>
      </c>
      <c r="GU3154" s="77">
        <v>0.1527377521613833</v>
      </c>
      <c r="GV3154" s="77">
        <v>33.942822323562645</v>
      </c>
      <c r="GW3154" s="77">
        <v>0.1527377521613833</v>
      </c>
      <c r="GX3154" s="77">
        <v>33.942822323562645</v>
      </c>
      <c r="GY3154" s="77">
        <v>0</v>
      </c>
      <c r="GZ3154" s="77">
        <v>0</v>
      </c>
    </row>
    <row r="3155" spans="98:208" x14ac:dyDescent="0.25">
      <c r="CT3155" s="77" t="s">
        <v>155</v>
      </c>
      <c r="CU3155" s="77" t="s">
        <v>486</v>
      </c>
      <c r="CV3155" s="77" t="s">
        <v>488</v>
      </c>
      <c r="CW3155" s="77">
        <v>2021</v>
      </c>
      <c r="CX3155" s="77">
        <v>0</v>
      </c>
      <c r="CY3155" s="77">
        <v>0</v>
      </c>
      <c r="CZ3155" s="77">
        <v>0</v>
      </c>
      <c r="DA3155" s="77">
        <v>0</v>
      </c>
      <c r="DB3155" s="77">
        <v>21083.842824212141</v>
      </c>
      <c r="DC3155" s="77">
        <v>409.22373582044048</v>
      </c>
      <c r="DD3155" s="77">
        <v>13469.087812378741</v>
      </c>
      <c r="DE3155" s="77">
        <v>7205.5312760252837</v>
      </c>
      <c r="DF3155" s="77">
        <v>1219.5839681183479</v>
      </c>
      <c r="DG3155" s="77">
        <v>1219.5839681183479</v>
      </c>
      <c r="DH3155" s="77">
        <v>0</v>
      </c>
      <c r="DI3155" s="77">
        <v>0</v>
      </c>
      <c r="DJ3155" s="77">
        <v>2.2570535638324011E-8</v>
      </c>
      <c r="DL3155" s="77">
        <v>0</v>
      </c>
      <c r="DM3155" s="77">
        <v>2.7526663416343786E-5</v>
      </c>
      <c r="DN3155" s="77">
        <v>2.7526663416343786E-5</v>
      </c>
      <c r="DO3155" s="77">
        <v>0</v>
      </c>
      <c r="DP3155" s="77">
        <v>2.7526663416343786E-5</v>
      </c>
      <c r="DQ3155" s="77">
        <v>2.7526663416343786E-5</v>
      </c>
      <c r="DR3155" s="77">
        <v>0</v>
      </c>
      <c r="DS3155" s="77">
        <v>0</v>
      </c>
      <c r="DT3155" s="77">
        <v>0</v>
      </c>
      <c r="DU3155" s="77">
        <v>0</v>
      </c>
      <c r="DV3155" s="77">
        <v>0</v>
      </c>
      <c r="DW3155" s="77">
        <v>0</v>
      </c>
      <c r="GE3155" s="77" t="s">
        <v>425</v>
      </c>
      <c r="GF3155" s="77" t="s">
        <v>155</v>
      </c>
      <c r="GG3155" s="77" t="s">
        <v>450</v>
      </c>
      <c r="GH3155" s="77" t="s">
        <v>453</v>
      </c>
      <c r="GI3155" s="77">
        <v>2022</v>
      </c>
      <c r="GJ3155" s="77" t="s">
        <v>301</v>
      </c>
      <c r="GK3155" s="77">
        <v>8585.7228092488331</v>
      </c>
      <c r="GL3155" s="77">
        <v>487.92267199999998</v>
      </c>
      <c r="GM3155" s="77">
        <v>2022</v>
      </c>
      <c r="GN3155" s="77" t="s">
        <v>175</v>
      </c>
      <c r="GO3155" s="77">
        <v>5.3000000000000005E-2</v>
      </c>
      <c r="GP3155" s="77">
        <v>3</v>
      </c>
      <c r="GQ3155" s="77">
        <v>0</v>
      </c>
      <c r="GR3155" s="77" t="s">
        <v>423</v>
      </c>
      <c r="GS3155" s="77">
        <v>5.5966209081309407E-2</v>
      </c>
      <c r="GT3155" s="77">
        <v>480.51035785658735</v>
      </c>
      <c r="GU3155" s="77">
        <v>5.5966209081309407E-2</v>
      </c>
      <c r="GV3155" s="77">
        <v>480.51035785658735</v>
      </c>
      <c r="GW3155" s="77">
        <v>5.5966209081309407E-2</v>
      </c>
      <c r="GX3155" s="77">
        <v>480.51035785658735</v>
      </c>
      <c r="GY3155" s="77">
        <v>0</v>
      </c>
      <c r="GZ3155" s="77">
        <v>0</v>
      </c>
    </row>
    <row r="3156" spans="98:208" x14ac:dyDescent="0.25">
      <c r="CT3156" s="77" t="s">
        <v>155</v>
      </c>
      <c r="CU3156" s="77" t="s">
        <v>486</v>
      </c>
      <c r="CV3156" s="77" t="s">
        <v>488</v>
      </c>
      <c r="CW3156" s="77">
        <v>2022</v>
      </c>
      <c r="CX3156" s="77">
        <v>0</v>
      </c>
      <c r="CY3156" s="77">
        <v>0</v>
      </c>
      <c r="CZ3156" s="77">
        <v>0</v>
      </c>
      <c r="DA3156" s="77">
        <v>0</v>
      </c>
      <c r="DB3156" s="77">
        <v>21083.842824212141</v>
      </c>
      <c r="DC3156" s="77">
        <v>409.22373582044048</v>
      </c>
      <c r="DD3156" s="77">
        <v>13469.087812378741</v>
      </c>
      <c r="DE3156" s="77">
        <v>7205.5312760252837</v>
      </c>
      <c r="DF3156" s="77">
        <v>1219.5839681183479</v>
      </c>
      <c r="DG3156" s="77">
        <v>1219.5839681183479</v>
      </c>
      <c r="DH3156" s="77">
        <v>1219.5839681183479</v>
      </c>
      <c r="DI3156" s="77">
        <v>0</v>
      </c>
      <c r="DJ3156" s="77">
        <v>2.2570535638324011E-8</v>
      </c>
      <c r="DL3156" s="77">
        <v>0</v>
      </c>
      <c r="DM3156" s="77">
        <v>2.7526663416343786E-5</v>
      </c>
      <c r="DN3156" s="77">
        <v>2.7526663416343786E-5</v>
      </c>
      <c r="DO3156" s="77">
        <v>0</v>
      </c>
      <c r="DP3156" s="77">
        <v>2.7526663416343786E-5</v>
      </c>
      <c r="DQ3156" s="77">
        <v>2.7526663416343786E-5</v>
      </c>
      <c r="DR3156" s="77">
        <v>0</v>
      </c>
      <c r="DS3156" s="77">
        <v>2.7526663416343786E-5</v>
      </c>
      <c r="DT3156" s="77">
        <v>2.7526663416343786E-5</v>
      </c>
      <c r="DU3156" s="77">
        <v>0</v>
      </c>
      <c r="DV3156" s="77">
        <v>0</v>
      </c>
      <c r="DW3156" s="77">
        <v>0</v>
      </c>
      <c r="GE3156" s="77" t="s">
        <v>427</v>
      </c>
      <c r="GF3156" s="77" t="s">
        <v>155</v>
      </c>
      <c r="GG3156" s="77" t="s">
        <v>450</v>
      </c>
      <c r="GH3156" s="77" t="s">
        <v>453</v>
      </c>
      <c r="GI3156" s="77">
        <v>2022</v>
      </c>
      <c r="GJ3156" s="77" t="s">
        <v>303</v>
      </c>
      <c r="GK3156" s="77">
        <v>5338.1784104572971</v>
      </c>
      <c r="GL3156" s="77">
        <v>487.92267199999998</v>
      </c>
      <c r="GM3156" s="77">
        <v>2022</v>
      </c>
      <c r="GN3156" s="77" t="s">
        <v>175</v>
      </c>
      <c r="GO3156" s="77">
        <v>5.3000000000000005E-2</v>
      </c>
      <c r="GP3156" s="77">
        <v>3</v>
      </c>
      <c r="GQ3156" s="77">
        <v>0</v>
      </c>
      <c r="GR3156" s="77" t="s">
        <v>423</v>
      </c>
      <c r="GS3156" s="77">
        <v>5.5966209081309407E-2</v>
      </c>
      <c r="GT3156" s="77">
        <v>298.75760903298499</v>
      </c>
      <c r="GU3156" s="77">
        <v>5.5966209081309407E-2</v>
      </c>
      <c r="GV3156" s="77">
        <v>298.75760903298499</v>
      </c>
      <c r="GW3156" s="77">
        <v>5.5966209081309407E-2</v>
      </c>
      <c r="GX3156" s="77">
        <v>298.75760903298499</v>
      </c>
      <c r="GY3156" s="77">
        <v>0</v>
      </c>
      <c r="GZ3156" s="77">
        <v>0</v>
      </c>
    </row>
    <row r="3157" spans="98:208" x14ac:dyDescent="0.25">
      <c r="CT3157" s="77" t="s">
        <v>155</v>
      </c>
      <c r="CU3157" s="77" t="s">
        <v>486</v>
      </c>
      <c r="CV3157" s="77" t="s">
        <v>488</v>
      </c>
      <c r="CW3157" s="77">
        <v>2023</v>
      </c>
      <c r="CX3157" s="77">
        <v>0</v>
      </c>
      <c r="CY3157" s="77">
        <v>0</v>
      </c>
      <c r="CZ3157" s="77">
        <v>0</v>
      </c>
      <c r="DA3157" s="77">
        <v>0</v>
      </c>
      <c r="DB3157" s="77">
        <v>21835.978114124129</v>
      </c>
      <c r="DC3157" s="77">
        <v>428.60232122030828</v>
      </c>
      <c r="DD3157" s="77">
        <v>13939.56097345755</v>
      </c>
      <c r="DE3157" s="77">
        <v>7467.8148194525538</v>
      </c>
      <c r="DF3157" s="77">
        <v>0</v>
      </c>
      <c r="DG3157" s="77">
        <v>1263.5534246225095</v>
      </c>
      <c r="DH3157" s="77">
        <v>1263.5534246225095</v>
      </c>
      <c r="DI3157" s="77">
        <v>1263.5534246225095</v>
      </c>
      <c r="DJ3157" s="77">
        <v>2.2570535638324011E-8</v>
      </c>
      <c r="DL3157" s="77">
        <v>0</v>
      </c>
      <c r="DM3157" s="77">
        <v>0</v>
      </c>
      <c r="DN3157" s="77">
        <v>0</v>
      </c>
      <c r="DO3157" s="77">
        <v>0</v>
      </c>
      <c r="DP3157" s="77">
        <v>2.8519077601368703E-5</v>
      </c>
      <c r="DQ3157" s="77">
        <v>2.8519077601368703E-5</v>
      </c>
      <c r="DR3157" s="77">
        <v>0</v>
      </c>
      <c r="DS3157" s="77">
        <v>2.8519077601368703E-5</v>
      </c>
      <c r="DT3157" s="77">
        <v>2.8519077601368703E-5</v>
      </c>
      <c r="DU3157" s="77">
        <v>0</v>
      </c>
      <c r="DV3157" s="77">
        <v>2.8519077601368703E-5</v>
      </c>
      <c r="DW3157" s="77">
        <v>2.8519077601368703E-5</v>
      </c>
      <c r="GE3157" s="77" t="s">
        <v>422</v>
      </c>
      <c r="GF3157" s="77" t="s">
        <v>155</v>
      </c>
      <c r="GG3157" s="77" t="s">
        <v>450</v>
      </c>
      <c r="GH3157" s="77" t="s">
        <v>453</v>
      </c>
      <c r="GI3157" s="77">
        <v>2023</v>
      </c>
      <c r="GJ3157" s="77" t="s">
        <v>305</v>
      </c>
      <c r="GK3157" s="77">
        <v>233.23007680796329</v>
      </c>
      <c r="GL3157" s="77">
        <v>487.92267199999998</v>
      </c>
      <c r="GM3157" s="77">
        <v>2023</v>
      </c>
      <c r="GN3157" s="77" t="s">
        <v>175</v>
      </c>
      <c r="GO3157" s="77">
        <v>0.13250000000000001</v>
      </c>
      <c r="GP3157" s="77">
        <v>3</v>
      </c>
      <c r="GQ3157" s="77">
        <v>0</v>
      </c>
      <c r="GR3157" s="77" t="s">
        <v>423</v>
      </c>
      <c r="GS3157" s="77">
        <v>0</v>
      </c>
      <c r="GT3157" s="77">
        <v>0</v>
      </c>
      <c r="GU3157" s="77">
        <v>0.1527377521613833</v>
      </c>
      <c r="GV3157" s="77">
        <v>35.623037668075085</v>
      </c>
      <c r="GW3157" s="77">
        <v>0.1527377521613833</v>
      </c>
      <c r="GX3157" s="77">
        <v>35.623037668075085</v>
      </c>
      <c r="GY3157" s="77">
        <v>0.1527377521613833</v>
      </c>
      <c r="GZ3157" s="77">
        <v>35.623037668075085</v>
      </c>
    </row>
    <row r="3158" spans="98:208" x14ac:dyDescent="0.25">
      <c r="CT3158" s="77" t="s">
        <v>155</v>
      </c>
      <c r="CU3158" s="77" t="s">
        <v>486</v>
      </c>
      <c r="CV3158" s="77" t="s">
        <v>488</v>
      </c>
      <c r="CW3158" s="77">
        <v>2024</v>
      </c>
      <c r="CX3158" s="77">
        <v>0</v>
      </c>
      <c r="CY3158" s="77">
        <v>0</v>
      </c>
      <c r="CZ3158" s="77">
        <v>0</v>
      </c>
      <c r="DA3158" s="77">
        <v>0</v>
      </c>
      <c r="DB3158" s="77">
        <v>21835.978114124129</v>
      </c>
      <c r="DC3158" s="77">
        <v>428.60232122030828</v>
      </c>
      <c r="DD3158" s="77">
        <v>13939.56097345755</v>
      </c>
      <c r="DE3158" s="77">
        <v>7467.8148194525538</v>
      </c>
      <c r="DF3158" s="77">
        <v>0</v>
      </c>
      <c r="DG3158" s="77">
        <v>0</v>
      </c>
      <c r="DH3158" s="77">
        <v>1263.5534246225095</v>
      </c>
      <c r="DI3158" s="77">
        <v>1263.5534246225095</v>
      </c>
      <c r="DJ3158" s="77">
        <v>2.2570535638324011E-8</v>
      </c>
      <c r="DL3158" s="77">
        <v>0</v>
      </c>
      <c r="DM3158" s="77">
        <v>0</v>
      </c>
      <c r="DN3158" s="77">
        <v>0</v>
      </c>
      <c r="DO3158" s="77">
        <v>0</v>
      </c>
      <c r="DP3158" s="77">
        <v>0</v>
      </c>
      <c r="DQ3158" s="77">
        <v>0</v>
      </c>
      <c r="DR3158" s="77">
        <v>0</v>
      </c>
      <c r="DS3158" s="77">
        <v>2.8519077601368703E-5</v>
      </c>
      <c r="DT3158" s="77">
        <v>2.8519077601368703E-5</v>
      </c>
      <c r="DU3158" s="77">
        <v>0</v>
      </c>
      <c r="DV3158" s="77">
        <v>2.8519077601368703E-5</v>
      </c>
      <c r="DW3158" s="77">
        <v>2.8519077601368703E-5</v>
      </c>
      <c r="GE3158" s="77" t="s">
        <v>425</v>
      </c>
      <c r="GF3158" s="77" t="s">
        <v>155</v>
      </c>
      <c r="GG3158" s="77" t="s">
        <v>450</v>
      </c>
      <c r="GH3158" s="77" t="s">
        <v>453</v>
      </c>
      <c r="GI3158" s="77">
        <v>2023</v>
      </c>
      <c r="GJ3158" s="77" t="s">
        <v>301</v>
      </c>
      <c r="GK3158" s="77">
        <v>8896.5159934295152</v>
      </c>
      <c r="GL3158" s="77">
        <v>487.92267199999998</v>
      </c>
      <c r="GM3158" s="77">
        <v>2023</v>
      </c>
      <c r="GN3158" s="77" t="s">
        <v>175</v>
      </c>
      <c r="GO3158" s="77">
        <v>5.3000000000000005E-2</v>
      </c>
      <c r="GP3158" s="77">
        <v>3</v>
      </c>
      <c r="GQ3158" s="77">
        <v>0</v>
      </c>
      <c r="GR3158" s="77" t="s">
        <v>423</v>
      </c>
      <c r="GS3158" s="77">
        <v>0</v>
      </c>
      <c r="GT3158" s="77">
        <v>0</v>
      </c>
      <c r="GU3158" s="77">
        <v>5.5966209081309407E-2</v>
      </c>
      <c r="GV3158" s="77">
        <v>497.90427418348929</v>
      </c>
      <c r="GW3158" s="77">
        <v>5.5966209081309407E-2</v>
      </c>
      <c r="GX3158" s="77">
        <v>497.90427418348929</v>
      </c>
      <c r="GY3158" s="77">
        <v>5.5966209081309407E-2</v>
      </c>
      <c r="GZ3158" s="77">
        <v>497.90427418348929</v>
      </c>
    </row>
    <row r="3159" spans="98:208" x14ac:dyDescent="0.25">
      <c r="CT3159" s="77" t="s">
        <v>155</v>
      </c>
      <c r="CU3159" s="77" t="s">
        <v>486</v>
      </c>
      <c r="CV3159" s="77" t="s">
        <v>488</v>
      </c>
      <c r="CW3159" s="77">
        <v>2025</v>
      </c>
      <c r="CX3159" s="77">
        <v>0</v>
      </c>
      <c r="CY3159" s="77">
        <v>0</v>
      </c>
      <c r="CZ3159" s="77">
        <v>0</v>
      </c>
      <c r="DA3159" s="77">
        <v>0</v>
      </c>
      <c r="DB3159" s="77">
        <v>21835.978114124129</v>
      </c>
      <c r="DC3159" s="77">
        <v>428.60232122030828</v>
      </c>
      <c r="DD3159" s="77">
        <v>13939.56097345755</v>
      </c>
      <c r="DE3159" s="77">
        <v>7467.8148194525538</v>
      </c>
      <c r="DF3159" s="77">
        <v>0</v>
      </c>
      <c r="DG3159" s="77">
        <v>0</v>
      </c>
      <c r="DH3159" s="77">
        <v>0</v>
      </c>
      <c r="DI3159" s="77">
        <v>1263.5534246225095</v>
      </c>
      <c r="DJ3159" s="77">
        <v>2.2570535638324011E-8</v>
      </c>
      <c r="DL3159" s="77">
        <v>0</v>
      </c>
      <c r="DM3159" s="77">
        <v>0</v>
      </c>
      <c r="DN3159" s="77">
        <v>0</v>
      </c>
      <c r="DO3159" s="77">
        <v>0</v>
      </c>
      <c r="DP3159" s="77">
        <v>0</v>
      </c>
      <c r="DQ3159" s="77">
        <v>0</v>
      </c>
      <c r="DR3159" s="77">
        <v>0</v>
      </c>
      <c r="DS3159" s="77">
        <v>0</v>
      </c>
      <c r="DT3159" s="77">
        <v>0</v>
      </c>
      <c r="DU3159" s="77">
        <v>0</v>
      </c>
      <c r="DV3159" s="77">
        <v>2.8519077601368703E-5</v>
      </c>
      <c r="DW3159" s="77">
        <v>2.8519077601368703E-5</v>
      </c>
      <c r="GE3159" s="77" t="s">
        <v>427</v>
      </c>
      <c r="GF3159" s="77" t="s">
        <v>155</v>
      </c>
      <c r="GG3159" s="77" t="s">
        <v>450</v>
      </c>
      <c r="GH3159" s="77" t="s">
        <v>453</v>
      </c>
      <c r="GI3159" s="77">
        <v>2023</v>
      </c>
      <c r="GJ3159" s="77" t="s">
        <v>303</v>
      </c>
      <c r="GK3159" s="77">
        <v>5534.8914862006659</v>
      </c>
      <c r="GL3159" s="77">
        <v>487.92267199999998</v>
      </c>
      <c r="GM3159" s="77">
        <v>2023</v>
      </c>
      <c r="GN3159" s="77" t="s">
        <v>175</v>
      </c>
      <c r="GO3159" s="77">
        <v>5.3000000000000005E-2</v>
      </c>
      <c r="GP3159" s="77">
        <v>3</v>
      </c>
      <c r="GQ3159" s="77">
        <v>0</v>
      </c>
      <c r="GR3159" s="77" t="s">
        <v>423</v>
      </c>
      <c r="GS3159" s="77">
        <v>0</v>
      </c>
      <c r="GT3159" s="77">
        <v>0</v>
      </c>
      <c r="GU3159" s="77">
        <v>5.5966209081309407E-2</v>
      </c>
      <c r="GV3159" s="77">
        <v>309.76689415906583</v>
      </c>
      <c r="GW3159" s="77">
        <v>5.5966209081309407E-2</v>
      </c>
      <c r="GX3159" s="77">
        <v>309.76689415906583</v>
      </c>
      <c r="GY3159" s="77">
        <v>5.5966209081309407E-2</v>
      </c>
      <c r="GZ3159" s="77">
        <v>309.76689415906583</v>
      </c>
    </row>
    <row r="3160" spans="98:208" x14ac:dyDescent="0.25">
      <c r="CT3160" s="77" t="s">
        <v>155</v>
      </c>
      <c r="CU3160" s="77" t="s">
        <v>487</v>
      </c>
      <c r="CV3160" s="77" t="s">
        <v>300</v>
      </c>
      <c r="CW3160" s="77">
        <v>2020</v>
      </c>
      <c r="CX3160" s="77">
        <v>0</v>
      </c>
      <c r="CY3160" s="77">
        <v>0</v>
      </c>
      <c r="CZ3160" s="77">
        <v>0</v>
      </c>
      <c r="DA3160" s="77">
        <v>0</v>
      </c>
      <c r="DB3160" s="77">
        <v>14146.13064133252</v>
      </c>
      <c r="DC3160" s="77">
        <v>222.22942162783019</v>
      </c>
      <c r="DD3160" s="77">
        <v>8585.7228092479418</v>
      </c>
      <c r="DE3160" s="77">
        <v>5338.1784104567432</v>
      </c>
      <c r="DF3160" s="77">
        <v>813.21078921305048</v>
      </c>
      <c r="DG3160" s="77">
        <v>0</v>
      </c>
      <c r="DH3160" s="77">
        <v>0</v>
      </c>
      <c r="DI3160" s="77">
        <v>0</v>
      </c>
      <c r="DJ3160" s="77">
        <v>9.7641035490041199E-5</v>
      </c>
      <c r="DL3160" s="77">
        <v>0</v>
      </c>
      <c r="DM3160" s="77">
        <v>7.9402743530435874E-2</v>
      </c>
      <c r="DN3160" s="77">
        <v>7.9402743530435874E-2</v>
      </c>
      <c r="DO3160" s="77">
        <v>0</v>
      </c>
      <c r="DP3160" s="77">
        <v>0</v>
      </c>
      <c r="DQ3160" s="77">
        <v>0</v>
      </c>
      <c r="DR3160" s="77">
        <v>0</v>
      </c>
      <c r="DS3160" s="77">
        <v>0</v>
      </c>
      <c r="DT3160" s="77">
        <v>0</v>
      </c>
      <c r="DU3160" s="77">
        <v>0</v>
      </c>
      <c r="DV3160" s="77">
        <v>0</v>
      </c>
      <c r="DW3160" s="77">
        <v>0</v>
      </c>
      <c r="GE3160" s="77" t="s">
        <v>422</v>
      </c>
      <c r="GF3160" s="77" t="s">
        <v>155</v>
      </c>
      <c r="GG3160" s="77" t="s">
        <v>450</v>
      </c>
      <c r="GH3160" s="77" t="s">
        <v>453</v>
      </c>
      <c r="GI3160" s="77">
        <v>2024</v>
      </c>
      <c r="GJ3160" s="77" t="s">
        <v>305</v>
      </c>
      <c r="GK3160" s="77">
        <v>233.23007680796329</v>
      </c>
      <c r="GL3160" s="77">
        <v>487.92267199999998</v>
      </c>
      <c r="GM3160" s="77">
        <v>2024</v>
      </c>
      <c r="GN3160" s="77" t="s">
        <v>175</v>
      </c>
      <c r="GO3160" s="77">
        <v>0.13250000000000001</v>
      </c>
      <c r="GP3160" s="77">
        <v>3</v>
      </c>
      <c r="GQ3160" s="77">
        <v>0</v>
      </c>
      <c r="GR3160" s="77" t="s">
        <v>423</v>
      </c>
      <c r="GS3160" s="77">
        <v>0</v>
      </c>
      <c r="GT3160" s="77">
        <v>0</v>
      </c>
      <c r="GU3160" s="77">
        <v>0</v>
      </c>
      <c r="GV3160" s="77">
        <v>0</v>
      </c>
      <c r="GW3160" s="77">
        <v>0.1527377521613833</v>
      </c>
      <c r="GX3160" s="77">
        <v>35.623037668075085</v>
      </c>
      <c r="GY3160" s="77">
        <v>0.1527377521613833</v>
      </c>
      <c r="GZ3160" s="77">
        <v>35.623037668075085</v>
      </c>
    </row>
    <row r="3161" spans="98:208" x14ac:dyDescent="0.25">
      <c r="CT3161" s="77" t="s">
        <v>155</v>
      </c>
      <c r="CU3161" s="77" t="s">
        <v>487</v>
      </c>
      <c r="CV3161" s="77" t="s">
        <v>300</v>
      </c>
      <c r="CW3161" s="77">
        <v>2021</v>
      </c>
      <c r="CX3161" s="77">
        <v>0</v>
      </c>
      <c r="CY3161" s="77">
        <v>0</v>
      </c>
      <c r="CZ3161" s="77">
        <v>0</v>
      </c>
      <c r="DA3161" s="77">
        <v>0</v>
      </c>
      <c r="DB3161" s="77">
        <v>14146.13064133252</v>
      </c>
      <c r="DC3161" s="77">
        <v>222.22942162783019</v>
      </c>
      <c r="DD3161" s="77">
        <v>8585.7228092479418</v>
      </c>
      <c r="DE3161" s="77">
        <v>5338.1784104567432</v>
      </c>
      <c r="DF3161" s="77">
        <v>813.21078921305048</v>
      </c>
      <c r="DG3161" s="77">
        <v>813.21078921305048</v>
      </c>
      <c r="DH3161" s="77">
        <v>0</v>
      </c>
      <c r="DI3161" s="77">
        <v>0</v>
      </c>
      <c r="DJ3161" s="77">
        <v>9.7641035490041199E-5</v>
      </c>
      <c r="DL3161" s="77">
        <v>0</v>
      </c>
      <c r="DM3161" s="77">
        <v>7.9402743530435874E-2</v>
      </c>
      <c r="DN3161" s="77">
        <v>7.9402743530435874E-2</v>
      </c>
      <c r="DO3161" s="77">
        <v>0</v>
      </c>
      <c r="DP3161" s="77">
        <v>7.9402743530435874E-2</v>
      </c>
      <c r="DQ3161" s="77">
        <v>7.9402743530435874E-2</v>
      </c>
      <c r="DR3161" s="77">
        <v>0</v>
      </c>
      <c r="DS3161" s="77">
        <v>0</v>
      </c>
      <c r="DT3161" s="77">
        <v>0</v>
      </c>
      <c r="DU3161" s="77">
        <v>0</v>
      </c>
      <c r="DV3161" s="77">
        <v>0</v>
      </c>
      <c r="DW3161" s="77">
        <v>0</v>
      </c>
      <c r="GE3161" s="77" t="s">
        <v>425</v>
      </c>
      <c r="GF3161" s="77" t="s">
        <v>155</v>
      </c>
      <c r="GG3161" s="77" t="s">
        <v>450</v>
      </c>
      <c r="GH3161" s="77" t="s">
        <v>453</v>
      </c>
      <c r="GI3161" s="77">
        <v>2024</v>
      </c>
      <c r="GJ3161" s="77" t="s">
        <v>301</v>
      </c>
      <c r="GK3161" s="77">
        <v>8896.5159934295152</v>
      </c>
      <c r="GL3161" s="77">
        <v>487.92267199999998</v>
      </c>
      <c r="GM3161" s="77">
        <v>2024</v>
      </c>
      <c r="GN3161" s="77" t="s">
        <v>175</v>
      </c>
      <c r="GO3161" s="77">
        <v>5.3000000000000005E-2</v>
      </c>
      <c r="GP3161" s="77">
        <v>3</v>
      </c>
      <c r="GQ3161" s="77">
        <v>0</v>
      </c>
      <c r="GR3161" s="77" t="s">
        <v>423</v>
      </c>
      <c r="GS3161" s="77">
        <v>0</v>
      </c>
      <c r="GT3161" s="77">
        <v>0</v>
      </c>
      <c r="GU3161" s="77">
        <v>0</v>
      </c>
      <c r="GV3161" s="77">
        <v>0</v>
      </c>
      <c r="GW3161" s="77">
        <v>5.5966209081309407E-2</v>
      </c>
      <c r="GX3161" s="77">
        <v>497.90427418348929</v>
      </c>
      <c r="GY3161" s="77">
        <v>5.5966209081309407E-2</v>
      </c>
      <c r="GZ3161" s="77">
        <v>497.90427418348929</v>
      </c>
    </row>
    <row r="3162" spans="98:208" x14ac:dyDescent="0.25">
      <c r="CT3162" s="77" t="s">
        <v>155</v>
      </c>
      <c r="CU3162" s="77" t="s">
        <v>487</v>
      </c>
      <c r="CV3162" s="77" t="s">
        <v>300</v>
      </c>
      <c r="CW3162" s="77">
        <v>2022</v>
      </c>
      <c r="CX3162" s="77">
        <v>0</v>
      </c>
      <c r="CY3162" s="77">
        <v>0</v>
      </c>
      <c r="CZ3162" s="77">
        <v>0</v>
      </c>
      <c r="DA3162" s="77">
        <v>0</v>
      </c>
      <c r="DB3162" s="77">
        <v>14146.13064133252</v>
      </c>
      <c r="DC3162" s="77">
        <v>222.22942162783019</v>
      </c>
      <c r="DD3162" s="77">
        <v>8585.7228092479418</v>
      </c>
      <c r="DE3162" s="77">
        <v>5338.1784104567432</v>
      </c>
      <c r="DF3162" s="77">
        <v>813.21078921305048</v>
      </c>
      <c r="DG3162" s="77">
        <v>813.21078921305048</v>
      </c>
      <c r="DH3162" s="77">
        <v>813.21078921305048</v>
      </c>
      <c r="DI3162" s="77">
        <v>0</v>
      </c>
      <c r="DJ3162" s="77">
        <v>9.7641035490041199E-5</v>
      </c>
      <c r="DL3162" s="77">
        <v>0</v>
      </c>
      <c r="DM3162" s="77">
        <v>7.9402743530435874E-2</v>
      </c>
      <c r="DN3162" s="77">
        <v>7.9402743530435874E-2</v>
      </c>
      <c r="DO3162" s="77">
        <v>0</v>
      </c>
      <c r="DP3162" s="77">
        <v>7.9402743530435874E-2</v>
      </c>
      <c r="DQ3162" s="77">
        <v>7.9402743530435874E-2</v>
      </c>
      <c r="DR3162" s="77">
        <v>0</v>
      </c>
      <c r="DS3162" s="77">
        <v>7.9402743530435874E-2</v>
      </c>
      <c r="DT3162" s="77">
        <v>7.9402743530435874E-2</v>
      </c>
      <c r="DU3162" s="77">
        <v>0</v>
      </c>
      <c r="DV3162" s="77">
        <v>0</v>
      </c>
      <c r="DW3162" s="77">
        <v>0</v>
      </c>
      <c r="GE3162" s="77" t="s">
        <v>427</v>
      </c>
      <c r="GF3162" s="77" t="s">
        <v>155</v>
      </c>
      <c r="GG3162" s="77" t="s">
        <v>450</v>
      </c>
      <c r="GH3162" s="77" t="s">
        <v>453</v>
      </c>
      <c r="GI3162" s="77">
        <v>2024</v>
      </c>
      <c r="GJ3162" s="77" t="s">
        <v>303</v>
      </c>
      <c r="GK3162" s="77">
        <v>5534.8914862006659</v>
      </c>
      <c r="GL3162" s="77">
        <v>487.92267199999998</v>
      </c>
      <c r="GM3162" s="77">
        <v>2024</v>
      </c>
      <c r="GN3162" s="77" t="s">
        <v>175</v>
      </c>
      <c r="GO3162" s="77">
        <v>5.3000000000000005E-2</v>
      </c>
      <c r="GP3162" s="77">
        <v>3</v>
      </c>
      <c r="GQ3162" s="77">
        <v>0</v>
      </c>
      <c r="GR3162" s="77" t="s">
        <v>423</v>
      </c>
      <c r="GS3162" s="77">
        <v>0</v>
      </c>
      <c r="GT3162" s="77">
        <v>0</v>
      </c>
      <c r="GU3162" s="77">
        <v>0</v>
      </c>
      <c r="GV3162" s="77">
        <v>0</v>
      </c>
      <c r="GW3162" s="77">
        <v>5.5966209081309407E-2</v>
      </c>
      <c r="GX3162" s="77">
        <v>309.76689415906583</v>
      </c>
      <c r="GY3162" s="77">
        <v>5.5966209081309407E-2</v>
      </c>
      <c r="GZ3162" s="77">
        <v>309.76689415906583</v>
      </c>
    </row>
    <row r="3163" spans="98:208" x14ac:dyDescent="0.25">
      <c r="CT3163" s="77" t="s">
        <v>155</v>
      </c>
      <c r="CU3163" s="77" t="s">
        <v>487</v>
      </c>
      <c r="CV3163" s="77" t="s">
        <v>300</v>
      </c>
      <c r="CW3163" s="77">
        <v>2023</v>
      </c>
      <c r="CX3163" s="77">
        <v>0</v>
      </c>
      <c r="CY3163" s="77">
        <v>0</v>
      </c>
      <c r="CZ3163" s="77">
        <v>0</v>
      </c>
      <c r="DA3163" s="77">
        <v>0</v>
      </c>
      <c r="DB3163" s="77">
        <v>14664.637556436621</v>
      </c>
      <c r="DC3163" s="77">
        <v>233.2300768079389</v>
      </c>
      <c r="DD3163" s="77">
        <v>8896.5159934285912</v>
      </c>
      <c r="DE3163" s="77">
        <v>5534.8914862000911</v>
      </c>
      <c r="DF3163" s="77">
        <v>0</v>
      </c>
      <c r="DG3163" s="77">
        <v>843.29420601054267</v>
      </c>
      <c r="DH3163" s="77">
        <v>843.29420601054267</v>
      </c>
      <c r="DI3163" s="77">
        <v>843.29420601054267</v>
      </c>
      <c r="DJ3163" s="77">
        <v>9.7641035490041199E-5</v>
      </c>
      <c r="DL3163" s="77">
        <v>0</v>
      </c>
      <c r="DM3163" s="77">
        <v>0</v>
      </c>
      <c r="DN3163" s="77">
        <v>0</v>
      </c>
      <c r="DO3163" s="77">
        <v>0</v>
      </c>
      <c r="DP3163" s="77">
        <v>8.2340119497621517E-2</v>
      </c>
      <c r="DQ3163" s="77">
        <v>8.2340119497621517E-2</v>
      </c>
      <c r="DR3163" s="77">
        <v>0</v>
      </c>
      <c r="DS3163" s="77">
        <v>8.2340119497621517E-2</v>
      </c>
      <c r="DT3163" s="77">
        <v>8.2340119497621517E-2</v>
      </c>
      <c r="DU3163" s="77">
        <v>0</v>
      </c>
      <c r="DV3163" s="77">
        <v>8.2340119497621517E-2</v>
      </c>
      <c r="DW3163" s="77">
        <v>8.2340119497621517E-2</v>
      </c>
      <c r="GE3163" s="77" t="s">
        <v>422</v>
      </c>
      <c r="GF3163" s="77" t="s">
        <v>155</v>
      </c>
      <c r="GG3163" s="77" t="s">
        <v>450</v>
      </c>
      <c r="GH3163" s="77" t="s">
        <v>453</v>
      </c>
      <c r="GI3163" s="77">
        <v>2025</v>
      </c>
      <c r="GJ3163" s="77" t="s">
        <v>305</v>
      </c>
      <c r="GK3163" s="77">
        <v>233.23007680796329</v>
      </c>
      <c r="GL3163" s="77">
        <v>487.92267199999998</v>
      </c>
      <c r="GM3163" s="77">
        <v>2025</v>
      </c>
      <c r="GN3163" s="77" t="s">
        <v>175</v>
      </c>
      <c r="GO3163" s="77">
        <v>0.13250000000000001</v>
      </c>
      <c r="GP3163" s="77">
        <v>3</v>
      </c>
      <c r="GQ3163" s="77">
        <v>0</v>
      </c>
      <c r="GR3163" s="77" t="s">
        <v>423</v>
      </c>
      <c r="GS3163" s="77">
        <v>0</v>
      </c>
      <c r="GT3163" s="77">
        <v>0</v>
      </c>
      <c r="GU3163" s="77">
        <v>0</v>
      </c>
      <c r="GV3163" s="77">
        <v>0</v>
      </c>
      <c r="GW3163" s="77">
        <v>0</v>
      </c>
      <c r="GX3163" s="77">
        <v>0</v>
      </c>
      <c r="GY3163" s="77">
        <v>0.1527377521613833</v>
      </c>
      <c r="GZ3163" s="77">
        <v>35.623037668075085</v>
      </c>
    </row>
    <row r="3164" spans="98:208" x14ac:dyDescent="0.25">
      <c r="CT3164" s="77" t="s">
        <v>155</v>
      </c>
      <c r="CU3164" s="77" t="s">
        <v>487</v>
      </c>
      <c r="CV3164" s="77" t="s">
        <v>300</v>
      </c>
      <c r="CW3164" s="77">
        <v>2024</v>
      </c>
      <c r="CX3164" s="77">
        <v>0</v>
      </c>
      <c r="CY3164" s="77">
        <v>0</v>
      </c>
      <c r="CZ3164" s="77">
        <v>0</v>
      </c>
      <c r="DA3164" s="77">
        <v>0</v>
      </c>
      <c r="DB3164" s="77">
        <v>14664.637556436621</v>
      </c>
      <c r="DC3164" s="77">
        <v>233.2300768079389</v>
      </c>
      <c r="DD3164" s="77">
        <v>8896.5159934285912</v>
      </c>
      <c r="DE3164" s="77">
        <v>5534.8914862000911</v>
      </c>
      <c r="DF3164" s="77">
        <v>0</v>
      </c>
      <c r="DG3164" s="77">
        <v>0</v>
      </c>
      <c r="DH3164" s="77">
        <v>843.29420601054267</v>
      </c>
      <c r="DI3164" s="77">
        <v>843.29420601054267</v>
      </c>
      <c r="DJ3164" s="77">
        <v>9.7641035490041199E-5</v>
      </c>
      <c r="DL3164" s="77">
        <v>0</v>
      </c>
      <c r="DM3164" s="77">
        <v>0</v>
      </c>
      <c r="DN3164" s="77">
        <v>0</v>
      </c>
      <c r="DO3164" s="77">
        <v>0</v>
      </c>
      <c r="DP3164" s="77">
        <v>0</v>
      </c>
      <c r="DQ3164" s="77">
        <v>0</v>
      </c>
      <c r="DR3164" s="77">
        <v>0</v>
      </c>
      <c r="DS3164" s="77">
        <v>8.2340119497621517E-2</v>
      </c>
      <c r="DT3164" s="77">
        <v>8.2340119497621517E-2</v>
      </c>
      <c r="DU3164" s="77">
        <v>0</v>
      </c>
      <c r="DV3164" s="77">
        <v>8.2340119497621517E-2</v>
      </c>
      <c r="DW3164" s="77">
        <v>8.2340119497621517E-2</v>
      </c>
      <c r="GE3164" s="77" t="s">
        <v>425</v>
      </c>
      <c r="GF3164" s="77" t="s">
        <v>155</v>
      </c>
      <c r="GG3164" s="77" t="s">
        <v>450</v>
      </c>
      <c r="GH3164" s="77" t="s">
        <v>453</v>
      </c>
      <c r="GI3164" s="77">
        <v>2025</v>
      </c>
      <c r="GJ3164" s="77" t="s">
        <v>301</v>
      </c>
      <c r="GK3164" s="77">
        <v>8896.5159934295152</v>
      </c>
      <c r="GL3164" s="77">
        <v>487.92267199999998</v>
      </c>
      <c r="GM3164" s="77">
        <v>2025</v>
      </c>
      <c r="GN3164" s="77" t="s">
        <v>175</v>
      </c>
      <c r="GO3164" s="77">
        <v>5.3000000000000005E-2</v>
      </c>
      <c r="GP3164" s="77">
        <v>3</v>
      </c>
      <c r="GQ3164" s="77">
        <v>0</v>
      </c>
      <c r="GR3164" s="77" t="s">
        <v>423</v>
      </c>
      <c r="GS3164" s="77">
        <v>0</v>
      </c>
      <c r="GT3164" s="77">
        <v>0</v>
      </c>
      <c r="GU3164" s="77">
        <v>0</v>
      </c>
      <c r="GV3164" s="77">
        <v>0</v>
      </c>
      <c r="GW3164" s="77">
        <v>0</v>
      </c>
      <c r="GX3164" s="77">
        <v>0</v>
      </c>
      <c r="GY3164" s="77">
        <v>5.5966209081309407E-2</v>
      </c>
      <c r="GZ3164" s="77">
        <v>497.90427418348929</v>
      </c>
    </row>
    <row r="3165" spans="98:208" x14ac:dyDescent="0.25">
      <c r="CT3165" s="77" t="s">
        <v>155</v>
      </c>
      <c r="CU3165" s="77" t="s">
        <v>487</v>
      </c>
      <c r="CV3165" s="77" t="s">
        <v>300</v>
      </c>
      <c r="CW3165" s="77">
        <v>2025</v>
      </c>
      <c r="CX3165" s="77">
        <v>0</v>
      </c>
      <c r="CY3165" s="77">
        <v>0</v>
      </c>
      <c r="CZ3165" s="77">
        <v>0</v>
      </c>
      <c r="DA3165" s="77">
        <v>0</v>
      </c>
      <c r="DB3165" s="77">
        <v>14664.637556436621</v>
      </c>
      <c r="DC3165" s="77">
        <v>233.2300768079389</v>
      </c>
      <c r="DD3165" s="77">
        <v>8896.5159934285912</v>
      </c>
      <c r="DE3165" s="77">
        <v>5534.8914862000911</v>
      </c>
      <c r="DF3165" s="77">
        <v>0</v>
      </c>
      <c r="DG3165" s="77">
        <v>0</v>
      </c>
      <c r="DH3165" s="77">
        <v>0</v>
      </c>
      <c r="DI3165" s="77">
        <v>843.29420601054267</v>
      </c>
      <c r="DJ3165" s="77">
        <v>9.7641035490041199E-5</v>
      </c>
      <c r="DL3165" s="77">
        <v>0</v>
      </c>
      <c r="DM3165" s="77">
        <v>0</v>
      </c>
      <c r="DN3165" s="77">
        <v>0</v>
      </c>
      <c r="DO3165" s="77">
        <v>0</v>
      </c>
      <c r="DP3165" s="77">
        <v>0</v>
      </c>
      <c r="DQ3165" s="77">
        <v>0</v>
      </c>
      <c r="DR3165" s="77">
        <v>0</v>
      </c>
      <c r="DS3165" s="77">
        <v>0</v>
      </c>
      <c r="DT3165" s="77">
        <v>0</v>
      </c>
      <c r="DU3165" s="77">
        <v>0</v>
      </c>
      <c r="DV3165" s="77">
        <v>8.2340119497621517E-2</v>
      </c>
      <c r="DW3165" s="77">
        <v>8.2340119497621517E-2</v>
      </c>
      <c r="GE3165" s="77" t="s">
        <v>427</v>
      </c>
      <c r="GF3165" s="77" t="s">
        <v>155</v>
      </c>
      <c r="GG3165" s="77" t="s">
        <v>450</v>
      </c>
      <c r="GH3165" s="77" t="s">
        <v>453</v>
      </c>
      <c r="GI3165" s="77">
        <v>2025</v>
      </c>
      <c r="GJ3165" s="77" t="s">
        <v>303</v>
      </c>
      <c r="GK3165" s="77">
        <v>5534.8914862006659</v>
      </c>
      <c r="GL3165" s="77">
        <v>487.92267199999998</v>
      </c>
      <c r="GM3165" s="77">
        <v>2025</v>
      </c>
      <c r="GN3165" s="77" t="s">
        <v>175</v>
      </c>
      <c r="GO3165" s="77">
        <v>5.3000000000000005E-2</v>
      </c>
      <c r="GP3165" s="77">
        <v>3</v>
      </c>
      <c r="GQ3165" s="77">
        <v>0</v>
      </c>
      <c r="GR3165" s="77" t="s">
        <v>423</v>
      </c>
      <c r="GS3165" s="77">
        <v>0</v>
      </c>
      <c r="GT3165" s="77">
        <v>0</v>
      </c>
      <c r="GU3165" s="77">
        <v>0</v>
      </c>
      <c r="GV3165" s="77">
        <v>0</v>
      </c>
      <c r="GW3165" s="77">
        <v>0</v>
      </c>
      <c r="GX3165" s="77">
        <v>0</v>
      </c>
      <c r="GY3165" s="77">
        <v>5.5966209081309407E-2</v>
      </c>
      <c r="GZ3165" s="77">
        <v>309.76689415906583</v>
      </c>
    </row>
    <row r="3166" spans="98:208" x14ac:dyDescent="0.25">
      <c r="CT3166" s="77" t="s">
        <v>155</v>
      </c>
      <c r="CU3166" s="77" t="s">
        <v>487</v>
      </c>
      <c r="CV3166" s="77" t="s">
        <v>432</v>
      </c>
      <c r="CW3166" s="77">
        <v>2020</v>
      </c>
      <c r="CX3166" s="77">
        <v>0</v>
      </c>
      <c r="CY3166" s="77">
        <v>0</v>
      </c>
      <c r="CZ3166" s="77">
        <v>0</v>
      </c>
      <c r="DA3166" s="77">
        <v>0</v>
      </c>
      <c r="DB3166" s="77">
        <v>8807.9522308757732</v>
      </c>
      <c r="DC3166" s="77">
        <v>222.22942162783019</v>
      </c>
      <c r="DD3166" s="77">
        <v>8585.7228092479418</v>
      </c>
      <c r="DE3166" s="77">
        <v>0</v>
      </c>
      <c r="DF3166" s="77">
        <v>514.45318018009652</v>
      </c>
      <c r="DG3166" s="77">
        <v>0</v>
      </c>
      <c r="DH3166" s="77">
        <v>0</v>
      </c>
      <c r="DI3166" s="77">
        <v>0</v>
      </c>
      <c r="DJ3166" s="77">
        <v>9.7641035490041199E-5</v>
      </c>
      <c r="DL3166" s="77">
        <v>0</v>
      </c>
      <c r="DM3166" s="77">
        <v>5.0231741223929365E-2</v>
      </c>
      <c r="DN3166" s="77">
        <v>5.0231741223929365E-2</v>
      </c>
      <c r="DO3166" s="77">
        <v>0</v>
      </c>
      <c r="DP3166" s="77">
        <v>0</v>
      </c>
      <c r="DQ3166" s="77">
        <v>0</v>
      </c>
      <c r="DR3166" s="77">
        <v>0</v>
      </c>
      <c r="DS3166" s="77">
        <v>0</v>
      </c>
      <c r="DT3166" s="77">
        <v>0</v>
      </c>
      <c r="DU3166" s="77">
        <v>0</v>
      </c>
      <c r="DV3166" s="77">
        <v>0</v>
      </c>
      <c r="DW3166" s="77">
        <v>0</v>
      </c>
      <c r="GE3166" s="77" t="s">
        <v>422</v>
      </c>
      <c r="GF3166" s="77" t="s">
        <v>155</v>
      </c>
      <c r="GG3166" s="77" t="s">
        <v>450</v>
      </c>
      <c r="GH3166" s="77" t="s">
        <v>460</v>
      </c>
      <c r="GI3166" s="77">
        <v>2021</v>
      </c>
      <c r="GJ3166" s="77" t="s">
        <v>305</v>
      </c>
      <c r="GK3166" s="77">
        <v>222.22942162794959</v>
      </c>
      <c r="GL3166" s="77">
        <v>487.92267199999998</v>
      </c>
      <c r="GM3166" s="77">
        <v>2021</v>
      </c>
      <c r="GN3166" s="77" t="s">
        <v>175</v>
      </c>
      <c r="GO3166" s="77">
        <v>0.13250000000000001</v>
      </c>
      <c r="GP3166" s="77">
        <v>3</v>
      </c>
      <c r="GQ3166" s="77">
        <v>0</v>
      </c>
      <c r="GR3166" s="77" t="s">
        <v>423</v>
      </c>
      <c r="GS3166" s="77">
        <v>0.1527377521613833</v>
      </c>
      <c r="GT3166" s="77">
        <v>33.942822323577317</v>
      </c>
      <c r="GU3166" s="77">
        <v>0.1527377521613833</v>
      </c>
      <c r="GV3166" s="77">
        <v>33.942822323577317</v>
      </c>
      <c r="GW3166" s="77">
        <v>0</v>
      </c>
      <c r="GX3166" s="77">
        <v>0</v>
      </c>
      <c r="GY3166" s="77">
        <v>0</v>
      </c>
      <c r="GZ3166" s="77">
        <v>0</v>
      </c>
    </row>
    <row r="3167" spans="98:208" x14ac:dyDescent="0.25">
      <c r="CT3167" s="77" t="s">
        <v>155</v>
      </c>
      <c r="CU3167" s="77" t="s">
        <v>487</v>
      </c>
      <c r="CV3167" s="77" t="s">
        <v>432</v>
      </c>
      <c r="CW3167" s="77">
        <v>2021</v>
      </c>
      <c r="CX3167" s="77">
        <v>0</v>
      </c>
      <c r="CY3167" s="77">
        <v>0</v>
      </c>
      <c r="CZ3167" s="77">
        <v>0</v>
      </c>
      <c r="DA3167" s="77">
        <v>0</v>
      </c>
      <c r="DB3167" s="77">
        <v>8807.9522308757732</v>
      </c>
      <c r="DC3167" s="77">
        <v>222.22942162783019</v>
      </c>
      <c r="DD3167" s="77">
        <v>8585.7228092479418</v>
      </c>
      <c r="DE3167" s="77">
        <v>0</v>
      </c>
      <c r="DF3167" s="77">
        <v>514.45318018009652</v>
      </c>
      <c r="DG3167" s="77">
        <v>514.45318018009652</v>
      </c>
      <c r="DH3167" s="77">
        <v>0</v>
      </c>
      <c r="DI3167" s="77">
        <v>0</v>
      </c>
      <c r="DJ3167" s="77">
        <v>9.7641035490041199E-5</v>
      </c>
      <c r="DL3167" s="77">
        <v>0</v>
      </c>
      <c r="DM3167" s="77">
        <v>5.0231741223929365E-2</v>
      </c>
      <c r="DN3167" s="77">
        <v>5.0231741223929365E-2</v>
      </c>
      <c r="DO3167" s="77">
        <v>0</v>
      </c>
      <c r="DP3167" s="77">
        <v>5.0231741223929365E-2</v>
      </c>
      <c r="DQ3167" s="77">
        <v>5.0231741223929365E-2</v>
      </c>
      <c r="DR3167" s="77">
        <v>0</v>
      </c>
      <c r="DS3167" s="77">
        <v>0</v>
      </c>
      <c r="DT3167" s="77">
        <v>0</v>
      </c>
      <c r="DU3167" s="77">
        <v>0</v>
      </c>
      <c r="DV3167" s="77">
        <v>0</v>
      </c>
      <c r="DW3167" s="77">
        <v>0</v>
      </c>
      <c r="GE3167" s="77" t="s">
        <v>425</v>
      </c>
      <c r="GF3167" s="77" t="s">
        <v>155</v>
      </c>
      <c r="GG3167" s="77" t="s">
        <v>450</v>
      </c>
      <c r="GH3167" s="77" t="s">
        <v>460</v>
      </c>
      <c r="GI3167" s="77">
        <v>2021</v>
      </c>
      <c r="GJ3167" s="77" t="s">
        <v>301</v>
      </c>
      <c r="GK3167" s="77">
        <v>8585.7228092525729</v>
      </c>
      <c r="GL3167" s="77">
        <v>487.92267199999998</v>
      </c>
      <c r="GM3167" s="77">
        <v>2021</v>
      </c>
      <c r="GN3167" s="77" t="s">
        <v>175</v>
      </c>
      <c r="GO3167" s="77">
        <v>5.3000000000000005E-2</v>
      </c>
      <c r="GP3167" s="77">
        <v>3</v>
      </c>
      <c r="GQ3167" s="77">
        <v>0</v>
      </c>
      <c r="GR3167" s="77" t="s">
        <v>423</v>
      </c>
      <c r="GS3167" s="77">
        <v>5.5966209081309407E-2</v>
      </c>
      <c r="GT3167" s="77">
        <v>480.51035785679665</v>
      </c>
      <c r="GU3167" s="77">
        <v>5.5966209081309407E-2</v>
      </c>
      <c r="GV3167" s="77">
        <v>480.51035785679665</v>
      </c>
      <c r="GW3167" s="77">
        <v>0</v>
      </c>
      <c r="GX3167" s="77">
        <v>0</v>
      </c>
      <c r="GY3167" s="77">
        <v>0</v>
      </c>
      <c r="GZ3167" s="77">
        <v>0</v>
      </c>
    </row>
    <row r="3168" spans="98:208" x14ac:dyDescent="0.25">
      <c r="CT3168" s="77" t="s">
        <v>155</v>
      </c>
      <c r="CU3168" s="77" t="s">
        <v>487</v>
      </c>
      <c r="CV3168" s="77" t="s">
        <v>432</v>
      </c>
      <c r="CW3168" s="77">
        <v>2022</v>
      </c>
      <c r="CX3168" s="77">
        <v>0</v>
      </c>
      <c r="CY3168" s="77">
        <v>0</v>
      </c>
      <c r="CZ3168" s="77">
        <v>0</v>
      </c>
      <c r="DA3168" s="77">
        <v>0</v>
      </c>
      <c r="DB3168" s="77">
        <v>8807.9522308757732</v>
      </c>
      <c r="DC3168" s="77">
        <v>222.22942162783019</v>
      </c>
      <c r="DD3168" s="77">
        <v>8585.7228092479418</v>
      </c>
      <c r="DE3168" s="77">
        <v>0</v>
      </c>
      <c r="DF3168" s="77">
        <v>514.45318018009652</v>
      </c>
      <c r="DG3168" s="77">
        <v>514.45318018009652</v>
      </c>
      <c r="DH3168" s="77">
        <v>514.45318018009652</v>
      </c>
      <c r="DI3168" s="77">
        <v>0</v>
      </c>
      <c r="DJ3168" s="77">
        <v>9.7641035490041199E-5</v>
      </c>
      <c r="DL3168" s="77">
        <v>0</v>
      </c>
      <c r="DM3168" s="77">
        <v>5.0231741223929365E-2</v>
      </c>
      <c r="DN3168" s="77">
        <v>5.0231741223929365E-2</v>
      </c>
      <c r="DO3168" s="77">
        <v>0</v>
      </c>
      <c r="DP3168" s="77">
        <v>5.0231741223929365E-2</v>
      </c>
      <c r="DQ3168" s="77">
        <v>5.0231741223929365E-2</v>
      </c>
      <c r="DR3168" s="77">
        <v>0</v>
      </c>
      <c r="DS3168" s="77">
        <v>5.0231741223929365E-2</v>
      </c>
      <c r="DT3168" s="77">
        <v>5.0231741223929365E-2</v>
      </c>
      <c r="DU3168" s="77">
        <v>0</v>
      </c>
      <c r="DV3168" s="77">
        <v>0</v>
      </c>
      <c r="DW3168" s="77">
        <v>0</v>
      </c>
      <c r="GE3168" s="77" t="s">
        <v>422</v>
      </c>
      <c r="GF3168" s="77" t="s">
        <v>155</v>
      </c>
      <c r="GG3168" s="77" t="s">
        <v>450</v>
      </c>
      <c r="GH3168" s="77" t="s">
        <v>460</v>
      </c>
      <c r="GI3168" s="77">
        <v>2022</v>
      </c>
      <c r="GJ3168" s="77" t="s">
        <v>305</v>
      </c>
      <c r="GK3168" s="77">
        <v>222.22942162794959</v>
      </c>
      <c r="GL3168" s="77">
        <v>487.92267199999998</v>
      </c>
      <c r="GM3168" s="77">
        <v>2022</v>
      </c>
      <c r="GN3168" s="77" t="s">
        <v>175</v>
      </c>
      <c r="GO3168" s="77">
        <v>0.13250000000000001</v>
      </c>
      <c r="GP3168" s="77">
        <v>3</v>
      </c>
      <c r="GQ3168" s="77">
        <v>0</v>
      </c>
      <c r="GR3168" s="77" t="s">
        <v>423</v>
      </c>
      <c r="GS3168" s="77">
        <v>0.1527377521613833</v>
      </c>
      <c r="GT3168" s="77">
        <v>33.942822323577317</v>
      </c>
      <c r="GU3168" s="77">
        <v>0.1527377521613833</v>
      </c>
      <c r="GV3168" s="77">
        <v>33.942822323577317</v>
      </c>
      <c r="GW3168" s="77">
        <v>0.1527377521613833</v>
      </c>
      <c r="GX3168" s="77">
        <v>33.942822323577317</v>
      </c>
      <c r="GY3168" s="77">
        <v>0</v>
      </c>
      <c r="GZ3168" s="77">
        <v>0</v>
      </c>
    </row>
    <row r="3169" spans="98:208" x14ac:dyDescent="0.25">
      <c r="CT3169" s="77" t="s">
        <v>155</v>
      </c>
      <c r="CU3169" s="77" t="s">
        <v>487</v>
      </c>
      <c r="CV3169" s="77" t="s">
        <v>432</v>
      </c>
      <c r="CW3169" s="77">
        <v>2023</v>
      </c>
      <c r="CX3169" s="77">
        <v>0</v>
      </c>
      <c r="CY3169" s="77">
        <v>0</v>
      </c>
      <c r="CZ3169" s="77">
        <v>0</v>
      </c>
      <c r="DA3169" s="77">
        <v>0</v>
      </c>
      <c r="DB3169" s="77">
        <v>9129.7460702365297</v>
      </c>
      <c r="DC3169" s="77">
        <v>233.2300768079389</v>
      </c>
      <c r="DD3169" s="77">
        <v>8896.5159934285912</v>
      </c>
      <c r="DE3169" s="77">
        <v>0</v>
      </c>
      <c r="DF3169" s="77">
        <v>0</v>
      </c>
      <c r="DG3169" s="77">
        <v>533.52731185150901</v>
      </c>
      <c r="DH3169" s="77">
        <v>533.52731185150901</v>
      </c>
      <c r="DI3169" s="77">
        <v>533.52731185150901</v>
      </c>
      <c r="DJ3169" s="77">
        <v>9.7641035490041199E-5</v>
      </c>
      <c r="DL3169" s="77">
        <v>0</v>
      </c>
      <c r="DM3169" s="77">
        <v>0</v>
      </c>
      <c r="DN3169" s="77">
        <v>0</v>
      </c>
      <c r="DO3169" s="77">
        <v>0</v>
      </c>
      <c r="DP3169" s="77">
        <v>5.2094159191399467E-2</v>
      </c>
      <c r="DQ3169" s="77">
        <v>5.2094159191399467E-2</v>
      </c>
      <c r="DR3169" s="77">
        <v>0</v>
      </c>
      <c r="DS3169" s="77">
        <v>5.2094159191399467E-2</v>
      </c>
      <c r="DT3169" s="77">
        <v>5.2094159191399467E-2</v>
      </c>
      <c r="DU3169" s="77">
        <v>0</v>
      </c>
      <c r="DV3169" s="77">
        <v>5.2094159191399467E-2</v>
      </c>
      <c r="DW3169" s="77">
        <v>5.2094159191399467E-2</v>
      </c>
      <c r="GE3169" s="77" t="s">
        <v>425</v>
      </c>
      <c r="GF3169" s="77" t="s">
        <v>155</v>
      </c>
      <c r="GG3169" s="77" t="s">
        <v>450</v>
      </c>
      <c r="GH3169" s="77" t="s">
        <v>460</v>
      </c>
      <c r="GI3169" s="77">
        <v>2022</v>
      </c>
      <c r="GJ3169" s="77" t="s">
        <v>301</v>
      </c>
      <c r="GK3169" s="77">
        <v>8585.7228092525729</v>
      </c>
      <c r="GL3169" s="77">
        <v>487.92267199999998</v>
      </c>
      <c r="GM3169" s="77">
        <v>2022</v>
      </c>
      <c r="GN3169" s="77" t="s">
        <v>175</v>
      </c>
      <c r="GO3169" s="77">
        <v>5.3000000000000005E-2</v>
      </c>
      <c r="GP3169" s="77">
        <v>3</v>
      </c>
      <c r="GQ3169" s="77">
        <v>0</v>
      </c>
      <c r="GR3169" s="77" t="s">
        <v>423</v>
      </c>
      <c r="GS3169" s="77">
        <v>5.5966209081309407E-2</v>
      </c>
      <c r="GT3169" s="77">
        <v>480.51035785679665</v>
      </c>
      <c r="GU3169" s="77">
        <v>5.5966209081309407E-2</v>
      </c>
      <c r="GV3169" s="77">
        <v>480.51035785679665</v>
      </c>
      <c r="GW3169" s="77">
        <v>5.5966209081309407E-2</v>
      </c>
      <c r="GX3169" s="77">
        <v>480.51035785679665</v>
      </c>
      <c r="GY3169" s="77">
        <v>0</v>
      </c>
      <c r="GZ3169" s="77">
        <v>0</v>
      </c>
    </row>
    <row r="3170" spans="98:208" x14ac:dyDescent="0.25">
      <c r="CT3170" s="77" t="s">
        <v>155</v>
      </c>
      <c r="CU3170" s="77" t="s">
        <v>487</v>
      </c>
      <c r="CV3170" s="77" t="s">
        <v>432</v>
      </c>
      <c r="CW3170" s="77">
        <v>2024</v>
      </c>
      <c r="CX3170" s="77">
        <v>0</v>
      </c>
      <c r="CY3170" s="77">
        <v>0</v>
      </c>
      <c r="CZ3170" s="77">
        <v>0</v>
      </c>
      <c r="DA3170" s="77">
        <v>0</v>
      </c>
      <c r="DB3170" s="77">
        <v>9129.7460702365297</v>
      </c>
      <c r="DC3170" s="77">
        <v>233.2300768079389</v>
      </c>
      <c r="DD3170" s="77">
        <v>8896.5159934285912</v>
      </c>
      <c r="DE3170" s="77">
        <v>0</v>
      </c>
      <c r="DF3170" s="77">
        <v>0</v>
      </c>
      <c r="DG3170" s="77">
        <v>0</v>
      </c>
      <c r="DH3170" s="77">
        <v>533.52731185150901</v>
      </c>
      <c r="DI3170" s="77">
        <v>533.52731185150901</v>
      </c>
      <c r="DJ3170" s="77">
        <v>9.7641035490041199E-5</v>
      </c>
      <c r="DL3170" s="77">
        <v>0</v>
      </c>
      <c r="DM3170" s="77">
        <v>0</v>
      </c>
      <c r="DN3170" s="77">
        <v>0</v>
      </c>
      <c r="DO3170" s="77">
        <v>0</v>
      </c>
      <c r="DP3170" s="77">
        <v>0</v>
      </c>
      <c r="DQ3170" s="77">
        <v>0</v>
      </c>
      <c r="DR3170" s="77">
        <v>0</v>
      </c>
      <c r="DS3170" s="77">
        <v>5.2094159191399467E-2</v>
      </c>
      <c r="DT3170" s="77">
        <v>5.2094159191399467E-2</v>
      </c>
      <c r="DU3170" s="77">
        <v>0</v>
      </c>
      <c r="DV3170" s="77">
        <v>5.2094159191399467E-2</v>
      </c>
      <c r="DW3170" s="77">
        <v>5.2094159191399467E-2</v>
      </c>
      <c r="GE3170" s="77" t="s">
        <v>422</v>
      </c>
      <c r="GF3170" s="77" t="s">
        <v>155</v>
      </c>
      <c r="GG3170" s="77" t="s">
        <v>450</v>
      </c>
      <c r="GH3170" s="77" t="s">
        <v>460</v>
      </c>
      <c r="GI3170" s="77">
        <v>2023</v>
      </c>
      <c r="GJ3170" s="77" t="s">
        <v>305</v>
      </c>
      <c r="GK3170" s="77">
        <v>233.23007680806481</v>
      </c>
      <c r="GL3170" s="77">
        <v>487.92267199999998</v>
      </c>
      <c r="GM3170" s="77">
        <v>2023</v>
      </c>
      <c r="GN3170" s="77" t="s">
        <v>175</v>
      </c>
      <c r="GO3170" s="77">
        <v>0.13250000000000001</v>
      </c>
      <c r="GP3170" s="77">
        <v>3</v>
      </c>
      <c r="GQ3170" s="77">
        <v>0</v>
      </c>
      <c r="GR3170" s="77" t="s">
        <v>423</v>
      </c>
      <c r="GS3170" s="77">
        <v>0</v>
      </c>
      <c r="GT3170" s="77">
        <v>0</v>
      </c>
      <c r="GU3170" s="77">
        <v>0.1527377521613833</v>
      </c>
      <c r="GV3170" s="77">
        <v>35.623037668090596</v>
      </c>
      <c r="GW3170" s="77">
        <v>0.1527377521613833</v>
      </c>
      <c r="GX3170" s="77">
        <v>35.623037668090596</v>
      </c>
      <c r="GY3170" s="77">
        <v>0.1527377521613833</v>
      </c>
      <c r="GZ3170" s="77">
        <v>35.623037668090596</v>
      </c>
    </row>
    <row r="3171" spans="98:208" x14ac:dyDescent="0.25">
      <c r="CT3171" s="77" t="s">
        <v>155</v>
      </c>
      <c r="CU3171" s="77" t="s">
        <v>487</v>
      </c>
      <c r="CV3171" s="77" t="s">
        <v>432</v>
      </c>
      <c r="CW3171" s="77">
        <v>2025</v>
      </c>
      <c r="CX3171" s="77">
        <v>0</v>
      </c>
      <c r="CY3171" s="77">
        <v>0</v>
      </c>
      <c r="CZ3171" s="77">
        <v>0</v>
      </c>
      <c r="DA3171" s="77">
        <v>0</v>
      </c>
      <c r="DB3171" s="77">
        <v>9129.7460702365297</v>
      </c>
      <c r="DC3171" s="77">
        <v>233.2300768079389</v>
      </c>
      <c r="DD3171" s="77">
        <v>8896.5159934285912</v>
      </c>
      <c r="DE3171" s="77">
        <v>0</v>
      </c>
      <c r="DF3171" s="77">
        <v>0</v>
      </c>
      <c r="DG3171" s="77">
        <v>0</v>
      </c>
      <c r="DH3171" s="77">
        <v>0</v>
      </c>
      <c r="DI3171" s="77">
        <v>533.52731185150901</v>
      </c>
      <c r="DJ3171" s="77">
        <v>9.7641035490041199E-5</v>
      </c>
      <c r="DL3171" s="77">
        <v>0</v>
      </c>
      <c r="DM3171" s="77">
        <v>0</v>
      </c>
      <c r="DN3171" s="77">
        <v>0</v>
      </c>
      <c r="DO3171" s="77">
        <v>0</v>
      </c>
      <c r="DP3171" s="77">
        <v>0</v>
      </c>
      <c r="DQ3171" s="77">
        <v>0</v>
      </c>
      <c r="DR3171" s="77">
        <v>0</v>
      </c>
      <c r="DS3171" s="77">
        <v>0</v>
      </c>
      <c r="DT3171" s="77">
        <v>0</v>
      </c>
      <c r="DU3171" s="77">
        <v>0</v>
      </c>
      <c r="DV3171" s="77">
        <v>5.2094159191399467E-2</v>
      </c>
      <c r="DW3171" s="77">
        <v>5.2094159191399467E-2</v>
      </c>
      <c r="GE3171" s="77" t="s">
        <v>425</v>
      </c>
      <c r="GF3171" s="77" t="s">
        <v>155</v>
      </c>
      <c r="GG3171" s="77" t="s">
        <v>450</v>
      </c>
      <c r="GH3171" s="77" t="s">
        <v>460</v>
      </c>
      <c r="GI3171" s="77">
        <v>2023</v>
      </c>
      <c r="GJ3171" s="77" t="s">
        <v>301</v>
      </c>
      <c r="GK3171" s="77">
        <v>8896.5159934333897</v>
      </c>
      <c r="GL3171" s="77">
        <v>487.92267199999998</v>
      </c>
      <c r="GM3171" s="77">
        <v>2023</v>
      </c>
      <c r="GN3171" s="77" t="s">
        <v>175</v>
      </c>
      <c r="GO3171" s="77">
        <v>5.3000000000000005E-2</v>
      </c>
      <c r="GP3171" s="77">
        <v>3</v>
      </c>
      <c r="GQ3171" s="77">
        <v>0</v>
      </c>
      <c r="GR3171" s="77" t="s">
        <v>423</v>
      </c>
      <c r="GS3171" s="77">
        <v>0</v>
      </c>
      <c r="GT3171" s="77">
        <v>0</v>
      </c>
      <c r="GU3171" s="77">
        <v>5.5966209081309407E-2</v>
      </c>
      <c r="GV3171" s="77">
        <v>497.90427418370615</v>
      </c>
      <c r="GW3171" s="77">
        <v>5.5966209081309407E-2</v>
      </c>
      <c r="GX3171" s="77">
        <v>497.90427418370615</v>
      </c>
      <c r="GY3171" s="77">
        <v>5.5966209081309407E-2</v>
      </c>
      <c r="GZ3171" s="77">
        <v>497.90427418370615</v>
      </c>
    </row>
    <row r="3172" spans="98:208" x14ac:dyDescent="0.25">
      <c r="CT3172" s="77" t="s">
        <v>155</v>
      </c>
      <c r="CU3172" s="77" t="s">
        <v>487</v>
      </c>
      <c r="CV3172" s="77" t="s">
        <v>439</v>
      </c>
      <c r="CW3172" s="77">
        <v>2020</v>
      </c>
      <c r="CX3172" s="77">
        <v>0</v>
      </c>
      <c r="CY3172" s="77">
        <v>0</v>
      </c>
      <c r="CZ3172" s="77">
        <v>0</v>
      </c>
      <c r="DA3172" s="77">
        <v>0</v>
      </c>
      <c r="DB3172" s="77">
        <v>5.240558331301572</v>
      </c>
      <c r="DC3172" s="77">
        <v>0.6964182168121561</v>
      </c>
      <c r="DD3172" s="77">
        <v>2.9419641522809949</v>
      </c>
      <c r="DE3172" s="77">
        <v>1.602175962208308</v>
      </c>
      <c r="DF3172" s="77">
        <v>0.36068764874240117</v>
      </c>
      <c r="DG3172" s="77">
        <v>0</v>
      </c>
      <c r="DH3172" s="77">
        <v>0</v>
      </c>
      <c r="DI3172" s="77">
        <v>0</v>
      </c>
      <c r="DJ3172" s="77">
        <v>8.7876931833629998E-4</v>
      </c>
      <c r="DL3172" s="77">
        <v>0</v>
      </c>
      <c r="DM3172" s="77">
        <v>3.1696123921768265E-4</v>
      </c>
      <c r="DN3172" s="77">
        <v>3.1696123921768265E-4</v>
      </c>
      <c r="DO3172" s="77">
        <v>0</v>
      </c>
      <c r="DP3172" s="77">
        <v>0</v>
      </c>
      <c r="DQ3172" s="77">
        <v>0</v>
      </c>
      <c r="DR3172" s="77">
        <v>0</v>
      </c>
      <c r="DS3172" s="77">
        <v>0</v>
      </c>
      <c r="DT3172" s="77">
        <v>0</v>
      </c>
      <c r="DU3172" s="77">
        <v>0</v>
      </c>
      <c r="DV3172" s="77">
        <v>0</v>
      </c>
      <c r="DW3172" s="77">
        <v>0</v>
      </c>
      <c r="GE3172" s="77" t="s">
        <v>422</v>
      </c>
      <c r="GF3172" s="77" t="s">
        <v>155</v>
      </c>
      <c r="GG3172" s="77" t="s">
        <v>450</v>
      </c>
      <c r="GH3172" s="77" t="s">
        <v>460</v>
      </c>
      <c r="GI3172" s="77">
        <v>2024</v>
      </c>
      <c r="GJ3172" s="77" t="s">
        <v>305</v>
      </c>
      <c r="GK3172" s="77">
        <v>233.23007680806481</v>
      </c>
      <c r="GL3172" s="77">
        <v>487.92267199999998</v>
      </c>
      <c r="GM3172" s="77">
        <v>2024</v>
      </c>
      <c r="GN3172" s="77" t="s">
        <v>175</v>
      </c>
      <c r="GO3172" s="77">
        <v>0.13250000000000001</v>
      </c>
      <c r="GP3172" s="77">
        <v>3</v>
      </c>
      <c r="GQ3172" s="77">
        <v>0</v>
      </c>
      <c r="GR3172" s="77" t="s">
        <v>423</v>
      </c>
      <c r="GS3172" s="77">
        <v>0</v>
      </c>
      <c r="GT3172" s="77">
        <v>0</v>
      </c>
      <c r="GU3172" s="77">
        <v>0</v>
      </c>
      <c r="GV3172" s="77">
        <v>0</v>
      </c>
      <c r="GW3172" s="77">
        <v>0.1527377521613833</v>
      </c>
      <c r="GX3172" s="77">
        <v>35.623037668090596</v>
      </c>
      <c r="GY3172" s="77">
        <v>0.1527377521613833</v>
      </c>
      <c r="GZ3172" s="77">
        <v>35.623037668090596</v>
      </c>
    </row>
    <row r="3173" spans="98:208" x14ac:dyDescent="0.25">
      <c r="CT3173" s="77" t="s">
        <v>155</v>
      </c>
      <c r="CU3173" s="77" t="s">
        <v>487</v>
      </c>
      <c r="CV3173" s="77" t="s">
        <v>439</v>
      </c>
      <c r="CW3173" s="77">
        <v>2021</v>
      </c>
      <c r="CX3173" s="77">
        <v>0</v>
      </c>
      <c r="CY3173" s="77">
        <v>0</v>
      </c>
      <c r="CZ3173" s="77">
        <v>0</v>
      </c>
      <c r="DA3173" s="77">
        <v>0</v>
      </c>
      <c r="DB3173" s="77">
        <v>5.240558331301572</v>
      </c>
      <c r="DC3173" s="77">
        <v>0.6964182168121561</v>
      </c>
      <c r="DD3173" s="77">
        <v>2.9419641522809949</v>
      </c>
      <c r="DE3173" s="77">
        <v>1.602175962208308</v>
      </c>
      <c r="DF3173" s="77">
        <v>0.36068764874240117</v>
      </c>
      <c r="DG3173" s="77">
        <v>0.36068764874240117</v>
      </c>
      <c r="DH3173" s="77">
        <v>0</v>
      </c>
      <c r="DI3173" s="77">
        <v>0</v>
      </c>
      <c r="DJ3173" s="77">
        <v>8.7876931833629998E-4</v>
      </c>
      <c r="DL3173" s="77">
        <v>0</v>
      </c>
      <c r="DM3173" s="77">
        <v>3.1696123921768265E-4</v>
      </c>
      <c r="DN3173" s="77">
        <v>3.1696123921768265E-4</v>
      </c>
      <c r="DO3173" s="77">
        <v>0</v>
      </c>
      <c r="DP3173" s="77">
        <v>3.1696123921768265E-4</v>
      </c>
      <c r="DQ3173" s="77">
        <v>3.1696123921768265E-4</v>
      </c>
      <c r="DR3173" s="77">
        <v>0</v>
      </c>
      <c r="DS3173" s="77">
        <v>0</v>
      </c>
      <c r="DT3173" s="77">
        <v>0</v>
      </c>
      <c r="DU3173" s="77">
        <v>0</v>
      </c>
      <c r="DV3173" s="77">
        <v>0</v>
      </c>
      <c r="DW3173" s="77">
        <v>0</v>
      </c>
      <c r="GE3173" s="77" t="s">
        <v>425</v>
      </c>
      <c r="GF3173" s="77" t="s">
        <v>155</v>
      </c>
      <c r="GG3173" s="77" t="s">
        <v>450</v>
      </c>
      <c r="GH3173" s="77" t="s">
        <v>460</v>
      </c>
      <c r="GI3173" s="77">
        <v>2024</v>
      </c>
      <c r="GJ3173" s="77" t="s">
        <v>301</v>
      </c>
      <c r="GK3173" s="77">
        <v>8896.5159934333897</v>
      </c>
      <c r="GL3173" s="77">
        <v>487.92267199999998</v>
      </c>
      <c r="GM3173" s="77">
        <v>2024</v>
      </c>
      <c r="GN3173" s="77" t="s">
        <v>175</v>
      </c>
      <c r="GO3173" s="77">
        <v>5.3000000000000005E-2</v>
      </c>
      <c r="GP3173" s="77">
        <v>3</v>
      </c>
      <c r="GQ3173" s="77">
        <v>0</v>
      </c>
      <c r="GR3173" s="77" t="s">
        <v>423</v>
      </c>
      <c r="GS3173" s="77">
        <v>0</v>
      </c>
      <c r="GT3173" s="77">
        <v>0</v>
      </c>
      <c r="GU3173" s="77">
        <v>0</v>
      </c>
      <c r="GV3173" s="77">
        <v>0</v>
      </c>
      <c r="GW3173" s="77">
        <v>5.5966209081309407E-2</v>
      </c>
      <c r="GX3173" s="77">
        <v>497.90427418370615</v>
      </c>
      <c r="GY3173" s="77">
        <v>5.5966209081309407E-2</v>
      </c>
      <c r="GZ3173" s="77">
        <v>497.90427418370615</v>
      </c>
    </row>
    <row r="3174" spans="98:208" x14ac:dyDescent="0.25">
      <c r="CT3174" s="77" t="s">
        <v>155</v>
      </c>
      <c r="CU3174" s="77" t="s">
        <v>487</v>
      </c>
      <c r="CV3174" s="77" t="s">
        <v>439</v>
      </c>
      <c r="CW3174" s="77">
        <v>2022</v>
      </c>
      <c r="CX3174" s="77">
        <v>0</v>
      </c>
      <c r="CY3174" s="77">
        <v>0</v>
      </c>
      <c r="CZ3174" s="77">
        <v>0</v>
      </c>
      <c r="DA3174" s="77">
        <v>0</v>
      </c>
      <c r="DB3174" s="77">
        <v>5.240558331301572</v>
      </c>
      <c r="DC3174" s="77">
        <v>0.6964182168121561</v>
      </c>
      <c r="DD3174" s="77">
        <v>2.9419641522809949</v>
      </c>
      <c r="DE3174" s="77">
        <v>1.602175962208308</v>
      </c>
      <c r="DF3174" s="77">
        <v>0.36068764874240117</v>
      </c>
      <c r="DG3174" s="77">
        <v>0.36068764874240117</v>
      </c>
      <c r="DH3174" s="77">
        <v>0.36068764874240117</v>
      </c>
      <c r="DI3174" s="77">
        <v>0</v>
      </c>
      <c r="DJ3174" s="77">
        <v>8.7876931833629998E-4</v>
      </c>
      <c r="DL3174" s="77">
        <v>0</v>
      </c>
      <c r="DM3174" s="77">
        <v>3.1696123921768265E-4</v>
      </c>
      <c r="DN3174" s="77">
        <v>3.1696123921768265E-4</v>
      </c>
      <c r="DO3174" s="77">
        <v>0</v>
      </c>
      <c r="DP3174" s="77">
        <v>3.1696123921768265E-4</v>
      </c>
      <c r="DQ3174" s="77">
        <v>3.1696123921768265E-4</v>
      </c>
      <c r="DR3174" s="77">
        <v>0</v>
      </c>
      <c r="DS3174" s="77">
        <v>3.1696123921768265E-4</v>
      </c>
      <c r="DT3174" s="77">
        <v>3.1696123921768265E-4</v>
      </c>
      <c r="DU3174" s="77">
        <v>0</v>
      </c>
      <c r="DV3174" s="77">
        <v>0</v>
      </c>
      <c r="DW3174" s="77">
        <v>0</v>
      </c>
      <c r="GE3174" s="77" t="s">
        <v>422</v>
      </c>
      <c r="GF3174" s="77" t="s">
        <v>155</v>
      </c>
      <c r="GG3174" s="77" t="s">
        <v>450</v>
      </c>
      <c r="GH3174" s="77" t="s">
        <v>460</v>
      </c>
      <c r="GI3174" s="77">
        <v>2025</v>
      </c>
      <c r="GJ3174" s="77" t="s">
        <v>305</v>
      </c>
      <c r="GK3174" s="77">
        <v>233.23007680806481</v>
      </c>
      <c r="GL3174" s="77">
        <v>487.92267199999998</v>
      </c>
      <c r="GM3174" s="77">
        <v>2025</v>
      </c>
      <c r="GN3174" s="77" t="s">
        <v>175</v>
      </c>
      <c r="GO3174" s="77">
        <v>0.13250000000000001</v>
      </c>
      <c r="GP3174" s="77">
        <v>3</v>
      </c>
      <c r="GQ3174" s="77">
        <v>0</v>
      </c>
      <c r="GR3174" s="77" t="s">
        <v>423</v>
      </c>
      <c r="GS3174" s="77">
        <v>0</v>
      </c>
      <c r="GT3174" s="77">
        <v>0</v>
      </c>
      <c r="GU3174" s="77">
        <v>0</v>
      </c>
      <c r="GV3174" s="77">
        <v>0</v>
      </c>
      <c r="GW3174" s="77">
        <v>0</v>
      </c>
      <c r="GX3174" s="77">
        <v>0</v>
      </c>
      <c r="GY3174" s="77">
        <v>0.1527377521613833</v>
      </c>
      <c r="GZ3174" s="77">
        <v>35.623037668090596</v>
      </c>
    </row>
    <row r="3175" spans="98:208" x14ac:dyDescent="0.25">
      <c r="CT3175" s="77" t="s">
        <v>155</v>
      </c>
      <c r="CU3175" s="77" t="s">
        <v>487</v>
      </c>
      <c r="CV3175" s="77" t="s">
        <v>439</v>
      </c>
      <c r="CW3175" s="77">
        <v>2023</v>
      </c>
      <c r="CX3175" s="77">
        <v>0</v>
      </c>
      <c r="CY3175" s="77">
        <v>0</v>
      </c>
      <c r="CZ3175" s="77">
        <v>0</v>
      </c>
      <c r="DA3175" s="77">
        <v>0</v>
      </c>
      <c r="DB3175" s="77">
        <v>5.475034607007804</v>
      </c>
      <c r="DC3175" s="77">
        <v>0.7189601678581975</v>
      </c>
      <c r="DD3175" s="77">
        <v>3.0714971986151611</v>
      </c>
      <c r="DE3175" s="77">
        <v>1.6845772405344459</v>
      </c>
      <c r="DF3175" s="77">
        <v>0</v>
      </c>
      <c r="DG3175" s="77">
        <v>0.37599181639995016</v>
      </c>
      <c r="DH3175" s="77">
        <v>0.37599181639995016</v>
      </c>
      <c r="DI3175" s="77">
        <v>0.37599181639995016</v>
      </c>
      <c r="DJ3175" s="77">
        <v>8.7876931833629998E-4</v>
      </c>
      <c r="DL3175" s="77">
        <v>0</v>
      </c>
      <c r="DM3175" s="77">
        <v>0</v>
      </c>
      <c r="DN3175" s="77">
        <v>0</v>
      </c>
      <c r="DO3175" s="77">
        <v>0</v>
      </c>
      <c r="DP3175" s="77">
        <v>3.3041007219781148E-4</v>
      </c>
      <c r="DQ3175" s="77">
        <v>3.3041007219781148E-4</v>
      </c>
      <c r="DR3175" s="77">
        <v>0</v>
      </c>
      <c r="DS3175" s="77">
        <v>3.3041007219781148E-4</v>
      </c>
      <c r="DT3175" s="77">
        <v>3.3041007219781148E-4</v>
      </c>
      <c r="DU3175" s="77">
        <v>0</v>
      </c>
      <c r="DV3175" s="77">
        <v>3.3041007219781148E-4</v>
      </c>
      <c r="DW3175" s="77">
        <v>3.3041007219781148E-4</v>
      </c>
      <c r="GE3175" s="77" t="s">
        <v>425</v>
      </c>
      <c r="GF3175" s="77" t="s">
        <v>155</v>
      </c>
      <c r="GG3175" s="77" t="s">
        <v>450</v>
      </c>
      <c r="GH3175" s="77" t="s">
        <v>460</v>
      </c>
      <c r="GI3175" s="77">
        <v>2025</v>
      </c>
      <c r="GJ3175" s="77" t="s">
        <v>301</v>
      </c>
      <c r="GK3175" s="77">
        <v>8896.5159934333897</v>
      </c>
      <c r="GL3175" s="77">
        <v>487.92267199999998</v>
      </c>
      <c r="GM3175" s="77">
        <v>2025</v>
      </c>
      <c r="GN3175" s="77" t="s">
        <v>175</v>
      </c>
      <c r="GO3175" s="77">
        <v>5.3000000000000005E-2</v>
      </c>
      <c r="GP3175" s="77">
        <v>3</v>
      </c>
      <c r="GQ3175" s="77">
        <v>0</v>
      </c>
      <c r="GR3175" s="77" t="s">
        <v>423</v>
      </c>
      <c r="GS3175" s="77">
        <v>0</v>
      </c>
      <c r="GT3175" s="77">
        <v>0</v>
      </c>
      <c r="GU3175" s="77">
        <v>0</v>
      </c>
      <c r="GV3175" s="77">
        <v>0</v>
      </c>
      <c r="GW3175" s="77">
        <v>0</v>
      </c>
      <c r="GX3175" s="77">
        <v>0</v>
      </c>
      <c r="GY3175" s="77">
        <v>5.5966209081309407E-2</v>
      </c>
      <c r="GZ3175" s="77">
        <v>497.90427418370615</v>
      </c>
    </row>
    <row r="3176" spans="98:208" x14ac:dyDescent="0.25">
      <c r="CT3176" s="77" t="s">
        <v>155</v>
      </c>
      <c r="CU3176" s="77" t="s">
        <v>487</v>
      </c>
      <c r="CV3176" s="77" t="s">
        <v>439</v>
      </c>
      <c r="CW3176" s="77">
        <v>2024</v>
      </c>
      <c r="CX3176" s="77">
        <v>0</v>
      </c>
      <c r="CY3176" s="77">
        <v>0</v>
      </c>
      <c r="CZ3176" s="77">
        <v>0</v>
      </c>
      <c r="DA3176" s="77">
        <v>0</v>
      </c>
      <c r="DB3176" s="77">
        <v>5.475034607007804</v>
      </c>
      <c r="DC3176" s="77">
        <v>0.7189601678581975</v>
      </c>
      <c r="DD3176" s="77">
        <v>3.0714971986151611</v>
      </c>
      <c r="DE3176" s="77">
        <v>1.6845772405344459</v>
      </c>
      <c r="DF3176" s="77">
        <v>0</v>
      </c>
      <c r="DG3176" s="77">
        <v>0</v>
      </c>
      <c r="DH3176" s="77">
        <v>0.37599181639995016</v>
      </c>
      <c r="DI3176" s="77">
        <v>0.37599181639995016</v>
      </c>
      <c r="DJ3176" s="77">
        <v>8.7876931833629998E-4</v>
      </c>
      <c r="DL3176" s="77">
        <v>0</v>
      </c>
      <c r="DM3176" s="77">
        <v>0</v>
      </c>
      <c r="DN3176" s="77">
        <v>0</v>
      </c>
      <c r="DO3176" s="77">
        <v>0</v>
      </c>
      <c r="DP3176" s="77">
        <v>0</v>
      </c>
      <c r="DQ3176" s="77">
        <v>0</v>
      </c>
      <c r="DR3176" s="77">
        <v>0</v>
      </c>
      <c r="DS3176" s="77">
        <v>3.3041007219781148E-4</v>
      </c>
      <c r="DT3176" s="77">
        <v>3.3041007219781148E-4</v>
      </c>
      <c r="DU3176" s="77">
        <v>0</v>
      </c>
      <c r="DV3176" s="77">
        <v>3.3041007219781148E-4</v>
      </c>
      <c r="DW3176" s="77">
        <v>3.3041007219781148E-4</v>
      </c>
      <c r="GE3176" s="77" t="s">
        <v>422</v>
      </c>
      <c r="GF3176" s="77" t="s">
        <v>155</v>
      </c>
      <c r="GG3176" s="77" t="s">
        <v>450</v>
      </c>
      <c r="GH3176" s="77" t="s">
        <v>467</v>
      </c>
      <c r="GI3176" s="77">
        <v>2021</v>
      </c>
      <c r="GJ3176" s="77" t="s">
        <v>305</v>
      </c>
      <c r="GK3176" s="77">
        <v>0.69641821681223171</v>
      </c>
      <c r="GL3176" s="77">
        <v>487.92267199999998</v>
      </c>
      <c r="GM3176" s="77">
        <v>2021</v>
      </c>
      <c r="GN3176" s="77" t="s">
        <v>175</v>
      </c>
      <c r="GO3176" s="77">
        <v>0.13250000000000001</v>
      </c>
      <c r="GP3176" s="77">
        <v>3</v>
      </c>
      <c r="GQ3176" s="77">
        <v>0</v>
      </c>
      <c r="GR3176" s="77" t="s">
        <v>423</v>
      </c>
      <c r="GS3176" s="77">
        <v>0.1527377521613833</v>
      </c>
      <c r="GT3176" s="77">
        <v>0.10636935300013915</v>
      </c>
      <c r="GU3176" s="77">
        <v>0.1527377521613833</v>
      </c>
      <c r="GV3176" s="77">
        <v>0.10636935300013915</v>
      </c>
      <c r="GW3176" s="77">
        <v>0</v>
      </c>
      <c r="GX3176" s="77">
        <v>0</v>
      </c>
      <c r="GY3176" s="77">
        <v>0</v>
      </c>
      <c r="GZ3176" s="77">
        <v>0</v>
      </c>
    </row>
    <row r="3177" spans="98:208" x14ac:dyDescent="0.25">
      <c r="CT3177" s="77" t="s">
        <v>155</v>
      </c>
      <c r="CU3177" s="77" t="s">
        <v>487</v>
      </c>
      <c r="CV3177" s="77" t="s">
        <v>439</v>
      </c>
      <c r="CW3177" s="77">
        <v>2025</v>
      </c>
      <c r="CX3177" s="77">
        <v>0</v>
      </c>
      <c r="CY3177" s="77">
        <v>0</v>
      </c>
      <c r="CZ3177" s="77">
        <v>0</v>
      </c>
      <c r="DA3177" s="77">
        <v>0</v>
      </c>
      <c r="DB3177" s="77">
        <v>5.475034607007804</v>
      </c>
      <c r="DC3177" s="77">
        <v>0.7189601678581975</v>
      </c>
      <c r="DD3177" s="77">
        <v>3.0714971986151611</v>
      </c>
      <c r="DE3177" s="77">
        <v>1.6845772405344459</v>
      </c>
      <c r="DF3177" s="77">
        <v>0</v>
      </c>
      <c r="DG3177" s="77">
        <v>0</v>
      </c>
      <c r="DH3177" s="77">
        <v>0</v>
      </c>
      <c r="DI3177" s="77">
        <v>0.37599181639995016</v>
      </c>
      <c r="DJ3177" s="77">
        <v>8.7876931833629998E-4</v>
      </c>
      <c r="DL3177" s="77">
        <v>0</v>
      </c>
      <c r="DM3177" s="77">
        <v>0</v>
      </c>
      <c r="DN3177" s="77">
        <v>0</v>
      </c>
      <c r="DO3177" s="77">
        <v>0</v>
      </c>
      <c r="DP3177" s="77">
        <v>0</v>
      </c>
      <c r="DQ3177" s="77">
        <v>0</v>
      </c>
      <c r="DR3177" s="77">
        <v>0</v>
      </c>
      <c r="DS3177" s="77">
        <v>0</v>
      </c>
      <c r="DT3177" s="77">
        <v>0</v>
      </c>
      <c r="DU3177" s="77">
        <v>0</v>
      </c>
      <c r="DV3177" s="77">
        <v>3.3041007219781148E-4</v>
      </c>
      <c r="DW3177" s="77">
        <v>3.3041007219781148E-4</v>
      </c>
      <c r="GE3177" s="77" t="s">
        <v>425</v>
      </c>
      <c r="GF3177" s="77" t="s">
        <v>155</v>
      </c>
      <c r="GG3177" s="77" t="s">
        <v>450</v>
      </c>
      <c r="GH3177" s="77" t="s">
        <v>467</v>
      </c>
      <c r="GI3177" s="77">
        <v>2021</v>
      </c>
      <c r="GJ3177" s="77" t="s">
        <v>301</v>
      </c>
      <c r="GK3177" s="77">
        <v>2.9419641522810389</v>
      </c>
      <c r="GL3177" s="77">
        <v>487.92267199999998</v>
      </c>
      <c r="GM3177" s="77">
        <v>2021</v>
      </c>
      <c r="GN3177" s="77" t="s">
        <v>175</v>
      </c>
      <c r="GO3177" s="77">
        <v>5.3000000000000005E-2</v>
      </c>
      <c r="GP3177" s="77">
        <v>3</v>
      </c>
      <c r="GQ3177" s="77">
        <v>0</v>
      </c>
      <c r="GR3177" s="77" t="s">
        <v>423</v>
      </c>
      <c r="GS3177" s="77">
        <v>5.5966209081309407E-2</v>
      </c>
      <c r="GT3177" s="77">
        <v>0.16465058085627782</v>
      </c>
      <c r="GU3177" s="77">
        <v>5.5966209081309407E-2</v>
      </c>
      <c r="GV3177" s="77">
        <v>0.16465058085627782</v>
      </c>
      <c r="GW3177" s="77">
        <v>0</v>
      </c>
      <c r="GX3177" s="77">
        <v>0</v>
      </c>
      <c r="GY3177" s="77">
        <v>0</v>
      </c>
      <c r="GZ3177" s="77">
        <v>0</v>
      </c>
    </row>
    <row r="3178" spans="98:208" x14ac:dyDescent="0.25">
      <c r="CT3178" s="77" t="s">
        <v>155</v>
      </c>
      <c r="CU3178" s="77" t="s">
        <v>487</v>
      </c>
      <c r="CV3178" s="77" t="s">
        <v>446</v>
      </c>
      <c r="CW3178" s="77">
        <v>2020</v>
      </c>
      <c r="CX3178" s="77">
        <v>0</v>
      </c>
      <c r="CY3178" s="77">
        <v>0</v>
      </c>
      <c r="CZ3178" s="77">
        <v>0</v>
      </c>
      <c r="DA3178" s="77">
        <v>0</v>
      </c>
      <c r="DB3178" s="77">
        <v>7.7900575334948277E-2</v>
      </c>
      <c r="DC3178" s="77">
        <v>3.6425060683954409E-2</v>
      </c>
      <c r="DD3178" s="77">
        <v>1.5808724525429431E-3</v>
      </c>
      <c r="DE3178" s="77">
        <v>3.9894642198450257E-2</v>
      </c>
      <c r="DF3178" s="77">
        <v>7.8847092159215725E-3</v>
      </c>
      <c r="DG3178" s="77">
        <v>0</v>
      </c>
      <c r="DH3178" s="77">
        <v>0</v>
      </c>
      <c r="DI3178" s="77">
        <v>0</v>
      </c>
      <c r="DJ3178" s="77">
        <v>0.1509042201989535</v>
      </c>
      <c r="DL3178" s="77">
        <v>0</v>
      </c>
      <c r="DM3178" s="77">
        <v>1.189835895724147E-3</v>
      </c>
      <c r="DN3178" s="77">
        <v>1.189835895724147E-3</v>
      </c>
      <c r="DO3178" s="77">
        <v>0</v>
      </c>
      <c r="DP3178" s="77">
        <v>0</v>
      </c>
      <c r="DQ3178" s="77">
        <v>0</v>
      </c>
      <c r="DR3178" s="77">
        <v>0</v>
      </c>
      <c r="DS3178" s="77">
        <v>0</v>
      </c>
      <c r="DT3178" s="77">
        <v>0</v>
      </c>
      <c r="DU3178" s="77">
        <v>0</v>
      </c>
      <c r="DV3178" s="77">
        <v>0</v>
      </c>
      <c r="DW3178" s="77">
        <v>0</v>
      </c>
      <c r="GE3178" s="77" t="s">
        <v>427</v>
      </c>
      <c r="GF3178" s="77" t="s">
        <v>155</v>
      </c>
      <c r="GG3178" s="77" t="s">
        <v>450</v>
      </c>
      <c r="GH3178" s="77" t="s">
        <v>467</v>
      </c>
      <c r="GI3178" s="77">
        <v>2021</v>
      </c>
      <c r="GJ3178" s="77" t="s">
        <v>303</v>
      </c>
      <c r="GK3178" s="77">
        <v>1.6021759622083001</v>
      </c>
      <c r="GL3178" s="77">
        <v>487.92267199999998</v>
      </c>
      <c r="GM3178" s="77">
        <v>2021</v>
      </c>
      <c r="GN3178" s="77" t="s">
        <v>175</v>
      </c>
      <c r="GO3178" s="77">
        <v>5.3000000000000005E-2</v>
      </c>
      <c r="GP3178" s="77">
        <v>3</v>
      </c>
      <c r="GQ3178" s="77">
        <v>0</v>
      </c>
      <c r="GR3178" s="77" t="s">
        <v>423</v>
      </c>
      <c r="GS3178" s="77">
        <v>5.5966209081309407E-2</v>
      </c>
      <c r="GT3178" s="77">
        <v>8.9667714885997798E-2</v>
      </c>
      <c r="GU3178" s="77">
        <v>5.5966209081309407E-2</v>
      </c>
      <c r="GV3178" s="77">
        <v>8.9667714885997798E-2</v>
      </c>
      <c r="GW3178" s="77">
        <v>0</v>
      </c>
      <c r="GX3178" s="77">
        <v>0</v>
      </c>
      <c r="GY3178" s="77">
        <v>0</v>
      </c>
      <c r="GZ3178" s="77">
        <v>0</v>
      </c>
    </row>
    <row r="3179" spans="98:208" x14ac:dyDescent="0.25">
      <c r="CT3179" s="77" t="s">
        <v>155</v>
      </c>
      <c r="CU3179" s="77" t="s">
        <v>487</v>
      </c>
      <c r="CV3179" s="77" t="s">
        <v>446</v>
      </c>
      <c r="CW3179" s="77">
        <v>2021</v>
      </c>
      <c r="CX3179" s="77">
        <v>0</v>
      </c>
      <c r="CY3179" s="77">
        <v>0</v>
      </c>
      <c r="CZ3179" s="77">
        <v>0</v>
      </c>
      <c r="DA3179" s="77">
        <v>0</v>
      </c>
      <c r="DB3179" s="77">
        <v>7.7900575334948277E-2</v>
      </c>
      <c r="DC3179" s="77">
        <v>3.6425060683954409E-2</v>
      </c>
      <c r="DD3179" s="77">
        <v>1.5808724525429431E-3</v>
      </c>
      <c r="DE3179" s="77">
        <v>3.9894642198450257E-2</v>
      </c>
      <c r="DF3179" s="77">
        <v>7.8847092159215725E-3</v>
      </c>
      <c r="DG3179" s="77">
        <v>7.8847092159215725E-3</v>
      </c>
      <c r="DH3179" s="77">
        <v>0</v>
      </c>
      <c r="DI3179" s="77">
        <v>0</v>
      </c>
      <c r="DJ3179" s="77">
        <v>0.1509042201989535</v>
      </c>
      <c r="DL3179" s="77">
        <v>0</v>
      </c>
      <c r="DM3179" s="77">
        <v>1.189835895724147E-3</v>
      </c>
      <c r="DN3179" s="77">
        <v>1.189835895724147E-3</v>
      </c>
      <c r="DO3179" s="77">
        <v>0</v>
      </c>
      <c r="DP3179" s="77">
        <v>1.189835895724147E-3</v>
      </c>
      <c r="DQ3179" s="77">
        <v>1.189835895724147E-3</v>
      </c>
      <c r="DR3179" s="77">
        <v>0</v>
      </c>
      <c r="DS3179" s="77">
        <v>0</v>
      </c>
      <c r="DT3179" s="77">
        <v>0</v>
      </c>
      <c r="DU3179" s="77">
        <v>0</v>
      </c>
      <c r="DV3179" s="77">
        <v>0</v>
      </c>
      <c r="DW3179" s="77">
        <v>0</v>
      </c>
      <c r="GE3179" s="77" t="s">
        <v>422</v>
      </c>
      <c r="GF3179" s="77" t="s">
        <v>155</v>
      </c>
      <c r="GG3179" s="77" t="s">
        <v>450</v>
      </c>
      <c r="GH3179" s="77" t="s">
        <v>467</v>
      </c>
      <c r="GI3179" s="77">
        <v>2022</v>
      </c>
      <c r="GJ3179" s="77" t="s">
        <v>305</v>
      </c>
      <c r="GK3179" s="77">
        <v>0.69641821681223171</v>
      </c>
      <c r="GL3179" s="77">
        <v>487.92267199999998</v>
      </c>
      <c r="GM3179" s="77">
        <v>2022</v>
      </c>
      <c r="GN3179" s="77" t="s">
        <v>175</v>
      </c>
      <c r="GO3179" s="77">
        <v>0.13250000000000001</v>
      </c>
      <c r="GP3179" s="77">
        <v>3</v>
      </c>
      <c r="GQ3179" s="77">
        <v>0</v>
      </c>
      <c r="GR3179" s="77" t="s">
        <v>423</v>
      </c>
      <c r="GS3179" s="77">
        <v>0.1527377521613833</v>
      </c>
      <c r="GT3179" s="77">
        <v>0.10636935300013915</v>
      </c>
      <c r="GU3179" s="77">
        <v>0.1527377521613833</v>
      </c>
      <c r="GV3179" s="77">
        <v>0.10636935300013915</v>
      </c>
      <c r="GW3179" s="77">
        <v>0.1527377521613833</v>
      </c>
      <c r="GX3179" s="77">
        <v>0.10636935300013915</v>
      </c>
      <c r="GY3179" s="77">
        <v>0</v>
      </c>
      <c r="GZ3179" s="77">
        <v>0</v>
      </c>
    </row>
    <row r="3180" spans="98:208" x14ac:dyDescent="0.25">
      <c r="CT3180" s="77" t="s">
        <v>155</v>
      </c>
      <c r="CU3180" s="77" t="s">
        <v>487</v>
      </c>
      <c r="CV3180" s="77" t="s">
        <v>446</v>
      </c>
      <c r="CW3180" s="77">
        <v>2022</v>
      </c>
      <c r="CX3180" s="77">
        <v>0</v>
      </c>
      <c r="CY3180" s="77">
        <v>0</v>
      </c>
      <c r="CZ3180" s="77">
        <v>0</v>
      </c>
      <c r="DA3180" s="77">
        <v>0</v>
      </c>
      <c r="DB3180" s="77">
        <v>7.7900575334948277E-2</v>
      </c>
      <c r="DC3180" s="77">
        <v>3.6425060683954409E-2</v>
      </c>
      <c r="DD3180" s="77">
        <v>1.5808724525429431E-3</v>
      </c>
      <c r="DE3180" s="77">
        <v>3.9894642198450257E-2</v>
      </c>
      <c r="DF3180" s="77">
        <v>7.8847092159215725E-3</v>
      </c>
      <c r="DG3180" s="77">
        <v>7.8847092159215725E-3</v>
      </c>
      <c r="DH3180" s="77">
        <v>7.8847092159215725E-3</v>
      </c>
      <c r="DI3180" s="77">
        <v>0</v>
      </c>
      <c r="DJ3180" s="77">
        <v>0.1509042201989535</v>
      </c>
      <c r="DL3180" s="77">
        <v>0</v>
      </c>
      <c r="DM3180" s="77">
        <v>1.189835895724147E-3</v>
      </c>
      <c r="DN3180" s="77">
        <v>1.189835895724147E-3</v>
      </c>
      <c r="DO3180" s="77">
        <v>0</v>
      </c>
      <c r="DP3180" s="77">
        <v>1.189835895724147E-3</v>
      </c>
      <c r="DQ3180" s="77">
        <v>1.189835895724147E-3</v>
      </c>
      <c r="DR3180" s="77">
        <v>0</v>
      </c>
      <c r="DS3180" s="77">
        <v>1.189835895724147E-3</v>
      </c>
      <c r="DT3180" s="77">
        <v>1.189835895724147E-3</v>
      </c>
      <c r="DU3180" s="77">
        <v>0</v>
      </c>
      <c r="DV3180" s="77">
        <v>0</v>
      </c>
      <c r="DW3180" s="77">
        <v>0</v>
      </c>
      <c r="GE3180" s="77" t="s">
        <v>425</v>
      </c>
      <c r="GF3180" s="77" t="s">
        <v>155</v>
      </c>
      <c r="GG3180" s="77" t="s">
        <v>450</v>
      </c>
      <c r="GH3180" s="77" t="s">
        <v>467</v>
      </c>
      <c r="GI3180" s="77">
        <v>2022</v>
      </c>
      <c r="GJ3180" s="77" t="s">
        <v>301</v>
      </c>
      <c r="GK3180" s="77">
        <v>2.9419641522810389</v>
      </c>
      <c r="GL3180" s="77">
        <v>487.92267199999998</v>
      </c>
      <c r="GM3180" s="77">
        <v>2022</v>
      </c>
      <c r="GN3180" s="77" t="s">
        <v>175</v>
      </c>
      <c r="GO3180" s="77">
        <v>5.3000000000000005E-2</v>
      </c>
      <c r="GP3180" s="77">
        <v>3</v>
      </c>
      <c r="GQ3180" s="77">
        <v>0</v>
      </c>
      <c r="GR3180" s="77" t="s">
        <v>423</v>
      </c>
      <c r="GS3180" s="77">
        <v>5.5966209081309407E-2</v>
      </c>
      <c r="GT3180" s="77">
        <v>0.16465058085627782</v>
      </c>
      <c r="GU3180" s="77">
        <v>5.5966209081309407E-2</v>
      </c>
      <c r="GV3180" s="77">
        <v>0.16465058085627782</v>
      </c>
      <c r="GW3180" s="77">
        <v>5.5966209081309407E-2</v>
      </c>
      <c r="GX3180" s="77">
        <v>0.16465058085627782</v>
      </c>
      <c r="GY3180" s="77">
        <v>0</v>
      </c>
      <c r="GZ3180" s="77">
        <v>0</v>
      </c>
    </row>
    <row r="3181" spans="98:208" x14ac:dyDescent="0.25">
      <c r="CT3181" s="77" t="s">
        <v>155</v>
      </c>
      <c r="CU3181" s="77" t="s">
        <v>487</v>
      </c>
      <c r="CV3181" s="77" t="s">
        <v>446</v>
      </c>
      <c r="CW3181" s="77">
        <v>2023</v>
      </c>
      <c r="CX3181" s="77">
        <v>0</v>
      </c>
      <c r="CY3181" s="77">
        <v>0</v>
      </c>
      <c r="CZ3181" s="77">
        <v>0</v>
      </c>
      <c r="DA3181" s="77">
        <v>0</v>
      </c>
      <c r="DB3181" s="77">
        <v>8.040826903697719E-2</v>
      </c>
      <c r="DC3181" s="77">
        <v>3.7590224611390541E-2</v>
      </c>
      <c r="DD3181" s="77">
        <v>1.6314334115680831E-3</v>
      </c>
      <c r="DE3181" s="77">
        <v>4.1186611014017237E-2</v>
      </c>
      <c r="DF3181" s="77">
        <v>0</v>
      </c>
      <c r="DG3181" s="77">
        <v>8.137810037160402E-3</v>
      </c>
      <c r="DH3181" s="77">
        <v>8.137810037160402E-3</v>
      </c>
      <c r="DI3181" s="77">
        <v>8.137810037160402E-3</v>
      </c>
      <c r="DJ3181" s="77">
        <v>0.1509042201989535</v>
      </c>
      <c r="DL3181" s="77">
        <v>0</v>
      </c>
      <c r="DM3181" s="77">
        <v>0</v>
      </c>
      <c r="DN3181" s="77">
        <v>0</v>
      </c>
      <c r="DO3181" s="77">
        <v>0</v>
      </c>
      <c r="DP3181" s="77">
        <v>1.2280298777849073E-3</v>
      </c>
      <c r="DQ3181" s="77">
        <v>1.2280298777849073E-3</v>
      </c>
      <c r="DR3181" s="77">
        <v>0</v>
      </c>
      <c r="DS3181" s="77">
        <v>1.2280298777849073E-3</v>
      </c>
      <c r="DT3181" s="77">
        <v>1.2280298777849073E-3</v>
      </c>
      <c r="DU3181" s="77">
        <v>0</v>
      </c>
      <c r="DV3181" s="77">
        <v>1.2280298777849073E-3</v>
      </c>
      <c r="DW3181" s="77">
        <v>1.2280298777849073E-3</v>
      </c>
      <c r="GE3181" s="77" t="s">
        <v>427</v>
      </c>
      <c r="GF3181" s="77" t="s">
        <v>155</v>
      </c>
      <c r="GG3181" s="77" t="s">
        <v>450</v>
      </c>
      <c r="GH3181" s="77" t="s">
        <v>467</v>
      </c>
      <c r="GI3181" s="77">
        <v>2022</v>
      </c>
      <c r="GJ3181" s="77" t="s">
        <v>303</v>
      </c>
      <c r="GK3181" s="77">
        <v>1.6021759622083001</v>
      </c>
      <c r="GL3181" s="77">
        <v>487.92267199999998</v>
      </c>
      <c r="GM3181" s="77">
        <v>2022</v>
      </c>
      <c r="GN3181" s="77" t="s">
        <v>175</v>
      </c>
      <c r="GO3181" s="77">
        <v>5.3000000000000005E-2</v>
      </c>
      <c r="GP3181" s="77">
        <v>3</v>
      </c>
      <c r="GQ3181" s="77">
        <v>0</v>
      </c>
      <c r="GR3181" s="77" t="s">
        <v>423</v>
      </c>
      <c r="GS3181" s="77">
        <v>5.5966209081309407E-2</v>
      </c>
      <c r="GT3181" s="77">
        <v>8.9667714885997798E-2</v>
      </c>
      <c r="GU3181" s="77">
        <v>5.5966209081309407E-2</v>
      </c>
      <c r="GV3181" s="77">
        <v>8.9667714885997798E-2</v>
      </c>
      <c r="GW3181" s="77">
        <v>5.5966209081309407E-2</v>
      </c>
      <c r="GX3181" s="77">
        <v>8.9667714885997798E-2</v>
      </c>
      <c r="GY3181" s="77">
        <v>0</v>
      </c>
      <c r="GZ3181" s="77">
        <v>0</v>
      </c>
    </row>
    <row r="3182" spans="98:208" x14ac:dyDescent="0.25">
      <c r="CT3182" s="77" t="s">
        <v>155</v>
      </c>
      <c r="CU3182" s="77" t="s">
        <v>487</v>
      </c>
      <c r="CV3182" s="77" t="s">
        <v>446</v>
      </c>
      <c r="CW3182" s="77">
        <v>2024</v>
      </c>
      <c r="CX3182" s="77">
        <v>0</v>
      </c>
      <c r="CY3182" s="77">
        <v>0</v>
      </c>
      <c r="CZ3182" s="77">
        <v>0</v>
      </c>
      <c r="DA3182" s="77">
        <v>0</v>
      </c>
      <c r="DB3182" s="77">
        <v>8.040826903697719E-2</v>
      </c>
      <c r="DC3182" s="77">
        <v>3.7590224611390541E-2</v>
      </c>
      <c r="DD3182" s="77">
        <v>1.6314334115680831E-3</v>
      </c>
      <c r="DE3182" s="77">
        <v>4.1186611014017237E-2</v>
      </c>
      <c r="DF3182" s="77">
        <v>0</v>
      </c>
      <c r="DG3182" s="77">
        <v>0</v>
      </c>
      <c r="DH3182" s="77">
        <v>8.137810037160402E-3</v>
      </c>
      <c r="DI3182" s="77">
        <v>8.137810037160402E-3</v>
      </c>
      <c r="DJ3182" s="77">
        <v>0.1509042201989535</v>
      </c>
      <c r="DL3182" s="77">
        <v>0</v>
      </c>
      <c r="DM3182" s="77">
        <v>0</v>
      </c>
      <c r="DN3182" s="77">
        <v>0</v>
      </c>
      <c r="DO3182" s="77">
        <v>0</v>
      </c>
      <c r="DP3182" s="77">
        <v>0</v>
      </c>
      <c r="DQ3182" s="77">
        <v>0</v>
      </c>
      <c r="DR3182" s="77">
        <v>0</v>
      </c>
      <c r="DS3182" s="77">
        <v>1.2280298777849073E-3</v>
      </c>
      <c r="DT3182" s="77">
        <v>1.2280298777849073E-3</v>
      </c>
      <c r="DU3182" s="77">
        <v>0</v>
      </c>
      <c r="DV3182" s="77">
        <v>1.2280298777849073E-3</v>
      </c>
      <c r="DW3182" s="77">
        <v>1.2280298777849073E-3</v>
      </c>
      <c r="GE3182" s="77" t="s">
        <v>422</v>
      </c>
      <c r="GF3182" s="77" t="s">
        <v>155</v>
      </c>
      <c r="GG3182" s="77" t="s">
        <v>450</v>
      </c>
      <c r="GH3182" s="77" t="s">
        <v>467</v>
      </c>
      <c r="GI3182" s="77">
        <v>2023</v>
      </c>
      <c r="GJ3182" s="77" t="s">
        <v>305</v>
      </c>
      <c r="GK3182" s="77">
        <v>0.71896016785821693</v>
      </c>
      <c r="GL3182" s="77">
        <v>487.92267199999998</v>
      </c>
      <c r="GM3182" s="77">
        <v>2023</v>
      </c>
      <c r="GN3182" s="77" t="s">
        <v>175</v>
      </c>
      <c r="GO3182" s="77">
        <v>0.13250000000000001</v>
      </c>
      <c r="GP3182" s="77">
        <v>3</v>
      </c>
      <c r="GQ3182" s="77">
        <v>0</v>
      </c>
      <c r="GR3182" s="77" t="s">
        <v>423</v>
      </c>
      <c r="GS3182" s="77">
        <v>0</v>
      </c>
      <c r="GT3182" s="77">
        <v>0</v>
      </c>
      <c r="GU3182" s="77">
        <v>0.1527377521613833</v>
      </c>
      <c r="GV3182" s="77">
        <v>0.10981235993223487</v>
      </c>
      <c r="GW3182" s="77">
        <v>0.1527377521613833</v>
      </c>
      <c r="GX3182" s="77">
        <v>0.10981235993223487</v>
      </c>
      <c r="GY3182" s="77">
        <v>0.1527377521613833</v>
      </c>
      <c r="GZ3182" s="77">
        <v>0.10981235993223487</v>
      </c>
    </row>
    <row r="3183" spans="98:208" x14ac:dyDescent="0.25">
      <c r="CT3183" s="77" t="s">
        <v>155</v>
      </c>
      <c r="CU3183" s="77" t="s">
        <v>487</v>
      </c>
      <c r="CV3183" s="77" t="s">
        <v>446</v>
      </c>
      <c r="CW3183" s="77">
        <v>2025</v>
      </c>
      <c r="CX3183" s="77">
        <v>0</v>
      </c>
      <c r="CY3183" s="77">
        <v>0</v>
      </c>
      <c r="CZ3183" s="77">
        <v>0</v>
      </c>
      <c r="DA3183" s="77">
        <v>0</v>
      </c>
      <c r="DB3183" s="77">
        <v>8.040826903697719E-2</v>
      </c>
      <c r="DC3183" s="77">
        <v>3.7590224611390541E-2</v>
      </c>
      <c r="DD3183" s="77">
        <v>1.6314334115680831E-3</v>
      </c>
      <c r="DE3183" s="77">
        <v>4.1186611014017237E-2</v>
      </c>
      <c r="DF3183" s="77">
        <v>0</v>
      </c>
      <c r="DG3183" s="77">
        <v>0</v>
      </c>
      <c r="DH3183" s="77">
        <v>0</v>
      </c>
      <c r="DI3183" s="77">
        <v>8.137810037160402E-3</v>
      </c>
      <c r="DJ3183" s="77">
        <v>0.1509042201989535</v>
      </c>
      <c r="DL3183" s="77">
        <v>0</v>
      </c>
      <c r="DM3183" s="77">
        <v>0</v>
      </c>
      <c r="DN3183" s="77">
        <v>0</v>
      </c>
      <c r="DO3183" s="77">
        <v>0</v>
      </c>
      <c r="DP3183" s="77">
        <v>0</v>
      </c>
      <c r="DQ3183" s="77">
        <v>0</v>
      </c>
      <c r="DR3183" s="77">
        <v>0</v>
      </c>
      <c r="DS3183" s="77">
        <v>0</v>
      </c>
      <c r="DT3183" s="77">
        <v>0</v>
      </c>
      <c r="DU3183" s="77">
        <v>0</v>
      </c>
      <c r="DV3183" s="77">
        <v>1.2280298777849073E-3</v>
      </c>
      <c r="DW3183" s="77">
        <v>1.2280298777849073E-3</v>
      </c>
      <c r="GE3183" s="77" t="s">
        <v>425</v>
      </c>
      <c r="GF3183" s="77" t="s">
        <v>155</v>
      </c>
      <c r="GG3183" s="77" t="s">
        <v>450</v>
      </c>
      <c r="GH3183" s="77" t="s">
        <v>467</v>
      </c>
      <c r="GI3183" s="77">
        <v>2023</v>
      </c>
      <c r="GJ3183" s="77" t="s">
        <v>301</v>
      </c>
      <c r="GK3183" s="77">
        <v>3.0714971986151238</v>
      </c>
      <c r="GL3183" s="77">
        <v>487.92267199999998</v>
      </c>
      <c r="GM3183" s="77">
        <v>2023</v>
      </c>
      <c r="GN3183" s="77" t="s">
        <v>175</v>
      </c>
      <c r="GO3183" s="77">
        <v>5.3000000000000005E-2</v>
      </c>
      <c r="GP3183" s="77">
        <v>3</v>
      </c>
      <c r="GQ3183" s="77">
        <v>0</v>
      </c>
      <c r="GR3183" s="77" t="s">
        <v>423</v>
      </c>
      <c r="GS3183" s="77">
        <v>0</v>
      </c>
      <c r="GT3183" s="77">
        <v>0</v>
      </c>
      <c r="GU3183" s="77">
        <v>5.5966209081309407E-2</v>
      </c>
      <c r="GV3183" s="77">
        <v>0.17190005441035014</v>
      </c>
      <c r="GW3183" s="77">
        <v>5.5966209081309407E-2</v>
      </c>
      <c r="GX3183" s="77">
        <v>0.17190005441035014</v>
      </c>
      <c r="GY3183" s="77">
        <v>5.5966209081309407E-2</v>
      </c>
      <c r="GZ3183" s="77">
        <v>0.17190005441035014</v>
      </c>
    </row>
    <row r="3184" spans="98:208" x14ac:dyDescent="0.25">
      <c r="CT3184" s="77" t="s">
        <v>155</v>
      </c>
      <c r="CU3184" s="77" t="s">
        <v>487</v>
      </c>
      <c r="CV3184" s="77" t="s">
        <v>453</v>
      </c>
      <c r="CW3184" s="77">
        <v>2020</v>
      </c>
      <c r="CX3184" s="77">
        <v>0</v>
      </c>
      <c r="CY3184" s="77">
        <v>0</v>
      </c>
      <c r="CZ3184" s="77">
        <v>0</v>
      </c>
      <c r="DA3184" s="77">
        <v>0</v>
      </c>
      <c r="DB3184" s="77">
        <v>14146.130641332749</v>
      </c>
      <c r="DC3184" s="77">
        <v>222.22942162783411</v>
      </c>
      <c r="DD3184" s="77">
        <v>8585.7228092480818</v>
      </c>
      <c r="DE3184" s="77">
        <v>5338.1784104568296</v>
      </c>
      <c r="DF3184" s="77">
        <v>813.21078921306378</v>
      </c>
      <c r="DG3184" s="77">
        <v>0</v>
      </c>
      <c r="DH3184" s="77">
        <v>0</v>
      </c>
      <c r="DI3184" s="77">
        <v>0</v>
      </c>
      <c r="DJ3184" s="77">
        <v>1.1173936581283001E-3</v>
      </c>
      <c r="DL3184" s="77">
        <v>0</v>
      </c>
      <c r="DM3184" s="77">
        <v>0.90867657858818729</v>
      </c>
      <c r="DN3184" s="77">
        <v>0.90867657858818729</v>
      </c>
      <c r="DO3184" s="77">
        <v>0</v>
      </c>
      <c r="DP3184" s="77">
        <v>0</v>
      </c>
      <c r="DQ3184" s="77">
        <v>0</v>
      </c>
      <c r="DR3184" s="77">
        <v>0</v>
      </c>
      <c r="DS3184" s="77">
        <v>0</v>
      </c>
      <c r="DT3184" s="77">
        <v>0</v>
      </c>
      <c r="DU3184" s="77">
        <v>0</v>
      </c>
      <c r="DV3184" s="77">
        <v>0</v>
      </c>
      <c r="DW3184" s="77">
        <v>0</v>
      </c>
      <c r="GE3184" s="77" t="s">
        <v>427</v>
      </c>
      <c r="GF3184" s="77" t="s">
        <v>155</v>
      </c>
      <c r="GG3184" s="77" t="s">
        <v>450</v>
      </c>
      <c r="GH3184" s="77" t="s">
        <v>467</v>
      </c>
      <c r="GI3184" s="77">
        <v>2023</v>
      </c>
      <c r="GJ3184" s="77" t="s">
        <v>303</v>
      </c>
      <c r="GK3184" s="77">
        <v>1.6845772405344579</v>
      </c>
      <c r="GL3184" s="77">
        <v>487.92267199999998</v>
      </c>
      <c r="GM3184" s="77">
        <v>2023</v>
      </c>
      <c r="GN3184" s="77" t="s">
        <v>175</v>
      </c>
      <c r="GO3184" s="77">
        <v>5.3000000000000005E-2</v>
      </c>
      <c r="GP3184" s="77">
        <v>3</v>
      </c>
      <c r="GQ3184" s="77">
        <v>0</v>
      </c>
      <c r="GR3184" s="77" t="s">
        <v>423</v>
      </c>
      <c r="GS3184" s="77">
        <v>0</v>
      </c>
      <c r="GT3184" s="77">
        <v>0</v>
      </c>
      <c r="GU3184" s="77">
        <v>5.5966209081309407E-2</v>
      </c>
      <c r="GV3184" s="77">
        <v>9.4279402057366721E-2</v>
      </c>
      <c r="GW3184" s="77">
        <v>5.5966209081309407E-2</v>
      </c>
      <c r="GX3184" s="77">
        <v>9.4279402057366721E-2</v>
      </c>
      <c r="GY3184" s="77">
        <v>5.5966209081309407E-2</v>
      </c>
      <c r="GZ3184" s="77">
        <v>9.4279402057366721E-2</v>
      </c>
    </row>
    <row r="3185" spans="98:208" x14ac:dyDescent="0.25">
      <c r="CT3185" s="77" t="s">
        <v>155</v>
      </c>
      <c r="CU3185" s="77" t="s">
        <v>487</v>
      </c>
      <c r="CV3185" s="77" t="s">
        <v>453</v>
      </c>
      <c r="CW3185" s="77">
        <v>2021</v>
      </c>
      <c r="CX3185" s="77">
        <v>0</v>
      </c>
      <c r="CY3185" s="77">
        <v>0</v>
      </c>
      <c r="CZ3185" s="77">
        <v>0</v>
      </c>
      <c r="DA3185" s="77">
        <v>0</v>
      </c>
      <c r="DB3185" s="77">
        <v>14146.130641332749</v>
      </c>
      <c r="DC3185" s="77">
        <v>222.22942162783411</v>
      </c>
      <c r="DD3185" s="77">
        <v>8585.7228092480818</v>
      </c>
      <c r="DE3185" s="77">
        <v>5338.1784104568296</v>
      </c>
      <c r="DF3185" s="77">
        <v>813.21078921306378</v>
      </c>
      <c r="DG3185" s="77">
        <v>813.21078921306378</v>
      </c>
      <c r="DH3185" s="77">
        <v>0</v>
      </c>
      <c r="DI3185" s="77">
        <v>0</v>
      </c>
      <c r="DJ3185" s="77">
        <v>1.1173936581283001E-3</v>
      </c>
      <c r="DL3185" s="77">
        <v>0</v>
      </c>
      <c r="DM3185" s="77">
        <v>0.90867657858818729</v>
      </c>
      <c r="DN3185" s="77">
        <v>0.90867657858818729</v>
      </c>
      <c r="DO3185" s="77">
        <v>0</v>
      </c>
      <c r="DP3185" s="77">
        <v>0.90867657858818729</v>
      </c>
      <c r="DQ3185" s="77">
        <v>0.90867657858818729</v>
      </c>
      <c r="DR3185" s="77">
        <v>0</v>
      </c>
      <c r="DS3185" s="77">
        <v>0</v>
      </c>
      <c r="DT3185" s="77">
        <v>0</v>
      </c>
      <c r="DU3185" s="77">
        <v>0</v>
      </c>
      <c r="DV3185" s="77">
        <v>0</v>
      </c>
      <c r="DW3185" s="77">
        <v>0</v>
      </c>
      <c r="GE3185" s="77" t="s">
        <v>422</v>
      </c>
      <c r="GF3185" s="77" t="s">
        <v>155</v>
      </c>
      <c r="GG3185" s="77" t="s">
        <v>450</v>
      </c>
      <c r="GH3185" s="77" t="s">
        <v>467</v>
      </c>
      <c r="GI3185" s="77">
        <v>2024</v>
      </c>
      <c r="GJ3185" s="77" t="s">
        <v>305</v>
      </c>
      <c r="GK3185" s="77">
        <v>0.71896016785821693</v>
      </c>
      <c r="GL3185" s="77">
        <v>487.92267199999998</v>
      </c>
      <c r="GM3185" s="77">
        <v>2024</v>
      </c>
      <c r="GN3185" s="77" t="s">
        <v>175</v>
      </c>
      <c r="GO3185" s="77">
        <v>0.13250000000000001</v>
      </c>
      <c r="GP3185" s="77">
        <v>3</v>
      </c>
      <c r="GQ3185" s="77">
        <v>0</v>
      </c>
      <c r="GR3185" s="77" t="s">
        <v>423</v>
      </c>
      <c r="GS3185" s="77">
        <v>0</v>
      </c>
      <c r="GT3185" s="77">
        <v>0</v>
      </c>
      <c r="GU3185" s="77">
        <v>0</v>
      </c>
      <c r="GV3185" s="77">
        <v>0</v>
      </c>
      <c r="GW3185" s="77">
        <v>0.1527377521613833</v>
      </c>
      <c r="GX3185" s="77">
        <v>0.10981235993223487</v>
      </c>
      <c r="GY3185" s="77">
        <v>0.1527377521613833</v>
      </c>
      <c r="GZ3185" s="77">
        <v>0.10981235993223487</v>
      </c>
    </row>
    <row r="3186" spans="98:208" x14ac:dyDescent="0.25">
      <c r="CT3186" s="77" t="s">
        <v>155</v>
      </c>
      <c r="CU3186" s="77" t="s">
        <v>487</v>
      </c>
      <c r="CV3186" s="77" t="s">
        <v>453</v>
      </c>
      <c r="CW3186" s="77">
        <v>2022</v>
      </c>
      <c r="CX3186" s="77">
        <v>0</v>
      </c>
      <c r="CY3186" s="77">
        <v>0</v>
      </c>
      <c r="CZ3186" s="77">
        <v>0</v>
      </c>
      <c r="DA3186" s="77">
        <v>0</v>
      </c>
      <c r="DB3186" s="77">
        <v>14146.130641332749</v>
      </c>
      <c r="DC3186" s="77">
        <v>222.22942162783411</v>
      </c>
      <c r="DD3186" s="77">
        <v>8585.7228092480818</v>
      </c>
      <c r="DE3186" s="77">
        <v>5338.1784104568296</v>
      </c>
      <c r="DF3186" s="77">
        <v>813.21078921306378</v>
      </c>
      <c r="DG3186" s="77">
        <v>813.21078921306378</v>
      </c>
      <c r="DH3186" s="77">
        <v>813.21078921306378</v>
      </c>
      <c r="DI3186" s="77">
        <v>0</v>
      </c>
      <c r="DJ3186" s="77">
        <v>1.1173936581283001E-3</v>
      </c>
      <c r="DL3186" s="77">
        <v>0</v>
      </c>
      <c r="DM3186" s="77">
        <v>0.90867657858818729</v>
      </c>
      <c r="DN3186" s="77">
        <v>0.90867657858818729</v>
      </c>
      <c r="DO3186" s="77">
        <v>0</v>
      </c>
      <c r="DP3186" s="77">
        <v>0.90867657858818729</v>
      </c>
      <c r="DQ3186" s="77">
        <v>0.90867657858818729</v>
      </c>
      <c r="DR3186" s="77">
        <v>0</v>
      </c>
      <c r="DS3186" s="77">
        <v>0.90867657858818729</v>
      </c>
      <c r="DT3186" s="77">
        <v>0.90867657858818729</v>
      </c>
      <c r="DU3186" s="77">
        <v>0</v>
      </c>
      <c r="DV3186" s="77">
        <v>0</v>
      </c>
      <c r="DW3186" s="77">
        <v>0</v>
      </c>
      <c r="GE3186" s="77" t="s">
        <v>425</v>
      </c>
      <c r="GF3186" s="77" t="s">
        <v>155</v>
      </c>
      <c r="GG3186" s="77" t="s">
        <v>450</v>
      </c>
      <c r="GH3186" s="77" t="s">
        <v>467</v>
      </c>
      <c r="GI3186" s="77">
        <v>2024</v>
      </c>
      <c r="GJ3186" s="77" t="s">
        <v>301</v>
      </c>
      <c r="GK3186" s="77">
        <v>3.0714971986151238</v>
      </c>
      <c r="GL3186" s="77">
        <v>487.92267199999998</v>
      </c>
      <c r="GM3186" s="77">
        <v>2024</v>
      </c>
      <c r="GN3186" s="77" t="s">
        <v>175</v>
      </c>
      <c r="GO3186" s="77">
        <v>5.3000000000000005E-2</v>
      </c>
      <c r="GP3186" s="77">
        <v>3</v>
      </c>
      <c r="GQ3186" s="77">
        <v>0</v>
      </c>
      <c r="GR3186" s="77" t="s">
        <v>423</v>
      </c>
      <c r="GS3186" s="77">
        <v>0</v>
      </c>
      <c r="GT3186" s="77">
        <v>0</v>
      </c>
      <c r="GU3186" s="77">
        <v>0</v>
      </c>
      <c r="GV3186" s="77">
        <v>0</v>
      </c>
      <c r="GW3186" s="77">
        <v>5.5966209081309407E-2</v>
      </c>
      <c r="GX3186" s="77">
        <v>0.17190005441035014</v>
      </c>
      <c r="GY3186" s="77">
        <v>5.5966209081309407E-2</v>
      </c>
      <c r="GZ3186" s="77">
        <v>0.17190005441035014</v>
      </c>
    </row>
    <row r="3187" spans="98:208" x14ac:dyDescent="0.25">
      <c r="CT3187" s="77" t="s">
        <v>155</v>
      </c>
      <c r="CU3187" s="77" t="s">
        <v>487</v>
      </c>
      <c r="CV3187" s="77" t="s">
        <v>453</v>
      </c>
      <c r="CW3187" s="77">
        <v>2023</v>
      </c>
      <c r="CX3187" s="77">
        <v>0</v>
      </c>
      <c r="CY3187" s="77">
        <v>0</v>
      </c>
      <c r="CZ3187" s="77">
        <v>0</v>
      </c>
      <c r="DA3187" s="77">
        <v>0</v>
      </c>
      <c r="DB3187" s="77">
        <v>14664.637556436861</v>
      </c>
      <c r="DC3187" s="77">
        <v>233.23007680794291</v>
      </c>
      <c r="DD3187" s="77">
        <v>8896.5159934287349</v>
      </c>
      <c r="DE3187" s="77">
        <v>5534.8914862001811</v>
      </c>
      <c r="DF3187" s="77">
        <v>0</v>
      </c>
      <c r="DG3187" s="77">
        <v>843.29420601055631</v>
      </c>
      <c r="DH3187" s="77">
        <v>843.29420601055631</v>
      </c>
      <c r="DI3187" s="77">
        <v>843.29420601055631</v>
      </c>
      <c r="DJ3187" s="77">
        <v>1.1173936581283001E-3</v>
      </c>
      <c r="DL3187" s="77">
        <v>0</v>
      </c>
      <c r="DM3187" s="77">
        <v>0</v>
      </c>
      <c r="DN3187" s="77">
        <v>0</v>
      </c>
      <c r="DO3187" s="77">
        <v>0</v>
      </c>
      <c r="DP3187" s="77">
        <v>0.94229159773253579</v>
      </c>
      <c r="DQ3187" s="77">
        <v>0.94229159773253579</v>
      </c>
      <c r="DR3187" s="77">
        <v>0</v>
      </c>
      <c r="DS3187" s="77">
        <v>0.94229159773253579</v>
      </c>
      <c r="DT3187" s="77">
        <v>0.94229159773253579</v>
      </c>
      <c r="DU3187" s="77">
        <v>0</v>
      </c>
      <c r="DV3187" s="77">
        <v>0.94229159773253579</v>
      </c>
      <c r="DW3187" s="77">
        <v>0.94229159773253579</v>
      </c>
      <c r="GE3187" s="77" t="s">
        <v>427</v>
      </c>
      <c r="GF3187" s="77" t="s">
        <v>155</v>
      </c>
      <c r="GG3187" s="77" t="s">
        <v>450</v>
      </c>
      <c r="GH3187" s="77" t="s">
        <v>467</v>
      </c>
      <c r="GI3187" s="77">
        <v>2024</v>
      </c>
      <c r="GJ3187" s="77" t="s">
        <v>303</v>
      </c>
      <c r="GK3187" s="77">
        <v>1.6845772405344579</v>
      </c>
      <c r="GL3187" s="77">
        <v>487.92267199999998</v>
      </c>
      <c r="GM3187" s="77">
        <v>2024</v>
      </c>
      <c r="GN3187" s="77" t="s">
        <v>175</v>
      </c>
      <c r="GO3187" s="77">
        <v>5.3000000000000005E-2</v>
      </c>
      <c r="GP3187" s="77">
        <v>3</v>
      </c>
      <c r="GQ3187" s="77">
        <v>0</v>
      </c>
      <c r="GR3187" s="77" t="s">
        <v>423</v>
      </c>
      <c r="GS3187" s="77">
        <v>0</v>
      </c>
      <c r="GT3187" s="77">
        <v>0</v>
      </c>
      <c r="GU3187" s="77">
        <v>0</v>
      </c>
      <c r="GV3187" s="77">
        <v>0</v>
      </c>
      <c r="GW3187" s="77">
        <v>5.5966209081309407E-2</v>
      </c>
      <c r="GX3187" s="77">
        <v>9.4279402057366721E-2</v>
      </c>
      <c r="GY3187" s="77">
        <v>5.5966209081309407E-2</v>
      </c>
      <c r="GZ3187" s="77">
        <v>9.4279402057366721E-2</v>
      </c>
    </row>
    <row r="3188" spans="98:208" x14ac:dyDescent="0.25">
      <c r="CT3188" s="77" t="s">
        <v>155</v>
      </c>
      <c r="CU3188" s="77" t="s">
        <v>487</v>
      </c>
      <c r="CV3188" s="77" t="s">
        <v>453</v>
      </c>
      <c r="CW3188" s="77">
        <v>2024</v>
      </c>
      <c r="CX3188" s="77">
        <v>0</v>
      </c>
      <c r="CY3188" s="77">
        <v>0</v>
      </c>
      <c r="CZ3188" s="77">
        <v>0</v>
      </c>
      <c r="DA3188" s="77">
        <v>0</v>
      </c>
      <c r="DB3188" s="77">
        <v>14664.637556436861</v>
      </c>
      <c r="DC3188" s="77">
        <v>233.23007680794291</v>
      </c>
      <c r="DD3188" s="77">
        <v>8896.5159934287349</v>
      </c>
      <c r="DE3188" s="77">
        <v>5534.8914862001811</v>
      </c>
      <c r="DF3188" s="77">
        <v>0</v>
      </c>
      <c r="DG3188" s="77">
        <v>0</v>
      </c>
      <c r="DH3188" s="77">
        <v>843.29420601055631</v>
      </c>
      <c r="DI3188" s="77">
        <v>843.29420601055631</v>
      </c>
      <c r="DJ3188" s="77">
        <v>1.1173936581283001E-3</v>
      </c>
      <c r="DL3188" s="77">
        <v>0</v>
      </c>
      <c r="DM3188" s="77">
        <v>0</v>
      </c>
      <c r="DN3188" s="77">
        <v>0</v>
      </c>
      <c r="DO3188" s="77">
        <v>0</v>
      </c>
      <c r="DP3188" s="77">
        <v>0</v>
      </c>
      <c r="DQ3188" s="77">
        <v>0</v>
      </c>
      <c r="DR3188" s="77">
        <v>0</v>
      </c>
      <c r="DS3188" s="77">
        <v>0.94229159773253579</v>
      </c>
      <c r="DT3188" s="77">
        <v>0.94229159773253579</v>
      </c>
      <c r="DU3188" s="77">
        <v>0</v>
      </c>
      <c r="DV3188" s="77">
        <v>0.94229159773253579</v>
      </c>
      <c r="DW3188" s="77">
        <v>0.94229159773253579</v>
      </c>
      <c r="GE3188" s="77" t="s">
        <v>422</v>
      </c>
      <c r="GF3188" s="77" t="s">
        <v>155</v>
      </c>
      <c r="GG3188" s="77" t="s">
        <v>450</v>
      </c>
      <c r="GH3188" s="77" t="s">
        <v>467</v>
      </c>
      <c r="GI3188" s="77">
        <v>2025</v>
      </c>
      <c r="GJ3188" s="77" t="s">
        <v>305</v>
      </c>
      <c r="GK3188" s="77">
        <v>0.71896016785821693</v>
      </c>
      <c r="GL3188" s="77">
        <v>487.92267199999998</v>
      </c>
      <c r="GM3188" s="77">
        <v>2025</v>
      </c>
      <c r="GN3188" s="77" t="s">
        <v>175</v>
      </c>
      <c r="GO3188" s="77">
        <v>0.13250000000000001</v>
      </c>
      <c r="GP3188" s="77">
        <v>3</v>
      </c>
      <c r="GQ3188" s="77">
        <v>0</v>
      </c>
      <c r="GR3188" s="77" t="s">
        <v>423</v>
      </c>
      <c r="GS3188" s="77">
        <v>0</v>
      </c>
      <c r="GT3188" s="77">
        <v>0</v>
      </c>
      <c r="GU3188" s="77">
        <v>0</v>
      </c>
      <c r="GV3188" s="77">
        <v>0</v>
      </c>
      <c r="GW3188" s="77">
        <v>0</v>
      </c>
      <c r="GX3188" s="77">
        <v>0</v>
      </c>
      <c r="GY3188" s="77">
        <v>0.1527377521613833</v>
      </c>
      <c r="GZ3188" s="77">
        <v>0.10981235993223487</v>
      </c>
    </row>
    <row r="3189" spans="98:208" x14ac:dyDescent="0.25">
      <c r="CT3189" s="77" t="s">
        <v>155</v>
      </c>
      <c r="CU3189" s="77" t="s">
        <v>487</v>
      </c>
      <c r="CV3189" s="77" t="s">
        <v>453</v>
      </c>
      <c r="CW3189" s="77">
        <v>2025</v>
      </c>
      <c r="CX3189" s="77">
        <v>0</v>
      </c>
      <c r="CY3189" s="77">
        <v>0</v>
      </c>
      <c r="CZ3189" s="77">
        <v>0</v>
      </c>
      <c r="DA3189" s="77">
        <v>0</v>
      </c>
      <c r="DB3189" s="77">
        <v>14664.637556436861</v>
      </c>
      <c r="DC3189" s="77">
        <v>233.23007680794291</v>
      </c>
      <c r="DD3189" s="77">
        <v>8896.5159934287349</v>
      </c>
      <c r="DE3189" s="77">
        <v>5534.8914862001811</v>
      </c>
      <c r="DF3189" s="77">
        <v>0</v>
      </c>
      <c r="DG3189" s="77">
        <v>0</v>
      </c>
      <c r="DH3189" s="77">
        <v>0</v>
      </c>
      <c r="DI3189" s="77">
        <v>843.29420601055631</v>
      </c>
      <c r="DJ3189" s="77">
        <v>1.1173936581283001E-3</v>
      </c>
      <c r="DL3189" s="77">
        <v>0</v>
      </c>
      <c r="DM3189" s="77">
        <v>0</v>
      </c>
      <c r="DN3189" s="77">
        <v>0</v>
      </c>
      <c r="DO3189" s="77">
        <v>0</v>
      </c>
      <c r="DP3189" s="77">
        <v>0</v>
      </c>
      <c r="DQ3189" s="77">
        <v>0</v>
      </c>
      <c r="DR3189" s="77">
        <v>0</v>
      </c>
      <c r="DS3189" s="77">
        <v>0</v>
      </c>
      <c r="DT3189" s="77">
        <v>0</v>
      </c>
      <c r="DU3189" s="77">
        <v>0</v>
      </c>
      <c r="DV3189" s="77">
        <v>0.94229159773253579</v>
      </c>
      <c r="DW3189" s="77">
        <v>0.94229159773253579</v>
      </c>
      <c r="GE3189" s="77" t="s">
        <v>425</v>
      </c>
      <c r="GF3189" s="77" t="s">
        <v>155</v>
      </c>
      <c r="GG3189" s="77" t="s">
        <v>450</v>
      </c>
      <c r="GH3189" s="77" t="s">
        <v>467</v>
      </c>
      <c r="GI3189" s="77">
        <v>2025</v>
      </c>
      <c r="GJ3189" s="77" t="s">
        <v>301</v>
      </c>
      <c r="GK3189" s="77">
        <v>3.0714971986151238</v>
      </c>
      <c r="GL3189" s="77">
        <v>487.92267199999998</v>
      </c>
      <c r="GM3189" s="77">
        <v>2025</v>
      </c>
      <c r="GN3189" s="77" t="s">
        <v>175</v>
      </c>
      <c r="GO3189" s="77">
        <v>5.3000000000000005E-2</v>
      </c>
      <c r="GP3189" s="77">
        <v>3</v>
      </c>
      <c r="GQ3189" s="77">
        <v>0</v>
      </c>
      <c r="GR3189" s="77" t="s">
        <v>423</v>
      </c>
      <c r="GS3189" s="77">
        <v>0</v>
      </c>
      <c r="GT3189" s="77">
        <v>0</v>
      </c>
      <c r="GU3189" s="77">
        <v>0</v>
      </c>
      <c r="GV3189" s="77">
        <v>0</v>
      </c>
      <c r="GW3189" s="77">
        <v>0</v>
      </c>
      <c r="GX3189" s="77">
        <v>0</v>
      </c>
      <c r="GY3189" s="77">
        <v>5.5966209081309407E-2</v>
      </c>
      <c r="GZ3189" s="77">
        <v>0.17190005441035014</v>
      </c>
    </row>
    <row r="3190" spans="98:208" x14ac:dyDescent="0.25">
      <c r="CT3190" s="77" t="s">
        <v>155</v>
      </c>
      <c r="CU3190" s="77" t="s">
        <v>487</v>
      </c>
      <c r="CV3190" s="77" t="s">
        <v>460</v>
      </c>
      <c r="CW3190" s="77">
        <v>2020</v>
      </c>
      <c r="CX3190" s="77">
        <v>0</v>
      </c>
      <c r="CY3190" s="77">
        <v>0</v>
      </c>
      <c r="CZ3190" s="77">
        <v>0</v>
      </c>
      <c r="DA3190" s="77">
        <v>0</v>
      </c>
      <c r="DB3190" s="77">
        <v>8807.9522308758842</v>
      </c>
      <c r="DC3190" s="77">
        <v>222.22942162783289</v>
      </c>
      <c r="DD3190" s="77">
        <v>8585.7228092480509</v>
      </c>
      <c r="DE3190" s="77">
        <v>0</v>
      </c>
      <c r="DF3190" s="77">
        <v>514.45318018010312</v>
      </c>
      <c r="DG3190" s="77">
        <v>0</v>
      </c>
      <c r="DH3190" s="77">
        <v>0</v>
      </c>
      <c r="DI3190" s="77">
        <v>0</v>
      </c>
      <c r="DJ3190" s="77">
        <v>1.596276654469E-4</v>
      </c>
      <c r="DL3190" s="77">
        <v>0</v>
      </c>
      <c r="DM3190" s="77">
        <v>8.2120960133883258E-2</v>
      </c>
      <c r="DN3190" s="77">
        <v>8.2120960133883258E-2</v>
      </c>
      <c r="DO3190" s="77">
        <v>0</v>
      </c>
      <c r="DP3190" s="77">
        <v>0</v>
      </c>
      <c r="DQ3190" s="77">
        <v>0</v>
      </c>
      <c r="DR3190" s="77">
        <v>0</v>
      </c>
      <c r="DS3190" s="77">
        <v>0</v>
      </c>
      <c r="DT3190" s="77">
        <v>0</v>
      </c>
      <c r="DU3190" s="77">
        <v>0</v>
      </c>
      <c r="DV3190" s="77">
        <v>0</v>
      </c>
      <c r="DW3190" s="77">
        <v>0</v>
      </c>
      <c r="GE3190" s="77" t="s">
        <v>427</v>
      </c>
      <c r="GF3190" s="77" t="s">
        <v>155</v>
      </c>
      <c r="GG3190" s="77" t="s">
        <v>450</v>
      </c>
      <c r="GH3190" s="77" t="s">
        <v>467</v>
      </c>
      <c r="GI3190" s="77">
        <v>2025</v>
      </c>
      <c r="GJ3190" s="77" t="s">
        <v>303</v>
      </c>
      <c r="GK3190" s="77">
        <v>1.6845772405344579</v>
      </c>
      <c r="GL3190" s="77">
        <v>487.92267199999998</v>
      </c>
      <c r="GM3190" s="77">
        <v>2025</v>
      </c>
      <c r="GN3190" s="77" t="s">
        <v>175</v>
      </c>
      <c r="GO3190" s="77">
        <v>5.3000000000000005E-2</v>
      </c>
      <c r="GP3190" s="77">
        <v>3</v>
      </c>
      <c r="GQ3190" s="77">
        <v>0</v>
      </c>
      <c r="GR3190" s="77" t="s">
        <v>423</v>
      </c>
      <c r="GS3190" s="77">
        <v>0</v>
      </c>
      <c r="GT3190" s="77">
        <v>0</v>
      </c>
      <c r="GU3190" s="77">
        <v>0</v>
      </c>
      <c r="GV3190" s="77">
        <v>0</v>
      </c>
      <c r="GW3190" s="77">
        <v>0</v>
      </c>
      <c r="GX3190" s="77">
        <v>0</v>
      </c>
      <c r="GY3190" s="77">
        <v>5.5966209081309407E-2</v>
      </c>
      <c r="GZ3190" s="77">
        <v>9.4279402057366721E-2</v>
      </c>
    </row>
    <row r="3191" spans="98:208" x14ac:dyDescent="0.25">
      <c r="CT3191" s="77" t="s">
        <v>155</v>
      </c>
      <c r="CU3191" s="77" t="s">
        <v>487</v>
      </c>
      <c r="CV3191" s="77" t="s">
        <v>460</v>
      </c>
      <c r="CW3191" s="77">
        <v>2021</v>
      </c>
      <c r="CX3191" s="77">
        <v>0</v>
      </c>
      <c r="CY3191" s="77">
        <v>0</v>
      </c>
      <c r="CZ3191" s="77">
        <v>0</v>
      </c>
      <c r="DA3191" s="77">
        <v>0</v>
      </c>
      <c r="DB3191" s="77">
        <v>8807.9522308758842</v>
      </c>
      <c r="DC3191" s="77">
        <v>222.22942162783289</v>
      </c>
      <c r="DD3191" s="77">
        <v>8585.7228092480509</v>
      </c>
      <c r="DE3191" s="77">
        <v>0</v>
      </c>
      <c r="DF3191" s="77">
        <v>514.45318018010312</v>
      </c>
      <c r="DG3191" s="77">
        <v>514.45318018010312</v>
      </c>
      <c r="DH3191" s="77">
        <v>0</v>
      </c>
      <c r="DI3191" s="77">
        <v>0</v>
      </c>
      <c r="DJ3191" s="77">
        <v>1.596276654469E-4</v>
      </c>
      <c r="DL3191" s="77">
        <v>0</v>
      </c>
      <c r="DM3191" s="77">
        <v>8.2120960133883258E-2</v>
      </c>
      <c r="DN3191" s="77">
        <v>8.2120960133883258E-2</v>
      </c>
      <c r="DO3191" s="77">
        <v>0</v>
      </c>
      <c r="DP3191" s="77">
        <v>8.2120960133883258E-2</v>
      </c>
      <c r="DQ3191" s="77">
        <v>8.2120960133883258E-2</v>
      </c>
      <c r="DR3191" s="77">
        <v>0</v>
      </c>
      <c r="DS3191" s="77">
        <v>0</v>
      </c>
      <c r="DT3191" s="77">
        <v>0</v>
      </c>
      <c r="DU3191" s="77">
        <v>0</v>
      </c>
      <c r="DV3191" s="77">
        <v>0</v>
      </c>
      <c r="DW3191" s="77">
        <v>0</v>
      </c>
      <c r="GE3191" s="77" t="s">
        <v>422</v>
      </c>
      <c r="GF3191" s="77" t="s">
        <v>155</v>
      </c>
      <c r="GG3191" s="77" t="s">
        <v>450</v>
      </c>
      <c r="GH3191" s="77" t="s">
        <v>474</v>
      </c>
      <c r="GI3191" s="77">
        <v>2021</v>
      </c>
      <c r="GJ3191" s="77" t="s">
        <v>305</v>
      </c>
      <c r="GK3191" s="77">
        <v>3.6425060683954437E-2</v>
      </c>
      <c r="GL3191" s="77">
        <v>487.92267199999998</v>
      </c>
      <c r="GM3191" s="77">
        <v>2021</v>
      </c>
      <c r="GN3191" s="77" t="s">
        <v>175</v>
      </c>
      <c r="GO3191" s="77">
        <v>0.13250000000000001</v>
      </c>
      <c r="GP3191" s="77">
        <v>3</v>
      </c>
      <c r="GQ3191" s="77">
        <v>0</v>
      </c>
      <c r="GR3191" s="77" t="s">
        <v>423</v>
      </c>
      <c r="GS3191" s="77">
        <v>0.1527377521613833</v>
      </c>
      <c r="GT3191" s="77">
        <v>5.5634818912091797E-3</v>
      </c>
      <c r="GU3191" s="77">
        <v>0.1527377521613833</v>
      </c>
      <c r="GV3191" s="77">
        <v>5.5634818912091797E-3</v>
      </c>
      <c r="GW3191" s="77">
        <v>0</v>
      </c>
      <c r="GX3191" s="77">
        <v>0</v>
      </c>
      <c r="GY3191" s="77">
        <v>0</v>
      </c>
      <c r="GZ3191" s="77">
        <v>0</v>
      </c>
    </row>
    <row r="3192" spans="98:208" x14ac:dyDescent="0.25">
      <c r="CT3192" s="77" t="s">
        <v>155</v>
      </c>
      <c r="CU3192" s="77" t="s">
        <v>487</v>
      </c>
      <c r="CV3192" s="77" t="s">
        <v>460</v>
      </c>
      <c r="CW3192" s="77">
        <v>2022</v>
      </c>
      <c r="CX3192" s="77">
        <v>0</v>
      </c>
      <c r="CY3192" s="77">
        <v>0</v>
      </c>
      <c r="CZ3192" s="77">
        <v>0</v>
      </c>
      <c r="DA3192" s="77">
        <v>0</v>
      </c>
      <c r="DB3192" s="77">
        <v>8807.9522308758842</v>
      </c>
      <c r="DC3192" s="77">
        <v>222.22942162783289</v>
      </c>
      <c r="DD3192" s="77">
        <v>8585.7228092480509</v>
      </c>
      <c r="DE3192" s="77">
        <v>0</v>
      </c>
      <c r="DF3192" s="77">
        <v>514.45318018010312</v>
      </c>
      <c r="DG3192" s="77">
        <v>514.45318018010312</v>
      </c>
      <c r="DH3192" s="77">
        <v>514.45318018010312</v>
      </c>
      <c r="DI3192" s="77">
        <v>0</v>
      </c>
      <c r="DJ3192" s="77">
        <v>1.596276654469E-4</v>
      </c>
      <c r="DL3192" s="77">
        <v>0</v>
      </c>
      <c r="DM3192" s="77">
        <v>8.2120960133883258E-2</v>
      </c>
      <c r="DN3192" s="77">
        <v>8.2120960133883258E-2</v>
      </c>
      <c r="DO3192" s="77">
        <v>0</v>
      </c>
      <c r="DP3192" s="77">
        <v>8.2120960133883258E-2</v>
      </c>
      <c r="DQ3192" s="77">
        <v>8.2120960133883258E-2</v>
      </c>
      <c r="DR3192" s="77">
        <v>0</v>
      </c>
      <c r="DS3192" s="77">
        <v>8.2120960133883258E-2</v>
      </c>
      <c r="DT3192" s="77">
        <v>8.2120960133883258E-2</v>
      </c>
      <c r="DU3192" s="77">
        <v>0</v>
      </c>
      <c r="DV3192" s="77">
        <v>0</v>
      </c>
      <c r="DW3192" s="77">
        <v>0</v>
      </c>
      <c r="GE3192" s="77" t="s">
        <v>425</v>
      </c>
      <c r="GF3192" s="77" t="s">
        <v>155</v>
      </c>
      <c r="GG3192" s="77" t="s">
        <v>450</v>
      </c>
      <c r="GH3192" s="77" t="s">
        <v>474</v>
      </c>
      <c r="GI3192" s="77">
        <v>2021</v>
      </c>
      <c r="GJ3192" s="77" t="s">
        <v>301</v>
      </c>
      <c r="GK3192" s="77">
        <v>1.5808724525429251E-3</v>
      </c>
      <c r="GL3192" s="77">
        <v>487.92267199999998</v>
      </c>
      <c r="GM3192" s="77">
        <v>2021</v>
      </c>
      <c r="GN3192" s="77" t="s">
        <v>175</v>
      </c>
      <c r="GO3192" s="77">
        <v>5.3000000000000005E-2</v>
      </c>
      <c r="GP3192" s="77">
        <v>3</v>
      </c>
      <c r="GQ3192" s="77">
        <v>0</v>
      </c>
      <c r="GR3192" s="77" t="s">
        <v>423</v>
      </c>
      <c r="GS3192" s="77">
        <v>5.5966209081309407E-2</v>
      </c>
      <c r="GT3192" s="77">
        <v>8.8475438209899732E-5</v>
      </c>
      <c r="GU3192" s="77">
        <v>5.5966209081309407E-2</v>
      </c>
      <c r="GV3192" s="77">
        <v>8.8475438209899732E-5</v>
      </c>
      <c r="GW3192" s="77">
        <v>0</v>
      </c>
      <c r="GX3192" s="77">
        <v>0</v>
      </c>
      <c r="GY3192" s="77">
        <v>0</v>
      </c>
      <c r="GZ3192" s="77">
        <v>0</v>
      </c>
    </row>
    <row r="3193" spans="98:208" x14ac:dyDescent="0.25">
      <c r="CT3193" s="77" t="s">
        <v>155</v>
      </c>
      <c r="CU3193" s="77" t="s">
        <v>487</v>
      </c>
      <c r="CV3193" s="77" t="s">
        <v>460</v>
      </c>
      <c r="CW3193" s="77">
        <v>2023</v>
      </c>
      <c r="CX3193" s="77">
        <v>0</v>
      </c>
      <c r="CY3193" s="77">
        <v>0</v>
      </c>
      <c r="CZ3193" s="77">
        <v>0</v>
      </c>
      <c r="DA3193" s="77">
        <v>0</v>
      </c>
      <c r="DB3193" s="77">
        <v>9129.7460702366461</v>
      </c>
      <c r="DC3193" s="77">
        <v>233.2300768079416</v>
      </c>
      <c r="DD3193" s="77">
        <v>8896.5159934287058</v>
      </c>
      <c r="DE3193" s="77">
        <v>0</v>
      </c>
      <c r="DF3193" s="77">
        <v>0</v>
      </c>
      <c r="DG3193" s="77">
        <v>533.52731185151572</v>
      </c>
      <c r="DH3193" s="77">
        <v>533.52731185151572</v>
      </c>
      <c r="DI3193" s="77">
        <v>533.52731185151572</v>
      </c>
      <c r="DJ3193" s="77">
        <v>1.596276654469E-4</v>
      </c>
      <c r="DL3193" s="77">
        <v>0</v>
      </c>
      <c r="DM3193" s="77">
        <v>0</v>
      </c>
      <c r="DN3193" s="77">
        <v>0</v>
      </c>
      <c r="DO3193" s="77">
        <v>0</v>
      </c>
      <c r="DP3193" s="77">
        <v>8.5165719243017635E-2</v>
      </c>
      <c r="DQ3193" s="77">
        <v>8.5165719243017635E-2</v>
      </c>
      <c r="DR3193" s="77">
        <v>0</v>
      </c>
      <c r="DS3193" s="77">
        <v>8.5165719243017635E-2</v>
      </c>
      <c r="DT3193" s="77">
        <v>8.5165719243017635E-2</v>
      </c>
      <c r="DU3193" s="77">
        <v>0</v>
      </c>
      <c r="DV3193" s="77">
        <v>8.5165719243017635E-2</v>
      </c>
      <c r="DW3193" s="77">
        <v>8.5165719243017635E-2</v>
      </c>
      <c r="GE3193" s="77" t="s">
        <v>427</v>
      </c>
      <c r="GF3193" s="77" t="s">
        <v>155</v>
      </c>
      <c r="GG3193" s="77" t="s">
        <v>450</v>
      </c>
      <c r="GH3193" s="77" t="s">
        <v>474</v>
      </c>
      <c r="GI3193" s="77">
        <v>2021</v>
      </c>
      <c r="GJ3193" s="77" t="s">
        <v>303</v>
      </c>
      <c r="GK3193" s="77">
        <v>3.9894642198450507E-2</v>
      </c>
      <c r="GL3193" s="77">
        <v>487.92267199999998</v>
      </c>
      <c r="GM3193" s="77">
        <v>2021</v>
      </c>
      <c r="GN3193" s="77" t="s">
        <v>175</v>
      </c>
      <c r="GO3193" s="77">
        <v>5.3000000000000005E-2</v>
      </c>
      <c r="GP3193" s="77">
        <v>3</v>
      </c>
      <c r="GQ3193" s="77">
        <v>0</v>
      </c>
      <c r="GR3193" s="77" t="s">
        <v>423</v>
      </c>
      <c r="GS3193" s="77">
        <v>5.5966209081309407E-2</v>
      </c>
      <c r="GT3193" s="77">
        <v>2.2327518865025101E-3</v>
      </c>
      <c r="GU3193" s="77">
        <v>5.5966209081309407E-2</v>
      </c>
      <c r="GV3193" s="77">
        <v>2.2327518865025101E-3</v>
      </c>
      <c r="GW3193" s="77">
        <v>0</v>
      </c>
      <c r="GX3193" s="77">
        <v>0</v>
      </c>
      <c r="GY3193" s="77">
        <v>0</v>
      </c>
      <c r="GZ3193" s="77">
        <v>0</v>
      </c>
    </row>
    <row r="3194" spans="98:208" x14ac:dyDescent="0.25">
      <c r="CT3194" s="77" t="s">
        <v>155</v>
      </c>
      <c r="CU3194" s="77" t="s">
        <v>487</v>
      </c>
      <c r="CV3194" s="77" t="s">
        <v>460</v>
      </c>
      <c r="CW3194" s="77">
        <v>2024</v>
      </c>
      <c r="CX3194" s="77">
        <v>0</v>
      </c>
      <c r="CY3194" s="77">
        <v>0</v>
      </c>
      <c r="CZ3194" s="77">
        <v>0</v>
      </c>
      <c r="DA3194" s="77">
        <v>0</v>
      </c>
      <c r="DB3194" s="77">
        <v>9129.7460702366461</v>
      </c>
      <c r="DC3194" s="77">
        <v>233.2300768079416</v>
      </c>
      <c r="DD3194" s="77">
        <v>8896.5159934287058</v>
      </c>
      <c r="DE3194" s="77">
        <v>0</v>
      </c>
      <c r="DF3194" s="77">
        <v>0</v>
      </c>
      <c r="DG3194" s="77">
        <v>0</v>
      </c>
      <c r="DH3194" s="77">
        <v>533.52731185151572</v>
      </c>
      <c r="DI3194" s="77">
        <v>533.52731185151572</v>
      </c>
      <c r="DJ3194" s="77">
        <v>1.596276654469E-4</v>
      </c>
      <c r="DL3194" s="77">
        <v>0</v>
      </c>
      <c r="DM3194" s="77">
        <v>0</v>
      </c>
      <c r="DN3194" s="77">
        <v>0</v>
      </c>
      <c r="DO3194" s="77">
        <v>0</v>
      </c>
      <c r="DP3194" s="77">
        <v>0</v>
      </c>
      <c r="DQ3194" s="77">
        <v>0</v>
      </c>
      <c r="DR3194" s="77">
        <v>0</v>
      </c>
      <c r="DS3194" s="77">
        <v>8.5165719243017635E-2</v>
      </c>
      <c r="DT3194" s="77">
        <v>8.5165719243017635E-2</v>
      </c>
      <c r="DU3194" s="77">
        <v>0</v>
      </c>
      <c r="DV3194" s="77">
        <v>8.5165719243017635E-2</v>
      </c>
      <c r="DW3194" s="77">
        <v>8.5165719243017635E-2</v>
      </c>
      <c r="GE3194" s="77" t="s">
        <v>422</v>
      </c>
      <c r="GF3194" s="77" t="s">
        <v>155</v>
      </c>
      <c r="GG3194" s="77" t="s">
        <v>450</v>
      </c>
      <c r="GH3194" s="77" t="s">
        <v>474</v>
      </c>
      <c r="GI3194" s="77">
        <v>2022</v>
      </c>
      <c r="GJ3194" s="77" t="s">
        <v>305</v>
      </c>
      <c r="GK3194" s="77">
        <v>3.6425060683954437E-2</v>
      </c>
      <c r="GL3194" s="77">
        <v>487.92267199999998</v>
      </c>
      <c r="GM3194" s="77">
        <v>2022</v>
      </c>
      <c r="GN3194" s="77" t="s">
        <v>175</v>
      </c>
      <c r="GO3194" s="77">
        <v>0.13250000000000001</v>
      </c>
      <c r="GP3194" s="77">
        <v>3</v>
      </c>
      <c r="GQ3194" s="77">
        <v>0</v>
      </c>
      <c r="GR3194" s="77" t="s">
        <v>423</v>
      </c>
      <c r="GS3194" s="77">
        <v>0.1527377521613833</v>
      </c>
      <c r="GT3194" s="77">
        <v>5.5634818912091797E-3</v>
      </c>
      <c r="GU3194" s="77">
        <v>0.1527377521613833</v>
      </c>
      <c r="GV3194" s="77">
        <v>5.5634818912091797E-3</v>
      </c>
      <c r="GW3194" s="77">
        <v>0.1527377521613833</v>
      </c>
      <c r="GX3194" s="77">
        <v>5.5634818912091797E-3</v>
      </c>
      <c r="GY3194" s="77">
        <v>0</v>
      </c>
      <c r="GZ3194" s="77">
        <v>0</v>
      </c>
    </row>
    <row r="3195" spans="98:208" x14ac:dyDescent="0.25">
      <c r="CT3195" s="77" t="s">
        <v>155</v>
      </c>
      <c r="CU3195" s="77" t="s">
        <v>487</v>
      </c>
      <c r="CV3195" s="77" t="s">
        <v>460</v>
      </c>
      <c r="CW3195" s="77">
        <v>2025</v>
      </c>
      <c r="CX3195" s="77">
        <v>0</v>
      </c>
      <c r="CY3195" s="77">
        <v>0</v>
      </c>
      <c r="CZ3195" s="77">
        <v>0</v>
      </c>
      <c r="DA3195" s="77">
        <v>0</v>
      </c>
      <c r="DB3195" s="77">
        <v>9129.7460702366461</v>
      </c>
      <c r="DC3195" s="77">
        <v>233.2300768079416</v>
      </c>
      <c r="DD3195" s="77">
        <v>8896.5159934287058</v>
      </c>
      <c r="DE3195" s="77">
        <v>0</v>
      </c>
      <c r="DF3195" s="77">
        <v>0</v>
      </c>
      <c r="DG3195" s="77">
        <v>0</v>
      </c>
      <c r="DH3195" s="77">
        <v>0</v>
      </c>
      <c r="DI3195" s="77">
        <v>533.52731185151572</v>
      </c>
      <c r="DJ3195" s="77">
        <v>1.596276654469E-4</v>
      </c>
      <c r="DL3195" s="77">
        <v>0</v>
      </c>
      <c r="DM3195" s="77">
        <v>0</v>
      </c>
      <c r="DN3195" s="77">
        <v>0</v>
      </c>
      <c r="DO3195" s="77">
        <v>0</v>
      </c>
      <c r="DP3195" s="77">
        <v>0</v>
      </c>
      <c r="DQ3195" s="77">
        <v>0</v>
      </c>
      <c r="DR3195" s="77">
        <v>0</v>
      </c>
      <c r="DS3195" s="77">
        <v>0</v>
      </c>
      <c r="DT3195" s="77">
        <v>0</v>
      </c>
      <c r="DU3195" s="77">
        <v>0</v>
      </c>
      <c r="DV3195" s="77">
        <v>8.5165719243017635E-2</v>
      </c>
      <c r="DW3195" s="77">
        <v>8.5165719243017635E-2</v>
      </c>
      <c r="GE3195" s="77" t="s">
        <v>425</v>
      </c>
      <c r="GF3195" s="77" t="s">
        <v>155</v>
      </c>
      <c r="GG3195" s="77" t="s">
        <v>450</v>
      </c>
      <c r="GH3195" s="77" t="s">
        <v>474</v>
      </c>
      <c r="GI3195" s="77">
        <v>2022</v>
      </c>
      <c r="GJ3195" s="77" t="s">
        <v>301</v>
      </c>
      <c r="GK3195" s="77">
        <v>1.5808724525429251E-3</v>
      </c>
      <c r="GL3195" s="77">
        <v>487.92267199999998</v>
      </c>
      <c r="GM3195" s="77">
        <v>2022</v>
      </c>
      <c r="GN3195" s="77" t="s">
        <v>175</v>
      </c>
      <c r="GO3195" s="77">
        <v>5.3000000000000005E-2</v>
      </c>
      <c r="GP3195" s="77">
        <v>3</v>
      </c>
      <c r="GQ3195" s="77">
        <v>0</v>
      </c>
      <c r="GR3195" s="77" t="s">
        <v>423</v>
      </c>
      <c r="GS3195" s="77">
        <v>5.5966209081309407E-2</v>
      </c>
      <c r="GT3195" s="77">
        <v>8.8475438209899732E-5</v>
      </c>
      <c r="GU3195" s="77">
        <v>5.5966209081309407E-2</v>
      </c>
      <c r="GV3195" s="77">
        <v>8.8475438209899732E-5</v>
      </c>
      <c r="GW3195" s="77">
        <v>5.5966209081309407E-2</v>
      </c>
      <c r="GX3195" s="77">
        <v>8.8475438209899732E-5</v>
      </c>
      <c r="GY3195" s="77">
        <v>0</v>
      </c>
      <c r="GZ3195" s="77">
        <v>0</v>
      </c>
    </row>
    <row r="3196" spans="98:208" x14ac:dyDescent="0.25">
      <c r="CT3196" s="77" t="s">
        <v>155</v>
      </c>
      <c r="CU3196" s="77" t="s">
        <v>487</v>
      </c>
      <c r="CV3196" s="77" t="s">
        <v>467</v>
      </c>
      <c r="CW3196" s="77">
        <v>2020</v>
      </c>
      <c r="CX3196" s="77">
        <v>0</v>
      </c>
      <c r="CY3196" s="77">
        <v>0</v>
      </c>
      <c r="CZ3196" s="77">
        <v>0</v>
      </c>
      <c r="DA3196" s="77">
        <v>0</v>
      </c>
      <c r="DB3196" s="77">
        <v>5.24055833130154</v>
      </c>
      <c r="DC3196" s="77">
        <v>0.69641821681218563</v>
      </c>
      <c r="DD3196" s="77">
        <v>2.941964152280967</v>
      </c>
      <c r="DE3196" s="77">
        <v>1.602175962208283</v>
      </c>
      <c r="DF3196" s="77">
        <v>0.36068764874240272</v>
      </c>
      <c r="DG3196" s="77">
        <v>0</v>
      </c>
      <c r="DH3196" s="77">
        <v>0</v>
      </c>
      <c r="DI3196" s="77">
        <v>0</v>
      </c>
      <c r="DJ3196" s="77">
        <v>9.5776599435749995E-4</v>
      </c>
      <c r="DL3196" s="77">
        <v>0</v>
      </c>
      <c r="DM3196" s="77">
        <v>3.45454364550236E-4</v>
      </c>
      <c r="DN3196" s="77">
        <v>3.45454364550236E-4</v>
      </c>
      <c r="DO3196" s="77">
        <v>0</v>
      </c>
      <c r="DP3196" s="77">
        <v>0</v>
      </c>
      <c r="DQ3196" s="77">
        <v>0</v>
      </c>
      <c r="DR3196" s="77">
        <v>0</v>
      </c>
      <c r="DS3196" s="77">
        <v>0</v>
      </c>
      <c r="DT3196" s="77">
        <v>0</v>
      </c>
      <c r="DU3196" s="77">
        <v>0</v>
      </c>
      <c r="DV3196" s="77">
        <v>0</v>
      </c>
      <c r="DW3196" s="77">
        <v>0</v>
      </c>
      <c r="GE3196" s="77" t="s">
        <v>427</v>
      </c>
      <c r="GF3196" s="77" t="s">
        <v>155</v>
      </c>
      <c r="GG3196" s="77" t="s">
        <v>450</v>
      </c>
      <c r="GH3196" s="77" t="s">
        <v>474</v>
      </c>
      <c r="GI3196" s="77">
        <v>2022</v>
      </c>
      <c r="GJ3196" s="77" t="s">
        <v>303</v>
      </c>
      <c r="GK3196" s="77">
        <v>3.9894642198450507E-2</v>
      </c>
      <c r="GL3196" s="77">
        <v>487.92267199999998</v>
      </c>
      <c r="GM3196" s="77">
        <v>2022</v>
      </c>
      <c r="GN3196" s="77" t="s">
        <v>175</v>
      </c>
      <c r="GO3196" s="77">
        <v>5.3000000000000005E-2</v>
      </c>
      <c r="GP3196" s="77">
        <v>3</v>
      </c>
      <c r="GQ3196" s="77">
        <v>0</v>
      </c>
      <c r="GR3196" s="77" t="s">
        <v>423</v>
      </c>
      <c r="GS3196" s="77">
        <v>5.5966209081309407E-2</v>
      </c>
      <c r="GT3196" s="77">
        <v>2.2327518865025101E-3</v>
      </c>
      <c r="GU3196" s="77">
        <v>5.5966209081309407E-2</v>
      </c>
      <c r="GV3196" s="77">
        <v>2.2327518865025101E-3</v>
      </c>
      <c r="GW3196" s="77">
        <v>5.5966209081309407E-2</v>
      </c>
      <c r="GX3196" s="77">
        <v>2.2327518865025101E-3</v>
      </c>
      <c r="GY3196" s="77">
        <v>0</v>
      </c>
      <c r="GZ3196" s="77">
        <v>0</v>
      </c>
    </row>
    <row r="3197" spans="98:208" x14ac:dyDescent="0.25">
      <c r="CT3197" s="77" t="s">
        <v>155</v>
      </c>
      <c r="CU3197" s="77" t="s">
        <v>487</v>
      </c>
      <c r="CV3197" s="77" t="s">
        <v>467</v>
      </c>
      <c r="CW3197" s="77">
        <v>2021</v>
      </c>
      <c r="CX3197" s="77">
        <v>0</v>
      </c>
      <c r="CY3197" s="77">
        <v>0</v>
      </c>
      <c r="CZ3197" s="77">
        <v>0</v>
      </c>
      <c r="DA3197" s="77">
        <v>0</v>
      </c>
      <c r="DB3197" s="77">
        <v>5.24055833130154</v>
      </c>
      <c r="DC3197" s="77">
        <v>0.69641821681218563</v>
      </c>
      <c r="DD3197" s="77">
        <v>2.941964152280967</v>
      </c>
      <c r="DE3197" s="77">
        <v>1.602175962208283</v>
      </c>
      <c r="DF3197" s="77">
        <v>0.36068764874240272</v>
      </c>
      <c r="DG3197" s="77">
        <v>0.36068764874240272</v>
      </c>
      <c r="DH3197" s="77">
        <v>0</v>
      </c>
      <c r="DI3197" s="77">
        <v>0</v>
      </c>
      <c r="DJ3197" s="77">
        <v>9.5776599435749995E-4</v>
      </c>
      <c r="DL3197" s="77">
        <v>0</v>
      </c>
      <c r="DM3197" s="77">
        <v>3.45454364550236E-4</v>
      </c>
      <c r="DN3197" s="77">
        <v>3.45454364550236E-4</v>
      </c>
      <c r="DO3197" s="77">
        <v>0</v>
      </c>
      <c r="DP3197" s="77">
        <v>3.45454364550236E-4</v>
      </c>
      <c r="DQ3197" s="77">
        <v>3.45454364550236E-4</v>
      </c>
      <c r="DR3197" s="77">
        <v>0</v>
      </c>
      <c r="DS3197" s="77">
        <v>0</v>
      </c>
      <c r="DT3197" s="77">
        <v>0</v>
      </c>
      <c r="DU3197" s="77">
        <v>0</v>
      </c>
      <c r="DV3197" s="77">
        <v>0</v>
      </c>
      <c r="DW3197" s="77">
        <v>0</v>
      </c>
      <c r="GE3197" s="77" t="s">
        <v>422</v>
      </c>
      <c r="GF3197" s="77" t="s">
        <v>155</v>
      </c>
      <c r="GG3197" s="77" t="s">
        <v>450</v>
      </c>
      <c r="GH3197" s="77" t="s">
        <v>474</v>
      </c>
      <c r="GI3197" s="77">
        <v>2023</v>
      </c>
      <c r="GJ3197" s="77" t="s">
        <v>305</v>
      </c>
      <c r="GK3197" s="77">
        <v>3.7590224611390582E-2</v>
      </c>
      <c r="GL3197" s="77">
        <v>487.92267199999998</v>
      </c>
      <c r="GM3197" s="77">
        <v>2023</v>
      </c>
      <c r="GN3197" s="77" t="s">
        <v>175</v>
      </c>
      <c r="GO3197" s="77">
        <v>0.13250000000000001</v>
      </c>
      <c r="GP3197" s="77">
        <v>3</v>
      </c>
      <c r="GQ3197" s="77">
        <v>0</v>
      </c>
      <c r="GR3197" s="77" t="s">
        <v>423</v>
      </c>
      <c r="GS3197" s="77">
        <v>0</v>
      </c>
      <c r="GT3197" s="77">
        <v>0</v>
      </c>
      <c r="GU3197" s="77">
        <v>0.1527377521613833</v>
      </c>
      <c r="GV3197" s="77">
        <v>5.7414464103853055E-3</v>
      </c>
      <c r="GW3197" s="77">
        <v>0.1527377521613833</v>
      </c>
      <c r="GX3197" s="77">
        <v>5.7414464103853055E-3</v>
      </c>
      <c r="GY3197" s="77">
        <v>0.1527377521613833</v>
      </c>
      <c r="GZ3197" s="77">
        <v>5.7414464103853055E-3</v>
      </c>
    </row>
    <row r="3198" spans="98:208" x14ac:dyDescent="0.25">
      <c r="CT3198" s="77" t="s">
        <v>155</v>
      </c>
      <c r="CU3198" s="77" t="s">
        <v>487</v>
      </c>
      <c r="CV3198" s="77" t="s">
        <v>467</v>
      </c>
      <c r="CW3198" s="77">
        <v>2022</v>
      </c>
      <c r="CX3198" s="77">
        <v>0</v>
      </c>
      <c r="CY3198" s="77">
        <v>0</v>
      </c>
      <c r="CZ3198" s="77">
        <v>0</v>
      </c>
      <c r="DA3198" s="77">
        <v>0</v>
      </c>
      <c r="DB3198" s="77">
        <v>5.24055833130154</v>
      </c>
      <c r="DC3198" s="77">
        <v>0.69641821681218563</v>
      </c>
      <c r="DD3198" s="77">
        <v>2.941964152280967</v>
      </c>
      <c r="DE3198" s="77">
        <v>1.602175962208283</v>
      </c>
      <c r="DF3198" s="77">
        <v>0.36068764874240272</v>
      </c>
      <c r="DG3198" s="77">
        <v>0.36068764874240272</v>
      </c>
      <c r="DH3198" s="77">
        <v>0.36068764874240272</v>
      </c>
      <c r="DI3198" s="77">
        <v>0</v>
      </c>
      <c r="DJ3198" s="77">
        <v>9.5776599435749995E-4</v>
      </c>
      <c r="DL3198" s="77">
        <v>0</v>
      </c>
      <c r="DM3198" s="77">
        <v>3.45454364550236E-4</v>
      </c>
      <c r="DN3198" s="77">
        <v>3.45454364550236E-4</v>
      </c>
      <c r="DO3198" s="77">
        <v>0</v>
      </c>
      <c r="DP3198" s="77">
        <v>3.45454364550236E-4</v>
      </c>
      <c r="DQ3198" s="77">
        <v>3.45454364550236E-4</v>
      </c>
      <c r="DR3198" s="77">
        <v>0</v>
      </c>
      <c r="DS3198" s="77">
        <v>3.45454364550236E-4</v>
      </c>
      <c r="DT3198" s="77">
        <v>3.45454364550236E-4</v>
      </c>
      <c r="DU3198" s="77">
        <v>0</v>
      </c>
      <c r="DV3198" s="77">
        <v>0</v>
      </c>
      <c r="DW3198" s="77">
        <v>0</v>
      </c>
      <c r="GE3198" s="77" t="s">
        <v>425</v>
      </c>
      <c r="GF3198" s="77" t="s">
        <v>155</v>
      </c>
      <c r="GG3198" s="77" t="s">
        <v>450</v>
      </c>
      <c r="GH3198" s="77" t="s">
        <v>474</v>
      </c>
      <c r="GI3198" s="77">
        <v>2023</v>
      </c>
      <c r="GJ3198" s="77" t="s">
        <v>301</v>
      </c>
      <c r="GK3198" s="77">
        <v>1.631433411568533E-3</v>
      </c>
      <c r="GL3198" s="77">
        <v>487.92267199999998</v>
      </c>
      <c r="GM3198" s="77">
        <v>2023</v>
      </c>
      <c r="GN3198" s="77" t="s">
        <v>175</v>
      </c>
      <c r="GO3198" s="77">
        <v>5.3000000000000005E-2</v>
      </c>
      <c r="GP3198" s="77">
        <v>3</v>
      </c>
      <c r="GQ3198" s="77">
        <v>0</v>
      </c>
      <c r="GR3198" s="77" t="s">
        <v>423</v>
      </c>
      <c r="GS3198" s="77">
        <v>0</v>
      </c>
      <c r="GT3198" s="77">
        <v>0</v>
      </c>
      <c r="GU3198" s="77">
        <v>5.5966209081309407E-2</v>
      </c>
      <c r="GV3198" s="77">
        <v>9.1305143414078418E-5</v>
      </c>
      <c r="GW3198" s="77">
        <v>5.5966209081309407E-2</v>
      </c>
      <c r="GX3198" s="77">
        <v>9.1305143414078418E-5</v>
      </c>
      <c r="GY3198" s="77">
        <v>5.5966209081309407E-2</v>
      </c>
      <c r="GZ3198" s="77">
        <v>9.1305143414078418E-5</v>
      </c>
    </row>
    <row r="3199" spans="98:208" x14ac:dyDescent="0.25">
      <c r="CT3199" s="77" t="s">
        <v>155</v>
      </c>
      <c r="CU3199" s="77" t="s">
        <v>487</v>
      </c>
      <c r="CV3199" s="77" t="s">
        <v>467</v>
      </c>
      <c r="CW3199" s="77">
        <v>2023</v>
      </c>
      <c r="CX3199" s="77">
        <v>0</v>
      </c>
      <c r="CY3199" s="77">
        <v>0</v>
      </c>
      <c r="CZ3199" s="77">
        <v>0</v>
      </c>
      <c r="DA3199" s="77">
        <v>0</v>
      </c>
      <c r="DB3199" s="77">
        <v>5.4750346070077489</v>
      </c>
      <c r="DC3199" s="77">
        <v>0.71896016785815409</v>
      </c>
      <c r="DD3199" s="77">
        <v>3.071497198615031</v>
      </c>
      <c r="DE3199" s="77">
        <v>1.6845772405343551</v>
      </c>
      <c r="DF3199" s="77">
        <v>0</v>
      </c>
      <c r="DG3199" s="77">
        <v>0.37599181639993118</v>
      </c>
      <c r="DH3199" s="77">
        <v>0.37599181639993118</v>
      </c>
      <c r="DI3199" s="77">
        <v>0.37599181639993118</v>
      </c>
      <c r="DJ3199" s="77">
        <v>9.5776599435749995E-4</v>
      </c>
      <c r="DL3199" s="77">
        <v>0</v>
      </c>
      <c r="DM3199" s="77">
        <v>0</v>
      </c>
      <c r="DN3199" s="77">
        <v>0</v>
      </c>
      <c r="DO3199" s="77">
        <v>0</v>
      </c>
      <c r="DP3199" s="77">
        <v>3.6011217590456261E-4</v>
      </c>
      <c r="DQ3199" s="77">
        <v>3.6011217590456261E-4</v>
      </c>
      <c r="DR3199" s="77">
        <v>0</v>
      </c>
      <c r="DS3199" s="77">
        <v>3.6011217590456261E-4</v>
      </c>
      <c r="DT3199" s="77">
        <v>3.6011217590456261E-4</v>
      </c>
      <c r="DU3199" s="77">
        <v>0</v>
      </c>
      <c r="DV3199" s="77">
        <v>3.6011217590456261E-4</v>
      </c>
      <c r="DW3199" s="77">
        <v>3.6011217590456261E-4</v>
      </c>
      <c r="GE3199" s="77" t="s">
        <v>427</v>
      </c>
      <c r="GF3199" s="77" t="s">
        <v>155</v>
      </c>
      <c r="GG3199" s="77" t="s">
        <v>450</v>
      </c>
      <c r="GH3199" s="77" t="s">
        <v>474</v>
      </c>
      <c r="GI3199" s="77">
        <v>2023</v>
      </c>
      <c r="GJ3199" s="77" t="s">
        <v>303</v>
      </c>
      <c r="GK3199" s="77">
        <v>4.1186611014017473E-2</v>
      </c>
      <c r="GL3199" s="77">
        <v>487.92267199999998</v>
      </c>
      <c r="GM3199" s="77">
        <v>2023</v>
      </c>
      <c r="GN3199" s="77" t="s">
        <v>175</v>
      </c>
      <c r="GO3199" s="77">
        <v>5.3000000000000005E-2</v>
      </c>
      <c r="GP3199" s="77">
        <v>3</v>
      </c>
      <c r="GQ3199" s="77">
        <v>0</v>
      </c>
      <c r="GR3199" s="77" t="s">
        <v>423</v>
      </c>
      <c r="GS3199" s="77">
        <v>0</v>
      </c>
      <c r="GT3199" s="77">
        <v>0</v>
      </c>
      <c r="GU3199" s="77">
        <v>5.5966209081309407E-2</v>
      </c>
      <c r="GV3199" s="77">
        <v>2.3050584833610626E-3</v>
      </c>
      <c r="GW3199" s="77">
        <v>5.5966209081309407E-2</v>
      </c>
      <c r="GX3199" s="77">
        <v>2.3050584833610626E-3</v>
      </c>
      <c r="GY3199" s="77">
        <v>5.5966209081309407E-2</v>
      </c>
      <c r="GZ3199" s="77">
        <v>2.3050584833610626E-3</v>
      </c>
    </row>
    <row r="3200" spans="98:208" x14ac:dyDescent="0.25">
      <c r="CT3200" s="77" t="s">
        <v>155</v>
      </c>
      <c r="CU3200" s="77" t="s">
        <v>487</v>
      </c>
      <c r="CV3200" s="77" t="s">
        <v>467</v>
      </c>
      <c r="CW3200" s="77">
        <v>2024</v>
      </c>
      <c r="CX3200" s="77">
        <v>0</v>
      </c>
      <c r="CY3200" s="77">
        <v>0</v>
      </c>
      <c r="CZ3200" s="77">
        <v>0</v>
      </c>
      <c r="DA3200" s="77">
        <v>0</v>
      </c>
      <c r="DB3200" s="77">
        <v>5.4750346070077489</v>
      </c>
      <c r="DC3200" s="77">
        <v>0.71896016785815409</v>
      </c>
      <c r="DD3200" s="77">
        <v>3.071497198615031</v>
      </c>
      <c r="DE3200" s="77">
        <v>1.6845772405343551</v>
      </c>
      <c r="DF3200" s="77">
        <v>0</v>
      </c>
      <c r="DG3200" s="77">
        <v>0</v>
      </c>
      <c r="DH3200" s="77">
        <v>0.37599181639993118</v>
      </c>
      <c r="DI3200" s="77">
        <v>0.37599181639993118</v>
      </c>
      <c r="DJ3200" s="77">
        <v>9.5776599435749995E-4</v>
      </c>
      <c r="DL3200" s="77">
        <v>0</v>
      </c>
      <c r="DM3200" s="77">
        <v>0</v>
      </c>
      <c r="DN3200" s="77">
        <v>0</v>
      </c>
      <c r="DO3200" s="77">
        <v>0</v>
      </c>
      <c r="DP3200" s="77">
        <v>0</v>
      </c>
      <c r="DQ3200" s="77">
        <v>0</v>
      </c>
      <c r="DR3200" s="77">
        <v>0</v>
      </c>
      <c r="DS3200" s="77">
        <v>3.6011217590456261E-4</v>
      </c>
      <c r="DT3200" s="77">
        <v>3.6011217590456261E-4</v>
      </c>
      <c r="DU3200" s="77">
        <v>0</v>
      </c>
      <c r="DV3200" s="77">
        <v>3.6011217590456261E-4</v>
      </c>
      <c r="DW3200" s="77">
        <v>3.6011217590456261E-4</v>
      </c>
      <c r="GE3200" s="77" t="s">
        <v>422</v>
      </c>
      <c r="GF3200" s="77" t="s">
        <v>155</v>
      </c>
      <c r="GG3200" s="77" t="s">
        <v>450</v>
      </c>
      <c r="GH3200" s="77" t="s">
        <v>474</v>
      </c>
      <c r="GI3200" s="77">
        <v>2024</v>
      </c>
      <c r="GJ3200" s="77" t="s">
        <v>305</v>
      </c>
      <c r="GK3200" s="77">
        <v>3.7590224611390582E-2</v>
      </c>
      <c r="GL3200" s="77">
        <v>487.92267199999998</v>
      </c>
      <c r="GM3200" s="77">
        <v>2024</v>
      </c>
      <c r="GN3200" s="77" t="s">
        <v>175</v>
      </c>
      <c r="GO3200" s="77">
        <v>0.13250000000000001</v>
      </c>
      <c r="GP3200" s="77">
        <v>3</v>
      </c>
      <c r="GQ3200" s="77">
        <v>0</v>
      </c>
      <c r="GR3200" s="77" t="s">
        <v>423</v>
      </c>
      <c r="GS3200" s="77">
        <v>0</v>
      </c>
      <c r="GT3200" s="77">
        <v>0</v>
      </c>
      <c r="GU3200" s="77">
        <v>0</v>
      </c>
      <c r="GV3200" s="77">
        <v>0</v>
      </c>
      <c r="GW3200" s="77">
        <v>0.1527377521613833</v>
      </c>
      <c r="GX3200" s="77">
        <v>5.7414464103853055E-3</v>
      </c>
      <c r="GY3200" s="77">
        <v>0.1527377521613833</v>
      </c>
      <c r="GZ3200" s="77">
        <v>5.7414464103853055E-3</v>
      </c>
    </row>
    <row r="3201" spans="98:208" x14ac:dyDescent="0.25">
      <c r="CT3201" s="77" t="s">
        <v>155</v>
      </c>
      <c r="CU3201" s="77" t="s">
        <v>487</v>
      </c>
      <c r="CV3201" s="77" t="s">
        <v>467</v>
      </c>
      <c r="CW3201" s="77">
        <v>2025</v>
      </c>
      <c r="CX3201" s="77">
        <v>0</v>
      </c>
      <c r="CY3201" s="77">
        <v>0</v>
      </c>
      <c r="CZ3201" s="77">
        <v>0</v>
      </c>
      <c r="DA3201" s="77">
        <v>0</v>
      </c>
      <c r="DB3201" s="77">
        <v>5.4750346070077489</v>
      </c>
      <c r="DC3201" s="77">
        <v>0.71896016785815409</v>
      </c>
      <c r="DD3201" s="77">
        <v>3.071497198615031</v>
      </c>
      <c r="DE3201" s="77">
        <v>1.6845772405343551</v>
      </c>
      <c r="DF3201" s="77">
        <v>0</v>
      </c>
      <c r="DG3201" s="77">
        <v>0</v>
      </c>
      <c r="DH3201" s="77">
        <v>0</v>
      </c>
      <c r="DI3201" s="77">
        <v>0.37599181639993118</v>
      </c>
      <c r="DJ3201" s="77">
        <v>9.5776599435749995E-4</v>
      </c>
      <c r="DL3201" s="77">
        <v>0</v>
      </c>
      <c r="DM3201" s="77">
        <v>0</v>
      </c>
      <c r="DN3201" s="77">
        <v>0</v>
      </c>
      <c r="DO3201" s="77">
        <v>0</v>
      </c>
      <c r="DP3201" s="77">
        <v>0</v>
      </c>
      <c r="DQ3201" s="77">
        <v>0</v>
      </c>
      <c r="DR3201" s="77">
        <v>0</v>
      </c>
      <c r="DS3201" s="77">
        <v>0</v>
      </c>
      <c r="DT3201" s="77">
        <v>0</v>
      </c>
      <c r="DU3201" s="77">
        <v>0</v>
      </c>
      <c r="DV3201" s="77">
        <v>3.6011217590456261E-4</v>
      </c>
      <c r="DW3201" s="77">
        <v>3.6011217590456261E-4</v>
      </c>
      <c r="GE3201" s="77" t="s">
        <v>425</v>
      </c>
      <c r="GF3201" s="77" t="s">
        <v>155</v>
      </c>
      <c r="GG3201" s="77" t="s">
        <v>450</v>
      </c>
      <c r="GH3201" s="77" t="s">
        <v>474</v>
      </c>
      <c r="GI3201" s="77">
        <v>2024</v>
      </c>
      <c r="GJ3201" s="77" t="s">
        <v>301</v>
      </c>
      <c r="GK3201" s="77">
        <v>1.631433411568533E-3</v>
      </c>
      <c r="GL3201" s="77">
        <v>487.92267199999998</v>
      </c>
      <c r="GM3201" s="77">
        <v>2024</v>
      </c>
      <c r="GN3201" s="77" t="s">
        <v>175</v>
      </c>
      <c r="GO3201" s="77">
        <v>5.3000000000000005E-2</v>
      </c>
      <c r="GP3201" s="77">
        <v>3</v>
      </c>
      <c r="GQ3201" s="77">
        <v>0</v>
      </c>
      <c r="GR3201" s="77" t="s">
        <v>423</v>
      </c>
      <c r="GS3201" s="77">
        <v>0</v>
      </c>
      <c r="GT3201" s="77">
        <v>0</v>
      </c>
      <c r="GU3201" s="77">
        <v>0</v>
      </c>
      <c r="GV3201" s="77">
        <v>0</v>
      </c>
      <c r="GW3201" s="77">
        <v>5.5966209081309407E-2</v>
      </c>
      <c r="GX3201" s="77">
        <v>9.1305143414078418E-5</v>
      </c>
      <c r="GY3201" s="77">
        <v>5.5966209081309407E-2</v>
      </c>
      <c r="GZ3201" s="77">
        <v>9.1305143414078418E-5</v>
      </c>
    </row>
    <row r="3202" spans="98:208" x14ac:dyDescent="0.25">
      <c r="CT3202" s="77" t="s">
        <v>155</v>
      </c>
      <c r="CU3202" s="77" t="s">
        <v>487</v>
      </c>
      <c r="CV3202" s="77" t="s">
        <v>474</v>
      </c>
      <c r="CW3202" s="77">
        <v>2020</v>
      </c>
      <c r="CX3202" s="77">
        <v>0</v>
      </c>
      <c r="CY3202" s="77">
        <v>0</v>
      </c>
      <c r="CZ3202" s="77">
        <v>0</v>
      </c>
      <c r="DA3202" s="77">
        <v>0</v>
      </c>
      <c r="DB3202" s="77">
        <v>7.7900575334943545E-2</v>
      </c>
      <c r="DC3202" s="77">
        <v>3.6425060683947262E-2</v>
      </c>
      <c r="DD3202" s="77">
        <v>1.5808724525432701E-3</v>
      </c>
      <c r="DE3202" s="77">
        <v>3.9894642198445282E-2</v>
      </c>
      <c r="DF3202" s="77">
        <v>7.8847092159202211E-3</v>
      </c>
      <c r="DG3202" s="77">
        <v>0</v>
      </c>
      <c r="DH3202" s="77">
        <v>0</v>
      </c>
      <c r="DI3202" s="77">
        <v>0</v>
      </c>
      <c r="DJ3202" s="77">
        <v>1.31604142056038E-2</v>
      </c>
      <c r="DL3202" s="77">
        <v>0</v>
      </c>
      <c r="DM3202" s="77">
        <v>1.0376603917225167E-4</v>
      </c>
      <c r="DN3202" s="77">
        <v>1.0376603917225167E-4</v>
      </c>
      <c r="DO3202" s="77">
        <v>0</v>
      </c>
      <c r="DP3202" s="77">
        <v>0</v>
      </c>
      <c r="DQ3202" s="77">
        <v>0</v>
      </c>
      <c r="DR3202" s="77">
        <v>0</v>
      </c>
      <c r="DS3202" s="77">
        <v>0</v>
      </c>
      <c r="DT3202" s="77">
        <v>0</v>
      </c>
      <c r="DU3202" s="77">
        <v>0</v>
      </c>
      <c r="DV3202" s="77">
        <v>0</v>
      </c>
      <c r="DW3202" s="77">
        <v>0</v>
      </c>
      <c r="GE3202" s="77" t="s">
        <v>427</v>
      </c>
      <c r="GF3202" s="77" t="s">
        <v>155</v>
      </c>
      <c r="GG3202" s="77" t="s">
        <v>450</v>
      </c>
      <c r="GH3202" s="77" t="s">
        <v>474</v>
      </c>
      <c r="GI3202" s="77">
        <v>2024</v>
      </c>
      <c r="GJ3202" s="77" t="s">
        <v>303</v>
      </c>
      <c r="GK3202" s="77">
        <v>4.1186611014017473E-2</v>
      </c>
      <c r="GL3202" s="77">
        <v>487.92267199999998</v>
      </c>
      <c r="GM3202" s="77">
        <v>2024</v>
      </c>
      <c r="GN3202" s="77" t="s">
        <v>175</v>
      </c>
      <c r="GO3202" s="77">
        <v>5.3000000000000005E-2</v>
      </c>
      <c r="GP3202" s="77">
        <v>3</v>
      </c>
      <c r="GQ3202" s="77">
        <v>0</v>
      </c>
      <c r="GR3202" s="77" t="s">
        <v>423</v>
      </c>
      <c r="GS3202" s="77">
        <v>0</v>
      </c>
      <c r="GT3202" s="77">
        <v>0</v>
      </c>
      <c r="GU3202" s="77">
        <v>0</v>
      </c>
      <c r="GV3202" s="77">
        <v>0</v>
      </c>
      <c r="GW3202" s="77">
        <v>5.5966209081309407E-2</v>
      </c>
      <c r="GX3202" s="77">
        <v>2.3050584833610626E-3</v>
      </c>
      <c r="GY3202" s="77">
        <v>5.5966209081309407E-2</v>
      </c>
      <c r="GZ3202" s="77">
        <v>2.3050584833610626E-3</v>
      </c>
    </row>
    <row r="3203" spans="98:208" x14ac:dyDescent="0.25">
      <c r="CT3203" s="77" t="s">
        <v>155</v>
      </c>
      <c r="CU3203" s="77" t="s">
        <v>487</v>
      </c>
      <c r="CV3203" s="77" t="s">
        <v>474</v>
      </c>
      <c r="CW3203" s="77">
        <v>2021</v>
      </c>
      <c r="CX3203" s="77">
        <v>0</v>
      </c>
      <c r="CY3203" s="77">
        <v>0</v>
      </c>
      <c r="CZ3203" s="77">
        <v>0</v>
      </c>
      <c r="DA3203" s="77">
        <v>0</v>
      </c>
      <c r="DB3203" s="77">
        <v>7.7900575334943545E-2</v>
      </c>
      <c r="DC3203" s="77">
        <v>3.6425060683947262E-2</v>
      </c>
      <c r="DD3203" s="77">
        <v>1.5808724525432701E-3</v>
      </c>
      <c r="DE3203" s="77">
        <v>3.9894642198445282E-2</v>
      </c>
      <c r="DF3203" s="77">
        <v>7.8847092159202211E-3</v>
      </c>
      <c r="DG3203" s="77">
        <v>7.8847092159202211E-3</v>
      </c>
      <c r="DH3203" s="77">
        <v>0</v>
      </c>
      <c r="DI3203" s="77">
        <v>0</v>
      </c>
      <c r="DJ3203" s="77">
        <v>1.31604142056038E-2</v>
      </c>
      <c r="DL3203" s="77">
        <v>0</v>
      </c>
      <c r="DM3203" s="77">
        <v>1.0376603917225167E-4</v>
      </c>
      <c r="DN3203" s="77">
        <v>1.0376603917225167E-4</v>
      </c>
      <c r="DO3203" s="77">
        <v>0</v>
      </c>
      <c r="DP3203" s="77">
        <v>1.0376603917225167E-4</v>
      </c>
      <c r="DQ3203" s="77">
        <v>1.0376603917225167E-4</v>
      </c>
      <c r="DR3203" s="77">
        <v>0</v>
      </c>
      <c r="DS3203" s="77">
        <v>0</v>
      </c>
      <c r="DT3203" s="77">
        <v>0</v>
      </c>
      <c r="DU3203" s="77">
        <v>0</v>
      </c>
      <c r="DV3203" s="77">
        <v>0</v>
      </c>
      <c r="DW3203" s="77">
        <v>0</v>
      </c>
      <c r="GE3203" s="77" t="s">
        <v>422</v>
      </c>
      <c r="GF3203" s="77" t="s">
        <v>155</v>
      </c>
      <c r="GG3203" s="77" t="s">
        <v>450</v>
      </c>
      <c r="GH3203" s="77" t="s">
        <v>474</v>
      </c>
      <c r="GI3203" s="77">
        <v>2025</v>
      </c>
      <c r="GJ3203" s="77" t="s">
        <v>305</v>
      </c>
      <c r="GK3203" s="77">
        <v>3.7590224611390582E-2</v>
      </c>
      <c r="GL3203" s="77">
        <v>487.92267199999998</v>
      </c>
      <c r="GM3203" s="77">
        <v>2025</v>
      </c>
      <c r="GN3203" s="77" t="s">
        <v>175</v>
      </c>
      <c r="GO3203" s="77">
        <v>0.13250000000000001</v>
      </c>
      <c r="GP3203" s="77">
        <v>3</v>
      </c>
      <c r="GQ3203" s="77">
        <v>0</v>
      </c>
      <c r="GR3203" s="77" t="s">
        <v>423</v>
      </c>
      <c r="GS3203" s="77">
        <v>0</v>
      </c>
      <c r="GT3203" s="77">
        <v>0</v>
      </c>
      <c r="GU3203" s="77">
        <v>0</v>
      </c>
      <c r="GV3203" s="77">
        <v>0</v>
      </c>
      <c r="GW3203" s="77">
        <v>0</v>
      </c>
      <c r="GX3203" s="77">
        <v>0</v>
      </c>
      <c r="GY3203" s="77">
        <v>0.1527377521613833</v>
      </c>
      <c r="GZ3203" s="77">
        <v>5.7414464103853055E-3</v>
      </c>
    </row>
    <row r="3204" spans="98:208" x14ac:dyDescent="0.25">
      <c r="CT3204" s="77" t="s">
        <v>155</v>
      </c>
      <c r="CU3204" s="77" t="s">
        <v>487</v>
      </c>
      <c r="CV3204" s="77" t="s">
        <v>474</v>
      </c>
      <c r="CW3204" s="77">
        <v>2022</v>
      </c>
      <c r="CX3204" s="77">
        <v>0</v>
      </c>
      <c r="CY3204" s="77">
        <v>0</v>
      </c>
      <c r="CZ3204" s="77">
        <v>0</v>
      </c>
      <c r="DA3204" s="77">
        <v>0</v>
      </c>
      <c r="DB3204" s="77">
        <v>7.7900575334943545E-2</v>
      </c>
      <c r="DC3204" s="77">
        <v>3.6425060683947262E-2</v>
      </c>
      <c r="DD3204" s="77">
        <v>1.5808724525432701E-3</v>
      </c>
      <c r="DE3204" s="77">
        <v>3.9894642198445282E-2</v>
      </c>
      <c r="DF3204" s="77">
        <v>7.8847092159202211E-3</v>
      </c>
      <c r="DG3204" s="77">
        <v>7.8847092159202211E-3</v>
      </c>
      <c r="DH3204" s="77">
        <v>7.8847092159202211E-3</v>
      </c>
      <c r="DI3204" s="77">
        <v>0</v>
      </c>
      <c r="DJ3204" s="77">
        <v>1.31604142056038E-2</v>
      </c>
      <c r="DL3204" s="77">
        <v>0</v>
      </c>
      <c r="DM3204" s="77">
        <v>1.0376603917225167E-4</v>
      </c>
      <c r="DN3204" s="77">
        <v>1.0376603917225167E-4</v>
      </c>
      <c r="DO3204" s="77">
        <v>0</v>
      </c>
      <c r="DP3204" s="77">
        <v>1.0376603917225167E-4</v>
      </c>
      <c r="DQ3204" s="77">
        <v>1.0376603917225167E-4</v>
      </c>
      <c r="DR3204" s="77">
        <v>0</v>
      </c>
      <c r="DS3204" s="77">
        <v>1.0376603917225167E-4</v>
      </c>
      <c r="DT3204" s="77">
        <v>1.0376603917225167E-4</v>
      </c>
      <c r="DU3204" s="77">
        <v>0</v>
      </c>
      <c r="DV3204" s="77">
        <v>0</v>
      </c>
      <c r="DW3204" s="77">
        <v>0</v>
      </c>
      <c r="GE3204" s="77" t="s">
        <v>425</v>
      </c>
      <c r="GF3204" s="77" t="s">
        <v>155</v>
      </c>
      <c r="GG3204" s="77" t="s">
        <v>450</v>
      </c>
      <c r="GH3204" s="77" t="s">
        <v>474</v>
      </c>
      <c r="GI3204" s="77">
        <v>2025</v>
      </c>
      <c r="GJ3204" s="77" t="s">
        <v>301</v>
      </c>
      <c r="GK3204" s="77">
        <v>1.631433411568533E-3</v>
      </c>
      <c r="GL3204" s="77">
        <v>487.92267199999998</v>
      </c>
      <c r="GM3204" s="77">
        <v>2025</v>
      </c>
      <c r="GN3204" s="77" t="s">
        <v>175</v>
      </c>
      <c r="GO3204" s="77">
        <v>5.3000000000000005E-2</v>
      </c>
      <c r="GP3204" s="77">
        <v>3</v>
      </c>
      <c r="GQ3204" s="77">
        <v>0</v>
      </c>
      <c r="GR3204" s="77" t="s">
        <v>423</v>
      </c>
      <c r="GS3204" s="77">
        <v>0</v>
      </c>
      <c r="GT3204" s="77">
        <v>0</v>
      </c>
      <c r="GU3204" s="77">
        <v>0</v>
      </c>
      <c r="GV3204" s="77">
        <v>0</v>
      </c>
      <c r="GW3204" s="77">
        <v>0</v>
      </c>
      <c r="GX3204" s="77">
        <v>0</v>
      </c>
      <c r="GY3204" s="77">
        <v>5.5966209081309407E-2</v>
      </c>
      <c r="GZ3204" s="77">
        <v>9.1305143414078418E-5</v>
      </c>
    </row>
    <row r="3205" spans="98:208" x14ac:dyDescent="0.25">
      <c r="CT3205" s="77" t="s">
        <v>155</v>
      </c>
      <c r="CU3205" s="77" t="s">
        <v>487</v>
      </c>
      <c r="CV3205" s="77" t="s">
        <v>474</v>
      </c>
      <c r="CW3205" s="77">
        <v>2023</v>
      </c>
      <c r="CX3205" s="77">
        <v>0</v>
      </c>
      <c r="CY3205" s="77">
        <v>0</v>
      </c>
      <c r="CZ3205" s="77">
        <v>0</v>
      </c>
      <c r="DA3205" s="77">
        <v>0</v>
      </c>
      <c r="DB3205" s="77">
        <v>8.0408269036973623E-2</v>
      </c>
      <c r="DC3205" s="77">
        <v>3.7590224611384337E-2</v>
      </c>
      <c r="DD3205" s="77">
        <v>1.6314334115687459E-3</v>
      </c>
      <c r="DE3205" s="77">
        <v>4.1186611014013413E-2</v>
      </c>
      <c r="DF3205" s="77">
        <v>0</v>
      </c>
      <c r="DG3205" s="77">
        <v>8.1378100371592779E-3</v>
      </c>
      <c r="DH3205" s="77">
        <v>8.1378100371592779E-3</v>
      </c>
      <c r="DI3205" s="77">
        <v>8.1378100371592779E-3</v>
      </c>
      <c r="DJ3205" s="77">
        <v>1.31604142056038E-2</v>
      </c>
      <c r="DL3205" s="77">
        <v>0</v>
      </c>
      <c r="DM3205" s="77">
        <v>0</v>
      </c>
      <c r="DN3205" s="77">
        <v>0</v>
      </c>
      <c r="DO3205" s="77">
        <v>0</v>
      </c>
      <c r="DP3205" s="77">
        <v>1.0709695081553615E-4</v>
      </c>
      <c r="DQ3205" s="77">
        <v>1.0709695081553615E-4</v>
      </c>
      <c r="DR3205" s="77">
        <v>0</v>
      </c>
      <c r="DS3205" s="77">
        <v>1.0709695081553615E-4</v>
      </c>
      <c r="DT3205" s="77">
        <v>1.0709695081553615E-4</v>
      </c>
      <c r="DU3205" s="77">
        <v>0</v>
      </c>
      <c r="DV3205" s="77">
        <v>1.0709695081553615E-4</v>
      </c>
      <c r="DW3205" s="77">
        <v>1.0709695081553615E-4</v>
      </c>
      <c r="GE3205" s="77" t="s">
        <v>427</v>
      </c>
      <c r="GF3205" s="77" t="s">
        <v>155</v>
      </c>
      <c r="GG3205" s="77" t="s">
        <v>450</v>
      </c>
      <c r="GH3205" s="77" t="s">
        <v>474</v>
      </c>
      <c r="GI3205" s="77">
        <v>2025</v>
      </c>
      <c r="GJ3205" s="77" t="s">
        <v>303</v>
      </c>
      <c r="GK3205" s="77">
        <v>4.1186611014017473E-2</v>
      </c>
      <c r="GL3205" s="77">
        <v>487.92267199999998</v>
      </c>
      <c r="GM3205" s="77">
        <v>2025</v>
      </c>
      <c r="GN3205" s="77" t="s">
        <v>175</v>
      </c>
      <c r="GO3205" s="77">
        <v>5.3000000000000005E-2</v>
      </c>
      <c r="GP3205" s="77">
        <v>3</v>
      </c>
      <c r="GQ3205" s="77">
        <v>0</v>
      </c>
      <c r="GR3205" s="77" t="s">
        <v>423</v>
      </c>
      <c r="GS3205" s="77">
        <v>0</v>
      </c>
      <c r="GT3205" s="77">
        <v>0</v>
      </c>
      <c r="GU3205" s="77">
        <v>0</v>
      </c>
      <c r="GV3205" s="77">
        <v>0</v>
      </c>
      <c r="GW3205" s="77">
        <v>0</v>
      </c>
      <c r="GX3205" s="77">
        <v>0</v>
      </c>
      <c r="GY3205" s="77">
        <v>5.5966209081309407E-2</v>
      </c>
      <c r="GZ3205" s="77">
        <v>2.3050584833610626E-3</v>
      </c>
    </row>
    <row r="3206" spans="98:208" x14ac:dyDescent="0.25">
      <c r="CT3206" s="77" t="s">
        <v>155</v>
      </c>
      <c r="CU3206" s="77" t="s">
        <v>487</v>
      </c>
      <c r="CV3206" s="77" t="s">
        <v>474</v>
      </c>
      <c r="CW3206" s="77">
        <v>2024</v>
      </c>
      <c r="CX3206" s="77">
        <v>0</v>
      </c>
      <c r="CY3206" s="77">
        <v>0</v>
      </c>
      <c r="CZ3206" s="77">
        <v>0</v>
      </c>
      <c r="DA3206" s="77">
        <v>0</v>
      </c>
      <c r="DB3206" s="77">
        <v>8.0408269036973623E-2</v>
      </c>
      <c r="DC3206" s="77">
        <v>3.7590224611384337E-2</v>
      </c>
      <c r="DD3206" s="77">
        <v>1.6314334115687459E-3</v>
      </c>
      <c r="DE3206" s="77">
        <v>4.1186611014013413E-2</v>
      </c>
      <c r="DF3206" s="77">
        <v>0</v>
      </c>
      <c r="DG3206" s="77">
        <v>0</v>
      </c>
      <c r="DH3206" s="77">
        <v>8.1378100371592779E-3</v>
      </c>
      <c r="DI3206" s="77">
        <v>8.1378100371592779E-3</v>
      </c>
      <c r="DJ3206" s="77">
        <v>1.31604142056038E-2</v>
      </c>
      <c r="DL3206" s="77">
        <v>0</v>
      </c>
      <c r="DM3206" s="77">
        <v>0</v>
      </c>
      <c r="DN3206" s="77">
        <v>0</v>
      </c>
      <c r="DO3206" s="77">
        <v>0</v>
      </c>
      <c r="DP3206" s="77">
        <v>0</v>
      </c>
      <c r="DQ3206" s="77">
        <v>0</v>
      </c>
      <c r="DR3206" s="77">
        <v>0</v>
      </c>
      <c r="DS3206" s="77">
        <v>1.0709695081553615E-4</v>
      </c>
      <c r="DT3206" s="77">
        <v>1.0709695081553615E-4</v>
      </c>
      <c r="DU3206" s="77">
        <v>0</v>
      </c>
      <c r="DV3206" s="77">
        <v>1.0709695081553615E-4</v>
      </c>
      <c r="DW3206" s="77">
        <v>1.0709695081553615E-4</v>
      </c>
      <c r="GE3206" s="77" t="s">
        <v>422</v>
      </c>
      <c r="GF3206" s="77" t="s">
        <v>155</v>
      </c>
      <c r="GG3206" s="77" t="s">
        <v>450</v>
      </c>
      <c r="GH3206" s="77" t="s">
        <v>481</v>
      </c>
      <c r="GI3206" s="77">
        <v>2021</v>
      </c>
      <c r="GJ3206" s="77" t="s">
        <v>305</v>
      </c>
      <c r="GK3206" s="77">
        <v>409.22373582041428</v>
      </c>
      <c r="GL3206" s="77">
        <v>487.92267199999998</v>
      </c>
      <c r="GM3206" s="77">
        <v>2021</v>
      </c>
      <c r="GN3206" s="77" t="s">
        <v>175</v>
      </c>
      <c r="GO3206" s="77">
        <v>0.13250000000000001</v>
      </c>
      <c r="GP3206" s="77">
        <v>3</v>
      </c>
      <c r="GQ3206" s="77">
        <v>0</v>
      </c>
      <c r="GR3206" s="77" t="s">
        <v>423</v>
      </c>
      <c r="GS3206" s="77">
        <v>0.1527377521613833</v>
      </c>
      <c r="GT3206" s="77">
        <v>62.50391354029383</v>
      </c>
      <c r="GU3206" s="77">
        <v>0.1527377521613833</v>
      </c>
      <c r="GV3206" s="77">
        <v>62.50391354029383</v>
      </c>
      <c r="GW3206" s="77">
        <v>0</v>
      </c>
      <c r="GX3206" s="77">
        <v>0</v>
      </c>
      <c r="GY3206" s="77">
        <v>0</v>
      </c>
      <c r="GZ3206" s="77">
        <v>0</v>
      </c>
    </row>
    <row r="3207" spans="98:208" x14ac:dyDescent="0.25">
      <c r="CT3207" s="77" t="s">
        <v>155</v>
      </c>
      <c r="CU3207" s="77" t="s">
        <v>487</v>
      </c>
      <c r="CV3207" s="77" t="s">
        <v>474</v>
      </c>
      <c r="CW3207" s="77">
        <v>2025</v>
      </c>
      <c r="CX3207" s="77">
        <v>0</v>
      </c>
      <c r="CY3207" s="77">
        <v>0</v>
      </c>
      <c r="CZ3207" s="77">
        <v>0</v>
      </c>
      <c r="DA3207" s="77">
        <v>0</v>
      </c>
      <c r="DB3207" s="77">
        <v>8.0408269036973623E-2</v>
      </c>
      <c r="DC3207" s="77">
        <v>3.7590224611384337E-2</v>
      </c>
      <c r="DD3207" s="77">
        <v>1.6314334115687459E-3</v>
      </c>
      <c r="DE3207" s="77">
        <v>4.1186611014013413E-2</v>
      </c>
      <c r="DF3207" s="77">
        <v>0</v>
      </c>
      <c r="DG3207" s="77">
        <v>0</v>
      </c>
      <c r="DH3207" s="77">
        <v>0</v>
      </c>
      <c r="DI3207" s="77">
        <v>8.1378100371592779E-3</v>
      </c>
      <c r="DJ3207" s="77">
        <v>1.31604142056038E-2</v>
      </c>
      <c r="DL3207" s="77">
        <v>0</v>
      </c>
      <c r="DM3207" s="77">
        <v>0</v>
      </c>
      <c r="DN3207" s="77">
        <v>0</v>
      </c>
      <c r="DO3207" s="77">
        <v>0</v>
      </c>
      <c r="DP3207" s="77">
        <v>0</v>
      </c>
      <c r="DQ3207" s="77">
        <v>0</v>
      </c>
      <c r="DR3207" s="77">
        <v>0</v>
      </c>
      <c r="DS3207" s="77">
        <v>0</v>
      </c>
      <c r="DT3207" s="77">
        <v>0</v>
      </c>
      <c r="DU3207" s="77">
        <v>0</v>
      </c>
      <c r="DV3207" s="77">
        <v>1.0709695081553615E-4</v>
      </c>
      <c r="DW3207" s="77">
        <v>1.0709695081553615E-4</v>
      </c>
      <c r="GE3207" s="77" t="s">
        <v>425</v>
      </c>
      <c r="GF3207" s="77" t="s">
        <v>155</v>
      </c>
      <c r="GG3207" s="77" t="s">
        <v>450</v>
      </c>
      <c r="GH3207" s="77" t="s">
        <v>481</v>
      </c>
      <c r="GI3207" s="77">
        <v>2021</v>
      </c>
      <c r="GJ3207" s="77" t="s">
        <v>301</v>
      </c>
      <c r="GK3207" s="77">
        <v>13469.08781237863</v>
      </c>
      <c r="GL3207" s="77">
        <v>487.92267199999998</v>
      </c>
      <c r="GM3207" s="77">
        <v>2021</v>
      </c>
      <c r="GN3207" s="77" t="s">
        <v>175</v>
      </c>
      <c r="GO3207" s="77">
        <v>5.3000000000000005E-2</v>
      </c>
      <c r="GP3207" s="77">
        <v>3</v>
      </c>
      <c r="GQ3207" s="77">
        <v>0</v>
      </c>
      <c r="GR3207" s="77" t="s">
        <v>423</v>
      </c>
      <c r="GS3207" s="77">
        <v>5.5966209081309407E-2</v>
      </c>
      <c r="GT3207" s="77">
        <v>753.81378464209877</v>
      </c>
      <c r="GU3207" s="77">
        <v>5.5966209081309407E-2</v>
      </c>
      <c r="GV3207" s="77">
        <v>753.81378464209877</v>
      </c>
      <c r="GW3207" s="77">
        <v>0</v>
      </c>
      <c r="GX3207" s="77">
        <v>0</v>
      </c>
      <c r="GY3207" s="77">
        <v>0</v>
      </c>
      <c r="GZ3207" s="77">
        <v>0</v>
      </c>
    </row>
    <row r="3208" spans="98:208" x14ac:dyDescent="0.25">
      <c r="CT3208" s="77" t="s">
        <v>155</v>
      </c>
      <c r="CU3208" s="77" t="s">
        <v>489</v>
      </c>
      <c r="CV3208" s="77" t="s">
        <v>300</v>
      </c>
      <c r="CW3208" s="77">
        <v>2020</v>
      </c>
      <c r="CX3208" s="77">
        <v>0</v>
      </c>
      <c r="CY3208" s="77">
        <v>0</v>
      </c>
      <c r="CZ3208" s="77">
        <v>0</v>
      </c>
      <c r="DA3208" s="77">
        <v>0</v>
      </c>
      <c r="DB3208" s="77">
        <v>14146.13064133296</v>
      </c>
      <c r="DC3208" s="77">
        <v>222.2294216278375</v>
      </c>
      <c r="DD3208" s="77">
        <v>8585.7228092482146</v>
      </c>
      <c r="DE3208" s="77">
        <v>5338.1784104569133</v>
      </c>
      <c r="DF3208" s="77">
        <v>813.21078921307662</v>
      </c>
      <c r="DG3208" s="77">
        <v>0</v>
      </c>
      <c r="DH3208" s="77">
        <v>0</v>
      </c>
      <c r="DI3208" s="77">
        <v>0</v>
      </c>
      <c r="DJ3208" s="77">
        <v>1.453298803872547E-6</v>
      </c>
      <c r="DL3208" s="77">
        <v>0</v>
      </c>
      <c r="DM3208" s="77">
        <v>1.1818382672596141E-3</v>
      </c>
      <c r="DN3208" s="77">
        <v>1.1818382672596141E-3</v>
      </c>
      <c r="DO3208" s="77">
        <v>0</v>
      </c>
      <c r="DP3208" s="77">
        <v>0</v>
      </c>
      <c r="DQ3208" s="77">
        <v>0</v>
      </c>
      <c r="DR3208" s="77">
        <v>0</v>
      </c>
      <c r="DS3208" s="77">
        <v>0</v>
      </c>
      <c r="DT3208" s="77">
        <v>0</v>
      </c>
      <c r="DU3208" s="77">
        <v>0</v>
      </c>
      <c r="DV3208" s="77">
        <v>0</v>
      </c>
      <c r="DW3208" s="77">
        <v>0</v>
      </c>
      <c r="GE3208" s="77" t="s">
        <v>427</v>
      </c>
      <c r="GF3208" s="77" t="s">
        <v>155</v>
      </c>
      <c r="GG3208" s="77" t="s">
        <v>450</v>
      </c>
      <c r="GH3208" s="77" t="s">
        <v>481</v>
      </c>
      <c r="GI3208" s="77">
        <v>2021</v>
      </c>
      <c r="GJ3208" s="77" t="s">
        <v>303</v>
      </c>
      <c r="GK3208" s="77">
        <v>7205.5312760252064</v>
      </c>
      <c r="GL3208" s="77">
        <v>487.92267199999998</v>
      </c>
      <c r="GM3208" s="77">
        <v>2021</v>
      </c>
      <c r="GN3208" s="77" t="s">
        <v>175</v>
      </c>
      <c r="GO3208" s="77">
        <v>5.3000000000000005E-2</v>
      </c>
      <c r="GP3208" s="77">
        <v>3</v>
      </c>
      <c r="GQ3208" s="77">
        <v>0</v>
      </c>
      <c r="GR3208" s="77" t="s">
        <v>423</v>
      </c>
      <c r="GS3208" s="77">
        <v>5.5966209081309407E-2</v>
      </c>
      <c r="GT3208" s="77">
        <v>403.26626993594084</v>
      </c>
      <c r="GU3208" s="77">
        <v>5.5966209081309407E-2</v>
      </c>
      <c r="GV3208" s="77">
        <v>403.26626993594084</v>
      </c>
      <c r="GW3208" s="77">
        <v>0</v>
      </c>
      <c r="GX3208" s="77">
        <v>0</v>
      </c>
      <c r="GY3208" s="77">
        <v>0</v>
      </c>
      <c r="GZ3208" s="77">
        <v>0</v>
      </c>
    </row>
    <row r="3209" spans="98:208" x14ac:dyDescent="0.25">
      <c r="CT3209" s="77" t="s">
        <v>155</v>
      </c>
      <c r="CU3209" s="77" t="s">
        <v>489</v>
      </c>
      <c r="CV3209" s="77" t="s">
        <v>300</v>
      </c>
      <c r="CW3209" s="77">
        <v>2021</v>
      </c>
      <c r="CX3209" s="77">
        <v>0</v>
      </c>
      <c r="CY3209" s="77">
        <v>0</v>
      </c>
      <c r="CZ3209" s="77">
        <v>0</v>
      </c>
      <c r="DA3209" s="77">
        <v>0</v>
      </c>
      <c r="DB3209" s="77">
        <v>14146.13064133296</v>
      </c>
      <c r="DC3209" s="77">
        <v>222.2294216278375</v>
      </c>
      <c r="DD3209" s="77">
        <v>8585.7228092482146</v>
      </c>
      <c r="DE3209" s="77">
        <v>5338.1784104569133</v>
      </c>
      <c r="DF3209" s="77">
        <v>813.21078921307662</v>
      </c>
      <c r="DG3209" s="77">
        <v>813.21078921307662</v>
      </c>
      <c r="DH3209" s="77">
        <v>0</v>
      </c>
      <c r="DI3209" s="77">
        <v>0</v>
      </c>
      <c r="DJ3209" s="77">
        <v>1.453298803872547E-6</v>
      </c>
      <c r="DL3209" s="77">
        <v>0</v>
      </c>
      <c r="DM3209" s="77">
        <v>1.1818382672596141E-3</v>
      </c>
      <c r="DN3209" s="77">
        <v>1.1818382672596141E-3</v>
      </c>
      <c r="DO3209" s="77">
        <v>0</v>
      </c>
      <c r="DP3209" s="77">
        <v>1.1818382672596141E-3</v>
      </c>
      <c r="DQ3209" s="77">
        <v>1.1818382672596141E-3</v>
      </c>
      <c r="DR3209" s="77">
        <v>0</v>
      </c>
      <c r="DS3209" s="77">
        <v>0</v>
      </c>
      <c r="DT3209" s="77">
        <v>0</v>
      </c>
      <c r="DU3209" s="77">
        <v>0</v>
      </c>
      <c r="DV3209" s="77">
        <v>0</v>
      </c>
      <c r="DW3209" s="77">
        <v>0</v>
      </c>
      <c r="GE3209" s="77" t="s">
        <v>422</v>
      </c>
      <c r="GF3209" s="77" t="s">
        <v>155</v>
      </c>
      <c r="GG3209" s="77" t="s">
        <v>450</v>
      </c>
      <c r="GH3209" s="77" t="s">
        <v>481</v>
      </c>
      <c r="GI3209" s="77">
        <v>2022</v>
      </c>
      <c r="GJ3209" s="77" t="s">
        <v>305</v>
      </c>
      <c r="GK3209" s="77">
        <v>409.22373582041428</v>
      </c>
      <c r="GL3209" s="77">
        <v>487.92267199999998</v>
      </c>
      <c r="GM3209" s="77">
        <v>2022</v>
      </c>
      <c r="GN3209" s="77" t="s">
        <v>175</v>
      </c>
      <c r="GO3209" s="77">
        <v>0.13250000000000001</v>
      </c>
      <c r="GP3209" s="77">
        <v>3</v>
      </c>
      <c r="GQ3209" s="77">
        <v>0</v>
      </c>
      <c r="GR3209" s="77" t="s">
        <v>423</v>
      </c>
      <c r="GS3209" s="77">
        <v>0.1527377521613833</v>
      </c>
      <c r="GT3209" s="77">
        <v>62.50391354029383</v>
      </c>
      <c r="GU3209" s="77">
        <v>0.1527377521613833</v>
      </c>
      <c r="GV3209" s="77">
        <v>62.50391354029383</v>
      </c>
      <c r="GW3209" s="77">
        <v>0.1527377521613833</v>
      </c>
      <c r="GX3209" s="77">
        <v>62.50391354029383</v>
      </c>
      <c r="GY3209" s="77">
        <v>0</v>
      </c>
      <c r="GZ3209" s="77">
        <v>0</v>
      </c>
    </row>
    <row r="3210" spans="98:208" x14ac:dyDescent="0.25">
      <c r="CT3210" s="77" t="s">
        <v>155</v>
      </c>
      <c r="CU3210" s="77" t="s">
        <v>489</v>
      </c>
      <c r="CV3210" s="77" t="s">
        <v>300</v>
      </c>
      <c r="CW3210" s="77">
        <v>2022</v>
      </c>
      <c r="CX3210" s="77">
        <v>0</v>
      </c>
      <c r="CY3210" s="77">
        <v>0</v>
      </c>
      <c r="CZ3210" s="77">
        <v>0</v>
      </c>
      <c r="DA3210" s="77">
        <v>0</v>
      </c>
      <c r="DB3210" s="77">
        <v>14146.13064133296</v>
      </c>
      <c r="DC3210" s="77">
        <v>222.2294216278375</v>
      </c>
      <c r="DD3210" s="77">
        <v>8585.7228092482146</v>
      </c>
      <c r="DE3210" s="77">
        <v>5338.1784104569133</v>
      </c>
      <c r="DF3210" s="77">
        <v>813.21078921307662</v>
      </c>
      <c r="DG3210" s="77">
        <v>813.21078921307662</v>
      </c>
      <c r="DH3210" s="77">
        <v>813.21078921307662</v>
      </c>
      <c r="DI3210" s="77">
        <v>0</v>
      </c>
      <c r="DJ3210" s="77">
        <v>1.453298803872547E-6</v>
      </c>
      <c r="DL3210" s="77">
        <v>0</v>
      </c>
      <c r="DM3210" s="77">
        <v>1.1818382672596141E-3</v>
      </c>
      <c r="DN3210" s="77">
        <v>1.1818382672596141E-3</v>
      </c>
      <c r="DO3210" s="77">
        <v>0</v>
      </c>
      <c r="DP3210" s="77">
        <v>1.1818382672596141E-3</v>
      </c>
      <c r="DQ3210" s="77">
        <v>1.1818382672596141E-3</v>
      </c>
      <c r="DR3210" s="77">
        <v>0</v>
      </c>
      <c r="DS3210" s="77">
        <v>1.1818382672596141E-3</v>
      </c>
      <c r="DT3210" s="77">
        <v>1.1818382672596141E-3</v>
      </c>
      <c r="DU3210" s="77">
        <v>0</v>
      </c>
      <c r="DV3210" s="77">
        <v>0</v>
      </c>
      <c r="DW3210" s="77">
        <v>0</v>
      </c>
      <c r="GE3210" s="77" t="s">
        <v>425</v>
      </c>
      <c r="GF3210" s="77" t="s">
        <v>155</v>
      </c>
      <c r="GG3210" s="77" t="s">
        <v>450</v>
      </c>
      <c r="GH3210" s="77" t="s">
        <v>481</v>
      </c>
      <c r="GI3210" s="77">
        <v>2022</v>
      </c>
      <c r="GJ3210" s="77" t="s">
        <v>301</v>
      </c>
      <c r="GK3210" s="77">
        <v>13469.08781237863</v>
      </c>
      <c r="GL3210" s="77">
        <v>487.92267199999998</v>
      </c>
      <c r="GM3210" s="77">
        <v>2022</v>
      </c>
      <c r="GN3210" s="77" t="s">
        <v>175</v>
      </c>
      <c r="GO3210" s="77">
        <v>5.3000000000000005E-2</v>
      </c>
      <c r="GP3210" s="77">
        <v>3</v>
      </c>
      <c r="GQ3210" s="77">
        <v>0</v>
      </c>
      <c r="GR3210" s="77" t="s">
        <v>423</v>
      </c>
      <c r="GS3210" s="77">
        <v>5.5966209081309407E-2</v>
      </c>
      <c r="GT3210" s="77">
        <v>753.81378464209877</v>
      </c>
      <c r="GU3210" s="77">
        <v>5.5966209081309407E-2</v>
      </c>
      <c r="GV3210" s="77">
        <v>753.81378464209877</v>
      </c>
      <c r="GW3210" s="77">
        <v>5.5966209081309407E-2</v>
      </c>
      <c r="GX3210" s="77">
        <v>753.81378464209877</v>
      </c>
      <c r="GY3210" s="77">
        <v>0</v>
      </c>
      <c r="GZ3210" s="77">
        <v>0</v>
      </c>
    </row>
    <row r="3211" spans="98:208" x14ac:dyDescent="0.25">
      <c r="CT3211" s="77" t="s">
        <v>155</v>
      </c>
      <c r="CU3211" s="77" t="s">
        <v>489</v>
      </c>
      <c r="CV3211" s="77" t="s">
        <v>300</v>
      </c>
      <c r="CW3211" s="77">
        <v>2023</v>
      </c>
      <c r="CX3211" s="77">
        <v>0</v>
      </c>
      <c r="CY3211" s="77">
        <v>0</v>
      </c>
      <c r="CZ3211" s="77">
        <v>0</v>
      </c>
      <c r="DA3211" s="77">
        <v>0</v>
      </c>
      <c r="DB3211" s="77">
        <v>14664.63755643709</v>
      </c>
      <c r="DC3211" s="77">
        <v>233.23007680794649</v>
      </c>
      <c r="DD3211" s="77">
        <v>8896.5159934288731</v>
      </c>
      <c r="DE3211" s="77">
        <v>5534.8914862002666</v>
      </c>
      <c r="DF3211" s="77">
        <v>0</v>
      </c>
      <c r="DG3211" s="77">
        <v>843.2942060105695</v>
      </c>
      <c r="DH3211" s="77">
        <v>843.2942060105695</v>
      </c>
      <c r="DI3211" s="77">
        <v>843.2942060105695</v>
      </c>
      <c r="DJ3211" s="77">
        <v>1.453298803872547E-6</v>
      </c>
      <c r="DL3211" s="77">
        <v>0</v>
      </c>
      <c r="DM3211" s="77">
        <v>0</v>
      </c>
      <c r="DN3211" s="77">
        <v>0</v>
      </c>
      <c r="DO3211" s="77">
        <v>0</v>
      </c>
      <c r="DP3211" s="77">
        <v>1.2255584609078098E-3</v>
      </c>
      <c r="DQ3211" s="77">
        <v>1.2255584609078098E-3</v>
      </c>
      <c r="DR3211" s="77">
        <v>0</v>
      </c>
      <c r="DS3211" s="77">
        <v>1.2255584609078098E-3</v>
      </c>
      <c r="DT3211" s="77">
        <v>1.2255584609078098E-3</v>
      </c>
      <c r="DU3211" s="77">
        <v>0</v>
      </c>
      <c r="DV3211" s="77">
        <v>1.2255584609078098E-3</v>
      </c>
      <c r="DW3211" s="77">
        <v>1.2255584609078098E-3</v>
      </c>
      <c r="GE3211" s="77" t="s">
        <v>427</v>
      </c>
      <c r="GF3211" s="77" t="s">
        <v>155</v>
      </c>
      <c r="GG3211" s="77" t="s">
        <v>450</v>
      </c>
      <c r="GH3211" s="77" t="s">
        <v>481</v>
      </c>
      <c r="GI3211" s="77">
        <v>2022</v>
      </c>
      <c r="GJ3211" s="77" t="s">
        <v>303</v>
      </c>
      <c r="GK3211" s="77">
        <v>7205.5312760252064</v>
      </c>
      <c r="GL3211" s="77">
        <v>487.92267199999998</v>
      </c>
      <c r="GM3211" s="77">
        <v>2022</v>
      </c>
      <c r="GN3211" s="77" t="s">
        <v>175</v>
      </c>
      <c r="GO3211" s="77">
        <v>5.3000000000000005E-2</v>
      </c>
      <c r="GP3211" s="77">
        <v>3</v>
      </c>
      <c r="GQ3211" s="77">
        <v>0</v>
      </c>
      <c r="GR3211" s="77" t="s">
        <v>423</v>
      </c>
      <c r="GS3211" s="77">
        <v>5.5966209081309407E-2</v>
      </c>
      <c r="GT3211" s="77">
        <v>403.26626993594084</v>
      </c>
      <c r="GU3211" s="77">
        <v>5.5966209081309407E-2</v>
      </c>
      <c r="GV3211" s="77">
        <v>403.26626993594084</v>
      </c>
      <c r="GW3211" s="77">
        <v>5.5966209081309407E-2</v>
      </c>
      <c r="GX3211" s="77">
        <v>403.26626993594084</v>
      </c>
      <c r="GY3211" s="77">
        <v>0</v>
      </c>
      <c r="GZ3211" s="77">
        <v>0</v>
      </c>
    </row>
    <row r="3212" spans="98:208" x14ac:dyDescent="0.25">
      <c r="CT3212" s="77" t="s">
        <v>155</v>
      </c>
      <c r="CU3212" s="77" t="s">
        <v>489</v>
      </c>
      <c r="CV3212" s="77" t="s">
        <v>300</v>
      </c>
      <c r="CW3212" s="77">
        <v>2024</v>
      </c>
      <c r="CX3212" s="77">
        <v>0</v>
      </c>
      <c r="CY3212" s="77">
        <v>0</v>
      </c>
      <c r="CZ3212" s="77">
        <v>0</v>
      </c>
      <c r="DA3212" s="77">
        <v>0</v>
      </c>
      <c r="DB3212" s="77">
        <v>14664.63755643709</v>
      </c>
      <c r="DC3212" s="77">
        <v>233.23007680794649</v>
      </c>
      <c r="DD3212" s="77">
        <v>8896.5159934288731</v>
      </c>
      <c r="DE3212" s="77">
        <v>5534.8914862002666</v>
      </c>
      <c r="DF3212" s="77">
        <v>0</v>
      </c>
      <c r="DG3212" s="77">
        <v>0</v>
      </c>
      <c r="DH3212" s="77">
        <v>843.2942060105695</v>
      </c>
      <c r="DI3212" s="77">
        <v>843.2942060105695</v>
      </c>
      <c r="DJ3212" s="77">
        <v>1.453298803872547E-6</v>
      </c>
      <c r="DL3212" s="77">
        <v>0</v>
      </c>
      <c r="DM3212" s="77">
        <v>0</v>
      </c>
      <c r="DN3212" s="77">
        <v>0</v>
      </c>
      <c r="DO3212" s="77">
        <v>0</v>
      </c>
      <c r="DP3212" s="77">
        <v>0</v>
      </c>
      <c r="DQ3212" s="77">
        <v>0</v>
      </c>
      <c r="DR3212" s="77">
        <v>0</v>
      </c>
      <c r="DS3212" s="77">
        <v>1.2255584609078098E-3</v>
      </c>
      <c r="DT3212" s="77">
        <v>1.2255584609078098E-3</v>
      </c>
      <c r="DU3212" s="77">
        <v>0</v>
      </c>
      <c r="DV3212" s="77">
        <v>1.2255584609078098E-3</v>
      </c>
      <c r="DW3212" s="77">
        <v>1.2255584609078098E-3</v>
      </c>
      <c r="GE3212" s="77" t="s">
        <v>422</v>
      </c>
      <c r="GF3212" s="77" t="s">
        <v>155</v>
      </c>
      <c r="GG3212" s="77" t="s">
        <v>450</v>
      </c>
      <c r="GH3212" s="77" t="s">
        <v>481</v>
      </c>
      <c r="GI3212" s="77">
        <v>2023</v>
      </c>
      <c r="GJ3212" s="77" t="s">
        <v>305</v>
      </c>
      <c r="GK3212" s="77">
        <v>428.60232122017089</v>
      </c>
      <c r="GL3212" s="77">
        <v>487.92267199999998</v>
      </c>
      <c r="GM3212" s="77">
        <v>2023</v>
      </c>
      <c r="GN3212" s="77" t="s">
        <v>175</v>
      </c>
      <c r="GO3212" s="77">
        <v>0.13250000000000001</v>
      </c>
      <c r="GP3212" s="77">
        <v>3</v>
      </c>
      <c r="GQ3212" s="77">
        <v>0</v>
      </c>
      <c r="GR3212" s="77" t="s">
        <v>423</v>
      </c>
      <c r="GS3212" s="77">
        <v>0</v>
      </c>
      <c r="GT3212" s="77">
        <v>0</v>
      </c>
      <c r="GU3212" s="77">
        <v>0.1527377521613833</v>
      </c>
      <c r="GV3212" s="77">
        <v>65.463755114320051</v>
      </c>
      <c r="GW3212" s="77">
        <v>0.1527377521613833</v>
      </c>
      <c r="GX3212" s="77">
        <v>65.463755114320051</v>
      </c>
      <c r="GY3212" s="77">
        <v>0.1527377521613833</v>
      </c>
      <c r="GZ3212" s="77">
        <v>65.463755114320051</v>
      </c>
    </row>
    <row r="3213" spans="98:208" x14ac:dyDescent="0.25">
      <c r="CT3213" s="77" t="s">
        <v>155</v>
      </c>
      <c r="CU3213" s="77" t="s">
        <v>489</v>
      </c>
      <c r="CV3213" s="77" t="s">
        <v>300</v>
      </c>
      <c r="CW3213" s="77">
        <v>2025</v>
      </c>
      <c r="CX3213" s="77">
        <v>0</v>
      </c>
      <c r="CY3213" s="77">
        <v>0</v>
      </c>
      <c r="CZ3213" s="77">
        <v>0</v>
      </c>
      <c r="DA3213" s="77">
        <v>0</v>
      </c>
      <c r="DB3213" s="77">
        <v>14664.63755643709</v>
      </c>
      <c r="DC3213" s="77">
        <v>233.23007680794649</v>
      </c>
      <c r="DD3213" s="77">
        <v>8896.5159934288731</v>
      </c>
      <c r="DE3213" s="77">
        <v>5534.8914862002666</v>
      </c>
      <c r="DF3213" s="77">
        <v>0</v>
      </c>
      <c r="DG3213" s="77">
        <v>0</v>
      </c>
      <c r="DH3213" s="77">
        <v>0</v>
      </c>
      <c r="DI3213" s="77">
        <v>843.2942060105695</v>
      </c>
      <c r="DJ3213" s="77">
        <v>1.453298803872547E-6</v>
      </c>
      <c r="DL3213" s="77">
        <v>0</v>
      </c>
      <c r="DM3213" s="77">
        <v>0</v>
      </c>
      <c r="DN3213" s="77">
        <v>0</v>
      </c>
      <c r="DO3213" s="77">
        <v>0</v>
      </c>
      <c r="DP3213" s="77">
        <v>0</v>
      </c>
      <c r="DQ3213" s="77">
        <v>0</v>
      </c>
      <c r="DR3213" s="77">
        <v>0</v>
      </c>
      <c r="DS3213" s="77">
        <v>0</v>
      </c>
      <c r="DT3213" s="77">
        <v>0</v>
      </c>
      <c r="DU3213" s="77">
        <v>0</v>
      </c>
      <c r="DV3213" s="77">
        <v>1.2255584609078098E-3</v>
      </c>
      <c r="DW3213" s="77">
        <v>1.2255584609078098E-3</v>
      </c>
      <c r="GE3213" s="77" t="s">
        <v>425</v>
      </c>
      <c r="GF3213" s="77" t="s">
        <v>155</v>
      </c>
      <c r="GG3213" s="77" t="s">
        <v>450</v>
      </c>
      <c r="GH3213" s="77" t="s">
        <v>481</v>
      </c>
      <c r="GI3213" s="77">
        <v>2023</v>
      </c>
      <c r="GJ3213" s="77" t="s">
        <v>301</v>
      </c>
      <c r="GK3213" s="77">
        <v>13939.56097345747</v>
      </c>
      <c r="GL3213" s="77">
        <v>487.92267199999998</v>
      </c>
      <c r="GM3213" s="77">
        <v>2023</v>
      </c>
      <c r="GN3213" s="77" t="s">
        <v>175</v>
      </c>
      <c r="GO3213" s="77">
        <v>5.3000000000000005E-2</v>
      </c>
      <c r="GP3213" s="77">
        <v>3</v>
      </c>
      <c r="GQ3213" s="77">
        <v>0</v>
      </c>
      <c r="GR3213" s="77" t="s">
        <v>423</v>
      </c>
      <c r="GS3213" s="77">
        <v>0</v>
      </c>
      <c r="GT3213" s="77">
        <v>0</v>
      </c>
      <c r="GU3213" s="77">
        <v>5.5966209081309407E-2</v>
      </c>
      <c r="GV3213" s="77">
        <v>780.14438394218166</v>
      </c>
      <c r="GW3213" s="77">
        <v>5.5966209081309407E-2</v>
      </c>
      <c r="GX3213" s="77">
        <v>780.14438394218166</v>
      </c>
      <c r="GY3213" s="77">
        <v>5.5966209081309407E-2</v>
      </c>
      <c r="GZ3213" s="77">
        <v>780.14438394218166</v>
      </c>
    </row>
    <row r="3214" spans="98:208" x14ac:dyDescent="0.25">
      <c r="CT3214" s="77" t="s">
        <v>155</v>
      </c>
      <c r="CU3214" s="77" t="s">
        <v>489</v>
      </c>
      <c r="CV3214" s="77" t="s">
        <v>432</v>
      </c>
      <c r="CW3214" s="77">
        <v>2020</v>
      </c>
      <c r="CX3214" s="77">
        <v>0</v>
      </c>
      <c r="CY3214" s="77">
        <v>0</v>
      </c>
      <c r="CZ3214" s="77">
        <v>0</v>
      </c>
      <c r="DA3214" s="77">
        <v>0</v>
      </c>
      <c r="DB3214" s="77">
        <v>8807.9522308760515</v>
      </c>
      <c r="DC3214" s="77">
        <v>222.2294216278375</v>
      </c>
      <c r="DD3214" s="77">
        <v>8585.7228092482146</v>
      </c>
      <c r="DE3214" s="77">
        <v>0</v>
      </c>
      <c r="DF3214" s="77">
        <v>514.45318018011301</v>
      </c>
      <c r="DG3214" s="77">
        <v>0</v>
      </c>
      <c r="DH3214" s="77">
        <v>0</v>
      </c>
      <c r="DI3214" s="77">
        <v>0</v>
      </c>
      <c r="DJ3214" s="77">
        <v>1.453298803872547E-6</v>
      </c>
      <c r="DL3214" s="77">
        <v>0</v>
      </c>
      <c r="DM3214" s="77">
        <v>7.4765419140418617E-4</v>
      </c>
      <c r="DN3214" s="77">
        <v>7.4765419140418617E-4</v>
      </c>
      <c r="DO3214" s="77">
        <v>0</v>
      </c>
      <c r="DP3214" s="77">
        <v>0</v>
      </c>
      <c r="DQ3214" s="77">
        <v>0</v>
      </c>
      <c r="DR3214" s="77">
        <v>0</v>
      </c>
      <c r="DS3214" s="77">
        <v>0</v>
      </c>
      <c r="DT3214" s="77">
        <v>0</v>
      </c>
      <c r="DU3214" s="77">
        <v>0</v>
      </c>
      <c r="DV3214" s="77">
        <v>0</v>
      </c>
      <c r="DW3214" s="77">
        <v>0</v>
      </c>
      <c r="GE3214" s="77" t="s">
        <v>427</v>
      </c>
      <c r="GF3214" s="77" t="s">
        <v>155</v>
      </c>
      <c r="GG3214" s="77" t="s">
        <v>450</v>
      </c>
      <c r="GH3214" s="77" t="s">
        <v>481</v>
      </c>
      <c r="GI3214" s="77">
        <v>2023</v>
      </c>
      <c r="GJ3214" s="77" t="s">
        <v>303</v>
      </c>
      <c r="GK3214" s="77">
        <v>7467.8148194524174</v>
      </c>
      <c r="GL3214" s="77">
        <v>487.92267199999998</v>
      </c>
      <c r="GM3214" s="77">
        <v>2023</v>
      </c>
      <c r="GN3214" s="77" t="s">
        <v>175</v>
      </c>
      <c r="GO3214" s="77">
        <v>5.3000000000000005E-2</v>
      </c>
      <c r="GP3214" s="77">
        <v>3</v>
      </c>
      <c r="GQ3214" s="77">
        <v>0</v>
      </c>
      <c r="GR3214" s="77" t="s">
        <v>423</v>
      </c>
      <c r="GS3214" s="77">
        <v>0</v>
      </c>
      <c r="GT3214" s="77">
        <v>0</v>
      </c>
      <c r="GU3214" s="77">
        <v>5.5966209081309407E-2</v>
      </c>
      <c r="GV3214" s="77">
        <v>417.94528556597487</v>
      </c>
      <c r="GW3214" s="77">
        <v>5.5966209081309407E-2</v>
      </c>
      <c r="GX3214" s="77">
        <v>417.94528556597487</v>
      </c>
      <c r="GY3214" s="77">
        <v>5.5966209081309407E-2</v>
      </c>
      <c r="GZ3214" s="77">
        <v>417.94528556597487</v>
      </c>
    </row>
    <row r="3215" spans="98:208" x14ac:dyDescent="0.25">
      <c r="CT3215" s="77" t="s">
        <v>155</v>
      </c>
      <c r="CU3215" s="77" t="s">
        <v>489</v>
      </c>
      <c r="CV3215" s="77" t="s">
        <v>432</v>
      </c>
      <c r="CW3215" s="77">
        <v>2021</v>
      </c>
      <c r="CX3215" s="77">
        <v>0</v>
      </c>
      <c r="CY3215" s="77">
        <v>0</v>
      </c>
      <c r="CZ3215" s="77">
        <v>0</v>
      </c>
      <c r="DA3215" s="77">
        <v>0</v>
      </c>
      <c r="DB3215" s="77">
        <v>8807.9522308760515</v>
      </c>
      <c r="DC3215" s="77">
        <v>222.2294216278375</v>
      </c>
      <c r="DD3215" s="77">
        <v>8585.7228092482146</v>
      </c>
      <c r="DE3215" s="77">
        <v>0</v>
      </c>
      <c r="DF3215" s="77">
        <v>514.45318018011301</v>
      </c>
      <c r="DG3215" s="77">
        <v>514.45318018011301</v>
      </c>
      <c r="DH3215" s="77">
        <v>0</v>
      </c>
      <c r="DI3215" s="77">
        <v>0</v>
      </c>
      <c r="DJ3215" s="77">
        <v>1.453298803872547E-6</v>
      </c>
      <c r="DL3215" s="77">
        <v>0</v>
      </c>
      <c r="DM3215" s="77">
        <v>7.4765419140418617E-4</v>
      </c>
      <c r="DN3215" s="77">
        <v>7.4765419140418617E-4</v>
      </c>
      <c r="DO3215" s="77">
        <v>0</v>
      </c>
      <c r="DP3215" s="77">
        <v>7.4765419140418617E-4</v>
      </c>
      <c r="DQ3215" s="77">
        <v>7.4765419140418617E-4</v>
      </c>
      <c r="DR3215" s="77">
        <v>0</v>
      </c>
      <c r="DS3215" s="77">
        <v>0</v>
      </c>
      <c r="DT3215" s="77">
        <v>0</v>
      </c>
      <c r="DU3215" s="77">
        <v>0</v>
      </c>
      <c r="DV3215" s="77">
        <v>0</v>
      </c>
      <c r="DW3215" s="77">
        <v>0</v>
      </c>
      <c r="GE3215" s="77" t="s">
        <v>422</v>
      </c>
      <c r="GF3215" s="77" t="s">
        <v>155</v>
      </c>
      <c r="GG3215" s="77" t="s">
        <v>450</v>
      </c>
      <c r="GH3215" s="77" t="s">
        <v>481</v>
      </c>
      <c r="GI3215" s="77">
        <v>2024</v>
      </c>
      <c r="GJ3215" s="77" t="s">
        <v>305</v>
      </c>
      <c r="GK3215" s="77">
        <v>428.60232122017089</v>
      </c>
      <c r="GL3215" s="77">
        <v>487.92267199999998</v>
      </c>
      <c r="GM3215" s="77">
        <v>2024</v>
      </c>
      <c r="GN3215" s="77" t="s">
        <v>175</v>
      </c>
      <c r="GO3215" s="77">
        <v>0.13250000000000001</v>
      </c>
      <c r="GP3215" s="77">
        <v>3</v>
      </c>
      <c r="GQ3215" s="77">
        <v>0</v>
      </c>
      <c r="GR3215" s="77" t="s">
        <v>423</v>
      </c>
      <c r="GS3215" s="77">
        <v>0</v>
      </c>
      <c r="GT3215" s="77">
        <v>0</v>
      </c>
      <c r="GU3215" s="77">
        <v>0</v>
      </c>
      <c r="GV3215" s="77">
        <v>0</v>
      </c>
      <c r="GW3215" s="77">
        <v>0.1527377521613833</v>
      </c>
      <c r="GX3215" s="77">
        <v>65.463755114320051</v>
      </c>
      <c r="GY3215" s="77">
        <v>0.1527377521613833</v>
      </c>
      <c r="GZ3215" s="77">
        <v>65.463755114320051</v>
      </c>
    </row>
    <row r="3216" spans="98:208" x14ac:dyDescent="0.25">
      <c r="CT3216" s="77" t="s">
        <v>155</v>
      </c>
      <c r="CU3216" s="77" t="s">
        <v>489</v>
      </c>
      <c r="CV3216" s="77" t="s">
        <v>432</v>
      </c>
      <c r="CW3216" s="77">
        <v>2022</v>
      </c>
      <c r="CX3216" s="77">
        <v>0</v>
      </c>
      <c r="CY3216" s="77">
        <v>0</v>
      </c>
      <c r="CZ3216" s="77">
        <v>0</v>
      </c>
      <c r="DA3216" s="77">
        <v>0</v>
      </c>
      <c r="DB3216" s="77">
        <v>8807.9522308760515</v>
      </c>
      <c r="DC3216" s="77">
        <v>222.2294216278375</v>
      </c>
      <c r="DD3216" s="77">
        <v>8585.7228092482146</v>
      </c>
      <c r="DE3216" s="77">
        <v>0</v>
      </c>
      <c r="DF3216" s="77">
        <v>514.45318018011301</v>
      </c>
      <c r="DG3216" s="77">
        <v>514.45318018011301</v>
      </c>
      <c r="DH3216" s="77">
        <v>514.45318018011301</v>
      </c>
      <c r="DI3216" s="77">
        <v>0</v>
      </c>
      <c r="DJ3216" s="77">
        <v>1.453298803872547E-6</v>
      </c>
      <c r="DL3216" s="77">
        <v>0</v>
      </c>
      <c r="DM3216" s="77">
        <v>7.4765419140418617E-4</v>
      </c>
      <c r="DN3216" s="77">
        <v>7.4765419140418617E-4</v>
      </c>
      <c r="DO3216" s="77">
        <v>0</v>
      </c>
      <c r="DP3216" s="77">
        <v>7.4765419140418617E-4</v>
      </c>
      <c r="DQ3216" s="77">
        <v>7.4765419140418617E-4</v>
      </c>
      <c r="DR3216" s="77">
        <v>0</v>
      </c>
      <c r="DS3216" s="77">
        <v>7.4765419140418617E-4</v>
      </c>
      <c r="DT3216" s="77">
        <v>7.4765419140418617E-4</v>
      </c>
      <c r="DU3216" s="77">
        <v>0</v>
      </c>
      <c r="DV3216" s="77">
        <v>0</v>
      </c>
      <c r="DW3216" s="77">
        <v>0</v>
      </c>
      <c r="GE3216" s="77" t="s">
        <v>425</v>
      </c>
      <c r="GF3216" s="77" t="s">
        <v>155</v>
      </c>
      <c r="GG3216" s="77" t="s">
        <v>450</v>
      </c>
      <c r="GH3216" s="77" t="s">
        <v>481</v>
      </c>
      <c r="GI3216" s="77">
        <v>2024</v>
      </c>
      <c r="GJ3216" s="77" t="s">
        <v>301</v>
      </c>
      <c r="GK3216" s="77">
        <v>13939.56097345747</v>
      </c>
      <c r="GL3216" s="77">
        <v>487.92267199999998</v>
      </c>
      <c r="GM3216" s="77">
        <v>2024</v>
      </c>
      <c r="GN3216" s="77" t="s">
        <v>175</v>
      </c>
      <c r="GO3216" s="77">
        <v>5.3000000000000005E-2</v>
      </c>
      <c r="GP3216" s="77">
        <v>3</v>
      </c>
      <c r="GQ3216" s="77">
        <v>0</v>
      </c>
      <c r="GR3216" s="77" t="s">
        <v>423</v>
      </c>
      <c r="GS3216" s="77">
        <v>0</v>
      </c>
      <c r="GT3216" s="77">
        <v>0</v>
      </c>
      <c r="GU3216" s="77">
        <v>0</v>
      </c>
      <c r="GV3216" s="77">
        <v>0</v>
      </c>
      <c r="GW3216" s="77">
        <v>5.5966209081309407E-2</v>
      </c>
      <c r="GX3216" s="77">
        <v>780.14438394218166</v>
      </c>
      <c r="GY3216" s="77">
        <v>5.5966209081309407E-2</v>
      </c>
      <c r="GZ3216" s="77">
        <v>780.14438394218166</v>
      </c>
    </row>
    <row r="3217" spans="98:208" x14ac:dyDescent="0.25">
      <c r="CT3217" s="77" t="s">
        <v>155</v>
      </c>
      <c r="CU3217" s="77" t="s">
        <v>489</v>
      </c>
      <c r="CV3217" s="77" t="s">
        <v>432</v>
      </c>
      <c r="CW3217" s="77">
        <v>2023</v>
      </c>
      <c r="CX3217" s="77">
        <v>0</v>
      </c>
      <c r="CY3217" s="77">
        <v>0</v>
      </c>
      <c r="CZ3217" s="77">
        <v>0</v>
      </c>
      <c r="DA3217" s="77">
        <v>0</v>
      </c>
      <c r="DB3217" s="77">
        <v>9129.7460702368189</v>
      </c>
      <c r="DC3217" s="77">
        <v>233.23007680794649</v>
      </c>
      <c r="DD3217" s="77">
        <v>8896.5159934288731</v>
      </c>
      <c r="DE3217" s="77">
        <v>0</v>
      </c>
      <c r="DF3217" s="77">
        <v>0</v>
      </c>
      <c r="DG3217" s="77">
        <v>533.52731185152595</v>
      </c>
      <c r="DH3217" s="77">
        <v>533.52731185152595</v>
      </c>
      <c r="DI3217" s="77">
        <v>533.52731185152595</v>
      </c>
      <c r="DJ3217" s="77">
        <v>1.453298803872547E-6</v>
      </c>
      <c r="DL3217" s="77">
        <v>0</v>
      </c>
      <c r="DM3217" s="77">
        <v>0</v>
      </c>
      <c r="DN3217" s="77">
        <v>0</v>
      </c>
      <c r="DO3217" s="77">
        <v>0</v>
      </c>
      <c r="DP3217" s="77">
        <v>7.7537460414715798E-4</v>
      </c>
      <c r="DQ3217" s="77">
        <v>7.7537460414715798E-4</v>
      </c>
      <c r="DR3217" s="77">
        <v>0</v>
      </c>
      <c r="DS3217" s="77">
        <v>7.7537460414715798E-4</v>
      </c>
      <c r="DT3217" s="77">
        <v>7.7537460414715798E-4</v>
      </c>
      <c r="DU3217" s="77">
        <v>0</v>
      </c>
      <c r="DV3217" s="77">
        <v>7.7537460414715798E-4</v>
      </c>
      <c r="DW3217" s="77">
        <v>7.7537460414715798E-4</v>
      </c>
      <c r="GE3217" s="77" t="s">
        <v>427</v>
      </c>
      <c r="GF3217" s="77" t="s">
        <v>155</v>
      </c>
      <c r="GG3217" s="77" t="s">
        <v>450</v>
      </c>
      <c r="GH3217" s="77" t="s">
        <v>481</v>
      </c>
      <c r="GI3217" s="77">
        <v>2024</v>
      </c>
      <c r="GJ3217" s="77" t="s">
        <v>303</v>
      </c>
      <c r="GK3217" s="77">
        <v>7467.8148194524174</v>
      </c>
      <c r="GL3217" s="77">
        <v>487.92267199999998</v>
      </c>
      <c r="GM3217" s="77">
        <v>2024</v>
      </c>
      <c r="GN3217" s="77" t="s">
        <v>175</v>
      </c>
      <c r="GO3217" s="77">
        <v>5.3000000000000005E-2</v>
      </c>
      <c r="GP3217" s="77">
        <v>3</v>
      </c>
      <c r="GQ3217" s="77">
        <v>0</v>
      </c>
      <c r="GR3217" s="77" t="s">
        <v>423</v>
      </c>
      <c r="GS3217" s="77">
        <v>0</v>
      </c>
      <c r="GT3217" s="77">
        <v>0</v>
      </c>
      <c r="GU3217" s="77">
        <v>0</v>
      </c>
      <c r="GV3217" s="77">
        <v>0</v>
      </c>
      <c r="GW3217" s="77">
        <v>5.5966209081309407E-2</v>
      </c>
      <c r="GX3217" s="77">
        <v>417.94528556597487</v>
      </c>
      <c r="GY3217" s="77">
        <v>5.5966209081309407E-2</v>
      </c>
      <c r="GZ3217" s="77">
        <v>417.94528556597487</v>
      </c>
    </row>
    <row r="3218" spans="98:208" x14ac:dyDescent="0.25">
      <c r="CT3218" s="77" t="s">
        <v>155</v>
      </c>
      <c r="CU3218" s="77" t="s">
        <v>489</v>
      </c>
      <c r="CV3218" s="77" t="s">
        <v>432</v>
      </c>
      <c r="CW3218" s="77">
        <v>2024</v>
      </c>
      <c r="CX3218" s="77">
        <v>0</v>
      </c>
      <c r="CY3218" s="77">
        <v>0</v>
      </c>
      <c r="CZ3218" s="77">
        <v>0</v>
      </c>
      <c r="DA3218" s="77">
        <v>0</v>
      </c>
      <c r="DB3218" s="77">
        <v>9129.7460702368189</v>
      </c>
      <c r="DC3218" s="77">
        <v>233.23007680794649</v>
      </c>
      <c r="DD3218" s="77">
        <v>8896.5159934288731</v>
      </c>
      <c r="DE3218" s="77">
        <v>0</v>
      </c>
      <c r="DF3218" s="77">
        <v>0</v>
      </c>
      <c r="DG3218" s="77">
        <v>0</v>
      </c>
      <c r="DH3218" s="77">
        <v>533.52731185152595</v>
      </c>
      <c r="DI3218" s="77">
        <v>533.52731185152595</v>
      </c>
      <c r="DJ3218" s="77">
        <v>1.453298803872547E-6</v>
      </c>
      <c r="DL3218" s="77">
        <v>0</v>
      </c>
      <c r="DM3218" s="77">
        <v>0</v>
      </c>
      <c r="DN3218" s="77">
        <v>0</v>
      </c>
      <c r="DO3218" s="77">
        <v>0</v>
      </c>
      <c r="DP3218" s="77">
        <v>0</v>
      </c>
      <c r="DQ3218" s="77">
        <v>0</v>
      </c>
      <c r="DR3218" s="77">
        <v>0</v>
      </c>
      <c r="DS3218" s="77">
        <v>7.7537460414715798E-4</v>
      </c>
      <c r="DT3218" s="77">
        <v>7.7537460414715798E-4</v>
      </c>
      <c r="DU3218" s="77">
        <v>0</v>
      </c>
      <c r="DV3218" s="77">
        <v>7.7537460414715798E-4</v>
      </c>
      <c r="DW3218" s="77">
        <v>7.7537460414715798E-4</v>
      </c>
      <c r="GE3218" s="77" t="s">
        <v>422</v>
      </c>
      <c r="GF3218" s="77" t="s">
        <v>155</v>
      </c>
      <c r="GG3218" s="77" t="s">
        <v>450</v>
      </c>
      <c r="GH3218" s="77" t="s">
        <v>481</v>
      </c>
      <c r="GI3218" s="77">
        <v>2025</v>
      </c>
      <c r="GJ3218" s="77" t="s">
        <v>305</v>
      </c>
      <c r="GK3218" s="77">
        <v>428.60232122017089</v>
      </c>
      <c r="GL3218" s="77">
        <v>487.92267199999998</v>
      </c>
      <c r="GM3218" s="77">
        <v>2025</v>
      </c>
      <c r="GN3218" s="77" t="s">
        <v>175</v>
      </c>
      <c r="GO3218" s="77">
        <v>0.13250000000000001</v>
      </c>
      <c r="GP3218" s="77">
        <v>3</v>
      </c>
      <c r="GQ3218" s="77">
        <v>0</v>
      </c>
      <c r="GR3218" s="77" t="s">
        <v>423</v>
      </c>
      <c r="GS3218" s="77">
        <v>0</v>
      </c>
      <c r="GT3218" s="77">
        <v>0</v>
      </c>
      <c r="GU3218" s="77">
        <v>0</v>
      </c>
      <c r="GV3218" s="77">
        <v>0</v>
      </c>
      <c r="GW3218" s="77">
        <v>0</v>
      </c>
      <c r="GX3218" s="77">
        <v>0</v>
      </c>
      <c r="GY3218" s="77">
        <v>0.1527377521613833</v>
      </c>
      <c r="GZ3218" s="77">
        <v>65.463755114320051</v>
      </c>
    </row>
    <row r="3219" spans="98:208" x14ac:dyDescent="0.25">
      <c r="CT3219" s="77" t="s">
        <v>155</v>
      </c>
      <c r="CU3219" s="77" t="s">
        <v>489</v>
      </c>
      <c r="CV3219" s="77" t="s">
        <v>432</v>
      </c>
      <c r="CW3219" s="77">
        <v>2025</v>
      </c>
      <c r="CX3219" s="77">
        <v>0</v>
      </c>
      <c r="CY3219" s="77">
        <v>0</v>
      </c>
      <c r="CZ3219" s="77">
        <v>0</v>
      </c>
      <c r="DA3219" s="77">
        <v>0</v>
      </c>
      <c r="DB3219" s="77">
        <v>9129.7460702368189</v>
      </c>
      <c r="DC3219" s="77">
        <v>233.23007680794649</v>
      </c>
      <c r="DD3219" s="77">
        <v>8896.5159934288731</v>
      </c>
      <c r="DE3219" s="77">
        <v>0</v>
      </c>
      <c r="DF3219" s="77">
        <v>0</v>
      </c>
      <c r="DG3219" s="77">
        <v>0</v>
      </c>
      <c r="DH3219" s="77">
        <v>0</v>
      </c>
      <c r="DI3219" s="77">
        <v>533.52731185152595</v>
      </c>
      <c r="DJ3219" s="77">
        <v>1.453298803872547E-6</v>
      </c>
      <c r="DL3219" s="77">
        <v>0</v>
      </c>
      <c r="DM3219" s="77">
        <v>0</v>
      </c>
      <c r="DN3219" s="77">
        <v>0</v>
      </c>
      <c r="DO3219" s="77">
        <v>0</v>
      </c>
      <c r="DP3219" s="77">
        <v>0</v>
      </c>
      <c r="DQ3219" s="77">
        <v>0</v>
      </c>
      <c r="DR3219" s="77">
        <v>0</v>
      </c>
      <c r="DS3219" s="77">
        <v>0</v>
      </c>
      <c r="DT3219" s="77">
        <v>0</v>
      </c>
      <c r="DU3219" s="77">
        <v>0</v>
      </c>
      <c r="DV3219" s="77">
        <v>7.7537460414715798E-4</v>
      </c>
      <c r="DW3219" s="77">
        <v>7.7537460414715798E-4</v>
      </c>
      <c r="GE3219" s="77" t="s">
        <v>425</v>
      </c>
      <c r="GF3219" s="77" t="s">
        <v>155</v>
      </c>
      <c r="GG3219" s="77" t="s">
        <v>450</v>
      </c>
      <c r="GH3219" s="77" t="s">
        <v>481</v>
      </c>
      <c r="GI3219" s="77">
        <v>2025</v>
      </c>
      <c r="GJ3219" s="77" t="s">
        <v>301</v>
      </c>
      <c r="GK3219" s="77">
        <v>13939.56097345747</v>
      </c>
      <c r="GL3219" s="77">
        <v>487.92267199999998</v>
      </c>
      <c r="GM3219" s="77">
        <v>2025</v>
      </c>
      <c r="GN3219" s="77" t="s">
        <v>175</v>
      </c>
      <c r="GO3219" s="77">
        <v>5.3000000000000005E-2</v>
      </c>
      <c r="GP3219" s="77">
        <v>3</v>
      </c>
      <c r="GQ3219" s="77">
        <v>0</v>
      </c>
      <c r="GR3219" s="77" t="s">
        <v>423</v>
      </c>
      <c r="GS3219" s="77">
        <v>0</v>
      </c>
      <c r="GT3219" s="77">
        <v>0</v>
      </c>
      <c r="GU3219" s="77">
        <v>0</v>
      </c>
      <c r="GV3219" s="77">
        <v>0</v>
      </c>
      <c r="GW3219" s="77">
        <v>0</v>
      </c>
      <c r="GX3219" s="77">
        <v>0</v>
      </c>
      <c r="GY3219" s="77">
        <v>5.5966209081309407E-2</v>
      </c>
      <c r="GZ3219" s="77">
        <v>780.14438394218166</v>
      </c>
    </row>
    <row r="3220" spans="98:208" x14ac:dyDescent="0.25">
      <c r="CT3220" s="77" t="s">
        <v>155</v>
      </c>
      <c r="CU3220" s="77" t="s">
        <v>489</v>
      </c>
      <c r="CV3220" s="77" t="s">
        <v>439</v>
      </c>
      <c r="CW3220" s="77">
        <v>2020</v>
      </c>
      <c r="CX3220" s="77">
        <v>0</v>
      </c>
      <c r="CY3220" s="77">
        <v>0</v>
      </c>
      <c r="CZ3220" s="77">
        <v>0</v>
      </c>
      <c r="DA3220" s="77">
        <v>0</v>
      </c>
      <c r="DB3220" s="77">
        <v>5.2405583313015516</v>
      </c>
      <c r="DC3220" s="77">
        <v>0.69641821681223126</v>
      </c>
      <c r="DD3220" s="77">
        <v>2.9419641522810251</v>
      </c>
      <c r="DE3220" s="77">
        <v>1.6021759622082901</v>
      </c>
      <c r="DF3220" s="77">
        <v>0.36068764874241344</v>
      </c>
      <c r="DG3220" s="77">
        <v>0</v>
      </c>
      <c r="DH3220" s="77">
        <v>0</v>
      </c>
      <c r="DI3220" s="77">
        <v>0</v>
      </c>
      <c r="DJ3220" s="77">
        <v>1.3079689218866999E-5</v>
      </c>
      <c r="DL3220" s="77">
        <v>0</v>
      </c>
      <c r="DM3220" s="77">
        <v>4.7176823506346321E-6</v>
      </c>
      <c r="DN3220" s="77">
        <v>4.7176823506346321E-6</v>
      </c>
      <c r="DO3220" s="77">
        <v>0</v>
      </c>
      <c r="DP3220" s="77">
        <v>0</v>
      </c>
      <c r="DQ3220" s="77">
        <v>0</v>
      </c>
      <c r="DR3220" s="77">
        <v>0</v>
      </c>
      <c r="DS3220" s="77">
        <v>0</v>
      </c>
      <c r="DT3220" s="77">
        <v>0</v>
      </c>
      <c r="DU3220" s="77">
        <v>0</v>
      </c>
      <c r="DV3220" s="77">
        <v>0</v>
      </c>
      <c r="DW3220" s="77">
        <v>0</v>
      </c>
      <c r="GE3220" s="77" t="s">
        <v>427</v>
      </c>
      <c r="GF3220" s="77" t="s">
        <v>155</v>
      </c>
      <c r="GG3220" s="77" t="s">
        <v>450</v>
      </c>
      <c r="GH3220" s="77" t="s">
        <v>481</v>
      </c>
      <c r="GI3220" s="77">
        <v>2025</v>
      </c>
      <c r="GJ3220" s="77" t="s">
        <v>303</v>
      </c>
      <c r="GK3220" s="77">
        <v>7467.8148194524174</v>
      </c>
      <c r="GL3220" s="77">
        <v>487.92267199999998</v>
      </c>
      <c r="GM3220" s="77">
        <v>2025</v>
      </c>
      <c r="GN3220" s="77" t="s">
        <v>175</v>
      </c>
      <c r="GO3220" s="77">
        <v>5.3000000000000005E-2</v>
      </c>
      <c r="GP3220" s="77">
        <v>3</v>
      </c>
      <c r="GQ3220" s="77">
        <v>0</v>
      </c>
      <c r="GR3220" s="77" t="s">
        <v>423</v>
      </c>
      <c r="GS3220" s="77">
        <v>0</v>
      </c>
      <c r="GT3220" s="77">
        <v>0</v>
      </c>
      <c r="GU3220" s="77">
        <v>0</v>
      </c>
      <c r="GV3220" s="77">
        <v>0</v>
      </c>
      <c r="GW3220" s="77">
        <v>0</v>
      </c>
      <c r="GX3220" s="77">
        <v>0</v>
      </c>
      <c r="GY3220" s="77">
        <v>5.5966209081309407E-2</v>
      </c>
      <c r="GZ3220" s="77">
        <v>417.94528556597487</v>
      </c>
    </row>
    <row r="3221" spans="98:208" x14ac:dyDescent="0.25">
      <c r="CT3221" s="77" t="s">
        <v>155</v>
      </c>
      <c r="CU3221" s="77" t="s">
        <v>489</v>
      </c>
      <c r="CV3221" s="77" t="s">
        <v>439</v>
      </c>
      <c r="CW3221" s="77">
        <v>2021</v>
      </c>
      <c r="CX3221" s="77">
        <v>0</v>
      </c>
      <c r="CY3221" s="77">
        <v>0</v>
      </c>
      <c r="CZ3221" s="77">
        <v>0</v>
      </c>
      <c r="DA3221" s="77">
        <v>0</v>
      </c>
      <c r="DB3221" s="77">
        <v>5.2405583313015516</v>
      </c>
      <c r="DC3221" s="77">
        <v>0.69641821681223126</v>
      </c>
      <c r="DD3221" s="77">
        <v>2.9419641522810251</v>
      </c>
      <c r="DE3221" s="77">
        <v>1.6021759622082901</v>
      </c>
      <c r="DF3221" s="77">
        <v>0.36068764874241344</v>
      </c>
      <c r="DG3221" s="77">
        <v>0.36068764874241344</v>
      </c>
      <c r="DH3221" s="77">
        <v>0</v>
      </c>
      <c r="DI3221" s="77">
        <v>0</v>
      </c>
      <c r="DJ3221" s="77">
        <v>1.3079689218866999E-5</v>
      </c>
      <c r="DL3221" s="77">
        <v>0</v>
      </c>
      <c r="DM3221" s="77">
        <v>4.7176823506346321E-6</v>
      </c>
      <c r="DN3221" s="77">
        <v>4.7176823506346321E-6</v>
      </c>
      <c r="DO3221" s="77">
        <v>0</v>
      </c>
      <c r="DP3221" s="77">
        <v>4.7176823506346321E-6</v>
      </c>
      <c r="DQ3221" s="77">
        <v>4.7176823506346321E-6</v>
      </c>
      <c r="DR3221" s="77">
        <v>0</v>
      </c>
      <c r="DS3221" s="77">
        <v>0</v>
      </c>
      <c r="DT3221" s="77">
        <v>0</v>
      </c>
      <c r="DU3221" s="77">
        <v>0</v>
      </c>
      <c r="DV3221" s="77">
        <v>0</v>
      </c>
      <c r="DW3221" s="77">
        <v>0</v>
      </c>
      <c r="GE3221" s="77" t="s">
        <v>422</v>
      </c>
      <c r="GF3221" s="77" t="s">
        <v>155</v>
      </c>
      <c r="GG3221" s="77" t="s">
        <v>450</v>
      </c>
      <c r="GH3221" s="77" t="s">
        <v>488</v>
      </c>
      <c r="GI3221" s="77">
        <v>2021</v>
      </c>
      <c r="GJ3221" s="77" t="s">
        <v>305</v>
      </c>
      <c r="GK3221" s="77">
        <v>409.22373582043832</v>
      </c>
      <c r="GL3221" s="77">
        <v>487.92267199999998</v>
      </c>
      <c r="GM3221" s="77">
        <v>2021</v>
      </c>
      <c r="GN3221" s="77" t="s">
        <v>175</v>
      </c>
      <c r="GO3221" s="77">
        <v>0.13250000000000001</v>
      </c>
      <c r="GP3221" s="77">
        <v>3</v>
      </c>
      <c r="GQ3221" s="77">
        <v>0</v>
      </c>
      <c r="GR3221" s="77" t="s">
        <v>423</v>
      </c>
      <c r="GS3221" s="77">
        <v>0.1527377521613833</v>
      </c>
      <c r="GT3221" s="77">
        <v>62.503913540297503</v>
      </c>
      <c r="GU3221" s="77">
        <v>0.1527377521613833</v>
      </c>
      <c r="GV3221" s="77">
        <v>62.503913540297503</v>
      </c>
      <c r="GW3221" s="77">
        <v>0</v>
      </c>
      <c r="GX3221" s="77">
        <v>0</v>
      </c>
      <c r="GY3221" s="77">
        <v>0</v>
      </c>
      <c r="GZ3221" s="77">
        <v>0</v>
      </c>
    </row>
    <row r="3222" spans="98:208" x14ac:dyDescent="0.25">
      <c r="CT3222" s="77" t="s">
        <v>155</v>
      </c>
      <c r="CU3222" s="77" t="s">
        <v>489</v>
      </c>
      <c r="CV3222" s="77" t="s">
        <v>439</v>
      </c>
      <c r="CW3222" s="77">
        <v>2022</v>
      </c>
      <c r="CX3222" s="77">
        <v>0</v>
      </c>
      <c r="CY3222" s="77">
        <v>0</v>
      </c>
      <c r="CZ3222" s="77">
        <v>0</v>
      </c>
      <c r="DA3222" s="77">
        <v>0</v>
      </c>
      <c r="DB3222" s="77">
        <v>5.2405583313015516</v>
      </c>
      <c r="DC3222" s="77">
        <v>0.69641821681223126</v>
      </c>
      <c r="DD3222" s="77">
        <v>2.9419641522810251</v>
      </c>
      <c r="DE3222" s="77">
        <v>1.6021759622082901</v>
      </c>
      <c r="DF3222" s="77">
        <v>0.36068764874241344</v>
      </c>
      <c r="DG3222" s="77">
        <v>0.36068764874241344</v>
      </c>
      <c r="DH3222" s="77">
        <v>0.36068764874241344</v>
      </c>
      <c r="DI3222" s="77">
        <v>0</v>
      </c>
      <c r="DJ3222" s="77">
        <v>1.3079689218866999E-5</v>
      </c>
      <c r="DL3222" s="77">
        <v>0</v>
      </c>
      <c r="DM3222" s="77">
        <v>4.7176823506346321E-6</v>
      </c>
      <c r="DN3222" s="77">
        <v>4.7176823506346321E-6</v>
      </c>
      <c r="DO3222" s="77">
        <v>0</v>
      </c>
      <c r="DP3222" s="77">
        <v>4.7176823506346321E-6</v>
      </c>
      <c r="DQ3222" s="77">
        <v>4.7176823506346321E-6</v>
      </c>
      <c r="DR3222" s="77">
        <v>0</v>
      </c>
      <c r="DS3222" s="77">
        <v>4.7176823506346321E-6</v>
      </c>
      <c r="DT3222" s="77">
        <v>4.7176823506346321E-6</v>
      </c>
      <c r="DU3222" s="77">
        <v>0</v>
      </c>
      <c r="DV3222" s="77">
        <v>0</v>
      </c>
      <c r="DW3222" s="77">
        <v>0</v>
      </c>
      <c r="GE3222" s="77" t="s">
        <v>425</v>
      </c>
      <c r="GF3222" s="77" t="s">
        <v>155</v>
      </c>
      <c r="GG3222" s="77" t="s">
        <v>450</v>
      </c>
      <c r="GH3222" s="77" t="s">
        <v>488</v>
      </c>
      <c r="GI3222" s="77">
        <v>2021</v>
      </c>
      <c r="GJ3222" s="77" t="s">
        <v>301</v>
      </c>
      <c r="GK3222" s="77">
        <v>13469.087812378741</v>
      </c>
      <c r="GL3222" s="77">
        <v>487.92267199999998</v>
      </c>
      <c r="GM3222" s="77">
        <v>2021</v>
      </c>
      <c r="GN3222" s="77" t="s">
        <v>175</v>
      </c>
      <c r="GO3222" s="77">
        <v>5.3000000000000005E-2</v>
      </c>
      <c r="GP3222" s="77">
        <v>3</v>
      </c>
      <c r="GQ3222" s="77">
        <v>0</v>
      </c>
      <c r="GR3222" s="77" t="s">
        <v>423</v>
      </c>
      <c r="GS3222" s="77">
        <v>5.5966209081309407E-2</v>
      </c>
      <c r="GT3222" s="77">
        <v>753.81378464210491</v>
      </c>
      <c r="GU3222" s="77">
        <v>5.5966209081309407E-2</v>
      </c>
      <c r="GV3222" s="77">
        <v>753.81378464210491</v>
      </c>
      <c r="GW3222" s="77">
        <v>0</v>
      </c>
      <c r="GX3222" s="77">
        <v>0</v>
      </c>
      <c r="GY3222" s="77">
        <v>0</v>
      </c>
      <c r="GZ3222" s="77">
        <v>0</v>
      </c>
    </row>
    <row r="3223" spans="98:208" x14ac:dyDescent="0.25">
      <c r="CT3223" s="77" t="s">
        <v>155</v>
      </c>
      <c r="CU3223" s="77" t="s">
        <v>489</v>
      </c>
      <c r="CV3223" s="77" t="s">
        <v>439</v>
      </c>
      <c r="CW3223" s="77">
        <v>2023</v>
      </c>
      <c r="CX3223" s="77">
        <v>0</v>
      </c>
      <c r="CY3223" s="77">
        <v>0</v>
      </c>
      <c r="CZ3223" s="77">
        <v>0</v>
      </c>
      <c r="DA3223" s="77">
        <v>0</v>
      </c>
      <c r="DB3223" s="77">
        <v>5.4750346070077809</v>
      </c>
      <c r="DC3223" s="77">
        <v>0.71896016785821226</v>
      </c>
      <c r="DD3223" s="77">
        <v>3.0714971986151109</v>
      </c>
      <c r="DE3223" s="77">
        <v>1.6845772405344519</v>
      </c>
      <c r="DF3223" s="77">
        <v>0</v>
      </c>
      <c r="DG3223" s="77">
        <v>0.37599181639995</v>
      </c>
      <c r="DH3223" s="77">
        <v>0.37599181639995</v>
      </c>
      <c r="DI3223" s="77">
        <v>0.37599181639995</v>
      </c>
      <c r="DJ3223" s="77">
        <v>1.3079689218866999E-5</v>
      </c>
      <c r="DL3223" s="77">
        <v>0</v>
      </c>
      <c r="DM3223" s="77">
        <v>0</v>
      </c>
      <c r="DN3223" s="77">
        <v>0</v>
      </c>
      <c r="DO3223" s="77">
        <v>0</v>
      </c>
      <c r="DP3223" s="77">
        <v>4.9178561073486465E-6</v>
      </c>
      <c r="DQ3223" s="77">
        <v>4.9178561073486465E-6</v>
      </c>
      <c r="DR3223" s="77">
        <v>0</v>
      </c>
      <c r="DS3223" s="77">
        <v>4.9178561073486465E-6</v>
      </c>
      <c r="DT3223" s="77">
        <v>4.9178561073486465E-6</v>
      </c>
      <c r="DU3223" s="77">
        <v>0</v>
      </c>
      <c r="DV3223" s="77">
        <v>4.9178561073486465E-6</v>
      </c>
      <c r="DW3223" s="77">
        <v>4.9178561073486465E-6</v>
      </c>
      <c r="GE3223" s="77" t="s">
        <v>427</v>
      </c>
      <c r="GF3223" s="77" t="s">
        <v>155</v>
      </c>
      <c r="GG3223" s="77" t="s">
        <v>450</v>
      </c>
      <c r="GH3223" s="77" t="s">
        <v>488</v>
      </c>
      <c r="GI3223" s="77">
        <v>2021</v>
      </c>
      <c r="GJ3223" s="77" t="s">
        <v>303</v>
      </c>
      <c r="GK3223" s="77">
        <v>7205.5312760252837</v>
      </c>
      <c r="GL3223" s="77">
        <v>487.92267199999998</v>
      </c>
      <c r="GM3223" s="77">
        <v>2021</v>
      </c>
      <c r="GN3223" s="77" t="s">
        <v>175</v>
      </c>
      <c r="GO3223" s="77">
        <v>5.3000000000000005E-2</v>
      </c>
      <c r="GP3223" s="77">
        <v>3</v>
      </c>
      <c r="GQ3223" s="77">
        <v>0</v>
      </c>
      <c r="GR3223" s="77" t="s">
        <v>423</v>
      </c>
      <c r="GS3223" s="77">
        <v>5.5966209081309407E-2</v>
      </c>
      <c r="GT3223" s="77">
        <v>403.26626993594516</v>
      </c>
      <c r="GU3223" s="77">
        <v>5.5966209081309407E-2</v>
      </c>
      <c r="GV3223" s="77">
        <v>403.26626993594516</v>
      </c>
      <c r="GW3223" s="77">
        <v>0</v>
      </c>
      <c r="GX3223" s="77">
        <v>0</v>
      </c>
      <c r="GY3223" s="77">
        <v>0</v>
      </c>
      <c r="GZ3223" s="77">
        <v>0</v>
      </c>
    </row>
    <row r="3224" spans="98:208" x14ac:dyDescent="0.25">
      <c r="CT3224" s="77" t="s">
        <v>155</v>
      </c>
      <c r="CU3224" s="77" t="s">
        <v>489</v>
      </c>
      <c r="CV3224" s="77" t="s">
        <v>439</v>
      </c>
      <c r="CW3224" s="77">
        <v>2024</v>
      </c>
      <c r="CX3224" s="77">
        <v>0</v>
      </c>
      <c r="CY3224" s="77">
        <v>0</v>
      </c>
      <c r="CZ3224" s="77">
        <v>0</v>
      </c>
      <c r="DA3224" s="77">
        <v>0</v>
      </c>
      <c r="DB3224" s="77">
        <v>5.4750346070077809</v>
      </c>
      <c r="DC3224" s="77">
        <v>0.71896016785821226</v>
      </c>
      <c r="DD3224" s="77">
        <v>3.0714971986151109</v>
      </c>
      <c r="DE3224" s="77">
        <v>1.6845772405344519</v>
      </c>
      <c r="DF3224" s="77">
        <v>0</v>
      </c>
      <c r="DG3224" s="77">
        <v>0</v>
      </c>
      <c r="DH3224" s="77">
        <v>0.37599181639995</v>
      </c>
      <c r="DI3224" s="77">
        <v>0.37599181639995</v>
      </c>
      <c r="DJ3224" s="77">
        <v>1.3079689218866999E-5</v>
      </c>
      <c r="DL3224" s="77">
        <v>0</v>
      </c>
      <c r="DM3224" s="77">
        <v>0</v>
      </c>
      <c r="DN3224" s="77">
        <v>0</v>
      </c>
      <c r="DO3224" s="77">
        <v>0</v>
      </c>
      <c r="DP3224" s="77">
        <v>0</v>
      </c>
      <c r="DQ3224" s="77">
        <v>0</v>
      </c>
      <c r="DR3224" s="77">
        <v>0</v>
      </c>
      <c r="DS3224" s="77">
        <v>4.9178561073486465E-6</v>
      </c>
      <c r="DT3224" s="77">
        <v>4.9178561073486465E-6</v>
      </c>
      <c r="DU3224" s="77">
        <v>0</v>
      </c>
      <c r="DV3224" s="77">
        <v>4.9178561073486465E-6</v>
      </c>
      <c r="DW3224" s="77">
        <v>4.9178561073486465E-6</v>
      </c>
      <c r="GE3224" s="77" t="s">
        <v>422</v>
      </c>
      <c r="GF3224" s="77" t="s">
        <v>155</v>
      </c>
      <c r="GG3224" s="77" t="s">
        <v>450</v>
      </c>
      <c r="GH3224" s="77" t="s">
        <v>488</v>
      </c>
      <c r="GI3224" s="77">
        <v>2022</v>
      </c>
      <c r="GJ3224" s="77" t="s">
        <v>305</v>
      </c>
      <c r="GK3224" s="77">
        <v>409.22373582043832</v>
      </c>
      <c r="GL3224" s="77">
        <v>487.92267199999998</v>
      </c>
      <c r="GM3224" s="77">
        <v>2022</v>
      </c>
      <c r="GN3224" s="77" t="s">
        <v>175</v>
      </c>
      <c r="GO3224" s="77">
        <v>0.13250000000000001</v>
      </c>
      <c r="GP3224" s="77">
        <v>3</v>
      </c>
      <c r="GQ3224" s="77">
        <v>0</v>
      </c>
      <c r="GR3224" s="77" t="s">
        <v>423</v>
      </c>
      <c r="GS3224" s="77">
        <v>0.1527377521613833</v>
      </c>
      <c r="GT3224" s="77">
        <v>62.503913540297503</v>
      </c>
      <c r="GU3224" s="77">
        <v>0.1527377521613833</v>
      </c>
      <c r="GV3224" s="77">
        <v>62.503913540297503</v>
      </c>
      <c r="GW3224" s="77">
        <v>0.1527377521613833</v>
      </c>
      <c r="GX3224" s="77">
        <v>62.503913540297503</v>
      </c>
      <c r="GY3224" s="77">
        <v>0</v>
      </c>
      <c r="GZ3224" s="77">
        <v>0</v>
      </c>
    </row>
    <row r="3225" spans="98:208" x14ac:dyDescent="0.25">
      <c r="CT3225" s="77" t="s">
        <v>155</v>
      </c>
      <c r="CU3225" s="77" t="s">
        <v>489</v>
      </c>
      <c r="CV3225" s="77" t="s">
        <v>439</v>
      </c>
      <c r="CW3225" s="77">
        <v>2025</v>
      </c>
      <c r="CX3225" s="77">
        <v>0</v>
      </c>
      <c r="CY3225" s="77">
        <v>0</v>
      </c>
      <c r="CZ3225" s="77">
        <v>0</v>
      </c>
      <c r="DA3225" s="77">
        <v>0</v>
      </c>
      <c r="DB3225" s="77">
        <v>5.4750346070077809</v>
      </c>
      <c r="DC3225" s="77">
        <v>0.71896016785821226</v>
      </c>
      <c r="DD3225" s="77">
        <v>3.0714971986151109</v>
      </c>
      <c r="DE3225" s="77">
        <v>1.6845772405344519</v>
      </c>
      <c r="DF3225" s="77">
        <v>0</v>
      </c>
      <c r="DG3225" s="77">
        <v>0</v>
      </c>
      <c r="DH3225" s="77">
        <v>0</v>
      </c>
      <c r="DI3225" s="77">
        <v>0.37599181639995</v>
      </c>
      <c r="DJ3225" s="77">
        <v>1.3079689218866999E-5</v>
      </c>
      <c r="DL3225" s="77">
        <v>0</v>
      </c>
      <c r="DM3225" s="77">
        <v>0</v>
      </c>
      <c r="DN3225" s="77">
        <v>0</v>
      </c>
      <c r="DO3225" s="77">
        <v>0</v>
      </c>
      <c r="DP3225" s="77">
        <v>0</v>
      </c>
      <c r="DQ3225" s="77">
        <v>0</v>
      </c>
      <c r="DR3225" s="77">
        <v>0</v>
      </c>
      <c r="DS3225" s="77">
        <v>0</v>
      </c>
      <c r="DT3225" s="77">
        <v>0</v>
      </c>
      <c r="DU3225" s="77">
        <v>0</v>
      </c>
      <c r="DV3225" s="77">
        <v>4.9178561073486465E-6</v>
      </c>
      <c r="DW3225" s="77">
        <v>4.9178561073486465E-6</v>
      </c>
      <c r="GE3225" s="77" t="s">
        <v>425</v>
      </c>
      <c r="GF3225" s="77" t="s">
        <v>155</v>
      </c>
      <c r="GG3225" s="77" t="s">
        <v>450</v>
      </c>
      <c r="GH3225" s="77" t="s">
        <v>488</v>
      </c>
      <c r="GI3225" s="77">
        <v>2022</v>
      </c>
      <c r="GJ3225" s="77" t="s">
        <v>301</v>
      </c>
      <c r="GK3225" s="77">
        <v>13469.087812378741</v>
      </c>
      <c r="GL3225" s="77">
        <v>487.92267199999998</v>
      </c>
      <c r="GM3225" s="77">
        <v>2022</v>
      </c>
      <c r="GN3225" s="77" t="s">
        <v>175</v>
      </c>
      <c r="GO3225" s="77">
        <v>5.3000000000000005E-2</v>
      </c>
      <c r="GP3225" s="77">
        <v>3</v>
      </c>
      <c r="GQ3225" s="77">
        <v>0</v>
      </c>
      <c r="GR3225" s="77" t="s">
        <v>423</v>
      </c>
      <c r="GS3225" s="77">
        <v>5.5966209081309407E-2</v>
      </c>
      <c r="GT3225" s="77">
        <v>753.81378464210491</v>
      </c>
      <c r="GU3225" s="77">
        <v>5.5966209081309407E-2</v>
      </c>
      <c r="GV3225" s="77">
        <v>753.81378464210491</v>
      </c>
      <c r="GW3225" s="77">
        <v>5.5966209081309407E-2</v>
      </c>
      <c r="GX3225" s="77">
        <v>753.81378464210491</v>
      </c>
      <c r="GY3225" s="77">
        <v>0</v>
      </c>
      <c r="GZ3225" s="77">
        <v>0</v>
      </c>
    </row>
    <row r="3226" spans="98:208" x14ac:dyDescent="0.25">
      <c r="CT3226" s="77" t="s">
        <v>155</v>
      </c>
      <c r="CU3226" s="77" t="s">
        <v>489</v>
      </c>
      <c r="CV3226" s="77" t="s">
        <v>446</v>
      </c>
      <c r="CW3226" s="77">
        <v>2020</v>
      </c>
      <c r="CX3226" s="77">
        <v>0</v>
      </c>
      <c r="CY3226" s="77">
        <v>0</v>
      </c>
      <c r="CZ3226" s="77">
        <v>0</v>
      </c>
      <c r="DA3226" s="77">
        <v>0</v>
      </c>
      <c r="DB3226" s="77">
        <v>7.7900575334948499E-2</v>
      </c>
      <c r="DC3226" s="77">
        <v>3.6425060683954513E-2</v>
      </c>
      <c r="DD3226" s="77">
        <v>1.580872452543235E-3</v>
      </c>
      <c r="DE3226" s="77">
        <v>3.9894642198450757E-2</v>
      </c>
      <c r="DF3226" s="77">
        <v>7.8847092159216332E-3</v>
      </c>
      <c r="DG3226" s="77">
        <v>0</v>
      </c>
      <c r="DH3226" s="77">
        <v>0</v>
      </c>
      <c r="DI3226" s="77">
        <v>0</v>
      </c>
      <c r="DJ3226" s="77">
        <v>2.246073299139016E-3</v>
      </c>
      <c r="DL3226" s="77">
        <v>0</v>
      </c>
      <c r="DM3226" s="77">
        <v>1.7709634841356905E-5</v>
      </c>
      <c r="DN3226" s="77">
        <v>1.7709634841356905E-5</v>
      </c>
      <c r="DO3226" s="77">
        <v>0</v>
      </c>
      <c r="DP3226" s="77">
        <v>0</v>
      </c>
      <c r="DQ3226" s="77">
        <v>0</v>
      </c>
      <c r="DR3226" s="77">
        <v>0</v>
      </c>
      <c r="DS3226" s="77">
        <v>0</v>
      </c>
      <c r="DT3226" s="77">
        <v>0</v>
      </c>
      <c r="DU3226" s="77">
        <v>0</v>
      </c>
      <c r="DV3226" s="77">
        <v>0</v>
      </c>
      <c r="DW3226" s="77">
        <v>0</v>
      </c>
      <c r="GE3226" s="77" t="s">
        <v>427</v>
      </c>
      <c r="GF3226" s="77" t="s">
        <v>155</v>
      </c>
      <c r="GG3226" s="77" t="s">
        <v>450</v>
      </c>
      <c r="GH3226" s="77" t="s">
        <v>488</v>
      </c>
      <c r="GI3226" s="77">
        <v>2022</v>
      </c>
      <c r="GJ3226" s="77" t="s">
        <v>303</v>
      </c>
      <c r="GK3226" s="77">
        <v>7205.5312760252837</v>
      </c>
      <c r="GL3226" s="77">
        <v>487.92267199999998</v>
      </c>
      <c r="GM3226" s="77">
        <v>2022</v>
      </c>
      <c r="GN3226" s="77" t="s">
        <v>175</v>
      </c>
      <c r="GO3226" s="77">
        <v>5.3000000000000005E-2</v>
      </c>
      <c r="GP3226" s="77">
        <v>3</v>
      </c>
      <c r="GQ3226" s="77">
        <v>0</v>
      </c>
      <c r="GR3226" s="77" t="s">
        <v>423</v>
      </c>
      <c r="GS3226" s="77">
        <v>5.5966209081309407E-2</v>
      </c>
      <c r="GT3226" s="77">
        <v>403.26626993594516</v>
      </c>
      <c r="GU3226" s="77">
        <v>5.5966209081309407E-2</v>
      </c>
      <c r="GV3226" s="77">
        <v>403.26626993594516</v>
      </c>
      <c r="GW3226" s="77">
        <v>5.5966209081309407E-2</v>
      </c>
      <c r="GX3226" s="77">
        <v>403.26626993594516</v>
      </c>
      <c r="GY3226" s="77">
        <v>0</v>
      </c>
      <c r="GZ3226" s="77">
        <v>0</v>
      </c>
    </row>
    <row r="3227" spans="98:208" x14ac:dyDescent="0.25">
      <c r="CT3227" s="77" t="s">
        <v>155</v>
      </c>
      <c r="CU3227" s="77" t="s">
        <v>489</v>
      </c>
      <c r="CV3227" s="77" t="s">
        <v>446</v>
      </c>
      <c r="CW3227" s="77">
        <v>2021</v>
      </c>
      <c r="CX3227" s="77">
        <v>0</v>
      </c>
      <c r="CY3227" s="77">
        <v>0</v>
      </c>
      <c r="CZ3227" s="77">
        <v>0</v>
      </c>
      <c r="DA3227" s="77">
        <v>0</v>
      </c>
      <c r="DB3227" s="77">
        <v>7.7900575334948499E-2</v>
      </c>
      <c r="DC3227" s="77">
        <v>3.6425060683954513E-2</v>
      </c>
      <c r="DD3227" s="77">
        <v>1.580872452543235E-3</v>
      </c>
      <c r="DE3227" s="77">
        <v>3.9894642198450757E-2</v>
      </c>
      <c r="DF3227" s="77">
        <v>7.8847092159216332E-3</v>
      </c>
      <c r="DG3227" s="77">
        <v>7.8847092159216332E-3</v>
      </c>
      <c r="DH3227" s="77">
        <v>0</v>
      </c>
      <c r="DI3227" s="77">
        <v>0</v>
      </c>
      <c r="DJ3227" s="77">
        <v>2.246073299139016E-3</v>
      </c>
      <c r="DL3227" s="77">
        <v>0</v>
      </c>
      <c r="DM3227" s="77">
        <v>1.7709634841356905E-5</v>
      </c>
      <c r="DN3227" s="77">
        <v>1.7709634841356905E-5</v>
      </c>
      <c r="DO3227" s="77">
        <v>0</v>
      </c>
      <c r="DP3227" s="77">
        <v>1.7709634841356905E-5</v>
      </c>
      <c r="DQ3227" s="77">
        <v>1.7709634841356905E-5</v>
      </c>
      <c r="DR3227" s="77">
        <v>0</v>
      </c>
      <c r="DS3227" s="77">
        <v>0</v>
      </c>
      <c r="DT3227" s="77">
        <v>0</v>
      </c>
      <c r="DU3227" s="77">
        <v>0</v>
      </c>
      <c r="DV3227" s="77">
        <v>0</v>
      </c>
      <c r="DW3227" s="77">
        <v>0</v>
      </c>
      <c r="GE3227" s="77" t="s">
        <v>422</v>
      </c>
      <c r="GF3227" s="77" t="s">
        <v>155</v>
      </c>
      <c r="GG3227" s="77" t="s">
        <v>450</v>
      </c>
      <c r="GH3227" s="77" t="s">
        <v>488</v>
      </c>
      <c r="GI3227" s="77">
        <v>2023</v>
      </c>
      <c r="GJ3227" s="77" t="s">
        <v>305</v>
      </c>
      <c r="GK3227" s="77">
        <v>428.60232122030419</v>
      </c>
      <c r="GL3227" s="77">
        <v>487.92267199999998</v>
      </c>
      <c r="GM3227" s="77">
        <v>2023</v>
      </c>
      <c r="GN3227" s="77" t="s">
        <v>175</v>
      </c>
      <c r="GO3227" s="77">
        <v>0.13250000000000001</v>
      </c>
      <c r="GP3227" s="77">
        <v>3</v>
      </c>
      <c r="GQ3227" s="77">
        <v>0</v>
      </c>
      <c r="GR3227" s="77" t="s">
        <v>423</v>
      </c>
      <c r="GS3227" s="77">
        <v>0</v>
      </c>
      <c r="GT3227" s="77">
        <v>0</v>
      </c>
      <c r="GU3227" s="77">
        <v>0.1527377521613833</v>
      </c>
      <c r="GV3227" s="77">
        <v>65.463755114340415</v>
      </c>
      <c r="GW3227" s="77">
        <v>0.1527377521613833</v>
      </c>
      <c r="GX3227" s="77">
        <v>65.463755114340415</v>
      </c>
      <c r="GY3227" s="77">
        <v>0.1527377521613833</v>
      </c>
      <c r="GZ3227" s="77">
        <v>65.463755114340415</v>
      </c>
    </row>
    <row r="3228" spans="98:208" x14ac:dyDescent="0.25">
      <c r="CT3228" s="77" t="s">
        <v>155</v>
      </c>
      <c r="CU3228" s="77" t="s">
        <v>489</v>
      </c>
      <c r="CV3228" s="77" t="s">
        <v>446</v>
      </c>
      <c r="CW3228" s="77">
        <v>2022</v>
      </c>
      <c r="CX3228" s="77">
        <v>0</v>
      </c>
      <c r="CY3228" s="77">
        <v>0</v>
      </c>
      <c r="CZ3228" s="77">
        <v>0</v>
      </c>
      <c r="DA3228" s="77">
        <v>0</v>
      </c>
      <c r="DB3228" s="77">
        <v>7.7900575334948499E-2</v>
      </c>
      <c r="DC3228" s="77">
        <v>3.6425060683954513E-2</v>
      </c>
      <c r="DD3228" s="77">
        <v>1.580872452543235E-3</v>
      </c>
      <c r="DE3228" s="77">
        <v>3.9894642198450757E-2</v>
      </c>
      <c r="DF3228" s="77">
        <v>7.8847092159216332E-3</v>
      </c>
      <c r="DG3228" s="77">
        <v>7.8847092159216332E-3</v>
      </c>
      <c r="DH3228" s="77">
        <v>7.8847092159216332E-3</v>
      </c>
      <c r="DI3228" s="77">
        <v>0</v>
      </c>
      <c r="DJ3228" s="77">
        <v>2.246073299139016E-3</v>
      </c>
      <c r="DL3228" s="77">
        <v>0</v>
      </c>
      <c r="DM3228" s="77">
        <v>1.7709634841356905E-5</v>
      </c>
      <c r="DN3228" s="77">
        <v>1.7709634841356905E-5</v>
      </c>
      <c r="DO3228" s="77">
        <v>0</v>
      </c>
      <c r="DP3228" s="77">
        <v>1.7709634841356905E-5</v>
      </c>
      <c r="DQ3228" s="77">
        <v>1.7709634841356905E-5</v>
      </c>
      <c r="DR3228" s="77">
        <v>0</v>
      </c>
      <c r="DS3228" s="77">
        <v>1.7709634841356905E-5</v>
      </c>
      <c r="DT3228" s="77">
        <v>1.7709634841356905E-5</v>
      </c>
      <c r="DU3228" s="77">
        <v>0</v>
      </c>
      <c r="DV3228" s="77">
        <v>0</v>
      </c>
      <c r="DW3228" s="77">
        <v>0</v>
      </c>
      <c r="GE3228" s="77" t="s">
        <v>425</v>
      </c>
      <c r="GF3228" s="77" t="s">
        <v>155</v>
      </c>
      <c r="GG3228" s="77" t="s">
        <v>450</v>
      </c>
      <c r="GH3228" s="77" t="s">
        <v>488</v>
      </c>
      <c r="GI3228" s="77">
        <v>2023</v>
      </c>
      <c r="GJ3228" s="77" t="s">
        <v>301</v>
      </c>
      <c r="GK3228" s="77">
        <v>13939.56097345755</v>
      </c>
      <c r="GL3228" s="77">
        <v>487.92267199999998</v>
      </c>
      <c r="GM3228" s="77">
        <v>2023</v>
      </c>
      <c r="GN3228" s="77" t="s">
        <v>175</v>
      </c>
      <c r="GO3228" s="77">
        <v>5.3000000000000005E-2</v>
      </c>
      <c r="GP3228" s="77">
        <v>3</v>
      </c>
      <c r="GQ3228" s="77">
        <v>0</v>
      </c>
      <c r="GR3228" s="77" t="s">
        <v>423</v>
      </c>
      <c r="GS3228" s="77">
        <v>0</v>
      </c>
      <c r="GT3228" s="77">
        <v>0</v>
      </c>
      <c r="GU3228" s="77">
        <v>5.5966209081309407E-2</v>
      </c>
      <c r="GV3228" s="77">
        <v>780.1443839421861</v>
      </c>
      <c r="GW3228" s="77">
        <v>5.5966209081309407E-2</v>
      </c>
      <c r="GX3228" s="77">
        <v>780.1443839421861</v>
      </c>
      <c r="GY3228" s="77">
        <v>5.5966209081309407E-2</v>
      </c>
      <c r="GZ3228" s="77">
        <v>780.1443839421861</v>
      </c>
    </row>
    <row r="3229" spans="98:208" x14ac:dyDescent="0.25">
      <c r="CT3229" s="77" t="s">
        <v>155</v>
      </c>
      <c r="CU3229" s="77" t="s">
        <v>489</v>
      </c>
      <c r="CV3229" s="77" t="s">
        <v>446</v>
      </c>
      <c r="CW3229" s="77">
        <v>2023</v>
      </c>
      <c r="CX3229" s="77">
        <v>0</v>
      </c>
      <c r="CY3229" s="77">
        <v>0</v>
      </c>
      <c r="CZ3229" s="77">
        <v>0</v>
      </c>
      <c r="DA3229" s="77">
        <v>0</v>
      </c>
      <c r="DB3229" s="77">
        <v>8.0408269036977245E-2</v>
      </c>
      <c r="DC3229" s="77">
        <v>3.7590224611390763E-2</v>
      </c>
      <c r="DD3229" s="77">
        <v>1.631433411568729E-3</v>
      </c>
      <c r="DE3229" s="77">
        <v>4.1186611014017722E-2</v>
      </c>
      <c r="DF3229" s="77">
        <v>0</v>
      </c>
      <c r="DG3229" s="77">
        <v>8.1378100371604992E-3</v>
      </c>
      <c r="DH3229" s="77">
        <v>8.1378100371604992E-3</v>
      </c>
      <c r="DI3229" s="77">
        <v>8.1378100371604992E-3</v>
      </c>
      <c r="DJ3229" s="77">
        <v>2.246073299139016E-3</v>
      </c>
      <c r="DL3229" s="77">
        <v>0</v>
      </c>
      <c r="DM3229" s="77">
        <v>0</v>
      </c>
      <c r="DN3229" s="77">
        <v>0</v>
      </c>
      <c r="DO3229" s="77">
        <v>0</v>
      </c>
      <c r="DP3229" s="77">
        <v>1.827811783793168E-5</v>
      </c>
      <c r="DQ3229" s="77">
        <v>1.827811783793168E-5</v>
      </c>
      <c r="DR3229" s="77">
        <v>0</v>
      </c>
      <c r="DS3229" s="77">
        <v>1.827811783793168E-5</v>
      </c>
      <c r="DT3229" s="77">
        <v>1.827811783793168E-5</v>
      </c>
      <c r="DU3229" s="77">
        <v>0</v>
      </c>
      <c r="DV3229" s="77">
        <v>1.827811783793168E-5</v>
      </c>
      <c r="DW3229" s="77">
        <v>1.827811783793168E-5</v>
      </c>
      <c r="GE3229" s="77" t="s">
        <v>427</v>
      </c>
      <c r="GF3229" s="77" t="s">
        <v>155</v>
      </c>
      <c r="GG3229" s="77" t="s">
        <v>450</v>
      </c>
      <c r="GH3229" s="77" t="s">
        <v>488</v>
      </c>
      <c r="GI3229" s="77">
        <v>2023</v>
      </c>
      <c r="GJ3229" s="77" t="s">
        <v>303</v>
      </c>
      <c r="GK3229" s="77">
        <v>7467.8148194525529</v>
      </c>
      <c r="GL3229" s="77">
        <v>487.92267199999998</v>
      </c>
      <c r="GM3229" s="77">
        <v>2023</v>
      </c>
      <c r="GN3229" s="77" t="s">
        <v>175</v>
      </c>
      <c r="GO3229" s="77">
        <v>5.3000000000000005E-2</v>
      </c>
      <c r="GP3229" s="77">
        <v>3</v>
      </c>
      <c r="GQ3229" s="77">
        <v>0</v>
      </c>
      <c r="GR3229" s="77" t="s">
        <v>423</v>
      </c>
      <c r="GS3229" s="77">
        <v>0</v>
      </c>
      <c r="GT3229" s="77">
        <v>0</v>
      </c>
      <c r="GU3229" s="77">
        <v>5.5966209081309407E-2</v>
      </c>
      <c r="GV3229" s="77">
        <v>417.94528556598243</v>
      </c>
      <c r="GW3229" s="77">
        <v>5.5966209081309407E-2</v>
      </c>
      <c r="GX3229" s="77">
        <v>417.94528556598243</v>
      </c>
      <c r="GY3229" s="77">
        <v>5.5966209081309407E-2</v>
      </c>
      <c r="GZ3229" s="77">
        <v>417.94528556598243</v>
      </c>
    </row>
    <row r="3230" spans="98:208" x14ac:dyDescent="0.25">
      <c r="CT3230" s="77" t="s">
        <v>155</v>
      </c>
      <c r="CU3230" s="77" t="s">
        <v>489</v>
      </c>
      <c r="CV3230" s="77" t="s">
        <v>446</v>
      </c>
      <c r="CW3230" s="77">
        <v>2024</v>
      </c>
      <c r="CX3230" s="77">
        <v>0</v>
      </c>
      <c r="CY3230" s="77">
        <v>0</v>
      </c>
      <c r="CZ3230" s="77">
        <v>0</v>
      </c>
      <c r="DA3230" s="77">
        <v>0</v>
      </c>
      <c r="DB3230" s="77">
        <v>8.0408269036977245E-2</v>
      </c>
      <c r="DC3230" s="77">
        <v>3.7590224611390763E-2</v>
      </c>
      <c r="DD3230" s="77">
        <v>1.631433411568729E-3</v>
      </c>
      <c r="DE3230" s="77">
        <v>4.1186611014017722E-2</v>
      </c>
      <c r="DF3230" s="77">
        <v>0</v>
      </c>
      <c r="DG3230" s="77">
        <v>0</v>
      </c>
      <c r="DH3230" s="77">
        <v>8.1378100371604992E-3</v>
      </c>
      <c r="DI3230" s="77">
        <v>8.1378100371604992E-3</v>
      </c>
      <c r="DJ3230" s="77">
        <v>2.246073299139016E-3</v>
      </c>
      <c r="DL3230" s="77">
        <v>0</v>
      </c>
      <c r="DM3230" s="77">
        <v>0</v>
      </c>
      <c r="DN3230" s="77">
        <v>0</v>
      </c>
      <c r="DO3230" s="77">
        <v>0</v>
      </c>
      <c r="DP3230" s="77">
        <v>0</v>
      </c>
      <c r="DQ3230" s="77">
        <v>0</v>
      </c>
      <c r="DR3230" s="77">
        <v>0</v>
      </c>
      <c r="DS3230" s="77">
        <v>1.827811783793168E-5</v>
      </c>
      <c r="DT3230" s="77">
        <v>1.827811783793168E-5</v>
      </c>
      <c r="DU3230" s="77">
        <v>0</v>
      </c>
      <c r="DV3230" s="77">
        <v>1.827811783793168E-5</v>
      </c>
      <c r="DW3230" s="77">
        <v>1.827811783793168E-5</v>
      </c>
      <c r="GE3230" s="77" t="s">
        <v>422</v>
      </c>
      <c r="GF3230" s="77" t="s">
        <v>155</v>
      </c>
      <c r="GG3230" s="77" t="s">
        <v>450</v>
      </c>
      <c r="GH3230" s="77" t="s">
        <v>488</v>
      </c>
      <c r="GI3230" s="77">
        <v>2024</v>
      </c>
      <c r="GJ3230" s="77" t="s">
        <v>305</v>
      </c>
      <c r="GK3230" s="77">
        <v>428.60232122030419</v>
      </c>
      <c r="GL3230" s="77">
        <v>487.92267199999998</v>
      </c>
      <c r="GM3230" s="77">
        <v>2024</v>
      </c>
      <c r="GN3230" s="77" t="s">
        <v>175</v>
      </c>
      <c r="GO3230" s="77">
        <v>0.13250000000000001</v>
      </c>
      <c r="GP3230" s="77">
        <v>3</v>
      </c>
      <c r="GQ3230" s="77">
        <v>0</v>
      </c>
      <c r="GR3230" s="77" t="s">
        <v>423</v>
      </c>
      <c r="GS3230" s="77">
        <v>0</v>
      </c>
      <c r="GT3230" s="77">
        <v>0</v>
      </c>
      <c r="GU3230" s="77">
        <v>0</v>
      </c>
      <c r="GV3230" s="77">
        <v>0</v>
      </c>
      <c r="GW3230" s="77">
        <v>0.1527377521613833</v>
      </c>
      <c r="GX3230" s="77">
        <v>65.463755114340415</v>
      </c>
      <c r="GY3230" s="77">
        <v>0.1527377521613833</v>
      </c>
      <c r="GZ3230" s="77">
        <v>65.463755114340415</v>
      </c>
    </row>
    <row r="3231" spans="98:208" x14ac:dyDescent="0.25">
      <c r="CT3231" s="77" t="s">
        <v>155</v>
      </c>
      <c r="CU3231" s="77" t="s">
        <v>489</v>
      </c>
      <c r="CV3231" s="77" t="s">
        <v>446</v>
      </c>
      <c r="CW3231" s="77">
        <v>2025</v>
      </c>
      <c r="CX3231" s="77">
        <v>0</v>
      </c>
      <c r="CY3231" s="77">
        <v>0</v>
      </c>
      <c r="CZ3231" s="77">
        <v>0</v>
      </c>
      <c r="DA3231" s="77">
        <v>0</v>
      </c>
      <c r="DB3231" s="77">
        <v>8.0408269036977245E-2</v>
      </c>
      <c r="DC3231" s="77">
        <v>3.7590224611390763E-2</v>
      </c>
      <c r="DD3231" s="77">
        <v>1.631433411568729E-3</v>
      </c>
      <c r="DE3231" s="77">
        <v>4.1186611014017722E-2</v>
      </c>
      <c r="DF3231" s="77">
        <v>0</v>
      </c>
      <c r="DG3231" s="77">
        <v>0</v>
      </c>
      <c r="DH3231" s="77">
        <v>0</v>
      </c>
      <c r="DI3231" s="77">
        <v>8.1378100371604992E-3</v>
      </c>
      <c r="DJ3231" s="77">
        <v>2.246073299139016E-3</v>
      </c>
      <c r="DL3231" s="77">
        <v>0</v>
      </c>
      <c r="DM3231" s="77">
        <v>0</v>
      </c>
      <c r="DN3231" s="77">
        <v>0</v>
      </c>
      <c r="DO3231" s="77">
        <v>0</v>
      </c>
      <c r="DP3231" s="77">
        <v>0</v>
      </c>
      <c r="DQ3231" s="77">
        <v>0</v>
      </c>
      <c r="DR3231" s="77">
        <v>0</v>
      </c>
      <c r="DS3231" s="77">
        <v>0</v>
      </c>
      <c r="DT3231" s="77">
        <v>0</v>
      </c>
      <c r="DU3231" s="77">
        <v>0</v>
      </c>
      <c r="DV3231" s="77">
        <v>1.827811783793168E-5</v>
      </c>
      <c r="DW3231" s="77">
        <v>1.827811783793168E-5</v>
      </c>
      <c r="GE3231" s="77" t="s">
        <v>425</v>
      </c>
      <c r="GF3231" s="77" t="s">
        <v>155</v>
      </c>
      <c r="GG3231" s="77" t="s">
        <v>450</v>
      </c>
      <c r="GH3231" s="77" t="s">
        <v>488</v>
      </c>
      <c r="GI3231" s="77">
        <v>2024</v>
      </c>
      <c r="GJ3231" s="77" t="s">
        <v>301</v>
      </c>
      <c r="GK3231" s="77">
        <v>13939.56097345755</v>
      </c>
      <c r="GL3231" s="77">
        <v>487.92267199999998</v>
      </c>
      <c r="GM3231" s="77">
        <v>2024</v>
      </c>
      <c r="GN3231" s="77" t="s">
        <v>175</v>
      </c>
      <c r="GO3231" s="77">
        <v>5.3000000000000005E-2</v>
      </c>
      <c r="GP3231" s="77">
        <v>3</v>
      </c>
      <c r="GQ3231" s="77">
        <v>0</v>
      </c>
      <c r="GR3231" s="77" t="s">
        <v>423</v>
      </c>
      <c r="GS3231" s="77">
        <v>0</v>
      </c>
      <c r="GT3231" s="77">
        <v>0</v>
      </c>
      <c r="GU3231" s="77">
        <v>0</v>
      </c>
      <c r="GV3231" s="77">
        <v>0</v>
      </c>
      <c r="GW3231" s="77">
        <v>5.5966209081309407E-2</v>
      </c>
      <c r="GX3231" s="77">
        <v>780.1443839421861</v>
      </c>
      <c r="GY3231" s="77">
        <v>5.5966209081309407E-2</v>
      </c>
      <c r="GZ3231" s="77">
        <v>780.1443839421861</v>
      </c>
    </row>
    <row r="3232" spans="98:208" x14ac:dyDescent="0.25">
      <c r="CT3232" s="77" t="s">
        <v>155</v>
      </c>
      <c r="CU3232" s="77" t="s">
        <v>489</v>
      </c>
      <c r="CV3232" s="77" t="s">
        <v>453</v>
      </c>
      <c r="CW3232" s="77">
        <v>2020</v>
      </c>
      <c r="CX3232" s="77">
        <v>0</v>
      </c>
      <c r="CY3232" s="77">
        <v>0</v>
      </c>
      <c r="CZ3232" s="77">
        <v>0</v>
      </c>
      <c r="DA3232" s="77">
        <v>0</v>
      </c>
      <c r="DB3232" s="77">
        <v>14146.13064133254</v>
      </c>
      <c r="DC3232" s="77">
        <v>222.22942162783079</v>
      </c>
      <c r="DD3232" s="77">
        <v>8585.7228092479527</v>
      </c>
      <c r="DE3232" s="77">
        <v>5338.1784104567496</v>
      </c>
      <c r="DF3232" s="77">
        <v>813.21078921305173</v>
      </c>
      <c r="DG3232" s="77">
        <v>0</v>
      </c>
      <c r="DH3232" s="77">
        <v>0</v>
      </c>
      <c r="DI3232" s="77">
        <v>0</v>
      </c>
      <c r="DJ3232" s="77">
        <v>9.9881176029469729E-6</v>
      </c>
      <c r="DL3232" s="77">
        <v>0</v>
      </c>
      <c r="DM3232" s="77">
        <v>8.1224449986452823E-3</v>
      </c>
      <c r="DN3232" s="77">
        <v>8.1224449986452823E-3</v>
      </c>
      <c r="DO3232" s="77">
        <v>0</v>
      </c>
      <c r="DP3232" s="77">
        <v>0</v>
      </c>
      <c r="DQ3232" s="77">
        <v>0</v>
      </c>
      <c r="DR3232" s="77">
        <v>0</v>
      </c>
      <c r="DS3232" s="77">
        <v>0</v>
      </c>
      <c r="DT3232" s="77">
        <v>0</v>
      </c>
      <c r="DU3232" s="77">
        <v>0</v>
      </c>
      <c r="DV3232" s="77">
        <v>0</v>
      </c>
      <c r="DW3232" s="77">
        <v>0</v>
      </c>
      <c r="GE3232" s="77" t="s">
        <v>427</v>
      </c>
      <c r="GF3232" s="77" t="s">
        <v>155</v>
      </c>
      <c r="GG3232" s="77" t="s">
        <v>450</v>
      </c>
      <c r="GH3232" s="77" t="s">
        <v>488</v>
      </c>
      <c r="GI3232" s="77">
        <v>2024</v>
      </c>
      <c r="GJ3232" s="77" t="s">
        <v>303</v>
      </c>
      <c r="GK3232" s="77">
        <v>7467.8148194525529</v>
      </c>
      <c r="GL3232" s="77">
        <v>487.92267199999998</v>
      </c>
      <c r="GM3232" s="77">
        <v>2024</v>
      </c>
      <c r="GN3232" s="77" t="s">
        <v>175</v>
      </c>
      <c r="GO3232" s="77">
        <v>5.3000000000000005E-2</v>
      </c>
      <c r="GP3232" s="77">
        <v>3</v>
      </c>
      <c r="GQ3232" s="77">
        <v>0</v>
      </c>
      <c r="GR3232" s="77" t="s">
        <v>423</v>
      </c>
      <c r="GS3232" s="77">
        <v>0</v>
      </c>
      <c r="GT3232" s="77">
        <v>0</v>
      </c>
      <c r="GU3232" s="77">
        <v>0</v>
      </c>
      <c r="GV3232" s="77">
        <v>0</v>
      </c>
      <c r="GW3232" s="77">
        <v>5.5966209081309407E-2</v>
      </c>
      <c r="GX3232" s="77">
        <v>417.94528556598243</v>
      </c>
      <c r="GY3232" s="77">
        <v>5.5966209081309407E-2</v>
      </c>
      <c r="GZ3232" s="77">
        <v>417.94528556598243</v>
      </c>
    </row>
    <row r="3233" spans="98:208" x14ac:dyDescent="0.25">
      <c r="CT3233" s="77" t="s">
        <v>155</v>
      </c>
      <c r="CU3233" s="77" t="s">
        <v>489</v>
      </c>
      <c r="CV3233" s="77" t="s">
        <v>453</v>
      </c>
      <c r="CW3233" s="77">
        <v>2021</v>
      </c>
      <c r="CX3233" s="77">
        <v>0</v>
      </c>
      <c r="CY3233" s="77">
        <v>0</v>
      </c>
      <c r="CZ3233" s="77">
        <v>0</v>
      </c>
      <c r="DA3233" s="77">
        <v>0</v>
      </c>
      <c r="DB3233" s="77">
        <v>14146.13064133254</v>
      </c>
      <c r="DC3233" s="77">
        <v>222.22942162783079</v>
      </c>
      <c r="DD3233" s="77">
        <v>8585.7228092479527</v>
      </c>
      <c r="DE3233" s="77">
        <v>5338.1784104567496</v>
      </c>
      <c r="DF3233" s="77">
        <v>813.21078921305173</v>
      </c>
      <c r="DG3233" s="77">
        <v>813.21078921305173</v>
      </c>
      <c r="DH3233" s="77">
        <v>0</v>
      </c>
      <c r="DI3233" s="77">
        <v>0</v>
      </c>
      <c r="DJ3233" s="77">
        <v>9.9881176029469729E-6</v>
      </c>
      <c r="DL3233" s="77">
        <v>0</v>
      </c>
      <c r="DM3233" s="77">
        <v>8.1224449986452823E-3</v>
      </c>
      <c r="DN3233" s="77">
        <v>8.1224449986452823E-3</v>
      </c>
      <c r="DO3233" s="77">
        <v>0</v>
      </c>
      <c r="DP3233" s="77">
        <v>8.1224449986452823E-3</v>
      </c>
      <c r="DQ3233" s="77">
        <v>8.1224449986452823E-3</v>
      </c>
      <c r="DR3233" s="77">
        <v>0</v>
      </c>
      <c r="DS3233" s="77">
        <v>0</v>
      </c>
      <c r="DT3233" s="77">
        <v>0</v>
      </c>
      <c r="DU3233" s="77">
        <v>0</v>
      </c>
      <c r="DV3233" s="77">
        <v>0</v>
      </c>
      <c r="DW3233" s="77">
        <v>0</v>
      </c>
      <c r="GE3233" s="77" t="s">
        <v>422</v>
      </c>
      <c r="GF3233" s="77" t="s">
        <v>155</v>
      </c>
      <c r="GG3233" s="77" t="s">
        <v>450</v>
      </c>
      <c r="GH3233" s="77" t="s">
        <v>488</v>
      </c>
      <c r="GI3233" s="77">
        <v>2025</v>
      </c>
      <c r="GJ3233" s="77" t="s">
        <v>305</v>
      </c>
      <c r="GK3233" s="77">
        <v>428.60232122030419</v>
      </c>
      <c r="GL3233" s="77">
        <v>487.92267199999998</v>
      </c>
      <c r="GM3233" s="77">
        <v>2025</v>
      </c>
      <c r="GN3233" s="77" t="s">
        <v>175</v>
      </c>
      <c r="GO3233" s="77">
        <v>0.13250000000000001</v>
      </c>
      <c r="GP3233" s="77">
        <v>3</v>
      </c>
      <c r="GQ3233" s="77">
        <v>0</v>
      </c>
      <c r="GR3233" s="77" t="s">
        <v>423</v>
      </c>
      <c r="GS3233" s="77">
        <v>0</v>
      </c>
      <c r="GT3233" s="77">
        <v>0</v>
      </c>
      <c r="GU3233" s="77">
        <v>0</v>
      </c>
      <c r="GV3233" s="77">
        <v>0</v>
      </c>
      <c r="GW3233" s="77">
        <v>0</v>
      </c>
      <c r="GX3233" s="77">
        <v>0</v>
      </c>
      <c r="GY3233" s="77">
        <v>0.1527377521613833</v>
      </c>
      <c r="GZ3233" s="77">
        <v>65.463755114340415</v>
      </c>
    </row>
    <row r="3234" spans="98:208" x14ac:dyDescent="0.25">
      <c r="CT3234" s="77" t="s">
        <v>155</v>
      </c>
      <c r="CU3234" s="77" t="s">
        <v>489</v>
      </c>
      <c r="CV3234" s="77" t="s">
        <v>453</v>
      </c>
      <c r="CW3234" s="77">
        <v>2022</v>
      </c>
      <c r="CX3234" s="77">
        <v>0</v>
      </c>
      <c r="CY3234" s="77">
        <v>0</v>
      </c>
      <c r="CZ3234" s="77">
        <v>0</v>
      </c>
      <c r="DA3234" s="77">
        <v>0</v>
      </c>
      <c r="DB3234" s="77">
        <v>14146.13064133254</v>
      </c>
      <c r="DC3234" s="77">
        <v>222.22942162783079</v>
      </c>
      <c r="DD3234" s="77">
        <v>8585.7228092479527</v>
      </c>
      <c r="DE3234" s="77">
        <v>5338.1784104567496</v>
      </c>
      <c r="DF3234" s="77">
        <v>813.21078921305173</v>
      </c>
      <c r="DG3234" s="77">
        <v>813.21078921305173</v>
      </c>
      <c r="DH3234" s="77">
        <v>813.21078921305173</v>
      </c>
      <c r="DI3234" s="77">
        <v>0</v>
      </c>
      <c r="DJ3234" s="77">
        <v>9.9881176029469729E-6</v>
      </c>
      <c r="DL3234" s="77">
        <v>0</v>
      </c>
      <c r="DM3234" s="77">
        <v>8.1224449986452823E-3</v>
      </c>
      <c r="DN3234" s="77">
        <v>8.1224449986452823E-3</v>
      </c>
      <c r="DO3234" s="77">
        <v>0</v>
      </c>
      <c r="DP3234" s="77">
        <v>8.1224449986452823E-3</v>
      </c>
      <c r="DQ3234" s="77">
        <v>8.1224449986452823E-3</v>
      </c>
      <c r="DR3234" s="77">
        <v>0</v>
      </c>
      <c r="DS3234" s="77">
        <v>8.1224449986452823E-3</v>
      </c>
      <c r="DT3234" s="77">
        <v>8.1224449986452823E-3</v>
      </c>
      <c r="DU3234" s="77">
        <v>0</v>
      </c>
      <c r="DV3234" s="77">
        <v>0</v>
      </c>
      <c r="DW3234" s="77">
        <v>0</v>
      </c>
      <c r="GE3234" s="77" t="s">
        <v>425</v>
      </c>
      <c r="GF3234" s="77" t="s">
        <v>155</v>
      </c>
      <c r="GG3234" s="77" t="s">
        <v>450</v>
      </c>
      <c r="GH3234" s="77" t="s">
        <v>488</v>
      </c>
      <c r="GI3234" s="77">
        <v>2025</v>
      </c>
      <c r="GJ3234" s="77" t="s">
        <v>301</v>
      </c>
      <c r="GK3234" s="77">
        <v>13939.56097345755</v>
      </c>
      <c r="GL3234" s="77">
        <v>487.92267199999998</v>
      </c>
      <c r="GM3234" s="77">
        <v>2025</v>
      </c>
      <c r="GN3234" s="77" t="s">
        <v>175</v>
      </c>
      <c r="GO3234" s="77">
        <v>5.3000000000000005E-2</v>
      </c>
      <c r="GP3234" s="77">
        <v>3</v>
      </c>
      <c r="GQ3234" s="77">
        <v>0</v>
      </c>
      <c r="GR3234" s="77" t="s">
        <v>423</v>
      </c>
      <c r="GS3234" s="77">
        <v>0</v>
      </c>
      <c r="GT3234" s="77">
        <v>0</v>
      </c>
      <c r="GU3234" s="77">
        <v>0</v>
      </c>
      <c r="GV3234" s="77">
        <v>0</v>
      </c>
      <c r="GW3234" s="77">
        <v>0</v>
      </c>
      <c r="GX3234" s="77">
        <v>0</v>
      </c>
      <c r="GY3234" s="77">
        <v>5.5966209081309407E-2</v>
      </c>
      <c r="GZ3234" s="77">
        <v>780.1443839421861</v>
      </c>
    </row>
    <row r="3235" spans="98:208" x14ac:dyDescent="0.25">
      <c r="CT3235" s="77" t="s">
        <v>155</v>
      </c>
      <c r="CU3235" s="77" t="s">
        <v>489</v>
      </c>
      <c r="CV3235" s="77" t="s">
        <v>453</v>
      </c>
      <c r="CW3235" s="77">
        <v>2023</v>
      </c>
      <c r="CX3235" s="77">
        <v>0</v>
      </c>
      <c r="CY3235" s="77">
        <v>0</v>
      </c>
      <c r="CZ3235" s="77">
        <v>0</v>
      </c>
      <c r="DA3235" s="77">
        <v>0</v>
      </c>
      <c r="DB3235" s="77">
        <v>14664.637556436641</v>
      </c>
      <c r="DC3235" s="77">
        <v>233.23007680793941</v>
      </c>
      <c r="DD3235" s="77">
        <v>8896.5159934286039</v>
      </c>
      <c r="DE3235" s="77">
        <v>5534.8914862000984</v>
      </c>
      <c r="DF3235" s="77">
        <v>0</v>
      </c>
      <c r="DG3235" s="77">
        <v>843.29420601054392</v>
      </c>
      <c r="DH3235" s="77">
        <v>843.29420601054392</v>
      </c>
      <c r="DI3235" s="77">
        <v>843.29420601054392</v>
      </c>
      <c r="DJ3235" s="77">
        <v>9.9881176029469729E-6</v>
      </c>
      <c r="DL3235" s="77">
        <v>0</v>
      </c>
      <c r="DM3235" s="77">
        <v>0</v>
      </c>
      <c r="DN3235" s="77">
        <v>0</v>
      </c>
      <c r="DO3235" s="77">
        <v>0</v>
      </c>
      <c r="DP3235" s="77">
        <v>8.4229217035171038E-3</v>
      </c>
      <c r="DQ3235" s="77">
        <v>8.4229217035171038E-3</v>
      </c>
      <c r="DR3235" s="77">
        <v>0</v>
      </c>
      <c r="DS3235" s="77">
        <v>8.4229217035171038E-3</v>
      </c>
      <c r="DT3235" s="77">
        <v>8.4229217035171038E-3</v>
      </c>
      <c r="DU3235" s="77">
        <v>0</v>
      </c>
      <c r="DV3235" s="77">
        <v>8.4229217035171038E-3</v>
      </c>
      <c r="DW3235" s="77">
        <v>8.4229217035171038E-3</v>
      </c>
      <c r="GE3235" s="77" t="s">
        <v>427</v>
      </c>
      <c r="GF3235" s="77" t="s">
        <v>155</v>
      </c>
      <c r="GG3235" s="77" t="s">
        <v>450</v>
      </c>
      <c r="GH3235" s="77" t="s">
        <v>488</v>
      </c>
      <c r="GI3235" s="77">
        <v>2025</v>
      </c>
      <c r="GJ3235" s="77" t="s">
        <v>303</v>
      </c>
      <c r="GK3235" s="77">
        <v>7467.8148194525529</v>
      </c>
      <c r="GL3235" s="77">
        <v>487.92267199999998</v>
      </c>
      <c r="GM3235" s="77">
        <v>2025</v>
      </c>
      <c r="GN3235" s="77" t="s">
        <v>175</v>
      </c>
      <c r="GO3235" s="77">
        <v>5.3000000000000005E-2</v>
      </c>
      <c r="GP3235" s="77">
        <v>3</v>
      </c>
      <c r="GQ3235" s="77">
        <v>0</v>
      </c>
      <c r="GR3235" s="77" t="s">
        <v>423</v>
      </c>
      <c r="GS3235" s="77">
        <v>0</v>
      </c>
      <c r="GT3235" s="77">
        <v>0</v>
      </c>
      <c r="GU3235" s="77">
        <v>0</v>
      </c>
      <c r="GV3235" s="77">
        <v>0</v>
      </c>
      <c r="GW3235" s="77">
        <v>0</v>
      </c>
      <c r="GX3235" s="77">
        <v>0</v>
      </c>
      <c r="GY3235" s="77">
        <v>5.5966209081309407E-2</v>
      </c>
      <c r="GZ3235" s="77">
        <v>417.94528556598243</v>
      </c>
    </row>
    <row r="3236" spans="98:208" x14ac:dyDescent="0.25">
      <c r="CT3236" s="77" t="s">
        <v>155</v>
      </c>
      <c r="CU3236" s="77" t="s">
        <v>489</v>
      </c>
      <c r="CV3236" s="77" t="s">
        <v>453</v>
      </c>
      <c r="CW3236" s="77">
        <v>2024</v>
      </c>
      <c r="CX3236" s="77">
        <v>0</v>
      </c>
      <c r="CY3236" s="77">
        <v>0</v>
      </c>
      <c r="CZ3236" s="77">
        <v>0</v>
      </c>
      <c r="DA3236" s="77">
        <v>0</v>
      </c>
      <c r="DB3236" s="77">
        <v>14664.637556436641</v>
      </c>
      <c r="DC3236" s="77">
        <v>233.23007680793941</v>
      </c>
      <c r="DD3236" s="77">
        <v>8896.5159934286039</v>
      </c>
      <c r="DE3236" s="77">
        <v>5534.8914862000984</v>
      </c>
      <c r="DF3236" s="77">
        <v>0</v>
      </c>
      <c r="DG3236" s="77">
        <v>0</v>
      </c>
      <c r="DH3236" s="77">
        <v>843.29420601054392</v>
      </c>
      <c r="DI3236" s="77">
        <v>843.29420601054392</v>
      </c>
      <c r="DJ3236" s="77">
        <v>9.9881176029469729E-6</v>
      </c>
      <c r="DL3236" s="77">
        <v>0</v>
      </c>
      <c r="DM3236" s="77">
        <v>0</v>
      </c>
      <c r="DN3236" s="77">
        <v>0</v>
      </c>
      <c r="DO3236" s="77">
        <v>0</v>
      </c>
      <c r="DP3236" s="77">
        <v>0</v>
      </c>
      <c r="DQ3236" s="77">
        <v>0</v>
      </c>
      <c r="DR3236" s="77">
        <v>0</v>
      </c>
      <c r="DS3236" s="77">
        <v>8.4229217035171038E-3</v>
      </c>
      <c r="DT3236" s="77">
        <v>8.4229217035171038E-3</v>
      </c>
      <c r="DU3236" s="77">
        <v>0</v>
      </c>
      <c r="DV3236" s="77">
        <v>8.4229217035171038E-3</v>
      </c>
      <c r="DW3236" s="77">
        <v>8.4229217035171038E-3</v>
      </c>
      <c r="GE3236" s="77" t="s">
        <v>422</v>
      </c>
      <c r="GF3236" s="77" t="s">
        <v>155</v>
      </c>
      <c r="GG3236" s="77" t="s">
        <v>451</v>
      </c>
      <c r="GH3236" s="77" t="s">
        <v>300</v>
      </c>
      <c r="GI3236" s="77">
        <v>2021</v>
      </c>
      <c r="GJ3236" s="77" t="s">
        <v>305</v>
      </c>
      <c r="GK3236" s="77">
        <v>222.22942162782871</v>
      </c>
      <c r="GL3236" s="77">
        <v>375.64590099999998</v>
      </c>
      <c r="GM3236" s="77">
        <v>2021</v>
      </c>
      <c r="GN3236" s="77" t="s">
        <v>175</v>
      </c>
      <c r="GO3236" s="77">
        <v>0.13250000000000001</v>
      </c>
      <c r="GP3236" s="77">
        <v>3</v>
      </c>
      <c r="GQ3236" s="77">
        <v>0</v>
      </c>
      <c r="GR3236" s="77" t="s">
        <v>423</v>
      </c>
      <c r="GS3236" s="77">
        <v>0.1527377521613833</v>
      </c>
      <c r="GT3236" s="77">
        <v>33.942822323558858</v>
      </c>
      <c r="GU3236" s="77">
        <v>0.1527377521613833</v>
      </c>
      <c r="GV3236" s="77">
        <v>33.942822323558858</v>
      </c>
      <c r="GW3236" s="77">
        <v>0</v>
      </c>
      <c r="GX3236" s="77">
        <v>0</v>
      </c>
      <c r="GY3236" s="77">
        <v>0</v>
      </c>
      <c r="GZ3236" s="77">
        <v>0</v>
      </c>
    </row>
    <row r="3237" spans="98:208" x14ac:dyDescent="0.25">
      <c r="CT3237" s="77" t="s">
        <v>155</v>
      </c>
      <c r="CU3237" s="77" t="s">
        <v>489</v>
      </c>
      <c r="CV3237" s="77" t="s">
        <v>453</v>
      </c>
      <c r="CW3237" s="77">
        <v>2025</v>
      </c>
      <c r="CX3237" s="77">
        <v>0</v>
      </c>
      <c r="CY3237" s="77">
        <v>0</v>
      </c>
      <c r="CZ3237" s="77">
        <v>0</v>
      </c>
      <c r="DA3237" s="77">
        <v>0</v>
      </c>
      <c r="DB3237" s="77">
        <v>14664.637556436641</v>
      </c>
      <c r="DC3237" s="77">
        <v>233.23007680793941</v>
      </c>
      <c r="DD3237" s="77">
        <v>8896.5159934286039</v>
      </c>
      <c r="DE3237" s="77">
        <v>5534.8914862000984</v>
      </c>
      <c r="DF3237" s="77">
        <v>0</v>
      </c>
      <c r="DG3237" s="77">
        <v>0</v>
      </c>
      <c r="DH3237" s="77">
        <v>0</v>
      </c>
      <c r="DI3237" s="77">
        <v>843.29420601054392</v>
      </c>
      <c r="DJ3237" s="77">
        <v>9.9881176029469729E-6</v>
      </c>
      <c r="DL3237" s="77">
        <v>0</v>
      </c>
      <c r="DM3237" s="77">
        <v>0</v>
      </c>
      <c r="DN3237" s="77">
        <v>0</v>
      </c>
      <c r="DO3237" s="77">
        <v>0</v>
      </c>
      <c r="DP3237" s="77">
        <v>0</v>
      </c>
      <c r="DQ3237" s="77">
        <v>0</v>
      </c>
      <c r="DR3237" s="77">
        <v>0</v>
      </c>
      <c r="DS3237" s="77">
        <v>0</v>
      </c>
      <c r="DT3237" s="77">
        <v>0</v>
      </c>
      <c r="DU3237" s="77">
        <v>0</v>
      </c>
      <c r="DV3237" s="77">
        <v>8.4229217035171038E-3</v>
      </c>
      <c r="DW3237" s="77">
        <v>8.4229217035171038E-3</v>
      </c>
      <c r="GE3237" s="77" t="s">
        <v>425</v>
      </c>
      <c r="GF3237" s="77" t="s">
        <v>155</v>
      </c>
      <c r="GG3237" s="77" t="s">
        <v>451</v>
      </c>
      <c r="GH3237" s="77" t="s">
        <v>300</v>
      </c>
      <c r="GI3237" s="77">
        <v>2021</v>
      </c>
      <c r="GJ3237" s="77" t="s">
        <v>301</v>
      </c>
      <c r="GK3237" s="77">
        <v>8585.7228092479436</v>
      </c>
      <c r="GL3237" s="77">
        <v>375.64590099999998</v>
      </c>
      <c r="GM3237" s="77">
        <v>2021</v>
      </c>
      <c r="GN3237" s="77" t="s">
        <v>175</v>
      </c>
      <c r="GO3237" s="77">
        <v>5.3000000000000005E-2</v>
      </c>
      <c r="GP3237" s="77">
        <v>3</v>
      </c>
      <c r="GQ3237" s="77">
        <v>0</v>
      </c>
      <c r="GR3237" s="77" t="s">
        <v>423</v>
      </c>
      <c r="GS3237" s="77">
        <v>5.5966209081309407E-2</v>
      </c>
      <c r="GT3237" s="77">
        <v>480.51035785653755</v>
      </c>
      <c r="GU3237" s="77">
        <v>5.5966209081309407E-2</v>
      </c>
      <c r="GV3237" s="77">
        <v>480.51035785653755</v>
      </c>
      <c r="GW3237" s="77">
        <v>0</v>
      </c>
      <c r="GX3237" s="77">
        <v>0</v>
      </c>
      <c r="GY3237" s="77">
        <v>0</v>
      </c>
      <c r="GZ3237" s="77">
        <v>0</v>
      </c>
    </row>
    <row r="3238" spans="98:208" x14ac:dyDescent="0.25">
      <c r="CT3238" s="77" t="s">
        <v>155</v>
      </c>
      <c r="CU3238" s="77" t="s">
        <v>489</v>
      </c>
      <c r="CV3238" s="77" t="s">
        <v>460</v>
      </c>
      <c r="CW3238" s="77">
        <v>2020</v>
      </c>
      <c r="CX3238" s="77">
        <v>0</v>
      </c>
      <c r="CY3238" s="77">
        <v>0</v>
      </c>
      <c r="CZ3238" s="77">
        <v>0</v>
      </c>
      <c r="DA3238" s="77">
        <v>0</v>
      </c>
      <c r="DB3238" s="77">
        <v>8807.9522308761825</v>
      </c>
      <c r="DC3238" s="77">
        <v>222.22942162784079</v>
      </c>
      <c r="DD3238" s="77">
        <v>8585.7228092483419</v>
      </c>
      <c r="DE3238" s="77">
        <v>0</v>
      </c>
      <c r="DF3238" s="77">
        <v>514.45318018012063</v>
      </c>
      <c r="DG3238" s="77">
        <v>0</v>
      </c>
      <c r="DH3238" s="77">
        <v>0</v>
      </c>
      <c r="DI3238" s="77">
        <v>0</v>
      </c>
      <c r="DJ3238" s="77">
        <v>1.426873943278073E-6</v>
      </c>
      <c r="DL3238" s="77">
        <v>0</v>
      </c>
      <c r="DM3238" s="77">
        <v>7.3405983783555366E-4</v>
      </c>
      <c r="DN3238" s="77">
        <v>7.3405983783555366E-4</v>
      </c>
      <c r="DO3238" s="77">
        <v>0</v>
      </c>
      <c r="DP3238" s="77">
        <v>0</v>
      </c>
      <c r="DQ3238" s="77">
        <v>0</v>
      </c>
      <c r="DR3238" s="77">
        <v>0</v>
      </c>
      <c r="DS3238" s="77">
        <v>0</v>
      </c>
      <c r="DT3238" s="77">
        <v>0</v>
      </c>
      <c r="DU3238" s="77">
        <v>0</v>
      </c>
      <c r="DV3238" s="77">
        <v>0</v>
      </c>
      <c r="DW3238" s="77">
        <v>0</v>
      </c>
      <c r="GE3238" s="77" t="s">
        <v>427</v>
      </c>
      <c r="GF3238" s="77" t="s">
        <v>155</v>
      </c>
      <c r="GG3238" s="77" t="s">
        <v>451</v>
      </c>
      <c r="GH3238" s="77" t="s">
        <v>300</v>
      </c>
      <c r="GI3238" s="77">
        <v>2021</v>
      </c>
      <c r="GJ3238" s="77" t="s">
        <v>303</v>
      </c>
      <c r="GK3238" s="77">
        <v>5338.1784104567432</v>
      </c>
      <c r="GL3238" s="77">
        <v>375.64590099999998</v>
      </c>
      <c r="GM3238" s="77">
        <v>2021</v>
      </c>
      <c r="GN3238" s="77" t="s">
        <v>175</v>
      </c>
      <c r="GO3238" s="77">
        <v>5.3000000000000005E-2</v>
      </c>
      <c r="GP3238" s="77">
        <v>3</v>
      </c>
      <c r="GQ3238" s="77">
        <v>0</v>
      </c>
      <c r="GR3238" s="77" t="s">
        <v>423</v>
      </c>
      <c r="GS3238" s="77">
        <v>5.5966209081309407E-2</v>
      </c>
      <c r="GT3238" s="77">
        <v>298.75760903295401</v>
      </c>
      <c r="GU3238" s="77">
        <v>5.5966209081309407E-2</v>
      </c>
      <c r="GV3238" s="77">
        <v>298.75760903295401</v>
      </c>
      <c r="GW3238" s="77">
        <v>0</v>
      </c>
      <c r="GX3238" s="77">
        <v>0</v>
      </c>
      <c r="GY3238" s="77">
        <v>0</v>
      </c>
      <c r="GZ3238" s="77">
        <v>0</v>
      </c>
    </row>
    <row r="3239" spans="98:208" x14ac:dyDescent="0.25">
      <c r="CT3239" s="77" t="s">
        <v>155</v>
      </c>
      <c r="CU3239" s="77" t="s">
        <v>489</v>
      </c>
      <c r="CV3239" s="77" t="s">
        <v>460</v>
      </c>
      <c r="CW3239" s="77">
        <v>2021</v>
      </c>
      <c r="CX3239" s="77">
        <v>0</v>
      </c>
      <c r="CY3239" s="77">
        <v>0</v>
      </c>
      <c r="CZ3239" s="77">
        <v>0</v>
      </c>
      <c r="DA3239" s="77">
        <v>0</v>
      </c>
      <c r="DB3239" s="77">
        <v>8807.9522308761825</v>
      </c>
      <c r="DC3239" s="77">
        <v>222.22942162784079</v>
      </c>
      <c r="DD3239" s="77">
        <v>8585.7228092483419</v>
      </c>
      <c r="DE3239" s="77">
        <v>0</v>
      </c>
      <c r="DF3239" s="77">
        <v>514.45318018012063</v>
      </c>
      <c r="DG3239" s="77">
        <v>514.45318018012063</v>
      </c>
      <c r="DH3239" s="77">
        <v>0</v>
      </c>
      <c r="DI3239" s="77">
        <v>0</v>
      </c>
      <c r="DJ3239" s="77">
        <v>1.426873943278073E-6</v>
      </c>
      <c r="DL3239" s="77">
        <v>0</v>
      </c>
      <c r="DM3239" s="77">
        <v>7.3405983783555366E-4</v>
      </c>
      <c r="DN3239" s="77">
        <v>7.3405983783555366E-4</v>
      </c>
      <c r="DO3239" s="77">
        <v>0</v>
      </c>
      <c r="DP3239" s="77">
        <v>7.3405983783555366E-4</v>
      </c>
      <c r="DQ3239" s="77">
        <v>7.3405983783555366E-4</v>
      </c>
      <c r="DR3239" s="77">
        <v>0</v>
      </c>
      <c r="DS3239" s="77">
        <v>0</v>
      </c>
      <c r="DT3239" s="77">
        <v>0</v>
      </c>
      <c r="DU3239" s="77">
        <v>0</v>
      </c>
      <c r="DV3239" s="77">
        <v>0</v>
      </c>
      <c r="DW3239" s="77">
        <v>0</v>
      </c>
      <c r="GE3239" s="77" t="s">
        <v>422</v>
      </c>
      <c r="GF3239" s="77" t="s">
        <v>155</v>
      </c>
      <c r="GG3239" s="77" t="s">
        <v>451</v>
      </c>
      <c r="GH3239" s="77" t="s">
        <v>300</v>
      </c>
      <c r="GI3239" s="77">
        <v>2022</v>
      </c>
      <c r="GJ3239" s="77" t="s">
        <v>305</v>
      </c>
      <c r="GK3239" s="77">
        <v>222.22942162782871</v>
      </c>
      <c r="GL3239" s="77">
        <v>375.64590099999998</v>
      </c>
      <c r="GM3239" s="77">
        <v>2022</v>
      </c>
      <c r="GN3239" s="77" t="s">
        <v>175</v>
      </c>
      <c r="GO3239" s="77">
        <v>0.13250000000000001</v>
      </c>
      <c r="GP3239" s="77">
        <v>3</v>
      </c>
      <c r="GQ3239" s="77">
        <v>0</v>
      </c>
      <c r="GR3239" s="77" t="s">
        <v>423</v>
      </c>
      <c r="GS3239" s="77">
        <v>0.1527377521613833</v>
      </c>
      <c r="GT3239" s="77">
        <v>33.942822323558858</v>
      </c>
      <c r="GU3239" s="77">
        <v>0.1527377521613833</v>
      </c>
      <c r="GV3239" s="77">
        <v>33.942822323558858</v>
      </c>
      <c r="GW3239" s="77">
        <v>0.1527377521613833</v>
      </c>
      <c r="GX3239" s="77">
        <v>33.942822323558858</v>
      </c>
      <c r="GY3239" s="77">
        <v>0</v>
      </c>
      <c r="GZ3239" s="77">
        <v>0</v>
      </c>
    </row>
    <row r="3240" spans="98:208" x14ac:dyDescent="0.25">
      <c r="CT3240" s="77" t="s">
        <v>155</v>
      </c>
      <c r="CU3240" s="77" t="s">
        <v>489</v>
      </c>
      <c r="CV3240" s="77" t="s">
        <v>460</v>
      </c>
      <c r="CW3240" s="77">
        <v>2022</v>
      </c>
      <c r="CX3240" s="77">
        <v>0</v>
      </c>
      <c r="CY3240" s="77">
        <v>0</v>
      </c>
      <c r="CZ3240" s="77">
        <v>0</v>
      </c>
      <c r="DA3240" s="77">
        <v>0</v>
      </c>
      <c r="DB3240" s="77">
        <v>8807.9522308761825</v>
      </c>
      <c r="DC3240" s="77">
        <v>222.22942162784079</v>
      </c>
      <c r="DD3240" s="77">
        <v>8585.7228092483419</v>
      </c>
      <c r="DE3240" s="77">
        <v>0</v>
      </c>
      <c r="DF3240" s="77">
        <v>514.45318018012063</v>
      </c>
      <c r="DG3240" s="77">
        <v>514.45318018012063</v>
      </c>
      <c r="DH3240" s="77">
        <v>514.45318018012063</v>
      </c>
      <c r="DI3240" s="77">
        <v>0</v>
      </c>
      <c r="DJ3240" s="77">
        <v>1.426873943278073E-6</v>
      </c>
      <c r="DL3240" s="77">
        <v>0</v>
      </c>
      <c r="DM3240" s="77">
        <v>7.3405983783555366E-4</v>
      </c>
      <c r="DN3240" s="77">
        <v>7.3405983783555366E-4</v>
      </c>
      <c r="DO3240" s="77">
        <v>0</v>
      </c>
      <c r="DP3240" s="77">
        <v>7.3405983783555366E-4</v>
      </c>
      <c r="DQ3240" s="77">
        <v>7.3405983783555366E-4</v>
      </c>
      <c r="DR3240" s="77">
        <v>0</v>
      </c>
      <c r="DS3240" s="77">
        <v>7.3405983783555366E-4</v>
      </c>
      <c r="DT3240" s="77">
        <v>7.3405983783555366E-4</v>
      </c>
      <c r="DU3240" s="77">
        <v>0</v>
      </c>
      <c r="DV3240" s="77">
        <v>0</v>
      </c>
      <c r="DW3240" s="77">
        <v>0</v>
      </c>
      <c r="GE3240" s="77" t="s">
        <v>425</v>
      </c>
      <c r="GF3240" s="77" t="s">
        <v>155</v>
      </c>
      <c r="GG3240" s="77" t="s">
        <v>451</v>
      </c>
      <c r="GH3240" s="77" t="s">
        <v>300</v>
      </c>
      <c r="GI3240" s="77">
        <v>2022</v>
      </c>
      <c r="GJ3240" s="77" t="s">
        <v>301</v>
      </c>
      <c r="GK3240" s="77">
        <v>8585.7228092479436</v>
      </c>
      <c r="GL3240" s="77">
        <v>375.64590099999998</v>
      </c>
      <c r="GM3240" s="77">
        <v>2022</v>
      </c>
      <c r="GN3240" s="77" t="s">
        <v>175</v>
      </c>
      <c r="GO3240" s="77">
        <v>5.3000000000000005E-2</v>
      </c>
      <c r="GP3240" s="77">
        <v>3</v>
      </c>
      <c r="GQ3240" s="77">
        <v>0</v>
      </c>
      <c r="GR3240" s="77" t="s">
        <v>423</v>
      </c>
      <c r="GS3240" s="77">
        <v>5.5966209081309407E-2</v>
      </c>
      <c r="GT3240" s="77">
        <v>480.51035785653755</v>
      </c>
      <c r="GU3240" s="77">
        <v>5.5966209081309407E-2</v>
      </c>
      <c r="GV3240" s="77">
        <v>480.51035785653755</v>
      </c>
      <c r="GW3240" s="77">
        <v>5.5966209081309407E-2</v>
      </c>
      <c r="GX3240" s="77">
        <v>480.51035785653755</v>
      </c>
      <c r="GY3240" s="77">
        <v>0</v>
      </c>
      <c r="GZ3240" s="77">
        <v>0</v>
      </c>
    </row>
    <row r="3241" spans="98:208" x14ac:dyDescent="0.25">
      <c r="CT3241" s="77" t="s">
        <v>155</v>
      </c>
      <c r="CU3241" s="77" t="s">
        <v>489</v>
      </c>
      <c r="CV3241" s="77" t="s">
        <v>460</v>
      </c>
      <c r="CW3241" s="77">
        <v>2023</v>
      </c>
      <c r="CX3241" s="77">
        <v>0</v>
      </c>
      <c r="CY3241" s="77">
        <v>0</v>
      </c>
      <c r="CZ3241" s="77">
        <v>0</v>
      </c>
      <c r="DA3241" s="77">
        <v>0</v>
      </c>
      <c r="DB3241" s="77">
        <v>9129.7460702369553</v>
      </c>
      <c r="DC3241" s="77">
        <v>233.2300768079499</v>
      </c>
      <c r="DD3241" s="77">
        <v>8896.5159934290041</v>
      </c>
      <c r="DE3241" s="77">
        <v>0</v>
      </c>
      <c r="DF3241" s="77">
        <v>0</v>
      </c>
      <c r="DG3241" s="77">
        <v>533.5273118515338</v>
      </c>
      <c r="DH3241" s="77">
        <v>533.5273118515338</v>
      </c>
      <c r="DI3241" s="77">
        <v>533.5273118515338</v>
      </c>
      <c r="DJ3241" s="77">
        <v>1.426873943278073E-6</v>
      </c>
      <c r="DL3241" s="77">
        <v>0</v>
      </c>
      <c r="DM3241" s="77">
        <v>0</v>
      </c>
      <c r="DN3241" s="77">
        <v>0</v>
      </c>
      <c r="DO3241" s="77">
        <v>0</v>
      </c>
      <c r="DP3241" s="77">
        <v>7.6127621930814821E-4</v>
      </c>
      <c r="DQ3241" s="77">
        <v>7.6127621930814821E-4</v>
      </c>
      <c r="DR3241" s="77">
        <v>0</v>
      </c>
      <c r="DS3241" s="77">
        <v>7.6127621930814821E-4</v>
      </c>
      <c r="DT3241" s="77">
        <v>7.6127621930814821E-4</v>
      </c>
      <c r="DU3241" s="77">
        <v>0</v>
      </c>
      <c r="DV3241" s="77">
        <v>7.6127621930814821E-4</v>
      </c>
      <c r="DW3241" s="77">
        <v>7.6127621930814821E-4</v>
      </c>
      <c r="GE3241" s="77" t="s">
        <v>427</v>
      </c>
      <c r="GF3241" s="77" t="s">
        <v>155</v>
      </c>
      <c r="GG3241" s="77" t="s">
        <v>451</v>
      </c>
      <c r="GH3241" s="77" t="s">
        <v>300</v>
      </c>
      <c r="GI3241" s="77">
        <v>2022</v>
      </c>
      <c r="GJ3241" s="77" t="s">
        <v>303</v>
      </c>
      <c r="GK3241" s="77">
        <v>5338.1784104567432</v>
      </c>
      <c r="GL3241" s="77">
        <v>375.64590099999998</v>
      </c>
      <c r="GM3241" s="77">
        <v>2022</v>
      </c>
      <c r="GN3241" s="77" t="s">
        <v>175</v>
      </c>
      <c r="GO3241" s="77">
        <v>5.3000000000000005E-2</v>
      </c>
      <c r="GP3241" s="77">
        <v>3</v>
      </c>
      <c r="GQ3241" s="77">
        <v>0</v>
      </c>
      <c r="GR3241" s="77" t="s">
        <v>423</v>
      </c>
      <c r="GS3241" s="77">
        <v>5.5966209081309407E-2</v>
      </c>
      <c r="GT3241" s="77">
        <v>298.75760903295401</v>
      </c>
      <c r="GU3241" s="77">
        <v>5.5966209081309407E-2</v>
      </c>
      <c r="GV3241" s="77">
        <v>298.75760903295401</v>
      </c>
      <c r="GW3241" s="77">
        <v>5.5966209081309407E-2</v>
      </c>
      <c r="GX3241" s="77">
        <v>298.75760903295401</v>
      </c>
      <c r="GY3241" s="77">
        <v>0</v>
      </c>
      <c r="GZ3241" s="77">
        <v>0</v>
      </c>
    </row>
    <row r="3242" spans="98:208" x14ac:dyDescent="0.25">
      <c r="CT3242" s="77" t="s">
        <v>155</v>
      </c>
      <c r="CU3242" s="77" t="s">
        <v>489</v>
      </c>
      <c r="CV3242" s="77" t="s">
        <v>460</v>
      </c>
      <c r="CW3242" s="77">
        <v>2024</v>
      </c>
      <c r="CX3242" s="77">
        <v>0</v>
      </c>
      <c r="CY3242" s="77">
        <v>0</v>
      </c>
      <c r="CZ3242" s="77">
        <v>0</v>
      </c>
      <c r="DA3242" s="77">
        <v>0</v>
      </c>
      <c r="DB3242" s="77">
        <v>9129.7460702369553</v>
      </c>
      <c r="DC3242" s="77">
        <v>233.2300768079499</v>
      </c>
      <c r="DD3242" s="77">
        <v>8896.5159934290041</v>
      </c>
      <c r="DE3242" s="77">
        <v>0</v>
      </c>
      <c r="DF3242" s="77">
        <v>0</v>
      </c>
      <c r="DG3242" s="77">
        <v>0</v>
      </c>
      <c r="DH3242" s="77">
        <v>533.5273118515338</v>
      </c>
      <c r="DI3242" s="77">
        <v>533.5273118515338</v>
      </c>
      <c r="DJ3242" s="77">
        <v>1.426873943278073E-6</v>
      </c>
      <c r="DL3242" s="77">
        <v>0</v>
      </c>
      <c r="DM3242" s="77">
        <v>0</v>
      </c>
      <c r="DN3242" s="77">
        <v>0</v>
      </c>
      <c r="DO3242" s="77">
        <v>0</v>
      </c>
      <c r="DP3242" s="77">
        <v>0</v>
      </c>
      <c r="DQ3242" s="77">
        <v>0</v>
      </c>
      <c r="DR3242" s="77">
        <v>0</v>
      </c>
      <c r="DS3242" s="77">
        <v>7.6127621930814821E-4</v>
      </c>
      <c r="DT3242" s="77">
        <v>7.6127621930814821E-4</v>
      </c>
      <c r="DU3242" s="77">
        <v>0</v>
      </c>
      <c r="DV3242" s="77">
        <v>7.6127621930814821E-4</v>
      </c>
      <c r="DW3242" s="77">
        <v>7.6127621930814821E-4</v>
      </c>
      <c r="GE3242" s="77" t="s">
        <v>422</v>
      </c>
      <c r="GF3242" s="77" t="s">
        <v>155</v>
      </c>
      <c r="GG3242" s="77" t="s">
        <v>451</v>
      </c>
      <c r="GH3242" s="77" t="s">
        <v>300</v>
      </c>
      <c r="GI3242" s="77">
        <v>2023</v>
      </c>
      <c r="GJ3242" s="77" t="s">
        <v>305</v>
      </c>
      <c r="GK3242" s="77">
        <v>233.2300768079383</v>
      </c>
      <c r="GL3242" s="77">
        <v>375.64590099999998</v>
      </c>
      <c r="GM3242" s="77">
        <v>2023</v>
      </c>
      <c r="GN3242" s="77" t="s">
        <v>175</v>
      </c>
      <c r="GO3242" s="77">
        <v>0.13250000000000001</v>
      </c>
      <c r="GP3242" s="77">
        <v>3</v>
      </c>
      <c r="GQ3242" s="77">
        <v>0</v>
      </c>
      <c r="GR3242" s="77" t="s">
        <v>423</v>
      </c>
      <c r="GS3242" s="77">
        <v>0</v>
      </c>
      <c r="GT3242" s="77">
        <v>0</v>
      </c>
      <c r="GU3242" s="77">
        <v>0.1527377521613833</v>
      </c>
      <c r="GV3242" s="77">
        <v>35.623037668071269</v>
      </c>
      <c r="GW3242" s="77">
        <v>0.1527377521613833</v>
      </c>
      <c r="GX3242" s="77">
        <v>35.623037668071269</v>
      </c>
      <c r="GY3242" s="77">
        <v>0.1527377521613833</v>
      </c>
      <c r="GZ3242" s="77">
        <v>35.623037668071269</v>
      </c>
    </row>
    <row r="3243" spans="98:208" x14ac:dyDescent="0.25">
      <c r="CT3243" s="77" t="s">
        <v>155</v>
      </c>
      <c r="CU3243" s="77" t="s">
        <v>489</v>
      </c>
      <c r="CV3243" s="77" t="s">
        <v>460</v>
      </c>
      <c r="CW3243" s="77">
        <v>2025</v>
      </c>
      <c r="CX3243" s="77">
        <v>0</v>
      </c>
      <c r="CY3243" s="77">
        <v>0</v>
      </c>
      <c r="CZ3243" s="77">
        <v>0</v>
      </c>
      <c r="DA3243" s="77">
        <v>0</v>
      </c>
      <c r="DB3243" s="77">
        <v>9129.7460702369553</v>
      </c>
      <c r="DC3243" s="77">
        <v>233.2300768079499</v>
      </c>
      <c r="DD3243" s="77">
        <v>8896.5159934290041</v>
      </c>
      <c r="DE3243" s="77">
        <v>0</v>
      </c>
      <c r="DF3243" s="77">
        <v>0</v>
      </c>
      <c r="DG3243" s="77">
        <v>0</v>
      </c>
      <c r="DH3243" s="77">
        <v>0</v>
      </c>
      <c r="DI3243" s="77">
        <v>533.5273118515338</v>
      </c>
      <c r="DJ3243" s="77">
        <v>1.426873943278073E-6</v>
      </c>
      <c r="DL3243" s="77">
        <v>0</v>
      </c>
      <c r="DM3243" s="77">
        <v>0</v>
      </c>
      <c r="DN3243" s="77">
        <v>0</v>
      </c>
      <c r="DO3243" s="77">
        <v>0</v>
      </c>
      <c r="DP3243" s="77">
        <v>0</v>
      </c>
      <c r="DQ3243" s="77">
        <v>0</v>
      </c>
      <c r="DR3243" s="77">
        <v>0</v>
      </c>
      <c r="DS3243" s="77">
        <v>0</v>
      </c>
      <c r="DT3243" s="77">
        <v>0</v>
      </c>
      <c r="DU3243" s="77">
        <v>0</v>
      </c>
      <c r="DV3243" s="77">
        <v>7.6127621930814821E-4</v>
      </c>
      <c r="DW3243" s="77">
        <v>7.6127621930814821E-4</v>
      </c>
      <c r="GE3243" s="77" t="s">
        <v>425</v>
      </c>
      <c r="GF3243" s="77" t="s">
        <v>155</v>
      </c>
      <c r="GG3243" s="77" t="s">
        <v>451</v>
      </c>
      <c r="GH3243" s="77" t="s">
        <v>300</v>
      </c>
      <c r="GI3243" s="77">
        <v>2023</v>
      </c>
      <c r="GJ3243" s="77" t="s">
        <v>301</v>
      </c>
      <c r="GK3243" s="77">
        <v>8896.5159934285912</v>
      </c>
      <c r="GL3243" s="77">
        <v>375.64590099999998</v>
      </c>
      <c r="GM3243" s="77">
        <v>2023</v>
      </c>
      <c r="GN3243" s="77" t="s">
        <v>175</v>
      </c>
      <c r="GO3243" s="77">
        <v>5.3000000000000005E-2</v>
      </c>
      <c r="GP3243" s="77">
        <v>3</v>
      </c>
      <c r="GQ3243" s="77">
        <v>0</v>
      </c>
      <c r="GR3243" s="77" t="s">
        <v>423</v>
      </c>
      <c r="GS3243" s="77">
        <v>0</v>
      </c>
      <c r="GT3243" s="77">
        <v>0</v>
      </c>
      <c r="GU3243" s="77">
        <v>5.5966209081309407E-2</v>
      </c>
      <c r="GV3243" s="77">
        <v>497.90427418343762</v>
      </c>
      <c r="GW3243" s="77">
        <v>5.5966209081309407E-2</v>
      </c>
      <c r="GX3243" s="77">
        <v>497.90427418343762</v>
      </c>
      <c r="GY3243" s="77">
        <v>5.5966209081309407E-2</v>
      </c>
      <c r="GZ3243" s="77">
        <v>497.90427418343762</v>
      </c>
    </row>
    <row r="3244" spans="98:208" x14ac:dyDescent="0.25">
      <c r="CT3244" s="77" t="s">
        <v>155</v>
      </c>
      <c r="CU3244" s="77" t="s">
        <v>489</v>
      </c>
      <c r="CV3244" s="77" t="s">
        <v>467</v>
      </c>
      <c r="CW3244" s="77">
        <v>2020</v>
      </c>
      <c r="CX3244" s="77">
        <v>0</v>
      </c>
      <c r="CY3244" s="77">
        <v>0</v>
      </c>
      <c r="CZ3244" s="77">
        <v>0</v>
      </c>
      <c r="DA3244" s="77">
        <v>0</v>
      </c>
      <c r="DB3244" s="77">
        <v>5.2405583313015578</v>
      </c>
      <c r="DC3244" s="77">
        <v>0.69641821681222871</v>
      </c>
      <c r="DD3244" s="77">
        <v>2.9419641522810318</v>
      </c>
      <c r="DE3244" s="77">
        <v>1.6021759622082981</v>
      </c>
      <c r="DF3244" s="77">
        <v>0.36068764874241377</v>
      </c>
      <c r="DG3244" s="77">
        <v>0</v>
      </c>
      <c r="DH3244" s="77">
        <v>0</v>
      </c>
      <c r="DI3244" s="77">
        <v>0</v>
      </c>
      <c r="DJ3244" s="77">
        <v>8.5612436746509661E-6</v>
      </c>
      <c r="DL3244" s="77">
        <v>0</v>
      </c>
      <c r="DM3244" s="77">
        <v>3.0879348513207193E-6</v>
      </c>
      <c r="DN3244" s="77">
        <v>3.0879348513207193E-6</v>
      </c>
      <c r="DO3244" s="77">
        <v>0</v>
      </c>
      <c r="DP3244" s="77">
        <v>0</v>
      </c>
      <c r="DQ3244" s="77">
        <v>0</v>
      </c>
      <c r="DR3244" s="77">
        <v>0</v>
      </c>
      <c r="DS3244" s="77">
        <v>0</v>
      </c>
      <c r="DT3244" s="77">
        <v>0</v>
      </c>
      <c r="DU3244" s="77">
        <v>0</v>
      </c>
      <c r="DV3244" s="77">
        <v>0</v>
      </c>
      <c r="DW3244" s="77">
        <v>0</v>
      </c>
      <c r="GE3244" s="77" t="s">
        <v>427</v>
      </c>
      <c r="GF3244" s="77" t="s">
        <v>155</v>
      </c>
      <c r="GG3244" s="77" t="s">
        <v>451</v>
      </c>
      <c r="GH3244" s="77" t="s">
        <v>300</v>
      </c>
      <c r="GI3244" s="77">
        <v>2023</v>
      </c>
      <c r="GJ3244" s="77" t="s">
        <v>303</v>
      </c>
      <c r="GK3244" s="77">
        <v>5534.891486200092</v>
      </c>
      <c r="GL3244" s="77">
        <v>375.64590099999998</v>
      </c>
      <c r="GM3244" s="77">
        <v>2023</v>
      </c>
      <c r="GN3244" s="77" t="s">
        <v>175</v>
      </c>
      <c r="GO3244" s="77">
        <v>5.3000000000000005E-2</v>
      </c>
      <c r="GP3244" s="77">
        <v>3</v>
      </c>
      <c r="GQ3244" s="77">
        <v>0</v>
      </c>
      <c r="GR3244" s="77" t="s">
        <v>423</v>
      </c>
      <c r="GS3244" s="77">
        <v>0</v>
      </c>
      <c r="GT3244" s="77">
        <v>0</v>
      </c>
      <c r="GU3244" s="77">
        <v>5.5966209081309407E-2</v>
      </c>
      <c r="GV3244" s="77">
        <v>309.76689415903371</v>
      </c>
      <c r="GW3244" s="77">
        <v>5.5966209081309407E-2</v>
      </c>
      <c r="GX3244" s="77">
        <v>309.76689415903371</v>
      </c>
      <c r="GY3244" s="77">
        <v>5.5966209081309407E-2</v>
      </c>
      <c r="GZ3244" s="77">
        <v>309.76689415903371</v>
      </c>
    </row>
    <row r="3245" spans="98:208" x14ac:dyDescent="0.25">
      <c r="CT3245" s="77" t="s">
        <v>155</v>
      </c>
      <c r="CU3245" s="77" t="s">
        <v>489</v>
      </c>
      <c r="CV3245" s="77" t="s">
        <v>467</v>
      </c>
      <c r="CW3245" s="77">
        <v>2021</v>
      </c>
      <c r="CX3245" s="77">
        <v>0</v>
      </c>
      <c r="CY3245" s="77">
        <v>0</v>
      </c>
      <c r="CZ3245" s="77">
        <v>0</v>
      </c>
      <c r="DA3245" s="77">
        <v>0</v>
      </c>
      <c r="DB3245" s="77">
        <v>5.2405583313015578</v>
      </c>
      <c r="DC3245" s="77">
        <v>0.69641821681222871</v>
      </c>
      <c r="DD3245" s="77">
        <v>2.9419641522810318</v>
      </c>
      <c r="DE3245" s="77">
        <v>1.6021759622082981</v>
      </c>
      <c r="DF3245" s="77">
        <v>0.36068764874241377</v>
      </c>
      <c r="DG3245" s="77">
        <v>0.36068764874241377</v>
      </c>
      <c r="DH3245" s="77">
        <v>0</v>
      </c>
      <c r="DI3245" s="77">
        <v>0</v>
      </c>
      <c r="DJ3245" s="77">
        <v>8.5612436746509661E-6</v>
      </c>
      <c r="DL3245" s="77">
        <v>0</v>
      </c>
      <c r="DM3245" s="77">
        <v>3.0879348513207193E-6</v>
      </c>
      <c r="DN3245" s="77">
        <v>3.0879348513207193E-6</v>
      </c>
      <c r="DO3245" s="77">
        <v>0</v>
      </c>
      <c r="DP3245" s="77">
        <v>3.0879348513207193E-6</v>
      </c>
      <c r="DQ3245" s="77">
        <v>3.0879348513207193E-6</v>
      </c>
      <c r="DR3245" s="77">
        <v>0</v>
      </c>
      <c r="DS3245" s="77">
        <v>0</v>
      </c>
      <c r="DT3245" s="77">
        <v>0</v>
      </c>
      <c r="DU3245" s="77">
        <v>0</v>
      </c>
      <c r="DV3245" s="77">
        <v>0</v>
      </c>
      <c r="DW3245" s="77">
        <v>0</v>
      </c>
      <c r="GE3245" s="77" t="s">
        <v>422</v>
      </c>
      <c r="GF3245" s="77" t="s">
        <v>155</v>
      </c>
      <c r="GG3245" s="77" t="s">
        <v>451</v>
      </c>
      <c r="GH3245" s="77" t="s">
        <v>300</v>
      </c>
      <c r="GI3245" s="77">
        <v>2024</v>
      </c>
      <c r="GJ3245" s="77" t="s">
        <v>305</v>
      </c>
      <c r="GK3245" s="77">
        <v>233.2300768079383</v>
      </c>
      <c r="GL3245" s="77">
        <v>375.64590099999998</v>
      </c>
      <c r="GM3245" s="77">
        <v>2024</v>
      </c>
      <c r="GN3245" s="77" t="s">
        <v>175</v>
      </c>
      <c r="GO3245" s="77">
        <v>0.13250000000000001</v>
      </c>
      <c r="GP3245" s="77">
        <v>3</v>
      </c>
      <c r="GQ3245" s="77">
        <v>0</v>
      </c>
      <c r="GR3245" s="77" t="s">
        <v>423</v>
      </c>
      <c r="GS3245" s="77">
        <v>0</v>
      </c>
      <c r="GT3245" s="77">
        <v>0</v>
      </c>
      <c r="GU3245" s="77">
        <v>0</v>
      </c>
      <c r="GV3245" s="77">
        <v>0</v>
      </c>
      <c r="GW3245" s="77">
        <v>0.1527377521613833</v>
      </c>
      <c r="GX3245" s="77">
        <v>35.623037668071269</v>
      </c>
      <c r="GY3245" s="77">
        <v>0.1527377521613833</v>
      </c>
      <c r="GZ3245" s="77">
        <v>35.623037668071269</v>
      </c>
    </row>
    <row r="3246" spans="98:208" x14ac:dyDescent="0.25">
      <c r="CT3246" s="77" t="s">
        <v>155</v>
      </c>
      <c r="CU3246" s="77" t="s">
        <v>489</v>
      </c>
      <c r="CV3246" s="77" t="s">
        <v>467</v>
      </c>
      <c r="CW3246" s="77">
        <v>2022</v>
      </c>
      <c r="CX3246" s="77">
        <v>0</v>
      </c>
      <c r="CY3246" s="77">
        <v>0</v>
      </c>
      <c r="CZ3246" s="77">
        <v>0</v>
      </c>
      <c r="DA3246" s="77">
        <v>0</v>
      </c>
      <c r="DB3246" s="77">
        <v>5.2405583313015578</v>
      </c>
      <c r="DC3246" s="77">
        <v>0.69641821681222871</v>
      </c>
      <c r="DD3246" s="77">
        <v>2.9419641522810318</v>
      </c>
      <c r="DE3246" s="77">
        <v>1.6021759622082981</v>
      </c>
      <c r="DF3246" s="77">
        <v>0.36068764874241377</v>
      </c>
      <c r="DG3246" s="77">
        <v>0.36068764874241377</v>
      </c>
      <c r="DH3246" s="77">
        <v>0.36068764874241377</v>
      </c>
      <c r="DI3246" s="77">
        <v>0</v>
      </c>
      <c r="DJ3246" s="77">
        <v>8.5612436746509661E-6</v>
      </c>
      <c r="DL3246" s="77">
        <v>0</v>
      </c>
      <c r="DM3246" s="77">
        <v>3.0879348513207193E-6</v>
      </c>
      <c r="DN3246" s="77">
        <v>3.0879348513207193E-6</v>
      </c>
      <c r="DO3246" s="77">
        <v>0</v>
      </c>
      <c r="DP3246" s="77">
        <v>3.0879348513207193E-6</v>
      </c>
      <c r="DQ3246" s="77">
        <v>3.0879348513207193E-6</v>
      </c>
      <c r="DR3246" s="77">
        <v>0</v>
      </c>
      <c r="DS3246" s="77">
        <v>3.0879348513207193E-6</v>
      </c>
      <c r="DT3246" s="77">
        <v>3.0879348513207193E-6</v>
      </c>
      <c r="DU3246" s="77">
        <v>0</v>
      </c>
      <c r="DV3246" s="77">
        <v>0</v>
      </c>
      <c r="DW3246" s="77">
        <v>0</v>
      </c>
      <c r="GE3246" s="77" t="s">
        <v>425</v>
      </c>
      <c r="GF3246" s="77" t="s">
        <v>155</v>
      </c>
      <c r="GG3246" s="77" t="s">
        <v>451</v>
      </c>
      <c r="GH3246" s="77" t="s">
        <v>300</v>
      </c>
      <c r="GI3246" s="77">
        <v>2024</v>
      </c>
      <c r="GJ3246" s="77" t="s">
        <v>301</v>
      </c>
      <c r="GK3246" s="77">
        <v>8896.5159934285912</v>
      </c>
      <c r="GL3246" s="77">
        <v>375.64590099999998</v>
      </c>
      <c r="GM3246" s="77">
        <v>2024</v>
      </c>
      <c r="GN3246" s="77" t="s">
        <v>175</v>
      </c>
      <c r="GO3246" s="77">
        <v>5.3000000000000005E-2</v>
      </c>
      <c r="GP3246" s="77">
        <v>3</v>
      </c>
      <c r="GQ3246" s="77">
        <v>0</v>
      </c>
      <c r="GR3246" s="77" t="s">
        <v>423</v>
      </c>
      <c r="GS3246" s="77">
        <v>0</v>
      </c>
      <c r="GT3246" s="77">
        <v>0</v>
      </c>
      <c r="GU3246" s="77">
        <v>0</v>
      </c>
      <c r="GV3246" s="77">
        <v>0</v>
      </c>
      <c r="GW3246" s="77">
        <v>5.5966209081309407E-2</v>
      </c>
      <c r="GX3246" s="77">
        <v>497.90427418343762</v>
      </c>
      <c r="GY3246" s="77">
        <v>5.5966209081309407E-2</v>
      </c>
      <c r="GZ3246" s="77">
        <v>497.90427418343762</v>
      </c>
    </row>
    <row r="3247" spans="98:208" x14ac:dyDescent="0.25">
      <c r="CT3247" s="77" t="s">
        <v>155</v>
      </c>
      <c r="CU3247" s="77" t="s">
        <v>489</v>
      </c>
      <c r="CV3247" s="77" t="s">
        <v>467</v>
      </c>
      <c r="CW3247" s="77">
        <v>2023</v>
      </c>
      <c r="CX3247" s="77">
        <v>0</v>
      </c>
      <c r="CY3247" s="77">
        <v>0</v>
      </c>
      <c r="CZ3247" s="77">
        <v>0</v>
      </c>
      <c r="DA3247" s="77">
        <v>0</v>
      </c>
      <c r="DB3247" s="77">
        <v>5.4750346070077871</v>
      </c>
      <c r="DC3247" s="77">
        <v>0.71896016785821504</v>
      </c>
      <c r="DD3247" s="77">
        <v>3.0714971986151141</v>
      </c>
      <c r="DE3247" s="77">
        <v>1.684577240534449</v>
      </c>
      <c r="DF3247" s="77">
        <v>0</v>
      </c>
      <c r="DG3247" s="77">
        <v>0.37599181639995044</v>
      </c>
      <c r="DH3247" s="77">
        <v>0.37599181639995044</v>
      </c>
      <c r="DI3247" s="77">
        <v>0.37599181639995044</v>
      </c>
      <c r="DJ3247" s="77">
        <v>8.5612436746509661E-6</v>
      </c>
      <c r="DL3247" s="77">
        <v>0</v>
      </c>
      <c r="DM3247" s="77">
        <v>0</v>
      </c>
      <c r="DN3247" s="77">
        <v>0</v>
      </c>
      <c r="DO3247" s="77">
        <v>0</v>
      </c>
      <c r="DP3247" s="77">
        <v>3.2189575598746029E-6</v>
      </c>
      <c r="DQ3247" s="77">
        <v>3.2189575598746029E-6</v>
      </c>
      <c r="DR3247" s="77">
        <v>0</v>
      </c>
      <c r="DS3247" s="77">
        <v>3.2189575598746029E-6</v>
      </c>
      <c r="DT3247" s="77">
        <v>3.2189575598746029E-6</v>
      </c>
      <c r="DU3247" s="77">
        <v>0</v>
      </c>
      <c r="DV3247" s="77">
        <v>3.2189575598746029E-6</v>
      </c>
      <c r="DW3247" s="77">
        <v>3.2189575598746029E-6</v>
      </c>
      <c r="GE3247" s="77" t="s">
        <v>427</v>
      </c>
      <c r="GF3247" s="77" t="s">
        <v>155</v>
      </c>
      <c r="GG3247" s="77" t="s">
        <v>451</v>
      </c>
      <c r="GH3247" s="77" t="s">
        <v>300</v>
      </c>
      <c r="GI3247" s="77">
        <v>2024</v>
      </c>
      <c r="GJ3247" s="77" t="s">
        <v>303</v>
      </c>
      <c r="GK3247" s="77">
        <v>5534.891486200092</v>
      </c>
      <c r="GL3247" s="77">
        <v>375.64590099999998</v>
      </c>
      <c r="GM3247" s="77">
        <v>2024</v>
      </c>
      <c r="GN3247" s="77" t="s">
        <v>175</v>
      </c>
      <c r="GO3247" s="77">
        <v>5.3000000000000005E-2</v>
      </c>
      <c r="GP3247" s="77">
        <v>3</v>
      </c>
      <c r="GQ3247" s="77">
        <v>0</v>
      </c>
      <c r="GR3247" s="77" t="s">
        <v>423</v>
      </c>
      <c r="GS3247" s="77">
        <v>0</v>
      </c>
      <c r="GT3247" s="77">
        <v>0</v>
      </c>
      <c r="GU3247" s="77">
        <v>0</v>
      </c>
      <c r="GV3247" s="77">
        <v>0</v>
      </c>
      <c r="GW3247" s="77">
        <v>5.5966209081309407E-2</v>
      </c>
      <c r="GX3247" s="77">
        <v>309.76689415903371</v>
      </c>
      <c r="GY3247" s="77">
        <v>5.5966209081309407E-2</v>
      </c>
      <c r="GZ3247" s="77">
        <v>309.76689415903371</v>
      </c>
    </row>
    <row r="3248" spans="98:208" x14ac:dyDescent="0.25">
      <c r="CT3248" s="77" t="s">
        <v>155</v>
      </c>
      <c r="CU3248" s="77" t="s">
        <v>489</v>
      </c>
      <c r="CV3248" s="77" t="s">
        <v>467</v>
      </c>
      <c r="CW3248" s="77">
        <v>2024</v>
      </c>
      <c r="CX3248" s="77">
        <v>0</v>
      </c>
      <c r="CY3248" s="77">
        <v>0</v>
      </c>
      <c r="CZ3248" s="77">
        <v>0</v>
      </c>
      <c r="DA3248" s="77">
        <v>0</v>
      </c>
      <c r="DB3248" s="77">
        <v>5.4750346070077871</v>
      </c>
      <c r="DC3248" s="77">
        <v>0.71896016785821504</v>
      </c>
      <c r="DD3248" s="77">
        <v>3.0714971986151141</v>
      </c>
      <c r="DE3248" s="77">
        <v>1.684577240534449</v>
      </c>
      <c r="DF3248" s="77">
        <v>0</v>
      </c>
      <c r="DG3248" s="77">
        <v>0</v>
      </c>
      <c r="DH3248" s="77">
        <v>0.37599181639995044</v>
      </c>
      <c r="DI3248" s="77">
        <v>0.37599181639995044</v>
      </c>
      <c r="DJ3248" s="77">
        <v>8.5612436746509661E-6</v>
      </c>
      <c r="DL3248" s="77">
        <v>0</v>
      </c>
      <c r="DM3248" s="77">
        <v>0</v>
      </c>
      <c r="DN3248" s="77">
        <v>0</v>
      </c>
      <c r="DO3248" s="77">
        <v>0</v>
      </c>
      <c r="DP3248" s="77">
        <v>0</v>
      </c>
      <c r="DQ3248" s="77">
        <v>0</v>
      </c>
      <c r="DR3248" s="77">
        <v>0</v>
      </c>
      <c r="DS3248" s="77">
        <v>3.2189575598746029E-6</v>
      </c>
      <c r="DT3248" s="77">
        <v>3.2189575598746029E-6</v>
      </c>
      <c r="DU3248" s="77">
        <v>0</v>
      </c>
      <c r="DV3248" s="77">
        <v>3.2189575598746029E-6</v>
      </c>
      <c r="DW3248" s="77">
        <v>3.2189575598746029E-6</v>
      </c>
      <c r="GE3248" s="77" t="s">
        <v>422</v>
      </c>
      <c r="GF3248" s="77" t="s">
        <v>155</v>
      </c>
      <c r="GG3248" s="77" t="s">
        <v>451</v>
      </c>
      <c r="GH3248" s="77" t="s">
        <v>300</v>
      </c>
      <c r="GI3248" s="77">
        <v>2025</v>
      </c>
      <c r="GJ3248" s="77" t="s">
        <v>305</v>
      </c>
      <c r="GK3248" s="77">
        <v>233.2300768079383</v>
      </c>
      <c r="GL3248" s="77">
        <v>375.64590099999998</v>
      </c>
      <c r="GM3248" s="77">
        <v>2025</v>
      </c>
      <c r="GN3248" s="77" t="s">
        <v>175</v>
      </c>
      <c r="GO3248" s="77">
        <v>0.13250000000000001</v>
      </c>
      <c r="GP3248" s="77">
        <v>3</v>
      </c>
      <c r="GQ3248" s="77">
        <v>0</v>
      </c>
      <c r="GR3248" s="77" t="s">
        <v>423</v>
      </c>
      <c r="GS3248" s="77">
        <v>0</v>
      </c>
      <c r="GT3248" s="77">
        <v>0</v>
      </c>
      <c r="GU3248" s="77">
        <v>0</v>
      </c>
      <c r="GV3248" s="77">
        <v>0</v>
      </c>
      <c r="GW3248" s="77">
        <v>0</v>
      </c>
      <c r="GX3248" s="77">
        <v>0</v>
      </c>
      <c r="GY3248" s="77">
        <v>0.1527377521613833</v>
      </c>
      <c r="GZ3248" s="77">
        <v>35.623037668071269</v>
      </c>
    </row>
    <row r="3249" spans="98:208" x14ac:dyDescent="0.25">
      <c r="CT3249" s="77" t="s">
        <v>155</v>
      </c>
      <c r="CU3249" s="77" t="s">
        <v>489</v>
      </c>
      <c r="CV3249" s="77" t="s">
        <v>467</v>
      </c>
      <c r="CW3249" s="77">
        <v>2025</v>
      </c>
      <c r="CX3249" s="77">
        <v>0</v>
      </c>
      <c r="CY3249" s="77">
        <v>0</v>
      </c>
      <c r="CZ3249" s="77">
        <v>0</v>
      </c>
      <c r="DA3249" s="77">
        <v>0</v>
      </c>
      <c r="DB3249" s="77">
        <v>5.4750346070077871</v>
      </c>
      <c r="DC3249" s="77">
        <v>0.71896016785821504</v>
      </c>
      <c r="DD3249" s="77">
        <v>3.0714971986151141</v>
      </c>
      <c r="DE3249" s="77">
        <v>1.684577240534449</v>
      </c>
      <c r="DF3249" s="77">
        <v>0</v>
      </c>
      <c r="DG3249" s="77">
        <v>0</v>
      </c>
      <c r="DH3249" s="77">
        <v>0</v>
      </c>
      <c r="DI3249" s="77">
        <v>0.37599181639995044</v>
      </c>
      <c r="DJ3249" s="77">
        <v>8.5612436746509661E-6</v>
      </c>
      <c r="DL3249" s="77">
        <v>0</v>
      </c>
      <c r="DM3249" s="77">
        <v>0</v>
      </c>
      <c r="DN3249" s="77">
        <v>0</v>
      </c>
      <c r="DO3249" s="77">
        <v>0</v>
      </c>
      <c r="DP3249" s="77">
        <v>0</v>
      </c>
      <c r="DQ3249" s="77">
        <v>0</v>
      </c>
      <c r="DR3249" s="77">
        <v>0</v>
      </c>
      <c r="DS3249" s="77">
        <v>0</v>
      </c>
      <c r="DT3249" s="77">
        <v>0</v>
      </c>
      <c r="DU3249" s="77">
        <v>0</v>
      </c>
      <c r="DV3249" s="77">
        <v>3.2189575598746029E-6</v>
      </c>
      <c r="DW3249" s="77">
        <v>3.2189575598746029E-6</v>
      </c>
      <c r="GE3249" s="77" t="s">
        <v>425</v>
      </c>
      <c r="GF3249" s="77" t="s">
        <v>155</v>
      </c>
      <c r="GG3249" s="77" t="s">
        <v>451</v>
      </c>
      <c r="GH3249" s="77" t="s">
        <v>300</v>
      </c>
      <c r="GI3249" s="77">
        <v>2025</v>
      </c>
      <c r="GJ3249" s="77" t="s">
        <v>301</v>
      </c>
      <c r="GK3249" s="77">
        <v>8896.5159934285912</v>
      </c>
      <c r="GL3249" s="77">
        <v>375.64590099999998</v>
      </c>
      <c r="GM3249" s="77">
        <v>2025</v>
      </c>
      <c r="GN3249" s="77" t="s">
        <v>175</v>
      </c>
      <c r="GO3249" s="77">
        <v>5.3000000000000005E-2</v>
      </c>
      <c r="GP3249" s="77">
        <v>3</v>
      </c>
      <c r="GQ3249" s="77">
        <v>0</v>
      </c>
      <c r="GR3249" s="77" t="s">
        <v>423</v>
      </c>
      <c r="GS3249" s="77">
        <v>0</v>
      </c>
      <c r="GT3249" s="77">
        <v>0</v>
      </c>
      <c r="GU3249" s="77">
        <v>0</v>
      </c>
      <c r="GV3249" s="77">
        <v>0</v>
      </c>
      <c r="GW3249" s="77">
        <v>0</v>
      </c>
      <c r="GX3249" s="77">
        <v>0</v>
      </c>
      <c r="GY3249" s="77">
        <v>5.5966209081309407E-2</v>
      </c>
      <c r="GZ3249" s="77">
        <v>497.90427418343762</v>
      </c>
    </row>
    <row r="3250" spans="98:208" x14ac:dyDescent="0.25">
      <c r="CT3250" s="77" t="s">
        <v>155</v>
      </c>
      <c r="CU3250" s="77" t="s">
        <v>489</v>
      </c>
      <c r="CV3250" s="77" t="s">
        <v>474</v>
      </c>
      <c r="CW3250" s="77">
        <v>2020</v>
      </c>
      <c r="CX3250" s="77">
        <v>0</v>
      </c>
      <c r="CY3250" s="77">
        <v>0</v>
      </c>
      <c r="CZ3250" s="77">
        <v>0</v>
      </c>
      <c r="DA3250" s="77">
        <v>0</v>
      </c>
      <c r="DB3250" s="77">
        <v>7.7900575334947972E-2</v>
      </c>
      <c r="DC3250" s="77">
        <v>3.6425060683953951E-2</v>
      </c>
      <c r="DD3250" s="77">
        <v>1.580872452543222E-3</v>
      </c>
      <c r="DE3250" s="77">
        <v>3.9894642198450153E-2</v>
      </c>
      <c r="DF3250" s="77">
        <v>7.8847092159215117E-3</v>
      </c>
      <c r="DG3250" s="77">
        <v>0</v>
      </c>
      <c r="DH3250" s="77">
        <v>0</v>
      </c>
      <c r="DI3250" s="77">
        <v>0</v>
      </c>
      <c r="DJ3250" s="77">
        <v>1.176378296340484E-4</v>
      </c>
      <c r="DL3250" s="77">
        <v>0</v>
      </c>
      <c r="DM3250" s="77">
        <v>9.2754007945658615E-7</v>
      </c>
      <c r="DN3250" s="77">
        <v>9.2754007945658615E-7</v>
      </c>
      <c r="DO3250" s="77">
        <v>0</v>
      </c>
      <c r="DP3250" s="77">
        <v>0</v>
      </c>
      <c r="DQ3250" s="77">
        <v>0</v>
      </c>
      <c r="DR3250" s="77">
        <v>0</v>
      </c>
      <c r="DS3250" s="77">
        <v>0</v>
      </c>
      <c r="DT3250" s="77">
        <v>0</v>
      </c>
      <c r="DU3250" s="77">
        <v>0</v>
      </c>
      <c r="DV3250" s="77">
        <v>0</v>
      </c>
      <c r="DW3250" s="77">
        <v>0</v>
      </c>
      <c r="GE3250" s="77" t="s">
        <v>427</v>
      </c>
      <c r="GF3250" s="77" t="s">
        <v>155</v>
      </c>
      <c r="GG3250" s="77" t="s">
        <v>451</v>
      </c>
      <c r="GH3250" s="77" t="s">
        <v>300</v>
      </c>
      <c r="GI3250" s="77">
        <v>2025</v>
      </c>
      <c r="GJ3250" s="77" t="s">
        <v>303</v>
      </c>
      <c r="GK3250" s="77">
        <v>5534.891486200092</v>
      </c>
      <c r="GL3250" s="77">
        <v>375.64590099999998</v>
      </c>
      <c r="GM3250" s="77">
        <v>2025</v>
      </c>
      <c r="GN3250" s="77" t="s">
        <v>175</v>
      </c>
      <c r="GO3250" s="77">
        <v>5.3000000000000005E-2</v>
      </c>
      <c r="GP3250" s="77">
        <v>3</v>
      </c>
      <c r="GQ3250" s="77">
        <v>0</v>
      </c>
      <c r="GR3250" s="77" t="s">
        <v>423</v>
      </c>
      <c r="GS3250" s="77">
        <v>0</v>
      </c>
      <c r="GT3250" s="77">
        <v>0</v>
      </c>
      <c r="GU3250" s="77">
        <v>0</v>
      </c>
      <c r="GV3250" s="77">
        <v>0</v>
      </c>
      <c r="GW3250" s="77">
        <v>0</v>
      </c>
      <c r="GX3250" s="77">
        <v>0</v>
      </c>
      <c r="GY3250" s="77">
        <v>5.5966209081309407E-2</v>
      </c>
      <c r="GZ3250" s="77">
        <v>309.76689415903371</v>
      </c>
    </row>
    <row r="3251" spans="98:208" x14ac:dyDescent="0.25">
      <c r="CT3251" s="77" t="s">
        <v>155</v>
      </c>
      <c r="CU3251" s="77" t="s">
        <v>489</v>
      </c>
      <c r="CV3251" s="77" t="s">
        <v>474</v>
      </c>
      <c r="CW3251" s="77">
        <v>2021</v>
      </c>
      <c r="CX3251" s="77">
        <v>0</v>
      </c>
      <c r="CY3251" s="77">
        <v>0</v>
      </c>
      <c r="CZ3251" s="77">
        <v>0</v>
      </c>
      <c r="DA3251" s="77">
        <v>0</v>
      </c>
      <c r="DB3251" s="77">
        <v>7.7900575334947972E-2</v>
      </c>
      <c r="DC3251" s="77">
        <v>3.6425060683953951E-2</v>
      </c>
      <c r="DD3251" s="77">
        <v>1.580872452543222E-3</v>
      </c>
      <c r="DE3251" s="77">
        <v>3.9894642198450153E-2</v>
      </c>
      <c r="DF3251" s="77">
        <v>7.8847092159215117E-3</v>
      </c>
      <c r="DG3251" s="77">
        <v>7.8847092159215117E-3</v>
      </c>
      <c r="DH3251" s="77">
        <v>0</v>
      </c>
      <c r="DI3251" s="77">
        <v>0</v>
      </c>
      <c r="DJ3251" s="77">
        <v>1.176378296340484E-4</v>
      </c>
      <c r="DL3251" s="77">
        <v>0</v>
      </c>
      <c r="DM3251" s="77">
        <v>9.2754007945658615E-7</v>
      </c>
      <c r="DN3251" s="77">
        <v>9.2754007945658615E-7</v>
      </c>
      <c r="DO3251" s="77">
        <v>0</v>
      </c>
      <c r="DP3251" s="77">
        <v>9.2754007945658615E-7</v>
      </c>
      <c r="DQ3251" s="77">
        <v>9.2754007945658615E-7</v>
      </c>
      <c r="DR3251" s="77">
        <v>0</v>
      </c>
      <c r="DS3251" s="77">
        <v>0</v>
      </c>
      <c r="DT3251" s="77">
        <v>0</v>
      </c>
      <c r="DU3251" s="77">
        <v>0</v>
      </c>
      <c r="DV3251" s="77">
        <v>0</v>
      </c>
      <c r="DW3251" s="77">
        <v>0</v>
      </c>
      <c r="GE3251" s="77" t="s">
        <v>422</v>
      </c>
      <c r="GF3251" s="77" t="s">
        <v>155</v>
      </c>
      <c r="GG3251" s="77" t="s">
        <v>451</v>
      </c>
      <c r="GH3251" s="77" t="s">
        <v>432</v>
      </c>
      <c r="GI3251" s="77">
        <v>2021</v>
      </c>
      <c r="GJ3251" s="77" t="s">
        <v>305</v>
      </c>
      <c r="GK3251" s="77">
        <v>222.22942162783031</v>
      </c>
      <c r="GL3251" s="77">
        <v>375.64590099999998</v>
      </c>
      <c r="GM3251" s="77">
        <v>2021</v>
      </c>
      <c r="GN3251" s="77" t="s">
        <v>175</v>
      </c>
      <c r="GO3251" s="77">
        <v>0.13250000000000001</v>
      </c>
      <c r="GP3251" s="77">
        <v>3</v>
      </c>
      <c r="GQ3251" s="77">
        <v>0</v>
      </c>
      <c r="GR3251" s="77" t="s">
        <v>423</v>
      </c>
      <c r="GS3251" s="77">
        <v>0.1527377521613833</v>
      </c>
      <c r="GT3251" s="77">
        <v>33.942822323559099</v>
      </c>
      <c r="GU3251" s="77">
        <v>0.1527377521613833</v>
      </c>
      <c r="GV3251" s="77">
        <v>33.942822323559099</v>
      </c>
      <c r="GW3251" s="77">
        <v>0</v>
      </c>
      <c r="GX3251" s="77">
        <v>0</v>
      </c>
      <c r="GY3251" s="77">
        <v>0</v>
      </c>
      <c r="GZ3251" s="77">
        <v>0</v>
      </c>
    </row>
    <row r="3252" spans="98:208" x14ac:dyDescent="0.25">
      <c r="CT3252" s="77" t="s">
        <v>155</v>
      </c>
      <c r="CU3252" s="77" t="s">
        <v>489</v>
      </c>
      <c r="CV3252" s="77" t="s">
        <v>474</v>
      </c>
      <c r="CW3252" s="77">
        <v>2022</v>
      </c>
      <c r="CX3252" s="77">
        <v>0</v>
      </c>
      <c r="CY3252" s="77">
        <v>0</v>
      </c>
      <c r="CZ3252" s="77">
        <v>0</v>
      </c>
      <c r="DA3252" s="77">
        <v>0</v>
      </c>
      <c r="DB3252" s="77">
        <v>7.7900575334947972E-2</v>
      </c>
      <c r="DC3252" s="77">
        <v>3.6425060683953951E-2</v>
      </c>
      <c r="DD3252" s="77">
        <v>1.580872452543222E-3</v>
      </c>
      <c r="DE3252" s="77">
        <v>3.9894642198450153E-2</v>
      </c>
      <c r="DF3252" s="77">
        <v>7.8847092159215117E-3</v>
      </c>
      <c r="DG3252" s="77">
        <v>7.8847092159215117E-3</v>
      </c>
      <c r="DH3252" s="77">
        <v>7.8847092159215117E-3</v>
      </c>
      <c r="DI3252" s="77">
        <v>0</v>
      </c>
      <c r="DJ3252" s="77">
        <v>1.176378296340484E-4</v>
      </c>
      <c r="DL3252" s="77">
        <v>0</v>
      </c>
      <c r="DM3252" s="77">
        <v>9.2754007945658615E-7</v>
      </c>
      <c r="DN3252" s="77">
        <v>9.2754007945658615E-7</v>
      </c>
      <c r="DO3252" s="77">
        <v>0</v>
      </c>
      <c r="DP3252" s="77">
        <v>9.2754007945658615E-7</v>
      </c>
      <c r="DQ3252" s="77">
        <v>9.2754007945658615E-7</v>
      </c>
      <c r="DR3252" s="77">
        <v>0</v>
      </c>
      <c r="DS3252" s="77">
        <v>9.2754007945658615E-7</v>
      </c>
      <c r="DT3252" s="77">
        <v>9.2754007945658615E-7</v>
      </c>
      <c r="DU3252" s="77">
        <v>0</v>
      </c>
      <c r="DV3252" s="77">
        <v>0</v>
      </c>
      <c r="DW3252" s="77">
        <v>0</v>
      </c>
      <c r="GE3252" s="77" t="s">
        <v>425</v>
      </c>
      <c r="GF3252" s="77" t="s">
        <v>155</v>
      </c>
      <c r="GG3252" s="77" t="s">
        <v>451</v>
      </c>
      <c r="GH3252" s="77" t="s">
        <v>432</v>
      </c>
      <c r="GI3252" s="77">
        <v>2021</v>
      </c>
      <c r="GJ3252" s="77" t="s">
        <v>301</v>
      </c>
      <c r="GK3252" s="77">
        <v>8585.7228092479454</v>
      </c>
      <c r="GL3252" s="77">
        <v>375.64590099999998</v>
      </c>
      <c r="GM3252" s="77">
        <v>2021</v>
      </c>
      <c r="GN3252" s="77" t="s">
        <v>175</v>
      </c>
      <c r="GO3252" s="77">
        <v>5.3000000000000005E-2</v>
      </c>
      <c r="GP3252" s="77">
        <v>3</v>
      </c>
      <c r="GQ3252" s="77">
        <v>0</v>
      </c>
      <c r="GR3252" s="77" t="s">
        <v>423</v>
      </c>
      <c r="GS3252" s="77">
        <v>5.5966209081309407E-2</v>
      </c>
      <c r="GT3252" s="77">
        <v>480.51035785653767</v>
      </c>
      <c r="GU3252" s="77">
        <v>5.5966209081309407E-2</v>
      </c>
      <c r="GV3252" s="77">
        <v>480.51035785653767</v>
      </c>
      <c r="GW3252" s="77">
        <v>0</v>
      </c>
      <c r="GX3252" s="77">
        <v>0</v>
      </c>
      <c r="GY3252" s="77">
        <v>0</v>
      </c>
      <c r="GZ3252" s="77">
        <v>0</v>
      </c>
    </row>
    <row r="3253" spans="98:208" x14ac:dyDescent="0.25">
      <c r="CT3253" s="77" t="s">
        <v>155</v>
      </c>
      <c r="CU3253" s="77" t="s">
        <v>489</v>
      </c>
      <c r="CV3253" s="77" t="s">
        <v>474</v>
      </c>
      <c r="CW3253" s="77">
        <v>2023</v>
      </c>
      <c r="CX3253" s="77">
        <v>0</v>
      </c>
      <c r="CY3253" s="77">
        <v>0</v>
      </c>
      <c r="CZ3253" s="77">
        <v>0</v>
      </c>
      <c r="DA3253" s="77">
        <v>0</v>
      </c>
      <c r="DB3253" s="77">
        <v>8.040826903697687E-2</v>
      </c>
      <c r="DC3253" s="77">
        <v>3.7590224611390097E-2</v>
      </c>
      <c r="DD3253" s="77">
        <v>1.6314334115685269E-3</v>
      </c>
      <c r="DE3253" s="77">
        <v>4.1186611014017591E-2</v>
      </c>
      <c r="DF3253" s="77">
        <v>0</v>
      </c>
      <c r="DG3253" s="77">
        <v>8.1378100371603795E-3</v>
      </c>
      <c r="DH3253" s="77">
        <v>8.1378100371603795E-3</v>
      </c>
      <c r="DI3253" s="77">
        <v>8.1378100371603795E-3</v>
      </c>
      <c r="DJ3253" s="77">
        <v>1.176378296340484E-4</v>
      </c>
      <c r="DL3253" s="77">
        <v>0</v>
      </c>
      <c r="DM3253" s="77">
        <v>0</v>
      </c>
      <c r="DN3253" s="77">
        <v>0</v>
      </c>
      <c r="DO3253" s="77">
        <v>0</v>
      </c>
      <c r="DP3253" s="77">
        <v>9.5731431074572183E-7</v>
      </c>
      <c r="DQ3253" s="77">
        <v>9.5731431074572183E-7</v>
      </c>
      <c r="DR3253" s="77">
        <v>0</v>
      </c>
      <c r="DS3253" s="77">
        <v>9.5731431074572183E-7</v>
      </c>
      <c r="DT3253" s="77">
        <v>9.5731431074572183E-7</v>
      </c>
      <c r="DU3253" s="77">
        <v>0</v>
      </c>
      <c r="DV3253" s="77">
        <v>9.5731431074572183E-7</v>
      </c>
      <c r="DW3253" s="77">
        <v>9.5731431074572183E-7</v>
      </c>
      <c r="GE3253" s="77" t="s">
        <v>422</v>
      </c>
      <c r="GF3253" s="77" t="s">
        <v>155</v>
      </c>
      <c r="GG3253" s="77" t="s">
        <v>451</v>
      </c>
      <c r="GH3253" s="77" t="s">
        <v>432</v>
      </c>
      <c r="GI3253" s="77">
        <v>2022</v>
      </c>
      <c r="GJ3253" s="77" t="s">
        <v>305</v>
      </c>
      <c r="GK3253" s="77">
        <v>222.22942162783031</v>
      </c>
      <c r="GL3253" s="77">
        <v>375.64590099999998</v>
      </c>
      <c r="GM3253" s="77">
        <v>2022</v>
      </c>
      <c r="GN3253" s="77" t="s">
        <v>175</v>
      </c>
      <c r="GO3253" s="77">
        <v>0.13250000000000001</v>
      </c>
      <c r="GP3253" s="77">
        <v>3</v>
      </c>
      <c r="GQ3253" s="77">
        <v>0</v>
      </c>
      <c r="GR3253" s="77" t="s">
        <v>423</v>
      </c>
      <c r="GS3253" s="77">
        <v>0.1527377521613833</v>
      </c>
      <c r="GT3253" s="77">
        <v>33.942822323559099</v>
      </c>
      <c r="GU3253" s="77">
        <v>0.1527377521613833</v>
      </c>
      <c r="GV3253" s="77">
        <v>33.942822323559099</v>
      </c>
      <c r="GW3253" s="77">
        <v>0.1527377521613833</v>
      </c>
      <c r="GX3253" s="77">
        <v>33.942822323559099</v>
      </c>
      <c r="GY3253" s="77">
        <v>0</v>
      </c>
      <c r="GZ3253" s="77">
        <v>0</v>
      </c>
    </row>
    <row r="3254" spans="98:208" x14ac:dyDescent="0.25">
      <c r="CT3254" s="77" t="s">
        <v>155</v>
      </c>
      <c r="CU3254" s="77" t="s">
        <v>489</v>
      </c>
      <c r="CV3254" s="77" t="s">
        <v>474</v>
      </c>
      <c r="CW3254" s="77">
        <v>2024</v>
      </c>
      <c r="CX3254" s="77">
        <v>0</v>
      </c>
      <c r="CY3254" s="77">
        <v>0</v>
      </c>
      <c r="CZ3254" s="77">
        <v>0</v>
      </c>
      <c r="DA3254" s="77">
        <v>0</v>
      </c>
      <c r="DB3254" s="77">
        <v>8.040826903697687E-2</v>
      </c>
      <c r="DC3254" s="77">
        <v>3.7590224611390097E-2</v>
      </c>
      <c r="DD3254" s="77">
        <v>1.6314334115685269E-3</v>
      </c>
      <c r="DE3254" s="77">
        <v>4.1186611014017591E-2</v>
      </c>
      <c r="DF3254" s="77">
        <v>0</v>
      </c>
      <c r="DG3254" s="77">
        <v>0</v>
      </c>
      <c r="DH3254" s="77">
        <v>8.1378100371603795E-3</v>
      </c>
      <c r="DI3254" s="77">
        <v>8.1378100371603795E-3</v>
      </c>
      <c r="DJ3254" s="77">
        <v>1.176378296340484E-4</v>
      </c>
      <c r="DL3254" s="77">
        <v>0</v>
      </c>
      <c r="DM3254" s="77">
        <v>0</v>
      </c>
      <c r="DN3254" s="77">
        <v>0</v>
      </c>
      <c r="DO3254" s="77">
        <v>0</v>
      </c>
      <c r="DP3254" s="77">
        <v>0</v>
      </c>
      <c r="DQ3254" s="77">
        <v>0</v>
      </c>
      <c r="DR3254" s="77">
        <v>0</v>
      </c>
      <c r="DS3254" s="77">
        <v>9.5731431074572183E-7</v>
      </c>
      <c r="DT3254" s="77">
        <v>9.5731431074572183E-7</v>
      </c>
      <c r="DU3254" s="77">
        <v>0</v>
      </c>
      <c r="DV3254" s="77">
        <v>9.5731431074572183E-7</v>
      </c>
      <c r="DW3254" s="77">
        <v>9.5731431074572183E-7</v>
      </c>
      <c r="GE3254" s="77" t="s">
        <v>425</v>
      </c>
      <c r="GF3254" s="77" t="s">
        <v>155</v>
      </c>
      <c r="GG3254" s="77" t="s">
        <v>451</v>
      </c>
      <c r="GH3254" s="77" t="s">
        <v>432</v>
      </c>
      <c r="GI3254" s="77">
        <v>2022</v>
      </c>
      <c r="GJ3254" s="77" t="s">
        <v>301</v>
      </c>
      <c r="GK3254" s="77">
        <v>8585.7228092479454</v>
      </c>
      <c r="GL3254" s="77">
        <v>375.64590099999998</v>
      </c>
      <c r="GM3254" s="77">
        <v>2022</v>
      </c>
      <c r="GN3254" s="77" t="s">
        <v>175</v>
      </c>
      <c r="GO3254" s="77">
        <v>5.3000000000000005E-2</v>
      </c>
      <c r="GP3254" s="77">
        <v>3</v>
      </c>
      <c r="GQ3254" s="77">
        <v>0</v>
      </c>
      <c r="GR3254" s="77" t="s">
        <v>423</v>
      </c>
      <c r="GS3254" s="77">
        <v>5.5966209081309407E-2</v>
      </c>
      <c r="GT3254" s="77">
        <v>480.51035785653767</v>
      </c>
      <c r="GU3254" s="77">
        <v>5.5966209081309407E-2</v>
      </c>
      <c r="GV3254" s="77">
        <v>480.51035785653767</v>
      </c>
      <c r="GW3254" s="77">
        <v>5.5966209081309407E-2</v>
      </c>
      <c r="GX3254" s="77">
        <v>480.51035785653767</v>
      </c>
      <c r="GY3254" s="77">
        <v>0</v>
      </c>
      <c r="GZ3254" s="77">
        <v>0</v>
      </c>
    </row>
    <row r="3255" spans="98:208" x14ac:dyDescent="0.25">
      <c r="CT3255" s="77" t="s">
        <v>155</v>
      </c>
      <c r="CU3255" s="77" t="s">
        <v>489</v>
      </c>
      <c r="CV3255" s="77" t="s">
        <v>474</v>
      </c>
      <c r="CW3255" s="77">
        <v>2025</v>
      </c>
      <c r="CX3255" s="77">
        <v>0</v>
      </c>
      <c r="CY3255" s="77">
        <v>0</v>
      </c>
      <c r="CZ3255" s="77">
        <v>0</v>
      </c>
      <c r="DA3255" s="77">
        <v>0</v>
      </c>
      <c r="DB3255" s="77">
        <v>8.040826903697687E-2</v>
      </c>
      <c r="DC3255" s="77">
        <v>3.7590224611390097E-2</v>
      </c>
      <c r="DD3255" s="77">
        <v>1.6314334115685269E-3</v>
      </c>
      <c r="DE3255" s="77">
        <v>4.1186611014017591E-2</v>
      </c>
      <c r="DF3255" s="77">
        <v>0</v>
      </c>
      <c r="DG3255" s="77">
        <v>0</v>
      </c>
      <c r="DH3255" s="77">
        <v>0</v>
      </c>
      <c r="DI3255" s="77">
        <v>8.1378100371603795E-3</v>
      </c>
      <c r="DJ3255" s="77">
        <v>1.176378296340484E-4</v>
      </c>
      <c r="DL3255" s="77">
        <v>0</v>
      </c>
      <c r="DM3255" s="77">
        <v>0</v>
      </c>
      <c r="DN3255" s="77">
        <v>0</v>
      </c>
      <c r="DO3255" s="77">
        <v>0</v>
      </c>
      <c r="DP3255" s="77">
        <v>0</v>
      </c>
      <c r="DQ3255" s="77">
        <v>0</v>
      </c>
      <c r="DR3255" s="77">
        <v>0</v>
      </c>
      <c r="DS3255" s="77">
        <v>0</v>
      </c>
      <c r="DT3255" s="77">
        <v>0</v>
      </c>
      <c r="DU3255" s="77">
        <v>0</v>
      </c>
      <c r="DV3255" s="77">
        <v>9.5731431074572183E-7</v>
      </c>
      <c r="DW3255" s="77">
        <v>9.5731431074572183E-7</v>
      </c>
      <c r="GE3255" s="77" t="s">
        <v>422</v>
      </c>
      <c r="GF3255" s="77" t="s">
        <v>155</v>
      </c>
      <c r="GG3255" s="77" t="s">
        <v>451</v>
      </c>
      <c r="GH3255" s="77" t="s">
        <v>432</v>
      </c>
      <c r="GI3255" s="77">
        <v>2023</v>
      </c>
      <c r="GJ3255" s="77" t="s">
        <v>305</v>
      </c>
      <c r="GK3255" s="77">
        <v>233.23007680793671</v>
      </c>
      <c r="GL3255" s="77">
        <v>375.64590099999998</v>
      </c>
      <c r="GM3255" s="77">
        <v>2023</v>
      </c>
      <c r="GN3255" s="77" t="s">
        <v>175</v>
      </c>
      <c r="GO3255" s="77">
        <v>0.13250000000000001</v>
      </c>
      <c r="GP3255" s="77">
        <v>3</v>
      </c>
      <c r="GQ3255" s="77">
        <v>0</v>
      </c>
      <c r="GR3255" s="77" t="s">
        <v>423</v>
      </c>
      <c r="GS3255" s="77">
        <v>0</v>
      </c>
      <c r="GT3255" s="77">
        <v>0</v>
      </c>
      <c r="GU3255" s="77">
        <v>0.1527377521613833</v>
      </c>
      <c r="GV3255" s="77">
        <v>35.623037668071028</v>
      </c>
      <c r="GW3255" s="77">
        <v>0.1527377521613833</v>
      </c>
      <c r="GX3255" s="77">
        <v>35.623037668071028</v>
      </c>
      <c r="GY3255" s="77">
        <v>0.1527377521613833</v>
      </c>
      <c r="GZ3255" s="77">
        <v>35.623037668071028</v>
      </c>
    </row>
    <row r="3256" spans="98:208" x14ac:dyDescent="0.25">
      <c r="CT3256" s="77" t="s">
        <v>155</v>
      </c>
      <c r="CU3256" s="77" t="s">
        <v>490</v>
      </c>
      <c r="CV3256" s="77" t="s">
        <v>300</v>
      </c>
      <c r="CW3256" s="77">
        <v>2020</v>
      </c>
      <c r="CX3256" s="77">
        <v>0</v>
      </c>
      <c r="CY3256" s="77">
        <v>0</v>
      </c>
      <c r="CZ3256" s="77">
        <v>0</v>
      </c>
      <c r="DA3256" s="77">
        <v>0</v>
      </c>
      <c r="DB3256" s="77">
        <v>14146.13064133349</v>
      </c>
      <c r="DC3256" s="77">
        <v>222.22942162784571</v>
      </c>
      <c r="DD3256" s="77">
        <v>8585.7228092485311</v>
      </c>
      <c r="DE3256" s="77">
        <v>5338.1784104571088</v>
      </c>
      <c r="DF3256" s="77">
        <v>813.21078921310641</v>
      </c>
      <c r="DG3256" s="77">
        <v>0</v>
      </c>
      <c r="DH3256" s="77">
        <v>0</v>
      </c>
      <c r="DI3256" s="77">
        <v>0</v>
      </c>
      <c r="DJ3256" s="77">
        <v>3.0438210318283861E-7</v>
      </c>
      <c r="DL3256" s="77">
        <v>0</v>
      </c>
      <c r="DM3256" s="77">
        <v>2.475268103516614E-4</v>
      </c>
      <c r="DN3256" s="77">
        <v>2.475268103516614E-4</v>
      </c>
      <c r="DO3256" s="77">
        <v>0</v>
      </c>
      <c r="DP3256" s="77">
        <v>0</v>
      </c>
      <c r="DQ3256" s="77">
        <v>0</v>
      </c>
      <c r="DR3256" s="77">
        <v>0</v>
      </c>
      <c r="DS3256" s="77">
        <v>0</v>
      </c>
      <c r="DT3256" s="77">
        <v>0</v>
      </c>
      <c r="DU3256" s="77">
        <v>0</v>
      </c>
      <c r="DV3256" s="77">
        <v>0</v>
      </c>
      <c r="DW3256" s="77">
        <v>0</v>
      </c>
      <c r="GE3256" s="77" t="s">
        <v>425</v>
      </c>
      <c r="GF3256" s="77" t="s">
        <v>155</v>
      </c>
      <c r="GG3256" s="77" t="s">
        <v>451</v>
      </c>
      <c r="GH3256" s="77" t="s">
        <v>432</v>
      </c>
      <c r="GI3256" s="77">
        <v>2023</v>
      </c>
      <c r="GJ3256" s="77" t="s">
        <v>301</v>
      </c>
      <c r="GK3256" s="77">
        <v>8896.5159934285948</v>
      </c>
      <c r="GL3256" s="77">
        <v>375.64590099999998</v>
      </c>
      <c r="GM3256" s="77">
        <v>2023</v>
      </c>
      <c r="GN3256" s="77" t="s">
        <v>175</v>
      </c>
      <c r="GO3256" s="77">
        <v>5.3000000000000005E-2</v>
      </c>
      <c r="GP3256" s="77">
        <v>3</v>
      </c>
      <c r="GQ3256" s="77">
        <v>0</v>
      </c>
      <c r="GR3256" s="77" t="s">
        <v>423</v>
      </c>
      <c r="GS3256" s="77">
        <v>0</v>
      </c>
      <c r="GT3256" s="77">
        <v>0</v>
      </c>
      <c r="GU3256" s="77">
        <v>5.5966209081309407E-2</v>
      </c>
      <c r="GV3256" s="77">
        <v>497.90427418343779</v>
      </c>
      <c r="GW3256" s="77">
        <v>5.5966209081309407E-2</v>
      </c>
      <c r="GX3256" s="77">
        <v>497.90427418343779</v>
      </c>
      <c r="GY3256" s="77">
        <v>5.5966209081309407E-2</v>
      </c>
      <c r="GZ3256" s="77">
        <v>497.90427418343779</v>
      </c>
    </row>
    <row r="3257" spans="98:208" x14ac:dyDescent="0.25">
      <c r="CT3257" s="77" t="s">
        <v>155</v>
      </c>
      <c r="CU3257" s="77" t="s">
        <v>490</v>
      </c>
      <c r="CV3257" s="77" t="s">
        <v>300</v>
      </c>
      <c r="CW3257" s="77">
        <v>2021</v>
      </c>
      <c r="CX3257" s="77">
        <v>0</v>
      </c>
      <c r="CY3257" s="77">
        <v>0</v>
      </c>
      <c r="CZ3257" s="77">
        <v>0</v>
      </c>
      <c r="DA3257" s="77">
        <v>0</v>
      </c>
      <c r="DB3257" s="77">
        <v>14146.13064133349</v>
      </c>
      <c r="DC3257" s="77">
        <v>222.22942162784571</v>
      </c>
      <c r="DD3257" s="77">
        <v>8585.7228092485311</v>
      </c>
      <c r="DE3257" s="77">
        <v>5338.1784104571088</v>
      </c>
      <c r="DF3257" s="77">
        <v>813.21078921310641</v>
      </c>
      <c r="DG3257" s="77">
        <v>813.21078921310641</v>
      </c>
      <c r="DH3257" s="77">
        <v>0</v>
      </c>
      <c r="DI3257" s="77">
        <v>0</v>
      </c>
      <c r="DJ3257" s="77">
        <v>3.0438210318283861E-7</v>
      </c>
      <c r="DL3257" s="77">
        <v>0</v>
      </c>
      <c r="DM3257" s="77">
        <v>2.475268103516614E-4</v>
      </c>
      <c r="DN3257" s="77">
        <v>2.475268103516614E-4</v>
      </c>
      <c r="DO3257" s="77">
        <v>0</v>
      </c>
      <c r="DP3257" s="77">
        <v>2.475268103516614E-4</v>
      </c>
      <c r="DQ3257" s="77">
        <v>2.475268103516614E-4</v>
      </c>
      <c r="DR3257" s="77">
        <v>0</v>
      </c>
      <c r="DS3257" s="77">
        <v>0</v>
      </c>
      <c r="DT3257" s="77">
        <v>0</v>
      </c>
      <c r="DU3257" s="77">
        <v>0</v>
      </c>
      <c r="DV3257" s="77">
        <v>0</v>
      </c>
      <c r="DW3257" s="77">
        <v>0</v>
      </c>
      <c r="GE3257" s="77" t="s">
        <v>422</v>
      </c>
      <c r="GF3257" s="77" t="s">
        <v>155</v>
      </c>
      <c r="GG3257" s="77" t="s">
        <v>451</v>
      </c>
      <c r="GH3257" s="77" t="s">
        <v>432</v>
      </c>
      <c r="GI3257" s="77">
        <v>2024</v>
      </c>
      <c r="GJ3257" s="77" t="s">
        <v>305</v>
      </c>
      <c r="GK3257" s="77">
        <v>233.23007680793671</v>
      </c>
      <c r="GL3257" s="77">
        <v>375.64590099999998</v>
      </c>
      <c r="GM3257" s="77">
        <v>2024</v>
      </c>
      <c r="GN3257" s="77" t="s">
        <v>175</v>
      </c>
      <c r="GO3257" s="77">
        <v>0.13250000000000001</v>
      </c>
      <c r="GP3257" s="77">
        <v>3</v>
      </c>
      <c r="GQ3257" s="77">
        <v>0</v>
      </c>
      <c r="GR3257" s="77" t="s">
        <v>423</v>
      </c>
      <c r="GS3257" s="77">
        <v>0</v>
      </c>
      <c r="GT3257" s="77">
        <v>0</v>
      </c>
      <c r="GU3257" s="77">
        <v>0</v>
      </c>
      <c r="GV3257" s="77">
        <v>0</v>
      </c>
      <c r="GW3257" s="77">
        <v>0.1527377521613833</v>
      </c>
      <c r="GX3257" s="77">
        <v>35.623037668071028</v>
      </c>
      <c r="GY3257" s="77">
        <v>0.1527377521613833</v>
      </c>
      <c r="GZ3257" s="77">
        <v>35.623037668071028</v>
      </c>
    </row>
    <row r="3258" spans="98:208" x14ac:dyDescent="0.25">
      <c r="CT3258" s="77" t="s">
        <v>155</v>
      </c>
      <c r="CU3258" s="77" t="s">
        <v>490</v>
      </c>
      <c r="CV3258" s="77" t="s">
        <v>300</v>
      </c>
      <c r="CW3258" s="77">
        <v>2022</v>
      </c>
      <c r="CX3258" s="77">
        <v>0</v>
      </c>
      <c r="CY3258" s="77">
        <v>0</v>
      </c>
      <c r="CZ3258" s="77">
        <v>0</v>
      </c>
      <c r="DA3258" s="77">
        <v>0</v>
      </c>
      <c r="DB3258" s="77">
        <v>14146.13064133349</v>
      </c>
      <c r="DC3258" s="77">
        <v>222.22942162784571</v>
      </c>
      <c r="DD3258" s="77">
        <v>8585.7228092485311</v>
      </c>
      <c r="DE3258" s="77">
        <v>5338.1784104571088</v>
      </c>
      <c r="DF3258" s="77">
        <v>813.21078921310641</v>
      </c>
      <c r="DG3258" s="77">
        <v>813.21078921310641</v>
      </c>
      <c r="DH3258" s="77">
        <v>813.21078921310641</v>
      </c>
      <c r="DI3258" s="77">
        <v>0</v>
      </c>
      <c r="DJ3258" s="77">
        <v>3.0438210318283861E-7</v>
      </c>
      <c r="DL3258" s="77">
        <v>0</v>
      </c>
      <c r="DM3258" s="77">
        <v>2.475268103516614E-4</v>
      </c>
      <c r="DN3258" s="77">
        <v>2.475268103516614E-4</v>
      </c>
      <c r="DO3258" s="77">
        <v>0</v>
      </c>
      <c r="DP3258" s="77">
        <v>2.475268103516614E-4</v>
      </c>
      <c r="DQ3258" s="77">
        <v>2.475268103516614E-4</v>
      </c>
      <c r="DR3258" s="77">
        <v>0</v>
      </c>
      <c r="DS3258" s="77">
        <v>2.475268103516614E-4</v>
      </c>
      <c r="DT3258" s="77">
        <v>2.475268103516614E-4</v>
      </c>
      <c r="DU3258" s="77">
        <v>0</v>
      </c>
      <c r="DV3258" s="77">
        <v>0</v>
      </c>
      <c r="DW3258" s="77">
        <v>0</v>
      </c>
      <c r="GE3258" s="77" t="s">
        <v>425</v>
      </c>
      <c r="GF3258" s="77" t="s">
        <v>155</v>
      </c>
      <c r="GG3258" s="77" t="s">
        <v>451</v>
      </c>
      <c r="GH3258" s="77" t="s">
        <v>432</v>
      </c>
      <c r="GI3258" s="77">
        <v>2024</v>
      </c>
      <c r="GJ3258" s="77" t="s">
        <v>301</v>
      </c>
      <c r="GK3258" s="77">
        <v>8896.5159934285948</v>
      </c>
      <c r="GL3258" s="77">
        <v>375.64590099999998</v>
      </c>
      <c r="GM3258" s="77">
        <v>2024</v>
      </c>
      <c r="GN3258" s="77" t="s">
        <v>175</v>
      </c>
      <c r="GO3258" s="77">
        <v>5.3000000000000005E-2</v>
      </c>
      <c r="GP3258" s="77">
        <v>3</v>
      </c>
      <c r="GQ3258" s="77">
        <v>0</v>
      </c>
      <c r="GR3258" s="77" t="s">
        <v>423</v>
      </c>
      <c r="GS3258" s="77">
        <v>0</v>
      </c>
      <c r="GT3258" s="77">
        <v>0</v>
      </c>
      <c r="GU3258" s="77">
        <v>0</v>
      </c>
      <c r="GV3258" s="77">
        <v>0</v>
      </c>
      <c r="GW3258" s="77">
        <v>5.5966209081309407E-2</v>
      </c>
      <c r="GX3258" s="77">
        <v>497.90427418343779</v>
      </c>
      <c r="GY3258" s="77">
        <v>5.5966209081309407E-2</v>
      </c>
      <c r="GZ3258" s="77">
        <v>497.90427418343779</v>
      </c>
    </row>
    <row r="3259" spans="98:208" x14ac:dyDescent="0.25">
      <c r="CT3259" s="77" t="s">
        <v>155</v>
      </c>
      <c r="CU3259" s="77" t="s">
        <v>490</v>
      </c>
      <c r="CV3259" s="77" t="s">
        <v>300</v>
      </c>
      <c r="CW3259" s="77">
        <v>2023</v>
      </c>
      <c r="CX3259" s="77">
        <v>0</v>
      </c>
      <c r="CY3259" s="77">
        <v>0</v>
      </c>
      <c r="CZ3259" s="77">
        <v>0</v>
      </c>
      <c r="DA3259" s="77">
        <v>0</v>
      </c>
      <c r="DB3259" s="77">
        <v>14664.63755643763</v>
      </c>
      <c r="DC3259" s="77">
        <v>233.23007680795499</v>
      </c>
      <c r="DD3259" s="77">
        <v>8896.5159934292005</v>
      </c>
      <c r="DE3259" s="77">
        <v>5534.8914862004722</v>
      </c>
      <c r="DF3259" s="77">
        <v>0</v>
      </c>
      <c r="DG3259" s="77">
        <v>843.29420601060042</v>
      </c>
      <c r="DH3259" s="77">
        <v>843.29420601060042</v>
      </c>
      <c r="DI3259" s="77">
        <v>843.29420601060042</v>
      </c>
      <c r="DJ3259" s="77">
        <v>3.0438210318283861E-7</v>
      </c>
      <c r="DL3259" s="77">
        <v>0</v>
      </c>
      <c r="DM3259" s="77">
        <v>0</v>
      </c>
      <c r="DN3259" s="77">
        <v>0</v>
      </c>
      <c r="DO3259" s="77">
        <v>0</v>
      </c>
      <c r="DP3259" s="77">
        <v>2.5668366402740853E-4</v>
      </c>
      <c r="DQ3259" s="77">
        <v>2.5668366402740853E-4</v>
      </c>
      <c r="DR3259" s="77">
        <v>0</v>
      </c>
      <c r="DS3259" s="77">
        <v>2.5668366402740853E-4</v>
      </c>
      <c r="DT3259" s="77">
        <v>2.5668366402740853E-4</v>
      </c>
      <c r="DU3259" s="77">
        <v>0</v>
      </c>
      <c r="DV3259" s="77">
        <v>2.5668366402740853E-4</v>
      </c>
      <c r="DW3259" s="77">
        <v>2.5668366402740853E-4</v>
      </c>
      <c r="GE3259" s="77" t="s">
        <v>422</v>
      </c>
      <c r="GF3259" s="77" t="s">
        <v>155</v>
      </c>
      <c r="GG3259" s="77" t="s">
        <v>451</v>
      </c>
      <c r="GH3259" s="77" t="s">
        <v>432</v>
      </c>
      <c r="GI3259" s="77">
        <v>2025</v>
      </c>
      <c r="GJ3259" s="77" t="s">
        <v>305</v>
      </c>
      <c r="GK3259" s="77">
        <v>233.23007680793671</v>
      </c>
      <c r="GL3259" s="77">
        <v>375.64590099999998</v>
      </c>
      <c r="GM3259" s="77">
        <v>2025</v>
      </c>
      <c r="GN3259" s="77" t="s">
        <v>175</v>
      </c>
      <c r="GO3259" s="77">
        <v>0.13250000000000001</v>
      </c>
      <c r="GP3259" s="77">
        <v>3</v>
      </c>
      <c r="GQ3259" s="77">
        <v>0</v>
      </c>
      <c r="GR3259" s="77" t="s">
        <v>423</v>
      </c>
      <c r="GS3259" s="77">
        <v>0</v>
      </c>
      <c r="GT3259" s="77">
        <v>0</v>
      </c>
      <c r="GU3259" s="77">
        <v>0</v>
      </c>
      <c r="GV3259" s="77">
        <v>0</v>
      </c>
      <c r="GW3259" s="77">
        <v>0</v>
      </c>
      <c r="GX3259" s="77">
        <v>0</v>
      </c>
      <c r="GY3259" s="77">
        <v>0.1527377521613833</v>
      </c>
      <c r="GZ3259" s="77">
        <v>35.623037668071028</v>
      </c>
    </row>
    <row r="3260" spans="98:208" x14ac:dyDescent="0.25">
      <c r="CT3260" s="77" t="s">
        <v>155</v>
      </c>
      <c r="CU3260" s="77" t="s">
        <v>490</v>
      </c>
      <c r="CV3260" s="77" t="s">
        <v>300</v>
      </c>
      <c r="CW3260" s="77">
        <v>2024</v>
      </c>
      <c r="CX3260" s="77">
        <v>0</v>
      </c>
      <c r="CY3260" s="77">
        <v>0</v>
      </c>
      <c r="CZ3260" s="77">
        <v>0</v>
      </c>
      <c r="DA3260" s="77">
        <v>0</v>
      </c>
      <c r="DB3260" s="77">
        <v>14664.63755643763</v>
      </c>
      <c r="DC3260" s="77">
        <v>233.23007680795499</v>
      </c>
      <c r="DD3260" s="77">
        <v>8896.5159934292005</v>
      </c>
      <c r="DE3260" s="77">
        <v>5534.8914862004722</v>
      </c>
      <c r="DF3260" s="77">
        <v>0</v>
      </c>
      <c r="DG3260" s="77">
        <v>0</v>
      </c>
      <c r="DH3260" s="77">
        <v>843.29420601060042</v>
      </c>
      <c r="DI3260" s="77">
        <v>843.29420601060042</v>
      </c>
      <c r="DJ3260" s="77">
        <v>3.0438210318283861E-7</v>
      </c>
      <c r="DL3260" s="77">
        <v>0</v>
      </c>
      <c r="DM3260" s="77">
        <v>0</v>
      </c>
      <c r="DN3260" s="77">
        <v>0</v>
      </c>
      <c r="DO3260" s="77">
        <v>0</v>
      </c>
      <c r="DP3260" s="77">
        <v>0</v>
      </c>
      <c r="DQ3260" s="77">
        <v>0</v>
      </c>
      <c r="DR3260" s="77">
        <v>0</v>
      </c>
      <c r="DS3260" s="77">
        <v>2.5668366402740853E-4</v>
      </c>
      <c r="DT3260" s="77">
        <v>2.5668366402740853E-4</v>
      </c>
      <c r="DU3260" s="77">
        <v>0</v>
      </c>
      <c r="DV3260" s="77">
        <v>2.5668366402740853E-4</v>
      </c>
      <c r="DW3260" s="77">
        <v>2.5668366402740853E-4</v>
      </c>
      <c r="GE3260" s="77" t="s">
        <v>425</v>
      </c>
      <c r="GF3260" s="77" t="s">
        <v>155</v>
      </c>
      <c r="GG3260" s="77" t="s">
        <v>451</v>
      </c>
      <c r="GH3260" s="77" t="s">
        <v>432</v>
      </c>
      <c r="GI3260" s="77">
        <v>2025</v>
      </c>
      <c r="GJ3260" s="77" t="s">
        <v>301</v>
      </c>
      <c r="GK3260" s="77">
        <v>8896.5159934285948</v>
      </c>
      <c r="GL3260" s="77">
        <v>375.64590099999998</v>
      </c>
      <c r="GM3260" s="77">
        <v>2025</v>
      </c>
      <c r="GN3260" s="77" t="s">
        <v>175</v>
      </c>
      <c r="GO3260" s="77">
        <v>5.3000000000000005E-2</v>
      </c>
      <c r="GP3260" s="77">
        <v>3</v>
      </c>
      <c r="GQ3260" s="77">
        <v>0</v>
      </c>
      <c r="GR3260" s="77" t="s">
        <v>423</v>
      </c>
      <c r="GS3260" s="77">
        <v>0</v>
      </c>
      <c r="GT3260" s="77">
        <v>0</v>
      </c>
      <c r="GU3260" s="77">
        <v>0</v>
      </c>
      <c r="GV3260" s="77">
        <v>0</v>
      </c>
      <c r="GW3260" s="77">
        <v>0</v>
      </c>
      <c r="GX3260" s="77">
        <v>0</v>
      </c>
      <c r="GY3260" s="77">
        <v>5.5966209081309407E-2</v>
      </c>
      <c r="GZ3260" s="77">
        <v>497.90427418343779</v>
      </c>
    </row>
    <row r="3261" spans="98:208" x14ac:dyDescent="0.25">
      <c r="CT3261" s="77" t="s">
        <v>155</v>
      </c>
      <c r="CU3261" s="77" t="s">
        <v>490</v>
      </c>
      <c r="CV3261" s="77" t="s">
        <v>300</v>
      </c>
      <c r="CW3261" s="77">
        <v>2025</v>
      </c>
      <c r="CX3261" s="77">
        <v>0</v>
      </c>
      <c r="CY3261" s="77">
        <v>0</v>
      </c>
      <c r="CZ3261" s="77">
        <v>0</v>
      </c>
      <c r="DA3261" s="77">
        <v>0</v>
      </c>
      <c r="DB3261" s="77">
        <v>14664.63755643763</v>
      </c>
      <c r="DC3261" s="77">
        <v>233.23007680795499</v>
      </c>
      <c r="DD3261" s="77">
        <v>8896.5159934292005</v>
      </c>
      <c r="DE3261" s="77">
        <v>5534.8914862004722</v>
      </c>
      <c r="DF3261" s="77">
        <v>0</v>
      </c>
      <c r="DG3261" s="77">
        <v>0</v>
      </c>
      <c r="DH3261" s="77">
        <v>0</v>
      </c>
      <c r="DI3261" s="77">
        <v>843.29420601060042</v>
      </c>
      <c r="DJ3261" s="77">
        <v>3.0438210318283861E-7</v>
      </c>
      <c r="DL3261" s="77">
        <v>0</v>
      </c>
      <c r="DM3261" s="77">
        <v>0</v>
      </c>
      <c r="DN3261" s="77">
        <v>0</v>
      </c>
      <c r="DO3261" s="77">
        <v>0</v>
      </c>
      <c r="DP3261" s="77">
        <v>0</v>
      </c>
      <c r="DQ3261" s="77">
        <v>0</v>
      </c>
      <c r="DR3261" s="77">
        <v>0</v>
      </c>
      <c r="DS3261" s="77">
        <v>0</v>
      </c>
      <c r="DT3261" s="77">
        <v>0</v>
      </c>
      <c r="DU3261" s="77">
        <v>0</v>
      </c>
      <c r="DV3261" s="77">
        <v>2.5668366402740853E-4</v>
      </c>
      <c r="DW3261" s="77">
        <v>2.5668366402740853E-4</v>
      </c>
      <c r="GE3261" s="77" t="s">
        <v>422</v>
      </c>
      <c r="GF3261" s="77" t="s">
        <v>155</v>
      </c>
      <c r="GG3261" s="77" t="s">
        <v>451</v>
      </c>
      <c r="GH3261" s="77" t="s">
        <v>439</v>
      </c>
      <c r="GI3261" s="77">
        <v>2021</v>
      </c>
      <c r="GJ3261" s="77" t="s">
        <v>305</v>
      </c>
      <c r="GK3261" s="77">
        <v>0.69641821681223015</v>
      </c>
      <c r="GL3261" s="77">
        <v>375.64590099999998</v>
      </c>
      <c r="GM3261" s="77">
        <v>2021</v>
      </c>
      <c r="GN3261" s="77" t="s">
        <v>175</v>
      </c>
      <c r="GO3261" s="77">
        <v>0.13250000000000001</v>
      </c>
      <c r="GP3261" s="77">
        <v>3</v>
      </c>
      <c r="GQ3261" s="77">
        <v>0</v>
      </c>
      <c r="GR3261" s="77" t="s">
        <v>423</v>
      </c>
      <c r="GS3261" s="77">
        <v>0.1527377521613833</v>
      </c>
      <c r="GT3261" s="77">
        <v>0.1063693530001389</v>
      </c>
      <c r="GU3261" s="77">
        <v>0.1527377521613833</v>
      </c>
      <c r="GV3261" s="77">
        <v>0.1063693530001389</v>
      </c>
      <c r="GW3261" s="77">
        <v>0</v>
      </c>
      <c r="GX3261" s="77">
        <v>0</v>
      </c>
      <c r="GY3261" s="77">
        <v>0</v>
      </c>
      <c r="GZ3261" s="77">
        <v>0</v>
      </c>
    </row>
    <row r="3262" spans="98:208" x14ac:dyDescent="0.25">
      <c r="CT3262" s="77" t="s">
        <v>155</v>
      </c>
      <c r="CU3262" s="77" t="s">
        <v>490</v>
      </c>
      <c r="CV3262" s="77" t="s">
        <v>432</v>
      </c>
      <c r="CW3262" s="77">
        <v>2020</v>
      </c>
      <c r="CX3262" s="77">
        <v>0</v>
      </c>
      <c r="CY3262" s="77">
        <v>0</v>
      </c>
      <c r="CZ3262" s="77">
        <v>0</v>
      </c>
      <c r="DA3262" s="77">
        <v>0</v>
      </c>
      <c r="DB3262" s="77">
        <v>8807.9522308763771</v>
      </c>
      <c r="DC3262" s="77">
        <v>222.22942162784571</v>
      </c>
      <c r="DD3262" s="77">
        <v>8585.7228092485311</v>
      </c>
      <c r="DE3262" s="77">
        <v>0</v>
      </c>
      <c r="DF3262" s="77">
        <v>514.45318018013188</v>
      </c>
      <c r="DG3262" s="77">
        <v>0</v>
      </c>
      <c r="DH3262" s="77">
        <v>0</v>
      </c>
      <c r="DI3262" s="77">
        <v>0</v>
      </c>
      <c r="DJ3262" s="77">
        <v>3.0438210318283861E-7</v>
      </c>
      <c r="DL3262" s="77">
        <v>0</v>
      </c>
      <c r="DM3262" s="77">
        <v>1.5659034097232835E-4</v>
      </c>
      <c r="DN3262" s="77">
        <v>1.5659034097232835E-4</v>
      </c>
      <c r="DO3262" s="77">
        <v>0</v>
      </c>
      <c r="DP3262" s="77">
        <v>0</v>
      </c>
      <c r="DQ3262" s="77">
        <v>0</v>
      </c>
      <c r="DR3262" s="77">
        <v>0</v>
      </c>
      <c r="DS3262" s="77">
        <v>0</v>
      </c>
      <c r="DT3262" s="77">
        <v>0</v>
      </c>
      <c r="DU3262" s="77">
        <v>0</v>
      </c>
      <c r="DV3262" s="77">
        <v>0</v>
      </c>
      <c r="DW3262" s="77">
        <v>0</v>
      </c>
      <c r="GE3262" s="77" t="s">
        <v>425</v>
      </c>
      <c r="GF3262" s="77" t="s">
        <v>155</v>
      </c>
      <c r="GG3262" s="77" t="s">
        <v>451</v>
      </c>
      <c r="GH3262" s="77" t="s">
        <v>439</v>
      </c>
      <c r="GI3262" s="77">
        <v>2021</v>
      </c>
      <c r="GJ3262" s="77" t="s">
        <v>301</v>
      </c>
      <c r="GK3262" s="77">
        <v>2.94196415228105</v>
      </c>
      <c r="GL3262" s="77">
        <v>375.64590099999998</v>
      </c>
      <c r="GM3262" s="77">
        <v>2021</v>
      </c>
      <c r="GN3262" s="77" t="s">
        <v>175</v>
      </c>
      <c r="GO3262" s="77">
        <v>5.3000000000000005E-2</v>
      </c>
      <c r="GP3262" s="77">
        <v>3</v>
      </c>
      <c r="GQ3262" s="77">
        <v>0</v>
      </c>
      <c r="GR3262" s="77" t="s">
        <v>423</v>
      </c>
      <c r="GS3262" s="77">
        <v>5.5966209081309407E-2</v>
      </c>
      <c r="GT3262" s="77">
        <v>0.16465058085627843</v>
      </c>
      <c r="GU3262" s="77">
        <v>5.5966209081309407E-2</v>
      </c>
      <c r="GV3262" s="77">
        <v>0.16465058085627843</v>
      </c>
      <c r="GW3262" s="77">
        <v>0</v>
      </c>
      <c r="GX3262" s="77">
        <v>0</v>
      </c>
      <c r="GY3262" s="77">
        <v>0</v>
      </c>
      <c r="GZ3262" s="77">
        <v>0</v>
      </c>
    </row>
    <row r="3263" spans="98:208" x14ac:dyDescent="0.25">
      <c r="CT3263" s="77" t="s">
        <v>155</v>
      </c>
      <c r="CU3263" s="77" t="s">
        <v>490</v>
      </c>
      <c r="CV3263" s="77" t="s">
        <v>432</v>
      </c>
      <c r="CW3263" s="77">
        <v>2021</v>
      </c>
      <c r="CX3263" s="77">
        <v>0</v>
      </c>
      <c r="CY3263" s="77">
        <v>0</v>
      </c>
      <c r="CZ3263" s="77">
        <v>0</v>
      </c>
      <c r="DA3263" s="77">
        <v>0</v>
      </c>
      <c r="DB3263" s="77">
        <v>8807.9522308763771</v>
      </c>
      <c r="DC3263" s="77">
        <v>222.22942162784571</v>
      </c>
      <c r="DD3263" s="77">
        <v>8585.7228092485311</v>
      </c>
      <c r="DE3263" s="77">
        <v>0</v>
      </c>
      <c r="DF3263" s="77">
        <v>514.45318018013188</v>
      </c>
      <c r="DG3263" s="77">
        <v>514.45318018013188</v>
      </c>
      <c r="DH3263" s="77">
        <v>0</v>
      </c>
      <c r="DI3263" s="77">
        <v>0</v>
      </c>
      <c r="DJ3263" s="77">
        <v>3.0438210318283861E-7</v>
      </c>
      <c r="DL3263" s="77">
        <v>0</v>
      </c>
      <c r="DM3263" s="77">
        <v>1.5659034097232835E-4</v>
      </c>
      <c r="DN3263" s="77">
        <v>1.5659034097232835E-4</v>
      </c>
      <c r="DO3263" s="77">
        <v>0</v>
      </c>
      <c r="DP3263" s="77">
        <v>1.5659034097232835E-4</v>
      </c>
      <c r="DQ3263" s="77">
        <v>1.5659034097232835E-4</v>
      </c>
      <c r="DR3263" s="77">
        <v>0</v>
      </c>
      <c r="DS3263" s="77">
        <v>0</v>
      </c>
      <c r="DT3263" s="77">
        <v>0</v>
      </c>
      <c r="DU3263" s="77">
        <v>0</v>
      </c>
      <c r="DV3263" s="77">
        <v>0</v>
      </c>
      <c r="DW3263" s="77">
        <v>0</v>
      </c>
      <c r="GE3263" s="77" t="s">
        <v>427</v>
      </c>
      <c r="GF3263" s="77" t="s">
        <v>155</v>
      </c>
      <c r="GG3263" s="77" t="s">
        <v>451</v>
      </c>
      <c r="GH3263" s="77" t="s">
        <v>439</v>
      </c>
      <c r="GI3263" s="77">
        <v>2021</v>
      </c>
      <c r="GJ3263" s="77" t="s">
        <v>303</v>
      </c>
      <c r="GK3263" s="77">
        <v>1.602175962208306</v>
      </c>
      <c r="GL3263" s="77">
        <v>375.64590099999998</v>
      </c>
      <c r="GM3263" s="77">
        <v>2021</v>
      </c>
      <c r="GN3263" s="77" t="s">
        <v>175</v>
      </c>
      <c r="GO3263" s="77">
        <v>5.3000000000000005E-2</v>
      </c>
      <c r="GP3263" s="77">
        <v>3</v>
      </c>
      <c r="GQ3263" s="77">
        <v>0</v>
      </c>
      <c r="GR3263" s="77" t="s">
        <v>423</v>
      </c>
      <c r="GS3263" s="77">
        <v>5.5966209081309407E-2</v>
      </c>
      <c r="GT3263" s="77">
        <v>8.9667714885998132E-2</v>
      </c>
      <c r="GU3263" s="77">
        <v>5.5966209081309407E-2</v>
      </c>
      <c r="GV3263" s="77">
        <v>8.9667714885998132E-2</v>
      </c>
      <c r="GW3263" s="77">
        <v>0</v>
      </c>
      <c r="GX3263" s="77">
        <v>0</v>
      </c>
      <c r="GY3263" s="77">
        <v>0</v>
      </c>
      <c r="GZ3263" s="77">
        <v>0</v>
      </c>
    </row>
    <row r="3264" spans="98:208" x14ac:dyDescent="0.25">
      <c r="CT3264" s="77" t="s">
        <v>155</v>
      </c>
      <c r="CU3264" s="77" t="s">
        <v>490</v>
      </c>
      <c r="CV3264" s="77" t="s">
        <v>432</v>
      </c>
      <c r="CW3264" s="77">
        <v>2022</v>
      </c>
      <c r="CX3264" s="77">
        <v>0</v>
      </c>
      <c r="CY3264" s="77">
        <v>0</v>
      </c>
      <c r="CZ3264" s="77">
        <v>0</v>
      </c>
      <c r="DA3264" s="77">
        <v>0</v>
      </c>
      <c r="DB3264" s="77">
        <v>8807.9522308763771</v>
      </c>
      <c r="DC3264" s="77">
        <v>222.22942162784571</v>
      </c>
      <c r="DD3264" s="77">
        <v>8585.7228092485311</v>
      </c>
      <c r="DE3264" s="77">
        <v>0</v>
      </c>
      <c r="DF3264" s="77">
        <v>514.45318018013188</v>
      </c>
      <c r="DG3264" s="77">
        <v>514.45318018013188</v>
      </c>
      <c r="DH3264" s="77">
        <v>514.45318018013188</v>
      </c>
      <c r="DI3264" s="77">
        <v>0</v>
      </c>
      <c r="DJ3264" s="77">
        <v>3.0438210318283861E-7</v>
      </c>
      <c r="DL3264" s="77">
        <v>0</v>
      </c>
      <c r="DM3264" s="77">
        <v>1.5659034097232835E-4</v>
      </c>
      <c r="DN3264" s="77">
        <v>1.5659034097232835E-4</v>
      </c>
      <c r="DO3264" s="77">
        <v>0</v>
      </c>
      <c r="DP3264" s="77">
        <v>1.5659034097232835E-4</v>
      </c>
      <c r="DQ3264" s="77">
        <v>1.5659034097232835E-4</v>
      </c>
      <c r="DR3264" s="77">
        <v>0</v>
      </c>
      <c r="DS3264" s="77">
        <v>1.5659034097232835E-4</v>
      </c>
      <c r="DT3264" s="77">
        <v>1.5659034097232835E-4</v>
      </c>
      <c r="DU3264" s="77">
        <v>0</v>
      </c>
      <c r="DV3264" s="77">
        <v>0</v>
      </c>
      <c r="DW3264" s="77">
        <v>0</v>
      </c>
      <c r="GE3264" s="77" t="s">
        <v>422</v>
      </c>
      <c r="GF3264" s="77" t="s">
        <v>155</v>
      </c>
      <c r="GG3264" s="77" t="s">
        <v>451</v>
      </c>
      <c r="GH3264" s="77" t="s">
        <v>439</v>
      </c>
      <c r="GI3264" s="77">
        <v>2022</v>
      </c>
      <c r="GJ3264" s="77" t="s">
        <v>305</v>
      </c>
      <c r="GK3264" s="77">
        <v>0.69641821681223015</v>
      </c>
      <c r="GL3264" s="77">
        <v>375.64590099999998</v>
      </c>
      <c r="GM3264" s="77">
        <v>2022</v>
      </c>
      <c r="GN3264" s="77" t="s">
        <v>175</v>
      </c>
      <c r="GO3264" s="77">
        <v>0.13250000000000001</v>
      </c>
      <c r="GP3264" s="77">
        <v>3</v>
      </c>
      <c r="GQ3264" s="77">
        <v>0</v>
      </c>
      <c r="GR3264" s="77" t="s">
        <v>423</v>
      </c>
      <c r="GS3264" s="77">
        <v>0.1527377521613833</v>
      </c>
      <c r="GT3264" s="77">
        <v>0.1063693530001389</v>
      </c>
      <c r="GU3264" s="77">
        <v>0.1527377521613833</v>
      </c>
      <c r="GV3264" s="77">
        <v>0.1063693530001389</v>
      </c>
      <c r="GW3264" s="77">
        <v>0.1527377521613833</v>
      </c>
      <c r="GX3264" s="77">
        <v>0.1063693530001389</v>
      </c>
      <c r="GY3264" s="77">
        <v>0</v>
      </c>
      <c r="GZ3264" s="77">
        <v>0</v>
      </c>
    </row>
    <row r="3265" spans="98:208" x14ac:dyDescent="0.25">
      <c r="CT3265" s="77" t="s">
        <v>155</v>
      </c>
      <c r="CU3265" s="77" t="s">
        <v>490</v>
      </c>
      <c r="CV3265" s="77" t="s">
        <v>432</v>
      </c>
      <c r="CW3265" s="77">
        <v>2023</v>
      </c>
      <c r="CX3265" s="77">
        <v>0</v>
      </c>
      <c r="CY3265" s="77">
        <v>0</v>
      </c>
      <c r="CZ3265" s="77">
        <v>0</v>
      </c>
      <c r="DA3265" s="77">
        <v>0</v>
      </c>
      <c r="DB3265" s="77">
        <v>9129.7460702371536</v>
      </c>
      <c r="DC3265" s="77">
        <v>233.23007680795499</v>
      </c>
      <c r="DD3265" s="77">
        <v>8896.5159934292005</v>
      </c>
      <c r="DE3265" s="77">
        <v>0</v>
      </c>
      <c r="DF3265" s="77">
        <v>0</v>
      </c>
      <c r="DG3265" s="77">
        <v>533.52731185154551</v>
      </c>
      <c r="DH3265" s="77">
        <v>533.52731185154551</v>
      </c>
      <c r="DI3265" s="77">
        <v>533.52731185154551</v>
      </c>
      <c r="DJ3265" s="77">
        <v>3.0438210318283861E-7</v>
      </c>
      <c r="DL3265" s="77">
        <v>0</v>
      </c>
      <c r="DM3265" s="77">
        <v>0</v>
      </c>
      <c r="DN3265" s="77">
        <v>0</v>
      </c>
      <c r="DO3265" s="77">
        <v>0</v>
      </c>
      <c r="DP3265" s="77">
        <v>1.6239616528685965E-4</v>
      </c>
      <c r="DQ3265" s="77">
        <v>1.6239616528685965E-4</v>
      </c>
      <c r="DR3265" s="77">
        <v>0</v>
      </c>
      <c r="DS3265" s="77">
        <v>1.6239616528685965E-4</v>
      </c>
      <c r="DT3265" s="77">
        <v>1.6239616528685965E-4</v>
      </c>
      <c r="DU3265" s="77">
        <v>0</v>
      </c>
      <c r="DV3265" s="77">
        <v>1.6239616528685965E-4</v>
      </c>
      <c r="DW3265" s="77">
        <v>1.6239616528685965E-4</v>
      </c>
      <c r="GE3265" s="77" t="s">
        <v>425</v>
      </c>
      <c r="GF3265" s="77" t="s">
        <v>155</v>
      </c>
      <c r="GG3265" s="77" t="s">
        <v>451</v>
      </c>
      <c r="GH3265" s="77" t="s">
        <v>439</v>
      </c>
      <c r="GI3265" s="77">
        <v>2022</v>
      </c>
      <c r="GJ3265" s="77" t="s">
        <v>301</v>
      </c>
      <c r="GK3265" s="77">
        <v>2.94196415228105</v>
      </c>
      <c r="GL3265" s="77">
        <v>375.64590099999998</v>
      </c>
      <c r="GM3265" s="77">
        <v>2022</v>
      </c>
      <c r="GN3265" s="77" t="s">
        <v>175</v>
      </c>
      <c r="GO3265" s="77">
        <v>5.3000000000000005E-2</v>
      </c>
      <c r="GP3265" s="77">
        <v>3</v>
      </c>
      <c r="GQ3265" s="77">
        <v>0</v>
      </c>
      <c r="GR3265" s="77" t="s">
        <v>423</v>
      </c>
      <c r="GS3265" s="77">
        <v>5.5966209081309407E-2</v>
      </c>
      <c r="GT3265" s="77">
        <v>0.16465058085627843</v>
      </c>
      <c r="GU3265" s="77">
        <v>5.5966209081309407E-2</v>
      </c>
      <c r="GV3265" s="77">
        <v>0.16465058085627843</v>
      </c>
      <c r="GW3265" s="77">
        <v>5.5966209081309407E-2</v>
      </c>
      <c r="GX3265" s="77">
        <v>0.16465058085627843</v>
      </c>
      <c r="GY3265" s="77">
        <v>0</v>
      </c>
      <c r="GZ3265" s="77">
        <v>0</v>
      </c>
    </row>
    <row r="3266" spans="98:208" x14ac:dyDescent="0.25">
      <c r="CT3266" s="77" t="s">
        <v>155</v>
      </c>
      <c r="CU3266" s="77" t="s">
        <v>490</v>
      </c>
      <c r="CV3266" s="77" t="s">
        <v>432</v>
      </c>
      <c r="CW3266" s="77">
        <v>2024</v>
      </c>
      <c r="CX3266" s="77">
        <v>0</v>
      </c>
      <c r="CY3266" s="77">
        <v>0</v>
      </c>
      <c r="CZ3266" s="77">
        <v>0</v>
      </c>
      <c r="DA3266" s="77">
        <v>0</v>
      </c>
      <c r="DB3266" s="77">
        <v>9129.7460702371536</v>
      </c>
      <c r="DC3266" s="77">
        <v>233.23007680795499</v>
      </c>
      <c r="DD3266" s="77">
        <v>8896.5159934292005</v>
      </c>
      <c r="DE3266" s="77">
        <v>0</v>
      </c>
      <c r="DF3266" s="77">
        <v>0</v>
      </c>
      <c r="DG3266" s="77">
        <v>0</v>
      </c>
      <c r="DH3266" s="77">
        <v>533.52731185154551</v>
      </c>
      <c r="DI3266" s="77">
        <v>533.52731185154551</v>
      </c>
      <c r="DJ3266" s="77">
        <v>3.0438210318283861E-7</v>
      </c>
      <c r="DL3266" s="77">
        <v>0</v>
      </c>
      <c r="DM3266" s="77">
        <v>0</v>
      </c>
      <c r="DN3266" s="77">
        <v>0</v>
      </c>
      <c r="DO3266" s="77">
        <v>0</v>
      </c>
      <c r="DP3266" s="77">
        <v>0</v>
      </c>
      <c r="DQ3266" s="77">
        <v>0</v>
      </c>
      <c r="DR3266" s="77">
        <v>0</v>
      </c>
      <c r="DS3266" s="77">
        <v>1.6239616528685965E-4</v>
      </c>
      <c r="DT3266" s="77">
        <v>1.6239616528685965E-4</v>
      </c>
      <c r="DU3266" s="77">
        <v>0</v>
      </c>
      <c r="DV3266" s="77">
        <v>1.6239616528685965E-4</v>
      </c>
      <c r="DW3266" s="77">
        <v>1.6239616528685965E-4</v>
      </c>
      <c r="GE3266" s="77" t="s">
        <v>427</v>
      </c>
      <c r="GF3266" s="77" t="s">
        <v>155</v>
      </c>
      <c r="GG3266" s="77" t="s">
        <v>451</v>
      </c>
      <c r="GH3266" s="77" t="s">
        <v>439</v>
      </c>
      <c r="GI3266" s="77">
        <v>2022</v>
      </c>
      <c r="GJ3266" s="77" t="s">
        <v>303</v>
      </c>
      <c r="GK3266" s="77">
        <v>1.602175962208306</v>
      </c>
      <c r="GL3266" s="77">
        <v>375.64590099999998</v>
      </c>
      <c r="GM3266" s="77">
        <v>2022</v>
      </c>
      <c r="GN3266" s="77" t="s">
        <v>175</v>
      </c>
      <c r="GO3266" s="77">
        <v>5.3000000000000005E-2</v>
      </c>
      <c r="GP3266" s="77">
        <v>3</v>
      </c>
      <c r="GQ3266" s="77">
        <v>0</v>
      </c>
      <c r="GR3266" s="77" t="s">
        <v>423</v>
      </c>
      <c r="GS3266" s="77">
        <v>5.5966209081309407E-2</v>
      </c>
      <c r="GT3266" s="77">
        <v>8.9667714885998132E-2</v>
      </c>
      <c r="GU3266" s="77">
        <v>5.5966209081309407E-2</v>
      </c>
      <c r="GV3266" s="77">
        <v>8.9667714885998132E-2</v>
      </c>
      <c r="GW3266" s="77">
        <v>5.5966209081309407E-2</v>
      </c>
      <c r="GX3266" s="77">
        <v>8.9667714885998132E-2</v>
      </c>
      <c r="GY3266" s="77">
        <v>0</v>
      </c>
      <c r="GZ3266" s="77">
        <v>0</v>
      </c>
    </row>
    <row r="3267" spans="98:208" x14ac:dyDescent="0.25">
      <c r="CT3267" s="77" t="s">
        <v>155</v>
      </c>
      <c r="CU3267" s="77" t="s">
        <v>490</v>
      </c>
      <c r="CV3267" s="77" t="s">
        <v>432</v>
      </c>
      <c r="CW3267" s="77">
        <v>2025</v>
      </c>
      <c r="CX3267" s="77">
        <v>0</v>
      </c>
      <c r="CY3267" s="77">
        <v>0</v>
      </c>
      <c r="CZ3267" s="77">
        <v>0</v>
      </c>
      <c r="DA3267" s="77">
        <v>0</v>
      </c>
      <c r="DB3267" s="77">
        <v>9129.7460702371536</v>
      </c>
      <c r="DC3267" s="77">
        <v>233.23007680795499</v>
      </c>
      <c r="DD3267" s="77">
        <v>8896.5159934292005</v>
      </c>
      <c r="DE3267" s="77">
        <v>0</v>
      </c>
      <c r="DF3267" s="77">
        <v>0</v>
      </c>
      <c r="DG3267" s="77">
        <v>0</v>
      </c>
      <c r="DH3267" s="77">
        <v>0</v>
      </c>
      <c r="DI3267" s="77">
        <v>533.52731185154551</v>
      </c>
      <c r="DJ3267" s="77">
        <v>3.0438210318283861E-7</v>
      </c>
      <c r="DL3267" s="77">
        <v>0</v>
      </c>
      <c r="DM3267" s="77">
        <v>0</v>
      </c>
      <c r="DN3267" s="77">
        <v>0</v>
      </c>
      <c r="DO3267" s="77">
        <v>0</v>
      </c>
      <c r="DP3267" s="77">
        <v>0</v>
      </c>
      <c r="DQ3267" s="77">
        <v>0</v>
      </c>
      <c r="DR3267" s="77">
        <v>0</v>
      </c>
      <c r="DS3267" s="77">
        <v>0</v>
      </c>
      <c r="DT3267" s="77">
        <v>0</v>
      </c>
      <c r="DU3267" s="77">
        <v>0</v>
      </c>
      <c r="DV3267" s="77">
        <v>1.6239616528685965E-4</v>
      </c>
      <c r="DW3267" s="77">
        <v>1.6239616528685965E-4</v>
      </c>
      <c r="GE3267" s="77" t="s">
        <v>422</v>
      </c>
      <c r="GF3267" s="77" t="s">
        <v>155</v>
      </c>
      <c r="GG3267" s="77" t="s">
        <v>451</v>
      </c>
      <c r="GH3267" s="77" t="s">
        <v>439</v>
      </c>
      <c r="GI3267" s="77">
        <v>2023</v>
      </c>
      <c r="GJ3267" s="77" t="s">
        <v>305</v>
      </c>
      <c r="GK3267" s="77">
        <v>0.71896016785820938</v>
      </c>
      <c r="GL3267" s="77">
        <v>375.64590099999998</v>
      </c>
      <c r="GM3267" s="77">
        <v>2023</v>
      </c>
      <c r="GN3267" s="77" t="s">
        <v>175</v>
      </c>
      <c r="GO3267" s="77">
        <v>0.13250000000000001</v>
      </c>
      <c r="GP3267" s="77">
        <v>3</v>
      </c>
      <c r="GQ3267" s="77">
        <v>0</v>
      </c>
      <c r="GR3267" s="77" t="s">
        <v>423</v>
      </c>
      <c r="GS3267" s="77">
        <v>0</v>
      </c>
      <c r="GT3267" s="77">
        <v>0</v>
      </c>
      <c r="GU3267" s="77">
        <v>0.1527377521613833</v>
      </c>
      <c r="GV3267" s="77">
        <v>0.10981235993223372</v>
      </c>
      <c r="GW3267" s="77">
        <v>0.1527377521613833</v>
      </c>
      <c r="GX3267" s="77">
        <v>0.10981235993223372</v>
      </c>
      <c r="GY3267" s="77">
        <v>0.1527377521613833</v>
      </c>
      <c r="GZ3267" s="77">
        <v>0.10981235993223372</v>
      </c>
    </row>
    <row r="3268" spans="98:208" x14ac:dyDescent="0.25">
      <c r="CT3268" s="77" t="s">
        <v>155</v>
      </c>
      <c r="CU3268" s="77" t="s">
        <v>490</v>
      </c>
      <c r="CV3268" s="77" t="s">
        <v>439</v>
      </c>
      <c r="CW3268" s="77">
        <v>2020</v>
      </c>
      <c r="CX3268" s="77">
        <v>0</v>
      </c>
      <c r="CY3268" s="77">
        <v>0</v>
      </c>
      <c r="CZ3268" s="77">
        <v>0</v>
      </c>
      <c r="DA3268" s="77">
        <v>0</v>
      </c>
      <c r="DB3268" s="77">
        <v>5.2405583313015986</v>
      </c>
      <c r="DC3268" s="77">
        <v>0.69641821681222771</v>
      </c>
      <c r="DD3268" s="77">
        <v>2.9419641522810451</v>
      </c>
      <c r="DE3268" s="77">
        <v>1.602175962208306</v>
      </c>
      <c r="DF3268" s="77">
        <v>0.36068764874241482</v>
      </c>
      <c r="DG3268" s="77">
        <v>0</v>
      </c>
      <c r="DH3268" s="77">
        <v>0</v>
      </c>
      <c r="DI3268" s="77">
        <v>0</v>
      </c>
      <c r="DJ3268" s="77">
        <v>2.7394389252974941E-6</v>
      </c>
      <c r="DL3268" s="77">
        <v>0</v>
      </c>
      <c r="DM3268" s="77">
        <v>9.8808178483900086E-7</v>
      </c>
      <c r="DN3268" s="77">
        <v>9.8808178483900086E-7</v>
      </c>
      <c r="DO3268" s="77">
        <v>0</v>
      </c>
      <c r="DP3268" s="77">
        <v>0</v>
      </c>
      <c r="DQ3268" s="77">
        <v>0</v>
      </c>
      <c r="DR3268" s="77">
        <v>0</v>
      </c>
      <c r="DS3268" s="77">
        <v>0</v>
      </c>
      <c r="DT3268" s="77">
        <v>0</v>
      </c>
      <c r="DU3268" s="77">
        <v>0</v>
      </c>
      <c r="DV3268" s="77">
        <v>0</v>
      </c>
      <c r="DW3268" s="77">
        <v>0</v>
      </c>
      <c r="GE3268" s="77" t="s">
        <v>425</v>
      </c>
      <c r="GF3268" s="77" t="s">
        <v>155</v>
      </c>
      <c r="GG3268" s="77" t="s">
        <v>451</v>
      </c>
      <c r="GH3268" s="77" t="s">
        <v>439</v>
      </c>
      <c r="GI3268" s="77">
        <v>2023</v>
      </c>
      <c r="GJ3268" s="77" t="s">
        <v>301</v>
      </c>
      <c r="GK3268" s="77">
        <v>3.0714971986151491</v>
      </c>
      <c r="GL3268" s="77">
        <v>375.64590099999998</v>
      </c>
      <c r="GM3268" s="77">
        <v>2023</v>
      </c>
      <c r="GN3268" s="77" t="s">
        <v>175</v>
      </c>
      <c r="GO3268" s="77">
        <v>5.3000000000000005E-2</v>
      </c>
      <c r="GP3268" s="77">
        <v>3</v>
      </c>
      <c r="GQ3268" s="77">
        <v>0</v>
      </c>
      <c r="GR3268" s="77" t="s">
        <v>423</v>
      </c>
      <c r="GS3268" s="77">
        <v>0</v>
      </c>
      <c r="GT3268" s="77">
        <v>0</v>
      </c>
      <c r="GU3268" s="77">
        <v>5.5966209081309407E-2</v>
      </c>
      <c r="GV3268" s="77">
        <v>0.17190005441035155</v>
      </c>
      <c r="GW3268" s="77">
        <v>5.5966209081309407E-2</v>
      </c>
      <c r="GX3268" s="77">
        <v>0.17190005441035155</v>
      </c>
      <c r="GY3268" s="77">
        <v>5.5966209081309407E-2</v>
      </c>
      <c r="GZ3268" s="77">
        <v>0.17190005441035155</v>
      </c>
    </row>
    <row r="3269" spans="98:208" x14ac:dyDescent="0.25">
      <c r="CT3269" s="77" t="s">
        <v>155</v>
      </c>
      <c r="CU3269" s="77" t="s">
        <v>490</v>
      </c>
      <c r="CV3269" s="77" t="s">
        <v>439</v>
      </c>
      <c r="CW3269" s="77">
        <v>2021</v>
      </c>
      <c r="CX3269" s="77">
        <v>0</v>
      </c>
      <c r="CY3269" s="77">
        <v>0</v>
      </c>
      <c r="CZ3269" s="77">
        <v>0</v>
      </c>
      <c r="DA3269" s="77">
        <v>0</v>
      </c>
      <c r="DB3269" s="77">
        <v>5.2405583313015986</v>
      </c>
      <c r="DC3269" s="77">
        <v>0.69641821681222771</v>
      </c>
      <c r="DD3269" s="77">
        <v>2.9419641522810451</v>
      </c>
      <c r="DE3269" s="77">
        <v>1.602175962208306</v>
      </c>
      <c r="DF3269" s="77">
        <v>0.36068764874241482</v>
      </c>
      <c r="DG3269" s="77">
        <v>0.36068764874241482</v>
      </c>
      <c r="DH3269" s="77">
        <v>0</v>
      </c>
      <c r="DI3269" s="77">
        <v>0</v>
      </c>
      <c r="DJ3269" s="77">
        <v>2.7394389252974941E-6</v>
      </c>
      <c r="DL3269" s="77">
        <v>0</v>
      </c>
      <c r="DM3269" s="77">
        <v>9.8808178483900086E-7</v>
      </c>
      <c r="DN3269" s="77">
        <v>9.8808178483900086E-7</v>
      </c>
      <c r="DO3269" s="77">
        <v>0</v>
      </c>
      <c r="DP3269" s="77">
        <v>9.8808178483900086E-7</v>
      </c>
      <c r="DQ3269" s="77">
        <v>9.8808178483900086E-7</v>
      </c>
      <c r="DR3269" s="77">
        <v>0</v>
      </c>
      <c r="DS3269" s="77">
        <v>0</v>
      </c>
      <c r="DT3269" s="77">
        <v>0</v>
      </c>
      <c r="DU3269" s="77">
        <v>0</v>
      </c>
      <c r="DV3269" s="77">
        <v>0</v>
      </c>
      <c r="DW3269" s="77">
        <v>0</v>
      </c>
      <c r="GE3269" s="77" t="s">
        <v>427</v>
      </c>
      <c r="GF3269" s="77" t="s">
        <v>155</v>
      </c>
      <c r="GG3269" s="77" t="s">
        <v>451</v>
      </c>
      <c r="GH3269" s="77" t="s">
        <v>439</v>
      </c>
      <c r="GI3269" s="77">
        <v>2023</v>
      </c>
      <c r="GJ3269" s="77" t="s">
        <v>303</v>
      </c>
      <c r="GK3269" s="77">
        <v>1.684577240534473</v>
      </c>
      <c r="GL3269" s="77">
        <v>375.64590099999998</v>
      </c>
      <c r="GM3269" s="77">
        <v>2023</v>
      </c>
      <c r="GN3269" s="77" t="s">
        <v>175</v>
      </c>
      <c r="GO3269" s="77">
        <v>5.3000000000000005E-2</v>
      </c>
      <c r="GP3269" s="77">
        <v>3</v>
      </c>
      <c r="GQ3269" s="77">
        <v>0</v>
      </c>
      <c r="GR3269" s="77" t="s">
        <v>423</v>
      </c>
      <c r="GS3269" s="77">
        <v>0</v>
      </c>
      <c r="GT3269" s="77">
        <v>0</v>
      </c>
      <c r="GU3269" s="77">
        <v>5.5966209081309407E-2</v>
      </c>
      <c r="GV3269" s="77">
        <v>9.4279402057367567E-2</v>
      </c>
      <c r="GW3269" s="77">
        <v>5.5966209081309407E-2</v>
      </c>
      <c r="GX3269" s="77">
        <v>9.4279402057367567E-2</v>
      </c>
      <c r="GY3269" s="77">
        <v>5.5966209081309407E-2</v>
      </c>
      <c r="GZ3269" s="77">
        <v>9.4279402057367567E-2</v>
      </c>
    </row>
    <row r="3270" spans="98:208" x14ac:dyDescent="0.25">
      <c r="CT3270" s="77" t="s">
        <v>155</v>
      </c>
      <c r="CU3270" s="77" t="s">
        <v>490</v>
      </c>
      <c r="CV3270" s="77" t="s">
        <v>439</v>
      </c>
      <c r="CW3270" s="77">
        <v>2022</v>
      </c>
      <c r="CX3270" s="77">
        <v>0</v>
      </c>
      <c r="CY3270" s="77">
        <v>0</v>
      </c>
      <c r="CZ3270" s="77">
        <v>0</v>
      </c>
      <c r="DA3270" s="77">
        <v>0</v>
      </c>
      <c r="DB3270" s="77">
        <v>5.2405583313015986</v>
      </c>
      <c r="DC3270" s="77">
        <v>0.69641821681222771</v>
      </c>
      <c r="DD3270" s="77">
        <v>2.9419641522810451</v>
      </c>
      <c r="DE3270" s="77">
        <v>1.602175962208306</v>
      </c>
      <c r="DF3270" s="77">
        <v>0.36068764874241482</v>
      </c>
      <c r="DG3270" s="77">
        <v>0.36068764874241482</v>
      </c>
      <c r="DH3270" s="77">
        <v>0.36068764874241482</v>
      </c>
      <c r="DI3270" s="77">
        <v>0</v>
      </c>
      <c r="DJ3270" s="77">
        <v>2.7394389252974941E-6</v>
      </c>
      <c r="DL3270" s="77">
        <v>0</v>
      </c>
      <c r="DM3270" s="77">
        <v>9.8808178483900086E-7</v>
      </c>
      <c r="DN3270" s="77">
        <v>9.8808178483900086E-7</v>
      </c>
      <c r="DO3270" s="77">
        <v>0</v>
      </c>
      <c r="DP3270" s="77">
        <v>9.8808178483900086E-7</v>
      </c>
      <c r="DQ3270" s="77">
        <v>9.8808178483900086E-7</v>
      </c>
      <c r="DR3270" s="77">
        <v>0</v>
      </c>
      <c r="DS3270" s="77">
        <v>9.8808178483900086E-7</v>
      </c>
      <c r="DT3270" s="77">
        <v>9.8808178483900086E-7</v>
      </c>
      <c r="DU3270" s="77">
        <v>0</v>
      </c>
      <c r="DV3270" s="77">
        <v>0</v>
      </c>
      <c r="DW3270" s="77">
        <v>0</v>
      </c>
      <c r="GE3270" s="77" t="s">
        <v>422</v>
      </c>
      <c r="GF3270" s="77" t="s">
        <v>155</v>
      </c>
      <c r="GG3270" s="77" t="s">
        <v>451</v>
      </c>
      <c r="GH3270" s="77" t="s">
        <v>439</v>
      </c>
      <c r="GI3270" s="77">
        <v>2024</v>
      </c>
      <c r="GJ3270" s="77" t="s">
        <v>305</v>
      </c>
      <c r="GK3270" s="77">
        <v>0.71896016785820938</v>
      </c>
      <c r="GL3270" s="77">
        <v>375.64590099999998</v>
      </c>
      <c r="GM3270" s="77">
        <v>2024</v>
      </c>
      <c r="GN3270" s="77" t="s">
        <v>175</v>
      </c>
      <c r="GO3270" s="77">
        <v>0.13250000000000001</v>
      </c>
      <c r="GP3270" s="77">
        <v>3</v>
      </c>
      <c r="GQ3270" s="77">
        <v>0</v>
      </c>
      <c r="GR3270" s="77" t="s">
        <v>423</v>
      </c>
      <c r="GS3270" s="77">
        <v>0</v>
      </c>
      <c r="GT3270" s="77">
        <v>0</v>
      </c>
      <c r="GU3270" s="77">
        <v>0</v>
      </c>
      <c r="GV3270" s="77">
        <v>0</v>
      </c>
      <c r="GW3270" s="77">
        <v>0.1527377521613833</v>
      </c>
      <c r="GX3270" s="77">
        <v>0.10981235993223372</v>
      </c>
      <c r="GY3270" s="77">
        <v>0.1527377521613833</v>
      </c>
      <c r="GZ3270" s="77">
        <v>0.10981235993223372</v>
      </c>
    </row>
    <row r="3271" spans="98:208" x14ac:dyDescent="0.25">
      <c r="CT3271" s="77" t="s">
        <v>155</v>
      </c>
      <c r="CU3271" s="77" t="s">
        <v>490</v>
      </c>
      <c r="CV3271" s="77" t="s">
        <v>439</v>
      </c>
      <c r="CW3271" s="77">
        <v>2023</v>
      </c>
      <c r="CX3271" s="77">
        <v>0</v>
      </c>
      <c r="CY3271" s="77">
        <v>0</v>
      </c>
      <c r="CZ3271" s="77">
        <v>0</v>
      </c>
      <c r="DA3271" s="77">
        <v>0</v>
      </c>
      <c r="DB3271" s="77">
        <v>5.4750346070078333</v>
      </c>
      <c r="DC3271" s="77">
        <v>0.71896016785821082</v>
      </c>
      <c r="DD3271" s="77">
        <v>3.071497198615134</v>
      </c>
      <c r="DE3271" s="77">
        <v>1.684577240534467</v>
      </c>
      <c r="DF3271" s="77">
        <v>0</v>
      </c>
      <c r="DG3271" s="77">
        <v>0.37599181639995188</v>
      </c>
      <c r="DH3271" s="77">
        <v>0.37599181639995188</v>
      </c>
      <c r="DI3271" s="77">
        <v>0.37599181639995188</v>
      </c>
      <c r="DJ3271" s="77">
        <v>2.7394389252974941E-6</v>
      </c>
      <c r="DL3271" s="77">
        <v>0</v>
      </c>
      <c r="DM3271" s="77">
        <v>0</v>
      </c>
      <c r="DN3271" s="77">
        <v>0</v>
      </c>
      <c r="DO3271" s="77">
        <v>0</v>
      </c>
      <c r="DP3271" s="77">
        <v>1.030006617439337E-6</v>
      </c>
      <c r="DQ3271" s="77">
        <v>1.030006617439337E-6</v>
      </c>
      <c r="DR3271" s="77">
        <v>0</v>
      </c>
      <c r="DS3271" s="77">
        <v>1.030006617439337E-6</v>
      </c>
      <c r="DT3271" s="77">
        <v>1.030006617439337E-6</v>
      </c>
      <c r="DU3271" s="77">
        <v>0</v>
      </c>
      <c r="DV3271" s="77">
        <v>1.030006617439337E-6</v>
      </c>
      <c r="DW3271" s="77">
        <v>1.030006617439337E-6</v>
      </c>
      <c r="GE3271" s="77" t="s">
        <v>425</v>
      </c>
      <c r="GF3271" s="77" t="s">
        <v>155</v>
      </c>
      <c r="GG3271" s="77" t="s">
        <v>451</v>
      </c>
      <c r="GH3271" s="77" t="s">
        <v>439</v>
      </c>
      <c r="GI3271" s="77">
        <v>2024</v>
      </c>
      <c r="GJ3271" s="77" t="s">
        <v>301</v>
      </c>
      <c r="GK3271" s="77">
        <v>3.0714971986151491</v>
      </c>
      <c r="GL3271" s="77">
        <v>375.64590099999998</v>
      </c>
      <c r="GM3271" s="77">
        <v>2024</v>
      </c>
      <c r="GN3271" s="77" t="s">
        <v>175</v>
      </c>
      <c r="GO3271" s="77">
        <v>5.3000000000000005E-2</v>
      </c>
      <c r="GP3271" s="77">
        <v>3</v>
      </c>
      <c r="GQ3271" s="77">
        <v>0</v>
      </c>
      <c r="GR3271" s="77" t="s">
        <v>423</v>
      </c>
      <c r="GS3271" s="77">
        <v>0</v>
      </c>
      <c r="GT3271" s="77">
        <v>0</v>
      </c>
      <c r="GU3271" s="77">
        <v>0</v>
      </c>
      <c r="GV3271" s="77">
        <v>0</v>
      </c>
      <c r="GW3271" s="77">
        <v>5.5966209081309407E-2</v>
      </c>
      <c r="GX3271" s="77">
        <v>0.17190005441035155</v>
      </c>
      <c r="GY3271" s="77">
        <v>5.5966209081309407E-2</v>
      </c>
      <c r="GZ3271" s="77">
        <v>0.17190005441035155</v>
      </c>
    </row>
    <row r="3272" spans="98:208" x14ac:dyDescent="0.25">
      <c r="CT3272" s="77" t="s">
        <v>155</v>
      </c>
      <c r="CU3272" s="77" t="s">
        <v>490</v>
      </c>
      <c r="CV3272" s="77" t="s">
        <v>439</v>
      </c>
      <c r="CW3272" s="77">
        <v>2024</v>
      </c>
      <c r="CX3272" s="77">
        <v>0</v>
      </c>
      <c r="CY3272" s="77">
        <v>0</v>
      </c>
      <c r="CZ3272" s="77">
        <v>0</v>
      </c>
      <c r="DA3272" s="77">
        <v>0</v>
      </c>
      <c r="DB3272" s="77">
        <v>5.4750346070078333</v>
      </c>
      <c r="DC3272" s="77">
        <v>0.71896016785821082</v>
      </c>
      <c r="DD3272" s="77">
        <v>3.071497198615134</v>
      </c>
      <c r="DE3272" s="77">
        <v>1.684577240534467</v>
      </c>
      <c r="DF3272" s="77">
        <v>0</v>
      </c>
      <c r="DG3272" s="77">
        <v>0</v>
      </c>
      <c r="DH3272" s="77">
        <v>0.37599181639995188</v>
      </c>
      <c r="DI3272" s="77">
        <v>0.37599181639995188</v>
      </c>
      <c r="DJ3272" s="77">
        <v>2.7394389252974941E-6</v>
      </c>
      <c r="DL3272" s="77">
        <v>0</v>
      </c>
      <c r="DM3272" s="77">
        <v>0</v>
      </c>
      <c r="DN3272" s="77">
        <v>0</v>
      </c>
      <c r="DO3272" s="77">
        <v>0</v>
      </c>
      <c r="DP3272" s="77">
        <v>0</v>
      </c>
      <c r="DQ3272" s="77">
        <v>0</v>
      </c>
      <c r="DR3272" s="77">
        <v>0</v>
      </c>
      <c r="DS3272" s="77">
        <v>1.030006617439337E-6</v>
      </c>
      <c r="DT3272" s="77">
        <v>1.030006617439337E-6</v>
      </c>
      <c r="DU3272" s="77">
        <v>0</v>
      </c>
      <c r="DV3272" s="77">
        <v>1.030006617439337E-6</v>
      </c>
      <c r="DW3272" s="77">
        <v>1.030006617439337E-6</v>
      </c>
      <c r="GE3272" s="77" t="s">
        <v>427</v>
      </c>
      <c r="GF3272" s="77" t="s">
        <v>155</v>
      </c>
      <c r="GG3272" s="77" t="s">
        <v>451</v>
      </c>
      <c r="GH3272" s="77" t="s">
        <v>439</v>
      </c>
      <c r="GI3272" s="77">
        <v>2024</v>
      </c>
      <c r="GJ3272" s="77" t="s">
        <v>303</v>
      </c>
      <c r="GK3272" s="77">
        <v>1.684577240534473</v>
      </c>
      <c r="GL3272" s="77">
        <v>375.64590099999998</v>
      </c>
      <c r="GM3272" s="77">
        <v>2024</v>
      </c>
      <c r="GN3272" s="77" t="s">
        <v>175</v>
      </c>
      <c r="GO3272" s="77">
        <v>5.3000000000000005E-2</v>
      </c>
      <c r="GP3272" s="77">
        <v>3</v>
      </c>
      <c r="GQ3272" s="77">
        <v>0</v>
      </c>
      <c r="GR3272" s="77" t="s">
        <v>423</v>
      </c>
      <c r="GS3272" s="77">
        <v>0</v>
      </c>
      <c r="GT3272" s="77">
        <v>0</v>
      </c>
      <c r="GU3272" s="77">
        <v>0</v>
      </c>
      <c r="GV3272" s="77">
        <v>0</v>
      </c>
      <c r="GW3272" s="77">
        <v>5.5966209081309407E-2</v>
      </c>
      <c r="GX3272" s="77">
        <v>9.4279402057367567E-2</v>
      </c>
      <c r="GY3272" s="77">
        <v>5.5966209081309407E-2</v>
      </c>
      <c r="GZ3272" s="77">
        <v>9.4279402057367567E-2</v>
      </c>
    </row>
    <row r="3273" spans="98:208" x14ac:dyDescent="0.25">
      <c r="CT3273" s="77" t="s">
        <v>155</v>
      </c>
      <c r="CU3273" s="77" t="s">
        <v>490</v>
      </c>
      <c r="CV3273" s="77" t="s">
        <v>439</v>
      </c>
      <c r="CW3273" s="77">
        <v>2025</v>
      </c>
      <c r="CX3273" s="77">
        <v>0</v>
      </c>
      <c r="CY3273" s="77">
        <v>0</v>
      </c>
      <c r="CZ3273" s="77">
        <v>0</v>
      </c>
      <c r="DA3273" s="77">
        <v>0</v>
      </c>
      <c r="DB3273" s="77">
        <v>5.4750346070078333</v>
      </c>
      <c r="DC3273" s="77">
        <v>0.71896016785821082</v>
      </c>
      <c r="DD3273" s="77">
        <v>3.071497198615134</v>
      </c>
      <c r="DE3273" s="77">
        <v>1.684577240534467</v>
      </c>
      <c r="DF3273" s="77">
        <v>0</v>
      </c>
      <c r="DG3273" s="77">
        <v>0</v>
      </c>
      <c r="DH3273" s="77">
        <v>0</v>
      </c>
      <c r="DI3273" s="77">
        <v>0.37599181639995188</v>
      </c>
      <c r="DJ3273" s="77">
        <v>2.7394389252974941E-6</v>
      </c>
      <c r="DL3273" s="77">
        <v>0</v>
      </c>
      <c r="DM3273" s="77">
        <v>0</v>
      </c>
      <c r="DN3273" s="77">
        <v>0</v>
      </c>
      <c r="DO3273" s="77">
        <v>0</v>
      </c>
      <c r="DP3273" s="77">
        <v>0</v>
      </c>
      <c r="DQ3273" s="77">
        <v>0</v>
      </c>
      <c r="DR3273" s="77">
        <v>0</v>
      </c>
      <c r="DS3273" s="77">
        <v>0</v>
      </c>
      <c r="DT3273" s="77">
        <v>0</v>
      </c>
      <c r="DU3273" s="77">
        <v>0</v>
      </c>
      <c r="DV3273" s="77">
        <v>1.030006617439337E-6</v>
      </c>
      <c r="DW3273" s="77">
        <v>1.030006617439337E-6</v>
      </c>
      <c r="GE3273" s="77" t="s">
        <v>422</v>
      </c>
      <c r="GF3273" s="77" t="s">
        <v>155</v>
      </c>
      <c r="GG3273" s="77" t="s">
        <v>451</v>
      </c>
      <c r="GH3273" s="77" t="s">
        <v>439</v>
      </c>
      <c r="GI3273" s="77">
        <v>2025</v>
      </c>
      <c r="GJ3273" s="77" t="s">
        <v>305</v>
      </c>
      <c r="GK3273" s="77">
        <v>0.71896016785820938</v>
      </c>
      <c r="GL3273" s="77">
        <v>375.64590099999998</v>
      </c>
      <c r="GM3273" s="77">
        <v>2025</v>
      </c>
      <c r="GN3273" s="77" t="s">
        <v>175</v>
      </c>
      <c r="GO3273" s="77">
        <v>0.13250000000000001</v>
      </c>
      <c r="GP3273" s="77">
        <v>3</v>
      </c>
      <c r="GQ3273" s="77">
        <v>0</v>
      </c>
      <c r="GR3273" s="77" t="s">
        <v>423</v>
      </c>
      <c r="GS3273" s="77">
        <v>0</v>
      </c>
      <c r="GT3273" s="77">
        <v>0</v>
      </c>
      <c r="GU3273" s="77">
        <v>0</v>
      </c>
      <c r="GV3273" s="77">
        <v>0</v>
      </c>
      <c r="GW3273" s="77">
        <v>0</v>
      </c>
      <c r="GX3273" s="77">
        <v>0</v>
      </c>
      <c r="GY3273" s="77">
        <v>0.1527377521613833</v>
      </c>
      <c r="GZ3273" s="77">
        <v>0.10981235993223372</v>
      </c>
    </row>
    <row r="3274" spans="98:208" x14ac:dyDescent="0.25">
      <c r="CT3274" s="77" t="s">
        <v>155</v>
      </c>
      <c r="CU3274" s="77" t="s">
        <v>490</v>
      </c>
      <c r="CV3274" s="77" t="s">
        <v>446</v>
      </c>
      <c r="CW3274" s="77">
        <v>2020</v>
      </c>
      <c r="CX3274" s="77">
        <v>0</v>
      </c>
      <c r="CY3274" s="77">
        <v>0</v>
      </c>
      <c r="CZ3274" s="77">
        <v>0</v>
      </c>
      <c r="DA3274" s="77">
        <v>0</v>
      </c>
      <c r="DB3274" s="77">
        <v>7.7900575334948499E-2</v>
      </c>
      <c r="DC3274" s="77">
        <v>3.6425060683954492E-2</v>
      </c>
      <c r="DD3274" s="77">
        <v>1.5808724525432269E-3</v>
      </c>
      <c r="DE3274" s="77">
        <v>3.9894642198450667E-2</v>
      </c>
      <c r="DF3274" s="77">
        <v>7.8847092159216245E-3</v>
      </c>
      <c r="DG3274" s="77">
        <v>0</v>
      </c>
      <c r="DH3274" s="77">
        <v>0</v>
      </c>
      <c r="DI3274" s="77">
        <v>0</v>
      </c>
      <c r="DJ3274" s="77">
        <v>4.7042253999868597E-4</v>
      </c>
      <c r="DL3274" s="77">
        <v>0</v>
      </c>
      <c r="DM3274" s="77">
        <v>3.7091449365048983E-6</v>
      </c>
      <c r="DN3274" s="77">
        <v>3.7091449365048983E-6</v>
      </c>
      <c r="DO3274" s="77">
        <v>0</v>
      </c>
      <c r="DP3274" s="77">
        <v>0</v>
      </c>
      <c r="DQ3274" s="77">
        <v>0</v>
      </c>
      <c r="DR3274" s="77">
        <v>0</v>
      </c>
      <c r="DS3274" s="77">
        <v>0</v>
      </c>
      <c r="DT3274" s="77">
        <v>0</v>
      </c>
      <c r="DU3274" s="77">
        <v>0</v>
      </c>
      <c r="DV3274" s="77">
        <v>0</v>
      </c>
      <c r="DW3274" s="77">
        <v>0</v>
      </c>
      <c r="GE3274" s="77" t="s">
        <v>425</v>
      </c>
      <c r="GF3274" s="77" t="s">
        <v>155</v>
      </c>
      <c r="GG3274" s="77" t="s">
        <v>451</v>
      </c>
      <c r="GH3274" s="77" t="s">
        <v>439</v>
      </c>
      <c r="GI3274" s="77">
        <v>2025</v>
      </c>
      <c r="GJ3274" s="77" t="s">
        <v>301</v>
      </c>
      <c r="GK3274" s="77">
        <v>3.0714971986151491</v>
      </c>
      <c r="GL3274" s="77">
        <v>375.64590099999998</v>
      </c>
      <c r="GM3274" s="77">
        <v>2025</v>
      </c>
      <c r="GN3274" s="77" t="s">
        <v>175</v>
      </c>
      <c r="GO3274" s="77">
        <v>5.3000000000000005E-2</v>
      </c>
      <c r="GP3274" s="77">
        <v>3</v>
      </c>
      <c r="GQ3274" s="77">
        <v>0</v>
      </c>
      <c r="GR3274" s="77" t="s">
        <v>423</v>
      </c>
      <c r="GS3274" s="77">
        <v>0</v>
      </c>
      <c r="GT3274" s="77">
        <v>0</v>
      </c>
      <c r="GU3274" s="77">
        <v>0</v>
      </c>
      <c r="GV3274" s="77">
        <v>0</v>
      </c>
      <c r="GW3274" s="77">
        <v>0</v>
      </c>
      <c r="GX3274" s="77">
        <v>0</v>
      </c>
      <c r="GY3274" s="77">
        <v>5.5966209081309407E-2</v>
      </c>
      <c r="GZ3274" s="77">
        <v>0.17190005441035155</v>
      </c>
    </row>
    <row r="3275" spans="98:208" x14ac:dyDescent="0.25">
      <c r="CT3275" s="77" t="s">
        <v>155</v>
      </c>
      <c r="CU3275" s="77" t="s">
        <v>490</v>
      </c>
      <c r="CV3275" s="77" t="s">
        <v>446</v>
      </c>
      <c r="CW3275" s="77">
        <v>2021</v>
      </c>
      <c r="CX3275" s="77">
        <v>0</v>
      </c>
      <c r="CY3275" s="77">
        <v>0</v>
      </c>
      <c r="CZ3275" s="77">
        <v>0</v>
      </c>
      <c r="DA3275" s="77">
        <v>0</v>
      </c>
      <c r="DB3275" s="77">
        <v>7.7900575334948499E-2</v>
      </c>
      <c r="DC3275" s="77">
        <v>3.6425060683954492E-2</v>
      </c>
      <c r="DD3275" s="77">
        <v>1.5808724525432269E-3</v>
      </c>
      <c r="DE3275" s="77">
        <v>3.9894642198450667E-2</v>
      </c>
      <c r="DF3275" s="77">
        <v>7.8847092159216245E-3</v>
      </c>
      <c r="DG3275" s="77">
        <v>7.8847092159216245E-3</v>
      </c>
      <c r="DH3275" s="77">
        <v>0</v>
      </c>
      <c r="DI3275" s="77">
        <v>0</v>
      </c>
      <c r="DJ3275" s="77">
        <v>4.7042253999868597E-4</v>
      </c>
      <c r="DL3275" s="77">
        <v>0</v>
      </c>
      <c r="DM3275" s="77">
        <v>3.7091449365048983E-6</v>
      </c>
      <c r="DN3275" s="77">
        <v>3.7091449365048983E-6</v>
      </c>
      <c r="DO3275" s="77">
        <v>0</v>
      </c>
      <c r="DP3275" s="77">
        <v>3.7091449365048983E-6</v>
      </c>
      <c r="DQ3275" s="77">
        <v>3.7091449365048983E-6</v>
      </c>
      <c r="DR3275" s="77">
        <v>0</v>
      </c>
      <c r="DS3275" s="77">
        <v>0</v>
      </c>
      <c r="DT3275" s="77">
        <v>0</v>
      </c>
      <c r="DU3275" s="77">
        <v>0</v>
      </c>
      <c r="DV3275" s="77">
        <v>0</v>
      </c>
      <c r="DW3275" s="77">
        <v>0</v>
      </c>
      <c r="GE3275" s="77" t="s">
        <v>427</v>
      </c>
      <c r="GF3275" s="77" t="s">
        <v>155</v>
      </c>
      <c r="GG3275" s="77" t="s">
        <v>451</v>
      </c>
      <c r="GH3275" s="77" t="s">
        <v>439</v>
      </c>
      <c r="GI3275" s="77">
        <v>2025</v>
      </c>
      <c r="GJ3275" s="77" t="s">
        <v>303</v>
      </c>
      <c r="GK3275" s="77">
        <v>1.684577240534473</v>
      </c>
      <c r="GL3275" s="77">
        <v>375.64590099999998</v>
      </c>
      <c r="GM3275" s="77">
        <v>2025</v>
      </c>
      <c r="GN3275" s="77" t="s">
        <v>175</v>
      </c>
      <c r="GO3275" s="77">
        <v>5.3000000000000005E-2</v>
      </c>
      <c r="GP3275" s="77">
        <v>3</v>
      </c>
      <c r="GQ3275" s="77">
        <v>0</v>
      </c>
      <c r="GR3275" s="77" t="s">
        <v>423</v>
      </c>
      <c r="GS3275" s="77">
        <v>0</v>
      </c>
      <c r="GT3275" s="77">
        <v>0</v>
      </c>
      <c r="GU3275" s="77">
        <v>0</v>
      </c>
      <c r="GV3275" s="77">
        <v>0</v>
      </c>
      <c r="GW3275" s="77">
        <v>0</v>
      </c>
      <c r="GX3275" s="77">
        <v>0</v>
      </c>
      <c r="GY3275" s="77">
        <v>5.5966209081309407E-2</v>
      </c>
      <c r="GZ3275" s="77">
        <v>9.4279402057367567E-2</v>
      </c>
    </row>
    <row r="3276" spans="98:208" x14ac:dyDescent="0.25">
      <c r="CT3276" s="77" t="s">
        <v>155</v>
      </c>
      <c r="CU3276" s="77" t="s">
        <v>490</v>
      </c>
      <c r="CV3276" s="77" t="s">
        <v>446</v>
      </c>
      <c r="CW3276" s="77">
        <v>2022</v>
      </c>
      <c r="CX3276" s="77">
        <v>0</v>
      </c>
      <c r="CY3276" s="77">
        <v>0</v>
      </c>
      <c r="CZ3276" s="77">
        <v>0</v>
      </c>
      <c r="DA3276" s="77">
        <v>0</v>
      </c>
      <c r="DB3276" s="77">
        <v>7.7900575334948499E-2</v>
      </c>
      <c r="DC3276" s="77">
        <v>3.6425060683954492E-2</v>
      </c>
      <c r="DD3276" s="77">
        <v>1.5808724525432269E-3</v>
      </c>
      <c r="DE3276" s="77">
        <v>3.9894642198450667E-2</v>
      </c>
      <c r="DF3276" s="77">
        <v>7.8847092159216245E-3</v>
      </c>
      <c r="DG3276" s="77">
        <v>7.8847092159216245E-3</v>
      </c>
      <c r="DH3276" s="77">
        <v>7.8847092159216245E-3</v>
      </c>
      <c r="DI3276" s="77">
        <v>0</v>
      </c>
      <c r="DJ3276" s="77">
        <v>4.7042253999868597E-4</v>
      </c>
      <c r="DL3276" s="77">
        <v>0</v>
      </c>
      <c r="DM3276" s="77">
        <v>3.7091449365048983E-6</v>
      </c>
      <c r="DN3276" s="77">
        <v>3.7091449365048983E-6</v>
      </c>
      <c r="DO3276" s="77">
        <v>0</v>
      </c>
      <c r="DP3276" s="77">
        <v>3.7091449365048983E-6</v>
      </c>
      <c r="DQ3276" s="77">
        <v>3.7091449365048983E-6</v>
      </c>
      <c r="DR3276" s="77">
        <v>0</v>
      </c>
      <c r="DS3276" s="77">
        <v>3.7091449365048983E-6</v>
      </c>
      <c r="DT3276" s="77">
        <v>3.7091449365048983E-6</v>
      </c>
      <c r="DU3276" s="77">
        <v>0</v>
      </c>
      <c r="DV3276" s="77">
        <v>0</v>
      </c>
      <c r="DW3276" s="77">
        <v>0</v>
      </c>
      <c r="GE3276" s="77" t="s">
        <v>422</v>
      </c>
      <c r="GF3276" s="77" t="s">
        <v>155</v>
      </c>
      <c r="GG3276" s="77" t="s">
        <v>451</v>
      </c>
      <c r="GH3276" s="77" t="s">
        <v>446</v>
      </c>
      <c r="GI3276" s="77">
        <v>2021</v>
      </c>
      <c r="GJ3276" s="77" t="s">
        <v>305</v>
      </c>
      <c r="GK3276" s="77">
        <v>3.6425060683954492E-2</v>
      </c>
      <c r="GL3276" s="77">
        <v>375.64590099999998</v>
      </c>
      <c r="GM3276" s="77">
        <v>2021</v>
      </c>
      <c r="GN3276" s="77" t="s">
        <v>175</v>
      </c>
      <c r="GO3276" s="77">
        <v>0.13250000000000001</v>
      </c>
      <c r="GP3276" s="77">
        <v>3</v>
      </c>
      <c r="GQ3276" s="77">
        <v>0</v>
      </c>
      <c r="GR3276" s="77" t="s">
        <v>423</v>
      </c>
      <c r="GS3276" s="77">
        <v>0.1527377521613833</v>
      </c>
      <c r="GT3276" s="77">
        <v>5.5634818912091884E-3</v>
      </c>
      <c r="GU3276" s="77">
        <v>0.1527377521613833</v>
      </c>
      <c r="GV3276" s="77">
        <v>5.5634818912091884E-3</v>
      </c>
      <c r="GW3276" s="77">
        <v>0</v>
      </c>
      <c r="GX3276" s="77">
        <v>0</v>
      </c>
      <c r="GY3276" s="77">
        <v>0</v>
      </c>
      <c r="GZ3276" s="77">
        <v>0</v>
      </c>
    </row>
    <row r="3277" spans="98:208" x14ac:dyDescent="0.25">
      <c r="CT3277" s="77" t="s">
        <v>155</v>
      </c>
      <c r="CU3277" s="77" t="s">
        <v>490</v>
      </c>
      <c r="CV3277" s="77" t="s">
        <v>446</v>
      </c>
      <c r="CW3277" s="77">
        <v>2023</v>
      </c>
      <c r="CX3277" s="77">
        <v>0</v>
      </c>
      <c r="CY3277" s="77">
        <v>0</v>
      </c>
      <c r="CZ3277" s="77">
        <v>0</v>
      </c>
      <c r="DA3277" s="77">
        <v>0</v>
      </c>
      <c r="DB3277" s="77">
        <v>8.040826903697719E-2</v>
      </c>
      <c r="DC3277" s="77">
        <v>3.759022461139068E-2</v>
      </c>
      <c r="DD3277" s="77">
        <v>1.631433411568657E-3</v>
      </c>
      <c r="DE3277" s="77">
        <v>4.1186611014017743E-2</v>
      </c>
      <c r="DF3277" s="77">
        <v>0</v>
      </c>
      <c r="DG3277" s="77">
        <v>8.1378100371604836E-3</v>
      </c>
      <c r="DH3277" s="77">
        <v>8.1378100371604836E-3</v>
      </c>
      <c r="DI3277" s="77">
        <v>8.1378100371604836E-3</v>
      </c>
      <c r="DJ3277" s="77">
        <v>4.7042253999868597E-4</v>
      </c>
      <c r="DL3277" s="77">
        <v>0</v>
      </c>
      <c r="DM3277" s="77">
        <v>0</v>
      </c>
      <c r="DN3277" s="77">
        <v>0</v>
      </c>
      <c r="DO3277" s="77">
        <v>0</v>
      </c>
      <c r="DP3277" s="77">
        <v>3.8282092677078357E-6</v>
      </c>
      <c r="DQ3277" s="77">
        <v>3.8282092677078357E-6</v>
      </c>
      <c r="DR3277" s="77">
        <v>0</v>
      </c>
      <c r="DS3277" s="77">
        <v>3.8282092677078357E-6</v>
      </c>
      <c r="DT3277" s="77">
        <v>3.8282092677078357E-6</v>
      </c>
      <c r="DU3277" s="77">
        <v>0</v>
      </c>
      <c r="DV3277" s="77">
        <v>3.8282092677078357E-6</v>
      </c>
      <c r="DW3277" s="77">
        <v>3.8282092677078357E-6</v>
      </c>
      <c r="GE3277" s="77" t="s">
        <v>425</v>
      </c>
      <c r="GF3277" s="77" t="s">
        <v>155</v>
      </c>
      <c r="GG3277" s="77" t="s">
        <v>451</v>
      </c>
      <c r="GH3277" s="77" t="s">
        <v>446</v>
      </c>
      <c r="GI3277" s="77">
        <v>2021</v>
      </c>
      <c r="GJ3277" s="77" t="s">
        <v>301</v>
      </c>
      <c r="GK3277" s="77">
        <v>1.5808724525432081E-3</v>
      </c>
      <c r="GL3277" s="77">
        <v>375.64590099999998</v>
      </c>
      <c r="GM3277" s="77">
        <v>2021</v>
      </c>
      <c r="GN3277" s="77" t="s">
        <v>175</v>
      </c>
      <c r="GO3277" s="77">
        <v>5.3000000000000005E-2</v>
      </c>
      <c r="GP3277" s="77">
        <v>3</v>
      </c>
      <c r="GQ3277" s="77">
        <v>0</v>
      </c>
      <c r="GR3277" s="77" t="s">
        <v>423</v>
      </c>
      <c r="GS3277" s="77">
        <v>5.5966209081309407E-2</v>
      </c>
      <c r="GT3277" s="77">
        <v>8.8475438209915561E-5</v>
      </c>
      <c r="GU3277" s="77">
        <v>5.5966209081309407E-2</v>
      </c>
      <c r="GV3277" s="77">
        <v>8.8475438209915561E-5</v>
      </c>
      <c r="GW3277" s="77">
        <v>0</v>
      </c>
      <c r="GX3277" s="77">
        <v>0</v>
      </c>
      <c r="GY3277" s="77">
        <v>0</v>
      </c>
      <c r="GZ3277" s="77">
        <v>0</v>
      </c>
    </row>
    <row r="3278" spans="98:208" x14ac:dyDescent="0.25">
      <c r="CT3278" s="77" t="s">
        <v>155</v>
      </c>
      <c r="CU3278" s="77" t="s">
        <v>490</v>
      </c>
      <c r="CV3278" s="77" t="s">
        <v>446</v>
      </c>
      <c r="CW3278" s="77">
        <v>2024</v>
      </c>
      <c r="CX3278" s="77">
        <v>0</v>
      </c>
      <c r="CY3278" s="77">
        <v>0</v>
      </c>
      <c r="CZ3278" s="77">
        <v>0</v>
      </c>
      <c r="DA3278" s="77">
        <v>0</v>
      </c>
      <c r="DB3278" s="77">
        <v>8.040826903697719E-2</v>
      </c>
      <c r="DC3278" s="77">
        <v>3.759022461139068E-2</v>
      </c>
      <c r="DD3278" s="77">
        <v>1.631433411568657E-3</v>
      </c>
      <c r="DE3278" s="77">
        <v>4.1186611014017743E-2</v>
      </c>
      <c r="DF3278" s="77">
        <v>0</v>
      </c>
      <c r="DG3278" s="77">
        <v>0</v>
      </c>
      <c r="DH3278" s="77">
        <v>8.1378100371604836E-3</v>
      </c>
      <c r="DI3278" s="77">
        <v>8.1378100371604836E-3</v>
      </c>
      <c r="DJ3278" s="77">
        <v>4.7042253999868597E-4</v>
      </c>
      <c r="DL3278" s="77">
        <v>0</v>
      </c>
      <c r="DM3278" s="77">
        <v>0</v>
      </c>
      <c r="DN3278" s="77">
        <v>0</v>
      </c>
      <c r="DO3278" s="77">
        <v>0</v>
      </c>
      <c r="DP3278" s="77">
        <v>0</v>
      </c>
      <c r="DQ3278" s="77">
        <v>0</v>
      </c>
      <c r="DR3278" s="77">
        <v>0</v>
      </c>
      <c r="DS3278" s="77">
        <v>3.8282092677078357E-6</v>
      </c>
      <c r="DT3278" s="77">
        <v>3.8282092677078357E-6</v>
      </c>
      <c r="DU3278" s="77">
        <v>0</v>
      </c>
      <c r="DV3278" s="77">
        <v>3.8282092677078357E-6</v>
      </c>
      <c r="DW3278" s="77">
        <v>3.8282092677078357E-6</v>
      </c>
      <c r="GE3278" s="77" t="s">
        <v>427</v>
      </c>
      <c r="GF3278" s="77" t="s">
        <v>155</v>
      </c>
      <c r="GG3278" s="77" t="s">
        <v>451</v>
      </c>
      <c r="GH3278" s="77" t="s">
        <v>446</v>
      </c>
      <c r="GI3278" s="77">
        <v>2021</v>
      </c>
      <c r="GJ3278" s="77" t="s">
        <v>303</v>
      </c>
      <c r="GK3278" s="77">
        <v>3.989464219845068E-2</v>
      </c>
      <c r="GL3278" s="77">
        <v>375.64590099999998</v>
      </c>
      <c r="GM3278" s="77">
        <v>2021</v>
      </c>
      <c r="GN3278" s="77" t="s">
        <v>175</v>
      </c>
      <c r="GO3278" s="77">
        <v>5.3000000000000005E-2</v>
      </c>
      <c r="GP3278" s="77">
        <v>3</v>
      </c>
      <c r="GQ3278" s="77">
        <v>0</v>
      </c>
      <c r="GR3278" s="77" t="s">
        <v>423</v>
      </c>
      <c r="GS3278" s="77">
        <v>5.5966209081309407E-2</v>
      </c>
      <c r="GT3278" s="77">
        <v>2.2327518865025201E-3</v>
      </c>
      <c r="GU3278" s="77">
        <v>5.5966209081309407E-2</v>
      </c>
      <c r="GV3278" s="77">
        <v>2.2327518865025201E-3</v>
      </c>
      <c r="GW3278" s="77">
        <v>0</v>
      </c>
      <c r="GX3278" s="77">
        <v>0</v>
      </c>
      <c r="GY3278" s="77">
        <v>0</v>
      </c>
      <c r="GZ3278" s="77">
        <v>0</v>
      </c>
    </row>
    <row r="3279" spans="98:208" x14ac:dyDescent="0.25">
      <c r="CT3279" s="77" t="s">
        <v>155</v>
      </c>
      <c r="CU3279" s="77" t="s">
        <v>490</v>
      </c>
      <c r="CV3279" s="77" t="s">
        <v>446</v>
      </c>
      <c r="CW3279" s="77">
        <v>2025</v>
      </c>
      <c r="CX3279" s="77">
        <v>0</v>
      </c>
      <c r="CY3279" s="77">
        <v>0</v>
      </c>
      <c r="CZ3279" s="77">
        <v>0</v>
      </c>
      <c r="DA3279" s="77">
        <v>0</v>
      </c>
      <c r="DB3279" s="77">
        <v>8.040826903697719E-2</v>
      </c>
      <c r="DC3279" s="77">
        <v>3.759022461139068E-2</v>
      </c>
      <c r="DD3279" s="77">
        <v>1.631433411568657E-3</v>
      </c>
      <c r="DE3279" s="77">
        <v>4.1186611014017743E-2</v>
      </c>
      <c r="DF3279" s="77">
        <v>0</v>
      </c>
      <c r="DG3279" s="77">
        <v>0</v>
      </c>
      <c r="DH3279" s="77">
        <v>0</v>
      </c>
      <c r="DI3279" s="77">
        <v>8.1378100371604836E-3</v>
      </c>
      <c r="DJ3279" s="77">
        <v>4.7042253999868597E-4</v>
      </c>
      <c r="DL3279" s="77">
        <v>0</v>
      </c>
      <c r="DM3279" s="77">
        <v>0</v>
      </c>
      <c r="DN3279" s="77">
        <v>0</v>
      </c>
      <c r="DO3279" s="77">
        <v>0</v>
      </c>
      <c r="DP3279" s="77">
        <v>0</v>
      </c>
      <c r="DQ3279" s="77">
        <v>0</v>
      </c>
      <c r="DR3279" s="77">
        <v>0</v>
      </c>
      <c r="DS3279" s="77">
        <v>0</v>
      </c>
      <c r="DT3279" s="77">
        <v>0</v>
      </c>
      <c r="DU3279" s="77">
        <v>0</v>
      </c>
      <c r="DV3279" s="77">
        <v>3.8282092677078357E-6</v>
      </c>
      <c r="DW3279" s="77">
        <v>3.8282092677078357E-6</v>
      </c>
      <c r="GE3279" s="77" t="s">
        <v>422</v>
      </c>
      <c r="GF3279" s="77" t="s">
        <v>155</v>
      </c>
      <c r="GG3279" s="77" t="s">
        <v>451</v>
      </c>
      <c r="GH3279" s="77" t="s">
        <v>446</v>
      </c>
      <c r="GI3279" s="77">
        <v>2022</v>
      </c>
      <c r="GJ3279" s="77" t="s">
        <v>305</v>
      </c>
      <c r="GK3279" s="77">
        <v>3.6425060683954492E-2</v>
      </c>
      <c r="GL3279" s="77">
        <v>375.64590099999998</v>
      </c>
      <c r="GM3279" s="77">
        <v>2022</v>
      </c>
      <c r="GN3279" s="77" t="s">
        <v>175</v>
      </c>
      <c r="GO3279" s="77">
        <v>0.13250000000000001</v>
      </c>
      <c r="GP3279" s="77">
        <v>3</v>
      </c>
      <c r="GQ3279" s="77">
        <v>0</v>
      </c>
      <c r="GR3279" s="77" t="s">
        <v>423</v>
      </c>
      <c r="GS3279" s="77">
        <v>0.1527377521613833</v>
      </c>
      <c r="GT3279" s="77">
        <v>5.5634818912091884E-3</v>
      </c>
      <c r="GU3279" s="77">
        <v>0.1527377521613833</v>
      </c>
      <c r="GV3279" s="77">
        <v>5.5634818912091884E-3</v>
      </c>
      <c r="GW3279" s="77">
        <v>0.1527377521613833</v>
      </c>
      <c r="GX3279" s="77">
        <v>5.5634818912091884E-3</v>
      </c>
      <c r="GY3279" s="77">
        <v>0</v>
      </c>
      <c r="GZ3279" s="77">
        <v>0</v>
      </c>
    </row>
    <row r="3280" spans="98:208" x14ac:dyDescent="0.25">
      <c r="CT3280" s="77" t="s">
        <v>155</v>
      </c>
      <c r="CU3280" s="77" t="s">
        <v>490</v>
      </c>
      <c r="CV3280" s="77" t="s">
        <v>453</v>
      </c>
      <c r="CW3280" s="77">
        <v>2020</v>
      </c>
      <c r="CX3280" s="77">
        <v>0</v>
      </c>
      <c r="CY3280" s="77">
        <v>0</v>
      </c>
      <c r="CZ3280" s="77">
        <v>0</v>
      </c>
      <c r="DA3280" s="77">
        <v>0</v>
      </c>
      <c r="DB3280" s="77">
        <v>14146.130641332769</v>
      </c>
      <c r="DC3280" s="77">
        <v>222.22942162783451</v>
      </c>
      <c r="DD3280" s="77">
        <v>8585.7228092480964</v>
      </c>
      <c r="DE3280" s="77">
        <v>5338.1784104568396</v>
      </c>
      <c r="DF3280" s="77">
        <v>813.21078921306525</v>
      </c>
      <c r="DG3280" s="77">
        <v>0</v>
      </c>
      <c r="DH3280" s="77">
        <v>0</v>
      </c>
      <c r="DI3280" s="77">
        <v>0</v>
      </c>
      <c r="DJ3280" s="77">
        <v>2.3435175891377812E-6</v>
      </c>
      <c r="DL3280" s="77">
        <v>0</v>
      </c>
      <c r="DM3280" s="77">
        <v>1.905773788197435E-3</v>
      </c>
      <c r="DN3280" s="77">
        <v>1.905773788197435E-3</v>
      </c>
      <c r="DO3280" s="77">
        <v>0</v>
      </c>
      <c r="DP3280" s="77">
        <v>0</v>
      </c>
      <c r="DQ3280" s="77">
        <v>0</v>
      </c>
      <c r="DR3280" s="77">
        <v>0</v>
      </c>
      <c r="DS3280" s="77">
        <v>0</v>
      </c>
      <c r="DT3280" s="77">
        <v>0</v>
      </c>
      <c r="DU3280" s="77">
        <v>0</v>
      </c>
      <c r="DV3280" s="77">
        <v>0</v>
      </c>
      <c r="DW3280" s="77">
        <v>0</v>
      </c>
      <c r="GE3280" s="77" t="s">
        <v>425</v>
      </c>
      <c r="GF3280" s="77" t="s">
        <v>155</v>
      </c>
      <c r="GG3280" s="77" t="s">
        <v>451</v>
      </c>
      <c r="GH3280" s="77" t="s">
        <v>446</v>
      </c>
      <c r="GI3280" s="77">
        <v>2022</v>
      </c>
      <c r="GJ3280" s="77" t="s">
        <v>301</v>
      </c>
      <c r="GK3280" s="77">
        <v>1.5808724525432081E-3</v>
      </c>
      <c r="GL3280" s="77">
        <v>375.64590099999998</v>
      </c>
      <c r="GM3280" s="77">
        <v>2022</v>
      </c>
      <c r="GN3280" s="77" t="s">
        <v>175</v>
      </c>
      <c r="GO3280" s="77">
        <v>5.3000000000000005E-2</v>
      </c>
      <c r="GP3280" s="77">
        <v>3</v>
      </c>
      <c r="GQ3280" s="77">
        <v>0</v>
      </c>
      <c r="GR3280" s="77" t="s">
        <v>423</v>
      </c>
      <c r="GS3280" s="77">
        <v>5.5966209081309407E-2</v>
      </c>
      <c r="GT3280" s="77">
        <v>8.8475438209915561E-5</v>
      </c>
      <c r="GU3280" s="77">
        <v>5.5966209081309407E-2</v>
      </c>
      <c r="GV3280" s="77">
        <v>8.8475438209915561E-5</v>
      </c>
      <c r="GW3280" s="77">
        <v>5.5966209081309407E-2</v>
      </c>
      <c r="GX3280" s="77">
        <v>8.8475438209915561E-5</v>
      </c>
      <c r="GY3280" s="77">
        <v>0</v>
      </c>
      <c r="GZ3280" s="77">
        <v>0</v>
      </c>
    </row>
    <row r="3281" spans="98:208" x14ac:dyDescent="0.25">
      <c r="CT3281" s="77" t="s">
        <v>155</v>
      </c>
      <c r="CU3281" s="77" t="s">
        <v>490</v>
      </c>
      <c r="CV3281" s="77" t="s">
        <v>453</v>
      </c>
      <c r="CW3281" s="77">
        <v>2021</v>
      </c>
      <c r="CX3281" s="77">
        <v>0</v>
      </c>
      <c r="CY3281" s="77">
        <v>0</v>
      </c>
      <c r="CZ3281" s="77">
        <v>0</v>
      </c>
      <c r="DA3281" s="77">
        <v>0</v>
      </c>
      <c r="DB3281" s="77">
        <v>14146.130641332769</v>
      </c>
      <c r="DC3281" s="77">
        <v>222.22942162783451</v>
      </c>
      <c r="DD3281" s="77">
        <v>8585.7228092480964</v>
      </c>
      <c r="DE3281" s="77">
        <v>5338.1784104568396</v>
      </c>
      <c r="DF3281" s="77">
        <v>813.21078921306525</v>
      </c>
      <c r="DG3281" s="77">
        <v>813.21078921306525</v>
      </c>
      <c r="DH3281" s="77">
        <v>0</v>
      </c>
      <c r="DI3281" s="77">
        <v>0</v>
      </c>
      <c r="DJ3281" s="77">
        <v>2.3435175891377812E-6</v>
      </c>
      <c r="DL3281" s="77">
        <v>0</v>
      </c>
      <c r="DM3281" s="77">
        <v>1.905773788197435E-3</v>
      </c>
      <c r="DN3281" s="77">
        <v>1.905773788197435E-3</v>
      </c>
      <c r="DO3281" s="77">
        <v>0</v>
      </c>
      <c r="DP3281" s="77">
        <v>1.905773788197435E-3</v>
      </c>
      <c r="DQ3281" s="77">
        <v>1.905773788197435E-3</v>
      </c>
      <c r="DR3281" s="77">
        <v>0</v>
      </c>
      <c r="DS3281" s="77">
        <v>0</v>
      </c>
      <c r="DT3281" s="77">
        <v>0</v>
      </c>
      <c r="DU3281" s="77">
        <v>0</v>
      </c>
      <c r="DV3281" s="77">
        <v>0</v>
      </c>
      <c r="DW3281" s="77">
        <v>0</v>
      </c>
      <c r="GE3281" s="77" t="s">
        <v>427</v>
      </c>
      <c r="GF3281" s="77" t="s">
        <v>155</v>
      </c>
      <c r="GG3281" s="77" t="s">
        <v>451</v>
      </c>
      <c r="GH3281" s="77" t="s">
        <v>446</v>
      </c>
      <c r="GI3281" s="77">
        <v>2022</v>
      </c>
      <c r="GJ3281" s="77" t="s">
        <v>303</v>
      </c>
      <c r="GK3281" s="77">
        <v>3.989464219845068E-2</v>
      </c>
      <c r="GL3281" s="77">
        <v>375.64590099999998</v>
      </c>
      <c r="GM3281" s="77">
        <v>2022</v>
      </c>
      <c r="GN3281" s="77" t="s">
        <v>175</v>
      </c>
      <c r="GO3281" s="77">
        <v>5.3000000000000005E-2</v>
      </c>
      <c r="GP3281" s="77">
        <v>3</v>
      </c>
      <c r="GQ3281" s="77">
        <v>0</v>
      </c>
      <c r="GR3281" s="77" t="s">
        <v>423</v>
      </c>
      <c r="GS3281" s="77">
        <v>5.5966209081309407E-2</v>
      </c>
      <c r="GT3281" s="77">
        <v>2.2327518865025201E-3</v>
      </c>
      <c r="GU3281" s="77">
        <v>5.5966209081309407E-2</v>
      </c>
      <c r="GV3281" s="77">
        <v>2.2327518865025201E-3</v>
      </c>
      <c r="GW3281" s="77">
        <v>5.5966209081309407E-2</v>
      </c>
      <c r="GX3281" s="77">
        <v>2.2327518865025201E-3</v>
      </c>
      <c r="GY3281" s="77">
        <v>0</v>
      </c>
      <c r="GZ3281" s="77">
        <v>0</v>
      </c>
    </row>
    <row r="3282" spans="98:208" x14ac:dyDescent="0.25">
      <c r="CT3282" s="77" t="s">
        <v>155</v>
      </c>
      <c r="CU3282" s="77" t="s">
        <v>490</v>
      </c>
      <c r="CV3282" s="77" t="s">
        <v>453</v>
      </c>
      <c r="CW3282" s="77">
        <v>2022</v>
      </c>
      <c r="CX3282" s="77">
        <v>0</v>
      </c>
      <c r="CY3282" s="77">
        <v>0</v>
      </c>
      <c r="CZ3282" s="77">
        <v>0</v>
      </c>
      <c r="DA3282" s="77">
        <v>0</v>
      </c>
      <c r="DB3282" s="77">
        <v>14146.130641332769</v>
      </c>
      <c r="DC3282" s="77">
        <v>222.22942162783451</v>
      </c>
      <c r="DD3282" s="77">
        <v>8585.7228092480964</v>
      </c>
      <c r="DE3282" s="77">
        <v>5338.1784104568396</v>
      </c>
      <c r="DF3282" s="77">
        <v>813.21078921306525</v>
      </c>
      <c r="DG3282" s="77">
        <v>813.21078921306525</v>
      </c>
      <c r="DH3282" s="77">
        <v>813.21078921306525</v>
      </c>
      <c r="DI3282" s="77">
        <v>0</v>
      </c>
      <c r="DJ3282" s="77">
        <v>2.3435175891377812E-6</v>
      </c>
      <c r="DL3282" s="77">
        <v>0</v>
      </c>
      <c r="DM3282" s="77">
        <v>1.905773788197435E-3</v>
      </c>
      <c r="DN3282" s="77">
        <v>1.905773788197435E-3</v>
      </c>
      <c r="DO3282" s="77">
        <v>0</v>
      </c>
      <c r="DP3282" s="77">
        <v>1.905773788197435E-3</v>
      </c>
      <c r="DQ3282" s="77">
        <v>1.905773788197435E-3</v>
      </c>
      <c r="DR3282" s="77">
        <v>0</v>
      </c>
      <c r="DS3282" s="77">
        <v>1.905773788197435E-3</v>
      </c>
      <c r="DT3282" s="77">
        <v>1.905773788197435E-3</v>
      </c>
      <c r="DU3282" s="77">
        <v>0</v>
      </c>
      <c r="DV3282" s="77">
        <v>0</v>
      </c>
      <c r="DW3282" s="77">
        <v>0</v>
      </c>
      <c r="GE3282" s="77" t="s">
        <v>422</v>
      </c>
      <c r="GF3282" s="77" t="s">
        <v>155</v>
      </c>
      <c r="GG3282" s="77" t="s">
        <v>451</v>
      </c>
      <c r="GH3282" s="77" t="s">
        <v>446</v>
      </c>
      <c r="GI3282" s="77">
        <v>2023</v>
      </c>
      <c r="GJ3282" s="77" t="s">
        <v>305</v>
      </c>
      <c r="GK3282" s="77">
        <v>3.7590224611390707E-2</v>
      </c>
      <c r="GL3282" s="77">
        <v>375.64590099999998</v>
      </c>
      <c r="GM3282" s="77">
        <v>2023</v>
      </c>
      <c r="GN3282" s="77" t="s">
        <v>175</v>
      </c>
      <c r="GO3282" s="77">
        <v>0.13250000000000001</v>
      </c>
      <c r="GP3282" s="77">
        <v>3</v>
      </c>
      <c r="GQ3282" s="77">
        <v>0</v>
      </c>
      <c r="GR3282" s="77" t="s">
        <v>423</v>
      </c>
      <c r="GS3282" s="77">
        <v>0</v>
      </c>
      <c r="GT3282" s="77">
        <v>0</v>
      </c>
      <c r="GU3282" s="77">
        <v>0.1527377521613833</v>
      </c>
      <c r="GV3282" s="77">
        <v>5.7414464103853246E-3</v>
      </c>
      <c r="GW3282" s="77">
        <v>0.1527377521613833</v>
      </c>
      <c r="GX3282" s="77">
        <v>5.7414464103853246E-3</v>
      </c>
      <c r="GY3282" s="77">
        <v>0.1527377521613833</v>
      </c>
      <c r="GZ3282" s="77">
        <v>5.7414464103853246E-3</v>
      </c>
    </row>
    <row r="3283" spans="98:208" x14ac:dyDescent="0.25">
      <c r="CT3283" s="77" t="s">
        <v>155</v>
      </c>
      <c r="CU3283" s="77" t="s">
        <v>490</v>
      </c>
      <c r="CV3283" s="77" t="s">
        <v>453</v>
      </c>
      <c r="CW3283" s="77">
        <v>2023</v>
      </c>
      <c r="CX3283" s="77">
        <v>0</v>
      </c>
      <c r="CY3283" s="77">
        <v>0</v>
      </c>
      <c r="CZ3283" s="77">
        <v>0</v>
      </c>
      <c r="DA3283" s="77">
        <v>0</v>
      </c>
      <c r="DB3283" s="77">
        <v>14664.63755643689</v>
      </c>
      <c r="DC3283" s="77">
        <v>233.23007680794331</v>
      </c>
      <c r="DD3283" s="77">
        <v>8896.5159934287531</v>
      </c>
      <c r="DE3283" s="77">
        <v>5534.8914862001911</v>
      </c>
      <c r="DF3283" s="77">
        <v>0</v>
      </c>
      <c r="DG3283" s="77">
        <v>843.2942060105579</v>
      </c>
      <c r="DH3283" s="77">
        <v>843.2942060105579</v>
      </c>
      <c r="DI3283" s="77">
        <v>843.2942060105579</v>
      </c>
      <c r="DJ3283" s="77">
        <v>2.3435175891377812E-6</v>
      </c>
      <c r="DL3283" s="77">
        <v>0</v>
      </c>
      <c r="DM3283" s="77">
        <v>0</v>
      </c>
      <c r="DN3283" s="77">
        <v>0</v>
      </c>
      <c r="DO3283" s="77">
        <v>0</v>
      </c>
      <c r="DP3283" s="77">
        <v>1.9762748046037218E-3</v>
      </c>
      <c r="DQ3283" s="77">
        <v>1.9762748046037218E-3</v>
      </c>
      <c r="DR3283" s="77">
        <v>0</v>
      </c>
      <c r="DS3283" s="77">
        <v>1.9762748046037218E-3</v>
      </c>
      <c r="DT3283" s="77">
        <v>1.9762748046037218E-3</v>
      </c>
      <c r="DU3283" s="77">
        <v>0</v>
      </c>
      <c r="DV3283" s="77">
        <v>1.9762748046037218E-3</v>
      </c>
      <c r="DW3283" s="77">
        <v>1.9762748046037218E-3</v>
      </c>
      <c r="GE3283" s="77" t="s">
        <v>425</v>
      </c>
      <c r="GF3283" s="77" t="s">
        <v>155</v>
      </c>
      <c r="GG3283" s="77" t="s">
        <v>451</v>
      </c>
      <c r="GH3283" s="77" t="s">
        <v>446</v>
      </c>
      <c r="GI3283" s="77">
        <v>2023</v>
      </c>
      <c r="GJ3283" s="77" t="s">
        <v>301</v>
      </c>
      <c r="GK3283" s="77">
        <v>1.6314334115686731E-3</v>
      </c>
      <c r="GL3283" s="77">
        <v>375.64590099999998</v>
      </c>
      <c r="GM3283" s="77">
        <v>2023</v>
      </c>
      <c r="GN3283" s="77" t="s">
        <v>175</v>
      </c>
      <c r="GO3283" s="77">
        <v>5.3000000000000005E-2</v>
      </c>
      <c r="GP3283" s="77">
        <v>3</v>
      </c>
      <c r="GQ3283" s="77">
        <v>0</v>
      </c>
      <c r="GR3283" s="77" t="s">
        <v>423</v>
      </c>
      <c r="GS3283" s="77">
        <v>0</v>
      </c>
      <c r="GT3283" s="77">
        <v>0</v>
      </c>
      <c r="GU3283" s="77">
        <v>5.5966209081309407E-2</v>
      </c>
      <c r="GV3283" s="77">
        <v>9.1305143414086265E-5</v>
      </c>
      <c r="GW3283" s="77">
        <v>5.5966209081309407E-2</v>
      </c>
      <c r="GX3283" s="77">
        <v>9.1305143414086265E-5</v>
      </c>
      <c r="GY3283" s="77">
        <v>5.5966209081309407E-2</v>
      </c>
      <c r="GZ3283" s="77">
        <v>9.1305143414086265E-5</v>
      </c>
    </row>
    <row r="3284" spans="98:208" x14ac:dyDescent="0.25">
      <c r="CT3284" s="77" t="s">
        <v>155</v>
      </c>
      <c r="CU3284" s="77" t="s">
        <v>490</v>
      </c>
      <c r="CV3284" s="77" t="s">
        <v>453</v>
      </c>
      <c r="CW3284" s="77">
        <v>2024</v>
      </c>
      <c r="CX3284" s="77">
        <v>0</v>
      </c>
      <c r="CY3284" s="77">
        <v>0</v>
      </c>
      <c r="CZ3284" s="77">
        <v>0</v>
      </c>
      <c r="DA3284" s="77">
        <v>0</v>
      </c>
      <c r="DB3284" s="77">
        <v>14664.63755643689</v>
      </c>
      <c r="DC3284" s="77">
        <v>233.23007680794331</v>
      </c>
      <c r="DD3284" s="77">
        <v>8896.5159934287531</v>
      </c>
      <c r="DE3284" s="77">
        <v>5534.8914862001911</v>
      </c>
      <c r="DF3284" s="77">
        <v>0</v>
      </c>
      <c r="DG3284" s="77">
        <v>0</v>
      </c>
      <c r="DH3284" s="77">
        <v>843.2942060105579</v>
      </c>
      <c r="DI3284" s="77">
        <v>843.2942060105579</v>
      </c>
      <c r="DJ3284" s="77">
        <v>2.3435175891377812E-6</v>
      </c>
      <c r="DL3284" s="77">
        <v>0</v>
      </c>
      <c r="DM3284" s="77">
        <v>0</v>
      </c>
      <c r="DN3284" s="77">
        <v>0</v>
      </c>
      <c r="DO3284" s="77">
        <v>0</v>
      </c>
      <c r="DP3284" s="77">
        <v>0</v>
      </c>
      <c r="DQ3284" s="77">
        <v>0</v>
      </c>
      <c r="DR3284" s="77">
        <v>0</v>
      </c>
      <c r="DS3284" s="77">
        <v>1.9762748046037218E-3</v>
      </c>
      <c r="DT3284" s="77">
        <v>1.9762748046037218E-3</v>
      </c>
      <c r="DU3284" s="77">
        <v>0</v>
      </c>
      <c r="DV3284" s="77">
        <v>1.9762748046037218E-3</v>
      </c>
      <c r="DW3284" s="77">
        <v>1.9762748046037218E-3</v>
      </c>
      <c r="GE3284" s="77" t="s">
        <v>427</v>
      </c>
      <c r="GF3284" s="77" t="s">
        <v>155</v>
      </c>
      <c r="GG3284" s="77" t="s">
        <v>451</v>
      </c>
      <c r="GH3284" s="77" t="s">
        <v>446</v>
      </c>
      <c r="GI3284" s="77">
        <v>2023</v>
      </c>
      <c r="GJ3284" s="77" t="s">
        <v>303</v>
      </c>
      <c r="GK3284" s="77">
        <v>4.1186611014017688E-2</v>
      </c>
      <c r="GL3284" s="77">
        <v>375.64590099999998</v>
      </c>
      <c r="GM3284" s="77">
        <v>2023</v>
      </c>
      <c r="GN3284" s="77" t="s">
        <v>175</v>
      </c>
      <c r="GO3284" s="77">
        <v>5.3000000000000005E-2</v>
      </c>
      <c r="GP3284" s="77">
        <v>3</v>
      </c>
      <c r="GQ3284" s="77">
        <v>0</v>
      </c>
      <c r="GR3284" s="77" t="s">
        <v>423</v>
      </c>
      <c r="GS3284" s="77">
        <v>0</v>
      </c>
      <c r="GT3284" s="77">
        <v>0</v>
      </c>
      <c r="GU3284" s="77">
        <v>5.5966209081309407E-2</v>
      </c>
      <c r="GV3284" s="77">
        <v>2.3050584833610747E-3</v>
      </c>
      <c r="GW3284" s="77">
        <v>5.5966209081309407E-2</v>
      </c>
      <c r="GX3284" s="77">
        <v>2.3050584833610747E-3</v>
      </c>
      <c r="GY3284" s="77">
        <v>5.5966209081309407E-2</v>
      </c>
      <c r="GZ3284" s="77">
        <v>2.3050584833610747E-3</v>
      </c>
    </row>
    <row r="3285" spans="98:208" x14ac:dyDescent="0.25">
      <c r="CT3285" s="77" t="s">
        <v>155</v>
      </c>
      <c r="CU3285" s="77" t="s">
        <v>490</v>
      </c>
      <c r="CV3285" s="77" t="s">
        <v>453</v>
      </c>
      <c r="CW3285" s="77">
        <v>2025</v>
      </c>
      <c r="CX3285" s="77">
        <v>0</v>
      </c>
      <c r="CY3285" s="77">
        <v>0</v>
      </c>
      <c r="CZ3285" s="77">
        <v>0</v>
      </c>
      <c r="DA3285" s="77">
        <v>0</v>
      </c>
      <c r="DB3285" s="77">
        <v>14664.63755643689</v>
      </c>
      <c r="DC3285" s="77">
        <v>233.23007680794331</v>
      </c>
      <c r="DD3285" s="77">
        <v>8896.5159934287531</v>
      </c>
      <c r="DE3285" s="77">
        <v>5534.8914862001911</v>
      </c>
      <c r="DF3285" s="77">
        <v>0</v>
      </c>
      <c r="DG3285" s="77">
        <v>0</v>
      </c>
      <c r="DH3285" s="77">
        <v>0</v>
      </c>
      <c r="DI3285" s="77">
        <v>843.2942060105579</v>
      </c>
      <c r="DJ3285" s="77">
        <v>2.3435175891377812E-6</v>
      </c>
      <c r="DL3285" s="77">
        <v>0</v>
      </c>
      <c r="DM3285" s="77">
        <v>0</v>
      </c>
      <c r="DN3285" s="77">
        <v>0</v>
      </c>
      <c r="DO3285" s="77">
        <v>0</v>
      </c>
      <c r="DP3285" s="77">
        <v>0</v>
      </c>
      <c r="DQ3285" s="77">
        <v>0</v>
      </c>
      <c r="DR3285" s="77">
        <v>0</v>
      </c>
      <c r="DS3285" s="77">
        <v>0</v>
      </c>
      <c r="DT3285" s="77">
        <v>0</v>
      </c>
      <c r="DU3285" s="77">
        <v>0</v>
      </c>
      <c r="DV3285" s="77">
        <v>1.9762748046037218E-3</v>
      </c>
      <c r="DW3285" s="77">
        <v>1.9762748046037218E-3</v>
      </c>
      <c r="GE3285" s="77" t="s">
        <v>422</v>
      </c>
      <c r="GF3285" s="77" t="s">
        <v>155</v>
      </c>
      <c r="GG3285" s="77" t="s">
        <v>451</v>
      </c>
      <c r="GH3285" s="77" t="s">
        <v>446</v>
      </c>
      <c r="GI3285" s="77">
        <v>2024</v>
      </c>
      <c r="GJ3285" s="77" t="s">
        <v>305</v>
      </c>
      <c r="GK3285" s="77">
        <v>3.7590224611390707E-2</v>
      </c>
      <c r="GL3285" s="77">
        <v>375.64590099999998</v>
      </c>
      <c r="GM3285" s="77">
        <v>2024</v>
      </c>
      <c r="GN3285" s="77" t="s">
        <v>175</v>
      </c>
      <c r="GO3285" s="77">
        <v>0.13250000000000001</v>
      </c>
      <c r="GP3285" s="77">
        <v>3</v>
      </c>
      <c r="GQ3285" s="77">
        <v>0</v>
      </c>
      <c r="GR3285" s="77" t="s">
        <v>423</v>
      </c>
      <c r="GS3285" s="77">
        <v>0</v>
      </c>
      <c r="GT3285" s="77">
        <v>0</v>
      </c>
      <c r="GU3285" s="77">
        <v>0</v>
      </c>
      <c r="GV3285" s="77">
        <v>0</v>
      </c>
      <c r="GW3285" s="77">
        <v>0.1527377521613833</v>
      </c>
      <c r="GX3285" s="77">
        <v>5.7414464103853246E-3</v>
      </c>
      <c r="GY3285" s="77">
        <v>0.1527377521613833</v>
      </c>
      <c r="GZ3285" s="77">
        <v>5.7414464103853246E-3</v>
      </c>
    </row>
    <row r="3286" spans="98:208" x14ac:dyDescent="0.25">
      <c r="CT3286" s="77" t="s">
        <v>155</v>
      </c>
      <c r="CU3286" s="77" t="s">
        <v>490</v>
      </c>
      <c r="CV3286" s="77" t="s">
        <v>460</v>
      </c>
      <c r="CW3286" s="77">
        <v>2020</v>
      </c>
      <c r="CX3286" s="77">
        <v>0</v>
      </c>
      <c r="CY3286" s="77">
        <v>0</v>
      </c>
      <c r="CZ3286" s="77">
        <v>0</v>
      </c>
      <c r="DA3286" s="77">
        <v>0</v>
      </c>
      <c r="DB3286" s="77">
        <v>8807.9522308765863</v>
      </c>
      <c r="DC3286" s="77">
        <v>222.229421627851</v>
      </c>
      <c r="DD3286" s="77">
        <v>8585.7228092487367</v>
      </c>
      <c r="DE3286" s="77">
        <v>0</v>
      </c>
      <c r="DF3286" s="77">
        <v>514.45318018014416</v>
      </c>
      <c r="DG3286" s="77">
        <v>0</v>
      </c>
      <c r="DH3286" s="77">
        <v>0</v>
      </c>
      <c r="DI3286" s="77">
        <v>0</v>
      </c>
      <c r="DJ3286" s="77">
        <v>3.347882270196587E-7</v>
      </c>
      <c r="DL3286" s="77">
        <v>0</v>
      </c>
      <c r="DM3286" s="77">
        <v>1.7223286807713548E-4</v>
      </c>
      <c r="DN3286" s="77">
        <v>1.7223286807713548E-4</v>
      </c>
      <c r="DO3286" s="77">
        <v>0</v>
      </c>
      <c r="DP3286" s="77">
        <v>0</v>
      </c>
      <c r="DQ3286" s="77">
        <v>0</v>
      </c>
      <c r="DR3286" s="77">
        <v>0</v>
      </c>
      <c r="DS3286" s="77">
        <v>0</v>
      </c>
      <c r="DT3286" s="77">
        <v>0</v>
      </c>
      <c r="DU3286" s="77">
        <v>0</v>
      </c>
      <c r="DV3286" s="77">
        <v>0</v>
      </c>
      <c r="DW3286" s="77">
        <v>0</v>
      </c>
      <c r="GE3286" s="77" t="s">
        <v>425</v>
      </c>
      <c r="GF3286" s="77" t="s">
        <v>155</v>
      </c>
      <c r="GG3286" s="77" t="s">
        <v>451</v>
      </c>
      <c r="GH3286" s="77" t="s">
        <v>446</v>
      </c>
      <c r="GI3286" s="77">
        <v>2024</v>
      </c>
      <c r="GJ3286" s="77" t="s">
        <v>301</v>
      </c>
      <c r="GK3286" s="77">
        <v>1.6314334115686731E-3</v>
      </c>
      <c r="GL3286" s="77">
        <v>375.64590099999998</v>
      </c>
      <c r="GM3286" s="77">
        <v>2024</v>
      </c>
      <c r="GN3286" s="77" t="s">
        <v>175</v>
      </c>
      <c r="GO3286" s="77">
        <v>5.3000000000000005E-2</v>
      </c>
      <c r="GP3286" s="77">
        <v>3</v>
      </c>
      <c r="GQ3286" s="77">
        <v>0</v>
      </c>
      <c r="GR3286" s="77" t="s">
        <v>423</v>
      </c>
      <c r="GS3286" s="77">
        <v>0</v>
      </c>
      <c r="GT3286" s="77">
        <v>0</v>
      </c>
      <c r="GU3286" s="77">
        <v>0</v>
      </c>
      <c r="GV3286" s="77">
        <v>0</v>
      </c>
      <c r="GW3286" s="77">
        <v>5.5966209081309407E-2</v>
      </c>
      <c r="GX3286" s="77">
        <v>9.1305143414086265E-5</v>
      </c>
      <c r="GY3286" s="77">
        <v>5.5966209081309407E-2</v>
      </c>
      <c r="GZ3286" s="77">
        <v>9.1305143414086265E-5</v>
      </c>
    </row>
    <row r="3287" spans="98:208" x14ac:dyDescent="0.25">
      <c r="CT3287" s="77" t="s">
        <v>155</v>
      </c>
      <c r="CU3287" s="77" t="s">
        <v>490</v>
      </c>
      <c r="CV3287" s="77" t="s">
        <v>460</v>
      </c>
      <c r="CW3287" s="77">
        <v>2021</v>
      </c>
      <c r="CX3287" s="77">
        <v>0</v>
      </c>
      <c r="CY3287" s="77">
        <v>0</v>
      </c>
      <c r="CZ3287" s="77">
        <v>0</v>
      </c>
      <c r="DA3287" s="77">
        <v>0</v>
      </c>
      <c r="DB3287" s="77">
        <v>8807.9522308765863</v>
      </c>
      <c r="DC3287" s="77">
        <v>222.229421627851</v>
      </c>
      <c r="DD3287" s="77">
        <v>8585.7228092487367</v>
      </c>
      <c r="DE3287" s="77">
        <v>0</v>
      </c>
      <c r="DF3287" s="77">
        <v>514.45318018014416</v>
      </c>
      <c r="DG3287" s="77">
        <v>514.45318018014416</v>
      </c>
      <c r="DH3287" s="77">
        <v>0</v>
      </c>
      <c r="DI3287" s="77">
        <v>0</v>
      </c>
      <c r="DJ3287" s="77">
        <v>3.347882270196587E-7</v>
      </c>
      <c r="DL3287" s="77">
        <v>0</v>
      </c>
      <c r="DM3287" s="77">
        <v>1.7223286807713548E-4</v>
      </c>
      <c r="DN3287" s="77">
        <v>1.7223286807713548E-4</v>
      </c>
      <c r="DO3287" s="77">
        <v>0</v>
      </c>
      <c r="DP3287" s="77">
        <v>1.7223286807713548E-4</v>
      </c>
      <c r="DQ3287" s="77">
        <v>1.7223286807713548E-4</v>
      </c>
      <c r="DR3287" s="77">
        <v>0</v>
      </c>
      <c r="DS3287" s="77">
        <v>0</v>
      </c>
      <c r="DT3287" s="77">
        <v>0</v>
      </c>
      <c r="DU3287" s="77">
        <v>0</v>
      </c>
      <c r="DV3287" s="77">
        <v>0</v>
      </c>
      <c r="DW3287" s="77">
        <v>0</v>
      </c>
      <c r="GE3287" s="77" t="s">
        <v>427</v>
      </c>
      <c r="GF3287" s="77" t="s">
        <v>155</v>
      </c>
      <c r="GG3287" s="77" t="s">
        <v>451</v>
      </c>
      <c r="GH3287" s="77" t="s">
        <v>446</v>
      </c>
      <c r="GI3287" s="77">
        <v>2024</v>
      </c>
      <c r="GJ3287" s="77" t="s">
        <v>303</v>
      </c>
      <c r="GK3287" s="77">
        <v>4.1186611014017688E-2</v>
      </c>
      <c r="GL3287" s="77">
        <v>375.64590099999998</v>
      </c>
      <c r="GM3287" s="77">
        <v>2024</v>
      </c>
      <c r="GN3287" s="77" t="s">
        <v>175</v>
      </c>
      <c r="GO3287" s="77">
        <v>5.3000000000000005E-2</v>
      </c>
      <c r="GP3287" s="77">
        <v>3</v>
      </c>
      <c r="GQ3287" s="77">
        <v>0</v>
      </c>
      <c r="GR3287" s="77" t="s">
        <v>423</v>
      </c>
      <c r="GS3287" s="77">
        <v>0</v>
      </c>
      <c r="GT3287" s="77">
        <v>0</v>
      </c>
      <c r="GU3287" s="77">
        <v>0</v>
      </c>
      <c r="GV3287" s="77">
        <v>0</v>
      </c>
      <c r="GW3287" s="77">
        <v>5.5966209081309407E-2</v>
      </c>
      <c r="GX3287" s="77">
        <v>2.3050584833610747E-3</v>
      </c>
      <c r="GY3287" s="77">
        <v>5.5966209081309407E-2</v>
      </c>
      <c r="GZ3287" s="77">
        <v>2.3050584833610747E-3</v>
      </c>
    </row>
    <row r="3288" spans="98:208" x14ac:dyDescent="0.25">
      <c r="CT3288" s="77" t="s">
        <v>155</v>
      </c>
      <c r="CU3288" s="77" t="s">
        <v>490</v>
      </c>
      <c r="CV3288" s="77" t="s">
        <v>460</v>
      </c>
      <c r="CW3288" s="77">
        <v>2022</v>
      </c>
      <c r="CX3288" s="77">
        <v>0</v>
      </c>
      <c r="CY3288" s="77">
        <v>0</v>
      </c>
      <c r="CZ3288" s="77">
        <v>0</v>
      </c>
      <c r="DA3288" s="77">
        <v>0</v>
      </c>
      <c r="DB3288" s="77">
        <v>8807.9522308765863</v>
      </c>
      <c r="DC3288" s="77">
        <v>222.229421627851</v>
      </c>
      <c r="DD3288" s="77">
        <v>8585.7228092487367</v>
      </c>
      <c r="DE3288" s="77">
        <v>0</v>
      </c>
      <c r="DF3288" s="77">
        <v>514.45318018014416</v>
      </c>
      <c r="DG3288" s="77">
        <v>514.45318018014416</v>
      </c>
      <c r="DH3288" s="77">
        <v>514.45318018014416</v>
      </c>
      <c r="DI3288" s="77">
        <v>0</v>
      </c>
      <c r="DJ3288" s="77">
        <v>3.347882270196587E-7</v>
      </c>
      <c r="DL3288" s="77">
        <v>0</v>
      </c>
      <c r="DM3288" s="77">
        <v>1.7223286807713548E-4</v>
      </c>
      <c r="DN3288" s="77">
        <v>1.7223286807713548E-4</v>
      </c>
      <c r="DO3288" s="77">
        <v>0</v>
      </c>
      <c r="DP3288" s="77">
        <v>1.7223286807713548E-4</v>
      </c>
      <c r="DQ3288" s="77">
        <v>1.7223286807713548E-4</v>
      </c>
      <c r="DR3288" s="77">
        <v>0</v>
      </c>
      <c r="DS3288" s="77">
        <v>1.7223286807713548E-4</v>
      </c>
      <c r="DT3288" s="77">
        <v>1.7223286807713548E-4</v>
      </c>
      <c r="DU3288" s="77">
        <v>0</v>
      </c>
      <c r="DV3288" s="77">
        <v>0</v>
      </c>
      <c r="DW3288" s="77">
        <v>0</v>
      </c>
      <c r="GE3288" s="77" t="s">
        <v>422</v>
      </c>
      <c r="GF3288" s="77" t="s">
        <v>155</v>
      </c>
      <c r="GG3288" s="77" t="s">
        <v>451</v>
      </c>
      <c r="GH3288" s="77" t="s">
        <v>446</v>
      </c>
      <c r="GI3288" s="77">
        <v>2025</v>
      </c>
      <c r="GJ3288" s="77" t="s">
        <v>305</v>
      </c>
      <c r="GK3288" s="77">
        <v>3.7590224611390707E-2</v>
      </c>
      <c r="GL3288" s="77">
        <v>375.64590099999998</v>
      </c>
      <c r="GM3288" s="77">
        <v>2025</v>
      </c>
      <c r="GN3288" s="77" t="s">
        <v>175</v>
      </c>
      <c r="GO3288" s="77">
        <v>0.13250000000000001</v>
      </c>
      <c r="GP3288" s="77">
        <v>3</v>
      </c>
      <c r="GQ3288" s="77">
        <v>0</v>
      </c>
      <c r="GR3288" s="77" t="s">
        <v>423</v>
      </c>
      <c r="GS3288" s="77">
        <v>0</v>
      </c>
      <c r="GT3288" s="77">
        <v>0</v>
      </c>
      <c r="GU3288" s="77">
        <v>0</v>
      </c>
      <c r="GV3288" s="77">
        <v>0</v>
      </c>
      <c r="GW3288" s="77">
        <v>0</v>
      </c>
      <c r="GX3288" s="77">
        <v>0</v>
      </c>
      <c r="GY3288" s="77">
        <v>0.1527377521613833</v>
      </c>
      <c r="GZ3288" s="77">
        <v>5.7414464103853246E-3</v>
      </c>
    </row>
    <row r="3289" spans="98:208" x14ac:dyDescent="0.25">
      <c r="CT3289" s="77" t="s">
        <v>155</v>
      </c>
      <c r="CU3289" s="77" t="s">
        <v>490</v>
      </c>
      <c r="CV3289" s="77" t="s">
        <v>460</v>
      </c>
      <c r="CW3289" s="77">
        <v>2023</v>
      </c>
      <c r="CX3289" s="77">
        <v>0</v>
      </c>
      <c r="CY3289" s="77">
        <v>0</v>
      </c>
      <c r="CZ3289" s="77">
        <v>0</v>
      </c>
      <c r="DA3289" s="77">
        <v>0</v>
      </c>
      <c r="DB3289" s="77">
        <v>9129.7460702373755</v>
      </c>
      <c r="DC3289" s="77">
        <v>233.2300768079607</v>
      </c>
      <c r="DD3289" s="77">
        <v>8896.5159934294152</v>
      </c>
      <c r="DE3289" s="77">
        <v>0</v>
      </c>
      <c r="DF3289" s="77">
        <v>0</v>
      </c>
      <c r="DG3289" s="77">
        <v>533.52731185155847</v>
      </c>
      <c r="DH3289" s="77">
        <v>533.52731185155847</v>
      </c>
      <c r="DI3289" s="77">
        <v>533.52731185155847</v>
      </c>
      <c r="DJ3289" s="77">
        <v>3.347882270196587E-7</v>
      </c>
      <c r="DL3289" s="77">
        <v>0</v>
      </c>
      <c r="DM3289" s="77">
        <v>0</v>
      </c>
      <c r="DN3289" s="77">
        <v>0</v>
      </c>
      <c r="DO3289" s="77">
        <v>0</v>
      </c>
      <c r="DP3289" s="77">
        <v>1.7861866280134781E-4</v>
      </c>
      <c r="DQ3289" s="77">
        <v>1.7861866280134781E-4</v>
      </c>
      <c r="DR3289" s="77">
        <v>0</v>
      </c>
      <c r="DS3289" s="77">
        <v>1.7861866280134781E-4</v>
      </c>
      <c r="DT3289" s="77">
        <v>1.7861866280134781E-4</v>
      </c>
      <c r="DU3289" s="77">
        <v>0</v>
      </c>
      <c r="DV3289" s="77">
        <v>1.7861866280134781E-4</v>
      </c>
      <c r="DW3289" s="77">
        <v>1.7861866280134781E-4</v>
      </c>
      <c r="GE3289" s="77" t="s">
        <v>425</v>
      </c>
      <c r="GF3289" s="77" t="s">
        <v>155</v>
      </c>
      <c r="GG3289" s="77" t="s">
        <v>451</v>
      </c>
      <c r="GH3289" s="77" t="s">
        <v>446</v>
      </c>
      <c r="GI3289" s="77">
        <v>2025</v>
      </c>
      <c r="GJ3289" s="77" t="s">
        <v>301</v>
      </c>
      <c r="GK3289" s="77">
        <v>1.6314334115686731E-3</v>
      </c>
      <c r="GL3289" s="77">
        <v>375.64590099999998</v>
      </c>
      <c r="GM3289" s="77">
        <v>2025</v>
      </c>
      <c r="GN3289" s="77" t="s">
        <v>175</v>
      </c>
      <c r="GO3289" s="77">
        <v>5.3000000000000005E-2</v>
      </c>
      <c r="GP3289" s="77">
        <v>3</v>
      </c>
      <c r="GQ3289" s="77">
        <v>0</v>
      </c>
      <c r="GR3289" s="77" t="s">
        <v>423</v>
      </c>
      <c r="GS3289" s="77">
        <v>0</v>
      </c>
      <c r="GT3289" s="77">
        <v>0</v>
      </c>
      <c r="GU3289" s="77">
        <v>0</v>
      </c>
      <c r="GV3289" s="77">
        <v>0</v>
      </c>
      <c r="GW3289" s="77">
        <v>0</v>
      </c>
      <c r="GX3289" s="77">
        <v>0</v>
      </c>
      <c r="GY3289" s="77">
        <v>5.5966209081309407E-2</v>
      </c>
      <c r="GZ3289" s="77">
        <v>9.1305143414086265E-5</v>
      </c>
    </row>
    <row r="3290" spans="98:208" x14ac:dyDescent="0.25">
      <c r="CT3290" s="77" t="s">
        <v>155</v>
      </c>
      <c r="CU3290" s="77" t="s">
        <v>490</v>
      </c>
      <c r="CV3290" s="77" t="s">
        <v>460</v>
      </c>
      <c r="CW3290" s="77">
        <v>2024</v>
      </c>
      <c r="CX3290" s="77">
        <v>0</v>
      </c>
      <c r="CY3290" s="77">
        <v>0</v>
      </c>
      <c r="CZ3290" s="77">
        <v>0</v>
      </c>
      <c r="DA3290" s="77">
        <v>0</v>
      </c>
      <c r="DB3290" s="77">
        <v>9129.7460702373755</v>
      </c>
      <c r="DC3290" s="77">
        <v>233.2300768079607</v>
      </c>
      <c r="DD3290" s="77">
        <v>8896.5159934294152</v>
      </c>
      <c r="DE3290" s="77">
        <v>0</v>
      </c>
      <c r="DF3290" s="77">
        <v>0</v>
      </c>
      <c r="DG3290" s="77">
        <v>0</v>
      </c>
      <c r="DH3290" s="77">
        <v>533.52731185155847</v>
      </c>
      <c r="DI3290" s="77">
        <v>533.52731185155847</v>
      </c>
      <c r="DJ3290" s="77">
        <v>3.347882270196587E-7</v>
      </c>
      <c r="DL3290" s="77">
        <v>0</v>
      </c>
      <c r="DM3290" s="77">
        <v>0</v>
      </c>
      <c r="DN3290" s="77">
        <v>0</v>
      </c>
      <c r="DO3290" s="77">
        <v>0</v>
      </c>
      <c r="DP3290" s="77">
        <v>0</v>
      </c>
      <c r="DQ3290" s="77">
        <v>0</v>
      </c>
      <c r="DR3290" s="77">
        <v>0</v>
      </c>
      <c r="DS3290" s="77">
        <v>1.7861866280134781E-4</v>
      </c>
      <c r="DT3290" s="77">
        <v>1.7861866280134781E-4</v>
      </c>
      <c r="DU3290" s="77">
        <v>0</v>
      </c>
      <c r="DV3290" s="77">
        <v>1.7861866280134781E-4</v>
      </c>
      <c r="DW3290" s="77">
        <v>1.7861866280134781E-4</v>
      </c>
      <c r="GE3290" s="77" t="s">
        <v>427</v>
      </c>
      <c r="GF3290" s="77" t="s">
        <v>155</v>
      </c>
      <c r="GG3290" s="77" t="s">
        <v>451</v>
      </c>
      <c r="GH3290" s="77" t="s">
        <v>446</v>
      </c>
      <c r="GI3290" s="77">
        <v>2025</v>
      </c>
      <c r="GJ3290" s="77" t="s">
        <v>303</v>
      </c>
      <c r="GK3290" s="77">
        <v>4.1186611014017688E-2</v>
      </c>
      <c r="GL3290" s="77">
        <v>375.64590099999998</v>
      </c>
      <c r="GM3290" s="77">
        <v>2025</v>
      </c>
      <c r="GN3290" s="77" t="s">
        <v>175</v>
      </c>
      <c r="GO3290" s="77">
        <v>5.3000000000000005E-2</v>
      </c>
      <c r="GP3290" s="77">
        <v>3</v>
      </c>
      <c r="GQ3290" s="77">
        <v>0</v>
      </c>
      <c r="GR3290" s="77" t="s">
        <v>423</v>
      </c>
      <c r="GS3290" s="77">
        <v>0</v>
      </c>
      <c r="GT3290" s="77">
        <v>0</v>
      </c>
      <c r="GU3290" s="77">
        <v>0</v>
      </c>
      <c r="GV3290" s="77">
        <v>0</v>
      </c>
      <c r="GW3290" s="77">
        <v>0</v>
      </c>
      <c r="GX3290" s="77">
        <v>0</v>
      </c>
      <c r="GY3290" s="77">
        <v>5.5966209081309407E-2</v>
      </c>
      <c r="GZ3290" s="77">
        <v>2.3050584833610747E-3</v>
      </c>
    </row>
    <row r="3291" spans="98:208" x14ac:dyDescent="0.25">
      <c r="CT3291" s="77" t="s">
        <v>155</v>
      </c>
      <c r="CU3291" s="77" t="s">
        <v>490</v>
      </c>
      <c r="CV3291" s="77" t="s">
        <v>460</v>
      </c>
      <c r="CW3291" s="77">
        <v>2025</v>
      </c>
      <c r="CX3291" s="77">
        <v>0</v>
      </c>
      <c r="CY3291" s="77">
        <v>0</v>
      </c>
      <c r="CZ3291" s="77">
        <v>0</v>
      </c>
      <c r="DA3291" s="77">
        <v>0</v>
      </c>
      <c r="DB3291" s="77">
        <v>9129.7460702373755</v>
      </c>
      <c r="DC3291" s="77">
        <v>233.2300768079607</v>
      </c>
      <c r="DD3291" s="77">
        <v>8896.5159934294152</v>
      </c>
      <c r="DE3291" s="77">
        <v>0</v>
      </c>
      <c r="DF3291" s="77">
        <v>0</v>
      </c>
      <c r="DG3291" s="77">
        <v>0</v>
      </c>
      <c r="DH3291" s="77">
        <v>0</v>
      </c>
      <c r="DI3291" s="77">
        <v>533.52731185155847</v>
      </c>
      <c r="DJ3291" s="77">
        <v>3.347882270196587E-7</v>
      </c>
      <c r="DL3291" s="77">
        <v>0</v>
      </c>
      <c r="DM3291" s="77">
        <v>0</v>
      </c>
      <c r="DN3291" s="77">
        <v>0</v>
      </c>
      <c r="DO3291" s="77">
        <v>0</v>
      </c>
      <c r="DP3291" s="77">
        <v>0</v>
      </c>
      <c r="DQ3291" s="77">
        <v>0</v>
      </c>
      <c r="DR3291" s="77">
        <v>0</v>
      </c>
      <c r="DS3291" s="77">
        <v>0</v>
      </c>
      <c r="DT3291" s="77">
        <v>0</v>
      </c>
      <c r="DU3291" s="77">
        <v>0</v>
      </c>
      <c r="DV3291" s="77">
        <v>1.7861866280134781E-4</v>
      </c>
      <c r="DW3291" s="77">
        <v>1.7861866280134781E-4</v>
      </c>
      <c r="GE3291" s="77" t="s">
        <v>422</v>
      </c>
      <c r="GF3291" s="77" t="s">
        <v>155</v>
      </c>
      <c r="GG3291" s="77" t="s">
        <v>451</v>
      </c>
      <c r="GH3291" s="77" t="s">
        <v>453</v>
      </c>
      <c r="GI3291" s="77">
        <v>2021</v>
      </c>
      <c r="GJ3291" s="77" t="s">
        <v>305</v>
      </c>
      <c r="GK3291" s="77">
        <v>222.22942162785591</v>
      </c>
      <c r="GL3291" s="77">
        <v>375.64590099999998</v>
      </c>
      <c r="GM3291" s="77">
        <v>2021</v>
      </c>
      <c r="GN3291" s="77" t="s">
        <v>175</v>
      </c>
      <c r="GO3291" s="77">
        <v>0.13250000000000001</v>
      </c>
      <c r="GP3291" s="77">
        <v>3</v>
      </c>
      <c r="GQ3291" s="77">
        <v>0</v>
      </c>
      <c r="GR3291" s="77" t="s">
        <v>423</v>
      </c>
      <c r="GS3291" s="77">
        <v>0.1527377521613833</v>
      </c>
      <c r="GT3291" s="77">
        <v>33.942822323563007</v>
      </c>
      <c r="GU3291" s="77">
        <v>0.1527377521613833</v>
      </c>
      <c r="GV3291" s="77">
        <v>33.942822323563007</v>
      </c>
      <c r="GW3291" s="77">
        <v>0</v>
      </c>
      <c r="GX3291" s="77">
        <v>0</v>
      </c>
      <c r="GY3291" s="77">
        <v>0</v>
      </c>
      <c r="GZ3291" s="77">
        <v>0</v>
      </c>
    </row>
    <row r="3292" spans="98:208" x14ac:dyDescent="0.25">
      <c r="CT3292" s="77" t="s">
        <v>155</v>
      </c>
      <c r="CU3292" s="77" t="s">
        <v>490</v>
      </c>
      <c r="CV3292" s="77" t="s">
        <v>467</v>
      </c>
      <c r="CW3292" s="77">
        <v>2020</v>
      </c>
      <c r="CX3292" s="77">
        <v>0</v>
      </c>
      <c r="CY3292" s="77">
        <v>0</v>
      </c>
      <c r="CZ3292" s="77">
        <v>0</v>
      </c>
      <c r="DA3292" s="77">
        <v>0</v>
      </c>
      <c r="DB3292" s="77">
        <v>5.2405583313016288</v>
      </c>
      <c r="DC3292" s="77">
        <v>0.69641821681222782</v>
      </c>
      <c r="DD3292" s="77">
        <v>2.941964152281058</v>
      </c>
      <c r="DE3292" s="77">
        <v>1.6021759622083149</v>
      </c>
      <c r="DF3292" s="77">
        <v>0.36068764874241604</v>
      </c>
      <c r="DG3292" s="77">
        <v>0</v>
      </c>
      <c r="DH3292" s="77">
        <v>0</v>
      </c>
      <c r="DI3292" s="77">
        <v>0</v>
      </c>
      <c r="DJ3292" s="77">
        <v>2.0087293656333799E-6</v>
      </c>
      <c r="DL3292" s="77">
        <v>0</v>
      </c>
      <c r="DM3292" s="77">
        <v>7.2452387185014875E-7</v>
      </c>
      <c r="DN3292" s="77">
        <v>7.2452387185014875E-7</v>
      </c>
      <c r="DO3292" s="77">
        <v>0</v>
      </c>
      <c r="DP3292" s="77">
        <v>0</v>
      </c>
      <c r="DQ3292" s="77">
        <v>0</v>
      </c>
      <c r="DR3292" s="77">
        <v>0</v>
      </c>
      <c r="DS3292" s="77">
        <v>0</v>
      </c>
      <c r="DT3292" s="77">
        <v>0</v>
      </c>
      <c r="DU3292" s="77">
        <v>0</v>
      </c>
      <c r="DV3292" s="77">
        <v>0</v>
      </c>
      <c r="DW3292" s="77">
        <v>0</v>
      </c>
      <c r="GE3292" s="77" t="s">
        <v>425</v>
      </c>
      <c r="GF3292" s="77" t="s">
        <v>155</v>
      </c>
      <c r="GG3292" s="77" t="s">
        <v>451</v>
      </c>
      <c r="GH3292" s="77" t="s">
        <v>453</v>
      </c>
      <c r="GI3292" s="77">
        <v>2021</v>
      </c>
      <c r="GJ3292" s="77" t="s">
        <v>301</v>
      </c>
      <c r="GK3292" s="77">
        <v>8585.7228092489258</v>
      </c>
      <c r="GL3292" s="77">
        <v>375.64590099999998</v>
      </c>
      <c r="GM3292" s="77">
        <v>2021</v>
      </c>
      <c r="GN3292" s="77" t="s">
        <v>175</v>
      </c>
      <c r="GO3292" s="77">
        <v>5.3000000000000005E-2</v>
      </c>
      <c r="GP3292" s="77">
        <v>3</v>
      </c>
      <c r="GQ3292" s="77">
        <v>0</v>
      </c>
      <c r="GR3292" s="77" t="s">
        <v>423</v>
      </c>
      <c r="GS3292" s="77">
        <v>5.5966209081309407E-2</v>
      </c>
      <c r="GT3292" s="77">
        <v>480.51035785659252</v>
      </c>
      <c r="GU3292" s="77">
        <v>5.5966209081309407E-2</v>
      </c>
      <c r="GV3292" s="77">
        <v>480.51035785659252</v>
      </c>
      <c r="GW3292" s="77">
        <v>0</v>
      </c>
      <c r="GX3292" s="77">
        <v>0</v>
      </c>
      <c r="GY3292" s="77">
        <v>0</v>
      </c>
      <c r="GZ3292" s="77">
        <v>0</v>
      </c>
    </row>
    <row r="3293" spans="98:208" x14ac:dyDescent="0.25">
      <c r="CT3293" s="77" t="s">
        <v>155</v>
      </c>
      <c r="CU3293" s="77" t="s">
        <v>490</v>
      </c>
      <c r="CV3293" s="77" t="s">
        <v>467</v>
      </c>
      <c r="CW3293" s="77">
        <v>2021</v>
      </c>
      <c r="CX3293" s="77">
        <v>0</v>
      </c>
      <c r="CY3293" s="77">
        <v>0</v>
      </c>
      <c r="CZ3293" s="77">
        <v>0</v>
      </c>
      <c r="DA3293" s="77">
        <v>0</v>
      </c>
      <c r="DB3293" s="77">
        <v>5.2405583313016288</v>
      </c>
      <c r="DC3293" s="77">
        <v>0.69641821681222782</v>
      </c>
      <c r="DD3293" s="77">
        <v>2.941964152281058</v>
      </c>
      <c r="DE3293" s="77">
        <v>1.6021759622083149</v>
      </c>
      <c r="DF3293" s="77">
        <v>0.36068764874241604</v>
      </c>
      <c r="DG3293" s="77">
        <v>0.36068764874241604</v>
      </c>
      <c r="DH3293" s="77">
        <v>0</v>
      </c>
      <c r="DI3293" s="77">
        <v>0</v>
      </c>
      <c r="DJ3293" s="77">
        <v>2.0087293656333799E-6</v>
      </c>
      <c r="DL3293" s="77">
        <v>0</v>
      </c>
      <c r="DM3293" s="77">
        <v>7.2452387185014875E-7</v>
      </c>
      <c r="DN3293" s="77">
        <v>7.2452387185014875E-7</v>
      </c>
      <c r="DO3293" s="77">
        <v>0</v>
      </c>
      <c r="DP3293" s="77">
        <v>7.2452387185014875E-7</v>
      </c>
      <c r="DQ3293" s="77">
        <v>7.2452387185014875E-7</v>
      </c>
      <c r="DR3293" s="77">
        <v>0</v>
      </c>
      <c r="DS3293" s="77">
        <v>0</v>
      </c>
      <c r="DT3293" s="77">
        <v>0</v>
      </c>
      <c r="DU3293" s="77">
        <v>0</v>
      </c>
      <c r="DV3293" s="77">
        <v>0</v>
      </c>
      <c r="DW3293" s="77">
        <v>0</v>
      </c>
      <c r="GE3293" s="77" t="s">
        <v>427</v>
      </c>
      <c r="GF3293" s="77" t="s">
        <v>155</v>
      </c>
      <c r="GG3293" s="77" t="s">
        <v>451</v>
      </c>
      <c r="GH3293" s="77" t="s">
        <v>453</v>
      </c>
      <c r="GI3293" s="77">
        <v>2021</v>
      </c>
      <c r="GJ3293" s="77" t="s">
        <v>303</v>
      </c>
      <c r="GK3293" s="77">
        <v>5338.1784104573553</v>
      </c>
      <c r="GL3293" s="77">
        <v>375.64590099999998</v>
      </c>
      <c r="GM3293" s="77">
        <v>2021</v>
      </c>
      <c r="GN3293" s="77" t="s">
        <v>175</v>
      </c>
      <c r="GO3293" s="77">
        <v>5.3000000000000005E-2</v>
      </c>
      <c r="GP3293" s="77">
        <v>3</v>
      </c>
      <c r="GQ3293" s="77">
        <v>0</v>
      </c>
      <c r="GR3293" s="77" t="s">
        <v>423</v>
      </c>
      <c r="GS3293" s="77">
        <v>5.5966209081309407E-2</v>
      </c>
      <c r="GT3293" s="77">
        <v>298.75760903298823</v>
      </c>
      <c r="GU3293" s="77">
        <v>5.5966209081309407E-2</v>
      </c>
      <c r="GV3293" s="77">
        <v>298.75760903298823</v>
      </c>
      <c r="GW3293" s="77">
        <v>0</v>
      </c>
      <c r="GX3293" s="77">
        <v>0</v>
      </c>
      <c r="GY3293" s="77">
        <v>0</v>
      </c>
      <c r="GZ3293" s="77">
        <v>0</v>
      </c>
    </row>
    <row r="3294" spans="98:208" x14ac:dyDescent="0.25">
      <c r="CT3294" s="77" t="s">
        <v>155</v>
      </c>
      <c r="CU3294" s="77" t="s">
        <v>490</v>
      </c>
      <c r="CV3294" s="77" t="s">
        <v>467</v>
      </c>
      <c r="CW3294" s="77">
        <v>2022</v>
      </c>
      <c r="CX3294" s="77">
        <v>0</v>
      </c>
      <c r="CY3294" s="77">
        <v>0</v>
      </c>
      <c r="CZ3294" s="77">
        <v>0</v>
      </c>
      <c r="DA3294" s="77">
        <v>0</v>
      </c>
      <c r="DB3294" s="77">
        <v>5.2405583313016288</v>
      </c>
      <c r="DC3294" s="77">
        <v>0.69641821681222782</v>
      </c>
      <c r="DD3294" s="77">
        <v>2.941964152281058</v>
      </c>
      <c r="DE3294" s="77">
        <v>1.6021759622083149</v>
      </c>
      <c r="DF3294" s="77">
        <v>0.36068764874241604</v>
      </c>
      <c r="DG3294" s="77">
        <v>0.36068764874241604</v>
      </c>
      <c r="DH3294" s="77">
        <v>0.36068764874241604</v>
      </c>
      <c r="DI3294" s="77">
        <v>0</v>
      </c>
      <c r="DJ3294" s="77">
        <v>2.0087293656333799E-6</v>
      </c>
      <c r="DL3294" s="77">
        <v>0</v>
      </c>
      <c r="DM3294" s="77">
        <v>7.2452387185014875E-7</v>
      </c>
      <c r="DN3294" s="77">
        <v>7.2452387185014875E-7</v>
      </c>
      <c r="DO3294" s="77">
        <v>0</v>
      </c>
      <c r="DP3294" s="77">
        <v>7.2452387185014875E-7</v>
      </c>
      <c r="DQ3294" s="77">
        <v>7.2452387185014875E-7</v>
      </c>
      <c r="DR3294" s="77">
        <v>0</v>
      </c>
      <c r="DS3294" s="77">
        <v>7.2452387185014875E-7</v>
      </c>
      <c r="DT3294" s="77">
        <v>7.2452387185014875E-7</v>
      </c>
      <c r="DU3294" s="77">
        <v>0</v>
      </c>
      <c r="DV3294" s="77">
        <v>0</v>
      </c>
      <c r="DW3294" s="77">
        <v>0</v>
      </c>
      <c r="GE3294" s="77" t="s">
        <v>422</v>
      </c>
      <c r="GF3294" s="77" t="s">
        <v>155</v>
      </c>
      <c r="GG3294" s="77" t="s">
        <v>451</v>
      </c>
      <c r="GH3294" s="77" t="s">
        <v>453</v>
      </c>
      <c r="GI3294" s="77">
        <v>2022</v>
      </c>
      <c r="GJ3294" s="77" t="s">
        <v>305</v>
      </c>
      <c r="GK3294" s="77">
        <v>222.22942162785591</v>
      </c>
      <c r="GL3294" s="77">
        <v>375.64590099999998</v>
      </c>
      <c r="GM3294" s="77">
        <v>2022</v>
      </c>
      <c r="GN3294" s="77" t="s">
        <v>175</v>
      </c>
      <c r="GO3294" s="77">
        <v>0.13250000000000001</v>
      </c>
      <c r="GP3294" s="77">
        <v>3</v>
      </c>
      <c r="GQ3294" s="77">
        <v>0</v>
      </c>
      <c r="GR3294" s="77" t="s">
        <v>423</v>
      </c>
      <c r="GS3294" s="77">
        <v>0.1527377521613833</v>
      </c>
      <c r="GT3294" s="77">
        <v>33.942822323563007</v>
      </c>
      <c r="GU3294" s="77">
        <v>0.1527377521613833</v>
      </c>
      <c r="GV3294" s="77">
        <v>33.942822323563007</v>
      </c>
      <c r="GW3294" s="77">
        <v>0.1527377521613833</v>
      </c>
      <c r="GX3294" s="77">
        <v>33.942822323563007</v>
      </c>
      <c r="GY3294" s="77">
        <v>0</v>
      </c>
      <c r="GZ3294" s="77">
        <v>0</v>
      </c>
    </row>
    <row r="3295" spans="98:208" x14ac:dyDescent="0.25">
      <c r="CT3295" s="77" t="s">
        <v>155</v>
      </c>
      <c r="CU3295" s="77" t="s">
        <v>490</v>
      </c>
      <c r="CV3295" s="77" t="s">
        <v>467</v>
      </c>
      <c r="CW3295" s="77">
        <v>2023</v>
      </c>
      <c r="CX3295" s="77">
        <v>0</v>
      </c>
      <c r="CY3295" s="77">
        <v>0</v>
      </c>
      <c r="CZ3295" s="77">
        <v>0</v>
      </c>
      <c r="DA3295" s="77">
        <v>0</v>
      </c>
      <c r="DB3295" s="77">
        <v>5.4750346070078493</v>
      </c>
      <c r="DC3295" s="77">
        <v>0.7189601678582126</v>
      </c>
      <c r="DD3295" s="77">
        <v>3.0714971986151478</v>
      </c>
      <c r="DE3295" s="77">
        <v>1.6845772405344599</v>
      </c>
      <c r="DF3295" s="77">
        <v>0</v>
      </c>
      <c r="DG3295" s="77">
        <v>0.37599181639995255</v>
      </c>
      <c r="DH3295" s="77">
        <v>0.37599181639995255</v>
      </c>
      <c r="DI3295" s="77">
        <v>0.37599181639995255</v>
      </c>
      <c r="DJ3295" s="77">
        <v>2.0087293656333799E-6</v>
      </c>
      <c r="DL3295" s="77">
        <v>0</v>
      </c>
      <c r="DM3295" s="77">
        <v>0</v>
      </c>
      <c r="DN3295" s="77">
        <v>0</v>
      </c>
      <c r="DO3295" s="77">
        <v>0</v>
      </c>
      <c r="DP3295" s="77">
        <v>7.5526580284041892E-7</v>
      </c>
      <c r="DQ3295" s="77">
        <v>7.5526580284041892E-7</v>
      </c>
      <c r="DR3295" s="77">
        <v>0</v>
      </c>
      <c r="DS3295" s="77">
        <v>7.5526580284041892E-7</v>
      </c>
      <c r="DT3295" s="77">
        <v>7.5526580284041892E-7</v>
      </c>
      <c r="DU3295" s="77">
        <v>0</v>
      </c>
      <c r="DV3295" s="77">
        <v>7.5526580284041892E-7</v>
      </c>
      <c r="DW3295" s="77">
        <v>7.5526580284041892E-7</v>
      </c>
      <c r="GE3295" s="77" t="s">
        <v>425</v>
      </c>
      <c r="GF3295" s="77" t="s">
        <v>155</v>
      </c>
      <c r="GG3295" s="77" t="s">
        <v>451</v>
      </c>
      <c r="GH3295" s="77" t="s">
        <v>453</v>
      </c>
      <c r="GI3295" s="77">
        <v>2022</v>
      </c>
      <c r="GJ3295" s="77" t="s">
        <v>301</v>
      </c>
      <c r="GK3295" s="77">
        <v>8585.7228092489258</v>
      </c>
      <c r="GL3295" s="77">
        <v>375.64590099999998</v>
      </c>
      <c r="GM3295" s="77">
        <v>2022</v>
      </c>
      <c r="GN3295" s="77" t="s">
        <v>175</v>
      </c>
      <c r="GO3295" s="77">
        <v>5.3000000000000005E-2</v>
      </c>
      <c r="GP3295" s="77">
        <v>3</v>
      </c>
      <c r="GQ3295" s="77">
        <v>0</v>
      </c>
      <c r="GR3295" s="77" t="s">
        <v>423</v>
      </c>
      <c r="GS3295" s="77">
        <v>5.5966209081309407E-2</v>
      </c>
      <c r="GT3295" s="77">
        <v>480.51035785659252</v>
      </c>
      <c r="GU3295" s="77">
        <v>5.5966209081309407E-2</v>
      </c>
      <c r="GV3295" s="77">
        <v>480.51035785659252</v>
      </c>
      <c r="GW3295" s="77">
        <v>5.5966209081309407E-2</v>
      </c>
      <c r="GX3295" s="77">
        <v>480.51035785659252</v>
      </c>
      <c r="GY3295" s="77">
        <v>0</v>
      </c>
      <c r="GZ3295" s="77">
        <v>0</v>
      </c>
    </row>
    <row r="3296" spans="98:208" x14ac:dyDescent="0.25">
      <c r="CT3296" s="77" t="s">
        <v>155</v>
      </c>
      <c r="CU3296" s="77" t="s">
        <v>490</v>
      </c>
      <c r="CV3296" s="77" t="s">
        <v>467</v>
      </c>
      <c r="CW3296" s="77">
        <v>2024</v>
      </c>
      <c r="CX3296" s="77">
        <v>0</v>
      </c>
      <c r="CY3296" s="77">
        <v>0</v>
      </c>
      <c r="CZ3296" s="77">
        <v>0</v>
      </c>
      <c r="DA3296" s="77">
        <v>0</v>
      </c>
      <c r="DB3296" s="77">
        <v>5.4750346070078493</v>
      </c>
      <c r="DC3296" s="77">
        <v>0.7189601678582126</v>
      </c>
      <c r="DD3296" s="77">
        <v>3.0714971986151478</v>
      </c>
      <c r="DE3296" s="77">
        <v>1.6845772405344599</v>
      </c>
      <c r="DF3296" s="77">
        <v>0</v>
      </c>
      <c r="DG3296" s="77">
        <v>0</v>
      </c>
      <c r="DH3296" s="77">
        <v>0.37599181639995255</v>
      </c>
      <c r="DI3296" s="77">
        <v>0.37599181639995255</v>
      </c>
      <c r="DJ3296" s="77">
        <v>2.0087293656333799E-6</v>
      </c>
      <c r="DL3296" s="77">
        <v>0</v>
      </c>
      <c r="DM3296" s="77">
        <v>0</v>
      </c>
      <c r="DN3296" s="77">
        <v>0</v>
      </c>
      <c r="DO3296" s="77">
        <v>0</v>
      </c>
      <c r="DP3296" s="77">
        <v>0</v>
      </c>
      <c r="DQ3296" s="77">
        <v>0</v>
      </c>
      <c r="DR3296" s="77">
        <v>0</v>
      </c>
      <c r="DS3296" s="77">
        <v>7.5526580284041892E-7</v>
      </c>
      <c r="DT3296" s="77">
        <v>7.5526580284041892E-7</v>
      </c>
      <c r="DU3296" s="77">
        <v>0</v>
      </c>
      <c r="DV3296" s="77">
        <v>7.5526580284041892E-7</v>
      </c>
      <c r="DW3296" s="77">
        <v>7.5526580284041892E-7</v>
      </c>
      <c r="GE3296" s="77" t="s">
        <v>427</v>
      </c>
      <c r="GF3296" s="77" t="s">
        <v>155</v>
      </c>
      <c r="GG3296" s="77" t="s">
        <v>451</v>
      </c>
      <c r="GH3296" s="77" t="s">
        <v>453</v>
      </c>
      <c r="GI3296" s="77">
        <v>2022</v>
      </c>
      <c r="GJ3296" s="77" t="s">
        <v>303</v>
      </c>
      <c r="GK3296" s="77">
        <v>5338.1784104573553</v>
      </c>
      <c r="GL3296" s="77">
        <v>375.64590099999998</v>
      </c>
      <c r="GM3296" s="77">
        <v>2022</v>
      </c>
      <c r="GN3296" s="77" t="s">
        <v>175</v>
      </c>
      <c r="GO3296" s="77">
        <v>5.3000000000000005E-2</v>
      </c>
      <c r="GP3296" s="77">
        <v>3</v>
      </c>
      <c r="GQ3296" s="77">
        <v>0</v>
      </c>
      <c r="GR3296" s="77" t="s">
        <v>423</v>
      </c>
      <c r="GS3296" s="77">
        <v>5.5966209081309407E-2</v>
      </c>
      <c r="GT3296" s="77">
        <v>298.75760903298823</v>
      </c>
      <c r="GU3296" s="77">
        <v>5.5966209081309407E-2</v>
      </c>
      <c r="GV3296" s="77">
        <v>298.75760903298823</v>
      </c>
      <c r="GW3296" s="77">
        <v>5.5966209081309407E-2</v>
      </c>
      <c r="GX3296" s="77">
        <v>298.75760903298823</v>
      </c>
      <c r="GY3296" s="77">
        <v>0</v>
      </c>
      <c r="GZ3296" s="77">
        <v>0</v>
      </c>
    </row>
    <row r="3297" spans="98:208" x14ac:dyDescent="0.25">
      <c r="CT3297" s="77" t="s">
        <v>155</v>
      </c>
      <c r="CU3297" s="77" t="s">
        <v>490</v>
      </c>
      <c r="CV3297" s="77" t="s">
        <v>467</v>
      </c>
      <c r="CW3297" s="77">
        <v>2025</v>
      </c>
      <c r="CX3297" s="77">
        <v>0</v>
      </c>
      <c r="CY3297" s="77">
        <v>0</v>
      </c>
      <c r="CZ3297" s="77">
        <v>0</v>
      </c>
      <c r="DA3297" s="77">
        <v>0</v>
      </c>
      <c r="DB3297" s="77">
        <v>5.4750346070078493</v>
      </c>
      <c r="DC3297" s="77">
        <v>0.7189601678582126</v>
      </c>
      <c r="DD3297" s="77">
        <v>3.0714971986151478</v>
      </c>
      <c r="DE3297" s="77">
        <v>1.6845772405344599</v>
      </c>
      <c r="DF3297" s="77">
        <v>0</v>
      </c>
      <c r="DG3297" s="77">
        <v>0</v>
      </c>
      <c r="DH3297" s="77">
        <v>0</v>
      </c>
      <c r="DI3297" s="77">
        <v>0.37599181639995255</v>
      </c>
      <c r="DJ3297" s="77">
        <v>2.0087293656333799E-6</v>
      </c>
      <c r="DL3297" s="77">
        <v>0</v>
      </c>
      <c r="DM3297" s="77">
        <v>0</v>
      </c>
      <c r="DN3297" s="77">
        <v>0</v>
      </c>
      <c r="DO3297" s="77">
        <v>0</v>
      </c>
      <c r="DP3297" s="77">
        <v>0</v>
      </c>
      <c r="DQ3297" s="77">
        <v>0</v>
      </c>
      <c r="DR3297" s="77">
        <v>0</v>
      </c>
      <c r="DS3297" s="77">
        <v>0</v>
      </c>
      <c r="DT3297" s="77">
        <v>0</v>
      </c>
      <c r="DU3297" s="77">
        <v>0</v>
      </c>
      <c r="DV3297" s="77">
        <v>7.5526580284041892E-7</v>
      </c>
      <c r="DW3297" s="77">
        <v>7.5526580284041892E-7</v>
      </c>
      <c r="GE3297" s="77" t="s">
        <v>422</v>
      </c>
      <c r="GF3297" s="77" t="s">
        <v>155</v>
      </c>
      <c r="GG3297" s="77" t="s">
        <v>451</v>
      </c>
      <c r="GH3297" s="77" t="s">
        <v>453</v>
      </c>
      <c r="GI3297" s="77">
        <v>2023</v>
      </c>
      <c r="GJ3297" s="77" t="s">
        <v>305</v>
      </c>
      <c r="GK3297" s="77">
        <v>233.23007680796579</v>
      </c>
      <c r="GL3297" s="77">
        <v>375.64590099999998</v>
      </c>
      <c r="GM3297" s="77">
        <v>2023</v>
      </c>
      <c r="GN3297" s="77" t="s">
        <v>175</v>
      </c>
      <c r="GO3297" s="77">
        <v>0.13250000000000001</v>
      </c>
      <c r="GP3297" s="77">
        <v>3</v>
      </c>
      <c r="GQ3297" s="77">
        <v>0</v>
      </c>
      <c r="GR3297" s="77" t="s">
        <v>423</v>
      </c>
      <c r="GS3297" s="77">
        <v>0</v>
      </c>
      <c r="GT3297" s="77">
        <v>0</v>
      </c>
      <c r="GU3297" s="77">
        <v>0.1527377521613833</v>
      </c>
      <c r="GV3297" s="77">
        <v>35.623037668075469</v>
      </c>
      <c r="GW3297" s="77">
        <v>0.1527377521613833</v>
      </c>
      <c r="GX3297" s="77">
        <v>35.623037668075469</v>
      </c>
      <c r="GY3297" s="77">
        <v>0.1527377521613833</v>
      </c>
      <c r="GZ3297" s="77">
        <v>35.623037668075469</v>
      </c>
    </row>
    <row r="3298" spans="98:208" x14ac:dyDescent="0.25">
      <c r="CT3298" s="77" t="s">
        <v>155</v>
      </c>
      <c r="CU3298" s="77" t="s">
        <v>490</v>
      </c>
      <c r="CV3298" s="77" t="s">
        <v>474</v>
      </c>
      <c r="CW3298" s="77">
        <v>2020</v>
      </c>
      <c r="CX3298" s="77">
        <v>0</v>
      </c>
      <c r="CY3298" s="77">
        <v>0</v>
      </c>
      <c r="CZ3298" s="77">
        <v>0</v>
      </c>
      <c r="DA3298" s="77">
        <v>0</v>
      </c>
      <c r="DB3298" s="77">
        <v>7.7900575334948249E-2</v>
      </c>
      <c r="DC3298" s="77">
        <v>3.6425060683954458E-2</v>
      </c>
      <c r="DD3298" s="77">
        <v>1.580872452543271E-3</v>
      </c>
      <c r="DE3298" s="77">
        <v>3.9894642198450701E-2</v>
      </c>
      <c r="DF3298" s="77">
        <v>7.8847092159216228E-3</v>
      </c>
      <c r="DG3298" s="77">
        <v>0</v>
      </c>
      <c r="DH3298" s="77">
        <v>0</v>
      </c>
      <c r="DI3298" s="77">
        <v>0</v>
      </c>
      <c r="DJ3298" s="77">
        <v>2.7601429403879901E-5</v>
      </c>
      <c r="DL3298" s="77">
        <v>0</v>
      </c>
      <c r="DM3298" s="77">
        <v>2.1762924479338191E-7</v>
      </c>
      <c r="DN3298" s="77">
        <v>2.1762924479338191E-7</v>
      </c>
      <c r="DO3298" s="77">
        <v>0</v>
      </c>
      <c r="DP3298" s="77">
        <v>0</v>
      </c>
      <c r="DQ3298" s="77">
        <v>0</v>
      </c>
      <c r="DR3298" s="77">
        <v>0</v>
      </c>
      <c r="DS3298" s="77">
        <v>0</v>
      </c>
      <c r="DT3298" s="77">
        <v>0</v>
      </c>
      <c r="DU3298" s="77">
        <v>0</v>
      </c>
      <c r="DV3298" s="77">
        <v>0</v>
      </c>
      <c r="DW3298" s="77">
        <v>0</v>
      </c>
      <c r="GE3298" s="77" t="s">
        <v>425</v>
      </c>
      <c r="GF3298" s="77" t="s">
        <v>155</v>
      </c>
      <c r="GG3298" s="77" t="s">
        <v>451</v>
      </c>
      <c r="GH3298" s="77" t="s">
        <v>453</v>
      </c>
      <c r="GI3298" s="77">
        <v>2023</v>
      </c>
      <c r="GJ3298" s="77" t="s">
        <v>301</v>
      </c>
      <c r="GK3298" s="77">
        <v>8896.5159934296116</v>
      </c>
      <c r="GL3298" s="77">
        <v>375.64590099999998</v>
      </c>
      <c r="GM3298" s="77">
        <v>2023</v>
      </c>
      <c r="GN3298" s="77" t="s">
        <v>175</v>
      </c>
      <c r="GO3298" s="77">
        <v>5.3000000000000005E-2</v>
      </c>
      <c r="GP3298" s="77">
        <v>3</v>
      </c>
      <c r="GQ3298" s="77">
        <v>0</v>
      </c>
      <c r="GR3298" s="77" t="s">
        <v>423</v>
      </c>
      <c r="GS3298" s="77">
        <v>0</v>
      </c>
      <c r="GT3298" s="77">
        <v>0</v>
      </c>
      <c r="GU3298" s="77">
        <v>5.5966209081309407E-2</v>
      </c>
      <c r="GV3298" s="77">
        <v>497.90427418349469</v>
      </c>
      <c r="GW3298" s="77">
        <v>5.5966209081309407E-2</v>
      </c>
      <c r="GX3298" s="77">
        <v>497.90427418349469</v>
      </c>
      <c r="GY3298" s="77">
        <v>5.5966209081309407E-2</v>
      </c>
      <c r="GZ3298" s="77">
        <v>497.90427418349469</v>
      </c>
    </row>
    <row r="3299" spans="98:208" x14ac:dyDescent="0.25">
      <c r="CT3299" s="77" t="s">
        <v>155</v>
      </c>
      <c r="CU3299" s="77" t="s">
        <v>490</v>
      </c>
      <c r="CV3299" s="77" t="s">
        <v>474</v>
      </c>
      <c r="CW3299" s="77">
        <v>2021</v>
      </c>
      <c r="CX3299" s="77">
        <v>0</v>
      </c>
      <c r="CY3299" s="77">
        <v>0</v>
      </c>
      <c r="CZ3299" s="77">
        <v>0</v>
      </c>
      <c r="DA3299" s="77">
        <v>0</v>
      </c>
      <c r="DB3299" s="77">
        <v>7.7900575334948249E-2</v>
      </c>
      <c r="DC3299" s="77">
        <v>3.6425060683954458E-2</v>
      </c>
      <c r="DD3299" s="77">
        <v>1.580872452543271E-3</v>
      </c>
      <c r="DE3299" s="77">
        <v>3.9894642198450701E-2</v>
      </c>
      <c r="DF3299" s="77">
        <v>7.8847092159216228E-3</v>
      </c>
      <c r="DG3299" s="77">
        <v>7.8847092159216228E-3</v>
      </c>
      <c r="DH3299" s="77">
        <v>0</v>
      </c>
      <c r="DI3299" s="77">
        <v>0</v>
      </c>
      <c r="DJ3299" s="77">
        <v>2.7601429403879901E-5</v>
      </c>
      <c r="DL3299" s="77">
        <v>0</v>
      </c>
      <c r="DM3299" s="77">
        <v>2.1762924479338191E-7</v>
      </c>
      <c r="DN3299" s="77">
        <v>2.1762924479338191E-7</v>
      </c>
      <c r="DO3299" s="77">
        <v>0</v>
      </c>
      <c r="DP3299" s="77">
        <v>2.1762924479338191E-7</v>
      </c>
      <c r="DQ3299" s="77">
        <v>2.1762924479338191E-7</v>
      </c>
      <c r="DR3299" s="77">
        <v>0</v>
      </c>
      <c r="DS3299" s="77">
        <v>0</v>
      </c>
      <c r="DT3299" s="77">
        <v>0</v>
      </c>
      <c r="DU3299" s="77">
        <v>0</v>
      </c>
      <c r="DV3299" s="77">
        <v>0</v>
      </c>
      <c r="DW3299" s="77">
        <v>0</v>
      </c>
      <c r="GE3299" s="77" t="s">
        <v>427</v>
      </c>
      <c r="GF3299" s="77" t="s">
        <v>155</v>
      </c>
      <c r="GG3299" s="77" t="s">
        <v>451</v>
      </c>
      <c r="GH3299" s="77" t="s">
        <v>453</v>
      </c>
      <c r="GI3299" s="77">
        <v>2023</v>
      </c>
      <c r="GJ3299" s="77" t="s">
        <v>303</v>
      </c>
      <c r="GK3299" s="77">
        <v>5534.8914862007259</v>
      </c>
      <c r="GL3299" s="77">
        <v>375.64590099999998</v>
      </c>
      <c r="GM3299" s="77">
        <v>2023</v>
      </c>
      <c r="GN3299" s="77" t="s">
        <v>175</v>
      </c>
      <c r="GO3299" s="77">
        <v>5.3000000000000005E-2</v>
      </c>
      <c r="GP3299" s="77">
        <v>3</v>
      </c>
      <c r="GQ3299" s="77">
        <v>0</v>
      </c>
      <c r="GR3299" s="77" t="s">
        <v>423</v>
      </c>
      <c r="GS3299" s="77">
        <v>0</v>
      </c>
      <c r="GT3299" s="77">
        <v>0</v>
      </c>
      <c r="GU3299" s="77">
        <v>5.5966209081309407E-2</v>
      </c>
      <c r="GV3299" s="77">
        <v>309.76689415906918</v>
      </c>
      <c r="GW3299" s="77">
        <v>5.5966209081309407E-2</v>
      </c>
      <c r="GX3299" s="77">
        <v>309.76689415906918</v>
      </c>
      <c r="GY3299" s="77">
        <v>5.5966209081309407E-2</v>
      </c>
      <c r="GZ3299" s="77">
        <v>309.76689415906918</v>
      </c>
    </row>
    <row r="3300" spans="98:208" x14ac:dyDescent="0.25">
      <c r="CT3300" s="77" t="s">
        <v>155</v>
      </c>
      <c r="CU3300" s="77" t="s">
        <v>490</v>
      </c>
      <c r="CV3300" s="77" t="s">
        <v>474</v>
      </c>
      <c r="CW3300" s="77">
        <v>2022</v>
      </c>
      <c r="CX3300" s="77">
        <v>0</v>
      </c>
      <c r="CY3300" s="77">
        <v>0</v>
      </c>
      <c r="CZ3300" s="77">
        <v>0</v>
      </c>
      <c r="DA3300" s="77">
        <v>0</v>
      </c>
      <c r="DB3300" s="77">
        <v>7.7900575334948249E-2</v>
      </c>
      <c r="DC3300" s="77">
        <v>3.6425060683954458E-2</v>
      </c>
      <c r="DD3300" s="77">
        <v>1.580872452543271E-3</v>
      </c>
      <c r="DE3300" s="77">
        <v>3.9894642198450701E-2</v>
      </c>
      <c r="DF3300" s="77">
        <v>7.8847092159216228E-3</v>
      </c>
      <c r="DG3300" s="77">
        <v>7.8847092159216228E-3</v>
      </c>
      <c r="DH3300" s="77">
        <v>7.8847092159216228E-3</v>
      </c>
      <c r="DI3300" s="77">
        <v>0</v>
      </c>
      <c r="DJ3300" s="77">
        <v>2.7601429403879901E-5</v>
      </c>
      <c r="DL3300" s="77">
        <v>0</v>
      </c>
      <c r="DM3300" s="77">
        <v>2.1762924479338191E-7</v>
      </c>
      <c r="DN3300" s="77">
        <v>2.1762924479338191E-7</v>
      </c>
      <c r="DO3300" s="77">
        <v>0</v>
      </c>
      <c r="DP3300" s="77">
        <v>2.1762924479338191E-7</v>
      </c>
      <c r="DQ3300" s="77">
        <v>2.1762924479338191E-7</v>
      </c>
      <c r="DR3300" s="77">
        <v>0</v>
      </c>
      <c r="DS3300" s="77">
        <v>2.1762924479338191E-7</v>
      </c>
      <c r="DT3300" s="77">
        <v>2.1762924479338191E-7</v>
      </c>
      <c r="DU3300" s="77">
        <v>0</v>
      </c>
      <c r="DV3300" s="77">
        <v>0</v>
      </c>
      <c r="DW3300" s="77">
        <v>0</v>
      </c>
      <c r="GE3300" s="77" t="s">
        <v>422</v>
      </c>
      <c r="GF3300" s="77" t="s">
        <v>155</v>
      </c>
      <c r="GG3300" s="77" t="s">
        <v>451</v>
      </c>
      <c r="GH3300" s="77" t="s">
        <v>453</v>
      </c>
      <c r="GI3300" s="77">
        <v>2024</v>
      </c>
      <c r="GJ3300" s="77" t="s">
        <v>305</v>
      </c>
      <c r="GK3300" s="77">
        <v>233.23007680796579</v>
      </c>
      <c r="GL3300" s="77">
        <v>375.64590099999998</v>
      </c>
      <c r="GM3300" s="77">
        <v>2024</v>
      </c>
      <c r="GN3300" s="77" t="s">
        <v>175</v>
      </c>
      <c r="GO3300" s="77">
        <v>0.13250000000000001</v>
      </c>
      <c r="GP3300" s="77">
        <v>3</v>
      </c>
      <c r="GQ3300" s="77">
        <v>0</v>
      </c>
      <c r="GR3300" s="77" t="s">
        <v>423</v>
      </c>
      <c r="GS3300" s="77">
        <v>0</v>
      </c>
      <c r="GT3300" s="77">
        <v>0</v>
      </c>
      <c r="GU3300" s="77">
        <v>0</v>
      </c>
      <c r="GV3300" s="77">
        <v>0</v>
      </c>
      <c r="GW3300" s="77">
        <v>0.1527377521613833</v>
      </c>
      <c r="GX3300" s="77">
        <v>35.623037668075469</v>
      </c>
      <c r="GY3300" s="77">
        <v>0.1527377521613833</v>
      </c>
      <c r="GZ3300" s="77">
        <v>35.623037668075469</v>
      </c>
    </row>
    <row r="3301" spans="98:208" x14ac:dyDescent="0.25">
      <c r="CT3301" s="77" t="s">
        <v>155</v>
      </c>
      <c r="CU3301" s="77" t="s">
        <v>490</v>
      </c>
      <c r="CV3301" s="77" t="s">
        <v>474</v>
      </c>
      <c r="CW3301" s="77">
        <v>2023</v>
      </c>
      <c r="CX3301" s="77">
        <v>0</v>
      </c>
      <c r="CY3301" s="77">
        <v>0</v>
      </c>
      <c r="CZ3301" s="77">
        <v>0</v>
      </c>
      <c r="DA3301" s="77">
        <v>0</v>
      </c>
      <c r="DB3301" s="77">
        <v>8.040826903697626E-2</v>
      </c>
      <c r="DC3301" s="77">
        <v>3.7590224611390451E-2</v>
      </c>
      <c r="DD3301" s="77">
        <v>1.631433411568747E-3</v>
      </c>
      <c r="DE3301" s="77">
        <v>4.1186611014016571E-2</v>
      </c>
      <c r="DF3301" s="77">
        <v>0</v>
      </c>
      <c r="DG3301" s="77">
        <v>8.1378100371603881E-3</v>
      </c>
      <c r="DH3301" s="77">
        <v>8.1378100371603881E-3</v>
      </c>
      <c r="DI3301" s="77">
        <v>8.1378100371603881E-3</v>
      </c>
      <c r="DJ3301" s="77">
        <v>2.7601429403879901E-5</v>
      </c>
      <c r="DL3301" s="77">
        <v>0</v>
      </c>
      <c r="DM3301" s="77">
        <v>0</v>
      </c>
      <c r="DN3301" s="77">
        <v>0</v>
      </c>
      <c r="DO3301" s="77">
        <v>0</v>
      </c>
      <c r="DP3301" s="77">
        <v>2.2461518924286772E-7</v>
      </c>
      <c r="DQ3301" s="77">
        <v>2.2461518924286772E-7</v>
      </c>
      <c r="DR3301" s="77">
        <v>0</v>
      </c>
      <c r="DS3301" s="77">
        <v>2.2461518924286772E-7</v>
      </c>
      <c r="DT3301" s="77">
        <v>2.2461518924286772E-7</v>
      </c>
      <c r="DU3301" s="77">
        <v>0</v>
      </c>
      <c r="DV3301" s="77">
        <v>2.2461518924286772E-7</v>
      </c>
      <c r="DW3301" s="77">
        <v>2.2461518924286772E-7</v>
      </c>
      <c r="GE3301" s="77" t="s">
        <v>425</v>
      </c>
      <c r="GF3301" s="77" t="s">
        <v>155</v>
      </c>
      <c r="GG3301" s="77" t="s">
        <v>451</v>
      </c>
      <c r="GH3301" s="77" t="s">
        <v>453</v>
      </c>
      <c r="GI3301" s="77">
        <v>2024</v>
      </c>
      <c r="GJ3301" s="77" t="s">
        <v>301</v>
      </c>
      <c r="GK3301" s="77">
        <v>8896.5159934296116</v>
      </c>
      <c r="GL3301" s="77">
        <v>375.64590099999998</v>
      </c>
      <c r="GM3301" s="77">
        <v>2024</v>
      </c>
      <c r="GN3301" s="77" t="s">
        <v>175</v>
      </c>
      <c r="GO3301" s="77">
        <v>5.3000000000000005E-2</v>
      </c>
      <c r="GP3301" s="77">
        <v>3</v>
      </c>
      <c r="GQ3301" s="77">
        <v>0</v>
      </c>
      <c r="GR3301" s="77" t="s">
        <v>423</v>
      </c>
      <c r="GS3301" s="77">
        <v>0</v>
      </c>
      <c r="GT3301" s="77">
        <v>0</v>
      </c>
      <c r="GU3301" s="77">
        <v>0</v>
      </c>
      <c r="GV3301" s="77">
        <v>0</v>
      </c>
      <c r="GW3301" s="77">
        <v>5.5966209081309407E-2</v>
      </c>
      <c r="GX3301" s="77">
        <v>497.90427418349469</v>
      </c>
      <c r="GY3301" s="77">
        <v>5.5966209081309407E-2</v>
      </c>
      <c r="GZ3301" s="77">
        <v>497.90427418349469</v>
      </c>
    </row>
    <row r="3302" spans="98:208" x14ac:dyDescent="0.25">
      <c r="CT3302" s="77" t="s">
        <v>155</v>
      </c>
      <c r="CU3302" s="77" t="s">
        <v>490</v>
      </c>
      <c r="CV3302" s="77" t="s">
        <v>474</v>
      </c>
      <c r="CW3302" s="77">
        <v>2024</v>
      </c>
      <c r="CX3302" s="77">
        <v>0</v>
      </c>
      <c r="CY3302" s="77">
        <v>0</v>
      </c>
      <c r="CZ3302" s="77">
        <v>0</v>
      </c>
      <c r="DA3302" s="77">
        <v>0</v>
      </c>
      <c r="DB3302" s="77">
        <v>8.040826903697626E-2</v>
      </c>
      <c r="DC3302" s="77">
        <v>3.7590224611390451E-2</v>
      </c>
      <c r="DD3302" s="77">
        <v>1.631433411568747E-3</v>
      </c>
      <c r="DE3302" s="77">
        <v>4.1186611014016571E-2</v>
      </c>
      <c r="DF3302" s="77">
        <v>0</v>
      </c>
      <c r="DG3302" s="77">
        <v>0</v>
      </c>
      <c r="DH3302" s="77">
        <v>8.1378100371603881E-3</v>
      </c>
      <c r="DI3302" s="77">
        <v>8.1378100371603881E-3</v>
      </c>
      <c r="DJ3302" s="77">
        <v>2.7601429403879901E-5</v>
      </c>
      <c r="DL3302" s="77">
        <v>0</v>
      </c>
      <c r="DM3302" s="77">
        <v>0</v>
      </c>
      <c r="DN3302" s="77">
        <v>0</v>
      </c>
      <c r="DO3302" s="77">
        <v>0</v>
      </c>
      <c r="DP3302" s="77">
        <v>0</v>
      </c>
      <c r="DQ3302" s="77">
        <v>0</v>
      </c>
      <c r="DR3302" s="77">
        <v>0</v>
      </c>
      <c r="DS3302" s="77">
        <v>2.2461518924286772E-7</v>
      </c>
      <c r="DT3302" s="77">
        <v>2.2461518924286772E-7</v>
      </c>
      <c r="DU3302" s="77">
        <v>0</v>
      </c>
      <c r="DV3302" s="77">
        <v>2.2461518924286772E-7</v>
      </c>
      <c r="DW3302" s="77">
        <v>2.2461518924286772E-7</v>
      </c>
      <c r="GE3302" s="77" t="s">
        <v>427</v>
      </c>
      <c r="GF3302" s="77" t="s">
        <v>155</v>
      </c>
      <c r="GG3302" s="77" t="s">
        <v>451</v>
      </c>
      <c r="GH3302" s="77" t="s">
        <v>453</v>
      </c>
      <c r="GI3302" s="77">
        <v>2024</v>
      </c>
      <c r="GJ3302" s="77" t="s">
        <v>303</v>
      </c>
      <c r="GK3302" s="77">
        <v>5534.8914862007259</v>
      </c>
      <c r="GL3302" s="77">
        <v>375.64590099999998</v>
      </c>
      <c r="GM3302" s="77">
        <v>2024</v>
      </c>
      <c r="GN3302" s="77" t="s">
        <v>175</v>
      </c>
      <c r="GO3302" s="77">
        <v>5.3000000000000005E-2</v>
      </c>
      <c r="GP3302" s="77">
        <v>3</v>
      </c>
      <c r="GQ3302" s="77">
        <v>0</v>
      </c>
      <c r="GR3302" s="77" t="s">
        <v>423</v>
      </c>
      <c r="GS3302" s="77">
        <v>0</v>
      </c>
      <c r="GT3302" s="77">
        <v>0</v>
      </c>
      <c r="GU3302" s="77">
        <v>0</v>
      </c>
      <c r="GV3302" s="77">
        <v>0</v>
      </c>
      <c r="GW3302" s="77">
        <v>5.5966209081309407E-2</v>
      </c>
      <c r="GX3302" s="77">
        <v>309.76689415906918</v>
      </c>
      <c r="GY3302" s="77">
        <v>5.5966209081309407E-2</v>
      </c>
      <c r="GZ3302" s="77">
        <v>309.76689415906918</v>
      </c>
    </row>
    <row r="3303" spans="98:208" x14ac:dyDescent="0.25">
      <c r="CT3303" s="77" t="s">
        <v>155</v>
      </c>
      <c r="CU3303" s="77" t="s">
        <v>490</v>
      </c>
      <c r="CV3303" s="77" t="s">
        <v>474</v>
      </c>
      <c r="CW3303" s="77">
        <v>2025</v>
      </c>
      <c r="CX3303" s="77">
        <v>0</v>
      </c>
      <c r="CY3303" s="77">
        <v>0</v>
      </c>
      <c r="CZ3303" s="77">
        <v>0</v>
      </c>
      <c r="DA3303" s="77">
        <v>0</v>
      </c>
      <c r="DB3303" s="77">
        <v>8.040826903697626E-2</v>
      </c>
      <c r="DC3303" s="77">
        <v>3.7590224611390451E-2</v>
      </c>
      <c r="DD3303" s="77">
        <v>1.631433411568747E-3</v>
      </c>
      <c r="DE3303" s="77">
        <v>4.1186611014016571E-2</v>
      </c>
      <c r="DF3303" s="77">
        <v>0</v>
      </c>
      <c r="DG3303" s="77">
        <v>0</v>
      </c>
      <c r="DH3303" s="77">
        <v>0</v>
      </c>
      <c r="DI3303" s="77">
        <v>8.1378100371603881E-3</v>
      </c>
      <c r="DJ3303" s="77">
        <v>2.7601429403879901E-5</v>
      </c>
      <c r="DL3303" s="77">
        <v>0</v>
      </c>
      <c r="DM3303" s="77">
        <v>0</v>
      </c>
      <c r="DN3303" s="77">
        <v>0</v>
      </c>
      <c r="DO3303" s="77">
        <v>0</v>
      </c>
      <c r="DP3303" s="77">
        <v>0</v>
      </c>
      <c r="DQ3303" s="77">
        <v>0</v>
      </c>
      <c r="DR3303" s="77">
        <v>0</v>
      </c>
      <c r="DS3303" s="77">
        <v>0</v>
      </c>
      <c r="DT3303" s="77">
        <v>0</v>
      </c>
      <c r="DU3303" s="77">
        <v>0</v>
      </c>
      <c r="DV3303" s="77">
        <v>2.2461518924286772E-7</v>
      </c>
      <c r="DW3303" s="77">
        <v>2.2461518924286772E-7</v>
      </c>
      <c r="GE3303" s="77" t="s">
        <v>422</v>
      </c>
      <c r="GF3303" s="77" t="s">
        <v>155</v>
      </c>
      <c r="GG3303" s="77" t="s">
        <v>451</v>
      </c>
      <c r="GH3303" s="77" t="s">
        <v>453</v>
      </c>
      <c r="GI3303" s="77">
        <v>2025</v>
      </c>
      <c r="GJ3303" s="77" t="s">
        <v>305</v>
      </c>
      <c r="GK3303" s="77">
        <v>233.23007680796579</v>
      </c>
      <c r="GL3303" s="77">
        <v>375.64590099999998</v>
      </c>
      <c r="GM3303" s="77">
        <v>2025</v>
      </c>
      <c r="GN3303" s="77" t="s">
        <v>175</v>
      </c>
      <c r="GO3303" s="77">
        <v>0.13250000000000001</v>
      </c>
      <c r="GP3303" s="77">
        <v>3</v>
      </c>
      <c r="GQ3303" s="77">
        <v>0</v>
      </c>
      <c r="GR3303" s="77" t="s">
        <v>423</v>
      </c>
      <c r="GS3303" s="77">
        <v>0</v>
      </c>
      <c r="GT3303" s="77">
        <v>0</v>
      </c>
      <c r="GU3303" s="77">
        <v>0</v>
      </c>
      <c r="GV3303" s="77">
        <v>0</v>
      </c>
      <c r="GW3303" s="77">
        <v>0</v>
      </c>
      <c r="GX3303" s="77">
        <v>0</v>
      </c>
      <c r="GY3303" s="77">
        <v>0.1527377521613833</v>
      </c>
      <c r="GZ3303" s="77">
        <v>35.623037668075469</v>
      </c>
    </row>
    <row r="3304" spans="98:208" x14ac:dyDescent="0.25">
      <c r="CT3304" s="77" t="s">
        <v>155</v>
      </c>
      <c r="CU3304" s="77" t="s">
        <v>491</v>
      </c>
      <c r="CV3304" s="77" t="s">
        <v>300</v>
      </c>
      <c r="CW3304" s="77">
        <v>2020</v>
      </c>
      <c r="CX3304" s="77">
        <v>0</v>
      </c>
      <c r="CY3304" s="77">
        <v>0</v>
      </c>
      <c r="CZ3304" s="77">
        <v>0</v>
      </c>
      <c r="DA3304" s="77">
        <v>0</v>
      </c>
      <c r="DB3304" s="77">
        <v>14146.130641332769</v>
      </c>
      <c r="DC3304" s="77">
        <v>222.22942162783451</v>
      </c>
      <c r="DD3304" s="77">
        <v>8585.7228092480964</v>
      </c>
      <c r="DE3304" s="77">
        <v>5338.1784104568387</v>
      </c>
      <c r="DF3304" s="77">
        <v>813.21078921306525</v>
      </c>
      <c r="DG3304" s="77">
        <v>0</v>
      </c>
      <c r="DH3304" s="77">
        <v>0</v>
      </c>
      <c r="DI3304" s="77">
        <v>0</v>
      </c>
      <c r="DJ3304" s="77">
        <v>1.686685024722193E-6</v>
      </c>
      <c r="DL3304" s="77">
        <v>0</v>
      </c>
      <c r="DM3304" s="77">
        <v>1.3716304601081931E-3</v>
      </c>
      <c r="DN3304" s="77">
        <v>1.3716304601081931E-3</v>
      </c>
      <c r="DO3304" s="77">
        <v>0</v>
      </c>
      <c r="DP3304" s="77">
        <v>0</v>
      </c>
      <c r="DQ3304" s="77">
        <v>0</v>
      </c>
      <c r="DR3304" s="77">
        <v>0</v>
      </c>
      <c r="DS3304" s="77">
        <v>0</v>
      </c>
      <c r="DT3304" s="77">
        <v>0</v>
      </c>
      <c r="DU3304" s="77">
        <v>0</v>
      </c>
      <c r="DV3304" s="77">
        <v>0</v>
      </c>
      <c r="DW3304" s="77">
        <v>0</v>
      </c>
      <c r="GE3304" s="77" t="s">
        <v>425</v>
      </c>
      <c r="GF3304" s="77" t="s">
        <v>155</v>
      </c>
      <c r="GG3304" s="77" t="s">
        <v>451</v>
      </c>
      <c r="GH3304" s="77" t="s">
        <v>453</v>
      </c>
      <c r="GI3304" s="77">
        <v>2025</v>
      </c>
      <c r="GJ3304" s="77" t="s">
        <v>301</v>
      </c>
      <c r="GK3304" s="77">
        <v>8896.5159934296116</v>
      </c>
      <c r="GL3304" s="77">
        <v>375.64590099999998</v>
      </c>
      <c r="GM3304" s="77">
        <v>2025</v>
      </c>
      <c r="GN3304" s="77" t="s">
        <v>175</v>
      </c>
      <c r="GO3304" s="77">
        <v>5.3000000000000005E-2</v>
      </c>
      <c r="GP3304" s="77">
        <v>3</v>
      </c>
      <c r="GQ3304" s="77">
        <v>0</v>
      </c>
      <c r="GR3304" s="77" t="s">
        <v>423</v>
      </c>
      <c r="GS3304" s="77">
        <v>0</v>
      </c>
      <c r="GT3304" s="77">
        <v>0</v>
      </c>
      <c r="GU3304" s="77">
        <v>0</v>
      </c>
      <c r="GV3304" s="77">
        <v>0</v>
      </c>
      <c r="GW3304" s="77">
        <v>0</v>
      </c>
      <c r="GX3304" s="77">
        <v>0</v>
      </c>
      <c r="GY3304" s="77">
        <v>5.5966209081309407E-2</v>
      </c>
      <c r="GZ3304" s="77">
        <v>497.90427418349469</v>
      </c>
    </row>
    <row r="3305" spans="98:208" x14ac:dyDescent="0.25">
      <c r="CT3305" s="77" t="s">
        <v>155</v>
      </c>
      <c r="CU3305" s="77" t="s">
        <v>491</v>
      </c>
      <c r="CV3305" s="77" t="s">
        <v>300</v>
      </c>
      <c r="CW3305" s="77">
        <v>2021</v>
      </c>
      <c r="CX3305" s="77">
        <v>0</v>
      </c>
      <c r="CY3305" s="77">
        <v>0</v>
      </c>
      <c r="CZ3305" s="77">
        <v>0</v>
      </c>
      <c r="DA3305" s="77">
        <v>0</v>
      </c>
      <c r="DB3305" s="77">
        <v>14146.130641332769</v>
      </c>
      <c r="DC3305" s="77">
        <v>222.22942162783451</v>
      </c>
      <c r="DD3305" s="77">
        <v>8585.7228092480964</v>
      </c>
      <c r="DE3305" s="77">
        <v>5338.1784104568387</v>
      </c>
      <c r="DF3305" s="77">
        <v>813.21078921306525</v>
      </c>
      <c r="DG3305" s="77">
        <v>813.21078921306525</v>
      </c>
      <c r="DH3305" s="77">
        <v>0</v>
      </c>
      <c r="DI3305" s="77">
        <v>0</v>
      </c>
      <c r="DJ3305" s="77">
        <v>1.686685024722193E-6</v>
      </c>
      <c r="DL3305" s="77">
        <v>0</v>
      </c>
      <c r="DM3305" s="77">
        <v>1.3716304601081931E-3</v>
      </c>
      <c r="DN3305" s="77">
        <v>1.3716304601081931E-3</v>
      </c>
      <c r="DO3305" s="77">
        <v>0</v>
      </c>
      <c r="DP3305" s="77">
        <v>1.3716304601081931E-3</v>
      </c>
      <c r="DQ3305" s="77">
        <v>1.3716304601081931E-3</v>
      </c>
      <c r="DR3305" s="77">
        <v>0</v>
      </c>
      <c r="DS3305" s="77">
        <v>0</v>
      </c>
      <c r="DT3305" s="77">
        <v>0</v>
      </c>
      <c r="DU3305" s="77">
        <v>0</v>
      </c>
      <c r="DV3305" s="77">
        <v>0</v>
      </c>
      <c r="DW3305" s="77">
        <v>0</v>
      </c>
      <c r="GE3305" s="77" t="s">
        <v>427</v>
      </c>
      <c r="GF3305" s="77" t="s">
        <v>155</v>
      </c>
      <c r="GG3305" s="77" t="s">
        <v>451</v>
      </c>
      <c r="GH3305" s="77" t="s">
        <v>453</v>
      </c>
      <c r="GI3305" s="77">
        <v>2025</v>
      </c>
      <c r="GJ3305" s="77" t="s">
        <v>303</v>
      </c>
      <c r="GK3305" s="77">
        <v>5534.8914862007259</v>
      </c>
      <c r="GL3305" s="77">
        <v>375.64590099999998</v>
      </c>
      <c r="GM3305" s="77">
        <v>2025</v>
      </c>
      <c r="GN3305" s="77" t="s">
        <v>175</v>
      </c>
      <c r="GO3305" s="77">
        <v>5.3000000000000005E-2</v>
      </c>
      <c r="GP3305" s="77">
        <v>3</v>
      </c>
      <c r="GQ3305" s="77">
        <v>0</v>
      </c>
      <c r="GR3305" s="77" t="s">
        <v>423</v>
      </c>
      <c r="GS3305" s="77">
        <v>0</v>
      </c>
      <c r="GT3305" s="77">
        <v>0</v>
      </c>
      <c r="GU3305" s="77">
        <v>0</v>
      </c>
      <c r="GV3305" s="77">
        <v>0</v>
      </c>
      <c r="GW3305" s="77">
        <v>0</v>
      </c>
      <c r="GX3305" s="77">
        <v>0</v>
      </c>
      <c r="GY3305" s="77">
        <v>5.5966209081309407E-2</v>
      </c>
      <c r="GZ3305" s="77">
        <v>309.76689415906918</v>
      </c>
    </row>
    <row r="3306" spans="98:208" x14ac:dyDescent="0.25">
      <c r="CT3306" s="77" t="s">
        <v>155</v>
      </c>
      <c r="CU3306" s="77" t="s">
        <v>491</v>
      </c>
      <c r="CV3306" s="77" t="s">
        <v>300</v>
      </c>
      <c r="CW3306" s="77">
        <v>2022</v>
      </c>
      <c r="CX3306" s="77">
        <v>0</v>
      </c>
      <c r="CY3306" s="77">
        <v>0</v>
      </c>
      <c r="CZ3306" s="77">
        <v>0</v>
      </c>
      <c r="DA3306" s="77">
        <v>0</v>
      </c>
      <c r="DB3306" s="77">
        <v>14146.130641332769</v>
      </c>
      <c r="DC3306" s="77">
        <v>222.22942162783451</v>
      </c>
      <c r="DD3306" s="77">
        <v>8585.7228092480964</v>
      </c>
      <c r="DE3306" s="77">
        <v>5338.1784104568387</v>
      </c>
      <c r="DF3306" s="77">
        <v>813.21078921306525</v>
      </c>
      <c r="DG3306" s="77">
        <v>813.21078921306525</v>
      </c>
      <c r="DH3306" s="77">
        <v>813.21078921306525</v>
      </c>
      <c r="DI3306" s="77">
        <v>0</v>
      </c>
      <c r="DJ3306" s="77">
        <v>1.686685024722193E-6</v>
      </c>
      <c r="DL3306" s="77">
        <v>0</v>
      </c>
      <c r="DM3306" s="77">
        <v>1.3716304601081931E-3</v>
      </c>
      <c r="DN3306" s="77">
        <v>1.3716304601081931E-3</v>
      </c>
      <c r="DO3306" s="77">
        <v>0</v>
      </c>
      <c r="DP3306" s="77">
        <v>1.3716304601081931E-3</v>
      </c>
      <c r="DQ3306" s="77">
        <v>1.3716304601081931E-3</v>
      </c>
      <c r="DR3306" s="77">
        <v>0</v>
      </c>
      <c r="DS3306" s="77">
        <v>1.3716304601081931E-3</v>
      </c>
      <c r="DT3306" s="77">
        <v>1.3716304601081931E-3</v>
      </c>
      <c r="DU3306" s="77">
        <v>0</v>
      </c>
      <c r="DV3306" s="77">
        <v>0</v>
      </c>
      <c r="DW3306" s="77">
        <v>0</v>
      </c>
      <c r="GE3306" s="77" t="s">
        <v>422</v>
      </c>
      <c r="GF3306" s="77" t="s">
        <v>155</v>
      </c>
      <c r="GG3306" s="77" t="s">
        <v>451</v>
      </c>
      <c r="GH3306" s="77" t="s">
        <v>460</v>
      </c>
      <c r="GI3306" s="77">
        <v>2021</v>
      </c>
      <c r="GJ3306" s="77" t="s">
        <v>305</v>
      </c>
      <c r="GK3306" s="77">
        <v>222.22942162782991</v>
      </c>
      <c r="GL3306" s="77">
        <v>375.64590099999998</v>
      </c>
      <c r="GM3306" s="77">
        <v>2021</v>
      </c>
      <c r="GN3306" s="77" t="s">
        <v>175</v>
      </c>
      <c r="GO3306" s="77">
        <v>0.13250000000000001</v>
      </c>
      <c r="GP3306" s="77">
        <v>3</v>
      </c>
      <c r="GQ3306" s="77">
        <v>0</v>
      </c>
      <c r="GR3306" s="77" t="s">
        <v>423</v>
      </c>
      <c r="GS3306" s="77">
        <v>0.1527377521613833</v>
      </c>
      <c r="GT3306" s="77">
        <v>33.942822323559035</v>
      </c>
      <c r="GU3306" s="77">
        <v>0.1527377521613833</v>
      </c>
      <c r="GV3306" s="77">
        <v>33.942822323559035</v>
      </c>
      <c r="GW3306" s="77">
        <v>0</v>
      </c>
      <c r="GX3306" s="77">
        <v>0</v>
      </c>
      <c r="GY3306" s="77">
        <v>0</v>
      </c>
      <c r="GZ3306" s="77">
        <v>0</v>
      </c>
    </row>
    <row r="3307" spans="98:208" x14ac:dyDescent="0.25">
      <c r="CT3307" s="77" t="s">
        <v>155</v>
      </c>
      <c r="CU3307" s="77" t="s">
        <v>491</v>
      </c>
      <c r="CV3307" s="77" t="s">
        <v>300</v>
      </c>
      <c r="CW3307" s="77">
        <v>2023</v>
      </c>
      <c r="CX3307" s="77">
        <v>0</v>
      </c>
      <c r="CY3307" s="77">
        <v>0</v>
      </c>
      <c r="CZ3307" s="77">
        <v>0</v>
      </c>
      <c r="DA3307" s="77">
        <v>0</v>
      </c>
      <c r="DB3307" s="77">
        <v>14664.637556436879</v>
      </c>
      <c r="DC3307" s="77">
        <v>233.23007680794331</v>
      </c>
      <c r="DD3307" s="77">
        <v>8896.5159934287531</v>
      </c>
      <c r="DE3307" s="77">
        <v>5534.8914862001902</v>
      </c>
      <c r="DF3307" s="77">
        <v>0</v>
      </c>
      <c r="DG3307" s="77">
        <v>843.2942060105579</v>
      </c>
      <c r="DH3307" s="77">
        <v>843.2942060105579</v>
      </c>
      <c r="DI3307" s="77">
        <v>843.2942060105579</v>
      </c>
      <c r="DJ3307" s="77">
        <v>1.686685024722193E-6</v>
      </c>
      <c r="DL3307" s="77">
        <v>0</v>
      </c>
      <c r="DM3307" s="77">
        <v>0</v>
      </c>
      <c r="DN3307" s="77">
        <v>0</v>
      </c>
      <c r="DO3307" s="77">
        <v>0</v>
      </c>
      <c r="DP3307" s="77">
        <v>1.4223717087129999E-3</v>
      </c>
      <c r="DQ3307" s="77">
        <v>1.4223717087129999E-3</v>
      </c>
      <c r="DR3307" s="77">
        <v>0</v>
      </c>
      <c r="DS3307" s="77">
        <v>1.4223717087129999E-3</v>
      </c>
      <c r="DT3307" s="77">
        <v>1.4223717087129999E-3</v>
      </c>
      <c r="DU3307" s="77">
        <v>0</v>
      </c>
      <c r="DV3307" s="77">
        <v>1.4223717087129999E-3</v>
      </c>
      <c r="DW3307" s="77">
        <v>1.4223717087129999E-3</v>
      </c>
      <c r="GE3307" s="77" t="s">
        <v>425</v>
      </c>
      <c r="GF3307" s="77" t="s">
        <v>155</v>
      </c>
      <c r="GG3307" s="77" t="s">
        <v>451</v>
      </c>
      <c r="GH3307" s="77" t="s">
        <v>460</v>
      </c>
      <c r="GI3307" s="77">
        <v>2021</v>
      </c>
      <c r="GJ3307" s="77" t="s">
        <v>301</v>
      </c>
      <c r="GK3307" s="77">
        <v>8585.7228092479436</v>
      </c>
      <c r="GL3307" s="77">
        <v>375.64590099999998</v>
      </c>
      <c r="GM3307" s="77">
        <v>2021</v>
      </c>
      <c r="GN3307" s="77" t="s">
        <v>175</v>
      </c>
      <c r="GO3307" s="77">
        <v>5.3000000000000005E-2</v>
      </c>
      <c r="GP3307" s="77">
        <v>3</v>
      </c>
      <c r="GQ3307" s="77">
        <v>0</v>
      </c>
      <c r="GR3307" s="77" t="s">
        <v>423</v>
      </c>
      <c r="GS3307" s="77">
        <v>5.5966209081309407E-2</v>
      </c>
      <c r="GT3307" s="77">
        <v>480.51035785653755</v>
      </c>
      <c r="GU3307" s="77">
        <v>5.5966209081309407E-2</v>
      </c>
      <c r="GV3307" s="77">
        <v>480.51035785653755</v>
      </c>
      <c r="GW3307" s="77">
        <v>0</v>
      </c>
      <c r="GX3307" s="77">
        <v>0</v>
      </c>
      <c r="GY3307" s="77">
        <v>0</v>
      </c>
      <c r="GZ3307" s="77">
        <v>0</v>
      </c>
    </row>
    <row r="3308" spans="98:208" x14ac:dyDescent="0.25">
      <c r="CT3308" s="77" t="s">
        <v>155</v>
      </c>
      <c r="CU3308" s="77" t="s">
        <v>491</v>
      </c>
      <c r="CV3308" s="77" t="s">
        <v>300</v>
      </c>
      <c r="CW3308" s="77">
        <v>2024</v>
      </c>
      <c r="CX3308" s="77">
        <v>0</v>
      </c>
      <c r="CY3308" s="77">
        <v>0</v>
      </c>
      <c r="CZ3308" s="77">
        <v>0</v>
      </c>
      <c r="DA3308" s="77">
        <v>0</v>
      </c>
      <c r="DB3308" s="77">
        <v>14664.637556436879</v>
      </c>
      <c r="DC3308" s="77">
        <v>233.23007680794331</v>
      </c>
      <c r="DD3308" s="77">
        <v>8896.5159934287531</v>
      </c>
      <c r="DE3308" s="77">
        <v>5534.8914862001902</v>
      </c>
      <c r="DF3308" s="77">
        <v>0</v>
      </c>
      <c r="DG3308" s="77">
        <v>0</v>
      </c>
      <c r="DH3308" s="77">
        <v>843.2942060105579</v>
      </c>
      <c r="DI3308" s="77">
        <v>843.2942060105579</v>
      </c>
      <c r="DJ3308" s="77">
        <v>1.686685024722193E-6</v>
      </c>
      <c r="DL3308" s="77">
        <v>0</v>
      </c>
      <c r="DM3308" s="77">
        <v>0</v>
      </c>
      <c r="DN3308" s="77">
        <v>0</v>
      </c>
      <c r="DO3308" s="77">
        <v>0</v>
      </c>
      <c r="DP3308" s="77">
        <v>0</v>
      </c>
      <c r="DQ3308" s="77">
        <v>0</v>
      </c>
      <c r="DR3308" s="77">
        <v>0</v>
      </c>
      <c r="DS3308" s="77">
        <v>1.4223717087129999E-3</v>
      </c>
      <c r="DT3308" s="77">
        <v>1.4223717087129999E-3</v>
      </c>
      <c r="DU3308" s="77">
        <v>0</v>
      </c>
      <c r="DV3308" s="77">
        <v>1.4223717087129999E-3</v>
      </c>
      <c r="DW3308" s="77">
        <v>1.4223717087129999E-3</v>
      </c>
      <c r="GE3308" s="77" t="s">
        <v>422</v>
      </c>
      <c r="GF3308" s="77" t="s">
        <v>155</v>
      </c>
      <c r="GG3308" s="77" t="s">
        <v>451</v>
      </c>
      <c r="GH3308" s="77" t="s">
        <v>460</v>
      </c>
      <c r="GI3308" s="77">
        <v>2022</v>
      </c>
      <c r="GJ3308" s="77" t="s">
        <v>305</v>
      </c>
      <c r="GK3308" s="77">
        <v>222.22942162782991</v>
      </c>
      <c r="GL3308" s="77">
        <v>375.64590099999998</v>
      </c>
      <c r="GM3308" s="77">
        <v>2022</v>
      </c>
      <c r="GN3308" s="77" t="s">
        <v>175</v>
      </c>
      <c r="GO3308" s="77">
        <v>0.13250000000000001</v>
      </c>
      <c r="GP3308" s="77">
        <v>3</v>
      </c>
      <c r="GQ3308" s="77">
        <v>0</v>
      </c>
      <c r="GR3308" s="77" t="s">
        <v>423</v>
      </c>
      <c r="GS3308" s="77">
        <v>0.1527377521613833</v>
      </c>
      <c r="GT3308" s="77">
        <v>33.942822323559035</v>
      </c>
      <c r="GU3308" s="77">
        <v>0.1527377521613833</v>
      </c>
      <c r="GV3308" s="77">
        <v>33.942822323559035</v>
      </c>
      <c r="GW3308" s="77">
        <v>0.1527377521613833</v>
      </c>
      <c r="GX3308" s="77">
        <v>33.942822323559035</v>
      </c>
      <c r="GY3308" s="77">
        <v>0</v>
      </c>
      <c r="GZ3308" s="77">
        <v>0</v>
      </c>
    </row>
    <row r="3309" spans="98:208" x14ac:dyDescent="0.25">
      <c r="CT3309" s="77" t="s">
        <v>155</v>
      </c>
      <c r="CU3309" s="77" t="s">
        <v>491</v>
      </c>
      <c r="CV3309" s="77" t="s">
        <v>300</v>
      </c>
      <c r="CW3309" s="77">
        <v>2025</v>
      </c>
      <c r="CX3309" s="77">
        <v>0</v>
      </c>
      <c r="CY3309" s="77">
        <v>0</v>
      </c>
      <c r="CZ3309" s="77">
        <v>0</v>
      </c>
      <c r="DA3309" s="77">
        <v>0</v>
      </c>
      <c r="DB3309" s="77">
        <v>14664.637556436879</v>
      </c>
      <c r="DC3309" s="77">
        <v>233.23007680794331</v>
      </c>
      <c r="DD3309" s="77">
        <v>8896.5159934287531</v>
      </c>
      <c r="DE3309" s="77">
        <v>5534.8914862001902</v>
      </c>
      <c r="DF3309" s="77">
        <v>0</v>
      </c>
      <c r="DG3309" s="77">
        <v>0</v>
      </c>
      <c r="DH3309" s="77">
        <v>0</v>
      </c>
      <c r="DI3309" s="77">
        <v>843.2942060105579</v>
      </c>
      <c r="DJ3309" s="77">
        <v>1.686685024722193E-6</v>
      </c>
      <c r="DL3309" s="77">
        <v>0</v>
      </c>
      <c r="DM3309" s="77">
        <v>0</v>
      </c>
      <c r="DN3309" s="77">
        <v>0</v>
      </c>
      <c r="DO3309" s="77">
        <v>0</v>
      </c>
      <c r="DP3309" s="77">
        <v>0</v>
      </c>
      <c r="DQ3309" s="77">
        <v>0</v>
      </c>
      <c r="DR3309" s="77">
        <v>0</v>
      </c>
      <c r="DS3309" s="77">
        <v>0</v>
      </c>
      <c r="DT3309" s="77">
        <v>0</v>
      </c>
      <c r="DU3309" s="77">
        <v>0</v>
      </c>
      <c r="DV3309" s="77">
        <v>1.4223717087129999E-3</v>
      </c>
      <c r="DW3309" s="77">
        <v>1.4223717087129999E-3</v>
      </c>
      <c r="GE3309" s="77" t="s">
        <v>425</v>
      </c>
      <c r="GF3309" s="77" t="s">
        <v>155</v>
      </c>
      <c r="GG3309" s="77" t="s">
        <v>451</v>
      </c>
      <c r="GH3309" s="77" t="s">
        <v>460</v>
      </c>
      <c r="GI3309" s="77">
        <v>2022</v>
      </c>
      <c r="GJ3309" s="77" t="s">
        <v>301</v>
      </c>
      <c r="GK3309" s="77">
        <v>8585.7228092479436</v>
      </c>
      <c r="GL3309" s="77">
        <v>375.64590099999998</v>
      </c>
      <c r="GM3309" s="77">
        <v>2022</v>
      </c>
      <c r="GN3309" s="77" t="s">
        <v>175</v>
      </c>
      <c r="GO3309" s="77">
        <v>5.3000000000000005E-2</v>
      </c>
      <c r="GP3309" s="77">
        <v>3</v>
      </c>
      <c r="GQ3309" s="77">
        <v>0</v>
      </c>
      <c r="GR3309" s="77" t="s">
        <v>423</v>
      </c>
      <c r="GS3309" s="77">
        <v>5.5966209081309407E-2</v>
      </c>
      <c r="GT3309" s="77">
        <v>480.51035785653755</v>
      </c>
      <c r="GU3309" s="77">
        <v>5.5966209081309407E-2</v>
      </c>
      <c r="GV3309" s="77">
        <v>480.51035785653755</v>
      </c>
      <c r="GW3309" s="77">
        <v>5.5966209081309407E-2</v>
      </c>
      <c r="GX3309" s="77">
        <v>480.51035785653755</v>
      </c>
      <c r="GY3309" s="77">
        <v>0</v>
      </c>
      <c r="GZ3309" s="77">
        <v>0</v>
      </c>
    </row>
    <row r="3310" spans="98:208" x14ac:dyDescent="0.25">
      <c r="CT3310" s="77" t="s">
        <v>155</v>
      </c>
      <c r="CU3310" s="77" t="s">
        <v>491</v>
      </c>
      <c r="CV3310" s="77" t="s">
        <v>432</v>
      </c>
      <c r="CW3310" s="77">
        <v>2020</v>
      </c>
      <c r="CX3310" s="77">
        <v>0</v>
      </c>
      <c r="CY3310" s="77">
        <v>0</v>
      </c>
      <c r="CZ3310" s="77">
        <v>0</v>
      </c>
      <c r="DA3310" s="77">
        <v>0</v>
      </c>
      <c r="DB3310" s="77">
        <v>8807.9522308759297</v>
      </c>
      <c r="DC3310" s="77">
        <v>222.22942162783451</v>
      </c>
      <c r="DD3310" s="77">
        <v>8585.7228092480964</v>
      </c>
      <c r="DE3310" s="77">
        <v>0</v>
      </c>
      <c r="DF3310" s="77">
        <v>514.45318018010585</v>
      </c>
      <c r="DG3310" s="77">
        <v>0</v>
      </c>
      <c r="DH3310" s="77">
        <v>0</v>
      </c>
      <c r="DI3310" s="77">
        <v>0</v>
      </c>
      <c r="DJ3310" s="77">
        <v>1.686685024722193E-6</v>
      </c>
      <c r="DL3310" s="77">
        <v>0</v>
      </c>
      <c r="DM3310" s="77">
        <v>8.677204749304926E-4</v>
      </c>
      <c r="DN3310" s="77">
        <v>8.677204749304926E-4</v>
      </c>
      <c r="DO3310" s="77">
        <v>0</v>
      </c>
      <c r="DP3310" s="77">
        <v>0</v>
      </c>
      <c r="DQ3310" s="77">
        <v>0</v>
      </c>
      <c r="DR3310" s="77">
        <v>0</v>
      </c>
      <c r="DS3310" s="77">
        <v>0</v>
      </c>
      <c r="DT3310" s="77">
        <v>0</v>
      </c>
      <c r="DU3310" s="77">
        <v>0</v>
      </c>
      <c r="DV3310" s="77">
        <v>0</v>
      </c>
      <c r="DW3310" s="77">
        <v>0</v>
      </c>
      <c r="GE3310" s="77" t="s">
        <v>422</v>
      </c>
      <c r="GF3310" s="77" t="s">
        <v>155</v>
      </c>
      <c r="GG3310" s="77" t="s">
        <v>451</v>
      </c>
      <c r="GH3310" s="77" t="s">
        <v>460</v>
      </c>
      <c r="GI3310" s="77">
        <v>2023</v>
      </c>
      <c r="GJ3310" s="77" t="s">
        <v>305</v>
      </c>
      <c r="GK3310" s="77">
        <v>233.23007680793901</v>
      </c>
      <c r="GL3310" s="77">
        <v>375.64590099999998</v>
      </c>
      <c r="GM3310" s="77">
        <v>2023</v>
      </c>
      <c r="GN3310" s="77" t="s">
        <v>175</v>
      </c>
      <c r="GO3310" s="77">
        <v>0.13250000000000001</v>
      </c>
      <c r="GP3310" s="77">
        <v>3</v>
      </c>
      <c r="GQ3310" s="77">
        <v>0</v>
      </c>
      <c r="GR3310" s="77" t="s">
        <v>423</v>
      </c>
      <c r="GS3310" s="77">
        <v>0</v>
      </c>
      <c r="GT3310" s="77">
        <v>0</v>
      </c>
      <c r="GU3310" s="77">
        <v>0.1527377521613833</v>
      </c>
      <c r="GV3310" s="77">
        <v>35.623037668071383</v>
      </c>
      <c r="GW3310" s="77">
        <v>0.1527377521613833</v>
      </c>
      <c r="GX3310" s="77">
        <v>35.623037668071383</v>
      </c>
      <c r="GY3310" s="77">
        <v>0.1527377521613833</v>
      </c>
      <c r="GZ3310" s="77">
        <v>35.623037668071383</v>
      </c>
    </row>
    <row r="3311" spans="98:208" x14ac:dyDescent="0.25">
      <c r="CT3311" s="77" t="s">
        <v>155</v>
      </c>
      <c r="CU3311" s="77" t="s">
        <v>491</v>
      </c>
      <c r="CV3311" s="77" t="s">
        <v>432</v>
      </c>
      <c r="CW3311" s="77">
        <v>2021</v>
      </c>
      <c r="CX3311" s="77">
        <v>0</v>
      </c>
      <c r="CY3311" s="77">
        <v>0</v>
      </c>
      <c r="CZ3311" s="77">
        <v>0</v>
      </c>
      <c r="DA3311" s="77">
        <v>0</v>
      </c>
      <c r="DB3311" s="77">
        <v>8807.9522308759297</v>
      </c>
      <c r="DC3311" s="77">
        <v>222.22942162783451</v>
      </c>
      <c r="DD3311" s="77">
        <v>8585.7228092480964</v>
      </c>
      <c r="DE3311" s="77">
        <v>0</v>
      </c>
      <c r="DF3311" s="77">
        <v>514.45318018010585</v>
      </c>
      <c r="DG3311" s="77">
        <v>514.45318018010585</v>
      </c>
      <c r="DH3311" s="77">
        <v>0</v>
      </c>
      <c r="DI3311" s="77">
        <v>0</v>
      </c>
      <c r="DJ3311" s="77">
        <v>1.686685024722193E-6</v>
      </c>
      <c r="DL3311" s="77">
        <v>0</v>
      </c>
      <c r="DM3311" s="77">
        <v>8.677204749304926E-4</v>
      </c>
      <c r="DN3311" s="77">
        <v>8.677204749304926E-4</v>
      </c>
      <c r="DO3311" s="77">
        <v>0</v>
      </c>
      <c r="DP3311" s="77">
        <v>8.677204749304926E-4</v>
      </c>
      <c r="DQ3311" s="77">
        <v>8.677204749304926E-4</v>
      </c>
      <c r="DR3311" s="77">
        <v>0</v>
      </c>
      <c r="DS3311" s="77">
        <v>0</v>
      </c>
      <c r="DT3311" s="77">
        <v>0</v>
      </c>
      <c r="DU3311" s="77">
        <v>0</v>
      </c>
      <c r="DV3311" s="77">
        <v>0</v>
      </c>
      <c r="DW3311" s="77">
        <v>0</v>
      </c>
      <c r="GE3311" s="77" t="s">
        <v>425</v>
      </c>
      <c r="GF3311" s="77" t="s">
        <v>155</v>
      </c>
      <c r="GG3311" s="77" t="s">
        <v>451</v>
      </c>
      <c r="GH3311" s="77" t="s">
        <v>460</v>
      </c>
      <c r="GI3311" s="77">
        <v>2023</v>
      </c>
      <c r="GJ3311" s="77" t="s">
        <v>301</v>
      </c>
      <c r="GK3311" s="77">
        <v>8896.515993428593</v>
      </c>
      <c r="GL3311" s="77">
        <v>375.64590099999998</v>
      </c>
      <c r="GM3311" s="77">
        <v>2023</v>
      </c>
      <c r="GN3311" s="77" t="s">
        <v>175</v>
      </c>
      <c r="GO3311" s="77">
        <v>5.3000000000000005E-2</v>
      </c>
      <c r="GP3311" s="77">
        <v>3</v>
      </c>
      <c r="GQ3311" s="77">
        <v>0</v>
      </c>
      <c r="GR3311" s="77" t="s">
        <v>423</v>
      </c>
      <c r="GS3311" s="77">
        <v>0</v>
      </c>
      <c r="GT3311" s="77">
        <v>0</v>
      </c>
      <c r="GU3311" s="77">
        <v>5.5966209081309407E-2</v>
      </c>
      <c r="GV3311" s="77">
        <v>497.90427418343768</v>
      </c>
      <c r="GW3311" s="77">
        <v>5.5966209081309407E-2</v>
      </c>
      <c r="GX3311" s="77">
        <v>497.90427418343768</v>
      </c>
      <c r="GY3311" s="77">
        <v>5.5966209081309407E-2</v>
      </c>
      <c r="GZ3311" s="77">
        <v>497.90427418343768</v>
      </c>
    </row>
    <row r="3312" spans="98:208" x14ac:dyDescent="0.25">
      <c r="CT3312" s="77" t="s">
        <v>155</v>
      </c>
      <c r="CU3312" s="77" t="s">
        <v>491</v>
      </c>
      <c r="CV3312" s="77" t="s">
        <v>432</v>
      </c>
      <c r="CW3312" s="77">
        <v>2022</v>
      </c>
      <c r="CX3312" s="77">
        <v>0</v>
      </c>
      <c r="CY3312" s="77">
        <v>0</v>
      </c>
      <c r="CZ3312" s="77">
        <v>0</v>
      </c>
      <c r="DA3312" s="77">
        <v>0</v>
      </c>
      <c r="DB3312" s="77">
        <v>8807.9522308759297</v>
      </c>
      <c r="DC3312" s="77">
        <v>222.22942162783451</v>
      </c>
      <c r="DD3312" s="77">
        <v>8585.7228092480964</v>
      </c>
      <c r="DE3312" s="77">
        <v>0</v>
      </c>
      <c r="DF3312" s="77">
        <v>514.45318018010585</v>
      </c>
      <c r="DG3312" s="77">
        <v>514.45318018010585</v>
      </c>
      <c r="DH3312" s="77">
        <v>514.45318018010585</v>
      </c>
      <c r="DI3312" s="77">
        <v>0</v>
      </c>
      <c r="DJ3312" s="77">
        <v>1.686685024722193E-6</v>
      </c>
      <c r="DL3312" s="77">
        <v>0</v>
      </c>
      <c r="DM3312" s="77">
        <v>8.677204749304926E-4</v>
      </c>
      <c r="DN3312" s="77">
        <v>8.677204749304926E-4</v>
      </c>
      <c r="DO3312" s="77">
        <v>0</v>
      </c>
      <c r="DP3312" s="77">
        <v>8.677204749304926E-4</v>
      </c>
      <c r="DQ3312" s="77">
        <v>8.677204749304926E-4</v>
      </c>
      <c r="DR3312" s="77">
        <v>0</v>
      </c>
      <c r="DS3312" s="77">
        <v>8.677204749304926E-4</v>
      </c>
      <c r="DT3312" s="77">
        <v>8.677204749304926E-4</v>
      </c>
      <c r="DU3312" s="77">
        <v>0</v>
      </c>
      <c r="DV3312" s="77">
        <v>0</v>
      </c>
      <c r="DW3312" s="77">
        <v>0</v>
      </c>
      <c r="GE3312" s="77" t="s">
        <v>422</v>
      </c>
      <c r="GF3312" s="77" t="s">
        <v>155</v>
      </c>
      <c r="GG3312" s="77" t="s">
        <v>451</v>
      </c>
      <c r="GH3312" s="77" t="s">
        <v>460</v>
      </c>
      <c r="GI3312" s="77">
        <v>2024</v>
      </c>
      <c r="GJ3312" s="77" t="s">
        <v>305</v>
      </c>
      <c r="GK3312" s="77">
        <v>233.23007680793901</v>
      </c>
      <c r="GL3312" s="77">
        <v>375.64590099999998</v>
      </c>
      <c r="GM3312" s="77">
        <v>2024</v>
      </c>
      <c r="GN3312" s="77" t="s">
        <v>175</v>
      </c>
      <c r="GO3312" s="77">
        <v>0.13250000000000001</v>
      </c>
      <c r="GP3312" s="77">
        <v>3</v>
      </c>
      <c r="GQ3312" s="77">
        <v>0</v>
      </c>
      <c r="GR3312" s="77" t="s">
        <v>423</v>
      </c>
      <c r="GS3312" s="77">
        <v>0</v>
      </c>
      <c r="GT3312" s="77">
        <v>0</v>
      </c>
      <c r="GU3312" s="77">
        <v>0</v>
      </c>
      <c r="GV3312" s="77">
        <v>0</v>
      </c>
      <c r="GW3312" s="77">
        <v>0.1527377521613833</v>
      </c>
      <c r="GX3312" s="77">
        <v>35.623037668071383</v>
      </c>
      <c r="GY3312" s="77">
        <v>0.1527377521613833</v>
      </c>
      <c r="GZ3312" s="77">
        <v>35.623037668071383</v>
      </c>
    </row>
    <row r="3313" spans="98:208" x14ac:dyDescent="0.25">
      <c r="CT3313" s="77" t="s">
        <v>155</v>
      </c>
      <c r="CU3313" s="77" t="s">
        <v>491</v>
      </c>
      <c r="CV3313" s="77" t="s">
        <v>432</v>
      </c>
      <c r="CW3313" s="77">
        <v>2023</v>
      </c>
      <c r="CX3313" s="77">
        <v>0</v>
      </c>
      <c r="CY3313" s="77">
        <v>0</v>
      </c>
      <c r="CZ3313" s="77">
        <v>0</v>
      </c>
      <c r="DA3313" s="77">
        <v>0</v>
      </c>
      <c r="DB3313" s="77">
        <v>9129.7460702366952</v>
      </c>
      <c r="DC3313" s="77">
        <v>233.23007680794331</v>
      </c>
      <c r="DD3313" s="77">
        <v>8896.5159934287531</v>
      </c>
      <c r="DE3313" s="77">
        <v>0</v>
      </c>
      <c r="DF3313" s="77">
        <v>0</v>
      </c>
      <c r="DG3313" s="77">
        <v>533.52731185151868</v>
      </c>
      <c r="DH3313" s="77">
        <v>533.52731185151868</v>
      </c>
      <c r="DI3313" s="77">
        <v>533.52731185151868</v>
      </c>
      <c r="DJ3313" s="77">
        <v>1.686685024722193E-6</v>
      </c>
      <c r="DL3313" s="77">
        <v>0</v>
      </c>
      <c r="DM3313" s="77">
        <v>0</v>
      </c>
      <c r="DN3313" s="77">
        <v>0</v>
      </c>
      <c r="DO3313" s="77">
        <v>0</v>
      </c>
      <c r="DP3313" s="77">
        <v>8.9989252718024391E-4</v>
      </c>
      <c r="DQ3313" s="77">
        <v>8.9989252718024391E-4</v>
      </c>
      <c r="DR3313" s="77">
        <v>0</v>
      </c>
      <c r="DS3313" s="77">
        <v>8.9989252718024391E-4</v>
      </c>
      <c r="DT3313" s="77">
        <v>8.9989252718024391E-4</v>
      </c>
      <c r="DU3313" s="77">
        <v>0</v>
      </c>
      <c r="DV3313" s="77">
        <v>8.9989252718024391E-4</v>
      </c>
      <c r="DW3313" s="77">
        <v>8.9989252718024391E-4</v>
      </c>
      <c r="GE3313" s="77" t="s">
        <v>425</v>
      </c>
      <c r="GF3313" s="77" t="s">
        <v>155</v>
      </c>
      <c r="GG3313" s="77" t="s">
        <v>451</v>
      </c>
      <c r="GH3313" s="77" t="s">
        <v>460</v>
      </c>
      <c r="GI3313" s="77">
        <v>2024</v>
      </c>
      <c r="GJ3313" s="77" t="s">
        <v>301</v>
      </c>
      <c r="GK3313" s="77">
        <v>8896.515993428593</v>
      </c>
      <c r="GL3313" s="77">
        <v>375.64590099999998</v>
      </c>
      <c r="GM3313" s="77">
        <v>2024</v>
      </c>
      <c r="GN3313" s="77" t="s">
        <v>175</v>
      </c>
      <c r="GO3313" s="77">
        <v>5.3000000000000005E-2</v>
      </c>
      <c r="GP3313" s="77">
        <v>3</v>
      </c>
      <c r="GQ3313" s="77">
        <v>0</v>
      </c>
      <c r="GR3313" s="77" t="s">
        <v>423</v>
      </c>
      <c r="GS3313" s="77">
        <v>0</v>
      </c>
      <c r="GT3313" s="77">
        <v>0</v>
      </c>
      <c r="GU3313" s="77">
        <v>0</v>
      </c>
      <c r="GV3313" s="77">
        <v>0</v>
      </c>
      <c r="GW3313" s="77">
        <v>5.5966209081309407E-2</v>
      </c>
      <c r="GX3313" s="77">
        <v>497.90427418343768</v>
      </c>
      <c r="GY3313" s="77">
        <v>5.5966209081309407E-2</v>
      </c>
      <c r="GZ3313" s="77">
        <v>497.90427418343768</v>
      </c>
    </row>
    <row r="3314" spans="98:208" x14ac:dyDescent="0.25">
      <c r="CT3314" s="77" t="s">
        <v>155</v>
      </c>
      <c r="CU3314" s="77" t="s">
        <v>491</v>
      </c>
      <c r="CV3314" s="77" t="s">
        <v>432</v>
      </c>
      <c r="CW3314" s="77">
        <v>2024</v>
      </c>
      <c r="CX3314" s="77">
        <v>0</v>
      </c>
      <c r="CY3314" s="77">
        <v>0</v>
      </c>
      <c r="CZ3314" s="77">
        <v>0</v>
      </c>
      <c r="DA3314" s="77">
        <v>0</v>
      </c>
      <c r="DB3314" s="77">
        <v>9129.7460702366952</v>
      </c>
      <c r="DC3314" s="77">
        <v>233.23007680794331</v>
      </c>
      <c r="DD3314" s="77">
        <v>8896.5159934287531</v>
      </c>
      <c r="DE3314" s="77">
        <v>0</v>
      </c>
      <c r="DF3314" s="77">
        <v>0</v>
      </c>
      <c r="DG3314" s="77">
        <v>0</v>
      </c>
      <c r="DH3314" s="77">
        <v>533.52731185151868</v>
      </c>
      <c r="DI3314" s="77">
        <v>533.52731185151868</v>
      </c>
      <c r="DJ3314" s="77">
        <v>1.686685024722193E-6</v>
      </c>
      <c r="DL3314" s="77">
        <v>0</v>
      </c>
      <c r="DM3314" s="77">
        <v>0</v>
      </c>
      <c r="DN3314" s="77">
        <v>0</v>
      </c>
      <c r="DO3314" s="77">
        <v>0</v>
      </c>
      <c r="DP3314" s="77">
        <v>0</v>
      </c>
      <c r="DQ3314" s="77">
        <v>0</v>
      </c>
      <c r="DR3314" s="77">
        <v>0</v>
      </c>
      <c r="DS3314" s="77">
        <v>8.9989252718024391E-4</v>
      </c>
      <c r="DT3314" s="77">
        <v>8.9989252718024391E-4</v>
      </c>
      <c r="DU3314" s="77">
        <v>0</v>
      </c>
      <c r="DV3314" s="77">
        <v>8.9989252718024391E-4</v>
      </c>
      <c r="DW3314" s="77">
        <v>8.9989252718024391E-4</v>
      </c>
      <c r="GE3314" s="77" t="s">
        <v>422</v>
      </c>
      <c r="GF3314" s="77" t="s">
        <v>155</v>
      </c>
      <c r="GG3314" s="77" t="s">
        <v>451</v>
      </c>
      <c r="GH3314" s="77" t="s">
        <v>460</v>
      </c>
      <c r="GI3314" s="77">
        <v>2025</v>
      </c>
      <c r="GJ3314" s="77" t="s">
        <v>305</v>
      </c>
      <c r="GK3314" s="77">
        <v>233.23007680793901</v>
      </c>
      <c r="GL3314" s="77">
        <v>375.64590099999998</v>
      </c>
      <c r="GM3314" s="77">
        <v>2025</v>
      </c>
      <c r="GN3314" s="77" t="s">
        <v>175</v>
      </c>
      <c r="GO3314" s="77">
        <v>0.13250000000000001</v>
      </c>
      <c r="GP3314" s="77">
        <v>3</v>
      </c>
      <c r="GQ3314" s="77">
        <v>0</v>
      </c>
      <c r="GR3314" s="77" t="s">
        <v>423</v>
      </c>
      <c r="GS3314" s="77">
        <v>0</v>
      </c>
      <c r="GT3314" s="77">
        <v>0</v>
      </c>
      <c r="GU3314" s="77">
        <v>0</v>
      </c>
      <c r="GV3314" s="77">
        <v>0</v>
      </c>
      <c r="GW3314" s="77">
        <v>0</v>
      </c>
      <c r="GX3314" s="77">
        <v>0</v>
      </c>
      <c r="GY3314" s="77">
        <v>0.1527377521613833</v>
      </c>
      <c r="GZ3314" s="77">
        <v>35.623037668071383</v>
      </c>
    </row>
    <row r="3315" spans="98:208" x14ac:dyDescent="0.25">
      <c r="CT3315" s="77" t="s">
        <v>155</v>
      </c>
      <c r="CU3315" s="77" t="s">
        <v>491</v>
      </c>
      <c r="CV3315" s="77" t="s">
        <v>432</v>
      </c>
      <c r="CW3315" s="77">
        <v>2025</v>
      </c>
      <c r="CX3315" s="77">
        <v>0</v>
      </c>
      <c r="CY3315" s="77">
        <v>0</v>
      </c>
      <c r="CZ3315" s="77">
        <v>0</v>
      </c>
      <c r="DA3315" s="77">
        <v>0</v>
      </c>
      <c r="DB3315" s="77">
        <v>9129.7460702366952</v>
      </c>
      <c r="DC3315" s="77">
        <v>233.23007680794331</v>
      </c>
      <c r="DD3315" s="77">
        <v>8896.5159934287531</v>
      </c>
      <c r="DE3315" s="77">
        <v>0</v>
      </c>
      <c r="DF3315" s="77">
        <v>0</v>
      </c>
      <c r="DG3315" s="77">
        <v>0</v>
      </c>
      <c r="DH3315" s="77">
        <v>0</v>
      </c>
      <c r="DI3315" s="77">
        <v>533.52731185151868</v>
      </c>
      <c r="DJ3315" s="77">
        <v>1.686685024722193E-6</v>
      </c>
      <c r="DL3315" s="77">
        <v>0</v>
      </c>
      <c r="DM3315" s="77">
        <v>0</v>
      </c>
      <c r="DN3315" s="77">
        <v>0</v>
      </c>
      <c r="DO3315" s="77">
        <v>0</v>
      </c>
      <c r="DP3315" s="77">
        <v>0</v>
      </c>
      <c r="DQ3315" s="77">
        <v>0</v>
      </c>
      <c r="DR3315" s="77">
        <v>0</v>
      </c>
      <c r="DS3315" s="77">
        <v>0</v>
      </c>
      <c r="DT3315" s="77">
        <v>0</v>
      </c>
      <c r="DU3315" s="77">
        <v>0</v>
      </c>
      <c r="DV3315" s="77">
        <v>8.9989252718024391E-4</v>
      </c>
      <c r="DW3315" s="77">
        <v>8.9989252718024391E-4</v>
      </c>
      <c r="GE3315" s="77" t="s">
        <v>425</v>
      </c>
      <c r="GF3315" s="77" t="s">
        <v>155</v>
      </c>
      <c r="GG3315" s="77" t="s">
        <v>451</v>
      </c>
      <c r="GH3315" s="77" t="s">
        <v>460</v>
      </c>
      <c r="GI3315" s="77">
        <v>2025</v>
      </c>
      <c r="GJ3315" s="77" t="s">
        <v>301</v>
      </c>
      <c r="GK3315" s="77">
        <v>8896.515993428593</v>
      </c>
      <c r="GL3315" s="77">
        <v>375.64590099999998</v>
      </c>
      <c r="GM3315" s="77">
        <v>2025</v>
      </c>
      <c r="GN3315" s="77" t="s">
        <v>175</v>
      </c>
      <c r="GO3315" s="77">
        <v>5.3000000000000005E-2</v>
      </c>
      <c r="GP3315" s="77">
        <v>3</v>
      </c>
      <c r="GQ3315" s="77">
        <v>0</v>
      </c>
      <c r="GR3315" s="77" t="s">
        <v>423</v>
      </c>
      <c r="GS3315" s="77">
        <v>0</v>
      </c>
      <c r="GT3315" s="77">
        <v>0</v>
      </c>
      <c r="GU3315" s="77">
        <v>0</v>
      </c>
      <c r="GV3315" s="77">
        <v>0</v>
      </c>
      <c r="GW3315" s="77">
        <v>0</v>
      </c>
      <c r="GX3315" s="77">
        <v>0</v>
      </c>
      <c r="GY3315" s="77">
        <v>5.5966209081309407E-2</v>
      </c>
      <c r="GZ3315" s="77">
        <v>497.90427418343768</v>
      </c>
    </row>
    <row r="3316" spans="98:208" x14ac:dyDescent="0.25">
      <c r="CT3316" s="77" t="s">
        <v>155</v>
      </c>
      <c r="CU3316" s="77" t="s">
        <v>491</v>
      </c>
      <c r="CV3316" s="77" t="s">
        <v>439</v>
      </c>
      <c r="CW3316" s="77">
        <v>2020</v>
      </c>
      <c r="CX3316" s="77">
        <v>0</v>
      </c>
      <c r="CY3316" s="77">
        <v>0</v>
      </c>
      <c r="CZ3316" s="77">
        <v>0</v>
      </c>
      <c r="DA3316" s="77">
        <v>0</v>
      </c>
      <c r="DB3316" s="77">
        <v>5.2405583313015596</v>
      </c>
      <c r="DC3316" s="77">
        <v>0.69641821681223193</v>
      </c>
      <c r="DD3316" s="77">
        <v>2.9419641522810278</v>
      </c>
      <c r="DE3316" s="77">
        <v>1.6021759622082949</v>
      </c>
      <c r="DF3316" s="77">
        <v>0.36068764874241388</v>
      </c>
      <c r="DG3316" s="77">
        <v>0</v>
      </c>
      <c r="DH3316" s="77">
        <v>0</v>
      </c>
      <c r="DI3316" s="77">
        <v>0</v>
      </c>
      <c r="DJ3316" s="77">
        <v>1.518016520394643E-5</v>
      </c>
      <c r="DL3316" s="77">
        <v>0</v>
      </c>
      <c r="DM3316" s="77">
        <v>5.4752980949328433E-6</v>
      </c>
      <c r="DN3316" s="77">
        <v>5.4752980949328433E-6</v>
      </c>
      <c r="DO3316" s="77">
        <v>0</v>
      </c>
      <c r="DP3316" s="77">
        <v>0</v>
      </c>
      <c r="DQ3316" s="77">
        <v>0</v>
      </c>
      <c r="DR3316" s="77">
        <v>0</v>
      </c>
      <c r="DS3316" s="77">
        <v>0</v>
      </c>
      <c r="DT3316" s="77">
        <v>0</v>
      </c>
      <c r="DU3316" s="77">
        <v>0</v>
      </c>
      <c r="DV3316" s="77">
        <v>0</v>
      </c>
      <c r="DW3316" s="77">
        <v>0</v>
      </c>
      <c r="GE3316" s="77" t="s">
        <v>422</v>
      </c>
      <c r="GF3316" s="77" t="s">
        <v>155</v>
      </c>
      <c r="GG3316" s="77" t="s">
        <v>451</v>
      </c>
      <c r="GH3316" s="77" t="s">
        <v>467</v>
      </c>
      <c r="GI3316" s="77">
        <v>2021</v>
      </c>
      <c r="GJ3316" s="77" t="s">
        <v>305</v>
      </c>
      <c r="GK3316" s="77">
        <v>0.69641821681222749</v>
      </c>
      <c r="GL3316" s="77">
        <v>375.64590099999998</v>
      </c>
      <c r="GM3316" s="77">
        <v>2021</v>
      </c>
      <c r="GN3316" s="77" t="s">
        <v>175</v>
      </c>
      <c r="GO3316" s="77">
        <v>0.13250000000000001</v>
      </c>
      <c r="GP3316" s="77">
        <v>3</v>
      </c>
      <c r="GQ3316" s="77">
        <v>0</v>
      </c>
      <c r="GR3316" s="77" t="s">
        <v>423</v>
      </c>
      <c r="GS3316" s="77">
        <v>0.1527377521613833</v>
      </c>
      <c r="GT3316" s="77">
        <v>0.1063693530001385</v>
      </c>
      <c r="GU3316" s="77">
        <v>0.1527377521613833</v>
      </c>
      <c r="GV3316" s="77">
        <v>0.1063693530001385</v>
      </c>
      <c r="GW3316" s="77">
        <v>0</v>
      </c>
      <c r="GX3316" s="77">
        <v>0</v>
      </c>
      <c r="GY3316" s="77">
        <v>0</v>
      </c>
      <c r="GZ3316" s="77">
        <v>0</v>
      </c>
    </row>
    <row r="3317" spans="98:208" x14ac:dyDescent="0.25">
      <c r="CT3317" s="77" t="s">
        <v>155</v>
      </c>
      <c r="CU3317" s="77" t="s">
        <v>491</v>
      </c>
      <c r="CV3317" s="77" t="s">
        <v>439</v>
      </c>
      <c r="CW3317" s="77">
        <v>2021</v>
      </c>
      <c r="CX3317" s="77">
        <v>0</v>
      </c>
      <c r="CY3317" s="77">
        <v>0</v>
      </c>
      <c r="CZ3317" s="77">
        <v>0</v>
      </c>
      <c r="DA3317" s="77">
        <v>0</v>
      </c>
      <c r="DB3317" s="77">
        <v>5.2405583313015596</v>
      </c>
      <c r="DC3317" s="77">
        <v>0.69641821681223193</v>
      </c>
      <c r="DD3317" s="77">
        <v>2.9419641522810278</v>
      </c>
      <c r="DE3317" s="77">
        <v>1.6021759622082949</v>
      </c>
      <c r="DF3317" s="77">
        <v>0.36068764874241388</v>
      </c>
      <c r="DG3317" s="77">
        <v>0.36068764874241388</v>
      </c>
      <c r="DH3317" s="77">
        <v>0</v>
      </c>
      <c r="DI3317" s="77">
        <v>0</v>
      </c>
      <c r="DJ3317" s="77">
        <v>1.518016520394643E-5</v>
      </c>
      <c r="DL3317" s="77">
        <v>0</v>
      </c>
      <c r="DM3317" s="77">
        <v>5.4752980949328433E-6</v>
      </c>
      <c r="DN3317" s="77">
        <v>5.4752980949328433E-6</v>
      </c>
      <c r="DO3317" s="77">
        <v>0</v>
      </c>
      <c r="DP3317" s="77">
        <v>5.4752980949328433E-6</v>
      </c>
      <c r="DQ3317" s="77">
        <v>5.4752980949328433E-6</v>
      </c>
      <c r="DR3317" s="77">
        <v>0</v>
      </c>
      <c r="DS3317" s="77">
        <v>0</v>
      </c>
      <c r="DT3317" s="77">
        <v>0</v>
      </c>
      <c r="DU3317" s="77">
        <v>0</v>
      </c>
      <c r="DV3317" s="77">
        <v>0</v>
      </c>
      <c r="DW3317" s="77">
        <v>0</v>
      </c>
      <c r="GE3317" s="77" t="s">
        <v>425</v>
      </c>
      <c r="GF3317" s="77" t="s">
        <v>155</v>
      </c>
      <c r="GG3317" s="77" t="s">
        <v>451</v>
      </c>
      <c r="GH3317" s="77" t="s">
        <v>467</v>
      </c>
      <c r="GI3317" s="77">
        <v>2021</v>
      </c>
      <c r="GJ3317" s="77" t="s">
        <v>301</v>
      </c>
      <c r="GK3317" s="77">
        <v>2.9419641522810438</v>
      </c>
      <c r="GL3317" s="77">
        <v>375.64590099999998</v>
      </c>
      <c r="GM3317" s="77">
        <v>2021</v>
      </c>
      <c r="GN3317" s="77" t="s">
        <v>175</v>
      </c>
      <c r="GO3317" s="77">
        <v>5.3000000000000005E-2</v>
      </c>
      <c r="GP3317" s="77">
        <v>3</v>
      </c>
      <c r="GQ3317" s="77">
        <v>0</v>
      </c>
      <c r="GR3317" s="77" t="s">
        <v>423</v>
      </c>
      <c r="GS3317" s="77">
        <v>5.5966209081309407E-2</v>
      </c>
      <c r="GT3317" s="77">
        <v>0.16465058085627809</v>
      </c>
      <c r="GU3317" s="77">
        <v>5.5966209081309407E-2</v>
      </c>
      <c r="GV3317" s="77">
        <v>0.16465058085627809</v>
      </c>
      <c r="GW3317" s="77">
        <v>0</v>
      </c>
      <c r="GX3317" s="77">
        <v>0</v>
      </c>
      <c r="GY3317" s="77">
        <v>0</v>
      </c>
      <c r="GZ3317" s="77">
        <v>0</v>
      </c>
    </row>
    <row r="3318" spans="98:208" x14ac:dyDescent="0.25">
      <c r="CT3318" s="77" t="s">
        <v>155</v>
      </c>
      <c r="CU3318" s="77" t="s">
        <v>491</v>
      </c>
      <c r="CV3318" s="77" t="s">
        <v>439</v>
      </c>
      <c r="CW3318" s="77">
        <v>2022</v>
      </c>
      <c r="CX3318" s="77">
        <v>0</v>
      </c>
      <c r="CY3318" s="77">
        <v>0</v>
      </c>
      <c r="CZ3318" s="77">
        <v>0</v>
      </c>
      <c r="DA3318" s="77">
        <v>0</v>
      </c>
      <c r="DB3318" s="77">
        <v>5.2405583313015596</v>
      </c>
      <c r="DC3318" s="77">
        <v>0.69641821681223193</v>
      </c>
      <c r="DD3318" s="77">
        <v>2.9419641522810278</v>
      </c>
      <c r="DE3318" s="77">
        <v>1.6021759622082949</v>
      </c>
      <c r="DF3318" s="77">
        <v>0.36068764874241388</v>
      </c>
      <c r="DG3318" s="77">
        <v>0.36068764874241388</v>
      </c>
      <c r="DH3318" s="77">
        <v>0.36068764874241388</v>
      </c>
      <c r="DI3318" s="77">
        <v>0</v>
      </c>
      <c r="DJ3318" s="77">
        <v>1.518016520394643E-5</v>
      </c>
      <c r="DL3318" s="77">
        <v>0</v>
      </c>
      <c r="DM3318" s="77">
        <v>5.4752980949328433E-6</v>
      </c>
      <c r="DN3318" s="77">
        <v>5.4752980949328433E-6</v>
      </c>
      <c r="DO3318" s="77">
        <v>0</v>
      </c>
      <c r="DP3318" s="77">
        <v>5.4752980949328433E-6</v>
      </c>
      <c r="DQ3318" s="77">
        <v>5.4752980949328433E-6</v>
      </c>
      <c r="DR3318" s="77">
        <v>0</v>
      </c>
      <c r="DS3318" s="77">
        <v>5.4752980949328433E-6</v>
      </c>
      <c r="DT3318" s="77">
        <v>5.4752980949328433E-6</v>
      </c>
      <c r="DU3318" s="77">
        <v>0</v>
      </c>
      <c r="DV3318" s="77">
        <v>0</v>
      </c>
      <c r="DW3318" s="77">
        <v>0</v>
      </c>
      <c r="GE3318" s="77" t="s">
        <v>427</v>
      </c>
      <c r="GF3318" s="77" t="s">
        <v>155</v>
      </c>
      <c r="GG3318" s="77" t="s">
        <v>451</v>
      </c>
      <c r="GH3318" s="77" t="s">
        <v>467</v>
      </c>
      <c r="GI3318" s="77">
        <v>2021</v>
      </c>
      <c r="GJ3318" s="77" t="s">
        <v>303</v>
      </c>
      <c r="GK3318" s="77">
        <v>1.602175962208304</v>
      </c>
      <c r="GL3318" s="77">
        <v>375.64590099999998</v>
      </c>
      <c r="GM3318" s="77">
        <v>2021</v>
      </c>
      <c r="GN3318" s="77" t="s">
        <v>175</v>
      </c>
      <c r="GO3318" s="77">
        <v>5.3000000000000005E-2</v>
      </c>
      <c r="GP3318" s="77">
        <v>3</v>
      </c>
      <c r="GQ3318" s="77">
        <v>0</v>
      </c>
      <c r="GR3318" s="77" t="s">
        <v>423</v>
      </c>
      <c r="GS3318" s="77">
        <v>5.5966209081309407E-2</v>
      </c>
      <c r="GT3318" s="77">
        <v>8.9667714885998021E-2</v>
      </c>
      <c r="GU3318" s="77">
        <v>5.5966209081309407E-2</v>
      </c>
      <c r="GV3318" s="77">
        <v>8.9667714885998021E-2</v>
      </c>
      <c r="GW3318" s="77">
        <v>0</v>
      </c>
      <c r="GX3318" s="77">
        <v>0</v>
      </c>
      <c r="GY3318" s="77">
        <v>0</v>
      </c>
      <c r="GZ3318" s="77">
        <v>0</v>
      </c>
    </row>
    <row r="3319" spans="98:208" x14ac:dyDescent="0.25">
      <c r="CT3319" s="77" t="s">
        <v>155</v>
      </c>
      <c r="CU3319" s="77" t="s">
        <v>491</v>
      </c>
      <c r="CV3319" s="77" t="s">
        <v>439</v>
      </c>
      <c r="CW3319" s="77">
        <v>2023</v>
      </c>
      <c r="CX3319" s="77">
        <v>0</v>
      </c>
      <c r="CY3319" s="77">
        <v>0</v>
      </c>
      <c r="CZ3319" s="77">
        <v>0</v>
      </c>
      <c r="DA3319" s="77">
        <v>0</v>
      </c>
      <c r="DB3319" s="77">
        <v>5.4750346070077871</v>
      </c>
      <c r="DC3319" s="77">
        <v>0.71896016785821404</v>
      </c>
      <c r="DD3319" s="77">
        <v>3.0714971986151132</v>
      </c>
      <c r="DE3319" s="77">
        <v>1.684577240534455</v>
      </c>
      <c r="DF3319" s="77">
        <v>0</v>
      </c>
      <c r="DG3319" s="77">
        <v>0.37599181639995055</v>
      </c>
      <c r="DH3319" s="77">
        <v>0.37599181639995055</v>
      </c>
      <c r="DI3319" s="77">
        <v>0.37599181639995055</v>
      </c>
      <c r="DJ3319" s="77">
        <v>1.518016520394643E-5</v>
      </c>
      <c r="DL3319" s="77">
        <v>0</v>
      </c>
      <c r="DM3319" s="77">
        <v>0</v>
      </c>
      <c r="DN3319" s="77">
        <v>0</v>
      </c>
      <c r="DO3319" s="77">
        <v>0</v>
      </c>
      <c r="DP3319" s="77">
        <v>5.7076178882831444E-6</v>
      </c>
      <c r="DQ3319" s="77">
        <v>5.7076178882831444E-6</v>
      </c>
      <c r="DR3319" s="77">
        <v>0</v>
      </c>
      <c r="DS3319" s="77">
        <v>5.7076178882831444E-6</v>
      </c>
      <c r="DT3319" s="77">
        <v>5.7076178882831444E-6</v>
      </c>
      <c r="DU3319" s="77">
        <v>0</v>
      </c>
      <c r="DV3319" s="77">
        <v>5.7076178882831444E-6</v>
      </c>
      <c r="DW3319" s="77">
        <v>5.7076178882831444E-6</v>
      </c>
      <c r="GE3319" s="77" t="s">
        <v>422</v>
      </c>
      <c r="GF3319" s="77" t="s">
        <v>155</v>
      </c>
      <c r="GG3319" s="77" t="s">
        <v>451</v>
      </c>
      <c r="GH3319" s="77" t="s">
        <v>467</v>
      </c>
      <c r="GI3319" s="77">
        <v>2022</v>
      </c>
      <c r="GJ3319" s="77" t="s">
        <v>305</v>
      </c>
      <c r="GK3319" s="77">
        <v>0.69641821681222749</v>
      </c>
      <c r="GL3319" s="77">
        <v>375.64590099999998</v>
      </c>
      <c r="GM3319" s="77">
        <v>2022</v>
      </c>
      <c r="GN3319" s="77" t="s">
        <v>175</v>
      </c>
      <c r="GO3319" s="77">
        <v>0.13250000000000001</v>
      </c>
      <c r="GP3319" s="77">
        <v>3</v>
      </c>
      <c r="GQ3319" s="77">
        <v>0</v>
      </c>
      <c r="GR3319" s="77" t="s">
        <v>423</v>
      </c>
      <c r="GS3319" s="77">
        <v>0.1527377521613833</v>
      </c>
      <c r="GT3319" s="77">
        <v>0.1063693530001385</v>
      </c>
      <c r="GU3319" s="77">
        <v>0.1527377521613833</v>
      </c>
      <c r="GV3319" s="77">
        <v>0.1063693530001385</v>
      </c>
      <c r="GW3319" s="77">
        <v>0.1527377521613833</v>
      </c>
      <c r="GX3319" s="77">
        <v>0.1063693530001385</v>
      </c>
      <c r="GY3319" s="77">
        <v>0</v>
      </c>
      <c r="GZ3319" s="77">
        <v>0</v>
      </c>
    </row>
    <row r="3320" spans="98:208" x14ac:dyDescent="0.25">
      <c r="CT3320" s="77" t="s">
        <v>155</v>
      </c>
      <c r="CU3320" s="77" t="s">
        <v>491</v>
      </c>
      <c r="CV3320" s="77" t="s">
        <v>439</v>
      </c>
      <c r="CW3320" s="77">
        <v>2024</v>
      </c>
      <c r="CX3320" s="77">
        <v>0</v>
      </c>
      <c r="CY3320" s="77">
        <v>0</v>
      </c>
      <c r="CZ3320" s="77">
        <v>0</v>
      </c>
      <c r="DA3320" s="77">
        <v>0</v>
      </c>
      <c r="DB3320" s="77">
        <v>5.4750346070077871</v>
      </c>
      <c r="DC3320" s="77">
        <v>0.71896016785821404</v>
      </c>
      <c r="DD3320" s="77">
        <v>3.0714971986151132</v>
      </c>
      <c r="DE3320" s="77">
        <v>1.684577240534455</v>
      </c>
      <c r="DF3320" s="77">
        <v>0</v>
      </c>
      <c r="DG3320" s="77">
        <v>0</v>
      </c>
      <c r="DH3320" s="77">
        <v>0.37599181639995055</v>
      </c>
      <c r="DI3320" s="77">
        <v>0.37599181639995055</v>
      </c>
      <c r="DJ3320" s="77">
        <v>1.518016520394643E-5</v>
      </c>
      <c r="DL3320" s="77">
        <v>0</v>
      </c>
      <c r="DM3320" s="77">
        <v>0</v>
      </c>
      <c r="DN3320" s="77">
        <v>0</v>
      </c>
      <c r="DO3320" s="77">
        <v>0</v>
      </c>
      <c r="DP3320" s="77">
        <v>0</v>
      </c>
      <c r="DQ3320" s="77">
        <v>0</v>
      </c>
      <c r="DR3320" s="77">
        <v>0</v>
      </c>
      <c r="DS3320" s="77">
        <v>5.7076178882831444E-6</v>
      </c>
      <c r="DT3320" s="77">
        <v>5.7076178882831444E-6</v>
      </c>
      <c r="DU3320" s="77">
        <v>0</v>
      </c>
      <c r="DV3320" s="77">
        <v>5.7076178882831444E-6</v>
      </c>
      <c r="DW3320" s="77">
        <v>5.7076178882831444E-6</v>
      </c>
      <c r="GE3320" s="77" t="s">
        <v>425</v>
      </c>
      <c r="GF3320" s="77" t="s">
        <v>155</v>
      </c>
      <c r="GG3320" s="77" t="s">
        <v>451</v>
      </c>
      <c r="GH3320" s="77" t="s">
        <v>467</v>
      </c>
      <c r="GI3320" s="77">
        <v>2022</v>
      </c>
      <c r="GJ3320" s="77" t="s">
        <v>301</v>
      </c>
      <c r="GK3320" s="77">
        <v>2.9419641522810438</v>
      </c>
      <c r="GL3320" s="77">
        <v>375.64590099999998</v>
      </c>
      <c r="GM3320" s="77">
        <v>2022</v>
      </c>
      <c r="GN3320" s="77" t="s">
        <v>175</v>
      </c>
      <c r="GO3320" s="77">
        <v>5.3000000000000005E-2</v>
      </c>
      <c r="GP3320" s="77">
        <v>3</v>
      </c>
      <c r="GQ3320" s="77">
        <v>0</v>
      </c>
      <c r="GR3320" s="77" t="s">
        <v>423</v>
      </c>
      <c r="GS3320" s="77">
        <v>5.5966209081309407E-2</v>
      </c>
      <c r="GT3320" s="77">
        <v>0.16465058085627809</v>
      </c>
      <c r="GU3320" s="77">
        <v>5.5966209081309407E-2</v>
      </c>
      <c r="GV3320" s="77">
        <v>0.16465058085627809</v>
      </c>
      <c r="GW3320" s="77">
        <v>5.5966209081309407E-2</v>
      </c>
      <c r="GX3320" s="77">
        <v>0.16465058085627809</v>
      </c>
      <c r="GY3320" s="77">
        <v>0</v>
      </c>
      <c r="GZ3320" s="77">
        <v>0</v>
      </c>
    </row>
    <row r="3321" spans="98:208" x14ac:dyDescent="0.25">
      <c r="CT3321" s="77" t="s">
        <v>155</v>
      </c>
      <c r="CU3321" s="77" t="s">
        <v>491</v>
      </c>
      <c r="CV3321" s="77" t="s">
        <v>439</v>
      </c>
      <c r="CW3321" s="77">
        <v>2025</v>
      </c>
      <c r="CX3321" s="77">
        <v>0</v>
      </c>
      <c r="CY3321" s="77">
        <v>0</v>
      </c>
      <c r="CZ3321" s="77">
        <v>0</v>
      </c>
      <c r="DA3321" s="77">
        <v>0</v>
      </c>
      <c r="DB3321" s="77">
        <v>5.4750346070077871</v>
      </c>
      <c r="DC3321" s="77">
        <v>0.71896016785821404</v>
      </c>
      <c r="DD3321" s="77">
        <v>3.0714971986151132</v>
      </c>
      <c r="DE3321" s="77">
        <v>1.684577240534455</v>
      </c>
      <c r="DF3321" s="77">
        <v>0</v>
      </c>
      <c r="DG3321" s="77">
        <v>0</v>
      </c>
      <c r="DH3321" s="77">
        <v>0</v>
      </c>
      <c r="DI3321" s="77">
        <v>0.37599181639995055</v>
      </c>
      <c r="DJ3321" s="77">
        <v>1.518016520394643E-5</v>
      </c>
      <c r="DL3321" s="77">
        <v>0</v>
      </c>
      <c r="DM3321" s="77">
        <v>0</v>
      </c>
      <c r="DN3321" s="77">
        <v>0</v>
      </c>
      <c r="DO3321" s="77">
        <v>0</v>
      </c>
      <c r="DP3321" s="77">
        <v>0</v>
      </c>
      <c r="DQ3321" s="77">
        <v>0</v>
      </c>
      <c r="DR3321" s="77">
        <v>0</v>
      </c>
      <c r="DS3321" s="77">
        <v>0</v>
      </c>
      <c r="DT3321" s="77">
        <v>0</v>
      </c>
      <c r="DU3321" s="77">
        <v>0</v>
      </c>
      <c r="DV3321" s="77">
        <v>5.7076178882831444E-6</v>
      </c>
      <c r="DW3321" s="77">
        <v>5.7076178882831444E-6</v>
      </c>
      <c r="GE3321" s="77" t="s">
        <v>427</v>
      </c>
      <c r="GF3321" s="77" t="s">
        <v>155</v>
      </c>
      <c r="GG3321" s="77" t="s">
        <v>451</v>
      </c>
      <c r="GH3321" s="77" t="s">
        <v>467</v>
      </c>
      <c r="GI3321" s="77">
        <v>2022</v>
      </c>
      <c r="GJ3321" s="77" t="s">
        <v>303</v>
      </c>
      <c r="GK3321" s="77">
        <v>1.602175962208304</v>
      </c>
      <c r="GL3321" s="77">
        <v>375.64590099999998</v>
      </c>
      <c r="GM3321" s="77">
        <v>2022</v>
      </c>
      <c r="GN3321" s="77" t="s">
        <v>175</v>
      </c>
      <c r="GO3321" s="77">
        <v>5.3000000000000005E-2</v>
      </c>
      <c r="GP3321" s="77">
        <v>3</v>
      </c>
      <c r="GQ3321" s="77">
        <v>0</v>
      </c>
      <c r="GR3321" s="77" t="s">
        <v>423</v>
      </c>
      <c r="GS3321" s="77">
        <v>5.5966209081309407E-2</v>
      </c>
      <c r="GT3321" s="77">
        <v>8.9667714885998021E-2</v>
      </c>
      <c r="GU3321" s="77">
        <v>5.5966209081309407E-2</v>
      </c>
      <c r="GV3321" s="77">
        <v>8.9667714885998021E-2</v>
      </c>
      <c r="GW3321" s="77">
        <v>5.5966209081309407E-2</v>
      </c>
      <c r="GX3321" s="77">
        <v>8.9667714885998021E-2</v>
      </c>
      <c r="GY3321" s="77">
        <v>0</v>
      </c>
      <c r="GZ3321" s="77">
        <v>0</v>
      </c>
    </row>
    <row r="3322" spans="98:208" x14ac:dyDescent="0.25">
      <c r="CT3322" s="77" t="s">
        <v>155</v>
      </c>
      <c r="CU3322" s="77" t="s">
        <v>491</v>
      </c>
      <c r="CV3322" s="77" t="s">
        <v>446</v>
      </c>
      <c r="CW3322" s="77">
        <v>2020</v>
      </c>
      <c r="CX3322" s="77">
        <v>0</v>
      </c>
      <c r="CY3322" s="77">
        <v>0</v>
      </c>
      <c r="CZ3322" s="77">
        <v>0</v>
      </c>
      <c r="DA3322" s="77">
        <v>0</v>
      </c>
      <c r="DB3322" s="77">
        <v>7.7900575334948499E-2</v>
      </c>
      <c r="DC3322" s="77">
        <v>3.6425060683954492E-2</v>
      </c>
      <c r="DD3322" s="77">
        <v>1.580872452543261E-3</v>
      </c>
      <c r="DE3322" s="77">
        <v>3.9894642198450729E-2</v>
      </c>
      <c r="DF3322" s="77">
        <v>7.8847092159216297E-3</v>
      </c>
      <c r="DG3322" s="77">
        <v>0</v>
      </c>
      <c r="DH3322" s="77">
        <v>0</v>
      </c>
      <c r="DI3322" s="77">
        <v>0</v>
      </c>
      <c r="DJ3322" s="77">
        <v>2.6067717031014251E-3</v>
      </c>
      <c r="DL3322" s="77">
        <v>0</v>
      </c>
      <c r="DM3322" s="77">
        <v>2.055363687124753E-5</v>
      </c>
      <c r="DN3322" s="77">
        <v>2.055363687124753E-5</v>
      </c>
      <c r="DO3322" s="77">
        <v>0</v>
      </c>
      <c r="DP3322" s="77">
        <v>0</v>
      </c>
      <c r="DQ3322" s="77">
        <v>0</v>
      </c>
      <c r="DR3322" s="77">
        <v>0</v>
      </c>
      <c r="DS3322" s="77">
        <v>0</v>
      </c>
      <c r="DT3322" s="77">
        <v>0</v>
      </c>
      <c r="DU3322" s="77">
        <v>0</v>
      </c>
      <c r="DV3322" s="77">
        <v>0</v>
      </c>
      <c r="DW3322" s="77">
        <v>0</v>
      </c>
      <c r="GE3322" s="77" t="s">
        <v>422</v>
      </c>
      <c r="GF3322" s="77" t="s">
        <v>155</v>
      </c>
      <c r="GG3322" s="77" t="s">
        <v>451</v>
      </c>
      <c r="GH3322" s="77" t="s">
        <v>467</v>
      </c>
      <c r="GI3322" s="77">
        <v>2023</v>
      </c>
      <c r="GJ3322" s="77" t="s">
        <v>305</v>
      </c>
      <c r="GK3322" s="77">
        <v>0.71896016785821171</v>
      </c>
      <c r="GL3322" s="77">
        <v>375.64590099999998</v>
      </c>
      <c r="GM3322" s="77">
        <v>2023</v>
      </c>
      <c r="GN3322" s="77" t="s">
        <v>175</v>
      </c>
      <c r="GO3322" s="77">
        <v>0.13250000000000001</v>
      </c>
      <c r="GP3322" s="77">
        <v>3</v>
      </c>
      <c r="GQ3322" s="77">
        <v>0</v>
      </c>
      <c r="GR3322" s="77" t="s">
        <v>423</v>
      </c>
      <c r="GS3322" s="77">
        <v>0</v>
      </c>
      <c r="GT3322" s="77">
        <v>0</v>
      </c>
      <c r="GU3322" s="77">
        <v>0.1527377521613833</v>
      </c>
      <c r="GV3322" s="77">
        <v>0.10981235993223408</v>
      </c>
      <c r="GW3322" s="77">
        <v>0.1527377521613833</v>
      </c>
      <c r="GX3322" s="77">
        <v>0.10981235993223408</v>
      </c>
      <c r="GY3322" s="77">
        <v>0.1527377521613833</v>
      </c>
      <c r="GZ3322" s="77">
        <v>0.10981235993223408</v>
      </c>
    </row>
    <row r="3323" spans="98:208" x14ac:dyDescent="0.25">
      <c r="CT3323" s="77" t="s">
        <v>155</v>
      </c>
      <c r="CU3323" s="77" t="s">
        <v>491</v>
      </c>
      <c r="CV3323" s="77" t="s">
        <v>446</v>
      </c>
      <c r="CW3323" s="77">
        <v>2021</v>
      </c>
      <c r="CX3323" s="77">
        <v>0</v>
      </c>
      <c r="CY3323" s="77">
        <v>0</v>
      </c>
      <c r="CZ3323" s="77">
        <v>0</v>
      </c>
      <c r="DA3323" s="77">
        <v>0</v>
      </c>
      <c r="DB3323" s="77">
        <v>7.7900575334948499E-2</v>
      </c>
      <c r="DC3323" s="77">
        <v>3.6425060683954492E-2</v>
      </c>
      <c r="DD3323" s="77">
        <v>1.580872452543261E-3</v>
      </c>
      <c r="DE3323" s="77">
        <v>3.9894642198450729E-2</v>
      </c>
      <c r="DF3323" s="77">
        <v>7.8847092159216297E-3</v>
      </c>
      <c r="DG3323" s="77">
        <v>7.8847092159216297E-3</v>
      </c>
      <c r="DH3323" s="77">
        <v>0</v>
      </c>
      <c r="DI3323" s="77">
        <v>0</v>
      </c>
      <c r="DJ3323" s="77">
        <v>2.6067717031014251E-3</v>
      </c>
      <c r="DL3323" s="77">
        <v>0</v>
      </c>
      <c r="DM3323" s="77">
        <v>2.055363687124753E-5</v>
      </c>
      <c r="DN3323" s="77">
        <v>2.055363687124753E-5</v>
      </c>
      <c r="DO3323" s="77">
        <v>0</v>
      </c>
      <c r="DP3323" s="77">
        <v>2.055363687124753E-5</v>
      </c>
      <c r="DQ3323" s="77">
        <v>2.055363687124753E-5</v>
      </c>
      <c r="DR3323" s="77">
        <v>0</v>
      </c>
      <c r="DS3323" s="77">
        <v>0</v>
      </c>
      <c r="DT3323" s="77">
        <v>0</v>
      </c>
      <c r="DU3323" s="77">
        <v>0</v>
      </c>
      <c r="DV3323" s="77">
        <v>0</v>
      </c>
      <c r="DW3323" s="77">
        <v>0</v>
      </c>
      <c r="GE3323" s="77" t="s">
        <v>425</v>
      </c>
      <c r="GF3323" s="77" t="s">
        <v>155</v>
      </c>
      <c r="GG3323" s="77" t="s">
        <v>451</v>
      </c>
      <c r="GH3323" s="77" t="s">
        <v>467</v>
      </c>
      <c r="GI3323" s="77">
        <v>2023</v>
      </c>
      <c r="GJ3323" s="77" t="s">
        <v>301</v>
      </c>
      <c r="GK3323" s="77">
        <v>3.0714971986151309</v>
      </c>
      <c r="GL3323" s="77">
        <v>375.64590099999998</v>
      </c>
      <c r="GM3323" s="77">
        <v>2023</v>
      </c>
      <c r="GN3323" s="77" t="s">
        <v>175</v>
      </c>
      <c r="GO3323" s="77">
        <v>5.3000000000000005E-2</v>
      </c>
      <c r="GP3323" s="77">
        <v>3</v>
      </c>
      <c r="GQ3323" s="77">
        <v>0</v>
      </c>
      <c r="GR3323" s="77" t="s">
        <v>423</v>
      </c>
      <c r="GS3323" s="77">
        <v>0</v>
      </c>
      <c r="GT3323" s="77">
        <v>0</v>
      </c>
      <c r="GU3323" s="77">
        <v>5.5966209081309407E-2</v>
      </c>
      <c r="GV3323" s="77">
        <v>0.17190005441035056</v>
      </c>
      <c r="GW3323" s="77">
        <v>5.5966209081309407E-2</v>
      </c>
      <c r="GX3323" s="77">
        <v>0.17190005441035056</v>
      </c>
      <c r="GY3323" s="77">
        <v>5.5966209081309407E-2</v>
      </c>
      <c r="GZ3323" s="77">
        <v>0.17190005441035056</v>
      </c>
    </row>
    <row r="3324" spans="98:208" x14ac:dyDescent="0.25">
      <c r="CT3324" s="77" t="s">
        <v>155</v>
      </c>
      <c r="CU3324" s="77" t="s">
        <v>491</v>
      </c>
      <c r="CV3324" s="77" t="s">
        <v>446</v>
      </c>
      <c r="CW3324" s="77">
        <v>2022</v>
      </c>
      <c r="CX3324" s="77">
        <v>0</v>
      </c>
      <c r="CY3324" s="77">
        <v>0</v>
      </c>
      <c r="CZ3324" s="77">
        <v>0</v>
      </c>
      <c r="DA3324" s="77">
        <v>0</v>
      </c>
      <c r="DB3324" s="77">
        <v>7.7900575334948499E-2</v>
      </c>
      <c r="DC3324" s="77">
        <v>3.6425060683954492E-2</v>
      </c>
      <c r="DD3324" s="77">
        <v>1.580872452543261E-3</v>
      </c>
      <c r="DE3324" s="77">
        <v>3.9894642198450729E-2</v>
      </c>
      <c r="DF3324" s="77">
        <v>7.8847092159216297E-3</v>
      </c>
      <c r="DG3324" s="77">
        <v>7.8847092159216297E-3</v>
      </c>
      <c r="DH3324" s="77">
        <v>7.8847092159216297E-3</v>
      </c>
      <c r="DI3324" s="77">
        <v>0</v>
      </c>
      <c r="DJ3324" s="77">
        <v>2.6067717031014251E-3</v>
      </c>
      <c r="DL3324" s="77">
        <v>0</v>
      </c>
      <c r="DM3324" s="77">
        <v>2.055363687124753E-5</v>
      </c>
      <c r="DN3324" s="77">
        <v>2.055363687124753E-5</v>
      </c>
      <c r="DO3324" s="77">
        <v>0</v>
      </c>
      <c r="DP3324" s="77">
        <v>2.055363687124753E-5</v>
      </c>
      <c r="DQ3324" s="77">
        <v>2.055363687124753E-5</v>
      </c>
      <c r="DR3324" s="77">
        <v>0</v>
      </c>
      <c r="DS3324" s="77">
        <v>2.055363687124753E-5</v>
      </c>
      <c r="DT3324" s="77">
        <v>2.055363687124753E-5</v>
      </c>
      <c r="DU3324" s="77">
        <v>0</v>
      </c>
      <c r="DV3324" s="77">
        <v>0</v>
      </c>
      <c r="DW3324" s="77">
        <v>0</v>
      </c>
      <c r="GE3324" s="77" t="s">
        <v>427</v>
      </c>
      <c r="GF3324" s="77" t="s">
        <v>155</v>
      </c>
      <c r="GG3324" s="77" t="s">
        <v>451</v>
      </c>
      <c r="GH3324" s="77" t="s">
        <v>467</v>
      </c>
      <c r="GI3324" s="77">
        <v>2023</v>
      </c>
      <c r="GJ3324" s="77" t="s">
        <v>303</v>
      </c>
      <c r="GK3324" s="77">
        <v>1.684577240534463</v>
      </c>
      <c r="GL3324" s="77">
        <v>375.64590099999998</v>
      </c>
      <c r="GM3324" s="77">
        <v>2023</v>
      </c>
      <c r="GN3324" s="77" t="s">
        <v>175</v>
      </c>
      <c r="GO3324" s="77">
        <v>5.3000000000000005E-2</v>
      </c>
      <c r="GP3324" s="77">
        <v>3</v>
      </c>
      <c r="GQ3324" s="77">
        <v>0</v>
      </c>
      <c r="GR3324" s="77" t="s">
        <v>423</v>
      </c>
      <c r="GS3324" s="77">
        <v>0</v>
      </c>
      <c r="GT3324" s="77">
        <v>0</v>
      </c>
      <c r="GU3324" s="77">
        <v>5.5966209081309407E-2</v>
      </c>
      <c r="GV3324" s="77">
        <v>9.4279402057366998E-2</v>
      </c>
      <c r="GW3324" s="77">
        <v>5.5966209081309407E-2</v>
      </c>
      <c r="GX3324" s="77">
        <v>9.4279402057366998E-2</v>
      </c>
      <c r="GY3324" s="77">
        <v>5.5966209081309407E-2</v>
      </c>
      <c r="GZ3324" s="77">
        <v>9.4279402057366998E-2</v>
      </c>
    </row>
    <row r="3325" spans="98:208" x14ac:dyDescent="0.25">
      <c r="CT3325" s="77" t="s">
        <v>155</v>
      </c>
      <c r="CU3325" s="77" t="s">
        <v>491</v>
      </c>
      <c r="CV3325" s="77" t="s">
        <v>446</v>
      </c>
      <c r="CW3325" s="77">
        <v>2023</v>
      </c>
      <c r="CX3325" s="77">
        <v>0</v>
      </c>
      <c r="CY3325" s="77">
        <v>0</v>
      </c>
      <c r="CZ3325" s="77">
        <v>0</v>
      </c>
      <c r="DA3325" s="77">
        <v>0</v>
      </c>
      <c r="DB3325" s="77">
        <v>8.040826903697719E-2</v>
      </c>
      <c r="DC3325" s="77">
        <v>3.7590224611390742E-2</v>
      </c>
      <c r="DD3325" s="77">
        <v>1.6314334115687321E-3</v>
      </c>
      <c r="DE3325" s="77">
        <v>4.1186611014017722E-2</v>
      </c>
      <c r="DF3325" s="77">
        <v>0</v>
      </c>
      <c r="DG3325" s="77">
        <v>8.1378100371604957E-3</v>
      </c>
      <c r="DH3325" s="77">
        <v>8.1378100371604957E-3</v>
      </c>
      <c r="DI3325" s="77">
        <v>8.1378100371604957E-3</v>
      </c>
      <c r="DJ3325" s="77">
        <v>2.6067717031014251E-3</v>
      </c>
      <c r="DL3325" s="77">
        <v>0</v>
      </c>
      <c r="DM3325" s="77">
        <v>0</v>
      </c>
      <c r="DN3325" s="77">
        <v>0</v>
      </c>
      <c r="DO3325" s="77">
        <v>0</v>
      </c>
      <c r="DP3325" s="77">
        <v>2.1213412930084736E-5</v>
      </c>
      <c r="DQ3325" s="77">
        <v>2.1213412930084736E-5</v>
      </c>
      <c r="DR3325" s="77">
        <v>0</v>
      </c>
      <c r="DS3325" s="77">
        <v>2.1213412930084736E-5</v>
      </c>
      <c r="DT3325" s="77">
        <v>2.1213412930084736E-5</v>
      </c>
      <c r="DU3325" s="77">
        <v>0</v>
      </c>
      <c r="DV3325" s="77">
        <v>2.1213412930084736E-5</v>
      </c>
      <c r="DW3325" s="77">
        <v>2.1213412930084736E-5</v>
      </c>
      <c r="GE3325" s="77" t="s">
        <v>422</v>
      </c>
      <c r="GF3325" s="77" t="s">
        <v>155</v>
      </c>
      <c r="GG3325" s="77" t="s">
        <v>451</v>
      </c>
      <c r="GH3325" s="77" t="s">
        <v>467</v>
      </c>
      <c r="GI3325" s="77">
        <v>2024</v>
      </c>
      <c r="GJ3325" s="77" t="s">
        <v>305</v>
      </c>
      <c r="GK3325" s="77">
        <v>0.71896016785821171</v>
      </c>
      <c r="GL3325" s="77">
        <v>375.64590099999998</v>
      </c>
      <c r="GM3325" s="77">
        <v>2024</v>
      </c>
      <c r="GN3325" s="77" t="s">
        <v>175</v>
      </c>
      <c r="GO3325" s="77">
        <v>0.13250000000000001</v>
      </c>
      <c r="GP3325" s="77">
        <v>3</v>
      </c>
      <c r="GQ3325" s="77">
        <v>0</v>
      </c>
      <c r="GR3325" s="77" t="s">
        <v>423</v>
      </c>
      <c r="GS3325" s="77">
        <v>0</v>
      </c>
      <c r="GT3325" s="77">
        <v>0</v>
      </c>
      <c r="GU3325" s="77">
        <v>0</v>
      </c>
      <c r="GV3325" s="77">
        <v>0</v>
      </c>
      <c r="GW3325" s="77">
        <v>0.1527377521613833</v>
      </c>
      <c r="GX3325" s="77">
        <v>0.10981235993223408</v>
      </c>
      <c r="GY3325" s="77">
        <v>0.1527377521613833</v>
      </c>
      <c r="GZ3325" s="77">
        <v>0.10981235993223408</v>
      </c>
    </row>
    <row r="3326" spans="98:208" x14ac:dyDescent="0.25">
      <c r="CT3326" s="77" t="s">
        <v>155</v>
      </c>
      <c r="CU3326" s="77" t="s">
        <v>491</v>
      </c>
      <c r="CV3326" s="77" t="s">
        <v>446</v>
      </c>
      <c r="CW3326" s="77">
        <v>2024</v>
      </c>
      <c r="CX3326" s="77">
        <v>0</v>
      </c>
      <c r="CY3326" s="77">
        <v>0</v>
      </c>
      <c r="CZ3326" s="77">
        <v>0</v>
      </c>
      <c r="DA3326" s="77">
        <v>0</v>
      </c>
      <c r="DB3326" s="77">
        <v>8.040826903697719E-2</v>
      </c>
      <c r="DC3326" s="77">
        <v>3.7590224611390742E-2</v>
      </c>
      <c r="DD3326" s="77">
        <v>1.6314334115687321E-3</v>
      </c>
      <c r="DE3326" s="77">
        <v>4.1186611014017722E-2</v>
      </c>
      <c r="DF3326" s="77">
        <v>0</v>
      </c>
      <c r="DG3326" s="77">
        <v>0</v>
      </c>
      <c r="DH3326" s="77">
        <v>8.1378100371604957E-3</v>
      </c>
      <c r="DI3326" s="77">
        <v>8.1378100371604957E-3</v>
      </c>
      <c r="DJ3326" s="77">
        <v>2.6067717031014251E-3</v>
      </c>
      <c r="DL3326" s="77">
        <v>0</v>
      </c>
      <c r="DM3326" s="77">
        <v>0</v>
      </c>
      <c r="DN3326" s="77">
        <v>0</v>
      </c>
      <c r="DO3326" s="77">
        <v>0</v>
      </c>
      <c r="DP3326" s="77">
        <v>0</v>
      </c>
      <c r="DQ3326" s="77">
        <v>0</v>
      </c>
      <c r="DR3326" s="77">
        <v>0</v>
      </c>
      <c r="DS3326" s="77">
        <v>2.1213412930084736E-5</v>
      </c>
      <c r="DT3326" s="77">
        <v>2.1213412930084736E-5</v>
      </c>
      <c r="DU3326" s="77">
        <v>0</v>
      </c>
      <c r="DV3326" s="77">
        <v>2.1213412930084736E-5</v>
      </c>
      <c r="DW3326" s="77">
        <v>2.1213412930084736E-5</v>
      </c>
      <c r="GE3326" s="77" t="s">
        <v>425</v>
      </c>
      <c r="GF3326" s="77" t="s">
        <v>155</v>
      </c>
      <c r="GG3326" s="77" t="s">
        <v>451</v>
      </c>
      <c r="GH3326" s="77" t="s">
        <v>467</v>
      </c>
      <c r="GI3326" s="77">
        <v>2024</v>
      </c>
      <c r="GJ3326" s="77" t="s">
        <v>301</v>
      </c>
      <c r="GK3326" s="77">
        <v>3.0714971986151309</v>
      </c>
      <c r="GL3326" s="77">
        <v>375.64590099999998</v>
      </c>
      <c r="GM3326" s="77">
        <v>2024</v>
      </c>
      <c r="GN3326" s="77" t="s">
        <v>175</v>
      </c>
      <c r="GO3326" s="77">
        <v>5.3000000000000005E-2</v>
      </c>
      <c r="GP3326" s="77">
        <v>3</v>
      </c>
      <c r="GQ3326" s="77">
        <v>0</v>
      </c>
      <c r="GR3326" s="77" t="s">
        <v>423</v>
      </c>
      <c r="GS3326" s="77">
        <v>0</v>
      </c>
      <c r="GT3326" s="77">
        <v>0</v>
      </c>
      <c r="GU3326" s="77">
        <v>0</v>
      </c>
      <c r="GV3326" s="77">
        <v>0</v>
      </c>
      <c r="GW3326" s="77">
        <v>5.5966209081309407E-2</v>
      </c>
      <c r="GX3326" s="77">
        <v>0.17190005441035056</v>
      </c>
      <c r="GY3326" s="77">
        <v>5.5966209081309407E-2</v>
      </c>
      <c r="GZ3326" s="77">
        <v>0.17190005441035056</v>
      </c>
    </row>
    <row r="3327" spans="98:208" x14ac:dyDescent="0.25">
      <c r="CT3327" s="77" t="s">
        <v>155</v>
      </c>
      <c r="CU3327" s="77" t="s">
        <v>491</v>
      </c>
      <c r="CV3327" s="77" t="s">
        <v>446</v>
      </c>
      <c r="CW3327" s="77">
        <v>2025</v>
      </c>
      <c r="CX3327" s="77">
        <v>0</v>
      </c>
      <c r="CY3327" s="77">
        <v>0</v>
      </c>
      <c r="CZ3327" s="77">
        <v>0</v>
      </c>
      <c r="DA3327" s="77">
        <v>0</v>
      </c>
      <c r="DB3327" s="77">
        <v>8.040826903697719E-2</v>
      </c>
      <c r="DC3327" s="77">
        <v>3.7590224611390742E-2</v>
      </c>
      <c r="DD3327" s="77">
        <v>1.6314334115687321E-3</v>
      </c>
      <c r="DE3327" s="77">
        <v>4.1186611014017722E-2</v>
      </c>
      <c r="DF3327" s="77">
        <v>0</v>
      </c>
      <c r="DG3327" s="77">
        <v>0</v>
      </c>
      <c r="DH3327" s="77">
        <v>0</v>
      </c>
      <c r="DI3327" s="77">
        <v>8.1378100371604957E-3</v>
      </c>
      <c r="DJ3327" s="77">
        <v>2.6067717031014251E-3</v>
      </c>
      <c r="DL3327" s="77">
        <v>0</v>
      </c>
      <c r="DM3327" s="77">
        <v>0</v>
      </c>
      <c r="DN3327" s="77">
        <v>0</v>
      </c>
      <c r="DO3327" s="77">
        <v>0</v>
      </c>
      <c r="DP3327" s="77">
        <v>0</v>
      </c>
      <c r="DQ3327" s="77">
        <v>0</v>
      </c>
      <c r="DR3327" s="77">
        <v>0</v>
      </c>
      <c r="DS3327" s="77">
        <v>0</v>
      </c>
      <c r="DT3327" s="77">
        <v>0</v>
      </c>
      <c r="DU3327" s="77">
        <v>0</v>
      </c>
      <c r="DV3327" s="77">
        <v>2.1213412930084736E-5</v>
      </c>
      <c r="DW3327" s="77">
        <v>2.1213412930084736E-5</v>
      </c>
      <c r="GE3327" s="77" t="s">
        <v>427</v>
      </c>
      <c r="GF3327" s="77" t="s">
        <v>155</v>
      </c>
      <c r="GG3327" s="77" t="s">
        <v>451</v>
      </c>
      <c r="GH3327" s="77" t="s">
        <v>467</v>
      </c>
      <c r="GI3327" s="77">
        <v>2024</v>
      </c>
      <c r="GJ3327" s="77" t="s">
        <v>303</v>
      </c>
      <c r="GK3327" s="77">
        <v>1.684577240534463</v>
      </c>
      <c r="GL3327" s="77">
        <v>375.64590099999998</v>
      </c>
      <c r="GM3327" s="77">
        <v>2024</v>
      </c>
      <c r="GN3327" s="77" t="s">
        <v>175</v>
      </c>
      <c r="GO3327" s="77">
        <v>5.3000000000000005E-2</v>
      </c>
      <c r="GP3327" s="77">
        <v>3</v>
      </c>
      <c r="GQ3327" s="77">
        <v>0</v>
      </c>
      <c r="GR3327" s="77" t="s">
        <v>423</v>
      </c>
      <c r="GS3327" s="77">
        <v>0</v>
      </c>
      <c r="GT3327" s="77">
        <v>0</v>
      </c>
      <c r="GU3327" s="77">
        <v>0</v>
      </c>
      <c r="GV3327" s="77">
        <v>0</v>
      </c>
      <c r="GW3327" s="77">
        <v>5.5966209081309407E-2</v>
      </c>
      <c r="GX3327" s="77">
        <v>9.4279402057366998E-2</v>
      </c>
      <c r="GY3327" s="77">
        <v>5.5966209081309407E-2</v>
      </c>
      <c r="GZ3327" s="77">
        <v>9.4279402057366998E-2</v>
      </c>
    </row>
    <row r="3328" spans="98:208" x14ac:dyDescent="0.25">
      <c r="CT3328" s="77" t="s">
        <v>155</v>
      </c>
      <c r="CU3328" s="77" t="s">
        <v>491</v>
      </c>
      <c r="CV3328" s="77" t="s">
        <v>453</v>
      </c>
      <c r="CW3328" s="77">
        <v>2020</v>
      </c>
      <c r="CX3328" s="77">
        <v>0</v>
      </c>
      <c r="CY3328" s="77">
        <v>0</v>
      </c>
      <c r="CZ3328" s="77">
        <v>0</v>
      </c>
      <c r="DA3328" s="77">
        <v>0</v>
      </c>
      <c r="DB3328" s="77">
        <v>14146.130641332529</v>
      </c>
      <c r="DC3328" s="77">
        <v>222.22942162783079</v>
      </c>
      <c r="DD3328" s="77">
        <v>8585.7228092479509</v>
      </c>
      <c r="DE3328" s="77">
        <v>5338.1784104567496</v>
      </c>
      <c r="DF3328" s="77">
        <v>813.21078921305138</v>
      </c>
      <c r="DG3328" s="77">
        <v>0</v>
      </c>
      <c r="DH3328" s="77">
        <v>0</v>
      </c>
      <c r="DI3328" s="77">
        <v>0</v>
      </c>
      <c r="DJ3328" s="77">
        <v>1.261749695459433E-5</v>
      </c>
      <c r="DL3328" s="77">
        <v>0</v>
      </c>
      <c r="DM3328" s="77">
        <v>1.0260684656338928E-2</v>
      </c>
      <c r="DN3328" s="77">
        <v>1.0260684656338928E-2</v>
      </c>
      <c r="DO3328" s="77">
        <v>0</v>
      </c>
      <c r="DP3328" s="77">
        <v>0</v>
      </c>
      <c r="DQ3328" s="77">
        <v>0</v>
      </c>
      <c r="DR3328" s="77">
        <v>0</v>
      </c>
      <c r="DS3328" s="77">
        <v>0</v>
      </c>
      <c r="DT3328" s="77">
        <v>0</v>
      </c>
      <c r="DU3328" s="77">
        <v>0</v>
      </c>
      <c r="DV3328" s="77">
        <v>0</v>
      </c>
      <c r="DW3328" s="77">
        <v>0</v>
      </c>
      <c r="GE3328" s="77" t="s">
        <v>422</v>
      </c>
      <c r="GF3328" s="77" t="s">
        <v>155</v>
      </c>
      <c r="GG3328" s="77" t="s">
        <v>451</v>
      </c>
      <c r="GH3328" s="77" t="s">
        <v>467</v>
      </c>
      <c r="GI3328" s="77">
        <v>2025</v>
      </c>
      <c r="GJ3328" s="77" t="s">
        <v>305</v>
      </c>
      <c r="GK3328" s="77">
        <v>0.71896016785821171</v>
      </c>
      <c r="GL3328" s="77">
        <v>375.64590099999998</v>
      </c>
      <c r="GM3328" s="77">
        <v>2025</v>
      </c>
      <c r="GN3328" s="77" t="s">
        <v>175</v>
      </c>
      <c r="GO3328" s="77">
        <v>0.13250000000000001</v>
      </c>
      <c r="GP3328" s="77">
        <v>3</v>
      </c>
      <c r="GQ3328" s="77">
        <v>0</v>
      </c>
      <c r="GR3328" s="77" t="s">
        <v>423</v>
      </c>
      <c r="GS3328" s="77">
        <v>0</v>
      </c>
      <c r="GT3328" s="77">
        <v>0</v>
      </c>
      <c r="GU3328" s="77">
        <v>0</v>
      </c>
      <c r="GV3328" s="77">
        <v>0</v>
      </c>
      <c r="GW3328" s="77">
        <v>0</v>
      </c>
      <c r="GX3328" s="77">
        <v>0</v>
      </c>
      <c r="GY3328" s="77">
        <v>0.1527377521613833</v>
      </c>
      <c r="GZ3328" s="77">
        <v>0.10981235993223408</v>
      </c>
    </row>
    <row r="3329" spans="98:208" x14ac:dyDescent="0.25">
      <c r="CT3329" s="77" t="s">
        <v>155</v>
      </c>
      <c r="CU3329" s="77" t="s">
        <v>491</v>
      </c>
      <c r="CV3329" s="77" t="s">
        <v>453</v>
      </c>
      <c r="CW3329" s="77">
        <v>2021</v>
      </c>
      <c r="CX3329" s="77">
        <v>0</v>
      </c>
      <c r="CY3329" s="77">
        <v>0</v>
      </c>
      <c r="CZ3329" s="77">
        <v>0</v>
      </c>
      <c r="DA3329" s="77">
        <v>0</v>
      </c>
      <c r="DB3329" s="77">
        <v>14146.130641332529</v>
      </c>
      <c r="DC3329" s="77">
        <v>222.22942162783079</v>
      </c>
      <c r="DD3329" s="77">
        <v>8585.7228092479509</v>
      </c>
      <c r="DE3329" s="77">
        <v>5338.1784104567496</v>
      </c>
      <c r="DF3329" s="77">
        <v>813.21078921305138</v>
      </c>
      <c r="DG3329" s="77">
        <v>813.21078921305138</v>
      </c>
      <c r="DH3329" s="77">
        <v>0</v>
      </c>
      <c r="DI3329" s="77">
        <v>0</v>
      </c>
      <c r="DJ3329" s="77">
        <v>1.261749695459433E-5</v>
      </c>
      <c r="DL3329" s="77">
        <v>0</v>
      </c>
      <c r="DM3329" s="77">
        <v>1.0260684656338928E-2</v>
      </c>
      <c r="DN3329" s="77">
        <v>1.0260684656338928E-2</v>
      </c>
      <c r="DO3329" s="77">
        <v>0</v>
      </c>
      <c r="DP3329" s="77">
        <v>1.0260684656338928E-2</v>
      </c>
      <c r="DQ3329" s="77">
        <v>1.0260684656338928E-2</v>
      </c>
      <c r="DR3329" s="77">
        <v>0</v>
      </c>
      <c r="DS3329" s="77">
        <v>0</v>
      </c>
      <c r="DT3329" s="77">
        <v>0</v>
      </c>
      <c r="DU3329" s="77">
        <v>0</v>
      </c>
      <c r="DV3329" s="77">
        <v>0</v>
      </c>
      <c r="DW3329" s="77">
        <v>0</v>
      </c>
      <c r="GE3329" s="77" t="s">
        <v>425</v>
      </c>
      <c r="GF3329" s="77" t="s">
        <v>155</v>
      </c>
      <c r="GG3329" s="77" t="s">
        <v>451</v>
      </c>
      <c r="GH3329" s="77" t="s">
        <v>467</v>
      </c>
      <c r="GI3329" s="77">
        <v>2025</v>
      </c>
      <c r="GJ3329" s="77" t="s">
        <v>301</v>
      </c>
      <c r="GK3329" s="77">
        <v>3.0714971986151309</v>
      </c>
      <c r="GL3329" s="77">
        <v>375.64590099999998</v>
      </c>
      <c r="GM3329" s="77">
        <v>2025</v>
      </c>
      <c r="GN3329" s="77" t="s">
        <v>175</v>
      </c>
      <c r="GO3329" s="77">
        <v>5.3000000000000005E-2</v>
      </c>
      <c r="GP3329" s="77">
        <v>3</v>
      </c>
      <c r="GQ3329" s="77">
        <v>0</v>
      </c>
      <c r="GR3329" s="77" t="s">
        <v>423</v>
      </c>
      <c r="GS3329" s="77">
        <v>0</v>
      </c>
      <c r="GT3329" s="77">
        <v>0</v>
      </c>
      <c r="GU3329" s="77">
        <v>0</v>
      </c>
      <c r="GV3329" s="77">
        <v>0</v>
      </c>
      <c r="GW3329" s="77">
        <v>0</v>
      </c>
      <c r="GX3329" s="77">
        <v>0</v>
      </c>
      <c r="GY3329" s="77">
        <v>5.5966209081309407E-2</v>
      </c>
      <c r="GZ3329" s="77">
        <v>0.17190005441035056</v>
      </c>
    </row>
    <row r="3330" spans="98:208" x14ac:dyDescent="0.25">
      <c r="CT3330" s="77" t="s">
        <v>155</v>
      </c>
      <c r="CU3330" s="77" t="s">
        <v>491</v>
      </c>
      <c r="CV3330" s="77" t="s">
        <v>453</v>
      </c>
      <c r="CW3330" s="77">
        <v>2022</v>
      </c>
      <c r="CX3330" s="77">
        <v>0</v>
      </c>
      <c r="CY3330" s="77">
        <v>0</v>
      </c>
      <c r="CZ3330" s="77">
        <v>0</v>
      </c>
      <c r="DA3330" s="77">
        <v>0</v>
      </c>
      <c r="DB3330" s="77">
        <v>14146.130641332529</v>
      </c>
      <c r="DC3330" s="77">
        <v>222.22942162783079</v>
      </c>
      <c r="DD3330" s="77">
        <v>8585.7228092479509</v>
      </c>
      <c r="DE3330" s="77">
        <v>5338.1784104567496</v>
      </c>
      <c r="DF3330" s="77">
        <v>813.21078921305138</v>
      </c>
      <c r="DG3330" s="77">
        <v>813.21078921305138</v>
      </c>
      <c r="DH3330" s="77">
        <v>813.21078921305138</v>
      </c>
      <c r="DI3330" s="77">
        <v>0</v>
      </c>
      <c r="DJ3330" s="77">
        <v>1.261749695459433E-5</v>
      </c>
      <c r="DL3330" s="77">
        <v>0</v>
      </c>
      <c r="DM3330" s="77">
        <v>1.0260684656338928E-2</v>
      </c>
      <c r="DN3330" s="77">
        <v>1.0260684656338928E-2</v>
      </c>
      <c r="DO3330" s="77">
        <v>0</v>
      </c>
      <c r="DP3330" s="77">
        <v>1.0260684656338928E-2</v>
      </c>
      <c r="DQ3330" s="77">
        <v>1.0260684656338928E-2</v>
      </c>
      <c r="DR3330" s="77">
        <v>0</v>
      </c>
      <c r="DS3330" s="77">
        <v>1.0260684656338928E-2</v>
      </c>
      <c r="DT3330" s="77">
        <v>1.0260684656338928E-2</v>
      </c>
      <c r="DU3330" s="77">
        <v>0</v>
      </c>
      <c r="DV3330" s="77">
        <v>0</v>
      </c>
      <c r="DW3330" s="77">
        <v>0</v>
      </c>
      <c r="GE3330" s="77" t="s">
        <v>427</v>
      </c>
      <c r="GF3330" s="77" t="s">
        <v>155</v>
      </c>
      <c r="GG3330" s="77" t="s">
        <v>451</v>
      </c>
      <c r="GH3330" s="77" t="s">
        <v>467</v>
      </c>
      <c r="GI3330" s="77">
        <v>2025</v>
      </c>
      <c r="GJ3330" s="77" t="s">
        <v>303</v>
      </c>
      <c r="GK3330" s="77">
        <v>1.684577240534463</v>
      </c>
      <c r="GL3330" s="77">
        <v>375.64590099999998</v>
      </c>
      <c r="GM3330" s="77">
        <v>2025</v>
      </c>
      <c r="GN3330" s="77" t="s">
        <v>175</v>
      </c>
      <c r="GO3330" s="77">
        <v>5.3000000000000005E-2</v>
      </c>
      <c r="GP3330" s="77">
        <v>3</v>
      </c>
      <c r="GQ3330" s="77">
        <v>0</v>
      </c>
      <c r="GR3330" s="77" t="s">
        <v>423</v>
      </c>
      <c r="GS3330" s="77">
        <v>0</v>
      </c>
      <c r="GT3330" s="77">
        <v>0</v>
      </c>
      <c r="GU3330" s="77">
        <v>0</v>
      </c>
      <c r="GV3330" s="77">
        <v>0</v>
      </c>
      <c r="GW3330" s="77">
        <v>0</v>
      </c>
      <c r="GX3330" s="77">
        <v>0</v>
      </c>
      <c r="GY3330" s="77">
        <v>5.5966209081309407E-2</v>
      </c>
      <c r="GZ3330" s="77">
        <v>9.4279402057366998E-2</v>
      </c>
    </row>
    <row r="3331" spans="98:208" x14ac:dyDescent="0.25">
      <c r="CT3331" s="77" t="s">
        <v>155</v>
      </c>
      <c r="CU3331" s="77" t="s">
        <v>491</v>
      </c>
      <c r="CV3331" s="77" t="s">
        <v>453</v>
      </c>
      <c r="CW3331" s="77">
        <v>2023</v>
      </c>
      <c r="CX3331" s="77">
        <v>0</v>
      </c>
      <c r="CY3331" s="77">
        <v>0</v>
      </c>
      <c r="CZ3331" s="77">
        <v>0</v>
      </c>
      <c r="DA3331" s="77">
        <v>0</v>
      </c>
      <c r="DB3331" s="77">
        <v>14664.637556436641</v>
      </c>
      <c r="DC3331" s="77">
        <v>233.23007680793941</v>
      </c>
      <c r="DD3331" s="77">
        <v>8896.5159934286003</v>
      </c>
      <c r="DE3331" s="77">
        <v>5534.8914862000966</v>
      </c>
      <c r="DF3331" s="77">
        <v>0</v>
      </c>
      <c r="DG3331" s="77">
        <v>843.29420601054358</v>
      </c>
      <c r="DH3331" s="77">
        <v>843.29420601054358</v>
      </c>
      <c r="DI3331" s="77">
        <v>843.29420601054358</v>
      </c>
      <c r="DJ3331" s="77">
        <v>1.261749695459433E-5</v>
      </c>
      <c r="DL3331" s="77">
        <v>0</v>
      </c>
      <c r="DM3331" s="77">
        <v>0</v>
      </c>
      <c r="DN3331" s="77">
        <v>0</v>
      </c>
      <c r="DO3331" s="77">
        <v>0</v>
      </c>
      <c r="DP3331" s="77">
        <v>1.0640262076165077E-2</v>
      </c>
      <c r="DQ3331" s="77">
        <v>1.0640262076165077E-2</v>
      </c>
      <c r="DR3331" s="77">
        <v>0</v>
      </c>
      <c r="DS3331" s="77">
        <v>1.0640262076165077E-2</v>
      </c>
      <c r="DT3331" s="77">
        <v>1.0640262076165077E-2</v>
      </c>
      <c r="DU3331" s="77">
        <v>0</v>
      </c>
      <c r="DV3331" s="77">
        <v>1.0640262076165077E-2</v>
      </c>
      <c r="DW3331" s="77">
        <v>1.0640262076165077E-2</v>
      </c>
      <c r="GE3331" s="77" t="s">
        <v>422</v>
      </c>
      <c r="GF3331" s="77" t="s">
        <v>155</v>
      </c>
      <c r="GG3331" s="77" t="s">
        <v>451</v>
      </c>
      <c r="GH3331" s="77" t="s">
        <v>474</v>
      </c>
      <c r="GI3331" s="77">
        <v>2021</v>
      </c>
      <c r="GJ3331" s="77" t="s">
        <v>305</v>
      </c>
      <c r="GK3331" s="77">
        <v>3.6425060683954097E-2</v>
      </c>
      <c r="GL3331" s="77">
        <v>375.64590099999998</v>
      </c>
      <c r="GM3331" s="77">
        <v>2021</v>
      </c>
      <c r="GN3331" s="77" t="s">
        <v>175</v>
      </c>
      <c r="GO3331" s="77">
        <v>0.13250000000000001</v>
      </c>
      <c r="GP3331" s="77">
        <v>3</v>
      </c>
      <c r="GQ3331" s="77">
        <v>0</v>
      </c>
      <c r="GR3331" s="77" t="s">
        <v>423</v>
      </c>
      <c r="GS3331" s="77">
        <v>0.1527377521613833</v>
      </c>
      <c r="GT3331" s="77">
        <v>5.5634818912091277E-3</v>
      </c>
      <c r="GU3331" s="77">
        <v>0.1527377521613833</v>
      </c>
      <c r="GV3331" s="77">
        <v>5.5634818912091277E-3</v>
      </c>
      <c r="GW3331" s="77">
        <v>0</v>
      </c>
      <c r="GX3331" s="77">
        <v>0</v>
      </c>
      <c r="GY3331" s="77">
        <v>0</v>
      </c>
      <c r="GZ3331" s="77">
        <v>0</v>
      </c>
    </row>
    <row r="3332" spans="98:208" x14ac:dyDescent="0.25">
      <c r="CT3332" s="77" t="s">
        <v>155</v>
      </c>
      <c r="CU3332" s="77" t="s">
        <v>491</v>
      </c>
      <c r="CV3332" s="77" t="s">
        <v>453</v>
      </c>
      <c r="CW3332" s="77">
        <v>2024</v>
      </c>
      <c r="CX3332" s="77">
        <v>0</v>
      </c>
      <c r="CY3332" s="77">
        <v>0</v>
      </c>
      <c r="CZ3332" s="77">
        <v>0</v>
      </c>
      <c r="DA3332" s="77">
        <v>0</v>
      </c>
      <c r="DB3332" s="77">
        <v>14664.637556436641</v>
      </c>
      <c r="DC3332" s="77">
        <v>233.23007680793941</v>
      </c>
      <c r="DD3332" s="77">
        <v>8896.5159934286003</v>
      </c>
      <c r="DE3332" s="77">
        <v>5534.8914862000966</v>
      </c>
      <c r="DF3332" s="77">
        <v>0</v>
      </c>
      <c r="DG3332" s="77">
        <v>0</v>
      </c>
      <c r="DH3332" s="77">
        <v>843.29420601054358</v>
      </c>
      <c r="DI3332" s="77">
        <v>843.29420601054358</v>
      </c>
      <c r="DJ3332" s="77">
        <v>1.261749695459433E-5</v>
      </c>
      <c r="DL3332" s="77">
        <v>0</v>
      </c>
      <c r="DM3332" s="77">
        <v>0</v>
      </c>
      <c r="DN3332" s="77">
        <v>0</v>
      </c>
      <c r="DO3332" s="77">
        <v>0</v>
      </c>
      <c r="DP3332" s="77">
        <v>0</v>
      </c>
      <c r="DQ3332" s="77">
        <v>0</v>
      </c>
      <c r="DR3332" s="77">
        <v>0</v>
      </c>
      <c r="DS3332" s="77">
        <v>1.0640262076165077E-2</v>
      </c>
      <c r="DT3332" s="77">
        <v>1.0640262076165077E-2</v>
      </c>
      <c r="DU3332" s="77">
        <v>0</v>
      </c>
      <c r="DV3332" s="77">
        <v>1.0640262076165077E-2</v>
      </c>
      <c r="DW3332" s="77">
        <v>1.0640262076165077E-2</v>
      </c>
      <c r="GE3332" s="77" t="s">
        <v>425</v>
      </c>
      <c r="GF3332" s="77" t="s">
        <v>155</v>
      </c>
      <c r="GG3332" s="77" t="s">
        <v>451</v>
      </c>
      <c r="GH3332" s="77" t="s">
        <v>474</v>
      </c>
      <c r="GI3332" s="77">
        <v>2021</v>
      </c>
      <c r="GJ3332" s="77" t="s">
        <v>301</v>
      </c>
      <c r="GK3332" s="77">
        <v>1.580872452543052E-3</v>
      </c>
      <c r="GL3332" s="77">
        <v>375.64590099999998</v>
      </c>
      <c r="GM3332" s="77">
        <v>2021</v>
      </c>
      <c r="GN3332" s="77" t="s">
        <v>175</v>
      </c>
      <c r="GO3332" s="77">
        <v>5.3000000000000005E-2</v>
      </c>
      <c r="GP3332" s="77">
        <v>3</v>
      </c>
      <c r="GQ3332" s="77">
        <v>0</v>
      </c>
      <c r="GR3332" s="77" t="s">
        <v>423</v>
      </c>
      <c r="GS3332" s="77">
        <v>5.5966209081309407E-2</v>
      </c>
      <c r="GT3332" s="77">
        <v>8.8475438209906833E-5</v>
      </c>
      <c r="GU3332" s="77">
        <v>5.5966209081309407E-2</v>
      </c>
      <c r="GV3332" s="77">
        <v>8.8475438209906833E-5</v>
      </c>
      <c r="GW3332" s="77">
        <v>0</v>
      </c>
      <c r="GX3332" s="77">
        <v>0</v>
      </c>
      <c r="GY3332" s="77">
        <v>0</v>
      </c>
      <c r="GZ3332" s="77">
        <v>0</v>
      </c>
    </row>
    <row r="3333" spans="98:208" x14ac:dyDescent="0.25">
      <c r="CT3333" s="77" t="s">
        <v>155</v>
      </c>
      <c r="CU3333" s="77" t="s">
        <v>491</v>
      </c>
      <c r="CV3333" s="77" t="s">
        <v>453</v>
      </c>
      <c r="CW3333" s="77">
        <v>2025</v>
      </c>
      <c r="CX3333" s="77">
        <v>0</v>
      </c>
      <c r="CY3333" s="77">
        <v>0</v>
      </c>
      <c r="CZ3333" s="77">
        <v>0</v>
      </c>
      <c r="DA3333" s="77">
        <v>0</v>
      </c>
      <c r="DB3333" s="77">
        <v>14664.637556436641</v>
      </c>
      <c r="DC3333" s="77">
        <v>233.23007680793941</v>
      </c>
      <c r="DD3333" s="77">
        <v>8896.5159934286003</v>
      </c>
      <c r="DE3333" s="77">
        <v>5534.8914862000966</v>
      </c>
      <c r="DF3333" s="77">
        <v>0</v>
      </c>
      <c r="DG3333" s="77">
        <v>0</v>
      </c>
      <c r="DH3333" s="77">
        <v>0</v>
      </c>
      <c r="DI3333" s="77">
        <v>843.29420601054358</v>
      </c>
      <c r="DJ3333" s="77">
        <v>1.261749695459433E-5</v>
      </c>
      <c r="DL3333" s="77">
        <v>0</v>
      </c>
      <c r="DM3333" s="77">
        <v>0</v>
      </c>
      <c r="DN3333" s="77">
        <v>0</v>
      </c>
      <c r="DO3333" s="77">
        <v>0</v>
      </c>
      <c r="DP3333" s="77">
        <v>0</v>
      </c>
      <c r="DQ3333" s="77">
        <v>0</v>
      </c>
      <c r="DR3333" s="77">
        <v>0</v>
      </c>
      <c r="DS3333" s="77">
        <v>0</v>
      </c>
      <c r="DT3333" s="77">
        <v>0</v>
      </c>
      <c r="DU3333" s="77">
        <v>0</v>
      </c>
      <c r="DV3333" s="77">
        <v>1.0640262076165077E-2</v>
      </c>
      <c r="DW3333" s="77">
        <v>1.0640262076165077E-2</v>
      </c>
      <c r="GE3333" s="77" t="s">
        <v>427</v>
      </c>
      <c r="GF3333" s="77" t="s">
        <v>155</v>
      </c>
      <c r="GG3333" s="77" t="s">
        <v>451</v>
      </c>
      <c r="GH3333" s="77" t="s">
        <v>474</v>
      </c>
      <c r="GI3333" s="77">
        <v>2021</v>
      </c>
      <c r="GJ3333" s="77" t="s">
        <v>303</v>
      </c>
      <c r="GK3333" s="77">
        <v>3.9894642198450188E-2</v>
      </c>
      <c r="GL3333" s="77">
        <v>375.64590099999998</v>
      </c>
      <c r="GM3333" s="77">
        <v>2021</v>
      </c>
      <c r="GN3333" s="77" t="s">
        <v>175</v>
      </c>
      <c r="GO3333" s="77">
        <v>5.3000000000000005E-2</v>
      </c>
      <c r="GP3333" s="77">
        <v>3</v>
      </c>
      <c r="GQ3333" s="77">
        <v>0</v>
      </c>
      <c r="GR3333" s="77" t="s">
        <v>423</v>
      </c>
      <c r="GS3333" s="77">
        <v>5.5966209081309407E-2</v>
      </c>
      <c r="GT3333" s="77">
        <v>2.2327518865024923E-3</v>
      </c>
      <c r="GU3333" s="77">
        <v>5.5966209081309407E-2</v>
      </c>
      <c r="GV3333" s="77">
        <v>2.2327518865024923E-3</v>
      </c>
      <c r="GW3333" s="77">
        <v>0</v>
      </c>
      <c r="GX3333" s="77">
        <v>0</v>
      </c>
      <c r="GY3333" s="77">
        <v>0</v>
      </c>
      <c r="GZ3333" s="77">
        <v>0</v>
      </c>
    </row>
    <row r="3334" spans="98:208" x14ac:dyDescent="0.25">
      <c r="CT3334" s="77" t="s">
        <v>155</v>
      </c>
      <c r="CU3334" s="77" t="s">
        <v>491</v>
      </c>
      <c r="CV3334" s="77" t="s">
        <v>460</v>
      </c>
      <c r="CW3334" s="77">
        <v>2020</v>
      </c>
      <c r="CX3334" s="77">
        <v>0</v>
      </c>
      <c r="CY3334" s="77">
        <v>0</v>
      </c>
      <c r="CZ3334" s="77">
        <v>0</v>
      </c>
      <c r="DA3334" s="77">
        <v>0</v>
      </c>
      <c r="DB3334" s="77">
        <v>8807.9522308760734</v>
      </c>
      <c r="DC3334" s="77">
        <v>222.22942162783809</v>
      </c>
      <c r="DD3334" s="77">
        <v>8585.7228092482346</v>
      </c>
      <c r="DE3334" s="77">
        <v>0</v>
      </c>
      <c r="DF3334" s="77">
        <v>514.45318018011415</v>
      </c>
      <c r="DG3334" s="77">
        <v>0</v>
      </c>
      <c r="DH3334" s="77">
        <v>0</v>
      </c>
      <c r="DI3334" s="77">
        <v>0</v>
      </c>
      <c r="DJ3334" s="77">
        <v>1.802499564941987E-6</v>
      </c>
      <c r="DL3334" s="77">
        <v>0</v>
      </c>
      <c r="DM3334" s="77">
        <v>9.2730163345767743E-4</v>
      </c>
      <c r="DN3334" s="77">
        <v>9.2730163345767743E-4</v>
      </c>
      <c r="DO3334" s="77">
        <v>0</v>
      </c>
      <c r="DP3334" s="77">
        <v>0</v>
      </c>
      <c r="DQ3334" s="77">
        <v>0</v>
      </c>
      <c r="DR3334" s="77">
        <v>0</v>
      </c>
      <c r="DS3334" s="77">
        <v>0</v>
      </c>
      <c r="DT3334" s="77">
        <v>0</v>
      </c>
      <c r="DU3334" s="77">
        <v>0</v>
      </c>
      <c r="DV3334" s="77">
        <v>0</v>
      </c>
      <c r="DW3334" s="77">
        <v>0</v>
      </c>
      <c r="GE3334" s="77" t="s">
        <v>422</v>
      </c>
      <c r="GF3334" s="77" t="s">
        <v>155</v>
      </c>
      <c r="GG3334" s="77" t="s">
        <v>451</v>
      </c>
      <c r="GH3334" s="77" t="s">
        <v>474</v>
      </c>
      <c r="GI3334" s="77">
        <v>2022</v>
      </c>
      <c r="GJ3334" s="77" t="s">
        <v>305</v>
      </c>
      <c r="GK3334" s="77">
        <v>3.6425060683954097E-2</v>
      </c>
      <c r="GL3334" s="77">
        <v>375.64590099999998</v>
      </c>
      <c r="GM3334" s="77">
        <v>2022</v>
      </c>
      <c r="GN3334" s="77" t="s">
        <v>175</v>
      </c>
      <c r="GO3334" s="77">
        <v>0.13250000000000001</v>
      </c>
      <c r="GP3334" s="77">
        <v>3</v>
      </c>
      <c r="GQ3334" s="77">
        <v>0</v>
      </c>
      <c r="GR3334" s="77" t="s">
        <v>423</v>
      </c>
      <c r="GS3334" s="77">
        <v>0.1527377521613833</v>
      </c>
      <c r="GT3334" s="77">
        <v>5.5634818912091277E-3</v>
      </c>
      <c r="GU3334" s="77">
        <v>0.1527377521613833</v>
      </c>
      <c r="GV3334" s="77">
        <v>5.5634818912091277E-3</v>
      </c>
      <c r="GW3334" s="77">
        <v>0.1527377521613833</v>
      </c>
      <c r="GX3334" s="77">
        <v>5.5634818912091277E-3</v>
      </c>
      <c r="GY3334" s="77">
        <v>0</v>
      </c>
      <c r="GZ3334" s="77">
        <v>0</v>
      </c>
    </row>
    <row r="3335" spans="98:208" x14ac:dyDescent="0.25">
      <c r="CT3335" s="77" t="s">
        <v>155</v>
      </c>
      <c r="CU3335" s="77" t="s">
        <v>491</v>
      </c>
      <c r="CV3335" s="77" t="s">
        <v>460</v>
      </c>
      <c r="CW3335" s="77">
        <v>2021</v>
      </c>
      <c r="CX3335" s="77">
        <v>0</v>
      </c>
      <c r="CY3335" s="77">
        <v>0</v>
      </c>
      <c r="CZ3335" s="77">
        <v>0</v>
      </c>
      <c r="DA3335" s="77">
        <v>0</v>
      </c>
      <c r="DB3335" s="77">
        <v>8807.9522308760734</v>
      </c>
      <c r="DC3335" s="77">
        <v>222.22942162783809</v>
      </c>
      <c r="DD3335" s="77">
        <v>8585.7228092482346</v>
      </c>
      <c r="DE3335" s="77">
        <v>0</v>
      </c>
      <c r="DF3335" s="77">
        <v>514.45318018011415</v>
      </c>
      <c r="DG3335" s="77">
        <v>514.45318018011415</v>
      </c>
      <c r="DH3335" s="77">
        <v>0</v>
      </c>
      <c r="DI3335" s="77">
        <v>0</v>
      </c>
      <c r="DJ3335" s="77">
        <v>1.802499564941987E-6</v>
      </c>
      <c r="DL3335" s="77">
        <v>0</v>
      </c>
      <c r="DM3335" s="77">
        <v>9.2730163345767743E-4</v>
      </c>
      <c r="DN3335" s="77">
        <v>9.2730163345767743E-4</v>
      </c>
      <c r="DO3335" s="77">
        <v>0</v>
      </c>
      <c r="DP3335" s="77">
        <v>9.2730163345767743E-4</v>
      </c>
      <c r="DQ3335" s="77">
        <v>9.2730163345767743E-4</v>
      </c>
      <c r="DR3335" s="77">
        <v>0</v>
      </c>
      <c r="DS3335" s="77">
        <v>0</v>
      </c>
      <c r="DT3335" s="77">
        <v>0</v>
      </c>
      <c r="DU3335" s="77">
        <v>0</v>
      </c>
      <c r="DV3335" s="77">
        <v>0</v>
      </c>
      <c r="DW3335" s="77">
        <v>0</v>
      </c>
      <c r="GE3335" s="77" t="s">
        <v>425</v>
      </c>
      <c r="GF3335" s="77" t="s">
        <v>155</v>
      </c>
      <c r="GG3335" s="77" t="s">
        <v>451</v>
      </c>
      <c r="GH3335" s="77" t="s">
        <v>474</v>
      </c>
      <c r="GI3335" s="77">
        <v>2022</v>
      </c>
      <c r="GJ3335" s="77" t="s">
        <v>301</v>
      </c>
      <c r="GK3335" s="77">
        <v>1.580872452543052E-3</v>
      </c>
      <c r="GL3335" s="77">
        <v>375.64590099999998</v>
      </c>
      <c r="GM3335" s="77">
        <v>2022</v>
      </c>
      <c r="GN3335" s="77" t="s">
        <v>175</v>
      </c>
      <c r="GO3335" s="77">
        <v>5.3000000000000005E-2</v>
      </c>
      <c r="GP3335" s="77">
        <v>3</v>
      </c>
      <c r="GQ3335" s="77">
        <v>0</v>
      </c>
      <c r="GR3335" s="77" t="s">
        <v>423</v>
      </c>
      <c r="GS3335" s="77">
        <v>5.5966209081309407E-2</v>
      </c>
      <c r="GT3335" s="77">
        <v>8.8475438209906833E-5</v>
      </c>
      <c r="GU3335" s="77">
        <v>5.5966209081309407E-2</v>
      </c>
      <c r="GV3335" s="77">
        <v>8.8475438209906833E-5</v>
      </c>
      <c r="GW3335" s="77">
        <v>5.5966209081309407E-2</v>
      </c>
      <c r="GX3335" s="77">
        <v>8.8475438209906833E-5</v>
      </c>
      <c r="GY3335" s="77">
        <v>0</v>
      </c>
      <c r="GZ3335" s="77">
        <v>0</v>
      </c>
    </row>
    <row r="3336" spans="98:208" x14ac:dyDescent="0.25">
      <c r="CT3336" s="77" t="s">
        <v>155</v>
      </c>
      <c r="CU3336" s="77" t="s">
        <v>491</v>
      </c>
      <c r="CV3336" s="77" t="s">
        <v>460</v>
      </c>
      <c r="CW3336" s="77">
        <v>2022</v>
      </c>
      <c r="CX3336" s="77">
        <v>0</v>
      </c>
      <c r="CY3336" s="77">
        <v>0</v>
      </c>
      <c r="CZ3336" s="77">
        <v>0</v>
      </c>
      <c r="DA3336" s="77">
        <v>0</v>
      </c>
      <c r="DB3336" s="77">
        <v>8807.9522308760734</v>
      </c>
      <c r="DC3336" s="77">
        <v>222.22942162783809</v>
      </c>
      <c r="DD3336" s="77">
        <v>8585.7228092482346</v>
      </c>
      <c r="DE3336" s="77">
        <v>0</v>
      </c>
      <c r="DF3336" s="77">
        <v>514.45318018011415</v>
      </c>
      <c r="DG3336" s="77">
        <v>514.45318018011415</v>
      </c>
      <c r="DH3336" s="77">
        <v>514.45318018011415</v>
      </c>
      <c r="DI3336" s="77">
        <v>0</v>
      </c>
      <c r="DJ3336" s="77">
        <v>1.802499564941987E-6</v>
      </c>
      <c r="DL3336" s="77">
        <v>0</v>
      </c>
      <c r="DM3336" s="77">
        <v>9.2730163345767743E-4</v>
      </c>
      <c r="DN3336" s="77">
        <v>9.2730163345767743E-4</v>
      </c>
      <c r="DO3336" s="77">
        <v>0</v>
      </c>
      <c r="DP3336" s="77">
        <v>9.2730163345767743E-4</v>
      </c>
      <c r="DQ3336" s="77">
        <v>9.2730163345767743E-4</v>
      </c>
      <c r="DR3336" s="77">
        <v>0</v>
      </c>
      <c r="DS3336" s="77">
        <v>9.2730163345767743E-4</v>
      </c>
      <c r="DT3336" s="77">
        <v>9.2730163345767743E-4</v>
      </c>
      <c r="DU3336" s="77">
        <v>0</v>
      </c>
      <c r="DV3336" s="77">
        <v>0</v>
      </c>
      <c r="DW3336" s="77">
        <v>0</v>
      </c>
      <c r="GE3336" s="77" t="s">
        <v>427</v>
      </c>
      <c r="GF3336" s="77" t="s">
        <v>155</v>
      </c>
      <c r="GG3336" s="77" t="s">
        <v>451</v>
      </c>
      <c r="GH3336" s="77" t="s">
        <v>474</v>
      </c>
      <c r="GI3336" s="77">
        <v>2022</v>
      </c>
      <c r="GJ3336" s="77" t="s">
        <v>303</v>
      </c>
      <c r="GK3336" s="77">
        <v>3.9894642198450188E-2</v>
      </c>
      <c r="GL3336" s="77">
        <v>375.64590099999998</v>
      </c>
      <c r="GM3336" s="77">
        <v>2022</v>
      </c>
      <c r="GN3336" s="77" t="s">
        <v>175</v>
      </c>
      <c r="GO3336" s="77">
        <v>5.3000000000000005E-2</v>
      </c>
      <c r="GP3336" s="77">
        <v>3</v>
      </c>
      <c r="GQ3336" s="77">
        <v>0</v>
      </c>
      <c r="GR3336" s="77" t="s">
        <v>423</v>
      </c>
      <c r="GS3336" s="77">
        <v>5.5966209081309407E-2</v>
      </c>
      <c r="GT3336" s="77">
        <v>2.2327518865024923E-3</v>
      </c>
      <c r="GU3336" s="77">
        <v>5.5966209081309407E-2</v>
      </c>
      <c r="GV3336" s="77">
        <v>2.2327518865024923E-3</v>
      </c>
      <c r="GW3336" s="77">
        <v>5.5966209081309407E-2</v>
      </c>
      <c r="GX3336" s="77">
        <v>2.2327518865024923E-3</v>
      </c>
      <c r="GY3336" s="77">
        <v>0</v>
      </c>
      <c r="GZ3336" s="77">
        <v>0</v>
      </c>
    </row>
    <row r="3337" spans="98:208" x14ac:dyDescent="0.25">
      <c r="CT3337" s="77" t="s">
        <v>155</v>
      </c>
      <c r="CU3337" s="77" t="s">
        <v>491</v>
      </c>
      <c r="CV3337" s="77" t="s">
        <v>460</v>
      </c>
      <c r="CW3337" s="77">
        <v>2023</v>
      </c>
      <c r="CX3337" s="77">
        <v>0</v>
      </c>
      <c r="CY3337" s="77">
        <v>0</v>
      </c>
      <c r="CZ3337" s="77">
        <v>0</v>
      </c>
      <c r="DA3337" s="77">
        <v>0</v>
      </c>
      <c r="DB3337" s="77">
        <v>9129.7460702368426</v>
      </c>
      <c r="DC3337" s="77">
        <v>233.23007680794711</v>
      </c>
      <c r="DD3337" s="77">
        <v>8896.5159934288949</v>
      </c>
      <c r="DE3337" s="77">
        <v>0</v>
      </c>
      <c r="DF3337" s="77">
        <v>0</v>
      </c>
      <c r="DG3337" s="77">
        <v>533.5273118515272</v>
      </c>
      <c r="DH3337" s="77">
        <v>533.5273118515272</v>
      </c>
      <c r="DI3337" s="77">
        <v>533.5273118515272</v>
      </c>
      <c r="DJ3337" s="77">
        <v>1.802499564941987E-6</v>
      </c>
      <c r="DL3337" s="77">
        <v>0</v>
      </c>
      <c r="DM3337" s="77">
        <v>0</v>
      </c>
      <c r="DN3337" s="77">
        <v>0</v>
      </c>
      <c r="DO3337" s="77">
        <v>0</v>
      </c>
      <c r="DP3337" s="77">
        <v>9.6168274749704565E-4</v>
      </c>
      <c r="DQ3337" s="77">
        <v>9.6168274749704565E-4</v>
      </c>
      <c r="DR3337" s="77">
        <v>0</v>
      </c>
      <c r="DS3337" s="77">
        <v>9.6168274749704565E-4</v>
      </c>
      <c r="DT3337" s="77">
        <v>9.6168274749704565E-4</v>
      </c>
      <c r="DU3337" s="77">
        <v>0</v>
      </c>
      <c r="DV3337" s="77">
        <v>9.6168274749704565E-4</v>
      </c>
      <c r="DW3337" s="77">
        <v>9.6168274749704565E-4</v>
      </c>
      <c r="GE3337" s="77" t="s">
        <v>422</v>
      </c>
      <c r="GF3337" s="77" t="s">
        <v>155</v>
      </c>
      <c r="GG3337" s="77" t="s">
        <v>451</v>
      </c>
      <c r="GH3337" s="77" t="s">
        <v>474</v>
      </c>
      <c r="GI3337" s="77">
        <v>2023</v>
      </c>
      <c r="GJ3337" s="77" t="s">
        <v>305</v>
      </c>
      <c r="GK3337" s="77">
        <v>3.7590224611390742E-2</v>
      </c>
      <c r="GL3337" s="77">
        <v>375.64590099999998</v>
      </c>
      <c r="GM3337" s="77">
        <v>2023</v>
      </c>
      <c r="GN3337" s="77" t="s">
        <v>175</v>
      </c>
      <c r="GO3337" s="77">
        <v>0.13250000000000001</v>
      </c>
      <c r="GP3337" s="77">
        <v>3</v>
      </c>
      <c r="GQ3337" s="77">
        <v>0</v>
      </c>
      <c r="GR3337" s="77" t="s">
        <v>423</v>
      </c>
      <c r="GS3337" s="77">
        <v>0</v>
      </c>
      <c r="GT3337" s="77">
        <v>0</v>
      </c>
      <c r="GU3337" s="77">
        <v>0.1527377521613833</v>
      </c>
      <c r="GV3337" s="77">
        <v>5.7414464103853298E-3</v>
      </c>
      <c r="GW3337" s="77">
        <v>0.1527377521613833</v>
      </c>
      <c r="GX3337" s="77">
        <v>5.7414464103853298E-3</v>
      </c>
      <c r="GY3337" s="77">
        <v>0.1527377521613833</v>
      </c>
      <c r="GZ3337" s="77">
        <v>5.7414464103853298E-3</v>
      </c>
    </row>
    <row r="3338" spans="98:208" x14ac:dyDescent="0.25">
      <c r="CT3338" s="77" t="s">
        <v>155</v>
      </c>
      <c r="CU3338" s="77" t="s">
        <v>491</v>
      </c>
      <c r="CV3338" s="77" t="s">
        <v>460</v>
      </c>
      <c r="CW3338" s="77">
        <v>2024</v>
      </c>
      <c r="CX3338" s="77">
        <v>0</v>
      </c>
      <c r="CY3338" s="77">
        <v>0</v>
      </c>
      <c r="CZ3338" s="77">
        <v>0</v>
      </c>
      <c r="DA3338" s="77">
        <v>0</v>
      </c>
      <c r="DB3338" s="77">
        <v>9129.7460702368426</v>
      </c>
      <c r="DC3338" s="77">
        <v>233.23007680794711</v>
      </c>
      <c r="DD3338" s="77">
        <v>8896.5159934288949</v>
      </c>
      <c r="DE3338" s="77">
        <v>0</v>
      </c>
      <c r="DF3338" s="77">
        <v>0</v>
      </c>
      <c r="DG3338" s="77">
        <v>0</v>
      </c>
      <c r="DH3338" s="77">
        <v>533.5273118515272</v>
      </c>
      <c r="DI3338" s="77">
        <v>533.5273118515272</v>
      </c>
      <c r="DJ3338" s="77">
        <v>1.802499564941987E-6</v>
      </c>
      <c r="DL3338" s="77">
        <v>0</v>
      </c>
      <c r="DM3338" s="77">
        <v>0</v>
      </c>
      <c r="DN3338" s="77">
        <v>0</v>
      </c>
      <c r="DO3338" s="77">
        <v>0</v>
      </c>
      <c r="DP3338" s="77">
        <v>0</v>
      </c>
      <c r="DQ3338" s="77">
        <v>0</v>
      </c>
      <c r="DR3338" s="77">
        <v>0</v>
      </c>
      <c r="DS3338" s="77">
        <v>9.6168274749704565E-4</v>
      </c>
      <c r="DT3338" s="77">
        <v>9.6168274749704565E-4</v>
      </c>
      <c r="DU3338" s="77">
        <v>0</v>
      </c>
      <c r="DV3338" s="77">
        <v>9.6168274749704565E-4</v>
      </c>
      <c r="DW3338" s="77">
        <v>9.6168274749704565E-4</v>
      </c>
      <c r="GE3338" s="77" t="s">
        <v>425</v>
      </c>
      <c r="GF3338" s="77" t="s">
        <v>155</v>
      </c>
      <c r="GG3338" s="77" t="s">
        <v>451</v>
      </c>
      <c r="GH3338" s="77" t="s">
        <v>474</v>
      </c>
      <c r="GI3338" s="77">
        <v>2023</v>
      </c>
      <c r="GJ3338" s="77" t="s">
        <v>301</v>
      </c>
      <c r="GK3338" s="77">
        <v>1.6314334115681661E-3</v>
      </c>
      <c r="GL3338" s="77">
        <v>375.64590099999998</v>
      </c>
      <c r="GM3338" s="77">
        <v>2023</v>
      </c>
      <c r="GN3338" s="77" t="s">
        <v>175</v>
      </c>
      <c r="GO3338" s="77">
        <v>5.3000000000000005E-2</v>
      </c>
      <c r="GP3338" s="77">
        <v>3</v>
      </c>
      <c r="GQ3338" s="77">
        <v>0</v>
      </c>
      <c r="GR3338" s="77" t="s">
        <v>423</v>
      </c>
      <c r="GS3338" s="77">
        <v>0</v>
      </c>
      <c r="GT3338" s="77">
        <v>0</v>
      </c>
      <c r="GU3338" s="77">
        <v>5.5966209081309407E-2</v>
      </c>
      <c r="GV3338" s="77">
        <v>9.1305143414057886E-5</v>
      </c>
      <c r="GW3338" s="77">
        <v>5.5966209081309407E-2</v>
      </c>
      <c r="GX3338" s="77">
        <v>9.1305143414057886E-5</v>
      </c>
      <c r="GY3338" s="77">
        <v>5.5966209081309407E-2</v>
      </c>
      <c r="GZ3338" s="77">
        <v>9.1305143414057886E-5</v>
      </c>
    </row>
    <row r="3339" spans="98:208" x14ac:dyDescent="0.25">
      <c r="CT3339" s="77" t="s">
        <v>155</v>
      </c>
      <c r="CU3339" s="77" t="s">
        <v>491</v>
      </c>
      <c r="CV3339" s="77" t="s">
        <v>460</v>
      </c>
      <c r="CW3339" s="77">
        <v>2025</v>
      </c>
      <c r="CX3339" s="77">
        <v>0</v>
      </c>
      <c r="CY3339" s="77">
        <v>0</v>
      </c>
      <c r="CZ3339" s="77">
        <v>0</v>
      </c>
      <c r="DA3339" s="77">
        <v>0</v>
      </c>
      <c r="DB3339" s="77">
        <v>9129.7460702368426</v>
      </c>
      <c r="DC3339" s="77">
        <v>233.23007680794711</v>
      </c>
      <c r="DD3339" s="77">
        <v>8896.5159934288949</v>
      </c>
      <c r="DE3339" s="77">
        <v>0</v>
      </c>
      <c r="DF3339" s="77">
        <v>0</v>
      </c>
      <c r="DG3339" s="77">
        <v>0</v>
      </c>
      <c r="DH3339" s="77">
        <v>0</v>
      </c>
      <c r="DI3339" s="77">
        <v>533.5273118515272</v>
      </c>
      <c r="DJ3339" s="77">
        <v>1.802499564941987E-6</v>
      </c>
      <c r="DL3339" s="77">
        <v>0</v>
      </c>
      <c r="DM3339" s="77">
        <v>0</v>
      </c>
      <c r="DN3339" s="77">
        <v>0</v>
      </c>
      <c r="DO3339" s="77">
        <v>0</v>
      </c>
      <c r="DP3339" s="77">
        <v>0</v>
      </c>
      <c r="DQ3339" s="77">
        <v>0</v>
      </c>
      <c r="DR3339" s="77">
        <v>0</v>
      </c>
      <c r="DS3339" s="77">
        <v>0</v>
      </c>
      <c r="DT3339" s="77">
        <v>0</v>
      </c>
      <c r="DU3339" s="77">
        <v>0</v>
      </c>
      <c r="DV3339" s="77">
        <v>9.6168274749704565E-4</v>
      </c>
      <c r="DW3339" s="77">
        <v>9.6168274749704565E-4</v>
      </c>
      <c r="GE3339" s="77" t="s">
        <v>427</v>
      </c>
      <c r="GF3339" s="77" t="s">
        <v>155</v>
      </c>
      <c r="GG3339" s="77" t="s">
        <v>451</v>
      </c>
      <c r="GH3339" s="77" t="s">
        <v>474</v>
      </c>
      <c r="GI3339" s="77">
        <v>2023</v>
      </c>
      <c r="GJ3339" s="77" t="s">
        <v>303</v>
      </c>
      <c r="GK3339" s="77">
        <v>4.1186611014017438E-2</v>
      </c>
      <c r="GL3339" s="77">
        <v>375.64590099999998</v>
      </c>
      <c r="GM3339" s="77">
        <v>2023</v>
      </c>
      <c r="GN3339" s="77" t="s">
        <v>175</v>
      </c>
      <c r="GO3339" s="77">
        <v>5.3000000000000005E-2</v>
      </c>
      <c r="GP3339" s="77">
        <v>3</v>
      </c>
      <c r="GQ3339" s="77">
        <v>0</v>
      </c>
      <c r="GR3339" s="77" t="s">
        <v>423</v>
      </c>
      <c r="GS3339" s="77">
        <v>0</v>
      </c>
      <c r="GT3339" s="77">
        <v>0</v>
      </c>
      <c r="GU3339" s="77">
        <v>5.5966209081309407E-2</v>
      </c>
      <c r="GV3339" s="77">
        <v>2.3050584833610608E-3</v>
      </c>
      <c r="GW3339" s="77">
        <v>5.5966209081309407E-2</v>
      </c>
      <c r="GX3339" s="77">
        <v>2.3050584833610608E-3</v>
      </c>
      <c r="GY3339" s="77">
        <v>5.5966209081309407E-2</v>
      </c>
      <c r="GZ3339" s="77">
        <v>2.3050584833610608E-3</v>
      </c>
    </row>
    <row r="3340" spans="98:208" x14ac:dyDescent="0.25">
      <c r="CT3340" s="77" t="s">
        <v>155</v>
      </c>
      <c r="CU3340" s="77" t="s">
        <v>491</v>
      </c>
      <c r="CV3340" s="77" t="s">
        <v>467</v>
      </c>
      <c r="CW3340" s="77">
        <v>2020</v>
      </c>
      <c r="CX3340" s="77">
        <v>0</v>
      </c>
      <c r="CY3340" s="77">
        <v>0</v>
      </c>
      <c r="CZ3340" s="77">
        <v>0</v>
      </c>
      <c r="DA3340" s="77">
        <v>0</v>
      </c>
      <c r="DB3340" s="77">
        <v>5.2405583313015454</v>
      </c>
      <c r="DC3340" s="77">
        <v>0.69641821681223204</v>
      </c>
      <c r="DD3340" s="77">
        <v>2.9419641522810189</v>
      </c>
      <c r="DE3340" s="77">
        <v>1.602175962208287</v>
      </c>
      <c r="DF3340" s="77">
        <v>0.36068764874241294</v>
      </c>
      <c r="DG3340" s="77">
        <v>0</v>
      </c>
      <c r="DH3340" s="77">
        <v>0</v>
      </c>
      <c r="DI3340" s="77">
        <v>0</v>
      </c>
      <c r="DJ3340" s="77">
        <v>1.081499740857852E-5</v>
      </c>
      <c r="DL3340" s="77">
        <v>0</v>
      </c>
      <c r="DM3340" s="77">
        <v>3.9008359864554749E-6</v>
      </c>
      <c r="DN3340" s="77">
        <v>3.9008359864554749E-6</v>
      </c>
      <c r="DO3340" s="77">
        <v>0</v>
      </c>
      <c r="DP3340" s="77">
        <v>0</v>
      </c>
      <c r="DQ3340" s="77">
        <v>0</v>
      </c>
      <c r="DR3340" s="77">
        <v>0</v>
      </c>
      <c r="DS3340" s="77">
        <v>0</v>
      </c>
      <c r="DT3340" s="77">
        <v>0</v>
      </c>
      <c r="DU3340" s="77">
        <v>0</v>
      </c>
      <c r="DV3340" s="77">
        <v>0</v>
      </c>
      <c r="DW3340" s="77">
        <v>0</v>
      </c>
      <c r="GE3340" s="77" t="s">
        <v>422</v>
      </c>
      <c r="GF3340" s="77" t="s">
        <v>155</v>
      </c>
      <c r="GG3340" s="77" t="s">
        <v>451</v>
      </c>
      <c r="GH3340" s="77" t="s">
        <v>474</v>
      </c>
      <c r="GI3340" s="77">
        <v>2024</v>
      </c>
      <c r="GJ3340" s="77" t="s">
        <v>305</v>
      </c>
      <c r="GK3340" s="77">
        <v>3.7590224611390742E-2</v>
      </c>
      <c r="GL3340" s="77">
        <v>375.64590099999998</v>
      </c>
      <c r="GM3340" s="77">
        <v>2024</v>
      </c>
      <c r="GN3340" s="77" t="s">
        <v>175</v>
      </c>
      <c r="GO3340" s="77">
        <v>0.13250000000000001</v>
      </c>
      <c r="GP3340" s="77">
        <v>3</v>
      </c>
      <c r="GQ3340" s="77">
        <v>0</v>
      </c>
      <c r="GR3340" s="77" t="s">
        <v>423</v>
      </c>
      <c r="GS3340" s="77">
        <v>0</v>
      </c>
      <c r="GT3340" s="77">
        <v>0</v>
      </c>
      <c r="GU3340" s="77">
        <v>0</v>
      </c>
      <c r="GV3340" s="77">
        <v>0</v>
      </c>
      <c r="GW3340" s="77">
        <v>0.1527377521613833</v>
      </c>
      <c r="GX3340" s="77">
        <v>5.7414464103853298E-3</v>
      </c>
      <c r="GY3340" s="77">
        <v>0.1527377521613833</v>
      </c>
      <c r="GZ3340" s="77">
        <v>5.7414464103853298E-3</v>
      </c>
    </row>
    <row r="3341" spans="98:208" x14ac:dyDescent="0.25">
      <c r="CT3341" s="77" t="s">
        <v>155</v>
      </c>
      <c r="CU3341" s="77" t="s">
        <v>491</v>
      </c>
      <c r="CV3341" s="77" t="s">
        <v>467</v>
      </c>
      <c r="CW3341" s="77">
        <v>2021</v>
      </c>
      <c r="CX3341" s="77">
        <v>0</v>
      </c>
      <c r="CY3341" s="77">
        <v>0</v>
      </c>
      <c r="CZ3341" s="77">
        <v>0</v>
      </c>
      <c r="DA3341" s="77">
        <v>0</v>
      </c>
      <c r="DB3341" s="77">
        <v>5.2405583313015454</v>
      </c>
      <c r="DC3341" s="77">
        <v>0.69641821681223204</v>
      </c>
      <c r="DD3341" s="77">
        <v>2.9419641522810189</v>
      </c>
      <c r="DE3341" s="77">
        <v>1.602175962208287</v>
      </c>
      <c r="DF3341" s="77">
        <v>0.36068764874241294</v>
      </c>
      <c r="DG3341" s="77">
        <v>0.36068764874241294</v>
      </c>
      <c r="DH3341" s="77">
        <v>0</v>
      </c>
      <c r="DI3341" s="77">
        <v>0</v>
      </c>
      <c r="DJ3341" s="77">
        <v>1.081499740857852E-5</v>
      </c>
      <c r="DL3341" s="77">
        <v>0</v>
      </c>
      <c r="DM3341" s="77">
        <v>3.9008359864554749E-6</v>
      </c>
      <c r="DN3341" s="77">
        <v>3.9008359864554749E-6</v>
      </c>
      <c r="DO3341" s="77">
        <v>0</v>
      </c>
      <c r="DP3341" s="77">
        <v>3.9008359864554749E-6</v>
      </c>
      <c r="DQ3341" s="77">
        <v>3.9008359864554749E-6</v>
      </c>
      <c r="DR3341" s="77">
        <v>0</v>
      </c>
      <c r="DS3341" s="77">
        <v>0</v>
      </c>
      <c r="DT3341" s="77">
        <v>0</v>
      </c>
      <c r="DU3341" s="77">
        <v>0</v>
      </c>
      <c r="DV3341" s="77">
        <v>0</v>
      </c>
      <c r="DW3341" s="77">
        <v>0</v>
      </c>
      <c r="GE3341" s="77" t="s">
        <v>425</v>
      </c>
      <c r="GF3341" s="77" t="s">
        <v>155</v>
      </c>
      <c r="GG3341" s="77" t="s">
        <v>451</v>
      </c>
      <c r="GH3341" s="77" t="s">
        <v>474</v>
      </c>
      <c r="GI3341" s="77">
        <v>2024</v>
      </c>
      <c r="GJ3341" s="77" t="s">
        <v>301</v>
      </c>
      <c r="GK3341" s="77">
        <v>1.6314334115681661E-3</v>
      </c>
      <c r="GL3341" s="77">
        <v>375.64590099999998</v>
      </c>
      <c r="GM3341" s="77">
        <v>2024</v>
      </c>
      <c r="GN3341" s="77" t="s">
        <v>175</v>
      </c>
      <c r="GO3341" s="77">
        <v>5.3000000000000005E-2</v>
      </c>
      <c r="GP3341" s="77">
        <v>3</v>
      </c>
      <c r="GQ3341" s="77">
        <v>0</v>
      </c>
      <c r="GR3341" s="77" t="s">
        <v>423</v>
      </c>
      <c r="GS3341" s="77">
        <v>0</v>
      </c>
      <c r="GT3341" s="77">
        <v>0</v>
      </c>
      <c r="GU3341" s="77">
        <v>0</v>
      </c>
      <c r="GV3341" s="77">
        <v>0</v>
      </c>
      <c r="GW3341" s="77">
        <v>5.5966209081309407E-2</v>
      </c>
      <c r="GX3341" s="77">
        <v>9.1305143414057886E-5</v>
      </c>
      <c r="GY3341" s="77">
        <v>5.5966209081309407E-2</v>
      </c>
      <c r="GZ3341" s="77">
        <v>9.1305143414057886E-5</v>
      </c>
    </row>
    <row r="3342" spans="98:208" x14ac:dyDescent="0.25">
      <c r="CT3342" s="77" t="s">
        <v>155</v>
      </c>
      <c r="CU3342" s="77" t="s">
        <v>491</v>
      </c>
      <c r="CV3342" s="77" t="s">
        <v>467</v>
      </c>
      <c r="CW3342" s="77">
        <v>2022</v>
      </c>
      <c r="CX3342" s="77">
        <v>0</v>
      </c>
      <c r="CY3342" s="77">
        <v>0</v>
      </c>
      <c r="CZ3342" s="77">
        <v>0</v>
      </c>
      <c r="DA3342" s="77">
        <v>0</v>
      </c>
      <c r="DB3342" s="77">
        <v>5.2405583313015454</v>
      </c>
      <c r="DC3342" s="77">
        <v>0.69641821681223204</v>
      </c>
      <c r="DD3342" s="77">
        <v>2.9419641522810189</v>
      </c>
      <c r="DE3342" s="77">
        <v>1.602175962208287</v>
      </c>
      <c r="DF3342" s="77">
        <v>0.36068764874241294</v>
      </c>
      <c r="DG3342" s="77">
        <v>0.36068764874241294</v>
      </c>
      <c r="DH3342" s="77">
        <v>0.36068764874241294</v>
      </c>
      <c r="DI3342" s="77">
        <v>0</v>
      </c>
      <c r="DJ3342" s="77">
        <v>1.081499740857852E-5</v>
      </c>
      <c r="DL3342" s="77">
        <v>0</v>
      </c>
      <c r="DM3342" s="77">
        <v>3.9008359864554749E-6</v>
      </c>
      <c r="DN3342" s="77">
        <v>3.9008359864554749E-6</v>
      </c>
      <c r="DO3342" s="77">
        <v>0</v>
      </c>
      <c r="DP3342" s="77">
        <v>3.9008359864554749E-6</v>
      </c>
      <c r="DQ3342" s="77">
        <v>3.9008359864554749E-6</v>
      </c>
      <c r="DR3342" s="77">
        <v>0</v>
      </c>
      <c r="DS3342" s="77">
        <v>3.9008359864554749E-6</v>
      </c>
      <c r="DT3342" s="77">
        <v>3.9008359864554749E-6</v>
      </c>
      <c r="DU3342" s="77">
        <v>0</v>
      </c>
      <c r="DV3342" s="77">
        <v>0</v>
      </c>
      <c r="DW3342" s="77">
        <v>0</v>
      </c>
      <c r="GE3342" s="77" t="s">
        <v>427</v>
      </c>
      <c r="GF3342" s="77" t="s">
        <v>155</v>
      </c>
      <c r="GG3342" s="77" t="s">
        <v>451</v>
      </c>
      <c r="GH3342" s="77" t="s">
        <v>474</v>
      </c>
      <c r="GI3342" s="77">
        <v>2024</v>
      </c>
      <c r="GJ3342" s="77" t="s">
        <v>303</v>
      </c>
      <c r="GK3342" s="77">
        <v>4.1186611014017438E-2</v>
      </c>
      <c r="GL3342" s="77">
        <v>375.64590099999998</v>
      </c>
      <c r="GM3342" s="77">
        <v>2024</v>
      </c>
      <c r="GN3342" s="77" t="s">
        <v>175</v>
      </c>
      <c r="GO3342" s="77">
        <v>5.3000000000000005E-2</v>
      </c>
      <c r="GP3342" s="77">
        <v>3</v>
      </c>
      <c r="GQ3342" s="77">
        <v>0</v>
      </c>
      <c r="GR3342" s="77" t="s">
        <v>423</v>
      </c>
      <c r="GS3342" s="77">
        <v>0</v>
      </c>
      <c r="GT3342" s="77">
        <v>0</v>
      </c>
      <c r="GU3342" s="77">
        <v>0</v>
      </c>
      <c r="GV3342" s="77">
        <v>0</v>
      </c>
      <c r="GW3342" s="77">
        <v>5.5966209081309407E-2</v>
      </c>
      <c r="GX3342" s="77">
        <v>2.3050584833610608E-3</v>
      </c>
      <c r="GY3342" s="77">
        <v>5.5966209081309407E-2</v>
      </c>
      <c r="GZ3342" s="77">
        <v>2.3050584833610608E-3</v>
      </c>
    </row>
    <row r="3343" spans="98:208" x14ac:dyDescent="0.25">
      <c r="CT3343" s="77" t="s">
        <v>155</v>
      </c>
      <c r="CU3343" s="77" t="s">
        <v>491</v>
      </c>
      <c r="CV3343" s="77" t="s">
        <v>467</v>
      </c>
      <c r="CW3343" s="77">
        <v>2023</v>
      </c>
      <c r="CX3343" s="77">
        <v>0</v>
      </c>
      <c r="CY3343" s="77">
        <v>0</v>
      </c>
      <c r="CZ3343" s="77">
        <v>0</v>
      </c>
      <c r="DA3343" s="77">
        <v>0</v>
      </c>
      <c r="DB3343" s="77">
        <v>5.4750346070077738</v>
      </c>
      <c r="DC3343" s="77">
        <v>0.71896016785821271</v>
      </c>
      <c r="DD3343" s="77">
        <v>3.0714971986151092</v>
      </c>
      <c r="DE3343" s="77">
        <v>1.6845772405344459</v>
      </c>
      <c r="DF3343" s="77">
        <v>0</v>
      </c>
      <c r="DG3343" s="77">
        <v>0.37599181639994961</v>
      </c>
      <c r="DH3343" s="77">
        <v>0.37599181639994961</v>
      </c>
      <c r="DI3343" s="77">
        <v>0.37599181639994961</v>
      </c>
      <c r="DJ3343" s="77">
        <v>1.081499740857852E-5</v>
      </c>
      <c r="DL3343" s="77">
        <v>0</v>
      </c>
      <c r="DM3343" s="77">
        <v>0</v>
      </c>
      <c r="DN3343" s="77">
        <v>0</v>
      </c>
      <c r="DO3343" s="77">
        <v>0</v>
      </c>
      <c r="DP3343" s="77">
        <v>4.0663505200121852E-6</v>
      </c>
      <c r="DQ3343" s="77">
        <v>4.0663505200121852E-6</v>
      </c>
      <c r="DR3343" s="77">
        <v>0</v>
      </c>
      <c r="DS3343" s="77">
        <v>4.0663505200121852E-6</v>
      </c>
      <c r="DT3343" s="77">
        <v>4.0663505200121852E-6</v>
      </c>
      <c r="DU3343" s="77">
        <v>0</v>
      </c>
      <c r="DV3343" s="77">
        <v>4.0663505200121852E-6</v>
      </c>
      <c r="DW3343" s="77">
        <v>4.0663505200121852E-6</v>
      </c>
      <c r="GE3343" s="77" t="s">
        <v>422</v>
      </c>
      <c r="GF3343" s="77" t="s">
        <v>155</v>
      </c>
      <c r="GG3343" s="77" t="s">
        <v>451</v>
      </c>
      <c r="GH3343" s="77" t="s">
        <v>474</v>
      </c>
      <c r="GI3343" s="77">
        <v>2025</v>
      </c>
      <c r="GJ3343" s="77" t="s">
        <v>305</v>
      </c>
      <c r="GK3343" s="77">
        <v>3.7590224611390742E-2</v>
      </c>
      <c r="GL3343" s="77">
        <v>375.64590099999998</v>
      </c>
      <c r="GM3343" s="77">
        <v>2025</v>
      </c>
      <c r="GN3343" s="77" t="s">
        <v>175</v>
      </c>
      <c r="GO3343" s="77">
        <v>0.13250000000000001</v>
      </c>
      <c r="GP3343" s="77">
        <v>3</v>
      </c>
      <c r="GQ3343" s="77">
        <v>0</v>
      </c>
      <c r="GR3343" s="77" t="s">
        <v>423</v>
      </c>
      <c r="GS3343" s="77">
        <v>0</v>
      </c>
      <c r="GT3343" s="77">
        <v>0</v>
      </c>
      <c r="GU3343" s="77">
        <v>0</v>
      </c>
      <c r="GV3343" s="77">
        <v>0</v>
      </c>
      <c r="GW3343" s="77">
        <v>0</v>
      </c>
      <c r="GX3343" s="77">
        <v>0</v>
      </c>
      <c r="GY3343" s="77">
        <v>0.1527377521613833</v>
      </c>
      <c r="GZ3343" s="77">
        <v>5.7414464103853298E-3</v>
      </c>
    </row>
    <row r="3344" spans="98:208" x14ac:dyDescent="0.25">
      <c r="CT3344" s="77" t="s">
        <v>155</v>
      </c>
      <c r="CU3344" s="77" t="s">
        <v>491</v>
      </c>
      <c r="CV3344" s="77" t="s">
        <v>467</v>
      </c>
      <c r="CW3344" s="77">
        <v>2024</v>
      </c>
      <c r="CX3344" s="77">
        <v>0</v>
      </c>
      <c r="CY3344" s="77">
        <v>0</v>
      </c>
      <c r="CZ3344" s="77">
        <v>0</v>
      </c>
      <c r="DA3344" s="77">
        <v>0</v>
      </c>
      <c r="DB3344" s="77">
        <v>5.4750346070077738</v>
      </c>
      <c r="DC3344" s="77">
        <v>0.71896016785821271</v>
      </c>
      <c r="DD3344" s="77">
        <v>3.0714971986151092</v>
      </c>
      <c r="DE3344" s="77">
        <v>1.6845772405344459</v>
      </c>
      <c r="DF3344" s="77">
        <v>0</v>
      </c>
      <c r="DG3344" s="77">
        <v>0</v>
      </c>
      <c r="DH3344" s="77">
        <v>0.37599181639994961</v>
      </c>
      <c r="DI3344" s="77">
        <v>0.37599181639994961</v>
      </c>
      <c r="DJ3344" s="77">
        <v>1.081499740857852E-5</v>
      </c>
      <c r="DL3344" s="77">
        <v>0</v>
      </c>
      <c r="DM3344" s="77">
        <v>0</v>
      </c>
      <c r="DN3344" s="77">
        <v>0</v>
      </c>
      <c r="DO3344" s="77">
        <v>0</v>
      </c>
      <c r="DP3344" s="77">
        <v>0</v>
      </c>
      <c r="DQ3344" s="77">
        <v>0</v>
      </c>
      <c r="DR3344" s="77">
        <v>0</v>
      </c>
      <c r="DS3344" s="77">
        <v>4.0663505200121852E-6</v>
      </c>
      <c r="DT3344" s="77">
        <v>4.0663505200121852E-6</v>
      </c>
      <c r="DU3344" s="77">
        <v>0</v>
      </c>
      <c r="DV3344" s="77">
        <v>4.0663505200121852E-6</v>
      </c>
      <c r="DW3344" s="77">
        <v>4.0663505200121852E-6</v>
      </c>
      <c r="GE3344" s="77" t="s">
        <v>425</v>
      </c>
      <c r="GF3344" s="77" t="s">
        <v>155</v>
      </c>
      <c r="GG3344" s="77" t="s">
        <v>451</v>
      </c>
      <c r="GH3344" s="77" t="s">
        <v>474</v>
      </c>
      <c r="GI3344" s="77">
        <v>2025</v>
      </c>
      <c r="GJ3344" s="77" t="s">
        <v>301</v>
      </c>
      <c r="GK3344" s="77">
        <v>1.6314334115681661E-3</v>
      </c>
      <c r="GL3344" s="77">
        <v>375.64590099999998</v>
      </c>
      <c r="GM3344" s="77">
        <v>2025</v>
      </c>
      <c r="GN3344" s="77" t="s">
        <v>175</v>
      </c>
      <c r="GO3344" s="77">
        <v>5.3000000000000005E-2</v>
      </c>
      <c r="GP3344" s="77">
        <v>3</v>
      </c>
      <c r="GQ3344" s="77">
        <v>0</v>
      </c>
      <c r="GR3344" s="77" t="s">
        <v>423</v>
      </c>
      <c r="GS3344" s="77">
        <v>0</v>
      </c>
      <c r="GT3344" s="77">
        <v>0</v>
      </c>
      <c r="GU3344" s="77">
        <v>0</v>
      </c>
      <c r="GV3344" s="77">
        <v>0</v>
      </c>
      <c r="GW3344" s="77">
        <v>0</v>
      </c>
      <c r="GX3344" s="77">
        <v>0</v>
      </c>
      <c r="GY3344" s="77">
        <v>5.5966209081309407E-2</v>
      </c>
      <c r="GZ3344" s="77">
        <v>9.1305143414057886E-5</v>
      </c>
    </row>
    <row r="3345" spans="98:208" x14ac:dyDescent="0.25">
      <c r="CT3345" s="77" t="s">
        <v>155</v>
      </c>
      <c r="CU3345" s="77" t="s">
        <v>491</v>
      </c>
      <c r="CV3345" s="77" t="s">
        <v>467</v>
      </c>
      <c r="CW3345" s="77">
        <v>2025</v>
      </c>
      <c r="CX3345" s="77">
        <v>0</v>
      </c>
      <c r="CY3345" s="77">
        <v>0</v>
      </c>
      <c r="CZ3345" s="77">
        <v>0</v>
      </c>
      <c r="DA3345" s="77">
        <v>0</v>
      </c>
      <c r="DB3345" s="77">
        <v>5.4750346070077738</v>
      </c>
      <c r="DC3345" s="77">
        <v>0.71896016785821271</v>
      </c>
      <c r="DD3345" s="77">
        <v>3.0714971986151092</v>
      </c>
      <c r="DE3345" s="77">
        <v>1.6845772405344459</v>
      </c>
      <c r="DF3345" s="77">
        <v>0</v>
      </c>
      <c r="DG3345" s="77">
        <v>0</v>
      </c>
      <c r="DH3345" s="77">
        <v>0</v>
      </c>
      <c r="DI3345" s="77">
        <v>0.37599181639994961</v>
      </c>
      <c r="DJ3345" s="77">
        <v>1.081499740857852E-5</v>
      </c>
      <c r="DL3345" s="77">
        <v>0</v>
      </c>
      <c r="DM3345" s="77">
        <v>0</v>
      </c>
      <c r="DN3345" s="77">
        <v>0</v>
      </c>
      <c r="DO3345" s="77">
        <v>0</v>
      </c>
      <c r="DP3345" s="77">
        <v>0</v>
      </c>
      <c r="DQ3345" s="77">
        <v>0</v>
      </c>
      <c r="DR3345" s="77">
        <v>0</v>
      </c>
      <c r="DS3345" s="77">
        <v>0</v>
      </c>
      <c r="DT3345" s="77">
        <v>0</v>
      </c>
      <c r="DU3345" s="77">
        <v>0</v>
      </c>
      <c r="DV3345" s="77">
        <v>4.0663505200121852E-6</v>
      </c>
      <c r="DW3345" s="77">
        <v>4.0663505200121852E-6</v>
      </c>
      <c r="GE3345" s="77" t="s">
        <v>427</v>
      </c>
      <c r="GF3345" s="77" t="s">
        <v>155</v>
      </c>
      <c r="GG3345" s="77" t="s">
        <v>451</v>
      </c>
      <c r="GH3345" s="77" t="s">
        <v>474</v>
      </c>
      <c r="GI3345" s="77">
        <v>2025</v>
      </c>
      <c r="GJ3345" s="77" t="s">
        <v>303</v>
      </c>
      <c r="GK3345" s="77">
        <v>4.1186611014017438E-2</v>
      </c>
      <c r="GL3345" s="77">
        <v>375.64590099999998</v>
      </c>
      <c r="GM3345" s="77">
        <v>2025</v>
      </c>
      <c r="GN3345" s="77" t="s">
        <v>175</v>
      </c>
      <c r="GO3345" s="77">
        <v>5.3000000000000005E-2</v>
      </c>
      <c r="GP3345" s="77">
        <v>3</v>
      </c>
      <c r="GQ3345" s="77">
        <v>0</v>
      </c>
      <c r="GR3345" s="77" t="s">
        <v>423</v>
      </c>
      <c r="GS3345" s="77">
        <v>0</v>
      </c>
      <c r="GT3345" s="77">
        <v>0</v>
      </c>
      <c r="GU3345" s="77">
        <v>0</v>
      </c>
      <c r="GV3345" s="77">
        <v>0</v>
      </c>
      <c r="GW3345" s="77">
        <v>0</v>
      </c>
      <c r="GX3345" s="77">
        <v>0</v>
      </c>
      <c r="GY3345" s="77">
        <v>5.5966209081309407E-2</v>
      </c>
      <c r="GZ3345" s="77">
        <v>2.3050584833610608E-3</v>
      </c>
    </row>
    <row r="3346" spans="98:208" x14ac:dyDescent="0.25">
      <c r="CT3346" s="77" t="s">
        <v>155</v>
      </c>
      <c r="CU3346" s="77" t="s">
        <v>491</v>
      </c>
      <c r="CV3346" s="77" t="s">
        <v>474</v>
      </c>
      <c r="CW3346" s="77">
        <v>2020</v>
      </c>
      <c r="CX3346" s="77">
        <v>0</v>
      </c>
      <c r="CY3346" s="77">
        <v>0</v>
      </c>
      <c r="CZ3346" s="77">
        <v>0</v>
      </c>
      <c r="DA3346" s="77">
        <v>0</v>
      </c>
      <c r="DB3346" s="77">
        <v>7.7900575334948402E-2</v>
      </c>
      <c r="DC3346" s="77">
        <v>3.6425060683954069E-2</v>
      </c>
      <c r="DD3346" s="77">
        <v>1.5808724525429401E-3</v>
      </c>
      <c r="DE3346" s="77">
        <v>3.9894642198450458E-2</v>
      </c>
      <c r="DF3346" s="77">
        <v>7.8847092159215308E-3</v>
      </c>
      <c r="DG3346" s="77">
        <v>0</v>
      </c>
      <c r="DH3346" s="77">
        <v>0</v>
      </c>
      <c r="DI3346" s="77">
        <v>0</v>
      </c>
      <c r="DJ3346" s="77">
        <v>1.486060753544546E-4</v>
      </c>
      <c r="DL3346" s="77">
        <v>0</v>
      </c>
      <c r="DM3346" s="77">
        <v>1.1717156918891976E-6</v>
      </c>
      <c r="DN3346" s="77">
        <v>1.1717156918891976E-6</v>
      </c>
      <c r="DO3346" s="77">
        <v>0</v>
      </c>
      <c r="DP3346" s="77">
        <v>0</v>
      </c>
      <c r="DQ3346" s="77">
        <v>0</v>
      </c>
      <c r="DR3346" s="77">
        <v>0</v>
      </c>
      <c r="DS3346" s="77">
        <v>0</v>
      </c>
      <c r="DT3346" s="77">
        <v>0</v>
      </c>
      <c r="DU3346" s="77">
        <v>0</v>
      </c>
      <c r="DV3346" s="77">
        <v>0</v>
      </c>
      <c r="DW3346" s="77">
        <v>0</v>
      </c>
      <c r="GE3346" s="77" t="s">
        <v>422</v>
      </c>
      <c r="GF3346" s="77" t="s">
        <v>155</v>
      </c>
      <c r="GG3346" s="77" t="s">
        <v>451</v>
      </c>
      <c r="GH3346" s="77" t="s">
        <v>481</v>
      </c>
      <c r="GI3346" s="77">
        <v>2021</v>
      </c>
      <c r="GJ3346" s="77" t="s">
        <v>305</v>
      </c>
      <c r="GK3346" s="77">
        <v>409.22373582022738</v>
      </c>
      <c r="GL3346" s="77">
        <v>375.64590099999998</v>
      </c>
      <c r="GM3346" s="77">
        <v>2021</v>
      </c>
      <c r="GN3346" s="77" t="s">
        <v>175</v>
      </c>
      <c r="GO3346" s="77">
        <v>0.13250000000000001</v>
      </c>
      <c r="GP3346" s="77">
        <v>3</v>
      </c>
      <c r="GQ3346" s="77">
        <v>0</v>
      </c>
      <c r="GR3346" s="77" t="s">
        <v>423</v>
      </c>
      <c r="GS3346" s="77">
        <v>0.1527377521613833</v>
      </c>
      <c r="GT3346" s="77">
        <v>62.50391354026528</v>
      </c>
      <c r="GU3346" s="77">
        <v>0.1527377521613833</v>
      </c>
      <c r="GV3346" s="77">
        <v>62.50391354026528</v>
      </c>
      <c r="GW3346" s="77">
        <v>0</v>
      </c>
      <c r="GX3346" s="77">
        <v>0</v>
      </c>
      <c r="GY3346" s="77">
        <v>0</v>
      </c>
      <c r="GZ3346" s="77">
        <v>0</v>
      </c>
    </row>
    <row r="3347" spans="98:208" x14ac:dyDescent="0.25">
      <c r="CT3347" s="77" t="s">
        <v>155</v>
      </c>
      <c r="CU3347" s="77" t="s">
        <v>491</v>
      </c>
      <c r="CV3347" s="77" t="s">
        <v>474</v>
      </c>
      <c r="CW3347" s="77">
        <v>2021</v>
      </c>
      <c r="CX3347" s="77">
        <v>0</v>
      </c>
      <c r="CY3347" s="77">
        <v>0</v>
      </c>
      <c r="CZ3347" s="77">
        <v>0</v>
      </c>
      <c r="DA3347" s="77">
        <v>0</v>
      </c>
      <c r="DB3347" s="77">
        <v>7.7900575334948402E-2</v>
      </c>
      <c r="DC3347" s="77">
        <v>3.6425060683954069E-2</v>
      </c>
      <c r="DD3347" s="77">
        <v>1.5808724525429401E-3</v>
      </c>
      <c r="DE3347" s="77">
        <v>3.9894642198450458E-2</v>
      </c>
      <c r="DF3347" s="77">
        <v>7.8847092159215308E-3</v>
      </c>
      <c r="DG3347" s="77">
        <v>7.8847092159215308E-3</v>
      </c>
      <c r="DH3347" s="77">
        <v>0</v>
      </c>
      <c r="DI3347" s="77">
        <v>0</v>
      </c>
      <c r="DJ3347" s="77">
        <v>1.486060753544546E-4</v>
      </c>
      <c r="DL3347" s="77">
        <v>0</v>
      </c>
      <c r="DM3347" s="77">
        <v>1.1717156918891976E-6</v>
      </c>
      <c r="DN3347" s="77">
        <v>1.1717156918891976E-6</v>
      </c>
      <c r="DO3347" s="77">
        <v>0</v>
      </c>
      <c r="DP3347" s="77">
        <v>1.1717156918891976E-6</v>
      </c>
      <c r="DQ3347" s="77">
        <v>1.1717156918891976E-6</v>
      </c>
      <c r="DR3347" s="77">
        <v>0</v>
      </c>
      <c r="DS3347" s="77">
        <v>0</v>
      </c>
      <c r="DT3347" s="77">
        <v>0</v>
      </c>
      <c r="DU3347" s="77">
        <v>0</v>
      </c>
      <c r="DV3347" s="77">
        <v>0</v>
      </c>
      <c r="DW3347" s="77">
        <v>0</v>
      </c>
      <c r="GE3347" s="77" t="s">
        <v>425</v>
      </c>
      <c r="GF3347" s="77" t="s">
        <v>155</v>
      </c>
      <c r="GG3347" s="77" t="s">
        <v>451</v>
      </c>
      <c r="GH3347" s="77" t="s">
        <v>481</v>
      </c>
      <c r="GI3347" s="77">
        <v>2021</v>
      </c>
      <c r="GJ3347" s="77" t="s">
        <v>301</v>
      </c>
      <c r="GK3347" s="77">
        <v>13469.087812378701</v>
      </c>
      <c r="GL3347" s="77">
        <v>375.64590099999998</v>
      </c>
      <c r="GM3347" s="77">
        <v>2021</v>
      </c>
      <c r="GN3347" s="77" t="s">
        <v>175</v>
      </c>
      <c r="GO3347" s="77">
        <v>5.3000000000000005E-2</v>
      </c>
      <c r="GP3347" s="77">
        <v>3</v>
      </c>
      <c r="GQ3347" s="77">
        <v>0</v>
      </c>
      <c r="GR3347" s="77" t="s">
        <v>423</v>
      </c>
      <c r="GS3347" s="77">
        <v>5.5966209081309407E-2</v>
      </c>
      <c r="GT3347" s="77">
        <v>753.81378464210263</v>
      </c>
      <c r="GU3347" s="77">
        <v>5.5966209081309407E-2</v>
      </c>
      <c r="GV3347" s="77">
        <v>753.81378464210263</v>
      </c>
      <c r="GW3347" s="77">
        <v>0</v>
      </c>
      <c r="GX3347" s="77">
        <v>0</v>
      </c>
      <c r="GY3347" s="77">
        <v>0</v>
      </c>
      <c r="GZ3347" s="77">
        <v>0</v>
      </c>
    </row>
    <row r="3348" spans="98:208" x14ac:dyDescent="0.25">
      <c r="CT3348" s="77" t="s">
        <v>155</v>
      </c>
      <c r="CU3348" s="77" t="s">
        <v>491</v>
      </c>
      <c r="CV3348" s="77" t="s">
        <v>474</v>
      </c>
      <c r="CW3348" s="77">
        <v>2022</v>
      </c>
      <c r="CX3348" s="77">
        <v>0</v>
      </c>
      <c r="CY3348" s="77">
        <v>0</v>
      </c>
      <c r="CZ3348" s="77">
        <v>0</v>
      </c>
      <c r="DA3348" s="77">
        <v>0</v>
      </c>
      <c r="DB3348" s="77">
        <v>7.7900575334948402E-2</v>
      </c>
      <c r="DC3348" s="77">
        <v>3.6425060683954069E-2</v>
      </c>
      <c r="DD3348" s="77">
        <v>1.5808724525429401E-3</v>
      </c>
      <c r="DE3348" s="77">
        <v>3.9894642198450458E-2</v>
      </c>
      <c r="DF3348" s="77">
        <v>7.8847092159215308E-3</v>
      </c>
      <c r="DG3348" s="77">
        <v>7.8847092159215308E-3</v>
      </c>
      <c r="DH3348" s="77">
        <v>7.8847092159215308E-3</v>
      </c>
      <c r="DI3348" s="77">
        <v>0</v>
      </c>
      <c r="DJ3348" s="77">
        <v>1.486060753544546E-4</v>
      </c>
      <c r="DL3348" s="77">
        <v>0</v>
      </c>
      <c r="DM3348" s="77">
        <v>1.1717156918891976E-6</v>
      </c>
      <c r="DN3348" s="77">
        <v>1.1717156918891976E-6</v>
      </c>
      <c r="DO3348" s="77">
        <v>0</v>
      </c>
      <c r="DP3348" s="77">
        <v>1.1717156918891976E-6</v>
      </c>
      <c r="DQ3348" s="77">
        <v>1.1717156918891976E-6</v>
      </c>
      <c r="DR3348" s="77">
        <v>0</v>
      </c>
      <c r="DS3348" s="77">
        <v>1.1717156918891976E-6</v>
      </c>
      <c r="DT3348" s="77">
        <v>1.1717156918891976E-6</v>
      </c>
      <c r="DU3348" s="77">
        <v>0</v>
      </c>
      <c r="DV3348" s="77">
        <v>0</v>
      </c>
      <c r="DW3348" s="77">
        <v>0</v>
      </c>
      <c r="GE3348" s="77" t="s">
        <v>427</v>
      </c>
      <c r="GF3348" s="77" t="s">
        <v>155</v>
      </c>
      <c r="GG3348" s="77" t="s">
        <v>451</v>
      </c>
      <c r="GH3348" s="77" t="s">
        <v>481</v>
      </c>
      <c r="GI3348" s="77">
        <v>2021</v>
      </c>
      <c r="GJ3348" s="77" t="s">
        <v>303</v>
      </c>
      <c r="GK3348" s="77">
        <v>7205.5312760251854</v>
      </c>
      <c r="GL3348" s="77">
        <v>375.64590099999998</v>
      </c>
      <c r="GM3348" s="77">
        <v>2021</v>
      </c>
      <c r="GN3348" s="77" t="s">
        <v>175</v>
      </c>
      <c r="GO3348" s="77">
        <v>5.3000000000000005E-2</v>
      </c>
      <c r="GP3348" s="77">
        <v>3</v>
      </c>
      <c r="GQ3348" s="77">
        <v>0</v>
      </c>
      <c r="GR3348" s="77" t="s">
        <v>423</v>
      </c>
      <c r="GS3348" s="77">
        <v>5.5966209081309407E-2</v>
      </c>
      <c r="GT3348" s="77">
        <v>403.2662699359397</v>
      </c>
      <c r="GU3348" s="77">
        <v>5.5966209081309407E-2</v>
      </c>
      <c r="GV3348" s="77">
        <v>403.2662699359397</v>
      </c>
      <c r="GW3348" s="77">
        <v>0</v>
      </c>
      <c r="GX3348" s="77">
        <v>0</v>
      </c>
      <c r="GY3348" s="77">
        <v>0</v>
      </c>
      <c r="GZ3348" s="77">
        <v>0</v>
      </c>
    </row>
    <row r="3349" spans="98:208" x14ac:dyDescent="0.25">
      <c r="CT3349" s="77" t="s">
        <v>155</v>
      </c>
      <c r="CU3349" s="77" t="s">
        <v>491</v>
      </c>
      <c r="CV3349" s="77" t="s">
        <v>474</v>
      </c>
      <c r="CW3349" s="77">
        <v>2023</v>
      </c>
      <c r="CX3349" s="77">
        <v>0</v>
      </c>
      <c r="CY3349" s="77">
        <v>0</v>
      </c>
      <c r="CZ3349" s="77">
        <v>0</v>
      </c>
      <c r="DA3349" s="77">
        <v>0</v>
      </c>
      <c r="DB3349" s="77">
        <v>8.0408269036976857E-2</v>
      </c>
      <c r="DC3349" s="77">
        <v>3.759022461139061E-2</v>
      </c>
      <c r="DD3349" s="77">
        <v>1.6314334115686111E-3</v>
      </c>
      <c r="DE3349" s="77">
        <v>4.1186611014017639E-2</v>
      </c>
      <c r="DF3349" s="77">
        <v>0</v>
      </c>
      <c r="DG3349" s="77">
        <v>8.1378100371604645E-3</v>
      </c>
      <c r="DH3349" s="77">
        <v>8.1378100371604645E-3</v>
      </c>
      <c r="DI3349" s="77">
        <v>8.1378100371604645E-3</v>
      </c>
      <c r="DJ3349" s="77">
        <v>1.486060753544546E-4</v>
      </c>
      <c r="DL3349" s="77">
        <v>0</v>
      </c>
      <c r="DM3349" s="77">
        <v>0</v>
      </c>
      <c r="DN3349" s="77">
        <v>0</v>
      </c>
      <c r="DO3349" s="77">
        <v>0</v>
      </c>
      <c r="DP3349" s="77">
        <v>1.209328011602505E-6</v>
      </c>
      <c r="DQ3349" s="77">
        <v>1.209328011602505E-6</v>
      </c>
      <c r="DR3349" s="77">
        <v>0</v>
      </c>
      <c r="DS3349" s="77">
        <v>1.209328011602505E-6</v>
      </c>
      <c r="DT3349" s="77">
        <v>1.209328011602505E-6</v>
      </c>
      <c r="DU3349" s="77">
        <v>0</v>
      </c>
      <c r="DV3349" s="77">
        <v>1.209328011602505E-6</v>
      </c>
      <c r="DW3349" s="77">
        <v>1.209328011602505E-6</v>
      </c>
      <c r="GE3349" s="77" t="s">
        <v>422</v>
      </c>
      <c r="GF3349" s="77" t="s">
        <v>155</v>
      </c>
      <c r="GG3349" s="77" t="s">
        <v>451</v>
      </c>
      <c r="GH3349" s="77" t="s">
        <v>481</v>
      </c>
      <c r="GI3349" s="77">
        <v>2022</v>
      </c>
      <c r="GJ3349" s="77" t="s">
        <v>305</v>
      </c>
      <c r="GK3349" s="77">
        <v>409.22373582022738</v>
      </c>
      <c r="GL3349" s="77">
        <v>375.64590099999998</v>
      </c>
      <c r="GM3349" s="77">
        <v>2022</v>
      </c>
      <c r="GN3349" s="77" t="s">
        <v>175</v>
      </c>
      <c r="GO3349" s="77">
        <v>0.13250000000000001</v>
      </c>
      <c r="GP3349" s="77">
        <v>3</v>
      </c>
      <c r="GQ3349" s="77">
        <v>0</v>
      </c>
      <c r="GR3349" s="77" t="s">
        <v>423</v>
      </c>
      <c r="GS3349" s="77">
        <v>0.1527377521613833</v>
      </c>
      <c r="GT3349" s="77">
        <v>62.50391354026528</v>
      </c>
      <c r="GU3349" s="77">
        <v>0.1527377521613833</v>
      </c>
      <c r="GV3349" s="77">
        <v>62.50391354026528</v>
      </c>
      <c r="GW3349" s="77">
        <v>0.1527377521613833</v>
      </c>
      <c r="GX3349" s="77">
        <v>62.50391354026528</v>
      </c>
      <c r="GY3349" s="77">
        <v>0</v>
      </c>
      <c r="GZ3349" s="77">
        <v>0</v>
      </c>
    </row>
    <row r="3350" spans="98:208" x14ac:dyDescent="0.25">
      <c r="CT3350" s="77" t="s">
        <v>155</v>
      </c>
      <c r="CU3350" s="77" t="s">
        <v>491</v>
      </c>
      <c r="CV3350" s="77" t="s">
        <v>474</v>
      </c>
      <c r="CW3350" s="77">
        <v>2024</v>
      </c>
      <c r="CX3350" s="77">
        <v>0</v>
      </c>
      <c r="CY3350" s="77">
        <v>0</v>
      </c>
      <c r="CZ3350" s="77">
        <v>0</v>
      </c>
      <c r="DA3350" s="77">
        <v>0</v>
      </c>
      <c r="DB3350" s="77">
        <v>8.0408269036976857E-2</v>
      </c>
      <c r="DC3350" s="77">
        <v>3.759022461139061E-2</v>
      </c>
      <c r="DD3350" s="77">
        <v>1.6314334115686111E-3</v>
      </c>
      <c r="DE3350" s="77">
        <v>4.1186611014017639E-2</v>
      </c>
      <c r="DF3350" s="77">
        <v>0</v>
      </c>
      <c r="DG3350" s="77">
        <v>0</v>
      </c>
      <c r="DH3350" s="77">
        <v>8.1378100371604645E-3</v>
      </c>
      <c r="DI3350" s="77">
        <v>8.1378100371604645E-3</v>
      </c>
      <c r="DJ3350" s="77">
        <v>1.486060753544546E-4</v>
      </c>
      <c r="DL3350" s="77">
        <v>0</v>
      </c>
      <c r="DM3350" s="77">
        <v>0</v>
      </c>
      <c r="DN3350" s="77">
        <v>0</v>
      </c>
      <c r="DO3350" s="77">
        <v>0</v>
      </c>
      <c r="DP3350" s="77">
        <v>0</v>
      </c>
      <c r="DQ3350" s="77">
        <v>0</v>
      </c>
      <c r="DR3350" s="77">
        <v>0</v>
      </c>
      <c r="DS3350" s="77">
        <v>1.209328011602505E-6</v>
      </c>
      <c r="DT3350" s="77">
        <v>1.209328011602505E-6</v>
      </c>
      <c r="DU3350" s="77">
        <v>0</v>
      </c>
      <c r="DV3350" s="77">
        <v>1.209328011602505E-6</v>
      </c>
      <c r="DW3350" s="77">
        <v>1.209328011602505E-6</v>
      </c>
      <c r="GE3350" s="77" t="s">
        <v>425</v>
      </c>
      <c r="GF3350" s="77" t="s">
        <v>155</v>
      </c>
      <c r="GG3350" s="77" t="s">
        <v>451</v>
      </c>
      <c r="GH3350" s="77" t="s">
        <v>481</v>
      </c>
      <c r="GI3350" s="77">
        <v>2022</v>
      </c>
      <c r="GJ3350" s="77" t="s">
        <v>301</v>
      </c>
      <c r="GK3350" s="77">
        <v>13469.087812378701</v>
      </c>
      <c r="GL3350" s="77">
        <v>375.64590099999998</v>
      </c>
      <c r="GM3350" s="77">
        <v>2022</v>
      </c>
      <c r="GN3350" s="77" t="s">
        <v>175</v>
      </c>
      <c r="GO3350" s="77">
        <v>5.3000000000000005E-2</v>
      </c>
      <c r="GP3350" s="77">
        <v>3</v>
      </c>
      <c r="GQ3350" s="77">
        <v>0</v>
      </c>
      <c r="GR3350" s="77" t="s">
        <v>423</v>
      </c>
      <c r="GS3350" s="77">
        <v>5.5966209081309407E-2</v>
      </c>
      <c r="GT3350" s="77">
        <v>753.81378464210263</v>
      </c>
      <c r="GU3350" s="77">
        <v>5.5966209081309407E-2</v>
      </c>
      <c r="GV3350" s="77">
        <v>753.81378464210263</v>
      </c>
      <c r="GW3350" s="77">
        <v>5.5966209081309407E-2</v>
      </c>
      <c r="GX3350" s="77">
        <v>753.81378464210263</v>
      </c>
      <c r="GY3350" s="77">
        <v>0</v>
      </c>
      <c r="GZ3350" s="77">
        <v>0</v>
      </c>
    </row>
    <row r="3351" spans="98:208" x14ac:dyDescent="0.25">
      <c r="CT3351" s="77" t="s">
        <v>155</v>
      </c>
      <c r="CU3351" s="77" t="s">
        <v>491</v>
      </c>
      <c r="CV3351" s="77" t="s">
        <v>474</v>
      </c>
      <c r="CW3351" s="77">
        <v>2025</v>
      </c>
      <c r="CX3351" s="77">
        <v>0</v>
      </c>
      <c r="CY3351" s="77">
        <v>0</v>
      </c>
      <c r="CZ3351" s="77">
        <v>0</v>
      </c>
      <c r="DA3351" s="77">
        <v>0</v>
      </c>
      <c r="DB3351" s="77">
        <v>8.0408269036976857E-2</v>
      </c>
      <c r="DC3351" s="77">
        <v>3.759022461139061E-2</v>
      </c>
      <c r="DD3351" s="77">
        <v>1.6314334115686111E-3</v>
      </c>
      <c r="DE3351" s="77">
        <v>4.1186611014017639E-2</v>
      </c>
      <c r="DF3351" s="77">
        <v>0</v>
      </c>
      <c r="DG3351" s="77">
        <v>0</v>
      </c>
      <c r="DH3351" s="77">
        <v>0</v>
      </c>
      <c r="DI3351" s="77">
        <v>8.1378100371604645E-3</v>
      </c>
      <c r="DJ3351" s="77">
        <v>1.486060753544546E-4</v>
      </c>
      <c r="DL3351" s="77">
        <v>0</v>
      </c>
      <c r="DM3351" s="77">
        <v>0</v>
      </c>
      <c r="DN3351" s="77">
        <v>0</v>
      </c>
      <c r="DO3351" s="77">
        <v>0</v>
      </c>
      <c r="DP3351" s="77">
        <v>0</v>
      </c>
      <c r="DQ3351" s="77">
        <v>0</v>
      </c>
      <c r="DR3351" s="77">
        <v>0</v>
      </c>
      <c r="DS3351" s="77">
        <v>0</v>
      </c>
      <c r="DT3351" s="77">
        <v>0</v>
      </c>
      <c r="DU3351" s="77">
        <v>0</v>
      </c>
      <c r="DV3351" s="77">
        <v>1.209328011602505E-6</v>
      </c>
      <c r="DW3351" s="77">
        <v>1.209328011602505E-6</v>
      </c>
      <c r="GE3351" s="77" t="s">
        <v>427</v>
      </c>
      <c r="GF3351" s="77" t="s">
        <v>155</v>
      </c>
      <c r="GG3351" s="77" t="s">
        <v>451</v>
      </c>
      <c r="GH3351" s="77" t="s">
        <v>481</v>
      </c>
      <c r="GI3351" s="77">
        <v>2022</v>
      </c>
      <c r="GJ3351" s="77" t="s">
        <v>303</v>
      </c>
      <c r="GK3351" s="77">
        <v>7205.5312760251854</v>
      </c>
      <c r="GL3351" s="77">
        <v>375.64590099999998</v>
      </c>
      <c r="GM3351" s="77">
        <v>2022</v>
      </c>
      <c r="GN3351" s="77" t="s">
        <v>175</v>
      </c>
      <c r="GO3351" s="77">
        <v>5.3000000000000005E-2</v>
      </c>
      <c r="GP3351" s="77">
        <v>3</v>
      </c>
      <c r="GQ3351" s="77">
        <v>0</v>
      </c>
      <c r="GR3351" s="77" t="s">
        <v>423</v>
      </c>
      <c r="GS3351" s="77">
        <v>5.5966209081309407E-2</v>
      </c>
      <c r="GT3351" s="77">
        <v>403.2662699359397</v>
      </c>
      <c r="GU3351" s="77">
        <v>5.5966209081309407E-2</v>
      </c>
      <c r="GV3351" s="77">
        <v>403.2662699359397</v>
      </c>
      <c r="GW3351" s="77">
        <v>5.5966209081309407E-2</v>
      </c>
      <c r="GX3351" s="77">
        <v>403.2662699359397</v>
      </c>
      <c r="GY3351" s="77">
        <v>0</v>
      </c>
      <c r="GZ3351" s="77">
        <v>0</v>
      </c>
    </row>
    <row r="3352" spans="98:208" x14ac:dyDescent="0.25">
      <c r="CT3352" s="77" t="s">
        <v>155</v>
      </c>
      <c r="CU3352" s="77" t="s">
        <v>492</v>
      </c>
      <c r="CV3352" s="77" t="s">
        <v>300</v>
      </c>
      <c r="CW3352" s="77">
        <v>2020</v>
      </c>
      <c r="CX3352" s="77">
        <v>0</v>
      </c>
      <c r="CY3352" s="77">
        <v>0</v>
      </c>
      <c r="CZ3352" s="77">
        <v>0</v>
      </c>
      <c r="DA3352" s="77">
        <v>0</v>
      </c>
      <c r="DB3352" s="77">
        <v>14146.130641333741</v>
      </c>
      <c r="DC3352" s="77">
        <v>222.22942162784969</v>
      </c>
      <c r="DD3352" s="77">
        <v>8585.7228092486857</v>
      </c>
      <c r="DE3352" s="77">
        <v>5338.1784104572043</v>
      </c>
      <c r="DF3352" s="77">
        <v>813.21078921312096</v>
      </c>
      <c r="DG3352" s="77">
        <v>0</v>
      </c>
      <c r="DH3352" s="77">
        <v>0</v>
      </c>
      <c r="DI3352" s="77">
        <v>0</v>
      </c>
      <c r="DJ3352" s="77">
        <v>1.4532988038724691E-6</v>
      </c>
      <c r="DL3352" s="77">
        <v>0</v>
      </c>
      <c r="DM3352" s="77">
        <v>1.1818382672596152E-3</v>
      </c>
      <c r="DN3352" s="77">
        <v>1.1818382672596152E-3</v>
      </c>
      <c r="DO3352" s="77">
        <v>0</v>
      </c>
      <c r="DP3352" s="77">
        <v>0</v>
      </c>
      <c r="DQ3352" s="77">
        <v>0</v>
      </c>
      <c r="DR3352" s="77">
        <v>0</v>
      </c>
      <c r="DS3352" s="77">
        <v>0</v>
      </c>
      <c r="DT3352" s="77">
        <v>0</v>
      </c>
      <c r="DU3352" s="77">
        <v>0</v>
      </c>
      <c r="DV3352" s="77">
        <v>0</v>
      </c>
      <c r="DW3352" s="77">
        <v>0</v>
      </c>
      <c r="GE3352" s="77" t="s">
        <v>422</v>
      </c>
      <c r="GF3352" s="77" t="s">
        <v>155</v>
      </c>
      <c r="GG3352" s="77" t="s">
        <v>451</v>
      </c>
      <c r="GH3352" s="77" t="s">
        <v>481</v>
      </c>
      <c r="GI3352" s="77">
        <v>2023</v>
      </c>
      <c r="GJ3352" s="77" t="s">
        <v>305</v>
      </c>
      <c r="GK3352" s="77">
        <v>428.60232122026639</v>
      </c>
      <c r="GL3352" s="77">
        <v>375.64590099999998</v>
      </c>
      <c r="GM3352" s="77">
        <v>2023</v>
      </c>
      <c r="GN3352" s="77" t="s">
        <v>175</v>
      </c>
      <c r="GO3352" s="77">
        <v>0.13250000000000001</v>
      </c>
      <c r="GP3352" s="77">
        <v>3</v>
      </c>
      <c r="GQ3352" s="77">
        <v>0</v>
      </c>
      <c r="GR3352" s="77" t="s">
        <v>423</v>
      </c>
      <c r="GS3352" s="77">
        <v>0</v>
      </c>
      <c r="GT3352" s="77">
        <v>0</v>
      </c>
      <c r="GU3352" s="77">
        <v>0.1527377521613833</v>
      </c>
      <c r="GV3352" s="77">
        <v>65.463755114334646</v>
      </c>
      <c r="GW3352" s="77">
        <v>0.1527377521613833</v>
      </c>
      <c r="GX3352" s="77">
        <v>65.463755114334646</v>
      </c>
      <c r="GY3352" s="77">
        <v>0.1527377521613833</v>
      </c>
      <c r="GZ3352" s="77">
        <v>65.463755114334646</v>
      </c>
    </row>
    <row r="3353" spans="98:208" x14ac:dyDescent="0.25">
      <c r="CT3353" s="77" t="s">
        <v>155</v>
      </c>
      <c r="CU3353" s="77" t="s">
        <v>492</v>
      </c>
      <c r="CV3353" s="77" t="s">
        <v>300</v>
      </c>
      <c r="CW3353" s="77">
        <v>2021</v>
      </c>
      <c r="CX3353" s="77">
        <v>0</v>
      </c>
      <c r="CY3353" s="77">
        <v>0</v>
      </c>
      <c r="CZ3353" s="77">
        <v>0</v>
      </c>
      <c r="DA3353" s="77">
        <v>0</v>
      </c>
      <c r="DB3353" s="77">
        <v>14146.130641333741</v>
      </c>
      <c r="DC3353" s="77">
        <v>222.22942162784969</v>
      </c>
      <c r="DD3353" s="77">
        <v>8585.7228092486857</v>
      </c>
      <c r="DE3353" s="77">
        <v>5338.1784104572043</v>
      </c>
      <c r="DF3353" s="77">
        <v>813.21078921312096</v>
      </c>
      <c r="DG3353" s="77">
        <v>813.21078921312096</v>
      </c>
      <c r="DH3353" s="77">
        <v>0</v>
      </c>
      <c r="DI3353" s="77">
        <v>0</v>
      </c>
      <c r="DJ3353" s="77">
        <v>1.4532988038724691E-6</v>
      </c>
      <c r="DL3353" s="77">
        <v>0</v>
      </c>
      <c r="DM3353" s="77">
        <v>1.1818382672596152E-3</v>
      </c>
      <c r="DN3353" s="77">
        <v>1.1818382672596152E-3</v>
      </c>
      <c r="DO3353" s="77">
        <v>0</v>
      </c>
      <c r="DP3353" s="77">
        <v>1.1818382672596152E-3</v>
      </c>
      <c r="DQ3353" s="77">
        <v>1.1818382672596152E-3</v>
      </c>
      <c r="DR3353" s="77">
        <v>0</v>
      </c>
      <c r="DS3353" s="77">
        <v>0</v>
      </c>
      <c r="DT3353" s="77">
        <v>0</v>
      </c>
      <c r="DU3353" s="77">
        <v>0</v>
      </c>
      <c r="DV3353" s="77">
        <v>0</v>
      </c>
      <c r="DW3353" s="77">
        <v>0</v>
      </c>
      <c r="GE3353" s="77" t="s">
        <v>425</v>
      </c>
      <c r="GF3353" s="77" t="s">
        <v>155</v>
      </c>
      <c r="GG3353" s="77" t="s">
        <v>451</v>
      </c>
      <c r="GH3353" s="77" t="s">
        <v>481</v>
      </c>
      <c r="GI3353" s="77">
        <v>2023</v>
      </c>
      <c r="GJ3353" s="77" t="s">
        <v>301</v>
      </c>
      <c r="GK3353" s="77">
        <v>13939.560973457519</v>
      </c>
      <c r="GL3353" s="77">
        <v>375.64590099999998</v>
      </c>
      <c r="GM3353" s="77">
        <v>2023</v>
      </c>
      <c r="GN3353" s="77" t="s">
        <v>175</v>
      </c>
      <c r="GO3353" s="77">
        <v>5.3000000000000005E-2</v>
      </c>
      <c r="GP3353" s="77">
        <v>3</v>
      </c>
      <c r="GQ3353" s="77">
        <v>0</v>
      </c>
      <c r="GR3353" s="77" t="s">
        <v>423</v>
      </c>
      <c r="GS3353" s="77">
        <v>0</v>
      </c>
      <c r="GT3353" s="77">
        <v>0</v>
      </c>
      <c r="GU3353" s="77">
        <v>5.5966209081309407E-2</v>
      </c>
      <c r="GV3353" s="77">
        <v>780.14438394218439</v>
      </c>
      <c r="GW3353" s="77">
        <v>5.5966209081309407E-2</v>
      </c>
      <c r="GX3353" s="77">
        <v>780.14438394218439</v>
      </c>
      <c r="GY3353" s="77">
        <v>5.5966209081309407E-2</v>
      </c>
      <c r="GZ3353" s="77">
        <v>780.14438394218439</v>
      </c>
    </row>
    <row r="3354" spans="98:208" x14ac:dyDescent="0.25">
      <c r="CT3354" s="77" t="s">
        <v>155</v>
      </c>
      <c r="CU3354" s="77" t="s">
        <v>492</v>
      </c>
      <c r="CV3354" s="77" t="s">
        <v>300</v>
      </c>
      <c r="CW3354" s="77">
        <v>2022</v>
      </c>
      <c r="CX3354" s="77">
        <v>0</v>
      </c>
      <c r="CY3354" s="77">
        <v>0</v>
      </c>
      <c r="CZ3354" s="77">
        <v>0</v>
      </c>
      <c r="DA3354" s="77">
        <v>0</v>
      </c>
      <c r="DB3354" s="77">
        <v>14146.130641333741</v>
      </c>
      <c r="DC3354" s="77">
        <v>222.22942162784969</v>
      </c>
      <c r="DD3354" s="77">
        <v>8585.7228092486857</v>
      </c>
      <c r="DE3354" s="77">
        <v>5338.1784104572043</v>
      </c>
      <c r="DF3354" s="77">
        <v>813.21078921312096</v>
      </c>
      <c r="DG3354" s="77">
        <v>813.21078921312096</v>
      </c>
      <c r="DH3354" s="77">
        <v>813.21078921312096</v>
      </c>
      <c r="DI3354" s="77">
        <v>0</v>
      </c>
      <c r="DJ3354" s="77">
        <v>1.4532988038724691E-6</v>
      </c>
      <c r="DL3354" s="77">
        <v>0</v>
      </c>
      <c r="DM3354" s="77">
        <v>1.1818382672596152E-3</v>
      </c>
      <c r="DN3354" s="77">
        <v>1.1818382672596152E-3</v>
      </c>
      <c r="DO3354" s="77">
        <v>0</v>
      </c>
      <c r="DP3354" s="77">
        <v>1.1818382672596152E-3</v>
      </c>
      <c r="DQ3354" s="77">
        <v>1.1818382672596152E-3</v>
      </c>
      <c r="DR3354" s="77">
        <v>0</v>
      </c>
      <c r="DS3354" s="77">
        <v>1.1818382672596152E-3</v>
      </c>
      <c r="DT3354" s="77">
        <v>1.1818382672596152E-3</v>
      </c>
      <c r="DU3354" s="77">
        <v>0</v>
      </c>
      <c r="DV3354" s="77">
        <v>0</v>
      </c>
      <c r="DW3354" s="77">
        <v>0</v>
      </c>
      <c r="GE3354" s="77" t="s">
        <v>427</v>
      </c>
      <c r="GF3354" s="77" t="s">
        <v>155</v>
      </c>
      <c r="GG3354" s="77" t="s">
        <v>451</v>
      </c>
      <c r="GH3354" s="77" t="s">
        <v>481</v>
      </c>
      <c r="GI3354" s="77">
        <v>2023</v>
      </c>
      <c r="GJ3354" s="77" t="s">
        <v>303</v>
      </c>
      <c r="GK3354" s="77">
        <v>7467.8148194523983</v>
      </c>
      <c r="GL3354" s="77">
        <v>375.64590099999998</v>
      </c>
      <c r="GM3354" s="77">
        <v>2023</v>
      </c>
      <c r="GN3354" s="77" t="s">
        <v>175</v>
      </c>
      <c r="GO3354" s="77">
        <v>5.3000000000000005E-2</v>
      </c>
      <c r="GP3354" s="77">
        <v>3</v>
      </c>
      <c r="GQ3354" s="77">
        <v>0</v>
      </c>
      <c r="GR3354" s="77" t="s">
        <v>423</v>
      </c>
      <c r="GS3354" s="77">
        <v>0</v>
      </c>
      <c r="GT3354" s="77">
        <v>0</v>
      </c>
      <c r="GU3354" s="77">
        <v>5.5966209081309407E-2</v>
      </c>
      <c r="GV3354" s="77">
        <v>417.94528556597379</v>
      </c>
      <c r="GW3354" s="77">
        <v>5.5966209081309407E-2</v>
      </c>
      <c r="GX3354" s="77">
        <v>417.94528556597379</v>
      </c>
      <c r="GY3354" s="77">
        <v>5.5966209081309407E-2</v>
      </c>
      <c r="GZ3354" s="77">
        <v>417.94528556597379</v>
      </c>
    </row>
    <row r="3355" spans="98:208" x14ac:dyDescent="0.25">
      <c r="CT3355" s="77" t="s">
        <v>155</v>
      </c>
      <c r="CU3355" s="77" t="s">
        <v>492</v>
      </c>
      <c r="CV3355" s="77" t="s">
        <v>300</v>
      </c>
      <c r="CW3355" s="77">
        <v>2023</v>
      </c>
      <c r="CX3355" s="77">
        <v>0</v>
      </c>
      <c r="CY3355" s="77">
        <v>0</v>
      </c>
      <c r="CZ3355" s="77">
        <v>0</v>
      </c>
      <c r="DA3355" s="77">
        <v>0</v>
      </c>
      <c r="DB3355" s="77">
        <v>14664.63755643789</v>
      </c>
      <c r="DC3355" s="77">
        <v>233.23007680795911</v>
      </c>
      <c r="DD3355" s="77">
        <v>8896.5159934293606</v>
      </c>
      <c r="DE3355" s="77">
        <v>5534.8914862005686</v>
      </c>
      <c r="DF3355" s="77">
        <v>0</v>
      </c>
      <c r="DG3355" s="77">
        <v>843.29420601061543</v>
      </c>
      <c r="DH3355" s="77">
        <v>843.29420601061543</v>
      </c>
      <c r="DI3355" s="77">
        <v>843.29420601061543</v>
      </c>
      <c r="DJ3355" s="77">
        <v>1.4532988038724691E-6</v>
      </c>
      <c r="DL3355" s="77">
        <v>0</v>
      </c>
      <c r="DM3355" s="77">
        <v>0</v>
      </c>
      <c r="DN3355" s="77">
        <v>0</v>
      </c>
      <c r="DO3355" s="77">
        <v>0</v>
      </c>
      <c r="DP3355" s="77">
        <v>1.2255584609078109E-3</v>
      </c>
      <c r="DQ3355" s="77">
        <v>1.2255584609078109E-3</v>
      </c>
      <c r="DR3355" s="77">
        <v>0</v>
      </c>
      <c r="DS3355" s="77">
        <v>1.2255584609078109E-3</v>
      </c>
      <c r="DT3355" s="77">
        <v>1.2255584609078109E-3</v>
      </c>
      <c r="DU3355" s="77">
        <v>0</v>
      </c>
      <c r="DV3355" s="77">
        <v>1.2255584609078109E-3</v>
      </c>
      <c r="DW3355" s="77">
        <v>1.2255584609078109E-3</v>
      </c>
      <c r="GE3355" s="77" t="s">
        <v>422</v>
      </c>
      <c r="GF3355" s="77" t="s">
        <v>155</v>
      </c>
      <c r="GG3355" s="77" t="s">
        <v>451</v>
      </c>
      <c r="GH3355" s="77" t="s">
        <v>481</v>
      </c>
      <c r="GI3355" s="77">
        <v>2024</v>
      </c>
      <c r="GJ3355" s="77" t="s">
        <v>305</v>
      </c>
      <c r="GK3355" s="77">
        <v>428.60232122026639</v>
      </c>
      <c r="GL3355" s="77">
        <v>375.64590099999998</v>
      </c>
      <c r="GM3355" s="77">
        <v>2024</v>
      </c>
      <c r="GN3355" s="77" t="s">
        <v>175</v>
      </c>
      <c r="GO3355" s="77">
        <v>0.13250000000000001</v>
      </c>
      <c r="GP3355" s="77">
        <v>3</v>
      </c>
      <c r="GQ3355" s="77">
        <v>0</v>
      </c>
      <c r="GR3355" s="77" t="s">
        <v>423</v>
      </c>
      <c r="GS3355" s="77">
        <v>0</v>
      </c>
      <c r="GT3355" s="77">
        <v>0</v>
      </c>
      <c r="GU3355" s="77">
        <v>0</v>
      </c>
      <c r="GV3355" s="77">
        <v>0</v>
      </c>
      <c r="GW3355" s="77">
        <v>0.1527377521613833</v>
      </c>
      <c r="GX3355" s="77">
        <v>65.463755114334646</v>
      </c>
      <c r="GY3355" s="77">
        <v>0.1527377521613833</v>
      </c>
      <c r="GZ3355" s="77">
        <v>65.463755114334646</v>
      </c>
    </row>
    <row r="3356" spans="98:208" x14ac:dyDescent="0.25">
      <c r="CT3356" s="77" t="s">
        <v>155</v>
      </c>
      <c r="CU3356" s="77" t="s">
        <v>492</v>
      </c>
      <c r="CV3356" s="77" t="s">
        <v>300</v>
      </c>
      <c r="CW3356" s="77">
        <v>2024</v>
      </c>
      <c r="CX3356" s="77">
        <v>0</v>
      </c>
      <c r="CY3356" s="77">
        <v>0</v>
      </c>
      <c r="CZ3356" s="77">
        <v>0</v>
      </c>
      <c r="DA3356" s="77">
        <v>0</v>
      </c>
      <c r="DB3356" s="77">
        <v>14664.63755643789</v>
      </c>
      <c r="DC3356" s="77">
        <v>233.23007680795911</v>
      </c>
      <c r="DD3356" s="77">
        <v>8896.5159934293606</v>
      </c>
      <c r="DE3356" s="77">
        <v>5534.8914862005686</v>
      </c>
      <c r="DF3356" s="77">
        <v>0</v>
      </c>
      <c r="DG3356" s="77">
        <v>0</v>
      </c>
      <c r="DH3356" s="77">
        <v>843.29420601061543</v>
      </c>
      <c r="DI3356" s="77">
        <v>843.29420601061543</v>
      </c>
      <c r="DJ3356" s="77">
        <v>1.4532988038724691E-6</v>
      </c>
      <c r="DL3356" s="77">
        <v>0</v>
      </c>
      <c r="DM3356" s="77">
        <v>0</v>
      </c>
      <c r="DN3356" s="77">
        <v>0</v>
      </c>
      <c r="DO3356" s="77">
        <v>0</v>
      </c>
      <c r="DP3356" s="77">
        <v>0</v>
      </c>
      <c r="DQ3356" s="77">
        <v>0</v>
      </c>
      <c r="DR3356" s="77">
        <v>0</v>
      </c>
      <c r="DS3356" s="77">
        <v>1.2255584609078109E-3</v>
      </c>
      <c r="DT3356" s="77">
        <v>1.2255584609078109E-3</v>
      </c>
      <c r="DU3356" s="77">
        <v>0</v>
      </c>
      <c r="DV3356" s="77">
        <v>1.2255584609078109E-3</v>
      </c>
      <c r="DW3356" s="77">
        <v>1.2255584609078109E-3</v>
      </c>
      <c r="GE3356" s="77" t="s">
        <v>425</v>
      </c>
      <c r="GF3356" s="77" t="s">
        <v>155</v>
      </c>
      <c r="GG3356" s="77" t="s">
        <v>451</v>
      </c>
      <c r="GH3356" s="77" t="s">
        <v>481</v>
      </c>
      <c r="GI3356" s="77">
        <v>2024</v>
      </c>
      <c r="GJ3356" s="77" t="s">
        <v>301</v>
      </c>
      <c r="GK3356" s="77">
        <v>13939.560973457519</v>
      </c>
      <c r="GL3356" s="77">
        <v>375.64590099999998</v>
      </c>
      <c r="GM3356" s="77">
        <v>2024</v>
      </c>
      <c r="GN3356" s="77" t="s">
        <v>175</v>
      </c>
      <c r="GO3356" s="77">
        <v>5.3000000000000005E-2</v>
      </c>
      <c r="GP3356" s="77">
        <v>3</v>
      </c>
      <c r="GQ3356" s="77">
        <v>0</v>
      </c>
      <c r="GR3356" s="77" t="s">
        <v>423</v>
      </c>
      <c r="GS3356" s="77">
        <v>0</v>
      </c>
      <c r="GT3356" s="77">
        <v>0</v>
      </c>
      <c r="GU3356" s="77">
        <v>0</v>
      </c>
      <c r="GV3356" s="77">
        <v>0</v>
      </c>
      <c r="GW3356" s="77">
        <v>5.5966209081309407E-2</v>
      </c>
      <c r="GX3356" s="77">
        <v>780.14438394218439</v>
      </c>
      <c r="GY3356" s="77">
        <v>5.5966209081309407E-2</v>
      </c>
      <c r="GZ3356" s="77">
        <v>780.14438394218439</v>
      </c>
    </row>
    <row r="3357" spans="98:208" x14ac:dyDescent="0.25">
      <c r="CT3357" s="77" t="s">
        <v>155</v>
      </c>
      <c r="CU3357" s="77" t="s">
        <v>492</v>
      </c>
      <c r="CV3357" s="77" t="s">
        <v>300</v>
      </c>
      <c r="CW3357" s="77">
        <v>2025</v>
      </c>
      <c r="CX3357" s="77">
        <v>0</v>
      </c>
      <c r="CY3357" s="77">
        <v>0</v>
      </c>
      <c r="CZ3357" s="77">
        <v>0</v>
      </c>
      <c r="DA3357" s="77">
        <v>0</v>
      </c>
      <c r="DB3357" s="77">
        <v>14664.63755643789</v>
      </c>
      <c r="DC3357" s="77">
        <v>233.23007680795911</v>
      </c>
      <c r="DD3357" s="77">
        <v>8896.5159934293606</v>
      </c>
      <c r="DE3357" s="77">
        <v>5534.8914862005686</v>
      </c>
      <c r="DF3357" s="77">
        <v>0</v>
      </c>
      <c r="DG3357" s="77">
        <v>0</v>
      </c>
      <c r="DH3357" s="77">
        <v>0</v>
      </c>
      <c r="DI3357" s="77">
        <v>843.29420601061543</v>
      </c>
      <c r="DJ3357" s="77">
        <v>1.4532988038724691E-6</v>
      </c>
      <c r="DL3357" s="77">
        <v>0</v>
      </c>
      <c r="DM3357" s="77">
        <v>0</v>
      </c>
      <c r="DN3357" s="77">
        <v>0</v>
      </c>
      <c r="DO3357" s="77">
        <v>0</v>
      </c>
      <c r="DP3357" s="77">
        <v>0</v>
      </c>
      <c r="DQ3357" s="77">
        <v>0</v>
      </c>
      <c r="DR3357" s="77">
        <v>0</v>
      </c>
      <c r="DS3357" s="77">
        <v>0</v>
      </c>
      <c r="DT3357" s="77">
        <v>0</v>
      </c>
      <c r="DU3357" s="77">
        <v>0</v>
      </c>
      <c r="DV3357" s="77">
        <v>1.2255584609078109E-3</v>
      </c>
      <c r="DW3357" s="77">
        <v>1.2255584609078109E-3</v>
      </c>
      <c r="GE3357" s="77" t="s">
        <v>427</v>
      </c>
      <c r="GF3357" s="77" t="s">
        <v>155</v>
      </c>
      <c r="GG3357" s="77" t="s">
        <v>451</v>
      </c>
      <c r="GH3357" s="77" t="s">
        <v>481</v>
      </c>
      <c r="GI3357" s="77">
        <v>2024</v>
      </c>
      <c r="GJ3357" s="77" t="s">
        <v>303</v>
      </c>
      <c r="GK3357" s="77">
        <v>7467.8148194523983</v>
      </c>
      <c r="GL3357" s="77">
        <v>375.64590099999998</v>
      </c>
      <c r="GM3357" s="77">
        <v>2024</v>
      </c>
      <c r="GN3357" s="77" t="s">
        <v>175</v>
      </c>
      <c r="GO3357" s="77">
        <v>5.3000000000000005E-2</v>
      </c>
      <c r="GP3357" s="77">
        <v>3</v>
      </c>
      <c r="GQ3357" s="77">
        <v>0</v>
      </c>
      <c r="GR3357" s="77" t="s">
        <v>423</v>
      </c>
      <c r="GS3357" s="77">
        <v>0</v>
      </c>
      <c r="GT3357" s="77">
        <v>0</v>
      </c>
      <c r="GU3357" s="77">
        <v>0</v>
      </c>
      <c r="GV3357" s="77">
        <v>0</v>
      </c>
      <c r="GW3357" s="77">
        <v>5.5966209081309407E-2</v>
      </c>
      <c r="GX3357" s="77">
        <v>417.94528556597379</v>
      </c>
      <c r="GY3357" s="77">
        <v>5.5966209081309407E-2</v>
      </c>
      <c r="GZ3357" s="77">
        <v>417.94528556597379</v>
      </c>
    </row>
    <row r="3358" spans="98:208" x14ac:dyDescent="0.25">
      <c r="CT3358" s="77" t="s">
        <v>155</v>
      </c>
      <c r="CU3358" s="77" t="s">
        <v>492</v>
      </c>
      <c r="CV3358" s="77" t="s">
        <v>432</v>
      </c>
      <c r="CW3358" s="77">
        <v>2020</v>
      </c>
      <c r="CX3358" s="77">
        <v>0</v>
      </c>
      <c r="CY3358" s="77">
        <v>0</v>
      </c>
      <c r="CZ3358" s="77">
        <v>0</v>
      </c>
      <c r="DA3358" s="77">
        <v>0</v>
      </c>
      <c r="DB3358" s="77">
        <v>8807.9522308765336</v>
      </c>
      <c r="DC3358" s="77">
        <v>222.22942162784969</v>
      </c>
      <c r="DD3358" s="77">
        <v>8585.7228092486857</v>
      </c>
      <c r="DE3358" s="77">
        <v>0</v>
      </c>
      <c r="DF3358" s="77">
        <v>514.4531801801412</v>
      </c>
      <c r="DG3358" s="77">
        <v>0</v>
      </c>
      <c r="DH3358" s="77">
        <v>0</v>
      </c>
      <c r="DI3358" s="77">
        <v>0</v>
      </c>
      <c r="DJ3358" s="77">
        <v>1.4532988038724691E-6</v>
      </c>
      <c r="DL3358" s="77">
        <v>0</v>
      </c>
      <c r="DM3358" s="77">
        <v>7.4765419140418704E-4</v>
      </c>
      <c r="DN3358" s="77">
        <v>7.4765419140418704E-4</v>
      </c>
      <c r="DO3358" s="77">
        <v>0</v>
      </c>
      <c r="DP3358" s="77">
        <v>0</v>
      </c>
      <c r="DQ3358" s="77">
        <v>0</v>
      </c>
      <c r="DR3358" s="77">
        <v>0</v>
      </c>
      <c r="DS3358" s="77">
        <v>0</v>
      </c>
      <c r="DT3358" s="77">
        <v>0</v>
      </c>
      <c r="DU3358" s="77">
        <v>0</v>
      </c>
      <c r="DV3358" s="77">
        <v>0</v>
      </c>
      <c r="DW3358" s="77">
        <v>0</v>
      </c>
      <c r="GE3358" s="77" t="s">
        <v>422</v>
      </c>
      <c r="GF3358" s="77" t="s">
        <v>155</v>
      </c>
      <c r="GG3358" s="77" t="s">
        <v>451</v>
      </c>
      <c r="GH3358" s="77" t="s">
        <v>481</v>
      </c>
      <c r="GI3358" s="77">
        <v>2025</v>
      </c>
      <c r="GJ3358" s="77" t="s">
        <v>305</v>
      </c>
      <c r="GK3358" s="77">
        <v>428.60232122026639</v>
      </c>
      <c r="GL3358" s="77">
        <v>375.64590099999998</v>
      </c>
      <c r="GM3358" s="77">
        <v>2025</v>
      </c>
      <c r="GN3358" s="77" t="s">
        <v>175</v>
      </c>
      <c r="GO3358" s="77">
        <v>0.13250000000000001</v>
      </c>
      <c r="GP3358" s="77">
        <v>3</v>
      </c>
      <c r="GQ3358" s="77">
        <v>0</v>
      </c>
      <c r="GR3358" s="77" t="s">
        <v>423</v>
      </c>
      <c r="GS3358" s="77">
        <v>0</v>
      </c>
      <c r="GT3358" s="77">
        <v>0</v>
      </c>
      <c r="GU3358" s="77">
        <v>0</v>
      </c>
      <c r="GV3358" s="77">
        <v>0</v>
      </c>
      <c r="GW3358" s="77">
        <v>0</v>
      </c>
      <c r="GX3358" s="77">
        <v>0</v>
      </c>
      <c r="GY3358" s="77">
        <v>0.1527377521613833</v>
      </c>
      <c r="GZ3358" s="77">
        <v>65.463755114334646</v>
      </c>
    </row>
    <row r="3359" spans="98:208" x14ac:dyDescent="0.25">
      <c r="CT3359" s="77" t="s">
        <v>155</v>
      </c>
      <c r="CU3359" s="77" t="s">
        <v>492</v>
      </c>
      <c r="CV3359" s="77" t="s">
        <v>432</v>
      </c>
      <c r="CW3359" s="77">
        <v>2021</v>
      </c>
      <c r="CX3359" s="77">
        <v>0</v>
      </c>
      <c r="CY3359" s="77">
        <v>0</v>
      </c>
      <c r="CZ3359" s="77">
        <v>0</v>
      </c>
      <c r="DA3359" s="77">
        <v>0</v>
      </c>
      <c r="DB3359" s="77">
        <v>8807.9522308765336</v>
      </c>
      <c r="DC3359" s="77">
        <v>222.22942162784969</v>
      </c>
      <c r="DD3359" s="77">
        <v>8585.7228092486857</v>
      </c>
      <c r="DE3359" s="77">
        <v>0</v>
      </c>
      <c r="DF3359" s="77">
        <v>514.4531801801412</v>
      </c>
      <c r="DG3359" s="77">
        <v>514.4531801801412</v>
      </c>
      <c r="DH3359" s="77">
        <v>0</v>
      </c>
      <c r="DI3359" s="77">
        <v>0</v>
      </c>
      <c r="DJ3359" s="77">
        <v>1.4532988038724691E-6</v>
      </c>
      <c r="DL3359" s="77">
        <v>0</v>
      </c>
      <c r="DM3359" s="77">
        <v>7.4765419140418704E-4</v>
      </c>
      <c r="DN3359" s="77">
        <v>7.4765419140418704E-4</v>
      </c>
      <c r="DO3359" s="77">
        <v>0</v>
      </c>
      <c r="DP3359" s="77">
        <v>7.4765419140418704E-4</v>
      </c>
      <c r="DQ3359" s="77">
        <v>7.4765419140418704E-4</v>
      </c>
      <c r="DR3359" s="77">
        <v>0</v>
      </c>
      <c r="DS3359" s="77">
        <v>0</v>
      </c>
      <c r="DT3359" s="77">
        <v>0</v>
      </c>
      <c r="DU3359" s="77">
        <v>0</v>
      </c>
      <c r="DV3359" s="77">
        <v>0</v>
      </c>
      <c r="DW3359" s="77">
        <v>0</v>
      </c>
      <c r="GE3359" s="77" t="s">
        <v>425</v>
      </c>
      <c r="GF3359" s="77" t="s">
        <v>155</v>
      </c>
      <c r="GG3359" s="77" t="s">
        <v>451</v>
      </c>
      <c r="GH3359" s="77" t="s">
        <v>481</v>
      </c>
      <c r="GI3359" s="77">
        <v>2025</v>
      </c>
      <c r="GJ3359" s="77" t="s">
        <v>301</v>
      </c>
      <c r="GK3359" s="77">
        <v>13939.560973457519</v>
      </c>
      <c r="GL3359" s="77">
        <v>375.64590099999998</v>
      </c>
      <c r="GM3359" s="77">
        <v>2025</v>
      </c>
      <c r="GN3359" s="77" t="s">
        <v>175</v>
      </c>
      <c r="GO3359" s="77">
        <v>5.3000000000000005E-2</v>
      </c>
      <c r="GP3359" s="77">
        <v>3</v>
      </c>
      <c r="GQ3359" s="77">
        <v>0</v>
      </c>
      <c r="GR3359" s="77" t="s">
        <v>423</v>
      </c>
      <c r="GS3359" s="77">
        <v>0</v>
      </c>
      <c r="GT3359" s="77">
        <v>0</v>
      </c>
      <c r="GU3359" s="77">
        <v>0</v>
      </c>
      <c r="GV3359" s="77">
        <v>0</v>
      </c>
      <c r="GW3359" s="77">
        <v>0</v>
      </c>
      <c r="GX3359" s="77">
        <v>0</v>
      </c>
      <c r="GY3359" s="77">
        <v>5.5966209081309407E-2</v>
      </c>
      <c r="GZ3359" s="77">
        <v>780.14438394218439</v>
      </c>
    </row>
    <row r="3360" spans="98:208" x14ac:dyDescent="0.25">
      <c r="CT3360" s="77" t="s">
        <v>155</v>
      </c>
      <c r="CU3360" s="77" t="s">
        <v>492</v>
      </c>
      <c r="CV3360" s="77" t="s">
        <v>432</v>
      </c>
      <c r="CW3360" s="77">
        <v>2022</v>
      </c>
      <c r="CX3360" s="77">
        <v>0</v>
      </c>
      <c r="CY3360" s="77">
        <v>0</v>
      </c>
      <c r="CZ3360" s="77">
        <v>0</v>
      </c>
      <c r="DA3360" s="77">
        <v>0</v>
      </c>
      <c r="DB3360" s="77">
        <v>8807.9522308765336</v>
      </c>
      <c r="DC3360" s="77">
        <v>222.22942162784969</v>
      </c>
      <c r="DD3360" s="77">
        <v>8585.7228092486857</v>
      </c>
      <c r="DE3360" s="77">
        <v>0</v>
      </c>
      <c r="DF3360" s="77">
        <v>514.4531801801412</v>
      </c>
      <c r="DG3360" s="77">
        <v>514.4531801801412</v>
      </c>
      <c r="DH3360" s="77">
        <v>514.4531801801412</v>
      </c>
      <c r="DI3360" s="77">
        <v>0</v>
      </c>
      <c r="DJ3360" s="77">
        <v>1.4532988038724691E-6</v>
      </c>
      <c r="DL3360" s="77">
        <v>0</v>
      </c>
      <c r="DM3360" s="77">
        <v>7.4765419140418704E-4</v>
      </c>
      <c r="DN3360" s="77">
        <v>7.4765419140418704E-4</v>
      </c>
      <c r="DO3360" s="77">
        <v>0</v>
      </c>
      <c r="DP3360" s="77">
        <v>7.4765419140418704E-4</v>
      </c>
      <c r="DQ3360" s="77">
        <v>7.4765419140418704E-4</v>
      </c>
      <c r="DR3360" s="77">
        <v>0</v>
      </c>
      <c r="DS3360" s="77">
        <v>7.4765419140418704E-4</v>
      </c>
      <c r="DT3360" s="77">
        <v>7.4765419140418704E-4</v>
      </c>
      <c r="DU3360" s="77">
        <v>0</v>
      </c>
      <c r="DV3360" s="77">
        <v>0</v>
      </c>
      <c r="DW3360" s="77">
        <v>0</v>
      </c>
      <c r="GE3360" s="77" t="s">
        <v>427</v>
      </c>
      <c r="GF3360" s="77" t="s">
        <v>155</v>
      </c>
      <c r="GG3360" s="77" t="s">
        <v>451</v>
      </c>
      <c r="GH3360" s="77" t="s">
        <v>481</v>
      </c>
      <c r="GI3360" s="77">
        <v>2025</v>
      </c>
      <c r="GJ3360" s="77" t="s">
        <v>303</v>
      </c>
      <c r="GK3360" s="77">
        <v>7467.8148194523983</v>
      </c>
      <c r="GL3360" s="77">
        <v>375.64590099999998</v>
      </c>
      <c r="GM3360" s="77">
        <v>2025</v>
      </c>
      <c r="GN3360" s="77" t="s">
        <v>175</v>
      </c>
      <c r="GO3360" s="77">
        <v>5.3000000000000005E-2</v>
      </c>
      <c r="GP3360" s="77">
        <v>3</v>
      </c>
      <c r="GQ3360" s="77">
        <v>0</v>
      </c>
      <c r="GR3360" s="77" t="s">
        <v>423</v>
      </c>
      <c r="GS3360" s="77">
        <v>0</v>
      </c>
      <c r="GT3360" s="77">
        <v>0</v>
      </c>
      <c r="GU3360" s="77">
        <v>0</v>
      </c>
      <c r="GV3360" s="77">
        <v>0</v>
      </c>
      <c r="GW3360" s="77">
        <v>0</v>
      </c>
      <c r="GX3360" s="77">
        <v>0</v>
      </c>
      <c r="GY3360" s="77">
        <v>5.5966209081309407E-2</v>
      </c>
      <c r="GZ3360" s="77">
        <v>417.94528556597379</v>
      </c>
    </row>
    <row r="3361" spans="98:208" x14ac:dyDescent="0.25">
      <c r="CT3361" s="77" t="s">
        <v>155</v>
      </c>
      <c r="CU3361" s="77" t="s">
        <v>492</v>
      </c>
      <c r="CV3361" s="77" t="s">
        <v>432</v>
      </c>
      <c r="CW3361" s="77">
        <v>2023</v>
      </c>
      <c r="CX3361" s="77">
        <v>0</v>
      </c>
      <c r="CY3361" s="77">
        <v>0</v>
      </c>
      <c r="CZ3361" s="77">
        <v>0</v>
      </c>
      <c r="DA3361" s="77">
        <v>0</v>
      </c>
      <c r="DB3361" s="77">
        <v>9129.746070237321</v>
      </c>
      <c r="DC3361" s="77">
        <v>233.23007680795911</v>
      </c>
      <c r="DD3361" s="77">
        <v>8896.5159934293606</v>
      </c>
      <c r="DE3361" s="77">
        <v>0</v>
      </c>
      <c r="DF3361" s="77">
        <v>0</v>
      </c>
      <c r="DG3361" s="77">
        <v>533.52731185155506</v>
      </c>
      <c r="DH3361" s="77">
        <v>533.52731185155506</v>
      </c>
      <c r="DI3361" s="77">
        <v>533.52731185155506</v>
      </c>
      <c r="DJ3361" s="77">
        <v>1.4532988038724691E-6</v>
      </c>
      <c r="DL3361" s="77">
        <v>0</v>
      </c>
      <c r="DM3361" s="77">
        <v>0</v>
      </c>
      <c r="DN3361" s="77">
        <v>0</v>
      </c>
      <c r="DO3361" s="77">
        <v>0</v>
      </c>
      <c r="DP3361" s="77">
        <v>7.7537460414715874E-4</v>
      </c>
      <c r="DQ3361" s="77">
        <v>7.7537460414715874E-4</v>
      </c>
      <c r="DR3361" s="77">
        <v>0</v>
      </c>
      <c r="DS3361" s="77">
        <v>7.7537460414715874E-4</v>
      </c>
      <c r="DT3361" s="77">
        <v>7.7537460414715874E-4</v>
      </c>
      <c r="DU3361" s="77">
        <v>0</v>
      </c>
      <c r="DV3361" s="77">
        <v>7.7537460414715874E-4</v>
      </c>
      <c r="DW3361" s="77">
        <v>7.7537460414715874E-4</v>
      </c>
      <c r="GE3361" s="77" t="s">
        <v>422</v>
      </c>
      <c r="GF3361" s="77" t="s">
        <v>155</v>
      </c>
      <c r="GG3361" s="77" t="s">
        <v>451</v>
      </c>
      <c r="GH3361" s="77" t="s">
        <v>488</v>
      </c>
      <c r="GI3361" s="77">
        <v>2021</v>
      </c>
      <c r="GJ3361" s="77" t="s">
        <v>305</v>
      </c>
      <c r="GK3361" s="77">
        <v>409.22373582043872</v>
      </c>
      <c r="GL3361" s="77">
        <v>375.64590099999998</v>
      </c>
      <c r="GM3361" s="77">
        <v>2021</v>
      </c>
      <c r="GN3361" s="77" t="s">
        <v>175</v>
      </c>
      <c r="GO3361" s="77">
        <v>0.13250000000000001</v>
      </c>
      <c r="GP3361" s="77">
        <v>3</v>
      </c>
      <c r="GQ3361" s="77">
        <v>0</v>
      </c>
      <c r="GR3361" s="77" t="s">
        <v>423</v>
      </c>
      <c r="GS3361" s="77">
        <v>0.1527377521613833</v>
      </c>
      <c r="GT3361" s="77">
        <v>62.50391354029756</v>
      </c>
      <c r="GU3361" s="77">
        <v>0.1527377521613833</v>
      </c>
      <c r="GV3361" s="77">
        <v>62.50391354029756</v>
      </c>
      <c r="GW3361" s="77">
        <v>0</v>
      </c>
      <c r="GX3361" s="77">
        <v>0</v>
      </c>
      <c r="GY3361" s="77">
        <v>0</v>
      </c>
      <c r="GZ3361" s="77">
        <v>0</v>
      </c>
    </row>
    <row r="3362" spans="98:208" x14ac:dyDescent="0.25">
      <c r="CT3362" s="77" t="s">
        <v>155</v>
      </c>
      <c r="CU3362" s="77" t="s">
        <v>492</v>
      </c>
      <c r="CV3362" s="77" t="s">
        <v>432</v>
      </c>
      <c r="CW3362" s="77">
        <v>2024</v>
      </c>
      <c r="CX3362" s="77">
        <v>0</v>
      </c>
      <c r="CY3362" s="77">
        <v>0</v>
      </c>
      <c r="CZ3362" s="77">
        <v>0</v>
      </c>
      <c r="DA3362" s="77">
        <v>0</v>
      </c>
      <c r="DB3362" s="77">
        <v>9129.746070237321</v>
      </c>
      <c r="DC3362" s="77">
        <v>233.23007680795911</v>
      </c>
      <c r="DD3362" s="77">
        <v>8896.5159934293606</v>
      </c>
      <c r="DE3362" s="77">
        <v>0</v>
      </c>
      <c r="DF3362" s="77">
        <v>0</v>
      </c>
      <c r="DG3362" s="77">
        <v>0</v>
      </c>
      <c r="DH3362" s="77">
        <v>533.52731185155506</v>
      </c>
      <c r="DI3362" s="77">
        <v>533.52731185155506</v>
      </c>
      <c r="DJ3362" s="77">
        <v>1.4532988038724691E-6</v>
      </c>
      <c r="DL3362" s="77">
        <v>0</v>
      </c>
      <c r="DM3362" s="77">
        <v>0</v>
      </c>
      <c r="DN3362" s="77">
        <v>0</v>
      </c>
      <c r="DO3362" s="77">
        <v>0</v>
      </c>
      <c r="DP3362" s="77">
        <v>0</v>
      </c>
      <c r="DQ3362" s="77">
        <v>0</v>
      </c>
      <c r="DR3362" s="77">
        <v>0</v>
      </c>
      <c r="DS3362" s="77">
        <v>7.7537460414715874E-4</v>
      </c>
      <c r="DT3362" s="77">
        <v>7.7537460414715874E-4</v>
      </c>
      <c r="DU3362" s="77">
        <v>0</v>
      </c>
      <c r="DV3362" s="77">
        <v>7.7537460414715874E-4</v>
      </c>
      <c r="DW3362" s="77">
        <v>7.7537460414715874E-4</v>
      </c>
      <c r="GE3362" s="77" t="s">
        <v>425</v>
      </c>
      <c r="GF3362" s="77" t="s">
        <v>155</v>
      </c>
      <c r="GG3362" s="77" t="s">
        <v>451</v>
      </c>
      <c r="GH3362" s="77" t="s">
        <v>488</v>
      </c>
      <c r="GI3362" s="77">
        <v>2021</v>
      </c>
      <c r="GJ3362" s="77" t="s">
        <v>301</v>
      </c>
      <c r="GK3362" s="77">
        <v>13469.08781237873</v>
      </c>
      <c r="GL3362" s="77">
        <v>375.64590099999998</v>
      </c>
      <c r="GM3362" s="77">
        <v>2021</v>
      </c>
      <c r="GN3362" s="77" t="s">
        <v>175</v>
      </c>
      <c r="GO3362" s="77">
        <v>5.3000000000000005E-2</v>
      </c>
      <c r="GP3362" s="77">
        <v>3</v>
      </c>
      <c r="GQ3362" s="77">
        <v>0</v>
      </c>
      <c r="GR3362" s="77" t="s">
        <v>423</v>
      </c>
      <c r="GS3362" s="77">
        <v>5.5966209081309407E-2</v>
      </c>
      <c r="GT3362" s="77">
        <v>753.81378464210434</v>
      </c>
      <c r="GU3362" s="77">
        <v>5.5966209081309407E-2</v>
      </c>
      <c r="GV3362" s="77">
        <v>753.81378464210434</v>
      </c>
      <c r="GW3362" s="77">
        <v>0</v>
      </c>
      <c r="GX3362" s="77">
        <v>0</v>
      </c>
      <c r="GY3362" s="77">
        <v>0</v>
      </c>
      <c r="GZ3362" s="77">
        <v>0</v>
      </c>
    </row>
    <row r="3363" spans="98:208" x14ac:dyDescent="0.25">
      <c r="CT3363" s="77" t="s">
        <v>155</v>
      </c>
      <c r="CU3363" s="77" t="s">
        <v>492</v>
      </c>
      <c r="CV3363" s="77" t="s">
        <v>432</v>
      </c>
      <c r="CW3363" s="77">
        <v>2025</v>
      </c>
      <c r="CX3363" s="77">
        <v>0</v>
      </c>
      <c r="CY3363" s="77">
        <v>0</v>
      </c>
      <c r="CZ3363" s="77">
        <v>0</v>
      </c>
      <c r="DA3363" s="77">
        <v>0</v>
      </c>
      <c r="DB3363" s="77">
        <v>9129.746070237321</v>
      </c>
      <c r="DC3363" s="77">
        <v>233.23007680795911</v>
      </c>
      <c r="DD3363" s="77">
        <v>8896.5159934293606</v>
      </c>
      <c r="DE3363" s="77">
        <v>0</v>
      </c>
      <c r="DF3363" s="77">
        <v>0</v>
      </c>
      <c r="DG3363" s="77">
        <v>0</v>
      </c>
      <c r="DH3363" s="77">
        <v>0</v>
      </c>
      <c r="DI3363" s="77">
        <v>533.52731185155506</v>
      </c>
      <c r="DJ3363" s="77">
        <v>1.4532988038724691E-6</v>
      </c>
      <c r="DL3363" s="77">
        <v>0</v>
      </c>
      <c r="DM3363" s="77">
        <v>0</v>
      </c>
      <c r="DN3363" s="77">
        <v>0</v>
      </c>
      <c r="DO3363" s="77">
        <v>0</v>
      </c>
      <c r="DP3363" s="77">
        <v>0</v>
      </c>
      <c r="DQ3363" s="77">
        <v>0</v>
      </c>
      <c r="DR3363" s="77">
        <v>0</v>
      </c>
      <c r="DS3363" s="77">
        <v>0</v>
      </c>
      <c r="DT3363" s="77">
        <v>0</v>
      </c>
      <c r="DU3363" s="77">
        <v>0</v>
      </c>
      <c r="DV3363" s="77">
        <v>7.7537460414715874E-4</v>
      </c>
      <c r="DW3363" s="77">
        <v>7.7537460414715874E-4</v>
      </c>
      <c r="GE3363" s="77" t="s">
        <v>427</v>
      </c>
      <c r="GF3363" s="77" t="s">
        <v>155</v>
      </c>
      <c r="GG3363" s="77" t="s">
        <v>451</v>
      </c>
      <c r="GH3363" s="77" t="s">
        <v>488</v>
      </c>
      <c r="GI3363" s="77">
        <v>2021</v>
      </c>
      <c r="GJ3363" s="77" t="s">
        <v>303</v>
      </c>
      <c r="GK3363" s="77">
        <v>7205.5312760252809</v>
      </c>
      <c r="GL3363" s="77">
        <v>375.64590099999998</v>
      </c>
      <c r="GM3363" s="77">
        <v>2021</v>
      </c>
      <c r="GN3363" s="77" t="s">
        <v>175</v>
      </c>
      <c r="GO3363" s="77">
        <v>5.3000000000000005E-2</v>
      </c>
      <c r="GP3363" s="77">
        <v>3</v>
      </c>
      <c r="GQ3363" s="77">
        <v>0</v>
      </c>
      <c r="GR3363" s="77" t="s">
        <v>423</v>
      </c>
      <c r="GS3363" s="77">
        <v>5.5966209081309407E-2</v>
      </c>
      <c r="GT3363" s="77">
        <v>403.26626993594505</v>
      </c>
      <c r="GU3363" s="77">
        <v>5.5966209081309407E-2</v>
      </c>
      <c r="GV3363" s="77">
        <v>403.26626993594505</v>
      </c>
      <c r="GW3363" s="77">
        <v>0</v>
      </c>
      <c r="GX3363" s="77">
        <v>0</v>
      </c>
      <c r="GY3363" s="77">
        <v>0</v>
      </c>
      <c r="GZ3363" s="77">
        <v>0</v>
      </c>
    </row>
    <row r="3364" spans="98:208" x14ac:dyDescent="0.25">
      <c r="CT3364" s="77" t="s">
        <v>155</v>
      </c>
      <c r="CU3364" s="77" t="s">
        <v>492</v>
      </c>
      <c r="CV3364" s="77" t="s">
        <v>439</v>
      </c>
      <c r="CW3364" s="77">
        <v>2020</v>
      </c>
      <c r="CX3364" s="77">
        <v>0</v>
      </c>
      <c r="CY3364" s="77">
        <v>0</v>
      </c>
      <c r="CZ3364" s="77">
        <v>0</v>
      </c>
      <c r="DA3364" s="77">
        <v>0</v>
      </c>
      <c r="DB3364" s="77">
        <v>5.2405583313015569</v>
      </c>
      <c r="DC3364" s="77">
        <v>0.69641821681223415</v>
      </c>
      <c r="DD3364" s="77">
        <v>2.9419641522810278</v>
      </c>
      <c r="DE3364" s="77">
        <v>1.6021759622082949</v>
      </c>
      <c r="DF3364" s="77">
        <v>0.36068764874241421</v>
      </c>
      <c r="DG3364" s="77">
        <v>0</v>
      </c>
      <c r="DH3364" s="77">
        <v>0</v>
      </c>
      <c r="DI3364" s="77">
        <v>0</v>
      </c>
      <c r="DJ3364" s="77">
        <v>1.3079689218866991E-5</v>
      </c>
      <c r="DL3364" s="77">
        <v>0</v>
      </c>
      <c r="DM3364" s="77">
        <v>4.7176823506346389E-6</v>
      </c>
      <c r="DN3364" s="77">
        <v>4.7176823506346389E-6</v>
      </c>
      <c r="DO3364" s="77">
        <v>0</v>
      </c>
      <c r="DP3364" s="77">
        <v>0</v>
      </c>
      <c r="DQ3364" s="77">
        <v>0</v>
      </c>
      <c r="DR3364" s="77">
        <v>0</v>
      </c>
      <c r="DS3364" s="77">
        <v>0</v>
      </c>
      <c r="DT3364" s="77">
        <v>0</v>
      </c>
      <c r="DU3364" s="77">
        <v>0</v>
      </c>
      <c r="DV3364" s="77">
        <v>0</v>
      </c>
      <c r="DW3364" s="77">
        <v>0</v>
      </c>
      <c r="GE3364" s="77" t="s">
        <v>422</v>
      </c>
      <c r="GF3364" s="77" t="s">
        <v>155</v>
      </c>
      <c r="GG3364" s="77" t="s">
        <v>451</v>
      </c>
      <c r="GH3364" s="77" t="s">
        <v>488</v>
      </c>
      <c r="GI3364" s="77">
        <v>2022</v>
      </c>
      <c r="GJ3364" s="77" t="s">
        <v>305</v>
      </c>
      <c r="GK3364" s="77">
        <v>409.22373582043872</v>
      </c>
      <c r="GL3364" s="77">
        <v>375.64590099999998</v>
      </c>
      <c r="GM3364" s="77">
        <v>2022</v>
      </c>
      <c r="GN3364" s="77" t="s">
        <v>175</v>
      </c>
      <c r="GO3364" s="77">
        <v>0.13250000000000001</v>
      </c>
      <c r="GP3364" s="77">
        <v>3</v>
      </c>
      <c r="GQ3364" s="77">
        <v>0</v>
      </c>
      <c r="GR3364" s="77" t="s">
        <v>423</v>
      </c>
      <c r="GS3364" s="77">
        <v>0.1527377521613833</v>
      </c>
      <c r="GT3364" s="77">
        <v>62.50391354029756</v>
      </c>
      <c r="GU3364" s="77">
        <v>0.1527377521613833</v>
      </c>
      <c r="GV3364" s="77">
        <v>62.50391354029756</v>
      </c>
      <c r="GW3364" s="77">
        <v>0.1527377521613833</v>
      </c>
      <c r="GX3364" s="77">
        <v>62.50391354029756</v>
      </c>
      <c r="GY3364" s="77">
        <v>0</v>
      </c>
      <c r="GZ3364" s="77">
        <v>0</v>
      </c>
    </row>
    <row r="3365" spans="98:208" x14ac:dyDescent="0.25">
      <c r="CT3365" s="77" t="s">
        <v>155</v>
      </c>
      <c r="CU3365" s="77" t="s">
        <v>492</v>
      </c>
      <c r="CV3365" s="77" t="s">
        <v>439</v>
      </c>
      <c r="CW3365" s="77">
        <v>2021</v>
      </c>
      <c r="CX3365" s="77">
        <v>0</v>
      </c>
      <c r="CY3365" s="77">
        <v>0</v>
      </c>
      <c r="CZ3365" s="77">
        <v>0</v>
      </c>
      <c r="DA3365" s="77">
        <v>0</v>
      </c>
      <c r="DB3365" s="77">
        <v>5.2405583313015569</v>
      </c>
      <c r="DC3365" s="77">
        <v>0.69641821681223415</v>
      </c>
      <c r="DD3365" s="77">
        <v>2.9419641522810278</v>
      </c>
      <c r="DE3365" s="77">
        <v>1.6021759622082949</v>
      </c>
      <c r="DF3365" s="77">
        <v>0.36068764874241421</v>
      </c>
      <c r="DG3365" s="77">
        <v>0.36068764874241421</v>
      </c>
      <c r="DH3365" s="77">
        <v>0</v>
      </c>
      <c r="DI3365" s="77">
        <v>0</v>
      </c>
      <c r="DJ3365" s="77">
        <v>1.3079689218866991E-5</v>
      </c>
      <c r="DL3365" s="77">
        <v>0</v>
      </c>
      <c r="DM3365" s="77">
        <v>4.7176823506346389E-6</v>
      </c>
      <c r="DN3365" s="77">
        <v>4.7176823506346389E-6</v>
      </c>
      <c r="DO3365" s="77">
        <v>0</v>
      </c>
      <c r="DP3365" s="77">
        <v>4.7176823506346389E-6</v>
      </c>
      <c r="DQ3365" s="77">
        <v>4.7176823506346389E-6</v>
      </c>
      <c r="DR3365" s="77">
        <v>0</v>
      </c>
      <c r="DS3365" s="77">
        <v>0</v>
      </c>
      <c r="DT3365" s="77">
        <v>0</v>
      </c>
      <c r="DU3365" s="77">
        <v>0</v>
      </c>
      <c r="DV3365" s="77">
        <v>0</v>
      </c>
      <c r="DW3365" s="77">
        <v>0</v>
      </c>
      <c r="GE3365" s="77" t="s">
        <v>425</v>
      </c>
      <c r="GF3365" s="77" t="s">
        <v>155</v>
      </c>
      <c r="GG3365" s="77" t="s">
        <v>451</v>
      </c>
      <c r="GH3365" s="77" t="s">
        <v>488</v>
      </c>
      <c r="GI3365" s="77">
        <v>2022</v>
      </c>
      <c r="GJ3365" s="77" t="s">
        <v>301</v>
      </c>
      <c r="GK3365" s="77">
        <v>13469.08781237873</v>
      </c>
      <c r="GL3365" s="77">
        <v>375.64590099999998</v>
      </c>
      <c r="GM3365" s="77">
        <v>2022</v>
      </c>
      <c r="GN3365" s="77" t="s">
        <v>175</v>
      </c>
      <c r="GO3365" s="77">
        <v>5.3000000000000005E-2</v>
      </c>
      <c r="GP3365" s="77">
        <v>3</v>
      </c>
      <c r="GQ3365" s="77">
        <v>0</v>
      </c>
      <c r="GR3365" s="77" t="s">
        <v>423</v>
      </c>
      <c r="GS3365" s="77">
        <v>5.5966209081309407E-2</v>
      </c>
      <c r="GT3365" s="77">
        <v>753.81378464210434</v>
      </c>
      <c r="GU3365" s="77">
        <v>5.5966209081309407E-2</v>
      </c>
      <c r="GV3365" s="77">
        <v>753.81378464210434</v>
      </c>
      <c r="GW3365" s="77">
        <v>5.5966209081309407E-2</v>
      </c>
      <c r="GX3365" s="77">
        <v>753.81378464210434</v>
      </c>
      <c r="GY3365" s="77">
        <v>0</v>
      </c>
      <c r="GZ3365" s="77">
        <v>0</v>
      </c>
    </row>
    <row r="3366" spans="98:208" x14ac:dyDescent="0.25">
      <c r="CT3366" s="77" t="s">
        <v>155</v>
      </c>
      <c r="CU3366" s="77" t="s">
        <v>492</v>
      </c>
      <c r="CV3366" s="77" t="s">
        <v>439</v>
      </c>
      <c r="CW3366" s="77">
        <v>2022</v>
      </c>
      <c r="CX3366" s="77">
        <v>0</v>
      </c>
      <c r="CY3366" s="77">
        <v>0</v>
      </c>
      <c r="CZ3366" s="77">
        <v>0</v>
      </c>
      <c r="DA3366" s="77">
        <v>0</v>
      </c>
      <c r="DB3366" s="77">
        <v>5.2405583313015569</v>
      </c>
      <c r="DC3366" s="77">
        <v>0.69641821681223415</v>
      </c>
      <c r="DD3366" s="77">
        <v>2.9419641522810278</v>
      </c>
      <c r="DE3366" s="77">
        <v>1.6021759622082949</v>
      </c>
      <c r="DF3366" s="77">
        <v>0.36068764874241421</v>
      </c>
      <c r="DG3366" s="77">
        <v>0.36068764874241421</v>
      </c>
      <c r="DH3366" s="77">
        <v>0.36068764874241421</v>
      </c>
      <c r="DI3366" s="77">
        <v>0</v>
      </c>
      <c r="DJ3366" s="77">
        <v>1.3079689218866991E-5</v>
      </c>
      <c r="DL3366" s="77">
        <v>0</v>
      </c>
      <c r="DM3366" s="77">
        <v>4.7176823506346389E-6</v>
      </c>
      <c r="DN3366" s="77">
        <v>4.7176823506346389E-6</v>
      </c>
      <c r="DO3366" s="77">
        <v>0</v>
      </c>
      <c r="DP3366" s="77">
        <v>4.7176823506346389E-6</v>
      </c>
      <c r="DQ3366" s="77">
        <v>4.7176823506346389E-6</v>
      </c>
      <c r="DR3366" s="77">
        <v>0</v>
      </c>
      <c r="DS3366" s="77">
        <v>4.7176823506346389E-6</v>
      </c>
      <c r="DT3366" s="77">
        <v>4.7176823506346389E-6</v>
      </c>
      <c r="DU3366" s="77">
        <v>0</v>
      </c>
      <c r="DV3366" s="77">
        <v>0</v>
      </c>
      <c r="DW3366" s="77">
        <v>0</v>
      </c>
      <c r="GE3366" s="77" t="s">
        <v>427</v>
      </c>
      <c r="GF3366" s="77" t="s">
        <v>155</v>
      </c>
      <c r="GG3366" s="77" t="s">
        <v>451</v>
      </c>
      <c r="GH3366" s="77" t="s">
        <v>488</v>
      </c>
      <c r="GI3366" s="77">
        <v>2022</v>
      </c>
      <c r="GJ3366" s="77" t="s">
        <v>303</v>
      </c>
      <c r="GK3366" s="77">
        <v>7205.5312760252809</v>
      </c>
      <c r="GL3366" s="77">
        <v>375.64590099999998</v>
      </c>
      <c r="GM3366" s="77">
        <v>2022</v>
      </c>
      <c r="GN3366" s="77" t="s">
        <v>175</v>
      </c>
      <c r="GO3366" s="77">
        <v>5.3000000000000005E-2</v>
      </c>
      <c r="GP3366" s="77">
        <v>3</v>
      </c>
      <c r="GQ3366" s="77">
        <v>0</v>
      </c>
      <c r="GR3366" s="77" t="s">
        <v>423</v>
      </c>
      <c r="GS3366" s="77">
        <v>5.5966209081309407E-2</v>
      </c>
      <c r="GT3366" s="77">
        <v>403.26626993594505</v>
      </c>
      <c r="GU3366" s="77">
        <v>5.5966209081309407E-2</v>
      </c>
      <c r="GV3366" s="77">
        <v>403.26626993594505</v>
      </c>
      <c r="GW3366" s="77">
        <v>5.5966209081309407E-2</v>
      </c>
      <c r="GX3366" s="77">
        <v>403.26626993594505</v>
      </c>
      <c r="GY3366" s="77">
        <v>0</v>
      </c>
      <c r="GZ3366" s="77">
        <v>0</v>
      </c>
    </row>
    <row r="3367" spans="98:208" x14ac:dyDescent="0.25">
      <c r="CT3367" s="77" t="s">
        <v>155</v>
      </c>
      <c r="CU3367" s="77" t="s">
        <v>492</v>
      </c>
      <c r="CV3367" s="77" t="s">
        <v>439</v>
      </c>
      <c r="CW3367" s="77">
        <v>2023</v>
      </c>
      <c r="CX3367" s="77">
        <v>0</v>
      </c>
      <c r="CY3367" s="77">
        <v>0</v>
      </c>
      <c r="CZ3367" s="77">
        <v>0</v>
      </c>
      <c r="DA3367" s="77">
        <v>0</v>
      </c>
      <c r="DB3367" s="77">
        <v>5.4750346070077853</v>
      </c>
      <c r="DC3367" s="77">
        <v>0.71896016785820704</v>
      </c>
      <c r="DD3367" s="77">
        <v>3.0714971986151189</v>
      </c>
      <c r="DE3367" s="77">
        <v>1.6845772405344419</v>
      </c>
      <c r="DF3367" s="77">
        <v>0</v>
      </c>
      <c r="DG3367" s="77">
        <v>0.37599181639994905</v>
      </c>
      <c r="DH3367" s="77">
        <v>0.37599181639994905</v>
      </c>
      <c r="DI3367" s="77">
        <v>0.37599181639994905</v>
      </c>
      <c r="DJ3367" s="77">
        <v>1.3079689218866991E-5</v>
      </c>
      <c r="DL3367" s="77">
        <v>0</v>
      </c>
      <c r="DM3367" s="77">
        <v>0</v>
      </c>
      <c r="DN3367" s="77">
        <v>0</v>
      </c>
      <c r="DO3367" s="77">
        <v>0</v>
      </c>
      <c r="DP3367" s="77">
        <v>4.9178561073486304E-6</v>
      </c>
      <c r="DQ3367" s="77">
        <v>4.9178561073486304E-6</v>
      </c>
      <c r="DR3367" s="77">
        <v>0</v>
      </c>
      <c r="DS3367" s="77">
        <v>4.9178561073486304E-6</v>
      </c>
      <c r="DT3367" s="77">
        <v>4.9178561073486304E-6</v>
      </c>
      <c r="DU3367" s="77">
        <v>0</v>
      </c>
      <c r="DV3367" s="77">
        <v>4.9178561073486304E-6</v>
      </c>
      <c r="DW3367" s="77">
        <v>4.9178561073486304E-6</v>
      </c>
      <c r="GE3367" s="77" t="s">
        <v>422</v>
      </c>
      <c r="GF3367" s="77" t="s">
        <v>155</v>
      </c>
      <c r="GG3367" s="77" t="s">
        <v>451</v>
      </c>
      <c r="GH3367" s="77" t="s">
        <v>488</v>
      </c>
      <c r="GI3367" s="77">
        <v>2023</v>
      </c>
      <c r="GJ3367" s="77" t="s">
        <v>305</v>
      </c>
      <c r="GK3367" s="77">
        <v>428.60232122030322</v>
      </c>
      <c r="GL3367" s="77">
        <v>375.64590099999998</v>
      </c>
      <c r="GM3367" s="77">
        <v>2023</v>
      </c>
      <c r="GN3367" s="77" t="s">
        <v>175</v>
      </c>
      <c r="GO3367" s="77">
        <v>0.13250000000000001</v>
      </c>
      <c r="GP3367" s="77">
        <v>3</v>
      </c>
      <c r="GQ3367" s="77">
        <v>0</v>
      </c>
      <c r="GR3367" s="77" t="s">
        <v>423</v>
      </c>
      <c r="GS3367" s="77">
        <v>0</v>
      </c>
      <c r="GT3367" s="77">
        <v>0</v>
      </c>
      <c r="GU3367" s="77">
        <v>0.1527377521613833</v>
      </c>
      <c r="GV3367" s="77">
        <v>65.463755114340273</v>
      </c>
      <c r="GW3367" s="77">
        <v>0.1527377521613833</v>
      </c>
      <c r="GX3367" s="77">
        <v>65.463755114340273</v>
      </c>
      <c r="GY3367" s="77">
        <v>0.1527377521613833</v>
      </c>
      <c r="GZ3367" s="77">
        <v>65.463755114340273</v>
      </c>
    </row>
    <row r="3368" spans="98:208" x14ac:dyDescent="0.25">
      <c r="CT3368" s="77" t="s">
        <v>155</v>
      </c>
      <c r="CU3368" s="77" t="s">
        <v>492</v>
      </c>
      <c r="CV3368" s="77" t="s">
        <v>439</v>
      </c>
      <c r="CW3368" s="77">
        <v>2024</v>
      </c>
      <c r="CX3368" s="77">
        <v>0</v>
      </c>
      <c r="CY3368" s="77">
        <v>0</v>
      </c>
      <c r="CZ3368" s="77">
        <v>0</v>
      </c>
      <c r="DA3368" s="77">
        <v>0</v>
      </c>
      <c r="DB3368" s="77">
        <v>5.4750346070077853</v>
      </c>
      <c r="DC3368" s="77">
        <v>0.71896016785820704</v>
      </c>
      <c r="DD3368" s="77">
        <v>3.0714971986151189</v>
      </c>
      <c r="DE3368" s="77">
        <v>1.6845772405344419</v>
      </c>
      <c r="DF3368" s="77">
        <v>0</v>
      </c>
      <c r="DG3368" s="77">
        <v>0</v>
      </c>
      <c r="DH3368" s="77">
        <v>0.37599181639994905</v>
      </c>
      <c r="DI3368" s="77">
        <v>0.37599181639994905</v>
      </c>
      <c r="DJ3368" s="77">
        <v>1.3079689218866991E-5</v>
      </c>
      <c r="DL3368" s="77">
        <v>0</v>
      </c>
      <c r="DM3368" s="77">
        <v>0</v>
      </c>
      <c r="DN3368" s="77">
        <v>0</v>
      </c>
      <c r="DO3368" s="77">
        <v>0</v>
      </c>
      <c r="DP3368" s="77">
        <v>0</v>
      </c>
      <c r="DQ3368" s="77">
        <v>0</v>
      </c>
      <c r="DR3368" s="77">
        <v>0</v>
      </c>
      <c r="DS3368" s="77">
        <v>4.9178561073486304E-6</v>
      </c>
      <c r="DT3368" s="77">
        <v>4.9178561073486304E-6</v>
      </c>
      <c r="DU3368" s="77">
        <v>0</v>
      </c>
      <c r="DV3368" s="77">
        <v>4.9178561073486304E-6</v>
      </c>
      <c r="DW3368" s="77">
        <v>4.9178561073486304E-6</v>
      </c>
      <c r="GE3368" s="77" t="s">
        <v>425</v>
      </c>
      <c r="GF3368" s="77" t="s">
        <v>155</v>
      </c>
      <c r="GG3368" s="77" t="s">
        <v>451</v>
      </c>
      <c r="GH3368" s="77" t="s">
        <v>488</v>
      </c>
      <c r="GI3368" s="77">
        <v>2023</v>
      </c>
      <c r="GJ3368" s="77" t="s">
        <v>301</v>
      </c>
      <c r="GK3368" s="77">
        <v>13939.560973457559</v>
      </c>
      <c r="GL3368" s="77">
        <v>375.64590099999998</v>
      </c>
      <c r="GM3368" s="77">
        <v>2023</v>
      </c>
      <c r="GN3368" s="77" t="s">
        <v>175</v>
      </c>
      <c r="GO3368" s="77">
        <v>5.3000000000000005E-2</v>
      </c>
      <c r="GP3368" s="77">
        <v>3</v>
      </c>
      <c r="GQ3368" s="77">
        <v>0</v>
      </c>
      <c r="GR3368" s="77" t="s">
        <v>423</v>
      </c>
      <c r="GS3368" s="77">
        <v>0</v>
      </c>
      <c r="GT3368" s="77">
        <v>0</v>
      </c>
      <c r="GU3368" s="77">
        <v>5.5966209081309407E-2</v>
      </c>
      <c r="GV3368" s="77">
        <v>780.14438394218666</v>
      </c>
      <c r="GW3368" s="77">
        <v>5.5966209081309407E-2</v>
      </c>
      <c r="GX3368" s="77">
        <v>780.14438394218666</v>
      </c>
      <c r="GY3368" s="77">
        <v>5.5966209081309407E-2</v>
      </c>
      <c r="GZ3368" s="77">
        <v>780.14438394218666</v>
      </c>
    </row>
    <row r="3369" spans="98:208" x14ac:dyDescent="0.25">
      <c r="CT3369" s="77" t="s">
        <v>155</v>
      </c>
      <c r="CU3369" s="77" t="s">
        <v>492</v>
      </c>
      <c r="CV3369" s="77" t="s">
        <v>439</v>
      </c>
      <c r="CW3369" s="77">
        <v>2025</v>
      </c>
      <c r="CX3369" s="77">
        <v>0</v>
      </c>
      <c r="CY3369" s="77">
        <v>0</v>
      </c>
      <c r="CZ3369" s="77">
        <v>0</v>
      </c>
      <c r="DA3369" s="77">
        <v>0</v>
      </c>
      <c r="DB3369" s="77">
        <v>5.4750346070077853</v>
      </c>
      <c r="DC3369" s="77">
        <v>0.71896016785820704</v>
      </c>
      <c r="DD3369" s="77">
        <v>3.0714971986151189</v>
      </c>
      <c r="DE3369" s="77">
        <v>1.6845772405344419</v>
      </c>
      <c r="DF3369" s="77">
        <v>0</v>
      </c>
      <c r="DG3369" s="77">
        <v>0</v>
      </c>
      <c r="DH3369" s="77">
        <v>0</v>
      </c>
      <c r="DI3369" s="77">
        <v>0.37599181639994905</v>
      </c>
      <c r="DJ3369" s="77">
        <v>1.3079689218866991E-5</v>
      </c>
      <c r="DL3369" s="77">
        <v>0</v>
      </c>
      <c r="DM3369" s="77">
        <v>0</v>
      </c>
      <c r="DN3369" s="77">
        <v>0</v>
      </c>
      <c r="DO3369" s="77">
        <v>0</v>
      </c>
      <c r="DP3369" s="77">
        <v>0</v>
      </c>
      <c r="DQ3369" s="77">
        <v>0</v>
      </c>
      <c r="DR3369" s="77">
        <v>0</v>
      </c>
      <c r="DS3369" s="77">
        <v>0</v>
      </c>
      <c r="DT3369" s="77">
        <v>0</v>
      </c>
      <c r="DU3369" s="77">
        <v>0</v>
      </c>
      <c r="DV3369" s="77">
        <v>4.9178561073486304E-6</v>
      </c>
      <c r="DW3369" s="77">
        <v>4.9178561073486304E-6</v>
      </c>
      <c r="GE3369" s="77" t="s">
        <v>427</v>
      </c>
      <c r="GF3369" s="77" t="s">
        <v>155</v>
      </c>
      <c r="GG3369" s="77" t="s">
        <v>451</v>
      </c>
      <c r="GH3369" s="77" t="s">
        <v>488</v>
      </c>
      <c r="GI3369" s="77">
        <v>2023</v>
      </c>
      <c r="GJ3369" s="77" t="s">
        <v>303</v>
      </c>
      <c r="GK3369" s="77">
        <v>7467.8148194525547</v>
      </c>
      <c r="GL3369" s="77">
        <v>375.64590099999998</v>
      </c>
      <c r="GM3369" s="77">
        <v>2023</v>
      </c>
      <c r="GN3369" s="77" t="s">
        <v>175</v>
      </c>
      <c r="GO3369" s="77">
        <v>5.3000000000000005E-2</v>
      </c>
      <c r="GP3369" s="77">
        <v>3</v>
      </c>
      <c r="GQ3369" s="77">
        <v>0</v>
      </c>
      <c r="GR3369" s="77" t="s">
        <v>423</v>
      </c>
      <c r="GS3369" s="77">
        <v>0</v>
      </c>
      <c r="GT3369" s="77">
        <v>0</v>
      </c>
      <c r="GU3369" s="77">
        <v>5.5966209081309407E-2</v>
      </c>
      <c r="GV3369" s="77">
        <v>417.94528556598254</v>
      </c>
      <c r="GW3369" s="77">
        <v>5.5966209081309407E-2</v>
      </c>
      <c r="GX3369" s="77">
        <v>417.94528556598254</v>
      </c>
      <c r="GY3369" s="77">
        <v>5.5966209081309407E-2</v>
      </c>
      <c r="GZ3369" s="77">
        <v>417.94528556598254</v>
      </c>
    </row>
    <row r="3370" spans="98:208" x14ac:dyDescent="0.25">
      <c r="CT3370" s="77" t="s">
        <v>155</v>
      </c>
      <c r="CU3370" s="77" t="s">
        <v>492</v>
      </c>
      <c r="CV3370" s="77" t="s">
        <v>446</v>
      </c>
      <c r="CW3370" s="77">
        <v>2020</v>
      </c>
      <c r="CX3370" s="77">
        <v>0</v>
      </c>
      <c r="CY3370" s="77">
        <v>0</v>
      </c>
      <c r="CZ3370" s="77">
        <v>0</v>
      </c>
      <c r="DA3370" s="77">
        <v>0</v>
      </c>
      <c r="DB3370" s="77">
        <v>7.7900575334948555E-2</v>
      </c>
      <c r="DC3370" s="77">
        <v>3.642506068395452E-2</v>
      </c>
      <c r="DD3370" s="77">
        <v>1.5808724525431909E-3</v>
      </c>
      <c r="DE3370" s="77">
        <v>3.9894642198450743E-2</v>
      </c>
      <c r="DF3370" s="77">
        <v>7.8847092159216314E-3</v>
      </c>
      <c r="DG3370" s="77">
        <v>0</v>
      </c>
      <c r="DH3370" s="77">
        <v>0</v>
      </c>
      <c r="DI3370" s="77">
        <v>0</v>
      </c>
      <c r="DJ3370" s="77">
        <v>2.2460732991390199E-3</v>
      </c>
      <c r="DL3370" s="77">
        <v>0</v>
      </c>
      <c r="DM3370" s="77">
        <v>1.7709634841356932E-5</v>
      </c>
      <c r="DN3370" s="77">
        <v>1.7709634841356932E-5</v>
      </c>
      <c r="DO3370" s="77">
        <v>0</v>
      </c>
      <c r="DP3370" s="77">
        <v>0</v>
      </c>
      <c r="DQ3370" s="77">
        <v>0</v>
      </c>
      <c r="DR3370" s="77">
        <v>0</v>
      </c>
      <c r="DS3370" s="77">
        <v>0</v>
      </c>
      <c r="DT3370" s="77">
        <v>0</v>
      </c>
      <c r="DU3370" s="77">
        <v>0</v>
      </c>
      <c r="DV3370" s="77">
        <v>0</v>
      </c>
      <c r="DW3370" s="77">
        <v>0</v>
      </c>
      <c r="GE3370" s="77" t="s">
        <v>422</v>
      </c>
      <c r="GF3370" s="77" t="s">
        <v>155</v>
      </c>
      <c r="GG3370" s="77" t="s">
        <v>451</v>
      </c>
      <c r="GH3370" s="77" t="s">
        <v>488</v>
      </c>
      <c r="GI3370" s="77">
        <v>2024</v>
      </c>
      <c r="GJ3370" s="77" t="s">
        <v>305</v>
      </c>
      <c r="GK3370" s="77">
        <v>428.60232122030322</v>
      </c>
      <c r="GL3370" s="77">
        <v>375.64590099999998</v>
      </c>
      <c r="GM3370" s="77">
        <v>2024</v>
      </c>
      <c r="GN3370" s="77" t="s">
        <v>175</v>
      </c>
      <c r="GO3370" s="77">
        <v>0.13250000000000001</v>
      </c>
      <c r="GP3370" s="77">
        <v>3</v>
      </c>
      <c r="GQ3370" s="77">
        <v>0</v>
      </c>
      <c r="GR3370" s="77" t="s">
        <v>423</v>
      </c>
      <c r="GS3370" s="77">
        <v>0</v>
      </c>
      <c r="GT3370" s="77">
        <v>0</v>
      </c>
      <c r="GU3370" s="77">
        <v>0</v>
      </c>
      <c r="GV3370" s="77">
        <v>0</v>
      </c>
      <c r="GW3370" s="77">
        <v>0.1527377521613833</v>
      </c>
      <c r="GX3370" s="77">
        <v>65.463755114340273</v>
      </c>
      <c r="GY3370" s="77">
        <v>0.1527377521613833</v>
      </c>
      <c r="GZ3370" s="77">
        <v>65.463755114340273</v>
      </c>
    </row>
    <row r="3371" spans="98:208" x14ac:dyDescent="0.25">
      <c r="CT3371" s="77" t="s">
        <v>155</v>
      </c>
      <c r="CU3371" s="77" t="s">
        <v>492</v>
      </c>
      <c r="CV3371" s="77" t="s">
        <v>446</v>
      </c>
      <c r="CW3371" s="77">
        <v>2021</v>
      </c>
      <c r="CX3371" s="77">
        <v>0</v>
      </c>
      <c r="CY3371" s="77">
        <v>0</v>
      </c>
      <c r="CZ3371" s="77">
        <v>0</v>
      </c>
      <c r="DA3371" s="77">
        <v>0</v>
      </c>
      <c r="DB3371" s="77">
        <v>7.7900575334948555E-2</v>
      </c>
      <c r="DC3371" s="77">
        <v>3.642506068395452E-2</v>
      </c>
      <c r="DD3371" s="77">
        <v>1.5808724525431909E-3</v>
      </c>
      <c r="DE3371" s="77">
        <v>3.9894642198450743E-2</v>
      </c>
      <c r="DF3371" s="77">
        <v>7.8847092159216314E-3</v>
      </c>
      <c r="DG3371" s="77">
        <v>7.8847092159216314E-3</v>
      </c>
      <c r="DH3371" s="77">
        <v>0</v>
      </c>
      <c r="DI3371" s="77">
        <v>0</v>
      </c>
      <c r="DJ3371" s="77">
        <v>2.2460732991390199E-3</v>
      </c>
      <c r="DL3371" s="77">
        <v>0</v>
      </c>
      <c r="DM3371" s="77">
        <v>1.7709634841356932E-5</v>
      </c>
      <c r="DN3371" s="77">
        <v>1.7709634841356932E-5</v>
      </c>
      <c r="DO3371" s="77">
        <v>0</v>
      </c>
      <c r="DP3371" s="77">
        <v>1.7709634841356932E-5</v>
      </c>
      <c r="DQ3371" s="77">
        <v>1.7709634841356932E-5</v>
      </c>
      <c r="DR3371" s="77">
        <v>0</v>
      </c>
      <c r="DS3371" s="77">
        <v>0</v>
      </c>
      <c r="DT3371" s="77">
        <v>0</v>
      </c>
      <c r="DU3371" s="77">
        <v>0</v>
      </c>
      <c r="DV3371" s="77">
        <v>0</v>
      </c>
      <c r="DW3371" s="77">
        <v>0</v>
      </c>
      <c r="GE3371" s="77" t="s">
        <v>425</v>
      </c>
      <c r="GF3371" s="77" t="s">
        <v>155</v>
      </c>
      <c r="GG3371" s="77" t="s">
        <v>451</v>
      </c>
      <c r="GH3371" s="77" t="s">
        <v>488</v>
      </c>
      <c r="GI3371" s="77">
        <v>2024</v>
      </c>
      <c r="GJ3371" s="77" t="s">
        <v>301</v>
      </c>
      <c r="GK3371" s="77">
        <v>13939.560973457559</v>
      </c>
      <c r="GL3371" s="77">
        <v>375.64590099999998</v>
      </c>
      <c r="GM3371" s="77">
        <v>2024</v>
      </c>
      <c r="GN3371" s="77" t="s">
        <v>175</v>
      </c>
      <c r="GO3371" s="77">
        <v>5.3000000000000005E-2</v>
      </c>
      <c r="GP3371" s="77">
        <v>3</v>
      </c>
      <c r="GQ3371" s="77">
        <v>0</v>
      </c>
      <c r="GR3371" s="77" t="s">
        <v>423</v>
      </c>
      <c r="GS3371" s="77">
        <v>0</v>
      </c>
      <c r="GT3371" s="77">
        <v>0</v>
      </c>
      <c r="GU3371" s="77">
        <v>0</v>
      </c>
      <c r="GV3371" s="77">
        <v>0</v>
      </c>
      <c r="GW3371" s="77">
        <v>5.5966209081309407E-2</v>
      </c>
      <c r="GX3371" s="77">
        <v>780.14438394218666</v>
      </c>
      <c r="GY3371" s="77">
        <v>5.5966209081309407E-2</v>
      </c>
      <c r="GZ3371" s="77">
        <v>780.14438394218666</v>
      </c>
    </row>
    <row r="3372" spans="98:208" x14ac:dyDescent="0.25">
      <c r="CT3372" s="77" t="s">
        <v>155</v>
      </c>
      <c r="CU3372" s="77" t="s">
        <v>492</v>
      </c>
      <c r="CV3372" s="77" t="s">
        <v>446</v>
      </c>
      <c r="CW3372" s="77">
        <v>2022</v>
      </c>
      <c r="CX3372" s="77">
        <v>0</v>
      </c>
      <c r="CY3372" s="77">
        <v>0</v>
      </c>
      <c r="CZ3372" s="77">
        <v>0</v>
      </c>
      <c r="DA3372" s="77">
        <v>0</v>
      </c>
      <c r="DB3372" s="77">
        <v>7.7900575334948555E-2</v>
      </c>
      <c r="DC3372" s="77">
        <v>3.642506068395452E-2</v>
      </c>
      <c r="DD3372" s="77">
        <v>1.5808724525431909E-3</v>
      </c>
      <c r="DE3372" s="77">
        <v>3.9894642198450743E-2</v>
      </c>
      <c r="DF3372" s="77">
        <v>7.8847092159216314E-3</v>
      </c>
      <c r="DG3372" s="77">
        <v>7.8847092159216314E-3</v>
      </c>
      <c r="DH3372" s="77">
        <v>7.8847092159216314E-3</v>
      </c>
      <c r="DI3372" s="77">
        <v>0</v>
      </c>
      <c r="DJ3372" s="77">
        <v>2.2460732991390199E-3</v>
      </c>
      <c r="DL3372" s="77">
        <v>0</v>
      </c>
      <c r="DM3372" s="77">
        <v>1.7709634841356932E-5</v>
      </c>
      <c r="DN3372" s="77">
        <v>1.7709634841356932E-5</v>
      </c>
      <c r="DO3372" s="77">
        <v>0</v>
      </c>
      <c r="DP3372" s="77">
        <v>1.7709634841356932E-5</v>
      </c>
      <c r="DQ3372" s="77">
        <v>1.7709634841356932E-5</v>
      </c>
      <c r="DR3372" s="77">
        <v>0</v>
      </c>
      <c r="DS3372" s="77">
        <v>1.7709634841356932E-5</v>
      </c>
      <c r="DT3372" s="77">
        <v>1.7709634841356932E-5</v>
      </c>
      <c r="DU3372" s="77">
        <v>0</v>
      </c>
      <c r="DV3372" s="77">
        <v>0</v>
      </c>
      <c r="DW3372" s="77">
        <v>0</v>
      </c>
      <c r="GE3372" s="77" t="s">
        <v>427</v>
      </c>
      <c r="GF3372" s="77" t="s">
        <v>155</v>
      </c>
      <c r="GG3372" s="77" t="s">
        <v>451</v>
      </c>
      <c r="GH3372" s="77" t="s">
        <v>488</v>
      </c>
      <c r="GI3372" s="77">
        <v>2024</v>
      </c>
      <c r="GJ3372" s="77" t="s">
        <v>303</v>
      </c>
      <c r="GK3372" s="77">
        <v>7467.8148194525547</v>
      </c>
      <c r="GL3372" s="77">
        <v>375.64590099999998</v>
      </c>
      <c r="GM3372" s="77">
        <v>2024</v>
      </c>
      <c r="GN3372" s="77" t="s">
        <v>175</v>
      </c>
      <c r="GO3372" s="77">
        <v>5.3000000000000005E-2</v>
      </c>
      <c r="GP3372" s="77">
        <v>3</v>
      </c>
      <c r="GQ3372" s="77">
        <v>0</v>
      </c>
      <c r="GR3372" s="77" t="s">
        <v>423</v>
      </c>
      <c r="GS3372" s="77">
        <v>0</v>
      </c>
      <c r="GT3372" s="77">
        <v>0</v>
      </c>
      <c r="GU3372" s="77">
        <v>0</v>
      </c>
      <c r="GV3372" s="77">
        <v>0</v>
      </c>
      <c r="GW3372" s="77">
        <v>5.5966209081309407E-2</v>
      </c>
      <c r="GX3372" s="77">
        <v>417.94528556598254</v>
      </c>
      <c r="GY3372" s="77">
        <v>5.5966209081309407E-2</v>
      </c>
      <c r="GZ3372" s="77">
        <v>417.94528556598254</v>
      </c>
    </row>
    <row r="3373" spans="98:208" x14ac:dyDescent="0.25">
      <c r="CT3373" s="77" t="s">
        <v>155</v>
      </c>
      <c r="CU3373" s="77" t="s">
        <v>492</v>
      </c>
      <c r="CV3373" s="77" t="s">
        <v>446</v>
      </c>
      <c r="CW3373" s="77">
        <v>2023</v>
      </c>
      <c r="CX3373" s="77">
        <v>0</v>
      </c>
      <c r="CY3373" s="77">
        <v>0</v>
      </c>
      <c r="CZ3373" s="77">
        <v>0</v>
      </c>
      <c r="DA3373" s="77">
        <v>0</v>
      </c>
      <c r="DB3373" s="77">
        <v>8.0408269036977231E-2</v>
      </c>
      <c r="DC3373" s="77">
        <v>3.7590224611390763E-2</v>
      </c>
      <c r="DD3373" s="77">
        <v>1.6314334115687141E-3</v>
      </c>
      <c r="DE3373" s="77">
        <v>4.118661101401775E-2</v>
      </c>
      <c r="DF3373" s="77">
        <v>0</v>
      </c>
      <c r="DG3373" s="77">
        <v>8.1378100371604992E-3</v>
      </c>
      <c r="DH3373" s="77">
        <v>8.1378100371604992E-3</v>
      </c>
      <c r="DI3373" s="77">
        <v>8.1378100371604992E-3</v>
      </c>
      <c r="DJ3373" s="77">
        <v>2.2460732991390199E-3</v>
      </c>
      <c r="DL3373" s="77">
        <v>0</v>
      </c>
      <c r="DM3373" s="77">
        <v>0</v>
      </c>
      <c r="DN3373" s="77">
        <v>0</v>
      </c>
      <c r="DO3373" s="77">
        <v>0</v>
      </c>
      <c r="DP3373" s="77">
        <v>1.8278117837931714E-5</v>
      </c>
      <c r="DQ3373" s="77">
        <v>1.8278117837931714E-5</v>
      </c>
      <c r="DR3373" s="77">
        <v>0</v>
      </c>
      <c r="DS3373" s="77">
        <v>1.8278117837931714E-5</v>
      </c>
      <c r="DT3373" s="77">
        <v>1.8278117837931714E-5</v>
      </c>
      <c r="DU3373" s="77">
        <v>0</v>
      </c>
      <c r="DV3373" s="77">
        <v>1.8278117837931714E-5</v>
      </c>
      <c r="DW3373" s="77">
        <v>1.8278117837931714E-5</v>
      </c>
      <c r="GE3373" s="77" t="s">
        <v>422</v>
      </c>
      <c r="GF3373" s="77" t="s">
        <v>155</v>
      </c>
      <c r="GG3373" s="77" t="s">
        <v>451</v>
      </c>
      <c r="GH3373" s="77" t="s">
        <v>488</v>
      </c>
      <c r="GI3373" s="77">
        <v>2025</v>
      </c>
      <c r="GJ3373" s="77" t="s">
        <v>305</v>
      </c>
      <c r="GK3373" s="77">
        <v>428.60232122030322</v>
      </c>
      <c r="GL3373" s="77">
        <v>375.64590099999998</v>
      </c>
      <c r="GM3373" s="77">
        <v>2025</v>
      </c>
      <c r="GN3373" s="77" t="s">
        <v>175</v>
      </c>
      <c r="GO3373" s="77">
        <v>0.13250000000000001</v>
      </c>
      <c r="GP3373" s="77">
        <v>3</v>
      </c>
      <c r="GQ3373" s="77">
        <v>0</v>
      </c>
      <c r="GR3373" s="77" t="s">
        <v>423</v>
      </c>
      <c r="GS3373" s="77">
        <v>0</v>
      </c>
      <c r="GT3373" s="77">
        <v>0</v>
      </c>
      <c r="GU3373" s="77">
        <v>0</v>
      </c>
      <c r="GV3373" s="77">
        <v>0</v>
      </c>
      <c r="GW3373" s="77">
        <v>0</v>
      </c>
      <c r="GX3373" s="77">
        <v>0</v>
      </c>
      <c r="GY3373" s="77">
        <v>0.1527377521613833</v>
      </c>
      <c r="GZ3373" s="77">
        <v>65.463755114340273</v>
      </c>
    </row>
    <row r="3374" spans="98:208" x14ac:dyDescent="0.25">
      <c r="CT3374" s="77" t="s">
        <v>155</v>
      </c>
      <c r="CU3374" s="77" t="s">
        <v>492</v>
      </c>
      <c r="CV3374" s="77" t="s">
        <v>446</v>
      </c>
      <c r="CW3374" s="77">
        <v>2024</v>
      </c>
      <c r="CX3374" s="77">
        <v>0</v>
      </c>
      <c r="CY3374" s="77">
        <v>0</v>
      </c>
      <c r="CZ3374" s="77">
        <v>0</v>
      </c>
      <c r="DA3374" s="77">
        <v>0</v>
      </c>
      <c r="DB3374" s="77">
        <v>8.0408269036977231E-2</v>
      </c>
      <c r="DC3374" s="77">
        <v>3.7590224611390763E-2</v>
      </c>
      <c r="DD3374" s="77">
        <v>1.6314334115687141E-3</v>
      </c>
      <c r="DE3374" s="77">
        <v>4.118661101401775E-2</v>
      </c>
      <c r="DF3374" s="77">
        <v>0</v>
      </c>
      <c r="DG3374" s="77">
        <v>0</v>
      </c>
      <c r="DH3374" s="77">
        <v>8.1378100371604992E-3</v>
      </c>
      <c r="DI3374" s="77">
        <v>8.1378100371604992E-3</v>
      </c>
      <c r="DJ3374" s="77">
        <v>2.2460732991390199E-3</v>
      </c>
      <c r="DL3374" s="77">
        <v>0</v>
      </c>
      <c r="DM3374" s="77">
        <v>0</v>
      </c>
      <c r="DN3374" s="77">
        <v>0</v>
      </c>
      <c r="DO3374" s="77">
        <v>0</v>
      </c>
      <c r="DP3374" s="77">
        <v>0</v>
      </c>
      <c r="DQ3374" s="77">
        <v>0</v>
      </c>
      <c r="DR3374" s="77">
        <v>0</v>
      </c>
      <c r="DS3374" s="77">
        <v>1.8278117837931714E-5</v>
      </c>
      <c r="DT3374" s="77">
        <v>1.8278117837931714E-5</v>
      </c>
      <c r="DU3374" s="77">
        <v>0</v>
      </c>
      <c r="DV3374" s="77">
        <v>1.8278117837931714E-5</v>
      </c>
      <c r="DW3374" s="77">
        <v>1.8278117837931714E-5</v>
      </c>
      <c r="GE3374" s="77" t="s">
        <v>425</v>
      </c>
      <c r="GF3374" s="77" t="s">
        <v>155</v>
      </c>
      <c r="GG3374" s="77" t="s">
        <v>451</v>
      </c>
      <c r="GH3374" s="77" t="s">
        <v>488</v>
      </c>
      <c r="GI3374" s="77">
        <v>2025</v>
      </c>
      <c r="GJ3374" s="77" t="s">
        <v>301</v>
      </c>
      <c r="GK3374" s="77">
        <v>13939.560973457559</v>
      </c>
      <c r="GL3374" s="77">
        <v>375.64590099999998</v>
      </c>
      <c r="GM3374" s="77">
        <v>2025</v>
      </c>
      <c r="GN3374" s="77" t="s">
        <v>175</v>
      </c>
      <c r="GO3374" s="77">
        <v>5.3000000000000005E-2</v>
      </c>
      <c r="GP3374" s="77">
        <v>3</v>
      </c>
      <c r="GQ3374" s="77">
        <v>0</v>
      </c>
      <c r="GR3374" s="77" t="s">
        <v>423</v>
      </c>
      <c r="GS3374" s="77">
        <v>0</v>
      </c>
      <c r="GT3374" s="77">
        <v>0</v>
      </c>
      <c r="GU3374" s="77">
        <v>0</v>
      </c>
      <c r="GV3374" s="77">
        <v>0</v>
      </c>
      <c r="GW3374" s="77">
        <v>0</v>
      </c>
      <c r="GX3374" s="77">
        <v>0</v>
      </c>
      <c r="GY3374" s="77">
        <v>5.5966209081309407E-2</v>
      </c>
      <c r="GZ3374" s="77">
        <v>780.14438394218666</v>
      </c>
    </row>
    <row r="3375" spans="98:208" x14ac:dyDescent="0.25">
      <c r="CT3375" s="77" t="s">
        <v>155</v>
      </c>
      <c r="CU3375" s="77" t="s">
        <v>492</v>
      </c>
      <c r="CV3375" s="77" t="s">
        <v>446</v>
      </c>
      <c r="CW3375" s="77">
        <v>2025</v>
      </c>
      <c r="CX3375" s="77">
        <v>0</v>
      </c>
      <c r="CY3375" s="77">
        <v>0</v>
      </c>
      <c r="CZ3375" s="77">
        <v>0</v>
      </c>
      <c r="DA3375" s="77">
        <v>0</v>
      </c>
      <c r="DB3375" s="77">
        <v>8.0408269036977231E-2</v>
      </c>
      <c r="DC3375" s="77">
        <v>3.7590224611390763E-2</v>
      </c>
      <c r="DD3375" s="77">
        <v>1.6314334115687141E-3</v>
      </c>
      <c r="DE3375" s="77">
        <v>4.118661101401775E-2</v>
      </c>
      <c r="DF3375" s="77">
        <v>0</v>
      </c>
      <c r="DG3375" s="77">
        <v>0</v>
      </c>
      <c r="DH3375" s="77">
        <v>0</v>
      </c>
      <c r="DI3375" s="77">
        <v>8.1378100371604992E-3</v>
      </c>
      <c r="DJ3375" s="77">
        <v>2.2460732991390199E-3</v>
      </c>
      <c r="DL3375" s="77">
        <v>0</v>
      </c>
      <c r="DM3375" s="77">
        <v>0</v>
      </c>
      <c r="DN3375" s="77">
        <v>0</v>
      </c>
      <c r="DO3375" s="77">
        <v>0</v>
      </c>
      <c r="DP3375" s="77">
        <v>0</v>
      </c>
      <c r="DQ3375" s="77">
        <v>0</v>
      </c>
      <c r="DR3375" s="77">
        <v>0</v>
      </c>
      <c r="DS3375" s="77">
        <v>0</v>
      </c>
      <c r="DT3375" s="77">
        <v>0</v>
      </c>
      <c r="DU3375" s="77">
        <v>0</v>
      </c>
      <c r="DV3375" s="77">
        <v>1.8278117837931714E-5</v>
      </c>
      <c r="DW3375" s="77">
        <v>1.8278117837931714E-5</v>
      </c>
      <c r="GE3375" s="77" t="s">
        <v>427</v>
      </c>
      <c r="GF3375" s="77" t="s">
        <v>155</v>
      </c>
      <c r="GG3375" s="77" t="s">
        <v>451</v>
      </c>
      <c r="GH3375" s="77" t="s">
        <v>488</v>
      </c>
      <c r="GI3375" s="77">
        <v>2025</v>
      </c>
      <c r="GJ3375" s="77" t="s">
        <v>303</v>
      </c>
      <c r="GK3375" s="77">
        <v>7467.8148194525547</v>
      </c>
      <c r="GL3375" s="77">
        <v>375.64590099999998</v>
      </c>
      <c r="GM3375" s="77">
        <v>2025</v>
      </c>
      <c r="GN3375" s="77" t="s">
        <v>175</v>
      </c>
      <c r="GO3375" s="77">
        <v>5.3000000000000005E-2</v>
      </c>
      <c r="GP3375" s="77">
        <v>3</v>
      </c>
      <c r="GQ3375" s="77">
        <v>0</v>
      </c>
      <c r="GR3375" s="77" t="s">
        <v>423</v>
      </c>
      <c r="GS3375" s="77">
        <v>0</v>
      </c>
      <c r="GT3375" s="77">
        <v>0</v>
      </c>
      <c r="GU3375" s="77">
        <v>0</v>
      </c>
      <c r="GV3375" s="77">
        <v>0</v>
      </c>
      <c r="GW3375" s="77">
        <v>0</v>
      </c>
      <c r="GX3375" s="77">
        <v>0</v>
      </c>
      <c r="GY3375" s="77">
        <v>5.5966209081309407E-2</v>
      </c>
      <c r="GZ3375" s="77">
        <v>417.94528556598254</v>
      </c>
    </row>
    <row r="3376" spans="98:208" x14ac:dyDescent="0.25">
      <c r="CT3376" s="77" t="s">
        <v>155</v>
      </c>
      <c r="CU3376" s="77" t="s">
        <v>492</v>
      </c>
      <c r="CV3376" s="77" t="s">
        <v>453</v>
      </c>
      <c r="CW3376" s="77">
        <v>2020</v>
      </c>
      <c r="CX3376" s="77">
        <v>0</v>
      </c>
      <c r="CY3376" s="77">
        <v>0</v>
      </c>
      <c r="CZ3376" s="77">
        <v>0</v>
      </c>
      <c r="DA3376" s="77">
        <v>0</v>
      </c>
      <c r="DB3376" s="77">
        <v>14146.13064133264</v>
      </c>
      <c r="DC3376" s="77">
        <v>222.22942162783249</v>
      </c>
      <c r="DD3376" s="77">
        <v>8585.72280924802</v>
      </c>
      <c r="DE3376" s="77">
        <v>5338.1784104567914</v>
      </c>
      <c r="DF3376" s="77">
        <v>813.21078921305798</v>
      </c>
      <c r="DG3376" s="77">
        <v>0</v>
      </c>
      <c r="DH3376" s="77">
        <v>0</v>
      </c>
      <c r="DI3376" s="77">
        <v>0</v>
      </c>
      <c r="DJ3376" s="77">
        <v>1.1642416371400381E-5</v>
      </c>
      <c r="DL3376" s="77">
        <v>0</v>
      </c>
      <c r="DM3376" s="77">
        <v>9.4677386057335309E-3</v>
      </c>
      <c r="DN3376" s="77">
        <v>9.4677386057335309E-3</v>
      </c>
      <c r="DO3376" s="77">
        <v>0</v>
      </c>
      <c r="DP3376" s="77">
        <v>0</v>
      </c>
      <c r="DQ3376" s="77">
        <v>0</v>
      </c>
      <c r="DR3376" s="77">
        <v>0</v>
      </c>
      <c r="DS3376" s="77">
        <v>0</v>
      </c>
      <c r="DT3376" s="77">
        <v>0</v>
      </c>
      <c r="DU3376" s="77">
        <v>0</v>
      </c>
      <c r="DV3376" s="77">
        <v>0</v>
      </c>
      <c r="DW3376" s="77">
        <v>0</v>
      </c>
      <c r="GE3376" s="77" t="s">
        <v>422</v>
      </c>
      <c r="GF3376" s="77" t="s">
        <v>155</v>
      </c>
      <c r="GG3376" s="77" t="s">
        <v>452</v>
      </c>
      <c r="GH3376" s="77" t="s">
        <v>300</v>
      </c>
      <c r="GI3376" s="77">
        <v>2021</v>
      </c>
      <c r="GJ3376" s="77" t="s">
        <v>305</v>
      </c>
      <c r="GK3376" s="77">
        <v>222.22942162782621</v>
      </c>
      <c r="GL3376" s="77">
        <v>415.27751599999999</v>
      </c>
      <c r="GM3376" s="77">
        <v>2021</v>
      </c>
      <c r="GN3376" s="77" t="s">
        <v>175</v>
      </c>
      <c r="GO3376" s="77">
        <v>0.13250000000000001</v>
      </c>
      <c r="GP3376" s="77">
        <v>3</v>
      </c>
      <c r="GQ3376" s="77">
        <v>0</v>
      </c>
      <c r="GR3376" s="77" t="s">
        <v>423</v>
      </c>
      <c r="GS3376" s="77">
        <v>0.1527377521613833</v>
      </c>
      <c r="GT3376" s="77">
        <v>33.942822323558474</v>
      </c>
      <c r="GU3376" s="77">
        <v>0.1527377521613833</v>
      </c>
      <c r="GV3376" s="77">
        <v>33.942822323558474</v>
      </c>
      <c r="GW3376" s="77">
        <v>0</v>
      </c>
      <c r="GX3376" s="77">
        <v>0</v>
      </c>
      <c r="GY3376" s="77">
        <v>0</v>
      </c>
      <c r="GZ3376" s="77">
        <v>0</v>
      </c>
    </row>
    <row r="3377" spans="98:208" x14ac:dyDescent="0.25">
      <c r="CT3377" s="77" t="s">
        <v>155</v>
      </c>
      <c r="CU3377" s="77" t="s">
        <v>492</v>
      </c>
      <c r="CV3377" s="77" t="s">
        <v>453</v>
      </c>
      <c r="CW3377" s="77">
        <v>2021</v>
      </c>
      <c r="CX3377" s="77">
        <v>0</v>
      </c>
      <c r="CY3377" s="77">
        <v>0</v>
      </c>
      <c r="CZ3377" s="77">
        <v>0</v>
      </c>
      <c r="DA3377" s="77">
        <v>0</v>
      </c>
      <c r="DB3377" s="77">
        <v>14146.13064133264</v>
      </c>
      <c r="DC3377" s="77">
        <v>222.22942162783249</v>
      </c>
      <c r="DD3377" s="77">
        <v>8585.72280924802</v>
      </c>
      <c r="DE3377" s="77">
        <v>5338.1784104567914</v>
      </c>
      <c r="DF3377" s="77">
        <v>813.21078921305798</v>
      </c>
      <c r="DG3377" s="77">
        <v>813.21078921305798</v>
      </c>
      <c r="DH3377" s="77">
        <v>0</v>
      </c>
      <c r="DI3377" s="77">
        <v>0</v>
      </c>
      <c r="DJ3377" s="77">
        <v>1.1642416371400381E-5</v>
      </c>
      <c r="DL3377" s="77">
        <v>0</v>
      </c>
      <c r="DM3377" s="77">
        <v>9.4677386057335309E-3</v>
      </c>
      <c r="DN3377" s="77">
        <v>9.4677386057335309E-3</v>
      </c>
      <c r="DO3377" s="77">
        <v>0</v>
      </c>
      <c r="DP3377" s="77">
        <v>9.4677386057335309E-3</v>
      </c>
      <c r="DQ3377" s="77">
        <v>9.4677386057335309E-3</v>
      </c>
      <c r="DR3377" s="77">
        <v>0</v>
      </c>
      <c r="DS3377" s="77">
        <v>0</v>
      </c>
      <c r="DT3377" s="77">
        <v>0</v>
      </c>
      <c r="DU3377" s="77">
        <v>0</v>
      </c>
      <c r="DV3377" s="77">
        <v>0</v>
      </c>
      <c r="DW3377" s="77">
        <v>0</v>
      </c>
      <c r="GE3377" s="77" t="s">
        <v>425</v>
      </c>
      <c r="GF3377" s="77" t="s">
        <v>155</v>
      </c>
      <c r="GG3377" s="77" t="s">
        <v>452</v>
      </c>
      <c r="GH3377" s="77" t="s">
        <v>300</v>
      </c>
      <c r="GI3377" s="77">
        <v>2021</v>
      </c>
      <c r="GJ3377" s="77" t="s">
        <v>301</v>
      </c>
      <c r="GK3377" s="77">
        <v>8585.7228092479399</v>
      </c>
      <c r="GL3377" s="77">
        <v>415.27751599999999</v>
      </c>
      <c r="GM3377" s="77">
        <v>2021</v>
      </c>
      <c r="GN3377" s="77" t="s">
        <v>175</v>
      </c>
      <c r="GO3377" s="77">
        <v>5.3000000000000005E-2</v>
      </c>
      <c r="GP3377" s="77">
        <v>3</v>
      </c>
      <c r="GQ3377" s="77">
        <v>0</v>
      </c>
      <c r="GR3377" s="77" t="s">
        <v>423</v>
      </c>
      <c r="GS3377" s="77">
        <v>5.59662090813094E-2</v>
      </c>
      <c r="GT3377" s="77">
        <v>480.51035785653733</v>
      </c>
      <c r="GU3377" s="77">
        <v>5.59662090813094E-2</v>
      </c>
      <c r="GV3377" s="77">
        <v>480.51035785653733</v>
      </c>
      <c r="GW3377" s="77">
        <v>0</v>
      </c>
      <c r="GX3377" s="77">
        <v>0</v>
      </c>
      <c r="GY3377" s="77">
        <v>0</v>
      </c>
      <c r="GZ3377" s="77">
        <v>0</v>
      </c>
    </row>
    <row r="3378" spans="98:208" x14ac:dyDescent="0.25">
      <c r="CT3378" s="77" t="s">
        <v>155</v>
      </c>
      <c r="CU3378" s="77" t="s">
        <v>492</v>
      </c>
      <c r="CV3378" s="77" t="s">
        <v>453</v>
      </c>
      <c r="CW3378" s="77">
        <v>2022</v>
      </c>
      <c r="CX3378" s="77">
        <v>0</v>
      </c>
      <c r="CY3378" s="77">
        <v>0</v>
      </c>
      <c r="CZ3378" s="77">
        <v>0</v>
      </c>
      <c r="DA3378" s="77">
        <v>0</v>
      </c>
      <c r="DB3378" s="77">
        <v>14146.13064133264</v>
      </c>
      <c r="DC3378" s="77">
        <v>222.22942162783249</v>
      </c>
      <c r="DD3378" s="77">
        <v>8585.72280924802</v>
      </c>
      <c r="DE3378" s="77">
        <v>5338.1784104567914</v>
      </c>
      <c r="DF3378" s="77">
        <v>813.21078921305798</v>
      </c>
      <c r="DG3378" s="77">
        <v>813.21078921305798</v>
      </c>
      <c r="DH3378" s="77">
        <v>813.21078921305798</v>
      </c>
      <c r="DI3378" s="77">
        <v>0</v>
      </c>
      <c r="DJ3378" s="77">
        <v>1.1642416371400381E-5</v>
      </c>
      <c r="DL3378" s="77">
        <v>0</v>
      </c>
      <c r="DM3378" s="77">
        <v>9.4677386057335309E-3</v>
      </c>
      <c r="DN3378" s="77">
        <v>9.4677386057335309E-3</v>
      </c>
      <c r="DO3378" s="77">
        <v>0</v>
      </c>
      <c r="DP3378" s="77">
        <v>9.4677386057335309E-3</v>
      </c>
      <c r="DQ3378" s="77">
        <v>9.4677386057335309E-3</v>
      </c>
      <c r="DR3378" s="77">
        <v>0</v>
      </c>
      <c r="DS3378" s="77">
        <v>9.4677386057335309E-3</v>
      </c>
      <c r="DT3378" s="77">
        <v>9.4677386057335309E-3</v>
      </c>
      <c r="DU3378" s="77">
        <v>0</v>
      </c>
      <c r="DV3378" s="77">
        <v>0</v>
      </c>
      <c r="DW3378" s="77">
        <v>0</v>
      </c>
      <c r="GE3378" s="77" t="s">
        <v>427</v>
      </c>
      <c r="GF3378" s="77" t="s">
        <v>155</v>
      </c>
      <c r="GG3378" s="77" t="s">
        <v>452</v>
      </c>
      <c r="GH3378" s="77" t="s">
        <v>300</v>
      </c>
      <c r="GI3378" s="77">
        <v>2021</v>
      </c>
      <c r="GJ3378" s="77" t="s">
        <v>303</v>
      </c>
      <c r="GK3378" s="77">
        <v>5338.1784104567423</v>
      </c>
      <c r="GL3378" s="77">
        <v>415.27751599999999</v>
      </c>
      <c r="GM3378" s="77">
        <v>2021</v>
      </c>
      <c r="GN3378" s="77" t="s">
        <v>175</v>
      </c>
      <c r="GO3378" s="77">
        <v>5.3000000000000005E-2</v>
      </c>
      <c r="GP3378" s="77">
        <v>3</v>
      </c>
      <c r="GQ3378" s="77">
        <v>0</v>
      </c>
      <c r="GR3378" s="77" t="s">
        <v>423</v>
      </c>
      <c r="GS3378" s="77">
        <v>5.59662090813094E-2</v>
      </c>
      <c r="GT3378" s="77">
        <v>298.75760903295389</v>
      </c>
      <c r="GU3378" s="77">
        <v>5.59662090813094E-2</v>
      </c>
      <c r="GV3378" s="77">
        <v>298.75760903295389</v>
      </c>
      <c r="GW3378" s="77">
        <v>0</v>
      </c>
      <c r="GX3378" s="77">
        <v>0</v>
      </c>
      <c r="GY3378" s="77">
        <v>0</v>
      </c>
      <c r="GZ3378" s="77">
        <v>0</v>
      </c>
    </row>
    <row r="3379" spans="98:208" x14ac:dyDescent="0.25">
      <c r="CT3379" s="77" t="s">
        <v>155</v>
      </c>
      <c r="CU3379" s="77" t="s">
        <v>492</v>
      </c>
      <c r="CV3379" s="77" t="s">
        <v>453</v>
      </c>
      <c r="CW3379" s="77">
        <v>2023</v>
      </c>
      <c r="CX3379" s="77">
        <v>0</v>
      </c>
      <c r="CY3379" s="77">
        <v>0</v>
      </c>
      <c r="CZ3379" s="77">
        <v>0</v>
      </c>
      <c r="DA3379" s="77">
        <v>0</v>
      </c>
      <c r="DB3379" s="77">
        <v>14664.63755643675</v>
      </c>
      <c r="DC3379" s="77">
        <v>233.23007680794129</v>
      </c>
      <c r="DD3379" s="77">
        <v>8896.5159934286712</v>
      </c>
      <c r="DE3379" s="77">
        <v>5534.8914862001411</v>
      </c>
      <c r="DF3379" s="77">
        <v>0</v>
      </c>
      <c r="DG3379" s="77">
        <v>843.29420601055017</v>
      </c>
      <c r="DH3379" s="77">
        <v>843.29420601055017</v>
      </c>
      <c r="DI3379" s="77">
        <v>843.29420601055017</v>
      </c>
      <c r="DJ3379" s="77">
        <v>1.1642416371400381E-5</v>
      </c>
      <c r="DL3379" s="77">
        <v>0</v>
      </c>
      <c r="DM3379" s="77">
        <v>0</v>
      </c>
      <c r="DN3379" s="77">
        <v>0</v>
      </c>
      <c r="DO3379" s="77">
        <v>0</v>
      </c>
      <c r="DP3379" s="77">
        <v>9.8179822699643142E-3</v>
      </c>
      <c r="DQ3379" s="77">
        <v>9.8179822699643142E-3</v>
      </c>
      <c r="DR3379" s="77">
        <v>0</v>
      </c>
      <c r="DS3379" s="77">
        <v>9.8179822699643142E-3</v>
      </c>
      <c r="DT3379" s="77">
        <v>9.8179822699643142E-3</v>
      </c>
      <c r="DU3379" s="77">
        <v>0</v>
      </c>
      <c r="DV3379" s="77">
        <v>9.8179822699643142E-3</v>
      </c>
      <c r="DW3379" s="77">
        <v>9.8179822699643142E-3</v>
      </c>
      <c r="GE3379" s="77" t="s">
        <v>422</v>
      </c>
      <c r="GF3379" s="77" t="s">
        <v>155</v>
      </c>
      <c r="GG3379" s="77" t="s">
        <v>452</v>
      </c>
      <c r="GH3379" s="77" t="s">
        <v>300</v>
      </c>
      <c r="GI3379" s="77">
        <v>2022</v>
      </c>
      <c r="GJ3379" s="77" t="s">
        <v>305</v>
      </c>
      <c r="GK3379" s="77">
        <v>222.22942162782621</v>
      </c>
      <c r="GL3379" s="77">
        <v>415.27751599999999</v>
      </c>
      <c r="GM3379" s="77">
        <v>2022</v>
      </c>
      <c r="GN3379" s="77" t="s">
        <v>175</v>
      </c>
      <c r="GO3379" s="77">
        <v>0.13250000000000001</v>
      </c>
      <c r="GP3379" s="77">
        <v>3</v>
      </c>
      <c r="GQ3379" s="77">
        <v>0</v>
      </c>
      <c r="GR3379" s="77" t="s">
        <v>423</v>
      </c>
      <c r="GS3379" s="77">
        <v>0.1527377521613833</v>
      </c>
      <c r="GT3379" s="77">
        <v>33.942822323558474</v>
      </c>
      <c r="GU3379" s="77">
        <v>0.1527377521613833</v>
      </c>
      <c r="GV3379" s="77">
        <v>33.942822323558474</v>
      </c>
      <c r="GW3379" s="77">
        <v>0.1527377521613833</v>
      </c>
      <c r="GX3379" s="77">
        <v>33.942822323558474</v>
      </c>
      <c r="GY3379" s="77">
        <v>0</v>
      </c>
      <c r="GZ3379" s="77">
        <v>0</v>
      </c>
    </row>
    <row r="3380" spans="98:208" x14ac:dyDescent="0.25">
      <c r="CT3380" s="77" t="s">
        <v>155</v>
      </c>
      <c r="CU3380" s="77" t="s">
        <v>492</v>
      </c>
      <c r="CV3380" s="77" t="s">
        <v>453</v>
      </c>
      <c r="CW3380" s="77">
        <v>2024</v>
      </c>
      <c r="CX3380" s="77">
        <v>0</v>
      </c>
      <c r="CY3380" s="77">
        <v>0</v>
      </c>
      <c r="CZ3380" s="77">
        <v>0</v>
      </c>
      <c r="DA3380" s="77">
        <v>0</v>
      </c>
      <c r="DB3380" s="77">
        <v>14664.63755643675</v>
      </c>
      <c r="DC3380" s="77">
        <v>233.23007680794129</v>
      </c>
      <c r="DD3380" s="77">
        <v>8896.5159934286712</v>
      </c>
      <c r="DE3380" s="77">
        <v>5534.8914862001411</v>
      </c>
      <c r="DF3380" s="77">
        <v>0</v>
      </c>
      <c r="DG3380" s="77">
        <v>0</v>
      </c>
      <c r="DH3380" s="77">
        <v>843.29420601055017</v>
      </c>
      <c r="DI3380" s="77">
        <v>843.29420601055017</v>
      </c>
      <c r="DJ3380" s="77">
        <v>1.1642416371400381E-5</v>
      </c>
      <c r="DL3380" s="77">
        <v>0</v>
      </c>
      <c r="DM3380" s="77">
        <v>0</v>
      </c>
      <c r="DN3380" s="77">
        <v>0</v>
      </c>
      <c r="DO3380" s="77">
        <v>0</v>
      </c>
      <c r="DP3380" s="77">
        <v>0</v>
      </c>
      <c r="DQ3380" s="77">
        <v>0</v>
      </c>
      <c r="DR3380" s="77">
        <v>0</v>
      </c>
      <c r="DS3380" s="77">
        <v>9.8179822699643142E-3</v>
      </c>
      <c r="DT3380" s="77">
        <v>9.8179822699643142E-3</v>
      </c>
      <c r="DU3380" s="77">
        <v>0</v>
      </c>
      <c r="DV3380" s="77">
        <v>9.8179822699643142E-3</v>
      </c>
      <c r="DW3380" s="77">
        <v>9.8179822699643142E-3</v>
      </c>
      <c r="GE3380" s="77" t="s">
        <v>425</v>
      </c>
      <c r="GF3380" s="77" t="s">
        <v>155</v>
      </c>
      <c r="GG3380" s="77" t="s">
        <v>452</v>
      </c>
      <c r="GH3380" s="77" t="s">
        <v>300</v>
      </c>
      <c r="GI3380" s="77">
        <v>2022</v>
      </c>
      <c r="GJ3380" s="77" t="s">
        <v>301</v>
      </c>
      <c r="GK3380" s="77">
        <v>8585.7228092479399</v>
      </c>
      <c r="GL3380" s="77">
        <v>415.27751599999999</v>
      </c>
      <c r="GM3380" s="77">
        <v>2022</v>
      </c>
      <c r="GN3380" s="77" t="s">
        <v>175</v>
      </c>
      <c r="GO3380" s="77">
        <v>5.3000000000000005E-2</v>
      </c>
      <c r="GP3380" s="77">
        <v>3</v>
      </c>
      <c r="GQ3380" s="77">
        <v>0</v>
      </c>
      <c r="GR3380" s="77" t="s">
        <v>423</v>
      </c>
      <c r="GS3380" s="77">
        <v>5.59662090813094E-2</v>
      </c>
      <c r="GT3380" s="77">
        <v>480.51035785653733</v>
      </c>
      <c r="GU3380" s="77">
        <v>5.59662090813094E-2</v>
      </c>
      <c r="GV3380" s="77">
        <v>480.51035785653733</v>
      </c>
      <c r="GW3380" s="77">
        <v>5.59662090813094E-2</v>
      </c>
      <c r="GX3380" s="77">
        <v>480.51035785653733</v>
      </c>
      <c r="GY3380" s="77">
        <v>0</v>
      </c>
      <c r="GZ3380" s="77">
        <v>0</v>
      </c>
    </row>
    <row r="3381" spans="98:208" x14ac:dyDescent="0.25">
      <c r="CT3381" s="77" t="s">
        <v>155</v>
      </c>
      <c r="CU3381" s="77" t="s">
        <v>492</v>
      </c>
      <c r="CV3381" s="77" t="s">
        <v>453</v>
      </c>
      <c r="CW3381" s="77">
        <v>2025</v>
      </c>
      <c r="CX3381" s="77">
        <v>0</v>
      </c>
      <c r="CY3381" s="77">
        <v>0</v>
      </c>
      <c r="CZ3381" s="77">
        <v>0</v>
      </c>
      <c r="DA3381" s="77">
        <v>0</v>
      </c>
      <c r="DB3381" s="77">
        <v>14664.63755643675</v>
      </c>
      <c r="DC3381" s="77">
        <v>233.23007680794129</v>
      </c>
      <c r="DD3381" s="77">
        <v>8896.5159934286712</v>
      </c>
      <c r="DE3381" s="77">
        <v>5534.8914862001411</v>
      </c>
      <c r="DF3381" s="77">
        <v>0</v>
      </c>
      <c r="DG3381" s="77">
        <v>0</v>
      </c>
      <c r="DH3381" s="77">
        <v>0</v>
      </c>
      <c r="DI3381" s="77">
        <v>843.29420601055017</v>
      </c>
      <c r="DJ3381" s="77">
        <v>1.1642416371400381E-5</v>
      </c>
      <c r="DL3381" s="77">
        <v>0</v>
      </c>
      <c r="DM3381" s="77">
        <v>0</v>
      </c>
      <c r="DN3381" s="77">
        <v>0</v>
      </c>
      <c r="DO3381" s="77">
        <v>0</v>
      </c>
      <c r="DP3381" s="77">
        <v>0</v>
      </c>
      <c r="DQ3381" s="77">
        <v>0</v>
      </c>
      <c r="DR3381" s="77">
        <v>0</v>
      </c>
      <c r="DS3381" s="77">
        <v>0</v>
      </c>
      <c r="DT3381" s="77">
        <v>0</v>
      </c>
      <c r="DU3381" s="77">
        <v>0</v>
      </c>
      <c r="DV3381" s="77">
        <v>9.8179822699643142E-3</v>
      </c>
      <c r="DW3381" s="77">
        <v>9.8179822699643142E-3</v>
      </c>
      <c r="GE3381" s="77" t="s">
        <v>427</v>
      </c>
      <c r="GF3381" s="77" t="s">
        <v>155</v>
      </c>
      <c r="GG3381" s="77" t="s">
        <v>452</v>
      </c>
      <c r="GH3381" s="77" t="s">
        <v>300</v>
      </c>
      <c r="GI3381" s="77">
        <v>2022</v>
      </c>
      <c r="GJ3381" s="77" t="s">
        <v>303</v>
      </c>
      <c r="GK3381" s="77">
        <v>5338.1784104567423</v>
      </c>
      <c r="GL3381" s="77">
        <v>415.27751599999999</v>
      </c>
      <c r="GM3381" s="77">
        <v>2022</v>
      </c>
      <c r="GN3381" s="77" t="s">
        <v>175</v>
      </c>
      <c r="GO3381" s="77">
        <v>5.3000000000000005E-2</v>
      </c>
      <c r="GP3381" s="77">
        <v>3</v>
      </c>
      <c r="GQ3381" s="77">
        <v>0</v>
      </c>
      <c r="GR3381" s="77" t="s">
        <v>423</v>
      </c>
      <c r="GS3381" s="77">
        <v>5.59662090813094E-2</v>
      </c>
      <c r="GT3381" s="77">
        <v>298.75760903295389</v>
      </c>
      <c r="GU3381" s="77">
        <v>5.59662090813094E-2</v>
      </c>
      <c r="GV3381" s="77">
        <v>298.75760903295389</v>
      </c>
      <c r="GW3381" s="77">
        <v>5.59662090813094E-2</v>
      </c>
      <c r="GX3381" s="77">
        <v>298.75760903295389</v>
      </c>
      <c r="GY3381" s="77">
        <v>0</v>
      </c>
      <c r="GZ3381" s="77">
        <v>0</v>
      </c>
    </row>
    <row r="3382" spans="98:208" x14ac:dyDescent="0.25">
      <c r="CT3382" s="77" t="s">
        <v>155</v>
      </c>
      <c r="CU3382" s="77" t="s">
        <v>492</v>
      </c>
      <c r="CV3382" s="77" t="s">
        <v>460</v>
      </c>
      <c r="CW3382" s="77">
        <v>2020</v>
      </c>
      <c r="CX3382" s="77">
        <v>0</v>
      </c>
      <c r="CY3382" s="77">
        <v>0</v>
      </c>
      <c r="CZ3382" s="77">
        <v>0</v>
      </c>
      <c r="DA3382" s="77">
        <v>0</v>
      </c>
      <c r="DB3382" s="77">
        <v>8807.952230875997</v>
      </c>
      <c r="DC3382" s="77">
        <v>222.22942162783619</v>
      </c>
      <c r="DD3382" s="77">
        <v>8585.7228092481619</v>
      </c>
      <c r="DE3382" s="77">
        <v>0</v>
      </c>
      <c r="DF3382" s="77">
        <v>514.45318018010971</v>
      </c>
      <c r="DG3382" s="77">
        <v>0</v>
      </c>
      <c r="DH3382" s="77">
        <v>0</v>
      </c>
      <c r="DI3382" s="77">
        <v>0</v>
      </c>
      <c r="DJ3382" s="77">
        <v>1.663202338771451E-6</v>
      </c>
      <c r="DL3382" s="77">
        <v>0</v>
      </c>
      <c r="DM3382" s="77">
        <v>8.5563973246396909E-4</v>
      </c>
      <c r="DN3382" s="77">
        <v>8.5563973246396909E-4</v>
      </c>
      <c r="DO3382" s="77">
        <v>0</v>
      </c>
      <c r="DP3382" s="77">
        <v>0</v>
      </c>
      <c r="DQ3382" s="77">
        <v>0</v>
      </c>
      <c r="DR3382" s="77">
        <v>0</v>
      </c>
      <c r="DS3382" s="77">
        <v>0</v>
      </c>
      <c r="DT3382" s="77">
        <v>0</v>
      </c>
      <c r="DU3382" s="77">
        <v>0</v>
      </c>
      <c r="DV3382" s="77">
        <v>0</v>
      </c>
      <c r="DW3382" s="77">
        <v>0</v>
      </c>
      <c r="GE3382" s="77" t="s">
        <v>422</v>
      </c>
      <c r="GF3382" s="77" t="s">
        <v>155</v>
      </c>
      <c r="GG3382" s="77" t="s">
        <v>452</v>
      </c>
      <c r="GH3382" s="77" t="s">
        <v>300</v>
      </c>
      <c r="GI3382" s="77">
        <v>2023</v>
      </c>
      <c r="GJ3382" s="77" t="s">
        <v>305</v>
      </c>
      <c r="GK3382" s="77">
        <v>233.23007680793569</v>
      </c>
      <c r="GL3382" s="77">
        <v>415.27751599999999</v>
      </c>
      <c r="GM3382" s="77">
        <v>2023</v>
      </c>
      <c r="GN3382" s="77" t="s">
        <v>175</v>
      </c>
      <c r="GO3382" s="77">
        <v>0.13250000000000001</v>
      </c>
      <c r="GP3382" s="77">
        <v>3</v>
      </c>
      <c r="GQ3382" s="77">
        <v>0</v>
      </c>
      <c r="GR3382" s="77" t="s">
        <v>423</v>
      </c>
      <c r="GS3382" s="77">
        <v>0</v>
      </c>
      <c r="GT3382" s="77">
        <v>0</v>
      </c>
      <c r="GU3382" s="77">
        <v>0.1527377521613833</v>
      </c>
      <c r="GV3382" s="77">
        <v>35.623037668070872</v>
      </c>
      <c r="GW3382" s="77">
        <v>0.1527377521613833</v>
      </c>
      <c r="GX3382" s="77">
        <v>35.623037668070872</v>
      </c>
      <c r="GY3382" s="77">
        <v>0.1527377521613833</v>
      </c>
      <c r="GZ3382" s="77">
        <v>35.623037668070872</v>
      </c>
    </row>
    <row r="3383" spans="98:208" x14ac:dyDescent="0.25">
      <c r="CT3383" s="77" t="s">
        <v>155</v>
      </c>
      <c r="CU3383" s="77" t="s">
        <v>492</v>
      </c>
      <c r="CV3383" s="77" t="s">
        <v>460</v>
      </c>
      <c r="CW3383" s="77">
        <v>2021</v>
      </c>
      <c r="CX3383" s="77">
        <v>0</v>
      </c>
      <c r="CY3383" s="77">
        <v>0</v>
      </c>
      <c r="CZ3383" s="77">
        <v>0</v>
      </c>
      <c r="DA3383" s="77">
        <v>0</v>
      </c>
      <c r="DB3383" s="77">
        <v>8807.952230875997</v>
      </c>
      <c r="DC3383" s="77">
        <v>222.22942162783619</v>
      </c>
      <c r="DD3383" s="77">
        <v>8585.7228092481619</v>
      </c>
      <c r="DE3383" s="77">
        <v>0</v>
      </c>
      <c r="DF3383" s="77">
        <v>514.45318018010971</v>
      </c>
      <c r="DG3383" s="77">
        <v>514.45318018010971</v>
      </c>
      <c r="DH3383" s="77">
        <v>0</v>
      </c>
      <c r="DI3383" s="77">
        <v>0</v>
      </c>
      <c r="DJ3383" s="77">
        <v>1.663202338771451E-6</v>
      </c>
      <c r="DL3383" s="77">
        <v>0</v>
      </c>
      <c r="DM3383" s="77">
        <v>8.5563973246396909E-4</v>
      </c>
      <c r="DN3383" s="77">
        <v>8.5563973246396909E-4</v>
      </c>
      <c r="DO3383" s="77">
        <v>0</v>
      </c>
      <c r="DP3383" s="77">
        <v>8.5563973246396909E-4</v>
      </c>
      <c r="DQ3383" s="77">
        <v>8.5563973246396909E-4</v>
      </c>
      <c r="DR3383" s="77">
        <v>0</v>
      </c>
      <c r="DS3383" s="77">
        <v>0</v>
      </c>
      <c r="DT3383" s="77">
        <v>0</v>
      </c>
      <c r="DU3383" s="77">
        <v>0</v>
      </c>
      <c r="DV3383" s="77">
        <v>0</v>
      </c>
      <c r="DW3383" s="77">
        <v>0</v>
      </c>
      <c r="GE3383" s="77" t="s">
        <v>425</v>
      </c>
      <c r="GF3383" s="77" t="s">
        <v>155</v>
      </c>
      <c r="GG3383" s="77" t="s">
        <v>452</v>
      </c>
      <c r="GH3383" s="77" t="s">
        <v>300</v>
      </c>
      <c r="GI3383" s="77">
        <v>2023</v>
      </c>
      <c r="GJ3383" s="77" t="s">
        <v>301</v>
      </c>
      <c r="GK3383" s="77">
        <v>8896.5159934285894</v>
      </c>
      <c r="GL3383" s="77">
        <v>415.27751599999999</v>
      </c>
      <c r="GM3383" s="77">
        <v>2023</v>
      </c>
      <c r="GN3383" s="77" t="s">
        <v>175</v>
      </c>
      <c r="GO3383" s="77">
        <v>5.3000000000000005E-2</v>
      </c>
      <c r="GP3383" s="77">
        <v>3</v>
      </c>
      <c r="GQ3383" s="77">
        <v>0</v>
      </c>
      <c r="GR3383" s="77" t="s">
        <v>423</v>
      </c>
      <c r="GS3383" s="77">
        <v>0</v>
      </c>
      <c r="GT3383" s="77">
        <v>0</v>
      </c>
      <c r="GU3383" s="77">
        <v>5.59662090813094E-2</v>
      </c>
      <c r="GV3383" s="77">
        <v>497.90427418343745</v>
      </c>
      <c r="GW3383" s="77">
        <v>5.59662090813094E-2</v>
      </c>
      <c r="GX3383" s="77">
        <v>497.90427418343745</v>
      </c>
      <c r="GY3383" s="77">
        <v>5.59662090813094E-2</v>
      </c>
      <c r="GZ3383" s="77">
        <v>497.90427418343745</v>
      </c>
    </row>
    <row r="3384" spans="98:208" x14ac:dyDescent="0.25">
      <c r="CT3384" s="77" t="s">
        <v>155</v>
      </c>
      <c r="CU3384" s="77" t="s">
        <v>492</v>
      </c>
      <c r="CV3384" s="77" t="s">
        <v>460</v>
      </c>
      <c r="CW3384" s="77">
        <v>2022</v>
      </c>
      <c r="CX3384" s="77">
        <v>0</v>
      </c>
      <c r="CY3384" s="77">
        <v>0</v>
      </c>
      <c r="CZ3384" s="77">
        <v>0</v>
      </c>
      <c r="DA3384" s="77">
        <v>0</v>
      </c>
      <c r="DB3384" s="77">
        <v>8807.952230875997</v>
      </c>
      <c r="DC3384" s="77">
        <v>222.22942162783619</v>
      </c>
      <c r="DD3384" s="77">
        <v>8585.7228092481619</v>
      </c>
      <c r="DE3384" s="77">
        <v>0</v>
      </c>
      <c r="DF3384" s="77">
        <v>514.45318018010971</v>
      </c>
      <c r="DG3384" s="77">
        <v>514.45318018010971</v>
      </c>
      <c r="DH3384" s="77">
        <v>514.45318018010971</v>
      </c>
      <c r="DI3384" s="77">
        <v>0</v>
      </c>
      <c r="DJ3384" s="77">
        <v>1.663202338771451E-6</v>
      </c>
      <c r="DL3384" s="77">
        <v>0</v>
      </c>
      <c r="DM3384" s="77">
        <v>8.5563973246396909E-4</v>
      </c>
      <c r="DN3384" s="77">
        <v>8.5563973246396909E-4</v>
      </c>
      <c r="DO3384" s="77">
        <v>0</v>
      </c>
      <c r="DP3384" s="77">
        <v>8.5563973246396909E-4</v>
      </c>
      <c r="DQ3384" s="77">
        <v>8.5563973246396909E-4</v>
      </c>
      <c r="DR3384" s="77">
        <v>0</v>
      </c>
      <c r="DS3384" s="77">
        <v>8.5563973246396909E-4</v>
      </c>
      <c r="DT3384" s="77">
        <v>8.5563973246396909E-4</v>
      </c>
      <c r="DU3384" s="77">
        <v>0</v>
      </c>
      <c r="DV3384" s="77">
        <v>0</v>
      </c>
      <c r="DW3384" s="77">
        <v>0</v>
      </c>
      <c r="GE3384" s="77" t="s">
        <v>427</v>
      </c>
      <c r="GF3384" s="77" t="s">
        <v>155</v>
      </c>
      <c r="GG3384" s="77" t="s">
        <v>452</v>
      </c>
      <c r="GH3384" s="77" t="s">
        <v>300</v>
      </c>
      <c r="GI3384" s="77">
        <v>2023</v>
      </c>
      <c r="GJ3384" s="77" t="s">
        <v>303</v>
      </c>
      <c r="GK3384" s="77">
        <v>5534.8914862000865</v>
      </c>
      <c r="GL3384" s="77">
        <v>415.27751599999999</v>
      </c>
      <c r="GM3384" s="77">
        <v>2023</v>
      </c>
      <c r="GN3384" s="77" t="s">
        <v>175</v>
      </c>
      <c r="GO3384" s="77">
        <v>5.3000000000000005E-2</v>
      </c>
      <c r="GP3384" s="77">
        <v>3</v>
      </c>
      <c r="GQ3384" s="77">
        <v>0</v>
      </c>
      <c r="GR3384" s="77" t="s">
        <v>423</v>
      </c>
      <c r="GS3384" s="77">
        <v>0</v>
      </c>
      <c r="GT3384" s="77">
        <v>0</v>
      </c>
      <c r="GU3384" s="77">
        <v>5.59662090813094E-2</v>
      </c>
      <c r="GV3384" s="77">
        <v>309.76689415903337</v>
      </c>
      <c r="GW3384" s="77">
        <v>5.59662090813094E-2</v>
      </c>
      <c r="GX3384" s="77">
        <v>309.76689415903337</v>
      </c>
      <c r="GY3384" s="77">
        <v>5.59662090813094E-2</v>
      </c>
      <c r="GZ3384" s="77">
        <v>309.76689415903337</v>
      </c>
    </row>
    <row r="3385" spans="98:208" x14ac:dyDescent="0.25">
      <c r="CT3385" s="77" t="s">
        <v>155</v>
      </c>
      <c r="CU3385" s="77" t="s">
        <v>492</v>
      </c>
      <c r="CV3385" s="77" t="s">
        <v>460</v>
      </c>
      <c r="CW3385" s="77">
        <v>2023</v>
      </c>
      <c r="CX3385" s="77">
        <v>0</v>
      </c>
      <c r="CY3385" s="77">
        <v>0</v>
      </c>
      <c r="CZ3385" s="77">
        <v>0</v>
      </c>
      <c r="DA3385" s="77">
        <v>0</v>
      </c>
      <c r="DB3385" s="77">
        <v>9129.7460702367644</v>
      </c>
      <c r="DC3385" s="77">
        <v>233.23007680794501</v>
      </c>
      <c r="DD3385" s="77">
        <v>8896.5159934288185</v>
      </c>
      <c r="DE3385" s="77">
        <v>0</v>
      </c>
      <c r="DF3385" s="77">
        <v>0</v>
      </c>
      <c r="DG3385" s="77">
        <v>533.52731185152254</v>
      </c>
      <c r="DH3385" s="77">
        <v>533.52731185152254</v>
      </c>
      <c r="DI3385" s="77">
        <v>533.52731185152254</v>
      </c>
      <c r="DJ3385" s="77">
        <v>1.663202338771451E-6</v>
      </c>
      <c r="DL3385" s="77">
        <v>0</v>
      </c>
      <c r="DM3385" s="77">
        <v>0</v>
      </c>
      <c r="DN3385" s="77">
        <v>0</v>
      </c>
      <c r="DO3385" s="77">
        <v>0</v>
      </c>
      <c r="DP3385" s="77">
        <v>8.8736387286989752E-4</v>
      </c>
      <c r="DQ3385" s="77">
        <v>8.8736387286989752E-4</v>
      </c>
      <c r="DR3385" s="77">
        <v>0</v>
      </c>
      <c r="DS3385" s="77">
        <v>8.8736387286989752E-4</v>
      </c>
      <c r="DT3385" s="77">
        <v>8.8736387286989752E-4</v>
      </c>
      <c r="DU3385" s="77">
        <v>0</v>
      </c>
      <c r="DV3385" s="77">
        <v>8.8736387286989752E-4</v>
      </c>
      <c r="DW3385" s="77">
        <v>8.8736387286989752E-4</v>
      </c>
      <c r="GE3385" s="77" t="s">
        <v>422</v>
      </c>
      <c r="GF3385" s="77" t="s">
        <v>155</v>
      </c>
      <c r="GG3385" s="77" t="s">
        <v>452</v>
      </c>
      <c r="GH3385" s="77" t="s">
        <v>300</v>
      </c>
      <c r="GI3385" s="77">
        <v>2024</v>
      </c>
      <c r="GJ3385" s="77" t="s">
        <v>305</v>
      </c>
      <c r="GK3385" s="77">
        <v>233.23007680793569</v>
      </c>
      <c r="GL3385" s="77">
        <v>415.27751599999999</v>
      </c>
      <c r="GM3385" s="77">
        <v>2024</v>
      </c>
      <c r="GN3385" s="77" t="s">
        <v>175</v>
      </c>
      <c r="GO3385" s="77">
        <v>0.13250000000000001</v>
      </c>
      <c r="GP3385" s="77">
        <v>3</v>
      </c>
      <c r="GQ3385" s="77">
        <v>0</v>
      </c>
      <c r="GR3385" s="77" t="s">
        <v>423</v>
      </c>
      <c r="GS3385" s="77">
        <v>0</v>
      </c>
      <c r="GT3385" s="77">
        <v>0</v>
      </c>
      <c r="GU3385" s="77">
        <v>0</v>
      </c>
      <c r="GV3385" s="77">
        <v>0</v>
      </c>
      <c r="GW3385" s="77">
        <v>0.1527377521613833</v>
      </c>
      <c r="GX3385" s="77">
        <v>35.623037668070872</v>
      </c>
      <c r="GY3385" s="77">
        <v>0.1527377521613833</v>
      </c>
      <c r="GZ3385" s="77">
        <v>35.623037668070872</v>
      </c>
    </row>
    <row r="3386" spans="98:208" x14ac:dyDescent="0.25">
      <c r="CT3386" s="77" t="s">
        <v>155</v>
      </c>
      <c r="CU3386" s="77" t="s">
        <v>492</v>
      </c>
      <c r="CV3386" s="77" t="s">
        <v>460</v>
      </c>
      <c r="CW3386" s="77">
        <v>2024</v>
      </c>
      <c r="CX3386" s="77">
        <v>0</v>
      </c>
      <c r="CY3386" s="77">
        <v>0</v>
      </c>
      <c r="CZ3386" s="77">
        <v>0</v>
      </c>
      <c r="DA3386" s="77">
        <v>0</v>
      </c>
      <c r="DB3386" s="77">
        <v>9129.7460702367644</v>
      </c>
      <c r="DC3386" s="77">
        <v>233.23007680794501</v>
      </c>
      <c r="DD3386" s="77">
        <v>8896.5159934288185</v>
      </c>
      <c r="DE3386" s="77">
        <v>0</v>
      </c>
      <c r="DF3386" s="77">
        <v>0</v>
      </c>
      <c r="DG3386" s="77">
        <v>0</v>
      </c>
      <c r="DH3386" s="77">
        <v>533.52731185152254</v>
      </c>
      <c r="DI3386" s="77">
        <v>533.52731185152254</v>
      </c>
      <c r="DJ3386" s="77">
        <v>1.663202338771451E-6</v>
      </c>
      <c r="DL3386" s="77">
        <v>0</v>
      </c>
      <c r="DM3386" s="77">
        <v>0</v>
      </c>
      <c r="DN3386" s="77">
        <v>0</v>
      </c>
      <c r="DO3386" s="77">
        <v>0</v>
      </c>
      <c r="DP3386" s="77">
        <v>0</v>
      </c>
      <c r="DQ3386" s="77">
        <v>0</v>
      </c>
      <c r="DR3386" s="77">
        <v>0</v>
      </c>
      <c r="DS3386" s="77">
        <v>8.8736387286989752E-4</v>
      </c>
      <c r="DT3386" s="77">
        <v>8.8736387286989752E-4</v>
      </c>
      <c r="DU3386" s="77">
        <v>0</v>
      </c>
      <c r="DV3386" s="77">
        <v>8.8736387286989752E-4</v>
      </c>
      <c r="DW3386" s="77">
        <v>8.8736387286989752E-4</v>
      </c>
      <c r="GE3386" s="77" t="s">
        <v>425</v>
      </c>
      <c r="GF3386" s="77" t="s">
        <v>155</v>
      </c>
      <c r="GG3386" s="77" t="s">
        <v>452</v>
      </c>
      <c r="GH3386" s="77" t="s">
        <v>300</v>
      </c>
      <c r="GI3386" s="77">
        <v>2024</v>
      </c>
      <c r="GJ3386" s="77" t="s">
        <v>301</v>
      </c>
      <c r="GK3386" s="77">
        <v>8896.5159934285894</v>
      </c>
      <c r="GL3386" s="77">
        <v>415.27751599999999</v>
      </c>
      <c r="GM3386" s="77">
        <v>2024</v>
      </c>
      <c r="GN3386" s="77" t="s">
        <v>175</v>
      </c>
      <c r="GO3386" s="77">
        <v>5.3000000000000005E-2</v>
      </c>
      <c r="GP3386" s="77">
        <v>3</v>
      </c>
      <c r="GQ3386" s="77">
        <v>0</v>
      </c>
      <c r="GR3386" s="77" t="s">
        <v>423</v>
      </c>
      <c r="GS3386" s="77">
        <v>0</v>
      </c>
      <c r="GT3386" s="77">
        <v>0</v>
      </c>
      <c r="GU3386" s="77">
        <v>0</v>
      </c>
      <c r="GV3386" s="77">
        <v>0</v>
      </c>
      <c r="GW3386" s="77">
        <v>5.59662090813094E-2</v>
      </c>
      <c r="GX3386" s="77">
        <v>497.90427418343745</v>
      </c>
      <c r="GY3386" s="77">
        <v>5.59662090813094E-2</v>
      </c>
      <c r="GZ3386" s="77">
        <v>497.90427418343745</v>
      </c>
    </row>
    <row r="3387" spans="98:208" x14ac:dyDescent="0.25">
      <c r="CT3387" s="77" t="s">
        <v>155</v>
      </c>
      <c r="CU3387" s="77" t="s">
        <v>492</v>
      </c>
      <c r="CV3387" s="77" t="s">
        <v>460</v>
      </c>
      <c r="CW3387" s="77">
        <v>2025</v>
      </c>
      <c r="CX3387" s="77">
        <v>0</v>
      </c>
      <c r="CY3387" s="77">
        <v>0</v>
      </c>
      <c r="CZ3387" s="77">
        <v>0</v>
      </c>
      <c r="DA3387" s="77">
        <v>0</v>
      </c>
      <c r="DB3387" s="77">
        <v>9129.7460702367644</v>
      </c>
      <c r="DC3387" s="77">
        <v>233.23007680794501</v>
      </c>
      <c r="DD3387" s="77">
        <v>8896.5159934288185</v>
      </c>
      <c r="DE3387" s="77">
        <v>0</v>
      </c>
      <c r="DF3387" s="77">
        <v>0</v>
      </c>
      <c r="DG3387" s="77">
        <v>0</v>
      </c>
      <c r="DH3387" s="77">
        <v>0</v>
      </c>
      <c r="DI3387" s="77">
        <v>533.52731185152254</v>
      </c>
      <c r="DJ3387" s="77">
        <v>1.663202338771451E-6</v>
      </c>
      <c r="DL3387" s="77">
        <v>0</v>
      </c>
      <c r="DM3387" s="77">
        <v>0</v>
      </c>
      <c r="DN3387" s="77">
        <v>0</v>
      </c>
      <c r="DO3387" s="77">
        <v>0</v>
      </c>
      <c r="DP3387" s="77">
        <v>0</v>
      </c>
      <c r="DQ3387" s="77">
        <v>0</v>
      </c>
      <c r="DR3387" s="77">
        <v>0</v>
      </c>
      <c r="DS3387" s="77">
        <v>0</v>
      </c>
      <c r="DT3387" s="77">
        <v>0</v>
      </c>
      <c r="DU3387" s="77">
        <v>0</v>
      </c>
      <c r="DV3387" s="77">
        <v>8.8736387286989752E-4</v>
      </c>
      <c r="DW3387" s="77">
        <v>8.8736387286989752E-4</v>
      </c>
      <c r="GE3387" s="77" t="s">
        <v>427</v>
      </c>
      <c r="GF3387" s="77" t="s">
        <v>155</v>
      </c>
      <c r="GG3387" s="77" t="s">
        <v>452</v>
      </c>
      <c r="GH3387" s="77" t="s">
        <v>300</v>
      </c>
      <c r="GI3387" s="77">
        <v>2024</v>
      </c>
      <c r="GJ3387" s="77" t="s">
        <v>303</v>
      </c>
      <c r="GK3387" s="77">
        <v>5534.8914862000865</v>
      </c>
      <c r="GL3387" s="77">
        <v>415.27751599999999</v>
      </c>
      <c r="GM3387" s="77">
        <v>2024</v>
      </c>
      <c r="GN3387" s="77" t="s">
        <v>175</v>
      </c>
      <c r="GO3387" s="77">
        <v>5.3000000000000005E-2</v>
      </c>
      <c r="GP3387" s="77">
        <v>3</v>
      </c>
      <c r="GQ3387" s="77">
        <v>0</v>
      </c>
      <c r="GR3387" s="77" t="s">
        <v>423</v>
      </c>
      <c r="GS3387" s="77">
        <v>0</v>
      </c>
      <c r="GT3387" s="77">
        <v>0</v>
      </c>
      <c r="GU3387" s="77">
        <v>0</v>
      </c>
      <c r="GV3387" s="77">
        <v>0</v>
      </c>
      <c r="GW3387" s="77">
        <v>5.59662090813094E-2</v>
      </c>
      <c r="GX3387" s="77">
        <v>309.76689415903337</v>
      </c>
      <c r="GY3387" s="77">
        <v>5.59662090813094E-2</v>
      </c>
      <c r="GZ3387" s="77">
        <v>309.76689415903337</v>
      </c>
    </row>
    <row r="3388" spans="98:208" x14ac:dyDescent="0.25">
      <c r="CT3388" s="77" t="s">
        <v>155</v>
      </c>
      <c r="CU3388" s="77" t="s">
        <v>492</v>
      </c>
      <c r="CV3388" s="77" t="s">
        <v>467</v>
      </c>
      <c r="CW3388" s="77">
        <v>2020</v>
      </c>
      <c r="CX3388" s="77">
        <v>0</v>
      </c>
      <c r="CY3388" s="77">
        <v>0</v>
      </c>
      <c r="CZ3388" s="77">
        <v>0</v>
      </c>
      <c r="DA3388" s="77">
        <v>0</v>
      </c>
      <c r="DB3388" s="77">
        <v>5.2405583313016191</v>
      </c>
      <c r="DC3388" s="77">
        <v>0.69641821681224114</v>
      </c>
      <c r="DD3388" s="77">
        <v>2.9419641522810589</v>
      </c>
      <c r="DE3388" s="77">
        <v>1.6021759622083189</v>
      </c>
      <c r="DF3388" s="77">
        <v>0.36068764874241838</v>
      </c>
      <c r="DG3388" s="77">
        <v>0</v>
      </c>
      <c r="DH3388" s="77">
        <v>0</v>
      </c>
      <c r="DI3388" s="77">
        <v>0</v>
      </c>
      <c r="DJ3388" s="77">
        <v>9.9792140500924029E-6</v>
      </c>
      <c r="DL3388" s="77">
        <v>0</v>
      </c>
      <c r="DM3388" s="77">
        <v>3.5993792520251348E-6</v>
      </c>
      <c r="DN3388" s="77">
        <v>3.5993792520251348E-6</v>
      </c>
      <c r="DO3388" s="77">
        <v>0</v>
      </c>
      <c r="DP3388" s="77">
        <v>0</v>
      </c>
      <c r="DQ3388" s="77">
        <v>0</v>
      </c>
      <c r="DR3388" s="77">
        <v>0</v>
      </c>
      <c r="DS3388" s="77">
        <v>0</v>
      </c>
      <c r="DT3388" s="77">
        <v>0</v>
      </c>
      <c r="DU3388" s="77">
        <v>0</v>
      </c>
      <c r="DV3388" s="77">
        <v>0</v>
      </c>
      <c r="DW3388" s="77">
        <v>0</v>
      </c>
      <c r="GE3388" s="77" t="s">
        <v>422</v>
      </c>
      <c r="GF3388" s="77" t="s">
        <v>155</v>
      </c>
      <c r="GG3388" s="77" t="s">
        <v>452</v>
      </c>
      <c r="GH3388" s="77" t="s">
        <v>300</v>
      </c>
      <c r="GI3388" s="77">
        <v>2025</v>
      </c>
      <c r="GJ3388" s="77" t="s">
        <v>305</v>
      </c>
      <c r="GK3388" s="77">
        <v>233.23007680793569</v>
      </c>
      <c r="GL3388" s="77">
        <v>415.27751599999999</v>
      </c>
      <c r="GM3388" s="77">
        <v>2025</v>
      </c>
      <c r="GN3388" s="77" t="s">
        <v>175</v>
      </c>
      <c r="GO3388" s="77">
        <v>0.13250000000000001</v>
      </c>
      <c r="GP3388" s="77">
        <v>3</v>
      </c>
      <c r="GQ3388" s="77">
        <v>0</v>
      </c>
      <c r="GR3388" s="77" t="s">
        <v>423</v>
      </c>
      <c r="GS3388" s="77">
        <v>0</v>
      </c>
      <c r="GT3388" s="77">
        <v>0</v>
      </c>
      <c r="GU3388" s="77">
        <v>0</v>
      </c>
      <c r="GV3388" s="77">
        <v>0</v>
      </c>
      <c r="GW3388" s="77">
        <v>0</v>
      </c>
      <c r="GX3388" s="77">
        <v>0</v>
      </c>
      <c r="GY3388" s="77">
        <v>0.1527377521613833</v>
      </c>
      <c r="GZ3388" s="77">
        <v>35.623037668070872</v>
      </c>
    </row>
    <row r="3389" spans="98:208" x14ac:dyDescent="0.25">
      <c r="CT3389" s="77" t="s">
        <v>155</v>
      </c>
      <c r="CU3389" s="77" t="s">
        <v>492</v>
      </c>
      <c r="CV3389" s="77" t="s">
        <v>467</v>
      </c>
      <c r="CW3389" s="77">
        <v>2021</v>
      </c>
      <c r="CX3389" s="77">
        <v>0</v>
      </c>
      <c r="CY3389" s="77">
        <v>0</v>
      </c>
      <c r="CZ3389" s="77">
        <v>0</v>
      </c>
      <c r="DA3389" s="77">
        <v>0</v>
      </c>
      <c r="DB3389" s="77">
        <v>5.2405583313016191</v>
      </c>
      <c r="DC3389" s="77">
        <v>0.69641821681224114</v>
      </c>
      <c r="DD3389" s="77">
        <v>2.9419641522810589</v>
      </c>
      <c r="DE3389" s="77">
        <v>1.6021759622083189</v>
      </c>
      <c r="DF3389" s="77">
        <v>0.36068764874241838</v>
      </c>
      <c r="DG3389" s="77">
        <v>0.36068764874241838</v>
      </c>
      <c r="DH3389" s="77">
        <v>0</v>
      </c>
      <c r="DI3389" s="77">
        <v>0</v>
      </c>
      <c r="DJ3389" s="77">
        <v>9.9792140500924029E-6</v>
      </c>
      <c r="DL3389" s="77">
        <v>0</v>
      </c>
      <c r="DM3389" s="77">
        <v>3.5993792520251348E-6</v>
      </c>
      <c r="DN3389" s="77">
        <v>3.5993792520251348E-6</v>
      </c>
      <c r="DO3389" s="77">
        <v>0</v>
      </c>
      <c r="DP3389" s="77">
        <v>3.5993792520251348E-6</v>
      </c>
      <c r="DQ3389" s="77">
        <v>3.5993792520251348E-6</v>
      </c>
      <c r="DR3389" s="77">
        <v>0</v>
      </c>
      <c r="DS3389" s="77">
        <v>0</v>
      </c>
      <c r="DT3389" s="77">
        <v>0</v>
      </c>
      <c r="DU3389" s="77">
        <v>0</v>
      </c>
      <c r="DV3389" s="77">
        <v>0</v>
      </c>
      <c r="DW3389" s="77">
        <v>0</v>
      </c>
      <c r="GE3389" s="77" t="s">
        <v>425</v>
      </c>
      <c r="GF3389" s="77" t="s">
        <v>155</v>
      </c>
      <c r="GG3389" s="77" t="s">
        <v>452</v>
      </c>
      <c r="GH3389" s="77" t="s">
        <v>300</v>
      </c>
      <c r="GI3389" s="77">
        <v>2025</v>
      </c>
      <c r="GJ3389" s="77" t="s">
        <v>301</v>
      </c>
      <c r="GK3389" s="77">
        <v>8896.5159934285894</v>
      </c>
      <c r="GL3389" s="77">
        <v>415.27751599999999</v>
      </c>
      <c r="GM3389" s="77">
        <v>2025</v>
      </c>
      <c r="GN3389" s="77" t="s">
        <v>175</v>
      </c>
      <c r="GO3389" s="77">
        <v>5.3000000000000005E-2</v>
      </c>
      <c r="GP3389" s="77">
        <v>3</v>
      </c>
      <c r="GQ3389" s="77">
        <v>0</v>
      </c>
      <c r="GR3389" s="77" t="s">
        <v>423</v>
      </c>
      <c r="GS3389" s="77">
        <v>0</v>
      </c>
      <c r="GT3389" s="77">
        <v>0</v>
      </c>
      <c r="GU3389" s="77">
        <v>0</v>
      </c>
      <c r="GV3389" s="77">
        <v>0</v>
      </c>
      <c r="GW3389" s="77">
        <v>0</v>
      </c>
      <c r="GX3389" s="77">
        <v>0</v>
      </c>
      <c r="GY3389" s="77">
        <v>5.59662090813094E-2</v>
      </c>
      <c r="GZ3389" s="77">
        <v>497.90427418343745</v>
      </c>
    </row>
    <row r="3390" spans="98:208" x14ac:dyDescent="0.25">
      <c r="CT3390" s="77" t="s">
        <v>155</v>
      </c>
      <c r="CU3390" s="77" t="s">
        <v>492</v>
      </c>
      <c r="CV3390" s="77" t="s">
        <v>467</v>
      </c>
      <c r="CW3390" s="77">
        <v>2022</v>
      </c>
      <c r="CX3390" s="77">
        <v>0</v>
      </c>
      <c r="CY3390" s="77">
        <v>0</v>
      </c>
      <c r="CZ3390" s="77">
        <v>0</v>
      </c>
      <c r="DA3390" s="77">
        <v>0</v>
      </c>
      <c r="DB3390" s="77">
        <v>5.2405583313016191</v>
      </c>
      <c r="DC3390" s="77">
        <v>0.69641821681224114</v>
      </c>
      <c r="DD3390" s="77">
        <v>2.9419641522810589</v>
      </c>
      <c r="DE3390" s="77">
        <v>1.6021759622083189</v>
      </c>
      <c r="DF3390" s="77">
        <v>0.36068764874241838</v>
      </c>
      <c r="DG3390" s="77">
        <v>0.36068764874241838</v>
      </c>
      <c r="DH3390" s="77">
        <v>0.36068764874241838</v>
      </c>
      <c r="DI3390" s="77">
        <v>0</v>
      </c>
      <c r="DJ3390" s="77">
        <v>9.9792140500924029E-6</v>
      </c>
      <c r="DL3390" s="77">
        <v>0</v>
      </c>
      <c r="DM3390" s="77">
        <v>3.5993792520251348E-6</v>
      </c>
      <c r="DN3390" s="77">
        <v>3.5993792520251348E-6</v>
      </c>
      <c r="DO3390" s="77">
        <v>0</v>
      </c>
      <c r="DP3390" s="77">
        <v>3.5993792520251348E-6</v>
      </c>
      <c r="DQ3390" s="77">
        <v>3.5993792520251348E-6</v>
      </c>
      <c r="DR3390" s="77">
        <v>0</v>
      </c>
      <c r="DS3390" s="77">
        <v>3.5993792520251348E-6</v>
      </c>
      <c r="DT3390" s="77">
        <v>3.5993792520251348E-6</v>
      </c>
      <c r="DU3390" s="77">
        <v>0</v>
      </c>
      <c r="DV3390" s="77">
        <v>0</v>
      </c>
      <c r="DW3390" s="77">
        <v>0</v>
      </c>
      <c r="GE3390" s="77" t="s">
        <v>427</v>
      </c>
      <c r="GF3390" s="77" t="s">
        <v>155</v>
      </c>
      <c r="GG3390" s="77" t="s">
        <v>452</v>
      </c>
      <c r="GH3390" s="77" t="s">
        <v>300</v>
      </c>
      <c r="GI3390" s="77">
        <v>2025</v>
      </c>
      <c r="GJ3390" s="77" t="s">
        <v>303</v>
      </c>
      <c r="GK3390" s="77">
        <v>5534.8914862000865</v>
      </c>
      <c r="GL3390" s="77">
        <v>415.27751599999999</v>
      </c>
      <c r="GM3390" s="77">
        <v>2025</v>
      </c>
      <c r="GN3390" s="77" t="s">
        <v>175</v>
      </c>
      <c r="GO3390" s="77">
        <v>5.3000000000000005E-2</v>
      </c>
      <c r="GP3390" s="77">
        <v>3</v>
      </c>
      <c r="GQ3390" s="77">
        <v>0</v>
      </c>
      <c r="GR3390" s="77" t="s">
        <v>423</v>
      </c>
      <c r="GS3390" s="77">
        <v>0</v>
      </c>
      <c r="GT3390" s="77">
        <v>0</v>
      </c>
      <c r="GU3390" s="77">
        <v>0</v>
      </c>
      <c r="GV3390" s="77">
        <v>0</v>
      </c>
      <c r="GW3390" s="77">
        <v>0</v>
      </c>
      <c r="GX3390" s="77">
        <v>0</v>
      </c>
      <c r="GY3390" s="77">
        <v>5.59662090813094E-2</v>
      </c>
      <c r="GZ3390" s="77">
        <v>309.76689415903337</v>
      </c>
    </row>
    <row r="3391" spans="98:208" x14ac:dyDescent="0.25">
      <c r="CT3391" s="77" t="s">
        <v>155</v>
      </c>
      <c r="CU3391" s="77" t="s">
        <v>492</v>
      </c>
      <c r="CV3391" s="77" t="s">
        <v>467</v>
      </c>
      <c r="CW3391" s="77">
        <v>2023</v>
      </c>
      <c r="CX3391" s="77">
        <v>0</v>
      </c>
      <c r="CY3391" s="77">
        <v>0</v>
      </c>
      <c r="CZ3391" s="77">
        <v>0</v>
      </c>
      <c r="DA3391" s="77">
        <v>0</v>
      </c>
      <c r="DB3391" s="77">
        <v>5.475034607007859</v>
      </c>
      <c r="DC3391" s="77">
        <v>0.71896016785821459</v>
      </c>
      <c r="DD3391" s="77">
        <v>3.0714971986151469</v>
      </c>
      <c r="DE3391" s="77">
        <v>1.684577240534475</v>
      </c>
      <c r="DF3391" s="77">
        <v>0</v>
      </c>
      <c r="DG3391" s="77">
        <v>0.37599181639995366</v>
      </c>
      <c r="DH3391" s="77">
        <v>0.37599181639995366</v>
      </c>
      <c r="DI3391" s="77">
        <v>0.37599181639995366</v>
      </c>
      <c r="DJ3391" s="77">
        <v>9.9792140500924029E-6</v>
      </c>
      <c r="DL3391" s="77">
        <v>0</v>
      </c>
      <c r="DM3391" s="77">
        <v>0</v>
      </c>
      <c r="DN3391" s="77">
        <v>0</v>
      </c>
      <c r="DO3391" s="77">
        <v>0</v>
      </c>
      <c r="DP3391" s="77">
        <v>3.7521028169381806E-6</v>
      </c>
      <c r="DQ3391" s="77">
        <v>3.7521028169381806E-6</v>
      </c>
      <c r="DR3391" s="77">
        <v>0</v>
      </c>
      <c r="DS3391" s="77">
        <v>3.7521028169381806E-6</v>
      </c>
      <c r="DT3391" s="77">
        <v>3.7521028169381806E-6</v>
      </c>
      <c r="DU3391" s="77">
        <v>0</v>
      </c>
      <c r="DV3391" s="77">
        <v>3.7521028169381806E-6</v>
      </c>
      <c r="DW3391" s="77">
        <v>3.7521028169381806E-6</v>
      </c>
      <c r="GE3391" s="77" t="s">
        <v>422</v>
      </c>
      <c r="GF3391" s="77" t="s">
        <v>155</v>
      </c>
      <c r="GG3391" s="77" t="s">
        <v>452</v>
      </c>
      <c r="GH3391" s="77" t="s">
        <v>432</v>
      </c>
      <c r="GI3391" s="77">
        <v>2021</v>
      </c>
      <c r="GJ3391" s="77" t="s">
        <v>305</v>
      </c>
      <c r="GK3391" s="77">
        <v>222.22942162783019</v>
      </c>
      <c r="GL3391" s="77">
        <v>415.27751599999999</v>
      </c>
      <c r="GM3391" s="77">
        <v>2021</v>
      </c>
      <c r="GN3391" s="77" t="s">
        <v>175</v>
      </c>
      <c r="GO3391" s="77">
        <v>0.13250000000000001</v>
      </c>
      <c r="GP3391" s="77">
        <v>3</v>
      </c>
      <c r="GQ3391" s="77">
        <v>0</v>
      </c>
      <c r="GR3391" s="77" t="s">
        <v>423</v>
      </c>
      <c r="GS3391" s="77">
        <v>0.1527377521613833</v>
      </c>
      <c r="GT3391" s="77">
        <v>33.942822323559085</v>
      </c>
      <c r="GU3391" s="77">
        <v>0.1527377521613833</v>
      </c>
      <c r="GV3391" s="77">
        <v>33.942822323559085</v>
      </c>
      <c r="GW3391" s="77">
        <v>0</v>
      </c>
      <c r="GX3391" s="77">
        <v>0</v>
      </c>
      <c r="GY3391" s="77">
        <v>0</v>
      </c>
      <c r="GZ3391" s="77">
        <v>0</v>
      </c>
    </row>
    <row r="3392" spans="98:208" x14ac:dyDescent="0.25">
      <c r="CT3392" s="77" t="s">
        <v>155</v>
      </c>
      <c r="CU3392" s="77" t="s">
        <v>492</v>
      </c>
      <c r="CV3392" s="77" t="s">
        <v>467</v>
      </c>
      <c r="CW3392" s="77">
        <v>2024</v>
      </c>
      <c r="CX3392" s="77">
        <v>0</v>
      </c>
      <c r="CY3392" s="77">
        <v>0</v>
      </c>
      <c r="CZ3392" s="77">
        <v>0</v>
      </c>
      <c r="DA3392" s="77">
        <v>0</v>
      </c>
      <c r="DB3392" s="77">
        <v>5.475034607007859</v>
      </c>
      <c r="DC3392" s="77">
        <v>0.71896016785821459</v>
      </c>
      <c r="DD3392" s="77">
        <v>3.0714971986151469</v>
      </c>
      <c r="DE3392" s="77">
        <v>1.684577240534475</v>
      </c>
      <c r="DF3392" s="77">
        <v>0</v>
      </c>
      <c r="DG3392" s="77">
        <v>0</v>
      </c>
      <c r="DH3392" s="77">
        <v>0.37599181639995366</v>
      </c>
      <c r="DI3392" s="77">
        <v>0.37599181639995366</v>
      </c>
      <c r="DJ3392" s="77">
        <v>9.9792140500924029E-6</v>
      </c>
      <c r="DL3392" s="77">
        <v>0</v>
      </c>
      <c r="DM3392" s="77">
        <v>0</v>
      </c>
      <c r="DN3392" s="77">
        <v>0</v>
      </c>
      <c r="DO3392" s="77">
        <v>0</v>
      </c>
      <c r="DP3392" s="77">
        <v>0</v>
      </c>
      <c r="DQ3392" s="77">
        <v>0</v>
      </c>
      <c r="DR3392" s="77">
        <v>0</v>
      </c>
      <c r="DS3392" s="77">
        <v>3.7521028169381806E-6</v>
      </c>
      <c r="DT3392" s="77">
        <v>3.7521028169381806E-6</v>
      </c>
      <c r="DU3392" s="77">
        <v>0</v>
      </c>
      <c r="DV3392" s="77">
        <v>3.7521028169381806E-6</v>
      </c>
      <c r="DW3392" s="77">
        <v>3.7521028169381806E-6</v>
      </c>
      <c r="GE3392" s="77" t="s">
        <v>425</v>
      </c>
      <c r="GF3392" s="77" t="s">
        <v>155</v>
      </c>
      <c r="GG3392" s="77" t="s">
        <v>452</v>
      </c>
      <c r="GH3392" s="77" t="s">
        <v>432</v>
      </c>
      <c r="GI3392" s="77">
        <v>2021</v>
      </c>
      <c r="GJ3392" s="77" t="s">
        <v>301</v>
      </c>
      <c r="GK3392" s="77">
        <v>8585.7228092479399</v>
      </c>
      <c r="GL3392" s="77">
        <v>415.27751599999999</v>
      </c>
      <c r="GM3392" s="77">
        <v>2021</v>
      </c>
      <c r="GN3392" s="77" t="s">
        <v>175</v>
      </c>
      <c r="GO3392" s="77">
        <v>5.3000000000000005E-2</v>
      </c>
      <c r="GP3392" s="77">
        <v>3</v>
      </c>
      <c r="GQ3392" s="77">
        <v>0</v>
      </c>
      <c r="GR3392" s="77" t="s">
        <v>423</v>
      </c>
      <c r="GS3392" s="77">
        <v>5.59662090813094E-2</v>
      </c>
      <c r="GT3392" s="77">
        <v>480.51035785653733</v>
      </c>
      <c r="GU3392" s="77">
        <v>5.59662090813094E-2</v>
      </c>
      <c r="GV3392" s="77">
        <v>480.51035785653733</v>
      </c>
      <c r="GW3392" s="77">
        <v>0</v>
      </c>
      <c r="GX3392" s="77">
        <v>0</v>
      </c>
      <c r="GY3392" s="77">
        <v>0</v>
      </c>
      <c r="GZ3392" s="77">
        <v>0</v>
      </c>
    </row>
    <row r="3393" spans="98:208" x14ac:dyDescent="0.25">
      <c r="CT3393" s="77" t="s">
        <v>155</v>
      </c>
      <c r="CU3393" s="77" t="s">
        <v>492</v>
      </c>
      <c r="CV3393" s="77" t="s">
        <v>467</v>
      </c>
      <c r="CW3393" s="77">
        <v>2025</v>
      </c>
      <c r="CX3393" s="77">
        <v>0</v>
      </c>
      <c r="CY3393" s="77">
        <v>0</v>
      </c>
      <c r="CZ3393" s="77">
        <v>0</v>
      </c>
      <c r="DA3393" s="77">
        <v>0</v>
      </c>
      <c r="DB3393" s="77">
        <v>5.475034607007859</v>
      </c>
      <c r="DC3393" s="77">
        <v>0.71896016785821459</v>
      </c>
      <c r="DD3393" s="77">
        <v>3.0714971986151469</v>
      </c>
      <c r="DE3393" s="77">
        <v>1.684577240534475</v>
      </c>
      <c r="DF3393" s="77">
        <v>0</v>
      </c>
      <c r="DG3393" s="77">
        <v>0</v>
      </c>
      <c r="DH3393" s="77">
        <v>0</v>
      </c>
      <c r="DI3393" s="77">
        <v>0.37599181639995366</v>
      </c>
      <c r="DJ3393" s="77">
        <v>9.9792140500924029E-6</v>
      </c>
      <c r="DL3393" s="77">
        <v>0</v>
      </c>
      <c r="DM3393" s="77">
        <v>0</v>
      </c>
      <c r="DN3393" s="77">
        <v>0</v>
      </c>
      <c r="DO3393" s="77">
        <v>0</v>
      </c>
      <c r="DP3393" s="77">
        <v>0</v>
      </c>
      <c r="DQ3393" s="77">
        <v>0</v>
      </c>
      <c r="DR3393" s="77">
        <v>0</v>
      </c>
      <c r="DS3393" s="77">
        <v>0</v>
      </c>
      <c r="DT3393" s="77">
        <v>0</v>
      </c>
      <c r="DU3393" s="77">
        <v>0</v>
      </c>
      <c r="DV3393" s="77">
        <v>3.7521028169381806E-6</v>
      </c>
      <c r="DW3393" s="77">
        <v>3.7521028169381806E-6</v>
      </c>
      <c r="GE3393" s="77" t="s">
        <v>422</v>
      </c>
      <c r="GF3393" s="77" t="s">
        <v>155</v>
      </c>
      <c r="GG3393" s="77" t="s">
        <v>452</v>
      </c>
      <c r="GH3393" s="77" t="s">
        <v>432</v>
      </c>
      <c r="GI3393" s="77">
        <v>2022</v>
      </c>
      <c r="GJ3393" s="77" t="s">
        <v>305</v>
      </c>
      <c r="GK3393" s="77">
        <v>222.22942162783019</v>
      </c>
      <c r="GL3393" s="77">
        <v>415.27751599999999</v>
      </c>
      <c r="GM3393" s="77">
        <v>2022</v>
      </c>
      <c r="GN3393" s="77" t="s">
        <v>175</v>
      </c>
      <c r="GO3393" s="77">
        <v>0.13250000000000001</v>
      </c>
      <c r="GP3393" s="77">
        <v>3</v>
      </c>
      <c r="GQ3393" s="77">
        <v>0</v>
      </c>
      <c r="GR3393" s="77" t="s">
        <v>423</v>
      </c>
      <c r="GS3393" s="77">
        <v>0.1527377521613833</v>
      </c>
      <c r="GT3393" s="77">
        <v>33.942822323559085</v>
      </c>
      <c r="GU3393" s="77">
        <v>0.1527377521613833</v>
      </c>
      <c r="GV3393" s="77">
        <v>33.942822323559085</v>
      </c>
      <c r="GW3393" s="77">
        <v>0.1527377521613833</v>
      </c>
      <c r="GX3393" s="77">
        <v>33.942822323559085</v>
      </c>
      <c r="GY3393" s="77">
        <v>0</v>
      </c>
      <c r="GZ3393" s="77">
        <v>0</v>
      </c>
    </row>
    <row r="3394" spans="98:208" x14ac:dyDescent="0.25">
      <c r="CT3394" s="77" t="s">
        <v>155</v>
      </c>
      <c r="CU3394" s="77" t="s">
        <v>492</v>
      </c>
      <c r="CV3394" s="77" t="s">
        <v>474</v>
      </c>
      <c r="CW3394" s="77">
        <v>2020</v>
      </c>
      <c r="CX3394" s="77">
        <v>0</v>
      </c>
      <c r="CY3394" s="77">
        <v>0</v>
      </c>
      <c r="CZ3394" s="77">
        <v>0</v>
      </c>
      <c r="DA3394" s="77">
        <v>0</v>
      </c>
      <c r="DB3394" s="77">
        <v>7.7900575334948E-2</v>
      </c>
      <c r="DC3394" s="77">
        <v>3.6425060683953243E-2</v>
      </c>
      <c r="DD3394" s="77">
        <v>1.580872452543269E-3</v>
      </c>
      <c r="DE3394" s="77">
        <v>3.989464219844973E-2</v>
      </c>
      <c r="DF3394" s="77">
        <v>7.8847092159213834E-3</v>
      </c>
      <c r="DG3394" s="77">
        <v>0</v>
      </c>
      <c r="DH3394" s="77">
        <v>0</v>
      </c>
      <c r="DI3394" s="77">
        <v>0</v>
      </c>
      <c r="DJ3394" s="77">
        <v>1.3712179292155771E-4</v>
      </c>
      <c r="DL3394" s="77">
        <v>0</v>
      </c>
      <c r="DM3394" s="77">
        <v>1.0811654643522696E-6</v>
      </c>
      <c r="DN3394" s="77">
        <v>1.0811654643522696E-6</v>
      </c>
      <c r="DO3394" s="77">
        <v>0</v>
      </c>
      <c r="DP3394" s="77">
        <v>0</v>
      </c>
      <c r="DQ3394" s="77">
        <v>0</v>
      </c>
      <c r="DR3394" s="77">
        <v>0</v>
      </c>
      <c r="DS3394" s="77">
        <v>0</v>
      </c>
      <c r="DT3394" s="77">
        <v>0</v>
      </c>
      <c r="DU3394" s="77">
        <v>0</v>
      </c>
      <c r="DV3394" s="77">
        <v>0</v>
      </c>
      <c r="DW3394" s="77">
        <v>0</v>
      </c>
      <c r="GE3394" s="77" t="s">
        <v>425</v>
      </c>
      <c r="GF3394" s="77" t="s">
        <v>155</v>
      </c>
      <c r="GG3394" s="77" t="s">
        <v>452</v>
      </c>
      <c r="GH3394" s="77" t="s">
        <v>432</v>
      </c>
      <c r="GI3394" s="77">
        <v>2022</v>
      </c>
      <c r="GJ3394" s="77" t="s">
        <v>301</v>
      </c>
      <c r="GK3394" s="77">
        <v>8585.7228092479399</v>
      </c>
      <c r="GL3394" s="77">
        <v>415.27751599999999</v>
      </c>
      <c r="GM3394" s="77">
        <v>2022</v>
      </c>
      <c r="GN3394" s="77" t="s">
        <v>175</v>
      </c>
      <c r="GO3394" s="77">
        <v>5.3000000000000005E-2</v>
      </c>
      <c r="GP3394" s="77">
        <v>3</v>
      </c>
      <c r="GQ3394" s="77">
        <v>0</v>
      </c>
      <c r="GR3394" s="77" t="s">
        <v>423</v>
      </c>
      <c r="GS3394" s="77">
        <v>5.59662090813094E-2</v>
      </c>
      <c r="GT3394" s="77">
        <v>480.51035785653733</v>
      </c>
      <c r="GU3394" s="77">
        <v>5.59662090813094E-2</v>
      </c>
      <c r="GV3394" s="77">
        <v>480.51035785653733</v>
      </c>
      <c r="GW3394" s="77">
        <v>5.59662090813094E-2</v>
      </c>
      <c r="GX3394" s="77">
        <v>480.51035785653733</v>
      </c>
      <c r="GY3394" s="77">
        <v>0</v>
      </c>
      <c r="GZ3394" s="77">
        <v>0</v>
      </c>
    </row>
    <row r="3395" spans="98:208" x14ac:dyDescent="0.25">
      <c r="CT3395" s="77" t="s">
        <v>155</v>
      </c>
      <c r="CU3395" s="77" t="s">
        <v>492</v>
      </c>
      <c r="CV3395" s="77" t="s">
        <v>474</v>
      </c>
      <c r="CW3395" s="77">
        <v>2021</v>
      </c>
      <c r="CX3395" s="77">
        <v>0</v>
      </c>
      <c r="CY3395" s="77">
        <v>0</v>
      </c>
      <c r="CZ3395" s="77">
        <v>0</v>
      </c>
      <c r="DA3395" s="77">
        <v>0</v>
      </c>
      <c r="DB3395" s="77">
        <v>7.7900575334948E-2</v>
      </c>
      <c r="DC3395" s="77">
        <v>3.6425060683953243E-2</v>
      </c>
      <c r="DD3395" s="77">
        <v>1.580872452543269E-3</v>
      </c>
      <c r="DE3395" s="77">
        <v>3.989464219844973E-2</v>
      </c>
      <c r="DF3395" s="77">
        <v>7.8847092159213834E-3</v>
      </c>
      <c r="DG3395" s="77">
        <v>7.8847092159213834E-3</v>
      </c>
      <c r="DH3395" s="77">
        <v>0</v>
      </c>
      <c r="DI3395" s="77">
        <v>0</v>
      </c>
      <c r="DJ3395" s="77">
        <v>1.3712179292155771E-4</v>
      </c>
      <c r="DL3395" s="77">
        <v>0</v>
      </c>
      <c r="DM3395" s="77">
        <v>1.0811654643522696E-6</v>
      </c>
      <c r="DN3395" s="77">
        <v>1.0811654643522696E-6</v>
      </c>
      <c r="DO3395" s="77">
        <v>0</v>
      </c>
      <c r="DP3395" s="77">
        <v>1.0811654643522696E-6</v>
      </c>
      <c r="DQ3395" s="77">
        <v>1.0811654643522696E-6</v>
      </c>
      <c r="DR3395" s="77">
        <v>0</v>
      </c>
      <c r="DS3395" s="77">
        <v>0</v>
      </c>
      <c r="DT3395" s="77">
        <v>0</v>
      </c>
      <c r="DU3395" s="77">
        <v>0</v>
      </c>
      <c r="DV3395" s="77">
        <v>0</v>
      </c>
      <c r="DW3395" s="77">
        <v>0</v>
      </c>
      <c r="GE3395" s="77" t="s">
        <v>422</v>
      </c>
      <c r="GF3395" s="77" t="s">
        <v>155</v>
      </c>
      <c r="GG3395" s="77" t="s">
        <v>452</v>
      </c>
      <c r="GH3395" s="77" t="s">
        <v>432</v>
      </c>
      <c r="GI3395" s="77">
        <v>2023</v>
      </c>
      <c r="GJ3395" s="77" t="s">
        <v>305</v>
      </c>
      <c r="GK3395" s="77">
        <v>233.23007680793501</v>
      </c>
      <c r="GL3395" s="77">
        <v>415.27751599999999</v>
      </c>
      <c r="GM3395" s="77">
        <v>2023</v>
      </c>
      <c r="GN3395" s="77" t="s">
        <v>175</v>
      </c>
      <c r="GO3395" s="77">
        <v>0.13250000000000001</v>
      </c>
      <c r="GP3395" s="77">
        <v>3</v>
      </c>
      <c r="GQ3395" s="77">
        <v>0</v>
      </c>
      <c r="GR3395" s="77" t="s">
        <v>423</v>
      </c>
      <c r="GS3395" s="77">
        <v>0</v>
      </c>
      <c r="GT3395" s="77">
        <v>0</v>
      </c>
      <c r="GU3395" s="77">
        <v>0.1527377521613833</v>
      </c>
      <c r="GV3395" s="77">
        <v>35.623037668070765</v>
      </c>
      <c r="GW3395" s="77">
        <v>0.1527377521613833</v>
      </c>
      <c r="GX3395" s="77">
        <v>35.623037668070765</v>
      </c>
      <c r="GY3395" s="77">
        <v>0.1527377521613833</v>
      </c>
      <c r="GZ3395" s="77">
        <v>35.623037668070765</v>
      </c>
    </row>
    <row r="3396" spans="98:208" x14ac:dyDescent="0.25">
      <c r="CT3396" s="77" t="s">
        <v>155</v>
      </c>
      <c r="CU3396" s="77" t="s">
        <v>492</v>
      </c>
      <c r="CV3396" s="77" t="s">
        <v>474</v>
      </c>
      <c r="CW3396" s="77">
        <v>2022</v>
      </c>
      <c r="CX3396" s="77">
        <v>0</v>
      </c>
      <c r="CY3396" s="77">
        <v>0</v>
      </c>
      <c r="CZ3396" s="77">
        <v>0</v>
      </c>
      <c r="DA3396" s="77">
        <v>0</v>
      </c>
      <c r="DB3396" s="77">
        <v>7.7900575334948E-2</v>
      </c>
      <c r="DC3396" s="77">
        <v>3.6425060683953243E-2</v>
      </c>
      <c r="DD3396" s="77">
        <v>1.580872452543269E-3</v>
      </c>
      <c r="DE3396" s="77">
        <v>3.989464219844973E-2</v>
      </c>
      <c r="DF3396" s="77">
        <v>7.8847092159213834E-3</v>
      </c>
      <c r="DG3396" s="77">
        <v>7.8847092159213834E-3</v>
      </c>
      <c r="DH3396" s="77">
        <v>7.8847092159213834E-3</v>
      </c>
      <c r="DI3396" s="77">
        <v>0</v>
      </c>
      <c r="DJ3396" s="77">
        <v>1.3712179292155771E-4</v>
      </c>
      <c r="DL3396" s="77">
        <v>0</v>
      </c>
      <c r="DM3396" s="77">
        <v>1.0811654643522696E-6</v>
      </c>
      <c r="DN3396" s="77">
        <v>1.0811654643522696E-6</v>
      </c>
      <c r="DO3396" s="77">
        <v>0</v>
      </c>
      <c r="DP3396" s="77">
        <v>1.0811654643522696E-6</v>
      </c>
      <c r="DQ3396" s="77">
        <v>1.0811654643522696E-6</v>
      </c>
      <c r="DR3396" s="77">
        <v>0</v>
      </c>
      <c r="DS3396" s="77">
        <v>1.0811654643522696E-6</v>
      </c>
      <c r="DT3396" s="77">
        <v>1.0811654643522696E-6</v>
      </c>
      <c r="DU3396" s="77">
        <v>0</v>
      </c>
      <c r="DV3396" s="77">
        <v>0</v>
      </c>
      <c r="DW3396" s="77">
        <v>0</v>
      </c>
      <c r="GE3396" s="77" t="s">
        <v>425</v>
      </c>
      <c r="GF3396" s="77" t="s">
        <v>155</v>
      </c>
      <c r="GG3396" s="77" t="s">
        <v>452</v>
      </c>
      <c r="GH3396" s="77" t="s">
        <v>432</v>
      </c>
      <c r="GI3396" s="77">
        <v>2023</v>
      </c>
      <c r="GJ3396" s="77" t="s">
        <v>301</v>
      </c>
      <c r="GK3396" s="77">
        <v>8896.5159934285912</v>
      </c>
      <c r="GL3396" s="77">
        <v>415.27751599999999</v>
      </c>
      <c r="GM3396" s="77">
        <v>2023</v>
      </c>
      <c r="GN3396" s="77" t="s">
        <v>175</v>
      </c>
      <c r="GO3396" s="77">
        <v>5.3000000000000005E-2</v>
      </c>
      <c r="GP3396" s="77">
        <v>3</v>
      </c>
      <c r="GQ3396" s="77">
        <v>0</v>
      </c>
      <c r="GR3396" s="77" t="s">
        <v>423</v>
      </c>
      <c r="GS3396" s="77">
        <v>0</v>
      </c>
      <c r="GT3396" s="77">
        <v>0</v>
      </c>
      <c r="GU3396" s="77">
        <v>5.59662090813094E-2</v>
      </c>
      <c r="GV3396" s="77">
        <v>497.90427418343751</v>
      </c>
      <c r="GW3396" s="77">
        <v>5.59662090813094E-2</v>
      </c>
      <c r="GX3396" s="77">
        <v>497.90427418343751</v>
      </c>
      <c r="GY3396" s="77">
        <v>5.59662090813094E-2</v>
      </c>
      <c r="GZ3396" s="77">
        <v>497.90427418343751</v>
      </c>
    </row>
    <row r="3397" spans="98:208" x14ac:dyDescent="0.25">
      <c r="CT3397" s="77" t="s">
        <v>155</v>
      </c>
      <c r="CU3397" s="77" t="s">
        <v>492</v>
      </c>
      <c r="CV3397" s="77" t="s">
        <v>474</v>
      </c>
      <c r="CW3397" s="77">
        <v>2023</v>
      </c>
      <c r="CX3397" s="77">
        <v>0</v>
      </c>
      <c r="CY3397" s="77">
        <v>0</v>
      </c>
      <c r="CZ3397" s="77">
        <v>0</v>
      </c>
      <c r="DA3397" s="77">
        <v>0</v>
      </c>
      <c r="DB3397" s="77">
        <v>8.0408269036976107E-2</v>
      </c>
      <c r="DC3397" s="77">
        <v>3.7590224611390458E-2</v>
      </c>
      <c r="DD3397" s="77">
        <v>1.631433411568744E-3</v>
      </c>
      <c r="DE3397" s="77">
        <v>4.1186611014016862E-2</v>
      </c>
      <c r="DF3397" s="77">
        <v>0</v>
      </c>
      <c r="DG3397" s="77">
        <v>8.1378100371604055E-3</v>
      </c>
      <c r="DH3397" s="77">
        <v>8.1378100371604055E-3</v>
      </c>
      <c r="DI3397" s="77">
        <v>8.1378100371604055E-3</v>
      </c>
      <c r="DJ3397" s="77">
        <v>1.3712179292155771E-4</v>
      </c>
      <c r="DL3397" s="77">
        <v>0</v>
      </c>
      <c r="DM3397" s="77">
        <v>0</v>
      </c>
      <c r="DN3397" s="77">
        <v>0</v>
      </c>
      <c r="DO3397" s="77">
        <v>0</v>
      </c>
      <c r="DP3397" s="77">
        <v>1.115871102750483E-6</v>
      </c>
      <c r="DQ3397" s="77">
        <v>1.115871102750483E-6</v>
      </c>
      <c r="DR3397" s="77">
        <v>0</v>
      </c>
      <c r="DS3397" s="77">
        <v>1.115871102750483E-6</v>
      </c>
      <c r="DT3397" s="77">
        <v>1.115871102750483E-6</v>
      </c>
      <c r="DU3397" s="77">
        <v>0</v>
      </c>
      <c r="DV3397" s="77">
        <v>1.115871102750483E-6</v>
      </c>
      <c r="DW3397" s="77">
        <v>1.115871102750483E-6</v>
      </c>
      <c r="GE3397" s="77" t="s">
        <v>422</v>
      </c>
      <c r="GF3397" s="77" t="s">
        <v>155</v>
      </c>
      <c r="GG3397" s="77" t="s">
        <v>452</v>
      </c>
      <c r="GH3397" s="77" t="s">
        <v>432</v>
      </c>
      <c r="GI3397" s="77">
        <v>2024</v>
      </c>
      <c r="GJ3397" s="77" t="s">
        <v>305</v>
      </c>
      <c r="GK3397" s="77">
        <v>233.23007680793501</v>
      </c>
      <c r="GL3397" s="77">
        <v>415.27751599999999</v>
      </c>
      <c r="GM3397" s="77">
        <v>2024</v>
      </c>
      <c r="GN3397" s="77" t="s">
        <v>175</v>
      </c>
      <c r="GO3397" s="77">
        <v>0.13250000000000001</v>
      </c>
      <c r="GP3397" s="77">
        <v>3</v>
      </c>
      <c r="GQ3397" s="77">
        <v>0</v>
      </c>
      <c r="GR3397" s="77" t="s">
        <v>423</v>
      </c>
      <c r="GS3397" s="77">
        <v>0</v>
      </c>
      <c r="GT3397" s="77">
        <v>0</v>
      </c>
      <c r="GU3397" s="77">
        <v>0</v>
      </c>
      <c r="GV3397" s="77">
        <v>0</v>
      </c>
      <c r="GW3397" s="77">
        <v>0.1527377521613833</v>
      </c>
      <c r="GX3397" s="77">
        <v>35.623037668070765</v>
      </c>
      <c r="GY3397" s="77">
        <v>0.1527377521613833</v>
      </c>
      <c r="GZ3397" s="77">
        <v>35.623037668070765</v>
      </c>
    </row>
    <row r="3398" spans="98:208" x14ac:dyDescent="0.25">
      <c r="CT3398" s="77" t="s">
        <v>155</v>
      </c>
      <c r="CU3398" s="77" t="s">
        <v>492</v>
      </c>
      <c r="CV3398" s="77" t="s">
        <v>474</v>
      </c>
      <c r="CW3398" s="77">
        <v>2024</v>
      </c>
      <c r="CX3398" s="77">
        <v>0</v>
      </c>
      <c r="CY3398" s="77">
        <v>0</v>
      </c>
      <c r="CZ3398" s="77">
        <v>0</v>
      </c>
      <c r="DA3398" s="77">
        <v>0</v>
      </c>
      <c r="DB3398" s="77">
        <v>8.0408269036976107E-2</v>
      </c>
      <c r="DC3398" s="77">
        <v>3.7590224611390458E-2</v>
      </c>
      <c r="DD3398" s="77">
        <v>1.631433411568744E-3</v>
      </c>
      <c r="DE3398" s="77">
        <v>4.1186611014016862E-2</v>
      </c>
      <c r="DF3398" s="77">
        <v>0</v>
      </c>
      <c r="DG3398" s="77">
        <v>0</v>
      </c>
      <c r="DH3398" s="77">
        <v>8.1378100371604055E-3</v>
      </c>
      <c r="DI3398" s="77">
        <v>8.1378100371604055E-3</v>
      </c>
      <c r="DJ3398" s="77">
        <v>1.3712179292155771E-4</v>
      </c>
      <c r="DL3398" s="77">
        <v>0</v>
      </c>
      <c r="DM3398" s="77">
        <v>0</v>
      </c>
      <c r="DN3398" s="77">
        <v>0</v>
      </c>
      <c r="DO3398" s="77">
        <v>0</v>
      </c>
      <c r="DP3398" s="77">
        <v>0</v>
      </c>
      <c r="DQ3398" s="77">
        <v>0</v>
      </c>
      <c r="DR3398" s="77">
        <v>0</v>
      </c>
      <c r="DS3398" s="77">
        <v>1.115871102750483E-6</v>
      </c>
      <c r="DT3398" s="77">
        <v>1.115871102750483E-6</v>
      </c>
      <c r="DU3398" s="77">
        <v>0</v>
      </c>
      <c r="DV3398" s="77">
        <v>1.115871102750483E-6</v>
      </c>
      <c r="DW3398" s="77">
        <v>1.115871102750483E-6</v>
      </c>
      <c r="GE3398" s="77" t="s">
        <v>425</v>
      </c>
      <c r="GF3398" s="77" t="s">
        <v>155</v>
      </c>
      <c r="GG3398" s="77" t="s">
        <v>452</v>
      </c>
      <c r="GH3398" s="77" t="s">
        <v>432</v>
      </c>
      <c r="GI3398" s="77">
        <v>2024</v>
      </c>
      <c r="GJ3398" s="77" t="s">
        <v>301</v>
      </c>
      <c r="GK3398" s="77">
        <v>8896.5159934285912</v>
      </c>
      <c r="GL3398" s="77">
        <v>415.27751599999999</v>
      </c>
      <c r="GM3398" s="77">
        <v>2024</v>
      </c>
      <c r="GN3398" s="77" t="s">
        <v>175</v>
      </c>
      <c r="GO3398" s="77">
        <v>5.3000000000000005E-2</v>
      </c>
      <c r="GP3398" s="77">
        <v>3</v>
      </c>
      <c r="GQ3398" s="77">
        <v>0</v>
      </c>
      <c r="GR3398" s="77" t="s">
        <v>423</v>
      </c>
      <c r="GS3398" s="77">
        <v>0</v>
      </c>
      <c r="GT3398" s="77">
        <v>0</v>
      </c>
      <c r="GU3398" s="77">
        <v>0</v>
      </c>
      <c r="GV3398" s="77">
        <v>0</v>
      </c>
      <c r="GW3398" s="77">
        <v>5.59662090813094E-2</v>
      </c>
      <c r="GX3398" s="77">
        <v>497.90427418343751</v>
      </c>
      <c r="GY3398" s="77">
        <v>5.59662090813094E-2</v>
      </c>
      <c r="GZ3398" s="77">
        <v>497.90427418343751</v>
      </c>
    </row>
    <row r="3399" spans="98:208" x14ac:dyDescent="0.25">
      <c r="CT3399" s="77" t="s">
        <v>155</v>
      </c>
      <c r="CU3399" s="77" t="s">
        <v>492</v>
      </c>
      <c r="CV3399" s="77" t="s">
        <v>474</v>
      </c>
      <c r="CW3399" s="77">
        <v>2025</v>
      </c>
      <c r="CX3399" s="77">
        <v>0</v>
      </c>
      <c r="CY3399" s="77">
        <v>0</v>
      </c>
      <c r="CZ3399" s="77">
        <v>0</v>
      </c>
      <c r="DA3399" s="77">
        <v>0</v>
      </c>
      <c r="DB3399" s="77">
        <v>8.0408269036976107E-2</v>
      </c>
      <c r="DC3399" s="77">
        <v>3.7590224611390458E-2</v>
      </c>
      <c r="DD3399" s="77">
        <v>1.631433411568744E-3</v>
      </c>
      <c r="DE3399" s="77">
        <v>4.1186611014016862E-2</v>
      </c>
      <c r="DF3399" s="77">
        <v>0</v>
      </c>
      <c r="DG3399" s="77">
        <v>0</v>
      </c>
      <c r="DH3399" s="77">
        <v>0</v>
      </c>
      <c r="DI3399" s="77">
        <v>8.1378100371604055E-3</v>
      </c>
      <c r="DJ3399" s="77">
        <v>1.3712179292155771E-4</v>
      </c>
      <c r="DL3399" s="77">
        <v>0</v>
      </c>
      <c r="DM3399" s="77">
        <v>0</v>
      </c>
      <c r="DN3399" s="77">
        <v>0</v>
      </c>
      <c r="DO3399" s="77">
        <v>0</v>
      </c>
      <c r="DP3399" s="77">
        <v>0</v>
      </c>
      <c r="DQ3399" s="77">
        <v>0</v>
      </c>
      <c r="DR3399" s="77">
        <v>0</v>
      </c>
      <c r="DS3399" s="77">
        <v>0</v>
      </c>
      <c r="DT3399" s="77">
        <v>0</v>
      </c>
      <c r="DU3399" s="77">
        <v>0</v>
      </c>
      <c r="DV3399" s="77">
        <v>1.115871102750483E-6</v>
      </c>
      <c r="DW3399" s="77">
        <v>1.115871102750483E-6</v>
      </c>
      <c r="GE3399" s="77" t="s">
        <v>422</v>
      </c>
      <c r="GF3399" s="77" t="s">
        <v>155</v>
      </c>
      <c r="GG3399" s="77" t="s">
        <v>452</v>
      </c>
      <c r="GH3399" s="77" t="s">
        <v>432</v>
      </c>
      <c r="GI3399" s="77">
        <v>2025</v>
      </c>
      <c r="GJ3399" s="77" t="s">
        <v>305</v>
      </c>
      <c r="GK3399" s="77">
        <v>233.23007680793501</v>
      </c>
      <c r="GL3399" s="77">
        <v>415.27751599999999</v>
      </c>
      <c r="GM3399" s="77">
        <v>2025</v>
      </c>
      <c r="GN3399" s="77" t="s">
        <v>175</v>
      </c>
      <c r="GO3399" s="77">
        <v>0.13250000000000001</v>
      </c>
      <c r="GP3399" s="77">
        <v>3</v>
      </c>
      <c r="GQ3399" s="77">
        <v>0</v>
      </c>
      <c r="GR3399" s="77" t="s">
        <v>423</v>
      </c>
      <c r="GS3399" s="77">
        <v>0</v>
      </c>
      <c r="GT3399" s="77">
        <v>0</v>
      </c>
      <c r="GU3399" s="77">
        <v>0</v>
      </c>
      <c r="GV3399" s="77">
        <v>0</v>
      </c>
      <c r="GW3399" s="77">
        <v>0</v>
      </c>
      <c r="GX3399" s="77">
        <v>0</v>
      </c>
      <c r="GY3399" s="77">
        <v>0.1527377521613833</v>
      </c>
      <c r="GZ3399" s="77">
        <v>35.623037668070765</v>
      </c>
    </row>
    <row r="3400" spans="98:208" x14ac:dyDescent="0.25">
      <c r="CT3400" s="77" t="s">
        <v>155</v>
      </c>
      <c r="CU3400" s="77" t="s">
        <v>493</v>
      </c>
      <c r="CV3400" s="77" t="s">
        <v>300</v>
      </c>
      <c r="CW3400" s="77">
        <v>2020</v>
      </c>
      <c r="CX3400" s="77">
        <v>0</v>
      </c>
      <c r="CY3400" s="77">
        <v>0</v>
      </c>
      <c r="CZ3400" s="77">
        <v>0</v>
      </c>
      <c r="DA3400" s="77">
        <v>0</v>
      </c>
      <c r="DB3400" s="77">
        <v>14146.130641337721</v>
      </c>
      <c r="DC3400" s="77">
        <v>222.2294216279119</v>
      </c>
      <c r="DD3400" s="77">
        <v>8585.7228092510995</v>
      </c>
      <c r="DE3400" s="77">
        <v>5338.1784104587068</v>
      </c>
      <c r="DF3400" s="77">
        <v>813.2107892133497</v>
      </c>
      <c r="DG3400" s="77">
        <v>0</v>
      </c>
      <c r="DH3400" s="77">
        <v>0</v>
      </c>
      <c r="DI3400" s="77">
        <v>0</v>
      </c>
      <c r="DJ3400" s="77">
        <v>3.043821031827475E-7</v>
      </c>
      <c r="DL3400" s="77">
        <v>0</v>
      </c>
      <c r="DM3400" s="77">
        <v>2.4752681035166134E-4</v>
      </c>
      <c r="DN3400" s="77">
        <v>2.4752681035166134E-4</v>
      </c>
      <c r="DO3400" s="77">
        <v>0</v>
      </c>
      <c r="DP3400" s="77">
        <v>0</v>
      </c>
      <c r="DQ3400" s="77">
        <v>0</v>
      </c>
      <c r="DR3400" s="77">
        <v>0</v>
      </c>
      <c r="DS3400" s="77">
        <v>0</v>
      </c>
      <c r="DT3400" s="77">
        <v>0</v>
      </c>
      <c r="DU3400" s="77">
        <v>0</v>
      </c>
      <c r="DV3400" s="77">
        <v>0</v>
      </c>
      <c r="DW3400" s="77">
        <v>0</v>
      </c>
      <c r="GE3400" s="77" t="s">
        <v>425</v>
      </c>
      <c r="GF3400" s="77" t="s">
        <v>155</v>
      </c>
      <c r="GG3400" s="77" t="s">
        <v>452</v>
      </c>
      <c r="GH3400" s="77" t="s">
        <v>432</v>
      </c>
      <c r="GI3400" s="77">
        <v>2025</v>
      </c>
      <c r="GJ3400" s="77" t="s">
        <v>301</v>
      </c>
      <c r="GK3400" s="77">
        <v>8896.5159934285912</v>
      </c>
      <c r="GL3400" s="77">
        <v>415.27751599999999</v>
      </c>
      <c r="GM3400" s="77">
        <v>2025</v>
      </c>
      <c r="GN3400" s="77" t="s">
        <v>175</v>
      </c>
      <c r="GO3400" s="77">
        <v>5.3000000000000005E-2</v>
      </c>
      <c r="GP3400" s="77">
        <v>3</v>
      </c>
      <c r="GQ3400" s="77">
        <v>0</v>
      </c>
      <c r="GR3400" s="77" t="s">
        <v>423</v>
      </c>
      <c r="GS3400" s="77">
        <v>0</v>
      </c>
      <c r="GT3400" s="77">
        <v>0</v>
      </c>
      <c r="GU3400" s="77">
        <v>0</v>
      </c>
      <c r="GV3400" s="77">
        <v>0</v>
      </c>
      <c r="GW3400" s="77">
        <v>0</v>
      </c>
      <c r="GX3400" s="77">
        <v>0</v>
      </c>
      <c r="GY3400" s="77">
        <v>5.59662090813094E-2</v>
      </c>
      <c r="GZ3400" s="77">
        <v>497.90427418343751</v>
      </c>
    </row>
    <row r="3401" spans="98:208" x14ac:dyDescent="0.25">
      <c r="CT3401" s="77" t="s">
        <v>155</v>
      </c>
      <c r="CU3401" s="77" t="s">
        <v>493</v>
      </c>
      <c r="CV3401" s="77" t="s">
        <v>300</v>
      </c>
      <c r="CW3401" s="77">
        <v>2021</v>
      </c>
      <c r="CX3401" s="77">
        <v>0</v>
      </c>
      <c r="CY3401" s="77">
        <v>0</v>
      </c>
      <c r="CZ3401" s="77">
        <v>0</v>
      </c>
      <c r="DA3401" s="77">
        <v>0</v>
      </c>
      <c r="DB3401" s="77">
        <v>14146.130641337721</v>
      </c>
      <c r="DC3401" s="77">
        <v>222.2294216279119</v>
      </c>
      <c r="DD3401" s="77">
        <v>8585.7228092510995</v>
      </c>
      <c r="DE3401" s="77">
        <v>5338.1784104587068</v>
      </c>
      <c r="DF3401" s="77">
        <v>813.2107892133497</v>
      </c>
      <c r="DG3401" s="77">
        <v>813.2107892133497</v>
      </c>
      <c r="DH3401" s="77">
        <v>0</v>
      </c>
      <c r="DI3401" s="77">
        <v>0</v>
      </c>
      <c r="DJ3401" s="77">
        <v>3.043821031827475E-7</v>
      </c>
      <c r="DL3401" s="77">
        <v>0</v>
      </c>
      <c r="DM3401" s="77">
        <v>2.4752681035166134E-4</v>
      </c>
      <c r="DN3401" s="77">
        <v>2.4752681035166134E-4</v>
      </c>
      <c r="DO3401" s="77">
        <v>0</v>
      </c>
      <c r="DP3401" s="77">
        <v>2.4752681035166134E-4</v>
      </c>
      <c r="DQ3401" s="77">
        <v>2.4752681035166134E-4</v>
      </c>
      <c r="DR3401" s="77">
        <v>0</v>
      </c>
      <c r="DS3401" s="77">
        <v>0</v>
      </c>
      <c r="DT3401" s="77">
        <v>0</v>
      </c>
      <c r="DU3401" s="77">
        <v>0</v>
      </c>
      <c r="DV3401" s="77">
        <v>0</v>
      </c>
      <c r="DW3401" s="77">
        <v>0</v>
      </c>
      <c r="GE3401" s="77" t="s">
        <v>422</v>
      </c>
      <c r="GF3401" s="77" t="s">
        <v>155</v>
      </c>
      <c r="GG3401" s="77" t="s">
        <v>452</v>
      </c>
      <c r="GH3401" s="77" t="s">
        <v>439</v>
      </c>
      <c r="GI3401" s="77">
        <v>2021</v>
      </c>
      <c r="GJ3401" s="77" t="s">
        <v>305</v>
      </c>
      <c r="GK3401" s="77">
        <v>0.6964182168122236</v>
      </c>
      <c r="GL3401" s="77">
        <v>415.27751599999999</v>
      </c>
      <c r="GM3401" s="77">
        <v>2021</v>
      </c>
      <c r="GN3401" s="77" t="s">
        <v>175</v>
      </c>
      <c r="GO3401" s="77">
        <v>0.13250000000000001</v>
      </c>
      <c r="GP3401" s="77">
        <v>3</v>
      </c>
      <c r="GQ3401" s="77">
        <v>0</v>
      </c>
      <c r="GR3401" s="77" t="s">
        <v>423</v>
      </c>
      <c r="GS3401" s="77">
        <v>0.1527377521613833</v>
      </c>
      <c r="GT3401" s="77">
        <v>0.1063693530001379</v>
      </c>
      <c r="GU3401" s="77">
        <v>0.1527377521613833</v>
      </c>
      <c r="GV3401" s="77">
        <v>0.1063693530001379</v>
      </c>
      <c r="GW3401" s="77">
        <v>0</v>
      </c>
      <c r="GX3401" s="77">
        <v>0</v>
      </c>
      <c r="GY3401" s="77">
        <v>0</v>
      </c>
      <c r="GZ3401" s="77">
        <v>0</v>
      </c>
    </row>
    <row r="3402" spans="98:208" x14ac:dyDescent="0.25">
      <c r="CT3402" s="77" t="s">
        <v>155</v>
      </c>
      <c r="CU3402" s="77" t="s">
        <v>493</v>
      </c>
      <c r="CV3402" s="77" t="s">
        <v>300</v>
      </c>
      <c r="CW3402" s="77">
        <v>2022</v>
      </c>
      <c r="CX3402" s="77">
        <v>0</v>
      </c>
      <c r="CY3402" s="77">
        <v>0</v>
      </c>
      <c r="CZ3402" s="77">
        <v>0</v>
      </c>
      <c r="DA3402" s="77">
        <v>0</v>
      </c>
      <c r="DB3402" s="77">
        <v>14146.130641337721</v>
      </c>
      <c r="DC3402" s="77">
        <v>222.2294216279119</v>
      </c>
      <c r="DD3402" s="77">
        <v>8585.7228092510995</v>
      </c>
      <c r="DE3402" s="77">
        <v>5338.1784104587068</v>
      </c>
      <c r="DF3402" s="77">
        <v>813.2107892133497</v>
      </c>
      <c r="DG3402" s="77">
        <v>813.2107892133497</v>
      </c>
      <c r="DH3402" s="77">
        <v>813.2107892133497</v>
      </c>
      <c r="DI3402" s="77">
        <v>0</v>
      </c>
      <c r="DJ3402" s="77">
        <v>3.043821031827475E-7</v>
      </c>
      <c r="DL3402" s="77">
        <v>0</v>
      </c>
      <c r="DM3402" s="77">
        <v>2.4752681035166134E-4</v>
      </c>
      <c r="DN3402" s="77">
        <v>2.4752681035166134E-4</v>
      </c>
      <c r="DO3402" s="77">
        <v>0</v>
      </c>
      <c r="DP3402" s="77">
        <v>2.4752681035166134E-4</v>
      </c>
      <c r="DQ3402" s="77">
        <v>2.4752681035166134E-4</v>
      </c>
      <c r="DR3402" s="77">
        <v>0</v>
      </c>
      <c r="DS3402" s="77">
        <v>2.4752681035166134E-4</v>
      </c>
      <c r="DT3402" s="77">
        <v>2.4752681035166134E-4</v>
      </c>
      <c r="DU3402" s="77">
        <v>0</v>
      </c>
      <c r="DV3402" s="77">
        <v>0</v>
      </c>
      <c r="DW3402" s="77">
        <v>0</v>
      </c>
      <c r="GE3402" s="77" t="s">
        <v>425</v>
      </c>
      <c r="GF3402" s="77" t="s">
        <v>155</v>
      </c>
      <c r="GG3402" s="77" t="s">
        <v>452</v>
      </c>
      <c r="GH3402" s="77" t="s">
        <v>439</v>
      </c>
      <c r="GI3402" s="77">
        <v>2021</v>
      </c>
      <c r="GJ3402" s="77" t="s">
        <v>301</v>
      </c>
      <c r="GK3402" s="77">
        <v>2.941964152281078</v>
      </c>
      <c r="GL3402" s="77">
        <v>415.27751599999999</v>
      </c>
      <c r="GM3402" s="77">
        <v>2021</v>
      </c>
      <c r="GN3402" s="77" t="s">
        <v>175</v>
      </c>
      <c r="GO3402" s="77">
        <v>5.3000000000000005E-2</v>
      </c>
      <c r="GP3402" s="77">
        <v>3</v>
      </c>
      <c r="GQ3402" s="77">
        <v>0</v>
      </c>
      <c r="GR3402" s="77" t="s">
        <v>423</v>
      </c>
      <c r="GS3402" s="77">
        <v>5.59662090813094E-2</v>
      </c>
      <c r="GT3402" s="77">
        <v>0.16465058085627998</v>
      </c>
      <c r="GU3402" s="77">
        <v>5.59662090813094E-2</v>
      </c>
      <c r="GV3402" s="77">
        <v>0.16465058085627998</v>
      </c>
      <c r="GW3402" s="77">
        <v>0</v>
      </c>
      <c r="GX3402" s="77">
        <v>0</v>
      </c>
      <c r="GY3402" s="77">
        <v>0</v>
      </c>
      <c r="GZ3402" s="77">
        <v>0</v>
      </c>
    </row>
    <row r="3403" spans="98:208" x14ac:dyDescent="0.25">
      <c r="CT3403" s="77" t="s">
        <v>155</v>
      </c>
      <c r="CU3403" s="77" t="s">
        <v>493</v>
      </c>
      <c r="CV3403" s="77" t="s">
        <v>300</v>
      </c>
      <c r="CW3403" s="77">
        <v>2023</v>
      </c>
      <c r="CX3403" s="77">
        <v>0</v>
      </c>
      <c r="CY3403" s="77">
        <v>0</v>
      </c>
      <c r="CZ3403" s="77">
        <v>0</v>
      </c>
      <c r="DA3403" s="77">
        <v>0</v>
      </c>
      <c r="DB3403" s="77">
        <v>14664.63755644202</v>
      </c>
      <c r="DC3403" s="77">
        <v>233.23007680802439</v>
      </c>
      <c r="DD3403" s="77">
        <v>8896.5159934318635</v>
      </c>
      <c r="DE3403" s="77">
        <v>5534.8914862021275</v>
      </c>
      <c r="DF3403" s="77">
        <v>0</v>
      </c>
      <c r="DG3403" s="77">
        <v>843.2942060108528</v>
      </c>
      <c r="DH3403" s="77">
        <v>843.2942060108528</v>
      </c>
      <c r="DI3403" s="77">
        <v>843.2942060108528</v>
      </c>
      <c r="DJ3403" s="77">
        <v>3.043821031827475E-7</v>
      </c>
      <c r="DL3403" s="77">
        <v>0</v>
      </c>
      <c r="DM3403" s="77">
        <v>0</v>
      </c>
      <c r="DN3403" s="77">
        <v>0</v>
      </c>
      <c r="DO3403" s="77">
        <v>0</v>
      </c>
      <c r="DP3403" s="77">
        <v>2.5668366402740853E-4</v>
      </c>
      <c r="DQ3403" s="77">
        <v>2.5668366402740853E-4</v>
      </c>
      <c r="DR3403" s="77">
        <v>0</v>
      </c>
      <c r="DS3403" s="77">
        <v>2.5668366402740853E-4</v>
      </c>
      <c r="DT3403" s="77">
        <v>2.5668366402740853E-4</v>
      </c>
      <c r="DU3403" s="77">
        <v>0</v>
      </c>
      <c r="DV3403" s="77">
        <v>2.5668366402740853E-4</v>
      </c>
      <c r="DW3403" s="77">
        <v>2.5668366402740853E-4</v>
      </c>
      <c r="GE3403" s="77" t="s">
        <v>427</v>
      </c>
      <c r="GF3403" s="77" t="s">
        <v>155</v>
      </c>
      <c r="GG3403" s="77" t="s">
        <v>452</v>
      </c>
      <c r="GH3403" s="77" t="s">
        <v>439</v>
      </c>
      <c r="GI3403" s="77">
        <v>2021</v>
      </c>
      <c r="GJ3403" s="77" t="s">
        <v>303</v>
      </c>
      <c r="GK3403" s="77">
        <v>1.602175962208328</v>
      </c>
      <c r="GL3403" s="77">
        <v>415.27751599999999</v>
      </c>
      <c r="GM3403" s="77">
        <v>2021</v>
      </c>
      <c r="GN3403" s="77" t="s">
        <v>175</v>
      </c>
      <c r="GO3403" s="77">
        <v>5.3000000000000005E-2</v>
      </c>
      <c r="GP3403" s="77">
        <v>3</v>
      </c>
      <c r="GQ3403" s="77">
        <v>0</v>
      </c>
      <c r="GR3403" s="77" t="s">
        <v>423</v>
      </c>
      <c r="GS3403" s="77">
        <v>5.59662090813094E-2</v>
      </c>
      <c r="GT3403" s="77">
        <v>8.9667714885999353E-2</v>
      </c>
      <c r="GU3403" s="77">
        <v>5.59662090813094E-2</v>
      </c>
      <c r="GV3403" s="77">
        <v>8.9667714885999353E-2</v>
      </c>
      <c r="GW3403" s="77">
        <v>0</v>
      </c>
      <c r="GX3403" s="77">
        <v>0</v>
      </c>
      <c r="GY3403" s="77">
        <v>0</v>
      </c>
      <c r="GZ3403" s="77">
        <v>0</v>
      </c>
    </row>
    <row r="3404" spans="98:208" x14ac:dyDescent="0.25">
      <c r="CT3404" s="77" t="s">
        <v>155</v>
      </c>
      <c r="CU3404" s="77" t="s">
        <v>493</v>
      </c>
      <c r="CV3404" s="77" t="s">
        <v>300</v>
      </c>
      <c r="CW3404" s="77">
        <v>2024</v>
      </c>
      <c r="CX3404" s="77">
        <v>0</v>
      </c>
      <c r="CY3404" s="77">
        <v>0</v>
      </c>
      <c r="CZ3404" s="77">
        <v>0</v>
      </c>
      <c r="DA3404" s="77">
        <v>0</v>
      </c>
      <c r="DB3404" s="77">
        <v>14664.63755644202</v>
      </c>
      <c r="DC3404" s="77">
        <v>233.23007680802439</v>
      </c>
      <c r="DD3404" s="77">
        <v>8896.5159934318635</v>
      </c>
      <c r="DE3404" s="77">
        <v>5534.8914862021275</v>
      </c>
      <c r="DF3404" s="77">
        <v>0</v>
      </c>
      <c r="DG3404" s="77">
        <v>0</v>
      </c>
      <c r="DH3404" s="77">
        <v>843.2942060108528</v>
      </c>
      <c r="DI3404" s="77">
        <v>843.2942060108528</v>
      </c>
      <c r="DJ3404" s="77">
        <v>3.043821031827475E-7</v>
      </c>
      <c r="DL3404" s="77">
        <v>0</v>
      </c>
      <c r="DM3404" s="77">
        <v>0</v>
      </c>
      <c r="DN3404" s="77">
        <v>0</v>
      </c>
      <c r="DO3404" s="77">
        <v>0</v>
      </c>
      <c r="DP3404" s="77">
        <v>0</v>
      </c>
      <c r="DQ3404" s="77">
        <v>0</v>
      </c>
      <c r="DR3404" s="77">
        <v>0</v>
      </c>
      <c r="DS3404" s="77">
        <v>2.5668366402740853E-4</v>
      </c>
      <c r="DT3404" s="77">
        <v>2.5668366402740853E-4</v>
      </c>
      <c r="DU3404" s="77">
        <v>0</v>
      </c>
      <c r="DV3404" s="77">
        <v>2.5668366402740853E-4</v>
      </c>
      <c r="DW3404" s="77">
        <v>2.5668366402740853E-4</v>
      </c>
      <c r="GE3404" s="77" t="s">
        <v>422</v>
      </c>
      <c r="GF3404" s="77" t="s">
        <v>155</v>
      </c>
      <c r="GG3404" s="77" t="s">
        <v>452</v>
      </c>
      <c r="GH3404" s="77" t="s">
        <v>439</v>
      </c>
      <c r="GI3404" s="77">
        <v>2022</v>
      </c>
      <c r="GJ3404" s="77" t="s">
        <v>305</v>
      </c>
      <c r="GK3404" s="77">
        <v>0.6964182168122236</v>
      </c>
      <c r="GL3404" s="77">
        <v>415.27751599999999</v>
      </c>
      <c r="GM3404" s="77">
        <v>2022</v>
      </c>
      <c r="GN3404" s="77" t="s">
        <v>175</v>
      </c>
      <c r="GO3404" s="77">
        <v>0.13250000000000001</v>
      </c>
      <c r="GP3404" s="77">
        <v>3</v>
      </c>
      <c r="GQ3404" s="77">
        <v>0</v>
      </c>
      <c r="GR3404" s="77" t="s">
        <v>423</v>
      </c>
      <c r="GS3404" s="77">
        <v>0.1527377521613833</v>
      </c>
      <c r="GT3404" s="77">
        <v>0.1063693530001379</v>
      </c>
      <c r="GU3404" s="77">
        <v>0.1527377521613833</v>
      </c>
      <c r="GV3404" s="77">
        <v>0.1063693530001379</v>
      </c>
      <c r="GW3404" s="77">
        <v>0.1527377521613833</v>
      </c>
      <c r="GX3404" s="77">
        <v>0.1063693530001379</v>
      </c>
      <c r="GY3404" s="77">
        <v>0</v>
      </c>
      <c r="GZ3404" s="77">
        <v>0</v>
      </c>
    </row>
    <row r="3405" spans="98:208" x14ac:dyDescent="0.25">
      <c r="CT3405" s="77" t="s">
        <v>155</v>
      </c>
      <c r="CU3405" s="77" t="s">
        <v>493</v>
      </c>
      <c r="CV3405" s="77" t="s">
        <v>300</v>
      </c>
      <c r="CW3405" s="77">
        <v>2025</v>
      </c>
      <c r="CX3405" s="77">
        <v>0</v>
      </c>
      <c r="CY3405" s="77">
        <v>0</v>
      </c>
      <c r="CZ3405" s="77">
        <v>0</v>
      </c>
      <c r="DA3405" s="77">
        <v>0</v>
      </c>
      <c r="DB3405" s="77">
        <v>14664.63755644202</v>
      </c>
      <c r="DC3405" s="77">
        <v>233.23007680802439</v>
      </c>
      <c r="DD3405" s="77">
        <v>8896.5159934318635</v>
      </c>
      <c r="DE3405" s="77">
        <v>5534.8914862021275</v>
      </c>
      <c r="DF3405" s="77">
        <v>0</v>
      </c>
      <c r="DG3405" s="77">
        <v>0</v>
      </c>
      <c r="DH3405" s="77">
        <v>0</v>
      </c>
      <c r="DI3405" s="77">
        <v>843.2942060108528</v>
      </c>
      <c r="DJ3405" s="77">
        <v>3.043821031827475E-7</v>
      </c>
      <c r="DL3405" s="77">
        <v>0</v>
      </c>
      <c r="DM3405" s="77">
        <v>0</v>
      </c>
      <c r="DN3405" s="77">
        <v>0</v>
      </c>
      <c r="DO3405" s="77">
        <v>0</v>
      </c>
      <c r="DP3405" s="77">
        <v>0</v>
      </c>
      <c r="DQ3405" s="77">
        <v>0</v>
      </c>
      <c r="DR3405" s="77">
        <v>0</v>
      </c>
      <c r="DS3405" s="77">
        <v>0</v>
      </c>
      <c r="DT3405" s="77">
        <v>0</v>
      </c>
      <c r="DU3405" s="77">
        <v>0</v>
      </c>
      <c r="DV3405" s="77">
        <v>2.5668366402740853E-4</v>
      </c>
      <c r="DW3405" s="77">
        <v>2.5668366402740853E-4</v>
      </c>
      <c r="GE3405" s="77" t="s">
        <v>425</v>
      </c>
      <c r="GF3405" s="77" t="s">
        <v>155</v>
      </c>
      <c r="GG3405" s="77" t="s">
        <v>452</v>
      </c>
      <c r="GH3405" s="77" t="s">
        <v>439</v>
      </c>
      <c r="GI3405" s="77">
        <v>2022</v>
      </c>
      <c r="GJ3405" s="77" t="s">
        <v>301</v>
      </c>
      <c r="GK3405" s="77">
        <v>2.941964152281078</v>
      </c>
      <c r="GL3405" s="77">
        <v>415.27751599999999</v>
      </c>
      <c r="GM3405" s="77">
        <v>2022</v>
      </c>
      <c r="GN3405" s="77" t="s">
        <v>175</v>
      </c>
      <c r="GO3405" s="77">
        <v>5.3000000000000005E-2</v>
      </c>
      <c r="GP3405" s="77">
        <v>3</v>
      </c>
      <c r="GQ3405" s="77">
        <v>0</v>
      </c>
      <c r="GR3405" s="77" t="s">
        <v>423</v>
      </c>
      <c r="GS3405" s="77">
        <v>5.59662090813094E-2</v>
      </c>
      <c r="GT3405" s="77">
        <v>0.16465058085627998</v>
      </c>
      <c r="GU3405" s="77">
        <v>5.59662090813094E-2</v>
      </c>
      <c r="GV3405" s="77">
        <v>0.16465058085627998</v>
      </c>
      <c r="GW3405" s="77">
        <v>5.59662090813094E-2</v>
      </c>
      <c r="GX3405" s="77">
        <v>0.16465058085627998</v>
      </c>
      <c r="GY3405" s="77">
        <v>0</v>
      </c>
      <c r="GZ3405" s="77">
        <v>0</v>
      </c>
    </row>
    <row r="3406" spans="98:208" x14ac:dyDescent="0.25">
      <c r="CT3406" s="77" t="s">
        <v>155</v>
      </c>
      <c r="CU3406" s="77" t="s">
        <v>493</v>
      </c>
      <c r="CV3406" s="77" t="s">
        <v>432</v>
      </c>
      <c r="CW3406" s="77">
        <v>2020</v>
      </c>
      <c r="CX3406" s="77">
        <v>0</v>
      </c>
      <c r="CY3406" s="77">
        <v>0</v>
      </c>
      <c r="CZ3406" s="77">
        <v>0</v>
      </c>
      <c r="DA3406" s="77">
        <v>0</v>
      </c>
      <c r="DB3406" s="77">
        <v>8807.952230879011</v>
      </c>
      <c r="DC3406" s="77">
        <v>222.2294216279119</v>
      </c>
      <c r="DD3406" s="77">
        <v>8585.7228092510995</v>
      </c>
      <c r="DE3406" s="77">
        <v>0</v>
      </c>
      <c r="DF3406" s="77">
        <v>514.45318018028581</v>
      </c>
      <c r="DG3406" s="77">
        <v>0</v>
      </c>
      <c r="DH3406" s="77">
        <v>0</v>
      </c>
      <c r="DI3406" s="77">
        <v>0</v>
      </c>
      <c r="DJ3406" s="77">
        <v>3.043821031827475E-7</v>
      </c>
      <c r="DL3406" s="77">
        <v>0</v>
      </c>
      <c r="DM3406" s="77">
        <v>1.5659034097232835E-4</v>
      </c>
      <c r="DN3406" s="77">
        <v>1.5659034097232835E-4</v>
      </c>
      <c r="DO3406" s="77">
        <v>0</v>
      </c>
      <c r="DP3406" s="77">
        <v>0</v>
      </c>
      <c r="DQ3406" s="77">
        <v>0</v>
      </c>
      <c r="DR3406" s="77">
        <v>0</v>
      </c>
      <c r="DS3406" s="77">
        <v>0</v>
      </c>
      <c r="DT3406" s="77">
        <v>0</v>
      </c>
      <c r="DU3406" s="77">
        <v>0</v>
      </c>
      <c r="DV3406" s="77">
        <v>0</v>
      </c>
      <c r="DW3406" s="77">
        <v>0</v>
      </c>
      <c r="GE3406" s="77" t="s">
        <v>427</v>
      </c>
      <c r="GF3406" s="77" t="s">
        <v>155</v>
      </c>
      <c r="GG3406" s="77" t="s">
        <v>452</v>
      </c>
      <c r="GH3406" s="77" t="s">
        <v>439</v>
      </c>
      <c r="GI3406" s="77">
        <v>2022</v>
      </c>
      <c r="GJ3406" s="77" t="s">
        <v>303</v>
      </c>
      <c r="GK3406" s="77">
        <v>1.602175962208328</v>
      </c>
      <c r="GL3406" s="77">
        <v>415.27751599999999</v>
      </c>
      <c r="GM3406" s="77">
        <v>2022</v>
      </c>
      <c r="GN3406" s="77" t="s">
        <v>175</v>
      </c>
      <c r="GO3406" s="77">
        <v>5.3000000000000005E-2</v>
      </c>
      <c r="GP3406" s="77">
        <v>3</v>
      </c>
      <c r="GQ3406" s="77">
        <v>0</v>
      </c>
      <c r="GR3406" s="77" t="s">
        <v>423</v>
      </c>
      <c r="GS3406" s="77">
        <v>5.59662090813094E-2</v>
      </c>
      <c r="GT3406" s="77">
        <v>8.9667714885999353E-2</v>
      </c>
      <c r="GU3406" s="77">
        <v>5.59662090813094E-2</v>
      </c>
      <c r="GV3406" s="77">
        <v>8.9667714885999353E-2</v>
      </c>
      <c r="GW3406" s="77">
        <v>5.59662090813094E-2</v>
      </c>
      <c r="GX3406" s="77">
        <v>8.9667714885999353E-2</v>
      </c>
      <c r="GY3406" s="77">
        <v>0</v>
      </c>
      <c r="GZ3406" s="77">
        <v>0</v>
      </c>
    </row>
    <row r="3407" spans="98:208" x14ac:dyDescent="0.25">
      <c r="CT3407" s="77" t="s">
        <v>155</v>
      </c>
      <c r="CU3407" s="77" t="s">
        <v>493</v>
      </c>
      <c r="CV3407" s="77" t="s">
        <v>432</v>
      </c>
      <c r="CW3407" s="77">
        <v>2021</v>
      </c>
      <c r="CX3407" s="77">
        <v>0</v>
      </c>
      <c r="CY3407" s="77">
        <v>0</v>
      </c>
      <c r="CZ3407" s="77">
        <v>0</v>
      </c>
      <c r="DA3407" s="77">
        <v>0</v>
      </c>
      <c r="DB3407" s="77">
        <v>8807.952230879011</v>
      </c>
      <c r="DC3407" s="77">
        <v>222.2294216279119</v>
      </c>
      <c r="DD3407" s="77">
        <v>8585.7228092510995</v>
      </c>
      <c r="DE3407" s="77">
        <v>0</v>
      </c>
      <c r="DF3407" s="77">
        <v>514.45318018028581</v>
      </c>
      <c r="DG3407" s="77">
        <v>514.45318018028581</v>
      </c>
      <c r="DH3407" s="77">
        <v>0</v>
      </c>
      <c r="DI3407" s="77">
        <v>0</v>
      </c>
      <c r="DJ3407" s="77">
        <v>3.043821031827475E-7</v>
      </c>
      <c r="DL3407" s="77">
        <v>0</v>
      </c>
      <c r="DM3407" s="77">
        <v>1.5659034097232835E-4</v>
      </c>
      <c r="DN3407" s="77">
        <v>1.5659034097232835E-4</v>
      </c>
      <c r="DO3407" s="77">
        <v>0</v>
      </c>
      <c r="DP3407" s="77">
        <v>1.5659034097232835E-4</v>
      </c>
      <c r="DQ3407" s="77">
        <v>1.5659034097232835E-4</v>
      </c>
      <c r="DR3407" s="77">
        <v>0</v>
      </c>
      <c r="DS3407" s="77">
        <v>0</v>
      </c>
      <c r="DT3407" s="77">
        <v>0</v>
      </c>
      <c r="DU3407" s="77">
        <v>0</v>
      </c>
      <c r="DV3407" s="77">
        <v>0</v>
      </c>
      <c r="DW3407" s="77">
        <v>0</v>
      </c>
      <c r="GE3407" s="77" t="s">
        <v>422</v>
      </c>
      <c r="GF3407" s="77" t="s">
        <v>155</v>
      </c>
      <c r="GG3407" s="77" t="s">
        <v>452</v>
      </c>
      <c r="GH3407" s="77" t="s">
        <v>439</v>
      </c>
      <c r="GI3407" s="77">
        <v>2023</v>
      </c>
      <c r="GJ3407" s="77" t="s">
        <v>305</v>
      </c>
      <c r="GK3407" s="77">
        <v>0.71896016785819905</v>
      </c>
      <c r="GL3407" s="77">
        <v>415.27751599999999</v>
      </c>
      <c r="GM3407" s="77">
        <v>2023</v>
      </c>
      <c r="GN3407" s="77" t="s">
        <v>175</v>
      </c>
      <c r="GO3407" s="77">
        <v>0.13250000000000001</v>
      </c>
      <c r="GP3407" s="77">
        <v>3</v>
      </c>
      <c r="GQ3407" s="77">
        <v>0</v>
      </c>
      <c r="GR3407" s="77" t="s">
        <v>423</v>
      </c>
      <c r="GS3407" s="77">
        <v>0</v>
      </c>
      <c r="GT3407" s="77">
        <v>0</v>
      </c>
      <c r="GU3407" s="77">
        <v>0.1527377521613833</v>
      </c>
      <c r="GV3407" s="77">
        <v>0.10981235993223214</v>
      </c>
      <c r="GW3407" s="77">
        <v>0.1527377521613833</v>
      </c>
      <c r="GX3407" s="77">
        <v>0.10981235993223214</v>
      </c>
      <c r="GY3407" s="77">
        <v>0.1527377521613833</v>
      </c>
      <c r="GZ3407" s="77">
        <v>0.10981235993223214</v>
      </c>
    </row>
    <row r="3408" spans="98:208" x14ac:dyDescent="0.25">
      <c r="CT3408" s="77" t="s">
        <v>155</v>
      </c>
      <c r="CU3408" s="77" t="s">
        <v>493</v>
      </c>
      <c r="CV3408" s="77" t="s">
        <v>432</v>
      </c>
      <c r="CW3408" s="77">
        <v>2022</v>
      </c>
      <c r="CX3408" s="77">
        <v>0</v>
      </c>
      <c r="CY3408" s="77">
        <v>0</v>
      </c>
      <c r="CZ3408" s="77">
        <v>0</v>
      </c>
      <c r="DA3408" s="77">
        <v>0</v>
      </c>
      <c r="DB3408" s="77">
        <v>8807.952230879011</v>
      </c>
      <c r="DC3408" s="77">
        <v>222.2294216279119</v>
      </c>
      <c r="DD3408" s="77">
        <v>8585.7228092510995</v>
      </c>
      <c r="DE3408" s="77">
        <v>0</v>
      </c>
      <c r="DF3408" s="77">
        <v>514.45318018028581</v>
      </c>
      <c r="DG3408" s="77">
        <v>514.45318018028581</v>
      </c>
      <c r="DH3408" s="77">
        <v>514.45318018028581</v>
      </c>
      <c r="DI3408" s="77">
        <v>0</v>
      </c>
      <c r="DJ3408" s="77">
        <v>3.043821031827475E-7</v>
      </c>
      <c r="DL3408" s="77">
        <v>0</v>
      </c>
      <c r="DM3408" s="77">
        <v>1.5659034097232835E-4</v>
      </c>
      <c r="DN3408" s="77">
        <v>1.5659034097232835E-4</v>
      </c>
      <c r="DO3408" s="77">
        <v>0</v>
      </c>
      <c r="DP3408" s="77">
        <v>1.5659034097232835E-4</v>
      </c>
      <c r="DQ3408" s="77">
        <v>1.5659034097232835E-4</v>
      </c>
      <c r="DR3408" s="77">
        <v>0</v>
      </c>
      <c r="DS3408" s="77">
        <v>1.5659034097232835E-4</v>
      </c>
      <c r="DT3408" s="77">
        <v>1.5659034097232835E-4</v>
      </c>
      <c r="DU3408" s="77">
        <v>0</v>
      </c>
      <c r="DV3408" s="77">
        <v>0</v>
      </c>
      <c r="DW3408" s="77">
        <v>0</v>
      </c>
      <c r="GE3408" s="77" t="s">
        <v>425</v>
      </c>
      <c r="GF3408" s="77" t="s">
        <v>155</v>
      </c>
      <c r="GG3408" s="77" t="s">
        <v>452</v>
      </c>
      <c r="GH3408" s="77" t="s">
        <v>439</v>
      </c>
      <c r="GI3408" s="77">
        <v>2023</v>
      </c>
      <c r="GJ3408" s="77" t="s">
        <v>301</v>
      </c>
      <c r="GK3408" s="77">
        <v>3.07149719861517</v>
      </c>
      <c r="GL3408" s="77">
        <v>415.27751599999999</v>
      </c>
      <c r="GM3408" s="77">
        <v>2023</v>
      </c>
      <c r="GN3408" s="77" t="s">
        <v>175</v>
      </c>
      <c r="GO3408" s="77">
        <v>5.3000000000000005E-2</v>
      </c>
      <c r="GP3408" s="77">
        <v>3</v>
      </c>
      <c r="GQ3408" s="77">
        <v>0</v>
      </c>
      <c r="GR3408" s="77" t="s">
        <v>423</v>
      </c>
      <c r="GS3408" s="77">
        <v>0</v>
      </c>
      <c r="GT3408" s="77">
        <v>0</v>
      </c>
      <c r="GU3408" s="77">
        <v>5.59662090813094E-2</v>
      </c>
      <c r="GV3408" s="77">
        <v>0.17190005441035272</v>
      </c>
      <c r="GW3408" s="77">
        <v>5.59662090813094E-2</v>
      </c>
      <c r="GX3408" s="77">
        <v>0.17190005441035272</v>
      </c>
      <c r="GY3408" s="77">
        <v>5.59662090813094E-2</v>
      </c>
      <c r="GZ3408" s="77">
        <v>0.17190005441035272</v>
      </c>
    </row>
    <row r="3409" spans="98:208" x14ac:dyDescent="0.25">
      <c r="CT3409" s="77" t="s">
        <v>155</v>
      </c>
      <c r="CU3409" s="77" t="s">
        <v>493</v>
      </c>
      <c r="CV3409" s="77" t="s">
        <v>432</v>
      </c>
      <c r="CW3409" s="77">
        <v>2023</v>
      </c>
      <c r="CX3409" s="77">
        <v>0</v>
      </c>
      <c r="CY3409" s="77">
        <v>0</v>
      </c>
      <c r="CZ3409" s="77">
        <v>0</v>
      </c>
      <c r="DA3409" s="77">
        <v>0</v>
      </c>
      <c r="DB3409" s="77">
        <v>9129.7460702398894</v>
      </c>
      <c r="DC3409" s="77">
        <v>233.23007680802439</v>
      </c>
      <c r="DD3409" s="77">
        <v>8896.5159934318635</v>
      </c>
      <c r="DE3409" s="77">
        <v>0</v>
      </c>
      <c r="DF3409" s="77">
        <v>0</v>
      </c>
      <c r="DG3409" s="77">
        <v>533.52731185170512</v>
      </c>
      <c r="DH3409" s="77">
        <v>533.52731185170512</v>
      </c>
      <c r="DI3409" s="77">
        <v>533.52731185170512</v>
      </c>
      <c r="DJ3409" s="77">
        <v>3.043821031827475E-7</v>
      </c>
      <c r="DL3409" s="77">
        <v>0</v>
      </c>
      <c r="DM3409" s="77">
        <v>0</v>
      </c>
      <c r="DN3409" s="77">
        <v>0</v>
      </c>
      <c r="DO3409" s="77">
        <v>0</v>
      </c>
      <c r="DP3409" s="77">
        <v>1.6239616528685962E-4</v>
      </c>
      <c r="DQ3409" s="77">
        <v>1.6239616528685962E-4</v>
      </c>
      <c r="DR3409" s="77">
        <v>0</v>
      </c>
      <c r="DS3409" s="77">
        <v>1.6239616528685962E-4</v>
      </c>
      <c r="DT3409" s="77">
        <v>1.6239616528685962E-4</v>
      </c>
      <c r="DU3409" s="77">
        <v>0</v>
      </c>
      <c r="DV3409" s="77">
        <v>1.6239616528685962E-4</v>
      </c>
      <c r="DW3409" s="77">
        <v>1.6239616528685962E-4</v>
      </c>
      <c r="GE3409" s="77" t="s">
        <v>427</v>
      </c>
      <c r="GF3409" s="77" t="s">
        <v>155</v>
      </c>
      <c r="GG3409" s="77" t="s">
        <v>452</v>
      </c>
      <c r="GH3409" s="77" t="s">
        <v>439</v>
      </c>
      <c r="GI3409" s="77">
        <v>2023</v>
      </c>
      <c r="GJ3409" s="77" t="s">
        <v>303</v>
      </c>
      <c r="GK3409" s="77">
        <v>1.6845772405344781</v>
      </c>
      <c r="GL3409" s="77">
        <v>415.27751599999999</v>
      </c>
      <c r="GM3409" s="77">
        <v>2023</v>
      </c>
      <c r="GN3409" s="77" t="s">
        <v>175</v>
      </c>
      <c r="GO3409" s="77">
        <v>5.3000000000000005E-2</v>
      </c>
      <c r="GP3409" s="77">
        <v>3</v>
      </c>
      <c r="GQ3409" s="77">
        <v>0</v>
      </c>
      <c r="GR3409" s="77" t="s">
        <v>423</v>
      </c>
      <c r="GS3409" s="77">
        <v>0</v>
      </c>
      <c r="GT3409" s="77">
        <v>0</v>
      </c>
      <c r="GU3409" s="77">
        <v>5.59662090813094E-2</v>
      </c>
      <c r="GV3409" s="77">
        <v>9.4279402057367831E-2</v>
      </c>
      <c r="GW3409" s="77">
        <v>5.59662090813094E-2</v>
      </c>
      <c r="GX3409" s="77">
        <v>9.4279402057367831E-2</v>
      </c>
      <c r="GY3409" s="77">
        <v>5.59662090813094E-2</v>
      </c>
      <c r="GZ3409" s="77">
        <v>9.4279402057367831E-2</v>
      </c>
    </row>
    <row r="3410" spans="98:208" x14ac:dyDescent="0.25">
      <c r="CT3410" s="77" t="s">
        <v>155</v>
      </c>
      <c r="CU3410" s="77" t="s">
        <v>493</v>
      </c>
      <c r="CV3410" s="77" t="s">
        <v>432</v>
      </c>
      <c r="CW3410" s="77">
        <v>2024</v>
      </c>
      <c r="CX3410" s="77">
        <v>0</v>
      </c>
      <c r="CY3410" s="77">
        <v>0</v>
      </c>
      <c r="CZ3410" s="77">
        <v>0</v>
      </c>
      <c r="DA3410" s="77">
        <v>0</v>
      </c>
      <c r="DB3410" s="77">
        <v>9129.7460702398894</v>
      </c>
      <c r="DC3410" s="77">
        <v>233.23007680802439</v>
      </c>
      <c r="DD3410" s="77">
        <v>8896.5159934318635</v>
      </c>
      <c r="DE3410" s="77">
        <v>0</v>
      </c>
      <c r="DF3410" s="77">
        <v>0</v>
      </c>
      <c r="DG3410" s="77">
        <v>0</v>
      </c>
      <c r="DH3410" s="77">
        <v>533.52731185170512</v>
      </c>
      <c r="DI3410" s="77">
        <v>533.52731185170512</v>
      </c>
      <c r="DJ3410" s="77">
        <v>3.043821031827475E-7</v>
      </c>
      <c r="DL3410" s="77">
        <v>0</v>
      </c>
      <c r="DM3410" s="77">
        <v>0</v>
      </c>
      <c r="DN3410" s="77">
        <v>0</v>
      </c>
      <c r="DO3410" s="77">
        <v>0</v>
      </c>
      <c r="DP3410" s="77">
        <v>0</v>
      </c>
      <c r="DQ3410" s="77">
        <v>0</v>
      </c>
      <c r="DR3410" s="77">
        <v>0</v>
      </c>
      <c r="DS3410" s="77">
        <v>1.6239616528685962E-4</v>
      </c>
      <c r="DT3410" s="77">
        <v>1.6239616528685962E-4</v>
      </c>
      <c r="DU3410" s="77">
        <v>0</v>
      </c>
      <c r="DV3410" s="77">
        <v>1.6239616528685962E-4</v>
      </c>
      <c r="DW3410" s="77">
        <v>1.6239616528685962E-4</v>
      </c>
      <c r="GE3410" s="77" t="s">
        <v>422</v>
      </c>
      <c r="GF3410" s="77" t="s">
        <v>155</v>
      </c>
      <c r="GG3410" s="77" t="s">
        <v>452</v>
      </c>
      <c r="GH3410" s="77" t="s">
        <v>439</v>
      </c>
      <c r="GI3410" s="77">
        <v>2024</v>
      </c>
      <c r="GJ3410" s="77" t="s">
        <v>305</v>
      </c>
      <c r="GK3410" s="77">
        <v>0.71896016785819905</v>
      </c>
      <c r="GL3410" s="77">
        <v>415.27751599999999</v>
      </c>
      <c r="GM3410" s="77">
        <v>2024</v>
      </c>
      <c r="GN3410" s="77" t="s">
        <v>175</v>
      </c>
      <c r="GO3410" s="77">
        <v>0.13250000000000001</v>
      </c>
      <c r="GP3410" s="77">
        <v>3</v>
      </c>
      <c r="GQ3410" s="77">
        <v>0</v>
      </c>
      <c r="GR3410" s="77" t="s">
        <v>423</v>
      </c>
      <c r="GS3410" s="77">
        <v>0</v>
      </c>
      <c r="GT3410" s="77">
        <v>0</v>
      </c>
      <c r="GU3410" s="77">
        <v>0</v>
      </c>
      <c r="GV3410" s="77">
        <v>0</v>
      </c>
      <c r="GW3410" s="77">
        <v>0.1527377521613833</v>
      </c>
      <c r="GX3410" s="77">
        <v>0.10981235993223214</v>
      </c>
      <c r="GY3410" s="77">
        <v>0.1527377521613833</v>
      </c>
      <c r="GZ3410" s="77">
        <v>0.10981235993223214</v>
      </c>
    </row>
    <row r="3411" spans="98:208" x14ac:dyDescent="0.25">
      <c r="CT3411" s="77" t="s">
        <v>155</v>
      </c>
      <c r="CU3411" s="77" t="s">
        <v>493</v>
      </c>
      <c r="CV3411" s="77" t="s">
        <v>432</v>
      </c>
      <c r="CW3411" s="77">
        <v>2025</v>
      </c>
      <c r="CX3411" s="77">
        <v>0</v>
      </c>
      <c r="CY3411" s="77">
        <v>0</v>
      </c>
      <c r="CZ3411" s="77">
        <v>0</v>
      </c>
      <c r="DA3411" s="77">
        <v>0</v>
      </c>
      <c r="DB3411" s="77">
        <v>9129.7460702398894</v>
      </c>
      <c r="DC3411" s="77">
        <v>233.23007680802439</v>
      </c>
      <c r="DD3411" s="77">
        <v>8896.5159934318635</v>
      </c>
      <c r="DE3411" s="77">
        <v>0</v>
      </c>
      <c r="DF3411" s="77">
        <v>0</v>
      </c>
      <c r="DG3411" s="77">
        <v>0</v>
      </c>
      <c r="DH3411" s="77">
        <v>0</v>
      </c>
      <c r="DI3411" s="77">
        <v>533.52731185170512</v>
      </c>
      <c r="DJ3411" s="77">
        <v>3.043821031827475E-7</v>
      </c>
      <c r="DL3411" s="77">
        <v>0</v>
      </c>
      <c r="DM3411" s="77">
        <v>0</v>
      </c>
      <c r="DN3411" s="77">
        <v>0</v>
      </c>
      <c r="DO3411" s="77">
        <v>0</v>
      </c>
      <c r="DP3411" s="77">
        <v>0</v>
      </c>
      <c r="DQ3411" s="77">
        <v>0</v>
      </c>
      <c r="DR3411" s="77">
        <v>0</v>
      </c>
      <c r="DS3411" s="77">
        <v>0</v>
      </c>
      <c r="DT3411" s="77">
        <v>0</v>
      </c>
      <c r="DU3411" s="77">
        <v>0</v>
      </c>
      <c r="DV3411" s="77">
        <v>1.6239616528685962E-4</v>
      </c>
      <c r="DW3411" s="77">
        <v>1.6239616528685962E-4</v>
      </c>
      <c r="GE3411" s="77" t="s">
        <v>425</v>
      </c>
      <c r="GF3411" s="77" t="s">
        <v>155</v>
      </c>
      <c r="GG3411" s="77" t="s">
        <v>452</v>
      </c>
      <c r="GH3411" s="77" t="s">
        <v>439</v>
      </c>
      <c r="GI3411" s="77">
        <v>2024</v>
      </c>
      <c r="GJ3411" s="77" t="s">
        <v>301</v>
      </c>
      <c r="GK3411" s="77">
        <v>3.07149719861517</v>
      </c>
      <c r="GL3411" s="77">
        <v>415.27751599999999</v>
      </c>
      <c r="GM3411" s="77">
        <v>2024</v>
      </c>
      <c r="GN3411" s="77" t="s">
        <v>175</v>
      </c>
      <c r="GO3411" s="77">
        <v>5.3000000000000005E-2</v>
      </c>
      <c r="GP3411" s="77">
        <v>3</v>
      </c>
      <c r="GQ3411" s="77">
        <v>0</v>
      </c>
      <c r="GR3411" s="77" t="s">
        <v>423</v>
      </c>
      <c r="GS3411" s="77">
        <v>0</v>
      </c>
      <c r="GT3411" s="77">
        <v>0</v>
      </c>
      <c r="GU3411" s="77">
        <v>0</v>
      </c>
      <c r="GV3411" s="77">
        <v>0</v>
      </c>
      <c r="GW3411" s="77">
        <v>5.59662090813094E-2</v>
      </c>
      <c r="GX3411" s="77">
        <v>0.17190005441035272</v>
      </c>
      <c r="GY3411" s="77">
        <v>5.59662090813094E-2</v>
      </c>
      <c r="GZ3411" s="77">
        <v>0.17190005441035272</v>
      </c>
    </row>
    <row r="3412" spans="98:208" x14ac:dyDescent="0.25">
      <c r="CT3412" s="77" t="s">
        <v>155</v>
      </c>
      <c r="CU3412" s="77" t="s">
        <v>493</v>
      </c>
      <c r="CV3412" s="77" t="s">
        <v>439</v>
      </c>
      <c r="CW3412" s="77">
        <v>2020</v>
      </c>
      <c r="CX3412" s="77">
        <v>0</v>
      </c>
      <c r="CY3412" s="77">
        <v>0</v>
      </c>
      <c r="CZ3412" s="77">
        <v>0</v>
      </c>
      <c r="DA3412" s="77">
        <v>0</v>
      </c>
      <c r="DB3412" s="77">
        <v>5.2405583313014894</v>
      </c>
      <c r="DC3412" s="77">
        <v>0.69641821681219873</v>
      </c>
      <c r="DD3412" s="77">
        <v>2.941964152280967</v>
      </c>
      <c r="DE3412" s="77">
        <v>1.6021759622082581</v>
      </c>
      <c r="DF3412" s="77">
        <v>0.36068764874240333</v>
      </c>
      <c r="DG3412" s="77">
        <v>0</v>
      </c>
      <c r="DH3412" s="77">
        <v>0</v>
      </c>
      <c r="DI3412" s="77">
        <v>0</v>
      </c>
      <c r="DJ3412" s="77">
        <v>2.739438925297525E-6</v>
      </c>
      <c r="DL3412" s="77">
        <v>0</v>
      </c>
      <c r="DM3412" s="77">
        <v>9.8808178483898053E-7</v>
      </c>
      <c r="DN3412" s="77">
        <v>9.8808178483898053E-7</v>
      </c>
      <c r="DO3412" s="77">
        <v>0</v>
      </c>
      <c r="DP3412" s="77">
        <v>0</v>
      </c>
      <c r="DQ3412" s="77">
        <v>0</v>
      </c>
      <c r="DR3412" s="77">
        <v>0</v>
      </c>
      <c r="DS3412" s="77">
        <v>0</v>
      </c>
      <c r="DT3412" s="77">
        <v>0</v>
      </c>
      <c r="DU3412" s="77">
        <v>0</v>
      </c>
      <c r="DV3412" s="77">
        <v>0</v>
      </c>
      <c r="DW3412" s="77">
        <v>0</v>
      </c>
      <c r="GE3412" s="77" t="s">
        <v>427</v>
      </c>
      <c r="GF3412" s="77" t="s">
        <v>155</v>
      </c>
      <c r="GG3412" s="77" t="s">
        <v>452</v>
      </c>
      <c r="GH3412" s="77" t="s">
        <v>439</v>
      </c>
      <c r="GI3412" s="77">
        <v>2024</v>
      </c>
      <c r="GJ3412" s="77" t="s">
        <v>303</v>
      </c>
      <c r="GK3412" s="77">
        <v>1.6845772405344781</v>
      </c>
      <c r="GL3412" s="77">
        <v>415.27751599999999</v>
      </c>
      <c r="GM3412" s="77">
        <v>2024</v>
      </c>
      <c r="GN3412" s="77" t="s">
        <v>175</v>
      </c>
      <c r="GO3412" s="77">
        <v>5.3000000000000005E-2</v>
      </c>
      <c r="GP3412" s="77">
        <v>3</v>
      </c>
      <c r="GQ3412" s="77">
        <v>0</v>
      </c>
      <c r="GR3412" s="77" t="s">
        <v>423</v>
      </c>
      <c r="GS3412" s="77">
        <v>0</v>
      </c>
      <c r="GT3412" s="77">
        <v>0</v>
      </c>
      <c r="GU3412" s="77">
        <v>0</v>
      </c>
      <c r="GV3412" s="77">
        <v>0</v>
      </c>
      <c r="GW3412" s="77">
        <v>5.59662090813094E-2</v>
      </c>
      <c r="GX3412" s="77">
        <v>9.4279402057367831E-2</v>
      </c>
      <c r="GY3412" s="77">
        <v>5.59662090813094E-2</v>
      </c>
      <c r="GZ3412" s="77">
        <v>9.4279402057367831E-2</v>
      </c>
    </row>
    <row r="3413" spans="98:208" x14ac:dyDescent="0.25">
      <c r="CT3413" s="77" t="s">
        <v>155</v>
      </c>
      <c r="CU3413" s="77" t="s">
        <v>493</v>
      </c>
      <c r="CV3413" s="77" t="s">
        <v>439</v>
      </c>
      <c r="CW3413" s="77">
        <v>2021</v>
      </c>
      <c r="CX3413" s="77">
        <v>0</v>
      </c>
      <c r="CY3413" s="77">
        <v>0</v>
      </c>
      <c r="CZ3413" s="77">
        <v>0</v>
      </c>
      <c r="DA3413" s="77">
        <v>0</v>
      </c>
      <c r="DB3413" s="77">
        <v>5.2405583313014894</v>
      </c>
      <c r="DC3413" s="77">
        <v>0.69641821681219873</v>
      </c>
      <c r="DD3413" s="77">
        <v>2.941964152280967</v>
      </c>
      <c r="DE3413" s="77">
        <v>1.6021759622082581</v>
      </c>
      <c r="DF3413" s="77">
        <v>0.36068764874240333</v>
      </c>
      <c r="DG3413" s="77">
        <v>0.36068764874240333</v>
      </c>
      <c r="DH3413" s="77">
        <v>0</v>
      </c>
      <c r="DI3413" s="77">
        <v>0</v>
      </c>
      <c r="DJ3413" s="77">
        <v>2.739438925297525E-6</v>
      </c>
      <c r="DL3413" s="77">
        <v>0</v>
      </c>
      <c r="DM3413" s="77">
        <v>9.8808178483898053E-7</v>
      </c>
      <c r="DN3413" s="77">
        <v>9.8808178483898053E-7</v>
      </c>
      <c r="DO3413" s="77">
        <v>0</v>
      </c>
      <c r="DP3413" s="77">
        <v>9.8808178483898053E-7</v>
      </c>
      <c r="DQ3413" s="77">
        <v>9.8808178483898053E-7</v>
      </c>
      <c r="DR3413" s="77">
        <v>0</v>
      </c>
      <c r="DS3413" s="77">
        <v>0</v>
      </c>
      <c r="DT3413" s="77">
        <v>0</v>
      </c>
      <c r="DU3413" s="77">
        <v>0</v>
      </c>
      <c r="DV3413" s="77">
        <v>0</v>
      </c>
      <c r="DW3413" s="77">
        <v>0</v>
      </c>
      <c r="GE3413" s="77" t="s">
        <v>422</v>
      </c>
      <c r="GF3413" s="77" t="s">
        <v>155</v>
      </c>
      <c r="GG3413" s="77" t="s">
        <v>452</v>
      </c>
      <c r="GH3413" s="77" t="s">
        <v>439</v>
      </c>
      <c r="GI3413" s="77">
        <v>2025</v>
      </c>
      <c r="GJ3413" s="77" t="s">
        <v>305</v>
      </c>
      <c r="GK3413" s="77">
        <v>0.71896016785819905</v>
      </c>
      <c r="GL3413" s="77">
        <v>415.27751599999999</v>
      </c>
      <c r="GM3413" s="77">
        <v>2025</v>
      </c>
      <c r="GN3413" s="77" t="s">
        <v>175</v>
      </c>
      <c r="GO3413" s="77">
        <v>0.13250000000000001</v>
      </c>
      <c r="GP3413" s="77">
        <v>3</v>
      </c>
      <c r="GQ3413" s="77">
        <v>0</v>
      </c>
      <c r="GR3413" s="77" t="s">
        <v>423</v>
      </c>
      <c r="GS3413" s="77">
        <v>0</v>
      </c>
      <c r="GT3413" s="77">
        <v>0</v>
      </c>
      <c r="GU3413" s="77">
        <v>0</v>
      </c>
      <c r="GV3413" s="77">
        <v>0</v>
      </c>
      <c r="GW3413" s="77">
        <v>0</v>
      </c>
      <c r="GX3413" s="77">
        <v>0</v>
      </c>
      <c r="GY3413" s="77">
        <v>0.1527377521613833</v>
      </c>
      <c r="GZ3413" s="77">
        <v>0.10981235993223214</v>
      </c>
    </row>
    <row r="3414" spans="98:208" x14ac:dyDescent="0.25">
      <c r="CT3414" s="77" t="s">
        <v>155</v>
      </c>
      <c r="CU3414" s="77" t="s">
        <v>493</v>
      </c>
      <c r="CV3414" s="77" t="s">
        <v>439</v>
      </c>
      <c r="CW3414" s="77">
        <v>2022</v>
      </c>
      <c r="CX3414" s="77">
        <v>0</v>
      </c>
      <c r="CY3414" s="77">
        <v>0</v>
      </c>
      <c r="CZ3414" s="77">
        <v>0</v>
      </c>
      <c r="DA3414" s="77">
        <v>0</v>
      </c>
      <c r="DB3414" s="77">
        <v>5.2405583313014894</v>
      </c>
      <c r="DC3414" s="77">
        <v>0.69641821681219873</v>
      </c>
      <c r="DD3414" s="77">
        <v>2.941964152280967</v>
      </c>
      <c r="DE3414" s="77">
        <v>1.6021759622082581</v>
      </c>
      <c r="DF3414" s="77">
        <v>0.36068764874240333</v>
      </c>
      <c r="DG3414" s="77">
        <v>0.36068764874240333</v>
      </c>
      <c r="DH3414" s="77">
        <v>0.36068764874240333</v>
      </c>
      <c r="DI3414" s="77">
        <v>0</v>
      </c>
      <c r="DJ3414" s="77">
        <v>2.739438925297525E-6</v>
      </c>
      <c r="DL3414" s="77">
        <v>0</v>
      </c>
      <c r="DM3414" s="77">
        <v>9.8808178483898053E-7</v>
      </c>
      <c r="DN3414" s="77">
        <v>9.8808178483898053E-7</v>
      </c>
      <c r="DO3414" s="77">
        <v>0</v>
      </c>
      <c r="DP3414" s="77">
        <v>9.8808178483898053E-7</v>
      </c>
      <c r="DQ3414" s="77">
        <v>9.8808178483898053E-7</v>
      </c>
      <c r="DR3414" s="77">
        <v>0</v>
      </c>
      <c r="DS3414" s="77">
        <v>9.8808178483898053E-7</v>
      </c>
      <c r="DT3414" s="77">
        <v>9.8808178483898053E-7</v>
      </c>
      <c r="DU3414" s="77">
        <v>0</v>
      </c>
      <c r="DV3414" s="77">
        <v>0</v>
      </c>
      <c r="DW3414" s="77">
        <v>0</v>
      </c>
      <c r="GE3414" s="77" t="s">
        <v>425</v>
      </c>
      <c r="GF3414" s="77" t="s">
        <v>155</v>
      </c>
      <c r="GG3414" s="77" t="s">
        <v>452</v>
      </c>
      <c r="GH3414" s="77" t="s">
        <v>439</v>
      </c>
      <c r="GI3414" s="77">
        <v>2025</v>
      </c>
      <c r="GJ3414" s="77" t="s">
        <v>301</v>
      </c>
      <c r="GK3414" s="77">
        <v>3.07149719861517</v>
      </c>
      <c r="GL3414" s="77">
        <v>415.27751599999999</v>
      </c>
      <c r="GM3414" s="77">
        <v>2025</v>
      </c>
      <c r="GN3414" s="77" t="s">
        <v>175</v>
      </c>
      <c r="GO3414" s="77">
        <v>5.3000000000000005E-2</v>
      </c>
      <c r="GP3414" s="77">
        <v>3</v>
      </c>
      <c r="GQ3414" s="77">
        <v>0</v>
      </c>
      <c r="GR3414" s="77" t="s">
        <v>423</v>
      </c>
      <c r="GS3414" s="77">
        <v>0</v>
      </c>
      <c r="GT3414" s="77">
        <v>0</v>
      </c>
      <c r="GU3414" s="77">
        <v>0</v>
      </c>
      <c r="GV3414" s="77">
        <v>0</v>
      </c>
      <c r="GW3414" s="77">
        <v>0</v>
      </c>
      <c r="GX3414" s="77">
        <v>0</v>
      </c>
      <c r="GY3414" s="77">
        <v>5.59662090813094E-2</v>
      </c>
      <c r="GZ3414" s="77">
        <v>0.17190005441035272</v>
      </c>
    </row>
    <row r="3415" spans="98:208" x14ac:dyDescent="0.25">
      <c r="CT3415" s="77" t="s">
        <v>155</v>
      </c>
      <c r="CU3415" s="77" t="s">
        <v>493</v>
      </c>
      <c r="CV3415" s="77" t="s">
        <v>439</v>
      </c>
      <c r="CW3415" s="77">
        <v>2023</v>
      </c>
      <c r="CX3415" s="77">
        <v>0</v>
      </c>
      <c r="CY3415" s="77">
        <v>0</v>
      </c>
      <c r="CZ3415" s="77">
        <v>0</v>
      </c>
      <c r="DA3415" s="77">
        <v>0</v>
      </c>
      <c r="DB3415" s="77">
        <v>5.4750346070077329</v>
      </c>
      <c r="DC3415" s="77">
        <v>0.71896016785821071</v>
      </c>
      <c r="DD3415" s="77">
        <v>3.0714971986150501</v>
      </c>
      <c r="DE3415" s="77">
        <v>1.6845772405344059</v>
      </c>
      <c r="DF3415" s="77">
        <v>0</v>
      </c>
      <c r="DG3415" s="77">
        <v>0.37599181639994378</v>
      </c>
      <c r="DH3415" s="77">
        <v>0.37599181639994378</v>
      </c>
      <c r="DI3415" s="77">
        <v>0.37599181639994378</v>
      </c>
      <c r="DJ3415" s="77">
        <v>2.739438925297525E-6</v>
      </c>
      <c r="DL3415" s="77">
        <v>0</v>
      </c>
      <c r="DM3415" s="77">
        <v>0</v>
      </c>
      <c r="DN3415" s="77">
        <v>0</v>
      </c>
      <c r="DO3415" s="77">
        <v>0</v>
      </c>
      <c r="DP3415" s="77">
        <v>1.0300066174393264E-6</v>
      </c>
      <c r="DQ3415" s="77">
        <v>1.0300066174393264E-6</v>
      </c>
      <c r="DR3415" s="77">
        <v>0</v>
      </c>
      <c r="DS3415" s="77">
        <v>1.0300066174393264E-6</v>
      </c>
      <c r="DT3415" s="77">
        <v>1.0300066174393264E-6</v>
      </c>
      <c r="DU3415" s="77">
        <v>0</v>
      </c>
      <c r="DV3415" s="77">
        <v>1.0300066174393264E-6</v>
      </c>
      <c r="DW3415" s="77">
        <v>1.0300066174393264E-6</v>
      </c>
      <c r="GE3415" s="77" t="s">
        <v>427</v>
      </c>
      <c r="GF3415" s="77" t="s">
        <v>155</v>
      </c>
      <c r="GG3415" s="77" t="s">
        <v>452</v>
      </c>
      <c r="GH3415" s="77" t="s">
        <v>439</v>
      </c>
      <c r="GI3415" s="77">
        <v>2025</v>
      </c>
      <c r="GJ3415" s="77" t="s">
        <v>303</v>
      </c>
      <c r="GK3415" s="77">
        <v>1.6845772405344781</v>
      </c>
      <c r="GL3415" s="77">
        <v>415.27751599999999</v>
      </c>
      <c r="GM3415" s="77">
        <v>2025</v>
      </c>
      <c r="GN3415" s="77" t="s">
        <v>175</v>
      </c>
      <c r="GO3415" s="77">
        <v>5.3000000000000005E-2</v>
      </c>
      <c r="GP3415" s="77">
        <v>3</v>
      </c>
      <c r="GQ3415" s="77">
        <v>0</v>
      </c>
      <c r="GR3415" s="77" t="s">
        <v>423</v>
      </c>
      <c r="GS3415" s="77">
        <v>0</v>
      </c>
      <c r="GT3415" s="77">
        <v>0</v>
      </c>
      <c r="GU3415" s="77">
        <v>0</v>
      </c>
      <c r="GV3415" s="77">
        <v>0</v>
      </c>
      <c r="GW3415" s="77">
        <v>0</v>
      </c>
      <c r="GX3415" s="77">
        <v>0</v>
      </c>
      <c r="GY3415" s="77">
        <v>5.59662090813094E-2</v>
      </c>
      <c r="GZ3415" s="77">
        <v>9.4279402057367831E-2</v>
      </c>
    </row>
    <row r="3416" spans="98:208" x14ac:dyDescent="0.25">
      <c r="CT3416" s="77" t="s">
        <v>155</v>
      </c>
      <c r="CU3416" s="77" t="s">
        <v>493</v>
      </c>
      <c r="CV3416" s="77" t="s">
        <v>439</v>
      </c>
      <c r="CW3416" s="77">
        <v>2024</v>
      </c>
      <c r="CX3416" s="77">
        <v>0</v>
      </c>
      <c r="CY3416" s="77">
        <v>0</v>
      </c>
      <c r="CZ3416" s="77">
        <v>0</v>
      </c>
      <c r="DA3416" s="77">
        <v>0</v>
      </c>
      <c r="DB3416" s="77">
        <v>5.4750346070077329</v>
      </c>
      <c r="DC3416" s="77">
        <v>0.71896016785821071</v>
      </c>
      <c r="DD3416" s="77">
        <v>3.0714971986150501</v>
      </c>
      <c r="DE3416" s="77">
        <v>1.6845772405344059</v>
      </c>
      <c r="DF3416" s="77">
        <v>0</v>
      </c>
      <c r="DG3416" s="77">
        <v>0</v>
      </c>
      <c r="DH3416" s="77">
        <v>0.37599181639994378</v>
      </c>
      <c r="DI3416" s="77">
        <v>0.37599181639994378</v>
      </c>
      <c r="DJ3416" s="77">
        <v>2.739438925297525E-6</v>
      </c>
      <c r="DL3416" s="77">
        <v>0</v>
      </c>
      <c r="DM3416" s="77">
        <v>0</v>
      </c>
      <c r="DN3416" s="77">
        <v>0</v>
      </c>
      <c r="DO3416" s="77">
        <v>0</v>
      </c>
      <c r="DP3416" s="77">
        <v>0</v>
      </c>
      <c r="DQ3416" s="77">
        <v>0</v>
      </c>
      <c r="DR3416" s="77">
        <v>0</v>
      </c>
      <c r="DS3416" s="77">
        <v>1.0300066174393264E-6</v>
      </c>
      <c r="DT3416" s="77">
        <v>1.0300066174393264E-6</v>
      </c>
      <c r="DU3416" s="77">
        <v>0</v>
      </c>
      <c r="DV3416" s="77">
        <v>1.0300066174393264E-6</v>
      </c>
      <c r="DW3416" s="77">
        <v>1.0300066174393264E-6</v>
      </c>
      <c r="GE3416" s="77" t="s">
        <v>422</v>
      </c>
      <c r="GF3416" s="77" t="s">
        <v>155</v>
      </c>
      <c r="GG3416" s="77" t="s">
        <v>452</v>
      </c>
      <c r="GH3416" s="77" t="s">
        <v>446</v>
      </c>
      <c r="GI3416" s="77">
        <v>2021</v>
      </c>
      <c r="GJ3416" s="77" t="s">
        <v>305</v>
      </c>
      <c r="GK3416" s="77">
        <v>3.6425060683954388E-2</v>
      </c>
      <c r="GL3416" s="77">
        <v>415.27751599999999</v>
      </c>
      <c r="GM3416" s="77">
        <v>2021</v>
      </c>
      <c r="GN3416" s="77" t="s">
        <v>175</v>
      </c>
      <c r="GO3416" s="77">
        <v>0.13250000000000001</v>
      </c>
      <c r="GP3416" s="77">
        <v>3</v>
      </c>
      <c r="GQ3416" s="77">
        <v>0</v>
      </c>
      <c r="GR3416" s="77" t="s">
        <v>423</v>
      </c>
      <c r="GS3416" s="77">
        <v>0.1527377521613833</v>
      </c>
      <c r="GT3416" s="77">
        <v>5.5634818912091719E-3</v>
      </c>
      <c r="GU3416" s="77">
        <v>0.1527377521613833</v>
      </c>
      <c r="GV3416" s="77">
        <v>5.5634818912091719E-3</v>
      </c>
      <c r="GW3416" s="77">
        <v>0</v>
      </c>
      <c r="GX3416" s="77">
        <v>0</v>
      </c>
      <c r="GY3416" s="77">
        <v>0</v>
      </c>
      <c r="GZ3416" s="77">
        <v>0</v>
      </c>
    </row>
    <row r="3417" spans="98:208" x14ac:dyDescent="0.25">
      <c r="CT3417" s="77" t="s">
        <v>155</v>
      </c>
      <c r="CU3417" s="77" t="s">
        <v>493</v>
      </c>
      <c r="CV3417" s="77" t="s">
        <v>439</v>
      </c>
      <c r="CW3417" s="77">
        <v>2025</v>
      </c>
      <c r="CX3417" s="77">
        <v>0</v>
      </c>
      <c r="CY3417" s="77">
        <v>0</v>
      </c>
      <c r="CZ3417" s="77">
        <v>0</v>
      </c>
      <c r="DA3417" s="77">
        <v>0</v>
      </c>
      <c r="DB3417" s="77">
        <v>5.4750346070077329</v>
      </c>
      <c r="DC3417" s="77">
        <v>0.71896016785821071</v>
      </c>
      <c r="DD3417" s="77">
        <v>3.0714971986150501</v>
      </c>
      <c r="DE3417" s="77">
        <v>1.6845772405344059</v>
      </c>
      <c r="DF3417" s="77">
        <v>0</v>
      </c>
      <c r="DG3417" s="77">
        <v>0</v>
      </c>
      <c r="DH3417" s="77">
        <v>0</v>
      </c>
      <c r="DI3417" s="77">
        <v>0.37599181639994378</v>
      </c>
      <c r="DJ3417" s="77">
        <v>2.739438925297525E-6</v>
      </c>
      <c r="DL3417" s="77">
        <v>0</v>
      </c>
      <c r="DM3417" s="77">
        <v>0</v>
      </c>
      <c r="DN3417" s="77">
        <v>0</v>
      </c>
      <c r="DO3417" s="77">
        <v>0</v>
      </c>
      <c r="DP3417" s="77">
        <v>0</v>
      </c>
      <c r="DQ3417" s="77">
        <v>0</v>
      </c>
      <c r="DR3417" s="77">
        <v>0</v>
      </c>
      <c r="DS3417" s="77">
        <v>0</v>
      </c>
      <c r="DT3417" s="77">
        <v>0</v>
      </c>
      <c r="DU3417" s="77">
        <v>0</v>
      </c>
      <c r="DV3417" s="77">
        <v>1.0300066174393264E-6</v>
      </c>
      <c r="DW3417" s="77">
        <v>1.0300066174393264E-6</v>
      </c>
      <c r="GE3417" s="77" t="s">
        <v>425</v>
      </c>
      <c r="GF3417" s="77" t="s">
        <v>155</v>
      </c>
      <c r="GG3417" s="77" t="s">
        <v>452</v>
      </c>
      <c r="GH3417" s="77" t="s">
        <v>446</v>
      </c>
      <c r="GI3417" s="77">
        <v>2021</v>
      </c>
      <c r="GJ3417" s="77" t="s">
        <v>301</v>
      </c>
      <c r="GK3417" s="77">
        <v>1.5808724525432469E-3</v>
      </c>
      <c r="GL3417" s="77">
        <v>415.27751599999999</v>
      </c>
      <c r="GM3417" s="77">
        <v>2021</v>
      </c>
      <c r="GN3417" s="77" t="s">
        <v>175</v>
      </c>
      <c r="GO3417" s="77">
        <v>5.3000000000000005E-2</v>
      </c>
      <c r="GP3417" s="77">
        <v>3</v>
      </c>
      <c r="GQ3417" s="77">
        <v>0</v>
      </c>
      <c r="GR3417" s="77" t="s">
        <v>423</v>
      </c>
      <c r="GS3417" s="77">
        <v>5.59662090813094E-2</v>
      </c>
      <c r="GT3417" s="77">
        <v>8.847543820991773E-5</v>
      </c>
      <c r="GU3417" s="77">
        <v>5.59662090813094E-2</v>
      </c>
      <c r="GV3417" s="77">
        <v>8.847543820991773E-5</v>
      </c>
      <c r="GW3417" s="77">
        <v>0</v>
      </c>
      <c r="GX3417" s="77">
        <v>0</v>
      </c>
      <c r="GY3417" s="77">
        <v>0</v>
      </c>
      <c r="GZ3417" s="77">
        <v>0</v>
      </c>
    </row>
    <row r="3418" spans="98:208" x14ac:dyDescent="0.25">
      <c r="CT3418" s="77" t="s">
        <v>155</v>
      </c>
      <c r="CU3418" s="77" t="s">
        <v>493</v>
      </c>
      <c r="CV3418" s="77" t="s">
        <v>446</v>
      </c>
      <c r="CW3418" s="77">
        <v>2020</v>
      </c>
      <c r="CX3418" s="77">
        <v>0</v>
      </c>
      <c r="CY3418" s="77">
        <v>0</v>
      </c>
      <c r="CZ3418" s="77">
        <v>0</v>
      </c>
      <c r="DA3418" s="77">
        <v>0</v>
      </c>
      <c r="DB3418" s="77">
        <v>7.7900575334948194E-2</v>
      </c>
      <c r="DC3418" s="77">
        <v>3.6425060683954499E-2</v>
      </c>
      <c r="DD3418" s="77">
        <v>1.5808724525430929E-3</v>
      </c>
      <c r="DE3418" s="77">
        <v>3.9894642198450597E-2</v>
      </c>
      <c r="DF3418" s="77">
        <v>7.8847092159216141E-3</v>
      </c>
      <c r="DG3418" s="77">
        <v>0</v>
      </c>
      <c r="DH3418" s="77">
        <v>0</v>
      </c>
      <c r="DI3418" s="77">
        <v>0</v>
      </c>
      <c r="DJ3418" s="77">
        <v>4.70422539998687E-4</v>
      </c>
      <c r="DL3418" s="77">
        <v>0</v>
      </c>
      <c r="DM3418" s="77">
        <v>3.7091449365049017E-6</v>
      </c>
      <c r="DN3418" s="77">
        <v>3.7091449365049017E-6</v>
      </c>
      <c r="DO3418" s="77">
        <v>0</v>
      </c>
      <c r="DP3418" s="77">
        <v>0</v>
      </c>
      <c r="DQ3418" s="77">
        <v>0</v>
      </c>
      <c r="DR3418" s="77">
        <v>0</v>
      </c>
      <c r="DS3418" s="77">
        <v>0</v>
      </c>
      <c r="DT3418" s="77">
        <v>0</v>
      </c>
      <c r="DU3418" s="77">
        <v>0</v>
      </c>
      <c r="DV3418" s="77">
        <v>0</v>
      </c>
      <c r="DW3418" s="77">
        <v>0</v>
      </c>
      <c r="GE3418" s="77" t="s">
        <v>427</v>
      </c>
      <c r="GF3418" s="77" t="s">
        <v>155</v>
      </c>
      <c r="GG3418" s="77" t="s">
        <v>452</v>
      </c>
      <c r="GH3418" s="77" t="s">
        <v>446</v>
      </c>
      <c r="GI3418" s="77">
        <v>2021</v>
      </c>
      <c r="GJ3418" s="77" t="s">
        <v>303</v>
      </c>
      <c r="GK3418" s="77">
        <v>3.9894642198450722E-2</v>
      </c>
      <c r="GL3418" s="77">
        <v>415.27751599999999</v>
      </c>
      <c r="GM3418" s="77">
        <v>2021</v>
      </c>
      <c r="GN3418" s="77" t="s">
        <v>175</v>
      </c>
      <c r="GO3418" s="77">
        <v>5.3000000000000005E-2</v>
      </c>
      <c r="GP3418" s="77">
        <v>3</v>
      </c>
      <c r="GQ3418" s="77">
        <v>0</v>
      </c>
      <c r="GR3418" s="77" t="s">
        <v>423</v>
      </c>
      <c r="GS3418" s="77">
        <v>5.59662090813094E-2</v>
      </c>
      <c r="GT3418" s="77">
        <v>2.2327518865025218E-3</v>
      </c>
      <c r="GU3418" s="77">
        <v>5.59662090813094E-2</v>
      </c>
      <c r="GV3418" s="77">
        <v>2.2327518865025218E-3</v>
      </c>
      <c r="GW3418" s="77">
        <v>0</v>
      </c>
      <c r="GX3418" s="77">
        <v>0</v>
      </c>
      <c r="GY3418" s="77">
        <v>0</v>
      </c>
      <c r="GZ3418" s="77">
        <v>0</v>
      </c>
    </row>
    <row r="3419" spans="98:208" x14ac:dyDescent="0.25">
      <c r="CT3419" s="77" t="s">
        <v>155</v>
      </c>
      <c r="CU3419" s="77" t="s">
        <v>493</v>
      </c>
      <c r="CV3419" s="77" t="s">
        <v>446</v>
      </c>
      <c r="CW3419" s="77">
        <v>2021</v>
      </c>
      <c r="CX3419" s="77">
        <v>0</v>
      </c>
      <c r="CY3419" s="77">
        <v>0</v>
      </c>
      <c r="CZ3419" s="77">
        <v>0</v>
      </c>
      <c r="DA3419" s="77">
        <v>0</v>
      </c>
      <c r="DB3419" s="77">
        <v>7.7900575334948194E-2</v>
      </c>
      <c r="DC3419" s="77">
        <v>3.6425060683954499E-2</v>
      </c>
      <c r="DD3419" s="77">
        <v>1.5808724525430929E-3</v>
      </c>
      <c r="DE3419" s="77">
        <v>3.9894642198450597E-2</v>
      </c>
      <c r="DF3419" s="77">
        <v>7.8847092159216141E-3</v>
      </c>
      <c r="DG3419" s="77">
        <v>7.8847092159216141E-3</v>
      </c>
      <c r="DH3419" s="77">
        <v>0</v>
      </c>
      <c r="DI3419" s="77">
        <v>0</v>
      </c>
      <c r="DJ3419" s="77">
        <v>4.70422539998687E-4</v>
      </c>
      <c r="DL3419" s="77">
        <v>0</v>
      </c>
      <c r="DM3419" s="77">
        <v>3.7091449365049017E-6</v>
      </c>
      <c r="DN3419" s="77">
        <v>3.7091449365049017E-6</v>
      </c>
      <c r="DO3419" s="77">
        <v>0</v>
      </c>
      <c r="DP3419" s="77">
        <v>3.7091449365049017E-6</v>
      </c>
      <c r="DQ3419" s="77">
        <v>3.7091449365049017E-6</v>
      </c>
      <c r="DR3419" s="77">
        <v>0</v>
      </c>
      <c r="DS3419" s="77">
        <v>0</v>
      </c>
      <c r="DT3419" s="77">
        <v>0</v>
      </c>
      <c r="DU3419" s="77">
        <v>0</v>
      </c>
      <c r="DV3419" s="77">
        <v>0</v>
      </c>
      <c r="DW3419" s="77">
        <v>0</v>
      </c>
      <c r="GE3419" s="77" t="s">
        <v>422</v>
      </c>
      <c r="GF3419" s="77" t="s">
        <v>155</v>
      </c>
      <c r="GG3419" s="77" t="s">
        <v>452</v>
      </c>
      <c r="GH3419" s="77" t="s">
        <v>446</v>
      </c>
      <c r="GI3419" s="77">
        <v>2022</v>
      </c>
      <c r="GJ3419" s="77" t="s">
        <v>305</v>
      </c>
      <c r="GK3419" s="77">
        <v>3.6425060683954388E-2</v>
      </c>
      <c r="GL3419" s="77">
        <v>415.27751599999999</v>
      </c>
      <c r="GM3419" s="77">
        <v>2022</v>
      </c>
      <c r="GN3419" s="77" t="s">
        <v>175</v>
      </c>
      <c r="GO3419" s="77">
        <v>0.13250000000000001</v>
      </c>
      <c r="GP3419" s="77">
        <v>3</v>
      </c>
      <c r="GQ3419" s="77">
        <v>0</v>
      </c>
      <c r="GR3419" s="77" t="s">
        <v>423</v>
      </c>
      <c r="GS3419" s="77">
        <v>0.1527377521613833</v>
      </c>
      <c r="GT3419" s="77">
        <v>5.5634818912091719E-3</v>
      </c>
      <c r="GU3419" s="77">
        <v>0.1527377521613833</v>
      </c>
      <c r="GV3419" s="77">
        <v>5.5634818912091719E-3</v>
      </c>
      <c r="GW3419" s="77">
        <v>0.1527377521613833</v>
      </c>
      <c r="GX3419" s="77">
        <v>5.5634818912091719E-3</v>
      </c>
      <c r="GY3419" s="77">
        <v>0</v>
      </c>
      <c r="GZ3419" s="77">
        <v>0</v>
      </c>
    </row>
    <row r="3420" spans="98:208" x14ac:dyDescent="0.25">
      <c r="CT3420" s="77" t="s">
        <v>155</v>
      </c>
      <c r="CU3420" s="77" t="s">
        <v>493</v>
      </c>
      <c r="CV3420" s="77" t="s">
        <v>446</v>
      </c>
      <c r="CW3420" s="77">
        <v>2022</v>
      </c>
      <c r="CX3420" s="77">
        <v>0</v>
      </c>
      <c r="CY3420" s="77">
        <v>0</v>
      </c>
      <c r="CZ3420" s="77">
        <v>0</v>
      </c>
      <c r="DA3420" s="77">
        <v>0</v>
      </c>
      <c r="DB3420" s="77">
        <v>7.7900575334948194E-2</v>
      </c>
      <c r="DC3420" s="77">
        <v>3.6425060683954499E-2</v>
      </c>
      <c r="DD3420" s="77">
        <v>1.5808724525430929E-3</v>
      </c>
      <c r="DE3420" s="77">
        <v>3.9894642198450597E-2</v>
      </c>
      <c r="DF3420" s="77">
        <v>7.8847092159216141E-3</v>
      </c>
      <c r="DG3420" s="77">
        <v>7.8847092159216141E-3</v>
      </c>
      <c r="DH3420" s="77">
        <v>7.8847092159216141E-3</v>
      </c>
      <c r="DI3420" s="77">
        <v>0</v>
      </c>
      <c r="DJ3420" s="77">
        <v>4.70422539998687E-4</v>
      </c>
      <c r="DL3420" s="77">
        <v>0</v>
      </c>
      <c r="DM3420" s="77">
        <v>3.7091449365049017E-6</v>
      </c>
      <c r="DN3420" s="77">
        <v>3.7091449365049017E-6</v>
      </c>
      <c r="DO3420" s="77">
        <v>0</v>
      </c>
      <c r="DP3420" s="77">
        <v>3.7091449365049017E-6</v>
      </c>
      <c r="DQ3420" s="77">
        <v>3.7091449365049017E-6</v>
      </c>
      <c r="DR3420" s="77">
        <v>0</v>
      </c>
      <c r="DS3420" s="77">
        <v>3.7091449365049017E-6</v>
      </c>
      <c r="DT3420" s="77">
        <v>3.7091449365049017E-6</v>
      </c>
      <c r="DU3420" s="77">
        <v>0</v>
      </c>
      <c r="DV3420" s="77">
        <v>0</v>
      </c>
      <c r="DW3420" s="77">
        <v>0</v>
      </c>
      <c r="GE3420" s="77" t="s">
        <v>425</v>
      </c>
      <c r="GF3420" s="77" t="s">
        <v>155</v>
      </c>
      <c r="GG3420" s="77" t="s">
        <v>452</v>
      </c>
      <c r="GH3420" s="77" t="s">
        <v>446</v>
      </c>
      <c r="GI3420" s="77">
        <v>2022</v>
      </c>
      <c r="GJ3420" s="77" t="s">
        <v>301</v>
      </c>
      <c r="GK3420" s="77">
        <v>1.5808724525432469E-3</v>
      </c>
      <c r="GL3420" s="77">
        <v>415.27751599999999</v>
      </c>
      <c r="GM3420" s="77">
        <v>2022</v>
      </c>
      <c r="GN3420" s="77" t="s">
        <v>175</v>
      </c>
      <c r="GO3420" s="77">
        <v>5.3000000000000005E-2</v>
      </c>
      <c r="GP3420" s="77">
        <v>3</v>
      </c>
      <c r="GQ3420" s="77">
        <v>0</v>
      </c>
      <c r="GR3420" s="77" t="s">
        <v>423</v>
      </c>
      <c r="GS3420" s="77">
        <v>5.59662090813094E-2</v>
      </c>
      <c r="GT3420" s="77">
        <v>8.847543820991773E-5</v>
      </c>
      <c r="GU3420" s="77">
        <v>5.59662090813094E-2</v>
      </c>
      <c r="GV3420" s="77">
        <v>8.847543820991773E-5</v>
      </c>
      <c r="GW3420" s="77">
        <v>5.59662090813094E-2</v>
      </c>
      <c r="GX3420" s="77">
        <v>8.847543820991773E-5</v>
      </c>
      <c r="GY3420" s="77">
        <v>0</v>
      </c>
      <c r="GZ3420" s="77">
        <v>0</v>
      </c>
    </row>
    <row r="3421" spans="98:208" x14ac:dyDescent="0.25">
      <c r="CT3421" s="77" t="s">
        <v>155</v>
      </c>
      <c r="CU3421" s="77" t="s">
        <v>493</v>
      </c>
      <c r="CV3421" s="77" t="s">
        <v>446</v>
      </c>
      <c r="CW3421" s="77">
        <v>2023</v>
      </c>
      <c r="CX3421" s="77">
        <v>0</v>
      </c>
      <c r="CY3421" s="77">
        <v>0</v>
      </c>
      <c r="CZ3421" s="77">
        <v>0</v>
      </c>
      <c r="DA3421" s="77">
        <v>0</v>
      </c>
      <c r="DB3421" s="77">
        <v>8.0408269036977204E-2</v>
      </c>
      <c r="DC3421" s="77">
        <v>3.7590224611390582E-2</v>
      </c>
      <c r="DD3421" s="77">
        <v>1.6314334115685989E-3</v>
      </c>
      <c r="DE3421" s="77">
        <v>4.1186611014017653E-2</v>
      </c>
      <c r="DF3421" s="77">
        <v>0</v>
      </c>
      <c r="DG3421" s="77">
        <v>8.137810037160461E-3</v>
      </c>
      <c r="DH3421" s="77">
        <v>8.137810037160461E-3</v>
      </c>
      <c r="DI3421" s="77">
        <v>8.137810037160461E-3</v>
      </c>
      <c r="DJ3421" s="77">
        <v>4.70422539998687E-4</v>
      </c>
      <c r="DL3421" s="77">
        <v>0</v>
      </c>
      <c r="DM3421" s="77">
        <v>0</v>
      </c>
      <c r="DN3421" s="77">
        <v>0</v>
      </c>
      <c r="DO3421" s="77">
        <v>0</v>
      </c>
      <c r="DP3421" s="77">
        <v>3.8282092677078331E-6</v>
      </c>
      <c r="DQ3421" s="77">
        <v>3.8282092677078331E-6</v>
      </c>
      <c r="DR3421" s="77">
        <v>0</v>
      </c>
      <c r="DS3421" s="77">
        <v>3.8282092677078331E-6</v>
      </c>
      <c r="DT3421" s="77">
        <v>3.8282092677078331E-6</v>
      </c>
      <c r="DU3421" s="77">
        <v>0</v>
      </c>
      <c r="DV3421" s="77">
        <v>3.8282092677078331E-6</v>
      </c>
      <c r="DW3421" s="77">
        <v>3.8282092677078331E-6</v>
      </c>
      <c r="GE3421" s="77" t="s">
        <v>427</v>
      </c>
      <c r="GF3421" s="77" t="s">
        <v>155</v>
      </c>
      <c r="GG3421" s="77" t="s">
        <v>452</v>
      </c>
      <c r="GH3421" s="77" t="s">
        <v>446</v>
      </c>
      <c r="GI3421" s="77">
        <v>2022</v>
      </c>
      <c r="GJ3421" s="77" t="s">
        <v>303</v>
      </c>
      <c r="GK3421" s="77">
        <v>3.9894642198450722E-2</v>
      </c>
      <c r="GL3421" s="77">
        <v>415.27751599999999</v>
      </c>
      <c r="GM3421" s="77">
        <v>2022</v>
      </c>
      <c r="GN3421" s="77" t="s">
        <v>175</v>
      </c>
      <c r="GO3421" s="77">
        <v>5.3000000000000005E-2</v>
      </c>
      <c r="GP3421" s="77">
        <v>3</v>
      </c>
      <c r="GQ3421" s="77">
        <v>0</v>
      </c>
      <c r="GR3421" s="77" t="s">
        <v>423</v>
      </c>
      <c r="GS3421" s="77">
        <v>5.59662090813094E-2</v>
      </c>
      <c r="GT3421" s="77">
        <v>2.2327518865025218E-3</v>
      </c>
      <c r="GU3421" s="77">
        <v>5.59662090813094E-2</v>
      </c>
      <c r="GV3421" s="77">
        <v>2.2327518865025218E-3</v>
      </c>
      <c r="GW3421" s="77">
        <v>5.59662090813094E-2</v>
      </c>
      <c r="GX3421" s="77">
        <v>2.2327518865025218E-3</v>
      </c>
      <c r="GY3421" s="77">
        <v>0</v>
      </c>
      <c r="GZ3421" s="77">
        <v>0</v>
      </c>
    </row>
    <row r="3422" spans="98:208" x14ac:dyDescent="0.25">
      <c r="CT3422" s="77" t="s">
        <v>155</v>
      </c>
      <c r="CU3422" s="77" t="s">
        <v>493</v>
      </c>
      <c r="CV3422" s="77" t="s">
        <v>446</v>
      </c>
      <c r="CW3422" s="77">
        <v>2024</v>
      </c>
      <c r="CX3422" s="77">
        <v>0</v>
      </c>
      <c r="CY3422" s="77">
        <v>0</v>
      </c>
      <c r="CZ3422" s="77">
        <v>0</v>
      </c>
      <c r="DA3422" s="77">
        <v>0</v>
      </c>
      <c r="DB3422" s="77">
        <v>8.0408269036977204E-2</v>
      </c>
      <c r="DC3422" s="77">
        <v>3.7590224611390582E-2</v>
      </c>
      <c r="DD3422" s="77">
        <v>1.6314334115685989E-3</v>
      </c>
      <c r="DE3422" s="77">
        <v>4.1186611014017653E-2</v>
      </c>
      <c r="DF3422" s="77">
        <v>0</v>
      </c>
      <c r="DG3422" s="77">
        <v>0</v>
      </c>
      <c r="DH3422" s="77">
        <v>8.137810037160461E-3</v>
      </c>
      <c r="DI3422" s="77">
        <v>8.137810037160461E-3</v>
      </c>
      <c r="DJ3422" s="77">
        <v>4.70422539998687E-4</v>
      </c>
      <c r="DL3422" s="77">
        <v>0</v>
      </c>
      <c r="DM3422" s="77">
        <v>0</v>
      </c>
      <c r="DN3422" s="77">
        <v>0</v>
      </c>
      <c r="DO3422" s="77">
        <v>0</v>
      </c>
      <c r="DP3422" s="77">
        <v>0</v>
      </c>
      <c r="DQ3422" s="77">
        <v>0</v>
      </c>
      <c r="DR3422" s="77">
        <v>0</v>
      </c>
      <c r="DS3422" s="77">
        <v>3.8282092677078331E-6</v>
      </c>
      <c r="DT3422" s="77">
        <v>3.8282092677078331E-6</v>
      </c>
      <c r="DU3422" s="77">
        <v>0</v>
      </c>
      <c r="DV3422" s="77">
        <v>3.8282092677078331E-6</v>
      </c>
      <c r="DW3422" s="77">
        <v>3.8282092677078331E-6</v>
      </c>
      <c r="GE3422" s="77" t="s">
        <v>422</v>
      </c>
      <c r="GF3422" s="77" t="s">
        <v>155</v>
      </c>
      <c r="GG3422" s="77" t="s">
        <v>452</v>
      </c>
      <c r="GH3422" s="77" t="s">
        <v>446</v>
      </c>
      <c r="GI3422" s="77">
        <v>2023</v>
      </c>
      <c r="GJ3422" s="77" t="s">
        <v>305</v>
      </c>
      <c r="GK3422" s="77">
        <v>3.7590224611390638E-2</v>
      </c>
      <c r="GL3422" s="77">
        <v>415.27751599999999</v>
      </c>
      <c r="GM3422" s="77">
        <v>2023</v>
      </c>
      <c r="GN3422" s="77" t="s">
        <v>175</v>
      </c>
      <c r="GO3422" s="77">
        <v>0.13250000000000001</v>
      </c>
      <c r="GP3422" s="77">
        <v>3</v>
      </c>
      <c r="GQ3422" s="77">
        <v>0</v>
      </c>
      <c r="GR3422" s="77" t="s">
        <v>423</v>
      </c>
      <c r="GS3422" s="77">
        <v>0</v>
      </c>
      <c r="GT3422" s="77">
        <v>0</v>
      </c>
      <c r="GU3422" s="77">
        <v>0.1527377521613833</v>
      </c>
      <c r="GV3422" s="77">
        <v>5.7414464103853141E-3</v>
      </c>
      <c r="GW3422" s="77">
        <v>0.1527377521613833</v>
      </c>
      <c r="GX3422" s="77">
        <v>5.7414464103853141E-3</v>
      </c>
      <c r="GY3422" s="77">
        <v>0.1527377521613833</v>
      </c>
      <c r="GZ3422" s="77">
        <v>5.7414464103853141E-3</v>
      </c>
    </row>
    <row r="3423" spans="98:208" x14ac:dyDescent="0.25">
      <c r="CT3423" s="77" t="s">
        <v>155</v>
      </c>
      <c r="CU3423" s="77" t="s">
        <v>493</v>
      </c>
      <c r="CV3423" s="77" t="s">
        <v>446</v>
      </c>
      <c r="CW3423" s="77">
        <v>2025</v>
      </c>
      <c r="CX3423" s="77">
        <v>0</v>
      </c>
      <c r="CY3423" s="77">
        <v>0</v>
      </c>
      <c r="CZ3423" s="77">
        <v>0</v>
      </c>
      <c r="DA3423" s="77">
        <v>0</v>
      </c>
      <c r="DB3423" s="77">
        <v>8.0408269036977204E-2</v>
      </c>
      <c r="DC3423" s="77">
        <v>3.7590224611390582E-2</v>
      </c>
      <c r="DD3423" s="77">
        <v>1.6314334115685989E-3</v>
      </c>
      <c r="DE3423" s="77">
        <v>4.1186611014017653E-2</v>
      </c>
      <c r="DF3423" s="77">
        <v>0</v>
      </c>
      <c r="DG3423" s="77">
        <v>0</v>
      </c>
      <c r="DH3423" s="77">
        <v>0</v>
      </c>
      <c r="DI3423" s="77">
        <v>8.137810037160461E-3</v>
      </c>
      <c r="DJ3423" s="77">
        <v>4.70422539998687E-4</v>
      </c>
      <c r="DL3423" s="77">
        <v>0</v>
      </c>
      <c r="DM3423" s="77">
        <v>0</v>
      </c>
      <c r="DN3423" s="77">
        <v>0</v>
      </c>
      <c r="DO3423" s="77">
        <v>0</v>
      </c>
      <c r="DP3423" s="77">
        <v>0</v>
      </c>
      <c r="DQ3423" s="77">
        <v>0</v>
      </c>
      <c r="DR3423" s="77">
        <v>0</v>
      </c>
      <c r="DS3423" s="77">
        <v>0</v>
      </c>
      <c r="DT3423" s="77">
        <v>0</v>
      </c>
      <c r="DU3423" s="77">
        <v>0</v>
      </c>
      <c r="DV3423" s="77">
        <v>3.8282092677078331E-6</v>
      </c>
      <c r="DW3423" s="77">
        <v>3.8282092677078331E-6</v>
      </c>
      <c r="GE3423" s="77" t="s">
        <v>425</v>
      </c>
      <c r="GF3423" s="77" t="s">
        <v>155</v>
      </c>
      <c r="GG3423" s="77" t="s">
        <v>452</v>
      </c>
      <c r="GH3423" s="77" t="s">
        <v>446</v>
      </c>
      <c r="GI3423" s="77">
        <v>2023</v>
      </c>
      <c r="GJ3423" s="77" t="s">
        <v>301</v>
      </c>
      <c r="GK3423" s="77">
        <v>1.631433411568672E-3</v>
      </c>
      <c r="GL3423" s="77">
        <v>415.27751599999999</v>
      </c>
      <c r="GM3423" s="77">
        <v>2023</v>
      </c>
      <c r="GN3423" s="77" t="s">
        <v>175</v>
      </c>
      <c r="GO3423" s="77">
        <v>5.3000000000000005E-2</v>
      </c>
      <c r="GP3423" s="77">
        <v>3</v>
      </c>
      <c r="GQ3423" s="77">
        <v>0</v>
      </c>
      <c r="GR3423" s="77" t="s">
        <v>423</v>
      </c>
      <c r="GS3423" s="77">
        <v>0</v>
      </c>
      <c r="GT3423" s="77">
        <v>0</v>
      </c>
      <c r="GU3423" s="77">
        <v>5.59662090813094E-2</v>
      </c>
      <c r="GV3423" s="77">
        <v>9.1305143414086183E-5</v>
      </c>
      <c r="GW3423" s="77">
        <v>5.59662090813094E-2</v>
      </c>
      <c r="GX3423" s="77">
        <v>9.1305143414086183E-5</v>
      </c>
      <c r="GY3423" s="77">
        <v>5.59662090813094E-2</v>
      </c>
      <c r="GZ3423" s="77">
        <v>9.1305143414086183E-5</v>
      </c>
    </row>
    <row r="3424" spans="98:208" x14ac:dyDescent="0.25">
      <c r="CT3424" s="77" t="s">
        <v>155</v>
      </c>
      <c r="CU3424" s="77" t="s">
        <v>493</v>
      </c>
      <c r="CV3424" s="77" t="s">
        <v>453</v>
      </c>
      <c r="CW3424" s="77">
        <v>2020</v>
      </c>
      <c r="CX3424" s="77">
        <v>0</v>
      </c>
      <c r="CY3424" s="77">
        <v>0</v>
      </c>
      <c r="CZ3424" s="77">
        <v>0</v>
      </c>
      <c r="DA3424" s="77">
        <v>0</v>
      </c>
      <c r="DB3424" s="77">
        <v>14146.13064133325</v>
      </c>
      <c r="DC3424" s="77">
        <v>222.2294216278421</v>
      </c>
      <c r="DD3424" s="77">
        <v>8585.7228092483892</v>
      </c>
      <c r="DE3424" s="77">
        <v>5338.1784104570224</v>
      </c>
      <c r="DF3424" s="77">
        <v>813.21078921309299</v>
      </c>
      <c r="DG3424" s="77">
        <v>0</v>
      </c>
      <c r="DH3424" s="77">
        <v>0</v>
      </c>
      <c r="DI3424" s="77">
        <v>0</v>
      </c>
      <c r="DJ3424" s="77">
        <v>2.692387163049498E-6</v>
      </c>
      <c r="DL3424" s="77">
        <v>0</v>
      </c>
      <c r="DM3424" s="77">
        <v>2.1894782897306829E-3</v>
      </c>
      <c r="DN3424" s="77">
        <v>2.1894782897306829E-3</v>
      </c>
      <c r="DO3424" s="77">
        <v>0</v>
      </c>
      <c r="DP3424" s="77">
        <v>0</v>
      </c>
      <c r="DQ3424" s="77">
        <v>0</v>
      </c>
      <c r="DR3424" s="77">
        <v>0</v>
      </c>
      <c r="DS3424" s="77">
        <v>0</v>
      </c>
      <c r="DT3424" s="77">
        <v>0</v>
      </c>
      <c r="DU3424" s="77">
        <v>0</v>
      </c>
      <c r="DV3424" s="77">
        <v>0</v>
      </c>
      <c r="DW3424" s="77">
        <v>0</v>
      </c>
      <c r="GE3424" s="77" t="s">
        <v>427</v>
      </c>
      <c r="GF3424" s="77" t="s">
        <v>155</v>
      </c>
      <c r="GG3424" s="77" t="s">
        <v>452</v>
      </c>
      <c r="GH3424" s="77" t="s">
        <v>446</v>
      </c>
      <c r="GI3424" s="77">
        <v>2023</v>
      </c>
      <c r="GJ3424" s="77" t="s">
        <v>303</v>
      </c>
      <c r="GK3424" s="77">
        <v>4.1186611014017688E-2</v>
      </c>
      <c r="GL3424" s="77">
        <v>415.27751599999999</v>
      </c>
      <c r="GM3424" s="77">
        <v>2023</v>
      </c>
      <c r="GN3424" s="77" t="s">
        <v>175</v>
      </c>
      <c r="GO3424" s="77">
        <v>5.3000000000000005E-2</v>
      </c>
      <c r="GP3424" s="77">
        <v>3</v>
      </c>
      <c r="GQ3424" s="77">
        <v>0</v>
      </c>
      <c r="GR3424" s="77" t="s">
        <v>423</v>
      </c>
      <c r="GS3424" s="77">
        <v>0</v>
      </c>
      <c r="GT3424" s="77">
        <v>0</v>
      </c>
      <c r="GU3424" s="77">
        <v>5.59662090813094E-2</v>
      </c>
      <c r="GV3424" s="77">
        <v>2.3050584833610743E-3</v>
      </c>
      <c r="GW3424" s="77">
        <v>5.59662090813094E-2</v>
      </c>
      <c r="GX3424" s="77">
        <v>2.3050584833610743E-3</v>
      </c>
      <c r="GY3424" s="77">
        <v>5.59662090813094E-2</v>
      </c>
      <c r="GZ3424" s="77">
        <v>2.3050584833610743E-3</v>
      </c>
    </row>
    <row r="3425" spans="98:208" x14ac:dyDescent="0.25">
      <c r="CT3425" s="77" t="s">
        <v>155</v>
      </c>
      <c r="CU3425" s="77" t="s">
        <v>493</v>
      </c>
      <c r="CV3425" s="77" t="s">
        <v>453</v>
      </c>
      <c r="CW3425" s="77">
        <v>2021</v>
      </c>
      <c r="CX3425" s="77">
        <v>0</v>
      </c>
      <c r="CY3425" s="77">
        <v>0</v>
      </c>
      <c r="CZ3425" s="77">
        <v>0</v>
      </c>
      <c r="DA3425" s="77">
        <v>0</v>
      </c>
      <c r="DB3425" s="77">
        <v>14146.13064133325</v>
      </c>
      <c r="DC3425" s="77">
        <v>222.2294216278421</v>
      </c>
      <c r="DD3425" s="77">
        <v>8585.7228092483892</v>
      </c>
      <c r="DE3425" s="77">
        <v>5338.1784104570224</v>
      </c>
      <c r="DF3425" s="77">
        <v>813.21078921309299</v>
      </c>
      <c r="DG3425" s="77">
        <v>813.21078921309299</v>
      </c>
      <c r="DH3425" s="77">
        <v>0</v>
      </c>
      <c r="DI3425" s="77">
        <v>0</v>
      </c>
      <c r="DJ3425" s="77">
        <v>2.692387163049498E-6</v>
      </c>
      <c r="DL3425" s="77">
        <v>0</v>
      </c>
      <c r="DM3425" s="77">
        <v>2.1894782897306829E-3</v>
      </c>
      <c r="DN3425" s="77">
        <v>2.1894782897306829E-3</v>
      </c>
      <c r="DO3425" s="77">
        <v>0</v>
      </c>
      <c r="DP3425" s="77">
        <v>2.1894782897306829E-3</v>
      </c>
      <c r="DQ3425" s="77">
        <v>2.1894782897306829E-3</v>
      </c>
      <c r="DR3425" s="77">
        <v>0</v>
      </c>
      <c r="DS3425" s="77">
        <v>0</v>
      </c>
      <c r="DT3425" s="77">
        <v>0</v>
      </c>
      <c r="DU3425" s="77">
        <v>0</v>
      </c>
      <c r="DV3425" s="77">
        <v>0</v>
      </c>
      <c r="DW3425" s="77">
        <v>0</v>
      </c>
      <c r="GE3425" s="77" t="s">
        <v>422</v>
      </c>
      <c r="GF3425" s="77" t="s">
        <v>155</v>
      </c>
      <c r="GG3425" s="77" t="s">
        <v>452</v>
      </c>
      <c r="GH3425" s="77" t="s">
        <v>446</v>
      </c>
      <c r="GI3425" s="77">
        <v>2024</v>
      </c>
      <c r="GJ3425" s="77" t="s">
        <v>305</v>
      </c>
      <c r="GK3425" s="77">
        <v>3.7590224611390638E-2</v>
      </c>
      <c r="GL3425" s="77">
        <v>415.27751599999999</v>
      </c>
      <c r="GM3425" s="77">
        <v>2024</v>
      </c>
      <c r="GN3425" s="77" t="s">
        <v>175</v>
      </c>
      <c r="GO3425" s="77">
        <v>0.13250000000000001</v>
      </c>
      <c r="GP3425" s="77">
        <v>3</v>
      </c>
      <c r="GQ3425" s="77">
        <v>0</v>
      </c>
      <c r="GR3425" s="77" t="s">
        <v>423</v>
      </c>
      <c r="GS3425" s="77">
        <v>0</v>
      </c>
      <c r="GT3425" s="77">
        <v>0</v>
      </c>
      <c r="GU3425" s="77">
        <v>0</v>
      </c>
      <c r="GV3425" s="77">
        <v>0</v>
      </c>
      <c r="GW3425" s="77">
        <v>0.1527377521613833</v>
      </c>
      <c r="GX3425" s="77">
        <v>5.7414464103853141E-3</v>
      </c>
      <c r="GY3425" s="77">
        <v>0.1527377521613833</v>
      </c>
      <c r="GZ3425" s="77">
        <v>5.7414464103853141E-3</v>
      </c>
    </row>
    <row r="3426" spans="98:208" x14ac:dyDescent="0.25">
      <c r="CT3426" s="77" t="s">
        <v>155</v>
      </c>
      <c r="CU3426" s="77" t="s">
        <v>493</v>
      </c>
      <c r="CV3426" s="77" t="s">
        <v>453</v>
      </c>
      <c r="CW3426" s="77">
        <v>2022</v>
      </c>
      <c r="CX3426" s="77">
        <v>0</v>
      </c>
      <c r="CY3426" s="77">
        <v>0</v>
      </c>
      <c r="CZ3426" s="77">
        <v>0</v>
      </c>
      <c r="DA3426" s="77">
        <v>0</v>
      </c>
      <c r="DB3426" s="77">
        <v>14146.13064133325</v>
      </c>
      <c r="DC3426" s="77">
        <v>222.2294216278421</v>
      </c>
      <c r="DD3426" s="77">
        <v>8585.7228092483892</v>
      </c>
      <c r="DE3426" s="77">
        <v>5338.1784104570224</v>
      </c>
      <c r="DF3426" s="77">
        <v>813.21078921309299</v>
      </c>
      <c r="DG3426" s="77">
        <v>813.21078921309299</v>
      </c>
      <c r="DH3426" s="77">
        <v>813.21078921309299</v>
      </c>
      <c r="DI3426" s="77">
        <v>0</v>
      </c>
      <c r="DJ3426" s="77">
        <v>2.692387163049498E-6</v>
      </c>
      <c r="DL3426" s="77">
        <v>0</v>
      </c>
      <c r="DM3426" s="77">
        <v>2.1894782897306829E-3</v>
      </c>
      <c r="DN3426" s="77">
        <v>2.1894782897306829E-3</v>
      </c>
      <c r="DO3426" s="77">
        <v>0</v>
      </c>
      <c r="DP3426" s="77">
        <v>2.1894782897306829E-3</v>
      </c>
      <c r="DQ3426" s="77">
        <v>2.1894782897306829E-3</v>
      </c>
      <c r="DR3426" s="77">
        <v>0</v>
      </c>
      <c r="DS3426" s="77">
        <v>2.1894782897306829E-3</v>
      </c>
      <c r="DT3426" s="77">
        <v>2.1894782897306829E-3</v>
      </c>
      <c r="DU3426" s="77">
        <v>0</v>
      </c>
      <c r="DV3426" s="77">
        <v>0</v>
      </c>
      <c r="DW3426" s="77">
        <v>0</v>
      </c>
      <c r="GE3426" s="77" t="s">
        <v>425</v>
      </c>
      <c r="GF3426" s="77" t="s">
        <v>155</v>
      </c>
      <c r="GG3426" s="77" t="s">
        <v>452</v>
      </c>
      <c r="GH3426" s="77" t="s">
        <v>446</v>
      </c>
      <c r="GI3426" s="77">
        <v>2024</v>
      </c>
      <c r="GJ3426" s="77" t="s">
        <v>301</v>
      </c>
      <c r="GK3426" s="77">
        <v>1.631433411568672E-3</v>
      </c>
      <c r="GL3426" s="77">
        <v>415.27751599999999</v>
      </c>
      <c r="GM3426" s="77">
        <v>2024</v>
      </c>
      <c r="GN3426" s="77" t="s">
        <v>175</v>
      </c>
      <c r="GO3426" s="77">
        <v>5.3000000000000005E-2</v>
      </c>
      <c r="GP3426" s="77">
        <v>3</v>
      </c>
      <c r="GQ3426" s="77">
        <v>0</v>
      </c>
      <c r="GR3426" s="77" t="s">
        <v>423</v>
      </c>
      <c r="GS3426" s="77">
        <v>0</v>
      </c>
      <c r="GT3426" s="77">
        <v>0</v>
      </c>
      <c r="GU3426" s="77">
        <v>0</v>
      </c>
      <c r="GV3426" s="77">
        <v>0</v>
      </c>
      <c r="GW3426" s="77">
        <v>5.59662090813094E-2</v>
      </c>
      <c r="GX3426" s="77">
        <v>9.1305143414086183E-5</v>
      </c>
      <c r="GY3426" s="77">
        <v>5.59662090813094E-2</v>
      </c>
      <c r="GZ3426" s="77">
        <v>9.1305143414086183E-5</v>
      </c>
    </row>
    <row r="3427" spans="98:208" x14ac:dyDescent="0.25">
      <c r="CT3427" s="77" t="s">
        <v>155</v>
      </c>
      <c r="CU3427" s="77" t="s">
        <v>493</v>
      </c>
      <c r="CV3427" s="77" t="s">
        <v>453</v>
      </c>
      <c r="CW3427" s="77">
        <v>2023</v>
      </c>
      <c r="CX3427" s="77">
        <v>0</v>
      </c>
      <c r="CY3427" s="77">
        <v>0</v>
      </c>
      <c r="CZ3427" s="77">
        <v>0</v>
      </c>
      <c r="DA3427" s="77">
        <v>0</v>
      </c>
      <c r="DB3427" s="77">
        <v>14664.63755643739</v>
      </c>
      <c r="DC3427" s="77">
        <v>233.23007680795121</v>
      </c>
      <c r="DD3427" s="77">
        <v>8896.515993429055</v>
      </c>
      <c r="DE3427" s="77">
        <v>5534.8914862003794</v>
      </c>
      <c r="DF3427" s="77">
        <v>0</v>
      </c>
      <c r="DG3427" s="77">
        <v>843.29420601058655</v>
      </c>
      <c r="DH3427" s="77">
        <v>843.29420601058655</v>
      </c>
      <c r="DI3427" s="77">
        <v>843.29420601058655</v>
      </c>
      <c r="DJ3427" s="77">
        <v>2.692387163049498E-6</v>
      </c>
      <c r="DL3427" s="77">
        <v>0</v>
      </c>
      <c r="DM3427" s="77">
        <v>0</v>
      </c>
      <c r="DN3427" s="77">
        <v>0</v>
      </c>
      <c r="DO3427" s="77">
        <v>0</v>
      </c>
      <c r="DP3427" s="77">
        <v>2.2704744949369219E-3</v>
      </c>
      <c r="DQ3427" s="77">
        <v>2.2704744949369219E-3</v>
      </c>
      <c r="DR3427" s="77">
        <v>0</v>
      </c>
      <c r="DS3427" s="77">
        <v>2.2704744949369219E-3</v>
      </c>
      <c r="DT3427" s="77">
        <v>2.2704744949369219E-3</v>
      </c>
      <c r="DU3427" s="77">
        <v>0</v>
      </c>
      <c r="DV3427" s="77">
        <v>2.2704744949369219E-3</v>
      </c>
      <c r="DW3427" s="77">
        <v>2.2704744949369219E-3</v>
      </c>
      <c r="GE3427" s="77" t="s">
        <v>427</v>
      </c>
      <c r="GF3427" s="77" t="s">
        <v>155</v>
      </c>
      <c r="GG3427" s="77" t="s">
        <v>452</v>
      </c>
      <c r="GH3427" s="77" t="s">
        <v>446</v>
      </c>
      <c r="GI3427" s="77">
        <v>2024</v>
      </c>
      <c r="GJ3427" s="77" t="s">
        <v>303</v>
      </c>
      <c r="GK3427" s="77">
        <v>4.1186611014017688E-2</v>
      </c>
      <c r="GL3427" s="77">
        <v>415.27751599999999</v>
      </c>
      <c r="GM3427" s="77">
        <v>2024</v>
      </c>
      <c r="GN3427" s="77" t="s">
        <v>175</v>
      </c>
      <c r="GO3427" s="77">
        <v>5.3000000000000005E-2</v>
      </c>
      <c r="GP3427" s="77">
        <v>3</v>
      </c>
      <c r="GQ3427" s="77">
        <v>0</v>
      </c>
      <c r="GR3427" s="77" t="s">
        <v>423</v>
      </c>
      <c r="GS3427" s="77">
        <v>0</v>
      </c>
      <c r="GT3427" s="77">
        <v>0</v>
      </c>
      <c r="GU3427" s="77">
        <v>0</v>
      </c>
      <c r="GV3427" s="77">
        <v>0</v>
      </c>
      <c r="GW3427" s="77">
        <v>5.59662090813094E-2</v>
      </c>
      <c r="GX3427" s="77">
        <v>2.3050584833610743E-3</v>
      </c>
      <c r="GY3427" s="77">
        <v>5.59662090813094E-2</v>
      </c>
      <c r="GZ3427" s="77">
        <v>2.3050584833610743E-3</v>
      </c>
    </row>
    <row r="3428" spans="98:208" x14ac:dyDescent="0.25">
      <c r="CT3428" s="77" t="s">
        <v>155</v>
      </c>
      <c r="CU3428" s="77" t="s">
        <v>493</v>
      </c>
      <c r="CV3428" s="77" t="s">
        <v>453</v>
      </c>
      <c r="CW3428" s="77">
        <v>2024</v>
      </c>
      <c r="CX3428" s="77">
        <v>0</v>
      </c>
      <c r="CY3428" s="77">
        <v>0</v>
      </c>
      <c r="CZ3428" s="77">
        <v>0</v>
      </c>
      <c r="DA3428" s="77">
        <v>0</v>
      </c>
      <c r="DB3428" s="77">
        <v>14664.63755643739</v>
      </c>
      <c r="DC3428" s="77">
        <v>233.23007680795121</v>
      </c>
      <c r="DD3428" s="77">
        <v>8896.515993429055</v>
      </c>
      <c r="DE3428" s="77">
        <v>5534.8914862003794</v>
      </c>
      <c r="DF3428" s="77">
        <v>0</v>
      </c>
      <c r="DG3428" s="77">
        <v>0</v>
      </c>
      <c r="DH3428" s="77">
        <v>843.29420601058655</v>
      </c>
      <c r="DI3428" s="77">
        <v>843.29420601058655</v>
      </c>
      <c r="DJ3428" s="77">
        <v>2.692387163049498E-6</v>
      </c>
      <c r="DL3428" s="77">
        <v>0</v>
      </c>
      <c r="DM3428" s="77">
        <v>0</v>
      </c>
      <c r="DN3428" s="77">
        <v>0</v>
      </c>
      <c r="DO3428" s="77">
        <v>0</v>
      </c>
      <c r="DP3428" s="77">
        <v>0</v>
      </c>
      <c r="DQ3428" s="77">
        <v>0</v>
      </c>
      <c r="DR3428" s="77">
        <v>0</v>
      </c>
      <c r="DS3428" s="77">
        <v>2.2704744949369219E-3</v>
      </c>
      <c r="DT3428" s="77">
        <v>2.2704744949369219E-3</v>
      </c>
      <c r="DU3428" s="77">
        <v>0</v>
      </c>
      <c r="DV3428" s="77">
        <v>2.2704744949369219E-3</v>
      </c>
      <c r="DW3428" s="77">
        <v>2.2704744949369219E-3</v>
      </c>
      <c r="GE3428" s="77" t="s">
        <v>422</v>
      </c>
      <c r="GF3428" s="77" t="s">
        <v>155</v>
      </c>
      <c r="GG3428" s="77" t="s">
        <v>452</v>
      </c>
      <c r="GH3428" s="77" t="s">
        <v>446</v>
      </c>
      <c r="GI3428" s="77">
        <v>2025</v>
      </c>
      <c r="GJ3428" s="77" t="s">
        <v>305</v>
      </c>
      <c r="GK3428" s="77">
        <v>3.7590224611390638E-2</v>
      </c>
      <c r="GL3428" s="77">
        <v>415.27751599999999</v>
      </c>
      <c r="GM3428" s="77">
        <v>2025</v>
      </c>
      <c r="GN3428" s="77" t="s">
        <v>175</v>
      </c>
      <c r="GO3428" s="77">
        <v>0.13250000000000001</v>
      </c>
      <c r="GP3428" s="77">
        <v>3</v>
      </c>
      <c r="GQ3428" s="77">
        <v>0</v>
      </c>
      <c r="GR3428" s="77" t="s">
        <v>423</v>
      </c>
      <c r="GS3428" s="77">
        <v>0</v>
      </c>
      <c r="GT3428" s="77">
        <v>0</v>
      </c>
      <c r="GU3428" s="77">
        <v>0</v>
      </c>
      <c r="GV3428" s="77">
        <v>0</v>
      </c>
      <c r="GW3428" s="77">
        <v>0</v>
      </c>
      <c r="GX3428" s="77">
        <v>0</v>
      </c>
      <c r="GY3428" s="77">
        <v>0.1527377521613833</v>
      </c>
      <c r="GZ3428" s="77">
        <v>5.7414464103853141E-3</v>
      </c>
    </row>
    <row r="3429" spans="98:208" x14ac:dyDescent="0.25">
      <c r="CT3429" s="77" t="s">
        <v>155</v>
      </c>
      <c r="CU3429" s="77" t="s">
        <v>493</v>
      </c>
      <c r="CV3429" s="77" t="s">
        <v>453</v>
      </c>
      <c r="CW3429" s="77">
        <v>2025</v>
      </c>
      <c r="CX3429" s="77">
        <v>0</v>
      </c>
      <c r="CY3429" s="77">
        <v>0</v>
      </c>
      <c r="CZ3429" s="77">
        <v>0</v>
      </c>
      <c r="DA3429" s="77">
        <v>0</v>
      </c>
      <c r="DB3429" s="77">
        <v>14664.63755643739</v>
      </c>
      <c r="DC3429" s="77">
        <v>233.23007680795121</v>
      </c>
      <c r="DD3429" s="77">
        <v>8896.515993429055</v>
      </c>
      <c r="DE3429" s="77">
        <v>5534.8914862003794</v>
      </c>
      <c r="DF3429" s="77">
        <v>0</v>
      </c>
      <c r="DG3429" s="77">
        <v>0</v>
      </c>
      <c r="DH3429" s="77">
        <v>0</v>
      </c>
      <c r="DI3429" s="77">
        <v>843.29420601058655</v>
      </c>
      <c r="DJ3429" s="77">
        <v>2.692387163049498E-6</v>
      </c>
      <c r="DL3429" s="77">
        <v>0</v>
      </c>
      <c r="DM3429" s="77">
        <v>0</v>
      </c>
      <c r="DN3429" s="77">
        <v>0</v>
      </c>
      <c r="DO3429" s="77">
        <v>0</v>
      </c>
      <c r="DP3429" s="77">
        <v>0</v>
      </c>
      <c r="DQ3429" s="77">
        <v>0</v>
      </c>
      <c r="DR3429" s="77">
        <v>0</v>
      </c>
      <c r="DS3429" s="77">
        <v>0</v>
      </c>
      <c r="DT3429" s="77">
        <v>0</v>
      </c>
      <c r="DU3429" s="77">
        <v>0</v>
      </c>
      <c r="DV3429" s="77">
        <v>2.2704744949369219E-3</v>
      </c>
      <c r="DW3429" s="77">
        <v>2.2704744949369219E-3</v>
      </c>
      <c r="GE3429" s="77" t="s">
        <v>425</v>
      </c>
      <c r="GF3429" s="77" t="s">
        <v>155</v>
      </c>
      <c r="GG3429" s="77" t="s">
        <v>452</v>
      </c>
      <c r="GH3429" s="77" t="s">
        <v>446</v>
      </c>
      <c r="GI3429" s="77">
        <v>2025</v>
      </c>
      <c r="GJ3429" s="77" t="s">
        <v>301</v>
      </c>
      <c r="GK3429" s="77">
        <v>1.631433411568672E-3</v>
      </c>
      <c r="GL3429" s="77">
        <v>415.27751599999999</v>
      </c>
      <c r="GM3429" s="77">
        <v>2025</v>
      </c>
      <c r="GN3429" s="77" t="s">
        <v>175</v>
      </c>
      <c r="GO3429" s="77">
        <v>5.3000000000000005E-2</v>
      </c>
      <c r="GP3429" s="77">
        <v>3</v>
      </c>
      <c r="GQ3429" s="77">
        <v>0</v>
      </c>
      <c r="GR3429" s="77" t="s">
        <v>423</v>
      </c>
      <c r="GS3429" s="77">
        <v>0</v>
      </c>
      <c r="GT3429" s="77">
        <v>0</v>
      </c>
      <c r="GU3429" s="77">
        <v>0</v>
      </c>
      <c r="GV3429" s="77">
        <v>0</v>
      </c>
      <c r="GW3429" s="77">
        <v>0</v>
      </c>
      <c r="GX3429" s="77">
        <v>0</v>
      </c>
      <c r="GY3429" s="77">
        <v>5.59662090813094E-2</v>
      </c>
      <c r="GZ3429" s="77">
        <v>9.1305143414086183E-5</v>
      </c>
    </row>
    <row r="3430" spans="98:208" x14ac:dyDescent="0.25">
      <c r="CT3430" s="77" t="s">
        <v>155</v>
      </c>
      <c r="CU3430" s="77" t="s">
        <v>493</v>
      </c>
      <c r="CV3430" s="77" t="s">
        <v>460</v>
      </c>
      <c r="CW3430" s="77">
        <v>2020</v>
      </c>
      <c r="CX3430" s="77">
        <v>0</v>
      </c>
      <c r="CY3430" s="77">
        <v>0</v>
      </c>
      <c r="CZ3430" s="77">
        <v>0</v>
      </c>
      <c r="DA3430" s="77">
        <v>0</v>
      </c>
      <c r="DB3430" s="77">
        <v>8807.9522308791584</v>
      </c>
      <c r="DC3430" s="77">
        <v>222.2294216279156</v>
      </c>
      <c r="DD3430" s="77">
        <v>8585.7228092512414</v>
      </c>
      <c r="DE3430" s="77">
        <v>0</v>
      </c>
      <c r="DF3430" s="77">
        <v>514.45318018029423</v>
      </c>
      <c r="DG3430" s="77">
        <v>0</v>
      </c>
      <c r="DH3430" s="77">
        <v>0</v>
      </c>
      <c r="DI3430" s="77">
        <v>0</v>
      </c>
      <c r="DJ3430" s="77">
        <v>3.8462673757837161E-7</v>
      </c>
      <c r="DL3430" s="77">
        <v>0</v>
      </c>
      <c r="DM3430" s="77">
        <v>1.9787244832956475E-4</v>
      </c>
      <c r="DN3430" s="77">
        <v>1.9787244832956475E-4</v>
      </c>
      <c r="DO3430" s="77">
        <v>0</v>
      </c>
      <c r="DP3430" s="77">
        <v>0</v>
      </c>
      <c r="DQ3430" s="77">
        <v>0</v>
      </c>
      <c r="DR3430" s="77">
        <v>0</v>
      </c>
      <c r="DS3430" s="77">
        <v>0</v>
      </c>
      <c r="DT3430" s="77">
        <v>0</v>
      </c>
      <c r="DU3430" s="77">
        <v>0</v>
      </c>
      <c r="DV3430" s="77">
        <v>0</v>
      </c>
      <c r="DW3430" s="77">
        <v>0</v>
      </c>
      <c r="GE3430" s="77" t="s">
        <v>427</v>
      </c>
      <c r="GF3430" s="77" t="s">
        <v>155</v>
      </c>
      <c r="GG3430" s="77" t="s">
        <v>452</v>
      </c>
      <c r="GH3430" s="77" t="s">
        <v>446</v>
      </c>
      <c r="GI3430" s="77">
        <v>2025</v>
      </c>
      <c r="GJ3430" s="77" t="s">
        <v>303</v>
      </c>
      <c r="GK3430" s="77">
        <v>4.1186611014017688E-2</v>
      </c>
      <c r="GL3430" s="77">
        <v>415.27751599999999</v>
      </c>
      <c r="GM3430" s="77">
        <v>2025</v>
      </c>
      <c r="GN3430" s="77" t="s">
        <v>175</v>
      </c>
      <c r="GO3430" s="77">
        <v>5.3000000000000005E-2</v>
      </c>
      <c r="GP3430" s="77">
        <v>3</v>
      </c>
      <c r="GQ3430" s="77">
        <v>0</v>
      </c>
      <c r="GR3430" s="77" t="s">
        <v>423</v>
      </c>
      <c r="GS3430" s="77">
        <v>0</v>
      </c>
      <c r="GT3430" s="77">
        <v>0</v>
      </c>
      <c r="GU3430" s="77">
        <v>0</v>
      </c>
      <c r="GV3430" s="77">
        <v>0</v>
      </c>
      <c r="GW3430" s="77">
        <v>0</v>
      </c>
      <c r="GX3430" s="77">
        <v>0</v>
      </c>
      <c r="GY3430" s="77">
        <v>5.59662090813094E-2</v>
      </c>
      <c r="GZ3430" s="77">
        <v>2.3050584833610743E-3</v>
      </c>
    </row>
    <row r="3431" spans="98:208" x14ac:dyDescent="0.25">
      <c r="CT3431" s="77" t="s">
        <v>155</v>
      </c>
      <c r="CU3431" s="77" t="s">
        <v>493</v>
      </c>
      <c r="CV3431" s="77" t="s">
        <v>460</v>
      </c>
      <c r="CW3431" s="77">
        <v>2021</v>
      </c>
      <c r="CX3431" s="77">
        <v>0</v>
      </c>
      <c r="CY3431" s="77">
        <v>0</v>
      </c>
      <c r="CZ3431" s="77">
        <v>0</v>
      </c>
      <c r="DA3431" s="77">
        <v>0</v>
      </c>
      <c r="DB3431" s="77">
        <v>8807.9522308791584</v>
      </c>
      <c r="DC3431" s="77">
        <v>222.2294216279156</v>
      </c>
      <c r="DD3431" s="77">
        <v>8585.7228092512414</v>
      </c>
      <c r="DE3431" s="77">
        <v>0</v>
      </c>
      <c r="DF3431" s="77">
        <v>514.45318018029423</v>
      </c>
      <c r="DG3431" s="77">
        <v>514.45318018029423</v>
      </c>
      <c r="DH3431" s="77">
        <v>0</v>
      </c>
      <c r="DI3431" s="77">
        <v>0</v>
      </c>
      <c r="DJ3431" s="77">
        <v>3.8462673757837161E-7</v>
      </c>
      <c r="DL3431" s="77">
        <v>0</v>
      </c>
      <c r="DM3431" s="77">
        <v>1.9787244832956475E-4</v>
      </c>
      <c r="DN3431" s="77">
        <v>1.9787244832956475E-4</v>
      </c>
      <c r="DO3431" s="77">
        <v>0</v>
      </c>
      <c r="DP3431" s="77">
        <v>1.9787244832956475E-4</v>
      </c>
      <c r="DQ3431" s="77">
        <v>1.9787244832956475E-4</v>
      </c>
      <c r="DR3431" s="77">
        <v>0</v>
      </c>
      <c r="DS3431" s="77">
        <v>0</v>
      </c>
      <c r="DT3431" s="77">
        <v>0</v>
      </c>
      <c r="DU3431" s="77">
        <v>0</v>
      </c>
      <c r="DV3431" s="77">
        <v>0</v>
      </c>
      <c r="DW3431" s="77">
        <v>0</v>
      </c>
      <c r="GE3431" s="77" t="s">
        <v>422</v>
      </c>
      <c r="GF3431" s="77" t="s">
        <v>155</v>
      </c>
      <c r="GG3431" s="77" t="s">
        <v>452</v>
      </c>
      <c r="GH3431" s="77" t="s">
        <v>453</v>
      </c>
      <c r="GI3431" s="77">
        <v>2021</v>
      </c>
      <c r="GJ3431" s="77" t="s">
        <v>305</v>
      </c>
      <c r="GK3431" s="77">
        <v>222.22942162788729</v>
      </c>
      <c r="GL3431" s="77">
        <v>415.27751599999999</v>
      </c>
      <c r="GM3431" s="77">
        <v>2021</v>
      </c>
      <c r="GN3431" s="77" t="s">
        <v>175</v>
      </c>
      <c r="GO3431" s="77">
        <v>0.13250000000000001</v>
      </c>
      <c r="GP3431" s="77">
        <v>3</v>
      </c>
      <c r="GQ3431" s="77">
        <v>0</v>
      </c>
      <c r="GR3431" s="77" t="s">
        <v>423</v>
      </c>
      <c r="GS3431" s="77">
        <v>0.1527377521613833</v>
      </c>
      <c r="GT3431" s="77">
        <v>33.942822323567803</v>
      </c>
      <c r="GU3431" s="77">
        <v>0.1527377521613833</v>
      </c>
      <c r="GV3431" s="77">
        <v>33.942822323567803</v>
      </c>
      <c r="GW3431" s="77">
        <v>0</v>
      </c>
      <c r="GX3431" s="77">
        <v>0</v>
      </c>
      <c r="GY3431" s="77">
        <v>0</v>
      </c>
      <c r="GZ3431" s="77">
        <v>0</v>
      </c>
    </row>
    <row r="3432" spans="98:208" x14ac:dyDescent="0.25">
      <c r="CT3432" s="77" t="s">
        <v>155</v>
      </c>
      <c r="CU3432" s="77" t="s">
        <v>493</v>
      </c>
      <c r="CV3432" s="77" t="s">
        <v>460</v>
      </c>
      <c r="CW3432" s="77">
        <v>2022</v>
      </c>
      <c r="CX3432" s="77">
        <v>0</v>
      </c>
      <c r="CY3432" s="77">
        <v>0</v>
      </c>
      <c r="CZ3432" s="77">
        <v>0</v>
      </c>
      <c r="DA3432" s="77">
        <v>0</v>
      </c>
      <c r="DB3432" s="77">
        <v>8807.9522308791584</v>
      </c>
      <c r="DC3432" s="77">
        <v>222.2294216279156</v>
      </c>
      <c r="DD3432" s="77">
        <v>8585.7228092512414</v>
      </c>
      <c r="DE3432" s="77">
        <v>0</v>
      </c>
      <c r="DF3432" s="77">
        <v>514.45318018029423</v>
      </c>
      <c r="DG3432" s="77">
        <v>514.45318018029423</v>
      </c>
      <c r="DH3432" s="77">
        <v>514.45318018029423</v>
      </c>
      <c r="DI3432" s="77">
        <v>0</v>
      </c>
      <c r="DJ3432" s="77">
        <v>3.8462673757837161E-7</v>
      </c>
      <c r="DL3432" s="77">
        <v>0</v>
      </c>
      <c r="DM3432" s="77">
        <v>1.9787244832956475E-4</v>
      </c>
      <c r="DN3432" s="77">
        <v>1.9787244832956475E-4</v>
      </c>
      <c r="DO3432" s="77">
        <v>0</v>
      </c>
      <c r="DP3432" s="77">
        <v>1.9787244832956475E-4</v>
      </c>
      <c r="DQ3432" s="77">
        <v>1.9787244832956475E-4</v>
      </c>
      <c r="DR3432" s="77">
        <v>0</v>
      </c>
      <c r="DS3432" s="77">
        <v>1.9787244832956475E-4</v>
      </c>
      <c r="DT3432" s="77">
        <v>1.9787244832956475E-4</v>
      </c>
      <c r="DU3432" s="77">
        <v>0</v>
      </c>
      <c r="DV3432" s="77">
        <v>0</v>
      </c>
      <c r="DW3432" s="77">
        <v>0</v>
      </c>
      <c r="GE3432" s="77" t="s">
        <v>425</v>
      </c>
      <c r="GF3432" s="77" t="s">
        <v>155</v>
      </c>
      <c r="GG3432" s="77" t="s">
        <v>452</v>
      </c>
      <c r="GH3432" s="77" t="s">
        <v>453</v>
      </c>
      <c r="GI3432" s="77">
        <v>2021</v>
      </c>
      <c r="GJ3432" s="77" t="s">
        <v>301</v>
      </c>
      <c r="GK3432" s="77">
        <v>8585.7228092501427</v>
      </c>
      <c r="GL3432" s="77">
        <v>415.27751599999999</v>
      </c>
      <c r="GM3432" s="77">
        <v>2021</v>
      </c>
      <c r="GN3432" s="77" t="s">
        <v>175</v>
      </c>
      <c r="GO3432" s="77">
        <v>5.3000000000000005E-2</v>
      </c>
      <c r="GP3432" s="77">
        <v>3</v>
      </c>
      <c r="GQ3432" s="77">
        <v>0</v>
      </c>
      <c r="GR3432" s="77" t="s">
        <v>423</v>
      </c>
      <c r="GS3432" s="77">
        <v>5.59662090813094E-2</v>
      </c>
      <c r="GT3432" s="77">
        <v>480.51035785666056</v>
      </c>
      <c r="GU3432" s="77">
        <v>5.59662090813094E-2</v>
      </c>
      <c r="GV3432" s="77">
        <v>480.51035785666056</v>
      </c>
      <c r="GW3432" s="77">
        <v>0</v>
      </c>
      <c r="GX3432" s="77">
        <v>0</v>
      </c>
      <c r="GY3432" s="77">
        <v>0</v>
      </c>
      <c r="GZ3432" s="77">
        <v>0</v>
      </c>
    </row>
    <row r="3433" spans="98:208" x14ac:dyDescent="0.25">
      <c r="CT3433" s="77" t="s">
        <v>155</v>
      </c>
      <c r="CU3433" s="77" t="s">
        <v>493</v>
      </c>
      <c r="CV3433" s="77" t="s">
        <v>460</v>
      </c>
      <c r="CW3433" s="77">
        <v>2023</v>
      </c>
      <c r="CX3433" s="77">
        <v>0</v>
      </c>
      <c r="CY3433" s="77">
        <v>0</v>
      </c>
      <c r="CZ3433" s="77">
        <v>0</v>
      </c>
      <c r="DA3433" s="77">
        <v>0</v>
      </c>
      <c r="DB3433" s="77">
        <v>9129.7460702400404</v>
      </c>
      <c r="DC3433" s="77">
        <v>233.23007680802829</v>
      </c>
      <c r="DD3433" s="77">
        <v>8896.5159934320127</v>
      </c>
      <c r="DE3433" s="77">
        <v>0</v>
      </c>
      <c r="DF3433" s="77">
        <v>0</v>
      </c>
      <c r="DG3433" s="77">
        <v>533.5273118517141</v>
      </c>
      <c r="DH3433" s="77">
        <v>533.5273118517141</v>
      </c>
      <c r="DI3433" s="77">
        <v>533.5273118517141</v>
      </c>
      <c r="DJ3433" s="77">
        <v>3.8462673757837161E-7</v>
      </c>
      <c r="DL3433" s="77">
        <v>0</v>
      </c>
      <c r="DM3433" s="77">
        <v>0</v>
      </c>
      <c r="DN3433" s="77">
        <v>0</v>
      </c>
      <c r="DO3433" s="77">
        <v>0</v>
      </c>
      <c r="DP3433" s="77">
        <v>2.0520886936648328E-4</v>
      </c>
      <c r="DQ3433" s="77">
        <v>2.0520886936648328E-4</v>
      </c>
      <c r="DR3433" s="77">
        <v>0</v>
      </c>
      <c r="DS3433" s="77">
        <v>2.0520886936648328E-4</v>
      </c>
      <c r="DT3433" s="77">
        <v>2.0520886936648328E-4</v>
      </c>
      <c r="DU3433" s="77">
        <v>0</v>
      </c>
      <c r="DV3433" s="77">
        <v>2.0520886936648328E-4</v>
      </c>
      <c r="DW3433" s="77">
        <v>2.0520886936648328E-4</v>
      </c>
      <c r="GE3433" s="77" t="s">
        <v>427</v>
      </c>
      <c r="GF3433" s="77" t="s">
        <v>155</v>
      </c>
      <c r="GG3433" s="77" t="s">
        <v>452</v>
      </c>
      <c r="GH3433" s="77" t="s">
        <v>453</v>
      </c>
      <c r="GI3433" s="77">
        <v>2021</v>
      </c>
      <c r="GJ3433" s="77" t="s">
        <v>303</v>
      </c>
      <c r="GK3433" s="77">
        <v>5338.1784104581102</v>
      </c>
      <c r="GL3433" s="77">
        <v>415.27751599999999</v>
      </c>
      <c r="GM3433" s="77">
        <v>2021</v>
      </c>
      <c r="GN3433" s="77" t="s">
        <v>175</v>
      </c>
      <c r="GO3433" s="77">
        <v>5.3000000000000005E-2</v>
      </c>
      <c r="GP3433" s="77">
        <v>3</v>
      </c>
      <c r="GQ3433" s="77">
        <v>0</v>
      </c>
      <c r="GR3433" s="77" t="s">
        <v>423</v>
      </c>
      <c r="GS3433" s="77">
        <v>5.59662090813094E-2</v>
      </c>
      <c r="GT3433" s="77">
        <v>298.75760903303046</v>
      </c>
      <c r="GU3433" s="77">
        <v>5.59662090813094E-2</v>
      </c>
      <c r="GV3433" s="77">
        <v>298.75760903303046</v>
      </c>
      <c r="GW3433" s="77">
        <v>0</v>
      </c>
      <c r="GX3433" s="77">
        <v>0</v>
      </c>
      <c r="GY3433" s="77">
        <v>0</v>
      </c>
      <c r="GZ3433" s="77">
        <v>0</v>
      </c>
    </row>
    <row r="3434" spans="98:208" x14ac:dyDescent="0.25">
      <c r="CT3434" s="77" t="s">
        <v>155</v>
      </c>
      <c r="CU3434" s="77" t="s">
        <v>493</v>
      </c>
      <c r="CV3434" s="77" t="s">
        <v>460</v>
      </c>
      <c r="CW3434" s="77">
        <v>2024</v>
      </c>
      <c r="CX3434" s="77">
        <v>0</v>
      </c>
      <c r="CY3434" s="77">
        <v>0</v>
      </c>
      <c r="CZ3434" s="77">
        <v>0</v>
      </c>
      <c r="DA3434" s="77">
        <v>0</v>
      </c>
      <c r="DB3434" s="77">
        <v>9129.7460702400404</v>
      </c>
      <c r="DC3434" s="77">
        <v>233.23007680802829</v>
      </c>
      <c r="DD3434" s="77">
        <v>8896.5159934320127</v>
      </c>
      <c r="DE3434" s="77">
        <v>0</v>
      </c>
      <c r="DF3434" s="77">
        <v>0</v>
      </c>
      <c r="DG3434" s="77">
        <v>0</v>
      </c>
      <c r="DH3434" s="77">
        <v>533.5273118517141</v>
      </c>
      <c r="DI3434" s="77">
        <v>533.5273118517141</v>
      </c>
      <c r="DJ3434" s="77">
        <v>3.8462673757837161E-7</v>
      </c>
      <c r="DL3434" s="77">
        <v>0</v>
      </c>
      <c r="DM3434" s="77">
        <v>0</v>
      </c>
      <c r="DN3434" s="77">
        <v>0</v>
      </c>
      <c r="DO3434" s="77">
        <v>0</v>
      </c>
      <c r="DP3434" s="77">
        <v>0</v>
      </c>
      <c r="DQ3434" s="77">
        <v>0</v>
      </c>
      <c r="DR3434" s="77">
        <v>0</v>
      </c>
      <c r="DS3434" s="77">
        <v>2.0520886936648328E-4</v>
      </c>
      <c r="DT3434" s="77">
        <v>2.0520886936648328E-4</v>
      </c>
      <c r="DU3434" s="77">
        <v>0</v>
      </c>
      <c r="DV3434" s="77">
        <v>2.0520886936648328E-4</v>
      </c>
      <c r="DW3434" s="77">
        <v>2.0520886936648328E-4</v>
      </c>
      <c r="GE3434" s="77" t="s">
        <v>422</v>
      </c>
      <c r="GF3434" s="77" t="s">
        <v>155</v>
      </c>
      <c r="GG3434" s="77" t="s">
        <v>452</v>
      </c>
      <c r="GH3434" s="77" t="s">
        <v>453</v>
      </c>
      <c r="GI3434" s="77">
        <v>2022</v>
      </c>
      <c r="GJ3434" s="77" t="s">
        <v>305</v>
      </c>
      <c r="GK3434" s="77">
        <v>222.22942162788729</v>
      </c>
      <c r="GL3434" s="77">
        <v>415.27751599999999</v>
      </c>
      <c r="GM3434" s="77">
        <v>2022</v>
      </c>
      <c r="GN3434" s="77" t="s">
        <v>175</v>
      </c>
      <c r="GO3434" s="77">
        <v>0.13250000000000001</v>
      </c>
      <c r="GP3434" s="77">
        <v>3</v>
      </c>
      <c r="GQ3434" s="77">
        <v>0</v>
      </c>
      <c r="GR3434" s="77" t="s">
        <v>423</v>
      </c>
      <c r="GS3434" s="77">
        <v>0.1527377521613833</v>
      </c>
      <c r="GT3434" s="77">
        <v>33.942822323567803</v>
      </c>
      <c r="GU3434" s="77">
        <v>0.1527377521613833</v>
      </c>
      <c r="GV3434" s="77">
        <v>33.942822323567803</v>
      </c>
      <c r="GW3434" s="77">
        <v>0.1527377521613833</v>
      </c>
      <c r="GX3434" s="77">
        <v>33.942822323567803</v>
      </c>
      <c r="GY3434" s="77">
        <v>0</v>
      </c>
      <c r="GZ3434" s="77">
        <v>0</v>
      </c>
    </row>
    <row r="3435" spans="98:208" x14ac:dyDescent="0.25">
      <c r="CT3435" s="77" t="s">
        <v>155</v>
      </c>
      <c r="CU3435" s="77" t="s">
        <v>493</v>
      </c>
      <c r="CV3435" s="77" t="s">
        <v>460</v>
      </c>
      <c r="CW3435" s="77">
        <v>2025</v>
      </c>
      <c r="CX3435" s="77">
        <v>0</v>
      </c>
      <c r="CY3435" s="77">
        <v>0</v>
      </c>
      <c r="CZ3435" s="77">
        <v>0</v>
      </c>
      <c r="DA3435" s="77">
        <v>0</v>
      </c>
      <c r="DB3435" s="77">
        <v>9129.7460702400404</v>
      </c>
      <c r="DC3435" s="77">
        <v>233.23007680802829</v>
      </c>
      <c r="DD3435" s="77">
        <v>8896.5159934320127</v>
      </c>
      <c r="DE3435" s="77">
        <v>0</v>
      </c>
      <c r="DF3435" s="77">
        <v>0</v>
      </c>
      <c r="DG3435" s="77">
        <v>0</v>
      </c>
      <c r="DH3435" s="77">
        <v>0</v>
      </c>
      <c r="DI3435" s="77">
        <v>533.5273118517141</v>
      </c>
      <c r="DJ3435" s="77">
        <v>3.8462673757837161E-7</v>
      </c>
      <c r="DL3435" s="77">
        <v>0</v>
      </c>
      <c r="DM3435" s="77">
        <v>0</v>
      </c>
      <c r="DN3435" s="77">
        <v>0</v>
      </c>
      <c r="DO3435" s="77">
        <v>0</v>
      </c>
      <c r="DP3435" s="77">
        <v>0</v>
      </c>
      <c r="DQ3435" s="77">
        <v>0</v>
      </c>
      <c r="DR3435" s="77">
        <v>0</v>
      </c>
      <c r="DS3435" s="77">
        <v>0</v>
      </c>
      <c r="DT3435" s="77">
        <v>0</v>
      </c>
      <c r="DU3435" s="77">
        <v>0</v>
      </c>
      <c r="DV3435" s="77">
        <v>2.0520886936648328E-4</v>
      </c>
      <c r="DW3435" s="77">
        <v>2.0520886936648328E-4</v>
      </c>
      <c r="GE3435" s="77" t="s">
        <v>425</v>
      </c>
      <c r="GF3435" s="77" t="s">
        <v>155</v>
      </c>
      <c r="GG3435" s="77" t="s">
        <v>452</v>
      </c>
      <c r="GH3435" s="77" t="s">
        <v>453</v>
      </c>
      <c r="GI3435" s="77">
        <v>2022</v>
      </c>
      <c r="GJ3435" s="77" t="s">
        <v>301</v>
      </c>
      <c r="GK3435" s="77">
        <v>8585.7228092501427</v>
      </c>
      <c r="GL3435" s="77">
        <v>415.27751599999999</v>
      </c>
      <c r="GM3435" s="77">
        <v>2022</v>
      </c>
      <c r="GN3435" s="77" t="s">
        <v>175</v>
      </c>
      <c r="GO3435" s="77">
        <v>5.3000000000000005E-2</v>
      </c>
      <c r="GP3435" s="77">
        <v>3</v>
      </c>
      <c r="GQ3435" s="77">
        <v>0</v>
      </c>
      <c r="GR3435" s="77" t="s">
        <v>423</v>
      </c>
      <c r="GS3435" s="77">
        <v>5.59662090813094E-2</v>
      </c>
      <c r="GT3435" s="77">
        <v>480.51035785666056</v>
      </c>
      <c r="GU3435" s="77">
        <v>5.59662090813094E-2</v>
      </c>
      <c r="GV3435" s="77">
        <v>480.51035785666056</v>
      </c>
      <c r="GW3435" s="77">
        <v>5.59662090813094E-2</v>
      </c>
      <c r="GX3435" s="77">
        <v>480.51035785666056</v>
      </c>
      <c r="GY3435" s="77">
        <v>0</v>
      </c>
      <c r="GZ3435" s="77">
        <v>0</v>
      </c>
    </row>
    <row r="3436" spans="98:208" x14ac:dyDescent="0.25">
      <c r="CT3436" s="77" t="s">
        <v>155</v>
      </c>
      <c r="CU3436" s="77" t="s">
        <v>493</v>
      </c>
      <c r="CV3436" s="77" t="s">
        <v>467</v>
      </c>
      <c r="CW3436" s="77">
        <v>2020</v>
      </c>
      <c r="CX3436" s="77">
        <v>0</v>
      </c>
      <c r="CY3436" s="77">
        <v>0</v>
      </c>
      <c r="CZ3436" s="77">
        <v>0</v>
      </c>
      <c r="DA3436" s="77">
        <v>0</v>
      </c>
      <c r="DB3436" s="77">
        <v>5.2405583313015693</v>
      </c>
      <c r="DC3436" s="77">
        <v>0.69641821681218308</v>
      </c>
      <c r="DD3436" s="77">
        <v>2.9419641522809652</v>
      </c>
      <c r="DE3436" s="77">
        <v>1.6021759622082661</v>
      </c>
      <c r="DF3436" s="77">
        <v>0.36068764874240128</v>
      </c>
      <c r="DG3436" s="77">
        <v>0</v>
      </c>
      <c r="DH3436" s="77">
        <v>0</v>
      </c>
      <c r="DI3436" s="77">
        <v>0</v>
      </c>
      <c r="DJ3436" s="77">
        <v>2.307760429509684E-6</v>
      </c>
      <c r="DL3436" s="77">
        <v>0</v>
      </c>
      <c r="DM3436" s="77">
        <v>8.3238068318060202E-7</v>
      </c>
      <c r="DN3436" s="77">
        <v>8.3238068318060202E-7</v>
      </c>
      <c r="DO3436" s="77">
        <v>0</v>
      </c>
      <c r="DP3436" s="77">
        <v>0</v>
      </c>
      <c r="DQ3436" s="77">
        <v>0</v>
      </c>
      <c r="DR3436" s="77">
        <v>0</v>
      </c>
      <c r="DS3436" s="77">
        <v>0</v>
      </c>
      <c r="DT3436" s="77">
        <v>0</v>
      </c>
      <c r="DU3436" s="77">
        <v>0</v>
      </c>
      <c r="DV3436" s="77">
        <v>0</v>
      </c>
      <c r="DW3436" s="77">
        <v>0</v>
      </c>
      <c r="GE3436" s="77" t="s">
        <v>427</v>
      </c>
      <c r="GF3436" s="77" t="s">
        <v>155</v>
      </c>
      <c r="GG3436" s="77" t="s">
        <v>452</v>
      </c>
      <c r="GH3436" s="77" t="s">
        <v>453</v>
      </c>
      <c r="GI3436" s="77">
        <v>2022</v>
      </c>
      <c r="GJ3436" s="77" t="s">
        <v>303</v>
      </c>
      <c r="GK3436" s="77">
        <v>5338.1784104581102</v>
      </c>
      <c r="GL3436" s="77">
        <v>415.27751599999999</v>
      </c>
      <c r="GM3436" s="77">
        <v>2022</v>
      </c>
      <c r="GN3436" s="77" t="s">
        <v>175</v>
      </c>
      <c r="GO3436" s="77">
        <v>5.3000000000000005E-2</v>
      </c>
      <c r="GP3436" s="77">
        <v>3</v>
      </c>
      <c r="GQ3436" s="77">
        <v>0</v>
      </c>
      <c r="GR3436" s="77" t="s">
        <v>423</v>
      </c>
      <c r="GS3436" s="77">
        <v>5.59662090813094E-2</v>
      </c>
      <c r="GT3436" s="77">
        <v>298.75760903303046</v>
      </c>
      <c r="GU3436" s="77">
        <v>5.59662090813094E-2</v>
      </c>
      <c r="GV3436" s="77">
        <v>298.75760903303046</v>
      </c>
      <c r="GW3436" s="77">
        <v>5.59662090813094E-2</v>
      </c>
      <c r="GX3436" s="77">
        <v>298.75760903303046</v>
      </c>
      <c r="GY3436" s="77">
        <v>0</v>
      </c>
      <c r="GZ3436" s="77">
        <v>0</v>
      </c>
    </row>
    <row r="3437" spans="98:208" x14ac:dyDescent="0.25">
      <c r="CT3437" s="77" t="s">
        <v>155</v>
      </c>
      <c r="CU3437" s="77" t="s">
        <v>493</v>
      </c>
      <c r="CV3437" s="77" t="s">
        <v>467</v>
      </c>
      <c r="CW3437" s="77">
        <v>2021</v>
      </c>
      <c r="CX3437" s="77">
        <v>0</v>
      </c>
      <c r="CY3437" s="77">
        <v>0</v>
      </c>
      <c r="CZ3437" s="77">
        <v>0</v>
      </c>
      <c r="DA3437" s="77">
        <v>0</v>
      </c>
      <c r="DB3437" s="77">
        <v>5.2405583313015693</v>
      </c>
      <c r="DC3437" s="77">
        <v>0.69641821681218308</v>
      </c>
      <c r="DD3437" s="77">
        <v>2.9419641522809652</v>
      </c>
      <c r="DE3437" s="77">
        <v>1.6021759622082661</v>
      </c>
      <c r="DF3437" s="77">
        <v>0.36068764874240128</v>
      </c>
      <c r="DG3437" s="77">
        <v>0.36068764874240128</v>
      </c>
      <c r="DH3437" s="77">
        <v>0</v>
      </c>
      <c r="DI3437" s="77">
        <v>0</v>
      </c>
      <c r="DJ3437" s="77">
        <v>2.307760429509684E-6</v>
      </c>
      <c r="DL3437" s="77">
        <v>0</v>
      </c>
      <c r="DM3437" s="77">
        <v>8.3238068318060202E-7</v>
      </c>
      <c r="DN3437" s="77">
        <v>8.3238068318060202E-7</v>
      </c>
      <c r="DO3437" s="77">
        <v>0</v>
      </c>
      <c r="DP3437" s="77">
        <v>8.3238068318060202E-7</v>
      </c>
      <c r="DQ3437" s="77">
        <v>8.3238068318060202E-7</v>
      </c>
      <c r="DR3437" s="77">
        <v>0</v>
      </c>
      <c r="DS3437" s="77">
        <v>0</v>
      </c>
      <c r="DT3437" s="77">
        <v>0</v>
      </c>
      <c r="DU3437" s="77">
        <v>0</v>
      </c>
      <c r="DV3437" s="77">
        <v>0</v>
      </c>
      <c r="DW3437" s="77">
        <v>0</v>
      </c>
      <c r="GE3437" s="77" t="s">
        <v>422</v>
      </c>
      <c r="GF3437" s="77" t="s">
        <v>155</v>
      </c>
      <c r="GG3437" s="77" t="s">
        <v>452</v>
      </c>
      <c r="GH3437" s="77" t="s">
        <v>453</v>
      </c>
      <c r="GI3437" s="77">
        <v>2023</v>
      </c>
      <c r="GJ3437" s="77" t="s">
        <v>305</v>
      </c>
      <c r="GK3437" s="77">
        <v>233.23007680799881</v>
      </c>
      <c r="GL3437" s="77">
        <v>415.27751599999999</v>
      </c>
      <c r="GM3437" s="77">
        <v>2023</v>
      </c>
      <c r="GN3437" s="77" t="s">
        <v>175</v>
      </c>
      <c r="GO3437" s="77">
        <v>0.13250000000000001</v>
      </c>
      <c r="GP3437" s="77">
        <v>3</v>
      </c>
      <c r="GQ3437" s="77">
        <v>0</v>
      </c>
      <c r="GR3437" s="77" t="s">
        <v>423</v>
      </c>
      <c r="GS3437" s="77">
        <v>0</v>
      </c>
      <c r="GT3437" s="77">
        <v>0</v>
      </c>
      <c r="GU3437" s="77">
        <v>0.1527377521613833</v>
      </c>
      <c r="GV3437" s="77">
        <v>35.623037668080514</v>
      </c>
      <c r="GW3437" s="77">
        <v>0.1527377521613833</v>
      </c>
      <c r="GX3437" s="77">
        <v>35.623037668080514</v>
      </c>
      <c r="GY3437" s="77">
        <v>0.1527377521613833</v>
      </c>
      <c r="GZ3437" s="77">
        <v>35.623037668080514</v>
      </c>
    </row>
    <row r="3438" spans="98:208" x14ac:dyDescent="0.25">
      <c r="CT3438" s="77" t="s">
        <v>155</v>
      </c>
      <c r="CU3438" s="77" t="s">
        <v>493</v>
      </c>
      <c r="CV3438" s="77" t="s">
        <v>467</v>
      </c>
      <c r="CW3438" s="77">
        <v>2022</v>
      </c>
      <c r="CX3438" s="77">
        <v>0</v>
      </c>
      <c r="CY3438" s="77">
        <v>0</v>
      </c>
      <c r="CZ3438" s="77">
        <v>0</v>
      </c>
      <c r="DA3438" s="77">
        <v>0</v>
      </c>
      <c r="DB3438" s="77">
        <v>5.2405583313015693</v>
      </c>
      <c r="DC3438" s="77">
        <v>0.69641821681218308</v>
      </c>
      <c r="DD3438" s="77">
        <v>2.9419641522809652</v>
      </c>
      <c r="DE3438" s="77">
        <v>1.6021759622082661</v>
      </c>
      <c r="DF3438" s="77">
        <v>0.36068764874240128</v>
      </c>
      <c r="DG3438" s="77">
        <v>0.36068764874240128</v>
      </c>
      <c r="DH3438" s="77">
        <v>0.36068764874240128</v>
      </c>
      <c r="DI3438" s="77">
        <v>0</v>
      </c>
      <c r="DJ3438" s="77">
        <v>2.307760429509684E-6</v>
      </c>
      <c r="DL3438" s="77">
        <v>0</v>
      </c>
      <c r="DM3438" s="77">
        <v>8.3238068318060202E-7</v>
      </c>
      <c r="DN3438" s="77">
        <v>8.3238068318060202E-7</v>
      </c>
      <c r="DO3438" s="77">
        <v>0</v>
      </c>
      <c r="DP3438" s="77">
        <v>8.3238068318060202E-7</v>
      </c>
      <c r="DQ3438" s="77">
        <v>8.3238068318060202E-7</v>
      </c>
      <c r="DR3438" s="77">
        <v>0</v>
      </c>
      <c r="DS3438" s="77">
        <v>8.3238068318060202E-7</v>
      </c>
      <c r="DT3438" s="77">
        <v>8.3238068318060202E-7</v>
      </c>
      <c r="DU3438" s="77">
        <v>0</v>
      </c>
      <c r="DV3438" s="77">
        <v>0</v>
      </c>
      <c r="DW3438" s="77">
        <v>0</v>
      </c>
      <c r="GE3438" s="77" t="s">
        <v>425</v>
      </c>
      <c r="GF3438" s="77" t="s">
        <v>155</v>
      </c>
      <c r="GG3438" s="77" t="s">
        <v>452</v>
      </c>
      <c r="GH3438" s="77" t="s">
        <v>453</v>
      </c>
      <c r="GI3438" s="77">
        <v>2023</v>
      </c>
      <c r="GJ3438" s="77" t="s">
        <v>301</v>
      </c>
      <c r="GK3438" s="77">
        <v>8896.5159934308704</v>
      </c>
      <c r="GL3438" s="77">
        <v>415.27751599999999</v>
      </c>
      <c r="GM3438" s="77">
        <v>2023</v>
      </c>
      <c r="GN3438" s="77" t="s">
        <v>175</v>
      </c>
      <c r="GO3438" s="77">
        <v>5.3000000000000005E-2</v>
      </c>
      <c r="GP3438" s="77">
        <v>3</v>
      </c>
      <c r="GQ3438" s="77">
        <v>0</v>
      </c>
      <c r="GR3438" s="77" t="s">
        <v>423</v>
      </c>
      <c r="GS3438" s="77">
        <v>0</v>
      </c>
      <c r="GT3438" s="77">
        <v>0</v>
      </c>
      <c r="GU3438" s="77">
        <v>5.59662090813094E-2</v>
      </c>
      <c r="GV3438" s="77">
        <v>497.90427418356506</v>
      </c>
      <c r="GW3438" s="77">
        <v>5.59662090813094E-2</v>
      </c>
      <c r="GX3438" s="77">
        <v>497.90427418356506</v>
      </c>
      <c r="GY3438" s="77">
        <v>5.59662090813094E-2</v>
      </c>
      <c r="GZ3438" s="77">
        <v>497.90427418356506</v>
      </c>
    </row>
    <row r="3439" spans="98:208" x14ac:dyDescent="0.25">
      <c r="CT3439" s="77" t="s">
        <v>155</v>
      </c>
      <c r="CU3439" s="77" t="s">
        <v>493</v>
      </c>
      <c r="CV3439" s="77" t="s">
        <v>467</v>
      </c>
      <c r="CW3439" s="77">
        <v>2023</v>
      </c>
      <c r="CX3439" s="77">
        <v>0</v>
      </c>
      <c r="CY3439" s="77">
        <v>0</v>
      </c>
      <c r="CZ3439" s="77">
        <v>0</v>
      </c>
      <c r="DA3439" s="77">
        <v>0</v>
      </c>
      <c r="DB3439" s="77">
        <v>5.4750346070077383</v>
      </c>
      <c r="DC3439" s="77">
        <v>0.71896016785816841</v>
      </c>
      <c r="DD3439" s="77">
        <v>3.0714971986150519</v>
      </c>
      <c r="DE3439" s="77">
        <v>1.6845772405344399</v>
      </c>
      <c r="DF3439" s="77">
        <v>0</v>
      </c>
      <c r="DG3439" s="77">
        <v>0.37599181639993928</v>
      </c>
      <c r="DH3439" s="77">
        <v>0.37599181639993928</v>
      </c>
      <c r="DI3439" s="77">
        <v>0.37599181639993928</v>
      </c>
      <c r="DJ3439" s="77">
        <v>2.307760429509684E-6</v>
      </c>
      <c r="DL3439" s="77">
        <v>0</v>
      </c>
      <c r="DM3439" s="77">
        <v>0</v>
      </c>
      <c r="DN3439" s="77">
        <v>0</v>
      </c>
      <c r="DO3439" s="77">
        <v>0</v>
      </c>
      <c r="DP3439" s="77">
        <v>8.6769903570725013E-7</v>
      </c>
      <c r="DQ3439" s="77">
        <v>8.6769903570725013E-7</v>
      </c>
      <c r="DR3439" s="77">
        <v>0</v>
      </c>
      <c r="DS3439" s="77">
        <v>8.6769903570725013E-7</v>
      </c>
      <c r="DT3439" s="77">
        <v>8.6769903570725013E-7</v>
      </c>
      <c r="DU3439" s="77">
        <v>0</v>
      </c>
      <c r="DV3439" s="77">
        <v>8.6769903570725013E-7</v>
      </c>
      <c r="DW3439" s="77">
        <v>8.6769903570725013E-7</v>
      </c>
      <c r="GE3439" s="77" t="s">
        <v>427</v>
      </c>
      <c r="GF3439" s="77" t="s">
        <v>155</v>
      </c>
      <c r="GG3439" s="77" t="s">
        <v>452</v>
      </c>
      <c r="GH3439" s="77" t="s">
        <v>453</v>
      </c>
      <c r="GI3439" s="77">
        <v>2023</v>
      </c>
      <c r="GJ3439" s="77" t="s">
        <v>303</v>
      </c>
      <c r="GK3439" s="77">
        <v>5534.891486201509</v>
      </c>
      <c r="GL3439" s="77">
        <v>415.27751599999999</v>
      </c>
      <c r="GM3439" s="77">
        <v>2023</v>
      </c>
      <c r="GN3439" s="77" t="s">
        <v>175</v>
      </c>
      <c r="GO3439" s="77">
        <v>5.3000000000000005E-2</v>
      </c>
      <c r="GP3439" s="77">
        <v>3</v>
      </c>
      <c r="GQ3439" s="77">
        <v>0</v>
      </c>
      <c r="GR3439" s="77" t="s">
        <v>423</v>
      </c>
      <c r="GS3439" s="77">
        <v>0</v>
      </c>
      <c r="GT3439" s="77">
        <v>0</v>
      </c>
      <c r="GU3439" s="77">
        <v>5.59662090813094E-2</v>
      </c>
      <c r="GV3439" s="77">
        <v>309.76689415911295</v>
      </c>
      <c r="GW3439" s="77">
        <v>5.59662090813094E-2</v>
      </c>
      <c r="GX3439" s="77">
        <v>309.76689415911295</v>
      </c>
      <c r="GY3439" s="77">
        <v>5.59662090813094E-2</v>
      </c>
      <c r="GZ3439" s="77">
        <v>309.76689415911295</v>
      </c>
    </row>
    <row r="3440" spans="98:208" x14ac:dyDescent="0.25">
      <c r="CT3440" s="77" t="s">
        <v>155</v>
      </c>
      <c r="CU3440" s="77" t="s">
        <v>493</v>
      </c>
      <c r="CV3440" s="77" t="s">
        <v>467</v>
      </c>
      <c r="CW3440" s="77">
        <v>2024</v>
      </c>
      <c r="CX3440" s="77">
        <v>0</v>
      </c>
      <c r="CY3440" s="77">
        <v>0</v>
      </c>
      <c r="CZ3440" s="77">
        <v>0</v>
      </c>
      <c r="DA3440" s="77">
        <v>0</v>
      </c>
      <c r="DB3440" s="77">
        <v>5.4750346070077383</v>
      </c>
      <c r="DC3440" s="77">
        <v>0.71896016785816841</v>
      </c>
      <c r="DD3440" s="77">
        <v>3.0714971986150519</v>
      </c>
      <c r="DE3440" s="77">
        <v>1.6845772405344399</v>
      </c>
      <c r="DF3440" s="77">
        <v>0</v>
      </c>
      <c r="DG3440" s="77">
        <v>0</v>
      </c>
      <c r="DH3440" s="77">
        <v>0.37599181639993928</v>
      </c>
      <c r="DI3440" s="77">
        <v>0.37599181639993928</v>
      </c>
      <c r="DJ3440" s="77">
        <v>2.307760429509684E-6</v>
      </c>
      <c r="DL3440" s="77">
        <v>0</v>
      </c>
      <c r="DM3440" s="77">
        <v>0</v>
      </c>
      <c r="DN3440" s="77">
        <v>0</v>
      </c>
      <c r="DO3440" s="77">
        <v>0</v>
      </c>
      <c r="DP3440" s="77">
        <v>0</v>
      </c>
      <c r="DQ3440" s="77">
        <v>0</v>
      </c>
      <c r="DR3440" s="77">
        <v>0</v>
      </c>
      <c r="DS3440" s="77">
        <v>8.6769903570725013E-7</v>
      </c>
      <c r="DT3440" s="77">
        <v>8.6769903570725013E-7</v>
      </c>
      <c r="DU3440" s="77">
        <v>0</v>
      </c>
      <c r="DV3440" s="77">
        <v>8.6769903570725013E-7</v>
      </c>
      <c r="DW3440" s="77">
        <v>8.6769903570725013E-7</v>
      </c>
      <c r="GE3440" s="77" t="s">
        <v>422</v>
      </c>
      <c r="GF3440" s="77" t="s">
        <v>155</v>
      </c>
      <c r="GG3440" s="77" t="s">
        <v>452</v>
      </c>
      <c r="GH3440" s="77" t="s">
        <v>453</v>
      </c>
      <c r="GI3440" s="77">
        <v>2024</v>
      </c>
      <c r="GJ3440" s="77" t="s">
        <v>305</v>
      </c>
      <c r="GK3440" s="77">
        <v>233.23007680799881</v>
      </c>
      <c r="GL3440" s="77">
        <v>415.27751599999999</v>
      </c>
      <c r="GM3440" s="77">
        <v>2024</v>
      </c>
      <c r="GN3440" s="77" t="s">
        <v>175</v>
      </c>
      <c r="GO3440" s="77">
        <v>0.13250000000000001</v>
      </c>
      <c r="GP3440" s="77">
        <v>3</v>
      </c>
      <c r="GQ3440" s="77">
        <v>0</v>
      </c>
      <c r="GR3440" s="77" t="s">
        <v>423</v>
      </c>
      <c r="GS3440" s="77">
        <v>0</v>
      </c>
      <c r="GT3440" s="77">
        <v>0</v>
      </c>
      <c r="GU3440" s="77">
        <v>0</v>
      </c>
      <c r="GV3440" s="77">
        <v>0</v>
      </c>
      <c r="GW3440" s="77">
        <v>0.1527377521613833</v>
      </c>
      <c r="GX3440" s="77">
        <v>35.623037668080514</v>
      </c>
      <c r="GY3440" s="77">
        <v>0.1527377521613833</v>
      </c>
      <c r="GZ3440" s="77">
        <v>35.623037668080514</v>
      </c>
    </row>
    <row r="3441" spans="98:208" x14ac:dyDescent="0.25">
      <c r="CT3441" s="77" t="s">
        <v>155</v>
      </c>
      <c r="CU3441" s="77" t="s">
        <v>493</v>
      </c>
      <c r="CV3441" s="77" t="s">
        <v>467</v>
      </c>
      <c r="CW3441" s="77">
        <v>2025</v>
      </c>
      <c r="CX3441" s="77">
        <v>0</v>
      </c>
      <c r="CY3441" s="77">
        <v>0</v>
      </c>
      <c r="CZ3441" s="77">
        <v>0</v>
      </c>
      <c r="DA3441" s="77">
        <v>0</v>
      </c>
      <c r="DB3441" s="77">
        <v>5.4750346070077383</v>
      </c>
      <c r="DC3441" s="77">
        <v>0.71896016785816841</v>
      </c>
      <c r="DD3441" s="77">
        <v>3.0714971986150519</v>
      </c>
      <c r="DE3441" s="77">
        <v>1.6845772405344399</v>
      </c>
      <c r="DF3441" s="77">
        <v>0</v>
      </c>
      <c r="DG3441" s="77">
        <v>0</v>
      </c>
      <c r="DH3441" s="77">
        <v>0</v>
      </c>
      <c r="DI3441" s="77">
        <v>0.37599181639993928</v>
      </c>
      <c r="DJ3441" s="77">
        <v>2.307760429509684E-6</v>
      </c>
      <c r="DL3441" s="77">
        <v>0</v>
      </c>
      <c r="DM3441" s="77">
        <v>0</v>
      </c>
      <c r="DN3441" s="77">
        <v>0</v>
      </c>
      <c r="DO3441" s="77">
        <v>0</v>
      </c>
      <c r="DP3441" s="77">
        <v>0</v>
      </c>
      <c r="DQ3441" s="77">
        <v>0</v>
      </c>
      <c r="DR3441" s="77">
        <v>0</v>
      </c>
      <c r="DS3441" s="77">
        <v>0</v>
      </c>
      <c r="DT3441" s="77">
        <v>0</v>
      </c>
      <c r="DU3441" s="77">
        <v>0</v>
      </c>
      <c r="DV3441" s="77">
        <v>8.6769903570725013E-7</v>
      </c>
      <c r="DW3441" s="77">
        <v>8.6769903570725013E-7</v>
      </c>
      <c r="GE3441" s="77" t="s">
        <v>425</v>
      </c>
      <c r="GF3441" s="77" t="s">
        <v>155</v>
      </c>
      <c r="GG3441" s="77" t="s">
        <v>452</v>
      </c>
      <c r="GH3441" s="77" t="s">
        <v>453</v>
      </c>
      <c r="GI3441" s="77">
        <v>2024</v>
      </c>
      <c r="GJ3441" s="77" t="s">
        <v>301</v>
      </c>
      <c r="GK3441" s="77">
        <v>8896.5159934308704</v>
      </c>
      <c r="GL3441" s="77">
        <v>415.27751599999999</v>
      </c>
      <c r="GM3441" s="77">
        <v>2024</v>
      </c>
      <c r="GN3441" s="77" t="s">
        <v>175</v>
      </c>
      <c r="GO3441" s="77">
        <v>5.3000000000000005E-2</v>
      </c>
      <c r="GP3441" s="77">
        <v>3</v>
      </c>
      <c r="GQ3441" s="77">
        <v>0</v>
      </c>
      <c r="GR3441" s="77" t="s">
        <v>423</v>
      </c>
      <c r="GS3441" s="77">
        <v>0</v>
      </c>
      <c r="GT3441" s="77">
        <v>0</v>
      </c>
      <c r="GU3441" s="77">
        <v>0</v>
      </c>
      <c r="GV3441" s="77">
        <v>0</v>
      </c>
      <c r="GW3441" s="77">
        <v>5.59662090813094E-2</v>
      </c>
      <c r="GX3441" s="77">
        <v>497.90427418356506</v>
      </c>
      <c r="GY3441" s="77">
        <v>5.59662090813094E-2</v>
      </c>
      <c r="GZ3441" s="77">
        <v>497.90427418356506</v>
      </c>
    </row>
    <row r="3442" spans="98:208" x14ac:dyDescent="0.25">
      <c r="CT3442" s="77" t="s">
        <v>155</v>
      </c>
      <c r="CU3442" s="77" t="s">
        <v>493</v>
      </c>
      <c r="CV3442" s="77" t="s">
        <v>474</v>
      </c>
      <c r="CW3442" s="77">
        <v>2020</v>
      </c>
      <c r="CX3442" s="77">
        <v>0</v>
      </c>
      <c r="CY3442" s="77">
        <v>0</v>
      </c>
      <c r="CZ3442" s="77">
        <v>0</v>
      </c>
      <c r="DA3442" s="77">
        <v>0</v>
      </c>
      <c r="DB3442" s="77">
        <v>7.7900575334948083E-2</v>
      </c>
      <c r="DC3442" s="77">
        <v>3.6425060683951183E-2</v>
      </c>
      <c r="DD3442" s="77">
        <v>1.5808724525432679E-3</v>
      </c>
      <c r="DE3442" s="77">
        <v>3.9894642198445997E-2</v>
      </c>
      <c r="DF3442" s="77">
        <v>7.8847092159208595E-3</v>
      </c>
      <c r="DG3442" s="77">
        <v>0</v>
      </c>
      <c r="DH3442" s="77">
        <v>0</v>
      </c>
      <c r="DI3442" s="77">
        <v>0</v>
      </c>
      <c r="DJ3442" s="77">
        <v>3.1710337721922882E-5</v>
      </c>
      <c r="DL3442" s="77">
        <v>0</v>
      </c>
      <c r="DM3442" s="77">
        <v>2.5002679207600822E-7</v>
      </c>
      <c r="DN3442" s="77">
        <v>2.5002679207600822E-7</v>
      </c>
      <c r="DO3442" s="77">
        <v>0</v>
      </c>
      <c r="DP3442" s="77">
        <v>0</v>
      </c>
      <c r="DQ3442" s="77">
        <v>0</v>
      </c>
      <c r="DR3442" s="77">
        <v>0</v>
      </c>
      <c r="DS3442" s="77">
        <v>0</v>
      </c>
      <c r="DT3442" s="77">
        <v>0</v>
      </c>
      <c r="DU3442" s="77">
        <v>0</v>
      </c>
      <c r="DV3442" s="77">
        <v>0</v>
      </c>
      <c r="DW3442" s="77">
        <v>0</v>
      </c>
      <c r="GE3442" s="77" t="s">
        <v>427</v>
      </c>
      <c r="GF3442" s="77" t="s">
        <v>155</v>
      </c>
      <c r="GG3442" s="77" t="s">
        <v>452</v>
      </c>
      <c r="GH3442" s="77" t="s">
        <v>453</v>
      </c>
      <c r="GI3442" s="77">
        <v>2024</v>
      </c>
      <c r="GJ3442" s="77" t="s">
        <v>303</v>
      </c>
      <c r="GK3442" s="77">
        <v>5534.891486201509</v>
      </c>
      <c r="GL3442" s="77">
        <v>415.27751599999999</v>
      </c>
      <c r="GM3442" s="77">
        <v>2024</v>
      </c>
      <c r="GN3442" s="77" t="s">
        <v>175</v>
      </c>
      <c r="GO3442" s="77">
        <v>5.3000000000000005E-2</v>
      </c>
      <c r="GP3442" s="77">
        <v>3</v>
      </c>
      <c r="GQ3442" s="77">
        <v>0</v>
      </c>
      <c r="GR3442" s="77" t="s">
        <v>423</v>
      </c>
      <c r="GS3442" s="77">
        <v>0</v>
      </c>
      <c r="GT3442" s="77">
        <v>0</v>
      </c>
      <c r="GU3442" s="77">
        <v>0</v>
      </c>
      <c r="GV3442" s="77">
        <v>0</v>
      </c>
      <c r="GW3442" s="77">
        <v>5.59662090813094E-2</v>
      </c>
      <c r="GX3442" s="77">
        <v>309.76689415911295</v>
      </c>
      <c r="GY3442" s="77">
        <v>5.59662090813094E-2</v>
      </c>
      <c r="GZ3442" s="77">
        <v>309.76689415911295</v>
      </c>
    </row>
    <row r="3443" spans="98:208" x14ac:dyDescent="0.25">
      <c r="CT3443" s="77" t="s">
        <v>155</v>
      </c>
      <c r="CU3443" s="77" t="s">
        <v>493</v>
      </c>
      <c r="CV3443" s="77" t="s">
        <v>474</v>
      </c>
      <c r="CW3443" s="77">
        <v>2021</v>
      </c>
      <c r="CX3443" s="77">
        <v>0</v>
      </c>
      <c r="CY3443" s="77">
        <v>0</v>
      </c>
      <c r="CZ3443" s="77">
        <v>0</v>
      </c>
      <c r="DA3443" s="77">
        <v>0</v>
      </c>
      <c r="DB3443" s="77">
        <v>7.7900575334948083E-2</v>
      </c>
      <c r="DC3443" s="77">
        <v>3.6425060683951183E-2</v>
      </c>
      <c r="DD3443" s="77">
        <v>1.5808724525432679E-3</v>
      </c>
      <c r="DE3443" s="77">
        <v>3.9894642198445997E-2</v>
      </c>
      <c r="DF3443" s="77">
        <v>7.8847092159208595E-3</v>
      </c>
      <c r="DG3443" s="77">
        <v>7.8847092159208595E-3</v>
      </c>
      <c r="DH3443" s="77">
        <v>0</v>
      </c>
      <c r="DI3443" s="77">
        <v>0</v>
      </c>
      <c r="DJ3443" s="77">
        <v>3.1710337721922882E-5</v>
      </c>
      <c r="DL3443" s="77">
        <v>0</v>
      </c>
      <c r="DM3443" s="77">
        <v>2.5002679207600822E-7</v>
      </c>
      <c r="DN3443" s="77">
        <v>2.5002679207600822E-7</v>
      </c>
      <c r="DO3443" s="77">
        <v>0</v>
      </c>
      <c r="DP3443" s="77">
        <v>2.5002679207600822E-7</v>
      </c>
      <c r="DQ3443" s="77">
        <v>2.5002679207600822E-7</v>
      </c>
      <c r="DR3443" s="77">
        <v>0</v>
      </c>
      <c r="DS3443" s="77">
        <v>0</v>
      </c>
      <c r="DT3443" s="77">
        <v>0</v>
      </c>
      <c r="DU3443" s="77">
        <v>0</v>
      </c>
      <c r="DV3443" s="77">
        <v>0</v>
      </c>
      <c r="DW3443" s="77">
        <v>0</v>
      </c>
      <c r="GE3443" s="77" t="s">
        <v>422</v>
      </c>
      <c r="GF3443" s="77" t="s">
        <v>155</v>
      </c>
      <c r="GG3443" s="77" t="s">
        <v>452</v>
      </c>
      <c r="GH3443" s="77" t="s">
        <v>453</v>
      </c>
      <c r="GI3443" s="77">
        <v>2025</v>
      </c>
      <c r="GJ3443" s="77" t="s">
        <v>305</v>
      </c>
      <c r="GK3443" s="77">
        <v>233.23007680799881</v>
      </c>
      <c r="GL3443" s="77">
        <v>415.27751599999999</v>
      </c>
      <c r="GM3443" s="77">
        <v>2025</v>
      </c>
      <c r="GN3443" s="77" t="s">
        <v>175</v>
      </c>
      <c r="GO3443" s="77">
        <v>0.13250000000000001</v>
      </c>
      <c r="GP3443" s="77">
        <v>3</v>
      </c>
      <c r="GQ3443" s="77">
        <v>0</v>
      </c>
      <c r="GR3443" s="77" t="s">
        <v>423</v>
      </c>
      <c r="GS3443" s="77">
        <v>0</v>
      </c>
      <c r="GT3443" s="77">
        <v>0</v>
      </c>
      <c r="GU3443" s="77">
        <v>0</v>
      </c>
      <c r="GV3443" s="77">
        <v>0</v>
      </c>
      <c r="GW3443" s="77">
        <v>0</v>
      </c>
      <c r="GX3443" s="77">
        <v>0</v>
      </c>
      <c r="GY3443" s="77">
        <v>0.1527377521613833</v>
      </c>
      <c r="GZ3443" s="77">
        <v>35.623037668080514</v>
      </c>
    </row>
    <row r="3444" spans="98:208" x14ac:dyDescent="0.25">
      <c r="CT3444" s="77" t="s">
        <v>155</v>
      </c>
      <c r="CU3444" s="77" t="s">
        <v>493</v>
      </c>
      <c r="CV3444" s="77" t="s">
        <v>474</v>
      </c>
      <c r="CW3444" s="77">
        <v>2022</v>
      </c>
      <c r="CX3444" s="77">
        <v>0</v>
      </c>
      <c r="CY3444" s="77">
        <v>0</v>
      </c>
      <c r="CZ3444" s="77">
        <v>0</v>
      </c>
      <c r="DA3444" s="77">
        <v>0</v>
      </c>
      <c r="DB3444" s="77">
        <v>7.7900575334948083E-2</v>
      </c>
      <c r="DC3444" s="77">
        <v>3.6425060683951183E-2</v>
      </c>
      <c r="DD3444" s="77">
        <v>1.5808724525432679E-3</v>
      </c>
      <c r="DE3444" s="77">
        <v>3.9894642198445997E-2</v>
      </c>
      <c r="DF3444" s="77">
        <v>7.8847092159208595E-3</v>
      </c>
      <c r="DG3444" s="77">
        <v>7.8847092159208595E-3</v>
      </c>
      <c r="DH3444" s="77">
        <v>7.8847092159208595E-3</v>
      </c>
      <c r="DI3444" s="77">
        <v>0</v>
      </c>
      <c r="DJ3444" s="77">
        <v>3.1710337721922882E-5</v>
      </c>
      <c r="DL3444" s="77">
        <v>0</v>
      </c>
      <c r="DM3444" s="77">
        <v>2.5002679207600822E-7</v>
      </c>
      <c r="DN3444" s="77">
        <v>2.5002679207600822E-7</v>
      </c>
      <c r="DO3444" s="77">
        <v>0</v>
      </c>
      <c r="DP3444" s="77">
        <v>2.5002679207600822E-7</v>
      </c>
      <c r="DQ3444" s="77">
        <v>2.5002679207600822E-7</v>
      </c>
      <c r="DR3444" s="77">
        <v>0</v>
      </c>
      <c r="DS3444" s="77">
        <v>2.5002679207600822E-7</v>
      </c>
      <c r="DT3444" s="77">
        <v>2.5002679207600822E-7</v>
      </c>
      <c r="DU3444" s="77">
        <v>0</v>
      </c>
      <c r="DV3444" s="77">
        <v>0</v>
      </c>
      <c r="DW3444" s="77">
        <v>0</v>
      </c>
      <c r="GE3444" s="77" t="s">
        <v>425</v>
      </c>
      <c r="GF3444" s="77" t="s">
        <v>155</v>
      </c>
      <c r="GG3444" s="77" t="s">
        <v>452</v>
      </c>
      <c r="GH3444" s="77" t="s">
        <v>453</v>
      </c>
      <c r="GI3444" s="77">
        <v>2025</v>
      </c>
      <c r="GJ3444" s="77" t="s">
        <v>301</v>
      </c>
      <c r="GK3444" s="77">
        <v>8896.5159934308704</v>
      </c>
      <c r="GL3444" s="77">
        <v>415.27751599999999</v>
      </c>
      <c r="GM3444" s="77">
        <v>2025</v>
      </c>
      <c r="GN3444" s="77" t="s">
        <v>175</v>
      </c>
      <c r="GO3444" s="77">
        <v>5.3000000000000005E-2</v>
      </c>
      <c r="GP3444" s="77">
        <v>3</v>
      </c>
      <c r="GQ3444" s="77">
        <v>0</v>
      </c>
      <c r="GR3444" s="77" t="s">
        <v>423</v>
      </c>
      <c r="GS3444" s="77">
        <v>0</v>
      </c>
      <c r="GT3444" s="77">
        <v>0</v>
      </c>
      <c r="GU3444" s="77">
        <v>0</v>
      </c>
      <c r="GV3444" s="77">
        <v>0</v>
      </c>
      <c r="GW3444" s="77">
        <v>0</v>
      </c>
      <c r="GX3444" s="77">
        <v>0</v>
      </c>
      <c r="GY3444" s="77">
        <v>5.59662090813094E-2</v>
      </c>
      <c r="GZ3444" s="77">
        <v>497.90427418356506</v>
      </c>
    </row>
    <row r="3445" spans="98:208" x14ac:dyDescent="0.25">
      <c r="CT3445" s="77" t="s">
        <v>155</v>
      </c>
      <c r="CU3445" s="77" t="s">
        <v>493</v>
      </c>
      <c r="CV3445" s="77" t="s">
        <v>474</v>
      </c>
      <c r="CW3445" s="77">
        <v>2023</v>
      </c>
      <c r="CX3445" s="77">
        <v>0</v>
      </c>
      <c r="CY3445" s="77">
        <v>0</v>
      </c>
      <c r="CZ3445" s="77">
        <v>0</v>
      </c>
      <c r="DA3445" s="77">
        <v>0</v>
      </c>
      <c r="DB3445" s="77">
        <v>8.0408269036974761E-2</v>
      </c>
      <c r="DC3445" s="77">
        <v>3.759022461138798E-2</v>
      </c>
      <c r="DD3445" s="77">
        <v>1.6314334115687429E-3</v>
      </c>
      <c r="DE3445" s="77">
        <v>4.1186611014015377E-2</v>
      </c>
      <c r="DF3445" s="77">
        <v>0</v>
      </c>
      <c r="DG3445" s="77">
        <v>8.1378100371599441E-3</v>
      </c>
      <c r="DH3445" s="77">
        <v>8.1378100371599441E-3</v>
      </c>
      <c r="DI3445" s="77">
        <v>8.1378100371599441E-3</v>
      </c>
      <c r="DJ3445" s="77">
        <v>3.1710337721922882E-5</v>
      </c>
      <c r="DL3445" s="77">
        <v>0</v>
      </c>
      <c r="DM3445" s="77">
        <v>0</v>
      </c>
      <c r="DN3445" s="77">
        <v>0</v>
      </c>
      <c r="DO3445" s="77">
        <v>0</v>
      </c>
      <c r="DP3445" s="77">
        <v>2.5805270459519563E-7</v>
      </c>
      <c r="DQ3445" s="77">
        <v>2.5805270459519563E-7</v>
      </c>
      <c r="DR3445" s="77">
        <v>0</v>
      </c>
      <c r="DS3445" s="77">
        <v>2.5805270459519563E-7</v>
      </c>
      <c r="DT3445" s="77">
        <v>2.5805270459519563E-7</v>
      </c>
      <c r="DU3445" s="77">
        <v>0</v>
      </c>
      <c r="DV3445" s="77">
        <v>2.5805270459519563E-7</v>
      </c>
      <c r="DW3445" s="77">
        <v>2.5805270459519563E-7</v>
      </c>
      <c r="GE3445" s="77" t="s">
        <v>427</v>
      </c>
      <c r="GF3445" s="77" t="s">
        <v>155</v>
      </c>
      <c r="GG3445" s="77" t="s">
        <v>452</v>
      </c>
      <c r="GH3445" s="77" t="s">
        <v>453</v>
      </c>
      <c r="GI3445" s="77">
        <v>2025</v>
      </c>
      <c r="GJ3445" s="77" t="s">
        <v>303</v>
      </c>
      <c r="GK3445" s="77">
        <v>5534.891486201509</v>
      </c>
      <c r="GL3445" s="77">
        <v>415.27751599999999</v>
      </c>
      <c r="GM3445" s="77">
        <v>2025</v>
      </c>
      <c r="GN3445" s="77" t="s">
        <v>175</v>
      </c>
      <c r="GO3445" s="77">
        <v>5.3000000000000005E-2</v>
      </c>
      <c r="GP3445" s="77">
        <v>3</v>
      </c>
      <c r="GQ3445" s="77">
        <v>0</v>
      </c>
      <c r="GR3445" s="77" t="s">
        <v>423</v>
      </c>
      <c r="GS3445" s="77">
        <v>0</v>
      </c>
      <c r="GT3445" s="77">
        <v>0</v>
      </c>
      <c r="GU3445" s="77">
        <v>0</v>
      </c>
      <c r="GV3445" s="77">
        <v>0</v>
      </c>
      <c r="GW3445" s="77">
        <v>0</v>
      </c>
      <c r="GX3445" s="77">
        <v>0</v>
      </c>
      <c r="GY3445" s="77">
        <v>5.59662090813094E-2</v>
      </c>
      <c r="GZ3445" s="77">
        <v>309.76689415911295</v>
      </c>
    </row>
    <row r="3446" spans="98:208" x14ac:dyDescent="0.25">
      <c r="CT3446" s="77" t="s">
        <v>155</v>
      </c>
      <c r="CU3446" s="77" t="s">
        <v>493</v>
      </c>
      <c r="CV3446" s="77" t="s">
        <v>474</v>
      </c>
      <c r="CW3446" s="77">
        <v>2024</v>
      </c>
      <c r="CX3446" s="77">
        <v>0</v>
      </c>
      <c r="CY3446" s="77">
        <v>0</v>
      </c>
      <c r="CZ3446" s="77">
        <v>0</v>
      </c>
      <c r="DA3446" s="77">
        <v>0</v>
      </c>
      <c r="DB3446" s="77">
        <v>8.0408269036974761E-2</v>
      </c>
      <c r="DC3446" s="77">
        <v>3.759022461138798E-2</v>
      </c>
      <c r="DD3446" s="77">
        <v>1.6314334115687429E-3</v>
      </c>
      <c r="DE3446" s="77">
        <v>4.1186611014015377E-2</v>
      </c>
      <c r="DF3446" s="77">
        <v>0</v>
      </c>
      <c r="DG3446" s="77">
        <v>0</v>
      </c>
      <c r="DH3446" s="77">
        <v>8.1378100371599441E-3</v>
      </c>
      <c r="DI3446" s="77">
        <v>8.1378100371599441E-3</v>
      </c>
      <c r="DJ3446" s="77">
        <v>3.1710337721922882E-5</v>
      </c>
      <c r="DL3446" s="77">
        <v>0</v>
      </c>
      <c r="DM3446" s="77">
        <v>0</v>
      </c>
      <c r="DN3446" s="77">
        <v>0</v>
      </c>
      <c r="DO3446" s="77">
        <v>0</v>
      </c>
      <c r="DP3446" s="77">
        <v>0</v>
      </c>
      <c r="DQ3446" s="77">
        <v>0</v>
      </c>
      <c r="DR3446" s="77">
        <v>0</v>
      </c>
      <c r="DS3446" s="77">
        <v>2.5805270459519563E-7</v>
      </c>
      <c r="DT3446" s="77">
        <v>2.5805270459519563E-7</v>
      </c>
      <c r="DU3446" s="77">
        <v>0</v>
      </c>
      <c r="DV3446" s="77">
        <v>2.5805270459519563E-7</v>
      </c>
      <c r="DW3446" s="77">
        <v>2.5805270459519563E-7</v>
      </c>
      <c r="GE3446" s="77" t="s">
        <v>422</v>
      </c>
      <c r="GF3446" s="77" t="s">
        <v>155</v>
      </c>
      <c r="GG3446" s="77" t="s">
        <v>452</v>
      </c>
      <c r="GH3446" s="77" t="s">
        <v>460</v>
      </c>
      <c r="GI3446" s="77">
        <v>2021</v>
      </c>
      <c r="GJ3446" s="77" t="s">
        <v>305</v>
      </c>
      <c r="GK3446" s="77">
        <v>222.229421627829</v>
      </c>
      <c r="GL3446" s="77">
        <v>415.27751599999999</v>
      </c>
      <c r="GM3446" s="77">
        <v>2021</v>
      </c>
      <c r="GN3446" s="77" t="s">
        <v>175</v>
      </c>
      <c r="GO3446" s="77">
        <v>0.13250000000000001</v>
      </c>
      <c r="GP3446" s="77">
        <v>3</v>
      </c>
      <c r="GQ3446" s="77">
        <v>0</v>
      </c>
      <c r="GR3446" s="77" t="s">
        <v>423</v>
      </c>
      <c r="GS3446" s="77">
        <v>0.1527377521613833</v>
      </c>
      <c r="GT3446" s="77">
        <v>33.9428223235589</v>
      </c>
      <c r="GU3446" s="77">
        <v>0.1527377521613833</v>
      </c>
      <c r="GV3446" s="77">
        <v>33.9428223235589</v>
      </c>
      <c r="GW3446" s="77">
        <v>0</v>
      </c>
      <c r="GX3446" s="77">
        <v>0</v>
      </c>
      <c r="GY3446" s="77">
        <v>0</v>
      </c>
      <c r="GZ3446" s="77">
        <v>0</v>
      </c>
    </row>
    <row r="3447" spans="98:208" x14ac:dyDescent="0.25">
      <c r="CT3447" s="77" t="s">
        <v>155</v>
      </c>
      <c r="CU3447" s="77" t="s">
        <v>493</v>
      </c>
      <c r="CV3447" s="77" t="s">
        <v>474</v>
      </c>
      <c r="CW3447" s="77">
        <v>2025</v>
      </c>
      <c r="CX3447" s="77">
        <v>0</v>
      </c>
      <c r="CY3447" s="77">
        <v>0</v>
      </c>
      <c r="CZ3447" s="77">
        <v>0</v>
      </c>
      <c r="DA3447" s="77">
        <v>0</v>
      </c>
      <c r="DB3447" s="77">
        <v>8.0408269036974761E-2</v>
      </c>
      <c r="DC3447" s="77">
        <v>3.759022461138798E-2</v>
      </c>
      <c r="DD3447" s="77">
        <v>1.6314334115687429E-3</v>
      </c>
      <c r="DE3447" s="77">
        <v>4.1186611014015377E-2</v>
      </c>
      <c r="DF3447" s="77">
        <v>0</v>
      </c>
      <c r="DG3447" s="77">
        <v>0</v>
      </c>
      <c r="DH3447" s="77">
        <v>0</v>
      </c>
      <c r="DI3447" s="77">
        <v>8.1378100371599441E-3</v>
      </c>
      <c r="DJ3447" s="77">
        <v>3.1710337721922882E-5</v>
      </c>
      <c r="DL3447" s="77">
        <v>0</v>
      </c>
      <c r="DM3447" s="77">
        <v>0</v>
      </c>
      <c r="DN3447" s="77">
        <v>0</v>
      </c>
      <c r="DO3447" s="77">
        <v>0</v>
      </c>
      <c r="DP3447" s="77">
        <v>0</v>
      </c>
      <c r="DQ3447" s="77">
        <v>0</v>
      </c>
      <c r="DR3447" s="77">
        <v>0</v>
      </c>
      <c r="DS3447" s="77">
        <v>0</v>
      </c>
      <c r="DT3447" s="77">
        <v>0</v>
      </c>
      <c r="DU3447" s="77">
        <v>0</v>
      </c>
      <c r="DV3447" s="77">
        <v>2.5805270459519563E-7</v>
      </c>
      <c r="DW3447" s="77">
        <v>2.5805270459519563E-7</v>
      </c>
      <c r="GE3447" s="77" t="s">
        <v>425</v>
      </c>
      <c r="GF3447" s="77" t="s">
        <v>155</v>
      </c>
      <c r="GG3447" s="77" t="s">
        <v>452</v>
      </c>
      <c r="GH3447" s="77" t="s">
        <v>460</v>
      </c>
      <c r="GI3447" s="77">
        <v>2021</v>
      </c>
      <c r="GJ3447" s="77" t="s">
        <v>301</v>
      </c>
      <c r="GK3447" s="77">
        <v>8585.7228092479436</v>
      </c>
      <c r="GL3447" s="77">
        <v>415.27751599999999</v>
      </c>
      <c r="GM3447" s="77">
        <v>2021</v>
      </c>
      <c r="GN3447" s="77" t="s">
        <v>175</v>
      </c>
      <c r="GO3447" s="77">
        <v>5.3000000000000005E-2</v>
      </c>
      <c r="GP3447" s="77">
        <v>3</v>
      </c>
      <c r="GQ3447" s="77">
        <v>0</v>
      </c>
      <c r="GR3447" s="77" t="s">
        <v>423</v>
      </c>
      <c r="GS3447" s="77">
        <v>5.59662090813094E-2</v>
      </c>
      <c r="GT3447" s="77">
        <v>480.5103578565375</v>
      </c>
      <c r="GU3447" s="77">
        <v>5.59662090813094E-2</v>
      </c>
      <c r="GV3447" s="77">
        <v>480.5103578565375</v>
      </c>
      <c r="GW3447" s="77">
        <v>0</v>
      </c>
      <c r="GX3447" s="77">
        <v>0</v>
      </c>
      <c r="GY3447" s="77">
        <v>0</v>
      </c>
      <c r="GZ3447" s="77">
        <v>0</v>
      </c>
    </row>
    <row r="3448" spans="98:208" x14ac:dyDescent="0.25">
      <c r="CT3448" s="77" t="s">
        <v>155</v>
      </c>
      <c r="CU3448" s="77" t="s">
        <v>494</v>
      </c>
      <c r="CV3448" s="77" t="s">
        <v>300</v>
      </c>
      <c r="CW3448" s="77">
        <v>2020</v>
      </c>
      <c r="CX3448" s="77">
        <v>0</v>
      </c>
      <c r="CY3448" s="77">
        <v>0</v>
      </c>
      <c r="CZ3448" s="77">
        <v>0</v>
      </c>
      <c r="DA3448" s="77">
        <v>0</v>
      </c>
      <c r="DB3448" s="77">
        <v>14146.13064133447</v>
      </c>
      <c r="DC3448" s="77">
        <v>222.229421627861</v>
      </c>
      <c r="DD3448" s="77">
        <v>8585.7228092491259</v>
      </c>
      <c r="DE3448" s="77">
        <v>5338.178410457479</v>
      </c>
      <c r="DF3448" s="77">
        <v>813.21078921316257</v>
      </c>
      <c r="DG3448" s="77">
        <v>0</v>
      </c>
      <c r="DH3448" s="77">
        <v>0</v>
      </c>
      <c r="DI3448" s="77">
        <v>0</v>
      </c>
      <c r="DJ3448" s="77">
        <v>1.6866850247219931E-6</v>
      </c>
      <c r="DL3448" s="77">
        <v>0</v>
      </c>
      <c r="DM3448" s="77">
        <v>1.3716304601081946E-3</v>
      </c>
      <c r="DN3448" s="77">
        <v>1.3716304601081946E-3</v>
      </c>
      <c r="DO3448" s="77">
        <v>0</v>
      </c>
      <c r="DP3448" s="77">
        <v>0</v>
      </c>
      <c r="DQ3448" s="77">
        <v>0</v>
      </c>
      <c r="DR3448" s="77">
        <v>0</v>
      </c>
      <c r="DS3448" s="77">
        <v>0</v>
      </c>
      <c r="DT3448" s="77">
        <v>0</v>
      </c>
      <c r="DU3448" s="77">
        <v>0</v>
      </c>
      <c r="DV3448" s="77">
        <v>0</v>
      </c>
      <c r="DW3448" s="77">
        <v>0</v>
      </c>
      <c r="GE3448" s="77" t="s">
        <v>422</v>
      </c>
      <c r="GF3448" s="77" t="s">
        <v>155</v>
      </c>
      <c r="GG3448" s="77" t="s">
        <v>452</v>
      </c>
      <c r="GH3448" s="77" t="s">
        <v>460</v>
      </c>
      <c r="GI3448" s="77">
        <v>2022</v>
      </c>
      <c r="GJ3448" s="77" t="s">
        <v>305</v>
      </c>
      <c r="GK3448" s="77">
        <v>222.229421627829</v>
      </c>
      <c r="GL3448" s="77">
        <v>415.27751599999999</v>
      </c>
      <c r="GM3448" s="77">
        <v>2022</v>
      </c>
      <c r="GN3448" s="77" t="s">
        <v>175</v>
      </c>
      <c r="GO3448" s="77">
        <v>0.13250000000000001</v>
      </c>
      <c r="GP3448" s="77">
        <v>3</v>
      </c>
      <c r="GQ3448" s="77">
        <v>0</v>
      </c>
      <c r="GR3448" s="77" t="s">
        <v>423</v>
      </c>
      <c r="GS3448" s="77">
        <v>0.1527377521613833</v>
      </c>
      <c r="GT3448" s="77">
        <v>33.9428223235589</v>
      </c>
      <c r="GU3448" s="77">
        <v>0.1527377521613833</v>
      </c>
      <c r="GV3448" s="77">
        <v>33.9428223235589</v>
      </c>
      <c r="GW3448" s="77">
        <v>0.1527377521613833</v>
      </c>
      <c r="GX3448" s="77">
        <v>33.9428223235589</v>
      </c>
      <c r="GY3448" s="77">
        <v>0</v>
      </c>
      <c r="GZ3448" s="77">
        <v>0</v>
      </c>
    </row>
    <row r="3449" spans="98:208" x14ac:dyDescent="0.25">
      <c r="CT3449" s="77" t="s">
        <v>155</v>
      </c>
      <c r="CU3449" s="77" t="s">
        <v>494</v>
      </c>
      <c r="CV3449" s="77" t="s">
        <v>300</v>
      </c>
      <c r="CW3449" s="77">
        <v>2021</v>
      </c>
      <c r="CX3449" s="77">
        <v>0</v>
      </c>
      <c r="CY3449" s="77">
        <v>0</v>
      </c>
      <c r="CZ3449" s="77">
        <v>0</v>
      </c>
      <c r="DA3449" s="77">
        <v>0</v>
      </c>
      <c r="DB3449" s="77">
        <v>14146.13064133447</v>
      </c>
      <c r="DC3449" s="77">
        <v>222.229421627861</v>
      </c>
      <c r="DD3449" s="77">
        <v>8585.7228092491259</v>
      </c>
      <c r="DE3449" s="77">
        <v>5338.178410457479</v>
      </c>
      <c r="DF3449" s="77">
        <v>813.21078921316257</v>
      </c>
      <c r="DG3449" s="77">
        <v>813.21078921316257</v>
      </c>
      <c r="DH3449" s="77">
        <v>0</v>
      </c>
      <c r="DI3449" s="77">
        <v>0</v>
      </c>
      <c r="DJ3449" s="77">
        <v>1.6866850247219931E-6</v>
      </c>
      <c r="DL3449" s="77">
        <v>0</v>
      </c>
      <c r="DM3449" s="77">
        <v>1.3716304601081946E-3</v>
      </c>
      <c r="DN3449" s="77">
        <v>1.3716304601081946E-3</v>
      </c>
      <c r="DO3449" s="77">
        <v>0</v>
      </c>
      <c r="DP3449" s="77">
        <v>1.3716304601081946E-3</v>
      </c>
      <c r="DQ3449" s="77">
        <v>1.3716304601081946E-3</v>
      </c>
      <c r="DR3449" s="77">
        <v>0</v>
      </c>
      <c r="DS3449" s="77">
        <v>0</v>
      </c>
      <c r="DT3449" s="77">
        <v>0</v>
      </c>
      <c r="DU3449" s="77">
        <v>0</v>
      </c>
      <c r="DV3449" s="77">
        <v>0</v>
      </c>
      <c r="DW3449" s="77">
        <v>0</v>
      </c>
      <c r="GE3449" s="77" t="s">
        <v>425</v>
      </c>
      <c r="GF3449" s="77" t="s">
        <v>155</v>
      </c>
      <c r="GG3449" s="77" t="s">
        <v>452</v>
      </c>
      <c r="GH3449" s="77" t="s">
        <v>460</v>
      </c>
      <c r="GI3449" s="77">
        <v>2022</v>
      </c>
      <c r="GJ3449" s="77" t="s">
        <v>301</v>
      </c>
      <c r="GK3449" s="77">
        <v>8585.7228092479436</v>
      </c>
      <c r="GL3449" s="77">
        <v>415.27751599999999</v>
      </c>
      <c r="GM3449" s="77">
        <v>2022</v>
      </c>
      <c r="GN3449" s="77" t="s">
        <v>175</v>
      </c>
      <c r="GO3449" s="77">
        <v>5.3000000000000005E-2</v>
      </c>
      <c r="GP3449" s="77">
        <v>3</v>
      </c>
      <c r="GQ3449" s="77">
        <v>0</v>
      </c>
      <c r="GR3449" s="77" t="s">
        <v>423</v>
      </c>
      <c r="GS3449" s="77">
        <v>5.59662090813094E-2</v>
      </c>
      <c r="GT3449" s="77">
        <v>480.5103578565375</v>
      </c>
      <c r="GU3449" s="77">
        <v>5.59662090813094E-2</v>
      </c>
      <c r="GV3449" s="77">
        <v>480.5103578565375</v>
      </c>
      <c r="GW3449" s="77">
        <v>5.59662090813094E-2</v>
      </c>
      <c r="GX3449" s="77">
        <v>480.5103578565375</v>
      </c>
      <c r="GY3449" s="77">
        <v>0</v>
      </c>
      <c r="GZ3449" s="77">
        <v>0</v>
      </c>
    </row>
    <row r="3450" spans="98:208" x14ac:dyDescent="0.25">
      <c r="CT3450" s="77" t="s">
        <v>155</v>
      </c>
      <c r="CU3450" s="77" t="s">
        <v>494</v>
      </c>
      <c r="CV3450" s="77" t="s">
        <v>300</v>
      </c>
      <c r="CW3450" s="77">
        <v>2022</v>
      </c>
      <c r="CX3450" s="77">
        <v>0</v>
      </c>
      <c r="CY3450" s="77">
        <v>0</v>
      </c>
      <c r="CZ3450" s="77">
        <v>0</v>
      </c>
      <c r="DA3450" s="77">
        <v>0</v>
      </c>
      <c r="DB3450" s="77">
        <v>14146.13064133447</v>
      </c>
      <c r="DC3450" s="77">
        <v>222.229421627861</v>
      </c>
      <c r="DD3450" s="77">
        <v>8585.7228092491259</v>
      </c>
      <c r="DE3450" s="77">
        <v>5338.178410457479</v>
      </c>
      <c r="DF3450" s="77">
        <v>813.21078921316257</v>
      </c>
      <c r="DG3450" s="77">
        <v>813.21078921316257</v>
      </c>
      <c r="DH3450" s="77">
        <v>813.21078921316257</v>
      </c>
      <c r="DI3450" s="77">
        <v>0</v>
      </c>
      <c r="DJ3450" s="77">
        <v>1.6866850247219931E-6</v>
      </c>
      <c r="DL3450" s="77">
        <v>0</v>
      </c>
      <c r="DM3450" s="77">
        <v>1.3716304601081946E-3</v>
      </c>
      <c r="DN3450" s="77">
        <v>1.3716304601081946E-3</v>
      </c>
      <c r="DO3450" s="77">
        <v>0</v>
      </c>
      <c r="DP3450" s="77">
        <v>1.3716304601081946E-3</v>
      </c>
      <c r="DQ3450" s="77">
        <v>1.3716304601081946E-3</v>
      </c>
      <c r="DR3450" s="77">
        <v>0</v>
      </c>
      <c r="DS3450" s="77">
        <v>1.3716304601081946E-3</v>
      </c>
      <c r="DT3450" s="77">
        <v>1.3716304601081946E-3</v>
      </c>
      <c r="DU3450" s="77">
        <v>0</v>
      </c>
      <c r="DV3450" s="77">
        <v>0</v>
      </c>
      <c r="DW3450" s="77">
        <v>0</v>
      </c>
      <c r="GE3450" s="77" t="s">
        <v>422</v>
      </c>
      <c r="GF3450" s="77" t="s">
        <v>155</v>
      </c>
      <c r="GG3450" s="77" t="s">
        <v>452</v>
      </c>
      <c r="GH3450" s="77" t="s">
        <v>460</v>
      </c>
      <c r="GI3450" s="77">
        <v>2023</v>
      </c>
      <c r="GJ3450" s="77" t="s">
        <v>305</v>
      </c>
      <c r="GK3450" s="77">
        <v>233.2300768079385</v>
      </c>
      <c r="GL3450" s="77">
        <v>415.27751599999999</v>
      </c>
      <c r="GM3450" s="77">
        <v>2023</v>
      </c>
      <c r="GN3450" s="77" t="s">
        <v>175</v>
      </c>
      <c r="GO3450" s="77">
        <v>0.13250000000000001</v>
      </c>
      <c r="GP3450" s="77">
        <v>3</v>
      </c>
      <c r="GQ3450" s="77">
        <v>0</v>
      </c>
      <c r="GR3450" s="77" t="s">
        <v>423</v>
      </c>
      <c r="GS3450" s="77">
        <v>0</v>
      </c>
      <c r="GT3450" s="77">
        <v>0</v>
      </c>
      <c r="GU3450" s="77">
        <v>0.1527377521613833</v>
      </c>
      <c r="GV3450" s="77">
        <v>35.623037668071305</v>
      </c>
      <c r="GW3450" s="77">
        <v>0.1527377521613833</v>
      </c>
      <c r="GX3450" s="77">
        <v>35.623037668071305</v>
      </c>
      <c r="GY3450" s="77">
        <v>0.1527377521613833</v>
      </c>
      <c r="GZ3450" s="77">
        <v>35.623037668071305</v>
      </c>
    </row>
    <row r="3451" spans="98:208" x14ac:dyDescent="0.25">
      <c r="CT3451" s="77" t="s">
        <v>155</v>
      </c>
      <c r="CU3451" s="77" t="s">
        <v>494</v>
      </c>
      <c r="CV3451" s="77" t="s">
        <v>300</v>
      </c>
      <c r="CW3451" s="77">
        <v>2023</v>
      </c>
      <c r="CX3451" s="77">
        <v>0</v>
      </c>
      <c r="CY3451" s="77">
        <v>0</v>
      </c>
      <c r="CZ3451" s="77">
        <v>0</v>
      </c>
      <c r="DA3451" s="77">
        <v>0</v>
      </c>
      <c r="DB3451" s="77">
        <v>14664.63755643864</v>
      </c>
      <c r="DC3451" s="77">
        <v>233.2300768079713</v>
      </c>
      <c r="DD3451" s="77">
        <v>8896.5159934298172</v>
      </c>
      <c r="DE3451" s="77">
        <v>5534.8914862008542</v>
      </c>
      <c r="DF3451" s="77">
        <v>0</v>
      </c>
      <c r="DG3451" s="77">
        <v>843.29420601065885</v>
      </c>
      <c r="DH3451" s="77">
        <v>843.29420601065885</v>
      </c>
      <c r="DI3451" s="77">
        <v>843.29420601065885</v>
      </c>
      <c r="DJ3451" s="77">
        <v>1.6866850247219931E-6</v>
      </c>
      <c r="DL3451" s="77">
        <v>0</v>
      </c>
      <c r="DM3451" s="77">
        <v>0</v>
      </c>
      <c r="DN3451" s="77">
        <v>0</v>
      </c>
      <c r="DO3451" s="77">
        <v>0</v>
      </c>
      <c r="DP3451" s="77">
        <v>1.4223717087130017E-3</v>
      </c>
      <c r="DQ3451" s="77">
        <v>1.4223717087130017E-3</v>
      </c>
      <c r="DR3451" s="77">
        <v>0</v>
      </c>
      <c r="DS3451" s="77">
        <v>1.4223717087130017E-3</v>
      </c>
      <c r="DT3451" s="77">
        <v>1.4223717087130017E-3</v>
      </c>
      <c r="DU3451" s="77">
        <v>0</v>
      </c>
      <c r="DV3451" s="77">
        <v>1.4223717087130017E-3</v>
      </c>
      <c r="DW3451" s="77">
        <v>1.4223717087130017E-3</v>
      </c>
      <c r="GE3451" s="77" t="s">
        <v>425</v>
      </c>
      <c r="GF3451" s="77" t="s">
        <v>155</v>
      </c>
      <c r="GG3451" s="77" t="s">
        <v>452</v>
      </c>
      <c r="GH3451" s="77" t="s">
        <v>460</v>
      </c>
      <c r="GI3451" s="77">
        <v>2023</v>
      </c>
      <c r="GJ3451" s="77" t="s">
        <v>301</v>
      </c>
      <c r="GK3451" s="77">
        <v>8896.5159934285966</v>
      </c>
      <c r="GL3451" s="77">
        <v>415.27751599999999</v>
      </c>
      <c r="GM3451" s="77">
        <v>2023</v>
      </c>
      <c r="GN3451" s="77" t="s">
        <v>175</v>
      </c>
      <c r="GO3451" s="77">
        <v>5.3000000000000005E-2</v>
      </c>
      <c r="GP3451" s="77">
        <v>3</v>
      </c>
      <c r="GQ3451" s="77">
        <v>0</v>
      </c>
      <c r="GR3451" s="77" t="s">
        <v>423</v>
      </c>
      <c r="GS3451" s="77">
        <v>0</v>
      </c>
      <c r="GT3451" s="77">
        <v>0</v>
      </c>
      <c r="GU3451" s="77">
        <v>5.59662090813094E-2</v>
      </c>
      <c r="GV3451" s="77">
        <v>497.90427418343785</v>
      </c>
      <c r="GW3451" s="77">
        <v>5.59662090813094E-2</v>
      </c>
      <c r="GX3451" s="77">
        <v>497.90427418343785</v>
      </c>
      <c r="GY3451" s="77">
        <v>5.59662090813094E-2</v>
      </c>
      <c r="GZ3451" s="77">
        <v>497.90427418343785</v>
      </c>
    </row>
    <row r="3452" spans="98:208" x14ac:dyDescent="0.25">
      <c r="CT3452" s="77" t="s">
        <v>155</v>
      </c>
      <c r="CU3452" s="77" t="s">
        <v>494</v>
      </c>
      <c r="CV3452" s="77" t="s">
        <v>300</v>
      </c>
      <c r="CW3452" s="77">
        <v>2024</v>
      </c>
      <c r="CX3452" s="77">
        <v>0</v>
      </c>
      <c r="CY3452" s="77">
        <v>0</v>
      </c>
      <c r="CZ3452" s="77">
        <v>0</v>
      </c>
      <c r="DA3452" s="77">
        <v>0</v>
      </c>
      <c r="DB3452" s="77">
        <v>14664.63755643864</v>
      </c>
      <c r="DC3452" s="77">
        <v>233.2300768079713</v>
      </c>
      <c r="DD3452" s="77">
        <v>8896.5159934298172</v>
      </c>
      <c r="DE3452" s="77">
        <v>5534.8914862008542</v>
      </c>
      <c r="DF3452" s="77">
        <v>0</v>
      </c>
      <c r="DG3452" s="77">
        <v>0</v>
      </c>
      <c r="DH3452" s="77">
        <v>843.29420601065885</v>
      </c>
      <c r="DI3452" s="77">
        <v>843.29420601065885</v>
      </c>
      <c r="DJ3452" s="77">
        <v>1.6866850247219931E-6</v>
      </c>
      <c r="DL3452" s="77">
        <v>0</v>
      </c>
      <c r="DM3452" s="77">
        <v>0</v>
      </c>
      <c r="DN3452" s="77">
        <v>0</v>
      </c>
      <c r="DO3452" s="77">
        <v>0</v>
      </c>
      <c r="DP3452" s="77">
        <v>0</v>
      </c>
      <c r="DQ3452" s="77">
        <v>0</v>
      </c>
      <c r="DR3452" s="77">
        <v>0</v>
      </c>
      <c r="DS3452" s="77">
        <v>1.4223717087130017E-3</v>
      </c>
      <c r="DT3452" s="77">
        <v>1.4223717087130017E-3</v>
      </c>
      <c r="DU3452" s="77">
        <v>0</v>
      </c>
      <c r="DV3452" s="77">
        <v>1.4223717087130017E-3</v>
      </c>
      <c r="DW3452" s="77">
        <v>1.4223717087130017E-3</v>
      </c>
      <c r="GE3452" s="77" t="s">
        <v>422</v>
      </c>
      <c r="GF3452" s="77" t="s">
        <v>155</v>
      </c>
      <c r="GG3452" s="77" t="s">
        <v>452</v>
      </c>
      <c r="GH3452" s="77" t="s">
        <v>460</v>
      </c>
      <c r="GI3452" s="77">
        <v>2024</v>
      </c>
      <c r="GJ3452" s="77" t="s">
        <v>305</v>
      </c>
      <c r="GK3452" s="77">
        <v>233.2300768079385</v>
      </c>
      <c r="GL3452" s="77">
        <v>415.27751599999999</v>
      </c>
      <c r="GM3452" s="77">
        <v>2024</v>
      </c>
      <c r="GN3452" s="77" t="s">
        <v>175</v>
      </c>
      <c r="GO3452" s="77">
        <v>0.13250000000000001</v>
      </c>
      <c r="GP3452" s="77">
        <v>3</v>
      </c>
      <c r="GQ3452" s="77">
        <v>0</v>
      </c>
      <c r="GR3452" s="77" t="s">
        <v>423</v>
      </c>
      <c r="GS3452" s="77">
        <v>0</v>
      </c>
      <c r="GT3452" s="77">
        <v>0</v>
      </c>
      <c r="GU3452" s="77">
        <v>0</v>
      </c>
      <c r="GV3452" s="77">
        <v>0</v>
      </c>
      <c r="GW3452" s="77">
        <v>0.1527377521613833</v>
      </c>
      <c r="GX3452" s="77">
        <v>35.623037668071305</v>
      </c>
      <c r="GY3452" s="77">
        <v>0.1527377521613833</v>
      </c>
      <c r="GZ3452" s="77">
        <v>35.623037668071305</v>
      </c>
    </row>
    <row r="3453" spans="98:208" x14ac:dyDescent="0.25">
      <c r="CT3453" s="77" t="s">
        <v>155</v>
      </c>
      <c r="CU3453" s="77" t="s">
        <v>494</v>
      </c>
      <c r="CV3453" s="77" t="s">
        <v>300</v>
      </c>
      <c r="CW3453" s="77">
        <v>2025</v>
      </c>
      <c r="CX3453" s="77">
        <v>0</v>
      </c>
      <c r="CY3453" s="77">
        <v>0</v>
      </c>
      <c r="CZ3453" s="77">
        <v>0</v>
      </c>
      <c r="DA3453" s="77">
        <v>0</v>
      </c>
      <c r="DB3453" s="77">
        <v>14664.63755643864</v>
      </c>
      <c r="DC3453" s="77">
        <v>233.2300768079713</v>
      </c>
      <c r="DD3453" s="77">
        <v>8896.5159934298172</v>
      </c>
      <c r="DE3453" s="77">
        <v>5534.8914862008542</v>
      </c>
      <c r="DF3453" s="77">
        <v>0</v>
      </c>
      <c r="DG3453" s="77">
        <v>0</v>
      </c>
      <c r="DH3453" s="77">
        <v>0</v>
      </c>
      <c r="DI3453" s="77">
        <v>843.29420601065885</v>
      </c>
      <c r="DJ3453" s="77">
        <v>1.6866850247219931E-6</v>
      </c>
      <c r="DL3453" s="77">
        <v>0</v>
      </c>
      <c r="DM3453" s="77">
        <v>0</v>
      </c>
      <c r="DN3453" s="77">
        <v>0</v>
      </c>
      <c r="DO3453" s="77">
        <v>0</v>
      </c>
      <c r="DP3453" s="77">
        <v>0</v>
      </c>
      <c r="DQ3453" s="77">
        <v>0</v>
      </c>
      <c r="DR3453" s="77">
        <v>0</v>
      </c>
      <c r="DS3453" s="77">
        <v>0</v>
      </c>
      <c r="DT3453" s="77">
        <v>0</v>
      </c>
      <c r="DU3453" s="77">
        <v>0</v>
      </c>
      <c r="DV3453" s="77">
        <v>1.4223717087130017E-3</v>
      </c>
      <c r="DW3453" s="77">
        <v>1.4223717087130017E-3</v>
      </c>
      <c r="GE3453" s="77" t="s">
        <v>425</v>
      </c>
      <c r="GF3453" s="77" t="s">
        <v>155</v>
      </c>
      <c r="GG3453" s="77" t="s">
        <v>452</v>
      </c>
      <c r="GH3453" s="77" t="s">
        <v>460</v>
      </c>
      <c r="GI3453" s="77">
        <v>2024</v>
      </c>
      <c r="GJ3453" s="77" t="s">
        <v>301</v>
      </c>
      <c r="GK3453" s="77">
        <v>8896.5159934285966</v>
      </c>
      <c r="GL3453" s="77">
        <v>415.27751599999999</v>
      </c>
      <c r="GM3453" s="77">
        <v>2024</v>
      </c>
      <c r="GN3453" s="77" t="s">
        <v>175</v>
      </c>
      <c r="GO3453" s="77">
        <v>5.3000000000000005E-2</v>
      </c>
      <c r="GP3453" s="77">
        <v>3</v>
      </c>
      <c r="GQ3453" s="77">
        <v>0</v>
      </c>
      <c r="GR3453" s="77" t="s">
        <v>423</v>
      </c>
      <c r="GS3453" s="77">
        <v>0</v>
      </c>
      <c r="GT3453" s="77">
        <v>0</v>
      </c>
      <c r="GU3453" s="77">
        <v>0</v>
      </c>
      <c r="GV3453" s="77">
        <v>0</v>
      </c>
      <c r="GW3453" s="77">
        <v>5.59662090813094E-2</v>
      </c>
      <c r="GX3453" s="77">
        <v>497.90427418343785</v>
      </c>
      <c r="GY3453" s="77">
        <v>5.59662090813094E-2</v>
      </c>
      <c r="GZ3453" s="77">
        <v>497.90427418343785</v>
      </c>
    </row>
    <row r="3454" spans="98:208" x14ac:dyDescent="0.25">
      <c r="CT3454" s="77" t="s">
        <v>155</v>
      </c>
      <c r="CU3454" s="77" t="s">
        <v>494</v>
      </c>
      <c r="CV3454" s="77" t="s">
        <v>432</v>
      </c>
      <c r="CW3454" s="77">
        <v>2020</v>
      </c>
      <c r="CX3454" s="77">
        <v>0</v>
      </c>
      <c r="CY3454" s="77">
        <v>0</v>
      </c>
      <c r="CZ3454" s="77">
        <v>0</v>
      </c>
      <c r="DA3454" s="77">
        <v>0</v>
      </c>
      <c r="DB3454" s="77">
        <v>8807.9522308769865</v>
      </c>
      <c r="DC3454" s="77">
        <v>222.229421627861</v>
      </c>
      <c r="DD3454" s="77">
        <v>8585.7228092491259</v>
      </c>
      <c r="DE3454" s="77">
        <v>0</v>
      </c>
      <c r="DF3454" s="77">
        <v>514.45318018016746</v>
      </c>
      <c r="DG3454" s="77">
        <v>0</v>
      </c>
      <c r="DH3454" s="77">
        <v>0</v>
      </c>
      <c r="DI3454" s="77">
        <v>0</v>
      </c>
      <c r="DJ3454" s="77">
        <v>1.6866850247219931E-6</v>
      </c>
      <c r="DL3454" s="77">
        <v>0</v>
      </c>
      <c r="DM3454" s="77">
        <v>8.6772047493049369E-4</v>
      </c>
      <c r="DN3454" s="77">
        <v>8.6772047493049369E-4</v>
      </c>
      <c r="DO3454" s="77">
        <v>0</v>
      </c>
      <c r="DP3454" s="77">
        <v>0</v>
      </c>
      <c r="DQ3454" s="77">
        <v>0</v>
      </c>
      <c r="DR3454" s="77">
        <v>0</v>
      </c>
      <c r="DS3454" s="77">
        <v>0</v>
      </c>
      <c r="DT3454" s="77">
        <v>0</v>
      </c>
      <c r="DU3454" s="77">
        <v>0</v>
      </c>
      <c r="DV3454" s="77">
        <v>0</v>
      </c>
      <c r="DW3454" s="77">
        <v>0</v>
      </c>
      <c r="GE3454" s="77" t="s">
        <v>422</v>
      </c>
      <c r="GF3454" s="77" t="s">
        <v>155</v>
      </c>
      <c r="GG3454" s="77" t="s">
        <v>452</v>
      </c>
      <c r="GH3454" s="77" t="s">
        <v>460</v>
      </c>
      <c r="GI3454" s="77">
        <v>2025</v>
      </c>
      <c r="GJ3454" s="77" t="s">
        <v>305</v>
      </c>
      <c r="GK3454" s="77">
        <v>233.2300768079385</v>
      </c>
      <c r="GL3454" s="77">
        <v>415.27751599999999</v>
      </c>
      <c r="GM3454" s="77">
        <v>2025</v>
      </c>
      <c r="GN3454" s="77" t="s">
        <v>175</v>
      </c>
      <c r="GO3454" s="77">
        <v>0.13250000000000001</v>
      </c>
      <c r="GP3454" s="77">
        <v>3</v>
      </c>
      <c r="GQ3454" s="77">
        <v>0</v>
      </c>
      <c r="GR3454" s="77" t="s">
        <v>423</v>
      </c>
      <c r="GS3454" s="77">
        <v>0</v>
      </c>
      <c r="GT3454" s="77">
        <v>0</v>
      </c>
      <c r="GU3454" s="77">
        <v>0</v>
      </c>
      <c r="GV3454" s="77">
        <v>0</v>
      </c>
      <c r="GW3454" s="77">
        <v>0</v>
      </c>
      <c r="GX3454" s="77">
        <v>0</v>
      </c>
      <c r="GY3454" s="77">
        <v>0.1527377521613833</v>
      </c>
      <c r="GZ3454" s="77">
        <v>35.623037668071305</v>
      </c>
    </row>
    <row r="3455" spans="98:208" x14ac:dyDescent="0.25">
      <c r="CT3455" s="77" t="s">
        <v>155</v>
      </c>
      <c r="CU3455" s="77" t="s">
        <v>494</v>
      </c>
      <c r="CV3455" s="77" t="s">
        <v>432</v>
      </c>
      <c r="CW3455" s="77">
        <v>2021</v>
      </c>
      <c r="CX3455" s="77">
        <v>0</v>
      </c>
      <c r="CY3455" s="77">
        <v>0</v>
      </c>
      <c r="CZ3455" s="77">
        <v>0</v>
      </c>
      <c r="DA3455" s="77">
        <v>0</v>
      </c>
      <c r="DB3455" s="77">
        <v>8807.9522308769865</v>
      </c>
      <c r="DC3455" s="77">
        <v>222.229421627861</v>
      </c>
      <c r="DD3455" s="77">
        <v>8585.7228092491259</v>
      </c>
      <c r="DE3455" s="77">
        <v>0</v>
      </c>
      <c r="DF3455" s="77">
        <v>514.45318018016746</v>
      </c>
      <c r="DG3455" s="77">
        <v>514.45318018016746</v>
      </c>
      <c r="DH3455" s="77">
        <v>0</v>
      </c>
      <c r="DI3455" s="77">
        <v>0</v>
      </c>
      <c r="DJ3455" s="77">
        <v>1.6866850247219931E-6</v>
      </c>
      <c r="DL3455" s="77">
        <v>0</v>
      </c>
      <c r="DM3455" s="77">
        <v>8.6772047493049369E-4</v>
      </c>
      <c r="DN3455" s="77">
        <v>8.6772047493049369E-4</v>
      </c>
      <c r="DO3455" s="77">
        <v>0</v>
      </c>
      <c r="DP3455" s="77">
        <v>8.6772047493049369E-4</v>
      </c>
      <c r="DQ3455" s="77">
        <v>8.6772047493049369E-4</v>
      </c>
      <c r="DR3455" s="77">
        <v>0</v>
      </c>
      <c r="DS3455" s="77">
        <v>0</v>
      </c>
      <c r="DT3455" s="77">
        <v>0</v>
      </c>
      <c r="DU3455" s="77">
        <v>0</v>
      </c>
      <c r="DV3455" s="77">
        <v>0</v>
      </c>
      <c r="DW3455" s="77">
        <v>0</v>
      </c>
      <c r="GE3455" s="77" t="s">
        <v>425</v>
      </c>
      <c r="GF3455" s="77" t="s">
        <v>155</v>
      </c>
      <c r="GG3455" s="77" t="s">
        <v>452</v>
      </c>
      <c r="GH3455" s="77" t="s">
        <v>460</v>
      </c>
      <c r="GI3455" s="77">
        <v>2025</v>
      </c>
      <c r="GJ3455" s="77" t="s">
        <v>301</v>
      </c>
      <c r="GK3455" s="77">
        <v>8896.5159934285966</v>
      </c>
      <c r="GL3455" s="77">
        <v>415.27751599999999</v>
      </c>
      <c r="GM3455" s="77">
        <v>2025</v>
      </c>
      <c r="GN3455" s="77" t="s">
        <v>175</v>
      </c>
      <c r="GO3455" s="77">
        <v>5.3000000000000005E-2</v>
      </c>
      <c r="GP3455" s="77">
        <v>3</v>
      </c>
      <c r="GQ3455" s="77">
        <v>0</v>
      </c>
      <c r="GR3455" s="77" t="s">
        <v>423</v>
      </c>
      <c r="GS3455" s="77">
        <v>0</v>
      </c>
      <c r="GT3455" s="77">
        <v>0</v>
      </c>
      <c r="GU3455" s="77">
        <v>0</v>
      </c>
      <c r="GV3455" s="77">
        <v>0</v>
      </c>
      <c r="GW3455" s="77">
        <v>0</v>
      </c>
      <c r="GX3455" s="77">
        <v>0</v>
      </c>
      <c r="GY3455" s="77">
        <v>5.59662090813094E-2</v>
      </c>
      <c r="GZ3455" s="77">
        <v>497.90427418343785</v>
      </c>
    </row>
    <row r="3456" spans="98:208" x14ac:dyDescent="0.25">
      <c r="CT3456" s="77" t="s">
        <v>155</v>
      </c>
      <c r="CU3456" s="77" t="s">
        <v>494</v>
      </c>
      <c r="CV3456" s="77" t="s">
        <v>432</v>
      </c>
      <c r="CW3456" s="77">
        <v>2022</v>
      </c>
      <c r="CX3456" s="77">
        <v>0</v>
      </c>
      <c r="CY3456" s="77">
        <v>0</v>
      </c>
      <c r="CZ3456" s="77">
        <v>0</v>
      </c>
      <c r="DA3456" s="77">
        <v>0</v>
      </c>
      <c r="DB3456" s="77">
        <v>8807.9522308769865</v>
      </c>
      <c r="DC3456" s="77">
        <v>222.229421627861</v>
      </c>
      <c r="DD3456" s="77">
        <v>8585.7228092491259</v>
      </c>
      <c r="DE3456" s="77">
        <v>0</v>
      </c>
      <c r="DF3456" s="77">
        <v>514.45318018016746</v>
      </c>
      <c r="DG3456" s="77">
        <v>514.45318018016746</v>
      </c>
      <c r="DH3456" s="77">
        <v>514.45318018016746</v>
      </c>
      <c r="DI3456" s="77">
        <v>0</v>
      </c>
      <c r="DJ3456" s="77">
        <v>1.6866850247219931E-6</v>
      </c>
      <c r="DL3456" s="77">
        <v>0</v>
      </c>
      <c r="DM3456" s="77">
        <v>8.6772047493049369E-4</v>
      </c>
      <c r="DN3456" s="77">
        <v>8.6772047493049369E-4</v>
      </c>
      <c r="DO3456" s="77">
        <v>0</v>
      </c>
      <c r="DP3456" s="77">
        <v>8.6772047493049369E-4</v>
      </c>
      <c r="DQ3456" s="77">
        <v>8.6772047493049369E-4</v>
      </c>
      <c r="DR3456" s="77">
        <v>0</v>
      </c>
      <c r="DS3456" s="77">
        <v>8.6772047493049369E-4</v>
      </c>
      <c r="DT3456" s="77">
        <v>8.6772047493049369E-4</v>
      </c>
      <c r="DU3456" s="77">
        <v>0</v>
      </c>
      <c r="DV3456" s="77">
        <v>0</v>
      </c>
      <c r="DW3456" s="77">
        <v>0</v>
      </c>
      <c r="GE3456" s="77" t="s">
        <v>422</v>
      </c>
      <c r="GF3456" s="77" t="s">
        <v>155</v>
      </c>
      <c r="GG3456" s="77" t="s">
        <v>452</v>
      </c>
      <c r="GH3456" s="77" t="s">
        <v>467</v>
      </c>
      <c r="GI3456" s="77">
        <v>2021</v>
      </c>
      <c r="GJ3456" s="77" t="s">
        <v>305</v>
      </c>
      <c r="GK3456" s="77">
        <v>0.69641821681224236</v>
      </c>
      <c r="GL3456" s="77">
        <v>415.27751599999999</v>
      </c>
      <c r="GM3456" s="77">
        <v>2021</v>
      </c>
      <c r="GN3456" s="77" t="s">
        <v>175</v>
      </c>
      <c r="GO3456" s="77">
        <v>0.13250000000000001</v>
      </c>
      <c r="GP3456" s="77">
        <v>3</v>
      </c>
      <c r="GQ3456" s="77">
        <v>0</v>
      </c>
      <c r="GR3456" s="77" t="s">
        <v>423</v>
      </c>
      <c r="GS3456" s="77">
        <v>0.1527377521613833</v>
      </c>
      <c r="GT3456" s="77">
        <v>0.10636935300014078</v>
      </c>
      <c r="GU3456" s="77">
        <v>0.1527377521613833</v>
      </c>
      <c r="GV3456" s="77">
        <v>0.10636935300014078</v>
      </c>
      <c r="GW3456" s="77">
        <v>0</v>
      </c>
      <c r="GX3456" s="77">
        <v>0</v>
      </c>
      <c r="GY3456" s="77">
        <v>0</v>
      </c>
      <c r="GZ3456" s="77">
        <v>0</v>
      </c>
    </row>
    <row r="3457" spans="98:208" x14ac:dyDescent="0.25">
      <c r="CT3457" s="77" t="s">
        <v>155</v>
      </c>
      <c r="CU3457" s="77" t="s">
        <v>494</v>
      </c>
      <c r="CV3457" s="77" t="s">
        <v>432</v>
      </c>
      <c r="CW3457" s="77">
        <v>2023</v>
      </c>
      <c r="CX3457" s="77">
        <v>0</v>
      </c>
      <c r="CY3457" s="77">
        <v>0</v>
      </c>
      <c r="CZ3457" s="77">
        <v>0</v>
      </c>
      <c r="DA3457" s="77">
        <v>0</v>
      </c>
      <c r="DB3457" s="77">
        <v>9129.7460702377903</v>
      </c>
      <c r="DC3457" s="77">
        <v>233.2300768079713</v>
      </c>
      <c r="DD3457" s="77">
        <v>8896.5159934298172</v>
      </c>
      <c r="DE3457" s="77">
        <v>0</v>
      </c>
      <c r="DF3457" s="77">
        <v>0</v>
      </c>
      <c r="DG3457" s="77">
        <v>533.52731185158257</v>
      </c>
      <c r="DH3457" s="77">
        <v>533.52731185158257</v>
      </c>
      <c r="DI3457" s="77">
        <v>533.52731185158257</v>
      </c>
      <c r="DJ3457" s="77">
        <v>1.6866850247219931E-6</v>
      </c>
      <c r="DL3457" s="77">
        <v>0</v>
      </c>
      <c r="DM3457" s="77">
        <v>0</v>
      </c>
      <c r="DN3457" s="77">
        <v>0</v>
      </c>
      <c r="DO3457" s="77">
        <v>0</v>
      </c>
      <c r="DP3457" s="77">
        <v>8.99892527180245E-4</v>
      </c>
      <c r="DQ3457" s="77">
        <v>8.99892527180245E-4</v>
      </c>
      <c r="DR3457" s="77">
        <v>0</v>
      </c>
      <c r="DS3457" s="77">
        <v>8.99892527180245E-4</v>
      </c>
      <c r="DT3457" s="77">
        <v>8.99892527180245E-4</v>
      </c>
      <c r="DU3457" s="77">
        <v>0</v>
      </c>
      <c r="DV3457" s="77">
        <v>8.99892527180245E-4</v>
      </c>
      <c r="DW3457" s="77">
        <v>8.99892527180245E-4</v>
      </c>
      <c r="GE3457" s="77" t="s">
        <v>425</v>
      </c>
      <c r="GF3457" s="77" t="s">
        <v>155</v>
      </c>
      <c r="GG3457" s="77" t="s">
        <v>452</v>
      </c>
      <c r="GH3457" s="77" t="s">
        <v>467</v>
      </c>
      <c r="GI3457" s="77">
        <v>2021</v>
      </c>
      <c r="GJ3457" s="77" t="s">
        <v>301</v>
      </c>
      <c r="GK3457" s="77">
        <v>2.9419641522810571</v>
      </c>
      <c r="GL3457" s="77">
        <v>415.27751599999999</v>
      </c>
      <c r="GM3457" s="77">
        <v>2021</v>
      </c>
      <c r="GN3457" s="77" t="s">
        <v>175</v>
      </c>
      <c r="GO3457" s="77">
        <v>5.3000000000000005E-2</v>
      </c>
      <c r="GP3457" s="77">
        <v>3</v>
      </c>
      <c r="GQ3457" s="77">
        <v>0</v>
      </c>
      <c r="GR3457" s="77" t="s">
        <v>423</v>
      </c>
      <c r="GS3457" s="77">
        <v>5.59662090813094E-2</v>
      </c>
      <c r="GT3457" s="77">
        <v>0.16465058085627882</v>
      </c>
      <c r="GU3457" s="77">
        <v>5.59662090813094E-2</v>
      </c>
      <c r="GV3457" s="77">
        <v>0.16465058085627882</v>
      </c>
      <c r="GW3457" s="77">
        <v>0</v>
      </c>
      <c r="GX3457" s="77">
        <v>0</v>
      </c>
      <c r="GY3457" s="77">
        <v>0</v>
      </c>
      <c r="GZ3457" s="77">
        <v>0</v>
      </c>
    </row>
    <row r="3458" spans="98:208" x14ac:dyDescent="0.25">
      <c r="CT3458" s="77" t="s">
        <v>155</v>
      </c>
      <c r="CU3458" s="77" t="s">
        <v>494</v>
      </c>
      <c r="CV3458" s="77" t="s">
        <v>432</v>
      </c>
      <c r="CW3458" s="77">
        <v>2024</v>
      </c>
      <c r="CX3458" s="77">
        <v>0</v>
      </c>
      <c r="CY3458" s="77">
        <v>0</v>
      </c>
      <c r="CZ3458" s="77">
        <v>0</v>
      </c>
      <c r="DA3458" s="77">
        <v>0</v>
      </c>
      <c r="DB3458" s="77">
        <v>9129.7460702377903</v>
      </c>
      <c r="DC3458" s="77">
        <v>233.2300768079713</v>
      </c>
      <c r="DD3458" s="77">
        <v>8896.5159934298172</v>
      </c>
      <c r="DE3458" s="77">
        <v>0</v>
      </c>
      <c r="DF3458" s="77">
        <v>0</v>
      </c>
      <c r="DG3458" s="77">
        <v>0</v>
      </c>
      <c r="DH3458" s="77">
        <v>533.52731185158257</v>
      </c>
      <c r="DI3458" s="77">
        <v>533.52731185158257</v>
      </c>
      <c r="DJ3458" s="77">
        <v>1.6866850247219931E-6</v>
      </c>
      <c r="DL3458" s="77">
        <v>0</v>
      </c>
      <c r="DM3458" s="77">
        <v>0</v>
      </c>
      <c r="DN3458" s="77">
        <v>0</v>
      </c>
      <c r="DO3458" s="77">
        <v>0</v>
      </c>
      <c r="DP3458" s="77">
        <v>0</v>
      </c>
      <c r="DQ3458" s="77">
        <v>0</v>
      </c>
      <c r="DR3458" s="77">
        <v>0</v>
      </c>
      <c r="DS3458" s="77">
        <v>8.99892527180245E-4</v>
      </c>
      <c r="DT3458" s="77">
        <v>8.99892527180245E-4</v>
      </c>
      <c r="DU3458" s="77">
        <v>0</v>
      </c>
      <c r="DV3458" s="77">
        <v>8.99892527180245E-4</v>
      </c>
      <c r="DW3458" s="77">
        <v>8.99892527180245E-4</v>
      </c>
      <c r="GE3458" s="77" t="s">
        <v>427</v>
      </c>
      <c r="GF3458" s="77" t="s">
        <v>155</v>
      </c>
      <c r="GG3458" s="77" t="s">
        <v>452</v>
      </c>
      <c r="GH3458" s="77" t="s">
        <v>467</v>
      </c>
      <c r="GI3458" s="77">
        <v>2021</v>
      </c>
      <c r="GJ3458" s="77" t="s">
        <v>303</v>
      </c>
      <c r="GK3458" s="77">
        <v>1.6021759622083109</v>
      </c>
      <c r="GL3458" s="77">
        <v>415.27751599999999</v>
      </c>
      <c r="GM3458" s="77">
        <v>2021</v>
      </c>
      <c r="GN3458" s="77" t="s">
        <v>175</v>
      </c>
      <c r="GO3458" s="77">
        <v>5.3000000000000005E-2</v>
      </c>
      <c r="GP3458" s="77">
        <v>3</v>
      </c>
      <c r="GQ3458" s="77">
        <v>0</v>
      </c>
      <c r="GR3458" s="77" t="s">
        <v>423</v>
      </c>
      <c r="GS3458" s="77">
        <v>5.59662090813094E-2</v>
      </c>
      <c r="GT3458" s="77">
        <v>8.9667714885998395E-2</v>
      </c>
      <c r="GU3458" s="77">
        <v>5.59662090813094E-2</v>
      </c>
      <c r="GV3458" s="77">
        <v>8.9667714885998395E-2</v>
      </c>
      <c r="GW3458" s="77">
        <v>0</v>
      </c>
      <c r="GX3458" s="77">
        <v>0</v>
      </c>
      <c r="GY3458" s="77">
        <v>0</v>
      </c>
      <c r="GZ3458" s="77">
        <v>0</v>
      </c>
    </row>
    <row r="3459" spans="98:208" x14ac:dyDescent="0.25">
      <c r="CT3459" s="77" t="s">
        <v>155</v>
      </c>
      <c r="CU3459" s="77" t="s">
        <v>494</v>
      </c>
      <c r="CV3459" s="77" t="s">
        <v>432</v>
      </c>
      <c r="CW3459" s="77">
        <v>2025</v>
      </c>
      <c r="CX3459" s="77">
        <v>0</v>
      </c>
      <c r="CY3459" s="77">
        <v>0</v>
      </c>
      <c r="CZ3459" s="77">
        <v>0</v>
      </c>
      <c r="DA3459" s="77">
        <v>0</v>
      </c>
      <c r="DB3459" s="77">
        <v>9129.7460702377903</v>
      </c>
      <c r="DC3459" s="77">
        <v>233.2300768079713</v>
      </c>
      <c r="DD3459" s="77">
        <v>8896.5159934298172</v>
      </c>
      <c r="DE3459" s="77">
        <v>0</v>
      </c>
      <c r="DF3459" s="77">
        <v>0</v>
      </c>
      <c r="DG3459" s="77">
        <v>0</v>
      </c>
      <c r="DH3459" s="77">
        <v>0</v>
      </c>
      <c r="DI3459" s="77">
        <v>533.52731185158257</v>
      </c>
      <c r="DJ3459" s="77">
        <v>1.6866850247219931E-6</v>
      </c>
      <c r="DL3459" s="77">
        <v>0</v>
      </c>
      <c r="DM3459" s="77">
        <v>0</v>
      </c>
      <c r="DN3459" s="77">
        <v>0</v>
      </c>
      <c r="DO3459" s="77">
        <v>0</v>
      </c>
      <c r="DP3459" s="77">
        <v>0</v>
      </c>
      <c r="DQ3459" s="77">
        <v>0</v>
      </c>
      <c r="DR3459" s="77">
        <v>0</v>
      </c>
      <c r="DS3459" s="77">
        <v>0</v>
      </c>
      <c r="DT3459" s="77">
        <v>0</v>
      </c>
      <c r="DU3459" s="77">
        <v>0</v>
      </c>
      <c r="DV3459" s="77">
        <v>8.99892527180245E-4</v>
      </c>
      <c r="DW3459" s="77">
        <v>8.99892527180245E-4</v>
      </c>
      <c r="GE3459" s="77" t="s">
        <v>422</v>
      </c>
      <c r="GF3459" s="77" t="s">
        <v>155</v>
      </c>
      <c r="GG3459" s="77" t="s">
        <v>452</v>
      </c>
      <c r="GH3459" s="77" t="s">
        <v>467</v>
      </c>
      <c r="GI3459" s="77">
        <v>2022</v>
      </c>
      <c r="GJ3459" s="77" t="s">
        <v>305</v>
      </c>
      <c r="GK3459" s="77">
        <v>0.69641821681224236</v>
      </c>
      <c r="GL3459" s="77">
        <v>415.27751599999999</v>
      </c>
      <c r="GM3459" s="77">
        <v>2022</v>
      </c>
      <c r="GN3459" s="77" t="s">
        <v>175</v>
      </c>
      <c r="GO3459" s="77">
        <v>0.13250000000000001</v>
      </c>
      <c r="GP3459" s="77">
        <v>3</v>
      </c>
      <c r="GQ3459" s="77">
        <v>0</v>
      </c>
      <c r="GR3459" s="77" t="s">
        <v>423</v>
      </c>
      <c r="GS3459" s="77">
        <v>0.1527377521613833</v>
      </c>
      <c r="GT3459" s="77">
        <v>0.10636935300014078</v>
      </c>
      <c r="GU3459" s="77">
        <v>0.1527377521613833</v>
      </c>
      <c r="GV3459" s="77">
        <v>0.10636935300014078</v>
      </c>
      <c r="GW3459" s="77">
        <v>0.1527377521613833</v>
      </c>
      <c r="GX3459" s="77">
        <v>0.10636935300014078</v>
      </c>
      <c r="GY3459" s="77">
        <v>0</v>
      </c>
      <c r="GZ3459" s="77">
        <v>0</v>
      </c>
    </row>
    <row r="3460" spans="98:208" x14ac:dyDescent="0.25">
      <c r="CT3460" s="77" t="s">
        <v>155</v>
      </c>
      <c r="CU3460" s="77" t="s">
        <v>494</v>
      </c>
      <c r="CV3460" s="77" t="s">
        <v>439</v>
      </c>
      <c r="CW3460" s="77">
        <v>2020</v>
      </c>
      <c r="CX3460" s="77">
        <v>0</v>
      </c>
      <c r="CY3460" s="77">
        <v>0</v>
      </c>
      <c r="CZ3460" s="77">
        <v>0</v>
      </c>
      <c r="DA3460" s="77">
        <v>0</v>
      </c>
      <c r="DB3460" s="77">
        <v>5.2405583313016058</v>
      </c>
      <c r="DC3460" s="77">
        <v>0.69641821681223626</v>
      </c>
      <c r="DD3460" s="77">
        <v>2.9419641522810549</v>
      </c>
      <c r="DE3460" s="77">
        <v>1.6021759622082969</v>
      </c>
      <c r="DF3460" s="77">
        <v>0.36068764874241616</v>
      </c>
      <c r="DG3460" s="77">
        <v>0</v>
      </c>
      <c r="DH3460" s="77">
        <v>0</v>
      </c>
      <c r="DI3460" s="77">
        <v>0</v>
      </c>
      <c r="DJ3460" s="77">
        <v>1.5180165203946281E-5</v>
      </c>
      <c r="DL3460" s="77">
        <v>0</v>
      </c>
      <c r="DM3460" s="77">
        <v>5.4752980949328238E-6</v>
      </c>
      <c r="DN3460" s="77">
        <v>5.4752980949328238E-6</v>
      </c>
      <c r="DO3460" s="77">
        <v>0</v>
      </c>
      <c r="DP3460" s="77">
        <v>0</v>
      </c>
      <c r="DQ3460" s="77">
        <v>0</v>
      </c>
      <c r="DR3460" s="77">
        <v>0</v>
      </c>
      <c r="DS3460" s="77">
        <v>0</v>
      </c>
      <c r="DT3460" s="77">
        <v>0</v>
      </c>
      <c r="DU3460" s="77">
        <v>0</v>
      </c>
      <c r="DV3460" s="77">
        <v>0</v>
      </c>
      <c r="DW3460" s="77">
        <v>0</v>
      </c>
      <c r="GE3460" s="77" t="s">
        <v>425</v>
      </c>
      <c r="GF3460" s="77" t="s">
        <v>155</v>
      </c>
      <c r="GG3460" s="77" t="s">
        <v>452</v>
      </c>
      <c r="GH3460" s="77" t="s">
        <v>467</v>
      </c>
      <c r="GI3460" s="77">
        <v>2022</v>
      </c>
      <c r="GJ3460" s="77" t="s">
        <v>301</v>
      </c>
      <c r="GK3460" s="77">
        <v>2.9419641522810571</v>
      </c>
      <c r="GL3460" s="77">
        <v>415.27751599999999</v>
      </c>
      <c r="GM3460" s="77">
        <v>2022</v>
      </c>
      <c r="GN3460" s="77" t="s">
        <v>175</v>
      </c>
      <c r="GO3460" s="77">
        <v>5.3000000000000005E-2</v>
      </c>
      <c r="GP3460" s="77">
        <v>3</v>
      </c>
      <c r="GQ3460" s="77">
        <v>0</v>
      </c>
      <c r="GR3460" s="77" t="s">
        <v>423</v>
      </c>
      <c r="GS3460" s="77">
        <v>5.59662090813094E-2</v>
      </c>
      <c r="GT3460" s="77">
        <v>0.16465058085627882</v>
      </c>
      <c r="GU3460" s="77">
        <v>5.59662090813094E-2</v>
      </c>
      <c r="GV3460" s="77">
        <v>0.16465058085627882</v>
      </c>
      <c r="GW3460" s="77">
        <v>5.59662090813094E-2</v>
      </c>
      <c r="GX3460" s="77">
        <v>0.16465058085627882</v>
      </c>
      <c r="GY3460" s="77">
        <v>0</v>
      </c>
      <c r="GZ3460" s="77">
        <v>0</v>
      </c>
    </row>
    <row r="3461" spans="98:208" x14ac:dyDescent="0.25">
      <c r="CT3461" s="77" t="s">
        <v>155</v>
      </c>
      <c r="CU3461" s="77" t="s">
        <v>494</v>
      </c>
      <c r="CV3461" s="77" t="s">
        <v>439</v>
      </c>
      <c r="CW3461" s="77">
        <v>2021</v>
      </c>
      <c r="CX3461" s="77">
        <v>0</v>
      </c>
      <c r="CY3461" s="77">
        <v>0</v>
      </c>
      <c r="CZ3461" s="77">
        <v>0</v>
      </c>
      <c r="DA3461" s="77">
        <v>0</v>
      </c>
      <c r="DB3461" s="77">
        <v>5.2405583313016058</v>
      </c>
      <c r="DC3461" s="77">
        <v>0.69641821681223626</v>
      </c>
      <c r="DD3461" s="77">
        <v>2.9419641522810549</v>
      </c>
      <c r="DE3461" s="77">
        <v>1.6021759622082969</v>
      </c>
      <c r="DF3461" s="77">
        <v>0.36068764874241616</v>
      </c>
      <c r="DG3461" s="77">
        <v>0.36068764874241616</v>
      </c>
      <c r="DH3461" s="77">
        <v>0</v>
      </c>
      <c r="DI3461" s="77">
        <v>0</v>
      </c>
      <c r="DJ3461" s="77">
        <v>1.5180165203946281E-5</v>
      </c>
      <c r="DL3461" s="77">
        <v>0</v>
      </c>
      <c r="DM3461" s="77">
        <v>5.4752980949328238E-6</v>
      </c>
      <c r="DN3461" s="77">
        <v>5.4752980949328238E-6</v>
      </c>
      <c r="DO3461" s="77">
        <v>0</v>
      </c>
      <c r="DP3461" s="77">
        <v>5.4752980949328238E-6</v>
      </c>
      <c r="DQ3461" s="77">
        <v>5.4752980949328238E-6</v>
      </c>
      <c r="DR3461" s="77">
        <v>0</v>
      </c>
      <c r="DS3461" s="77">
        <v>0</v>
      </c>
      <c r="DT3461" s="77">
        <v>0</v>
      </c>
      <c r="DU3461" s="77">
        <v>0</v>
      </c>
      <c r="DV3461" s="77">
        <v>0</v>
      </c>
      <c r="DW3461" s="77">
        <v>0</v>
      </c>
      <c r="GE3461" s="77" t="s">
        <v>427</v>
      </c>
      <c r="GF3461" s="77" t="s">
        <v>155</v>
      </c>
      <c r="GG3461" s="77" t="s">
        <v>452</v>
      </c>
      <c r="GH3461" s="77" t="s">
        <v>467</v>
      </c>
      <c r="GI3461" s="77">
        <v>2022</v>
      </c>
      <c r="GJ3461" s="77" t="s">
        <v>303</v>
      </c>
      <c r="GK3461" s="77">
        <v>1.6021759622083109</v>
      </c>
      <c r="GL3461" s="77">
        <v>415.27751599999999</v>
      </c>
      <c r="GM3461" s="77">
        <v>2022</v>
      </c>
      <c r="GN3461" s="77" t="s">
        <v>175</v>
      </c>
      <c r="GO3461" s="77">
        <v>5.3000000000000005E-2</v>
      </c>
      <c r="GP3461" s="77">
        <v>3</v>
      </c>
      <c r="GQ3461" s="77">
        <v>0</v>
      </c>
      <c r="GR3461" s="77" t="s">
        <v>423</v>
      </c>
      <c r="GS3461" s="77">
        <v>5.59662090813094E-2</v>
      </c>
      <c r="GT3461" s="77">
        <v>8.9667714885998395E-2</v>
      </c>
      <c r="GU3461" s="77">
        <v>5.59662090813094E-2</v>
      </c>
      <c r="GV3461" s="77">
        <v>8.9667714885998395E-2</v>
      </c>
      <c r="GW3461" s="77">
        <v>5.59662090813094E-2</v>
      </c>
      <c r="GX3461" s="77">
        <v>8.9667714885998395E-2</v>
      </c>
      <c r="GY3461" s="77">
        <v>0</v>
      </c>
      <c r="GZ3461" s="77">
        <v>0</v>
      </c>
    </row>
    <row r="3462" spans="98:208" x14ac:dyDescent="0.25">
      <c r="CT3462" s="77" t="s">
        <v>155</v>
      </c>
      <c r="CU3462" s="77" t="s">
        <v>494</v>
      </c>
      <c r="CV3462" s="77" t="s">
        <v>439</v>
      </c>
      <c r="CW3462" s="77">
        <v>2022</v>
      </c>
      <c r="CX3462" s="77">
        <v>0</v>
      </c>
      <c r="CY3462" s="77">
        <v>0</v>
      </c>
      <c r="CZ3462" s="77">
        <v>0</v>
      </c>
      <c r="DA3462" s="77">
        <v>0</v>
      </c>
      <c r="DB3462" s="77">
        <v>5.2405583313016058</v>
      </c>
      <c r="DC3462" s="77">
        <v>0.69641821681223626</v>
      </c>
      <c r="DD3462" s="77">
        <v>2.9419641522810549</v>
      </c>
      <c r="DE3462" s="77">
        <v>1.6021759622082969</v>
      </c>
      <c r="DF3462" s="77">
        <v>0.36068764874241616</v>
      </c>
      <c r="DG3462" s="77">
        <v>0.36068764874241616</v>
      </c>
      <c r="DH3462" s="77">
        <v>0.36068764874241616</v>
      </c>
      <c r="DI3462" s="77">
        <v>0</v>
      </c>
      <c r="DJ3462" s="77">
        <v>1.5180165203946281E-5</v>
      </c>
      <c r="DL3462" s="77">
        <v>0</v>
      </c>
      <c r="DM3462" s="77">
        <v>5.4752980949328238E-6</v>
      </c>
      <c r="DN3462" s="77">
        <v>5.4752980949328238E-6</v>
      </c>
      <c r="DO3462" s="77">
        <v>0</v>
      </c>
      <c r="DP3462" s="77">
        <v>5.4752980949328238E-6</v>
      </c>
      <c r="DQ3462" s="77">
        <v>5.4752980949328238E-6</v>
      </c>
      <c r="DR3462" s="77">
        <v>0</v>
      </c>
      <c r="DS3462" s="77">
        <v>5.4752980949328238E-6</v>
      </c>
      <c r="DT3462" s="77">
        <v>5.4752980949328238E-6</v>
      </c>
      <c r="DU3462" s="77">
        <v>0</v>
      </c>
      <c r="DV3462" s="77">
        <v>0</v>
      </c>
      <c r="DW3462" s="77">
        <v>0</v>
      </c>
      <c r="GE3462" s="77" t="s">
        <v>422</v>
      </c>
      <c r="GF3462" s="77" t="s">
        <v>155</v>
      </c>
      <c r="GG3462" s="77" t="s">
        <v>452</v>
      </c>
      <c r="GH3462" s="77" t="s">
        <v>467</v>
      </c>
      <c r="GI3462" s="77">
        <v>2023</v>
      </c>
      <c r="GJ3462" s="77" t="s">
        <v>305</v>
      </c>
      <c r="GK3462" s="77">
        <v>0.71896016785822114</v>
      </c>
      <c r="GL3462" s="77">
        <v>415.27751599999999</v>
      </c>
      <c r="GM3462" s="77">
        <v>2023</v>
      </c>
      <c r="GN3462" s="77" t="s">
        <v>175</v>
      </c>
      <c r="GO3462" s="77">
        <v>0.13250000000000001</v>
      </c>
      <c r="GP3462" s="77">
        <v>3</v>
      </c>
      <c r="GQ3462" s="77">
        <v>0</v>
      </c>
      <c r="GR3462" s="77" t="s">
        <v>423</v>
      </c>
      <c r="GS3462" s="77">
        <v>0</v>
      </c>
      <c r="GT3462" s="77">
        <v>0</v>
      </c>
      <c r="GU3462" s="77">
        <v>0.1527377521613833</v>
      </c>
      <c r="GV3462" s="77">
        <v>0.10981235993223552</v>
      </c>
      <c r="GW3462" s="77">
        <v>0.1527377521613833</v>
      </c>
      <c r="GX3462" s="77">
        <v>0.10981235993223552</v>
      </c>
      <c r="GY3462" s="77">
        <v>0.1527377521613833</v>
      </c>
      <c r="GZ3462" s="77">
        <v>0.10981235993223552</v>
      </c>
    </row>
    <row r="3463" spans="98:208" x14ac:dyDescent="0.25">
      <c r="CT3463" s="77" t="s">
        <v>155</v>
      </c>
      <c r="CU3463" s="77" t="s">
        <v>494</v>
      </c>
      <c r="CV3463" s="77" t="s">
        <v>439</v>
      </c>
      <c r="CW3463" s="77">
        <v>2023</v>
      </c>
      <c r="CX3463" s="77">
        <v>0</v>
      </c>
      <c r="CY3463" s="77">
        <v>0</v>
      </c>
      <c r="CZ3463" s="77">
        <v>0</v>
      </c>
      <c r="DA3463" s="77">
        <v>0</v>
      </c>
      <c r="DB3463" s="77">
        <v>5.4750346070078333</v>
      </c>
      <c r="DC3463" s="77">
        <v>0.7189601678582076</v>
      </c>
      <c r="DD3463" s="77">
        <v>3.0714971986151438</v>
      </c>
      <c r="DE3463" s="77">
        <v>1.684577240534465</v>
      </c>
      <c r="DF3463" s="77">
        <v>0</v>
      </c>
      <c r="DG3463" s="77">
        <v>0.37599181639995183</v>
      </c>
      <c r="DH3463" s="77">
        <v>0.37599181639995183</v>
      </c>
      <c r="DI3463" s="77">
        <v>0.37599181639995183</v>
      </c>
      <c r="DJ3463" s="77">
        <v>1.5180165203946281E-5</v>
      </c>
      <c r="DL3463" s="77">
        <v>0</v>
      </c>
      <c r="DM3463" s="77">
        <v>0</v>
      </c>
      <c r="DN3463" s="77">
        <v>0</v>
      </c>
      <c r="DO3463" s="77">
        <v>0</v>
      </c>
      <c r="DP3463" s="77">
        <v>5.7076178882831071E-6</v>
      </c>
      <c r="DQ3463" s="77">
        <v>5.7076178882831071E-6</v>
      </c>
      <c r="DR3463" s="77">
        <v>0</v>
      </c>
      <c r="DS3463" s="77">
        <v>5.7076178882831071E-6</v>
      </c>
      <c r="DT3463" s="77">
        <v>5.7076178882831071E-6</v>
      </c>
      <c r="DU3463" s="77">
        <v>0</v>
      </c>
      <c r="DV3463" s="77">
        <v>5.7076178882831071E-6</v>
      </c>
      <c r="DW3463" s="77">
        <v>5.7076178882831071E-6</v>
      </c>
      <c r="GE3463" s="77" t="s">
        <v>425</v>
      </c>
      <c r="GF3463" s="77" t="s">
        <v>155</v>
      </c>
      <c r="GG3463" s="77" t="s">
        <v>452</v>
      </c>
      <c r="GH3463" s="77" t="s">
        <v>467</v>
      </c>
      <c r="GI3463" s="77">
        <v>2023</v>
      </c>
      <c r="GJ3463" s="77" t="s">
        <v>301</v>
      </c>
      <c r="GK3463" s="77">
        <v>3.071497198615134</v>
      </c>
      <c r="GL3463" s="77">
        <v>415.27751599999999</v>
      </c>
      <c r="GM3463" s="77">
        <v>2023</v>
      </c>
      <c r="GN3463" s="77" t="s">
        <v>175</v>
      </c>
      <c r="GO3463" s="77">
        <v>5.3000000000000005E-2</v>
      </c>
      <c r="GP3463" s="77">
        <v>3</v>
      </c>
      <c r="GQ3463" s="77">
        <v>0</v>
      </c>
      <c r="GR3463" s="77" t="s">
        <v>423</v>
      </c>
      <c r="GS3463" s="77">
        <v>0</v>
      </c>
      <c r="GT3463" s="77">
        <v>0</v>
      </c>
      <c r="GU3463" s="77">
        <v>5.59662090813094E-2</v>
      </c>
      <c r="GV3463" s="77">
        <v>0.17190005441035069</v>
      </c>
      <c r="GW3463" s="77">
        <v>5.59662090813094E-2</v>
      </c>
      <c r="GX3463" s="77">
        <v>0.17190005441035069</v>
      </c>
      <c r="GY3463" s="77">
        <v>5.59662090813094E-2</v>
      </c>
      <c r="GZ3463" s="77">
        <v>0.17190005441035069</v>
      </c>
    </row>
    <row r="3464" spans="98:208" x14ac:dyDescent="0.25">
      <c r="CT3464" s="77" t="s">
        <v>155</v>
      </c>
      <c r="CU3464" s="77" t="s">
        <v>494</v>
      </c>
      <c r="CV3464" s="77" t="s">
        <v>439</v>
      </c>
      <c r="CW3464" s="77">
        <v>2024</v>
      </c>
      <c r="CX3464" s="77">
        <v>0</v>
      </c>
      <c r="CY3464" s="77">
        <v>0</v>
      </c>
      <c r="CZ3464" s="77">
        <v>0</v>
      </c>
      <c r="DA3464" s="77">
        <v>0</v>
      </c>
      <c r="DB3464" s="77">
        <v>5.4750346070078333</v>
      </c>
      <c r="DC3464" s="77">
        <v>0.7189601678582076</v>
      </c>
      <c r="DD3464" s="77">
        <v>3.0714971986151438</v>
      </c>
      <c r="DE3464" s="77">
        <v>1.684577240534465</v>
      </c>
      <c r="DF3464" s="77">
        <v>0</v>
      </c>
      <c r="DG3464" s="77">
        <v>0</v>
      </c>
      <c r="DH3464" s="77">
        <v>0.37599181639995183</v>
      </c>
      <c r="DI3464" s="77">
        <v>0.37599181639995183</v>
      </c>
      <c r="DJ3464" s="77">
        <v>1.5180165203946281E-5</v>
      </c>
      <c r="DL3464" s="77">
        <v>0</v>
      </c>
      <c r="DM3464" s="77">
        <v>0</v>
      </c>
      <c r="DN3464" s="77">
        <v>0</v>
      </c>
      <c r="DO3464" s="77">
        <v>0</v>
      </c>
      <c r="DP3464" s="77">
        <v>0</v>
      </c>
      <c r="DQ3464" s="77">
        <v>0</v>
      </c>
      <c r="DR3464" s="77">
        <v>0</v>
      </c>
      <c r="DS3464" s="77">
        <v>5.7076178882831071E-6</v>
      </c>
      <c r="DT3464" s="77">
        <v>5.7076178882831071E-6</v>
      </c>
      <c r="DU3464" s="77">
        <v>0</v>
      </c>
      <c r="DV3464" s="77">
        <v>5.7076178882831071E-6</v>
      </c>
      <c r="DW3464" s="77">
        <v>5.7076178882831071E-6</v>
      </c>
      <c r="GE3464" s="77" t="s">
        <v>427</v>
      </c>
      <c r="GF3464" s="77" t="s">
        <v>155</v>
      </c>
      <c r="GG3464" s="77" t="s">
        <v>452</v>
      </c>
      <c r="GH3464" s="77" t="s">
        <v>467</v>
      </c>
      <c r="GI3464" s="77">
        <v>2023</v>
      </c>
      <c r="GJ3464" s="77" t="s">
        <v>303</v>
      </c>
      <c r="GK3464" s="77">
        <v>1.6845772405344721</v>
      </c>
      <c r="GL3464" s="77">
        <v>415.27751599999999</v>
      </c>
      <c r="GM3464" s="77">
        <v>2023</v>
      </c>
      <c r="GN3464" s="77" t="s">
        <v>175</v>
      </c>
      <c r="GO3464" s="77">
        <v>5.3000000000000005E-2</v>
      </c>
      <c r="GP3464" s="77">
        <v>3</v>
      </c>
      <c r="GQ3464" s="77">
        <v>0</v>
      </c>
      <c r="GR3464" s="77" t="s">
        <v>423</v>
      </c>
      <c r="GS3464" s="77">
        <v>0</v>
      </c>
      <c r="GT3464" s="77">
        <v>0</v>
      </c>
      <c r="GU3464" s="77">
        <v>5.59662090813094E-2</v>
      </c>
      <c r="GV3464" s="77">
        <v>9.4279402057367498E-2</v>
      </c>
      <c r="GW3464" s="77">
        <v>5.59662090813094E-2</v>
      </c>
      <c r="GX3464" s="77">
        <v>9.4279402057367498E-2</v>
      </c>
      <c r="GY3464" s="77">
        <v>5.59662090813094E-2</v>
      </c>
      <c r="GZ3464" s="77">
        <v>9.4279402057367498E-2</v>
      </c>
    </row>
    <row r="3465" spans="98:208" x14ac:dyDescent="0.25">
      <c r="CT3465" s="77" t="s">
        <v>155</v>
      </c>
      <c r="CU3465" s="77" t="s">
        <v>494</v>
      </c>
      <c r="CV3465" s="77" t="s">
        <v>439</v>
      </c>
      <c r="CW3465" s="77">
        <v>2025</v>
      </c>
      <c r="CX3465" s="77">
        <v>0</v>
      </c>
      <c r="CY3465" s="77">
        <v>0</v>
      </c>
      <c r="CZ3465" s="77">
        <v>0</v>
      </c>
      <c r="DA3465" s="77">
        <v>0</v>
      </c>
      <c r="DB3465" s="77">
        <v>5.4750346070078333</v>
      </c>
      <c r="DC3465" s="77">
        <v>0.7189601678582076</v>
      </c>
      <c r="DD3465" s="77">
        <v>3.0714971986151438</v>
      </c>
      <c r="DE3465" s="77">
        <v>1.684577240534465</v>
      </c>
      <c r="DF3465" s="77">
        <v>0</v>
      </c>
      <c r="DG3465" s="77">
        <v>0</v>
      </c>
      <c r="DH3465" s="77">
        <v>0</v>
      </c>
      <c r="DI3465" s="77">
        <v>0.37599181639995183</v>
      </c>
      <c r="DJ3465" s="77">
        <v>1.5180165203946281E-5</v>
      </c>
      <c r="DL3465" s="77">
        <v>0</v>
      </c>
      <c r="DM3465" s="77">
        <v>0</v>
      </c>
      <c r="DN3465" s="77">
        <v>0</v>
      </c>
      <c r="DO3465" s="77">
        <v>0</v>
      </c>
      <c r="DP3465" s="77">
        <v>0</v>
      </c>
      <c r="DQ3465" s="77">
        <v>0</v>
      </c>
      <c r="DR3465" s="77">
        <v>0</v>
      </c>
      <c r="DS3465" s="77">
        <v>0</v>
      </c>
      <c r="DT3465" s="77">
        <v>0</v>
      </c>
      <c r="DU3465" s="77">
        <v>0</v>
      </c>
      <c r="DV3465" s="77">
        <v>5.7076178882831071E-6</v>
      </c>
      <c r="DW3465" s="77">
        <v>5.7076178882831071E-6</v>
      </c>
      <c r="GE3465" s="77" t="s">
        <v>422</v>
      </c>
      <c r="GF3465" s="77" t="s">
        <v>155</v>
      </c>
      <c r="GG3465" s="77" t="s">
        <v>452</v>
      </c>
      <c r="GH3465" s="77" t="s">
        <v>467</v>
      </c>
      <c r="GI3465" s="77">
        <v>2024</v>
      </c>
      <c r="GJ3465" s="77" t="s">
        <v>305</v>
      </c>
      <c r="GK3465" s="77">
        <v>0.71896016785822114</v>
      </c>
      <c r="GL3465" s="77">
        <v>415.27751599999999</v>
      </c>
      <c r="GM3465" s="77">
        <v>2024</v>
      </c>
      <c r="GN3465" s="77" t="s">
        <v>175</v>
      </c>
      <c r="GO3465" s="77">
        <v>0.13250000000000001</v>
      </c>
      <c r="GP3465" s="77">
        <v>3</v>
      </c>
      <c r="GQ3465" s="77">
        <v>0</v>
      </c>
      <c r="GR3465" s="77" t="s">
        <v>423</v>
      </c>
      <c r="GS3465" s="77">
        <v>0</v>
      </c>
      <c r="GT3465" s="77">
        <v>0</v>
      </c>
      <c r="GU3465" s="77">
        <v>0</v>
      </c>
      <c r="GV3465" s="77">
        <v>0</v>
      </c>
      <c r="GW3465" s="77">
        <v>0.1527377521613833</v>
      </c>
      <c r="GX3465" s="77">
        <v>0.10981235993223552</v>
      </c>
      <c r="GY3465" s="77">
        <v>0.1527377521613833</v>
      </c>
      <c r="GZ3465" s="77">
        <v>0.10981235993223552</v>
      </c>
    </row>
    <row r="3466" spans="98:208" x14ac:dyDescent="0.25">
      <c r="CT3466" s="77" t="s">
        <v>155</v>
      </c>
      <c r="CU3466" s="77" t="s">
        <v>494</v>
      </c>
      <c r="CV3466" s="77" t="s">
        <v>446</v>
      </c>
      <c r="CW3466" s="77">
        <v>2020</v>
      </c>
      <c r="CX3466" s="77">
        <v>0</v>
      </c>
      <c r="CY3466" s="77">
        <v>0</v>
      </c>
      <c r="CZ3466" s="77">
        <v>0</v>
      </c>
      <c r="DA3466" s="77">
        <v>0</v>
      </c>
      <c r="DB3466" s="77">
        <v>7.7900575334948444E-2</v>
      </c>
      <c r="DC3466" s="77">
        <v>3.6425060683954458E-2</v>
      </c>
      <c r="DD3466" s="77">
        <v>1.58087245254322E-3</v>
      </c>
      <c r="DE3466" s="77">
        <v>3.9894642198450653E-2</v>
      </c>
      <c r="DF3466" s="77">
        <v>7.8847092159216176E-3</v>
      </c>
      <c r="DG3466" s="77">
        <v>0</v>
      </c>
      <c r="DH3466" s="77">
        <v>0</v>
      </c>
      <c r="DI3466" s="77">
        <v>0</v>
      </c>
      <c r="DJ3466" s="77">
        <v>2.606771703101426E-3</v>
      </c>
      <c r="DL3466" s="77">
        <v>0</v>
      </c>
      <c r="DM3466" s="77">
        <v>2.0553636871247503E-5</v>
      </c>
      <c r="DN3466" s="77">
        <v>2.0553636871247503E-5</v>
      </c>
      <c r="DO3466" s="77">
        <v>0</v>
      </c>
      <c r="DP3466" s="77">
        <v>0</v>
      </c>
      <c r="DQ3466" s="77">
        <v>0</v>
      </c>
      <c r="DR3466" s="77">
        <v>0</v>
      </c>
      <c r="DS3466" s="77">
        <v>0</v>
      </c>
      <c r="DT3466" s="77">
        <v>0</v>
      </c>
      <c r="DU3466" s="77">
        <v>0</v>
      </c>
      <c r="DV3466" s="77">
        <v>0</v>
      </c>
      <c r="DW3466" s="77">
        <v>0</v>
      </c>
      <c r="GE3466" s="77" t="s">
        <v>425</v>
      </c>
      <c r="GF3466" s="77" t="s">
        <v>155</v>
      </c>
      <c r="GG3466" s="77" t="s">
        <v>452</v>
      </c>
      <c r="GH3466" s="77" t="s">
        <v>467</v>
      </c>
      <c r="GI3466" s="77">
        <v>2024</v>
      </c>
      <c r="GJ3466" s="77" t="s">
        <v>301</v>
      </c>
      <c r="GK3466" s="77">
        <v>3.071497198615134</v>
      </c>
      <c r="GL3466" s="77">
        <v>415.27751599999999</v>
      </c>
      <c r="GM3466" s="77">
        <v>2024</v>
      </c>
      <c r="GN3466" s="77" t="s">
        <v>175</v>
      </c>
      <c r="GO3466" s="77">
        <v>5.3000000000000005E-2</v>
      </c>
      <c r="GP3466" s="77">
        <v>3</v>
      </c>
      <c r="GQ3466" s="77">
        <v>0</v>
      </c>
      <c r="GR3466" s="77" t="s">
        <v>423</v>
      </c>
      <c r="GS3466" s="77">
        <v>0</v>
      </c>
      <c r="GT3466" s="77">
        <v>0</v>
      </c>
      <c r="GU3466" s="77">
        <v>0</v>
      </c>
      <c r="GV3466" s="77">
        <v>0</v>
      </c>
      <c r="GW3466" s="77">
        <v>5.59662090813094E-2</v>
      </c>
      <c r="GX3466" s="77">
        <v>0.17190005441035069</v>
      </c>
      <c r="GY3466" s="77">
        <v>5.59662090813094E-2</v>
      </c>
      <c r="GZ3466" s="77">
        <v>0.17190005441035069</v>
      </c>
    </row>
    <row r="3467" spans="98:208" x14ac:dyDescent="0.25">
      <c r="CT3467" s="77" t="s">
        <v>155</v>
      </c>
      <c r="CU3467" s="77" t="s">
        <v>494</v>
      </c>
      <c r="CV3467" s="77" t="s">
        <v>446</v>
      </c>
      <c r="CW3467" s="77">
        <v>2021</v>
      </c>
      <c r="CX3467" s="77">
        <v>0</v>
      </c>
      <c r="CY3467" s="77">
        <v>0</v>
      </c>
      <c r="CZ3467" s="77">
        <v>0</v>
      </c>
      <c r="DA3467" s="77">
        <v>0</v>
      </c>
      <c r="DB3467" s="77">
        <v>7.7900575334948444E-2</v>
      </c>
      <c r="DC3467" s="77">
        <v>3.6425060683954458E-2</v>
      </c>
      <c r="DD3467" s="77">
        <v>1.58087245254322E-3</v>
      </c>
      <c r="DE3467" s="77">
        <v>3.9894642198450653E-2</v>
      </c>
      <c r="DF3467" s="77">
        <v>7.8847092159216176E-3</v>
      </c>
      <c r="DG3467" s="77">
        <v>7.8847092159216176E-3</v>
      </c>
      <c r="DH3467" s="77">
        <v>0</v>
      </c>
      <c r="DI3467" s="77">
        <v>0</v>
      </c>
      <c r="DJ3467" s="77">
        <v>2.606771703101426E-3</v>
      </c>
      <c r="DL3467" s="77">
        <v>0</v>
      </c>
      <c r="DM3467" s="77">
        <v>2.0553636871247503E-5</v>
      </c>
      <c r="DN3467" s="77">
        <v>2.0553636871247503E-5</v>
      </c>
      <c r="DO3467" s="77">
        <v>0</v>
      </c>
      <c r="DP3467" s="77">
        <v>2.0553636871247503E-5</v>
      </c>
      <c r="DQ3467" s="77">
        <v>2.0553636871247503E-5</v>
      </c>
      <c r="DR3467" s="77">
        <v>0</v>
      </c>
      <c r="DS3467" s="77">
        <v>0</v>
      </c>
      <c r="DT3467" s="77">
        <v>0</v>
      </c>
      <c r="DU3467" s="77">
        <v>0</v>
      </c>
      <c r="DV3467" s="77">
        <v>0</v>
      </c>
      <c r="DW3467" s="77">
        <v>0</v>
      </c>
      <c r="GE3467" s="77" t="s">
        <v>427</v>
      </c>
      <c r="GF3467" s="77" t="s">
        <v>155</v>
      </c>
      <c r="GG3467" s="77" t="s">
        <v>452</v>
      </c>
      <c r="GH3467" s="77" t="s">
        <v>467</v>
      </c>
      <c r="GI3467" s="77">
        <v>2024</v>
      </c>
      <c r="GJ3467" s="77" t="s">
        <v>303</v>
      </c>
      <c r="GK3467" s="77">
        <v>1.6845772405344721</v>
      </c>
      <c r="GL3467" s="77">
        <v>415.27751599999999</v>
      </c>
      <c r="GM3467" s="77">
        <v>2024</v>
      </c>
      <c r="GN3467" s="77" t="s">
        <v>175</v>
      </c>
      <c r="GO3467" s="77">
        <v>5.3000000000000005E-2</v>
      </c>
      <c r="GP3467" s="77">
        <v>3</v>
      </c>
      <c r="GQ3467" s="77">
        <v>0</v>
      </c>
      <c r="GR3467" s="77" t="s">
        <v>423</v>
      </c>
      <c r="GS3467" s="77">
        <v>0</v>
      </c>
      <c r="GT3467" s="77">
        <v>0</v>
      </c>
      <c r="GU3467" s="77">
        <v>0</v>
      </c>
      <c r="GV3467" s="77">
        <v>0</v>
      </c>
      <c r="GW3467" s="77">
        <v>5.59662090813094E-2</v>
      </c>
      <c r="GX3467" s="77">
        <v>9.4279402057367498E-2</v>
      </c>
      <c r="GY3467" s="77">
        <v>5.59662090813094E-2</v>
      </c>
      <c r="GZ3467" s="77">
        <v>9.4279402057367498E-2</v>
      </c>
    </row>
    <row r="3468" spans="98:208" x14ac:dyDescent="0.25">
      <c r="CT3468" s="77" t="s">
        <v>155</v>
      </c>
      <c r="CU3468" s="77" t="s">
        <v>494</v>
      </c>
      <c r="CV3468" s="77" t="s">
        <v>446</v>
      </c>
      <c r="CW3468" s="77">
        <v>2022</v>
      </c>
      <c r="CX3468" s="77">
        <v>0</v>
      </c>
      <c r="CY3468" s="77">
        <v>0</v>
      </c>
      <c r="CZ3468" s="77">
        <v>0</v>
      </c>
      <c r="DA3468" s="77">
        <v>0</v>
      </c>
      <c r="DB3468" s="77">
        <v>7.7900575334948444E-2</v>
      </c>
      <c r="DC3468" s="77">
        <v>3.6425060683954458E-2</v>
      </c>
      <c r="DD3468" s="77">
        <v>1.58087245254322E-3</v>
      </c>
      <c r="DE3468" s="77">
        <v>3.9894642198450653E-2</v>
      </c>
      <c r="DF3468" s="77">
        <v>7.8847092159216176E-3</v>
      </c>
      <c r="DG3468" s="77">
        <v>7.8847092159216176E-3</v>
      </c>
      <c r="DH3468" s="77">
        <v>7.8847092159216176E-3</v>
      </c>
      <c r="DI3468" s="77">
        <v>0</v>
      </c>
      <c r="DJ3468" s="77">
        <v>2.606771703101426E-3</v>
      </c>
      <c r="DL3468" s="77">
        <v>0</v>
      </c>
      <c r="DM3468" s="77">
        <v>2.0553636871247503E-5</v>
      </c>
      <c r="DN3468" s="77">
        <v>2.0553636871247503E-5</v>
      </c>
      <c r="DO3468" s="77">
        <v>0</v>
      </c>
      <c r="DP3468" s="77">
        <v>2.0553636871247503E-5</v>
      </c>
      <c r="DQ3468" s="77">
        <v>2.0553636871247503E-5</v>
      </c>
      <c r="DR3468" s="77">
        <v>0</v>
      </c>
      <c r="DS3468" s="77">
        <v>2.0553636871247503E-5</v>
      </c>
      <c r="DT3468" s="77">
        <v>2.0553636871247503E-5</v>
      </c>
      <c r="DU3468" s="77">
        <v>0</v>
      </c>
      <c r="DV3468" s="77">
        <v>0</v>
      </c>
      <c r="DW3468" s="77">
        <v>0</v>
      </c>
      <c r="GE3468" s="77" t="s">
        <v>422</v>
      </c>
      <c r="GF3468" s="77" t="s">
        <v>155</v>
      </c>
      <c r="GG3468" s="77" t="s">
        <v>452</v>
      </c>
      <c r="GH3468" s="77" t="s">
        <v>467</v>
      </c>
      <c r="GI3468" s="77">
        <v>2025</v>
      </c>
      <c r="GJ3468" s="77" t="s">
        <v>305</v>
      </c>
      <c r="GK3468" s="77">
        <v>0.71896016785822114</v>
      </c>
      <c r="GL3468" s="77">
        <v>415.27751599999999</v>
      </c>
      <c r="GM3468" s="77">
        <v>2025</v>
      </c>
      <c r="GN3468" s="77" t="s">
        <v>175</v>
      </c>
      <c r="GO3468" s="77">
        <v>0.13250000000000001</v>
      </c>
      <c r="GP3468" s="77">
        <v>3</v>
      </c>
      <c r="GQ3468" s="77">
        <v>0</v>
      </c>
      <c r="GR3468" s="77" t="s">
        <v>423</v>
      </c>
      <c r="GS3468" s="77">
        <v>0</v>
      </c>
      <c r="GT3468" s="77">
        <v>0</v>
      </c>
      <c r="GU3468" s="77">
        <v>0</v>
      </c>
      <c r="GV3468" s="77">
        <v>0</v>
      </c>
      <c r="GW3468" s="77">
        <v>0</v>
      </c>
      <c r="GX3468" s="77">
        <v>0</v>
      </c>
      <c r="GY3468" s="77">
        <v>0.1527377521613833</v>
      </c>
      <c r="GZ3468" s="77">
        <v>0.10981235993223552</v>
      </c>
    </row>
    <row r="3469" spans="98:208" x14ac:dyDescent="0.25">
      <c r="CT3469" s="77" t="s">
        <v>155</v>
      </c>
      <c r="CU3469" s="77" t="s">
        <v>494</v>
      </c>
      <c r="CV3469" s="77" t="s">
        <v>446</v>
      </c>
      <c r="CW3469" s="77">
        <v>2023</v>
      </c>
      <c r="CX3469" s="77">
        <v>0</v>
      </c>
      <c r="CY3469" s="77">
        <v>0</v>
      </c>
      <c r="CZ3469" s="77">
        <v>0</v>
      </c>
      <c r="DA3469" s="77">
        <v>0</v>
      </c>
      <c r="DB3469" s="77">
        <v>8.040826903697719E-2</v>
      </c>
      <c r="DC3469" s="77">
        <v>3.759022461139068E-2</v>
      </c>
      <c r="DD3469" s="77">
        <v>1.631433411568721E-3</v>
      </c>
      <c r="DE3469" s="77">
        <v>4.1186611014017688E-2</v>
      </c>
      <c r="DF3469" s="77">
        <v>0</v>
      </c>
      <c r="DG3469" s="77">
        <v>8.1378100371604836E-3</v>
      </c>
      <c r="DH3469" s="77">
        <v>8.1378100371604836E-3</v>
      </c>
      <c r="DI3469" s="77">
        <v>8.1378100371604836E-3</v>
      </c>
      <c r="DJ3469" s="77">
        <v>2.606771703101426E-3</v>
      </c>
      <c r="DL3469" s="77">
        <v>0</v>
      </c>
      <c r="DM3469" s="77">
        <v>0</v>
      </c>
      <c r="DN3469" s="77">
        <v>0</v>
      </c>
      <c r="DO3469" s="77">
        <v>0</v>
      </c>
      <c r="DP3469" s="77">
        <v>2.1213412930084713E-5</v>
      </c>
      <c r="DQ3469" s="77">
        <v>2.1213412930084713E-5</v>
      </c>
      <c r="DR3469" s="77">
        <v>0</v>
      </c>
      <c r="DS3469" s="77">
        <v>2.1213412930084713E-5</v>
      </c>
      <c r="DT3469" s="77">
        <v>2.1213412930084713E-5</v>
      </c>
      <c r="DU3469" s="77">
        <v>0</v>
      </c>
      <c r="DV3469" s="77">
        <v>2.1213412930084713E-5</v>
      </c>
      <c r="DW3469" s="77">
        <v>2.1213412930084713E-5</v>
      </c>
      <c r="GE3469" s="77" t="s">
        <v>425</v>
      </c>
      <c r="GF3469" s="77" t="s">
        <v>155</v>
      </c>
      <c r="GG3469" s="77" t="s">
        <v>452</v>
      </c>
      <c r="GH3469" s="77" t="s">
        <v>467</v>
      </c>
      <c r="GI3469" s="77">
        <v>2025</v>
      </c>
      <c r="GJ3469" s="77" t="s">
        <v>301</v>
      </c>
      <c r="GK3469" s="77">
        <v>3.071497198615134</v>
      </c>
      <c r="GL3469" s="77">
        <v>415.27751599999999</v>
      </c>
      <c r="GM3469" s="77">
        <v>2025</v>
      </c>
      <c r="GN3469" s="77" t="s">
        <v>175</v>
      </c>
      <c r="GO3469" s="77">
        <v>5.3000000000000005E-2</v>
      </c>
      <c r="GP3469" s="77">
        <v>3</v>
      </c>
      <c r="GQ3469" s="77">
        <v>0</v>
      </c>
      <c r="GR3469" s="77" t="s">
        <v>423</v>
      </c>
      <c r="GS3469" s="77">
        <v>0</v>
      </c>
      <c r="GT3469" s="77">
        <v>0</v>
      </c>
      <c r="GU3469" s="77">
        <v>0</v>
      </c>
      <c r="GV3469" s="77">
        <v>0</v>
      </c>
      <c r="GW3469" s="77">
        <v>0</v>
      </c>
      <c r="GX3469" s="77">
        <v>0</v>
      </c>
      <c r="GY3469" s="77">
        <v>5.59662090813094E-2</v>
      </c>
      <c r="GZ3469" s="77">
        <v>0.17190005441035069</v>
      </c>
    </row>
    <row r="3470" spans="98:208" x14ac:dyDescent="0.25">
      <c r="CT3470" s="77" t="s">
        <v>155</v>
      </c>
      <c r="CU3470" s="77" t="s">
        <v>494</v>
      </c>
      <c r="CV3470" s="77" t="s">
        <v>446</v>
      </c>
      <c r="CW3470" s="77">
        <v>2024</v>
      </c>
      <c r="CX3470" s="77">
        <v>0</v>
      </c>
      <c r="CY3470" s="77">
        <v>0</v>
      </c>
      <c r="CZ3470" s="77">
        <v>0</v>
      </c>
      <c r="DA3470" s="77">
        <v>0</v>
      </c>
      <c r="DB3470" s="77">
        <v>8.040826903697719E-2</v>
      </c>
      <c r="DC3470" s="77">
        <v>3.759022461139068E-2</v>
      </c>
      <c r="DD3470" s="77">
        <v>1.631433411568721E-3</v>
      </c>
      <c r="DE3470" s="77">
        <v>4.1186611014017688E-2</v>
      </c>
      <c r="DF3470" s="77">
        <v>0</v>
      </c>
      <c r="DG3470" s="77">
        <v>0</v>
      </c>
      <c r="DH3470" s="77">
        <v>8.1378100371604836E-3</v>
      </c>
      <c r="DI3470" s="77">
        <v>8.1378100371604836E-3</v>
      </c>
      <c r="DJ3470" s="77">
        <v>2.606771703101426E-3</v>
      </c>
      <c r="DL3470" s="77">
        <v>0</v>
      </c>
      <c r="DM3470" s="77">
        <v>0</v>
      </c>
      <c r="DN3470" s="77">
        <v>0</v>
      </c>
      <c r="DO3470" s="77">
        <v>0</v>
      </c>
      <c r="DP3470" s="77">
        <v>0</v>
      </c>
      <c r="DQ3470" s="77">
        <v>0</v>
      </c>
      <c r="DR3470" s="77">
        <v>0</v>
      </c>
      <c r="DS3470" s="77">
        <v>2.1213412930084713E-5</v>
      </c>
      <c r="DT3470" s="77">
        <v>2.1213412930084713E-5</v>
      </c>
      <c r="DU3470" s="77">
        <v>0</v>
      </c>
      <c r="DV3470" s="77">
        <v>2.1213412930084713E-5</v>
      </c>
      <c r="DW3470" s="77">
        <v>2.1213412930084713E-5</v>
      </c>
      <c r="GE3470" s="77" t="s">
        <v>427</v>
      </c>
      <c r="GF3470" s="77" t="s">
        <v>155</v>
      </c>
      <c r="GG3470" s="77" t="s">
        <v>452</v>
      </c>
      <c r="GH3470" s="77" t="s">
        <v>467</v>
      </c>
      <c r="GI3470" s="77">
        <v>2025</v>
      </c>
      <c r="GJ3470" s="77" t="s">
        <v>303</v>
      </c>
      <c r="GK3470" s="77">
        <v>1.6845772405344721</v>
      </c>
      <c r="GL3470" s="77">
        <v>415.27751599999999</v>
      </c>
      <c r="GM3470" s="77">
        <v>2025</v>
      </c>
      <c r="GN3470" s="77" t="s">
        <v>175</v>
      </c>
      <c r="GO3470" s="77">
        <v>5.3000000000000005E-2</v>
      </c>
      <c r="GP3470" s="77">
        <v>3</v>
      </c>
      <c r="GQ3470" s="77">
        <v>0</v>
      </c>
      <c r="GR3470" s="77" t="s">
        <v>423</v>
      </c>
      <c r="GS3470" s="77">
        <v>0</v>
      </c>
      <c r="GT3470" s="77">
        <v>0</v>
      </c>
      <c r="GU3470" s="77">
        <v>0</v>
      </c>
      <c r="GV3470" s="77">
        <v>0</v>
      </c>
      <c r="GW3470" s="77">
        <v>0</v>
      </c>
      <c r="GX3470" s="77">
        <v>0</v>
      </c>
      <c r="GY3470" s="77">
        <v>5.59662090813094E-2</v>
      </c>
      <c r="GZ3470" s="77">
        <v>9.4279402057367498E-2</v>
      </c>
    </row>
    <row r="3471" spans="98:208" x14ac:dyDescent="0.25">
      <c r="CT3471" s="77" t="s">
        <v>155</v>
      </c>
      <c r="CU3471" s="77" t="s">
        <v>494</v>
      </c>
      <c r="CV3471" s="77" t="s">
        <v>446</v>
      </c>
      <c r="CW3471" s="77">
        <v>2025</v>
      </c>
      <c r="CX3471" s="77">
        <v>0</v>
      </c>
      <c r="CY3471" s="77">
        <v>0</v>
      </c>
      <c r="CZ3471" s="77">
        <v>0</v>
      </c>
      <c r="DA3471" s="77">
        <v>0</v>
      </c>
      <c r="DB3471" s="77">
        <v>8.040826903697719E-2</v>
      </c>
      <c r="DC3471" s="77">
        <v>3.759022461139068E-2</v>
      </c>
      <c r="DD3471" s="77">
        <v>1.631433411568721E-3</v>
      </c>
      <c r="DE3471" s="77">
        <v>4.1186611014017688E-2</v>
      </c>
      <c r="DF3471" s="77">
        <v>0</v>
      </c>
      <c r="DG3471" s="77">
        <v>0</v>
      </c>
      <c r="DH3471" s="77">
        <v>0</v>
      </c>
      <c r="DI3471" s="77">
        <v>8.1378100371604836E-3</v>
      </c>
      <c r="DJ3471" s="77">
        <v>2.606771703101426E-3</v>
      </c>
      <c r="DL3471" s="77">
        <v>0</v>
      </c>
      <c r="DM3471" s="77">
        <v>0</v>
      </c>
      <c r="DN3471" s="77">
        <v>0</v>
      </c>
      <c r="DO3471" s="77">
        <v>0</v>
      </c>
      <c r="DP3471" s="77">
        <v>0</v>
      </c>
      <c r="DQ3471" s="77">
        <v>0</v>
      </c>
      <c r="DR3471" s="77">
        <v>0</v>
      </c>
      <c r="DS3471" s="77">
        <v>0</v>
      </c>
      <c r="DT3471" s="77">
        <v>0</v>
      </c>
      <c r="DU3471" s="77">
        <v>0</v>
      </c>
      <c r="DV3471" s="77">
        <v>2.1213412930084713E-5</v>
      </c>
      <c r="DW3471" s="77">
        <v>2.1213412930084713E-5</v>
      </c>
      <c r="GE3471" s="77" t="s">
        <v>422</v>
      </c>
      <c r="GF3471" s="77" t="s">
        <v>155</v>
      </c>
      <c r="GG3471" s="77" t="s">
        <v>452</v>
      </c>
      <c r="GH3471" s="77" t="s">
        <v>474</v>
      </c>
      <c r="GI3471" s="77">
        <v>2021</v>
      </c>
      <c r="GJ3471" s="77" t="s">
        <v>305</v>
      </c>
      <c r="GK3471" s="77">
        <v>3.6425060683953937E-2</v>
      </c>
      <c r="GL3471" s="77">
        <v>415.27751599999999</v>
      </c>
      <c r="GM3471" s="77">
        <v>2021</v>
      </c>
      <c r="GN3471" s="77" t="s">
        <v>175</v>
      </c>
      <c r="GO3471" s="77">
        <v>0.13250000000000001</v>
      </c>
      <c r="GP3471" s="77">
        <v>3</v>
      </c>
      <c r="GQ3471" s="77">
        <v>0</v>
      </c>
      <c r="GR3471" s="77" t="s">
        <v>423</v>
      </c>
      <c r="GS3471" s="77">
        <v>0.1527377521613833</v>
      </c>
      <c r="GT3471" s="77">
        <v>5.5634818912091034E-3</v>
      </c>
      <c r="GU3471" s="77">
        <v>0.1527377521613833</v>
      </c>
      <c r="GV3471" s="77">
        <v>5.5634818912091034E-3</v>
      </c>
      <c r="GW3471" s="77">
        <v>0</v>
      </c>
      <c r="GX3471" s="77">
        <v>0</v>
      </c>
      <c r="GY3471" s="77">
        <v>0</v>
      </c>
      <c r="GZ3471" s="77">
        <v>0</v>
      </c>
    </row>
    <row r="3472" spans="98:208" x14ac:dyDescent="0.25">
      <c r="CT3472" s="77" t="s">
        <v>155</v>
      </c>
      <c r="CU3472" s="77" t="s">
        <v>494</v>
      </c>
      <c r="CV3472" s="77" t="s">
        <v>453</v>
      </c>
      <c r="CW3472" s="77">
        <v>2020</v>
      </c>
      <c r="CX3472" s="77">
        <v>0</v>
      </c>
      <c r="CY3472" s="77">
        <v>0</v>
      </c>
      <c r="CZ3472" s="77">
        <v>0</v>
      </c>
      <c r="DA3472" s="77">
        <v>0</v>
      </c>
      <c r="DB3472" s="77">
        <v>14146.130641332649</v>
      </c>
      <c r="DC3472" s="77">
        <v>222.22942162783269</v>
      </c>
      <c r="DD3472" s="77">
        <v>8585.7228092480254</v>
      </c>
      <c r="DE3472" s="77">
        <v>5338.178410456796</v>
      </c>
      <c r="DF3472" s="77">
        <v>813.21078921305866</v>
      </c>
      <c r="DG3472" s="77">
        <v>0</v>
      </c>
      <c r="DH3472" s="77">
        <v>0</v>
      </c>
      <c r="DI3472" s="77">
        <v>0</v>
      </c>
      <c r="DJ3472" s="77">
        <v>1.454719992642855E-5</v>
      </c>
      <c r="DL3472" s="77">
        <v>0</v>
      </c>
      <c r="DM3472" s="77">
        <v>1.182993993301111E-2</v>
      </c>
      <c r="DN3472" s="77">
        <v>1.182993993301111E-2</v>
      </c>
      <c r="DO3472" s="77">
        <v>0</v>
      </c>
      <c r="DP3472" s="77">
        <v>0</v>
      </c>
      <c r="DQ3472" s="77">
        <v>0</v>
      </c>
      <c r="DR3472" s="77">
        <v>0</v>
      </c>
      <c r="DS3472" s="77">
        <v>0</v>
      </c>
      <c r="DT3472" s="77">
        <v>0</v>
      </c>
      <c r="DU3472" s="77">
        <v>0</v>
      </c>
      <c r="DV3472" s="77">
        <v>0</v>
      </c>
      <c r="DW3472" s="77">
        <v>0</v>
      </c>
      <c r="GE3472" s="77" t="s">
        <v>425</v>
      </c>
      <c r="GF3472" s="77" t="s">
        <v>155</v>
      </c>
      <c r="GG3472" s="77" t="s">
        <v>452</v>
      </c>
      <c r="GH3472" s="77" t="s">
        <v>474</v>
      </c>
      <c r="GI3472" s="77">
        <v>2021</v>
      </c>
      <c r="GJ3472" s="77" t="s">
        <v>301</v>
      </c>
      <c r="GK3472" s="77">
        <v>1.580872452542674E-3</v>
      </c>
      <c r="GL3472" s="77">
        <v>415.27751599999999</v>
      </c>
      <c r="GM3472" s="77">
        <v>2021</v>
      </c>
      <c r="GN3472" s="77" t="s">
        <v>175</v>
      </c>
      <c r="GO3472" s="77">
        <v>5.3000000000000005E-2</v>
      </c>
      <c r="GP3472" s="77">
        <v>3</v>
      </c>
      <c r="GQ3472" s="77">
        <v>0</v>
      </c>
      <c r="GR3472" s="77" t="s">
        <v>423</v>
      </c>
      <c r="GS3472" s="77">
        <v>5.59662090813094E-2</v>
      </c>
      <c r="GT3472" s="77">
        <v>8.8475438209885664E-5</v>
      </c>
      <c r="GU3472" s="77">
        <v>5.59662090813094E-2</v>
      </c>
      <c r="GV3472" s="77">
        <v>8.8475438209885664E-5</v>
      </c>
      <c r="GW3472" s="77">
        <v>0</v>
      </c>
      <c r="GX3472" s="77">
        <v>0</v>
      </c>
      <c r="GY3472" s="77">
        <v>0</v>
      </c>
      <c r="GZ3472" s="77">
        <v>0</v>
      </c>
    </row>
    <row r="3473" spans="98:208" x14ac:dyDescent="0.25">
      <c r="CT3473" s="77" t="s">
        <v>155</v>
      </c>
      <c r="CU3473" s="77" t="s">
        <v>494</v>
      </c>
      <c r="CV3473" s="77" t="s">
        <v>453</v>
      </c>
      <c r="CW3473" s="77">
        <v>2021</v>
      </c>
      <c r="CX3473" s="77">
        <v>0</v>
      </c>
      <c r="CY3473" s="77">
        <v>0</v>
      </c>
      <c r="CZ3473" s="77">
        <v>0</v>
      </c>
      <c r="DA3473" s="77">
        <v>0</v>
      </c>
      <c r="DB3473" s="77">
        <v>14146.130641332649</v>
      </c>
      <c r="DC3473" s="77">
        <v>222.22942162783269</v>
      </c>
      <c r="DD3473" s="77">
        <v>8585.7228092480254</v>
      </c>
      <c r="DE3473" s="77">
        <v>5338.178410456796</v>
      </c>
      <c r="DF3473" s="77">
        <v>813.21078921305866</v>
      </c>
      <c r="DG3473" s="77">
        <v>813.21078921305866</v>
      </c>
      <c r="DH3473" s="77">
        <v>0</v>
      </c>
      <c r="DI3473" s="77">
        <v>0</v>
      </c>
      <c r="DJ3473" s="77">
        <v>1.454719992642855E-5</v>
      </c>
      <c r="DL3473" s="77">
        <v>0</v>
      </c>
      <c r="DM3473" s="77">
        <v>1.182993993301111E-2</v>
      </c>
      <c r="DN3473" s="77">
        <v>1.182993993301111E-2</v>
      </c>
      <c r="DO3473" s="77">
        <v>0</v>
      </c>
      <c r="DP3473" s="77">
        <v>1.182993993301111E-2</v>
      </c>
      <c r="DQ3473" s="77">
        <v>1.182993993301111E-2</v>
      </c>
      <c r="DR3473" s="77">
        <v>0</v>
      </c>
      <c r="DS3473" s="77">
        <v>0</v>
      </c>
      <c r="DT3473" s="77">
        <v>0</v>
      </c>
      <c r="DU3473" s="77">
        <v>0</v>
      </c>
      <c r="DV3473" s="77">
        <v>0</v>
      </c>
      <c r="DW3473" s="77">
        <v>0</v>
      </c>
      <c r="GE3473" s="77" t="s">
        <v>427</v>
      </c>
      <c r="GF3473" s="77" t="s">
        <v>155</v>
      </c>
      <c r="GG3473" s="77" t="s">
        <v>452</v>
      </c>
      <c r="GH3473" s="77" t="s">
        <v>474</v>
      </c>
      <c r="GI3473" s="77">
        <v>2021</v>
      </c>
      <c r="GJ3473" s="77" t="s">
        <v>303</v>
      </c>
      <c r="GK3473" s="77">
        <v>3.9894642198449813E-2</v>
      </c>
      <c r="GL3473" s="77">
        <v>415.27751599999999</v>
      </c>
      <c r="GM3473" s="77">
        <v>2021</v>
      </c>
      <c r="GN3473" s="77" t="s">
        <v>175</v>
      </c>
      <c r="GO3473" s="77">
        <v>5.3000000000000005E-2</v>
      </c>
      <c r="GP3473" s="77">
        <v>3</v>
      </c>
      <c r="GQ3473" s="77">
        <v>0</v>
      </c>
      <c r="GR3473" s="77" t="s">
        <v>423</v>
      </c>
      <c r="GS3473" s="77">
        <v>5.59662090813094E-2</v>
      </c>
      <c r="GT3473" s="77">
        <v>2.2327518865024711E-3</v>
      </c>
      <c r="GU3473" s="77">
        <v>5.59662090813094E-2</v>
      </c>
      <c r="GV3473" s="77">
        <v>2.2327518865024711E-3</v>
      </c>
      <c r="GW3473" s="77">
        <v>0</v>
      </c>
      <c r="GX3473" s="77">
        <v>0</v>
      </c>
      <c r="GY3473" s="77">
        <v>0</v>
      </c>
      <c r="GZ3473" s="77">
        <v>0</v>
      </c>
    </row>
    <row r="3474" spans="98:208" x14ac:dyDescent="0.25">
      <c r="CT3474" s="77" t="s">
        <v>155</v>
      </c>
      <c r="CU3474" s="77" t="s">
        <v>494</v>
      </c>
      <c r="CV3474" s="77" t="s">
        <v>453</v>
      </c>
      <c r="CW3474" s="77">
        <v>2022</v>
      </c>
      <c r="CX3474" s="77">
        <v>0</v>
      </c>
      <c r="CY3474" s="77">
        <v>0</v>
      </c>
      <c r="CZ3474" s="77">
        <v>0</v>
      </c>
      <c r="DA3474" s="77">
        <v>0</v>
      </c>
      <c r="DB3474" s="77">
        <v>14146.130641332649</v>
      </c>
      <c r="DC3474" s="77">
        <v>222.22942162783269</v>
      </c>
      <c r="DD3474" s="77">
        <v>8585.7228092480254</v>
      </c>
      <c r="DE3474" s="77">
        <v>5338.178410456796</v>
      </c>
      <c r="DF3474" s="77">
        <v>813.21078921305866</v>
      </c>
      <c r="DG3474" s="77">
        <v>813.21078921305866</v>
      </c>
      <c r="DH3474" s="77">
        <v>813.21078921305866</v>
      </c>
      <c r="DI3474" s="77">
        <v>0</v>
      </c>
      <c r="DJ3474" s="77">
        <v>1.454719992642855E-5</v>
      </c>
      <c r="DL3474" s="77">
        <v>0</v>
      </c>
      <c r="DM3474" s="77">
        <v>1.182993993301111E-2</v>
      </c>
      <c r="DN3474" s="77">
        <v>1.182993993301111E-2</v>
      </c>
      <c r="DO3474" s="77">
        <v>0</v>
      </c>
      <c r="DP3474" s="77">
        <v>1.182993993301111E-2</v>
      </c>
      <c r="DQ3474" s="77">
        <v>1.182993993301111E-2</v>
      </c>
      <c r="DR3474" s="77">
        <v>0</v>
      </c>
      <c r="DS3474" s="77">
        <v>1.182993993301111E-2</v>
      </c>
      <c r="DT3474" s="77">
        <v>1.182993993301111E-2</v>
      </c>
      <c r="DU3474" s="77">
        <v>0</v>
      </c>
      <c r="DV3474" s="77">
        <v>0</v>
      </c>
      <c r="DW3474" s="77">
        <v>0</v>
      </c>
      <c r="GE3474" s="77" t="s">
        <v>422</v>
      </c>
      <c r="GF3474" s="77" t="s">
        <v>155</v>
      </c>
      <c r="GG3474" s="77" t="s">
        <v>452</v>
      </c>
      <c r="GH3474" s="77" t="s">
        <v>474</v>
      </c>
      <c r="GI3474" s="77">
        <v>2022</v>
      </c>
      <c r="GJ3474" s="77" t="s">
        <v>305</v>
      </c>
      <c r="GK3474" s="77">
        <v>3.6425060683953937E-2</v>
      </c>
      <c r="GL3474" s="77">
        <v>415.27751599999999</v>
      </c>
      <c r="GM3474" s="77">
        <v>2022</v>
      </c>
      <c r="GN3474" s="77" t="s">
        <v>175</v>
      </c>
      <c r="GO3474" s="77">
        <v>0.13250000000000001</v>
      </c>
      <c r="GP3474" s="77">
        <v>3</v>
      </c>
      <c r="GQ3474" s="77">
        <v>0</v>
      </c>
      <c r="GR3474" s="77" t="s">
        <v>423</v>
      </c>
      <c r="GS3474" s="77">
        <v>0.1527377521613833</v>
      </c>
      <c r="GT3474" s="77">
        <v>5.5634818912091034E-3</v>
      </c>
      <c r="GU3474" s="77">
        <v>0.1527377521613833</v>
      </c>
      <c r="GV3474" s="77">
        <v>5.5634818912091034E-3</v>
      </c>
      <c r="GW3474" s="77">
        <v>0.1527377521613833</v>
      </c>
      <c r="GX3474" s="77">
        <v>5.5634818912091034E-3</v>
      </c>
      <c r="GY3474" s="77">
        <v>0</v>
      </c>
      <c r="GZ3474" s="77">
        <v>0</v>
      </c>
    </row>
    <row r="3475" spans="98:208" x14ac:dyDescent="0.25">
      <c r="CT3475" s="77" t="s">
        <v>155</v>
      </c>
      <c r="CU3475" s="77" t="s">
        <v>494</v>
      </c>
      <c r="CV3475" s="77" t="s">
        <v>453</v>
      </c>
      <c r="CW3475" s="77">
        <v>2023</v>
      </c>
      <c r="CX3475" s="77">
        <v>0</v>
      </c>
      <c r="CY3475" s="77">
        <v>0</v>
      </c>
      <c r="CZ3475" s="77">
        <v>0</v>
      </c>
      <c r="DA3475" s="77">
        <v>0</v>
      </c>
      <c r="DB3475" s="77">
        <v>14664.63755643677</v>
      </c>
      <c r="DC3475" s="77">
        <v>233.2300768079414</v>
      </c>
      <c r="DD3475" s="77">
        <v>8896.5159934286785</v>
      </c>
      <c r="DE3475" s="77">
        <v>5534.8914862001448</v>
      </c>
      <c r="DF3475" s="77">
        <v>0</v>
      </c>
      <c r="DG3475" s="77">
        <v>843.29420601055085</v>
      </c>
      <c r="DH3475" s="77">
        <v>843.29420601055085</v>
      </c>
      <c r="DI3475" s="77">
        <v>843.29420601055085</v>
      </c>
      <c r="DJ3475" s="77">
        <v>1.454719992642855E-5</v>
      </c>
      <c r="DL3475" s="77">
        <v>0</v>
      </c>
      <c r="DM3475" s="77">
        <v>0</v>
      </c>
      <c r="DN3475" s="77">
        <v>0</v>
      </c>
      <c r="DO3475" s="77">
        <v>0</v>
      </c>
      <c r="DP3475" s="77">
        <v>1.2267569411634307E-2</v>
      </c>
      <c r="DQ3475" s="77">
        <v>1.2267569411634307E-2</v>
      </c>
      <c r="DR3475" s="77">
        <v>0</v>
      </c>
      <c r="DS3475" s="77">
        <v>1.2267569411634307E-2</v>
      </c>
      <c r="DT3475" s="77">
        <v>1.2267569411634307E-2</v>
      </c>
      <c r="DU3475" s="77">
        <v>0</v>
      </c>
      <c r="DV3475" s="77">
        <v>1.2267569411634307E-2</v>
      </c>
      <c r="DW3475" s="77">
        <v>1.2267569411634307E-2</v>
      </c>
      <c r="GE3475" s="77" t="s">
        <v>425</v>
      </c>
      <c r="GF3475" s="77" t="s">
        <v>155</v>
      </c>
      <c r="GG3475" s="77" t="s">
        <v>452</v>
      </c>
      <c r="GH3475" s="77" t="s">
        <v>474</v>
      </c>
      <c r="GI3475" s="77">
        <v>2022</v>
      </c>
      <c r="GJ3475" s="77" t="s">
        <v>301</v>
      </c>
      <c r="GK3475" s="77">
        <v>1.580872452542674E-3</v>
      </c>
      <c r="GL3475" s="77">
        <v>415.27751599999999</v>
      </c>
      <c r="GM3475" s="77">
        <v>2022</v>
      </c>
      <c r="GN3475" s="77" t="s">
        <v>175</v>
      </c>
      <c r="GO3475" s="77">
        <v>5.3000000000000005E-2</v>
      </c>
      <c r="GP3475" s="77">
        <v>3</v>
      </c>
      <c r="GQ3475" s="77">
        <v>0</v>
      </c>
      <c r="GR3475" s="77" t="s">
        <v>423</v>
      </c>
      <c r="GS3475" s="77">
        <v>5.59662090813094E-2</v>
      </c>
      <c r="GT3475" s="77">
        <v>8.8475438209885664E-5</v>
      </c>
      <c r="GU3475" s="77">
        <v>5.59662090813094E-2</v>
      </c>
      <c r="GV3475" s="77">
        <v>8.8475438209885664E-5</v>
      </c>
      <c r="GW3475" s="77">
        <v>5.59662090813094E-2</v>
      </c>
      <c r="GX3475" s="77">
        <v>8.8475438209885664E-5</v>
      </c>
      <c r="GY3475" s="77">
        <v>0</v>
      </c>
      <c r="GZ3475" s="77">
        <v>0</v>
      </c>
    </row>
    <row r="3476" spans="98:208" x14ac:dyDescent="0.25">
      <c r="CT3476" s="77" t="s">
        <v>155</v>
      </c>
      <c r="CU3476" s="77" t="s">
        <v>494</v>
      </c>
      <c r="CV3476" s="77" t="s">
        <v>453</v>
      </c>
      <c r="CW3476" s="77">
        <v>2024</v>
      </c>
      <c r="CX3476" s="77">
        <v>0</v>
      </c>
      <c r="CY3476" s="77">
        <v>0</v>
      </c>
      <c r="CZ3476" s="77">
        <v>0</v>
      </c>
      <c r="DA3476" s="77">
        <v>0</v>
      </c>
      <c r="DB3476" s="77">
        <v>14664.63755643677</v>
      </c>
      <c r="DC3476" s="77">
        <v>233.2300768079414</v>
      </c>
      <c r="DD3476" s="77">
        <v>8896.5159934286785</v>
      </c>
      <c r="DE3476" s="77">
        <v>5534.8914862001448</v>
      </c>
      <c r="DF3476" s="77">
        <v>0</v>
      </c>
      <c r="DG3476" s="77">
        <v>0</v>
      </c>
      <c r="DH3476" s="77">
        <v>843.29420601055085</v>
      </c>
      <c r="DI3476" s="77">
        <v>843.29420601055085</v>
      </c>
      <c r="DJ3476" s="77">
        <v>1.454719992642855E-5</v>
      </c>
      <c r="DL3476" s="77">
        <v>0</v>
      </c>
      <c r="DM3476" s="77">
        <v>0</v>
      </c>
      <c r="DN3476" s="77">
        <v>0</v>
      </c>
      <c r="DO3476" s="77">
        <v>0</v>
      </c>
      <c r="DP3476" s="77">
        <v>0</v>
      </c>
      <c r="DQ3476" s="77">
        <v>0</v>
      </c>
      <c r="DR3476" s="77">
        <v>0</v>
      </c>
      <c r="DS3476" s="77">
        <v>1.2267569411634307E-2</v>
      </c>
      <c r="DT3476" s="77">
        <v>1.2267569411634307E-2</v>
      </c>
      <c r="DU3476" s="77">
        <v>0</v>
      </c>
      <c r="DV3476" s="77">
        <v>1.2267569411634307E-2</v>
      </c>
      <c r="DW3476" s="77">
        <v>1.2267569411634307E-2</v>
      </c>
      <c r="GE3476" s="77" t="s">
        <v>427</v>
      </c>
      <c r="GF3476" s="77" t="s">
        <v>155</v>
      </c>
      <c r="GG3476" s="77" t="s">
        <v>452</v>
      </c>
      <c r="GH3476" s="77" t="s">
        <v>474</v>
      </c>
      <c r="GI3476" s="77">
        <v>2022</v>
      </c>
      <c r="GJ3476" s="77" t="s">
        <v>303</v>
      </c>
      <c r="GK3476" s="77">
        <v>3.9894642198449813E-2</v>
      </c>
      <c r="GL3476" s="77">
        <v>415.27751599999999</v>
      </c>
      <c r="GM3476" s="77">
        <v>2022</v>
      </c>
      <c r="GN3476" s="77" t="s">
        <v>175</v>
      </c>
      <c r="GO3476" s="77">
        <v>5.3000000000000005E-2</v>
      </c>
      <c r="GP3476" s="77">
        <v>3</v>
      </c>
      <c r="GQ3476" s="77">
        <v>0</v>
      </c>
      <c r="GR3476" s="77" t="s">
        <v>423</v>
      </c>
      <c r="GS3476" s="77">
        <v>5.59662090813094E-2</v>
      </c>
      <c r="GT3476" s="77">
        <v>2.2327518865024711E-3</v>
      </c>
      <c r="GU3476" s="77">
        <v>5.59662090813094E-2</v>
      </c>
      <c r="GV3476" s="77">
        <v>2.2327518865024711E-3</v>
      </c>
      <c r="GW3476" s="77">
        <v>5.59662090813094E-2</v>
      </c>
      <c r="GX3476" s="77">
        <v>2.2327518865024711E-3</v>
      </c>
      <c r="GY3476" s="77">
        <v>0</v>
      </c>
      <c r="GZ3476" s="77">
        <v>0</v>
      </c>
    </row>
    <row r="3477" spans="98:208" x14ac:dyDescent="0.25">
      <c r="CT3477" s="77" t="s">
        <v>155</v>
      </c>
      <c r="CU3477" s="77" t="s">
        <v>494</v>
      </c>
      <c r="CV3477" s="77" t="s">
        <v>453</v>
      </c>
      <c r="CW3477" s="77">
        <v>2025</v>
      </c>
      <c r="CX3477" s="77">
        <v>0</v>
      </c>
      <c r="CY3477" s="77">
        <v>0</v>
      </c>
      <c r="CZ3477" s="77">
        <v>0</v>
      </c>
      <c r="DA3477" s="77">
        <v>0</v>
      </c>
      <c r="DB3477" s="77">
        <v>14664.63755643677</v>
      </c>
      <c r="DC3477" s="77">
        <v>233.2300768079414</v>
      </c>
      <c r="DD3477" s="77">
        <v>8896.5159934286785</v>
      </c>
      <c r="DE3477" s="77">
        <v>5534.8914862001448</v>
      </c>
      <c r="DF3477" s="77">
        <v>0</v>
      </c>
      <c r="DG3477" s="77">
        <v>0</v>
      </c>
      <c r="DH3477" s="77">
        <v>0</v>
      </c>
      <c r="DI3477" s="77">
        <v>843.29420601055085</v>
      </c>
      <c r="DJ3477" s="77">
        <v>1.454719992642855E-5</v>
      </c>
      <c r="DL3477" s="77">
        <v>0</v>
      </c>
      <c r="DM3477" s="77">
        <v>0</v>
      </c>
      <c r="DN3477" s="77">
        <v>0</v>
      </c>
      <c r="DO3477" s="77">
        <v>0</v>
      </c>
      <c r="DP3477" s="77">
        <v>0</v>
      </c>
      <c r="DQ3477" s="77">
        <v>0</v>
      </c>
      <c r="DR3477" s="77">
        <v>0</v>
      </c>
      <c r="DS3477" s="77">
        <v>0</v>
      </c>
      <c r="DT3477" s="77">
        <v>0</v>
      </c>
      <c r="DU3477" s="77">
        <v>0</v>
      </c>
      <c r="DV3477" s="77">
        <v>1.2267569411634307E-2</v>
      </c>
      <c r="DW3477" s="77">
        <v>1.2267569411634307E-2</v>
      </c>
      <c r="GE3477" s="77" t="s">
        <v>422</v>
      </c>
      <c r="GF3477" s="77" t="s">
        <v>155</v>
      </c>
      <c r="GG3477" s="77" t="s">
        <v>452</v>
      </c>
      <c r="GH3477" s="77" t="s">
        <v>474</v>
      </c>
      <c r="GI3477" s="77">
        <v>2023</v>
      </c>
      <c r="GJ3477" s="77" t="s">
        <v>305</v>
      </c>
      <c r="GK3477" s="77">
        <v>3.7590224611390458E-2</v>
      </c>
      <c r="GL3477" s="77">
        <v>415.27751599999999</v>
      </c>
      <c r="GM3477" s="77">
        <v>2023</v>
      </c>
      <c r="GN3477" s="77" t="s">
        <v>175</v>
      </c>
      <c r="GO3477" s="77">
        <v>0.13250000000000001</v>
      </c>
      <c r="GP3477" s="77">
        <v>3</v>
      </c>
      <c r="GQ3477" s="77">
        <v>0</v>
      </c>
      <c r="GR3477" s="77" t="s">
        <v>423</v>
      </c>
      <c r="GS3477" s="77">
        <v>0</v>
      </c>
      <c r="GT3477" s="77">
        <v>0</v>
      </c>
      <c r="GU3477" s="77">
        <v>0.1527377521613833</v>
      </c>
      <c r="GV3477" s="77">
        <v>5.7414464103852864E-3</v>
      </c>
      <c r="GW3477" s="77">
        <v>0.1527377521613833</v>
      </c>
      <c r="GX3477" s="77">
        <v>5.7414464103852864E-3</v>
      </c>
      <c r="GY3477" s="77">
        <v>0.1527377521613833</v>
      </c>
      <c r="GZ3477" s="77">
        <v>5.7414464103852864E-3</v>
      </c>
    </row>
    <row r="3478" spans="98:208" x14ac:dyDescent="0.25">
      <c r="CT3478" s="77" t="s">
        <v>155</v>
      </c>
      <c r="CU3478" s="77" t="s">
        <v>494</v>
      </c>
      <c r="CV3478" s="77" t="s">
        <v>460</v>
      </c>
      <c r="CW3478" s="77">
        <v>2020</v>
      </c>
      <c r="CX3478" s="77">
        <v>0</v>
      </c>
      <c r="CY3478" s="77">
        <v>0</v>
      </c>
      <c r="CZ3478" s="77">
        <v>0</v>
      </c>
      <c r="DA3478" s="77">
        <v>0</v>
      </c>
      <c r="DB3478" s="77">
        <v>8807.9522308768373</v>
      </c>
      <c r="DC3478" s="77">
        <v>222.22942162785739</v>
      </c>
      <c r="DD3478" s="77">
        <v>8585.7228092489804</v>
      </c>
      <c r="DE3478" s="77">
        <v>0</v>
      </c>
      <c r="DF3478" s="77">
        <v>514.45318018015882</v>
      </c>
      <c r="DG3478" s="77">
        <v>0</v>
      </c>
      <c r="DH3478" s="77">
        <v>0</v>
      </c>
      <c r="DI3478" s="77">
        <v>0</v>
      </c>
      <c r="DJ3478" s="77">
        <v>2.0781714180609941E-6</v>
      </c>
      <c r="DL3478" s="77">
        <v>0</v>
      </c>
      <c r="DM3478" s="77">
        <v>1.0691218949809888E-3</v>
      </c>
      <c r="DN3478" s="77">
        <v>1.0691218949809888E-3</v>
      </c>
      <c r="DO3478" s="77">
        <v>0</v>
      </c>
      <c r="DP3478" s="77">
        <v>0</v>
      </c>
      <c r="DQ3478" s="77">
        <v>0</v>
      </c>
      <c r="DR3478" s="77">
        <v>0</v>
      </c>
      <c r="DS3478" s="77">
        <v>0</v>
      </c>
      <c r="DT3478" s="77">
        <v>0</v>
      </c>
      <c r="DU3478" s="77">
        <v>0</v>
      </c>
      <c r="DV3478" s="77">
        <v>0</v>
      </c>
      <c r="DW3478" s="77">
        <v>0</v>
      </c>
      <c r="GE3478" s="77" t="s">
        <v>425</v>
      </c>
      <c r="GF3478" s="77" t="s">
        <v>155</v>
      </c>
      <c r="GG3478" s="77" t="s">
        <v>452</v>
      </c>
      <c r="GH3478" s="77" t="s">
        <v>474</v>
      </c>
      <c r="GI3478" s="77">
        <v>2023</v>
      </c>
      <c r="GJ3478" s="77" t="s">
        <v>301</v>
      </c>
      <c r="GK3478" s="77">
        <v>1.6314334115679499E-3</v>
      </c>
      <c r="GL3478" s="77">
        <v>415.27751599999999</v>
      </c>
      <c r="GM3478" s="77">
        <v>2023</v>
      </c>
      <c r="GN3478" s="77" t="s">
        <v>175</v>
      </c>
      <c r="GO3478" s="77">
        <v>5.3000000000000005E-2</v>
      </c>
      <c r="GP3478" s="77">
        <v>3</v>
      </c>
      <c r="GQ3478" s="77">
        <v>0</v>
      </c>
      <c r="GR3478" s="77" t="s">
        <v>423</v>
      </c>
      <c r="GS3478" s="77">
        <v>0</v>
      </c>
      <c r="GT3478" s="77">
        <v>0</v>
      </c>
      <c r="GU3478" s="77">
        <v>5.59662090813094E-2</v>
      </c>
      <c r="GV3478" s="77">
        <v>9.130514341404577E-5</v>
      </c>
      <c r="GW3478" s="77">
        <v>5.59662090813094E-2</v>
      </c>
      <c r="GX3478" s="77">
        <v>9.130514341404577E-5</v>
      </c>
      <c r="GY3478" s="77">
        <v>5.59662090813094E-2</v>
      </c>
      <c r="GZ3478" s="77">
        <v>9.130514341404577E-5</v>
      </c>
    </row>
    <row r="3479" spans="98:208" x14ac:dyDescent="0.25">
      <c r="CT3479" s="77" t="s">
        <v>155</v>
      </c>
      <c r="CU3479" s="77" t="s">
        <v>494</v>
      </c>
      <c r="CV3479" s="77" t="s">
        <v>460</v>
      </c>
      <c r="CW3479" s="77">
        <v>2021</v>
      </c>
      <c r="CX3479" s="77">
        <v>0</v>
      </c>
      <c r="CY3479" s="77">
        <v>0</v>
      </c>
      <c r="CZ3479" s="77">
        <v>0</v>
      </c>
      <c r="DA3479" s="77">
        <v>0</v>
      </c>
      <c r="DB3479" s="77">
        <v>8807.9522308768373</v>
      </c>
      <c r="DC3479" s="77">
        <v>222.22942162785739</v>
      </c>
      <c r="DD3479" s="77">
        <v>8585.7228092489804</v>
      </c>
      <c r="DE3479" s="77">
        <v>0</v>
      </c>
      <c r="DF3479" s="77">
        <v>514.45318018015882</v>
      </c>
      <c r="DG3479" s="77">
        <v>514.45318018015882</v>
      </c>
      <c r="DH3479" s="77">
        <v>0</v>
      </c>
      <c r="DI3479" s="77">
        <v>0</v>
      </c>
      <c r="DJ3479" s="77">
        <v>2.0781714180609941E-6</v>
      </c>
      <c r="DL3479" s="77">
        <v>0</v>
      </c>
      <c r="DM3479" s="77">
        <v>1.0691218949809888E-3</v>
      </c>
      <c r="DN3479" s="77">
        <v>1.0691218949809888E-3</v>
      </c>
      <c r="DO3479" s="77">
        <v>0</v>
      </c>
      <c r="DP3479" s="77">
        <v>1.0691218949809888E-3</v>
      </c>
      <c r="DQ3479" s="77">
        <v>1.0691218949809888E-3</v>
      </c>
      <c r="DR3479" s="77">
        <v>0</v>
      </c>
      <c r="DS3479" s="77">
        <v>0</v>
      </c>
      <c r="DT3479" s="77">
        <v>0</v>
      </c>
      <c r="DU3479" s="77">
        <v>0</v>
      </c>
      <c r="DV3479" s="77">
        <v>0</v>
      </c>
      <c r="DW3479" s="77">
        <v>0</v>
      </c>
      <c r="GE3479" s="77" t="s">
        <v>427</v>
      </c>
      <c r="GF3479" s="77" t="s">
        <v>155</v>
      </c>
      <c r="GG3479" s="77" t="s">
        <v>452</v>
      </c>
      <c r="GH3479" s="77" t="s">
        <v>474</v>
      </c>
      <c r="GI3479" s="77">
        <v>2023</v>
      </c>
      <c r="GJ3479" s="77" t="s">
        <v>303</v>
      </c>
      <c r="GK3479" s="77">
        <v>4.1186611014017202E-2</v>
      </c>
      <c r="GL3479" s="77">
        <v>415.27751599999999</v>
      </c>
      <c r="GM3479" s="77">
        <v>2023</v>
      </c>
      <c r="GN3479" s="77" t="s">
        <v>175</v>
      </c>
      <c r="GO3479" s="77">
        <v>5.3000000000000005E-2</v>
      </c>
      <c r="GP3479" s="77">
        <v>3</v>
      </c>
      <c r="GQ3479" s="77">
        <v>0</v>
      </c>
      <c r="GR3479" s="77" t="s">
        <v>423</v>
      </c>
      <c r="GS3479" s="77">
        <v>0</v>
      </c>
      <c r="GT3479" s="77">
        <v>0</v>
      </c>
      <c r="GU3479" s="77">
        <v>5.59662090813094E-2</v>
      </c>
      <c r="GV3479" s="77">
        <v>2.3050584833610474E-3</v>
      </c>
      <c r="GW3479" s="77">
        <v>5.59662090813094E-2</v>
      </c>
      <c r="GX3479" s="77">
        <v>2.3050584833610474E-3</v>
      </c>
      <c r="GY3479" s="77">
        <v>5.59662090813094E-2</v>
      </c>
      <c r="GZ3479" s="77">
        <v>2.3050584833610474E-3</v>
      </c>
    </row>
    <row r="3480" spans="98:208" x14ac:dyDescent="0.25">
      <c r="CT3480" s="77" t="s">
        <v>155</v>
      </c>
      <c r="CU3480" s="77" t="s">
        <v>494</v>
      </c>
      <c r="CV3480" s="77" t="s">
        <v>460</v>
      </c>
      <c r="CW3480" s="77">
        <v>2022</v>
      </c>
      <c r="CX3480" s="77">
        <v>0</v>
      </c>
      <c r="CY3480" s="77">
        <v>0</v>
      </c>
      <c r="CZ3480" s="77">
        <v>0</v>
      </c>
      <c r="DA3480" s="77">
        <v>0</v>
      </c>
      <c r="DB3480" s="77">
        <v>8807.9522308768373</v>
      </c>
      <c r="DC3480" s="77">
        <v>222.22942162785739</v>
      </c>
      <c r="DD3480" s="77">
        <v>8585.7228092489804</v>
      </c>
      <c r="DE3480" s="77">
        <v>0</v>
      </c>
      <c r="DF3480" s="77">
        <v>514.45318018015882</v>
      </c>
      <c r="DG3480" s="77">
        <v>514.45318018015882</v>
      </c>
      <c r="DH3480" s="77">
        <v>514.45318018015882</v>
      </c>
      <c r="DI3480" s="77">
        <v>0</v>
      </c>
      <c r="DJ3480" s="77">
        <v>2.0781714180609941E-6</v>
      </c>
      <c r="DL3480" s="77">
        <v>0</v>
      </c>
      <c r="DM3480" s="77">
        <v>1.0691218949809888E-3</v>
      </c>
      <c r="DN3480" s="77">
        <v>1.0691218949809888E-3</v>
      </c>
      <c r="DO3480" s="77">
        <v>0</v>
      </c>
      <c r="DP3480" s="77">
        <v>1.0691218949809888E-3</v>
      </c>
      <c r="DQ3480" s="77">
        <v>1.0691218949809888E-3</v>
      </c>
      <c r="DR3480" s="77">
        <v>0</v>
      </c>
      <c r="DS3480" s="77">
        <v>1.0691218949809888E-3</v>
      </c>
      <c r="DT3480" s="77">
        <v>1.0691218949809888E-3</v>
      </c>
      <c r="DU3480" s="77">
        <v>0</v>
      </c>
      <c r="DV3480" s="77">
        <v>0</v>
      </c>
      <c r="DW3480" s="77">
        <v>0</v>
      </c>
      <c r="GE3480" s="77" t="s">
        <v>422</v>
      </c>
      <c r="GF3480" s="77" t="s">
        <v>155</v>
      </c>
      <c r="GG3480" s="77" t="s">
        <v>452</v>
      </c>
      <c r="GH3480" s="77" t="s">
        <v>474</v>
      </c>
      <c r="GI3480" s="77">
        <v>2024</v>
      </c>
      <c r="GJ3480" s="77" t="s">
        <v>305</v>
      </c>
      <c r="GK3480" s="77">
        <v>3.7590224611390458E-2</v>
      </c>
      <c r="GL3480" s="77">
        <v>415.27751599999999</v>
      </c>
      <c r="GM3480" s="77">
        <v>2024</v>
      </c>
      <c r="GN3480" s="77" t="s">
        <v>175</v>
      </c>
      <c r="GO3480" s="77">
        <v>0.13250000000000001</v>
      </c>
      <c r="GP3480" s="77">
        <v>3</v>
      </c>
      <c r="GQ3480" s="77">
        <v>0</v>
      </c>
      <c r="GR3480" s="77" t="s">
        <v>423</v>
      </c>
      <c r="GS3480" s="77">
        <v>0</v>
      </c>
      <c r="GT3480" s="77">
        <v>0</v>
      </c>
      <c r="GU3480" s="77">
        <v>0</v>
      </c>
      <c r="GV3480" s="77">
        <v>0</v>
      </c>
      <c r="GW3480" s="77">
        <v>0.1527377521613833</v>
      </c>
      <c r="GX3480" s="77">
        <v>5.7414464103852864E-3</v>
      </c>
      <c r="GY3480" s="77">
        <v>0.1527377521613833</v>
      </c>
      <c r="GZ3480" s="77">
        <v>5.7414464103852864E-3</v>
      </c>
    </row>
    <row r="3481" spans="98:208" x14ac:dyDescent="0.25">
      <c r="CT3481" s="77" t="s">
        <v>155</v>
      </c>
      <c r="CU3481" s="77" t="s">
        <v>494</v>
      </c>
      <c r="CV3481" s="77" t="s">
        <v>460</v>
      </c>
      <c r="CW3481" s="77">
        <v>2023</v>
      </c>
      <c r="CX3481" s="77">
        <v>0</v>
      </c>
      <c r="CY3481" s="77">
        <v>0</v>
      </c>
      <c r="CZ3481" s="77">
        <v>0</v>
      </c>
      <c r="DA3481" s="77">
        <v>0</v>
      </c>
      <c r="DB3481" s="77">
        <v>9129.7460702376356</v>
      </c>
      <c r="DC3481" s="77">
        <v>233.23007680796729</v>
      </c>
      <c r="DD3481" s="77">
        <v>8896.515993429668</v>
      </c>
      <c r="DE3481" s="77">
        <v>0</v>
      </c>
      <c r="DF3481" s="77">
        <v>0</v>
      </c>
      <c r="DG3481" s="77">
        <v>533.52731185157359</v>
      </c>
      <c r="DH3481" s="77">
        <v>533.52731185157359</v>
      </c>
      <c r="DI3481" s="77">
        <v>533.52731185157359</v>
      </c>
      <c r="DJ3481" s="77">
        <v>2.0781714180609941E-6</v>
      </c>
      <c r="DL3481" s="77">
        <v>0</v>
      </c>
      <c r="DM3481" s="77">
        <v>0</v>
      </c>
      <c r="DN3481" s="77">
        <v>0</v>
      </c>
      <c r="DO3481" s="77">
        <v>0</v>
      </c>
      <c r="DP3481" s="77">
        <v>1.1087612102448549E-3</v>
      </c>
      <c r="DQ3481" s="77">
        <v>1.1087612102448549E-3</v>
      </c>
      <c r="DR3481" s="77">
        <v>0</v>
      </c>
      <c r="DS3481" s="77">
        <v>1.1087612102448549E-3</v>
      </c>
      <c r="DT3481" s="77">
        <v>1.1087612102448549E-3</v>
      </c>
      <c r="DU3481" s="77">
        <v>0</v>
      </c>
      <c r="DV3481" s="77">
        <v>1.1087612102448549E-3</v>
      </c>
      <c r="DW3481" s="77">
        <v>1.1087612102448549E-3</v>
      </c>
      <c r="GE3481" s="77" t="s">
        <v>425</v>
      </c>
      <c r="GF3481" s="77" t="s">
        <v>155</v>
      </c>
      <c r="GG3481" s="77" t="s">
        <v>452</v>
      </c>
      <c r="GH3481" s="77" t="s">
        <v>474</v>
      </c>
      <c r="GI3481" s="77">
        <v>2024</v>
      </c>
      <c r="GJ3481" s="77" t="s">
        <v>301</v>
      </c>
      <c r="GK3481" s="77">
        <v>1.6314334115679499E-3</v>
      </c>
      <c r="GL3481" s="77">
        <v>415.27751599999999</v>
      </c>
      <c r="GM3481" s="77">
        <v>2024</v>
      </c>
      <c r="GN3481" s="77" t="s">
        <v>175</v>
      </c>
      <c r="GO3481" s="77">
        <v>5.3000000000000005E-2</v>
      </c>
      <c r="GP3481" s="77">
        <v>3</v>
      </c>
      <c r="GQ3481" s="77">
        <v>0</v>
      </c>
      <c r="GR3481" s="77" t="s">
        <v>423</v>
      </c>
      <c r="GS3481" s="77">
        <v>0</v>
      </c>
      <c r="GT3481" s="77">
        <v>0</v>
      </c>
      <c r="GU3481" s="77">
        <v>0</v>
      </c>
      <c r="GV3481" s="77">
        <v>0</v>
      </c>
      <c r="GW3481" s="77">
        <v>5.59662090813094E-2</v>
      </c>
      <c r="GX3481" s="77">
        <v>9.130514341404577E-5</v>
      </c>
      <c r="GY3481" s="77">
        <v>5.59662090813094E-2</v>
      </c>
      <c r="GZ3481" s="77">
        <v>9.130514341404577E-5</v>
      </c>
    </row>
    <row r="3482" spans="98:208" x14ac:dyDescent="0.25">
      <c r="CT3482" s="77" t="s">
        <v>155</v>
      </c>
      <c r="CU3482" s="77" t="s">
        <v>494</v>
      </c>
      <c r="CV3482" s="77" t="s">
        <v>460</v>
      </c>
      <c r="CW3482" s="77">
        <v>2024</v>
      </c>
      <c r="CX3482" s="77">
        <v>0</v>
      </c>
      <c r="CY3482" s="77">
        <v>0</v>
      </c>
      <c r="CZ3482" s="77">
        <v>0</v>
      </c>
      <c r="DA3482" s="77">
        <v>0</v>
      </c>
      <c r="DB3482" s="77">
        <v>9129.7460702376356</v>
      </c>
      <c r="DC3482" s="77">
        <v>233.23007680796729</v>
      </c>
      <c r="DD3482" s="77">
        <v>8896.515993429668</v>
      </c>
      <c r="DE3482" s="77">
        <v>0</v>
      </c>
      <c r="DF3482" s="77">
        <v>0</v>
      </c>
      <c r="DG3482" s="77">
        <v>0</v>
      </c>
      <c r="DH3482" s="77">
        <v>533.52731185157359</v>
      </c>
      <c r="DI3482" s="77">
        <v>533.52731185157359</v>
      </c>
      <c r="DJ3482" s="77">
        <v>2.0781714180609941E-6</v>
      </c>
      <c r="DL3482" s="77">
        <v>0</v>
      </c>
      <c r="DM3482" s="77">
        <v>0</v>
      </c>
      <c r="DN3482" s="77">
        <v>0</v>
      </c>
      <c r="DO3482" s="77">
        <v>0</v>
      </c>
      <c r="DP3482" s="77">
        <v>0</v>
      </c>
      <c r="DQ3482" s="77">
        <v>0</v>
      </c>
      <c r="DR3482" s="77">
        <v>0</v>
      </c>
      <c r="DS3482" s="77">
        <v>1.1087612102448549E-3</v>
      </c>
      <c r="DT3482" s="77">
        <v>1.1087612102448549E-3</v>
      </c>
      <c r="DU3482" s="77">
        <v>0</v>
      </c>
      <c r="DV3482" s="77">
        <v>1.1087612102448549E-3</v>
      </c>
      <c r="DW3482" s="77">
        <v>1.1087612102448549E-3</v>
      </c>
      <c r="GE3482" s="77" t="s">
        <v>427</v>
      </c>
      <c r="GF3482" s="77" t="s">
        <v>155</v>
      </c>
      <c r="GG3482" s="77" t="s">
        <v>452</v>
      </c>
      <c r="GH3482" s="77" t="s">
        <v>474</v>
      </c>
      <c r="GI3482" s="77">
        <v>2024</v>
      </c>
      <c r="GJ3482" s="77" t="s">
        <v>303</v>
      </c>
      <c r="GK3482" s="77">
        <v>4.1186611014017202E-2</v>
      </c>
      <c r="GL3482" s="77">
        <v>415.27751599999999</v>
      </c>
      <c r="GM3482" s="77">
        <v>2024</v>
      </c>
      <c r="GN3482" s="77" t="s">
        <v>175</v>
      </c>
      <c r="GO3482" s="77">
        <v>5.3000000000000005E-2</v>
      </c>
      <c r="GP3482" s="77">
        <v>3</v>
      </c>
      <c r="GQ3482" s="77">
        <v>0</v>
      </c>
      <c r="GR3482" s="77" t="s">
        <v>423</v>
      </c>
      <c r="GS3482" s="77">
        <v>0</v>
      </c>
      <c r="GT3482" s="77">
        <v>0</v>
      </c>
      <c r="GU3482" s="77">
        <v>0</v>
      </c>
      <c r="GV3482" s="77">
        <v>0</v>
      </c>
      <c r="GW3482" s="77">
        <v>5.59662090813094E-2</v>
      </c>
      <c r="GX3482" s="77">
        <v>2.3050584833610474E-3</v>
      </c>
      <c r="GY3482" s="77">
        <v>5.59662090813094E-2</v>
      </c>
      <c r="GZ3482" s="77">
        <v>2.3050584833610474E-3</v>
      </c>
    </row>
    <row r="3483" spans="98:208" x14ac:dyDescent="0.25">
      <c r="CT3483" s="77" t="s">
        <v>155</v>
      </c>
      <c r="CU3483" s="77" t="s">
        <v>494</v>
      </c>
      <c r="CV3483" s="77" t="s">
        <v>460</v>
      </c>
      <c r="CW3483" s="77">
        <v>2025</v>
      </c>
      <c r="CX3483" s="77">
        <v>0</v>
      </c>
      <c r="CY3483" s="77">
        <v>0</v>
      </c>
      <c r="CZ3483" s="77">
        <v>0</v>
      </c>
      <c r="DA3483" s="77">
        <v>0</v>
      </c>
      <c r="DB3483" s="77">
        <v>9129.7460702376356</v>
      </c>
      <c r="DC3483" s="77">
        <v>233.23007680796729</v>
      </c>
      <c r="DD3483" s="77">
        <v>8896.515993429668</v>
      </c>
      <c r="DE3483" s="77">
        <v>0</v>
      </c>
      <c r="DF3483" s="77">
        <v>0</v>
      </c>
      <c r="DG3483" s="77">
        <v>0</v>
      </c>
      <c r="DH3483" s="77">
        <v>0</v>
      </c>
      <c r="DI3483" s="77">
        <v>533.52731185157359</v>
      </c>
      <c r="DJ3483" s="77">
        <v>2.0781714180609941E-6</v>
      </c>
      <c r="DL3483" s="77">
        <v>0</v>
      </c>
      <c r="DM3483" s="77">
        <v>0</v>
      </c>
      <c r="DN3483" s="77">
        <v>0</v>
      </c>
      <c r="DO3483" s="77">
        <v>0</v>
      </c>
      <c r="DP3483" s="77">
        <v>0</v>
      </c>
      <c r="DQ3483" s="77">
        <v>0</v>
      </c>
      <c r="DR3483" s="77">
        <v>0</v>
      </c>
      <c r="DS3483" s="77">
        <v>0</v>
      </c>
      <c r="DT3483" s="77">
        <v>0</v>
      </c>
      <c r="DU3483" s="77">
        <v>0</v>
      </c>
      <c r="DV3483" s="77">
        <v>1.1087612102448549E-3</v>
      </c>
      <c r="DW3483" s="77">
        <v>1.1087612102448549E-3</v>
      </c>
      <c r="GE3483" s="77" t="s">
        <v>422</v>
      </c>
      <c r="GF3483" s="77" t="s">
        <v>155</v>
      </c>
      <c r="GG3483" s="77" t="s">
        <v>452</v>
      </c>
      <c r="GH3483" s="77" t="s">
        <v>474</v>
      </c>
      <c r="GI3483" s="77">
        <v>2025</v>
      </c>
      <c r="GJ3483" s="77" t="s">
        <v>305</v>
      </c>
      <c r="GK3483" s="77">
        <v>3.7590224611390458E-2</v>
      </c>
      <c r="GL3483" s="77">
        <v>415.27751599999999</v>
      </c>
      <c r="GM3483" s="77">
        <v>2025</v>
      </c>
      <c r="GN3483" s="77" t="s">
        <v>175</v>
      </c>
      <c r="GO3483" s="77">
        <v>0.13250000000000001</v>
      </c>
      <c r="GP3483" s="77">
        <v>3</v>
      </c>
      <c r="GQ3483" s="77">
        <v>0</v>
      </c>
      <c r="GR3483" s="77" t="s">
        <v>423</v>
      </c>
      <c r="GS3483" s="77">
        <v>0</v>
      </c>
      <c r="GT3483" s="77">
        <v>0</v>
      </c>
      <c r="GU3483" s="77">
        <v>0</v>
      </c>
      <c r="GV3483" s="77">
        <v>0</v>
      </c>
      <c r="GW3483" s="77">
        <v>0</v>
      </c>
      <c r="GX3483" s="77">
        <v>0</v>
      </c>
      <c r="GY3483" s="77">
        <v>0.1527377521613833</v>
      </c>
      <c r="GZ3483" s="77">
        <v>5.7414464103852864E-3</v>
      </c>
    </row>
    <row r="3484" spans="98:208" x14ac:dyDescent="0.25">
      <c r="CT3484" s="77" t="s">
        <v>155</v>
      </c>
      <c r="CU3484" s="77" t="s">
        <v>494</v>
      </c>
      <c r="CV3484" s="77" t="s">
        <v>467</v>
      </c>
      <c r="CW3484" s="77">
        <v>2020</v>
      </c>
      <c r="CX3484" s="77">
        <v>0</v>
      </c>
      <c r="CY3484" s="77">
        <v>0</v>
      </c>
      <c r="CZ3484" s="77">
        <v>0</v>
      </c>
      <c r="DA3484" s="77">
        <v>0</v>
      </c>
      <c r="DB3484" s="77">
        <v>5.2405583313016191</v>
      </c>
      <c r="DC3484" s="77">
        <v>0.69641821681223903</v>
      </c>
      <c r="DD3484" s="77">
        <v>2.9419641522810429</v>
      </c>
      <c r="DE3484" s="77">
        <v>1.6021759622082941</v>
      </c>
      <c r="DF3484" s="77">
        <v>0.36068764874241577</v>
      </c>
      <c r="DG3484" s="77">
        <v>0</v>
      </c>
      <c r="DH3484" s="77">
        <v>0</v>
      </c>
      <c r="DI3484" s="77">
        <v>0</v>
      </c>
      <c r="DJ3484" s="77">
        <v>1.246902853018808E-5</v>
      </c>
      <c r="DL3484" s="77">
        <v>0</v>
      </c>
      <c r="DM3484" s="77">
        <v>4.497424582655639E-6</v>
      </c>
      <c r="DN3484" s="77">
        <v>4.497424582655639E-6</v>
      </c>
      <c r="DO3484" s="77">
        <v>0</v>
      </c>
      <c r="DP3484" s="77">
        <v>0</v>
      </c>
      <c r="DQ3484" s="77">
        <v>0</v>
      </c>
      <c r="DR3484" s="77">
        <v>0</v>
      </c>
      <c r="DS3484" s="77">
        <v>0</v>
      </c>
      <c r="DT3484" s="77">
        <v>0</v>
      </c>
      <c r="DU3484" s="77">
        <v>0</v>
      </c>
      <c r="DV3484" s="77">
        <v>0</v>
      </c>
      <c r="DW3484" s="77">
        <v>0</v>
      </c>
      <c r="GE3484" s="77" t="s">
        <v>425</v>
      </c>
      <c r="GF3484" s="77" t="s">
        <v>155</v>
      </c>
      <c r="GG3484" s="77" t="s">
        <v>452</v>
      </c>
      <c r="GH3484" s="77" t="s">
        <v>474</v>
      </c>
      <c r="GI3484" s="77">
        <v>2025</v>
      </c>
      <c r="GJ3484" s="77" t="s">
        <v>301</v>
      </c>
      <c r="GK3484" s="77">
        <v>1.6314334115679499E-3</v>
      </c>
      <c r="GL3484" s="77">
        <v>415.27751599999999</v>
      </c>
      <c r="GM3484" s="77">
        <v>2025</v>
      </c>
      <c r="GN3484" s="77" t="s">
        <v>175</v>
      </c>
      <c r="GO3484" s="77">
        <v>5.3000000000000005E-2</v>
      </c>
      <c r="GP3484" s="77">
        <v>3</v>
      </c>
      <c r="GQ3484" s="77">
        <v>0</v>
      </c>
      <c r="GR3484" s="77" t="s">
        <v>423</v>
      </c>
      <c r="GS3484" s="77">
        <v>0</v>
      </c>
      <c r="GT3484" s="77">
        <v>0</v>
      </c>
      <c r="GU3484" s="77">
        <v>0</v>
      </c>
      <c r="GV3484" s="77">
        <v>0</v>
      </c>
      <c r="GW3484" s="77">
        <v>0</v>
      </c>
      <c r="GX3484" s="77">
        <v>0</v>
      </c>
      <c r="GY3484" s="77">
        <v>5.59662090813094E-2</v>
      </c>
      <c r="GZ3484" s="77">
        <v>9.130514341404577E-5</v>
      </c>
    </row>
    <row r="3485" spans="98:208" x14ac:dyDescent="0.25">
      <c r="CT3485" s="77" t="s">
        <v>155</v>
      </c>
      <c r="CU3485" s="77" t="s">
        <v>494</v>
      </c>
      <c r="CV3485" s="77" t="s">
        <v>467</v>
      </c>
      <c r="CW3485" s="77">
        <v>2021</v>
      </c>
      <c r="CX3485" s="77">
        <v>0</v>
      </c>
      <c r="CY3485" s="77">
        <v>0</v>
      </c>
      <c r="CZ3485" s="77">
        <v>0</v>
      </c>
      <c r="DA3485" s="77">
        <v>0</v>
      </c>
      <c r="DB3485" s="77">
        <v>5.2405583313016191</v>
      </c>
      <c r="DC3485" s="77">
        <v>0.69641821681223903</v>
      </c>
      <c r="DD3485" s="77">
        <v>2.9419641522810429</v>
      </c>
      <c r="DE3485" s="77">
        <v>1.6021759622082941</v>
      </c>
      <c r="DF3485" s="77">
        <v>0.36068764874241577</v>
      </c>
      <c r="DG3485" s="77">
        <v>0.36068764874241577</v>
      </c>
      <c r="DH3485" s="77">
        <v>0</v>
      </c>
      <c r="DI3485" s="77">
        <v>0</v>
      </c>
      <c r="DJ3485" s="77">
        <v>1.246902853018808E-5</v>
      </c>
      <c r="DL3485" s="77">
        <v>0</v>
      </c>
      <c r="DM3485" s="77">
        <v>4.497424582655639E-6</v>
      </c>
      <c r="DN3485" s="77">
        <v>4.497424582655639E-6</v>
      </c>
      <c r="DO3485" s="77">
        <v>0</v>
      </c>
      <c r="DP3485" s="77">
        <v>4.497424582655639E-6</v>
      </c>
      <c r="DQ3485" s="77">
        <v>4.497424582655639E-6</v>
      </c>
      <c r="DR3485" s="77">
        <v>0</v>
      </c>
      <c r="DS3485" s="77">
        <v>0</v>
      </c>
      <c r="DT3485" s="77">
        <v>0</v>
      </c>
      <c r="DU3485" s="77">
        <v>0</v>
      </c>
      <c r="DV3485" s="77">
        <v>0</v>
      </c>
      <c r="DW3485" s="77">
        <v>0</v>
      </c>
      <c r="GE3485" s="77" t="s">
        <v>427</v>
      </c>
      <c r="GF3485" s="77" t="s">
        <v>155</v>
      </c>
      <c r="GG3485" s="77" t="s">
        <v>452</v>
      </c>
      <c r="GH3485" s="77" t="s">
        <v>474</v>
      </c>
      <c r="GI3485" s="77">
        <v>2025</v>
      </c>
      <c r="GJ3485" s="77" t="s">
        <v>303</v>
      </c>
      <c r="GK3485" s="77">
        <v>4.1186611014017202E-2</v>
      </c>
      <c r="GL3485" s="77">
        <v>415.27751599999999</v>
      </c>
      <c r="GM3485" s="77">
        <v>2025</v>
      </c>
      <c r="GN3485" s="77" t="s">
        <v>175</v>
      </c>
      <c r="GO3485" s="77">
        <v>5.3000000000000005E-2</v>
      </c>
      <c r="GP3485" s="77">
        <v>3</v>
      </c>
      <c r="GQ3485" s="77">
        <v>0</v>
      </c>
      <c r="GR3485" s="77" t="s">
        <v>423</v>
      </c>
      <c r="GS3485" s="77">
        <v>0</v>
      </c>
      <c r="GT3485" s="77">
        <v>0</v>
      </c>
      <c r="GU3485" s="77">
        <v>0</v>
      </c>
      <c r="GV3485" s="77">
        <v>0</v>
      </c>
      <c r="GW3485" s="77">
        <v>0</v>
      </c>
      <c r="GX3485" s="77">
        <v>0</v>
      </c>
      <c r="GY3485" s="77">
        <v>5.59662090813094E-2</v>
      </c>
      <c r="GZ3485" s="77">
        <v>2.3050584833610474E-3</v>
      </c>
    </row>
    <row r="3486" spans="98:208" x14ac:dyDescent="0.25">
      <c r="CT3486" s="77" t="s">
        <v>155</v>
      </c>
      <c r="CU3486" s="77" t="s">
        <v>494</v>
      </c>
      <c r="CV3486" s="77" t="s">
        <v>467</v>
      </c>
      <c r="CW3486" s="77">
        <v>2022</v>
      </c>
      <c r="CX3486" s="77">
        <v>0</v>
      </c>
      <c r="CY3486" s="77">
        <v>0</v>
      </c>
      <c r="CZ3486" s="77">
        <v>0</v>
      </c>
      <c r="DA3486" s="77">
        <v>0</v>
      </c>
      <c r="DB3486" s="77">
        <v>5.2405583313016191</v>
      </c>
      <c r="DC3486" s="77">
        <v>0.69641821681223903</v>
      </c>
      <c r="DD3486" s="77">
        <v>2.9419641522810429</v>
      </c>
      <c r="DE3486" s="77">
        <v>1.6021759622082941</v>
      </c>
      <c r="DF3486" s="77">
        <v>0.36068764874241577</v>
      </c>
      <c r="DG3486" s="77">
        <v>0.36068764874241577</v>
      </c>
      <c r="DH3486" s="77">
        <v>0.36068764874241577</v>
      </c>
      <c r="DI3486" s="77">
        <v>0</v>
      </c>
      <c r="DJ3486" s="77">
        <v>1.246902853018808E-5</v>
      </c>
      <c r="DL3486" s="77">
        <v>0</v>
      </c>
      <c r="DM3486" s="77">
        <v>4.497424582655639E-6</v>
      </c>
      <c r="DN3486" s="77">
        <v>4.497424582655639E-6</v>
      </c>
      <c r="DO3486" s="77">
        <v>0</v>
      </c>
      <c r="DP3486" s="77">
        <v>4.497424582655639E-6</v>
      </c>
      <c r="DQ3486" s="77">
        <v>4.497424582655639E-6</v>
      </c>
      <c r="DR3486" s="77">
        <v>0</v>
      </c>
      <c r="DS3486" s="77">
        <v>4.497424582655639E-6</v>
      </c>
      <c r="DT3486" s="77">
        <v>4.497424582655639E-6</v>
      </c>
      <c r="DU3486" s="77">
        <v>0</v>
      </c>
      <c r="DV3486" s="77">
        <v>0</v>
      </c>
      <c r="DW3486" s="77">
        <v>0</v>
      </c>
      <c r="GE3486" s="77" t="s">
        <v>422</v>
      </c>
      <c r="GF3486" s="77" t="s">
        <v>155</v>
      </c>
      <c r="GG3486" s="77" t="s">
        <v>452</v>
      </c>
      <c r="GH3486" s="77" t="s">
        <v>481</v>
      </c>
      <c r="GI3486" s="77">
        <v>2021</v>
      </c>
      <c r="GJ3486" s="77" t="s">
        <v>305</v>
      </c>
      <c r="GK3486" s="77">
        <v>409.22373582034811</v>
      </c>
      <c r="GL3486" s="77">
        <v>415.27751599999999</v>
      </c>
      <c r="GM3486" s="77">
        <v>2021</v>
      </c>
      <c r="GN3486" s="77" t="s">
        <v>175</v>
      </c>
      <c r="GO3486" s="77">
        <v>0.13250000000000001</v>
      </c>
      <c r="GP3486" s="77">
        <v>3</v>
      </c>
      <c r="GQ3486" s="77">
        <v>0</v>
      </c>
      <c r="GR3486" s="77" t="s">
        <v>423</v>
      </c>
      <c r="GS3486" s="77">
        <v>0.1527377521613833</v>
      </c>
      <c r="GT3486" s="77">
        <v>62.503913540283726</v>
      </c>
      <c r="GU3486" s="77">
        <v>0.1527377521613833</v>
      </c>
      <c r="GV3486" s="77">
        <v>62.503913540283726</v>
      </c>
      <c r="GW3486" s="77">
        <v>0</v>
      </c>
      <c r="GX3486" s="77">
        <v>0</v>
      </c>
      <c r="GY3486" s="77">
        <v>0</v>
      </c>
      <c r="GZ3486" s="77">
        <v>0</v>
      </c>
    </row>
    <row r="3487" spans="98:208" x14ac:dyDescent="0.25">
      <c r="CT3487" s="77" t="s">
        <v>155</v>
      </c>
      <c r="CU3487" s="77" t="s">
        <v>494</v>
      </c>
      <c r="CV3487" s="77" t="s">
        <v>467</v>
      </c>
      <c r="CW3487" s="77">
        <v>2023</v>
      </c>
      <c r="CX3487" s="77">
        <v>0</v>
      </c>
      <c r="CY3487" s="77">
        <v>0</v>
      </c>
      <c r="CZ3487" s="77">
        <v>0</v>
      </c>
      <c r="DA3487" s="77">
        <v>0</v>
      </c>
      <c r="DB3487" s="77">
        <v>5.4750346070078466</v>
      </c>
      <c r="DC3487" s="77">
        <v>0.71896016785821104</v>
      </c>
      <c r="DD3487" s="77">
        <v>3.07149719861513</v>
      </c>
      <c r="DE3487" s="77">
        <v>1.6845772405344639</v>
      </c>
      <c r="DF3487" s="77">
        <v>0</v>
      </c>
      <c r="DG3487" s="77">
        <v>0.37599181639995155</v>
      </c>
      <c r="DH3487" s="77">
        <v>0.37599181639995155</v>
      </c>
      <c r="DI3487" s="77">
        <v>0.37599181639995155</v>
      </c>
      <c r="DJ3487" s="77">
        <v>1.246902853018808E-5</v>
      </c>
      <c r="DL3487" s="77">
        <v>0</v>
      </c>
      <c r="DM3487" s="77">
        <v>0</v>
      </c>
      <c r="DN3487" s="77">
        <v>0</v>
      </c>
      <c r="DO3487" s="77">
        <v>0</v>
      </c>
      <c r="DP3487" s="77">
        <v>4.6882526858082345E-6</v>
      </c>
      <c r="DQ3487" s="77">
        <v>4.6882526858082345E-6</v>
      </c>
      <c r="DR3487" s="77">
        <v>0</v>
      </c>
      <c r="DS3487" s="77">
        <v>4.6882526858082345E-6</v>
      </c>
      <c r="DT3487" s="77">
        <v>4.6882526858082345E-6</v>
      </c>
      <c r="DU3487" s="77">
        <v>0</v>
      </c>
      <c r="DV3487" s="77">
        <v>4.6882526858082345E-6</v>
      </c>
      <c r="DW3487" s="77">
        <v>4.6882526858082345E-6</v>
      </c>
      <c r="GE3487" s="77" t="s">
        <v>425</v>
      </c>
      <c r="GF3487" s="77" t="s">
        <v>155</v>
      </c>
      <c r="GG3487" s="77" t="s">
        <v>452</v>
      </c>
      <c r="GH3487" s="77" t="s">
        <v>481</v>
      </c>
      <c r="GI3487" s="77">
        <v>2021</v>
      </c>
      <c r="GJ3487" s="77" t="s">
        <v>301</v>
      </c>
      <c r="GK3487" s="77">
        <v>13469.08781237863</v>
      </c>
      <c r="GL3487" s="77">
        <v>415.27751599999999</v>
      </c>
      <c r="GM3487" s="77">
        <v>2021</v>
      </c>
      <c r="GN3487" s="77" t="s">
        <v>175</v>
      </c>
      <c r="GO3487" s="77">
        <v>5.3000000000000005E-2</v>
      </c>
      <c r="GP3487" s="77">
        <v>3</v>
      </c>
      <c r="GQ3487" s="77">
        <v>0</v>
      </c>
      <c r="GR3487" s="77" t="s">
        <v>423</v>
      </c>
      <c r="GS3487" s="77">
        <v>5.59662090813094E-2</v>
      </c>
      <c r="GT3487" s="77">
        <v>753.81378464209865</v>
      </c>
      <c r="GU3487" s="77">
        <v>5.59662090813094E-2</v>
      </c>
      <c r="GV3487" s="77">
        <v>753.81378464209865</v>
      </c>
      <c r="GW3487" s="77">
        <v>0</v>
      </c>
      <c r="GX3487" s="77">
        <v>0</v>
      </c>
      <c r="GY3487" s="77">
        <v>0</v>
      </c>
      <c r="GZ3487" s="77">
        <v>0</v>
      </c>
    </row>
    <row r="3488" spans="98:208" x14ac:dyDescent="0.25">
      <c r="CT3488" s="77" t="s">
        <v>155</v>
      </c>
      <c r="CU3488" s="77" t="s">
        <v>494</v>
      </c>
      <c r="CV3488" s="77" t="s">
        <v>467</v>
      </c>
      <c r="CW3488" s="77">
        <v>2024</v>
      </c>
      <c r="CX3488" s="77">
        <v>0</v>
      </c>
      <c r="CY3488" s="77">
        <v>0</v>
      </c>
      <c r="CZ3488" s="77">
        <v>0</v>
      </c>
      <c r="DA3488" s="77">
        <v>0</v>
      </c>
      <c r="DB3488" s="77">
        <v>5.4750346070078466</v>
      </c>
      <c r="DC3488" s="77">
        <v>0.71896016785821104</v>
      </c>
      <c r="DD3488" s="77">
        <v>3.07149719861513</v>
      </c>
      <c r="DE3488" s="77">
        <v>1.6845772405344639</v>
      </c>
      <c r="DF3488" s="77">
        <v>0</v>
      </c>
      <c r="DG3488" s="77">
        <v>0</v>
      </c>
      <c r="DH3488" s="77">
        <v>0.37599181639995155</v>
      </c>
      <c r="DI3488" s="77">
        <v>0.37599181639995155</v>
      </c>
      <c r="DJ3488" s="77">
        <v>1.246902853018808E-5</v>
      </c>
      <c r="DL3488" s="77">
        <v>0</v>
      </c>
      <c r="DM3488" s="77">
        <v>0</v>
      </c>
      <c r="DN3488" s="77">
        <v>0</v>
      </c>
      <c r="DO3488" s="77">
        <v>0</v>
      </c>
      <c r="DP3488" s="77">
        <v>0</v>
      </c>
      <c r="DQ3488" s="77">
        <v>0</v>
      </c>
      <c r="DR3488" s="77">
        <v>0</v>
      </c>
      <c r="DS3488" s="77">
        <v>4.6882526858082345E-6</v>
      </c>
      <c r="DT3488" s="77">
        <v>4.6882526858082345E-6</v>
      </c>
      <c r="DU3488" s="77">
        <v>0</v>
      </c>
      <c r="DV3488" s="77">
        <v>4.6882526858082345E-6</v>
      </c>
      <c r="DW3488" s="77">
        <v>4.6882526858082345E-6</v>
      </c>
      <c r="GE3488" s="77" t="s">
        <v>427</v>
      </c>
      <c r="GF3488" s="77" t="s">
        <v>155</v>
      </c>
      <c r="GG3488" s="77" t="s">
        <v>452</v>
      </c>
      <c r="GH3488" s="77" t="s">
        <v>481</v>
      </c>
      <c r="GI3488" s="77">
        <v>2021</v>
      </c>
      <c r="GJ3488" s="77" t="s">
        <v>303</v>
      </c>
      <c r="GK3488" s="77">
        <v>7205.5312760252418</v>
      </c>
      <c r="GL3488" s="77">
        <v>415.27751599999999</v>
      </c>
      <c r="GM3488" s="77">
        <v>2021</v>
      </c>
      <c r="GN3488" s="77" t="s">
        <v>175</v>
      </c>
      <c r="GO3488" s="77">
        <v>5.3000000000000005E-2</v>
      </c>
      <c r="GP3488" s="77">
        <v>3</v>
      </c>
      <c r="GQ3488" s="77">
        <v>0</v>
      </c>
      <c r="GR3488" s="77" t="s">
        <v>423</v>
      </c>
      <c r="GS3488" s="77">
        <v>5.59662090813094E-2</v>
      </c>
      <c r="GT3488" s="77">
        <v>403.26626993594277</v>
      </c>
      <c r="GU3488" s="77">
        <v>5.59662090813094E-2</v>
      </c>
      <c r="GV3488" s="77">
        <v>403.26626993594277</v>
      </c>
      <c r="GW3488" s="77">
        <v>0</v>
      </c>
      <c r="GX3488" s="77">
        <v>0</v>
      </c>
      <c r="GY3488" s="77">
        <v>0</v>
      </c>
      <c r="GZ3488" s="77">
        <v>0</v>
      </c>
    </row>
    <row r="3489" spans="98:208" x14ac:dyDescent="0.25">
      <c r="CT3489" s="77" t="s">
        <v>155</v>
      </c>
      <c r="CU3489" s="77" t="s">
        <v>494</v>
      </c>
      <c r="CV3489" s="77" t="s">
        <v>467</v>
      </c>
      <c r="CW3489" s="77">
        <v>2025</v>
      </c>
      <c r="CX3489" s="77">
        <v>0</v>
      </c>
      <c r="CY3489" s="77">
        <v>0</v>
      </c>
      <c r="CZ3489" s="77">
        <v>0</v>
      </c>
      <c r="DA3489" s="77">
        <v>0</v>
      </c>
      <c r="DB3489" s="77">
        <v>5.4750346070078466</v>
      </c>
      <c r="DC3489" s="77">
        <v>0.71896016785821104</v>
      </c>
      <c r="DD3489" s="77">
        <v>3.07149719861513</v>
      </c>
      <c r="DE3489" s="77">
        <v>1.6845772405344639</v>
      </c>
      <c r="DF3489" s="77">
        <v>0</v>
      </c>
      <c r="DG3489" s="77">
        <v>0</v>
      </c>
      <c r="DH3489" s="77">
        <v>0</v>
      </c>
      <c r="DI3489" s="77">
        <v>0.37599181639995155</v>
      </c>
      <c r="DJ3489" s="77">
        <v>1.246902853018808E-5</v>
      </c>
      <c r="DL3489" s="77">
        <v>0</v>
      </c>
      <c r="DM3489" s="77">
        <v>0</v>
      </c>
      <c r="DN3489" s="77">
        <v>0</v>
      </c>
      <c r="DO3489" s="77">
        <v>0</v>
      </c>
      <c r="DP3489" s="77">
        <v>0</v>
      </c>
      <c r="DQ3489" s="77">
        <v>0</v>
      </c>
      <c r="DR3489" s="77">
        <v>0</v>
      </c>
      <c r="DS3489" s="77">
        <v>0</v>
      </c>
      <c r="DT3489" s="77">
        <v>0</v>
      </c>
      <c r="DU3489" s="77">
        <v>0</v>
      </c>
      <c r="DV3489" s="77">
        <v>4.6882526858082345E-6</v>
      </c>
      <c r="DW3489" s="77">
        <v>4.6882526858082345E-6</v>
      </c>
      <c r="GE3489" s="77" t="s">
        <v>422</v>
      </c>
      <c r="GF3489" s="77" t="s">
        <v>155</v>
      </c>
      <c r="GG3489" s="77" t="s">
        <v>452</v>
      </c>
      <c r="GH3489" s="77" t="s">
        <v>481</v>
      </c>
      <c r="GI3489" s="77">
        <v>2022</v>
      </c>
      <c r="GJ3489" s="77" t="s">
        <v>305</v>
      </c>
      <c r="GK3489" s="77">
        <v>409.22373582034811</v>
      </c>
      <c r="GL3489" s="77">
        <v>415.27751599999999</v>
      </c>
      <c r="GM3489" s="77">
        <v>2022</v>
      </c>
      <c r="GN3489" s="77" t="s">
        <v>175</v>
      </c>
      <c r="GO3489" s="77">
        <v>0.13250000000000001</v>
      </c>
      <c r="GP3489" s="77">
        <v>3</v>
      </c>
      <c r="GQ3489" s="77">
        <v>0</v>
      </c>
      <c r="GR3489" s="77" t="s">
        <v>423</v>
      </c>
      <c r="GS3489" s="77">
        <v>0.1527377521613833</v>
      </c>
      <c r="GT3489" s="77">
        <v>62.503913540283726</v>
      </c>
      <c r="GU3489" s="77">
        <v>0.1527377521613833</v>
      </c>
      <c r="GV3489" s="77">
        <v>62.503913540283726</v>
      </c>
      <c r="GW3489" s="77">
        <v>0.1527377521613833</v>
      </c>
      <c r="GX3489" s="77">
        <v>62.503913540283726</v>
      </c>
      <c r="GY3489" s="77">
        <v>0</v>
      </c>
      <c r="GZ3489" s="77">
        <v>0</v>
      </c>
    </row>
    <row r="3490" spans="98:208" x14ac:dyDescent="0.25">
      <c r="CT3490" s="77" t="s">
        <v>155</v>
      </c>
      <c r="CU3490" s="77" t="s">
        <v>494</v>
      </c>
      <c r="CV3490" s="77" t="s">
        <v>474</v>
      </c>
      <c r="CW3490" s="77">
        <v>2020</v>
      </c>
      <c r="CX3490" s="77">
        <v>0</v>
      </c>
      <c r="CY3490" s="77">
        <v>0</v>
      </c>
      <c r="CZ3490" s="77">
        <v>0</v>
      </c>
      <c r="DA3490" s="77">
        <v>0</v>
      </c>
      <c r="DB3490" s="77">
        <v>7.7900575334947111E-2</v>
      </c>
      <c r="DC3490" s="77">
        <v>3.6425060683954492E-2</v>
      </c>
      <c r="DD3490" s="77">
        <v>1.5808724525428221E-3</v>
      </c>
      <c r="DE3490" s="77">
        <v>3.9894642198449799E-2</v>
      </c>
      <c r="DF3490" s="77">
        <v>7.8847092159215534E-3</v>
      </c>
      <c r="DG3490" s="77">
        <v>0</v>
      </c>
      <c r="DH3490" s="77">
        <v>0</v>
      </c>
      <c r="DI3490" s="77">
        <v>0</v>
      </c>
      <c r="DJ3490" s="77">
        <v>1.7133368815088271E-4</v>
      </c>
      <c r="DL3490" s="77">
        <v>0</v>
      </c>
      <c r="DM3490" s="77">
        <v>1.3509163099610942E-6</v>
      </c>
      <c r="DN3490" s="77">
        <v>1.3509163099610942E-6</v>
      </c>
      <c r="DO3490" s="77">
        <v>0</v>
      </c>
      <c r="DP3490" s="77">
        <v>0</v>
      </c>
      <c r="DQ3490" s="77">
        <v>0</v>
      </c>
      <c r="DR3490" s="77">
        <v>0</v>
      </c>
      <c r="DS3490" s="77">
        <v>0</v>
      </c>
      <c r="DT3490" s="77">
        <v>0</v>
      </c>
      <c r="DU3490" s="77">
        <v>0</v>
      </c>
      <c r="DV3490" s="77">
        <v>0</v>
      </c>
      <c r="DW3490" s="77">
        <v>0</v>
      </c>
      <c r="GE3490" s="77" t="s">
        <v>425</v>
      </c>
      <c r="GF3490" s="77" t="s">
        <v>155</v>
      </c>
      <c r="GG3490" s="77" t="s">
        <v>452</v>
      </c>
      <c r="GH3490" s="77" t="s">
        <v>481</v>
      </c>
      <c r="GI3490" s="77">
        <v>2022</v>
      </c>
      <c r="GJ3490" s="77" t="s">
        <v>301</v>
      </c>
      <c r="GK3490" s="77">
        <v>13469.08781237863</v>
      </c>
      <c r="GL3490" s="77">
        <v>415.27751599999999</v>
      </c>
      <c r="GM3490" s="77">
        <v>2022</v>
      </c>
      <c r="GN3490" s="77" t="s">
        <v>175</v>
      </c>
      <c r="GO3490" s="77">
        <v>5.3000000000000005E-2</v>
      </c>
      <c r="GP3490" s="77">
        <v>3</v>
      </c>
      <c r="GQ3490" s="77">
        <v>0</v>
      </c>
      <c r="GR3490" s="77" t="s">
        <v>423</v>
      </c>
      <c r="GS3490" s="77">
        <v>5.59662090813094E-2</v>
      </c>
      <c r="GT3490" s="77">
        <v>753.81378464209865</v>
      </c>
      <c r="GU3490" s="77">
        <v>5.59662090813094E-2</v>
      </c>
      <c r="GV3490" s="77">
        <v>753.81378464209865</v>
      </c>
      <c r="GW3490" s="77">
        <v>5.59662090813094E-2</v>
      </c>
      <c r="GX3490" s="77">
        <v>753.81378464209865</v>
      </c>
      <c r="GY3490" s="77">
        <v>0</v>
      </c>
      <c r="GZ3490" s="77">
        <v>0</v>
      </c>
    </row>
    <row r="3491" spans="98:208" x14ac:dyDescent="0.25">
      <c r="CT3491" s="77" t="s">
        <v>155</v>
      </c>
      <c r="CU3491" s="77" t="s">
        <v>494</v>
      </c>
      <c r="CV3491" s="77" t="s">
        <v>474</v>
      </c>
      <c r="CW3491" s="77">
        <v>2021</v>
      </c>
      <c r="CX3491" s="77">
        <v>0</v>
      </c>
      <c r="CY3491" s="77">
        <v>0</v>
      </c>
      <c r="CZ3491" s="77">
        <v>0</v>
      </c>
      <c r="DA3491" s="77">
        <v>0</v>
      </c>
      <c r="DB3491" s="77">
        <v>7.7900575334947111E-2</v>
      </c>
      <c r="DC3491" s="77">
        <v>3.6425060683954492E-2</v>
      </c>
      <c r="DD3491" s="77">
        <v>1.5808724525428221E-3</v>
      </c>
      <c r="DE3491" s="77">
        <v>3.9894642198449799E-2</v>
      </c>
      <c r="DF3491" s="77">
        <v>7.8847092159215534E-3</v>
      </c>
      <c r="DG3491" s="77">
        <v>7.8847092159215534E-3</v>
      </c>
      <c r="DH3491" s="77">
        <v>0</v>
      </c>
      <c r="DI3491" s="77">
        <v>0</v>
      </c>
      <c r="DJ3491" s="77">
        <v>1.7133368815088271E-4</v>
      </c>
      <c r="DL3491" s="77">
        <v>0</v>
      </c>
      <c r="DM3491" s="77">
        <v>1.3509163099610942E-6</v>
      </c>
      <c r="DN3491" s="77">
        <v>1.3509163099610942E-6</v>
      </c>
      <c r="DO3491" s="77">
        <v>0</v>
      </c>
      <c r="DP3491" s="77">
        <v>1.3509163099610942E-6</v>
      </c>
      <c r="DQ3491" s="77">
        <v>1.3509163099610942E-6</v>
      </c>
      <c r="DR3491" s="77">
        <v>0</v>
      </c>
      <c r="DS3491" s="77">
        <v>0</v>
      </c>
      <c r="DT3491" s="77">
        <v>0</v>
      </c>
      <c r="DU3491" s="77">
        <v>0</v>
      </c>
      <c r="DV3491" s="77">
        <v>0</v>
      </c>
      <c r="DW3491" s="77">
        <v>0</v>
      </c>
      <c r="GE3491" s="77" t="s">
        <v>427</v>
      </c>
      <c r="GF3491" s="77" t="s">
        <v>155</v>
      </c>
      <c r="GG3491" s="77" t="s">
        <v>452</v>
      </c>
      <c r="GH3491" s="77" t="s">
        <v>481</v>
      </c>
      <c r="GI3491" s="77">
        <v>2022</v>
      </c>
      <c r="GJ3491" s="77" t="s">
        <v>303</v>
      </c>
      <c r="GK3491" s="77">
        <v>7205.5312760252418</v>
      </c>
      <c r="GL3491" s="77">
        <v>415.27751599999999</v>
      </c>
      <c r="GM3491" s="77">
        <v>2022</v>
      </c>
      <c r="GN3491" s="77" t="s">
        <v>175</v>
      </c>
      <c r="GO3491" s="77">
        <v>5.3000000000000005E-2</v>
      </c>
      <c r="GP3491" s="77">
        <v>3</v>
      </c>
      <c r="GQ3491" s="77">
        <v>0</v>
      </c>
      <c r="GR3491" s="77" t="s">
        <v>423</v>
      </c>
      <c r="GS3491" s="77">
        <v>5.59662090813094E-2</v>
      </c>
      <c r="GT3491" s="77">
        <v>403.26626993594277</v>
      </c>
      <c r="GU3491" s="77">
        <v>5.59662090813094E-2</v>
      </c>
      <c r="GV3491" s="77">
        <v>403.26626993594277</v>
      </c>
      <c r="GW3491" s="77">
        <v>5.59662090813094E-2</v>
      </c>
      <c r="GX3491" s="77">
        <v>403.26626993594277</v>
      </c>
      <c r="GY3491" s="77">
        <v>0</v>
      </c>
      <c r="GZ3491" s="77">
        <v>0</v>
      </c>
    </row>
    <row r="3492" spans="98:208" x14ac:dyDescent="0.25">
      <c r="CT3492" s="77" t="s">
        <v>155</v>
      </c>
      <c r="CU3492" s="77" t="s">
        <v>494</v>
      </c>
      <c r="CV3492" s="77" t="s">
        <v>474</v>
      </c>
      <c r="CW3492" s="77">
        <v>2022</v>
      </c>
      <c r="CX3492" s="77">
        <v>0</v>
      </c>
      <c r="CY3492" s="77">
        <v>0</v>
      </c>
      <c r="CZ3492" s="77">
        <v>0</v>
      </c>
      <c r="DA3492" s="77">
        <v>0</v>
      </c>
      <c r="DB3492" s="77">
        <v>7.7900575334947111E-2</v>
      </c>
      <c r="DC3492" s="77">
        <v>3.6425060683954492E-2</v>
      </c>
      <c r="DD3492" s="77">
        <v>1.5808724525428221E-3</v>
      </c>
      <c r="DE3492" s="77">
        <v>3.9894642198449799E-2</v>
      </c>
      <c r="DF3492" s="77">
        <v>7.8847092159215534E-3</v>
      </c>
      <c r="DG3492" s="77">
        <v>7.8847092159215534E-3</v>
      </c>
      <c r="DH3492" s="77">
        <v>7.8847092159215534E-3</v>
      </c>
      <c r="DI3492" s="77">
        <v>0</v>
      </c>
      <c r="DJ3492" s="77">
        <v>1.7133368815088271E-4</v>
      </c>
      <c r="DL3492" s="77">
        <v>0</v>
      </c>
      <c r="DM3492" s="77">
        <v>1.3509163099610942E-6</v>
      </c>
      <c r="DN3492" s="77">
        <v>1.3509163099610942E-6</v>
      </c>
      <c r="DO3492" s="77">
        <v>0</v>
      </c>
      <c r="DP3492" s="77">
        <v>1.3509163099610942E-6</v>
      </c>
      <c r="DQ3492" s="77">
        <v>1.3509163099610942E-6</v>
      </c>
      <c r="DR3492" s="77">
        <v>0</v>
      </c>
      <c r="DS3492" s="77">
        <v>1.3509163099610942E-6</v>
      </c>
      <c r="DT3492" s="77">
        <v>1.3509163099610942E-6</v>
      </c>
      <c r="DU3492" s="77">
        <v>0</v>
      </c>
      <c r="DV3492" s="77">
        <v>0</v>
      </c>
      <c r="DW3492" s="77">
        <v>0</v>
      </c>
      <c r="GE3492" s="77" t="s">
        <v>422</v>
      </c>
      <c r="GF3492" s="77" t="s">
        <v>155</v>
      </c>
      <c r="GG3492" s="77" t="s">
        <v>452</v>
      </c>
      <c r="GH3492" s="77" t="s">
        <v>481</v>
      </c>
      <c r="GI3492" s="77">
        <v>2023</v>
      </c>
      <c r="GJ3492" s="77" t="s">
        <v>305</v>
      </c>
      <c r="GK3492" s="77">
        <v>428.60232122029458</v>
      </c>
      <c r="GL3492" s="77">
        <v>415.27751599999999</v>
      </c>
      <c r="GM3492" s="77">
        <v>2023</v>
      </c>
      <c r="GN3492" s="77" t="s">
        <v>175</v>
      </c>
      <c r="GO3492" s="77">
        <v>0.13250000000000001</v>
      </c>
      <c r="GP3492" s="77">
        <v>3</v>
      </c>
      <c r="GQ3492" s="77">
        <v>0</v>
      </c>
      <c r="GR3492" s="77" t="s">
        <v>423</v>
      </c>
      <c r="GS3492" s="77">
        <v>0</v>
      </c>
      <c r="GT3492" s="77">
        <v>0</v>
      </c>
      <c r="GU3492" s="77">
        <v>0.1527377521613833</v>
      </c>
      <c r="GV3492" s="77">
        <v>65.463755114338952</v>
      </c>
      <c r="GW3492" s="77">
        <v>0.1527377521613833</v>
      </c>
      <c r="GX3492" s="77">
        <v>65.463755114338952</v>
      </c>
      <c r="GY3492" s="77">
        <v>0.1527377521613833</v>
      </c>
      <c r="GZ3492" s="77">
        <v>65.463755114338952</v>
      </c>
    </row>
    <row r="3493" spans="98:208" x14ac:dyDescent="0.25">
      <c r="CT3493" s="77" t="s">
        <v>155</v>
      </c>
      <c r="CU3493" s="77" t="s">
        <v>494</v>
      </c>
      <c r="CV3493" s="77" t="s">
        <v>474</v>
      </c>
      <c r="CW3493" s="77">
        <v>2023</v>
      </c>
      <c r="CX3493" s="77">
        <v>0</v>
      </c>
      <c r="CY3493" s="77">
        <v>0</v>
      </c>
      <c r="CZ3493" s="77">
        <v>0</v>
      </c>
      <c r="DA3493" s="77">
        <v>0</v>
      </c>
      <c r="DB3493" s="77">
        <v>8.0408269036976968E-2</v>
      </c>
      <c r="DC3493" s="77">
        <v>3.7590224611389493E-2</v>
      </c>
      <c r="DD3493" s="77">
        <v>1.6314334115676221E-3</v>
      </c>
      <c r="DE3493" s="77">
        <v>4.1186611014016751E-2</v>
      </c>
      <c r="DF3493" s="77">
        <v>0</v>
      </c>
      <c r="DG3493" s="77">
        <v>8.1378100371601887E-3</v>
      </c>
      <c r="DH3493" s="77">
        <v>8.1378100371601887E-3</v>
      </c>
      <c r="DI3493" s="77">
        <v>8.1378100371601887E-3</v>
      </c>
      <c r="DJ3493" s="77">
        <v>1.7133368815088271E-4</v>
      </c>
      <c r="DL3493" s="77">
        <v>0</v>
      </c>
      <c r="DM3493" s="77">
        <v>0</v>
      </c>
      <c r="DN3493" s="77">
        <v>0</v>
      </c>
      <c r="DO3493" s="77">
        <v>0</v>
      </c>
      <c r="DP3493" s="77">
        <v>1.394281007137927E-6</v>
      </c>
      <c r="DQ3493" s="77">
        <v>1.394281007137927E-6</v>
      </c>
      <c r="DR3493" s="77">
        <v>0</v>
      </c>
      <c r="DS3493" s="77">
        <v>1.394281007137927E-6</v>
      </c>
      <c r="DT3493" s="77">
        <v>1.394281007137927E-6</v>
      </c>
      <c r="DU3493" s="77">
        <v>0</v>
      </c>
      <c r="DV3493" s="77">
        <v>1.394281007137927E-6</v>
      </c>
      <c r="DW3493" s="77">
        <v>1.394281007137927E-6</v>
      </c>
      <c r="GE3493" s="77" t="s">
        <v>425</v>
      </c>
      <c r="GF3493" s="77" t="s">
        <v>155</v>
      </c>
      <c r="GG3493" s="77" t="s">
        <v>452</v>
      </c>
      <c r="GH3493" s="77" t="s">
        <v>481</v>
      </c>
      <c r="GI3493" s="77">
        <v>2023</v>
      </c>
      <c r="GJ3493" s="77" t="s">
        <v>301</v>
      </c>
      <c r="GK3493" s="77">
        <v>13939.56097345743</v>
      </c>
      <c r="GL3493" s="77">
        <v>415.27751599999999</v>
      </c>
      <c r="GM3493" s="77">
        <v>2023</v>
      </c>
      <c r="GN3493" s="77" t="s">
        <v>175</v>
      </c>
      <c r="GO3493" s="77">
        <v>5.3000000000000005E-2</v>
      </c>
      <c r="GP3493" s="77">
        <v>3</v>
      </c>
      <c r="GQ3493" s="77">
        <v>0</v>
      </c>
      <c r="GR3493" s="77" t="s">
        <v>423</v>
      </c>
      <c r="GS3493" s="77">
        <v>0</v>
      </c>
      <c r="GT3493" s="77">
        <v>0</v>
      </c>
      <c r="GU3493" s="77">
        <v>5.59662090813094E-2</v>
      </c>
      <c r="GV3493" s="77">
        <v>780.14438394217927</v>
      </c>
      <c r="GW3493" s="77">
        <v>5.59662090813094E-2</v>
      </c>
      <c r="GX3493" s="77">
        <v>780.14438394217927</v>
      </c>
      <c r="GY3493" s="77">
        <v>5.59662090813094E-2</v>
      </c>
      <c r="GZ3493" s="77">
        <v>780.14438394217927</v>
      </c>
    </row>
    <row r="3494" spans="98:208" x14ac:dyDescent="0.25">
      <c r="CT3494" s="77" t="s">
        <v>155</v>
      </c>
      <c r="CU3494" s="77" t="s">
        <v>494</v>
      </c>
      <c r="CV3494" s="77" t="s">
        <v>474</v>
      </c>
      <c r="CW3494" s="77">
        <v>2024</v>
      </c>
      <c r="CX3494" s="77">
        <v>0</v>
      </c>
      <c r="CY3494" s="77">
        <v>0</v>
      </c>
      <c r="CZ3494" s="77">
        <v>0</v>
      </c>
      <c r="DA3494" s="77">
        <v>0</v>
      </c>
      <c r="DB3494" s="77">
        <v>8.0408269036976968E-2</v>
      </c>
      <c r="DC3494" s="77">
        <v>3.7590224611389493E-2</v>
      </c>
      <c r="DD3494" s="77">
        <v>1.6314334115676221E-3</v>
      </c>
      <c r="DE3494" s="77">
        <v>4.1186611014016751E-2</v>
      </c>
      <c r="DF3494" s="77">
        <v>0</v>
      </c>
      <c r="DG3494" s="77">
        <v>0</v>
      </c>
      <c r="DH3494" s="77">
        <v>8.1378100371601887E-3</v>
      </c>
      <c r="DI3494" s="77">
        <v>8.1378100371601887E-3</v>
      </c>
      <c r="DJ3494" s="77">
        <v>1.7133368815088271E-4</v>
      </c>
      <c r="DL3494" s="77">
        <v>0</v>
      </c>
      <c r="DM3494" s="77">
        <v>0</v>
      </c>
      <c r="DN3494" s="77">
        <v>0</v>
      </c>
      <c r="DO3494" s="77">
        <v>0</v>
      </c>
      <c r="DP3494" s="77">
        <v>0</v>
      </c>
      <c r="DQ3494" s="77">
        <v>0</v>
      </c>
      <c r="DR3494" s="77">
        <v>0</v>
      </c>
      <c r="DS3494" s="77">
        <v>1.394281007137927E-6</v>
      </c>
      <c r="DT3494" s="77">
        <v>1.394281007137927E-6</v>
      </c>
      <c r="DU3494" s="77">
        <v>0</v>
      </c>
      <c r="DV3494" s="77">
        <v>1.394281007137927E-6</v>
      </c>
      <c r="DW3494" s="77">
        <v>1.394281007137927E-6</v>
      </c>
      <c r="GE3494" s="77" t="s">
        <v>427</v>
      </c>
      <c r="GF3494" s="77" t="s">
        <v>155</v>
      </c>
      <c r="GG3494" s="77" t="s">
        <v>452</v>
      </c>
      <c r="GH3494" s="77" t="s">
        <v>481</v>
      </c>
      <c r="GI3494" s="77">
        <v>2023</v>
      </c>
      <c r="GJ3494" s="77" t="s">
        <v>303</v>
      </c>
      <c r="GK3494" s="77">
        <v>7467.8148194524592</v>
      </c>
      <c r="GL3494" s="77">
        <v>415.27751599999999</v>
      </c>
      <c r="GM3494" s="77">
        <v>2023</v>
      </c>
      <c r="GN3494" s="77" t="s">
        <v>175</v>
      </c>
      <c r="GO3494" s="77">
        <v>5.3000000000000005E-2</v>
      </c>
      <c r="GP3494" s="77">
        <v>3</v>
      </c>
      <c r="GQ3494" s="77">
        <v>0</v>
      </c>
      <c r="GR3494" s="77" t="s">
        <v>423</v>
      </c>
      <c r="GS3494" s="77">
        <v>0</v>
      </c>
      <c r="GT3494" s="77">
        <v>0</v>
      </c>
      <c r="GU3494" s="77">
        <v>5.59662090813094E-2</v>
      </c>
      <c r="GV3494" s="77">
        <v>417.94528556597714</v>
      </c>
      <c r="GW3494" s="77">
        <v>5.59662090813094E-2</v>
      </c>
      <c r="GX3494" s="77">
        <v>417.94528556597714</v>
      </c>
      <c r="GY3494" s="77">
        <v>5.59662090813094E-2</v>
      </c>
      <c r="GZ3494" s="77">
        <v>417.94528556597714</v>
      </c>
    </row>
    <row r="3495" spans="98:208" x14ac:dyDescent="0.25">
      <c r="CT3495" s="77" t="s">
        <v>155</v>
      </c>
      <c r="CU3495" s="77" t="s">
        <v>494</v>
      </c>
      <c r="CV3495" s="77" t="s">
        <v>474</v>
      </c>
      <c r="CW3495" s="77">
        <v>2025</v>
      </c>
      <c r="CX3495" s="77">
        <v>0</v>
      </c>
      <c r="CY3495" s="77">
        <v>0</v>
      </c>
      <c r="CZ3495" s="77">
        <v>0</v>
      </c>
      <c r="DA3495" s="77">
        <v>0</v>
      </c>
      <c r="DB3495" s="77">
        <v>8.0408269036976968E-2</v>
      </c>
      <c r="DC3495" s="77">
        <v>3.7590224611389493E-2</v>
      </c>
      <c r="DD3495" s="77">
        <v>1.6314334115676221E-3</v>
      </c>
      <c r="DE3495" s="77">
        <v>4.1186611014016751E-2</v>
      </c>
      <c r="DF3495" s="77">
        <v>0</v>
      </c>
      <c r="DG3495" s="77">
        <v>0</v>
      </c>
      <c r="DH3495" s="77">
        <v>0</v>
      </c>
      <c r="DI3495" s="77">
        <v>8.1378100371601887E-3</v>
      </c>
      <c r="DJ3495" s="77">
        <v>1.7133368815088271E-4</v>
      </c>
      <c r="DL3495" s="77">
        <v>0</v>
      </c>
      <c r="DM3495" s="77">
        <v>0</v>
      </c>
      <c r="DN3495" s="77">
        <v>0</v>
      </c>
      <c r="DO3495" s="77">
        <v>0</v>
      </c>
      <c r="DP3495" s="77">
        <v>0</v>
      </c>
      <c r="DQ3495" s="77">
        <v>0</v>
      </c>
      <c r="DR3495" s="77">
        <v>0</v>
      </c>
      <c r="DS3495" s="77">
        <v>0</v>
      </c>
      <c r="DT3495" s="77">
        <v>0</v>
      </c>
      <c r="DU3495" s="77">
        <v>0</v>
      </c>
      <c r="DV3495" s="77">
        <v>1.394281007137927E-6</v>
      </c>
      <c r="DW3495" s="77">
        <v>1.394281007137927E-6</v>
      </c>
      <c r="GE3495" s="77" t="s">
        <v>422</v>
      </c>
      <c r="GF3495" s="77" t="s">
        <v>155</v>
      </c>
      <c r="GG3495" s="77" t="s">
        <v>452</v>
      </c>
      <c r="GH3495" s="77" t="s">
        <v>481</v>
      </c>
      <c r="GI3495" s="77">
        <v>2024</v>
      </c>
      <c r="GJ3495" s="77" t="s">
        <v>305</v>
      </c>
      <c r="GK3495" s="77">
        <v>428.60232122029458</v>
      </c>
      <c r="GL3495" s="77">
        <v>415.27751599999999</v>
      </c>
      <c r="GM3495" s="77">
        <v>2024</v>
      </c>
      <c r="GN3495" s="77" t="s">
        <v>175</v>
      </c>
      <c r="GO3495" s="77">
        <v>0.13250000000000001</v>
      </c>
      <c r="GP3495" s="77">
        <v>3</v>
      </c>
      <c r="GQ3495" s="77">
        <v>0</v>
      </c>
      <c r="GR3495" s="77" t="s">
        <v>423</v>
      </c>
      <c r="GS3495" s="77">
        <v>0</v>
      </c>
      <c r="GT3495" s="77">
        <v>0</v>
      </c>
      <c r="GU3495" s="77">
        <v>0</v>
      </c>
      <c r="GV3495" s="77">
        <v>0</v>
      </c>
      <c r="GW3495" s="77">
        <v>0.1527377521613833</v>
      </c>
      <c r="GX3495" s="77">
        <v>65.463755114338952</v>
      </c>
      <c r="GY3495" s="77">
        <v>0.1527377521613833</v>
      </c>
      <c r="GZ3495" s="77">
        <v>65.463755114338952</v>
      </c>
    </row>
    <row r="3496" spans="98:208" x14ac:dyDescent="0.25">
      <c r="CT3496" s="77" t="s">
        <v>155</v>
      </c>
      <c r="CU3496" s="77" t="s">
        <v>495</v>
      </c>
      <c r="CV3496" s="77" t="s">
        <v>300</v>
      </c>
      <c r="CW3496" s="77">
        <v>2020</v>
      </c>
      <c r="CX3496" s="77">
        <v>0</v>
      </c>
      <c r="CY3496" s="77">
        <v>0</v>
      </c>
      <c r="CZ3496" s="77">
        <v>0</v>
      </c>
      <c r="DA3496" s="77">
        <v>0</v>
      </c>
      <c r="DB3496" s="77">
        <v>14146.130641332489</v>
      </c>
      <c r="DC3496" s="77">
        <v>222.22942162781931</v>
      </c>
      <c r="DD3496" s="77">
        <v>8585.7228092479309</v>
      </c>
      <c r="DE3496" s="77">
        <v>5338.1784104567378</v>
      </c>
      <c r="DF3496" s="77">
        <v>813.21078921304797</v>
      </c>
      <c r="DG3496" s="77">
        <v>0</v>
      </c>
      <c r="DH3496" s="77">
        <v>0</v>
      </c>
      <c r="DI3496" s="77">
        <v>0</v>
      </c>
      <c r="DJ3496" s="77">
        <v>1.4532988038725929E-6</v>
      </c>
      <c r="DL3496" s="77">
        <v>0</v>
      </c>
      <c r="DM3496" s="77">
        <v>1.18183826725961E-3</v>
      </c>
      <c r="DN3496" s="77">
        <v>1.18183826725961E-3</v>
      </c>
      <c r="DO3496" s="77">
        <v>0</v>
      </c>
      <c r="DP3496" s="77">
        <v>0</v>
      </c>
      <c r="DQ3496" s="77">
        <v>0</v>
      </c>
      <c r="DR3496" s="77">
        <v>0</v>
      </c>
      <c r="DS3496" s="77">
        <v>0</v>
      </c>
      <c r="DT3496" s="77">
        <v>0</v>
      </c>
      <c r="DU3496" s="77">
        <v>0</v>
      </c>
      <c r="DV3496" s="77">
        <v>0</v>
      </c>
      <c r="DW3496" s="77">
        <v>0</v>
      </c>
      <c r="GE3496" s="77" t="s">
        <v>425</v>
      </c>
      <c r="GF3496" s="77" t="s">
        <v>155</v>
      </c>
      <c r="GG3496" s="77" t="s">
        <v>452</v>
      </c>
      <c r="GH3496" s="77" t="s">
        <v>481</v>
      </c>
      <c r="GI3496" s="77">
        <v>2024</v>
      </c>
      <c r="GJ3496" s="77" t="s">
        <v>301</v>
      </c>
      <c r="GK3496" s="77">
        <v>13939.56097345743</v>
      </c>
      <c r="GL3496" s="77">
        <v>415.27751599999999</v>
      </c>
      <c r="GM3496" s="77">
        <v>2024</v>
      </c>
      <c r="GN3496" s="77" t="s">
        <v>175</v>
      </c>
      <c r="GO3496" s="77">
        <v>5.3000000000000005E-2</v>
      </c>
      <c r="GP3496" s="77">
        <v>3</v>
      </c>
      <c r="GQ3496" s="77">
        <v>0</v>
      </c>
      <c r="GR3496" s="77" t="s">
        <v>423</v>
      </c>
      <c r="GS3496" s="77">
        <v>0</v>
      </c>
      <c r="GT3496" s="77">
        <v>0</v>
      </c>
      <c r="GU3496" s="77">
        <v>0</v>
      </c>
      <c r="GV3496" s="77">
        <v>0</v>
      </c>
      <c r="GW3496" s="77">
        <v>5.59662090813094E-2</v>
      </c>
      <c r="GX3496" s="77">
        <v>780.14438394217927</v>
      </c>
      <c r="GY3496" s="77">
        <v>5.59662090813094E-2</v>
      </c>
      <c r="GZ3496" s="77">
        <v>780.14438394217927</v>
      </c>
    </row>
    <row r="3497" spans="98:208" x14ac:dyDescent="0.25">
      <c r="CT3497" s="77" t="s">
        <v>155</v>
      </c>
      <c r="CU3497" s="77" t="s">
        <v>495</v>
      </c>
      <c r="CV3497" s="77" t="s">
        <v>300</v>
      </c>
      <c r="CW3497" s="77">
        <v>2021</v>
      </c>
      <c r="CX3497" s="77">
        <v>0</v>
      </c>
      <c r="CY3497" s="77">
        <v>0</v>
      </c>
      <c r="CZ3497" s="77">
        <v>0</v>
      </c>
      <c r="DA3497" s="77">
        <v>0</v>
      </c>
      <c r="DB3497" s="77">
        <v>14146.130641332489</v>
      </c>
      <c r="DC3497" s="77">
        <v>222.22942162781931</v>
      </c>
      <c r="DD3497" s="77">
        <v>8585.7228092479309</v>
      </c>
      <c r="DE3497" s="77">
        <v>5338.1784104567378</v>
      </c>
      <c r="DF3497" s="77">
        <v>813.21078921304797</v>
      </c>
      <c r="DG3497" s="77">
        <v>813.21078921304797</v>
      </c>
      <c r="DH3497" s="77">
        <v>0</v>
      </c>
      <c r="DI3497" s="77">
        <v>0</v>
      </c>
      <c r="DJ3497" s="77">
        <v>1.4532988038725929E-6</v>
      </c>
      <c r="DL3497" s="77">
        <v>0</v>
      </c>
      <c r="DM3497" s="77">
        <v>1.18183826725961E-3</v>
      </c>
      <c r="DN3497" s="77">
        <v>1.18183826725961E-3</v>
      </c>
      <c r="DO3497" s="77">
        <v>0</v>
      </c>
      <c r="DP3497" s="77">
        <v>1.18183826725961E-3</v>
      </c>
      <c r="DQ3497" s="77">
        <v>1.18183826725961E-3</v>
      </c>
      <c r="DR3497" s="77">
        <v>0</v>
      </c>
      <c r="DS3497" s="77">
        <v>0</v>
      </c>
      <c r="DT3497" s="77">
        <v>0</v>
      </c>
      <c r="DU3497" s="77">
        <v>0</v>
      </c>
      <c r="DV3497" s="77">
        <v>0</v>
      </c>
      <c r="DW3497" s="77">
        <v>0</v>
      </c>
      <c r="GE3497" s="77" t="s">
        <v>427</v>
      </c>
      <c r="GF3497" s="77" t="s">
        <v>155</v>
      </c>
      <c r="GG3497" s="77" t="s">
        <v>452</v>
      </c>
      <c r="GH3497" s="77" t="s">
        <v>481</v>
      </c>
      <c r="GI3497" s="77">
        <v>2024</v>
      </c>
      <c r="GJ3497" s="77" t="s">
        <v>303</v>
      </c>
      <c r="GK3497" s="77">
        <v>7467.8148194524592</v>
      </c>
      <c r="GL3497" s="77">
        <v>415.27751599999999</v>
      </c>
      <c r="GM3497" s="77">
        <v>2024</v>
      </c>
      <c r="GN3497" s="77" t="s">
        <v>175</v>
      </c>
      <c r="GO3497" s="77">
        <v>5.3000000000000005E-2</v>
      </c>
      <c r="GP3497" s="77">
        <v>3</v>
      </c>
      <c r="GQ3497" s="77">
        <v>0</v>
      </c>
      <c r="GR3497" s="77" t="s">
        <v>423</v>
      </c>
      <c r="GS3497" s="77">
        <v>0</v>
      </c>
      <c r="GT3497" s="77">
        <v>0</v>
      </c>
      <c r="GU3497" s="77">
        <v>0</v>
      </c>
      <c r="GV3497" s="77">
        <v>0</v>
      </c>
      <c r="GW3497" s="77">
        <v>5.59662090813094E-2</v>
      </c>
      <c r="GX3497" s="77">
        <v>417.94528556597714</v>
      </c>
      <c r="GY3497" s="77">
        <v>5.59662090813094E-2</v>
      </c>
      <c r="GZ3497" s="77">
        <v>417.94528556597714</v>
      </c>
    </row>
    <row r="3498" spans="98:208" x14ac:dyDescent="0.25">
      <c r="CT3498" s="77" t="s">
        <v>155</v>
      </c>
      <c r="CU3498" s="77" t="s">
        <v>495</v>
      </c>
      <c r="CV3498" s="77" t="s">
        <v>300</v>
      </c>
      <c r="CW3498" s="77">
        <v>2022</v>
      </c>
      <c r="CX3498" s="77">
        <v>0</v>
      </c>
      <c r="CY3498" s="77">
        <v>0</v>
      </c>
      <c r="CZ3498" s="77">
        <v>0</v>
      </c>
      <c r="DA3498" s="77">
        <v>0</v>
      </c>
      <c r="DB3498" s="77">
        <v>14146.130641332489</v>
      </c>
      <c r="DC3498" s="77">
        <v>222.22942162781931</v>
      </c>
      <c r="DD3498" s="77">
        <v>8585.7228092479309</v>
      </c>
      <c r="DE3498" s="77">
        <v>5338.1784104567378</v>
      </c>
      <c r="DF3498" s="77">
        <v>813.21078921304797</v>
      </c>
      <c r="DG3498" s="77">
        <v>813.21078921304797</v>
      </c>
      <c r="DH3498" s="77">
        <v>813.21078921304797</v>
      </c>
      <c r="DI3498" s="77">
        <v>0</v>
      </c>
      <c r="DJ3498" s="77">
        <v>1.4532988038725929E-6</v>
      </c>
      <c r="DL3498" s="77">
        <v>0</v>
      </c>
      <c r="DM3498" s="77">
        <v>1.18183826725961E-3</v>
      </c>
      <c r="DN3498" s="77">
        <v>1.18183826725961E-3</v>
      </c>
      <c r="DO3498" s="77">
        <v>0</v>
      </c>
      <c r="DP3498" s="77">
        <v>1.18183826725961E-3</v>
      </c>
      <c r="DQ3498" s="77">
        <v>1.18183826725961E-3</v>
      </c>
      <c r="DR3498" s="77">
        <v>0</v>
      </c>
      <c r="DS3498" s="77">
        <v>1.18183826725961E-3</v>
      </c>
      <c r="DT3498" s="77">
        <v>1.18183826725961E-3</v>
      </c>
      <c r="DU3498" s="77">
        <v>0</v>
      </c>
      <c r="DV3498" s="77">
        <v>0</v>
      </c>
      <c r="DW3498" s="77">
        <v>0</v>
      </c>
      <c r="GE3498" s="77" t="s">
        <v>422</v>
      </c>
      <c r="GF3498" s="77" t="s">
        <v>155</v>
      </c>
      <c r="GG3498" s="77" t="s">
        <v>452</v>
      </c>
      <c r="GH3498" s="77" t="s">
        <v>481</v>
      </c>
      <c r="GI3498" s="77">
        <v>2025</v>
      </c>
      <c r="GJ3498" s="77" t="s">
        <v>305</v>
      </c>
      <c r="GK3498" s="77">
        <v>428.60232122029458</v>
      </c>
      <c r="GL3498" s="77">
        <v>415.27751599999999</v>
      </c>
      <c r="GM3498" s="77">
        <v>2025</v>
      </c>
      <c r="GN3498" s="77" t="s">
        <v>175</v>
      </c>
      <c r="GO3498" s="77">
        <v>0.13250000000000001</v>
      </c>
      <c r="GP3498" s="77">
        <v>3</v>
      </c>
      <c r="GQ3498" s="77">
        <v>0</v>
      </c>
      <c r="GR3498" s="77" t="s">
        <v>423</v>
      </c>
      <c r="GS3498" s="77">
        <v>0</v>
      </c>
      <c r="GT3498" s="77">
        <v>0</v>
      </c>
      <c r="GU3498" s="77">
        <v>0</v>
      </c>
      <c r="GV3498" s="77">
        <v>0</v>
      </c>
      <c r="GW3498" s="77">
        <v>0</v>
      </c>
      <c r="GX3498" s="77">
        <v>0</v>
      </c>
      <c r="GY3498" s="77">
        <v>0.1527377521613833</v>
      </c>
      <c r="GZ3498" s="77">
        <v>65.463755114338952</v>
      </c>
    </row>
    <row r="3499" spans="98:208" x14ac:dyDescent="0.25">
      <c r="CT3499" s="77" t="s">
        <v>155</v>
      </c>
      <c r="CU3499" s="77" t="s">
        <v>495</v>
      </c>
      <c r="CV3499" s="77" t="s">
        <v>300</v>
      </c>
      <c r="CW3499" s="77">
        <v>2023</v>
      </c>
      <c r="CX3499" s="77">
        <v>0</v>
      </c>
      <c r="CY3499" s="77">
        <v>0</v>
      </c>
      <c r="CZ3499" s="77">
        <v>0</v>
      </c>
      <c r="DA3499" s="77">
        <v>0</v>
      </c>
      <c r="DB3499" s="77">
        <v>14664.637556436601</v>
      </c>
      <c r="DC3499" s="77">
        <v>233.23007680790909</v>
      </c>
      <c r="DD3499" s="77">
        <v>8896.5159934285839</v>
      </c>
      <c r="DE3499" s="77">
        <v>5534.8914862000529</v>
      </c>
      <c r="DF3499" s="77">
        <v>0</v>
      </c>
      <c r="DG3499" s="77">
        <v>843.2942060105355</v>
      </c>
      <c r="DH3499" s="77">
        <v>843.2942060105355</v>
      </c>
      <c r="DI3499" s="77">
        <v>843.2942060105355</v>
      </c>
      <c r="DJ3499" s="77">
        <v>1.4532988038725929E-6</v>
      </c>
      <c r="DL3499" s="77">
        <v>0</v>
      </c>
      <c r="DM3499" s="77">
        <v>0</v>
      </c>
      <c r="DN3499" s="77">
        <v>0</v>
      </c>
      <c r="DO3499" s="77">
        <v>0</v>
      </c>
      <c r="DP3499" s="77">
        <v>1.2255584609077992E-3</v>
      </c>
      <c r="DQ3499" s="77">
        <v>1.2255584609077992E-3</v>
      </c>
      <c r="DR3499" s="77">
        <v>0</v>
      </c>
      <c r="DS3499" s="77">
        <v>1.2255584609077992E-3</v>
      </c>
      <c r="DT3499" s="77">
        <v>1.2255584609077992E-3</v>
      </c>
      <c r="DU3499" s="77">
        <v>0</v>
      </c>
      <c r="DV3499" s="77">
        <v>1.2255584609077992E-3</v>
      </c>
      <c r="DW3499" s="77">
        <v>1.2255584609077992E-3</v>
      </c>
      <c r="GE3499" s="77" t="s">
        <v>425</v>
      </c>
      <c r="GF3499" s="77" t="s">
        <v>155</v>
      </c>
      <c r="GG3499" s="77" t="s">
        <v>452</v>
      </c>
      <c r="GH3499" s="77" t="s">
        <v>481</v>
      </c>
      <c r="GI3499" s="77">
        <v>2025</v>
      </c>
      <c r="GJ3499" s="77" t="s">
        <v>301</v>
      </c>
      <c r="GK3499" s="77">
        <v>13939.56097345743</v>
      </c>
      <c r="GL3499" s="77">
        <v>415.27751599999999</v>
      </c>
      <c r="GM3499" s="77">
        <v>2025</v>
      </c>
      <c r="GN3499" s="77" t="s">
        <v>175</v>
      </c>
      <c r="GO3499" s="77">
        <v>5.3000000000000005E-2</v>
      </c>
      <c r="GP3499" s="77">
        <v>3</v>
      </c>
      <c r="GQ3499" s="77">
        <v>0</v>
      </c>
      <c r="GR3499" s="77" t="s">
        <v>423</v>
      </c>
      <c r="GS3499" s="77">
        <v>0</v>
      </c>
      <c r="GT3499" s="77">
        <v>0</v>
      </c>
      <c r="GU3499" s="77">
        <v>0</v>
      </c>
      <c r="GV3499" s="77">
        <v>0</v>
      </c>
      <c r="GW3499" s="77">
        <v>0</v>
      </c>
      <c r="GX3499" s="77">
        <v>0</v>
      </c>
      <c r="GY3499" s="77">
        <v>5.59662090813094E-2</v>
      </c>
      <c r="GZ3499" s="77">
        <v>780.14438394217927</v>
      </c>
    </row>
    <row r="3500" spans="98:208" x14ac:dyDescent="0.25">
      <c r="CT3500" s="77" t="s">
        <v>155</v>
      </c>
      <c r="CU3500" s="77" t="s">
        <v>495</v>
      </c>
      <c r="CV3500" s="77" t="s">
        <v>300</v>
      </c>
      <c r="CW3500" s="77">
        <v>2024</v>
      </c>
      <c r="CX3500" s="77">
        <v>0</v>
      </c>
      <c r="CY3500" s="77">
        <v>0</v>
      </c>
      <c r="CZ3500" s="77">
        <v>0</v>
      </c>
      <c r="DA3500" s="77">
        <v>0</v>
      </c>
      <c r="DB3500" s="77">
        <v>14664.637556436601</v>
      </c>
      <c r="DC3500" s="77">
        <v>233.23007680790909</v>
      </c>
      <c r="DD3500" s="77">
        <v>8896.5159934285839</v>
      </c>
      <c r="DE3500" s="77">
        <v>5534.8914862000529</v>
      </c>
      <c r="DF3500" s="77">
        <v>0</v>
      </c>
      <c r="DG3500" s="77">
        <v>0</v>
      </c>
      <c r="DH3500" s="77">
        <v>843.2942060105355</v>
      </c>
      <c r="DI3500" s="77">
        <v>843.2942060105355</v>
      </c>
      <c r="DJ3500" s="77">
        <v>1.4532988038725929E-6</v>
      </c>
      <c r="DL3500" s="77">
        <v>0</v>
      </c>
      <c r="DM3500" s="77">
        <v>0</v>
      </c>
      <c r="DN3500" s="77">
        <v>0</v>
      </c>
      <c r="DO3500" s="77">
        <v>0</v>
      </c>
      <c r="DP3500" s="77">
        <v>0</v>
      </c>
      <c r="DQ3500" s="77">
        <v>0</v>
      </c>
      <c r="DR3500" s="77">
        <v>0</v>
      </c>
      <c r="DS3500" s="77">
        <v>1.2255584609077992E-3</v>
      </c>
      <c r="DT3500" s="77">
        <v>1.2255584609077992E-3</v>
      </c>
      <c r="DU3500" s="77">
        <v>0</v>
      </c>
      <c r="DV3500" s="77">
        <v>1.2255584609077992E-3</v>
      </c>
      <c r="DW3500" s="77">
        <v>1.2255584609077992E-3</v>
      </c>
      <c r="GE3500" s="77" t="s">
        <v>427</v>
      </c>
      <c r="GF3500" s="77" t="s">
        <v>155</v>
      </c>
      <c r="GG3500" s="77" t="s">
        <v>452</v>
      </c>
      <c r="GH3500" s="77" t="s">
        <v>481</v>
      </c>
      <c r="GI3500" s="77">
        <v>2025</v>
      </c>
      <c r="GJ3500" s="77" t="s">
        <v>303</v>
      </c>
      <c r="GK3500" s="77">
        <v>7467.8148194524592</v>
      </c>
      <c r="GL3500" s="77">
        <v>415.27751599999999</v>
      </c>
      <c r="GM3500" s="77">
        <v>2025</v>
      </c>
      <c r="GN3500" s="77" t="s">
        <v>175</v>
      </c>
      <c r="GO3500" s="77">
        <v>5.3000000000000005E-2</v>
      </c>
      <c r="GP3500" s="77">
        <v>3</v>
      </c>
      <c r="GQ3500" s="77">
        <v>0</v>
      </c>
      <c r="GR3500" s="77" t="s">
        <v>423</v>
      </c>
      <c r="GS3500" s="77">
        <v>0</v>
      </c>
      <c r="GT3500" s="77">
        <v>0</v>
      </c>
      <c r="GU3500" s="77">
        <v>0</v>
      </c>
      <c r="GV3500" s="77">
        <v>0</v>
      </c>
      <c r="GW3500" s="77">
        <v>0</v>
      </c>
      <c r="GX3500" s="77">
        <v>0</v>
      </c>
      <c r="GY3500" s="77">
        <v>5.59662090813094E-2</v>
      </c>
      <c r="GZ3500" s="77">
        <v>417.94528556597714</v>
      </c>
    </row>
    <row r="3501" spans="98:208" x14ac:dyDescent="0.25">
      <c r="CT3501" s="77" t="s">
        <v>155</v>
      </c>
      <c r="CU3501" s="77" t="s">
        <v>495</v>
      </c>
      <c r="CV3501" s="77" t="s">
        <v>300</v>
      </c>
      <c r="CW3501" s="77">
        <v>2025</v>
      </c>
      <c r="CX3501" s="77">
        <v>0</v>
      </c>
      <c r="CY3501" s="77">
        <v>0</v>
      </c>
      <c r="CZ3501" s="77">
        <v>0</v>
      </c>
      <c r="DA3501" s="77">
        <v>0</v>
      </c>
      <c r="DB3501" s="77">
        <v>14664.637556436601</v>
      </c>
      <c r="DC3501" s="77">
        <v>233.23007680790909</v>
      </c>
      <c r="DD3501" s="77">
        <v>8896.5159934285839</v>
      </c>
      <c r="DE3501" s="77">
        <v>5534.8914862000529</v>
      </c>
      <c r="DF3501" s="77">
        <v>0</v>
      </c>
      <c r="DG3501" s="77">
        <v>0</v>
      </c>
      <c r="DH3501" s="77">
        <v>0</v>
      </c>
      <c r="DI3501" s="77">
        <v>843.2942060105355</v>
      </c>
      <c r="DJ3501" s="77">
        <v>1.4532988038725929E-6</v>
      </c>
      <c r="DL3501" s="77">
        <v>0</v>
      </c>
      <c r="DM3501" s="77">
        <v>0</v>
      </c>
      <c r="DN3501" s="77">
        <v>0</v>
      </c>
      <c r="DO3501" s="77">
        <v>0</v>
      </c>
      <c r="DP3501" s="77">
        <v>0</v>
      </c>
      <c r="DQ3501" s="77">
        <v>0</v>
      </c>
      <c r="DR3501" s="77">
        <v>0</v>
      </c>
      <c r="DS3501" s="77">
        <v>0</v>
      </c>
      <c r="DT3501" s="77">
        <v>0</v>
      </c>
      <c r="DU3501" s="77">
        <v>0</v>
      </c>
      <c r="DV3501" s="77">
        <v>1.2255584609077992E-3</v>
      </c>
      <c r="DW3501" s="77">
        <v>1.2255584609077992E-3</v>
      </c>
      <c r="GE3501" s="77" t="s">
        <v>422</v>
      </c>
      <c r="GF3501" s="77" t="s">
        <v>155</v>
      </c>
      <c r="GG3501" s="77" t="s">
        <v>452</v>
      </c>
      <c r="GH3501" s="77" t="s">
        <v>488</v>
      </c>
      <c r="GI3501" s="77">
        <v>2021</v>
      </c>
      <c r="GJ3501" s="77" t="s">
        <v>305</v>
      </c>
      <c r="GK3501" s="77">
        <v>409.22373582043952</v>
      </c>
      <c r="GL3501" s="77">
        <v>415.27751599999999</v>
      </c>
      <c r="GM3501" s="77">
        <v>2021</v>
      </c>
      <c r="GN3501" s="77" t="s">
        <v>175</v>
      </c>
      <c r="GO3501" s="77">
        <v>0.13250000000000001</v>
      </c>
      <c r="GP3501" s="77">
        <v>3</v>
      </c>
      <c r="GQ3501" s="77">
        <v>0</v>
      </c>
      <c r="GR3501" s="77" t="s">
        <v>423</v>
      </c>
      <c r="GS3501" s="77">
        <v>0.1527377521613833</v>
      </c>
      <c r="GT3501" s="77">
        <v>62.503913540297681</v>
      </c>
      <c r="GU3501" s="77">
        <v>0.1527377521613833</v>
      </c>
      <c r="GV3501" s="77">
        <v>62.503913540297681</v>
      </c>
      <c r="GW3501" s="77">
        <v>0</v>
      </c>
      <c r="GX3501" s="77">
        <v>0</v>
      </c>
      <c r="GY3501" s="77">
        <v>0</v>
      </c>
      <c r="GZ3501" s="77">
        <v>0</v>
      </c>
    </row>
    <row r="3502" spans="98:208" x14ac:dyDescent="0.25">
      <c r="CT3502" s="77" t="s">
        <v>155</v>
      </c>
      <c r="CU3502" s="77" t="s">
        <v>495</v>
      </c>
      <c r="CV3502" s="77" t="s">
        <v>432</v>
      </c>
      <c r="CW3502" s="77">
        <v>2020</v>
      </c>
      <c r="CX3502" s="77">
        <v>0</v>
      </c>
      <c r="CY3502" s="77">
        <v>0</v>
      </c>
      <c r="CZ3502" s="77">
        <v>0</v>
      </c>
      <c r="DA3502" s="77">
        <v>0</v>
      </c>
      <c r="DB3502" s="77">
        <v>8807.9522308757496</v>
      </c>
      <c r="DC3502" s="77">
        <v>222.22942162781931</v>
      </c>
      <c r="DD3502" s="77">
        <v>8585.7228092479309</v>
      </c>
      <c r="DE3502" s="77">
        <v>0</v>
      </c>
      <c r="DF3502" s="77">
        <v>514.45318018009425</v>
      </c>
      <c r="DG3502" s="77">
        <v>0</v>
      </c>
      <c r="DH3502" s="77">
        <v>0</v>
      </c>
      <c r="DI3502" s="77">
        <v>0</v>
      </c>
      <c r="DJ3502" s="77">
        <v>1.4532988038725929E-6</v>
      </c>
      <c r="DL3502" s="77">
        <v>0</v>
      </c>
      <c r="DM3502" s="77">
        <v>7.4765419140418248E-4</v>
      </c>
      <c r="DN3502" s="77">
        <v>7.4765419140418248E-4</v>
      </c>
      <c r="DO3502" s="77">
        <v>0</v>
      </c>
      <c r="DP3502" s="77">
        <v>0</v>
      </c>
      <c r="DQ3502" s="77">
        <v>0</v>
      </c>
      <c r="DR3502" s="77">
        <v>0</v>
      </c>
      <c r="DS3502" s="77">
        <v>0</v>
      </c>
      <c r="DT3502" s="77">
        <v>0</v>
      </c>
      <c r="DU3502" s="77">
        <v>0</v>
      </c>
      <c r="DV3502" s="77">
        <v>0</v>
      </c>
      <c r="DW3502" s="77">
        <v>0</v>
      </c>
      <c r="GE3502" s="77" t="s">
        <v>425</v>
      </c>
      <c r="GF3502" s="77" t="s">
        <v>155</v>
      </c>
      <c r="GG3502" s="77" t="s">
        <v>452</v>
      </c>
      <c r="GH3502" s="77" t="s">
        <v>488</v>
      </c>
      <c r="GI3502" s="77">
        <v>2021</v>
      </c>
      <c r="GJ3502" s="77" t="s">
        <v>301</v>
      </c>
      <c r="GK3502" s="77">
        <v>13469.087812378741</v>
      </c>
      <c r="GL3502" s="77">
        <v>415.27751599999999</v>
      </c>
      <c r="GM3502" s="77">
        <v>2021</v>
      </c>
      <c r="GN3502" s="77" t="s">
        <v>175</v>
      </c>
      <c r="GO3502" s="77">
        <v>5.3000000000000005E-2</v>
      </c>
      <c r="GP3502" s="77">
        <v>3</v>
      </c>
      <c r="GQ3502" s="77">
        <v>0</v>
      </c>
      <c r="GR3502" s="77" t="s">
        <v>423</v>
      </c>
      <c r="GS3502" s="77">
        <v>5.59662090813094E-2</v>
      </c>
      <c r="GT3502" s="77">
        <v>753.81378464210479</v>
      </c>
      <c r="GU3502" s="77">
        <v>5.59662090813094E-2</v>
      </c>
      <c r="GV3502" s="77">
        <v>753.81378464210479</v>
      </c>
      <c r="GW3502" s="77">
        <v>0</v>
      </c>
      <c r="GX3502" s="77">
        <v>0</v>
      </c>
      <c r="GY3502" s="77">
        <v>0</v>
      </c>
      <c r="GZ3502" s="77">
        <v>0</v>
      </c>
    </row>
    <row r="3503" spans="98:208" x14ac:dyDescent="0.25">
      <c r="CT3503" s="77" t="s">
        <v>155</v>
      </c>
      <c r="CU3503" s="77" t="s">
        <v>495</v>
      </c>
      <c r="CV3503" s="77" t="s">
        <v>432</v>
      </c>
      <c r="CW3503" s="77">
        <v>2021</v>
      </c>
      <c r="CX3503" s="77">
        <v>0</v>
      </c>
      <c r="CY3503" s="77">
        <v>0</v>
      </c>
      <c r="CZ3503" s="77">
        <v>0</v>
      </c>
      <c r="DA3503" s="77">
        <v>0</v>
      </c>
      <c r="DB3503" s="77">
        <v>8807.9522308757496</v>
      </c>
      <c r="DC3503" s="77">
        <v>222.22942162781931</v>
      </c>
      <c r="DD3503" s="77">
        <v>8585.7228092479309</v>
      </c>
      <c r="DE3503" s="77">
        <v>0</v>
      </c>
      <c r="DF3503" s="77">
        <v>514.45318018009425</v>
      </c>
      <c r="DG3503" s="77">
        <v>514.45318018009425</v>
      </c>
      <c r="DH3503" s="77">
        <v>0</v>
      </c>
      <c r="DI3503" s="77">
        <v>0</v>
      </c>
      <c r="DJ3503" s="77">
        <v>1.4532988038725929E-6</v>
      </c>
      <c r="DL3503" s="77">
        <v>0</v>
      </c>
      <c r="DM3503" s="77">
        <v>7.4765419140418248E-4</v>
      </c>
      <c r="DN3503" s="77">
        <v>7.4765419140418248E-4</v>
      </c>
      <c r="DO3503" s="77">
        <v>0</v>
      </c>
      <c r="DP3503" s="77">
        <v>7.4765419140418248E-4</v>
      </c>
      <c r="DQ3503" s="77">
        <v>7.4765419140418248E-4</v>
      </c>
      <c r="DR3503" s="77">
        <v>0</v>
      </c>
      <c r="DS3503" s="77">
        <v>0</v>
      </c>
      <c r="DT3503" s="77">
        <v>0</v>
      </c>
      <c r="DU3503" s="77">
        <v>0</v>
      </c>
      <c r="DV3503" s="77">
        <v>0</v>
      </c>
      <c r="DW3503" s="77">
        <v>0</v>
      </c>
      <c r="GE3503" s="77" t="s">
        <v>427</v>
      </c>
      <c r="GF3503" s="77" t="s">
        <v>155</v>
      </c>
      <c r="GG3503" s="77" t="s">
        <v>452</v>
      </c>
      <c r="GH3503" s="77" t="s">
        <v>488</v>
      </c>
      <c r="GI3503" s="77">
        <v>2021</v>
      </c>
      <c r="GJ3503" s="77" t="s">
        <v>303</v>
      </c>
      <c r="GK3503" s="77">
        <v>7205.5312760252828</v>
      </c>
      <c r="GL3503" s="77">
        <v>415.27751599999999</v>
      </c>
      <c r="GM3503" s="77">
        <v>2021</v>
      </c>
      <c r="GN3503" s="77" t="s">
        <v>175</v>
      </c>
      <c r="GO3503" s="77">
        <v>5.3000000000000005E-2</v>
      </c>
      <c r="GP3503" s="77">
        <v>3</v>
      </c>
      <c r="GQ3503" s="77">
        <v>0</v>
      </c>
      <c r="GR3503" s="77" t="s">
        <v>423</v>
      </c>
      <c r="GS3503" s="77">
        <v>5.59662090813094E-2</v>
      </c>
      <c r="GT3503" s="77">
        <v>403.2662699359451</v>
      </c>
      <c r="GU3503" s="77">
        <v>5.59662090813094E-2</v>
      </c>
      <c r="GV3503" s="77">
        <v>403.2662699359451</v>
      </c>
      <c r="GW3503" s="77">
        <v>0</v>
      </c>
      <c r="GX3503" s="77">
        <v>0</v>
      </c>
      <c r="GY3503" s="77">
        <v>0</v>
      </c>
      <c r="GZ3503" s="77">
        <v>0</v>
      </c>
    </row>
    <row r="3504" spans="98:208" x14ac:dyDescent="0.25">
      <c r="CT3504" s="77" t="s">
        <v>155</v>
      </c>
      <c r="CU3504" s="77" t="s">
        <v>495</v>
      </c>
      <c r="CV3504" s="77" t="s">
        <v>432</v>
      </c>
      <c r="CW3504" s="77">
        <v>2022</v>
      </c>
      <c r="CX3504" s="77">
        <v>0</v>
      </c>
      <c r="CY3504" s="77">
        <v>0</v>
      </c>
      <c r="CZ3504" s="77">
        <v>0</v>
      </c>
      <c r="DA3504" s="77">
        <v>0</v>
      </c>
      <c r="DB3504" s="77">
        <v>8807.9522308757496</v>
      </c>
      <c r="DC3504" s="77">
        <v>222.22942162781931</v>
      </c>
      <c r="DD3504" s="77">
        <v>8585.7228092479309</v>
      </c>
      <c r="DE3504" s="77">
        <v>0</v>
      </c>
      <c r="DF3504" s="77">
        <v>514.45318018009425</v>
      </c>
      <c r="DG3504" s="77">
        <v>514.45318018009425</v>
      </c>
      <c r="DH3504" s="77">
        <v>514.45318018009425</v>
      </c>
      <c r="DI3504" s="77">
        <v>0</v>
      </c>
      <c r="DJ3504" s="77">
        <v>1.4532988038725929E-6</v>
      </c>
      <c r="DL3504" s="77">
        <v>0</v>
      </c>
      <c r="DM3504" s="77">
        <v>7.4765419140418248E-4</v>
      </c>
      <c r="DN3504" s="77">
        <v>7.4765419140418248E-4</v>
      </c>
      <c r="DO3504" s="77">
        <v>0</v>
      </c>
      <c r="DP3504" s="77">
        <v>7.4765419140418248E-4</v>
      </c>
      <c r="DQ3504" s="77">
        <v>7.4765419140418248E-4</v>
      </c>
      <c r="DR3504" s="77">
        <v>0</v>
      </c>
      <c r="DS3504" s="77">
        <v>7.4765419140418248E-4</v>
      </c>
      <c r="DT3504" s="77">
        <v>7.4765419140418248E-4</v>
      </c>
      <c r="DU3504" s="77">
        <v>0</v>
      </c>
      <c r="DV3504" s="77">
        <v>0</v>
      </c>
      <c r="DW3504" s="77">
        <v>0</v>
      </c>
      <c r="GE3504" s="77" t="s">
        <v>422</v>
      </c>
      <c r="GF3504" s="77" t="s">
        <v>155</v>
      </c>
      <c r="GG3504" s="77" t="s">
        <v>452</v>
      </c>
      <c r="GH3504" s="77" t="s">
        <v>488</v>
      </c>
      <c r="GI3504" s="77">
        <v>2022</v>
      </c>
      <c r="GJ3504" s="77" t="s">
        <v>305</v>
      </c>
      <c r="GK3504" s="77">
        <v>409.22373582043952</v>
      </c>
      <c r="GL3504" s="77">
        <v>415.27751599999999</v>
      </c>
      <c r="GM3504" s="77">
        <v>2022</v>
      </c>
      <c r="GN3504" s="77" t="s">
        <v>175</v>
      </c>
      <c r="GO3504" s="77">
        <v>0.13250000000000001</v>
      </c>
      <c r="GP3504" s="77">
        <v>3</v>
      </c>
      <c r="GQ3504" s="77">
        <v>0</v>
      </c>
      <c r="GR3504" s="77" t="s">
        <v>423</v>
      </c>
      <c r="GS3504" s="77">
        <v>0.1527377521613833</v>
      </c>
      <c r="GT3504" s="77">
        <v>62.503913540297681</v>
      </c>
      <c r="GU3504" s="77">
        <v>0.1527377521613833</v>
      </c>
      <c r="GV3504" s="77">
        <v>62.503913540297681</v>
      </c>
      <c r="GW3504" s="77">
        <v>0.1527377521613833</v>
      </c>
      <c r="GX3504" s="77">
        <v>62.503913540297681</v>
      </c>
      <c r="GY3504" s="77">
        <v>0</v>
      </c>
      <c r="GZ3504" s="77">
        <v>0</v>
      </c>
    </row>
    <row r="3505" spans="98:208" x14ac:dyDescent="0.25">
      <c r="CT3505" s="77" t="s">
        <v>155</v>
      </c>
      <c r="CU3505" s="77" t="s">
        <v>495</v>
      </c>
      <c r="CV3505" s="77" t="s">
        <v>432</v>
      </c>
      <c r="CW3505" s="77">
        <v>2023</v>
      </c>
      <c r="CX3505" s="77">
        <v>0</v>
      </c>
      <c r="CY3505" s="77">
        <v>0</v>
      </c>
      <c r="CZ3505" s="77">
        <v>0</v>
      </c>
      <c r="DA3505" s="77">
        <v>0</v>
      </c>
      <c r="DB3505" s="77">
        <v>9129.7460702364915</v>
      </c>
      <c r="DC3505" s="77">
        <v>233.23007680790909</v>
      </c>
      <c r="DD3505" s="77">
        <v>8896.5159934285839</v>
      </c>
      <c r="DE3505" s="77">
        <v>0</v>
      </c>
      <c r="DF3505" s="77">
        <v>0</v>
      </c>
      <c r="DG3505" s="77">
        <v>533.52731185150401</v>
      </c>
      <c r="DH3505" s="77">
        <v>533.52731185150401</v>
      </c>
      <c r="DI3505" s="77">
        <v>533.52731185150401</v>
      </c>
      <c r="DJ3505" s="77">
        <v>1.4532988038725929E-6</v>
      </c>
      <c r="DL3505" s="77">
        <v>0</v>
      </c>
      <c r="DM3505" s="77">
        <v>0</v>
      </c>
      <c r="DN3505" s="77">
        <v>0</v>
      </c>
      <c r="DO3505" s="77">
        <v>0</v>
      </c>
      <c r="DP3505" s="77">
        <v>7.7537460414715061E-4</v>
      </c>
      <c r="DQ3505" s="77">
        <v>7.7537460414715061E-4</v>
      </c>
      <c r="DR3505" s="77">
        <v>0</v>
      </c>
      <c r="DS3505" s="77">
        <v>7.7537460414715061E-4</v>
      </c>
      <c r="DT3505" s="77">
        <v>7.7537460414715061E-4</v>
      </c>
      <c r="DU3505" s="77">
        <v>0</v>
      </c>
      <c r="DV3505" s="77">
        <v>7.7537460414715061E-4</v>
      </c>
      <c r="DW3505" s="77">
        <v>7.7537460414715061E-4</v>
      </c>
      <c r="GE3505" s="77" t="s">
        <v>425</v>
      </c>
      <c r="GF3505" s="77" t="s">
        <v>155</v>
      </c>
      <c r="GG3505" s="77" t="s">
        <v>452</v>
      </c>
      <c r="GH3505" s="77" t="s">
        <v>488</v>
      </c>
      <c r="GI3505" s="77">
        <v>2022</v>
      </c>
      <c r="GJ3505" s="77" t="s">
        <v>301</v>
      </c>
      <c r="GK3505" s="77">
        <v>13469.087812378741</v>
      </c>
      <c r="GL3505" s="77">
        <v>415.27751599999999</v>
      </c>
      <c r="GM3505" s="77">
        <v>2022</v>
      </c>
      <c r="GN3505" s="77" t="s">
        <v>175</v>
      </c>
      <c r="GO3505" s="77">
        <v>5.3000000000000005E-2</v>
      </c>
      <c r="GP3505" s="77">
        <v>3</v>
      </c>
      <c r="GQ3505" s="77">
        <v>0</v>
      </c>
      <c r="GR3505" s="77" t="s">
        <v>423</v>
      </c>
      <c r="GS3505" s="77">
        <v>5.59662090813094E-2</v>
      </c>
      <c r="GT3505" s="77">
        <v>753.81378464210479</v>
      </c>
      <c r="GU3505" s="77">
        <v>5.59662090813094E-2</v>
      </c>
      <c r="GV3505" s="77">
        <v>753.81378464210479</v>
      </c>
      <c r="GW3505" s="77">
        <v>5.59662090813094E-2</v>
      </c>
      <c r="GX3505" s="77">
        <v>753.81378464210479</v>
      </c>
      <c r="GY3505" s="77">
        <v>0</v>
      </c>
      <c r="GZ3505" s="77">
        <v>0</v>
      </c>
    </row>
    <row r="3506" spans="98:208" x14ac:dyDescent="0.25">
      <c r="CT3506" s="77" t="s">
        <v>155</v>
      </c>
      <c r="CU3506" s="77" t="s">
        <v>495</v>
      </c>
      <c r="CV3506" s="77" t="s">
        <v>432</v>
      </c>
      <c r="CW3506" s="77">
        <v>2024</v>
      </c>
      <c r="CX3506" s="77">
        <v>0</v>
      </c>
      <c r="CY3506" s="77">
        <v>0</v>
      </c>
      <c r="CZ3506" s="77">
        <v>0</v>
      </c>
      <c r="DA3506" s="77">
        <v>0</v>
      </c>
      <c r="DB3506" s="77">
        <v>9129.7460702364915</v>
      </c>
      <c r="DC3506" s="77">
        <v>233.23007680790909</v>
      </c>
      <c r="DD3506" s="77">
        <v>8896.5159934285839</v>
      </c>
      <c r="DE3506" s="77">
        <v>0</v>
      </c>
      <c r="DF3506" s="77">
        <v>0</v>
      </c>
      <c r="DG3506" s="77">
        <v>0</v>
      </c>
      <c r="DH3506" s="77">
        <v>533.52731185150401</v>
      </c>
      <c r="DI3506" s="77">
        <v>533.52731185150401</v>
      </c>
      <c r="DJ3506" s="77">
        <v>1.4532988038725929E-6</v>
      </c>
      <c r="DL3506" s="77">
        <v>0</v>
      </c>
      <c r="DM3506" s="77">
        <v>0</v>
      </c>
      <c r="DN3506" s="77">
        <v>0</v>
      </c>
      <c r="DO3506" s="77">
        <v>0</v>
      </c>
      <c r="DP3506" s="77">
        <v>0</v>
      </c>
      <c r="DQ3506" s="77">
        <v>0</v>
      </c>
      <c r="DR3506" s="77">
        <v>0</v>
      </c>
      <c r="DS3506" s="77">
        <v>7.7537460414715061E-4</v>
      </c>
      <c r="DT3506" s="77">
        <v>7.7537460414715061E-4</v>
      </c>
      <c r="DU3506" s="77">
        <v>0</v>
      </c>
      <c r="DV3506" s="77">
        <v>7.7537460414715061E-4</v>
      </c>
      <c r="DW3506" s="77">
        <v>7.7537460414715061E-4</v>
      </c>
      <c r="GE3506" s="77" t="s">
        <v>427</v>
      </c>
      <c r="GF3506" s="77" t="s">
        <v>155</v>
      </c>
      <c r="GG3506" s="77" t="s">
        <v>452</v>
      </c>
      <c r="GH3506" s="77" t="s">
        <v>488</v>
      </c>
      <c r="GI3506" s="77">
        <v>2022</v>
      </c>
      <c r="GJ3506" s="77" t="s">
        <v>303</v>
      </c>
      <c r="GK3506" s="77">
        <v>7205.5312760252828</v>
      </c>
      <c r="GL3506" s="77">
        <v>415.27751599999999</v>
      </c>
      <c r="GM3506" s="77">
        <v>2022</v>
      </c>
      <c r="GN3506" s="77" t="s">
        <v>175</v>
      </c>
      <c r="GO3506" s="77">
        <v>5.3000000000000005E-2</v>
      </c>
      <c r="GP3506" s="77">
        <v>3</v>
      </c>
      <c r="GQ3506" s="77">
        <v>0</v>
      </c>
      <c r="GR3506" s="77" t="s">
        <v>423</v>
      </c>
      <c r="GS3506" s="77">
        <v>5.59662090813094E-2</v>
      </c>
      <c r="GT3506" s="77">
        <v>403.2662699359451</v>
      </c>
      <c r="GU3506" s="77">
        <v>5.59662090813094E-2</v>
      </c>
      <c r="GV3506" s="77">
        <v>403.2662699359451</v>
      </c>
      <c r="GW3506" s="77">
        <v>5.59662090813094E-2</v>
      </c>
      <c r="GX3506" s="77">
        <v>403.2662699359451</v>
      </c>
      <c r="GY3506" s="77">
        <v>0</v>
      </c>
      <c r="GZ3506" s="77">
        <v>0</v>
      </c>
    </row>
    <row r="3507" spans="98:208" x14ac:dyDescent="0.25">
      <c r="CT3507" s="77" t="s">
        <v>155</v>
      </c>
      <c r="CU3507" s="77" t="s">
        <v>495</v>
      </c>
      <c r="CV3507" s="77" t="s">
        <v>432</v>
      </c>
      <c r="CW3507" s="77">
        <v>2025</v>
      </c>
      <c r="CX3507" s="77">
        <v>0</v>
      </c>
      <c r="CY3507" s="77">
        <v>0</v>
      </c>
      <c r="CZ3507" s="77">
        <v>0</v>
      </c>
      <c r="DA3507" s="77">
        <v>0</v>
      </c>
      <c r="DB3507" s="77">
        <v>9129.7460702364915</v>
      </c>
      <c r="DC3507" s="77">
        <v>233.23007680790909</v>
      </c>
      <c r="DD3507" s="77">
        <v>8896.5159934285839</v>
      </c>
      <c r="DE3507" s="77">
        <v>0</v>
      </c>
      <c r="DF3507" s="77">
        <v>0</v>
      </c>
      <c r="DG3507" s="77">
        <v>0</v>
      </c>
      <c r="DH3507" s="77">
        <v>0</v>
      </c>
      <c r="DI3507" s="77">
        <v>533.52731185150401</v>
      </c>
      <c r="DJ3507" s="77">
        <v>1.4532988038725929E-6</v>
      </c>
      <c r="DL3507" s="77">
        <v>0</v>
      </c>
      <c r="DM3507" s="77">
        <v>0</v>
      </c>
      <c r="DN3507" s="77">
        <v>0</v>
      </c>
      <c r="DO3507" s="77">
        <v>0</v>
      </c>
      <c r="DP3507" s="77">
        <v>0</v>
      </c>
      <c r="DQ3507" s="77">
        <v>0</v>
      </c>
      <c r="DR3507" s="77">
        <v>0</v>
      </c>
      <c r="DS3507" s="77">
        <v>0</v>
      </c>
      <c r="DT3507" s="77">
        <v>0</v>
      </c>
      <c r="DU3507" s="77">
        <v>0</v>
      </c>
      <c r="DV3507" s="77">
        <v>7.7537460414715061E-4</v>
      </c>
      <c r="DW3507" s="77">
        <v>7.7537460414715061E-4</v>
      </c>
      <c r="GE3507" s="77" t="s">
        <v>422</v>
      </c>
      <c r="GF3507" s="77" t="s">
        <v>155</v>
      </c>
      <c r="GG3507" s="77" t="s">
        <v>452</v>
      </c>
      <c r="GH3507" s="77" t="s">
        <v>488</v>
      </c>
      <c r="GI3507" s="77">
        <v>2023</v>
      </c>
      <c r="GJ3507" s="77" t="s">
        <v>305</v>
      </c>
      <c r="GK3507" s="77">
        <v>428.60232122030772</v>
      </c>
      <c r="GL3507" s="77">
        <v>415.27751599999999</v>
      </c>
      <c r="GM3507" s="77">
        <v>2023</v>
      </c>
      <c r="GN3507" s="77" t="s">
        <v>175</v>
      </c>
      <c r="GO3507" s="77">
        <v>0.13250000000000001</v>
      </c>
      <c r="GP3507" s="77">
        <v>3</v>
      </c>
      <c r="GQ3507" s="77">
        <v>0</v>
      </c>
      <c r="GR3507" s="77" t="s">
        <v>423</v>
      </c>
      <c r="GS3507" s="77">
        <v>0</v>
      </c>
      <c r="GT3507" s="77">
        <v>0</v>
      </c>
      <c r="GU3507" s="77">
        <v>0.1527377521613833</v>
      </c>
      <c r="GV3507" s="77">
        <v>65.463755114340955</v>
      </c>
      <c r="GW3507" s="77">
        <v>0.1527377521613833</v>
      </c>
      <c r="GX3507" s="77">
        <v>65.463755114340955</v>
      </c>
      <c r="GY3507" s="77">
        <v>0.1527377521613833</v>
      </c>
      <c r="GZ3507" s="77">
        <v>65.463755114340955</v>
      </c>
    </row>
    <row r="3508" spans="98:208" x14ac:dyDescent="0.25">
      <c r="CT3508" s="77" t="s">
        <v>155</v>
      </c>
      <c r="CU3508" s="77" t="s">
        <v>495</v>
      </c>
      <c r="CV3508" s="77" t="s">
        <v>439</v>
      </c>
      <c r="CW3508" s="77">
        <v>2020</v>
      </c>
      <c r="CX3508" s="77">
        <v>0</v>
      </c>
      <c r="CY3508" s="77">
        <v>0</v>
      </c>
      <c r="CZ3508" s="77">
        <v>0</v>
      </c>
      <c r="DA3508" s="77">
        <v>0</v>
      </c>
      <c r="DB3508" s="77">
        <v>5.2405583313015391</v>
      </c>
      <c r="DC3508" s="77">
        <v>0.69641821681223259</v>
      </c>
      <c r="DD3508" s="77">
        <v>2.9419641522810158</v>
      </c>
      <c r="DE3508" s="77">
        <v>1.6021759622082901</v>
      </c>
      <c r="DF3508" s="77">
        <v>0.36068764874241299</v>
      </c>
      <c r="DG3508" s="77">
        <v>0</v>
      </c>
      <c r="DH3508" s="77">
        <v>0</v>
      </c>
      <c r="DI3508" s="77">
        <v>0</v>
      </c>
      <c r="DJ3508" s="77">
        <v>1.307968921886705E-5</v>
      </c>
      <c r="DL3508" s="77">
        <v>0</v>
      </c>
      <c r="DM3508" s="77">
        <v>4.7176823506346448E-6</v>
      </c>
      <c r="DN3508" s="77">
        <v>4.7176823506346448E-6</v>
      </c>
      <c r="DO3508" s="77">
        <v>0</v>
      </c>
      <c r="DP3508" s="77">
        <v>0</v>
      </c>
      <c r="DQ3508" s="77">
        <v>0</v>
      </c>
      <c r="DR3508" s="77">
        <v>0</v>
      </c>
      <c r="DS3508" s="77">
        <v>0</v>
      </c>
      <c r="DT3508" s="77">
        <v>0</v>
      </c>
      <c r="DU3508" s="77">
        <v>0</v>
      </c>
      <c r="DV3508" s="77">
        <v>0</v>
      </c>
      <c r="DW3508" s="77">
        <v>0</v>
      </c>
      <c r="GE3508" s="77" t="s">
        <v>425</v>
      </c>
      <c r="GF3508" s="77" t="s">
        <v>155</v>
      </c>
      <c r="GG3508" s="77" t="s">
        <v>452</v>
      </c>
      <c r="GH3508" s="77" t="s">
        <v>488</v>
      </c>
      <c r="GI3508" s="77">
        <v>2023</v>
      </c>
      <c r="GJ3508" s="77" t="s">
        <v>301</v>
      </c>
      <c r="GK3508" s="77">
        <v>13939.560973457559</v>
      </c>
      <c r="GL3508" s="77">
        <v>415.27751599999999</v>
      </c>
      <c r="GM3508" s="77">
        <v>2023</v>
      </c>
      <c r="GN3508" s="77" t="s">
        <v>175</v>
      </c>
      <c r="GO3508" s="77">
        <v>5.3000000000000005E-2</v>
      </c>
      <c r="GP3508" s="77">
        <v>3</v>
      </c>
      <c r="GQ3508" s="77">
        <v>0</v>
      </c>
      <c r="GR3508" s="77" t="s">
        <v>423</v>
      </c>
      <c r="GS3508" s="77">
        <v>0</v>
      </c>
      <c r="GT3508" s="77">
        <v>0</v>
      </c>
      <c r="GU3508" s="77">
        <v>5.59662090813094E-2</v>
      </c>
      <c r="GV3508" s="77">
        <v>780.14438394218655</v>
      </c>
      <c r="GW3508" s="77">
        <v>5.59662090813094E-2</v>
      </c>
      <c r="GX3508" s="77">
        <v>780.14438394218655</v>
      </c>
      <c r="GY3508" s="77">
        <v>5.59662090813094E-2</v>
      </c>
      <c r="GZ3508" s="77">
        <v>780.14438394218655</v>
      </c>
    </row>
    <row r="3509" spans="98:208" x14ac:dyDescent="0.25">
      <c r="CT3509" s="77" t="s">
        <v>155</v>
      </c>
      <c r="CU3509" s="77" t="s">
        <v>495</v>
      </c>
      <c r="CV3509" s="77" t="s">
        <v>439</v>
      </c>
      <c r="CW3509" s="77">
        <v>2021</v>
      </c>
      <c r="CX3509" s="77">
        <v>0</v>
      </c>
      <c r="CY3509" s="77">
        <v>0</v>
      </c>
      <c r="CZ3509" s="77">
        <v>0</v>
      </c>
      <c r="DA3509" s="77">
        <v>0</v>
      </c>
      <c r="DB3509" s="77">
        <v>5.2405583313015391</v>
      </c>
      <c r="DC3509" s="77">
        <v>0.69641821681223259</v>
      </c>
      <c r="DD3509" s="77">
        <v>2.9419641522810158</v>
      </c>
      <c r="DE3509" s="77">
        <v>1.6021759622082901</v>
      </c>
      <c r="DF3509" s="77">
        <v>0.36068764874241299</v>
      </c>
      <c r="DG3509" s="77">
        <v>0.36068764874241299</v>
      </c>
      <c r="DH3509" s="77">
        <v>0</v>
      </c>
      <c r="DI3509" s="77">
        <v>0</v>
      </c>
      <c r="DJ3509" s="77">
        <v>1.307968921886705E-5</v>
      </c>
      <c r="DL3509" s="77">
        <v>0</v>
      </c>
      <c r="DM3509" s="77">
        <v>4.7176823506346448E-6</v>
      </c>
      <c r="DN3509" s="77">
        <v>4.7176823506346448E-6</v>
      </c>
      <c r="DO3509" s="77">
        <v>0</v>
      </c>
      <c r="DP3509" s="77">
        <v>4.7176823506346448E-6</v>
      </c>
      <c r="DQ3509" s="77">
        <v>4.7176823506346448E-6</v>
      </c>
      <c r="DR3509" s="77">
        <v>0</v>
      </c>
      <c r="DS3509" s="77">
        <v>0</v>
      </c>
      <c r="DT3509" s="77">
        <v>0</v>
      </c>
      <c r="DU3509" s="77">
        <v>0</v>
      </c>
      <c r="DV3509" s="77">
        <v>0</v>
      </c>
      <c r="DW3509" s="77">
        <v>0</v>
      </c>
      <c r="GE3509" s="77" t="s">
        <v>427</v>
      </c>
      <c r="GF3509" s="77" t="s">
        <v>155</v>
      </c>
      <c r="GG3509" s="77" t="s">
        <v>452</v>
      </c>
      <c r="GH3509" s="77" t="s">
        <v>488</v>
      </c>
      <c r="GI3509" s="77">
        <v>2023</v>
      </c>
      <c r="GJ3509" s="77" t="s">
        <v>303</v>
      </c>
      <c r="GK3509" s="77">
        <v>7467.8148194525529</v>
      </c>
      <c r="GL3509" s="77">
        <v>415.27751599999999</v>
      </c>
      <c r="GM3509" s="77">
        <v>2023</v>
      </c>
      <c r="GN3509" s="77" t="s">
        <v>175</v>
      </c>
      <c r="GO3509" s="77">
        <v>5.3000000000000005E-2</v>
      </c>
      <c r="GP3509" s="77">
        <v>3</v>
      </c>
      <c r="GQ3509" s="77">
        <v>0</v>
      </c>
      <c r="GR3509" s="77" t="s">
        <v>423</v>
      </c>
      <c r="GS3509" s="77">
        <v>0</v>
      </c>
      <c r="GT3509" s="77">
        <v>0</v>
      </c>
      <c r="GU3509" s="77">
        <v>5.59662090813094E-2</v>
      </c>
      <c r="GV3509" s="77">
        <v>417.94528556598237</v>
      </c>
      <c r="GW3509" s="77">
        <v>5.59662090813094E-2</v>
      </c>
      <c r="GX3509" s="77">
        <v>417.94528556598237</v>
      </c>
      <c r="GY3509" s="77">
        <v>5.59662090813094E-2</v>
      </c>
      <c r="GZ3509" s="77">
        <v>417.94528556598237</v>
      </c>
    </row>
    <row r="3510" spans="98:208" x14ac:dyDescent="0.25">
      <c r="CT3510" s="77" t="s">
        <v>155</v>
      </c>
      <c r="CU3510" s="77" t="s">
        <v>495</v>
      </c>
      <c r="CV3510" s="77" t="s">
        <v>439</v>
      </c>
      <c r="CW3510" s="77">
        <v>2022</v>
      </c>
      <c r="CX3510" s="77">
        <v>0</v>
      </c>
      <c r="CY3510" s="77">
        <v>0</v>
      </c>
      <c r="CZ3510" s="77">
        <v>0</v>
      </c>
      <c r="DA3510" s="77">
        <v>0</v>
      </c>
      <c r="DB3510" s="77">
        <v>5.2405583313015391</v>
      </c>
      <c r="DC3510" s="77">
        <v>0.69641821681223259</v>
      </c>
      <c r="DD3510" s="77">
        <v>2.9419641522810158</v>
      </c>
      <c r="DE3510" s="77">
        <v>1.6021759622082901</v>
      </c>
      <c r="DF3510" s="77">
        <v>0.36068764874241299</v>
      </c>
      <c r="DG3510" s="77">
        <v>0.36068764874241299</v>
      </c>
      <c r="DH3510" s="77">
        <v>0.36068764874241299</v>
      </c>
      <c r="DI3510" s="77">
        <v>0</v>
      </c>
      <c r="DJ3510" s="77">
        <v>1.307968921886705E-5</v>
      </c>
      <c r="DL3510" s="77">
        <v>0</v>
      </c>
      <c r="DM3510" s="77">
        <v>4.7176823506346448E-6</v>
      </c>
      <c r="DN3510" s="77">
        <v>4.7176823506346448E-6</v>
      </c>
      <c r="DO3510" s="77">
        <v>0</v>
      </c>
      <c r="DP3510" s="77">
        <v>4.7176823506346448E-6</v>
      </c>
      <c r="DQ3510" s="77">
        <v>4.7176823506346448E-6</v>
      </c>
      <c r="DR3510" s="77">
        <v>0</v>
      </c>
      <c r="DS3510" s="77">
        <v>4.7176823506346448E-6</v>
      </c>
      <c r="DT3510" s="77">
        <v>4.7176823506346448E-6</v>
      </c>
      <c r="DU3510" s="77">
        <v>0</v>
      </c>
      <c r="DV3510" s="77">
        <v>0</v>
      </c>
      <c r="DW3510" s="77">
        <v>0</v>
      </c>
      <c r="GE3510" s="77" t="s">
        <v>422</v>
      </c>
      <c r="GF3510" s="77" t="s">
        <v>155</v>
      </c>
      <c r="GG3510" s="77" t="s">
        <v>452</v>
      </c>
      <c r="GH3510" s="77" t="s">
        <v>488</v>
      </c>
      <c r="GI3510" s="77">
        <v>2024</v>
      </c>
      <c r="GJ3510" s="77" t="s">
        <v>305</v>
      </c>
      <c r="GK3510" s="77">
        <v>428.60232122030772</v>
      </c>
      <c r="GL3510" s="77">
        <v>415.27751599999999</v>
      </c>
      <c r="GM3510" s="77">
        <v>2024</v>
      </c>
      <c r="GN3510" s="77" t="s">
        <v>175</v>
      </c>
      <c r="GO3510" s="77">
        <v>0.13250000000000001</v>
      </c>
      <c r="GP3510" s="77">
        <v>3</v>
      </c>
      <c r="GQ3510" s="77">
        <v>0</v>
      </c>
      <c r="GR3510" s="77" t="s">
        <v>423</v>
      </c>
      <c r="GS3510" s="77">
        <v>0</v>
      </c>
      <c r="GT3510" s="77">
        <v>0</v>
      </c>
      <c r="GU3510" s="77">
        <v>0</v>
      </c>
      <c r="GV3510" s="77">
        <v>0</v>
      </c>
      <c r="GW3510" s="77">
        <v>0.1527377521613833</v>
      </c>
      <c r="GX3510" s="77">
        <v>65.463755114340955</v>
      </c>
      <c r="GY3510" s="77">
        <v>0.1527377521613833</v>
      </c>
      <c r="GZ3510" s="77">
        <v>65.463755114340955</v>
      </c>
    </row>
    <row r="3511" spans="98:208" x14ac:dyDescent="0.25">
      <c r="CT3511" s="77" t="s">
        <v>155</v>
      </c>
      <c r="CU3511" s="77" t="s">
        <v>495</v>
      </c>
      <c r="CV3511" s="77" t="s">
        <v>439</v>
      </c>
      <c r="CW3511" s="77">
        <v>2023</v>
      </c>
      <c r="CX3511" s="77">
        <v>0</v>
      </c>
      <c r="CY3511" s="77">
        <v>0</v>
      </c>
      <c r="CZ3511" s="77">
        <v>0</v>
      </c>
      <c r="DA3511" s="77">
        <v>0</v>
      </c>
      <c r="DB3511" s="77">
        <v>5.475034607007764</v>
      </c>
      <c r="DC3511" s="77">
        <v>0.71896016785821382</v>
      </c>
      <c r="DD3511" s="77">
        <v>3.071497198615103</v>
      </c>
      <c r="DE3511" s="77">
        <v>1.6845772405344479</v>
      </c>
      <c r="DF3511" s="77">
        <v>0</v>
      </c>
      <c r="DG3511" s="77">
        <v>0.37599181639994955</v>
      </c>
      <c r="DH3511" s="77">
        <v>0.37599181639994955</v>
      </c>
      <c r="DI3511" s="77">
        <v>0.37599181639994955</v>
      </c>
      <c r="DJ3511" s="77">
        <v>1.307968921886705E-5</v>
      </c>
      <c r="DL3511" s="77">
        <v>0</v>
      </c>
      <c r="DM3511" s="77">
        <v>0</v>
      </c>
      <c r="DN3511" s="77">
        <v>0</v>
      </c>
      <c r="DO3511" s="77">
        <v>0</v>
      </c>
      <c r="DP3511" s="77">
        <v>4.9178561073486592E-6</v>
      </c>
      <c r="DQ3511" s="77">
        <v>4.9178561073486592E-6</v>
      </c>
      <c r="DR3511" s="77">
        <v>0</v>
      </c>
      <c r="DS3511" s="77">
        <v>4.9178561073486592E-6</v>
      </c>
      <c r="DT3511" s="77">
        <v>4.9178561073486592E-6</v>
      </c>
      <c r="DU3511" s="77">
        <v>0</v>
      </c>
      <c r="DV3511" s="77">
        <v>4.9178561073486592E-6</v>
      </c>
      <c r="DW3511" s="77">
        <v>4.9178561073486592E-6</v>
      </c>
      <c r="GE3511" s="77" t="s">
        <v>425</v>
      </c>
      <c r="GF3511" s="77" t="s">
        <v>155</v>
      </c>
      <c r="GG3511" s="77" t="s">
        <v>452</v>
      </c>
      <c r="GH3511" s="77" t="s">
        <v>488</v>
      </c>
      <c r="GI3511" s="77">
        <v>2024</v>
      </c>
      <c r="GJ3511" s="77" t="s">
        <v>301</v>
      </c>
      <c r="GK3511" s="77">
        <v>13939.560973457559</v>
      </c>
      <c r="GL3511" s="77">
        <v>415.27751599999999</v>
      </c>
      <c r="GM3511" s="77">
        <v>2024</v>
      </c>
      <c r="GN3511" s="77" t="s">
        <v>175</v>
      </c>
      <c r="GO3511" s="77">
        <v>5.3000000000000005E-2</v>
      </c>
      <c r="GP3511" s="77">
        <v>3</v>
      </c>
      <c r="GQ3511" s="77">
        <v>0</v>
      </c>
      <c r="GR3511" s="77" t="s">
        <v>423</v>
      </c>
      <c r="GS3511" s="77">
        <v>0</v>
      </c>
      <c r="GT3511" s="77">
        <v>0</v>
      </c>
      <c r="GU3511" s="77">
        <v>0</v>
      </c>
      <c r="GV3511" s="77">
        <v>0</v>
      </c>
      <c r="GW3511" s="77">
        <v>5.59662090813094E-2</v>
      </c>
      <c r="GX3511" s="77">
        <v>780.14438394218655</v>
      </c>
      <c r="GY3511" s="77">
        <v>5.59662090813094E-2</v>
      </c>
      <c r="GZ3511" s="77">
        <v>780.14438394218655</v>
      </c>
    </row>
    <row r="3512" spans="98:208" x14ac:dyDescent="0.25">
      <c r="CT3512" s="77" t="s">
        <v>155</v>
      </c>
      <c r="CU3512" s="77" t="s">
        <v>495</v>
      </c>
      <c r="CV3512" s="77" t="s">
        <v>439</v>
      </c>
      <c r="CW3512" s="77">
        <v>2024</v>
      </c>
      <c r="CX3512" s="77">
        <v>0</v>
      </c>
      <c r="CY3512" s="77">
        <v>0</v>
      </c>
      <c r="CZ3512" s="77">
        <v>0</v>
      </c>
      <c r="DA3512" s="77">
        <v>0</v>
      </c>
      <c r="DB3512" s="77">
        <v>5.475034607007764</v>
      </c>
      <c r="DC3512" s="77">
        <v>0.71896016785821382</v>
      </c>
      <c r="DD3512" s="77">
        <v>3.071497198615103</v>
      </c>
      <c r="DE3512" s="77">
        <v>1.6845772405344479</v>
      </c>
      <c r="DF3512" s="77">
        <v>0</v>
      </c>
      <c r="DG3512" s="77">
        <v>0</v>
      </c>
      <c r="DH3512" s="77">
        <v>0.37599181639994955</v>
      </c>
      <c r="DI3512" s="77">
        <v>0.37599181639994955</v>
      </c>
      <c r="DJ3512" s="77">
        <v>1.307968921886705E-5</v>
      </c>
      <c r="DL3512" s="77">
        <v>0</v>
      </c>
      <c r="DM3512" s="77">
        <v>0</v>
      </c>
      <c r="DN3512" s="77">
        <v>0</v>
      </c>
      <c r="DO3512" s="77">
        <v>0</v>
      </c>
      <c r="DP3512" s="77">
        <v>0</v>
      </c>
      <c r="DQ3512" s="77">
        <v>0</v>
      </c>
      <c r="DR3512" s="77">
        <v>0</v>
      </c>
      <c r="DS3512" s="77">
        <v>4.9178561073486592E-6</v>
      </c>
      <c r="DT3512" s="77">
        <v>4.9178561073486592E-6</v>
      </c>
      <c r="DU3512" s="77">
        <v>0</v>
      </c>
      <c r="DV3512" s="77">
        <v>4.9178561073486592E-6</v>
      </c>
      <c r="DW3512" s="77">
        <v>4.9178561073486592E-6</v>
      </c>
      <c r="GE3512" s="77" t="s">
        <v>427</v>
      </c>
      <c r="GF3512" s="77" t="s">
        <v>155</v>
      </c>
      <c r="GG3512" s="77" t="s">
        <v>452</v>
      </c>
      <c r="GH3512" s="77" t="s">
        <v>488</v>
      </c>
      <c r="GI3512" s="77">
        <v>2024</v>
      </c>
      <c r="GJ3512" s="77" t="s">
        <v>303</v>
      </c>
      <c r="GK3512" s="77">
        <v>7467.8148194525529</v>
      </c>
      <c r="GL3512" s="77">
        <v>415.27751599999999</v>
      </c>
      <c r="GM3512" s="77">
        <v>2024</v>
      </c>
      <c r="GN3512" s="77" t="s">
        <v>175</v>
      </c>
      <c r="GO3512" s="77">
        <v>5.3000000000000005E-2</v>
      </c>
      <c r="GP3512" s="77">
        <v>3</v>
      </c>
      <c r="GQ3512" s="77">
        <v>0</v>
      </c>
      <c r="GR3512" s="77" t="s">
        <v>423</v>
      </c>
      <c r="GS3512" s="77">
        <v>0</v>
      </c>
      <c r="GT3512" s="77">
        <v>0</v>
      </c>
      <c r="GU3512" s="77">
        <v>0</v>
      </c>
      <c r="GV3512" s="77">
        <v>0</v>
      </c>
      <c r="GW3512" s="77">
        <v>5.59662090813094E-2</v>
      </c>
      <c r="GX3512" s="77">
        <v>417.94528556598237</v>
      </c>
      <c r="GY3512" s="77">
        <v>5.59662090813094E-2</v>
      </c>
      <c r="GZ3512" s="77">
        <v>417.94528556598237</v>
      </c>
    </row>
    <row r="3513" spans="98:208" x14ac:dyDescent="0.25">
      <c r="CT3513" s="77" t="s">
        <v>155</v>
      </c>
      <c r="CU3513" s="77" t="s">
        <v>495</v>
      </c>
      <c r="CV3513" s="77" t="s">
        <v>439</v>
      </c>
      <c r="CW3513" s="77">
        <v>2025</v>
      </c>
      <c r="CX3513" s="77">
        <v>0</v>
      </c>
      <c r="CY3513" s="77">
        <v>0</v>
      </c>
      <c r="CZ3513" s="77">
        <v>0</v>
      </c>
      <c r="DA3513" s="77">
        <v>0</v>
      </c>
      <c r="DB3513" s="77">
        <v>5.475034607007764</v>
      </c>
      <c r="DC3513" s="77">
        <v>0.71896016785821382</v>
      </c>
      <c r="DD3513" s="77">
        <v>3.071497198615103</v>
      </c>
      <c r="DE3513" s="77">
        <v>1.6845772405344479</v>
      </c>
      <c r="DF3513" s="77">
        <v>0</v>
      </c>
      <c r="DG3513" s="77">
        <v>0</v>
      </c>
      <c r="DH3513" s="77">
        <v>0</v>
      </c>
      <c r="DI3513" s="77">
        <v>0.37599181639994955</v>
      </c>
      <c r="DJ3513" s="77">
        <v>1.307968921886705E-5</v>
      </c>
      <c r="DL3513" s="77">
        <v>0</v>
      </c>
      <c r="DM3513" s="77">
        <v>0</v>
      </c>
      <c r="DN3513" s="77">
        <v>0</v>
      </c>
      <c r="DO3513" s="77">
        <v>0</v>
      </c>
      <c r="DP3513" s="77">
        <v>0</v>
      </c>
      <c r="DQ3513" s="77">
        <v>0</v>
      </c>
      <c r="DR3513" s="77">
        <v>0</v>
      </c>
      <c r="DS3513" s="77">
        <v>0</v>
      </c>
      <c r="DT3513" s="77">
        <v>0</v>
      </c>
      <c r="DU3513" s="77">
        <v>0</v>
      </c>
      <c r="DV3513" s="77">
        <v>4.9178561073486592E-6</v>
      </c>
      <c r="DW3513" s="77">
        <v>4.9178561073486592E-6</v>
      </c>
      <c r="GE3513" s="77" t="s">
        <v>422</v>
      </c>
      <c r="GF3513" s="77" t="s">
        <v>155</v>
      </c>
      <c r="GG3513" s="77" t="s">
        <v>452</v>
      </c>
      <c r="GH3513" s="77" t="s">
        <v>488</v>
      </c>
      <c r="GI3513" s="77">
        <v>2025</v>
      </c>
      <c r="GJ3513" s="77" t="s">
        <v>305</v>
      </c>
      <c r="GK3513" s="77">
        <v>428.60232122030772</v>
      </c>
      <c r="GL3513" s="77">
        <v>415.27751599999999</v>
      </c>
      <c r="GM3513" s="77">
        <v>2025</v>
      </c>
      <c r="GN3513" s="77" t="s">
        <v>175</v>
      </c>
      <c r="GO3513" s="77">
        <v>0.13250000000000001</v>
      </c>
      <c r="GP3513" s="77">
        <v>3</v>
      </c>
      <c r="GQ3513" s="77">
        <v>0</v>
      </c>
      <c r="GR3513" s="77" t="s">
        <v>423</v>
      </c>
      <c r="GS3513" s="77">
        <v>0</v>
      </c>
      <c r="GT3513" s="77">
        <v>0</v>
      </c>
      <c r="GU3513" s="77">
        <v>0</v>
      </c>
      <c r="GV3513" s="77">
        <v>0</v>
      </c>
      <c r="GW3513" s="77">
        <v>0</v>
      </c>
      <c r="GX3513" s="77">
        <v>0</v>
      </c>
      <c r="GY3513" s="77">
        <v>0.1527377521613833</v>
      </c>
      <c r="GZ3513" s="77">
        <v>65.463755114340955</v>
      </c>
    </row>
    <row r="3514" spans="98:208" x14ac:dyDescent="0.25">
      <c r="CT3514" s="77" t="s">
        <v>155</v>
      </c>
      <c r="CU3514" s="77" t="s">
        <v>495</v>
      </c>
      <c r="CV3514" s="77" t="s">
        <v>446</v>
      </c>
      <c r="CW3514" s="77">
        <v>2020</v>
      </c>
      <c r="CX3514" s="77">
        <v>0</v>
      </c>
      <c r="CY3514" s="77">
        <v>0</v>
      </c>
      <c r="CZ3514" s="77">
        <v>0</v>
      </c>
      <c r="DA3514" s="77">
        <v>0</v>
      </c>
      <c r="DB3514" s="77">
        <v>7.7900575334917635E-2</v>
      </c>
      <c r="DC3514" s="77">
        <v>3.6425060683947907E-2</v>
      </c>
      <c r="DD3514" s="77">
        <v>1.5808724525432959E-3</v>
      </c>
      <c r="DE3514" s="77">
        <v>3.9894642198444803E-2</v>
      </c>
      <c r="DF3514" s="77">
        <v>7.884709215920294E-3</v>
      </c>
      <c r="DG3514" s="77">
        <v>0</v>
      </c>
      <c r="DH3514" s="77">
        <v>0</v>
      </c>
      <c r="DI3514" s="77">
        <v>0</v>
      </c>
      <c r="DJ3514" s="77">
        <v>2.2460732991389761E-3</v>
      </c>
      <c r="DL3514" s="77">
        <v>0</v>
      </c>
      <c r="DM3514" s="77">
        <v>1.7709634841353585E-5</v>
      </c>
      <c r="DN3514" s="77">
        <v>1.7709634841353585E-5</v>
      </c>
      <c r="DO3514" s="77">
        <v>0</v>
      </c>
      <c r="DP3514" s="77">
        <v>0</v>
      </c>
      <c r="DQ3514" s="77">
        <v>0</v>
      </c>
      <c r="DR3514" s="77">
        <v>0</v>
      </c>
      <c r="DS3514" s="77">
        <v>0</v>
      </c>
      <c r="DT3514" s="77">
        <v>0</v>
      </c>
      <c r="DU3514" s="77">
        <v>0</v>
      </c>
      <c r="DV3514" s="77">
        <v>0</v>
      </c>
      <c r="DW3514" s="77">
        <v>0</v>
      </c>
      <c r="GE3514" s="77" t="s">
        <v>425</v>
      </c>
      <c r="GF3514" s="77" t="s">
        <v>155</v>
      </c>
      <c r="GG3514" s="77" t="s">
        <v>452</v>
      </c>
      <c r="GH3514" s="77" t="s">
        <v>488</v>
      </c>
      <c r="GI3514" s="77">
        <v>2025</v>
      </c>
      <c r="GJ3514" s="77" t="s">
        <v>301</v>
      </c>
      <c r="GK3514" s="77">
        <v>13939.560973457559</v>
      </c>
      <c r="GL3514" s="77">
        <v>415.27751599999999</v>
      </c>
      <c r="GM3514" s="77">
        <v>2025</v>
      </c>
      <c r="GN3514" s="77" t="s">
        <v>175</v>
      </c>
      <c r="GO3514" s="77">
        <v>5.3000000000000005E-2</v>
      </c>
      <c r="GP3514" s="77">
        <v>3</v>
      </c>
      <c r="GQ3514" s="77">
        <v>0</v>
      </c>
      <c r="GR3514" s="77" t="s">
        <v>423</v>
      </c>
      <c r="GS3514" s="77">
        <v>0</v>
      </c>
      <c r="GT3514" s="77">
        <v>0</v>
      </c>
      <c r="GU3514" s="77">
        <v>0</v>
      </c>
      <c r="GV3514" s="77">
        <v>0</v>
      </c>
      <c r="GW3514" s="77">
        <v>0</v>
      </c>
      <c r="GX3514" s="77">
        <v>0</v>
      </c>
      <c r="GY3514" s="77">
        <v>5.59662090813094E-2</v>
      </c>
      <c r="GZ3514" s="77">
        <v>780.14438394218655</v>
      </c>
    </row>
    <row r="3515" spans="98:208" x14ac:dyDescent="0.25">
      <c r="CT3515" s="77" t="s">
        <v>155</v>
      </c>
      <c r="CU3515" s="77" t="s">
        <v>495</v>
      </c>
      <c r="CV3515" s="77" t="s">
        <v>446</v>
      </c>
      <c r="CW3515" s="77">
        <v>2021</v>
      </c>
      <c r="CX3515" s="77">
        <v>0</v>
      </c>
      <c r="CY3515" s="77">
        <v>0</v>
      </c>
      <c r="CZ3515" s="77">
        <v>0</v>
      </c>
      <c r="DA3515" s="77">
        <v>0</v>
      </c>
      <c r="DB3515" s="77">
        <v>7.7900575334917635E-2</v>
      </c>
      <c r="DC3515" s="77">
        <v>3.6425060683947907E-2</v>
      </c>
      <c r="DD3515" s="77">
        <v>1.5808724525432959E-3</v>
      </c>
      <c r="DE3515" s="77">
        <v>3.9894642198444803E-2</v>
      </c>
      <c r="DF3515" s="77">
        <v>7.884709215920294E-3</v>
      </c>
      <c r="DG3515" s="77">
        <v>7.884709215920294E-3</v>
      </c>
      <c r="DH3515" s="77">
        <v>0</v>
      </c>
      <c r="DI3515" s="77">
        <v>0</v>
      </c>
      <c r="DJ3515" s="77">
        <v>2.2460732991389761E-3</v>
      </c>
      <c r="DL3515" s="77">
        <v>0</v>
      </c>
      <c r="DM3515" s="77">
        <v>1.7709634841353585E-5</v>
      </c>
      <c r="DN3515" s="77">
        <v>1.7709634841353585E-5</v>
      </c>
      <c r="DO3515" s="77">
        <v>0</v>
      </c>
      <c r="DP3515" s="77">
        <v>1.7709634841353585E-5</v>
      </c>
      <c r="DQ3515" s="77">
        <v>1.7709634841353585E-5</v>
      </c>
      <c r="DR3515" s="77">
        <v>0</v>
      </c>
      <c r="DS3515" s="77">
        <v>0</v>
      </c>
      <c r="DT3515" s="77">
        <v>0</v>
      </c>
      <c r="DU3515" s="77">
        <v>0</v>
      </c>
      <c r="DV3515" s="77">
        <v>0</v>
      </c>
      <c r="DW3515" s="77">
        <v>0</v>
      </c>
      <c r="GE3515" s="77" t="s">
        <v>427</v>
      </c>
      <c r="GF3515" s="77" t="s">
        <v>155</v>
      </c>
      <c r="GG3515" s="77" t="s">
        <v>452</v>
      </c>
      <c r="GH3515" s="77" t="s">
        <v>488</v>
      </c>
      <c r="GI3515" s="77">
        <v>2025</v>
      </c>
      <c r="GJ3515" s="77" t="s">
        <v>303</v>
      </c>
      <c r="GK3515" s="77">
        <v>7467.8148194525529</v>
      </c>
      <c r="GL3515" s="77">
        <v>415.27751599999999</v>
      </c>
      <c r="GM3515" s="77">
        <v>2025</v>
      </c>
      <c r="GN3515" s="77" t="s">
        <v>175</v>
      </c>
      <c r="GO3515" s="77">
        <v>5.3000000000000005E-2</v>
      </c>
      <c r="GP3515" s="77">
        <v>3</v>
      </c>
      <c r="GQ3515" s="77">
        <v>0</v>
      </c>
      <c r="GR3515" s="77" t="s">
        <v>423</v>
      </c>
      <c r="GS3515" s="77">
        <v>0</v>
      </c>
      <c r="GT3515" s="77">
        <v>0</v>
      </c>
      <c r="GU3515" s="77">
        <v>0</v>
      </c>
      <c r="GV3515" s="77">
        <v>0</v>
      </c>
      <c r="GW3515" s="77">
        <v>0</v>
      </c>
      <c r="GX3515" s="77">
        <v>0</v>
      </c>
      <c r="GY3515" s="77">
        <v>5.59662090813094E-2</v>
      </c>
      <c r="GZ3515" s="77">
        <v>417.94528556598237</v>
      </c>
    </row>
    <row r="3516" spans="98:208" x14ac:dyDescent="0.25">
      <c r="CT3516" s="77" t="s">
        <v>155</v>
      </c>
      <c r="CU3516" s="77" t="s">
        <v>495</v>
      </c>
      <c r="CV3516" s="77" t="s">
        <v>446</v>
      </c>
      <c r="CW3516" s="77">
        <v>2022</v>
      </c>
      <c r="CX3516" s="77">
        <v>0</v>
      </c>
      <c r="CY3516" s="77">
        <v>0</v>
      </c>
      <c r="CZ3516" s="77">
        <v>0</v>
      </c>
      <c r="DA3516" s="77">
        <v>0</v>
      </c>
      <c r="DB3516" s="77">
        <v>7.7900575334917635E-2</v>
      </c>
      <c r="DC3516" s="77">
        <v>3.6425060683947907E-2</v>
      </c>
      <c r="DD3516" s="77">
        <v>1.5808724525432959E-3</v>
      </c>
      <c r="DE3516" s="77">
        <v>3.9894642198444803E-2</v>
      </c>
      <c r="DF3516" s="77">
        <v>7.884709215920294E-3</v>
      </c>
      <c r="DG3516" s="77">
        <v>7.884709215920294E-3</v>
      </c>
      <c r="DH3516" s="77">
        <v>7.884709215920294E-3</v>
      </c>
      <c r="DI3516" s="77">
        <v>0</v>
      </c>
      <c r="DJ3516" s="77">
        <v>2.2460732991389761E-3</v>
      </c>
      <c r="DL3516" s="77">
        <v>0</v>
      </c>
      <c r="DM3516" s="77">
        <v>1.7709634841353585E-5</v>
      </c>
      <c r="DN3516" s="77">
        <v>1.7709634841353585E-5</v>
      </c>
      <c r="DO3516" s="77">
        <v>0</v>
      </c>
      <c r="DP3516" s="77">
        <v>1.7709634841353585E-5</v>
      </c>
      <c r="DQ3516" s="77">
        <v>1.7709634841353585E-5</v>
      </c>
      <c r="DR3516" s="77">
        <v>0</v>
      </c>
      <c r="DS3516" s="77">
        <v>1.7709634841353585E-5</v>
      </c>
      <c r="DT3516" s="77">
        <v>1.7709634841353585E-5</v>
      </c>
      <c r="DU3516" s="77">
        <v>0</v>
      </c>
      <c r="DV3516" s="77">
        <v>0</v>
      </c>
      <c r="DW3516" s="77">
        <v>0</v>
      </c>
      <c r="GE3516" s="77" t="s">
        <v>422</v>
      </c>
      <c r="GF3516" s="77" t="s">
        <v>155</v>
      </c>
      <c r="GG3516" s="77" t="s">
        <v>454</v>
      </c>
      <c r="GH3516" s="77" t="s">
        <v>300</v>
      </c>
      <c r="GI3516" s="77">
        <v>2021</v>
      </c>
      <c r="GJ3516" s="77" t="s">
        <v>305</v>
      </c>
      <c r="GK3516" s="77">
        <v>222.22942162783451</v>
      </c>
      <c r="GL3516" s="77">
        <v>68.339461</v>
      </c>
      <c r="GM3516" s="77">
        <v>2021</v>
      </c>
      <c r="GN3516" s="77" t="s">
        <v>175</v>
      </c>
      <c r="GO3516" s="77">
        <v>0.13250000000000001</v>
      </c>
      <c r="GP3516" s="77">
        <v>3</v>
      </c>
      <c r="GQ3516" s="77">
        <v>0</v>
      </c>
      <c r="GR3516" s="77" t="s">
        <v>423</v>
      </c>
      <c r="GS3516" s="77">
        <v>0.1527377521613833</v>
      </c>
      <c r="GT3516" s="77">
        <v>33.942822323559739</v>
      </c>
      <c r="GU3516" s="77">
        <v>0.1527377521613833</v>
      </c>
      <c r="GV3516" s="77">
        <v>33.942822323559739</v>
      </c>
      <c r="GW3516" s="77">
        <v>0</v>
      </c>
      <c r="GX3516" s="77">
        <v>0</v>
      </c>
      <c r="GY3516" s="77">
        <v>0</v>
      </c>
      <c r="GZ3516" s="77">
        <v>0</v>
      </c>
    </row>
    <row r="3517" spans="98:208" x14ac:dyDescent="0.25">
      <c r="CT3517" s="77" t="s">
        <v>155</v>
      </c>
      <c r="CU3517" s="77" t="s">
        <v>495</v>
      </c>
      <c r="CV3517" s="77" t="s">
        <v>446</v>
      </c>
      <c r="CW3517" s="77">
        <v>2023</v>
      </c>
      <c r="CX3517" s="77">
        <v>0</v>
      </c>
      <c r="CY3517" s="77">
        <v>0</v>
      </c>
      <c r="CZ3517" s="77">
        <v>0</v>
      </c>
      <c r="DA3517" s="77">
        <v>0</v>
      </c>
      <c r="DB3517" s="77">
        <v>8.0408269036976857E-2</v>
      </c>
      <c r="DC3517" s="77">
        <v>3.7590224611384587E-2</v>
      </c>
      <c r="DD3517" s="77">
        <v>1.631433411568772E-3</v>
      </c>
      <c r="DE3517" s="77">
        <v>4.1186611013992208E-2</v>
      </c>
      <c r="DF3517" s="77">
        <v>0</v>
      </c>
      <c r="DG3517" s="77">
        <v>8.1378100371581295E-3</v>
      </c>
      <c r="DH3517" s="77">
        <v>8.1378100371581295E-3</v>
      </c>
      <c r="DI3517" s="77">
        <v>8.1378100371581295E-3</v>
      </c>
      <c r="DJ3517" s="77">
        <v>2.2460732991389761E-3</v>
      </c>
      <c r="DL3517" s="77">
        <v>0</v>
      </c>
      <c r="DM3517" s="77">
        <v>0</v>
      </c>
      <c r="DN3517" s="77">
        <v>0</v>
      </c>
      <c r="DO3517" s="77">
        <v>0</v>
      </c>
      <c r="DP3517" s="77">
        <v>1.8278117837926032E-5</v>
      </c>
      <c r="DQ3517" s="77">
        <v>1.8278117837926032E-5</v>
      </c>
      <c r="DR3517" s="77">
        <v>0</v>
      </c>
      <c r="DS3517" s="77">
        <v>1.8278117837926032E-5</v>
      </c>
      <c r="DT3517" s="77">
        <v>1.8278117837926032E-5</v>
      </c>
      <c r="DU3517" s="77">
        <v>0</v>
      </c>
      <c r="DV3517" s="77">
        <v>1.8278117837926032E-5</v>
      </c>
      <c r="DW3517" s="77">
        <v>1.8278117837926032E-5</v>
      </c>
      <c r="GE3517" s="77" t="s">
        <v>425</v>
      </c>
      <c r="GF3517" s="77" t="s">
        <v>155</v>
      </c>
      <c r="GG3517" s="77" t="s">
        <v>454</v>
      </c>
      <c r="GH3517" s="77" t="s">
        <v>300</v>
      </c>
      <c r="GI3517" s="77">
        <v>2021</v>
      </c>
      <c r="GJ3517" s="77" t="s">
        <v>301</v>
      </c>
      <c r="GK3517" s="77">
        <v>8585.7228092480982</v>
      </c>
      <c r="GL3517" s="77">
        <v>68.339461</v>
      </c>
      <c r="GM3517" s="77">
        <v>2021</v>
      </c>
      <c r="GN3517" s="77" t="s">
        <v>175</v>
      </c>
      <c r="GO3517" s="77">
        <v>5.3000000000000005E-2</v>
      </c>
      <c r="GP3517" s="77">
        <v>3</v>
      </c>
      <c r="GQ3517" s="77">
        <v>0</v>
      </c>
      <c r="GR3517" s="77" t="s">
        <v>423</v>
      </c>
      <c r="GS3517" s="77">
        <v>5.5966209081309407E-2</v>
      </c>
      <c r="GT3517" s="77">
        <v>480.51035785654625</v>
      </c>
      <c r="GU3517" s="77">
        <v>5.5966209081309407E-2</v>
      </c>
      <c r="GV3517" s="77">
        <v>480.51035785654625</v>
      </c>
      <c r="GW3517" s="77">
        <v>0</v>
      </c>
      <c r="GX3517" s="77">
        <v>0</v>
      </c>
      <c r="GY3517" s="77">
        <v>0</v>
      </c>
      <c r="GZ3517" s="77">
        <v>0</v>
      </c>
    </row>
    <row r="3518" spans="98:208" x14ac:dyDescent="0.25">
      <c r="CT3518" s="77" t="s">
        <v>155</v>
      </c>
      <c r="CU3518" s="77" t="s">
        <v>495</v>
      </c>
      <c r="CV3518" s="77" t="s">
        <v>446</v>
      </c>
      <c r="CW3518" s="77">
        <v>2024</v>
      </c>
      <c r="CX3518" s="77">
        <v>0</v>
      </c>
      <c r="CY3518" s="77">
        <v>0</v>
      </c>
      <c r="CZ3518" s="77">
        <v>0</v>
      </c>
      <c r="DA3518" s="77">
        <v>0</v>
      </c>
      <c r="DB3518" s="77">
        <v>8.0408269036976857E-2</v>
      </c>
      <c r="DC3518" s="77">
        <v>3.7590224611384587E-2</v>
      </c>
      <c r="DD3518" s="77">
        <v>1.631433411568772E-3</v>
      </c>
      <c r="DE3518" s="77">
        <v>4.1186611013992208E-2</v>
      </c>
      <c r="DF3518" s="77">
        <v>0</v>
      </c>
      <c r="DG3518" s="77">
        <v>0</v>
      </c>
      <c r="DH3518" s="77">
        <v>8.1378100371581295E-3</v>
      </c>
      <c r="DI3518" s="77">
        <v>8.1378100371581295E-3</v>
      </c>
      <c r="DJ3518" s="77">
        <v>2.2460732991389761E-3</v>
      </c>
      <c r="DL3518" s="77">
        <v>0</v>
      </c>
      <c r="DM3518" s="77">
        <v>0</v>
      </c>
      <c r="DN3518" s="77">
        <v>0</v>
      </c>
      <c r="DO3518" s="77">
        <v>0</v>
      </c>
      <c r="DP3518" s="77">
        <v>0</v>
      </c>
      <c r="DQ3518" s="77">
        <v>0</v>
      </c>
      <c r="DR3518" s="77">
        <v>0</v>
      </c>
      <c r="DS3518" s="77">
        <v>1.8278117837926032E-5</v>
      </c>
      <c r="DT3518" s="77">
        <v>1.8278117837926032E-5</v>
      </c>
      <c r="DU3518" s="77">
        <v>0</v>
      </c>
      <c r="DV3518" s="77">
        <v>1.8278117837926032E-5</v>
      </c>
      <c r="DW3518" s="77">
        <v>1.8278117837926032E-5</v>
      </c>
      <c r="GE3518" s="77" t="s">
        <v>427</v>
      </c>
      <c r="GF3518" s="77" t="s">
        <v>155</v>
      </c>
      <c r="GG3518" s="77" t="s">
        <v>454</v>
      </c>
      <c r="GH3518" s="77" t="s">
        <v>300</v>
      </c>
      <c r="GI3518" s="77">
        <v>2021</v>
      </c>
      <c r="GJ3518" s="77" t="s">
        <v>303</v>
      </c>
      <c r="GK3518" s="77">
        <v>5338.1784104568396</v>
      </c>
      <c r="GL3518" s="77">
        <v>68.339461</v>
      </c>
      <c r="GM3518" s="77">
        <v>2021</v>
      </c>
      <c r="GN3518" s="77" t="s">
        <v>175</v>
      </c>
      <c r="GO3518" s="77">
        <v>5.3000000000000005E-2</v>
      </c>
      <c r="GP3518" s="77">
        <v>3</v>
      </c>
      <c r="GQ3518" s="77">
        <v>0</v>
      </c>
      <c r="GR3518" s="77" t="s">
        <v>423</v>
      </c>
      <c r="GS3518" s="77">
        <v>5.5966209081309407E-2</v>
      </c>
      <c r="GT3518" s="77">
        <v>298.75760903295941</v>
      </c>
      <c r="GU3518" s="77">
        <v>5.5966209081309407E-2</v>
      </c>
      <c r="GV3518" s="77">
        <v>298.75760903295941</v>
      </c>
      <c r="GW3518" s="77">
        <v>0</v>
      </c>
      <c r="GX3518" s="77">
        <v>0</v>
      </c>
      <c r="GY3518" s="77">
        <v>0</v>
      </c>
      <c r="GZ3518" s="77">
        <v>0</v>
      </c>
    </row>
    <row r="3519" spans="98:208" x14ac:dyDescent="0.25">
      <c r="CT3519" s="77" t="s">
        <v>155</v>
      </c>
      <c r="CU3519" s="77" t="s">
        <v>495</v>
      </c>
      <c r="CV3519" s="77" t="s">
        <v>446</v>
      </c>
      <c r="CW3519" s="77">
        <v>2025</v>
      </c>
      <c r="CX3519" s="77">
        <v>0</v>
      </c>
      <c r="CY3519" s="77">
        <v>0</v>
      </c>
      <c r="CZ3519" s="77">
        <v>0</v>
      </c>
      <c r="DA3519" s="77">
        <v>0</v>
      </c>
      <c r="DB3519" s="77">
        <v>8.0408269036976857E-2</v>
      </c>
      <c r="DC3519" s="77">
        <v>3.7590224611384587E-2</v>
      </c>
      <c r="DD3519" s="77">
        <v>1.631433411568772E-3</v>
      </c>
      <c r="DE3519" s="77">
        <v>4.1186611013992208E-2</v>
      </c>
      <c r="DF3519" s="77">
        <v>0</v>
      </c>
      <c r="DG3519" s="77">
        <v>0</v>
      </c>
      <c r="DH3519" s="77">
        <v>0</v>
      </c>
      <c r="DI3519" s="77">
        <v>8.1378100371581295E-3</v>
      </c>
      <c r="DJ3519" s="77">
        <v>2.2460732991389761E-3</v>
      </c>
      <c r="DL3519" s="77">
        <v>0</v>
      </c>
      <c r="DM3519" s="77">
        <v>0</v>
      </c>
      <c r="DN3519" s="77">
        <v>0</v>
      </c>
      <c r="DO3519" s="77">
        <v>0</v>
      </c>
      <c r="DP3519" s="77">
        <v>0</v>
      </c>
      <c r="DQ3519" s="77">
        <v>0</v>
      </c>
      <c r="DR3519" s="77">
        <v>0</v>
      </c>
      <c r="DS3519" s="77">
        <v>0</v>
      </c>
      <c r="DT3519" s="77">
        <v>0</v>
      </c>
      <c r="DU3519" s="77">
        <v>0</v>
      </c>
      <c r="DV3519" s="77">
        <v>1.8278117837926032E-5</v>
      </c>
      <c r="DW3519" s="77">
        <v>1.8278117837926032E-5</v>
      </c>
      <c r="GE3519" s="77" t="s">
        <v>422</v>
      </c>
      <c r="GF3519" s="77" t="s">
        <v>155</v>
      </c>
      <c r="GG3519" s="77" t="s">
        <v>454</v>
      </c>
      <c r="GH3519" s="77" t="s">
        <v>300</v>
      </c>
      <c r="GI3519" s="77">
        <v>2022</v>
      </c>
      <c r="GJ3519" s="77" t="s">
        <v>305</v>
      </c>
      <c r="GK3519" s="77">
        <v>222.22942162783451</v>
      </c>
      <c r="GL3519" s="77">
        <v>68.339461</v>
      </c>
      <c r="GM3519" s="77">
        <v>2022</v>
      </c>
      <c r="GN3519" s="77" t="s">
        <v>175</v>
      </c>
      <c r="GO3519" s="77">
        <v>0.13250000000000001</v>
      </c>
      <c r="GP3519" s="77">
        <v>3</v>
      </c>
      <c r="GQ3519" s="77">
        <v>0</v>
      </c>
      <c r="GR3519" s="77" t="s">
        <v>423</v>
      </c>
      <c r="GS3519" s="77">
        <v>0.1527377521613833</v>
      </c>
      <c r="GT3519" s="77">
        <v>33.942822323559739</v>
      </c>
      <c r="GU3519" s="77">
        <v>0.1527377521613833</v>
      </c>
      <c r="GV3519" s="77">
        <v>33.942822323559739</v>
      </c>
      <c r="GW3519" s="77">
        <v>0.1527377521613833</v>
      </c>
      <c r="GX3519" s="77">
        <v>33.942822323559739</v>
      </c>
      <c r="GY3519" s="77">
        <v>0</v>
      </c>
      <c r="GZ3519" s="77">
        <v>0</v>
      </c>
    </row>
    <row r="3520" spans="98:208" x14ac:dyDescent="0.25">
      <c r="CT3520" s="77" t="s">
        <v>155</v>
      </c>
      <c r="CU3520" s="77" t="s">
        <v>495</v>
      </c>
      <c r="CV3520" s="77" t="s">
        <v>453</v>
      </c>
      <c r="CW3520" s="77">
        <v>2020</v>
      </c>
      <c r="CX3520" s="77">
        <v>0</v>
      </c>
      <c r="CY3520" s="77">
        <v>0</v>
      </c>
      <c r="CZ3520" s="77">
        <v>0</v>
      </c>
      <c r="DA3520" s="77">
        <v>0</v>
      </c>
      <c r="DB3520" s="77">
        <v>14146.13064133252</v>
      </c>
      <c r="DC3520" s="77">
        <v>222.2294216278236</v>
      </c>
      <c r="DD3520" s="77">
        <v>8585.7228092479418</v>
      </c>
      <c r="DE3520" s="77">
        <v>5338.178410456745</v>
      </c>
      <c r="DF3520" s="77">
        <v>813.21078921304979</v>
      </c>
      <c r="DG3520" s="77">
        <v>0</v>
      </c>
      <c r="DH3520" s="77">
        <v>0</v>
      </c>
      <c r="DI3520" s="77">
        <v>0</v>
      </c>
      <c r="DJ3520" s="77">
        <v>8.8745612656134027E-6</v>
      </c>
      <c r="DL3520" s="77">
        <v>0</v>
      </c>
      <c r="DM3520" s="77">
        <v>7.2168889707290374E-3</v>
      </c>
      <c r="DN3520" s="77">
        <v>7.2168889707290374E-3</v>
      </c>
      <c r="DO3520" s="77">
        <v>0</v>
      </c>
      <c r="DP3520" s="77">
        <v>0</v>
      </c>
      <c r="DQ3520" s="77">
        <v>0</v>
      </c>
      <c r="DR3520" s="77">
        <v>0</v>
      </c>
      <c r="DS3520" s="77">
        <v>0</v>
      </c>
      <c r="DT3520" s="77">
        <v>0</v>
      </c>
      <c r="DU3520" s="77">
        <v>0</v>
      </c>
      <c r="DV3520" s="77">
        <v>0</v>
      </c>
      <c r="DW3520" s="77">
        <v>0</v>
      </c>
      <c r="GE3520" s="77" t="s">
        <v>425</v>
      </c>
      <c r="GF3520" s="77" t="s">
        <v>155</v>
      </c>
      <c r="GG3520" s="77" t="s">
        <v>454</v>
      </c>
      <c r="GH3520" s="77" t="s">
        <v>300</v>
      </c>
      <c r="GI3520" s="77">
        <v>2022</v>
      </c>
      <c r="GJ3520" s="77" t="s">
        <v>301</v>
      </c>
      <c r="GK3520" s="77">
        <v>8585.7228092480982</v>
      </c>
      <c r="GL3520" s="77">
        <v>68.339461</v>
      </c>
      <c r="GM3520" s="77">
        <v>2022</v>
      </c>
      <c r="GN3520" s="77" t="s">
        <v>175</v>
      </c>
      <c r="GO3520" s="77">
        <v>5.3000000000000005E-2</v>
      </c>
      <c r="GP3520" s="77">
        <v>3</v>
      </c>
      <c r="GQ3520" s="77">
        <v>0</v>
      </c>
      <c r="GR3520" s="77" t="s">
        <v>423</v>
      </c>
      <c r="GS3520" s="77">
        <v>5.5966209081309407E-2</v>
      </c>
      <c r="GT3520" s="77">
        <v>480.51035785654625</v>
      </c>
      <c r="GU3520" s="77">
        <v>5.5966209081309407E-2</v>
      </c>
      <c r="GV3520" s="77">
        <v>480.51035785654625</v>
      </c>
      <c r="GW3520" s="77">
        <v>5.5966209081309407E-2</v>
      </c>
      <c r="GX3520" s="77">
        <v>480.51035785654625</v>
      </c>
      <c r="GY3520" s="77">
        <v>0</v>
      </c>
      <c r="GZ3520" s="77">
        <v>0</v>
      </c>
    </row>
    <row r="3521" spans="98:208" x14ac:dyDescent="0.25">
      <c r="CT3521" s="77" t="s">
        <v>155</v>
      </c>
      <c r="CU3521" s="77" t="s">
        <v>495</v>
      </c>
      <c r="CV3521" s="77" t="s">
        <v>453</v>
      </c>
      <c r="CW3521" s="77">
        <v>2021</v>
      </c>
      <c r="CX3521" s="77">
        <v>0</v>
      </c>
      <c r="CY3521" s="77">
        <v>0</v>
      </c>
      <c r="CZ3521" s="77">
        <v>0</v>
      </c>
      <c r="DA3521" s="77">
        <v>0</v>
      </c>
      <c r="DB3521" s="77">
        <v>14146.13064133252</v>
      </c>
      <c r="DC3521" s="77">
        <v>222.2294216278236</v>
      </c>
      <c r="DD3521" s="77">
        <v>8585.7228092479418</v>
      </c>
      <c r="DE3521" s="77">
        <v>5338.178410456745</v>
      </c>
      <c r="DF3521" s="77">
        <v>813.21078921304979</v>
      </c>
      <c r="DG3521" s="77">
        <v>813.21078921304979</v>
      </c>
      <c r="DH3521" s="77">
        <v>0</v>
      </c>
      <c r="DI3521" s="77">
        <v>0</v>
      </c>
      <c r="DJ3521" s="77">
        <v>8.8745612656134027E-6</v>
      </c>
      <c r="DL3521" s="77">
        <v>0</v>
      </c>
      <c r="DM3521" s="77">
        <v>7.2168889707290374E-3</v>
      </c>
      <c r="DN3521" s="77">
        <v>7.2168889707290374E-3</v>
      </c>
      <c r="DO3521" s="77">
        <v>0</v>
      </c>
      <c r="DP3521" s="77">
        <v>7.2168889707290374E-3</v>
      </c>
      <c r="DQ3521" s="77">
        <v>7.2168889707290374E-3</v>
      </c>
      <c r="DR3521" s="77">
        <v>0</v>
      </c>
      <c r="DS3521" s="77">
        <v>0</v>
      </c>
      <c r="DT3521" s="77">
        <v>0</v>
      </c>
      <c r="DU3521" s="77">
        <v>0</v>
      </c>
      <c r="DV3521" s="77">
        <v>0</v>
      </c>
      <c r="DW3521" s="77">
        <v>0</v>
      </c>
      <c r="GE3521" s="77" t="s">
        <v>427</v>
      </c>
      <c r="GF3521" s="77" t="s">
        <v>155</v>
      </c>
      <c r="GG3521" s="77" t="s">
        <v>454</v>
      </c>
      <c r="GH3521" s="77" t="s">
        <v>300</v>
      </c>
      <c r="GI3521" s="77">
        <v>2022</v>
      </c>
      <c r="GJ3521" s="77" t="s">
        <v>303</v>
      </c>
      <c r="GK3521" s="77">
        <v>5338.1784104568396</v>
      </c>
      <c r="GL3521" s="77">
        <v>68.339461</v>
      </c>
      <c r="GM3521" s="77">
        <v>2022</v>
      </c>
      <c r="GN3521" s="77" t="s">
        <v>175</v>
      </c>
      <c r="GO3521" s="77">
        <v>5.3000000000000005E-2</v>
      </c>
      <c r="GP3521" s="77">
        <v>3</v>
      </c>
      <c r="GQ3521" s="77">
        <v>0</v>
      </c>
      <c r="GR3521" s="77" t="s">
        <v>423</v>
      </c>
      <c r="GS3521" s="77">
        <v>5.5966209081309407E-2</v>
      </c>
      <c r="GT3521" s="77">
        <v>298.75760903295941</v>
      </c>
      <c r="GU3521" s="77">
        <v>5.5966209081309407E-2</v>
      </c>
      <c r="GV3521" s="77">
        <v>298.75760903295941</v>
      </c>
      <c r="GW3521" s="77">
        <v>5.5966209081309407E-2</v>
      </c>
      <c r="GX3521" s="77">
        <v>298.75760903295941</v>
      </c>
      <c r="GY3521" s="77">
        <v>0</v>
      </c>
      <c r="GZ3521" s="77">
        <v>0</v>
      </c>
    </row>
    <row r="3522" spans="98:208" x14ac:dyDescent="0.25">
      <c r="CT3522" s="77" t="s">
        <v>155</v>
      </c>
      <c r="CU3522" s="77" t="s">
        <v>495</v>
      </c>
      <c r="CV3522" s="77" t="s">
        <v>453</v>
      </c>
      <c r="CW3522" s="77">
        <v>2022</v>
      </c>
      <c r="CX3522" s="77">
        <v>0</v>
      </c>
      <c r="CY3522" s="77">
        <v>0</v>
      </c>
      <c r="CZ3522" s="77">
        <v>0</v>
      </c>
      <c r="DA3522" s="77">
        <v>0</v>
      </c>
      <c r="DB3522" s="77">
        <v>14146.13064133252</v>
      </c>
      <c r="DC3522" s="77">
        <v>222.2294216278236</v>
      </c>
      <c r="DD3522" s="77">
        <v>8585.7228092479418</v>
      </c>
      <c r="DE3522" s="77">
        <v>5338.178410456745</v>
      </c>
      <c r="DF3522" s="77">
        <v>813.21078921304979</v>
      </c>
      <c r="DG3522" s="77">
        <v>813.21078921304979</v>
      </c>
      <c r="DH3522" s="77">
        <v>813.21078921304979</v>
      </c>
      <c r="DI3522" s="77">
        <v>0</v>
      </c>
      <c r="DJ3522" s="77">
        <v>8.8745612656134027E-6</v>
      </c>
      <c r="DL3522" s="77">
        <v>0</v>
      </c>
      <c r="DM3522" s="77">
        <v>7.2168889707290374E-3</v>
      </c>
      <c r="DN3522" s="77">
        <v>7.2168889707290374E-3</v>
      </c>
      <c r="DO3522" s="77">
        <v>0</v>
      </c>
      <c r="DP3522" s="77">
        <v>7.2168889707290374E-3</v>
      </c>
      <c r="DQ3522" s="77">
        <v>7.2168889707290374E-3</v>
      </c>
      <c r="DR3522" s="77">
        <v>0</v>
      </c>
      <c r="DS3522" s="77">
        <v>7.2168889707290374E-3</v>
      </c>
      <c r="DT3522" s="77">
        <v>7.2168889707290374E-3</v>
      </c>
      <c r="DU3522" s="77">
        <v>0</v>
      </c>
      <c r="DV3522" s="77">
        <v>0</v>
      </c>
      <c r="DW3522" s="77">
        <v>0</v>
      </c>
      <c r="GE3522" s="77" t="s">
        <v>422</v>
      </c>
      <c r="GF3522" s="77" t="s">
        <v>155</v>
      </c>
      <c r="GG3522" s="77" t="s">
        <v>454</v>
      </c>
      <c r="GH3522" s="77" t="s">
        <v>300</v>
      </c>
      <c r="GI3522" s="77">
        <v>2023</v>
      </c>
      <c r="GJ3522" s="77" t="s">
        <v>305</v>
      </c>
      <c r="GK3522" s="77">
        <v>233.23007680794339</v>
      </c>
      <c r="GL3522" s="77">
        <v>68.339461</v>
      </c>
      <c r="GM3522" s="77">
        <v>2023</v>
      </c>
      <c r="GN3522" s="77" t="s">
        <v>175</v>
      </c>
      <c r="GO3522" s="77">
        <v>0.13250000000000001</v>
      </c>
      <c r="GP3522" s="77">
        <v>3</v>
      </c>
      <c r="GQ3522" s="77">
        <v>0</v>
      </c>
      <c r="GR3522" s="77" t="s">
        <v>423</v>
      </c>
      <c r="GS3522" s="77">
        <v>0</v>
      </c>
      <c r="GT3522" s="77">
        <v>0</v>
      </c>
      <c r="GU3522" s="77">
        <v>0.1527377521613833</v>
      </c>
      <c r="GV3522" s="77">
        <v>35.623037668072051</v>
      </c>
      <c r="GW3522" s="77">
        <v>0.1527377521613833</v>
      </c>
      <c r="GX3522" s="77">
        <v>35.623037668072051</v>
      </c>
      <c r="GY3522" s="77">
        <v>0.1527377521613833</v>
      </c>
      <c r="GZ3522" s="77">
        <v>35.623037668072051</v>
      </c>
    </row>
    <row r="3523" spans="98:208" x14ac:dyDescent="0.25">
      <c r="CT3523" s="77" t="s">
        <v>155</v>
      </c>
      <c r="CU3523" s="77" t="s">
        <v>495</v>
      </c>
      <c r="CV3523" s="77" t="s">
        <v>453</v>
      </c>
      <c r="CW3523" s="77">
        <v>2023</v>
      </c>
      <c r="CX3523" s="77">
        <v>0</v>
      </c>
      <c r="CY3523" s="77">
        <v>0</v>
      </c>
      <c r="CZ3523" s="77">
        <v>0</v>
      </c>
      <c r="DA3523" s="77">
        <v>0</v>
      </c>
      <c r="DB3523" s="77">
        <v>14664.637556436621</v>
      </c>
      <c r="DC3523" s="77">
        <v>233.230076807936</v>
      </c>
      <c r="DD3523" s="77">
        <v>8896.5159934285875</v>
      </c>
      <c r="DE3523" s="77">
        <v>5534.8914862000902</v>
      </c>
      <c r="DF3523" s="77">
        <v>0</v>
      </c>
      <c r="DG3523" s="77">
        <v>843.29420601054198</v>
      </c>
      <c r="DH3523" s="77">
        <v>843.29420601054198</v>
      </c>
      <c r="DI3523" s="77">
        <v>843.29420601054198</v>
      </c>
      <c r="DJ3523" s="77">
        <v>8.8745612656134027E-6</v>
      </c>
      <c r="DL3523" s="77">
        <v>0</v>
      </c>
      <c r="DM3523" s="77">
        <v>0</v>
      </c>
      <c r="DN3523" s="77">
        <v>0</v>
      </c>
      <c r="DO3523" s="77">
        <v>0</v>
      </c>
      <c r="DP3523" s="77">
        <v>7.4838660961773652E-3</v>
      </c>
      <c r="DQ3523" s="77">
        <v>7.4838660961773652E-3</v>
      </c>
      <c r="DR3523" s="77">
        <v>0</v>
      </c>
      <c r="DS3523" s="77">
        <v>7.4838660961773652E-3</v>
      </c>
      <c r="DT3523" s="77">
        <v>7.4838660961773652E-3</v>
      </c>
      <c r="DU3523" s="77">
        <v>0</v>
      </c>
      <c r="DV3523" s="77">
        <v>7.4838660961773652E-3</v>
      </c>
      <c r="DW3523" s="77">
        <v>7.4838660961773652E-3</v>
      </c>
      <c r="GE3523" s="77" t="s">
        <v>425</v>
      </c>
      <c r="GF3523" s="77" t="s">
        <v>155</v>
      </c>
      <c r="GG3523" s="77" t="s">
        <v>454</v>
      </c>
      <c r="GH3523" s="77" t="s">
        <v>300</v>
      </c>
      <c r="GI3523" s="77">
        <v>2023</v>
      </c>
      <c r="GJ3523" s="77" t="s">
        <v>301</v>
      </c>
      <c r="GK3523" s="77">
        <v>8896.5159934287531</v>
      </c>
      <c r="GL3523" s="77">
        <v>68.339461</v>
      </c>
      <c r="GM3523" s="77">
        <v>2023</v>
      </c>
      <c r="GN3523" s="77" t="s">
        <v>175</v>
      </c>
      <c r="GO3523" s="77">
        <v>5.3000000000000005E-2</v>
      </c>
      <c r="GP3523" s="77">
        <v>3</v>
      </c>
      <c r="GQ3523" s="77">
        <v>0</v>
      </c>
      <c r="GR3523" s="77" t="s">
        <v>423</v>
      </c>
      <c r="GS3523" s="77">
        <v>0</v>
      </c>
      <c r="GT3523" s="77">
        <v>0</v>
      </c>
      <c r="GU3523" s="77">
        <v>5.5966209081309407E-2</v>
      </c>
      <c r="GV3523" s="77">
        <v>497.90427418344666</v>
      </c>
      <c r="GW3523" s="77">
        <v>5.5966209081309407E-2</v>
      </c>
      <c r="GX3523" s="77">
        <v>497.90427418344666</v>
      </c>
      <c r="GY3523" s="77">
        <v>5.5966209081309407E-2</v>
      </c>
      <c r="GZ3523" s="77">
        <v>497.90427418344666</v>
      </c>
    </row>
    <row r="3524" spans="98:208" x14ac:dyDescent="0.25">
      <c r="CT3524" s="77" t="s">
        <v>155</v>
      </c>
      <c r="CU3524" s="77" t="s">
        <v>495</v>
      </c>
      <c r="CV3524" s="77" t="s">
        <v>453</v>
      </c>
      <c r="CW3524" s="77">
        <v>2024</v>
      </c>
      <c r="CX3524" s="77">
        <v>0</v>
      </c>
      <c r="CY3524" s="77">
        <v>0</v>
      </c>
      <c r="CZ3524" s="77">
        <v>0</v>
      </c>
      <c r="DA3524" s="77">
        <v>0</v>
      </c>
      <c r="DB3524" s="77">
        <v>14664.637556436621</v>
      </c>
      <c r="DC3524" s="77">
        <v>233.230076807936</v>
      </c>
      <c r="DD3524" s="77">
        <v>8896.5159934285875</v>
      </c>
      <c r="DE3524" s="77">
        <v>5534.8914862000902</v>
      </c>
      <c r="DF3524" s="77">
        <v>0</v>
      </c>
      <c r="DG3524" s="77">
        <v>0</v>
      </c>
      <c r="DH3524" s="77">
        <v>843.29420601054198</v>
      </c>
      <c r="DI3524" s="77">
        <v>843.29420601054198</v>
      </c>
      <c r="DJ3524" s="77">
        <v>8.8745612656134027E-6</v>
      </c>
      <c r="DL3524" s="77">
        <v>0</v>
      </c>
      <c r="DM3524" s="77">
        <v>0</v>
      </c>
      <c r="DN3524" s="77">
        <v>0</v>
      </c>
      <c r="DO3524" s="77">
        <v>0</v>
      </c>
      <c r="DP3524" s="77">
        <v>0</v>
      </c>
      <c r="DQ3524" s="77">
        <v>0</v>
      </c>
      <c r="DR3524" s="77">
        <v>0</v>
      </c>
      <c r="DS3524" s="77">
        <v>7.4838660961773652E-3</v>
      </c>
      <c r="DT3524" s="77">
        <v>7.4838660961773652E-3</v>
      </c>
      <c r="DU3524" s="77">
        <v>0</v>
      </c>
      <c r="DV3524" s="77">
        <v>7.4838660961773652E-3</v>
      </c>
      <c r="DW3524" s="77">
        <v>7.4838660961773652E-3</v>
      </c>
      <c r="GE3524" s="77" t="s">
        <v>427</v>
      </c>
      <c r="GF3524" s="77" t="s">
        <v>155</v>
      </c>
      <c r="GG3524" s="77" t="s">
        <v>454</v>
      </c>
      <c r="GH3524" s="77" t="s">
        <v>300</v>
      </c>
      <c r="GI3524" s="77">
        <v>2023</v>
      </c>
      <c r="GJ3524" s="77" t="s">
        <v>303</v>
      </c>
      <c r="GK3524" s="77">
        <v>5534.8914862001911</v>
      </c>
      <c r="GL3524" s="77">
        <v>68.339461</v>
      </c>
      <c r="GM3524" s="77">
        <v>2023</v>
      </c>
      <c r="GN3524" s="77" t="s">
        <v>175</v>
      </c>
      <c r="GO3524" s="77">
        <v>5.3000000000000005E-2</v>
      </c>
      <c r="GP3524" s="77">
        <v>3</v>
      </c>
      <c r="GQ3524" s="77">
        <v>0</v>
      </c>
      <c r="GR3524" s="77" t="s">
        <v>423</v>
      </c>
      <c r="GS3524" s="77">
        <v>0</v>
      </c>
      <c r="GT3524" s="77">
        <v>0</v>
      </c>
      <c r="GU3524" s="77">
        <v>5.5966209081309407E-2</v>
      </c>
      <c r="GV3524" s="77">
        <v>309.76689415903928</v>
      </c>
      <c r="GW3524" s="77">
        <v>5.5966209081309407E-2</v>
      </c>
      <c r="GX3524" s="77">
        <v>309.76689415903928</v>
      </c>
      <c r="GY3524" s="77">
        <v>5.5966209081309407E-2</v>
      </c>
      <c r="GZ3524" s="77">
        <v>309.76689415903928</v>
      </c>
    </row>
    <row r="3525" spans="98:208" x14ac:dyDescent="0.25">
      <c r="CT3525" s="77" t="s">
        <v>155</v>
      </c>
      <c r="CU3525" s="77" t="s">
        <v>495</v>
      </c>
      <c r="CV3525" s="77" t="s">
        <v>453</v>
      </c>
      <c r="CW3525" s="77">
        <v>2025</v>
      </c>
      <c r="CX3525" s="77">
        <v>0</v>
      </c>
      <c r="CY3525" s="77">
        <v>0</v>
      </c>
      <c r="CZ3525" s="77">
        <v>0</v>
      </c>
      <c r="DA3525" s="77">
        <v>0</v>
      </c>
      <c r="DB3525" s="77">
        <v>14664.637556436621</v>
      </c>
      <c r="DC3525" s="77">
        <v>233.230076807936</v>
      </c>
      <c r="DD3525" s="77">
        <v>8896.5159934285875</v>
      </c>
      <c r="DE3525" s="77">
        <v>5534.8914862000902</v>
      </c>
      <c r="DF3525" s="77">
        <v>0</v>
      </c>
      <c r="DG3525" s="77">
        <v>0</v>
      </c>
      <c r="DH3525" s="77">
        <v>0</v>
      </c>
      <c r="DI3525" s="77">
        <v>843.29420601054198</v>
      </c>
      <c r="DJ3525" s="77">
        <v>8.8745612656134027E-6</v>
      </c>
      <c r="DL3525" s="77">
        <v>0</v>
      </c>
      <c r="DM3525" s="77">
        <v>0</v>
      </c>
      <c r="DN3525" s="77">
        <v>0</v>
      </c>
      <c r="DO3525" s="77">
        <v>0</v>
      </c>
      <c r="DP3525" s="77">
        <v>0</v>
      </c>
      <c r="DQ3525" s="77">
        <v>0</v>
      </c>
      <c r="DR3525" s="77">
        <v>0</v>
      </c>
      <c r="DS3525" s="77">
        <v>0</v>
      </c>
      <c r="DT3525" s="77">
        <v>0</v>
      </c>
      <c r="DU3525" s="77">
        <v>0</v>
      </c>
      <c r="DV3525" s="77">
        <v>7.4838660961773652E-3</v>
      </c>
      <c r="DW3525" s="77">
        <v>7.4838660961773652E-3</v>
      </c>
      <c r="GE3525" s="77" t="s">
        <v>422</v>
      </c>
      <c r="GF3525" s="77" t="s">
        <v>155</v>
      </c>
      <c r="GG3525" s="77" t="s">
        <v>454</v>
      </c>
      <c r="GH3525" s="77" t="s">
        <v>300</v>
      </c>
      <c r="GI3525" s="77">
        <v>2024</v>
      </c>
      <c r="GJ3525" s="77" t="s">
        <v>305</v>
      </c>
      <c r="GK3525" s="77">
        <v>233.23007680794339</v>
      </c>
      <c r="GL3525" s="77">
        <v>68.339461</v>
      </c>
      <c r="GM3525" s="77">
        <v>2024</v>
      </c>
      <c r="GN3525" s="77" t="s">
        <v>175</v>
      </c>
      <c r="GO3525" s="77">
        <v>0.13250000000000001</v>
      </c>
      <c r="GP3525" s="77">
        <v>3</v>
      </c>
      <c r="GQ3525" s="77">
        <v>0</v>
      </c>
      <c r="GR3525" s="77" t="s">
        <v>423</v>
      </c>
      <c r="GS3525" s="77">
        <v>0</v>
      </c>
      <c r="GT3525" s="77">
        <v>0</v>
      </c>
      <c r="GU3525" s="77">
        <v>0</v>
      </c>
      <c r="GV3525" s="77">
        <v>0</v>
      </c>
      <c r="GW3525" s="77">
        <v>0.1527377521613833</v>
      </c>
      <c r="GX3525" s="77">
        <v>35.623037668072051</v>
      </c>
      <c r="GY3525" s="77">
        <v>0.1527377521613833</v>
      </c>
      <c r="GZ3525" s="77">
        <v>35.623037668072051</v>
      </c>
    </row>
    <row r="3526" spans="98:208" x14ac:dyDescent="0.25">
      <c r="CT3526" s="77" t="s">
        <v>155</v>
      </c>
      <c r="CU3526" s="77" t="s">
        <v>495</v>
      </c>
      <c r="CV3526" s="77" t="s">
        <v>460</v>
      </c>
      <c r="CW3526" s="77">
        <v>2020</v>
      </c>
      <c r="CX3526" s="77">
        <v>0</v>
      </c>
      <c r="CY3526" s="77">
        <v>0</v>
      </c>
      <c r="CZ3526" s="77">
        <v>0</v>
      </c>
      <c r="DA3526" s="77">
        <v>0</v>
      </c>
      <c r="DB3526" s="77">
        <v>8807.9522308757532</v>
      </c>
      <c r="DC3526" s="77">
        <v>222.22942162782351</v>
      </c>
      <c r="DD3526" s="77">
        <v>8585.722809247929</v>
      </c>
      <c r="DE3526" s="77">
        <v>0</v>
      </c>
      <c r="DF3526" s="77">
        <v>514.45318018009482</v>
      </c>
      <c r="DG3526" s="77">
        <v>0</v>
      </c>
      <c r="DH3526" s="77">
        <v>0</v>
      </c>
      <c r="DI3526" s="77">
        <v>0</v>
      </c>
      <c r="DJ3526" s="77">
        <v>1.2677944665162009E-6</v>
      </c>
      <c r="DL3526" s="77">
        <v>0</v>
      </c>
      <c r="DM3526" s="77">
        <v>6.5222089511398631E-4</v>
      </c>
      <c r="DN3526" s="77">
        <v>6.5222089511398631E-4</v>
      </c>
      <c r="DO3526" s="77">
        <v>0</v>
      </c>
      <c r="DP3526" s="77">
        <v>0</v>
      </c>
      <c r="DQ3526" s="77">
        <v>0</v>
      </c>
      <c r="DR3526" s="77">
        <v>0</v>
      </c>
      <c r="DS3526" s="77">
        <v>0</v>
      </c>
      <c r="DT3526" s="77">
        <v>0</v>
      </c>
      <c r="DU3526" s="77">
        <v>0</v>
      </c>
      <c r="DV3526" s="77">
        <v>0</v>
      </c>
      <c r="DW3526" s="77">
        <v>0</v>
      </c>
      <c r="GE3526" s="77" t="s">
        <v>425</v>
      </c>
      <c r="GF3526" s="77" t="s">
        <v>155</v>
      </c>
      <c r="GG3526" s="77" t="s">
        <v>454</v>
      </c>
      <c r="GH3526" s="77" t="s">
        <v>300</v>
      </c>
      <c r="GI3526" s="77">
        <v>2024</v>
      </c>
      <c r="GJ3526" s="77" t="s">
        <v>301</v>
      </c>
      <c r="GK3526" s="77">
        <v>8896.5159934287531</v>
      </c>
      <c r="GL3526" s="77">
        <v>68.339461</v>
      </c>
      <c r="GM3526" s="77">
        <v>2024</v>
      </c>
      <c r="GN3526" s="77" t="s">
        <v>175</v>
      </c>
      <c r="GO3526" s="77">
        <v>5.3000000000000005E-2</v>
      </c>
      <c r="GP3526" s="77">
        <v>3</v>
      </c>
      <c r="GQ3526" s="77">
        <v>0</v>
      </c>
      <c r="GR3526" s="77" t="s">
        <v>423</v>
      </c>
      <c r="GS3526" s="77">
        <v>0</v>
      </c>
      <c r="GT3526" s="77">
        <v>0</v>
      </c>
      <c r="GU3526" s="77">
        <v>0</v>
      </c>
      <c r="GV3526" s="77">
        <v>0</v>
      </c>
      <c r="GW3526" s="77">
        <v>5.5966209081309407E-2</v>
      </c>
      <c r="GX3526" s="77">
        <v>497.90427418344666</v>
      </c>
      <c r="GY3526" s="77">
        <v>5.5966209081309407E-2</v>
      </c>
      <c r="GZ3526" s="77">
        <v>497.90427418344666</v>
      </c>
    </row>
    <row r="3527" spans="98:208" x14ac:dyDescent="0.25">
      <c r="CT3527" s="77" t="s">
        <v>155</v>
      </c>
      <c r="CU3527" s="77" t="s">
        <v>495</v>
      </c>
      <c r="CV3527" s="77" t="s">
        <v>460</v>
      </c>
      <c r="CW3527" s="77">
        <v>2021</v>
      </c>
      <c r="CX3527" s="77">
        <v>0</v>
      </c>
      <c r="CY3527" s="77">
        <v>0</v>
      </c>
      <c r="CZ3527" s="77">
        <v>0</v>
      </c>
      <c r="DA3527" s="77">
        <v>0</v>
      </c>
      <c r="DB3527" s="77">
        <v>8807.9522308757532</v>
      </c>
      <c r="DC3527" s="77">
        <v>222.22942162782351</v>
      </c>
      <c r="DD3527" s="77">
        <v>8585.722809247929</v>
      </c>
      <c r="DE3527" s="77">
        <v>0</v>
      </c>
      <c r="DF3527" s="77">
        <v>514.45318018009482</v>
      </c>
      <c r="DG3527" s="77">
        <v>514.45318018009482</v>
      </c>
      <c r="DH3527" s="77">
        <v>0</v>
      </c>
      <c r="DI3527" s="77">
        <v>0</v>
      </c>
      <c r="DJ3527" s="77">
        <v>1.2677944665162009E-6</v>
      </c>
      <c r="DL3527" s="77">
        <v>0</v>
      </c>
      <c r="DM3527" s="77">
        <v>6.5222089511398631E-4</v>
      </c>
      <c r="DN3527" s="77">
        <v>6.5222089511398631E-4</v>
      </c>
      <c r="DO3527" s="77">
        <v>0</v>
      </c>
      <c r="DP3527" s="77">
        <v>6.5222089511398631E-4</v>
      </c>
      <c r="DQ3527" s="77">
        <v>6.5222089511398631E-4</v>
      </c>
      <c r="DR3527" s="77">
        <v>0</v>
      </c>
      <c r="DS3527" s="77">
        <v>0</v>
      </c>
      <c r="DT3527" s="77">
        <v>0</v>
      </c>
      <c r="DU3527" s="77">
        <v>0</v>
      </c>
      <c r="DV3527" s="77">
        <v>0</v>
      </c>
      <c r="DW3527" s="77">
        <v>0</v>
      </c>
      <c r="GE3527" s="77" t="s">
        <v>427</v>
      </c>
      <c r="GF3527" s="77" t="s">
        <v>155</v>
      </c>
      <c r="GG3527" s="77" t="s">
        <v>454</v>
      </c>
      <c r="GH3527" s="77" t="s">
        <v>300</v>
      </c>
      <c r="GI3527" s="77">
        <v>2024</v>
      </c>
      <c r="GJ3527" s="77" t="s">
        <v>303</v>
      </c>
      <c r="GK3527" s="77">
        <v>5534.8914862001911</v>
      </c>
      <c r="GL3527" s="77">
        <v>68.339461</v>
      </c>
      <c r="GM3527" s="77">
        <v>2024</v>
      </c>
      <c r="GN3527" s="77" t="s">
        <v>175</v>
      </c>
      <c r="GO3527" s="77">
        <v>5.3000000000000005E-2</v>
      </c>
      <c r="GP3527" s="77">
        <v>3</v>
      </c>
      <c r="GQ3527" s="77">
        <v>0</v>
      </c>
      <c r="GR3527" s="77" t="s">
        <v>423</v>
      </c>
      <c r="GS3527" s="77">
        <v>0</v>
      </c>
      <c r="GT3527" s="77">
        <v>0</v>
      </c>
      <c r="GU3527" s="77">
        <v>0</v>
      </c>
      <c r="GV3527" s="77">
        <v>0</v>
      </c>
      <c r="GW3527" s="77">
        <v>5.5966209081309407E-2</v>
      </c>
      <c r="GX3527" s="77">
        <v>309.76689415903928</v>
      </c>
      <c r="GY3527" s="77">
        <v>5.5966209081309407E-2</v>
      </c>
      <c r="GZ3527" s="77">
        <v>309.76689415903928</v>
      </c>
    </row>
    <row r="3528" spans="98:208" x14ac:dyDescent="0.25">
      <c r="CT3528" s="77" t="s">
        <v>155</v>
      </c>
      <c r="CU3528" s="77" t="s">
        <v>495</v>
      </c>
      <c r="CV3528" s="77" t="s">
        <v>460</v>
      </c>
      <c r="CW3528" s="77">
        <v>2022</v>
      </c>
      <c r="CX3528" s="77">
        <v>0</v>
      </c>
      <c r="CY3528" s="77">
        <v>0</v>
      </c>
      <c r="CZ3528" s="77">
        <v>0</v>
      </c>
      <c r="DA3528" s="77">
        <v>0</v>
      </c>
      <c r="DB3528" s="77">
        <v>8807.9522308757532</v>
      </c>
      <c r="DC3528" s="77">
        <v>222.22942162782351</v>
      </c>
      <c r="DD3528" s="77">
        <v>8585.722809247929</v>
      </c>
      <c r="DE3528" s="77">
        <v>0</v>
      </c>
      <c r="DF3528" s="77">
        <v>514.45318018009482</v>
      </c>
      <c r="DG3528" s="77">
        <v>514.45318018009482</v>
      </c>
      <c r="DH3528" s="77">
        <v>514.45318018009482</v>
      </c>
      <c r="DI3528" s="77">
        <v>0</v>
      </c>
      <c r="DJ3528" s="77">
        <v>1.2677944665162009E-6</v>
      </c>
      <c r="DL3528" s="77">
        <v>0</v>
      </c>
      <c r="DM3528" s="77">
        <v>6.5222089511398631E-4</v>
      </c>
      <c r="DN3528" s="77">
        <v>6.5222089511398631E-4</v>
      </c>
      <c r="DO3528" s="77">
        <v>0</v>
      </c>
      <c r="DP3528" s="77">
        <v>6.5222089511398631E-4</v>
      </c>
      <c r="DQ3528" s="77">
        <v>6.5222089511398631E-4</v>
      </c>
      <c r="DR3528" s="77">
        <v>0</v>
      </c>
      <c r="DS3528" s="77">
        <v>6.5222089511398631E-4</v>
      </c>
      <c r="DT3528" s="77">
        <v>6.5222089511398631E-4</v>
      </c>
      <c r="DU3528" s="77">
        <v>0</v>
      </c>
      <c r="DV3528" s="77">
        <v>0</v>
      </c>
      <c r="DW3528" s="77">
        <v>0</v>
      </c>
      <c r="GE3528" s="77" t="s">
        <v>422</v>
      </c>
      <c r="GF3528" s="77" t="s">
        <v>155</v>
      </c>
      <c r="GG3528" s="77" t="s">
        <v>454</v>
      </c>
      <c r="GH3528" s="77" t="s">
        <v>300</v>
      </c>
      <c r="GI3528" s="77">
        <v>2025</v>
      </c>
      <c r="GJ3528" s="77" t="s">
        <v>305</v>
      </c>
      <c r="GK3528" s="77">
        <v>233.23007680794339</v>
      </c>
      <c r="GL3528" s="77">
        <v>68.339461</v>
      </c>
      <c r="GM3528" s="77">
        <v>2025</v>
      </c>
      <c r="GN3528" s="77" t="s">
        <v>175</v>
      </c>
      <c r="GO3528" s="77">
        <v>0.13250000000000001</v>
      </c>
      <c r="GP3528" s="77">
        <v>3</v>
      </c>
      <c r="GQ3528" s="77">
        <v>0</v>
      </c>
      <c r="GR3528" s="77" t="s">
        <v>423</v>
      </c>
      <c r="GS3528" s="77">
        <v>0</v>
      </c>
      <c r="GT3528" s="77">
        <v>0</v>
      </c>
      <c r="GU3528" s="77">
        <v>0</v>
      </c>
      <c r="GV3528" s="77">
        <v>0</v>
      </c>
      <c r="GW3528" s="77">
        <v>0</v>
      </c>
      <c r="GX3528" s="77">
        <v>0</v>
      </c>
      <c r="GY3528" s="77">
        <v>0.1527377521613833</v>
      </c>
      <c r="GZ3528" s="77">
        <v>35.623037668072051</v>
      </c>
    </row>
    <row r="3529" spans="98:208" x14ac:dyDescent="0.25">
      <c r="CT3529" s="77" t="s">
        <v>155</v>
      </c>
      <c r="CU3529" s="77" t="s">
        <v>495</v>
      </c>
      <c r="CV3529" s="77" t="s">
        <v>460</v>
      </c>
      <c r="CW3529" s="77">
        <v>2023</v>
      </c>
      <c r="CX3529" s="77">
        <v>0</v>
      </c>
      <c r="CY3529" s="77">
        <v>0</v>
      </c>
      <c r="CZ3529" s="77">
        <v>0</v>
      </c>
      <c r="DA3529" s="77">
        <v>0</v>
      </c>
      <c r="DB3529" s="77">
        <v>9129.7460702364933</v>
      </c>
      <c r="DC3529" s="77">
        <v>233.23007680790039</v>
      </c>
      <c r="DD3529" s="77">
        <v>8896.5159934285311</v>
      </c>
      <c r="DE3529" s="77">
        <v>0</v>
      </c>
      <c r="DF3529" s="77">
        <v>0</v>
      </c>
      <c r="DG3529" s="77">
        <v>533.52731185149969</v>
      </c>
      <c r="DH3529" s="77">
        <v>533.52731185149969</v>
      </c>
      <c r="DI3529" s="77">
        <v>533.52731185149969</v>
      </c>
      <c r="DJ3529" s="77">
        <v>1.2677944665162009E-6</v>
      </c>
      <c r="DL3529" s="77">
        <v>0</v>
      </c>
      <c r="DM3529" s="77">
        <v>0</v>
      </c>
      <c r="DN3529" s="77">
        <v>0</v>
      </c>
      <c r="DO3529" s="77">
        <v>0</v>
      </c>
      <c r="DP3529" s="77">
        <v>6.7640297370059486E-4</v>
      </c>
      <c r="DQ3529" s="77">
        <v>6.7640297370059486E-4</v>
      </c>
      <c r="DR3529" s="77">
        <v>0</v>
      </c>
      <c r="DS3529" s="77">
        <v>6.7640297370059486E-4</v>
      </c>
      <c r="DT3529" s="77">
        <v>6.7640297370059486E-4</v>
      </c>
      <c r="DU3529" s="77">
        <v>0</v>
      </c>
      <c r="DV3529" s="77">
        <v>6.7640297370059486E-4</v>
      </c>
      <c r="DW3529" s="77">
        <v>6.7640297370059486E-4</v>
      </c>
      <c r="GE3529" s="77" t="s">
        <v>425</v>
      </c>
      <c r="GF3529" s="77" t="s">
        <v>155</v>
      </c>
      <c r="GG3529" s="77" t="s">
        <v>454</v>
      </c>
      <c r="GH3529" s="77" t="s">
        <v>300</v>
      </c>
      <c r="GI3529" s="77">
        <v>2025</v>
      </c>
      <c r="GJ3529" s="77" t="s">
        <v>301</v>
      </c>
      <c r="GK3529" s="77">
        <v>8896.5159934287531</v>
      </c>
      <c r="GL3529" s="77">
        <v>68.339461</v>
      </c>
      <c r="GM3529" s="77">
        <v>2025</v>
      </c>
      <c r="GN3529" s="77" t="s">
        <v>175</v>
      </c>
      <c r="GO3529" s="77">
        <v>5.3000000000000005E-2</v>
      </c>
      <c r="GP3529" s="77">
        <v>3</v>
      </c>
      <c r="GQ3529" s="77">
        <v>0</v>
      </c>
      <c r="GR3529" s="77" t="s">
        <v>423</v>
      </c>
      <c r="GS3529" s="77">
        <v>0</v>
      </c>
      <c r="GT3529" s="77">
        <v>0</v>
      </c>
      <c r="GU3529" s="77">
        <v>0</v>
      </c>
      <c r="GV3529" s="77">
        <v>0</v>
      </c>
      <c r="GW3529" s="77">
        <v>0</v>
      </c>
      <c r="GX3529" s="77">
        <v>0</v>
      </c>
      <c r="GY3529" s="77">
        <v>5.5966209081309407E-2</v>
      </c>
      <c r="GZ3529" s="77">
        <v>497.90427418344666</v>
      </c>
    </row>
    <row r="3530" spans="98:208" x14ac:dyDescent="0.25">
      <c r="CT3530" s="77" t="s">
        <v>155</v>
      </c>
      <c r="CU3530" s="77" t="s">
        <v>495</v>
      </c>
      <c r="CV3530" s="77" t="s">
        <v>460</v>
      </c>
      <c r="CW3530" s="77">
        <v>2024</v>
      </c>
      <c r="CX3530" s="77">
        <v>0</v>
      </c>
      <c r="CY3530" s="77">
        <v>0</v>
      </c>
      <c r="CZ3530" s="77">
        <v>0</v>
      </c>
      <c r="DA3530" s="77">
        <v>0</v>
      </c>
      <c r="DB3530" s="77">
        <v>9129.7460702364933</v>
      </c>
      <c r="DC3530" s="77">
        <v>233.23007680790039</v>
      </c>
      <c r="DD3530" s="77">
        <v>8896.5159934285311</v>
      </c>
      <c r="DE3530" s="77">
        <v>0</v>
      </c>
      <c r="DF3530" s="77">
        <v>0</v>
      </c>
      <c r="DG3530" s="77">
        <v>0</v>
      </c>
      <c r="DH3530" s="77">
        <v>533.52731185149969</v>
      </c>
      <c r="DI3530" s="77">
        <v>533.52731185149969</v>
      </c>
      <c r="DJ3530" s="77">
        <v>1.2677944665162009E-6</v>
      </c>
      <c r="DL3530" s="77">
        <v>0</v>
      </c>
      <c r="DM3530" s="77">
        <v>0</v>
      </c>
      <c r="DN3530" s="77">
        <v>0</v>
      </c>
      <c r="DO3530" s="77">
        <v>0</v>
      </c>
      <c r="DP3530" s="77">
        <v>0</v>
      </c>
      <c r="DQ3530" s="77">
        <v>0</v>
      </c>
      <c r="DR3530" s="77">
        <v>0</v>
      </c>
      <c r="DS3530" s="77">
        <v>6.7640297370059486E-4</v>
      </c>
      <c r="DT3530" s="77">
        <v>6.7640297370059486E-4</v>
      </c>
      <c r="DU3530" s="77">
        <v>0</v>
      </c>
      <c r="DV3530" s="77">
        <v>6.7640297370059486E-4</v>
      </c>
      <c r="DW3530" s="77">
        <v>6.7640297370059486E-4</v>
      </c>
      <c r="GE3530" s="77" t="s">
        <v>427</v>
      </c>
      <c r="GF3530" s="77" t="s">
        <v>155</v>
      </c>
      <c r="GG3530" s="77" t="s">
        <v>454</v>
      </c>
      <c r="GH3530" s="77" t="s">
        <v>300</v>
      </c>
      <c r="GI3530" s="77">
        <v>2025</v>
      </c>
      <c r="GJ3530" s="77" t="s">
        <v>303</v>
      </c>
      <c r="GK3530" s="77">
        <v>5534.8914862001911</v>
      </c>
      <c r="GL3530" s="77">
        <v>68.339461</v>
      </c>
      <c r="GM3530" s="77">
        <v>2025</v>
      </c>
      <c r="GN3530" s="77" t="s">
        <v>175</v>
      </c>
      <c r="GO3530" s="77">
        <v>5.3000000000000005E-2</v>
      </c>
      <c r="GP3530" s="77">
        <v>3</v>
      </c>
      <c r="GQ3530" s="77">
        <v>0</v>
      </c>
      <c r="GR3530" s="77" t="s">
        <v>423</v>
      </c>
      <c r="GS3530" s="77">
        <v>0</v>
      </c>
      <c r="GT3530" s="77">
        <v>0</v>
      </c>
      <c r="GU3530" s="77">
        <v>0</v>
      </c>
      <c r="GV3530" s="77">
        <v>0</v>
      </c>
      <c r="GW3530" s="77">
        <v>0</v>
      </c>
      <c r="GX3530" s="77">
        <v>0</v>
      </c>
      <c r="GY3530" s="77">
        <v>5.5966209081309407E-2</v>
      </c>
      <c r="GZ3530" s="77">
        <v>309.76689415903928</v>
      </c>
    </row>
    <row r="3531" spans="98:208" x14ac:dyDescent="0.25">
      <c r="CT3531" s="77" t="s">
        <v>155</v>
      </c>
      <c r="CU3531" s="77" t="s">
        <v>495</v>
      </c>
      <c r="CV3531" s="77" t="s">
        <v>460</v>
      </c>
      <c r="CW3531" s="77">
        <v>2025</v>
      </c>
      <c r="CX3531" s="77">
        <v>0</v>
      </c>
      <c r="CY3531" s="77">
        <v>0</v>
      </c>
      <c r="CZ3531" s="77">
        <v>0</v>
      </c>
      <c r="DA3531" s="77">
        <v>0</v>
      </c>
      <c r="DB3531" s="77">
        <v>9129.7460702364933</v>
      </c>
      <c r="DC3531" s="77">
        <v>233.23007680790039</v>
      </c>
      <c r="DD3531" s="77">
        <v>8896.5159934285311</v>
      </c>
      <c r="DE3531" s="77">
        <v>0</v>
      </c>
      <c r="DF3531" s="77">
        <v>0</v>
      </c>
      <c r="DG3531" s="77">
        <v>0</v>
      </c>
      <c r="DH3531" s="77">
        <v>0</v>
      </c>
      <c r="DI3531" s="77">
        <v>533.52731185149969</v>
      </c>
      <c r="DJ3531" s="77">
        <v>1.2677944665162009E-6</v>
      </c>
      <c r="DL3531" s="77">
        <v>0</v>
      </c>
      <c r="DM3531" s="77">
        <v>0</v>
      </c>
      <c r="DN3531" s="77">
        <v>0</v>
      </c>
      <c r="DO3531" s="77">
        <v>0</v>
      </c>
      <c r="DP3531" s="77">
        <v>0</v>
      </c>
      <c r="DQ3531" s="77">
        <v>0</v>
      </c>
      <c r="DR3531" s="77">
        <v>0</v>
      </c>
      <c r="DS3531" s="77">
        <v>0</v>
      </c>
      <c r="DT3531" s="77">
        <v>0</v>
      </c>
      <c r="DU3531" s="77">
        <v>0</v>
      </c>
      <c r="DV3531" s="77">
        <v>6.7640297370059486E-4</v>
      </c>
      <c r="DW3531" s="77">
        <v>6.7640297370059486E-4</v>
      </c>
      <c r="GE3531" s="77" t="s">
        <v>422</v>
      </c>
      <c r="GF3531" s="77" t="s">
        <v>155</v>
      </c>
      <c r="GG3531" s="77" t="s">
        <v>454</v>
      </c>
      <c r="GH3531" s="77" t="s">
        <v>432</v>
      </c>
      <c r="GI3531" s="77">
        <v>2021</v>
      </c>
      <c r="GJ3531" s="77" t="s">
        <v>305</v>
      </c>
      <c r="GK3531" s="77">
        <v>222.22942162783099</v>
      </c>
      <c r="GL3531" s="77">
        <v>68.339461</v>
      </c>
      <c r="GM3531" s="77">
        <v>2021</v>
      </c>
      <c r="GN3531" s="77" t="s">
        <v>175</v>
      </c>
      <c r="GO3531" s="77">
        <v>0.13250000000000001</v>
      </c>
      <c r="GP3531" s="77">
        <v>3</v>
      </c>
      <c r="GQ3531" s="77">
        <v>0</v>
      </c>
      <c r="GR3531" s="77" t="s">
        <v>423</v>
      </c>
      <c r="GS3531" s="77">
        <v>0.1527377521613833</v>
      </c>
      <c r="GT3531" s="77">
        <v>33.942822323559206</v>
      </c>
      <c r="GU3531" s="77">
        <v>0.1527377521613833</v>
      </c>
      <c r="GV3531" s="77">
        <v>33.942822323559206</v>
      </c>
      <c r="GW3531" s="77">
        <v>0</v>
      </c>
      <c r="GX3531" s="77">
        <v>0</v>
      </c>
      <c r="GY3531" s="77">
        <v>0</v>
      </c>
      <c r="GZ3531" s="77">
        <v>0</v>
      </c>
    </row>
    <row r="3532" spans="98:208" x14ac:dyDescent="0.25">
      <c r="CT3532" s="77" t="s">
        <v>155</v>
      </c>
      <c r="CU3532" s="77" t="s">
        <v>495</v>
      </c>
      <c r="CV3532" s="77" t="s">
        <v>467</v>
      </c>
      <c r="CW3532" s="77">
        <v>2020</v>
      </c>
      <c r="CX3532" s="77">
        <v>0</v>
      </c>
      <c r="CY3532" s="77">
        <v>0</v>
      </c>
      <c r="CZ3532" s="77">
        <v>0</v>
      </c>
      <c r="DA3532" s="77">
        <v>0</v>
      </c>
      <c r="DB3532" s="77">
        <v>5.2405583313015391</v>
      </c>
      <c r="DC3532" s="77">
        <v>0.69641821681223259</v>
      </c>
      <c r="DD3532" s="77">
        <v>2.9419641522810172</v>
      </c>
      <c r="DE3532" s="77">
        <v>1.6021759622082901</v>
      </c>
      <c r="DF3532" s="77">
        <v>0.3606876487424131</v>
      </c>
      <c r="DG3532" s="77">
        <v>0</v>
      </c>
      <c r="DH3532" s="77">
        <v>0</v>
      </c>
      <c r="DI3532" s="77">
        <v>0</v>
      </c>
      <c r="DJ3532" s="77">
        <v>7.6067668124090399E-6</v>
      </c>
      <c r="DL3532" s="77">
        <v>0</v>
      </c>
      <c r="DM3532" s="77">
        <v>2.743666836099637E-6</v>
      </c>
      <c r="DN3532" s="77">
        <v>2.743666836099637E-6</v>
      </c>
      <c r="DO3532" s="77">
        <v>0</v>
      </c>
      <c r="DP3532" s="77">
        <v>0</v>
      </c>
      <c r="DQ3532" s="77">
        <v>0</v>
      </c>
      <c r="DR3532" s="77">
        <v>0</v>
      </c>
      <c r="DS3532" s="77">
        <v>0</v>
      </c>
      <c r="DT3532" s="77">
        <v>0</v>
      </c>
      <c r="DU3532" s="77">
        <v>0</v>
      </c>
      <c r="DV3532" s="77">
        <v>0</v>
      </c>
      <c r="DW3532" s="77">
        <v>0</v>
      </c>
      <c r="GE3532" s="77" t="s">
        <v>425</v>
      </c>
      <c r="GF3532" s="77" t="s">
        <v>155</v>
      </c>
      <c r="GG3532" s="77" t="s">
        <v>454</v>
      </c>
      <c r="GH3532" s="77" t="s">
        <v>432</v>
      </c>
      <c r="GI3532" s="77">
        <v>2021</v>
      </c>
      <c r="GJ3532" s="77" t="s">
        <v>301</v>
      </c>
      <c r="GK3532" s="77">
        <v>8585.7228092479636</v>
      </c>
      <c r="GL3532" s="77">
        <v>68.339461</v>
      </c>
      <c r="GM3532" s="77">
        <v>2021</v>
      </c>
      <c r="GN3532" s="77" t="s">
        <v>175</v>
      </c>
      <c r="GO3532" s="77">
        <v>5.3000000000000005E-2</v>
      </c>
      <c r="GP3532" s="77">
        <v>3</v>
      </c>
      <c r="GQ3532" s="77">
        <v>0</v>
      </c>
      <c r="GR3532" s="77" t="s">
        <v>423</v>
      </c>
      <c r="GS3532" s="77">
        <v>5.5966209081309407E-2</v>
      </c>
      <c r="GT3532" s="77">
        <v>480.51035785653869</v>
      </c>
      <c r="GU3532" s="77">
        <v>5.5966209081309407E-2</v>
      </c>
      <c r="GV3532" s="77">
        <v>480.51035785653869</v>
      </c>
      <c r="GW3532" s="77">
        <v>0</v>
      </c>
      <c r="GX3532" s="77">
        <v>0</v>
      </c>
      <c r="GY3532" s="77">
        <v>0</v>
      </c>
      <c r="GZ3532" s="77">
        <v>0</v>
      </c>
    </row>
    <row r="3533" spans="98:208" x14ac:dyDescent="0.25">
      <c r="CT3533" s="77" t="s">
        <v>155</v>
      </c>
      <c r="CU3533" s="77" t="s">
        <v>495</v>
      </c>
      <c r="CV3533" s="77" t="s">
        <v>467</v>
      </c>
      <c r="CW3533" s="77">
        <v>2021</v>
      </c>
      <c r="CX3533" s="77">
        <v>0</v>
      </c>
      <c r="CY3533" s="77">
        <v>0</v>
      </c>
      <c r="CZ3533" s="77">
        <v>0</v>
      </c>
      <c r="DA3533" s="77">
        <v>0</v>
      </c>
      <c r="DB3533" s="77">
        <v>5.2405583313015391</v>
      </c>
      <c r="DC3533" s="77">
        <v>0.69641821681223259</v>
      </c>
      <c r="DD3533" s="77">
        <v>2.9419641522810172</v>
      </c>
      <c r="DE3533" s="77">
        <v>1.6021759622082901</v>
      </c>
      <c r="DF3533" s="77">
        <v>0.3606876487424131</v>
      </c>
      <c r="DG3533" s="77">
        <v>0.3606876487424131</v>
      </c>
      <c r="DH3533" s="77">
        <v>0</v>
      </c>
      <c r="DI3533" s="77">
        <v>0</v>
      </c>
      <c r="DJ3533" s="77">
        <v>7.6067668124090399E-6</v>
      </c>
      <c r="DL3533" s="77">
        <v>0</v>
      </c>
      <c r="DM3533" s="77">
        <v>2.743666836099637E-6</v>
      </c>
      <c r="DN3533" s="77">
        <v>2.743666836099637E-6</v>
      </c>
      <c r="DO3533" s="77">
        <v>0</v>
      </c>
      <c r="DP3533" s="77">
        <v>2.743666836099637E-6</v>
      </c>
      <c r="DQ3533" s="77">
        <v>2.743666836099637E-6</v>
      </c>
      <c r="DR3533" s="77">
        <v>0</v>
      </c>
      <c r="DS3533" s="77">
        <v>0</v>
      </c>
      <c r="DT3533" s="77">
        <v>0</v>
      </c>
      <c r="DU3533" s="77">
        <v>0</v>
      </c>
      <c r="DV3533" s="77">
        <v>0</v>
      </c>
      <c r="DW3533" s="77">
        <v>0</v>
      </c>
      <c r="GE3533" s="77" t="s">
        <v>422</v>
      </c>
      <c r="GF3533" s="77" t="s">
        <v>155</v>
      </c>
      <c r="GG3533" s="77" t="s">
        <v>454</v>
      </c>
      <c r="GH3533" s="77" t="s">
        <v>432</v>
      </c>
      <c r="GI3533" s="77">
        <v>2022</v>
      </c>
      <c r="GJ3533" s="77" t="s">
        <v>305</v>
      </c>
      <c r="GK3533" s="77">
        <v>222.22942162783099</v>
      </c>
      <c r="GL3533" s="77">
        <v>68.339461</v>
      </c>
      <c r="GM3533" s="77">
        <v>2022</v>
      </c>
      <c r="GN3533" s="77" t="s">
        <v>175</v>
      </c>
      <c r="GO3533" s="77">
        <v>0.13250000000000001</v>
      </c>
      <c r="GP3533" s="77">
        <v>3</v>
      </c>
      <c r="GQ3533" s="77">
        <v>0</v>
      </c>
      <c r="GR3533" s="77" t="s">
        <v>423</v>
      </c>
      <c r="GS3533" s="77">
        <v>0.1527377521613833</v>
      </c>
      <c r="GT3533" s="77">
        <v>33.942822323559206</v>
      </c>
      <c r="GU3533" s="77">
        <v>0.1527377521613833</v>
      </c>
      <c r="GV3533" s="77">
        <v>33.942822323559206</v>
      </c>
      <c r="GW3533" s="77">
        <v>0.1527377521613833</v>
      </c>
      <c r="GX3533" s="77">
        <v>33.942822323559206</v>
      </c>
      <c r="GY3533" s="77">
        <v>0</v>
      </c>
      <c r="GZ3533" s="77">
        <v>0</v>
      </c>
    </row>
    <row r="3534" spans="98:208" x14ac:dyDescent="0.25">
      <c r="CT3534" s="77" t="s">
        <v>155</v>
      </c>
      <c r="CU3534" s="77" t="s">
        <v>495</v>
      </c>
      <c r="CV3534" s="77" t="s">
        <v>467</v>
      </c>
      <c r="CW3534" s="77">
        <v>2022</v>
      </c>
      <c r="CX3534" s="77">
        <v>0</v>
      </c>
      <c r="CY3534" s="77">
        <v>0</v>
      </c>
      <c r="CZ3534" s="77">
        <v>0</v>
      </c>
      <c r="DA3534" s="77">
        <v>0</v>
      </c>
      <c r="DB3534" s="77">
        <v>5.2405583313015391</v>
      </c>
      <c r="DC3534" s="77">
        <v>0.69641821681223259</v>
      </c>
      <c r="DD3534" s="77">
        <v>2.9419641522810172</v>
      </c>
      <c r="DE3534" s="77">
        <v>1.6021759622082901</v>
      </c>
      <c r="DF3534" s="77">
        <v>0.3606876487424131</v>
      </c>
      <c r="DG3534" s="77">
        <v>0.3606876487424131</v>
      </c>
      <c r="DH3534" s="77">
        <v>0.3606876487424131</v>
      </c>
      <c r="DI3534" s="77">
        <v>0</v>
      </c>
      <c r="DJ3534" s="77">
        <v>7.6067668124090399E-6</v>
      </c>
      <c r="DL3534" s="77">
        <v>0</v>
      </c>
      <c r="DM3534" s="77">
        <v>2.743666836099637E-6</v>
      </c>
      <c r="DN3534" s="77">
        <v>2.743666836099637E-6</v>
      </c>
      <c r="DO3534" s="77">
        <v>0</v>
      </c>
      <c r="DP3534" s="77">
        <v>2.743666836099637E-6</v>
      </c>
      <c r="DQ3534" s="77">
        <v>2.743666836099637E-6</v>
      </c>
      <c r="DR3534" s="77">
        <v>0</v>
      </c>
      <c r="DS3534" s="77">
        <v>2.743666836099637E-6</v>
      </c>
      <c r="DT3534" s="77">
        <v>2.743666836099637E-6</v>
      </c>
      <c r="DU3534" s="77">
        <v>0</v>
      </c>
      <c r="DV3534" s="77">
        <v>0</v>
      </c>
      <c r="DW3534" s="77">
        <v>0</v>
      </c>
      <c r="GE3534" s="77" t="s">
        <v>425</v>
      </c>
      <c r="GF3534" s="77" t="s">
        <v>155</v>
      </c>
      <c r="GG3534" s="77" t="s">
        <v>454</v>
      </c>
      <c r="GH3534" s="77" t="s">
        <v>432</v>
      </c>
      <c r="GI3534" s="77">
        <v>2022</v>
      </c>
      <c r="GJ3534" s="77" t="s">
        <v>301</v>
      </c>
      <c r="GK3534" s="77">
        <v>8585.7228092479636</v>
      </c>
      <c r="GL3534" s="77">
        <v>68.339461</v>
      </c>
      <c r="GM3534" s="77">
        <v>2022</v>
      </c>
      <c r="GN3534" s="77" t="s">
        <v>175</v>
      </c>
      <c r="GO3534" s="77">
        <v>5.3000000000000005E-2</v>
      </c>
      <c r="GP3534" s="77">
        <v>3</v>
      </c>
      <c r="GQ3534" s="77">
        <v>0</v>
      </c>
      <c r="GR3534" s="77" t="s">
        <v>423</v>
      </c>
      <c r="GS3534" s="77">
        <v>5.5966209081309407E-2</v>
      </c>
      <c r="GT3534" s="77">
        <v>480.51035785653869</v>
      </c>
      <c r="GU3534" s="77">
        <v>5.5966209081309407E-2</v>
      </c>
      <c r="GV3534" s="77">
        <v>480.51035785653869</v>
      </c>
      <c r="GW3534" s="77">
        <v>5.5966209081309407E-2</v>
      </c>
      <c r="GX3534" s="77">
        <v>480.51035785653869</v>
      </c>
      <c r="GY3534" s="77">
        <v>0</v>
      </c>
      <c r="GZ3534" s="77">
        <v>0</v>
      </c>
    </row>
    <row r="3535" spans="98:208" x14ac:dyDescent="0.25">
      <c r="CT3535" s="77" t="s">
        <v>155</v>
      </c>
      <c r="CU3535" s="77" t="s">
        <v>495</v>
      </c>
      <c r="CV3535" s="77" t="s">
        <v>467</v>
      </c>
      <c r="CW3535" s="77">
        <v>2023</v>
      </c>
      <c r="CX3535" s="77">
        <v>0</v>
      </c>
      <c r="CY3535" s="77">
        <v>0</v>
      </c>
      <c r="CZ3535" s="77">
        <v>0</v>
      </c>
      <c r="DA3535" s="77">
        <v>0</v>
      </c>
      <c r="DB3535" s="77">
        <v>5.4750346070077649</v>
      </c>
      <c r="DC3535" s="77">
        <v>0.71896016785821393</v>
      </c>
      <c r="DD3535" s="77">
        <v>3.071497198615103</v>
      </c>
      <c r="DE3535" s="77">
        <v>1.6845772405344479</v>
      </c>
      <c r="DF3535" s="77">
        <v>0</v>
      </c>
      <c r="DG3535" s="77">
        <v>0.37599181639994955</v>
      </c>
      <c r="DH3535" s="77">
        <v>0.37599181639994955</v>
      </c>
      <c r="DI3535" s="77">
        <v>0.37599181639994955</v>
      </c>
      <c r="DJ3535" s="77">
        <v>7.6067668124090399E-6</v>
      </c>
      <c r="DL3535" s="77">
        <v>0</v>
      </c>
      <c r="DM3535" s="77">
        <v>0</v>
      </c>
      <c r="DN3535" s="77">
        <v>0</v>
      </c>
      <c r="DO3535" s="77">
        <v>0</v>
      </c>
      <c r="DP3535" s="77">
        <v>2.8600820707285291E-6</v>
      </c>
      <c r="DQ3535" s="77">
        <v>2.8600820707285291E-6</v>
      </c>
      <c r="DR3535" s="77">
        <v>0</v>
      </c>
      <c r="DS3535" s="77">
        <v>2.8600820707285291E-6</v>
      </c>
      <c r="DT3535" s="77">
        <v>2.8600820707285291E-6</v>
      </c>
      <c r="DU3535" s="77">
        <v>0</v>
      </c>
      <c r="DV3535" s="77">
        <v>2.8600820707285291E-6</v>
      </c>
      <c r="DW3535" s="77">
        <v>2.8600820707285291E-6</v>
      </c>
      <c r="GE3535" s="77" t="s">
        <v>422</v>
      </c>
      <c r="GF3535" s="77" t="s">
        <v>155</v>
      </c>
      <c r="GG3535" s="77" t="s">
        <v>454</v>
      </c>
      <c r="GH3535" s="77" t="s">
        <v>432</v>
      </c>
      <c r="GI3535" s="77">
        <v>2023</v>
      </c>
      <c r="GJ3535" s="77" t="s">
        <v>305</v>
      </c>
      <c r="GK3535" s="77">
        <v>233.23007680793961</v>
      </c>
      <c r="GL3535" s="77">
        <v>68.339461</v>
      </c>
      <c r="GM3535" s="77">
        <v>2023</v>
      </c>
      <c r="GN3535" s="77" t="s">
        <v>175</v>
      </c>
      <c r="GO3535" s="77">
        <v>0.13250000000000001</v>
      </c>
      <c r="GP3535" s="77">
        <v>3</v>
      </c>
      <c r="GQ3535" s="77">
        <v>0</v>
      </c>
      <c r="GR3535" s="77" t="s">
        <v>423</v>
      </c>
      <c r="GS3535" s="77">
        <v>0</v>
      </c>
      <c r="GT3535" s="77">
        <v>0</v>
      </c>
      <c r="GU3535" s="77">
        <v>0.1527377521613833</v>
      </c>
      <c r="GV3535" s="77">
        <v>35.623037668071468</v>
      </c>
      <c r="GW3535" s="77">
        <v>0.1527377521613833</v>
      </c>
      <c r="GX3535" s="77">
        <v>35.623037668071468</v>
      </c>
      <c r="GY3535" s="77">
        <v>0.1527377521613833</v>
      </c>
      <c r="GZ3535" s="77">
        <v>35.623037668071468</v>
      </c>
    </row>
    <row r="3536" spans="98:208" x14ac:dyDescent="0.25">
      <c r="CT3536" s="77" t="s">
        <v>155</v>
      </c>
      <c r="CU3536" s="77" t="s">
        <v>495</v>
      </c>
      <c r="CV3536" s="77" t="s">
        <v>467</v>
      </c>
      <c r="CW3536" s="77">
        <v>2024</v>
      </c>
      <c r="CX3536" s="77">
        <v>0</v>
      </c>
      <c r="CY3536" s="77">
        <v>0</v>
      </c>
      <c r="CZ3536" s="77">
        <v>0</v>
      </c>
      <c r="DA3536" s="77">
        <v>0</v>
      </c>
      <c r="DB3536" s="77">
        <v>5.4750346070077649</v>
      </c>
      <c r="DC3536" s="77">
        <v>0.71896016785821393</v>
      </c>
      <c r="DD3536" s="77">
        <v>3.071497198615103</v>
      </c>
      <c r="DE3536" s="77">
        <v>1.6845772405344479</v>
      </c>
      <c r="DF3536" s="77">
        <v>0</v>
      </c>
      <c r="DG3536" s="77">
        <v>0</v>
      </c>
      <c r="DH3536" s="77">
        <v>0.37599181639994955</v>
      </c>
      <c r="DI3536" s="77">
        <v>0.37599181639994955</v>
      </c>
      <c r="DJ3536" s="77">
        <v>7.6067668124090399E-6</v>
      </c>
      <c r="DL3536" s="77">
        <v>0</v>
      </c>
      <c r="DM3536" s="77">
        <v>0</v>
      </c>
      <c r="DN3536" s="77">
        <v>0</v>
      </c>
      <c r="DO3536" s="77">
        <v>0</v>
      </c>
      <c r="DP3536" s="77">
        <v>0</v>
      </c>
      <c r="DQ3536" s="77">
        <v>0</v>
      </c>
      <c r="DR3536" s="77">
        <v>0</v>
      </c>
      <c r="DS3536" s="77">
        <v>2.8600820707285291E-6</v>
      </c>
      <c r="DT3536" s="77">
        <v>2.8600820707285291E-6</v>
      </c>
      <c r="DU3536" s="77">
        <v>0</v>
      </c>
      <c r="DV3536" s="77">
        <v>2.8600820707285291E-6</v>
      </c>
      <c r="DW3536" s="77">
        <v>2.8600820707285291E-6</v>
      </c>
      <c r="GE3536" s="77" t="s">
        <v>425</v>
      </c>
      <c r="GF3536" s="77" t="s">
        <v>155</v>
      </c>
      <c r="GG3536" s="77" t="s">
        <v>454</v>
      </c>
      <c r="GH3536" s="77" t="s">
        <v>432</v>
      </c>
      <c r="GI3536" s="77">
        <v>2023</v>
      </c>
      <c r="GJ3536" s="77" t="s">
        <v>301</v>
      </c>
      <c r="GK3536" s="77">
        <v>8896.5159934286112</v>
      </c>
      <c r="GL3536" s="77">
        <v>68.339461</v>
      </c>
      <c r="GM3536" s="77">
        <v>2023</v>
      </c>
      <c r="GN3536" s="77" t="s">
        <v>175</v>
      </c>
      <c r="GO3536" s="77">
        <v>5.3000000000000005E-2</v>
      </c>
      <c r="GP3536" s="77">
        <v>3</v>
      </c>
      <c r="GQ3536" s="77">
        <v>0</v>
      </c>
      <c r="GR3536" s="77" t="s">
        <v>423</v>
      </c>
      <c r="GS3536" s="77">
        <v>0</v>
      </c>
      <c r="GT3536" s="77">
        <v>0</v>
      </c>
      <c r="GU3536" s="77">
        <v>5.5966209081309407E-2</v>
      </c>
      <c r="GV3536" s="77">
        <v>497.9042741834387</v>
      </c>
      <c r="GW3536" s="77">
        <v>5.5966209081309407E-2</v>
      </c>
      <c r="GX3536" s="77">
        <v>497.9042741834387</v>
      </c>
      <c r="GY3536" s="77">
        <v>5.5966209081309407E-2</v>
      </c>
      <c r="GZ3536" s="77">
        <v>497.9042741834387</v>
      </c>
    </row>
    <row r="3537" spans="98:208" x14ac:dyDescent="0.25">
      <c r="CT3537" s="77" t="s">
        <v>155</v>
      </c>
      <c r="CU3537" s="77" t="s">
        <v>495</v>
      </c>
      <c r="CV3537" s="77" t="s">
        <v>467</v>
      </c>
      <c r="CW3537" s="77">
        <v>2025</v>
      </c>
      <c r="CX3537" s="77">
        <v>0</v>
      </c>
      <c r="CY3537" s="77">
        <v>0</v>
      </c>
      <c r="CZ3537" s="77">
        <v>0</v>
      </c>
      <c r="DA3537" s="77">
        <v>0</v>
      </c>
      <c r="DB3537" s="77">
        <v>5.4750346070077649</v>
      </c>
      <c r="DC3537" s="77">
        <v>0.71896016785821393</v>
      </c>
      <c r="DD3537" s="77">
        <v>3.071497198615103</v>
      </c>
      <c r="DE3537" s="77">
        <v>1.6845772405344479</v>
      </c>
      <c r="DF3537" s="77">
        <v>0</v>
      </c>
      <c r="DG3537" s="77">
        <v>0</v>
      </c>
      <c r="DH3537" s="77">
        <v>0</v>
      </c>
      <c r="DI3537" s="77">
        <v>0.37599181639994955</v>
      </c>
      <c r="DJ3537" s="77">
        <v>7.6067668124090399E-6</v>
      </c>
      <c r="DL3537" s="77">
        <v>0</v>
      </c>
      <c r="DM3537" s="77">
        <v>0</v>
      </c>
      <c r="DN3537" s="77">
        <v>0</v>
      </c>
      <c r="DO3537" s="77">
        <v>0</v>
      </c>
      <c r="DP3537" s="77">
        <v>0</v>
      </c>
      <c r="DQ3537" s="77">
        <v>0</v>
      </c>
      <c r="DR3537" s="77">
        <v>0</v>
      </c>
      <c r="DS3537" s="77">
        <v>0</v>
      </c>
      <c r="DT3537" s="77">
        <v>0</v>
      </c>
      <c r="DU3537" s="77">
        <v>0</v>
      </c>
      <c r="DV3537" s="77">
        <v>2.8600820707285291E-6</v>
      </c>
      <c r="DW3537" s="77">
        <v>2.8600820707285291E-6</v>
      </c>
      <c r="GE3537" s="77" t="s">
        <v>422</v>
      </c>
      <c r="GF3537" s="77" t="s">
        <v>155</v>
      </c>
      <c r="GG3537" s="77" t="s">
        <v>454</v>
      </c>
      <c r="GH3537" s="77" t="s">
        <v>432</v>
      </c>
      <c r="GI3537" s="77">
        <v>2024</v>
      </c>
      <c r="GJ3537" s="77" t="s">
        <v>305</v>
      </c>
      <c r="GK3537" s="77">
        <v>233.23007680793961</v>
      </c>
      <c r="GL3537" s="77">
        <v>68.339461</v>
      </c>
      <c r="GM3537" s="77">
        <v>2024</v>
      </c>
      <c r="GN3537" s="77" t="s">
        <v>175</v>
      </c>
      <c r="GO3537" s="77">
        <v>0.13250000000000001</v>
      </c>
      <c r="GP3537" s="77">
        <v>3</v>
      </c>
      <c r="GQ3537" s="77">
        <v>0</v>
      </c>
      <c r="GR3537" s="77" t="s">
        <v>423</v>
      </c>
      <c r="GS3537" s="77">
        <v>0</v>
      </c>
      <c r="GT3537" s="77">
        <v>0</v>
      </c>
      <c r="GU3537" s="77">
        <v>0</v>
      </c>
      <c r="GV3537" s="77">
        <v>0</v>
      </c>
      <c r="GW3537" s="77">
        <v>0.1527377521613833</v>
      </c>
      <c r="GX3537" s="77">
        <v>35.623037668071468</v>
      </c>
      <c r="GY3537" s="77">
        <v>0.1527377521613833</v>
      </c>
      <c r="GZ3537" s="77">
        <v>35.623037668071468</v>
      </c>
    </row>
    <row r="3538" spans="98:208" x14ac:dyDescent="0.25">
      <c r="CT3538" s="77" t="s">
        <v>155</v>
      </c>
      <c r="CU3538" s="77" t="s">
        <v>495</v>
      </c>
      <c r="CV3538" s="77" t="s">
        <v>474</v>
      </c>
      <c r="CW3538" s="77">
        <v>2020</v>
      </c>
      <c r="CX3538" s="77">
        <v>0</v>
      </c>
      <c r="CY3538" s="77">
        <v>0</v>
      </c>
      <c r="CZ3538" s="77">
        <v>0</v>
      </c>
      <c r="DA3538" s="77">
        <v>0</v>
      </c>
      <c r="DB3538" s="77">
        <v>7.7900575334994018E-2</v>
      </c>
      <c r="DC3538" s="77">
        <v>3.6425060683975767E-2</v>
      </c>
      <c r="DD3538" s="77">
        <v>1.580872452544191E-3</v>
      </c>
      <c r="DE3538" s="77">
        <v>3.9894642198474037E-2</v>
      </c>
      <c r="DF3538" s="77">
        <v>7.8847092159262354E-3</v>
      </c>
      <c r="DG3538" s="77">
        <v>0</v>
      </c>
      <c r="DH3538" s="77">
        <v>0</v>
      </c>
      <c r="DI3538" s="77">
        <v>0</v>
      </c>
      <c r="DJ3538" s="77">
        <v>1.0452261054E-4</v>
      </c>
      <c r="DL3538" s="77">
        <v>0</v>
      </c>
      <c r="DM3538" s="77">
        <v>8.2413039059740661E-7</v>
      </c>
      <c r="DN3538" s="77">
        <v>8.2413039059740661E-7</v>
      </c>
      <c r="DO3538" s="77">
        <v>0</v>
      </c>
      <c r="DP3538" s="77">
        <v>0</v>
      </c>
      <c r="DQ3538" s="77">
        <v>0</v>
      </c>
      <c r="DR3538" s="77">
        <v>0</v>
      </c>
      <c r="DS3538" s="77">
        <v>0</v>
      </c>
      <c r="DT3538" s="77">
        <v>0</v>
      </c>
      <c r="DU3538" s="77">
        <v>0</v>
      </c>
      <c r="DV3538" s="77">
        <v>0</v>
      </c>
      <c r="DW3538" s="77">
        <v>0</v>
      </c>
      <c r="GE3538" s="77" t="s">
        <v>425</v>
      </c>
      <c r="GF3538" s="77" t="s">
        <v>155</v>
      </c>
      <c r="GG3538" s="77" t="s">
        <v>454</v>
      </c>
      <c r="GH3538" s="77" t="s">
        <v>432</v>
      </c>
      <c r="GI3538" s="77">
        <v>2024</v>
      </c>
      <c r="GJ3538" s="77" t="s">
        <v>301</v>
      </c>
      <c r="GK3538" s="77">
        <v>8896.5159934286112</v>
      </c>
      <c r="GL3538" s="77">
        <v>68.339461</v>
      </c>
      <c r="GM3538" s="77">
        <v>2024</v>
      </c>
      <c r="GN3538" s="77" t="s">
        <v>175</v>
      </c>
      <c r="GO3538" s="77">
        <v>5.3000000000000005E-2</v>
      </c>
      <c r="GP3538" s="77">
        <v>3</v>
      </c>
      <c r="GQ3538" s="77">
        <v>0</v>
      </c>
      <c r="GR3538" s="77" t="s">
        <v>423</v>
      </c>
      <c r="GS3538" s="77">
        <v>0</v>
      </c>
      <c r="GT3538" s="77">
        <v>0</v>
      </c>
      <c r="GU3538" s="77">
        <v>0</v>
      </c>
      <c r="GV3538" s="77">
        <v>0</v>
      </c>
      <c r="GW3538" s="77">
        <v>5.5966209081309407E-2</v>
      </c>
      <c r="GX3538" s="77">
        <v>497.9042741834387</v>
      </c>
      <c r="GY3538" s="77">
        <v>5.5966209081309407E-2</v>
      </c>
      <c r="GZ3538" s="77">
        <v>497.9042741834387</v>
      </c>
    </row>
    <row r="3539" spans="98:208" x14ac:dyDescent="0.25">
      <c r="CT3539" s="77" t="s">
        <v>155</v>
      </c>
      <c r="CU3539" s="77" t="s">
        <v>495</v>
      </c>
      <c r="CV3539" s="77" t="s">
        <v>474</v>
      </c>
      <c r="CW3539" s="77">
        <v>2021</v>
      </c>
      <c r="CX3539" s="77">
        <v>0</v>
      </c>
      <c r="CY3539" s="77">
        <v>0</v>
      </c>
      <c r="CZ3539" s="77">
        <v>0</v>
      </c>
      <c r="DA3539" s="77">
        <v>0</v>
      </c>
      <c r="DB3539" s="77">
        <v>7.7900575334994018E-2</v>
      </c>
      <c r="DC3539" s="77">
        <v>3.6425060683975767E-2</v>
      </c>
      <c r="DD3539" s="77">
        <v>1.580872452544191E-3</v>
      </c>
      <c r="DE3539" s="77">
        <v>3.9894642198474037E-2</v>
      </c>
      <c r="DF3539" s="77">
        <v>7.8847092159262354E-3</v>
      </c>
      <c r="DG3539" s="77">
        <v>7.8847092159262354E-3</v>
      </c>
      <c r="DH3539" s="77">
        <v>0</v>
      </c>
      <c r="DI3539" s="77">
        <v>0</v>
      </c>
      <c r="DJ3539" s="77">
        <v>1.0452261054E-4</v>
      </c>
      <c r="DL3539" s="77">
        <v>0</v>
      </c>
      <c r="DM3539" s="77">
        <v>8.2413039059740661E-7</v>
      </c>
      <c r="DN3539" s="77">
        <v>8.2413039059740661E-7</v>
      </c>
      <c r="DO3539" s="77">
        <v>0</v>
      </c>
      <c r="DP3539" s="77">
        <v>8.2413039059740661E-7</v>
      </c>
      <c r="DQ3539" s="77">
        <v>8.2413039059740661E-7</v>
      </c>
      <c r="DR3539" s="77">
        <v>0</v>
      </c>
      <c r="DS3539" s="77">
        <v>0</v>
      </c>
      <c r="DT3539" s="77">
        <v>0</v>
      </c>
      <c r="DU3539" s="77">
        <v>0</v>
      </c>
      <c r="DV3539" s="77">
        <v>0</v>
      </c>
      <c r="DW3539" s="77">
        <v>0</v>
      </c>
      <c r="GE3539" s="77" t="s">
        <v>422</v>
      </c>
      <c r="GF3539" s="77" t="s">
        <v>155</v>
      </c>
      <c r="GG3539" s="77" t="s">
        <v>454</v>
      </c>
      <c r="GH3539" s="77" t="s">
        <v>432</v>
      </c>
      <c r="GI3539" s="77">
        <v>2025</v>
      </c>
      <c r="GJ3539" s="77" t="s">
        <v>305</v>
      </c>
      <c r="GK3539" s="77">
        <v>233.23007680793961</v>
      </c>
      <c r="GL3539" s="77">
        <v>68.339461</v>
      </c>
      <c r="GM3539" s="77">
        <v>2025</v>
      </c>
      <c r="GN3539" s="77" t="s">
        <v>175</v>
      </c>
      <c r="GO3539" s="77">
        <v>0.13250000000000001</v>
      </c>
      <c r="GP3539" s="77">
        <v>3</v>
      </c>
      <c r="GQ3539" s="77">
        <v>0</v>
      </c>
      <c r="GR3539" s="77" t="s">
        <v>423</v>
      </c>
      <c r="GS3539" s="77">
        <v>0</v>
      </c>
      <c r="GT3539" s="77">
        <v>0</v>
      </c>
      <c r="GU3539" s="77">
        <v>0</v>
      </c>
      <c r="GV3539" s="77">
        <v>0</v>
      </c>
      <c r="GW3539" s="77">
        <v>0</v>
      </c>
      <c r="GX3539" s="77">
        <v>0</v>
      </c>
      <c r="GY3539" s="77">
        <v>0.1527377521613833</v>
      </c>
      <c r="GZ3539" s="77">
        <v>35.623037668071468</v>
      </c>
    </row>
    <row r="3540" spans="98:208" x14ac:dyDescent="0.25">
      <c r="CT3540" s="77" t="s">
        <v>155</v>
      </c>
      <c r="CU3540" s="77" t="s">
        <v>495</v>
      </c>
      <c r="CV3540" s="77" t="s">
        <v>474</v>
      </c>
      <c r="CW3540" s="77">
        <v>2022</v>
      </c>
      <c r="CX3540" s="77">
        <v>0</v>
      </c>
      <c r="CY3540" s="77">
        <v>0</v>
      </c>
      <c r="CZ3540" s="77">
        <v>0</v>
      </c>
      <c r="DA3540" s="77">
        <v>0</v>
      </c>
      <c r="DB3540" s="77">
        <v>7.7900575334994018E-2</v>
      </c>
      <c r="DC3540" s="77">
        <v>3.6425060683975767E-2</v>
      </c>
      <c r="DD3540" s="77">
        <v>1.580872452544191E-3</v>
      </c>
      <c r="DE3540" s="77">
        <v>3.9894642198474037E-2</v>
      </c>
      <c r="DF3540" s="77">
        <v>7.8847092159262354E-3</v>
      </c>
      <c r="DG3540" s="77">
        <v>7.8847092159262354E-3</v>
      </c>
      <c r="DH3540" s="77">
        <v>7.8847092159262354E-3</v>
      </c>
      <c r="DI3540" s="77">
        <v>0</v>
      </c>
      <c r="DJ3540" s="77">
        <v>1.0452261054E-4</v>
      </c>
      <c r="DL3540" s="77">
        <v>0</v>
      </c>
      <c r="DM3540" s="77">
        <v>8.2413039059740661E-7</v>
      </c>
      <c r="DN3540" s="77">
        <v>8.2413039059740661E-7</v>
      </c>
      <c r="DO3540" s="77">
        <v>0</v>
      </c>
      <c r="DP3540" s="77">
        <v>8.2413039059740661E-7</v>
      </c>
      <c r="DQ3540" s="77">
        <v>8.2413039059740661E-7</v>
      </c>
      <c r="DR3540" s="77">
        <v>0</v>
      </c>
      <c r="DS3540" s="77">
        <v>8.2413039059740661E-7</v>
      </c>
      <c r="DT3540" s="77">
        <v>8.2413039059740661E-7</v>
      </c>
      <c r="DU3540" s="77">
        <v>0</v>
      </c>
      <c r="DV3540" s="77">
        <v>0</v>
      </c>
      <c r="DW3540" s="77">
        <v>0</v>
      </c>
      <c r="GE3540" s="77" t="s">
        <v>425</v>
      </c>
      <c r="GF3540" s="77" t="s">
        <v>155</v>
      </c>
      <c r="GG3540" s="77" t="s">
        <v>454</v>
      </c>
      <c r="GH3540" s="77" t="s">
        <v>432</v>
      </c>
      <c r="GI3540" s="77">
        <v>2025</v>
      </c>
      <c r="GJ3540" s="77" t="s">
        <v>301</v>
      </c>
      <c r="GK3540" s="77">
        <v>8896.5159934286112</v>
      </c>
      <c r="GL3540" s="77">
        <v>68.339461</v>
      </c>
      <c r="GM3540" s="77">
        <v>2025</v>
      </c>
      <c r="GN3540" s="77" t="s">
        <v>175</v>
      </c>
      <c r="GO3540" s="77">
        <v>5.3000000000000005E-2</v>
      </c>
      <c r="GP3540" s="77">
        <v>3</v>
      </c>
      <c r="GQ3540" s="77">
        <v>0</v>
      </c>
      <c r="GR3540" s="77" t="s">
        <v>423</v>
      </c>
      <c r="GS3540" s="77">
        <v>0</v>
      </c>
      <c r="GT3540" s="77">
        <v>0</v>
      </c>
      <c r="GU3540" s="77">
        <v>0</v>
      </c>
      <c r="GV3540" s="77">
        <v>0</v>
      </c>
      <c r="GW3540" s="77">
        <v>0</v>
      </c>
      <c r="GX3540" s="77">
        <v>0</v>
      </c>
      <c r="GY3540" s="77">
        <v>5.5966209081309407E-2</v>
      </c>
      <c r="GZ3540" s="77">
        <v>497.9042741834387</v>
      </c>
    </row>
    <row r="3541" spans="98:208" x14ac:dyDescent="0.25">
      <c r="CT3541" s="77" t="s">
        <v>155</v>
      </c>
      <c r="CU3541" s="77" t="s">
        <v>495</v>
      </c>
      <c r="CV3541" s="77" t="s">
        <v>474</v>
      </c>
      <c r="CW3541" s="77">
        <v>2023</v>
      </c>
      <c r="CX3541" s="77">
        <v>0</v>
      </c>
      <c r="CY3541" s="77">
        <v>0</v>
      </c>
      <c r="CZ3541" s="77">
        <v>0</v>
      </c>
      <c r="DA3541" s="77">
        <v>0</v>
      </c>
      <c r="DB3541" s="77">
        <v>8.0408269037024208E-2</v>
      </c>
      <c r="DC3541" s="77">
        <v>3.7590224611412718E-2</v>
      </c>
      <c r="DD3541" s="77">
        <v>1.6314334115696959E-3</v>
      </c>
      <c r="DE3541" s="77">
        <v>4.1186611014041787E-2</v>
      </c>
      <c r="DF3541" s="77">
        <v>0</v>
      </c>
      <c r="DG3541" s="77">
        <v>8.1378100371652523E-3</v>
      </c>
      <c r="DH3541" s="77">
        <v>8.1378100371652523E-3</v>
      </c>
      <c r="DI3541" s="77">
        <v>8.1378100371652523E-3</v>
      </c>
      <c r="DJ3541" s="77">
        <v>1.0452261054E-4</v>
      </c>
      <c r="DL3541" s="77">
        <v>0</v>
      </c>
      <c r="DM3541" s="77">
        <v>0</v>
      </c>
      <c r="DN3541" s="77">
        <v>0</v>
      </c>
      <c r="DO3541" s="77">
        <v>0</v>
      </c>
      <c r="DP3541" s="77">
        <v>8.5058514916312656E-7</v>
      </c>
      <c r="DQ3541" s="77">
        <v>8.5058514916312656E-7</v>
      </c>
      <c r="DR3541" s="77">
        <v>0</v>
      </c>
      <c r="DS3541" s="77">
        <v>8.5058514916312656E-7</v>
      </c>
      <c r="DT3541" s="77">
        <v>8.5058514916312656E-7</v>
      </c>
      <c r="DU3541" s="77">
        <v>0</v>
      </c>
      <c r="DV3541" s="77">
        <v>8.5058514916312656E-7</v>
      </c>
      <c r="DW3541" s="77">
        <v>8.5058514916312656E-7</v>
      </c>
      <c r="GE3541" s="77" t="s">
        <v>422</v>
      </c>
      <c r="GF3541" s="77" t="s">
        <v>155</v>
      </c>
      <c r="GG3541" s="77" t="s">
        <v>454</v>
      </c>
      <c r="GH3541" s="77" t="s">
        <v>439</v>
      </c>
      <c r="GI3541" s="77">
        <v>2021</v>
      </c>
      <c r="GJ3541" s="77" t="s">
        <v>305</v>
      </c>
      <c r="GK3541" s="77">
        <v>0.69641821681223348</v>
      </c>
      <c r="GL3541" s="77">
        <v>68.339461</v>
      </c>
      <c r="GM3541" s="77">
        <v>2021</v>
      </c>
      <c r="GN3541" s="77" t="s">
        <v>175</v>
      </c>
      <c r="GO3541" s="77">
        <v>0.13250000000000001</v>
      </c>
      <c r="GP3541" s="77">
        <v>3</v>
      </c>
      <c r="GQ3541" s="77">
        <v>0</v>
      </c>
      <c r="GR3541" s="77" t="s">
        <v>423</v>
      </c>
      <c r="GS3541" s="77">
        <v>0.1527377521613833</v>
      </c>
      <c r="GT3541" s="77">
        <v>0.10636935300013942</v>
      </c>
      <c r="GU3541" s="77">
        <v>0.1527377521613833</v>
      </c>
      <c r="GV3541" s="77">
        <v>0.10636935300013942</v>
      </c>
      <c r="GW3541" s="77">
        <v>0</v>
      </c>
      <c r="GX3541" s="77">
        <v>0</v>
      </c>
      <c r="GY3541" s="77">
        <v>0</v>
      </c>
      <c r="GZ3541" s="77">
        <v>0</v>
      </c>
    </row>
    <row r="3542" spans="98:208" x14ac:dyDescent="0.25">
      <c r="CT3542" s="77" t="s">
        <v>155</v>
      </c>
      <c r="CU3542" s="77" t="s">
        <v>495</v>
      </c>
      <c r="CV3542" s="77" t="s">
        <v>474</v>
      </c>
      <c r="CW3542" s="77">
        <v>2024</v>
      </c>
      <c r="CX3542" s="77">
        <v>0</v>
      </c>
      <c r="CY3542" s="77">
        <v>0</v>
      </c>
      <c r="CZ3542" s="77">
        <v>0</v>
      </c>
      <c r="DA3542" s="77">
        <v>0</v>
      </c>
      <c r="DB3542" s="77">
        <v>8.0408269037024208E-2</v>
      </c>
      <c r="DC3542" s="77">
        <v>3.7590224611412718E-2</v>
      </c>
      <c r="DD3542" s="77">
        <v>1.6314334115696959E-3</v>
      </c>
      <c r="DE3542" s="77">
        <v>4.1186611014041787E-2</v>
      </c>
      <c r="DF3542" s="77">
        <v>0</v>
      </c>
      <c r="DG3542" s="77">
        <v>0</v>
      </c>
      <c r="DH3542" s="77">
        <v>8.1378100371652523E-3</v>
      </c>
      <c r="DI3542" s="77">
        <v>8.1378100371652523E-3</v>
      </c>
      <c r="DJ3542" s="77">
        <v>1.0452261054E-4</v>
      </c>
      <c r="DL3542" s="77">
        <v>0</v>
      </c>
      <c r="DM3542" s="77">
        <v>0</v>
      </c>
      <c r="DN3542" s="77">
        <v>0</v>
      </c>
      <c r="DO3542" s="77">
        <v>0</v>
      </c>
      <c r="DP3542" s="77">
        <v>0</v>
      </c>
      <c r="DQ3542" s="77">
        <v>0</v>
      </c>
      <c r="DR3542" s="77">
        <v>0</v>
      </c>
      <c r="DS3542" s="77">
        <v>8.5058514916312656E-7</v>
      </c>
      <c r="DT3542" s="77">
        <v>8.5058514916312656E-7</v>
      </c>
      <c r="DU3542" s="77">
        <v>0</v>
      </c>
      <c r="DV3542" s="77">
        <v>8.5058514916312656E-7</v>
      </c>
      <c r="DW3542" s="77">
        <v>8.5058514916312656E-7</v>
      </c>
      <c r="GE3542" s="77" t="s">
        <v>425</v>
      </c>
      <c r="GF3542" s="77" t="s">
        <v>155</v>
      </c>
      <c r="GG3542" s="77" t="s">
        <v>454</v>
      </c>
      <c r="GH3542" s="77" t="s">
        <v>439</v>
      </c>
      <c r="GI3542" s="77">
        <v>2021</v>
      </c>
      <c r="GJ3542" s="77" t="s">
        <v>301</v>
      </c>
      <c r="GK3542" s="77">
        <v>2.94196415228103</v>
      </c>
      <c r="GL3542" s="77">
        <v>68.339461</v>
      </c>
      <c r="GM3542" s="77">
        <v>2021</v>
      </c>
      <c r="GN3542" s="77" t="s">
        <v>175</v>
      </c>
      <c r="GO3542" s="77">
        <v>5.3000000000000005E-2</v>
      </c>
      <c r="GP3542" s="77">
        <v>3</v>
      </c>
      <c r="GQ3542" s="77">
        <v>0</v>
      </c>
      <c r="GR3542" s="77" t="s">
        <v>423</v>
      </c>
      <c r="GS3542" s="77">
        <v>5.5966209081309407E-2</v>
      </c>
      <c r="GT3542" s="77">
        <v>0.16465058085627732</v>
      </c>
      <c r="GU3542" s="77">
        <v>5.5966209081309407E-2</v>
      </c>
      <c r="GV3542" s="77">
        <v>0.16465058085627732</v>
      </c>
      <c r="GW3542" s="77">
        <v>0</v>
      </c>
      <c r="GX3542" s="77">
        <v>0</v>
      </c>
      <c r="GY3542" s="77">
        <v>0</v>
      </c>
      <c r="GZ3542" s="77">
        <v>0</v>
      </c>
    </row>
    <row r="3543" spans="98:208" x14ac:dyDescent="0.25">
      <c r="CT3543" s="77" t="s">
        <v>155</v>
      </c>
      <c r="CU3543" s="77" t="s">
        <v>495</v>
      </c>
      <c r="CV3543" s="77" t="s">
        <v>474</v>
      </c>
      <c r="CW3543" s="77">
        <v>2025</v>
      </c>
      <c r="CX3543" s="77">
        <v>0</v>
      </c>
      <c r="CY3543" s="77">
        <v>0</v>
      </c>
      <c r="CZ3543" s="77">
        <v>0</v>
      </c>
      <c r="DA3543" s="77">
        <v>0</v>
      </c>
      <c r="DB3543" s="77">
        <v>8.0408269037024208E-2</v>
      </c>
      <c r="DC3543" s="77">
        <v>3.7590224611412718E-2</v>
      </c>
      <c r="DD3543" s="77">
        <v>1.6314334115696959E-3</v>
      </c>
      <c r="DE3543" s="77">
        <v>4.1186611014041787E-2</v>
      </c>
      <c r="DF3543" s="77">
        <v>0</v>
      </c>
      <c r="DG3543" s="77">
        <v>0</v>
      </c>
      <c r="DH3543" s="77">
        <v>0</v>
      </c>
      <c r="DI3543" s="77">
        <v>8.1378100371652523E-3</v>
      </c>
      <c r="DJ3543" s="77">
        <v>1.0452261054E-4</v>
      </c>
      <c r="DL3543" s="77">
        <v>0</v>
      </c>
      <c r="DM3543" s="77">
        <v>0</v>
      </c>
      <c r="DN3543" s="77">
        <v>0</v>
      </c>
      <c r="DO3543" s="77">
        <v>0</v>
      </c>
      <c r="DP3543" s="77">
        <v>0</v>
      </c>
      <c r="DQ3543" s="77">
        <v>0</v>
      </c>
      <c r="DR3543" s="77">
        <v>0</v>
      </c>
      <c r="DS3543" s="77">
        <v>0</v>
      </c>
      <c r="DT3543" s="77">
        <v>0</v>
      </c>
      <c r="DU3543" s="77">
        <v>0</v>
      </c>
      <c r="DV3543" s="77">
        <v>8.5058514916312656E-7</v>
      </c>
      <c r="DW3543" s="77">
        <v>8.5058514916312656E-7</v>
      </c>
      <c r="GE3543" s="77" t="s">
        <v>427</v>
      </c>
      <c r="GF3543" s="77" t="s">
        <v>155</v>
      </c>
      <c r="GG3543" s="77" t="s">
        <v>454</v>
      </c>
      <c r="GH3543" s="77" t="s">
        <v>439</v>
      </c>
      <c r="GI3543" s="77">
        <v>2021</v>
      </c>
      <c r="GJ3543" s="77" t="s">
        <v>303</v>
      </c>
      <c r="GK3543" s="77">
        <v>1.6021759622082881</v>
      </c>
      <c r="GL3543" s="77">
        <v>68.339461</v>
      </c>
      <c r="GM3543" s="77">
        <v>2021</v>
      </c>
      <c r="GN3543" s="77" t="s">
        <v>175</v>
      </c>
      <c r="GO3543" s="77">
        <v>5.3000000000000005E-2</v>
      </c>
      <c r="GP3543" s="77">
        <v>3</v>
      </c>
      <c r="GQ3543" s="77">
        <v>0</v>
      </c>
      <c r="GR3543" s="77" t="s">
        <v>423</v>
      </c>
      <c r="GS3543" s="77">
        <v>5.5966209081309407E-2</v>
      </c>
      <c r="GT3543" s="77">
        <v>8.9667714885997132E-2</v>
      </c>
      <c r="GU3543" s="77">
        <v>5.5966209081309407E-2</v>
      </c>
      <c r="GV3543" s="77">
        <v>8.9667714885997132E-2</v>
      </c>
      <c r="GW3543" s="77">
        <v>0</v>
      </c>
      <c r="GX3543" s="77">
        <v>0</v>
      </c>
      <c r="GY3543" s="77">
        <v>0</v>
      </c>
      <c r="GZ3543" s="77">
        <v>0</v>
      </c>
    </row>
    <row r="3544" spans="98:208" x14ac:dyDescent="0.25">
      <c r="CT3544" s="77" t="s">
        <v>155</v>
      </c>
      <c r="CU3544" s="77" t="s">
        <v>496</v>
      </c>
      <c r="CV3544" s="77" t="s">
        <v>300</v>
      </c>
      <c r="CW3544" s="77">
        <v>2020</v>
      </c>
      <c r="CX3544" s="77">
        <v>0</v>
      </c>
      <c r="CY3544" s="77">
        <v>0</v>
      </c>
      <c r="CZ3544" s="77">
        <v>0</v>
      </c>
      <c r="DA3544" s="77">
        <v>0</v>
      </c>
      <c r="DB3544" s="77">
        <v>14146.13064133244</v>
      </c>
      <c r="DC3544" s="77">
        <v>222.22942162773791</v>
      </c>
      <c r="DD3544" s="77">
        <v>8585.7228092479399</v>
      </c>
      <c r="DE3544" s="77">
        <v>5338.1784104566523</v>
      </c>
      <c r="DF3544" s="77">
        <v>813.21078921303138</v>
      </c>
      <c r="DG3544" s="77">
        <v>0</v>
      </c>
      <c r="DH3544" s="77">
        <v>0</v>
      </c>
      <c r="DI3544" s="77">
        <v>0</v>
      </c>
      <c r="DJ3544" s="77">
        <v>3.0438210318285941E-7</v>
      </c>
      <c r="DL3544" s="77">
        <v>0</v>
      </c>
      <c r="DM3544" s="77">
        <v>2.4752681035165544E-4</v>
      </c>
      <c r="DN3544" s="77">
        <v>2.4752681035165544E-4</v>
      </c>
      <c r="DO3544" s="77">
        <v>0</v>
      </c>
      <c r="DP3544" s="77">
        <v>0</v>
      </c>
      <c r="DQ3544" s="77">
        <v>0</v>
      </c>
      <c r="DR3544" s="77">
        <v>0</v>
      </c>
      <c r="DS3544" s="77">
        <v>0</v>
      </c>
      <c r="DT3544" s="77">
        <v>0</v>
      </c>
      <c r="DU3544" s="77">
        <v>0</v>
      </c>
      <c r="DV3544" s="77">
        <v>0</v>
      </c>
      <c r="DW3544" s="77">
        <v>0</v>
      </c>
      <c r="GE3544" s="77" t="s">
        <v>422</v>
      </c>
      <c r="GF3544" s="77" t="s">
        <v>155</v>
      </c>
      <c r="GG3544" s="77" t="s">
        <v>454</v>
      </c>
      <c r="GH3544" s="77" t="s">
        <v>439</v>
      </c>
      <c r="GI3544" s="77">
        <v>2022</v>
      </c>
      <c r="GJ3544" s="77" t="s">
        <v>305</v>
      </c>
      <c r="GK3544" s="77">
        <v>0.69641821681223348</v>
      </c>
      <c r="GL3544" s="77">
        <v>68.339461</v>
      </c>
      <c r="GM3544" s="77">
        <v>2022</v>
      </c>
      <c r="GN3544" s="77" t="s">
        <v>175</v>
      </c>
      <c r="GO3544" s="77">
        <v>0.13250000000000001</v>
      </c>
      <c r="GP3544" s="77">
        <v>3</v>
      </c>
      <c r="GQ3544" s="77">
        <v>0</v>
      </c>
      <c r="GR3544" s="77" t="s">
        <v>423</v>
      </c>
      <c r="GS3544" s="77">
        <v>0.1527377521613833</v>
      </c>
      <c r="GT3544" s="77">
        <v>0.10636935300013942</v>
      </c>
      <c r="GU3544" s="77">
        <v>0.1527377521613833</v>
      </c>
      <c r="GV3544" s="77">
        <v>0.10636935300013942</v>
      </c>
      <c r="GW3544" s="77">
        <v>0.1527377521613833</v>
      </c>
      <c r="GX3544" s="77">
        <v>0.10636935300013942</v>
      </c>
      <c r="GY3544" s="77">
        <v>0</v>
      </c>
      <c r="GZ3544" s="77">
        <v>0</v>
      </c>
    </row>
    <row r="3545" spans="98:208" x14ac:dyDescent="0.25">
      <c r="CT3545" s="77" t="s">
        <v>155</v>
      </c>
      <c r="CU3545" s="77" t="s">
        <v>496</v>
      </c>
      <c r="CV3545" s="77" t="s">
        <v>300</v>
      </c>
      <c r="CW3545" s="77">
        <v>2021</v>
      </c>
      <c r="CX3545" s="77">
        <v>0</v>
      </c>
      <c r="CY3545" s="77">
        <v>0</v>
      </c>
      <c r="CZ3545" s="77">
        <v>0</v>
      </c>
      <c r="DA3545" s="77">
        <v>0</v>
      </c>
      <c r="DB3545" s="77">
        <v>14146.13064133244</v>
      </c>
      <c r="DC3545" s="77">
        <v>222.22942162773791</v>
      </c>
      <c r="DD3545" s="77">
        <v>8585.7228092479399</v>
      </c>
      <c r="DE3545" s="77">
        <v>5338.1784104566523</v>
      </c>
      <c r="DF3545" s="77">
        <v>813.21078921303138</v>
      </c>
      <c r="DG3545" s="77">
        <v>813.21078921303138</v>
      </c>
      <c r="DH3545" s="77">
        <v>0</v>
      </c>
      <c r="DI3545" s="77">
        <v>0</v>
      </c>
      <c r="DJ3545" s="77">
        <v>3.0438210318285941E-7</v>
      </c>
      <c r="DL3545" s="77">
        <v>0</v>
      </c>
      <c r="DM3545" s="77">
        <v>2.4752681035165544E-4</v>
      </c>
      <c r="DN3545" s="77">
        <v>2.4752681035165544E-4</v>
      </c>
      <c r="DO3545" s="77">
        <v>0</v>
      </c>
      <c r="DP3545" s="77">
        <v>2.4752681035165544E-4</v>
      </c>
      <c r="DQ3545" s="77">
        <v>2.4752681035165544E-4</v>
      </c>
      <c r="DR3545" s="77">
        <v>0</v>
      </c>
      <c r="DS3545" s="77">
        <v>0</v>
      </c>
      <c r="DT3545" s="77">
        <v>0</v>
      </c>
      <c r="DU3545" s="77">
        <v>0</v>
      </c>
      <c r="DV3545" s="77">
        <v>0</v>
      </c>
      <c r="DW3545" s="77">
        <v>0</v>
      </c>
      <c r="GE3545" s="77" t="s">
        <v>425</v>
      </c>
      <c r="GF3545" s="77" t="s">
        <v>155</v>
      </c>
      <c r="GG3545" s="77" t="s">
        <v>454</v>
      </c>
      <c r="GH3545" s="77" t="s">
        <v>439</v>
      </c>
      <c r="GI3545" s="77">
        <v>2022</v>
      </c>
      <c r="GJ3545" s="77" t="s">
        <v>301</v>
      </c>
      <c r="GK3545" s="77">
        <v>2.94196415228103</v>
      </c>
      <c r="GL3545" s="77">
        <v>68.339461</v>
      </c>
      <c r="GM3545" s="77">
        <v>2022</v>
      </c>
      <c r="GN3545" s="77" t="s">
        <v>175</v>
      </c>
      <c r="GO3545" s="77">
        <v>5.3000000000000005E-2</v>
      </c>
      <c r="GP3545" s="77">
        <v>3</v>
      </c>
      <c r="GQ3545" s="77">
        <v>0</v>
      </c>
      <c r="GR3545" s="77" t="s">
        <v>423</v>
      </c>
      <c r="GS3545" s="77">
        <v>5.5966209081309407E-2</v>
      </c>
      <c r="GT3545" s="77">
        <v>0.16465058085627732</v>
      </c>
      <c r="GU3545" s="77">
        <v>5.5966209081309407E-2</v>
      </c>
      <c r="GV3545" s="77">
        <v>0.16465058085627732</v>
      </c>
      <c r="GW3545" s="77">
        <v>5.5966209081309407E-2</v>
      </c>
      <c r="GX3545" s="77">
        <v>0.16465058085627732</v>
      </c>
      <c r="GY3545" s="77">
        <v>0</v>
      </c>
      <c r="GZ3545" s="77">
        <v>0</v>
      </c>
    </row>
    <row r="3546" spans="98:208" x14ac:dyDescent="0.25">
      <c r="CT3546" s="77" t="s">
        <v>155</v>
      </c>
      <c r="CU3546" s="77" t="s">
        <v>496</v>
      </c>
      <c r="CV3546" s="77" t="s">
        <v>300</v>
      </c>
      <c r="CW3546" s="77">
        <v>2022</v>
      </c>
      <c r="CX3546" s="77">
        <v>0</v>
      </c>
      <c r="CY3546" s="77">
        <v>0</v>
      </c>
      <c r="CZ3546" s="77">
        <v>0</v>
      </c>
      <c r="DA3546" s="77">
        <v>0</v>
      </c>
      <c r="DB3546" s="77">
        <v>14146.13064133244</v>
      </c>
      <c r="DC3546" s="77">
        <v>222.22942162773791</v>
      </c>
      <c r="DD3546" s="77">
        <v>8585.7228092479399</v>
      </c>
      <c r="DE3546" s="77">
        <v>5338.1784104566523</v>
      </c>
      <c r="DF3546" s="77">
        <v>813.21078921303138</v>
      </c>
      <c r="DG3546" s="77">
        <v>813.21078921303138</v>
      </c>
      <c r="DH3546" s="77">
        <v>813.21078921303138</v>
      </c>
      <c r="DI3546" s="77">
        <v>0</v>
      </c>
      <c r="DJ3546" s="77">
        <v>3.0438210318285941E-7</v>
      </c>
      <c r="DL3546" s="77">
        <v>0</v>
      </c>
      <c r="DM3546" s="77">
        <v>2.4752681035165544E-4</v>
      </c>
      <c r="DN3546" s="77">
        <v>2.4752681035165544E-4</v>
      </c>
      <c r="DO3546" s="77">
        <v>0</v>
      </c>
      <c r="DP3546" s="77">
        <v>2.4752681035165544E-4</v>
      </c>
      <c r="DQ3546" s="77">
        <v>2.4752681035165544E-4</v>
      </c>
      <c r="DR3546" s="77">
        <v>0</v>
      </c>
      <c r="DS3546" s="77">
        <v>2.4752681035165544E-4</v>
      </c>
      <c r="DT3546" s="77">
        <v>2.4752681035165544E-4</v>
      </c>
      <c r="DU3546" s="77">
        <v>0</v>
      </c>
      <c r="DV3546" s="77">
        <v>0</v>
      </c>
      <c r="DW3546" s="77">
        <v>0</v>
      </c>
      <c r="GE3546" s="77" t="s">
        <v>427</v>
      </c>
      <c r="GF3546" s="77" t="s">
        <v>155</v>
      </c>
      <c r="GG3546" s="77" t="s">
        <v>454</v>
      </c>
      <c r="GH3546" s="77" t="s">
        <v>439</v>
      </c>
      <c r="GI3546" s="77">
        <v>2022</v>
      </c>
      <c r="GJ3546" s="77" t="s">
        <v>303</v>
      </c>
      <c r="GK3546" s="77">
        <v>1.6021759622082881</v>
      </c>
      <c r="GL3546" s="77">
        <v>68.339461</v>
      </c>
      <c r="GM3546" s="77">
        <v>2022</v>
      </c>
      <c r="GN3546" s="77" t="s">
        <v>175</v>
      </c>
      <c r="GO3546" s="77">
        <v>5.3000000000000005E-2</v>
      </c>
      <c r="GP3546" s="77">
        <v>3</v>
      </c>
      <c r="GQ3546" s="77">
        <v>0</v>
      </c>
      <c r="GR3546" s="77" t="s">
        <v>423</v>
      </c>
      <c r="GS3546" s="77">
        <v>5.5966209081309407E-2</v>
      </c>
      <c r="GT3546" s="77">
        <v>8.9667714885997132E-2</v>
      </c>
      <c r="GU3546" s="77">
        <v>5.5966209081309407E-2</v>
      </c>
      <c r="GV3546" s="77">
        <v>8.9667714885997132E-2</v>
      </c>
      <c r="GW3546" s="77">
        <v>5.5966209081309407E-2</v>
      </c>
      <c r="GX3546" s="77">
        <v>8.9667714885997132E-2</v>
      </c>
      <c r="GY3546" s="77">
        <v>0</v>
      </c>
      <c r="GZ3546" s="77">
        <v>0</v>
      </c>
    </row>
    <row r="3547" spans="98:208" x14ac:dyDescent="0.25">
      <c r="CT3547" s="77" t="s">
        <v>155</v>
      </c>
      <c r="CU3547" s="77" t="s">
        <v>496</v>
      </c>
      <c r="CV3547" s="77" t="s">
        <v>300</v>
      </c>
      <c r="CW3547" s="77">
        <v>2023</v>
      </c>
      <c r="CX3547" s="77">
        <v>0</v>
      </c>
      <c r="CY3547" s="77">
        <v>0</v>
      </c>
      <c r="CZ3547" s="77">
        <v>0</v>
      </c>
      <c r="DA3547" s="77">
        <v>0</v>
      </c>
      <c r="DB3547" s="77">
        <v>14664.63755643659</v>
      </c>
      <c r="DC3547" s="77">
        <v>233.23007680790619</v>
      </c>
      <c r="DD3547" s="77">
        <v>8896.5159934284911</v>
      </c>
      <c r="DE3547" s="77">
        <v>5534.8914862000838</v>
      </c>
      <c r="DF3547" s="77">
        <v>0</v>
      </c>
      <c r="DG3547" s="77">
        <v>843.29420601053152</v>
      </c>
      <c r="DH3547" s="77">
        <v>843.29420601053152</v>
      </c>
      <c r="DI3547" s="77">
        <v>843.29420601053152</v>
      </c>
      <c r="DJ3547" s="77">
        <v>3.0438210318285941E-7</v>
      </c>
      <c r="DL3547" s="77">
        <v>0</v>
      </c>
      <c r="DM3547" s="77">
        <v>0</v>
      </c>
      <c r="DN3547" s="77">
        <v>0</v>
      </c>
      <c r="DO3547" s="77">
        <v>0</v>
      </c>
      <c r="DP3547" s="77">
        <v>2.5668366402740512E-4</v>
      </c>
      <c r="DQ3547" s="77">
        <v>2.5668366402740512E-4</v>
      </c>
      <c r="DR3547" s="77">
        <v>0</v>
      </c>
      <c r="DS3547" s="77">
        <v>2.5668366402740512E-4</v>
      </c>
      <c r="DT3547" s="77">
        <v>2.5668366402740512E-4</v>
      </c>
      <c r="DU3547" s="77">
        <v>0</v>
      </c>
      <c r="DV3547" s="77">
        <v>2.5668366402740512E-4</v>
      </c>
      <c r="DW3547" s="77">
        <v>2.5668366402740512E-4</v>
      </c>
      <c r="GE3547" s="77" t="s">
        <v>422</v>
      </c>
      <c r="GF3547" s="77" t="s">
        <v>155</v>
      </c>
      <c r="GG3547" s="77" t="s">
        <v>454</v>
      </c>
      <c r="GH3547" s="77" t="s">
        <v>439</v>
      </c>
      <c r="GI3547" s="77">
        <v>2023</v>
      </c>
      <c r="GJ3547" s="77" t="s">
        <v>305</v>
      </c>
      <c r="GK3547" s="77">
        <v>0.71896016785821448</v>
      </c>
      <c r="GL3547" s="77">
        <v>68.339461</v>
      </c>
      <c r="GM3547" s="77">
        <v>2023</v>
      </c>
      <c r="GN3547" s="77" t="s">
        <v>175</v>
      </c>
      <c r="GO3547" s="77">
        <v>0.13250000000000001</v>
      </c>
      <c r="GP3547" s="77">
        <v>3</v>
      </c>
      <c r="GQ3547" s="77">
        <v>0</v>
      </c>
      <c r="GR3547" s="77" t="s">
        <v>423</v>
      </c>
      <c r="GS3547" s="77">
        <v>0</v>
      </c>
      <c r="GT3547" s="77">
        <v>0</v>
      </c>
      <c r="GU3547" s="77">
        <v>0.1527377521613833</v>
      </c>
      <c r="GV3547" s="77">
        <v>0.1098123599322345</v>
      </c>
      <c r="GW3547" s="77">
        <v>0.1527377521613833</v>
      </c>
      <c r="GX3547" s="77">
        <v>0.1098123599322345</v>
      </c>
      <c r="GY3547" s="77">
        <v>0.1527377521613833</v>
      </c>
      <c r="GZ3547" s="77">
        <v>0.1098123599322345</v>
      </c>
    </row>
    <row r="3548" spans="98:208" x14ac:dyDescent="0.25">
      <c r="CT3548" s="77" t="s">
        <v>155</v>
      </c>
      <c r="CU3548" s="77" t="s">
        <v>496</v>
      </c>
      <c r="CV3548" s="77" t="s">
        <v>300</v>
      </c>
      <c r="CW3548" s="77">
        <v>2024</v>
      </c>
      <c r="CX3548" s="77">
        <v>0</v>
      </c>
      <c r="CY3548" s="77">
        <v>0</v>
      </c>
      <c r="CZ3548" s="77">
        <v>0</v>
      </c>
      <c r="DA3548" s="77">
        <v>0</v>
      </c>
      <c r="DB3548" s="77">
        <v>14664.63755643659</v>
      </c>
      <c r="DC3548" s="77">
        <v>233.23007680790619</v>
      </c>
      <c r="DD3548" s="77">
        <v>8896.5159934284911</v>
      </c>
      <c r="DE3548" s="77">
        <v>5534.8914862000838</v>
      </c>
      <c r="DF3548" s="77">
        <v>0</v>
      </c>
      <c r="DG3548" s="77">
        <v>0</v>
      </c>
      <c r="DH3548" s="77">
        <v>843.29420601053152</v>
      </c>
      <c r="DI3548" s="77">
        <v>843.29420601053152</v>
      </c>
      <c r="DJ3548" s="77">
        <v>3.0438210318285941E-7</v>
      </c>
      <c r="DL3548" s="77">
        <v>0</v>
      </c>
      <c r="DM3548" s="77">
        <v>0</v>
      </c>
      <c r="DN3548" s="77">
        <v>0</v>
      </c>
      <c r="DO3548" s="77">
        <v>0</v>
      </c>
      <c r="DP3548" s="77">
        <v>0</v>
      </c>
      <c r="DQ3548" s="77">
        <v>0</v>
      </c>
      <c r="DR3548" s="77">
        <v>0</v>
      </c>
      <c r="DS3548" s="77">
        <v>2.5668366402740512E-4</v>
      </c>
      <c r="DT3548" s="77">
        <v>2.5668366402740512E-4</v>
      </c>
      <c r="DU3548" s="77">
        <v>0</v>
      </c>
      <c r="DV3548" s="77">
        <v>2.5668366402740512E-4</v>
      </c>
      <c r="DW3548" s="77">
        <v>2.5668366402740512E-4</v>
      </c>
      <c r="GE3548" s="77" t="s">
        <v>425</v>
      </c>
      <c r="GF3548" s="77" t="s">
        <v>155</v>
      </c>
      <c r="GG3548" s="77" t="s">
        <v>454</v>
      </c>
      <c r="GH3548" s="77" t="s">
        <v>439</v>
      </c>
      <c r="GI3548" s="77">
        <v>2023</v>
      </c>
      <c r="GJ3548" s="77" t="s">
        <v>301</v>
      </c>
      <c r="GK3548" s="77">
        <v>3.0714971986151141</v>
      </c>
      <c r="GL3548" s="77">
        <v>68.339461</v>
      </c>
      <c r="GM3548" s="77">
        <v>2023</v>
      </c>
      <c r="GN3548" s="77" t="s">
        <v>175</v>
      </c>
      <c r="GO3548" s="77">
        <v>5.3000000000000005E-2</v>
      </c>
      <c r="GP3548" s="77">
        <v>3</v>
      </c>
      <c r="GQ3548" s="77">
        <v>0</v>
      </c>
      <c r="GR3548" s="77" t="s">
        <v>423</v>
      </c>
      <c r="GS3548" s="77">
        <v>0</v>
      </c>
      <c r="GT3548" s="77">
        <v>0</v>
      </c>
      <c r="GU3548" s="77">
        <v>5.5966209081309407E-2</v>
      </c>
      <c r="GV3548" s="77">
        <v>0.17190005441034961</v>
      </c>
      <c r="GW3548" s="77">
        <v>5.5966209081309407E-2</v>
      </c>
      <c r="GX3548" s="77">
        <v>0.17190005441034961</v>
      </c>
      <c r="GY3548" s="77">
        <v>5.5966209081309407E-2</v>
      </c>
      <c r="GZ3548" s="77">
        <v>0.17190005441034961</v>
      </c>
    </row>
    <row r="3549" spans="98:208" x14ac:dyDescent="0.25">
      <c r="CT3549" s="77" t="s">
        <v>155</v>
      </c>
      <c r="CU3549" s="77" t="s">
        <v>496</v>
      </c>
      <c r="CV3549" s="77" t="s">
        <v>300</v>
      </c>
      <c r="CW3549" s="77">
        <v>2025</v>
      </c>
      <c r="CX3549" s="77">
        <v>0</v>
      </c>
      <c r="CY3549" s="77">
        <v>0</v>
      </c>
      <c r="CZ3549" s="77">
        <v>0</v>
      </c>
      <c r="DA3549" s="77">
        <v>0</v>
      </c>
      <c r="DB3549" s="77">
        <v>14664.63755643659</v>
      </c>
      <c r="DC3549" s="77">
        <v>233.23007680790619</v>
      </c>
      <c r="DD3549" s="77">
        <v>8896.5159934284911</v>
      </c>
      <c r="DE3549" s="77">
        <v>5534.8914862000838</v>
      </c>
      <c r="DF3549" s="77">
        <v>0</v>
      </c>
      <c r="DG3549" s="77">
        <v>0</v>
      </c>
      <c r="DH3549" s="77">
        <v>0</v>
      </c>
      <c r="DI3549" s="77">
        <v>843.29420601053152</v>
      </c>
      <c r="DJ3549" s="77">
        <v>3.0438210318285941E-7</v>
      </c>
      <c r="DL3549" s="77">
        <v>0</v>
      </c>
      <c r="DM3549" s="77">
        <v>0</v>
      </c>
      <c r="DN3549" s="77">
        <v>0</v>
      </c>
      <c r="DO3549" s="77">
        <v>0</v>
      </c>
      <c r="DP3549" s="77">
        <v>0</v>
      </c>
      <c r="DQ3549" s="77">
        <v>0</v>
      </c>
      <c r="DR3549" s="77">
        <v>0</v>
      </c>
      <c r="DS3549" s="77">
        <v>0</v>
      </c>
      <c r="DT3549" s="77">
        <v>0</v>
      </c>
      <c r="DU3549" s="77">
        <v>0</v>
      </c>
      <c r="DV3549" s="77">
        <v>2.5668366402740512E-4</v>
      </c>
      <c r="DW3549" s="77">
        <v>2.5668366402740512E-4</v>
      </c>
      <c r="GE3549" s="77" t="s">
        <v>427</v>
      </c>
      <c r="GF3549" s="77" t="s">
        <v>155</v>
      </c>
      <c r="GG3549" s="77" t="s">
        <v>454</v>
      </c>
      <c r="GH3549" s="77" t="s">
        <v>439</v>
      </c>
      <c r="GI3549" s="77">
        <v>2023</v>
      </c>
      <c r="GJ3549" s="77" t="s">
        <v>303</v>
      </c>
      <c r="GK3549" s="77">
        <v>1.684577240534449</v>
      </c>
      <c r="GL3549" s="77">
        <v>68.339461</v>
      </c>
      <c r="GM3549" s="77">
        <v>2023</v>
      </c>
      <c r="GN3549" s="77" t="s">
        <v>175</v>
      </c>
      <c r="GO3549" s="77">
        <v>5.3000000000000005E-2</v>
      </c>
      <c r="GP3549" s="77">
        <v>3</v>
      </c>
      <c r="GQ3549" s="77">
        <v>0</v>
      </c>
      <c r="GR3549" s="77" t="s">
        <v>423</v>
      </c>
      <c r="GS3549" s="77">
        <v>0</v>
      </c>
      <c r="GT3549" s="77">
        <v>0</v>
      </c>
      <c r="GU3549" s="77">
        <v>5.5966209081309407E-2</v>
      </c>
      <c r="GV3549" s="77">
        <v>9.4279402057366221E-2</v>
      </c>
      <c r="GW3549" s="77">
        <v>5.5966209081309407E-2</v>
      </c>
      <c r="GX3549" s="77">
        <v>9.4279402057366221E-2</v>
      </c>
      <c r="GY3549" s="77">
        <v>5.5966209081309407E-2</v>
      </c>
      <c r="GZ3549" s="77">
        <v>9.4279402057366221E-2</v>
      </c>
    </row>
    <row r="3550" spans="98:208" x14ac:dyDescent="0.25">
      <c r="CT3550" s="77" t="s">
        <v>155</v>
      </c>
      <c r="CU3550" s="77" t="s">
        <v>496</v>
      </c>
      <c r="CV3550" s="77" t="s">
        <v>432</v>
      </c>
      <c r="CW3550" s="77">
        <v>2020</v>
      </c>
      <c r="CX3550" s="77">
        <v>0</v>
      </c>
      <c r="CY3550" s="77">
        <v>0</v>
      </c>
      <c r="CZ3550" s="77">
        <v>0</v>
      </c>
      <c r="DA3550" s="77">
        <v>0</v>
      </c>
      <c r="DB3550" s="77">
        <v>8807.9522308756768</v>
      </c>
      <c r="DC3550" s="77">
        <v>222.22942162773791</v>
      </c>
      <c r="DD3550" s="77">
        <v>8585.7228092479399</v>
      </c>
      <c r="DE3550" s="77">
        <v>0</v>
      </c>
      <c r="DF3550" s="77">
        <v>514.45318018008243</v>
      </c>
      <c r="DG3550" s="77">
        <v>0</v>
      </c>
      <c r="DH3550" s="77">
        <v>0</v>
      </c>
      <c r="DI3550" s="77">
        <v>0</v>
      </c>
      <c r="DJ3550" s="77">
        <v>3.0438210318285941E-7</v>
      </c>
      <c r="DL3550" s="77">
        <v>0</v>
      </c>
      <c r="DM3550" s="77">
        <v>1.5659034097232401E-4</v>
      </c>
      <c r="DN3550" s="77">
        <v>1.5659034097232401E-4</v>
      </c>
      <c r="DO3550" s="77">
        <v>0</v>
      </c>
      <c r="DP3550" s="77">
        <v>0</v>
      </c>
      <c r="DQ3550" s="77">
        <v>0</v>
      </c>
      <c r="DR3550" s="77">
        <v>0</v>
      </c>
      <c r="DS3550" s="77">
        <v>0</v>
      </c>
      <c r="DT3550" s="77">
        <v>0</v>
      </c>
      <c r="DU3550" s="77">
        <v>0</v>
      </c>
      <c r="DV3550" s="77">
        <v>0</v>
      </c>
      <c r="DW3550" s="77">
        <v>0</v>
      </c>
      <c r="GE3550" s="77" t="s">
        <v>422</v>
      </c>
      <c r="GF3550" s="77" t="s">
        <v>155</v>
      </c>
      <c r="GG3550" s="77" t="s">
        <v>454</v>
      </c>
      <c r="GH3550" s="77" t="s">
        <v>439</v>
      </c>
      <c r="GI3550" s="77">
        <v>2024</v>
      </c>
      <c r="GJ3550" s="77" t="s">
        <v>305</v>
      </c>
      <c r="GK3550" s="77">
        <v>0.71896016785821448</v>
      </c>
      <c r="GL3550" s="77">
        <v>68.339461</v>
      </c>
      <c r="GM3550" s="77">
        <v>2024</v>
      </c>
      <c r="GN3550" s="77" t="s">
        <v>175</v>
      </c>
      <c r="GO3550" s="77">
        <v>0.13250000000000001</v>
      </c>
      <c r="GP3550" s="77">
        <v>3</v>
      </c>
      <c r="GQ3550" s="77">
        <v>0</v>
      </c>
      <c r="GR3550" s="77" t="s">
        <v>423</v>
      </c>
      <c r="GS3550" s="77">
        <v>0</v>
      </c>
      <c r="GT3550" s="77">
        <v>0</v>
      </c>
      <c r="GU3550" s="77">
        <v>0</v>
      </c>
      <c r="GV3550" s="77">
        <v>0</v>
      </c>
      <c r="GW3550" s="77">
        <v>0.1527377521613833</v>
      </c>
      <c r="GX3550" s="77">
        <v>0.1098123599322345</v>
      </c>
      <c r="GY3550" s="77">
        <v>0.1527377521613833</v>
      </c>
      <c r="GZ3550" s="77">
        <v>0.1098123599322345</v>
      </c>
    </row>
    <row r="3551" spans="98:208" x14ac:dyDescent="0.25">
      <c r="CT3551" s="77" t="s">
        <v>155</v>
      </c>
      <c r="CU3551" s="77" t="s">
        <v>496</v>
      </c>
      <c r="CV3551" s="77" t="s">
        <v>432</v>
      </c>
      <c r="CW3551" s="77">
        <v>2021</v>
      </c>
      <c r="CX3551" s="77">
        <v>0</v>
      </c>
      <c r="CY3551" s="77">
        <v>0</v>
      </c>
      <c r="CZ3551" s="77">
        <v>0</v>
      </c>
      <c r="DA3551" s="77">
        <v>0</v>
      </c>
      <c r="DB3551" s="77">
        <v>8807.9522308756768</v>
      </c>
      <c r="DC3551" s="77">
        <v>222.22942162773791</v>
      </c>
      <c r="DD3551" s="77">
        <v>8585.7228092479399</v>
      </c>
      <c r="DE3551" s="77">
        <v>0</v>
      </c>
      <c r="DF3551" s="77">
        <v>514.45318018008243</v>
      </c>
      <c r="DG3551" s="77">
        <v>514.45318018008243</v>
      </c>
      <c r="DH3551" s="77">
        <v>0</v>
      </c>
      <c r="DI3551" s="77">
        <v>0</v>
      </c>
      <c r="DJ3551" s="77">
        <v>3.0438210318285941E-7</v>
      </c>
      <c r="DL3551" s="77">
        <v>0</v>
      </c>
      <c r="DM3551" s="77">
        <v>1.5659034097232401E-4</v>
      </c>
      <c r="DN3551" s="77">
        <v>1.5659034097232401E-4</v>
      </c>
      <c r="DO3551" s="77">
        <v>0</v>
      </c>
      <c r="DP3551" s="77">
        <v>1.5659034097232401E-4</v>
      </c>
      <c r="DQ3551" s="77">
        <v>1.5659034097232401E-4</v>
      </c>
      <c r="DR3551" s="77">
        <v>0</v>
      </c>
      <c r="DS3551" s="77">
        <v>0</v>
      </c>
      <c r="DT3551" s="77">
        <v>0</v>
      </c>
      <c r="DU3551" s="77">
        <v>0</v>
      </c>
      <c r="DV3551" s="77">
        <v>0</v>
      </c>
      <c r="DW3551" s="77">
        <v>0</v>
      </c>
      <c r="GE3551" s="77" t="s">
        <v>425</v>
      </c>
      <c r="GF3551" s="77" t="s">
        <v>155</v>
      </c>
      <c r="GG3551" s="77" t="s">
        <v>454</v>
      </c>
      <c r="GH3551" s="77" t="s">
        <v>439</v>
      </c>
      <c r="GI3551" s="77">
        <v>2024</v>
      </c>
      <c r="GJ3551" s="77" t="s">
        <v>301</v>
      </c>
      <c r="GK3551" s="77">
        <v>3.0714971986151141</v>
      </c>
      <c r="GL3551" s="77">
        <v>68.339461</v>
      </c>
      <c r="GM3551" s="77">
        <v>2024</v>
      </c>
      <c r="GN3551" s="77" t="s">
        <v>175</v>
      </c>
      <c r="GO3551" s="77">
        <v>5.3000000000000005E-2</v>
      </c>
      <c r="GP3551" s="77">
        <v>3</v>
      </c>
      <c r="GQ3551" s="77">
        <v>0</v>
      </c>
      <c r="GR3551" s="77" t="s">
        <v>423</v>
      </c>
      <c r="GS3551" s="77">
        <v>0</v>
      </c>
      <c r="GT3551" s="77">
        <v>0</v>
      </c>
      <c r="GU3551" s="77">
        <v>0</v>
      </c>
      <c r="GV3551" s="77">
        <v>0</v>
      </c>
      <c r="GW3551" s="77">
        <v>5.5966209081309407E-2</v>
      </c>
      <c r="GX3551" s="77">
        <v>0.17190005441034961</v>
      </c>
      <c r="GY3551" s="77">
        <v>5.5966209081309407E-2</v>
      </c>
      <c r="GZ3551" s="77">
        <v>0.17190005441034961</v>
      </c>
    </row>
    <row r="3552" spans="98:208" x14ac:dyDescent="0.25">
      <c r="CT3552" s="77" t="s">
        <v>155</v>
      </c>
      <c r="CU3552" s="77" t="s">
        <v>496</v>
      </c>
      <c r="CV3552" s="77" t="s">
        <v>432</v>
      </c>
      <c r="CW3552" s="77">
        <v>2022</v>
      </c>
      <c r="CX3552" s="77">
        <v>0</v>
      </c>
      <c r="CY3552" s="77">
        <v>0</v>
      </c>
      <c r="CZ3552" s="77">
        <v>0</v>
      </c>
      <c r="DA3552" s="77">
        <v>0</v>
      </c>
      <c r="DB3552" s="77">
        <v>8807.9522308756768</v>
      </c>
      <c r="DC3552" s="77">
        <v>222.22942162773791</v>
      </c>
      <c r="DD3552" s="77">
        <v>8585.7228092479399</v>
      </c>
      <c r="DE3552" s="77">
        <v>0</v>
      </c>
      <c r="DF3552" s="77">
        <v>514.45318018008243</v>
      </c>
      <c r="DG3552" s="77">
        <v>514.45318018008243</v>
      </c>
      <c r="DH3552" s="77">
        <v>514.45318018008243</v>
      </c>
      <c r="DI3552" s="77">
        <v>0</v>
      </c>
      <c r="DJ3552" s="77">
        <v>3.0438210318285941E-7</v>
      </c>
      <c r="DL3552" s="77">
        <v>0</v>
      </c>
      <c r="DM3552" s="77">
        <v>1.5659034097232401E-4</v>
      </c>
      <c r="DN3552" s="77">
        <v>1.5659034097232401E-4</v>
      </c>
      <c r="DO3552" s="77">
        <v>0</v>
      </c>
      <c r="DP3552" s="77">
        <v>1.5659034097232401E-4</v>
      </c>
      <c r="DQ3552" s="77">
        <v>1.5659034097232401E-4</v>
      </c>
      <c r="DR3552" s="77">
        <v>0</v>
      </c>
      <c r="DS3552" s="77">
        <v>1.5659034097232401E-4</v>
      </c>
      <c r="DT3552" s="77">
        <v>1.5659034097232401E-4</v>
      </c>
      <c r="DU3552" s="77">
        <v>0</v>
      </c>
      <c r="DV3552" s="77">
        <v>0</v>
      </c>
      <c r="DW3552" s="77">
        <v>0</v>
      </c>
      <c r="GE3552" s="77" t="s">
        <v>427</v>
      </c>
      <c r="GF3552" s="77" t="s">
        <v>155</v>
      </c>
      <c r="GG3552" s="77" t="s">
        <v>454</v>
      </c>
      <c r="GH3552" s="77" t="s">
        <v>439</v>
      </c>
      <c r="GI3552" s="77">
        <v>2024</v>
      </c>
      <c r="GJ3552" s="77" t="s">
        <v>303</v>
      </c>
      <c r="GK3552" s="77">
        <v>1.684577240534449</v>
      </c>
      <c r="GL3552" s="77">
        <v>68.339461</v>
      </c>
      <c r="GM3552" s="77">
        <v>2024</v>
      </c>
      <c r="GN3552" s="77" t="s">
        <v>175</v>
      </c>
      <c r="GO3552" s="77">
        <v>5.3000000000000005E-2</v>
      </c>
      <c r="GP3552" s="77">
        <v>3</v>
      </c>
      <c r="GQ3552" s="77">
        <v>0</v>
      </c>
      <c r="GR3552" s="77" t="s">
        <v>423</v>
      </c>
      <c r="GS3552" s="77">
        <v>0</v>
      </c>
      <c r="GT3552" s="77">
        <v>0</v>
      </c>
      <c r="GU3552" s="77">
        <v>0</v>
      </c>
      <c r="GV3552" s="77">
        <v>0</v>
      </c>
      <c r="GW3552" s="77">
        <v>5.5966209081309407E-2</v>
      </c>
      <c r="GX3552" s="77">
        <v>9.4279402057366221E-2</v>
      </c>
      <c r="GY3552" s="77">
        <v>5.5966209081309407E-2</v>
      </c>
      <c r="GZ3552" s="77">
        <v>9.4279402057366221E-2</v>
      </c>
    </row>
    <row r="3553" spans="98:208" x14ac:dyDescent="0.25">
      <c r="CT3553" s="77" t="s">
        <v>155</v>
      </c>
      <c r="CU3553" s="77" t="s">
        <v>496</v>
      </c>
      <c r="CV3553" s="77" t="s">
        <v>432</v>
      </c>
      <c r="CW3553" s="77">
        <v>2023</v>
      </c>
      <c r="CX3553" s="77">
        <v>0</v>
      </c>
      <c r="CY3553" s="77">
        <v>0</v>
      </c>
      <c r="CZ3553" s="77">
        <v>0</v>
      </c>
      <c r="DA3553" s="77">
        <v>0</v>
      </c>
      <c r="DB3553" s="77">
        <v>9129.7460702365042</v>
      </c>
      <c r="DC3553" s="77">
        <v>233.23007680790619</v>
      </c>
      <c r="DD3553" s="77">
        <v>8896.5159934284911</v>
      </c>
      <c r="DE3553" s="77">
        <v>0</v>
      </c>
      <c r="DF3553" s="77">
        <v>0</v>
      </c>
      <c r="DG3553" s="77">
        <v>533.52731185149833</v>
      </c>
      <c r="DH3553" s="77">
        <v>533.52731185149833</v>
      </c>
      <c r="DI3553" s="77">
        <v>533.52731185149833</v>
      </c>
      <c r="DJ3553" s="77">
        <v>3.0438210318285941E-7</v>
      </c>
      <c r="DL3553" s="77">
        <v>0</v>
      </c>
      <c r="DM3553" s="77">
        <v>0</v>
      </c>
      <c r="DN3553" s="77">
        <v>0</v>
      </c>
      <c r="DO3553" s="77">
        <v>0</v>
      </c>
      <c r="DP3553" s="77">
        <v>1.6239616528685637E-4</v>
      </c>
      <c r="DQ3553" s="77">
        <v>1.6239616528685637E-4</v>
      </c>
      <c r="DR3553" s="77">
        <v>0</v>
      </c>
      <c r="DS3553" s="77">
        <v>1.6239616528685637E-4</v>
      </c>
      <c r="DT3553" s="77">
        <v>1.6239616528685637E-4</v>
      </c>
      <c r="DU3553" s="77">
        <v>0</v>
      </c>
      <c r="DV3553" s="77">
        <v>1.6239616528685637E-4</v>
      </c>
      <c r="DW3553" s="77">
        <v>1.6239616528685637E-4</v>
      </c>
      <c r="GE3553" s="77" t="s">
        <v>422</v>
      </c>
      <c r="GF3553" s="77" t="s">
        <v>155</v>
      </c>
      <c r="GG3553" s="77" t="s">
        <v>454</v>
      </c>
      <c r="GH3553" s="77" t="s">
        <v>439</v>
      </c>
      <c r="GI3553" s="77">
        <v>2025</v>
      </c>
      <c r="GJ3553" s="77" t="s">
        <v>305</v>
      </c>
      <c r="GK3553" s="77">
        <v>0.71896016785821448</v>
      </c>
      <c r="GL3553" s="77">
        <v>68.339461</v>
      </c>
      <c r="GM3553" s="77">
        <v>2025</v>
      </c>
      <c r="GN3553" s="77" t="s">
        <v>175</v>
      </c>
      <c r="GO3553" s="77">
        <v>0.13250000000000001</v>
      </c>
      <c r="GP3553" s="77">
        <v>3</v>
      </c>
      <c r="GQ3553" s="77">
        <v>0</v>
      </c>
      <c r="GR3553" s="77" t="s">
        <v>423</v>
      </c>
      <c r="GS3553" s="77">
        <v>0</v>
      </c>
      <c r="GT3553" s="77">
        <v>0</v>
      </c>
      <c r="GU3553" s="77">
        <v>0</v>
      </c>
      <c r="GV3553" s="77">
        <v>0</v>
      </c>
      <c r="GW3553" s="77">
        <v>0</v>
      </c>
      <c r="GX3553" s="77">
        <v>0</v>
      </c>
      <c r="GY3553" s="77">
        <v>0.1527377521613833</v>
      </c>
      <c r="GZ3553" s="77">
        <v>0.1098123599322345</v>
      </c>
    </row>
    <row r="3554" spans="98:208" x14ac:dyDescent="0.25">
      <c r="CT3554" s="77" t="s">
        <v>155</v>
      </c>
      <c r="CU3554" s="77" t="s">
        <v>496</v>
      </c>
      <c r="CV3554" s="77" t="s">
        <v>432</v>
      </c>
      <c r="CW3554" s="77">
        <v>2024</v>
      </c>
      <c r="CX3554" s="77">
        <v>0</v>
      </c>
      <c r="CY3554" s="77">
        <v>0</v>
      </c>
      <c r="CZ3554" s="77">
        <v>0</v>
      </c>
      <c r="DA3554" s="77">
        <v>0</v>
      </c>
      <c r="DB3554" s="77">
        <v>9129.7460702365042</v>
      </c>
      <c r="DC3554" s="77">
        <v>233.23007680790619</v>
      </c>
      <c r="DD3554" s="77">
        <v>8896.5159934284911</v>
      </c>
      <c r="DE3554" s="77">
        <v>0</v>
      </c>
      <c r="DF3554" s="77">
        <v>0</v>
      </c>
      <c r="DG3554" s="77">
        <v>0</v>
      </c>
      <c r="DH3554" s="77">
        <v>533.52731185149833</v>
      </c>
      <c r="DI3554" s="77">
        <v>533.52731185149833</v>
      </c>
      <c r="DJ3554" s="77">
        <v>3.0438210318285941E-7</v>
      </c>
      <c r="DL3554" s="77">
        <v>0</v>
      </c>
      <c r="DM3554" s="77">
        <v>0</v>
      </c>
      <c r="DN3554" s="77">
        <v>0</v>
      </c>
      <c r="DO3554" s="77">
        <v>0</v>
      </c>
      <c r="DP3554" s="77">
        <v>0</v>
      </c>
      <c r="DQ3554" s="77">
        <v>0</v>
      </c>
      <c r="DR3554" s="77">
        <v>0</v>
      </c>
      <c r="DS3554" s="77">
        <v>1.6239616528685637E-4</v>
      </c>
      <c r="DT3554" s="77">
        <v>1.6239616528685637E-4</v>
      </c>
      <c r="DU3554" s="77">
        <v>0</v>
      </c>
      <c r="DV3554" s="77">
        <v>1.6239616528685637E-4</v>
      </c>
      <c r="DW3554" s="77">
        <v>1.6239616528685637E-4</v>
      </c>
      <c r="GE3554" s="77" t="s">
        <v>425</v>
      </c>
      <c r="GF3554" s="77" t="s">
        <v>155</v>
      </c>
      <c r="GG3554" s="77" t="s">
        <v>454</v>
      </c>
      <c r="GH3554" s="77" t="s">
        <v>439</v>
      </c>
      <c r="GI3554" s="77">
        <v>2025</v>
      </c>
      <c r="GJ3554" s="77" t="s">
        <v>301</v>
      </c>
      <c r="GK3554" s="77">
        <v>3.0714971986151141</v>
      </c>
      <c r="GL3554" s="77">
        <v>68.339461</v>
      </c>
      <c r="GM3554" s="77">
        <v>2025</v>
      </c>
      <c r="GN3554" s="77" t="s">
        <v>175</v>
      </c>
      <c r="GO3554" s="77">
        <v>5.3000000000000005E-2</v>
      </c>
      <c r="GP3554" s="77">
        <v>3</v>
      </c>
      <c r="GQ3554" s="77">
        <v>0</v>
      </c>
      <c r="GR3554" s="77" t="s">
        <v>423</v>
      </c>
      <c r="GS3554" s="77">
        <v>0</v>
      </c>
      <c r="GT3554" s="77">
        <v>0</v>
      </c>
      <c r="GU3554" s="77">
        <v>0</v>
      </c>
      <c r="GV3554" s="77">
        <v>0</v>
      </c>
      <c r="GW3554" s="77">
        <v>0</v>
      </c>
      <c r="GX3554" s="77">
        <v>0</v>
      </c>
      <c r="GY3554" s="77">
        <v>5.5966209081309407E-2</v>
      </c>
      <c r="GZ3554" s="77">
        <v>0.17190005441034961</v>
      </c>
    </row>
    <row r="3555" spans="98:208" x14ac:dyDescent="0.25">
      <c r="CT3555" s="77" t="s">
        <v>155</v>
      </c>
      <c r="CU3555" s="77" t="s">
        <v>496</v>
      </c>
      <c r="CV3555" s="77" t="s">
        <v>432</v>
      </c>
      <c r="CW3555" s="77">
        <v>2025</v>
      </c>
      <c r="CX3555" s="77">
        <v>0</v>
      </c>
      <c r="CY3555" s="77">
        <v>0</v>
      </c>
      <c r="CZ3555" s="77">
        <v>0</v>
      </c>
      <c r="DA3555" s="77">
        <v>0</v>
      </c>
      <c r="DB3555" s="77">
        <v>9129.7460702365042</v>
      </c>
      <c r="DC3555" s="77">
        <v>233.23007680790619</v>
      </c>
      <c r="DD3555" s="77">
        <v>8896.5159934284911</v>
      </c>
      <c r="DE3555" s="77">
        <v>0</v>
      </c>
      <c r="DF3555" s="77">
        <v>0</v>
      </c>
      <c r="DG3555" s="77">
        <v>0</v>
      </c>
      <c r="DH3555" s="77">
        <v>0</v>
      </c>
      <c r="DI3555" s="77">
        <v>533.52731185149833</v>
      </c>
      <c r="DJ3555" s="77">
        <v>3.0438210318285941E-7</v>
      </c>
      <c r="DL3555" s="77">
        <v>0</v>
      </c>
      <c r="DM3555" s="77">
        <v>0</v>
      </c>
      <c r="DN3555" s="77">
        <v>0</v>
      </c>
      <c r="DO3555" s="77">
        <v>0</v>
      </c>
      <c r="DP3555" s="77">
        <v>0</v>
      </c>
      <c r="DQ3555" s="77">
        <v>0</v>
      </c>
      <c r="DR3555" s="77">
        <v>0</v>
      </c>
      <c r="DS3555" s="77">
        <v>0</v>
      </c>
      <c r="DT3555" s="77">
        <v>0</v>
      </c>
      <c r="DU3555" s="77">
        <v>0</v>
      </c>
      <c r="DV3555" s="77">
        <v>1.6239616528685637E-4</v>
      </c>
      <c r="DW3555" s="77">
        <v>1.6239616528685637E-4</v>
      </c>
      <c r="GE3555" s="77" t="s">
        <v>427</v>
      </c>
      <c r="GF3555" s="77" t="s">
        <v>155</v>
      </c>
      <c r="GG3555" s="77" t="s">
        <v>454</v>
      </c>
      <c r="GH3555" s="77" t="s">
        <v>439</v>
      </c>
      <c r="GI3555" s="77">
        <v>2025</v>
      </c>
      <c r="GJ3555" s="77" t="s">
        <v>303</v>
      </c>
      <c r="GK3555" s="77">
        <v>1.684577240534449</v>
      </c>
      <c r="GL3555" s="77">
        <v>68.339461</v>
      </c>
      <c r="GM3555" s="77">
        <v>2025</v>
      </c>
      <c r="GN3555" s="77" t="s">
        <v>175</v>
      </c>
      <c r="GO3555" s="77">
        <v>5.3000000000000005E-2</v>
      </c>
      <c r="GP3555" s="77">
        <v>3</v>
      </c>
      <c r="GQ3555" s="77">
        <v>0</v>
      </c>
      <c r="GR3555" s="77" t="s">
        <v>423</v>
      </c>
      <c r="GS3555" s="77">
        <v>0</v>
      </c>
      <c r="GT3555" s="77">
        <v>0</v>
      </c>
      <c r="GU3555" s="77">
        <v>0</v>
      </c>
      <c r="GV3555" s="77">
        <v>0</v>
      </c>
      <c r="GW3555" s="77">
        <v>0</v>
      </c>
      <c r="GX3555" s="77">
        <v>0</v>
      </c>
      <c r="GY3555" s="77">
        <v>5.5966209081309407E-2</v>
      </c>
      <c r="GZ3555" s="77">
        <v>9.4279402057366221E-2</v>
      </c>
    </row>
    <row r="3556" spans="98:208" x14ac:dyDescent="0.25">
      <c r="CT3556" s="77" t="s">
        <v>155</v>
      </c>
      <c r="CU3556" s="77" t="s">
        <v>496</v>
      </c>
      <c r="CV3556" s="77" t="s">
        <v>439</v>
      </c>
      <c r="CW3556" s="77">
        <v>2020</v>
      </c>
      <c r="CX3556" s="77">
        <v>0</v>
      </c>
      <c r="CY3556" s="77">
        <v>0</v>
      </c>
      <c r="CZ3556" s="77">
        <v>0</v>
      </c>
      <c r="DA3556" s="77">
        <v>0</v>
      </c>
      <c r="DB3556" s="77">
        <v>5.2405583313015391</v>
      </c>
      <c r="DC3556" s="77">
        <v>0.69641821681223248</v>
      </c>
      <c r="DD3556" s="77">
        <v>2.9419641522810158</v>
      </c>
      <c r="DE3556" s="77">
        <v>1.6021759622082901</v>
      </c>
      <c r="DF3556" s="77">
        <v>0.36068764874241299</v>
      </c>
      <c r="DG3556" s="77">
        <v>0</v>
      </c>
      <c r="DH3556" s="77">
        <v>0</v>
      </c>
      <c r="DI3556" s="77">
        <v>0</v>
      </c>
      <c r="DJ3556" s="77">
        <v>2.7394389252975221E-6</v>
      </c>
      <c r="DL3556" s="77">
        <v>0</v>
      </c>
      <c r="DM3556" s="77">
        <v>9.8808178483900594E-7</v>
      </c>
      <c r="DN3556" s="77">
        <v>9.8808178483900594E-7</v>
      </c>
      <c r="DO3556" s="77">
        <v>0</v>
      </c>
      <c r="DP3556" s="77">
        <v>0</v>
      </c>
      <c r="DQ3556" s="77">
        <v>0</v>
      </c>
      <c r="DR3556" s="77">
        <v>0</v>
      </c>
      <c r="DS3556" s="77">
        <v>0</v>
      </c>
      <c r="DT3556" s="77">
        <v>0</v>
      </c>
      <c r="DU3556" s="77">
        <v>0</v>
      </c>
      <c r="DV3556" s="77">
        <v>0</v>
      </c>
      <c r="DW3556" s="77">
        <v>0</v>
      </c>
      <c r="GE3556" s="77" t="s">
        <v>422</v>
      </c>
      <c r="GF3556" s="77" t="s">
        <v>155</v>
      </c>
      <c r="GG3556" s="77" t="s">
        <v>454</v>
      </c>
      <c r="GH3556" s="77" t="s">
        <v>446</v>
      </c>
      <c r="GI3556" s="77">
        <v>2021</v>
      </c>
      <c r="GJ3556" s="77" t="s">
        <v>305</v>
      </c>
      <c r="GK3556" s="77">
        <v>3.6425060683954513E-2</v>
      </c>
      <c r="GL3556" s="77">
        <v>68.339461</v>
      </c>
      <c r="GM3556" s="77">
        <v>2021</v>
      </c>
      <c r="GN3556" s="77" t="s">
        <v>175</v>
      </c>
      <c r="GO3556" s="77">
        <v>0.13250000000000001</v>
      </c>
      <c r="GP3556" s="77">
        <v>3</v>
      </c>
      <c r="GQ3556" s="77">
        <v>0</v>
      </c>
      <c r="GR3556" s="77" t="s">
        <v>423</v>
      </c>
      <c r="GS3556" s="77">
        <v>0.1527377521613833</v>
      </c>
      <c r="GT3556" s="77">
        <v>5.563481891209191E-3</v>
      </c>
      <c r="GU3556" s="77">
        <v>0.1527377521613833</v>
      </c>
      <c r="GV3556" s="77">
        <v>5.563481891209191E-3</v>
      </c>
      <c r="GW3556" s="77">
        <v>0</v>
      </c>
      <c r="GX3556" s="77">
        <v>0</v>
      </c>
      <c r="GY3556" s="77">
        <v>0</v>
      </c>
      <c r="GZ3556" s="77">
        <v>0</v>
      </c>
    </row>
    <row r="3557" spans="98:208" x14ac:dyDescent="0.25">
      <c r="CT3557" s="77" t="s">
        <v>155</v>
      </c>
      <c r="CU3557" s="77" t="s">
        <v>496</v>
      </c>
      <c r="CV3557" s="77" t="s">
        <v>439</v>
      </c>
      <c r="CW3557" s="77">
        <v>2021</v>
      </c>
      <c r="CX3557" s="77">
        <v>0</v>
      </c>
      <c r="CY3557" s="77">
        <v>0</v>
      </c>
      <c r="CZ3557" s="77">
        <v>0</v>
      </c>
      <c r="DA3557" s="77">
        <v>0</v>
      </c>
      <c r="DB3557" s="77">
        <v>5.2405583313015391</v>
      </c>
      <c r="DC3557" s="77">
        <v>0.69641821681223248</v>
      </c>
      <c r="DD3557" s="77">
        <v>2.9419641522810158</v>
      </c>
      <c r="DE3557" s="77">
        <v>1.6021759622082901</v>
      </c>
      <c r="DF3557" s="77">
        <v>0.36068764874241299</v>
      </c>
      <c r="DG3557" s="77">
        <v>0.36068764874241299</v>
      </c>
      <c r="DH3557" s="77">
        <v>0</v>
      </c>
      <c r="DI3557" s="77">
        <v>0</v>
      </c>
      <c r="DJ3557" s="77">
        <v>2.7394389252975221E-6</v>
      </c>
      <c r="DL3557" s="77">
        <v>0</v>
      </c>
      <c r="DM3557" s="77">
        <v>9.8808178483900594E-7</v>
      </c>
      <c r="DN3557" s="77">
        <v>9.8808178483900594E-7</v>
      </c>
      <c r="DO3557" s="77">
        <v>0</v>
      </c>
      <c r="DP3557" s="77">
        <v>9.8808178483900594E-7</v>
      </c>
      <c r="DQ3557" s="77">
        <v>9.8808178483900594E-7</v>
      </c>
      <c r="DR3557" s="77">
        <v>0</v>
      </c>
      <c r="DS3557" s="77">
        <v>0</v>
      </c>
      <c r="DT3557" s="77">
        <v>0</v>
      </c>
      <c r="DU3557" s="77">
        <v>0</v>
      </c>
      <c r="DV3557" s="77">
        <v>0</v>
      </c>
      <c r="DW3557" s="77">
        <v>0</v>
      </c>
      <c r="GE3557" s="77" t="s">
        <v>425</v>
      </c>
      <c r="GF3557" s="77" t="s">
        <v>155</v>
      </c>
      <c r="GG3557" s="77" t="s">
        <v>454</v>
      </c>
      <c r="GH3557" s="77" t="s">
        <v>446</v>
      </c>
      <c r="GI3557" s="77">
        <v>2021</v>
      </c>
      <c r="GJ3557" s="77" t="s">
        <v>301</v>
      </c>
      <c r="GK3557" s="77">
        <v>1.5808724525432369E-3</v>
      </c>
      <c r="GL3557" s="77">
        <v>68.339461</v>
      </c>
      <c r="GM3557" s="77">
        <v>2021</v>
      </c>
      <c r="GN3557" s="77" t="s">
        <v>175</v>
      </c>
      <c r="GO3557" s="77">
        <v>5.3000000000000005E-2</v>
      </c>
      <c r="GP3557" s="77">
        <v>3</v>
      </c>
      <c r="GQ3557" s="77">
        <v>0</v>
      </c>
      <c r="GR3557" s="77" t="s">
        <v>423</v>
      </c>
      <c r="GS3557" s="77">
        <v>5.5966209081309407E-2</v>
      </c>
      <c r="GT3557" s="77">
        <v>8.8475438209917174E-5</v>
      </c>
      <c r="GU3557" s="77">
        <v>5.5966209081309407E-2</v>
      </c>
      <c r="GV3557" s="77">
        <v>8.8475438209917174E-5</v>
      </c>
      <c r="GW3557" s="77">
        <v>0</v>
      </c>
      <c r="GX3557" s="77">
        <v>0</v>
      </c>
      <c r="GY3557" s="77">
        <v>0</v>
      </c>
      <c r="GZ3557" s="77">
        <v>0</v>
      </c>
    </row>
    <row r="3558" spans="98:208" x14ac:dyDescent="0.25">
      <c r="CT3558" s="77" t="s">
        <v>155</v>
      </c>
      <c r="CU3558" s="77" t="s">
        <v>496</v>
      </c>
      <c r="CV3558" s="77" t="s">
        <v>439</v>
      </c>
      <c r="CW3558" s="77">
        <v>2022</v>
      </c>
      <c r="CX3558" s="77">
        <v>0</v>
      </c>
      <c r="CY3558" s="77">
        <v>0</v>
      </c>
      <c r="CZ3558" s="77">
        <v>0</v>
      </c>
      <c r="DA3558" s="77">
        <v>0</v>
      </c>
      <c r="DB3558" s="77">
        <v>5.2405583313015391</v>
      </c>
      <c r="DC3558" s="77">
        <v>0.69641821681223248</v>
      </c>
      <c r="DD3558" s="77">
        <v>2.9419641522810158</v>
      </c>
      <c r="DE3558" s="77">
        <v>1.6021759622082901</v>
      </c>
      <c r="DF3558" s="77">
        <v>0.36068764874241299</v>
      </c>
      <c r="DG3558" s="77">
        <v>0.36068764874241299</v>
      </c>
      <c r="DH3558" s="77">
        <v>0.36068764874241299</v>
      </c>
      <c r="DI3558" s="77">
        <v>0</v>
      </c>
      <c r="DJ3558" s="77">
        <v>2.7394389252975221E-6</v>
      </c>
      <c r="DL3558" s="77">
        <v>0</v>
      </c>
      <c r="DM3558" s="77">
        <v>9.8808178483900594E-7</v>
      </c>
      <c r="DN3558" s="77">
        <v>9.8808178483900594E-7</v>
      </c>
      <c r="DO3558" s="77">
        <v>0</v>
      </c>
      <c r="DP3558" s="77">
        <v>9.8808178483900594E-7</v>
      </c>
      <c r="DQ3558" s="77">
        <v>9.8808178483900594E-7</v>
      </c>
      <c r="DR3558" s="77">
        <v>0</v>
      </c>
      <c r="DS3558" s="77">
        <v>9.8808178483900594E-7</v>
      </c>
      <c r="DT3558" s="77">
        <v>9.8808178483900594E-7</v>
      </c>
      <c r="DU3558" s="77">
        <v>0</v>
      </c>
      <c r="DV3558" s="77">
        <v>0</v>
      </c>
      <c r="DW3558" s="77">
        <v>0</v>
      </c>
      <c r="GE3558" s="77" t="s">
        <v>427</v>
      </c>
      <c r="GF3558" s="77" t="s">
        <v>155</v>
      </c>
      <c r="GG3558" s="77" t="s">
        <v>454</v>
      </c>
      <c r="GH3558" s="77" t="s">
        <v>446</v>
      </c>
      <c r="GI3558" s="77">
        <v>2021</v>
      </c>
      <c r="GJ3558" s="77" t="s">
        <v>303</v>
      </c>
      <c r="GK3558" s="77">
        <v>3.9894642198450597E-2</v>
      </c>
      <c r="GL3558" s="77">
        <v>68.339461</v>
      </c>
      <c r="GM3558" s="77">
        <v>2021</v>
      </c>
      <c r="GN3558" s="77" t="s">
        <v>175</v>
      </c>
      <c r="GO3558" s="77">
        <v>5.3000000000000005E-2</v>
      </c>
      <c r="GP3558" s="77">
        <v>3</v>
      </c>
      <c r="GQ3558" s="77">
        <v>0</v>
      </c>
      <c r="GR3558" s="77" t="s">
        <v>423</v>
      </c>
      <c r="GS3558" s="77">
        <v>5.5966209081309407E-2</v>
      </c>
      <c r="GT3558" s="77">
        <v>2.2327518865025153E-3</v>
      </c>
      <c r="GU3558" s="77">
        <v>5.5966209081309407E-2</v>
      </c>
      <c r="GV3558" s="77">
        <v>2.2327518865025153E-3</v>
      </c>
      <c r="GW3558" s="77">
        <v>0</v>
      </c>
      <c r="GX3558" s="77">
        <v>0</v>
      </c>
      <c r="GY3558" s="77">
        <v>0</v>
      </c>
      <c r="GZ3558" s="77">
        <v>0</v>
      </c>
    </row>
    <row r="3559" spans="98:208" x14ac:dyDescent="0.25">
      <c r="CT3559" s="77" t="s">
        <v>155</v>
      </c>
      <c r="CU3559" s="77" t="s">
        <v>496</v>
      </c>
      <c r="CV3559" s="77" t="s">
        <v>439</v>
      </c>
      <c r="CW3559" s="77">
        <v>2023</v>
      </c>
      <c r="CX3559" s="77">
        <v>0</v>
      </c>
      <c r="CY3559" s="77">
        <v>0</v>
      </c>
      <c r="CZ3559" s="77">
        <v>0</v>
      </c>
      <c r="DA3559" s="77">
        <v>0</v>
      </c>
      <c r="DB3559" s="77">
        <v>5.4750346070077667</v>
      </c>
      <c r="DC3559" s="77">
        <v>0.71896016785821382</v>
      </c>
      <c r="DD3559" s="77">
        <v>3.0714971986151038</v>
      </c>
      <c r="DE3559" s="77">
        <v>1.6845772405344479</v>
      </c>
      <c r="DF3559" s="77">
        <v>0</v>
      </c>
      <c r="DG3559" s="77">
        <v>0.37599181639994961</v>
      </c>
      <c r="DH3559" s="77">
        <v>0.37599181639994961</v>
      </c>
      <c r="DI3559" s="77">
        <v>0.37599181639994961</v>
      </c>
      <c r="DJ3559" s="77">
        <v>2.7394389252975221E-6</v>
      </c>
      <c r="DL3559" s="77">
        <v>0</v>
      </c>
      <c r="DM3559" s="77">
        <v>0</v>
      </c>
      <c r="DN3559" s="77">
        <v>0</v>
      </c>
      <c r="DO3559" s="77">
        <v>0</v>
      </c>
      <c r="DP3559" s="77">
        <v>1.0300066174393412E-6</v>
      </c>
      <c r="DQ3559" s="77">
        <v>1.0300066174393412E-6</v>
      </c>
      <c r="DR3559" s="77">
        <v>0</v>
      </c>
      <c r="DS3559" s="77">
        <v>1.0300066174393412E-6</v>
      </c>
      <c r="DT3559" s="77">
        <v>1.0300066174393412E-6</v>
      </c>
      <c r="DU3559" s="77">
        <v>0</v>
      </c>
      <c r="DV3559" s="77">
        <v>1.0300066174393412E-6</v>
      </c>
      <c r="DW3559" s="77">
        <v>1.0300066174393412E-6</v>
      </c>
      <c r="GE3559" s="77" t="s">
        <v>422</v>
      </c>
      <c r="GF3559" s="77" t="s">
        <v>155</v>
      </c>
      <c r="GG3559" s="77" t="s">
        <v>454</v>
      </c>
      <c r="GH3559" s="77" t="s">
        <v>446</v>
      </c>
      <c r="GI3559" s="77">
        <v>2022</v>
      </c>
      <c r="GJ3559" s="77" t="s">
        <v>305</v>
      </c>
      <c r="GK3559" s="77">
        <v>3.6425060683954513E-2</v>
      </c>
      <c r="GL3559" s="77">
        <v>68.339461</v>
      </c>
      <c r="GM3559" s="77">
        <v>2022</v>
      </c>
      <c r="GN3559" s="77" t="s">
        <v>175</v>
      </c>
      <c r="GO3559" s="77">
        <v>0.13250000000000001</v>
      </c>
      <c r="GP3559" s="77">
        <v>3</v>
      </c>
      <c r="GQ3559" s="77">
        <v>0</v>
      </c>
      <c r="GR3559" s="77" t="s">
        <v>423</v>
      </c>
      <c r="GS3559" s="77">
        <v>0.1527377521613833</v>
      </c>
      <c r="GT3559" s="77">
        <v>5.563481891209191E-3</v>
      </c>
      <c r="GU3559" s="77">
        <v>0.1527377521613833</v>
      </c>
      <c r="GV3559" s="77">
        <v>5.563481891209191E-3</v>
      </c>
      <c r="GW3559" s="77">
        <v>0.1527377521613833</v>
      </c>
      <c r="GX3559" s="77">
        <v>5.563481891209191E-3</v>
      </c>
      <c r="GY3559" s="77">
        <v>0</v>
      </c>
      <c r="GZ3559" s="77">
        <v>0</v>
      </c>
    </row>
    <row r="3560" spans="98:208" x14ac:dyDescent="0.25">
      <c r="CT3560" s="77" t="s">
        <v>155</v>
      </c>
      <c r="CU3560" s="77" t="s">
        <v>496</v>
      </c>
      <c r="CV3560" s="77" t="s">
        <v>439</v>
      </c>
      <c r="CW3560" s="77">
        <v>2024</v>
      </c>
      <c r="CX3560" s="77">
        <v>0</v>
      </c>
      <c r="CY3560" s="77">
        <v>0</v>
      </c>
      <c r="CZ3560" s="77">
        <v>0</v>
      </c>
      <c r="DA3560" s="77">
        <v>0</v>
      </c>
      <c r="DB3560" s="77">
        <v>5.4750346070077667</v>
      </c>
      <c r="DC3560" s="77">
        <v>0.71896016785821382</v>
      </c>
      <c r="DD3560" s="77">
        <v>3.0714971986151038</v>
      </c>
      <c r="DE3560" s="77">
        <v>1.6845772405344479</v>
      </c>
      <c r="DF3560" s="77">
        <v>0</v>
      </c>
      <c r="DG3560" s="77">
        <v>0</v>
      </c>
      <c r="DH3560" s="77">
        <v>0.37599181639994961</v>
      </c>
      <c r="DI3560" s="77">
        <v>0.37599181639994961</v>
      </c>
      <c r="DJ3560" s="77">
        <v>2.7394389252975221E-6</v>
      </c>
      <c r="DL3560" s="77">
        <v>0</v>
      </c>
      <c r="DM3560" s="77">
        <v>0</v>
      </c>
      <c r="DN3560" s="77">
        <v>0</v>
      </c>
      <c r="DO3560" s="77">
        <v>0</v>
      </c>
      <c r="DP3560" s="77">
        <v>0</v>
      </c>
      <c r="DQ3560" s="77">
        <v>0</v>
      </c>
      <c r="DR3560" s="77">
        <v>0</v>
      </c>
      <c r="DS3560" s="77">
        <v>1.0300066174393412E-6</v>
      </c>
      <c r="DT3560" s="77">
        <v>1.0300066174393412E-6</v>
      </c>
      <c r="DU3560" s="77">
        <v>0</v>
      </c>
      <c r="DV3560" s="77">
        <v>1.0300066174393412E-6</v>
      </c>
      <c r="DW3560" s="77">
        <v>1.0300066174393412E-6</v>
      </c>
      <c r="GE3560" s="77" t="s">
        <v>425</v>
      </c>
      <c r="GF3560" s="77" t="s">
        <v>155</v>
      </c>
      <c r="GG3560" s="77" t="s">
        <v>454</v>
      </c>
      <c r="GH3560" s="77" t="s">
        <v>446</v>
      </c>
      <c r="GI3560" s="77">
        <v>2022</v>
      </c>
      <c r="GJ3560" s="77" t="s">
        <v>301</v>
      </c>
      <c r="GK3560" s="77">
        <v>1.5808724525432369E-3</v>
      </c>
      <c r="GL3560" s="77">
        <v>68.339461</v>
      </c>
      <c r="GM3560" s="77">
        <v>2022</v>
      </c>
      <c r="GN3560" s="77" t="s">
        <v>175</v>
      </c>
      <c r="GO3560" s="77">
        <v>5.3000000000000005E-2</v>
      </c>
      <c r="GP3560" s="77">
        <v>3</v>
      </c>
      <c r="GQ3560" s="77">
        <v>0</v>
      </c>
      <c r="GR3560" s="77" t="s">
        <v>423</v>
      </c>
      <c r="GS3560" s="77">
        <v>5.5966209081309407E-2</v>
      </c>
      <c r="GT3560" s="77">
        <v>8.8475438209917174E-5</v>
      </c>
      <c r="GU3560" s="77">
        <v>5.5966209081309407E-2</v>
      </c>
      <c r="GV3560" s="77">
        <v>8.8475438209917174E-5</v>
      </c>
      <c r="GW3560" s="77">
        <v>5.5966209081309407E-2</v>
      </c>
      <c r="GX3560" s="77">
        <v>8.8475438209917174E-5</v>
      </c>
      <c r="GY3560" s="77">
        <v>0</v>
      </c>
      <c r="GZ3560" s="77">
        <v>0</v>
      </c>
    </row>
    <row r="3561" spans="98:208" x14ac:dyDescent="0.25">
      <c r="CT3561" s="77" t="s">
        <v>155</v>
      </c>
      <c r="CU3561" s="77" t="s">
        <v>496</v>
      </c>
      <c r="CV3561" s="77" t="s">
        <v>439</v>
      </c>
      <c r="CW3561" s="77">
        <v>2025</v>
      </c>
      <c r="CX3561" s="77">
        <v>0</v>
      </c>
      <c r="CY3561" s="77">
        <v>0</v>
      </c>
      <c r="CZ3561" s="77">
        <v>0</v>
      </c>
      <c r="DA3561" s="77">
        <v>0</v>
      </c>
      <c r="DB3561" s="77">
        <v>5.4750346070077667</v>
      </c>
      <c r="DC3561" s="77">
        <v>0.71896016785821382</v>
      </c>
      <c r="DD3561" s="77">
        <v>3.0714971986151038</v>
      </c>
      <c r="DE3561" s="77">
        <v>1.6845772405344479</v>
      </c>
      <c r="DF3561" s="77">
        <v>0</v>
      </c>
      <c r="DG3561" s="77">
        <v>0</v>
      </c>
      <c r="DH3561" s="77">
        <v>0</v>
      </c>
      <c r="DI3561" s="77">
        <v>0.37599181639994961</v>
      </c>
      <c r="DJ3561" s="77">
        <v>2.7394389252975221E-6</v>
      </c>
      <c r="DL3561" s="77">
        <v>0</v>
      </c>
      <c r="DM3561" s="77">
        <v>0</v>
      </c>
      <c r="DN3561" s="77">
        <v>0</v>
      </c>
      <c r="DO3561" s="77">
        <v>0</v>
      </c>
      <c r="DP3561" s="77">
        <v>0</v>
      </c>
      <c r="DQ3561" s="77">
        <v>0</v>
      </c>
      <c r="DR3561" s="77">
        <v>0</v>
      </c>
      <c r="DS3561" s="77">
        <v>0</v>
      </c>
      <c r="DT3561" s="77">
        <v>0</v>
      </c>
      <c r="DU3561" s="77">
        <v>0</v>
      </c>
      <c r="DV3561" s="77">
        <v>1.0300066174393412E-6</v>
      </c>
      <c r="DW3561" s="77">
        <v>1.0300066174393412E-6</v>
      </c>
      <c r="GE3561" s="77" t="s">
        <v>427</v>
      </c>
      <c r="GF3561" s="77" t="s">
        <v>155</v>
      </c>
      <c r="GG3561" s="77" t="s">
        <v>454</v>
      </c>
      <c r="GH3561" s="77" t="s">
        <v>446</v>
      </c>
      <c r="GI3561" s="77">
        <v>2022</v>
      </c>
      <c r="GJ3561" s="77" t="s">
        <v>303</v>
      </c>
      <c r="GK3561" s="77">
        <v>3.9894642198450597E-2</v>
      </c>
      <c r="GL3561" s="77">
        <v>68.339461</v>
      </c>
      <c r="GM3561" s="77">
        <v>2022</v>
      </c>
      <c r="GN3561" s="77" t="s">
        <v>175</v>
      </c>
      <c r="GO3561" s="77">
        <v>5.3000000000000005E-2</v>
      </c>
      <c r="GP3561" s="77">
        <v>3</v>
      </c>
      <c r="GQ3561" s="77">
        <v>0</v>
      </c>
      <c r="GR3561" s="77" t="s">
        <v>423</v>
      </c>
      <c r="GS3561" s="77">
        <v>5.5966209081309407E-2</v>
      </c>
      <c r="GT3561" s="77">
        <v>2.2327518865025153E-3</v>
      </c>
      <c r="GU3561" s="77">
        <v>5.5966209081309407E-2</v>
      </c>
      <c r="GV3561" s="77">
        <v>2.2327518865025153E-3</v>
      </c>
      <c r="GW3561" s="77">
        <v>5.5966209081309407E-2</v>
      </c>
      <c r="GX3561" s="77">
        <v>2.2327518865025153E-3</v>
      </c>
      <c r="GY3561" s="77">
        <v>0</v>
      </c>
      <c r="GZ3561" s="77">
        <v>0</v>
      </c>
    </row>
    <row r="3562" spans="98:208" x14ac:dyDescent="0.25">
      <c r="CT3562" s="77" t="s">
        <v>155</v>
      </c>
      <c r="CU3562" s="77" t="s">
        <v>496</v>
      </c>
      <c r="CV3562" s="77" t="s">
        <v>446</v>
      </c>
      <c r="CW3562" s="77">
        <v>2020</v>
      </c>
      <c r="CX3562" s="77">
        <v>0</v>
      </c>
      <c r="CY3562" s="77">
        <v>0</v>
      </c>
      <c r="CZ3562" s="77">
        <v>0</v>
      </c>
      <c r="DA3562" s="77">
        <v>0</v>
      </c>
      <c r="DB3562" s="77">
        <v>7.7900575334936939E-2</v>
      </c>
      <c r="DC3562" s="77">
        <v>3.6425060683955179E-2</v>
      </c>
      <c r="DD3562" s="77">
        <v>1.580872452543297E-3</v>
      </c>
      <c r="DE3562" s="77">
        <v>3.9894642198451499E-2</v>
      </c>
      <c r="DF3562" s="77">
        <v>7.8847092159217806E-3</v>
      </c>
      <c r="DG3562" s="77">
        <v>0</v>
      </c>
      <c r="DH3562" s="77">
        <v>0</v>
      </c>
      <c r="DI3562" s="77">
        <v>0</v>
      </c>
      <c r="DJ3562" s="77">
        <v>4.7042253999867741E-4</v>
      </c>
      <c r="DL3562" s="77">
        <v>0</v>
      </c>
      <c r="DM3562" s="77">
        <v>3.7091449365049042E-6</v>
      </c>
      <c r="DN3562" s="77">
        <v>3.7091449365049042E-6</v>
      </c>
      <c r="DO3562" s="77">
        <v>0</v>
      </c>
      <c r="DP3562" s="77">
        <v>0</v>
      </c>
      <c r="DQ3562" s="77">
        <v>0</v>
      </c>
      <c r="DR3562" s="77">
        <v>0</v>
      </c>
      <c r="DS3562" s="77">
        <v>0</v>
      </c>
      <c r="DT3562" s="77">
        <v>0</v>
      </c>
      <c r="DU3562" s="77">
        <v>0</v>
      </c>
      <c r="DV3562" s="77">
        <v>0</v>
      </c>
      <c r="DW3562" s="77">
        <v>0</v>
      </c>
      <c r="GE3562" s="77" t="s">
        <v>422</v>
      </c>
      <c r="GF3562" s="77" t="s">
        <v>155</v>
      </c>
      <c r="GG3562" s="77" t="s">
        <v>454</v>
      </c>
      <c r="GH3562" s="77" t="s">
        <v>446</v>
      </c>
      <c r="GI3562" s="77">
        <v>2023</v>
      </c>
      <c r="GJ3562" s="77" t="s">
        <v>305</v>
      </c>
      <c r="GK3562" s="77">
        <v>3.7590224611390728E-2</v>
      </c>
      <c r="GL3562" s="77">
        <v>68.339461</v>
      </c>
      <c r="GM3562" s="77">
        <v>2023</v>
      </c>
      <c r="GN3562" s="77" t="s">
        <v>175</v>
      </c>
      <c r="GO3562" s="77">
        <v>0.13250000000000001</v>
      </c>
      <c r="GP3562" s="77">
        <v>3</v>
      </c>
      <c r="GQ3562" s="77">
        <v>0</v>
      </c>
      <c r="GR3562" s="77" t="s">
        <v>423</v>
      </c>
      <c r="GS3562" s="77">
        <v>0</v>
      </c>
      <c r="GT3562" s="77">
        <v>0</v>
      </c>
      <c r="GU3562" s="77">
        <v>0.1527377521613833</v>
      </c>
      <c r="GV3562" s="77">
        <v>5.741446410385328E-3</v>
      </c>
      <c r="GW3562" s="77">
        <v>0.1527377521613833</v>
      </c>
      <c r="GX3562" s="77">
        <v>5.741446410385328E-3</v>
      </c>
      <c r="GY3562" s="77">
        <v>0.1527377521613833</v>
      </c>
      <c r="GZ3562" s="77">
        <v>5.741446410385328E-3</v>
      </c>
    </row>
    <row r="3563" spans="98:208" x14ac:dyDescent="0.25">
      <c r="CT3563" s="77" t="s">
        <v>155</v>
      </c>
      <c r="CU3563" s="77" t="s">
        <v>496</v>
      </c>
      <c r="CV3563" s="77" t="s">
        <v>446</v>
      </c>
      <c r="CW3563" s="77">
        <v>2021</v>
      </c>
      <c r="CX3563" s="77">
        <v>0</v>
      </c>
      <c r="CY3563" s="77">
        <v>0</v>
      </c>
      <c r="CZ3563" s="77">
        <v>0</v>
      </c>
      <c r="DA3563" s="77">
        <v>0</v>
      </c>
      <c r="DB3563" s="77">
        <v>7.7900575334936939E-2</v>
      </c>
      <c r="DC3563" s="77">
        <v>3.6425060683955179E-2</v>
      </c>
      <c r="DD3563" s="77">
        <v>1.580872452543297E-3</v>
      </c>
      <c r="DE3563" s="77">
        <v>3.9894642198451499E-2</v>
      </c>
      <c r="DF3563" s="77">
        <v>7.8847092159217806E-3</v>
      </c>
      <c r="DG3563" s="77">
        <v>7.8847092159217806E-3</v>
      </c>
      <c r="DH3563" s="77">
        <v>0</v>
      </c>
      <c r="DI3563" s="77">
        <v>0</v>
      </c>
      <c r="DJ3563" s="77">
        <v>4.7042253999867741E-4</v>
      </c>
      <c r="DL3563" s="77">
        <v>0</v>
      </c>
      <c r="DM3563" s="77">
        <v>3.7091449365049042E-6</v>
      </c>
      <c r="DN3563" s="77">
        <v>3.7091449365049042E-6</v>
      </c>
      <c r="DO3563" s="77">
        <v>0</v>
      </c>
      <c r="DP3563" s="77">
        <v>3.7091449365049042E-6</v>
      </c>
      <c r="DQ3563" s="77">
        <v>3.7091449365049042E-6</v>
      </c>
      <c r="DR3563" s="77">
        <v>0</v>
      </c>
      <c r="DS3563" s="77">
        <v>0</v>
      </c>
      <c r="DT3563" s="77">
        <v>0</v>
      </c>
      <c r="DU3563" s="77">
        <v>0</v>
      </c>
      <c r="DV3563" s="77">
        <v>0</v>
      </c>
      <c r="DW3563" s="77">
        <v>0</v>
      </c>
      <c r="GE3563" s="77" t="s">
        <v>425</v>
      </c>
      <c r="GF3563" s="77" t="s">
        <v>155</v>
      </c>
      <c r="GG3563" s="77" t="s">
        <v>454</v>
      </c>
      <c r="GH3563" s="77" t="s">
        <v>446</v>
      </c>
      <c r="GI3563" s="77">
        <v>2023</v>
      </c>
      <c r="GJ3563" s="77" t="s">
        <v>301</v>
      </c>
      <c r="GK3563" s="77">
        <v>1.631433411568726E-3</v>
      </c>
      <c r="GL3563" s="77">
        <v>68.339461</v>
      </c>
      <c r="GM3563" s="77">
        <v>2023</v>
      </c>
      <c r="GN3563" s="77" t="s">
        <v>175</v>
      </c>
      <c r="GO3563" s="77">
        <v>5.3000000000000005E-2</v>
      </c>
      <c r="GP3563" s="77">
        <v>3</v>
      </c>
      <c r="GQ3563" s="77">
        <v>0</v>
      </c>
      <c r="GR3563" s="77" t="s">
        <v>423</v>
      </c>
      <c r="GS3563" s="77">
        <v>0</v>
      </c>
      <c r="GT3563" s="77">
        <v>0</v>
      </c>
      <c r="GU3563" s="77">
        <v>5.5966209081309407E-2</v>
      </c>
      <c r="GV3563" s="77">
        <v>9.1305143414089219E-5</v>
      </c>
      <c r="GW3563" s="77">
        <v>5.5966209081309407E-2</v>
      </c>
      <c r="GX3563" s="77">
        <v>9.1305143414089219E-5</v>
      </c>
      <c r="GY3563" s="77">
        <v>5.5966209081309407E-2</v>
      </c>
      <c r="GZ3563" s="77">
        <v>9.1305143414089219E-5</v>
      </c>
    </row>
    <row r="3564" spans="98:208" x14ac:dyDescent="0.25">
      <c r="CT3564" s="77" t="s">
        <v>155</v>
      </c>
      <c r="CU3564" s="77" t="s">
        <v>496</v>
      </c>
      <c r="CV3564" s="77" t="s">
        <v>446</v>
      </c>
      <c r="CW3564" s="77">
        <v>2022</v>
      </c>
      <c r="CX3564" s="77">
        <v>0</v>
      </c>
      <c r="CY3564" s="77">
        <v>0</v>
      </c>
      <c r="CZ3564" s="77">
        <v>0</v>
      </c>
      <c r="DA3564" s="77">
        <v>0</v>
      </c>
      <c r="DB3564" s="77">
        <v>7.7900575334936939E-2</v>
      </c>
      <c r="DC3564" s="77">
        <v>3.6425060683955179E-2</v>
      </c>
      <c r="DD3564" s="77">
        <v>1.580872452543297E-3</v>
      </c>
      <c r="DE3564" s="77">
        <v>3.9894642198451499E-2</v>
      </c>
      <c r="DF3564" s="77">
        <v>7.8847092159217806E-3</v>
      </c>
      <c r="DG3564" s="77">
        <v>7.8847092159217806E-3</v>
      </c>
      <c r="DH3564" s="77">
        <v>7.8847092159217806E-3</v>
      </c>
      <c r="DI3564" s="77">
        <v>0</v>
      </c>
      <c r="DJ3564" s="77">
        <v>4.7042253999867741E-4</v>
      </c>
      <c r="DL3564" s="77">
        <v>0</v>
      </c>
      <c r="DM3564" s="77">
        <v>3.7091449365049042E-6</v>
      </c>
      <c r="DN3564" s="77">
        <v>3.7091449365049042E-6</v>
      </c>
      <c r="DO3564" s="77">
        <v>0</v>
      </c>
      <c r="DP3564" s="77">
        <v>3.7091449365049042E-6</v>
      </c>
      <c r="DQ3564" s="77">
        <v>3.7091449365049042E-6</v>
      </c>
      <c r="DR3564" s="77">
        <v>0</v>
      </c>
      <c r="DS3564" s="77">
        <v>3.7091449365049042E-6</v>
      </c>
      <c r="DT3564" s="77">
        <v>3.7091449365049042E-6</v>
      </c>
      <c r="DU3564" s="77">
        <v>0</v>
      </c>
      <c r="DV3564" s="77">
        <v>0</v>
      </c>
      <c r="DW3564" s="77">
        <v>0</v>
      </c>
      <c r="GE3564" s="77" t="s">
        <v>427</v>
      </c>
      <c r="GF3564" s="77" t="s">
        <v>155</v>
      </c>
      <c r="GG3564" s="77" t="s">
        <v>454</v>
      </c>
      <c r="GH3564" s="77" t="s">
        <v>446</v>
      </c>
      <c r="GI3564" s="77">
        <v>2023</v>
      </c>
      <c r="GJ3564" s="77" t="s">
        <v>303</v>
      </c>
      <c r="GK3564" s="77">
        <v>4.1186611014017667E-2</v>
      </c>
      <c r="GL3564" s="77">
        <v>68.339461</v>
      </c>
      <c r="GM3564" s="77">
        <v>2023</v>
      </c>
      <c r="GN3564" s="77" t="s">
        <v>175</v>
      </c>
      <c r="GO3564" s="77">
        <v>5.3000000000000005E-2</v>
      </c>
      <c r="GP3564" s="77">
        <v>3</v>
      </c>
      <c r="GQ3564" s="77">
        <v>0</v>
      </c>
      <c r="GR3564" s="77" t="s">
        <v>423</v>
      </c>
      <c r="GS3564" s="77">
        <v>0</v>
      </c>
      <c r="GT3564" s="77">
        <v>0</v>
      </c>
      <c r="GU3564" s="77">
        <v>5.5966209081309407E-2</v>
      </c>
      <c r="GV3564" s="77">
        <v>2.3050584833610734E-3</v>
      </c>
      <c r="GW3564" s="77">
        <v>5.5966209081309407E-2</v>
      </c>
      <c r="GX3564" s="77">
        <v>2.3050584833610734E-3</v>
      </c>
      <c r="GY3564" s="77">
        <v>5.5966209081309407E-2</v>
      </c>
      <c r="GZ3564" s="77">
        <v>2.3050584833610734E-3</v>
      </c>
    </row>
    <row r="3565" spans="98:208" x14ac:dyDescent="0.25">
      <c r="CT3565" s="77" t="s">
        <v>155</v>
      </c>
      <c r="CU3565" s="77" t="s">
        <v>496</v>
      </c>
      <c r="CV3565" s="77" t="s">
        <v>446</v>
      </c>
      <c r="CW3565" s="77">
        <v>2023</v>
      </c>
      <c r="CX3565" s="77">
        <v>0</v>
      </c>
      <c r="CY3565" s="77">
        <v>0</v>
      </c>
      <c r="CZ3565" s="77">
        <v>0</v>
      </c>
      <c r="DA3565" s="77">
        <v>0</v>
      </c>
      <c r="DB3565" s="77">
        <v>8.0408269036947949E-2</v>
      </c>
      <c r="DC3565" s="77">
        <v>3.7590224611391457E-2</v>
      </c>
      <c r="DD3565" s="77">
        <v>1.631433411568773E-3</v>
      </c>
      <c r="DE3565" s="77">
        <v>4.1186611014018493E-2</v>
      </c>
      <c r="DF3565" s="77">
        <v>0</v>
      </c>
      <c r="DG3565" s="77">
        <v>8.1378100371606518E-3</v>
      </c>
      <c r="DH3565" s="77">
        <v>8.1378100371606518E-3</v>
      </c>
      <c r="DI3565" s="77">
        <v>8.1378100371606518E-3</v>
      </c>
      <c r="DJ3565" s="77">
        <v>4.7042253999867741E-4</v>
      </c>
      <c r="DL3565" s="77">
        <v>0</v>
      </c>
      <c r="DM3565" s="77">
        <v>0</v>
      </c>
      <c r="DN3565" s="77">
        <v>0</v>
      </c>
      <c r="DO3565" s="77">
        <v>0</v>
      </c>
      <c r="DP3565" s="77">
        <v>3.828209267707845E-6</v>
      </c>
      <c r="DQ3565" s="77">
        <v>3.828209267707845E-6</v>
      </c>
      <c r="DR3565" s="77">
        <v>0</v>
      </c>
      <c r="DS3565" s="77">
        <v>3.828209267707845E-6</v>
      </c>
      <c r="DT3565" s="77">
        <v>3.828209267707845E-6</v>
      </c>
      <c r="DU3565" s="77">
        <v>0</v>
      </c>
      <c r="DV3565" s="77">
        <v>3.828209267707845E-6</v>
      </c>
      <c r="DW3565" s="77">
        <v>3.828209267707845E-6</v>
      </c>
      <c r="GE3565" s="77" t="s">
        <v>422</v>
      </c>
      <c r="GF3565" s="77" t="s">
        <v>155</v>
      </c>
      <c r="GG3565" s="77" t="s">
        <v>454</v>
      </c>
      <c r="GH3565" s="77" t="s">
        <v>446</v>
      </c>
      <c r="GI3565" s="77">
        <v>2024</v>
      </c>
      <c r="GJ3565" s="77" t="s">
        <v>305</v>
      </c>
      <c r="GK3565" s="77">
        <v>3.7590224611390728E-2</v>
      </c>
      <c r="GL3565" s="77">
        <v>68.339461</v>
      </c>
      <c r="GM3565" s="77">
        <v>2024</v>
      </c>
      <c r="GN3565" s="77" t="s">
        <v>175</v>
      </c>
      <c r="GO3565" s="77">
        <v>0.13250000000000001</v>
      </c>
      <c r="GP3565" s="77">
        <v>3</v>
      </c>
      <c r="GQ3565" s="77">
        <v>0</v>
      </c>
      <c r="GR3565" s="77" t="s">
        <v>423</v>
      </c>
      <c r="GS3565" s="77">
        <v>0</v>
      </c>
      <c r="GT3565" s="77">
        <v>0</v>
      </c>
      <c r="GU3565" s="77">
        <v>0</v>
      </c>
      <c r="GV3565" s="77">
        <v>0</v>
      </c>
      <c r="GW3565" s="77">
        <v>0.1527377521613833</v>
      </c>
      <c r="GX3565" s="77">
        <v>5.741446410385328E-3</v>
      </c>
      <c r="GY3565" s="77">
        <v>0.1527377521613833</v>
      </c>
      <c r="GZ3565" s="77">
        <v>5.741446410385328E-3</v>
      </c>
    </row>
    <row r="3566" spans="98:208" x14ac:dyDescent="0.25">
      <c r="CT3566" s="77" t="s">
        <v>155</v>
      </c>
      <c r="CU3566" s="77" t="s">
        <v>496</v>
      </c>
      <c r="CV3566" s="77" t="s">
        <v>446</v>
      </c>
      <c r="CW3566" s="77">
        <v>2024</v>
      </c>
      <c r="CX3566" s="77">
        <v>0</v>
      </c>
      <c r="CY3566" s="77">
        <v>0</v>
      </c>
      <c r="CZ3566" s="77">
        <v>0</v>
      </c>
      <c r="DA3566" s="77">
        <v>0</v>
      </c>
      <c r="DB3566" s="77">
        <v>8.0408269036947949E-2</v>
      </c>
      <c r="DC3566" s="77">
        <v>3.7590224611391457E-2</v>
      </c>
      <c r="DD3566" s="77">
        <v>1.631433411568773E-3</v>
      </c>
      <c r="DE3566" s="77">
        <v>4.1186611014018493E-2</v>
      </c>
      <c r="DF3566" s="77">
        <v>0</v>
      </c>
      <c r="DG3566" s="77">
        <v>0</v>
      </c>
      <c r="DH3566" s="77">
        <v>8.1378100371606518E-3</v>
      </c>
      <c r="DI3566" s="77">
        <v>8.1378100371606518E-3</v>
      </c>
      <c r="DJ3566" s="77">
        <v>4.7042253999867741E-4</v>
      </c>
      <c r="DL3566" s="77">
        <v>0</v>
      </c>
      <c r="DM3566" s="77">
        <v>0</v>
      </c>
      <c r="DN3566" s="77">
        <v>0</v>
      </c>
      <c r="DO3566" s="77">
        <v>0</v>
      </c>
      <c r="DP3566" s="77">
        <v>0</v>
      </c>
      <c r="DQ3566" s="77">
        <v>0</v>
      </c>
      <c r="DR3566" s="77">
        <v>0</v>
      </c>
      <c r="DS3566" s="77">
        <v>3.828209267707845E-6</v>
      </c>
      <c r="DT3566" s="77">
        <v>3.828209267707845E-6</v>
      </c>
      <c r="DU3566" s="77">
        <v>0</v>
      </c>
      <c r="DV3566" s="77">
        <v>3.828209267707845E-6</v>
      </c>
      <c r="DW3566" s="77">
        <v>3.828209267707845E-6</v>
      </c>
      <c r="GE3566" s="77" t="s">
        <v>425</v>
      </c>
      <c r="GF3566" s="77" t="s">
        <v>155</v>
      </c>
      <c r="GG3566" s="77" t="s">
        <v>454</v>
      </c>
      <c r="GH3566" s="77" t="s">
        <v>446</v>
      </c>
      <c r="GI3566" s="77">
        <v>2024</v>
      </c>
      <c r="GJ3566" s="77" t="s">
        <v>301</v>
      </c>
      <c r="GK3566" s="77">
        <v>1.631433411568726E-3</v>
      </c>
      <c r="GL3566" s="77">
        <v>68.339461</v>
      </c>
      <c r="GM3566" s="77">
        <v>2024</v>
      </c>
      <c r="GN3566" s="77" t="s">
        <v>175</v>
      </c>
      <c r="GO3566" s="77">
        <v>5.3000000000000005E-2</v>
      </c>
      <c r="GP3566" s="77">
        <v>3</v>
      </c>
      <c r="GQ3566" s="77">
        <v>0</v>
      </c>
      <c r="GR3566" s="77" t="s">
        <v>423</v>
      </c>
      <c r="GS3566" s="77">
        <v>0</v>
      </c>
      <c r="GT3566" s="77">
        <v>0</v>
      </c>
      <c r="GU3566" s="77">
        <v>0</v>
      </c>
      <c r="GV3566" s="77">
        <v>0</v>
      </c>
      <c r="GW3566" s="77">
        <v>5.5966209081309407E-2</v>
      </c>
      <c r="GX3566" s="77">
        <v>9.1305143414089219E-5</v>
      </c>
      <c r="GY3566" s="77">
        <v>5.5966209081309407E-2</v>
      </c>
      <c r="GZ3566" s="77">
        <v>9.1305143414089219E-5</v>
      </c>
    </row>
    <row r="3567" spans="98:208" x14ac:dyDescent="0.25">
      <c r="CT3567" s="77" t="s">
        <v>155</v>
      </c>
      <c r="CU3567" s="77" t="s">
        <v>496</v>
      </c>
      <c r="CV3567" s="77" t="s">
        <v>446</v>
      </c>
      <c r="CW3567" s="77">
        <v>2025</v>
      </c>
      <c r="CX3567" s="77">
        <v>0</v>
      </c>
      <c r="CY3567" s="77">
        <v>0</v>
      </c>
      <c r="CZ3567" s="77">
        <v>0</v>
      </c>
      <c r="DA3567" s="77">
        <v>0</v>
      </c>
      <c r="DB3567" s="77">
        <v>8.0408269036947949E-2</v>
      </c>
      <c r="DC3567" s="77">
        <v>3.7590224611391457E-2</v>
      </c>
      <c r="DD3567" s="77">
        <v>1.631433411568773E-3</v>
      </c>
      <c r="DE3567" s="77">
        <v>4.1186611014018493E-2</v>
      </c>
      <c r="DF3567" s="77">
        <v>0</v>
      </c>
      <c r="DG3567" s="77">
        <v>0</v>
      </c>
      <c r="DH3567" s="77">
        <v>0</v>
      </c>
      <c r="DI3567" s="77">
        <v>8.1378100371606518E-3</v>
      </c>
      <c r="DJ3567" s="77">
        <v>4.7042253999867741E-4</v>
      </c>
      <c r="DL3567" s="77">
        <v>0</v>
      </c>
      <c r="DM3567" s="77">
        <v>0</v>
      </c>
      <c r="DN3567" s="77">
        <v>0</v>
      </c>
      <c r="DO3567" s="77">
        <v>0</v>
      </c>
      <c r="DP3567" s="77">
        <v>0</v>
      </c>
      <c r="DQ3567" s="77">
        <v>0</v>
      </c>
      <c r="DR3567" s="77">
        <v>0</v>
      </c>
      <c r="DS3567" s="77">
        <v>0</v>
      </c>
      <c r="DT3567" s="77">
        <v>0</v>
      </c>
      <c r="DU3567" s="77">
        <v>0</v>
      </c>
      <c r="DV3567" s="77">
        <v>3.828209267707845E-6</v>
      </c>
      <c r="DW3567" s="77">
        <v>3.828209267707845E-6</v>
      </c>
      <c r="GE3567" s="77" t="s">
        <v>427</v>
      </c>
      <c r="GF3567" s="77" t="s">
        <v>155</v>
      </c>
      <c r="GG3567" s="77" t="s">
        <v>454</v>
      </c>
      <c r="GH3567" s="77" t="s">
        <v>446</v>
      </c>
      <c r="GI3567" s="77">
        <v>2024</v>
      </c>
      <c r="GJ3567" s="77" t="s">
        <v>303</v>
      </c>
      <c r="GK3567" s="77">
        <v>4.1186611014017667E-2</v>
      </c>
      <c r="GL3567" s="77">
        <v>68.339461</v>
      </c>
      <c r="GM3567" s="77">
        <v>2024</v>
      </c>
      <c r="GN3567" s="77" t="s">
        <v>175</v>
      </c>
      <c r="GO3567" s="77">
        <v>5.3000000000000005E-2</v>
      </c>
      <c r="GP3567" s="77">
        <v>3</v>
      </c>
      <c r="GQ3567" s="77">
        <v>0</v>
      </c>
      <c r="GR3567" s="77" t="s">
        <v>423</v>
      </c>
      <c r="GS3567" s="77">
        <v>0</v>
      </c>
      <c r="GT3567" s="77">
        <v>0</v>
      </c>
      <c r="GU3567" s="77">
        <v>0</v>
      </c>
      <c r="GV3567" s="77">
        <v>0</v>
      </c>
      <c r="GW3567" s="77">
        <v>5.5966209081309407E-2</v>
      </c>
      <c r="GX3567" s="77">
        <v>2.3050584833610734E-3</v>
      </c>
      <c r="GY3567" s="77">
        <v>5.5966209081309407E-2</v>
      </c>
      <c r="GZ3567" s="77">
        <v>2.3050584833610734E-3</v>
      </c>
    </row>
    <row r="3568" spans="98:208" x14ac:dyDescent="0.25">
      <c r="CT3568" s="77" t="s">
        <v>155</v>
      </c>
      <c r="CU3568" s="77" t="s">
        <v>496</v>
      </c>
      <c r="CV3568" s="77" t="s">
        <v>453</v>
      </c>
      <c r="CW3568" s="77">
        <v>2020</v>
      </c>
      <c r="CX3568" s="77">
        <v>0</v>
      </c>
      <c r="CY3568" s="77">
        <v>0</v>
      </c>
      <c r="CZ3568" s="77">
        <v>0</v>
      </c>
      <c r="DA3568" s="77">
        <v>0</v>
      </c>
      <c r="DB3568" s="77">
        <v>14146.130641332509</v>
      </c>
      <c r="DC3568" s="77">
        <v>222.2294216278153</v>
      </c>
      <c r="DD3568" s="77">
        <v>8585.7228092479363</v>
      </c>
      <c r="DE3568" s="77">
        <v>5338.1784104567414</v>
      </c>
      <c r="DF3568" s="77">
        <v>813.21078921304775</v>
      </c>
      <c r="DG3568" s="77">
        <v>0</v>
      </c>
      <c r="DH3568" s="77">
        <v>0</v>
      </c>
      <c r="DI3568" s="77">
        <v>0</v>
      </c>
      <c r="DJ3568" s="77">
        <v>2.1086833909019579E-6</v>
      </c>
      <c r="DL3568" s="77">
        <v>0</v>
      </c>
      <c r="DM3568" s="77">
        <v>1.7148040845158267E-3</v>
      </c>
      <c r="DN3568" s="77">
        <v>1.7148040845158267E-3</v>
      </c>
      <c r="DO3568" s="77">
        <v>0</v>
      </c>
      <c r="DP3568" s="77">
        <v>0</v>
      </c>
      <c r="DQ3568" s="77">
        <v>0</v>
      </c>
      <c r="DR3568" s="77">
        <v>0</v>
      </c>
      <c r="DS3568" s="77">
        <v>0</v>
      </c>
      <c r="DT3568" s="77">
        <v>0</v>
      </c>
      <c r="DU3568" s="77">
        <v>0</v>
      </c>
      <c r="DV3568" s="77">
        <v>0</v>
      </c>
      <c r="DW3568" s="77">
        <v>0</v>
      </c>
      <c r="GE3568" s="77" t="s">
        <v>422</v>
      </c>
      <c r="GF3568" s="77" t="s">
        <v>155</v>
      </c>
      <c r="GG3568" s="77" t="s">
        <v>454</v>
      </c>
      <c r="GH3568" s="77" t="s">
        <v>446</v>
      </c>
      <c r="GI3568" s="77">
        <v>2025</v>
      </c>
      <c r="GJ3568" s="77" t="s">
        <v>305</v>
      </c>
      <c r="GK3568" s="77">
        <v>3.7590224611390728E-2</v>
      </c>
      <c r="GL3568" s="77">
        <v>68.339461</v>
      </c>
      <c r="GM3568" s="77">
        <v>2025</v>
      </c>
      <c r="GN3568" s="77" t="s">
        <v>175</v>
      </c>
      <c r="GO3568" s="77">
        <v>0.13250000000000001</v>
      </c>
      <c r="GP3568" s="77">
        <v>3</v>
      </c>
      <c r="GQ3568" s="77">
        <v>0</v>
      </c>
      <c r="GR3568" s="77" t="s">
        <v>423</v>
      </c>
      <c r="GS3568" s="77">
        <v>0</v>
      </c>
      <c r="GT3568" s="77">
        <v>0</v>
      </c>
      <c r="GU3568" s="77">
        <v>0</v>
      </c>
      <c r="GV3568" s="77">
        <v>0</v>
      </c>
      <c r="GW3568" s="77">
        <v>0</v>
      </c>
      <c r="GX3568" s="77">
        <v>0</v>
      </c>
      <c r="GY3568" s="77">
        <v>0.1527377521613833</v>
      </c>
      <c r="GZ3568" s="77">
        <v>5.741446410385328E-3</v>
      </c>
    </row>
    <row r="3569" spans="98:208" x14ac:dyDescent="0.25">
      <c r="CT3569" s="77" t="s">
        <v>155</v>
      </c>
      <c r="CU3569" s="77" t="s">
        <v>496</v>
      </c>
      <c r="CV3569" s="77" t="s">
        <v>453</v>
      </c>
      <c r="CW3569" s="77">
        <v>2021</v>
      </c>
      <c r="CX3569" s="77">
        <v>0</v>
      </c>
      <c r="CY3569" s="77">
        <v>0</v>
      </c>
      <c r="CZ3569" s="77">
        <v>0</v>
      </c>
      <c r="DA3569" s="77">
        <v>0</v>
      </c>
      <c r="DB3569" s="77">
        <v>14146.130641332509</v>
      </c>
      <c r="DC3569" s="77">
        <v>222.2294216278153</v>
      </c>
      <c r="DD3569" s="77">
        <v>8585.7228092479363</v>
      </c>
      <c r="DE3569" s="77">
        <v>5338.1784104567414</v>
      </c>
      <c r="DF3569" s="77">
        <v>813.21078921304775</v>
      </c>
      <c r="DG3569" s="77">
        <v>813.21078921304775</v>
      </c>
      <c r="DH3569" s="77">
        <v>0</v>
      </c>
      <c r="DI3569" s="77">
        <v>0</v>
      </c>
      <c r="DJ3569" s="77">
        <v>2.1086833909019579E-6</v>
      </c>
      <c r="DL3569" s="77">
        <v>0</v>
      </c>
      <c r="DM3569" s="77">
        <v>1.7148040845158267E-3</v>
      </c>
      <c r="DN3569" s="77">
        <v>1.7148040845158267E-3</v>
      </c>
      <c r="DO3569" s="77">
        <v>0</v>
      </c>
      <c r="DP3569" s="77">
        <v>1.7148040845158267E-3</v>
      </c>
      <c r="DQ3569" s="77">
        <v>1.7148040845158267E-3</v>
      </c>
      <c r="DR3569" s="77">
        <v>0</v>
      </c>
      <c r="DS3569" s="77">
        <v>0</v>
      </c>
      <c r="DT3569" s="77">
        <v>0</v>
      </c>
      <c r="DU3569" s="77">
        <v>0</v>
      </c>
      <c r="DV3569" s="77">
        <v>0</v>
      </c>
      <c r="DW3569" s="77">
        <v>0</v>
      </c>
      <c r="GE3569" s="77" t="s">
        <v>425</v>
      </c>
      <c r="GF3569" s="77" t="s">
        <v>155</v>
      </c>
      <c r="GG3569" s="77" t="s">
        <v>454</v>
      </c>
      <c r="GH3569" s="77" t="s">
        <v>446</v>
      </c>
      <c r="GI3569" s="77">
        <v>2025</v>
      </c>
      <c r="GJ3569" s="77" t="s">
        <v>301</v>
      </c>
      <c r="GK3569" s="77">
        <v>1.631433411568726E-3</v>
      </c>
      <c r="GL3569" s="77">
        <v>68.339461</v>
      </c>
      <c r="GM3569" s="77">
        <v>2025</v>
      </c>
      <c r="GN3569" s="77" t="s">
        <v>175</v>
      </c>
      <c r="GO3569" s="77">
        <v>5.3000000000000005E-2</v>
      </c>
      <c r="GP3569" s="77">
        <v>3</v>
      </c>
      <c r="GQ3569" s="77">
        <v>0</v>
      </c>
      <c r="GR3569" s="77" t="s">
        <v>423</v>
      </c>
      <c r="GS3569" s="77">
        <v>0</v>
      </c>
      <c r="GT3569" s="77">
        <v>0</v>
      </c>
      <c r="GU3569" s="77">
        <v>0</v>
      </c>
      <c r="GV3569" s="77">
        <v>0</v>
      </c>
      <c r="GW3569" s="77">
        <v>0</v>
      </c>
      <c r="GX3569" s="77">
        <v>0</v>
      </c>
      <c r="GY3569" s="77">
        <v>5.5966209081309407E-2</v>
      </c>
      <c r="GZ3569" s="77">
        <v>9.1305143414089219E-5</v>
      </c>
    </row>
    <row r="3570" spans="98:208" x14ac:dyDescent="0.25">
      <c r="CT3570" s="77" t="s">
        <v>155</v>
      </c>
      <c r="CU3570" s="77" t="s">
        <v>496</v>
      </c>
      <c r="CV3570" s="77" t="s">
        <v>453</v>
      </c>
      <c r="CW3570" s="77">
        <v>2022</v>
      </c>
      <c r="CX3570" s="77">
        <v>0</v>
      </c>
      <c r="CY3570" s="77">
        <v>0</v>
      </c>
      <c r="CZ3570" s="77">
        <v>0</v>
      </c>
      <c r="DA3570" s="77">
        <v>0</v>
      </c>
      <c r="DB3570" s="77">
        <v>14146.130641332509</v>
      </c>
      <c r="DC3570" s="77">
        <v>222.2294216278153</v>
      </c>
      <c r="DD3570" s="77">
        <v>8585.7228092479363</v>
      </c>
      <c r="DE3570" s="77">
        <v>5338.1784104567414</v>
      </c>
      <c r="DF3570" s="77">
        <v>813.21078921304775</v>
      </c>
      <c r="DG3570" s="77">
        <v>813.21078921304775</v>
      </c>
      <c r="DH3570" s="77">
        <v>813.21078921304775</v>
      </c>
      <c r="DI3570" s="77">
        <v>0</v>
      </c>
      <c r="DJ3570" s="77">
        <v>2.1086833909019579E-6</v>
      </c>
      <c r="DL3570" s="77">
        <v>0</v>
      </c>
      <c r="DM3570" s="77">
        <v>1.7148040845158267E-3</v>
      </c>
      <c r="DN3570" s="77">
        <v>1.7148040845158267E-3</v>
      </c>
      <c r="DO3570" s="77">
        <v>0</v>
      </c>
      <c r="DP3570" s="77">
        <v>1.7148040845158267E-3</v>
      </c>
      <c r="DQ3570" s="77">
        <v>1.7148040845158267E-3</v>
      </c>
      <c r="DR3570" s="77">
        <v>0</v>
      </c>
      <c r="DS3570" s="77">
        <v>1.7148040845158267E-3</v>
      </c>
      <c r="DT3570" s="77">
        <v>1.7148040845158267E-3</v>
      </c>
      <c r="DU3570" s="77">
        <v>0</v>
      </c>
      <c r="DV3570" s="77">
        <v>0</v>
      </c>
      <c r="DW3570" s="77">
        <v>0</v>
      </c>
      <c r="GE3570" s="77" t="s">
        <v>427</v>
      </c>
      <c r="GF3570" s="77" t="s">
        <v>155</v>
      </c>
      <c r="GG3570" s="77" t="s">
        <v>454</v>
      </c>
      <c r="GH3570" s="77" t="s">
        <v>446</v>
      </c>
      <c r="GI3570" s="77">
        <v>2025</v>
      </c>
      <c r="GJ3570" s="77" t="s">
        <v>303</v>
      </c>
      <c r="GK3570" s="77">
        <v>4.1186611014017667E-2</v>
      </c>
      <c r="GL3570" s="77">
        <v>68.339461</v>
      </c>
      <c r="GM3570" s="77">
        <v>2025</v>
      </c>
      <c r="GN3570" s="77" t="s">
        <v>175</v>
      </c>
      <c r="GO3570" s="77">
        <v>5.3000000000000005E-2</v>
      </c>
      <c r="GP3570" s="77">
        <v>3</v>
      </c>
      <c r="GQ3570" s="77">
        <v>0</v>
      </c>
      <c r="GR3570" s="77" t="s">
        <v>423</v>
      </c>
      <c r="GS3570" s="77">
        <v>0</v>
      </c>
      <c r="GT3570" s="77">
        <v>0</v>
      </c>
      <c r="GU3570" s="77">
        <v>0</v>
      </c>
      <c r="GV3570" s="77">
        <v>0</v>
      </c>
      <c r="GW3570" s="77">
        <v>0</v>
      </c>
      <c r="GX3570" s="77">
        <v>0</v>
      </c>
      <c r="GY3570" s="77">
        <v>5.5966209081309407E-2</v>
      </c>
      <c r="GZ3570" s="77">
        <v>2.3050584833610734E-3</v>
      </c>
    </row>
    <row r="3571" spans="98:208" x14ac:dyDescent="0.25">
      <c r="CT3571" s="77" t="s">
        <v>155</v>
      </c>
      <c r="CU3571" s="77" t="s">
        <v>496</v>
      </c>
      <c r="CV3571" s="77" t="s">
        <v>453</v>
      </c>
      <c r="CW3571" s="77">
        <v>2023</v>
      </c>
      <c r="CX3571" s="77">
        <v>0</v>
      </c>
      <c r="CY3571" s="77">
        <v>0</v>
      </c>
      <c r="CZ3571" s="77">
        <v>0</v>
      </c>
      <c r="DA3571" s="77">
        <v>0</v>
      </c>
      <c r="DB3571" s="77">
        <v>14664.63755643661</v>
      </c>
      <c r="DC3571" s="77">
        <v>233.2300768079335</v>
      </c>
      <c r="DD3571" s="77">
        <v>8896.5159934285803</v>
      </c>
      <c r="DE3571" s="77">
        <v>5534.8914862000847</v>
      </c>
      <c r="DF3571" s="77">
        <v>0</v>
      </c>
      <c r="DG3571" s="77">
        <v>843.29420601054085</v>
      </c>
      <c r="DH3571" s="77">
        <v>843.29420601054085</v>
      </c>
      <c r="DI3571" s="77">
        <v>843.29420601054085</v>
      </c>
      <c r="DJ3571" s="77">
        <v>2.1086833909019579E-6</v>
      </c>
      <c r="DL3571" s="77">
        <v>0</v>
      </c>
      <c r="DM3571" s="77">
        <v>0</v>
      </c>
      <c r="DN3571" s="77">
        <v>0</v>
      </c>
      <c r="DO3571" s="77">
        <v>0</v>
      </c>
      <c r="DP3571" s="77">
        <v>1.7782404858582815E-3</v>
      </c>
      <c r="DQ3571" s="77">
        <v>1.7782404858582815E-3</v>
      </c>
      <c r="DR3571" s="77">
        <v>0</v>
      </c>
      <c r="DS3571" s="77">
        <v>1.7782404858582815E-3</v>
      </c>
      <c r="DT3571" s="77">
        <v>1.7782404858582815E-3</v>
      </c>
      <c r="DU3571" s="77">
        <v>0</v>
      </c>
      <c r="DV3571" s="77">
        <v>1.7782404858582815E-3</v>
      </c>
      <c r="DW3571" s="77">
        <v>1.7782404858582815E-3</v>
      </c>
      <c r="GE3571" s="77" t="s">
        <v>422</v>
      </c>
      <c r="GF3571" s="77" t="s">
        <v>155</v>
      </c>
      <c r="GG3571" s="77" t="s">
        <v>454</v>
      </c>
      <c r="GH3571" s="77" t="s">
        <v>453</v>
      </c>
      <c r="GI3571" s="77">
        <v>2021</v>
      </c>
      <c r="GJ3571" s="77" t="s">
        <v>305</v>
      </c>
      <c r="GK3571" s="77">
        <v>222.22942162783119</v>
      </c>
      <c r="GL3571" s="77">
        <v>68.339461</v>
      </c>
      <c r="GM3571" s="77">
        <v>2021</v>
      </c>
      <c r="GN3571" s="77" t="s">
        <v>175</v>
      </c>
      <c r="GO3571" s="77">
        <v>0.13250000000000001</v>
      </c>
      <c r="GP3571" s="77">
        <v>3</v>
      </c>
      <c r="GQ3571" s="77">
        <v>0</v>
      </c>
      <c r="GR3571" s="77" t="s">
        <v>423</v>
      </c>
      <c r="GS3571" s="77">
        <v>0.1527377521613833</v>
      </c>
      <c r="GT3571" s="77">
        <v>33.942822323559234</v>
      </c>
      <c r="GU3571" s="77">
        <v>0.1527377521613833</v>
      </c>
      <c r="GV3571" s="77">
        <v>33.942822323559234</v>
      </c>
      <c r="GW3571" s="77">
        <v>0</v>
      </c>
      <c r="GX3571" s="77">
        <v>0</v>
      </c>
      <c r="GY3571" s="77">
        <v>0</v>
      </c>
      <c r="GZ3571" s="77">
        <v>0</v>
      </c>
    </row>
    <row r="3572" spans="98:208" x14ac:dyDescent="0.25">
      <c r="CT3572" s="77" t="s">
        <v>155</v>
      </c>
      <c r="CU3572" s="77" t="s">
        <v>496</v>
      </c>
      <c r="CV3572" s="77" t="s">
        <v>453</v>
      </c>
      <c r="CW3572" s="77">
        <v>2024</v>
      </c>
      <c r="CX3572" s="77">
        <v>0</v>
      </c>
      <c r="CY3572" s="77">
        <v>0</v>
      </c>
      <c r="CZ3572" s="77">
        <v>0</v>
      </c>
      <c r="DA3572" s="77">
        <v>0</v>
      </c>
      <c r="DB3572" s="77">
        <v>14664.63755643661</v>
      </c>
      <c r="DC3572" s="77">
        <v>233.2300768079335</v>
      </c>
      <c r="DD3572" s="77">
        <v>8896.5159934285803</v>
      </c>
      <c r="DE3572" s="77">
        <v>5534.8914862000847</v>
      </c>
      <c r="DF3572" s="77">
        <v>0</v>
      </c>
      <c r="DG3572" s="77">
        <v>0</v>
      </c>
      <c r="DH3572" s="77">
        <v>843.29420601054085</v>
      </c>
      <c r="DI3572" s="77">
        <v>843.29420601054085</v>
      </c>
      <c r="DJ3572" s="77">
        <v>2.1086833909019579E-6</v>
      </c>
      <c r="DL3572" s="77">
        <v>0</v>
      </c>
      <c r="DM3572" s="77">
        <v>0</v>
      </c>
      <c r="DN3572" s="77">
        <v>0</v>
      </c>
      <c r="DO3572" s="77">
        <v>0</v>
      </c>
      <c r="DP3572" s="77">
        <v>0</v>
      </c>
      <c r="DQ3572" s="77">
        <v>0</v>
      </c>
      <c r="DR3572" s="77">
        <v>0</v>
      </c>
      <c r="DS3572" s="77">
        <v>1.7782404858582815E-3</v>
      </c>
      <c r="DT3572" s="77">
        <v>1.7782404858582815E-3</v>
      </c>
      <c r="DU3572" s="77">
        <v>0</v>
      </c>
      <c r="DV3572" s="77">
        <v>1.7782404858582815E-3</v>
      </c>
      <c r="DW3572" s="77">
        <v>1.7782404858582815E-3</v>
      </c>
      <c r="GE3572" s="77" t="s">
        <v>425</v>
      </c>
      <c r="GF3572" s="77" t="s">
        <v>155</v>
      </c>
      <c r="GG3572" s="77" t="s">
        <v>454</v>
      </c>
      <c r="GH3572" s="77" t="s">
        <v>453</v>
      </c>
      <c r="GI3572" s="77">
        <v>2021</v>
      </c>
      <c r="GJ3572" s="77" t="s">
        <v>301</v>
      </c>
      <c r="GK3572" s="77">
        <v>8585.7228092479672</v>
      </c>
      <c r="GL3572" s="77">
        <v>68.339461</v>
      </c>
      <c r="GM3572" s="77">
        <v>2021</v>
      </c>
      <c r="GN3572" s="77" t="s">
        <v>175</v>
      </c>
      <c r="GO3572" s="77">
        <v>5.3000000000000005E-2</v>
      </c>
      <c r="GP3572" s="77">
        <v>3</v>
      </c>
      <c r="GQ3572" s="77">
        <v>0</v>
      </c>
      <c r="GR3572" s="77" t="s">
        <v>423</v>
      </c>
      <c r="GS3572" s="77">
        <v>5.5966209081309407E-2</v>
      </c>
      <c r="GT3572" s="77">
        <v>480.51035785653892</v>
      </c>
      <c r="GU3572" s="77">
        <v>5.5966209081309407E-2</v>
      </c>
      <c r="GV3572" s="77">
        <v>480.51035785653892</v>
      </c>
      <c r="GW3572" s="77">
        <v>0</v>
      </c>
      <c r="GX3572" s="77">
        <v>0</v>
      </c>
      <c r="GY3572" s="77">
        <v>0</v>
      </c>
      <c r="GZ3572" s="77">
        <v>0</v>
      </c>
    </row>
    <row r="3573" spans="98:208" x14ac:dyDescent="0.25">
      <c r="CT3573" s="77" t="s">
        <v>155</v>
      </c>
      <c r="CU3573" s="77" t="s">
        <v>496</v>
      </c>
      <c r="CV3573" s="77" t="s">
        <v>453</v>
      </c>
      <c r="CW3573" s="77">
        <v>2025</v>
      </c>
      <c r="CX3573" s="77">
        <v>0</v>
      </c>
      <c r="CY3573" s="77">
        <v>0</v>
      </c>
      <c r="CZ3573" s="77">
        <v>0</v>
      </c>
      <c r="DA3573" s="77">
        <v>0</v>
      </c>
      <c r="DB3573" s="77">
        <v>14664.63755643661</v>
      </c>
      <c r="DC3573" s="77">
        <v>233.2300768079335</v>
      </c>
      <c r="DD3573" s="77">
        <v>8896.5159934285803</v>
      </c>
      <c r="DE3573" s="77">
        <v>5534.8914862000847</v>
      </c>
      <c r="DF3573" s="77">
        <v>0</v>
      </c>
      <c r="DG3573" s="77">
        <v>0</v>
      </c>
      <c r="DH3573" s="77">
        <v>0</v>
      </c>
      <c r="DI3573" s="77">
        <v>843.29420601054085</v>
      </c>
      <c r="DJ3573" s="77">
        <v>2.1086833909019579E-6</v>
      </c>
      <c r="DL3573" s="77">
        <v>0</v>
      </c>
      <c r="DM3573" s="77">
        <v>0</v>
      </c>
      <c r="DN3573" s="77">
        <v>0</v>
      </c>
      <c r="DO3573" s="77">
        <v>0</v>
      </c>
      <c r="DP3573" s="77">
        <v>0</v>
      </c>
      <c r="DQ3573" s="77">
        <v>0</v>
      </c>
      <c r="DR3573" s="77">
        <v>0</v>
      </c>
      <c r="DS3573" s="77">
        <v>0</v>
      </c>
      <c r="DT3573" s="77">
        <v>0</v>
      </c>
      <c r="DU3573" s="77">
        <v>0</v>
      </c>
      <c r="DV3573" s="77">
        <v>1.7782404858582815E-3</v>
      </c>
      <c r="DW3573" s="77">
        <v>1.7782404858582815E-3</v>
      </c>
      <c r="GE3573" s="77" t="s">
        <v>427</v>
      </c>
      <c r="GF3573" s="77" t="s">
        <v>155</v>
      </c>
      <c r="GG3573" s="77" t="s">
        <v>454</v>
      </c>
      <c r="GH3573" s="77" t="s">
        <v>453</v>
      </c>
      <c r="GI3573" s="77">
        <v>2021</v>
      </c>
      <c r="GJ3573" s="77" t="s">
        <v>303</v>
      </c>
      <c r="GK3573" s="77">
        <v>5338.1784104567596</v>
      </c>
      <c r="GL3573" s="77">
        <v>68.339461</v>
      </c>
      <c r="GM3573" s="77">
        <v>2021</v>
      </c>
      <c r="GN3573" s="77" t="s">
        <v>175</v>
      </c>
      <c r="GO3573" s="77">
        <v>5.3000000000000005E-2</v>
      </c>
      <c r="GP3573" s="77">
        <v>3</v>
      </c>
      <c r="GQ3573" s="77">
        <v>0</v>
      </c>
      <c r="GR3573" s="77" t="s">
        <v>423</v>
      </c>
      <c r="GS3573" s="77">
        <v>5.5966209081309407E-2</v>
      </c>
      <c r="GT3573" s="77">
        <v>298.75760903295492</v>
      </c>
      <c r="GU3573" s="77">
        <v>5.5966209081309407E-2</v>
      </c>
      <c r="GV3573" s="77">
        <v>298.75760903295492</v>
      </c>
      <c r="GW3573" s="77">
        <v>0</v>
      </c>
      <c r="GX3573" s="77">
        <v>0</v>
      </c>
      <c r="GY3573" s="77">
        <v>0</v>
      </c>
      <c r="GZ3573" s="77">
        <v>0</v>
      </c>
    </row>
    <row r="3574" spans="98:208" x14ac:dyDescent="0.25">
      <c r="CT3574" s="77" t="s">
        <v>155</v>
      </c>
      <c r="CU3574" s="77" t="s">
        <v>496</v>
      </c>
      <c r="CV3574" s="77" t="s">
        <v>460</v>
      </c>
      <c r="CW3574" s="77">
        <v>2020</v>
      </c>
      <c r="CX3574" s="77">
        <v>0</v>
      </c>
      <c r="CY3574" s="77">
        <v>0</v>
      </c>
      <c r="CZ3574" s="77">
        <v>0</v>
      </c>
      <c r="DA3574" s="77">
        <v>0</v>
      </c>
      <c r="DB3574" s="77">
        <v>8807.9522308757187</v>
      </c>
      <c r="DC3574" s="77">
        <v>222.2294216277846</v>
      </c>
      <c r="DD3574" s="77">
        <v>8585.7228092479327</v>
      </c>
      <c r="DE3574" s="77">
        <v>0</v>
      </c>
      <c r="DF3574" s="77">
        <v>514.45318018008913</v>
      </c>
      <c r="DG3574" s="77">
        <v>0</v>
      </c>
      <c r="DH3574" s="77">
        <v>0</v>
      </c>
      <c r="DI3574" s="77">
        <v>0</v>
      </c>
      <c r="DJ3574" s="77">
        <v>3.0124048441456558E-7</v>
      </c>
      <c r="DL3574" s="77">
        <v>0</v>
      </c>
      <c r="DM3574" s="77">
        <v>1.5497412520606383E-4</v>
      </c>
      <c r="DN3574" s="77">
        <v>1.5497412520606383E-4</v>
      </c>
      <c r="DO3574" s="77">
        <v>0</v>
      </c>
      <c r="DP3574" s="77">
        <v>0</v>
      </c>
      <c r="DQ3574" s="77">
        <v>0</v>
      </c>
      <c r="DR3574" s="77">
        <v>0</v>
      </c>
      <c r="DS3574" s="77">
        <v>0</v>
      </c>
      <c r="DT3574" s="77">
        <v>0</v>
      </c>
      <c r="DU3574" s="77">
        <v>0</v>
      </c>
      <c r="DV3574" s="77">
        <v>0</v>
      </c>
      <c r="DW3574" s="77">
        <v>0</v>
      </c>
      <c r="GE3574" s="77" t="s">
        <v>422</v>
      </c>
      <c r="GF3574" s="77" t="s">
        <v>155</v>
      </c>
      <c r="GG3574" s="77" t="s">
        <v>454</v>
      </c>
      <c r="GH3574" s="77" t="s">
        <v>453</v>
      </c>
      <c r="GI3574" s="77">
        <v>2022</v>
      </c>
      <c r="GJ3574" s="77" t="s">
        <v>305</v>
      </c>
      <c r="GK3574" s="77">
        <v>222.22942162783119</v>
      </c>
      <c r="GL3574" s="77">
        <v>68.339461</v>
      </c>
      <c r="GM3574" s="77">
        <v>2022</v>
      </c>
      <c r="GN3574" s="77" t="s">
        <v>175</v>
      </c>
      <c r="GO3574" s="77">
        <v>0.13250000000000001</v>
      </c>
      <c r="GP3574" s="77">
        <v>3</v>
      </c>
      <c r="GQ3574" s="77">
        <v>0</v>
      </c>
      <c r="GR3574" s="77" t="s">
        <v>423</v>
      </c>
      <c r="GS3574" s="77">
        <v>0.1527377521613833</v>
      </c>
      <c r="GT3574" s="77">
        <v>33.942822323559234</v>
      </c>
      <c r="GU3574" s="77">
        <v>0.1527377521613833</v>
      </c>
      <c r="GV3574" s="77">
        <v>33.942822323559234</v>
      </c>
      <c r="GW3574" s="77">
        <v>0.1527377521613833</v>
      </c>
      <c r="GX3574" s="77">
        <v>33.942822323559234</v>
      </c>
      <c r="GY3574" s="77">
        <v>0</v>
      </c>
      <c r="GZ3574" s="77">
        <v>0</v>
      </c>
    </row>
    <row r="3575" spans="98:208" x14ac:dyDescent="0.25">
      <c r="CT3575" s="77" t="s">
        <v>155</v>
      </c>
      <c r="CU3575" s="77" t="s">
        <v>496</v>
      </c>
      <c r="CV3575" s="77" t="s">
        <v>460</v>
      </c>
      <c r="CW3575" s="77">
        <v>2021</v>
      </c>
      <c r="CX3575" s="77">
        <v>0</v>
      </c>
      <c r="CY3575" s="77">
        <v>0</v>
      </c>
      <c r="CZ3575" s="77">
        <v>0</v>
      </c>
      <c r="DA3575" s="77">
        <v>0</v>
      </c>
      <c r="DB3575" s="77">
        <v>8807.9522308757187</v>
      </c>
      <c r="DC3575" s="77">
        <v>222.2294216277846</v>
      </c>
      <c r="DD3575" s="77">
        <v>8585.7228092479327</v>
      </c>
      <c r="DE3575" s="77">
        <v>0</v>
      </c>
      <c r="DF3575" s="77">
        <v>514.45318018008913</v>
      </c>
      <c r="DG3575" s="77">
        <v>514.45318018008913</v>
      </c>
      <c r="DH3575" s="77">
        <v>0</v>
      </c>
      <c r="DI3575" s="77">
        <v>0</v>
      </c>
      <c r="DJ3575" s="77">
        <v>3.0124048441456558E-7</v>
      </c>
      <c r="DL3575" s="77">
        <v>0</v>
      </c>
      <c r="DM3575" s="77">
        <v>1.5497412520606383E-4</v>
      </c>
      <c r="DN3575" s="77">
        <v>1.5497412520606383E-4</v>
      </c>
      <c r="DO3575" s="77">
        <v>0</v>
      </c>
      <c r="DP3575" s="77">
        <v>1.5497412520606383E-4</v>
      </c>
      <c r="DQ3575" s="77">
        <v>1.5497412520606383E-4</v>
      </c>
      <c r="DR3575" s="77">
        <v>0</v>
      </c>
      <c r="DS3575" s="77">
        <v>0</v>
      </c>
      <c r="DT3575" s="77">
        <v>0</v>
      </c>
      <c r="DU3575" s="77">
        <v>0</v>
      </c>
      <c r="DV3575" s="77">
        <v>0</v>
      </c>
      <c r="DW3575" s="77">
        <v>0</v>
      </c>
      <c r="GE3575" s="77" t="s">
        <v>425</v>
      </c>
      <c r="GF3575" s="77" t="s">
        <v>155</v>
      </c>
      <c r="GG3575" s="77" t="s">
        <v>454</v>
      </c>
      <c r="GH3575" s="77" t="s">
        <v>453</v>
      </c>
      <c r="GI3575" s="77">
        <v>2022</v>
      </c>
      <c r="GJ3575" s="77" t="s">
        <v>301</v>
      </c>
      <c r="GK3575" s="77">
        <v>8585.7228092479672</v>
      </c>
      <c r="GL3575" s="77">
        <v>68.339461</v>
      </c>
      <c r="GM3575" s="77">
        <v>2022</v>
      </c>
      <c r="GN3575" s="77" t="s">
        <v>175</v>
      </c>
      <c r="GO3575" s="77">
        <v>5.3000000000000005E-2</v>
      </c>
      <c r="GP3575" s="77">
        <v>3</v>
      </c>
      <c r="GQ3575" s="77">
        <v>0</v>
      </c>
      <c r="GR3575" s="77" t="s">
        <v>423</v>
      </c>
      <c r="GS3575" s="77">
        <v>5.5966209081309407E-2</v>
      </c>
      <c r="GT3575" s="77">
        <v>480.51035785653892</v>
      </c>
      <c r="GU3575" s="77">
        <v>5.5966209081309407E-2</v>
      </c>
      <c r="GV3575" s="77">
        <v>480.51035785653892</v>
      </c>
      <c r="GW3575" s="77">
        <v>5.5966209081309407E-2</v>
      </c>
      <c r="GX3575" s="77">
        <v>480.51035785653892</v>
      </c>
      <c r="GY3575" s="77">
        <v>0</v>
      </c>
      <c r="GZ3575" s="77">
        <v>0</v>
      </c>
    </row>
    <row r="3576" spans="98:208" x14ac:dyDescent="0.25">
      <c r="CT3576" s="77" t="s">
        <v>155</v>
      </c>
      <c r="CU3576" s="77" t="s">
        <v>496</v>
      </c>
      <c r="CV3576" s="77" t="s">
        <v>460</v>
      </c>
      <c r="CW3576" s="77">
        <v>2022</v>
      </c>
      <c r="CX3576" s="77">
        <v>0</v>
      </c>
      <c r="CY3576" s="77">
        <v>0</v>
      </c>
      <c r="CZ3576" s="77">
        <v>0</v>
      </c>
      <c r="DA3576" s="77">
        <v>0</v>
      </c>
      <c r="DB3576" s="77">
        <v>8807.9522308757187</v>
      </c>
      <c r="DC3576" s="77">
        <v>222.2294216277846</v>
      </c>
      <c r="DD3576" s="77">
        <v>8585.7228092479327</v>
      </c>
      <c r="DE3576" s="77">
        <v>0</v>
      </c>
      <c r="DF3576" s="77">
        <v>514.45318018008913</v>
      </c>
      <c r="DG3576" s="77">
        <v>514.45318018008913</v>
      </c>
      <c r="DH3576" s="77">
        <v>514.45318018008913</v>
      </c>
      <c r="DI3576" s="77">
        <v>0</v>
      </c>
      <c r="DJ3576" s="77">
        <v>3.0124048441456558E-7</v>
      </c>
      <c r="DL3576" s="77">
        <v>0</v>
      </c>
      <c r="DM3576" s="77">
        <v>1.5497412520606383E-4</v>
      </c>
      <c r="DN3576" s="77">
        <v>1.5497412520606383E-4</v>
      </c>
      <c r="DO3576" s="77">
        <v>0</v>
      </c>
      <c r="DP3576" s="77">
        <v>1.5497412520606383E-4</v>
      </c>
      <c r="DQ3576" s="77">
        <v>1.5497412520606383E-4</v>
      </c>
      <c r="DR3576" s="77">
        <v>0</v>
      </c>
      <c r="DS3576" s="77">
        <v>1.5497412520606383E-4</v>
      </c>
      <c r="DT3576" s="77">
        <v>1.5497412520606383E-4</v>
      </c>
      <c r="DU3576" s="77">
        <v>0</v>
      </c>
      <c r="DV3576" s="77">
        <v>0</v>
      </c>
      <c r="DW3576" s="77">
        <v>0</v>
      </c>
      <c r="GE3576" s="77" t="s">
        <v>427</v>
      </c>
      <c r="GF3576" s="77" t="s">
        <v>155</v>
      </c>
      <c r="GG3576" s="77" t="s">
        <v>454</v>
      </c>
      <c r="GH3576" s="77" t="s">
        <v>453</v>
      </c>
      <c r="GI3576" s="77">
        <v>2022</v>
      </c>
      <c r="GJ3576" s="77" t="s">
        <v>303</v>
      </c>
      <c r="GK3576" s="77">
        <v>5338.1784104567596</v>
      </c>
      <c r="GL3576" s="77">
        <v>68.339461</v>
      </c>
      <c r="GM3576" s="77">
        <v>2022</v>
      </c>
      <c r="GN3576" s="77" t="s">
        <v>175</v>
      </c>
      <c r="GO3576" s="77">
        <v>5.3000000000000005E-2</v>
      </c>
      <c r="GP3576" s="77">
        <v>3</v>
      </c>
      <c r="GQ3576" s="77">
        <v>0</v>
      </c>
      <c r="GR3576" s="77" t="s">
        <v>423</v>
      </c>
      <c r="GS3576" s="77">
        <v>5.5966209081309407E-2</v>
      </c>
      <c r="GT3576" s="77">
        <v>298.75760903295492</v>
      </c>
      <c r="GU3576" s="77">
        <v>5.5966209081309407E-2</v>
      </c>
      <c r="GV3576" s="77">
        <v>298.75760903295492</v>
      </c>
      <c r="GW3576" s="77">
        <v>5.5966209081309407E-2</v>
      </c>
      <c r="GX3576" s="77">
        <v>298.75760903295492</v>
      </c>
      <c r="GY3576" s="77">
        <v>0</v>
      </c>
      <c r="GZ3576" s="77">
        <v>0</v>
      </c>
    </row>
    <row r="3577" spans="98:208" x14ac:dyDescent="0.25">
      <c r="CT3577" s="77" t="s">
        <v>155</v>
      </c>
      <c r="CU3577" s="77" t="s">
        <v>496</v>
      </c>
      <c r="CV3577" s="77" t="s">
        <v>460</v>
      </c>
      <c r="CW3577" s="77">
        <v>2023</v>
      </c>
      <c r="CX3577" s="77">
        <v>0</v>
      </c>
      <c r="CY3577" s="77">
        <v>0</v>
      </c>
      <c r="CZ3577" s="77">
        <v>0</v>
      </c>
      <c r="DA3577" s="77">
        <v>0</v>
      </c>
      <c r="DB3577" s="77">
        <v>9129.7460702364333</v>
      </c>
      <c r="DC3577" s="77">
        <v>233.2300768078569</v>
      </c>
      <c r="DD3577" s="77">
        <v>8896.5159934285784</v>
      </c>
      <c r="DE3577" s="77">
        <v>0</v>
      </c>
      <c r="DF3577" s="77">
        <v>0</v>
      </c>
      <c r="DG3577" s="77">
        <v>533.52731185149571</v>
      </c>
      <c r="DH3577" s="77">
        <v>533.52731185149571</v>
      </c>
      <c r="DI3577" s="77">
        <v>533.52731185149571</v>
      </c>
      <c r="DJ3577" s="77">
        <v>3.0124048441456558E-7</v>
      </c>
      <c r="DL3577" s="77">
        <v>0</v>
      </c>
      <c r="DM3577" s="77">
        <v>0</v>
      </c>
      <c r="DN3577" s="77">
        <v>0</v>
      </c>
      <c r="DO3577" s="77">
        <v>0</v>
      </c>
      <c r="DP3577" s="77">
        <v>1.6072002587054555E-4</v>
      </c>
      <c r="DQ3577" s="77">
        <v>1.6072002587054555E-4</v>
      </c>
      <c r="DR3577" s="77">
        <v>0</v>
      </c>
      <c r="DS3577" s="77">
        <v>1.6072002587054555E-4</v>
      </c>
      <c r="DT3577" s="77">
        <v>1.6072002587054555E-4</v>
      </c>
      <c r="DU3577" s="77">
        <v>0</v>
      </c>
      <c r="DV3577" s="77">
        <v>1.6072002587054555E-4</v>
      </c>
      <c r="DW3577" s="77">
        <v>1.6072002587054555E-4</v>
      </c>
      <c r="GE3577" s="77" t="s">
        <v>422</v>
      </c>
      <c r="GF3577" s="77" t="s">
        <v>155</v>
      </c>
      <c r="GG3577" s="77" t="s">
        <v>454</v>
      </c>
      <c r="GH3577" s="77" t="s">
        <v>453</v>
      </c>
      <c r="GI3577" s="77">
        <v>2023</v>
      </c>
      <c r="GJ3577" s="77" t="s">
        <v>305</v>
      </c>
      <c r="GK3577" s="77">
        <v>233.23007680793981</v>
      </c>
      <c r="GL3577" s="77">
        <v>68.339461</v>
      </c>
      <c r="GM3577" s="77">
        <v>2023</v>
      </c>
      <c r="GN3577" s="77" t="s">
        <v>175</v>
      </c>
      <c r="GO3577" s="77">
        <v>0.13250000000000001</v>
      </c>
      <c r="GP3577" s="77">
        <v>3</v>
      </c>
      <c r="GQ3577" s="77">
        <v>0</v>
      </c>
      <c r="GR3577" s="77" t="s">
        <v>423</v>
      </c>
      <c r="GS3577" s="77">
        <v>0</v>
      </c>
      <c r="GT3577" s="77">
        <v>0</v>
      </c>
      <c r="GU3577" s="77">
        <v>0.1527377521613833</v>
      </c>
      <c r="GV3577" s="77">
        <v>35.623037668071504</v>
      </c>
      <c r="GW3577" s="77">
        <v>0.1527377521613833</v>
      </c>
      <c r="GX3577" s="77">
        <v>35.623037668071504</v>
      </c>
      <c r="GY3577" s="77">
        <v>0.1527377521613833</v>
      </c>
      <c r="GZ3577" s="77">
        <v>35.623037668071504</v>
      </c>
    </row>
    <row r="3578" spans="98:208" x14ac:dyDescent="0.25">
      <c r="CT3578" s="77" t="s">
        <v>155</v>
      </c>
      <c r="CU3578" s="77" t="s">
        <v>496</v>
      </c>
      <c r="CV3578" s="77" t="s">
        <v>460</v>
      </c>
      <c r="CW3578" s="77">
        <v>2024</v>
      </c>
      <c r="CX3578" s="77">
        <v>0</v>
      </c>
      <c r="CY3578" s="77">
        <v>0</v>
      </c>
      <c r="CZ3578" s="77">
        <v>0</v>
      </c>
      <c r="DA3578" s="77">
        <v>0</v>
      </c>
      <c r="DB3578" s="77">
        <v>9129.7460702364333</v>
      </c>
      <c r="DC3578" s="77">
        <v>233.2300768078569</v>
      </c>
      <c r="DD3578" s="77">
        <v>8896.5159934285784</v>
      </c>
      <c r="DE3578" s="77">
        <v>0</v>
      </c>
      <c r="DF3578" s="77">
        <v>0</v>
      </c>
      <c r="DG3578" s="77">
        <v>0</v>
      </c>
      <c r="DH3578" s="77">
        <v>533.52731185149571</v>
      </c>
      <c r="DI3578" s="77">
        <v>533.52731185149571</v>
      </c>
      <c r="DJ3578" s="77">
        <v>3.0124048441456558E-7</v>
      </c>
      <c r="DL3578" s="77">
        <v>0</v>
      </c>
      <c r="DM3578" s="77">
        <v>0</v>
      </c>
      <c r="DN3578" s="77">
        <v>0</v>
      </c>
      <c r="DO3578" s="77">
        <v>0</v>
      </c>
      <c r="DP3578" s="77">
        <v>0</v>
      </c>
      <c r="DQ3578" s="77">
        <v>0</v>
      </c>
      <c r="DR3578" s="77">
        <v>0</v>
      </c>
      <c r="DS3578" s="77">
        <v>1.6072002587054555E-4</v>
      </c>
      <c r="DT3578" s="77">
        <v>1.6072002587054555E-4</v>
      </c>
      <c r="DU3578" s="77">
        <v>0</v>
      </c>
      <c r="DV3578" s="77">
        <v>1.6072002587054555E-4</v>
      </c>
      <c r="DW3578" s="77">
        <v>1.6072002587054555E-4</v>
      </c>
      <c r="GE3578" s="77" t="s">
        <v>425</v>
      </c>
      <c r="GF3578" s="77" t="s">
        <v>155</v>
      </c>
      <c r="GG3578" s="77" t="s">
        <v>454</v>
      </c>
      <c r="GH3578" s="77" t="s">
        <v>453</v>
      </c>
      <c r="GI3578" s="77">
        <v>2023</v>
      </c>
      <c r="GJ3578" s="77" t="s">
        <v>301</v>
      </c>
      <c r="GK3578" s="77">
        <v>8896.5159934286185</v>
      </c>
      <c r="GL3578" s="77">
        <v>68.339461</v>
      </c>
      <c r="GM3578" s="77">
        <v>2023</v>
      </c>
      <c r="GN3578" s="77" t="s">
        <v>175</v>
      </c>
      <c r="GO3578" s="77">
        <v>5.3000000000000005E-2</v>
      </c>
      <c r="GP3578" s="77">
        <v>3</v>
      </c>
      <c r="GQ3578" s="77">
        <v>0</v>
      </c>
      <c r="GR3578" s="77" t="s">
        <v>423</v>
      </c>
      <c r="GS3578" s="77">
        <v>0</v>
      </c>
      <c r="GT3578" s="77">
        <v>0</v>
      </c>
      <c r="GU3578" s="77">
        <v>5.5966209081309407E-2</v>
      </c>
      <c r="GV3578" s="77">
        <v>497.9042741834391</v>
      </c>
      <c r="GW3578" s="77">
        <v>5.5966209081309407E-2</v>
      </c>
      <c r="GX3578" s="77">
        <v>497.9042741834391</v>
      </c>
      <c r="GY3578" s="77">
        <v>5.5966209081309407E-2</v>
      </c>
      <c r="GZ3578" s="77">
        <v>497.9042741834391</v>
      </c>
    </row>
    <row r="3579" spans="98:208" x14ac:dyDescent="0.25">
      <c r="CT3579" s="77" t="s">
        <v>155</v>
      </c>
      <c r="CU3579" s="77" t="s">
        <v>496</v>
      </c>
      <c r="CV3579" s="77" t="s">
        <v>460</v>
      </c>
      <c r="CW3579" s="77">
        <v>2025</v>
      </c>
      <c r="CX3579" s="77">
        <v>0</v>
      </c>
      <c r="CY3579" s="77">
        <v>0</v>
      </c>
      <c r="CZ3579" s="77">
        <v>0</v>
      </c>
      <c r="DA3579" s="77">
        <v>0</v>
      </c>
      <c r="DB3579" s="77">
        <v>9129.7460702364333</v>
      </c>
      <c r="DC3579" s="77">
        <v>233.2300768078569</v>
      </c>
      <c r="DD3579" s="77">
        <v>8896.5159934285784</v>
      </c>
      <c r="DE3579" s="77">
        <v>0</v>
      </c>
      <c r="DF3579" s="77">
        <v>0</v>
      </c>
      <c r="DG3579" s="77">
        <v>0</v>
      </c>
      <c r="DH3579" s="77">
        <v>0</v>
      </c>
      <c r="DI3579" s="77">
        <v>533.52731185149571</v>
      </c>
      <c r="DJ3579" s="77">
        <v>3.0124048441456558E-7</v>
      </c>
      <c r="DL3579" s="77">
        <v>0</v>
      </c>
      <c r="DM3579" s="77">
        <v>0</v>
      </c>
      <c r="DN3579" s="77">
        <v>0</v>
      </c>
      <c r="DO3579" s="77">
        <v>0</v>
      </c>
      <c r="DP3579" s="77">
        <v>0</v>
      </c>
      <c r="DQ3579" s="77">
        <v>0</v>
      </c>
      <c r="DR3579" s="77">
        <v>0</v>
      </c>
      <c r="DS3579" s="77">
        <v>0</v>
      </c>
      <c r="DT3579" s="77">
        <v>0</v>
      </c>
      <c r="DU3579" s="77">
        <v>0</v>
      </c>
      <c r="DV3579" s="77">
        <v>1.6072002587054555E-4</v>
      </c>
      <c r="DW3579" s="77">
        <v>1.6072002587054555E-4</v>
      </c>
      <c r="GE3579" s="77" t="s">
        <v>427</v>
      </c>
      <c r="GF3579" s="77" t="s">
        <v>155</v>
      </c>
      <c r="GG3579" s="77" t="s">
        <v>454</v>
      </c>
      <c r="GH3579" s="77" t="s">
        <v>453</v>
      </c>
      <c r="GI3579" s="77">
        <v>2023</v>
      </c>
      <c r="GJ3579" s="77" t="s">
        <v>303</v>
      </c>
      <c r="GK3579" s="77">
        <v>5534.8914862001066</v>
      </c>
      <c r="GL3579" s="77">
        <v>68.339461</v>
      </c>
      <c r="GM3579" s="77">
        <v>2023</v>
      </c>
      <c r="GN3579" s="77" t="s">
        <v>175</v>
      </c>
      <c r="GO3579" s="77">
        <v>5.3000000000000005E-2</v>
      </c>
      <c r="GP3579" s="77">
        <v>3</v>
      </c>
      <c r="GQ3579" s="77">
        <v>0</v>
      </c>
      <c r="GR3579" s="77" t="s">
        <v>423</v>
      </c>
      <c r="GS3579" s="77">
        <v>0</v>
      </c>
      <c r="GT3579" s="77">
        <v>0</v>
      </c>
      <c r="GU3579" s="77">
        <v>5.5966209081309407E-2</v>
      </c>
      <c r="GV3579" s="77">
        <v>309.76689415903451</v>
      </c>
      <c r="GW3579" s="77">
        <v>5.5966209081309407E-2</v>
      </c>
      <c r="GX3579" s="77">
        <v>309.76689415903451</v>
      </c>
      <c r="GY3579" s="77">
        <v>5.5966209081309407E-2</v>
      </c>
      <c r="GZ3579" s="77">
        <v>309.76689415903451</v>
      </c>
    </row>
    <row r="3580" spans="98:208" x14ac:dyDescent="0.25">
      <c r="CT3580" s="77" t="s">
        <v>155</v>
      </c>
      <c r="CU3580" s="77" t="s">
        <v>496</v>
      </c>
      <c r="CV3580" s="77" t="s">
        <v>467</v>
      </c>
      <c r="CW3580" s="77">
        <v>2020</v>
      </c>
      <c r="CX3580" s="77">
        <v>0</v>
      </c>
      <c r="CY3580" s="77">
        <v>0</v>
      </c>
      <c r="CZ3580" s="77">
        <v>0</v>
      </c>
      <c r="DA3580" s="77">
        <v>0</v>
      </c>
      <c r="DB3580" s="77">
        <v>5.2405583313015391</v>
      </c>
      <c r="DC3580" s="77">
        <v>0.69641821681223237</v>
      </c>
      <c r="DD3580" s="77">
        <v>2.9419641522810172</v>
      </c>
      <c r="DE3580" s="77">
        <v>1.602175962208289</v>
      </c>
      <c r="DF3580" s="77">
        <v>0.36068764874241305</v>
      </c>
      <c r="DG3580" s="77">
        <v>0</v>
      </c>
      <c r="DH3580" s="77">
        <v>0</v>
      </c>
      <c r="DI3580" s="77">
        <v>0</v>
      </c>
      <c r="DJ3580" s="77">
        <v>1.80744290965042E-6</v>
      </c>
      <c r="DL3580" s="77">
        <v>0</v>
      </c>
      <c r="DM3580" s="77">
        <v>6.519223333179557E-7</v>
      </c>
      <c r="DN3580" s="77">
        <v>6.519223333179557E-7</v>
      </c>
      <c r="DO3580" s="77">
        <v>0</v>
      </c>
      <c r="DP3580" s="77">
        <v>0</v>
      </c>
      <c r="DQ3580" s="77">
        <v>0</v>
      </c>
      <c r="DR3580" s="77">
        <v>0</v>
      </c>
      <c r="DS3580" s="77">
        <v>0</v>
      </c>
      <c r="DT3580" s="77">
        <v>0</v>
      </c>
      <c r="DU3580" s="77">
        <v>0</v>
      </c>
      <c r="DV3580" s="77">
        <v>0</v>
      </c>
      <c r="DW3580" s="77">
        <v>0</v>
      </c>
      <c r="GE3580" s="77" t="s">
        <v>422</v>
      </c>
      <c r="GF3580" s="77" t="s">
        <v>155</v>
      </c>
      <c r="GG3580" s="77" t="s">
        <v>454</v>
      </c>
      <c r="GH3580" s="77" t="s">
        <v>453</v>
      </c>
      <c r="GI3580" s="77">
        <v>2024</v>
      </c>
      <c r="GJ3580" s="77" t="s">
        <v>305</v>
      </c>
      <c r="GK3580" s="77">
        <v>233.23007680793981</v>
      </c>
      <c r="GL3580" s="77">
        <v>68.339461</v>
      </c>
      <c r="GM3580" s="77">
        <v>2024</v>
      </c>
      <c r="GN3580" s="77" t="s">
        <v>175</v>
      </c>
      <c r="GO3580" s="77">
        <v>0.13250000000000001</v>
      </c>
      <c r="GP3580" s="77">
        <v>3</v>
      </c>
      <c r="GQ3580" s="77">
        <v>0</v>
      </c>
      <c r="GR3580" s="77" t="s">
        <v>423</v>
      </c>
      <c r="GS3580" s="77">
        <v>0</v>
      </c>
      <c r="GT3580" s="77">
        <v>0</v>
      </c>
      <c r="GU3580" s="77">
        <v>0</v>
      </c>
      <c r="GV3580" s="77">
        <v>0</v>
      </c>
      <c r="GW3580" s="77">
        <v>0.1527377521613833</v>
      </c>
      <c r="GX3580" s="77">
        <v>35.623037668071504</v>
      </c>
      <c r="GY3580" s="77">
        <v>0.1527377521613833</v>
      </c>
      <c r="GZ3580" s="77">
        <v>35.623037668071504</v>
      </c>
    </row>
    <row r="3581" spans="98:208" x14ac:dyDescent="0.25">
      <c r="CT3581" s="77" t="s">
        <v>155</v>
      </c>
      <c r="CU3581" s="77" t="s">
        <v>496</v>
      </c>
      <c r="CV3581" s="77" t="s">
        <v>467</v>
      </c>
      <c r="CW3581" s="77">
        <v>2021</v>
      </c>
      <c r="CX3581" s="77">
        <v>0</v>
      </c>
      <c r="CY3581" s="77">
        <v>0</v>
      </c>
      <c r="CZ3581" s="77">
        <v>0</v>
      </c>
      <c r="DA3581" s="77">
        <v>0</v>
      </c>
      <c r="DB3581" s="77">
        <v>5.2405583313015391</v>
      </c>
      <c r="DC3581" s="77">
        <v>0.69641821681223237</v>
      </c>
      <c r="DD3581" s="77">
        <v>2.9419641522810172</v>
      </c>
      <c r="DE3581" s="77">
        <v>1.602175962208289</v>
      </c>
      <c r="DF3581" s="77">
        <v>0.36068764874241305</v>
      </c>
      <c r="DG3581" s="77">
        <v>0.36068764874241305</v>
      </c>
      <c r="DH3581" s="77">
        <v>0</v>
      </c>
      <c r="DI3581" s="77">
        <v>0</v>
      </c>
      <c r="DJ3581" s="77">
        <v>1.80744290965042E-6</v>
      </c>
      <c r="DL3581" s="77">
        <v>0</v>
      </c>
      <c r="DM3581" s="77">
        <v>6.519223333179557E-7</v>
      </c>
      <c r="DN3581" s="77">
        <v>6.519223333179557E-7</v>
      </c>
      <c r="DO3581" s="77">
        <v>0</v>
      </c>
      <c r="DP3581" s="77">
        <v>6.519223333179557E-7</v>
      </c>
      <c r="DQ3581" s="77">
        <v>6.519223333179557E-7</v>
      </c>
      <c r="DR3581" s="77">
        <v>0</v>
      </c>
      <c r="DS3581" s="77">
        <v>0</v>
      </c>
      <c r="DT3581" s="77">
        <v>0</v>
      </c>
      <c r="DU3581" s="77">
        <v>0</v>
      </c>
      <c r="DV3581" s="77">
        <v>0</v>
      </c>
      <c r="DW3581" s="77">
        <v>0</v>
      </c>
      <c r="GE3581" s="77" t="s">
        <v>425</v>
      </c>
      <c r="GF3581" s="77" t="s">
        <v>155</v>
      </c>
      <c r="GG3581" s="77" t="s">
        <v>454</v>
      </c>
      <c r="GH3581" s="77" t="s">
        <v>453</v>
      </c>
      <c r="GI3581" s="77">
        <v>2024</v>
      </c>
      <c r="GJ3581" s="77" t="s">
        <v>301</v>
      </c>
      <c r="GK3581" s="77">
        <v>8896.5159934286185</v>
      </c>
      <c r="GL3581" s="77">
        <v>68.339461</v>
      </c>
      <c r="GM3581" s="77">
        <v>2024</v>
      </c>
      <c r="GN3581" s="77" t="s">
        <v>175</v>
      </c>
      <c r="GO3581" s="77">
        <v>5.3000000000000005E-2</v>
      </c>
      <c r="GP3581" s="77">
        <v>3</v>
      </c>
      <c r="GQ3581" s="77">
        <v>0</v>
      </c>
      <c r="GR3581" s="77" t="s">
        <v>423</v>
      </c>
      <c r="GS3581" s="77">
        <v>0</v>
      </c>
      <c r="GT3581" s="77">
        <v>0</v>
      </c>
      <c r="GU3581" s="77">
        <v>0</v>
      </c>
      <c r="GV3581" s="77">
        <v>0</v>
      </c>
      <c r="GW3581" s="77">
        <v>5.5966209081309407E-2</v>
      </c>
      <c r="GX3581" s="77">
        <v>497.9042741834391</v>
      </c>
      <c r="GY3581" s="77">
        <v>5.5966209081309407E-2</v>
      </c>
      <c r="GZ3581" s="77">
        <v>497.9042741834391</v>
      </c>
    </row>
    <row r="3582" spans="98:208" x14ac:dyDescent="0.25">
      <c r="CT3582" s="77" t="s">
        <v>155</v>
      </c>
      <c r="CU3582" s="77" t="s">
        <v>496</v>
      </c>
      <c r="CV3582" s="77" t="s">
        <v>467</v>
      </c>
      <c r="CW3582" s="77">
        <v>2022</v>
      </c>
      <c r="CX3582" s="77">
        <v>0</v>
      </c>
      <c r="CY3582" s="77">
        <v>0</v>
      </c>
      <c r="CZ3582" s="77">
        <v>0</v>
      </c>
      <c r="DA3582" s="77">
        <v>0</v>
      </c>
      <c r="DB3582" s="77">
        <v>5.2405583313015391</v>
      </c>
      <c r="DC3582" s="77">
        <v>0.69641821681223237</v>
      </c>
      <c r="DD3582" s="77">
        <v>2.9419641522810172</v>
      </c>
      <c r="DE3582" s="77">
        <v>1.602175962208289</v>
      </c>
      <c r="DF3582" s="77">
        <v>0.36068764874241305</v>
      </c>
      <c r="DG3582" s="77">
        <v>0.36068764874241305</v>
      </c>
      <c r="DH3582" s="77">
        <v>0.36068764874241305</v>
      </c>
      <c r="DI3582" s="77">
        <v>0</v>
      </c>
      <c r="DJ3582" s="77">
        <v>1.80744290965042E-6</v>
      </c>
      <c r="DL3582" s="77">
        <v>0</v>
      </c>
      <c r="DM3582" s="77">
        <v>6.519223333179557E-7</v>
      </c>
      <c r="DN3582" s="77">
        <v>6.519223333179557E-7</v>
      </c>
      <c r="DO3582" s="77">
        <v>0</v>
      </c>
      <c r="DP3582" s="77">
        <v>6.519223333179557E-7</v>
      </c>
      <c r="DQ3582" s="77">
        <v>6.519223333179557E-7</v>
      </c>
      <c r="DR3582" s="77">
        <v>0</v>
      </c>
      <c r="DS3582" s="77">
        <v>6.519223333179557E-7</v>
      </c>
      <c r="DT3582" s="77">
        <v>6.519223333179557E-7</v>
      </c>
      <c r="DU3582" s="77">
        <v>0</v>
      </c>
      <c r="DV3582" s="77">
        <v>0</v>
      </c>
      <c r="DW3582" s="77">
        <v>0</v>
      </c>
      <c r="GE3582" s="77" t="s">
        <v>427</v>
      </c>
      <c r="GF3582" s="77" t="s">
        <v>155</v>
      </c>
      <c r="GG3582" s="77" t="s">
        <v>454</v>
      </c>
      <c r="GH3582" s="77" t="s">
        <v>453</v>
      </c>
      <c r="GI3582" s="77">
        <v>2024</v>
      </c>
      <c r="GJ3582" s="77" t="s">
        <v>303</v>
      </c>
      <c r="GK3582" s="77">
        <v>5534.8914862001066</v>
      </c>
      <c r="GL3582" s="77">
        <v>68.339461</v>
      </c>
      <c r="GM3582" s="77">
        <v>2024</v>
      </c>
      <c r="GN3582" s="77" t="s">
        <v>175</v>
      </c>
      <c r="GO3582" s="77">
        <v>5.3000000000000005E-2</v>
      </c>
      <c r="GP3582" s="77">
        <v>3</v>
      </c>
      <c r="GQ3582" s="77">
        <v>0</v>
      </c>
      <c r="GR3582" s="77" t="s">
        <v>423</v>
      </c>
      <c r="GS3582" s="77">
        <v>0</v>
      </c>
      <c r="GT3582" s="77">
        <v>0</v>
      </c>
      <c r="GU3582" s="77">
        <v>0</v>
      </c>
      <c r="GV3582" s="77">
        <v>0</v>
      </c>
      <c r="GW3582" s="77">
        <v>5.5966209081309407E-2</v>
      </c>
      <c r="GX3582" s="77">
        <v>309.76689415903451</v>
      </c>
      <c r="GY3582" s="77">
        <v>5.5966209081309407E-2</v>
      </c>
      <c r="GZ3582" s="77">
        <v>309.76689415903451</v>
      </c>
    </row>
    <row r="3583" spans="98:208" x14ac:dyDescent="0.25">
      <c r="CT3583" s="77" t="s">
        <v>155</v>
      </c>
      <c r="CU3583" s="77" t="s">
        <v>496</v>
      </c>
      <c r="CV3583" s="77" t="s">
        <v>467</v>
      </c>
      <c r="CW3583" s="77">
        <v>2023</v>
      </c>
      <c r="CX3583" s="77">
        <v>0</v>
      </c>
      <c r="CY3583" s="77">
        <v>0</v>
      </c>
      <c r="CZ3583" s="77">
        <v>0</v>
      </c>
      <c r="DA3583" s="77">
        <v>0</v>
      </c>
      <c r="DB3583" s="77">
        <v>5.4750346070077649</v>
      </c>
      <c r="DC3583" s="77">
        <v>0.71896016785821359</v>
      </c>
      <c r="DD3583" s="77">
        <v>3.071497198615103</v>
      </c>
      <c r="DE3583" s="77">
        <v>1.6845772405344479</v>
      </c>
      <c r="DF3583" s="77">
        <v>0</v>
      </c>
      <c r="DG3583" s="77">
        <v>0.3759918163999495</v>
      </c>
      <c r="DH3583" s="77">
        <v>0.3759918163999495</v>
      </c>
      <c r="DI3583" s="77">
        <v>0.3759918163999495</v>
      </c>
      <c r="DJ3583" s="77">
        <v>1.80744290965042E-6</v>
      </c>
      <c r="DL3583" s="77">
        <v>0</v>
      </c>
      <c r="DM3583" s="77">
        <v>0</v>
      </c>
      <c r="DN3583" s="77">
        <v>0</v>
      </c>
      <c r="DO3583" s="77">
        <v>0</v>
      </c>
      <c r="DP3583" s="77">
        <v>6.7958374263867123E-7</v>
      </c>
      <c r="DQ3583" s="77">
        <v>6.7958374263867123E-7</v>
      </c>
      <c r="DR3583" s="77">
        <v>0</v>
      </c>
      <c r="DS3583" s="77">
        <v>6.7958374263867123E-7</v>
      </c>
      <c r="DT3583" s="77">
        <v>6.7958374263867123E-7</v>
      </c>
      <c r="DU3583" s="77">
        <v>0</v>
      </c>
      <c r="DV3583" s="77">
        <v>6.7958374263867123E-7</v>
      </c>
      <c r="DW3583" s="77">
        <v>6.7958374263867123E-7</v>
      </c>
      <c r="GE3583" s="77" t="s">
        <v>422</v>
      </c>
      <c r="GF3583" s="77" t="s">
        <v>155</v>
      </c>
      <c r="GG3583" s="77" t="s">
        <v>454</v>
      </c>
      <c r="GH3583" s="77" t="s">
        <v>453</v>
      </c>
      <c r="GI3583" s="77">
        <v>2025</v>
      </c>
      <c r="GJ3583" s="77" t="s">
        <v>305</v>
      </c>
      <c r="GK3583" s="77">
        <v>233.23007680793981</v>
      </c>
      <c r="GL3583" s="77">
        <v>68.339461</v>
      </c>
      <c r="GM3583" s="77">
        <v>2025</v>
      </c>
      <c r="GN3583" s="77" t="s">
        <v>175</v>
      </c>
      <c r="GO3583" s="77">
        <v>0.13250000000000001</v>
      </c>
      <c r="GP3583" s="77">
        <v>3</v>
      </c>
      <c r="GQ3583" s="77">
        <v>0</v>
      </c>
      <c r="GR3583" s="77" t="s">
        <v>423</v>
      </c>
      <c r="GS3583" s="77">
        <v>0</v>
      </c>
      <c r="GT3583" s="77">
        <v>0</v>
      </c>
      <c r="GU3583" s="77">
        <v>0</v>
      </c>
      <c r="GV3583" s="77">
        <v>0</v>
      </c>
      <c r="GW3583" s="77">
        <v>0</v>
      </c>
      <c r="GX3583" s="77">
        <v>0</v>
      </c>
      <c r="GY3583" s="77">
        <v>0.1527377521613833</v>
      </c>
      <c r="GZ3583" s="77">
        <v>35.623037668071504</v>
      </c>
    </row>
    <row r="3584" spans="98:208" x14ac:dyDescent="0.25">
      <c r="CT3584" s="77" t="s">
        <v>155</v>
      </c>
      <c r="CU3584" s="77" t="s">
        <v>496</v>
      </c>
      <c r="CV3584" s="77" t="s">
        <v>467</v>
      </c>
      <c r="CW3584" s="77">
        <v>2024</v>
      </c>
      <c r="CX3584" s="77">
        <v>0</v>
      </c>
      <c r="CY3584" s="77">
        <v>0</v>
      </c>
      <c r="CZ3584" s="77">
        <v>0</v>
      </c>
      <c r="DA3584" s="77">
        <v>0</v>
      </c>
      <c r="DB3584" s="77">
        <v>5.4750346070077649</v>
      </c>
      <c r="DC3584" s="77">
        <v>0.71896016785821359</v>
      </c>
      <c r="DD3584" s="77">
        <v>3.071497198615103</v>
      </c>
      <c r="DE3584" s="77">
        <v>1.6845772405344479</v>
      </c>
      <c r="DF3584" s="77">
        <v>0</v>
      </c>
      <c r="DG3584" s="77">
        <v>0</v>
      </c>
      <c r="DH3584" s="77">
        <v>0.3759918163999495</v>
      </c>
      <c r="DI3584" s="77">
        <v>0.3759918163999495</v>
      </c>
      <c r="DJ3584" s="77">
        <v>1.80744290965042E-6</v>
      </c>
      <c r="DL3584" s="77">
        <v>0</v>
      </c>
      <c r="DM3584" s="77">
        <v>0</v>
      </c>
      <c r="DN3584" s="77">
        <v>0</v>
      </c>
      <c r="DO3584" s="77">
        <v>0</v>
      </c>
      <c r="DP3584" s="77">
        <v>0</v>
      </c>
      <c r="DQ3584" s="77">
        <v>0</v>
      </c>
      <c r="DR3584" s="77">
        <v>0</v>
      </c>
      <c r="DS3584" s="77">
        <v>6.7958374263867123E-7</v>
      </c>
      <c r="DT3584" s="77">
        <v>6.7958374263867123E-7</v>
      </c>
      <c r="DU3584" s="77">
        <v>0</v>
      </c>
      <c r="DV3584" s="77">
        <v>6.7958374263867123E-7</v>
      </c>
      <c r="DW3584" s="77">
        <v>6.7958374263867123E-7</v>
      </c>
      <c r="GE3584" s="77" t="s">
        <v>425</v>
      </c>
      <c r="GF3584" s="77" t="s">
        <v>155</v>
      </c>
      <c r="GG3584" s="77" t="s">
        <v>454</v>
      </c>
      <c r="GH3584" s="77" t="s">
        <v>453</v>
      </c>
      <c r="GI3584" s="77">
        <v>2025</v>
      </c>
      <c r="GJ3584" s="77" t="s">
        <v>301</v>
      </c>
      <c r="GK3584" s="77">
        <v>8896.5159934286185</v>
      </c>
      <c r="GL3584" s="77">
        <v>68.339461</v>
      </c>
      <c r="GM3584" s="77">
        <v>2025</v>
      </c>
      <c r="GN3584" s="77" t="s">
        <v>175</v>
      </c>
      <c r="GO3584" s="77">
        <v>5.3000000000000005E-2</v>
      </c>
      <c r="GP3584" s="77">
        <v>3</v>
      </c>
      <c r="GQ3584" s="77">
        <v>0</v>
      </c>
      <c r="GR3584" s="77" t="s">
        <v>423</v>
      </c>
      <c r="GS3584" s="77">
        <v>0</v>
      </c>
      <c r="GT3584" s="77">
        <v>0</v>
      </c>
      <c r="GU3584" s="77">
        <v>0</v>
      </c>
      <c r="GV3584" s="77">
        <v>0</v>
      </c>
      <c r="GW3584" s="77">
        <v>0</v>
      </c>
      <c r="GX3584" s="77">
        <v>0</v>
      </c>
      <c r="GY3584" s="77">
        <v>5.5966209081309407E-2</v>
      </c>
      <c r="GZ3584" s="77">
        <v>497.9042741834391</v>
      </c>
    </row>
    <row r="3585" spans="98:208" x14ac:dyDescent="0.25">
      <c r="CT3585" s="77" t="s">
        <v>155</v>
      </c>
      <c r="CU3585" s="77" t="s">
        <v>496</v>
      </c>
      <c r="CV3585" s="77" t="s">
        <v>467</v>
      </c>
      <c r="CW3585" s="77">
        <v>2025</v>
      </c>
      <c r="CX3585" s="77">
        <v>0</v>
      </c>
      <c r="CY3585" s="77">
        <v>0</v>
      </c>
      <c r="CZ3585" s="77">
        <v>0</v>
      </c>
      <c r="DA3585" s="77">
        <v>0</v>
      </c>
      <c r="DB3585" s="77">
        <v>5.4750346070077649</v>
      </c>
      <c r="DC3585" s="77">
        <v>0.71896016785821359</v>
      </c>
      <c r="DD3585" s="77">
        <v>3.071497198615103</v>
      </c>
      <c r="DE3585" s="77">
        <v>1.6845772405344479</v>
      </c>
      <c r="DF3585" s="77">
        <v>0</v>
      </c>
      <c r="DG3585" s="77">
        <v>0</v>
      </c>
      <c r="DH3585" s="77">
        <v>0</v>
      </c>
      <c r="DI3585" s="77">
        <v>0.3759918163999495</v>
      </c>
      <c r="DJ3585" s="77">
        <v>1.80744290965042E-6</v>
      </c>
      <c r="DL3585" s="77">
        <v>0</v>
      </c>
      <c r="DM3585" s="77">
        <v>0</v>
      </c>
      <c r="DN3585" s="77">
        <v>0</v>
      </c>
      <c r="DO3585" s="77">
        <v>0</v>
      </c>
      <c r="DP3585" s="77">
        <v>0</v>
      </c>
      <c r="DQ3585" s="77">
        <v>0</v>
      </c>
      <c r="DR3585" s="77">
        <v>0</v>
      </c>
      <c r="DS3585" s="77">
        <v>0</v>
      </c>
      <c r="DT3585" s="77">
        <v>0</v>
      </c>
      <c r="DU3585" s="77">
        <v>0</v>
      </c>
      <c r="DV3585" s="77">
        <v>6.7958374263867123E-7</v>
      </c>
      <c r="DW3585" s="77">
        <v>6.7958374263867123E-7</v>
      </c>
      <c r="GE3585" s="77" t="s">
        <v>427</v>
      </c>
      <c r="GF3585" s="77" t="s">
        <v>155</v>
      </c>
      <c r="GG3585" s="77" t="s">
        <v>454</v>
      </c>
      <c r="GH3585" s="77" t="s">
        <v>453</v>
      </c>
      <c r="GI3585" s="77">
        <v>2025</v>
      </c>
      <c r="GJ3585" s="77" t="s">
        <v>303</v>
      </c>
      <c r="GK3585" s="77">
        <v>5534.8914862001066</v>
      </c>
      <c r="GL3585" s="77">
        <v>68.339461</v>
      </c>
      <c r="GM3585" s="77">
        <v>2025</v>
      </c>
      <c r="GN3585" s="77" t="s">
        <v>175</v>
      </c>
      <c r="GO3585" s="77">
        <v>5.3000000000000005E-2</v>
      </c>
      <c r="GP3585" s="77">
        <v>3</v>
      </c>
      <c r="GQ3585" s="77">
        <v>0</v>
      </c>
      <c r="GR3585" s="77" t="s">
        <v>423</v>
      </c>
      <c r="GS3585" s="77">
        <v>0</v>
      </c>
      <c r="GT3585" s="77">
        <v>0</v>
      </c>
      <c r="GU3585" s="77">
        <v>0</v>
      </c>
      <c r="GV3585" s="77">
        <v>0</v>
      </c>
      <c r="GW3585" s="77">
        <v>0</v>
      </c>
      <c r="GX3585" s="77">
        <v>0</v>
      </c>
      <c r="GY3585" s="77">
        <v>5.5966209081309407E-2</v>
      </c>
      <c r="GZ3585" s="77">
        <v>309.76689415903451</v>
      </c>
    </row>
    <row r="3586" spans="98:208" x14ac:dyDescent="0.25">
      <c r="CT3586" s="77" t="s">
        <v>155</v>
      </c>
      <c r="CU3586" s="77" t="s">
        <v>496</v>
      </c>
      <c r="CV3586" s="77" t="s">
        <v>474</v>
      </c>
      <c r="CW3586" s="77">
        <v>2020</v>
      </c>
      <c r="CX3586" s="77">
        <v>0</v>
      </c>
      <c r="CY3586" s="77">
        <v>0</v>
      </c>
      <c r="CZ3586" s="77">
        <v>0</v>
      </c>
      <c r="DA3586" s="77">
        <v>0</v>
      </c>
      <c r="DB3586" s="77">
        <v>7.7900575334948527E-2</v>
      </c>
      <c r="DC3586" s="77">
        <v>3.6425060683954513E-2</v>
      </c>
      <c r="DD3586" s="77">
        <v>1.5808724525432679E-3</v>
      </c>
      <c r="DE3586" s="77">
        <v>3.989464219845075E-2</v>
      </c>
      <c r="DF3586" s="77">
        <v>7.8847092159216349E-3</v>
      </c>
      <c r="DG3586" s="77">
        <v>0</v>
      </c>
      <c r="DH3586" s="77">
        <v>0</v>
      </c>
      <c r="DI3586" s="77">
        <v>0</v>
      </c>
      <c r="DJ3586" s="77">
        <v>2.4835604400360901E-5</v>
      </c>
      <c r="DL3586" s="77">
        <v>0</v>
      </c>
      <c r="DM3586" s="77">
        <v>1.9582151889850951E-7</v>
      </c>
      <c r="DN3586" s="77">
        <v>1.9582151889850951E-7</v>
      </c>
      <c r="DO3586" s="77">
        <v>0</v>
      </c>
      <c r="DP3586" s="77">
        <v>0</v>
      </c>
      <c r="DQ3586" s="77">
        <v>0</v>
      </c>
      <c r="DR3586" s="77">
        <v>0</v>
      </c>
      <c r="DS3586" s="77">
        <v>0</v>
      </c>
      <c r="DT3586" s="77">
        <v>0</v>
      </c>
      <c r="DU3586" s="77">
        <v>0</v>
      </c>
      <c r="DV3586" s="77">
        <v>0</v>
      </c>
      <c r="DW3586" s="77">
        <v>0</v>
      </c>
      <c r="GE3586" s="77" t="s">
        <v>422</v>
      </c>
      <c r="GF3586" s="77" t="s">
        <v>155</v>
      </c>
      <c r="GG3586" s="77" t="s">
        <v>454</v>
      </c>
      <c r="GH3586" s="77" t="s">
        <v>460</v>
      </c>
      <c r="GI3586" s="77">
        <v>2021</v>
      </c>
      <c r="GJ3586" s="77" t="s">
        <v>305</v>
      </c>
      <c r="GK3586" s="77">
        <v>222.2294216278375</v>
      </c>
      <c r="GL3586" s="77">
        <v>68.339461</v>
      </c>
      <c r="GM3586" s="77">
        <v>2021</v>
      </c>
      <c r="GN3586" s="77" t="s">
        <v>175</v>
      </c>
      <c r="GO3586" s="77">
        <v>0.13250000000000001</v>
      </c>
      <c r="GP3586" s="77">
        <v>3</v>
      </c>
      <c r="GQ3586" s="77">
        <v>0</v>
      </c>
      <c r="GR3586" s="77" t="s">
        <v>423</v>
      </c>
      <c r="GS3586" s="77">
        <v>0.1527377521613833</v>
      </c>
      <c r="GT3586" s="77">
        <v>33.9428223235602</v>
      </c>
      <c r="GU3586" s="77">
        <v>0.1527377521613833</v>
      </c>
      <c r="GV3586" s="77">
        <v>33.9428223235602</v>
      </c>
      <c r="GW3586" s="77">
        <v>0</v>
      </c>
      <c r="GX3586" s="77">
        <v>0</v>
      </c>
      <c r="GY3586" s="77">
        <v>0</v>
      </c>
      <c r="GZ3586" s="77">
        <v>0</v>
      </c>
    </row>
    <row r="3587" spans="98:208" x14ac:dyDescent="0.25">
      <c r="CT3587" s="77" t="s">
        <v>155</v>
      </c>
      <c r="CU3587" s="77" t="s">
        <v>496</v>
      </c>
      <c r="CV3587" s="77" t="s">
        <v>474</v>
      </c>
      <c r="CW3587" s="77">
        <v>2021</v>
      </c>
      <c r="CX3587" s="77">
        <v>0</v>
      </c>
      <c r="CY3587" s="77">
        <v>0</v>
      </c>
      <c r="CZ3587" s="77">
        <v>0</v>
      </c>
      <c r="DA3587" s="77">
        <v>0</v>
      </c>
      <c r="DB3587" s="77">
        <v>7.7900575334948527E-2</v>
      </c>
      <c r="DC3587" s="77">
        <v>3.6425060683954513E-2</v>
      </c>
      <c r="DD3587" s="77">
        <v>1.5808724525432679E-3</v>
      </c>
      <c r="DE3587" s="77">
        <v>3.989464219845075E-2</v>
      </c>
      <c r="DF3587" s="77">
        <v>7.8847092159216349E-3</v>
      </c>
      <c r="DG3587" s="77">
        <v>7.8847092159216349E-3</v>
      </c>
      <c r="DH3587" s="77">
        <v>0</v>
      </c>
      <c r="DI3587" s="77">
        <v>0</v>
      </c>
      <c r="DJ3587" s="77">
        <v>2.4835604400360901E-5</v>
      </c>
      <c r="DL3587" s="77">
        <v>0</v>
      </c>
      <c r="DM3587" s="77">
        <v>1.9582151889850951E-7</v>
      </c>
      <c r="DN3587" s="77">
        <v>1.9582151889850951E-7</v>
      </c>
      <c r="DO3587" s="77">
        <v>0</v>
      </c>
      <c r="DP3587" s="77">
        <v>1.9582151889850951E-7</v>
      </c>
      <c r="DQ3587" s="77">
        <v>1.9582151889850951E-7</v>
      </c>
      <c r="DR3587" s="77">
        <v>0</v>
      </c>
      <c r="DS3587" s="77">
        <v>0</v>
      </c>
      <c r="DT3587" s="77">
        <v>0</v>
      </c>
      <c r="DU3587" s="77">
        <v>0</v>
      </c>
      <c r="DV3587" s="77">
        <v>0</v>
      </c>
      <c r="DW3587" s="77">
        <v>0</v>
      </c>
      <c r="GE3587" s="77" t="s">
        <v>425</v>
      </c>
      <c r="GF3587" s="77" t="s">
        <v>155</v>
      </c>
      <c r="GG3587" s="77" t="s">
        <v>454</v>
      </c>
      <c r="GH3587" s="77" t="s">
        <v>460</v>
      </c>
      <c r="GI3587" s="77">
        <v>2021</v>
      </c>
      <c r="GJ3587" s="77" t="s">
        <v>301</v>
      </c>
      <c r="GK3587" s="77">
        <v>8585.7228092482146</v>
      </c>
      <c r="GL3587" s="77">
        <v>68.339461</v>
      </c>
      <c r="GM3587" s="77">
        <v>2021</v>
      </c>
      <c r="GN3587" s="77" t="s">
        <v>175</v>
      </c>
      <c r="GO3587" s="77">
        <v>5.3000000000000005E-2</v>
      </c>
      <c r="GP3587" s="77">
        <v>3</v>
      </c>
      <c r="GQ3587" s="77">
        <v>0</v>
      </c>
      <c r="GR3587" s="77" t="s">
        <v>423</v>
      </c>
      <c r="GS3587" s="77">
        <v>5.5966209081309407E-2</v>
      </c>
      <c r="GT3587" s="77">
        <v>480.51035785655273</v>
      </c>
      <c r="GU3587" s="77">
        <v>5.5966209081309407E-2</v>
      </c>
      <c r="GV3587" s="77">
        <v>480.51035785655273</v>
      </c>
      <c r="GW3587" s="77">
        <v>0</v>
      </c>
      <c r="GX3587" s="77">
        <v>0</v>
      </c>
      <c r="GY3587" s="77">
        <v>0</v>
      </c>
      <c r="GZ3587" s="77">
        <v>0</v>
      </c>
    </row>
    <row r="3588" spans="98:208" x14ac:dyDescent="0.25">
      <c r="CT3588" s="77" t="s">
        <v>155</v>
      </c>
      <c r="CU3588" s="77" t="s">
        <v>496</v>
      </c>
      <c r="CV3588" s="77" t="s">
        <v>474</v>
      </c>
      <c r="CW3588" s="77">
        <v>2022</v>
      </c>
      <c r="CX3588" s="77">
        <v>0</v>
      </c>
      <c r="CY3588" s="77">
        <v>0</v>
      </c>
      <c r="CZ3588" s="77">
        <v>0</v>
      </c>
      <c r="DA3588" s="77">
        <v>0</v>
      </c>
      <c r="DB3588" s="77">
        <v>7.7900575334948527E-2</v>
      </c>
      <c r="DC3588" s="77">
        <v>3.6425060683954513E-2</v>
      </c>
      <c r="DD3588" s="77">
        <v>1.5808724525432679E-3</v>
      </c>
      <c r="DE3588" s="77">
        <v>3.989464219845075E-2</v>
      </c>
      <c r="DF3588" s="77">
        <v>7.8847092159216349E-3</v>
      </c>
      <c r="DG3588" s="77">
        <v>7.8847092159216349E-3</v>
      </c>
      <c r="DH3588" s="77">
        <v>7.8847092159216349E-3</v>
      </c>
      <c r="DI3588" s="77">
        <v>0</v>
      </c>
      <c r="DJ3588" s="77">
        <v>2.4835604400360901E-5</v>
      </c>
      <c r="DL3588" s="77">
        <v>0</v>
      </c>
      <c r="DM3588" s="77">
        <v>1.9582151889850951E-7</v>
      </c>
      <c r="DN3588" s="77">
        <v>1.9582151889850951E-7</v>
      </c>
      <c r="DO3588" s="77">
        <v>0</v>
      </c>
      <c r="DP3588" s="77">
        <v>1.9582151889850951E-7</v>
      </c>
      <c r="DQ3588" s="77">
        <v>1.9582151889850951E-7</v>
      </c>
      <c r="DR3588" s="77">
        <v>0</v>
      </c>
      <c r="DS3588" s="77">
        <v>1.9582151889850951E-7</v>
      </c>
      <c r="DT3588" s="77">
        <v>1.9582151889850951E-7</v>
      </c>
      <c r="DU3588" s="77">
        <v>0</v>
      </c>
      <c r="DV3588" s="77">
        <v>0</v>
      </c>
      <c r="DW3588" s="77">
        <v>0</v>
      </c>
      <c r="GE3588" s="77" t="s">
        <v>422</v>
      </c>
      <c r="GF3588" s="77" t="s">
        <v>155</v>
      </c>
      <c r="GG3588" s="77" t="s">
        <v>454</v>
      </c>
      <c r="GH3588" s="77" t="s">
        <v>460</v>
      </c>
      <c r="GI3588" s="77">
        <v>2022</v>
      </c>
      <c r="GJ3588" s="77" t="s">
        <v>305</v>
      </c>
      <c r="GK3588" s="77">
        <v>222.2294216278375</v>
      </c>
      <c r="GL3588" s="77">
        <v>68.339461</v>
      </c>
      <c r="GM3588" s="77">
        <v>2022</v>
      </c>
      <c r="GN3588" s="77" t="s">
        <v>175</v>
      </c>
      <c r="GO3588" s="77">
        <v>0.13250000000000001</v>
      </c>
      <c r="GP3588" s="77">
        <v>3</v>
      </c>
      <c r="GQ3588" s="77">
        <v>0</v>
      </c>
      <c r="GR3588" s="77" t="s">
        <v>423</v>
      </c>
      <c r="GS3588" s="77">
        <v>0.1527377521613833</v>
      </c>
      <c r="GT3588" s="77">
        <v>33.9428223235602</v>
      </c>
      <c r="GU3588" s="77">
        <v>0.1527377521613833</v>
      </c>
      <c r="GV3588" s="77">
        <v>33.9428223235602</v>
      </c>
      <c r="GW3588" s="77">
        <v>0.1527377521613833</v>
      </c>
      <c r="GX3588" s="77">
        <v>33.9428223235602</v>
      </c>
      <c r="GY3588" s="77">
        <v>0</v>
      </c>
      <c r="GZ3588" s="77">
        <v>0</v>
      </c>
    </row>
    <row r="3589" spans="98:208" x14ac:dyDescent="0.25">
      <c r="CT3589" s="77" t="s">
        <v>155</v>
      </c>
      <c r="CU3589" s="77" t="s">
        <v>496</v>
      </c>
      <c r="CV3589" s="77" t="s">
        <v>474</v>
      </c>
      <c r="CW3589" s="77">
        <v>2023</v>
      </c>
      <c r="CX3589" s="77">
        <v>0</v>
      </c>
      <c r="CY3589" s="77">
        <v>0</v>
      </c>
      <c r="CZ3589" s="77">
        <v>0</v>
      </c>
      <c r="DA3589" s="77">
        <v>0</v>
      </c>
      <c r="DB3589" s="77">
        <v>8.0408269036977245E-2</v>
      </c>
      <c r="DC3589" s="77">
        <v>3.7590224611390763E-2</v>
      </c>
      <c r="DD3589" s="77">
        <v>1.6314334115687429E-3</v>
      </c>
      <c r="DE3589" s="77">
        <v>4.1186611014017743E-2</v>
      </c>
      <c r="DF3589" s="77">
        <v>0</v>
      </c>
      <c r="DG3589" s="77">
        <v>8.1378100371605009E-3</v>
      </c>
      <c r="DH3589" s="77">
        <v>8.1378100371605009E-3</v>
      </c>
      <c r="DI3589" s="77">
        <v>8.1378100371605009E-3</v>
      </c>
      <c r="DJ3589" s="77">
        <v>2.4835604400360901E-5</v>
      </c>
      <c r="DL3589" s="77">
        <v>0</v>
      </c>
      <c r="DM3589" s="77">
        <v>0</v>
      </c>
      <c r="DN3589" s="77">
        <v>0</v>
      </c>
      <c r="DO3589" s="77">
        <v>0</v>
      </c>
      <c r="DP3589" s="77">
        <v>2.0210743076820443E-7</v>
      </c>
      <c r="DQ3589" s="77">
        <v>2.0210743076820443E-7</v>
      </c>
      <c r="DR3589" s="77">
        <v>0</v>
      </c>
      <c r="DS3589" s="77">
        <v>2.0210743076820443E-7</v>
      </c>
      <c r="DT3589" s="77">
        <v>2.0210743076820443E-7</v>
      </c>
      <c r="DU3589" s="77">
        <v>0</v>
      </c>
      <c r="DV3589" s="77">
        <v>2.0210743076820443E-7</v>
      </c>
      <c r="DW3589" s="77">
        <v>2.0210743076820443E-7</v>
      </c>
      <c r="GE3589" s="77" t="s">
        <v>425</v>
      </c>
      <c r="GF3589" s="77" t="s">
        <v>155</v>
      </c>
      <c r="GG3589" s="77" t="s">
        <v>454</v>
      </c>
      <c r="GH3589" s="77" t="s">
        <v>460</v>
      </c>
      <c r="GI3589" s="77">
        <v>2022</v>
      </c>
      <c r="GJ3589" s="77" t="s">
        <v>301</v>
      </c>
      <c r="GK3589" s="77">
        <v>8585.7228092482146</v>
      </c>
      <c r="GL3589" s="77">
        <v>68.339461</v>
      </c>
      <c r="GM3589" s="77">
        <v>2022</v>
      </c>
      <c r="GN3589" s="77" t="s">
        <v>175</v>
      </c>
      <c r="GO3589" s="77">
        <v>5.3000000000000005E-2</v>
      </c>
      <c r="GP3589" s="77">
        <v>3</v>
      </c>
      <c r="GQ3589" s="77">
        <v>0</v>
      </c>
      <c r="GR3589" s="77" t="s">
        <v>423</v>
      </c>
      <c r="GS3589" s="77">
        <v>5.5966209081309407E-2</v>
      </c>
      <c r="GT3589" s="77">
        <v>480.51035785655273</v>
      </c>
      <c r="GU3589" s="77">
        <v>5.5966209081309407E-2</v>
      </c>
      <c r="GV3589" s="77">
        <v>480.51035785655273</v>
      </c>
      <c r="GW3589" s="77">
        <v>5.5966209081309407E-2</v>
      </c>
      <c r="GX3589" s="77">
        <v>480.51035785655273</v>
      </c>
      <c r="GY3589" s="77">
        <v>0</v>
      </c>
      <c r="GZ3589" s="77">
        <v>0</v>
      </c>
    </row>
    <row r="3590" spans="98:208" x14ac:dyDescent="0.25">
      <c r="CT3590" s="77" t="s">
        <v>155</v>
      </c>
      <c r="CU3590" s="77" t="s">
        <v>496</v>
      </c>
      <c r="CV3590" s="77" t="s">
        <v>474</v>
      </c>
      <c r="CW3590" s="77">
        <v>2024</v>
      </c>
      <c r="CX3590" s="77">
        <v>0</v>
      </c>
      <c r="CY3590" s="77">
        <v>0</v>
      </c>
      <c r="CZ3590" s="77">
        <v>0</v>
      </c>
      <c r="DA3590" s="77">
        <v>0</v>
      </c>
      <c r="DB3590" s="77">
        <v>8.0408269036977245E-2</v>
      </c>
      <c r="DC3590" s="77">
        <v>3.7590224611390763E-2</v>
      </c>
      <c r="DD3590" s="77">
        <v>1.6314334115687429E-3</v>
      </c>
      <c r="DE3590" s="77">
        <v>4.1186611014017743E-2</v>
      </c>
      <c r="DF3590" s="77">
        <v>0</v>
      </c>
      <c r="DG3590" s="77">
        <v>0</v>
      </c>
      <c r="DH3590" s="77">
        <v>8.1378100371605009E-3</v>
      </c>
      <c r="DI3590" s="77">
        <v>8.1378100371605009E-3</v>
      </c>
      <c r="DJ3590" s="77">
        <v>2.4835604400360901E-5</v>
      </c>
      <c r="DL3590" s="77">
        <v>0</v>
      </c>
      <c r="DM3590" s="77">
        <v>0</v>
      </c>
      <c r="DN3590" s="77">
        <v>0</v>
      </c>
      <c r="DO3590" s="77">
        <v>0</v>
      </c>
      <c r="DP3590" s="77">
        <v>0</v>
      </c>
      <c r="DQ3590" s="77">
        <v>0</v>
      </c>
      <c r="DR3590" s="77">
        <v>0</v>
      </c>
      <c r="DS3590" s="77">
        <v>2.0210743076820443E-7</v>
      </c>
      <c r="DT3590" s="77">
        <v>2.0210743076820443E-7</v>
      </c>
      <c r="DU3590" s="77">
        <v>0</v>
      </c>
      <c r="DV3590" s="77">
        <v>2.0210743076820443E-7</v>
      </c>
      <c r="DW3590" s="77">
        <v>2.0210743076820443E-7</v>
      </c>
      <c r="GE3590" s="77" t="s">
        <v>422</v>
      </c>
      <c r="GF3590" s="77" t="s">
        <v>155</v>
      </c>
      <c r="GG3590" s="77" t="s">
        <v>454</v>
      </c>
      <c r="GH3590" s="77" t="s">
        <v>460</v>
      </c>
      <c r="GI3590" s="77">
        <v>2023</v>
      </c>
      <c r="GJ3590" s="77" t="s">
        <v>305</v>
      </c>
      <c r="GK3590" s="77">
        <v>233.23007680794649</v>
      </c>
      <c r="GL3590" s="77">
        <v>68.339461</v>
      </c>
      <c r="GM3590" s="77">
        <v>2023</v>
      </c>
      <c r="GN3590" s="77" t="s">
        <v>175</v>
      </c>
      <c r="GO3590" s="77">
        <v>0.13250000000000001</v>
      </c>
      <c r="GP3590" s="77">
        <v>3</v>
      </c>
      <c r="GQ3590" s="77">
        <v>0</v>
      </c>
      <c r="GR3590" s="77" t="s">
        <v>423</v>
      </c>
      <c r="GS3590" s="77">
        <v>0</v>
      </c>
      <c r="GT3590" s="77">
        <v>0</v>
      </c>
      <c r="GU3590" s="77">
        <v>0.1527377521613833</v>
      </c>
      <c r="GV3590" s="77">
        <v>35.62303766807252</v>
      </c>
      <c r="GW3590" s="77">
        <v>0.1527377521613833</v>
      </c>
      <c r="GX3590" s="77">
        <v>35.62303766807252</v>
      </c>
      <c r="GY3590" s="77">
        <v>0.1527377521613833</v>
      </c>
      <c r="GZ3590" s="77">
        <v>35.62303766807252</v>
      </c>
    </row>
    <row r="3591" spans="98:208" x14ac:dyDescent="0.25">
      <c r="CT3591" s="77" t="s">
        <v>155</v>
      </c>
      <c r="CU3591" s="77" t="s">
        <v>496</v>
      </c>
      <c r="CV3591" s="77" t="s">
        <v>474</v>
      </c>
      <c r="CW3591" s="77">
        <v>2025</v>
      </c>
      <c r="CX3591" s="77">
        <v>0</v>
      </c>
      <c r="CY3591" s="77">
        <v>0</v>
      </c>
      <c r="CZ3591" s="77">
        <v>0</v>
      </c>
      <c r="DA3591" s="77">
        <v>0</v>
      </c>
      <c r="DB3591" s="77">
        <v>8.0408269036977245E-2</v>
      </c>
      <c r="DC3591" s="77">
        <v>3.7590224611390763E-2</v>
      </c>
      <c r="DD3591" s="77">
        <v>1.6314334115687429E-3</v>
      </c>
      <c r="DE3591" s="77">
        <v>4.1186611014017743E-2</v>
      </c>
      <c r="DF3591" s="77">
        <v>0</v>
      </c>
      <c r="DG3591" s="77">
        <v>0</v>
      </c>
      <c r="DH3591" s="77">
        <v>0</v>
      </c>
      <c r="DI3591" s="77">
        <v>8.1378100371605009E-3</v>
      </c>
      <c r="DJ3591" s="77">
        <v>2.4835604400360901E-5</v>
      </c>
      <c r="DL3591" s="77">
        <v>0</v>
      </c>
      <c r="DM3591" s="77">
        <v>0</v>
      </c>
      <c r="DN3591" s="77">
        <v>0</v>
      </c>
      <c r="DO3591" s="77">
        <v>0</v>
      </c>
      <c r="DP3591" s="77">
        <v>0</v>
      </c>
      <c r="DQ3591" s="77">
        <v>0</v>
      </c>
      <c r="DR3591" s="77">
        <v>0</v>
      </c>
      <c r="DS3591" s="77">
        <v>0</v>
      </c>
      <c r="DT3591" s="77">
        <v>0</v>
      </c>
      <c r="DU3591" s="77">
        <v>0</v>
      </c>
      <c r="DV3591" s="77">
        <v>2.0210743076820443E-7</v>
      </c>
      <c r="DW3591" s="77">
        <v>2.0210743076820443E-7</v>
      </c>
      <c r="GE3591" s="77" t="s">
        <v>425</v>
      </c>
      <c r="GF3591" s="77" t="s">
        <v>155</v>
      </c>
      <c r="GG3591" s="77" t="s">
        <v>454</v>
      </c>
      <c r="GH3591" s="77" t="s">
        <v>460</v>
      </c>
      <c r="GI3591" s="77">
        <v>2023</v>
      </c>
      <c r="GJ3591" s="77" t="s">
        <v>301</v>
      </c>
      <c r="GK3591" s="77">
        <v>8896.5159934288731</v>
      </c>
      <c r="GL3591" s="77">
        <v>68.339461</v>
      </c>
      <c r="GM3591" s="77">
        <v>2023</v>
      </c>
      <c r="GN3591" s="77" t="s">
        <v>175</v>
      </c>
      <c r="GO3591" s="77">
        <v>5.3000000000000005E-2</v>
      </c>
      <c r="GP3591" s="77">
        <v>3</v>
      </c>
      <c r="GQ3591" s="77">
        <v>0</v>
      </c>
      <c r="GR3591" s="77" t="s">
        <v>423</v>
      </c>
      <c r="GS3591" s="77">
        <v>0</v>
      </c>
      <c r="GT3591" s="77">
        <v>0</v>
      </c>
      <c r="GU3591" s="77">
        <v>5.5966209081309407E-2</v>
      </c>
      <c r="GV3591" s="77">
        <v>497.90427418345337</v>
      </c>
      <c r="GW3591" s="77">
        <v>5.5966209081309407E-2</v>
      </c>
      <c r="GX3591" s="77">
        <v>497.90427418345337</v>
      </c>
      <c r="GY3591" s="77">
        <v>5.5966209081309407E-2</v>
      </c>
      <c r="GZ3591" s="77">
        <v>497.90427418345337</v>
      </c>
    </row>
    <row r="3592" spans="98:208" x14ac:dyDescent="0.25">
      <c r="CT3592" s="77" t="s">
        <v>155</v>
      </c>
      <c r="CU3592" s="77" t="s">
        <v>497</v>
      </c>
      <c r="CV3592" s="77" t="s">
        <v>300</v>
      </c>
      <c r="CW3592" s="77">
        <v>2020</v>
      </c>
      <c r="CX3592" s="77">
        <v>0</v>
      </c>
      <c r="CY3592" s="77">
        <v>0</v>
      </c>
      <c r="CZ3592" s="77">
        <v>0</v>
      </c>
      <c r="DA3592" s="77">
        <v>0</v>
      </c>
      <c r="DB3592" s="77">
        <v>14146.1306413325</v>
      </c>
      <c r="DC3592" s="77">
        <v>222.22942162782479</v>
      </c>
      <c r="DD3592" s="77">
        <v>8585.7228092479236</v>
      </c>
      <c r="DE3592" s="77">
        <v>5338.1784104567178</v>
      </c>
      <c r="DF3592" s="77">
        <v>813.21078921304729</v>
      </c>
      <c r="DG3592" s="77">
        <v>0</v>
      </c>
      <c r="DH3592" s="77">
        <v>0</v>
      </c>
      <c r="DI3592" s="77">
        <v>0</v>
      </c>
      <c r="DJ3592" s="77">
        <v>1.6866850247222241E-6</v>
      </c>
      <c r="DL3592" s="77">
        <v>0</v>
      </c>
      <c r="DM3592" s="77">
        <v>1.3716304601081881E-3</v>
      </c>
      <c r="DN3592" s="77">
        <v>1.3716304601081881E-3</v>
      </c>
      <c r="DO3592" s="77">
        <v>0</v>
      </c>
      <c r="DP3592" s="77">
        <v>0</v>
      </c>
      <c r="DQ3592" s="77">
        <v>0</v>
      </c>
      <c r="DR3592" s="77">
        <v>0</v>
      </c>
      <c r="DS3592" s="77">
        <v>0</v>
      </c>
      <c r="DT3592" s="77">
        <v>0</v>
      </c>
      <c r="DU3592" s="77">
        <v>0</v>
      </c>
      <c r="DV3592" s="77">
        <v>0</v>
      </c>
      <c r="DW3592" s="77">
        <v>0</v>
      </c>
      <c r="GE3592" s="77" t="s">
        <v>422</v>
      </c>
      <c r="GF3592" s="77" t="s">
        <v>155</v>
      </c>
      <c r="GG3592" s="77" t="s">
        <v>454</v>
      </c>
      <c r="GH3592" s="77" t="s">
        <v>460</v>
      </c>
      <c r="GI3592" s="77">
        <v>2024</v>
      </c>
      <c r="GJ3592" s="77" t="s">
        <v>305</v>
      </c>
      <c r="GK3592" s="77">
        <v>233.23007680794649</v>
      </c>
      <c r="GL3592" s="77">
        <v>68.339461</v>
      </c>
      <c r="GM3592" s="77">
        <v>2024</v>
      </c>
      <c r="GN3592" s="77" t="s">
        <v>175</v>
      </c>
      <c r="GO3592" s="77">
        <v>0.13250000000000001</v>
      </c>
      <c r="GP3592" s="77">
        <v>3</v>
      </c>
      <c r="GQ3592" s="77">
        <v>0</v>
      </c>
      <c r="GR3592" s="77" t="s">
        <v>423</v>
      </c>
      <c r="GS3592" s="77">
        <v>0</v>
      </c>
      <c r="GT3592" s="77">
        <v>0</v>
      </c>
      <c r="GU3592" s="77">
        <v>0</v>
      </c>
      <c r="GV3592" s="77">
        <v>0</v>
      </c>
      <c r="GW3592" s="77">
        <v>0.1527377521613833</v>
      </c>
      <c r="GX3592" s="77">
        <v>35.62303766807252</v>
      </c>
      <c r="GY3592" s="77">
        <v>0.1527377521613833</v>
      </c>
      <c r="GZ3592" s="77">
        <v>35.62303766807252</v>
      </c>
    </row>
    <row r="3593" spans="98:208" x14ac:dyDescent="0.25">
      <c r="CT3593" s="77" t="s">
        <v>155</v>
      </c>
      <c r="CU3593" s="77" t="s">
        <v>497</v>
      </c>
      <c r="CV3593" s="77" t="s">
        <v>300</v>
      </c>
      <c r="CW3593" s="77">
        <v>2021</v>
      </c>
      <c r="CX3593" s="77">
        <v>0</v>
      </c>
      <c r="CY3593" s="77">
        <v>0</v>
      </c>
      <c r="CZ3593" s="77">
        <v>0</v>
      </c>
      <c r="DA3593" s="77">
        <v>0</v>
      </c>
      <c r="DB3593" s="77">
        <v>14146.1306413325</v>
      </c>
      <c r="DC3593" s="77">
        <v>222.22942162782479</v>
      </c>
      <c r="DD3593" s="77">
        <v>8585.7228092479236</v>
      </c>
      <c r="DE3593" s="77">
        <v>5338.1784104567178</v>
      </c>
      <c r="DF3593" s="77">
        <v>813.21078921304729</v>
      </c>
      <c r="DG3593" s="77">
        <v>813.21078921304729</v>
      </c>
      <c r="DH3593" s="77">
        <v>0</v>
      </c>
      <c r="DI3593" s="77">
        <v>0</v>
      </c>
      <c r="DJ3593" s="77">
        <v>1.6866850247222241E-6</v>
      </c>
      <c r="DL3593" s="77">
        <v>0</v>
      </c>
      <c r="DM3593" s="77">
        <v>1.3716304601081881E-3</v>
      </c>
      <c r="DN3593" s="77">
        <v>1.3716304601081881E-3</v>
      </c>
      <c r="DO3593" s="77">
        <v>0</v>
      </c>
      <c r="DP3593" s="77">
        <v>1.3716304601081881E-3</v>
      </c>
      <c r="DQ3593" s="77">
        <v>1.3716304601081881E-3</v>
      </c>
      <c r="DR3593" s="77">
        <v>0</v>
      </c>
      <c r="DS3593" s="77">
        <v>0</v>
      </c>
      <c r="DT3593" s="77">
        <v>0</v>
      </c>
      <c r="DU3593" s="77">
        <v>0</v>
      </c>
      <c r="DV3593" s="77">
        <v>0</v>
      </c>
      <c r="DW3593" s="77">
        <v>0</v>
      </c>
      <c r="GE3593" s="77" t="s">
        <v>425</v>
      </c>
      <c r="GF3593" s="77" t="s">
        <v>155</v>
      </c>
      <c r="GG3593" s="77" t="s">
        <v>454</v>
      </c>
      <c r="GH3593" s="77" t="s">
        <v>460</v>
      </c>
      <c r="GI3593" s="77">
        <v>2024</v>
      </c>
      <c r="GJ3593" s="77" t="s">
        <v>301</v>
      </c>
      <c r="GK3593" s="77">
        <v>8896.5159934288731</v>
      </c>
      <c r="GL3593" s="77">
        <v>68.339461</v>
      </c>
      <c r="GM3593" s="77">
        <v>2024</v>
      </c>
      <c r="GN3593" s="77" t="s">
        <v>175</v>
      </c>
      <c r="GO3593" s="77">
        <v>5.3000000000000005E-2</v>
      </c>
      <c r="GP3593" s="77">
        <v>3</v>
      </c>
      <c r="GQ3593" s="77">
        <v>0</v>
      </c>
      <c r="GR3593" s="77" t="s">
        <v>423</v>
      </c>
      <c r="GS3593" s="77">
        <v>0</v>
      </c>
      <c r="GT3593" s="77">
        <v>0</v>
      </c>
      <c r="GU3593" s="77">
        <v>0</v>
      </c>
      <c r="GV3593" s="77">
        <v>0</v>
      </c>
      <c r="GW3593" s="77">
        <v>5.5966209081309407E-2</v>
      </c>
      <c r="GX3593" s="77">
        <v>497.90427418345337</v>
      </c>
      <c r="GY3593" s="77">
        <v>5.5966209081309407E-2</v>
      </c>
      <c r="GZ3593" s="77">
        <v>497.90427418345337</v>
      </c>
    </row>
    <row r="3594" spans="98:208" x14ac:dyDescent="0.25">
      <c r="CT3594" s="77" t="s">
        <v>155</v>
      </c>
      <c r="CU3594" s="77" t="s">
        <v>497</v>
      </c>
      <c r="CV3594" s="77" t="s">
        <v>300</v>
      </c>
      <c r="CW3594" s="77">
        <v>2022</v>
      </c>
      <c r="CX3594" s="77">
        <v>0</v>
      </c>
      <c r="CY3594" s="77">
        <v>0</v>
      </c>
      <c r="CZ3594" s="77">
        <v>0</v>
      </c>
      <c r="DA3594" s="77">
        <v>0</v>
      </c>
      <c r="DB3594" s="77">
        <v>14146.1306413325</v>
      </c>
      <c r="DC3594" s="77">
        <v>222.22942162782479</v>
      </c>
      <c r="DD3594" s="77">
        <v>8585.7228092479236</v>
      </c>
      <c r="DE3594" s="77">
        <v>5338.1784104567178</v>
      </c>
      <c r="DF3594" s="77">
        <v>813.21078921304729</v>
      </c>
      <c r="DG3594" s="77">
        <v>813.21078921304729</v>
      </c>
      <c r="DH3594" s="77">
        <v>813.21078921304729</v>
      </c>
      <c r="DI3594" s="77">
        <v>0</v>
      </c>
      <c r="DJ3594" s="77">
        <v>1.6866850247222241E-6</v>
      </c>
      <c r="DL3594" s="77">
        <v>0</v>
      </c>
      <c r="DM3594" s="77">
        <v>1.3716304601081881E-3</v>
      </c>
      <c r="DN3594" s="77">
        <v>1.3716304601081881E-3</v>
      </c>
      <c r="DO3594" s="77">
        <v>0</v>
      </c>
      <c r="DP3594" s="77">
        <v>1.3716304601081881E-3</v>
      </c>
      <c r="DQ3594" s="77">
        <v>1.3716304601081881E-3</v>
      </c>
      <c r="DR3594" s="77">
        <v>0</v>
      </c>
      <c r="DS3594" s="77">
        <v>1.3716304601081881E-3</v>
      </c>
      <c r="DT3594" s="77">
        <v>1.3716304601081881E-3</v>
      </c>
      <c r="DU3594" s="77">
        <v>0</v>
      </c>
      <c r="DV3594" s="77">
        <v>0</v>
      </c>
      <c r="DW3594" s="77">
        <v>0</v>
      </c>
      <c r="GE3594" s="77" t="s">
        <v>422</v>
      </c>
      <c r="GF3594" s="77" t="s">
        <v>155</v>
      </c>
      <c r="GG3594" s="77" t="s">
        <v>454</v>
      </c>
      <c r="GH3594" s="77" t="s">
        <v>460</v>
      </c>
      <c r="GI3594" s="77">
        <v>2025</v>
      </c>
      <c r="GJ3594" s="77" t="s">
        <v>305</v>
      </c>
      <c r="GK3594" s="77">
        <v>233.23007680794649</v>
      </c>
      <c r="GL3594" s="77">
        <v>68.339461</v>
      </c>
      <c r="GM3594" s="77">
        <v>2025</v>
      </c>
      <c r="GN3594" s="77" t="s">
        <v>175</v>
      </c>
      <c r="GO3594" s="77">
        <v>0.13250000000000001</v>
      </c>
      <c r="GP3594" s="77">
        <v>3</v>
      </c>
      <c r="GQ3594" s="77">
        <v>0</v>
      </c>
      <c r="GR3594" s="77" t="s">
        <v>423</v>
      </c>
      <c r="GS3594" s="77">
        <v>0</v>
      </c>
      <c r="GT3594" s="77">
        <v>0</v>
      </c>
      <c r="GU3594" s="77">
        <v>0</v>
      </c>
      <c r="GV3594" s="77">
        <v>0</v>
      </c>
      <c r="GW3594" s="77">
        <v>0</v>
      </c>
      <c r="GX3594" s="77">
        <v>0</v>
      </c>
      <c r="GY3594" s="77">
        <v>0.1527377521613833</v>
      </c>
      <c r="GZ3594" s="77">
        <v>35.62303766807252</v>
      </c>
    </row>
    <row r="3595" spans="98:208" x14ac:dyDescent="0.25">
      <c r="CT3595" s="77" t="s">
        <v>155</v>
      </c>
      <c r="CU3595" s="77" t="s">
        <v>497</v>
      </c>
      <c r="CV3595" s="77" t="s">
        <v>300</v>
      </c>
      <c r="CW3595" s="77">
        <v>2023</v>
      </c>
      <c r="CX3595" s="77">
        <v>0</v>
      </c>
      <c r="CY3595" s="77">
        <v>0</v>
      </c>
      <c r="CZ3595" s="77">
        <v>0</v>
      </c>
      <c r="DA3595" s="77">
        <v>0</v>
      </c>
      <c r="DB3595" s="77">
        <v>14664.637556436601</v>
      </c>
      <c r="DC3595" s="77">
        <v>233.23007680791369</v>
      </c>
      <c r="DD3595" s="77">
        <v>8896.5159934285657</v>
      </c>
      <c r="DE3595" s="77">
        <v>5534.8914862000865</v>
      </c>
      <c r="DF3595" s="77">
        <v>0</v>
      </c>
      <c r="DG3595" s="77">
        <v>843.2942060105371</v>
      </c>
      <c r="DH3595" s="77">
        <v>843.2942060105371</v>
      </c>
      <c r="DI3595" s="77">
        <v>843.2942060105371</v>
      </c>
      <c r="DJ3595" s="77">
        <v>1.6866850247222241E-6</v>
      </c>
      <c r="DL3595" s="77">
        <v>0</v>
      </c>
      <c r="DM3595" s="77">
        <v>0</v>
      </c>
      <c r="DN3595" s="77">
        <v>0</v>
      </c>
      <c r="DO3595" s="77">
        <v>0</v>
      </c>
      <c r="DP3595" s="77">
        <v>1.422371708712991E-3</v>
      </c>
      <c r="DQ3595" s="77">
        <v>1.422371708712991E-3</v>
      </c>
      <c r="DR3595" s="77">
        <v>0</v>
      </c>
      <c r="DS3595" s="77">
        <v>1.422371708712991E-3</v>
      </c>
      <c r="DT3595" s="77">
        <v>1.422371708712991E-3</v>
      </c>
      <c r="DU3595" s="77">
        <v>0</v>
      </c>
      <c r="DV3595" s="77">
        <v>1.422371708712991E-3</v>
      </c>
      <c r="DW3595" s="77">
        <v>1.422371708712991E-3</v>
      </c>
      <c r="GE3595" s="77" t="s">
        <v>425</v>
      </c>
      <c r="GF3595" s="77" t="s">
        <v>155</v>
      </c>
      <c r="GG3595" s="77" t="s">
        <v>454</v>
      </c>
      <c r="GH3595" s="77" t="s">
        <v>460</v>
      </c>
      <c r="GI3595" s="77">
        <v>2025</v>
      </c>
      <c r="GJ3595" s="77" t="s">
        <v>301</v>
      </c>
      <c r="GK3595" s="77">
        <v>8896.5159934288731</v>
      </c>
      <c r="GL3595" s="77">
        <v>68.339461</v>
      </c>
      <c r="GM3595" s="77">
        <v>2025</v>
      </c>
      <c r="GN3595" s="77" t="s">
        <v>175</v>
      </c>
      <c r="GO3595" s="77">
        <v>5.3000000000000005E-2</v>
      </c>
      <c r="GP3595" s="77">
        <v>3</v>
      </c>
      <c r="GQ3595" s="77">
        <v>0</v>
      </c>
      <c r="GR3595" s="77" t="s">
        <v>423</v>
      </c>
      <c r="GS3595" s="77">
        <v>0</v>
      </c>
      <c r="GT3595" s="77">
        <v>0</v>
      </c>
      <c r="GU3595" s="77">
        <v>0</v>
      </c>
      <c r="GV3595" s="77">
        <v>0</v>
      </c>
      <c r="GW3595" s="77">
        <v>0</v>
      </c>
      <c r="GX3595" s="77">
        <v>0</v>
      </c>
      <c r="GY3595" s="77">
        <v>5.5966209081309407E-2</v>
      </c>
      <c r="GZ3595" s="77">
        <v>497.90427418345337</v>
      </c>
    </row>
    <row r="3596" spans="98:208" x14ac:dyDescent="0.25">
      <c r="CT3596" s="77" t="s">
        <v>155</v>
      </c>
      <c r="CU3596" s="77" t="s">
        <v>497</v>
      </c>
      <c r="CV3596" s="77" t="s">
        <v>300</v>
      </c>
      <c r="CW3596" s="77">
        <v>2024</v>
      </c>
      <c r="CX3596" s="77">
        <v>0</v>
      </c>
      <c r="CY3596" s="77">
        <v>0</v>
      </c>
      <c r="CZ3596" s="77">
        <v>0</v>
      </c>
      <c r="DA3596" s="77">
        <v>0</v>
      </c>
      <c r="DB3596" s="77">
        <v>14664.637556436601</v>
      </c>
      <c r="DC3596" s="77">
        <v>233.23007680791369</v>
      </c>
      <c r="DD3596" s="77">
        <v>8896.5159934285657</v>
      </c>
      <c r="DE3596" s="77">
        <v>5534.8914862000865</v>
      </c>
      <c r="DF3596" s="77">
        <v>0</v>
      </c>
      <c r="DG3596" s="77">
        <v>0</v>
      </c>
      <c r="DH3596" s="77">
        <v>843.2942060105371</v>
      </c>
      <c r="DI3596" s="77">
        <v>843.2942060105371</v>
      </c>
      <c r="DJ3596" s="77">
        <v>1.6866850247222241E-6</v>
      </c>
      <c r="DL3596" s="77">
        <v>0</v>
      </c>
      <c r="DM3596" s="77">
        <v>0</v>
      </c>
      <c r="DN3596" s="77">
        <v>0</v>
      </c>
      <c r="DO3596" s="77">
        <v>0</v>
      </c>
      <c r="DP3596" s="77">
        <v>0</v>
      </c>
      <c r="DQ3596" s="77">
        <v>0</v>
      </c>
      <c r="DR3596" s="77">
        <v>0</v>
      </c>
      <c r="DS3596" s="77">
        <v>1.422371708712991E-3</v>
      </c>
      <c r="DT3596" s="77">
        <v>1.422371708712991E-3</v>
      </c>
      <c r="DU3596" s="77">
        <v>0</v>
      </c>
      <c r="DV3596" s="77">
        <v>1.422371708712991E-3</v>
      </c>
      <c r="DW3596" s="77">
        <v>1.422371708712991E-3</v>
      </c>
      <c r="GE3596" s="77" t="s">
        <v>422</v>
      </c>
      <c r="GF3596" s="77" t="s">
        <v>155</v>
      </c>
      <c r="GG3596" s="77" t="s">
        <v>454</v>
      </c>
      <c r="GH3596" s="77" t="s">
        <v>467</v>
      </c>
      <c r="GI3596" s="77">
        <v>2021</v>
      </c>
      <c r="GJ3596" s="77" t="s">
        <v>305</v>
      </c>
      <c r="GK3596" s="77">
        <v>0.6964182168122286</v>
      </c>
      <c r="GL3596" s="77">
        <v>68.339461</v>
      </c>
      <c r="GM3596" s="77">
        <v>2021</v>
      </c>
      <c r="GN3596" s="77" t="s">
        <v>175</v>
      </c>
      <c r="GO3596" s="77">
        <v>0.13250000000000001</v>
      </c>
      <c r="GP3596" s="77">
        <v>3</v>
      </c>
      <c r="GQ3596" s="77">
        <v>0</v>
      </c>
      <c r="GR3596" s="77" t="s">
        <v>423</v>
      </c>
      <c r="GS3596" s="77">
        <v>0.1527377521613833</v>
      </c>
      <c r="GT3596" s="77">
        <v>0.10636935300013867</v>
      </c>
      <c r="GU3596" s="77">
        <v>0.1527377521613833</v>
      </c>
      <c r="GV3596" s="77">
        <v>0.10636935300013867</v>
      </c>
      <c r="GW3596" s="77">
        <v>0</v>
      </c>
      <c r="GX3596" s="77">
        <v>0</v>
      </c>
      <c r="GY3596" s="77">
        <v>0</v>
      </c>
      <c r="GZ3596" s="77">
        <v>0</v>
      </c>
    </row>
    <row r="3597" spans="98:208" x14ac:dyDescent="0.25">
      <c r="CT3597" s="77" t="s">
        <v>155</v>
      </c>
      <c r="CU3597" s="77" t="s">
        <v>497</v>
      </c>
      <c r="CV3597" s="77" t="s">
        <v>300</v>
      </c>
      <c r="CW3597" s="77">
        <v>2025</v>
      </c>
      <c r="CX3597" s="77">
        <v>0</v>
      </c>
      <c r="CY3597" s="77">
        <v>0</v>
      </c>
      <c r="CZ3597" s="77">
        <v>0</v>
      </c>
      <c r="DA3597" s="77">
        <v>0</v>
      </c>
      <c r="DB3597" s="77">
        <v>14664.637556436601</v>
      </c>
      <c r="DC3597" s="77">
        <v>233.23007680791369</v>
      </c>
      <c r="DD3597" s="77">
        <v>8896.5159934285657</v>
      </c>
      <c r="DE3597" s="77">
        <v>5534.8914862000865</v>
      </c>
      <c r="DF3597" s="77">
        <v>0</v>
      </c>
      <c r="DG3597" s="77">
        <v>0</v>
      </c>
      <c r="DH3597" s="77">
        <v>0</v>
      </c>
      <c r="DI3597" s="77">
        <v>843.2942060105371</v>
      </c>
      <c r="DJ3597" s="77">
        <v>1.6866850247222241E-6</v>
      </c>
      <c r="DL3597" s="77">
        <v>0</v>
      </c>
      <c r="DM3597" s="77">
        <v>0</v>
      </c>
      <c r="DN3597" s="77">
        <v>0</v>
      </c>
      <c r="DO3597" s="77">
        <v>0</v>
      </c>
      <c r="DP3597" s="77">
        <v>0</v>
      </c>
      <c r="DQ3597" s="77">
        <v>0</v>
      </c>
      <c r="DR3597" s="77">
        <v>0</v>
      </c>
      <c r="DS3597" s="77">
        <v>0</v>
      </c>
      <c r="DT3597" s="77">
        <v>0</v>
      </c>
      <c r="DU3597" s="77">
        <v>0</v>
      </c>
      <c r="DV3597" s="77">
        <v>1.422371708712991E-3</v>
      </c>
      <c r="DW3597" s="77">
        <v>1.422371708712991E-3</v>
      </c>
      <c r="GE3597" s="77" t="s">
        <v>425</v>
      </c>
      <c r="GF3597" s="77" t="s">
        <v>155</v>
      </c>
      <c r="GG3597" s="77" t="s">
        <v>454</v>
      </c>
      <c r="GH3597" s="77" t="s">
        <v>467</v>
      </c>
      <c r="GI3597" s="77">
        <v>2021</v>
      </c>
      <c r="GJ3597" s="77" t="s">
        <v>301</v>
      </c>
      <c r="GK3597" s="77">
        <v>2.94196415228103</v>
      </c>
      <c r="GL3597" s="77">
        <v>68.339461</v>
      </c>
      <c r="GM3597" s="77">
        <v>2021</v>
      </c>
      <c r="GN3597" s="77" t="s">
        <v>175</v>
      </c>
      <c r="GO3597" s="77">
        <v>5.3000000000000005E-2</v>
      </c>
      <c r="GP3597" s="77">
        <v>3</v>
      </c>
      <c r="GQ3597" s="77">
        <v>0</v>
      </c>
      <c r="GR3597" s="77" t="s">
        <v>423</v>
      </c>
      <c r="GS3597" s="77">
        <v>5.5966209081309407E-2</v>
      </c>
      <c r="GT3597" s="77">
        <v>0.16465058085627732</v>
      </c>
      <c r="GU3597" s="77">
        <v>5.5966209081309407E-2</v>
      </c>
      <c r="GV3597" s="77">
        <v>0.16465058085627732</v>
      </c>
      <c r="GW3597" s="77">
        <v>0</v>
      </c>
      <c r="GX3597" s="77">
        <v>0</v>
      </c>
      <c r="GY3597" s="77">
        <v>0</v>
      </c>
      <c r="GZ3597" s="77">
        <v>0</v>
      </c>
    </row>
    <row r="3598" spans="98:208" x14ac:dyDescent="0.25">
      <c r="CT3598" s="77" t="s">
        <v>155</v>
      </c>
      <c r="CU3598" s="77" t="s">
        <v>497</v>
      </c>
      <c r="CV3598" s="77" t="s">
        <v>432</v>
      </c>
      <c r="CW3598" s="77">
        <v>2020</v>
      </c>
      <c r="CX3598" s="77">
        <v>0</v>
      </c>
      <c r="CY3598" s="77">
        <v>0</v>
      </c>
      <c r="CZ3598" s="77">
        <v>0</v>
      </c>
      <c r="DA3598" s="77">
        <v>0</v>
      </c>
      <c r="DB3598" s="77">
        <v>8807.9522308757496</v>
      </c>
      <c r="DC3598" s="77">
        <v>222.22942162782479</v>
      </c>
      <c r="DD3598" s="77">
        <v>8585.7228092479236</v>
      </c>
      <c r="DE3598" s="77">
        <v>0</v>
      </c>
      <c r="DF3598" s="77">
        <v>514.45318018009471</v>
      </c>
      <c r="DG3598" s="77">
        <v>0</v>
      </c>
      <c r="DH3598" s="77">
        <v>0</v>
      </c>
      <c r="DI3598" s="77">
        <v>0</v>
      </c>
      <c r="DJ3598" s="77">
        <v>1.6866850247222241E-6</v>
      </c>
      <c r="DL3598" s="77">
        <v>0</v>
      </c>
      <c r="DM3598" s="77">
        <v>8.6772047493048989E-4</v>
      </c>
      <c r="DN3598" s="77">
        <v>8.6772047493048989E-4</v>
      </c>
      <c r="DO3598" s="77">
        <v>0</v>
      </c>
      <c r="DP3598" s="77">
        <v>0</v>
      </c>
      <c r="DQ3598" s="77">
        <v>0</v>
      </c>
      <c r="DR3598" s="77">
        <v>0</v>
      </c>
      <c r="DS3598" s="77">
        <v>0</v>
      </c>
      <c r="DT3598" s="77">
        <v>0</v>
      </c>
      <c r="DU3598" s="77">
        <v>0</v>
      </c>
      <c r="DV3598" s="77">
        <v>0</v>
      </c>
      <c r="DW3598" s="77">
        <v>0</v>
      </c>
      <c r="GE3598" s="77" t="s">
        <v>427</v>
      </c>
      <c r="GF3598" s="77" t="s">
        <v>155</v>
      </c>
      <c r="GG3598" s="77" t="s">
        <v>454</v>
      </c>
      <c r="GH3598" s="77" t="s">
        <v>467</v>
      </c>
      <c r="GI3598" s="77">
        <v>2021</v>
      </c>
      <c r="GJ3598" s="77" t="s">
        <v>303</v>
      </c>
      <c r="GK3598" s="77">
        <v>1.6021759622082909</v>
      </c>
      <c r="GL3598" s="77">
        <v>68.339461</v>
      </c>
      <c r="GM3598" s="77">
        <v>2021</v>
      </c>
      <c r="GN3598" s="77" t="s">
        <v>175</v>
      </c>
      <c r="GO3598" s="77">
        <v>5.3000000000000005E-2</v>
      </c>
      <c r="GP3598" s="77">
        <v>3</v>
      </c>
      <c r="GQ3598" s="77">
        <v>0</v>
      </c>
      <c r="GR3598" s="77" t="s">
        <v>423</v>
      </c>
      <c r="GS3598" s="77">
        <v>5.5966209081309407E-2</v>
      </c>
      <c r="GT3598" s="77">
        <v>8.9667714885997285E-2</v>
      </c>
      <c r="GU3598" s="77">
        <v>5.5966209081309407E-2</v>
      </c>
      <c r="GV3598" s="77">
        <v>8.9667714885997285E-2</v>
      </c>
      <c r="GW3598" s="77">
        <v>0</v>
      </c>
      <c r="GX3598" s="77">
        <v>0</v>
      </c>
      <c r="GY3598" s="77">
        <v>0</v>
      </c>
      <c r="GZ3598" s="77">
        <v>0</v>
      </c>
    </row>
    <row r="3599" spans="98:208" x14ac:dyDescent="0.25">
      <c r="CT3599" s="77" t="s">
        <v>155</v>
      </c>
      <c r="CU3599" s="77" t="s">
        <v>497</v>
      </c>
      <c r="CV3599" s="77" t="s">
        <v>432</v>
      </c>
      <c r="CW3599" s="77">
        <v>2021</v>
      </c>
      <c r="CX3599" s="77">
        <v>0</v>
      </c>
      <c r="CY3599" s="77">
        <v>0</v>
      </c>
      <c r="CZ3599" s="77">
        <v>0</v>
      </c>
      <c r="DA3599" s="77">
        <v>0</v>
      </c>
      <c r="DB3599" s="77">
        <v>8807.9522308757496</v>
      </c>
      <c r="DC3599" s="77">
        <v>222.22942162782479</v>
      </c>
      <c r="DD3599" s="77">
        <v>8585.7228092479236</v>
      </c>
      <c r="DE3599" s="77">
        <v>0</v>
      </c>
      <c r="DF3599" s="77">
        <v>514.45318018009471</v>
      </c>
      <c r="DG3599" s="77">
        <v>514.45318018009471</v>
      </c>
      <c r="DH3599" s="77">
        <v>0</v>
      </c>
      <c r="DI3599" s="77">
        <v>0</v>
      </c>
      <c r="DJ3599" s="77">
        <v>1.6866850247222241E-6</v>
      </c>
      <c r="DL3599" s="77">
        <v>0</v>
      </c>
      <c r="DM3599" s="77">
        <v>8.6772047493048989E-4</v>
      </c>
      <c r="DN3599" s="77">
        <v>8.6772047493048989E-4</v>
      </c>
      <c r="DO3599" s="77">
        <v>0</v>
      </c>
      <c r="DP3599" s="77">
        <v>8.6772047493048989E-4</v>
      </c>
      <c r="DQ3599" s="77">
        <v>8.6772047493048989E-4</v>
      </c>
      <c r="DR3599" s="77">
        <v>0</v>
      </c>
      <c r="DS3599" s="77">
        <v>0</v>
      </c>
      <c r="DT3599" s="77">
        <v>0</v>
      </c>
      <c r="DU3599" s="77">
        <v>0</v>
      </c>
      <c r="DV3599" s="77">
        <v>0</v>
      </c>
      <c r="DW3599" s="77">
        <v>0</v>
      </c>
      <c r="GE3599" s="77" t="s">
        <v>422</v>
      </c>
      <c r="GF3599" s="77" t="s">
        <v>155</v>
      </c>
      <c r="GG3599" s="77" t="s">
        <v>454</v>
      </c>
      <c r="GH3599" s="77" t="s">
        <v>467</v>
      </c>
      <c r="GI3599" s="77">
        <v>2022</v>
      </c>
      <c r="GJ3599" s="77" t="s">
        <v>305</v>
      </c>
      <c r="GK3599" s="77">
        <v>0.6964182168122286</v>
      </c>
      <c r="GL3599" s="77">
        <v>68.339461</v>
      </c>
      <c r="GM3599" s="77">
        <v>2022</v>
      </c>
      <c r="GN3599" s="77" t="s">
        <v>175</v>
      </c>
      <c r="GO3599" s="77">
        <v>0.13250000000000001</v>
      </c>
      <c r="GP3599" s="77">
        <v>3</v>
      </c>
      <c r="GQ3599" s="77">
        <v>0</v>
      </c>
      <c r="GR3599" s="77" t="s">
        <v>423</v>
      </c>
      <c r="GS3599" s="77">
        <v>0.1527377521613833</v>
      </c>
      <c r="GT3599" s="77">
        <v>0.10636935300013867</v>
      </c>
      <c r="GU3599" s="77">
        <v>0.1527377521613833</v>
      </c>
      <c r="GV3599" s="77">
        <v>0.10636935300013867</v>
      </c>
      <c r="GW3599" s="77">
        <v>0.1527377521613833</v>
      </c>
      <c r="GX3599" s="77">
        <v>0.10636935300013867</v>
      </c>
      <c r="GY3599" s="77">
        <v>0</v>
      </c>
      <c r="GZ3599" s="77">
        <v>0</v>
      </c>
    </row>
    <row r="3600" spans="98:208" x14ac:dyDescent="0.25">
      <c r="CT3600" s="77" t="s">
        <v>155</v>
      </c>
      <c r="CU3600" s="77" t="s">
        <v>497</v>
      </c>
      <c r="CV3600" s="77" t="s">
        <v>432</v>
      </c>
      <c r="CW3600" s="77">
        <v>2022</v>
      </c>
      <c r="CX3600" s="77">
        <v>0</v>
      </c>
      <c r="CY3600" s="77">
        <v>0</v>
      </c>
      <c r="CZ3600" s="77">
        <v>0</v>
      </c>
      <c r="DA3600" s="77">
        <v>0</v>
      </c>
      <c r="DB3600" s="77">
        <v>8807.9522308757496</v>
      </c>
      <c r="DC3600" s="77">
        <v>222.22942162782479</v>
      </c>
      <c r="DD3600" s="77">
        <v>8585.7228092479236</v>
      </c>
      <c r="DE3600" s="77">
        <v>0</v>
      </c>
      <c r="DF3600" s="77">
        <v>514.45318018009471</v>
      </c>
      <c r="DG3600" s="77">
        <v>514.45318018009471</v>
      </c>
      <c r="DH3600" s="77">
        <v>514.45318018009471</v>
      </c>
      <c r="DI3600" s="77">
        <v>0</v>
      </c>
      <c r="DJ3600" s="77">
        <v>1.6866850247222241E-6</v>
      </c>
      <c r="DL3600" s="77">
        <v>0</v>
      </c>
      <c r="DM3600" s="77">
        <v>8.6772047493048989E-4</v>
      </c>
      <c r="DN3600" s="77">
        <v>8.6772047493048989E-4</v>
      </c>
      <c r="DO3600" s="77">
        <v>0</v>
      </c>
      <c r="DP3600" s="77">
        <v>8.6772047493048989E-4</v>
      </c>
      <c r="DQ3600" s="77">
        <v>8.6772047493048989E-4</v>
      </c>
      <c r="DR3600" s="77">
        <v>0</v>
      </c>
      <c r="DS3600" s="77">
        <v>8.6772047493048989E-4</v>
      </c>
      <c r="DT3600" s="77">
        <v>8.6772047493048989E-4</v>
      </c>
      <c r="DU3600" s="77">
        <v>0</v>
      </c>
      <c r="DV3600" s="77">
        <v>0</v>
      </c>
      <c r="DW3600" s="77">
        <v>0</v>
      </c>
      <c r="GE3600" s="77" t="s">
        <v>425</v>
      </c>
      <c r="GF3600" s="77" t="s">
        <v>155</v>
      </c>
      <c r="GG3600" s="77" t="s">
        <v>454</v>
      </c>
      <c r="GH3600" s="77" t="s">
        <v>467</v>
      </c>
      <c r="GI3600" s="77">
        <v>2022</v>
      </c>
      <c r="GJ3600" s="77" t="s">
        <v>301</v>
      </c>
      <c r="GK3600" s="77">
        <v>2.94196415228103</v>
      </c>
      <c r="GL3600" s="77">
        <v>68.339461</v>
      </c>
      <c r="GM3600" s="77">
        <v>2022</v>
      </c>
      <c r="GN3600" s="77" t="s">
        <v>175</v>
      </c>
      <c r="GO3600" s="77">
        <v>5.3000000000000005E-2</v>
      </c>
      <c r="GP3600" s="77">
        <v>3</v>
      </c>
      <c r="GQ3600" s="77">
        <v>0</v>
      </c>
      <c r="GR3600" s="77" t="s">
        <v>423</v>
      </c>
      <c r="GS3600" s="77">
        <v>5.5966209081309407E-2</v>
      </c>
      <c r="GT3600" s="77">
        <v>0.16465058085627732</v>
      </c>
      <c r="GU3600" s="77">
        <v>5.5966209081309407E-2</v>
      </c>
      <c r="GV3600" s="77">
        <v>0.16465058085627732</v>
      </c>
      <c r="GW3600" s="77">
        <v>5.5966209081309407E-2</v>
      </c>
      <c r="GX3600" s="77">
        <v>0.16465058085627732</v>
      </c>
      <c r="GY3600" s="77">
        <v>0</v>
      </c>
      <c r="GZ3600" s="77">
        <v>0</v>
      </c>
    </row>
    <row r="3601" spans="98:208" x14ac:dyDescent="0.25">
      <c r="CT3601" s="77" t="s">
        <v>155</v>
      </c>
      <c r="CU3601" s="77" t="s">
        <v>497</v>
      </c>
      <c r="CV3601" s="77" t="s">
        <v>432</v>
      </c>
      <c r="CW3601" s="77">
        <v>2023</v>
      </c>
      <c r="CX3601" s="77">
        <v>0</v>
      </c>
      <c r="CY3601" s="77">
        <v>0</v>
      </c>
      <c r="CZ3601" s="77">
        <v>0</v>
      </c>
      <c r="DA3601" s="77">
        <v>0</v>
      </c>
      <c r="DB3601" s="77">
        <v>9129.7460702365115</v>
      </c>
      <c r="DC3601" s="77">
        <v>233.23007680791369</v>
      </c>
      <c r="DD3601" s="77">
        <v>8896.5159934285657</v>
      </c>
      <c r="DE3601" s="77">
        <v>0</v>
      </c>
      <c r="DF3601" s="77">
        <v>0</v>
      </c>
      <c r="DG3601" s="77">
        <v>533.52731185150367</v>
      </c>
      <c r="DH3601" s="77">
        <v>533.52731185150367</v>
      </c>
      <c r="DI3601" s="77">
        <v>533.52731185150367</v>
      </c>
      <c r="DJ3601" s="77">
        <v>1.6866850247222241E-6</v>
      </c>
      <c r="DL3601" s="77">
        <v>0</v>
      </c>
      <c r="DM3601" s="77">
        <v>0</v>
      </c>
      <c r="DN3601" s="77">
        <v>0</v>
      </c>
      <c r="DO3601" s="77">
        <v>0</v>
      </c>
      <c r="DP3601" s="77">
        <v>8.9989252718023524E-4</v>
      </c>
      <c r="DQ3601" s="77">
        <v>8.9989252718023524E-4</v>
      </c>
      <c r="DR3601" s="77">
        <v>0</v>
      </c>
      <c r="DS3601" s="77">
        <v>8.9989252718023524E-4</v>
      </c>
      <c r="DT3601" s="77">
        <v>8.9989252718023524E-4</v>
      </c>
      <c r="DU3601" s="77">
        <v>0</v>
      </c>
      <c r="DV3601" s="77">
        <v>8.9989252718023524E-4</v>
      </c>
      <c r="DW3601" s="77">
        <v>8.9989252718023524E-4</v>
      </c>
      <c r="GE3601" s="77" t="s">
        <v>427</v>
      </c>
      <c r="GF3601" s="77" t="s">
        <v>155</v>
      </c>
      <c r="GG3601" s="77" t="s">
        <v>454</v>
      </c>
      <c r="GH3601" s="77" t="s">
        <v>467</v>
      </c>
      <c r="GI3601" s="77">
        <v>2022</v>
      </c>
      <c r="GJ3601" s="77" t="s">
        <v>303</v>
      </c>
      <c r="GK3601" s="77">
        <v>1.6021759622082909</v>
      </c>
      <c r="GL3601" s="77">
        <v>68.339461</v>
      </c>
      <c r="GM3601" s="77">
        <v>2022</v>
      </c>
      <c r="GN3601" s="77" t="s">
        <v>175</v>
      </c>
      <c r="GO3601" s="77">
        <v>5.3000000000000005E-2</v>
      </c>
      <c r="GP3601" s="77">
        <v>3</v>
      </c>
      <c r="GQ3601" s="77">
        <v>0</v>
      </c>
      <c r="GR3601" s="77" t="s">
        <v>423</v>
      </c>
      <c r="GS3601" s="77">
        <v>5.5966209081309407E-2</v>
      </c>
      <c r="GT3601" s="77">
        <v>8.9667714885997285E-2</v>
      </c>
      <c r="GU3601" s="77">
        <v>5.5966209081309407E-2</v>
      </c>
      <c r="GV3601" s="77">
        <v>8.9667714885997285E-2</v>
      </c>
      <c r="GW3601" s="77">
        <v>5.5966209081309407E-2</v>
      </c>
      <c r="GX3601" s="77">
        <v>8.9667714885997285E-2</v>
      </c>
      <c r="GY3601" s="77">
        <v>0</v>
      </c>
      <c r="GZ3601" s="77">
        <v>0</v>
      </c>
    </row>
    <row r="3602" spans="98:208" x14ac:dyDescent="0.25">
      <c r="CT3602" s="77" t="s">
        <v>155</v>
      </c>
      <c r="CU3602" s="77" t="s">
        <v>497</v>
      </c>
      <c r="CV3602" s="77" t="s">
        <v>432</v>
      </c>
      <c r="CW3602" s="77">
        <v>2024</v>
      </c>
      <c r="CX3602" s="77">
        <v>0</v>
      </c>
      <c r="CY3602" s="77">
        <v>0</v>
      </c>
      <c r="CZ3602" s="77">
        <v>0</v>
      </c>
      <c r="DA3602" s="77">
        <v>0</v>
      </c>
      <c r="DB3602" s="77">
        <v>9129.7460702365115</v>
      </c>
      <c r="DC3602" s="77">
        <v>233.23007680791369</v>
      </c>
      <c r="DD3602" s="77">
        <v>8896.5159934285657</v>
      </c>
      <c r="DE3602" s="77">
        <v>0</v>
      </c>
      <c r="DF3602" s="77">
        <v>0</v>
      </c>
      <c r="DG3602" s="77">
        <v>0</v>
      </c>
      <c r="DH3602" s="77">
        <v>533.52731185150367</v>
      </c>
      <c r="DI3602" s="77">
        <v>533.52731185150367</v>
      </c>
      <c r="DJ3602" s="77">
        <v>1.6866850247222241E-6</v>
      </c>
      <c r="DL3602" s="77">
        <v>0</v>
      </c>
      <c r="DM3602" s="77">
        <v>0</v>
      </c>
      <c r="DN3602" s="77">
        <v>0</v>
      </c>
      <c r="DO3602" s="77">
        <v>0</v>
      </c>
      <c r="DP3602" s="77">
        <v>0</v>
      </c>
      <c r="DQ3602" s="77">
        <v>0</v>
      </c>
      <c r="DR3602" s="77">
        <v>0</v>
      </c>
      <c r="DS3602" s="77">
        <v>8.9989252718023524E-4</v>
      </c>
      <c r="DT3602" s="77">
        <v>8.9989252718023524E-4</v>
      </c>
      <c r="DU3602" s="77">
        <v>0</v>
      </c>
      <c r="DV3602" s="77">
        <v>8.9989252718023524E-4</v>
      </c>
      <c r="DW3602" s="77">
        <v>8.9989252718023524E-4</v>
      </c>
      <c r="GE3602" s="77" t="s">
        <v>422</v>
      </c>
      <c r="GF3602" s="77" t="s">
        <v>155</v>
      </c>
      <c r="GG3602" s="77" t="s">
        <v>454</v>
      </c>
      <c r="GH3602" s="77" t="s">
        <v>467</v>
      </c>
      <c r="GI3602" s="77">
        <v>2023</v>
      </c>
      <c r="GJ3602" s="77" t="s">
        <v>305</v>
      </c>
      <c r="GK3602" s="77">
        <v>0.71896016785821715</v>
      </c>
      <c r="GL3602" s="77">
        <v>68.339461</v>
      </c>
      <c r="GM3602" s="77">
        <v>2023</v>
      </c>
      <c r="GN3602" s="77" t="s">
        <v>175</v>
      </c>
      <c r="GO3602" s="77">
        <v>0.13250000000000001</v>
      </c>
      <c r="GP3602" s="77">
        <v>3</v>
      </c>
      <c r="GQ3602" s="77">
        <v>0</v>
      </c>
      <c r="GR3602" s="77" t="s">
        <v>423</v>
      </c>
      <c r="GS3602" s="77">
        <v>0</v>
      </c>
      <c r="GT3602" s="77">
        <v>0</v>
      </c>
      <c r="GU3602" s="77">
        <v>0.1527377521613833</v>
      </c>
      <c r="GV3602" s="77">
        <v>0.10981235993223491</v>
      </c>
      <c r="GW3602" s="77">
        <v>0.1527377521613833</v>
      </c>
      <c r="GX3602" s="77">
        <v>0.10981235993223491</v>
      </c>
      <c r="GY3602" s="77">
        <v>0.1527377521613833</v>
      </c>
      <c r="GZ3602" s="77">
        <v>0.10981235993223491</v>
      </c>
    </row>
    <row r="3603" spans="98:208" x14ac:dyDescent="0.25">
      <c r="CT3603" s="77" t="s">
        <v>155</v>
      </c>
      <c r="CU3603" s="77" t="s">
        <v>497</v>
      </c>
      <c r="CV3603" s="77" t="s">
        <v>432</v>
      </c>
      <c r="CW3603" s="77">
        <v>2025</v>
      </c>
      <c r="CX3603" s="77">
        <v>0</v>
      </c>
      <c r="CY3603" s="77">
        <v>0</v>
      </c>
      <c r="CZ3603" s="77">
        <v>0</v>
      </c>
      <c r="DA3603" s="77">
        <v>0</v>
      </c>
      <c r="DB3603" s="77">
        <v>9129.7460702365115</v>
      </c>
      <c r="DC3603" s="77">
        <v>233.23007680791369</v>
      </c>
      <c r="DD3603" s="77">
        <v>8896.5159934285657</v>
      </c>
      <c r="DE3603" s="77">
        <v>0</v>
      </c>
      <c r="DF3603" s="77">
        <v>0</v>
      </c>
      <c r="DG3603" s="77">
        <v>0</v>
      </c>
      <c r="DH3603" s="77">
        <v>0</v>
      </c>
      <c r="DI3603" s="77">
        <v>533.52731185150367</v>
      </c>
      <c r="DJ3603" s="77">
        <v>1.6866850247222241E-6</v>
      </c>
      <c r="DL3603" s="77">
        <v>0</v>
      </c>
      <c r="DM3603" s="77">
        <v>0</v>
      </c>
      <c r="DN3603" s="77">
        <v>0</v>
      </c>
      <c r="DO3603" s="77">
        <v>0</v>
      </c>
      <c r="DP3603" s="77">
        <v>0</v>
      </c>
      <c r="DQ3603" s="77">
        <v>0</v>
      </c>
      <c r="DR3603" s="77">
        <v>0</v>
      </c>
      <c r="DS3603" s="77">
        <v>0</v>
      </c>
      <c r="DT3603" s="77">
        <v>0</v>
      </c>
      <c r="DU3603" s="77">
        <v>0</v>
      </c>
      <c r="DV3603" s="77">
        <v>8.9989252718023524E-4</v>
      </c>
      <c r="DW3603" s="77">
        <v>8.9989252718023524E-4</v>
      </c>
      <c r="GE3603" s="77" t="s">
        <v>425</v>
      </c>
      <c r="GF3603" s="77" t="s">
        <v>155</v>
      </c>
      <c r="GG3603" s="77" t="s">
        <v>454</v>
      </c>
      <c r="GH3603" s="77" t="s">
        <v>467</v>
      </c>
      <c r="GI3603" s="77">
        <v>2023</v>
      </c>
      <c r="GJ3603" s="77" t="s">
        <v>301</v>
      </c>
      <c r="GK3603" s="77">
        <v>3.0714971986151118</v>
      </c>
      <c r="GL3603" s="77">
        <v>68.339461</v>
      </c>
      <c r="GM3603" s="77">
        <v>2023</v>
      </c>
      <c r="GN3603" s="77" t="s">
        <v>175</v>
      </c>
      <c r="GO3603" s="77">
        <v>5.3000000000000005E-2</v>
      </c>
      <c r="GP3603" s="77">
        <v>3</v>
      </c>
      <c r="GQ3603" s="77">
        <v>0</v>
      </c>
      <c r="GR3603" s="77" t="s">
        <v>423</v>
      </c>
      <c r="GS3603" s="77">
        <v>0</v>
      </c>
      <c r="GT3603" s="77">
        <v>0</v>
      </c>
      <c r="GU3603" s="77">
        <v>5.5966209081309407E-2</v>
      </c>
      <c r="GV3603" s="77">
        <v>0.17190005441034947</v>
      </c>
      <c r="GW3603" s="77">
        <v>5.5966209081309407E-2</v>
      </c>
      <c r="GX3603" s="77">
        <v>0.17190005441034947</v>
      </c>
      <c r="GY3603" s="77">
        <v>5.5966209081309407E-2</v>
      </c>
      <c r="GZ3603" s="77">
        <v>0.17190005441034947</v>
      </c>
    </row>
    <row r="3604" spans="98:208" x14ac:dyDescent="0.25">
      <c r="CT3604" s="77" t="s">
        <v>155</v>
      </c>
      <c r="CU3604" s="77" t="s">
        <v>497</v>
      </c>
      <c r="CV3604" s="77" t="s">
        <v>439</v>
      </c>
      <c r="CW3604" s="77">
        <v>2020</v>
      </c>
      <c r="CX3604" s="77">
        <v>0</v>
      </c>
      <c r="CY3604" s="77">
        <v>0</v>
      </c>
      <c r="CZ3604" s="77">
        <v>0</v>
      </c>
      <c r="DA3604" s="77">
        <v>0</v>
      </c>
      <c r="DB3604" s="77">
        <v>5.2405583313002166</v>
      </c>
      <c r="DC3604" s="77">
        <v>0.6964182168122327</v>
      </c>
      <c r="DD3604" s="77">
        <v>2.9419641522810172</v>
      </c>
      <c r="DE3604" s="77">
        <v>1.6021759622082901</v>
      </c>
      <c r="DF3604" s="77">
        <v>0.3606876487424131</v>
      </c>
      <c r="DG3604" s="77">
        <v>0</v>
      </c>
      <c r="DH3604" s="77">
        <v>0</v>
      </c>
      <c r="DI3604" s="77">
        <v>0</v>
      </c>
      <c r="DJ3604" s="77">
        <v>1.5180165203946509E-5</v>
      </c>
      <c r="DL3604" s="77">
        <v>0</v>
      </c>
      <c r="DM3604" s="77">
        <v>5.4752980949328602E-6</v>
      </c>
      <c r="DN3604" s="77">
        <v>5.4752980949328602E-6</v>
      </c>
      <c r="DO3604" s="77">
        <v>0</v>
      </c>
      <c r="DP3604" s="77">
        <v>0</v>
      </c>
      <c r="DQ3604" s="77">
        <v>0</v>
      </c>
      <c r="DR3604" s="77">
        <v>0</v>
      </c>
      <c r="DS3604" s="77">
        <v>0</v>
      </c>
      <c r="DT3604" s="77">
        <v>0</v>
      </c>
      <c r="DU3604" s="77">
        <v>0</v>
      </c>
      <c r="DV3604" s="77">
        <v>0</v>
      </c>
      <c r="DW3604" s="77">
        <v>0</v>
      </c>
      <c r="GE3604" s="77" t="s">
        <v>427</v>
      </c>
      <c r="GF3604" s="77" t="s">
        <v>155</v>
      </c>
      <c r="GG3604" s="77" t="s">
        <v>454</v>
      </c>
      <c r="GH3604" s="77" t="s">
        <v>467</v>
      </c>
      <c r="GI3604" s="77">
        <v>2023</v>
      </c>
      <c r="GJ3604" s="77" t="s">
        <v>303</v>
      </c>
      <c r="GK3604" s="77">
        <v>1.6845772405344519</v>
      </c>
      <c r="GL3604" s="77">
        <v>68.339461</v>
      </c>
      <c r="GM3604" s="77">
        <v>2023</v>
      </c>
      <c r="GN3604" s="77" t="s">
        <v>175</v>
      </c>
      <c r="GO3604" s="77">
        <v>5.3000000000000005E-2</v>
      </c>
      <c r="GP3604" s="77">
        <v>3</v>
      </c>
      <c r="GQ3604" s="77">
        <v>0</v>
      </c>
      <c r="GR3604" s="77" t="s">
        <v>423</v>
      </c>
      <c r="GS3604" s="77">
        <v>0</v>
      </c>
      <c r="GT3604" s="77">
        <v>0</v>
      </c>
      <c r="GU3604" s="77">
        <v>5.5966209081309407E-2</v>
      </c>
      <c r="GV3604" s="77">
        <v>9.4279402057366388E-2</v>
      </c>
      <c r="GW3604" s="77">
        <v>5.5966209081309407E-2</v>
      </c>
      <c r="GX3604" s="77">
        <v>9.4279402057366388E-2</v>
      </c>
      <c r="GY3604" s="77">
        <v>5.5966209081309407E-2</v>
      </c>
      <c r="GZ3604" s="77">
        <v>9.4279402057366388E-2</v>
      </c>
    </row>
    <row r="3605" spans="98:208" x14ac:dyDescent="0.25">
      <c r="CT3605" s="77" t="s">
        <v>155</v>
      </c>
      <c r="CU3605" s="77" t="s">
        <v>497</v>
      </c>
      <c r="CV3605" s="77" t="s">
        <v>439</v>
      </c>
      <c r="CW3605" s="77">
        <v>2021</v>
      </c>
      <c r="CX3605" s="77">
        <v>0</v>
      </c>
      <c r="CY3605" s="77">
        <v>0</v>
      </c>
      <c r="CZ3605" s="77">
        <v>0</v>
      </c>
      <c r="DA3605" s="77">
        <v>0</v>
      </c>
      <c r="DB3605" s="77">
        <v>5.2405583313002166</v>
      </c>
      <c r="DC3605" s="77">
        <v>0.6964182168122327</v>
      </c>
      <c r="DD3605" s="77">
        <v>2.9419641522810172</v>
      </c>
      <c r="DE3605" s="77">
        <v>1.6021759622082901</v>
      </c>
      <c r="DF3605" s="77">
        <v>0.3606876487424131</v>
      </c>
      <c r="DG3605" s="77">
        <v>0.3606876487424131</v>
      </c>
      <c r="DH3605" s="77">
        <v>0</v>
      </c>
      <c r="DI3605" s="77">
        <v>0</v>
      </c>
      <c r="DJ3605" s="77">
        <v>1.5180165203946509E-5</v>
      </c>
      <c r="DL3605" s="77">
        <v>0</v>
      </c>
      <c r="DM3605" s="77">
        <v>5.4752980949328602E-6</v>
      </c>
      <c r="DN3605" s="77">
        <v>5.4752980949328602E-6</v>
      </c>
      <c r="DO3605" s="77">
        <v>0</v>
      </c>
      <c r="DP3605" s="77">
        <v>5.4752980949328602E-6</v>
      </c>
      <c r="DQ3605" s="77">
        <v>5.4752980949328602E-6</v>
      </c>
      <c r="DR3605" s="77">
        <v>0</v>
      </c>
      <c r="DS3605" s="77">
        <v>0</v>
      </c>
      <c r="DT3605" s="77">
        <v>0</v>
      </c>
      <c r="DU3605" s="77">
        <v>0</v>
      </c>
      <c r="DV3605" s="77">
        <v>0</v>
      </c>
      <c r="DW3605" s="77">
        <v>0</v>
      </c>
      <c r="GE3605" s="77" t="s">
        <v>422</v>
      </c>
      <c r="GF3605" s="77" t="s">
        <v>155</v>
      </c>
      <c r="GG3605" s="77" t="s">
        <v>454</v>
      </c>
      <c r="GH3605" s="77" t="s">
        <v>467</v>
      </c>
      <c r="GI3605" s="77">
        <v>2024</v>
      </c>
      <c r="GJ3605" s="77" t="s">
        <v>305</v>
      </c>
      <c r="GK3605" s="77">
        <v>0.71896016785821715</v>
      </c>
      <c r="GL3605" s="77">
        <v>68.339461</v>
      </c>
      <c r="GM3605" s="77">
        <v>2024</v>
      </c>
      <c r="GN3605" s="77" t="s">
        <v>175</v>
      </c>
      <c r="GO3605" s="77">
        <v>0.13250000000000001</v>
      </c>
      <c r="GP3605" s="77">
        <v>3</v>
      </c>
      <c r="GQ3605" s="77">
        <v>0</v>
      </c>
      <c r="GR3605" s="77" t="s">
        <v>423</v>
      </c>
      <c r="GS3605" s="77">
        <v>0</v>
      </c>
      <c r="GT3605" s="77">
        <v>0</v>
      </c>
      <c r="GU3605" s="77">
        <v>0</v>
      </c>
      <c r="GV3605" s="77">
        <v>0</v>
      </c>
      <c r="GW3605" s="77">
        <v>0.1527377521613833</v>
      </c>
      <c r="GX3605" s="77">
        <v>0.10981235993223491</v>
      </c>
      <c r="GY3605" s="77">
        <v>0.1527377521613833</v>
      </c>
      <c r="GZ3605" s="77">
        <v>0.10981235993223491</v>
      </c>
    </row>
    <row r="3606" spans="98:208" x14ac:dyDescent="0.25">
      <c r="CT3606" s="77" t="s">
        <v>155</v>
      </c>
      <c r="CU3606" s="77" t="s">
        <v>497</v>
      </c>
      <c r="CV3606" s="77" t="s">
        <v>439</v>
      </c>
      <c r="CW3606" s="77">
        <v>2022</v>
      </c>
      <c r="CX3606" s="77">
        <v>0</v>
      </c>
      <c r="CY3606" s="77">
        <v>0</v>
      </c>
      <c r="CZ3606" s="77">
        <v>0</v>
      </c>
      <c r="DA3606" s="77">
        <v>0</v>
      </c>
      <c r="DB3606" s="77">
        <v>5.2405583313002166</v>
      </c>
      <c r="DC3606" s="77">
        <v>0.6964182168122327</v>
      </c>
      <c r="DD3606" s="77">
        <v>2.9419641522810172</v>
      </c>
      <c r="DE3606" s="77">
        <v>1.6021759622082901</v>
      </c>
      <c r="DF3606" s="77">
        <v>0.3606876487424131</v>
      </c>
      <c r="DG3606" s="77">
        <v>0.3606876487424131</v>
      </c>
      <c r="DH3606" s="77">
        <v>0.3606876487424131</v>
      </c>
      <c r="DI3606" s="77">
        <v>0</v>
      </c>
      <c r="DJ3606" s="77">
        <v>1.5180165203946509E-5</v>
      </c>
      <c r="DL3606" s="77">
        <v>0</v>
      </c>
      <c r="DM3606" s="77">
        <v>5.4752980949328602E-6</v>
      </c>
      <c r="DN3606" s="77">
        <v>5.4752980949328602E-6</v>
      </c>
      <c r="DO3606" s="77">
        <v>0</v>
      </c>
      <c r="DP3606" s="77">
        <v>5.4752980949328602E-6</v>
      </c>
      <c r="DQ3606" s="77">
        <v>5.4752980949328602E-6</v>
      </c>
      <c r="DR3606" s="77">
        <v>0</v>
      </c>
      <c r="DS3606" s="77">
        <v>5.4752980949328602E-6</v>
      </c>
      <c r="DT3606" s="77">
        <v>5.4752980949328602E-6</v>
      </c>
      <c r="DU3606" s="77">
        <v>0</v>
      </c>
      <c r="DV3606" s="77">
        <v>0</v>
      </c>
      <c r="DW3606" s="77">
        <v>0</v>
      </c>
      <c r="GE3606" s="77" t="s">
        <v>425</v>
      </c>
      <c r="GF3606" s="77" t="s">
        <v>155</v>
      </c>
      <c r="GG3606" s="77" t="s">
        <v>454</v>
      </c>
      <c r="GH3606" s="77" t="s">
        <v>467</v>
      </c>
      <c r="GI3606" s="77">
        <v>2024</v>
      </c>
      <c r="GJ3606" s="77" t="s">
        <v>301</v>
      </c>
      <c r="GK3606" s="77">
        <v>3.0714971986151118</v>
      </c>
      <c r="GL3606" s="77">
        <v>68.339461</v>
      </c>
      <c r="GM3606" s="77">
        <v>2024</v>
      </c>
      <c r="GN3606" s="77" t="s">
        <v>175</v>
      </c>
      <c r="GO3606" s="77">
        <v>5.3000000000000005E-2</v>
      </c>
      <c r="GP3606" s="77">
        <v>3</v>
      </c>
      <c r="GQ3606" s="77">
        <v>0</v>
      </c>
      <c r="GR3606" s="77" t="s">
        <v>423</v>
      </c>
      <c r="GS3606" s="77">
        <v>0</v>
      </c>
      <c r="GT3606" s="77">
        <v>0</v>
      </c>
      <c r="GU3606" s="77">
        <v>0</v>
      </c>
      <c r="GV3606" s="77">
        <v>0</v>
      </c>
      <c r="GW3606" s="77">
        <v>5.5966209081309407E-2</v>
      </c>
      <c r="GX3606" s="77">
        <v>0.17190005441034947</v>
      </c>
      <c r="GY3606" s="77">
        <v>5.5966209081309407E-2</v>
      </c>
      <c r="GZ3606" s="77">
        <v>0.17190005441034947</v>
      </c>
    </row>
    <row r="3607" spans="98:208" x14ac:dyDescent="0.25">
      <c r="CT3607" s="77" t="s">
        <v>155</v>
      </c>
      <c r="CU3607" s="77" t="s">
        <v>497</v>
      </c>
      <c r="CV3607" s="77" t="s">
        <v>439</v>
      </c>
      <c r="CW3607" s="77">
        <v>2023</v>
      </c>
      <c r="CX3607" s="77">
        <v>0</v>
      </c>
      <c r="CY3607" s="77">
        <v>0</v>
      </c>
      <c r="CZ3607" s="77">
        <v>0</v>
      </c>
      <c r="DA3607" s="77">
        <v>0</v>
      </c>
      <c r="DB3607" s="77">
        <v>5.475034607005421</v>
      </c>
      <c r="DC3607" s="77">
        <v>0.71896016785821393</v>
      </c>
      <c r="DD3607" s="77">
        <v>3.0714971986151052</v>
      </c>
      <c r="DE3607" s="77">
        <v>1.6845772405344479</v>
      </c>
      <c r="DF3607" s="77">
        <v>0</v>
      </c>
      <c r="DG3607" s="77">
        <v>0.37599181639994972</v>
      </c>
      <c r="DH3607" s="77">
        <v>0.37599181639994972</v>
      </c>
      <c r="DI3607" s="77">
        <v>0.37599181639994972</v>
      </c>
      <c r="DJ3607" s="77">
        <v>1.5180165203946509E-5</v>
      </c>
      <c r="DL3607" s="77">
        <v>0</v>
      </c>
      <c r="DM3607" s="77">
        <v>0</v>
      </c>
      <c r="DN3607" s="77">
        <v>0</v>
      </c>
      <c r="DO3607" s="77">
        <v>0</v>
      </c>
      <c r="DP3607" s="77">
        <v>5.7076178882831613E-6</v>
      </c>
      <c r="DQ3607" s="77">
        <v>5.7076178882831613E-6</v>
      </c>
      <c r="DR3607" s="77">
        <v>0</v>
      </c>
      <c r="DS3607" s="77">
        <v>5.7076178882831613E-6</v>
      </c>
      <c r="DT3607" s="77">
        <v>5.7076178882831613E-6</v>
      </c>
      <c r="DU3607" s="77">
        <v>0</v>
      </c>
      <c r="DV3607" s="77">
        <v>5.7076178882831613E-6</v>
      </c>
      <c r="DW3607" s="77">
        <v>5.7076178882831613E-6</v>
      </c>
      <c r="GE3607" s="77" t="s">
        <v>427</v>
      </c>
      <c r="GF3607" s="77" t="s">
        <v>155</v>
      </c>
      <c r="GG3607" s="77" t="s">
        <v>454</v>
      </c>
      <c r="GH3607" s="77" t="s">
        <v>467</v>
      </c>
      <c r="GI3607" s="77">
        <v>2024</v>
      </c>
      <c r="GJ3607" s="77" t="s">
        <v>303</v>
      </c>
      <c r="GK3607" s="77">
        <v>1.6845772405344519</v>
      </c>
      <c r="GL3607" s="77">
        <v>68.339461</v>
      </c>
      <c r="GM3607" s="77">
        <v>2024</v>
      </c>
      <c r="GN3607" s="77" t="s">
        <v>175</v>
      </c>
      <c r="GO3607" s="77">
        <v>5.3000000000000005E-2</v>
      </c>
      <c r="GP3607" s="77">
        <v>3</v>
      </c>
      <c r="GQ3607" s="77">
        <v>0</v>
      </c>
      <c r="GR3607" s="77" t="s">
        <v>423</v>
      </c>
      <c r="GS3607" s="77">
        <v>0</v>
      </c>
      <c r="GT3607" s="77">
        <v>0</v>
      </c>
      <c r="GU3607" s="77">
        <v>0</v>
      </c>
      <c r="GV3607" s="77">
        <v>0</v>
      </c>
      <c r="GW3607" s="77">
        <v>5.5966209081309407E-2</v>
      </c>
      <c r="GX3607" s="77">
        <v>9.4279402057366388E-2</v>
      </c>
      <c r="GY3607" s="77">
        <v>5.5966209081309407E-2</v>
      </c>
      <c r="GZ3607" s="77">
        <v>9.4279402057366388E-2</v>
      </c>
    </row>
    <row r="3608" spans="98:208" x14ac:dyDescent="0.25">
      <c r="CT3608" s="77" t="s">
        <v>155</v>
      </c>
      <c r="CU3608" s="77" t="s">
        <v>497</v>
      </c>
      <c r="CV3608" s="77" t="s">
        <v>439</v>
      </c>
      <c r="CW3608" s="77">
        <v>2024</v>
      </c>
      <c r="CX3608" s="77">
        <v>0</v>
      </c>
      <c r="CY3608" s="77">
        <v>0</v>
      </c>
      <c r="CZ3608" s="77">
        <v>0</v>
      </c>
      <c r="DA3608" s="77">
        <v>0</v>
      </c>
      <c r="DB3608" s="77">
        <v>5.475034607005421</v>
      </c>
      <c r="DC3608" s="77">
        <v>0.71896016785821393</v>
      </c>
      <c r="DD3608" s="77">
        <v>3.0714971986151052</v>
      </c>
      <c r="DE3608" s="77">
        <v>1.6845772405344479</v>
      </c>
      <c r="DF3608" s="77">
        <v>0</v>
      </c>
      <c r="DG3608" s="77">
        <v>0</v>
      </c>
      <c r="DH3608" s="77">
        <v>0.37599181639994972</v>
      </c>
      <c r="DI3608" s="77">
        <v>0.37599181639994972</v>
      </c>
      <c r="DJ3608" s="77">
        <v>1.5180165203946509E-5</v>
      </c>
      <c r="DL3608" s="77">
        <v>0</v>
      </c>
      <c r="DM3608" s="77">
        <v>0</v>
      </c>
      <c r="DN3608" s="77">
        <v>0</v>
      </c>
      <c r="DO3608" s="77">
        <v>0</v>
      </c>
      <c r="DP3608" s="77">
        <v>0</v>
      </c>
      <c r="DQ3608" s="77">
        <v>0</v>
      </c>
      <c r="DR3608" s="77">
        <v>0</v>
      </c>
      <c r="DS3608" s="77">
        <v>5.7076178882831613E-6</v>
      </c>
      <c r="DT3608" s="77">
        <v>5.7076178882831613E-6</v>
      </c>
      <c r="DU3608" s="77">
        <v>0</v>
      </c>
      <c r="DV3608" s="77">
        <v>5.7076178882831613E-6</v>
      </c>
      <c r="DW3608" s="77">
        <v>5.7076178882831613E-6</v>
      </c>
      <c r="GE3608" s="77" t="s">
        <v>422</v>
      </c>
      <c r="GF3608" s="77" t="s">
        <v>155</v>
      </c>
      <c r="GG3608" s="77" t="s">
        <v>454</v>
      </c>
      <c r="GH3608" s="77" t="s">
        <v>467</v>
      </c>
      <c r="GI3608" s="77">
        <v>2025</v>
      </c>
      <c r="GJ3608" s="77" t="s">
        <v>305</v>
      </c>
      <c r="GK3608" s="77">
        <v>0.71896016785821715</v>
      </c>
      <c r="GL3608" s="77">
        <v>68.339461</v>
      </c>
      <c r="GM3608" s="77">
        <v>2025</v>
      </c>
      <c r="GN3608" s="77" t="s">
        <v>175</v>
      </c>
      <c r="GO3608" s="77">
        <v>0.13250000000000001</v>
      </c>
      <c r="GP3608" s="77">
        <v>3</v>
      </c>
      <c r="GQ3608" s="77">
        <v>0</v>
      </c>
      <c r="GR3608" s="77" t="s">
        <v>423</v>
      </c>
      <c r="GS3608" s="77">
        <v>0</v>
      </c>
      <c r="GT3608" s="77">
        <v>0</v>
      </c>
      <c r="GU3608" s="77">
        <v>0</v>
      </c>
      <c r="GV3608" s="77">
        <v>0</v>
      </c>
      <c r="GW3608" s="77">
        <v>0</v>
      </c>
      <c r="GX3608" s="77">
        <v>0</v>
      </c>
      <c r="GY3608" s="77">
        <v>0.1527377521613833</v>
      </c>
      <c r="GZ3608" s="77">
        <v>0.10981235993223491</v>
      </c>
    </row>
    <row r="3609" spans="98:208" x14ac:dyDescent="0.25">
      <c r="CT3609" s="77" t="s">
        <v>155</v>
      </c>
      <c r="CU3609" s="77" t="s">
        <v>497</v>
      </c>
      <c r="CV3609" s="77" t="s">
        <v>439</v>
      </c>
      <c r="CW3609" s="77">
        <v>2025</v>
      </c>
      <c r="CX3609" s="77">
        <v>0</v>
      </c>
      <c r="CY3609" s="77">
        <v>0</v>
      </c>
      <c r="CZ3609" s="77">
        <v>0</v>
      </c>
      <c r="DA3609" s="77">
        <v>0</v>
      </c>
      <c r="DB3609" s="77">
        <v>5.475034607005421</v>
      </c>
      <c r="DC3609" s="77">
        <v>0.71896016785821393</v>
      </c>
      <c r="DD3609" s="77">
        <v>3.0714971986151052</v>
      </c>
      <c r="DE3609" s="77">
        <v>1.6845772405344479</v>
      </c>
      <c r="DF3609" s="77">
        <v>0</v>
      </c>
      <c r="DG3609" s="77">
        <v>0</v>
      </c>
      <c r="DH3609" s="77">
        <v>0</v>
      </c>
      <c r="DI3609" s="77">
        <v>0.37599181639994972</v>
      </c>
      <c r="DJ3609" s="77">
        <v>1.5180165203946509E-5</v>
      </c>
      <c r="DL3609" s="77">
        <v>0</v>
      </c>
      <c r="DM3609" s="77">
        <v>0</v>
      </c>
      <c r="DN3609" s="77">
        <v>0</v>
      </c>
      <c r="DO3609" s="77">
        <v>0</v>
      </c>
      <c r="DP3609" s="77">
        <v>0</v>
      </c>
      <c r="DQ3609" s="77">
        <v>0</v>
      </c>
      <c r="DR3609" s="77">
        <v>0</v>
      </c>
      <c r="DS3609" s="77">
        <v>0</v>
      </c>
      <c r="DT3609" s="77">
        <v>0</v>
      </c>
      <c r="DU3609" s="77">
        <v>0</v>
      </c>
      <c r="DV3609" s="77">
        <v>5.7076178882831613E-6</v>
      </c>
      <c r="DW3609" s="77">
        <v>5.7076178882831613E-6</v>
      </c>
      <c r="GE3609" s="77" t="s">
        <v>425</v>
      </c>
      <c r="GF3609" s="77" t="s">
        <v>155</v>
      </c>
      <c r="GG3609" s="77" t="s">
        <v>454</v>
      </c>
      <c r="GH3609" s="77" t="s">
        <v>467</v>
      </c>
      <c r="GI3609" s="77">
        <v>2025</v>
      </c>
      <c r="GJ3609" s="77" t="s">
        <v>301</v>
      </c>
      <c r="GK3609" s="77">
        <v>3.0714971986151118</v>
      </c>
      <c r="GL3609" s="77">
        <v>68.339461</v>
      </c>
      <c r="GM3609" s="77">
        <v>2025</v>
      </c>
      <c r="GN3609" s="77" t="s">
        <v>175</v>
      </c>
      <c r="GO3609" s="77">
        <v>5.3000000000000005E-2</v>
      </c>
      <c r="GP3609" s="77">
        <v>3</v>
      </c>
      <c r="GQ3609" s="77">
        <v>0</v>
      </c>
      <c r="GR3609" s="77" t="s">
        <v>423</v>
      </c>
      <c r="GS3609" s="77">
        <v>0</v>
      </c>
      <c r="GT3609" s="77">
        <v>0</v>
      </c>
      <c r="GU3609" s="77">
        <v>0</v>
      </c>
      <c r="GV3609" s="77">
        <v>0</v>
      </c>
      <c r="GW3609" s="77">
        <v>0</v>
      </c>
      <c r="GX3609" s="77">
        <v>0</v>
      </c>
      <c r="GY3609" s="77">
        <v>5.5966209081309407E-2</v>
      </c>
      <c r="GZ3609" s="77">
        <v>0.17190005441034947</v>
      </c>
    </row>
    <row r="3610" spans="98:208" x14ac:dyDescent="0.25">
      <c r="CT3610" s="77" t="s">
        <v>155</v>
      </c>
      <c r="CU3610" s="77" t="s">
        <v>497</v>
      </c>
      <c r="CV3610" s="77" t="s">
        <v>446</v>
      </c>
      <c r="CW3610" s="77">
        <v>2020</v>
      </c>
      <c r="CX3610" s="77">
        <v>0</v>
      </c>
      <c r="CY3610" s="77">
        <v>0</v>
      </c>
      <c r="CZ3610" s="77">
        <v>0</v>
      </c>
      <c r="DA3610" s="77">
        <v>0</v>
      </c>
      <c r="DB3610" s="77">
        <v>7.7900575334941866E-2</v>
      </c>
      <c r="DC3610" s="77">
        <v>3.6425060683948039E-2</v>
      </c>
      <c r="DD3610" s="77">
        <v>1.580872452543292E-3</v>
      </c>
      <c r="DE3610" s="77">
        <v>3.9894642198430121E-2</v>
      </c>
      <c r="DF3610" s="77">
        <v>7.8847092159194908E-3</v>
      </c>
      <c r="DG3610" s="77">
        <v>0</v>
      </c>
      <c r="DH3610" s="77">
        <v>0</v>
      </c>
      <c r="DI3610" s="77">
        <v>0</v>
      </c>
      <c r="DJ3610" s="77">
        <v>2.6067717031013891E-3</v>
      </c>
      <c r="DL3610" s="77">
        <v>0</v>
      </c>
      <c r="DM3610" s="77">
        <v>2.0553636871241668E-5</v>
      </c>
      <c r="DN3610" s="77">
        <v>2.0553636871241668E-5</v>
      </c>
      <c r="DO3610" s="77">
        <v>0</v>
      </c>
      <c r="DP3610" s="77">
        <v>0</v>
      </c>
      <c r="DQ3610" s="77">
        <v>0</v>
      </c>
      <c r="DR3610" s="77">
        <v>0</v>
      </c>
      <c r="DS3610" s="77">
        <v>0</v>
      </c>
      <c r="DT3610" s="77">
        <v>0</v>
      </c>
      <c r="DU3610" s="77">
        <v>0</v>
      </c>
      <c r="DV3610" s="77">
        <v>0</v>
      </c>
      <c r="DW3610" s="77">
        <v>0</v>
      </c>
      <c r="GE3610" s="77" t="s">
        <v>427</v>
      </c>
      <c r="GF3610" s="77" t="s">
        <v>155</v>
      </c>
      <c r="GG3610" s="77" t="s">
        <v>454</v>
      </c>
      <c r="GH3610" s="77" t="s">
        <v>467</v>
      </c>
      <c r="GI3610" s="77">
        <v>2025</v>
      </c>
      <c r="GJ3610" s="77" t="s">
        <v>303</v>
      </c>
      <c r="GK3610" s="77">
        <v>1.6845772405344519</v>
      </c>
      <c r="GL3610" s="77">
        <v>68.339461</v>
      </c>
      <c r="GM3610" s="77">
        <v>2025</v>
      </c>
      <c r="GN3610" s="77" t="s">
        <v>175</v>
      </c>
      <c r="GO3610" s="77">
        <v>5.3000000000000005E-2</v>
      </c>
      <c r="GP3610" s="77">
        <v>3</v>
      </c>
      <c r="GQ3610" s="77">
        <v>0</v>
      </c>
      <c r="GR3610" s="77" t="s">
        <v>423</v>
      </c>
      <c r="GS3610" s="77">
        <v>0</v>
      </c>
      <c r="GT3610" s="77">
        <v>0</v>
      </c>
      <c r="GU3610" s="77">
        <v>0</v>
      </c>
      <c r="GV3610" s="77">
        <v>0</v>
      </c>
      <c r="GW3610" s="77">
        <v>0</v>
      </c>
      <c r="GX3610" s="77">
        <v>0</v>
      </c>
      <c r="GY3610" s="77">
        <v>5.5966209081309407E-2</v>
      </c>
      <c r="GZ3610" s="77">
        <v>9.4279402057366388E-2</v>
      </c>
    </row>
    <row r="3611" spans="98:208" x14ac:dyDescent="0.25">
      <c r="CT3611" s="77" t="s">
        <v>155</v>
      </c>
      <c r="CU3611" s="77" t="s">
        <v>497</v>
      </c>
      <c r="CV3611" s="77" t="s">
        <v>446</v>
      </c>
      <c r="CW3611" s="77">
        <v>2021</v>
      </c>
      <c r="CX3611" s="77">
        <v>0</v>
      </c>
      <c r="CY3611" s="77">
        <v>0</v>
      </c>
      <c r="CZ3611" s="77">
        <v>0</v>
      </c>
      <c r="DA3611" s="77">
        <v>0</v>
      </c>
      <c r="DB3611" s="77">
        <v>7.7900575334941866E-2</v>
      </c>
      <c r="DC3611" s="77">
        <v>3.6425060683948039E-2</v>
      </c>
      <c r="DD3611" s="77">
        <v>1.580872452543292E-3</v>
      </c>
      <c r="DE3611" s="77">
        <v>3.9894642198430121E-2</v>
      </c>
      <c r="DF3611" s="77">
        <v>7.8847092159194908E-3</v>
      </c>
      <c r="DG3611" s="77">
        <v>7.8847092159194908E-3</v>
      </c>
      <c r="DH3611" s="77">
        <v>0</v>
      </c>
      <c r="DI3611" s="77">
        <v>0</v>
      </c>
      <c r="DJ3611" s="77">
        <v>2.6067717031013891E-3</v>
      </c>
      <c r="DL3611" s="77">
        <v>0</v>
      </c>
      <c r="DM3611" s="77">
        <v>2.0553636871241668E-5</v>
      </c>
      <c r="DN3611" s="77">
        <v>2.0553636871241668E-5</v>
      </c>
      <c r="DO3611" s="77">
        <v>0</v>
      </c>
      <c r="DP3611" s="77">
        <v>2.0553636871241668E-5</v>
      </c>
      <c r="DQ3611" s="77">
        <v>2.0553636871241668E-5</v>
      </c>
      <c r="DR3611" s="77">
        <v>0</v>
      </c>
      <c r="DS3611" s="77">
        <v>0</v>
      </c>
      <c r="DT3611" s="77">
        <v>0</v>
      </c>
      <c r="DU3611" s="77">
        <v>0</v>
      </c>
      <c r="DV3611" s="77">
        <v>0</v>
      </c>
      <c r="DW3611" s="77">
        <v>0</v>
      </c>
      <c r="GE3611" s="77" t="s">
        <v>422</v>
      </c>
      <c r="GF3611" s="77" t="s">
        <v>155</v>
      </c>
      <c r="GG3611" s="77" t="s">
        <v>454</v>
      </c>
      <c r="GH3611" s="77" t="s">
        <v>474</v>
      </c>
      <c r="GI3611" s="77">
        <v>2021</v>
      </c>
      <c r="GJ3611" s="77" t="s">
        <v>305</v>
      </c>
      <c r="GK3611" s="77">
        <v>3.6425060683953688E-2</v>
      </c>
      <c r="GL3611" s="77">
        <v>68.339461</v>
      </c>
      <c r="GM3611" s="77">
        <v>2021</v>
      </c>
      <c r="GN3611" s="77" t="s">
        <v>175</v>
      </c>
      <c r="GO3611" s="77">
        <v>0.13250000000000001</v>
      </c>
      <c r="GP3611" s="77">
        <v>3</v>
      </c>
      <c r="GQ3611" s="77">
        <v>0</v>
      </c>
      <c r="GR3611" s="77" t="s">
        <v>423</v>
      </c>
      <c r="GS3611" s="77">
        <v>0.1527377521613833</v>
      </c>
      <c r="GT3611" s="77">
        <v>5.5634818912090652E-3</v>
      </c>
      <c r="GU3611" s="77">
        <v>0.1527377521613833</v>
      </c>
      <c r="GV3611" s="77">
        <v>5.5634818912090652E-3</v>
      </c>
      <c r="GW3611" s="77">
        <v>0</v>
      </c>
      <c r="GX3611" s="77">
        <v>0</v>
      </c>
      <c r="GY3611" s="77">
        <v>0</v>
      </c>
      <c r="GZ3611" s="77">
        <v>0</v>
      </c>
    </row>
    <row r="3612" spans="98:208" x14ac:dyDescent="0.25">
      <c r="CT3612" s="77" t="s">
        <v>155</v>
      </c>
      <c r="CU3612" s="77" t="s">
        <v>497</v>
      </c>
      <c r="CV3612" s="77" t="s">
        <v>446</v>
      </c>
      <c r="CW3612" s="77">
        <v>2022</v>
      </c>
      <c r="CX3612" s="77">
        <v>0</v>
      </c>
      <c r="CY3612" s="77">
        <v>0</v>
      </c>
      <c r="CZ3612" s="77">
        <v>0</v>
      </c>
      <c r="DA3612" s="77">
        <v>0</v>
      </c>
      <c r="DB3612" s="77">
        <v>7.7900575334941866E-2</v>
      </c>
      <c r="DC3612" s="77">
        <v>3.6425060683948039E-2</v>
      </c>
      <c r="DD3612" s="77">
        <v>1.580872452543292E-3</v>
      </c>
      <c r="DE3612" s="77">
        <v>3.9894642198430121E-2</v>
      </c>
      <c r="DF3612" s="77">
        <v>7.8847092159194908E-3</v>
      </c>
      <c r="DG3612" s="77">
        <v>7.8847092159194908E-3</v>
      </c>
      <c r="DH3612" s="77">
        <v>7.8847092159194908E-3</v>
      </c>
      <c r="DI3612" s="77">
        <v>0</v>
      </c>
      <c r="DJ3612" s="77">
        <v>2.6067717031013891E-3</v>
      </c>
      <c r="DL3612" s="77">
        <v>0</v>
      </c>
      <c r="DM3612" s="77">
        <v>2.0553636871241668E-5</v>
      </c>
      <c r="DN3612" s="77">
        <v>2.0553636871241668E-5</v>
      </c>
      <c r="DO3612" s="77">
        <v>0</v>
      </c>
      <c r="DP3612" s="77">
        <v>2.0553636871241668E-5</v>
      </c>
      <c r="DQ3612" s="77">
        <v>2.0553636871241668E-5</v>
      </c>
      <c r="DR3612" s="77">
        <v>0</v>
      </c>
      <c r="DS3612" s="77">
        <v>2.0553636871241668E-5</v>
      </c>
      <c r="DT3612" s="77">
        <v>2.0553636871241668E-5</v>
      </c>
      <c r="DU3612" s="77">
        <v>0</v>
      </c>
      <c r="DV3612" s="77">
        <v>0</v>
      </c>
      <c r="DW3612" s="77">
        <v>0</v>
      </c>
      <c r="GE3612" s="77" t="s">
        <v>425</v>
      </c>
      <c r="GF3612" s="77" t="s">
        <v>155</v>
      </c>
      <c r="GG3612" s="77" t="s">
        <v>454</v>
      </c>
      <c r="GH3612" s="77" t="s">
        <v>474</v>
      </c>
      <c r="GI3612" s="77">
        <v>2021</v>
      </c>
      <c r="GJ3612" s="77" t="s">
        <v>301</v>
      </c>
      <c r="GK3612" s="77">
        <v>1.580872452542265E-3</v>
      </c>
      <c r="GL3612" s="77">
        <v>68.339461</v>
      </c>
      <c r="GM3612" s="77">
        <v>2021</v>
      </c>
      <c r="GN3612" s="77" t="s">
        <v>175</v>
      </c>
      <c r="GO3612" s="77">
        <v>5.3000000000000005E-2</v>
      </c>
      <c r="GP3612" s="77">
        <v>3</v>
      </c>
      <c r="GQ3612" s="77">
        <v>0</v>
      </c>
      <c r="GR3612" s="77" t="s">
        <v>423</v>
      </c>
      <c r="GS3612" s="77">
        <v>5.5966209081309407E-2</v>
      </c>
      <c r="GT3612" s="77">
        <v>8.8475438209862788E-5</v>
      </c>
      <c r="GU3612" s="77">
        <v>5.5966209081309407E-2</v>
      </c>
      <c r="GV3612" s="77">
        <v>8.8475438209862788E-5</v>
      </c>
      <c r="GW3612" s="77">
        <v>0</v>
      </c>
      <c r="GX3612" s="77">
        <v>0</v>
      </c>
      <c r="GY3612" s="77">
        <v>0</v>
      </c>
      <c r="GZ3612" s="77">
        <v>0</v>
      </c>
    </row>
    <row r="3613" spans="98:208" x14ac:dyDescent="0.25">
      <c r="CT3613" s="77" t="s">
        <v>155</v>
      </c>
      <c r="CU3613" s="77" t="s">
        <v>497</v>
      </c>
      <c r="CV3613" s="77" t="s">
        <v>446</v>
      </c>
      <c r="CW3613" s="77">
        <v>2023</v>
      </c>
      <c r="CX3613" s="77">
        <v>0</v>
      </c>
      <c r="CY3613" s="77">
        <v>0</v>
      </c>
      <c r="CZ3613" s="77">
        <v>0</v>
      </c>
      <c r="DA3613" s="77">
        <v>0</v>
      </c>
      <c r="DB3613" s="77">
        <v>8.0408269036972874E-2</v>
      </c>
      <c r="DC3613" s="77">
        <v>3.7590224611378432E-2</v>
      </c>
      <c r="DD3613" s="77">
        <v>1.6314334115687681E-3</v>
      </c>
      <c r="DE3613" s="77">
        <v>4.1186611014002013E-2</v>
      </c>
      <c r="DF3613" s="77">
        <v>0</v>
      </c>
      <c r="DG3613" s="77">
        <v>8.1378100371577392E-3</v>
      </c>
      <c r="DH3613" s="77">
        <v>8.1378100371577392E-3</v>
      </c>
      <c r="DI3613" s="77">
        <v>8.1378100371577392E-3</v>
      </c>
      <c r="DJ3613" s="77">
        <v>2.6067717031013891E-3</v>
      </c>
      <c r="DL3613" s="77">
        <v>0</v>
      </c>
      <c r="DM3613" s="77">
        <v>0</v>
      </c>
      <c r="DN3613" s="77">
        <v>0</v>
      </c>
      <c r="DO3613" s="77">
        <v>0</v>
      </c>
      <c r="DP3613" s="77">
        <v>2.1213412930077259E-5</v>
      </c>
      <c r="DQ3613" s="77">
        <v>2.1213412930077259E-5</v>
      </c>
      <c r="DR3613" s="77">
        <v>0</v>
      </c>
      <c r="DS3613" s="77">
        <v>2.1213412930077259E-5</v>
      </c>
      <c r="DT3613" s="77">
        <v>2.1213412930077259E-5</v>
      </c>
      <c r="DU3613" s="77">
        <v>0</v>
      </c>
      <c r="DV3613" s="77">
        <v>2.1213412930077259E-5</v>
      </c>
      <c r="DW3613" s="77">
        <v>2.1213412930077259E-5</v>
      </c>
      <c r="GE3613" s="77" t="s">
        <v>427</v>
      </c>
      <c r="GF3613" s="77" t="s">
        <v>155</v>
      </c>
      <c r="GG3613" s="77" t="s">
        <v>454</v>
      </c>
      <c r="GH3613" s="77" t="s">
        <v>474</v>
      </c>
      <c r="GI3613" s="77">
        <v>2021</v>
      </c>
      <c r="GJ3613" s="77" t="s">
        <v>303</v>
      </c>
      <c r="GK3613" s="77">
        <v>3.9894642198449869E-2</v>
      </c>
      <c r="GL3613" s="77">
        <v>68.339461</v>
      </c>
      <c r="GM3613" s="77">
        <v>2021</v>
      </c>
      <c r="GN3613" s="77" t="s">
        <v>175</v>
      </c>
      <c r="GO3613" s="77">
        <v>5.3000000000000005E-2</v>
      </c>
      <c r="GP3613" s="77">
        <v>3</v>
      </c>
      <c r="GQ3613" s="77">
        <v>0</v>
      </c>
      <c r="GR3613" s="77" t="s">
        <v>423</v>
      </c>
      <c r="GS3613" s="77">
        <v>5.5966209081309407E-2</v>
      </c>
      <c r="GT3613" s="77">
        <v>2.2327518865024746E-3</v>
      </c>
      <c r="GU3613" s="77">
        <v>5.5966209081309407E-2</v>
      </c>
      <c r="GV3613" s="77">
        <v>2.2327518865024746E-3</v>
      </c>
      <c r="GW3613" s="77">
        <v>0</v>
      </c>
      <c r="GX3613" s="77">
        <v>0</v>
      </c>
      <c r="GY3613" s="77">
        <v>0</v>
      </c>
      <c r="GZ3613" s="77">
        <v>0</v>
      </c>
    </row>
    <row r="3614" spans="98:208" x14ac:dyDescent="0.25">
      <c r="CT3614" s="77" t="s">
        <v>155</v>
      </c>
      <c r="CU3614" s="77" t="s">
        <v>497</v>
      </c>
      <c r="CV3614" s="77" t="s">
        <v>446</v>
      </c>
      <c r="CW3614" s="77">
        <v>2024</v>
      </c>
      <c r="CX3614" s="77">
        <v>0</v>
      </c>
      <c r="CY3614" s="77">
        <v>0</v>
      </c>
      <c r="CZ3614" s="77">
        <v>0</v>
      </c>
      <c r="DA3614" s="77">
        <v>0</v>
      </c>
      <c r="DB3614" s="77">
        <v>8.0408269036972874E-2</v>
      </c>
      <c r="DC3614" s="77">
        <v>3.7590224611378432E-2</v>
      </c>
      <c r="DD3614" s="77">
        <v>1.6314334115687681E-3</v>
      </c>
      <c r="DE3614" s="77">
        <v>4.1186611014002013E-2</v>
      </c>
      <c r="DF3614" s="77">
        <v>0</v>
      </c>
      <c r="DG3614" s="77">
        <v>0</v>
      </c>
      <c r="DH3614" s="77">
        <v>8.1378100371577392E-3</v>
      </c>
      <c r="DI3614" s="77">
        <v>8.1378100371577392E-3</v>
      </c>
      <c r="DJ3614" s="77">
        <v>2.6067717031013891E-3</v>
      </c>
      <c r="DL3614" s="77">
        <v>0</v>
      </c>
      <c r="DM3614" s="77">
        <v>0</v>
      </c>
      <c r="DN3614" s="77">
        <v>0</v>
      </c>
      <c r="DO3614" s="77">
        <v>0</v>
      </c>
      <c r="DP3614" s="77">
        <v>0</v>
      </c>
      <c r="DQ3614" s="77">
        <v>0</v>
      </c>
      <c r="DR3614" s="77">
        <v>0</v>
      </c>
      <c r="DS3614" s="77">
        <v>2.1213412930077259E-5</v>
      </c>
      <c r="DT3614" s="77">
        <v>2.1213412930077259E-5</v>
      </c>
      <c r="DU3614" s="77">
        <v>0</v>
      </c>
      <c r="DV3614" s="77">
        <v>2.1213412930077259E-5</v>
      </c>
      <c r="DW3614" s="77">
        <v>2.1213412930077259E-5</v>
      </c>
      <c r="GE3614" s="77" t="s">
        <v>422</v>
      </c>
      <c r="GF3614" s="77" t="s">
        <v>155</v>
      </c>
      <c r="GG3614" s="77" t="s">
        <v>454</v>
      </c>
      <c r="GH3614" s="77" t="s">
        <v>474</v>
      </c>
      <c r="GI3614" s="77">
        <v>2022</v>
      </c>
      <c r="GJ3614" s="77" t="s">
        <v>305</v>
      </c>
      <c r="GK3614" s="77">
        <v>3.6425060683953688E-2</v>
      </c>
      <c r="GL3614" s="77">
        <v>68.339461</v>
      </c>
      <c r="GM3614" s="77">
        <v>2022</v>
      </c>
      <c r="GN3614" s="77" t="s">
        <v>175</v>
      </c>
      <c r="GO3614" s="77">
        <v>0.13250000000000001</v>
      </c>
      <c r="GP3614" s="77">
        <v>3</v>
      </c>
      <c r="GQ3614" s="77">
        <v>0</v>
      </c>
      <c r="GR3614" s="77" t="s">
        <v>423</v>
      </c>
      <c r="GS3614" s="77">
        <v>0.1527377521613833</v>
      </c>
      <c r="GT3614" s="77">
        <v>5.5634818912090652E-3</v>
      </c>
      <c r="GU3614" s="77">
        <v>0.1527377521613833</v>
      </c>
      <c r="GV3614" s="77">
        <v>5.5634818912090652E-3</v>
      </c>
      <c r="GW3614" s="77">
        <v>0.1527377521613833</v>
      </c>
      <c r="GX3614" s="77">
        <v>5.5634818912090652E-3</v>
      </c>
      <c r="GY3614" s="77">
        <v>0</v>
      </c>
      <c r="GZ3614" s="77">
        <v>0</v>
      </c>
    </row>
    <row r="3615" spans="98:208" x14ac:dyDescent="0.25">
      <c r="CT3615" s="77" t="s">
        <v>155</v>
      </c>
      <c r="CU3615" s="77" t="s">
        <v>497</v>
      </c>
      <c r="CV3615" s="77" t="s">
        <v>446</v>
      </c>
      <c r="CW3615" s="77">
        <v>2025</v>
      </c>
      <c r="CX3615" s="77">
        <v>0</v>
      </c>
      <c r="CY3615" s="77">
        <v>0</v>
      </c>
      <c r="CZ3615" s="77">
        <v>0</v>
      </c>
      <c r="DA3615" s="77">
        <v>0</v>
      </c>
      <c r="DB3615" s="77">
        <v>8.0408269036972874E-2</v>
      </c>
      <c r="DC3615" s="77">
        <v>3.7590224611378432E-2</v>
      </c>
      <c r="DD3615" s="77">
        <v>1.6314334115687681E-3</v>
      </c>
      <c r="DE3615" s="77">
        <v>4.1186611014002013E-2</v>
      </c>
      <c r="DF3615" s="77">
        <v>0</v>
      </c>
      <c r="DG3615" s="77">
        <v>0</v>
      </c>
      <c r="DH3615" s="77">
        <v>0</v>
      </c>
      <c r="DI3615" s="77">
        <v>8.1378100371577392E-3</v>
      </c>
      <c r="DJ3615" s="77">
        <v>2.6067717031013891E-3</v>
      </c>
      <c r="DL3615" s="77">
        <v>0</v>
      </c>
      <c r="DM3615" s="77">
        <v>0</v>
      </c>
      <c r="DN3615" s="77">
        <v>0</v>
      </c>
      <c r="DO3615" s="77">
        <v>0</v>
      </c>
      <c r="DP3615" s="77">
        <v>0</v>
      </c>
      <c r="DQ3615" s="77">
        <v>0</v>
      </c>
      <c r="DR3615" s="77">
        <v>0</v>
      </c>
      <c r="DS3615" s="77">
        <v>0</v>
      </c>
      <c r="DT3615" s="77">
        <v>0</v>
      </c>
      <c r="DU3615" s="77">
        <v>0</v>
      </c>
      <c r="DV3615" s="77">
        <v>2.1213412930077259E-5</v>
      </c>
      <c r="DW3615" s="77">
        <v>2.1213412930077259E-5</v>
      </c>
      <c r="GE3615" s="77" t="s">
        <v>425</v>
      </c>
      <c r="GF3615" s="77" t="s">
        <v>155</v>
      </c>
      <c r="GG3615" s="77" t="s">
        <v>454</v>
      </c>
      <c r="GH3615" s="77" t="s">
        <v>474</v>
      </c>
      <c r="GI3615" s="77">
        <v>2022</v>
      </c>
      <c r="GJ3615" s="77" t="s">
        <v>301</v>
      </c>
      <c r="GK3615" s="77">
        <v>1.580872452542265E-3</v>
      </c>
      <c r="GL3615" s="77">
        <v>68.339461</v>
      </c>
      <c r="GM3615" s="77">
        <v>2022</v>
      </c>
      <c r="GN3615" s="77" t="s">
        <v>175</v>
      </c>
      <c r="GO3615" s="77">
        <v>5.3000000000000005E-2</v>
      </c>
      <c r="GP3615" s="77">
        <v>3</v>
      </c>
      <c r="GQ3615" s="77">
        <v>0</v>
      </c>
      <c r="GR3615" s="77" t="s">
        <v>423</v>
      </c>
      <c r="GS3615" s="77">
        <v>5.5966209081309407E-2</v>
      </c>
      <c r="GT3615" s="77">
        <v>8.8475438209862788E-5</v>
      </c>
      <c r="GU3615" s="77">
        <v>5.5966209081309407E-2</v>
      </c>
      <c r="GV3615" s="77">
        <v>8.8475438209862788E-5</v>
      </c>
      <c r="GW3615" s="77">
        <v>5.5966209081309407E-2</v>
      </c>
      <c r="GX3615" s="77">
        <v>8.8475438209862788E-5</v>
      </c>
      <c r="GY3615" s="77">
        <v>0</v>
      </c>
      <c r="GZ3615" s="77">
        <v>0</v>
      </c>
    </row>
    <row r="3616" spans="98:208" x14ac:dyDescent="0.25">
      <c r="CT3616" s="77" t="s">
        <v>155</v>
      </c>
      <c r="CU3616" s="77" t="s">
        <v>497</v>
      </c>
      <c r="CV3616" s="77" t="s">
        <v>453</v>
      </c>
      <c r="CW3616" s="77">
        <v>2020</v>
      </c>
      <c r="CX3616" s="77">
        <v>0</v>
      </c>
      <c r="CY3616" s="77">
        <v>0</v>
      </c>
      <c r="CZ3616" s="77">
        <v>0</v>
      </c>
      <c r="DA3616" s="77">
        <v>0</v>
      </c>
      <c r="DB3616" s="77">
        <v>14146.13064133252</v>
      </c>
      <c r="DC3616" s="77">
        <v>222.22942162782849</v>
      </c>
      <c r="DD3616" s="77">
        <v>8585.7228092479418</v>
      </c>
      <c r="DE3616" s="77">
        <v>5338.1784104567396</v>
      </c>
      <c r="DF3616" s="77">
        <v>813.21078921305002</v>
      </c>
      <c r="DG3616" s="77">
        <v>0</v>
      </c>
      <c r="DH3616" s="77">
        <v>0</v>
      </c>
      <c r="DI3616" s="77">
        <v>0</v>
      </c>
      <c r="DJ3616" s="77">
        <v>1.131855808427988E-5</v>
      </c>
      <c r="DL3616" s="77">
        <v>0</v>
      </c>
      <c r="DM3616" s="77">
        <v>9.2043735524709892E-3</v>
      </c>
      <c r="DN3616" s="77">
        <v>9.2043735524709892E-3</v>
      </c>
      <c r="DO3616" s="77">
        <v>0</v>
      </c>
      <c r="DP3616" s="77">
        <v>0</v>
      </c>
      <c r="DQ3616" s="77">
        <v>0</v>
      </c>
      <c r="DR3616" s="77">
        <v>0</v>
      </c>
      <c r="DS3616" s="77">
        <v>0</v>
      </c>
      <c r="DT3616" s="77">
        <v>0</v>
      </c>
      <c r="DU3616" s="77">
        <v>0</v>
      </c>
      <c r="DV3616" s="77">
        <v>0</v>
      </c>
      <c r="DW3616" s="77">
        <v>0</v>
      </c>
      <c r="GE3616" s="77" t="s">
        <v>427</v>
      </c>
      <c r="GF3616" s="77" t="s">
        <v>155</v>
      </c>
      <c r="GG3616" s="77" t="s">
        <v>454</v>
      </c>
      <c r="GH3616" s="77" t="s">
        <v>474</v>
      </c>
      <c r="GI3616" s="77">
        <v>2022</v>
      </c>
      <c r="GJ3616" s="77" t="s">
        <v>303</v>
      </c>
      <c r="GK3616" s="77">
        <v>3.9894642198449869E-2</v>
      </c>
      <c r="GL3616" s="77">
        <v>68.339461</v>
      </c>
      <c r="GM3616" s="77">
        <v>2022</v>
      </c>
      <c r="GN3616" s="77" t="s">
        <v>175</v>
      </c>
      <c r="GO3616" s="77">
        <v>5.3000000000000005E-2</v>
      </c>
      <c r="GP3616" s="77">
        <v>3</v>
      </c>
      <c r="GQ3616" s="77">
        <v>0</v>
      </c>
      <c r="GR3616" s="77" t="s">
        <v>423</v>
      </c>
      <c r="GS3616" s="77">
        <v>5.5966209081309407E-2</v>
      </c>
      <c r="GT3616" s="77">
        <v>2.2327518865024746E-3</v>
      </c>
      <c r="GU3616" s="77">
        <v>5.5966209081309407E-2</v>
      </c>
      <c r="GV3616" s="77">
        <v>2.2327518865024746E-3</v>
      </c>
      <c r="GW3616" s="77">
        <v>5.5966209081309407E-2</v>
      </c>
      <c r="GX3616" s="77">
        <v>2.2327518865024746E-3</v>
      </c>
      <c r="GY3616" s="77">
        <v>0</v>
      </c>
      <c r="GZ3616" s="77">
        <v>0</v>
      </c>
    </row>
    <row r="3617" spans="98:208" x14ac:dyDescent="0.25">
      <c r="CT3617" s="77" t="s">
        <v>155</v>
      </c>
      <c r="CU3617" s="77" t="s">
        <v>497</v>
      </c>
      <c r="CV3617" s="77" t="s">
        <v>453</v>
      </c>
      <c r="CW3617" s="77">
        <v>2021</v>
      </c>
      <c r="CX3617" s="77">
        <v>0</v>
      </c>
      <c r="CY3617" s="77">
        <v>0</v>
      </c>
      <c r="CZ3617" s="77">
        <v>0</v>
      </c>
      <c r="DA3617" s="77">
        <v>0</v>
      </c>
      <c r="DB3617" s="77">
        <v>14146.13064133252</v>
      </c>
      <c r="DC3617" s="77">
        <v>222.22942162782849</v>
      </c>
      <c r="DD3617" s="77">
        <v>8585.7228092479418</v>
      </c>
      <c r="DE3617" s="77">
        <v>5338.1784104567396</v>
      </c>
      <c r="DF3617" s="77">
        <v>813.21078921305002</v>
      </c>
      <c r="DG3617" s="77">
        <v>813.21078921305002</v>
      </c>
      <c r="DH3617" s="77">
        <v>0</v>
      </c>
      <c r="DI3617" s="77">
        <v>0</v>
      </c>
      <c r="DJ3617" s="77">
        <v>1.131855808427988E-5</v>
      </c>
      <c r="DL3617" s="77">
        <v>0</v>
      </c>
      <c r="DM3617" s="77">
        <v>9.2043735524709892E-3</v>
      </c>
      <c r="DN3617" s="77">
        <v>9.2043735524709892E-3</v>
      </c>
      <c r="DO3617" s="77">
        <v>0</v>
      </c>
      <c r="DP3617" s="77">
        <v>9.2043735524709892E-3</v>
      </c>
      <c r="DQ3617" s="77">
        <v>9.2043735524709892E-3</v>
      </c>
      <c r="DR3617" s="77">
        <v>0</v>
      </c>
      <c r="DS3617" s="77">
        <v>0</v>
      </c>
      <c r="DT3617" s="77">
        <v>0</v>
      </c>
      <c r="DU3617" s="77">
        <v>0</v>
      </c>
      <c r="DV3617" s="77">
        <v>0</v>
      </c>
      <c r="DW3617" s="77">
        <v>0</v>
      </c>
      <c r="GE3617" s="77" t="s">
        <v>422</v>
      </c>
      <c r="GF3617" s="77" t="s">
        <v>155</v>
      </c>
      <c r="GG3617" s="77" t="s">
        <v>454</v>
      </c>
      <c r="GH3617" s="77" t="s">
        <v>474</v>
      </c>
      <c r="GI3617" s="77">
        <v>2023</v>
      </c>
      <c r="GJ3617" s="77" t="s">
        <v>305</v>
      </c>
      <c r="GK3617" s="77">
        <v>3.7590224611389847E-2</v>
      </c>
      <c r="GL3617" s="77">
        <v>68.339461</v>
      </c>
      <c r="GM3617" s="77">
        <v>2023</v>
      </c>
      <c r="GN3617" s="77" t="s">
        <v>175</v>
      </c>
      <c r="GO3617" s="77">
        <v>0.13250000000000001</v>
      </c>
      <c r="GP3617" s="77">
        <v>3</v>
      </c>
      <c r="GQ3617" s="77">
        <v>0</v>
      </c>
      <c r="GR3617" s="77" t="s">
        <v>423</v>
      </c>
      <c r="GS3617" s="77">
        <v>0</v>
      </c>
      <c r="GT3617" s="77">
        <v>0</v>
      </c>
      <c r="GU3617" s="77">
        <v>0.1527377521613833</v>
      </c>
      <c r="GV3617" s="77">
        <v>5.7414464103851936E-3</v>
      </c>
      <c r="GW3617" s="77">
        <v>0.1527377521613833</v>
      </c>
      <c r="GX3617" s="77">
        <v>5.7414464103851936E-3</v>
      </c>
      <c r="GY3617" s="77">
        <v>0.1527377521613833</v>
      </c>
      <c r="GZ3617" s="77">
        <v>5.7414464103851936E-3</v>
      </c>
    </row>
    <row r="3618" spans="98:208" x14ac:dyDescent="0.25">
      <c r="CT3618" s="77" t="s">
        <v>155</v>
      </c>
      <c r="CU3618" s="77" t="s">
        <v>497</v>
      </c>
      <c r="CV3618" s="77" t="s">
        <v>453</v>
      </c>
      <c r="CW3618" s="77">
        <v>2022</v>
      </c>
      <c r="CX3618" s="77">
        <v>0</v>
      </c>
      <c r="CY3618" s="77">
        <v>0</v>
      </c>
      <c r="CZ3618" s="77">
        <v>0</v>
      </c>
      <c r="DA3618" s="77">
        <v>0</v>
      </c>
      <c r="DB3618" s="77">
        <v>14146.13064133252</v>
      </c>
      <c r="DC3618" s="77">
        <v>222.22942162782849</v>
      </c>
      <c r="DD3618" s="77">
        <v>8585.7228092479418</v>
      </c>
      <c r="DE3618" s="77">
        <v>5338.1784104567396</v>
      </c>
      <c r="DF3618" s="77">
        <v>813.21078921305002</v>
      </c>
      <c r="DG3618" s="77">
        <v>813.21078921305002</v>
      </c>
      <c r="DH3618" s="77">
        <v>813.21078921305002</v>
      </c>
      <c r="DI3618" s="77">
        <v>0</v>
      </c>
      <c r="DJ3618" s="77">
        <v>1.131855808427988E-5</v>
      </c>
      <c r="DL3618" s="77">
        <v>0</v>
      </c>
      <c r="DM3618" s="77">
        <v>9.2043735524709892E-3</v>
      </c>
      <c r="DN3618" s="77">
        <v>9.2043735524709892E-3</v>
      </c>
      <c r="DO3618" s="77">
        <v>0</v>
      </c>
      <c r="DP3618" s="77">
        <v>9.2043735524709892E-3</v>
      </c>
      <c r="DQ3618" s="77">
        <v>9.2043735524709892E-3</v>
      </c>
      <c r="DR3618" s="77">
        <v>0</v>
      </c>
      <c r="DS3618" s="77">
        <v>9.2043735524709892E-3</v>
      </c>
      <c r="DT3618" s="77">
        <v>9.2043735524709892E-3</v>
      </c>
      <c r="DU3618" s="77">
        <v>0</v>
      </c>
      <c r="DV3618" s="77">
        <v>0</v>
      </c>
      <c r="DW3618" s="77">
        <v>0</v>
      </c>
      <c r="GE3618" s="77" t="s">
        <v>425</v>
      </c>
      <c r="GF3618" s="77" t="s">
        <v>155</v>
      </c>
      <c r="GG3618" s="77" t="s">
        <v>454</v>
      </c>
      <c r="GH3618" s="77" t="s">
        <v>474</v>
      </c>
      <c r="GI3618" s="77">
        <v>2023</v>
      </c>
      <c r="GJ3618" s="77" t="s">
        <v>301</v>
      </c>
      <c r="GK3618" s="77">
        <v>1.6314334115684851E-3</v>
      </c>
      <c r="GL3618" s="77">
        <v>68.339461</v>
      </c>
      <c r="GM3618" s="77">
        <v>2023</v>
      </c>
      <c r="GN3618" s="77" t="s">
        <v>175</v>
      </c>
      <c r="GO3618" s="77">
        <v>5.3000000000000005E-2</v>
      </c>
      <c r="GP3618" s="77">
        <v>3</v>
      </c>
      <c r="GQ3618" s="77">
        <v>0</v>
      </c>
      <c r="GR3618" s="77" t="s">
        <v>423</v>
      </c>
      <c r="GS3618" s="77">
        <v>0</v>
      </c>
      <c r="GT3618" s="77">
        <v>0</v>
      </c>
      <c r="GU3618" s="77">
        <v>5.5966209081309407E-2</v>
      </c>
      <c r="GV3618" s="77">
        <v>9.1305143414075734E-5</v>
      </c>
      <c r="GW3618" s="77">
        <v>5.5966209081309407E-2</v>
      </c>
      <c r="GX3618" s="77">
        <v>9.1305143414075734E-5</v>
      </c>
      <c r="GY3618" s="77">
        <v>5.5966209081309407E-2</v>
      </c>
      <c r="GZ3618" s="77">
        <v>9.1305143414075734E-5</v>
      </c>
    </row>
    <row r="3619" spans="98:208" x14ac:dyDescent="0.25">
      <c r="CT3619" s="77" t="s">
        <v>155</v>
      </c>
      <c r="CU3619" s="77" t="s">
        <v>497</v>
      </c>
      <c r="CV3619" s="77" t="s">
        <v>453</v>
      </c>
      <c r="CW3619" s="77">
        <v>2023</v>
      </c>
      <c r="CX3619" s="77">
        <v>0</v>
      </c>
      <c r="CY3619" s="77">
        <v>0</v>
      </c>
      <c r="CZ3619" s="77">
        <v>0</v>
      </c>
      <c r="DA3619" s="77">
        <v>0</v>
      </c>
      <c r="DB3619" s="77">
        <v>14664.637556436621</v>
      </c>
      <c r="DC3619" s="77">
        <v>233.23007680793469</v>
      </c>
      <c r="DD3619" s="77">
        <v>8896.515993428593</v>
      </c>
      <c r="DE3619" s="77">
        <v>5534.8914862000893</v>
      </c>
      <c r="DF3619" s="77">
        <v>0</v>
      </c>
      <c r="DG3619" s="77">
        <v>843.29420601054198</v>
      </c>
      <c r="DH3619" s="77">
        <v>843.29420601054198</v>
      </c>
      <c r="DI3619" s="77">
        <v>843.29420601054198</v>
      </c>
      <c r="DJ3619" s="77">
        <v>1.131855808427988E-5</v>
      </c>
      <c r="DL3619" s="77">
        <v>0</v>
      </c>
      <c r="DM3619" s="77">
        <v>0</v>
      </c>
      <c r="DN3619" s="77">
        <v>0</v>
      </c>
      <c r="DO3619" s="77">
        <v>0</v>
      </c>
      <c r="DP3619" s="77">
        <v>9.5448744528670026E-3</v>
      </c>
      <c r="DQ3619" s="77">
        <v>9.5448744528670026E-3</v>
      </c>
      <c r="DR3619" s="77">
        <v>0</v>
      </c>
      <c r="DS3619" s="77">
        <v>9.5448744528670026E-3</v>
      </c>
      <c r="DT3619" s="77">
        <v>9.5448744528670026E-3</v>
      </c>
      <c r="DU3619" s="77">
        <v>0</v>
      </c>
      <c r="DV3619" s="77">
        <v>9.5448744528670026E-3</v>
      </c>
      <c r="DW3619" s="77">
        <v>9.5448744528670026E-3</v>
      </c>
      <c r="GE3619" s="77" t="s">
        <v>427</v>
      </c>
      <c r="GF3619" s="77" t="s">
        <v>155</v>
      </c>
      <c r="GG3619" s="77" t="s">
        <v>454</v>
      </c>
      <c r="GH3619" s="77" t="s">
        <v>474</v>
      </c>
      <c r="GI3619" s="77">
        <v>2023</v>
      </c>
      <c r="GJ3619" s="77" t="s">
        <v>303</v>
      </c>
      <c r="GK3619" s="77">
        <v>4.1186611014017348E-2</v>
      </c>
      <c r="GL3619" s="77">
        <v>68.339461</v>
      </c>
      <c r="GM3619" s="77">
        <v>2023</v>
      </c>
      <c r="GN3619" s="77" t="s">
        <v>175</v>
      </c>
      <c r="GO3619" s="77">
        <v>5.3000000000000005E-2</v>
      </c>
      <c r="GP3619" s="77">
        <v>3</v>
      </c>
      <c r="GQ3619" s="77">
        <v>0</v>
      </c>
      <c r="GR3619" s="77" t="s">
        <v>423</v>
      </c>
      <c r="GS3619" s="77">
        <v>0</v>
      </c>
      <c r="GT3619" s="77">
        <v>0</v>
      </c>
      <c r="GU3619" s="77">
        <v>5.5966209081309407E-2</v>
      </c>
      <c r="GV3619" s="77">
        <v>2.3050584833610556E-3</v>
      </c>
      <c r="GW3619" s="77">
        <v>5.5966209081309407E-2</v>
      </c>
      <c r="GX3619" s="77">
        <v>2.3050584833610556E-3</v>
      </c>
      <c r="GY3619" s="77">
        <v>5.5966209081309407E-2</v>
      </c>
      <c r="GZ3619" s="77">
        <v>2.3050584833610556E-3</v>
      </c>
    </row>
    <row r="3620" spans="98:208" x14ac:dyDescent="0.25">
      <c r="CT3620" s="77" t="s">
        <v>155</v>
      </c>
      <c r="CU3620" s="77" t="s">
        <v>497</v>
      </c>
      <c r="CV3620" s="77" t="s">
        <v>453</v>
      </c>
      <c r="CW3620" s="77">
        <v>2024</v>
      </c>
      <c r="CX3620" s="77">
        <v>0</v>
      </c>
      <c r="CY3620" s="77">
        <v>0</v>
      </c>
      <c r="CZ3620" s="77">
        <v>0</v>
      </c>
      <c r="DA3620" s="77">
        <v>0</v>
      </c>
      <c r="DB3620" s="77">
        <v>14664.637556436621</v>
      </c>
      <c r="DC3620" s="77">
        <v>233.23007680793469</v>
      </c>
      <c r="DD3620" s="77">
        <v>8896.515993428593</v>
      </c>
      <c r="DE3620" s="77">
        <v>5534.8914862000893</v>
      </c>
      <c r="DF3620" s="77">
        <v>0</v>
      </c>
      <c r="DG3620" s="77">
        <v>0</v>
      </c>
      <c r="DH3620" s="77">
        <v>843.29420601054198</v>
      </c>
      <c r="DI3620" s="77">
        <v>843.29420601054198</v>
      </c>
      <c r="DJ3620" s="77">
        <v>1.131855808427988E-5</v>
      </c>
      <c r="DL3620" s="77">
        <v>0</v>
      </c>
      <c r="DM3620" s="77">
        <v>0</v>
      </c>
      <c r="DN3620" s="77">
        <v>0</v>
      </c>
      <c r="DO3620" s="77">
        <v>0</v>
      </c>
      <c r="DP3620" s="77">
        <v>0</v>
      </c>
      <c r="DQ3620" s="77">
        <v>0</v>
      </c>
      <c r="DR3620" s="77">
        <v>0</v>
      </c>
      <c r="DS3620" s="77">
        <v>9.5448744528670026E-3</v>
      </c>
      <c r="DT3620" s="77">
        <v>9.5448744528670026E-3</v>
      </c>
      <c r="DU3620" s="77">
        <v>0</v>
      </c>
      <c r="DV3620" s="77">
        <v>9.5448744528670026E-3</v>
      </c>
      <c r="DW3620" s="77">
        <v>9.5448744528670026E-3</v>
      </c>
      <c r="GE3620" s="77" t="s">
        <v>422</v>
      </c>
      <c r="GF3620" s="77" t="s">
        <v>155</v>
      </c>
      <c r="GG3620" s="77" t="s">
        <v>454</v>
      </c>
      <c r="GH3620" s="77" t="s">
        <v>474</v>
      </c>
      <c r="GI3620" s="77">
        <v>2024</v>
      </c>
      <c r="GJ3620" s="77" t="s">
        <v>305</v>
      </c>
      <c r="GK3620" s="77">
        <v>3.7590224611389847E-2</v>
      </c>
      <c r="GL3620" s="77">
        <v>68.339461</v>
      </c>
      <c r="GM3620" s="77">
        <v>2024</v>
      </c>
      <c r="GN3620" s="77" t="s">
        <v>175</v>
      </c>
      <c r="GO3620" s="77">
        <v>0.13250000000000001</v>
      </c>
      <c r="GP3620" s="77">
        <v>3</v>
      </c>
      <c r="GQ3620" s="77">
        <v>0</v>
      </c>
      <c r="GR3620" s="77" t="s">
        <v>423</v>
      </c>
      <c r="GS3620" s="77">
        <v>0</v>
      </c>
      <c r="GT3620" s="77">
        <v>0</v>
      </c>
      <c r="GU3620" s="77">
        <v>0</v>
      </c>
      <c r="GV3620" s="77">
        <v>0</v>
      </c>
      <c r="GW3620" s="77">
        <v>0.1527377521613833</v>
      </c>
      <c r="GX3620" s="77">
        <v>5.7414464103851936E-3</v>
      </c>
      <c r="GY3620" s="77">
        <v>0.1527377521613833</v>
      </c>
      <c r="GZ3620" s="77">
        <v>5.7414464103851936E-3</v>
      </c>
    </row>
    <row r="3621" spans="98:208" x14ac:dyDescent="0.25">
      <c r="CT3621" s="77" t="s">
        <v>155</v>
      </c>
      <c r="CU3621" s="77" t="s">
        <v>497</v>
      </c>
      <c r="CV3621" s="77" t="s">
        <v>453</v>
      </c>
      <c r="CW3621" s="77">
        <v>2025</v>
      </c>
      <c r="CX3621" s="77">
        <v>0</v>
      </c>
      <c r="CY3621" s="77">
        <v>0</v>
      </c>
      <c r="CZ3621" s="77">
        <v>0</v>
      </c>
      <c r="DA3621" s="77">
        <v>0</v>
      </c>
      <c r="DB3621" s="77">
        <v>14664.637556436621</v>
      </c>
      <c r="DC3621" s="77">
        <v>233.23007680793469</v>
      </c>
      <c r="DD3621" s="77">
        <v>8896.515993428593</v>
      </c>
      <c r="DE3621" s="77">
        <v>5534.8914862000893</v>
      </c>
      <c r="DF3621" s="77">
        <v>0</v>
      </c>
      <c r="DG3621" s="77">
        <v>0</v>
      </c>
      <c r="DH3621" s="77">
        <v>0</v>
      </c>
      <c r="DI3621" s="77">
        <v>843.29420601054198</v>
      </c>
      <c r="DJ3621" s="77">
        <v>1.131855808427988E-5</v>
      </c>
      <c r="DL3621" s="77">
        <v>0</v>
      </c>
      <c r="DM3621" s="77">
        <v>0</v>
      </c>
      <c r="DN3621" s="77">
        <v>0</v>
      </c>
      <c r="DO3621" s="77">
        <v>0</v>
      </c>
      <c r="DP3621" s="77">
        <v>0</v>
      </c>
      <c r="DQ3621" s="77">
        <v>0</v>
      </c>
      <c r="DR3621" s="77">
        <v>0</v>
      </c>
      <c r="DS3621" s="77">
        <v>0</v>
      </c>
      <c r="DT3621" s="77">
        <v>0</v>
      </c>
      <c r="DU3621" s="77">
        <v>0</v>
      </c>
      <c r="DV3621" s="77">
        <v>9.5448744528670026E-3</v>
      </c>
      <c r="DW3621" s="77">
        <v>9.5448744528670026E-3</v>
      </c>
      <c r="GE3621" s="77" t="s">
        <v>425</v>
      </c>
      <c r="GF3621" s="77" t="s">
        <v>155</v>
      </c>
      <c r="GG3621" s="77" t="s">
        <v>454</v>
      </c>
      <c r="GH3621" s="77" t="s">
        <v>474</v>
      </c>
      <c r="GI3621" s="77">
        <v>2024</v>
      </c>
      <c r="GJ3621" s="77" t="s">
        <v>301</v>
      </c>
      <c r="GK3621" s="77">
        <v>1.6314334115684851E-3</v>
      </c>
      <c r="GL3621" s="77">
        <v>68.339461</v>
      </c>
      <c r="GM3621" s="77">
        <v>2024</v>
      </c>
      <c r="GN3621" s="77" t="s">
        <v>175</v>
      </c>
      <c r="GO3621" s="77">
        <v>5.3000000000000005E-2</v>
      </c>
      <c r="GP3621" s="77">
        <v>3</v>
      </c>
      <c r="GQ3621" s="77">
        <v>0</v>
      </c>
      <c r="GR3621" s="77" t="s">
        <v>423</v>
      </c>
      <c r="GS3621" s="77">
        <v>0</v>
      </c>
      <c r="GT3621" s="77">
        <v>0</v>
      </c>
      <c r="GU3621" s="77">
        <v>0</v>
      </c>
      <c r="GV3621" s="77">
        <v>0</v>
      </c>
      <c r="GW3621" s="77">
        <v>5.5966209081309407E-2</v>
      </c>
      <c r="GX3621" s="77">
        <v>9.1305143414075734E-5</v>
      </c>
      <c r="GY3621" s="77">
        <v>5.5966209081309407E-2</v>
      </c>
      <c r="GZ3621" s="77">
        <v>9.1305143414075734E-5</v>
      </c>
    </row>
    <row r="3622" spans="98:208" x14ac:dyDescent="0.25">
      <c r="CT3622" s="77" t="s">
        <v>155</v>
      </c>
      <c r="CU3622" s="77" t="s">
        <v>497</v>
      </c>
      <c r="CV3622" s="77" t="s">
        <v>460</v>
      </c>
      <c r="CW3622" s="77">
        <v>2020</v>
      </c>
      <c r="CX3622" s="77">
        <v>0</v>
      </c>
      <c r="CY3622" s="77">
        <v>0</v>
      </c>
      <c r="CZ3622" s="77">
        <v>0</v>
      </c>
      <c r="DA3622" s="77">
        <v>0</v>
      </c>
      <c r="DB3622" s="77">
        <v>8807.9522308757605</v>
      </c>
      <c r="DC3622" s="77">
        <v>222.22942162779881</v>
      </c>
      <c r="DD3622" s="77">
        <v>8585.7228092479254</v>
      </c>
      <c r="DE3622" s="77">
        <v>0</v>
      </c>
      <c r="DF3622" s="77">
        <v>514.45318018009084</v>
      </c>
      <c r="DG3622" s="77">
        <v>0</v>
      </c>
      <c r="DH3622" s="77">
        <v>0</v>
      </c>
      <c r="DI3622" s="77">
        <v>0</v>
      </c>
      <c r="DJ3622" s="77">
        <v>1.616936869182842E-6</v>
      </c>
      <c r="DL3622" s="77">
        <v>0</v>
      </c>
      <c r="DM3622" s="77">
        <v>8.3183831450155251E-4</v>
      </c>
      <c r="DN3622" s="77">
        <v>8.3183831450155251E-4</v>
      </c>
      <c r="DO3622" s="77">
        <v>0</v>
      </c>
      <c r="DP3622" s="77">
        <v>0</v>
      </c>
      <c r="DQ3622" s="77">
        <v>0</v>
      </c>
      <c r="DR3622" s="77">
        <v>0</v>
      </c>
      <c r="DS3622" s="77">
        <v>0</v>
      </c>
      <c r="DT3622" s="77">
        <v>0</v>
      </c>
      <c r="DU3622" s="77">
        <v>0</v>
      </c>
      <c r="DV3622" s="77">
        <v>0</v>
      </c>
      <c r="DW3622" s="77">
        <v>0</v>
      </c>
      <c r="GE3622" s="77" t="s">
        <v>427</v>
      </c>
      <c r="GF3622" s="77" t="s">
        <v>155</v>
      </c>
      <c r="GG3622" s="77" t="s">
        <v>454</v>
      </c>
      <c r="GH3622" s="77" t="s">
        <v>474</v>
      </c>
      <c r="GI3622" s="77">
        <v>2024</v>
      </c>
      <c r="GJ3622" s="77" t="s">
        <v>303</v>
      </c>
      <c r="GK3622" s="77">
        <v>4.1186611014017348E-2</v>
      </c>
      <c r="GL3622" s="77">
        <v>68.339461</v>
      </c>
      <c r="GM3622" s="77">
        <v>2024</v>
      </c>
      <c r="GN3622" s="77" t="s">
        <v>175</v>
      </c>
      <c r="GO3622" s="77">
        <v>5.3000000000000005E-2</v>
      </c>
      <c r="GP3622" s="77">
        <v>3</v>
      </c>
      <c r="GQ3622" s="77">
        <v>0</v>
      </c>
      <c r="GR3622" s="77" t="s">
        <v>423</v>
      </c>
      <c r="GS3622" s="77">
        <v>0</v>
      </c>
      <c r="GT3622" s="77">
        <v>0</v>
      </c>
      <c r="GU3622" s="77">
        <v>0</v>
      </c>
      <c r="GV3622" s="77">
        <v>0</v>
      </c>
      <c r="GW3622" s="77">
        <v>5.5966209081309407E-2</v>
      </c>
      <c r="GX3622" s="77">
        <v>2.3050584833610556E-3</v>
      </c>
      <c r="GY3622" s="77">
        <v>5.5966209081309407E-2</v>
      </c>
      <c r="GZ3622" s="77">
        <v>2.3050584833610556E-3</v>
      </c>
    </row>
    <row r="3623" spans="98:208" x14ac:dyDescent="0.25">
      <c r="CT3623" s="77" t="s">
        <v>155</v>
      </c>
      <c r="CU3623" s="77" t="s">
        <v>497</v>
      </c>
      <c r="CV3623" s="77" t="s">
        <v>460</v>
      </c>
      <c r="CW3623" s="77">
        <v>2021</v>
      </c>
      <c r="CX3623" s="77">
        <v>0</v>
      </c>
      <c r="CY3623" s="77">
        <v>0</v>
      </c>
      <c r="CZ3623" s="77">
        <v>0</v>
      </c>
      <c r="DA3623" s="77">
        <v>0</v>
      </c>
      <c r="DB3623" s="77">
        <v>8807.9522308757605</v>
      </c>
      <c r="DC3623" s="77">
        <v>222.22942162779881</v>
      </c>
      <c r="DD3623" s="77">
        <v>8585.7228092479254</v>
      </c>
      <c r="DE3623" s="77">
        <v>0</v>
      </c>
      <c r="DF3623" s="77">
        <v>514.45318018009084</v>
      </c>
      <c r="DG3623" s="77">
        <v>514.45318018009084</v>
      </c>
      <c r="DH3623" s="77">
        <v>0</v>
      </c>
      <c r="DI3623" s="77">
        <v>0</v>
      </c>
      <c r="DJ3623" s="77">
        <v>1.616936869182842E-6</v>
      </c>
      <c r="DL3623" s="77">
        <v>0</v>
      </c>
      <c r="DM3623" s="77">
        <v>8.3183831450155251E-4</v>
      </c>
      <c r="DN3623" s="77">
        <v>8.3183831450155251E-4</v>
      </c>
      <c r="DO3623" s="77">
        <v>0</v>
      </c>
      <c r="DP3623" s="77">
        <v>8.3183831450155251E-4</v>
      </c>
      <c r="DQ3623" s="77">
        <v>8.3183831450155251E-4</v>
      </c>
      <c r="DR3623" s="77">
        <v>0</v>
      </c>
      <c r="DS3623" s="77">
        <v>0</v>
      </c>
      <c r="DT3623" s="77">
        <v>0</v>
      </c>
      <c r="DU3623" s="77">
        <v>0</v>
      </c>
      <c r="DV3623" s="77">
        <v>0</v>
      </c>
      <c r="DW3623" s="77">
        <v>0</v>
      </c>
      <c r="GE3623" s="77" t="s">
        <v>422</v>
      </c>
      <c r="GF3623" s="77" t="s">
        <v>155</v>
      </c>
      <c r="GG3623" s="77" t="s">
        <v>454</v>
      </c>
      <c r="GH3623" s="77" t="s">
        <v>474</v>
      </c>
      <c r="GI3623" s="77">
        <v>2025</v>
      </c>
      <c r="GJ3623" s="77" t="s">
        <v>305</v>
      </c>
      <c r="GK3623" s="77">
        <v>3.7590224611389847E-2</v>
      </c>
      <c r="GL3623" s="77">
        <v>68.339461</v>
      </c>
      <c r="GM3623" s="77">
        <v>2025</v>
      </c>
      <c r="GN3623" s="77" t="s">
        <v>175</v>
      </c>
      <c r="GO3623" s="77">
        <v>0.13250000000000001</v>
      </c>
      <c r="GP3623" s="77">
        <v>3</v>
      </c>
      <c r="GQ3623" s="77">
        <v>0</v>
      </c>
      <c r="GR3623" s="77" t="s">
        <v>423</v>
      </c>
      <c r="GS3623" s="77">
        <v>0</v>
      </c>
      <c r="GT3623" s="77">
        <v>0</v>
      </c>
      <c r="GU3623" s="77">
        <v>0</v>
      </c>
      <c r="GV3623" s="77">
        <v>0</v>
      </c>
      <c r="GW3623" s="77">
        <v>0</v>
      </c>
      <c r="GX3623" s="77">
        <v>0</v>
      </c>
      <c r="GY3623" s="77">
        <v>0.1527377521613833</v>
      </c>
      <c r="GZ3623" s="77">
        <v>5.7414464103851936E-3</v>
      </c>
    </row>
    <row r="3624" spans="98:208" x14ac:dyDescent="0.25">
      <c r="CT3624" s="77" t="s">
        <v>155</v>
      </c>
      <c r="CU3624" s="77" t="s">
        <v>497</v>
      </c>
      <c r="CV3624" s="77" t="s">
        <v>460</v>
      </c>
      <c r="CW3624" s="77">
        <v>2022</v>
      </c>
      <c r="CX3624" s="77">
        <v>0</v>
      </c>
      <c r="CY3624" s="77">
        <v>0</v>
      </c>
      <c r="CZ3624" s="77">
        <v>0</v>
      </c>
      <c r="DA3624" s="77">
        <v>0</v>
      </c>
      <c r="DB3624" s="77">
        <v>8807.9522308757605</v>
      </c>
      <c r="DC3624" s="77">
        <v>222.22942162779881</v>
      </c>
      <c r="DD3624" s="77">
        <v>8585.7228092479254</v>
      </c>
      <c r="DE3624" s="77">
        <v>0</v>
      </c>
      <c r="DF3624" s="77">
        <v>514.45318018009084</v>
      </c>
      <c r="DG3624" s="77">
        <v>514.45318018009084</v>
      </c>
      <c r="DH3624" s="77">
        <v>514.45318018009084</v>
      </c>
      <c r="DI3624" s="77">
        <v>0</v>
      </c>
      <c r="DJ3624" s="77">
        <v>1.616936869182842E-6</v>
      </c>
      <c r="DL3624" s="77">
        <v>0</v>
      </c>
      <c r="DM3624" s="77">
        <v>8.3183831450155251E-4</v>
      </c>
      <c r="DN3624" s="77">
        <v>8.3183831450155251E-4</v>
      </c>
      <c r="DO3624" s="77">
        <v>0</v>
      </c>
      <c r="DP3624" s="77">
        <v>8.3183831450155251E-4</v>
      </c>
      <c r="DQ3624" s="77">
        <v>8.3183831450155251E-4</v>
      </c>
      <c r="DR3624" s="77">
        <v>0</v>
      </c>
      <c r="DS3624" s="77">
        <v>8.3183831450155251E-4</v>
      </c>
      <c r="DT3624" s="77">
        <v>8.3183831450155251E-4</v>
      </c>
      <c r="DU3624" s="77">
        <v>0</v>
      </c>
      <c r="DV3624" s="77">
        <v>0</v>
      </c>
      <c r="DW3624" s="77">
        <v>0</v>
      </c>
      <c r="GE3624" s="77" t="s">
        <v>425</v>
      </c>
      <c r="GF3624" s="77" t="s">
        <v>155</v>
      </c>
      <c r="GG3624" s="77" t="s">
        <v>454</v>
      </c>
      <c r="GH3624" s="77" t="s">
        <v>474</v>
      </c>
      <c r="GI3624" s="77">
        <v>2025</v>
      </c>
      <c r="GJ3624" s="77" t="s">
        <v>301</v>
      </c>
      <c r="GK3624" s="77">
        <v>1.6314334115684851E-3</v>
      </c>
      <c r="GL3624" s="77">
        <v>68.339461</v>
      </c>
      <c r="GM3624" s="77">
        <v>2025</v>
      </c>
      <c r="GN3624" s="77" t="s">
        <v>175</v>
      </c>
      <c r="GO3624" s="77">
        <v>5.3000000000000005E-2</v>
      </c>
      <c r="GP3624" s="77">
        <v>3</v>
      </c>
      <c r="GQ3624" s="77">
        <v>0</v>
      </c>
      <c r="GR3624" s="77" t="s">
        <v>423</v>
      </c>
      <c r="GS3624" s="77">
        <v>0</v>
      </c>
      <c r="GT3624" s="77">
        <v>0</v>
      </c>
      <c r="GU3624" s="77">
        <v>0</v>
      </c>
      <c r="GV3624" s="77">
        <v>0</v>
      </c>
      <c r="GW3624" s="77">
        <v>0</v>
      </c>
      <c r="GX3624" s="77">
        <v>0</v>
      </c>
      <c r="GY3624" s="77">
        <v>5.5966209081309407E-2</v>
      </c>
      <c r="GZ3624" s="77">
        <v>9.1305143414075734E-5</v>
      </c>
    </row>
    <row r="3625" spans="98:208" x14ac:dyDescent="0.25">
      <c r="CT3625" s="77" t="s">
        <v>155</v>
      </c>
      <c r="CU3625" s="77" t="s">
        <v>497</v>
      </c>
      <c r="CV3625" s="77" t="s">
        <v>460</v>
      </c>
      <c r="CW3625" s="77">
        <v>2023</v>
      </c>
      <c r="CX3625" s="77">
        <v>0</v>
      </c>
      <c r="CY3625" s="77">
        <v>0</v>
      </c>
      <c r="CZ3625" s="77">
        <v>0</v>
      </c>
      <c r="DA3625" s="77">
        <v>0</v>
      </c>
      <c r="DB3625" s="77">
        <v>9129.7460702365315</v>
      </c>
      <c r="DC3625" s="77">
        <v>233.23007680790991</v>
      </c>
      <c r="DD3625" s="77">
        <v>8896.5159934285875</v>
      </c>
      <c r="DE3625" s="77">
        <v>0</v>
      </c>
      <c r="DF3625" s="77">
        <v>0</v>
      </c>
      <c r="DG3625" s="77">
        <v>533.52731185150435</v>
      </c>
      <c r="DH3625" s="77">
        <v>533.52731185150435</v>
      </c>
      <c r="DI3625" s="77">
        <v>533.52731185150435</v>
      </c>
      <c r="DJ3625" s="77">
        <v>1.616936869182842E-6</v>
      </c>
      <c r="DL3625" s="77">
        <v>0</v>
      </c>
      <c r="DM3625" s="77">
        <v>0</v>
      </c>
      <c r="DN3625" s="77">
        <v>0</v>
      </c>
      <c r="DO3625" s="77">
        <v>0</v>
      </c>
      <c r="DP3625" s="77">
        <v>8.6267998124870922E-4</v>
      </c>
      <c r="DQ3625" s="77">
        <v>8.6267998124870922E-4</v>
      </c>
      <c r="DR3625" s="77">
        <v>0</v>
      </c>
      <c r="DS3625" s="77">
        <v>8.6267998124870922E-4</v>
      </c>
      <c r="DT3625" s="77">
        <v>8.6267998124870922E-4</v>
      </c>
      <c r="DU3625" s="77">
        <v>0</v>
      </c>
      <c r="DV3625" s="77">
        <v>8.6267998124870922E-4</v>
      </c>
      <c r="DW3625" s="77">
        <v>8.6267998124870922E-4</v>
      </c>
      <c r="GE3625" s="77" t="s">
        <v>427</v>
      </c>
      <c r="GF3625" s="77" t="s">
        <v>155</v>
      </c>
      <c r="GG3625" s="77" t="s">
        <v>454</v>
      </c>
      <c r="GH3625" s="77" t="s">
        <v>474</v>
      </c>
      <c r="GI3625" s="77">
        <v>2025</v>
      </c>
      <c r="GJ3625" s="77" t="s">
        <v>303</v>
      </c>
      <c r="GK3625" s="77">
        <v>4.1186611014017348E-2</v>
      </c>
      <c r="GL3625" s="77">
        <v>68.339461</v>
      </c>
      <c r="GM3625" s="77">
        <v>2025</v>
      </c>
      <c r="GN3625" s="77" t="s">
        <v>175</v>
      </c>
      <c r="GO3625" s="77">
        <v>5.3000000000000005E-2</v>
      </c>
      <c r="GP3625" s="77">
        <v>3</v>
      </c>
      <c r="GQ3625" s="77">
        <v>0</v>
      </c>
      <c r="GR3625" s="77" t="s">
        <v>423</v>
      </c>
      <c r="GS3625" s="77">
        <v>0</v>
      </c>
      <c r="GT3625" s="77">
        <v>0</v>
      </c>
      <c r="GU3625" s="77">
        <v>0</v>
      </c>
      <c r="GV3625" s="77">
        <v>0</v>
      </c>
      <c r="GW3625" s="77">
        <v>0</v>
      </c>
      <c r="GX3625" s="77">
        <v>0</v>
      </c>
      <c r="GY3625" s="77">
        <v>5.5966209081309407E-2</v>
      </c>
      <c r="GZ3625" s="77">
        <v>2.3050584833610556E-3</v>
      </c>
    </row>
    <row r="3626" spans="98:208" x14ac:dyDescent="0.25">
      <c r="CT3626" s="77" t="s">
        <v>155</v>
      </c>
      <c r="CU3626" s="77" t="s">
        <v>497</v>
      </c>
      <c r="CV3626" s="77" t="s">
        <v>460</v>
      </c>
      <c r="CW3626" s="77">
        <v>2024</v>
      </c>
      <c r="CX3626" s="77">
        <v>0</v>
      </c>
      <c r="CY3626" s="77">
        <v>0</v>
      </c>
      <c r="CZ3626" s="77">
        <v>0</v>
      </c>
      <c r="DA3626" s="77">
        <v>0</v>
      </c>
      <c r="DB3626" s="77">
        <v>9129.7460702365315</v>
      </c>
      <c r="DC3626" s="77">
        <v>233.23007680790991</v>
      </c>
      <c r="DD3626" s="77">
        <v>8896.5159934285875</v>
      </c>
      <c r="DE3626" s="77">
        <v>0</v>
      </c>
      <c r="DF3626" s="77">
        <v>0</v>
      </c>
      <c r="DG3626" s="77">
        <v>0</v>
      </c>
      <c r="DH3626" s="77">
        <v>533.52731185150435</v>
      </c>
      <c r="DI3626" s="77">
        <v>533.52731185150435</v>
      </c>
      <c r="DJ3626" s="77">
        <v>1.616936869182842E-6</v>
      </c>
      <c r="DL3626" s="77">
        <v>0</v>
      </c>
      <c r="DM3626" s="77">
        <v>0</v>
      </c>
      <c r="DN3626" s="77">
        <v>0</v>
      </c>
      <c r="DO3626" s="77">
        <v>0</v>
      </c>
      <c r="DP3626" s="77">
        <v>0</v>
      </c>
      <c r="DQ3626" s="77">
        <v>0</v>
      </c>
      <c r="DR3626" s="77">
        <v>0</v>
      </c>
      <c r="DS3626" s="77">
        <v>8.6267998124870922E-4</v>
      </c>
      <c r="DT3626" s="77">
        <v>8.6267998124870922E-4</v>
      </c>
      <c r="DU3626" s="77">
        <v>0</v>
      </c>
      <c r="DV3626" s="77">
        <v>8.6267998124870922E-4</v>
      </c>
      <c r="DW3626" s="77">
        <v>8.6267998124870922E-4</v>
      </c>
      <c r="GE3626" s="77" t="s">
        <v>422</v>
      </c>
      <c r="GF3626" s="77" t="s">
        <v>155</v>
      </c>
      <c r="GG3626" s="77" t="s">
        <v>454</v>
      </c>
      <c r="GH3626" s="77" t="s">
        <v>481</v>
      </c>
      <c r="GI3626" s="77">
        <v>2021</v>
      </c>
      <c r="GJ3626" s="77" t="s">
        <v>305</v>
      </c>
      <c r="GK3626" s="77">
        <v>409.22373582044048</v>
      </c>
      <c r="GL3626" s="77">
        <v>68.339461</v>
      </c>
      <c r="GM3626" s="77">
        <v>2021</v>
      </c>
      <c r="GN3626" s="77" t="s">
        <v>175</v>
      </c>
      <c r="GO3626" s="77">
        <v>0.13250000000000001</v>
      </c>
      <c r="GP3626" s="77">
        <v>3</v>
      </c>
      <c r="GQ3626" s="77">
        <v>0</v>
      </c>
      <c r="GR3626" s="77" t="s">
        <v>423</v>
      </c>
      <c r="GS3626" s="77">
        <v>0.1527377521613833</v>
      </c>
      <c r="GT3626" s="77">
        <v>62.50391354029783</v>
      </c>
      <c r="GU3626" s="77">
        <v>0.1527377521613833</v>
      </c>
      <c r="GV3626" s="77">
        <v>62.50391354029783</v>
      </c>
      <c r="GW3626" s="77">
        <v>0</v>
      </c>
      <c r="GX3626" s="77">
        <v>0</v>
      </c>
      <c r="GY3626" s="77">
        <v>0</v>
      </c>
      <c r="GZ3626" s="77">
        <v>0</v>
      </c>
    </row>
    <row r="3627" spans="98:208" x14ac:dyDescent="0.25">
      <c r="CT3627" s="77" t="s">
        <v>155</v>
      </c>
      <c r="CU3627" s="77" t="s">
        <v>497</v>
      </c>
      <c r="CV3627" s="77" t="s">
        <v>460</v>
      </c>
      <c r="CW3627" s="77">
        <v>2025</v>
      </c>
      <c r="CX3627" s="77">
        <v>0</v>
      </c>
      <c r="CY3627" s="77">
        <v>0</v>
      </c>
      <c r="CZ3627" s="77">
        <v>0</v>
      </c>
      <c r="DA3627" s="77">
        <v>0</v>
      </c>
      <c r="DB3627" s="77">
        <v>9129.7460702365315</v>
      </c>
      <c r="DC3627" s="77">
        <v>233.23007680790991</v>
      </c>
      <c r="DD3627" s="77">
        <v>8896.5159934285875</v>
      </c>
      <c r="DE3627" s="77">
        <v>0</v>
      </c>
      <c r="DF3627" s="77">
        <v>0</v>
      </c>
      <c r="DG3627" s="77">
        <v>0</v>
      </c>
      <c r="DH3627" s="77">
        <v>0</v>
      </c>
      <c r="DI3627" s="77">
        <v>533.52731185150435</v>
      </c>
      <c r="DJ3627" s="77">
        <v>1.616936869182842E-6</v>
      </c>
      <c r="DL3627" s="77">
        <v>0</v>
      </c>
      <c r="DM3627" s="77">
        <v>0</v>
      </c>
      <c r="DN3627" s="77">
        <v>0</v>
      </c>
      <c r="DO3627" s="77">
        <v>0</v>
      </c>
      <c r="DP3627" s="77">
        <v>0</v>
      </c>
      <c r="DQ3627" s="77">
        <v>0</v>
      </c>
      <c r="DR3627" s="77">
        <v>0</v>
      </c>
      <c r="DS3627" s="77">
        <v>0</v>
      </c>
      <c r="DT3627" s="77">
        <v>0</v>
      </c>
      <c r="DU3627" s="77">
        <v>0</v>
      </c>
      <c r="DV3627" s="77">
        <v>8.6267998124870922E-4</v>
      </c>
      <c r="DW3627" s="77">
        <v>8.6267998124870922E-4</v>
      </c>
      <c r="GE3627" s="77" t="s">
        <v>425</v>
      </c>
      <c r="GF3627" s="77" t="s">
        <v>155</v>
      </c>
      <c r="GG3627" s="77" t="s">
        <v>454</v>
      </c>
      <c r="GH3627" s="77" t="s">
        <v>481</v>
      </c>
      <c r="GI3627" s="77">
        <v>2021</v>
      </c>
      <c r="GJ3627" s="77" t="s">
        <v>301</v>
      </c>
      <c r="GK3627" s="77">
        <v>13469.08781237654</v>
      </c>
      <c r="GL3627" s="77">
        <v>68.339461</v>
      </c>
      <c r="GM3627" s="77">
        <v>2021</v>
      </c>
      <c r="GN3627" s="77" t="s">
        <v>175</v>
      </c>
      <c r="GO3627" s="77">
        <v>5.3000000000000005E-2</v>
      </c>
      <c r="GP3627" s="77">
        <v>3</v>
      </c>
      <c r="GQ3627" s="77">
        <v>0</v>
      </c>
      <c r="GR3627" s="77" t="s">
        <v>423</v>
      </c>
      <c r="GS3627" s="77">
        <v>5.5966209081309407E-2</v>
      </c>
      <c r="GT3627" s="77">
        <v>753.81378464198178</v>
      </c>
      <c r="GU3627" s="77">
        <v>5.5966209081309407E-2</v>
      </c>
      <c r="GV3627" s="77">
        <v>753.81378464198178</v>
      </c>
      <c r="GW3627" s="77">
        <v>0</v>
      </c>
      <c r="GX3627" s="77">
        <v>0</v>
      </c>
      <c r="GY3627" s="77">
        <v>0</v>
      </c>
      <c r="GZ3627" s="77">
        <v>0</v>
      </c>
    </row>
    <row r="3628" spans="98:208" x14ac:dyDescent="0.25">
      <c r="CT3628" s="77" t="s">
        <v>155</v>
      </c>
      <c r="CU3628" s="77" t="s">
        <v>497</v>
      </c>
      <c r="CV3628" s="77" t="s">
        <v>467</v>
      </c>
      <c r="CW3628" s="77">
        <v>2020</v>
      </c>
      <c r="CX3628" s="77">
        <v>0</v>
      </c>
      <c r="CY3628" s="77">
        <v>0</v>
      </c>
      <c r="CZ3628" s="77">
        <v>0</v>
      </c>
      <c r="DA3628" s="77">
        <v>0</v>
      </c>
      <c r="DB3628" s="77">
        <v>5.2405583313015391</v>
      </c>
      <c r="DC3628" s="77">
        <v>0.69641821681223248</v>
      </c>
      <c r="DD3628" s="77">
        <v>2.9419641522810172</v>
      </c>
      <c r="DE3628" s="77">
        <v>1.6021759622082901</v>
      </c>
      <c r="DF3628" s="77">
        <v>0.3606876487424131</v>
      </c>
      <c r="DG3628" s="77">
        <v>0</v>
      </c>
      <c r="DH3628" s="77">
        <v>0</v>
      </c>
      <c r="DI3628" s="77">
        <v>0</v>
      </c>
      <c r="DJ3628" s="77">
        <v>9.7016212320748823E-6</v>
      </c>
      <c r="DL3628" s="77">
        <v>0</v>
      </c>
      <c r="DM3628" s="77">
        <v>3.4992549511865622E-6</v>
      </c>
      <c r="DN3628" s="77">
        <v>3.4992549511865622E-6</v>
      </c>
      <c r="DO3628" s="77">
        <v>0</v>
      </c>
      <c r="DP3628" s="77">
        <v>0</v>
      </c>
      <c r="DQ3628" s="77">
        <v>0</v>
      </c>
      <c r="DR3628" s="77">
        <v>0</v>
      </c>
      <c r="DS3628" s="77">
        <v>0</v>
      </c>
      <c r="DT3628" s="77">
        <v>0</v>
      </c>
      <c r="DU3628" s="77">
        <v>0</v>
      </c>
      <c r="DV3628" s="77">
        <v>0</v>
      </c>
      <c r="DW3628" s="77">
        <v>0</v>
      </c>
      <c r="GE3628" s="77" t="s">
        <v>427</v>
      </c>
      <c r="GF3628" s="77" t="s">
        <v>155</v>
      </c>
      <c r="GG3628" s="77" t="s">
        <v>454</v>
      </c>
      <c r="GH3628" s="77" t="s">
        <v>481</v>
      </c>
      <c r="GI3628" s="77">
        <v>2021</v>
      </c>
      <c r="GJ3628" s="77" t="s">
        <v>303</v>
      </c>
      <c r="GK3628" s="77">
        <v>7205.5312760231927</v>
      </c>
      <c r="GL3628" s="77">
        <v>68.339461</v>
      </c>
      <c r="GM3628" s="77">
        <v>2021</v>
      </c>
      <c r="GN3628" s="77" t="s">
        <v>175</v>
      </c>
      <c r="GO3628" s="77">
        <v>5.3000000000000005E-2</v>
      </c>
      <c r="GP3628" s="77">
        <v>3</v>
      </c>
      <c r="GQ3628" s="77">
        <v>0</v>
      </c>
      <c r="GR3628" s="77" t="s">
        <v>423</v>
      </c>
      <c r="GS3628" s="77">
        <v>5.5966209081309407E-2</v>
      </c>
      <c r="GT3628" s="77">
        <v>403.26626993582818</v>
      </c>
      <c r="GU3628" s="77">
        <v>5.5966209081309407E-2</v>
      </c>
      <c r="GV3628" s="77">
        <v>403.26626993582818</v>
      </c>
      <c r="GW3628" s="77">
        <v>0</v>
      </c>
      <c r="GX3628" s="77">
        <v>0</v>
      </c>
      <c r="GY3628" s="77">
        <v>0</v>
      </c>
      <c r="GZ3628" s="77">
        <v>0</v>
      </c>
    </row>
    <row r="3629" spans="98:208" x14ac:dyDescent="0.25">
      <c r="CT3629" s="77" t="s">
        <v>155</v>
      </c>
      <c r="CU3629" s="77" t="s">
        <v>497</v>
      </c>
      <c r="CV3629" s="77" t="s">
        <v>467</v>
      </c>
      <c r="CW3629" s="77">
        <v>2021</v>
      </c>
      <c r="CX3629" s="77">
        <v>0</v>
      </c>
      <c r="CY3629" s="77">
        <v>0</v>
      </c>
      <c r="CZ3629" s="77">
        <v>0</v>
      </c>
      <c r="DA3629" s="77">
        <v>0</v>
      </c>
      <c r="DB3629" s="77">
        <v>5.2405583313015391</v>
      </c>
      <c r="DC3629" s="77">
        <v>0.69641821681223248</v>
      </c>
      <c r="DD3629" s="77">
        <v>2.9419641522810172</v>
      </c>
      <c r="DE3629" s="77">
        <v>1.6021759622082901</v>
      </c>
      <c r="DF3629" s="77">
        <v>0.3606876487424131</v>
      </c>
      <c r="DG3629" s="77">
        <v>0.3606876487424131</v>
      </c>
      <c r="DH3629" s="77">
        <v>0</v>
      </c>
      <c r="DI3629" s="77">
        <v>0</v>
      </c>
      <c r="DJ3629" s="77">
        <v>9.7016212320748823E-6</v>
      </c>
      <c r="DL3629" s="77">
        <v>0</v>
      </c>
      <c r="DM3629" s="77">
        <v>3.4992549511865622E-6</v>
      </c>
      <c r="DN3629" s="77">
        <v>3.4992549511865622E-6</v>
      </c>
      <c r="DO3629" s="77">
        <v>0</v>
      </c>
      <c r="DP3629" s="77">
        <v>3.4992549511865622E-6</v>
      </c>
      <c r="DQ3629" s="77">
        <v>3.4992549511865622E-6</v>
      </c>
      <c r="DR3629" s="77">
        <v>0</v>
      </c>
      <c r="DS3629" s="77">
        <v>0</v>
      </c>
      <c r="DT3629" s="77">
        <v>0</v>
      </c>
      <c r="DU3629" s="77">
        <v>0</v>
      </c>
      <c r="DV3629" s="77">
        <v>0</v>
      </c>
      <c r="DW3629" s="77">
        <v>0</v>
      </c>
      <c r="GE3629" s="77" t="s">
        <v>422</v>
      </c>
      <c r="GF3629" s="77" t="s">
        <v>155</v>
      </c>
      <c r="GG3629" s="77" t="s">
        <v>454</v>
      </c>
      <c r="GH3629" s="77" t="s">
        <v>481</v>
      </c>
      <c r="GI3629" s="77">
        <v>2022</v>
      </c>
      <c r="GJ3629" s="77" t="s">
        <v>305</v>
      </c>
      <c r="GK3629" s="77">
        <v>409.22373582044048</v>
      </c>
      <c r="GL3629" s="77">
        <v>68.339461</v>
      </c>
      <c r="GM3629" s="77">
        <v>2022</v>
      </c>
      <c r="GN3629" s="77" t="s">
        <v>175</v>
      </c>
      <c r="GO3629" s="77">
        <v>0.13250000000000001</v>
      </c>
      <c r="GP3629" s="77">
        <v>3</v>
      </c>
      <c r="GQ3629" s="77">
        <v>0</v>
      </c>
      <c r="GR3629" s="77" t="s">
        <v>423</v>
      </c>
      <c r="GS3629" s="77">
        <v>0.1527377521613833</v>
      </c>
      <c r="GT3629" s="77">
        <v>62.50391354029783</v>
      </c>
      <c r="GU3629" s="77">
        <v>0.1527377521613833</v>
      </c>
      <c r="GV3629" s="77">
        <v>62.50391354029783</v>
      </c>
      <c r="GW3629" s="77">
        <v>0.1527377521613833</v>
      </c>
      <c r="GX3629" s="77">
        <v>62.50391354029783</v>
      </c>
      <c r="GY3629" s="77">
        <v>0</v>
      </c>
      <c r="GZ3629" s="77">
        <v>0</v>
      </c>
    </row>
    <row r="3630" spans="98:208" x14ac:dyDescent="0.25">
      <c r="CT3630" s="77" t="s">
        <v>155</v>
      </c>
      <c r="CU3630" s="77" t="s">
        <v>497</v>
      </c>
      <c r="CV3630" s="77" t="s">
        <v>467</v>
      </c>
      <c r="CW3630" s="77">
        <v>2022</v>
      </c>
      <c r="CX3630" s="77">
        <v>0</v>
      </c>
      <c r="CY3630" s="77">
        <v>0</v>
      </c>
      <c r="CZ3630" s="77">
        <v>0</v>
      </c>
      <c r="DA3630" s="77">
        <v>0</v>
      </c>
      <c r="DB3630" s="77">
        <v>5.2405583313015391</v>
      </c>
      <c r="DC3630" s="77">
        <v>0.69641821681223248</v>
      </c>
      <c r="DD3630" s="77">
        <v>2.9419641522810172</v>
      </c>
      <c r="DE3630" s="77">
        <v>1.6021759622082901</v>
      </c>
      <c r="DF3630" s="77">
        <v>0.3606876487424131</v>
      </c>
      <c r="DG3630" s="77">
        <v>0.3606876487424131</v>
      </c>
      <c r="DH3630" s="77">
        <v>0.3606876487424131</v>
      </c>
      <c r="DI3630" s="77">
        <v>0</v>
      </c>
      <c r="DJ3630" s="77">
        <v>9.7016212320748823E-6</v>
      </c>
      <c r="DL3630" s="77">
        <v>0</v>
      </c>
      <c r="DM3630" s="77">
        <v>3.4992549511865622E-6</v>
      </c>
      <c r="DN3630" s="77">
        <v>3.4992549511865622E-6</v>
      </c>
      <c r="DO3630" s="77">
        <v>0</v>
      </c>
      <c r="DP3630" s="77">
        <v>3.4992549511865622E-6</v>
      </c>
      <c r="DQ3630" s="77">
        <v>3.4992549511865622E-6</v>
      </c>
      <c r="DR3630" s="77">
        <v>0</v>
      </c>
      <c r="DS3630" s="77">
        <v>3.4992549511865622E-6</v>
      </c>
      <c r="DT3630" s="77">
        <v>3.4992549511865622E-6</v>
      </c>
      <c r="DU3630" s="77">
        <v>0</v>
      </c>
      <c r="DV3630" s="77">
        <v>0</v>
      </c>
      <c r="DW3630" s="77">
        <v>0</v>
      </c>
      <c r="GE3630" s="77" t="s">
        <v>425</v>
      </c>
      <c r="GF3630" s="77" t="s">
        <v>155</v>
      </c>
      <c r="GG3630" s="77" t="s">
        <v>454</v>
      </c>
      <c r="GH3630" s="77" t="s">
        <v>481</v>
      </c>
      <c r="GI3630" s="77">
        <v>2022</v>
      </c>
      <c r="GJ3630" s="77" t="s">
        <v>301</v>
      </c>
      <c r="GK3630" s="77">
        <v>13469.08781237654</v>
      </c>
      <c r="GL3630" s="77">
        <v>68.339461</v>
      </c>
      <c r="GM3630" s="77">
        <v>2022</v>
      </c>
      <c r="GN3630" s="77" t="s">
        <v>175</v>
      </c>
      <c r="GO3630" s="77">
        <v>5.3000000000000005E-2</v>
      </c>
      <c r="GP3630" s="77">
        <v>3</v>
      </c>
      <c r="GQ3630" s="77">
        <v>0</v>
      </c>
      <c r="GR3630" s="77" t="s">
        <v>423</v>
      </c>
      <c r="GS3630" s="77">
        <v>5.5966209081309407E-2</v>
      </c>
      <c r="GT3630" s="77">
        <v>753.81378464198178</v>
      </c>
      <c r="GU3630" s="77">
        <v>5.5966209081309407E-2</v>
      </c>
      <c r="GV3630" s="77">
        <v>753.81378464198178</v>
      </c>
      <c r="GW3630" s="77">
        <v>5.5966209081309407E-2</v>
      </c>
      <c r="GX3630" s="77">
        <v>753.81378464198178</v>
      </c>
      <c r="GY3630" s="77">
        <v>0</v>
      </c>
      <c r="GZ3630" s="77">
        <v>0</v>
      </c>
    </row>
    <row r="3631" spans="98:208" x14ac:dyDescent="0.25">
      <c r="CT3631" s="77" t="s">
        <v>155</v>
      </c>
      <c r="CU3631" s="77" t="s">
        <v>497</v>
      </c>
      <c r="CV3631" s="77" t="s">
        <v>467</v>
      </c>
      <c r="CW3631" s="77">
        <v>2023</v>
      </c>
      <c r="CX3631" s="77">
        <v>0</v>
      </c>
      <c r="CY3631" s="77">
        <v>0</v>
      </c>
      <c r="CZ3631" s="77">
        <v>0</v>
      </c>
      <c r="DA3631" s="77">
        <v>0</v>
      </c>
      <c r="DB3631" s="77">
        <v>5.4750346070077649</v>
      </c>
      <c r="DC3631" s="77">
        <v>0.71896016785821382</v>
      </c>
      <c r="DD3631" s="77">
        <v>3.0714971986151038</v>
      </c>
      <c r="DE3631" s="77">
        <v>1.6845772405344479</v>
      </c>
      <c r="DF3631" s="77">
        <v>0</v>
      </c>
      <c r="DG3631" s="77">
        <v>0.37599181639994961</v>
      </c>
      <c r="DH3631" s="77">
        <v>0.37599181639994961</v>
      </c>
      <c r="DI3631" s="77">
        <v>0.37599181639994961</v>
      </c>
      <c r="DJ3631" s="77">
        <v>9.7016212320748823E-6</v>
      </c>
      <c r="DL3631" s="77">
        <v>0</v>
      </c>
      <c r="DM3631" s="77">
        <v>0</v>
      </c>
      <c r="DN3631" s="77">
        <v>0</v>
      </c>
      <c r="DO3631" s="77">
        <v>0</v>
      </c>
      <c r="DP3631" s="77">
        <v>3.6477301890721519E-6</v>
      </c>
      <c r="DQ3631" s="77">
        <v>3.6477301890721519E-6</v>
      </c>
      <c r="DR3631" s="77">
        <v>0</v>
      </c>
      <c r="DS3631" s="77">
        <v>3.6477301890721519E-6</v>
      </c>
      <c r="DT3631" s="77">
        <v>3.6477301890721519E-6</v>
      </c>
      <c r="DU3631" s="77">
        <v>0</v>
      </c>
      <c r="DV3631" s="77">
        <v>3.6477301890721519E-6</v>
      </c>
      <c r="DW3631" s="77">
        <v>3.6477301890721519E-6</v>
      </c>
      <c r="GE3631" s="77" t="s">
        <v>427</v>
      </c>
      <c r="GF3631" s="77" t="s">
        <v>155</v>
      </c>
      <c r="GG3631" s="77" t="s">
        <v>454</v>
      </c>
      <c r="GH3631" s="77" t="s">
        <v>481</v>
      </c>
      <c r="GI3631" s="77">
        <v>2022</v>
      </c>
      <c r="GJ3631" s="77" t="s">
        <v>303</v>
      </c>
      <c r="GK3631" s="77">
        <v>7205.5312760231927</v>
      </c>
      <c r="GL3631" s="77">
        <v>68.339461</v>
      </c>
      <c r="GM3631" s="77">
        <v>2022</v>
      </c>
      <c r="GN3631" s="77" t="s">
        <v>175</v>
      </c>
      <c r="GO3631" s="77">
        <v>5.3000000000000005E-2</v>
      </c>
      <c r="GP3631" s="77">
        <v>3</v>
      </c>
      <c r="GQ3631" s="77">
        <v>0</v>
      </c>
      <c r="GR3631" s="77" t="s">
        <v>423</v>
      </c>
      <c r="GS3631" s="77">
        <v>5.5966209081309407E-2</v>
      </c>
      <c r="GT3631" s="77">
        <v>403.26626993582818</v>
      </c>
      <c r="GU3631" s="77">
        <v>5.5966209081309407E-2</v>
      </c>
      <c r="GV3631" s="77">
        <v>403.26626993582818</v>
      </c>
      <c r="GW3631" s="77">
        <v>5.5966209081309407E-2</v>
      </c>
      <c r="GX3631" s="77">
        <v>403.26626993582818</v>
      </c>
      <c r="GY3631" s="77">
        <v>0</v>
      </c>
      <c r="GZ3631" s="77">
        <v>0</v>
      </c>
    </row>
    <row r="3632" spans="98:208" x14ac:dyDescent="0.25">
      <c r="CT3632" s="77" t="s">
        <v>155</v>
      </c>
      <c r="CU3632" s="77" t="s">
        <v>497</v>
      </c>
      <c r="CV3632" s="77" t="s">
        <v>467</v>
      </c>
      <c r="CW3632" s="77">
        <v>2024</v>
      </c>
      <c r="CX3632" s="77">
        <v>0</v>
      </c>
      <c r="CY3632" s="77">
        <v>0</v>
      </c>
      <c r="CZ3632" s="77">
        <v>0</v>
      </c>
      <c r="DA3632" s="77">
        <v>0</v>
      </c>
      <c r="DB3632" s="77">
        <v>5.4750346070077649</v>
      </c>
      <c r="DC3632" s="77">
        <v>0.71896016785821382</v>
      </c>
      <c r="DD3632" s="77">
        <v>3.0714971986151038</v>
      </c>
      <c r="DE3632" s="77">
        <v>1.6845772405344479</v>
      </c>
      <c r="DF3632" s="77">
        <v>0</v>
      </c>
      <c r="DG3632" s="77">
        <v>0</v>
      </c>
      <c r="DH3632" s="77">
        <v>0.37599181639994961</v>
      </c>
      <c r="DI3632" s="77">
        <v>0.37599181639994961</v>
      </c>
      <c r="DJ3632" s="77">
        <v>9.7016212320748823E-6</v>
      </c>
      <c r="DL3632" s="77">
        <v>0</v>
      </c>
      <c r="DM3632" s="77">
        <v>0</v>
      </c>
      <c r="DN3632" s="77">
        <v>0</v>
      </c>
      <c r="DO3632" s="77">
        <v>0</v>
      </c>
      <c r="DP3632" s="77">
        <v>0</v>
      </c>
      <c r="DQ3632" s="77">
        <v>0</v>
      </c>
      <c r="DR3632" s="77">
        <v>0</v>
      </c>
      <c r="DS3632" s="77">
        <v>3.6477301890721519E-6</v>
      </c>
      <c r="DT3632" s="77">
        <v>3.6477301890721519E-6</v>
      </c>
      <c r="DU3632" s="77">
        <v>0</v>
      </c>
      <c r="DV3632" s="77">
        <v>3.6477301890721519E-6</v>
      </c>
      <c r="DW3632" s="77">
        <v>3.6477301890721519E-6</v>
      </c>
      <c r="GE3632" s="77" t="s">
        <v>422</v>
      </c>
      <c r="GF3632" s="77" t="s">
        <v>155</v>
      </c>
      <c r="GG3632" s="77" t="s">
        <v>454</v>
      </c>
      <c r="GH3632" s="77" t="s">
        <v>481</v>
      </c>
      <c r="GI3632" s="77">
        <v>2023</v>
      </c>
      <c r="GJ3632" s="77" t="s">
        <v>305</v>
      </c>
      <c r="GK3632" s="77">
        <v>428.60232122030828</v>
      </c>
      <c r="GL3632" s="77">
        <v>68.339461</v>
      </c>
      <c r="GM3632" s="77">
        <v>2023</v>
      </c>
      <c r="GN3632" s="77" t="s">
        <v>175</v>
      </c>
      <c r="GO3632" s="77">
        <v>0.13250000000000001</v>
      </c>
      <c r="GP3632" s="77">
        <v>3</v>
      </c>
      <c r="GQ3632" s="77">
        <v>0</v>
      </c>
      <c r="GR3632" s="77" t="s">
        <v>423</v>
      </c>
      <c r="GS3632" s="77">
        <v>0</v>
      </c>
      <c r="GT3632" s="77">
        <v>0</v>
      </c>
      <c r="GU3632" s="77">
        <v>0.1527377521613833</v>
      </c>
      <c r="GV3632" s="77">
        <v>65.463755114341041</v>
      </c>
      <c r="GW3632" s="77">
        <v>0.1527377521613833</v>
      </c>
      <c r="GX3632" s="77">
        <v>65.463755114341041</v>
      </c>
      <c r="GY3632" s="77">
        <v>0.1527377521613833</v>
      </c>
      <c r="GZ3632" s="77">
        <v>65.463755114341041</v>
      </c>
    </row>
    <row r="3633" spans="98:208" x14ac:dyDescent="0.25">
      <c r="CT3633" s="77" t="s">
        <v>155</v>
      </c>
      <c r="CU3633" s="77" t="s">
        <v>497</v>
      </c>
      <c r="CV3633" s="77" t="s">
        <v>467</v>
      </c>
      <c r="CW3633" s="77">
        <v>2025</v>
      </c>
      <c r="CX3633" s="77">
        <v>0</v>
      </c>
      <c r="CY3633" s="77">
        <v>0</v>
      </c>
      <c r="CZ3633" s="77">
        <v>0</v>
      </c>
      <c r="DA3633" s="77">
        <v>0</v>
      </c>
      <c r="DB3633" s="77">
        <v>5.4750346070077649</v>
      </c>
      <c r="DC3633" s="77">
        <v>0.71896016785821382</v>
      </c>
      <c r="DD3633" s="77">
        <v>3.0714971986151038</v>
      </c>
      <c r="DE3633" s="77">
        <v>1.6845772405344479</v>
      </c>
      <c r="DF3633" s="77">
        <v>0</v>
      </c>
      <c r="DG3633" s="77">
        <v>0</v>
      </c>
      <c r="DH3633" s="77">
        <v>0</v>
      </c>
      <c r="DI3633" s="77">
        <v>0.37599181639994961</v>
      </c>
      <c r="DJ3633" s="77">
        <v>9.7016212320748823E-6</v>
      </c>
      <c r="DL3633" s="77">
        <v>0</v>
      </c>
      <c r="DM3633" s="77">
        <v>0</v>
      </c>
      <c r="DN3633" s="77">
        <v>0</v>
      </c>
      <c r="DO3633" s="77">
        <v>0</v>
      </c>
      <c r="DP3633" s="77">
        <v>0</v>
      </c>
      <c r="DQ3633" s="77">
        <v>0</v>
      </c>
      <c r="DR3633" s="77">
        <v>0</v>
      </c>
      <c r="DS3633" s="77">
        <v>0</v>
      </c>
      <c r="DT3633" s="77">
        <v>0</v>
      </c>
      <c r="DU3633" s="77">
        <v>0</v>
      </c>
      <c r="DV3633" s="77">
        <v>3.6477301890721519E-6</v>
      </c>
      <c r="DW3633" s="77">
        <v>3.6477301890721519E-6</v>
      </c>
      <c r="GE3633" s="77" t="s">
        <v>425</v>
      </c>
      <c r="GF3633" s="77" t="s">
        <v>155</v>
      </c>
      <c r="GG3633" s="77" t="s">
        <v>454</v>
      </c>
      <c r="GH3633" s="77" t="s">
        <v>481</v>
      </c>
      <c r="GI3633" s="77">
        <v>2023</v>
      </c>
      <c r="GJ3633" s="77" t="s">
        <v>301</v>
      </c>
      <c r="GK3633" s="77">
        <v>13939.560973455909</v>
      </c>
      <c r="GL3633" s="77">
        <v>68.339461</v>
      </c>
      <c r="GM3633" s="77">
        <v>2023</v>
      </c>
      <c r="GN3633" s="77" t="s">
        <v>175</v>
      </c>
      <c r="GO3633" s="77">
        <v>5.3000000000000005E-2</v>
      </c>
      <c r="GP3633" s="77">
        <v>3</v>
      </c>
      <c r="GQ3633" s="77">
        <v>0</v>
      </c>
      <c r="GR3633" s="77" t="s">
        <v>423</v>
      </c>
      <c r="GS3633" s="77">
        <v>0</v>
      </c>
      <c r="GT3633" s="77">
        <v>0</v>
      </c>
      <c r="GU3633" s="77">
        <v>5.5966209081309407E-2</v>
      </c>
      <c r="GV3633" s="77">
        <v>780.14438394209435</v>
      </c>
      <c r="GW3633" s="77">
        <v>5.5966209081309407E-2</v>
      </c>
      <c r="GX3633" s="77">
        <v>780.14438394209435</v>
      </c>
      <c r="GY3633" s="77">
        <v>5.5966209081309407E-2</v>
      </c>
      <c r="GZ3633" s="77">
        <v>780.14438394209435</v>
      </c>
    </row>
    <row r="3634" spans="98:208" x14ac:dyDescent="0.25">
      <c r="CT3634" s="77" t="s">
        <v>155</v>
      </c>
      <c r="CU3634" s="77" t="s">
        <v>497</v>
      </c>
      <c r="CV3634" s="77" t="s">
        <v>474</v>
      </c>
      <c r="CW3634" s="77">
        <v>2020</v>
      </c>
      <c r="CX3634" s="77">
        <v>0</v>
      </c>
      <c r="CY3634" s="77">
        <v>0</v>
      </c>
      <c r="CZ3634" s="77">
        <v>0</v>
      </c>
      <c r="DA3634" s="77">
        <v>0</v>
      </c>
      <c r="DB3634" s="77">
        <v>7.7900575334980474E-2</v>
      </c>
      <c r="DC3634" s="77">
        <v>3.6425060683969453E-2</v>
      </c>
      <c r="DD3634" s="77">
        <v>1.5808724525439161E-3</v>
      </c>
      <c r="DE3634" s="77">
        <v>3.9894642198467112E-2</v>
      </c>
      <c r="DF3634" s="77">
        <v>7.8847092159248684E-3</v>
      </c>
      <c r="DG3634" s="77">
        <v>0</v>
      </c>
      <c r="DH3634" s="77">
        <v>0</v>
      </c>
      <c r="DI3634" s="77">
        <v>0</v>
      </c>
      <c r="DJ3634" s="77">
        <v>1.3330746198144441E-4</v>
      </c>
      <c r="DL3634" s="77">
        <v>0</v>
      </c>
      <c r="DM3634" s="77">
        <v>1.0510905740366487E-6</v>
      </c>
      <c r="DN3634" s="77">
        <v>1.0510905740366487E-6</v>
      </c>
      <c r="DO3634" s="77">
        <v>0</v>
      </c>
      <c r="DP3634" s="77">
        <v>0</v>
      </c>
      <c r="DQ3634" s="77">
        <v>0</v>
      </c>
      <c r="DR3634" s="77">
        <v>0</v>
      </c>
      <c r="DS3634" s="77">
        <v>0</v>
      </c>
      <c r="DT3634" s="77">
        <v>0</v>
      </c>
      <c r="DU3634" s="77">
        <v>0</v>
      </c>
      <c r="DV3634" s="77">
        <v>0</v>
      </c>
      <c r="DW3634" s="77">
        <v>0</v>
      </c>
      <c r="GE3634" s="77" t="s">
        <v>427</v>
      </c>
      <c r="GF3634" s="77" t="s">
        <v>155</v>
      </c>
      <c r="GG3634" s="77" t="s">
        <v>454</v>
      </c>
      <c r="GH3634" s="77" t="s">
        <v>481</v>
      </c>
      <c r="GI3634" s="77">
        <v>2023</v>
      </c>
      <c r="GJ3634" s="77" t="s">
        <v>303</v>
      </c>
      <c r="GK3634" s="77">
        <v>7467.8148194519936</v>
      </c>
      <c r="GL3634" s="77">
        <v>68.339461</v>
      </c>
      <c r="GM3634" s="77">
        <v>2023</v>
      </c>
      <c r="GN3634" s="77" t="s">
        <v>175</v>
      </c>
      <c r="GO3634" s="77">
        <v>5.3000000000000005E-2</v>
      </c>
      <c r="GP3634" s="77">
        <v>3</v>
      </c>
      <c r="GQ3634" s="77">
        <v>0</v>
      </c>
      <c r="GR3634" s="77" t="s">
        <v>423</v>
      </c>
      <c r="GS3634" s="77">
        <v>0</v>
      </c>
      <c r="GT3634" s="77">
        <v>0</v>
      </c>
      <c r="GU3634" s="77">
        <v>5.5966209081309407E-2</v>
      </c>
      <c r="GV3634" s="77">
        <v>417.94528556595111</v>
      </c>
      <c r="GW3634" s="77">
        <v>5.5966209081309407E-2</v>
      </c>
      <c r="GX3634" s="77">
        <v>417.94528556595111</v>
      </c>
      <c r="GY3634" s="77">
        <v>5.5966209081309407E-2</v>
      </c>
      <c r="GZ3634" s="77">
        <v>417.94528556595111</v>
      </c>
    </row>
    <row r="3635" spans="98:208" x14ac:dyDescent="0.25">
      <c r="CT3635" s="77" t="s">
        <v>155</v>
      </c>
      <c r="CU3635" s="77" t="s">
        <v>497</v>
      </c>
      <c r="CV3635" s="77" t="s">
        <v>474</v>
      </c>
      <c r="CW3635" s="77">
        <v>2021</v>
      </c>
      <c r="CX3635" s="77">
        <v>0</v>
      </c>
      <c r="CY3635" s="77">
        <v>0</v>
      </c>
      <c r="CZ3635" s="77">
        <v>0</v>
      </c>
      <c r="DA3635" s="77">
        <v>0</v>
      </c>
      <c r="DB3635" s="77">
        <v>7.7900575334980474E-2</v>
      </c>
      <c r="DC3635" s="77">
        <v>3.6425060683969453E-2</v>
      </c>
      <c r="DD3635" s="77">
        <v>1.5808724525439161E-3</v>
      </c>
      <c r="DE3635" s="77">
        <v>3.9894642198467112E-2</v>
      </c>
      <c r="DF3635" s="77">
        <v>7.8847092159248684E-3</v>
      </c>
      <c r="DG3635" s="77">
        <v>7.8847092159248684E-3</v>
      </c>
      <c r="DH3635" s="77">
        <v>0</v>
      </c>
      <c r="DI3635" s="77">
        <v>0</v>
      </c>
      <c r="DJ3635" s="77">
        <v>1.3330746198144441E-4</v>
      </c>
      <c r="DL3635" s="77">
        <v>0</v>
      </c>
      <c r="DM3635" s="77">
        <v>1.0510905740366487E-6</v>
      </c>
      <c r="DN3635" s="77">
        <v>1.0510905740366487E-6</v>
      </c>
      <c r="DO3635" s="77">
        <v>0</v>
      </c>
      <c r="DP3635" s="77">
        <v>1.0510905740366487E-6</v>
      </c>
      <c r="DQ3635" s="77">
        <v>1.0510905740366487E-6</v>
      </c>
      <c r="DR3635" s="77">
        <v>0</v>
      </c>
      <c r="DS3635" s="77">
        <v>0</v>
      </c>
      <c r="DT3635" s="77">
        <v>0</v>
      </c>
      <c r="DU3635" s="77">
        <v>0</v>
      </c>
      <c r="DV3635" s="77">
        <v>0</v>
      </c>
      <c r="DW3635" s="77">
        <v>0</v>
      </c>
      <c r="GE3635" s="77" t="s">
        <v>422</v>
      </c>
      <c r="GF3635" s="77" t="s">
        <v>155</v>
      </c>
      <c r="GG3635" s="77" t="s">
        <v>454</v>
      </c>
      <c r="GH3635" s="77" t="s">
        <v>481</v>
      </c>
      <c r="GI3635" s="77">
        <v>2024</v>
      </c>
      <c r="GJ3635" s="77" t="s">
        <v>305</v>
      </c>
      <c r="GK3635" s="77">
        <v>428.60232122030828</v>
      </c>
      <c r="GL3635" s="77">
        <v>68.339461</v>
      </c>
      <c r="GM3635" s="77">
        <v>2024</v>
      </c>
      <c r="GN3635" s="77" t="s">
        <v>175</v>
      </c>
      <c r="GO3635" s="77">
        <v>0.13250000000000001</v>
      </c>
      <c r="GP3635" s="77">
        <v>3</v>
      </c>
      <c r="GQ3635" s="77">
        <v>0</v>
      </c>
      <c r="GR3635" s="77" t="s">
        <v>423</v>
      </c>
      <c r="GS3635" s="77">
        <v>0</v>
      </c>
      <c r="GT3635" s="77">
        <v>0</v>
      </c>
      <c r="GU3635" s="77">
        <v>0</v>
      </c>
      <c r="GV3635" s="77">
        <v>0</v>
      </c>
      <c r="GW3635" s="77">
        <v>0.1527377521613833</v>
      </c>
      <c r="GX3635" s="77">
        <v>65.463755114341041</v>
      </c>
      <c r="GY3635" s="77">
        <v>0.1527377521613833</v>
      </c>
      <c r="GZ3635" s="77">
        <v>65.463755114341041</v>
      </c>
    </row>
    <row r="3636" spans="98:208" x14ac:dyDescent="0.25">
      <c r="CT3636" s="77" t="s">
        <v>155</v>
      </c>
      <c r="CU3636" s="77" t="s">
        <v>497</v>
      </c>
      <c r="CV3636" s="77" t="s">
        <v>474</v>
      </c>
      <c r="CW3636" s="77">
        <v>2022</v>
      </c>
      <c r="CX3636" s="77">
        <v>0</v>
      </c>
      <c r="CY3636" s="77">
        <v>0</v>
      </c>
      <c r="CZ3636" s="77">
        <v>0</v>
      </c>
      <c r="DA3636" s="77">
        <v>0</v>
      </c>
      <c r="DB3636" s="77">
        <v>7.7900575334980474E-2</v>
      </c>
      <c r="DC3636" s="77">
        <v>3.6425060683969453E-2</v>
      </c>
      <c r="DD3636" s="77">
        <v>1.5808724525439161E-3</v>
      </c>
      <c r="DE3636" s="77">
        <v>3.9894642198467112E-2</v>
      </c>
      <c r="DF3636" s="77">
        <v>7.8847092159248684E-3</v>
      </c>
      <c r="DG3636" s="77">
        <v>7.8847092159248684E-3</v>
      </c>
      <c r="DH3636" s="77">
        <v>7.8847092159248684E-3</v>
      </c>
      <c r="DI3636" s="77">
        <v>0</v>
      </c>
      <c r="DJ3636" s="77">
        <v>1.3330746198144441E-4</v>
      </c>
      <c r="DL3636" s="77">
        <v>0</v>
      </c>
      <c r="DM3636" s="77">
        <v>1.0510905740366487E-6</v>
      </c>
      <c r="DN3636" s="77">
        <v>1.0510905740366487E-6</v>
      </c>
      <c r="DO3636" s="77">
        <v>0</v>
      </c>
      <c r="DP3636" s="77">
        <v>1.0510905740366487E-6</v>
      </c>
      <c r="DQ3636" s="77">
        <v>1.0510905740366487E-6</v>
      </c>
      <c r="DR3636" s="77">
        <v>0</v>
      </c>
      <c r="DS3636" s="77">
        <v>1.0510905740366487E-6</v>
      </c>
      <c r="DT3636" s="77">
        <v>1.0510905740366487E-6</v>
      </c>
      <c r="DU3636" s="77">
        <v>0</v>
      </c>
      <c r="DV3636" s="77">
        <v>0</v>
      </c>
      <c r="DW3636" s="77">
        <v>0</v>
      </c>
      <c r="GE3636" s="77" t="s">
        <v>425</v>
      </c>
      <c r="GF3636" s="77" t="s">
        <v>155</v>
      </c>
      <c r="GG3636" s="77" t="s">
        <v>454</v>
      </c>
      <c r="GH3636" s="77" t="s">
        <v>481</v>
      </c>
      <c r="GI3636" s="77">
        <v>2024</v>
      </c>
      <c r="GJ3636" s="77" t="s">
        <v>301</v>
      </c>
      <c r="GK3636" s="77">
        <v>13939.560973455909</v>
      </c>
      <c r="GL3636" s="77">
        <v>68.339461</v>
      </c>
      <c r="GM3636" s="77">
        <v>2024</v>
      </c>
      <c r="GN3636" s="77" t="s">
        <v>175</v>
      </c>
      <c r="GO3636" s="77">
        <v>5.3000000000000005E-2</v>
      </c>
      <c r="GP3636" s="77">
        <v>3</v>
      </c>
      <c r="GQ3636" s="77">
        <v>0</v>
      </c>
      <c r="GR3636" s="77" t="s">
        <v>423</v>
      </c>
      <c r="GS3636" s="77">
        <v>0</v>
      </c>
      <c r="GT3636" s="77">
        <v>0</v>
      </c>
      <c r="GU3636" s="77">
        <v>0</v>
      </c>
      <c r="GV3636" s="77">
        <v>0</v>
      </c>
      <c r="GW3636" s="77">
        <v>5.5966209081309407E-2</v>
      </c>
      <c r="GX3636" s="77">
        <v>780.14438394209435</v>
      </c>
      <c r="GY3636" s="77">
        <v>5.5966209081309407E-2</v>
      </c>
      <c r="GZ3636" s="77">
        <v>780.14438394209435</v>
      </c>
    </row>
    <row r="3637" spans="98:208" x14ac:dyDescent="0.25">
      <c r="CT3637" s="77" t="s">
        <v>155</v>
      </c>
      <c r="CU3637" s="77" t="s">
        <v>497</v>
      </c>
      <c r="CV3637" s="77" t="s">
        <v>474</v>
      </c>
      <c r="CW3637" s="77">
        <v>2023</v>
      </c>
      <c r="CX3637" s="77">
        <v>0</v>
      </c>
      <c r="CY3637" s="77">
        <v>0</v>
      </c>
      <c r="CZ3637" s="77">
        <v>0</v>
      </c>
      <c r="DA3637" s="77">
        <v>0</v>
      </c>
      <c r="DB3637" s="77">
        <v>8.0408269037010233E-2</v>
      </c>
      <c r="DC3637" s="77">
        <v>3.7590224611406181E-2</v>
      </c>
      <c r="DD3637" s="77">
        <v>1.6314334115694121E-3</v>
      </c>
      <c r="DE3637" s="77">
        <v>4.1186611014034633E-2</v>
      </c>
      <c r="DF3637" s="77">
        <v>0</v>
      </c>
      <c r="DG3637" s="77">
        <v>8.1378100371638385E-3</v>
      </c>
      <c r="DH3637" s="77">
        <v>8.1378100371638385E-3</v>
      </c>
      <c r="DI3637" s="77">
        <v>8.1378100371638385E-3</v>
      </c>
      <c r="DJ3637" s="77">
        <v>1.3330746198144441E-4</v>
      </c>
      <c r="DL3637" s="77">
        <v>0</v>
      </c>
      <c r="DM3637" s="77">
        <v>0</v>
      </c>
      <c r="DN3637" s="77">
        <v>0</v>
      </c>
      <c r="DO3637" s="77">
        <v>0</v>
      </c>
      <c r="DP3637" s="77">
        <v>1.0848308021414351E-6</v>
      </c>
      <c r="DQ3637" s="77">
        <v>1.0848308021414351E-6</v>
      </c>
      <c r="DR3637" s="77">
        <v>0</v>
      </c>
      <c r="DS3637" s="77">
        <v>1.0848308021414351E-6</v>
      </c>
      <c r="DT3637" s="77">
        <v>1.0848308021414351E-6</v>
      </c>
      <c r="DU3637" s="77">
        <v>0</v>
      </c>
      <c r="DV3637" s="77">
        <v>1.0848308021414351E-6</v>
      </c>
      <c r="DW3637" s="77">
        <v>1.0848308021414351E-6</v>
      </c>
      <c r="GE3637" s="77" t="s">
        <v>427</v>
      </c>
      <c r="GF3637" s="77" t="s">
        <v>155</v>
      </c>
      <c r="GG3637" s="77" t="s">
        <v>454</v>
      </c>
      <c r="GH3637" s="77" t="s">
        <v>481</v>
      </c>
      <c r="GI3637" s="77">
        <v>2024</v>
      </c>
      <c r="GJ3637" s="77" t="s">
        <v>303</v>
      </c>
      <c r="GK3637" s="77">
        <v>7467.8148194519936</v>
      </c>
      <c r="GL3637" s="77">
        <v>68.339461</v>
      </c>
      <c r="GM3637" s="77">
        <v>2024</v>
      </c>
      <c r="GN3637" s="77" t="s">
        <v>175</v>
      </c>
      <c r="GO3637" s="77">
        <v>5.3000000000000005E-2</v>
      </c>
      <c r="GP3637" s="77">
        <v>3</v>
      </c>
      <c r="GQ3637" s="77">
        <v>0</v>
      </c>
      <c r="GR3637" s="77" t="s">
        <v>423</v>
      </c>
      <c r="GS3637" s="77">
        <v>0</v>
      </c>
      <c r="GT3637" s="77">
        <v>0</v>
      </c>
      <c r="GU3637" s="77">
        <v>0</v>
      </c>
      <c r="GV3637" s="77">
        <v>0</v>
      </c>
      <c r="GW3637" s="77">
        <v>5.5966209081309407E-2</v>
      </c>
      <c r="GX3637" s="77">
        <v>417.94528556595111</v>
      </c>
      <c r="GY3637" s="77">
        <v>5.5966209081309407E-2</v>
      </c>
      <c r="GZ3637" s="77">
        <v>417.94528556595111</v>
      </c>
    </row>
    <row r="3638" spans="98:208" x14ac:dyDescent="0.25">
      <c r="CT3638" s="77" t="s">
        <v>155</v>
      </c>
      <c r="CU3638" s="77" t="s">
        <v>497</v>
      </c>
      <c r="CV3638" s="77" t="s">
        <v>474</v>
      </c>
      <c r="CW3638" s="77">
        <v>2024</v>
      </c>
      <c r="CX3638" s="77">
        <v>0</v>
      </c>
      <c r="CY3638" s="77">
        <v>0</v>
      </c>
      <c r="CZ3638" s="77">
        <v>0</v>
      </c>
      <c r="DA3638" s="77">
        <v>0</v>
      </c>
      <c r="DB3638" s="77">
        <v>8.0408269037010233E-2</v>
      </c>
      <c r="DC3638" s="77">
        <v>3.7590224611406181E-2</v>
      </c>
      <c r="DD3638" s="77">
        <v>1.6314334115694121E-3</v>
      </c>
      <c r="DE3638" s="77">
        <v>4.1186611014034633E-2</v>
      </c>
      <c r="DF3638" s="77">
        <v>0</v>
      </c>
      <c r="DG3638" s="77">
        <v>0</v>
      </c>
      <c r="DH3638" s="77">
        <v>8.1378100371638385E-3</v>
      </c>
      <c r="DI3638" s="77">
        <v>8.1378100371638385E-3</v>
      </c>
      <c r="DJ3638" s="77">
        <v>1.3330746198144441E-4</v>
      </c>
      <c r="DL3638" s="77">
        <v>0</v>
      </c>
      <c r="DM3638" s="77">
        <v>0</v>
      </c>
      <c r="DN3638" s="77">
        <v>0</v>
      </c>
      <c r="DO3638" s="77">
        <v>0</v>
      </c>
      <c r="DP3638" s="77">
        <v>0</v>
      </c>
      <c r="DQ3638" s="77">
        <v>0</v>
      </c>
      <c r="DR3638" s="77">
        <v>0</v>
      </c>
      <c r="DS3638" s="77">
        <v>1.0848308021414351E-6</v>
      </c>
      <c r="DT3638" s="77">
        <v>1.0848308021414351E-6</v>
      </c>
      <c r="DU3638" s="77">
        <v>0</v>
      </c>
      <c r="DV3638" s="77">
        <v>1.0848308021414351E-6</v>
      </c>
      <c r="DW3638" s="77">
        <v>1.0848308021414351E-6</v>
      </c>
      <c r="GE3638" s="77" t="s">
        <v>422</v>
      </c>
      <c r="GF3638" s="77" t="s">
        <v>155</v>
      </c>
      <c r="GG3638" s="77" t="s">
        <v>454</v>
      </c>
      <c r="GH3638" s="77" t="s">
        <v>481</v>
      </c>
      <c r="GI3638" s="77">
        <v>2025</v>
      </c>
      <c r="GJ3638" s="77" t="s">
        <v>305</v>
      </c>
      <c r="GK3638" s="77">
        <v>428.60232122030828</v>
      </c>
      <c r="GL3638" s="77">
        <v>68.339461</v>
      </c>
      <c r="GM3638" s="77">
        <v>2025</v>
      </c>
      <c r="GN3638" s="77" t="s">
        <v>175</v>
      </c>
      <c r="GO3638" s="77">
        <v>0.13250000000000001</v>
      </c>
      <c r="GP3638" s="77">
        <v>3</v>
      </c>
      <c r="GQ3638" s="77">
        <v>0</v>
      </c>
      <c r="GR3638" s="77" t="s">
        <v>423</v>
      </c>
      <c r="GS3638" s="77">
        <v>0</v>
      </c>
      <c r="GT3638" s="77">
        <v>0</v>
      </c>
      <c r="GU3638" s="77">
        <v>0</v>
      </c>
      <c r="GV3638" s="77">
        <v>0</v>
      </c>
      <c r="GW3638" s="77">
        <v>0</v>
      </c>
      <c r="GX3638" s="77">
        <v>0</v>
      </c>
      <c r="GY3638" s="77">
        <v>0.1527377521613833</v>
      </c>
      <c r="GZ3638" s="77">
        <v>65.463755114341041</v>
      </c>
    </row>
    <row r="3639" spans="98:208" x14ac:dyDescent="0.25">
      <c r="CT3639" s="77" t="s">
        <v>155</v>
      </c>
      <c r="CU3639" s="77" t="s">
        <v>497</v>
      </c>
      <c r="CV3639" s="77" t="s">
        <v>474</v>
      </c>
      <c r="CW3639" s="77">
        <v>2025</v>
      </c>
      <c r="CX3639" s="77">
        <v>0</v>
      </c>
      <c r="CY3639" s="77">
        <v>0</v>
      </c>
      <c r="CZ3639" s="77">
        <v>0</v>
      </c>
      <c r="DA3639" s="77">
        <v>0</v>
      </c>
      <c r="DB3639" s="77">
        <v>8.0408269037010233E-2</v>
      </c>
      <c r="DC3639" s="77">
        <v>3.7590224611406181E-2</v>
      </c>
      <c r="DD3639" s="77">
        <v>1.6314334115694121E-3</v>
      </c>
      <c r="DE3639" s="77">
        <v>4.1186611014034633E-2</v>
      </c>
      <c r="DF3639" s="77">
        <v>0</v>
      </c>
      <c r="DG3639" s="77">
        <v>0</v>
      </c>
      <c r="DH3639" s="77">
        <v>0</v>
      </c>
      <c r="DI3639" s="77">
        <v>8.1378100371638385E-3</v>
      </c>
      <c r="DJ3639" s="77">
        <v>1.3330746198144441E-4</v>
      </c>
      <c r="DL3639" s="77">
        <v>0</v>
      </c>
      <c r="DM3639" s="77">
        <v>0</v>
      </c>
      <c r="DN3639" s="77">
        <v>0</v>
      </c>
      <c r="DO3639" s="77">
        <v>0</v>
      </c>
      <c r="DP3639" s="77">
        <v>0</v>
      </c>
      <c r="DQ3639" s="77">
        <v>0</v>
      </c>
      <c r="DR3639" s="77">
        <v>0</v>
      </c>
      <c r="DS3639" s="77">
        <v>0</v>
      </c>
      <c r="DT3639" s="77">
        <v>0</v>
      </c>
      <c r="DU3639" s="77">
        <v>0</v>
      </c>
      <c r="DV3639" s="77">
        <v>1.0848308021414351E-6</v>
      </c>
      <c r="DW3639" s="77">
        <v>1.0848308021414351E-6</v>
      </c>
      <c r="GE3639" s="77" t="s">
        <v>425</v>
      </c>
      <c r="GF3639" s="77" t="s">
        <v>155</v>
      </c>
      <c r="GG3639" s="77" t="s">
        <v>454</v>
      </c>
      <c r="GH3639" s="77" t="s">
        <v>481</v>
      </c>
      <c r="GI3639" s="77">
        <v>2025</v>
      </c>
      <c r="GJ3639" s="77" t="s">
        <v>301</v>
      </c>
      <c r="GK3639" s="77">
        <v>13939.560973455909</v>
      </c>
      <c r="GL3639" s="77">
        <v>68.339461</v>
      </c>
      <c r="GM3639" s="77">
        <v>2025</v>
      </c>
      <c r="GN3639" s="77" t="s">
        <v>175</v>
      </c>
      <c r="GO3639" s="77">
        <v>5.3000000000000005E-2</v>
      </c>
      <c r="GP3639" s="77">
        <v>3</v>
      </c>
      <c r="GQ3639" s="77">
        <v>0</v>
      </c>
      <c r="GR3639" s="77" t="s">
        <v>423</v>
      </c>
      <c r="GS3639" s="77">
        <v>0</v>
      </c>
      <c r="GT3639" s="77">
        <v>0</v>
      </c>
      <c r="GU3639" s="77">
        <v>0</v>
      </c>
      <c r="GV3639" s="77">
        <v>0</v>
      </c>
      <c r="GW3639" s="77">
        <v>0</v>
      </c>
      <c r="GX3639" s="77">
        <v>0</v>
      </c>
      <c r="GY3639" s="77">
        <v>5.5966209081309407E-2</v>
      </c>
      <c r="GZ3639" s="77">
        <v>780.14438394209435</v>
      </c>
    </row>
    <row r="3640" spans="98:208" x14ac:dyDescent="0.25">
      <c r="GE3640" s="77" t="s">
        <v>427</v>
      </c>
      <c r="GF3640" s="77" t="s">
        <v>155</v>
      </c>
      <c r="GG3640" s="77" t="s">
        <v>454</v>
      </c>
      <c r="GH3640" s="77" t="s">
        <v>481</v>
      </c>
      <c r="GI3640" s="77">
        <v>2025</v>
      </c>
      <c r="GJ3640" s="77" t="s">
        <v>303</v>
      </c>
      <c r="GK3640" s="77">
        <v>7467.8148194519936</v>
      </c>
      <c r="GL3640" s="77">
        <v>68.339461</v>
      </c>
      <c r="GM3640" s="77">
        <v>2025</v>
      </c>
      <c r="GN3640" s="77" t="s">
        <v>175</v>
      </c>
      <c r="GO3640" s="77">
        <v>5.3000000000000005E-2</v>
      </c>
      <c r="GP3640" s="77">
        <v>3</v>
      </c>
      <c r="GQ3640" s="77">
        <v>0</v>
      </c>
      <c r="GR3640" s="77" t="s">
        <v>423</v>
      </c>
      <c r="GS3640" s="77">
        <v>0</v>
      </c>
      <c r="GT3640" s="77">
        <v>0</v>
      </c>
      <c r="GU3640" s="77">
        <v>0</v>
      </c>
      <c r="GV3640" s="77">
        <v>0</v>
      </c>
      <c r="GW3640" s="77">
        <v>0</v>
      </c>
      <c r="GX3640" s="77">
        <v>0</v>
      </c>
      <c r="GY3640" s="77">
        <v>5.5966209081309407E-2</v>
      </c>
      <c r="GZ3640" s="77">
        <v>417.94528556595111</v>
      </c>
    </row>
    <row r="3641" spans="98:208" x14ac:dyDescent="0.25">
      <c r="GE3641" s="77" t="s">
        <v>422</v>
      </c>
      <c r="GF3641" s="77" t="s">
        <v>155</v>
      </c>
      <c r="GG3641" s="77" t="s">
        <v>454</v>
      </c>
      <c r="GH3641" s="77" t="s">
        <v>488</v>
      </c>
      <c r="GI3641" s="77">
        <v>2021</v>
      </c>
      <c r="GJ3641" s="77" t="s">
        <v>305</v>
      </c>
      <c r="GK3641" s="77">
        <v>409.22373582039688</v>
      </c>
      <c r="GL3641" s="77">
        <v>68.339461</v>
      </c>
      <c r="GM3641" s="77">
        <v>2021</v>
      </c>
      <c r="GN3641" s="77" t="s">
        <v>175</v>
      </c>
      <c r="GO3641" s="77">
        <v>0.13250000000000001</v>
      </c>
      <c r="GP3641" s="77">
        <v>3</v>
      </c>
      <c r="GQ3641" s="77">
        <v>0</v>
      </c>
      <c r="GR3641" s="77" t="s">
        <v>423</v>
      </c>
      <c r="GS3641" s="77">
        <v>0.1527377521613833</v>
      </c>
      <c r="GT3641" s="77">
        <v>62.503913540291173</v>
      </c>
      <c r="GU3641" s="77">
        <v>0.1527377521613833</v>
      </c>
      <c r="GV3641" s="77">
        <v>62.503913540291173</v>
      </c>
      <c r="GW3641" s="77">
        <v>0</v>
      </c>
      <c r="GX3641" s="77">
        <v>0</v>
      </c>
      <c r="GY3641" s="77">
        <v>0</v>
      </c>
      <c r="GZ3641" s="77">
        <v>0</v>
      </c>
    </row>
    <row r="3642" spans="98:208" x14ac:dyDescent="0.25">
      <c r="GE3642" s="77" t="s">
        <v>425</v>
      </c>
      <c r="GF3642" s="77" t="s">
        <v>155</v>
      </c>
      <c r="GG3642" s="77" t="s">
        <v>454</v>
      </c>
      <c r="GH3642" s="77" t="s">
        <v>488</v>
      </c>
      <c r="GI3642" s="77">
        <v>2021</v>
      </c>
      <c r="GJ3642" s="77" t="s">
        <v>301</v>
      </c>
      <c r="GK3642" s="77">
        <v>13469.087812378721</v>
      </c>
      <c r="GL3642" s="77">
        <v>68.339461</v>
      </c>
      <c r="GM3642" s="77">
        <v>2021</v>
      </c>
      <c r="GN3642" s="77" t="s">
        <v>175</v>
      </c>
      <c r="GO3642" s="77">
        <v>5.3000000000000005E-2</v>
      </c>
      <c r="GP3642" s="77">
        <v>3</v>
      </c>
      <c r="GQ3642" s="77">
        <v>0</v>
      </c>
      <c r="GR3642" s="77" t="s">
        <v>423</v>
      </c>
      <c r="GS3642" s="77">
        <v>5.5966209081309407E-2</v>
      </c>
      <c r="GT3642" s="77">
        <v>753.81378464210377</v>
      </c>
      <c r="GU3642" s="77">
        <v>5.5966209081309407E-2</v>
      </c>
      <c r="GV3642" s="77">
        <v>753.81378464210377</v>
      </c>
      <c r="GW3642" s="77">
        <v>0</v>
      </c>
      <c r="GX3642" s="77">
        <v>0</v>
      </c>
      <c r="GY3642" s="77">
        <v>0</v>
      </c>
      <c r="GZ3642" s="77">
        <v>0</v>
      </c>
    </row>
    <row r="3643" spans="98:208" x14ac:dyDescent="0.25">
      <c r="GE3643" s="77" t="s">
        <v>427</v>
      </c>
      <c r="GF3643" s="77" t="s">
        <v>155</v>
      </c>
      <c r="GG3643" s="77" t="s">
        <v>454</v>
      </c>
      <c r="GH3643" s="77" t="s">
        <v>488</v>
      </c>
      <c r="GI3643" s="77">
        <v>2021</v>
      </c>
      <c r="GJ3643" s="77" t="s">
        <v>303</v>
      </c>
      <c r="GK3643" s="77">
        <v>7205.5312760252109</v>
      </c>
      <c r="GL3643" s="77">
        <v>68.339461</v>
      </c>
      <c r="GM3643" s="77">
        <v>2021</v>
      </c>
      <c r="GN3643" s="77" t="s">
        <v>175</v>
      </c>
      <c r="GO3643" s="77">
        <v>5.3000000000000005E-2</v>
      </c>
      <c r="GP3643" s="77">
        <v>3</v>
      </c>
      <c r="GQ3643" s="77">
        <v>0</v>
      </c>
      <c r="GR3643" s="77" t="s">
        <v>423</v>
      </c>
      <c r="GS3643" s="77">
        <v>5.5966209081309407E-2</v>
      </c>
      <c r="GT3643" s="77">
        <v>403.26626993594112</v>
      </c>
      <c r="GU3643" s="77">
        <v>5.5966209081309407E-2</v>
      </c>
      <c r="GV3643" s="77">
        <v>403.26626993594112</v>
      </c>
      <c r="GW3643" s="77">
        <v>0</v>
      </c>
      <c r="GX3643" s="77">
        <v>0</v>
      </c>
      <c r="GY3643" s="77">
        <v>0</v>
      </c>
      <c r="GZ3643" s="77">
        <v>0</v>
      </c>
    </row>
    <row r="3644" spans="98:208" x14ac:dyDescent="0.25">
      <c r="GE3644" s="77" t="s">
        <v>422</v>
      </c>
      <c r="GF3644" s="77" t="s">
        <v>155</v>
      </c>
      <c r="GG3644" s="77" t="s">
        <v>454</v>
      </c>
      <c r="GH3644" s="77" t="s">
        <v>488</v>
      </c>
      <c r="GI3644" s="77">
        <v>2022</v>
      </c>
      <c r="GJ3644" s="77" t="s">
        <v>305</v>
      </c>
      <c r="GK3644" s="77">
        <v>409.22373582039688</v>
      </c>
      <c r="GL3644" s="77">
        <v>68.339461</v>
      </c>
      <c r="GM3644" s="77">
        <v>2022</v>
      </c>
      <c r="GN3644" s="77" t="s">
        <v>175</v>
      </c>
      <c r="GO3644" s="77">
        <v>0.13250000000000001</v>
      </c>
      <c r="GP3644" s="77">
        <v>3</v>
      </c>
      <c r="GQ3644" s="77">
        <v>0</v>
      </c>
      <c r="GR3644" s="77" t="s">
        <v>423</v>
      </c>
      <c r="GS3644" s="77">
        <v>0.1527377521613833</v>
      </c>
      <c r="GT3644" s="77">
        <v>62.503913540291173</v>
      </c>
      <c r="GU3644" s="77">
        <v>0.1527377521613833</v>
      </c>
      <c r="GV3644" s="77">
        <v>62.503913540291173</v>
      </c>
      <c r="GW3644" s="77">
        <v>0.1527377521613833</v>
      </c>
      <c r="GX3644" s="77">
        <v>62.503913540291173</v>
      </c>
      <c r="GY3644" s="77">
        <v>0</v>
      </c>
      <c r="GZ3644" s="77">
        <v>0</v>
      </c>
    </row>
    <row r="3645" spans="98:208" x14ac:dyDescent="0.25">
      <c r="GE3645" s="77" t="s">
        <v>425</v>
      </c>
      <c r="GF3645" s="77" t="s">
        <v>155</v>
      </c>
      <c r="GG3645" s="77" t="s">
        <v>454</v>
      </c>
      <c r="GH3645" s="77" t="s">
        <v>488</v>
      </c>
      <c r="GI3645" s="77">
        <v>2022</v>
      </c>
      <c r="GJ3645" s="77" t="s">
        <v>301</v>
      </c>
      <c r="GK3645" s="77">
        <v>13469.087812378721</v>
      </c>
      <c r="GL3645" s="77">
        <v>68.339461</v>
      </c>
      <c r="GM3645" s="77">
        <v>2022</v>
      </c>
      <c r="GN3645" s="77" t="s">
        <v>175</v>
      </c>
      <c r="GO3645" s="77">
        <v>5.3000000000000005E-2</v>
      </c>
      <c r="GP3645" s="77">
        <v>3</v>
      </c>
      <c r="GQ3645" s="77">
        <v>0</v>
      </c>
      <c r="GR3645" s="77" t="s">
        <v>423</v>
      </c>
      <c r="GS3645" s="77">
        <v>5.5966209081309407E-2</v>
      </c>
      <c r="GT3645" s="77">
        <v>753.81378464210377</v>
      </c>
      <c r="GU3645" s="77">
        <v>5.5966209081309407E-2</v>
      </c>
      <c r="GV3645" s="77">
        <v>753.81378464210377</v>
      </c>
      <c r="GW3645" s="77">
        <v>5.5966209081309407E-2</v>
      </c>
      <c r="GX3645" s="77">
        <v>753.81378464210377</v>
      </c>
      <c r="GY3645" s="77">
        <v>0</v>
      </c>
      <c r="GZ3645" s="77">
        <v>0</v>
      </c>
    </row>
    <row r="3646" spans="98:208" x14ac:dyDescent="0.25">
      <c r="GE3646" s="77" t="s">
        <v>427</v>
      </c>
      <c r="GF3646" s="77" t="s">
        <v>155</v>
      </c>
      <c r="GG3646" s="77" t="s">
        <v>454</v>
      </c>
      <c r="GH3646" s="77" t="s">
        <v>488</v>
      </c>
      <c r="GI3646" s="77">
        <v>2022</v>
      </c>
      <c r="GJ3646" s="77" t="s">
        <v>303</v>
      </c>
      <c r="GK3646" s="77">
        <v>7205.5312760252109</v>
      </c>
      <c r="GL3646" s="77">
        <v>68.339461</v>
      </c>
      <c r="GM3646" s="77">
        <v>2022</v>
      </c>
      <c r="GN3646" s="77" t="s">
        <v>175</v>
      </c>
      <c r="GO3646" s="77">
        <v>5.3000000000000005E-2</v>
      </c>
      <c r="GP3646" s="77">
        <v>3</v>
      </c>
      <c r="GQ3646" s="77">
        <v>0</v>
      </c>
      <c r="GR3646" s="77" t="s">
        <v>423</v>
      </c>
      <c r="GS3646" s="77">
        <v>5.5966209081309407E-2</v>
      </c>
      <c r="GT3646" s="77">
        <v>403.26626993594112</v>
      </c>
      <c r="GU3646" s="77">
        <v>5.5966209081309407E-2</v>
      </c>
      <c r="GV3646" s="77">
        <v>403.26626993594112</v>
      </c>
      <c r="GW3646" s="77">
        <v>5.5966209081309407E-2</v>
      </c>
      <c r="GX3646" s="77">
        <v>403.26626993594112</v>
      </c>
      <c r="GY3646" s="77">
        <v>0</v>
      </c>
      <c r="GZ3646" s="77">
        <v>0</v>
      </c>
    </row>
    <row r="3647" spans="98:208" x14ac:dyDescent="0.25">
      <c r="GE3647" s="77" t="s">
        <v>422</v>
      </c>
      <c r="GF3647" s="77" t="s">
        <v>155</v>
      </c>
      <c r="GG3647" s="77" t="s">
        <v>454</v>
      </c>
      <c r="GH3647" s="77" t="s">
        <v>488</v>
      </c>
      <c r="GI3647" s="77">
        <v>2023</v>
      </c>
      <c r="GJ3647" s="77" t="s">
        <v>305</v>
      </c>
      <c r="GK3647" s="77">
        <v>428.60232122024678</v>
      </c>
      <c r="GL3647" s="77">
        <v>68.339461</v>
      </c>
      <c r="GM3647" s="77">
        <v>2023</v>
      </c>
      <c r="GN3647" s="77" t="s">
        <v>175</v>
      </c>
      <c r="GO3647" s="77">
        <v>0.13250000000000001</v>
      </c>
      <c r="GP3647" s="77">
        <v>3</v>
      </c>
      <c r="GQ3647" s="77">
        <v>0</v>
      </c>
      <c r="GR3647" s="77" t="s">
        <v>423</v>
      </c>
      <c r="GS3647" s="77">
        <v>0</v>
      </c>
      <c r="GT3647" s="77">
        <v>0</v>
      </c>
      <c r="GU3647" s="77">
        <v>0.1527377521613833</v>
      </c>
      <c r="GV3647" s="77">
        <v>65.463755114331647</v>
      </c>
      <c r="GW3647" s="77">
        <v>0.1527377521613833</v>
      </c>
      <c r="GX3647" s="77">
        <v>65.463755114331647</v>
      </c>
      <c r="GY3647" s="77">
        <v>0.1527377521613833</v>
      </c>
      <c r="GZ3647" s="77">
        <v>65.463755114331647</v>
      </c>
    </row>
    <row r="3648" spans="98:208" x14ac:dyDescent="0.25">
      <c r="GE3648" s="77" t="s">
        <v>425</v>
      </c>
      <c r="GF3648" s="77" t="s">
        <v>155</v>
      </c>
      <c r="GG3648" s="77" t="s">
        <v>454</v>
      </c>
      <c r="GH3648" s="77" t="s">
        <v>488</v>
      </c>
      <c r="GI3648" s="77">
        <v>2023</v>
      </c>
      <c r="GJ3648" s="77" t="s">
        <v>301</v>
      </c>
      <c r="GK3648" s="77">
        <v>13939.56097345751</v>
      </c>
      <c r="GL3648" s="77">
        <v>68.339461</v>
      </c>
      <c r="GM3648" s="77">
        <v>2023</v>
      </c>
      <c r="GN3648" s="77" t="s">
        <v>175</v>
      </c>
      <c r="GO3648" s="77">
        <v>5.3000000000000005E-2</v>
      </c>
      <c r="GP3648" s="77">
        <v>3</v>
      </c>
      <c r="GQ3648" s="77">
        <v>0</v>
      </c>
      <c r="GR3648" s="77" t="s">
        <v>423</v>
      </c>
      <c r="GS3648" s="77">
        <v>0</v>
      </c>
      <c r="GT3648" s="77">
        <v>0</v>
      </c>
      <c r="GU3648" s="77">
        <v>5.5966209081309407E-2</v>
      </c>
      <c r="GV3648" s="77">
        <v>780.14438394218394</v>
      </c>
      <c r="GW3648" s="77">
        <v>5.5966209081309407E-2</v>
      </c>
      <c r="GX3648" s="77">
        <v>780.14438394218394</v>
      </c>
      <c r="GY3648" s="77">
        <v>5.5966209081309407E-2</v>
      </c>
      <c r="GZ3648" s="77">
        <v>780.14438394218394</v>
      </c>
    </row>
    <row r="3649" spans="187:208" x14ac:dyDescent="0.25">
      <c r="GE3649" s="77" t="s">
        <v>427</v>
      </c>
      <c r="GF3649" s="77" t="s">
        <v>155</v>
      </c>
      <c r="GG3649" s="77" t="s">
        <v>454</v>
      </c>
      <c r="GH3649" s="77" t="s">
        <v>488</v>
      </c>
      <c r="GI3649" s="77">
        <v>2023</v>
      </c>
      <c r="GJ3649" s="77" t="s">
        <v>303</v>
      </c>
      <c r="GK3649" s="77">
        <v>7467.8148194524774</v>
      </c>
      <c r="GL3649" s="77">
        <v>68.339461</v>
      </c>
      <c r="GM3649" s="77">
        <v>2023</v>
      </c>
      <c r="GN3649" s="77" t="s">
        <v>175</v>
      </c>
      <c r="GO3649" s="77">
        <v>5.3000000000000005E-2</v>
      </c>
      <c r="GP3649" s="77">
        <v>3</v>
      </c>
      <c r="GQ3649" s="77">
        <v>0</v>
      </c>
      <c r="GR3649" s="77" t="s">
        <v>423</v>
      </c>
      <c r="GS3649" s="77">
        <v>0</v>
      </c>
      <c r="GT3649" s="77">
        <v>0</v>
      </c>
      <c r="GU3649" s="77">
        <v>5.5966209081309407E-2</v>
      </c>
      <c r="GV3649" s="77">
        <v>417.94528556597822</v>
      </c>
      <c r="GW3649" s="77">
        <v>5.5966209081309407E-2</v>
      </c>
      <c r="GX3649" s="77">
        <v>417.94528556597822</v>
      </c>
      <c r="GY3649" s="77">
        <v>5.5966209081309407E-2</v>
      </c>
      <c r="GZ3649" s="77">
        <v>417.94528556597822</v>
      </c>
    </row>
    <row r="3650" spans="187:208" x14ac:dyDescent="0.25">
      <c r="GE3650" s="77" t="s">
        <v>422</v>
      </c>
      <c r="GF3650" s="77" t="s">
        <v>155</v>
      </c>
      <c r="GG3650" s="77" t="s">
        <v>454</v>
      </c>
      <c r="GH3650" s="77" t="s">
        <v>488</v>
      </c>
      <c r="GI3650" s="77">
        <v>2024</v>
      </c>
      <c r="GJ3650" s="77" t="s">
        <v>305</v>
      </c>
      <c r="GK3650" s="77">
        <v>428.60232122024678</v>
      </c>
      <c r="GL3650" s="77">
        <v>68.339461</v>
      </c>
      <c r="GM3650" s="77">
        <v>2024</v>
      </c>
      <c r="GN3650" s="77" t="s">
        <v>175</v>
      </c>
      <c r="GO3650" s="77">
        <v>0.13250000000000001</v>
      </c>
      <c r="GP3650" s="77">
        <v>3</v>
      </c>
      <c r="GQ3650" s="77">
        <v>0</v>
      </c>
      <c r="GR3650" s="77" t="s">
        <v>423</v>
      </c>
      <c r="GS3650" s="77">
        <v>0</v>
      </c>
      <c r="GT3650" s="77">
        <v>0</v>
      </c>
      <c r="GU3650" s="77">
        <v>0</v>
      </c>
      <c r="GV3650" s="77">
        <v>0</v>
      </c>
      <c r="GW3650" s="77">
        <v>0.1527377521613833</v>
      </c>
      <c r="GX3650" s="77">
        <v>65.463755114331647</v>
      </c>
      <c r="GY3650" s="77">
        <v>0.1527377521613833</v>
      </c>
      <c r="GZ3650" s="77">
        <v>65.463755114331647</v>
      </c>
    </row>
    <row r="3651" spans="187:208" x14ac:dyDescent="0.25">
      <c r="GE3651" s="77" t="s">
        <v>425</v>
      </c>
      <c r="GF3651" s="77" t="s">
        <v>155</v>
      </c>
      <c r="GG3651" s="77" t="s">
        <v>454</v>
      </c>
      <c r="GH3651" s="77" t="s">
        <v>488</v>
      </c>
      <c r="GI3651" s="77">
        <v>2024</v>
      </c>
      <c r="GJ3651" s="77" t="s">
        <v>301</v>
      </c>
      <c r="GK3651" s="77">
        <v>13939.56097345751</v>
      </c>
      <c r="GL3651" s="77">
        <v>68.339461</v>
      </c>
      <c r="GM3651" s="77">
        <v>2024</v>
      </c>
      <c r="GN3651" s="77" t="s">
        <v>175</v>
      </c>
      <c r="GO3651" s="77">
        <v>5.3000000000000005E-2</v>
      </c>
      <c r="GP3651" s="77">
        <v>3</v>
      </c>
      <c r="GQ3651" s="77">
        <v>0</v>
      </c>
      <c r="GR3651" s="77" t="s">
        <v>423</v>
      </c>
      <c r="GS3651" s="77">
        <v>0</v>
      </c>
      <c r="GT3651" s="77">
        <v>0</v>
      </c>
      <c r="GU3651" s="77">
        <v>0</v>
      </c>
      <c r="GV3651" s="77">
        <v>0</v>
      </c>
      <c r="GW3651" s="77">
        <v>5.5966209081309407E-2</v>
      </c>
      <c r="GX3651" s="77">
        <v>780.14438394218394</v>
      </c>
      <c r="GY3651" s="77">
        <v>5.5966209081309407E-2</v>
      </c>
      <c r="GZ3651" s="77">
        <v>780.14438394218394</v>
      </c>
    </row>
    <row r="3652" spans="187:208" x14ac:dyDescent="0.25">
      <c r="GE3652" s="77" t="s">
        <v>427</v>
      </c>
      <c r="GF3652" s="77" t="s">
        <v>155</v>
      </c>
      <c r="GG3652" s="77" t="s">
        <v>454</v>
      </c>
      <c r="GH3652" s="77" t="s">
        <v>488</v>
      </c>
      <c r="GI3652" s="77">
        <v>2024</v>
      </c>
      <c r="GJ3652" s="77" t="s">
        <v>303</v>
      </c>
      <c r="GK3652" s="77">
        <v>7467.8148194524774</v>
      </c>
      <c r="GL3652" s="77">
        <v>68.339461</v>
      </c>
      <c r="GM3652" s="77">
        <v>2024</v>
      </c>
      <c r="GN3652" s="77" t="s">
        <v>175</v>
      </c>
      <c r="GO3652" s="77">
        <v>5.3000000000000005E-2</v>
      </c>
      <c r="GP3652" s="77">
        <v>3</v>
      </c>
      <c r="GQ3652" s="77">
        <v>0</v>
      </c>
      <c r="GR3652" s="77" t="s">
        <v>423</v>
      </c>
      <c r="GS3652" s="77">
        <v>0</v>
      </c>
      <c r="GT3652" s="77">
        <v>0</v>
      </c>
      <c r="GU3652" s="77">
        <v>0</v>
      </c>
      <c r="GV3652" s="77">
        <v>0</v>
      </c>
      <c r="GW3652" s="77">
        <v>5.5966209081309407E-2</v>
      </c>
      <c r="GX3652" s="77">
        <v>417.94528556597822</v>
      </c>
      <c r="GY3652" s="77">
        <v>5.5966209081309407E-2</v>
      </c>
      <c r="GZ3652" s="77">
        <v>417.94528556597822</v>
      </c>
    </row>
    <row r="3653" spans="187:208" x14ac:dyDescent="0.25">
      <c r="GE3653" s="77" t="s">
        <v>422</v>
      </c>
      <c r="GF3653" s="77" t="s">
        <v>155</v>
      </c>
      <c r="GG3653" s="77" t="s">
        <v>454</v>
      </c>
      <c r="GH3653" s="77" t="s">
        <v>488</v>
      </c>
      <c r="GI3653" s="77">
        <v>2025</v>
      </c>
      <c r="GJ3653" s="77" t="s">
        <v>305</v>
      </c>
      <c r="GK3653" s="77">
        <v>428.60232122024678</v>
      </c>
      <c r="GL3653" s="77">
        <v>68.339461</v>
      </c>
      <c r="GM3653" s="77">
        <v>2025</v>
      </c>
      <c r="GN3653" s="77" t="s">
        <v>175</v>
      </c>
      <c r="GO3653" s="77">
        <v>0.13250000000000001</v>
      </c>
      <c r="GP3653" s="77">
        <v>3</v>
      </c>
      <c r="GQ3653" s="77">
        <v>0</v>
      </c>
      <c r="GR3653" s="77" t="s">
        <v>423</v>
      </c>
      <c r="GS3653" s="77">
        <v>0</v>
      </c>
      <c r="GT3653" s="77">
        <v>0</v>
      </c>
      <c r="GU3653" s="77">
        <v>0</v>
      </c>
      <c r="GV3653" s="77">
        <v>0</v>
      </c>
      <c r="GW3653" s="77">
        <v>0</v>
      </c>
      <c r="GX3653" s="77">
        <v>0</v>
      </c>
      <c r="GY3653" s="77">
        <v>0.1527377521613833</v>
      </c>
      <c r="GZ3653" s="77">
        <v>65.463755114331647</v>
      </c>
    </row>
    <row r="3654" spans="187:208" x14ac:dyDescent="0.25">
      <c r="GE3654" s="77" t="s">
        <v>425</v>
      </c>
      <c r="GF3654" s="77" t="s">
        <v>155</v>
      </c>
      <c r="GG3654" s="77" t="s">
        <v>454</v>
      </c>
      <c r="GH3654" s="77" t="s">
        <v>488</v>
      </c>
      <c r="GI3654" s="77">
        <v>2025</v>
      </c>
      <c r="GJ3654" s="77" t="s">
        <v>301</v>
      </c>
      <c r="GK3654" s="77">
        <v>13939.56097345751</v>
      </c>
      <c r="GL3654" s="77">
        <v>68.339461</v>
      </c>
      <c r="GM3654" s="77">
        <v>2025</v>
      </c>
      <c r="GN3654" s="77" t="s">
        <v>175</v>
      </c>
      <c r="GO3654" s="77">
        <v>5.3000000000000005E-2</v>
      </c>
      <c r="GP3654" s="77">
        <v>3</v>
      </c>
      <c r="GQ3654" s="77">
        <v>0</v>
      </c>
      <c r="GR3654" s="77" t="s">
        <v>423</v>
      </c>
      <c r="GS3654" s="77">
        <v>0</v>
      </c>
      <c r="GT3654" s="77">
        <v>0</v>
      </c>
      <c r="GU3654" s="77">
        <v>0</v>
      </c>
      <c r="GV3654" s="77">
        <v>0</v>
      </c>
      <c r="GW3654" s="77">
        <v>0</v>
      </c>
      <c r="GX3654" s="77">
        <v>0</v>
      </c>
      <c r="GY3654" s="77">
        <v>5.5966209081309407E-2</v>
      </c>
      <c r="GZ3654" s="77">
        <v>780.14438394218394</v>
      </c>
    </row>
    <row r="3655" spans="187:208" x14ac:dyDescent="0.25">
      <c r="GE3655" s="77" t="s">
        <v>427</v>
      </c>
      <c r="GF3655" s="77" t="s">
        <v>155</v>
      </c>
      <c r="GG3655" s="77" t="s">
        <v>454</v>
      </c>
      <c r="GH3655" s="77" t="s">
        <v>488</v>
      </c>
      <c r="GI3655" s="77">
        <v>2025</v>
      </c>
      <c r="GJ3655" s="77" t="s">
        <v>303</v>
      </c>
      <c r="GK3655" s="77">
        <v>7467.8148194524774</v>
      </c>
      <c r="GL3655" s="77">
        <v>68.339461</v>
      </c>
      <c r="GM3655" s="77">
        <v>2025</v>
      </c>
      <c r="GN3655" s="77" t="s">
        <v>175</v>
      </c>
      <c r="GO3655" s="77">
        <v>5.3000000000000005E-2</v>
      </c>
      <c r="GP3655" s="77">
        <v>3</v>
      </c>
      <c r="GQ3655" s="77">
        <v>0</v>
      </c>
      <c r="GR3655" s="77" t="s">
        <v>423</v>
      </c>
      <c r="GS3655" s="77">
        <v>0</v>
      </c>
      <c r="GT3655" s="77">
        <v>0</v>
      </c>
      <c r="GU3655" s="77">
        <v>0</v>
      </c>
      <c r="GV3655" s="77">
        <v>0</v>
      </c>
      <c r="GW3655" s="77">
        <v>0</v>
      </c>
      <c r="GX3655" s="77">
        <v>0</v>
      </c>
      <c r="GY3655" s="77">
        <v>5.5966209081309407E-2</v>
      </c>
      <c r="GZ3655" s="77">
        <v>417.94528556597822</v>
      </c>
    </row>
    <row r="3656" spans="187:208" x14ac:dyDescent="0.25">
      <c r="GE3656" s="77" t="s">
        <v>422</v>
      </c>
      <c r="GF3656" s="77" t="s">
        <v>155</v>
      </c>
      <c r="GG3656" s="77" t="s">
        <v>455</v>
      </c>
      <c r="GH3656" s="77" t="s">
        <v>300</v>
      </c>
      <c r="GI3656" s="77">
        <v>2021</v>
      </c>
      <c r="GJ3656" s="77" t="s">
        <v>305</v>
      </c>
      <c r="GK3656" s="77">
        <v>222.2294216278373</v>
      </c>
      <c r="GL3656" s="77">
        <v>145.26083699999899</v>
      </c>
      <c r="GM3656" s="77">
        <v>2021</v>
      </c>
      <c r="GN3656" s="77" t="s">
        <v>175</v>
      </c>
      <c r="GO3656" s="77">
        <v>0.13250000000000001</v>
      </c>
      <c r="GP3656" s="77">
        <v>3</v>
      </c>
      <c r="GQ3656" s="77">
        <v>0</v>
      </c>
      <c r="GR3656" s="77" t="s">
        <v>423</v>
      </c>
      <c r="GS3656" s="77">
        <v>0.1527377521613833</v>
      </c>
      <c r="GT3656" s="77">
        <v>33.942822323560165</v>
      </c>
      <c r="GU3656" s="77">
        <v>0.1527377521613833</v>
      </c>
      <c r="GV3656" s="77">
        <v>33.942822323560165</v>
      </c>
      <c r="GW3656" s="77">
        <v>0</v>
      </c>
      <c r="GX3656" s="77">
        <v>0</v>
      </c>
      <c r="GY3656" s="77">
        <v>0</v>
      </c>
      <c r="GZ3656" s="77">
        <v>0</v>
      </c>
    </row>
    <row r="3657" spans="187:208" x14ac:dyDescent="0.25">
      <c r="GE3657" s="77" t="s">
        <v>425</v>
      </c>
      <c r="GF3657" s="77" t="s">
        <v>155</v>
      </c>
      <c r="GG3657" s="77" t="s">
        <v>455</v>
      </c>
      <c r="GH3657" s="77" t="s">
        <v>300</v>
      </c>
      <c r="GI3657" s="77">
        <v>2021</v>
      </c>
      <c r="GJ3657" s="77" t="s">
        <v>301</v>
      </c>
      <c r="GK3657" s="77">
        <v>8585.7228092482092</v>
      </c>
      <c r="GL3657" s="77">
        <v>145.26083699999899</v>
      </c>
      <c r="GM3657" s="77">
        <v>2021</v>
      </c>
      <c r="GN3657" s="77" t="s">
        <v>175</v>
      </c>
      <c r="GO3657" s="77">
        <v>5.3000000000000005E-2</v>
      </c>
      <c r="GP3657" s="77">
        <v>3</v>
      </c>
      <c r="GQ3657" s="77">
        <v>0</v>
      </c>
      <c r="GR3657" s="77" t="s">
        <v>423</v>
      </c>
      <c r="GS3657" s="77">
        <v>5.5966209081309407E-2</v>
      </c>
      <c r="GT3657" s="77">
        <v>480.51035785655245</v>
      </c>
      <c r="GU3657" s="77">
        <v>5.5966209081309407E-2</v>
      </c>
      <c r="GV3657" s="77">
        <v>480.51035785655245</v>
      </c>
      <c r="GW3657" s="77">
        <v>0</v>
      </c>
      <c r="GX3657" s="77">
        <v>0</v>
      </c>
      <c r="GY3657" s="77">
        <v>0</v>
      </c>
      <c r="GZ3657" s="77">
        <v>0</v>
      </c>
    </row>
    <row r="3658" spans="187:208" x14ac:dyDescent="0.25">
      <c r="GE3658" s="77" t="s">
        <v>427</v>
      </c>
      <c r="GF3658" s="77" t="s">
        <v>155</v>
      </c>
      <c r="GG3658" s="77" t="s">
        <v>455</v>
      </c>
      <c r="GH3658" s="77" t="s">
        <v>300</v>
      </c>
      <c r="GI3658" s="77">
        <v>2021</v>
      </c>
      <c r="GJ3658" s="77" t="s">
        <v>303</v>
      </c>
      <c r="GK3658" s="77">
        <v>5338.1784104569078</v>
      </c>
      <c r="GL3658" s="77">
        <v>145.26083699999899</v>
      </c>
      <c r="GM3658" s="77">
        <v>2021</v>
      </c>
      <c r="GN3658" s="77" t="s">
        <v>175</v>
      </c>
      <c r="GO3658" s="77">
        <v>5.3000000000000005E-2</v>
      </c>
      <c r="GP3658" s="77">
        <v>3</v>
      </c>
      <c r="GQ3658" s="77">
        <v>0</v>
      </c>
      <c r="GR3658" s="77" t="s">
        <v>423</v>
      </c>
      <c r="GS3658" s="77">
        <v>5.5966209081309407E-2</v>
      </c>
      <c r="GT3658" s="77">
        <v>298.75760903296322</v>
      </c>
      <c r="GU3658" s="77">
        <v>5.5966209081309407E-2</v>
      </c>
      <c r="GV3658" s="77">
        <v>298.75760903296322</v>
      </c>
      <c r="GW3658" s="77">
        <v>0</v>
      </c>
      <c r="GX3658" s="77">
        <v>0</v>
      </c>
      <c r="GY3658" s="77">
        <v>0</v>
      </c>
      <c r="GZ3658" s="77">
        <v>0</v>
      </c>
    </row>
    <row r="3659" spans="187:208" x14ac:dyDescent="0.25">
      <c r="GE3659" s="77" t="s">
        <v>422</v>
      </c>
      <c r="GF3659" s="77" t="s">
        <v>155</v>
      </c>
      <c r="GG3659" s="77" t="s">
        <v>455</v>
      </c>
      <c r="GH3659" s="77" t="s">
        <v>300</v>
      </c>
      <c r="GI3659" s="77">
        <v>2022</v>
      </c>
      <c r="GJ3659" s="77" t="s">
        <v>305</v>
      </c>
      <c r="GK3659" s="77">
        <v>222.2294216278373</v>
      </c>
      <c r="GL3659" s="77">
        <v>145.26083699999899</v>
      </c>
      <c r="GM3659" s="77">
        <v>2022</v>
      </c>
      <c r="GN3659" s="77" t="s">
        <v>175</v>
      </c>
      <c r="GO3659" s="77">
        <v>0.13250000000000001</v>
      </c>
      <c r="GP3659" s="77">
        <v>3</v>
      </c>
      <c r="GQ3659" s="77">
        <v>0</v>
      </c>
      <c r="GR3659" s="77" t="s">
        <v>423</v>
      </c>
      <c r="GS3659" s="77">
        <v>0.1527377521613833</v>
      </c>
      <c r="GT3659" s="77">
        <v>33.942822323560165</v>
      </c>
      <c r="GU3659" s="77">
        <v>0.1527377521613833</v>
      </c>
      <c r="GV3659" s="77">
        <v>33.942822323560165</v>
      </c>
      <c r="GW3659" s="77">
        <v>0.1527377521613833</v>
      </c>
      <c r="GX3659" s="77">
        <v>33.942822323560165</v>
      </c>
      <c r="GY3659" s="77">
        <v>0</v>
      </c>
      <c r="GZ3659" s="77">
        <v>0</v>
      </c>
    </row>
    <row r="3660" spans="187:208" x14ac:dyDescent="0.25">
      <c r="GE3660" s="77" t="s">
        <v>425</v>
      </c>
      <c r="GF3660" s="77" t="s">
        <v>155</v>
      </c>
      <c r="GG3660" s="77" t="s">
        <v>455</v>
      </c>
      <c r="GH3660" s="77" t="s">
        <v>300</v>
      </c>
      <c r="GI3660" s="77">
        <v>2022</v>
      </c>
      <c r="GJ3660" s="77" t="s">
        <v>301</v>
      </c>
      <c r="GK3660" s="77">
        <v>8585.7228092482092</v>
      </c>
      <c r="GL3660" s="77">
        <v>145.26083699999899</v>
      </c>
      <c r="GM3660" s="77">
        <v>2022</v>
      </c>
      <c r="GN3660" s="77" t="s">
        <v>175</v>
      </c>
      <c r="GO3660" s="77">
        <v>5.3000000000000005E-2</v>
      </c>
      <c r="GP3660" s="77">
        <v>3</v>
      </c>
      <c r="GQ3660" s="77">
        <v>0</v>
      </c>
      <c r="GR3660" s="77" t="s">
        <v>423</v>
      </c>
      <c r="GS3660" s="77">
        <v>5.5966209081309407E-2</v>
      </c>
      <c r="GT3660" s="77">
        <v>480.51035785655245</v>
      </c>
      <c r="GU3660" s="77">
        <v>5.5966209081309407E-2</v>
      </c>
      <c r="GV3660" s="77">
        <v>480.51035785655245</v>
      </c>
      <c r="GW3660" s="77">
        <v>5.5966209081309407E-2</v>
      </c>
      <c r="GX3660" s="77">
        <v>480.51035785655245</v>
      </c>
      <c r="GY3660" s="77">
        <v>0</v>
      </c>
      <c r="GZ3660" s="77">
        <v>0</v>
      </c>
    </row>
    <row r="3661" spans="187:208" x14ac:dyDescent="0.25">
      <c r="GE3661" s="77" t="s">
        <v>427</v>
      </c>
      <c r="GF3661" s="77" t="s">
        <v>155</v>
      </c>
      <c r="GG3661" s="77" t="s">
        <v>455</v>
      </c>
      <c r="GH3661" s="77" t="s">
        <v>300</v>
      </c>
      <c r="GI3661" s="77">
        <v>2022</v>
      </c>
      <c r="GJ3661" s="77" t="s">
        <v>303</v>
      </c>
      <c r="GK3661" s="77">
        <v>5338.1784104569078</v>
      </c>
      <c r="GL3661" s="77">
        <v>145.26083699999899</v>
      </c>
      <c r="GM3661" s="77">
        <v>2022</v>
      </c>
      <c r="GN3661" s="77" t="s">
        <v>175</v>
      </c>
      <c r="GO3661" s="77">
        <v>5.3000000000000005E-2</v>
      </c>
      <c r="GP3661" s="77">
        <v>3</v>
      </c>
      <c r="GQ3661" s="77">
        <v>0</v>
      </c>
      <c r="GR3661" s="77" t="s">
        <v>423</v>
      </c>
      <c r="GS3661" s="77">
        <v>5.5966209081309407E-2</v>
      </c>
      <c r="GT3661" s="77">
        <v>298.75760903296322</v>
      </c>
      <c r="GU3661" s="77">
        <v>5.5966209081309407E-2</v>
      </c>
      <c r="GV3661" s="77">
        <v>298.75760903296322</v>
      </c>
      <c r="GW3661" s="77">
        <v>5.5966209081309407E-2</v>
      </c>
      <c r="GX3661" s="77">
        <v>298.75760903296322</v>
      </c>
      <c r="GY3661" s="77">
        <v>0</v>
      </c>
      <c r="GZ3661" s="77">
        <v>0</v>
      </c>
    </row>
    <row r="3662" spans="187:208" x14ac:dyDescent="0.25">
      <c r="GE3662" s="77" t="s">
        <v>422</v>
      </c>
      <c r="GF3662" s="77" t="s">
        <v>155</v>
      </c>
      <c r="GG3662" s="77" t="s">
        <v>455</v>
      </c>
      <c r="GH3662" s="77" t="s">
        <v>300</v>
      </c>
      <c r="GI3662" s="77">
        <v>2023</v>
      </c>
      <c r="GJ3662" s="77" t="s">
        <v>305</v>
      </c>
      <c r="GK3662" s="77">
        <v>233.23007680794629</v>
      </c>
      <c r="GL3662" s="77">
        <v>145.26083699999899</v>
      </c>
      <c r="GM3662" s="77">
        <v>2023</v>
      </c>
      <c r="GN3662" s="77" t="s">
        <v>175</v>
      </c>
      <c r="GO3662" s="77">
        <v>0.13250000000000001</v>
      </c>
      <c r="GP3662" s="77">
        <v>3</v>
      </c>
      <c r="GQ3662" s="77">
        <v>0</v>
      </c>
      <c r="GR3662" s="77" t="s">
        <v>423</v>
      </c>
      <c r="GS3662" s="77">
        <v>0</v>
      </c>
      <c r="GT3662" s="77">
        <v>0</v>
      </c>
      <c r="GU3662" s="77">
        <v>0.1527377521613833</v>
      </c>
      <c r="GV3662" s="77">
        <v>35.623037668072492</v>
      </c>
      <c r="GW3662" s="77">
        <v>0.1527377521613833</v>
      </c>
      <c r="GX3662" s="77">
        <v>35.623037668072492</v>
      </c>
      <c r="GY3662" s="77">
        <v>0.1527377521613833</v>
      </c>
      <c r="GZ3662" s="77">
        <v>35.623037668072492</v>
      </c>
    </row>
    <row r="3663" spans="187:208" x14ac:dyDescent="0.25">
      <c r="GE3663" s="77" t="s">
        <v>425</v>
      </c>
      <c r="GF3663" s="77" t="s">
        <v>155</v>
      </c>
      <c r="GG3663" s="77" t="s">
        <v>455</v>
      </c>
      <c r="GH3663" s="77" t="s">
        <v>300</v>
      </c>
      <c r="GI3663" s="77">
        <v>2023</v>
      </c>
      <c r="GJ3663" s="77" t="s">
        <v>301</v>
      </c>
      <c r="GK3663" s="77">
        <v>8896.5159934288677</v>
      </c>
      <c r="GL3663" s="77">
        <v>145.26083699999899</v>
      </c>
      <c r="GM3663" s="77">
        <v>2023</v>
      </c>
      <c r="GN3663" s="77" t="s">
        <v>175</v>
      </c>
      <c r="GO3663" s="77">
        <v>5.3000000000000005E-2</v>
      </c>
      <c r="GP3663" s="77">
        <v>3</v>
      </c>
      <c r="GQ3663" s="77">
        <v>0</v>
      </c>
      <c r="GR3663" s="77" t="s">
        <v>423</v>
      </c>
      <c r="GS3663" s="77">
        <v>0</v>
      </c>
      <c r="GT3663" s="77">
        <v>0</v>
      </c>
      <c r="GU3663" s="77">
        <v>5.5966209081309407E-2</v>
      </c>
      <c r="GV3663" s="77">
        <v>497.90427418345308</v>
      </c>
      <c r="GW3663" s="77">
        <v>5.5966209081309407E-2</v>
      </c>
      <c r="GX3663" s="77">
        <v>497.90427418345308</v>
      </c>
      <c r="GY3663" s="77">
        <v>5.5966209081309407E-2</v>
      </c>
      <c r="GZ3663" s="77">
        <v>497.90427418345308</v>
      </c>
    </row>
    <row r="3664" spans="187:208" x14ac:dyDescent="0.25">
      <c r="GE3664" s="77" t="s">
        <v>427</v>
      </c>
      <c r="GF3664" s="77" t="s">
        <v>155</v>
      </c>
      <c r="GG3664" s="77" t="s">
        <v>455</v>
      </c>
      <c r="GH3664" s="77" t="s">
        <v>300</v>
      </c>
      <c r="GI3664" s="77">
        <v>2023</v>
      </c>
      <c r="GJ3664" s="77" t="s">
        <v>303</v>
      </c>
      <c r="GK3664" s="77">
        <v>5534.8914862002621</v>
      </c>
      <c r="GL3664" s="77">
        <v>145.26083699999899</v>
      </c>
      <c r="GM3664" s="77">
        <v>2023</v>
      </c>
      <c r="GN3664" s="77" t="s">
        <v>175</v>
      </c>
      <c r="GO3664" s="77">
        <v>5.3000000000000005E-2</v>
      </c>
      <c r="GP3664" s="77">
        <v>3</v>
      </c>
      <c r="GQ3664" s="77">
        <v>0</v>
      </c>
      <c r="GR3664" s="77" t="s">
        <v>423</v>
      </c>
      <c r="GS3664" s="77">
        <v>0</v>
      </c>
      <c r="GT3664" s="77">
        <v>0</v>
      </c>
      <c r="GU3664" s="77">
        <v>5.5966209081309407E-2</v>
      </c>
      <c r="GV3664" s="77">
        <v>309.7668941590432</v>
      </c>
      <c r="GW3664" s="77">
        <v>5.5966209081309407E-2</v>
      </c>
      <c r="GX3664" s="77">
        <v>309.7668941590432</v>
      </c>
      <c r="GY3664" s="77">
        <v>5.5966209081309407E-2</v>
      </c>
      <c r="GZ3664" s="77">
        <v>309.7668941590432</v>
      </c>
    </row>
    <row r="3665" spans="187:208" x14ac:dyDescent="0.25">
      <c r="GE3665" s="77" t="s">
        <v>422</v>
      </c>
      <c r="GF3665" s="77" t="s">
        <v>155</v>
      </c>
      <c r="GG3665" s="77" t="s">
        <v>455</v>
      </c>
      <c r="GH3665" s="77" t="s">
        <v>300</v>
      </c>
      <c r="GI3665" s="77">
        <v>2024</v>
      </c>
      <c r="GJ3665" s="77" t="s">
        <v>305</v>
      </c>
      <c r="GK3665" s="77">
        <v>233.23007680794629</v>
      </c>
      <c r="GL3665" s="77">
        <v>145.26083699999899</v>
      </c>
      <c r="GM3665" s="77">
        <v>2024</v>
      </c>
      <c r="GN3665" s="77" t="s">
        <v>175</v>
      </c>
      <c r="GO3665" s="77">
        <v>0.13250000000000001</v>
      </c>
      <c r="GP3665" s="77">
        <v>3</v>
      </c>
      <c r="GQ3665" s="77">
        <v>0</v>
      </c>
      <c r="GR3665" s="77" t="s">
        <v>423</v>
      </c>
      <c r="GS3665" s="77">
        <v>0</v>
      </c>
      <c r="GT3665" s="77">
        <v>0</v>
      </c>
      <c r="GU3665" s="77">
        <v>0</v>
      </c>
      <c r="GV3665" s="77">
        <v>0</v>
      </c>
      <c r="GW3665" s="77">
        <v>0.1527377521613833</v>
      </c>
      <c r="GX3665" s="77">
        <v>35.623037668072492</v>
      </c>
      <c r="GY3665" s="77">
        <v>0.1527377521613833</v>
      </c>
      <c r="GZ3665" s="77">
        <v>35.623037668072492</v>
      </c>
    </row>
    <row r="3666" spans="187:208" x14ac:dyDescent="0.25">
      <c r="GE3666" s="77" t="s">
        <v>425</v>
      </c>
      <c r="GF3666" s="77" t="s">
        <v>155</v>
      </c>
      <c r="GG3666" s="77" t="s">
        <v>455</v>
      </c>
      <c r="GH3666" s="77" t="s">
        <v>300</v>
      </c>
      <c r="GI3666" s="77">
        <v>2024</v>
      </c>
      <c r="GJ3666" s="77" t="s">
        <v>301</v>
      </c>
      <c r="GK3666" s="77">
        <v>8896.5159934288677</v>
      </c>
      <c r="GL3666" s="77">
        <v>145.26083699999899</v>
      </c>
      <c r="GM3666" s="77">
        <v>2024</v>
      </c>
      <c r="GN3666" s="77" t="s">
        <v>175</v>
      </c>
      <c r="GO3666" s="77">
        <v>5.3000000000000005E-2</v>
      </c>
      <c r="GP3666" s="77">
        <v>3</v>
      </c>
      <c r="GQ3666" s="77">
        <v>0</v>
      </c>
      <c r="GR3666" s="77" t="s">
        <v>423</v>
      </c>
      <c r="GS3666" s="77">
        <v>0</v>
      </c>
      <c r="GT3666" s="77">
        <v>0</v>
      </c>
      <c r="GU3666" s="77">
        <v>0</v>
      </c>
      <c r="GV3666" s="77">
        <v>0</v>
      </c>
      <c r="GW3666" s="77">
        <v>5.5966209081309407E-2</v>
      </c>
      <c r="GX3666" s="77">
        <v>497.90427418345308</v>
      </c>
      <c r="GY3666" s="77">
        <v>5.5966209081309407E-2</v>
      </c>
      <c r="GZ3666" s="77">
        <v>497.90427418345308</v>
      </c>
    </row>
    <row r="3667" spans="187:208" x14ac:dyDescent="0.25">
      <c r="GE3667" s="77" t="s">
        <v>427</v>
      </c>
      <c r="GF3667" s="77" t="s">
        <v>155</v>
      </c>
      <c r="GG3667" s="77" t="s">
        <v>455</v>
      </c>
      <c r="GH3667" s="77" t="s">
        <v>300</v>
      </c>
      <c r="GI3667" s="77">
        <v>2024</v>
      </c>
      <c r="GJ3667" s="77" t="s">
        <v>303</v>
      </c>
      <c r="GK3667" s="77">
        <v>5534.8914862002621</v>
      </c>
      <c r="GL3667" s="77">
        <v>145.26083699999899</v>
      </c>
      <c r="GM3667" s="77">
        <v>2024</v>
      </c>
      <c r="GN3667" s="77" t="s">
        <v>175</v>
      </c>
      <c r="GO3667" s="77">
        <v>5.3000000000000005E-2</v>
      </c>
      <c r="GP3667" s="77">
        <v>3</v>
      </c>
      <c r="GQ3667" s="77">
        <v>0</v>
      </c>
      <c r="GR3667" s="77" t="s">
        <v>423</v>
      </c>
      <c r="GS3667" s="77">
        <v>0</v>
      </c>
      <c r="GT3667" s="77">
        <v>0</v>
      </c>
      <c r="GU3667" s="77">
        <v>0</v>
      </c>
      <c r="GV3667" s="77">
        <v>0</v>
      </c>
      <c r="GW3667" s="77">
        <v>5.5966209081309407E-2</v>
      </c>
      <c r="GX3667" s="77">
        <v>309.7668941590432</v>
      </c>
      <c r="GY3667" s="77">
        <v>5.5966209081309407E-2</v>
      </c>
      <c r="GZ3667" s="77">
        <v>309.7668941590432</v>
      </c>
    </row>
    <row r="3668" spans="187:208" x14ac:dyDescent="0.25">
      <c r="GE3668" s="77" t="s">
        <v>422</v>
      </c>
      <c r="GF3668" s="77" t="s">
        <v>155</v>
      </c>
      <c r="GG3668" s="77" t="s">
        <v>455</v>
      </c>
      <c r="GH3668" s="77" t="s">
        <v>300</v>
      </c>
      <c r="GI3668" s="77">
        <v>2025</v>
      </c>
      <c r="GJ3668" s="77" t="s">
        <v>305</v>
      </c>
      <c r="GK3668" s="77">
        <v>233.23007680794629</v>
      </c>
      <c r="GL3668" s="77">
        <v>145.26083699999899</v>
      </c>
      <c r="GM3668" s="77">
        <v>2025</v>
      </c>
      <c r="GN3668" s="77" t="s">
        <v>175</v>
      </c>
      <c r="GO3668" s="77">
        <v>0.13250000000000001</v>
      </c>
      <c r="GP3668" s="77">
        <v>3</v>
      </c>
      <c r="GQ3668" s="77">
        <v>0</v>
      </c>
      <c r="GR3668" s="77" t="s">
        <v>423</v>
      </c>
      <c r="GS3668" s="77">
        <v>0</v>
      </c>
      <c r="GT3668" s="77">
        <v>0</v>
      </c>
      <c r="GU3668" s="77">
        <v>0</v>
      </c>
      <c r="GV3668" s="77">
        <v>0</v>
      </c>
      <c r="GW3668" s="77">
        <v>0</v>
      </c>
      <c r="GX3668" s="77">
        <v>0</v>
      </c>
      <c r="GY3668" s="77">
        <v>0.1527377521613833</v>
      </c>
      <c r="GZ3668" s="77">
        <v>35.623037668072492</v>
      </c>
    </row>
    <row r="3669" spans="187:208" x14ac:dyDescent="0.25">
      <c r="GE3669" s="77" t="s">
        <v>425</v>
      </c>
      <c r="GF3669" s="77" t="s">
        <v>155</v>
      </c>
      <c r="GG3669" s="77" t="s">
        <v>455</v>
      </c>
      <c r="GH3669" s="77" t="s">
        <v>300</v>
      </c>
      <c r="GI3669" s="77">
        <v>2025</v>
      </c>
      <c r="GJ3669" s="77" t="s">
        <v>301</v>
      </c>
      <c r="GK3669" s="77">
        <v>8896.5159934288677</v>
      </c>
      <c r="GL3669" s="77">
        <v>145.26083699999899</v>
      </c>
      <c r="GM3669" s="77">
        <v>2025</v>
      </c>
      <c r="GN3669" s="77" t="s">
        <v>175</v>
      </c>
      <c r="GO3669" s="77">
        <v>5.3000000000000005E-2</v>
      </c>
      <c r="GP3669" s="77">
        <v>3</v>
      </c>
      <c r="GQ3669" s="77">
        <v>0</v>
      </c>
      <c r="GR3669" s="77" t="s">
        <v>423</v>
      </c>
      <c r="GS3669" s="77">
        <v>0</v>
      </c>
      <c r="GT3669" s="77">
        <v>0</v>
      </c>
      <c r="GU3669" s="77">
        <v>0</v>
      </c>
      <c r="GV3669" s="77">
        <v>0</v>
      </c>
      <c r="GW3669" s="77">
        <v>0</v>
      </c>
      <c r="GX3669" s="77">
        <v>0</v>
      </c>
      <c r="GY3669" s="77">
        <v>5.5966209081309407E-2</v>
      </c>
      <c r="GZ3669" s="77">
        <v>497.90427418345308</v>
      </c>
    </row>
    <row r="3670" spans="187:208" x14ac:dyDescent="0.25">
      <c r="GE3670" s="77" t="s">
        <v>427</v>
      </c>
      <c r="GF3670" s="77" t="s">
        <v>155</v>
      </c>
      <c r="GG3670" s="77" t="s">
        <v>455</v>
      </c>
      <c r="GH3670" s="77" t="s">
        <v>300</v>
      </c>
      <c r="GI3670" s="77">
        <v>2025</v>
      </c>
      <c r="GJ3670" s="77" t="s">
        <v>303</v>
      </c>
      <c r="GK3670" s="77">
        <v>5534.8914862002621</v>
      </c>
      <c r="GL3670" s="77">
        <v>145.26083699999899</v>
      </c>
      <c r="GM3670" s="77">
        <v>2025</v>
      </c>
      <c r="GN3670" s="77" t="s">
        <v>175</v>
      </c>
      <c r="GO3670" s="77">
        <v>5.3000000000000005E-2</v>
      </c>
      <c r="GP3670" s="77">
        <v>3</v>
      </c>
      <c r="GQ3670" s="77">
        <v>0</v>
      </c>
      <c r="GR3670" s="77" t="s">
        <v>423</v>
      </c>
      <c r="GS3670" s="77">
        <v>0</v>
      </c>
      <c r="GT3670" s="77">
        <v>0</v>
      </c>
      <c r="GU3670" s="77">
        <v>0</v>
      </c>
      <c r="GV3670" s="77">
        <v>0</v>
      </c>
      <c r="GW3670" s="77">
        <v>0</v>
      </c>
      <c r="GX3670" s="77">
        <v>0</v>
      </c>
      <c r="GY3670" s="77">
        <v>5.5966209081309407E-2</v>
      </c>
      <c r="GZ3670" s="77">
        <v>309.7668941590432</v>
      </c>
    </row>
    <row r="3671" spans="187:208" x14ac:dyDescent="0.25">
      <c r="GE3671" s="77" t="s">
        <v>422</v>
      </c>
      <c r="GF3671" s="77" t="s">
        <v>155</v>
      </c>
      <c r="GG3671" s="77" t="s">
        <v>455</v>
      </c>
      <c r="GH3671" s="77" t="s">
        <v>432</v>
      </c>
      <c r="GI3671" s="77">
        <v>2021</v>
      </c>
      <c r="GJ3671" s="77" t="s">
        <v>305</v>
      </c>
      <c r="GK3671" s="77">
        <v>222.22942162783829</v>
      </c>
      <c r="GL3671" s="77">
        <v>145.26083699999899</v>
      </c>
      <c r="GM3671" s="77">
        <v>2021</v>
      </c>
      <c r="GN3671" s="77" t="s">
        <v>175</v>
      </c>
      <c r="GO3671" s="77">
        <v>0.13250000000000001</v>
      </c>
      <c r="GP3671" s="77">
        <v>3</v>
      </c>
      <c r="GQ3671" s="77">
        <v>0</v>
      </c>
      <c r="GR3671" s="77" t="s">
        <v>423</v>
      </c>
      <c r="GS3671" s="77">
        <v>0.1527377521613833</v>
      </c>
      <c r="GT3671" s="77">
        <v>33.942822323560321</v>
      </c>
      <c r="GU3671" s="77">
        <v>0.1527377521613833</v>
      </c>
      <c r="GV3671" s="77">
        <v>33.942822323560321</v>
      </c>
      <c r="GW3671" s="77">
        <v>0</v>
      </c>
      <c r="GX3671" s="77">
        <v>0</v>
      </c>
      <c r="GY3671" s="77">
        <v>0</v>
      </c>
      <c r="GZ3671" s="77">
        <v>0</v>
      </c>
    </row>
    <row r="3672" spans="187:208" x14ac:dyDescent="0.25">
      <c r="GE3672" s="77" t="s">
        <v>425</v>
      </c>
      <c r="GF3672" s="77" t="s">
        <v>155</v>
      </c>
      <c r="GG3672" s="77" t="s">
        <v>455</v>
      </c>
      <c r="GH3672" s="77" t="s">
        <v>432</v>
      </c>
      <c r="GI3672" s="77">
        <v>2021</v>
      </c>
      <c r="GJ3672" s="77" t="s">
        <v>301</v>
      </c>
      <c r="GK3672" s="77">
        <v>8585.7228092482419</v>
      </c>
      <c r="GL3672" s="77">
        <v>145.26083699999899</v>
      </c>
      <c r="GM3672" s="77">
        <v>2021</v>
      </c>
      <c r="GN3672" s="77" t="s">
        <v>175</v>
      </c>
      <c r="GO3672" s="77">
        <v>5.3000000000000005E-2</v>
      </c>
      <c r="GP3672" s="77">
        <v>3</v>
      </c>
      <c r="GQ3672" s="77">
        <v>0</v>
      </c>
      <c r="GR3672" s="77" t="s">
        <v>423</v>
      </c>
      <c r="GS3672" s="77">
        <v>5.5966209081309407E-2</v>
      </c>
      <c r="GT3672" s="77">
        <v>480.51035785655426</v>
      </c>
      <c r="GU3672" s="77">
        <v>5.5966209081309407E-2</v>
      </c>
      <c r="GV3672" s="77">
        <v>480.51035785655426</v>
      </c>
      <c r="GW3672" s="77">
        <v>0</v>
      </c>
      <c r="GX3672" s="77">
        <v>0</v>
      </c>
      <c r="GY3672" s="77">
        <v>0</v>
      </c>
      <c r="GZ3672" s="77">
        <v>0</v>
      </c>
    </row>
    <row r="3673" spans="187:208" x14ac:dyDescent="0.25">
      <c r="GE3673" s="77" t="s">
        <v>422</v>
      </c>
      <c r="GF3673" s="77" t="s">
        <v>155</v>
      </c>
      <c r="GG3673" s="77" t="s">
        <v>455</v>
      </c>
      <c r="GH3673" s="77" t="s">
        <v>432</v>
      </c>
      <c r="GI3673" s="77">
        <v>2022</v>
      </c>
      <c r="GJ3673" s="77" t="s">
        <v>305</v>
      </c>
      <c r="GK3673" s="77">
        <v>222.22942162783829</v>
      </c>
      <c r="GL3673" s="77">
        <v>145.26083699999899</v>
      </c>
      <c r="GM3673" s="77">
        <v>2022</v>
      </c>
      <c r="GN3673" s="77" t="s">
        <v>175</v>
      </c>
      <c r="GO3673" s="77">
        <v>0.13250000000000001</v>
      </c>
      <c r="GP3673" s="77">
        <v>3</v>
      </c>
      <c r="GQ3673" s="77">
        <v>0</v>
      </c>
      <c r="GR3673" s="77" t="s">
        <v>423</v>
      </c>
      <c r="GS3673" s="77">
        <v>0.1527377521613833</v>
      </c>
      <c r="GT3673" s="77">
        <v>33.942822323560321</v>
      </c>
      <c r="GU3673" s="77">
        <v>0.1527377521613833</v>
      </c>
      <c r="GV3673" s="77">
        <v>33.942822323560321</v>
      </c>
      <c r="GW3673" s="77">
        <v>0.1527377521613833</v>
      </c>
      <c r="GX3673" s="77">
        <v>33.942822323560321</v>
      </c>
      <c r="GY3673" s="77">
        <v>0</v>
      </c>
      <c r="GZ3673" s="77">
        <v>0</v>
      </c>
    </row>
    <row r="3674" spans="187:208" x14ac:dyDescent="0.25">
      <c r="GE3674" s="77" t="s">
        <v>425</v>
      </c>
      <c r="GF3674" s="77" t="s">
        <v>155</v>
      </c>
      <c r="GG3674" s="77" t="s">
        <v>455</v>
      </c>
      <c r="GH3674" s="77" t="s">
        <v>432</v>
      </c>
      <c r="GI3674" s="77">
        <v>2022</v>
      </c>
      <c r="GJ3674" s="77" t="s">
        <v>301</v>
      </c>
      <c r="GK3674" s="77">
        <v>8585.7228092482419</v>
      </c>
      <c r="GL3674" s="77">
        <v>145.26083699999899</v>
      </c>
      <c r="GM3674" s="77">
        <v>2022</v>
      </c>
      <c r="GN3674" s="77" t="s">
        <v>175</v>
      </c>
      <c r="GO3674" s="77">
        <v>5.3000000000000005E-2</v>
      </c>
      <c r="GP3674" s="77">
        <v>3</v>
      </c>
      <c r="GQ3674" s="77">
        <v>0</v>
      </c>
      <c r="GR3674" s="77" t="s">
        <v>423</v>
      </c>
      <c r="GS3674" s="77">
        <v>5.5966209081309407E-2</v>
      </c>
      <c r="GT3674" s="77">
        <v>480.51035785655426</v>
      </c>
      <c r="GU3674" s="77">
        <v>5.5966209081309407E-2</v>
      </c>
      <c r="GV3674" s="77">
        <v>480.51035785655426</v>
      </c>
      <c r="GW3674" s="77">
        <v>5.5966209081309407E-2</v>
      </c>
      <c r="GX3674" s="77">
        <v>480.51035785655426</v>
      </c>
      <c r="GY3674" s="77">
        <v>0</v>
      </c>
      <c r="GZ3674" s="77">
        <v>0</v>
      </c>
    </row>
    <row r="3675" spans="187:208" x14ac:dyDescent="0.25">
      <c r="GE3675" s="77" t="s">
        <v>422</v>
      </c>
      <c r="GF3675" s="77" t="s">
        <v>155</v>
      </c>
      <c r="GG3675" s="77" t="s">
        <v>455</v>
      </c>
      <c r="GH3675" s="77" t="s">
        <v>432</v>
      </c>
      <c r="GI3675" s="77">
        <v>2023</v>
      </c>
      <c r="GJ3675" s="77" t="s">
        <v>305</v>
      </c>
      <c r="GK3675" s="77">
        <v>233.23007680794731</v>
      </c>
      <c r="GL3675" s="77">
        <v>145.26083699999899</v>
      </c>
      <c r="GM3675" s="77">
        <v>2023</v>
      </c>
      <c r="GN3675" s="77" t="s">
        <v>175</v>
      </c>
      <c r="GO3675" s="77">
        <v>0.13250000000000001</v>
      </c>
      <c r="GP3675" s="77">
        <v>3</v>
      </c>
      <c r="GQ3675" s="77">
        <v>0</v>
      </c>
      <c r="GR3675" s="77" t="s">
        <v>423</v>
      </c>
      <c r="GS3675" s="77">
        <v>0</v>
      </c>
      <c r="GT3675" s="77">
        <v>0</v>
      </c>
      <c r="GU3675" s="77">
        <v>0.1527377521613833</v>
      </c>
      <c r="GV3675" s="77">
        <v>35.623037668072648</v>
      </c>
      <c r="GW3675" s="77">
        <v>0.1527377521613833</v>
      </c>
      <c r="GX3675" s="77">
        <v>35.623037668072648</v>
      </c>
      <c r="GY3675" s="77">
        <v>0.1527377521613833</v>
      </c>
      <c r="GZ3675" s="77">
        <v>35.623037668072648</v>
      </c>
    </row>
    <row r="3676" spans="187:208" x14ac:dyDescent="0.25">
      <c r="GE3676" s="77" t="s">
        <v>425</v>
      </c>
      <c r="GF3676" s="77" t="s">
        <v>155</v>
      </c>
      <c r="GG3676" s="77" t="s">
        <v>455</v>
      </c>
      <c r="GH3676" s="77" t="s">
        <v>432</v>
      </c>
      <c r="GI3676" s="77">
        <v>2023</v>
      </c>
      <c r="GJ3676" s="77" t="s">
        <v>301</v>
      </c>
      <c r="GK3676" s="77">
        <v>8896.5159934289022</v>
      </c>
      <c r="GL3676" s="77">
        <v>145.26083699999899</v>
      </c>
      <c r="GM3676" s="77">
        <v>2023</v>
      </c>
      <c r="GN3676" s="77" t="s">
        <v>175</v>
      </c>
      <c r="GO3676" s="77">
        <v>5.3000000000000005E-2</v>
      </c>
      <c r="GP3676" s="77">
        <v>3</v>
      </c>
      <c r="GQ3676" s="77">
        <v>0</v>
      </c>
      <c r="GR3676" s="77" t="s">
        <v>423</v>
      </c>
      <c r="GS3676" s="77">
        <v>0</v>
      </c>
      <c r="GT3676" s="77">
        <v>0</v>
      </c>
      <c r="GU3676" s="77">
        <v>5.5966209081309407E-2</v>
      </c>
      <c r="GV3676" s="77">
        <v>497.90427418345502</v>
      </c>
      <c r="GW3676" s="77">
        <v>5.5966209081309407E-2</v>
      </c>
      <c r="GX3676" s="77">
        <v>497.90427418345502</v>
      </c>
      <c r="GY3676" s="77">
        <v>5.5966209081309407E-2</v>
      </c>
      <c r="GZ3676" s="77">
        <v>497.90427418345502</v>
      </c>
    </row>
    <row r="3677" spans="187:208" x14ac:dyDescent="0.25">
      <c r="GE3677" s="77" t="s">
        <v>422</v>
      </c>
      <c r="GF3677" s="77" t="s">
        <v>155</v>
      </c>
      <c r="GG3677" s="77" t="s">
        <v>455</v>
      </c>
      <c r="GH3677" s="77" t="s">
        <v>432</v>
      </c>
      <c r="GI3677" s="77">
        <v>2024</v>
      </c>
      <c r="GJ3677" s="77" t="s">
        <v>305</v>
      </c>
      <c r="GK3677" s="77">
        <v>233.23007680794731</v>
      </c>
      <c r="GL3677" s="77">
        <v>145.26083699999899</v>
      </c>
      <c r="GM3677" s="77">
        <v>2024</v>
      </c>
      <c r="GN3677" s="77" t="s">
        <v>175</v>
      </c>
      <c r="GO3677" s="77">
        <v>0.13250000000000001</v>
      </c>
      <c r="GP3677" s="77">
        <v>3</v>
      </c>
      <c r="GQ3677" s="77">
        <v>0</v>
      </c>
      <c r="GR3677" s="77" t="s">
        <v>423</v>
      </c>
      <c r="GS3677" s="77">
        <v>0</v>
      </c>
      <c r="GT3677" s="77">
        <v>0</v>
      </c>
      <c r="GU3677" s="77">
        <v>0</v>
      </c>
      <c r="GV3677" s="77">
        <v>0</v>
      </c>
      <c r="GW3677" s="77">
        <v>0.1527377521613833</v>
      </c>
      <c r="GX3677" s="77">
        <v>35.623037668072648</v>
      </c>
      <c r="GY3677" s="77">
        <v>0.1527377521613833</v>
      </c>
      <c r="GZ3677" s="77">
        <v>35.623037668072648</v>
      </c>
    </row>
    <row r="3678" spans="187:208" x14ac:dyDescent="0.25">
      <c r="GE3678" s="77" t="s">
        <v>425</v>
      </c>
      <c r="GF3678" s="77" t="s">
        <v>155</v>
      </c>
      <c r="GG3678" s="77" t="s">
        <v>455</v>
      </c>
      <c r="GH3678" s="77" t="s">
        <v>432</v>
      </c>
      <c r="GI3678" s="77">
        <v>2024</v>
      </c>
      <c r="GJ3678" s="77" t="s">
        <v>301</v>
      </c>
      <c r="GK3678" s="77">
        <v>8896.5159934289022</v>
      </c>
      <c r="GL3678" s="77">
        <v>145.26083699999899</v>
      </c>
      <c r="GM3678" s="77">
        <v>2024</v>
      </c>
      <c r="GN3678" s="77" t="s">
        <v>175</v>
      </c>
      <c r="GO3678" s="77">
        <v>5.3000000000000005E-2</v>
      </c>
      <c r="GP3678" s="77">
        <v>3</v>
      </c>
      <c r="GQ3678" s="77">
        <v>0</v>
      </c>
      <c r="GR3678" s="77" t="s">
        <v>423</v>
      </c>
      <c r="GS3678" s="77">
        <v>0</v>
      </c>
      <c r="GT3678" s="77">
        <v>0</v>
      </c>
      <c r="GU3678" s="77">
        <v>0</v>
      </c>
      <c r="GV3678" s="77">
        <v>0</v>
      </c>
      <c r="GW3678" s="77">
        <v>5.5966209081309407E-2</v>
      </c>
      <c r="GX3678" s="77">
        <v>497.90427418345502</v>
      </c>
      <c r="GY3678" s="77">
        <v>5.5966209081309407E-2</v>
      </c>
      <c r="GZ3678" s="77">
        <v>497.90427418345502</v>
      </c>
    </row>
    <row r="3679" spans="187:208" x14ac:dyDescent="0.25">
      <c r="GE3679" s="77" t="s">
        <v>422</v>
      </c>
      <c r="GF3679" s="77" t="s">
        <v>155</v>
      </c>
      <c r="GG3679" s="77" t="s">
        <v>455</v>
      </c>
      <c r="GH3679" s="77" t="s">
        <v>432</v>
      </c>
      <c r="GI3679" s="77">
        <v>2025</v>
      </c>
      <c r="GJ3679" s="77" t="s">
        <v>305</v>
      </c>
      <c r="GK3679" s="77">
        <v>233.23007680794731</v>
      </c>
      <c r="GL3679" s="77">
        <v>145.26083699999899</v>
      </c>
      <c r="GM3679" s="77">
        <v>2025</v>
      </c>
      <c r="GN3679" s="77" t="s">
        <v>175</v>
      </c>
      <c r="GO3679" s="77">
        <v>0.13250000000000001</v>
      </c>
      <c r="GP3679" s="77">
        <v>3</v>
      </c>
      <c r="GQ3679" s="77">
        <v>0</v>
      </c>
      <c r="GR3679" s="77" t="s">
        <v>423</v>
      </c>
      <c r="GS3679" s="77">
        <v>0</v>
      </c>
      <c r="GT3679" s="77">
        <v>0</v>
      </c>
      <c r="GU3679" s="77">
        <v>0</v>
      </c>
      <c r="GV3679" s="77">
        <v>0</v>
      </c>
      <c r="GW3679" s="77">
        <v>0</v>
      </c>
      <c r="GX3679" s="77">
        <v>0</v>
      </c>
      <c r="GY3679" s="77">
        <v>0.1527377521613833</v>
      </c>
      <c r="GZ3679" s="77">
        <v>35.623037668072648</v>
      </c>
    </row>
    <row r="3680" spans="187:208" x14ac:dyDescent="0.25">
      <c r="GE3680" s="77" t="s">
        <v>425</v>
      </c>
      <c r="GF3680" s="77" t="s">
        <v>155</v>
      </c>
      <c r="GG3680" s="77" t="s">
        <v>455</v>
      </c>
      <c r="GH3680" s="77" t="s">
        <v>432</v>
      </c>
      <c r="GI3680" s="77">
        <v>2025</v>
      </c>
      <c r="GJ3680" s="77" t="s">
        <v>301</v>
      </c>
      <c r="GK3680" s="77">
        <v>8896.5159934289022</v>
      </c>
      <c r="GL3680" s="77">
        <v>145.26083699999899</v>
      </c>
      <c r="GM3680" s="77">
        <v>2025</v>
      </c>
      <c r="GN3680" s="77" t="s">
        <v>175</v>
      </c>
      <c r="GO3680" s="77">
        <v>5.3000000000000005E-2</v>
      </c>
      <c r="GP3680" s="77">
        <v>3</v>
      </c>
      <c r="GQ3680" s="77">
        <v>0</v>
      </c>
      <c r="GR3680" s="77" t="s">
        <v>423</v>
      </c>
      <c r="GS3680" s="77">
        <v>0</v>
      </c>
      <c r="GT3680" s="77">
        <v>0</v>
      </c>
      <c r="GU3680" s="77">
        <v>0</v>
      </c>
      <c r="GV3680" s="77">
        <v>0</v>
      </c>
      <c r="GW3680" s="77">
        <v>0</v>
      </c>
      <c r="GX3680" s="77">
        <v>0</v>
      </c>
      <c r="GY3680" s="77">
        <v>5.5966209081309407E-2</v>
      </c>
      <c r="GZ3680" s="77">
        <v>497.90427418345502</v>
      </c>
    </row>
    <row r="3681" spans="187:208" x14ac:dyDescent="0.25">
      <c r="GE3681" s="77" t="s">
        <v>422</v>
      </c>
      <c r="GF3681" s="77" t="s">
        <v>155</v>
      </c>
      <c r="GG3681" s="77" t="s">
        <v>455</v>
      </c>
      <c r="GH3681" s="77" t="s">
        <v>439</v>
      </c>
      <c r="GI3681" s="77">
        <v>2021</v>
      </c>
      <c r="GJ3681" s="77" t="s">
        <v>305</v>
      </c>
      <c r="GK3681" s="77">
        <v>0.69641821681222971</v>
      </c>
      <c r="GL3681" s="77">
        <v>145.26083699999899</v>
      </c>
      <c r="GM3681" s="77">
        <v>2021</v>
      </c>
      <c r="GN3681" s="77" t="s">
        <v>175</v>
      </c>
      <c r="GO3681" s="77">
        <v>0.13250000000000001</v>
      </c>
      <c r="GP3681" s="77">
        <v>3</v>
      </c>
      <c r="GQ3681" s="77">
        <v>0</v>
      </c>
      <c r="GR3681" s="77" t="s">
        <v>423</v>
      </c>
      <c r="GS3681" s="77">
        <v>0.1527377521613833</v>
      </c>
      <c r="GT3681" s="77">
        <v>0.10636935300013885</v>
      </c>
      <c r="GU3681" s="77">
        <v>0.1527377521613833</v>
      </c>
      <c r="GV3681" s="77">
        <v>0.10636935300013885</v>
      </c>
      <c r="GW3681" s="77">
        <v>0</v>
      </c>
      <c r="GX3681" s="77">
        <v>0</v>
      </c>
      <c r="GY3681" s="77">
        <v>0</v>
      </c>
      <c r="GZ3681" s="77">
        <v>0</v>
      </c>
    </row>
    <row r="3682" spans="187:208" x14ac:dyDescent="0.25">
      <c r="GE3682" s="77" t="s">
        <v>425</v>
      </c>
      <c r="GF3682" s="77" t="s">
        <v>155</v>
      </c>
      <c r="GG3682" s="77" t="s">
        <v>455</v>
      </c>
      <c r="GH3682" s="77" t="s">
        <v>439</v>
      </c>
      <c r="GI3682" s="77">
        <v>2021</v>
      </c>
      <c r="GJ3682" s="77" t="s">
        <v>301</v>
      </c>
      <c r="GK3682" s="77">
        <v>2.9419641522810198</v>
      </c>
      <c r="GL3682" s="77">
        <v>145.26083699999899</v>
      </c>
      <c r="GM3682" s="77">
        <v>2021</v>
      </c>
      <c r="GN3682" s="77" t="s">
        <v>175</v>
      </c>
      <c r="GO3682" s="77">
        <v>5.3000000000000005E-2</v>
      </c>
      <c r="GP3682" s="77">
        <v>3</v>
      </c>
      <c r="GQ3682" s="77">
        <v>0</v>
      </c>
      <c r="GR3682" s="77" t="s">
        <v>423</v>
      </c>
      <c r="GS3682" s="77">
        <v>5.5966209081309407E-2</v>
      </c>
      <c r="GT3682" s="77">
        <v>0.16465058085627673</v>
      </c>
      <c r="GU3682" s="77">
        <v>5.5966209081309407E-2</v>
      </c>
      <c r="GV3682" s="77">
        <v>0.16465058085627673</v>
      </c>
      <c r="GW3682" s="77">
        <v>0</v>
      </c>
      <c r="GX3682" s="77">
        <v>0</v>
      </c>
      <c r="GY3682" s="77">
        <v>0</v>
      </c>
      <c r="GZ3682" s="77">
        <v>0</v>
      </c>
    </row>
    <row r="3683" spans="187:208" x14ac:dyDescent="0.25">
      <c r="GE3683" s="77" t="s">
        <v>427</v>
      </c>
      <c r="GF3683" s="77" t="s">
        <v>155</v>
      </c>
      <c r="GG3683" s="77" t="s">
        <v>455</v>
      </c>
      <c r="GH3683" s="77" t="s">
        <v>439</v>
      </c>
      <c r="GI3683" s="77">
        <v>2021</v>
      </c>
      <c r="GJ3683" s="77" t="s">
        <v>303</v>
      </c>
      <c r="GK3683" s="77">
        <v>1.6021759622082909</v>
      </c>
      <c r="GL3683" s="77">
        <v>145.26083699999899</v>
      </c>
      <c r="GM3683" s="77">
        <v>2021</v>
      </c>
      <c r="GN3683" s="77" t="s">
        <v>175</v>
      </c>
      <c r="GO3683" s="77">
        <v>5.3000000000000005E-2</v>
      </c>
      <c r="GP3683" s="77">
        <v>3</v>
      </c>
      <c r="GQ3683" s="77">
        <v>0</v>
      </c>
      <c r="GR3683" s="77" t="s">
        <v>423</v>
      </c>
      <c r="GS3683" s="77">
        <v>5.5966209081309407E-2</v>
      </c>
      <c r="GT3683" s="77">
        <v>8.9667714885997285E-2</v>
      </c>
      <c r="GU3683" s="77">
        <v>5.5966209081309407E-2</v>
      </c>
      <c r="GV3683" s="77">
        <v>8.9667714885997285E-2</v>
      </c>
      <c r="GW3683" s="77">
        <v>0</v>
      </c>
      <c r="GX3683" s="77">
        <v>0</v>
      </c>
      <c r="GY3683" s="77">
        <v>0</v>
      </c>
      <c r="GZ3683" s="77">
        <v>0</v>
      </c>
    </row>
    <row r="3684" spans="187:208" x14ac:dyDescent="0.25">
      <c r="GE3684" s="77" t="s">
        <v>422</v>
      </c>
      <c r="GF3684" s="77" t="s">
        <v>155</v>
      </c>
      <c r="GG3684" s="77" t="s">
        <v>455</v>
      </c>
      <c r="GH3684" s="77" t="s">
        <v>439</v>
      </c>
      <c r="GI3684" s="77">
        <v>2022</v>
      </c>
      <c r="GJ3684" s="77" t="s">
        <v>305</v>
      </c>
      <c r="GK3684" s="77">
        <v>0.69641821681222971</v>
      </c>
      <c r="GL3684" s="77">
        <v>145.26083699999899</v>
      </c>
      <c r="GM3684" s="77">
        <v>2022</v>
      </c>
      <c r="GN3684" s="77" t="s">
        <v>175</v>
      </c>
      <c r="GO3684" s="77">
        <v>0.13250000000000001</v>
      </c>
      <c r="GP3684" s="77">
        <v>3</v>
      </c>
      <c r="GQ3684" s="77">
        <v>0</v>
      </c>
      <c r="GR3684" s="77" t="s">
        <v>423</v>
      </c>
      <c r="GS3684" s="77">
        <v>0.1527377521613833</v>
      </c>
      <c r="GT3684" s="77">
        <v>0.10636935300013885</v>
      </c>
      <c r="GU3684" s="77">
        <v>0.1527377521613833</v>
      </c>
      <c r="GV3684" s="77">
        <v>0.10636935300013885</v>
      </c>
      <c r="GW3684" s="77">
        <v>0.1527377521613833</v>
      </c>
      <c r="GX3684" s="77">
        <v>0.10636935300013885</v>
      </c>
      <c r="GY3684" s="77">
        <v>0</v>
      </c>
      <c r="GZ3684" s="77">
        <v>0</v>
      </c>
    </row>
    <row r="3685" spans="187:208" x14ac:dyDescent="0.25">
      <c r="GE3685" s="77" t="s">
        <v>425</v>
      </c>
      <c r="GF3685" s="77" t="s">
        <v>155</v>
      </c>
      <c r="GG3685" s="77" t="s">
        <v>455</v>
      </c>
      <c r="GH3685" s="77" t="s">
        <v>439</v>
      </c>
      <c r="GI3685" s="77">
        <v>2022</v>
      </c>
      <c r="GJ3685" s="77" t="s">
        <v>301</v>
      </c>
      <c r="GK3685" s="77">
        <v>2.9419641522810198</v>
      </c>
      <c r="GL3685" s="77">
        <v>145.26083699999899</v>
      </c>
      <c r="GM3685" s="77">
        <v>2022</v>
      </c>
      <c r="GN3685" s="77" t="s">
        <v>175</v>
      </c>
      <c r="GO3685" s="77">
        <v>5.3000000000000005E-2</v>
      </c>
      <c r="GP3685" s="77">
        <v>3</v>
      </c>
      <c r="GQ3685" s="77">
        <v>0</v>
      </c>
      <c r="GR3685" s="77" t="s">
        <v>423</v>
      </c>
      <c r="GS3685" s="77">
        <v>5.5966209081309407E-2</v>
      </c>
      <c r="GT3685" s="77">
        <v>0.16465058085627673</v>
      </c>
      <c r="GU3685" s="77">
        <v>5.5966209081309407E-2</v>
      </c>
      <c r="GV3685" s="77">
        <v>0.16465058085627673</v>
      </c>
      <c r="GW3685" s="77">
        <v>5.5966209081309407E-2</v>
      </c>
      <c r="GX3685" s="77">
        <v>0.16465058085627673</v>
      </c>
      <c r="GY3685" s="77">
        <v>0</v>
      </c>
      <c r="GZ3685" s="77">
        <v>0</v>
      </c>
    </row>
    <row r="3686" spans="187:208" x14ac:dyDescent="0.25">
      <c r="GE3686" s="77" t="s">
        <v>427</v>
      </c>
      <c r="GF3686" s="77" t="s">
        <v>155</v>
      </c>
      <c r="GG3686" s="77" t="s">
        <v>455</v>
      </c>
      <c r="GH3686" s="77" t="s">
        <v>439</v>
      </c>
      <c r="GI3686" s="77">
        <v>2022</v>
      </c>
      <c r="GJ3686" s="77" t="s">
        <v>303</v>
      </c>
      <c r="GK3686" s="77">
        <v>1.6021759622082909</v>
      </c>
      <c r="GL3686" s="77">
        <v>145.26083699999899</v>
      </c>
      <c r="GM3686" s="77">
        <v>2022</v>
      </c>
      <c r="GN3686" s="77" t="s">
        <v>175</v>
      </c>
      <c r="GO3686" s="77">
        <v>5.3000000000000005E-2</v>
      </c>
      <c r="GP3686" s="77">
        <v>3</v>
      </c>
      <c r="GQ3686" s="77">
        <v>0</v>
      </c>
      <c r="GR3686" s="77" t="s">
        <v>423</v>
      </c>
      <c r="GS3686" s="77">
        <v>5.5966209081309407E-2</v>
      </c>
      <c r="GT3686" s="77">
        <v>8.9667714885997285E-2</v>
      </c>
      <c r="GU3686" s="77">
        <v>5.5966209081309407E-2</v>
      </c>
      <c r="GV3686" s="77">
        <v>8.9667714885997285E-2</v>
      </c>
      <c r="GW3686" s="77">
        <v>5.5966209081309407E-2</v>
      </c>
      <c r="GX3686" s="77">
        <v>8.9667714885997285E-2</v>
      </c>
      <c r="GY3686" s="77">
        <v>0</v>
      </c>
      <c r="GZ3686" s="77">
        <v>0</v>
      </c>
    </row>
    <row r="3687" spans="187:208" x14ac:dyDescent="0.25">
      <c r="GE3687" s="77" t="s">
        <v>422</v>
      </c>
      <c r="GF3687" s="77" t="s">
        <v>155</v>
      </c>
      <c r="GG3687" s="77" t="s">
        <v>455</v>
      </c>
      <c r="GH3687" s="77" t="s">
        <v>439</v>
      </c>
      <c r="GI3687" s="77">
        <v>2023</v>
      </c>
      <c r="GJ3687" s="77" t="s">
        <v>305</v>
      </c>
      <c r="GK3687" s="77">
        <v>0.71896016785820482</v>
      </c>
      <c r="GL3687" s="77">
        <v>145.26083699999899</v>
      </c>
      <c r="GM3687" s="77">
        <v>2023</v>
      </c>
      <c r="GN3687" s="77" t="s">
        <v>175</v>
      </c>
      <c r="GO3687" s="77">
        <v>0.13250000000000001</v>
      </c>
      <c r="GP3687" s="77">
        <v>3</v>
      </c>
      <c r="GQ3687" s="77">
        <v>0</v>
      </c>
      <c r="GR3687" s="77" t="s">
        <v>423</v>
      </c>
      <c r="GS3687" s="77">
        <v>0</v>
      </c>
      <c r="GT3687" s="77">
        <v>0</v>
      </c>
      <c r="GU3687" s="77">
        <v>0.1527377521613833</v>
      </c>
      <c r="GV3687" s="77">
        <v>0.10981235993223303</v>
      </c>
      <c r="GW3687" s="77">
        <v>0.1527377521613833</v>
      </c>
      <c r="GX3687" s="77">
        <v>0.10981235993223303</v>
      </c>
      <c r="GY3687" s="77">
        <v>0.1527377521613833</v>
      </c>
      <c r="GZ3687" s="77">
        <v>0.10981235993223303</v>
      </c>
    </row>
    <row r="3688" spans="187:208" x14ac:dyDescent="0.25">
      <c r="GE3688" s="77" t="s">
        <v>425</v>
      </c>
      <c r="GF3688" s="77" t="s">
        <v>155</v>
      </c>
      <c r="GG3688" s="77" t="s">
        <v>455</v>
      </c>
      <c r="GH3688" s="77" t="s">
        <v>439</v>
      </c>
      <c r="GI3688" s="77">
        <v>2023</v>
      </c>
      <c r="GJ3688" s="77" t="s">
        <v>301</v>
      </c>
      <c r="GK3688" s="77">
        <v>3.0714971986151118</v>
      </c>
      <c r="GL3688" s="77">
        <v>145.26083699999899</v>
      </c>
      <c r="GM3688" s="77">
        <v>2023</v>
      </c>
      <c r="GN3688" s="77" t="s">
        <v>175</v>
      </c>
      <c r="GO3688" s="77">
        <v>5.3000000000000005E-2</v>
      </c>
      <c r="GP3688" s="77">
        <v>3</v>
      </c>
      <c r="GQ3688" s="77">
        <v>0</v>
      </c>
      <c r="GR3688" s="77" t="s">
        <v>423</v>
      </c>
      <c r="GS3688" s="77">
        <v>0</v>
      </c>
      <c r="GT3688" s="77">
        <v>0</v>
      </c>
      <c r="GU3688" s="77">
        <v>5.5966209081309407E-2</v>
      </c>
      <c r="GV3688" s="77">
        <v>0.17190005441034947</v>
      </c>
      <c r="GW3688" s="77">
        <v>5.5966209081309407E-2</v>
      </c>
      <c r="GX3688" s="77">
        <v>0.17190005441034947</v>
      </c>
      <c r="GY3688" s="77">
        <v>5.5966209081309407E-2</v>
      </c>
      <c r="GZ3688" s="77">
        <v>0.17190005441034947</v>
      </c>
    </row>
    <row r="3689" spans="187:208" x14ac:dyDescent="0.25">
      <c r="GE3689" s="77" t="s">
        <v>427</v>
      </c>
      <c r="GF3689" s="77" t="s">
        <v>155</v>
      </c>
      <c r="GG3689" s="77" t="s">
        <v>455</v>
      </c>
      <c r="GH3689" s="77" t="s">
        <v>439</v>
      </c>
      <c r="GI3689" s="77">
        <v>2023</v>
      </c>
      <c r="GJ3689" s="77" t="s">
        <v>303</v>
      </c>
      <c r="GK3689" s="77">
        <v>1.684577240534449</v>
      </c>
      <c r="GL3689" s="77">
        <v>145.26083699999899</v>
      </c>
      <c r="GM3689" s="77">
        <v>2023</v>
      </c>
      <c r="GN3689" s="77" t="s">
        <v>175</v>
      </c>
      <c r="GO3689" s="77">
        <v>5.3000000000000005E-2</v>
      </c>
      <c r="GP3689" s="77">
        <v>3</v>
      </c>
      <c r="GQ3689" s="77">
        <v>0</v>
      </c>
      <c r="GR3689" s="77" t="s">
        <v>423</v>
      </c>
      <c r="GS3689" s="77">
        <v>0</v>
      </c>
      <c r="GT3689" s="77">
        <v>0</v>
      </c>
      <c r="GU3689" s="77">
        <v>5.5966209081309407E-2</v>
      </c>
      <c r="GV3689" s="77">
        <v>9.4279402057366221E-2</v>
      </c>
      <c r="GW3689" s="77">
        <v>5.5966209081309407E-2</v>
      </c>
      <c r="GX3689" s="77">
        <v>9.4279402057366221E-2</v>
      </c>
      <c r="GY3689" s="77">
        <v>5.5966209081309407E-2</v>
      </c>
      <c r="GZ3689" s="77">
        <v>9.4279402057366221E-2</v>
      </c>
    </row>
    <row r="3690" spans="187:208" x14ac:dyDescent="0.25">
      <c r="GE3690" s="77" t="s">
        <v>422</v>
      </c>
      <c r="GF3690" s="77" t="s">
        <v>155</v>
      </c>
      <c r="GG3690" s="77" t="s">
        <v>455</v>
      </c>
      <c r="GH3690" s="77" t="s">
        <v>439</v>
      </c>
      <c r="GI3690" s="77">
        <v>2024</v>
      </c>
      <c r="GJ3690" s="77" t="s">
        <v>305</v>
      </c>
      <c r="GK3690" s="77">
        <v>0.71896016785820482</v>
      </c>
      <c r="GL3690" s="77">
        <v>145.26083699999899</v>
      </c>
      <c r="GM3690" s="77">
        <v>2024</v>
      </c>
      <c r="GN3690" s="77" t="s">
        <v>175</v>
      </c>
      <c r="GO3690" s="77">
        <v>0.13250000000000001</v>
      </c>
      <c r="GP3690" s="77">
        <v>3</v>
      </c>
      <c r="GQ3690" s="77">
        <v>0</v>
      </c>
      <c r="GR3690" s="77" t="s">
        <v>423</v>
      </c>
      <c r="GS3690" s="77">
        <v>0</v>
      </c>
      <c r="GT3690" s="77">
        <v>0</v>
      </c>
      <c r="GU3690" s="77">
        <v>0</v>
      </c>
      <c r="GV3690" s="77">
        <v>0</v>
      </c>
      <c r="GW3690" s="77">
        <v>0.1527377521613833</v>
      </c>
      <c r="GX3690" s="77">
        <v>0.10981235993223303</v>
      </c>
      <c r="GY3690" s="77">
        <v>0.1527377521613833</v>
      </c>
      <c r="GZ3690" s="77">
        <v>0.10981235993223303</v>
      </c>
    </row>
    <row r="3691" spans="187:208" x14ac:dyDescent="0.25">
      <c r="GE3691" s="77" t="s">
        <v>425</v>
      </c>
      <c r="GF3691" s="77" t="s">
        <v>155</v>
      </c>
      <c r="GG3691" s="77" t="s">
        <v>455</v>
      </c>
      <c r="GH3691" s="77" t="s">
        <v>439</v>
      </c>
      <c r="GI3691" s="77">
        <v>2024</v>
      </c>
      <c r="GJ3691" s="77" t="s">
        <v>301</v>
      </c>
      <c r="GK3691" s="77">
        <v>3.0714971986151118</v>
      </c>
      <c r="GL3691" s="77">
        <v>145.26083699999899</v>
      </c>
      <c r="GM3691" s="77">
        <v>2024</v>
      </c>
      <c r="GN3691" s="77" t="s">
        <v>175</v>
      </c>
      <c r="GO3691" s="77">
        <v>5.3000000000000005E-2</v>
      </c>
      <c r="GP3691" s="77">
        <v>3</v>
      </c>
      <c r="GQ3691" s="77">
        <v>0</v>
      </c>
      <c r="GR3691" s="77" t="s">
        <v>423</v>
      </c>
      <c r="GS3691" s="77">
        <v>0</v>
      </c>
      <c r="GT3691" s="77">
        <v>0</v>
      </c>
      <c r="GU3691" s="77">
        <v>0</v>
      </c>
      <c r="GV3691" s="77">
        <v>0</v>
      </c>
      <c r="GW3691" s="77">
        <v>5.5966209081309407E-2</v>
      </c>
      <c r="GX3691" s="77">
        <v>0.17190005441034947</v>
      </c>
      <c r="GY3691" s="77">
        <v>5.5966209081309407E-2</v>
      </c>
      <c r="GZ3691" s="77">
        <v>0.17190005441034947</v>
      </c>
    </row>
    <row r="3692" spans="187:208" x14ac:dyDescent="0.25">
      <c r="GE3692" s="77" t="s">
        <v>427</v>
      </c>
      <c r="GF3692" s="77" t="s">
        <v>155</v>
      </c>
      <c r="GG3692" s="77" t="s">
        <v>455</v>
      </c>
      <c r="GH3692" s="77" t="s">
        <v>439</v>
      </c>
      <c r="GI3692" s="77">
        <v>2024</v>
      </c>
      <c r="GJ3692" s="77" t="s">
        <v>303</v>
      </c>
      <c r="GK3692" s="77">
        <v>1.684577240534449</v>
      </c>
      <c r="GL3692" s="77">
        <v>145.26083699999899</v>
      </c>
      <c r="GM3692" s="77">
        <v>2024</v>
      </c>
      <c r="GN3692" s="77" t="s">
        <v>175</v>
      </c>
      <c r="GO3692" s="77">
        <v>5.3000000000000005E-2</v>
      </c>
      <c r="GP3692" s="77">
        <v>3</v>
      </c>
      <c r="GQ3692" s="77">
        <v>0</v>
      </c>
      <c r="GR3692" s="77" t="s">
        <v>423</v>
      </c>
      <c r="GS3692" s="77">
        <v>0</v>
      </c>
      <c r="GT3692" s="77">
        <v>0</v>
      </c>
      <c r="GU3692" s="77">
        <v>0</v>
      </c>
      <c r="GV3692" s="77">
        <v>0</v>
      </c>
      <c r="GW3692" s="77">
        <v>5.5966209081309407E-2</v>
      </c>
      <c r="GX3692" s="77">
        <v>9.4279402057366221E-2</v>
      </c>
      <c r="GY3692" s="77">
        <v>5.5966209081309407E-2</v>
      </c>
      <c r="GZ3692" s="77">
        <v>9.4279402057366221E-2</v>
      </c>
    </row>
    <row r="3693" spans="187:208" x14ac:dyDescent="0.25">
      <c r="GE3693" s="77" t="s">
        <v>422</v>
      </c>
      <c r="GF3693" s="77" t="s">
        <v>155</v>
      </c>
      <c r="GG3693" s="77" t="s">
        <v>455</v>
      </c>
      <c r="GH3693" s="77" t="s">
        <v>439</v>
      </c>
      <c r="GI3693" s="77">
        <v>2025</v>
      </c>
      <c r="GJ3693" s="77" t="s">
        <v>305</v>
      </c>
      <c r="GK3693" s="77">
        <v>0.71896016785820482</v>
      </c>
      <c r="GL3693" s="77">
        <v>145.26083699999899</v>
      </c>
      <c r="GM3693" s="77">
        <v>2025</v>
      </c>
      <c r="GN3693" s="77" t="s">
        <v>175</v>
      </c>
      <c r="GO3693" s="77">
        <v>0.13250000000000001</v>
      </c>
      <c r="GP3693" s="77">
        <v>3</v>
      </c>
      <c r="GQ3693" s="77">
        <v>0</v>
      </c>
      <c r="GR3693" s="77" t="s">
        <v>423</v>
      </c>
      <c r="GS3693" s="77">
        <v>0</v>
      </c>
      <c r="GT3693" s="77">
        <v>0</v>
      </c>
      <c r="GU3693" s="77">
        <v>0</v>
      </c>
      <c r="GV3693" s="77">
        <v>0</v>
      </c>
      <c r="GW3693" s="77">
        <v>0</v>
      </c>
      <c r="GX3693" s="77">
        <v>0</v>
      </c>
      <c r="GY3693" s="77">
        <v>0.1527377521613833</v>
      </c>
      <c r="GZ3693" s="77">
        <v>0.10981235993223303</v>
      </c>
    </row>
    <row r="3694" spans="187:208" x14ac:dyDescent="0.25">
      <c r="GE3694" s="77" t="s">
        <v>425</v>
      </c>
      <c r="GF3694" s="77" t="s">
        <v>155</v>
      </c>
      <c r="GG3694" s="77" t="s">
        <v>455</v>
      </c>
      <c r="GH3694" s="77" t="s">
        <v>439</v>
      </c>
      <c r="GI3694" s="77">
        <v>2025</v>
      </c>
      <c r="GJ3694" s="77" t="s">
        <v>301</v>
      </c>
      <c r="GK3694" s="77">
        <v>3.0714971986151118</v>
      </c>
      <c r="GL3694" s="77">
        <v>145.26083699999899</v>
      </c>
      <c r="GM3694" s="77">
        <v>2025</v>
      </c>
      <c r="GN3694" s="77" t="s">
        <v>175</v>
      </c>
      <c r="GO3694" s="77">
        <v>5.3000000000000005E-2</v>
      </c>
      <c r="GP3694" s="77">
        <v>3</v>
      </c>
      <c r="GQ3694" s="77">
        <v>0</v>
      </c>
      <c r="GR3694" s="77" t="s">
        <v>423</v>
      </c>
      <c r="GS3694" s="77">
        <v>0</v>
      </c>
      <c r="GT3694" s="77">
        <v>0</v>
      </c>
      <c r="GU3694" s="77">
        <v>0</v>
      </c>
      <c r="GV3694" s="77">
        <v>0</v>
      </c>
      <c r="GW3694" s="77">
        <v>0</v>
      </c>
      <c r="GX3694" s="77">
        <v>0</v>
      </c>
      <c r="GY3694" s="77">
        <v>5.5966209081309407E-2</v>
      </c>
      <c r="GZ3694" s="77">
        <v>0.17190005441034947</v>
      </c>
    </row>
    <row r="3695" spans="187:208" x14ac:dyDescent="0.25">
      <c r="GE3695" s="77" t="s">
        <v>427</v>
      </c>
      <c r="GF3695" s="77" t="s">
        <v>155</v>
      </c>
      <c r="GG3695" s="77" t="s">
        <v>455</v>
      </c>
      <c r="GH3695" s="77" t="s">
        <v>439</v>
      </c>
      <c r="GI3695" s="77">
        <v>2025</v>
      </c>
      <c r="GJ3695" s="77" t="s">
        <v>303</v>
      </c>
      <c r="GK3695" s="77">
        <v>1.684577240534449</v>
      </c>
      <c r="GL3695" s="77">
        <v>145.26083699999899</v>
      </c>
      <c r="GM3695" s="77">
        <v>2025</v>
      </c>
      <c r="GN3695" s="77" t="s">
        <v>175</v>
      </c>
      <c r="GO3695" s="77">
        <v>5.3000000000000005E-2</v>
      </c>
      <c r="GP3695" s="77">
        <v>3</v>
      </c>
      <c r="GQ3695" s="77">
        <v>0</v>
      </c>
      <c r="GR3695" s="77" t="s">
        <v>423</v>
      </c>
      <c r="GS3695" s="77">
        <v>0</v>
      </c>
      <c r="GT3695" s="77">
        <v>0</v>
      </c>
      <c r="GU3695" s="77">
        <v>0</v>
      </c>
      <c r="GV3695" s="77">
        <v>0</v>
      </c>
      <c r="GW3695" s="77">
        <v>0</v>
      </c>
      <c r="GX3695" s="77">
        <v>0</v>
      </c>
      <c r="GY3695" s="77">
        <v>5.5966209081309407E-2</v>
      </c>
      <c r="GZ3695" s="77">
        <v>9.4279402057366221E-2</v>
      </c>
    </row>
    <row r="3696" spans="187:208" x14ac:dyDescent="0.25">
      <c r="GE3696" s="77" t="s">
        <v>422</v>
      </c>
      <c r="GF3696" s="77" t="s">
        <v>155</v>
      </c>
      <c r="GG3696" s="77" t="s">
        <v>455</v>
      </c>
      <c r="GH3696" s="77" t="s">
        <v>446</v>
      </c>
      <c r="GI3696" s="77">
        <v>2021</v>
      </c>
      <c r="GJ3696" s="77" t="s">
        <v>305</v>
      </c>
      <c r="GK3696" s="77">
        <v>3.6425060683954499E-2</v>
      </c>
      <c r="GL3696" s="77">
        <v>145.26083699999899</v>
      </c>
      <c r="GM3696" s="77">
        <v>2021</v>
      </c>
      <c r="GN3696" s="77" t="s">
        <v>175</v>
      </c>
      <c r="GO3696" s="77">
        <v>0.13250000000000001</v>
      </c>
      <c r="GP3696" s="77">
        <v>3</v>
      </c>
      <c r="GQ3696" s="77">
        <v>0</v>
      </c>
      <c r="GR3696" s="77" t="s">
        <v>423</v>
      </c>
      <c r="GS3696" s="77">
        <v>0.1527377521613833</v>
      </c>
      <c r="GT3696" s="77">
        <v>5.5634818912091892E-3</v>
      </c>
      <c r="GU3696" s="77">
        <v>0.1527377521613833</v>
      </c>
      <c r="GV3696" s="77">
        <v>5.5634818912091892E-3</v>
      </c>
      <c r="GW3696" s="77">
        <v>0</v>
      </c>
      <c r="GX3696" s="77">
        <v>0</v>
      </c>
      <c r="GY3696" s="77">
        <v>0</v>
      </c>
      <c r="GZ3696" s="77">
        <v>0</v>
      </c>
    </row>
    <row r="3697" spans="187:208" x14ac:dyDescent="0.25">
      <c r="GE3697" s="77" t="s">
        <v>425</v>
      </c>
      <c r="GF3697" s="77" t="s">
        <v>155</v>
      </c>
      <c r="GG3697" s="77" t="s">
        <v>455</v>
      </c>
      <c r="GH3697" s="77" t="s">
        <v>446</v>
      </c>
      <c r="GI3697" s="77">
        <v>2021</v>
      </c>
      <c r="GJ3697" s="77" t="s">
        <v>301</v>
      </c>
      <c r="GK3697" s="77">
        <v>1.5808724525432391E-3</v>
      </c>
      <c r="GL3697" s="77">
        <v>145.26083699999899</v>
      </c>
      <c r="GM3697" s="77">
        <v>2021</v>
      </c>
      <c r="GN3697" s="77" t="s">
        <v>175</v>
      </c>
      <c r="GO3697" s="77">
        <v>5.3000000000000005E-2</v>
      </c>
      <c r="GP3697" s="77">
        <v>3</v>
      </c>
      <c r="GQ3697" s="77">
        <v>0</v>
      </c>
      <c r="GR3697" s="77" t="s">
        <v>423</v>
      </c>
      <c r="GS3697" s="77">
        <v>5.5966209081309407E-2</v>
      </c>
      <c r="GT3697" s="77">
        <v>8.8475438209917296E-5</v>
      </c>
      <c r="GU3697" s="77">
        <v>5.5966209081309407E-2</v>
      </c>
      <c r="GV3697" s="77">
        <v>8.8475438209917296E-5</v>
      </c>
      <c r="GW3697" s="77">
        <v>0</v>
      </c>
      <c r="GX3697" s="77">
        <v>0</v>
      </c>
      <c r="GY3697" s="77">
        <v>0</v>
      </c>
      <c r="GZ3697" s="77">
        <v>0</v>
      </c>
    </row>
    <row r="3698" spans="187:208" x14ac:dyDescent="0.25">
      <c r="GE3698" s="77" t="s">
        <v>427</v>
      </c>
      <c r="GF3698" s="77" t="s">
        <v>155</v>
      </c>
      <c r="GG3698" s="77" t="s">
        <v>455</v>
      </c>
      <c r="GH3698" s="77" t="s">
        <v>446</v>
      </c>
      <c r="GI3698" s="77">
        <v>2021</v>
      </c>
      <c r="GJ3698" s="77" t="s">
        <v>303</v>
      </c>
      <c r="GK3698" s="77">
        <v>3.9894642198450701E-2</v>
      </c>
      <c r="GL3698" s="77">
        <v>145.26083699999899</v>
      </c>
      <c r="GM3698" s="77">
        <v>2021</v>
      </c>
      <c r="GN3698" s="77" t="s">
        <v>175</v>
      </c>
      <c r="GO3698" s="77">
        <v>5.3000000000000005E-2</v>
      </c>
      <c r="GP3698" s="77">
        <v>3</v>
      </c>
      <c r="GQ3698" s="77">
        <v>0</v>
      </c>
      <c r="GR3698" s="77" t="s">
        <v>423</v>
      </c>
      <c r="GS3698" s="77">
        <v>5.5966209081309407E-2</v>
      </c>
      <c r="GT3698" s="77">
        <v>2.232751886502521E-3</v>
      </c>
      <c r="GU3698" s="77">
        <v>5.5966209081309407E-2</v>
      </c>
      <c r="GV3698" s="77">
        <v>2.232751886502521E-3</v>
      </c>
      <c r="GW3698" s="77">
        <v>0</v>
      </c>
      <c r="GX3698" s="77">
        <v>0</v>
      </c>
      <c r="GY3698" s="77">
        <v>0</v>
      </c>
      <c r="GZ3698" s="77">
        <v>0</v>
      </c>
    </row>
    <row r="3699" spans="187:208" x14ac:dyDescent="0.25">
      <c r="GE3699" s="77" t="s">
        <v>422</v>
      </c>
      <c r="GF3699" s="77" t="s">
        <v>155</v>
      </c>
      <c r="GG3699" s="77" t="s">
        <v>455</v>
      </c>
      <c r="GH3699" s="77" t="s">
        <v>446</v>
      </c>
      <c r="GI3699" s="77">
        <v>2022</v>
      </c>
      <c r="GJ3699" s="77" t="s">
        <v>305</v>
      </c>
      <c r="GK3699" s="77">
        <v>3.6425060683954499E-2</v>
      </c>
      <c r="GL3699" s="77">
        <v>145.26083699999899</v>
      </c>
      <c r="GM3699" s="77">
        <v>2022</v>
      </c>
      <c r="GN3699" s="77" t="s">
        <v>175</v>
      </c>
      <c r="GO3699" s="77">
        <v>0.13250000000000001</v>
      </c>
      <c r="GP3699" s="77">
        <v>3</v>
      </c>
      <c r="GQ3699" s="77">
        <v>0</v>
      </c>
      <c r="GR3699" s="77" t="s">
        <v>423</v>
      </c>
      <c r="GS3699" s="77">
        <v>0.1527377521613833</v>
      </c>
      <c r="GT3699" s="77">
        <v>5.5634818912091892E-3</v>
      </c>
      <c r="GU3699" s="77">
        <v>0.1527377521613833</v>
      </c>
      <c r="GV3699" s="77">
        <v>5.5634818912091892E-3</v>
      </c>
      <c r="GW3699" s="77">
        <v>0.1527377521613833</v>
      </c>
      <c r="GX3699" s="77">
        <v>5.5634818912091892E-3</v>
      </c>
      <c r="GY3699" s="77">
        <v>0</v>
      </c>
      <c r="GZ3699" s="77">
        <v>0</v>
      </c>
    </row>
    <row r="3700" spans="187:208" x14ac:dyDescent="0.25">
      <c r="GE3700" s="77" t="s">
        <v>425</v>
      </c>
      <c r="GF3700" s="77" t="s">
        <v>155</v>
      </c>
      <c r="GG3700" s="77" t="s">
        <v>455</v>
      </c>
      <c r="GH3700" s="77" t="s">
        <v>446</v>
      </c>
      <c r="GI3700" s="77">
        <v>2022</v>
      </c>
      <c r="GJ3700" s="77" t="s">
        <v>301</v>
      </c>
      <c r="GK3700" s="77">
        <v>1.5808724525432391E-3</v>
      </c>
      <c r="GL3700" s="77">
        <v>145.26083699999899</v>
      </c>
      <c r="GM3700" s="77">
        <v>2022</v>
      </c>
      <c r="GN3700" s="77" t="s">
        <v>175</v>
      </c>
      <c r="GO3700" s="77">
        <v>5.3000000000000005E-2</v>
      </c>
      <c r="GP3700" s="77">
        <v>3</v>
      </c>
      <c r="GQ3700" s="77">
        <v>0</v>
      </c>
      <c r="GR3700" s="77" t="s">
        <v>423</v>
      </c>
      <c r="GS3700" s="77">
        <v>5.5966209081309407E-2</v>
      </c>
      <c r="GT3700" s="77">
        <v>8.8475438209917296E-5</v>
      </c>
      <c r="GU3700" s="77">
        <v>5.5966209081309407E-2</v>
      </c>
      <c r="GV3700" s="77">
        <v>8.8475438209917296E-5</v>
      </c>
      <c r="GW3700" s="77">
        <v>5.5966209081309407E-2</v>
      </c>
      <c r="GX3700" s="77">
        <v>8.8475438209917296E-5</v>
      </c>
      <c r="GY3700" s="77">
        <v>0</v>
      </c>
      <c r="GZ3700" s="77">
        <v>0</v>
      </c>
    </row>
    <row r="3701" spans="187:208" x14ac:dyDescent="0.25">
      <c r="GE3701" s="77" t="s">
        <v>427</v>
      </c>
      <c r="GF3701" s="77" t="s">
        <v>155</v>
      </c>
      <c r="GG3701" s="77" t="s">
        <v>455</v>
      </c>
      <c r="GH3701" s="77" t="s">
        <v>446</v>
      </c>
      <c r="GI3701" s="77">
        <v>2022</v>
      </c>
      <c r="GJ3701" s="77" t="s">
        <v>303</v>
      </c>
      <c r="GK3701" s="77">
        <v>3.9894642198450701E-2</v>
      </c>
      <c r="GL3701" s="77">
        <v>145.26083699999899</v>
      </c>
      <c r="GM3701" s="77">
        <v>2022</v>
      </c>
      <c r="GN3701" s="77" t="s">
        <v>175</v>
      </c>
      <c r="GO3701" s="77">
        <v>5.3000000000000005E-2</v>
      </c>
      <c r="GP3701" s="77">
        <v>3</v>
      </c>
      <c r="GQ3701" s="77">
        <v>0</v>
      </c>
      <c r="GR3701" s="77" t="s">
        <v>423</v>
      </c>
      <c r="GS3701" s="77">
        <v>5.5966209081309407E-2</v>
      </c>
      <c r="GT3701" s="77">
        <v>2.232751886502521E-3</v>
      </c>
      <c r="GU3701" s="77">
        <v>5.5966209081309407E-2</v>
      </c>
      <c r="GV3701" s="77">
        <v>2.232751886502521E-3</v>
      </c>
      <c r="GW3701" s="77">
        <v>5.5966209081309407E-2</v>
      </c>
      <c r="GX3701" s="77">
        <v>2.232751886502521E-3</v>
      </c>
      <c r="GY3701" s="77">
        <v>0</v>
      </c>
      <c r="GZ3701" s="77">
        <v>0</v>
      </c>
    </row>
    <row r="3702" spans="187:208" x14ac:dyDescent="0.25">
      <c r="GE3702" s="77" t="s">
        <v>422</v>
      </c>
      <c r="GF3702" s="77" t="s">
        <v>155</v>
      </c>
      <c r="GG3702" s="77" t="s">
        <v>455</v>
      </c>
      <c r="GH3702" s="77" t="s">
        <v>446</v>
      </c>
      <c r="GI3702" s="77">
        <v>2023</v>
      </c>
      <c r="GJ3702" s="77" t="s">
        <v>305</v>
      </c>
      <c r="GK3702" s="77">
        <v>3.7590224611390728E-2</v>
      </c>
      <c r="GL3702" s="77">
        <v>145.26083699999899</v>
      </c>
      <c r="GM3702" s="77">
        <v>2023</v>
      </c>
      <c r="GN3702" s="77" t="s">
        <v>175</v>
      </c>
      <c r="GO3702" s="77">
        <v>0.13250000000000001</v>
      </c>
      <c r="GP3702" s="77">
        <v>3</v>
      </c>
      <c r="GQ3702" s="77">
        <v>0</v>
      </c>
      <c r="GR3702" s="77" t="s">
        <v>423</v>
      </c>
      <c r="GS3702" s="77">
        <v>0</v>
      </c>
      <c r="GT3702" s="77">
        <v>0</v>
      </c>
      <c r="GU3702" s="77">
        <v>0.1527377521613833</v>
      </c>
      <c r="GV3702" s="77">
        <v>5.741446410385328E-3</v>
      </c>
      <c r="GW3702" s="77">
        <v>0.1527377521613833</v>
      </c>
      <c r="GX3702" s="77">
        <v>5.741446410385328E-3</v>
      </c>
      <c r="GY3702" s="77">
        <v>0.1527377521613833</v>
      </c>
      <c r="GZ3702" s="77">
        <v>5.741446410385328E-3</v>
      </c>
    </row>
    <row r="3703" spans="187:208" x14ac:dyDescent="0.25">
      <c r="GE3703" s="77" t="s">
        <v>425</v>
      </c>
      <c r="GF3703" s="77" t="s">
        <v>155</v>
      </c>
      <c r="GG3703" s="77" t="s">
        <v>455</v>
      </c>
      <c r="GH3703" s="77" t="s">
        <v>446</v>
      </c>
      <c r="GI3703" s="77">
        <v>2023</v>
      </c>
      <c r="GJ3703" s="77" t="s">
        <v>301</v>
      </c>
      <c r="GK3703" s="77">
        <v>1.6314334115686371E-3</v>
      </c>
      <c r="GL3703" s="77">
        <v>145.26083699999899</v>
      </c>
      <c r="GM3703" s="77">
        <v>2023</v>
      </c>
      <c r="GN3703" s="77" t="s">
        <v>175</v>
      </c>
      <c r="GO3703" s="77">
        <v>5.3000000000000005E-2</v>
      </c>
      <c r="GP3703" s="77">
        <v>3</v>
      </c>
      <c r="GQ3703" s="77">
        <v>0</v>
      </c>
      <c r="GR3703" s="77" t="s">
        <v>423</v>
      </c>
      <c r="GS3703" s="77">
        <v>0</v>
      </c>
      <c r="GT3703" s="77">
        <v>0</v>
      </c>
      <c r="GU3703" s="77">
        <v>5.5966209081309407E-2</v>
      </c>
      <c r="GV3703" s="77">
        <v>9.1305143414084245E-5</v>
      </c>
      <c r="GW3703" s="77">
        <v>5.5966209081309407E-2</v>
      </c>
      <c r="GX3703" s="77">
        <v>9.1305143414084245E-5</v>
      </c>
      <c r="GY3703" s="77">
        <v>5.5966209081309407E-2</v>
      </c>
      <c r="GZ3703" s="77">
        <v>9.1305143414084245E-5</v>
      </c>
    </row>
    <row r="3704" spans="187:208" x14ac:dyDescent="0.25">
      <c r="GE3704" s="77" t="s">
        <v>427</v>
      </c>
      <c r="GF3704" s="77" t="s">
        <v>155</v>
      </c>
      <c r="GG3704" s="77" t="s">
        <v>455</v>
      </c>
      <c r="GH3704" s="77" t="s">
        <v>446</v>
      </c>
      <c r="GI3704" s="77">
        <v>2023</v>
      </c>
      <c r="GJ3704" s="77" t="s">
        <v>303</v>
      </c>
      <c r="GK3704" s="77">
        <v>4.1186611014017722E-2</v>
      </c>
      <c r="GL3704" s="77">
        <v>145.26083699999899</v>
      </c>
      <c r="GM3704" s="77">
        <v>2023</v>
      </c>
      <c r="GN3704" s="77" t="s">
        <v>175</v>
      </c>
      <c r="GO3704" s="77">
        <v>5.3000000000000005E-2</v>
      </c>
      <c r="GP3704" s="77">
        <v>3</v>
      </c>
      <c r="GQ3704" s="77">
        <v>0</v>
      </c>
      <c r="GR3704" s="77" t="s">
        <v>423</v>
      </c>
      <c r="GS3704" s="77">
        <v>0</v>
      </c>
      <c r="GT3704" s="77">
        <v>0</v>
      </c>
      <c r="GU3704" s="77">
        <v>5.5966209081309407E-2</v>
      </c>
      <c r="GV3704" s="77">
        <v>2.3050584833610769E-3</v>
      </c>
      <c r="GW3704" s="77">
        <v>5.5966209081309407E-2</v>
      </c>
      <c r="GX3704" s="77">
        <v>2.3050584833610769E-3</v>
      </c>
      <c r="GY3704" s="77">
        <v>5.5966209081309407E-2</v>
      </c>
      <c r="GZ3704" s="77">
        <v>2.3050584833610769E-3</v>
      </c>
    </row>
    <row r="3705" spans="187:208" x14ac:dyDescent="0.25">
      <c r="GE3705" s="77" t="s">
        <v>422</v>
      </c>
      <c r="GF3705" s="77" t="s">
        <v>155</v>
      </c>
      <c r="GG3705" s="77" t="s">
        <v>455</v>
      </c>
      <c r="GH3705" s="77" t="s">
        <v>446</v>
      </c>
      <c r="GI3705" s="77">
        <v>2024</v>
      </c>
      <c r="GJ3705" s="77" t="s">
        <v>305</v>
      </c>
      <c r="GK3705" s="77">
        <v>3.7590224611390728E-2</v>
      </c>
      <c r="GL3705" s="77">
        <v>145.26083699999899</v>
      </c>
      <c r="GM3705" s="77">
        <v>2024</v>
      </c>
      <c r="GN3705" s="77" t="s">
        <v>175</v>
      </c>
      <c r="GO3705" s="77">
        <v>0.13250000000000001</v>
      </c>
      <c r="GP3705" s="77">
        <v>3</v>
      </c>
      <c r="GQ3705" s="77">
        <v>0</v>
      </c>
      <c r="GR3705" s="77" t="s">
        <v>423</v>
      </c>
      <c r="GS3705" s="77">
        <v>0</v>
      </c>
      <c r="GT3705" s="77">
        <v>0</v>
      </c>
      <c r="GU3705" s="77">
        <v>0</v>
      </c>
      <c r="GV3705" s="77">
        <v>0</v>
      </c>
      <c r="GW3705" s="77">
        <v>0.1527377521613833</v>
      </c>
      <c r="GX3705" s="77">
        <v>5.741446410385328E-3</v>
      </c>
      <c r="GY3705" s="77">
        <v>0.1527377521613833</v>
      </c>
      <c r="GZ3705" s="77">
        <v>5.741446410385328E-3</v>
      </c>
    </row>
    <row r="3706" spans="187:208" x14ac:dyDescent="0.25">
      <c r="GE3706" s="77" t="s">
        <v>425</v>
      </c>
      <c r="GF3706" s="77" t="s">
        <v>155</v>
      </c>
      <c r="GG3706" s="77" t="s">
        <v>455</v>
      </c>
      <c r="GH3706" s="77" t="s">
        <v>446</v>
      </c>
      <c r="GI3706" s="77">
        <v>2024</v>
      </c>
      <c r="GJ3706" s="77" t="s">
        <v>301</v>
      </c>
      <c r="GK3706" s="77">
        <v>1.6314334115686371E-3</v>
      </c>
      <c r="GL3706" s="77">
        <v>145.26083699999899</v>
      </c>
      <c r="GM3706" s="77">
        <v>2024</v>
      </c>
      <c r="GN3706" s="77" t="s">
        <v>175</v>
      </c>
      <c r="GO3706" s="77">
        <v>5.3000000000000005E-2</v>
      </c>
      <c r="GP3706" s="77">
        <v>3</v>
      </c>
      <c r="GQ3706" s="77">
        <v>0</v>
      </c>
      <c r="GR3706" s="77" t="s">
        <v>423</v>
      </c>
      <c r="GS3706" s="77">
        <v>0</v>
      </c>
      <c r="GT3706" s="77">
        <v>0</v>
      </c>
      <c r="GU3706" s="77">
        <v>0</v>
      </c>
      <c r="GV3706" s="77">
        <v>0</v>
      </c>
      <c r="GW3706" s="77">
        <v>5.5966209081309407E-2</v>
      </c>
      <c r="GX3706" s="77">
        <v>9.1305143414084245E-5</v>
      </c>
      <c r="GY3706" s="77">
        <v>5.5966209081309407E-2</v>
      </c>
      <c r="GZ3706" s="77">
        <v>9.1305143414084245E-5</v>
      </c>
    </row>
    <row r="3707" spans="187:208" x14ac:dyDescent="0.25">
      <c r="GE3707" s="77" t="s">
        <v>427</v>
      </c>
      <c r="GF3707" s="77" t="s">
        <v>155</v>
      </c>
      <c r="GG3707" s="77" t="s">
        <v>455</v>
      </c>
      <c r="GH3707" s="77" t="s">
        <v>446</v>
      </c>
      <c r="GI3707" s="77">
        <v>2024</v>
      </c>
      <c r="GJ3707" s="77" t="s">
        <v>303</v>
      </c>
      <c r="GK3707" s="77">
        <v>4.1186611014017722E-2</v>
      </c>
      <c r="GL3707" s="77">
        <v>145.26083699999899</v>
      </c>
      <c r="GM3707" s="77">
        <v>2024</v>
      </c>
      <c r="GN3707" s="77" t="s">
        <v>175</v>
      </c>
      <c r="GO3707" s="77">
        <v>5.3000000000000005E-2</v>
      </c>
      <c r="GP3707" s="77">
        <v>3</v>
      </c>
      <c r="GQ3707" s="77">
        <v>0</v>
      </c>
      <c r="GR3707" s="77" t="s">
        <v>423</v>
      </c>
      <c r="GS3707" s="77">
        <v>0</v>
      </c>
      <c r="GT3707" s="77">
        <v>0</v>
      </c>
      <c r="GU3707" s="77">
        <v>0</v>
      </c>
      <c r="GV3707" s="77">
        <v>0</v>
      </c>
      <c r="GW3707" s="77">
        <v>5.5966209081309407E-2</v>
      </c>
      <c r="GX3707" s="77">
        <v>2.3050584833610769E-3</v>
      </c>
      <c r="GY3707" s="77">
        <v>5.5966209081309407E-2</v>
      </c>
      <c r="GZ3707" s="77">
        <v>2.3050584833610769E-3</v>
      </c>
    </row>
    <row r="3708" spans="187:208" x14ac:dyDescent="0.25">
      <c r="GE3708" s="77" t="s">
        <v>422</v>
      </c>
      <c r="GF3708" s="77" t="s">
        <v>155</v>
      </c>
      <c r="GG3708" s="77" t="s">
        <v>455</v>
      </c>
      <c r="GH3708" s="77" t="s">
        <v>446</v>
      </c>
      <c r="GI3708" s="77">
        <v>2025</v>
      </c>
      <c r="GJ3708" s="77" t="s">
        <v>305</v>
      </c>
      <c r="GK3708" s="77">
        <v>3.7590224611390728E-2</v>
      </c>
      <c r="GL3708" s="77">
        <v>145.26083699999899</v>
      </c>
      <c r="GM3708" s="77">
        <v>2025</v>
      </c>
      <c r="GN3708" s="77" t="s">
        <v>175</v>
      </c>
      <c r="GO3708" s="77">
        <v>0.13250000000000001</v>
      </c>
      <c r="GP3708" s="77">
        <v>3</v>
      </c>
      <c r="GQ3708" s="77">
        <v>0</v>
      </c>
      <c r="GR3708" s="77" t="s">
        <v>423</v>
      </c>
      <c r="GS3708" s="77">
        <v>0</v>
      </c>
      <c r="GT3708" s="77">
        <v>0</v>
      </c>
      <c r="GU3708" s="77">
        <v>0</v>
      </c>
      <c r="GV3708" s="77">
        <v>0</v>
      </c>
      <c r="GW3708" s="77">
        <v>0</v>
      </c>
      <c r="GX3708" s="77">
        <v>0</v>
      </c>
      <c r="GY3708" s="77">
        <v>0.1527377521613833</v>
      </c>
      <c r="GZ3708" s="77">
        <v>5.741446410385328E-3</v>
      </c>
    </row>
    <row r="3709" spans="187:208" x14ac:dyDescent="0.25">
      <c r="GE3709" s="77" t="s">
        <v>425</v>
      </c>
      <c r="GF3709" s="77" t="s">
        <v>155</v>
      </c>
      <c r="GG3709" s="77" t="s">
        <v>455</v>
      </c>
      <c r="GH3709" s="77" t="s">
        <v>446</v>
      </c>
      <c r="GI3709" s="77">
        <v>2025</v>
      </c>
      <c r="GJ3709" s="77" t="s">
        <v>301</v>
      </c>
      <c r="GK3709" s="77">
        <v>1.6314334115686371E-3</v>
      </c>
      <c r="GL3709" s="77">
        <v>145.26083699999899</v>
      </c>
      <c r="GM3709" s="77">
        <v>2025</v>
      </c>
      <c r="GN3709" s="77" t="s">
        <v>175</v>
      </c>
      <c r="GO3709" s="77">
        <v>5.3000000000000005E-2</v>
      </c>
      <c r="GP3709" s="77">
        <v>3</v>
      </c>
      <c r="GQ3709" s="77">
        <v>0</v>
      </c>
      <c r="GR3709" s="77" t="s">
        <v>423</v>
      </c>
      <c r="GS3709" s="77">
        <v>0</v>
      </c>
      <c r="GT3709" s="77">
        <v>0</v>
      </c>
      <c r="GU3709" s="77">
        <v>0</v>
      </c>
      <c r="GV3709" s="77">
        <v>0</v>
      </c>
      <c r="GW3709" s="77">
        <v>0</v>
      </c>
      <c r="GX3709" s="77">
        <v>0</v>
      </c>
      <c r="GY3709" s="77">
        <v>5.5966209081309407E-2</v>
      </c>
      <c r="GZ3709" s="77">
        <v>9.1305143414084245E-5</v>
      </c>
    </row>
    <row r="3710" spans="187:208" x14ac:dyDescent="0.25">
      <c r="GE3710" s="77" t="s">
        <v>427</v>
      </c>
      <c r="GF3710" s="77" t="s">
        <v>155</v>
      </c>
      <c r="GG3710" s="77" t="s">
        <v>455</v>
      </c>
      <c r="GH3710" s="77" t="s">
        <v>446</v>
      </c>
      <c r="GI3710" s="77">
        <v>2025</v>
      </c>
      <c r="GJ3710" s="77" t="s">
        <v>303</v>
      </c>
      <c r="GK3710" s="77">
        <v>4.1186611014017722E-2</v>
      </c>
      <c r="GL3710" s="77">
        <v>145.26083699999899</v>
      </c>
      <c r="GM3710" s="77">
        <v>2025</v>
      </c>
      <c r="GN3710" s="77" t="s">
        <v>175</v>
      </c>
      <c r="GO3710" s="77">
        <v>5.3000000000000005E-2</v>
      </c>
      <c r="GP3710" s="77">
        <v>3</v>
      </c>
      <c r="GQ3710" s="77">
        <v>0</v>
      </c>
      <c r="GR3710" s="77" t="s">
        <v>423</v>
      </c>
      <c r="GS3710" s="77">
        <v>0</v>
      </c>
      <c r="GT3710" s="77">
        <v>0</v>
      </c>
      <c r="GU3710" s="77">
        <v>0</v>
      </c>
      <c r="GV3710" s="77">
        <v>0</v>
      </c>
      <c r="GW3710" s="77">
        <v>0</v>
      </c>
      <c r="GX3710" s="77">
        <v>0</v>
      </c>
      <c r="GY3710" s="77">
        <v>5.5966209081309407E-2</v>
      </c>
      <c r="GZ3710" s="77">
        <v>2.3050584833610769E-3</v>
      </c>
    </row>
    <row r="3711" spans="187:208" x14ac:dyDescent="0.25">
      <c r="GE3711" s="77" t="s">
        <v>422</v>
      </c>
      <c r="GF3711" s="77" t="s">
        <v>155</v>
      </c>
      <c r="GG3711" s="77" t="s">
        <v>455</v>
      </c>
      <c r="GH3711" s="77" t="s">
        <v>453</v>
      </c>
      <c r="GI3711" s="77">
        <v>2021</v>
      </c>
      <c r="GJ3711" s="77" t="s">
        <v>305</v>
      </c>
      <c r="GK3711" s="77">
        <v>222.22942162783079</v>
      </c>
      <c r="GL3711" s="77">
        <v>145.26083699999899</v>
      </c>
      <c r="GM3711" s="77">
        <v>2021</v>
      </c>
      <c r="GN3711" s="77" t="s">
        <v>175</v>
      </c>
      <c r="GO3711" s="77">
        <v>0.13250000000000001</v>
      </c>
      <c r="GP3711" s="77">
        <v>3</v>
      </c>
      <c r="GQ3711" s="77">
        <v>0</v>
      </c>
      <c r="GR3711" s="77" t="s">
        <v>423</v>
      </c>
      <c r="GS3711" s="77">
        <v>0.1527377521613833</v>
      </c>
      <c r="GT3711" s="77">
        <v>33.94282232355917</v>
      </c>
      <c r="GU3711" s="77">
        <v>0.1527377521613833</v>
      </c>
      <c r="GV3711" s="77">
        <v>33.94282232355917</v>
      </c>
      <c r="GW3711" s="77">
        <v>0</v>
      </c>
      <c r="GX3711" s="77">
        <v>0</v>
      </c>
      <c r="GY3711" s="77">
        <v>0</v>
      </c>
      <c r="GZ3711" s="77">
        <v>0</v>
      </c>
    </row>
    <row r="3712" spans="187:208" x14ac:dyDescent="0.25">
      <c r="GE3712" s="77" t="s">
        <v>425</v>
      </c>
      <c r="GF3712" s="77" t="s">
        <v>155</v>
      </c>
      <c r="GG3712" s="77" t="s">
        <v>455</v>
      </c>
      <c r="GH3712" s="77" t="s">
        <v>453</v>
      </c>
      <c r="GI3712" s="77">
        <v>2021</v>
      </c>
      <c r="GJ3712" s="77" t="s">
        <v>301</v>
      </c>
      <c r="GK3712" s="77">
        <v>8585.7228092479545</v>
      </c>
      <c r="GL3712" s="77">
        <v>145.26083699999899</v>
      </c>
      <c r="GM3712" s="77">
        <v>2021</v>
      </c>
      <c r="GN3712" s="77" t="s">
        <v>175</v>
      </c>
      <c r="GO3712" s="77">
        <v>5.3000000000000005E-2</v>
      </c>
      <c r="GP3712" s="77">
        <v>3</v>
      </c>
      <c r="GQ3712" s="77">
        <v>0</v>
      </c>
      <c r="GR3712" s="77" t="s">
        <v>423</v>
      </c>
      <c r="GS3712" s="77">
        <v>5.5966209081309407E-2</v>
      </c>
      <c r="GT3712" s="77">
        <v>480.51035785653818</v>
      </c>
      <c r="GU3712" s="77">
        <v>5.5966209081309407E-2</v>
      </c>
      <c r="GV3712" s="77">
        <v>480.51035785653818</v>
      </c>
      <c r="GW3712" s="77">
        <v>0</v>
      </c>
      <c r="GX3712" s="77">
        <v>0</v>
      </c>
      <c r="GY3712" s="77">
        <v>0</v>
      </c>
      <c r="GZ3712" s="77">
        <v>0</v>
      </c>
    </row>
    <row r="3713" spans="187:208" x14ac:dyDescent="0.25">
      <c r="GE3713" s="77" t="s">
        <v>427</v>
      </c>
      <c r="GF3713" s="77" t="s">
        <v>155</v>
      </c>
      <c r="GG3713" s="77" t="s">
        <v>455</v>
      </c>
      <c r="GH3713" s="77" t="s">
        <v>453</v>
      </c>
      <c r="GI3713" s="77">
        <v>2021</v>
      </c>
      <c r="GJ3713" s="77" t="s">
        <v>303</v>
      </c>
      <c r="GK3713" s="77">
        <v>5338.1784104567532</v>
      </c>
      <c r="GL3713" s="77">
        <v>145.26083699999899</v>
      </c>
      <c r="GM3713" s="77">
        <v>2021</v>
      </c>
      <c r="GN3713" s="77" t="s">
        <v>175</v>
      </c>
      <c r="GO3713" s="77">
        <v>5.3000000000000005E-2</v>
      </c>
      <c r="GP3713" s="77">
        <v>3</v>
      </c>
      <c r="GQ3713" s="77">
        <v>0</v>
      </c>
      <c r="GR3713" s="77" t="s">
        <v>423</v>
      </c>
      <c r="GS3713" s="77">
        <v>5.5966209081309407E-2</v>
      </c>
      <c r="GT3713" s="77">
        <v>298.75760903295458</v>
      </c>
      <c r="GU3713" s="77">
        <v>5.5966209081309407E-2</v>
      </c>
      <c r="GV3713" s="77">
        <v>298.75760903295458</v>
      </c>
      <c r="GW3713" s="77">
        <v>0</v>
      </c>
      <c r="GX3713" s="77">
        <v>0</v>
      </c>
      <c r="GY3713" s="77">
        <v>0</v>
      </c>
      <c r="GZ3713" s="77">
        <v>0</v>
      </c>
    </row>
    <row r="3714" spans="187:208" x14ac:dyDescent="0.25">
      <c r="GE3714" s="77" t="s">
        <v>422</v>
      </c>
      <c r="GF3714" s="77" t="s">
        <v>155</v>
      </c>
      <c r="GG3714" s="77" t="s">
        <v>455</v>
      </c>
      <c r="GH3714" s="77" t="s">
        <v>453</v>
      </c>
      <c r="GI3714" s="77">
        <v>2022</v>
      </c>
      <c r="GJ3714" s="77" t="s">
        <v>305</v>
      </c>
      <c r="GK3714" s="77">
        <v>222.22942162783079</v>
      </c>
      <c r="GL3714" s="77">
        <v>145.26083699999899</v>
      </c>
      <c r="GM3714" s="77">
        <v>2022</v>
      </c>
      <c r="GN3714" s="77" t="s">
        <v>175</v>
      </c>
      <c r="GO3714" s="77">
        <v>0.13250000000000001</v>
      </c>
      <c r="GP3714" s="77">
        <v>3</v>
      </c>
      <c r="GQ3714" s="77">
        <v>0</v>
      </c>
      <c r="GR3714" s="77" t="s">
        <v>423</v>
      </c>
      <c r="GS3714" s="77">
        <v>0.1527377521613833</v>
      </c>
      <c r="GT3714" s="77">
        <v>33.94282232355917</v>
      </c>
      <c r="GU3714" s="77">
        <v>0.1527377521613833</v>
      </c>
      <c r="GV3714" s="77">
        <v>33.94282232355917</v>
      </c>
      <c r="GW3714" s="77">
        <v>0.1527377521613833</v>
      </c>
      <c r="GX3714" s="77">
        <v>33.94282232355917</v>
      </c>
      <c r="GY3714" s="77">
        <v>0</v>
      </c>
      <c r="GZ3714" s="77">
        <v>0</v>
      </c>
    </row>
    <row r="3715" spans="187:208" x14ac:dyDescent="0.25">
      <c r="GE3715" s="77" t="s">
        <v>425</v>
      </c>
      <c r="GF3715" s="77" t="s">
        <v>155</v>
      </c>
      <c r="GG3715" s="77" t="s">
        <v>455</v>
      </c>
      <c r="GH3715" s="77" t="s">
        <v>453</v>
      </c>
      <c r="GI3715" s="77">
        <v>2022</v>
      </c>
      <c r="GJ3715" s="77" t="s">
        <v>301</v>
      </c>
      <c r="GK3715" s="77">
        <v>8585.7228092479545</v>
      </c>
      <c r="GL3715" s="77">
        <v>145.26083699999899</v>
      </c>
      <c r="GM3715" s="77">
        <v>2022</v>
      </c>
      <c r="GN3715" s="77" t="s">
        <v>175</v>
      </c>
      <c r="GO3715" s="77">
        <v>5.3000000000000005E-2</v>
      </c>
      <c r="GP3715" s="77">
        <v>3</v>
      </c>
      <c r="GQ3715" s="77">
        <v>0</v>
      </c>
      <c r="GR3715" s="77" t="s">
        <v>423</v>
      </c>
      <c r="GS3715" s="77">
        <v>5.5966209081309407E-2</v>
      </c>
      <c r="GT3715" s="77">
        <v>480.51035785653818</v>
      </c>
      <c r="GU3715" s="77">
        <v>5.5966209081309407E-2</v>
      </c>
      <c r="GV3715" s="77">
        <v>480.51035785653818</v>
      </c>
      <c r="GW3715" s="77">
        <v>5.5966209081309407E-2</v>
      </c>
      <c r="GX3715" s="77">
        <v>480.51035785653818</v>
      </c>
      <c r="GY3715" s="77">
        <v>0</v>
      </c>
      <c r="GZ3715" s="77">
        <v>0</v>
      </c>
    </row>
    <row r="3716" spans="187:208" x14ac:dyDescent="0.25">
      <c r="GE3716" s="77" t="s">
        <v>427</v>
      </c>
      <c r="GF3716" s="77" t="s">
        <v>155</v>
      </c>
      <c r="GG3716" s="77" t="s">
        <v>455</v>
      </c>
      <c r="GH3716" s="77" t="s">
        <v>453</v>
      </c>
      <c r="GI3716" s="77">
        <v>2022</v>
      </c>
      <c r="GJ3716" s="77" t="s">
        <v>303</v>
      </c>
      <c r="GK3716" s="77">
        <v>5338.1784104567532</v>
      </c>
      <c r="GL3716" s="77">
        <v>145.26083699999899</v>
      </c>
      <c r="GM3716" s="77">
        <v>2022</v>
      </c>
      <c r="GN3716" s="77" t="s">
        <v>175</v>
      </c>
      <c r="GO3716" s="77">
        <v>5.3000000000000005E-2</v>
      </c>
      <c r="GP3716" s="77">
        <v>3</v>
      </c>
      <c r="GQ3716" s="77">
        <v>0</v>
      </c>
      <c r="GR3716" s="77" t="s">
        <v>423</v>
      </c>
      <c r="GS3716" s="77">
        <v>5.5966209081309407E-2</v>
      </c>
      <c r="GT3716" s="77">
        <v>298.75760903295458</v>
      </c>
      <c r="GU3716" s="77">
        <v>5.5966209081309407E-2</v>
      </c>
      <c r="GV3716" s="77">
        <v>298.75760903295458</v>
      </c>
      <c r="GW3716" s="77">
        <v>5.5966209081309407E-2</v>
      </c>
      <c r="GX3716" s="77">
        <v>298.75760903295458</v>
      </c>
      <c r="GY3716" s="77">
        <v>0</v>
      </c>
      <c r="GZ3716" s="77">
        <v>0</v>
      </c>
    </row>
    <row r="3717" spans="187:208" x14ac:dyDescent="0.25">
      <c r="GE3717" s="77" t="s">
        <v>422</v>
      </c>
      <c r="GF3717" s="77" t="s">
        <v>155</v>
      </c>
      <c r="GG3717" s="77" t="s">
        <v>455</v>
      </c>
      <c r="GH3717" s="77" t="s">
        <v>453</v>
      </c>
      <c r="GI3717" s="77">
        <v>2023</v>
      </c>
      <c r="GJ3717" s="77" t="s">
        <v>305</v>
      </c>
      <c r="GK3717" s="77">
        <v>233.2300768079395</v>
      </c>
      <c r="GL3717" s="77">
        <v>145.26083699999899</v>
      </c>
      <c r="GM3717" s="77">
        <v>2023</v>
      </c>
      <c r="GN3717" s="77" t="s">
        <v>175</v>
      </c>
      <c r="GO3717" s="77">
        <v>0.13250000000000001</v>
      </c>
      <c r="GP3717" s="77">
        <v>3</v>
      </c>
      <c r="GQ3717" s="77">
        <v>0</v>
      </c>
      <c r="GR3717" s="77" t="s">
        <v>423</v>
      </c>
      <c r="GS3717" s="77">
        <v>0</v>
      </c>
      <c r="GT3717" s="77">
        <v>0</v>
      </c>
      <c r="GU3717" s="77">
        <v>0.1527377521613833</v>
      </c>
      <c r="GV3717" s="77">
        <v>35.623037668071454</v>
      </c>
      <c r="GW3717" s="77">
        <v>0.1527377521613833</v>
      </c>
      <c r="GX3717" s="77">
        <v>35.623037668071454</v>
      </c>
      <c r="GY3717" s="77">
        <v>0.1527377521613833</v>
      </c>
      <c r="GZ3717" s="77">
        <v>35.623037668071454</v>
      </c>
    </row>
    <row r="3718" spans="187:208" x14ac:dyDescent="0.25">
      <c r="GE3718" s="77" t="s">
        <v>425</v>
      </c>
      <c r="GF3718" s="77" t="s">
        <v>155</v>
      </c>
      <c r="GG3718" s="77" t="s">
        <v>455</v>
      </c>
      <c r="GH3718" s="77" t="s">
        <v>453</v>
      </c>
      <c r="GI3718" s="77">
        <v>2023</v>
      </c>
      <c r="GJ3718" s="77" t="s">
        <v>301</v>
      </c>
      <c r="GK3718" s="77">
        <v>8896.5159934286057</v>
      </c>
      <c r="GL3718" s="77">
        <v>145.26083699999899</v>
      </c>
      <c r="GM3718" s="77">
        <v>2023</v>
      </c>
      <c r="GN3718" s="77" t="s">
        <v>175</v>
      </c>
      <c r="GO3718" s="77">
        <v>5.3000000000000005E-2</v>
      </c>
      <c r="GP3718" s="77">
        <v>3</v>
      </c>
      <c r="GQ3718" s="77">
        <v>0</v>
      </c>
      <c r="GR3718" s="77" t="s">
        <v>423</v>
      </c>
      <c r="GS3718" s="77">
        <v>0</v>
      </c>
      <c r="GT3718" s="77">
        <v>0</v>
      </c>
      <c r="GU3718" s="77">
        <v>5.5966209081309407E-2</v>
      </c>
      <c r="GV3718" s="77">
        <v>497.90427418343842</v>
      </c>
      <c r="GW3718" s="77">
        <v>5.5966209081309407E-2</v>
      </c>
      <c r="GX3718" s="77">
        <v>497.90427418343842</v>
      </c>
      <c r="GY3718" s="77">
        <v>5.5966209081309407E-2</v>
      </c>
      <c r="GZ3718" s="77">
        <v>497.90427418343842</v>
      </c>
    </row>
    <row r="3719" spans="187:208" x14ac:dyDescent="0.25">
      <c r="GE3719" s="77" t="s">
        <v>427</v>
      </c>
      <c r="GF3719" s="77" t="s">
        <v>155</v>
      </c>
      <c r="GG3719" s="77" t="s">
        <v>455</v>
      </c>
      <c r="GH3719" s="77" t="s">
        <v>453</v>
      </c>
      <c r="GI3719" s="77">
        <v>2023</v>
      </c>
      <c r="GJ3719" s="77" t="s">
        <v>303</v>
      </c>
      <c r="GK3719" s="77">
        <v>5534.8914862001002</v>
      </c>
      <c r="GL3719" s="77">
        <v>145.26083699999899</v>
      </c>
      <c r="GM3719" s="77">
        <v>2023</v>
      </c>
      <c r="GN3719" s="77" t="s">
        <v>175</v>
      </c>
      <c r="GO3719" s="77">
        <v>5.3000000000000005E-2</v>
      </c>
      <c r="GP3719" s="77">
        <v>3</v>
      </c>
      <c r="GQ3719" s="77">
        <v>0</v>
      </c>
      <c r="GR3719" s="77" t="s">
        <v>423</v>
      </c>
      <c r="GS3719" s="77">
        <v>0</v>
      </c>
      <c r="GT3719" s="77">
        <v>0</v>
      </c>
      <c r="GU3719" s="77">
        <v>5.5966209081309407E-2</v>
      </c>
      <c r="GV3719" s="77">
        <v>309.76689415903417</v>
      </c>
      <c r="GW3719" s="77">
        <v>5.5966209081309407E-2</v>
      </c>
      <c r="GX3719" s="77">
        <v>309.76689415903417</v>
      </c>
      <c r="GY3719" s="77">
        <v>5.5966209081309407E-2</v>
      </c>
      <c r="GZ3719" s="77">
        <v>309.76689415903417</v>
      </c>
    </row>
    <row r="3720" spans="187:208" x14ac:dyDescent="0.25">
      <c r="GE3720" s="77" t="s">
        <v>422</v>
      </c>
      <c r="GF3720" s="77" t="s">
        <v>155</v>
      </c>
      <c r="GG3720" s="77" t="s">
        <v>455</v>
      </c>
      <c r="GH3720" s="77" t="s">
        <v>453</v>
      </c>
      <c r="GI3720" s="77">
        <v>2024</v>
      </c>
      <c r="GJ3720" s="77" t="s">
        <v>305</v>
      </c>
      <c r="GK3720" s="77">
        <v>233.2300768079395</v>
      </c>
      <c r="GL3720" s="77">
        <v>145.26083699999899</v>
      </c>
      <c r="GM3720" s="77">
        <v>2024</v>
      </c>
      <c r="GN3720" s="77" t="s">
        <v>175</v>
      </c>
      <c r="GO3720" s="77">
        <v>0.13250000000000001</v>
      </c>
      <c r="GP3720" s="77">
        <v>3</v>
      </c>
      <c r="GQ3720" s="77">
        <v>0</v>
      </c>
      <c r="GR3720" s="77" t="s">
        <v>423</v>
      </c>
      <c r="GS3720" s="77">
        <v>0</v>
      </c>
      <c r="GT3720" s="77">
        <v>0</v>
      </c>
      <c r="GU3720" s="77">
        <v>0</v>
      </c>
      <c r="GV3720" s="77">
        <v>0</v>
      </c>
      <c r="GW3720" s="77">
        <v>0.1527377521613833</v>
      </c>
      <c r="GX3720" s="77">
        <v>35.623037668071454</v>
      </c>
      <c r="GY3720" s="77">
        <v>0.1527377521613833</v>
      </c>
      <c r="GZ3720" s="77">
        <v>35.623037668071454</v>
      </c>
    </row>
    <row r="3721" spans="187:208" x14ac:dyDescent="0.25">
      <c r="GE3721" s="77" t="s">
        <v>425</v>
      </c>
      <c r="GF3721" s="77" t="s">
        <v>155</v>
      </c>
      <c r="GG3721" s="77" t="s">
        <v>455</v>
      </c>
      <c r="GH3721" s="77" t="s">
        <v>453</v>
      </c>
      <c r="GI3721" s="77">
        <v>2024</v>
      </c>
      <c r="GJ3721" s="77" t="s">
        <v>301</v>
      </c>
      <c r="GK3721" s="77">
        <v>8896.5159934286057</v>
      </c>
      <c r="GL3721" s="77">
        <v>145.26083699999899</v>
      </c>
      <c r="GM3721" s="77">
        <v>2024</v>
      </c>
      <c r="GN3721" s="77" t="s">
        <v>175</v>
      </c>
      <c r="GO3721" s="77">
        <v>5.3000000000000005E-2</v>
      </c>
      <c r="GP3721" s="77">
        <v>3</v>
      </c>
      <c r="GQ3721" s="77">
        <v>0</v>
      </c>
      <c r="GR3721" s="77" t="s">
        <v>423</v>
      </c>
      <c r="GS3721" s="77">
        <v>0</v>
      </c>
      <c r="GT3721" s="77">
        <v>0</v>
      </c>
      <c r="GU3721" s="77">
        <v>0</v>
      </c>
      <c r="GV3721" s="77">
        <v>0</v>
      </c>
      <c r="GW3721" s="77">
        <v>5.5966209081309407E-2</v>
      </c>
      <c r="GX3721" s="77">
        <v>497.90427418343842</v>
      </c>
      <c r="GY3721" s="77">
        <v>5.5966209081309407E-2</v>
      </c>
      <c r="GZ3721" s="77">
        <v>497.90427418343842</v>
      </c>
    </row>
    <row r="3722" spans="187:208" x14ac:dyDescent="0.25">
      <c r="GE3722" s="77" t="s">
        <v>427</v>
      </c>
      <c r="GF3722" s="77" t="s">
        <v>155</v>
      </c>
      <c r="GG3722" s="77" t="s">
        <v>455</v>
      </c>
      <c r="GH3722" s="77" t="s">
        <v>453</v>
      </c>
      <c r="GI3722" s="77">
        <v>2024</v>
      </c>
      <c r="GJ3722" s="77" t="s">
        <v>303</v>
      </c>
      <c r="GK3722" s="77">
        <v>5534.8914862001002</v>
      </c>
      <c r="GL3722" s="77">
        <v>145.26083699999899</v>
      </c>
      <c r="GM3722" s="77">
        <v>2024</v>
      </c>
      <c r="GN3722" s="77" t="s">
        <v>175</v>
      </c>
      <c r="GO3722" s="77">
        <v>5.3000000000000005E-2</v>
      </c>
      <c r="GP3722" s="77">
        <v>3</v>
      </c>
      <c r="GQ3722" s="77">
        <v>0</v>
      </c>
      <c r="GR3722" s="77" t="s">
        <v>423</v>
      </c>
      <c r="GS3722" s="77">
        <v>0</v>
      </c>
      <c r="GT3722" s="77">
        <v>0</v>
      </c>
      <c r="GU3722" s="77">
        <v>0</v>
      </c>
      <c r="GV3722" s="77">
        <v>0</v>
      </c>
      <c r="GW3722" s="77">
        <v>5.5966209081309407E-2</v>
      </c>
      <c r="GX3722" s="77">
        <v>309.76689415903417</v>
      </c>
      <c r="GY3722" s="77">
        <v>5.5966209081309407E-2</v>
      </c>
      <c r="GZ3722" s="77">
        <v>309.76689415903417</v>
      </c>
    </row>
    <row r="3723" spans="187:208" x14ac:dyDescent="0.25">
      <c r="GE3723" s="77" t="s">
        <v>422</v>
      </c>
      <c r="GF3723" s="77" t="s">
        <v>155</v>
      </c>
      <c r="GG3723" s="77" t="s">
        <v>455</v>
      </c>
      <c r="GH3723" s="77" t="s">
        <v>453</v>
      </c>
      <c r="GI3723" s="77">
        <v>2025</v>
      </c>
      <c r="GJ3723" s="77" t="s">
        <v>305</v>
      </c>
      <c r="GK3723" s="77">
        <v>233.2300768079395</v>
      </c>
      <c r="GL3723" s="77">
        <v>145.26083699999899</v>
      </c>
      <c r="GM3723" s="77">
        <v>2025</v>
      </c>
      <c r="GN3723" s="77" t="s">
        <v>175</v>
      </c>
      <c r="GO3723" s="77">
        <v>0.13250000000000001</v>
      </c>
      <c r="GP3723" s="77">
        <v>3</v>
      </c>
      <c r="GQ3723" s="77">
        <v>0</v>
      </c>
      <c r="GR3723" s="77" t="s">
        <v>423</v>
      </c>
      <c r="GS3723" s="77">
        <v>0</v>
      </c>
      <c r="GT3723" s="77">
        <v>0</v>
      </c>
      <c r="GU3723" s="77">
        <v>0</v>
      </c>
      <c r="GV3723" s="77">
        <v>0</v>
      </c>
      <c r="GW3723" s="77">
        <v>0</v>
      </c>
      <c r="GX3723" s="77">
        <v>0</v>
      </c>
      <c r="GY3723" s="77">
        <v>0.1527377521613833</v>
      </c>
      <c r="GZ3723" s="77">
        <v>35.623037668071454</v>
      </c>
    </row>
    <row r="3724" spans="187:208" x14ac:dyDescent="0.25">
      <c r="GE3724" s="77" t="s">
        <v>425</v>
      </c>
      <c r="GF3724" s="77" t="s">
        <v>155</v>
      </c>
      <c r="GG3724" s="77" t="s">
        <v>455</v>
      </c>
      <c r="GH3724" s="77" t="s">
        <v>453</v>
      </c>
      <c r="GI3724" s="77">
        <v>2025</v>
      </c>
      <c r="GJ3724" s="77" t="s">
        <v>301</v>
      </c>
      <c r="GK3724" s="77">
        <v>8896.5159934286057</v>
      </c>
      <c r="GL3724" s="77">
        <v>145.26083699999899</v>
      </c>
      <c r="GM3724" s="77">
        <v>2025</v>
      </c>
      <c r="GN3724" s="77" t="s">
        <v>175</v>
      </c>
      <c r="GO3724" s="77">
        <v>5.3000000000000005E-2</v>
      </c>
      <c r="GP3724" s="77">
        <v>3</v>
      </c>
      <c r="GQ3724" s="77">
        <v>0</v>
      </c>
      <c r="GR3724" s="77" t="s">
        <v>423</v>
      </c>
      <c r="GS3724" s="77">
        <v>0</v>
      </c>
      <c r="GT3724" s="77">
        <v>0</v>
      </c>
      <c r="GU3724" s="77">
        <v>0</v>
      </c>
      <c r="GV3724" s="77">
        <v>0</v>
      </c>
      <c r="GW3724" s="77">
        <v>0</v>
      </c>
      <c r="GX3724" s="77">
        <v>0</v>
      </c>
      <c r="GY3724" s="77">
        <v>5.5966209081309407E-2</v>
      </c>
      <c r="GZ3724" s="77">
        <v>497.90427418343842</v>
      </c>
    </row>
    <row r="3725" spans="187:208" x14ac:dyDescent="0.25">
      <c r="GE3725" s="77" t="s">
        <v>427</v>
      </c>
      <c r="GF3725" s="77" t="s">
        <v>155</v>
      </c>
      <c r="GG3725" s="77" t="s">
        <v>455</v>
      </c>
      <c r="GH3725" s="77" t="s">
        <v>453</v>
      </c>
      <c r="GI3725" s="77">
        <v>2025</v>
      </c>
      <c r="GJ3725" s="77" t="s">
        <v>303</v>
      </c>
      <c r="GK3725" s="77">
        <v>5534.8914862001002</v>
      </c>
      <c r="GL3725" s="77">
        <v>145.26083699999899</v>
      </c>
      <c r="GM3725" s="77">
        <v>2025</v>
      </c>
      <c r="GN3725" s="77" t="s">
        <v>175</v>
      </c>
      <c r="GO3725" s="77">
        <v>5.3000000000000005E-2</v>
      </c>
      <c r="GP3725" s="77">
        <v>3</v>
      </c>
      <c r="GQ3725" s="77">
        <v>0</v>
      </c>
      <c r="GR3725" s="77" t="s">
        <v>423</v>
      </c>
      <c r="GS3725" s="77">
        <v>0</v>
      </c>
      <c r="GT3725" s="77">
        <v>0</v>
      </c>
      <c r="GU3725" s="77">
        <v>0</v>
      </c>
      <c r="GV3725" s="77">
        <v>0</v>
      </c>
      <c r="GW3725" s="77">
        <v>0</v>
      </c>
      <c r="GX3725" s="77">
        <v>0</v>
      </c>
      <c r="GY3725" s="77">
        <v>5.5966209081309407E-2</v>
      </c>
      <c r="GZ3725" s="77">
        <v>309.76689415903417</v>
      </c>
    </row>
    <row r="3726" spans="187:208" x14ac:dyDescent="0.25">
      <c r="GE3726" s="77" t="s">
        <v>422</v>
      </c>
      <c r="GF3726" s="77" t="s">
        <v>155</v>
      </c>
      <c r="GG3726" s="77" t="s">
        <v>455</v>
      </c>
      <c r="GH3726" s="77" t="s">
        <v>460</v>
      </c>
      <c r="GI3726" s="77">
        <v>2021</v>
      </c>
      <c r="GJ3726" s="77" t="s">
        <v>305</v>
      </c>
      <c r="GK3726" s="77">
        <v>222.2294216278361</v>
      </c>
      <c r="GL3726" s="77">
        <v>145.26083699999899</v>
      </c>
      <c r="GM3726" s="77">
        <v>2021</v>
      </c>
      <c r="GN3726" s="77" t="s">
        <v>175</v>
      </c>
      <c r="GO3726" s="77">
        <v>0.13250000000000001</v>
      </c>
      <c r="GP3726" s="77">
        <v>3</v>
      </c>
      <c r="GQ3726" s="77">
        <v>0</v>
      </c>
      <c r="GR3726" s="77" t="s">
        <v>423</v>
      </c>
      <c r="GS3726" s="77">
        <v>0.1527377521613833</v>
      </c>
      <c r="GT3726" s="77">
        <v>33.942822323559987</v>
      </c>
      <c r="GU3726" s="77">
        <v>0.1527377521613833</v>
      </c>
      <c r="GV3726" s="77">
        <v>33.942822323559987</v>
      </c>
      <c r="GW3726" s="77">
        <v>0</v>
      </c>
      <c r="GX3726" s="77">
        <v>0</v>
      </c>
      <c r="GY3726" s="77">
        <v>0</v>
      </c>
      <c r="GZ3726" s="77">
        <v>0</v>
      </c>
    </row>
    <row r="3727" spans="187:208" x14ac:dyDescent="0.25">
      <c r="GE3727" s="77" t="s">
        <v>425</v>
      </c>
      <c r="GF3727" s="77" t="s">
        <v>155</v>
      </c>
      <c r="GG3727" s="77" t="s">
        <v>455</v>
      </c>
      <c r="GH3727" s="77" t="s">
        <v>460</v>
      </c>
      <c r="GI3727" s="77">
        <v>2021</v>
      </c>
      <c r="GJ3727" s="77" t="s">
        <v>301</v>
      </c>
      <c r="GK3727" s="77">
        <v>8585.72280924816</v>
      </c>
      <c r="GL3727" s="77">
        <v>145.26083699999899</v>
      </c>
      <c r="GM3727" s="77">
        <v>2021</v>
      </c>
      <c r="GN3727" s="77" t="s">
        <v>175</v>
      </c>
      <c r="GO3727" s="77">
        <v>5.3000000000000005E-2</v>
      </c>
      <c r="GP3727" s="77">
        <v>3</v>
      </c>
      <c r="GQ3727" s="77">
        <v>0</v>
      </c>
      <c r="GR3727" s="77" t="s">
        <v>423</v>
      </c>
      <c r="GS3727" s="77">
        <v>5.5966209081309407E-2</v>
      </c>
      <c r="GT3727" s="77">
        <v>480.51035785654966</v>
      </c>
      <c r="GU3727" s="77">
        <v>5.5966209081309407E-2</v>
      </c>
      <c r="GV3727" s="77">
        <v>480.51035785654966</v>
      </c>
      <c r="GW3727" s="77">
        <v>0</v>
      </c>
      <c r="GX3727" s="77">
        <v>0</v>
      </c>
      <c r="GY3727" s="77">
        <v>0</v>
      </c>
      <c r="GZ3727" s="77">
        <v>0</v>
      </c>
    </row>
    <row r="3728" spans="187:208" x14ac:dyDescent="0.25">
      <c r="GE3728" s="77" t="s">
        <v>422</v>
      </c>
      <c r="GF3728" s="77" t="s">
        <v>155</v>
      </c>
      <c r="GG3728" s="77" t="s">
        <v>455</v>
      </c>
      <c r="GH3728" s="77" t="s">
        <v>460</v>
      </c>
      <c r="GI3728" s="77">
        <v>2022</v>
      </c>
      <c r="GJ3728" s="77" t="s">
        <v>305</v>
      </c>
      <c r="GK3728" s="77">
        <v>222.2294216278361</v>
      </c>
      <c r="GL3728" s="77">
        <v>145.26083699999899</v>
      </c>
      <c r="GM3728" s="77">
        <v>2022</v>
      </c>
      <c r="GN3728" s="77" t="s">
        <v>175</v>
      </c>
      <c r="GO3728" s="77">
        <v>0.13250000000000001</v>
      </c>
      <c r="GP3728" s="77">
        <v>3</v>
      </c>
      <c r="GQ3728" s="77">
        <v>0</v>
      </c>
      <c r="GR3728" s="77" t="s">
        <v>423</v>
      </c>
      <c r="GS3728" s="77">
        <v>0.1527377521613833</v>
      </c>
      <c r="GT3728" s="77">
        <v>33.942822323559987</v>
      </c>
      <c r="GU3728" s="77">
        <v>0.1527377521613833</v>
      </c>
      <c r="GV3728" s="77">
        <v>33.942822323559987</v>
      </c>
      <c r="GW3728" s="77">
        <v>0.1527377521613833</v>
      </c>
      <c r="GX3728" s="77">
        <v>33.942822323559987</v>
      </c>
      <c r="GY3728" s="77">
        <v>0</v>
      </c>
      <c r="GZ3728" s="77">
        <v>0</v>
      </c>
    </row>
    <row r="3729" spans="187:208" x14ac:dyDescent="0.25">
      <c r="GE3729" s="77" t="s">
        <v>425</v>
      </c>
      <c r="GF3729" s="77" t="s">
        <v>155</v>
      </c>
      <c r="GG3729" s="77" t="s">
        <v>455</v>
      </c>
      <c r="GH3729" s="77" t="s">
        <v>460</v>
      </c>
      <c r="GI3729" s="77">
        <v>2022</v>
      </c>
      <c r="GJ3729" s="77" t="s">
        <v>301</v>
      </c>
      <c r="GK3729" s="77">
        <v>8585.72280924816</v>
      </c>
      <c r="GL3729" s="77">
        <v>145.26083699999899</v>
      </c>
      <c r="GM3729" s="77">
        <v>2022</v>
      </c>
      <c r="GN3729" s="77" t="s">
        <v>175</v>
      </c>
      <c r="GO3729" s="77">
        <v>5.3000000000000005E-2</v>
      </c>
      <c r="GP3729" s="77">
        <v>3</v>
      </c>
      <c r="GQ3729" s="77">
        <v>0</v>
      </c>
      <c r="GR3729" s="77" t="s">
        <v>423</v>
      </c>
      <c r="GS3729" s="77">
        <v>5.5966209081309407E-2</v>
      </c>
      <c r="GT3729" s="77">
        <v>480.51035785654966</v>
      </c>
      <c r="GU3729" s="77">
        <v>5.5966209081309407E-2</v>
      </c>
      <c r="GV3729" s="77">
        <v>480.51035785654966</v>
      </c>
      <c r="GW3729" s="77">
        <v>5.5966209081309407E-2</v>
      </c>
      <c r="GX3729" s="77">
        <v>480.51035785654966</v>
      </c>
      <c r="GY3729" s="77">
        <v>0</v>
      </c>
      <c r="GZ3729" s="77">
        <v>0</v>
      </c>
    </row>
    <row r="3730" spans="187:208" x14ac:dyDescent="0.25">
      <c r="GE3730" s="77" t="s">
        <v>422</v>
      </c>
      <c r="GF3730" s="77" t="s">
        <v>155</v>
      </c>
      <c r="GG3730" s="77" t="s">
        <v>455</v>
      </c>
      <c r="GH3730" s="77" t="s">
        <v>460</v>
      </c>
      <c r="GI3730" s="77">
        <v>2023</v>
      </c>
      <c r="GJ3730" s="77" t="s">
        <v>305</v>
      </c>
      <c r="GK3730" s="77">
        <v>233.23007680794501</v>
      </c>
      <c r="GL3730" s="77">
        <v>145.26083699999899</v>
      </c>
      <c r="GM3730" s="77">
        <v>2023</v>
      </c>
      <c r="GN3730" s="77" t="s">
        <v>175</v>
      </c>
      <c r="GO3730" s="77">
        <v>0.13250000000000001</v>
      </c>
      <c r="GP3730" s="77">
        <v>3</v>
      </c>
      <c r="GQ3730" s="77">
        <v>0</v>
      </c>
      <c r="GR3730" s="77" t="s">
        <v>423</v>
      </c>
      <c r="GS3730" s="77">
        <v>0</v>
      </c>
      <c r="GT3730" s="77">
        <v>0</v>
      </c>
      <c r="GU3730" s="77">
        <v>0.1527377521613833</v>
      </c>
      <c r="GV3730" s="77">
        <v>35.623037668072293</v>
      </c>
      <c r="GW3730" s="77">
        <v>0.1527377521613833</v>
      </c>
      <c r="GX3730" s="77">
        <v>35.623037668072293</v>
      </c>
      <c r="GY3730" s="77">
        <v>0.1527377521613833</v>
      </c>
      <c r="GZ3730" s="77">
        <v>35.623037668072293</v>
      </c>
    </row>
    <row r="3731" spans="187:208" x14ac:dyDescent="0.25">
      <c r="GE3731" s="77" t="s">
        <v>425</v>
      </c>
      <c r="GF3731" s="77" t="s">
        <v>155</v>
      </c>
      <c r="GG3731" s="77" t="s">
        <v>455</v>
      </c>
      <c r="GH3731" s="77" t="s">
        <v>460</v>
      </c>
      <c r="GI3731" s="77">
        <v>2023</v>
      </c>
      <c r="GJ3731" s="77" t="s">
        <v>301</v>
      </c>
      <c r="GK3731" s="77">
        <v>8896.5159934288167</v>
      </c>
      <c r="GL3731" s="77">
        <v>145.26083699999899</v>
      </c>
      <c r="GM3731" s="77">
        <v>2023</v>
      </c>
      <c r="GN3731" s="77" t="s">
        <v>175</v>
      </c>
      <c r="GO3731" s="77">
        <v>5.3000000000000005E-2</v>
      </c>
      <c r="GP3731" s="77">
        <v>3</v>
      </c>
      <c r="GQ3731" s="77">
        <v>0</v>
      </c>
      <c r="GR3731" s="77" t="s">
        <v>423</v>
      </c>
      <c r="GS3731" s="77">
        <v>0</v>
      </c>
      <c r="GT3731" s="77">
        <v>0</v>
      </c>
      <c r="GU3731" s="77">
        <v>5.5966209081309407E-2</v>
      </c>
      <c r="GV3731" s="77">
        <v>497.90427418345024</v>
      </c>
      <c r="GW3731" s="77">
        <v>5.5966209081309407E-2</v>
      </c>
      <c r="GX3731" s="77">
        <v>497.90427418345024</v>
      </c>
      <c r="GY3731" s="77">
        <v>5.5966209081309407E-2</v>
      </c>
      <c r="GZ3731" s="77">
        <v>497.90427418345024</v>
      </c>
    </row>
    <row r="3732" spans="187:208" x14ac:dyDescent="0.25">
      <c r="GE3732" s="77" t="s">
        <v>422</v>
      </c>
      <c r="GF3732" s="77" t="s">
        <v>155</v>
      </c>
      <c r="GG3732" s="77" t="s">
        <v>455</v>
      </c>
      <c r="GH3732" s="77" t="s">
        <v>460</v>
      </c>
      <c r="GI3732" s="77">
        <v>2024</v>
      </c>
      <c r="GJ3732" s="77" t="s">
        <v>305</v>
      </c>
      <c r="GK3732" s="77">
        <v>233.23007680794501</v>
      </c>
      <c r="GL3732" s="77">
        <v>145.26083699999899</v>
      </c>
      <c r="GM3732" s="77">
        <v>2024</v>
      </c>
      <c r="GN3732" s="77" t="s">
        <v>175</v>
      </c>
      <c r="GO3732" s="77">
        <v>0.13250000000000001</v>
      </c>
      <c r="GP3732" s="77">
        <v>3</v>
      </c>
      <c r="GQ3732" s="77">
        <v>0</v>
      </c>
      <c r="GR3732" s="77" t="s">
        <v>423</v>
      </c>
      <c r="GS3732" s="77">
        <v>0</v>
      </c>
      <c r="GT3732" s="77">
        <v>0</v>
      </c>
      <c r="GU3732" s="77">
        <v>0</v>
      </c>
      <c r="GV3732" s="77">
        <v>0</v>
      </c>
      <c r="GW3732" s="77">
        <v>0.1527377521613833</v>
      </c>
      <c r="GX3732" s="77">
        <v>35.623037668072293</v>
      </c>
      <c r="GY3732" s="77">
        <v>0.1527377521613833</v>
      </c>
      <c r="GZ3732" s="77">
        <v>35.623037668072293</v>
      </c>
    </row>
    <row r="3733" spans="187:208" x14ac:dyDescent="0.25">
      <c r="GE3733" s="77" t="s">
        <v>425</v>
      </c>
      <c r="GF3733" s="77" t="s">
        <v>155</v>
      </c>
      <c r="GG3733" s="77" t="s">
        <v>455</v>
      </c>
      <c r="GH3733" s="77" t="s">
        <v>460</v>
      </c>
      <c r="GI3733" s="77">
        <v>2024</v>
      </c>
      <c r="GJ3733" s="77" t="s">
        <v>301</v>
      </c>
      <c r="GK3733" s="77">
        <v>8896.5159934288167</v>
      </c>
      <c r="GL3733" s="77">
        <v>145.26083699999899</v>
      </c>
      <c r="GM3733" s="77">
        <v>2024</v>
      </c>
      <c r="GN3733" s="77" t="s">
        <v>175</v>
      </c>
      <c r="GO3733" s="77">
        <v>5.3000000000000005E-2</v>
      </c>
      <c r="GP3733" s="77">
        <v>3</v>
      </c>
      <c r="GQ3733" s="77">
        <v>0</v>
      </c>
      <c r="GR3733" s="77" t="s">
        <v>423</v>
      </c>
      <c r="GS3733" s="77">
        <v>0</v>
      </c>
      <c r="GT3733" s="77">
        <v>0</v>
      </c>
      <c r="GU3733" s="77">
        <v>0</v>
      </c>
      <c r="GV3733" s="77">
        <v>0</v>
      </c>
      <c r="GW3733" s="77">
        <v>5.5966209081309407E-2</v>
      </c>
      <c r="GX3733" s="77">
        <v>497.90427418345024</v>
      </c>
      <c r="GY3733" s="77">
        <v>5.5966209081309407E-2</v>
      </c>
      <c r="GZ3733" s="77">
        <v>497.90427418345024</v>
      </c>
    </row>
    <row r="3734" spans="187:208" x14ac:dyDescent="0.25">
      <c r="GE3734" s="77" t="s">
        <v>422</v>
      </c>
      <c r="GF3734" s="77" t="s">
        <v>155</v>
      </c>
      <c r="GG3734" s="77" t="s">
        <v>455</v>
      </c>
      <c r="GH3734" s="77" t="s">
        <v>460</v>
      </c>
      <c r="GI3734" s="77">
        <v>2025</v>
      </c>
      <c r="GJ3734" s="77" t="s">
        <v>305</v>
      </c>
      <c r="GK3734" s="77">
        <v>233.23007680794501</v>
      </c>
      <c r="GL3734" s="77">
        <v>145.26083699999899</v>
      </c>
      <c r="GM3734" s="77">
        <v>2025</v>
      </c>
      <c r="GN3734" s="77" t="s">
        <v>175</v>
      </c>
      <c r="GO3734" s="77">
        <v>0.13250000000000001</v>
      </c>
      <c r="GP3734" s="77">
        <v>3</v>
      </c>
      <c r="GQ3734" s="77">
        <v>0</v>
      </c>
      <c r="GR3734" s="77" t="s">
        <v>423</v>
      </c>
      <c r="GS3734" s="77">
        <v>0</v>
      </c>
      <c r="GT3734" s="77">
        <v>0</v>
      </c>
      <c r="GU3734" s="77">
        <v>0</v>
      </c>
      <c r="GV3734" s="77">
        <v>0</v>
      </c>
      <c r="GW3734" s="77">
        <v>0</v>
      </c>
      <c r="GX3734" s="77">
        <v>0</v>
      </c>
      <c r="GY3734" s="77">
        <v>0.1527377521613833</v>
      </c>
      <c r="GZ3734" s="77">
        <v>35.623037668072293</v>
      </c>
    </row>
    <row r="3735" spans="187:208" x14ac:dyDescent="0.25">
      <c r="GE3735" s="77" t="s">
        <v>425</v>
      </c>
      <c r="GF3735" s="77" t="s">
        <v>155</v>
      </c>
      <c r="GG3735" s="77" t="s">
        <v>455</v>
      </c>
      <c r="GH3735" s="77" t="s">
        <v>460</v>
      </c>
      <c r="GI3735" s="77">
        <v>2025</v>
      </c>
      <c r="GJ3735" s="77" t="s">
        <v>301</v>
      </c>
      <c r="GK3735" s="77">
        <v>8896.5159934288167</v>
      </c>
      <c r="GL3735" s="77">
        <v>145.26083699999899</v>
      </c>
      <c r="GM3735" s="77">
        <v>2025</v>
      </c>
      <c r="GN3735" s="77" t="s">
        <v>175</v>
      </c>
      <c r="GO3735" s="77">
        <v>5.3000000000000005E-2</v>
      </c>
      <c r="GP3735" s="77">
        <v>3</v>
      </c>
      <c r="GQ3735" s="77">
        <v>0</v>
      </c>
      <c r="GR3735" s="77" t="s">
        <v>423</v>
      </c>
      <c r="GS3735" s="77">
        <v>0</v>
      </c>
      <c r="GT3735" s="77">
        <v>0</v>
      </c>
      <c r="GU3735" s="77">
        <v>0</v>
      </c>
      <c r="GV3735" s="77">
        <v>0</v>
      </c>
      <c r="GW3735" s="77">
        <v>0</v>
      </c>
      <c r="GX3735" s="77">
        <v>0</v>
      </c>
      <c r="GY3735" s="77">
        <v>5.5966209081309407E-2</v>
      </c>
      <c r="GZ3735" s="77">
        <v>497.90427418345024</v>
      </c>
    </row>
    <row r="3736" spans="187:208" x14ac:dyDescent="0.25">
      <c r="GE3736" s="77" t="s">
        <v>422</v>
      </c>
      <c r="GF3736" s="77" t="s">
        <v>155</v>
      </c>
      <c r="GG3736" s="77" t="s">
        <v>455</v>
      </c>
      <c r="GH3736" s="77" t="s">
        <v>467</v>
      </c>
      <c r="GI3736" s="77">
        <v>2021</v>
      </c>
      <c r="GJ3736" s="77" t="s">
        <v>305</v>
      </c>
      <c r="GK3736" s="77">
        <v>0.69641821681223315</v>
      </c>
      <c r="GL3736" s="77">
        <v>145.26083699999899</v>
      </c>
      <c r="GM3736" s="77">
        <v>2021</v>
      </c>
      <c r="GN3736" s="77" t="s">
        <v>175</v>
      </c>
      <c r="GO3736" s="77">
        <v>0.13250000000000001</v>
      </c>
      <c r="GP3736" s="77">
        <v>3</v>
      </c>
      <c r="GQ3736" s="77">
        <v>0</v>
      </c>
      <c r="GR3736" s="77" t="s">
        <v>423</v>
      </c>
      <c r="GS3736" s="77">
        <v>0.1527377521613833</v>
      </c>
      <c r="GT3736" s="77">
        <v>0.10636935300013936</v>
      </c>
      <c r="GU3736" s="77">
        <v>0.1527377521613833</v>
      </c>
      <c r="GV3736" s="77">
        <v>0.10636935300013936</v>
      </c>
      <c r="GW3736" s="77">
        <v>0</v>
      </c>
      <c r="GX3736" s="77">
        <v>0</v>
      </c>
      <c r="GY3736" s="77">
        <v>0</v>
      </c>
      <c r="GZ3736" s="77">
        <v>0</v>
      </c>
    </row>
    <row r="3737" spans="187:208" x14ac:dyDescent="0.25">
      <c r="GE3737" s="77" t="s">
        <v>425</v>
      </c>
      <c r="GF3737" s="77" t="s">
        <v>155</v>
      </c>
      <c r="GG3737" s="77" t="s">
        <v>455</v>
      </c>
      <c r="GH3737" s="77" t="s">
        <v>467</v>
      </c>
      <c r="GI3737" s="77">
        <v>2021</v>
      </c>
      <c r="GJ3737" s="77" t="s">
        <v>301</v>
      </c>
      <c r="GK3737" s="77">
        <v>2.94196415228103</v>
      </c>
      <c r="GL3737" s="77">
        <v>145.26083699999899</v>
      </c>
      <c r="GM3737" s="77">
        <v>2021</v>
      </c>
      <c r="GN3737" s="77" t="s">
        <v>175</v>
      </c>
      <c r="GO3737" s="77">
        <v>5.3000000000000005E-2</v>
      </c>
      <c r="GP3737" s="77">
        <v>3</v>
      </c>
      <c r="GQ3737" s="77">
        <v>0</v>
      </c>
      <c r="GR3737" s="77" t="s">
        <v>423</v>
      </c>
      <c r="GS3737" s="77">
        <v>5.5966209081309407E-2</v>
      </c>
      <c r="GT3737" s="77">
        <v>0.16465058085627732</v>
      </c>
      <c r="GU3737" s="77">
        <v>5.5966209081309407E-2</v>
      </c>
      <c r="GV3737" s="77">
        <v>0.16465058085627732</v>
      </c>
      <c r="GW3737" s="77">
        <v>0</v>
      </c>
      <c r="GX3737" s="77">
        <v>0</v>
      </c>
      <c r="GY3737" s="77">
        <v>0</v>
      </c>
      <c r="GZ3737" s="77">
        <v>0</v>
      </c>
    </row>
    <row r="3738" spans="187:208" x14ac:dyDescent="0.25">
      <c r="GE3738" s="77" t="s">
        <v>427</v>
      </c>
      <c r="GF3738" s="77" t="s">
        <v>155</v>
      </c>
      <c r="GG3738" s="77" t="s">
        <v>455</v>
      </c>
      <c r="GH3738" s="77" t="s">
        <v>467</v>
      </c>
      <c r="GI3738" s="77">
        <v>2021</v>
      </c>
      <c r="GJ3738" s="77" t="s">
        <v>303</v>
      </c>
      <c r="GK3738" s="77">
        <v>1.6021759622082909</v>
      </c>
      <c r="GL3738" s="77">
        <v>145.26083699999899</v>
      </c>
      <c r="GM3738" s="77">
        <v>2021</v>
      </c>
      <c r="GN3738" s="77" t="s">
        <v>175</v>
      </c>
      <c r="GO3738" s="77">
        <v>5.3000000000000005E-2</v>
      </c>
      <c r="GP3738" s="77">
        <v>3</v>
      </c>
      <c r="GQ3738" s="77">
        <v>0</v>
      </c>
      <c r="GR3738" s="77" t="s">
        <v>423</v>
      </c>
      <c r="GS3738" s="77">
        <v>5.5966209081309407E-2</v>
      </c>
      <c r="GT3738" s="77">
        <v>8.9667714885997285E-2</v>
      </c>
      <c r="GU3738" s="77">
        <v>5.5966209081309407E-2</v>
      </c>
      <c r="GV3738" s="77">
        <v>8.9667714885997285E-2</v>
      </c>
      <c r="GW3738" s="77">
        <v>0</v>
      </c>
      <c r="GX3738" s="77">
        <v>0</v>
      </c>
      <c r="GY3738" s="77">
        <v>0</v>
      </c>
      <c r="GZ3738" s="77">
        <v>0</v>
      </c>
    </row>
    <row r="3739" spans="187:208" x14ac:dyDescent="0.25">
      <c r="GE3739" s="77" t="s">
        <v>422</v>
      </c>
      <c r="GF3739" s="77" t="s">
        <v>155</v>
      </c>
      <c r="GG3739" s="77" t="s">
        <v>455</v>
      </c>
      <c r="GH3739" s="77" t="s">
        <v>467</v>
      </c>
      <c r="GI3739" s="77">
        <v>2022</v>
      </c>
      <c r="GJ3739" s="77" t="s">
        <v>305</v>
      </c>
      <c r="GK3739" s="77">
        <v>0.69641821681223315</v>
      </c>
      <c r="GL3739" s="77">
        <v>145.26083699999899</v>
      </c>
      <c r="GM3739" s="77">
        <v>2022</v>
      </c>
      <c r="GN3739" s="77" t="s">
        <v>175</v>
      </c>
      <c r="GO3739" s="77">
        <v>0.13250000000000001</v>
      </c>
      <c r="GP3739" s="77">
        <v>3</v>
      </c>
      <c r="GQ3739" s="77">
        <v>0</v>
      </c>
      <c r="GR3739" s="77" t="s">
        <v>423</v>
      </c>
      <c r="GS3739" s="77">
        <v>0.1527377521613833</v>
      </c>
      <c r="GT3739" s="77">
        <v>0.10636935300013936</v>
      </c>
      <c r="GU3739" s="77">
        <v>0.1527377521613833</v>
      </c>
      <c r="GV3739" s="77">
        <v>0.10636935300013936</v>
      </c>
      <c r="GW3739" s="77">
        <v>0.1527377521613833</v>
      </c>
      <c r="GX3739" s="77">
        <v>0.10636935300013936</v>
      </c>
      <c r="GY3739" s="77">
        <v>0</v>
      </c>
      <c r="GZ3739" s="77">
        <v>0</v>
      </c>
    </row>
    <row r="3740" spans="187:208" x14ac:dyDescent="0.25">
      <c r="GE3740" s="77" t="s">
        <v>425</v>
      </c>
      <c r="GF3740" s="77" t="s">
        <v>155</v>
      </c>
      <c r="GG3740" s="77" t="s">
        <v>455</v>
      </c>
      <c r="GH3740" s="77" t="s">
        <v>467</v>
      </c>
      <c r="GI3740" s="77">
        <v>2022</v>
      </c>
      <c r="GJ3740" s="77" t="s">
        <v>301</v>
      </c>
      <c r="GK3740" s="77">
        <v>2.94196415228103</v>
      </c>
      <c r="GL3740" s="77">
        <v>145.26083699999899</v>
      </c>
      <c r="GM3740" s="77">
        <v>2022</v>
      </c>
      <c r="GN3740" s="77" t="s">
        <v>175</v>
      </c>
      <c r="GO3740" s="77">
        <v>5.3000000000000005E-2</v>
      </c>
      <c r="GP3740" s="77">
        <v>3</v>
      </c>
      <c r="GQ3740" s="77">
        <v>0</v>
      </c>
      <c r="GR3740" s="77" t="s">
        <v>423</v>
      </c>
      <c r="GS3740" s="77">
        <v>5.5966209081309407E-2</v>
      </c>
      <c r="GT3740" s="77">
        <v>0.16465058085627732</v>
      </c>
      <c r="GU3740" s="77">
        <v>5.5966209081309407E-2</v>
      </c>
      <c r="GV3740" s="77">
        <v>0.16465058085627732</v>
      </c>
      <c r="GW3740" s="77">
        <v>5.5966209081309407E-2</v>
      </c>
      <c r="GX3740" s="77">
        <v>0.16465058085627732</v>
      </c>
      <c r="GY3740" s="77">
        <v>0</v>
      </c>
      <c r="GZ3740" s="77">
        <v>0</v>
      </c>
    </row>
    <row r="3741" spans="187:208" x14ac:dyDescent="0.25">
      <c r="GE3741" s="77" t="s">
        <v>427</v>
      </c>
      <c r="GF3741" s="77" t="s">
        <v>155</v>
      </c>
      <c r="GG3741" s="77" t="s">
        <v>455</v>
      </c>
      <c r="GH3741" s="77" t="s">
        <v>467</v>
      </c>
      <c r="GI3741" s="77">
        <v>2022</v>
      </c>
      <c r="GJ3741" s="77" t="s">
        <v>303</v>
      </c>
      <c r="GK3741" s="77">
        <v>1.6021759622082909</v>
      </c>
      <c r="GL3741" s="77">
        <v>145.26083699999899</v>
      </c>
      <c r="GM3741" s="77">
        <v>2022</v>
      </c>
      <c r="GN3741" s="77" t="s">
        <v>175</v>
      </c>
      <c r="GO3741" s="77">
        <v>5.3000000000000005E-2</v>
      </c>
      <c r="GP3741" s="77">
        <v>3</v>
      </c>
      <c r="GQ3741" s="77">
        <v>0</v>
      </c>
      <c r="GR3741" s="77" t="s">
        <v>423</v>
      </c>
      <c r="GS3741" s="77">
        <v>5.5966209081309407E-2</v>
      </c>
      <c r="GT3741" s="77">
        <v>8.9667714885997285E-2</v>
      </c>
      <c r="GU3741" s="77">
        <v>5.5966209081309407E-2</v>
      </c>
      <c r="GV3741" s="77">
        <v>8.9667714885997285E-2</v>
      </c>
      <c r="GW3741" s="77">
        <v>5.5966209081309407E-2</v>
      </c>
      <c r="GX3741" s="77">
        <v>8.9667714885997285E-2</v>
      </c>
      <c r="GY3741" s="77">
        <v>0</v>
      </c>
      <c r="GZ3741" s="77">
        <v>0</v>
      </c>
    </row>
    <row r="3742" spans="187:208" x14ac:dyDescent="0.25">
      <c r="GE3742" s="77" t="s">
        <v>422</v>
      </c>
      <c r="GF3742" s="77" t="s">
        <v>155</v>
      </c>
      <c r="GG3742" s="77" t="s">
        <v>455</v>
      </c>
      <c r="GH3742" s="77" t="s">
        <v>467</v>
      </c>
      <c r="GI3742" s="77">
        <v>2023</v>
      </c>
      <c r="GJ3742" s="77" t="s">
        <v>305</v>
      </c>
      <c r="GK3742" s="77">
        <v>0.71896016785821215</v>
      </c>
      <c r="GL3742" s="77">
        <v>145.26083699999899</v>
      </c>
      <c r="GM3742" s="77">
        <v>2023</v>
      </c>
      <c r="GN3742" s="77" t="s">
        <v>175</v>
      </c>
      <c r="GO3742" s="77">
        <v>0.13250000000000001</v>
      </c>
      <c r="GP3742" s="77">
        <v>3</v>
      </c>
      <c r="GQ3742" s="77">
        <v>0</v>
      </c>
      <c r="GR3742" s="77" t="s">
        <v>423</v>
      </c>
      <c r="GS3742" s="77">
        <v>0</v>
      </c>
      <c r="GT3742" s="77">
        <v>0</v>
      </c>
      <c r="GU3742" s="77">
        <v>0.1527377521613833</v>
      </c>
      <c r="GV3742" s="77">
        <v>0.10981235993223415</v>
      </c>
      <c r="GW3742" s="77">
        <v>0.1527377521613833</v>
      </c>
      <c r="GX3742" s="77">
        <v>0.10981235993223415</v>
      </c>
      <c r="GY3742" s="77">
        <v>0.1527377521613833</v>
      </c>
      <c r="GZ3742" s="77">
        <v>0.10981235993223415</v>
      </c>
    </row>
    <row r="3743" spans="187:208" x14ac:dyDescent="0.25">
      <c r="GE3743" s="77" t="s">
        <v>425</v>
      </c>
      <c r="GF3743" s="77" t="s">
        <v>155</v>
      </c>
      <c r="GG3743" s="77" t="s">
        <v>455</v>
      </c>
      <c r="GH3743" s="77" t="s">
        <v>467</v>
      </c>
      <c r="GI3743" s="77">
        <v>2023</v>
      </c>
      <c r="GJ3743" s="77" t="s">
        <v>301</v>
      </c>
      <c r="GK3743" s="77">
        <v>3.0714971986151141</v>
      </c>
      <c r="GL3743" s="77">
        <v>145.26083699999899</v>
      </c>
      <c r="GM3743" s="77">
        <v>2023</v>
      </c>
      <c r="GN3743" s="77" t="s">
        <v>175</v>
      </c>
      <c r="GO3743" s="77">
        <v>5.3000000000000005E-2</v>
      </c>
      <c r="GP3743" s="77">
        <v>3</v>
      </c>
      <c r="GQ3743" s="77">
        <v>0</v>
      </c>
      <c r="GR3743" s="77" t="s">
        <v>423</v>
      </c>
      <c r="GS3743" s="77">
        <v>0</v>
      </c>
      <c r="GT3743" s="77">
        <v>0</v>
      </c>
      <c r="GU3743" s="77">
        <v>5.5966209081309407E-2</v>
      </c>
      <c r="GV3743" s="77">
        <v>0.17190005441034961</v>
      </c>
      <c r="GW3743" s="77">
        <v>5.5966209081309407E-2</v>
      </c>
      <c r="GX3743" s="77">
        <v>0.17190005441034961</v>
      </c>
      <c r="GY3743" s="77">
        <v>5.5966209081309407E-2</v>
      </c>
      <c r="GZ3743" s="77">
        <v>0.17190005441034961</v>
      </c>
    </row>
    <row r="3744" spans="187:208" x14ac:dyDescent="0.25">
      <c r="GE3744" s="77" t="s">
        <v>427</v>
      </c>
      <c r="GF3744" s="77" t="s">
        <v>155</v>
      </c>
      <c r="GG3744" s="77" t="s">
        <v>455</v>
      </c>
      <c r="GH3744" s="77" t="s">
        <v>467</v>
      </c>
      <c r="GI3744" s="77">
        <v>2023</v>
      </c>
      <c r="GJ3744" s="77" t="s">
        <v>303</v>
      </c>
      <c r="GK3744" s="77">
        <v>1.6845772405344539</v>
      </c>
      <c r="GL3744" s="77">
        <v>145.26083699999899</v>
      </c>
      <c r="GM3744" s="77">
        <v>2023</v>
      </c>
      <c r="GN3744" s="77" t="s">
        <v>175</v>
      </c>
      <c r="GO3744" s="77">
        <v>5.3000000000000005E-2</v>
      </c>
      <c r="GP3744" s="77">
        <v>3</v>
      </c>
      <c r="GQ3744" s="77">
        <v>0</v>
      </c>
      <c r="GR3744" s="77" t="s">
        <v>423</v>
      </c>
      <c r="GS3744" s="77">
        <v>0</v>
      </c>
      <c r="GT3744" s="77">
        <v>0</v>
      </c>
      <c r="GU3744" s="77">
        <v>5.5966209081309407E-2</v>
      </c>
      <c r="GV3744" s="77">
        <v>9.4279402057366499E-2</v>
      </c>
      <c r="GW3744" s="77">
        <v>5.5966209081309407E-2</v>
      </c>
      <c r="GX3744" s="77">
        <v>9.4279402057366499E-2</v>
      </c>
      <c r="GY3744" s="77">
        <v>5.5966209081309407E-2</v>
      </c>
      <c r="GZ3744" s="77">
        <v>9.4279402057366499E-2</v>
      </c>
    </row>
    <row r="3745" spans="187:208" x14ac:dyDescent="0.25">
      <c r="GE3745" s="77" t="s">
        <v>422</v>
      </c>
      <c r="GF3745" s="77" t="s">
        <v>155</v>
      </c>
      <c r="GG3745" s="77" t="s">
        <v>455</v>
      </c>
      <c r="GH3745" s="77" t="s">
        <v>467</v>
      </c>
      <c r="GI3745" s="77">
        <v>2024</v>
      </c>
      <c r="GJ3745" s="77" t="s">
        <v>305</v>
      </c>
      <c r="GK3745" s="77">
        <v>0.71896016785821215</v>
      </c>
      <c r="GL3745" s="77">
        <v>145.26083699999899</v>
      </c>
      <c r="GM3745" s="77">
        <v>2024</v>
      </c>
      <c r="GN3745" s="77" t="s">
        <v>175</v>
      </c>
      <c r="GO3745" s="77">
        <v>0.13250000000000001</v>
      </c>
      <c r="GP3745" s="77">
        <v>3</v>
      </c>
      <c r="GQ3745" s="77">
        <v>0</v>
      </c>
      <c r="GR3745" s="77" t="s">
        <v>423</v>
      </c>
      <c r="GS3745" s="77">
        <v>0</v>
      </c>
      <c r="GT3745" s="77">
        <v>0</v>
      </c>
      <c r="GU3745" s="77">
        <v>0</v>
      </c>
      <c r="GV3745" s="77">
        <v>0</v>
      </c>
      <c r="GW3745" s="77">
        <v>0.1527377521613833</v>
      </c>
      <c r="GX3745" s="77">
        <v>0.10981235993223415</v>
      </c>
      <c r="GY3745" s="77">
        <v>0.1527377521613833</v>
      </c>
      <c r="GZ3745" s="77">
        <v>0.10981235993223415</v>
      </c>
    </row>
    <row r="3746" spans="187:208" x14ac:dyDescent="0.25">
      <c r="GE3746" s="77" t="s">
        <v>425</v>
      </c>
      <c r="GF3746" s="77" t="s">
        <v>155</v>
      </c>
      <c r="GG3746" s="77" t="s">
        <v>455</v>
      </c>
      <c r="GH3746" s="77" t="s">
        <v>467</v>
      </c>
      <c r="GI3746" s="77">
        <v>2024</v>
      </c>
      <c r="GJ3746" s="77" t="s">
        <v>301</v>
      </c>
      <c r="GK3746" s="77">
        <v>3.0714971986151141</v>
      </c>
      <c r="GL3746" s="77">
        <v>145.26083699999899</v>
      </c>
      <c r="GM3746" s="77">
        <v>2024</v>
      </c>
      <c r="GN3746" s="77" t="s">
        <v>175</v>
      </c>
      <c r="GO3746" s="77">
        <v>5.3000000000000005E-2</v>
      </c>
      <c r="GP3746" s="77">
        <v>3</v>
      </c>
      <c r="GQ3746" s="77">
        <v>0</v>
      </c>
      <c r="GR3746" s="77" t="s">
        <v>423</v>
      </c>
      <c r="GS3746" s="77">
        <v>0</v>
      </c>
      <c r="GT3746" s="77">
        <v>0</v>
      </c>
      <c r="GU3746" s="77">
        <v>0</v>
      </c>
      <c r="GV3746" s="77">
        <v>0</v>
      </c>
      <c r="GW3746" s="77">
        <v>5.5966209081309407E-2</v>
      </c>
      <c r="GX3746" s="77">
        <v>0.17190005441034961</v>
      </c>
      <c r="GY3746" s="77">
        <v>5.5966209081309407E-2</v>
      </c>
      <c r="GZ3746" s="77">
        <v>0.17190005441034961</v>
      </c>
    </row>
    <row r="3747" spans="187:208" x14ac:dyDescent="0.25">
      <c r="GE3747" s="77" t="s">
        <v>427</v>
      </c>
      <c r="GF3747" s="77" t="s">
        <v>155</v>
      </c>
      <c r="GG3747" s="77" t="s">
        <v>455</v>
      </c>
      <c r="GH3747" s="77" t="s">
        <v>467</v>
      </c>
      <c r="GI3747" s="77">
        <v>2024</v>
      </c>
      <c r="GJ3747" s="77" t="s">
        <v>303</v>
      </c>
      <c r="GK3747" s="77">
        <v>1.6845772405344539</v>
      </c>
      <c r="GL3747" s="77">
        <v>145.26083699999899</v>
      </c>
      <c r="GM3747" s="77">
        <v>2024</v>
      </c>
      <c r="GN3747" s="77" t="s">
        <v>175</v>
      </c>
      <c r="GO3747" s="77">
        <v>5.3000000000000005E-2</v>
      </c>
      <c r="GP3747" s="77">
        <v>3</v>
      </c>
      <c r="GQ3747" s="77">
        <v>0</v>
      </c>
      <c r="GR3747" s="77" t="s">
        <v>423</v>
      </c>
      <c r="GS3747" s="77">
        <v>0</v>
      </c>
      <c r="GT3747" s="77">
        <v>0</v>
      </c>
      <c r="GU3747" s="77">
        <v>0</v>
      </c>
      <c r="GV3747" s="77">
        <v>0</v>
      </c>
      <c r="GW3747" s="77">
        <v>5.5966209081309407E-2</v>
      </c>
      <c r="GX3747" s="77">
        <v>9.4279402057366499E-2</v>
      </c>
      <c r="GY3747" s="77">
        <v>5.5966209081309407E-2</v>
      </c>
      <c r="GZ3747" s="77">
        <v>9.4279402057366499E-2</v>
      </c>
    </row>
    <row r="3748" spans="187:208" x14ac:dyDescent="0.25">
      <c r="GE3748" s="77" t="s">
        <v>422</v>
      </c>
      <c r="GF3748" s="77" t="s">
        <v>155</v>
      </c>
      <c r="GG3748" s="77" t="s">
        <v>455</v>
      </c>
      <c r="GH3748" s="77" t="s">
        <v>467</v>
      </c>
      <c r="GI3748" s="77">
        <v>2025</v>
      </c>
      <c r="GJ3748" s="77" t="s">
        <v>305</v>
      </c>
      <c r="GK3748" s="77">
        <v>0.71896016785821215</v>
      </c>
      <c r="GL3748" s="77">
        <v>145.26083699999899</v>
      </c>
      <c r="GM3748" s="77">
        <v>2025</v>
      </c>
      <c r="GN3748" s="77" t="s">
        <v>175</v>
      </c>
      <c r="GO3748" s="77">
        <v>0.13250000000000001</v>
      </c>
      <c r="GP3748" s="77">
        <v>3</v>
      </c>
      <c r="GQ3748" s="77">
        <v>0</v>
      </c>
      <c r="GR3748" s="77" t="s">
        <v>423</v>
      </c>
      <c r="GS3748" s="77">
        <v>0</v>
      </c>
      <c r="GT3748" s="77">
        <v>0</v>
      </c>
      <c r="GU3748" s="77">
        <v>0</v>
      </c>
      <c r="GV3748" s="77">
        <v>0</v>
      </c>
      <c r="GW3748" s="77">
        <v>0</v>
      </c>
      <c r="GX3748" s="77">
        <v>0</v>
      </c>
      <c r="GY3748" s="77">
        <v>0.1527377521613833</v>
      </c>
      <c r="GZ3748" s="77">
        <v>0.10981235993223415</v>
      </c>
    </row>
    <row r="3749" spans="187:208" x14ac:dyDescent="0.25">
      <c r="GE3749" s="77" t="s">
        <v>425</v>
      </c>
      <c r="GF3749" s="77" t="s">
        <v>155</v>
      </c>
      <c r="GG3749" s="77" t="s">
        <v>455</v>
      </c>
      <c r="GH3749" s="77" t="s">
        <v>467</v>
      </c>
      <c r="GI3749" s="77">
        <v>2025</v>
      </c>
      <c r="GJ3749" s="77" t="s">
        <v>301</v>
      </c>
      <c r="GK3749" s="77">
        <v>3.0714971986151141</v>
      </c>
      <c r="GL3749" s="77">
        <v>145.26083699999899</v>
      </c>
      <c r="GM3749" s="77">
        <v>2025</v>
      </c>
      <c r="GN3749" s="77" t="s">
        <v>175</v>
      </c>
      <c r="GO3749" s="77">
        <v>5.3000000000000005E-2</v>
      </c>
      <c r="GP3749" s="77">
        <v>3</v>
      </c>
      <c r="GQ3749" s="77">
        <v>0</v>
      </c>
      <c r="GR3749" s="77" t="s">
        <v>423</v>
      </c>
      <c r="GS3749" s="77">
        <v>0</v>
      </c>
      <c r="GT3749" s="77">
        <v>0</v>
      </c>
      <c r="GU3749" s="77">
        <v>0</v>
      </c>
      <c r="GV3749" s="77">
        <v>0</v>
      </c>
      <c r="GW3749" s="77">
        <v>0</v>
      </c>
      <c r="GX3749" s="77">
        <v>0</v>
      </c>
      <c r="GY3749" s="77">
        <v>5.5966209081309407E-2</v>
      </c>
      <c r="GZ3749" s="77">
        <v>0.17190005441034961</v>
      </c>
    </row>
    <row r="3750" spans="187:208" x14ac:dyDescent="0.25">
      <c r="GE3750" s="77" t="s">
        <v>427</v>
      </c>
      <c r="GF3750" s="77" t="s">
        <v>155</v>
      </c>
      <c r="GG3750" s="77" t="s">
        <v>455</v>
      </c>
      <c r="GH3750" s="77" t="s">
        <v>467</v>
      </c>
      <c r="GI3750" s="77">
        <v>2025</v>
      </c>
      <c r="GJ3750" s="77" t="s">
        <v>303</v>
      </c>
      <c r="GK3750" s="77">
        <v>1.6845772405344539</v>
      </c>
      <c r="GL3750" s="77">
        <v>145.26083699999899</v>
      </c>
      <c r="GM3750" s="77">
        <v>2025</v>
      </c>
      <c r="GN3750" s="77" t="s">
        <v>175</v>
      </c>
      <c r="GO3750" s="77">
        <v>5.3000000000000005E-2</v>
      </c>
      <c r="GP3750" s="77">
        <v>3</v>
      </c>
      <c r="GQ3750" s="77">
        <v>0</v>
      </c>
      <c r="GR3750" s="77" t="s">
        <v>423</v>
      </c>
      <c r="GS3750" s="77">
        <v>0</v>
      </c>
      <c r="GT3750" s="77">
        <v>0</v>
      </c>
      <c r="GU3750" s="77">
        <v>0</v>
      </c>
      <c r="GV3750" s="77">
        <v>0</v>
      </c>
      <c r="GW3750" s="77">
        <v>0</v>
      </c>
      <c r="GX3750" s="77">
        <v>0</v>
      </c>
      <c r="GY3750" s="77">
        <v>5.5966209081309407E-2</v>
      </c>
      <c r="GZ3750" s="77">
        <v>9.4279402057366499E-2</v>
      </c>
    </row>
    <row r="3751" spans="187:208" x14ac:dyDescent="0.25">
      <c r="GE3751" s="77" t="s">
        <v>422</v>
      </c>
      <c r="GF3751" s="77" t="s">
        <v>155</v>
      </c>
      <c r="GG3751" s="77" t="s">
        <v>455</v>
      </c>
      <c r="GH3751" s="77" t="s">
        <v>474</v>
      </c>
      <c r="GI3751" s="77">
        <v>2021</v>
      </c>
      <c r="GJ3751" s="77" t="s">
        <v>305</v>
      </c>
      <c r="GK3751" s="77">
        <v>3.642506068395393E-2</v>
      </c>
      <c r="GL3751" s="77">
        <v>145.26083699999899</v>
      </c>
      <c r="GM3751" s="77">
        <v>2021</v>
      </c>
      <c r="GN3751" s="77" t="s">
        <v>175</v>
      </c>
      <c r="GO3751" s="77">
        <v>0.13250000000000001</v>
      </c>
      <c r="GP3751" s="77">
        <v>3</v>
      </c>
      <c r="GQ3751" s="77">
        <v>0</v>
      </c>
      <c r="GR3751" s="77" t="s">
        <v>423</v>
      </c>
      <c r="GS3751" s="77">
        <v>0.1527377521613833</v>
      </c>
      <c r="GT3751" s="77">
        <v>5.5634818912091025E-3</v>
      </c>
      <c r="GU3751" s="77">
        <v>0.1527377521613833</v>
      </c>
      <c r="GV3751" s="77">
        <v>5.5634818912091025E-3</v>
      </c>
      <c r="GW3751" s="77">
        <v>0</v>
      </c>
      <c r="GX3751" s="77">
        <v>0</v>
      </c>
      <c r="GY3751" s="77">
        <v>0</v>
      </c>
      <c r="GZ3751" s="77">
        <v>0</v>
      </c>
    </row>
    <row r="3752" spans="187:208" x14ac:dyDescent="0.25">
      <c r="GE3752" s="77" t="s">
        <v>425</v>
      </c>
      <c r="GF3752" s="77" t="s">
        <v>155</v>
      </c>
      <c r="GG3752" s="77" t="s">
        <v>455</v>
      </c>
      <c r="GH3752" s="77" t="s">
        <v>474</v>
      </c>
      <c r="GI3752" s="77">
        <v>2021</v>
      </c>
      <c r="GJ3752" s="77" t="s">
        <v>301</v>
      </c>
      <c r="GK3752" s="77">
        <v>1.5808724525426289E-3</v>
      </c>
      <c r="GL3752" s="77">
        <v>145.26083699999899</v>
      </c>
      <c r="GM3752" s="77">
        <v>2021</v>
      </c>
      <c r="GN3752" s="77" t="s">
        <v>175</v>
      </c>
      <c r="GO3752" s="77">
        <v>5.3000000000000005E-2</v>
      </c>
      <c r="GP3752" s="77">
        <v>3</v>
      </c>
      <c r="GQ3752" s="77">
        <v>0</v>
      </c>
      <c r="GR3752" s="77" t="s">
        <v>423</v>
      </c>
      <c r="GS3752" s="77">
        <v>5.5966209081309407E-2</v>
      </c>
      <c r="GT3752" s="77">
        <v>8.8475438209883157E-5</v>
      </c>
      <c r="GU3752" s="77">
        <v>5.5966209081309407E-2</v>
      </c>
      <c r="GV3752" s="77">
        <v>8.8475438209883157E-5</v>
      </c>
      <c r="GW3752" s="77">
        <v>0</v>
      </c>
      <c r="GX3752" s="77">
        <v>0</v>
      </c>
      <c r="GY3752" s="77">
        <v>0</v>
      </c>
      <c r="GZ3752" s="77">
        <v>0</v>
      </c>
    </row>
    <row r="3753" spans="187:208" x14ac:dyDescent="0.25">
      <c r="GE3753" s="77" t="s">
        <v>427</v>
      </c>
      <c r="GF3753" s="77" t="s">
        <v>155</v>
      </c>
      <c r="GG3753" s="77" t="s">
        <v>455</v>
      </c>
      <c r="GH3753" s="77" t="s">
        <v>474</v>
      </c>
      <c r="GI3753" s="77">
        <v>2021</v>
      </c>
      <c r="GJ3753" s="77" t="s">
        <v>303</v>
      </c>
      <c r="GK3753" s="77">
        <v>3.9894642198450507E-2</v>
      </c>
      <c r="GL3753" s="77">
        <v>145.26083699999899</v>
      </c>
      <c r="GM3753" s="77">
        <v>2021</v>
      </c>
      <c r="GN3753" s="77" t="s">
        <v>175</v>
      </c>
      <c r="GO3753" s="77">
        <v>5.3000000000000005E-2</v>
      </c>
      <c r="GP3753" s="77">
        <v>3</v>
      </c>
      <c r="GQ3753" s="77">
        <v>0</v>
      </c>
      <c r="GR3753" s="77" t="s">
        <v>423</v>
      </c>
      <c r="GS3753" s="77">
        <v>5.5966209081309407E-2</v>
      </c>
      <c r="GT3753" s="77">
        <v>2.2327518865025101E-3</v>
      </c>
      <c r="GU3753" s="77">
        <v>5.5966209081309407E-2</v>
      </c>
      <c r="GV3753" s="77">
        <v>2.2327518865025101E-3</v>
      </c>
      <c r="GW3753" s="77">
        <v>0</v>
      </c>
      <c r="GX3753" s="77">
        <v>0</v>
      </c>
      <c r="GY3753" s="77">
        <v>0</v>
      </c>
      <c r="GZ3753" s="77">
        <v>0</v>
      </c>
    </row>
    <row r="3754" spans="187:208" x14ac:dyDescent="0.25">
      <c r="GE3754" s="77" t="s">
        <v>422</v>
      </c>
      <c r="GF3754" s="77" t="s">
        <v>155</v>
      </c>
      <c r="GG3754" s="77" t="s">
        <v>455</v>
      </c>
      <c r="GH3754" s="77" t="s">
        <v>474</v>
      </c>
      <c r="GI3754" s="77">
        <v>2022</v>
      </c>
      <c r="GJ3754" s="77" t="s">
        <v>305</v>
      </c>
      <c r="GK3754" s="77">
        <v>3.642506068395393E-2</v>
      </c>
      <c r="GL3754" s="77">
        <v>145.26083699999899</v>
      </c>
      <c r="GM3754" s="77">
        <v>2022</v>
      </c>
      <c r="GN3754" s="77" t="s">
        <v>175</v>
      </c>
      <c r="GO3754" s="77">
        <v>0.13250000000000001</v>
      </c>
      <c r="GP3754" s="77">
        <v>3</v>
      </c>
      <c r="GQ3754" s="77">
        <v>0</v>
      </c>
      <c r="GR3754" s="77" t="s">
        <v>423</v>
      </c>
      <c r="GS3754" s="77">
        <v>0.1527377521613833</v>
      </c>
      <c r="GT3754" s="77">
        <v>5.5634818912091025E-3</v>
      </c>
      <c r="GU3754" s="77">
        <v>0.1527377521613833</v>
      </c>
      <c r="GV3754" s="77">
        <v>5.5634818912091025E-3</v>
      </c>
      <c r="GW3754" s="77">
        <v>0.1527377521613833</v>
      </c>
      <c r="GX3754" s="77">
        <v>5.5634818912091025E-3</v>
      </c>
      <c r="GY3754" s="77">
        <v>0</v>
      </c>
      <c r="GZ3754" s="77">
        <v>0</v>
      </c>
    </row>
    <row r="3755" spans="187:208" x14ac:dyDescent="0.25">
      <c r="GE3755" s="77" t="s">
        <v>425</v>
      </c>
      <c r="GF3755" s="77" t="s">
        <v>155</v>
      </c>
      <c r="GG3755" s="77" t="s">
        <v>455</v>
      </c>
      <c r="GH3755" s="77" t="s">
        <v>474</v>
      </c>
      <c r="GI3755" s="77">
        <v>2022</v>
      </c>
      <c r="GJ3755" s="77" t="s">
        <v>301</v>
      </c>
      <c r="GK3755" s="77">
        <v>1.5808724525426289E-3</v>
      </c>
      <c r="GL3755" s="77">
        <v>145.26083699999899</v>
      </c>
      <c r="GM3755" s="77">
        <v>2022</v>
      </c>
      <c r="GN3755" s="77" t="s">
        <v>175</v>
      </c>
      <c r="GO3755" s="77">
        <v>5.3000000000000005E-2</v>
      </c>
      <c r="GP3755" s="77">
        <v>3</v>
      </c>
      <c r="GQ3755" s="77">
        <v>0</v>
      </c>
      <c r="GR3755" s="77" t="s">
        <v>423</v>
      </c>
      <c r="GS3755" s="77">
        <v>5.5966209081309407E-2</v>
      </c>
      <c r="GT3755" s="77">
        <v>8.8475438209883157E-5</v>
      </c>
      <c r="GU3755" s="77">
        <v>5.5966209081309407E-2</v>
      </c>
      <c r="GV3755" s="77">
        <v>8.8475438209883157E-5</v>
      </c>
      <c r="GW3755" s="77">
        <v>5.5966209081309407E-2</v>
      </c>
      <c r="GX3755" s="77">
        <v>8.8475438209883157E-5</v>
      </c>
      <c r="GY3755" s="77">
        <v>0</v>
      </c>
      <c r="GZ3755" s="77">
        <v>0</v>
      </c>
    </row>
    <row r="3756" spans="187:208" x14ac:dyDescent="0.25">
      <c r="GE3756" s="77" t="s">
        <v>427</v>
      </c>
      <c r="GF3756" s="77" t="s">
        <v>155</v>
      </c>
      <c r="GG3756" s="77" t="s">
        <v>455</v>
      </c>
      <c r="GH3756" s="77" t="s">
        <v>474</v>
      </c>
      <c r="GI3756" s="77">
        <v>2022</v>
      </c>
      <c r="GJ3756" s="77" t="s">
        <v>303</v>
      </c>
      <c r="GK3756" s="77">
        <v>3.9894642198450507E-2</v>
      </c>
      <c r="GL3756" s="77">
        <v>145.26083699999899</v>
      </c>
      <c r="GM3756" s="77">
        <v>2022</v>
      </c>
      <c r="GN3756" s="77" t="s">
        <v>175</v>
      </c>
      <c r="GO3756" s="77">
        <v>5.3000000000000005E-2</v>
      </c>
      <c r="GP3756" s="77">
        <v>3</v>
      </c>
      <c r="GQ3756" s="77">
        <v>0</v>
      </c>
      <c r="GR3756" s="77" t="s">
        <v>423</v>
      </c>
      <c r="GS3756" s="77">
        <v>5.5966209081309407E-2</v>
      </c>
      <c r="GT3756" s="77">
        <v>2.2327518865025101E-3</v>
      </c>
      <c r="GU3756" s="77">
        <v>5.5966209081309407E-2</v>
      </c>
      <c r="GV3756" s="77">
        <v>2.2327518865025101E-3</v>
      </c>
      <c r="GW3756" s="77">
        <v>5.5966209081309407E-2</v>
      </c>
      <c r="GX3756" s="77">
        <v>2.2327518865025101E-3</v>
      </c>
      <c r="GY3756" s="77">
        <v>0</v>
      </c>
      <c r="GZ3756" s="77">
        <v>0</v>
      </c>
    </row>
    <row r="3757" spans="187:208" x14ac:dyDescent="0.25">
      <c r="GE3757" s="77" t="s">
        <v>422</v>
      </c>
      <c r="GF3757" s="77" t="s">
        <v>155</v>
      </c>
      <c r="GG3757" s="77" t="s">
        <v>455</v>
      </c>
      <c r="GH3757" s="77" t="s">
        <v>474</v>
      </c>
      <c r="GI3757" s="77">
        <v>2023</v>
      </c>
      <c r="GJ3757" s="77" t="s">
        <v>305</v>
      </c>
      <c r="GK3757" s="77">
        <v>3.7590224611390541E-2</v>
      </c>
      <c r="GL3757" s="77">
        <v>145.26083699999899</v>
      </c>
      <c r="GM3757" s="77">
        <v>2023</v>
      </c>
      <c r="GN3757" s="77" t="s">
        <v>175</v>
      </c>
      <c r="GO3757" s="77">
        <v>0.13250000000000001</v>
      </c>
      <c r="GP3757" s="77">
        <v>3</v>
      </c>
      <c r="GQ3757" s="77">
        <v>0</v>
      </c>
      <c r="GR3757" s="77" t="s">
        <v>423</v>
      </c>
      <c r="GS3757" s="77">
        <v>0</v>
      </c>
      <c r="GT3757" s="77">
        <v>0</v>
      </c>
      <c r="GU3757" s="77">
        <v>0.1527377521613833</v>
      </c>
      <c r="GV3757" s="77">
        <v>5.7414464103852994E-3</v>
      </c>
      <c r="GW3757" s="77">
        <v>0.1527377521613833</v>
      </c>
      <c r="GX3757" s="77">
        <v>5.7414464103852994E-3</v>
      </c>
      <c r="GY3757" s="77">
        <v>0.1527377521613833</v>
      </c>
      <c r="GZ3757" s="77">
        <v>5.7414464103852994E-3</v>
      </c>
    </row>
    <row r="3758" spans="187:208" x14ac:dyDescent="0.25">
      <c r="GE3758" s="77" t="s">
        <v>425</v>
      </c>
      <c r="GF3758" s="77" t="s">
        <v>155</v>
      </c>
      <c r="GG3758" s="77" t="s">
        <v>455</v>
      </c>
      <c r="GH3758" s="77" t="s">
        <v>474</v>
      </c>
      <c r="GI3758" s="77">
        <v>2023</v>
      </c>
      <c r="GJ3758" s="77" t="s">
        <v>301</v>
      </c>
      <c r="GK3758" s="77">
        <v>1.631433411568479E-3</v>
      </c>
      <c r="GL3758" s="77">
        <v>145.26083699999899</v>
      </c>
      <c r="GM3758" s="77">
        <v>2023</v>
      </c>
      <c r="GN3758" s="77" t="s">
        <v>175</v>
      </c>
      <c r="GO3758" s="77">
        <v>5.3000000000000005E-2</v>
      </c>
      <c r="GP3758" s="77">
        <v>3</v>
      </c>
      <c r="GQ3758" s="77">
        <v>0</v>
      </c>
      <c r="GR3758" s="77" t="s">
        <v>423</v>
      </c>
      <c r="GS3758" s="77">
        <v>0</v>
      </c>
      <c r="GT3758" s="77">
        <v>0</v>
      </c>
      <c r="GU3758" s="77">
        <v>5.5966209081309407E-2</v>
      </c>
      <c r="GV3758" s="77">
        <v>9.1305143414075396E-5</v>
      </c>
      <c r="GW3758" s="77">
        <v>5.5966209081309407E-2</v>
      </c>
      <c r="GX3758" s="77">
        <v>9.1305143414075396E-5</v>
      </c>
      <c r="GY3758" s="77">
        <v>5.5966209081309407E-2</v>
      </c>
      <c r="GZ3758" s="77">
        <v>9.1305143414075396E-5</v>
      </c>
    </row>
    <row r="3759" spans="187:208" x14ac:dyDescent="0.25">
      <c r="GE3759" s="77" t="s">
        <v>427</v>
      </c>
      <c r="GF3759" s="77" t="s">
        <v>155</v>
      </c>
      <c r="GG3759" s="77" t="s">
        <v>455</v>
      </c>
      <c r="GH3759" s="77" t="s">
        <v>474</v>
      </c>
      <c r="GI3759" s="77">
        <v>2023</v>
      </c>
      <c r="GJ3759" s="77" t="s">
        <v>303</v>
      </c>
      <c r="GK3759" s="77">
        <v>4.118661101401714E-2</v>
      </c>
      <c r="GL3759" s="77">
        <v>145.26083699999899</v>
      </c>
      <c r="GM3759" s="77">
        <v>2023</v>
      </c>
      <c r="GN3759" s="77" t="s">
        <v>175</v>
      </c>
      <c r="GO3759" s="77">
        <v>5.3000000000000005E-2</v>
      </c>
      <c r="GP3759" s="77">
        <v>3</v>
      </c>
      <c r="GQ3759" s="77">
        <v>0</v>
      </c>
      <c r="GR3759" s="77" t="s">
        <v>423</v>
      </c>
      <c r="GS3759" s="77">
        <v>0</v>
      </c>
      <c r="GT3759" s="77">
        <v>0</v>
      </c>
      <c r="GU3759" s="77">
        <v>5.5966209081309407E-2</v>
      </c>
      <c r="GV3759" s="77">
        <v>2.3050584833610439E-3</v>
      </c>
      <c r="GW3759" s="77">
        <v>5.5966209081309407E-2</v>
      </c>
      <c r="GX3759" s="77">
        <v>2.3050584833610439E-3</v>
      </c>
      <c r="GY3759" s="77">
        <v>5.5966209081309407E-2</v>
      </c>
      <c r="GZ3759" s="77">
        <v>2.3050584833610439E-3</v>
      </c>
    </row>
    <row r="3760" spans="187:208" x14ac:dyDescent="0.25">
      <c r="GE3760" s="77" t="s">
        <v>422</v>
      </c>
      <c r="GF3760" s="77" t="s">
        <v>155</v>
      </c>
      <c r="GG3760" s="77" t="s">
        <v>455</v>
      </c>
      <c r="GH3760" s="77" t="s">
        <v>474</v>
      </c>
      <c r="GI3760" s="77">
        <v>2024</v>
      </c>
      <c r="GJ3760" s="77" t="s">
        <v>305</v>
      </c>
      <c r="GK3760" s="77">
        <v>3.7590224611390541E-2</v>
      </c>
      <c r="GL3760" s="77">
        <v>145.26083699999899</v>
      </c>
      <c r="GM3760" s="77">
        <v>2024</v>
      </c>
      <c r="GN3760" s="77" t="s">
        <v>175</v>
      </c>
      <c r="GO3760" s="77">
        <v>0.13250000000000001</v>
      </c>
      <c r="GP3760" s="77">
        <v>3</v>
      </c>
      <c r="GQ3760" s="77">
        <v>0</v>
      </c>
      <c r="GR3760" s="77" t="s">
        <v>423</v>
      </c>
      <c r="GS3760" s="77">
        <v>0</v>
      </c>
      <c r="GT3760" s="77">
        <v>0</v>
      </c>
      <c r="GU3760" s="77">
        <v>0</v>
      </c>
      <c r="GV3760" s="77">
        <v>0</v>
      </c>
      <c r="GW3760" s="77">
        <v>0.1527377521613833</v>
      </c>
      <c r="GX3760" s="77">
        <v>5.7414464103852994E-3</v>
      </c>
      <c r="GY3760" s="77">
        <v>0.1527377521613833</v>
      </c>
      <c r="GZ3760" s="77">
        <v>5.7414464103852994E-3</v>
      </c>
    </row>
    <row r="3761" spans="187:208" x14ac:dyDescent="0.25">
      <c r="GE3761" s="77" t="s">
        <v>425</v>
      </c>
      <c r="GF3761" s="77" t="s">
        <v>155</v>
      </c>
      <c r="GG3761" s="77" t="s">
        <v>455</v>
      </c>
      <c r="GH3761" s="77" t="s">
        <v>474</v>
      </c>
      <c r="GI3761" s="77">
        <v>2024</v>
      </c>
      <c r="GJ3761" s="77" t="s">
        <v>301</v>
      </c>
      <c r="GK3761" s="77">
        <v>1.631433411568479E-3</v>
      </c>
      <c r="GL3761" s="77">
        <v>145.26083699999899</v>
      </c>
      <c r="GM3761" s="77">
        <v>2024</v>
      </c>
      <c r="GN3761" s="77" t="s">
        <v>175</v>
      </c>
      <c r="GO3761" s="77">
        <v>5.3000000000000005E-2</v>
      </c>
      <c r="GP3761" s="77">
        <v>3</v>
      </c>
      <c r="GQ3761" s="77">
        <v>0</v>
      </c>
      <c r="GR3761" s="77" t="s">
        <v>423</v>
      </c>
      <c r="GS3761" s="77">
        <v>0</v>
      </c>
      <c r="GT3761" s="77">
        <v>0</v>
      </c>
      <c r="GU3761" s="77">
        <v>0</v>
      </c>
      <c r="GV3761" s="77">
        <v>0</v>
      </c>
      <c r="GW3761" s="77">
        <v>5.5966209081309407E-2</v>
      </c>
      <c r="GX3761" s="77">
        <v>9.1305143414075396E-5</v>
      </c>
      <c r="GY3761" s="77">
        <v>5.5966209081309407E-2</v>
      </c>
      <c r="GZ3761" s="77">
        <v>9.1305143414075396E-5</v>
      </c>
    </row>
    <row r="3762" spans="187:208" x14ac:dyDescent="0.25">
      <c r="GE3762" s="77" t="s">
        <v>427</v>
      </c>
      <c r="GF3762" s="77" t="s">
        <v>155</v>
      </c>
      <c r="GG3762" s="77" t="s">
        <v>455</v>
      </c>
      <c r="GH3762" s="77" t="s">
        <v>474</v>
      </c>
      <c r="GI3762" s="77">
        <v>2024</v>
      </c>
      <c r="GJ3762" s="77" t="s">
        <v>303</v>
      </c>
      <c r="GK3762" s="77">
        <v>4.118661101401714E-2</v>
      </c>
      <c r="GL3762" s="77">
        <v>145.26083699999899</v>
      </c>
      <c r="GM3762" s="77">
        <v>2024</v>
      </c>
      <c r="GN3762" s="77" t="s">
        <v>175</v>
      </c>
      <c r="GO3762" s="77">
        <v>5.3000000000000005E-2</v>
      </c>
      <c r="GP3762" s="77">
        <v>3</v>
      </c>
      <c r="GQ3762" s="77">
        <v>0</v>
      </c>
      <c r="GR3762" s="77" t="s">
        <v>423</v>
      </c>
      <c r="GS3762" s="77">
        <v>0</v>
      </c>
      <c r="GT3762" s="77">
        <v>0</v>
      </c>
      <c r="GU3762" s="77">
        <v>0</v>
      </c>
      <c r="GV3762" s="77">
        <v>0</v>
      </c>
      <c r="GW3762" s="77">
        <v>5.5966209081309407E-2</v>
      </c>
      <c r="GX3762" s="77">
        <v>2.3050584833610439E-3</v>
      </c>
      <c r="GY3762" s="77">
        <v>5.5966209081309407E-2</v>
      </c>
      <c r="GZ3762" s="77">
        <v>2.3050584833610439E-3</v>
      </c>
    </row>
    <row r="3763" spans="187:208" x14ac:dyDescent="0.25">
      <c r="GE3763" s="77" t="s">
        <v>422</v>
      </c>
      <c r="GF3763" s="77" t="s">
        <v>155</v>
      </c>
      <c r="GG3763" s="77" t="s">
        <v>455</v>
      </c>
      <c r="GH3763" s="77" t="s">
        <v>474</v>
      </c>
      <c r="GI3763" s="77">
        <v>2025</v>
      </c>
      <c r="GJ3763" s="77" t="s">
        <v>305</v>
      </c>
      <c r="GK3763" s="77">
        <v>3.7590224611390541E-2</v>
      </c>
      <c r="GL3763" s="77">
        <v>145.26083699999899</v>
      </c>
      <c r="GM3763" s="77">
        <v>2025</v>
      </c>
      <c r="GN3763" s="77" t="s">
        <v>175</v>
      </c>
      <c r="GO3763" s="77">
        <v>0.13250000000000001</v>
      </c>
      <c r="GP3763" s="77">
        <v>3</v>
      </c>
      <c r="GQ3763" s="77">
        <v>0</v>
      </c>
      <c r="GR3763" s="77" t="s">
        <v>423</v>
      </c>
      <c r="GS3763" s="77">
        <v>0</v>
      </c>
      <c r="GT3763" s="77">
        <v>0</v>
      </c>
      <c r="GU3763" s="77">
        <v>0</v>
      </c>
      <c r="GV3763" s="77">
        <v>0</v>
      </c>
      <c r="GW3763" s="77">
        <v>0</v>
      </c>
      <c r="GX3763" s="77">
        <v>0</v>
      </c>
      <c r="GY3763" s="77">
        <v>0.1527377521613833</v>
      </c>
      <c r="GZ3763" s="77">
        <v>5.7414464103852994E-3</v>
      </c>
    </row>
    <row r="3764" spans="187:208" x14ac:dyDescent="0.25">
      <c r="GE3764" s="77" t="s">
        <v>425</v>
      </c>
      <c r="GF3764" s="77" t="s">
        <v>155</v>
      </c>
      <c r="GG3764" s="77" t="s">
        <v>455</v>
      </c>
      <c r="GH3764" s="77" t="s">
        <v>474</v>
      </c>
      <c r="GI3764" s="77">
        <v>2025</v>
      </c>
      <c r="GJ3764" s="77" t="s">
        <v>301</v>
      </c>
      <c r="GK3764" s="77">
        <v>1.631433411568479E-3</v>
      </c>
      <c r="GL3764" s="77">
        <v>145.26083699999899</v>
      </c>
      <c r="GM3764" s="77">
        <v>2025</v>
      </c>
      <c r="GN3764" s="77" t="s">
        <v>175</v>
      </c>
      <c r="GO3764" s="77">
        <v>5.3000000000000005E-2</v>
      </c>
      <c r="GP3764" s="77">
        <v>3</v>
      </c>
      <c r="GQ3764" s="77">
        <v>0</v>
      </c>
      <c r="GR3764" s="77" t="s">
        <v>423</v>
      </c>
      <c r="GS3764" s="77">
        <v>0</v>
      </c>
      <c r="GT3764" s="77">
        <v>0</v>
      </c>
      <c r="GU3764" s="77">
        <v>0</v>
      </c>
      <c r="GV3764" s="77">
        <v>0</v>
      </c>
      <c r="GW3764" s="77">
        <v>0</v>
      </c>
      <c r="GX3764" s="77">
        <v>0</v>
      </c>
      <c r="GY3764" s="77">
        <v>5.5966209081309407E-2</v>
      </c>
      <c r="GZ3764" s="77">
        <v>9.1305143414075396E-5</v>
      </c>
    </row>
    <row r="3765" spans="187:208" x14ac:dyDescent="0.25">
      <c r="GE3765" s="77" t="s">
        <v>427</v>
      </c>
      <c r="GF3765" s="77" t="s">
        <v>155</v>
      </c>
      <c r="GG3765" s="77" t="s">
        <v>455</v>
      </c>
      <c r="GH3765" s="77" t="s">
        <v>474</v>
      </c>
      <c r="GI3765" s="77">
        <v>2025</v>
      </c>
      <c r="GJ3765" s="77" t="s">
        <v>303</v>
      </c>
      <c r="GK3765" s="77">
        <v>4.118661101401714E-2</v>
      </c>
      <c r="GL3765" s="77">
        <v>145.26083699999899</v>
      </c>
      <c r="GM3765" s="77">
        <v>2025</v>
      </c>
      <c r="GN3765" s="77" t="s">
        <v>175</v>
      </c>
      <c r="GO3765" s="77">
        <v>5.3000000000000005E-2</v>
      </c>
      <c r="GP3765" s="77">
        <v>3</v>
      </c>
      <c r="GQ3765" s="77">
        <v>0</v>
      </c>
      <c r="GR3765" s="77" t="s">
        <v>423</v>
      </c>
      <c r="GS3765" s="77">
        <v>0</v>
      </c>
      <c r="GT3765" s="77">
        <v>0</v>
      </c>
      <c r="GU3765" s="77">
        <v>0</v>
      </c>
      <c r="GV3765" s="77">
        <v>0</v>
      </c>
      <c r="GW3765" s="77">
        <v>0</v>
      </c>
      <c r="GX3765" s="77">
        <v>0</v>
      </c>
      <c r="GY3765" s="77">
        <v>5.5966209081309407E-2</v>
      </c>
      <c r="GZ3765" s="77">
        <v>2.3050584833610439E-3</v>
      </c>
    </row>
    <row r="3766" spans="187:208" x14ac:dyDescent="0.25">
      <c r="GE3766" s="77" t="s">
        <v>422</v>
      </c>
      <c r="GF3766" s="77" t="s">
        <v>155</v>
      </c>
      <c r="GG3766" s="77" t="s">
        <v>455</v>
      </c>
      <c r="GH3766" s="77" t="s">
        <v>481</v>
      </c>
      <c r="GI3766" s="77">
        <v>2021</v>
      </c>
      <c r="GJ3766" s="77" t="s">
        <v>305</v>
      </c>
      <c r="GK3766" s="77">
        <v>409.22373582044048</v>
      </c>
      <c r="GL3766" s="77">
        <v>145.26083699999899</v>
      </c>
      <c r="GM3766" s="77">
        <v>2021</v>
      </c>
      <c r="GN3766" s="77" t="s">
        <v>175</v>
      </c>
      <c r="GO3766" s="77">
        <v>0.13250000000000001</v>
      </c>
      <c r="GP3766" s="77">
        <v>3</v>
      </c>
      <c r="GQ3766" s="77">
        <v>0</v>
      </c>
      <c r="GR3766" s="77" t="s">
        <v>423</v>
      </c>
      <c r="GS3766" s="77">
        <v>0.1527377521613833</v>
      </c>
      <c r="GT3766" s="77">
        <v>62.50391354029783</v>
      </c>
      <c r="GU3766" s="77">
        <v>0.1527377521613833</v>
      </c>
      <c r="GV3766" s="77">
        <v>62.50391354029783</v>
      </c>
      <c r="GW3766" s="77">
        <v>0</v>
      </c>
      <c r="GX3766" s="77">
        <v>0</v>
      </c>
      <c r="GY3766" s="77">
        <v>0</v>
      </c>
      <c r="GZ3766" s="77">
        <v>0</v>
      </c>
    </row>
    <row r="3767" spans="187:208" x14ac:dyDescent="0.25">
      <c r="GE3767" s="77" t="s">
        <v>425</v>
      </c>
      <c r="GF3767" s="77" t="s">
        <v>155</v>
      </c>
      <c r="GG3767" s="77" t="s">
        <v>455</v>
      </c>
      <c r="GH3767" s="77" t="s">
        <v>481</v>
      </c>
      <c r="GI3767" s="77">
        <v>2021</v>
      </c>
      <c r="GJ3767" s="77" t="s">
        <v>301</v>
      </c>
      <c r="GK3767" s="77">
        <v>13469.087812377151</v>
      </c>
      <c r="GL3767" s="77">
        <v>145.26083699999899</v>
      </c>
      <c r="GM3767" s="77">
        <v>2021</v>
      </c>
      <c r="GN3767" s="77" t="s">
        <v>175</v>
      </c>
      <c r="GO3767" s="77">
        <v>5.3000000000000005E-2</v>
      </c>
      <c r="GP3767" s="77">
        <v>3</v>
      </c>
      <c r="GQ3767" s="77">
        <v>0</v>
      </c>
      <c r="GR3767" s="77" t="s">
        <v>423</v>
      </c>
      <c r="GS3767" s="77">
        <v>5.5966209081309407E-2</v>
      </c>
      <c r="GT3767" s="77">
        <v>753.813784642016</v>
      </c>
      <c r="GU3767" s="77">
        <v>5.5966209081309407E-2</v>
      </c>
      <c r="GV3767" s="77">
        <v>753.813784642016</v>
      </c>
      <c r="GW3767" s="77">
        <v>0</v>
      </c>
      <c r="GX3767" s="77">
        <v>0</v>
      </c>
      <c r="GY3767" s="77">
        <v>0</v>
      </c>
      <c r="GZ3767" s="77">
        <v>0</v>
      </c>
    </row>
    <row r="3768" spans="187:208" x14ac:dyDescent="0.25">
      <c r="GE3768" s="77" t="s">
        <v>427</v>
      </c>
      <c r="GF3768" s="77" t="s">
        <v>155</v>
      </c>
      <c r="GG3768" s="77" t="s">
        <v>455</v>
      </c>
      <c r="GH3768" s="77" t="s">
        <v>481</v>
      </c>
      <c r="GI3768" s="77">
        <v>2021</v>
      </c>
      <c r="GJ3768" s="77" t="s">
        <v>303</v>
      </c>
      <c r="GK3768" s="77">
        <v>7205.5312760239394</v>
      </c>
      <c r="GL3768" s="77">
        <v>145.26083699999899</v>
      </c>
      <c r="GM3768" s="77">
        <v>2021</v>
      </c>
      <c r="GN3768" s="77" t="s">
        <v>175</v>
      </c>
      <c r="GO3768" s="77">
        <v>5.3000000000000005E-2</v>
      </c>
      <c r="GP3768" s="77">
        <v>3</v>
      </c>
      <c r="GQ3768" s="77">
        <v>0</v>
      </c>
      <c r="GR3768" s="77" t="s">
        <v>423</v>
      </c>
      <c r="GS3768" s="77">
        <v>5.5966209081309407E-2</v>
      </c>
      <c r="GT3768" s="77">
        <v>403.26626993586996</v>
      </c>
      <c r="GU3768" s="77">
        <v>5.5966209081309407E-2</v>
      </c>
      <c r="GV3768" s="77">
        <v>403.26626993586996</v>
      </c>
      <c r="GW3768" s="77">
        <v>0</v>
      </c>
      <c r="GX3768" s="77">
        <v>0</v>
      </c>
      <c r="GY3768" s="77">
        <v>0</v>
      </c>
      <c r="GZ3768" s="77">
        <v>0</v>
      </c>
    </row>
    <row r="3769" spans="187:208" x14ac:dyDescent="0.25">
      <c r="GE3769" s="77" t="s">
        <v>422</v>
      </c>
      <c r="GF3769" s="77" t="s">
        <v>155</v>
      </c>
      <c r="GG3769" s="77" t="s">
        <v>455</v>
      </c>
      <c r="GH3769" s="77" t="s">
        <v>481</v>
      </c>
      <c r="GI3769" s="77">
        <v>2022</v>
      </c>
      <c r="GJ3769" s="77" t="s">
        <v>305</v>
      </c>
      <c r="GK3769" s="77">
        <v>409.22373582044048</v>
      </c>
      <c r="GL3769" s="77">
        <v>145.26083699999899</v>
      </c>
      <c r="GM3769" s="77">
        <v>2022</v>
      </c>
      <c r="GN3769" s="77" t="s">
        <v>175</v>
      </c>
      <c r="GO3769" s="77">
        <v>0.13250000000000001</v>
      </c>
      <c r="GP3769" s="77">
        <v>3</v>
      </c>
      <c r="GQ3769" s="77">
        <v>0</v>
      </c>
      <c r="GR3769" s="77" t="s">
        <v>423</v>
      </c>
      <c r="GS3769" s="77">
        <v>0.1527377521613833</v>
      </c>
      <c r="GT3769" s="77">
        <v>62.50391354029783</v>
      </c>
      <c r="GU3769" s="77">
        <v>0.1527377521613833</v>
      </c>
      <c r="GV3769" s="77">
        <v>62.50391354029783</v>
      </c>
      <c r="GW3769" s="77">
        <v>0.1527377521613833</v>
      </c>
      <c r="GX3769" s="77">
        <v>62.50391354029783</v>
      </c>
      <c r="GY3769" s="77">
        <v>0</v>
      </c>
      <c r="GZ3769" s="77">
        <v>0</v>
      </c>
    </row>
    <row r="3770" spans="187:208" x14ac:dyDescent="0.25">
      <c r="GE3770" s="77" t="s">
        <v>425</v>
      </c>
      <c r="GF3770" s="77" t="s">
        <v>155</v>
      </c>
      <c r="GG3770" s="77" t="s">
        <v>455</v>
      </c>
      <c r="GH3770" s="77" t="s">
        <v>481</v>
      </c>
      <c r="GI3770" s="77">
        <v>2022</v>
      </c>
      <c r="GJ3770" s="77" t="s">
        <v>301</v>
      </c>
      <c r="GK3770" s="77">
        <v>13469.087812377151</v>
      </c>
      <c r="GL3770" s="77">
        <v>145.26083699999899</v>
      </c>
      <c r="GM3770" s="77">
        <v>2022</v>
      </c>
      <c r="GN3770" s="77" t="s">
        <v>175</v>
      </c>
      <c r="GO3770" s="77">
        <v>5.3000000000000005E-2</v>
      </c>
      <c r="GP3770" s="77">
        <v>3</v>
      </c>
      <c r="GQ3770" s="77">
        <v>0</v>
      </c>
      <c r="GR3770" s="77" t="s">
        <v>423</v>
      </c>
      <c r="GS3770" s="77">
        <v>5.5966209081309407E-2</v>
      </c>
      <c r="GT3770" s="77">
        <v>753.813784642016</v>
      </c>
      <c r="GU3770" s="77">
        <v>5.5966209081309407E-2</v>
      </c>
      <c r="GV3770" s="77">
        <v>753.813784642016</v>
      </c>
      <c r="GW3770" s="77">
        <v>5.5966209081309407E-2</v>
      </c>
      <c r="GX3770" s="77">
        <v>753.813784642016</v>
      </c>
      <c r="GY3770" s="77">
        <v>0</v>
      </c>
      <c r="GZ3770" s="77">
        <v>0</v>
      </c>
    </row>
    <row r="3771" spans="187:208" x14ac:dyDescent="0.25">
      <c r="GE3771" s="77" t="s">
        <v>427</v>
      </c>
      <c r="GF3771" s="77" t="s">
        <v>155</v>
      </c>
      <c r="GG3771" s="77" t="s">
        <v>455</v>
      </c>
      <c r="GH3771" s="77" t="s">
        <v>481</v>
      </c>
      <c r="GI3771" s="77">
        <v>2022</v>
      </c>
      <c r="GJ3771" s="77" t="s">
        <v>303</v>
      </c>
      <c r="GK3771" s="77">
        <v>7205.5312760239394</v>
      </c>
      <c r="GL3771" s="77">
        <v>145.26083699999899</v>
      </c>
      <c r="GM3771" s="77">
        <v>2022</v>
      </c>
      <c r="GN3771" s="77" t="s">
        <v>175</v>
      </c>
      <c r="GO3771" s="77">
        <v>5.3000000000000005E-2</v>
      </c>
      <c r="GP3771" s="77">
        <v>3</v>
      </c>
      <c r="GQ3771" s="77">
        <v>0</v>
      </c>
      <c r="GR3771" s="77" t="s">
        <v>423</v>
      </c>
      <c r="GS3771" s="77">
        <v>5.5966209081309407E-2</v>
      </c>
      <c r="GT3771" s="77">
        <v>403.26626993586996</v>
      </c>
      <c r="GU3771" s="77">
        <v>5.5966209081309407E-2</v>
      </c>
      <c r="GV3771" s="77">
        <v>403.26626993586996</v>
      </c>
      <c r="GW3771" s="77">
        <v>5.5966209081309407E-2</v>
      </c>
      <c r="GX3771" s="77">
        <v>403.26626993586996</v>
      </c>
      <c r="GY3771" s="77">
        <v>0</v>
      </c>
      <c r="GZ3771" s="77">
        <v>0</v>
      </c>
    </row>
    <row r="3772" spans="187:208" x14ac:dyDescent="0.25">
      <c r="GE3772" s="77" t="s">
        <v>422</v>
      </c>
      <c r="GF3772" s="77" t="s">
        <v>155</v>
      </c>
      <c r="GG3772" s="77" t="s">
        <v>455</v>
      </c>
      <c r="GH3772" s="77" t="s">
        <v>481</v>
      </c>
      <c r="GI3772" s="77">
        <v>2023</v>
      </c>
      <c r="GJ3772" s="77" t="s">
        <v>305</v>
      </c>
      <c r="GK3772" s="77">
        <v>428.60232122030828</v>
      </c>
      <c r="GL3772" s="77">
        <v>145.26083699999899</v>
      </c>
      <c r="GM3772" s="77">
        <v>2023</v>
      </c>
      <c r="GN3772" s="77" t="s">
        <v>175</v>
      </c>
      <c r="GO3772" s="77">
        <v>0.13250000000000001</v>
      </c>
      <c r="GP3772" s="77">
        <v>3</v>
      </c>
      <c r="GQ3772" s="77">
        <v>0</v>
      </c>
      <c r="GR3772" s="77" t="s">
        <v>423</v>
      </c>
      <c r="GS3772" s="77">
        <v>0</v>
      </c>
      <c r="GT3772" s="77">
        <v>0</v>
      </c>
      <c r="GU3772" s="77">
        <v>0.1527377521613833</v>
      </c>
      <c r="GV3772" s="77">
        <v>65.463755114341041</v>
      </c>
      <c r="GW3772" s="77">
        <v>0.1527377521613833</v>
      </c>
      <c r="GX3772" s="77">
        <v>65.463755114341041</v>
      </c>
      <c r="GY3772" s="77">
        <v>0.1527377521613833</v>
      </c>
      <c r="GZ3772" s="77">
        <v>65.463755114341041</v>
      </c>
    </row>
    <row r="3773" spans="187:208" x14ac:dyDescent="0.25">
      <c r="GE3773" s="77" t="s">
        <v>425</v>
      </c>
      <c r="GF3773" s="77" t="s">
        <v>155</v>
      </c>
      <c r="GG3773" s="77" t="s">
        <v>455</v>
      </c>
      <c r="GH3773" s="77" t="s">
        <v>481</v>
      </c>
      <c r="GI3773" s="77">
        <v>2023</v>
      </c>
      <c r="GJ3773" s="77" t="s">
        <v>301</v>
      </c>
      <c r="GK3773" s="77">
        <v>13939.56097345472</v>
      </c>
      <c r="GL3773" s="77">
        <v>145.26083699999899</v>
      </c>
      <c r="GM3773" s="77">
        <v>2023</v>
      </c>
      <c r="GN3773" s="77" t="s">
        <v>175</v>
      </c>
      <c r="GO3773" s="77">
        <v>5.3000000000000005E-2</v>
      </c>
      <c r="GP3773" s="77">
        <v>3</v>
      </c>
      <c r="GQ3773" s="77">
        <v>0</v>
      </c>
      <c r="GR3773" s="77" t="s">
        <v>423</v>
      </c>
      <c r="GS3773" s="77">
        <v>0</v>
      </c>
      <c r="GT3773" s="77">
        <v>0</v>
      </c>
      <c r="GU3773" s="77">
        <v>5.5966209081309407E-2</v>
      </c>
      <c r="GV3773" s="77">
        <v>780.14438394202773</v>
      </c>
      <c r="GW3773" s="77">
        <v>5.5966209081309407E-2</v>
      </c>
      <c r="GX3773" s="77">
        <v>780.14438394202773</v>
      </c>
      <c r="GY3773" s="77">
        <v>5.5966209081309407E-2</v>
      </c>
      <c r="GZ3773" s="77">
        <v>780.14438394202773</v>
      </c>
    </row>
    <row r="3774" spans="187:208" x14ac:dyDescent="0.25">
      <c r="GE3774" s="77" t="s">
        <v>427</v>
      </c>
      <c r="GF3774" s="77" t="s">
        <v>155</v>
      </c>
      <c r="GG3774" s="77" t="s">
        <v>455</v>
      </c>
      <c r="GH3774" s="77" t="s">
        <v>481</v>
      </c>
      <c r="GI3774" s="77">
        <v>2023</v>
      </c>
      <c r="GJ3774" s="77" t="s">
        <v>303</v>
      </c>
      <c r="GK3774" s="77">
        <v>7467.8148194497899</v>
      </c>
      <c r="GL3774" s="77">
        <v>145.26083699999899</v>
      </c>
      <c r="GM3774" s="77">
        <v>2023</v>
      </c>
      <c r="GN3774" s="77" t="s">
        <v>175</v>
      </c>
      <c r="GO3774" s="77">
        <v>5.3000000000000005E-2</v>
      </c>
      <c r="GP3774" s="77">
        <v>3</v>
      </c>
      <c r="GQ3774" s="77">
        <v>0</v>
      </c>
      <c r="GR3774" s="77" t="s">
        <v>423</v>
      </c>
      <c r="GS3774" s="77">
        <v>0</v>
      </c>
      <c r="GT3774" s="77">
        <v>0</v>
      </c>
      <c r="GU3774" s="77">
        <v>5.5966209081309407E-2</v>
      </c>
      <c r="GV3774" s="77">
        <v>417.94528556582782</v>
      </c>
      <c r="GW3774" s="77">
        <v>5.5966209081309407E-2</v>
      </c>
      <c r="GX3774" s="77">
        <v>417.94528556582782</v>
      </c>
      <c r="GY3774" s="77">
        <v>5.5966209081309407E-2</v>
      </c>
      <c r="GZ3774" s="77">
        <v>417.94528556582782</v>
      </c>
    </row>
    <row r="3775" spans="187:208" x14ac:dyDescent="0.25">
      <c r="GE3775" s="77" t="s">
        <v>422</v>
      </c>
      <c r="GF3775" s="77" t="s">
        <v>155</v>
      </c>
      <c r="GG3775" s="77" t="s">
        <v>455</v>
      </c>
      <c r="GH3775" s="77" t="s">
        <v>481</v>
      </c>
      <c r="GI3775" s="77">
        <v>2024</v>
      </c>
      <c r="GJ3775" s="77" t="s">
        <v>305</v>
      </c>
      <c r="GK3775" s="77">
        <v>428.60232122030828</v>
      </c>
      <c r="GL3775" s="77">
        <v>145.26083699999899</v>
      </c>
      <c r="GM3775" s="77">
        <v>2024</v>
      </c>
      <c r="GN3775" s="77" t="s">
        <v>175</v>
      </c>
      <c r="GO3775" s="77">
        <v>0.13250000000000001</v>
      </c>
      <c r="GP3775" s="77">
        <v>3</v>
      </c>
      <c r="GQ3775" s="77">
        <v>0</v>
      </c>
      <c r="GR3775" s="77" t="s">
        <v>423</v>
      </c>
      <c r="GS3775" s="77">
        <v>0</v>
      </c>
      <c r="GT3775" s="77">
        <v>0</v>
      </c>
      <c r="GU3775" s="77">
        <v>0</v>
      </c>
      <c r="GV3775" s="77">
        <v>0</v>
      </c>
      <c r="GW3775" s="77">
        <v>0.1527377521613833</v>
      </c>
      <c r="GX3775" s="77">
        <v>65.463755114341041</v>
      </c>
      <c r="GY3775" s="77">
        <v>0.1527377521613833</v>
      </c>
      <c r="GZ3775" s="77">
        <v>65.463755114341041</v>
      </c>
    </row>
    <row r="3776" spans="187:208" x14ac:dyDescent="0.25">
      <c r="GE3776" s="77" t="s">
        <v>425</v>
      </c>
      <c r="GF3776" s="77" t="s">
        <v>155</v>
      </c>
      <c r="GG3776" s="77" t="s">
        <v>455</v>
      </c>
      <c r="GH3776" s="77" t="s">
        <v>481</v>
      </c>
      <c r="GI3776" s="77">
        <v>2024</v>
      </c>
      <c r="GJ3776" s="77" t="s">
        <v>301</v>
      </c>
      <c r="GK3776" s="77">
        <v>13939.56097345472</v>
      </c>
      <c r="GL3776" s="77">
        <v>145.26083699999899</v>
      </c>
      <c r="GM3776" s="77">
        <v>2024</v>
      </c>
      <c r="GN3776" s="77" t="s">
        <v>175</v>
      </c>
      <c r="GO3776" s="77">
        <v>5.3000000000000005E-2</v>
      </c>
      <c r="GP3776" s="77">
        <v>3</v>
      </c>
      <c r="GQ3776" s="77">
        <v>0</v>
      </c>
      <c r="GR3776" s="77" t="s">
        <v>423</v>
      </c>
      <c r="GS3776" s="77">
        <v>0</v>
      </c>
      <c r="GT3776" s="77">
        <v>0</v>
      </c>
      <c r="GU3776" s="77">
        <v>0</v>
      </c>
      <c r="GV3776" s="77">
        <v>0</v>
      </c>
      <c r="GW3776" s="77">
        <v>5.5966209081309407E-2</v>
      </c>
      <c r="GX3776" s="77">
        <v>780.14438394202773</v>
      </c>
      <c r="GY3776" s="77">
        <v>5.5966209081309407E-2</v>
      </c>
      <c r="GZ3776" s="77">
        <v>780.14438394202773</v>
      </c>
    </row>
    <row r="3777" spans="187:208" x14ac:dyDescent="0.25">
      <c r="GE3777" s="77" t="s">
        <v>427</v>
      </c>
      <c r="GF3777" s="77" t="s">
        <v>155</v>
      </c>
      <c r="GG3777" s="77" t="s">
        <v>455</v>
      </c>
      <c r="GH3777" s="77" t="s">
        <v>481</v>
      </c>
      <c r="GI3777" s="77">
        <v>2024</v>
      </c>
      <c r="GJ3777" s="77" t="s">
        <v>303</v>
      </c>
      <c r="GK3777" s="77">
        <v>7467.8148194497899</v>
      </c>
      <c r="GL3777" s="77">
        <v>145.26083699999899</v>
      </c>
      <c r="GM3777" s="77">
        <v>2024</v>
      </c>
      <c r="GN3777" s="77" t="s">
        <v>175</v>
      </c>
      <c r="GO3777" s="77">
        <v>5.3000000000000005E-2</v>
      </c>
      <c r="GP3777" s="77">
        <v>3</v>
      </c>
      <c r="GQ3777" s="77">
        <v>0</v>
      </c>
      <c r="GR3777" s="77" t="s">
        <v>423</v>
      </c>
      <c r="GS3777" s="77">
        <v>0</v>
      </c>
      <c r="GT3777" s="77">
        <v>0</v>
      </c>
      <c r="GU3777" s="77">
        <v>0</v>
      </c>
      <c r="GV3777" s="77">
        <v>0</v>
      </c>
      <c r="GW3777" s="77">
        <v>5.5966209081309407E-2</v>
      </c>
      <c r="GX3777" s="77">
        <v>417.94528556582782</v>
      </c>
      <c r="GY3777" s="77">
        <v>5.5966209081309407E-2</v>
      </c>
      <c r="GZ3777" s="77">
        <v>417.94528556582782</v>
      </c>
    </row>
    <row r="3778" spans="187:208" x14ac:dyDescent="0.25">
      <c r="GE3778" s="77" t="s">
        <v>422</v>
      </c>
      <c r="GF3778" s="77" t="s">
        <v>155</v>
      </c>
      <c r="GG3778" s="77" t="s">
        <v>455</v>
      </c>
      <c r="GH3778" s="77" t="s">
        <v>481</v>
      </c>
      <c r="GI3778" s="77">
        <v>2025</v>
      </c>
      <c r="GJ3778" s="77" t="s">
        <v>305</v>
      </c>
      <c r="GK3778" s="77">
        <v>428.60232122030828</v>
      </c>
      <c r="GL3778" s="77">
        <v>145.26083699999899</v>
      </c>
      <c r="GM3778" s="77">
        <v>2025</v>
      </c>
      <c r="GN3778" s="77" t="s">
        <v>175</v>
      </c>
      <c r="GO3778" s="77">
        <v>0.13250000000000001</v>
      </c>
      <c r="GP3778" s="77">
        <v>3</v>
      </c>
      <c r="GQ3778" s="77">
        <v>0</v>
      </c>
      <c r="GR3778" s="77" t="s">
        <v>423</v>
      </c>
      <c r="GS3778" s="77">
        <v>0</v>
      </c>
      <c r="GT3778" s="77">
        <v>0</v>
      </c>
      <c r="GU3778" s="77">
        <v>0</v>
      </c>
      <c r="GV3778" s="77">
        <v>0</v>
      </c>
      <c r="GW3778" s="77">
        <v>0</v>
      </c>
      <c r="GX3778" s="77">
        <v>0</v>
      </c>
      <c r="GY3778" s="77">
        <v>0.1527377521613833</v>
      </c>
      <c r="GZ3778" s="77">
        <v>65.463755114341041</v>
      </c>
    </row>
    <row r="3779" spans="187:208" x14ac:dyDescent="0.25">
      <c r="GE3779" s="77" t="s">
        <v>425</v>
      </c>
      <c r="GF3779" s="77" t="s">
        <v>155</v>
      </c>
      <c r="GG3779" s="77" t="s">
        <v>455</v>
      </c>
      <c r="GH3779" s="77" t="s">
        <v>481</v>
      </c>
      <c r="GI3779" s="77">
        <v>2025</v>
      </c>
      <c r="GJ3779" s="77" t="s">
        <v>301</v>
      </c>
      <c r="GK3779" s="77">
        <v>13939.56097345472</v>
      </c>
      <c r="GL3779" s="77">
        <v>145.26083699999899</v>
      </c>
      <c r="GM3779" s="77">
        <v>2025</v>
      </c>
      <c r="GN3779" s="77" t="s">
        <v>175</v>
      </c>
      <c r="GO3779" s="77">
        <v>5.3000000000000005E-2</v>
      </c>
      <c r="GP3779" s="77">
        <v>3</v>
      </c>
      <c r="GQ3779" s="77">
        <v>0</v>
      </c>
      <c r="GR3779" s="77" t="s">
        <v>423</v>
      </c>
      <c r="GS3779" s="77">
        <v>0</v>
      </c>
      <c r="GT3779" s="77">
        <v>0</v>
      </c>
      <c r="GU3779" s="77">
        <v>0</v>
      </c>
      <c r="GV3779" s="77">
        <v>0</v>
      </c>
      <c r="GW3779" s="77">
        <v>0</v>
      </c>
      <c r="GX3779" s="77">
        <v>0</v>
      </c>
      <c r="GY3779" s="77">
        <v>5.5966209081309407E-2</v>
      </c>
      <c r="GZ3779" s="77">
        <v>780.14438394202773</v>
      </c>
    </row>
    <row r="3780" spans="187:208" x14ac:dyDescent="0.25">
      <c r="GE3780" s="77" t="s">
        <v>427</v>
      </c>
      <c r="GF3780" s="77" t="s">
        <v>155</v>
      </c>
      <c r="GG3780" s="77" t="s">
        <v>455</v>
      </c>
      <c r="GH3780" s="77" t="s">
        <v>481</v>
      </c>
      <c r="GI3780" s="77">
        <v>2025</v>
      </c>
      <c r="GJ3780" s="77" t="s">
        <v>303</v>
      </c>
      <c r="GK3780" s="77">
        <v>7467.8148194497899</v>
      </c>
      <c r="GL3780" s="77">
        <v>145.26083699999899</v>
      </c>
      <c r="GM3780" s="77">
        <v>2025</v>
      </c>
      <c r="GN3780" s="77" t="s">
        <v>175</v>
      </c>
      <c r="GO3780" s="77">
        <v>5.3000000000000005E-2</v>
      </c>
      <c r="GP3780" s="77">
        <v>3</v>
      </c>
      <c r="GQ3780" s="77">
        <v>0</v>
      </c>
      <c r="GR3780" s="77" t="s">
        <v>423</v>
      </c>
      <c r="GS3780" s="77">
        <v>0</v>
      </c>
      <c r="GT3780" s="77">
        <v>0</v>
      </c>
      <c r="GU3780" s="77">
        <v>0</v>
      </c>
      <c r="GV3780" s="77">
        <v>0</v>
      </c>
      <c r="GW3780" s="77">
        <v>0</v>
      </c>
      <c r="GX3780" s="77">
        <v>0</v>
      </c>
      <c r="GY3780" s="77">
        <v>5.5966209081309407E-2</v>
      </c>
      <c r="GZ3780" s="77">
        <v>417.94528556582782</v>
      </c>
    </row>
    <row r="3781" spans="187:208" x14ac:dyDescent="0.25">
      <c r="GE3781" s="77" t="s">
        <v>422</v>
      </c>
      <c r="GF3781" s="77" t="s">
        <v>155</v>
      </c>
      <c r="GG3781" s="77" t="s">
        <v>455</v>
      </c>
      <c r="GH3781" s="77" t="s">
        <v>488</v>
      </c>
      <c r="GI3781" s="77">
        <v>2021</v>
      </c>
      <c r="GJ3781" s="77" t="s">
        <v>305</v>
      </c>
      <c r="GK3781" s="77">
        <v>409.22373582039558</v>
      </c>
      <c r="GL3781" s="77">
        <v>145.26083699999899</v>
      </c>
      <c r="GM3781" s="77">
        <v>2021</v>
      </c>
      <c r="GN3781" s="77" t="s">
        <v>175</v>
      </c>
      <c r="GO3781" s="77">
        <v>0.13250000000000001</v>
      </c>
      <c r="GP3781" s="77">
        <v>3</v>
      </c>
      <c r="GQ3781" s="77">
        <v>0</v>
      </c>
      <c r="GR3781" s="77" t="s">
        <v>423</v>
      </c>
      <c r="GS3781" s="77">
        <v>0.1527377521613833</v>
      </c>
      <c r="GT3781" s="77">
        <v>62.503913540290974</v>
      </c>
      <c r="GU3781" s="77">
        <v>0.1527377521613833</v>
      </c>
      <c r="GV3781" s="77">
        <v>62.503913540290974</v>
      </c>
      <c r="GW3781" s="77">
        <v>0</v>
      </c>
      <c r="GX3781" s="77">
        <v>0</v>
      </c>
      <c r="GY3781" s="77">
        <v>0</v>
      </c>
      <c r="GZ3781" s="77">
        <v>0</v>
      </c>
    </row>
    <row r="3782" spans="187:208" x14ac:dyDescent="0.25">
      <c r="GE3782" s="77" t="s">
        <v>425</v>
      </c>
      <c r="GF3782" s="77" t="s">
        <v>155</v>
      </c>
      <c r="GG3782" s="77" t="s">
        <v>455</v>
      </c>
      <c r="GH3782" s="77" t="s">
        <v>488</v>
      </c>
      <c r="GI3782" s="77">
        <v>2021</v>
      </c>
      <c r="GJ3782" s="77" t="s">
        <v>301</v>
      </c>
      <c r="GK3782" s="77">
        <v>13469.087812378701</v>
      </c>
      <c r="GL3782" s="77">
        <v>145.26083699999899</v>
      </c>
      <c r="GM3782" s="77">
        <v>2021</v>
      </c>
      <c r="GN3782" s="77" t="s">
        <v>175</v>
      </c>
      <c r="GO3782" s="77">
        <v>5.3000000000000005E-2</v>
      </c>
      <c r="GP3782" s="77">
        <v>3</v>
      </c>
      <c r="GQ3782" s="77">
        <v>0</v>
      </c>
      <c r="GR3782" s="77" t="s">
        <v>423</v>
      </c>
      <c r="GS3782" s="77">
        <v>5.5966209081309407E-2</v>
      </c>
      <c r="GT3782" s="77">
        <v>753.81378464210263</v>
      </c>
      <c r="GU3782" s="77">
        <v>5.5966209081309407E-2</v>
      </c>
      <c r="GV3782" s="77">
        <v>753.81378464210263</v>
      </c>
      <c r="GW3782" s="77">
        <v>0</v>
      </c>
      <c r="GX3782" s="77">
        <v>0</v>
      </c>
      <c r="GY3782" s="77">
        <v>0</v>
      </c>
      <c r="GZ3782" s="77">
        <v>0</v>
      </c>
    </row>
    <row r="3783" spans="187:208" x14ac:dyDescent="0.25">
      <c r="GE3783" s="77" t="s">
        <v>427</v>
      </c>
      <c r="GF3783" s="77" t="s">
        <v>155</v>
      </c>
      <c r="GG3783" s="77" t="s">
        <v>455</v>
      </c>
      <c r="GH3783" s="77" t="s">
        <v>488</v>
      </c>
      <c r="GI3783" s="77">
        <v>2021</v>
      </c>
      <c r="GJ3783" s="77" t="s">
        <v>303</v>
      </c>
      <c r="GK3783" s="77">
        <v>7205.5312760252627</v>
      </c>
      <c r="GL3783" s="77">
        <v>145.26083699999899</v>
      </c>
      <c r="GM3783" s="77">
        <v>2021</v>
      </c>
      <c r="GN3783" s="77" t="s">
        <v>175</v>
      </c>
      <c r="GO3783" s="77">
        <v>5.3000000000000005E-2</v>
      </c>
      <c r="GP3783" s="77">
        <v>3</v>
      </c>
      <c r="GQ3783" s="77">
        <v>0</v>
      </c>
      <c r="GR3783" s="77" t="s">
        <v>423</v>
      </c>
      <c r="GS3783" s="77">
        <v>5.5966209081309407E-2</v>
      </c>
      <c r="GT3783" s="77">
        <v>403.26626993594402</v>
      </c>
      <c r="GU3783" s="77">
        <v>5.5966209081309407E-2</v>
      </c>
      <c r="GV3783" s="77">
        <v>403.26626993594402</v>
      </c>
      <c r="GW3783" s="77">
        <v>0</v>
      </c>
      <c r="GX3783" s="77">
        <v>0</v>
      </c>
      <c r="GY3783" s="77">
        <v>0</v>
      </c>
      <c r="GZ3783" s="77">
        <v>0</v>
      </c>
    </row>
    <row r="3784" spans="187:208" x14ac:dyDescent="0.25">
      <c r="GE3784" s="77" t="s">
        <v>422</v>
      </c>
      <c r="GF3784" s="77" t="s">
        <v>155</v>
      </c>
      <c r="GG3784" s="77" t="s">
        <v>455</v>
      </c>
      <c r="GH3784" s="77" t="s">
        <v>488</v>
      </c>
      <c r="GI3784" s="77">
        <v>2022</v>
      </c>
      <c r="GJ3784" s="77" t="s">
        <v>305</v>
      </c>
      <c r="GK3784" s="77">
        <v>409.22373582039558</v>
      </c>
      <c r="GL3784" s="77">
        <v>145.26083699999899</v>
      </c>
      <c r="GM3784" s="77">
        <v>2022</v>
      </c>
      <c r="GN3784" s="77" t="s">
        <v>175</v>
      </c>
      <c r="GO3784" s="77">
        <v>0.13250000000000001</v>
      </c>
      <c r="GP3784" s="77">
        <v>3</v>
      </c>
      <c r="GQ3784" s="77">
        <v>0</v>
      </c>
      <c r="GR3784" s="77" t="s">
        <v>423</v>
      </c>
      <c r="GS3784" s="77">
        <v>0.1527377521613833</v>
      </c>
      <c r="GT3784" s="77">
        <v>62.503913540290974</v>
      </c>
      <c r="GU3784" s="77">
        <v>0.1527377521613833</v>
      </c>
      <c r="GV3784" s="77">
        <v>62.503913540290974</v>
      </c>
      <c r="GW3784" s="77">
        <v>0.1527377521613833</v>
      </c>
      <c r="GX3784" s="77">
        <v>62.503913540290974</v>
      </c>
      <c r="GY3784" s="77">
        <v>0</v>
      </c>
      <c r="GZ3784" s="77">
        <v>0</v>
      </c>
    </row>
    <row r="3785" spans="187:208" x14ac:dyDescent="0.25">
      <c r="GE3785" s="77" t="s">
        <v>425</v>
      </c>
      <c r="GF3785" s="77" t="s">
        <v>155</v>
      </c>
      <c r="GG3785" s="77" t="s">
        <v>455</v>
      </c>
      <c r="GH3785" s="77" t="s">
        <v>488</v>
      </c>
      <c r="GI3785" s="77">
        <v>2022</v>
      </c>
      <c r="GJ3785" s="77" t="s">
        <v>301</v>
      </c>
      <c r="GK3785" s="77">
        <v>13469.087812378701</v>
      </c>
      <c r="GL3785" s="77">
        <v>145.26083699999899</v>
      </c>
      <c r="GM3785" s="77">
        <v>2022</v>
      </c>
      <c r="GN3785" s="77" t="s">
        <v>175</v>
      </c>
      <c r="GO3785" s="77">
        <v>5.3000000000000005E-2</v>
      </c>
      <c r="GP3785" s="77">
        <v>3</v>
      </c>
      <c r="GQ3785" s="77">
        <v>0</v>
      </c>
      <c r="GR3785" s="77" t="s">
        <v>423</v>
      </c>
      <c r="GS3785" s="77">
        <v>5.5966209081309407E-2</v>
      </c>
      <c r="GT3785" s="77">
        <v>753.81378464210263</v>
      </c>
      <c r="GU3785" s="77">
        <v>5.5966209081309407E-2</v>
      </c>
      <c r="GV3785" s="77">
        <v>753.81378464210263</v>
      </c>
      <c r="GW3785" s="77">
        <v>5.5966209081309407E-2</v>
      </c>
      <c r="GX3785" s="77">
        <v>753.81378464210263</v>
      </c>
      <c r="GY3785" s="77">
        <v>0</v>
      </c>
      <c r="GZ3785" s="77">
        <v>0</v>
      </c>
    </row>
    <row r="3786" spans="187:208" x14ac:dyDescent="0.25">
      <c r="GE3786" s="77" t="s">
        <v>427</v>
      </c>
      <c r="GF3786" s="77" t="s">
        <v>155</v>
      </c>
      <c r="GG3786" s="77" t="s">
        <v>455</v>
      </c>
      <c r="GH3786" s="77" t="s">
        <v>488</v>
      </c>
      <c r="GI3786" s="77">
        <v>2022</v>
      </c>
      <c r="GJ3786" s="77" t="s">
        <v>303</v>
      </c>
      <c r="GK3786" s="77">
        <v>7205.5312760252627</v>
      </c>
      <c r="GL3786" s="77">
        <v>145.26083699999899</v>
      </c>
      <c r="GM3786" s="77">
        <v>2022</v>
      </c>
      <c r="GN3786" s="77" t="s">
        <v>175</v>
      </c>
      <c r="GO3786" s="77">
        <v>5.3000000000000005E-2</v>
      </c>
      <c r="GP3786" s="77">
        <v>3</v>
      </c>
      <c r="GQ3786" s="77">
        <v>0</v>
      </c>
      <c r="GR3786" s="77" t="s">
        <v>423</v>
      </c>
      <c r="GS3786" s="77">
        <v>5.5966209081309407E-2</v>
      </c>
      <c r="GT3786" s="77">
        <v>403.26626993594402</v>
      </c>
      <c r="GU3786" s="77">
        <v>5.5966209081309407E-2</v>
      </c>
      <c r="GV3786" s="77">
        <v>403.26626993594402</v>
      </c>
      <c r="GW3786" s="77">
        <v>5.5966209081309407E-2</v>
      </c>
      <c r="GX3786" s="77">
        <v>403.26626993594402</v>
      </c>
      <c r="GY3786" s="77">
        <v>0</v>
      </c>
      <c r="GZ3786" s="77">
        <v>0</v>
      </c>
    </row>
    <row r="3787" spans="187:208" x14ac:dyDescent="0.25">
      <c r="GE3787" s="77" t="s">
        <v>422</v>
      </c>
      <c r="GF3787" s="77" t="s">
        <v>155</v>
      </c>
      <c r="GG3787" s="77" t="s">
        <v>455</v>
      </c>
      <c r="GH3787" s="77" t="s">
        <v>488</v>
      </c>
      <c r="GI3787" s="77">
        <v>2023</v>
      </c>
      <c r="GJ3787" s="77" t="s">
        <v>305</v>
      </c>
      <c r="GK3787" s="77">
        <v>428.60232122025337</v>
      </c>
      <c r="GL3787" s="77">
        <v>145.26083699999899</v>
      </c>
      <c r="GM3787" s="77">
        <v>2023</v>
      </c>
      <c r="GN3787" s="77" t="s">
        <v>175</v>
      </c>
      <c r="GO3787" s="77">
        <v>0.13250000000000001</v>
      </c>
      <c r="GP3787" s="77">
        <v>3</v>
      </c>
      <c r="GQ3787" s="77">
        <v>0</v>
      </c>
      <c r="GR3787" s="77" t="s">
        <v>423</v>
      </c>
      <c r="GS3787" s="77">
        <v>0</v>
      </c>
      <c r="GT3787" s="77">
        <v>0</v>
      </c>
      <c r="GU3787" s="77">
        <v>0.1527377521613833</v>
      </c>
      <c r="GV3787" s="77">
        <v>65.463755114332656</v>
      </c>
      <c r="GW3787" s="77">
        <v>0.1527377521613833</v>
      </c>
      <c r="GX3787" s="77">
        <v>65.463755114332656</v>
      </c>
      <c r="GY3787" s="77">
        <v>0.1527377521613833</v>
      </c>
      <c r="GZ3787" s="77">
        <v>65.463755114332656</v>
      </c>
    </row>
    <row r="3788" spans="187:208" x14ac:dyDescent="0.25">
      <c r="GE3788" s="77" t="s">
        <v>425</v>
      </c>
      <c r="GF3788" s="77" t="s">
        <v>155</v>
      </c>
      <c r="GG3788" s="77" t="s">
        <v>455</v>
      </c>
      <c r="GH3788" s="77" t="s">
        <v>488</v>
      </c>
      <c r="GI3788" s="77">
        <v>2023</v>
      </c>
      <c r="GJ3788" s="77" t="s">
        <v>301</v>
      </c>
      <c r="GK3788" s="77">
        <v>13939.560973457479</v>
      </c>
      <c r="GL3788" s="77">
        <v>145.26083699999899</v>
      </c>
      <c r="GM3788" s="77">
        <v>2023</v>
      </c>
      <c r="GN3788" s="77" t="s">
        <v>175</v>
      </c>
      <c r="GO3788" s="77">
        <v>5.3000000000000005E-2</v>
      </c>
      <c r="GP3788" s="77">
        <v>3</v>
      </c>
      <c r="GQ3788" s="77">
        <v>0</v>
      </c>
      <c r="GR3788" s="77" t="s">
        <v>423</v>
      </c>
      <c r="GS3788" s="77">
        <v>0</v>
      </c>
      <c r="GT3788" s="77">
        <v>0</v>
      </c>
      <c r="GU3788" s="77">
        <v>5.5966209081309407E-2</v>
      </c>
      <c r="GV3788" s="77">
        <v>780.14438394218212</v>
      </c>
      <c r="GW3788" s="77">
        <v>5.5966209081309407E-2</v>
      </c>
      <c r="GX3788" s="77">
        <v>780.14438394218212</v>
      </c>
      <c r="GY3788" s="77">
        <v>5.5966209081309407E-2</v>
      </c>
      <c r="GZ3788" s="77">
        <v>780.14438394218212</v>
      </c>
    </row>
    <row r="3789" spans="187:208" x14ac:dyDescent="0.25">
      <c r="GE3789" s="77" t="s">
        <v>427</v>
      </c>
      <c r="GF3789" s="77" t="s">
        <v>155</v>
      </c>
      <c r="GG3789" s="77" t="s">
        <v>455</v>
      </c>
      <c r="GH3789" s="77" t="s">
        <v>488</v>
      </c>
      <c r="GI3789" s="77">
        <v>2023</v>
      </c>
      <c r="GJ3789" s="77" t="s">
        <v>303</v>
      </c>
      <c r="GK3789" s="77">
        <v>7467.8148194525529</v>
      </c>
      <c r="GL3789" s="77">
        <v>145.26083699999899</v>
      </c>
      <c r="GM3789" s="77">
        <v>2023</v>
      </c>
      <c r="GN3789" s="77" t="s">
        <v>175</v>
      </c>
      <c r="GO3789" s="77">
        <v>5.3000000000000005E-2</v>
      </c>
      <c r="GP3789" s="77">
        <v>3</v>
      </c>
      <c r="GQ3789" s="77">
        <v>0</v>
      </c>
      <c r="GR3789" s="77" t="s">
        <v>423</v>
      </c>
      <c r="GS3789" s="77">
        <v>0</v>
      </c>
      <c r="GT3789" s="77">
        <v>0</v>
      </c>
      <c r="GU3789" s="77">
        <v>5.5966209081309407E-2</v>
      </c>
      <c r="GV3789" s="77">
        <v>417.94528556598243</v>
      </c>
      <c r="GW3789" s="77">
        <v>5.5966209081309407E-2</v>
      </c>
      <c r="GX3789" s="77">
        <v>417.94528556598243</v>
      </c>
      <c r="GY3789" s="77">
        <v>5.5966209081309407E-2</v>
      </c>
      <c r="GZ3789" s="77">
        <v>417.94528556598243</v>
      </c>
    </row>
    <row r="3790" spans="187:208" x14ac:dyDescent="0.25">
      <c r="GE3790" s="77" t="s">
        <v>422</v>
      </c>
      <c r="GF3790" s="77" t="s">
        <v>155</v>
      </c>
      <c r="GG3790" s="77" t="s">
        <v>455</v>
      </c>
      <c r="GH3790" s="77" t="s">
        <v>488</v>
      </c>
      <c r="GI3790" s="77">
        <v>2024</v>
      </c>
      <c r="GJ3790" s="77" t="s">
        <v>305</v>
      </c>
      <c r="GK3790" s="77">
        <v>428.60232122025337</v>
      </c>
      <c r="GL3790" s="77">
        <v>145.26083699999899</v>
      </c>
      <c r="GM3790" s="77">
        <v>2024</v>
      </c>
      <c r="GN3790" s="77" t="s">
        <v>175</v>
      </c>
      <c r="GO3790" s="77">
        <v>0.13250000000000001</v>
      </c>
      <c r="GP3790" s="77">
        <v>3</v>
      </c>
      <c r="GQ3790" s="77">
        <v>0</v>
      </c>
      <c r="GR3790" s="77" t="s">
        <v>423</v>
      </c>
      <c r="GS3790" s="77">
        <v>0</v>
      </c>
      <c r="GT3790" s="77">
        <v>0</v>
      </c>
      <c r="GU3790" s="77">
        <v>0</v>
      </c>
      <c r="GV3790" s="77">
        <v>0</v>
      </c>
      <c r="GW3790" s="77">
        <v>0.1527377521613833</v>
      </c>
      <c r="GX3790" s="77">
        <v>65.463755114332656</v>
      </c>
      <c r="GY3790" s="77">
        <v>0.1527377521613833</v>
      </c>
      <c r="GZ3790" s="77">
        <v>65.463755114332656</v>
      </c>
    </row>
    <row r="3791" spans="187:208" x14ac:dyDescent="0.25">
      <c r="GE3791" s="77" t="s">
        <v>425</v>
      </c>
      <c r="GF3791" s="77" t="s">
        <v>155</v>
      </c>
      <c r="GG3791" s="77" t="s">
        <v>455</v>
      </c>
      <c r="GH3791" s="77" t="s">
        <v>488</v>
      </c>
      <c r="GI3791" s="77">
        <v>2024</v>
      </c>
      <c r="GJ3791" s="77" t="s">
        <v>301</v>
      </c>
      <c r="GK3791" s="77">
        <v>13939.560973457479</v>
      </c>
      <c r="GL3791" s="77">
        <v>145.26083699999899</v>
      </c>
      <c r="GM3791" s="77">
        <v>2024</v>
      </c>
      <c r="GN3791" s="77" t="s">
        <v>175</v>
      </c>
      <c r="GO3791" s="77">
        <v>5.3000000000000005E-2</v>
      </c>
      <c r="GP3791" s="77">
        <v>3</v>
      </c>
      <c r="GQ3791" s="77">
        <v>0</v>
      </c>
      <c r="GR3791" s="77" t="s">
        <v>423</v>
      </c>
      <c r="GS3791" s="77">
        <v>0</v>
      </c>
      <c r="GT3791" s="77">
        <v>0</v>
      </c>
      <c r="GU3791" s="77">
        <v>0</v>
      </c>
      <c r="GV3791" s="77">
        <v>0</v>
      </c>
      <c r="GW3791" s="77">
        <v>5.5966209081309407E-2</v>
      </c>
      <c r="GX3791" s="77">
        <v>780.14438394218212</v>
      </c>
      <c r="GY3791" s="77">
        <v>5.5966209081309407E-2</v>
      </c>
      <c r="GZ3791" s="77">
        <v>780.14438394218212</v>
      </c>
    </row>
    <row r="3792" spans="187:208" x14ac:dyDescent="0.25">
      <c r="GE3792" s="77" t="s">
        <v>427</v>
      </c>
      <c r="GF3792" s="77" t="s">
        <v>155</v>
      </c>
      <c r="GG3792" s="77" t="s">
        <v>455</v>
      </c>
      <c r="GH3792" s="77" t="s">
        <v>488</v>
      </c>
      <c r="GI3792" s="77">
        <v>2024</v>
      </c>
      <c r="GJ3792" s="77" t="s">
        <v>303</v>
      </c>
      <c r="GK3792" s="77">
        <v>7467.8148194525529</v>
      </c>
      <c r="GL3792" s="77">
        <v>145.26083699999899</v>
      </c>
      <c r="GM3792" s="77">
        <v>2024</v>
      </c>
      <c r="GN3792" s="77" t="s">
        <v>175</v>
      </c>
      <c r="GO3792" s="77">
        <v>5.3000000000000005E-2</v>
      </c>
      <c r="GP3792" s="77">
        <v>3</v>
      </c>
      <c r="GQ3792" s="77">
        <v>0</v>
      </c>
      <c r="GR3792" s="77" t="s">
        <v>423</v>
      </c>
      <c r="GS3792" s="77">
        <v>0</v>
      </c>
      <c r="GT3792" s="77">
        <v>0</v>
      </c>
      <c r="GU3792" s="77">
        <v>0</v>
      </c>
      <c r="GV3792" s="77">
        <v>0</v>
      </c>
      <c r="GW3792" s="77">
        <v>5.5966209081309407E-2</v>
      </c>
      <c r="GX3792" s="77">
        <v>417.94528556598243</v>
      </c>
      <c r="GY3792" s="77">
        <v>5.5966209081309407E-2</v>
      </c>
      <c r="GZ3792" s="77">
        <v>417.94528556598243</v>
      </c>
    </row>
    <row r="3793" spans="187:208" x14ac:dyDescent="0.25">
      <c r="GE3793" s="77" t="s">
        <v>422</v>
      </c>
      <c r="GF3793" s="77" t="s">
        <v>155</v>
      </c>
      <c r="GG3793" s="77" t="s">
        <v>455</v>
      </c>
      <c r="GH3793" s="77" t="s">
        <v>488</v>
      </c>
      <c r="GI3793" s="77">
        <v>2025</v>
      </c>
      <c r="GJ3793" s="77" t="s">
        <v>305</v>
      </c>
      <c r="GK3793" s="77">
        <v>428.60232122025337</v>
      </c>
      <c r="GL3793" s="77">
        <v>145.26083699999899</v>
      </c>
      <c r="GM3793" s="77">
        <v>2025</v>
      </c>
      <c r="GN3793" s="77" t="s">
        <v>175</v>
      </c>
      <c r="GO3793" s="77">
        <v>0.13250000000000001</v>
      </c>
      <c r="GP3793" s="77">
        <v>3</v>
      </c>
      <c r="GQ3793" s="77">
        <v>0</v>
      </c>
      <c r="GR3793" s="77" t="s">
        <v>423</v>
      </c>
      <c r="GS3793" s="77">
        <v>0</v>
      </c>
      <c r="GT3793" s="77">
        <v>0</v>
      </c>
      <c r="GU3793" s="77">
        <v>0</v>
      </c>
      <c r="GV3793" s="77">
        <v>0</v>
      </c>
      <c r="GW3793" s="77">
        <v>0</v>
      </c>
      <c r="GX3793" s="77">
        <v>0</v>
      </c>
      <c r="GY3793" s="77">
        <v>0.1527377521613833</v>
      </c>
      <c r="GZ3793" s="77">
        <v>65.463755114332656</v>
      </c>
    </row>
    <row r="3794" spans="187:208" x14ac:dyDescent="0.25">
      <c r="GE3794" s="77" t="s">
        <v>425</v>
      </c>
      <c r="GF3794" s="77" t="s">
        <v>155</v>
      </c>
      <c r="GG3794" s="77" t="s">
        <v>455</v>
      </c>
      <c r="GH3794" s="77" t="s">
        <v>488</v>
      </c>
      <c r="GI3794" s="77">
        <v>2025</v>
      </c>
      <c r="GJ3794" s="77" t="s">
        <v>301</v>
      </c>
      <c r="GK3794" s="77">
        <v>13939.560973457479</v>
      </c>
      <c r="GL3794" s="77">
        <v>145.26083699999899</v>
      </c>
      <c r="GM3794" s="77">
        <v>2025</v>
      </c>
      <c r="GN3794" s="77" t="s">
        <v>175</v>
      </c>
      <c r="GO3794" s="77">
        <v>5.3000000000000005E-2</v>
      </c>
      <c r="GP3794" s="77">
        <v>3</v>
      </c>
      <c r="GQ3794" s="77">
        <v>0</v>
      </c>
      <c r="GR3794" s="77" t="s">
        <v>423</v>
      </c>
      <c r="GS3794" s="77">
        <v>0</v>
      </c>
      <c r="GT3794" s="77">
        <v>0</v>
      </c>
      <c r="GU3794" s="77">
        <v>0</v>
      </c>
      <c r="GV3794" s="77">
        <v>0</v>
      </c>
      <c r="GW3794" s="77">
        <v>0</v>
      </c>
      <c r="GX3794" s="77">
        <v>0</v>
      </c>
      <c r="GY3794" s="77">
        <v>5.5966209081309407E-2</v>
      </c>
      <c r="GZ3794" s="77">
        <v>780.14438394218212</v>
      </c>
    </row>
    <row r="3795" spans="187:208" x14ac:dyDescent="0.25">
      <c r="GE3795" s="77" t="s">
        <v>427</v>
      </c>
      <c r="GF3795" s="77" t="s">
        <v>155</v>
      </c>
      <c r="GG3795" s="77" t="s">
        <v>455</v>
      </c>
      <c r="GH3795" s="77" t="s">
        <v>488</v>
      </c>
      <c r="GI3795" s="77">
        <v>2025</v>
      </c>
      <c r="GJ3795" s="77" t="s">
        <v>303</v>
      </c>
      <c r="GK3795" s="77">
        <v>7467.8148194525529</v>
      </c>
      <c r="GL3795" s="77">
        <v>145.26083699999899</v>
      </c>
      <c r="GM3795" s="77">
        <v>2025</v>
      </c>
      <c r="GN3795" s="77" t="s">
        <v>175</v>
      </c>
      <c r="GO3795" s="77">
        <v>5.3000000000000005E-2</v>
      </c>
      <c r="GP3795" s="77">
        <v>3</v>
      </c>
      <c r="GQ3795" s="77">
        <v>0</v>
      </c>
      <c r="GR3795" s="77" t="s">
        <v>423</v>
      </c>
      <c r="GS3795" s="77">
        <v>0</v>
      </c>
      <c r="GT3795" s="77">
        <v>0</v>
      </c>
      <c r="GU3795" s="77">
        <v>0</v>
      </c>
      <c r="GV3795" s="77">
        <v>0</v>
      </c>
      <c r="GW3795" s="77">
        <v>0</v>
      </c>
      <c r="GX3795" s="77">
        <v>0</v>
      </c>
      <c r="GY3795" s="77">
        <v>5.5966209081309407E-2</v>
      </c>
      <c r="GZ3795" s="77">
        <v>417.94528556598243</v>
      </c>
    </row>
    <row r="3796" spans="187:208" x14ac:dyDescent="0.25">
      <c r="GE3796" s="77" t="s">
        <v>422</v>
      </c>
      <c r="GF3796" s="77" t="s">
        <v>155</v>
      </c>
      <c r="GG3796" s="77" t="s">
        <v>456</v>
      </c>
      <c r="GH3796" s="77" t="s">
        <v>300</v>
      </c>
      <c r="GI3796" s="77">
        <v>2021</v>
      </c>
      <c r="GJ3796" s="77" t="s">
        <v>305</v>
      </c>
      <c r="GK3796" s="77">
        <v>222.22942162787589</v>
      </c>
      <c r="GL3796" s="77">
        <v>57.592095999999998</v>
      </c>
      <c r="GM3796" s="77">
        <v>2021</v>
      </c>
      <c r="GN3796" s="77" t="s">
        <v>175</v>
      </c>
      <c r="GO3796" s="77">
        <v>0.13250000000000001</v>
      </c>
      <c r="GP3796" s="77">
        <v>3</v>
      </c>
      <c r="GQ3796" s="77">
        <v>0</v>
      </c>
      <c r="GR3796" s="77" t="s">
        <v>423</v>
      </c>
      <c r="GS3796" s="77">
        <v>0.1527377521613833</v>
      </c>
      <c r="GT3796" s="77">
        <v>33.942822323566062</v>
      </c>
      <c r="GU3796" s="77">
        <v>0.1527377521613833</v>
      </c>
      <c r="GV3796" s="77">
        <v>33.942822323566062</v>
      </c>
      <c r="GW3796" s="77">
        <v>0</v>
      </c>
      <c r="GX3796" s="77">
        <v>0</v>
      </c>
      <c r="GY3796" s="77">
        <v>0</v>
      </c>
      <c r="GZ3796" s="77">
        <v>0</v>
      </c>
    </row>
    <row r="3797" spans="187:208" x14ac:dyDescent="0.25">
      <c r="GE3797" s="77" t="s">
        <v>425</v>
      </c>
      <c r="GF3797" s="77" t="s">
        <v>155</v>
      </c>
      <c r="GG3797" s="77" t="s">
        <v>456</v>
      </c>
      <c r="GH3797" s="77" t="s">
        <v>300</v>
      </c>
      <c r="GI3797" s="77">
        <v>2021</v>
      </c>
      <c r="GJ3797" s="77" t="s">
        <v>301</v>
      </c>
      <c r="GK3797" s="77">
        <v>8585.7228092497007</v>
      </c>
      <c r="GL3797" s="77">
        <v>57.592095999999998</v>
      </c>
      <c r="GM3797" s="77">
        <v>2021</v>
      </c>
      <c r="GN3797" s="77" t="s">
        <v>175</v>
      </c>
      <c r="GO3797" s="77">
        <v>5.3000000000000005E-2</v>
      </c>
      <c r="GP3797" s="77">
        <v>3</v>
      </c>
      <c r="GQ3797" s="77">
        <v>0</v>
      </c>
      <c r="GR3797" s="77" t="s">
        <v>423</v>
      </c>
      <c r="GS3797" s="77">
        <v>5.5966209081309407E-2</v>
      </c>
      <c r="GT3797" s="77">
        <v>480.51035785663589</v>
      </c>
      <c r="GU3797" s="77">
        <v>5.5966209081309407E-2</v>
      </c>
      <c r="GV3797" s="77">
        <v>480.51035785663589</v>
      </c>
      <c r="GW3797" s="77">
        <v>0</v>
      </c>
      <c r="GX3797" s="77">
        <v>0</v>
      </c>
      <c r="GY3797" s="77">
        <v>0</v>
      </c>
      <c r="GZ3797" s="77">
        <v>0</v>
      </c>
    </row>
    <row r="3798" spans="187:208" x14ac:dyDescent="0.25">
      <c r="GE3798" s="77" t="s">
        <v>427</v>
      </c>
      <c r="GF3798" s="77" t="s">
        <v>155</v>
      </c>
      <c r="GG3798" s="77" t="s">
        <v>456</v>
      </c>
      <c r="GH3798" s="77" t="s">
        <v>300</v>
      </c>
      <c r="GI3798" s="77">
        <v>2021</v>
      </c>
      <c r="GJ3798" s="77" t="s">
        <v>303</v>
      </c>
      <c r="GK3798" s="77">
        <v>5338.1784104578364</v>
      </c>
      <c r="GL3798" s="77">
        <v>57.592095999999998</v>
      </c>
      <c r="GM3798" s="77">
        <v>2021</v>
      </c>
      <c r="GN3798" s="77" t="s">
        <v>175</v>
      </c>
      <c r="GO3798" s="77">
        <v>5.3000000000000005E-2</v>
      </c>
      <c r="GP3798" s="77">
        <v>3</v>
      </c>
      <c r="GQ3798" s="77">
        <v>0</v>
      </c>
      <c r="GR3798" s="77" t="s">
        <v>423</v>
      </c>
      <c r="GS3798" s="77">
        <v>5.5966209081309407E-2</v>
      </c>
      <c r="GT3798" s="77">
        <v>298.75760903301517</v>
      </c>
      <c r="GU3798" s="77">
        <v>5.5966209081309407E-2</v>
      </c>
      <c r="GV3798" s="77">
        <v>298.75760903301517</v>
      </c>
      <c r="GW3798" s="77">
        <v>0</v>
      </c>
      <c r="GX3798" s="77">
        <v>0</v>
      </c>
      <c r="GY3798" s="77">
        <v>0</v>
      </c>
      <c r="GZ3798" s="77">
        <v>0</v>
      </c>
    </row>
    <row r="3799" spans="187:208" x14ac:dyDescent="0.25">
      <c r="GE3799" s="77" t="s">
        <v>422</v>
      </c>
      <c r="GF3799" s="77" t="s">
        <v>155</v>
      </c>
      <c r="GG3799" s="77" t="s">
        <v>456</v>
      </c>
      <c r="GH3799" s="77" t="s">
        <v>300</v>
      </c>
      <c r="GI3799" s="77">
        <v>2022</v>
      </c>
      <c r="GJ3799" s="77" t="s">
        <v>305</v>
      </c>
      <c r="GK3799" s="77">
        <v>222.22942162787589</v>
      </c>
      <c r="GL3799" s="77">
        <v>57.592095999999998</v>
      </c>
      <c r="GM3799" s="77">
        <v>2022</v>
      </c>
      <c r="GN3799" s="77" t="s">
        <v>175</v>
      </c>
      <c r="GO3799" s="77">
        <v>0.13250000000000001</v>
      </c>
      <c r="GP3799" s="77">
        <v>3</v>
      </c>
      <c r="GQ3799" s="77">
        <v>0</v>
      </c>
      <c r="GR3799" s="77" t="s">
        <v>423</v>
      </c>
      <c r="GS3799" s="77">
        <v>0.1527377521613833</v>
      </c>
      <c r="GT3799" s="77">
        <v>33.942822323566062</v>
      </c>
      <c r="GU3799" s="77">
        <v>0.1527377521613833</v>
      </c>
      <c r="GV3799" s="77">
        <v>33.942822323566062</v>
      </c>
      <c r="GW3799" s="77">
        <v>0.1527377521613833</v>
      </c>
      <c r="GX3799" s="77">
        <v>33.942822323566062</v>
      </c>
      <c r="GY3799" s="77">
        <v>0</v>
      </c>
      <c r="GZ3799" s="77">
        <v>0</v>
      </c>
    </row>
    <row r="3800" spans="187:208" x14ac:dyDescent="0.25">
      <c r="GE3800" s="77" t="s">
        <v>425</v>
      </c>
      <c r="GF3800" s="77" t="s">
        <v>155</v>
      </c>
      <c r="GG3800" s="77" t="s">
        <v>456</v>
      </c>
      <c r="GH3800" s="77" t="s">
        <v>300</v>
      </c>
      <c r="GI3800" s="77">
        <v>2022</v>
      </c>
      <c r="GJ3800" s="77" t="s">
        <v>301</v>
      </c>
      <c r="GK3800" s="77">
        <v>8585.7228092497007</v>
      </c>
      <c r="GL3800" s="77">
        <v>57.592095999999998</v>
      </c>
      <c r="GM3800" s="77">
        <v>2022</v>
      </c>
      <c r="GN3800" s="77" t="s">
        <v>175</v>
      </c>
      <c r="GO3800" s="77">
        <v>5.3000000000000005E-2</v>
      </c>
      <c r="GP3800" s="77">
        <v>3</v>
      </c>
      <c r="GQ3800" s="77">
        <v>0</v>
      </c>
      <c r="GR3800" s="77" t="s">
        <v>423</v>
      </c>
      <c r="GS3800" s="77">
        <v>5.5966209081309407E-2</v>
      </c>
      <c r="GT3800" s="77">
        <v>480.51035785663589</v>
      </c>
      <c r="GU3800" s="77">
        <v>5.5966209081309407E-2</v>
      </c>
      <c r="GV3800" s="77">
        <v>480.51035785663589</v>
      </c>
      <c r="GW3800" s="77">
        <v>5.5966209081309407E-2</v>
      </c>
      <c r="GX3800" s="77">
        <v>480.51035785663589</v>
      </c>
      <c r="GY3800" s="77">
        <v>0</v>
      </c>
      <c r="GZ3800" s="77">
        <v>0</v>
      </c>
    </row>
    <row r="3801" spans="187:208" x14ac:dyDescent="0.25">
      <c r="GE3801" s="77" t="s">
        <v>427</v>
      </c>
      <c r="GF3801" s="77" t="s">
        <v>155</v>
      </c>
      <c r="GG3801" s="77" t="s">
        <v>456</v>
      </c>
      <c r="GH3801" s="77" t="s">
        <v>300</v>
      </c>
      <c r="GI3801" s="77">
        <v>2022</v>
      </c>
      <c r="GJ3801" s="77" t="s">
        <v>303</v>
      </c>
      <c r="GK3801" s="77">
        <v>5338.1784104578364</v>
      </c>
      <c r="GL3801" s="77">
        <v>57.592095999999998</v>
      </c>
      <c r="GM3801" s="77">
        <v>2022</v>
      </c>
      <c r="GN3801" s="77" t="s">
        <v>175</v>
      </c>
      <c r="GO3801" s="77">
        <v>5.3000000000000005E-2</v>
      </c>
      <c r="GP3801" s="77">
        <v>3</v>
      </c>
      <c r="GQ3801" s="77">
        <v>0</v>
      </c>
      <c r="GR3801" s="77" t="s">
        <v>423</v>
      </c>
      <c r="GS3801" s="77">
        <v>5.5966209081309407E-2</v>
      </c>
      <c r="GT3801" s="77">
        <v>298.75760903301517</v>
      </c>
      <c r="GU3801" s="77">
        <v>5.5966209081309407E-2</v>
      </c>
      <c r="GV3801" s="77">
        <v>298.75760903301517</v>
      </c>
      <c r="GW3801" s="77">
        <v>5.5966209081309407E-2</v>
      </c>
      <c r="GX3801" s="77">
        <v>298.75760903301517</v>
      </c>
      <c r="GY3801" s="77">
        <v>0</v>
      </c>
      <c r="GZ3801" s="77">
        <v>0</v>
      </c>
    </row>
    <row r="3802" spans="187:208" x14ac:dyDescent="0.25">
      <c r="GE3802" s="77" t="s">
        <v>422</v>
      </c>
      <c r="GF3802" s="77" t="s">
        <v>155</v>
      </c>
      <c r="GG3802" s="77" t="s">
        <v>456</v>
      </c>
      <c r="GH3802" s="77" t="s">
        <v>300</v>
      </c>
      <c r="GI3802" s="77">
        <v>2023</v>
      </c>
      <c r="GJ3802" s="77" t="s">
        <v>305</v>
      </c>
      <c r="GK3802" s="77">
        <v>233.23007680798639</v>
      </c>
      <c r="GL3802" s="77">
        <v>57.592095999999998</v>
      </c>
      <c r="GM3802" s="77">
        <v>2023</v>
      </c>
      <c r="GN3802" s="77" t="s">
        <v>175</v>
      </c>
      <c r="GO3802" s="77">
        <v>0.13250000000000001</v>
      </c>
      <c r="GP3802" s="77">
        <v>3</v>
      </c>
      <c r="GQ3802" s="77">
        <v>0</v>
      </c>
      <c r="GR3802" s="77" t="s">
        <v>423</v>
      </c>
      <c r="GS3802" s="77">
        <v>0</v>
      </c>
      <c r="GT3802" s="77">
        <v>0</v>
      </c>
      <c r="GU3802" s="77">
        <v>0.1527377521613833</v>
      </c>
      <c r="GV3802" s="77">
        <v>35.623037668078616</v>
      </c>
      <c r="GW3802" s="77">
        <v>0.1527377521613833</v>
      </c>
      <c r="GX3802" s="77">
        <v>35.623037668078616</v>
      </c>
      <c r="GY3802" s="77">
        <v>0.1527377521613833</v>
      </c>
      <c r="GZ3802" s="77">
        <v>35.623037668078616</v>
      </c>
    </row>
    <row r="3803" spans="187:208" x14ac:dyDescent="0.25">
      <c r="GE3803" s="77" t="s">
        <v>425</v>
      </c>
      <c r="GF3803" s="77" t="s">
        <v>155</v>
      </c>
      <c r="GG3803" s="77" t="s">
        <v>456</v>
      </c>
      <c r="GH3803" s="77" t="s">
        <v>300</v>
      </c>
      <c r="GI3803" s="77">
        <v>2023</v>
      </c>
      <c r="GJ3803" s="77" t="s">
        <v>301</v>
      </c>
      <c r="GK3803" s="77">
        <v>8896.515993430412</v>
      </c>
      <c r="GL3803" s="77">
        <v>57.592095999999998</v>
      </c>
      <c r="GM3803" s="77">
        <v>2023</v>
      </c>
      <c r="GN3803" s="77" t="s">
        <v>175</v>
      </c>
      <c r="GO3803" s="77">
        <v>5.3000000000000005E-2</v>
      </c>
      <c r="GP3803" s="77">
        <v>3</v>
      </c>
      <c r="GQ3803" s="77">
        <v>0</v>
      </c>
      <c r="GR3803" s="77" t="s">
        <v>423</v>
      </c>
      <c r="GS3803" s="77">
        <v>0</v>
      </c>
      <c r="GT3803" s="77">
        <v>0</v>
      </c>
      <c r="GU3803" s="77">
        <v>5.5966209081309407E-2</v>
      </c>
      <c r="GV3803" s="77">
        <v>497.90427418353948</v>
      </c>
      <c r="GW3803" s="77">
        <v>5.5966209081309407E-2</v>
      </c>
      <c r="GX3803" s="77">
        <v>497.90427418353948</v>
      </c>
      <c r="GY3803" s="77">
        <v>5.5966209081309407E-2</v>
      </c>
      <c r="GZ3803" s="77">
        <v>497.90427418353948</v>
      </c>
    </row>
    <row r="3804" spans="187:208" x14ac:dyDescent="0.25">
      <c r="GE3804" s="77" t="s">
        <v>427</v>
      </c>
      <c r="GF3804" s="77" t="s">
        <v>155</v>
      </c>
      <c r="GG3804" s="77" t="s">
        <v>456</v>
      </c>
      <c r="GH3804" s="77" t="s">
        <v>300</v>
      </c>
      <c r="GI3804" s="77">
        <v>2023</v>
      </c>
      <c r="GJ3804" s="77" t="s">
        <v>303</v>
      </c>
      <c r="GK3804" s="77">
        <v>5534.8914862012252</v>
      </c>
      <c r="GL3804" s="77">
        <v>57.592095999999998</v>
      </c>
      <c r="GM3804" s="77">
        <v>2023</v>
      </c>
      <c r="GN3804" s="77" t="s">
        <v>175</v>
      </c>
      <c r="GO3804" s="77">
        <v>5.3000000000000005E-2</v>
      </c>
      <c r="GP3804" s="77">
        <v>3</v>
      </c>
      <c r="GQ3804" s="77">
        <v>0</v>
      </c>
      <c r="GR3804" s="77" t="s">
        <v>423</v>
      </c>
      <c r="GS3804" s="77">
        <v>0</v>
      </c>
      <c r="GT3804" s="77">
        <v>0</v>
      </c>
      <c r="GU3804" s="77">
        <v>5.5966209081309407E-2</v>
      </c>
      <c r="GV3804" s="77">
        <v>309.76689415909715</v>
      </c>
      <c r="GW3804" s="77">
        <v>5.5966209081309407E-2</v>
      </c>
      <c r="GX3804" s="77">
        <v>309.76689415909715</v>
      </c>
      <c r="GY3804" s="77">
        <v>5.5966209081309407E-2</v>
      </c>
      <c r="GZ3804" s="77">
        <v>309.76689415909715</v>
      </c>
    </row>
    <row r="3805" spans="187:208" x14ac:dyDescent="0.25">
      <c r="GE3805" s="77" t="s">
        <v>422</v>
      </c>
      <c r="GF3805" s="77" t="s">
        <v>155</v>
      </c>
      <c r="GG3805" s="77" t="s">
        <v>456</v>
      </c>
      <c r="GH3805" s="77" t="s">
        <v>300</v>
      </c>
      <c r="GI3805" s="77">
        <v>2024</v>
      </c>
      <c r="GJ3805" s="77" t="s">
        <v>305</v>
      </c>
      <c r="GK3805" s="77">
        <v>233.23007680798639</v>
      </c>
      <c r="GL3805" s="77">
        <v>57.592095999999998</v>
      </c>
      <c r="GM3805" s="77">
        <v>2024</v>
      </c>
      <c r="GN3805" s="77" t="s">
        <v>175</v>
      </c>
      <c r="GO3805" s="77">
        <v>0.13250000000000001</v>
      </c>
      <c r="GP3805" s="77">
        <v>3</v>
      </c>
      <c r="GQ3805" s="77">
        <v>0</v>
      </c>
      <c r="GR3805" s="77" t="s">
        <v>423</v>
      </c>
      <c r="GS3805" s="77">
        <v>0</v>
      </c>
      <c r="GT3805" s="77">
        <v>0</v>
      </c>
      <c r="GU3805" s="77">
        <v>0</v>
      </c>
      <c r="GV3805" s="77">
        <v>0</v>
      </c>
      <c r="GW3805" s="77">
        <v>0.1527377521613833</v>
      </c>
      <c r="GX3805" s="77">
        <v>35.623037668078616</v>
      </c>
      <c r="GY3805" s="77">
        <v>0.1527377521613833</v>
      </c>
      <c r="GZ3805" s="77">
        <v>35.623037668078616</v>
      </c>
    </row>
    <row r="3806" spans="187:208" x14ac:dyDescent="0.25">
      <c r="GE3806" s="77" t="s">
        <v>425</v>
      </c>
      <c r="GF3806" s="77" t="s">
        <v>155</v>
      </c>
      <c r="GG3806" s="77" t="s">
        <v>456</v>
      </c>
      <c r="GH3806" s="77" t="s">
        <v>300</v>
      </c>
      <c r="GI3806" s="77">
        <v>2024</v>
      </c>
      <c r="GJ3806" s="77" t="s">
        <v>301</v>
      </c>
      <c r="GK3806" s="77">
        <v>8896.515993430412</v>
      </c>
      <c r="GL3806" s="77">
        <v>57.592095999999998</v>
      </c>
      <c r="GM3806" s="77">
        <v>2024</v>
      </c>
      <c r="GN3806" s="77" t="s">
        <v>175</v>
      </c>
      <c r="GO3806" s="77">
        <v>5.3000000000000005E-2</v>
      </c>
      <c r="GP3806" s="77">
        <v>3</v>
      </c>
      <c r="GQ3806" s="77">
        <v>0</v>
      </c>
      <c r="GR3806" s="77" t="s">
        <v>423</v>
      </c>
      <c r="GS3806" s="77">
        <v>0</v>
      </c>
      <c r="GT3806" s="77">
        <v>0</v>
      </c>
      <c r="GU3806" s="77">
        <v>0</v>
      </c>
      <c r="GV3806" s="77">
        <v>0</v>
      </c>
      <c r="GW3806" s="77">
        <v>5.5966209081309407E-2</v>
      </c>
      <c r="GX3806" s="77">
        <v>497.90427418353948</v>
      </c>
      <c r="GY3806" s="77">
        <v>5.5966209081309407E-2</v>
      </c>
      <c r="GZ3806" s="77">
        <v>497.90427418353948</v>
      </c>
    </row>
    <row r="3807" spans="187:208" x14ac:dyDescent="0.25">
      <c r="GE3807" s="77" t="s">
        <v>427</v>
      </c>
      <c r="GF3807" s="77" t="s">
        <v>155</v>
      </c>
      <c r="GG3807" s="77" t="s">
        <v>456</v>
      </c>
      <c r="GH3807" s="77" t="s">
        <v>300</v>
      </c>
      <c r="GI3807" s="77">
        <v>2024</v>
      </c>
      <c r="GJ3807" s="77" t="s">
        <v>303</v>
      </c>
      <c r="GK3807" s="77">
        <v>5534.8914862012252</v>
      </c>
      <c r="GL3807" s="77">
        <v>57.592095999999998</v>
      </c>
      <c r="GM3807" s="77">
        <v>2024</v>
      </c>
      <c r="GN3807" s="77" t="s">
        <v>175</v>
      </c>
      <c r="GO3807" s="77">
        <v>5.3000000000000005E-2</v>
      </c>
      <c r="GP3807" s="77">
        <v>3</v>
      </c>
      <c r="GQ3807" s="77">
        <v>0</v>
      </c>
      <c r="GR3807" s="77" t="s">
        <v>423</v>
      </c>
      <c r="GS3807" s="77">
        <v>0</v>
      </c>
      <c r="GT3807" s="77">
        <v>0</v>
      </c>
      <c r="GU3807" s="77">
        <v>0</v>
      </c>
      <c r="GV3807" s="77">
        <v>0</v>
      </c>
      <c r="GW3807" s="77">
        <v>5.5966209081309407E-2</v>
      </c>
      <c r="GX3807" s="77">
        <v>309.76689415909715</v>
      </c>
      <c r="GY3807" s="77">
        <v>5.5966209081309407E-2</v>
      </c>
      <c r="GZ3807" s="77">
        <v>309.76689415909715</v>
      </c>
    </row>
    <row r="3808" spans="187:208" x14ac:dyDescent="0.25">
      <c r="GE3808" s="77" t="s">
        <v>422</v>
      </c>
      <c r="GF3808" s="77" t="s">
        <v>155</v>
      </c>
      <c r="GG3808" s="77" t="s">
        <v>456</v>
      </c>
      <c r="GH3808" s="77" t="s">
        <v>300</v>
      </c>
      <c r="GI3808" s="77">
        <v>2025</v>
      </c>
      <c r="GJ3808" s="77" t="s">
        <v>305</v>
      </c>
      <c r="GK3808" s="77">
        <v>233.23007680798639</v>
      </c>
      <c r="GL3808" s="77">
        <v>57.592095999999998</v>
      </c>
      <c r="GM3808" s="77">
        <v>2025</v>
      </c>
      <c r="GN3808" s="77" t="s">
        <v>175</v>
      </c>
      <c r="GO3808" s="77">
        <v>0.13250000000000001</v>
      </c>
      <c r="GP3808" s="77">
        <v>3</v>
      </c>
      <c r="GQ3808" s="77">
        <v>0</v>
      </c>
      <c r="GR3808" s="77" t="s">
        <v>423</v>
      </c>
      <c r="GS3808" s="77">
        <v>0</v>
      </c>
      <c r="GT3808" s="77">
        <v>0</v>
      </c>
      <c r="GU3808" s="77">
        <v>0</v>
      </c>
      <c r="GV3808" s="77">
        <v>0</v>
      </c>
      <c r="GW3808" s="77">
        <v>0</v>
      </c>
      <c r="GX3808" s="77">
        <v>0</v>
      </c>
      <c r="GY3808" s="77">
        <v>0.1527377521613833</v>
      </c>
      <c r="GZ3808" s="77">
        <v>35.623037668078616</v>
      </c>
    </row>
    <row r="3809" spans="187:208" x14ac:dyDescent="0.25">
      <c r="GE3809" s="77" t="s">
        <v>425</v>
      </c>
      <c r="GF3809" s="77" t="s">
        <v>155</v>
      </c>
      <c r="GG3809" s="77" t="s">
        <v>456</v>
      </c>
      <c r="GH3809" s="77" t="s">
        <v>300</v>
      </c>
      <c r="GI3809" s="77">
        <v>2025</v>
      </c>
      <c r="GJ3809" s="77" t="s">
        <v>301</v>
      </c>
      <c r="GK3809" s="77">
        <v>8896.515993430412</v>
      </c>
      <c r="GL3809" s="77">
        <v>57.592095999999998</v>
      </c>
      <c r="GM3809" s="77">
        <v>2025</v>
      </c>
      <c r="GN3809" s="77" t="s">
        <v>175</v>
      </c>
      <c r="GO3809" s="77">
        <v>5.3000000000000005E-2</v>
      </c>
      <c r="GP3809" s="77">
        <v>3</v>
      </c>
      <c r="GQ3809" s="77">
        <v>0</v>
      </c>
      <c r="GR3809" s="77" t="s">
        <v>423</v>
      </c>
      <c r="GS3809" s="77">
        <v>0</v>
      </c>
      <c r="GT3809" s="77">
        <v>0</v>
      </c>
      <c r="GU3809" s="77">
        <v>0</v>
      </c>
      <c r="GV3809" s="77">
        <v>0</v>
      </c>
      <c r="GW3809" s="77">
        <v>0</v>
      </c>
      <c r="GX3809" s="77">
        <v>0</v>
      </c>
      <c r="GY3809" s="77">
        <v>5.5966209081309407E-2</v>
      </c>
      <c r="GZ3809" s="77">
        <v>497.90427418353948</v>
      </c>
    </row>
    <row r="3810" spans="187:208" x14ac:dyDescent="0.25">
      <c r="GE3810" s="77" t="s">
        <v>427</v>
      </c>
      <c r="GF3810" s="77" t="s">
        <v>155</v>
      </c>
      <c r="GG3810" s="77" t="s">
        <v>456</v>
      </c>
      <c r="GH3810" s="77" t="s">
        <v>300</v>
      </c>
      <c r="GI3810" s="77">
        <v>2025</v>
      </c>
      <c r="GJ3810" s="77" t="s">
        <v>303</v>
      </c>
      <c r="GK3810" s="77">
        <v>5534.8914862012252</v>
      </c>
      <c r="GL3810" s="77">
        <v>57.592095999999998</v>
      </c>
      <c r="GM3810" s="77">
        <v>2025</v>
      </c>
      <c r="GN3810" s="77" t="s">
        <v>175</v>
      </c>
      <c r="GO3810" s="77">
        <v>5.3000000000000005E-2</v>
      </c>
      <c r="GP3810" s="77">
        <v>3</v>
      </c>
      <c r="GQ3810" s="77">
        <v>0</v>
      </c>
      <c r="GR3810" s="77" t="s">
        <v>423</v>
      </c>
      <c r="GS3810" s="77">
        <v>0</v>
      </c>
      <c r="GT3810" s="77">
        <v>0</v>
      </c>
      <c r="GU3810" s="77">
        <v>0</v>
      </c>
      <c r="GV3810" s="77">
        <v>0</v>
      </c>
      <c r="GW3810" s="77">
        <v>0</v>
      </c>
      <c r="GX3810" s="77">
        <v>0</v>
      </c>
      <c r="GY3810" s="77">
        <v>5.5966209081309407E-2</v>
      </c>
      <c r="GZ3810" s="77">
        <v>309.76689415909715</v>
      </c>
    </row>
    <row r="3811" spans="187:208" x14ac:dyDescent="0.25">
      <c r="GE3811" s="77" t="s">
        <v>422</v>
      </c>
      <c r="GF3811" s="77" t="s">
        <v>155</v>
      </c>
      <c r="GG3811" s="77" t="s">
        <v>456</v>
      </c>
      <c r="GH3811" s="77" t="s">
        <v>432</v>
      </c>
      <c r="GI3811" s="77">
        <v>2021</v>
      </c>
      <c r="GJ3811" s="77" t="s">
        <v>305</v>
      </c>
      <c r="GK3811" s="77">
        <v>222.22942162784099</v>
      </c>
      <c r="GL3811" s="77">
        <v>57.592095999999998</v>
      </c>
      <c r="GM3811" s="77">
        <v>2021</v>
      </c>
      <c r="GN3811" s="77" t="s">
        <v>175</v>
      </c>
      <c r="GO3811" s="77">
        <v>0.13250000000000001</v>
      </c>
      <c r="GP3811" s="77">
        <v>3</v>
      </c>
      <c r="GQ3811" s="77">
        <v>0</v>
      </c>
      <c r="GR3811" s="77" t="s">
        <v>423</v>
      </c>
      <c r="GS3811" s="77">
        <v>0.1527377521613833</v>
      </c>
      <c r="GT3811" s="77">
        <v>33.942822323560733</v>
      </c>
      <c r="GU3811" s="77">
        <v>0.1527377521613833</v>
      </c>
      <c r="GV3811" s="77">
        <v>33.942822323560733</v>
      </c>
      <c r="GW3811" s="77">
        <v>0</v>
      </c>
      <c r="GX3811" s="77">
        <v>0</v>
      </c>
      <c r="GY3811" s="77">
        <v>0</v>
      </c>
      <c r="GZ3811" s="77">
        <v>0</v>
      </c>
    </row>
    <row r="3812" spans="187:208" x14ac:dyDescent="0.25">
      <c r="GE3812" s="77" t="s">
        <v>425</v>
      </c>
      <c r="GF3812" s="77" t="s">
        <v>155</v>
      </c>
      <c r="GG3812" s="77" t="s">
        <v>456</v>
      </c>
      <c r="GH3812" s="77" t="s">
        <v>432</v>
      </c>
      <c r="GI3812" s="77">
        <v>2021</v>
      </c>
      <c r="GJ3812" s="77" t="s">
        <v>301</v>
      </c>
      <c r="GK3812" s="77">
        <v>8585.7228092483547</v>
      </c>
      <c r="GL3812" s="77">
        <v>57.592095999999998</v>
      </c>
      <c r="GM3812" s="77">
        <v>2021</v>
      </c>
      <c r="GN3812" s="77" t="s">
        <v>175</v>
      </c>
      <c r="GO3812" s="77">
        <v>5.3000000000000005E-2</v>
      </c>
      <c r="GP3812" s="77">
        <v>3</v>
      </c>
      <c r="GQ3812" s="77">
        <v>0</v>
      </c>
      <c r="GR3812" s="77" t="s">
        <v>423</v>
      </c>
      <c r="GS3812" s="77">
        <v>5.5966209081309407E-2</v>
      </c>
      <c r="GT3812" s="77">
        <v>480.51035785656057</v>
      </c>
      <c r="GU3812" s="77">
        <v>5.5966209081309407E-2</v>
      </c>
      <c r="GV3812" s="77">
        <v>480.51035785656057</v>
      </c>
      <c r="GW3812" s="77">
        <v>0</v>
      </c>
      <c r="GX3812" s="77">
        <v>0</v>
      </c>
      <c r="GY3812" s="77">
        <v>0</v>
      </c>
      <c r="GZ3812" s="77">
        <v>0</v>
      </c>
    </row>
    <row r="3813" spans="187:208" x14ac:dyDescent="0.25">
      <c r="GE3813" s="77" t="s">
        <v>422</v>
      </c>
      <c r="GF3813" s="77" t="s">
        <v>155</v>
      </c>
      <c r="GG3813" s="77" t="s">
        <v>456</v>
      </c>
      <c r="GH3813" s="77" t="s">
        <v>432</v>
      </c>
      <c r="GI3813" s="77">
        <v>2022</v>
      </c>
      <c r="GJ3813" s="77" t="s">
        <v>305</v>
      </c>
      <c r="GK3813" s="77">
        <v>222.22942162784099</v>
      </c>
      <c r="GL3813" s="77">
        <v>57.592095999999998</v>
      </c>
      <c r="GM3813" s="77">
        <v>2022</v>
      </c>
      <c r="GN3813" s="77" t="s">
        <v>175</v>
      </c>
      <c r="GO3813" s="77">
        <v>0.13250000000000001</v>
      </c>
      <c r="GP3813" s="77">
        <v>3</v>
      </c>
      <c r="GQ3813" s="77">
        <v>0</v>
      </c>
      <c r="GR3813" s="77" t="s">
        <v>423</v>
      </c>
      <c r="GS3813" s="77">
        <v>0.1527377521613833</v>
      </c>
      <c r="GT3813" s="77">
        <v>33.942822323560733</v>
      </c>
      <c r="GU3813" s="77">
        <v>0.1527377521613833</v>
      </c>
      <c r="GV3813" s="77">
        <v>33.942822323560733</v>
      </c>
      <c r="GW3813" s="77">
        <v>0.1527377521613833</v>
      </c>
      <c r="GX3813" s="77">
        <v>33.942822323560733</v>
      </c>
      <c r="GY3813" s="77">
        <v>0</v>
      </c>
      <c r="GZ3813" s="77">
        <v>0</v>
      </c>
    </row>
    <row r="3814" spans="187:208" x14ac:dyDescent="0.25">
      <c r="GE3814" s="77" t="s">
        <v>425</v>
      </c>
      <c r="GF3814" s="77" t="s">
        <v>155</v>
      </c>
      <c r="GG3814" s="77" t="s">
        <v>456</v>
      </c>
      <c r="GH3814" s="77" t="s">
        <v>432</v>
      </c>
      <c r="GI3814" s="77">
        <v>2022</v>
      </c>
      <c r="GJ3814" s="77" t="s">
        <v>301</v>
      </c>
      <c r="GK3814" s="77">
        <v>8585.7228092483547</v>
      </c>
      <c r="GL3814" s="77">
        <v>57.592095999999998</v>
      </c>
      <c r="GM3814" s="77">
        <v>2022</v>
      </c>
      <c r="GN3814" s="77" t="s">
        <v>175</v>
      </c>
      <c r="GO3814" s="77">
        <v>5.3000000000000005E-2</v>
      </c>
      <c r="GP3814" s="77">
        <v>3</v>
      </c>
      <c r="GQ3814" s="77">
        <v>0</v>
      </c>
      <c r="GR3814" s="77" t="s">
        <v>423</v>
      </c>
      <c r="GS3814" s="77">
        <v>5.5966209081309407E-2</v>
      </c>
      <c r="GT3814" s="77">
        <v>480.51035785656057</v>
      </c>
      <c r="GU3814" s="77">
        <v>5.5966209081309407E-2</v>
      </c>
      <c r="GV3814" s="77">
        <v>480.51035785656057</v>
      </c>
      <c r="GW3814" s="77">
        <v>5.5966209081309407E-2</v>
      </c>
      <c r="GX3814" s="77">
        <v>480.51035785656057</v>
      </c>
      <c r="GY3814" s="77">
        <v>0</v>
      </c>
      <c r="GZ3814" s="77">
        <v>0</v>
      </c>
    </row>
    <row r="3815" spans="187:208" x14ac:dyDescent="0.25">
      <c r="GE3815" s="77" t="s">
        <v>422</v>
      </c>
      <c r="GF3815" s="77" t="s">
        <v>155</v>
      </c>
      <c r="GG3815" s="77" t="s">
        <v>456</v>
      </c>
      <c r="GH3815" s="77" t="s">
        <v>432</v>
      </c>
      <c r="GI3815" s="77">
        <v>2023</v>
      </c>
      <c r="GJ3815" s="77" t="s">
        <v>305</v>
      </c>
      <c r="GK3815" s="77">
        <v>233.2300768079501</v>
      </c>
      <c r="GL3815" s="77">
        <v>57.592095999999998</v>
      </c>
      <c r="GM3815" s="77">
        <v>2023</v>
      </c>
      <c r="GN3815" s="77" t="s">
        <v>175</v>
      </c>
      <c r="GO3815" s="77">
        <v>0.13250000000000001</v>
      </c>
      <c r="GP3815" s="77">
        <v>3</v>
      </c>
      <c r="GQ3815" s="77">
        <v>0</v>
      </c>
      <c r="GR3815" s="77" t="s">
        <v>423</v>
      </c>
      <c r="GS3815" s="77">
        <v>0</v>
      </c>
      <c r="GT3815" s="77">
        <v>0</v>
      </c>
      <c r="GU3815" s="77">
        <v>0.1527377521613833</v>
      </c>
      <c r="GV3815" s="77">
        <v>35.623037668073074</v>
      </c>
      <c r="GW3815" s="77">
        <v>0.1527377521613833</v>
      </c>
      <c r="GX3815" s="77">
        <v>35.623037668073074</v>
      </c>
      <c r="GY3815" s="77">
        <v>0.1527377521613833</v>
      </c>
      <c r="GZ3815" s="77">
        <v>35.623037668073074</v>
      </c>
    </row>
    <row r="3816" spans="187:208" x14ac:dyDescent="0.25">
      <c r="GE3816" s="77" t="s">
        <v>425</v>
      </c>
      <c r="GF3816" s="77" t="s">
        <v>155</v>
      </c>
      <c r="GG3816" s="77" t="s">
        <v>456</v>
      </c>
      <c r="GH3816" s="77" t="s">
        <v>432</v>
      </c>
      <c r="GI3816" s="77">
        <v>2023</v>
      </c>
      <c r="GJ3816" s="77" t="s">
        <v>301</v>
      </c>
      <c r="GK3816" s="77">
        <v>8896.5159934290186</v>
      </c>
      <c r="GL3816" s="77">
        <v>57.592095999999998</v>
      </c>
      <c r="GM3816" s="77">
        <v>2023</v>
      </c>
      <c r="GN3816" s="77" t="s">
        <v>175</v>
      </c>
      <c r="GO3816" s="77">
        <v>5.3000000000000005E-2</v>
      </c>
      <c r="GP3816" s="77">
        <v>3</v>
      </c>
      <c r="GQ3816" s="77">
        <v>0</v>
      </c>
      <c r="GR3816" s="77" t="s">
        <v>423</v>
      </c>
      <c r="GS3816" s="77">
        <v>0</v>
      </c>
      <c r="GT3816" s="77">
        <v>0</v>
      </c>
      <c r="GU3816" s="77">
        <v>5.5966209081309407E-2</v>
      </c>
      <c r="GV3816" s="77">
        <v>497.9042741834615</v>
      </c>
      <c r="GW3816" s="77">
        <v>5.5966209081309407E-2</v>
      </c>
      <c r="GX3816" s="77">
        <v>497.9042741834615</v>
      </c>
      <c r="GY3816" s="77">
        <v>5.5966209081309407E-2</v>
      </c>
      <c r="GZ3816" s="77">
        <v>497.9042741834615</v>
      </c>
    </row>
    <row r="3817" spans="187:208" x14ac:dyDescent="0.25">
      <c r="GE3817" s="77" t="s">
        <v>422</v>
      </c>
      <c r="GF3817" s="77" t="s">
        <v>155</v>
      </c>
      <c r="GG3817" s="77" t="s">
        <v>456</v>
      </c>
      <c r="GH3817" s="77" t="s">
        <v>432</v>
      </c>
      <c r="GI3817" s="77">
        <v>2024</v>
      </c>
      <c r="GJ3817" s="77" t="s">
        <v>305</v>
      </c>
      <c r="GK3817" s="77">
        <v>233.2300768079501</v>
      </c>
      <c r="GL3817" s="77">
        <v>57.592095999999998</v>
      </c>
      <c r="GM3817" s="77">
        <v>2024</v>
      </c>
      <c r="GN3817" s="77" t="s">
        <v>175</v>
      </c>
      <c r="GO3817" s="77">
        <v>0.13250000000000001</v>
      </c>
      <c r="GP3817" s="77">
        <v>3</v>
      </c>
      <c r="GQ3817" s="77">
        <v>0</v>
      </c>
      <c r="GR3817" s="77" t="s">
        <v>423</v>
      </c>
      <c r="GS3817" s="77">
        <v>0</v>
      </c>
      <c r="GT3817" s="77">
        <v>0</v>
      </c>
      <c r="GU3817" s="77">
        <v>0</v>
      </c>
      <c r="GV3817" s="77">
        <v>0</v>
      </c>
      <c r="GW3817" s="77">
        <v>0.1527377521613833</v>
      </c>
      <c r="GX3817" s="77">
        <v>35.623037668073074</v>
      </c>
      <c r="GY3817" s="77">
        <v>0.1527377521613833</v>
      </c>
      <c r="GZ3817" s="77">
        <v>35.623037668073074</v>
      </c>
    </row>
    <row r="3818" spans="187:208" x14ac:dyDescent="0.25">
      <c r="GE3818" s="77" t="s">
        <v>425</v>
      </c>
      <c r="GF3818" s="77" t="s">
        <v>155</v>
      </c>
      <c r="GG3818" s="77" t="s">
        <v>456</v>
      </c>
      <c r="GH3818" s="77" t="s">
        <v>432</v>
      </c>
      <c r="GI3818" s="77">
        <v>2024</v>
      </c>
      <c r="GJ3818" s="77" t="s">
        <v>301</v>
      </c>
      <c r="GK3818" s="77">
        <v>8896.5159934290186</v>
      </c>
      <c r="GL3818" s="77">
        <v>57.592095999999998</v>
      </c>
      <c r="GM3818" s="77">
        <v>2024</v>
      </c>
      <c r="GN3818" s="77" t="s">
        <v>175</v>
      </c>
      <c r="GO3818" s="77">
        <v>5.3000000000000005E-2</v>
      </c>
      <c r="GP3818" s="77">
        <v>3</v>
      </c>
      <c r="GQ3818" s="77">
        <v>0</v>
      </c>
      <c r="GR3818" s="77" t="s">
        <v>423</v>
      </c>
      <c r="GS3818" s="77">
        <v>0</v>
      </c>
      <c r="GT3818" s="77">
        <v>0</v>
      </c>
      <c r="GU3818" s="77">
        <v>0</v>
      </c>
      <c r="GV3818" s="77">
        <v>0</v>
      </c>
      <c r="GW3818" s="77">
        <v>5.5966209081309407E-2</v>
      </c>
      <c r="GX3818" s="77">
        <v>497.9042741834615</v>
      </c>
      <c r="GY3818" s="77">
        <v>5.5966209081309407E-2</v>
      </c>
      <c r="GZ3818" s="77">
        <v>497.9042741834615</v>
      </c>
    </row>
    <row r="3819" spans="187:208" x14ac:dyDescent="0.25">
      <c r="GE3819" s="77" t="s">
        <v>422</v>
      </c>
      <c r="GF3819" s="77" t="s">
        <v>155</v>
      </c>
      <c r="GG3819" s="77" t="s">
        <v>456</v>
      </c>
      <c r="GH3819" s="77" t="s">
        <v>432</v>
      </c>
      <c r="GI3819" s="77">
        <v>2025</v>
      </c>
      <c r="GJ3819" s="77" t="s">
        <v>305</v>
      </c>
      <c r="GK3819" s="77">
        <v>233.2300768079501</v>
      </c>
      <c r="GL3819" s="77">
        <v>57.592095999999998</v>
      </c>
      <c r="GM3819" s="77">
        <v>2025</v>
      </c>
      <c r="GN3819" s="77" t="s">
        <v>175</v>
      </c>
      <c r="GO3819" s="77">
        <v>0.13250000000000001</v>
      </c>
      <c r="GP3819" s="77">
        <v>3</v>
      </c>
      <c r="GQ3819" s="77">
        <v>0</v>
      </c>
      <c r="GR3819" s="77" t="s">
        <v>423</v>
      </c>
      <c r="GS3819" s="77">
        <v>0</v>
      </c>
      <c r="GT3819" s="77">
        <v>0</v>
      </c>
      <c r="GU3819" s="77">
        <v>0</v>
      </c>
      <c r="GV3819" s="77">
        <v>0</v>
      </c>
      <c r="GW3819" s="77">
        <v>0</v>
      </c>
      <c r="GX3819" s="77">
        <v>0</v>
      </c>
      <c r="GY3819" s="77">
        <v>0.1527377521613833</v>
      </c>
      <c r="GZ3819" s="77">
        <v>35.623037668073074</v>
      </c>
    </row>
    <row r="3820" spans="187:208" x14ac:dyDescent="0.25">
      <c r="GE3820" s="77" t="s">
        <v>425</v>
      </c>
      <c r="GF3820" s="77" t="s">
        <v>155</v>
      </c>
      <c r="GG3820" s="77" t="s">
        <v>456</v>
      </c>
      <c r="GH3820" s="77" t="s">
        <v>432</v>
      </c>
      <c r="GI3820" s="77">
        <v>2025</v>
      </c>
      <c r="GJ3820" s="77" t="s">
        <v>301</v>
      </c>
      <c r="GK3820" s="77">
        <v>8896.5159934290186</v>
      </c>
      <c r="GL3820" s="77">
        <v>57.592095999999998</v>
      </c>
      <c r="GM3820" s="77">
        <v>2025</v>
      </c>
      <c r="GN3820" s="77" t="s">
        <v>175</v>
      </c>
      <c r="GO3820" s="77">
        <v>5.3000000000000005E-2</v>
      </c>
      <c r="GP3820" s="77">
        <v>3</v>
      </c>
      <c r="GQ3820" s="77">
        <v>0</v>
      </c>
      <c r="GR3820" s="77" t="s">
        <v>423</v>
      </c>
      <c r="GS3820" s="77">
        <v>0</v>
      </c>
      <c r="GT3820" s="77">
        <v>0</v>
      </c>
      <c r="GU3820" s="77">
        <v>0</v>
      </c>
      <c r="GV3820" s="77">
        <v>0</v>
      </c>
      <c r="GW3820" s="77">
        <v>0</v>
      </c>
      <c r="GX3820" s="77">
        <v>0</v>
      </c>
      <c r="GY3820" s="77">
        <v>5.5966209081309407E-2</v>
      </c>
      <c r="GZ3820" s="77">
        <v>497.9042741834615</v>
      </c>
    </row>
    <row r="3821" spans="187:208" x14ac:dyDescent="0.25">
      <c r="GE3821" s="77" t="s">
        <v>422</v>
      </c>
      <c r="GF3821" s="77" t="s">
        <v>155</v>
      </c>
      <c r="GG3821" s="77" t="s">
        <v>456</v>
      </c>
      <c r="GH3821" s="77" t="s">
        <v>439</v>
      </c>
      <c r="GI3821" s="77">
        <v>2021</v>
      </c>
      <c r="GJ3821" s="77" t="s">
        <v>305</v>
      </c>
      <c r="GK3821" s="77">
        <v>0.69641821681223315</v>
      </c>
      <c r="GL3821" s="77">
        <v>57.592095999999998</v>
      </c>
      <c r="GM3821" s="77">
        <v>2021</v>
      </c>
      <c r="GN3821" s="77" t="s">
        <v>175</v>
      </c>
      <c r="GO3821" s="77">
        <v>0.13250000000000001</v>
      </c>
      <c r="GP3821" s="77">
        <v>3</v>
      </c>
      <c r="GQ3821" s="77">
        <v>0</v>
      </c>
      <c r="GR3821" s="77" t="s">
        <v>423</v>
      </c>
      <c r="GS3821" s="77">
        <v>0.1527377521613833</v>
      </c>
      <c r="GT3821" s="77">
        <v>0.10636935300013936</v>
      </c>
      <c r="GU3821" s="77">
        <v>0.1527377521613833</v>
      </c>
      <c r="GV3821" s="77">
        <v>0.10636935300013936</v>
      </c>
      <c r="GW3821" s="77">
        <v>0</v>
      </c>
      <c r="GX3821" s="77">
        <v>0</v>
      </c>
      <c r="GY3821" s="77">
        <v>0</v>
      </c>
      <c r="GZ3821" s="77">
        <v>0</v>
      </c>
    </row>
    <row r="3822" spans="187:208" x14ac:dyDescent="0.25">
      <c r="GE3822" s="77" t="s">
        <v>425</v>
      </c>
      <c r="GF3822" s="77" t="s">
        <v>155</v>
      </c>
      <c r="GG3822" s="77" t="s">
        <v>456</v>
      </c>
      <c r="GH3822" s="77" t="s">
        <v>439</v>
      </c>
      <c r="GI3822" s="77">
        <v>2021</v>
      </c>
      <c r="GJ3822" s="77" t="s">
        <v>301</v>
      </c>
      <c r="GK3822" s="77">
        <v>2.9419641522810429</v>
      </c>
      <c r="GL3822" s="77">
        <v>57.592095999999998</v>
      </c>
      <c r="GM3822" s="77">
        <v>2021</v>
      </c>
      <c r="GN3822" s="77" t="s">
        <v>175</v>
      </c>
      <c r="GO3822" s="77">
        <v>5.3000000000000005E-2</v>
      </c>
      <c r="GP3822" s="77">
        <v>3</v>
      </c>
      <c r="GQ3822" s="77">
        <v>0</v>
      </c>
      <c r="GR3822" s="77" t="s">
        <v>423</v>
      </c>
      <c r="GS3822" s="77">
        <v>5.5966209081309407E-2</v>
      </c>
      <c r="GT3822" s="77">
        <v>0.16465058085627804</v>
      </c>
      <c r="GU3822" s="77">
        <v>5.5966209081309407E-2</v>
      </c>
      <c r="GV3822" s="77">
        <v>0.16465058085627804</v>
      </c>
      <c r="GW3822" s="77">
        <v>0</v>
      </c>
      <c r="GX3822" s="77">
        <v>0</v>
      </c>
      <c r="GY3822" s="77">
        <v>0</v>
      </c>
      <c r="GZ3822" s="77">
        <v>0</v>
      </c>
    </row>
    <row r="3823" spans="187:208" x14ac:dyDescent="0.25">
      <c r="GE3823" s="77" t="s">
        <v>427</v>
      </c>
      <c r="GF3823" s="77" t="s">
        <v>155</v>
      </c>
      <c r="GG3823" s="77" t="s">
        <v>456</v>
      </c>
      <c r="GH3823" s="77" t="s">
        <v>439</v>
      </c>
      <c r="GI3823" s="77">
        <v>2021</v>
      </c>
      <c r="GJ3823" s="77" t="s">
        <v>303</v>
      </c>
      <c r="GK3823" s="77">
        <v>1.6021759622083089</v>
      </c>
      <c r="GL3823" s="77">
        <v>57.592095999999998</v>
      </c>
      <c r="GM3823" s="77">
        <v>2021</v>
      </c>
      <c r="GN3823" s="77" t="s">
        <v>175</v>
      </c>
      <c r="GO3823" s="77">
        <v>5.3000000000000005E-2</v>
      </c>
      <c r="GP3823" s="77">
        <v>3</v>
      </c>
      <c r="GQ3823" s="77">
        <v>0</v>
      </c>
      <c r="GR3823" s="77" t="s">
        <v>423</v>
      </c>
      <c r="GS3823" s="77">
        <v>5.5966209081309407E-2</v>
      </c>
      <c r="GT3823" s="77">
        <v>8.9667714885998298E-2</v>
      </c>
      <c r="GU3823" s="77">
        <v>5.5966209081309407E-2</v>
      </c>
      <c r="GV3823" s="77">
        <v>8.9667714885998298E-2</v>
      </c>
      <c r="GW3823" s="77">
        <v>0</v>
      </c>
      <c r="GX3823" s="77">
        <v>0</v>
      </c>
      <c r="GY3823" s="77">
        <v>0</v>
      </c>
      <c r="GZ3823" s="77">
        <v>0</v>
      </c>
    </row>
    <row r="3824" spans="187:208" x14ac:dyDescent="0.25">
      <c r="GE3824" s="77" t="s">
        <v>422</v>
      </c>
      <c r="GF3824" s="77" t="s">
        <v>155</v>
      </c>
      <c r="GG3824" s="77" t="s">
        <v>456</v>
      </c>
      <c r="GH3824" s="77" t="s">
        <v>439</v>
      </c>
      <c r="GI3824" s="77">
        <v>2022</v>
      </c>
      <c r="GJ3824" s="77" t="s">
        <v>305</v>
      </c>
      <c r="GK3824" s="77">
        <v>0.69641821681223315</v>
      </c>
      <c r="GL3824" s="77">
        <v>57.592095999999998</v>
      </c>
      <c r="GM3824" s="77">
        <v>2022</v>
      </c>
      <c r="GN3824" s="77" t="s">
        <v>175</v>
      </c>
      <c r="GO3824" s="77">
        <v>0.13250000000000001</v>
      </c>
      <c r="GP3824" s="77">
        <v>3</v>
      </c>
      <c r="GQ3824" s="77">
        <v>0</v>
      </c>
      <c r="GR3824" s="77" t="s">
        <v>423</v>
      </c>
      <c r="GS3824" s="77">
        <v>0.1527377521613833</v>
      </c>
      <c r="GT3824" s="77">
        <v>0.10636935300013936</v>
      </c>
      <c r="GU3824" s="77">
        <v>0.1527377521613833</v>
      </c>
      <c r="GV3824" s="77">
        <v>0.10636935300013936</v>
      </c>
      <c r="GW3824" s="77">
        <v>0.1527377521613833</v>
      </c>
      <c r="GX3824" s="77">
        <v>0.10636935300013936</v>
      </c>
      <c r="GY3824" s="77">
        <v>0</v>
      </c>
      <c r="GZ3824" s="77">
        <v>0</v>
      </c>
    </row>
    <row r="3825" spans="187:208" x14ac:dyDescent="0.25">
      <c r="GE3825" s="77" t="s">
        <v>425</v>
      </c>
      <c r="GF3825" s="77" t="s">
        <v>155</v>
      </c>
      <c r="GG3825" s="77" t="s">
        <v>456</v>
      </c>
      <c r="GH3825" s="77" t="s">
        <v>439</v>
      </c>
      <c r="GI3825" s="77">
        <v>2022</v>
      </c>
      <c r="GJ3825" s="77" t="s">
        <v>301</v>
      </c>
      <c r="GK3825" s="77">
        <v>2.9419641522810429</v>
      </c>
      <c r="GL3825" s="77">
        <v>57.592095999999998</v>
      </c>
      <c r="GM3825" s="77">
        <v>2022</v>
      </c>
      <c r="GN3825" s="77" t="s">
        <v>175</v>
      </c>
      <c r="GO3825" s="77">
        <v>5.3000000000000005E-2</v>
      </c>
      <c r="GP3825" s="77">
        <v>3</v>
      </c>
      <c r="GQ3825" s="77">
        <v>0</v>
      </c>
      <c r="GR3825" s="77" t="s">
        <v>423</v>
      </c>
      <c r="GS3825" s="77">
        <v>5.5966209081309407E-2</v>
      </c>
      <c r="GT3825" s="77">
        <v>0.16465058085627804</v>
      </c>
      <c r="GU3825" s="77">
        <v>5.5966209081309407E-2</v>
      </c>
      <c r="GV3825" s="77">
        <v>0.16465058085627804</v>
      </c>
      <c r="GW3825" s="77">
        <v>5.5966209081309407E-2</v>
      </c>
      <c r="GX3825" s="77">
        <v>0.16465058085627804</v>
      </c>
      <c r="GY3825" s="77">
        <v>0</v>
      </c>
      <c r="GZ3825" s="77">
        <v>0</v>
      </c>
    </row>
    <row r="3826" spans="187:208" x14ac:dyDescent="0.25">
      <c r="GE3826" s="77" t="s">
        <v>427</v>
      </c>
      <c r="GF3826" s="77" t="s">
        <v>155</v>
      </c>
      <c r="GG3826" s="77" t="s">
        <v>456</v>
      </c>
      <c r="GH3826" s="77" t="s">
        <v>439</v>
      </c>
      <c r="GI3826" s="77">
        <v>2022</v>
      </c>
      <c r="GJ3826" s="77" t="s">
        <v>303</v>
      </c>
      <c r="GK3826" s="77">
        <v>1.6021759622083089</v>
      </c>
      <c r="GL3826" s="77">
        <v>57.592095999999998</v>
      </c>
      <c r="GM3826" s="77">
        <v>2022</v>
      </c>
      <c r="GN3826" s="77" t="s">
        <v>175</v>
      </c>
      <c r="GO3826" s="77">
        <v>5.3000000000000005E-2</v>
      </c>
      <c r="GP3826" s="77">
        <v>3</v>
      </c>
      <c r="GQ3826" s="77">
        <v>0</v>
      </c>
      <c r="GR3826" s="77" t="s">
        <v>423</v>
      </c>
      <c r="GS3826" s="77">
        <v>5.5966209081309407E-2</v>
      </c>
      <c r="GT3826" s="77">
        <v>8.9667714885998298E-2</v>
      </c>
      <c r="GU3826" s="77">
        <v>5.5966209081309407E-2</v>
      </c>
      <c r="GV3826" s="77">
        <v>8.9667714885998298E-2</v>
      </c>
      <c r="GW3826" s="77">
        <v>5.5966209081309407E-2</v>
      </c>
      <c r="GX3826" s="77">
        <v>8.9667714885998298E-2</v>
      </c>
      <c r="GY3826" s="77">
        <v>0</v>
      </c>
      <c r="GZ3826" s="77">
        <v>0</v>
      </c>
    </row>
    <row r="3827" spans="187:208" x14ac:dyDescent="0.25">
      <c r="GE3827" s="77" t="s">
        <v>422</v>
      </c>
      <c r="GF3827" s="77" t="s">
        <v>155</v>
      </c>
      <c r="GG3827" s="77" t="s">
        <v>456</v>
      </c>
      <c r="GH3827" s="77" t="s">
        <v>439</v>
      </c>
      <c r="GI3827" s="77">
        <v>2023</v>
      </c>
      <c r="GJ3827" s="77" t="s">
        <v>305</v>
      </c>
      <c r="GK3827" s="77">
        <v>0.71896016785820405</v>
      </c>
      <c r="GL3827" s="77">
        <v>57.592095999999998</v>
      </c>
      <c r="GM3827" s="77">
        <v>2023</v>
      </c>
      <c r="GN3827" s="77" t="s">
        <v>175</v>
      </c>
      <c r="GO3827" s="77">
        <v>0.13250000000000001</v>
      </c>
      <c r="GP3827" s="77">
        <v>3</v>
      </c>
      <c r="GQ3827" s="77">
        <v>0</v>
      </c>
      <c r="GR3827" s="77" t="s">
        <v>423</v>
      </c>
      <c r="GS3827" s="77">
        <v>0</v>
      </c>
      <c r="GT3827" s="77">
        <v>0</v>
      </c>
      <c r="GU3827" s="77">
        <v>0.1527377521613833</v>
      </c>
      <c r="GV3827" s="77">
        <v>0.1098123599322329</v>
      </c>
      <c r="GW3827" s="77">
        <v>0.1527377521613833</v>
      </c>
      <c r="GX3827" s="77">
        <v>0.1098123599322329</v>
      </c>
      <c r="GY3827" s="77">
        <v>0.1527377521613833</v>
      </c>
      <c r="GZ3827" s="77">
        <v>0.1098123599322329</v>
      </c>
    </row>
    <row r="3828" spans="187:208" x14ac:dyDescent="0.25">
      <c r="GE3828" s="77" t="s">
        <v>425</v>
      </c>
      <c r="GF3828" s="77" t="s">
        <v>155</v>
      </c>
      <c r="GG3828" s="77" t="s">
        <v>456</v>
      </c>
      <c r="GH3828" s="77" t="s">
        <v>439</v>
      </c>
      <c r="GI3828" s="77">
        <v>2023</v>
      </c>
      <c r="GJ3828" s="77" t="s">
        <v>301</v>
      </c>
      <c r="GK3828" s="77">
        <v>3.071497198615122</v>
      </c>
      <c r="GL3828" s="77">
        <v>57.592095999999998</v>
      </c>
      <c r="GM3828" s="77">
        <v>2023</v>
      </c>
      <c r="GN3828" s="77" t="s">
        <v>175</v>
      </c>
      <c r="GO3828" s="77">
        <v>5.3000000000000005E-2</v>
      </c>
      <c r="GP3828" s="77">
        <v>3</v>
      </c>
      <c r="GQ3828" s="77">
        <v>0</v>
      </c>
      <c r="GR3828" s="77" t="s">
        <v>423</v>
      </c>
      <c r="GS3828" s="77">
        <v>0</v>
      </c>
      <c r="GT3828" s="77">
        <v>0</v>
      </c>
      <c r="GU3828" s="77">
        <v>5.5966209081309407E-2</v>
      </c>
      <c r="GV3828" s="77">
        <v>0.17190005441035006</v>
      </c>
      <c r="GW3828" s="77">
        <v>5.5966209081309407E-2</v>
      </c>
      <c r="GX3828" s="77">
        <v>0.17190005441035006</v>
      </c>
      <c r="GY3828" s="77">
        <v>5.5966209081309407E-2</v>
      </c>
      <c r="GZ3828" s="77">
        <v>0.17190005441035006</v>
      </c>
    </row>
    <row r="3829" spans="187:208" x14ac:dyDescent="0.25">
      <c r="GE3829" s="77" t="s">
        <v>427</v>
      </c>
      <c r="GF3829" s="77" t="s">
        <v>155</v>
      </c>
      <c r="GG3829" s="77" t="s">
        <v>456</v>
      </c>
      <c r="GH3829" s="77" t="s">
        <v>439</v>
      </c>
      <c r="GI3829" s="77">
        <v>2023</v>
      </c>
      <c r="GJ3829" s="77" t="s">
        <v>303</v>
      </c>
      <c r="GK3829" s="77">
        <v>1.6845772405344499</v>
      </c>
      <c r="GL3829" s="77">
        <v>57.592095999999998</v>
      </c>
      <c r="GM3829" s="77">
        <v>2023</v>
      </c>
      <c r="GN3829" s="77" t="s">
        <v>175</v>
      </c>
      <c r="GO3829" s="77">
        <v>5.3000000000000005E-2</v>
      </c>
      <c r="GP3829" s="77">
        <v>3</v>
      </c>
      <c r="GQ3829" s="77">
        <v>0</v>
      </c>
      <c r="GR3829" s="77" t="s">
        <v>423</v>
      </c>
      <c r="GS3829" s="77">
        <v>0</v>
      </c>
      <c r="GT3829" s="77">
        <v>0</v>
      </c>
      <c r="GU3829" s="77">
        <v>5.5966209081309407E-2</v>
      </c>
      <c r="GV3829" s="77">
        <v>9.4279402057366277E-2</v>
      </c>
      <c r="GW3829" s="77">
        <v>5.5966209081309407E-2</v>
      </c>
      <c r="GX3829" s="77">
        <v>9.4279402057366277E-2</v>
      </c>
      <c r="GY3829" s="77">
        <v>5.5966209081309407E-2</v>
      </c>
      <c r="GZ3829" s="77">
        <v>9.4279402057366277E-2</v>
      </c>
    </row>
    <row r="3830" spans="187:208" x14ac:dyDescent="0.25">
      <c r="GE3830" s="77" t="s">
        <v>422</v>
      </c>
      <c r="GF3830" s="77" t="s">
        <v>155</v>
      </c>
      <c r="GG3830" s="77" t="s">
        <v>456</v>
      </c>
      <c r="GH3830" s="77" t="s">
        <v>439</v>
      </c>
      <c r="GI3830" s="77">
        <v>2024</v>
      </c>
      <c r="GJ3830" s="77" t="s">
        <v>305</v>
      </c>
      <c r="GK3830" s="77">
        <v>0.71896016785820405</v>
      </c>
      <c r="GL3830" s="77">
        <v>57.592095999999998</v>
      </c>
      <c r="GM3830" s="77">
        <v>2024</v>
      </c>
      <c r="GN3830" s="77" t="s">
        <v>175</v>
      </c>
      <c r="GO3830" s="77">
        <v>0.13250000000000001</v>
      </c>
      <c r="GP3830" s="77">
        <v>3</v>
      </c>
      <c r="GQ3830" s="77">
        <v>0</v>
      </c>
      <c r="GR3830" s="77" t="s">
        <v>423</v>
      </c>
      <c r="GS3830" s="77">
        <v>0</v>
      </c>
      <c r="GT3830" s="77">
        <v>0</v>
      </c>
      <c r="GU3830" s="77">
        <v>0</v>
      </c>
      <c r="GV3830" s="77">
        <v>0</v>
      </c>
      <c r="GW3830" s="77">
        <v>0.1527377521613833</v>
      </c>
      <c r="GX3830" s="77">
        <v>0.1098123599322329</v>
      </c>
      <c r="GY3830" s="77">
        <v>0.1527377521613833</v>
      </c>
      <c r="GZ3830" s="77">
        <v>0.1098123599322329</v>
      </c>
    </row>
    <row r="3831" spans="187:208" x14ac:dyDescent="0.25">
      <c r="GE3831" s="77" t="s">
        <v>425</v>
      </c>
      <c r="GF3831" s="77" t="s">
        <v>155</v>
      </c>
      <c r="GG3831" s="77" t="s">
        <v>456</v>
      </c>
      <c r="GH3831" s="77" t="s">
        <v>439</v>
      </c>
      <c r="GI3831" s="77">
        <v>2024</v>
      </c>
      <c r="GJ3831" s="77" t="s">
        <v>301</v>
      </c>
      <c r="GK3831" s="77">
        <v>3.071497198615122</v>
      </c>
      <c r="GL3831" s="77">
        <v>57.592095999999998</v>
      </c>
      <c r="GM3831" s="77">
        <v>2024</v>
      </c>
      <c r="GN3831" s="77" t="s">
        <v>175</v>
      </c>
      <c r="GO3831" s="77">
        <v>5.3000000000000005E-2</v>
      </c>
      <c r="GP3831" s="77">
        <v>3</v>
      </c>
      <c r="GQ3831" s="77">
        <v>0</v>
      </c>
      <c r="GR3831" s="77" t="s">
        <v>423</v>
      </c>
      <c r="GS3831" s="77">
        <v>0</v>
      </c>
      <c r="GT3831" s="77">
        <v>0</v>
      </c>
      <c r="GU3831" s="77">
        <v>0</v>
      </c>
      <c r="GV3831" s="77">
        <v>0</v>
      </c>
      <c r="GW3831" s="77">
        <v>5.5966209081309407E-2</v>
      </c>
      <c r="GX3831" s="77">
        <v>0.17190005441035006</v>
      </c>
      <c r="GY3831" s="77">
        <v>5.5966209081309407E-2</v>
      </c>
      <c r="GZ3831" s="77">
        <v>0.17190005441035006</v>
      </c>
    </row>
    <row r="3832" spans="187:208" x14ac:dyDescent="0.25">
      <c r="GE3832" s="77" t="s">
        <v>427</v>
      </c>
      <c r="GF3832" s="77" t="s">
        <v>155</v>
      </c>
      <c r="GG3832" s="77" t="s">
        <v>456</v>
      </c>
      <c r="GH3832" s="77" t="s">
        <v>439</v>
      </c>
      <c r="GI3832" s="77">
        <v>2024</v>
      </c>
      <c r="GJ3832" s="77" t="s">
        <v>303</v>
      </c>
      <c r="GK3832" s="77">
        <v>1.6845772405344499</v>
      </c>
      <c r="GL3832" s="77">
        <v>57.592095999999998</v>
      </c>
      <c r="GM3832" s="77">
        <v>2024</v>
      </c>
      <c r="GN3832" s="77" t="s">
        <v>175</v>
      </c>
      <c r="GO3832" s="77">
        <v>5.3000000000000005E-2</v>
      </c>
      <c r="GP3832" s="77">
        <v>3</v>
      </c>
      <c r="GQ3832" s="77">
        <v>0</v>
      </c>
      <c r="GR3832" s="77" t="s">
        <v>423</v>
      </c>
      <c r="GS3832" s="77">
        <v>0</v>
      </c>
      <c r="GT3832" s="77">
        <v>0</v>
      </c>
      <c r="GU3832" s="77">
        <v>0</v>
      </c>
      <c r="GV3832" s="77">
        <v>0</v>
      </c>
      <c r="GW3832" s="77">
        <v>5.5966209081309407E-2</v>
      </c>
      <c r="GX3832" s="77">
        <v>9.4279402057366277E-2</v>
      </c>
      <c r="GY3832" s="77">
        <v>5.5966209081309407E-2</v>
      </c>
      <c r="GZ3832" s="77">
        <v>9.4279402057366277E-2</v>
      </c>
    </row>
    <row r="3833" spans="187:208" x14ac:dyDescent="0.25">
      <c r="GE3833" s="77" t="s">
        <v>422</v>
      </c>
      <c r="GF3833" s="77" t="s">
        <v>155</v>
      </c>
      <c r="GG3833" s="77" t="s">
        <v>456</v>
      </c>
      <c r="GH3833" s="77" t="s">
        <v>439</v>
      </c>
      <c r="GI3833" s="77">
        <v>2025</v>
      </c>
      <c r="GJ3833" s="77" t="s">
        <v>305</v>
      </c>
      <c r="GK3833" s="77">
        <v>0.71896016785820405</v>
      </c>
      <c r="GL3833" s="77">
        <v>57.592095999999998</v>
      </c>
      <c r="GM3833" s="77">
        <v>2025</v>
      </c>
      <c r="GN3833" s="77" t="s">
        <v>175</v>
      </c>
      <c r="GO3833" s="77">
        <v>0.13250000000000001</v>
      </c>
      <c r="GP3833" s="77">
        <v>3</v>
      </c>
      <c r="GQ3833" s="77">
        <v>0</v>
      </c>
      <c r="GR3833" s="77" t="s">
        <v>423</v>
      </c>
      <c r="GS3833" s="77">
        <v>0</v>
      </c>
      <c r="GT3833" s="77">
        <v>0</v>
      </c>
      <c r="GU3833" s="77">
        <v>0</v>
      </c>
      <c r="GV3833" s="77">
        <v>0</v>
      </c>
      <c r="GW3833" s="77">
        <v>0</v>
      </c>
      <c r="GX3833" s="77">
        <v>0</v>
      </c>
      <c r="GY3833" s="77">
        <v>0.1527377521613833</v>
      </c>
      <c r="GZ3833" s="77">
        <v>0.1098123599322329</v>
      </c>
    </row>
    <row r="3834" spans="187:208" x14ac:dyDescent="0.25">
      <c r="GE3834" s="77" t="s">
        <v>425</v>
      </c>
      <c r="GF3834" s="77" t="s">
        <v>155</v>
      </c>
      <c r="GG3834" s="77" t="s">
        <v>456</v>
      </c>
      <c r="GH3834" s="77" t="s">
        <v>439</v>
      </c>
      <c r="GI3834" s="77">
        <v>2025</v>
      </c>
      <c r="GJ3834" s="77" t="s">
        <v>301</v>
      </c>
      <c r="GK3834" s="77">
        <v>3.071497198615122</v>
      </c>
      <c r="GL3834" s="77">
        <v>57.592095999999998</v>
      </c>
      <c r="GM3834" s="77">
        <v>2025</v>
      </c>
      <c r="GN3834" s="77" t="s">
        <v>175</v>
      </c>
      <c r="GO3834" s="77">
        <v>5.3000000000000005E-2</v>
      </c>
      <c r="GP3834" s="77">
        <v>3</v>
      </c>
      <c r="GQ3834" s="77">
        <v>0</v>
      </c>
      <c r="GR3834" s="77" t="s">
        <v>423</v>
      </c>
      <c r="GS3834" s="77">
        <v>0</v>
      </c>
      <c r="GT3834" s="77">
        <v>0</v>
      </c>
      <c r="GU3834" s="77">
        <v>0</v>
      </c>
      <c r="GV3834" s="77">
        <v>0</v>
      </c>
      <c r="GW3834" s="77">
        <v>0</v>
      </c>
      <c r="GX3834" s="77">
        <v>0</v>
      </c>
      <c r="GY3834" s="77">
        <v>5.5966209081309407E-2</v>
      </c>
      <c r="GZ3834" s="77">
        <v>0.17190005441035006</v>
      </c>
    </row>
    <row r="3835" spans="187:208" x14ac:dyDescent="0.25">
      <c r="GE3835" s="77" t="s">
        <v>427</v>
      </c>
      <c r="GF3835" s="77" t="s">
        <v>155</v>
      </c>
      <c r="GG3835" s="77" t="s">
        <v>456</v>
      </c>
      <c r="GH3835" s="77" t="s">
        <v>439</v>
      </c>
      <c r="GI3835" s="77">
        <v>2025</v>
      </c>
      <c r="GJ3835" s="77" t="s">
        <v>303</v>
      </c>
      <c r="GK3835" s="77">
        <v>1.6845772405344499</v>
      </c>
      <c r="GL3835" s="77">
        <v>57.592095999999998</v>
      </c>
      <c r="GM3835" s="77">
        <v>2025</v>
      </c>
      <c r="GN3835" s="77" t="s">
        <v>175</v>
      </c>
      <c r="GO3835" s="77">
        <v>5.3000000000000005E-2</v>
      </c>
      <c r="GP3835" s="77">
        <v>3</v>
      </c>
      <c r="GQ3835" s="77">
        <v>0</v>
      </c>
      <c r="GR3835" s="77" t="s">
        <v>423</v>
      </c>
      <c r="GS3835" s="77">
        <v>0</v>
      </c>
      <c r="GT3835" s="77">
        <v>0</v>
      </c>
      <c r="GU3835" s="77">
        <v>0</v>
      </c>
      <c r="GV3835" s="77">
        <v>0</v>
      </c>
      <c r="GW3835" s="77">
        <v>0</v>
      </c>
      <c r="GX3835" s="77">
        <v>0</v>
      </c>
      <c r="GY3835" s="77">
        <v>5.5966209081309407E-2</v>
      </c>
      <c r="GZ3835" s="77">
        <v>9.4279402057366277E-2</v>
      </c>
    </row>
    <row r="3836" spans="187:208" x14ac:dyDescent="0.25">
      <c r="GE3836" s="77" t="s">
        <v>422</v>
      </c>
      <c r="GF3836" s="77" t="s">
        <v>155</v>
      </c>
      <c r="GG3836" s="77" t="s">
        <v>456</v>
      </c>
      <c r="GH3836" s="77" t="s">
        <v>446</v>
      </c>
      <c r="GI3836" s="77">
        <v>2021</v>
      </c>
      <c r="GJ3836" s="77" t="s">
        <v>305</v>
      </c>
      <c r="GK3836" s="77">
        <v>3.6425060683954368E-2</v>
      </c>
      <c r="GL3836" s="77">
        <v>57.592095999999998</v>
      </c>
      <c r="GM3836" s="77">
        <v>2021</v>
      </c>
      <c r="GN3836" s="77" t="s">
        <v>175</v>
      </c>
      <c r="GO3836" s="77">
        <v>0.13250000000000001</v>
      </c>
      <c r="GP3836" s="77">
        <v>3</v>
      </c>
      <c r="GQ3836" s="77">
        <v>0</v>
      </c>
      <c r="GR3836" s="77" t="s">
        <v>423</v>
      </c>
      <c r="GS3836" s="77">
        <v>0.1527377521613833</v>
      </c>
      <c r="GT3836" s="77">
        <v>5.5634818912091693E-3</v>
      </c>
      <c r="GU3836" s="77">
        <v>0.1527377521613833</v>
      </c>
      <c r="GV3836" s="77">
        <v>5.5634818912091693E-3</v>
      </c>
      <c r="GW3836" s="77">
        <v>0</v>
      </c>
      <c r="GX3836" s="77">
        <v>0</v>
      </c>
      <c r="GY3836" s="77">
        <v>0</v>
      </c>
      <c r="GZ3836" s="77">
        <v>0</v>
      </c>
    </row>
    <row r="3837" spans="187:208" x14ac:dyDescent="0.25">
      <c r="GE3837" s="77" t="s">
        <v>425</v>
      </c>
      <c r="GF3837" s="77" t="s">
        <v>155</v>
      </c>
      <c r="GG3837" s="77" t="s">
        <v>456</v>
      </c>
      <c r="GH3837" s="77" t="s">
        <v>446</v>
      </c>
      <c r="GI3837" s="77">
        <v>2021</v>
      </c>
      <c r="GJ3837" s="77" t="s">
        <v>301</v>
      </c>
      <c r="GK3837" s="77">
        <v>1.580872452542864E-3</v>
      </c>
      <c r="GL3837" s="77">
        <v>57.592095999999998</v>
      </c>
      <c r="GM3837" s="77">
        <v>2021</v>
      </c>
      <c r="GN3837" s="77" t="s">
        <v>175</v>
      </c>
      <c r="GO3837" s="77">
        <v>5.3000000000000005E-2</v>
      </c>
      <c r="GP3837" s="77">
        <v>3</v>
      </c>
      <c r="GQ3837" s="77">
        <v>0</v>
      </c>
      <c r="GR3837" s="77" t="s">
        <v>423</v>
      </c>
      <c r="GS3837" s="77">
        <v>5.5966209081309407E-2</v>
      </c>
      <c r="GT3837" s="77">
        <v>8.8475438209896303E-5</v>
      </c>
      <c r="GU3837" s="77">
        <v>5.5966209081309407E-2</v>
      </c>
      <c r="GV3837" s="77">
        <v>8.8475438209896303E-5</v>
      </c>
      <c r="GW3837" s="77">
        <v>0</v>
      </c>
      <c r="GX3837" s="77">
        <v>0</v>
      </c>
      <c r="GY3837" s="77">
        <v>0</v>
      </c>
      <c r="GZ3837" s="77">
        <v>0</v>
      </c>
    </row>
    <row r="3838" spans="187:208" x14ac:dyDescent="0.25">
      <c r="GE3838" s="77" t="s">
        <v>427</v>
      </c>
      <c r="GF3838" s="77" t="s">
        <v>155</v>
      </c>
      <c r="GG3838" s="77" t="s">
        <v>456</v>
      </c>
      <c r="GH3838" s="77" t="s">
        <v>446</v>
      </c>
      <c r="GI3838" s="77">
        <v>2021</v>
      </c>
      <c r="GJ3838" s="77" t="s">
        <v>303</v>
      </c>
      <c r="GK3838" s="77">
        <v>3.9894642198450431E-2</v>
      </c>
      <c r="GL3838" s="77">
        <v>57.592095999999998</v>
      </c>
      <c r="GM3838" s="77">
        <v>2021</v>
      </c>
      <c r="GN3838" s="77" t="s">
        <v>175</v>
      </c>
      <c r="GO3838" s="77">
        <v>5.3000000000000005E-2</v>
      </c>
      <c r="GP3838" s="77">
        <v>3</v>
      </c>
      <c r="GQ3838" s="77">
        <v>0</v>
      </c>
      <c r="GR3838" s="77" t="s">
        <v>423</v>
      </c>
      <c r="GS3838" s="77">
        <v>5.5966209081309407E-2</v>
      </c>
      <c r="GT3838" s="77">
        <v>2.2327518865025058E-3</v>
      </c>
      <c r="GU3838" s="77">
        <v>5.5966209081309407E-2</v>
      </c>
      <c r="GV3838" s="77">
        <v>2.2327518865025058E-3</v>
      </c>
      <c r="GW3838" s="77">
        <v>0</v>
      </c>
      <c r="GX3838" s="77">
        <v>0</v>
      </c>
      <c r="GY3838" s="77">
        <v>0</v>
      </c>
      <c r="GZ3838" s="77">
        <v>0</v>
      </c>
    </row>
    <row r="3839" spans="187:208" x14ac:dyDescent="0.25">
      <c r="GE3839" s="77" t="s">
        <v>422</v>
      </c>
      <c r="GF3839" s="77" t="s">
        <v>155</v>
      </c>
      <c r="GG3839" s="77" t="s">
        <v>456</v>
      </c>
      <c r="GH3839" s="77" t="s">
        <v>446</v>
      </c>
      <c r="GI3839" s="77">
        <v>2022</v>
      </c>
      <c r="GJ3839" s="77" t="s">
        <v>305</v>
      </c>
      <c r="GK3839" s="77">
        <v>3.6425060683954368E-2</v>
      </c>
      <c r="GL3839" s="77">
        <v>57.592095999999998</v>
      </c>
      <c r="GM3839" s="77">
        <v>2022</v>
      </c>
      <c r="GN3839" s="77" t="s">
        <v>175</v>
      </c>
      <c r="GO3839" s="77">
        <v>0.13250000000000001</v>
      </c>
      <c r="GP3839" s="77">
        <v>3</v>
      </c>
      <c r="GQ3839" s="77">
        <v>0</v>
      </c>
      <c r="GR3839" s="77" t="s">
        <v>423</v>
      </c>
      <c r="GS3839" s="77">
        <v>0.1527377521613833</v>
      </c>
      <c r="GT3839" s="77">
        <v>5.5634818912091693E-3</v>
      </c>
      <c r="GU3839" s="77">
        <v>0.1527377521613833</v>
      </c>
      <c r="GV3839" s="77">
        <v>5.5634818912091693E-3</v>
      </c>
      <c r="GW3839" s="77">
        <v>0.1527377521613833</v>
      </c>
      <c r="GX3839" s="77">
        <v>5.5634818912091693E-3</v>
      </c>
      <c r="GY3839" s="77">
        <v>0</v>
      </c>
      <c r="GZ3839" s="77">
        <v>0</v>
      </c>
    </row>
    <row r="3840" spans="187:208" x14ac:dyDescent="0.25">
      <c r="GE3840" s="77" t="s">
        <v>425</v>
      </c>
      <c r="GF3840" s="77" t="s">
        <v>155</v>
      </c>
      <c r="GG3840" s="77" t="s">
        <v>456</v>
      </c>
      <c r="GH3840" s="77" t="s">
        <v>446</v>
      </c>
      <c r="GI3840" s="77">
        <v>2022</v>
      </c>
      <c r="GJ3840" s="77" t="s">
        <v>301</v>
      </c>
      <c r="GK3840" s="77">
        <v>1.580872452542864E-3</v>
      </c>
      <c r="GL3840" s="77">
        <v>57.592095999999998</v>
      </c>
      <c r="GM3840" s="77">
        <v>2022</v>
      </c>
      <c r="GN3840" s="77" t="s">
        <v>175</v>
      </c>
      <c r="GO3840" s="77">
        <v>5.3000000000000005E-2</v>
      </c>
      <c r="GP3840" s="77">
        <v>3</v>
      </c>
      <c r="GQ3840" s="77">
        <v>0</v>
      </c>
      <c r="GR3840" s="77" t="s">
        <v>423</v>
      </c>
      <c r="GS3840" s="77">
        <v>5.5966209081309407E-2</v>
      </c>
      <c r="GT3840" s="77">
        <v>8.8475438209896303E-5</v>
      </c>
      <c r="GU3840" s="77">
        <v>5.5966209081309407E-2</v>
      </c>
      <c r="GV3840" s="77">
        <v>8.8475438209896303E-5</v>
      </c>
      <c r="GW3840" s="77">
        <v>5.5966209081309407E-2</v>
      </c>
      <c r="GX3840" s="77">
        <v>8.8475438209896303E-5</v>
      </c>
      <c r="GY3840" s="77">
        <v>0</v>
      </c>
      <c r="GZ3840" s="77">
        <v>0</v>
      </c>
    </row>
    <row r="3841" spans="187:208" x14ac:dyDescent="0.25">
      <c r="GE3841" s="77" t="s">
        <v>427</v>
      </c>
      <c r="GF3841" s="77" t="s">
        <v>155</v>
      </c>
      <c r="GG3841" s="77" t="s">
        <v>456</v>
      </c>
      <c r="GH3841" s="77" t="s">
        <v>446</v>
      </c>
      <c r="GI3841" s="77">
        <v>2022</v>
      </c>
      <c r="GJ3841" s="77" t="s">
        <v>303</v>
      </c>
      <c r="GK3841" s="77">
        <v>3.9894642198450431E-2</v>
      </c>
      <c r="GL3841" s="77">
        <v>57.592095999999998</v>
      </c>
      <c r="GM3841" s="77">
        <v>2022</v>
      </c>
      <c r="GN3841" s="77" t="s">
        <v>175</v>
      </c>
      <c r="GO3841" s="77">
        <v>5.3000000000000005E-2</v>
      </c>
      <c r="GP3841" s="77">
        <v>3</v>
      </c>
      <c r="GQ3841" s="77">
        <v>0</v>
      </c>
      <c r="GR3841" s="77" t="s">
        <v>423</v>
      </c>
      <c r="GS3841" s="77">
        <v>5.5966209081309407E-2</v>
      </c>
      <c r="GT3841" s="77">
        <v>2.2327518865025058E-3</v>
      </c>
      <c r="GU3841" s="77">
        <v>5.5966209081309407E-2</v>
      </c>
      <c r="GV3841" s="77">
        <v>2.2327518865025058E-3</v>
      </c>
      <c r="GW3841" s="77">
        <v>5.5966209081309407E-2</v>
      </c>
      <c r="GX3841" s="77">
        <v>2.2327518865025058E-3</v>
      </c>
      <c r="GY3841" s="77">
        <v>0</v>
      </c>
      <c r="GZ3841" s="77">
        <v>0</v>
      </c>
    </row>
    <row r="3842" spans="187:208" x14ac:dyDescent="0.25">
      <c r="GE3842" s="77" t="s">
        <v>422</v>
      </c>
      <c r="GF3842" s="77" t="s">
        <v>155</v>
      </c>
      <c r="GG3842" s="77" t="s">
        <v>456</v>
      </c>
      <c r="GH3842" s="77" t="s">
        <v>446</v>
      </c>
      <c r="GI3842" s="77">
        <v>2023</v>
      </c>
      <c r="GJ3842" s="77" t="s">
        <v>305</v>
      </c>
      <c r="GK3842" s="77">
        <v>3.7590224611390582E-2</v>
      </c>
      <c r="GL3842" s="77">
        <v>57.592095999999998</v>
      </c>
      <c r="GM3842" s="77">
        <v>2023</v>
      </c>
      <c r="GN3842" s="77" t="s">
        <v>175</v>
      </c>
      <c r="GO3842" s="77">
        <v>0.13250000000000001</v>
      </c>
      <c r="GP3842" s="77">
        <v>3</v>
      </c>
      <c r="GQ3842" s="77">
        <v>0</v>
      </c>
      <c r="GR3842" s="77" t="s">
        <v>423</v>
      </c>
      <c r="GS3842" s="77">
        <v>0</v>
      </c>
      <c r="GT3842" s="77">
        <v>0</v>
      </c>
      <c r="GU3842" s="77">
        <v>0.1527377521613833</v>
      </c>
      <c r="GV3842" s="77">
        <v>5.7414464103853055E-3</v>
      </c>
      <c r="GW3842" s="77">
        <v>0.1527377521613833</v>
      </c>
      <c r="GX3842" s="77">
        <v>5.7414464103853055E-3</v>
      </c>
      <c r="GY3842" s="77">
        <v>0.1527377521613833</v>
      </c>
      <c r="GZ3842" s="77">
        <v>5.7414464103853055E-3</v>
      </c>
    </row>
    <row r="3843" spans="187:208" x14ac:dyDescent="0.25">
      <c r="GE3843" s="77" t="s">
        <v>425</v>
      </c>
      <c r="GF3843" s="77" t="s">
        <v>155</v>
      </c>
      <c r="GG3843" s="77" t="s">
        <v>456</v>
      </c>
      <c r="GH3843" s="77" t="s">
        <v>446</v>
      </c>
      <c r="GI3843" s="77">
        <v>2023</v>
      </c>
      <c r="GJ3843" s="77" t="s">
        <v>301</v>
      </c>
      <c r="GK3843" s="77">
        <v>1.6314334115686961E-3</v>
      </c>
      <c r="GL3843" s="77">
        <v>57.592095999999998</v>
      </c>
      <c r="GM3843" s="77">
        <v>2023</v>
      </c>
      <c r="GN3843" s="77" t="s">
        <v>175</v>
      </c>
      <c r="GO3843" s="77">
        <v>5.3000000000000005E-2</v>
      </c>
      <c r="GP3843" s="77">
        <v>3</v>
      </c>
      <c r="GQ3843" s="77">
        <v>0</v>
      </c>
      <c r="GR3843" s="77" t="s">
        <v>423</v>
      </c>
      <c r="GS3843" s="77">
        <v>0</v>
      </c>
      <c r="GT3843" s="77">
        <v>0</v>
      </c>
      <c r="GU3843" s="77">
        <v>5.5966209081309407E-2</v>
      </c>
      <c r="GV3843" s="77">
        <v>9.1305143414087539E-5</v>
      </c>
      <c r="GW3843" s="77">
        <v>5.5966209081309407E-2</v>
      </c>
      <c r="GX3843" s="77">
        <v>9.1305143414087539E-5</v>
      </c>
      <c r="GY3843" s="77">
        <v>5.5966209081309407E-2</v>
      </c>
      <c r="GZ3843" s="77">
        <v>9.1305143414087539E-5</v>
      </c>
    </row>
    <row r="3844" spans="187:208" x14ac:dyDescent="0.25">
      <c r="GE3844" s="77" t="s">
        <v>427</v>
      </c>
      <c r="GF3844" s="77" t="s">
        <v>155</v>
      </c>
      <c r="GG3844" s="77" t="s">
        <v>456</v>
      </c>
      <c r="GH3844" s="77" t="s">
        <v>446</v>
      </c>
      <c r="GI3844" s="77">
        <v>2023</v>
      </c>
      <c r="GJ3844" s="77" t="s">
        <v>303</v>
      </c>
      <c r="GK3844" s="77">
        <v>4.1186611014017348E-2</v>
      </c>
      <c r="GL3844" s="77">
        <v>57.592095999999998</v>
      </c>
      <c r="GM3844" s="77">
        <v>2023</v>
      </c>
      <c r="GN3844" s="77" t="s">
        <v>175</v>
      </c>
      <c r="GO3844" s="77">
        <v>5.3000000000000005E-2</v>
      </c>
      <c r="GP3844" s="77">
        <v>3</v>
      </c>
      <c r="GQ3844" s="77">
        <v>0</v>
      </c>
      <c r="GR3844" s="77" t="s">
        <v>423</v>
      </c>
      <c r="GS3844" s="77">
        <v>0</v>
      </c>
      <c r="GT3844" s="77">
        <v>0</v>
      </c>
      <c r="GU3844" s="77">
        <v>5.5966209081309407E-2</v>
      </c>
      <c r="GV3844" s="77">
        <v>2.3050584833610556E-3</v>
      </c>
      <c r="GW3844" s="77">
        <v>5.5966209081309407E-2</v>
      </c>
      <c r="GX3844" s="77">
        <v>2.3050584833610556E-3</v>
      </c>
      <c r="GY3844" s="77">
        <v>5.5966209081309407E-2</v>
      </c>
      <c r="GZ3844" s="77">
        <v>2.3050584833610556E-3</v>
      </c>
    </row>
    <row r="3845" spans="187:208" x14ac:dyDescent="0.25">
      <c r="GE3845" s="77" t="s">
        <v>422</v>
      </c>
      <c r="GF3845" s="77" t="s">
        <v>155</v>
      </c>
      <c r="GG3845" s="77" t="s">
        <v>456</v>
      </c>
      <c r="GH3845" s="77" t="s">
        <v>446</v>
      </c>
      <c r="GI3845" s="77">
        <v>2024</v>
      </c>
      <c r="GJ3845" s="77" t="s">
        <v>305</v>
      </c>
      <c r="GK3845" s="77">
        <v>3.7590224611390582E-2</v>
      </c>
      <c r="GL3845" s="77">
        <v>57.592095999999998</v>
      </c>
      <c r="GM3845" s="77">
        <v>2024</v>
      </c>
      <c r="GN3845" s="77" t="s">
        <v>175</v>
      </c>
      <c r="GO3845" s="77">
        <v>0.13250000000000001</v>
      </c>
      <c r="GP3845" s="77">
        <v>3</v>
      </c>
      <c r="GQ3845" s="77">
        <v>0</v>
      </c>
      <c r="GR3845" s="77" t="s">
        <v>423</v>
      </c>
      <c r="GS3845" s="77">
        <v>0</v>
      </c>
      <c r="GT3845" s="77">
        <v>0</v>
      </c>
      <c r="GU3845" s="77">
        <v>0</v>
      </c>
      <c r="GV3845" s="77">
        <v>0</v>
      </c>
      <c r="GW3845" s="77">
        <v>0.1527377521613833</v>
      </c>
      <c r="GX3845" s="77">
        <v>5.7414464103853055E-3</v>
      </c>
      <c r="GY3845" s="77">
        <v>0.1527377521613833</v>
      </c>
      <c r="GZ3845" s="77">
        <v>5.7414464103853055E-3</v>
      </c>
    </row>
    <row r="3846" spans="187:208" x14ac:dyDescent="0.25">
      <c r="GE3846" s="77" t="s">
        <v>425</v>
      </c>
      <c r="GF3846" s="77" t="s">
        <v>155</v>
      </c>
      <c r="GG3846" s="77" t="s">
        <v>456</v>
      </c>
      <c r="GH3846" s="77" t="s">
        <v>446</v>
      </c>
      <c r="GI3846" s="77">
        <v>2024</v>
      </c>
      <c r="GJ3846" s="77" t="s">
        <v>301</v>
      </c>
      <c r="GK3846" s="77">
        <v>1.6314334115686961E-3</v>
      </c>
      <c r="GL3846" s="77">
        <v>57.592095999999998</v>
      </c>
      <c r="GM3846" s="77">
        <v>2024</v>
      </c>
      <c r="GN3846" s="77" t="s">
        <v>175</v>
      </c>
      <c r="GO3846" s="77">
        <v>5.3000000000000005E-2</v>
      </c>
      <c r="GP3846" s="77">
        <v>3</v>
      </c>
      <c r="GQ3846" s="77">
        <v>0</v>
      </c>
      <c r="GR3846" s="77" t="s">
        <v>423</v>
      </c>
      <c r="GS3846" s="77">
        <v>0</v>
      </c>
      <c r="GT3846" s="77">
        <v>0</v>
      </c>
      <c r="GU3846" s="77">
        <v>0</v>
      </c>
      <c r="GV3846" s="77">
        <v>0</v>
      </c>
      <c r="GW3846" s="77">
        <v>5.5966209081309407E-2</v>
      </c>
      <c r="GX3846" s="77">
        <v>9.1305143414087539E-5</v>
      </c>
      <c r="GY3846" s="77">
        <v>5.5966209081309407E-2</v>
      </c>
      <c r="GZ3846" s="77">
        <v>9.1305143414087539E-5</v>
      </c>
    </row>
    <row r="3847" spans="187:208" x14ac:dyDescent="0.25">
      <c r="GE3847" s="77" t="s">
        <v>427</v>
      </c>
      <c r="GF3847" s="77" t="s">
        <v>155</v>
      </c>
      <c r="GG3847" s="77" t="s">
        <v>456</v>
      </c>
      <c r="GH3847" s="77" t="s">
        <v>446</v>
      </c>
      <c r="GI3847" s="77">
        <v>2024</v>
      </c>
      <c r="GJ3847" s="77" t="s">
        <v>303</v>
      </c>
      <c r="GK3847" s="77">
        <v>4.1186611014017348E-2</v>
      </c>
      <c r="GL3847" s="77">
        <v>57.592095999999998</v>
      </c>
      <c r="GM3847" s="77">
        <v>2024</v>
      </c>
      <c r="GN3847" s="77" t="s">
        <v>175</v>
      </c>
      <c r="GO3847" s="77">
        <v>5.3000000000000005E-2</v>
      </c>
      <c r="GP3847" s="77">
        <v>3</v>
      </c>
      <c r="GQ3847" s="77">
        <v>0</v>
      </c>
      <c r="GR3847" s="77" t="s">
        <v>423</v>
      </c>
      <c r="GS3847" s="77">
        <v>0</v>
      </c>
      <c r="GT3847" s="77">
        <v>0</v>
      </c>
      <c r="GU3847" s="77">
        <v>0</v>
      </c>
      <c r="GV3847" s="77">
        <v>0</v>
      </c>
      <c r="GW3847" s="77">
        <v>5.5966209081309407E-2</v>
      </c>
      <c r="GX3847" s="77">
        <v>2.3050584833610556E-3</v>
      </c>
      <c r="GY3847" s="77">
        <v>5.5966209081309407E-2</v>
      </c>
      <c r="GZ3847" s="77">
        <v>2.3050584833610556E-3</v>
      </c>
    </row>
    <row r="3848" spans="187:208" x14ac:dyDescent="0.25">
      <c r="GE3848" s="77" t="s">
        <v>422</v>
      </c>
      <c r="GF3848" s="77" t="s">
        <v>155</v>
      </c>
      <c r="GG3848" s="77" t="s">
        <v>456</v>
      </c>
      <c r="GH3848" s="77" t="s">
        <v>446</v>
      </c>
      <c r="GI3848" s="77">
        <v>2025</v>
      </c>
      <c r="GJ3848" s="77" t="s">
        <v>305</v>
      </c>
      <c r="GK3848" s="77">
        <v>3.7590224611390582E-2</v>
      </c>
      <c r="GL3848" s="77">
        <v>57.592095999999998</v>
      </c>
      <c r="GM3848" s="77">
        <v>2025</v>
      </c>
      <c r="GN3848" s="77" t="s">
        <v>175</v>
      </c>
      <c r="GO3848" s="77">
        <v>0.13250000000000001</v>
      </c>
      <c r="GP3848" s="77">
        <v>3</v>
      </c>
      <c r="GQ3848" s="77">
        <v>0</v>
      </c>
      <c r="GR3848" s="77" t="s">
        <v>423</v>
      </c>
      <c r="GS3848" s="77">
        <v>0</v>
      </c>
      <c r="GT3848" s="77">
        <v>0</v>
      </c>
      <c r="GU3848" s="77">
        <v>0</v>
      </c>
      <c r="GV3848" s="77">
        <v>0</v>
      </c>
      <c r="GW3848" s="77">
        <v>0</v>
      </c>
      <c r="GX3848" s="77">
        <v>0</v>
      </c>
      <c r="GY3848" s="77">
        <v>0.1527377521613833</v>
      </c>
      <c r="GZ3848" s="77">
        <v>5.7414464103853055E-3</v>
      </c>
    </row>
    <row r="3849" spans="187:208" x14ac:dyDescent="0.25">
      <c r="GE3849" s="77" t="s">
        <v>425</v>
      </c>
      <c r="GF3849" s="77" t="s">
        <v>155</v>
      </c>
      <c r="GG3849" s="77" t="s">
        <v>456</v>
      </c>
      <c r="GH3849" s="77" t="s">
        <v>446</v>
      </c>
      <c r="GI3849" s="77">
        <v>2025</v>
      </c>
      <c r="GJ3849" s="77" t="s">
        <v>301</v>
      </c>
      <c r="GK3849" s="77">
        <v>1.6314334115686961E-3</v>
      </c>
      <c r="GL3849" s="77">
        <v>57.592095999999998</v>
      </c>
      <c r="GM3849" s="77">
        <v>2025</v>
      </c>
      <c r="GN3849" s="77" t="s">
        <v>175</v>
      </c>
      <c r="GO3849" s="77">
        <v>5.3000000000000005E-2</v>
      </c>
      <c r="GP3849" s="77">
        <v>3</v>
      </c>
      <c r="GQ3849" s="77">
        <v>0</v>
      </c>
      <c r="GR3849" s="77" t="s">
        <v>423</v>
      </c>
      <c r="GS3849" s="77">
        <v>0</v>
      </c>
      <c r="GT3849" s="77">
        <v>0</v>
      </c>
      <c r="GU3849" s="77">
        <v>0</v>
      </c>
      <c r="GV3849" s="77">
        <v>0</v>
      </c>
      <c r="GW3849" s="77">
        <v>0</v>
      </c>
      <c r="GX3849" s="77">
        <v>0</v>
      </c>
      <c r="GY3849" s="77">
        <v>5.5966209081309407E-2</v>
      </c>
      <c r="GZ3849" s="77">
        <v>9.1305143414087539E-5</v>
      </c>
    </row>
    <row r="3850" spans="187:208" x14ac:dyDescent="0.25">
      <c r="GE3850" s="77" t="s">
        <v>427</v>
      </c>
      <c r="GF3850" s="77" t="s">
        <v>155</v>
      </c>
      <c r="GG3850" s="77" t="s">
        <v>456</v>
      </c>
      <c r="GH3850" s="77" t="s">
        <v>446</v>
      </c>
      <c r="GI3850" s="77">
        <v>2025</v>
      </c>
      <c r="GJ3850" s="77" t="s">
        <v>303</v>
      </c>
      <c r="GK3850" s="77">
        <v>4.1186611014017348E-2</v>
      </c>
      <c r="GL3850" s="77">
        <v>57.592095999999998</v>
      </c>
      <c r="GM3850" s="77">
        <v>2025</v>
      </c>
      <c r="GN3850" s="77" t="s">
        <v>175</v>
      </c>
      <c r="GO3850" s="77">
        <v>5.3000000000000005E-2</v>
      </c>
      <c r="GP3850" s="77">
        <v>3</v>
      </c>
      <c r="GQ3850" s="77">
        <v>0</v>
      </c>
      <c r="GR3850" s="77" t="s">
        <v>423</v>
      </c>
      <c r="GS3850" s="77">
        <v>0</v>
      </c>
      <c r="GT3850" s="77">
        <v>0</v>
      </c>
      <c r="GU3850" s="77">
        <v>0</v>
      </c>
      <c r="GV3850" s="77">
        <v>0</v>
      </c>
      <c r="GW3850" s="77">
        <v>0</v>
      </c>
      <c r="GX3850" s="77">
        <v>0</v>
      </c>
      <c r="GY3850" s="77">
        <v>5.5966209081309407E-2</v>
      </c>
      <c r="GZ3850" s="77">
        <v>2.3050584833610556E-3</v>
      </c>
    </row>
    <row r="3851" spans="187:208" x14ac:dyDescent="0.25">
      <c r="GE3851" s="77" t="s">
        <v>422</v>
      </c>
      <c r="GF3851" s="77" t="s">
        <v>155</v>
      </c>
      <c r="GG3851" s="77" t="s">
        <v>456</v>
      </c>
      <c r="GH3851" s="77" t="s">
        <v>453</v>
      </c>
      <c r="GI3851" s="77">
        <v>2021</v>
      </c>
      <c r="GJ3851" s="77" t="s">
        <v>305</v>
      </c>
      <c r="GK3851" s="77">
        <v>222.2294216278315</v>
      </c>
      <c r="GL3851" s="77">
        <v>57.592095999999998</v>
      </c>
      <c r="GM3851" s="77">
        <v>2021</v>
      </c>
      <c r="GN3851" s="77" t="s">
        <v>175</v>
      </c>
      <c r="GO3851" s="77">
        <v>0.13250000000000001</v>
      </c>
      <c r="GP3851" s="77">
        <v>3</v>
      </c>
      <c r="GQ3851" s="77">
        <v>0</v>
      </c>
      <c r="GR3851" s="77" t="s">
        <v>423</v>
      </c>
      <c r="GS3851" s="77">
        <v>0.1527377521613833</v>
      </c>
      <c r="GT3851" s="77">
        <v>33.942822323559284</v>
      </c>
      <c r="GU3851" s="77">
        <v>0.1527377521613833</v>
      </c>
      <c r="GV3851" s="77">
        <v>33.942822323559284</v>
      </c>
      <c r="GW3851" s="77">
        <v>0</v>
      </c>
      <c r="GX3851" s="77">
        <v>0</v>
      </c>
      <c r="GY3851" s="77">
        <v>0</v>
      </c>
      <c r="GZ3851" s="77">
        <v>0</v>
      </c>
    </row>
    <row r="3852" spans="187:208" x14ac:dyDescent="0.25">
      <c r="GE3852" s="77" t="s">
        <v>425</v>
      </c>
      <c r="GF3852" s="77" t="s">
        <v>155</v>
      </c>
      <c r="GG3852" s="77" t="s">
        <v>456</v>
      </c>
      <c r="GH3852" s="77" t="s">
        <v>453</v>
      </c>
      <c r="GI3852" s="77">
        <v>2021</v>
      </c>
      <c r="GJ3852" s="77" t="s">
        <v>301</v>
      </c>
      <c r="GK3852" s="77">
        <v>8585.72280924798</v>
      </c>
      <c r="GL3852" s="77">
        <v>57.592095999999998</v>
      </c>
      <c r="GM3852" s="77">
        <v>2021</v>
      </c>
      <c r="GN3852" s="77" t="s">
        <v>175</v>
      </c>
      <c r="GO3852" s="77">
        <v>5.3000000000000005E-2</v>
      </c>
      <c r="GP3852" s="77">
        <v>3</v>
      </c>
      <c r="GQ3852" s="77">
        <v>0</v>
      </c>
      <c r="GR3852" s="77" t="s">
        <v>423</v>
      </c>
      <c r="GS3852" s="77">
        <v>5.5966209081309407E-2</v>
      </c>
      <c r="GT3852" s="77">
        <v>480.5103578565396</v>
      </c>
      <c r="GU3852" s="77">
        <v>5.5966209081309407E-2</v>
      </c>
      <c r="GV3852" s="77">
        <v>480.5103578565396</v>
      </c>
      <c r="GW3852" s="77">
        <v>0</v>
      </c>
      <c r="GX3852" s="77">
        <v>0</v>
      </c>
      <c r="GY3852" s="77">
        <v>0</v>
      </c>
      <c r="GZ3852" s="77">
        <v>0</v>
      </c>
    </row>
    <row r="3853" spans="187:208" x14ac:dyDescent="0.25">
      <c r="GE3853" s="77" t="s">
        <v>427</v>
      </c>
      <c r="GF3853" s="77" t="s">
        <v>155</v>
      </c>
      <c r="GG3853" s="77" t="s">
        <v>456</v>
      </c>
      <c r="GH3853" s="77" t="s">
        <v>453</v>
      </c>
      <c r="GI3853" s="77">
        <v>2021</v>
      </c>
      <c r="GJ3853" s="77" t="s">
        <v>303</v>
      </c>
      <c r="GK3853" s="77">
        <v>5338.1784104567669</v>
      </c>
      <c r="GL3853" s="77">
        <v>57.592095999999998</v>
      </c>
      <c r="GM3853" s="77">
        <v>2021</v>
      </c>
      <c r="GN3853" s="77" t="s">
        <v>175</v>
      </c>
      <c r="GO3853" s="77">
        <v>5.3000000000000005E-2</v>
      </c>
      <c r="GP3853" s="77">
        <v>3</v>
      </c>
      <c r="GQ3853" s="77">
        <v>0</v>
      </c>
      <c r="GR3853" s="77" t="s">
        <v>423</v>
      </c>
      <c r="GS3853" s="77">
        <v>5.5966209081309407E-2</v>
      </c>
      <c r="GT3853" s="77">
        <v>298.75760903295532</v>
      </c>
      <c r="GU3853" s="77">
        <v>5.5966209081309407E-2</v>
      </c>
      <c r="GV3853" s="77">
        <v>298.75760903295532</v>
      </c>
      <c r="GW3853" s="77">
        <v>0</v>
      </c>
      <c r="GX3853" s="77">
        <v>0</v>
      </c>
      <c r="GY3853" s="77">
        <v>0</v>
      </c>
      <c r="GZ3853" s="77">
        <v>0</v>
      </c>
    </row>
    <row r="3854" spans="187:208" x14ac:dyDescent="0.25">
      <c r="GE3854" s="77" t="s">
        <v>422</v>
      </c>
      <c r="GF3854" s="77" t="s">
        <v>155</v>
      </c>
      <c r="GG3854" s="77" t="s">
        <v>456</v>
      </c>
      <c r="GH3854" s="77" t="s">
        <v>453</v>
      </c>
      <c r="GI3854" s="77">
        <v>2022</v>
      </c>
      <c r="GJ3854" s="77" t="s">
        <v>305</v>
      </c>
      <c r="GK3854" s="77">
        <v>222.2294216278315</v>
      </c>
      <c r="GL3854" s="77">
        <v>57.592095999999998</v>
      </c>
      <c r="GM3854" s="77">
        <v>2022</v>
      </c>
      <c r="GN3854" s="77" t="s">
        <v>175</v>
      </c>
      <c r="GO3854" s="77">
        <v>0.13250000000000001</v>
      </c>
      <c r="GP3854" s="77">
        <v>3</v>
      </c>
      <c r="GQ3854" s="77">
        <v>0</v>
      </c>
      <c r="GR3854" s="77" t="s">
        <v>423</v>
      </c>
      <c r="GS3854" s="77">
        <v>0.1527377521613833</v>
      </c>
      <c r="GT3854" s="77">
        <v>33.942822323559284</v>
      </c>
      <c r="GU3854" s="77">
        <v>0.1527377521613833</v>
      </c>
      <c r="GV3854" s="77">
        <v>33.942822323559284</v>
      </c>
      <c r="GW3854" s="77">
        <v>0.1527377521613833</v>
      </c>
      <c r="GX3854" s="77">
        <v>33.942822323559284</v>
      </c>
      <c r="GY3854" s="77">
        <v>0</v>
      </c>
      <c r="GZ3854" s="77">
        <v>0</v>
      </c>
    </row>
    <row r="3855" spans="187:208" x14ac:dyDescent="0.25">
      <c r="GE3855" s="77" t="s">
        <v>425</v>
      </c>
      <c r="GF3855" s="77" t="s">
        <v>155</v>
      </c>
      <c r="GG3855" s="77" t="s">
        <v>456</v>
      </c>
      <c r="GH3855" s="77" t="s">
        <v>453</v>
      </c>
      <c r="GI3855" s="77">
        <v>2022</v>
      </c>
      <c r="GJ3855" s="77" t="s">
        <v>301</v>
      </c>
      <c r="GK3855" s="77">
        <v>8585.72280924798</v>
      </c>
      <c r="GL3855" s="77">
        <v>57.592095999999998</v>
      </c>
      <c r="GM3855" s="77">
        <v>2022</v>
      </c>
      <c r="GN3855" s="77" t="s">
        <v>175</v>
      </c>
      <c r="GO3855" s="77">
        <v>5.3000000000000005E-2</v>
      </c>
      <c r="GP3855" s="77">
        <v>3</v>
      </c>
      <c r="GQ3855" s="77">
        <v>0</v>
      </c>
      <c r="GR3855" s="77" t="s">
        <v>423</v>
      </c>
      <c r="GS3855" s="77">
        <v>5.5966209081309407E-2</v>
      </c>
      <c r="GT3855" s="77">
        <v>480.5103578565396</v>
      </c>
      <c r="GU3855" s="77">
        <v>5.5966209081309407E-2</v>
      </c>
      <c r="GV3855" s="77">
        <v>480.5103578565396</v>
      </c>
      <c r="GW3855" s="77">
        <v>5.5966209081309407E-2</v>
      </c>
      <c r="GX3855" s="77">
        <v>480.5103578565396</v>
      </c>
      <c r="GY3855" s="77">
        <v>0</v>
      </c>
      <c r="GZ3855" s="77">
        <v>0</v>
      </c>
    </row>
    <row r="3856" spans="187:208" x14ac:dyDescent="0.25">
      <c r="GE3856" s="77" t="s">
        <v>427</v>
      </c>
      <c r="GF3856" s="77" t="s">
        <v>155</v>
      </c>
      <c r="GG3856" s="77" t="s">
        <v>456</v>
      </c>
      <c r="GH3856" s="77" t="s">
        <v>453</v>
      </c>
      <c r="GI3856" s="77">
        <v>2022</v>
      </c>
      <c r="GJ3856" s="77" t="s">
        <v>303</v>
      </c>
      <c r="GK3856" s="77">
        <v>5338.1784104567669</v>
      </c>
      <c r="GL3856" s="77">
        <v>57.592095999999998</v>
      </c>
      <c r="GM3856" s="77">
        <v>2022</v>
      </c>
      <c r="GN3856" s="77" t="s">
        <v>175</v>
      </c>
      <c r="GO3856" s="77">
        <v>5.3000000000000005E-2</v>
      </c>
      <c r="GP3856" s="77">
        <v>3</v>
      </c>
      <c r="GQ3856" s="77">
        <v>0</v>
      </c>
      <c r="GR3856" s="77" t="s">
        <v>423</v>
      </c>
      <c r="GS3856" s="77">
        <v>5.5966209081309407E-2</v>
      </c>
      <c r="GT3856" s="77">
        <v>298.75760903295532</v>
      </c>
      <c r="GU3856" s="77">
        <v>5.5966209081309407E-2</v>
      </c>
      <c r="GV3856" s="77">
        <v>298.75760903295532</v>
      </c>
      <c r="GW3856" s="77">
        <v>5.5966209081309407E-2</v>
      </c>
      <c r="GX3856" s="77">
        <v>298.75760903295532</v>
      </c>
      <c r="GY3856" s="77">
        <v>0</v>
      </c>
      <c r="GZ3856" s="77">
        <v>0</v>
      </c>
    </row>
    <row r="3857" spans="187:208" x14ac:dyDescent="0.25">
      <c r="GE3857" s="77" t="s">
        <v>422</v>
      </c>
      <c r="GF3857" s="77" t="s">
        <v>155</v>
      </c>
      <c r="GG3857" s="77" t="s">
        <v>456</v>
      </c>
      <c r="GH3857" s="77" t="s">
        <v>453</v>
      </c>
      <c r="GI3857" s="77">
        <v>2023</v>
      </c>
      <c r="GJ3857" s="77" t="s">
        <v>305</v>
      </c>
      <c r="GK3857" s="77">
        <v>233.23007680794021</v>
      </c>
      <c r="GL3857" s="77">
        <v>57.592095999999998</v>
      </c>
      <c r="GM3857" s="77">
        <v>2023</v>
      </c>
      <c r="GN3857" s="77" t="s">
        <v>175</v>
      </c>
      <c r="GO3857" s="77">
        <v>0.13250000000000001</v>
      </c>
      <c r="GP3857" s="77">
        <v>3</v>
      </c>
      <c r="GQ3857" s="77">
        <v>0</v>
      </c>
      <c r="GR3857" s="77" t="s">
        <v>423</v>
      </c>
      <c r="GS3857" s="77">
        <v>0</v>
      </c>
      <c r="GT3857" s="77">
        <v>0</v>
      </c>
      <c r="GU3857" s="77">
        <v>0.1527377521613833</v>
      </c>
      <c r="GV3857" s="77">
        <v>35.623037668071561</v>
      </c>
      <c r="GW3857" s="77">
        <v>0.1527377521613833</v>
      </c>
      <c r="GX3857" s="77">
        <v>35.623037668071561</v>
      </c>
      <c r="GY3857" s="77">
        <v>0.1527377521613833</v>
      </c>
      <c r="GZ3857" s="77">
        <v>35.623037668071561</v>
      </c>
    </row>
    <row r="3858" spans="187:208" x14ac:dyDescent="0.25">
      <c r="GE3858" s="77" t="s">
        <v>425</v>
      </c>
      <c r="GF3858" s="77" t="s">
        <v>155</v>
      </c>
      <c r="GG3858" s="77" t="s">
        <v>456</v>
      </c>
      <c r="GH3858" s="77" t="s">
        <v>453</v>
      </c>
      <c r="GI3858" s="77">
        <v>2023</v>
      </c>
      <c r="GJ3858" s="77" t="s">
        <v>301</v>
      </c>
      <c r="GK3858" s="77">
        <v>8896.5159934286312</v>
      </c>
      <c r="GL3858" s="77">
        <v>57.592095999999998</v>
      </c>
      <c r="GM3858" s="77">
        <v>2023</v>
      </c>
      <c r="GN3858" s="77" t="s">
        <v>175</v>
      </c>
      <c r="GO3858" s="77">
        <v>5.3000000000000005E-2</v>
      </c>
      <c r="GP3858" s="77">
        <v>3</v>
      </c>
      <c r="GQ3858" s="77">
        <v>0</v>
      </c>
      <c r="GR3858" s="77" t="s">
        <v>423</v>
      </c>
      <c r="GS3858" s="77">
        <v>0</v>
      </c>
      <c r="GT3858" s="77">
        <v>0</v>
      </c>
      <c r="GU3858" s="77">
        <v>5.5966209081309407E-2</v>
      </c>
      <c r="GV3858" s="77">
        <v>497.90427418343984</v>
      </c>
      <c r="GW3858" s="77">
        <v>5.5966209081309407E-2</v>
      </c>
      <c r="GX3858" s="77">
        <v>497.90427418343984</v>
      </c>
      <c r="GY3858" s="77">
        <v>5.5966209081309407E-2</v>
      </c>
      <c r="GZ3858" s="77">
        <v>497.90427418343984</v>
      </c>
    </row>
    <row r="3859" spans="187:208" x14ac:dyDescent="0.25">
      <c r="GE3859" s="77" t="s">
        <v>427</v>
      </c>
      <c r="GF3859" s="77" t="s">
        <v>155</v>
      </c>
      <c r="GG3859" s="77" t="s">
        <v>456</v>
      </c>
      <c r="GH3859" s="77" t="s">
        <v>453</v>
      </c>
      <c r="GI3859" s="77">
        <v>2023</v>
      </c>
      <c r="GJ3859" s="77" t="s">
        <v>303</v>
      </c>
      <c r="GK3859" s="77">
        <v>5534.8914862001147</v>
      </c>
      <c r="GL3859" s="77">
        <v>57.592095999999998</v>
      </c>
      <c r="GM3859" s="77">
        <v>2023</v>
      </c>
      <c r="GN3859" s="77" t="s">
        <v>175</v>
      </c>
      <c r="GO3859" s="77">
        <v>5.3000000000000005E-2</v>
      </c>
      <c r="GP3859" s="77">
        <v>3</v>
      </c>
      <c r="GQ3859" s="77">
        <v>0</v>
      </c>
      <c r="GR3859" s="77" t="s">
        <v>423</v>
      </c>
      <c r="GS3859" s="77">
        <v>0</v>
      </c>
      <c r="GT3859" s="77">
        <v>0</v>
      </c>
      <c r="GU3859" s="77">
        <v>5.5966209081309407E-2</v>
      </c>
      <c r="GV3859" s="77">
        <v>309.76689415903496</v>
      </c>
      <c r="GW3859" s="77">
        <v>5.5966209081309407E-2</v>
      </c>
      <c r="GX3859" s="77">
        <v>309.76689415903496</v>
      </c>
      <c r="GY3859" s="77">
        <v>5.5966209081309407E-2</v>
      </c>
      <c r="GZ3859" s="77">
        <v>309.76689415903496</v>
      </c>
    </row>
    <row r="3860" spans="187:208" x14ac:dyDescent="0.25">
      <c r="GE3860" s="77" t="s">
        <v>422</v>
      </c>
      <c r="GF3860" s="77" t="s">
        <v>155</v>
      </c>
      <c r="GG3860" s="77" t="s">
        <v>456</v>
      </c>
      <c r="GH3860" s="77" t="s">
        <v>453</v>
      </c>
      <c r="GI3860" s="77">
        <v>2024</v>
      </c>
      <c r="GJ3860" s="77" t="s">
        <v>305</v>
      </c>
      <c r="GK3860" s="77">
        <v>233.23007680794021</v>
      </c>
      <c r="GL3860" s="77">
        <v>57.592095999999998</v>
      </c>
      <c r="GM3860" s="77">
        <v>2024</v>
      </c>
      <c r="GN3860" s="77" t="s">
        <v>175</v>
      </c>
      <c r="GO3860" s="77">
        <v>0.13250000000000001</v>
      </c>
      <c r="GP3860" s="77">
        <v>3</v>
      </c>
      <c r="GQ3860" s="77">
        <v>0</v>
      </c>
      <c r="GR3860" s="77" t="s">
        <v>423</v>
      </c>
      <c r="GS3860" s="77">
        <v>0</v>
      </c>
      <c r="GT3860" s="77">
        <v>0</v>
      </c>
      <c r="GU3860" s="77">
        <v>0</v>
      </c>
      <c r="GV3860" s="77">
        <v>0</v>
      </c>
      <c r="GW3860" s="77">
        <v>0.1527377521613833</v>
      </c>
      <c r="GX3860" s="77">
        <v>35.623037668071561</v>
      </c>
      <c r="GY3860" s="77">
        <v>0.1527377521613833</v>
      </c>
      <c r="GZ3860" s="77">
        <v>35.623037668071561</v>
      </c>
    </row>
    <row r="3861" spans="187:208" x14ac:dyDescent="0.25">
      <c r="GE3861" s="77" t="s">
        <v>425</v>
      </c>
      <c r="GF3861" s="77" t="s">
        <v>155</v>
      </c>
      <c r="GG3861" s="77" t="s">
        <v>456</v>
      </c>
      <c r="GH3861" s="77" t="s">
        <v>453</v>
      </c>
      <c r="GI3861" s="77">
        <v>2024</v>
      </c>
      <c r="GJ3861" s="77" t="s">
        <v>301</v>
      </c>
      <c r="GK3861" s="77">
        <v>8896.5159934286312</v>
      </c>
      <c r="GL3861" s="77">
        <v>57.592095999999998</v>
      </c>
      <c r="GM3861" s="77">
        <v>2024</v>
      </c>
      <c r="GN3861" s="77" t="s">
        <v>175</v>
      </c>
      <c r="GO3861" s="77">
        <v>5.3000000000000005E-2</v>
      </c>
      <c r="GP3861" s="77">
        <v>3</v>
      </c>
      <c r="GQ3861" s="77">
        <v>0</v>
      </c>
      <c r="GR3861" s="77" t="s">
        <v>423</v>
      </c>
      <c r="GS3861" s="77">
        <v>0</v>
      </c>
      <c r="GT3861" s="77">
        <v>0</v>
      </c>
      <c r="GU3861" s="77">
        <v>0</v>
      </c>
      <c r="GV3861" s="77">
        <v>0</v>
      </c>
      <c r="GW3861" s="77">
        <v>5.5966209081309407E-2</v>
      </c>
      <c r="GX3861" s="77">
        <v>497.90427418343984</v>
      </c>
      <c r="GY3861" s="77">
        <v>5.5966209081309407E-2</v>
      </c>
      <c r="GZ3861" s="77">
        <v>497.90427418343984</v>
      </c>
    </row>
    <row r="3862" spans="187:208" x14ac:dyDescent="0.25">
      <c r="GE3862" s="77" t="s">
        <v>427</v>
      </c>
      <c r="GF3862" s="77" t="s">
        <v>155</v>
      </c>
      <c r="GG3862" s="77" t="s">
        <v>456</v>
      </c>
      <c r="GH3862" s="77" t="s">
        <v>453</v>
      </c>
      <c r="GI3862" s="77">
        <v>2024</v>
      </c>
      <c r="GJ3862" s="77" t="s">
        <v>303</v>
      </c>
      <c r="GK3862" s="77">
        <v>5534.8914862001147</v>
      </c>
      <c r="GL3862" s="77">
        <v>57.592095999999998</v>
      </c>
      <c r="GM3862" s="77">
        <v>2024</v>
      </c>
      <c r="GN3862" s="77" t="s">
        <v>175</v>
      </c>
      <c r="GO3862" s="77">
        <v>5.3000000000000005E-2</v>
      </c>
      <c r="GP3862" s="77">
        <v>3</v>
      </c>
      <c r="GQ3862" s="77">
        <v>0</v>
      </c>
      <c r="GR3862" s="77" t="s">
        <v>423</v>
      </c>
      <c r="GS3862" s="77">
        <v>0</v>
      </c>
      <c r="GT3862" s="77">
        <v>0</v>
      </c>
      <c r="GU3862" s="77">
        <v>0</v>
      </c>
      <c r="GV3862" s="77">
        <v>0</v>
      </c>
      <c r="GW3862" s="77">
        <v>5.5966209081309407E-2</v>
      </c>
      <c r="GX3862" s="77">
        <v>309.76689415903496</v>
      </c>
      <c r="GY3862" s="77">
        <v>5.5966209081309407E-2</v>
      </c>
      <c r="GZ3862" s="77">
        <v>309.76689415903496</v>
      </c>
    </row>
    <row r="3863" spans="187:208" x14ac:dyDescent="0.25">
      <c r="GE3863" s="77" t="s">
        <v>422</v>
      </c>
      <c r="GF3863" s="77" t="s">
        <v>155</v>
      </c>
      <c r="GG3863" s="77" t="s">
        <v>456</v>
      </c>
      <c r="GH3863" s="77" t="s">
        <v>453</v>
      </c>
      <c r="GI3863" s="77">
        <v>2025</v>
      </c>
      <c r="GJ3863" s="77" t="s">
        <v>305</v>
      </c>
      <c r="GK3863" s="77">
        <v>233.23007680794021</v>
      </c>
      <c r="GL3863" s="77">
        <v>57.592095999999998</v>
      </c>
      <c r="GM3863" s="77">
        <v>2025</v>
      </c>
      <c r="GN3863" s="77" t="s">
        <v>175</v>
      </c>
      <c r="GO3863" s="77">
        <v>0.13250000000000001</v>
      </c>
      <c r="GP3863" s="77">
        <v>3</v>
      </c>
      <c r="GQ3863" s="77">
        <v>0</v>
      </c>
      <c r="GR3863" s="77" t="s">
        <v>423</v>
      </c>
      <c r="GS3863" s="77">
        <v>0</v>
      </c>
      <c r="GT3863" s="77">
        <v>0</v>
      </c>
      <c r="GU3863" s="77">
        <v>0</v>
      </c>
      <c r="GV3863" s="77">
        <v>0</v>
      </c>
      <c r="GW3863" s="77">
        <v>0</v>
      </c>
      <c r="GX3863" s="77">
        <v>0</v>
      </c>
      <c r="GY3863" s="77">
        <v>0.1527377521613833</v>
      </c>
      <c r="GZ3863" s="77">
        <v>35.623037668071561</v>
      </c>
    </row>
    <row r="3864" spans="187:208" x14ac:dyDescent="0.25">
      <c r="GE3864" s="77" t="s">
        <v>425</v>
      </c>
      <c r="GF3864" s="77" t="s">
        <v>155</v>
      </c>
      <c r="GG3864" s="77" t="s">
        <v>456</v>
      </c>
      <c r="GH3864" s="77" t="s">
        <v>453</v>
      </c>
      <c r="GI3864" s="77">
        <v>2025</v>
      </c>
      <c r="GJ3864" s="77" t="s">
        <v>301</v>
      </c>
      <c r="GK3864" s="77">
        <v>8896.5159934286312</v>
      </c>
      <c r="GL3864" s="77">
        <v>57.592095999999998</v>
      </c>
      <c r="GM3864" s="77">
        <v>2025</v>
      </c>
      <c r="GN3864" s="77" t="s">
        <v>175</v>
      </c>
      <c r="GO3864" s="77">
        <v>5.3000000000000005E-2</v>
      </c>
      <c r="GP3864" s="77">
        <v>3</v>
      </c>
      <c r="GQ3864" s="77">
        <v>0</v>
      </c>
      <c r="GR3864" s="77" t="s">
        <v>423</v>
      </c>
      <c r="GS3864" s="77">
        <v>0</v>
      </c>
      <c r="GT3864" s="77">
        <v>0</v>
      </c>
      <c r="GU3864" s="77">
        <v>0</v>
      </c>
      <c r="GV3864" s="77">
        <v>0</v>
      </c>
      <c r="GW3864" s="77">
        <v>0</v>
      </c>
      <c r="GX3864" s="77">
        <v>0</v>
      </c>
      <c r="GY3864" s="77">
        <v>5.5966209081309407E-2</v>
      </c>
      <c r="GZ3864" s="77">
        <v>497.90427418343984</v>
      </c>
    </row>
    <row r="3865" spans="187:208" x14ac:dyDescent="0.25">
      <c r="GE3865" s="77" t="s">
        <v>427</v>
      </c>
      <c r="GF3865" s="77" t="s">
        <v>155</v>
      </c>
      <c r="GG3865" s="77" t="s">
        <v>456</v>
      </c>
      <c r="GH3865" s="77" t="s">
        <v>453</v>
      </c>
      <c r="GI3865" s="77">
        <v>2025</v>
      </c>
      <c r="GJ3865" s="77" t="s">
        <v>303</v>
      </c>
      <c r="GK3865" s="77">
        <v>5534.8914862001147</v>
      </c>
      <c r="GL3865" s="77">
        <v>57.592095999999998</v>
      </c>
      <c r="GM3865" s="77">
        <v>2025</v>
      </c>
      <c r="GN3865" s="77" t="s">
        <v>175</v>
      </c>
      <c r="GO3865" s="77">
        <v>5.3000000000000005E-2</v>
      </c>
      <c r="GP3865" s="77">
        <v>3</v>
      </c>
      <c r="GQ3865" s="77">
        <v>0</v>
      </c>
      <c r="GR3865" s="77" t="s">
        <v>423</v>
      </c>
      <c r="GS3865" s="77">
        <v>0</v>
      </c>
      <c r="GT3865" s="77">
        <v>0</v>
      </c>
      <c r="GU3865" s="77">
        <v>0</v>
      </c>
      <c r="GV3865" s="77">
        <v>0</v>
      </c>
      <c r="GW3865" s="77">
        <v>0</v>
      </c>
      <c r="GX3865" s="77">
        <v>0</v>
      </c>
      <c r="GY3865" s="77">
        <v>5.5966209081309407E-2</v>
      </c>
      <c r="GZ3865" s="77">
        <v>309.76689415903496</v>
      </c>
    </row>
    <row r="3866" spans="187:208" x14ac:dyDescent="0.25">
      <c r="GE3866" s="77" t="s">
        <v>422</v>
      </c>
      <c r="GF3866" s="77" t="s">
        <v>155</v>
      </c>
      <c r="GG3866" s="77" t="s">
        <v>456</v>
      </c>
      <c r="GH3866" s="77" t="s">
        <v>460</v>
      </c>
      <c r="GI3866" s="77">
        <v>2021</v>
      </c>
      <c r="GJ3866" s="77" t="s">
        <v>305</v>
      </c>
      <c r="GK3866" s="77">
        <v>222.22942162784679</v>
      </c>
      <c r="GL3866" s="77">
        <v>57.592095999999998</v>
      </c>
      <c r="GM3866" s="77">
        <v>2021</v>
      </c>
      <c r="GN3866" s="77" t="s">
        <v>175</v>
      </c>
      <c r="GO3866" s="77">
        <v>0.13250000000000001</v>
      </c>
      <c r="GP3866" s="77">
        <v>3</v>
      </c>
      <c r="GQ3866" s="77">
        <v>0</v>
      </c>
      <c r="GR3866" s="77" t="s">
        <v>423</v>
      </c>
      <c r="GS3866" s="77">
        <v>0.1527377521613833</v>
      </c>
      <c r="GT3866" s="77">
        <v>33.942822323561614</v>
      </c>
      <c r="GU3866" s="77">
        <v>0.1527377521613833</v>
      </c>
      <c r="GV3866" s="77">
        <v>33.942822323561614</v>
      </c>
      <c r="GW3866" s="77">
        <v>0</v>
      </c>
      <c r="GX3866" s="77">
        <v>0</v>
      </c>
      <c r="GY3866" s="77">
        <v>0</v>
      </c>
      <c r="GZ3866" s="77">
        <v>0</v>
      </c>
    </row>
    <row r="3867" spans="187:208" x14ac:dyDescent="0.25">
      <c r="GE3867" s="77" t="s">
        <v>425</v>
      </c>
      <c r="GF3867" s="77" t="s">
        <v>155</v>
      </c>
      <c r="GG3867" s="77" t="s">
        <v>456</v>
      </c>
      <c r="GH3867" s="77" t="s">
        <v>460</v>
      </c>
      <c r="GI3867" s="77">
        <v>2021</v>
      </c>
      <c r="GJ3867" s="77" t="s">
        <v>301</v>
      </c>
      <c r="GK3867" s="77">
        <v>8585.7228092485748</v>
      </c>
      <c r="GL3867" s="77">
        <v>57.592095999999998</v>
      </c>
      <c r="GM3867" s="77">
        <v>2021</v>
      </c>
      <c r="GN3867" s="77" t="s">
        <v>175</v>
      </c>
      <c r="GO3867" s="77">
        <v>5.3000000000000005E-2</v>
      </c>
      <c r="GP3867" s="77">
        <v>3</v>
      </c>
      <c r="GQ3867" s="77">
        <v>0</v>
      </c>
      <c r="GR3867" s="77" t="s">
        <v>423</v>
      </c>
      <c r="GS3867" s="77">
        <v>5.5966209081309407E-2</v>
      </c>
      <c r="GT3867" s="77">
        <v>480.51035785657291</v>
      </c>
      <c r="GU3867" s="77">
        <v>5.5966209081309407E-2</v>
      </c>
      <c r="GV3867" s="77">
        <v>480.51035785657291</v>
      </c>
      <c r="GW3867" s="77">
        <v>0</v>
      </c>
      <c r="GX3867" s="77">
        <v>0</v>
      </c>
      <c r="GY3867" s="77">
        <v>0</v>
      </c>
      <c r="GZ3867" s="77">
        <v>0</v>
      </c>
    </row>
    <row r="3868" spans="187:208" x14ac:dyDescent="0.25">
      <c r="GE3868" s="77" t="s">
        <v>422</v>
      </c>
      <c r="GF3868" s="77" t="s">
        <v>155</v>
      </c>
      <c r="GG3868" s="77" t="s">
        <v>456</v>
      </c>
      <c r="GH3868" s="77" t="s">
        <v>460</v>
      </c>
      <c r="GI3868" s="77">
        <v>2022</v>
      </c>
      <c r="GJ3868" s="77" t="s">
        <v>305</v>
      </c>
      <c r="GK3868" s="77">
        <v>222.22942162784679</v>
      </c>
      <c r="GL3868" s="77">
        <v>57.592095999999998</v>
      </c>
      <c r="GM3868" s="77">
        <v>2022</v>
      </c>
      <c r="GN3868" s="77" t="s">
        <v>175</v>
      </c>
      <c r="GO3868" s="77">
        <v>0.13250000000000001</v>
      </c>
      <c r="GP3868" s="77">
        <v>3</v>
      </c>
      <c r="GQ3868" s="77">
        <v>0</v>
      </c>
      <c r="GR3868" s="77" t="s">
        <v>423</v>
      </c>
      <c r="GS3868" s="77">
        <v>0.1527377521613833</v>
      </c>
      <c r="GT3868" s="77">
        <v>33.942822323561614</v>
      </c>
      <c r="GU3868" s="77">
        <v>0.1527377521613833</v>
      </c>
      <c r="GV3868" s="77">
        <v>33.942822323561614</v>
      </c>
      <c r="GW3868" s="77">
        <v>0.1527377521613833</v>
      </c>
      <c r="GX3868" s="77">
        <v>33.942822323561614</v>
      </c>
      <c r="GY3868" s="77">
        <v>0</v>
      </c>
      <c r="GZ3868" s="77">
        <v>0</v>
      </c>
    </row>
    <row r="3869" spans="187:208" x14ac:dyDescent="0.25">
      <c r="GE3869" s="77" t="s">
        <v>425</v>
      </c>
      <c r="GF3869" s="77" t="s">
        <v>155</v>
      </c>
      <c r="GG3869" s="77" t="s">
        <v>456</v>
      </c>
      <c r="GH3869" s="77" t="s">
        <v>460</v>
      </c>
      <c r="GI3869" s="77">
        <v>2022</v>
      </c>
      <c r="GJ3869" s="77" t="s">
        <v>301</v>
      </c>
      <c r="GK3869" s="77">
        <v>8585.7228092485748</v>
      </c>
      <c r="GL3869" s="77">
        <v>57.592095999999998</v>
      </c>
      <c r="GM3869" s="77">
        <v>2022</v>
      </c>
      <c r="GN3869" s="77" t="s">
        <v>175</v>
      </c>
      <c r="GO3869" s="77">
        <v>5.3000000000000005E-2</v>
      </c>
      <c r="GP3869" s="77">
        <v>3</v>
      </c>
      <c r="GQ3869" s="77">
        <v>0</v>
      </c>
      <c r="GR3869" s="77" t="s">
        <v>423</v>
      </c>
      <c r="GS3869" s="77">
        <v>5.5966209081309407E-2</v>
      </c>
      <c r="GT3869" s="77">
        <v>480.51035785657291</v>
      </c>
      <c r="GU3869" s="77">
        <v>5.5966209081309407E-2</v>
      </c>
      <c r="GV3869" s="77">
        <v>480.51035785657291</v>
      </c>
      <c r="GW3869" s="77">
        <v>5.5966209081309407E-2</v>
      </c>
      <c r="GX3869" s="77">
        <v>480.51035785657291</v>
      </c>
      <c r="GY3869" s="77">
        <v>0</v>
      </c>
      <c r="GZ3869" s="77">
        <v>0</v>
      </c>
    </row>
    <row r="3870" spans="187:208" x14ac:dyDescent="0.25">
      <c r="GE3870" s="77" t="s">
        <v>422</v>
      </c>
      <c r="GF3870" s="77" t="s">
        <v>155</v>
      </c>
      <c r="GG3870" s="77" t="s">
        <v>456</v>
      </c>
      <c r="GH3870" s="77" t="s">
        <v>460</v>
      </c>
      <c r="GI3870" s="77">
        <v>2023</v>
      </c>
      <c r="GJ3870" s="77" t="s">
        <v>305</v>
      </c>
      <c r="GK3870" s="77">
        <v>233.23007680795621</v>
      </c>
      <c r="GL3870" s="77">
        <v>57.592095999999998</v>
      </c>
      <c r="GM3870" s="77">
        <v>2023</v>
      </c>
      <c r="GN3870" s="77" t="s">
        <v>175</v>
      </c>
      <c r="GO3870" s="77">
        <v>0.13250000000000001</v>
      </c>
      <c r="GP3870" s="77">
        <v>3</v>
      </c>
      <c r="GQ3870" s="77">
        <v>0</v>
      </c>
      <c r="GR3870" s="77" t="s">
        <v>423</v>
      </c>
      <c r="GS3870" s="77">
        <v>0</v>
      </c>
      <c r="GT3870" s="77">
        <v>0</v>
      </c>
      <c r="GU3870" s="77">
        <v>0.1527377521613833</v>
      </c>
      <c r="GV3870" s="77">
        <v>35.623037668074005</v>
      </c>
      <c r="GW3870" s="77">
        <v>0.1527377521613833</v>
      </c>
      <c r="GX3870" s="77">
        <v>35.623037668074005</v>
      </c>
      <c r="GY3870" s="77">
        <v>0.1527377521613833</v>
      </c>
      <c r="GZ3870" s="77">
        <v>35.623037668074005</v>
      </c>
    </row>
    <row r="3871" spans="187:208" x14ac:dyDescent="0.25">
      <c r="GE3871" s="77" t="s">
        <v>425</v>
      </c>
      <c r="GF3871" s="77" t="s">
        <v>155</v>
      </c>
      <c r="GG3871" s="77" t="s">
        <v>456</v>
      </c>
      <c r="GH3871" s="77" t="s">
        <v>460</v>
      </c>
      <c r="GI3871" s="77">
        <v>2023</v>
      </c>
      <c r="GJ3871" s="77" t="s">
        <v>301</v>
      </c>
      <c r="GK3871" s="77">
        <v>8896.5159934292478</v>
      </c>
      <c r="GL3871" s="77">
        <v>57.592095999999998</v>
      </c>
      <c r="GM3871" s="77">
        <v>2023</v>
      </c>
      <c r="GN3871" s="77" t="s">
        <v>175</v>
      </c>
      <c r="GO3871" s="77">
        <v>5.3000000000000005E-2</v>
      </c>
      <c r="GP3871" s="77">
        <v>3</v>
      </c>
      <c r="GQ3871" s="77">
        <v>0</v>
      </c>
      <c r="GR3871" s="77" t="s">
        <v>423</v>
      </c>
      <c r="GS3871" s="77">
        <v>0</v>
      </c>
      <c r="GT3871" s="77">
        <v>0</v>
      </c>
      <c r="GU3871" s="77">
        <v>5.5966209081309407E-2</v>
      </c>
      <c r="GV3871" s="77">
        <v>497.90427418347434</v>
      </c>
      <c r="GW3871" s="77">
        <v>5.5966209081309407E-2</v>
      </c>
      <c r="GX3871" s="77">
        <v>497.90427418347434</v>
      </c>
      <c r="GY3871" s="77">
        <v>5.5966209081309407E-2</v>
      </c>
      <c r="GZ3871" s="77">
        <v>497.90427418347434</v>
      </c>
    </row>
    <row r="3872" spans="187:208" x14ac:dyDescent="0.25">
      <c r="GE3872" s="77" t="s">
        <v>422</v>
      </c>
      <c r="GF3872" s="77" t="s">
        <v>155</v>
      </c>
      <c r="GG3872" s="77" t="s">
        <v>456</v>
      </c>
      <c r="GH3872" s="77" t="s">
        <v>460</v>
      </c>
      <c r="GI3872" s="77">
        <v>2024</v>
      </c>
      <c r="GJ3872" s="77" t="s">
        <v>305</v>
      </c>
      <c r="GK3872" s="77">
        <v>233.23007680795621</v>
      </c>
      <c r="GL3872" s="77">
        <v>57.592095999999998</v>
      </c>
      <c r="GM3872" s="77">
        <v>2024</v>
      </c>
      <c r="GN3872" s="77" t="s">
        <v>175</v>
      </c>
      <c r="GO3872" s="77">
        <v>0.13250000000000001</v>
      </c>
      <c r="GP3872" s="77">
        <v>3</v>
      </c>
      <c r="GQ3872" s="77">
        <v>0</v>
      </c>
      <c r="GR3872" s="77" t="s">
        <v>423</v>
      </c>
      <c r="GS3872" s="77">
        <v>0</v>
      </c>
      <c r="GT3872" s="77">
        <v>0</v>
      </c>
      <c r="GU3872" s="77">
        <v>0</v>
      </c>
      <c r="GV3872" s="77">
        <v>0</v>
      </c>
      <c r="GW3872" s="77">
        <v>0.1527377521613833</v>
      </c>
      <c r="GX3872" s="77">
        <v>35.623037668074005</v>
      </c>
      <c r="GY3872" s="77">
        <v>0.1527377521613833</v>
      </c>
      <c r="GZ3872" s="77">
        <v>35.623037668074005</v>
      </c>
    </row>
    <row r="3873" spans="187:208" x14ac:dyDescent="0.25">
      <c r="GE3873" s="77" t="s">
        <v>425</v>
      </c>
      <c r="GF3873" s="77" t="s">
        <v>155</v>
      </c>
      <c r="GG3873" s="77" t="s">
        <v>456</v>
      </c>
      <c r="GH3873" s="77" t="s">
        <v>460</v>
      </c>
      <c r="GI3873" s="77">
        <v>2024</v>
      </c>
      <c r="GJ3873" s="77" t="s">
        <v>301</v>
      </c>
      <c r="GK3873" s="77">
        <v>8896.5159934292478</v>
      </c>
      <c r="GL3873" s="77">
        <v>57.592095999999998</v>
      </c>
      <c r="GM3873" s="77">
        <v>2024</v>
      </c>
      <c r="GN3873" s="77" t="s">
        <v>175</v>
      </c>
      <c r="GO3873" s="77">
        <v>5.3000000000000005E-2</v>
      </c>
      <c r="GP3873" s="77">
        <v>3</v>
      </c>
      <c r="GQ3873" s="77">
        <v>0</v>
      </c>
      <c r="GR3873" s="77" t="s">
        <v>423</v>
      </c>
      <c r="GS3873" s="77">
        <v>0</v>
      </c>
      <c r="GT3873" s="77">
        <v>0</v>
      </c>
      <c r="GU3873" s="77">
        <v>0</v>
      </c>
      <c r="GV3873" s="77">
        <v>0</v>
      </c>
      <c r="GW3873" s="77">
        <v>5.5966209081309407E-2</v>
      </c>
      <c r="GX3873" s="77">
        <v>497.90427418347434</v>
      </c>
      <c r="GY3873" s="77">
        <v>5.5966209081309407E-2</v>
      </c>
      <c r="GZ3873" s="77">
        <v>497.90427418347434</v>
      </c>
    </row>
    <row r="3874" spans="187:208" x14ac:dyDescent="0.25">
      <c r="GE3874" s="77" t="s">
        <v>422</v>
      </c>
      <c r="GF3874" s="77" t="s">
        <v>155</v>
      </c>
      <c r="GG3874" s="77" t="s">
        <v>456</v>
      </c>
      <c r="GH3874" s="77" t="s">
        <v>460</v>
      </c>
      <c r="GI3874" s="77">
        <v>2025</v>
      </c>
      <c r="GJ3874" s="77" t="s">
        <v>305</v>
      </c>
      <c r="GK3874" s="77">
        <v>233.23007680795621</v>
      </c>
      <c r="GL3874" s="77">
        <v>57.592095999999998</v>
      </c>
      <c r="GM3874" s="77">
        <v>2025</v>
      </c>
      <c r="GN3874" s="77" t="s">
        <v>175</v>
      </c>
      <c r="GO3874" s="77">
        <v>0.13250000000000001</v>
      </c>
      <c r="GP3874" s="77">
        <v>3</v>
      </c>
      <c r="GQ3874" s="77">
        <v>0</v>
      </c>
      <c r="GR3874" s="77" t="s">
        <v>423</v>
      </c>
      <c r="GS3874" s="77">
        <v>0</v>
      </c>
      <c r="GT3874" s="77">
        <v>0</v>
      </c>
      <c r="GU3874" s="77">
        <v>0</v>
      </c>
      <c r="GV3874" s="77">
        <v>0</v>
      </c>
      <c r="GW3874" s="77">
        <v>0</v>
      </c>
      <c r="GX3874" s="77">
        <v>0</v>
      </c>
      <c r="GY3874" s="77">
        <v>0.1527377521613833</v>
      </c>
      <c r="GZ3874" s="77">
        <v>35.623037668074005</v>
      </c>
    </row>
    <row r="3875" spans="187:208" x14ac:dyDescent="0.25">
      <c r="GE3875" s="77" t="s">
        <v>425</v>
      </c>
      <c r="GF3875" s="77" t="s">
        <v>155</v>
      </c>
      <c r="GG3875" s="77" t="s">
        <v>456</v>
      </c>
      <c r="GH3875" s="77" t="s">
        <v>460</v>
      </c>
      <c r="GI3875" s="77">
        <v>2025</v>
      </c>
      <c r="GJ3875" s="77" t="s">
        <v>301</v>
      </c>
      <c r="GK3875" s="77">
        <v>8896.5159934292478</v>
      </c>
      <c r="GL3875" s="77">
        <v>57.592095999999998</v>
      </c>
      <c r="GM3875" s="77">
        <v>2025</v>
      </c>
      <c r="GN3875" s="77" t="s">
        <v>175</v>
      </c>
      <c r="GO3875" s="77">
        <v>5.3000000000000005E-2</v>
      </c>
      <c r="GP3875" s="77">
        <v>3</v>
      </c>
      <c r="GQ3875" s="77">
        <v>0</v>
      </c>
      <c r="GR3875" s="77" t="s">
        <v>423</v>
      </c>
      <c r="GS3875" s="77">
        <v>0</v>
      </c>
      <c r="GT3875" s="77">
        <v>0</v>
      </c>
      <c r="GU3875" s="77">
        <v>0</v>
      </c>
      <c r="GV3875" s="77">
        <v>0</v>
      </c>
      <c r="GW3875" s="77">
        <v>0</v>
      </c>
      <c r="GX3875" s="77">
        <v>0</v>
      </c>
      <c r="GY3875" s="77">
        <v>5.5966209081309407E-2</v>
      </c>
      <c r="GZ3875" s="77">
        <v>497.90427418347434</v>
      </c>
    </row>
    <row r="3876" spans="187:208" x14ac:dyDescent="0.25">
      <c r="GE3876" s="77" t="s">
        <v>422</v>
      </c>
      <c r="GF3876" s="77" t="s">
        <v>155</v>
      </c>
      <c r="GG3876" s="77" t="s">
        <v>456</v>
      </c>
      <c r="GH3876" s="77" t="s">
        <v>467</v>
      </c>
      <c r="GI3876" s="77">
        <v>2021</v>
      </c>
      <c r="GJ3876" s="77" t="s">
        <v>305</v>
      </c>
      <c r="GK3876" s="77">
        <v>0.69641821681223559</v>
      </c>
      <c r="GL3876" s="77">
        <v>57.592095999999998</v>
      </c>
      <c r="GM3876" s="77">
        <v>2021</v>
      </c>
      <c r="GN3876" s="77" t="s">
        <v>175</v>
      </c>
      <c r="GO3876" s="77">
        <v>0.13250000000000001</v>
      </c>
      <c r="GP3876" s="77">
        <v>3</v>
      </c>
      <c r="GQ3876" s="77">
        <v>0</v>
      </c>
      <c r="GR3876" s="77" t="s">
        <v>423</v>
      </c>
      <c r="GS3876" s="77">
        <v>0.1527377521613833</v>
      </c>
      <c r="GT3876" s="77">
        <v>0.10636935300013974</v>
      </c>
      <c r="GU3876" s="77">
        <v>0.1527377521613833</v>
      </c>
      <c r="GV3876" s="77">
        <v>0.10636935300013974</v>
      </c>
      <c r="GW3876" s="77">
        <v>0</v>
      </c>
      <c r="GX3876" s="77">
        <v>0</v>
      </c>
      <c r="GY3876" s="77">
        <v>0</v>
      </c>
      <c r="GZ3876" s="77">
        <v>0</v>
      </c>
    </row>
    <row r="3877" spans="187:208" x14ac:dyDescent="0.25">
      <c r="GE3877" s="77" t="s">
        <v>425</v>
      </c>
      <c r="GF3877" s="77" t="s">
        <v>155</v>
      </c>
      <c r="GG3877" s="77" t="s">
        <v>456</v>
      </c>
      <c r="GH3877" s="77" t="s">
        <v>467</v>
      </c>
      <c r="GI3877" s="77">
        <v>2021</v>
      </c>
      <c r="GJ3877" s="77" t="s">
        <v>301</v>
      </c>
      <c r="GK3877" s="77">
        <v>2.9419641522810358</v>
      </c>
      <c r="GL3877" s="77">
        <v>57.592095999999998</v>
      </c>
      <c r="GM3877" s="77">
        <v>2021</v>
      </c>
      <c r="GN3877" s="77" t="s">
        <v>175</v>
      </c>
      <c r="GO3877" s="77">
        <v>5.3000000000000005E-2</v>
      </c>
      <c r="GP3877" s="77">
        <v>3</v>
      </c>
      <c r="GQ3877" s="77">
        <v>0</v>
      </c>
      <c r="GR3877" s="77" t="s">
        <v>423</v>
      </c>
      <c r="GS3877" s="77">
        <v>5.5966209081309407E-2</v>
      </c>
      <c r="GT3877" s="77">
        <v>0.16465058085627762</v>
      </c>
      <c r="GU3877" s="77">
        <v>5.5966209081309407E-2</v>
      </c>
      <c r="GV3877" s="77">
        <v>0.16465058085627762</v>
      </c>
      <c r="GW3877" s="77">
        <v>0</v>
      </c>
      <c r="GX3877" s="77">
        <v>0</v>
      </c>
      <c r="GY3877" s="77">
        <v>0</v>
      </c>
      <c r="GZ3877" s="77">
        <v>0</v>
      </c>
    </row>
    <row r="3878" spans="187:208" x14ac:dyDescent="0.25">
      <c r="GE3878" s="77" t="s">
        <v>427</v>
      </c>
      <c r="GF3878" s="77" t="s">
        <v>155</v>
      </c>
      <c r="GG3878" s="77" t="s">
        <v>456</v>
      </c>
      <c r="GH3878" s="77" t="s">
        <v>467</v>
      </c>
      <c r="GI3878" s="77">
        <v>2021</v>
      </c>
      <c r="GJ3878" s="77" t="s">
        <v>303</v>
      </c>
      <c r="GK3878" s="77">
        <v>1.6021759622082941</v>
      </c>
      <c r="GL3878" s="77">
        <v>57.592095999999998</v>
      </c>
      <c r="GM3878" s="77">
        <v>2021</v>
      </c>
      <c r="GN3878" s="77" t="s">
        <v>175</v>
      </c>
      <c r="GO3878" s="77">
        <v>5.3000000000000005E-2</v>
      </c>
      <c r="GP3878" s="77">
        <v>3</v>
      </c>
      <c r="GQ3878" s="77">
        <v>0</v>
      </c>
      <c r="GR3878" s="77" t="s">
        <v>423</v>
      </c>
      <c r="GS3878" s="77">
        <v>5.5966209081309407E-2</v>
      </c>
      <c r="GT3878" s="77">
        <v>8.9667714885997465E-2</v>
      </c>
      <c r="GU3878" s="77">
        <v>5.5966209081309407E-2</v>
      </c>
      <c r="GV3878" s="77">
        <v>8.9667714885997465E-2</v>
      </c>
      <c r="GW3878" s="77">
        <v>0</v>
      </c>
      <c r="GX3878" s="77">
        <v>0</v>
      </c>
      <c r="GY3878" s="77">
        <v>0</v>
      </c>
      <c r="GZ3878" s="77">
        <v>0</v>
      </c>
    </row>
    <row r="3879" spans="187:208" x14ac:dyDescent="0.25">
      <c r="GE3879" s="77" t="s">
        <v>422</v>
      </c>
      <c r="GF3879" s="77" t="s">
        <v>155</v>
      </c>
      <c r="GG3879" s="77" t="s">
        <v>456</v>
      </c>
      <c r="GH3879" s="77" t="s">
        <v>467</v>
      </c>
      <c r="GI3879" s="77">
        <v>2022</v>
      </c>
      <c r="GJ3879" s="77" t="s">
        <v>305</v>
      </c>
      <c r="GK3879" s="77">
        <v>0.69641821681223559</v>
      </c>
      <c r="GL3879" s="77">
        <v>57.592095999999998</v>
      </c>
      <c r="GM3879" s="77">
        <v>2022</v>
      </c>
      <c r="GN3879" s="77" t="s">
        <v>175</v>
      </c>
      <c r="GO3879" s="77">
        <v>0.13250000000000001</v>
      </c>
      <c r="GP3879" s="77">
        <v>3</v>
      </c>
      <c r="GQ3879" s="77">
        <v>0</v>
      </c>
      <c r="GR3879" s="77" t="s">
        <v>423</v>
      </c>
      <c r="GS3879" s="77">
        <v>0.1527377521613833</v>
      </c>
      <c r="GT3879" s="77">
        <v>0.10636935300013974</v>
      </c>
      <c r="GU3879" s="77">
        <v>0.1527377521613833</v>
      </c>
      <c r="GV3879" s="77">
        <v>0.10636935300013974</v>
      </c>
      <c r="GW3879" s="77">
        <v>0.1527377521613833</v>
      </c>
      <c r="GX3879" s="77">
        <v>0.10636935300013974</v>
      </c>
      <c r="GY3879" s="77">
        <v>0</v>
      </c>
      <c r="GZ3879" s="77">
        <v>0</v>
      </c>
    </row>
    <row r="3880" spans="187:208" x14ac:dyDescent="0.25">
      <c r="GE3880" s="77" t="s">
        <v>425</v>
      </c>
      <c r="GF3880" s="77" t="s">
        <v>155</v>
      </c>
      <c r="GG3880" s="77" t="s">
        <v>456</v>
      </c>
      <c r="GH3880" s="77" t="s">
        <v>467</v>
      </c>
      <c r="GI3880" s="77">
        <v>2022</v>
      </c>
      <c r="GJ3880" s="77" t="s">
        <v>301</v>
      </c>
      <c r="GK3880" s="77">
        <v>2.9419641522810358</v>
      </c>
      <c r="GL3880" s="77">
        <v>57.592095999999998</v>
      </c>
      <c r="GM3880" s="77">
        <v>2022</v>
      </c>
      <c r="GN3880" s="77" t="s">
        <v>175</v>
      </c>
      <c r="GO3880" s="77">
        <v>5.3000000000000005E-2</v>
      </c>
      <c r="GP3880" s="77">
        <v>3</v>
      </c>
      <c r="GQ3880" s="77">
        <v>0</v>
      </c>
      <c r="GR3880" s="77" t="s">
        <v>423</v>
      </c>
      <c r="GS3880" s="77">
        <v>5.5966209081309407E-2</v>
      </c>
      <c r="GT3880" s="77">
        <v>0.16465058085627762</v>
      </c>
      <c r="GU3880" s="77">
        <v>5.5966209081309407E-2</v>
      </c>
      <c r="GV3880" s="77">
        <v>0.16465058085627762</v>
      </c>
      <c r="GW3880" s="77">
        <v>5.5966209081309407E-2</v>
      </c>
      <c r="GX3880" s="77">
        <v>0.16465058085627762</v>
      </c>
      <c r="GY3880" s="77">
        <v>0</v>
      </c>
      <c r="GZ3880" s="77">
        <v>0</v>
      </c>
    </row>
    <row r="3881" spans="187:208" x14ac:dyDescent="0.25">
      <c r="GE3881" s="77" t="s">
        <v>427</v>
      </c>
      <c r="GF3881" s="77" t="s">
        <v>155</v>
      </c>
      <c r="GG3881" s="77" t="s">
        <v>456</v>
      </c>
      <c r="GH3881" s="77" t="s">
        <v>467</v>
      </c>
      <c r="GI3881" s="77">
        <v>2022</v>
      </c>
      <c r="GJ3881" s="77" t="s">
        <v>303</v>
      </c>
      <c r="GK3881" s="77">
        <v>1.6021759622082941</v>
      </c>
      <c r="GL3881" s="77">
        <v>57.592095999999998</v>
      </c>
      <c r="GM3881" s="77">
        <v>2022</v>
      </c>
      <c r="GN3881" s="77" t="s">
        <v>175</v>
      </c>
      <c r="GO3881" s="77">
        <v>5.3000000000000005E-2</v>
      </c>
      <c r="GP3881" s="77">
        <v>3</v>
      </c>
      <c r="GQ3881" s="77">
        <v>0</v>
      </c>
      <c r="GR3881" s="77" t="s">
        <v>423</v>
      </c>
      <c r="GS3881" s="77">
        <v>5.5966209081309407E-2</v>
      </c>
      <c r="GT3881" s="77">
        <v>8.9667714885997465E-2</v>
      </c>
      <c r="GU3881" s="77">
        <v>5.5966209081309407E-2</v>
      </c>
      <c r="GV3881" s="77">
        <v>8.9667714885997465E-2</v>
      </c>
      <c r="GW3881" s="77">
        <v>5.5966209081309407E-2</v>
      </c>
      <c r="GX3881" s="77">
        <v>8.9667714885997465E-2</v>
      </c>
      <c r="GY3881" s="77">
        <v>0</v>
      </c>
      <c r="GZ3881" s="77">
        <v>0</v>
      </c>
    </row>
    <row r="3882" spans="187:208" x14ac:dyDescent="0.25">
      <c r="GE3882" s="77" t="s">
        <v>422</v>
      </c>
      <c r="GF3882" s="77" t="s">
        <v>155</v>
      </c>
      <c r="GG3882" s="77" t="s">
        <v>456</v>
      </c>
      <c r="GH3882" s="77" t="s">
        <v>467</v>
      </c>
      <c r="GI3882" s="77">
        <v>2023</v>
      </c>
      <c r="GJ3882" s="77" t="s">
        <v>305</v>
      </c>
      <c r="GK3882" s="77">
        <v>0.71896016785820704</v>
      </c>
      <c r="GL3882" s="77">
        <v>57.592095999999998</v>
      </c>
      <c r="GM3882" s="77">
        <v>2023</v>
      </c>
      <c r="GN3882" s="77" t="s">
        <v>175</v>
      </c>
      <c r="GO3882" s="77">
        <v>0.13250000000000001</v>
      </c>
      <c r="GP3882" s="77">
        <v>3</v>
      </c>
      <c r="GQ3882" s="77">
        <v>0</v>
      </c>
      <c r="GR3882" s="77" t="s">
        <v>423</v>
      </c>
      <c r="GS3882" s="77">
        <v>0</v>
      </c>
      <c r="GT3882" s="77">
        <v>0</v>
      </c>
      <c r="GU3882" s="77">
        <v>0.1527377521613833</v>
      </c>
      <c r="GV3882" s="77">
        <v>0.10981235993223336</v>
      </c>
      <c r="GW3882" s="77">
        <v>0.1527377521613833</v>
      </c>
      <c r="GX3882" s="77">
        <v>0.10981235993223336</v>
      </c>
      <c r="GY3882" s="77">
        <v>0.1527377521613833</v>
      </c>
      <c r="GZ3882" s="77">
        <v>0.10981235993223336</v>
      </c>
    </row>
    <row r="3883" spans="187:208" x14ac:dyDescent="0.25">
      <c r="GE3883" s="77" t="s">
        <v>425</v>
      </c>
      <c r="GF3883" s="77" t="s">
        <v>155</v>
      </c>
      <c r="GG3883" s="77" t="s">
        <v>456</v>
      </c>
      <c r="GH3883" s="77" t="s">
        <v>467</v>
      </c>
      <c r="GI3883" s="77">
        <v>2023</v>
      </c>
      <c r="GJ3883" s="77" t="s">
        <v>301</v>
      </c>
      <c r="GK3883" s="77">
        <v>3.0714971986151141</v>
      </c>
      <c r="GL3883" s="77">
        <v>57.592095999999998</v>
      </c>
      <c r="GM3883" s="77">
        <v>2023</v>
      </c>
      <c r="GN3883" s="77" t="s">
        <v>175</v>
      </c>
      <c r="GO3883" s="77">
        <v>5.3000000000000005E-2</v>
      </c>
      <c r="GP3883" s="77">
        <v>3</v>
      </c>
      <c r="GQ3883" s="77">
        <v>0</v>
      </c>
      <c r="GR3883" s="77" t="s">
        <v>423</v>
      </c>
      <c r="GS3883" s="77">
        <v>0</v>
      </c>
      <c r="GT3883" s="77">
        <v>0</v>
      </c>
      <c r="GU3883" s="77">
        <v>5.5966209081309407E-2</v>
      </c>
      <c r="GV3883" s="77">
        <v>0.17190005441034961</v>
      </c>
      <c r="GW3883" s="77">
        <v>5.5966209081309407E-2</v>
      </c>
      <c r="GX3883" s="77">
        <v>0.17190005441034961</v>
      </c>
      <c r="GY3883" s="77">
        <v>5.5966209081309407E-2</v>
      </c>
      <c r="GZ3883" s="77">
        <v>0.17190005441034961</v>
      </c>
    </row>
    <row r="3884" spans="187:208" x14ac:dyDescent="0.25">
      <c r="GE3884" s="77" t="s">
        <v>427</v>
      </c>
      <c r="GF3884" s="77" t="s">
        <v>155</v>
      </c>
      <c r="GG3884" s="77" t="s">
        <v>456</v>
      </c>
      <c r="GH3884" s="77" t="s">
        <v>467</v>
      </c>
      <c r="GI3884" s="77">
        <v>2023</v>
      </c>
      <c r="GJ3884" s="77" t="s">
        <v>303</v>
      </c>
      <c r="GK3884" s="77">
        <v>1.684577240534459</v>
      </c>
      <c r="GL3884" s="77">
        <v>57.592095999999998</v>
      </c>
      <c r="GM3884" s="77">
        <v>2023</v>
      </c>
      <c r="GN3884" s="77" t="s">
        <v>175</v>
      </c>
      <c r="GO3884" s="77">
        <v>5.3000000000000005E-2</v>
      </c>
      <c r="GP3884" s="77">
        <v>3</v>
      </c>
      <c r="GQ3884" s="77">
        <v>0</v>
      </c>
      <c r="GR3884" s="77" t="s">
        <v>423</v>
      </c>
      <c r="GS3884" s="77">
        <v>0</v>
      </c>
      <c r="GT3884" s="77">
        <v>0</v>
      </c>
      <c r="GU3884" s="77">
        <v>5.5966209081309407E-2</v>
      </c>
      <c r="GV3884" s="77">
        <v>9.4279402057366776E-2</v>
      </c>
      <c r="GW3884" s="77">
        <v>5.5966209081309407E-2</v>
      </c>
      <c r="GX3884" s="77">
        <v>9.4279402057366776E-2</v>
      </c>
      <c r="GY3884" s="77">
        <v>5.5966209081309407E-2</v>
      </c>
      <c r="GZ3884" s="77">
        <v>9.4279402057366776E-2</v>
      </c>
    </row>
    <row r="3885" spans="187:208" x14ac:dyDescent="0.25">
      <c r="GE3885" s="77" t="s">
        <v>422</v>
      </c>
      <c r="GF3885" s="77" t="s">
        <v>155</v>
      </c>
      <c r="GG3885" s="77" t="s">
        <v>456</v>
      </c>
      <c r="GH3885" s="77" t="s">
        <v>467</v>
      </c>
      <c r="GI3885" s="77">
        <v>2024</v>
      </c>
      <c r="GJ3885" s="77" t="s">
        <v>305</v>
      </c>
      <c r="GK3885" s="77">
        <v>0.71896016785820704</v>
      </c>
      <c r="GL3885" s="77">
        <v>57.592095999999998</v>
      </c>
      <c r="GM3885" s="77">
        <v>2024</v>
      </c>
      <c r="GN3885" s="77" t="s">
        <v>175</v>
      </c>
      <c r="GO3885" s="77">
        <v>0.13250000000000001</v>
      </c>
      <c r="GP3885" s="77">
        <v>3</v>
      </c>
      <c r="GQ3885" s="77">
        <v>0</v>
      </c>
      <c r="GR3885" s="77" t="s">
        <v>423</v>
      </c>
      <c r="GS3885" s="77">
        <v>0</v>
      </c>
      <c r="GT3885" s="77">
        <v>0</v>
      </c>
      <c r="GU3885" s="77">
        <v>0</v>
      </c>
      <c r="GV3885" s="77">
        <v>0</v>
      </c>
      <c r="GW3885" s="77">
        <v>0.1527377521613833</v>
      </c>
      <c r="GX3885" s="77">
        <v>0.10981235993223336</v>
      </c>
      <c r="GY3885" s="77">
        <v>0.1527377521613833</v>
      </c>
      <c r="GZ3885" s="77">
        <v>0.10981235993223336</v>
      </c>
    </row>
    <row r="3886" spans="187:208" x14ac:dyDescent="0.25">
      <c r="GE3886" s="77" t="s">
        <v>425</v>
      </c>
      <c r="GF3886" s="77" t="s">
        <v>155</v>
      </c>
      <c r="GG3886" s="77" t="s">
        <v>456</v>
      </c>
      <c r="GH3886" s="77" t="s">
        <v>467</v>
      </c>
      <c r="GI3886" s="77">
        <v>2024</v>
      </c>
      <c r="GJ3886" s="77" t="s">
        <v>301</v>
      </c>
      <c r="GK3886" s="77">
        <v>3.0714971986151141</v>
      </c>
      <c r="GL3886" s="77">
        <v>57.592095999999998</v>
      </c>
      <c r="GM3886" s="77">
        <v>2024</v>
      </c>
      <c r="GN3886" s="77" t="s">
        <v>175</v>
      </c>
      <c r="GO3886" s="77">
        <v>5.3000000000000005E-2</v>
      </c>
      <c r="GP3886" s="77">
        <v>3</v>
      </c>
      <c r="GQ3886" s="77">
        <v>0</v>
      </c>
      <c r="GR3886" s="77" t="s">
        <v>423</v>
      </c>
      <c r="GS3886" s="77">
        <v>0</v>
      </c>
      <c r="GT3886" s="77">
        <v>0</v>
      </c>
      <c r="GU3886" s="77">
        <v>0</v>
      </c>
      <c r="GV3886" s="77">
        <v>0</v>
      </c>
      <c r="GW3886" s="77">
        <v>5.5966209081309407E-2</v>
      </c>
      <c r="GX3886" s="77">
        <v>0.17190005441034961</v>
      </c>
      <c r="GY3886" s="77">
        <v>5.5966209081309407E-2</v>
      </c>
      <c r="GZ3886" s="77">
        <v>0.17190005441034961</v>
      </c>
    </row>
    <row r="3887" spans="187:208" x14ac:dyDescent="0.25">
      <c r="GE3887" s="77" t="s">
        <v>427</v>
      </c>
      <c r="GF3887" s="77" t="s">
        <v>155</v>
      </c>
      <c r="GG3887" s="77" t="s">
        <v>456</v>
      </c>
      <c r="GH3887" s="77" t="s">
        <v>467</v>
      </c>
      <c r="GI3887" s="77">
        <v>2024</v>
      </c>
      <c r="GJ3887" s="77" t="s">
        <v>303</v>
      </c>
      <c r="GK3887" s="77">
        <v>1.684577240534459</v>
      </c>
      <c r="GL3887" s="77">
        <v>57.592095999999998</v>
      </c>
      <c r="GM3887" s="77">
        <v>2024</v>
      </c>
      <c r="GN3887" s="77" t="s">
        <v>175</v>
      </c>
      <c r="GO3887" s="77">
        <v>5.3000000000000005E-2</v>
      </c>
      <c r="GP3887" s="77">
        <v>3</v>
      </c>
      <c r="GQ3887" s="77">
        <v>0</v>
      </c>
      <c r="GR3887" s="77" t="s">
        <v>423</v>
      </c>
      <c r="GS3887" s="77">
        <v>0</v>
      </c>
      <c r="GT3887" s="77">
        <v>0</v>
      </c>
      <c r="GU3887" s="77">
        <v>0</v>
      </c>
      <c r="GV3887" s="77">
        <v>0</v>
      </c>
      <c r="GW3887" s="77">
        <v>5.5966209081309407E-2</v>
      </c>
      <c r="GX3887" s="77">
        <v>9.4279402057366776E-2</v>
      </c>
      <c r="GY3887" s="77">
        <v>5.5966209081309407E-2</v>
      </c>
      <c r="GZ3887" s="77">
        <v>9.4279402057366776E-2</v>
      </c>
    </row>
    <row r="3888" spans="187:208" x14ac:dyDescent="0.25">
      <c r="GE3888" s="77" t="s">
        <v>422</v>
      </c>
      <c r="GF3888" s="77" t="s">
        <v>155</v>
      </c>
      <c r="GG3888" s="77" t="s">
        <v>456</v>
      </c>
      <c r="GH3888" s="77" t="s">
        <v>467</v>
      </c>
      <c r="GI3888" s="77">
        <v>2025</v>
      </c>
      <c r="GJ3888" s="77" t="s">
        <v>305</v>
      </c>
      <c r="GK3888" s="77">
        <v>0.71896016785820704</v>
      </c>
      <c r="GL3888" s="77">
        <v>57.592095999999998</v>
      </c>
      <c r="GM3888" s="77">
        <v>2025</v>
      </c>
      <c r="GN3888" s="77" t="s">
        <v>175</v>
      </c>
      <c r="GO3888" s="77">
        <v>0.13250000000000001</v>
      </c>
      <c r="GP3888" s="77">
        <v>3</v>
      </c>
      <c r="GQ3888" s="77">
        <v>0</v>
      </c>
      <c r="GR3888" s="77" t="s">
        <v>423</v>
      </c>
      <c r="GS3888" s="77">
        <v>0</v>
      </c>
      <c r="GT3888" s="77">
        <v>0</v>
      </c>
      <c r="GU3888" s="77">
        <v>0</v>
      </c>
      <c r="GV3888" s="77">
        <v>0</v>
      </c>
      <c r="GW3888" s="77">
        <v>0</v>
      </c>
      <c r="GX3888" s="77">
        <v>0</v>
      </c>
      <c r="GY3888" s="77">
        <v>0.1527377521613833</v>
      </c>
      <c r="GZ3888" s="77">
        <v>0.10981235993223336</v>
      </c>
    </row>
    <row r="3889" spans="187:208" x14ac:dyDescent="0.25">
      <c r="GE3889" s="77" t="s">
        <v>425</v>
      </c>
      <c r="GF3889" s="77" t="s">
        <v>155</v>
      </c>
      <c r="GG3889" s="77" t="s">
        <v>456</v>
      </c>
      <c r="GH3889" s="77" t="s">
        <v>467</v>
      </c>
      <c r="GI3889" s="77">
        <v>2025</v>
      </c>
      <c r="GJ3889" s="77" t="s">
        <v>301</v>
      </c>
      <c r="GK3889" s="77">
        <v>3.0714971986151141</v>
      </c>
      <c r="GL3889" s="77">
        <v>57.592095999999998</v>
      </c>
      <c r="GM3889" s="77">
        <v>2025</v>
      </c>
      <c r="GN3889" s="77" t="s">
        <v>175</v>
      </c>
      <c r="GO3889" s="77">
        <v>5.3000000000000005E-2</v>
      </c>
      <c r="GP3889" s="77">
        <v>3</v>
      </c>
      <c r="GQ3889" s="77">
        <v>0</v>
      </c>
      <c r="GR3889" s="77" t="s">
        <v>423</v>
      </c>
      <c r="GS3889" s="77">
        <v>0</v>
      </c>
      <c r="GT3889" s="77">
        <v>0</v>
      </c>
      <c r="GU3889" s="77">
        <v>0</v>
      </c>
      <c r="GV3889" s="77">
        <v>0</v>
      </c>
      <c r="GW3889" s="77">
        <v>0</v>
      </c>
      <c r="GX3889" s="77">
        <v>0</v>
      </c>
      <c r="GY3889" s="77">
        <v>5.5966209081309407E-2</v>
      </c>
      <c r="GZ3889" s="77">
        <v>0.17190005441034961</v>
      </c>
    </row>
    <row r="3890" spans="187:208" x14ac:dyDescent="0.25">
      <c r="GE3890" s="77" t="s">
        <v>427</v>
      </c>
      <c r="GF3890" s="77" t="s">
        <v>155</v>
      </c>
      <c r="GG3890" s="77" t="s">
        <v>456</v>
      </c>
      <c r="GH3890" s="77" t="s">
        <v>467</v>
      </c>
      <c r="GI3890" s="77">
        <v>2025</v>
      </c>
      <c r="GJ3890" s="77" t="s">
        <v>303</v>
      </c>
      <c r="GK3890" s="77">
        <v>1.684577240534459</v>
      </c>
      <c r="GL3890" s="77">
        <v>57.592095999999998</v>
      </c>
      <c r="GM3890" s="77">
        <v>2025</v>
      </c>
      <c r="GN3890" s="77" t="s">
        <v>175</v>
      </c>
      <c r="GO3890" s="77">
        <v>5.3000000000000005E-2</v>
      </c>
      <c r="GP3890" s="77">
        <v>3</v>
      </c>
      <c r="GQ3890" s="77">
        <v>0</v>
      </c>
      <c r="GR3890" s="77" t="s">
        <v>423</v>
      </c>
      <c r="GS3890" s="77">
        <v>0</v>
      </c>
      <c r="GT3890" s="77">
        <v>0</v>
      </c>
      <c r="GU3890" s="77">
        <v>0</v>
      </c>
      <c r="GV3890" s="77">
        <v>0</v>
      </c>
      <c r="GW3890" s="77">
        <v>0</v>
      </c>
      <c r="GX3890" s="77">
        <v>0</v>
      </c>
      <c r="GY3890" s="77">
        <v>5.5966209081309407E-2</v>
      </c>
      <c r="GZ3890" s="77">
        <v>9.4279402057366776E-2</v>
      </c>
    </row>
    <row r="3891" spans="187:208" x14ac:dyDescent="0.25">
      <c r="GE3891" s="77" t="s">
        <v>422</v>
      </c>
      <c r="GF3891" s="77" t="s">
        <v>155</v>
      </c>
      <c r="GG3891" s="77" t="s">
        <v>456</v>
      </c>
      <c r="GH3891" s="77" t="s">
        <v>474</v>
      </c>
      <c r="GI3891" s="77">
        <v>2021</v>
      </c>
      <c r="GJ3891" s="77" t="s">
        <v>305</v>
      </c>
      <c r="GK3891" s="77">
        <v>3.6425060683953403E-2</v>
      </c>
      <c r="GL3891" s="77">
        <v>57.592095999999998</v>
      </c>
      <c r="GM3891" s="77">
        <v>2021</v>
      </c>
      <c r="GN3891" s="77" t="s">
        <v>175</v>
      </c>
      <c r="GO3891" s="77">
        <v>0.13250000000000001</v>
      </c>
      <c r="GP3891" s="77">
        <v>3</v>
      </c>
      <c r="GQ3891" s="77">
        <v>0</v>
      </c>
      <c r="GR3891" s="77" t="s">
        <v>423</v>
      </c>
      <c r="GS3891" s="77">
        <v>0.1527377521613833</v>
      </c>
      <c r="GT3891" s="77">
        <v>5.5634818912090218E-3</v>
      </c>
      <c r="GU3891" s="77">
        <v>0.1527377521613833</v>
      </c>
      <c r="GV3891" s="77">
        <v>5.5634818912090218E-3</v>
      </c>
      <c r="GW3891" s="77">
        <v>0</v>
      </c>
      <c r="GX3891" s="77">
        <v>0</v>
      </c>
      <c r="GY3891" s="77">
        <v>0</v>
      </c>
      <c r="GZ3891" s="77">
        <v>0</v>
      </c>
    </row>
    <row r="3892" spans="187:208" x14ac:dyDescent="0.25">
      <c r="GE3892" s="77" t="s">
        <v>425</v>
      </c>
      <c r="GF3892" s="77" t="s">
        <v>155</v>
      </c>
      <c r="GG3892" s="77" t="s">
        <v>456</v>
      </c>
      <c r="GH3892" s="77" t="s">
        <v>474</v>
      </c>
      <c r="GI3892" s="77">
        <v>2021</v>
      </c>
      <c r="GJ3892" s="77" t="s">
        <v>301</v>
      </c>
      <c r="GK3892" s="77">
        <v>1.580872452543271E-3</v>
      </c>
      <c r="GL3892" s="77">
        <v>57.592095999999998</v>
      </c>
      <c r="GM3892" s="77">
        <v>2021</v>
      </c>
      <c r="GN3892" s="77" t="s">
        <v>175</v>
      </c>
      <c r="GO3892" s="77">
        <v>5.3000000000000005E-2</v>
      </c>
      <c r="GP3892" s="77">
        <v>3</v>
      </c>
      <c r="GQ3892" s="77">
        <v>0</v>
      </c>
      <c r="GR3892" s="77" t="s">
        <v>423</v>
      </c>
      <c r="GS3892" s="77">
        <v>5.5966209081309407E-2</v>
      </c>
      <c r="GT3892" s="77">
        <v>8.8475438209919085E-5</v>
      </c>
      <c r="GU3892" s="77">
        <v>5.5966209081309407E-2</v>
      </c>
      <c r="GV3892" s="77">
        <v>8.8475438209919085E-5</v>
      </c>
      <c r="GW3892" s="77">
        <v>0</v>
      </c>
      <c r="GX3892" s="77">
        <v>0</v>
      </c>
      <c r="GY3892" s="77">
        <v>0</v>
      </c>
      <c r="GZ3892" s="77">
        <v>0</v>
      </c>
    </row>
    <row r="3893" spans="187:208" x14ac:dyDescent="0.25">
      <c r="GE3893" s="77" t="s">
        <v>427</v>
      </c>
      <c r="GF3893" s="77" t="s">
        <v>155</v>
      </c>
      <c r="GG3893" s="77" t="s">
        <v>456</v>
      </c>
      <c r="GH3893" s="77" t="s">
        <v>474</v>
      </c>
      <c r="GI3893" s="77">
        <v>2021</v>
      </c>
      <c r="GJ3893" s="77" t="s">
        <v>303</v>
      </c>
      <c r="GK3893" s="77">
        <v>3.9894642198449723E-2</v>
      </c>
      <c r="GL3893" s="77">
        <v>57.592095999999998</v>
      </c>
      <c r="GM3893" s="77">
        <v>2021</v>
      </c>
      <c r="GN3893" s="77" t="s">
        <v>175</v>
      </c>
      <c r="GO3893" s="77">
        <v>5.3000000000000005E-2</v>
      </c>
      <c r="GP3893" s="77">
        <v>3</v>
      </c>
      <c r="GQ3893" s="77">
        <v>0</v>
      </c>
      <c r="GR3893" s="77" t="s">
        <v>423</v>
      </c>
      <c r="GS3893" s="77">
        <v>5.5966209081309407E-2</v>
      </c>
      <c r="GT3893" s="77">
        <v>2.2327518865024663E-3</v>
      </c>
      <c r="GU3893" s="77">
        <v>5.5966209081309407E-2</v>
      </c>
      <c r="GV3893" s="77">
        <v>2.2327518865024663E-3</v>
      </c>
      <c r="GW3893" s="77">
        <v>0</v>
      </c>
      <c r="GX3893" s="77">
        <v>0</v>
      </c>
      <c r="GY3893" s="77">
        <v>0</v>
      </c>
      <c r="GZ3893" s="77">
        <v>0</v>
      </c>
    </row>
    <row r="3894" spans="187:208" x14ac:dyDescent="0.25">
      <c r="GE3894" s="77" t="s">
        <v>422</v>
      </c>
      <c r="GF3894" s="77" t="s">
        <v>155</v>
      </c>
      <c r="GG3894" s="77" t="s">
        <v>456</v>
      </c>
      <c r="GH3894" s="77" t="s">
        <v>474</v>
      </c>
      <c r="GI3894" s="77">
        <v>2022</v>
      </c>
      <c r="GJ3894" s="77" t="s">
        <v>305</v>
      </c>
      <c r="GK3894" s="77">
        <v>3.6425060683953403E-2</v>
      </c>
      <c r="GL3894" s="77">
        <v>57.592095999999998</v>
      </c>
      <c r="GM3894" s="77">
        <v>2022</v>
      </c>
      <c r="GN3894" s="77" t="s">
        <v>175</v>
      </c>
      <c r="GO3894" s="77">
        <v>0.13250000000000001</v>
      </c>
      <c r="GP3894" s="77">
        <v>3</v>
      </c>
      <c r="GQ3894" s="77">
        <v>0</v>
      </c>
      <c r="GR3894" s="77" t="s">
        <v>423</v>
      </c>
      <c r="GS3894" s="77">
        <v>0.1527377521613833</v>
      </c>
      <c r="GT3894" s="77">
        <v>5.5634818912090218E-3</v>
      </c>
      <c r="GU3894" s="77">
        <v>0.1527377521613833</v>
      </c>
      <c r="GV3894" s="77">
        <v>5.5634818912090218E-3</v>
      </c>
      <c r="GW3894" s="77">
        <v>0.1527377521613833</v>
      </c>
      <c r="GX3894" s="77">
        <v>5.5634818912090218E-3</v>
      </c>
      <c r="GY3894" s="77">
        <v>0</v>
      </c>
      <c r="GZ3894" s="77">
        <v>0</v>
      </c>
    </row>
    <row r="3895" spans="187:208" x14ac:dyDescent="0.25">
      <c r="GE3895" s="77" t="s">
        <v>425</v>
      </c>
      <c r="GF3895" s="77" t="s">
        <v>155</v>
      </c>
      <c r="GG3895" s="77" t="s">
        <v>456</v>
      </c>
      <c r="GH3895" s="77" t="s">
        <v>474</v>
      </c>
      <c r="GI3895" s="77">
        <v>2022</v>
      </c>
      <c r="GJ3895" s="77" t="s">
        <v>301</v>
      </c>
      <c r="GK3895" s="77">
        <v>1.580872452543271E-3</v>
      </c>
      <c r="GL3895" s="77">
        <v>57.592095999999998</v>
      </c>
      <c r="GM3895" s="77">
        <v>2022</v>
      </c>
      <c r="GN3895" s="77" t="s">
        <v>175</v>
      </c>
      <c r="GO3895" s="77">
        <v>5.3000000000000005E-2</v>
      </c>
      <c r="GP3895" s="77">
        <v>3</v>
      </c>
      <c r="GQ3895" s="77">
        <v>0</v>
      </c>
      <c r="GR3895" s="77" t="s">
        <v>423</v>
      </c>
      <c r="GS3895" s="77">
        <v>5.5966209081309407E-2</v>
      </c>
      <c r="GT3895" s="77">
        <v>8.8475438209919085E-5</v>
      </c>
      <c r="GU3895" s="77">
        <v>5.5966209081309407E-2</v>
      </c>
      <c r="GV3895" s="77">
        <v>8.8475438209919085E-5</v>
      </c>
      <c r="GW3895" s="77">
        <v>5.5966209081309407E-2</v>
      </c>
      <c r="GX3895" s="77">
        <v>8.8475438209919085E-5</v>
      </c>
      <c r="GY3895" s="77">
        <v>0</v>
      </c>
      <c r="GZ3895" s="77">
        <v>0</v>
      </c>
    </row>
    <row r="3896" spans="187:208" x14ac:dyDescent="0.25">
      <c r="GE3896" s="77" t="s">
        <v>427</v>
      </c>
      <c r="GF3896" s="77" t="s">
        <v>155</v>
      </c>
      <c r="GG3896" s="77" t="s">
        <v>456</v>
      </c>
      <c r="GH3896" s="77" t="s">
        <v>474</v>
      </c>
      <c r="GI3896" s="77">
        <v>2022</v>
      </c>
      <c r="GJ3896" s="77" t="s">
        <v>303</v>
      </c>
      <c r="GK3896" s="77">
        <v>3.9894642198449723E-2</v>
      </c>
      <c r="GL3896" s="77">
        <v>57.592095999999998</v>
      </c>
      <c r="GM3896" s="77">
        <v>2022</v>
      </c>
      <c r="GN3896" s="77" t="s">
        <v>175</v>
      </c>
      <c r="GO3896" s="77">
        <v>5.3000000000000005E-2</v>
      </c>
      <c r="GP3896" s="77">
        <v>3</v>
      </c>
      <c r="GQ3896" s="77">
        <v>0</v>
      </c>
      <c r="GR3896" s="77" t="s">
        <v>423</v>
      </c>
      <c r="GS3896" s="77">
        <v>5.5966209081309407E-2</v>
      </c>
      <c r="GT3896" s="77">
        <v>2.2327518865024663E-3</v>
      </c>
      <c r="GU3896" s="77">
        <v>5.5966209081309407E-2</v>
      </c>
      <c r="GV3896" s="77">
        <v>2.2327518865024663E-3</v>
      </c>
      <c r="GW3896" s="77">
        <v>5.5966209081309407E-2</v>
      </c>
      <c r="GX3896" s="77">
        <v>2.2327518865024663E-3</v>
      </c>
      <c r="GY3896" s="77">
        <v>0</v>
      </c>
      <c r="GZ3896" s="77">
        <v>0</v>
      </c>
    </row>
    <row r="3897" spans="187:208" x14ac:dyDescent="0.25">
      <c r="GE3897" s="77" t="s">
        <v>422</v>
      </c>
      <c r="GF3897" s="77" t="s">
        <v>155</v>
      </c>
      <c r="GG3897" s="77" t="s">
        <v>456</v>
      </c>
      <c r="GH3897" s="77" t="s">
        <v>474</v>
      </c>
      <c r="GI3897" s="77">
        <v>2023</v>
      </c>
      <c r="GJ3897" s="77" t="s">
        <v>305</v>
      </c>
      <c r="GK3897" s="77">
        <v>3.759022461138966E-2</v>
      </c>
      <c r="GL3897" s="77">
        <v>57.592095999999998</v>
      </c>
      <c r="GM3897" s="77">
        <v>2023</v>
      </c>
      <c r="GN3897" s="77" t="s">
        <v>175</v>
      </c>
      <c r="GO3897" s="77">
        <v>0.13250000000000001</v>
      </c>
      <c r="GP3897" s="77">
        <v>3</v>
      </c>
      <c r="GQ3897" s="77">
        <v>0</v>
      </c>
      <c r="GR3897" s="77" t="s">
        <v>423</v>
      </c>
      <c r="GS3897" s="77">
        <v>0</v>
      </c>
      <c r="GT3897" s="77">
        <v>0</v>
      </c>
      <c r="GU3897" s="77">
        <v>0.1527377521613833</v>
      </c>
      <c r="GV3897" s="77">
        <v>5.741446410385165E-3</v>
      </c>
      <c r="GW3897" s="77">
        <v>0.1527377521613833</v>
      </c>
      <c r="GX3897" s="77">
        <v>5.741446410385165E-3</v>
      </c>
      <c r="GY3897" s="77">
        <v>0.1527377521613833</v>
      </c>
      <c r="GZ3897" s="77">
        <v>5.741446410385165E-3</v>
      </c>
    </row>
    <row r="3898" spans="187:208" x14ac:dyDescent="0.25">
      <c r="GE3898" s="77" t="s">
        <v>425</v>
      </c>
      <c r="GF3898" s="77" t="s">
        <v>155</v>
      </c>
      <c r="GG3898" s="77" t="s">
        <v>456</v>
      </c>
      <c r="GH3898" s="77" t="s">
        <v>474</v>
      </c>
      <c r="GI3898" s="77">
        <v>2023</v>
      </c>
      <c r="GJ3898" s="77" t="s">
        <v>301</v>
      </c>
      <c r="GK3898" s="77">
        <v>1.6314334115687459E-3</v>
      </c>
      <c r="GL3898" s="77">
        <v>57.592095999999998</v>
      </c>
      <c r="GM3898" s="77">
        <v>2023</v>
      </c>
      <c r="GN3898" s="77" t="s">
        <v>175</v>
      </c>
      <c r="GO3898" s="77">
        <v>5.3000000000000005E-2</v>
      </c>
      <c r="GP3898" s="77">
        <v>3</v>
      </c>
      <c r="GQ3898" s="77">
        <v>0</v>
      </c>
      <c r="GR3898" s="77" t="s">
        <v>423</v>
      </c>
      <c r="GS3898" s="77">
        <v>0</v>
      </c>
      <c r="GT3898" s="77">
        <v>0</v>
      </c>
      <c r="GU3898" s="77">
        <v>5.5966209081309407E-2</v>
      </c>
      <c r="GV3898" s="77">
        <v>9.130514341409033E-5</v>
      </c>
      <c r="GW3898" s="77">
        <v>5.5966209081309407E-2</v>
      </c>
      <c r="GX3898" s="77">
        <v>9.130514341409033E-5</v>
      </c>
      <c r="GY3898" s="77">
        <v>5.5966209081309407E-2</v>
      </c>
      <c r="GZ3898" s="77">
        <v>9.130514341409033E-5</v>
      </c>
    </row>
    <row r="3899" spans="187:208" x14ac:dyDescent="0.25">
      <c r="GE3899" s="77" t="s">
        <v>427</v>
      </c>
      <c r="GF3899" s="77" t="s">
        <v>155</v>
      </c>
      <c r="GG3899" s="77" t="s">
        <v>456</v>
      </c>
      <c r="GH3899" s="77" t="s">
        <v>474</v>
      </c>
      <c r="GI3899" s="77">
        <v>2023</v>
      </c>
      <c r="GJ3899" s="77" t="s">
        <v>303</v>
      </c>
      <c r="GK3899" s="77">
        <v>4.118661101401544E-2</v>
      </c>
      <c r="GL3899" s="77">
        <v>57.592095999999998</v>
      </c>
      <c r="GM3899" s="77">
        <v>2023</v>
      </c>
      <c r="GN3899" s="77" t="s">
        <v>175</v>
      </c>
      <c r="GO3899" s="77">
        <v>5.3000000000000005E-2</v>
      </c>
      <c r="GP3899" s="77">
        <v>3</v>
      </c>
      <c r="GQ3899" s="77">
        <v>0</v>
      </c>
      <c r="GR3899" s="77" t="s">
        <v>423</v>
      </c>
      <c r="GS3899" s="77">
        <v>0</v>
      </c>
      <c r="GT3899" s="77">
        <v>0</v>
      </c>
      <c r="GU3899" s="77">
        <v>5.5966209081309407E-2</v>
      </c>
      <c r="GV3899" s="77">
        <v>2.3050584833609489E-3</v>
      </c>
      <c r="GW3899" s="77">
        <v>5.5966209081309407E-2</v>
      </c>
      <c r="GX3899" s="77">
        <v>2.3050584833609489E-3</v>
      </c>
      <c r="GY3899" s="77">
        <v>5.5966209081309407E-2</v>
      </c>
      <c r="GZ3899" s="77">
        <v>2.3050584833609489E-3</v>
      </c>
    </row>
    <row r="3900" spans="187:208" x14ac:dyDescent="0.25">
      <c r="GE3900" s="77" t="s">
        <v>422</v>
      </c>
      <c r="GF3900" s="77" t="s">
        <v>155</v>
      </c>
      <c r="GG3900" s="77" t="s">
        <v>456</v>
      </c>
      <c r="GH3900" s="77" t="s">
        <v>474</v>
      </c>
      <c r="GI3900" s="77">
        <v>2024</v>
      </c>
      <c r="GJ3900" s="77" t="s">
        <v>305</v>
      </c>
      <c r="GK3900" s="77">
        <v>3.759022461138966E-2</v>
      </c>
      <c r="GL3900" s="77">
        <v>57.592095999999998</v>
      </c>
      <c r="GM3900" s="77">
        <v>2024</v>
      </c>
      <c r="GN3900" s="77" t="s">
        <v>175</v>
      </c>
      <c r="GO3900" s="77">
        <v>0.13250000000000001</v>
      </c>
      <c r="GP3900" s="77">
        <v>3</v>
      </c>
      <c r="GQ3900" s="77">
        <v>0</v>
      </c>
      <c r="GR3900" s="77" t="s">
        <v>423</v>
      </c>
      <c r="GS3900" s="77">
        <v>0</v>
      </c>
      <c r="GT3900" s="77">
        <v>0</v>
      </c>
      <c r="GU3900" s="77">
        <v>0</v>
      </c>
      <c r="GV3900" s="77">
        <v>0</v>
      </c>
      <c r="GW3900" s="77">
        <v>0.1527377521613833</v>
      </c>
      <c r="GX3900" s="77">
        <v>5.741446410385165E-3</v>
      </c>
      <c r="GY3900" s="77">
        <v>0.1527377521613833</v>
      </c>
      <c r="GZ3900" s="77">
        <v>5.741446410385165E-3</v>
      </c>
    </row>
    <row r="3901" spans="187:208" x14ac:dyDescent="0.25">
      <c r="GE3901" s="77" t="s">
        <v>425</v>
      </c>
      <c r="GF3901" s="77" t="s">
        <v>155</v>
      </c>
      <c r="GG3901" s="77" t="s">
        <v>456</v>
      </c>
      <c r="GH3901" s="77" t="s">
        <v>474</v>
      </c>
      <c r="GI3901" s="77">
        <v>2024</v>
      </c>
      <c r="GJ3901" s="77" t="s">
        <v>301</v>
      </c>
      <c r="GK3901" s="77">
        <v>1.6314334115687459E-3</v>
      </c>
      <c r="GL3901" s="77">
        <v>57.592095999999998</v>
      </c>
      <c r="GM3901" s="77">
        <v>2024</v>
      </c>
      <c r="GN3901" s="77" t="s">
        <v>175</v>
      </c>
      <c r="GO3901" s="77">
        <v>5.3000000000000005E-2</v>
      </c>
      <c r="GP3901" s="77">
        <v>3</v>
      </c>
      <c r="GQ3901" s="77">
        <v>0</v>
      </c>
      <c r="GR3901" s="77" t="s">
        <v>423</v>
      </c>
      <c r="GS3901" s="77">
        <v>0</v>
      </c>
      <c r="GT3901" s="77">
        <v>0</v>
      </c>
      <c r="GU3901" s="77">
        <v>0</v>
      </c>
      <c r="GV3901" s="77">
        <v>0</v>
      </c>
      <c r="GW3901" s="77">
        <v>5.5966209081309407E-2</v>
      </c>
      <c r="GX3901" s="77">
        <v>9.130514341409033E-5</v>
      </c>
      <c r="GY3901" s="77">
        <v>5.5966209081309407E-2</v>
      </c>
      <c r="GZ3901" s="77">
        <v>9.130514341409033E-5</v>
      </c>
    </row>
    <row r="3902" spans="187:208" x14ac:dyDescent="0.25">
      <c r="GE3902" s="77" t="s">
        <v>427</v>
      </c>
      <c r="GF3902" s="77" t="s">
        <v>155</v>
      </c>
      <c r="GG3902" s="77" t="s">
        <v>456</v>
      </c>
      <c r="GH3902" s="77" t="s">
        <v>474</v>
      </c>
      <c r="GI3902" s="77">
        <v>2024</v>
      </c>
      <c r="GJ3902" s="77" t="s">
        <v>303</v>
      </c>
      <c r="GK3902" s="77">
        <v>4.118661101401544E-2</v>
      </c>
      <c r="GL3902" s="77">
        <v>57.592095999999998</v>
      </c>
      <c r="GM3902" s="77">
        <v>2024</v>
      </c>
      <c r="GN3902" s="77" t="s">
        <v>175</v>
      </c>
      <c r="GO3902" s="77">
        <v>5.3000000000000005E-2</v>
      </c>
      <c r="GP3902" s="77">
        <v>3</v>
      </c>
      <c r="GQ3902" s="77">
        <v>0</v>
      </c>
      <c r="GR3902" s="77" t="s">
        <v>423</v>
      </c>
      <c r="GS3902" s="77">
        <v>0</v>
      </c>
      <c r="GT3902" s="77">
        <v>0</v>
      </c>
      <c r="GU3902" s="77">
        <v>0</v>
      </c>
      <c r="GV3902" s="77">
        <v>0</v>
      </c>
      <c r="GW3902" s="77">
        <v>5.5966209081309407E-2</v>
      </c>
      <c r="GX3902" s="77">
        <v>2.3050584833609489E-3</v>
      </c>
      <c r="GY3902" s="77">
        <v>5.5966209081309407E-2</v>
      </c>
      <c r="GZ3902" s="77">
        <v>2.3050584833609489E-3</v>
      </c>
    </row>
    <row r="3903" spans="187:208" x14ac:dyDescent="0.25">
      <c r="GE3903" s="77" t="s">
        <v>422</v>
      </c>
      <c r="GF3903" s="77" t="s">
        <v>155</v>
      </c>
      <c r="GG3903" s="77" t="s">
        <v>456</v>
      </c>
      <c r="GH3903" s="77" t="s">
        <v>474</v>
      </c>
      <c r="GI3903" s="77">
        <v>2025</v>
      </c>
      <c r="GJ3903" s="77" t="s">
        <v>305</v>
      </c>
      <c r="GK3903" s="77">
        <v>3.759022461138966E-2</v>
      </c>
      <c r="GL3903" s="77">
        <v>57.592095999999998</v>
      </c>
      <c r="GM3903" s="77">
        <v>2025</v>
      </c>
      <c r="GN3903" s="77" t="s">
        <v>175</v>
      </c>
      <c r="GO3903" s="77">
        <v>0.13250000000000001</v>
      </c>
      <c r="GP3903" s="77">
        <v>3</v>
      </c>
      <c r="GQ3903" s="77">
        <v>0</v>
      </c>
      <c r="GR3903" s="77" t="s">
        <v>423</v>
      </c>
      <c r="GS3903" s="77">
        <v>0</v>
      </c>
      <c r="GT3903" s="77">
        <v>0</v>
      </c>
      <c r="GU3903" s="77">
        <v>0</v>
      </c>
      <c r="GV3903" s="77">
        <v>0</v>
      </c>
      <c r="GW3903" s="77">
        <v>0</v>
      </c>
      <c r="GX3903" s="77">
        <v>0</v>
      </c>
      <c r="GY3903" s="77">
        <v>0.1527377521613833</v>
      </c>
      <c r="GZ3903" s="77">
        <v>5.741446410385165E-3</v>
      </c>
    </row>
    <row r="3904" spans="187:208" x14ac:dyDescent="0.25">
      <c r="GE3904" s="77" t="s">
        <v>425</v>
      </c>
      <c r="GF3904" s="77" t="s">
        <v>155</v>
      </c>
      <c r="GG3904" s="77" t="s">
        <v>456</v>
      </c>
      <c r="GH3904" s="77" t="s">
        <v>474</v>
      </c>
      <c r="GI3904" s="77">
        <v>2025</v>
      </c>
      <c r="GJ3904" s="77" t="s">
        <v>301</v>
      </c>
      <c r="GK3904" s="77">
        <v>1.6314334115687459E-3</v>
      </c>
      <c r="GL3904" s="77">
        <v>57.592095999999998</v>
      </c>
      <c r="GM3904" s="77">
        <v>2025</v>
      </c>
      <c r="GN3904" s="77" t="s">
        <v>175</v>
      </c>
      <c r="GO3904" s="77">
        <v>5.3000000000000005E-2</v>
      </c>
      <c r="GP3904" s="77">
        <v>3</v>
      </c>
      <c r="GQ3904" s="77">
        <v>0</v>
      </c>
      <c r="GR3904" s="77" t="s">
        <v>423</v>
      </c>
      <c r="GS3904" s="77">
        <v>0</v>
      </c>
      <c r="GT3904" s="77">
        <v>0</v>
      </c>
      <c r="GU3904" s="77">
        <v>0</v>
      </c>
      <c r="GV3904" s="77">
        <v>0</v>
      </c>
      <c r="GW3904" s="77">
        <v>0</v>
      </c>
      <c r="GX3904" s="77">
        <v>0</v>
      </c>
      <c r="GY3904" s="77">
        <v>5.5966209081309407E-2</v>
      </c>
      <c r="GZ3904" s="77">
        <v>9.130514341409033E-5</v>
      </c>
    </row>
    <row r="3905" spans="187:208" x14ac:dyDescent="0.25">
      <c r="GE3905" s="77" t="s">
        <v>427</v>
      </c>
      <c r="GF3905" s="77" t="s">
        <v>155</v>
      </c>
      <c r="GG3905" s="77" t="s">
        <v>456</v>
      </c>
      <c r="GH3905" s="77" t="s">
        <v>474</v>
      </c>
      <c r="GI3905" s="77">
        <v>2025</v>
      </c>
      <c r="GJ3905" s="77" t="s">
        <v>303</v>
      </c>
      <c r="GK3905" s="77">
        <v>4.118661101401544E-2</v>
      </c>
      <c r="GL3905" s="77">
        <v>57.592095999999998</v>
      </c>
      <c r="GM3905" s="77">
        <v>2025</v>
      </c>
      <c r="GN3905" s="77" t="s">
        <v>175</v>
      </c>
      <c r="GO3905" s="77">
        <v>5.3000000000000005E-2</v>
      </c>
      <c r="GP3905" s="77">
        <v>3</v>
      </c>
      <c r="GQ3905" s="77">
        <v>0</v>
      </c>
      <c r="GR3905" s="77" t="s">
        <v>423</v>
      </c>
      <c r="GS3905" s="77">
        <v>0</v>
      </c>
      <c r="GT3905" s="77">
        <v>0</v>
      </c>
      <c r="GU3905" s="77">
        <v>0</v>
      </c>
      <c r="GV3905" s="77">
        <v>0</v>
      </c>
      <c r="GW3905" s="77">
        <v>0</v>
      </c>
      <c r="GX3905" s="77">
        <v>0</v>
      </c>
      <c r="GY3905" s="77">
        <v>5.5966209081309407E-2</v>
      </c>
      <c r="GZ3905" s="77">
        <v>2.3050584833609489E-3</v>
      </c>
    </row>
    <row r="3906" spans="187:208" x14ac:dyDescent="0.25">
      <c r="GE3906" s="77" t="s">
        <v>422</v>
      </c>
      <c r="GF3906" s="77" t="s">
        <v>155</v>
      </c>
      <c r="GG3906" s="77" t="s">
        <v>456</v>
      </c>
      <c r="GH3906" s="77" t="s">
        <v>481</v>
      </c>
      <c r="GI3906" s="77">
        <v>2021</v>
      </c>
      <c r="GJ3906" s="77" t="s">
        <v>305</v>
      </c>
      <c r="GK3906" s="77">
        <v>409.22373582044048</v>
      </c>
      <c r="GL3906" s="77">
        <v>57.592095999999998</v>
      </c>
      <c r="GM3906" s="77">
        <v>2021</v>
      </c>
      <c r="GN3906" s="77" t="s">
        <v>175</v>
      </c>
      <c r="GO3906" s="77">
        <v>0.13250000000000001</v>
      </c>
      <c r="GP3906" s="77">
        <v>3</v>
      </c>
      <c r="GQ3906" s="77">
        <v>0</v>
      </c>
      <c r="GR3906" s="77" t="s">
        <v>423</v>
      </c>
      <c r="GS3906" s="77">
        <v>0.1527377521613833</v>
      </c>
      <c r="GT3906" s="77">
        <v>62.50391354029783</v>
      </c>
      <c r="GU3906" s="77">
        <v>0.1527377521613833</v>
      </c>
      <c r="GV3906" s="77">
        <v>62.50391354029783</v>
      </c>
      <c r="GW3906" s="77">
        <v>0</v>
      </c>
      <c r="GX3906" s="77">
        <v>0</v>
      </c>
      <c r="GY3906" s="77">
        <v>0</v>
      </c>
      <c r="GZ3906" s="77">
        <v>0</v>
      </c>
    </row>
    <row r="3907" spans="187:208" x14ac:dyDescent="0.25">
      <c r="GE3907" s="77" t="s">
        <v>425</v>
      </c>
      <c r="GF3907" s="77" t="s">
        <v>155</v>
      </c>
      <c r="GG3907" s="77" t="s">
        <v>456</v>
      </c>
      <c r="GH3907" s="77" t="s">
        <v>481</v>
      </c>
      <c r="GI3907" s="77">
        <v>2021</v>
      </c>
      <c r="GJ3907" s="77" t="s">
        <v>301</v>
      </c>
      <c r="GK3907" s="77">
        <v>13469.08781237762</v>
      </c>
      <c r="GL3907" s="77">
        <v>57.592095999999998</v>
      </c>
      <c r="GM3907" s="77">
        <v>2021</v>
      </c>
      <c r="GN3907" s="77" t="s">
        <v>175</v>
      </c>
      <c r="GO3907" s="77">
        <v>5.3000000000000005E-2</v>
      </c>
      <c r="GP3907" s="77">
        <v>3</v>
      </c>
      <c r="GQ3907" s="77">
        <v>0</v>
      </c>
      <c r="GR3907" s="77" t="s">
        <v>423</v>
      </c>
      <c r="GS3907" s="77">
        <v>5.5966209081309407E-2</v>
      </c>
      <c r="GT3907" s="77">
        <v>753.81378464204226</v>
      </c>
      <c r="GU3907" s="77">
        <v>5.5966209081309407E-2</v>
      </c>
      <c r="GV3907" s="77">
        <v>753.81378464204226</v>
      </c>
      <c r="GW3907" s="77">
        <v>0</v>
      </c>
      <c r="GX3907" s="77">
        <v>0</v>
      </c>
      <c r="GY3907" s="77">
        <v>0</v>
      </c>
      <c r="GZ3907" s="77">
        <v>0</v>
      </c>
    </row>
    <row r="3908" spans="187:208" x14ac:dyDescent="0.25">
      <c r="GE3908" s="77" t="s">
        <v>427</v>
      </c>
      <c r="GF3908" s="77" t="s">
        <v>155</v>
      </c>
      <c r="GG3908" s="77" t="s">
        <v>456</v>
      </c>
      <c r="GH3908" s="77" t="s">
        <v>481</v>
      </c>
      <c r="GI3908" s="77">
        <v>2021</v>
      </c>
      <c r="GJ3908" s="77" t="s">
        <v>303</v>
      </c>
      <c r="GK3908" s="77">
        <v>7205.5312760252846</v>
      </c>
      <c r="GL3908" s="77">
        <v>57.592095999999998</v>
      </c>
      <c r="GM3908" s="77">
        <v>2021</v>
      </c>
      <c r="GN3908" s="77" t="s">
        <v>175</v>
      </c>
      <c r="GO3908" s="77">
        <v>5.3000000000000005E-2</v>
      </c>
      <c r="GP3908" s="77">
        <v>3</v>
      </c>
      <c r="GQ3908" s="77">
        <v>0</v>
      </c>
      <c r="GR3908" s="77" t="s">
        <v>423</v>
      </c>
      <c r="GS3908" s="77">
        <v>5.5966209081309407E-2</v>
      </c>
      <c r="GT3908" s="77">
        <v>403.26626993594522</v>
      </c>
      <c r="GU3908" s="77">
        <v>5.5966209081309407E-2</v>
      </c>
      <c r="GV3908" s="77">
        <v>403.26626993594522</v>
      </c>
      <c r="GW3908" s="77">
        <v>0</v>
      </c>
      <c r="GX3908" s="77">
        <v>0</v>
      </c>
      <c r="GY3908" s="77">
        <v>0</v>
      </c>
      <c r="GZ3908" s="77">
        <v>0</v>
      </c>
    </row>
    <row r="3909" spans="187:208" x14ac:dyDescent="0.25">
      <c r="GE3909" s="77" t="s">
        <v>422</v>
      </c>
      <c r="GF3909" s="77" t="s">
        <v>155</v>
      </c>
      <c r="GG3909" s="77" t="s">
        <v>456</v>
      </c>
      <c r="GH3909" s="77" t="s">
        <v>481</v>
      </c>
      <c r="GI3909" s="77">
        <v>2022</v>
      </c>
      <c r="GJ3909" s="77" t="s">
        <v>305</v>
      </c>
      <c r="GK3909" s="77">
        <v>409.22373582044048</v>
      </c>
      <c r="GL3909" s="77">
        <v>57.592095999999998</v>
      </c>
      <c r="GM3909" s="77">
        <v>2022</v>
      </c>
      <c r="GN3909" s="77" t="s">
        <v>175</v>
      </c>
      <c r="GO3909" s="77">
        <v>0.13250000000000001</v>
      </c>
      <c r="GP3909" s="77">
        <v>3</v>
      </c>
      <c r="GQ3909" s="77">
        <v>0</v>
      </c>
      <c r="GR3909" s="77" t="s">
        <v>423</v>
      </c>
      <c r="GS3909" s="77">
        <v>0.1527377521613833</v>
      </c>
      <c r="GT3909" s="77">
        <v>62.50391354029783</v>
      </c>
      <c r="GU3909" s="77">
        <v>0.1527377521613833</v>
      </c>
      <c r="GV3909" s="77">
        <v>62.50391354029783</v>
      </c>
      <c r="GW3909" s="77">
        <v>0.1527377521613833</v>
      </c>
      <c r="GX3909" s="77">
        <v>62.50391354029783</v>
      </c>
      <c r="GY3909" s="77">
        <v>0</v>
      </c>
      <c r="GZ3909" s="77">
        <v>0</v>
      </c>
    </row>
    <row r="3910" spans="187:208" x14ac:dyDescent="0.25">
      <c r="GE3910" s="77" t="s">
        <v>425</v>
      </c>
      <c r="GF3910" s="77" t="s">
        <v>155</v>
      </c>
      <c r="GG3910" s="77" t="s">
        <v>456</v>
      </c>
      <c r="GH3910" s="77" t="s">
        <v>481</v>
      </c>
      <c r="GI3910" s="77">
        <v>2022</v>
      </c>
      <c r="GJ3910" s="77" t="s">
        <v>301</v>
      </c>
      <c r="GK3910" s="77">
        <v>13469.08781237762</v>
      </c>
      <c r="GL3910" s="77">
        <v>57.592095999999998</v>
      </c>
      <c r="GM3910" s="77">
        <v>2022</v>
      </c>
      <c r="GN3910" s="77" t="s">
        <v>175</v>
      </c>
      <c r="GO3910" s="77">
        <v>5.3000000000000005E-2</v>
      </c>
      <c r="GP3910" s="77">
        <v>3</v>
      </c>
      <c r="GQ3910" s="77">
        <v>0</v>
      </c>
      <c r="GR3910" s="77" t="s">
        <v>423</v>
      </c>
      <c r="GS3910" s="77">
        <v>5.5966209081309407E-2</v>
      </c>
      <c r="GT3910" s="77">
        <v>753.81378464204226</v>
      </c>
      <c r="GU3910" s="77">
        <v>5.5966209081309407E-2</v>
      </c>
      <c r="GV3910" s="77">
        <v>753.81378464204226</v>
      </c>
      <c r="GW3910" s="77">
        <v>5.5966209081309407E-2</v>
      </c>
      <c r="GX3910" s="77">
        <v>753.81378464204226</v>
      </c>
      <c r="GY3910" s="77">
        <v>0</v>
      </c>
      <c r="GZ3910" s="77">
        <v>0</v>
      </c>
    </row>
    <row r="3911" spans="187:208" x14ac:dyDescent="0.25">
      <c r="GE3911" s="77" t="s">
        <v>427</v>
      </c>
      <c r="GF3911" s="77" t="s">
        <v>155</v>
      </c>
      <c r="GG3911" s="77" t="s">
        <v>456</v>
      </c>
      <c r="GH3911" s="77" t="s">
        <v>481</v>
      </c>
      <c r="GI3911" s="77">
        <v>2022</v>
      </c>
      <c r="GJ3911" s="77" t="s">
        <v>303</v>
      </c>
      <c r="GK3911" s="77">
        <v>7205.5312760252846</v>
      </c>
      <c r="GL3911" s="77">
        <v>57.592095999999998</v>
      </c>
      <c r="GM3911" s="77">
        <v>2022</v>
      </c>
      <c r="GN3911" s="77" t="s">
        <v>175</v>
      </c>
      <c r="GO3911" s="77">
        <v>5.3000000000000005E-2</v>
      </c>
      <c r="GP3911" s="77">
        <v>3</v>
      </c>
      <c r="GQ3911" s="77">
        <v>0</v>
      </c>
      <c r="GR3911" s="77" t="s">
        <v>423</v>
      </c>
      <c r="GS3911" s="77">
        <v>5.5966209081309407E-2</v>
      </c>
      <c r="GT3911" s="77">
        <v>403.26626993594522</v>
      </c>
      <c r="GU3911" s="77">
        <v>5.5966209081309407E-2</v>
      </c>
      <c r="GV3911" s="77">
        <v>403.26626993594522</v>
      </c>
      <c r="GW3911" s="77">
        <v>5.5966209081309407E-2</v>
      </c>
      <c r="GX3911" s="77">
        <v>403.26626993594522</v>
      </c>
      <c r="GY3911" s="77">
        <v>0</v>
      </c>
      <c r="GZ3911" s="77">
        <v>0</v>
      </c>
    </row>
    <row r="3912" spans="187:208" x14ac:dyDescent="0.25">
      <c r="GE3912" s="77" t="s">
        <v>422</v>
      </c>
      <c r="GF3912" s="77" t="s">
        <v>155</v>
      </c>
      <c r="GG3912" s="77" t="s">
        <v>456</v>
      </c>
      <c r="GH3912" s="77" t="s">
        <v>481</v>
      </c>
      <c r="GI3912" s="77">
        <v>2023</v>
      </c>
      <c r="GJ3912" s="77" t="s">
        <v>305</v>
      </c>
      <c r="GK3912" s="77">
        <v>428.60232122030828</v>
      </c>
      <c r="GL3912" s="77">
        <v>57.592095999999998</v>
      </c>
      <c r="GM3912" s="77">
        <v>2023</v>
      </c>
      <c r="GN3912" s="77" t="s">
        <v>175</v>
      </c>
      <c r="GO3912" s="77">
        <v>0.13250000000000001</v>
      </c>
      <c r="GP3912" s="77">
        <v>3</v>
      </c>
      <c r="GQ3912" s="77">
        <v>0</v>
      </c>
      <c r="GR3912" s="77" t="s">
        <v>423</v>
      </c>
      <c r="GS3912" s="77">
        <v>0</v>
      </c>
      <c r="GT3912" s="77">
        <v>0</v>
      </c>
      <c r="GU3912" s="77">
        <v>0.1527377521613833</v>
      </c>
      <c r="GV3912" s="77">
        <v>65.463755114341041</v>
      </c>
      <c r="GW3912" s="77">
        <v>0.1527377521613833</v>
      </c>
      <c r="GX3912" s="77">
        <v>65.463755114341041</v>
      </c>
      <c r="GY3912" s="77">
        <v>0.1527377521613833</v>
      </c>
      <c r="GZ3912" s="77">
        <v>65.463755114341041</v>
      </c>
    </row>
    <row r="3913" spans="187:208" x14ac:dyDescent="0.25">
      <c r="GE3913" s="77" t="s">
        <v>425</v>
      </c>
      <c r="GF3913" s="77" t="s">
        <v>155</v>
      </c>
      <c r="GG3913" s="77" t="s">
        <v>456</v>
      </c>
      <c r="GH3913" s="77" t="s">
        <v>481</v>
      </c>
      <c r="GI3913" s="77">
        <v>2023</v>
      </c>
      <c r="GJ3913" s="77" t="s">
        <v>301</v>
      </c>
      <c r="GK3913" s="77">
        <v>13939.560973456049</v>
      </c>
      <c r="GL3913" s="77">
        <v>57.592095999999998</v>
      </c>
      <c r="GM3913" s="77">
        <v>2023</v>
      </c>
      <c r="GN3913" s="77" t="s">
        <v>175</v>
      </c>
      <c r="GO3913" s="77">
        <v>5.3000000000000005E-2</v>
      </c>
      <c r="GP3913" s="77">
        <v>3</v>
      </c>
      <c r="GQ3913" s="77">
        <v>0</v>
      </c>
      <c r="GR3913" s="77" t="s">
        <v>423</v>
      </c>
      <c r="GS3913" s="77">
        <v>0</v>
      </c>
      <c r="GT3913" s="77">
        <v>0</v>
      </c>
      <c r="GU3913" s="77">
        <v>5.5966209081309407E-2</v>
      </c>
      <c r="GV3913" s="77">
        <v>780.14438394210219</v>
      </c>
      <c r="GW3913" s="77">
        <v>5.5966209081309407E-2</v>
      </c>
      <c r="GX3913" s="77">
        <v>780.14438394210219</v>
      </c>
      <c r="GY3913" s="77">
        <v>5.5966209081309407E-2</v>
      </c>
      <c r="GZ3913" s="77">
        <v>780.14438394210219</v>
      </c>
    </row>
    <row r="3914" spans="187:208" x14ac:dyDescent="0.25">
      <c r="GE3914" s="77" t="s">
        <v>427</v>
      </c>
      <c r="GF3914" s="77" t="s">
        <v>155</v>
      </c>
      <c r="GG3914" s="77" t="s">
        <v>456</v>
      </c>
      <c r="GH3914" s="77" t="s">
        <v>481</v>
      </c>
      <c r="GI3914" s="77">
        <v>2023</v>
      </c>
      <c r="GJ3914" s="77" t="s">
        <v>303</v>
      </c>
      <c r="GK3914" s="77">
        <v>7467.8148194525547</v>
      </c>
      <c r="GL3914" s="77">
        <v>57.592095999999998</v>
      </c>
      <c r="GM3914" s="77">
        <v>2023</v>
      </c>
      <c r="GN3914" s="77" t="s">
        <v>175</v>
      </c>
      <c r="GO3914" s="77">
        <v>5.3000000000000005E-2</v>
      </c>
      <c r="GP3914" s="77">
        <v>3</v>
      </c>
      <c r="GQ3914" s="77">
        <v>0</v>
      </c>
      <c r="GR3914" s="77" t="s">
        <v>423</v>
      </c>
      <c r="GS3914" s="77">
        <v>0</v>
      </c>
      <c r="GT3914" s="77">
        <v>0</v>
      </c>
      <c r="GU3914" s="77">
        <v>5.5966209081309407E-2</v>
      </c>
      <c r="GV3914" s="77">
        <v>417.94528556598254</v>
      </c>
      <c r="GW3914" s="77">
        <v>5.5966209081309407E-2</v>
      </c>
      <c r="GX3914" s="77">
        <v>417.94528556598254</v>
      </c>
      <c r="GY3914" s="77">
        <v>5.5966209081309407E-2</v>
      </c>
      <c r="GZ3914" s="77">
        <v>417.94528556598254</v>
      </c>
    </row>
    <row r="3915" spans="187:208" x14ac:dyDescent="0.25">
      <c r="GE3915" s="77" t="s">
        <v>422</v>
      </c>
      <c r="GF3915" s="77" t="s">
        <v>155</v>
      </c>
      <c r="GG3915" s="77" t="s">
        <v>456</v>
      </c>
      <c r="GH3915" s="77" t="s">
        <v>481</v>
      </c>
      <c r="GI3915" s="77">
        <v>2024</v>
      </c>
      <c r="GJ3915" s="77" t="s">
        <v>305</v>
      </c>
      <c r="GK3915" s="77">
        <v>428.60232122030828</v>
      </c>
      <c r="GL3915" s="77">
        <v>57.592095999999998</v>
      </c>
      <c r="GM3915" s="77">
        <v>2024</v>
      </c>
      <c r="GN3915" s="77" t="s">
        <v>175</v>
      </c>
      <c r="GO3915" s="77">
        <v>0.13250000000000001</v>
      </c>
      <c r="GP3915" s="77">
        <v>3</v>
      </c>
      <c r="GQ3915" s="77">
        <v>0</v>
      </c>
      <c r="GR3915" s="77" t="s">
        <v>423</v>
      </c>
      <c r="GS3915" s="77">
        <v>0</v>
      </c>
      <c r="GT3915" s="77">
        <v>0</v>
      </c>
      <c r="GU3915" s="77">
        <v>0</v>
      </c>
      <c r="GV3915" s="77">
        <v>0</v>
      </c>
      <c r="GW3915" s="77">
        <v>0.1527377521613833</v>
      </c>
      <c r="GX3915" s="77">
        <v>65.463755114341041</v>
      </c>
      <c r="GY3915" s="77">
        <v>0.1527377521613833</v>
      </c>
      <c r="GZ3915" s="77">
        <v>65.463755114341041</v>
      </c>
    </row>
    <row r="3916" spans="187:208" x14ac:dyDescent="0.25">
      <c r="GE3916" s="77" t="s">
        <v>425</v>
      </c>
      <c r="GF3916" s="77" t="s">
        <v>155</v>
      </c>
      <c r="GG3916" s="77" t="s">
        <v>456</v>
      </c>
      <c r="GH3916" s="77" t="s">
        <v>481</v>
      </c>
      <c r="GI3916" s="77">
        <v>2024</v>
      </c>
      <c r="GJ3916" s="77" t="s">
        <v>301</v>
      </c>
      <c r="GK3916" s="77">
        <v>13939.560973456049</v>
      </c>
      <c r="GL3916" s="77">
        <v>57.592095999999998</v>
      </c>
      <c r="GM3916" s="77">
        <v>2024</v>
      </c>
      <c r="GN3916" s="77" t="s">
        <v>175</v>
      </c>
      <c r="GO3916" s="77">
        <v>5.3000000000000005E-2</v>
      </c>
      <c r="GP3916" s="77">
        <v>3</v>
      </c>
      <c r="GQ3916" s="77">
        <v>0</v>
      </c>
      <c r="GR3916" s="77" t="s">
        <v>423</v>
      </c>
      <c r="GS3916" s="77">
        <v>0</v>
      </c>
      <c r="GT3916" s="77">
        <v>0</v>
      </c>
      <c r="GU3916" s="77">
        <v>0</v>
      </c>
      <c r="GV3916" s="77">
        <v>0</v>
      </c>
      <c r="GW3916" s="77">
        <v>5.5966209081309407E-2</v>
      </c>
      <c r="GX3916" s="77">
        <v>780.14438394210219</v>
      </c>
      <c r="GY3916" s="77">
        <v>5.5966209081309407E-2</v>
      </c>
      <c r="GZ3916" s="77">
        <v>780.14438394210219</v>
      </c>
    </row>
    <row r="3917" spans="187:208" x14ac:dyDescent="0.25">
      <c r="GE3917" s="77" t="s">
        <v>427</v>
      </c>
      <c r="GF3917" s="77" t="s">
        <v>155</v>
      </c>
      <c r="GG3917" s="77" t="s">
        <v>456</v>
      </c>
      <c r="GH3917" s="77" t="s">
        <v>481</v>
      </c>
      <c r="GI3917" s="77">
        <v>2024</v>
      </c>
      <c r="GJ3917" s="77" t="s">
        <v>303</v>
      </c>
      <c r="GK3917" s="77">
        <v>7467.8148194525547</v>
      </c>
      <c r="GL3917" s="77">
        <v>57.592095999999998</v>
      </c>
      <c r="GM3917" s="77">
        <v>2024</v>
      </c>
      <c r="GN3917" s="77" t="s">
        <v>175</v>
      </c>
      <c r="GO3917" s="77">
        <v>5.3000000000000005E-2</v>
      </c>
      <c r="GP3917" s="77">
        <v>3</v>
      </c>
      <c r="GQ3917" s="77">
        <v>0</v>
      </c>
      <c r="GR3917" s="77" t="s">
        <v>423</v>
      </c>
      <c r="GS3917" s="77">
        <v>0</v>
      </c>
      <c r="GT3917" s="77">
        <v>0</v>
      </c>
      <c r="GU3917" s="77">
        <v>0</v>
      </c>
      <c r="GV3917" s="77">
        <v>0</v>
      </c>
      <c r="GW3917" s="77">
        <v>5.5966209081309407E-2</v>
      </c>
      <c r="GX3917" s="77">
        <v>417.94528556598254</v>
      </c>
      <c r="GY3917" s="77">
        <v>5.5966209081309407E-2</v>
      </c>
      <c r="GZ3917" s="77">
        <v>417.94528556598254</v>
      </c>
    </row>
    <row r="3918" spans="187:208" x14ac:dyDescent="0.25">
      <c r="GE3918" s="77" t="s">
        <v>422</v>
      </c>
      <c r="GF3918" s="77" t="s">
        <v>155</v>
      </c>
      <c r="GG3918" s="77" t="s">
        <v>456</v>
      </c>
      <c r="GH3918" s="77" t="s">
        <v>481</v>
      </c>
      <c r="GI3918" s="77">
        <v>2025</v>
      </c>
      <c r="GJ3918" s="77" t="s">
        <v>305</v>
      </c>
      <c r="GK3918" s="77">
        <v>428.60232122030828</v>
      </c>
      <c r="GL3918" s="77">
        <v>57.592095999999998</v>
      </c>
      <c r="GM3918" s="77">
        <v>2025</v>
      </c>
      <c r="GN3918" s="77" t="s">
        <v>175</v>
      </c>
      <c r="GO3918" s="77">
        <v>0.13250000000000001</v>
      </c>
      <c r="GP3918" s="77">
        <v>3</v>
      </c>
      <c r="GQ3918" s="77">
        <v>0</v>
      </c>
      <c r="GR3918" s="77" t="s">
        <v>423</v>
      </c>
      <c r="GS3918" s="77">
        <v>0</v>
      </c>
      <c r="GT3918" s="77">
        <v>0</v>
      </c>
      <c r="GU3918" s="77">
        <v>0</v>
      </c>
      <c r="GV3918" s="77">
        <v>0</v>
      </c>
      <c r="GW3918" s="77">
        <v>0</v>
      </c>
      <c r="GX3918" s="77">
        <v>0</v>
      </c>
      <c r="GY3918" s="77">
        <v>0.1527377521613833</v>
      </c>
      <c r="GZ3918" s="77">
        <v>65.463755114341041</v>
      </c>
    </row>
    <row r="3919" spans="187:208" x14ac:dyDescent="0.25">
      <c r="GE3919" s="77" t="s">
        <v>425</v>
      </c>
      <c r="GF3919" s="77" t="s">
        <v>155</v>
      </c>
      <c r="GG3919" s="77" t="s">
        <v>456</v>
      </c>
      <c r="GH3919" s="77" t="s">
        <v>481</v>
      </c>
      <c r="GI3919" s="77">
        <v>2025</v>
      </c>
      <c r="GJ3919" s="77" t="s">
        <v>301</v>
      </c>
      <c r="GK3919" s="77">
        <v>13939.560973456049</v>
      </c>
      <c r="GL3919" s="77">
        <v>57.592095999999998</v>
      </c>
      <c r="GM3919" s="77">
        <v>2025</v>
      </c>
      <c r="GN3919" s="77" t="s">
        <v>175</v>
      </c>
      <c r="GO3919" s="77">
        <v>5.3000000000000005E-2</v>
      </c>
      <c r="GP3919" s="77">
        <v>3</v>
      </c>
      <c r="GQ3919" s="77">
        <v>0</v>
      </c>
      <c r="GR3919" s="77" t="s">
        <v>423</v>
      </c>
      <c r="GS3919" s="77">
        <v>0</v>
      </c>
      <c r="GT3919" s="77">
        <v>0</v>
      </c>
      <c r="GU3919" s="77">
        <v>0</v>
      </c>
      <c r="GV3919" s="77">
        <v>0</v>
      </c>
      <c r="GW3919" s="77">
        <v>0</v>
      </c>
      <c r="GX3919" s="77">
        <v>0</v>
      </c>
      <c r="GY3919" s="77">
        <v>5.5966209081309407E-2</v>
      </c>
      <c r="GZ3919" s="77">
        <v>780.14438394210219</v>
      </c>
    </row>
    <row r="3920" spans="187:208" x14ac:dyDescent="0.25">
      <c r="GE3920" s="77" t="s">
        <v>427</v>
      </c>
      <c r="GF3920" s="77" t="s">
        <v>155</v>
      </c>
      <c r="GG3920" s="77" t="s">
        <v>456</v>
      </c>
      <c r="GH3920" s="77" t="s">
        <v>481</v>
      </c>
      <c r="GI3920" s="77">
        <v>2025</v>
      </c>
      <c r="GJ3920" s="77" t="s">
        <v>303</v>
      </c>
      <c r="GK3920" s="77">
        <v>7467.8148194525547</v>
      </c>
      <c r="GL3920" s="77">
        <v>57.592095999999998</v>
      </c>
      <c r="GM3920" s="77">
        <v>2025</v>
      </c>
      <c r="GN3920" s="77" t="s">
        <v>175</v>
      </c>
      <c r="GO3920" s="77">
        <v>5.3000000000000005E-2</v>
      </c>
      <c r="GP3920" s="77">
        <v>3</v>
      </c>
      <c r="GQ3920" s="77">
        <v>0</v>
      </c>
      <c r="GR3920" s="77" t="s">
        <v>423</v>
      </c>
      <c r="GS3920" s="77">
        <v>0</v>
      </c>
      <c r="GT3920" s="77">
        <v>0</v>
      </c>
      <c r="GU3920" s="77">
        <v>0</v>
      </c>
      <c r="GV3920" s="77">
        <v>0</v>
      </c>
      <c r="GW3920" s="77">
        <v>0</v>
      </c>
      <c r="GX3920" s="77">
        <v>0</v>
      </c>
      <c r="GY3920" s="77">
        <v>5.5966209081309407E-2</v>
      </c>
      <c r="GZ3920" s="77">
        <v>417.94528556598254</v>
      </c>
    </row>
    <row r="3921" spans="187:208" x14ac:dyDescent="0.25">
      <c r="GE3921" s="77" t="s">
        <v>422</v>
      </c>
      <c r="GF3921" s="77" t="s">
        <v>155</v>
      </c>
      <c r="GG3921" s="77" t="s">
        <v>456</v>
      </c>
      <c r="GH3921" s="77" t="s">
        <v>488</v>
      </c>
      <c r="GI3921" s="77">
        <v>2021</v>
      </c>
      <c r="GJ3921" s="77" t="s">
        <v>305</v>
      </c>
      <c r="GK3921" s="77">
        <v>409.22373582040638</v>
      </c>
      <c r="GL3921" s="77">
        <v>57.592095999999998</v>
      </c>
      <c r="GM3921" s="77">
        <v>2021</v>
      </c>
      <c r="GN3921" s="77" t="s">
        <v>175</v>
      </c>
      <c r="GO3921" s="77">
        <v>0.13250000000000001</v>
      </c>
      <c r="GP3921" s="77">
        <v>3</v>
      </c>
      <c r="GQ3921" s="77">
        <v>0</v>
      </c>
      <c r="GR3921" s="77" t="s">
        <v>423</v>
      </c>
      <c r="GS3921" s="77">
        <v>0.1527377521613833</v>
      </c>
      <c r="GT3921" s="77">
        <v>62.503913540292622</v>
      </c>
      <c r="GU3921" s="77">
        <v>0.1527377521613833</v>
      </c>
      <c r="GV3921" s="77">
        <v>62.503913540292622</v>
      </c>
      <c r="GW3921" s="77">
        <v>0</v>
      </c>
      <c r="GX3921" s="77">
        <v>0</v>
      </c>
      <c r="GY3921" s="77">
        <v>0</v>
      </c>
      <c r="GZ3921" s="77">
        <v>0</v>
      </c>
    </row>
    <row r="3922" spans="187:208" x14ac:dyDescent="0.25">
      <c r="GE3922" s="77" t="s">
        <v>425</v>
      </c>
      <c r="GF3922" s="77" t="s">
        <v>155</v>
      </c>
      <c r="GG3922" s="77" t="s">
        <v>456</v>
      </c>
      <c r="GH3922" s="77" t="s">
        <v>488</v>
      </c>
      <c r="GI3922" s="77">
        <v>2021</v>
      </c>
      <c r="GJ3922" s="77" t="s">
        <v>301</v>
      </c>
      <c r="GK3922" s="77">
        <v>13469.08781237855</v>
      </c>
      <c r="GL3922" s="77">
        <v>57.592095999999998</v>
      </c>
      <c r="GM3922" s="77">
        <v>2021</v>
      </c>
      <c r="GN3922" s="77" t="s">
        <v>175</v>
      </c>
      <c r="GO3922" s="77">
        <v>5.3000000000000005E-2</v>
      </c>
      <c r="GP3922" s="77">
        <v>3</v>
      </c>
      <c r="GQ3922" s="77">
        <v>0</v>
      </c>
      <c r="GR3922" s="77" t="s">
        <v>423</v>
      </c>
      <c r="GS3922" s="77">
        <v>5.5966209081309407E-2</v>
      </c>
      <c r="GT3922" s="77">
        <v>753.81378464209422</v>
      </c>
      <c r="GU3922" s="77">
        <v>5.5966209081309407E-2</v>
      </c>
      <c r="GV3922" s="77">
        <v>753.81378464209422</v>
      </c>
      <c r="GW3922" s="77">
        <v>0</v>
      </c>
      <c r="GX3922" s="77">
        <v>0</v>
      </c>
      <c r="GY3922" s="77">
        <v>0</v>
      </c>
      <c r="GZ3922" s="77">
        <v>0</v>
      </c>
    </row>
    <row r="3923" spans="187:208" x14ac:dyDescent="0.25">
      <c r="GE3923" s="77" t="s">
        <v>427</v>
      </c>
      <c r="GF3923" s="77" t="s">
        <v>155</v>
      </c>
      <c r="GG3923" s="77" t="s">
        <v>456</v>
      </c>
      <c r="GH3923" s="77" t="s">
        <v>488</v>
      </c>
      <c r="GI3923" s="77">
        <v>2021</v>
      </c>
      <c r="GJ3923" s="77" t="s">
        <v>303</v>
      </c>
      <c r="GK3923" s="77">
        <v>7205.5312760251154</v>
      </c>
      <c r="GL3923" s="77">
        <v>57.592095999999998</v>
      </c>
      <c r="GM3923" s="77">
        <v>2021</v>
      </c>
      <c r="GN3923" s="77" t="s">
        <v>175</v>
      </c>
      <c r="GO3923" s="77">
        <v>5.3000000000000005E-2</v>
      </c>
      <c r="GP3923" s="77">
        <v>3</v>
      </c>
      <c r="GQ3923" s="77">
        <v>0</v>
      </c>
      <c r="GR3923" s="77" t="s">
        <v>423</v>
      </c>
      <c r="GS3923" s="77">
        <v>5.5966209081309407E-2</v>
      </c>
      <c r="GT3923" s="77">
        <v>403.26626993593578</v>
      </c>
      <c r="GU3923" s="77">
        <v>5.5966209081309407E-2</v>
      </c>
      <c r="GV3923" s="77">
        <v>403.26626993593578</v>
      </c>
      <c r="GW3923" s="77">
        <v>0</v>
      </c>
      <c r="GX3923" s="77">
        <v>0</v>
      </c>
      <c r="GY3923" s="77">
        <v>0</v>
      </c>
      <c r="GZ3923" s="77">
        <v>0</v>
      </c>
    </row>
    <row r="3924" spans="187:208" x14ac:dyDescent="0.25">
      <c r="GE3924" s="77" t="s">
        <v>422</v>
      </c>
      <c r="GF3924" s="77" t="s">
        <v>155</v>
      </c>
      <c r="GG3924" s="77" t="s">
        <v>456</v>
      </c>
      <c r="GH3924" s="77" t="s">
        <v>488</v>
      </c>
      <c r="GI3924" s="77">
        <v>2022</v>
      </c>
      <c r="GJ3924" s="77" t="s">
        <v>305</v>
      </c>
      <c r="GK3924" s="77">
        <v>409.22373582040638</v>
      </c>
      <c r="GL3924" s="77">
        <v>57.592095999999998</v>
      </c>
      <c r="GM3924" s="77">
        <v>2022</v>
      </c>
      <c r="GN3924" s="77" t="s">
        <v>175</v>
      </c>
      <c r="GO3924" s="77">
        <v>0.13250000000000001</v>
      </c>
      <c r="GP3924" s="77">
        <v>3</v>
      </c>
      <c r="GQ3924" s="77">
        <v>0</v>
      </c>
      <c r="GR3924" s="77" t="s">
        <v>423</v>
      </c>
      <c r="GS3924" s="77">
        <v>0.1527377521613833</v>
      </c>
      <c r="GT3924" s="77">
        <v>62.503913540292622</v>
      </c>
      <c r="GU3924" s="77">
        <v>0.1527377521613833</v>
      </c>
      <c r="GV3924" s="77">
        <v>62.503913540292622</v>
      </c>
      <c r="GW3924" s="77">
        <v>0.1527377521613833</v>
      </c>
      <c r="GX3924" s="77">
        <v>62.503913540292622</v>
      </c>
      <c r="GY3924" s="77">
        <v>0</v>
      </c>
      <c r="GZ3924" s="77">
        <v>0</v>
      </c>
    </row>
    <row r="3925" spans="187:208" x14ac:dyDescent="0.25">
      <c r="GE3925" s="77" t="s">
        <v>425</v>
      </c>
      <c r="GF3925" s="77" t="s">
        <v>155</v>
      </c>
      <c r="GG3925" s="77" t="s">
        <v>456</v>
      </c>
      <c r="GH3925" s="77" t="s">
        <v>488</v>
      </c>
      <c r="GI3925" s="77">
        <v>2022</v>
      </c>
      <c r="GJ3925" s="77" t="s">
        <v>301</v>
      </c>
      <c r="GK3925" s="77">
        <v>13469.08781237855</v>
      </c>
      <c r="GL3925" s="77">
        <v>57.592095999999998</v>
      </c>
      <c r="GM3925" s="77">
        <v>2022</v>
      </c>
      <c r="GN3925" s="77" t="s">
        <v>175</v>
      </c>
      <c r="GO3925" s="77">
        <v>5.3000000000000005E-2</v>
      </c>
      <c r="GP3925" s="77">
        <v>3</v>
      </c>
      <c r="GQ3925" s="77">
        <v>0</v>
      </c>
      <c r="GR3925" s="77" t="s">
        <v>423</v>
      </c>
      <c r="GS3925" s="77">
        <v>5.5966209081309407E-2</v>
      </c>
      <c r="GT3925" s="77">
        <v>753.81378464209422</v>
      </c>
      <c r="GU3925" s="77">
        <v>5.5966209081309407E-2</v>
      </c>
      <c r="GV3925" s="77">
        <v>753.81378464209422</v>
      </c>
      <c r="GW3925" s="77">
        <v>5.5966209081309407E-2</v>
      </c>
      <c r="GX3925" s="77">
        <v>753.81378464209422</v>
      </c>
      <c r="GY3925" s="77">
        <v>0</v>
      </c>
      <c r="GZ3925" s="77">
        <v>0</v>
      </c>
    </row>
    <row r="3926" spans="187:208" x14ac:dyDescent="0.25">
      <c r="GE3926" s="77" t="s">
        <v>427</v>
      </c>
      <c r="GF3926" s="77" t="s">
        <v>155</v>
      </c>
      <c r="GG3926" s="77" t="s">
        <v>456</v>
      </c>
      <c r="GH3926" s="77" t="s">
        <v>488</v>
      </c>
      <c r="GI3926" s="77">
        <v>2022</v>
      </c>
      <c r="GJ3926" s="77" t="s">
        <v>303</v>
      </c>
      <c r="GK3926" s="77">
        <v>7205.5312760251154</v>
      </c>
      <c r="GL3926" s="77">
        <v>57.592095999999998</v>
      </c>
      <c r="GM3926" s="77">
        <v>2022</v>
      </c>
      <c r="GN3926" s="77" t="s">
        <v>175</v>
      </c>
      <c r="GO3926" s="77">
        <v>5.3000000000000005E-2</v>
      </c>
      <c r="GP3926" s="77">
        <v>3</v>
      </c>
      <c r="GQ3926" s="77">
        <v>0</v>
      </c>
      <c r="GR3926" s="77" t="s">
        <v>423</v>
      </c>
      <c r="GS3926" s="77">
        <v>5.5966209081309407E-2</v>
      </c>
      <c r="GT3926" s="77">
        <v>403.26626993593578</v>
      </c>
      <c r="GU3926" s="77">
        <v>5.5966209081309407E-2</v>
      </c>
      <c r="GV3926" s="77">
        <v>403.26626993593578</v>
      </c>
      <c r="GW3926" s="77">
        <v>5.5966209081309407E-2</v>
      </c>
      <c r="GX3926" s="77">
        <v>403.26626993593578</v>
      </c>
      <c r="GY3926" s="77">
        <v>0</v>
      </c>
      <c r="GZ3926" s="77">
        <v>0</v>
      </c>
    </row>
    <row r="3927" spans="187:208" x14ac:dyDescent="0.25">
      <c r="GE3927" s="77" t="s">
        <v>422</v>
      </c>
      <c r="GF3927" s="77" t="s">
        <v>155</v>
      </c>
      <c r="GG3927" s="77" t="s">
        <v>456</v>
      </c>
      <c r="GH3927" s="77" t="s">
        <v>488</v>
      </c>
      <c r="GI3927" s="77">
        <v>2023</v>
      </c>
      <c r="GJ3927" s="77" t="s">
        <v>305</v>
      </c>
      <c r="GK3927" s="77">
        <v>428.60232122012621</v>
      </c>
      <c r="GL3927" s="77">
        <v>57.592095999999998</v>
      </c>
      <c r="GM3927" s="77">
        <v>2023</v>
      </c>
      <c r="GN3927" s="77" t="s">
        <v>175</v>
      </c>
      <c r="GO3927" s="77">
        <v>0.13250000000000001</v>
      </c>
      <c r="GP3927" s="77">
        <v>3</v>
      </c>
      <c r="GQ3927" s="77">
        <v>0</v>
      </c>
      <c r="GR3927" s="77" t="s">
        <v>423</v>
      </c>
      <c r="GS3927" s="77">
        <v>0</v>
      </c>
      <c r="GT3927" s="77">
        <v>0</v>
      </c>
      <c r="GU3927" s="77">
        <v>0.1527377521613833</v>
      </c>
      <c r="GV3927" s="77">
        <v>65.46375511431323</v>
      </c>
      <c r="GW3927" s="77">
        <v>0.1527377521613833</v>
      </c>
      <c r="GX3927" s="77">
        <v>65.46375511431323</v>
      </c>
      <c r="GY3927" s="77">
        <v>0.1527377521613833</v>
      </c>
      <c r="GZ3927" s="77">
        <v>65.46375511431323</v>
      </c>
    </row>
    <row r="3928" spans="187:208" x14ac:dyDescent="0.25">
      <c r="GE3928" s="77" t="s">
        <v>425</v>
      </c>
      <c r="GF3928" s="77" t="s">
        <v>155</v>
      </c>
      <c r="GG3928" s="77" t="s">
        <v>456</v>
      </c>
      <c r="GH3928" s="77" t="s">
        <v>488</v>
      </c>
      <c r="GI3928" s="77">
        <v>2023</v>
      </c>
      <c r="GJ3928" s="77" t="s">
        <v>301</v>
      </c>
      <c r="GK3928" s="77">
        <v>13939.560973457361</v>
      </c>
      <c r="GL3928" s="77">
        <v>57.592095999999998</v>
      </c>
      <c r="GM3928" s="77">
        <v>2023</v>
      </c>
      <c r="GN3928" s="77" t="s">
        <v>175</v>
      </c>
      <c r="GO3928" s="77">
        <v>5.3000000000000005E-2</v>
      </c>
      <c r="GP3928" s="77">
        <v>3</v>
      </c>
      <c r="GQ3928" s="77">
        <v>0</v>
      </c>
      <c r="GR3928" s="77" t="s">
        <v>423</v>
      </c>
      <c r="GS3928" s="77">
        <v>0</v>
      </c>
      <c r="GT3928" s="77">
        <v>0</v>
      </c>
      <c r="GU3928" s="77">
        <v>5.5966209081309407E-2</v>
      </c>
      <c r="GV3928" s="77">
        <v>780.14438394217552</v>
      </c>
      <c r="GW3928" s="77">
        <v>5.5966209081309407E-2</v>
      </c>
      <c r="GX3928" s="77">
        <v>780.14438394217552</v>
      </c>
      <c r="GY3928" s="77">
        <v>5.5966209081309407E-2</v>
      </c>
      <c r="GZ3928" s="77">
        <v>780.14438394217552</v>
      </c>
    </row>
    <row r="3929" spans="187:208" x14ac:dyDescent="0.25">
      <c r="GE3929" s="77" t="s">
        <v>427</v>
      </c>
      <c r="GF3929" s="77" t="s">
        <v>155</v>
      </c>
      <c r="GG3929" s="77" t="s">
        <v>456</v>
      </c>
      <c r="GH3929" s="77" t="s">
        <v>488</v>
      </c>
      <c r="GI3929" s="77">
        <v>2023</v>
      </c>
      <c r="GJ3929" s="77" t="s">
        <v>303</v>
      </c>
      <c r="GK3929" s="77">
        <v>7467.8148194525475</v>
      </c>
      <c r="GL3929" s="77">
        <v>57.592095999999998</v>
      </c>
      <c r="GM3929" s="77">
        <v>2023</v>
      </c>
      <c r="GN3929" s="77" t="s">
        <v>175</v>
      </c>
      <c r="GO3929" s="77">
        <v>5.3000000000000005E-2</v>
      </c>
      <c r="GP3929" s="77">
        <v>3</v>
      </c>
      <c r="GQ3929" s="77">
        <v>0</v>
      </c>
      <c r="GR3929" s="77" t="s">
        <v>423</v>
      </c>
      <c r="GS3929" s="77">
        <v>0</v>
      </c>
      <c r="GT3929" s="77">
        <v>0</v>
      </c>
      <c r="GU3929" s="77">
        <v>5.5966209081309407E-2</v>
      </c>
      <c r="GV3929" s="77">
        <v>417.94528556598215</v>
      </c>
      <c r="GW3929" s="77">
        <v>5.5966209081309407E-2</v>
      </c>
      <c r="GX3929" s="77">
        <v>417.94528556598215</v>
      </c>
      <c r="GY3929" s="77">
        <v>5.5966209081309407E-2</v>
      </c>
      <c r="GZ3929" s="77">
        <v>417.94528556598215</v>
      </c>
    </row>
    <row r="3930" spans="187:208" x14ac:dyDescent="0.25">
      <c r="GE3930" s="77" t="s">
        <v>422</v>
      </c>
      <c r="GF3930" s="77" t="s">
        <v>155</v>
      </c>
      <c r="GG3930" s="77" t="s">
        <v>456</v>
      </c>
      <c r="GH3930" s="77" t="s">
        <v>488</v>
      </c>
      <c r="GI3930" s="77">
        <v>2024</v>
      </c>
      <c r="GJ3930" s="77" t="s">
        <v>305</v>
      </c>
      <c r="GK3930" s="77">
        <v>428.60232122012621</v>
      </c>
      <c r="GL3930" s="77">
        <v>57.592095999999998</v>
      </c>
      <c r="GM3930" s="77">
        <v>2024</v>
      </c>
      <c r="GN3930" s="77" t="s">
        <v>175</v>
      </c>
      <c r="GO3930" s="77">
        <v>0.13250000000000001</v>
      </c>
      <c r="GP3930" s="77">
        <v>3</v>
      </c>
      <c r="GQ3930" s="77">
        <v>0</v>
      </c>
      <c r="GR3930" s="77" t="s">
        <v>423</v>
      </c>
      <c r="GS3930" s="77">
        <v>0</v>
      </c>
      <c r="GT3930" s="77">
        <v>0</v>
      </c>
      <c r="GU3930" s="77">
        <v>0</v>
      </c>
      <c r="GV3930" s="77">
        <v>0</v>
      </c>
      <c r="GW3930" s="77">
        <v>0.1527377521613833</v>
      </c>
      <c r="GX3930" s="77">
        <v>65.46375511431323</v>
      </c>
      <c r="GY3930" s="77">
        <v>0.1527377521613833</v>
      </c>
      <c r="GZ3930" s="77">
        <v>65.46375511431323</v>
      </c>
    </row>
    <row r="3931" spans="187:208" x14ac:dyDescent="0.25">
      <c r="GE3931" s="77" t="s">
        <v>425</v>
      </c>
      <c r="GF3931" s="77" t="s">
        <v>155</v>
      </c>
      <c r="GG3931" s="77" t="s">
        <v>456</v>
      </c>
      <c r="GH3931" s="77" t="s">
        <v>488</v>
      </c>
      <c r="GI3931" s="77">
        <v>2024</v>
      </c>
      <c r="GJ3931" s="77" t="s">
        <v>301</v>
      </c>
      <c r="GK3931" s="77">
        <v>13939.560973457361</v>
      </c>
      <c r="GL3931" s="77">
        <v>57.592095999999998</v>
      </c>
      <c r="GM3931" s="77">
        <v>2024</v>
      </c>
      <c r="GN3931" s="77" t="s">
        <v>175</v>
      </c>
      <c r="GO3931" s="77">
        <v>5.3000000000000005E-2</v>
      </c>
      <c r="GP3931" s="77">
        <v>3</v>
      </c>
      <c r="GQ3931" s="77">
        <v>0</v>
      </c>
      <c r="GR3931" s="77" t="s">
        <v>423</v>
      </c>
      <c r="GS3931" s="77">
        <v>0</v>
      </c>
      <c r="GT3931" s="77">
        <v>0</v>
      </c>
      <c r="GU3931" s="77">
        <v>0</v>
      </c>
      <c r="GV3931" s="77">
        <v>0</v>
      </c>
      <c r="GW3931" s="77">
        <v>5.5966209081309407E-2</v>
      </c>
      <c r="GX3931" s="77">
        <v>780.14438394217552</v>
      </c>
      <c r="GY3931" s="77">
        <v>5.5966209081309407E-2</v>
      </c>
      <c r="GZ3931" s="77">
        <v>780.14438394217552</v>
      </c>
    </row>
    <row r="3932" spans="187:208" x14ac:dyDescent="0.25">
      <c r="GE3932" s="77" t="s">
        <v>427</v>
      </c>
      <c r="GF3932" s="77" t="s">
        <v>155</v>
      </c>
      <c r="GG3932" s="77" t="s">
        <v>456</v>
      </c>
      <c r="GH3932" s="77" t="s">
        <v>488</v>
      </c>
      <c r="GI3932" s="77">
        <v>2024</v>
      </c>
      <c r="GJ3932" s="77" t="s">
        <v>303</v>
      </c>
      <c r="GK3932" s="77">
        <v>7467.8148194525475</v>
      </c>
      <c r="GL3932" s="77">
        <v>57.592095999999998</v>
      </c>
      <c r="GM3932" s="77">
        <v>2024</v>
      </c>
      <c r="GN3932" s="77" t="s">
        <v>175</v>
      </c>
      <c r="GO3932" s="77">
        <v>5.3000000000000005E-2</v>
      </c>
      <c r="GP3932" s="77">
        <v>3</v>
      </c>
      <c r="GQ3932" s="77">
        <v>0</v>
      </c>
      <c r="GR3932" s="77" t="s">
        <v>423</v>
      </c>
      <c r="GS3932" s="77">
        <v>0</v>
      </c>
      <c r="GT3932" s="77">
        <v>0</v>
      </c>
      <c r="GU3932" s="77">
        <v>0</v>
      </c>
      <c r="GV3932" s="77">
        <v>0</v>
      </c>
      <c r="GW3932" s="77">
        <v>5.5966209081309407E-2</v>
      </c>
      <c r="GX3932" s="77">
        <v>417.94528556598215</v>
      </c>
      <c r="GY3932" s="77">
        <v>5.5966209081309407E-2</v>
      </c>
      <c r="GZ3932" s="77">
        <v>417.94528556598215</v>
      </c>
    </row>
    <row r="3933" spans="187:208" x14ac:dyDescent="0.25">
      <c r="GE3933" s="77" t="s">
        <v>422</v>
      </c>
      <c r="GF3933" s="77" t="s">
        <v>155</v>
      </c>
      <c r="GG3933" s="77" t="s">
        <v>456</v>
      </c>
      <c r="GH3933" s="77" t="s">
        <v>488</v>
      </c>
      <c r="GI3933" s="77">
        <v>2025</v>
      </c>
      <c r="GJ3933" s="77" t="s">
        <v>305</v>
      </c>
      <c r="GK3933" s="77">
        <v>428.60232122012621</v>
      </c>
      <c r="GL3933" s="77">
        <v>57.592095999999998</v>
      </c>
      <c r="GM3933" s="77">
        <v>2025</v>
      </c>
      <c r="GN3933" s="77" t="s">
        <v>175</v>
      </c>
      <c r="GO3933" s="77">
        <v>0.13250000000000001</v>
      </c>
      <c r="GP3933" s="77">
        <v>3</v>
      </c>
      <c r="GQ3933" s="77">
        <v>0</v>
      </c>
      <c r="GR3933" s="77" t="s">
        <v>423</v>
      </c>
      <c r="GS3933" s="77">
        <v>0</v>
      </c>
      <c r="GT3933" s="77">
        <v>0</v>
      </c>
      <c r="GU3933" s="77">
        <v>0</v>
      </c>
      <c r="GV3933" s="77">
        <v>0</v>
      </c>
      <c r="GW3933" s="77">
        <v>0</v>
      </c>
      <c r="GX3933" s="77">
        <v>0</v>
      </c>
      <c r="GY3933" s="77">
        <v>0.1527377521613833</v>
      </c>
      <c r="GZ3933" s="77">
        <v>65.46375511431323</v>
      </c>
    </row>
    <row r="3934" spans="187:208" x14ac:dyDescent="0.25">
      <c r="GE3934" s="77" t="s">
        <v>425</v>
      </c>
      <c r="GF3934" s="77" t="s">
        <v>155</v>
      </c>
      <c r="GG3934" s="77" t="s">
        <v>456</v>
      </c>
      <c r="GH3934" s="77" t="s">
        <v>488</v>
      </c>
      <c r="GI3934" s="77">
        <v>2025</v>
      </c>
      <c r="GJ3934" s="77" t="s">
        <v>301</v>
      </c>
      <c r="GK3934" s="77">
        <v>13939.560973457361</v>
      </c>
      <c r="GL3934" s="77">
        <v>57.592095999999998</v>
      </c>
      <c r="GM3934" s="77">
        <v>2025</v>
      </c>
      <c r="GN3934" s="77" t="s">
        <v>175</v>
      </c>
      <c r="GO3934" s="77">
        <v>5.3000000000000005E-2</v>
      </c>
      <c r="GP3934" s="77">
        <v>3</v>
      </c>
      <c r="GQ3934" s="77">
        <v>0</v>
      </c>
      <c r="GR3934" s="77" t="s">
        <v>423</v>
      </c>
      <c r="GS3934" s="77">
        <v>0</v>
      </c>
      <c r="GT3934" s="77">
        <v>0</v>
      </c>
      <c r="GU3934" s="77">
        <v>0</v>
      </c>
      <c r="GV3934" s="77">
        <v>0</v>
      </c>
      <c r="GW3934" s="77">
        <v>0</v>
      </c>
      <c r="GX3934" s="77">
        <v>0</v>
      </c>
      <c r="GY3934" s="77">
        <v>5.5966209081309407E-2</v>
      </c>
      <c r="GZ3934" s="77">
        <v>780.14438394217552</v>
      </c>
    </row>
    <row r="3935" spans="187:208" x14ac:dyDescent="0.25">
      <c r="GE3935" s="77" t="s">
        <v>427</v>
      </c>
      <c r="GF3935" s="77" t="s">
        <v>155</v>
      </c>
      <c r="GG3935" s="77" t="s">
        <v>456</v>
      </c>
      <c r="GH3935" s="77" t="s">
        <v>488</v>
      </c>
      <c r="GI3935" s="77">
        <v>2025</v>
      </c>
      <c r="GJ3935" s="77" t="s">
        <v>303</v>
      </c>
      <c r="GK3935" s="77">
        <v>7467.8148194525475</v>
      </c>
      <c r="GL3935" s="77">
        <v>57.592095999999998</v>
      </c>
      <c r="GM3935" s="77">
        <v>2025</v>
      </c>
      <c r="GN3935" s="77" t="s">
        <v>175</v>
      </c>
      <c r="GO3935" s="77">
        <v>5.3000000000000005E-2</v>
      </c>
      <c r="GP3935" s="77">
        <v>3</v>
      </c>
      <c r="GQ3935" s="77">
        <v>0</v>
      </c>
      <c r="GR3935" s="77" t="s">
        <v>423</v>
      </c>
      <c r="GS3935" s="77">
        <v>0</v>
      </c>
      <c r="GT3935" s="77">
        <v>0</v>
      </c>
      <c r="GU3935" s="77">
        <v>0</v>
      </c>
      <c r="GV3935" s="77">
        <v>0</v>
      </c>
      <c r="GW3935" s="77">
        <v>0</v>
      </c>
      <c r="GX3935" s="77">
        <v>0</v>
      </c>
      <c r="GY3935" s="77">
        <v>5.5966209081309407E-2</v>
      </c>
      <c r="GZ3935" s="77">
        <v>417.94528556598215</v>
      </c>
    </row>
    <row r="3936" spans="187:208" x14ac:dyDescent="0.25">
      <c r="GE3936" s="77" t="s">
        <v>422</v>
      </c>
      <c r="GF3936" s="77" t="s">
        <v>155</v>
      </c>
      <c r="GG3936" s="77" t="s">
        <v>457</v>
      </c>
      <c r="GH3936" s="77" t="s">
        <v>300</v>
      </c>
      <c r="GI3936" s="77">
        <v>2021</v>
      </c>
      <c r="GJ3936" s="77" t="s">
        <v>305</v>
      </c>
      <c r="GK3936" s="77">
        <v>222.22942162788641</v>
      </c>
      <c r="GL3936" s="77">
        <v>88.505645999999999</v>
      </c>
      <c r="GM3936" s="77">
        <v>2021</v>
      </c>
      <c r="GN3936" s="77" t="s">
        <v>175</v>
      </c>
      <c r="GO3936" s="77">
        <v>0.13250000000000001</v>
      </c>
      <c r="GP3936" s="77">
        <v>3</v>
      </c>
      <c r="GQ3936" s="77">
        <v>0</v>
      </c>
      <c r="GR3936" s="77" t="s">
        <v>423</v>
      </c>
      <c r="GS3936" s="77">
        <v>0.1527377521613833</v>
      </c>
      <c r="GT3936" s="77">
        <v>33.942822323567668</v>
      </c>
      <c r="GU3936" s="77">
        <v>0.1527377521613833</v>
      </c>
      <c r="GV3936" s="77">
        <v>33.942822323567668</v>
      </c>
      <c r="GW3936" s="77">
        <v>0</v>
      </c>
      <c r="GX3936" s="77">
        <v>0</v>
      </c>
      <c r="GY3936" s="77">
        <v>0</v>
      </c>
      <c r="GZ3936" s="77">
        <v>0</v>
      </c>
    </row>
    <row r="3937" spans="187:208" x14ac:dyDescent="0.25">
      <c r="GE3937" s="77" t="s">
        <v>425</v>
      </c>
      <c r="GF3937" s="77" t="s">
        <v>155</v>
      </c>
      <c r="GG3937" s="77" t="s">
        <v>457</v>
      </c>
      <c r="GH3937" s="77" t="s">
        <v>300</v>
      </c>
      <c r="GI3937" s="77">
        <v>2021</v>
      </c>
      <c r="GJ3937" s="77" t="s">
        <v>301</v>
      </c>
      <c r="GK3937" s="77">
        <v>8585.7228092501027</v>
      </c>
      <c r="GL3937" s="77">
        <v>88.505645999999999</v>
      </c>
      <c r="GM3937" s="77">
        <v>2021</v>
      </c>
      <c r="GN3937" s="77" t="s">
        <v>175</v>
      </c>
      <c r="GO3937" s="77">
        <v>5.3000000000000005E-2</v>
      </c>
      <c r="GP3937" s="77">
        <v>3</v>
      </c>
      <c r="GQ3937" s="77">
        <v>0</v>
      </c>
      <c r="GR3937" s="77" t="s">
        <v>423</v>
      </c>
      <c r="GS3937" s="77">
        <v>5.5966209081309407E-2</v>
      </c>
      <c r="GT3937" s="77">
        <v>480.5103578566584</v>
      </c>
      <c r="GU3937" s="77">
        <v>5.5966209081309407E-2</v>
      </c>
      <c r="GV3937" s="77">
        <v>480.5103578566584</v>
      </c>
      <c r="GW3937" s="77">
        <v>0</v>
      </c>
      <c r="GX3937" s="77">
        <v>0</v>
      </c>
      <c r="GY3937" s="77">
        <v>0</v>
      </c>
      <c r="GZ3937" s="77">
        <v>0</v>
      </c>
    </row>
    <row r="3938" spans="187:208" x14ac:dyDescent="0.25">
      <c r="GE3938" s="77" t="s">
        <v>427</v>
      </c>
      <c r="GF3938" s="77" t="s">
        <v>155</v>
      </c>
      <c r="GG3938" s="77" t="s">
        <v>457</v>
      </c>
      <c r="GH3938" s="77" t="s">
        <v>300</v>
      </c>
      <c r="GI3938" s="77">
        <v>2021</v>
      </c>
      <c r="GJ3938" s="77" t="s">
        <v>303</v>
      </c>
      <c r="GK3938" s="77">
        <v>5338.1784104580865</v>
      </c>
      <c r="GL3938" s="77">
        <v>88.505645999999999</v>
      </c>
      <c r="GM3938" s="77">
        <v>2021</v>
      </c>
      <c r="GN3938" s="77" t="s">
        <v>175</v>
      </c>
      <c r="GO3938" s="77">
        <v>5.3000000000000005E-2</v>
      </c>
      <c r="GP3938" s="77">
        <v>3</v>
      </c>
      <c r="GQ3938" s="77">
        <v>0</v>
      </c>
      <c r="GR3938" s="77" t="s">
        <v>423</v>
      </c>
      <c r="GS3938" s="77">
        <v>5.5966209081309407E-2</v>
      </c>
      <c r="GT3938" s="77">
        <v>298.75760903302915</v>
      </c>
      <c r="GU3938" s="77">
        <v>5.5966209081309407E-2</v>
      </c>
      <c r="GV3938" s="77">
        <v>298.75760903302915</v>
      </c>
      <c r="GW3938" s="77">
        <v>0</v>
      </c>
      <c r="GX3938" s="77">
        <v>0</v>
      </c>
      <c r="GY3938" s="77">
        <v>0</v>
      </c>
      <c r="GZ3938" s="77">
        <v>0</v>
      </c>
    </row>
    <row r="3939" spans="187:208" x14ac:dyDescent="0.25">
      <c r="GE3939" s="77" t="s">
        <v>422</v>
      </c>
      <c r="GF3939" s="77" t="s">
        <v>155</v>
      </c>
      <c r="GG3939" s="77" t="s">
        <v>457</v>
      </c>
      <c r="GH3939" s="77" t="s">
        <v>300</v>
      </c>
      <c r="GI3939" s="77">
        <v>2022</v>
      </c>
      <c r="GJ3939" s="77" t="s">
        <v>305</v>
      </c>
      <c r="GK3939" s="77">
        <v>222.22942162788641</v>
      </c>
      <c r="GL3939" s="77">
        <v>88.505645999999999</v>
      </c>
      <c r="GM3939" s="77">
        <v>2022</v>
      </c>
      <c r="GN3939" s="77" t="s">
        <v>175</v>
      </c>
      <c r="GO3939" s="77">
        <v>0.13250000000000001</v>
      </c>
      <c r="GP3939" s="77">
        <v>3</v>
      </c>
      <c r="GQ3939" s="77">
        <v>0</v>
      </c>
      <c r="GR3939" s="77" t="s">
        <v>423</v>
      </c>
      <c r="GS3939" s="77">
        <v>0.1527377521613833</v>
      </c>
      <c r="GT3939" s="77">
        <v>33.942822323567668</v>
      </c>
      <c r="GU3939" s="77">
        <v>0.1527377521613833</v>
      </c>
      <c r="GV3939" s="77">
        <v>33.942822323567668</v>
      </c>
      <c r="GW3939" s="77">
        <v>0.1527377521613833</v>
      </c>
      <c r="GX3939" s="77">
        <v>33.942822323567668</v>
      </c>
      <c r="GY3939" s="77">
        <v>0</v>
      </c>
      <c r="GZ3939" s="77">
        <v>0</v>
      </c>
    </row>
    <row r="3940" spans="187:208" x14ac:dyDescent="0.25">
      <c r="GE3940" s="77" t="s">
        <v>425</v>
      </c>
      <c r="GF3940" s="77" t="s">
        <v>155</v>
      </c>
      <c r="GG3940" s="77" t="s">
        <v>457</v>
      </c>
      <c r="GH3940" s="77" t="s">
        <v>300</v>
      </c>
      <c r="GI3940" s="77">
        <v>2022</v>
      </c>
      <c r="GJ3940" s="77" t="s">
        <v>301</v>
      </c>
      <c r="GK3940" s="77">
        <v>8585.7228092501027</v>
      </c>
      <c r="GL3940" s="77">
        <v>88.505645999999999</v>
      </c>
      <c r="GM3940" s="77">
        <v>2022</v>
      </c>
      <c r="GN3940" s="77" t="s">
        <v>175</v>
      </c>
      <c r="GO3940" s="77">
        <v>5.3000000000000005E-2</v>
      </c>
      <c r="GP3940" s="77">
        <v>3</v>
      </c>
      <c r="GQ3940" s="77">
        <v>0</v>
      </c>
      <c r="GR3940" s="77" t="s">
        <v>423</v>
      </c>
      <c r="GS3940" s="77">
        <v>5.5966209081309407E-2</v>
      </c>
      <c r="GT3940" s="77">
        <v>480.5103578566584</v>
      </c>
      <c r="GU3940" s="77">
        <v>5.5966209081309407E-2</v>
      </c>
      <c r="GV3940" s="77">
        <v>480.5103578566584</v>
      </c>
      <c r="GW3940" s="77">
        <v>5.5966209081309407E-2</v>
      </c>
      <c r="GX3940" s="77">
        <v>480.5103578566584</v>
      </c>
      <c r="GY3940" s="77">
        <v>0</v>
      </c>
      <c r="GZ3940" s="77">
        <v>0</v>
      </c>
    </row>
    <row r="3941" spans="187:208" x14ac:dyDescent="0.25">
      <c r="GE3941" s="77" t="s">
        <v>427</v>
      </c>
      <c r="GF3941" s="77" t="s">
        <v>155</v>
      </c>
      <c r="GG3941" s="77" t="s">
        <v>457</v>
      </c>
      <c r="GH3941" s="77" t="s">
        <v>300</v>
      </c>
      <c r="GI3941" s="77">
        <v>2022</v>
      </c>
      <c r="GJ3941" s="77" t="s">
        <v>303</v>
      </c>
      <c r="GK3941" s="77">
        <v>5338.1784104580865</v>
      </c>
      <c r="GL3941" s="77">
        <v>88.505645999999999</v>
      </c>
      <c r="GM3941" s="77">
        <v>2022</v>
      </c>
      <c r="GN3941" s="77" t="s">
        <v>175</v>
      </c>
      <c r="GO3941" s="77">
        <v>5.3000000000000005E-2</v>
      </c>
      <c r="GP3941" s="77">
        <v>3</v>
      </c>
      <c r="GQ3941" s="77">
        <v>0</v>
      </c>
      <c r="GR3941" s="77" t="s">
        <v>423</v>
      </c>
      <c r="GS3941" s="77">
        <v>5.5966209081309407E-2</v>
      </c>
      <c r="GT3941" s="77">
        <v>298.75760903302915</v>
      </c>
      <c r="GU3941" s="77">
        <v>5.5966209081309407E-2</v>
      </c>
      <c r="GV3941" s="77">
        <v>298.75760903302915</v>
      </c>
      <c r="GW3941" s="77">
        <v>5.5966209081309407E-2</v>
      </c>
      <c r="GX3941" s="77">
        <v>298.75760903302915</v>
      </c>
      <c r="GY3941" s="77">
        <v>0</v>
      </c>
      <c r="GZ3941" s="77">
        <v>0</v>
      </c>
    </row>
    <row r="3942" spans="187:208" x14ac:dyDescent="0.25">
      <c r="GE3942" s="77" t="s">
        <v>422</v>
      </c>
      <c r="GF3942" s="77" t="s">
        <v>155</v>
      </c>
      <c r="GG3942" s="77" t="s">
        <v>457</v>
      </c>
      <c r="GH3942" s="77" t="s">
        <v>300</v>
      </c>
      <c r="GI3942" s="77">
        <v>2023</v>
      </c>
      <c r="GJ3942" s="77" t="s">
        <v>305</v>
      </c>
      <c r="GK3942" s="77">
        <v>233.2300768079977</v>
      </c>
      <c r="GL3942" s="77">
        <v>88.505645999999999</v>
      </c>
      <c r="GM3942" s="77">
        <v>2023</v>
      </c>
      <c r="GN3942" s="77" t="s">
        <v>175</v>
      </c>
      <c r="GO3942" s="77">
        <v>0.13250000000000001</v>
      </c>
      <c r="GP3942" s="77">
        <v>3</v>
      </c>
      <c r="GQ3942" s="77">
        <v>0</v>
      </c>
      <c r="GR3942" s="77" t="s">
        <v>423</v>
      </c>
      <c r="GS3942" s="77">
        <v>0</v>
      </c>
      <c r="GT3942" s="77">
        <v>0</v>
      </c>
      <c r="GU3942" s="77">
        <v>0.1527377521613833</v>
      </c>
      <c r="GV3942" s="77">
        <v>35.623037668080343</v>
      </c>
      <c r="GW3942" s="77">
        <v>0.1527377521613833</v>
      </c>
      <c r="GX3942" s="77">
        <v>35.623037668080343</v>
      </c>
      <c r="GY3942" s="77">
        <v>0.1527377521613833</v>
      </c>
      <c r="GZ3942" s="77">
        <v>35.623037668080343</v>
      </c>
    </row>
    <row r="3943" spans="187:208" x14ac:dyDescent="0.25">
      <c r="GE3943" s="77" t="s">
        <v>425</v>
      </c>
      <c r="GF3943" s="77" t="s">
        <v>155</v>
      </c>
      <c r="GG3943" s="77" t="s">
        <v>457</v>
      </c>
      <c r="GH3943" s="77" t="s">
        <v>300</v>
      </c>
      <c r="GI3943" s="77">
        <v>2023</v>
      </c>
      <c r="GJ3943" s="77" t="s">
        <v>301</v>
      </c>
      <c r="GK3943" s="77">
        <v>8896.5159934308285</v>
      </c>
      <c r="GL3943" s="77">
        <v>88.505645999999999</v>
      </c>
      <c r="GM3943" s="77">
        <v>2023</v>
      </c>
      <c r="GN3943" s="77" t="s">
        <v>175</v>
      </c>
      <c r="GO3943" s="77">
        <v>5.3000000000000005E-2</v>
      </c>
      <c r="GP3943" s="77">
        <v>3</v>
      </c>
      <c r="GQ3943" s="77">
        <v>0</v>
      </c>
      <c r="GR3943" s="77" t="s">
        <v>423</v>
      </c>
      <c r="GS3943" s="77">
        <v>0</v>
      </c>
      <c r="GT3943" s="77">
        <v>0</v>
      </c>
      <c r="GU3943" s="77">
        <v>5.5966209081309407E-2</v>
      </c>
      <c r="GV3943" s="77">
        <v>497.90427418356279</v>
      </c>
      <c r="GW3943" s="77">
        <v>5.5966209081309407E-2</v>
      </c>
      <c r="GX3943" s="77">
        <v>497.90427418356279</v>
      </c>
      <c r="GY3943" s="77">
        <v>5.5966209081309407E-2</v>
      </c>
      <c r="GZ3943" s="77">
        <v>497.90427418356279</v>
      </c>
    </row>
    <row r="3944" spans="187:208" x14ac:dyDescent="0.25">
      <c r="GE3944" s="77" t="s">
        <v>427</v>
      </c>
      <c r="GF3944" s="77" t="s">
        <v>155</v>
      </c>
      <c r="GG3944" s="77" t="s">
        <v>457</v>
      </c>
      <c r="GH3944" s="77" t="s">
        <v>300</v>
      </c>
      <c r="GI3944" s="77">
        <v>2023</v>
      </c>
      <c r="GJ3944" s="77" t="s">
        <v>303</v>
      </c>
      <c r="GK3944" s="77">
        <v>5534.8914862014844</v>
      </c>
      <c r="GL3944" s="77">
        <v>88.505645999999999</v>
      </c>
      <c r="GM3944" s="77">
        <v>2023</v>
      </c>
      <c r="GN3944" s="77" t="s">
        <v>175</v>
      </c>
      <c r="GO3944" s="77">
        <v>5.3000000000000005E-2</v>
      </c>
      <c r="GP3944" s="77">
        <v>3</v>
      </c>
      <c r="GQ3944" s="77">
        <v>0</v>
      </c>
      <c r="GR3944" s="77" t="s">
        <v>423</v>
      </c>
      <c r="GS3944" s="77">
        <v>0</v>
      </c>
      <c r="GT3944" s="77">
        <v>0</v>
      </c>
      <c r="GU3944" s="77">
        <v>5.5966209081309407E-2</v>
      </c>
      <c r="GV3944" s="77">
        <v>309.76689415911164</v>
      </c>
      <c r="GW3944" s="77">
        <v>5.5966209081309407E-2</v>
      </c>
      <c r="GX3944" s="77">
        <v>309.76689415911164</v>
      </c>
      <c r="GY3944" s="77">
        <v>5.5966209081309407E-2</v>
      </c>
      <c r="GZ3944" s="77">
        <v>309.76689415911164</v>
      </c>
    </row>
    <row r="3945" spans="187:208" x14ac:dyDescent="0.25">
      <c r="GE3945" s="77" t="s">
        <v>422</v>
      </c>
      <c r="GF3945" s="77" t="s">
        <v>155</v>
      </c>
      <c r="GG3945" s="77" t="s">
        <v>457</v>
      </c>
      <c r="GH3945" s="77" t="s">
        <v>300</v>
      </c>
      <c r="GI3945" s="77">
        <v>2024</v>
      </c>
      <c r="GJ3945" s="77" t="s">
        <v>305</v>
      </c>
      <c r="GK3945" s="77">
        <v>233.2300768079977</v>
      </c>
      <c r="GL3945" s="77">
        <v>88.505645999999999</v>
      </c>
      <c r="GM3945" s="77">
        <v>2024</v>
      </c>
      <c r="GN3945" s="77" t="s">
        <v>175</v>
      </c>
      <c r="GO3945" s="77">
        <v>0.13250000000000001</v>
      </c>
      <c r="GP3945" s="77">
        <v>3</v>
      </c>
      <c r="GQ3945" s="77">
        <v>0</v>
      </c>
      <c r="GR3945" s="77" t="s">
        <v>423</v>
      </c>
      <c r="GS3945" s="77">
        <v>0</v>
      </c>
      <c r="GT3945" s="77">
        <v>0</v>
      </c>
      <c r="GU3945" s="77">
        <v>0</v>
      </c>
      <c r="GV3945" s="77">
        <v>0</v>
      </c>
      <c r="GW3945" s="77">
        <v>0.1527377521613833</v>
      </c>
      <c r="GX3945" s="77">
        <v>35.623037668080343</v>
      </c>
      <c r="GY3945" s="77">
        <v>0.1527377521613833</v>
      </c>
      <c r="GZ3945" s="77">
        <v>35.623037668080343</v>
      </c>
    </row>
    <row r="3946" spans="187:208" x14ac:dyDescent="0.25">
      <c r="GE3946" s="77" t="s">
        <v>425</v>
      </c>
      <c r="GF3946" s="77" t="s">
        <v>155</v>
      </c>
      <c r="GG3946" s="77" t="s">
        <v>457</v>
      </c>
      <c r="GH3946" s="77" t="s">
        <v>300</v>
      </c>
      <c r="GI3946" s="77">
        <v>2024</v>
      </c>
      <c r="GJ3946" s="77" t="s">
        <v>301</v>
      </c>
      <c r="GK3946" s="77">
        <v>8896.5159934308285</v>
      </c>
      <c r="GL3946" s="77">
        <v>88.505645999999999</v>
      </c>
      <c r="GM3946" s="77">
        <v>2024</v>
      </c>
      <c r="GN3946" s="77" t="s">
        <v>175</v>
      </c>
      <c r="GO3946" s="77">
        <v>5.3000000000000005E-2</v>
      </c>
      <c r="GP3946" s="77">
        <v>3</v>
      </c>
      <c r="GQ3946" s="77">
        <v>0</v>
      </c>
      <c r="GR3946" s="77" t="s">
        <v>423</v>
      </c>
      <c r="GS3946" s="77">
        <v>0</v>
      </c>
      <c r="GT3946" s="77">
        <v>0</v>
      </c>
      <c r="GU3946" s="77">
        <v>0</v>
      </c>
      <c r="GV3946" s="77">
        <v>0</v>
      </c>
      <c r="GW3946" s="77">
        <v>5.5966209081309407E-2</v>
      </c>
      <c r="GX3946" s="77">
        <v>497.90427418356279</v>
      </c>
      <c r="GY3946" s="77">
        <v>5.5966209081309407E-2</v>
      </c>
      <c r="GZ3946" s="77">
        <v>497.90427418356279</v>
      </c>
    </row>
    <row r="3947" spans="187:208" x14ac:dyDescent="0.25">
      <c r="GE3947" s="77" t="s">
        <v>427</v>
      </c>
      <c r="GF3947" s="77" t="s">
        <v>155</v>
      </c>
      <c r="GG3947" s="77" t="s">
        <v>457</v>
      </c>
      <c r="GH3947" s="77" t="s">
        <v>300</v>
      </c>
      <c r="GI3947" s="77">
        <v>2024</v>
      </c>
      <c r="GJ3947" s="77" t="s">
        <v>303</v>
      </c>
      <c r="GK3947" s="77">
        <v>5534.8914862014844</v>
      </c>
      <c r="GL3947" s="77">
        <v>88.505645999999999</v>
      </c>
      <c r="GM3947" s="77">
        <v>2024</v>
      </c>
      <c r="GN3947" s="77" t="s">
        <v>175</v>
      </c>
      <c r="GO3947" s="77">
        <v>5.3000000000000005E-2</v>
      </c>
      <c r="GP3947" s="77">
        <v>3</v>
      </c>
      <c r="GQ3947" s="77">
        <v>0</v>
      </c>
      <c r="GR3947" s="77" t="s">
        <v>423</v>
      </c>
      <c r="GS3947" s="77">
        <v>0</v>
      </c>
      <c r="GT3947" s="77">
        <v>0</v>
      </c>
      <c r="GU3947" s="77">
        <v>0</v>
      </c>
      <c r="GV3947" s="77">
        <v>0</v>
      </c>
      <c r="GW3947" s="77">
        <v>5.5966209081309407E-2</v>
      </c>
      <c r="GX3947" s="77">
        <v>309.76689415911164</v>
      </c>
      <c r="GY3947" s="77">
        <v>5.5966209081309407E-2</v>
      </c>
      <c r="GZ3947" s="77">
        <v>309.76689415911164</v>
      </c>
    </row>
    <row r="3948" spans="187:208" x14ac:dyDescent="0.25">
      <c r="GE3948" s="77" t="s">
        <v>422</v>
      </c>
      <c r="GF3948" s="77" t="s">
        <v>155</v>
      </c>
      <c r="GG3948" s="77" t="s">
        <v>457</v>
      </c>
      <c r="GH3948" s="77" t="s">
        <v>300</v>
      </c>
      <c r="GI3948" s="77">
        <v>2025</v>
      </c>
      <c r="GJ3948" s="77" t="s">
        <v>305</v>
      </c>
      <c r="GK3948" s="77">
        <v>233.2300768079977</v>
      </c>
      <c r="GL3948" s="77">
        <v>88.505645999999999</v>
      </c>
      <c r="GM3948" s="77">
        <v>2025</v>
      </c>
      <c r="GN3948" s="77" t="s">
        <v>175</v>
      </c>
      <c r="GO3948" s="77">
        <v>0.13250000000000001</v>
      </c>
      <c r="GP3948" s="77">
        <v>3</v>
      </c>
      <c r="GQ3948" s="77">
        <v>0</v>
      </c>
      <c r="GR3948" s="77" t="s">
        <v>423</v>
      </c>
      <c r="GS3948" s="77">
        <v>0</v>
      </c>
      <c r="GT3948" s="77">
        <v>0</v>
      </c>
      <c r="GU3948" s="77">
        <v>0</v>
      </c>
      <c r="GV3948" s="77">
        <v>0</v>
      </c>
      <c r="GW3948" s="77">
        <v>0</v>
      </c>
      <c r="GX3948" s="77">
        <v>0</v>
      </c>
      <c r="GY3948" s="77">
        <v>0.1527377521613833</v>
      </c>
      <c r="GZ3948" s="77">
        <v>35.623037668080343</v>
      </c>
    </row>
    <row r="3949" spans="187:208" x14ac:dyDescent="0.25">
      <c r="GE3949" s="77" t="s">
        <v>425</v>
      </c>
      <c r="GF3949" s="77" t="s">
        <v>155</v>
      </c>
      <c r="GG3949" s="77" t="s">
        <v>457</v>
      </c>
      <c r="GH3949" s="77" t="s">
        <v>300</v>
      </c>
      <c r="GI3949" s="77">
        <v>2025</v>
      </c>
      <c r="GJ3949" s="77" t="s">
        <v>301</v>
      </c>
      <c r="GK3949" s="77">
        <v>8896.5159934308285</v>
      </c>
      <c r="GL3949" s="77">
        <v>88.505645999999999</v>
      </c>
      <c r="GM3949" s="77">
        <v>2025</v>
      </c>
      <c r="GN3949" s="77" t="s">
        <v>175</v>
      </c>
      <c r="GO3949" s="77">
        <v>5.3000000000000005E-2</v>
      </c>
      <c r="GP3949" s="77">
        <v>3</v>
      </c>
      <c r="GQ3949" s="77">
        <v>0</v>
      </c>
      <c r="GR3949" s="77" t="s">
        <v>423</v>
      </c>
      <c r="GS3949" s="77">
        <v>0</v>
      </c>
      <c r="GT3949" s="77">
        <v>0</v>
      </c>
      <c r="GU3949" s="77">
        <v>0</v>
      </c>
      <c r="GV3949" s="77">
        <v>0</v>
      </c>
      <c r="GW3949" s="77">
        <v>0</v>
      </c>
      <c r="GX3949" s="77">
        <v>0</v>
      </c>
      <c r="GY3949" s="77">
        <v>5.5966209081309407E-2</v>
      </c>
      <c r="GZ3949" s="77">
        <v>497.90427418356279</v>
      </c>
    </row>
    <row r="3950" spans="187:208" x14ac:dyDescent="0.25">
      <c r="GE3950" s="77" t="s">
        <v>427</v>
      </c>
      <c r="GF3950" s="77" t="s">
        <v>155</v>
      </c>
      <c r="GG3950" s="77" t="s">
        <v>457</v>
      </c>
      <c r="GH3950" s="77" t="s">
        <v>300</v>
      </c>
      <c r="GI3950" s="77">
        <v>2025</v>
      </c>
      <c r="GJ3950" s="77" t="s">
        <v>303</v>
      </c>
      <c r="GK3950" s="77">
        <v>5534.8914862014844</v>
      </c>
      <c r="GL3950" s="77">
        <v>88.505645999999999</v>
      </c>
      <c r="GM3950" s="77">
        <v>2025</v>
      </c>
      <c r="GN3950" s="77" t="s">
        <v>175</v>
      </c>
      <c r="GO3950" s="77">
        <v>5.3000000000000005E-2</v>
      </c>
      <c r="GP3950" s="77">
        <v>3</v>
      </c>
      <c r="GQ3950" s="77">
        <v>0</v>
      </c>
      <c r="GR3950" s="77" t="s">
        <v>423</v>
      </c>
      <c r="GS3950" s="77">
        <v>0</v>
      </c>
      <c r="GT3950" s="77">
        <v>0</v>
      </c>
      <c r="GU3950" s="77">
        <v>0</v>
      </c>
      <c r="GV3950" s="77">
        <v>0</v>
      </c>
      <c r="GW3950" s="77">
        <v>0</v>
      </c>
      <c r="GX3950" s="77">
        <v>0</v>
      </c>
      <c r="GY3950" s="77">
        <v>5.5966209081309407E-2</v>
      </c>
      <c r="GZ3950" s="77">
        <v>309.76689415911164</v>
      </c>
    </row>
    <row r="3951" spans="187:208" x14ac:dyDescent="0.25">
      <c r="GE3951" s="77" t="s">
        <v>422</v>
      </c>
      <c r="GF3951" s="77" t="s">
        <v>155</v>
      </c>
      <c r="GG3951" s="77" t="s">
        <v>457</v>
      </c>
      <c r="GH3951" s="77" t="s">
        <v>432</v>
      </c>
      <c r="GI3951" s="77">
        <v>2021</v>
      </c>
      <c r="GJ3951" s="77" t="s">
        <v>305</v>
      </c>
      <c r="GK3951" s="77">
        <v>222.2294216278556</v>
      </c>
      <c r="GL3951" s="77">
        <v>88.505645999999999</v>
      </c>
      <c r="GM3951" s="77">
        <v>2021</v>
      </c>
      <c r="GN3951" s="77" t="s">
        <v>175</v>
      </c>
      <c r="GO3951" s="77">
        <v>0.13250000000000001</v>
      </c>
      <c r="GP3951" s="77">
        <v>3</v>
      </c>
      <c r="GQ3951" s="77">
        <v>0</v>
      </c>
      <c r="GR3951" s="77" t="s">
        <v>423</v>
      </c>
      <c r="GS3951" s="77">
        <v>0.1527377521613833</v>
      </c>
      <c r="GT3951" s="77">
        <v>33.942822323562964</v>
      </c>
      <c r="GU3951" s="77">
        <v>0.1527377521613833</v>
      </c>
      <c r="GV3951" s="77">
        <v>33.942822323562964</v>
      </c>
      <c r="GW3951" s="77">
        <v>0</v>
      </c>
      <c r="GX3951" s="77">
        <v>0</v>
      </c>
      <c r="GY3951" s="77">
        <v>0</v>
      </c>
      <c r="GZ3951" s="77">
        <v>0</v>
      </c>
    </row>
    <row r="3952" spans="187:208" x14ac:dyDescent="0.25">
      <c r="GE3952" s="77" t="s">
        <v>425</v>
      </c>
      <c r="GF3952" s="77" t="s">
        <v>155</v>
      </c>
      <c r="GG3952" s="77" t="s">
        <v>457</v>
      </c>
      <c r="GH3952" s="77" t="s">
        <v>432</v>
      </c>
      <c r="GI3952" s="77">
        <v>2021</v>
      </c>
      <c r="GJ3952" s="77" t="s">
        <v>301</v>
      </c>
      <c r="GK3952" s="77">
        <v>8585.7228092489186</v>
      </c>
      <c r="GL3952" s="77">
        <v>88.505645999999999</v>
      </c>
      <c r="GM3952" s="77">
        <v>2021</v>
      </c>
      <c r="GN3952" s="77" t="s">
        <v>175</v>
      </c>
      <c r="GO3952" s="77">
        <v>5.3000000000000005E-2</v>
      </c>
      <c r="GP3952" s="77">
        <v>3</v>
      </c>
      <c r="GQ3952" s="77">
        <v>0</v>
      </c>
      <c r="GR3952" s="77" t="s">
        <v>423</v>
      </c>
      <c r="GS3952" s="77">
        <v>5.5966209081309407E-2</v>
      </c>
      <c r="GT3952" s="77">
        <v>480.51035785659212</v>
      </c>
      <c r="GU3952" s="77">
        <v>5.5966209081309407E-2</v>
      </c>
      <c r="GV3952" s="77">
        <v>480.51035785659212</v>
      </c>
      <c r="GW3952" s="77">
        <v>0</v>
      </c>
      <c r="GX3952" s="77">
        <v>0</v>
      </c>
      <c r="GY3952" s="77">
        <v>0</v>
      </c>
      <c r="GZ3952" s="77">
        <v>0</v>
      </c>
    </row>
    <row r="3953" spans="187:208" x14ac:dyDescent="0.25">
      <c r="GE3953" s="77" t="s">
        <v>422</v>
      </c>
      <c r="GF3953" s="77" t="s">
        <v>155</v>
      </c>
      <c r="GG3953" s="77" t="s">
        <v>457</v>
      </c>
      <c r="GH3953" s="77" t="s">
        <v>432</v>
      </c>
      <c r="GI3953" s="77">
        <v>2022</v>
      </c>
      <c r="GJ3953" s="77" t="s">
        <v>305</v>
      </c>
      <c r="GK3953" s="77">
        <v>222.2294216278556</v>
      </c>
      <c r="GL3953" s="77">
        <v>88.505645999999999</v>
      </c>
      <c r="GM3953" s="77">
        <v>2022</v>
      </c>
      <c r="GN3953" s="77" t="s">
        <v>175</v>
      </c>
      <c r="GO3953" s="77">
        <v>0.13250000000000001</v>
      </c>
      <c r="GP3953" s="77">
        <v>3</v>
      </c>
      <c r="GQ3953" s="77">
        <v>0</v>
      </c>
      <c r="GR3953" s="77" t="s">
        <v>423</v>
      </c>
      <c r="GS3953" s="77">
        <v>0.1527377521613833</v>
      </c>
      <c r="GT3953" s="77">
        <v>33.942822323562964</v>
      </c>
      <c r="GU3953" s="77">
        <v>0.1527377521613833</v>
      </c>
      <c r="GV3953" s="77">
        <v>33.942822323562964</v>
      </c>
      <c r="GW3953" s="77">
        <v>0.1527377521613833</v>
      </c>
      <c r="GX3953" s="77">
        <v>33.942822323562964</v>
      </c>
      <c r="GY3953" s="77">
        <v>0</v>
      </c>
      <c r="GZ3953" s="77">
        <v>0</v>
      </c>
    </row>
    <row r="3954" spans="187:208" x14ac:dyDescent="0.25">
      <c r="GE3954" s="77" t="s">
        <v>425</v>
      </c>
      <c r="GF3954" s="77" t="s">
        <v>155</v>
      </c>
      <c r="GG3954" s="77" t="s">
        <v>457</v>
      </c>
      <c r="GH3954" s="77" t="s">
        <v>432</v>
      </c>
      <c r="GI3954" s="77">
        <v>2022</v>
      </c>
      <c r="GJ3954" s="77" t="s">
        <v>301</v>
      </c>
      <c r="GK3954" s="77">
        <v>8585.7228092489186</v>
      </c>
      <c r="GL3954" s="77">
        <v>88.505645999999999</v>
      </c>
      <c r="GM3954" s="77">
        <v>2022</v>
      </c>
      <c r="GN3954" s="77" t="s">
        <v>175</v>
      </c>
      <c r="GO3954" s="77">
        <v>5.3000000000000005E-2</v>
      </c>
      <c r="GP3954" s="77">
        <v>3</v>
      </c>
      <c r="GQ3954" s="77">
        <v>0</v>
      </c>
      <c r="GR3954" s="77" t="s">
        <v>423</v>
      </c>
      <c r="GS3954" s="77">
        <v>5.5966209081309407E-2</v>
      </c>
      <c r="GT3954" s="77">
        <v>480.51035785659212</v>
      </c>
      <c r="GU3954" s="77">
        <v>5.5966209081309407E-2</v>
      </c>
      <c r="GV3954" s="77">
        <v>480.51035785659212</v>
      </c>
      <c r="GW3954" s="77">
        <v>5.5966209081309407E-2</v>
      </c>
      <c r="GX3954" s="77">
        <v>480.51035785659212</v>
      </c>
      <c r="GY3954" s="77">
        <v>0</v>
      </c>
      <c r="GZ3954" s="77">
        <v>0</v>
      </c>
    </row>
    <row r="3955" spans="187:208" x14ac:dyDescent="0.25">
      <c r="GE3955" s="77" t="s">
        <v>422</v>
      </c>
      <c r="GF3955" s="77" t="s">
        <v>155</v>
      </c>
      <c r="GG3955" s="77" t="s">
        <v>457</v>
      </c>
      <c r="GH3955" s="77" t="s">
        <v>432</v>
      </c>
      <c r="GI3955" s="77">
        <v>2023</v>
      </c>
      <c r="GJ3955" s="77" t="s">
        <v>305</v>
      </c>
      <c r="GK3955" s="77">
        <v>233.23007680796559</v>
      </c>
      <c r="GL3955" s="77">
        <v>88.505645999999999</v>
      </c>
      <c r="GM3955" s="77">
        <v>2023</v>
      </c>
      <c r="GN3955" s="77" t="s">
        <v>175</v>
      </c>
      <c r="GO3955" s="77">
        <v>0.13250000000000001</v>
      </c>
      <c r="GP3955" s="77">
        <v>3</v>
      </c>
      <c r="GQ3955" s="77">
        <v>0</v>
      </c>
      <c r="GR3955" s="77" t="s">
        <v>423</v>
      </c>
      <c r="GS3955" s="77">
        <v>0</v>
      </c>
      <c r="GT3955" s="77">
        <v>0</v>
      </c>
      <c r="GU3955" s="77">
        <v>0.1527377521613833</v>
      </c>
      <c r="GV3955" s="77">
        <v>35.62303766807544</v>
      </c>
      <c r="GW3955" s="77">
        <v>0.1527377521613833</v>
      </c>
      <c r="GX3955" s="77">
        <v>35.62303766807544</v>
      </c>
      <c r="GY3955" s="77">
        <v>0.1527377521613833</v>
      </c>
      <c r="GZ3955" s="77">
        <v>35.62303766807544</v>
      </c>
    </row>
    <row r="3956" spans="187:208" x14ac:dyDescent="0.25">
      <c r="GE3956" s="77" t="s">
        <v>425</v>
      </c>
      <c r="GF3956" s="77" t="s">
        <v>155</v>
      </c>
      <c r="GG3956" s="77" t="s">
        <v>457</v>
      </c>
      <c r="GH3956" s="77" t="s">
        <v>432</v>
      </c>
      <c r="GI3956" s="77">
        <v>2023</v>
      </c>
      <c r="GJ3956" s="77" t="s">
        <v>301</v>
      </c>
      <c r="GK3956" s="77">
        <v>8896.5159934296044</v>
      </c>
      <c r="GL3956" s="77">
        <v>88.505645999999999</v>
      </c>
      <c r="GM3956" s="77">
        <v>2023</v>
      </c>
      <c r="GN3956" s="77" t="s">
        <v>175</v>
      </c>
      <c r="GO3956" s="77">
        <v>5.3000000000000005E-2</v>
      </c>
      <c r="GP3956" s="77">
        <v>3</v>
      </c>
      <c r="GQ3956" s="77">
        <v>0</v>
      </c>
      <c r="GR3956" s="77" t="s">
        <v>423</v>
      </c>
      <c r="GS3956" s="77">
        <v>0</v>
      </c>
      <c r="GT3956" s="77">
        <v>0</v>
      </c>
      <c r="GU3956" s="77">
        <v>5.5966209081309407E-2</v>
      </c>
      <c r="GV3956" s="77">
        <v>497.90427418349429</v>
      </c>
      <c r="GW3956" s="77">
        <v>5.5966209081309407E-2</v>
      </c>
      <c r="GX3956" s="77">
        <v>497.90427418349429</v>
      </c>
      <c r="GY3956" s="77">
        <v>5.5966209081309407E-2</v>
      </c>
      <c r="GZ3956" s="77">
        <v>497.90427418349429</v>
      </c>
    </row>
    <row r="3957" spans="187:208" x14ac:dyDescent="0.25">
      <c r="GE3957" s="77" t="s">
        <v>422</v>
      </c>
      <c r="GF3957" s="77" t="s">
        <v>155</v>
      </c>
      <c r="GG3957" s="77" t="s">
        <v>457</v>
      </c>
      <c r="GH3957" s="77" t="s">
        <v>432</v>
      </c>
      <c r="GI3957" s="77">
        <v>2024</v>
      </c>
      <c r="GJ3957" s="77" t="s">
        <v>305</v>
      </c>
      <c r="GK3957" s="77">
        <v>233.23007680796559</v>
      </c>
      <c r="GL3957" s="77">
        <v>88.505645999999999</v>
      </c>
      <c r="GM3957" s="77">
        <v>2024</v>
      </c>
      <c r="GN3957" s="77" t="s">
        <v>175</v>
      </c>
      <c r="GO3957" s="77">
        <v>0.13250000000000001</v>
      </c>
      <c r="GP3957" s="77">
        <v>3</v>
      </c>
      <c r="GQ3957" s="77">
        <v>0</v>
      </c>
      <c r="GR3957" s="77" t="s">
        <v>423</v>
      </c>
      <c r="GS3957" s="77">
        <v>0</v>
      </c>
      <c r="GT3957" s="77">
        <v>0</v>
      </c>
      <c r="GU3957" s="77">
        <v>0</v>
      </c>
      <c r="GV3957" s="77">
        <v>0</v>
      </c>
      <c r="GW3957" s="77">
        <v>0.1527377521613833</v>
      </c>
      <c r="GX3957" s="77">
        <v>35.62303766807544</v>
      </c>
      <c r="GY3957" s="77">
        <v>0.1527377521613833</v>
      </c>
      <c r="GZ3957" s="77">
        <v>35.62303766807544</v>
      </c>
    </row>
    <row r="3958" spans="187:208" x14ac:dyDescent="0.25">
      <c r="GE3958" s="77" t="s">
        <v>425</v>
      </c>
      <c r="GF3958" s="77" t="s">
        <v>155</v>
      </c>
      <c r="GG3958" s="77" t="s">
        <v>457</v>
      </c>
      <c r="GH3958" s="77" t="s">
        <v>432</v>
      </c>
      <c r="GI3958" s="77">
        <v>2024</v>
      </c>
      <c r="GJ3958" s="77" t="s">
        <v>301</v>
      </c>
      <c r="GK3958" s="77">
        <v>8896.5159934296044</v>
      </c>
      <c r="GL3958" s="77">
        <v>88.505645999999999</v>
      </c>
      <c r="GM3958" s="77">
        <v>2024</v>
      </c>
      <c r="GN3958" s="77" t="s">
        <v>175</v>
      </c>
      <c r="GO3958" s="77">
        <v>5.3000000000000005E-2</v>
      </c>
      <c r="GP3958" s="77">
        <v>3</v>
      </c>
      <c r="GQ3958" s="77">
        <v>0</v>
      </c>
      <c r="GR3958" s="77" t="s">
        <v>423</v>
      </c>
      <c r="GS3958" s="77">
        <v>0</v>
      </c>
      <c r="GT3958" s="77">
        <v>0</v>
      </c>
      <c r="GU3958" s="77">
        <v>0</v>
      </c>
      <c r="GV3958" s="77">
        <v>0</v>
      </c>
      <c r="GW3958" s="77">
        <v>5.5966209081309407E-2</v>
      </c>
      <c r="GX3958" s="77">
        <v>497.90427418349429</v>
      </c>
      <c r="GY3958" s="77">
        <v>5.5966209081309407E-2</v>
      </c>
      <c r="GZ3958" s="77">
        <v>497.90427418349429</v>
      </c>
    </row>
    <row r="3959" spans="187:208" x14ac:dyDescent="0.25">
      <c r="GE3959" s="77" t="s">
        <v>422</v>
      </c>
      <c r="GF3959" s="77" t="s">
        <v>155</v>
      </c>
      <c r="GG3959" s="77" t="s">
        <v>457</v>
      </c>
      <c r="GH3959" s="77" t="s">
        <v>432</v>
      </c>
      <c r="GI3959" s="77">
        <v>2025</v>
      </c>
      <c r="GJ3959" s="77" t="s">
        <v>305</v>
      </c>
      <c r="GK3959" s="77">
        <v>233.23007680796559</v>
      </c>
      <c r="GL3959" s="77">
        <v>88.505645999999999</v>
      </c>
      <c r="GM3959" s="77">
        <v>2025</v>
      </c>
      <c r="GN3959" s="77" t="s">
        <v>175</v>
      </c>
      <c r="GO3959" s="77">
        <v>0.13250000000000001</v>
      </c>
      <c r="GP3959" s="77">
        <v>3</v>
      </c>
      <c r="GQ3959" s="77">
        <v>0</v>
      </c>
      <c r="GR3959" s="77" t="s">
        <v>423</v>
      </c>
      <c r="GS3959" s="77">
        <v>0</v>
      </c>
      <c r="GT3959" s="77">
        <v>0</v>
      </c>
      <c r="GU3959" s="77">
        <v>0</v>
      </c>
      <c r="GV3959" s="77">
        <v>0</v>
      </c>
      <c r="GW3959" s="77">
        <v>0</v>
      </c>
      <c r="GX3959" s="77">
        <v>0</v>
      </c>
      <c r="GY3959" s="77">
        <v>0.1527377521613833</v>
      </c>
      <c r="GZ3959" s="77">
        <v>35.62303766807544</v>
      </c>
    </row>
    <row r="3960" spans="187:208" x14ac:dyDescent="0.25">
      <c r="GE3960" s="77" t="s">
        <v>425</v>
      </c>
      <c r="GF3960" s="77" t="s">
        <v>155</v>
      </c>
      <c r="GG3960" s="77" t="s">
        <v>457</v>
      </c>
      <c r="GH3960" s="77" t="s">
        <v>432</v>
      </c>
      <c r="GI3960" s="77">
        <v>2025</v>
      </c>
      <c r="GJ3960" s="77" t="s">
        <v>301</v>
      </c>
      <c r="GK3960" s="77">
        <v>8896.5159934296044</v>
      </c>
      <c r="GL3960" s="77">
        <v>88.505645999999999</v>
      </c>
      <c r="GM3960" s="77">
        <v>2025</v>
      </c>
      <c r="GN3960" s="77" t="s">
        <v>175</v>
      </c>
      <c r="GO3960" s="77">
        <v>5.3000000000000005E-2</v>
      </c>
      <c r="GP3960" s="77">
        <v>3</v>
      </c>
      <c r="GQ3960" s="77">
        <v>0</v>
      </c>
      <c r="GR3960" s="77" t="s">
        <v>423</v>
      </c>
      <c r="GS3960" s="77">
        <v>0</v>
      </c>
      <c r="GT3960" s="77">
        <v>0</v>
      </c>
      <c r="GU3960" s="77">
        <v>0</v>
      </c>
      <c r="GV3960" s="77">
        <v>0</v>
      </c>
      <c r="GW3960" s="77">
        <v>0</v>
      </c>
      <c r="GX3960" s="77">
        <v>0</v>
      </c>
      <c r="GY3960" s="77">
        <v>5.5966209081309407E-2</v>
      </c>
      <c r="GZ3960" s="77">
        <v>497.90427418349429</v>
      </c>
    </row>
    <row r="3961" spans="187:208" x14ac:dyDescent="0.25">
      <c r="GE3961" s="77" t="s">
        <v>422</v>
      </c>
      <c r="GF3961" s="77" t="s">
        <v>155</v>
      </c>
      <c r="GG3961" s="77" t="s">
        <v>457</v>
      </c>
      <c r="GH3961" s="77" t="s">
        <v>439</v>
      </c>
      <c r="GI3961" s="77">
        <v>2021</v>
      </c>
      <c r="GJ3961" s="77" t="s">
        <v>305</v>
      </c>
      <c r="GK3961" s="77">
        <v>0.69641821681222493</v>
      </c>
      <c r="GL3961" s="77">
        <v>88.505645999999999</v>
      </c>
      <c r="GM3961" s="77">
        <v>2021</v>
      </c>
      <c r="GN3961" s="77" t="s">
        <v>175</v>
      </c>
      <c r="GO3961" s="77">
        <v>0.13250000000000001</v>
      </c>
      <c r="GP3961" s="77">
        <v>3</v>
      </c>
      <c r="GQ3961" s="77">
        <v>0</v>
      </c>
      <c r="GR3961" s="77" t="s">
        <v>423</v>
      </c>
      <c r="GS3961" s="77">
        <v>0.1527377521613833</v>
      </c>
      <c r="GT3961" s="77">
        <v>0.10636935300013811</v>
      </c>
      <c r="GU3961" s="77">
        <v>0.1527377521613833</v>
      </c>
      <c r="GV3961" s="77">
        <v>0.10636935300013811</v>
      </c>
      <c r="GW3961" s="77">
        <v>0</v>
      </c>
      <c r="GX3961" s="77">
        <v>0</v>
      </c>
      <c r="GY3961" s="77">
        <v>0</v>
      </c>
      <c r="GZ3961" s="77">
        <v>0</v>
      </c>
    </row>
    <row r="3962" spans="187:208" x14ac:dyDescent="0.25">
      <c r="GE3962" s="77" t="s">
        <v>425</v>
      </c>
      <c r="GF3962" s="77" t="s">
        <v>155</v>
      </c>
      <c r="GG3962" s="77" t="s">
        <v>457</v>
      </c>
      <c r="GH3962" s="77" t="s">
        <v>439</v>
      </c>
      <c r="GI3962" s="77">
        <v>2021</v>
      </c>
      <c r="GJ3962" s="77" t="s">
        <v>301</v>
      </c>
      <c r="GK3962" s="77">
        <v>2.941964152281086</v>
      </c>
      <c r="GL3962" s="77">
        <v>88.505645999999999</v>
      </c>
      <c r="GM3962" s="77">
        <v>2021</v>
      </c>
      <c r="GN3962" s="77" t="s">
        <v>175</v>
      </c>
      <c r="GO3962" s="77">
        <v>5.3000000000000005E-2</v>
      </c>
      <c r="GP3962" s="77">
        <v>3</v>
      </c>
      <c r="GQ3962" s="77">
        <v>0</v>
      </c>
      <c r="GR3962" s="77" t="s">
        <v>423</v>
      </c>
      <c r="GS3962" s="77">
        <v>5.5966209081309407E-2</v>
      </c>
      <c r="GT3962" s="77">
        <v>0.16465058085628045</v>
      </c>
      <c r="GU3962" s="77">
        <v>5.5966209081309407E-2</v>
      </c>
      <c r="GV3962" s="77">
        <v>0.16465058085628045</v>
      </c>
      <c r="GW3962" s="77">
        <v>0</v>
      </c>
      <c r="GX3962" s="77">
        <v>0</v>
      </c>
      <c r="GY3962" s="77">
        <v>0</v>
      </c>
      <c r="GZ3962" s="77">
        <v>0</v>
      </c>
    </row>
    <row r="3963" spans="187:208" x14ac:dyDescent="0.25">
      <c r="GE3963" s="77" t="s">
        <v>427</v>
      </c>
      <c r="GF3963" s="77" t="s">
        <v>155</v>
      </c>
      <c r="GG3963" s="77" t="s">
        <v>457</v>
      </c>
      <c r="GH3963" s="77" t="s">
        <v>439</v>
      </c>
      <c r="GI3963" s="77">
        <v>2021</v>
      </c>
      <c r="GJ3963" s="77" t="s">
        <v>303</v>
      </c>
      <c r="GK3963" s="77">
        <v>1.602175962208304</v>
      </c>
      <c r="GL3963" s="77">
        <v>88.505645999999999</v>
      </c>
      <c r="GM3963" s="77">
        <v>2021</v>
      </c>
      <c r="GN3963" s="77" t="s">
        <v>175</v>
      </c>
      <c r="GO3963" s="77">
        <v>5.3000000000000005E-2</v>
      </c>
      <c r="GP3963" s="77">
        <v>3</v>
      </c>
      <c r="GQ3963" s="77">
        <v>0</v>
      </c>
      <c r="GR3963" s="77" t="s">
        <v>423</v>
      </c>
      <c r="GS3963" s="77">
        <v>5.5966209081309407E-2</v>
      </c>
      <c r="GT3963" s="77">
        <v>8.9667714885998021E-2</v>
      </c>
      <c r="GU3963" s="77">
        <v>5.5966209081309407E-2</v>
      </c>
      <c r="GV3963" s="77">
        <v>8.9667714885998021E-2</v>
      </c>
      <c r="GW3963" s="77">
        <v>0</v>
      </c>
      <c r="GX3963" s="77">
        <v>0</v>
      </c>
      <c r="GY3963" s="77">
        <v>0</v>
      </c>
      <c r="GZ3963" s="77">
        <v>0</v>
      </c>
    </row>
    <row r="3964" spans="187:208" x14ac:dyDescent="0.25">
      <c r="GE3964" s="77" t="s">
        <v>422</v>
      </c>
      <c r="GF3964" s="77" t="s">
        <v>155</v>
      </c>
      <c r="GG3964" s="77" t="s">
        <v>457</v>
      </c>
      <c r="GH3964" s="77" t="s">
        <v>439</v>
      </c>
      <c r="GI3964" s="77">
        <v>2022</v>
      </c>
      <c r="GJ3964" s="77" t="s">
        <v>305</v>
      </c>
      <c r="GK3964" s="77">
        <v>0.69641821681222493</v>
      </c>
      <c r="GL3964" s="77">
        <v>88.505645999999999</v>
      </c>
      <c r="GM3964" s="77">
        <v>2022</v>
      </c>
      <c r="GN3964" s="77" t="s">
        <v>175</v>
      </c>
      <c r="GO3964" s="77">
        <v>0.13250000000000001</v>
      </c>
      <c r="GP3964" s="77">
        <v>3</v>
      </c>
      <c r="GQ3964" s="77">
        <v>0</v>
      </c>
      <c r="GR3964" s="77" t="s">
        <v>423</v>
      </c>
      <c r="GS3964" s="77">
        <v>0.1527377521613833</v>
      </c>
      <c r="GT3964" s="77">
        <v>0.10636935300013811</v>
      </c>
      <c r="GU3964" s="77">
        <v>0.1527377521613833</v>
      </c>
      <c r="GV3964" s="77">
        <v>0.10636935300013811</v>
      </c>
      <c r="GW3964" s="77">
        <v>0.1527377521613833</v>
      </c>
      <c r="GX3964" s="77">
        <v>0.10636935300013811</v>
      </c>
      <c r="GY3964" s="77">
        <v>0</v>
      </c>
      <c r="GZ3964" s="77">
        <v>0</v>
      </c>
    </row>
    <row r="3965" spans="187:208" x14ac:dyDescent="0.25">
      <c r="GE3965" s="77" t="s">
        <v>425</v>
      </c>
      <c r="GF3965" s="77" t="s">
        <v>155</v>
      </c>
      <c r="GG3965" s="77" t="s">
        <v>457</v>
      </c>
      <c r="GH3965" s="77" t="s">
        <v>439</v>
      </c>
      <c r="GI3965" s="77">
        <v>2022</v>
      </c>
      <c r="GJ3965" s="77" t="s">
        <v>301</v>
      </c>
      <c r="GK3965" s="77">
        <v>2.941964152281086</v>
      </c>
      <c r="GL3965" s="77">
        <v>88.505645999999999</v>
      </c>
      <c r="GM3965" s="77">
        <v>2022</v>
      </c>
      <c r="GN3965" s="77" t="s">
        <v>175</v>
      </c>
      <c r="GO3965" s="77">
        <v>5.3000000000000005E-2</v>
      </c>
      <c r="GP3965" s="77">
        <v>3</v>
      </c>
      <c r="GQ3965" s="77">
        <v>0</v>
      </c>
      <c r="GR3965" s="77" t="s">
        <v>423</v>
      </c>
      <c r="GS3965" s="77">
        <v>5.5966209081309407E-2</v>
      </c>
      <c r="GT3965" s="77">
        <v>0.16465058085628045</v>
      </c>
      <c r="GU3965" s="77">
        <v>5.5966209081309407E-2</v>
      </c>
      <c r="GV3965" s="77">
        <v>0.16465058085628045</v>
      </c>
      <c r="GW3965" s="77">
        <v>5.5966209081309407E-2</v>
      </c>
      <c r="GX3965" s="77">
        <v>0.16465058085628045</v>
      </c>
      <c r="GY3965" s="77">
        <v>0</v>
      </c>
      <c r="GZ3965" s="77">
        <v>0</v>
      </c>
    </row>
    <row r="3966" spans="187:208" x14ac:dyDescent="0.25">
      <c r="GE3966" s="77" t="s">
        <v>427</v>
      </c>
      <c r="GF3966" s="77" t="s">
        <v>155</v>
      </c>
      <c r="GG3966" s="77" t="s">
        <v>457</v>
      </c>
      <c r="GH3966" s="77" t="s">
        <v>439</v>
      </c>
      <c r="GI3966" s="77">
        <v>2022</v>
      </c>
      <c r="GJ3966" s="77" t="s">
        <v>303</v>
      </c>
      <c r="GK3966" s="77">
        <v>1.602175962208304</v>
      </c>
      <c r="GL3966" s="77">
        <v>88.505645999999999</v>
      </c>
      <c r="GM3966" s="77">
        <v>2022</v>
      </c>
      <c r="GN3966" s="77" t="s">
        <v>175</v>
      </c>
      <c r="GO3966" s="77">
        <v>5.3000000000000005E-2</v>
      </c>
      <c r="GP3966" s="77">
        <v>3</v>
      </c>
      <c r="GQ3966" s="77">
        <v>0</v>
      </c>
      <c r="GR3966" s="77" t="s">
        <v>423</v>
      </c>
      <c r="GS3966" s="77">
        <v>5.5966209081309407E-2</v>
      </c>
      <c r="GT3966" s="77">
        <v>8.9667714885998021E-2</v>
      </c>
      <c r="GU3966" s="77">
        <v>5.5966209081309407E-2</v>
      </c>
      <c r="GV3966" s="77">
        <v>8.9667714885998021E-2</v>
      </c>
      <c r="GW3966" s="77">
        <v>5.5966209081309407E-2</v>
      </c>
      <c r="GX3966" s="77">
        <v>8.9667714885998021E-2</v>
      </c>
      <c r="GY3966" s="77">
        <v>0</v>
      </c>
      <c r="GZ3966" s="77">
        <v>0</v>
      </c>
    </row>
    <row r="3967" spans="187:208" x14ac:dyDescent="0.25">
      <c r="GE3967" s="77" t="s">
        <v>422</v>
      </c>
      <c r="GF3967" s="77" t="s">
        <v>155</v>
      </c>
      <c r="GG3967" s="77" t="s">
        <v>457</v>
      </c>
      <c r="GH3967" s="77" t="s">
        <v>439</v>
      </c>
      <c r="GI3967" s="77">
        <v>2023</v>
      </c>
      <c r="GJ3967" s="77" t="s">
        <v>305</v>
      </c>
      <c r="GK3967" s="77">
        <v>0.71896016785819505</v>
      </c>
      <c r="GL3967" s="77">
        <v>88.505645999999999</v>
      </c>
      <c r="GM3967" s="77">
        <v>2023</v>
      </c>
      <c r="GN3967" s="77" t="s">
        <v>175</v>
      </c>
      <c r="GO3967" s="77">
        <v>0.13250000000000001</v>
      </c>
      <c r="GP3967" s="77">
        <v>3</v>
      </c>
      <c r="GQ3967" s="77">
        <v>0</v>
      </c>
      <c r="GR3967" s="77" t="s">
        <v>423</v>
      </c>
      <c r="GS3967" s="77">
        <v>0</v>
      </c>
      <c r="GT3967" s="77">
        <v>0</v>
      </c>
      <c r="GU3967" s="77">
        <v>0.1527377521613833</v>
      </c>
      <c r="GV3967" s="77">
        <v>0.10981235993223153</v>
      </c>
      <c r="GW3967" s="77">
        <v>0.1527377521613833</v>
      </c>
      <c r="GX3967" s="77">
        <v>0.10981235993223153</v>
      </c>
      <c r="GY3967" s="77">
        <v>0.1527377521613833</v>
      </c>
      <c r="GZ3967" s="77">
        <v>0.10981235993223153</v>
      </c>
    </row>
    <row r="3968" spans="187:208" x14ac:dyDescent="0.25">
      <c r="GE3968" s="77" t="s">
        <v>425</v>
      </c>
      <c r="GF3968" s="77" t="s">
        <v>155</v>
      </c>
      <c r="GG3968" s="77" t="s">
        <v>457</v>
      </c>
      <c r="GH3968" s="77" t="s">
        <v>439</v>
      </c>
      <c r="GI3968" s="77">
        <v>2023</v>
      </c>
      <c r="GJ3968" s="77" t="s">
        <v>301</v>
      </c>
      <c r="GK3968" s="77">
        <v>3.0714971986151611</v>
      </c>
      <c r="GL3968" s="77">
        <v>88.505645999999999</v>
      </c>
      <c r="GM3968" s="77">
        <v>2023</v>
      </c>
      <c r="GN3968" s="77" t="s">
        <v>175</v>
      </c>
      <c r="GO3968" s="77">
        <v>5.3000000000000005E-2</v>
      </c>
      <c r="GP3968" s="77">
        <v>3</v>
      </c>
      <c r="GQ3968" s="77">
        <v>0</v>
      </c>
      <c r="GR3968" s="77" t="s">
        <v>423</v>
      </c>
      <c r="GS3968" s="77">
        <v>0</v>
      </c>
      <c r="GT3968" s="77">
        <v>0</v>
      </c>
      <c r="GU3968" s="77">
        <v>5.5966209081309407E-2</v>
      </c>
      <c r="GV3968" s="77">
        <v>0.17190005441035222</v>
      </c>
      <c r="GW3968" s="77">
        <v>5.5966209081309407E-2</v>
      </c>
      <c r="GX3968" s="77">
        <v>0.17190005441035222</v>
      </c>
      <c r="GY3968" s="77">
        <v>5.5966209081309407E-2</v>
      </c>
      <c r="GZ3968" s="77">
        <v>0.17190005441035222</v>
      </c>
    </row>
    <row r="3969" spans="187:208" x14ac:dyDescent="0.25">
      <c r="GE3969" s="77" t="s">
        <v>427</v>
      </c>
      <c r="GF3969" s="77" t="s">
        <v>155</v>
      </c>
      <c r="GG3969" s="77" t="s">
        <v>457</v>
      </c>
      <c r="GH3969" s="77" t="s">
        <v>439</v>
      </c>
      <c r="GI3969" s="77">
        <v>2023</v>
      </c>
      <c r="GJ3969" s="77" t="s">
        <v>303</v>
      </c>
      <c r="GK3969" s="77">
        <v>1.6845772405344679</v>
      </c>
      <c r="GL3969" s="77">
        <v>88.505645999999999</v>
      </c>
      <c r="GM3969" s="77">
        <v>2023</v>
      </c>
      <c r="GN3969" s="77" t="s">
        <v>175</v>
      </c>
      <c r="GO3969" s="77">
        <v>5.3000000000000005E-2</v>
      </c>
      <c r="GP3969" s="77">
        <v>3</v>
      </c>
      <c r="GQ3969" s="77">
        <v>0</v>
      </c>
      <c r="GR3969" s="77" t="s">
        <v>423</v>
      </c>
      <c r="GS3969" s="77">
        <v>0</v>
      </c>
      <c r="GT3969" s="77">
        <v>0</v>
      </c>
      <c r="GU3969" s="77">
        <v>5.5966209081309407E-2</v>
      </c>
      <c r="GV3969" s="77">
        <v>9.4279402057367276E-2</v>
      </c>
      <c r="GW3969" s="77">
        <v>5.5966209081309407E-2</v>
      </c>
      <c r="GX3969" s="77">
        <v>9.4279402057367276E-2</v>
      </c>
      <c r="GY3969" s="77">
        <v>5.5966209081309407E-2</v>
      </c>
      <c r="GZ3969" s="77">
        <v>9.4279402057367276E-2</v>
      </c>
    </row>
    <row r="3970" spans="187:208" x14ac:dyDescent="0.25">
      <c r="GE3970" s="77" t="s">
        <v>422</v>
      </c>
      <c r="GF3970" s="77" t="s">
        <v>155</v>
      </c>
      <c r="GG3970" s="77" t="s">
        <v>457</v>
      </c>
      <c r="GH3970" s="77" t="s">
        <v>439</v>
      </c>
      <c r="GI3970" s="77">
        <v>2024</v>
      </c>
      <c r="GJ3970" s="77" t="s">
        <v>305</v>
      </c>
      <c r="GK3970" s="77">
        <v>0.71896016785819505</v>
      </c>
      <c r="GL3970" s="77">
        <v>88.505645999999999</v>
      </c>
      <c r="GM3970" s="77">
        <v>2024</v>
      </c>
      <c r="GN3970" s="77" t="s">
        <v>175</v>
      </c>
      <c r="GO3970" s="77">
        <v>0.13250000000000001</v>
      </c>
      <c r="GP3970" s="77">
        <v>3</v>
      </c>
      <c r="GQ3970" s="77">
        <v>0</v>
      </c>
      <c r="GR3970" s="77" t="s">
        <v>423</v>
      </c>
      <c r="GS3970" s="77">
        <v>0</v>
      </c>
      <c r="GT3970" s="77">
        <v>0</v>
      </c>
      <c r="GU3970" s="77">
        <v>0</v>
      </c>
      <c r="GV3970" s="77">
        <v>0</v>
      </c>
      <c r="GW3970" s="77">
        <v>0.1527377521613833</v>
      </c>
      <c r="GX3970" s="77">
        <v>0.10981235993223153</v>
      </c>
      <c r="GY3970" s="77">
        <v>0.1527377521613833</v>
      </c>
      <c r="GZ3970" s="77">
        <v>0.10981235993223153</v>
      </c>
    </row>
    <row r="3971" spans="187:208" x14ac:dyDescent="0.25">
      <c r="GE3971" s="77" t="s">
        <v>425</v>
      </c>
      <c r="GF3971" s="77" t="s">
        <v>155</v>
      </c>
      <c r="GG3971" s="77" t="s">
        <v>457</v>
      </c>
      <c r="GH3971" s="77" t="s">
        <v>439</v>
      </c>
      <c r="GI3971" s="77">
        <v>2024</v>
      </c>
      <c r="GJ3971" s="77" t="s">
        <v>301</v>
      </c>
      <c r="GK3971" s="77">
        <v>3.0714971986151611</v>
      </c>
      <c r="GL3971" s="77">
        <v>88.505645999999999</v>
      </c>
      <c r="GM3971" s="77">
        <v>2024</v>
      </c>
      <c r="GN3971" s="77" t="s">
        <v>175</v>
      </c>
      <c r="GO3971" s="77">
        <v>5.3000000000000005E-2</v>
      </c>
      <c r="GP3971" s="77">
        <v>3</v>
      </c>
      <c r="GQ3971" s="77">
        <v>0</v>
      </c>
      <c r="GR3971" s="77" t="s">
        <v>423</v>
      </c>
      <c r="GS3971" s="77">
        <v>0</v>
      </c>
      <c r="GT3971" s="77">
        <v>0</v>
      </c>
      <c r="GU3971" s="77">
        <v>0</v>
      </c>
      <c r="GV3971" s="77">
        <v>0</v>
      </c>
      <c r="GW3971" s="77">
        <v>5.5966209081309407E-2</v>
      </c>
      <c r="GX3971" s="77">
        <v>0.17190005441035222</v>
      </c>
      <c r="GY3971" s="77">
        <v>5.5966209081309407E-2</v>
      </c>
      <c r="GZ3971" s="77">
        <v>0.17190005441035222</v>
      </c>
    </row>
    <row r="3972" spans="187:208" x14ac:dyDescent="0.25">
      <c r="GE3972" s="77" t="s">
        <v>427</v>
      </c>
      <c r="GF3972" s="77" t="s">
        <v>155</v>
      </c>
      <c r="GG3972" s="77" t="s">
        <v>457</v>
      </c>
      <c r="GH3972" s="77" t="s">
        <v>439</v>
      </c>
      <c r="GI3972" s="77">
        <v>2024</v>
      </c>
      <c r="GJ3972" s="77" t="s">
        <v>303</v>
      </c>
      <c r="GK3972" s="77">
        <v>1.6845772405344679</v>
      </c>
      <c r="GL3972" s="77">
        <v>88.505645999999999</v>
      </c>
      <c r="GM3972" s="77">
        <v>2024</v>
      </c>
      <c r="GN3972" s="77" t="s">
        <v>175</v>
      </c>
      <c r="GO3972" s="77">
        <v>5.3000000000000005E-2</v>
      </c>
      <c r="GP3972" s="77">
        <v>3</v>
      </c>
      <c r="GQ3972" s="77">
        <v>0</v>
      </c>
      <c r="GR3972" s="77" t="s">
        <v>423</v>
      </c>
      <c r="GS3972" s="77">
        <v>0</v>
      </c>
      <c r="GT3972" s="77">
        <v>0</v>
      </c>
      <c r="GU3972" s="77">
        <v>0</v>
      </c>
      <c r="GV3972" s="77">
        <v>0</v>
      </c>
      <c r="GW3972" s="77">
        <v>5.5966209081309407E-2</v>
      </c>
      <c r="GX3972" s="77">
        <v>9.4279402057367276E-2</v>
      </c>
      <c r="GY3972" s="77">
        <v>5.5966209081309407E-2</v>
      </c>
      <c r="GZ3972" s="77">
        <v>9.4279402057367276E-2</v>
      </c>
    </row>
    <row r="3973" spans="187:208" x14ac:dyDescent="0.25">
      <c r="GE3973" s="77" t="s">
        <v>422</v>
      </c>
      <c r="GF3973" s="77" t="s">
        <v>155</v>
      </c>
      <c r="GG3973" s="77" t="s">
        <v>457</v>
      </c>
      <c r="GH3973" s="77" t="s">
        <v>439</v>
      </c>
      <c r="GI3973" s="77">
        <v>2025</v>
      </c>
      <c r="GJ3973" s="77" t="s">
        <v>305</v>
      </c>
      <c r="GK3973" s="77">
        <v>0.71896016785819505</v>
      </c>
      <c r="GL3973" s="77">
        <v>88.505645999999999</v>
      </c>
      <c r="GM3973" s="77">
        <v>2025</v>
      </c>
      <c r="GN3973" s="77" t="s">
        <v>175</v>
      </c>
      <c r="GO3973" s="77">
        <v>0.13250000000000001</v>
      </c>
      <c r="GP3973" s="77">
        <v>3</v>
      </c>
      <c r="GQ3973" s="77">
        <v>0</v>
      </c>
      <c r="GR3973" s="77" t="s">
        <v>423</v>
      </c>
      <c r="GS3973" s="77">
        <v>0</v>
      </c>
      <c r="GT3973" s="77">
        <v>0</v>
      </c>
      <c r="GU3973" s="77">
        <v>0</v>
      </c>
      <c r="GV3973" s="77">
        <v>0</v>
      </c>
      <c r="GW3973" s="77">
        <v>0</v>
      </c>
      <c r="GX3973" s="77">
        <v>0</v>
      </c>
      <c r="GY3973" s="77">
        <v>0.1527377521613833</v>
      </c>
      <c r="GZ3973" s="77">
        <v>0.10981235993223153</v>
      </c>
    </row>
    <row r="3974" spans="187:208" x14ac:dyDescent="0.25">
      <c r="GE3974" s="77" t="s">
        <v>425</v>
      </c>
      <c r="GF3974" s="77" t="s">
        <v>155</v>
      </c>
      <c r="GG3974" s="77" t="s">
        <v>457</v>
      </c>
      <c r="GH3974" s="77" t="s">
        <v>439</v>
      </c>
      <c r="GI3974" s="77">
        <v>2025</v>
      </c>
      <c r="GJ3974" s="77" t="s">
        <v>301</v>
      </c>
      <c r="GK3974" s="77">
        <v>3.0714971986151611</v>
      </c>
      <c r="GL3974" s="77">
        <v>88.505645999999999</v>
      </c>
      <c r="GM3974" s="77">
        <v>2025</v>
      </c>
      <c r="GN3974" s="77" t="s">
        <v>175</v>
      </c>
      <c r="GO3974" s="77">
        <v>5.3000000000000005E-2</v>
      </c>
      <c r="GP3974" s="77">
        <v>3</v>
      </c>
      <c r="GQ3974" s="77">
        <v>0</v>
      </c>
      <c r="GR3974" s="77" t="s">
        <v>423</v>
      </c>
      <c r="GS3974" s="77">
        <v>0</v>
      </c>
      <c r="GT3974" s="77">
        <v>0</v>
      </c>
      <c r="GU3974" s="77">
        <v>0</v>
      </c>
      <c r="GV3974" s="77">
        <v>0</v>
      </c>
      <c r="GW3974" s="77">
        <v>0</v>
      </c>
      <c r="GX3974" s="77">
        <v>0</v>
      </c>
      <c r="GY3974" s="77">
        <v>5.5966209081309407E-2</v>
      </c>
      <c r="GZ3974" s="77">
        <v>0.17190005441035222</v>
      </c>
    </row>
    <row r="3975" spans="187:208" x14ac:dyDescent="0.25">
      <c r="GE3975" s="77" t="s">
        <v>427</v>
      </c>
      <c r="GF3975" s="77" t="s">
        <v>155</v>
      </c>
      <c r="GG3975" s="77" t="s">
        <v>457</v>
      </c>
      <c r="GH3975" s="77" t="s">
        <v>439</v>
      </c>
      <c r="GI3975" s="77">
        <v>2025</v>
      </c>
      <c r="GJ3975" s="77" t="s">
        <v>303</v>
      </c>
      <c r="GK3975" s="77">
        <v>1.6845772405344679</v>
      </c>
      <c r="GL3975" s="77">
        <v>88.505645999999999</v>
      </c>
      <c r="GM3975" s="77">
        <v>2025</v>
      </c>
      <c r="GN3975" s="77" t="s">
        <v>175</v>
      </c>
      <c r="GO3975" s="77">
        <v>5.3000000000000005E-2</v>
      </c>
      <c r="GP3975" s="77">
        <v>3</v>
      </c>
      <c r="GQ3975" s="77">
        <v>0</v>
      </c>
      <c r="GR3975" s="77" t="s">
        <v>423</v>
      </c>
      <c r="GS3975" s="77">
        <v>0</v>
      </c>
      <c r="GT3975" s="77">
        <v>0</v>
      </c>
      <c r="GU3975" s="77">
        <v>0</v>
      </c>
      <c r="GV3975" s="77">
        <v>0</v>
      </c>
      <c r="GW3975" s="77">
        <v>0</v>
      </c>
      <c r="GX3975" s="77">
        <v>0</v>
      </c>
      <c r="GY3975" s="77">
        <v>5.5966209081309407E-2</v>
      </c>
      <c r="GZ3975" s="77">
        <v>9.4279402057367276E-2</v>
      </c>
    </row>
    <row r="3976" spans="187:208" x14ac:dyDescent="0.25">
      <c r="GE3976" s="77" t="s">
        <v>422</v>
      </c>
      <c r="GF3976" s="77" t="s">
        <v>155</v>
      </c>
      <c r="GG3976" s="77" t="s">
        <v>457</v>
      </c>
      <c r="GH3976" s="77" t="s">
        <v>446</v>
      </c>
      <c r="GI3976" s="77">
        <v>2021</v>
      </c>
      <c r="GJ3976" s="77" t="s">
        <v>305</v>
      </c>
      <c r="GK3976" s="77">
        <v>3.6425060683954347E-2</v>
      </c>
      <c r="GL3976" s="77">
        <v>88.505645999999999</v>
      </c>
      <c r="GM3976" s="77">
        <v>2021</v>
      </c>
      <c r="GN3976" s="77" t="s">
        <v>175</v>
      </c>
      <c r="GO3976" s="77">
        <v>0.13250000000000001</v>
      </c>
      <c r="GP3976" s="77">
        <v>3</v>
      </c>
      <c r="GQ3976" s="77">
        <v>0</v>
      </c>
      <c r="GR3976" s="77" t="s">
        <v>423</v>
      </c>
      <c r="GS3976" s="77">
        <v>0.1527377521613833</v>
      </c>
      <c r="GT3976" s="77">
        <v>5.5634818912091658E-3</v>
      </c>
      <c r="GU3976" s="77">
        <v>0.1527377521613833</v>
      </c>
      <c r="GV3976" s="77">
        <v>5.5634818912091658E-3</v>
      </c>
      <c r="GW3976" s="77">
        <v>0</v>
      </c>
      <c r="GX3976" s="77">
        <v>0</v>
      </c>
      <c r="GY3976" s="77">
        <v>0</v>
      </c>
      <c r="GZ3976" s="77">
        <v>0</v>
      </c>
    </row>
    <row r="3977" spans="187:208" x14ac:dyDescent="0.25">
      <c r="GE3977" s="77" t="s">
        <v>425</v>
      </c>
      <c r="GF3977" s="77" t="s">
        <v>155</v>
      </c>
      <c r="GG3977" s="77" t="s">
        <v>457</v>
      </c>
      <c r="GH3977" s="77" t="s">
        <v>446</v>
      </c>
      <c r="GI3977" s="77">
        <v>2021</v>
      </c>
      <c r="GJ3977" s="77" t="s">
        <v>301</v>
      </c>
      <c r="GK3977" s="77">
        <v>1.5808724525431749E-3</v>
      </c>
      <c r="GL3977" s="77">
        <v>88.505645999999999</v>
      </c>
      <c r="GM3977" s="77">
        <v>2021</v>
      </c>
      <c r="GN3977" s="77" t="s">
        <v>175</v>
      </c>
      <c r="GO3977" s="77">
        <v>5.3000000000000005E-2</v>
      </c>
      <c r="GP3977" s="77">
        <v>3</v>
      </c>
      <c r="GQ3977" s="77">
        <v>0</v>
      </c>
      <c r="GR3977" s="77" t="s">
        <v>423</v>
      </c>
      <c r="GS3977" s="77">
        <v>5.5966209081309407E-2</v>
      </c>
      <c r="GT3977" s="77">
        <v>8.8475438209913705E-5</v>
      </c>
      <c r="GU3977" s="77">
        <v>5.5966209081309407E-2</v>
      </c>
      <c r="GV3977" s="77">
        <v>8.8475438209913705E-5</v>
      </c>
      <c r="GW3977" s="77">
        <v>0</v>
      </c>
      <c r="GX3977" s="77">
        <v>0</v>
      </c>
      <c r="GY3977" s="77">
        <v>0</v>
      </c>
      <c r="GZ3977" s="77">
        <v>0</v>
      </c>
    </row>
    <row r="3978" spans="187:208" x14ac:dyDescent="0.25">
      <c r="GE3978" s="77" t="s">
        <v>427</v>
      </c>
      <c r="GF3978" s="77" t="s">
        <v>155</v>
      </c>
      <c r="GG3978" s="77" t="s">
        <v>457</v>
      </c>
      <c r="GH3978" s="77" t="s">
        <v>446</v>
      </c>
      <c r="GI3978" s="77">
        <v>2021</v>
      </c>
      <c r="GJ3978" s="77" t="s">
        <v>303</v>
      </c>
      <c r="GK3978" s="77">
        <v>3.9894642198450757E-2</v>
      </c>
      <c r="GL3978" s="77">
        <v>88.505645999999999</v>
      </c>
      <c r="GM3978" s="77">
        <v>2021</v>
      </c>
      <c r="GN3978" s="77" t="s">
        <v>175</v>
      </c>
      <c r="GO3978" s="77">
        <v>5.3000000000000005E-2</v>
      </c>
      <c r="GP3978" s="77">
        <v>3</v>
      </c>
      <c r="GQ3978" s="77">
        <v>0</v>
      </c>
      <c r="GR3978" s="77" t="s">
        <v>423</v>
      </c>
      <c r="GS3978" s="77">
        <v>5.5966209081309407E-2</v>
      </c>
      <c r="GT3978" s="77">
        <v>2.232751886502524E-3</v>
      </c>
      <c r="GU3978" s="77">
        <v>5.5966209081309407E-2</v>
      </c>
      <c r="GV3978" s="77">
        <v>2.232751886502524E-3</v>
      </c>
      <c r="GW3978" s="77">
        <v>0</v>
      </c>
      <c r="GX3978" s="77">
        <v>0</v>
      </c>
      <c r="GY3978" s="77">
        <v>0</v>
      </c>
      <c r="GZ3978" s="77">
        <v>0</v>
      </c>
    </row>
    <row r="3979" spans="187:208" x14ac:dyDescent="0.25">
      <c r="GE3979" s="77" t="s">
        <v>422</v>
      </c>
      <c r="GF3979" s="77" t="s">
        <v>155</v>
      </c>
      <c r="GG3979" s="77" t="s">
        <v>457</v>
      </c>
      <c r="GH3979" s="77" t="s">
        <v>446</v>
      </c>
      <c r="GI3979" s="77">
        <v>2022</v>
      </c>
      <c r="GJ3979" s="77" t="s">
        <v>305</v>
      </c>
      <c r="GK3979" s="77">
        <v>3.6425060683954347E-2</v>
      </c>
      <c r="GL3979" s="77">
        <v>88.505645999999999</v>
      </c>
      <c r="GM3979" s="77">
        <v>2022</v>
      </c>
      <c r="GN3979" s="77" t="s">
        <v>175</v>
      </c>
      <c r="GO3979" s="77">
        <v>0.13250000000000001</v>
      </c>
      <c r="GP3979" s="77">
        <v>3</v>
      </c>
      <c r="GQ3979" s="77">
        <v>0</v>
      </c>
      <c r="GR3979" s="77" t="s">
        <v>423</v>
      </c>
      <c r="GS3979" s="77">
        <v>0.1527377521613833</v>
      </c>
      <c r="GT3979" s="77">
        <v>5.5634818912091658E-3</v>
      </c>
      <c r="GU3979" s="77">
        <v>0.1527377521613833</v>
      </c>
      <c r="GV3979" s="77">
        <v>5.5634818912091658E-3</v>
      </c>
      <c r="GW3979" s="77">
        <v>0.1527377521613833</v>
      </c>
      <c r="GX3979" s="77">
        <v>5.5634818912091658E-3</v>
      </c>
      <c r="GY3979" s="77">
        <v>0</v>
      </c>
      <c r="GZ3979" s="77">
        <v>0</v>
      </c>
    </row>
    <row r="3980" spans="187:208" x14ac:dyDescent="0.25">
      <c r="GE3980" s="77" t="s">
        <v>425</v>
      </c>
      <c r="GF3980" s="77" t="s">
        <v>155</v>
      </c>
      <c r="GG3980" s="77" t="s">
        <v>457</v>
      </c>
      <c r="GH3980" s="77" t="s">
        <v>446</v>
      </c>
      <c r="GI3980" s="77">
        <v>2022</v>
      </c>
      <c r="GJ3980" s="77" t="s">
        <v>301</v>
      </c>
      <c r="GK3980" s="77">
        <v>1.5808724525431749E-3</v>
      </c>
      <c r="GL3980" s="77">
        <v>88.505645999999999</v>
      </c>
      <c r="GM3980" s="77">
        <v>2022</v>
      </c>
      <c r="GN3980" s="77" t="s">
        <v>175</v>
      </c>
      <c r="GO3980" s="77">
        <v>5.3000000000000005E-2</v>
      </c>
      <c r="GP3980" s="77">
        <v>3</v>
      </c>
      <c r="GQ3980" s="77">
        <v>0</v>
      </c>
      <c r="GR3980" s="77" t="s">
        <v>423</v>
      </c>
      <c r="GS3980" s="77">
        <v>5.5966209081309407E-2</v>
      </c>
      <c r="GT3980" s="77">
        <v>8.8475438209913705E-5</v>
      </c>
      <c r="GU3980" s="77">
        <v>5.5966209081309407E-2</v>
      </c>
      <c r="GV3980" s="77">
        <v>8.8475438209913705E-5</v>
      </c>
      <c r="GW3980" s="77">
        <v>5.5966209081309407E-2</v>
      </c>
      <c r="GX3980" s="77">
        <v>8.8475438209913705E-5</v>
      </c>
      <c r="GY3980" s="77">
        <v>0</v>
      </c>
      <c r="GZ3980" s="77">
        <v>0</v>
      </c>
    </row>
    <row r="3981" spans="187:208" x14ac:dyDescent="0.25">
      <c r="GE3981" s="77" t="s">
        <v>427</v>
      </c>
      <c r="GF3981" s="77" t="s">
        <v>155</v>
      </c>
      <c r="GG3981" s="77" t="s">
        <v>457</v>
      </c>
      <c r="GH3981" s="77" t="s">
        <v>446</v>
      </c>
      <c r="GI3981" s="77">
        <v>2022</v>
      </c>
      <c r="GJ3981" s="77" t="s">
        <v>303</v>
      </c>
      <c r="GK3981" s="77">
        <v>3.9894642198450757E-2</v>
      </c>
      <c r="GL3981" s="77">
        <v>88.505645999999999</v>
      </c>
      <c r="GM3981" s="77">
        <v>2022</v>
      </c>
      <c r="GN3981" s="77" t="s">
        <v>175</v>
      </c>
      <c r="GO3981" s="77">
        <v>5.3000000000000005E-2</v>
      </c>
      <c r="GP3981" s="77">
        <v>3</v>
      </c>
      <c r="GQ3981" s="77">
        <v>0</v>
      </c>
      <c r="GR3981" s="77" t="s">
        <v>423</v>
      </c>
      <c r="GS3981" s="77">
        <v>5.5966209081309407E-2</v>
      </c>
      <c r="GT3981" s="77">
        <v>2.232751886502524E-3</v>
      </c>
      <c r="GU3981" s="77">
        <v>5.5966209081309407E-2</v>
      </c>
      <c r="GV3981" s="77">
        <v>2.232751886502524E-3</v>
      </c>
      <c r="GW3981" s="77">
        <v>5.5966209081309407E-2</v>
      </c>
      <c r="GX3981" s="77">
        <v>2.232751886502524E-3</v>
      </c>
      <c r="GY3981" s="77">
        <v>0</v>
      </c>
      <c r="GZ3981" s="77">
        <v>0</v>
      </c>
    </row>
    <row r="3982" spans="187:208" x14ac:dyDescent="0.25">
      <c r="GE3982" s="77" t="s">
        <v>422</v>
      </c>
      <c r="GF3982" s="77" t="s">
        <v>155</v>
      </c>
      <c r="GG3982" s="77" t="s">
        <v>457</v>
      </c>
      <c r="GH3982" s="77" t="s">
        <v>446</v>
      </c>
      <c r="GI3982" s="77">
        <v>2023</v>
      </c>
      <c r="GJ3982" s="77" t="s">
        <v>305</v>
      </c>
      <c r="GK3982" s="77">
        <v>3.7590224611390513E-2</v>
      </c>
      <c r="GL3982" s="77">
        <v>88.505645999999999</v>
      </c>
      <c r="GM3982" s="77">
        <v>2023</v>
      </c>
      <c r="GN3982" s="77" t="s">
        <v>175</v>
      </c>
      <c r="GO3982" s="77">
        <v>0.13250000000000001</v>
      </c>
      <c r="GP3982" s="77">
        <v>3</v>
      </c>
      <c r="GQ3982" s="77">
        <v>0</v>
      </c>
      <c r="GR3982" s="77" t="s">
        <v>423</v>
      </c>
      <c r="GS3982" s="77">
        <v>0</v>
      </c>
      <c r="GT3982" s="77">
        <v>0</v>
      </c>
      <c r="GU3982" s="77">
        <v>0.1527377521613833</v>
      </c>
      <c r="GV3982" s="77">
        <v>5.7414464103852951E-3</v>
      </c>
      <c r="GW3982" s="77">
        <v>0.1527377521613833</v>
      </c>
      <c r="GX3982" s="77">
        <v>5.7414464103852951E-3</v>
      </c>
      <c r="GY3982" s="77">
        <v>0.1527377521613833</v>
      </c>
      <c r="GZ3982" s="77">
        <v>5.7414464103852951E-3</v>
      </c>
    </row>
    <row r="3983" spans="187:208" x14ac:dyDescent="0.25">
      <c r="GE3983" s="77" t="s">
        <v>425</v>
      </c>
      <c r="GF3983" s="77" t="s">
        <v>155</v>
      </c>
      <c r="GG3983" s="77" t="s">
        <v>457</v>
      </c>
      <c r="GH3983" s="77" t="s">
        <v>446</v>
      </c>
      <c r="GI3983" s="77">
        <v>2023</v>
      </c>
      <c r="GJ3983" s="77" t="s">
        <v>301</v>
      </c>
      <c r="GK3983" s="77">
        <v>1.631433411568397E-3</v>
      </c>
      <c r="GL3983" s="77">
        <v>88.505645999999999</v>
      </c>
      <c r="GM3983" s="77">
        <v>2023</v>
      </c>
      <c r="GN3983" s="77" t="s">
        <v>175</v>
      </c>
      <c r="GO3983" s="77">
        <v>5.3000000000000005E-2</v>
      </c>
      <c r="GP3983" s="77">
        <v>3</v>
      </c>
      <c r="GQ3983" s="77">
        <v>0</v>
      </c>
      <c r="GR3983" s="77" t="s">
        <v>423</v>
      </c>
      <c r="GS3983" s="77">
        <v>0</v>
      </c>
      <c r="GT3983" s="77">
        <v>0</v>
      </c>
      <c r="GU3983" s="77">
        <v>5.5966209081309407E-2</v>
      </c>
      <c r="GV3983" s="77">
        <v>9.1305143414070815E-5</v>
      </c>
      <c r="GW3983" s="77">
        <v>5.5966209081309407E-2</v>
      </c>
      <c r="GX3983" s="77">
        <v>9.1305143414070815E-5</v>
      </c>
      <c r="GY3983" s="77">
        <v>5.5966209081309407E-2</v>
      </c>
      <c r="GZ3983" s="77">
        <v>9.1305143414070815E-5</v>
      </c>
    </row>
    <row r="3984" spans="187:208" x14ac:dyDescent="0.25">
      <c r="GE3984" s="77" t="s">
        <v>427</v>
      </c>
      <c r="GF3984" s="77" t="s">
        <v>155</v>
      </c>
      <c r="GG3984" s="77" t="s">
        <v>457</v>
      </c>
      <c r="GH3984" s="77" t="s">
        <v>446</v>
      </c>
      <c r="GI3984" s="77">
        <v>2023</v>
      </c>
      <c r="GJ3984" s="77" t="s">
        <v>303</v>
      </c>
      <c r="GK3984" s="77">
        <v>4.1186611014017507E-2</v>
      </c>
      <c r="GL3984" s="77">
        <v>88.505645999999999</v>
      </c>
      <c r="GM3984" s="77">
        <v>2023</v>
      </c>
      <c r="GN3984" s="77" t="s">
        <v>175</v>
      </c>
      <c r="GO3984" s="77">
        <v>5.3000000000000005E-2</v>
      </c>
      <c r="GP3984" s="77">
        <v>3</v>
      </c>
      <c r="GQ3984" s="77">
        <v>0</v>
      </c>
      <c r="GR3984" s="77" t="s">
        <v>423</v>
      </c>
      <c r="GS3984" s="77">
        <v>0</v>
      </c>
      <c r="GT3984" s="77">
        <v>0</v>
      </c>
      <c r="GU3984" s="77">
        <v>5.5966209081309407E-2</v>
      </c>
      <c r="GV3984" s="77">
        <v>2.3050584833610647E-3</v>
      </c>
      <c r="GW3984" s="77">
        <v>5.5966209081309407E-2</v>
      </c>
      <c r="GX3984" s="77">
        <v>2.3050584833610647E-3</v>
      </c>
      <c r="GY3984" s="77">
        <v>5.5966209081309407E-2</v>
      </c>
      <c r="GZ3984" s="77">
        <v>2.3050584833610647E-3</v>
      </c>
    </row>
    <row r="3985" spans="187:208" x14ac:dyDescent="0.25">
      <c r="GE3985" s="77" t="s">
        <v>422</v>
      </c>
      <c r="GF3985" s="77" t="s">
        <v>155</v>
      </c>
      <c r="GG3985" s="77" t="s">
        <v>457</v>
      </c>
      <c r="GH3985" s="77" t="s">
        <v>446</v>
      </c>
      <c r="GI3985" s="77">
        <v>2024</v>
      </c>
      <c r="GJ3985" s="77" t="s">
        <v>305</v>
      </c>
      <c r="GK3985" s="77">
        <v>3.7590224611390513E-2</v>
      </c>
      <c r="GL3985" s="77">
        <v>88.505645999999999</v>
      </c>
      <c r="GM3985" s="77">
        <v>2024</v>
      </c>
      <c r="GN3985" s="77" t="s">
        <v>175</v>
      </c>
      <c r="GO3985" s="77">
        <v>0.13250000000000001</v>
      </c>
      <c r="GP3985" s="77">
        <v>3</v>
      </c>
      <c r="GQ3985" s="77">
        <v>0</v>
      </c>
      <c r="GR3985" s="77" t="s">
        <v>423</v>
      </c>
      <c r="GS3985" s="77">
        <v>0</v>
      </c>
      <c r="GT3985" s="77">
        <v>0</v>
      </c>
      <c r="GU3985" s="77">
        <v>0</v>
      </c>
      <c r="GV3985" s="77">
        <v>0</v>
      </c>
      <c r="GW3985" s="77">
        <v>0.1527377521613833</v>
      </c>
      <c r="GX3985" s="77">
        <v>5.7414464103852951E-3</v>
      </c>
      <c r="GY3985" s="77">
        <v>0.1527377521613833</v>
      </c>
      <c r="GZ3985" s="77">
        <v>5.7414464103852951E-3</v>
      </c>
    </row>
    <row r="3986" spans="187:208" x14ac:dyDescent="0.25">
      <c r="GE3986" s="77" t="s">
        <v>425</v>
      </c>
      <c r="GF3986" s="77" t="s">
        <v>155</v>
      </c>
      <c r="GG3986" s="77" t="s">
        <v>457</v>
      </c>
      <c r="GH3986" s="77" t="s">
        <v>446</v>
      </c>
      <c r="GI3986" s="77">
        <v>2024</v>
      </c>
      <c r="GJ3986" s="77" t="s">
        <v>301</v>
      </c>
      <c r="GK3986" s="77">
        <v>1.631433411568397E-3</v>
      </c>
      <c r="GL3986" s="77">
        <v>88.505645999999999</v>
      </c>
      <c r="GM3986" s="77">
        <v>2024</v>
      </c>
      <c r="GN3986" s="77" t="s">
        <v>175</v>
      </c>
      <c r="GO3986" s="77">
        <v>5.3000000000000005E-2</v>
      </c>
      <c r="GP3986" s="77">
        <v>3</v>
      </c>
      <c r="GQ3986" s="77">
        <v>0</v>
      </c>
      <c r="GR3986" s="77" t="s">
        <v>423</v>
      </c>
      <c r="GS3986" s="77">
        <v>0</v>
      </c>
      <c r="GT3986" s="77">
        <v>0</v>
      </c>
      <c r="GU3986" s="77">
        <v>0</v>
      </c>
      <c r="GV3986" s="77">
        <v>0</v>
      </c>
      <c r="GW3986" s="77">
        <v>5.5966209081309407E-2</v>
      </c>
      <c r="GX3986" s="77">
        <v>9.1305143414070815E-5</v>
      </c>
      <c r="GY3986" s="77">
        <v>5.5966209081309407E-2</v>
      </c>
      <c r="GZ3986" s="77">
        <v>9.1305143414070815E-5</v>
      </c>
    </row>
    <row r="3987" spans="187:208" x14ac:dyDescent="0.25">
      <c r="GE3987" s="77" t="s">
        <v>427</v>
      </c>
      <c r="GF3987" s="77" t="s">
        <v>155</v>
      </c>
      <c r="GG3987" s="77" t="s">
        <v>457</v>
      </c>
      <c r="GH3987" s="77" t="s">
        <v>446</v>
      </c>
      <c r="GI3987" s="77">
        <v>2024</v>
      </c>
      <c r="GJ3987" s="77" t="s">
        <v>303</v>
      </c>
      <c r="GK3987" s="77">
        <v>4.1186611014017507E-2</v>
      </c>
      <c r="GL3987" s="77">
        <v>88.505645999999999</v>
      </c>
      <c r="GM3987" s="77">
        <v>2024</v>
      </c>
      <c r="GN3987" s="77" t="s">
        <v>175</v>
      </c>
      <c r="GO3987" s="77">
        <v>5.3000000000000005E-2</v>
      </c>
      <c r="GP3987" s="77">
        <v>3</v>
      </c>
      <c r="GQ3987" s="77">
        <v>0</v>
      </c>
      <c r="GR3987" s="77" t="s">
        <v>423</v>
      </c>
      <c r="GS3987" s="77">
        <v>0</v>
      </c>
      <c r="GT3987" s="77">
        <v>0</v>
      </c>
      <c r="GU3987" s="77">
        <v>0</v>
      </c>
      <c r="GV3987" s="77">
        <v>0</v>
      </c>
      <c r="GW3987" s="77">
        <v>5.5966209081309407E-2</v>
      </c>
      <c r="GX3987" s="77">
        <v>2.3050584833610647E-3</v>
      </c>
      <c r="GY3987" s="77">
        <v>5.5966209081309407E-2</v>
      </c>
      <c r="GZ3987" s="77">
        <v>2.3050584833610647E-3</v>
      </c>
    </row>
    <row r="3988" spans="187:208" x14ac:dyDescent="0.25">
      <c r="GE3988" s="77" t="s">
        <v>422</v>
      </c>
      <c r="GF3988" s="77" t="s">
        <v>155</v>
      </c>
      <c r="GG3988" s="77" t="s">
        <v>457</v>
      </c>
      <c r="GH3988" s="77" t="s">
        <v>446</v>
      </c>
      <c r="GI3988" s="77">
        <v>2025</v>
      </c>
      <c r="GJ3988" s="77" t="s">
        <v>305</v>
      </c>
      <c r="GK3988" s="77">
        <v>3.7590224611390513E-2</v>
      </c>
      <c r="GL3988" s="77">
        <v>88.505645999999999</v>
      </c>
      <c r="GM3988" s="77">
        <v>2025</v>
      </c>
      <c r="GN3988" s="77" t="s">
        <v>175</v>
      </c>
      <c r="GO3988" s="77">
        <v>0.13250000000000001</v>
      </c>
      <c r="GP3988" s="77">
        <v>3</v>
      </c>
      <c r="GQ3988" s="77">
        <v>0</v>
      </c>
      <c r="GR3988" s="77" t="s">
        <v>423</v>
      </c>
      <c r="GS3988" s="77">
        <v>0</v>
      </c>
      <c r="GT3988" s="77">
        <v>0</v>
      </c>
      <c r="GU3988" s="77">
        <v>0</v>
      </c>
      <c r="GV3988" s="77">
        <v>0</v>
      </c>
      <c r="GW3988" s="77">
        <v>0</v>
      </c>
      <c r="GX3988" s="77">
        <v>0</v>
      </c>
      <c r="GY3988" s="77">
        <v>0.1527377521613833</v>
      </c>
      <c r="GZ3988" s="77">
        <v>5.7414464103852951E-3</v>
      </c>
    </row>
    <row r="3989" spans="187:208" x14ac:dyDescent="0.25">
      <c r="GE3989" s="77" t="s">
        <v>425</v>
      </c>
      <c r="GF3989" s="77" t="s">
        <v>155</v>
      </c>
      <c r="GG3989" s="77" t="s">
        <v>457</v>
      </c>
      <c r="GH3989" s="77" t="s">
        <v>446</v>
      </c>
      <c r="GI3989" s="77">
        <v>2025</v>
      </c>
      <c r="GJ3989" s="77" t="s">
        <v>301</v>
      </c>
      <c r="GK3989" s="77">
        <v>1.631433411568397E-3</v>
      </c>
      <c r="GL3989" s="77">
        <v>88.505645999999999</v>
      </c>
      <c r="GM3989" s="77">
        <v>2025</v>
      </c>
      <c r="GN3989" s="77" t="s">
        <v>175</v>
      </c>
      <c r="GO3989" s="77">
        <v>5.3000000000000005E-2</v>
      </c>
      <c r="GP3989" s="77">
        <v>3</v>
      </c>
      <c r="GQ3989" s="77">
        <v>0</v>
      </c>
      <c r="GR3989" s="77" t="s">
        <v>423</v>
      </c>
      <c r="GS3989" s="77">
        <v>0</v>
      </c>
      <c r="GT3989" s="77">
        <v>0</v>
      </c>
      <c r="GU3989" s="77">
        <v>0</v>
      </c>
      <c r="GV3989" s="77">
        <v>0</v>
      </c>
      <c r="GW3989" s="77">
        <v>0</v>
      </c>
      <c r="GX3989" s="77">
        <v>0</v>
      </c>
      <c r="GY3989" s="77">
        <v>5.5966209081309407E-2</v>
      </c>
      <c r="GZ3989" s="77">
        <v>9.1305143414070815E-5</v>
      </c>
    </row>
    <row r="3990" spans="187:208" x14ac:dyDescent="0.25">
      <c r="GE3990" s="77" t="s">
        <v>427</v>
      </c>
      <c r="GF3990" s="77" t="s">
        <v>155</v>
      </c>
      <c r="GG3990" s="77" t="s">
        <v>457</v>
      </c>
      <c r="GH3990" s="77" t="s">
        <v>446</v>
      </c>
      <c r="GI3990" s="77">
        <v>2025</v>
      </c>
      <c r="GJ3990" s="77" t="s">
        <v>303</v>
      </c>
      <c r="GK3990" s="77">
        <v>4.1186611014017507E-2</v>
      </c>
      <c r="GL3990" s="77">
        <v>88.505645999999999</v>
      </c>
      <c r="GM3990" s="77">
        <v>2025</v>
      </c>
      <c r="GN3990" s="77" t="s">
        <v>175</v>
      </c>
      <c r="GO3990" s="77">
        <v>5.3000000000000005E-2</v>
      </c>
      <c r="GP3990" s="77">
        <v>3</v>
      </c>
      <c r="GQ3990" s="77">
        <v>0</v>
      </c>
      <c r="GR3990" s="77" t="s">
        <v>423</v>
      </c>
      <c r="GS3990" s="77">
        <v>0</v>
      </c>
      <c r="GT3990" s="77">
        <v>0</v>
      </c>
      <c r="GU3990" s="77">
        <v>0</v>
      </c>
      <c r="GV3990" s="77">
        <v>0</v>
      </c>
      <c r="GW3990" s="77">
        <v>0</v>
      </c>
      <c r="GX3990" s="77">
        <v>0</v>
      </c>
      <c r="GY3990" s="77">
        <v>5.5966209081309407E-2</v>
      </c>
      <c r="GZ3990" s="77">
        <v>2.3050584833610647E-3</v>
      </c>
    </row>
    <row r="3991" spans="187:208" x14ac:dyDescent="0.25">
      <c r="GE3991" s="77" t="s">
        <v>422</v>
      </c>
      <c r="GF3991" s="77" t="s">
        <v>155</v>
      </c>
      <c r="GG3991" s="77" t="s">
        <v>457</v>
      </c>
      <c r="GH3991" s="77" t="s">
        <v>453</v>
      </c>
      <c r="GI3991" s="77">
        <v>2021</v>
      </c>
      <c r="GJ3991" s="77" t="s">
        <v>305</v>
      </c>
      <c r="GK3991" s="77">
        <v>222.22942162783281</v>
      </c>
      <c r="GL3991" s="77">
        <v>88.505645999999999</v>
      </c>
      <c r="GM3991" s="77">
        <v>2021</v>
      </c>
      <c r="GN3991" s="77" t="s">
        <v>175</v>
      </c>
      <c r="GO3991" s="77">
        <v>0.13250000000000001</v>
      </c>
      <c r="GP3991" s="77">
        <v>3</v>
      </c>
      <c r="GQ3991" s="77">
        <v>0</v>
      </c>
      <c r="GR3991" s="77" t="s">
        <v>423</v>
      </c>
      <c r="GS3991" s="77">
        <v>0.1527377521613833</v>
      </c>
      <c r="GT3991" s="77">
        <v>33.942822323559483</v>
      </c>
      <c r="GU3991" s="77">
        <v>0.1527377521613833</v>
      </c>
      <c r="GV3991" s="77">
        <v>33.942822323559483</v>
      </c>
      <c r="GW3991" s="77">
        <v>0</v>
      </c>
      <c r="GX3991" s="77">
        <v>0</v>
      </c>
      <c r="GY3991" s="77">
        <v>0</v>
      </c>
      <c r="GZ3991" s="77">
        <v>0</v>
      </c>
    </row>
    <row r="3992" spans="187:208" x14ac:dyDescent="0.25">
      <c r="GE3992" s="77" t="s">
        <v>425</v>
      </c>
      <c r="GF3992" s="77" t="s">
        <v>155</v>
      </c>
      <c r="GG3992" s="77" t="s">
        <v>457</v>
      </c>
      <c r="GH3992" s="77" t="s">
        <v>453</v>
      </c>
      <c r="GI3992" s="77">
        <v>2021</v>
      </c>
      <c r="GJ3992" s="77" t="s">
        <v>301</v>
      </c>
      <c r="GK3992" s="77">
        <v>8585.7228092480309</v>
      </c>
      <c r="GL3992" s="77">
        <v>88.505645999999999</v>
      </c>
      <c r="GM3992" s="77">
        <v>2021</v>
      </c>
      <c r="GN3992" s="77" t="s">
        <v>175</v>
      </c>
      <c r="GO3992" s="77">
        <v>5.3000000000000005E-2</v>
      </c>
      <c r="GP3992" s="77">
        <v>3</v>
      </c>
      <c r="GQ3992" s="77">
        <v>0</v>
      </c>
      <c r="GR3992" s="77" t="s">
        <v>423</v>
      </c>
      <c r="GS3992" s="77">
        <v>5.5966209081309407E-2</v>
      </c>
      <c r="GT3992" s="77">
        <v>480.51035785654244</v>
      </c>
      <c r="GU3992" s="77">
        <v>5.5966209081309407E-2</v>
      </c>
      <c r="GV3992" s="77">
        <v>480.51035785654244</v>
      </c>
      <c r="GW3992" s="77">
        <v>0</v>
      </c>
      <c r="GX3992" s="77">
        <v>0</v>
      </c>
      <c r="GY3992" s="77">
        <v>0</v>
      </c>
      <c r="GZ3992" s="77">
        <v>0</v>
      </c>
    </row>
    <row r="3993" spans="187:208" x14ac:dyDescent="0.25">
      <c r="GE3993" s="77" t="s">
        <v>427</v>
      </c>
      <c r="GF3993" s="77" t="s">
        <v>155</v>
      </c>
      <c r="GG3993" s="77" t="s">
        <v>457</v>
      </c>
      <c r="GH3993" s="77" t="s">
        <v>453</v>
      </c>
      <c r="GI3993" s="77">
        <v>2021</v>
      </c>
      <c r="GJ3993" s="77" t="s">
        <v>303</v>
      </c>
      <c r="GK3993" s="77">
        <v>5338.1784104567978</v>
      </c>
      <c r="GL3993" s="77">
        <v>88.505645999999999</v>
      </c>
      <c r="GM3993" s="77">
        <v>2021</v>
      </c>
      <c r="GN3993" s="77" t="s">
        <v>175</v>
      </c>
      <c r="GO3993" s="77">
        <v>5.3000000000000005E-2</v>
      </c>
      <c r="GP3993" s="77">
        <v>3</v>
      </c>
      <c r="GQ3993" s="77">
        <v>0</v>
      </c>
      <c r="GR3993" s="77" t="s">
        <v>423</v>
      </c>
      <c r="GS3993" s="77">
        <v>5.5966209081309407E-2</v>
      </c>
      <c r="GT3993" s="77">
        <v>298.75760903295708</v>
      </c>
      <c r="GU3993" s="77">
        <v>5.5966209081309407E-2</v>
      </c>
      <c r="GV3993" s="77">
        <v>298.75760903295708</v>
      </c>
      <c r="GW3993" s="77">
        <v>0</v>
      </c>
      <c r="GX3993" s="77">
        <v>0</v>
      </c>
      <c r="GY3993" s="77">
        <v>0</v>
      </c>
      <c r="GZ3993" s="77">
        <v>0</v>
      </c>
    </row>
    <row r="3994" spans="187:208" x14ac:dyDescent="0.25">
      <c r="GE3994" s="77" t="s">
        <v>422</v>
      </c>
      <c r="GF3994" s="77" t="s">
        <v>155</v>
      </c>
      <c r="GG3994" s="77" t="s">
        <v>457</v>
      </c>
      <c r="GH3994" s="77" t="s">
        <v>453</v>
      </c>
      <c r="GI3994" s="77">
        <v>2022</v>
      </c>
      <c r="GJ3994" s="77" t="s">
        <v>305</v>
      </c>
      <c r="GK3994" s="77">
        <v>222.22942162783281</v>
      </c>
      <c r="GL3994" s="77">
        <v>88.505645999999999</v>
      </c>
      <c r="GM3994" s="77">
        <v>2022</v>
      </c>
      <c r="GN3994" s="77" t="s">
        <v>175</v>
      </c>
      <c r="GO3994" s="77">
        <v>0.13250000000000001</v>
      </c>
      <c r="GP3994" s="77">
        <v>3</v>
      </c>
      <c r="GQ3994" s="77">
        <v>0</v>
      </c>
      <c r="GR3994" s="77" t="s">
        <v>423</v>
      </c>
      <c r="GS3994" s="77">
        <v>0.1527377521613833</v>
      </c>
      <c r="GT3994" s="77">
        <v>33.942822323559483</v>
      </c>
      <c r="GU3994" s="77">
        <v>0.1527377521613833</v>
      </c>
      <c r="GV3994" s="77">
        <v>33.942822323559483</v>
      </c>
      <c r="GW3994" s="77">
        <v>0.1527377521613833</v>
      </c>
      <c r="GX3994" s="77">
        <v>33.942822323559483</v>
      </c>
      <c r="GY3994" s="77">
        <v>0</v>
      </c>
      <c r="GZ3994" s="77">
        <v>0</v>
      </c>
    </row>
    <row r="3995" spans="187:208" x14ac:dyDescent="0.25">
      <c r="GE3995" s="77" t="s">
        <v>425</v>
      </c>
      <c r="GF3995" s="77" t="s">
        <v>155</v>
      </c>
      <c r="GG3995" s="77" t="s">
        <v>457</v>
      </c>
      <c r="GH3995" s="77" t="s">
        <v>453</v>
      </c>
      <c r="GI3995" s="77">
        <v>2022</v>
      </c>
      <c r="GJ3995" s="77" t="s">
        <v>301</v>
      </c>
      <c r="GK3995" s="77">
        <v>8585.7228092480309</v>
      </c>
      <c r="GL3995" s="77">
        <v>88.505645999999999</v>
      </c>
      <c r="GM3995" s="77">
        <v>2022</v>
      </c>
      <c r="GN3995" s="77" t="s">
        <v>175</v>
      </c>
      <c r="GO3995" s="77">
        <v>5.3000000000000005E-2</v>
      </c>
      <c r="GP3995" s="77">
        <v>3</v>
      </c>
      <c r="GQ3995" s="77">
        <v>0</v>
      </c>
      <c r="GR3995" s="77" t="s">
        <v>423</v>
      </c>
      <c r="GS3995" s="77">
        <v>5.5966209081309407E-2</v>
      </c>
      <c r="GT3995" s="77">
        <v>480.51035785654244</v>
      </c>
      <c r="GU3995" s="77">
        <v>5.5966209081309407E-2</v>
      </c>
      <c r="GV3995" s="77">
        <v>480.51035785654244</v>
      </c>
      <c r="GW3995" s="77">
        <v>5.5966209081309407E-2</v>
      </c>
      <c r="GX3995" s="77">
        <v>480.51035785654244</v>
      </c>
      <c r="GY3995" s="77">
        <v>0</v>
      </c>
      <c r="GZ3995" s="77">
        <v>0</v>
      </c>
    </row>
    <row r="3996" spans="187:208" x14ac:dyDescent="0.25">
      <c r="GE3996" s="77" t="s">
        <v>427</v>
      </c>
      <c r="GF3996" s="77" t="s">
        <v>155</v>
      </c>
      <c r="GG3996" s="77" t="s">
        <v>457</v>
      </c>
      <c r="GH3996" s="77" t="s">
        <v>453</v>
      </c>
      <c r="GI3996" s="77">
        <v>2022</v>
      </c>
      <c r="GJ3996" s="77" t="s">
        <v>303</v>
      </c>
      <c r="GK3996" s="77">
        <v>5338.1784104567978</v>
      </c>
      <c r="GL3996" s="77">
        <v>88.505645999999999</v>
      </c>
      <c r="GM3996" s="77">
        <v>2022</v>
      </c>
      <c r="GN3996" s="77" t="s">
        <v>175</v>
      </c>
      <c r="GO3996" s="77">
        <v>5.3000000000000005E-2</v>
      </c>
      <c r="GP3996" s="77">
        <v>3</v>
      </c>
      <c r="GQ3996" s="77">
        <v>0</v>
      </c>
      <c r="GR3996" s="77" t="s">
        <v>423</v>
      </c>
      <c r="GS3996" s="77">
        <v>5.5966209081309407E-2</v>
      </c>
      <c r="GT3996" s="77">
        <v>298.75760903295708</v>
      </c>
      <c r="GU3996" s="77">
        <v>5.5966209081309407E-2</v>
      </c>
      <c r="GV3996" s="77">
        <v>298.75760903295708</v>
      </c>
      <c r="GW3996" s="77">
        <v>5.5966209081309407E-2</v>
      </c>
      <c r="GX3996" s="77">
        <v>298.75760903295708</v>
      </c>
      <c r="GY3996" s="77">
        <v>0</v>
      </c>
      <c r="GZ3996" s="77">
        <v>0</v>
      </c>
    </row>
    <row r="3997" spans="187:208" x14ac:dyDescent="0.25">
      <c r="GE3997" s="77" t="s">
        <v>422</v>
      </c>
      <c r="GF3997" s="77" t="s">
        <v>155</v>
      </c>
      <c r="GG3997" s="77" t="s">
        <v>457</v>
      </c>
      <c r="GH3997" s="77" t="s">
        <v>453</v>
      </c>
      <c r="GI3997" s="77">
        <v>2023</v>
      </c>
      <c r="GJ3997" s="77" t="s">
        <v>305</v>
      </c>
      <c r="GK3997" s="77">
        <v>233.23007680794149</v>
      </c>
      <c r="GL3997" s="77">
        <v>88.505645999999999</v>
      </c>
      <c r="GM3997" s="77">
        <v>2023</v>
      </c>
      <c r="GN3997" s="77" t="s">
        <v>175</v>
      </c>
      <c r="GO3997" s="77">
        <v>0.13250000000000001</v>
      </c>
      <c r="GP3997" s="77">
        <v>3</v>
      </c>
      <c r="GQ3997" s="77">
        <v>0</v>
      </c>
      <c r="GR3997" s="77" t="s">
        <v>423</v>
      </c>
      <c r="GS3997" s="77">
        <v>0</v>
      </c>
      <c r="GT3997" s="77">
        <v>0</v>
      </c>
      <c r="GU3997" s="77">
        <v>0.1527377521613833</v>
      </c>
      <c r="GV3997" s="77">
        <v>35.62303766807176</v>
      </c>
      <c r="GW3997" s="77">
        <v>0.1527377521613833</v>
      </c>
      <c r="GX3997" s="77">
        <v>35.62303766807176</v>
      </c>
      <c r="GY3997" s="77">
        <v>0.1527377521613833</v>
      </c>
      <c r="GZ3997" s="77">
        <v>35.62303766807176</v>
      </c>
    </row>
    <row r="3998" spans="187:208" x14ac:dyDescent="0.25">
      <c r="GE3998" s="77" t="s">
        <v>425</v>
      </c>
      <c r="GF3998" s="77" t="s">
        <v>155</v>
      </c>
      <c r="GG3998" s="77" t="s">
        <v>457</v>
      </c>
      <c r="GH3998" s="77" t="s">
        <v>453</v>
      </c>
      <c r="GI3998" s="77">
        <v>2023</v>
      </c>
      <c r="GJ3998" s="77" t="s">
        <v>301</v>
      </c>
      <c r="GK3998" s="77">
        <v>8896.5159934286839</v>
      </c>
      <c r="GL3998" s="77">
        <v>88.505645999999999</v>
      </c>
      <c r="GM3998" s="77">
        <v>2023</v>
      </c>
      <c r="GN3998" s="77" t="s">
        <v>175</v>
      </c>
      <c r="GO3998" s="77">
        <v>5.3000000000000005E-2</v>
      </c>
      <c r="GP3998" s="77">
        <v>3</v>
      </c>
      <c r="GQ3998" s="77">
        <v>0</v>
      </c>
      <c r="GR3998" s="77" t="s">
        <v>423</v>
      </c>
      <c r="GS3998" s="77">
        <v>0</v>
      </c>
      <c r="GT3998" s="77">
        <v>0</v>
      </c>
      <c r="GU3998" s="77">
        <v>5.5966209081309407E-2</v>
      </c>
      <c r="GV3998" s="77">
        <v>497.90427418344279</v>
      </c>
      <c r="GW3998" s="77">
        <v>5.5966209081309407E-2</v>
      </c>
      <c r="GX3998" s="77">
        <v>497.90427418344279</v>
      </c>
      <c r="GY3998" s="77">
        <v>5.5966209081309407E-2</v>
      </c>
      <c r="GZ3998" s="77">
        <v>497.90427418344279</v>
      </c>
    </row>
    <row r="3999" spans="187:208" x14ac:dyDescent="0.25">
      <c r="GE3999" s="77" t="s">
        <v>427</v>
      </c>
      <c r="GF3999" s="77" t="s">
        <v>155</v>
      </c>
      <c r="GG3999" s="77" t="s">
        <v>457</v>
      </c>
      <c r="GH3999" s="77" t="s">
        <v>453</v>
      </c>
      <c r="GI3999" s="77">
        <v>2023</v>
      </c>
      <c r="GJ3999" s="77" t="s">
        <v>303</v>
      </c>
      <c r="GK3999" s="77">
        <v>5534.8914862001466</v>
      </c>
      <c r="GL3999" s="77">
        <v>88.505645999999999</v>
      </c>
      <c r="GM3999" s="77">
        <v>2023</v>
      </c>
      <c r="GN3999" s="77" t="s">
        <v>175</v>
      </c>
      <c r="GO3999" s="77">
        <v>5.3000000000000005E-2</v>
      </c>
      <c r="GP3999" s="77">
        <v>3</v>
      </c>
      <c r="GQ3999" s="77">
        <v>0</v>
      </c>
      <c r="GR3999" s="77" t="s">
        <v>423</v>
      </c>
      <c r="GS3999" s="77">
        <v>0</v>
      </c>
      <c r="GT3999" s="77">
        <v>0</v>
      </c>
      <c r="GU3999" s="77">
        <v>5.5966209081309407E-2</v>
      </c>
      <c r="GV3999" s="77">
        <v>309.76689415903678</v>
      </c>
      <c r="GW3999" s="77">
        <v>5.5966209081309407E-2</v>
      </c>
      <c r="GX3999" s="77">
        <v>309.76689415903678</v>
      </c>
      <c r="GY3999" s="77">
        <v>5.5966209081309407E-2</v>
      </c>
      <c r="GZ3999" s="77">
        <v>309.76689415903678</v>
      </c>
    </row>
    <row r="4000" spans="187:208" x14ac:dyDescent="0.25">
      <c r="GE4000" s="77" t="s">
        <v>422</v>
      </c>
      <c r="GF4000" s="77" t="s">
        <v>155</v>
      </c>
      <c r="GG4000" s="77" t="s">
        <v>457</v>
      </c>
      <c r="GH4000" s="77" t="s">
        <v>453</v>
      </c>
      <c r="GI4000" s="77">
        <v>2024</v>
      </c>
      <c r="GJ4000" s="77" t="s">
        <v>305</v>
      </c>
      <c r="GK4000" s="77">
        <v>233.23007680794149</v>
      </c>
      <c r="GL4000" s="77">
        <v>88.505645999999999</v>
      </c>
      <c r="GM4000" s="77">
        <v>2024</v>
      </c>
      <c r="GN4000" s="77" t="s">
        <v>175</v>
      </c>
      <c r="GO4000" s="77">
        <v>0.13250000000000001</v>
      </c>
      <c r="GP4000" s="77">
        <v>3</v>
      </c>
      <c r="GQ4000" s="77">
        <v>0</v>
      </c>
      <c r="GR4000" s="77" t="s">
        <v>423</v>
      </c>
      <c r="GS4000" s="77">
        <v>0</v>
      </c>
      <c r="GT4000" s="77">
        <v>0</v>
      </c>
      <c r="GU4000" s="77">
        <v>0</v>
      </c>
      <c r="GV4000" s="77">
        <v>0</v>
      </c>
      <c r="GW4000" s="77">
        <v>0.1527377521613833</v>
      </c>
      <c r="GX4000" s="77">
        <v>35.62303766807176</v>
      </c>
      <c r="GY4000" s="77">
        <v>0.1527377521613833</v>
      </c>
      <c r="GZ4000" s="77">
        <v>35.62303766807176</v>
      </c>
    </row>
    <row r="4001" spans="187:208" x14ac:dyDescent="0.25">
      <c r="GE4001" s="77" t="s">
        <v>425</v>
      </c>
      <c r="GF4001" s="77" t="s">
        <v>155</v>
      </c>
      <c r="GG4001" s="77" t="s">
        <v>457</v>
      </c>
      <c r="GH4001" s="77" t="s">
        <v>453</v>
      </c>
      <c r="GI4001" s="77">
        <v>2024</v>
      </c>
      <c r="GJ4001" s="77" t="s">
        <v>301</v>
      </c>
      <c r="GK4001" s="77">
        <v>8896.5159934286839</v>
      </c>
      <c r="GL4001" s="77">
        <v>88.505645999999999</v>
      </c>
      <c r="GM4001" s="77">
        <v>2024</v>
      </c>
      <c r="GN4001" s="77" t="s">
        <v>175</v>
      </c>
      <c r="GO4001" s="77">
        <v>5.3000000000000005E-2</v>
      </c>
      <c r="GP4001" s="77">
        <v>3</v>
      </c>
      <c r="GQ4001" s="77">
        <v>0</v>
      </c>
      <c r="GR4001" s="77" t="s">
        <v>423</v>
      </c>
      <c r="GS4001" s="77">
        <v>0</v>
      </c>
      <c r="GT4001" s="77">
        <v>0</v>
      </c>
      <c r="GU4001" s="77">
        <v>0</v>
      </c>
      <c r="GV4001" s="77">
        <v>0</v>
      </c>
      <c r="GW4001" s="77">
        <v>5.5966209081309407E-2</v>
      </c>
      <c r="GX4001" s="77">
        <v>497.90427418344279</v>
      </c>
      <c r="GY4001" s="77">
        <v>5.5966209081309407E-2</v>
      </c>
      <c r="GZ4001" s="77">
        <v>497.90427418344279</v>
      </c>
    </row>
    <row r="4002" spans="187:208" x14ac:dyDescent="0.25">
      <c r="GE4002" s="77" t="s">
        <v>427</v>
      </c>
      <c r="GF4002" s="77" t="s">
        <v>155</v>
      </c>
      <c r="GG4002" s="77" t="s">
        <v>457</v>
      </c>
      <c r="GH4002" s="77" t="s">
        <v>453</v>
      </c>
      <c r="GI4002" s="77">
        <v>2024</v>
      </c>
      <c r="GJ4002" s="77" t="s">
        <v>303</v>
      </c>
      <c r="GK4002" s="77">
        <v>5534.8914862001466</v>
      </c>
      <c r="GL4002" s="77">
        <v>88.505645999999999</v>
      </c>
      <c r="GM4002" s="77">
        <v>2024</v>
      </c>
      <c r="GN4002" s="77" t="s">
        <v>175</v>
      </c>
      <c r="GO4002" s="77">
        <v>5.3000000000000005E-2</v>
      </c>
      <c r="GP4002" s="77">
        <v>3</v>
      </c>
      <c r="GQ4002" s="77">
        <v>0</v>
      </c>
      <c r="GR4002" s="77" t="s">
        <v>423</v>
      </c>
      <c r="GS4002" s="77">
        <v>0</v>
      </c>
      <c r="GT4002" s="77">
        <v>0</v>
      </c>
      <c r="GU4002" s="77">
        <v>0</v>
      </c>
      <c r="GV4002" s="77">
        <v>0</v>
      </c>
      <c r="GW4002" s="77">
        <v>5.5966209081309407E-2</v>
      </c>
      <c r="GX4002" s="77">
        <v>309.76689415903678</v>
      </c>
      <c r="GY4002" s="77">
        <v>5.5966209081309407E-2</v>
      </c>
      <c r="GZ4002" s="77">
        <v>309.76689415903678</v>
      </c>
    </row>
    <row r="4003" spans="187:208" x14ac:dyDescent="0.25">
      <c r="GE4003" s="77" t="s">
        <v>422</v>
      </c>
      <c r="GF4003" s="77" t="s">
        <v>155</v>
      </c>
      <c r="GG4003" s="77" t="s">
        <v>457</v>
      </c>
      <c r="GH4003" s="77" t="s">
        <v>453</v>
      </c>
      <c r="GI4003" s="77">
        <v>2025</v>
      </c>
      <c r="GJ4003" s="77" t="s">
        <v>305</v>
      </c>
      <c r="GK4003" s="77">
        <v>233.23007680794149</v>
      </c>
      <c r="GL4003" s="77">
        <v>88.505645999999999</v>
      </c>
      <c r="GM4003" s="77">
        <v>2025</v>
      </c>
      <c r="GN4003" s="77" t="s">
        <v>175</v>
      </c>
      <c r="GO4003" s="77">
        <v>0.13250000000000001</v>
      </c>
      <c r="GP4003" s="77">
        <v>3</v>
      </c>
      <c r="GQ4003" s="77">
        <v>0</v>
      </c>
      <c r="GR4003" s="77" t="s">
        <v>423</v>
      </c>
      <c r="GS4003" s="77">
        <v>0</v>
      </c>
      <c r="GT4003" s="77">
        <v>0</v>
      </c>
      <c r="GU4003" s="77">
        <v>0</v>
      </c>
      <c r="GV4003" s="77">
        <v>0</v>
      </c>
      <c r="GW4003" s="77">
        <v>0</v>
      </c>
      <c r="GX4003" s="77">
        <v>0</v>
      </c>
      <c r="GY4003" s="77">
        <v>0.1527377521613833</v>
      </c>
      <c r="GZ4003" s="77">
        <v>35.62303766807176</v>
      </c>
    </row>
    <row r="4004" spans="187:208" x14ac:dyDescent="0.25">
      <c r="GE4004" s="77" t="s">
        <v>425</v>
      </c>
      <c r="GF4004" s="77" t="s">
        <v>155</v>
      </c>
      <c r="GG4004" s="77" t="s">
        <v>457</v>
      </c>
      <c r="GH4004" s="77" t="s">
        <v>453</v>
      </c>
      <c r="GI4004" s="77">
        <v>2025</v>
      </c>
      <c r="GJ4004" s="77" t="s">
        <v>301</v>
      </c>
      <c r="GK4004" s="77">
        <v>8896.5159934286839</v>
      </c>
      <c r="GL4004" s="77">
        <v>88.505645999999999</v>
      </c>
      <c r="GM4004" s="77">
        <v>2025</v>
      </c>
      <c r="GN4004" s="77" t="s">
        <v>175</v>
      </c>
      <c r="GO4004" s="77">
        <v>5.3000000000000005E-2</v>
      </c>
      <c r="GP4004" s="77">
        <v>3</v>
      </c>
      <c r="GQ4004" s="77">
        <v>0</v>
      </c>
      <c r="GR4004" s="77" t="s">
        <v>423</v>
      </c>
      <c r="GS4004" s="77">
        <v>0</v>
      </c>
      <c r="GT4004" s="77">
        <v>0</v>
      </c>
      <c r="GU4004" s="77">
        <v>0</v>
      </c>
      <c r="GV4004" s="77">
        <v>0</v>
      </c>
      <c r="GW4004" s="77">
        <v>0</v>
      </c>
      <c r="GX4004" s="77">
        <v>0</v>
      </c>
      <c r="GY4004" s="77">
        <v>5.5966209081309407E-2</v>
      </c>
      <c r="GZ4004" s="77">
        <v>497.90427418344279</v>
      </c>
    </row>
    <row r="4005" spans="187:208" x14ac:dyDescent="0.25">
      <c r="GE4005" s="77" t="s">
        <v>427</v>
      </c>
      <c r="GF4005" s="77" t="s">
        <v>155</v>
      </c>
      <c r="GG4005" s="77" t="s">
        <v>457</v>
      </c>
      <c r="GH4005" s="77" t="s">
        <v>453</v>
      </c>
      <c r="GI4005" s="77">
        <v>2025</v>
      </c>
      <c r="GJ4005" s="77" t="s">
        <v>303</v>
      </c>
      <c r="GK4005" s="77">
        <v>5534.8914862001466</v>
      </c>
      <c r="GL4005" s="77">
        <v>88.505645999999999</v>
      </c>
      <c r="GM4005" s="77">
        <v>2025</v>
      </c>
      <c r="GN4005" s="77" t="s">
        <v>175</v>
      </c>
      <c r="GO4005" s="77">
        <v>5.3000000000000005E-2</v>
      </c>
      <c r="GP4005" s="77">
        <v>3</v>
      </c>
      <c r="GQ4005" s="77">
        <v>0</v>
      </c>
      <c r="GR4005" s="77" t="s">
        <v>423</v>
      </c>
      <c r="GS4005" s="77">
        <v>0</v>
      </c>
      <c r="GT4005" s="77">
        <v>0</v>
      </c>
      <c r="GU4005" s="77">
        <v>0</v>
      </c>
      <c r="GV4005" s="77">
        <v>0</v>
      </c>
      <c r="GW4005" s="77">
        <v>0</v>
      </c>
      <c r="GX4005" s="77">
        <v>0</v>
      </c>
      <c r="GY4005" s="77">
        <v>5.5966209081309407E-2</v>
      </c>
      <c r="GZ4005" s="77">
        <v>309.76689415903678</v>
      </c>
    </row>
    <row r="4006" spans="187:208" x14ac:dyDescent="0.25">
      <c r="GE4006" s="77" t="s">
        <v>422</v>
      </c>
      <c r="GF4006" s="77" t="s">
        <v>155</v>
      </c>
      <c r="GG4006" s="77" t="s">
        <v>457</v>
      </c>
      <c r="GH4006" s="77" t="s">
        <v>460</v>
      </c>
      <c r="GI4006" s="77">
        <v>2021</v>
      </c>
      <c r="GJ4006" s="77" t="s">
        <v>305</v>
      </c>
      <c r="GK4006" s="77">
        <v>222.22942162784599</v>
      </c>
      <c r="GL4006" s="77">
        <v>88.505645999999999</v>
      </c>
      <c r="GM4006" s="77">
        <v>2021</v>
      </c>
      <c r="GN4006" s="77" t="s">
        <v>175</v>
      </c>
      <c r="GO4006" s="77">
        <v>0.13250000000000001</v>
      </c>
      <c r="GP4006" s="77">
        <v>3</v>
      </c>
      <c r="GQ4006" s="77">
        <v>0</v>
      </c>
      <c r="GR4006" s="77" t="s">
        <v>423</v>
      </c>
      <c r="GS4006" s="77">
        <v>0.1527377521613833</v>
      </c>
      <c r="GT4006" s="77">
        <v>33.942822323561494</v>
      </c>
      <c r="GU4006" s="77">
        <v>0.1527377521613833</v>
      </c>
      <c r="GV4006" s="77">
        <v>33.942822323561494</v>
      </c>
      <c r="GW4006" s="77">
        <v>0</v>
      </c>
      <c r="GX4006" s="77">
        <v>0</v>
      </c>
      <c r="GY4006" s="77">
        <v>0</v>
      </c>
      <c r="GZ4006" s="77">
        <v>0</v>
      </c>
    </row>
    <row r="4007" spans="187:208" x14ac:dyDescent="0.25">
      <c r="GE4007" s="77" t="s">
        <v>425</v>
      </c>
      <c r="GF4007" s="77" t="s">
        <v>155</v>
      </c>
      <c r="GG4007" s="77" t="s">
        <v>457</v>
      </c>
      <c r="GH4007" s="77" t="s">
        <v>460</v>
      </c>
      <c r="GI4007" s="77">
        <v>2021</v>
      </c>
      <c r="GJ4007" s="77" t="s">
        <v>301</v>
      </c>
      <c r="GK4007" s="77">
        <v>8585.722809248542</v>
      </c>
      <c r="GL4007" s="77">
        <v>88.505645999999999</v>
      </c>
      <c r="GM4007" s="77">
        <v>2021</v>
      </c>
      <c r="GN4007" s="77" t="s">
        <v>175</v>
      </c>
      <c r="GO4007" s="77">
        <v>5.3000000000000005E-2</v>
      </c>
      <c r="GP4007" s="77">
        <v>3</v>
      </c>
      <c r="GQ4007" s="77">
        <v>0</v>
      </c>
      <c r="GR4007" s="77" t="s">
        <v>423</v>
      </c>
      <c r="GS4007" s="77">
        <v>5.5966209081309407E-2</v>
      </c>
      <c r="GT4007" s="77">
        <v>480.51035785657109</v>
      </c>
      <c r="GU4007" s="77">
        <v>5.5966209081309407E-2</v>
      </c>
      <c r="GV4007" s="77">
        <v>480.51035785657109</v>
      </c>
      <c r="GW4007" s="77">
        <v>0</v>
      </c>
      <c r="GX4007" s="77">
        <v>0</v>
      </c>
      <c r="GY4007" s="77">
        <v>0</v>
      </c>
      <c r="GZ4007" s="77">
        <v>0</v>
      </c>
    </row>
    <row r="4008" spans="187:208" x14ac:dyDescent="0.25">
      <c r="GE4008" s="77" t="s">
        <v>422</v>
      </c>
      <c r="GF4008" s="77" t="s">
        <v>155</v>
      </c>
      <c r="GG4008" s="77" t="s">
        <v>457</v>
      </c>
      <c r="GH4008" s="77" t="s">
        <v>460</v>
      </c>
      <c r="GI4008" s="77">
        <v>2022</v>
      </c>
      <c r="GJ4008" s="77" t="s">
        <v>305</v>
      </c>
      <c r="GK4008" s="77">
        <v>222.22942162784599</v>
      </c>
      <c r="GL4008" s="77">
        <v>88.505645999999999</v>
      </c>
      <c r="GM4008" s="77">
        <v>2022</v>
      </c>
      <c r="GN4008" s="77" t="s">
        <v>175</v>
      </c>
      <c r="GO4008" s="77">
        <v>0.13250000000000001</v>
      </c>
      <c r="GP4008" s="77">
        <v>3</v>
      </c>
      <c r="GQ4008" s="77">
        <v>0</v>
      </c>
      <c r="GR4008" s="77" t="s">
        <v>423</v>
      </c>
      <c r="GS4008" s="77">
        <v>0.1527377521613833</v>
      </c>
      <c r="GT4008" s="77">
        <v>33.942822323561494</v>
      </c>
      <c r="GU4008" s="77">
        <v>0.1527377521613833</v>
      </c>
      <c r="GV4008" s="77">
        <v>33.942822323561494</v>
      </c>
      <c r="GW4008" s="77">
        <v>0.1527377521613833</v>
      </c>
      <c r="GX4008" s="77">
        <v>33.942822323561494</v>
      </c>
      <c r="GY4008" s="77">
        <v>0</v>
      </c>
      <c r="GZ4008" s="77">
        <v>0</v>
      </c>
    </row>
    <row r="4009" spans="187:208" x14ac:dyDescent="0.25">
      <c r="GE4009" s="77" t="s">
        <v>425</v>
      </c>
      <c r="GF4009" s="77" t="s">
        <v>155</v>
      </c>
      <c r="GG4009" s="77" t="s">
        <v>457</v>
      </c>
      <c r="GH4009" s="77" t="s">
        <v>460</v>
      </c>
      <c r="GI4009" s="77">
        <v>2022</v>
      </c>
      <c r="GJ4009" s="77" t="s">
        <v>301</v>
      </c>
      <c r="GK4009" s="77">
        <v>8585.722809248542</v>
      </c>
      <c r="GL4009" s="77">
        <v>88.505645999999999</v>
      </c>
      <c r="GM4009" s="77">
        <v>2022</v>
      </c>
      <c r="GN4009" s="77" t="s">
        <v>175</v>
      </c>
      <c r="GO4009" s="77">
        <v>5.3000000000000005E-2</v>
      </c>
      <c r="GP4009" s="77">
        <v>3</v>
      </c>
      <c r="GQ4009" s="77">
        <v>0</v>
      </c>
      <c r="GR4009" s="77" t="s">
        <v>423</v>
      </c>
      <c r="GS4009" s="77">
        <v>5.5966209081309407E-2</v>
      </c>
      <c r="GT4009" s="77">
        <v>480.51035785657109</v>
      </c>
      <c r="GU4009" s="77">
        <v>5.5966209081309407E-2</v>
      </c>
      <c r="GV4009" s="77">
        <v>480.51035785657109</v>
      </c>
      <c r="GW4009" s="77">
        <v>5.5966209081309407E-2</v>
      </c>
      <c r="GX4009" s="77">
        <v>480.51035785657109</v>
      </c>
      <c r="GY4009" s="77">
        <v>0</v>
      </c>
      <c r="GZ4009" s="77">
        <v>0</v>
      </c>
    </row>
    <row r="4010" spans="187:208" x14ac:dyDescent="0.25">
      <c r="GE4010" s="77" t="s">
        <v>422</v>
      </c>
      <c r="GF4010" s="77" t="s">
        <v>155</v>
      </c>
      <c r="GG4010" s="77" t="s">
        <v>457</v>
      </c>
      <c r="GH4010" s="77" t="s">
        <v>460</v>
      </c>
      <c r="GI4010" s="77">
        <v>2023</v>
      </c>
      <c r="GJ4010" s="77" t="s">
        <v>305</v>
      </c>
      <c r="GK4010" s="77">
        <v>233.23007680795541</v>
      </c>
      <c r="GL4010" s="77">
        <v>88.505645999999999</v>
      </c>
      <c r="GM4010" s="77">
        <v>2023</v>
      </c>
      <c r="GN4010" s="77" t="s">
        <v>175</v>
      </c>
      <c r="GO4010" s="77">
        <v>0.13250000000000001</v>
      </c>
      <c r="GP4010" s="77">
        <v>3</v>
      </c>
      <c r="GQ4010" s="77">
        <v>0</v>
      </c>
      <c r="GR4010" s="77" t="s">
        <v>423</v>
      </c>
      <c r="GS4010" s="77">
        <v>0</v>
      </c>
      <c r="GT4010" s="77">
        <v>0</v>
      </c>
      <c r="GU4010" s="77">
        <v>0.1527377521613833</v>
      </c>
      <c r="GV4010" s="77">
        <v>35.623037668073884</v>
      </c>
      <c r="GW4010" s="77">
        <v>0.1527377521613833</v>
      </c>
      <c r="GX4010" s="77">
        <v>35.623037668073884</v>
      </c>
      <c r="GY4010" s="77">
        <v>0.1527377521613833</v>
      </c>
      <c r="GZ4010" s="77">
        <v>35.623037668073884</v>
      </c>
    </row>
    <row r="4011" spans="187:208" x14ac:dyDescent="0.25">
      <c r="GE4011" s="77" t="s">
        <v>425</v>
      </c>
      <c r="GF4011" s="77" t="s">
        <v>155</v>
      </c>
      <c r="GG4011" s="77" t="s">
        <v>457</v>
      </c>
      <c r="GH4011" s="77" t="s">
        <v>460</v>
      </c>
      <c r="GI4011" s="77">
        <v>2023</v>
      </c>
      <c r="GJ4011" s="77" t="s">
        <v>301</v>
      </c>
      <c r="GK4011" s="77">
        <v>8896.5159934292133</v>
      </c>
      <c r="GL4011" s="77">
        <v>88.505645999999999</v>
      </c>
      <c r="GM4011" s="77">
        <v>2023</v>
      </c>
      <c r="GN4011" s="77" t="s">
        <v>175</v>
      </c>
      <c r="GO4011" s="77">
        <v>5.3000000000000005E-2</v>
      </c>
      <c r="GP4011" s="77">
        <v>3</v>
      </c>
      <c r="GQ4011" s="77">
        <v>0</v>
      </c>
      <c r="GR4011" s="77" t="s">
        <v>423</v>
      </c>
      <c r="GS4011" s="77">
        <v>0</v>
      </c>
      <c r="GT4011" s="77">
        <v>0</v>
      </c>
      <c r="GU4011" s="77">
        <v>5.5966209081309407E-2</v>
      </c>
      <c r="GV4011" s="77">
        <v>497.90427418347241</v>
      </c>
      <c r="GW4011" s="77">
        <v>5.5966209081309407E-2</v>
      </c>
      <c r="GX4011" s="77">
        <v>497.90427418347241</v>
      </c>
      <c r="GY4011" s="77">
        <v>5.5966209081309407E-2</v>
      </c>
      <c r="GZ4011" s="77">
        <v>497.90427418347241</v>
      </c>
    </row>
    <row r="4012" spans="187:208" x14ac:dyDescent="0.25">
      <c r="GE4012" s="77" t="s">
        <v>422</v>
      </c>
      <c r="GF4012" s="77" t="s">
        <v>155</v>
      </c>
      <c r="GG4012" s="77" t="s">
        <v>457</v>
      </c>
      <c r="GH4012" s="77" t="s">
        <v>460</v>
      </c>
      <c r="GI4012" s="77">
        <v>2024</v>
      </c>
      <c r="GJ4012" s="77" t="s">
        <v>305</v>
      </c>
      <c r="GK4012" s="77">
        <v>233.23007680795541</v>
      </c>
      <c r="GL4012" s="77">
        <v>88.505645999999999</v>
      </c>
      <c r="GM4012" s="77">
        <v>2024</v>
      </c>
      <c r="GN4012" s="77" t="s">
        <v>175</v>
      </c>
      <c r="GO4012" s="77">
        <v>0.13250000000000001</v>
      </c>
      <c r="GP4012" s="77">
        <v>3</v>
      </c>
      <c r="GQ4012" s="77">
        <v>0</v>
      </c>
      <c r="GR4012" s="77" t="s">
        <v>423</v>
      </c>
      <c r="GS4012" s="77">
        <v>0</v>
      </c>
      <c r="GT4012" s="77">
        <v>0</v>
      </c>
      <c r="GU4012" s="77">
        <v>0</v>
      </c>
      <c r="GV4012" s="77">
        <v>0</v>
      </c>
      <c r="GW4012" s="77">
        <v>0.1527377521613833</v>
      </c>
      <c r="GX4012" s="77">
        <v>35.623037668073884</v>
      </c>
      <c r="GY4012" s="77">
        <v>0.1527377521613833</v>
      </c>
      <c r="GZ4012" s="77">
        <v>35.623037668073884</v>
      </c>
    </row>
    <row r="4013" spans="187:208" x14ac:dyDescent="0.25">
      <c r="GE4013" s="77" t="s">
        <v>425</v>
      </c>
      <c r="GF4013" s="77" t="s">
        <v>155</v>
      </c>
      <c r="GG4013" s="77" t="s">
        <v>457</v>
      </c>
      <c r="GH4013" s="77" t="s">
        <v>460</v>
      </c>
      <c r="GI4013" s="77">
        <v>2024</v>
      </c>
      <c r="GJ4013" s="77" t="s">
        <v>301</v>
      </c>
      <c r="GK4013" s="77">
        <v>8896.5159934292133</v>
      </c>
      <c r="GL4013" s="77">
        <v>88.505645999999999</v>
      </c>
      <c r="GM4013" s="77">
        <v>2024</v>
      </c>
      <c r="GN4013" s="77" t="s">
        <v>175</v>
      </c>
      <c r="GO4013" s="77">
        <v>5.3000000000000005E-2</v>
      </c>
      <c r="GP4013" s="77">
        <v>3</v>
      </c>
      <c r="GQ4013" s="77">
        <v>0</v>
      </c>
      <c r="GR4013" s="77" t="s">
        <v>423</v>
      </c>
      <c r="GS4013" s="77">
        <v>0</v>
      </c>
      <c r="GT4013" s="77">
        <v>0</v>
      </c>
      <c r="GU4013" s="77">
        <v>0</v>
      </c>
      <c r="GV4013" s="77">
        <v>0</v>
      </c>
      <c r="GW4013" s="77">
        <v>5.5966209081309407E-2</v>
      </c>
      <c r="GX4013" s="77">
        <v>497.90427418347241</v>
      </c>
      <c r="GY4013" s="77">
        <v>5.5966209081309407E-2</v>
      </c>
      <c r="GZ4013" s="77">
        <v>497.90427418347241</v>
      </c>
    </row>
    <row r="4014" spans="187:208" x14ac:dyDescent="0.25">
      <c r="GE4014" s="77" t="s">
        <v>422</v>
      </c>
      <c r="GF4014" s="77" t="s">
        <v>155</v>
      </c>
      <c r="GG4014" s="77" t="s">
        <v>457</v>
      </c>
      <c r="GH4014" s="77" t="s">
        <v>460</v>
      </c>
      <c r="GI4014" s="77">
        <v>2025</v>
      </c>
      <c r="GJ4014" s="77" t="s">
        <v>305</v>
      </c>
      <c r="GK4014" s="77">
        <v>233.23007680795541</v>
      </c>
      <c r="GL4014" s="77">
        <v>88.505645999999999</v>
      </c>
      <c r="GM4014" s="77">
        <v>2025</v>
      </c>
      <c r="GN4014" s="77" t="s">
        <v>175</v>
      </c>
      <c r="GO4014" s="77">
        <v>0.13250000000000001</v>
      </c>
      <c r="GP4014" s="77">
        <v>3</v>
      </c>
      <c r="GQ4014" s="77">
        <v>0</v>
      </c>
      <c r="GR4014" s="77" t="s">
        <v>423</v>
      </c>
      <c r="GS4014" s="77">
        <v>0</v>
      </c>
      <c r="GT4014" s="77">
        <v>0</v>
      </c>
      <c r="GU4014" s="77">
        <v>0</v>
      </c>
      <c r="GV4014" s="77">
        <v>0</v>
      </c>
      <c r="GW4014" s="77">
        <v>0</v>
      </c>
      <c r="GX4014" s="77">
        <v>0</v>
      </c>
      <c r="GY4014" s="77">
        <v>0.1527377521613833</v>
      </c>
      <c r="GZ4014" s="77">
        <v>35.623037668073884</v>
      </c>
    </row>
    <row r="4015" spans="187:208" x14ac:dyDescent="0.25">
      <c r="GE4015" s="77" t="s">
        <v>425</v>
      </c>
      <c r="GF4015" s="77" t="s">
        <v>155</v>
      </c>
      <c r="GG4015" s="77" t="s">
        <v>457</v>
      </c>
      <c r="GH4015" s="77" t="s">
        <v>460</v>
      </c>
      <c r="GI4015" s="77">
        <v>2025</v>
      </c>
      <c r="GJ4015" s="77" t="s">
        <v>301</v>
      </c>
      <c r="GK4015" s="77">
        <v>8896.5159934292133</v>
      </c>
      <c r="GL4015" s="77">
        <v>88.505645999999999</v>
      </c>
      <c r="GM4015" s="77">
        <v>2025</v>
      </c>
      <c r="GN4015" s="77" t="s">
        <v>175</v>
      </c>
      <c r="GO4015" s="77">
        <v>5.3000000000000005E-2</v>
      </c>
      <c r="GP4015" s="77">
        <v>3</v>
      </c>
      <c r="GQ4015" s="77">
        <v>0</v>
      </c>
      <c r="GR4015" s="77" t="s">
        <v>423</v>
      </c>
      <c r="GS4015" s="77">
        <v>0</v>
      </c>
      <c r="GT4015" s="77">
        <v>0</v>
      </c>
      <c r="GU4015" s="77">
        <v>0</v>
      </c>
      <c r="GV4015" s="77">
        <v>0</v>
      </c>
      <c r="GW4015" s="77">
        <v>0</v>
      </c>
      <c r="GX4015" s="77">
        <v>0</v>
      </c>
      <c r="GY4015" s="77">
        <v>5.5966209081309407E-2</v>
      </c>
      <c r="GZ4015" s="77">
        <v>497.90427418347241</v>
      </c>
    </row>
    <row r="4016" spans="187:208" x14ac:dyDescent="0.25">
      <c r="GE4016" s="77" t="s">
        <v>422</v>
      </c>
      <c r="GF4016" s="77" t="s">
        <v>155</v>
      </c>
      <c r="GG4016" s="77" t="s">
        <v>457</v>
      </c>
      <c r="GH4016" s="77" t="s">
        <v>467</v>
      </c>
      <c r="GI4016" s="77">
        <v>2021</v>
      </c>
      <c r="GJ4016" s="77" t="s">
        <v>305</v>
      </c>
      <c r="GK4016" s="77">
        <v>0.69641821681223237</v>
      </c>
      <c r="GL4016" s="77">
        <v>88.505645999999999</v>
      </c>
      <c r="GM4016" s="77">
        <v>2021</v>
      </c>
      <c r="GN4016" s="77" t="s">
        <v>175</v>
      </c>
      <c r="GO4016" s="77">
        <v>0.13250000000000001</v>
      </c>
      <c r="GP4016" s="77">
        <v>3</v>
      </c>
      <c r="GQ4016" s="77">
        <v>0</v>
      </c>
      <c r="GR4016" s="77" t="s">
        <v>423</v>
      </c>
      <c r="GS4016" s="77">
        <v>0.1527377521613833</v>
      </c>
      <c r="GT4016" s="77">
        <v>0.10636935300013925</v>
      </c>
      <c r="GU4016" s="77">
        <v>0.1527377521613833</v>
      </c>
      <c r="GV4016" s="77">
        <v>0.10636935300013925</v>
      </c>
      <c r="GW4016" s="77">
        <v>0</v>
      </c>
      <c r="GX4016" s="77">
        <v>0</v>
      </c>
      <c r="GY4016" s="77">
        <v>0</v>
      </c>
      <c r="GZ4016" s="77">
        <v>0</v>
      </c>
    </row>
    <row r="4017" spans="187:208" x14ac:dyDescent="0.25">
      <c r="GE4017" s="77" t="s">
        <v>425</v>
      </c>
      <c r="GF4017" s="77" t="s">
        <v>155</v>
      </c>
      <c r="GG4017" s="77" t="s">
        <v>457</v>
      </c>
      <c r="GH4017" s="77" t="s">
        <v>467</v>
      </c>
      <c r="GI4017" s="77">
        <v>2021</v>
      </c>
      <c r="GJ4017" s="77" t="s">
        <v>301</v>
      </c>
      <c r="GK4017" s="77">
        <v>2.9419641522810429</v>
      </c>
      <c r="GL4017" s="77">
        <v>88.505645999999999</v>
      </c>
      <c r="GM4017" s="77">
        <v>2021</v>
      </c>
      <c r="GN4017" s="77" t="s">
        <v>175</v>
      </c>
      <c r="GO4017" s="77">
        <v>5.3000000000000005E-2</v>
      </c>
      <c r="GP4017" s="77">
        <v>3</v>
      </c>
      <c r="GQ4017" s="77">
        <v>0</v>
      </c>
      <c r="GR4017" s="77" t="s">
        <v>423</v>
      </c>
      <c r="GS4017" s="77">
        <v>5.5966209081309407E-2</v>
      </c>
      <c r="GT4017" s="77">
        <v>0.16465058085627804</v>
      </c>
      <c r="GU4017" s="77">
        <v>5.5966209081309407E-2</v>
      </c>
      <c r="GV4017" s="77">
        <v>0.16465058085627804</v>
      </c>
      <c r="GW4017" s="77">
        <v>0</v>
      </c>
      <c r="GX4017" s="77">
        <v>0</v>
      </c>
      <c r="GY4017" s="77">
        <v>0</v>
      </c>
      <c r="GZ4017" s="77">
        <v>0</v>
      </c>
    </row>
    <row r="4018" spans="187:208" x14ac:dyDescent="0.25">
      <c r="GE4018" s="77" t="s">
        <v>427</v>
      </c>
      <c r="GF4018" s="77" t="s">
        <v>155</v>
      </c>
      <c r="GG4018" s="77" t="s">
        <v>457</v>
      </c>
      <c r="GH4018" s="77" t="s">
        <v>467</v>
      </c>
      <c r="GI4018" s="77">
        <v>2021</v>
      </c>
      <c r="GJ4018" s="77" t="s">
        <v>303</v>
      </c>
      <c r="GK4018" s="77">
        <v>1.6021759622082969</v>
      </c>
      <c r="GL4018" s="77">
        <v>88.505645999999999</v>
      </c>
      <c r="GM4018" s="77">
        <v>2021</v>
      </c>
      <c r="GN4018" s="77" t="s">
        <v>175</v>
      </c>
      <c r="GO4018" s="77">
        <v>5.3000000000000005E-2</v>
      </c>
      <c r="GP4018" s="77">
        <v>3</v>
      </c>
      <c r="GQ4018" s="77">
        <v>0</v>
      </c>
      <c r="GR4018" s="77" t="s">
        <v>423</v>
      </c>
      <c r="GS4018" s="77">
        <v>5.5966209081309407E-2</v>
      </c>
      <c r="GT4018" s="77">
        <v>8.9667714885997618E-2</v>
      </c>
      <c r="GU4018" s="77">
        <v>5.5966209081309407E-2</v>
      </c>
      <c r="GV4018" s="77">
        <v>8.9667714885997618E-2</v>
      </c>
      <c r="GW4018" s="77">
        <v>0</v>
      </c>
      <c r="GX4018" s="77">
        <v>0</v>
      </c>
      <c r="GY4018" s="77">
        <v>0</v>
      </c>
      <c r="GZ4018" s="77">
        <v>0</v>
      </c>
    </row>
    <row r="4019" spans="187:208" x14ac:dyDescent="0.25">
      <c r="GE4019" s="77" t="s">
        <v>422</v>
      </c>
      <c r="GF4019" s="77" t="s">
        <v>155</v>
      </c>
      <c r="GG4019" s="77" t="s">
        <v>457</v>
      </c>
      <c r="GH4019" s="77" t="s">
        <v>467</v>
      </c>
      <c r="GI4019" s="77">
        <v>2022</v>
      </c>
      <c r="GJ4019" s="77" t="s">
        <v>305</v>
      </c>
      <c r="GK4019" s="77">
        <v>0.69641821681223237</v>
      </c>
      <c r="GL4019" s="77">
        <v>88.505645999999999</v>
      </c>
      <c r="GM4019" s="77">
        <v>2022</v>
      </c>
      <c r="GN4019" s="77" t="s">
        <v>175</v>
      </c>
      <c r="GO4019" s="77">
        <v>0.13250000000000001</v>
      </c>
      <c r="GP4019" s="77">
        <v>3</v>
      </c>
      <c r="GQ4019" s="77">
        <v>0</v>
      </c>
      <c r="GR4019" s="77" t="s">
        <v>423</v>
      </c>
      <c r="GS4019" s="77">
        <v>0.1527377521613833</v>
      </c>
      <c r="GT4019" s="77">
        <v>0.10636935300013925</v>
      </c>
      <c r="GU4019" s="77">
        <v>0.1527377521613833</v>
      </c>
      <c r="GV4019" s="77">
        <v>0.10636935300013925</v>
      </c>
      <c r="GW4019" s="77">
        <v>0.1527377521613833</v>
      </c>
      <c r="GX4019" s="77">
        <v>0.10636935300013925</v>
      </c>
      <c r="GY4019" s="77">
        <v>0</v>
      </c>
      <c r="GZ4019" s="77">
        <v>0</v>
      </c>
    </row>
    <row r="4020" spans="187:208" x14ac:dyDescent="0.25">
      <c r="GE4020" s="77" t="s">
        <v>425</v>
      </c>
      <c r="GF4020" s="77" t="s">
        <v>155</v>
      </c>
      <c r="GG4020" s="77" t="s">
        <v>457</v>
      </c>
      <c r="GH4020" s="77" t="s">
        <v>467</v>
      </c>
      <c r="GI4020" s="77">
        <v>2022</v>
      </c>
      <c r="GJ4020" s="77" t="s">
        <v>301</v>
      </c>
      <c r="GK4020" s="77">
        <v>2.9419641522810429</v>
      </c>
      <c r="GL4020" s="77">
        <v>88.505645999999999</v>
      </c>
      <c r="GM4020" s="77">
        <v>2022</v>
      </c>
      <c r="GN4020" s="77" t="s">
        <v>175</v>
      </c>
      <c r="GO4020" s="77">
        <v>5.3000000000000005E-2</v>
      </c>
      <c r="GP4020" s="77">
        <v>3</v>
      </c>
      <c r="GQ4020" s="77">
        <v>0</v>
      </c>
      <c r="GR4020" s="77" t="s">
        <v>423</v>
      </c>
      <c r="GS4020" s="77">
        <v>5.5966209081309407E-2</v>
      </c>
      <c r="GT4020" s="77">
        <v>0.16465058085627804</v>
      </c>
      <c r="GU4020" s="77">
        <v>5.5966209081309407E-2</v>
      </c>
      <c r="GV4020" s="77">
        <v>0.16465058085627804</v>
      </c>
      <c r="GW4020" s="77">
        <v>5.5966209081309407E-2</v>
      </c>
      <c r="GX4020" s="77">
        <v>0.16465058085627804</v>
      </c>
      <c r="GY4020" s="77">
        <v>0</v>
      </c>
      <c r="GZ4020" s="77">
        <v>0</v>
      </c>
    </row>
    <row r="4021" spans="187:208" x14ac:dyDescent="0.25">
      <c r="GE4021" s="77" t="s">
        <v>427</v>
      </c>
      <c r="GF4021" s="77" t="s">
        <v>155</v>
      </c>
      <c r="GG4021" s="77" t="s">
        <v>457</v>
      </c>
      <c r="GH4021" s="77" t="s">
        <v>467</v>
      </c>
      <c r="GI4021" s="77">
        <v>2022</v>
      </c>
      <c r="GJ4021" s="77" t="s">
        <v>303</v>
      </c>
      <c r="GK4021" s="77">
        <v>1.6021759622082969</v>
      </c>
      <c r="GL4021" s="77">
        <v>88.505645999999999</v>
      </c>
      <c r="GM4021" s="77">
        <v>2022</v>
      </c>
      <c r="GN4021" s="77" t="s">
        <v>175</v>
      </c>
      <c r="GO4021" s="77">
        <v>5.3000000000000005E-2</v>
      </c>
      <c r="GP4021" s="77">
        <v>3</v>
      </c>
      <c r="GQ4021" s="77">
        <v>0</v>
      </c>
      <c r="GR4021" s="77" t="s">
        <v>423</v>
      </c>
      <c r="GS4021" s="77">
        <v>5.5966209081309407E-2</v>
      </c>
      <c r="GT4021" s="77">
        <v>8.9667714885997618E-2</v>
      </c>
      <c r="GU4021" s="77">
        <v>5.5966209081309407E-2</v>
      </c>
      <c r="GV4021" s="77">
        <v>8.9667714885997618E-2</v>
      </c>
      <c r="GW4021" s="77">
        <v>5.5966209081309407E-2</v>
      </c>
      <c r="GX4021" s="77">
        <v>8.9667714885997618E-2</v>
      </c>
      <c r="GY4021" s="77">
        <v>0</v>
      </c>
      <c r="GZ4021" s="77">
        <v>0</v>
      </c>
    </row>
    <row r="4022" spans="187:208" x14ac:dyDescent="0.25">
      <c r="GE4022" s="77" t="s">
        <v>422</v>
      </c>
      <c r="GF4022" s="77" t="s">
        <v>155</v>
      </c>
      <c r="GG4022" s="77" t="s">
        <v>457</v>
      </c>
      <c r="GH4022" s="77" t="s">
        <v>467</v>
      </c>
      <c r="GI4022" s="77">
        <v>2023</v>
      </c>
      <c r="GJ4022" s="77" t="s">
        <v>305</v>
      </c>
      <c r="GK4022" s="77">
        <v>0.7189601678582126</v>
      </c>
      <c r="GL4022" s="77">
        <v>88.505645999999999</v>
      </c>
      <c r="GM4022" s="77">
        <v>2023</v>
      </c>
      <c r="GN4022" s="77" t="s">
        <v>175</v>
      </c>
      <c r="GO4022" s="77">
        <v>0.13250000000000001</v>
      </c>
      <c r="GP4022" s="77">
        <v>3</v>
      </c>
      <c r="GQ4022" s="77">
        <v>0</v>
      </c>
      <c r="GR4022" s="77" t="s">
        <v>423</v>
      </c>
      <c r="GS4022" s="77">
        <v>0</v>
      </c>
      <c r="GT4022" s="77">
        <v>0</v>
      </c>
      <c r="GU4022" s="77">
        <v>0.1527377521613833</v>
      </c>
      <c r="GV4022" s="77">
        <v>0.1098123599322342</v>
      </c>
      <c r="GW4022" s="77">
        <v>0.1527377521613833</v>
      </c>
      <c r="GX4022" s="77">
        <v>0.1098123599322342</v>
      </c>
      <c r="GY4022" s="77">
        <v>0.1527377521613833</v>
      </c>
      <c r="GZ4022" s="77">
        <v>0.1098123599322342</v>
      </c>
    </row>
    <row r="4023" spans="187:208" x14ac:dyDescent="0.25">
      <c r="GE4023" s="77" t="s">
        <v>425</v>
      </c>
      <c r="GF4023" s="77" t="s">
        <v>155</v>
      </c>
      <c r="GG4023" s="77" t="s">
        <v>457</v>
      </c>
      <c r="GH4023" s="77" t="s">
        <v>467</v>
      </c>
      <c r="GI4023" s="77">
        <v>2023</v>
      </c>
      <c r="GJ4023" s="77" t="s">
        <v>301</v>
      </c>
      <c r="GK4023" s="77">
        <v>3.0714971986151118</v>
      </c>
      <c r="GL4023" s="77">
        <v>88.505645999999999</v>
      </c>
      <c r="GM4023" s="77">
        <v>2023</v>
      </c>
      <c r="GN4023" s="77" t="s">
        <v>175</v>
      </c>
      <c r="GO4023" s="77">
        <v>5.3000000000000005E-2</v>
      </c>
      <c r="GP4023" s="77">
        <v>3</v>
      </c>
      <c r="GQ4023" s="77">
        <v>0</v>
      </c>
      <c r="GR4023" s="77" t="s">
        <v>423</v>
      </c>
      <c r="GS4023" s="77">
        <v>0</v>
      </c>
      <c r="GT4023" s="77">
        <v>0</v>
      </c>
      <c r="GU4023" s="77">
        <v>5.5966209081309407E-2</v>
      </c>
      <c r="GV4023" s="77">
        <v>0.17190005441034947</v>
      </c>
      <c r="GW4023" s="77">
        <v>5.5966209081309407E-2</v>
      </c>
      <c r="GX4023" s="77">
        <v>0.17190005441034947</v>
      </c>
      <c r="GY4023" s="77">
        <v>5.5966209081309407E-2</v>
      </c>
      <c r="GZ4023" s="77">
        <v>0.17190005441034947</v>
      </c>
    </row>
    <row r="4024" spans="187:208" x14ac:dyDescent="0.25">
      <c r="GE4024" s="77" t="s">
        <v>427</v>
      </c>
      <c r="GF4024" s="77" t="s">
        <v>155</v>
      </c>
      <c r="GG4024" s="77" t="s">
        <v>457</v>
      </c>
      <c r="GH4024" s="77" t="s">
        <v>467</v>
      </c>
      <c r="GI4024" s="77">
        <v>2023</v>
      </c>
      <c r="GJ4024" s="77" t="s">
        <v>303</v>
      </c>
      <c r="GK4024" s="77">
        <v>1.6845772405344579</v>
      </c>
      <c r="GL4024" s="77">
        <v>88.505645999999999</v>
      </c>
      <c r="GM4024" s="77">
        <v>2023</v>
      </c>
      <c r="GN4024" s="77" t="s">
        <v>175</v>
      </c>
      <c r="GO4024" s="77">
        <v>5.3000000000000005E-2</v>
      </c>
      <c r="GP4024" s="77">
        <v>3</v>
      </c>
      <c r="GQ4024" s="77">
        <v>0</v>
      </c>
      <c r="GR4024" s="77" t="s">
        <v>423</v>
      </c>
      <c r="GS4024" s="77">
        <v>0</v>
      </c>
      <c r="GT4024" s="77">
        <v>0</v>
      </c>
      <c r="GU4024" s="77">
        <v>5.5966209081309407E-2</v>
      </c>
      <c r="GV4024" s="77">
        <v>9.4279402057366721E-2</v>
      </c>
      <c r="GW4024" s="77">
        <v>5.5966209081309407E-2</v>
      </c>
      <c r="GX4024" s="77">
        <v>9.4279402057366721E-2</v>
      </c>
      <c r="GY4024" s="77">
        <v>5.5966209081309407E-2</v>
      </c>
      <c r="GZ4024" s="77">
        <v>9.4279402057366721E-2</v>
      </c>
    </row>
    <row r="4025" spans="187:208" x14ac:dyDescent="0.25">
      <c r="GE4025" s="77" t="s">
        <v>422</v>
      </c>
      <c r="GF4025" s="77" t="s">
        <v>155</v>
      </c>
      <c r="GG4025" s="77" t="s">
        <v>457</v>
      </c>
      <c r="GH4025" s="77" t="s">
        <v>467</v>
      </c>
      <c r="GI4025" s="77">
        <v>2024</v>
      </c>
      <c r="GJ4025" s="77" t="s">
        <v>305</v>
      </c>
      <c r="GK4025" s="77">
        <v>0.7189601678582126</v>
      </c>
      <c r="GL4025" s="77">
        <v>88.505645999999999</v>
      </c>
      <c r="GM4025" s="77">
        <v>2024</v>
      </c>
      <c r="GN4025" s="77" t="s">
        <v>175</v>
      </c>
      <c r="GO4025" s="77">
        <v>0.13250000000000001</v>
      </c>
      <c r="GP4025" s="77">
        <v>3</v>
      </c>
      <c r="GQ4025" s="77">
        <v>0</v>
      </c>
      <c r="GR4025" s="77" t="s">
        <v>423</v>
      </c>
      <c r="GS4025" s="77">
        <v>0</v>
      </c>
      <c r="GT4025" s="77">
        <v>0</v>
      </c>
      <c r="GU4025" s="77">
        <v>0</v>
      </c>
      <c r="GV4025" s="77">
        <v>0</v>
      </c>
      <c r="GW4025" s="77">
        <v>0.1527377521613833</v>
      </c>
      <c r="GX4025" s="77">
        <v>0.1098123599322342</v>
      </c>
      <c r="GY4025" s="77">
        <v>0.1527377521613833</v>
      </c>
      <c r="GZ4025" s="77">
        <v>0.1098123599322342</v>
      </c>
    </row>
    <row r="4026" spans="187:208" x14ac:dyDescent="0.25">
      <c r="GE4026" s="77" t="s">
        <v>425</v>
      </c>
      <c r="GF4026" s="77" t="s">
        <v>155</v>
      </c>
      <c r="GG4026" s="77" t="s">
        <v>457</v>
      </c>
      <c r="GH4026" s="77" t="s">
        <v>467</v>
      </c>
      <c r="GI4026" s="77">
        <v>2024</v>
      </c>
      <c r="GJ4026" s="77" t="s">
        <v>301</v>
      </c>
      <c r="GK4026" s="77">
        <v>3.0714971986151118</v>
      </c>
      <c r="GL4026" s="77">
        <v>88.505645999999999</v>
      </c>
      <c r="GM4026" s="77">
        <v>2024</v>
      </c>
      <c r="GN4026" s="77" t="s">
        <v>175</v>
      </c>
      <c r="GO4026" s="77">
        <v>5.3000000000000005E-2</v>
      </c>
      <c r="GP4026" s="77">
        <v>3</v>
      </c>
      <c r="GQ4026" s="77">
        <v>0</v>
      </c>
      <c r="GR4026" s="77" t="s">
        <v>423</v>
      </c>
      <c r="GS4026" s="77">
        <v>0</v>
      </c>
      <c r="GT4026" s="77">
        <v>0</v>
      </c>
      <c r="GU4026" s="77">
        <v>0</v>
      </c>
      <c r="GV4026" s="77">
        <v>0</v>
      </c>
      <c r="GW4026" s="77">
        <v>5.5966209081309407E-2</v>
      </c>
      <c r="GX4026" s="77">
        <v>0.17190005441034947</v>
      </c>
      <c r="GY4026" s="77">
        <v>5.5966209081309407E-2</v>
      </c>
      <c r="GZ4026" s="77">
        <v>0.17190005441034947</v>
      </c>
    </row>
    <row r="4027" spans="187:208" x14ac:dyDescent="0.25">
      <c r="GE4027" s="77" t="s">
        <v>427</v>
      </c>
      <c r="GF4027" s="77" t="s">
        <v>155</v>
      </c>
      <c r="GG4027" s="77" t="s">
        <v>457</v>
      </c>
      <c r="GH4027" s="77" t="s">
        <v>467</v>
      </c>
      <c r="GI4027" s="77">
        <v>2024</v>
      </c>
      <c r="GJ4027" s="77" t="s">
        <v>303</v>
      </c>
      <c r="GK4027" s="77">
        <v>1.6845772405344579</v>
      </c>
      <c r="GL4027" s="77">
        <v>88.505645999999999</v>
      </c>
      <c r="GM4027" s="77">
        <v>2024</v>
      </c>
      <c r="GN4027" s="77" t="s">
        <v>175</v>
      </c>
      <c r="GO4027" s="77">
        <v>5.3000000000000005E-2</v>
      </c>
      <c r="GP4027" s="77">
        <v>3</v>
      </c>
      <c r="GQ4027" s="77">
        <v>0</v>
      </c>
      <c r="GR4027" s="77" t="s">
        <v>423</v>
      </c>
      <c r="GS4027" s="77">
        <v>0</v>
      </c>
      <c r="GT4027" s="77">
        <v>0</v>
      </c>
      <c r="GU4027" s="77">
        <v>0</v>
      </c>
      <c r="GV4027" s="77">
        <v>0</v>
      </c>
      <c r="GW4027" s="77">
        <v>5.5966209081309407E-2</v>
      </c>
      <c r="GX4027" s="77">
        <v>9.4279402057366721E-2</v>
      </c>
      <c r="GY4027" s="77">
        <v>5.5966209081309407E-2</v>
      </c>
      <c r="GZ4027" s="77">
        <v>9.4279402057366721E-2</v>
      </c>
    </row>
    <row r="4028" spans="187:208" x14ac:dyDescent="0.25">
      <c r="GE4028" s="77" t="s">
        <v>422</v>
      </c>
      <c r="GF4028" s="77" t="s">
        <v>155</v>
      </c>
      <c r="GG4028" s="77" t="s">
        <v>457</v>
      </c>
      <c r="GH4028" s="77" t="s">
        <v>467</v>
      </c>
      <c r="GI4028" s="77">
        <v>2025</v>
      </c>
      <c r="GJ4028" s="77" t="s">
        <v>305</v>
      </c>
      <c r="GK4028" s="77">
        <v>0.7189601678582126</v>
      </c>
      <c r="GL4028" s="77">
        <v>88.505645999999999</v>
      </c>
      <c r="GM4028" s="77">
        <v>2025</v>
      </c>
      <c r="GN4028" s="77" t="s">
        <v>175</v>
      </c>
      <c r="GO4028" s="77">
        <v>0.13250000000000001</v>
      </c>
      <c r="GP4028" s="77">
        <v>3</v>
      </c>
      <c r="GQ4028" s="77">
        <v>0</v>
      </c>
      <c r="GR4028" s="77" t="s">
        <v>423</v>
      </c>
      <c r="GS4028" s="77">
        <v>0</v>
      </c>
      <c r="GT4028" s="77">
        <v>0</v>
      </c>
      <c r="GU4028" s="77">
        <v>0</v>
      </c>
      <c r="GV4028" s="77">
        <v>0</v>
      </c>
      <c r="GW4028" s="77">
        <v>0</v>
      </c>
      <c r="GX4028" s="77">
        <v>0</v>
      </c>
      <c r="GY4028" s="77">
        <v>0.1527377521613833</v>
      </c>
      <c r="GZ4028" s="77">
        <v>0.1098123599322342</v>
      </c>
    </row>
    <row r="4029" spans="187:208" x14ac:dyDescent="0.25">
      <c r="GE4029" s="77" t="s">
        <v>425</v>
      </c>
      <c r="GF4029" s="77" t="s">
        <v>155</v>
      </c>
      <c r="GG4029" s="77" t="s">
        <v>457</v>
      </c>
      <c r="GH4029" s="77" t="s">
        <v>467</v>
      </c>
      <c r="GI4029" s="77">
        <v>2025</v>
      </c>
      <c r="GJ4029" s="77" t="s">
        <v>301</v>
      </c>
      <c r="GK4029" s="77">
        <v>3.0714971986151118</v>
      </c>
      <c r="GL4029" s="77">
        <v>88.505645999999999</v>
      </c>
      <c r="GM4029" s="77">
        <v>2025</v>
      </c>
      <c r="GN4029" s="77" t="s">
        <v>175</v>
      </c>
      <c r="GO4029" s="77">
        <v>5.3000000000000005E-2</v>
      </c>
      <c r="GP4029" s="77">
        <v>3</v>
      </c>
      <c r="GQ4029" s="77">
        <v>0</v>
      </c>
      <c r="GR4029" s="77" t="s">
        <v>423</v>
      </c>
      <c r="GS4029" s="77">
        <v>0</v>
      </c>
      <c r="GT4029" s="77">
        <v>0</v>
      </c>
      <c r="GU4029" s="77">
        <v>0</v>
      </c>
      <c r="GV4029" s="77">
        <v>0</v>
      </c>
      <c r="GW4029" s="77">
        <v>0</v>
      </c>
      <c r="GX4029" s="77">
        <v>0</v>
      </c>
      <c r="GY4029" s="77">
        <v>5.5966209081309407E-2</v>
      </c>
      <c r="GZ4029" s="77">
        <v>0.17190005441034947</v>
      </c>
    </row>
    <row r="4030" spans="187:208" x14ac:dyDescent="0.25">
      <c r="GE4030" s="77" t="s">
        <v>427</v>
      </c>
      <c r="GF4030" s="77" t="s">
        <v>155</v>
      </c>
      <c r="GG4030" s="77" t="s">
        <v>457</v>
      </c>
      <c r="GH4030" s="77" t="s">
        <v>467</v>
      </c>
      <c r="GI4030" s="77">
        <v>2025</v>
      </c>
      <c r="GJ4030" s="77" t="s">
        <v>303</v>
      </c>
      <c r="GK4030" s="77">
        <v>1.6845772405344579</v>
      </c>
      <c r="GL4030" s="77">
        <v>88.505645999999999</v>
      </c>
      <c r="GM4030" s="77">
        <v>2025</v>
      </c>
      <c r="GN4030" s="77" t="s">
        <v>175</v>
      </c>
      <c r="GO4030" s="77">
        <v>5.3000000000000005E-2</v>
      </c>
      <c r="GP4030" s="77">
        <v>3</v>
      </c>
      <c r="GQ4030" s="77">
        <v>0</v>
      </c>
      <c r="GR4030" s="77" t="s">
        <v>423</v>
      </c>
      <c r="GS4030" s="77">
        <v>0</v>
      </c>
      <c r="GT4030" s="77">
        <v>0</v>
      </c>
      <c r="GU4030" s="77">
        <v>0</v>
      </c>
      <c r="GV4030" s="77">
        <v>0</v>
      </c>
      <c r="GW4030" s="77">
        <v>0</v>
      </c>
      <c r="GX4030" s="77">
        <v>0</v>
      </c>
      <c r="GY4030" s="77">
        <v>5.5966209081309407E-2</v>
      </c>
      <c r="GZ4030" s="77">
        <v>9.4279402057366721E-2</v>
      </c>
    </row>
    <row r="4031" spans="187:208" x14ac:dyDescent="0.25">
      <c r="GE4031" s="77" t="s">
        <v>422</v>
      </c>
      <c r="GF4031" s="77" t="s">
        <v>155</v>
      </c>
      <c r="GG4031" s="77" t="s">
        <v>457</v>
      </c>
      <c r="GH4031" s="77" t="s">
        <v>474</v>
      </c>
      <c r="GI4031" s="77">
        <v>2021</v>
      </c>
      <c r="GJ4031" s="77" t="s">
        <v>305</v>
      </c>
      <c r="GK4031" s="77">
        <v>3.6425060683952577E-2</v>
      </c>
      <c r="GL4031" s="77">
        <v>88.505645999999999</v>
      </c>
      <c r="GM4031" s="77">
        <v>2021</v>
      </c>
      <c r="GN4031" s="77" t="s">
        <v>175</v>
      </c>
      <c r="GO4031" s="77">
        <v>0.13250000000000001</v>
      </c>
      <c r="GP4031" s="77">
        <v>3</v>
      </c>
      <c r="GQ4031" s="77">
        <v>0</v>
      </c>
      <c r="GR4031" s="77" t="s">
        <v>423</v>
      </c>
      <c r="GS4031" s="77">
        <v>0.1527377521613833</v>
      </c>
      <c r="GT4031" s="77">
        <v>5.5634818912088952E-3</v>
      </c>
      <c r="GU4031" s="77">
        <v>0.1527377521613833</v>
      </c>
      <c r="GV4031" s="77">
        <v>5.5634818912088952E-3</v>
      </c>
      <c r="GW4031" s="77">
        <v>0</v>
      </c>
      <c r="GX4031" s="77">
        <v>0</v>
      </c>
      <c r="GY4031" s="77">
        <v>0</v>
      </c>
      <c r="GZ4031" s="77">
        <v>0</v>
      </c>
    </row>
    <row r="4032" spans="187:208" x14ac:dyDescent="0.25">
      <c r="GE4032" s="77" t="s">
        <v>425</v>
      </c>
      <c r="GF4032" s="77" t="s">
        <v>155</v>
      </c>
      <c r="GG4032" s="77" t="s">
        <v>457</v>
      </c>
      <c r="GH4032" s="77" t="s">
        <v>474</v>
      </c>
      <c r="GI4032" s="77">
        <v>2021</v>
      </c>
      <c r="GJ4032" s="77" t="s">
        <v>301</v>
      </c>
      <c r="GK4032" s="77">
        <v>1.5808724525432701E-3</v>
      </c>
      <c r="GL4032" s="77">
        <v>88.505645999999999</v>
      </c>
      <c r="GM4032" s="77">
        <v>2021</v>
      </c>
      <c r="GN4032" s="77" t="s">
        <v>175</v>
      </c>
      <c r="GO4032" s="77">
        <v>5.3000000000000005E-2</v>
      </c>
      <c r="GP4032" s="77">
        <v>3</v>
      </c>
      <c r="GQ4032" s="77">
        <v>0</v>
      </c>
      <c r="GR4032" s="77" t="s">
        <v>423</v>
      </c>
      <c r="GS4032" s="77">
        <v>5.5966209081309407E-2</v>
      </c>
      <c r="GT4032" s="77">
        <v>8.8475438209919031E-5</v>
      </c>
      <c r="GU4032" s="77">
        <v>5.5966209081309407E-2</v>
      </c>
      <c r="GV4032" s="77">
        <v>8.8475438209919031E-5</v>
      </c>
      <c r="GW4032" s="77">
        <v>0</v>
      </c>
      <c r="GX4032" s="77">
        <v>0</v>
      </c>
      <c r="GY4032" s="77">
        <v>0</v>
      </c>
      <c r="GZ4032" s="77">
        <v>0</v>
      </c>
    </row>
    <row r="4033" spans="187:208" x14ac:dyDescent="0.25">
      <c r="GE4033" s="77" t="s">
        <v>427</v>
      </c>
      <c r="GF4033" s="77" t="s">
        <v>155</v>
      </c>
      <c r="GG4033" s="77" t="s">
        <v>457</v>
      </c>
      <c r="GH4033" s="77" t="s">
        <v>474</v>
      </c>
      <c r="GI4033" s="77">
        <v>2021</v>
      </c>
      <c r="GJ4033" s="77" t="s">
        <v>303</v>
      </c>
      <c r="GK4033" s="77">
        <v>3.9894642198449473E-2</v>
      </c>
      <c r="GL4033" s="77">
        <v>88.505645999999999</v>
      </c>
      <c r="GM4033" s="77">
        <v>2021</v>
      </c>
      <c r="GN4033" s="77" t="s">
        <v>175</v>
      </c>
      <c r="GO4033" s="77">
        <v>5.3000000000000005E-2</v>
      </c>
      <c r="GP4033" s="77">
        <v>3</v>
      </c>
      <c r="GQ4033" s="77">
        <v>0</v>
      </c>
      <c r="GR4033" s="77" t="s">
        <v>423</v>
      </c>
      <c r="GS4033" s="77">
        <v>5.5966209081309407E-2</v>
      </c>
      <c r="GT4033" s="77">
        <v>2.2327518865024524E-3</v>
      </c>
      <c r="GU4033" s="77">
        <v>5.5966209081309407E-2</v>
      </c>
      <c r="GV4033" s="77">
        <v>2.2327518865024524E-3</v>
      </c>
      <c r="GW4033" s="77">
        <v>0</v>
      </c>
      <c r="GX4033" s="77">
        <v>0</v>
      </c>
      <c r="GY4033" s="77">
        <v>0</v>
      </c>
      <c r="GZ4033" s="77">
        <v>0</v>
      </c>
    </row>
    <row r="4034" spans="187:208" x14ac:dyDescent="0.25">
      <c r="GE4034" s="77" t="s">
        <v>422</v>
      </c>
      <c r="GF4034" s="77" t="s">
        <v>155</v>
      </c>
      <c r="GG4034" s="77" t="s">
        <v>457</v>
      </c>
      <c r="GH4034" s="77" t="s">
        <v>474</v>
      </c>
      <c r="GI4034" s="77">
        <v>2022</v>
      </c>
      <c r="GJ4034" s="77" t="s">
        <v>305</v>
      </c>
      <c r="GK4034" s="77">
        <v>3.6425060683952577E-2</v>
      </c>
      <c r="GL4034" s="77">
        <v>88.505645999999999</v>
      </c>
      <c r="GM4034" s="77">
        <v>2022</v>
      </c>
      <c r="GN4034" s="77" t="s">
        <v>175</v>
      </c>
      <c r="GO4034" s="77">
        <v>0.13250000000000001</v>
      </c>
      <c r="GP4034" s="77">
        <v>3</v>
      </c>
      <c r="GQ4034" s="77">
        <v>0</v>
      </c>
      <c r="GR4034" s="77" t="s">
        <v>423</v>
      </c>
      <c r="GS4034" s="77">
        <v>0.1527377521613833</v>
      </c>
      <c r="GT4034" s="77">
        <v>5.5634818912088952E-3</v>
      </c>
      <c r="GU4034" s="77">
        <v>0.1527377521613833</v>
      </c>
      <c r="GV4034" s="77">
        <v>5.5634818912088952E-3</v>
      </c>
      <c r="GW4034" s="77">
        <v>0.1527377521613833</v>
      </c>
      <c r="GX4034" s="77">
        <v>5.5634818912088952E-3</v>
      </c>
      <c r="GY4034" s="77">
        <v>0</v>
      </c>
      <c r="GZ4034" s="77">
        <v>0</v>
      </c>
    </row>
    <row r="4035" spans="187:208" x14ac:dyDescent="0.25">
      <c r="GE4035" s="77" t="s">
        <v>425</v>
      </c>
      <c r="GF4035" s="77" t="s">
        <v>155</v>
      </c>
      <c r="GG4035" s="77" t="s">
        <v>457</v>
      </c>
      <c r="GH4035" s="77" t="s">
        <v>474</v>
      </c>
      <c r="GI4035" s="77">
        <v>2022</v>
      </c>
      <c r="GJ4035" s="77" t="s">
        <v>301</v>
      </c>
      <c r="GK4035" s="77">
        <v>1.5808724525432701E-3</v>
      </c>
      <c r="GL4035" s="77">
        <v>88.505645999999999</v>
      </c>
      <c r="GM4035" s="77">
        <v>2022</v>
      </c>
      <c r="GN4035" s="77" t="s">
        <v>175</v>
      </c>
      <c r="GO4035" s="77">
        <v>5.3000000000000005E-2</v>
      </c>
      <c r="GP4035" s="77">
        <v>3</v>
      </c>
      <c r="GQ4035" s="77">
        <v>0</v>
      </c>
      <c r="GR4035" s="77" t="s">
        <v>423</v>
      </c>
      <c r="GS4035" s="77">
        <v>5.5966209081309407E-2</v>
      </c>
      <c r="GT4035" s="77">
        <v>8.8475438209919031E-5</v>
      </c>
      <c r="GU4035" s="77">
        <v>5.5966209081309407E-2</v>
      </c>
      <c r="GV4035" s="77">
        <v>8.8475438209919031E-5</v>
      </c>
      <c r="GW4035" s="77">
        <v>5.5966209081309407E-2</v>
      </c>
      <c r="GX4035" s="77">
        <v>8.8475438209919031E-5</v>
      </c>
      <c r="GY4035" s="77">
        <v>0</v>
      </c>
      <c r="GZ4035" s="77">
        <v>0</v>
      </c>
    </row>
    <row r="4036" spans="187:208" x14ac:dyDescent="0.25">
      <c r="GE4036" s="77" t="s">
        <v>427</v>
      </c>
      <c r="GF4036" s="77" t="s">
        <v>155</v>
      </c>
      <c r="GG4036" s="77" t="s">
        <v>457</v>
      </c>
      <c r="GH4036" s="77" t="s">
        <v>474</v>
      </c>
      <c r="GI4036" s="77">
        <v>2022</v>
      </c>
      <c r="GJ4036" s="77" t="s">
        <v>303</v>
      </c>
      <c r="GK4036" s="77">
        <v>3.9894642198449473E-2</v>
      </c>
      <c r="GL4036" s="77">
        <v>88.505645999999999</v>
      </c>
      <c r="GM4036" s="77">
        <v>2022</v>
      </c>
      <c r="GN4036" s="77" t="s">
        <v>175</v>
      </c>
      <c r="GO4036" s="77">
        <v>5.3000000000000005E-2</v>
      </c>
      <c r="GP4036" s="77">
        <v>3</v>
      </c>
      <c r="GQ4036" s="77">
        <v>0</v>
      </c>
      <c r="GR4036" s="77" t="s">
        <v>423</v>
      </c>
      <c r="GS4036" s="77">
        <v>5.5966209081309407E-2</v>
      </c>
      <c r="GT4036" s="77">
        <v>2.2327518865024524E-3</v>
      </c>
      <c r="GU4036" s="77">
        <v>5.5966209081309407E-2</v>
      </c>
      <c r="GV4036" s="77">
        <v>2.2327518865024524E-3</v>
      </c>
      <c r="GW4036" s="77">
        <v>5.5966209081309407E-2</v>
      </c>
      <c r="GX4036" s="77">
        <v>2.2327518865024524E-3</v>
      </c>
      <c r="GY4036" s="77">
        <v>0</v>
      </c>
      <c r="GZ4036" s="77">
        <v>0</v>
      </c>
    </row>
    <row r="4037" spans="187:208" x14ac:dyDescent="0.25">
      <c r="GE4037" s="77" t="s">
        <v>422</v>
      </c>
      <c r="GF4037" s="77" t="s">
        <v>155</v>
      </c>
      <c r="GG4037" s="77" t="s">
        <v>457</v>
      </c>
      <c r="GH4037" s="77" t="s">
        <v>474</v>
      </c>
      <c r="GI4037" s="77">
        <v>2023</v>
      </c>
      <c r="GJ4037" s="77" t="s">
        <v>305</v>
      </c>
      <c r="GK4037" s="77">
        <v>3.7590224611388917E-2</v>
      </c>
      <c r="GL4037" s="77">
        <v>88.505645999999999</v>
      </c>
      <c r="GM4037" s="77">
        <v>2023</v>
      </c>
      <c r="GN4037" s="77" t="s">
        <v>175</v>
      </c>
      <c r="GO4037" s="77">
        <v>0.13250000000000001</v>
      </c>
      <c r="GP4037" s="77">
        <v>3</v>
      </c>
      <c r="GQ4037" s="77">
        <v>0</v>
      </c>
      <c r="GR4037" s="77" t="s">
        <v>423</v>
      </c>
      <c r="GS4037" s="77">
        <v>0</v>
      </c>
      <c r="GT4037" s="77">
        <v>0</v>
      </c>
      <c r="GU4037" s="77">
        <v>0.1527377521613833</v>
      </c>
      <c r="GV4037" s="77">
        <v>5.7414464103850513E-3</v>
      </c>
      <c r="GW4037" s="77">
        <v>0.1527377521613833</v>
      </c>
      <c r="GX4037" s="77">
        <v>5.7414464103850513E-3</v>
      </c>
      <c r="GY4037" s="77">
        <v>0.1527377521613833</v>
      </c>
      <c r="GZ4037" s="77">
        <v>5.7414464103850513E-3</v>
      </c>
    </row>
    <row r="4038" spans="187:208" x14ac:dyDescent="0.25">
      <c r="GE4038" s="77" t="s">
        <v>425</v>
      </c>
      <c r="GF4038" s="77" t="s">
        <v>155</v>
      </c>
      <c r="GG4038" s="77" t="s">
        <v>457</v>
      </c>
      <c r="GH4038" s="77" t="s">
        <v>474</v>
      </c>
      <c r="GI4038" s="77">
        <v>2023</v>
      </c>
      <c r="GJ4038" s="77" t="s">
        <v>301</v>
      </c>
      <c r="GK4038" s="77">
        <v>1.6314334115687451E-3</v>
      </c>
      <c r="GL4038" s="77">
        <v>88.505645999999999</v>
      </c>
      <c r="GM4038" s="77">
        <v>2023</v>
      </c>
      <c r="GN4038" s="77" t="s">
        <v>175</v>
      </c>
      <c r="GO4038" s="77">
        <v>5.3000000000000005E-2</v>
      </c>
      <c r="GP4038" s="77">
        <v>3</v>
      </c>
      <c r="GQ4038" s="77">
        <v>0</v>
      </c>
      <c r="GR4038" s="77" t="s">
        <v>423</v>
      </c>
      <c r="GS4038" s="77">
        <v>0</v>
      </c>
      <c r="GT4038" s="77">
        <v>0</v>
      </c>
      <c r="GU4038" s="77">
        <v>5.5966209081309407E-2</v>
      </c>
      <c r="GV4038" s="77">
        <v>9.130514341409029E-5</v>
      </c>
      <c r="GW4038" s="77">
        <v>5.5966209081309407E-2</v>
      </c>
      <c r="GX4038" s="77">
        <v>9.130514341409029E-5</v>
      </c>
      <c r="GY4038" s="77">
        <v>5.5966209081309407E-2</v>
      </c>
      <c r="GZ4038" s="77">
        <v>9.130514341409029E-5</v>
      </c>
    </row>
    <row r="4039" spans="187:208" x14ac:dyDescent="0.25">
      <c r="GE4039" s="77" t="s">
        <v>427</v>
      </c>
      <c r="GF4039" s="77" t="s">
        <v>155</v>
      </c>
      <c r="GG4039" s="77" t="s">
        <v>457</v>
      </c>
      <c r="GH4039" s="77" t="s">
        <v>474</v>
      </c>
      <c r="GI4039" s="77">
        <v>2023</v>
      </c>
      <c r="GJ4039" s="77" t="s">
        <v>303</v>
      </c>
      <c r="GK4039" s="77">
        <v>4.1186611014017022E-2</v>
      </c>
      <c r="GL4039" s="77">
        <v>88.505645999999999</v>
      </c>
      <c r="GM4039" s="77">
        <v>2023</v>
      </c>
      <c r="GN4039" s="77" t="s">
        <v>175</v>
      </c>
      <c r="GO4039" s="77">
        <v>5.3000000000000005E-2</v>
      </c>
      <c r="GP4039" s="77">
        <v>3</v>
      </c>
      <c r="GQ4039" s="77">
        <v>0</v>
      </c>
      <c r="GR4039" s="77" t="s">
        <v>423</v>
      </c>
      <c r="GS4039" s="77">
        <v>0</v>
      </c>
      <c r="GT4039" s="77">
        <v>0</v>
      </c>
      <c r="GU4039" s="77">
        <v>5.5966209081309407E-2</v>
      </c>
      <c r="GV4039" s="77">
        <v>2.3050584833610374E-3</v>
      </c>
      <c r="GW4039" s="77">
        <v>5.5966209081309407E-2</v>
      </c>
      <c r="GX4039" s="77">
        <v>2.3050584833610374E-3</v>
      </c>
      <c r="GY4039" s="77">
        <v>5.5966209081309407E-2</v>
      </c>
      <c r="GZ4039" s="77">
        <v>2.3050584833610374E-3</v>
      </c>
    </row>
    <row r="4040" spans="187:208" x14ac:dyDescent="0.25">
      <c r="GE4040" s="77" t="s">
        <v>422</v>
      </c>
      <c r="GF4040" s="77" t="s">
        <v>155</v>
      </c>
      <c r="GG4040" s="77" t="s">
        <v>457</v>
      </c>
      <c r="GH4040" s="77" t="s">
        <v>474</v>
      </c>
      <c r="GI4040" s="77">
        <v>2024</v>
      </c>
      <c r="GJ4040" s="77" t="s">
        <v>305</v>
      </c>
      <c r="GK4040" s="77">
        <v>3.7590224611388917E-2</v>
      </c>
      <c r="GL4040" s="77">
        <v>88.505645999999999</v>
      </c>
      <c r="GM4040" s="77">
        <v>2024</v>
      </c>
      <c r="GN4040" s="77" t="s">
        <v>175</v>
      </c>
      <c r="GO4040" s="77">
        <v>0.13250000000000001</v>
      </c>
      <c r="GP4040" s="77">
        <v>3</v>
      </c>
      <c r="GQ4040" s="77">
        <v>0</v>
      </c>
      <c r="GR4040" s="77" t="s">
        <v>423</v>
      </c>
      <c r="GS4040" s="77">
        <v>0</v>
      </c>
      <c r="GT4040" s="77">
        <v>0</v>
      </c>
      <c r="GU4040" s="77">
        <v>0</v>
      </c>
      <c r="GV4040" s="77">
        <v>0</v>
      </c>
      <c r="GW4040" s="77">
        <v>0.1527377521613833</v>
      </c>
      <c r="GX4040" s="77">
        <v>5.7414464103850513E-3</v>
      </c>
      <c r="GY4040" s="77">
        <v>0.1527377521613833</v>
      </c>
      <c r="GZ4040" s="77">
        <v>5.7414464103850513E-3</v>
      </c>
    </row>
    <row r="4041" spans="187:208" x14ac:dyDescent="0.25">
      <c r="GE4041" s="77" t="s">
        <v>425</v>
      </c>
      <c r="GF4041" s="77" t="s">
        <v>155</v>
      </c>
      <c r="GG4041" s="77" t="s">
        <v>457</v>
      </c>
      <c r="GH4041" s="77" t="s">
        <v>474</v>
      </c>
      <c r="GI4041" s="77">
        <v>2024</v>
      </c>
      <c r="GJ4041" s="77" t="s">
        <v>301</v>
      </c>
      <c r="GK4041" s="77">
        <v>1.6314334115687451E-3</v>
      </c>
      <c r="GL4041" s="77">
        <v>88.505645999999999</v>
      </c>
      <c r="GM4041" s="77">
        <v>2024</v>
      </c>
      <c r="GN4041" s="77" t="s">
        <v>175</v>
      </c>
      <c r="GO4041" s="77">
        <v>5.3000000000000005E-2</v>
      </c>
      <c r="GP4041" s="77">
        <v>3</v>
      </c>
      <c r="GQ4041" s="77">
        <v>0</v>
      </c>
      <c r="GR4041" s="77" t="s">
        <v>423</v>
      </c>
      <c r="GS4041" s="77">
        <v>0</v>
      </c>
      <c r="GT4041" s="77">
        <v>0</v>
      </c>
      <c r="GU4041" s="77">
        <v>0</v>
      </c>
      <c r="GV4041" s="77">
        <v>0</v>
      </c>
      <c r="GW4041" s="77">
        <v>5.5966209081309407E-2</v>
      </c>
      <c r="GX4041" s="77">
        <v>9.130514341409029E-5</v>
      </c>
      <c r="GY4041" s="77">
        <v>5.5966209081309407E-2</v>
      </c>
      <c r="GZ4041" s="77">
        <v>9.130514341409029E-5</v>
      </c>
    </row>
    <row r="4042" spans="187:208" x14ac:dyDescent="0.25">
      <c r="GE4042" s="77" t="s">
        <v>427</v>
      </c>
      <c r="GF4042" s="77" t="s">
        <v>155</v>
      </c>
      <c r="GG4042" s="77" t="s">
        <v>457</v>
      </c>
      <c r="GH4042" s="77" t="s">
        <v>474</v>
      </c>
      <c r="GI4042" s="77">
        <v>2024</v>
      </c>
      <c r="GJ4042" s="77" t="s">
        <v>303</v>
      </c>
      <c r="GK4042" s="77">
        <v>4.1186611014017022E-2</v>
      </c>
      <c r="GL4042" s="77">
        <v>88.505645999999999</v>
      </c>
      <c r="GM4042" s="77">
        <v>2024</v>
      </c>
      <c r="GN4042" s="77" t="s">
        <v>175</v>
      </c>
      <c r="GO4042" s="77">
        <v>5.3000000000000005E-2</v>
      </c>
      <c r="GP4042" s="77">
        <v>3</v>
      </c>
      <c r="GQ4042" s="77">
        <v>0</v>
      </c>
      <c r="GR4042" s="77" t="s">
        <v>423</v>
      </c>
      <c r="GS4042" s="77">
        <v>0</v>
      </c>
      <c r="GT4042" s="77">
        <v>0</v>
      </c>
      <c r="GU4042" s="77">
        <v>0</v>
      </c>
      <c r="GV4042" s="77">
        <v>0</v>
      </c>
      <c r="GW4042" s="77">
        <v>5.5966209081309407E-2</v>
      </c>
      <c r="GX4042" s="77">
        <v>2.3050584833610374E-3</v>
      </c>
      <c r="GY4042" s="77">
        <v>5.5966209081309407E-2</v>
      </c>
      <c r="GZ4042" s="77">
        <v>2.3050584833610374E-3</v>
      </c>
    </row>
    <row r="4043" spans="187:208" x14ac:dyDescent="0.25">
      <c r="GE4043" s="77" t="s">
        <v>422</v>
      </c>
      <c r="GF4043" s="77" t="s">
        <v>155</v>
      </c>
      <c r="GG4043" s="77" t="s">
        <v>457</v>
      </c>
      <c r="GH4043" s="77" t="s">
        <v>474</v>
      </c>
      <c r="GI4043" s="77">
        <v>2025</v>
      </c>
      <c r="GJ4043" s="77" t="s">
        <v>305</v>
      </c>
      <c r="GK4043" s="77">
        <v>3.7590224611388917E-2</v>
      </c>
      <c r="GL4043" s="77">
        <v>88.505645999999999</v>
      </c>
      <c r="GM4043" s="77">
        <v>2025</v>
      </c>
      <c r="GN4043" s="77" t="s">
        <v>175</v>
      </c>
      <c r="GO4043" s="77">
        <v>0.13250000000000001</v>
      </c>
      <c r="GP4043" s="77">
        <v>3</v>
      </c>
      <c r="GQ4043" s="77">
        <v>0</v>
      </c>
      <c r="GR4043" s="77" t="s">
        <v>423</v>
      </c>
      <c r="GS4043" s="77">
        <v>0</v>
      </c>
      <c r="GT4043" s="77">
        <v>0</v>
      </c>
      <c r="GU4043" s="77">
        <v>0</v>
      </c>
      <c r="GV4043" s="77">
        <v>0</v>
      </c>
      <c r="GW4043" s="77">
        <v>0</v>
      </c>
      <c r="GX4043" s="77">
        <v>0</v>
      </c>
      <c r="GY4043" s="77">
        <v>0.1527377521613833</v>
      </c>
      <c r="GZ4043" s="77">
        <v>5.7414464103850513E-3</v>
      </c>
    </row>
    <row r="4044" spans="187:208" x14ac:dyDescent="0.25">
      <c r="GE4044" s="77" t="s">
        <v>425</v>
      </c>
      <c r="GF4044" s="77" t="s">
        <v>155</v>
      </c>
      <c r="GG4044" s="77" t="s">
        <v>457</v>
      </c>
      <c r="GH4044" s="77" t="s">
        <v>474</v>
      </c>
      <c r="GI4044" s="77">
        <v>2025</v>
      </c>
      <c r="GJ4044" s="77" t="s">
        <v>301</v>
      </c>
      <c r="GK4044" s="77">
        <v>1.6314334115687451E-3</v>
      </c>
      <c r="GL4044" s="77">
        <v>88.505645999999999</v>
      </c>
      <c r="GM4044" s="77">
        <v>2025</v>
      </c>
      <c r="GN4044" s="77" t="s">
        <v>175</v>
      </c>
      <c r="GO4044" s="77">
        <v>5.3000000000000005E-2</v>
      </c>
      <c r="GP4044" s="77">
        <v>3</v>
      </c>
      <c r="GQ4044" s="77">
        <v>0</v>
      </c>
      <c r="GR4044" s="77" t="s">
        <v>423</v>
      </c>
      <c r="GS4044" s="77">
        <v>0</v>
      </c>
      <c r="GT4044" s="77">
        <v>0</v>
      </c>
      <c r="GU4044" s="77">
        <v>0</v>
      </c>
      <c r="GV4044" s="77">
        <v>0</v>
      </c>
      <c r="GW4044" s="77">
        <v>0</v>
      </c>
      <c r="GX4044" s="77">
        <v>0</v>
      </c>
      <c r="GY4044" s="77">
        <v>5.5966209081309407E-2</v>
      </c>
      <c r="GZ4044" s="77">
        <v>9.130514341409029E-5</v>
      </c>
    </row>
    <row r="4045" spans="187:208" x14ac:dyDescent="0.25">
      <c r="GE4045" s="77" t="s">
        <v>427</v>
      </c>
      <c r="GF4045" s="77" t="s">
        <v>155</v>
      </c>
      <c r="GG4045" s="77" t="s">
        <v>457</v>
      </c>
      <c r="GH4045" s="77" t="s">
        <v>474</v>
      </c>
      <c r="GI4045" s="77">
        <v>2025</v>
      </c>
      <c r="GJ4045" s="77" t="s">
        <v>303</v>
      </c>
      <c r="GK4045" s="77">
        <v>4.1186611014017022E-2</v>
      </c>
      <c r="GL4045" s="77">
        <v>88.505645999999999</v>
      </c>
      <c r="GM4045" s="77">
        <v>2025</v>
      </c>
      <c r="GN4045" s="77" t="s">
        <v>175</v>
      </c>
      <c r="GO4045" s="77">
        <v>5.3000000000000005E-2</v>
      </c>
      <c r="GP4045" s="77">
        <v>3</v>
      </c>
      <c r="GQ4045" s="77">
        <v>0</v>
      </c>
      <c r="GR4045" s="77" t="s">
        <v>423</v>
      </c>
      <c r="GS4045" s="77">
        <v>0</v>
      </c>
      <c r="GT4045" s="77">
        <v>0</v>
      </c>
      <c r="GU4045" s="77">
        <v>0</v>
      </c>
      <c r="GV4045" s="77">
        <v>0</v>
      </c>
      <c r="GW4045" s="77">
        <v>0</v>
      </c>
      <c r="GX4045" s="77">
        <v>0</v>
      </c>
      <c r="GY4045" s="77">
        <v>5.5966209081309407E-2</v>
      </c>
      <c r="GZ4045" s="77">
        <v>2.3050584833610374E-3</v>
      </c>
    </row>
    <row r="4046" spans="187:208" x14ac:dyDescent="0.25">
      <c r="GE4046" s="77" t="s">
        <v>422</v>
      </c>
      <c r="GF4046" s="77" t="s">
        <v>155</v>
      </c>
      <c r="GG4046" s="77" t="s">
        <v>457</v>
      </c>
      <c r="GH4046" s="77" t="s">
        <v>481</v>
      </c>
      <c r="GI4046" s="77">
        <v>2021</v>
      </c>
      <c r="GJ4046" s="77" t="s">
        <v>305</v>
      </c>
      <c r="GK4046" s="77">
        <v>409.22373582044048</v>
      </c>
      <c r="GL4046" s="77">
        <v>88.505645999999999</v>
      </c>
      <c r="GM4046" s="77">
        <v>2021</v>
      </c>
      <c r="GN4046" s="77" t="s">
        <v>175</v>
      </c>
      <c r="GO4046" s="77">
        <v>0.13250000000000001</v>
      </c>
      <c r="GP4046" s="77">
        <v>3</v>
      </c>
      <c r="GQ4046" s="77">
        <v>0</v>
      </c>
      <c r="GR4046" s="77" t="s">
        <v>423</v>
      </c>
      <c r="GS4046" s="77">
        <v>0.1527377521613833</v>
      </c>
      <c r="GT4046" s="77">
        <v>62.50391354029783</v>
      </c>
      <c r="GU4046" s="77">
        <v>0.1527377521613833</v>
      </c>
      <c r="GV4046" s="77">
        <v>62.50391354029783</v>
      </c>
      <c r="GW4046" s="77">
        <v>0</v>
      </c>
      <c r="GX4046" s="77">
        <v>0</v>
      </c>
      <c r="GY4046" s="77">
        <v>0</v>
      </c>
      <c r="GZ4046" s="77">
        <v>0</v>
      </c>
    </row>
    <row r="4047" spans="187:208" x14ac:dyDescent="0.25">
      <c r="GE4047" s="77" t="s">
        <v>425</v>
      </c>
      <c r="GF4047" s="77" t="s">
        <v>155</v>
      </c>
      <c r="GG4047" s="77" t="s">
        <v>457</v>
      </c>
      <c r="GH4047" s="77" t="s">
        <v>481</v>
      </c>
      <c r="GI4047" s="77">
        <v>2021</v>
      </c>
      <c r="GJ4047" s="77" t="s">
        <v>301</v>
      </c>
      <c r="GK4047" s="77">
        <v>13469.087812378209</v>
      </c>
      <c r="GL4047" s="77">
        <v>88.505645999999999</v>
      </c>
      <c r="GM4047" s="77">
        <v>2021</v>
      </c>
      <c r="GN4047" s="77" t="s">
        <v>175</v>
      </c>
      <c r="GO4047" s="77">
        <v>5.3000000000000005E-2</v>
      </c>
      <c r="GP4047" s="77">
        <v>3</v>
      </c>
      <c r="GQ4047" s="77">
        <v>0</v>
      </c>
      <c r="GR4047" s="77" t="s">
        <v>423</v>
      </c>
      <c r="GS4047" s="77">
        <v>5.5966209081309407E-2</v>
      </c>
      <c r="GT4047" s="77">
        <v>753.81378464207523</v>
      </c>
      <c r="GU4047" s="77">
        <v>5.5966209081309407E-2</v>
      </c>
      <c r="GV4047" s="77">
        <v>753.81378464207523</v>
      </c>
      <c r="GW4047" s="77">
        <v>0</v>
      </c>
      <c r="GX4047" s="77">
        <v>0</v>
      </c>
      <c r="GY4047" s="77">
        <v>0</v>
      </c>
      <c r="GZ4047" s="77">
        <v>0</v>
      </c>
    </row>
    <row r="4048" spans="187:208" x14ac:dyDescent="0.25">
      <c r="GE4048" s="77" t="s">
        <v>427</v>
      </c>
      <c r="GF4048" s="77" t="s">
        <v>155</v>
      </c>
      <c r="GG4048" s="77" t="s">
        <v>457</v>
      </c>
      <c r="GH4048" s="77" t="s">
        <v>481</v>
      </c>
      <c r="GI4048" s="77">
        <v>2021</v>
      </c>
      <c r="GJ4048" s="77" t="s">
        <v>303</v>
      </c>
      <c r="GK4048" s="77">
        <v>7205.5312760242414</v>
      </c>
      <c r="GL4048" s="77">
        <v>88.505645999999999</v>
      </c>
      <c r="GM4048" s="77">
        <v>2021</v>
      </c>
      <c r="GN4048" s="77" t="s">
        <v>175</v>
      </c>
      <c r="GO4048" s="77">
        <v>5.3000000000000005E-2</v>
      </c>
      <c r="GP4048" s="77">
        <v>3</v>
      </c>
      <c r="GQ4048" s="77">
        <v>0</v>
      </c>
      <c r="GR4048" s="77" t="s">
        <v>423</v>
      </c>
      <c r="GS4048" s="77">
        <v>5.5966209081309407E-2</v>
      </c>
      <c r="GT4048" s="77">
        <v>403.26626993588684</v>
      </c>
      <c r="GU4048" s="77">
        <v>5.5966209081309407E-2</v>
      </c>
      <c r="GV4048" s="77">
        <v>403.26626993588684</v>
      </c>
      <c r="GW4048" s="77">
        <v>0</v>
      </c>
      <c r="GX4048" s="77">
        <v>0</v>
      </c>
      <c r="GY4048" s="77">
        <v>0</v>
      </c>
      <c r="GZ4048" s="77">
        <v>0</v>
      </c>
    </row>
    <row r="4049" spans="187:208" x14ac:dyDescent="0.25">
      <c r="GE4049" s="77" t="s">
        <v>422</v>
      </c>
      <c r="GF4049" s="77" t="s">
        <v>155</v>
      </c>
      <c r="GG4049" s="77" t="s">
        <v>457</v>
      </c>
      <c r="GH4049" s="77" t="s">
        <v>481</v>
      </c>
      <c r="GI4049" s="77">
        <v>2022</v>
      </c>
      <c r="GJ4049" s="77" t="s">
        <v>305</v>
      </c>
      <c r="GK4049" s="77">
        <v>409.22373582044048</v>
      </c>
      <c r="GL4049" s="77">
        <v>88.505645999999999</v>
      </c>
      <c r="GM4049" s="77">
        <v>2022</v>
      </c>
      <c r="GN4049" s="77" t="s">
        <v>175</v>
      </c>
      <c r="GO4049" s="77">
        <v>0.13250000000000001</v>
      </c>
      <c r="GP4049" s="77">
        <v>3</v>
      </c>
      <c r="GQ4049" s="77">
        <v>0</v>
      </c>
      <c r="GR4049" s="77" t="s">
        <v>423</v>
      </c>
      <c r="GS4049" s="77">
        <v>0.1527377521613833</v>
      </c>
      <c r="GT4049" s="77">
        <v>62.50391354029783</v>
      </c>
      <c r="GU4049" s="77">
        <v>0.1527377521613833</v>
      </c>
      <c r="GV4049" s="77">
        <v>62.50391354029783</v>
      </c>
      <c r="GW4049" s="77">
        <v>0.1527377521613833</v>
      </c>
      <c r="GX4049" s="77">
        <v>62.50391354029783</v>
      </c>
      <c r="GY4049" s="77">
        <v>0</v>
      </c>
      <c r="GZ4049" s="77">
        <v>0</v>
      </c>
    </row>
    <row r="4050" spans="187:208" x14ac:dyDescent="0.25">
      <c r="GE4050" s="77" t="s">
        <v>425</v>
      </c>
      <c r="GF4050" s="77" t="s">
        <v>155</v>
      </c>
      <c r="GG4050" s="77" t="s">
        <v>457</v>
      </c>
      <c r="GH4050" s="77" t="s">
        <v>481</v>
      </c>
      <c r="GI4050" s="77">
        <v>2022</v>
      </c>
      <c r="GJ4050" s="77" t="s">
        <v>301</v>
      </c>
      <c r="GK4050" s="77">
        <v>13469.087812378209</v>
      </c>
      <c r="GL4050" s="77">
        <v>88.505645999999999</v>
      </c>
      <c r="GM4050" s="77">
        <v>2022</v>
      </c>
      <c r="GN4050" s="77" t="s">
        <v>175</v>
      </c>
      <c r="GO4050" s="77">
        <v>5.3000000000000005E-2</v>
      </c>
      <c r="GP4050" s="77">
        <v>3</v>
      </c>
      <c r="GQ4050" s="77">
        <v>0</v>
      </c>
      <c r="GR4050" s="77" t="s">
        <v>423</v>
      </c>
      <c r="GS4050" s="77">
        <v>5.5966209081309407E-2</v>
      </c>
      <c r="GT4050" s="77">
        <v>753.81378464207523</v>
      </c>
      <c r="GU4050" s="77">
        <v>5.5966209081309407E-2</v>
      </c>
      <c r="GV4050" s="77">
        <v>753.81378464207523</v>
      </c>
      <c r="GW4050" s="77">
        <v>5.5966209081309407E-2</v>
      </c>
      <c r="GX4050" s="77">
        <v>753.81378464207523</v>
      </c>
      <c r="GY4050" s="77">
        <v>0</v>
      </c>
      <c r="GZ4050" s="77">
        <v>0</v>
      </c>
    </row>
    <row r="4051" spans="187:208" x14ac:dyDescent="0.25">
      <c r="GE4051" s="77" t="s">
        <v>427</v>
      </c>
      <c r="GF4051" s="77" t="s">
        <v>155</v>
      </c>
      <c r="GG4051" s="77" t="s">
        <v>457</v>
      </c>
      <c r="GH4051" s="77" t="s">
        <v>481</v>
      </c>
      <c r="GI4051" s="77">
        <v>2022</v>
      </c>
      <c r="GJ4051" s="77" t="s">
        <v>303</v>
      </c>
      <c r="GK4051" s="77">
        <v>7205.5312760242414</v>
      </c>
      <c r="GL4051" s="77">
        <v>88.505645999999999</v>
      </c>
      <c r="GM4051" s="77">
        <v>2022</v>
      </c>
      <c r="GN4051" s="77" t="s">
        <v>175</v>
      </c>
      <c r="GO4051" s="77">
        <v>5.3000000000000005E-2</v>
      </c>
      <c r="GP4051" s="77">
        <v>3</v>
      </c>
      <c r="GQ4051" s="77">
        <v>0</v>
      </c>
      <c r="GR4051" s="77" t="s">
        <v>423</v>
      </c>
      <c r="GS4051" s="77">
        <v>5.5966209081309407E-2</v>
      </c>
      <c r="GT4051" s="77">
        <v>403.26626993588684</v>
      </c>
      <c r="GU4051" s="77">
        <v>5.5966209081309407E-2</v>
      </c>
      <c r="GV4051" s="77">
        <v>403.26626993588684</v>
      </c>
      <c r="GW4051" s="77">
        <v>5.5966209081309407E-2</v>
      </c>
      <c r="GX4051" s="77">
        <v>403.26626993588684</v>
      </c>
      <c r="GY4051" s="77">
        <v>0</v>
      </c>
      <c r="GZ4051" s="77">
        <v>0</v>
      </c>
    </row>
    <row r="4052" spans="187:208" x14ac:dyDescent="0.25">
      <c r="GE4052" s="77" t="s">
        <v>422</v>
      </c>
      <c r="GF4052" s="77" t="s">
        <v>155</v>
      </c>
      <c r="GG4052" s="77" t="s">
        <v>457</v>
      </c>
      <c r="GH4052" s="77" t="s">
        <v>481</v>
      </c>
      <c r="GI4052" s="77">
        <v>2023</v>
      </c>
      <c r="GJ4052" s="77" t="s">
        <v>305</v>
      </c>
      <c r="GK4052" s="77">
        <v>428.60232122030828</v>
      </c>
      <c r="GL4052" s="77">
        <v>88.505645999999999</v>
      </c>
      <c r="GM4052" s="77">
        <v>2023</v>
      </c>
      <c r="GN4052" s="77" t="s">
        <v>175</v>
      </c>
      <c r="GO4052" s="77">
        <v>0.13250000000000001</v>
      </c>
      <c r="GP4052" s="77">
        <v>3</v>
      </c>
      <c r="GQ4052" s="77">
        <v>0</v>
      </c>
      <c r="GR4052" s="77" t="s">
        <v>423</v>
      </c>
      <c r="GS4052" s="77">
        <v>0</v>
      </c>
      <c r="GT4052" s="77">
        <v>0</v>
      </c>
      <c r="GU4052" s="77">
        <v>0.1527377521613833</v>
      </c>
      <c r="GV4052" s="77">
        <v>65.463755114341041</v>
      </c>
      <c r="GW4052" s="77">
        <v>0.1527377521613833</v>
      </c>
      <c r="GX4052" s="77">
        <v>65.463755114341041</v>
      </c>
      <c r="GY4052" s="77">
        <v>0.1527377521613833</v>
      </c>
      <c r="GZ4052" s="77">
        <v>65.463755114341041</v>
      </c>
    </row>
    <row r="4053" spans="187:208" x14ac:dyDescent="0.25">
      <c r="GE4053" s="77" t="s">
        <v>425</v>
      </c>
      <c r="GF4053" s="77" t="s">
        <v>155</v>
      </c>
      <c r="GG4053" s="77" t="s">
        <v>457</v>
      </c>
      <c r="GH4053" s="77" t="s">
        <v>481</v>
      </c>
      <c r="GI4053" s="77">
        <v>2023</v>
      </c>
      <c r="GJ4053" s="77" t="s">
        <v>301</v>
      </c>
      <c r="GK4053" s="77">
        <v>13939.560973457479</v>
      </c>
      <c r="GL4053" s="77">
        <v>88.505645999999999</v>
      </c>
      <c r="GM4053" s="77">
        <v>2023</v>
      </c>
      <c r="GN4053" s="77" t="s">
        <v>175</v>
      </c>
      <c r="GO4053" s="77">
        <v>5.3000000000000005E-2</v>
      </c>
      <c r="GP4053" s="77">
        <v>3</v>
      </c>
      <c r="GQ4053" s="77">
        <v>0</v>
      </c>
      <c r="GR4053" s="77" t="s">
        <v>423</v>
      </c>
      <c r="GS4053" s="77">
        <v>0</v>
      </c>
      <c r="GT4053" s="77">
        <v>0</v>
      </c>
      <c r="GU4053" s="77">
        <v>5.5966209081309407E-2</v>
      </c>
      <c r="GV4053" s="77">
        <v>780.14438394218212</v>
      </c>
      <c r="GW4053" s="77">
        <v>5.5966209081309407E-2</v>
      </c>
      <c r="GX4053" s="77">
        <v>780.14438394218212</v>
      </c>
      <c r="GY4053" s="77">
        <v>5.5966209081309407E-2</v>
      </c>
      <c r="GZ4053" s="77">
        <v>780.14438394218212</v>
      </c>
    </row>
    <row r="4054" spans="187:208" x14ac:dyDescent="0.25">
      <c r="GE4054" s="77" t="s">
        <v>427</v>
      </c>
      <c r="GF4054" s="77" t="s">
        <v>155</v>
      </c>
      <c r="GG4054" s="77" t="s">
        <v>457</v>
      </c>
      <c r="GH4054" s="77" t="s">
        <v>481</v>
      </c>
      <c r="GI4054" s="77">
        <v>2023</v>
      </c>
      <c r="GJ4054" s="77" t="s">
        <v>303</v>
      </c>
      <c r="GK4054" s="77">
        <v>7467.8148194513014</v>
      </c>
      <c r="GL4054" s="77">
        <v>88.505645999999999</v>
      </c>
      <c r="GM4054" s="77">
        <v>2023</v>
      </c>
      <c r="GN4054" s="77" t="s">
        <v>175</v>
      </c>
      <c r="GO4054" s="77">
        <v>5.3000000000000005E-2</v>
      </c>
      <c r="GP4054" s="77">
        <v>3</v>
      </c>
      <c r="GQ4054" s="77">
        <v>0</v>
      </c>
      <c r="GR4054" s="77" t="s">
        <v>423</v>
      </c>
      <c r="GS4054" s="77">
        <v>0</v>
      </c>
      <c r="GT4054" s="77">
        <v>0</v>
      </c>
      <c r="GU4054" s="77">
        <v>5.5966209081309407E-2</v>
      </c>
      <c r="GV4054" s="77">
        <v>417.9452855659124</v>
      </c>
      <c r="GW4054" s="77">
        <v>5.5966209081309407E-2</v>
      </c>
      <c r="GX4054" s="77">
        <v>417.9452855659124</v>
      </c>
      <c r="GY4054" s="77">
        <v>5.5966209081309407E-2</v>
      </c>
      <c r="GZ4054" s="77">
        <v>417.9452855659124</v>
      </c>
    </row>
    <row r="4055" spans="187:208" x14ac:dyDescent="0.25">
      <c r="GE4055" s="77" t="s">
        <v>422</v>
      </c>
      <c r="GF4055" s="77" t="s">
        <v>155</v>
      </c>
      <c r="GG4055" s="77" t="s">
        <v>457</v>
      </c>
      <c r="GH4055" s="77" t="s">
        <v>481</v>
      </c>
      <c r="GI4055" s="77">
        <v>2024</v>
      </c>
      <c r="GJ4055" s="77" t="s">
        <v>305</v>
      </c>
      <c r="GK4055" s="77">
        <v>428.60232122030828</v>
      </c>
      <c r="GL4055" s="77">
        <v>88.505645999999999</v>
      </c>
      <c r="GM4055" s="77">
        <v>2024</v>
      </c>
      <c r="GN4055" s="77" t="s">
        <v>175</v>
      </c>
      <c r="GO4055" s="77">
        <v>0.13250000000000001</v>
      </c>
      <c r="GP4055" s="77">
        <v>3</v>
      </c>
      <c r="GQ4055" s="77">
        <v>0</v>
      </c>
      <c r="GR4055" s="77" t="s">
        <v>423</v>
      </c>
      <c r="GS4055" s="77">
        <v>0</v>
      </c>
      <c r="GT4055" s="77">
        <v>0</v>
      </c>
      <c r="GU4055" s="77">
        <v>0</v>
      </c>
      <c r="GV4055" s="77">
        <v>0</v>
      </c>
      <c r="GW4055" s="77">
        <v>0.1527377521613833</v>
      </c>
      <c r="GX4055" s="77">
        <v>65.463755114341041</v>
      </c>
      <c r="GY4055" s="77">
        <v>0.1527377521613833</v>
      </c>
      <c r="GZ4055" s="77">
        <v>65.463755114341041</v>
      </c>
    </row>
    <row r="4056" spans="187:208" x14ac:dyDescent="0.25">
      <c r="GE4056" s="77" t="s">
        <v>425</v>
      </c>
      <c r="GF4056" s="77" t="s">
        <v>155</v>
      </c>
      <c r="GG4056" s="77" t="s">
        <v>457</v>
      </c>
      <c r="GH4056" s="77" t="s">
        <v>481</v>
      </c>
      <c r="GI4056" s="77">
        <v>2024</v>
      </c>
      <c r="GJ4056" s="77" t="s">
        <v>301</v>
      </c>
      <c r="GK4056" s="77">
        <v>13939.560973457479</v>
      </c>
      <c r="GL4056" s="77">
        <v>88.505645999999999</v>
      </c>
      <c r="GM4056" s="77">
        <v>2024</v>
      </c>
      <c r="GN4056" s="77" t="s">
        <v>175</v>
      </c>
      <c r="GO4056" s="77">
        <v>5.3000000000000005E-2</v>
      </c>
      <c r="GP4056" s="77">
        <v>3</v>
      </c>
      <c r="GQ4056" s="77">
        <v>0</v>
      </c>
      <c r="GR4056" s="77" t="s">
        <v>423</v>
      </c>
      <c r="GS4056" s="77">
        <v>0</v>
      </c>
      <c r="GT4056" s="77">
        <v>0</v>
      </c>
      <c r="GU4056" s="77">
        <v>0</v>
      </c>
      <c r="GV4056" s="77">
        <v>0</v>
      </c>
      <c r="GW4056" s="77">
        <v>5.5966209081309407E-2</v>
      </c>
      <c r="GX4056" s="77">
        <v>780.14438394218212</v>
      </c>
      <c r="GY4056" s="77">
        <v>5.5966209081309407E-2</v>
      </c>
      <c r="GZ4056" s="77">
        <v>780.14438394218212</v>
      </c>
    </row>
    <row r="4057" spans="187:208" x14ac:dyDescent="0.25">
      <c r="GE4057" s="77" t="s">
        <v>427</v>
      </c>
      <c r="GF4057" s="77" t="s">
        <v>155</v>
      </c>
      <c r="GG4057" s="77" t="s">
        <v>457</v>
      </c>
      <c r="GH4057" s="77" t="s">
        <v>481</v>
      </c>
      <c r="GI4057" s="77">
        <v>2024</v>
      </c>
      <c r="GJ4057" s="77" t="s">
        <v>303</v>
      </c>
      <c r="GK4057" s="77">
        <v>7467.8148194513014</v>
      </c>
      <c r="GL4057" s="77">
        <v>88.505645999999999</v>
      </c>
      <c r="GM4057" s="77">
        <v>2024</v>
      </c>
      <c r="GN4057" s="77" t="s">
        <v>175</v>
      </c>
      <c r="GO4057" s="77">
        <v>5.3000000000000005E-2</v>
      </c>
      <c r="GP4057" s="77">
        <v>3</v>
      </c>
      <c r="GQ4057" s="77">
        <v>0</v>
      </c>
      <c r="GR4057" s="77" t="s">
        <v>423</v>
      </c>
      <c r="GS4057" s="77">
        <v>0</v>
      </c>
      <c r="GT4057" s="77">
        <v>0</v>
      </c>
      <c r="GU4057" s="77">
        <v>0</v>
      </c>
      <c r="GV4057" s="77">
        <v>0</v>
      </c>
      <c r="GW4057" s="77">
        <v>5.5966209081309407E-2</v>
      </c>
      <c r="GX4057" s="77">
        <v>417.9452855659124</v>
      </c>
      <c r="GY4057" s="77">
        <v>5.5966209081309407E-2</v>
      </c>
      <c r="GZ4057" s="77">
        <v>417.9452855659124</v>
      </c>
    </row>
    <row r="4058" spans="187:208" x14ac:dyDescent="0.25">
      <c r="GE4058" s="77" t="s">
        <v>422</v>
      </c>
      <c r="GF4058" s="77" t="s">
        <v>155</v>
      </c>
      <c r="GG4058" s="77" t="s">
        <v>457</v>
      </c>
      <c r="GH4058" s="77" t="s">
        <v>481</v>
      </c>
      <c r="GI4058" s="77">
        <v>2025</v>
      </c>
      <c r="GJ4058" s="77" t="s">
        <v>305</v>
      </c>
      <c r="GK4058" s="77">
        <v>428.60232122030828</v>
      </c>
      <c r="GL4058" s="77">
        <v>88.505645999999999</v>
      </c>
      <c r="GM4058" s="77">
        <v>2025</v>
      </c>
      <c r="GN4058" s="77" t="s">
        <v>175</v>
      </c>
      <c r="GO4058" s="77">
        <v>0.13250000000000001</v>
      </c>
      <c r="GP4058" s="77">
        <v>3</v>
      </c>
      <c r="GQ4058" s="77">
        <v>0</v>
      </c>
      <c r="GR4058" s="77" t="s">
        <v>423</v>
      </c>
      <c r="GS4058" s="77">
        <v>0</v>
      </c>
      <c r="GT4058" s="77">
        <v>0</v>
      </c>
      <c r="GU4058" s="77">
        <v>0</v>
      </c>
      <c r="GV4058" s="77">
        <v>0</v>
      </c>
      <c r="GW4058" s="77">
        <v>0</v>
      </c>
      <c r="GX4058" s="77">
        <v>0</v>
      </c>
      <c r="GY4058" s="77">
        <v>0.1527377521613833</v>
      </c>
      <c r="GZ4058" s="77">
        <v>65.463755114341041</v>
      </c>
    </row>
    <row r="4059" spans="187:208" x14ac:dyDescent="0.25">
      <c r="GE4059" s="77" t="s">
        <v>425</v>
      </c>
      <c r="GF4059" s="77" t="s">
        <v>155</v>
      </c>
      <c r="GG4059" s="77" t="s">
        <v>457</v>
      </c>
      <c r="GH4059" s="77" t="s">
        <v>481</v>
      </c>
      <c r="GI4059" s="77">
        <v>2025</v>
      </c>
      <c r="GJ4059" s="77" t="s">
        <v>301</v>
      </c>
      <c r="GK4059" s="77">
        <v>13939.560973457479</v>
      </c>
      <c r="GL4059" s="77">
        <v>88.505645999999999</v>
      </c>
      <c r="GM4059" s="77">
        <v>2025</v>
      </c>
      <c r="GN4059" s="77" t="s">
        <v>175</v>
      </c>
      <c r="GO4059" s="77">
        <v>5.3000000000000005E-2</v>
      </c>
      <c r="GP4059" s="77">
        <v>3</v>
      </c>
      <c r="GQ4059" s="77">
        <v>0</v>
      </c>
      <c r="GR4059" s="77" t="s">
        <v>423</v>
      </c>
      <c r="GS4059" s="77">
        <v>0</v>
      </c>
      <c r="GT4059" s="77">
        <v>0</v>
      </c>
      <c r="GU4059" s="77">
        <v>0</v>
      </c>
      <c r="GV4059" s="77">
        <v>0</v>
      </c>
      <c r="GW4059" s="77">
        <v>0</v>
      </c>
      <c r="GX4059" s="77">
        <v>0</v>
      </c>
      <c r="GY4059" s="77">
        <v>5.5966209081309407E-2</v>
      </c>
      <c r="GZ4059" s="77">
        <v>780.14438394218212</v>
      </c>
    </row>
    <row r="4060" spans="187:208" x14ac:dyDescent="0.25">
      <c r="GE4060" s="77" t="s">
        <v>427</v>
      </c>
      <c r="GF4060" s="77" t="s">
        <v>155</v>
      </c>
      <c r="GG4060" s="77" t="s">
        <v>457</v>
      </c>
      <c r="GH4060" s="77" t="s">
        <v>481</v>
      </c>
      <c r="GI4060" s="77">
        <v>2025</v>
      </c>
      <c r="GJ4060" s="77" t="s">
        <v>303</v>
      </c>
      <c r="GK4060" s="77">
        <v>7467.8148194513014</v>
      </c>
      <c r="GL4060" s="77">
        <v>88.505645999999999</v>
      </c>
      <c r="GM4060" s="77">
        <v>2025</v>
      </c>
      <c r="GN4060" s="77" t="s">
        <v>175</v>
      </c>
      <c r="GO4060" s="77">
        <v>5.3000000000000005E-2</v>
      </c>
      <c r="GP4060" s="77">
        <v>3</v>
      </c>
      <c r="GQ4060" s="77">
        <v>0</v>
      </c>
      <c r="GR4060" s="77" t="s">
        <v>423</v>
      </c>
      <c r="GS4060" s="77">
        <v>0</v>
      </c>
      <c r="GT4060" s="77">
        <v>0</v>
      </c>
      <c r="GU4060" s="77">
        <v>0</v>
      </c>
      <c r="GV4060" s="77">
        <v>0</v>
      </c>
      <c r="GW4060" s="77">
        <v>0</v>
      </c>
      <c r="GX4060" s="77">
        <v>0</v>
      </c>
      <c r="GY4060" s="77">
        <v>5.5966209081309407E-2</v>
      </c>
      <c r="GZ4060" s="77">
        <v>417.9452855659124</v>
      </c>
    </row>
    <row r="4061" spans="187:208" x14ac:dyDescent="0.25">
      <c r="GE4061" s="77" t="s">
        <v>422</v>
      </c>
      <c r="GF4061" s="77" t="s">
        <v>155</v>
      </c>
      <c r="GG4061" s="77" t="s">
        <v>457</v>
      </c>
      <c r="GH4061" s="77" t="s">
        <v>488</v>
      </c>
      <c r="GI4061" s="77">
        <v>2021</v>
      </c>
      <c r="GJ4061" s="77" t="s">
        <v>305</v>
      </c>
      <c r="GK4061" s="77">
        <v>409.22373582039489</v>
      </c>
      <c r="GL4061" s="77">
        <v>88.505645999999999</v>
      </c>
      <c r="GM4061" s="77">
        <v>2021</v>
      </c>
      <c r="GN4061" s="77" t="s">
        <v>175</v>
      </c>
      <c r="GO4061" s="77">
        <v>0.13250000000000001</v>
      </c>
      <c r="GP4061" s="77">
        <v>3</v>
      </c>
      <c r="GQ4061" s="77">
        <v>0</v>
      </c>
      <c r="GR4061" s="77" t="s">
        <v>423</v>
      </c>
      <c r="GS4061" s="77">
        <v>0.1527377521613833</v>
      </c>
      <c r="GT4061" s="77">
        <v>62.503913540290867</v>
      </c>
      <c r="GU4061" s="77">
        <v>0.1527377521613833</v>
      </c>
      <c r="GV4061" s="77">
        <v>62.503913540290867</v>
      </c>
      <c r="GW4061" s="77">
        <v>0</v>
      </c>
      <c r="GX4061" s="77">
        <v>0</v>
      </c>
      <c r="GY4061" s="77">
        <v>0</v>
      </c>
      <c r="GZ4061" s="77">
        <v>0</v>
      </c>
    </row>
    <row r="4062" spans="187:208" x14ac:dyDescent="0.25">
      <c r="GE4062" s="77" t="s">
        <v>425</v>
      </c>
      <c r="GF4062" s="77" t="s">
        <v>155</v>
      </c>
      <c r="GG4062" s="77" t="s">
        <v>457</v>
      </c>
      <c r="GH4062" s="77" t="s">
        <v>488</v>
      </c>
      <c r="GI4062" s="77">
        <v>2021</v>
      </c>
      <c r="GJ4062" s="77" t="s">
        <v>301</v>
      </c>
      <c r="GK4062" s="77">
        <v>13469.08781237873</v>
      </c>
      <c r="GL4062" s="77">
        <v>88.505645999999999</v>
      </c>
      <c r="GM4062" s="77">
        <v>2021</v>
      </c>
      <c r="GN4062" s="77" t="s">
        <v>175</v>
      </c>
      <c r="GO4062" s="77">
        <v>5.3000000000000005E-2</v>
      </c>
      <c r="GP4062" s="77">
        <v>3</v>
      </c>
      <c r="GQ4062" s="77">
        <v>0</v>
      </c>
      <c r="GR4062" s="77" t="s">
        <v>423</v>
      </c>
      <c r="GS4062" s="77">
        <v>5.5966209081309407E-2</v>
      </c>
      <c r="GT4062" s="77">
        <v>753.81378464210434</v>
      </c>
      <c r="GU4062" s="77">
        <v>5.5966209081309407E-2</v>
      </c>
      <c r="GV4062" s="77">
        <v>753.81378464210434</v>
      </c>
      <c r="GW4062" s="77">
        <v>0</v>
      </c>
      <c r="GX4062" s="77">
        <v>0</v>
      </c>
      <c r="GY4062" s="77">
        <v>0</v>
      </c>
      <c r="GZ4062" s="77">
        <v>0</v>
      </c>
    </row>
    <row r="4063" spans="187:208" x14ac:dyDescent="0.25">
      <c r="GE4063" s="77" t="s">
        <v>427</v>
      </c>
      <c r="GF4063" s="77" t="s">
        <v>155</v>
      </c>
      <c r="GG4063" s="77" t="s">
        <v>457</v>
      </c>
      <c r="GH4063" s="77" t="s">
        <v>488</v>
      </c>
      <c r="GI4063" s="77">
        <v>2021</v>
      </c>
      <c r="GJ4063" s="77" t="s">
        <v>303</v>
      </c>
      <c r="GK4063" s="77">
        <v>7205.5312760252646</v>
      </c>
      <c r="GL4063" s="77">
        <v>88.505645999999999</v>
      </c>
      <c r="GM4063" s="77">
        <v>2021</v>
      </c>
      <c r="GN4063" s="77" t="s">
        <v>175</v>
      </c>
      <c r="GO4063" s="77">
        <v>5.3000000000000005E-2</v>
      </c>
      <c r="GP4063" s="77">
        <v>3</v>
      </c>
      <c r="GQ4063" s="77">
        <v>0</v>
      </c>
      <c r="GR4063" s="77" t="s">
        <v>423</v>
      </c>
      <c r="GS4063" s="77">
        <v>5.5966209081309407E-2</v>
      </c>
      <c r="GT4063" s="77">
        <v>403.26626993594414</v>
      </c>
      <c r="GU4063" s="77">
        <v>5.5966209081309407E-2</v>
      </c>
      <c r="GV4063" s="77">
        <v>403.26626993594414</v>
      </c>
      <c r="GW4063" s="77">
        <v>0</v>
      </c>
      <c r="GX4063" s="77">
        <v>0</v>
      </c>
      <c r="GY4063" s="77">
        <v>0</v>
      </c>
      <c r="GZ4063" s="77">
        <v>0</v>
      </c>
    </row>
    <row r="4064" spans="187:208" x14ac:dyDescent="0.25">
      <c r="GE4064" s="77" t="s">
        <v>422</v>
      </c>
      <c r="GF4064" s="77" t="s">
        <v>155</v>
      </c>
      <c r="GG4064" s="77" t="s">
        <v>457</v>
      </c>
      <c r="GH4064" s="77" t="s">
        <v>488</v>
      </c>
      <c r="GI4064" s="77">
        <v>2022</v>
      </c>
      <c r="GJ4064" s="77" t="s">
        <v>305</v>
      </c>
      <c r="GK4064" s="77">
        <v>409.22373582039489</v>
      </c>
      <c r="GL4064" s="77">
        <v>88.505645999999999</v>
      </c>
      <c r="GM4064" s="77">
        <v>2022</v>
      </c>
      <c r="GN4064" s="77" t="s">
        <v>175</v>
      </c>
      <c r="GO4064" s="77">
        <v>0.13250000000000001</v>
      </c>
      <c r="GP4064" s="77">
        <v>3</v>
      </c>
      <c r="GQ4064" s="77">
        <v>0</v>
      </c>
      <c r="GR4064" s="77" t="s">
        <v>423</v>
      </c>
      <c r="GS4064" s="77">
        <v>0.1527377521613833</v>
      </c>
      <c r="GT4064" s="77">
        <v>62.503913540290867</v>
      </c>
      <c r="GU4064" s="77">
        <v>0.1527377521613833</v>
      </c>
      <c r="GV4064" s="77">
        <v>62.503913540290867</v>
      </c>
      <c r="GW4064" s="77">
        <v>0.1527377521613833</v>
      </c>
      <c r="GX4064" s="77">
        <v>62.503913540290867</v>
      </c>
      <c r="GY4064" s="77">
        <v>0</v>
      </c>
      <c r="GZ4064" s="77">
        <v>0</v>
      </c>
    </row>
    <row r="4065" spans="187:208" x14ac:dyDescent="0.25">
      <c r="GE4065" s="77" t="s">
        <v>425</v>
      </c>
      <c r="GF4065" s="77" t="s">
        <v>155</v>
      </c>
      <c r="GG4065" s="77" t="s">
        <v>457</v>
      </c>
      <c r="GH4065" s="77" t="s">
        <v>488</v>
      </c>
      <c r="GI4065" s="77">
        <v>2022</v>
      </c>
      <c r="GJ4065" s="77" t="s">
        <v>301</v>
      </c>
      <c r="GK4065" s="77">
        <v>13469.08781237873</v>
      </c>
      <c r="GL4065" s="77">
        <v>88.505645999999999</v>
      </c>
      <c r="GM4065" s="77">
        <v>2022</v>
      </c>
      <c r="GN4065" s="77" t="s">
        <v>175</v>
      </c>
      <c r="GO4065" s="77">
        <v>5.3000000000000005E-2</v>
      </c>
      <c r="GP4065" s="77">
        <v>3</v>
      </c>
      <c r="GQ4065" s="77">
        <v>0</v>
      </c>
      <c r="GR4065" s="77" t="s">
        <v>423</v>
      </c>
      <c r="GS4065" s="77">
        <v>5.5966209081309407E-2</v>
      </c>
      <c r="GT4065" s="77">
        <v>753.81378464210434</v>
      </c>
      <c r="GU4065" s="77">
        <v>5.5966209081309407E-2</v>
      </c>
      <c r="GV4065" s="77">
        <v>753.81378464210434</v>
      </c>
      <c r="GW4065" s="77">
        <v>5.5966209081309407E-2</v>
      </c>
      <c r="GX4065" s="77">
        <v>753.81378464210434</v>
      </c>
      <c r="GY4065" s="77">
        <v>0</v>
      </c>
      <c r="GZ4065" s="77">
        <v>0</v>
      </c>
    </row>
    <row r="4066" spans="187:208" x14ac:dyDescent="0.25">
      <c r="GE4066" s="77" t="s">
        <v>427</v>
      </c>
      <c r="GF4066" s="77" t="s">
        <v>155</v>
      </c>
      <c r="GG4066" s="77" t="s">
        <v>457</v>
      </c>
      <c r="GH4066" s="77" t="s">
        <v>488</v>
      </c>
      <c r="GI4066" s="77">
        <v>2022</v>
      </c>
      <c r="GJ4066" s="77" t="s">
        <v>303</v>
      </c>
      <c r="GK4066" s="77">
        <v>7205.5312760252646</v>
      </c>
      <c r="GL4066" s="77">
        <v>88.505645999999999</v>
      </c>
      <c r="GM4066" s="77">
        <v>2022</v>
      </c>
      <c r="GN4066" s="77" t="s">
        <v>175</v>
      </c>
      <c r="GO4066" s="77">
        <v>5.3000000000000005E-2</v>
      </c>
      <c r="GP4066" s="77">
        <v>3</v>
      </c>
      <c r="GQ4066" s="77">
        <v>0</v>
      </c>
      <c r="GR4066" s="77" t="s">
        <v>423</v>
      </c>
      <c r="GS4066" s="77">
        <v>5.5966209081309407E-2</v>
      </c>
      <c r="GT4066" s="77">
        <v>403.26626993594414</v>
      </c>
      <c r="GU4066" s="77">
        <v>5.5966209081309407E-2</v>
      </c>
      <c r="GV4066" s="77">
        <v>403.26626993594414</v>
      </c>
      <c r="GW4066" s="77">
        <v>5.5966209081309407E-2</v>
      </c>
      <c r="GX4066" s="77">
        <v>403.26626993594414</v>
      </c>
      <c r="GY4066" s="77">
        <v>0</v>
      </c>
      <c r="GZ4066" s="77">
        <v>0</v>
      </c>
    </row>
    <row r="4067" spans="187:208" x14ac:dyDescent="0.25">
      <c r="GE4067" s="77" t="s">
        <v>422</v>
      </c>
      <c r="GF4067" s="77" t="s">
        <v>155</v>
      </c>
      <c r="GG4067" s="77" t="s">
        <v>457</v>
      </c>
      <c r="GH4067" s="77" t="s">
        <v>488</v>
      </c>
      <c r="GI4067" s="77">
        <v>2023</v>
      </c>
      <c r="GJ4067" s="77" t="s">
        <v>305</v>
      </c>
      <c r="GK4067" s="77">
        <v>428.60232122025701</v>
      </c>
      <c r="GL4067" s="77">
        <v>88.505645999999999</v>
      </c>
      <c r="GM4067" s="77">
        <v>2023</v>
      </c>
      <c r="GN4067" s="77" t="s">
        <v>175</v>
      </c>
      <c r="GO4067" s="77">
        <v>0.13250000000000001</v>
      </c>
      <c r="GP4067" s="77">
        <v>3</v>
      </c>
      <c r="GQ4067" s="77">
        <v>0</v>
      </c>
      <c r="GR4067" s="77" t="s">
        <v>423</v>
      </c>
      <c r="GS4067" s="77">
        <v>0</v>
      </c>
      <c r="GT4067" s="77">
        <v>0</v>
      </c>
      <c r="GU4067" s="77">
        <v>0.1527377521613833</v>
      </c>
      <c r="GV4067" s="77">
        <v>65.46375511433321</v>
      </c>
      <c r="GW4067" s="77">
        <v>0.1527377521613833</v>
      </c>
      <c r="GX4067" s="77">
        <v>65.46375511433321</v>
      </c>
      <c r="GY4067" s="77">
        <v>0.1527377521613833</v>
      </c>
      <c r="GZ4067" s="77">
        <v>65.46375511433321</v>
      </c>
    </row>
    <row r="4068" spans="187:208" x14ac:dyDescent="0.25">
      <c r="GE4068" s="77" t="s">
        <v>425</v>
      </c>
      <c r="GF4068" s="77" t="s">
        <v>155</v>
      </c>
      <c r="GG4068" s="77" t="s">
        <v>457</v>
      </c>
      <c r="GH4068" s="77" t="s">
        <v>488</v>
      </c>
      <c r="GI4068" s="77">
        <v>2023</v>
      </c>
      <c r="GJ4068" s="77" t="s">
        <v>301</v>
      </c>
      <c r="GK4068" s="77">
        <v>13939.56097345751</v>
      </c>
      <c r="GL4068" s="77">
        <v>88.505645999999999</v>
      </c>
      <c r="GM4068" s="77">
        <v>2023</v>
      </c>
      <c r="GN4068" s="77" t="s">
        <v>175</v>
      </c>
      <c r="GO4068" s="77">
        <v>5.3000000000000005E-2</v>
      </c>
      <c r="GP4068" s="77">
        <v>3</v>
      </c>
      <c r="GQ4068" s="77">
        <v>0</v>
      </c>
      <c r="GR4068" s="77" t="s">
        <v>423</v>
      </c>
      <c r="GS4068" s="77">
        <v>0</v>
      </c>
      <c r="GT4068" s="77">
        <v>0</v>
      </c>
      <c r="GU4068" s="77">
        <v>5.5966209081309407E-2</v>
      </c>
      <c r="GV4068" s="77">
        <v>780.14438394218394</v>
      </c>
      <c r="GW4068" s="77">
        <v>5.5966209081309407E-2</v>
      </c>
      <c r="GX4068" s="77">
        <v>780.14438394218394</v>
      </c>
      <c r="GY4068" s="77">
        <v>5.5966209081309407E-2</v>
      </c>
      <c r="GZ4068" s="77">
        <v>780.14438394218394</v>
      </c>
    </row>
    <row r="4069" spans="187:208" x14ac:dyDescent="0.25">
      <c r="GE4069" s="77" t="s">
        <v>427</v>
      </c>
      <c r="GF4069" s="77" t="s">
        <v>155</v>
      </c>
      <c r="GG4069" s="77" t="s">
        <v>457</v>
      </c>
      <c r="GH4069" s="77" t="s">
        <v>488</v>
      </c>
      <c r="GI4069" s="77">
        <v>2023</v>
      </c>
      <c r="GJ4069" s="77" t="s">
        <v>303</v>
      </c>
      <c r="GK4069" s="77">
        <v>7467.814819452502</v>
      </c>
      <c r="GL4069" s="77">
        <v>88.505645999999999</v>
      </c>
      <c r="GM4069" s="77">
        <v>2023</v>
      </c>
      <c r="GN4069" s="77" t="s">
        <v>175</v>
      </c>
      <c r="GO4069" s="77">
        <v>5.3000000000000005E-2</v>
      </c>
      <c r="GP4069" s="77">
        <v>3</v>
      </c>
      <c r="GQ4069" s="77">
        <v>0</v>
      </c>
      <c r="GR4069" s="77" t="s">
        <v>423</v>
      </c>
      <c r="GS4069" s="77">
        <v>0</v>
      </c>
      <c r="GT4069" s="77">
        <v>0</v>
      </c>
      <c r="GU4069" s="77">
        <v>5.5966209081309407E-2</v>
      </c>
      <c r="GV4069" s="77">
        <v>417.94528556597959</v>
      </c>
      <c r="GW4069" s="77">
        <v>5.5966209081309407E-2</v>
      </c>
      <c r="GX4069" s="77">
        <v>417.94528556597959</v>
      </c>
      <c r="GY4069" s="77">
        <v>5.5966209081309407E-2</v>
      </c>
      <c r="GZ4069" s="77">
        <v>417.94528556597959</v>
      </c>
    </row>
    <row r="4070" spans="187:208" x14ac:dyDescent="0.25">
      <c r="GE4070" s="77" t="s">
        <v>422</v>
      </c>
      <c r="GF4070" s="77" t="s">
        <v>155</v>
      </c>
      <c r="GG4070" s="77" t="s">
        <v>457</v>
      </c>
      <c r="GH4070" s="77" t="s">
        <v>488</v>
      </c>
      <c r="GI4070" s="77">
        <v>2024</v>
      </c>
      <c r="GJ4070" s="77" t="s">
        <v>305</v>
      </c>
      <c r="GK4070" s="77">
        <v>428.60232122025701</v>
      </c>
      <c r="GL4070" s="77">
        <v>88.505645999999999</v>
      </c>
      <c r="GM4070" s="77">
        <v>2024</v>
      </c>
      <c r="GN4070" s="77" t="s">
        <v>175</v>
      </c>
      <c r="GO4070" s="77">
        <v>0.13250000000000001</v>
      </c>
      <c r="GP4070" s="77">
        <v>3</v>
      </c>
      <c r="GQ4070" s="77">
        <v>0</v>
      </c>
      <c r="GR4070" s="77" t="s">
        <v>423</v>
      </c>
      <c r="GS4070" s="77">
        <v>0</v>
      </c>
      <c r="GT4070" s="77">
        <v>0</v>
      </c>
      <c r="GU4070" s="77">
        <v>0</v>
      </c>
      <c r="GV4070" s="77">
        <v>0</v>
      </c>
      <c r="GW4070" s="77">
        <v>0.1527377521613833</v>
      </c>
      <c r="GX4070" s="77">
        <v>65.46375511433321</v>
      </c>
      <c r="GY4070" s="77">
        <v>0.1527377521613833</v>
      </c>
      <c r="GZ4070" s="77">
        <v>65.46375511433321</v>
      </c>
    </row>
    <row r="4071" spans="187:208" x14ac:dyDescent="0.25">
      <c r="GE4071" s="77" t="s">
        <v>425</v>
      </c>
      <c r="GF4071" s="77" t="s">
        <v>155</v>
      </c>
      <c r="GG4071" s="77" t="s">
        <v>457</v>
      </c>
      <c r="GH4071" s="77" t="s">
        <v>488</v>
      </c>
      <c r="GI4071" s="77">
        <v>2024</v>
      </c>
      <c r="GJ4071" s="77" t="s">
        <v>301</v>
      </c>
      <c r="GK4071" s="77">
        <v>13939.56097345751</v>
      </c>
      <c r="GL4071" s="77">
        <v>88.505645999999999</v>
      </c>
      <c r="GM4071" s="77">
        <v>2024</v>
      </c>
      <c r="GN4071" s="77" t="s">
        <v>175</v>
      </c>
      <c r="GO4071" s="77">
        <v>5.3000000000000005E-2</v>
      </c>
      <c r="GP4071" s="77">
        <v>3</v>
      </c>
      <c r="GQ4071" s="77">
        <v>0</v>
      </c>
      <c r="GR4071" s="77" t="s">
        <v>423</v>
      </c>
      <c r="GS4071" s="77">
        <v>0</v>
      </c>
      <c r="GT4071" s="77">
        <v>0</v>
      </c>
      <c r="GU4071" s="77">
        <v>0</v>
      </c>
      <c r="GV4071" s="77">
        <v>0</v>
      </c>
      <c r="GW4071" s="77">
        <v>5.5966209081309407E-2</v>
      </c>
      <c r="GX4071" s="77">
        <v>780.14438394218394</v>
      </c>
      <c r="GY4071" s="77">
        <v>5.5966209081309407E-2</v>
      </c>
      <c r="GZ4071" s="77">
        <v>780.14438394218394</v>
      </c>
    </row>
    <row r="4072" spans="187:208" x14ac:dyDescent="0.25">
      <c r="GE4072" s="77" t="s">
        <v>427</v>
      </c>
      <c r="GF4072" s="77" t="s">
        <v>155</v>
      </c>
      <c r="GG4072" s="77" t="s">
        <v>457</v>
      </c>
      <c r="GH4072" s="77" t="s">
        <v>488</v>
      </c>
      <c r="GI4072" s="77">
        <v>2024</v>
      </c>
      <c r="GJ4072" s="77" t="s">
        <v>303</v>
      </c>
      <c r="GK4072" s="77">
        <v>7467.814819452502</v>
      </c>
      <c r="GL4072" s="77">
        <v>88.505645999999999</v>
      </c>
      <c r="GM4072" s="77">
        <v>2024</v>
      </c>
      <c r="GN4072" s="77" t="s">
        <v>175</v>
      </c>
      <c r="GO4072" s="77">
        <v>5.3000000000000005E-2</v>
      </c>
      <c r="GP4072" s="77">
        <v>3</v>
      </c>
      <c r="GQ4072" s="77">
        <v>0</v>
      </c>
      <c r="GR4072" s="77" t="s">
        <v>423</v>
      </c>
      <c r="GS4072" s="77">
        <v>0</v>
      </c>
      <c r="GT4072" s="77">
        <v>0</v>
      </c>
      <c r="GU4072" s="77">
        <v>0</v>
      </c>
      <c r="GV4072" s="77">
        <v>0</v>
      </c>
      <c r="GW4072" s="77">
        <v>5.5966209081309407E-2</v>
      </c>
      <c r="GX4072" s="77">
        <v>417.94528556597959</v>
      </c>
      <c r="GY4072" s="77">
        <v>5.5966209081309407E-2</v>
      </c>
      <c r="GZ4072" s="77">
        <v>417.94528556597959</v>
      </c>
    </row>
    <row r="4073" spans="187:208" x14ac:dyDescent="0.25">
      <c r="GE4073" s="77" t="s">
        <v>422</v>
      </c>
      <c r="GF4073" s="77" t="s">
        <v>155</v>
      </c>
      <c r="GG4073" s="77" t="s">
        <v>457</v>
      </c>
      <c r="GH4073" s="77" t="s">
        <v>488</v>
      </c>
      <c r="GI4073" s="77">
        <v>2025</v>
      </c>
      <c r="GJ4073" s="77" t="s">
        <v>305</v>
      </c>
      <c r="GK4073" s="77">
        <v>428.60232122025701</v>
      </c>
      <c r="GL4073" s="77">
        <v>88.505645999999999</v>
      </c>
      <c r="GM4073" s="77">
        <v>2025</v>
      </c>
      <c r="GN4073" s="77" t="s">
        <v>175</v>
      </c>
      <c r="GO4073" s="77">
        <v>0.13250000000000001</v>
      </c>
      <c r="GP4073" s="77">
        <v>3</v>
      </c>
      <c r="GQ4073" s="77">
        <v>0</v>
      </c>
      <c r="GR4073" s="77" t="s">
        <v>423</v>
      </c>
      <c r="GS4073" s="77">
        <v>0</v>
      </c>
      <c r="GT4073" s="77">
        <v>0</v>
      </c>
      <c r="GU4073" s="77">
        <v>0</v>
      </c>
      <c r="GV4073" s="77">
        <v>0</v>
      </c>
      <c r="GW4073" s="77">
        <v>0</v>
      </c>
      <c r="GX4073" s="77">
        <v>0</v>
      </c>
      <c r="GY4073" s="77">
        <v>0.1527377521613833</v>
      </c>
      <c r="GZ4073" s="77">
        <v>65.46375511433321</v>
      </c>
    </row>
    <row r="4074" spans="187:208" x14ac:dyDescent="0.25">
      <c r="GE4074" s="77" t="s">
        <v>425</v>
      </c>
      <c r="GF4074" s="77" t="s">
        <v>155</v>
      </c>
      <c r="GG4074" s="77" t="s">
        <v>457</v>
      </c>
      <c r="GH4074" s="77" t="s">
        <v>488</v>
      </c>
      <c r="GI4074" s="77">
        <v>2025</v>
      </c>
      <c r="GJ4074" s="77" t="s">
        <v>301</v>
      </c>
      <c r="GK4074" s="77">
        <v>13939.56097345751</v>
      </c>
      <c r="GL4074" s="77">
        <v>88.505645999999999</v>
      </c>
      <c r="GM4074" s="77">
        <v>2025</v>
      </c>
      <c r="GN4074" s="77" t="s">
        <v>175</v>
      </c>
      <c r="GO4074" s="77">
        <v>5.3000000000000005E-2</v>
      </c>
      <c r="GP4074" s="77">
        <v>3</v>
      </c>
      <c r="GQ4074" s="77">
        <v>0</v>
      </c>
      <c r="GR4074" s="77" t="s">
        <v>423</v>
      </c>
      <c r="GS4074" s="77">
        <v>0</v>
      </c>
      <c r="GT4074" s="77">
        <v>0</v>
      </c>
      <c r="GU4074" s="77">
        <v>0</v>
      </c>
      <c r="GV4074" s="77">
        <v>0</v>
      </c>
      <c r="GW4074" s="77">
        <v>0</v>
      </c>
      <c r="GX4074" s="77">
        <v>0</v>
      </c>
      <c r="GY4074" s="77">
        <v>5.5966209081309407E-2</v>
      </c>
      <c r="GZ4074" s="77">
        <v>780.14438394218394</v>
      </c>
    </row>
    <row r="4075" spans="187:208" x14ac:dyDescent="0.25">
      <c r="GE4075" s="77" t="s">
        <v>427</v>
      </c>
      <c r="GF4075" s="77" t="s">
        <v>155</v>
      </c>
      <c r="GG4075" s="77" t="s">
        <v>457</v>
      </c>
      <c r="GH4075" s="77" t="s">
        <v>488</v>
      </c>
      <c r="GI4075" s="77">
        <v>2025</v>
      </c>
      <c r="GJ4075" s="77" t="s">
        <v>303</v>
      </c>
      <c r="GK4075" s="77">
        <v>7467.814819452502</v>
      </c>
      <c r="GL4075" s="77">
        <v>88.505645999999999</v>
      </c>
      <c r="GM4075" s="77">
        <v>2025</v>
      </c>
      <c r="GN4075" s="77" t="s">
        <v>175</v>
      </c>
      <c r="GO4075" s="77">
        <v>5.3000000000000005E-2</v>
      </c>
      <c r="GP4075" s="77">
        <v>3</v>
      </c>
      <c r="GQ4075" s="77">
        <v>0</v>
      </c>
      <c r="GR4075" s="77" t="s">
        <v>423</v>
      </c>
      <c r="GS4075" s="77">
        <v>0</v>
      </c>
      <c r="GT4075" s="77">
        <v>0</v>
      </c>
      <c r="GU4075" s="77">
        <v>0</v>
      </c>
      <c r="GV4075" s="77">
        <v>0</v>
      </c>
      <c r="GW4075" s="77">
        <v>0</v>
      </c>
      <c r="GX4075" s="77">
        <v>0</v>
      </c>
      <c r="GY4075" s="77">
        <v>5.5966209081309407E-2</v>
      </c>
      <c r="GZ4075" s="77">
        <v>417.94528556597959</v>
      </c>
    </row>
    <row r="4076" spans="187:208" x14ac:dyDescent="0.25">
      <c r="GE4076" s="77" t="s">
        <v>422</v>
      </c>
      <c r="GF4076" s="77" t="s">
        <v>155</v>
      </c>
      <c r="GG4076" s="77" t="s">
        <v>458</v>
      </c>
      <c r="GH4076" s="77" t="s">
        <v>300</v>
      </c>
      <c r="GI4076" s="77">
        <v>2021</v>
      </c>
      <c r="GJ4076" s="77" t="s">
        <v>305</v>
      </c>
      <c r="GK4076" s="77">
        <v>222.22942162789411</v>
      </c>
      <c r="GL4076" s="77">
        <v>88.424520000000001</v>
      </c>
      <c r="GM4076" s="77">
        <v>2021</v>
      </c>
      <c r="GN4076" s="77" t="s">
        <v>175</v>
      </c>
      <c r="GO4076" s="77">
        <v>0.13250000000000001</v>
      </c>
      <c r="GP4076" s="77">
        <v>3</v>
      </c>
      <c r="GQ4076" s="77">
        <v>0</v>
      </c>
      <c r="GR4076" s="77" t="s">
        <v>423</v>
      </c>
      <c r="GS4076" s="77">
        <v>0.1527377521613833</v>
      </c>
      <c r="GT4076" s="77">
        <v>33.942822323568848</v>
      </c>
      <c r="GU4076" s="77">
        <v>0.1527377521613833</v>
      </c>
      <c r="GV4076" s="77">
        <v>33.942822323568848</v>
      </c>
      <c r="GW4076" s="77">
        <v>0</v>
      </c>
      <c r="GX4076" s="77">
        <v>0</v>
      </c>
      <c r="GY4076" s="77">
        <v>0</v>
      </c>
      <c r="GZ4076" s="77">
        <v>0</v>
      </c>
    </row>
    <row r="4077" spans="187:208" x14ac:dyDescent="0.25">
      <c r="GE4077" s="77" t="s">
        <v>425</v>
      </c>
      <c r="GF4077" s="77" t="s">
        <v>155</v>
      </c>
      <c r="GG4077" s="77" t="s">
        <v>458</v>
      </c>
      <c r="GH4077" s="77" t="s">
        <v>300</v>
      </c>
      <c r="GI4077" s="77">
        <v>2021</v>
      </c>
      <c r="GJ4077" s="77" t="s">
        <v>301</v>
      </c>
      <c r="GK4077" s="77">
        <v>8585.7228092503974</v>
      </c>
      <c r="GL4077" s="77">
        <v>88.424520000000001</v>
      </c>
      <c r="GM4077" s="77">
        <v>2021</v>
      </c>
      <c r="GN4077" s="77" t="s">
        <v>175</v>
      </c>
      <c r="GO4077" s="77">
        <v>5.3000000000000005E-2</v>
      </c>
      <c r="GP4077" s="77">
        <v>3</v>
      </c>
      <c r="GQ4077" s="77">
        <v>0</v>
      </c>
      <c r="GR4077" s="77" t="s">
        <v>423</v>
      </c>
      <c r="GS4077" s="77">
        <v>5.5966209081309407E-2</v>
      </c>
      <c r="GT4077" s="77">
        <v>480.51035785667489</v>
      </c>
      <c r="GU4077" s="77">
        <v>5.5966209081309407E-2</v>
      </c>
      <c r="GV4077" s="77">
        <v>480.51035785667489</v>
      </c>
      <c r="GW4077" s="77">
        <v>0</v>
      </c>
      <c r="GX4077" s="77">
        <v>0</v>
      </c>
      <c r="GY4077" s="77">
        <v>0</v>
      </c>
      <c r="GZ4077" s="77">
        <v>0</v>
      </c>
    </row>
    <row r="4078" spans="187:208" x14ac:dyDescent="0.25">
      <c r="GE4078" s="77" t="s">
        <v>427</v>
      </c>
      <c r="GF4078" s="77" t="s">
        <v>155</v>
      </c>
      <c r="GG4078" s="77" t="s">
        <v>458</v>
      </c>
      <c r="GH4078" s="77" t="s">
        <v>300</v>
      </c>
      <c r="GI4078" s="77">
        <v>2021</v>
      </c>
      <c r="GJ4078" s="77" t="s">
        <v>303</v>
      </c>
      <c r="GK4078" s="77">
        <v>5338.1784104582703</v>
      </c>
      <c r="GL4078" s="77">
        <v>88.424520000000001</v>
      </c>
      <c r="GM4078" s="77">
        <v>2021</v>
      </c>
      <c r="GN4078" s="77" t="s">
        <v>175</v>
      </c>
      <c r="GO4078" s="77">
        <v>5.3000000000000005E-2</v>
      </c>
      <c r="GP4078" s="77">
        <v>3</v>
      </c>
      <c r="GQ4078" s="77">
        <v>0</v>
      </c>
      <c r="GR4078" s="77" t="s">
        <v>423</v>
      </c>
      <c r="GS4078" s="77">
        <v>5.5966209081309407E-2</v>
      </c>
      <c r="GT4078" s="77">
        <v>298.75760903303944</v>
      </c>
      <c r="GU4078" s="77">
        <v>5.5966209081309407E-2</v>
      </c>
      <c r="GV4078" s="77">
        <v>298.75760903303944</v>
      </c>
      <c r="GW4078" s="77">
        <v>0</v>
      </c>
      <c r="GX4078" s="77">
        <v>0</v>
      </c>
      <c r="GY4078" s="77">
        <v>0</v>
      </c>
      <c r="GZ4078" s="77">
        <v>0</v>
      </c>
    </row>
    <row r="4079" spans="187:208" x14ac:dyDescent="0.25">
      <c r="GE4079" s="77" t="s">
        <v>422</v>
      </c>
      <c r="GF4079" s="77" t="s">
        <v>155</v>
      </c>
      <c r="GG4079" s="77" t="s">
        <v>458</v>
      </c>
      <c r="GH4079" s="77" t="s">
        <v>300</v>
      </c>
      <c r="GI4079" s="77">
        <v>2022</v>
      </c>
      <c r="GJ4079" s="77" t="s">
        <v>305</v>
      </c>
      <c r="GK4079" s="77">
        <v>222.22942162789411</v>
      </c>
      <c r="GL4079" s="77">
        <v>88.424520000000001</v>
      </c>
      <c r="GM4079" s="77">
        <v>2022</v>
      </c>
      <c r="GN4079" s="77" t="s">
        <v>175</v>
      </c>
      <c r="GO4079" s="77">
        <v>0.13250000000000001</v>
      </c>
      <c r="GP4079" s="77">
        <v>3</v>
      </c>
      <c r="GQ4079" s="77">
        <v>0</v>
      </c>
      <c r="GR4079" s="77" t="s">
        <v>423</v>
      </c>
      <c r="GS4079" s="77">
        <v>0.1527377521613833</v>
      </c>
      <c r="GT4079" s="77">
        <v>33.942822323568848</v>
      </c>
      <c r="GU4079" s="77">
        <v>0.1527377521613833</v>
      </c>
      <c r="GV4079" s="77">
        <v>33.942822323568848</v>
      </c>
      <c r="GW4079" s="77">
        <v>0.1527377521613833</v>
      </c>
      <c r="GX4079" s="77">
        <v>33.942822323568848</v>
      </c>
      <c r="GY4079" s="77">
        <v>0</v>
      </c>
      <c r="GZ4079" s="77">
        <v>0</v>
      </c>
    </row>
    <row r="4080" spans="187:208" x14ac:dyDescent="0.25">
      <c r="GE4080" s="77" t="s">
        <v>425</v>
      </c>
      <c r="GF4080" s="77" t="s">
        <v>155</v>
      </c>
      <c r="GG4080" s="77" t="s">
        <v>458</v>
      </c>
      <c r="GH4080" s="77" t="s">
        <v>300</v>
      </c>
      <c r="GI4080" s="77">
        <v>2022</v>
      </c>
      <c r="GJ4080" s="77" t="s">
        <v>301</v>
      </c>
      <c r="GK4080" s="77">
        <v>8585.7228092503974</v>
      </c>
      <c r="GL4080" s="77">
        <v>88.424520000000001</v>
      </c>
      <c r="GM4080" s="77">
        <v>2022</v>
      </c>
      <c r="GN4080" s="77" t="s">
        <v>175</v>
      </c>
      <c r="GO4080" s="77">
        <v>5.3000000000000005E-2</v>
      </c>
      <c r="GP4080" s="77">
        <v>3</v>
      </c>
      <c r="GQ4080" s="77">
        <v>0</v>
      </c>
      <c r="GR4080" s="77" t="s">
        <v>423</v>
      </c>
      <c r="GS4080" s="77">
        <v>5.5966209081309407E-2</v>
      </c>
      <c r="GT4080" s="77">
        <v>480.51035785667489</v>
      </c>
      <c r="GU4080" s="77">
        <v>5.5966209081309407E-2</v>
      </c>
      <c r="GV4080" s="77">
        <v>480.51035785667489</v>
      </c>
      <c r="GW4080" s="77">
        <v>5.5966209081309407E-2</v>
      </c>
      <c r="GX4080" s="77">
        <v>480.51035785667489</v>
      </c>
      <c r="GY4080" s="77">
        <v>0</v>
      </c>
      <c r="GZ4080" s="77">
        <v>0</v>
      </c>
    </row>
    <row r="4081" spans="187:208" x14ac:dyDescent="0.25">
      <c r="GE4081" s="77" t="s">
        <v>427</v>
      </c>
      <c r="GF4081" s="77" t="s">
        <v>155</v>
      </c>
      <c r="GG4081" s="77" t="s">
        <v>458</v>
      </c>
      <c r="GH4081" s="77" t="s">
        <v>300</v>
      </c>
      <c r="GI4081" s="77">
        <v>2022</v>
      </c>
      <c r="GJ4081" s="77" t="s">
        <v>303</v>
      </c>
      <c r="GK4081" s="77">
        <v>5338.1784104582703</v>
      </c>
      <c r="GL4081" s="77">
        <v>88.424520000000001</v>
      </c>
      <c r="GM4081" s="77">
        <v>2022</v>
      </c>
      <c r="GN4081" s="77" t="s">
        <v>175</v>
      </c>
      <c r="GO4081" s="77">
        <v>5.3000000000000005E-2</v>
      </c>
      <c r="GP4081" s="77">
        <v>3</v>
      </c>
      <c r="GQ4081" s="77">
        <v>0</v>
      </c>
      <c r="GR4081" s="77" t="s">
        <v>423</v>
      </c>
      <c r="GS4081" s="77">
        <v>5.5966209081309407E-2</v>
      </c>
      <c r="GT4081" s="77">
        <v>298.75760903303944</v>
      </c>
      <c r="GU4081" s="77">
        <v>5.5966209081309407E-2</v>
      </c>
      <c r="GV4081" s="77">
        <v>298.75760903303944</v>
      </c>
      <c r="GW4081" s="77">
        <v>5.5966209081309407E-2</v>
      </c>
      <c r="GX4081" s="77">
        <v>298.75760903303944</v>
      </c>
      <c r="GY4081" s="77">
        <v>0</v>
      </c>
      <c r="GZ4081" s="77">
        <v>0</v>
      </c>
    </row>
    <row r="4082" spans="187:208" x14ac:dyDescent="0.25">
      <c r="GE4082" s="77" t="s">
        <v>422</v>
      </c>
      <c r="GF4082" s="77" t="s">
        <v>155</v>
      </c>
      <c r="GG4082" s="77" t="s">
        <v>458</v>
      </c>
      <c r="GH4082" s="77" t="s">
        <v>300</v>
      </c>
      <c r="GI4082" s="77">
        <v>2023</v>
      </c>
      <c r="GJ4082" s="77" t="s">
        <v>305</v>
      </c>
      <c r="GK4082" s="77">
        <v>233.2300768080058</v>
      </c>
      <c r="GL4082" s="77">
        <v>88.424520000000001</v>
      </c>
      <c r="GM4082" s="77">
        <v>2023</v>
      </c>
      <c r="GN4082" s="77" t="s">
        <v>175</v>
      </c>
      <c r="GO4082" s="77">
        <v>0.13250000000000001</v>
      </c>
      <c r="GP4082" s="77">
        <v>3</v>
      </c>
      <c r="GQ4082" s="77">
        <v>0</v>
      </c>
      <c r="GR4082" s="77" t="s">
        <v>423</v>
      </c>
      <c r="GS4082" s="77">
        <v>0</v>
      </c>
      <c r="GT4082" s="77">
        <v>0</v>
      </c>
      <c r="GU4082" s="77">
        <v>0.1527377521613833</v>
      </c>
      <c r="GV4082" s="77">
        <v>35.623037668081579</v>
      </c>
      <c r="GW4082" s="77">
        <v>0.1527377521613833</v>
      </c>
      <c r="GX4082" s="77">
        <v>35.623037668081579</v>
      </c>
      <c r="GY4082" s="77">
        <v>0.1527377521613833</v>
      </c>
      <c r="GZ4082" s="77">
        <v>35.623037668081579</v>
      </c>
    </row>
    <row r="4083" spans="187:208" x14ac:dyDescent="0.25">
      <c r="GE4083" s="77" t="s">
        <v>425</v>
      </c>
      <c r="GF4083" s="77" t="s">
        <v>155</v>
      </c>
      <c r="GG4083" s="77" t="s">
        <v>458</v>
      </c>
      <c r="GH4083" s="77" t="s">
        <v>300</v>
      </c>
      <c r="GI4083" s="77">
        <v>2023</v>
      </c>
      <c r="GJ4083" s="77" t="s">
        <v>301</v>
      </c>
      <c r="GK4083" s="77">
        <v>8896.5159934311359</v>
      </c>
      <c r="GL4083" s="77">
        <v>88.424520000000001</v>
      </c>
      <c r="GM4083" s="77">
        <v>2023</v>
      </c>
      <c r="GN4083" s="77" t="s">
        <v>175</v>
      </c>
      <c r="GO4083" s="77">
        <v>5.3000000000000005E-2</v>
      </c>
      <c r="GP4083" s="77">
        <v>3</v>
      </c>
      <c r="GQ4083" s="77">
        <v>0</v>
      </c>
      <c r="GR4083" s="77" t="s">
        <v>423</v>
      </c>
      <c r="GS4083" s="77">
        <v>0</v>
      </c>
      <c r="GT4083" s="77">
        <v>0</v>
      </c>
      <c r="GU4083" s="77">
        <v>5.5966209081309407E-2</v>
      </c>
      <c r="GV4083" s="77">
        <v>497.90427418358001</v>
      </c>
      <c r="GW4083" s="77">
        <v>5.5966209081309407E-2</v>
      </c>
      <c r="GX4083" s="77">
        <v>497.90427418358001</v>
      </c>
      <c r="GY4083" s="77">
        <v>5.5966209081309407E-2</v>
      </c>
      <c r="GZ4083" s="77">
        <v>497.90427418358001</v>
      </c>
    </row>
    <row r="4084" spans="187:208" x14ac:dyDescent="0.25">
      <c r="GE4084" s="77" t="s">
        <v>427</v>
      </c>
      <c r="GF4084" s="77" t="s">
        <v>155</v>
      </c>
      <c r="GG4084" s="77" t="s">
        <v>458</v>
      </c>
      <c r="GH4084" s="77" t="s">
        <v>300</v>
      </c>
      <c r="GI4084" s="77">
        <v>2023</v>
      </c>
      <c r="GJ4084" s="77" t="s">
        <v>303</v>
      </c>
      <c r="GK4084" s="77">
        <v>5534.8914862016754</v>
      </c>
      <c r="GL4084" s="77">
        <v>88.424520000000001</v>
      </c>
      <c r="GM4084" s="77">
        <v>2023</v>
      </c>
      <c r="GN4084" s="77" t="s">
        <v>175</v>
      </c>
      <c r="GO4084" s="77">
        <v>5.3000000000000005E-2</v>
      </c>
      <c r="GP4084" s="77">
        <v>3</v>
      </c>
      <c r="GQ4084" s="77">
        <v>0</v>
      </c>
      <c r="GR4084" s="77" t="s">
        <v>423</v>
      </c>
      <c r="GS4084" s="77">
        <v>0</v>
      </c>
      <c r="GT4084" s="77">
        <v>0</v>
      </c>
      <c r="GU4084" s="77">
        <v>5.5966209081309407E-2</v>
      </c>
      <c r="GV4084" s="77">
        <v>309.76689415912233</v>
      </c>
      <c r="GW4084" s="77">
        <v>5.5966209081309407E-2</v>
      </c>
      <c r="GX4084" s="77">
        <v>309.76689415912233</v>
      </c>
      <c r="GY4084" s="77">
        <v>5.5966209081309407E-2</v>
      </c>
      <c r="GZ4084" s="77">
        <v>309.76689415912233</v>
      </c>
    </row>
    <row r="4085" spans="187:208" x14ac:dyDescent="0.25">
      <c r="GE4085" s="77" t="s">
        <v>422</v>
      </c>
      <c r="GF4085" s="77" t="s">
        <v>155</v>
      </c>
      <c r="GG4085" s="77" t="s">
        <v>458</v>
      </c>
      <c r="GH4085" s="77" t="s">
        <v>300</v>
      </c>
      <c r="GI4085" s="77">
        <v>2024</v>
      </c>
      <c r="GJ4085" s="77" t="s">
        <v>305</v>
      </c>
      <c r="GK4085" s="77">
        <v>233.2300768080058</v>
      </c>
      <c r="GL4085" s="77">
        <v>88.424520000000001</v>
      </c>
      <c r="GM4085" s="77">
        <v>2024</v>
      </c>
      <c r="GN4085" s="77" t="s">
        <v>175</v>
      </c>
      <c r="GO4085" s="77">
        <v>0.13250000000000001</v>
      </c>
      <c r="GP4085" s="77">
        <v>3</v>
      </c>
      <c r="GQ4085" s="77">
        <v>0</v>
      </c>
      <c r="GR4085" s="77" t="s">
        <v>423</v>
      </c>
      <c r="GS4085" s="77">
        <v>0</v>
      </c>
      <c r="GT4085" s="77">
        <v>0</v>
      </c>
      <c r="GU4085" s="77">
        <v>0</v>
      </c>
      <c r="GV4085" s="77">
        <v>0</v>
      </c>
      <c r="GW4085" s="77">
        <v>0.1527377521613833</v>
      </c>
      <c r="GX4085" s="77">
        <v>35.623037668081579</v>
      </c>
      <c r="GY4085" s="77">
        <v>0.1527377521613833</v>
      </c>
      <c r="GZ4085" s="77">
        <v>35.623037668081579</v>
      </c>
    </row>
    <row r="4086" spans="187:208" x14ac:dyDescent="0.25">
      <c r="GE4086" s="77" t="s">
        <v>425</v>
      </c>
      <c r="GF4086" s="77" t="s">
        <v>155</v>
      </c>
      <c r="GG4086" s="77" t="s">
        <v>458</v>
      </c>
      <c r="GH4086" s="77" t="s">
        <v>300</v>
      </c>
      <c r="GI4086" s="77">
        <v>2024</v>
      </c>
      <c r="GJ4086" s="77" t="s">
        <v>301</v>
      </c>
      <c r="GK4086" s="77">
        <v>8896.5159934311359</v>
      </c>
      <c r="GL4086" s="77">
        <v>88.424520000000001</v>
      </c>
      <c r="GM4086" s="77">
        <v>2024</v>
      </c>
      <c r="GN4086" s="77" t="s">
        <v>175</v>
      </c>
      <c r="GO4086" s="77">
        <v>5.3000000000000005E-2</v>
      </c>
      <c r="GP4086" s="77">
        <v>3</v>
      </c>
      <c r="GQ4086" s="77">
        <v>0</v>
      </c>
      <c r="GR4086" s="77" t="s">
        <v>423</v>
      </c>
      <c r="GS4086" s="77">
        <v>0</v>
      </c>
      <c r="GT4086" s="77">
        <v>0</v>
      </c>
      <c r="GU4086" s="77">
        <v>0</v>
      </c>
      <c r="GV4086" s="77">
        <v>0</v>
      </c>
      <c r="GW4086" s="77">
        <v>5.5966209081309407E-2</v>
      </c>
      <c r="GX4086" s="77">
        <v>497.90427418358001</v>
      </c>
      <c r="GY4086" s="77">
        <v>5.5966209081309407E-2</v>
      </c>
      <c r="GZ4086" s="77">
        <v>497.90427418358001</v>
      </c>
    </row>
    <row r="4087" spans="187:208" x14ac:dyDescent="0.25">
      <c r="GE4087" s="77" t="s">
        <v>427</v>
      </c>
      <c r="GF4087" s="77" t="s">
        <v>155</v>
      </c>
      <c r="GG4087" s="77" t="s">
        <v>458</v>
      </c>
      <c r="GH4087" s="77" t="s">
        <v>300</v>
      </c>
      <c r="GI4087" s="77">
        <v>2024</v>
      </c>
      <c r="GJ4087" s="77" t="s">
        <v>303</v>
      </c>
      <c r="GK4087" s="77">
        <v>5534.8914862016754</v>
      </c>
      <c r="GL4087" s="77">
        <v>88.424520000000001</v>
      </c>
      <c r="GM4087" s="77">
        <v>2024</v>
      </c>
      <c r="GN4087" s="77" t="s">
        <v>175</v>
      </c>
      <c r="GO4087" s="77">
        <v>5.3000000000000005E-2</v>
      </c>
      <c r="GP4087" s="77">
        <v>3</v>
      </c>
      <c r="GQ4087" s="77">
        <v>0</v>
      </c>
      <c r="GR4087" s="77" t="s">
        <v>423</v>
      </c>
      <c r="GS4087" s="77">
        <v>0</v>
      </c>
      <c r="GT4087" s="77">
        <v>0</v>
      </c>
      <c r="GU4087" s="77">
        <v>0</v>
      </c>
      <c r="GV4087" s="77">
        <v>0</v>
      </c>
      <c r="GW4087" s="77">
        <v>5.5966209081309407E-2</v>
      </c>
      <c r="GX4087" s="77">
        <v>309.76689415912233</v>
      </c>
      <c r="GY4087" s="77">
        <v>5.5966209081309407E-2</v>
      </c>
      <c r="GZ4087" s="77">
        <v>309.76689415912233</v>
      </c>
    </row>
    <row r="4088" spans="187:208" x14ac:dyDescent="0.25">
      <c r="GE4088" s="77" t="s">
        <v>422</v>
      </c>
      <c r="GF4088" s="77" t="s">
        <v>155</v>
      </c>
      <c r="GG4088" s="77" t="s">
        <v>458</v>
      </c>
      <c r="GH4088" s="77" t="s">
        <v>300</v>
      </c>
      <c r="GI4088" s="77">
        <v>2025</v>
      </c>
      <c r="GJ4088" s="77" t="s">
        <v>305</v>
      </c>
      <c r="GK4088" s="77">
        <v>233.2300768080058</v>
      </c>
      <c r="GL4088" s="77">
        <v>88.424520000000001</v>
      </c>
      <c r="GM4088" s="77">
        <v>2025</v>
      </c>
      <c r="GN4088" s="77" t="s">
        <v>175</v>
      </c>
      <c r="GO4088" s="77">
        <v>0.13250000000000001</v>
      </c>
      <c r="GP4088" s="77">
        <v>3</v>
      </c>
      <c r="GQ4088" s="77">
        <v>0</v>
      </c>
      <c r="GR4088" s="77" t="s">
        <v>423</v>
      </c>
      <c r="GS4088" s="77">
        <v>0</v>
      </c>
      <c r="GT4088" s="77">
        <v>0</v>
      </c>
      <c r="GU4088" s="77">
        <v>0</v>
      </c>
      <c r="GV4088" s="77">
        <v>0</v>
      </c>
      <c r="GW4088" s="77">
        <v>0</v>
      </c>
      <c r="GX4088" s="77">
        <v>0</v>
      </c>
      <c r="GY4088" s="77">
        <v>0.1527377521613833</v>
      </c>
      <c r="GZ4088" s="77">
        <v>35.623037668081579</v>
      </c>
    </row>
    <row r="4089" spans="187:208" x14ac:dyDescent="0.25">
      <c r="GE4089" s="77" t="s">
        <v>425</v>
      </c>
      <c r="GF4089" s="77" t="s">
        <v>155</v>
      </c>
      <c r="GG4089" s="77" t="s">
        <v>458</v>
      </c>
      <c r="GH4089" s="77" t="s">
        <v>300</v>
      </c>
      <c r="GI4089" s="77">
        <v>2025</v>
      </c>
      <c r="GJ4089" s="77" t="s">
        <v>301</v>
      </c>
      <c r="GK4089" s="77">
        <v>8896.5159934311359</v>
      </c>
      <c r="GL4089" s="77">
        <v>88.424520000000001</v>
      </c>
      <c r="GM4089" s="77">
        <v>2025</v>
      </c>
      <c r="GN4089" s="77" t="s">
        <v>175</v>
      </c>
      <c r="GO4089" s="77">
        <v>5.3000000000000005E-2</v>
      </c>
      <c r="GP4089" s="77">
        <v>3</v>
      </c>
      <c r="GQ4089" s="77">
        <v>0</v>
      </c>
      <c r="GR4089" s="77" t="s">
        <v>423</v>
      </c>
      <c r="GS4089" s="77">
        <v>0</v>
      </c>
      <c r="GT4089" s="77">
        <v>0</v>
      </c>
      <c r="GU4089" s="77">
        <v>0</v>
      </c>
      <c r="GV4089" s="77">
        <v>0</v>
      </c>
      <c r="GW4089" s="77">
        <v>0</v>
      </c>
      <c r="GX4089" s="77">
        <v>0</v>
      </c>
      <c r="GY4089" s="77">
        <v>5.5966209081309407E-2</v>
      </c>
      <c r="GZ4089" s="77">
        <v>497.90427418358001</v>
      </c>
    </row>
    <row r="4090" spans="187:208" x14ac:dyDescent="0.25">
      <c r="GE4090" s="77" t="s">
        <v>427</v>
      </c>
      <c r="GF4090" s="77" t="s">
        <v>155</v>
      </c>
      <c r="GG4090" s="77" t="s">
        <v>458</v>
      </c>
      <c r="GH4090" s="77" t="s">
        <v>300</v>
      </c>
      <c r="GI4090" s="77">
        <v>2025</v>
      </c>
      <c r="GJ4090" s="77" t="s">
        <v>303</v>
      </c>
      <c r="GK4090" s="77">
        <v>5534.8914862016754</v>
      </c>
      <c r="GL4090" s="77">
        <v>88.424520000000001</v>
      </c>
      <c r="GM4090" s="77">
        <v>2025</v>
      </c>
      <c r="GN4090" s="77" t="s">
        <v>175</v>
      </c>
      <c r="GO4090" s="77">
        <v>5.3000000000000005E-2</v>
      </c>
      <c r="GP4090" s="77">
        <v>3</v>
      </c>
      <c r="GQ4090" s="77">
        <v>0</v>
      </c>
      <c r="GR4090" s="77" t="s">
        <v>423</v>
      </c>
      <c r="GS4090" s="77">
        <v>0</v>
      </c>
      <c r="GT4090" s="77">
        <v>0</v>
      </c>
      <c r="GU4090" s="77">
        <v>0</v>
      </c>
      <c r="GV4090" s="77">
        <v>0</v>
      </c>
      <c r="GW4090" s="77">
        <v>0</v>
      </c>
      <c r="GX4090" s="77">
        <v>0</v>
      </c>
      <c r="GY4090" s="77">
        <v>5.5966209081309407E-2</v>
      </c>
      <c r="GZ4090" s="77">
        <v>309.76689415912233</v>
      </c>
    </row>
    <row r="4091" spans="187:208" x14ac:dyDescent="0.25">
      <c r="GE4091" s="77" t="s">
        <v>422</v>
      </c>
      <c r="GF4091" s="77" t="s">
        <v>155</v>
      </c>
      <c r="GG4091" s="77" t="s">
        <v>458</v>
      </c>
      <c r="GH4091" s="77" t="s">
        <v>432</v>
      </c>
      <c r="GI4091" s="77">
        <v>2021</v>
      </c>
      <c r="GJ4091" s="77" t="s">
        <v>305</v>
      </c>
      <c r="GK4091" s="77">
        <v>222.22942162788451</v>
      </c>
      <c r="GL4091" s="77">
        <v>88.424520000000001</v>
      </c>
      <c r="GM4091" s="77">
        <v>2021</v>
      </c>
      <c r="GN4091" s="77" t="s">
        <v>175</v>
      </c>
      <c r="GO4091" s="77">
        <v>0.13250000000000001</v>
      </c>
      <c r="GP4091" s="77">
        <v>3</v>
      </c>
      <c r="GQ4091" s="77">
        <v>0</v>
      </c>
      <c r="GR4091" s="77" t="s">
        <v>423</v>
      </c>
      <c r="GS4091" s="77">
        <v>0.1527377521613833</v>
      </c>
      <c r="GT4091" s="77">
        <v>33.942822323567377</v>
      </c>
      <c r="GU4091" s="77">
        <v>0.1527377521613833</v>
      </c>
      <c r="GV4091" s="77">
        <v>33.942822323567377</v>
      </c>
      <c r="GW4091" s="77">
        <v>0</v>
      </c>
      <c r="GX4091" s="77">
        <v>0</v>
      </c>
      <c r="GY4091" s="77">
        <v>0</v>
      </c>
      <c r="GZ4091" s="77">
        <v>0</v>
      </c>
    </row>
    <row r="4092" spans="187:208" x14ac:dyDescent="0.25">
      <c r="GE4092" s="77" t="s">
        <v>425</v>
      </c>
      <c r="GF4092" s="77" t="s">
        <v>155</v>
      </c>
      <c r="GG4092" s="77" t="s">
        <v>458</v>
      </c>
      <c r="GH4092" s="77" t="s">
        <v>432</v>
      </c>
      <c r="GI4092" s="77">
        <v>2021</v>
      </c>
      <c r="GJ4092" s="77" t="s">
        <v>301</v>
      </c>
      <c r="GK4092" s="77">
        <v>8585.7228092500354</v>
      </c>
      <c r="GL4092" s="77">
        <v>88.424520000000001</v>
      </c>
      <c r="GM4092" s="77">
        <v>2021</v>
      </c>
      <c r="GN4092" s="77" t="s">
        <v>175</v>
      </c>
      <c r="GO4092" s="77">
        <v>5.3000000000000005E-2</v>
      </c>
      <c r="GP4092" s="77">
        <v>3</v>
      </c>
      <c r="GQ4092" s="77">
        <v>0</v>
      </c>
      <c r="GR4092" s="77" t="s">
        <v>423</v>
      </c>
      <c r="GS4092" s="77">
        <v>5.5966209081309407E-2</v>
      </c>
      <c r="GT4092" s="77">
        <v>480.51035785665465</v>
      </c>
      <c r="GU4092" s="77">
        <v>5.5966209081309407E-2</v>
      </c>
      <c r="GV4092" s="77">
        <v>480.51035785665465</v>
      </c>
      <c r="GW4092" s="77">
        <v>0</v>
      </c>
      <c r="GX4092" s="77">
        <v>0</v>
      </c>
      <c r="GY4092" s="77">
        <v>0</v>
      </c>
      <c r="GZ4092" s="77">
        <v>0</v>
      </c>
    </row>
    <row r="4093" spans="187:208" x14ac:dyDescent="0.25">
      <c r="GE4093" s="77" t="s">
        <v>422</v>
      </c>
      <c r="GF4093" s="77" t="s">
        <v>155</v>
      </c>
      <c r="GG4093" s="77" t="s">
        <v>458</v>
      </c>
      <c r="GH4093" s="77" t="s">
        <v>432</v>
      </c>
      <c r="GI4093" s="77">
        <v>2022</v>
      </c>
      <c r="GJ4093" s="77" t="s">
        <v>305</v>
      </c>
      <c r="GK4093" s="77">
        <v>222.22942162788451</v>
      </c>
      <c r="GL4093" s="77">
        <v>88.424520000000001</v>
      </c>
      <c r="GM4093" s="77">
        <v>2022</v>
      </c>
      <c r="GN4093" s="77" t="s">
        <v>175</v>
      </c>
      <c r="GO4093" s="77">
        <v>0.13250000000000001</v>
      </c>
      <c r="GP4093" s="77">
        <v>3</v>
      </c>
      <c r="GQ4093" s="77">
        <v>0</v>
      </c>
      <c r="GR4093" s="77" t="s">
        <v>423</v>
      </c>
      <c r="GS4093" s="77">
        <v>0.1527377521613833</v>
      </c>
      <c r="GT4093" s="77">
        <v>33.942822323567377</v>
      </c>
      <c r="GU4093" s="77">
        <v>0.1527377521613833</v>
      </c>
      <c r="GV4093" s="77">
        <v>33.942822323567377</v>
      </c>
      <c r="GW4093" s="77">
        <v>0.1527377521613833</v>
      </c>
      <c r="GX4093" s="77">
        <v>33.942822323567377</v>
      </c>
      <c r="GY4093" s="77">
        <v>0</v>
      </c>
      <c r="GZ4093" s="77">
        <v>0</v>
      </c>
    </row>
    <row r="4094" spans="187:208" x14ac:dyDescent="0.25">
      <c r="GE4094" s="77" t="s">
        <v>425</v>
      </c>
      <c r="GF4094" s="77" t="s">
        <v>155</v>
      </c>
      <c r="GG4094" s="77" t="s">
        <v>458</v>
      </c>
      <c r="GH4094" s="77" t="s">
        <v>432</v>
      </c>
      <c r="GI4094" s="77">
        <v>2022</v>
      </c>
      <c r="GJ4094" s="77" t="s">
        <v>301</v>
      </c>
      <c r="GK4094" s="77">
        <v>8585.7228092500354</v>
      </c>
      <c r="GL4094" s="77">
        <v>88.424520000000001</v>
      </c>
      <c r="GM4094" s="77">
        <v>2022</v>
      </c>
      <c r="GN4094" s="77" t="s">
        <v>175</v>
      </c>
      <c r="GO4094" s="77">
        <v>5.3000000000000005E-2</v>
      </c>
      <c r="GP4094" s="77">
        <v>3</v>
      </c>
      <c r="GQ4094" s="77">
        <v>0</v>
      </c>
      <c r="GR4094" s="77" t="s">
        <v>423</v>
      </c>
      <c r="GS4094" s="77">
        <v>5.5966209081309407E-2</v>
      </c>
      <c r="GT4094" s="77">
        <v>480.51035785665465</v>
      </c>
      <c r="GU4094" s="77">
        <v>5.5966209081309407E-2</v>
      </c>
      <c r="GV4094" s="77">
        <v>480.51035785665465</v>
      </c>
      <c r="GW4094" s="77">
        <v>5.5966209081309407E-2</v>
      </c>
      <c r="GX4094" s="77">
        <v>480.51035785665465</v>
      </c>
      <c r="GY4094" s="77">
        <v>0</v>
      </c>
      <c r="GZ4094" s="77">
        <v>0</v>
      </c>
    </row>
    <row r="4095" spans="187:208" x14ac:dyDescent="0.25">
      <c r="GE4095" s="77" t="s">
        <v>422</v>
      </c>
      <c r="GF4095" s="77" t="s">
        <v>155</v>
      </c>
      <c r="GG4095" s="77" t="s">
        <v>458</v>
      </c>
      <c r="GH4095" s="77" t="s">
        <v>432</v>
      </c>
      <c r="GI4095" s="77">
        <v>2023</v>
      </c>
      <c r="GJ4095" s="77" t="s">
        <v>305</v>
      </c>
      <c r="GK4095" s="77">
        <v>233.23007680799569</v>
      </c>
      <c r="GL4095" s="77">
        <v>88.424520000000001</v>
      </c>
      <c r="GM4095" s="77">
        <v>2023</v>
      </c>
      <c r="GN4095" s="77" t="s">
        <v>175</v>
      </c>
      <c r="GO4095" s="77">
        <v>0.13250000000000001</v>
      </c>
      <c r="GP4095" s="77">
        <v>3</v>
      </c>
      <c r="GQ4095" s="77">
        <v>0</v>
      </c>
      <c r="GR4095" s="77" t="s">
        <v>423</v>
      </c>
      <c r="GS4095" s="77">
        <v>0</v>
      </c>
      <c r="GT4095" s="77">
        <v>0</v>
      </c>
      <c r="GU4095" s="77">
        <v>0.1527377521613833</v>
      </c>
      <c r="GV4095" s="77">
        <v>35.623037668080038</v>
      </c>
      <c r="GW4095" s="77">
        <v>0.1527377521613833</v>
      </c>
      <c r="GX4095" s="77">
        <v>35.623037668080038</v>
      </c>
      <c r="GY4095" s="77">
        <v>0.1527377521613833</v>
      </c>
      <c r="GZ4095" s="77">
        <v>35.623037668080038</v>
      </c>
    </row>
    <row r="4096" spans="187:208" x14ac:dyDescent="0.25">
      <c r="GE4096" s="77" t="s">
        <v>425</v>
      </c>
      <c r="GF4096" s="77" t="s">
        <v>155</v>
      </c>
      <c r="GG4096" s="77" t="s">
        <v>458</v>
      </c>
      <c r="GH4096" s="77" t="s">
        <v>432</v>
      </c>
      <c r="GI4096" s="77">
        <v>2023</v>
      </c>
      <c r="GJ4096" s="77" t="s">
        <v>301</v>
      </c>
      <c r="GK4096" s="77">
        <v>8896.5159934307612</v>
      </c>
      <c r="GL4096" s="77">
        <v>88.424520000000001</v>
      </c>
      <c r="GM4096" s="77">
        <v>2023</v>
      </c>
      <c r="GN4096" s="77" t="s">
        <v>175</v>
      </c>
      <c r="GO4096" s="77">
        <v>5.3000000000000005E-2</v>
      </c>
      <c r="GP4096" s="77">
        <v>3</v>
      </c>
      <c r="GQ4096" s="77">
        <v>0</v>
      </c>
      <c r="GR4096" s="77" t="s">
        <v>423</v>
      </c>
      <c r="GS4096" s="77">
        <v>0</v>
      </c>
      <c r="GT4096" s="77">
        <v>0</v>
      </c>
      <c r="GU4096" s="77">
        <v>5.5966209081309407E-2</v>
      </c>
      <c r="GV4096" s="77">
        <v>497.90427418355904</v>
      </c>
      <c r="GW4096" s="77">
        <v>5.5966209081309407E-2</v>
      </c>
      <c r="GX4096" s="77">
        <v>497.90427418355904</v>
      </c>
      <c r="GY4096" s="77">
        <v>5.5966209081309407E-2</v>
      </c>
      <c r="GZ4096" s="77">
        <v>497.90427418355904</v>
      </c>
    </row>
    <row r="4097" spans="187:208" x14ac:dyDescent="0.25">
      <c r="GE4097" s="77" t="s">
        <v>422</v>
      </c>
      <c r="GF4097" s="77" t="s">
        <v>155</v>
      </c>
      <c r="GG4097" s="77" t="s">
        <v>458</v>
      </c>
      <c r="GH4097" s="77" t="s">
        <v>432</v>
      </c>
      <c r="GI4097" s="77">
        <v>2024</v>
      </c>
      <c r="GJ4097" s="77" t="s">
        <v>305</v>
      </c>
      <c r="GK4097" s="77">
        <v>233.23007680799569</v>
      </c>
      <c r="GL4097" s="77">
        <v>88.424520000000001</v>
      </c>
      <c r="GM4097" s="77">
        <v>2024</v>
      </c>
      <c r="GN4097" s="77" t="s">
        <v>175</v>
      </c>
      <c r="GO4097" s="77">
        <v>0.13250000000000001</v>
      </c>
      <c r="GP4097" s="77">
        <v>3</v>
      </c>
      <c r="GQ4097" s="77">
        <v>0</v>
      </c>
      <c r="GR4097" s="77" t="s">
        <v>423</v>
      </c>
      <c r="GS4097" s="77">
        <v>0</v>
      </c>
      <c r="GT4097" s="77">
        <v>0</v>
      </c>
      <c r="GU4097" s="77">
        <v>0</v>
      </c>
      <c r="GV4097" s="77">
        <v>0</v>
      </c>
      <c r="GW4097" s="77">
        <v>0.1527377521613833</v>
      </c>
      <c r="GX4097" s="77">
        <v>35.623037668080038</v>
      </c>
      <c r="GY4097" s="77">
        <v>0.1527377521613833</v>
      </c>
      <c r="GZ4097" s="77">
        <v>35.623037668080038</v>
      </c>
    </row>
    <row r="4098" spans="187:208" x14ac:dyDescent="0.25">
      <c r="GE4098" s="77" t="s">
        <v>425</v>
      </c>
      <c r="GF4098" s="77" t="s">
        <v>155</v>
      </c>
      <c r="GG4098" s="77" t="s">
        <v>458</v>
      </c>
      <c r="GH4098" s="77" t="s">
        <v>432</v>
      </c>
      <c r="GI4098" s="77">
        <v>2024</v>
      </c>
      <c r="GJ4098" s="77" t="s">
        <v>301</v>
      </c>
      <c r="GK4098" s="77">
        <v>8896.5159934307612</v>
      </c>
      <c r="GL4098" s="77">
        <v>88.424520000000001</v>
      </c>
      <c r="GM4098" s="77">
        <v>2024</v>
      </c>
      <c r="GN4098" s="77" t="s">
        <v>175</v>
      </c>
      <c r="GO4098" s="77">
        <v>5.3000000000000005E-2</v>
      </c>
      <c r="GP4098" s="77">
        <v>3</v>
      </c>
      <c r="GQ4098" s="77">
        <v>0</v>
      </c>
      <c r="GR4098" s="77" t="s">
        <v>423</v>
      </c>
      <c r="GS4098" s="77">
        <v>0</v>
      </c>
      <c r="GT4098" s="77">
        <v>0</v>
      </c>
      <c r="GU4098" s="77">
        <v>0</v>
      </c>
      <c r="GV4098" s="77">
        <v>0</v>
      </c>
      <c r="GW4098" s="77">
        <v>5.5966209081309407E-2</v>
      </c>
      <c r="GX4098" s="77">
        <v>497.90427418355904</v>
      </c>
      <c r="GY4098" s="77">
        <v>5.5966209081309407E-2</v>
      </c>
      <c r="GZ4098" s="77">
        <v>497.90427418355904</v>
      </c>
    </row>
    <row r="4099" spans="187:208" x14ac:dyDescent="0.25">
      <c r="GE4099" s="77" t="s">
        <v>422</v>
      </c>
      <c r="GF4099" s="77" t="s">
        <v>155</v>
      </c>
      <c r="GG4099" s="77" t="s">
        <v>458</v>
      </c>
      <c r="GH4099" s="77" t="s">
        <v>432</v>
      </c>
      <c r="GI4099" s="77">
        <v>2025</v>
      </c>
      <c r="GJ4099" s="77" t="s">
        <v>305</v>
      </c>
      <c r="GK4099" s="77">
        <v>233.23007680799569</v>
      </c>
      <c r="GL4099" s="77">
        <v>88.424520000000001</v>
      </c>
      <c r="GM4099" s="77">
        <v>2025</v>
      </c>
      <c r="GN4099" s="77" t="s">
        <v>175</v>
      </c>
      <c r="GO4099" s="77">
        <v>0.13250000000000001</v>
      </c>
      <c r="GP4099" s="77">
        <v>3</v>
      </c>
      <c r="GQ4099" s="77">
        <v>0</v>
      </c>
      <c r="GR4099" s="77" t="s">
        <v>423</v>
      </c>
      <c r="GS4099" s="77">
        <v>0</v>
      </c>
      <c r="GT4099" s="77">
        <v>0</v>
      </c>
      <c r="GU4099" s="77">
        <v>0</v>
      </c>
      <c r="GV4099" s="77">
        <v>0</v>
      </c>
      <c r="GW4099" s="77">
        <v>0</v>
      </c>
      <c r="GX4099" s="77">
        <v>0</v>
      </c>
      <c r="GY4099" s="77">
        <v>0.1527377521613833</v>
      </c>
      <c r="GZ4099" s="77">
        <v>35.623037668080038</v>
      </c>
    </row>
    <row r="4100" spans="187:208" x14ac:dyDescent="0.25">
      <c r="GE4100" s="77" t="s">
        <v>425</v>
      </c>
      <c r="GF4100" s="77" t="s">
        <v>155</v>
      </c>
      <c r="GG4100" s="77" t="s">
        <v>458</v>
      </c>
      <c r="GH4100" s="77" t="s">
        <v>432</v>
      </c>
      <c r="GI4100" s="77">
        <v>2025</v>
      </c>
      <c r="GJ4100" s="77" t="s">
        <v>301</v>
      </c>
      <c r="GK4100" s="77">
        <v>8896.5159934307612</v>
      </c>
      <c r="GL4100" s="77">
        <v>88.424520000000001</v>
      </c>
      <c r="GM4100" s="77">
        <v>2025</v>
      </c>
      <c r="GN4100" s="77" t="s">
        <v>175</v>
      </c>
      <c r="GO4100" s="77">
        <v>5.3000000000000005E-2</v>
      </c>
      <c r="GP4100" s="77">
        <v>3</v>
      </c>
      <c r="GQ4100" s="77">
        <v>0</v>
      </c>
      <c r="GR4100" s="77" t="s">
        <v>423</v>
      </c>
      <c r="GS4100" s="77">
        <v>0</v>
      </c>
      <c r="GT4100" s="77">
        <v>0</v>
      </c>
      <c r="GU4100" s="77">
        <v>0</v>
      </c>
      <c r="GV4100" s="77">
        <v>0</v>
      </c>
      <c r="GW4100" s="77">
        <v>0</v>
      </c>
      <c r="GX4100" s="77">
        <v>0</v>
      </c>
      <c r="GY4100" s="77">
        <v>5.5966209081309407E-2</v>
      </c>
      <c r="GZ4100" s="77">
        <v>497.90427418355904</v>
      </c>
    </row>
    <row r="4101" spans="187:208" x14ac:dyDescent="0.25">
      <c r="GE4101" s="77" t="s">
        <v>422</v>
      </c>
      <c r="GF4101" s="77" t="s">
        <v>155</v>
      </c>
      <c r="GG4101" s="77" t="s">
        <v>458</v>
      </c>
      <c r="GH4101" s="77" t="s">
        <v>439</v>
      </c>
      <c r="GI4101" s="77">
        <v>2021</v>
      </c>
      <c r="GJ4101" s="77" t="s">
        <v>305</v>
      </c>
      <c r="GK4101" s="77">
        <v>0.69641821681222682</v>
      </c>
      <c r="GL4101" s="77">
        <v>88.424520000000001</v>
      </c>
      <c r="GM4101" s="77">
        <v>2021</v>
      </c>
      <c r="GN4101" s="77" t="s">
        <v>175</v>
      </c>
      <c r="GO4101" s="77">
        <v>0.13250000000000001</v>
      </c>
      <c r="GP4101" s="77">
        <v>3</v>
      </c>
      <c r="GQ4101" s="77">
        <v>0</v>
      </c>
      <c r="GR4101" s="77" t="s">
        <v>423</v>
      </c>
      <c r="GS4101" s="77">
        <v>0.1527377521613833</v>
      </c>
      <c r="GT4101" s="77">
        <v>0.1063693530001384</v>
      </c>
      <c r="GU4101" s="77">
        <v>0.1527377521613833</v>
      </c>
      <c r="GV4101" s="77">
        <v>0.1063693530001384</v>
      </c>
      <c r="GW4101" s="77">
        <v>0</v>
      </c>
      <c r="GX4101" s="77">
        <v>0</v>
      </c>
      <c r="GY4101" s="77">
        <v>0</v>
      </c>
      <c r="GZ4101" s="77">
        <v>0</v>
      </c>
    </row>
    <row r="4102" spans="187:208" x14ac:dyDescent="0.25">
      <c r="GE4102" s="77" t="s">
        <v>425</v>
      </c>
      <c r="GF4102" s="77" t="s">
        <v>155</v>
      </c>
      <c r="GG4102" s="77" t="s">
        <v>458</v>
      </c>
      <c r="GH4102" s="77" t="s">
        <v>439</v>
      </c>
      <c r="GI4102" s="77">
        <v>2021</v>
      </c>
      <c r="GJ4102" s="77" t="s">
        <v>301</v>
      </c>
      <c r="GK4102" s="77">
        <v>2.9419641522810371</v>
      </c>
      <c r="GL4102" s="77">
        <v>88.424520000000001</v>
      </c>
      <c r="GM4102" s="77">
        <v>2021</v>
      </c>
      <c r="GN4102" s="77" t="s">
        <v>175</v>
      </c>
      <c r="GO4102" s="77">
        <v>5.3000000000000005E-2</v>
      </c>
      <c r="GP4102" s="77">
        <v>3</v>
      </c>
      <c r="GQ4102" s="77">
        <v>0</v>
      </c>
      <c r="GR4102" s="77" t="s">
        <v>423</v>
      </c>
      <c r="GS4102" s="77">
        <v>5.5966209081309407E-2</v>
      </c>
      <c r="GT4102" s="77">
        <v>0.16465058085627771</v>
      </c>
      <c r="GU4102" s="77">
        <v>5.5966209081309407E-2</v>
      </c>
      <c r="GV4102" s="77">
        <v>0.16465058085627771</v>
      </c>
      <c r="GW4102" s="77">
        <v>0</v>
      </c>
      <c r="GX4102" s="77">
        <v>0</v>
      </c>
      <c r="GY4102" s="77">
        <v>0</v>
      </c>
      <c r="GZ4102" s="77">
        <v>0</v>
      </c>
    </row>
    <row r="4103" spans="187:208" x14ac:dyDescent="0.25">
      <c r="GE4103" s="77" t="s">
        <v>427</v>
      </c>
      <c r="GF4103" s="77" t="s">
        <v>155</v>
      </c>
      <c r="GG4103" s="77" t="s">
        <v>458</v>
      </c>
      <c r="GH4103" s="77" t="s">
        <v>439</v>
      </c>
      <c r="GI4103" s="77">
        <v>2021</v>
      </c>
      <c r="GJ4103" s="77" t="s">
        <v>303</v>
      </c>
      <c r="GK4103" s="77">
        <v>1.602175962208308</v>
      </c>
      <c r="GL4103" s="77">
        <v>88.424520000000001</v>
      </c>
      <c r="GM4103" s="77">
        <v>2021</v>
      </c>
      <c r="GN4103" s="77" t="s">
        <v>175</v>
      </c>
      <c r="GO4103" s="77">
        <v>5.3000000000000005E-2</v>
      </c>
      <c r="GP4103" s="77">
        <v>3</v>
      </c>
      <c r="GQ4103" s="77">
        <v>0</v>
      </c>
      <c r="GR4103" s="77" t="s">
        <v>423</v>
      </c>
      <c r="GS4103" s="77">
        <v>5.5966209081309407E-2</v>
      </c>
      <c r="GT4103" s="77">
        <v>8.9667714885998243E-2</v>
      </c>
      <c r="GU4103" s="77">
        <v>5.5966209081309407E-2</v>
      </c>
      <c r="GV4103" s="77">
        <v>8.9667714885998243E-2</v>
      </c>
      <c r="GW4103" s="77">
        <v>0</v>
      </c>
      <c r="GX4103" s="77">
        <v>0</v>
      </c>
      <c r="GY4103" s="77">
        <v>0</v>
      </c>
      <c r="GZ4103" s="77">
        <v>0</v>
      </c>
    </row>
    <row r="4104" spans="187:208" x14ac:dyDescent="0.25">
      <c r="GE4104" s="77" t="s">
        <v>422</v>
      </c>
      <c r="GF4104" s="77" t="s">
        <v>155</v>
      </c>
      <c r="GG4104" s="77" t="s">
        <v>458</v>
      </c>
      <c r="GH4104" s="77" t="s">
        <v>439</v>
      </c>
      <c r="GI4104" s="77">
        <v>2022</v>
      </c>
      <c r="GJ4104" s="77" t="s">
        <v>305</v>
      </c>
      <c r="GK4104" s="77">
        <v>0.69641821681222682</v>
      </c>
      <c r="GL4104" s="77">
        <v>88.424520000000001</v>
      </c>
      <c r="GM4104" s="77">
        <v>2022</v>
      </c>
      <c r="GN4104" s="77" t="s">
        <v>175</v>
      </c>
      <c r="GO4104" s="77">
        <v>0.13250000000000001</v>
      </c>
      <c r="GP4104" s="77">
        <v>3</v>
      </c>
      <c r="GQ4104" s="77">
        <v>0</v>
      </c>
      <c r="GR4104" s="77" t="s">
        <v>423</v>
      </c>
      <c r="GS4104" s="77">
        <v>0.1527377521613833</v>
      </c>
      <c r="GT4104" s="77">
        <v>0.1063693530001384</v>
      </c>
      <c r="GU4104" s="77">
        <v>0.1527377521613833</v>
      </c>
      <c r="GV4104" s="77">
        <v>0.1063693530001384</v>
      </c>
      <c r="GW4104" s="77">
        <v>0.1527377521613833</v>
      </c>
      <c r="GX4104" s="77">
        <v>0.1063693530001384</v>
      </c>
      <c r="GY4104" s="77">
        <v>0</v>
      </c>
      <c r="GZ4104" s="77">
        <v>0</v>
      </c>
    </row>
    <row r="4105" spans="187:208" x14ac:dyDescent="0.25">
      <c r="GE4105" s="77" t="s">
        <v>425</v>
      </c>
      <c r="GF4105" s="77" t="s">
        <v>155</v>
      </c>
      <c r="GG4105" s="77" t="s">
        <v>458</v>
      </c>
      <c r="GH4105" s="77" t="s">
        <v>439</v>
      </c>
      <c r="GI4105" s="77">
        <v>2022</v>
      </c>
      <c r="GJ4105" s="77" t="s">
        <v>301</v>
      </c>
      <c r="GK4105" s="77">
        <v>2.9419641522810371</v>
      </c>
      <c r="GL4105" s="77">
        <v>88.424520000000001</v>
      </c>
      <c r="GM4105" s="77">
        <v>2022</v>
      </c>
      <c r="GN4105" s="77" t="s">
        <v>175</v>
      </c>
      <c r="GO4105" s="77">
        <v>5.3000000000000005E-2</v>
      </c>
      <c r="GP4105" s="77">
        <v>3</v>
      </c>
      <c r="GQ4105" s="77">
        <v>0</v>
      </c>
      <c r="GR4105" s="77" t="s">
        <v>423</v>
      </c>
      <c r="GS4105" s="77">
        <v>5.5966209081309407E-2</v>
      </c>
      <c r="GT4105" s="77">
        <v>0.16465058085627771</v>
      </c>
      <c r="GU4105" s="77">
        <v>5.5966209081309407E-2</v>
      </c>
      <c r="GV4105" s="77">
        <v>0.16465058085627771</v>
      </c>
      <c r="GW4105" s="77">
        <v>5.5966209081309407E-2</v>
      </c>
      <c r="GX4105" s="77">
        <v>0.16465058085627771</v>
      </c>
      <c r="GY4105" s="77">
        <v>0</v>
      </c>
      <c r="GZ4105" s="77">
        <v>0</v>
      </c>
    </row>
    <row r="4106" spans="187:208" x14ac:dyDescent="0.25">
      <c r="GE4106" s="77" t="s">
        <v>427</v>
      </c>
      <c r="GF4106" s="77" t="s">
        <v>155</v>
      </c>
      <c r="GG4106" s="77" t="s">
        <v>458</v>
      </c>
      <c r="GH4106" s="77" t="s">
        <v>439</v>
      </c>
      <c r="GI4106" s="77">
        <v>2022</v>
      </c>
      <c r="GJ4106" s="77" t="s">
        <v>303</v>
      </c>
      <c r="GK4106" s="77">
        <v>1.602175962208308</v>
      </c>
      <c r="GL4106" s="77">
        <v>88.424520000000001</v>
      </c>
      <c r="GM4106" s="77">
        <v>2022</v>
      </c>
      <c r="GN4106" s="77" t="s">
        <v>175</v>
      </c>
      <c r="GO4106" s="77">
        <v>5.3000000000000005E-2</v>
      </c>
      <c r="GP4106" s="77">
        <v>3</v>
      </c>
      <c r="GQ4106" s="77">
        <v>0</v>
      </c>
      <c r="GR4106" s="77" t="s">
        <v>423</v>
      </c>
      <c r="GS4106" s="77">
        <v>5.5966209081309407E-2</v>
      </c>
      <c r="GT4106" s="77">
        <v>8.9667714885998243E-2</v>
      </c>
      <c r="GU4106" s="77">
        <v>5.5966209081309407E-2</v>
      </c>
      <c r="GV4106" s="77">
        <v>8.9667714885998243E-2</v>
      </c>
      <c r="GW4106" s="77">
        <v>5.5966209081309407E-2</v>
      </c>
      <c r="GX4106" s="77">
        <v>8.9667714885998243E-2</v>
      </c>
      <c r="GY4106" s="77">
        <v>0</v>
      </c>
      <c r="GZ4106" s="77">
        <v>0</v>
      </c>
    </row>
    <row r="4107" spans="187:208" x14ac:dyDescent="0.25">
      <c r="GE4107" s="77" t="s">
        <v>422</v>
      </c>
      <c r="GF4107" s="77" t="s">
        <v>155</v>
      </c>
      <c r="GG4107" s="77" t="s">
        <v>458</v>
      </c>
      <c r="GH4107" s="77" t="s">
        <v>439</v>
      </c>
      <c r="GI4107" s="77">
        <v>2023</v>
      </c>
      <c r="GJ4107" s="77" t="s">
        <v>305</v>
      </c>
      <c r="GK4107" s="77">
        <v>0.71896016785821459</v>
      </c>
      <c r="GL4107" s="77">
        <v>88.424520000000001</v>
      </c>
      <c r="GM4107" s="77">
        <v>2023</v>
      </c>
      <c r="GN4107" s="77" t="s">
        <v>175</v>
      </c>
      <c r="GO4107" s="77">
        <v>0.13250000000000001</v>
      </c>
      <c r="GP4107" s="77">
        <v>3</v>
      </c>
      <c r="GQ4107" s="77">
        <v>0</v>
      </c>
      <c r="GR4107" s="77" t="s">
        <v>423</v>
      </c>
      <c r="GS4107" s="77">
        <v>0</v>
      </c>
      <c r="GT4107" s="77">
        <v>0</v>
      </c>
      <c r="GU4107" s="77">
        <v>0.1527377521613833</v>
      </c>
      <c r="GV4107" s="77">
        <v>0.10981235993223451</v>
      </c>
      <c r="GW4107" s="77">
        <v>0.1527377521613833</v>
      </c>
      <c r="GX4107" s="77">
        <v>0.10981235993223451</v>
      </c>
      <c r="GY4107" s="77">
        <v>0.1527377521613833</v>
      </c>
      <c r="GZ4107" s="77">
        <v>0.10981235993223451</v>
      </c>
    </row>
    <row r="4108" spans="187:208" x14ac:dyDescent="0.25">
      <c r="GE4108" s="77" t="s">
        <v>425</v>
      </c>
      <c r="GF4108" s="77" t="s">
        <v>155</v>
      </c>
      <c r="GG4108" s="77" t="s">
        <v>458</v>
      </c>
      <c r="GH4108" s="77" t="s">
        <v>439</v>
      </c>
      <c r="GI4108" s="77">
        <v>2023</v>
      </c>
      <c r="GJ4108" s="77" t="s">
        <v>301</v>
      </c>
      <c r="GK4108" s="77">
        <v>3.07149719861513</v>
      </c>
      <c r="GL4108" s="77">
        <v>88.424520000000001</v>
      </c>
      <c r="GM4108" s="77">
        <v>2023</v>
      </c>
      <c r="GN4108" s="77" t="s">
        <v>175</v>
      </c>
      <c r="GO4108" s="77">
        <v>5.3000000000000005E-2</v>
      </c>
      <c r="GP4108" s="77">
        <v>3</v>
      </c>
      <c r="GQ4108" s="77">
        <v>0</v>
      </c>
      <c r="GR4108" s="77" t="s">
        <v>423</v>
      </c>
      <c r="GS4108" s="77">
        <v>0</v>
      </c>
      <c r="GT4108" s="77">
        <v>0</v>
      </c>
      <c r="GU4108" s="77">
        <v>5.5966209081309407E-2</v>
      </c>
      <c r="GV4108" s="77">
        <v>0.1719000544103505</v>
      </c>
      <c r="GW4108" s="77">
        <v>5.5966209081309407E-2</v>
      </c>
      <c r="GX4108" s="77">
        <v>0.1719000544103505</v>
      </c>
      <c r="GY4108" s="77">
        <v>5.5966209081309407E-2</v>
      </c>
      <c r="GZ4108" s="77">
        <v>0.1719000544103505</v>
      </c>
    </row>
    <row r="4109" spans="187:208" x14ac:dyDescent="0.25">
      <c r="GE4109" s="77" t="s">
        <v>427</v>
      </c>
      <c r="GF4109" s="77" t="s">
        <v>155</v>
      </c>
      <c r="GG4109" s="77" t="s">
        <v>458</v>
      </c>
      <c r="GH4109" s="77" t="s">
        <v>439</v>
      </c>
      <c r="GI4109" s="77">
        <v>2023</v>
      </c>
      <c r="GJ4109" s="77" t="s">
        <v>303</v>
      </c>
      <c r="GK4109" s="77">
        <v>1.684577240534443</v>
      </c>
      <c r="GL4109" s="77">
        <v>88.424520000000001</v>
      </c>
      <c r="GM4109" s="77">
        <v>2023</v>
      </c>
      <c r="GN4109" s="77" t="s">
        <v>175</v>
      </c>
      <c r="GO4109" s="77">
        <v>5.3000000000000005E-2</v>
      </c>
      <c r="GP4109" s="77">
        <v>3</v>
      </c>
      <c r="GQ4109" s="77">
        <v>0</v>
      </c>
      <c r="GR4109" s="77" t="s">
        <v>423</v>
      </c>
      <c r="GS4109" s="77">
        <v>0</v>
      </c>
      <c r="GT4109" s="77">
        <v>0</v>
      </c>
      <c r="GU4109" s="77">
        <v>5.5966209081309407E-2</v>
      </c>
      <c r="GV4109" s="77">
        <v>9.4279402057365888E-2</v>
      </c>
      <c r="GW4109" s="77">
        <v>5.5966209081309407E-2</v>
      </c>
      <c r="GX4109" s="77">
        <v>9.4279402057365888E-2</v>
      </c>
      <c r="GY4109" s="77">
        <v>5.5966209081309407E-2</v>
      </c>
      <c r="GZ4109" s="77">
        <v>9.4279402057365888E-2</v>
      </c>
    </row>
    <row r="4110" spans="187:208" x14ac:dyDescent="0.25">
      <c r="GE4110" s="77" t="s">
        <v>422</v>
      </c>
      <c r="GF4110" s="77" t="s">
        <v>155</v>
      </c>
      <c r="GG4110" s="77" t="s">
        <v>458</v>
      </c>
      <c r="GH4110" s="77" t="s">
        <v>439</v>
      </c>
      <c r="GI4110" s="77">
        <v>2024</v>
      </c>
      <c r="GJ4110" s="77" t="s">
        <v>305</v>
      </c>
      <c r="GK4110" s="77">
        <v>0.71896016785821459</v>
      </c>
      <c r="GL4110" s="77">
        <v>88.424520000000001</v>
      </c>
      <c r="GM4110" s="77">
        <v>2024</v>
      </c>
      <c r="GN4110" s="77" t="s">
        <v>175</v>
      </c>
      <c r="GO4110" s="77">
        <v>0.13250000000000001</v>
      </c>
      <c r="GP4110" s="77">
        <v>3</v>
      </c>
      <c r="GQ4110" s="77">
        <v>0</v>
      </c>
      <c r="GR4110" s="77" t="s">
        <v>423</v>
      </c>
      <c r="GS4110" s="77">
        <v>0</v>
      </c>
      <c r="GT4110" s="77">
        <v>0</v>
      </c>
      <c r="GU4110" s="77">
        <v>0</v>
      </c>
      <c r="GV4110" s="77">
        <v>0</v>
      </c>
      <c r="GW4110" s="77">
        <v>0.1527377521613833</v>
      </c>
      <c r="GX4110" s="77">
        <v>0.10981235993223451</v>
      </c>
      <c r="GY4110" s="77">
        <v>0.1527377521613833</v>
      </c>
      <c r="GZ4110" s="77">
        <v>0.10981235993223451</v>
      </c>
    </row>
    <row r="4111" spans="187:208" x14ac:dyDescent="0.25">
      <c r="GE4111" s="77" t="s">
        <v>425</v>
      </c>
      <c r="GF4111" s="77" t="s">
        <v>155</v>
      </c>
      <c r="GG4111" s="77" t="s">
        <v>458</v>
      </c>
      <c r="GH4111" s="77" t="s">
        <v>439</v>
      </c>
      <c r="GI4111" s="77">
        <v>2024</v>
      </c>
      <c r="GJ4111" s="77" t="s">
        <v>301</v>
      </c>
      <c r="GK4111" s="77">
        <v>3.07149719861513</v>
      </c>
      <c r="GL4111" s="77">
        <v>88.424520000000001</v>
      </c>
      <c r="GM4111" s="77">
        <v>2024</v>
      </c>
      <c r="GN4111" s="77" t="s">
        <v>175</v>
      </c>
      <c r="GO4111" s="77">
        <v>5.3000000000000005E-2</v>
      </c>
      <c r="GP4111" s="77">
        <v>3</v>
      </c>
      <c r="GQ4111" s="77">
        <v>0</v>
      </c>
      <c r="GR4111" s="77" t="s">
        <v>423</v>
      </c>
      <c r="GS4111" s="77">
        <v>0</v>
      </c>
      <c r="GT4111" s="77">
        <v>0</v>
      </c>
      <c r="GU4111" s="77">
        <v>0</v>
      </c>
      <c r="GV4111" s="77">
        <v>0</v>
      </c>
      <c r="GW4111" s="77">
        <v>5.5966209081309407E-2</v>
      </c>
      <c r="GX4111" s="77">
        <v>0.1719000544103505</v>
      </c>
      <c r="GY4111" s="77">
        <v>5.5966209081309407E-2</v>
      </c>
      <c r="GZ4111" s="77">
        <v>0.1719000544103505</v>
      </c>
    </row>
    <row r="4112" spans="187:208" x14ac:dyDescent="0.25">
      <c r="GE4112" s="77" t="s">
        <v>427</v>
      </c>
      <c r="GF4112" s="77" t="s">
        <v>155</v>
      </c>
      <c r="GG4112" s="77" t="s">
        <v>458</v>
      </c>
      <c r="GH4112" s="77" t="s">
        <v>439</v>
      </c>
      <c r="GI4112" s="77">
        <v>2024</v>
      </c>
      <c r="GJ4112" s="77" t="s">
        <v>303</v>
      </c>
      <c r="GK4112" s="77">
        <v>1.684577240534443</v>
      </c>
      <c r="GL4112" s="77">
        <v>88.424520000000001</v>
      </c>
      <c r="GM4112" s="77">
        <v>2024</v>
      </c>
      <c r="GN4112" s="77" t="s">
        <v>175</v>
      </c>
      <c r="GO4112" s="77">
        <v>5.3000000000000005E-2</v>
      </c>
      <c r="GP4112" s="77">
        <v>3</v>
      </c>
      <c r="GQ4112" s="77">
        <v>0</v>
      </c>
      <c r="GR4112" s="77" t="s">
        <v>423</v>
      </c>
      <c r="GS4112" s="77">
        <v>0</v>
      </c>
      <c r="GT4112" s="77">
        <v>0</v>
      </c>
      <c r="GU4112" s="77">
        <v>0</v>
      </c>
      <c r="GV4112" s="77">
        <v>0</v>
      </c>
      <c r="GW4112" s="77">
        <v>5.5966209081309407E-2</v>
      </c>
      <c r="GX4112" s="77">
        <v>9.4279402057365888E-2</v>
      </c>
      <c r="GY4112" s="77">
        <v>5.5966209081309407E-2</v>
      </c>
      <c r="GZ4112" s="77">
        <v>9.4279402057365888E-2</v>
      </c>
    </row>
    <row r="4113" spans="187:208" x14ac:dyDescent="0.25">
      <c r="GE4113" s="77" t="s">
        <v>422</v>
      </c>
      <c r="GF4113" s="77" t="s">
        <v>155</v>
      </c>
      <c r="GG4113" s="77" t="s">
        <v>458</v>
      </c>
      <c r="GH4113" s="77" t="s">
        <v>439</v>
      </c>
      <c r="GI4113" s="77">
        <v>2025</v>
      </c>
      <c r="GJ4113" s="77" t="s">
        <v>305</v>
      </c>
      <c r="GK4113" s="77">
        <v>0.71896016785821459</v>
      </c>
      <c r="GL4113" s="77">
        <v>88.424520000000001</v>
      </c>
      <c r="GM4113" s="77">
        <v>2025</v>
      </c>
      <c r="GN4113" s="77" t="s">
        <v>175</v>
      </c>
      <c r="GO4113" s="77">
        <v>0.13250000000000001</v>
      </c>
      <c r="GP4113" s="77">
        <v>3</v>
      </c>
      <c r="GQ4113" s="77">
        <v>0</v>
      </c>
      <c r="GR4113" s="77" t="s">
        <v>423</v>
      </c>
      <c r="GS4113" s="77">
        <v>0</v>
      </c>
      <c r="GT4113" s="77">
        <v>0</v>
      </c>
      <c r="GU4113" s="77">
        <v>0</v>
      </c>
      <c r="GV4113" s="77">
        <v>0</v>
      </c>
      <c r="GW4113" s="77">
        <v>0</v>
      </c>
      <c r="GX4113" s="77">
        <v>0</v>
      </c>
      <c r="GY4113" s="77">
        <v>0.1527377521613833</v>
      </c>
      <c r="GZ4113" s="77">
        <v>0.10981235993223451</v>
      </c>
    </row>
    <row r="4114" spans="187:208" x14ac:dyDescent="0.25">
      <c r="GE4114" s="77" t="s">
        <v>425</v>
      </c>
      <c r="GF4114" s="77" t="s">
        <v>155</v>
      </c>
      <c r="GG4114" s="77" t="s">
        <v>458</v>
      </c>
      <c r="GH4114" s="77" t="s">
        <v>439</v>
      </c>
      <c r="GI4114" s="77">
        <v>2025</v>
      </c>
      <c r="GJ4114" s="77" t="s">
        <v>301</v>
      </c>
      <c r="GK4114" s="77">
        <v>3.07149719861513</v>
      </c>
      <c r="GL4114" s="77">
        <v>88.424520000000001</v>
      </c>
      <c r="GM4114" s="77">
        <v>2025</v>
      </c>
      <c r="GN4114" s="77" t="s">
        <v>175</v>
      </c>
      <c r="GO4114" s="77">
        <v>5.3000000000000005E-2</v>
      </c>
      <c r="GP4114" s="77">
        <v>3</v>
      </c>
      <c r="GQ4114" s="77">
        <v>0</v>
      </c>
      <c r="GR4114" s="77" t="s">
        <v>423</v>
      </c>
      <c r="GS4114" s="77">
        <v>0</v>
      </c>
      <c r="GT4114" s="77">
        <v>0</v>
      </c>
      <c r="GU4114" s="77">
        <v>0</v>
      </c>
      <c r="GV4114" s="77">
        <v>0</v>
      </c>
      <c r="GW4114" s="77">
        <v>0</v>
      </c>
      <c r="GX4114" s="77">
        <v>0</v>
      </c>
      <c r="GY4114" s="77">
        <v>5.5966209081309407E-2</v>
      </c>
      <c r="GZ4114" s="77">
        <v>0.1719000544103505</v>
      </c>
    </row>
    <row r="4115" spans="187:208" x14ac:dyDescent="0.25">
      <c r="GE4115" s="77" t="s">
        <v>427</v>
      </c>
      <c r="GF4115" s="77" t="s">
        <v>155</v>
      </c>
      <c r="GG4115" s="77" t="s">
        <v>458</v>
      </c>
      <c r="GH4115" s="77" t="s">
        <v>439</v>
      </c>
      <c r="GI4115" s="77">
        <v>2025</v>
      </c>
      <c r="GJ4115" s="77" t="s">
        <v>303</v>
      </c>
      <c r="GK4115" s="77">
        <v>1.684577240534443</v>
      </c>
      <c r="GL4115" s="77">
        <v>88.424520000000001</v>
      </c>
      <c r="GM4115" s="77">
        <v>2025</v>
      </c>
      <c r="GN4115" s="77" t="s">
        <v>175</v>
      </c>
      <c r="GO4115" s="77">
        <v>5.3000000000000005E-2</v>
      </c>
      <c r="GP4115" s="77">
        <v>3</v>
      </c>
      <c r="GQ4115" s="77">
        <v>0</v>
      </c>
      <c r="GR4115" s="77" t="s">
        <v>423</v>
      </c>
      <c r="GS4115" s="77">
        <v>0</v>
      </c>
      <c r="GT4115" s="77">
        <v>0</v>
      </c>
      <c r="GU4115" s="77">
        <v>0</v>
      </c>
      <c r="GV4115" s="77">
        <v>0</v>
      </c>
      <c r="GW4115" s="77">
        <v>0</v>
      </c>
      <c r="GX4115" s="77">
        <v>0</v>
      </c>
      <c r="GY4115" s="77">
        <v>5.5966209081309407E-2</v>
      </c>
      <c r="GZ4115" s="77">
        <v>9.4279402057365888E-2</v>
      </c>
    </row>
    <row r="4116" spans="187:208" x14ac:dyDescent="0.25">
      <c r="GE4116" s="77" t="s">
        <v>422</v>
      </c>
      <c r="GF4116" s="77" t="s">
        <v>155</v>
      </c>
      <c r="GG4116" s="77" t="s">
        <v>458</v>
      </c>
      <c r="GH4116" s="77" t="s">
        <v>446</v>
      </c>
      <c r="GI4116" s="77">
        <v>2021</v>
      </c>
      <c r="GJ4116" s="77" t="s">
        <v>305</v>
      </c>
      <c r="GK4116" s="77">
        <v>3.6425060683954118E-2</v>
      </c>
      <c r="GL4116" s="77">
        <v>88.424520000000001</v>
      </c>
      <c r="GM4116" s="77">
        <v>2021</v>
      </c>
      <c r="GN4116" s="77" t="s">
        <v>175</v>
      </c>
      <c r="GO4116" s="77">
        <v>0.13250000000000001</v>
      </c>
      <c r="GP4116" s="77">
        <v>3</v>
      </c>
      <c r="GQ4116" s="77">
        <v>0</v>
      </c>
      <c r="GR4116" s="77" t="s">
        <v>423</v>
      </c>
      <c r="GS4116" s="77">
        <v>0.1527377521613833</v>
      </c>
      <c r="GT4116" s="77">
        <v>5.5634818912091311E-3</v>
      </c>
      <c r="GU4116" s="77">
        <v>0.1527377521613833</v>
      </c>
      <c r="GV4116" s="77">
        <v>5.5634818912091311E-3</v>
      </c>
      <c r="GW4116" s="77">
        <v>0</v>
      </c>
      <c r="GX4116" s="77">
        <v>0</v>
      </c>
      <c r="GY4116" s="77">
        <v>0</v>
      </c>
      <c r="GZ4116" s="77">
        <v>0</v>
      </c>
    </row>
    <row r="4117" spans="187:208" x14ac:dyDescent="0.25">
      <c r="GE4117" s="77" t="s">
        <v>425</v>
      </c>
      <c r="GF4117" s="77" t="s">
        <v>155</v>
      </c>
      <c r="GG4117" s="77" t="s">
        <v>458</v>
      </c>
      <c r="GH4117" s="77" t="s">
        <v>446</v>
      </c>
      <c r="GI4117" s="77">
        <v>2021</v>
      </c>
      <c r="GJ4117" s="77" t="s">
        <v>301</v>
      </c>
      <c r="GK4117" s="77">
        <v>1.5808724525431109E-3</v>
      </c>
      <c r="GL4117" s="77">
        <v>88.424520000000001</v>
      </c>
      <c r="GM4117" s="77">
        <v>2021</v>
      </c>
      <c r="GN4117" s="77" t="s">
        <v>175</v>
      </c>
      <c r="GO4117" s="77">
        <v>5.3000000000000005E-2</v>
      </c>
      <c r="GP4117" s="77">
        <v>3</v>
      </c>
      <c r="GQ4117" s="77">
        <v>0</v>
      </c>
      <c r="GR4117" s="77" t="s">
        <v>423</v>
      </c>
      <c r="GS4117" s="77">
        <v>5.5966209081309407E-2</v>
      </c>
      <c r="GT4117" s="77">
        <v>8.8475438209910127E-5</v>
      </c>
      <c r="GU4117" s="77">
        <v>5.5966209081309407E-2</v>
      </c>
      <c r="GV4117" s="77">
        <v>8.8475438209910127E-5</v>
      </c>
      <c r="GW4117" s="77">
        <v>0</v>
      </c>
      <c r="GX4117" s="77">
        <v>0</v>
      </c>
      <c r="GY4117" s="77">
        <v>0</v>
      </c>
      <c r="GZ4117" s="77">
        <v>0</v>
      </c>
    </row>
    <row r="4118" spans="187:208" x14ac:dyDescent="0.25">
      <c r="GE4118" s="77" t="s">
        <v>427</v>
      </c>
      <c r="GF4118" s="77" t="s">
        <v>155</v>
      </c>
      <c r="GG4118" s="77" t="s">
        <v>458</v>
      </c>
      <c r="GH4118" s="77" t="s">
        <v>446</v>
      </c>
      <c r="GI4118" s="77">
        <v>2021</v>
      </c>
      <c r="GJ4118" s="77" t="s">
        <v>303</v>
      </c>
      <c r="GK4118" s="77">
        <v>3.9894642198450452E-2</v>
      </c>
      <c r="GL4118" s="77">
        <v>88.424520000000001</v>
      </c>
      <c r="GM4118" s="77">
        <v>2021</v>
      </c>
      <c r="GN4118" s="77" t="s">
        <v>175</v>
      </c>
      <c r="GO4118" s="77">
        <v>5.3000000000000005E-2</v>
      </c>
      <c r="GP4118" s="77">
        <v>3</v>
      </c>
      <c r="GQ4118" s="77">
        <v>0</v>
      </c>
      <c r="GR4118" s="77" t="s">
        <v>423</v>
      </c>
      <c r="GS4118" s="77">
        <v>5.5966209081309407E-2</v>
      </c>
      <c r="GT4118" s="77">
        <v>2.2327518865025071E-3</v>
      </c>
      <c r="GU4118" s="77">
        <v>5.5966209081309407E-2</v>
      </c>
      <c r="GV4118" s="77">
        <v>2.2327518865025071E-3</v>
      </c>
      <c r="GW4118" s="77">
        <v>0</v>
      </c>
      <c r="GX4118" s="77">
        <v>0</v>
      </c>
      <c r="GY4118" s="77">
        <v>0</v>
      </c>
      <c r="GZ4118" s="77">
        <v>0</v>
      </c>
    </row>
    <row r="4119" spans="187:208" x14ac:dyDescent="0.25">
      <c r="GE4119" s="77" t="s">
        <v>422</v>
      </c>
      <c r="GF4119" s="77" t="s">
        <v>155</v>
      </c>
      <c r="GG4119" s="77" t="s">
        <v>458</v>
      </c>
      <c r="GH4119" s="77" t="s">
        <v>446</v>
      </c>
      <c r="GI4119" s="77">
        <v>2022</v>
      </c>
      <c r="GJ4119" s="77" t="s">
        <v>305</v>
      </c>
      <c r="GK4119" s="77">
        <v>3.6425060683954118E-2</v>
      </c>
      <c r="GL4119" s="77">
        <v>88.424520000000001</v>
      </c>
      <c r="GM4119" s="77">
        <v>2022</v>
      </c>
      <c r="GN4119" s="77" t="s">
        <v>175</v>
      </c>
      <c r="GO4119" s="77">
        <v>0.13250000000000001</v>
      </c>
      <c r="GP4119" s="77">
        <v>3</v>
      </c>
      <c r="GQ4119" s="77">
        <v>0</v>
      </c>
      <c r="GR4119" s="77" t="s">
        <v>423</v>
      </c>
      <c r="GS4119" s="77">
        <v>0.1527377521613833</v>
      </c>
      <c r="GT4119" s="77">
        <v>5.5634818912091311E-3</v>
      </c>
      <c r="GU4119" s="77">
        <v>0.1527377521613833</v>
      </c>
      <c r="GV4119" s="77">
        <v>5.5634818912091311E-3</v>
      </c>
      <c r="GW4119" s="77">
        <v>0.1527377521613833</v>
      </c>
      <c r="GX4119" s="77">
        <v>5.5634818912091311E-3</v>
      </c>
      <c r="GY4119" s="77">
        <v>0</v>
      </c>
      <c r="GZ4119" s="77">
        <v>0</v>
      </c>
    </row>
    <row r="4120" spans="187:208" x14ac:dyDescent="0.25">
      <c r="GE4120" s="77" t="s">
        <v>425</v>
      </c>
      <c r="GF4120" s="77" t="s">
        <v>155</v>
      </c>
      <c r="GG4120" s="77" t="s">
        <v>458</v>
      </c>
      <c r="GH4120" s="77" t="s">
        <v>446</v>
      </c>
      <c r="GI4120" s="77">
        <v>2022</v>
      </c>
      <c r="GJ4120" s="77" t="s">
        <v>301</v>
      </c>
      <c r="GK4120" s="77">
        <v>1.5808724525431109E-3</v>
      </c>
      <c r="GL4120" s="77">
        <v>88.424520000000001</v>
      </c>
      <c r="GM4120" s="77">
        <v>2022</v>
      </c>
      <c r="GN4120" s="77" t="s">
        <v>175</v>
      </c>
      <c r="GO4120" s="77">
        <v>5.3000000000000005E-2</v>
      </c>
      <c r="GP4120" s="77">
        <v>3</v>
      </c>
      <c r="GQ4120" s="77">
        <v>0</v>
      </c>
      <c r="GR4120" s="77" t="s">
        <v>423</v>
      </c>
      <c r="GS4120" s="77">
        <v>5.5966209081309407E-2</v>
      </c>
      <c r="GT4120" s="77">
        <v>8.8475438209910127E-5</v>
      </c>
      <c r="GU4120" s="77">
        <v>5.5966209081309407E-2</v>
      </c>
      <c r="GV4120" s="77">
        <v>8.8475438209910127E-5</v>
      </c>
      <c r="GW4120" s="77">
        <v>5.5966209081309407E-2</v>
      </c>
      <c r="GX4120" s="77">
        <v>8.8475438209910127E-5</v>
      </c>
      <c r="GY4120" s="77">
        <v>0</v>
      </c>
      <c r="GZ4120" s="77">
        <v>0</v>
      </c>
    </row>
    <row r="4121" spans="187:208" x14ac:dyDescent="0.25">
      <c r="GE4121" s="77" t="s">
        <v>427</v>
      </c>
      <c r="GF4121" s="77" t="s">
        <v>155</v>
      </c>
      <c r="GG4121" s="77" t="s">
        <v>458</v>
      </c>
      <c r="GH4121" s="77" t="s">
        <v>446</v>
      </c>
      <c r="GI4121" s="77">
        <v>2022</v>
      </c>
      <c r="GJ4121" s="77" t="s">
        <v>303</v>
      </c>
      <c r="GK4121" s="77">
        <v>3.9894642198450452E-2</v>
      </c>
      <c r="GL4121" s="77">
        <v>88.424520000000001</v>
      </c>
      <c r="GM4121" s="77">
        <v>2022</v>
      </c>
      <c r="GN4121" s="77" t="s">
        <v>175</v>
      </c>
      <c r="GO4121" s="77">
        <v>5.3000000000000005E-2</v>
      </c>
      <c r="GP4121" s="77">
        <v>3</v>
      </c>
      <c r="GQ4121" s="77">
        <v>0</v>
      </c>
      <c r="GR4121" s="77" t="s">
        <v>423</v>
      </c>
      <c r="GS4121" s="77">
        <v>5.5966209081309407E-2</v>
      </c>
      <c r="GT4121" s="77">
        <v>2.2327518865025071E-3</v>
      </c>
      <c r="GU4121" s="77">
        <v>5.5966209081309407E-2</v>
      </c>
      <c r="GV4121" s="77">
        <v>2.2327518865025071E-3</v>
      </c>
      <c r="GW4121" s="77">
        <v>5.5966209081309407E-2</v>
      </c>
      <c r="GX4121" s="77">
        <v>2.2327518865025071E-3</v>
      </c>
      <c r="GY4121" s="77">
        <v>0</v>
      </c>
      <c r="GZ4121" s="77">
        <v>0</v>
      </c>
    </row>
    <row r="4122" spans="187:208" x14ac:dyDescent="0.25">
      <c r="GE4122" s="77" t="s">
        <v>422</v>
      </c>
      <c r="GF4122" s="77" t="s">
        <v>155</v>
      </c>
      <c r="GG4122" s="77" t="s">
        <v>458</v>
      </c>
      <c r="GH4122" s="77" t="s">
        <v>446</v>
      </c>
      <c r="GI4122" s="77">
        <v>2023</v>
      </c>
      <c r="GJ4122" s="77" t="s">
        <v>305</v>
      </c>
      <c r="GK4122" s="77">
        <v>3.7590224611390603E-2</v>
      </c>
      <c r="GL4122" s="77">
        <v>88.424520000000001</v>
      </c>
      <c r="GM4122" s="77">
        <v>2023</v>
      </c>
      <c r="GN4122" s="77" t="s">
        <v>175</v>
      </c>
      <c r="GO4122" s="77">
        <v>0.13250000000000001</v>
      </c>
      <c r="GP4122" s="77">
        <v>3</v>
      </c>
      <c r="GQ4122" s="77">
        <v>0</v>
      </c>
      <c r="GR4122" s="77" t="s">
        <v>423</v>
      </c>
      <c r="GS4122" s="77">
        <v>0</v>
      </c>
      <c r="GT4122" s="77">
        <v>0</v>
      </c>
      <c r="GU4122" s="77">
        <v>0.1527377521613833</v>
      </c>
      <c r="GV4122" s="77">
        <v>5.7414464103853089E-3</v>
      </c>
      <c r="GW4122" s="77">
        <v>0.1527377521613833</v>
      </c>
      <c r="GX4122" s="77">
        <v>5.7414464103853089E-3</v>
      </c>
      <c r="GY4122" s="77">
        <v>0.1527377521613833</v>
      </c>
      <c r="GZ4122" s="77">
        <v>5.7414464103853089E-3</v>
      </c>
    </row>
    <row r="4123" spans="187:208" x14ac:dyDescent="0.25">
      <c r="GE4123" s="77" t="s">
        <v>425</v>
      </c>
      <c r="GF4123" s="77" t="s">
        <v>155</v>
      </c>
      <c r="GG4123" s="77" t="s">
        <v>458</v>
      </c>
      <c r="GH4123" s="77" t="s">
        <v>446</v>
      </c>
      <c r="GI4123" s="77">
        <v>2023</v>
      </c>
      <c r="GJ4123" s="77" t="s">
        <v>301</v>
      </c>
      <c r="GK4123" s="77">
        <v>1.631433411568469E-3</v>
      </c>
      <c r="GL4123" s="77">
        <v>88.424520000000001</v>
      </c>
      <c r="GM4123" s="77">
        <v>2023</v>
      </c>
      <c r="GN4123" s="77" t="s">
        <v>175</v>
      </c>
      <c r="GO4123" s="77">
        <v>5.3000000000000005E-2</v>
      </c>
      <c r="GP4123" s="77">
        <v>3</v>
      </c>
      <c r="GQ4123" s="77">
        <v>0</v>
      </c>
      <c r="GR4123" s="77" t="s">
        <v>423</v>
      </c>
      <c r="GS4123" s="77">
        <v>0</v>
      </c>
      <c r="GT4123" s="77">
        <v>0</v>
      </c>
      <c r="GU4123" s="77">
        <v>5.5966209081309407E-2</v>
      </c>
      <c r="GV4123" s="77">
        <v>9.130514341407484E-5</v>
      </c>
      <c r="GW4123" s="77">
        <v>5.5966209081309407E-2</v>
      </c>
      <c r="GX4123" s="77">
        <v>9.130514341407484E-5</v>
      </c>
      <c r="GY4123" s="77">
        <v>5.5966209081309407E-2</v>
      </c>
      <c r="GZ4123" s="77">
        <v>9.130514341407484E-5</v>
      </c>
    </row>
    <row r="4124" spans="187:208" x14ac:dyDescent="0.25">
      <c r="GE4124" s="77" t="s">
        <v>427</v>
      </c>
      <c r="GF4124" s="77" t="s">
        <v>155</v>
      </c>
      <c r="GG4124" s="77" t="s">
        <v>458</v>
      </c>
      <c r="GH4124" s="77" t="s">
        <v>446</v>
      </c>
      <c r="GI4124" s="77">
        <v>2023</v>
      </c>
      <c r="GJ4124" s="77" t="s">
        <v>303</v>
      </c>
      <c r="GK4124" s="77">
        <v>4.1186611014017389E-2</v>
      </c>
      <c r="GL4124" s="77">
        <v>88.424520000000001</v>
      </c>
      <c r="GM4124" s="77">
        <v>2023</v>
      </c>
      <c r="GN4124" s="77" t="s">
        <v>175</v>
      </c>
      <c r="GO4124" s="77">
        <v>5.3000000000000005E-2</v>
      </c>
      <c r="GP4124" s="77">
        <v>3</v>
      </c>
      <c r="GQ4124" s="77">
        <v>0</v>
      </c>
      <c r="GR4124" s="77" t="s">
        <v>423</v>
      </c>
      <c r="GS4124" s="77">
        <v>0</v>
      </c>
      <c r="GT4124" s="77">
        <v>0</v>
      </c>
      <c r="GU4124" s="77">
        <v>5.5966209081309407E-2</v>
      </c>
      <c r="GV4124" s="77">
        <v>2.3050584833610582E-3</v>
      </c>
      <c r="GW4124" s="77">
        <v>5.5966209081309407E-2</v>
      </c>
      <c r="GX4124" s="77">
        <v>2.3050584833610582E-3</v>
      </c>
      <c r="GY4124" s="77">
        <v>5.5966209081309407E-2</v>
      </c>
      <c r="GZ4124" s="77">
        <v>2.3050584833610582E-3</v>
      </c>
    </row>
    <row r="4125" spans="187:208" x14ac:dyDescent="0.25">
      <c r="GE4125" s="77" t="s">
        <v>422</v>
      </c>
      <c r="GF4125" s="77" t="s">
        <v>155</v>
      </c>
      <c r="GG4125" s="77" t="s">
        <v>458</v>
      </c>
      <c r="GH4125" s="77" t="s">
        <v>446</v>
      </c>
      <c r="GI4125" s="77">
        <v>2024</v>
      </c>
      <c r="GJ4125" s="77" t="s">
        <v>305</v>
      </c>
      <c r="GK4125" s="77">
        <v>3.7590224611390603E-2</v>
      </c>
      <c r="GL4125" s="77">
        <v>88.424520000000001</v>
      </c>
      <c r="GM4125" s="77">
        <v>2024</v>
      </c>
      <c r="GN4125" s="77" t="s">
        <v>175</v>
      </c>
      <c r="GO4125" s="77">
        <v>0.13250000000000001</v>
      </c>
      <c r="GP4125" s="77">
        <v>3</v>
      </c>
      <c r="GQ4125" s="77">
        <v>0</v>
      </c>
      <c r="GR4125" s="77" t="s">
        <v>423</v>
      </c>
      <c r="GS4125" s="77">
        <v>0</v>
      </c>
      <c r="GT4125" s="77">
        <v>0</v>
      </c>
      <c r="GU4125" s="77">
        <v>0</v>
      </c>
      <c r="GV4125" s="77">
        <v>0</v>
      </c>
      <c r="GW4125" s="77">
        <v>0.1527377521613833</v>
      </c>
      <c r="GX4125" s="77">
        <v>5.7414464103853089E-3</v>
      </c>
      <c r="GY4125" s="77">
        <v>0.1527377521613833</v>
      </c>
      <c r="GZ4125" s="77">
        <v>5.7414464103853089E-3</v>
      </c>
    </row>
    <row r="4126" spans="187:208" x14ac:dyDescent="0.25">
      <c r="GE4126" s="77" t="s">
        <v>425</v>
      </c>
      <c r="GF4126" s="77" t="s">
        <v>155</v>
      </c>
      <c r="GG4126" s="77" t="s">
        <v>458</v>
      </c>
      <c r="GH4126" s="77" t="s">
        <v>446</v>
      </c>
      <c r="GI4126" s="77">
        <v>2024</v>
      </c>
      <c r="GJ4126" s="77" t="s">
        <v>301</v>
      </c>
      <c r="GK4126" s="77">
        <v>1.631433411568469E-3</v>
      </c>
      <c r="GL4126" s="77">
        <v>88.424520000000001</v>
      </c>
      <c r="GM4126" s="77">
        <v>2024</v>
      </c>
      <c r="GN4126" s="77" t="s">
        <v>175</v>
      </c>
      <c r="GO4126" s="77">
        <v>5.3000000000000005E-2</v>
      </c>
      <c r="GP4126" s="77">
        <v>3</v>
      </c>
      <c r="GQ4126" s="77">
        <v>0</v>
      </c>
      <c r="GR4126" s="77" t="s">
        <v>423</v>
      </c>
      <c r="GS4126" s="77">
        <v>0</v>
      </c>
      <c r="GT4126" s="77">
        <v>0</v>
      </c>
      <c r="GU4126" s="77">
        <v>0</v>
      </c>
      <c r="GV4126" s="77">
        <v>0</v>
      </c>
      <c r="GW4126" s="77">
        <v>5.5966209081309407E-2</v>
      </c>
      <c r="GX4126" s="77">
        <v>9.130514341407484E-5</v>
      </c>
      <c r="GY4126" s="77">
        <v>5.5966209081309407E-2</v>
      </c>
      <c r="GZ4126" s="77">
        <v>9.130514341407484E-5</v>
      </c>
    </row>
    <row r="4127" spans="187:208" x14ac:dyDescent="0.25">
      <c r="GE4127" s="77" t="s">
        <v>427</v>
      </c>
      <c r="GF4127" s="77" t="s">
        <v>155</v>
      </c>
      <c r="GG4127" s="77" t="s">
        <v>458</v>
      </c>
      <c r="GH4127" s="77" t="s">
        <v>446</v>
      </c>
      <c r="GI4127" s="77">
        <v>2024</v>
      </c>
      <c r="GJ4127" s="77" t="s">
        <v>303</v>
      </c>
      <c r="GK4127" s="77">
        <v>4.1186611014017389E-2</v>
      </c>
      <c r="GL4127" s="77">
        <v>88.424520000000001</v>
      </c>
      <c r="GM4127" s="77">
        <v>2024</v>
      </c>
      <c r="GN4127" s="77" t="s">
        <v>175</v>
      </c>
      <c r="GO4127" s="77">
        <v>5.3000000000000005E-2</v>
      </c>
      <c r="GP4127" s="77">
        <v>3</v>
      </c>
      <c r="GQ4127" s="77">
        <v>0</v>
      </c>
      <c r="GR4127" s="77" t="s">
        <v>423</v>
      </c>
      <c r="GS4127" s="77">
        <v>0</v>
      </c>
      <c r="GT4127" s="77">
        <v>0</v>
      </c>
      <c r="GU4127" s="77">
        <v>0</v>
      </c>
      <c r="GV4127" s="77">
        <v>0</v>
      </c>
      <c r="GW4127" s="77">
        <v>5.5966209081309407E-2</v>
      </c>
      <c r="GX4127" s="77">
        <v>2.3050584833610582E-3</v>
      </c>
      <c r="GY4127" s="77">
        <v>5.5966209081309407E-2</v>
      </c>
      <c r="GZ4127" s="77">
        <v>2.3050584833610582E-3</v>
      </c>
    </row>
    <row r="4128" spans="187:208" x14ac:dyDescent="0.25">
      <c r="GE4128" s="77" t="s">
        <v>422</v>
      </c>
      <c r="GF4128" s="77" t="s">
        <v>155</v>
      </c>
      <c r="GG4128" s="77" t="s">
        <v>458</v>
      </c>
      <c r="GH4128" s="77" t="s">
        <v>446</v>
      </c>
      <c r="GI4128" s="77">
        <v>2025</v>
      </c>
      <c r="GJ4128" s="77" t="s">
        <v>305</v>
      </c>
      <c r="GK4128" s="77">
        <v>3.7590224611390603E-2</v>
      </c>
      <c r="GL4128" s="77">
        <v>88.424520000000001</v>
      </c>
      <c r="GM4128" s="77">
        <v>2025</v>
      </c>
      <c r="GN4128" s="77" t="s">
        <v>175</v>
      </c>
      <c r="GO4128" s="77">
        <v>0.13250000000000001</v>
      </c>
      <c r="GP4128" s="77">
        <v>3</v>
      </c>
      <c r="GQ4128" s="77">
        <v>0</v>
      </c>
      <c r="GR4128" s="77" t="s">
        <v>423</v>
      </c>
      <c r="GS4128" s="77">
        <v>0</v>
      </c>
      <c r="GT4128" s="77">
        <v>0</v>
      </c>
      <c r="GU4128" s="77">
        <v>0</v>
      </c>
      <c r="GV4128" s="77">
        <v>0</v>
      </c>
      <c r="GW4128" s="77">
        <v>0</v>
      </c>
      <c r="GX4128" s="77">
        <v>0</v>
      </c>
      <c r="GY4128" s="77">
        <v>0.1527377521613833</v>
      </c>
      <c r="GZ4128" s="77">
        <v>5.7414464103853089E-3</v>
      </c>
    </row>
    <row r="4129" spans="187:208" x14ac:dyDescent="0.25">
      <c r="GE4129" s="77" t="s">
        <v>425</v>
      </c>
      <c r="GF4129" s="77" t="s">
        <v>155</v>
      </c>
      <c r="GG4129" s="77" t="s">
        <v>458</v>
      </c>
      <c r="GH4129" s="77" t="s">
        <v>446</v>
      </c>
      <c r="GI4129" s="77">
        <v>2025</v>
      </c>
      <c r="GJ4129" s="77" t="s">
        <v>301</v>
      </c>
      <c r="GK4129" s="77">
        <v>1.631433411568469E-3</v>
      </c>
      <c r="GL4129" s="77">
        <v>88.424520000000001</v>
      </c>
      <c r="GM4129" s="77">
        <v>2025</v>
      </c>
      <c r="GN4129" s="77" t="s">
        <v>175</v>
      </c>
      <c r="GO4129" s="77">
        <v>5.3000000000000005E-2</v>
      </c>
      <c r="GP4129" s="77">
        <v>3</v>
      </c>
      <c r="GQ4129" s="77">
        <v>0</v>
      </c>
      <c r="GR4129" s="77" t="s">
        <v>423</v>
      </c>
      <c r="GS4129" s="77">
        <v>0</v>
      </c>
      <c r="GT4129" s="77">
        <v>0</v>
      </c>
      <c r="GU4129" s="77">
        <v>0</v>
      </c>
      <c r="GV4129" s="77">
        <v>0</v>
      </c>
      <c r="GW4129" s="77">
        <v>0</v>
      </c>
      <c r="GX4129" s="77">
        <v>0</v>
      </c>
      <c r="GY4129" s="77">
        <v>5.5966209081309407E-2</v>
      </c>
      <c r="GZ4129" s="77">
        <v>9.130514341407484E-5</v>
      </c>
    </row>
    <row r="4130" spans="187:208" x14ac:dyDescent="0.25">
      <c r="GE4130" s="77" t="s">
        <v>427</v>
      </c>
      <c r="GF4130" s="77" t="s">
        <v>155</v>
      </c>
      <c r="GG4130" s="77" t="s">
        <v>458</v>
      </c>
      <c r="GH4130" s="77" t="s">
        <v>446</v>
      </c>
      <c r="GI4130" s="77">
        <v>2025</v>
      </c>
      <c r="GJ4130" s="77" t="s">
        <v>303</v>
      </c>
      <c r="GK4130" s="77">
        <v>4.1186611014017389E-2</v>
      </c>
      <c r="GL4130" s="77">
        <v>88.424520000000001</v>
      </c>
      <c r="GM4130" s="77">
        <v>2025</v>
      </c>
      <c r="GN4130" s="77" t="s">
        <v>175</v>
      </c>
      <c r="GO4130" s="77">
        <v>5.3000000000000005E-2</v>
      </c>
      <c r="GP4130" s="77">
        <v>3</v>
      </c>
      <c r="GQ4130" s="77">
        <v>0</v>
      </c>
      <c r="GR4130" s="77" t="s">
        <v>423</v>
      </c>
      <c r="GS4130" s="77">
        <v>0</v>
      </c>
      <c r="GT4130" s="77">
        <v>0</v>
      </c>
      <c r="GU4130" s="77">
        <v>0</v>
      </c>
      <c r="GV4130" s="77">
        <v>0</v>
      </c>
      <c r="GW4130" s="77">
        <v>0</v>
      </c>
      <c r="GX4130" s="77">
        <v>0</v>
      </c>
      <c r="GY4130" s="77">
        <v>5.5966209081309407E-2</v>
      </c>
      <c r="GZ4130" s="77">
        <v>2.3050584833610582E-3</v>
      </c>
    </row>
    <row r="4131" spans="187:208" x14ac:dyDescent="0.25">
      <c r="GE4131" s="77" t="s">
        <v>422</v>
      </c>
      <c r="GF4131" s="77" t="s">
        <v>155</v>
      </c>
      <c r="GG4131" s="77" t="s">
        <v>458</v>
      </c>
      <c r="GH4131" s="77" t="s">
        <v>453</v>
      </c>
      <c r="GI4131" s="77">
        <v>2021</v>
      </c>
      <c r="GJ4131" s="77" t="s">
        <v>305</v>
      </c>
      <c r="GK4131" s="77">
        <v>222.22942162783059</v>
      </c>
      <c r="GL4131" s="77">
        <v>88.424520000000001</v>
      </c>
      <c r="GM4131" s="77">
        <v>2021</v>
      </c>
      <c r="GN4131" s="77" t="s">
        <v>175</v>
      </c>
      <c r="GO4131" s="77">
        <v>0.13250000000000001</v>
      </c>
      <c r="GP4131" s="77">
        <v>3</v>
      </c>
      <c r="GQ4131" s="77">
        <v>0</v>
      </c>
      <c r="GR4131" s="77" t="s">
        <v>423</v>
      </c>
      <c r="GS4131" s="77">
        <v>0.1527377521613833</v>
      </c>
      <c r="GT4131" s="77">
        <v>33.942822323559142</v>
      </c>
      <c r="GU4131" s="77">
        <v>0.1527377521613833</v>
      </c>
      <c r="GV4131" s="77">
        <v>33.942822323559142</v>
      </c>
      <c r="GW4131" s="77">
        <v>0</v>
      </c>
      <c r="GX4131" s="77">
        <v>0</v>
      </c>
      <c r="GY4131" s="77">
        <v>0</v>
      </c>
      <c r="GZ4131" s="77">
        <v>0</v>
      </c>
    </row>
    <row r="4132" spans="187:208" x14ac:dyDescent="0.25">
      <c r="GE4132" s="77" t="s">
        <v>425</v>
      </c>
      <c r="GF4132" s="77" t="s">
        <v>155</v>
      </c>
      <c r="GG4132" s="77" t="s">
        <v>458</v>
      </c>
      <c r="GH4132" s="77" t="s">
        <v>453</v>
      </c>
      <c r="GI4132" s="77">
        <v>2021</v>
      </c>
      <c r="GJ4132" s="77" t="s">
        <v>301</v>
      </c>
      <c r="GK4132" s="77">
        <v>8585.7228092479454</v>
      </c>
      <c r="GL4132" s="77">
        <v>88.424520000000001</v>
      </c>
      <c r="GM4132" s="77">
        <v>2021</v>
      </c>
      <c r="GN4132" s="77" t="s">
        <v>175</v>
      </c>
      <c r="GO4132" s="77">
        <v>5.3000000000000005E-2</v>
      </c>
      <c r="GP4132" s="77">
        <v>3</v>
      </c>
      <c r="GQ4132" s="77">
        <v>0</v>
      </c>
      <c r="GR4132" s="77" t="s">
        <v>423</v>
      </c>
      <c r="GS4132" s="77">
        <v>5.5966209081309407E-2</v>
      </c>
      <c r="GT4132" s="77">
        <v>480.51035785653767</v>
      </c>
      <c r="GU4132" s="77">
        <v>5.5966209081309407E-2</v>
      </c>
      <c r="GV4132" s="77">
        <v>480.51035785653767</v>
      </c>
      <c r="GW4132" s="77">
        <v>0</v>
      </c>
      <c r="GX4132" s="77">
        <v>0</v>
      </c>
      <c r="GY4132" s="77">
        <v>0</v>
      </c>
      <c r="GZ4132" s="77">
        <v>0</v>
      </c>
    </row>
    <row r="4133" spans="187:208" x14ac:dyDescent="0.25">
      <c r="GE4133" s="77" t="s">
        <v>427</v>
      </c>
      <c r="GF4133" s="77" t="s">
        <v>155</v>
      </c>
      <c r="GG4133" s="77" t="s">
        <v>458</v>
      </c>
      <c r="GH4133" s="77" t="s">
        <v>453</v>
      </c>
      <c r="GI4133" s="77">
        <v>2021</v>
      </c>
      <c r="GJ4133" s="77" t="s">
        <v>303</v>
      </c>
      <c r="GK4133" s="77">
        <v>5338.178410456745</v>
      </c>
      <c r="GL4133" s="77">
        <v>88.424520000000001</v>
      </c>
      <c r="GM4133" s="77">
        <v>2021</v>
      </c>
      <c r="GN4133" s="77" t="s">
        <v>175</v>
      </c>
      <c r="GO4133" s="77">
        <v>5.3000000000000005E-2</v>
      </c>
      <c r="GP4133" s="77">
        <v>3</v>
      </c>
      <c r="GQ4133" s="77">
        <v>0</v>
      </c>
      <c r="GR4133" s="77" t="s">
        <v>423</v>
      </c>
      <c r="GS4133" s="77">
        <v>5.5966209081309407E-2</v>
      </c>
      <c r="GT4133" s="77">
        <v>298.75760903295412</v>
      </c>
      <c r="GU4133" s="77">
        <v>5.5966209081309407E-2</v>
      </c>
      <c r="GV4133" s="77">
        <v>298.75760903295412</v>
      </c>
      <c r="GW4133" s="77">
        <v>0</v>
      </c>
      <c r="GX4133" s="77">
        <v>0</v>
      </c>
      <c r="GY4133" s="77">
        <v>0</v>
      </c>
      <c r="GZ4133" s="77">
        <v>0</v>
      </c>
    </row>
    <row r="4134" spans="187:208" x14ac:dyDescent="0.25">
      <c r="GE4134" s="77" t="s">
        <v>422</v>
      </c>
      <c r="GF4134" s="77" t="s">
        <v>155</v>
      </c>
      <c r="GG4134" s="77" t="s">
        <v>458</v>
      </c>
      <c r="GH4134" s="77" t="s">
        <v>453</v>
      </c>
      <c r="GI4134" s="77">
        <v>2022</v>
      </c>
      <c r="GJ4134" s="77" t="s">
        <v>305</v>
      </c>
      <c r="GK4134" s="77">
        <v>222.22942162783059</v>
      </c>
      <c r="GL4134" s="77">
        <v>88.424520000000001</v>
      </c>
      <c r="GM4134" s="77">
        <v>2022</v>
      </c>
      <c r="GN4134" s="77" t="s">
        <v>175</v>
      </c>
      <c r="GO4134" s="77">
        <v>0.13250000000000001</v>
      </c>
      <c r="GP4134" s="77">
        <v>3</v>
      </c>
      <c r="GQ4134" s="77">
        <v>0</v>
      </c>
      <c r="GR4134" s="77" t="s">
        <v>423</v>
      </c>
      <c r="GS4134" s="77">
        <v>0.1527377521613833</v>
      </c>
      <c r="GT4134" s="77">
        <v>33.942822323559142</v>
      </c>
      <c r="GU4134" s="77">
        <v>0.1527377521613833</v>
      </c>
      <c r="GV4134" s="77">
        <v>33.942822323559142</v>
      </c>
      <c r="GW4134" s="77">
        <v>0.1527377521613833</v>
      </c>
      <c r="GX4134" s="77">
        <v>33.942822323559142</v>
      </c>
      <c r="GY4134" s="77">
        <v>0</v>
      </c>
      <c r="GZ4134" s="77">
        <v>0</v>
      </c>
    </row>
    <row r="4135" spans="187:208" x14ac:dyDescent="0.25">
      <c r="GE4135" s="77" t="s">
        <v>425</v>
      </c>
      <c r="GF4135" s="77" t="s">
        <v>155</v>
      </c>
      <c r="GG4135" s="77" t="s">
        <v>458</v>
      </c>
      <c r="GH4135" s="77" t="s">
        <v>453</v>
      </c>
      <c r="GI4135" s="77">
        <v>2022</v>
      </c>
      <c r="GJ4135" s="77" t="s">
        <v>301</v>
      </c>
      <c r="GK4135" s="77">
        <v>8585.7228092479454</v>
      </c>
      <c r="GL4135" s="77">
        <v>88.424520000000001</v>
      </c>
      <c r="GM4135" s="77">
        <v>2022</v>
      </c>
      <c r="GN4135" s="77" t="s">
        <v>175</v>
      </c>
      <c r="GO4135" s="77">
        <v>5.3000000000000005E-2</v>
      </c>
      <c r="GP4135" s="77">
        <v>3</v>
      </c>
      <c r="GQ4135" s="77">
        <v>0</v>
      </c>
      <c r="GR4135" s="77" t="s">
        <v>423</v>
      </c>
      <c r="GS4135" s="77">
        <v>5.5966209081309407E-2</v>
      </c>
      <c r="GT4135" s="77">
        <v>480.51035785653767</v>
      </c>
      <c r="GU4135" s="77">
        <v>5.5966209081309407E-2</v>
      </c>
      <c r="GV4135" s="77">
        <v>480.51035785653767</v>
      </c>
      <c r="GW4135" s="77">
        <v>5.5966209081309407E-2</v>
      </c>
      <c r="GX4135" s="77">
        <v>480.51035785653767</v>
      </c>
      <c r="GY4135" s="77">
        <v>0</v>
      </c>
      <c r="GZ4135" s="77">
        <v>0</v>
      </c>
    </row>
    <row r="4136" spans="187:208" x14ac:dyDescent="0.25">
      <c r="GE4136" s="77" t="s">
        <v>427</v>
      </c>
      <c r="GF4136" s="77" t="s">
        <v>155</v>
      </c>
      <c r="GG4136" s="77" t="s">
        <v>458</v>
      </c>
      <c r="GH4136" s="77" t="s">
        <v>453</v>
      </c>
      <c r="GI4136" s="77">
        <v>2022</v>
      </c>
      <c r="GJ4136" s="77" t="s">
        <v>303</v>
      </c>
      <c r="GK4136" s="77">
        <v>5338.178410456745</v>
      </c>
      <c r="GL4136" s="77">
        <v>88.424520000000001</v>
      </c>
      <c r="GM4136" s="77">
        <v>2022</v>
      </c>
      <c r="GN4136" s="77" t="s">
        <v>175</v>
      </c>
      <c r="GO4136" s="77">
        <v>5.3000000000000005E-2</v>
      </c>
      <c r="GP4136" s="77">
        <v>3</v>
      </c>
      <c r="GQ4136" s="77">
        <v>0</v>
      </c>
      <c r="GR4136" s="77" t="s">
        <v>423</v>
      </c>
      <c r="GS4136" s="77">
        <v>5.5966209081309407E-2</v>
      </c>
      <c r="GT4136" s="77">
        <v>298.75760903295412</v>
      </c>
      <c r="GU4136" s="77">
        <v>5.5966209081309407E-2</v>
      </c>
      <c r="GV4136" s="77">
        <v>298.75760903295412</v>
      </c>
      <c r="GW4136" s="77">
        <v>5.5966209081309407E-2</v>
      </c>
      <c r="GX4136" s="77">
        <v>298.75760903295412</v>
      </c>
      <c r="GY4136" s="77">
        <v>0</v>
      </c>
      <c r="GZ4136" s="77">
        <v>0</v>
      </c>
    </row>
    <row r="4137" spans="187:208" x14ac:dyDescent="0.25">
      <c r="GE4137" s="77" t="s">
        <v>422</v>
      </c>
      <c r="GF4137" s="77" t="s">
        <v>155</v>
      </c>
      <c r="GG4137" s="77" t="s">
        <v>458</v>
      </c>
      <c r="GH4137" s="77" t="s">
        <v>453</v>
      </c>
      <c r="GI4137" s="77">
        <v>2023</v>
      </c>
      <c r="GJ4137" s="77" t="s">
        <v>305</v>
      </c>
      <c r="GK4137" s="77">
        <v>233.23007680793921</v>
      </c>
      <c r="GL4137" s="77">
        <v>88.424520000000001</v>
      </c>
      <c r="GM4137" s="77">
        <v>2023</v>
      </c>
      <c r="GN4137" s="77" t="s">
        <v>175</v>
      </c>
      <c r="GO4137" s="77">
        <v>0.13250000000000001</v>
      </c>
      <c r="GP4137" s="77">
        <v>3</v>
      </c>
      <c r="GQ4137" s="77">
        <v>0</v>
      </c>
      <c r="GR4137" s="77" t="s">
        <v>423</v>
      </c>
      <c r="GS4137" s="77">
        <v>0</v>
      </c>
      <c r="GT4137" s="77">
        <v>0</v>
      </c>
      <c r="GU4137" s="77">
        <v>0.1527377521613833</v>
      </c>
      <c r="GV4137" s="77">
        <v>35.623037668071412</v>
      </c>
      <c r="GW4137" s="77">
        <v>0.1527377521613833</v>
      </c>
      <c r="GX4137" s="77">
        <v>35.623037668071412</v>
      </c>
      <c r="GY4137" s="77">
        <v>0.1527377521613833</v>
      </c>
      <c r="GZ4137" s="77">
        <v>35.623037668071412</v>
      </c>
    </row>
    <row r="4138" spans="187:208" x14ac:dyDescent="0.25">
      <c r="GE4138" s="77" t="s">
        <v>425</v>
      </c>
      <c r="GF4138" s="77" t="s">
        <v>155</v>
      </c>
      <c r="GG4138" s="77" t="s">
        <v>458</v>
      </c>
      <c r="GH4138" s="77" t="s">
        <v>453</v>
      </c>
      <c r="GI4138" s="77">
        <v>2023</v>
      </c>
      <c r="GJ4138" s="77" t="s">
        <v>301</v>
      </c>
      <c r="GK4138" s="77">
        <v>8896.5159934285948</v>
      </c>
      <c r="GL4138" s="77">
        <v>88.424520000000001</v>
      </c>
      <c r="GM4138" s="77">
        <v>2023</v>
      </c>
      <c r="GN4138" s="77" t="s">
        <v>175</v>
      </c>
      <c r="GO4138" s="77">
        <v>5.3000000000000005E-2</v>
      </c>
      <c r="GP4138" s="77">
        <v>3</v>
      </c>
      <c r="GQ4138" s="77">
        <v>0</v>
      </c>
      <c r="GR4138" s="77" t="s">
        <v>423</v>
      </c>
      <c r="GS4138" s="77">
        <v>0</v>
      </c>
      <c r="GT4138" s="77">
        <v>0</v>
      </c>
      <c r="GU4138" s="77">
        <v>5.5966209081309407E-2</v>
      </c>
      <c r="GV4138" s="77">
        <v>497.90427418343779</v>
      </c>
      <c r="GW4138" s="77">
        <v>5.5966209081309407E-2</v>
      </c>
      <c r="GX4138" s="77">
        <v>497.90427418343779</v>
      </c>
      <c r="GY4138" s="77">
        <v>5.5966209081309407E-2</v>
      </c>
      <c r="GZ4138" s="77">
        <v>497.90427418343779</v>
      </c>
    </row>
    <row r="4139" spans="187:208" x14ac:dyDescent="0.25">
      <c r="GE4139" s="77" t="s">
        <v>427</v>
      </c>
      <c r="GF4139" s="77" t="s">
        <v>155</v>
      </c>
      <c r="GG4139" s="77" t="s">
        <v>458</v>
      </c>
      <c r="GH4139" s="77" t="s">
        <v>453</v>
      </c>
      <c r="GI4139" s="77">
        <v>2023</v>
      </c>
      <c r="GJ4139" s="77" t="s">
        <v>303</v>
      </c>
      <c r="GK4139" s="77">
        <v>5534.8914862000938</v>
      </c>
      <c r="GL4139" s="77">
        <v>88.424520000000001</v>
      </c>
      <c r="GM4139" s="77">
        <v>2023</v>
      </c>
      <c r="GN4139" s="77" t="s">
        <v>175</v>
      </c>
      <c r="GO4139" s="77">
        <v>5.3000000000000005E-2</v>
      </c>
      <c r="GP4139" s="77">
        <v>3</v>
      </c>
      <c r="GQ4139" s="77">
        <v>0</v>
      </c>
      <c r="GR4139" s="77" t="s">
        <v>423</v>
      </c>
      <c r="GS4139" s="77">
        <v>0</v>
      </c>
      <c r="GT4139" s="77">
        <v>0</v>
      </c>
      <c r="GU4139" s="77">
        <v>5.5966209081309407E-2</v>
      </c>
      <c r="GV4139" s="77">
        <v>309.76689415903382</v>
      </c>
      <c r="GW4139" s="77">
        <v>5.5966209081309407E-2</v>
      </c>
      <c r="GX4139" s="77">
        <v>309.76689415903382</v>
      </c>
      <c r="GY4139" s="77">
        <v>5.5966209081309407E-2</v>
      </c>
      <c r="GZ4139" s="77">
        <v>309.76689415903382</v>
      </c>
    </row>
    <row r="4140" spans="187:208" x14ac:dyDescent="0.25">
      <c r="GE4140" s="77" t="s">
        <v>422</v>
      </c>
      <c r="GF4140" s="77" t="s">
        <v>155</v>
      </c>
      <c r="GG4140" s="77" t="s">
        <v>458</v>
      </c>
      <c r="GH4140" s="77" t="s">
        <v>453</v>
      </c>
      <c r="GI4140" s="77">
        <v>2024</v>
      </c>
      <c r="GJ4140" s="77" t="s">
        <v>305</v>
      </c>
      <c r="GK4140" s="77">
        <v>233.23007680793921</v>
      </c>
      <c r="GL4140" s="77">
        <v>88.424520000000001</v>
      </c>
      <c r="GM4140" s="77">
        <v>2024</v>
      </c>
      <c r="GN4140" s="77" t="s">
        <v>175</v>
      </c>
      <c r="GO4140" s="77">
        <v>0.13250000000000001</v>
      </c>
      <c r="GP4140" s="77">
        <v>3</v>
      </c>
      <c r="GQ4140" s="77">
        <v>0</v>
      </c>
      <c r="GR4140" s="77" t="s">
        <v>423</v>
      </c>
      <c r="GS4140" s="77">
        <v>0</v>
      </c>
      <c r="GT4140" s="77">
        <v>0</v>
      </c>
      <c r="GU4140" s="77">
        <v>0</v>
      </c>
      <c r="GV4140" s="77">
        <v>0</v>
      </c>
      <c r="GW4140" s="77">
        <v>0.1527377521613833</v>
      </c>
      <c r="GX4140" s="77">
        <v>35.623037668071412</v>
      </c>
      <c r="GY4140" s="77">
        <v>0.1527377521613833</v>
      </c>
      <c r="GZ4140" s="77">
        <v>35.623037668071412</v>
      </c>
    </row>
    <row r="4141" spans="187:208" x14ac:dyDescent="0.25">
      <c r="GE4141" s="77" t="s">
        <v>425</v>
      </c>
      <c r="GF4141" s="77" t="s">
        <v>155</v>
      </c>
      <c r="GG4141" s="77" t="s">
        <v>458</v>
      </c>
      <c r="GH4141" s="77" t="s">
        <v>453</v>
      </c>
      <c r="GI4141" s="77">
        <v>2024</v>
      </c>
      <c r="GJ4141" s="77" t="s">
        <v>301</v>
      </c>
      <c r="GK4141" s="77">
        <v>8896.5159934285948</v>
      </c>
      <c r="GL4141" s="77">
        <v>88.424520000000001</v>
      </c>
      <c r="GM4141" s="77">
        <v>2024</v>
      </c>
      <c r="GN4141" s="77" t="s">
        <v>175</v>
      </c>
      <c r="GO4141" s="77">
        <v>5.3000000000000005E-2</v>
      </c>
      <c r="GP4141" s="77">
        <v>3</v>
      </c>
      <c r="GQ4141" s="77">
        <v>0</v>
      </c>
      <c r="GR4141" s="77" t="s">
        <v>423</v>
      </c>
      <c r="GS4141" s="77">
        <v>0</v>
      </c>
      <c r="GT4141" s="77">
        <v>0</v>
      </c>
      <c r="GU4141" s="77">
        <v>0</v>
      </c>
      <c r="GV4141" s="77">
        <v>0</v>
      </c>
      <c r="GW4141" s="77">
        <v>5.5966209081309407E-2</v>
      </c>
      <c r="GX4141" s="77">
        <v>497.90427418343779</v>
      </c>
      <c r="GY4141" s="77">
        <v>5.5966209081309407E-2</v>
      </c>
      <c r="GZ4141" s="77">
        <v>497.90427418343779</v>
      </c>
    </row>
    <row r="4142" spans="187:208" x14ac:dyDescent="0.25">
      <c r="GE4142" s="77" t="s">
        <v>427</v>
      </c>
      <c r="GF4142" s="77" t="s">
        <v>155</v>
      </c>
      <c r="GG4142" s="77" t="s">
        <v>458</v>
      </c>
      <c r="GH4142" s="77" t="s">
        <v>453</v>
      </c>
      <c r="GI4142" s="77">
        <v>2024</v>
      </c>
      <c r="GJ4142" s="77" t="s">
        <v>303</v>
      </c>
      <c r="GK4142" s="77">
        <v>5534.8914862000938</v>
      </c>
      <c r="GL4142" s="77">
        <v>88.424520000000001</v>
      </c>
      <c r="GM4142" s="77">
        <v>2024</v>
      </c>
      <c r="GN4142" s="77" t="s">
        <v>175</v>
      </c>
      <c r="GO4142" s="77">
        <v>5.3000000000000005E-2</v>
      </c>
      <c r="GP4142" s="77">
        <v>3</v>
      </c>
      <c r="GQ4142" s="77">
        <v>0</v>
      </c>
      <c r="GR4142" s="77" t="s">
        <v>423</v>
      </c>
      <c r="GS4142" s="77">
        <v>0</v>
      </c>
      <c r="GT4142" s="77">
        <v>0</v>
      </c>
      <c r="GU4142" s="77">
        <v>0</v>
      </c>
      <c r="GV4142" s="77">
        <v>0</v>
      </c>
      <c r="GW4142" s="77">
        <v>5.5966209081309407E-2</v>
      </c>
      <c r="GX4142" s="77">
        <v>309.76689415903382</v>
      </c>
      <c r="GY4142" s="77">
        <v>5.5966209081309407E-2</v>
      </c>
      <c r="GZ4142" s="77">
        <v>309.76689415903382</v>
      </c>
    </row>
    <row r="4143" spans="187:208" x14ac:dyDescent="0.25">
      <c r="GE4143" s="77" t="s">
        <v>422</v>
      </c>
      <c r="GF4143" s="77" t="s">
        <v>155</v>
      </c>
      <c r="GG4143" s="77" t="s">
        <v>458</v>
      </c>
      <c r="GH4143" s="77" t="s">
        <v>453</v>
      </c>
      <c r="GI4143" s="77">
        <v>2025</v>
      </c>
      <c r="GJ4143" s="77" t="s">
        <v>305</v>
      </c>
      <c r="GK4143" s="77">
        <v>233.23007680793921</v>
      </c>
      <c r="GL4143" s="77">
        <v>88.424520000000001</v>
      </c>
      <c r="GM4143" s="77">
        <v>2025</v>
      </c>
      <c r="GN4143" s="77" t="s">
        <v>175</v>
      </c>
      <c r="GO4143" s="77">
        <v>0.13250000000000001</v>
      </c>
      <c r="GP4143" s="77">
        <v>3</v>
      </c>
      <c r="GQ4143" s="77">
        <v>0</v>
      </c>
      <c r="GR4143" s="77" t="s">
        <v>423</v>
      </c>
      <c r="GS4143" s="77">
        <v>0</v>
      </c>
      <c r="GT4143" s="77">
        <v>0</v>
      </c>
      <c r="GU4143" s="77">
        <v>0</v>
      </c>
      <c r="GV4143" s="77">
        <v>0</v>
      </c>
      <c r="GW4143" s="77">
        <v>0</v>
      </c>
      <c r="GX4143" s="77">
        <v>0</v>
      </c>
      <c r="GY4143" s="77">
        <v>0.1527377521613833</v>
      </c>
      <c r="GZ4143" s="77">
        <v>35.623037668071412</v>
      </c>
    </row>
    <row r="4144" spans="187:208" x14ac:dyDescent="0.25">
      <c r="GE4144" s="77" t="s">
        <v>425</v>
      </c>
      <c r="GF4144" s="77" t="s">
        <v>155</v>
      </c>
      <c r="GG4144" s="77" t="s">
        <v>458</v>
      </c>
      <c r="GH4144" s="77" t="s">
        <v>453</v>
      </c>
      <c r="GI4144" s="77">
        <v>2025</v>
      </c>
      <c r="GJ4144" s="77" t="s">
        <v>301</v>
      </c>
      <c r="GK4144" s="77">
        <v>8896.5159934285948</v>
      </c>
      <c r="GL4144" s="77">
        <v>88.424520000000001</v>
      </c>
      <c r="GM4144" s="77">
        <v>2025</v>
      </c>
      <c r="GN4144" s="77" t="s">
        <v>175</v>
      </c>
      <c r="GO4144" s="77">
        <v>5.3000000000000005E-2</v>
      </c>
      <c r="GP4144" s="77">
        <v>3</v>
      </c>
      <c r="GQ4144" s="77">
        <v>0</v>
      </c>
      <c r="GR4144" s="77" t="s">
        <v>423</v>
      </c>
      <c r="GS4144" s="77">
        <v>0</v>
      </c>
      <c r="GT4144" s="77">
        <v>0</v>
      </c>
      <c r="GU4144" s="77">
        <v>0</v>
      </c>
      <c r="GV4144" s="77">
        <v>0</v>
      </c>
      <c r="GW4144" s="77">
        <v>0</v>
      </c>
      <c r="GX4144" s="77">
        <v>0</v>
      </c>
      <c r="GY4144" s="77">
        <v>5.5966209081309407E-2</v>
      </c>
      <c r="GZ4144" s="77">
        <v>497.90427418343779</v>
      </c>
    </row>
    <row r="4145" spans="187:208" x14ac:dyDescent="0.25">
      <c r="GE4145" s="77" t="s">
        <v>427</v>
      </c>
      <c r="GF4145" s="77" t="s">
        <v>155</v>
      </c>
      <c r="GG4145" s="77" t="s">
        <v>458</v>
      </c>
      <c r="GH4145" s="77" t="s">
        <v>453</v>
      </c>
      <c r="GI4145" s="77">
        <v>2025</v>
      </c>
      <c r="GJ4145" s="77" t="s">
        <v>303</v>
      </c>
      <c r="GK4145" s="77">
        <v>5534.8914862000938</v>
      </c>
      <c r="GL4145" s="77">
        <v>88.424520000000001</v>
      </c>
      <c r="GM4145" s="77">
        <v>2025</v>
      </c>
      <c r="GN4145" s="77" t="s">
        <v>175</v>
      </c>
      <c r="GO4145" s="77">
        <v>5.3000000000000005E-2</v>
      </c>
      <c r="GP4145" s="77">
        <v>3</v>
      </c>
      <c r="GQ4145" s="77">
        <v>0</v>
      </c>
      <c r="GR4145" s="77" t="s">
        <v>423</v>
      </c>
      <c r="GS4145" s="77">
        <v>0</v>
      </c>
      <c r="GT4145" s="77">
        <v>0</v>
      </c>
      <c r="GU4145" s="77">
        <v>0</v>
      </c>
      <c r="GV4145" s="77">
        <v>0</v>
      </c>
      <c r="GW4145" s="77">
        <v>0</v>
      </c>
      <c r="GX4145" s="77">
        <v>0</v>
      </c>
      <c r="GY4145" s="77">
        <v>5.5966209081309407E-2</v>
      </c>
      <c r="GZ4145" s="77">
        <v>309.76689415903382</v>
      </c>
    </row>
    <row r="4146" spans="187:208" x14ac:dyDescent="0.25">
      <c r="GE4146" s="77" t="s">
        <v>422</v>
      </c>
      <c r="GF4146" s="77" t="s">
        <v>155</v>
      </c>
      <c r="GG4146" s="77" t="s">
        <v>458</v>
      </c>
      <c r="GH4146" s="77" t="s">
        <v>460</v>
      </c>
      <c r="GI4146" s="77">
        <v>2021</v>
      </c>
      <c r="GJ4146" s="77" t="s">
        <v>305</v>
      </c>
      <c r="GK4146" s="77">
        <v>222.22942162784889</v>
      </c>
      <c r="GL4146" s="77">
        <v>88.424520000000001</v>
      </c>
      <c r="GM4146" s="77">
        <v>2021</v>
      </c>
      <c r="GN4146" s="77" t="s">
        <v>175</v>
      </c>
      <c r="GO4146" s="77">
        <v>0.13250000000000001</v>
      </c>
      <c r="GP4146" s="77">
        <v>3</v>
      </c>
      <c r="GQ4146" s="77">
        <v>0</v>
      </c>
      <c r="GR4146" s="77" t="s">
        <v>423</v>
      </c>
      <c r="GS4146" s="77">
        <v>0.1527377521613833</v>
      </c>
      <c r="GT4146" s="77">
        <v>33.942822323561941</v>
      </c>
      <c r="GU4146" s="77">
        <v>0.1527377521613833</v>
      </c>
      <c r="GV4146" s="77">
        <v>33.942822323561941</v>
      </c>
      <c r="GW4146" s="77">
        <v>0</v>
      </c>
      <c r="GX4146" s="77">
        <v>0</v>
      </c>
      <c r="GY4146" s="77">
        <v>0</v>
      </c>
      <c r="GZ4146" s="77">
        <v>0</v>
      </c>
    </row>
    <row r="4147" spans="187:208" x14ac:dyDescent="0.25">
      <c r="GE4147" s="77" t="s">
        <v>425</v>
      </c>
      <c r="GF4147" s="77" t="s">
        <v>155</v>
      </c>
      <c r="GG4147" s="77" t="s">
        <v>458</v>
      </c>
      <c r="GH4147" s="77" t="s">
        <v>460</v>
      </c>
      <c r="GI4147" s="77">
        <v>2021</v>
      </c>
      <c r="GJ4147" s="77" t="s">
        <v>301</v>
      </c>
      <c r="GK4147" s="77">
        <v>8585.7228092486548</v>
      </c>
      <c r="GL4147" s="77">
        <v>88.424520000000001</v>
      </c>
      <c r="GM4147" s="77">
        <v>2021</v>
      </c>
      <c r="GN4147" s="77" t="s">
        <v>175</v>
      </c>
      <c r="GO4147" s="77">
        <v>5.3000000000000005E-2</v>
      </c>
      <c r="GP4147" s="77">
        <v>3</v>
      </c>
      <c r="GQ4147" s="77">
        <v>0</v>
      </c>
      <c r="GR4147" s="77" t="s">
        <v>423</v>
      </c>
      <c r="GS4147" s="77">
        <v>5.5966209081309407E-2</v>
      </c>
      <c r="GT4147" s="77">
        <v>480.5103578565774</v>
      </c>
      <c r="GU4147" s="77">
        <v>5.5966209081309407E-2</v>
      </c>
      <c r="GV4147" s="77">
        <v>480.5103578565774</v>
      </c>
      <c r="GW4147" s="77">
        <v>0</v>
      </c>
      <c r="GX4147" s="77">
        <v>0</v>
      </c>
      <c r="GY4147" s="77">
        <v>0</v>
      </c>
      <c r="GZ4147" s="77">
        <v>0</v>
      </c>
    </row>
    <row r="4148" spans="187:208" x14ac:dyDescent="0.25">
      <c r="GE4148" s="77" t="s">
        <v>422</v>
      </c>
      <c r="GF4148" s="77" t="s">
        <v>155</v>
      </c>
      <c r="GG4148" s="77" t="s">
        <v>458</v>
      </c>
      <c r="GH4148" s="77" t="s">
        <v>460</v>
      </c>
      <c r="GI4148" s="77">
        <v>2022</v>
      </c>
      <c r="GJ4148" s="77" t="s">
        <v>305</v>
      </c>
      <c r="GK4148" s="77">
        <v>222.22942162784889</v>
      </c>
      <c r="GL4148" s="77">
        <v>88.424520000000001</v>
      </c>
      <c r="GM4148" s="77">
        <v>2022</v>
      </c>
      <c r="GN4148" s="77" t="s">
        <v>175</v>
      </c>
      <c r="GO4148" s="77">
        <v>0.13250000000000001</v>
      </c>
      <c r="GP4148" s="77">
        <v>3</v>
      </c>
      <c r="GQ4148" s="77">
        <v>0</v>
      </c>
      <c r="GR4148" s="77" t="s">
        <v>423</v>
      </c>
      <c r="GS4148" s="77">
        <v>0.1527377521613833</v>
      </c>
      <c r="GT4148" s="77">
        <v>33.942822323561941</v>
      </c>
      <c r="GU4148" s="77">
        <v>0.1527377521613833</v>
      </c>
      <c r="GV4148" s="77">
        <v>33.942822323561941</v>
      </c>
      <c r="GW4148" s="77">
        <v>0.1527377521613833</v>
      </c>
      <c r="GX4148" s="77">
        <v>33.942822323561941</v>
      </c>
      <c r="GY4148" s="77">
        <v>0</v>
      </c>
      <c r="GZ4148" s="77">
        <v>0</v>
      </c>
    </row>
    <row r="4149" spans="187:208" x14ac:dyDescent="0.25">
      <c r="GE4149" s="77" t="s">
        <v>425</v>
      </c>
      <c r="GF4149" s="77" t="s">
        <v>155</v>
      </c>
      <c r="GG4149" s="77" t="s">
        <v>458</v>
      </c>
      <c r="GH4149" s="77" t="s">
        <v>460</v>
      </c>
      <c r="GI4149" s="77">
        <v>2022</v>
      </c>
      <c r="GJ4149" s="77" t="s">
        <v>301</v>
      </c>
      <c r="GK4149" s="77">
        <v>8585.7228092486548</v>
      </c>
      <c r="GL4149" s="77">
        <v>88.424520000000001</v>
      </c>
      <c r="GM4149" s="77">
        <v>2022</v>
      </c>
      <c r="GN4149" s="77" t="s">
        <v>175</v>
      </c>
      <c r="GO4149" s="77">
        <v>5.3000000000000005E-2</v>
      </c>
      <c r="GP4149" s="77">
        <v>3</v>
      </c>
      <c r="GQ4149" s="77">
        <v>0</v>
      </c>
      <c r="GR4149" s="77" t="s">
        <v>423</v>
      </c>
      <c r="GS4149" s="77">
        <v>5.5966209081309407E-2</v>
      </c>
      <c r="GT4149" s="77">
        <v>480.5103578565774</v>
      </c>
      <c r="GU4149" s="77">
        <v>5.5966209081309407E-2</v>
      </c>
      <c r="GV4149" s="77">
        <v>480.5103578565774</v>
      </c>
      <c r="GW4149" s="77">
        <v>5.5966209081309407E-2</v>
      </c>
      <c r="GX4149" s="77">
        <v>480.5103578565774</v>
      </c>
      <c r="GY4149" s="77">
        <v>0</v>
      </c>
      <c r="GZ4149" s="77">
        <v>0</v>
      </c>
    </row>
    <row r="4150" spans="187:208" x14ac:dyDescent="0.25">
      <c r="GE4150" s="77" t="s">
        <v>422</v>
      </c>
      <c r="GF4150" s="77" t="s">
        <v>155</v>
      </c>
      <c r="GG4150" s="77" t="s">
        <v>458</v>
      </c>
      <c r="GH4150" s="77" t="s">
        <v>460</v>
      </c>
      <c r="GI4150" s="77">
        <v>2023</v>
      </c>
      <c r="GJ4150" s="77" t="s">
        <v>305</v>
      </c>
      <c r="GK4150" s="77">
        <v>233.23007680795851</v>
      </c>
      <c r="GL4150" s="77">
        <v>88.424520000000001</v>
      </c>
      <c r="GM4150" s="77">
        <v>2023</v>
      </c>
      <c r="GN4150" s="77" t="s">
        <v>175</v>
      </c>
      <c r="GO4150" s="77">
        <v>0.13250000000000001</v>
      </c>
      <c r="GP4150" s="77">
        <v>3</v>
      </c>
      <c r="GQ4150" s="77">
        <v>0</v>
      </c>
      <c r="GR4150" s="77" t="s">
        <v>423</v>
      </c>
      <c r="GS4150" s="77">
        <v>0</v>
      </c>
      <c r="GT4150" s="77">
        <v>0</v>
      </c>
      <c r="GU4150" s="77">
        <v>0.1527377521613833</v>
      </c>
      <c r="GV4150" s="77">
        <v>35.62303766807436</v>
      </c>
      <c r="GW4150" s="77">
        <v>0.1527377521613833</v>
      </c>
      <c r="GX4150" s="77">
        <v>35.62303766807436</v>
      </c>
      <c r="GY4150" s="77">
        <v>0.1527377521613833</v>
      </c>
      <c r="GZ4150" s="77">
        <v>35.62303766807436</v>
      </c>
    </row>
    <row r="4151" spans="187:208" x14ac:dyDescent="0.25">
      <c r="GE4151" s="77" t="s">
        <v>425</v>
      </c>
      <c r="GF4151" s="77" t="s">
        <v>155</v>
      </c>
      <c r="GG4151" s="77" t="s">
        <v>458</v>
      </c>
      <c r="GH4151" s="77" t="s">
        <v>460</v>
      </c>
      <c r="GI4151" s="77">
        <v>2023</v>
      </c>
      <c r="GJ4151" s="77" t="s">
        <v>301</v>
      </c>
      <c r="GK4151" s="77">
        <v>8896.5159934293297</v>
      </c>
      <c r="GL4151" s="77">
        <v>88.424520000000001</v>
      </c>
      <c r="GM4151" s="77">
        <v>2023</v>
      </c>
      <c r="GN4151" s="77" t="s">
        <v>175</v>
      </c>
      <c r="GO4151" s="77">
        <v>5.3000000000000005E-2</v>
      </c>
      <c r="GP4151" s="77">
        <v>3</v>
      </c>
      <c r="GQ4151" s="77">
        <v>0</v>
      </c>
      <c r="GR4151" s="77" t="s">
        <v>423</v>
      </c>
      <c r="GS4151" s="77">
        <v>0</v>
      </c>
      <c r="GT4151" s="77">
        <v>0</v>
      </c>
      <c r="GU4151" s="77">
        <v>5.5966209081309407E-2</v>
      </c>
      <c r="GV4151" s="77">
        <v>497.90427418347895</v>
      </c>
      <c r="GW4151" s="77">
        <v>5.5966209081309407E-2</v>
      </c>
      <c r="GX4151" s="77">
        <v>497.90427418347895</v>
      </c>
      <c r="GY4151" s="77">
        <v>5.5966209081309407E-2</v>
      </c>
      <c r="GZ4151" s="77">
        <v>497.90427418347895</v>
      </c>
    </row>
    <row r="4152" spans="187:208" x14ac:dyDescent="0.25">
      <c r="GE4152" s="77" t="s">
        <v>422</v>
      </c>
      <c r="GF4152" s="77" t="s">
        <v>155</v>
      </c>
      <c r="GG4152" s="77" t="s">
        <v>458</v>
      </c>
      <c r="GH4152" s="77" t="s">
        <v>460</v>
      </c>
      <c r="GI4152" s="77">
        <v>2024</v>
      </c>
      <c r="GJ4152" s="77" t="s">
        <v>305</v>
      </c>
      <c r="GK4152" s="77">
        <v>233.23007680795851</v>
      </c>
      <c r="GL4152" s="77">
        <v>88.424520000000001</v>
      </c>
      <c r="GM4152" s="77">
        <v>2024</v>
      </c>
      <c r="GN4152" s="77" t="s">
        <v>175</v>
      </c>
      <c r="GO4152" s="77">
        <v>0.13250000000000001</v>
      </c>
      <c r="GP4152" s="77">
        <v>3</v>
      </c>
      <c r="GQ4152" s="77">
        <v>0</v>
      </c>
      <c r="GR4152" s="77" t="s">
        <v>423</v>
      </c>
      <c r="GS4152" s="77">
        <v>0</v>
      </c>
      <c r="GT4152" s="77">
        <v>0</v>
      </c>
      <c r="GU4152" s="77">
        <v>0</v>
      </c>
      <c r="GV4152" s="77">
        <v>0</v>
      </c>
      <c r="GW4152" s="77">
        <v>0.1527377521613833</v>
      </c>
      <c r="GX4152" s="77">
        <v>35.62303766807436</v>
      </c>
      <c r="GY4152" s="77">
        <v>0.1527377521613833</v>
      </c>
      <c r="GZ4152" s="77">
        <v>35.62303766807436</v>
      </c>
    </row>
    <row r="4153" spans="187:208" x14ac:dyDescent="0.25">
      <c r="GE4153" s="77" t="s">
        <v>425</v>
      </c>
      <c r="GF4153" s="77" t="s">
        <v>155</v>
      </c>
      <c r="GG4153" s="77" t="s">
        <v>458</v>
      </c>
      <c r="GH4153" s="77" t="s">
        <v>460</v>
      </c>
      <c r="GI4153" s="77">
        <v>2024</v>
      </c>
      <c r="GJ4153" s="77" t="s">
        <v>301</v>
      </c>
      <c r="GK4153" s="77">
        <v>8896.5159934293297</v>
      </c>
      <c r="GL4153" s="77">
        <v>88.424520000000001</v>
      </c>
      <c r="GM4153" s="77">
        <v>2024</v>
      </c>
      <c r="GN4153" s="77" t="s">
        <v>175</v>
      </c>
      <c r="GO4153" s="77">
        <v>5.3000000000000005E-2</v>
      </c>
      <c r="GP4153" s="77">
        <v>3</v>
      </c>
      <c r="GQ4153" s="77">
        <v>0</v>
      </c>
      <c r="GR4153" s="77" t="s">
        <v>423</v>
      </c>
      <c r="GS4153" s="77">
        <v>0</v>
      </c>
      <c r="GT4153" s="77">
        <v>0</v>
      </c>
      <c r="GU4153" s="77">
        <v>0</v>
      </c>
      <c r="GV4153" s="77">
        <v>0</v>
      </c>
      <c r="GW4153" s="77">
        <v>5.5966209081309407E-2</v>
      </c>
      <c r="GX4153" s="77">
        <v>497.90427418347895</v>
      </c>
      <c r="GY4153" s="77">
        <v>5.5966209081309407E-2</v>
      </c>
      <c r="GZ4153" s="77">
        <v>497.90427418347895</v>
      </c>
    </row>
    <row r="4154" spans="187:208" x14ac:dyDescent="0.25">
      <c r="GE4154" s="77" t="s">
        <v>422</v>
      </c>
      <c r="GF4154" s="77" t="s">
        <v>155</v>
      </c>
      <c r="GG4154" s="77" t="s">
        <v>458</v>
      </c>
      <c r="GH4154" s="77" t="s">
        <v>460</v>
      </c>
      <c r="GI4154" s="77">
        <v>2025</v>
      </c>
      <c r="GJ4154" s="77" t="s">
        <v>305</v>
      </c>
      <c r="GK4154" s="77">
        <v>233.23007680795851</v>
      </c>
      <c r="GL4154" s="77">
        <v>88.424520000000001</v>
      </c>
      <c r="GM4154" s="77">
        <v>2025</v>
      </c>
      <c r="GN4154" s="77" t="s">
        <v>175</v>
      </c>
      <c r="GO4154" s="77">
        <v>0.13250000000000001</v>
      </c>
      <c r="GP4154" s="77">
        <v>3</v>
      </c>
      <c r="GQ4154" s="77">
        <v>0</v>
      </c>
      <c r="GR4154" s="77" t="s">
        <v>423</v>
      </c>
      <c r="GS4154" s="77">
        <v>0</v>
      </c>
      <c r="GT4154" s="77">
        <v>0</v>
      </c>
      <c r="GU4154" s="77">
        <v>0</v>
      </c>
      <c r="GV4154" s="77">
        <v>0</v>
      </c>
      <c r="GW4154" s="77">
        <v>0</v>
      </c>
      <c r="GX4154" s="77">
        <v>0</v>
      </c>
      <c r="GY4154" s="77">
        <v>0.1527377521613833</v>
      </c>
      <c r="GZ4154" s="77">
        <v>35.62303766807436</v>
      </c>
    </row>
    <row r="4155" spans="187:208" x14ac:dyDescent="0.25">
      <c r="GE4155" s="77" t="s">
        <v>425</v>
      </c>
      <c r="GF4155" s="77" t="s">
        <v>155</v>
      </c>
      <c r="GG4155" s="77" t="s">
        <v>458</v>
      </c>
      <c r="GH4155" s="77" t="s">
        <v>460</v>
      </c>
      <c r="GI4155" s="77">
        <v>2025</v>
      </c>
      <c r="GJ4155" s="77" t="s">
        <v>301</v>
      </c>
      <c r="GK4155" s="77">
        <v>8896.5159934293297</v>
      </c>
      <c r="GL4155" s="77">
        <v>88.424520000000001</v>
      </c>
      <c r="GM4155" s="77">
        <v>2025</v>
      </c>
      <c r="GN4155" s="77" t="s">
        <v>175</v>
      </c>
      <c r="GO4155" s="77">
        <v>5.3000000000000005E-2</v>
      </c>
      <c r="GP4155" s="77">
        <v>3</v>
      </c>
      <c r="GQ4155" s="77">
        <v>0</v>
      </c>
      <c r="GR4155" s="77" t="s">
        <v>423</v>
      </c>
      <c r="GS4155" s="77">
        <v>0</v>
      </c>
      <c r="GT4155" s="77">
        <v>0</v>
      </c>
      <c r="GU4155" s="77">
        <v>0</v>
      </c>
      <c r="GV4155" s="77">
        <v>0</v>
      </c>
      <c r="GW4155" s="77">
        <v>0</v>
      </c>
      <c r="GX4155" s="77">
        <v>0</v>
      </c>
      <c r="GY4155" s="77">
        <v>5.5966209081309407E-2</v>
      </c>
      <c r="GZ4155" s="77">
        <v>497.90427418347895</v>
      </c>
    </row>
    <row r="4156" spans="187:208" x14ac:dyDescent="0.25">
      <c r="GE4156" s="77" t="s">
        <v>422</v>
      </c>
      <c r="GF4156" s="77" t="s">
        <v>155</v>
      </c>
      <c r="GG4156" s="77" t="s">
        <v>458</v>
      </c>
      <c r="GH4156" s="77" t="s">
        <v>467</v>
      </c>
      <c r="GI4156" s="77">
        <v>2021</v>
      </c>
      <c r="GJ4156" s="77" t="s">
        <v>305</v>
      </c>
      <c r="GK4156" s="77">
        <v>0.69641821681222327</v>
      </c>
      <c r="GL4156" s="77">
        <v>88.424520000000001</v>
      </c>
      <c r="GM4156" s="77">
        <v>2021</v>
      </c>
      <c r="GN4156" s="77" t="s">
        <v>175</v>
      </c>
      <c r="GO4156" s="77">
        <v>0.13250000000000001</v>
      </c>
      <c r="GP4156" s="77">
        <v>3</v>
      </c>
      <c r="GQ4156" s="77">
        <v>0</v>
      </c>
      <c r="GR4156" s="77" t="s">
        <v>423</v>
      </c>
      <c r="GS4156" s="77">
        <v>0.1527377521613833</v>
      </c>
      <c r="GT4156" s="77">
        <v>0.10636935300013786</v>
      </c>
      <c r="GU4156" s="77">
        <v>0.1527377521613833</v>
      </c>
      <c r="GV4156" s="77">
        <v>0.10636935300013786</v>
      </c>
      <c r="GW4156" s="77">
        <v>0</v>
      </c>
      <c r="GX4156" s="77">
        <v>0</v>
      </c>
      <c r="GY4156" s="77">
        <v>0</v>
      </c>
      <c r="GZ4156" s="77">
        <v>0</v>
      </c>
    </row>
    <row r="4157" spans="187:208" x14ac:dyDescent="0.25">
      <c r="GE4157" s="77" t="s">
        <v>425</v>
      </c>
      <c r="GF4157" s="77" t="s">
        <v>155</v>
      </c>
      <c r="GG4157" s="77" t="s">
        <v>458</v>
      </c>
      <c r="GH4157" s="77" t="s">
        <v>467</v>
      </c>
      <c r="GI4157" s="77">
        <v>2021</v>
      </c>
      <c r="GJ4157" s="77" t="s">
        <v>301</v>
      </c>
      <c r="GK4157" s="77">
        <v>2.9419641522810118</v>
      </c>
      <c r="GL4157" s="77">
        <v>88.424520000000001</v>
      </c>
      <c r="GM4157" s="77">
        <v>2021</v>
      </c>
      <c r="GN4157" s="77" t="s">
        <v>175</v>
      </c>
      <c r="GO4157" s="77">
        <v>5.3000000000000005E-2</v>
      </c>
      <c r="GP4157" s="77">
        <v>3</v>
      </c>
      <c r="GQ4157" s="77">
        <v>0</v>
      </c>
      <c r="GR4157" s="77" t="s">
        <v>423</v>
      </c>
      <c r="GS4157" s="77">
        <v>5.5966209081309407E-2</v>
      </c>
      <c r="GT4157" s="77">
        <v>0.16465058085627629</v>
      </c>
      <c r="GU4157" s="77">
        <v>5.5966209081309407E-2</v>
      </c>
      <c r="GV4157" s="77">
        <v>0.16465058085627629</v>
      </c>
      <c r="GW4157" s="77">
        <v>0</v>
      </c>
      <c r="GX4157" s="77">
        <v>0</v>
      </c>
      <c r="GY4157" s="77">
        <v>0</v>
      </c>
      <c r="GZ4157" s="77">
        <v>0</v>
      </c>
    </row>
    <row r="4158" spans="187:208" x14ac:dyDescent="0.25">
      <c r="GE4158" s="77" t="s">
        <v>427</v>
      </c>
      <c r="GF4158" s="77" t="s">
        <v>155</v>
      </c>
      <c r="GG4158" s="77" t="s">
        <v>458</v>
      </c>
      <c r="GH4158" s="77" t="s">
        <v>467</v>
      </c>
      <c r="GI4158" s="77">
        <v>2021</v>
      </c>
      <c r="GJ4158" s="77" t="s">
        <v>303</v>
      </c>
      <c r="GK4158" s="77">
        <v>1.6021759622082781</v>
      </c>
      <c r="GL4158" s="77">
        <v>88.424520000000001</v>
      </c>
      <c r="GM4158" s="77">
        <v>2021</v>
      </c>
      <c r="GN4158" s="77" t="s">
        <v>175</v>
      </c>
      <c r="GO4158" s="77">
        <v>5.3000000000000005E-2</v>
      </c>
      <c r="GP4158" s="77">
        <v>3</v>
      </c>
      <c r="GQ4158" s="77">
        <v>0</v>
      </c>
      <c r="GR4158" s="77" t="s">
        <v>423</v>
      </c>
      <c r="GS4158" s="77">
        <v>5.5966209081309407E-2</v>
      </c>
      <c r="GT4158" s="77">
        <v>8.9667714885996563E-2</v>
      </c>
      <c r="GU4158" s="77">
        <v>5.5966209081309407E-2</v>
      </c>
      <c r="GV4158" s="77">
        <v>8.9667714885996563E-2</v>
      </c>
      <c r="GW4158" s="77">
        <v>0</v>
      </c>
      <c r="GX4158" s="77">
        <v>0</v>
      </c>
      <c r="GY4158" s="77">
        <v>0</v>
      </c>
      <c r="GZ4158" s="77">
        <v>0</v>
      </c>
    </row>
    <row r="4159" spans="187:208" x14ac:dyDescent="0.25">
      <c r="GE4159" s="77" t="s">
        <v>422</v>
      </c>
      <c r="GF4159" s="77" t="s">
        <v>155</v>
      </c>
      <c r="GG4159" s="77" t="s">
        <v>458</v>
      </c>
      <c r="GH4159" s="77" t="s">
        <v>467</v>
      </c>
      <c r="GI4159" s="77">
        <v>2022</v>
      </c>
      <c r="GJ4159" s="77" t="s">
        <v>305</v>
      </c>
      <c r="GK4159" s="77">
        <v>0.69641821681222327</v>
      </c>
      <c r="GL4159" s="77">
        <v>88.424520000000001</v>
      </c>
      <c r="GM4159" s="77">
        <v>2022</v>
      </c>
      <c r="GN4159" s="77" t="s">
        <v>175</v>
      </c>
      <c r="GO4159" s="77">
        <v>0.13250000000000001</v>
      </c>
      <c r="GP4159" s="77">
        <v>3</v>
      </c>
      <c r="GQ4159" s="77">
        <v>0</v>
      </c>
      <c r="GR4159" s="77" t="s">
        <v>423</v>
      </c>
      <c r="GS4159" s="77">
        <v>0.1527377521613833</v>
      </c>
      <c r="GT4159" s="77">
        <v>0.10636935300013786</v>
      </c>
      <c r="GU4159" s="77">
        <v>0.1527377521613833</v>
      </c>
      <c r="GV4159" s="77">
        <v>0.10636935300013786</v>
      </c>
      <c r="GW4159" s="77">
        <v>0.1527377521613833</v>
      </c>
      <c r="GX4159" s="77">
        <v>0.10636935300013786</v>
      </c>
      <c r="GY4159" s="77">
        <v>0</v>
      </c>
      <c r="GZ4159" s="77">
        <v>0</v>
      </c>
    </row>
    <row r="4160" spans="187:208" x14ac:dyDescent="0.25">
      <c r="GE4160" s="77" t="s">
        <v>425</v>
      </c>
      <c r="GF4160" s="77" t="s">
        <v>155</v>
      </c>
      <c r="GG4160" s="77" t="s">
        <v>458</v>
      </c>
      <c r="GH4160" s="77" t="s">
        <v>467</v>
      </c>
      <c r="GI4160" s="77">
        <v>2022</v>
      </c>
      <c r="GJ4160" s="77" t="s">
        <v>301</v>
      </c>
      <c r="GK4160" s="77">
        <v>2.9419641522810118</v>
      </c>
      <c r="GL4160" s="77">
        <v>88.424520000000001</v>
      </c>
      <c r="GM4160" s="77">
        <v>2022</v>
      </c>
      <c r="GN4160" s="77" t="s">
        <v>175</v>
      </c>
      <c r="GO4160" s="77">
        <v>5.3000000000000005E-2</v>
      </c>
      <c r="GP4160" s="77">
        <v>3</v>
      </c>
      <c r="GQ4160" s="77">
        <v>0</v>
      </c>
      <c r="GR4160" s="77" t="s">
        <v>423</v>
      </c>
      <c r="GS4160" s="77">
        <v>5.5966209081309407E-2</v>
      </c>
      <c r="GT4160" s="77">
        <v>0.16465058085627629</v>
      </c>
      <c r="GU4160" s="77">
        <v>5.5966209081309407E-2</v>
      </c>
      <c r="GV4160" s="77">
        <v>0.16465058085627629</v>
      </c>
      <c r="GW4160" s="77">
        <v>5.5966209081309407E-2</v>
      </c>
      <c r="GX4160" s="77">
        <v>0.16465058085627629</v>
      </c>
      <c r="GY4160" s="77">
        <v>0</v>
      </c>
      <c r="GZ4160" s="77">
        <v>0</v>
      </c>
    </row>
    <row r="4161" spans="187:208" x14ac:dyDescent="0.25">
      <c r="GE4161" s="77" t="s">
        <v>427</v>
      </c>
      <c r="GF4161" s="77" t="s">
        <v>155</v>
      </c>
      <c r="GG4161" s="77" t="s">
        <v>458</v>
      </c>
      <c r="GH4161" s="77" t="s">
        <v>467</v>
      </c>
      <c r="GI4161" s="77">
        <v>2022</v>
      </c>
      <c r="GJ4161" s="77" t="s">
        <v>303</v>
      </c>
      <c r="GK4161" s="77">
        <v>1.6021759622082781</v>
      </c>
      <c r="GL4161" s="77">
        <v>88.424520000000001</v>
      </c>
      <c r="GM4161" s="77">
        <v>2022</v>
      </c>
      <c r="GN4161" s="77" t="s">
        <v>175</v>
      </c>
      <c r="GO4161" s="77">
        <v>5.3000000000000005E-2</v>
      </c>
      <c r="GP4161" s="77">
        <v>3</v>
      </c>
      <c r="GQ4161" s="77">
        <v>0</v>
      </c>
      <c r="GR4161" s="77" t="s">
        <v>423</v>
      </c>
      <c r="GS4161" s="77">
        <v>5.5966209081309407E-2</v>
      </c>
      <c r="GT4161" s="77">
        <v>8.9667714885996563E-2</v>
      </c>
      <c r="GU4161" s="77">
        <v>5.5966209081309407E-2</v>
      </c>
      <c r="GV4161" s="77">
        <v>8.9667714885996563E-2</v>
      </c>
      <c r="GW4161" s="77">
        <v>5.5966209081309407E-2</v>
      </c>
      <c r="GX4161" s="77">
        <v>8.9667714885996563E-2</v>
      </c>
      <c r="GY4161" s="77">
        <v>0</v>
      </c>
      <c r="GZ4161" s="77">
        <v>0</v>
      </c>
    </row>
    <row r="4162" spans="187:208" x14ac:dyDescent="0.25">
      <c r="GE4162" s="77" t="s">
        <v>422</v>
      </c>
      <c r="GF4162" s="77" t="s">
        <v>155</v>
      </c>
      <c r="GG4162" s="77" t="s">
        <v>458</v>
      </c>
      <c r="GH4162" s="77" t="s">
        <v>467</v>
      </c>
      <c r="GI4162" s="77">
        <v>2023</v>
      </c>
      <c r="GJ4162" s="77" t="s">
        <v>305</v>
      </c>
      <c r="GK4162" s="77">
        <v>0.71896016785819872</v>
      </c>
      <c r="GL4162" s="77">
        <v>88.424520000000001</v>
      </c>
      <c r="GM4162" s="77">
        <v>2023</v>
      </c>
      <c r="GN4162" s="77" t="s">
        <v>175</v>
      </c>
      <c r="GO4162" s="77">
        <v>0.13250000000000001</v>
      </c>
      <c r="GP4162" s="77">
        <v>3</v>
      </c>
      <c r="GQ4162" s="77">
        <v>0</v>
      </c>
      <c r="GR4162" s="77" t="s">
        <v>423</v>
      </c>
      <c r="GS4162" s="77">
        <v>0</v>
      </c>
      <c r="GT4162" s="77">
        <v>0</v>
      </c>
      <c r="GU4162" s="77">
        <v>0.1527377521613833</v>
      </c>
      <c r="GV4162" s="77">
        <v>0.1098123599322321</v>
      </c>
      <c r="GW4162" s="77">
        <v>0.1527377521613833</v>
      </c>
      <c r="GX4162" s="77">
        <v>0.1098123599322321</v>
      </c>
      <c r="GY4162" s="77">
        <v>0.1527377521613833</v>
      </c>
      <c r="GZ4162" s="77">
        <v>0.1098123599322321</v>
      </c>
    </row>
    <row r="4163" spans="187:208" x14ac:dyDescent="0.25">
      <c r="GE4163" s="77" t="s">
        <v>425</v>
      </c>
      <c r="GF4163" s="77" t="s">
        <v>155</v>
      </c>
      <c r="GG4163" s="77" t="s">
        <v>458</v>
      </c>
      <c r="GH4163" s="77" t="s">
        <v>467</v>
      </c>
      <c r="GI4163" s="77">
        <v>2023</v>
      </c>
      <c r="GJ4163" s="77" t="s">
        <v>301</v>
      </c>
      <c r="GK4163" s="77">
        <v>3.071497198615091</v>
      </c>
      <c r="GL4163" s="77">
        <v>88.424520000000001</v>
      </c>
      <c r="GM4163" s="77">
        <v>2023</v>
      </c>
      <c r="GN4163" s="77" t="s">
        <v>175</v>
      </c>
      <c r="GO4163" s="77">
        <v>5.3000000000000005E-2</v>
      </c>
      <c r="GP4163" s="77">
        <v>3</v>
      </c>
      <c r="GQ4163" s="77">
        <v>0</v>
      </c>
      <c r="GR4163" s="77" t="s">
        <v>423</v>
      </c>
      <c r="GS4163" s="77">
        <v>0</v>
      </c>
      <c r="GT4163" s="77">
        <v>0</v>
      </c>
      <c r="GU4163" s="77">
        <v>5.5966209081309407E-2</v>
      </c>
      <c r="GV4163" s="77">
        <v>0.17190005441034831</v>
      </c>
      <c r="GW4163" s="77">
        <v>5.5966209081309407E-2</v>
      </c>
      <c r="GX4163" s="77">
        <v>0.17190005441034831</v>
      </c>
      <c r="GY4163" s="77">
        <v>5.5966209081309407E-2</v>
      </c>
      <c r="GZ4163" s="77">
        <v>0.17190005441034831</v>
      </c>
    </row>
    <row r="4164" spans="187:208" x14ac:dyDescent="0.25">
      <c r="GE4164" s="77" t="s">
        <v>427</v>
      </c>
      <c r="GF4164" s="77" t="s">
        <v>155</v>
      </c>
      <c r="GG4164" s="77" t="s">
        <v>458</v>
      </c>
      <c r="GH4164" s="77" t="s">
        <v>467</v>
      </c>
      <c r="GI4164" s="77">
        <v>2023</v>
      </c>
      <c r="GJ4164" s="77" t="s">
        <v>303</v>
      </c>
      <c r="GK4164" s="77">
        <v>1.6845772405344439</v>
      </c>
      <c r="GL4164" s="77">
        <v>88.424520000000001</v>
      </c>
      <c r="GM4164" s="77">
        <v>2023</v>
      </c>
      <c r="GN4164" s="77" t="s">
        <v>175</v>
      </c>
      <c r="GO4164" s="77">
        <v>5.3000000000000005E-2</v>
      </c>
      <c r="GP4164" s="77">
        <v>3</v>
      </c>
      <c r="GQ4164" s="77">
        <v>0</v>
      </c>
      <c r="GR4164" s="77" t="s">
        <v>423</v>
      </c>
      <c r="GS4164" s="77">
        <v>0</v>
      </c>
      <c r="GT4164" s="77">
        <v>0</v>
      </c>
      <c r="GU4164" s="77">
        <v>5.5966209081309407E-2</v>
      </c>
      <c r="GV4164" s="77">
        <v>9.427940205736593E-2</v>
      </c>
      <c r="GW4164" s="77">
        <v>5.5966209081309407E-2</v>
      </c>
      <c r="GX4164" s="77">
        <v>9.427940205736593E-2</v>
      </c>
      <c r="GY4164" s="77">
        <v>5.5966209081309407E-2</v>
      </c>
      <c r="GZ4164" s="77">
        <v>9.427940205736593E-2</v>
      </c>
    </row>
    <row r="4165" spans="187:208" x14ac:dyDescent="0.25">
      <c r="GE4165" s="77" t="s">
        <v>422</v>
      </c>
      <c r="GF4165" s="77" t="s">
        <v>155</v>
      </c>
      <c r="GG4165" s="77" t="s">
        <v>458</v>
      </c>
      <c r="GH4165" s="77" t="s">
        <v>467</v>
      </c>
      <c r="GI4165" s="77">
        <v>2024</v>
      </c>
      <c r="GJ4165" s="77" t="s">
        <v>305</v>
      </c>
      <c r="GK4165" s="77">
        <v>0.71896016785819872</v>
      </c>
      <c r="GL4165" s="77">
        <v>88.424520000000001</v>
      </c>
      <c r="GM4165" s="77">
        <v>2024</v>
      </c>
      <c r="GN4165" s="77" t="s">
        <v>175</v>
      </c>
      <c r="GO4165" s="77">
        <v>0.13250000000000001</v>
      </c>
      <c r="GP4165" s="77">
        <v>3</v>
      </c>
      <c r="GQ4165" s="77">
        <v>0</v>
      </c>
      <c r="GR4165" s="77" t="s">
        <v>423</v>
      </c>
      <c r="GS4165" s="77">
        <v>0</v>
      </c>
      <c r="GT4165" s="77">
        <v>0</v>
      </c>
      <c r="GU4165" s="77">
        <v>0</v>
      </c>
      <c r="GV4165" s="77">
        <v>0</v>
      </c>
      <c r="GW4165" s="77">
        <v>0.1527377521613833</v>
      </c>
      <c r="GX4165" s="77">
        <v>0.1098123599322321</v>
      </c>
      <c r="GY4165" s="77">
        <v>0.1527377521613833</v>
      </c>
      <c r="GZ4165" s="77">
        <v>0.1098123599322321</v>
      </c>
    </row>
    <row r="4166" spans="187:208" x14ac:dyDescent="0.25">
      <c r="GE4166" s="77" t="s">
        <v>425</v>
      </c>
      <c r="GF4166" s="77" t="s">
        <v>155</v>
      </c>
      <c r="GG4166" s="77" t="s">
        <v>458</v>
      </c>
      <c r="GH4166" s="77" t="s">
        <v>467</v>
      </c>
      <c r="GI4166" s="77">
        <v>2024</v>
      </c>
      <c r="GJ4166" s="77" t="s">
        <v>301</v>
      </c>
      <c r="GK4166" s="77">
        <v>3.071497198615091</v>
      </c>
      <c r="GL4166" s="77">
        <v>88.424520000000001</v>
      </c>
      <c r="GM4166" s="77">
        <v>2024</v>
      </c>
      <c r="GN4166" s="77" t="s">
        <v>175</v>
      </c>
      <c r="GO4166" s="77">
        <v>5.3000000000000005E-2</v>
      </c>
      <c r="GP4166" s="77">
        <v>3</v>
      </c>
      <c r="GQ4166" s="77">
        <v>0</v>
      </c>
      <c r="GR4166" s="77" t="s">
        <v>423</v>
      </c>
      <c r="GS4166" s="77">
        <v>0</v>
      </c>
      <c r="GT4166" s="77">
        <v>0</v>
      </c>
      <c r="GU4166" s="77">
        <v>0</v>
      </c>
      <c r="GV4166" s="77">
        <v>0</v>
      </c>
      <c r="GW4166" s="77">
        <v>5.5966209081309407E-2</v>
      </c>
      <c r="GX4166" s="77">
        <v>0.17190005441034831</v>
      </c>
      <c r="GY4166" s="77">
        <v>5.5966209081309407E-2</v>
      </c>
      <c r="GZ4166" s="77">
        <v>0.17190005441034831</v>
      </c>
    </row>
    <row r="4167" spans="187:208" x14ac:dyDescent="0.25">
      <c r="GE4167" s="77" t="s">
        <v>427</v>
      </c>
      <c r="GF4167" s="77" t="s">
        <v>155</v>
      </c>
      <c r="GG4167" s="77" t="s">
        <v>458</v>
      </c>
      <c r="GH4167" s="77" t="s">
        <v>467</v>
      </c>
      <c r="GI4167" s="77">
        <v>2024</v>
      </c>
      <c r="GJ4167" s="77" t="s">
        <v>303</v>
      </c>
      <c r="GK4167" s="77">
        <v>1.6845772405344439</v>
      </c>
      <c r="GL4167" s="77">
        <v>88.424520000000001</v>
      </c>
      <c r="GM4167" s="77">
        <v>2024</v>
      </c>
      <c r="GN4167" s="77" t="s">
        <v>175</v>
      </c>
      <c r="GO4167" s="77">
        <v>5.3000000000000005E-2</v>
      </c>
      <c r="GP4167" s="77">
        <v>3</v>
      </c>
      <c r="GQ4167" s="77">
        <v>0</v>
      </c>
      <c r="GR4167" s="77" t="s">
        <v>423</v>
      </c>
      <c r="GS4167" s="77">
        <v>0</v>
      </c>
      <c r="GT4167" s="77">
        <v>0</v>
      </c>
      <c r="GU4167" s="77">
        <v>0</v>
      </c>
      <c r="GV4167" s="77">
        <v>0</v>
      </c>
      <c r="GW4167" s="77">
        <v>5.5966209081309407E-2</v>
      </c>
      <c r="GX4167" s="77">
        <v>9.427940205736593E-2</v>
      </c>
      <c r="GY4167" s="77">
        <v>5.5966209081309407E-2</v>
      </c>
      <c r="GZ4167" s="77">
        <v>9.427940205736593E-2</v>
      </c>
    </row>
    <row r="4168" spans="187:208" x14ac:dyDescent="0.25">
      <c r="GE4168" s="77" t="s">
        <v>422</v>
      </c>
      <c r="GF4168" s="77" t="s">
        <v>155</v>
      </c>
      <c r="GG4168" s="77" t="s">
        <v>458</v>
      </c>
      <c r="GH4168" s="77" t="s">
        <v>467</v>
      </c>
      <c r="GI4168" s="77">
        <v>2025</v>
      </c>
      <c r="GJ4168" s="77" t="s">
        <v>305</v>
      </c>
      <c r="GK4168" s="77">
        <v>0.71896016785819872</v>
      </c>
      <c r="GL4168" s="77">
        <v>88.424520000000001</v>
      </c>
      <c r="GM4168" s="77">
        <v>2025</v>
      </c>
      <c r="GN4168" s="77" t="s">
        <v>175</v>
      </c>
      <c r="GO4168" s="77">
        <v>0.13250000000000001</v>
      </c>
      <c r="GP4168" s="77">
        <v>3</v>
      </c>
      <c r="GQ4168" s="77">
        <v>0</v>
      </c>
      <c r="GR4168" s="77" t="s">
        <v>423</v>
      </c>
      <c r="GS4168" s="77">
        <v>0</v>
      </c>
      <c r="GT4168" s="77">
        <v>0</v>
      </c>
      <c r="GU4168" s="77">
        <v>0</v>
      </c>
      <c r="GV4168" s="77">
        <v>0</v>
      </c>
      <c r="GW4168" s="77">
        <v>0</v>
      </c>
      <c r="GX4168" s="77">
        <v>0</v>
      </c>
      <c r="GY4168" s="77">
        <v>0.1527377521613833</v>
      </c>
      <c r="GZ4168" s="77">
        <v>0.1098123599322321</v>
      </c>
    </row>
    <row r="4169" spans="187:208" x14ac:dyDescent="0.25">
      <c r="GE4169" s="77" t="s">
        <v>425</v>
      </c>
      <c r="GF4169" s="77" t="s">
        <v>155</v>
      </c>
      <c r="GG4169" s="77" t="s">
        <v>458</v>
      </c>
      <c r="GH4169" s="77" t="s">
        <v>467</v>
      </c>
      <c r="GI4169" s="77">
        <v>2025</v>
      </c>
      <c r="GJ4169" s="77" t="s">
        <v>301</v>
      </c>
      <c r="GK4169" s="77">
        <v>3.071497198615091</v>
      </c>
      <c r="GL4169" s="77">
        <v>88.424520000000001</v>
      </c>
      <c r="GM4169" s="77">
        <v>2025</v>
      </c>
      <c r="GN4169" s="77" t="s">
        <v>175</v>
      </c>
      <c r="GO4169" s="77">
        <v>5.3000000000000005E-2</v>
      </c>
      <c r="GP4169" s="77">
        <v>3</v>
      </c>
      <c r="GQ4169" s="77">
        <v>0</v>
      </c>
      <c r="GR4169" s="77" t="s">
        <v>423</v>
      </c>
      <c r="GS4169" s="77">
        <v>0</v>
      </c>
      <c r="GT4169" s="77">
        <v>0</v>
      </c>
      <c r="GU4169" s="77">
        <v>0</v>
      </c>
      <c r="GV4169" s="77">
        <v>0</v>
      </c>
      <c r="GW4169" s="77">
        <v>0</v>
      </c>
      <c r="GX4169" s="77">
        <v>0</v>
      </c>
      <c r="GY4169" s="77">
        <v>5.5966209081309407E-2</v>
      </c>
      <c r="GZ4169" s="77">
        <v>0.17190005441034831</v>
      </c>
    </row>
    <row r="4170" spans="187:208" x14ac:dyDescent="0.25">
      <c r="GE4170" s="77" t="s">
        <v>427</v>
      </c>
      <c r="GF4170" s="77" t="s">
        <v>155</v>
      </c>
      <c r="GG4170" s="77" t="s">
        <v>458</v>
      </c>
      <c r="GH4170" s="77" t="s">
        <v>467</v>
      </c>
      <c r="GI4170" s="77">
        <v>2025</v>
      </c>
      <c r="GJ4170" s="77" t="s">
        <v>303</v>
      </c>
      <c r="GK4170" s="77">
        <v>1.6845772405344439</v>
      </c>
      <c r="GL4170" s="77">
        <v>88.424520000000001</v>
      </c>
      <c r="GM4170" s="77">
        <v>2025</v>
      </c>
      <c r="GN4170" s="77" t="s">
        <v>175</v>
      </c>
      <c r="GO4170" s="77">
        <v>5.3000000000000005E-2</v>
      </c>
      <c r="GP4170" s="77">
        <v>3</v>
      </c>
      <c r="GQ4170" s="77">
        <v>0</v>
      </c>
      <c r="GR4170" s="77" t="s">
        <v>423</v>
      </c>
      <c r="GS4170" s="77">
        <v>0</v>
      </c>
      <c r="GT4170" s="77">
        <v>0</v>
      </c>
      <c r="GU4170" s="77">
        <v>0</v>
      </c>
      <c r="GV4170" s="77">
        <v>0</v>
      </c>
      <c r="GW4170" s="77">
        <v>0</v>
      </c>
      <c r="GX4170" s="77">
        <v>0</v>
      </c>
      <c r="GY4170" s="77">
        <v>5.5966209081309407E-2</v>
      </c>
      <c r="GZ4170" s="77">
        <v>9.427940205736593E-2</v>
      </c>
    </row>
    <row r="4171" spans="187:208" x14ac:dyDescent="0.25">
      <c r="GE4171" s="77" t="s">
        <v>422</v>
      </c>
      <c r="GF4171" s="77" t="s">
        <v>155</v>
      </c>
      <c r="GG4171" s="77" t="s">
        <v>458</v>
      </c>
      <c r="GH4171" s="77" t="s">
        <v>474</v>
      </c>
      <c r="GI4171" s="77">
        <v>2021</v>
      </c>
      <c r="GJ4171" s="77" t="s">
        <v>305</v>
      </c>
      <c r="GK4171" s="77">
        <v>3.6425060683952737E-2</v>
      </c>
      <c r="GL4171" s="77">
        <v>88.424520000000001</v>
      </c>
      <c r="GM4171" s="77">
        <v>2021</v>
      </c>
      <c r="GN4171" s="77" t="s">
        <v>175</v>
      </c>
      <c r="GO4171" s="77">
        <v>0.13250000000000001</v>
      </c>
      <c r="GP4171" s="77">
        <v>3</v>
      </c>
      <c r="GQ4171" s="77">
        <v>0</v>
      </c>
      <c r="GR4171" s="77" t="s">
        <v>423</v>
      </c>
      <c r="GS4171" s="77">
        <v>0.1527377521613833</v>
      </c>
      <c r="GT4171" s="77">
        <v>5.5634818912089204E-3</v>
      </c>
      <c r="GU4171" s="77">
        <v>0.1527377521613833</v>
      </c>
      <c r="GV4171" s="77">
        <v>5.5634818912089204E-3</v>
      </c>
      <c r="GW4171" s="77">
        <v>0</v>
      </c>
      <c r="GX4171" s="77">
        <v>0</v>
      </c>
      <c r="GY4171" s="77">
        <v>0</v>
      </c>
      <c r="GZ4171" s="77">
        <v>0</v>
      </c>
    </row>
    <row r="4172" spans="187:208" x14ac:dyDescent="0.25">
      <c r="GE4172" s="77" t="s">
        <v>425</v>
      </c>
      <c r="GF4172" s="77" t="s">
        <v>155</v>
      </c>
      <c r="GG4172" s="77" t="s">
        <v>458</v>
      </c>
      <c r="GH4172" s="77" t="s">
        <v>474</v>
      </c>
      <c r="GI4172" s="77">
        <v>2021</v>
      </c>
      <c r="GJ4172" s="77" t="s">
        <v>301</v>
      </c>
      <c r="GK4172" s="77">
        <v>1.5808724525432701E-3</v>
      </c>
      <c r="GL4172" s="77">
        <v>88.424520000000001</v>
      </c>
      <c r="GM4172" s="77">
        <v>2021</v>
      </c>
      <c r="GN4172" s="77" t="s">
        <v>175</v>
      </c>
      <c r="GO4172" s="77">
        <v>5.3000000000000005E-2</v>
      </c>
      <c r="GP4172" s="77">
        <v>3</v>
      </c>
      <c r="GQ4172" s="77">
        <v>0</v>
      </c>
      <c r="GR4172" s="77" t="s">
        <v>423</v>
      </c>
      <c r="GS4172" s="77">
        <v>5.5966209081309407E-2</v>
      </c>
      <c r="GT4172" s="77">
        <v>8.8475438209919031E-5</v>
      </c>
      <c r="GU4172" s="77">
        <v>5.5966209081309407E-2</v>
      </c>
      <c r="GV4172" s="77">
        <v>8.8475438209919031E-5</v>
      </c>
      <c r="GW4172" s="77">
        <v>0</v>
      </c>
      <c r="GX4172" s="77">
        <v>0</v>
      </c>
      <c r="GY4172" s="77">
        <v>0</v>
      </c>
      <c r="GZ4172" s="77">
        <v>0</v>
      </c>
    </row>
    <row r="4173" spans="187:208" x14ac:dyDescent="0.25">
      <c r="GE4173" s="77" t="s">
        <v>427</v>
      </c>
      <c r="GF4173" s="77" t="s">
        <v>155</v>
      </c>
      <c r="GG4173" s="77" t="s">
        <v>458</v>
      </c>
      <c r="GH4173" s="77" t="s">
        <v>474</v>
      </c>
      <c r="GI4173" s="77">
        <v>2021</v>
      </c>
      <c r="GJ4173" s="77" t="s">
        <v>303</v>
      </c>
      <c r="GK4173" s="77">
        <v>3.9894642198448613E-2</v>
      </c>
      <c r="GL4173" s="77">
        <v>88.424520000000001</v>
      </c>
      <c r="GM4173" s="77">
        <v>2021</v>
      </c>
      <c r="GN4173" s="77" t="s">
        <v>175</v>
      </c>
      <c r="GO4173" s="77">
        <v>5.3000000000000005E-2</v>
      </c>
      <c r="GP4173" s="77">
        <v>3</v>
      </c>
      <c r="GQ4173" s="77">
        <v>0</v>
      </c>
      <c r="GR4173" s="77" t="s">
        <v>423</v>
      </c>
      <c r="GS4173" s="77">
        <v>5.5966209081309407E-2</v>
      </c>
      <c r="GT4173" s="77">
        <v>2.2327518865024043E-3</v>
      </c>
      <c r="GU4173" s="77">
        <v>5.5966209081309407E-2</v>
      </c>
      <c r="GV4173" s="77">
        <v>2.2327518865024043E-3</v>
      </c>
      <c r="GW4173" s="77">
        <v>0</v>
      </c>
      <c r="GX4173" s="77">
        <v>0</v>
      </c>
      <c r="GY4173" s="77">
        <v>0</v>
      </c>
      <c r="GZ4173" s="77">
        <v>0</v>
      </c>
    </row>
    <row r="4174" spans="187:208" x14ac:dyDescent="0.25">
      <c r="GE4174" s="77" t="s">
        <v>422</v>
      </c>
      <c r="GF4174" s="77" t="s">
        <v>155</v>
      </c>
      <c r="GG4174" s="77" t="s">
        <v>458</v>
      </c>
      <c r="GH4174" s="77" t="s">
        <v>474</v>
      </c>
      <c r="GI4174" s="77">
        <v>2022</v>
      </c>
      <c r="GJ4174" s="77" t="s">
        <v>305</v>
      </c>
      <c r="GK4174" s="77">
        <v>3.6425060683952737E-2</v>
      </c>
      <c r="GL4174" s="77">
        <v>88.424520000000001</v>
      </c>
      <c r="GM4174" s="77">
        <v>2022</v>
      </c>
      <c r="GN4174" s="77" t="s">
        <v>175</v>
      </c>
      <c r="GO4174" s="77">
        <v>0.13250000000000001</v>
      </c>
      <c r="GP4174" s="77">
        <v>3</v>
      </c>
      <c r="GQ4174" s="77">
        <v>0</v>
      </c>
      <c r="GR4174" s="77" t="s">
        <v>423</v>
      </c>
      <c r="GS4174" s="77">
        <v>0.1527377521613833</v>
      </c>
      <c r="GT4174" s="77">
        <v>5.5634818912089204E-3</v>
      </c>
      <c r="GU4174" s="77">
        <v>0.1527377521613833</v>
      </c>
      <c r="GV4174" s="77">
        <v>5.5634818912089204E-3</v>
      </c>
      <c r="GW4174" s="77">
        <v>0.1527377521613833</v>
      </c>
      <c r="GX4174" s="77">
        <v>5.5634818912089204E-3</v>
      </c>
      <c r="GY4174" s="77">
        <v>0</v>
      </c>
      <c r="GZ4174" s="77">
        <v>0</v>
      </c>
    </row>
    <row r="4175" spans="187:208" x14ac:dyDescent="0.25">
      <c r="GE4175" s="77" t="s">
        <v>425</v>
      </c>
      <c r="GF4175" s="77" t="s">
        <v>155</v>
      </c>
      <c r="GG4175" s="77" t="s">
        <v>458</v>
      </c>
      <c r="GH4175" s="77" t="s">
        <v>474</v>
      </c>
      <c r="GI4175" s="77">
        <v>2022</v>
      </c>
      <c r="GJ4175" s="77" t="s">
        <v>301</v>
      </c>
      <c r="GK4175" s="77">
        <v>1.5808724525432701E-3</v>
      </c>
      <c r="GL4175" s="77">
        <v>88.424520000000001</v>
      </c>
      <c r="GM4175" s="77">
        <v>2022</v>
      </c>
      <c r="GN4175" s="77" t="s">
        <v>175</v>
      </c>
      <c r="GO4175" s="77">
        <v>5.3000000000000005E-2</v>
      </c>
      <c r="GP4175" s="77">
        <v>3</v>
      </c>
      <c r="GQ4175" s="77">
        <v>0</v>
      </c>
      <c r="GR4175" s="77" t="s">
        <v>423</v>
      </c>
      <c r="GS4175" s="77">
        <v>5.5966209081309407E-2</v>
      </c>
      <c r="GT4175" s="77">
        <v>8.8475438209919031E-5</v>
      </c>
      <c r="GU4175" s="77">
        <v>5.5966209081309407E-2</v>
      </c>
      <c r="GV4175" s="77">
        <v>8.8475438209919031E-5</v>
      </c>
      <c r="GW4175" s="77">
        <v>5.5966209081309407E-2</v>
      </c>
      <c r="GX4175" s="77">
        <v>8.8475438209919031E-5</v>
      </c>
      <c r="GY4175" s="77">
        <v>0</v>
      </c>
      <c r="GZ4175" s="77">
        <v>0</v>
      </c>
    </row>
    <row r="4176" spans="187:208" x14ac:dyDescent="0.25">
      <c r="GE4176" s="77" t="s">
        <v>427</v>
      </c>
      <c r="GF4176" s="77" t="s">
        <v>155</v>
      </c>
      <c r="GG4176" s="77" t="s">
        <v>458</v>
      </c>
      <c r="GH4176" s="77" t="s">
        <v>474</v>
      </c>
      <c r="GI4176" s="77">
        <v>2022</v>
      </c>
      <c r="GJ4176" s="77" t="s">
        <v>303</v>
      </c>
      <c r="GK4176" s="77">
        <v>3.9894642198448613E-2</v>
      </c>
      <c r="GL4176" s="77">
        <v>88.424520000000001</v>
      </c>
      <c r="GM4176" s="77">
        <v>2022</v>
      </c>
      <c r="GN4176" s="77" t="s">
        <v>175</v>
      </c>
      <c r="GO4176" s="77">
        <v>5.3000000000000005E-2</v>
      </c>
      <c r="GP4176" s="77">
        <v>3</v>
      </c>
      <c r="GQ4176" s="77">
        <v>0</v>
      </c>
      <c r="GR4176" s="77" t="s">
        <v>423</v>
      </c>
      <c r="GS4176" s="77">
        <v>5.5966209081309407E-2</v>
      </c>
      <c r="GT4176" s="77">
        <v>2.2327518865024043E-3</v>
      </c>
      <c r="GU4176" s="77">
        <v>5.5966209081309407E-2</v>
      </c>
      <c r="GV4176" s="77">
        <v>2.2327518865024043E-3</v>
      </c>
      <c r="GW4176" s="77">
        <v>5.5966209081309407E-2</v>
      </c>
      <c r="GX4176" s="77">
        <v>2.2327518865024043E-3</v>
      </c>
      <c r="GY4176" s="77">
        <v>0</v>
      </c>
      <c r="GZ4176" s="77">
        <v>0</v>
      </c>
    </row>
    <row r="4177" spans="187:208" x14ac:dyDescent="0.25">
      <c r="GE4177" s="77" t="s">
        <v>422</v>
      </c>
      <c r="GF4177" s="77" t="s">
        <v>155</v>
      </c>
      <c r="GG4177" s="77" t="s">
        <v>458</v>
      </c>
      <c r="GH4177" s="77" t="s">
        <v>474</v>
      </c>
      <c r="GI4177" s="77">
        <v>2023</v>
      </c>
      <c r="GJ4177" s="77" t="s">
        <v>305</v>
      </c>
      <c r="GK4177" s="77">
        <v>3.7590224611389958E-2</v>
      </c>
      <c r="GL4177" s="77">
        <v>88.424520000000001</v>
      </c>
      <c r="GM4177" s="77">
        <v>2023</v>
      </c>
      <c r="GN4177" s="77" t="s">
        <v>175</v>
      </c>
      <c r="GO4177" s="77">
        <v>0.13250000000000001</v>
      </c>
      <c r="GP4177" s="77">
        <v>3</v>
      </c>
      <c r="GQ4177" s="77">
        <v>0</v>
      </c>
      <c r="GR4177" s="77" t="s">
        <v>423</v>
      </c>
      <c r="GS4177" s="77">
        <v>0</v>
      </c>
      <c r="GT4177" s="77">
        <v>0</v>
      </c>
      <c r="GU4177" s="77">
        <v>0.1527377521613833</v>
      </c>
      <c r="GV4177" s="77">
        <v>5.7414464103852101E-3</v>
      </c>
      <c r="GW4177" s="77">
        <v>0.1527377521613833</v>
      </c>
      <c r="GX4177" s="77">
        <v>5.7414464103852101E-3</v>
      </c>
      <c r="GY4177" s="77">
        <v>0.1527377521613833</v>
      </c>
      <c r="GZ4177" s="77">
        <v>5.7414464103852101E-3</v>
      </c>
    </row>
    <row r="4178" spans="187:208" x14ac:dyDescent="0.25">
      <c r="GE4178" s="77" t="s">
        <v>425</v>
      </c>
      <c r="GF4178" s="77" t="s">
        <v>155</v>
      </c>
      <c r="GG4178" s="77" t="s">
        <v>458</v>
      </c>
      <c r="GH4178" s="77" t="s">
        <v>474</v>
      </c>
      <c r="GI4178" s="77">
        <v>2023</v>
      </c>
      <c r="GJ4178" s="77" t="s">
        <v>301</v>
      </c>
      <c r="GK4178" s="77">
        <v>1.6314334115687451E-3</v>
      </c>
      <c r="GL4178" s="77">
        <v>88.424520000000001</v>
      </c>
      <c r="GM4178" s="77">
        <v>2023</v>
      </c>
      <c r="GN4178" s="77" t="s">
        <v>175</v>
      </c>
      <c r="GO4178" s="77">
        <v>5.3000000000000005E-2</v>
      </c>
      <c r="GP4178" s="77">
        <v>3</v>
      </c>
      <c r="GQ4178" s="77">
        <v>0</v>
      </c>
      <c r="GR4178" s="77" t="s">
        <v>423</v>
      </c>
      <c r="GS4178" s="77">
        <v>0</v>
      </c>
      <c r="GT4178" s="77">
        <v>0</v>
      </c>
      <c r="GU4178" s="77">
        <v>5.5966209081309407E-2</v>
      </c>
      <c r="GV4178" s="77">
        <v>9.130514341409029E-5</v>
      </c>
      <c r="GW4178" s="77">
        <v>5.5966209081309407E-2</v>
      </c>
      <c r="GX4178" s="77">
        <v>9.130514341409029E-5</v>
      </c>
      <c r="GY4178" s="77">
        <v>5.5966209081309407E-2</v>
      </c>
      <c r="GZ4178" s="77">
        <v>9.130514341409029E-5</v>
      </c>
    </row>
    <row r="4179" spans="187:208" x14ac:dyDescent="0.25">
      <c r="GE4179" s="77" t="s">
        <v>427</v>
      </c>
      <c r="GF4179" s="77" t="s">
        <v>155</v>
      </c>
      <c r="GG4179" s="77" t="s">
        <v>458</v>
      </c>
      <c r="GH4179" s="77" t="s">
        <v>474</v>
      </c>
      <c r="GI4179" s="77">
        <v>2023</v>
      </c>
      <c r="GJ4179" s="77" t="s">
        <v>303</v>
      </c>
      <c r="GK4179" s="77">
        <v>4.1186611014016529E-2</v>
      </c>
      <c r="GL4179" s="77">
        <v>88.424520000000001</v>
      </c>
      <c r="GM4179" s="77">
        <v>2023</v>
      </c>
      <c r="GN4179" s="77" t="s">
        <v>175</v>
      </c>
      <c r="GO4179" s="77">
        <v>5.3000000000000005E-2</v>
      </c>
      <c r="GP4179" s="77">
        <v>3</v>
      </c>
      <c r="GQ4179" s="77">
        <v>0</v>
      </c>
      <c r="GR4179" s="77" t="s">
        <v>423</v>
      </c>
      <c r="GS4179" s="77">
        <v>0</v>
      </c>
      <c r="GT4179" s="77">
        <v>0</v>
      </c>
      <c r="GU4179" s="77">
        <v>5.5966209081309407E-2</v>
      </c>
      <c r="GV4179" s="77">
        <v>2.3050584833610101E-3</v>
      </c>
      <c r="GW4179" s="77">
        <v>5.5966209081309407E-2</v>
      </c>
      <c r="GX4179" s="77">
        <v>2.3050584833610101E-3</v>
      </c>
      <c r="GY4179" s="77">
        <v>5.5966209081309407E-2</v>
      </c>
      <c r="GZ4179" s="77">
        <v>2.3050584833610101E-3</v>
      </c>
    </row>
    <row r="4180" spans="187:208" x14ac:dyDescent="0.25">
      <c r="GE4180" s="77" t="s">
        <v>422</v>
      </c>
      <c r="GF4180" s="77" t="s">
        <v>155</v>
      </c>
      <c r="GG4180" s="77" t="s">
        <v>458</v>
      </c>
      <c r="GH4180" s="77" t="s">
        <v>474</v>
      </c>
      <c r="GI4180" s="77">
        <v>2024</v>
      </c>
      <c r="GJ4180" s="77" t="s">
        <v>305</v>
      </c>
      <c r="GK4180" s="77">
        <v>3.7590224611389958E-2</v>
      </c>
      <c r="GL4180" s="77">
        <v>88.424520000000001</v>
      </c>
      <c r="GM4180" s="77">
        <v>2024</v>
      </c>
      <c r="GN4180" s="77" t="s">
        <v>175</v>
      </c>
      <c r="GO4180" s="77">
        <v>0.13250000000000001</v>
      </c>
      <c r="GP4180" s="77">
        <v>3</v>
      </c>
      <c r="GQ4180" s="77">
        <v>0</v>
      </c>
      <c r="GR4180" s="77" t="s">
        <v>423</v>
      </c>
      <c r="GS4180" s="77">
        <v>0</v>
      </c>
      <c r="GT4180" s="77">
        <v>0</v>
      </c>
      <c r="GU4180" s="77">
        <v>0</v>
      </c>
      <c r="GV4180" s="77">
        <v>0</v>
      </c>
      <c r="GW4180" s="77">
        <v>0.1527377521613833</v>
      </c>
      <c r="GX4180" s="77">
        <v>5.7414464103852101E-3</v>
      </c>
      <c r="GY4180" s="77">
        <v>0.1527377521613833</v>
      </c>
      <c r="GZ4180" s="77">
        <v>5.7414464103852101E-3</v>
      </c>
    </row>
    <row r="4181" spans="187:208" x14ac:dyDescent="0.25">
      <c r="GE4181" s="77" t="s">
        <v>425</v>
      </c>
      <c r="GF4181" s="77" t="s">
        <v>155</v>
      </c>
      <c r="GG4181" s="77" t="s">
        <v>458</v>
      </c>
      <c r="GH4181" s="77" t="s">
        <v>474</v>
      </c>
      <c r="GI4181" s="77">
        <v>2024</v>
      </c>
      <c r="GJ4181" s="77" t="s">
        <v>301</v>
      </c>
      <c r="GK4181" s="77">
        <v>1.6314334115687451E-3</v>
      </c>
      <c r="GL4181" s="77">
        <v>88.424520000000001</v>
      </c>
      <c r="GM4181" s="77">
        <v>2024</v>
      </c>
      <c r="GN4181" s="77" t="s">
        <v>175</v>
      </c>
      <c r="GO4181" s="77">
        <v>5.3000000000000005E-2</v>
      </c>
      <c r="GP4181" s="77">
        <v>3</v>
      </c>
      <c r="GQ4181" s="77">
        <v>0</v>
      </c>
      <c r="GR4181" s="77" t="s">
        <v>423</v>
      </c>
      <c r="GS4181" s="77">
        <v>0</v>
      </c>
      <c r="GT4181" s="77">
        <v>0</v>
      </c>
      <c r="GU4181" s="77">
        <v>0</v>
      </c>
      <c r="GV4181" s="77">
        <v>0</v>
      </c>
      <c r="GW4181" s="77">
        <v>5.5966209081309407E-2</v>
      </c>
      <c r="GX4181" s="77">
        <v>9.130514341409029E-5</v>
      </c>
      <c r="GY4181" s="77">
        <v>5.5966209081309407E-2</v>
      </c>
      <c r="GZ4181" s="77">
        <v>9.130514341409029E-5</v>
      </c>
    </row>
    <row r="4182" spans="187:208" x14ac:dyDescent="0.25">
      <c r="GE4182" s="77" t="s">
        <v>427</v>
      </c>
      <c r="GF4182" s="77" t="s">
        <v>155</v>
      </c>
      <c r="GG4182" s="77" t="s">
        <v>458</v>
      </c>
      <c r="GH4182" s="77" t="s">
        <v>474</v>
      </c>
      <c r="GI4182" s="77">
        <v>2024</v>
      </c>
      <c r="GJ4182" s="77" t="s">
        <v>303</v>
      </c>
      <c r="GK4182" s="77">
        <v>4.1186611014016529E-2</v>
      </c>
      <c r="GL4182" s="77">
        <v>88.424520000000001</v>
      </c>
      <c r="GM4182" s="77">
        <v>2024</v>
      </c>
      <c r="GN4182" s="77" t="s">
        <v>175</v>
      </c>
      <c r="GO4182" s="77">
        <v>5.3000000000000005E-2</v>
      </c>
      <c r="GP4182" s="77">
        <v>3</v>
      </c>
      <c r="GQ4182" s="77">
        <v>0</v>
      </c>
      <c r="GR4182" s="77" t="s">
        <v>423</v>
      </c>
      <c r="GS4182" s="77">
        <v>0</v>
      </c>
      <c r="GT4182" s="77">
        <v>0</v>
      </c>
      <c r="GU4182" s="77">
        <v>0</v>
      </c>
      <c r="GV4182" s="77">
        <v>0</v>
      </c>
      <c r="GW4182" s="77">
        <v>5.5966209081309407E-2</v>
      </c>
      <c r="GX4182" s="77">
        <v>2.3050584833610101E-3</v>
      </c>
      <c r="GY4182" s="77">
        <v>5.5966209081309407E-2</v>
      </c>
      <c r="GZ4182" s="77">
        <v>2.3050584833610101E-3</v>
      </c>
    </row>
    <row r="4183" spans="187:208" x14ac:dyDescent="0.25">
      <c r="GE4183" s="77" t="s">
        <v>422</v>
      </c>
      <c r="GF4183" s="77" t="s">
        <v>155</v>
      </c>
      <c r="GG4183" s="77" t="s">
        <v>458</v>
      </c>
      <c r="GH4183" s="77" t="s">
        <v>474</v>
      </c>
      <c r="GI4183" s="77">
        <v>2025</v>
      </c>
      <c r="GJ4183" s="77" t="s">
        <v>305</v>
      </c>
      <c r="GK4183" s="77">
        <v>3.7590224611389958E-2</v>
      </c>
      <c r="GL4183" s="77">
        <v>88.424520000000001</v>
      </c>
      <c r="GM4183" s="77">
        <v>2025</v>
      </c>
      <c r="GN4183" s="77" t="s">
        <v>175</v>
      </c>
      <c r="GO4183" s="77">
        <v>0.13250000000000001</v>
      </c>
      <c r="GP4183" s="77">
        <v>3</v>
      </c>
      <c r="GQ4183" s="77">
        <v>0</v>
      </c>
      <c r="GR4183" s="77" t="s">
        <v>423</v>
      </c>
      <c r="GS4183" s="77">
        <v>0</v>
      </c>
      <c r="GT4183" s="77">
        <v>0</v>
      </c>
      <c r="GU4183" s="77">
        <v>0</v>
      </c>
      <c r="GV4183" s="77">
        <v>0</v>
      </c>
      <c r="GW4183" s="77">
        <v>0</v>
      </c>
      <c r="GX4183" s="77">
        <v>0</v>
      </c>
      <c r="GY4183" s="77">
        <v>0.1527377521613833</v>
      </c>
      <c r="GZ4183" s="77">
        <v>5.7414464103852101E-3</v>
      </c>
    </row>
    <row r="4184" spans="187:208" x14ac:dyDescent="0.25">
      <c r="GE4184" s="77" t="s">
        <v>425</v>
      </c>
      <c r="GF4184" s="77" t="s">
        <v>155</v>
      </c>
      <c r="GG4184" s="77" t="s">
        <v>458</v>
      </c>
      <c r="GH4184" s="77" t="s">
        <v>474</v>
      </c>
      <c r="GI4184" s="77">
        <v>2025</v>
      </c>
      <c r="GJ4184" s="77" t="s">
        <v>301</v>
      </c>
      <c r="GK4184" s="77">
        <v>1.6314334115687451E-3</v>
      </c>
      <c r="GL4184" s="77">
        <v>88.424520000000001</v>
      </c>
      <c r="GM4184" s="77">
        <v>2025</v>
      </c>
      <c r="GN4184" s="77" t="s">
        <v>175</v>
      </c>
      <c r="GO4184" s="77">
        <v>5.3000000000000005E-2</v>
      </c>
      <c r="GP4184" s="77">
        <v>3</v>
      </c>
      <c r="GQ4184" s="77">
        <v>0</v>
      </c>
      <c r="GR4184" s="77" t="s">
        <v>423</v>
      </c>
      <c r="GS4184" s="77">
        <v>0</v>
      </c>
      <c r="GT4184" s="77">
        <v>0</v>
      </c>
      <c r="GU4184" s="77">
        <v>0</v>
      </c>
      <c r="GV4184" s="77">
        <v>0</v>
      </c>
      <c r="GW4184" s="77">
        <v>0</v>
      </c>
      <c r="GX4184" s="77">
        <v>0</v>
      </c>
      <c r="GY4184" s="77">
        <v>5.5966209081309407E-2</v>
      </c>
      <c r="GZ4184" s="77">
        <v>9.130514341409029E-5</v>
      </c>
    </row>
    <row r="4185" spans="187:208" x14ac:dyDescent="0.25">
      <c r="GE4185" s="77" t="s">
        <v>427</v>
      </c>
      <c r="GF4185" s="77" t="s">
        <v>155</v>
      </c>
      <c r="GG4185" s="77" t="s">
        <v>458</v>
      </c>
      <c r="GH4185" s="77" t="s">
        <v>474</v>
      </c>
      <c r="GI4185" s="77">
        <v>2025</v>
      </c>
      <c r="GJ4185" s="77" t="s">
        <v>303</v>
      </c>
      <c r="GK4185" s="77">
        <v>4.1186611014016529E-2</v>
      </c>
      <c r="GL4185" s="77">
        <v>88.424520000000001</v>
      </c>
      <c r="GM4185" s="77">
        <v>2025</v>
      </c>
      <c r="GN4185" s="77" t="s">
        <v>175</v>
      </c>
      <c r="GO4185" s="77">
        <v>5.3000000000000005E-2</v>
      </c>
      <c r="GP4185" s="77">
        <v>3</v>
      </c>
      <c r="GQ4185" s="77">
        <v>0</v>
      </c>
      <c r="GR4185" s="77" t="s">
        <v>423</v>
      </c>
      <c r="GS4185" s="77">
        <v>0</v>
      </c>
      <c r="GT4185" s="77">
        <v>0</v>
      </c>
      <c r="GU4185" s="77">
        <v>0</v>
      </c>
      <c r="GV4185" s="77">
        <v>0</v>
      </c>
      <c r="GW4185" s="77">
        <v>0</v>
      </c>
      <c r="GX4185" s="77">
        <v>0</v>
      </c>
      <c r="GY4185" s="77">
        <v>5.5966209081309407E-2</v>
      </c>
      <c r="GZ4185" s="77">
        <v>2.3050584833610101E-3</v>
      </c>
    </row>
    <row r="4186" spans="187:208" x14ac:dyDescent="0.25">
      <c r="GE4186" s="77" t="s">
        <v>422</v>
      </c>
      <c r="GF4186" s="77" t="s">
        <v>155</v>
      </c>
      <c r="GG4186" s="77" t="s">
        <v>458</v>
      </c>
      <c r="GH4186" s="77" t="s">
        <v>481</v>
      </c>
      <c r="GI4186" s="77">
        <v>2021</v>
      </c>
      <c r="GJ4186" s="77" t="s">
        <v>305</v>
      </c>
      <c r="GK4186" s="77">
        <v>409.22373582044048</v>
      </c>
      <c r="GL4186" s="77">
        <v>88.424520000000001</v>
      </c>
      <c r="GM4186" s="77">
        <v>2021</v>
      </c>
      <c r="GN4186" s="77" t="s">
        <v>175</v>
      </c>
      <c r="GO4186" s="77">
        <v>0.13250000000000001</v>
      </c>
      <c r="GP4186" s="77">
        <v>3</v>
      </c>
      <c r="GQ4186" s="77">
        <v>0</v>
      </c>
      <c r="GR4186" s="77" t="s">
        <v>423</v>
      </c>
      <c r="GS4186" s="77">
        <v>0.1527377521613833</v>
      </c>
      <c r="GT4186" s="77">
        <v>62.50391354029783</v>
      </c>
      <c r="GU4186" s="77">
        <v>0.1527377521613833</v>
      </c>
      <c r="GV4186" s="77">
        <v>62.50391354029783</v>
      </c>
      <c r="GW4186" s="77">
        <v>0</v>
      </c>
      <c r="GX4186" s="77">
        <v>0</v>
      </c>
      <c r="GY4186" s="77">
        <v>0</v>
      </c>
      <c r="GZ4186" s="77">
        <v>0</v>
      </c>
    </row>
    <row r="4187" spans="187:208" x14ac:dyDescent="0.25">
      <c r="GE4187" s="77" t="s">
        <v>425</v>
      </c>
      <c r="GF4187" s="77" t="s">
        <v>155</v>
      </c>
      <c r="GG4187" s="77" t="s">
        <v>458</v>
      </c>
      <c r="GH4187" s="77" t="s">
        <v>481</v>
      </c>
      <c r="GI4187" s="77">
        <v>2021</v>
      </c>
      <c r="GJ4187" s="77" t="s">
        <v>301</v>
      </c>
      <c r="GK4187" s="77">
        <v>13469.087812378069</v>
      </c>
      <c r="GL4187" s="77">
        <v>88.424520000000001</v>
      </c>
      <c r="GM4187" s="77">
        <v>2021</v>
      </c>
      <c r="GN4187" s="77" t="s">
        <v>175</v>
      </c>
      <c r="GO4187" s="77">
        <v>5.3000000000000005E-2</v>
      </c>
      <c r="GP4187" s="77">
        <v>3</v>
      </c>
      <c r="GQ4187" s="77">
        <v>0</v>
      </c>
      <c r="GR4187" s="77" t="s">
        <v>423</v>
      </c>
      <c r="GS4187" s="77">
        <v>5.5966209081309407E-2</v>
      </c>
      <c r="GT4187" s="77">
        <v>753.81378464206739</v>
      </c>
      <c r="GU4187" s="77">
        <v>5.5966209081309407E-2</v>
      </c>
      <c r="GV4187" s="77">
        <v>753.81378464206739</v>
      </c>
      <c r="GW4187" s="77">
        <v>0</v>
      </c>
      <c r="GX4187" s="77">
        <v>0</v>
      </c>
      <c r="GY4187" s="77">
        <v>0</v>
      </c>
      <c r="GZ4187" s="77">
        <v>0</v>
      </c>
    </row>
    <row r="4188" spans="187:208" x14ac:dyDescent="0.25">
      <c r="GE4188" s="77" t="s">
        <v>427</v>
      </c>
      <c r="GF4188" s="77" t="s">
        <v>155</v>
      </c>
      <c r="GG4188" s="77" t="s">
        <v>458</v>
      </c>
      <c r="GH4188" s="77" t="s">
        <v>481</v>
      </c>
      <c r="GI4188" s="77">
        <v>2021</v>
      </c>
      <c r="GJ4188" s="77" t="s">
        <v>303</v>
      </c>
      <c r="GK4188" s="77">
        <v>7205.5312760235383</v>
      </c>
      <c r="GL4188" s="77">
        <v>88.424520000000001</v>
      </c>
      <c r="GM4188" s="77">
        <v>2021</v>
      </c>
      <c r="GN4188" s="77" t="s">
        <v>175</v>
      </c>
      <c r="GO4188" s="77">
        <v>5.3000000000000005E-2</v>
      </c>
      <c r="GP4188" s="77">
        <v>3</v>
      </c>
      <c r="GQ4188" s="77">
        <v>0</v>
      </c>
      <c r="GR4188" s="77" t="s">
        <v>423</v>
      </c>
      <c r="GS4188" s="77">
        <v>5.5966209081309407E-2</v>
      </c>
      <c r="GT4188" s="77">
        <v>403.2662699358475</v>
      </c>
      <c r="GU4188" s="77">
        <v>5.5966209081309407E-2</v>
      </c>
      <c r="GV4188" s="77">
        <v>403.2662699358475</v>
      </c>
      <c r="GW4188" s="77">
        <v>0</v>
      </c>
      <c r="GX4188" s="77">
        <v>0</v>
      </c>
      <c r="GY4188" s="77">
        <v>0</v>
      </c>
      <c r="GZ4188" s="77">
        <v>0</v>
      </c>
    </row>
    <row r="4189" spans="187:208" x14ac:dyDescent="0.25">
      <c r="GE4189" s="77" t="s">
        <v>422</v>
      </c>
      <c r="GF4189" s="77" t="s">
        <v>155</v>
      </c>
      <c r="GG4189" s="77" t="s">
        <v>458</v>
      </c>
      <c r="GH4189" s="77" t="s">
        <v>481</v>
      </c>
      <c r="GI4189" s="77">
        <v>2022</v>
      </c>
      <c r="GJ4189" s="77" t="s">
        <v>305</v>
      </c>
      <c r="GK4189" s="77">
        <v>409.22373582044048</v>
      </c>
      <c r="GL4189" s="77">
        <v>88.424520000000001</v>
      </c>
      <c r="GM4189" s="77">
        <v>2022</v>
      </c>
      <c r="GN4189" s="77" t="s">
        <v>175</v>
      </c>
      <c r="GO4189" s="77">
        <v>0.13250000000000001</v>
      </c>
      <c r="GP4189" s="77">
        <v>3</v>
      </c>
      <c r="GQ4189" s="77">
        <v>0</v>
      </c>
      <c r="GR4189" s="77" t="s">
        <v>423</v>
      </c>
      <c r="GS4189" s="77">
        <v>0.1527377521613833</v>
      </c>
      <c r="GT4189" s="77">
        <v>62.50391354029783</v>
      </c>
      <c r="GU4189" s="77">
        <v>0.1527377521613833</v>
      </c>
      <c r="GV4189" s="77">
        <v>62.50391354029783</v>
      </c>
      <c r="GW4189" s="77">
        <v>0.1527377521613833</v>
      </c>
      <c r="GX4189" s="77">
        <v>62.50391354029783</v>
      </c>
      <c r="GY4189" s="77">
        <v>0</v>
      </c>
      <c r="GZ4189" s="77">
        <v>0</v>
      </c>
    </row>
    <row r="4190" spans="187:208" x14ac:dyDescent="0.25">
      <c r="GE4190" s="77" t="s">
        <v>425</v>
      </c>
      <c r="GF4190" s="77" t="s">
        <v>155</v>
      </c>
      <c r="GG4190" s="77" t="s">
        <v>458</v>
      </c>
      <c r="GH4190" s="77" t="s">
        <v>481</v>
      </c>
      <c r="GI4190" s="77">
        <v>2022</v>
      </c>
      <c r="GJ4190" s="77" t="s">
        <v>301</v>
      </c>
      <c r="GK4190" s="77">
        <v>13469.087812378069</v>
      </c>
      <c r="GL4190" s="77">
        <v>88.424520000000001</v>
      </c>
      <c r="GM4190" s="77">
        <v>2022</v>
      </c>
      <c r="GN4190" s="77" t="s">
        <v>175</v>
      </c>
      <c r="GO4190" s="77">
        <v>5.3000000000000005E-2</v>
      </c>
      <c r="GP4190" s="77">
        <v>3</v>
      </c>
      <c r="GQ4190" s="77">
        <v>0</v>
      </c>
      <c r="GR4190" s="77" t="s">
        <v>423</v>
      </c>
      <c r="GS4190" s="77">
        <v>5.5966209081309407E-2</v>
      </c>
      <c r="GT4190" s="77">
        <v>753.81378464206739</v>
      </c>
      <c r="GU4190" s="77">
        <v>5.5966209081309407E-2</v>
      </c>
      <c r="GV4190" s="77">
        <v>753.81378464206739</v>
      </c>
      <c r="GW4190" s="77">
        <v>5.5966209081309407E-2</v>
      </c>
      <c r="GX4190" s="77">
        <v>753.81378464206739</v>
      </c>
      <c r="GY4190" s="77">
        <v>0</v>
      </c>
      <c r="GZ4190" s="77">
        <v>0</v>
      </c>
    </row>
    <row r="4191" spans="187:208" x14ac:dyDescent="0.25">
      <c r="GE4191" s="77" t="s">
        <v>427</v>
      </c>
      <c r="GF4191" s="77" t="s">
        <v>155</v>
      </c>
      <c r="GG4191" s="77" t="s">
        <v>458</v>
      </c>
      <c r="GH4191" s="77" t="s">
        <v>481</v>
      </c>
      <c r="GI4191" s="77">
        <v>2022</v>
      </c>
      <c r="GJ4191" s="77" t="s">
        <v>303</v>
      </c>
      <c r="GK4191" s="77">
        <v>7205.5312760235383</v>
      </c>
      <c r="GL4191" s="77">
        <v>88.424520000000001</v>
      </c>
      <c r="GM4191" s="77">
        <v>2022</v>
      </c>
      <c r="GN4191" s="77" t="s">
        <v>175</v>
      </c>
      <c r="GO4191" s="77">
        <v>5.3000000000000005E-2</v>
      </c>
      <c r="GP4191" s="77">
        <v>3</v>
      </c>
      <c r="GQ4191" s="77">
        <v>0</v>
      </c>
      <c r="GR4191" s="77" t="s">
        <v>423</v>
      </c>
      <c r="GS4191" s="77">
        <v>5.5966209081309407E-2</v>
      </c>
      <c r="GT4191" s="77">
        <v>403.2662699358475</v>
      </c>
      <c r="GU4191" s="77">
        <v>5.5966209081309407E-2</v>
      </c>
      <c r="GV4191" s="77">
        <v>403.2662699358475</v>
      </c>
      <c r="GW4191" s="77">
        <v>5.5966209081309407E-2</v>
      </c>
      <c r="GX4191" s="77">
        <v>403.2662699358475</v>
      </c>
      <c r="GY4191" s="77">
        <v>0</v>
      </c>
      <c r="GZ4191" s="77">
        <v>0</v>
      </c>
    </row>
    <row r="4192" spans="187:208" x14ac:dyDescent="0.25">
      <c r="GE4192" s="77" t="s">
        <v>422</v>
      </c>
      <c r="GF4192" s="77" t="s">
        <v>155</v>
      </c>
      <c r="GG4192" s="77" t="s">
        <v>458</v>
      </c>
      <c r="GH4192" s="77" t="s">
        <v>481</v>
      </c>
      <c r="GI4192" s="77">
        <v>2023</v>
      </c>
      <c r="GJ4192" s="77" t="s">
        <v>305</v>
      </c>
      <c r="GK4192" s="77">
        <v>428.60232122030828</v>
      </c>
      <c r="GL4192" s="77">
        <v>88.424520000000001</v>
      </c>
      <c r="GM4192" s="77">
        <v>2023</v>
      </c>
      <c r="GN4192" s="77" t="s">
        <v>175</v>
      </c>
      <c r="GO4192" s="77">
        <v>0.13250000000000001</v>
      </c>
      <c r="GP4192" s="77">
        <v>3</v>
      </c>
      <c r="GQ4192" s="77">
        <v>0</v>
      </c>
      <c r="GR4192" s="77" t="s">
        <v>423</v>
      </c>
      <c r="GS4192" s="77">
        <v>0</v>
      </c>
      <c r="GT4192" s="77">
        <v>0</v>
      </c>
      <c r="GU4192" s="77">
        <v>0.1527377521613833</v>
      </c>
      <c r="GV4192" s="77">
        <v>65.463755114341041</v>
      </c>
      <c r="GW4192" s="77">
        <v>0.1527377521613833</v>
      </c>
      <c r="GX4192" s="77">
        <v>65.463755114341041</v>
      </c>
      <c r="GY4192" s="77">
        <v>0.1527377521613833</v>
      </c>
      <c r="GZ4192" s="77">
        <v>65.463755114341041</v>
      </c>
    </row>
    <row r="4193" spans="187:208" x14ac:dyDescent="0.25">
      <c r="GE4193" s="77" t="s">
        <v>425</v>
      </c>
      <c r="GF4193" s="77" t="s">
        <v>155</v>
      </c>
      <c r="GG4193" s="77" t="s">
        <v>458</v>
      </c>
      <c r="GH4193" s="77" t="s">
        <v>481</v>
      </c>
      <c r="GI4193" s="77">
        <v>2023</v>
      </c>
      <c r="GJ4193" s="77" t="s">
        <v>301</v>
      </c>
      <c r="GK4193" s="77">
        <v>13939.560973456721</v>
      </c>
      <c r="GL4193" s="77">
        <v>88.424520000000001</v>
      </c>
      <c r="GM4193" s="77">
        <v>2023</v>
      </c>
      <c r="GN4193" s="77" t="s">
        <v>175</v>
      </c>
      <c r="GO4193" s="77">
        <v>5.3000000000000005E-2</v>
      </c>
      <c r="GP4193" s="77">
        <v>3</v>
      </c>
      <c r="GQ4193" s="77">
        <v>0</v>
      </c>
      <c r="GR4193" s="77" t="s">
        <v>423</v>
      </c>
      <c r="GS4193" s="77">
        <v>0</v>
      </c>
      <c r="GT4193" s="77">
        <v>0</v>
      </c>
      <c r="GU4193" s="77">
        <v>5.5966209081309407E-2</v>
      </c>
      <c r="GV4193" s="77">
        <v>780.14438394213971</v>
      </c>
      <c r="GW4193" s="77">
        <v>5.5966209081309407E-2</v>
      </c>
      <c r="GX4193" s="77">
        <v>780.14438394213971</v>
      </c>
      <c r="GY4193" s="77">
        <v>5.5966209081309407E-2</v>
      </c>
      <c r="GZ4193" s="77">
        <v>780.14438394213971</v>
      </c>
    </row>
    <row r="4194" spans="187:208" x14ac:dyDescent="0.25">
      <c r="GE4194" s="77" t="s">
        <v>427</v>
      </c>
      <c r="GF4194" s="77" t="s">
        <v>155</v>
      </c>
      <c r="GG4194" s="77" t="s">
        <v>458</v>
      </c>
      <c r="GH4194" s="77" t="s">
        <v>481</v>
      </c>
      <c r="GI4194" s="77">
        <v>2023</v>
      </c>
      <c r="GJ4194" s="77" t="s">
        <v>303</v>
      </c>
      <c r="GK4194" s="77">
        <v>7467.8148194525447</v>
      </c>
      <c r="GL4194" s="77">
        <v>88.424520000000001</v>
      </c>
      <c r="GM4194" s="77">
        <v>2023</v>
      </c>
      <c r="GN4194" s="77" t="s">
        <v>175</v>
      </c>
      <c r="GO4194" s="77">
        <v>5.3000000000000005E-2</v>
      </c>
      <c r="GP4194" s="77">
        <v>3</v>
      </c>
      <c r="GQ4194" s="77">
        <v>0</v>
      </c>
      <c r="GR4194" s="77" t="s">
        <v>423</v>
      </c>
      <c r="GS4194" s="77">
        <v>0</v>
      </c>
      <c r="GT4194" s="77">
        <v>0</v>
      </c>
      <c r="GU4194" s="77">
        <v>5.5966209081309407E-2</v>
      </c>
      <c r="GV4194" s="77">
        <v>417.94528556598198</v>
      </c>
      <c r="GW4194" s="77">
        <v>5.5966209081309407E-2</v>
      </c>
      <c r="GX4194" s="77">
        <v>417.94528556598198</v>
      </c>
      <c r="GY4194" s="77">
        <v>5.5966209081309407E-2</v>
      </c>
      <c r="GZ4194" s="77">
        <v>417.94528556598198</v>
      </c>
    </row>
    <row r="4195" spans="187:208" x14ac:dyDescent="0.25">
      <c r="GE4195" s="77" t="s">
        <v>422</v>
      </c>
      <c r="GF4195" s="77" t="s">
        <v>155</v>
      </c>
      <c r="GG4195" s="77" t="s">
        <v>458</v>
      </c>
      <c r="GH4195" s="77" t="s">
        <v>481</v>
      </c>
      <c r="GI4195" s="77">
        <v>2024</v>
      </c>
      <c r="GJ4195" s="77" t="s">
        <v>305</v>
      </c>
      <c r="GK4195" s="77">
        <v>428.60232122030828</v>
      </c>
      <c r="GL4195" s="77">
        <v>88.424520000000001</v>
      </c>
      <c r="GM4195" s="77">
        <v>2024</v>
      </c>
      <c r="GN4195" s="77" t="s">
        <v>175</v>
      </c>
      <c r="GO4195" s="77">
        <v>0.13250000000000001</v>
      </c>
      <c r="GP4195" s="77">
        <v>3</v>
      </c>
      <c r="GQ4195" s="77">
        <v>0</v>
      </c>
      <c r="GR4195" s="77" t="s">
        <v>423</v>
      </c>
      <c r="GS4195" s="77">
        <v>0</v>
      </c>
      <c r="GT4195" s="77">
        <v>0</v>
      </c>
      <c r="GU4195" s="77">
        <v>0</v>
      </c>
      <c r="GV4195" s="77">
        <v>0</v>
      </c>
      <c r="GW4195" s="77">
        <v>0.1527377521613833</v>
      </c>
      <c r="GX4195" s="77">
        <v>65.463755114341041</v>
      </c>
      <c r="GY4195" s="77">
        <v>0.1527377521613833</v>
      </c>
      <c r="GZ4195" s="77">
        <v>65.463755114341041</v>
      </c>
    </row>
    <row r="4196" spans="187:208" x14ac:dyDescent="0.25">
      <c r="GE4196" s="77" t="s">
        <v>425</v>
      </c>
      <c r="GF4196" s="77" t="s">
        <v>155</v>
      </c>
      <c r="GG4196" s="77" t="s">
        <v>458</v>
      </c>
      <c r="GH4196" s="77" t="s">
        <v>481</v>
      </c>
      <c r="GI4196" s="77">
        <v>2024</v>
      </c>
      <c r="GJ4196" s="77" t="s">
        <v>301</v>
      </c>
      <c r="GK4196" s="77">
        <v>13939.560973456721</v>
      </c>
      <c r="GL4196" s="77">
        <v>88.424520000000001</v>
      </c>
      <c r="GM4196" s="77">
        <v>2024</v>
      </c>
      <c r="GN4196" s="77" t="s">
        <v>175</v>
      </c>
      <c r="GO4196" s="77">
        <v>5.3000000000000005E-2</v>
      </c>
      <c r="GP4196" s="77">
        <v>3</v>
      </c>
      <c r="GQ4196" s="77">
        <v>0</v>
      </c>
      <c r="GR4196" s="77" t="s">
        <v>423</v>
      </c>
      <c r="GS4196" s="77">
        <v>0</v>
      </c>
      <c r="GT4196" s="77">
        <v>0</v>
      </c>
      <c r="GU4196" s="77">
        <v>0</v>
      </c>
      <c r="GV4196" s="77">
        <v>0</v>
      </c>
      <c r="GW4196" s="77">
        <v>5.5966209081309407E-2</v>
      </c>
      <c r="GX4196" s="77">
        <v>780.14438394213971</v>
      </c>
      <c r="GY4196" s="77">
        <v>5.5966209081309407E-2</v>
      </c>
      <c r="GZ4196" s="77">
        <v>780.14438394213971</v>
      </c>
    </row>
    <row r="4197" spans="187:208" x14ac:dyDescent="0.25">
      <c r="GE4197" s="77" t="s">
        <v>427</v>
      </c>
      <c r="GF4197" s="77" t="s">
        <v>155</v>
      </c>
      <c r="GG4197" s="77" t="s">
        <v>458</v>
      </c>
      <c r="GH4197" s="77" t="s">
        <v>481</v>
      </c>
      <c r="GI4197" s="77">
        <v>2024</v>
      </c>
      <c r="GJ4197" s="77" t="s">
        <v>303</v>
      </c>
      <c r="GK4197" s="77">
        <v>7467.8148194525447</v>
      </c>
      <c r="GL4197" s="77">
        <v>88.424520000000001</v>
      </c>
      <c r="GM4197" s="77">
        <v>2024</v>
      </c>
      <c r="GN4197" s="77" t="s">
        <v>175</v>
      </c>
      <c r="GO4197" s="77">
        <v>5.3000000000000005E-2</v>
      </c>
      <c r="GP4197" s="77">
        <v>3</v>
      </c>
      <c r="GQ4197" s="77">
        <v>0</v>
      </c>
      <c r="GR4197" s="77" t="s">
        <v>423</v>
      </c>
      <c r="GS4197" s="77">
        <v>0</v>
      </c>
      <c r="GT4197" s="77">
        <v>0</v>
      </c>
      <c r="GU4197" s="77">
        <v>0</v>
      </c>
      <c r="GV4197" s="77">
        <v>0</v>
      </c>
      <c r="GW4197" s="77">
        <v>5.5966209081309407E-2</v>
      </c>
      <c r="GX4197" s="77">
        <v>417.94528556598198</v>
      </c>
      <c r="GY4197" s="77">
        <v>5.5966209081309407E-2</v>
      </c>
      <c r="GZ4197" s="77">
        <v>417.94528556598198</v>
      </c>
    </row>
    <row r="4198" spans="187:208" x14ac:dyDescent="0.25">
      <c r="GE4198" s="77" t="s">
        <v>422</v>
      </c>
      <c r="GF4198" s="77" t="s">
        <v>155</v>
      </c>
      <c r="GG4198" s="77" t="s">
        <v>458</v>
      </c>
      <c r="GH4198" s="77" t="s">
        <v>481</v>
      </c>
      <c r="GI4198" s="77">
        <v>2025</v>
      </c>
      <c r="GJ4198" s="77" t="s">
        <v>305</v>
      </c>
      <c r="GK4198" s="77">
        <v>428.60232122030828</v>
      </c>
      <c r="GL4198" s="77">
        <v>88.424520000000001</v>
      </c>
      <c r="GM4198" s="77">
        <v>2025</v>
      </c>
      <c r="GN4198" s="77" t="s">
        <v>175</v>
      </c>
      <c r="GO4198" s="77">
        <v>0.13250000000000001</v>
      </c>
      <c r="GP4198" s="77">
        <v>3</v>
      </c>
      <c r="GQ4198" s="77">
        <v>0</v>
      </c>
      <c r="GR4198" s="77" t="s">
        <v>423</v>
      </c>
      <c r="GS4198" s="77">
        <v>0</v>
      </c>
      <c r="GT4198" s="77">
        <v>0</v>
      </c>
      <c r="GU4198" s="77">
        <v>0</v>
      </c>
      <c r="GV4198" s="77">
        <v>0</v>
      </c>
      <c r="GW4198" s="77">
        <v>0</v>
      </c>
      <c r="GX4198" s="77">
        <v>0</v>
      </c>
      <c r="GY4198" s="77">
        <v>0.1527377521613833</v>
      </c>
      <c r="GZ4198" s="77">
        <v>65.463755114341041</v>
      </c>
    </row>
    <row r="4199" spans="187:208" x14ac:dyDescent="0.25">
      <c r="GE4199" s="77" t="s">
        <v>425</v>
      </c>
      <c r="GF4199" s="77" t="s">
        <v>155</v>
      </c>
      <c r="GG4199" s="77" t="s">
        <v>458</v>
      </c>
      <c r="GH4199" s="77" t="s">
        <v>481</v>
      </c>
      <c r="GI4199" s="77">
        <v>2025</v>
      </c>
      <c r="GJ4199" s="77" t="s">
        <v>301</v>
      </c>
      <c r="GK4199" s="77">
        <v>13939.560973456721</v>
      </c>
      <c r="GL4199" s="77">
        <v>88.424520000000001</v>
      </c>
      <c r="GM4199" s="77">
        <v>2025</v>
      </c>
      <c r="GN4199" s="77" t="s">
        <v>175</v>
      </c>
      <c r="GO4199" s="77">
        <v>5.3000000000000005E-2</v>
      </c>
      <c r="GP4199" s="77">
        <v>3</v>
      </c>
      <c r="GQ4199" s="77">
        <v>0</v>
      </c>
      <c r="GR4199" s="77" t="s">
        <v>423</v>
      </c>
      <c r="GS4199" s="77">
        <v>0</v>
      </c>
      <c r="GT4199" s="77">
        <v>0</v>
      </c>
      <c r="GU4199" s="77">
        <v>0</v>
      </c>
      <c r="GV4199" s="77">
        <v>0</v>
      </c>
      <c r="GW4199" s="77">
        <v>0</v>
      </c>
      <c r="GX4199" s="77">
        <v>0</v>
      </c>
      <c r="GY4199" s="77">
        <v>5.5966209081309407E-2</v>
      </c>
      <c r="GZ4199" s="77">
        <v>780.14438394213971</v>
      </c>
    </row>
    <row r="4200" spans="187:208" x14ac:dyDescent="0.25">
      <c r="GE4200" s="77" t="s">
        <v>427</v>
      </c>
      <c r="GF4200" s="77" t="s">
        <v>155</v>
      </c>
      <c r="GG4200" s="77" t="s">
        <v>458</v>
      </c>
      <c r="GH4200" s="77" t="s">
        <v>481</v>
      </c>
      <c r="GI4200" s="77">
        <v>2025</v>
      </c>
      <c r="GJ4200" s="77" t="s">
        <v>303</v>
      </c>
      <c r="GK4200" s="77">
        <v>7467.8148194525447</v>
      </c>
      <c r="GL4200" s="77">
        <v>88.424520000000001</v>
      </c>
      <c r="GM4200" s="77">
        <v>2025</v>
      </c>
      <c r="GN4200" s="77" t="s">
        <v>175</v>
      </c>
      <c r="GO4200" s="77">
        <v>5.3000000000000005E-2</v>
      </c>
      <c r="GP4200" s="77">
        <v>3</v>
      </c>
      <c r="GQ4200" s="77">
        <v>0</v>
      </c>
      <c r="GR4200" s="77" t="s">
        <v>423</v>
      </c>
      <c r="GS4200" s="77">
        <v>0</v>
      </c>
      <c r="GT4200" s="77">
        <v>0</v>
      </c>
      <c r="GU4200" s="77">
        <v>0</v>
      </c>
      <c r="GV4200" s="77">
        <v>0</v>
      </c>
      <c r="GW4200" s="77">
        <v>0</v>
      </c>
      <c r="GX4200" s="77">
        <v>0</v>
      </c>
      <c r="GY4200" s="77">
        <v>5.5966209081309407E-2</v>
      </c>
      <c r="GZ4200" s="77">
        <v>417.94528556598198</v>
      </c>
    </row>
    <row r="4201" spans="187:208" x14ac:dyDescent="0.25">
      <c r="GE4201" s="77" t="s">
        <v>422</v>
      </c>
      <c r="GF4201" s="77" t="s">
        <v>155</v>
      </c>
      <c r="GG4201" s="77" t="s">
        <v>458</v>
      </c>
      <c r="GH4201" s="77" t="s">
        <v>488</v>
      </c>
      <c r="GI4201" s="77">
        <v>2021</v>
      </c>
      <c r="GJ4201" s="77" t="s">
        <v>305</v>
      </c>
      <c r="GK4201" s="77">
        <v>409.22373582041592</v>
      </c>
      <c r="GL4201" s="77">
        <v>88.424520000000001</v>
      </c>
      <c r="GM4201" s="77">
        <v>2021</v>
      </c>
      <c r="GN4201" s="77" t="s">
        <v>175</v>
      </c>
      <c r="GO4201" s="77">
        <v>0.13250000000000001</v>
      </c>
      <c r="GP4201" s="77">
        <v>3</v>
      </c>
      <c r="GQ4201" s="77">
        <v>0</v>
      </c>
      <c r="GR4201" s="77" t="s">
        <v>423</v>
      </c>
      <c r="GS4201" s="77">
        <v>0.1527377521613833</v>
      </c>
      <c r="GT4201" s="77">
        <v>62.503913540294079</v>
      </c>
      <c r="GU4201" s="77">
        <v>0.1527377521613833</v>
      </c>
      <c r="GV4201" s="77">
        <v>62.503913540294079</v>
      </c>
      <c r="GW4201" s="77">
        <v>0</v>
      </c>
      <c r="GX4201" s="77">
        <v>0</v>
      </c>
      <c r="GY4201" s="77">
        <v>0</v>
      </c>
      <c r="GZ4201" s="77">
        <v>0</v>
      </c>
    </row>
    <row r="4202" spans="187:208" x14ac:dyDescent="0.25">
      <c r="GE4202" s="77" t="s">
        <v>425</v>
      </c>
      <c r="GF4202" s="77" t="s">
        <v>155</v>
      </c>
      <c r="GG4202" s="77" t="s">
        <v>458</v>
      </c>
      <c r="GH4202" s="77" t="s">
        <v>488</v>
      </c>
      <c r="GI4202" s="77">
        <v>2021</v>
      </c>
      <c r="GJ4202" s="77" t="s">
        <v>301</v>
      </c>
      <c r="GK4202" s="77">
        <v>13469.087812378701</v>
      </c>
      <c r="GL4202" s="77">
        <v>88.424520000000001</v>
      </c>
      <c r="GM4202" s="77">
        <v>2021</v>
      </c>
      <c r="GN4202" s="77" t="s">
        <v>175</v>
      </c>
      <c r="GO4202" s="77">
        <v>5.3000000000000005E-2</v>
      </c>
      <c r="GP4202" s="77">
        <v>3</v>
      </c>
      <c r="GQ4202" s="77">
        <v>0</v>
      </c>
      <c r="GR4202" s="77" t="s">
        <v>423</v>
      </c>
      <c r="GS4202" s="77">
        <v>5.5966209081309407E-2</v>
      </c>
      <c r="GT4202" s="77">
        <v>753.81378464210263</v>
      </c>
      <c r="GU4202" s="77">
        <v>5.5966209081309407E-2</v>
      </c>
      <c r="GV4202" s="77">
        <v>753.81378464210263</v>
      </c>
      <c r="GW4202" s="77">
        <v>0</v>
      </c>
      <c r="GX4202" s="77">
        <v>0</v>
      </c>
      <c r="GY4202" s="77">
        <v>0</v>
      </c>
      <c r="GZ4202" s="77">
        <v>0</v>
      </c>
    </row>
    <row r="4203" spans="187:208" x14ac:dyDescent="0.25">
      <c r="GE4203" s="77" t="s">
        <v>427</v>
      </c>
      <c r="GF4203" s="77" t="s">
        <v>155</v>
      </c>
      <c r="GG4203" s="77" t="s">
        <v>458</v>
      </c>
      <c r="GH4203" s="77" t="s">
        <v>488</v>
      </c>
      <c r="GI4203" s="77">
        <v>2021</v>
      </c>
      <c r="GJ4203" s="77" t="s">
        <v>303</v>
      </c>
      <c r="GK4203" s="77">
        <v>7205.5312760252382</v>
      </c>
      <c r="GL4203" s="77">
        <v>88.424520000000001</v>
      </c>
      <c r="GM4203" s="77">
        <v>2021</v>
      </c>
      <c r="GN4203" s="77" t="s">
        <v>175</v>
      </c>
      <c r="GO4203" s="77">
        <v>5.3000000000000005E-2</v>
      </c>
      <c r="GP4203" s="77">
        <v>3</v>
      </c>
      <c r="GQ4203" s="77">
        <v>0</v>
      </c>
      <c r="GR4203" s="77" t="s">
        <v>423</v>
      </c>
      <c r="GS4203" s="77">
        <v>5.5966209081309407E-2</v>
      </c>
      <c r="GT4203" s="77">
        <v>403.26626993594266</v>
      </c>
      <c r="GU4203" s="77">
        <v>5.5966209081309407E-2</v>
      </c>
      <c r="GV4203" s="77">
        <v>403.26626993594266</v>
      </c>
      <c r="GW4203" s="77">
        <v>0</v>
      </c>
      <c r="GX4203" s="77">
        <v>0</v>
      </c>
      <c r="GY4203" s="77">
        <v>0</v>
      </c>
      <c r="GZ4203" s="77">
        <v>0</v>
      </c>
    </row>
    <row r="4204" spans="187:208" x14ac:dyDescent="0.25">
      <c r="GE4204" s="77" t="s">
        <v>422</v>
      </c>
      <c r="GF4204" s="77" t="s">
        <v>155</v>
      </c>
      <c r="GG4204" s="77" t="s">
        <v>458</v>
      </c>
      <c r="GH4204" s="77" t="s">
        <v>488</v>
      </c>
      <c r="GI4204" s="77">
        <v>2022</v>
      </c>
      <c r="GJ4204" s="77" t="s">
        <v>305</v>
      </c>
      <c r="GK4204" s="77">
        <v>409.22373582041592</v>
      </c>
      <c r="GL4204" s="77">
        <v>88.424520000000001</v>
      </c>
      <c r="GM4204" s="77">
        <v>2022</v>
      </c>
      <c r="GN4204" s="77" t="s">
        <v>175</v>
      </c>
      <c r="GO4204" s="77">
        <v>0.13250000000000001</v>
      </c>
      <c r="GP4204" s="77">
        <v>3</v>
      </c>
      <c r="GQ4204" s="77">
        <v>0</v>
      </c>
      <c r="GR4204" s="77" t="s">
        <v>423</v>
      </c>
      <c r="GS4204" s="77">
        <v>0.1527377521613833</v>
      </c>
      <c r="GT4204" s="77">
        <v>62.503913540294079</v>
      </c>
      <c r="GU4204" s="77">
        <v>0.1527377521613833</v>
      </c>
      <c r="GV4204" s="77">
        <v>62.503913540294079</v>
      </c>
      <c r="GW4204" s="77">
        <v>0.1527377521613833</v>
      </c>
      <c r="GX4204" s="77">
        <v>62.503913540294079</v>
      </c>
      <c r="GY4204" s="77">
        <v>0</v>
      </c>
      <c r="GZ4204" s="77">
        <v>0</v>
      </c>
    </row>
    <row r="4205" spans="187:208" x14ac:dyDescent="0.25">
      <c r="GE4205" s="77" t="s">
        <v>425</v>
      </c>
      <c r="GF4205" s="77" t="s">
        <v>155</v>
      </c>
      <c r="GG4205" s="77" t="s">
        <v>458</v>
      </c>
      <c r="GH4205" s="77" t="s">
        <v>488</v>
      </c>
      <c r="GI4205" s="77">
        <v>2022</v>
      </c>
      <c r="GJ4205" s="77" t="s">
        <v>301</v>
      </c>
      <c r="GK4205" s="77">
        <v>13469.087812378701</v>
      </c>
      <c r="GL4205" s="77">
        <v>88.424520000000001</v>
      </c>
      <c r="GM4205" s="77">
        <v>2022</v>
      </c>
      <c r="GN4205" s="77" t="s">
        <v>175</v>
      </c>
      <c r="GO4205" s="77">
        <v>5.3000000000000005E-2</v>
      </c>
      <c r="GP4205" s="77">
        <v>3</v>
      </c>
      <c r="GQ4205" s="77">
        <v>0</v>
      </c>
      <c r="GR4205" s="77" t="s">
        <v>423</v>
      </c>
      <c r="GS4205" s="77">
        <v>5.5966209081309407E-2</v>
      </c>
      <c r="GT4205" s="77">
        <v>753.81378464210263</v>
      </c>
      <c r="GU4205" s="77">
        <v>5.5966209081309407E-2</v>
      </c>
      <c r="GV4205" s="77">
        <v>753.81378464210263</v>
      </c>
      <c r="GW4205" s="77">
        <v>5.5966209081309407E-2</v>
      </c>
      <c r="GX4205" s="77">
        <v>753.81378464210263</v>
      </c>
      <c r="GY4205" s="77">
        <v>0</v>
      </c>
      <c r="GZ4205" s="77">
        <v>0</v>
      </c>
    </row>
    <row r="4206" spans="187:208" x14ac:dyDescent="0.25">
      <c r="GE4206" s="77" t="s">
        <v>427</v>
      </c>
      <c r="GF4206" s="77" t="s">
        <v>155</v>
      </c>
      <c r="GG4206" s="77" t="s">
        <v>458</v>
      </c>
      <c r="GH4206" s="77" t="s">
        <v>488</v>
      </c>
      <c r="GI4206" s="77">
        <v>2022</v>
      </c>
      <c r="GJ4206" s="77" t="s">
        <v>303</v>
      </c>
      <c r="GK4206" s="77">
        <v>7205.5312760252382</v>
      </c>
      <c r="GL4206" s="77">
        <v>88.424520000000001</v>
      </c>
      <c r="GM4206" s="77">
        <v>2022</v>
      </c>
      <c r="GN4206" s="77" t="s">
        <v>175</v>
      </c>
      <c r="GO4206" s="77">
        <v>5.3000000000000005E-2</v>
      </c>
      <c r="GP4206" s="77">
        <v>3</v>
      </c>
      <c r="GQ4206" s="77">
        <v>0</v>
      </c>
      <c r="GR4206" s="77" t="s">
        <v>423</v>
      </c>
      <c r="GS4206" s="77">
        <v>5.5966209081309407E-2</v>
      </c>
      <c r="GT4206" s="77">
        <v>403.26626993594266</v>
      </c>
      <c r="GU4206" s="77">
        <v>5.5966209081309407E-2</v>
      </c>
      <c r="GV4206" s="77">
        <v>403.26626993594266</v>
      </c>
      <c r="GW4206" s="77">
        <v>5.5966209081309407E-2</v>
      </c>
      <c r="GX4206" s="77">
        <v>403.26626993594266</v>
      </c>
      <c r="GY4206" s="77">
        <v>0</v>
      </c>
      <c r="GZ4206" s="77">
        <v>0</v>
      </c>
    </row>
    <row r="4207" spans="187:208" x14ac:dyDescent="0.25">
      <c r="GE4207" s="77" t="s">
        <v>422</v>
      </c>
      <c r="GF4207" s="77" t="s">
        <v>155</v>
      </c>
      <c r="GG4207" s="77" t="s">
        <v>458</v>
      </c>
      <c r="GH4207" s="77" t="s">
        <v>488</v>
      </c>
      <c r="GI4207" s="77">
        <v>2023</v>
      </c>
      <c r="GJ4207" s="77" t="s">
        <v>305</v>
      </c>
      <c r="GK4207" s="77">
        <v>428.60232122030089</v>
      </c>
      <c r="GL4207" s="77">
        <v>88.424520000000001</v>
      </c>
      <c r="GM4207" s="77">
        <v>2023</v>
      </c>
      <c r="GN4207" s="77" t="s">
        <v>175</v>
      </c>
      <c r="GO4207" s="77">
        <v>0.13250000000000001</v>
      </c>
      <c r="GP4207" s="77">
        <v>3</v>
      </c>
      <c r="GQ4207" s="77">
        <v>0</v>
      </c>
      <c r="GR4207" s="77" t="s">
        <v>423</v>
      </c>
      <c r="GS4207" s="77">
        <v>0</v>
      </c>
      <c r="GT4207" s="77">
        <v>0</v>
      </c>
      <c r="GU4207" s="77">
        <v>0.1527377521613833</v>
      </c>
      <c r="GV4207" s="77">
        <v>65.463755114339918</v>
      </c>
      <c r="GW4207" s="77">
        <v>0.1527377521613833</v>
      </c>
      <c r="GX4207" s="77">
        <v>65.463755114339918</v>
      </c>
      <c r="GY4207" s="77">
        <v>0.1527377521613833</v>
      </c>
      <c r="GZ4207" s="77">
        <v>65.463755114339918</v>
      </c>
    </row>
    <row r="4208" spans="187:208" x14ac:dyDescent="0.25">
      <c r="GE4208" s="77" t="s">
        <v>425</v>
      </c>
      <c r="GF4208" s="77" t="s">
        <v>155</v>
      </c>
      <c r="GG4208" s="77" t="s">
        <v>458</v>
      </c>
      <c r="GH4208" s="77" t="s">
        <v>488</v>
      </c>
      <c r="GI4208" s="77">
        <v>2023</v>
      </c>
      <c r="GJ4208" s="77" t="s">
        <v>301</v>
      </c>
      <c r="GK4208" s="77">
        <v>13939.560973457539</v>
      </c>
      <c r="GL4208" s="77">
        <v>88.424520000000001</v>
      </c>
      <c r="GM4208" s="77">
        <v>2023</v>
      </c>
      <c r="GN4208" s="77" t="s">
        <v>175</v>
      </c>
      <c r="GO4208" s="77">
        <v>5.3000000000000005E-2</v>
      </c>
      <c r="GP4208" s="77">
        <v>3</v>
      </c>
      <c r="GQ4208" s="77">
        <v>0</v>
      </c>
      <c r="GR4208" s="77" t="s">
        <v>423</v>
      </c>
      <c r="GS4208" s="77">
        <v>0</v>
      </c>
      <c r="GT4208" s="77">
        <v>0</v>
      </c>
      <c r="GU4208" s="77">
        <v>5.5966209081309407E-2</v>
      </c>
      <c r="GV4208" s="77">
        <v>780.14438394218553</v>
      </c>
      <c r="GW4208" s="77">
        <v>5.5966209081309407E-2</v>
      </c>
      <c r="GX4208" s="77">
        <v>780.14438394218553</v>
      </c>
      <c r="GY4208" s="77">
        <v>5.5966209081309407E-2</v>
      </c>
      <c r="GZ4208" s="77">
        <v>780.14438394218553</v>
      </c>
    </row>
    <row r="4209" spans="187:208" x14ac:dyDescent="0.25">
      <c r="GE4209" s="77" t="s">
        <v>427</v>
      </c>
      <c r="GF4209" s="77" t="s">
        <v>155</v>
      </c>
      <c r="GG4209" s="77" t="s">
        <v>458</v>
      </c>
      <c r="GH4209" s="77" t="s">
        <v>488</v>
      </c>
      <c r="GI4209" s="77">
        <v>2023</v>
      </c>
      <c r="GJ4209" s="77" t="s">
        <v>303</v>
      </c>
      <c r="GK4209" s="77">
        <v>7467.8148194525193</v>
      </c>
      <c r="GL4209" s="77">
        <v>88.424520000000001</v>
      </c>
      <c r="GM4209" s="77">
        <v>2023</v>
      </c>
      <c r="GN4209" s="77" t="s">
        <v>175</v>
      </c>
      <c r="GO4209" s="77">
        <v>5.3000000000000005E-2</v>
      </c>
      <c r="GP4209" s="77">
        <v>3</v>
      </c>
      <c r="GQ4209" s="77">
        <v>0</v>
      </c>
      <c r="GR4209" s="77" t="s">
        <v>423</v>
      </c>
      <c r="GS4209" s="77">
        <v>0</v>
      </c>
      <c r="GT4209" s="77">
        <v>0</v>
      </c>
      <c r="GU4209" s="77">
        <v>5.5966209081309407E-2</v>
      </c>
      <c r="GV4209" s="77">
        <v>417.94528556598056</v>
      </c>
      <c r="GW4209" s="77">
        <v>5.5966209081309407E-2</v>
      </c>
      <c r="GX4209" s="77">
        <v>417.94528556598056</v>
      </c>
      <c r="GY4209" s="77">
        <v>5.5966209081309407E-2</v>
      </c>
      <c r="GZ4209" s="77">
        <v>417.94528556598056</v>
      </c>
    </row>
    <row r="4210" spans="187:208" x14ac:dyDescent="0.25">
      <c r="GE4210" s="77" t="s">
        <v>422</v>
      </c>
      <c r="GF4210" s="77" t="s">
        <v>155</v>
      </c>
      <c r="GG4210" s="77" t="s">
        <v>458</v>
      </c>
      <c r="GH4210" s="77" t="s">
        <v>488</v>
      </c>
      <c r="GI4210" s="77">
        <v>2024</v>
      </c>
      <c r="GJ4210" s="77" t="s">
        <v>305</v>
      </c>
      <c r="GK4210" s="77">
        <v>428.60232122030089</v>
      </c>
      <c r="GL4210" s="77">
        <v>88.424520000000001</v>
      </c>
      <c r="GM4210" s="77">
        <v>2024</v>
      </c>
      <c r="GN4210" s="77" t="s">
        <v>175</v>
      </c>
      <c r="GO4210" s="77">
        <v>0.13250000000000001</v>
      </c>
      <c r="GP4210" s="77">
        <v>3</v>
      </c>
      <c r="GQ4210" s="77">
        <v>0</v>
      </c>
      <c r="GR4210" s="77" t="s">
        <v>423</v>
      </c>
      <c r="GS4210" s="77">
        <v>0</v>
      </c>
      <c r="GT4210" s="77">
        <v>0</v>
      </c>
      <c r="GU4210" s="77">
        <v>0</v>
      </c>
      <c r="GV4210" s="77">
        <v>0</v>
      </c>
      <c r="GW4210" s="77">
        <v>0.1527377521613833</v>
      </c>
      <c r="GX4210" s="77">
        <v>65.463755114339918</v>
      </c>
      <c r="GY4210" s="77">
        <v>0.1527377521613833</v>
      </c>
      <c r="GZ4210" s="77">
        <v>65.463755114339918</v>
      </c>
    </row>
    <row r="4211" spans="187:208" x14ac:dyDescent="0.25">
      <c r="GE4211" s="77" t="s">
        <v>425</v>
      </c>
      <c r="GF4211" s="77" t="s">
        <v>155</v>
      </c>
      <c r="GG4211" s="77" t="s">
        <v>458</v>
      </c>
      <c r="GH4211" s="77" t="s">
        <v>488</v>
      </c>
      <c r="GI4211" s="77">
        <v>2024</v>
      </c>
      <c r="GJ4211" s="77" t="s">
        <v>301</v>
      </c>
      <c r="GK4211" s="77">
        <v>13939.560973457539</v>
      </c>
      <c r="GL4211" s="77">
        <v>88.424520000000001</v>
      </c>
      <c r="GM4211" s="77">
        <v>2024</v>
      </c>
      <c r="GN4211" s="77" t="s">
        <v>175</v>
      </c>
      <c r="GO4211" s="77">
        <v>5.3000000000000005E-2</v>
      </c>
      <c r="GP4211" s="77">
        <v>3</v>
      </c>
      <c r="GQ4211" s="77">
        <v>0</v>
      </c>
      <c r="GR4211" s="77" t="s">
        <v>423</v>
      </c>
      <c r="GS4211" s="77">
        <v>0</v>
      </c>
      <c r="GT4211" s="77">
        <v>0</v>
      </c>
      <c r="GU4211" s="77">
        <v>0</v>
      </c>
      <c r="GV4211" s="77">
        <v>0</v>
      </c>
      <c r="GW4211" s="77">
        <v>5.5966209081309407E-2</v>
      </c>
      <c r="GX4211" s="77">
        <v>780.14438394218553</v>
      </c>
      <c r="GY4211" s="77">
        <v>5.5966209081309407E-2</v>
      </c>
      <c r="GZ4211" s="77">
        <v>780.14438394218553</v>
      </c>
    </row>
    <row r="4212" spans="187:208" x14ac:dyDescent="0.25">
      <c r="GE4212" s="77" t="s">
        <v>427</v>
      </c>
      <c r="GF4212" s="77" t="s">
        <v>155</v>
      </c>
      <c r="GG4212" s="77" t="s">
        <v>458</v>
      </c>
      <c r="GH4212" s="77" t="s">
        <v>488</v>
      </c>
      <c r="GI4212" s="77">
        <v>2024</v>
      </c>
      <c r="GJ4212" s="77" t="s">
        <v>303</v>
      </c>
      <c r="GK4212" s="77">
        <v>7467.8148194525193</v>
      </c>
      <c r="GL4212" s="77">
        <v>88.424520000000001</v>
      </c>
      <c r="GM4212" s="77">
        <v>2024</v>
      </c>
      <c r="GN4212" s="77" t="s">
        <v>175</v>
      </c>
      <c r="GO4212" s="77">
        <v>5.3000000000000005E-2</v>
      </c>
      <c r="GP4212" s="77">
        <v>3</v>
      </c>
      <c r="GQ4212" s="77">
        <v>0</v>
      </c>
      <c r="GR4212" s="77" t="s">
        <v>423</v>
      </c>
      <c r="GS4212" s="77">
        <v>0</v>
      </c>
      <c r="GT4212" s="77">
        <v>0</v>
      </c>
      <c r="GU4212" s="77">
        <v>0</v>
      </c>
      <c r="GV4212" s="77">
        <v>0</v>
      </c>
      <c r="GW4212" s="77">
        <v>5.5966209081309407E-2</v>
      </c>
      <c r="GX4212" s="77">
        <v>417.94528556598056</v>
      </c>
      <c r="GY4212" s="77">
        <v>5.5966209081309407E-2</v>
      </c>
      <c r="GZ4212" s="77">
        <v>417.94528556598056</v>
      </c>
    </row>
    <row r="4213" spans="187:208" x14ac:dyDescent="0.25">
      <c r="GE4213" s="77" t="s">
        <v>422</v>
      </c>
      <c r="GF4213" s="77" t="s">
        <v>155</v>
      </c>
      <c r="GG4213" s="77" t="s">
        <v>458</v>
      </c>
      <c r="GH4213" s="77" t="s">
        <v>488</v>
      </c>
      <c r="GI4213" s="77">
        <v>2025</v>
      </c>
      <c r="GJ4213" s="77" t="s">
        <v>305</v>
      </c>
      <c r="GK4213" s="77">
        <v>428.60232122030089</v>
      </c>
      <c r="GL4213" s="77">
        <v>88.424520000000001</v>
      </c>
      <c r="GM4213" s="77">
        <v>2025</v>
      </c>
      <c r="GN4213" s="77" t="s">
        <v>175</v>
      </c>
      <c r="GO4213" s="77">
        <v>0.13250000000000001</v>
      </c>
      <c r="GP4213" s="77">
        <v>3</v>
      </c>
      <c r="GQ4213" s="77">
        <v>0</v>
      </c>
      <c r="GR4213" s="77" t="s">
        <v>423</v>
      </c>
      <c r="GS4213" s="77">
        <v>0</v>
      </c>
      <c r="GT4213" s="77">
        <v>0</v>
      </c>
      <c r="GU4213" s="77">
        <v>0</v>
      </c>
      <c r="GV4213" s="77">
        <v>0</v>
      </c>
      <c r="GW4213" s="77">
        <v>0</v>
      </c>
      <c r="GX4213" s="77">
        <v>0</v>
      </c>
      <c r="GY4213" s="77">
        <v>0.1527377521613833</v>
      </c>
      <c r="GZ4213" s="77">
        <v>65.463755114339918</v>
      </c>
    </row>
    <row r="4214" spans="187:208" x14ac:dyDescent="0.25">
      <c r="GE4214" s="77" t="s">
        <v>425</v>
      </c>
      <c r="GF4214" s="77" t="s">
        <v>155</v>
      </c>
      <c r="GG4214" s="77" t="s">
        <v>458</v>
      </c>
      <c r="GH4214" s="77" t="s">
        <v>488</v>
      </c>
      <c r="GI4214" s="77">
        <v>2025</v>
      </c>
      <c r="GJ4214" s="77" t="s">
        <v>301</v>
      </c>
      <c r="GK4214" s="77">
        <v>13939.560973457539</v>
      </c>
      <c r="GL4214" s="77">
        <v>88.424520000000001</v>
      </c>
      <c r="GM4214" s="77">
        <v>2025</v>
      </c>
      <c r="GN4214" s="77" t="s">
        <v>175</v>
      </c>
      <c r="GO4214" s="77">
        <v>5.3000000000000005E-2</v>
      </c>
      <c r="GP4214" s="77">
        <v>3</v>
      </c>
      <c r="GQ4214" s="77">
        <v>0</v>
      </c>
      <c r="GR4214" s="77" t="s">
        <v>423</v>
      </c>
      <c r="GS4214" s="77">
        <v>0</v>
      </c>
      <c r="GT4214" s="77">
        <v>0</v>
      </c>
      <c r="GU4214" s="77">
        <v>0</v>
      </c>
      <c r="GV4214" s="77">
        <v>0</v>
      </c>
      <c r="GW4214" s="77">
        <v>0</v>
      </c>
      <c r="GX4214" s="77">
        <v>0</v>
      </c>
      <c r="GY4214" s="77">
        <v>5.5966209081309407E-2</v>
      </c>
      <c r="GZ4214" s="77">
        <v>780.14438394218553</v>
      </c>
    </row>
    <row r="4215" spans="187:208" x14ac:dyDescent="0.25">
      <c r="GE4215" s="77" t="s">
        <v>427</v>
      </c>
      <c r="GF4215" s="77" t="s">
        <v>155</v>
      </c>
      <c r="GG4215" s="77" t="s">
        <v>458</v>
      </c>
      <c r="GH4215" s="77" t="s">
        <v>488</v>
      </c>
      <c r="GI4215" s="77">
        <v>2025</v>
      </c>
      <c r="GJ4215" s="77" t="s">
        <v>303</v>
      </c>
      <c r="GK4215" s="77">
        <v>7467.8148194525193</v>
      </c>
      <c r="GL4215" s="77">
        <v>88.424520000000001</v>
      </c>
      <c r="GM4215" s="77">
        <v>2025</v>
      </c>
      <c r="GN4215" s="77" t="s">
        <v>175</v>
      </c>
      <c r="GO4215" s="77">
        <v>5.3000000000000005E-2</v>
      </c>
      <c r="GP4215" s="77">
        <v>3</v>
      </c>
      <c r="GQ4215" s="77">
        <v>0</v>
      </c>
      <c r="GR4215" s="77" t="s">
        <v>423</v>
      </c>
      <c r="GS4215" s="77">
        <v>0</v>
      </c>
      <c r="GT4215" s="77">
        <v>0</v>
      </c>
      <c r="GU4215" s="77">
        <v>0</v>
      </c>
      <c r="GV4215" s="77">
        <v>0</v>
      </c>
      <c r="GW4215" s="77">
        <v>0</v>
      </c>
      <c r="GX4215" s="77">
        <v>0</v>
      </c>
      <c r="GY4215" s="77">
        <v>5.5966209081309407E-2</v>
      </c>
      <c r="GZ4215" s="77">
        <v>417.94528556598056</v>
      </c>
    </row>
    <row r="4216" spans="187:208" x14ac:dyDescent="0.25">
      <c r="GE4216" s="77" t="s">
        <v>422</v>
      </c>
      <c r="GF4216" s="77" t="s">
        <v>155</v>
      </c>
      <c r="GG4216" s="77" t="s">
        <v>459</v>
      </c>
      <c r="GH4216" s="77" t="s">
        <v>300</v>
      </c>
      <c r="GI4216" s="77">
        <v>2021</v>
      </c>
      <c r="GJ4216" s="77" t="s">
        <v>305</v>
      </c>
      <c r="GK4216" s="77">
        <v>222.22942162783389</v>
      </c>
      <c r="GL4216" s="77">
        <v>226.474885</v>
      </c>
      <c r="GM4216" s="77">
        <v>2021</v>
      </c>
      <c r="GN4216" s="77" t="s">
        <v>175</v>
      </c>
      <c r="GO4216" s="77">
        <v>0.13250000000000001</v>
      </c>
      <c r="GP4216" s="77">
        <v>3</v>
      </c>
      <c r="GQ4216" s="77">
        <v>0</v>
      </c>
      <c r="GR4216" s="77" t="s">
        <v>423</v>
      </c>
      <c r="GS4216" s="77">
        <v>0.1527377521613833</v>
      </c>
      <c r="GT4216" s="77">
        <v>33.942822323559646</v>
      </c>
      <c r="GU4216" s="77">
        <v>0.1527377521613833</v>
      </c>
      <c r="GV4216" s="77">
        <v>33.942822323559646</v>
      </c>
      <c r="GW4216" s="77">
        <v>0</v>
      </c>
      <c r="GX4216" s="77">
        <v>0</v>
      </c>
      <c r="GY4216" s="77">
        <v>0</v>
      </c>
      <c r="GZ4216" s="77">
        <v>0</v>
      </c>
    </row>
    <row r="4217" spans="187:208" x14ac:dyDescent="0.25">
      <c r="GE4217" s="77" t="s">
        <v>425</v>
      </c>
      <c r="GF4217" s="77" t="s">
        <v>155</v>
      </c>
      <c r="GG4217" s="77" t="s">
        <v>459</v>
      </c>
      <c r="GH4217" s="77" t="s">
        <v>300</v>
      </c>
      <c r="GI4217" s="77">
        <v>2021</v>
      </c>
      <c r="GJ4217" s="77" t="s">
        <v>301</v>
      </c>
      <c r="GK4217" s="77">
        <v>8585.7228092480746</v>
      </c>
      <c r="GL4217" s="77">
        <v>226.474885</v>
      </c>
      <c r="GM4217" s="77">
        <v>2021</v>
      </c>
      <c r="GN4217" s="77" t="s">
        <v>175</v>
      </c>
      <c r="GO4217" s="77">
        <v>5.3000000000000005E-2</v>
      </c>
      <c r="GP4217" s="77">
        <v>3</v>
      </c>
      <c r="GQ4217" s="77">
        <v>0</v>
      </c>
      <c r="GR4217" s="77" t="s">
        <v>423</v>
      </c>
      <c r="GS4217" s="77">
        <v>5.5966209081309407E-2</v>
      </c>
      <c r="GT4217" s="77">
        <v>480.51035785654489</v>
      </c>
      <c r="GU4217" s="77">
        <v>5.5966209081309407E-2</v>
      </c>
      <c r="GV4217" s="77">
        <v>480.51035785654489</v>
      </c>
      <c r="GW4217" s="77">
        <v>0</v>
      </c>
      <c r="GX4217" s="77">
        <v>0</v>
      </c>
      <c r="GY4217" s="77">
        <v>0</v>
      </c>
      <c r="GZ4217" s="77">
        <v>0</v>
      </c>
    </row>
    <row r="4218" spans="187:208" x14ac:dyDescent="0.25">
      <c r="GE4218" s="77" t="s">
        <v>427</v>
      </c>
      <c r="GF4218" s="77" t="s">
        <v>155</v>
      </c>
      <c r="GG4218" s="77" t="s">
        <v>459</v>
      </c>
      <c r="GH4218" s="77" t="s">
        <v>300</v>
      </c>
      <c r="GI4218" s="77">
        <v>2021</v>
      </c>
      <c r="GJ4218" s="77" t="s">
        <v>303</v>
      </c>
      <c r="GK4218" s="77">
        <v>5338.1784104568251</v>
      </c>
      <c r="GL4218" s="77">
        <v>226.474885</v>
      </c>
      <c r="GM4218" s="77">
        <v>2021</v>
      </c>
      <c r="GN4218" s="77" t="s">
        <v>175</v>
      </c>
      <c r="GO4218" s="77">
        <v>5.3000000000000005E-2</v>
      </c>
      <c r="GP4218" s="77">
        <v>3</v>
      </c>
      <c r="GQ4218" s="77">
        <v>0</v>
      </c>
      <c r="GR4218" s="77" t="s">
        <v>423</v>
      </c>
      <c r="GS4218" s="77">
        <v>5.5966209081309407E-2</v>
      </c>
      <c r="GT4218" s="77">
        <v>298.75760903295856</v>
      </c>
      <c r="GU4218" s="77">
        <v>5.5966209081309407E-2</v>
      </c>
      <c r="GV4218" s="77">
        <v>298.75760903295856</v>
      </c>
      <c r="GW4218" s="77">
        <v>0</v>
      </c>
      <c r="GX4218" s="77">
        <v>0</v>
      </c>
      <c r="GY4218" s="77">
        <v>0</v>
      </c>
      <c r="GZ4218" s="77">
        <v>0</v>
      </c>
    </row>
    <row r="4219" spans="187:208" x14ac:dyDescent="0.25">
      <c r="GE4219" s="77" t="s">
        <v>422</v>
      </c>
      <c r="GF4219" s="77" t="s">
        <v>155</v>
      </c>
      <c r="GG4219" s="77" t="s">
        <v>459</v>
      </c>
      <c r="GH4219" s="77" t="s">
        <v>300</v>
      </c>
      <c r="GI4219" s="77">
        <v>2022</v>
      </c>
      <c r="GJ4219" s="77" t="s">
        <v>305</v>
      </c>
      <c r="GK4219" s="77">
        <v>222.22942162783389</v>
      </c>
      <c r="GL4219" s="77">
        <v>226.474885</v>
      </c>
      <c r="GM4219" s="77">
        <v>2022</v>
      </c>
      <c r="GN4219" s="77" t="s">
        <v>175</v>
      </c>
      <c r="GO4219" s="77">
        <v>0.13250000000000001</v>
      </c>
      <c r="GP4219" s="77">
        <v>3</v>
      </c>
      <c r="GQ4219" s="77">
        <v>0</v>
      </c>
      <c r="GR4219" s="77" t="s">
        <v>423</v>
      </c>
      <c r="GS4219" s="77">
        <v>0.1527377521613833</v>
      </c>
      <c r="GT4219" s="77">
        <v>33.942822323559646</v>
      </c>
      <c r="GU4219" s="77">
        <v>0.1527377521613833</v>
      </c>
      <c r="GV4219" s="77">
        <v>33.942822323559646</v>
      </c>
      <c r="GW4219" s="77">
        <v>0.1527377521613833</v>
      </c>
      <c r="GX4219" s="77">
        <v>33.942822323559646</v>
      </c>
      <c r="GY4219" s="77">
        <v>0</v>
      </c>
      <c r="GZ4219" s="77">
        <v>0</v>
      </c>
    </row>
    <row r="4220" spans="187:208" x14ac:dyDescent="0.25">
      <c r="GE4220" s="77" t="s">
        <v>425</v>
      </c>
      <c r="GF4220" s="77" t="s">
        <v>155</v>
      </c>
      <c r="GG4220" s="77" t="s">
        <v>459</v>
      </c>
      <c r="GH4220" s="77" t="s">
        <v>300</v>
      </c>
      <c r="GI4220" s="77">
        <v>2022</v>
      </c>
      <c r="GJ4220" s="77" t="s">
        <v>301</v>
      </c>
      <c r="GK4220" s="77">
        <v>8585.7228092480746</v>
      </c>
      <c r="GL4220" s="77">
        <v>226.474885</v>
      </c>
      <c r="GM4220" s="77">
        <v>2022</v>
      </c>
      <c r="GN4220" s="77" t="s">
        <v>175</v>
      </c>
      <c r="GO4220" s="77">
        <v>5.3000000000000005E-2</v>
      </c>
      <c r="GP4220" s="77">
        <v>3</v>
      </c>
      <c r="GQ4220" s="77">
        <v>0</v>
      </c>
      <c r="GR4220" s="77" t="s">
        <v>423</v>
      </c>
      <c r="GS4220" s="77">
        <v>5.5966209081309407E-2</v>
      </c>
      <c r="GT4220" s="77">
        <v>480.51035785654489</v>
      </c>
      <c r="GU4220" s="77">
        <v>5.5966209081309407E-2</v>
      </c>
      <c r="GV4220" s="77">
        <v>480.51035785654489</v>
      </c>
      <c r="GW4220" s="77">
        <v>5.5966209081309407E-2</v>
      </c>
      <c r="GX4220" s="77">
        <v>480.51035785654489</v>
      </c>
      <c r="GY4220" s="77">
        <v>0</v>
      </c>
      <c r="GZ4220" s="77">
        <v>0</v>
      </c>
    </row>
    <row r="4221" spans="187:208" x14ac:dyDescent="0.25">
      <c r="GE4221" s="77" t="s">
        <v>427</v>
      </c>
      <c r="GF4221" s="77" t="s">
        <v>155</v>
      </c>
      <c r="GG4221" s="77" t="s">
        <v>459</v>
      </c>
      <c r="GH4221" s="77" t="s">
        <v>300</v>
      </c>
      <c r="GI4221" s="77">
        <v>2022</v>
      </c>
      <c r="GJ4221" s="77" t="s">
        <v>303</v>
      </c>
      <c r="GK4221" s="77">
        <v>5338.1784104568251</v>
      </c>
      <c r="GL4221" s="77">
        <v>226.474885</v>
      </c>
      <c r="GM4221" s="77">
        <v>2022</v>
      </c>
      <c r="GN4221" s="77" t="s">
        <v>175</v>
      </c>
      <c r="GO4221" s="77">
        <v>5.3000000000000005E-2</v>
      </c>
      <c r="GP4221" s="77">
        <v>3</v>
      </c>
      <c r="GQ4221" s="77">
        <v>0</v>
      </c>
      <c r="GR4221" s="77" t="s">
        <v>423</v>
      </c>
      <c r="GS4221" s="77">
        <v>5.5966209081309407E-2</v>
      </c>
      <c r="GT4221" s="77">
        <v>298.75760903295856</v>
      </c>
      <c r="GU4221" s="77">
        <v>5.5966209081309407E-2</v>
      </c>
      <c r="GV4221" s="77">
        <v>298.75760903295856</v>
      </c>
      <c r="GW4221" s="77">
        <v>5.5966209081309407E-2</v>
      </c>
      <c r="GX4221" s="77">
        <v>298.75760903295856</v>
      </c>
      <c r="GY4221" s="77">
        <v>0</v>
      </c>
      <c r="GZ4221" s="77">
        <v>0</v>
      </c>
    </row>
    <row r="4222" spans="187:208" x14ac:dyDescent="0.25">
      <c r="GE4222" s="77" t="s">
        <v>422</v>
      </c>
      <c r="GF4222" s="77" t="s">
        <v>155</v>
      </c>
      <c r="GG4222" s="77" t="s">
        <v>459</v>
      </c>
      <c r="GH4222" s="77" t="s">
        <v>300</v>
      </c>
      <c r="GI4222" s="77">
        <v>2023</v>
      </c>
      <c r="GJ4222" s="77" t="s">
        <v>305</v>
      </c>
      <c r="GK4222" s="77">
        <v>233.23007680794271</v>
      </c>
      <c r="GL4222" s="77">
        <v>226.474885</v>
      </c>
      <c r="GM4222" s="77">
        <v>2023</v>
      </c>
      <c r="GN4222" s="77" t="s">
        <v>175</v>
      </c>
      <c r="GO4222" s="77">
        <v>0.13250000000000001</v>
      </c>
      <c r="GP4222" s="77">
        <v>3</v>
      </c>
      <c r="GQ4222" s="77">
        <v>0</v>
      </c>
      <c r="GR4222" s="77" t="s">
        <v>423</v>
      </c>
      <c r="GS4222" s="77">
        <v>0</v>
      </c>
      <c r="GT4222" s="77">
        <v>0</v>
      </c>
      <c r="GU4222" s="77">
        <v>0.1527377521613833</v>
      </c>
      <c r="GV4222" s="77">
        <v>35.623037668071944</v>
      </c>
      <c r="GW4222" s="77">
        <v>0.1527377521613833</v>
      </c>
      <c r="GX4222" s="77">
        <v>35.623037668071944</v>
      </c>
      <c r="GY4222" s="77">
        <v>0.1527377521613833</v>
      </c>
      <c r="GZ4222" s="77">
        <v>35.623037668071944</v>
      </c>
    </row>
    <row r="4223" spans="187:208" x14ac:dyDescent="0.25">
      <c r="GE4223" s="77" t="s">
        <v>425</v>
      </c>
      <c r="GF4223" s="77" t="s">
        <v>155</v>
      </c>
      <c r="GG4223" s="77" t="s">
        <v>459</v>
      </c>
      <c r="GH4223" s="77" t="s">
        <v>300</v>
      </c>
      <c r="GI4223" s="77">
        <v>2023</v>
      </c>
      <c r="GJ4223" s="77" t="s">
        <v>301</v>
      </c>
      <c r="GK4223" s="77">
        <v>8896.5159934287294</v>
      </c>
      <c r="GL4223" s="77">
        <v>226.474885</v>
      </c>
      <c r="GM4223" s="77">
        <v>2023</v>
      </c>
      <c r="GN4223" s="77" t="s">
        <v>175</v>
      </c>
      <c r="GO4223" s="77">
        <v>5.3000000000000005E-2</v>
      </c>
      <c r="GP4223" s="77">
        <v>3</v>
      </c>
      <c r="GQ4223" s="77">
        <v>0</v>
      </c>
      <c r="GR4223" s="77" t="s">
        <v>423</v>
      </c>
      <c r="GS4223" s="77">
        <v>0</v>
      </c>
      <c r="GT4223" s="77">
        <v>0</v>
      </c>
      <c r="GU4223" s="77">
        <v>5.5966209081309407E-2</v>
      </c>
      <c r="GV4223" s="77">
        <v>497.90427418344535</v>
      </c>
      <c r="GW4223" s="77">
        <v>5.5966209081309407E-2</v>
      </c>
      <c r="GX4223" s="77">
        <v>497.90427418344535</v>
      </c>
      <c r="GY4223" s="77">
        <v>5.5966209081309407E-2</v>
      </c>
      <c r="GZ4223" s="77">
        <v>497.90427418344535</v>
      </c>
    </row>
    <row r="4224" spans="187:208" x14ac:dyDescent="0.25">
      <c r="GE4224" s="77" t="s">
        <v>427</v>
      </c>
      <c r="GF4224" s="77" t="s">
        <v>155</v>
      </c>
      <c r="GG4224" s="77" t="s">
        <v>459</v>
      </c>
      <c r="GH4224" s="77" t="s">
        <v>300</v>
      </c>
      <c r="GI4224" s="77">
        <v>2023</v>
      </c>
      <c r="GJ4224" s="77" t="s">
        <v>303</v>
      </c>
      <c r="GK4224" s="77">
        <v>5534.8914862001766</v>
      </c>
      <c r="GL4224" s="77">
        <v>226.474885</v>
      </c>
      <c r="GM4224" s="77">
        <v>2023</v>
      </c>
      <c r="GN4224" s="77" t="s">
        <v>175</v>
      </c>
      <c r="GO4224" s="77">
        <v>5.3000000000000005E-2</v>
      </c>
      <c r="GP4224" s="77">
        <v>3</v>
      </c>
      <c r="GQ4224" s="77">
        <v>0</v>
      </c>
      <c r="GR4224" s="77" t="s">
        <v>423</v>
      </c>
      <c r="GS4224" s="77">
        <v>0</v>
      </c>
      <c r="GT4224" s="77">
        <v>0</v>
      </c>
      <c r="GU4224" s="77">
        <v>5.5966209081309407E-2</v>
      </c>
      <c r="GV4224" s="77">
        <v>309.76689415903843</v>
      </c>
      <c r="GW4224" s="77">
        <v>5.5966209081309407E-2</v>
      </c>
      <c r="GX4224" s="77">
        <v>309.76689415903843</v>
      </c>
      <c r="GY4224" s="77">
        <v>5.5966209081309407E-2</v>
      </c>
      <c r="GZ4224" s="77">
        <v>309.76689415903843</v>
      </c>
    </row>
    <row r="4225" spans="187:208" x14ac:dyDescent="0.25">
      <c r="GE4225" s="77" t="s">
        <v>422</v>
      </c>
      <c r="GF4225" s="77" t="s">
        <v>155</v>
      </c>
      <c r="GG4225" s="77" t="s">
        <v>459</v>
      </c>
      <c r="GH4225" s="77" t="s">
        <v>300</v>
      </c>
      <c r="GI4225" s="77">
        <v>2024</v>
      </c>
      <c r="GJ4225" s="77" t="s">
        <v>305</v>
      </c>
      <c r="GK4225" s="77">
        <v>233.23007680794271</v>
      </c>
      <c r="GL4225" s="77">
        <v>226.474885</v>
      </c>
      <c r="GM4225" s="77">
        <v>2024</v>
      </c>
      <c r="GN4225" s="77" t="s">
        <v>175</v>
      </c>
      <c r="GO4225" s="77">
        <v>0.13250000000000001</v>
      </c>
      <c r="GP4225" s="77">
        <v>3</v>
      </c>
      <c r="GQ4225" s="77">
        <v>0</v>
      </c>
      <c r="GR4225" s="77" t="s">
        <v>423</v>
      </c>
      <c r="GS4225" s="77">
        <v>0</v>
      </c>
      <c r="GT4225" s="77">
        <v>0</v>
      </c>
      <c r="GU4225" s="77">
        <v>0</v>
      </c>
      <c r="GV4225" s="77">
        <v>0</v>
      </c>
      <c r="GW4225" s="77">
        <v>0.1527377521613833</v>
      </c>
      <c r="GX4225" s="77">
        <v>35.623037668071944</v>
      </c>
      <c r="GY4225" s="77">
        <v>0.1527377521613833</v>
      </c>
      <c r="GZ4225" s="77">
        <v>35.623037668071944</v>
      </c>
    </row>
    <row r="4226" spans="187:208" x14ac:dyDescent="0.25">
      <c r="GE4226" s="77" t="s">
        <v>425</v>
      </c>
      <c r="GF4226" s="77" t="s">
        <v>155</v>
      </c>
      <c r="GG4226" s="77" t="s">
        <v>459</v>
      </c>
      <c r="GH4226" s="77" t="s">
        <v>300</v>
      </c>
      <c r="GI4226" s="77">
        <v>2024</v>
      </c>
      <c r="GJ4226" s="77" t="s">
        <v>301</v>
      </c>
      <c r="GK4226" s="77">
        <v>8896.5159934287294</v>
      </c>
      <c r="GL4226" s="77">
        <v>226.474885</v>
      </c>
      <c r="GM4226" s="77">
        <v>2024</v>
      </c>
      <c r="GN4226" s="77" t="s">
        <v>175</v>
      </c>
      <c r="GO4226" s="77">
        <v>5.3000000000000005E-2</v>
      </c>
      <c r="GP4226" s="77">
        <v>3</v>
      </c>
      <c r="GQ4226" s="77">
        <v>0</v>
      </c>
      <c r="GR4226" s="77" t="s">
        <v>423</v>
      </c>
      <c r="GS4226" s="77">
        <v>0</v>
      </c>
      <c r="GT4226" s="77">
        <v>0</v>
      </c>
      <c r="GU4226" s="77">
        <v>0</v>
      </c>
      <c r="GV4226" s="77">
        <v>0</v>
      </c>
      <c r="GW4226" s="77">
        <v>5.5966209081309407E-2</v>
      </c>
      <c r="GX4226" s="77">
        <v>497.90427418344535</v>
      </c>
      <c r="GY4226" s="77">
        <v>5.5966209081309407E-2</v>
      </c>
      <c r="GZ4226" s="77">
        <v>497.90427418344535</v>
      </c>
    </row>
    <row r="4227" spans="187:208" x14ac:dyDescent="0.25">
      <c r="GE4227" s="77" t="s">
        <v>427</v>
      </c>
      <c r="GF4227" s="77" t="s">
        <v>155</v>
      </c>
      <c r="GG4227" s="77" t="s">
        <v>459</v>
      </c>
      <c r="GH4227" s="77" t="s">
        <v>300</v>
      </c>
      <c r="GI4227" s="77">
        <v>2024</v>
      </c>
      <c r="GJ4227" s="77" t="s">
        <v>303</v>
      </c>
      <c r="GK4227" s="77">
        <v>5534.8914862001766</v>
      </c>
      <c r="GL4227" s="77">
        <v>226.474885</v>
      </c>
      <c r="GM4227" s="77">
        <v>2024</v>
      </c>
      <c r="GN4227" s="77" t="s">
        <v>175</v>
      </c>
      <c r="GO4227" s="77">
        <v>5.3000000000000005E-2</v>
      </c>
      <c r="GP4227" s="77">
        <v>3</v>
      </c>
      <c r="GQ4227" s="77">
        <v>0</v>
      </c>
      <c r="GR4227" s="77" t="s">
        <v>423</v>
      </c>
      <c r="GS4227" s="77">
        <v>0</v>
      </c>
      <c r="GT4227" s="77">
        <v>0</v>
      </c>
      <c r="GU4227" s="77">
        <v>0</v>
      </c>
      <c r="GV4227" s="77">
        <v>0</v>
      </c>
      <c r="GW4227" s="77">
        <v>5.5966209081309407E-2</v>
      </c>
      <c r="GX4227" s="77">
        <v>309.76689415903843</v>
      </c>
      <c r="GY4227" s="77">
        <v>5.5966209081309407E-2</v>
      </c>
      <c r="GZ4227" s="77">
        <v>309.76689415903843</v>
      </c>
    </row>
    <row r="4228" spans="187:208" x14ac:dyDescent="0.25">
      <c r="GE4228" s="77" t="s">
        <v>422</v>
      </c>
      <c r="GF4228" s="77" t="s">
        <v>155</v>
      </c>
      <c r="GG4228" s="77" t="s">
        <v>459</v>
      </c>
      <c r="GH4228" s="77" t="s">
        <v>300</v>
      </c>
      <c r="GI4228" s="77">
        <v>2025</v>
      </c>
      <c r="GJ4228" s="77" t="s">
        <v>305</v>
      </c>
      <c r="GK4228" s="77">
        <v>233.23007680794271</v>
      </c>
      <c r="GL4228" s="77">
        <v>226.474885</v>
      </c>
      <c r="GM4228" s="77">
        <v>2025</v>
      </c>
      <c r="GN4228" s="77" t="s">
        <v>175</v>
      </c>
      <c r="GO4228" s="77">
        <v>0.13250000000000001</v>
      </c>
      <c r="GP4228" s="77">
        <v>3</v>
      </c>
      <c r="GQ4228" s="77">
        <v>0</v>
      </c>
      <c r="GR4228" s="77" t="s">
        <v>423</v>
      </c>
      <c r="GS4228" s="77">
        <v>0</v>
      </c>
      <c r="GT4228" s="77">
        <v>0</v>
      </c>
      <c r="GU4228" s="77">
        <v>0</v>
      </c>
      <c r="GV4228" s="77">
        <v>0</v>
      </c>
      <c r="GW4228" s="77">
        <v>0</v>
      </c>
      <c r="GX4228" s="77">
        <v>0</v>
      </c>
      <c r="GY4228" s="77">
        <v>0.1527377521613833</v>
      </c>
      <c r="GZ4228" s="77">
        <v>35.623037668071944</v>
      </c>
    </row>
    <row r="4229" spans="187:208" x14ac:dyDescent="0.25">
      <c r="GE4229" s="77" t="s">
        <v>425</v>
      </c>
      <c r="GF4229" s="77" t="s">
        <v>155</v>
      </c>
      <c r="GG4229" s="77" t="s">
        <v>459</v>
      </c>
      <c r="GH4229" s="77" t="s">
        <v>300</v>
      </c>
      <c r="GI4229" s="77">
        <v>2025</v>
      </c>
      <c r="GJ4229" s="77" t="s">
        <v>301</v>
      </c>
      <c r="GK4229" s="77">
        <v>8896.5159934287294</v>
      </c>
      <c r="GL4229" s="77">
        <v>226.474885</v>
      </c>
      <c r="GM4229" s="77">
        <v>2025</v>
      </c>
      <c r="GN4229" s="77" t="s">
        <v>175</v>
      </c>
      <c r="GO4229" s="77">
        <v>5.3000000000000005E-2</v>
      </c>
      <c r="GP4229" s="77">
        <v>3</v>
      </c>
      <c r="GQ4229" s="77">
        <v>0</v>
      </c>
      <c r="GR4229" s="77" t="s">
        <v>423</v>
      </c>
      <c r="GS4229" s="77">
        <v>0</v>
      </c>
      <c r="GT4229" s="77">
        <v>0</v>
      </c>
      <c r="GU4229" s="77">
        <v>0</v>
      </c>
      <c r="GV4229" s="77">
        <v>0</v>
      </c>
      <c r="GW4229" s="77">
        <v>0</v>
      </c>
      <c r="GX4229" s="77">
        <v>0</v>
      </c>
      <c r="GY4229" s="77">
        <v>5.5966209081309407E-2</v>
      </c>
      <c r="GZ4229" s="77">
        <v>497.90427418344535</v>
      </c>
    </row>
    <row r="4230" spans="187:208" x14ac:dyDescent="0.25">
      <c r="GE4230" s="77" t="s">
        <v>427</v>
      </c>
      <c r="GF4230" s="77" t="s">
        <v>155</v>
      </c>
      <c r="GG4230" s="77" t="s">
        <v>459</v>
      </c>
      <c r="GH4230" s="77" t="s">
        <v>300</v>
      </c>
      <c r="GI4230" s="77">
        <v>2025</v>
      </c>
      <c r="GJ4230" s="77" t="s">
        <v>303</v>
      </c>
      <c r="GK4230" s="77">
        <v>5534.8914862001766</v>
      </c>
      <c r="GL4230" s="77">
        <v>226.474885</v>
      </c>
      <c r="GM4230" s="77">
        <v>2025</v>
      </c>
      <c r="GN4230" s="77" t="s">
        <v>175</v>
      </c>
      <c r="GO4230" s="77">
        <v>5.3000000000000005E-2</v>
      </c>
      <c r="GP4230" s="77">
        <v>3</v>
      </c>
      <c r="GQ4230" s="77">
        <v>0</v>
      </c>
      <c r="GR4230" s="77" t="s">
        <v>423</v>
      </c>
      <c r="GS4230" s="77">
        <v>0</v>
      </c>
      <c r="GT4230" s="77">
        <v>0</v>
      </c>
      <c r="GU4230" s="77">
        <v>0</v>
      </c>
      <c r="GV4230" s="77">
        <v>0</v>
      </c>
      <c r="GW4230" s="77">
        <v>0</v>
      </c>
      <c r="GX4230" s="77">
        <v>0</v>
      </c>
      <c r="GY4230" s="77">
        <v>5.5966209081309407E-2</v>
      </c>
      <c r="GZ4230" s="77">
        <v>309.76689415903843</v>
      </c>
    </row>
    <row r="4231" spans="187:208" x14ac:dyDescent="0.25">
      <c r="GE4231" s="77" t="s">
        <v>422</v>
      </c>
      <c r="GF4231" s="77" t="s">
        <v>155</v>
      </c>
      <c r="GG4231" s="77" t="s">
        <v>459</v>
      </c>
      <c r="GH4231" s="77" t="s">
        <v>432</v>
      </c>
      <c r="GI4231" s="77">
        <v>2021</v>
      </c>
      <c r="GJ4231" s="77" t="s">
        <v>305</v>
      </c>
      <c r="GK4231" s="77">
        <v>222.22942162784179</v>
      </c>
      <c r="GL4231" s="77">
        <v>226.474885</v>
      </c>
      <c r="GM4231" s="77">
        <v>2021</v>
      </c>
      <c r="GN4231" s="77" t="s">
        <v>175</v>
      </c>
      <c r="GO4231" s="77">
        <v>0.13250000000000001</v>
      </c>
      <c r="GP4231" s="77">
        <v>3</v>
      </c>
      <c r="GQ4231" s="77">
        <v>0</v>
      </c>
      <c r="GR4231" s="77" t="s">
        <v>423</v>
      </c>
      <c r="GS4231" s="77">
        <v>0.1527377521613833</v>
      </c>
      <c r="GT4231" s="77">
        <v>33.942822323560854</v>
      </c>
      <c r="GU4231" s="77">
        <v>0.1527377521613833</v>
      </c>
      <c r="GV4231" s="77">
        <v>33.942822323560854</v>
      </c>
      <c r="GW4231" s="77">
        <v>0</v>
      </c>
      <c r="GX4231" s="77">
        <v>0</v>
      </c>
      <c r="GY4231" s="77">
        <v>0</v>
      </c>
      <c r="GZ4231" s="77">
        <v>0</v>
      </c>
    </row>
    <row r="4232" spans="187:208" x14ac:dyDescent="0.25">
      <c r="GE4232" s="77" t="s">
        <v>425</v>
      </c>
      <c r="GF4232" s="77" t="s">
        <v>155</v>
      </c>
      <c r="GG4232" s="77" t="s">
        <v>459</v>
      </c>
      <c r="GH4232" s="77" t="s">
        <v>432</v>
      </c>
      <c r="GI4232" s="77">
        <v>2021</v>
      </c>
      <c r="GJ4232" s="77" t="s">
        <v>301</v>
      </c>
      <c r="GK4232" s="77">
        <v>8585.7228092483801</v>
      </c>
      <c r="GL4232" s="77">
        <v>226.474885</v>
      </c>
      <c r="GM4232" s="77">
        <v>2021</v>
      </c>
      <c r="GN4232" s="77" t="s">
        <v>175</v>
      </c>
      <c r="GO4232" s="77">
        <v>5.3000000000000005E-2</v>
      </c>
      <c r="GP4232" s="77">
        <v>3</v>
      </c>
      <c r="GQ4232" s="77">
        <v>0</v>
      </c>
      <c r="GR4232" s="77" t="s">
        <v>423</v>
      </c>
      <c r="GS4232" s="77">
        <v>5.5966209081309407E-2</v>
      </c>
      <c r="GT4232" s="77">
        <v>480.510357856562</v>
      </c>
      <c r="GU4232" s="77">
        <v>5.5966209081309407E-2</v>
      </c>
      <c r="GV4232" s="77">
        <v>480.510357856562</v>
      </c>
      <c r="GW4232" s="77">
        <v>0</v>
      </c>
      <c r="GX4232" s="77">
        <v>0</v>
      </c>
      <c r="GY4232" s="77">
        <v>0</v>
      </c>
      <c r="GZ4232" s="77">
        <v>0</v>
      </c>
    </row>
    <row r="4233" spans="187:208" x14ac:dyDescent="0.25">
      <c r="GE4233" s="77" t="s">
        <v>422</v>
      </c>
      <c r="GF4233" s="77" t="s">
        <v>155</v>
      </c>
      <c r="GG4233" s="77" t="s">
        <v>459</v>
      </c>
      <c r="GH4233" s="77" t="s">
        <v>432</v>
      </c>
      <c r="GI4233" s="77">
        <v>2022</v>
      </c>
      <c r="GJ4233" s="77" t="s">
        <v>305</v>
      </c>
      <c r="GK4233" s="77">
        <v>222.22942162784179</v>
      </c>
      <c r="GL4233" s="77">
        <v>226.474885</v>
      </c>
      <c r="GM4233" s="77">
        <v>2022</v>
      </c>
      <c r="GN4233" s="77" t="s">
        <v>175</v>
      </c>
      <c r="GO4233" s="77">
        <v>0.13250000000000001</v>
      </c>
      <c r="GP4233" s="77">
        <v>3</v>
      </c>
      <c r="GQ4233" s="77">
        <v>0</v>
      </c>
      <c r="GR4233" s="77" t="s">
        <v>423</v>
      </c>
      <c r="GS4233" s="77">
        <v>0.1527377521613833</v>
      </c>
      <c r="GT4233" s="77">
        <v>33.942822323560854</v>
      </c>
      <c r="GU4233" s="77">
        <v>0.1527377521613833</v>
      </c>
      <c r="GV4233" s="77">
        <v>33.942822323560854</v>
      </c>
      <c r="GW4233" s="77">
        <v>0.1527377521613833</v>
      </c>
      <c r="GX4233" s="77">
        <v>33.942822323560854</v>
      </c>
      <c r="GY4233" s="77">
        <v>0</v>
      </c>
      <c r="GZ4233" s="77">
        <v>0</v>
      </c>
    </row>
    <row r="4234" spans="187:208" x14ac:dyDescent="0.25">
      <c r="GE4234" s="77" t="s">
        <v>425</v>
      </c>
      <c r="GF4234" s="77" t="s">
        <v>155</v>
      </c>
      <c r="GG4234" s="77" t="s">
        <v>459</v>
      </c>
      <c r="GH4234" s="77" t="s">
        <v>432</v>
      </c>
      <c r="GI4234" s="77">
        <v>2022</v>
      </c>
      <c r="GJ4234" s="77" t="s">
        <v>301</v>
      </c>
      <c r="GK4234" s="77">
        <v>8585.7228092483801</v>
      </c>
      <c r="GL4234" s="77">
        <v>226.474885</v>
      </c>
      <c r="GM4234" s="77">
        <v>2022</v>
      </c>
      <c r="GN4234" s="77" t="s">
        <v>175</v>
      </c>
      <c r="GO4234" s="77">
        <v>5.3000000000000005E-2</v>
      </c>
      <c r="GP4234" s="77">
        <v>3</v>
      </c>
      <c r="GQ4234" s="77">
        <v>0</v>
      </c>
      <c r="GR4234" s="77" t="s">
        <v>423</v>
      </c>
      <c r="GS4234" s="77">
        <v>5.5966209081309407E-2</v>
      </c>
      <c r="GT4234" s="77">
        <v>480.510357856562</v>
      </c>
      <c r="GU4234" s="77">
        <v>5.5966209081309407E-2</v>
      </c>
      <c r="GV4234" s="77">
        <v>480.510357856562</v>
      </c>
      <c r="GW4234" s="77">
        <v>5.5966209081309407E-2</v>
      </c>
      <c r="GX4234" s="77">
        <v>480.510357856562</v>
      </c>
      <c r="GY4234" s="77">
        <v>0</v>
      </c>
      <c r="GZ4234" s="77">
        <v>0</v>
      </c>
    </row>
    <row r="4235" spans="187:208" x14ac:dyDescent="0.25">
      <c r="GE4235" s="77" t="s">
        <v>422</v>
      </c>
      <c r="GF4235" s="77" t="s">
        <v>155</v>
      </c>
      <c r="GG4235" s="77" t="s">
        <v>459</v>
      </c>
      <c r="GH4235" s="77" t="s">
        <v>432</v>
      </c>
      <c r="GI4235" s="77">
        <v>2023</v>
      </c>
      <c r="GJ4235" s="77" t="s">
        <v>305</v>
      </c>
      <c r="GK4235" s="77">
        <v>233.23007680795101</v>
      </c>
      <c r="GL4235" s="77">
        <v>226.474885</v>
      </c>
      <c r="GM4235" s="77">
        <v>2023</v>
      </c>
      <c r="GN4235" s="77" t="s">
        <v>175</v>
      </c>
      <c r="GO4235" s="77">
        <v>0.13250000000000001</v>
      </c>
      <c r="GP4235" s="77">
        <v>3</v>
      </c>
      <c r="GQ4235" s="77">
        <v>0</v>
      </c>
      <c r="GR4235" s="77" t="s">
        <v>423</v>
      </c>
      <c r="GS4235" s="77">
        <v>0</v>
      </c>
      <c r="GT4235" s="77">
        <v>0</v>
      </c>
      <c r="GU4235" s="77">
        <v>0.1527377521613833</v>
      </c>
      <c r="GV4235" s="77">
        <v>35.623037668073209</v>
      </c>
      <c r="GW4235" s="77">
        <v>0.1527377521613833</v>
      </c>
      <c r="GX4235" s="77">
        <v>35.623037668073209</v>
      </c>
      <c r="GY4235" s="77">
        <v>0.1527377521613833</v>
      </c>
      <c r="GZ4235" s="77">
        <v>35.623037668073209</v>
      </c>
    </row>
    <row r="4236" spans="187:208" x14ac:dyDescent="0.25">
      <c r="GE4236" s="77" t="s">
        <v>425</v>
      </c>
      <c r="GF4236" s="77" t="s">
        <v>155</v>
      </c>
      <c r="GG4236" s="77" t="s">
        <v>459</v>
      </c>
      <c r="GH4236" s="77" t="s">
        <v>432</v>
      </c>
      <c r="GI4236" s="77">
        <v>2023</v>
      </c>
      <c r="GJ4236" s="77" t="s">
        <v>301</v>
      </c>
      <c r="GK4236" s="77">
        <v>8896.5159934290459</v>
      </c>
      <c r="GL4236" s="77">
        <v>226.474885</v>
      </c>
      <c r="GM4236" s="77">
        <v>2023</v>
      </c>
      <c r="GN4236" s="77" t="s">
        <v>175</v>
      </c>
      <c r="GO4236" s="77">
        <v>5.3000000000000005E-2</v>
      </c>
      <c r="GP4236" s="77">
        <v>3</v>
      </c>
      <c r="GQ4236" s="77">
        <v>0</v>
      </c>
      <c r="GR4236" s="77" t="s">
        <v>423</v>
      </c>
      <c r="GS4236" s="77">
        <v>0</v>
      </c>
      <c r="GT4236" s="77">
        <v>0</v>
      </c>
      <c r="GU4236" s="77">
        <v>5.5966209081309407E-2</v>
      </c>
      <c r="GV4236" s="77">
        <v>497.90427418346303</v>
      </c>
      <c r="GW4236" s="77">
        <v>5.5966209081309407E-2</v>
      </c>
      <c r="GX4236" s="77">
        <v>497.90427418346303</v>
      </c>
      <c r="GY4236" s="77">
        <v>5.5966209081309407E-2</v>
      </c>
      <c r="GZ4236" s="77">
        <v>497.90427418346303</v>
      </c>
    </row>
    <row r="4237" spans="187:208" x14ac:dyDescent="0.25">
      <c r="GE4237" s="77" t="s">
        <v>422</v>
      </c>
      <c r="GF4237" s="77" t="s">
        <v>155</v>
      </c>
      <c r="GG4237" s="77" t="s">
        <v>459</v>
      </c>
      <c r="GH4237" s="77" t="s">
        <v>432</v>
      </c>
      <c r="GI4237" s="77">
        <v>2024</v>
      </c>
      <c r="GJ4237" s="77" t="s">
        <v>305</v>
      </c>
      <c r="GK4237" s="77">
        <v>233.23007680795101</v>
      </c>
      <c r="GL4237" s="77">
        <v>226.474885</v>
      </c>
      <c r="GM4237" s="77">
        <v>2024</v>
      </c>
      <c r="GN4237" s="77" t="s">
        <v>175</v>
      </c>
      <c r="GO4237" s="77">
        <v>0.13250000000000001</v>
      </c>
      <c r="GP4237" s="77">
        <v>3</v>
      </c>
      <c r="GQ4237" s="77">
        <v>0</v>
      </c>
      <c r="GR4237" s="77" t="s">
        <v>423</v>
      </c>
      <c r="GS4237" s="77">
        <v>0</v>
      </c>
      <c r="GT4237" s="77">
        <v>0</v>
      </c>
      <c r="GU4237" s="77">
        <v>0</v>
      </c>
      <c r="GV4237" s="77">
        <v>0</v>
      </c>
      <c r="GW4237" s="77">
        <v>0.1527377521613833</v>
      </c>
      <c r="GX4237" s="77">
        <v>35.623037668073209</v>
      </c>
      <c r="GY4237" s="77">
        <v>0.1527377521613833</v>
      </c>
      <c r="GZ4237" s="77">
        <v>35.623037668073209</v>
      </c>
    </row>
    <row r="4238" spans="187:208" x14ac:dyDescent="0.25">
      <c r="GE4238" s="77" t="s">
        <v>425</v>
      </c>
      <c r="GF4238" s="77" t="s">
        <v>155</v>
      </c>
      <c r="GG4238" s="77" t="s">
        <v>459</v>
      </c>
      <c r="GH4238" s="77" t="s">
        <v>432</v>
      </c>
      <c r="GI4238" s="77">
        <v>2024</v>
      </c>
      <c r="GJ4238" s="77" t="s">
        <v>301</v>
      </c>
      <c r="GK4238" s="77">
        <v>8896.5159934290459</v>
      </c>
      <c r="GL4238" s="77">
        <v>226.474885</v>
      </c>
      <c r="GM4238" s="77">
        <v>2024</v>
      </c>
      <c r="GN4238" s="77" t="s">
        <v>175</v>
      </c>
      <c r="GO4238" s="77">
        <v>5.3000000000000005E-2</v>
      </c>
      <c r="GP4238" s="77">
        <v>3</v>
      </c>
      <c r="GQ4238" s="77">
        <v>0</v>
      </c>
      <c r="GR4238" s="77" t="s">
        <v>423</v>
      </c>
      <c r="GS4238" s="77">
        <v>0</v>
      </c>
      <c r="GT4238" s="77">
        <v>0</v>
      </c>
      <c r="GU4238" s="77">
        <v>0</v>
      </c>
      <c r="GV4238" s="77">
        <v>0</v>
      </c>
      <c r="GW4238" s="77">
        <v>5.5966209081309407E-2</v>
      </c>
      <c r="GX4238" s="77">
        <v>497.90427418346303</v>
      </c>
      <c r="GY4238" s="77">
        <v>5.5966209081309407E-2</v>
      </c>
      <c r="GZ4238" s="77">
        <v>497.90427418346303</v>
      </c>
    </row>
    <row r="4239" spans="187:208" x14ac:dyDescent="0.25">
      <c r="GE4239" s="77" t="s">
        <v>422</v>
      </c>
      <c r="GF4239" s="77" t="s">
        <v>155</v>
      </c>
      <c r="GG4239" s="77" t="s">
        <v>459</v>
      </c>
      <c r="GH4239" s="77" t="s">
        <v>432</v>
      </c>
      <c r="GI4239" s="77">
        <v>2025</v>
      </c>
      <c r="GJ4239" s="77" t="s">
        <v>305</v>
      </c>
      <c r="GK4239" s="77">
        <v>233.23007680795101</v>
      </c>
      <c r="GL4239" s="77">
        <v>226.474885</v>
      </c>
      <c r="GM4239" s="77">
        <v>2025</v>
      </c>
      <c r="GN4239" s="77" t="s">
        <v>175</v>
      </c>
      <c r="GO4239" s="77">
        <v>0.13250000000000001</v>
      </c>
      <c r="GP4239" s="77">
        <v>3</v>
      </c>
      <c r="GQ4239" s="77">
        <v>0</v>
      </c>
      <c r="GR4239" s="77" t="s">
        <v>423</v>
      </c>
      <c r="GS4239" s="77">
        <v>0</v>
      </c>
      <c r="GT4239" s="77">
        <v>0</v>
      </c>
      <c r="GU4239" s="77">
        <v>0</v>
      </c>
      <c r="GV4239" s="77">
        <v>0</v>
      </c>
      <c r="GW4239" s="77">
        <v>0</v>
      </c>
      <c r="GX4239" s="77">
        <v>0</v>
      </c>
      <c r="GY4239" s="77">
        <v>0.1527377521613833</v>
      </c>
      <c r="GZ4239" s="77">
        <v>35.623037668073209</v>
      </c>
    </row>
    <row r="4240" spans="187:208" x14ac:dyDescent="0.25">
      <c r="GE4240" s="77" t="s">
        <v>425</v>
      </c>
      <c r="GF4240" s="77" t="s">
        <v>155</v>
      </c>
      <c r="GG4240" s="77" t="s">
        <v>459</v>
      </c>
      <c r="GH4240" s="77" t="s">
        <v>432</v>
      </c>
      <c r="GI4240" s="77">
        <v>2025</v>
      </c>
      <c r="GJ4240" s="77" t="s">
        <v>301</v>
      </c>
      <c r="GK4240" s="77">
        <v>8896.5159934290459</v>
      </c>
      <c r="GL4240" s="77">
        <v>226.474885</v>
      </c>
      <c r="GM4240" s="77">
        <v>2025</v>
      </c>
      <c r="GN4240" s="77" t="s">
        <v>175</v>
      </c>
      <c r="GO4240" s="77">
        <v>5.3000000000000005E-2</v>
      </c>
      <c r="GP4240" s="77">
        <v>3</v>
      </c>
      <c r="GQ4240" s="77">
        <v>0</v>
      </c>
      <c r="GR4240" s="77" t="s">
        <v>423</v>
      </c>
      <c r="GS4240" s="77">
        <v>0</v>
      </c>
      <c r="GT4240" s="77">
        <v>0</v>
      </c>
      <c r="GU4240" s="77">
        <v>0</v>
      </c>
      <c r="GV4240" s="77">
        <v>0</v>
      </c>
      <c r="GW4240" s="77">
        <v>0</v>
      </c>
      <c r="GX4240" s="77">
        <v>0</v>
      </c>
      <c r="GY4240" s="77">
        <v>5.5966209081309407E-2</v>
      </c>
      <c r="GZ4240" s="77">
        <v>497.90427418346303</v>
      </c>
    </row>
    <row r="4241" spans="187:208" x14ac:dyDescent="0.25">
      <c r="GE4241" s="77" t="s">
        <v>422</v>
      </c>
      <c r="GF4241" s="77" t="s">
        <v>155</v>
      </c>
      <c r="GG4241" s="77" t="s">
        <v>459</v>
      </c>
      <c r="GH4241" s="77" t="s">
        <v>439</v>
      </c>
      <c r="GI4241" s="77">
        <v>2021</v>
      </c>
      <c r="GJ4241" s="77" t="s">
        <v>305</v>
      </c>
      <c r="GK4241" s="77">
        <v>0.69641821681222826</v>
      </c>
      <c r="GL4241" s="77">
        <v>226.474885</v>
      </c>
      <c r="GM4241" s="77">
        <v>2021</v>
      </c>
      <c r="GN4241" s="77" t="s">
        <v>175</v>
      </c>
      <c r="GO4241" s="77">
        <v>0.13250000000000001</v>
      </c>
      <c r="GP4241" s="77">
        <v>3</v>
      </c>
      <c r="GQ4241" s="77">
        <v>0</v>
      </c>
      <c r="GR4241" s="77" t="s">
        <v>423</v>
      </c>
      <c r="GS4241" s="77">
        <v>0.1527377521613833</v>
      </c>
      <c r="GT4241" s="77">
        <v>0.10636935300013863</v>
      </c>
      <c r="GU4241" s="77">
        <v>0.1527377521613833</v>
      </c>
      <c r="GV4241" s="77">
        <v>0.10636935300013863</v>
      </c>
      <c r="GW4241" s="77">
        <v>0</v>
      </c>
      <c r="GX4241" s="77">
        <v>0</v>
      </c>
      <c r="GY4241" s="77">
        <v>0</v>
      </c>
      <c r="GZ4241" s="77">
        <v>0</v>
      </c>
    </row>
    <row r="4242" spans="187:208" x14ac:dyDescent="0.25">
      <c r="GE4242" s="77" t="s">
        <v>425</v>
      </c>
      <c r="GF4242" s="77" t="s">
        <v>155</v>
      </c>
      <c r="GG4242" s="77" t="s">
        <v>459</v>
      </c>
      <c r="GH4242" s="77" t="s">
        <v>439</v>
      </c>
      <c r="GI4242" s="77">
        <v>2021</v>
      </c>
      <c r="GJ4242" s="77" t="s">
        <v>301</v>
      </c>
      <c r="GK4242" s="77">
        <v>2.941964152281022</v>
      </c>
      <c r="GL4242" s="77">
        <v>226.474885</v>
      </c>
      <c r="GM4242" s="77">
        <v>2021</v>
      </c>
      <c r="GN4242" s="77" t="s">
        <v>175</v>
      </c>
      <c r="GO4242" s="77">
        <v>5.3000000000000005E-2</v>
      </c>
      <c r="GP4242" s="77">
        <v>3</v>
      </c>
      <c r="GQ4242" s="77">
        <v>0</v>
      </c>
      <c r="GR4242" s="77" t="s">
        <v>423</v>
      </c>
      <c r="GS4242" s="77">
        <v>5.5966209081309407E-2</v>
      </c>
      <c r="GT4242" s="77">
        <v>0.16465058085627687</v>
      </c>
      <c r="GU4242" s="77">
        <v>5.5966209081309407E-2</v>
      </c>
      <c r="GV4242" s="77">
        <v>0.16465058085627687</v>
      </c>
      <c r="GW4242" s="77">
        <v>0</v>
      </c>
      <c r="GX4242" s="77">
        <v>0</v>
      </c>
      <c r="GY4242" s="77">
        <v>0</v>
      </c>
      <c r="GZ4242" s="77">
        <v>0</v>
      </c>
    </row>
    <row r="4243" spans="187:208" x14ac:dyDescent="0.25">
      <c r="GE4243" s="77" t="s">
        <v>427</v>
      </c>
      <c r="GF4243" s="77" t="s">
        <v>155</v>
      </c>
      <c r="GG4243" s="77" t="s">
        <v>459</v>
      </c>
      <c r="GH4243" s="77" t="s">
        <v>439</v>
      </c>
      <c r="GI4243" s="77">
        <v>2021</v>
      </c>
      <c r="GJ4243" s="77" t="s">
        <v>303</v>
      </c>
      <c r="GK4243" s="77">
        <v>1.6021759622082949</v>
      </c>
      <c r="GL4243" s="77">
        <v>226.474885</v>
      </c>
      <c r="GM4243" s="77">
        <v>2021</v>
      </c>
      <c r="GN4243" s="77" t="s">
        <v>175</v>
      </c>
      <c r="GO4243" s="77">
        <v>5.3000000000000005E-2</v>
      </c>
      <c r="GP4243" s="77">
        <v>3</v>
      </c>
      <c r="GQ4243" s="77">
        <v>0</v>
      </c>
      <c r="GR4243" s="77" t="s">
        <v>423</v>
      </c>
      <c r="GS4243" s="77">
        <v>5.5966209081309407E-2</v>
      </c>
      <c r="GT4243" s="77">
        <v>8.9667714885997507E-2</v>
      </c>
      <c r="GU4243" s="77">
        <v>5.5966209081309407E-2</v>
      </c>
      <c r="GV4243" s="77">
        <v>8.9667714885997507E-2</v>
      </c>
      <c r="GW4243" s="77">
        <v>0</v>
      </c>
      <c r="GX4243" s="77">
        <v>0</v>
      </c>
      <c r="GY4243" s="77">
        <v>0</v>
      </c>
      <c r="GZ4243" s="77">
        <v>0</v>
      </c>
    </row>
    <row r="4244" spans="187:208" x14ac:dyDescent="0.25">
      <c r="GE4244" s="77" t="s">
        <v>422</v>
      </c>
      <c r="GF4244" s="77" t="s">
        <v>155</v>
      </c>
      <c r="GG4244" s="77" t="s">
        <v>459</v>
      </c>
      <c r="GH4244" s="77" t="s">
        <v>439</v>
      </c>
      <c r="GI4244" s="77">
        <v>2022</v>
      </c>
      <c r="GJ4244" s="77" t="s">
        <v>305</v>
      </c>
      <c r="GK4244" s="77">
        <v>0.69641821681222826</v>
      </c>
      <c r="GL4244" s="77">
        <v>226.474885</v>
      </c>
      <c r="GM4244" s="77">
        <v>2022</v>
      </c>
      <c r="GN4244" s="77" t="s">
        <v>175</v>
      </c>
      <c r="GO4244" s="77">
        <v>0.13250000000000001</v>
      </c>
      <c r="GP4244" s="77">
        <v>3</v>
      </c>
      <c r="GQ4244" s="77">
        <v>0</v>
      </c>
      <c r="GR4244" s="77" t="s">
        <v>423</v>
      </c>
      <c r="GS4244" s="77">
        <v>0.1527377521613833</v>
      </c>
      <c r="GT4244" s="77">
        <v>0.10636935300013863</v>
      </c>
      <c r="GU4244" s="77">
        <v>0.1527377521613833</v>
      </c>
      <c r="GV4244" s="77">
        <v>0.10636935300013863</v>
      </c>
      <c r="GW4244" s="77">
        <v>0.1527377521613833</v>
      </c>
      <c r="GX4244" s="77">
        <v>0.10636935300013863</v>
      </c>
      <c r="GY4244" s="77">
        <v>0</v>
      </c>
      <c r="GZ4244" s="77">
        <v>0</v>
      </c>
    </row>
    <row r="4245" spans="187:208" x14ac:dyDescent="0.25">
      <c r="GE4245" s="77" t="s">
        <v>425</v>
      </c>
      <c r="GF4245" s="77" t="s">
        <v>155</v>
      </c>
      <c r="GG4245" s="77" t="s">
        <v>459</v>
      </c>
      <c r="GH4245" s="77" t="s">
        <v>439</v>
      </c>
      <c r="GI4245" s="77">
        <v>2022</v>
      </c>
      <c r="GJ4245" s="77" t="s">
        <v>301</v>
      </c>
      <c r="GK4245" s="77">
        <v>2.941964152281022</v>
      </c>
      <c r="GL4245" s="77">
        <v>226.474885</v>
      </c>
      <c r="GM4245" s="77">
        <v>2022</v>
      </c>
      <c r="GN4245" s="77" t="s">
        <v>175</v>
      </c>
      <c r="GO4245" s="77">
        <v>5.3000000000000005E-2</v>
      </c>
      <c r="GP4245" s="77">
        <v>3</v>
      </c>
      <c r="GQ4245" s="77">
        <v>0</v>
      </c>
      <c r="GR4245" s="77" t="s">
        <v>423</v>
      </c>
      <c r="GS4245" s="77">
        <v>5.5966209081309407E-2</v>
      </c>
      <c r="GT4245" s="77">
        <v>0.16465058085627687</v>
      </c>
      <c r="GU4245" s="77">
        <v>5.5966209081309407E-2</v>
      </c>
      <c r="GV4245" s="77">
        <v>0.16465058085627687</v>
      </c>
      <c r="GW4245" s="77">
        <v>5.5966209081309407E-2</v>
      </c>
      <c r="GX4245" s="77">
        <v>0.16465058085627687</v>
      </c>
      <c r="GY4245" s="77">
        <v>0</v>
      </c>
      <c r="GZ4245" s="77">
        <v>0</v>
      </c>
    </row>
    <row r="4246" spans="187:208" x14ac:dyDescent="0.25">
      <c r="GE4246" s="77" t="s">
        <v>427</v>
      </c>
      <c r="GF4246" s="77" t="s">
        <v>155</v>
      </c>
      <c r="GG4246" s="77" t="s">
        <v>459</v>
      </c>
      <c r="GH4246" s="77" t="s">
        <v>439</v>
      </c>
      <c r="GI4246" s="77">
        <v>2022</v>
      </c>
      <c r="GJ4246" s="77" t="s">
        <v>303</v>
      </c>
      <c r="GK4246" s="77">
        <v>1.6021759622082949</v>
      </c>
      <c r="GL4246" s="77">
        <v>226.474885</v>
      </c>
      <c r="GM4246" s="77">
        <v>2022</v>
      </c>
      <c r="GN4246" s="77" t="s">
        <v>175</v>
      </c>
      <c r="GO4246" s="77">
        <v>5.3000000000000005E-2</v>
      </c>
      <c r="GP4246" s="77">
        <v>3</v>
      </c>
      <c r="GQ4246" s="77">
        <v>0</v>
      </c>
      <c r="GR4246" s="77" t="s">
        <v>423</v>
      </c>
      <c r="GS4246" s="77">
        <v>5.5966209081309407E-2</v>
      </c>
      <c r="GT4246" s="77">
        <v>8.9667714885997507E-2</v>
      </c>
      <c r="GU4246" s="77">
        <v>5.5966209081309407E-2</v>
      </c>
      <c r="GV4246" s="77">
        <v>8.9667714885997507E-2</v>
      </c>
      <c r="GW4246" s="77">
        <v>5.5966209081309407E-2</v>
      </c>
      <c r="GX4246" s="77">
        <v>8.9667714885997507E-2</v>
      </c>
      <c r="GY4246" s="77">
        <v>0</v>
      </c>
      <c r="GZ4246" s="77">
        <v>0</v>
      </c>
    </row>
    <row r="4247" spans="187:208" x14ac:dyDescent="0.25">
      <c r="GE4247" s="77" t="s">
        <v>422</v>
      </c>
      <c r="GF4247" s="77" t="s">
        <v>155</v>
      </c>
      <c r="GG4247" s="77" t="s">
        <v>459</v>
      </c>
      <c r="GH4247" s="77" t="s">
        <v>439</v>
      </c>
      <c r="GI4247" s="77">
        <v>2023</v>
      </c>
      <c r="GJ4247" s="77" t="s">
        <v>305</v>
      </c>
      <c r="GK4247" s="77">
        <v>0.71896016785821448</v>
      </c>
      <c r="GL4247" s="77">
        <v>226.474885</v>
      </c>
      <c r="GM4247" s="77">
        <v>2023</v>
      </c>
      <c r="GN4247" s="77" t="s">
        <v>175</v>
      </c>
      <c r="GO4247" s="77">
        <v>0.13250000000000001</v>
      </c>
      <c r="GP4247" s="77">
        <v>3</v>
      </c>
      <c r="GQ4247" s="77">
        <v>0</v>
      </c>
      <c r="GR4247" s="77" t="s">
        <v>423</v>
      </c>
      <c r="GS4247" s="77">
        <v>0</v>
      </c>
      <c r="GT4247" s="77">
        <v>0</v>
      </c>
      <c r="GU4247" s="77">
        <v>0.1527377521613833</v>
      </c>
      <c r="GV4247" s="77">
        <v>0.1098123599322345</v>
      </c>
      <c r="GW4247" s="77">
        <v>0.1527377521613833</v>
      </c>
      <c r="GX4247" s="77">
        <v>0.1098123599322345</v>
      </c>
      <c r="GY4247" s="77">
        <v>0.1527377521613833</v>
      </c>
      <c r="GZ4247" s="77">
        <v>0.1098123599322345</v>
      </c>
    </row>
    <row r="4248" spans="187:208" x14ac:dyDescent="0.25">
      <c r="GE4248" s="77" t="s">
        <v>425</v>
      </c>
      <c r="GF4248" s="77" t="s">
        <v>155</v>
      </c>
      <c r="GG4248" s="77" t="s">
        <v>459</v>
      </c>
      <c r="GH4248" s="77" t="s">
        <v>439</v>
      </c>
      <c r="GI4248" s="77">
        <v>2023</v>
      </c>
      <c r="GJ4248" s="77" t="s">
        <v>301</v>
      </c>
      <c r="GK4248" s="77">
        <v>3.0714971986151109</v>
      </c>
      <c r="GL4248" s="77">
        <v>226.474885</v>
      </c>
      <c r="GM4248" s="77">
        <v>2023</v>
      </c>
      <c r="GN4248" s="77" t="s">
        <v>175</v>
      </c>
      <c r="GO4248" s="77">
        <v>5.3000000000000005E-2</v>
      </c>
      <c r="GP4248" s="77">
        <v>3</v>
      </c>
      <c r="GQ4248" s="77">
        <v>0</v>
      </c>
      <c r="GR4248" s="77" t="s">
        <v>423</v>
      </c>
      <c r="GS4248" s="77">
        <v>0</v>
      </c>
      <c r="GT4248" s="77">
        <v>0</v>
      </c>
      <c r="GU4248" s="77">
        <v>5.5966209081309407E-2</v>
      </c>
      <c r="GV4248" s="77">
        <v>0.17190005441034942</v>
      </c>
      <c r="GW4248" s="77">
        <v>5.5966209081309407E-2</v>
      </c>
      <c r="GX4248" s="77">
        <v>0.17190005441034942</v>
      </c>
      <c r="GY4248" s="77">
        <v>5.5966209081309407E-2</v>
      </c>
      <c r="GZ4248" s="77">
        <v>0.17190005441034942</v>
      </c>
    </row>
    <row r="4249" spans="187:208" x14ac:dyDescent="0.25">
      <c r="GE4249" s="77" t="s">
        <v>427</v>
      </c>
      <c r="GF4249" s="77" t="s">
        <v>155</v>
      </c>
      <c r="GG4249" s="77" t="s">
        <v>459</v>
      </c>
      <c r="GH4249" s="77" t="s">
        <v>439</v>
      </c>
      <c r="GI4249" s="77">
        <v>2023</v>
      </c>
      <c r="GJ4249" s="77" t="s">
        <v>303</v>
      </c>
      <c r="GK4249" s="77">
        <v>1.684577240534455</v>
      </c>
      <c r="GL4249" s="77">
        <v>226.474885</v>
      </c>
      <c r="GM4249" s="77">
        <v>2023</v>
      </c>
      <c r="GN4249" s="77" t="s">
        <v>175</v>
      </c>
      <c r="GO4249" s="77">
        <v>5.3000000000000005E-2</v>
      </c>
      <c r="GP4249" s="77">
        <v>3</v>
      </c>
      <c r="GQ4249" s="77">
        <v>0</v>
      </c>
      <c r="GR4249" s="77" t="s">
        <v>423</v>
      </c>
      <c r="GS4249" s="77">
        <v>0</v>
      </c>
      <c r="GT4249" s="77">
        <v>0</v>
      </c>
      <c r="GU4249" s="77">
        <v>5.5966209081309407E-2</v>
      </c>
      <c r="GV4249" s="77">
        <v>9.4279402057366554E-2</v>
      </c>
      <c r="GW4249" s="77">
        <v>5.5966209081309407E-2</v>
      </c>
      <c r="GX4249" s="77">
        <v>9.4279402057366554E-2</v>
      </c>
      <c r="GY4249" s="77">
        <v>5.5966209081309407E-2</v>
      </c>
      <c r="GZ4249" s="77">
        <v>9.4279402057366554E-2</v>
      </c>
    </row>
    <row r="4250" spans="187:208" x14ac:dyDescent="0.25">
      <c r="GE4250" s="77" t="s">
        <v>422</v>
      </c>
      <c r="GF4250" s="77" t="s">
        <v>155</v>
      </c>
      <c r="GG4250" s="77" t="s">
        <v>459</v>
      </c>
      <c r="GH4250" s="77" t="s">
        <v>439</v>
      </c>
      <c r="GI4250" s="77">
        <v>2024</v>
      </c>
      <c r="GJ4250" s="77" t="s">
        <v>305</v>
      </c>
      <c r="GK4250" s="77">
        <v>0.71896016785821448</v>
      </c>
      <c r="GL4250" s="77">
        <v>226.474885</v>
      </c>
      <c r="GM4250" s="77">
        <v>2024</v>
      </c>
      <c r="GN4250" s="77" t="s">
        <v>175</v>
      </c>
      <c r="GO4250" s="77">
        <v>0.13250000000000001</v>
      </c>
      <c r="GP4250" s="77">
        <v>3</v>
      </c>
      <c r="GQ4250" s="77">
        <v>0</v>
      </c>
      <c r="GR4250" s="77" t="s">
        <v>423</v>
      </c>
      <c r="GS4250" s="77">
        <v>0</v>
      </c>
      <c r="GT4250" s="77">
        <v>0</v>
      </c>
      <c r="GU4250" s="77">
        <v>0</v>
      </c>
      <c r="GV4250" s="77">
        <v>0</v>
      </c>
      <c r="GW4250" s="77">
        <v>0.1527377521613833</v>
      </c>
      <c r="GX4250" s="77">
        <v>0.1098123599322345</v>
      </c>
      <c r="GY4250" s="77">
        <v>0.1527377521613833</v>
      </c>
      <c r="GZ4250" s="77">
        <v>0.1098123599322345</v>
      </c>
    </row>
    <row r="4251" spans="187:208" x14ac:dyDescent="0.25">
      <c r="GE4251" s="77" t="s">
        <v>425</v>
      </c>
      <c r="GF4251" s="77" t="s">
        <v>155</v>
      </c>
      <c r="GG4251" s="77" t="s">
        <v>459</v>
      </c>
      <c r="GH4251" s="77" t="s">
        <v>439</v>
      </c>
      <c r="GI4251" s="77">
        <v>2024</v>
      </c>
      <c r="GJ4251" s="77" t="s">
        <v>301</v>
      </c>
      <c r="GK4251" s="77">
        <v>3.0714971986151109</v>
      </c>
      <c r="GL4251" s="77">
        <v>226.474885</v>
      </c>
      <c r="GM4251" s="77">
        <v>2024</v>
      </c>
      <c r="GN4251" s="77" t="s">
        <v>175</v>
      </c>
      <c r="GO4251" s="77">
        <v>5.3000000000000005E-2</v>
      </c>
      <c r="GP4251" s="77">
        <v>3</v>
      </c>
      <c r="GQ4251" s="77">
        <v>0</v>
      </c>
      <c r="GR4251" s="77" t="s">
        <v>423</v>
      </c>
      <c r="GS4251" s="77">
        <v>0</v>
      </c>
      <c r="GT4251" s="77">
        <v>0</v>
      </c>
      <c r="GU4251" s="77">
        <v>0</v>
      </c>
      <c r="GV4251" s="77">
        <v>0</v>
      </c>
      <c r="GW4251" s="77">
        <v>5.5966209081309407E-2</v>
      </c>
      <c r="GX4251" s="77">
        <v>0.17190005441034942</v>
      </c>
      <c r="GY4251" s="77">
        <v>5.5966209081309407E-2</v>
      </c>
      <c r="GZ4251" s="77">
        <v>0.17190005441034942</v>
      </c>
    </row>
    <row r="4252" spans="187:208" x14ac:dyDescent="0.25">
      <c r="GE4252" s="77" t="s">
        <v>427</v>
      </c>
      <c r="GF4252" s="77" t="s">
        <v>155</v>
      </c>
      <c r="GG4252" s="77" t="s">
        <v>459</v>
      </c>
      <c r="GH4252" s="77" t="s">
        <v>439</v>
      </c>
      <c r="GI4252" s="77">
        <v>2024</v>
      </c>
      <c r="GJ4252" s="77" t="s">
        <v>303</v>
      </c>
      <c r="GK4252" s="77">
        <v>1.684577240534455</v>
      </c>
      <c r="GL4252" s="77">
        <v>226.474885</v>
      </c>
      <c r="GM4252" s="77">
        <v>2024</v>
      </c>
      <c r="GN4252" s="77" t="s">
        <v>175</v>
      </c>
      <c r="GO4252" s="77">
        <v>5.3000000000000005E-2</v>
      </c>
      <c r="GP4252" s="77">
        <v>3</v>
      </c>
      <c r="GQ4252" s="77">
        <v>0</v>
      </c>
      <c r="GR4252" s="77" t="s">
        <v>423</v>
      </c>
      <c r="GS4252" s="77">
        <v>0</v>
      </c>
      <c r="GT4252" s="77">
        <v>0</v>
      </c>
      <c r="GU4252" s="77">
        <v>0</v>
      </c>
      <c r="GV4252" s="77">
        <v>0</v>
      </c>
      <c r="GW4252" s="77">
        <v>5.5966209081309407E-2</v>
      </c>
      <c r="GX4252" s="77">
        <v>9.4279402057366554E-2</v>
      </c>
      <c r="GY4252" s="77">
        <v>5.5966209081309407E-2</v>
      </c>
      <c r="GZ4252" s="77">
        <v>9.4279402057366554E-2</v>
      </c>
    </row>
    <row r="4253" spans="187:208" x14ac:dyDescent="0.25">
      <c r="GE4253" s="77" t="s">
        <v>422</v>
      </c>
      <c r="GF4253" s="77" t="s">
        <v>155</v>
      </c>
      <c r="GG4253" s="77" t="s">
        <v>459</v>
      </c>
      <c r="GH4253" s="77" t="s">
        <v>439</v>
      </c>
      <c r="GI4253" s="77">
        <v>2025</v>
      </c>
      <c r="GJ4253" s="77" t="s">
        <v>305</v>
      </c>
      <c r="GK4253" s="77">
        <v>0.71896016785821448</v>
      </c>
      <c r="GL4253" s="77">
        <v>226.474885</v>
      </c>
      <c r="GM4253" s="77">
        <v>2025</v>
      </c>
      <c r="GN4253" s="77" t="s">
        <v>175</v>
      </c>
      <c r="GO4253" s="77">
        <v>0.13250000000000001</v>
      </c>
      <c r="GP4253" s="77">
        <v>3</v>
      </c>
      <c r="GQ4253" s="77">
        <v>0</v>
      </c>
      <c r="GR4253" s="77" t="s">
        <v>423</v>
      </c>
      <c r="GS4253" s="77">
        <v>0</v>
      </c>
      <c r="GT4253" s="77">
        <v>0</v>
      </c>
      <c r="GU4253" s="77">
        <v>0</v>
      </c>
      <c r="GV4253" s="77">
        <v>0</v>
      </c>
      <c r="GW4253" s="77">
        <v>0</v>
      </c>
      <c r="GX4253" s="77">
        <v>0</v>
      </c>
      <c r="GY4253" s="77">
        <v>0.1527377521613833</v>
      </c>
      <c r="GZ4253" s="77">
        <v>0.1098123599322345</v>
      </c>
    </row>
    <row r="4254" spans="187:208" x14ac:dyDescent="0.25">
      <c r="GE4254" s="77" t="s">
        <v>425</v>
      </c>
      <c r="GF4254" s="77" t="s">
        <v>155</v>
      </c>
      <c r="GG4254" s="77" t="s">
        <v>459</v>
      </c>
      <c r="GH4254" s="77" t="s">
        <v>439</v>
      </c>
      <c r="GI4254" s="77">
        <v>2025</v>
      </c>
      <c r="GJ4254" s="77" t="s">
        <v>301</v>
      </c>
      <c r="GK4254" s="77">
        <v>3.0714971986151109</v>
      </c>
      <c r="GL4254" s="77">
        <v>226.474885</v>
      </c>
      <c r="GM4254" s="77">
        <v>2025</v>
      </c>
      <c r="GN4254" s="77" t="s">
        <v>175</v>
      </c>
      <c r="GO4254" s="77">
        <v>5.3000000000000005E-2</v>
      </c>
      <c r="GP4254" s="77">
        <v>3</v>
      </c>
      <c r="GQ4254" s="77">
        <v>0</v>
      </c>
      <c r="GR4254" s="77" t="s">
        <v>423</v>
      </c>
      <c r="GS4254" s="77">
        <v>0</v>
      </c>
      <c r="GT4254" s="77">
        <v>0</v>
      </c>
      <c r="GU4254" s="77">
        <v>0</v>
      </c>
      <c r="GV4254" s="77">
        <v>0</v>
      </c>
      <c r="GW4254" s="77">
        <v>0</v>
      </c>
      <c r="GX4254" s="77">
        <v>0</v>
      </c>
      <c r="GY4254" s="77">
        <v>5.5966209081309407E-2</v>
      </c>
      <c r="GZ4254" s="77">
        <v>0.17190005441034942</v>
      </c>
    </row>
    <row r="4255" spans="187:208" x14ac:dyDescent="0.25">
      <c r="GE4255" s="77" t="s">
        <v>427</v>
      </c>
      <c r="GF4255" s="77" t="s">
        <v>155</v>
      </c>
      <c r="GG4255" s="77" t="s">
        <v>459</v>
      </c>
      <c r="GH4255" s="77" t="s">
        <v>439</v>
      </c>
      <c r="GI4255" s="77">
        <v>2025</v>
      </c>
      <c r="GJ4255" s="77" t="s">
        <v>303</v>
      </c>
      <c r="GK4255" s="77">
        <v>1.684577240534455</v>
      </c>
      <c r="GL4255" s="77">
        <v>226.474885</v>
      </c>
      <c r="GM4255" s="77">
        <v>2025</v>
      </c>
      <c r="GN4255" s="77" t="s">
        <v>175</v>
      </c>
      <c r="GO4255" s="77">
        <v>5.3000000000000005E-2</v>
      </c>
      <c r="GP4255" s="77">
        <v>3</v>
      </c>
      <c r="GQ4255" s="77">
        <v>0</v>
      </c>
      <c r="GR4255" s="77" t="s">
        <v>423</v>
      </c>
      <c r="GS4255" s="77">
        <v>0</v>
      </c>
      <c r="GT4255" s="77">
        <v>0</v>
      </c>
      <c r="GU4255" s="77">
        <v>0</v>
      </c>
      <c r="GV4255" s="77">
        <v>0</v>
      </c>
      <c r="GW4255" s="77">
        <v>0</v>
      </c>
      <c r="GX4255" s="77">
        <v>0</v>
      </c>
      <c r="GY4255" s="77">
        <v>5.5966209081309407E-2</v>
      </c>
      <c r="GZ4255" s="77">
        <v>9.4279402057366554E-2</v>
      </c>
    </row>
    <row r="4256" spans="187:208" x14ac:dyDescent="0.25">
      <c r="GE4256" s="77" t="s">
        <v>422</v>
      </c>
      <c r="GF4256" s="77" t="s">
        <v>155</v>
      </c>
      <c r="GG4256" s="77" t="s">
        <v>459</v>
      </c>
      <c r="GH4256" s="77" t="s">
        <v>446</v>
      </c>
      <c r="GI4256" s="77">
        <v>2021</v>
      </c>
      <c r="GJ4256" s="77" t="s">
        <v>305</v>
      </c>
      <c r="GK4256" s="77">
        <v>3.6425060683954458E-2</v>
      </c>
      <c r="GL4256" s="77">
        <v>226.474885</v>
      </c>
      <c r="GM4256" s="77">
        <v>2021</v>
      </c>
      <c r="GN4256" s="77" t="s">
        <v>175</v>
      </c>
      <c r="GO4256" s="77">
        <v>0.13250000000000001</v>
      </c>
      <c r="GP4256" s="77">
        <v>3</v>
      </c>
      <c r="GQ4256" s="77">
        <v>0</v>
      </c>
      <c r="GR4256" s="77" t="s">
        <v>423</v>
      </c>
      <c r="GS4256" s="77">
        <v>0.1527377521613833</v>
      </c>
      <c r="GT4256" s="77">
        <v>5.5634818912091832E-3</v>
      </c>
      <c r="GU4256" s="77">
        <v>0.1527377521613833</v>
      </c>
      <c r="GV4256" s="77">
        <v>5.5634818912091832E-3</v>
      </c>
      <c r="GW4256" s="77">
        <v>0</v>
      </c>
      <c r="GX4256" s="77">
        <v>0</v>
      </c>
      <c r="GY4256" s="77">
        <v>0</v>
      </c>
      <c r="GZ4256" s="77">
        <v>0</v>
      </c>
    </row>
    <row r="4257" spans="187:208" x14ac:dyDescent="0.25">
      <c r="GE4257" s="77" t="s">
        <v>425</v>
      </c>
      <c r="GF4257" s="77" t="s">
        <v>155</v>
      </c>
      <c r="GG4257" s="77" t="s">
        <v>459</v>
      </c>
      <c r="GH4257" s="77" t="s">
        <v>446</v>
      </c>
      <c r="GI4257" s="77">
        <v>2021</v>
      </c>
      <c r="GJ4257" s="77" t="s">
        <v>301</v>
      </c>
      <c r="GK4257" s="77">
        <v>1.5808724525432651E-3</v>
      </c>
      <c r="GL4257" s="77">
        <v>226.474885</v>
      </c>
      <c r="GM4257" s="77">
        <v>2021</v>
      </c>
      <c r="GN4257" s="77" t="s">
        <v>175</v>
      </c>
      <c r="GO4257" s="77">
        <v>5.3000000000000005E-2</v>
      </c>
      <c r="GP4257" s="77">
        <v>3</v>
      </c>
      <c r="GQ4257" s="77">
        <v>0</v>
      </c>
      <c r="GR4257" s="77" t="s">
        <v>423</v>
      </c>
      <c r="GS4257" s="77">
        <v>5.5966209081309407E-2</v>
      </c>
      <c r="GT4257" s="77">
        <v>8.847543820991876E-5</v>
      </c>
      <c r="GU4257" s="77">
        <v>5.5966209081309407E-2</v>
      </c>
      <c r="GV4257" s="77">
        <v>8.847543820991876E-5</v>
      </c>
      <c r="GW4257" s="77">
        <v>0</v>
      </c>
      <c r="GX4257" s="77">
        <v>0</v>
      </c>
      <c r="GY4257" s="77">
        <v>0</v>
      </c>
      <c r="GZ4257" s="77">
        <v>0</v>
      </c>
    </row>
    <row r="4258" spans="187:208" x14ac:dyDescent="0.25">
      <c r="GE4258" s="77" t="s">
        <v>427</v>
      </c>
      <c r="GF4258" s="77" t="s">
        <v>155</v>
      </c>
      <c r="GG4258" s="77" t="s">
        <v>459</v>
      </c>
      <c r="GH4258" s="77" t="s">
        <v>446</v>
      </c>
      <c r="GI4258" s="77">
        <v>2021</v>
      </c>
      <c r="GJ4258" s="77" t="s">
        <v>303</v>
      </c>
      <c r="GK4258" s="77">
        <v>3.9894642198450687E-2</v>
      </c>
      <c r="GL4258" s="77">
        <v>226.474885</v>
      </c>
      <c r="GM4258" s="77">
        <v>2021</v>
      </c>
      <c r="GN4258" s="77" t="s">
        <v>175</v>
      </c>
      <c r="GO4258" s="77">
        <v>5.3000000000000005E-2</v>
      </c>
      <c r="GP4258" s="77">
        <v>3</v>
      </c>
      <c r="GQ4258" s="77">
        <v>0</v>
      </c>
      <c r="GR4258" s="77" t="s">
        <v>423</v>
      </c>
      <c r="GS4258" s="77">
        <v>5.5966209081309407E-2</v>
      </c>
      <c r="GT4258" s="77">
        <v>2.2327518865025205E-3</v>
      </c>
      <c r="GU4258" s="77">
        <v>5.5966209081309407E-2</v>
      </c>
      <c r="GV4258" s="77">
        <v>2.2327518865025205E-3</v>
      </c>
      <c r="GW4258" s="77">
        <v>0</v>
      </c>
      <c r="GX4258" s="77">
        <v>0</v>
      </c>
      <c r="GY4258" s="77">
        <v>0</v>
      </c>
      <c r="GZ4258" s="77">
        <v>0</v>
      </c>
    </row>
    <row r="4259" spans="187:208" x14ac:dyDescent="0.25">
      <c r="GE4259" s="77" t="s">
        <v>422</v>
      </c>
      <c r="GF4259" s="77" t="s">
        <v>155</v>
      </c>
      <c r="GG4259" s="77" t="s">
        <v>459</v>
      </c>
      <c r="GH4259" s="77" t="s">
        <v>446</v>
      </c>
      <c r="GI4259" s="77">
        <v>2022</v>
      </c>
      <c r="GJ4259" s="77" t="s">
        <v>305</v>
      </c>
      <c r="GK4259" s="77">
        <v>3.6425060683954458E-2</v>
      </c>
      <c r="GL4259" s="77">
        <v>226.474885</v>
      </c>
      <c r="GM4259" s="77">
        <v>2022</v>
      </c>
      <c r="GN4259" s="77" t="s">
        <v>175</v>
      </c>
      <c r="GO4259" s="77">
        <v>0.13250000000000001</v>
      </c>
      <c r="GP4259" s="77">
        <v>3</v>
      </c>
      <c r="GQ4259" s="77">
        <v>0</v>
      </c>
      <c r="GR4259" s="77" t="s">
        <v>423</v>
      </c>
      <c r="GS4259" s="77">
        <v>0.1527377521613833</v>
      </c>
      <c r="GT4259" s="77">
        <v>5.5634818912091832E-3</v>
      </c>
      <c r="GU4259" s="77">
        <v>0.1527377521613833</v>
      </c>
      <c r="GV4259" s="77">
        <v>5.5634818912091832E-3</v>
      </c>
      <c r="GW4259" s="77">
        <v>0.1527377521613833</v>
      </c>
      <c r="GX4259" s="77">
        <v>5.5634818912091832E-3</v>
      </c>
      <c r="GY4259" s="77">
        <v>0</v>
      </c>
      <c r="GZ4259" s="77">
        <v>0</v>
      </c>
    </row>
    <row r="4260" spans="187:208" x14ac:dyDescent="0.25">
      <c r="GE4260" s="77" t="s">
        <v>425</v>
      </c>
      <c r="GF4260" s="77" t="s">
        <v>155</v>
      </c>
      <c r="GG4260" s="77" t="s">
        <v>459</v>
      </c>
      <c r="GH4260" s="77" t="s">
        <v>446</v>
      </c>
      <c r="GI4260" s="77">
        <v>2022</v>
      </c>
      <c r="GJ4260" s="77" t="s">
        <v>301</v>
      </c>
      <c r="GK4260" s="77">
        <v>1.5808724525432651E-3</v>
      </c>
      <c r="GL4260" s="77">
        <v>226.474885</v>
      </c>
      <c r="GM4260" s="77">
        <v>2022</v>
      </c>
      <c r="GN4260" s="77" t="s">
        <v>175</v>
      </c>
      <c r="GO4260" s="77">
        <v>5.3000000000000005E-2</v>
      </c>
      <c r="GP4260" s="77">
        <v>3</v>
      </c>
      <c r="GQ4260" s="77">
        <v>0</v>
      </c>
      <c r="GR4260" s="77" t="s">
        <v>423</v>
      </c>
      <c r="GS4260" s="77">
        <v>5.5966209081309407E-2</v>
      </c>
      <c r="GT4260" s="77">
        <v>8.847543820991876E-5</v>
      </c>
      <c r="GU4260" s="77">
        <v>5.5966209081309407E-2</v>
      </c>
      <c r="GV4260" s="77">
        <v>8.847543820991876E-5</v>
      </c>
      <c r="GW4260" s="77">
        <v>5.5966209081309407E-2</v>
      </c>
      <c r="GX4260" s="77">
        <v>8.847543820991876E-5</v>
      </c>
      <c r="GY4260" s="77">
        <v>0</v>
      </c>
      <c r="GZ4260" s="77">
        <v>0</v>
      </c>
    </row>
    <row r="4261" spans="187:208" x14ac:dyDescent="0.25">
      <c r="GE4261" s="77" t="s">
        <v>427</v>
      </c>
      <c r="GF4261" s="77" t="s">
        <v>155</v>
      </c>
      <c r="GG4261" s="77" t="s">
        <v>459</v>
      </c>
      <c r="GH4261" s="77" t="s">
        <v>446</v>
      </c>
      <c r="GI4261" s="77">
        <v>2022</v>
      </c>
      <c r="GJ4261" s="77" t="s">
        <v>303</v>
      </c>
      <c r="GK4261" s="77">
        <v>3.9894642198450687E-2</v>
      </c>
      <c r="GL4261" s="77">
        <v>226.474885</v>
      </c>
      <c r="GM4261" s="77">
        <v>2022</v>
      </c>
      <c r="GN4261" s="77" t="s">
        <v>175</v>
      </c>
      <c r="GO4261" s="77">
        <v>5.3000000000000005E-2</v>
      </c>
      <c r="GP4261" s="77">
        <v>3</v>
      </c>
      <c r="GQ4261" s="77">
        <v>0</v>
      </c>
      <c r="GR4261" s="77" t="s">
        <v>423</v>
      </c>
      <c r="GS4261" s="77">
        <v>5.5966209081309407E-2</v>
      </c>
      <c r="GT4261" s="77">
        <v>2.2327518865025205E-3</v>
      </c>
      <c r="GU4261" s="77">
        <v>5.5966209081309407E-2</v>
      </c>
      <c r="GV4261" s="77">
        <v>2.2327518865025205E-3</v>
      </c>
      <c r="GW4261" s="77">
        <v>5.5966209081309407E-2</v>
      </c>
      <c r="GX4261" s="77">
        <v>2.2327518865025205E-3</v>
      </c>
      <c r="GY4261" s="77">
        <v>0</v>
      </c>
      <c r="GZ4261" s="77">
        <v>0</v>
      </c>
    </row>
    <row r="4262" spans="187:208" x14ac:dyDescent="0.25">
      <c r="GE4262" s="77" t="s">
        <v>422</v>
      </c>
      <c r="GF4262" s="77" t="s">
        <v>155</v>
      </c>
      <c r="GG4262" s="77" t="s">
        <v>459</v>
      </c>
      <c r="GH4262" s="77" t="s">
        <v>446</v>
      </c>
      <c r="GI4262" s="77">
        <v>2023</v>
      </c>
      <c r="GJ4262" s="77" t="s">
        <v>305</v>
      </c>
      <c r="GK4262" s="77">
        <v>3.7590224611390763E-2</v>
      </c>
      <c r="GL4262" s="77">
        <v>226.474885</v>
      </c>
      <c r="GM4262" s="77">
        <v>2023</v>
      </c>
      <c r="GN4262" s="77" t="s">
        <v>175</v>
      </c>
      <c r="GO4262" s="77">
        <v>0.13250000000000001</v>
      </c>
      <c r="GP4262" s="77">
        <v>3</v>
      </c>
      <c r="GQ4262" s="77">
        <v>0</v>
      </c>
      <c r="GR4262" s="77" t="s">
        <v>423</v>
      </c>
      <c r="GS4262" s="77">
        <v>0</v>
      </c>
      <c r="GT4262" s="77">
        <v>0</v>
      </c>
      <c r="GU4262" s="77">
        <v>0.1527377521613833</v>
      </c>
      <c r="GV4262" s="77">
        <v>5.7414464103853332E-3</v>
      </c>
      <c r="GW4262" s="77">
        <v>0.1527377521613833</v>
      </c>
      <c r="GX4262" s="77">
        <v>5.7414464103853332E-3</v>
      </c>
      <c r="GY4262" s="77">
        <v>0.1527377521613833</v>
      </c>
      <c r="GZ4262" s="77">
        <v>5.7414464103853332E-3</v>
      </c>
    </row>
    <row r="4263" spans="187:208" x14ac:dyDescent="0.25">
      <c r="GE4263" s="77" t="s">
        <v>425</v>
      </c>
      <c r="GF4263" s="77" t="s">
        <v>155</v>
      </c>
      <c r="GG4263" s="77" t="s">
        <v>459</v>
      </c>
      <c r="GH4263" s="77" t="s">
        <v>446</v>
      </c>
      <c r="GI4263" s="77">
        <v>2023</v>
      </c>
      <c r="GJ4263" s="77" t="s">
        <v>301</v>
      </c>
      <c r="GK4263" s="77">
        <v>1.6314334115687271E-3</v>
      </c>
      <c r="GL4263" s="77">
        <v>226.474885</v>
      </c>
      <c r="GM4263" s="77">
        <v>2023</v>
      </c>
      <c r="GN4263" s="77" t="s">
        <v>175</v>
      </c>
      <c r="GO4263" s="77">
        <v>5.3000000000000005E-2</v>
      </c>
      <c r="GP4263" s="77">
        <v>3</v>
      </c>
      <c r="GQ4263" s="77">
        <v>0</v>
      </c>
      <c r="GR4263" s="77" t="s">
        <v>423</v>
      </c>
      <c r="GS4263" s="77">
        <v>0</v>
      </c>
      <c r="GT4263" s="77">
        <v>0</v>
      </c>
      <c r="GU4263" s="77">
        <v>5.5966209081309407E-2</v>
      </c>
      <c r="GV4263" s="77">
        <v>9.1305143414089273E-5</v>
      </c>
      <c r="GW4263" s="77">
        <v>5.5966209081309407E-2</v>
      </c>
      <c r="GX4263" s="77">
        <v>9.1305143414089273E-5</v>
      </c>
      <c r="GY4263" s="77">
        <v>5.5966209081309407E-2</v>
      </c>
      <c r="GZ4263" s="77">
        <v>9.1305143414089273E-5</v>
      </c>
    </row>
    <row r="4264" spans="187:208" x14ac:dyDescent="0.25">
      <c r="GE4264" s="77" t="s">
        <v>427</v>
      </c>
      <c r="GF4264" s="77" t="s">
        <v>155</v>
      </c>
      <c r="GG4264" s="77" t="s">
        <v>459</v>
      </c>
      <c r="GH4264" s="77" t="s">
        <v>446</v>
      </c>
      <c r="GI4264" s="77">
        <v>2023</v>
      </c>
      <c r="GJ4264" s="77" t="s">
        <v>303</v>
      </c>
      <c r="GK4264" s="77">
        <v>4.1186611014017667E-2</v>
      </c>
      <c r="GL4264" s="77">
        <v>226.474885</v>
      </c>
      <c r="GM4264" s="77">
        <v>2023</v>
      </c>
      <c r="GN4264" s="77" t="s">
        <v>175</v>
      </c>
      <c r="GO4264" s="77">
        <v>5.3000000000000005E-2</v>
      </c>
      <c r="GP4264" s="77">
        <v>3</v>
      </c>
      <c r="GQ4264" s="77">
        <v>0</v>
      </c>
      <c r="GR4264" s="77" t="s">
        <v>423</v>
      </c>
      <c r="GS4264" s="77">
        <v>0</v>
      </c>
      <c r="GT4264" s="77">
        <v>0</v>
      </c>
      <c r="GU4264" s="77">
        <v>5.5966209081309407E-2</v>
      </c>
      <c r="GV4264" s="77">
        <v>2.3050584833610734E-3</v>
      </c>
      <c r="GW4264" s="77">
        <v>5.5966209081309407E-2</v>
      </c>
      <c r="GX4264" s="77">
        <v>2.3050584833610734E-3</v>
      </c>
      <c r="GY4264" s="77">
        <v>5.5966209081309407E-2</v>
      </c>
      <c r="GZ4264" s="77">
        <v>2.3050584833610734E-3</v>
      </c>
    </row>
    <row r="4265" spans="187:208" x14ac:dyDescent="0.25">
      <c r="GE4265" s="77" t="s">
        <v>422</v>
      </c>
      <c r="GF4265" s="77" t="s">
        <v>155</v>
      </c>
      <c r="GG4265" s="77" t="s">
        <v>459</v>
      </c>
      <c r="GH4265" s="77" t="s">
        <v>446</v>
      </c>
      <c r="GI4265" s="77">
        <v>2024</v>
      </c>
      <c r="GJ4265" s="77" t="s">
        <v>305</v>
      </c>
      <c r="GK4265" s="77">
        <v>3.7590224611390763E-2</v>
      </c>
      <c r="GL4265" s="77">
        <v>226.474885</v>
      </c>
      <c r="GM4265" s="77">
        <v>2024</v>
      </c>
      <c r="GN4265" s="77" t="s">
        <v>175</v>
      </c>
      <c r="GO4265" s="77">
        <v>0.13250000000000001</v>
      </c>
      <c r="GP4265" s="77">
        <v>3</v>
      </c>
      <c r="GQ4265" s="77">
        <v>0</v>
      </c>
      <c r="GR4265" s="77" t="s">
        <v>423</v>
      </c>
      <c r="GS4265" s="77">
        <v>0</v>
      </c>
      <c r="GT4265" s="77">
        <v>0</v>
      </c>
      <c r="GU4265" s="77">
        <v>0</v>
      </c>
      <c r="GV4265" s="77">
        <v>0</v>
      </c>
      <c r="GW4265" s="77">
        <v>0.1527377521613833</v>
      </c>
      <c r="GX4265" s="77">
        <v>5.7414464103853332E-3</v>
      </c>
      <c r="GY4265" s="77">
        <v>0.1527377521613833</v>
      </c>
      <c r="GZ4265" s="77">
        <v>5.7414464103853332E-3</v>
      </c>
    </row>
    <row r="4266" spans="187:208" x14ac:dyDescent="0.25">
      <c r="GE4266" s="77" t="s">
        <v>425</v>
      </c>
      <c r="GF4266" s="77" t="s">
        <v>155</v>
      </c>
      <c r="GG4266" s="77" t="s">
        <v>459</v>
      </c>
      <c r="GH4266" s="77" t="s">
        <v>446</v>
      </c>
      <c r="GI4266" s="77">
        <v>2024</v>
      </c>
      <c r="GJ4266" s="77" t="s">
        <v>301</v>
      </c>
      <c r="GK4266" s="77">
        <v>1.6314334115687271E-3</v>
      </c>
      <c r="GL4266" s="77">
        <v>226.474885</v>
      </c>
      <c r="GM4266" s="77">
        <v>2024</v>
      </c>
      <c r="GN4266" s="77" t="s">
        <v>175</v>
      </c>
      <c r="GO4266" s="77">
        <v>5.3000000000000005E-2</v>
      </c>
      <c r="GP4266" s="77">
        <v>3</v>
      </c>
      <c r="GQ4266" s="77">
        <v>0</v>
      </c>
      <c r="GR4266" s="77" t="s">
        <v>423</v>
      </c>
      <c r="GS4266" s="77">
        <v>0</v>
      </c>
      <c r="GT4266" s="77">
        <v>0</v>
      </c>
      <c r="GU4266" s="77">
        <v>0</v>
      </c>
      <c r="GV4266" s="77">
        <v>0</v>
      </c>
      <c r="GW4266" s="77">
        <v>5.5966209081309407E-2</v>
      </c>
      <c r="GX4266" s="77">
        <v>9.1305143414089273E-5</v>
      </c>
      <c r="GY4266" s="77">
        <v>5.5966209081309407E-2</v>
      </c>
      <c r="GZ4266" s="77">
        <v>9.1305143414089273E-5</v>
      </c>
    </row>
    <row r="4267" spans="187:208" x14ac:dyDescent="0.25">
      <c r="GE4267" s="77" t="s">
        <v>427</v>
      </c>
      <c r="GF4267" s="77" t="s">
        <v>155</v>
      </c>
      <c r="GG4267" s="77" t="s">
        <v>459</v>
      </c>
      <c r="GH4267" s="77" t="s">
        <v>446</v>
      </c>
      <c r="GI4267" s="77">
        <v>2024</v>
      </c>
      <c r="GJ4267" s="77" t="s">
        <v>303</v>
      </c>
      <c r="GK4267" s="77">
        <v>4.1186611014017667E-2</v>
      </c>
      <c r="GL4267" s="77">
        <v>226.474885</v>
      </c>
      <c r="GM4267" s="77">
        <v>2024</v>
      </c>
      <c r="GN4267" s="77" t="s">
        <v>175</v>
      </c>
      <c r="GO4267" s="77">
        <v>5.3000000000000005E-2</v>
      </c>
      <c r="GP4267" s="77">
        <v>3</v>
      </c>
      <c r="GQ4267" s="77">
        <v>0</v>
      </c>
      <c r="GR4267" s="77" t="s">
        <v>423</v>
      </c>
      <c r="GS4267" s="77">
        <v>0</v>
      </c>
      <c r="GT4267" s="77">
        <v>0</v>
      </c>
      <c r="GU4267" s="77">
        <v>0</v>
      </c>
      <c r="GV4267" s="77">
        <v>0</v>
      </c>
      <c r="GW4267" s="77">
        <v>5.5966209081309407E-2</v>
      </c>
      <c r="GX4267" s="77">
        <v>2.3050584833610734E-3</v>
      </c>
      <c r="GY4267" s="77">
        <v>5.5966209081309407E-2</v>
      </c>
      <c r="GZ4267" s="77">
        <v>2.3050584833610734E-3</v>
      </c>
    </row>
    <row r="4268" spans="187:208" x14ac:dyDescent="0.25">
      <c r="GE4268" s="77" t="s">
        <v>422</v>
      </c>
      <c r="GF4268" s="77" t="s">
        <v>155</v>
      </c>
      <c r="GG4268" s="77" t="s">
        <v>459</v>
      </c>
      <c r="GH4268" s="77" t="s">
        <v>446</v>
      </c>
      <c r="GI4268" s="77">
        <v>2025</v>
      </c>
      <c r="GJ4268" s="77" t="s">
        <v>305</v>
      </c>
      <c r="GK4268" s="77">
        <v>3.7590224611390763E-2</v>
      </c>
      <c r="GL4268" s="77">
        <v>226.474885</v>
      </c>
      <c r="GM4268" s="77">
        <v>2025</v>
      </c>
      <c r="GN4268" s="77" t="s">
        <v>175</v>
      </c>
      <c r="GO4268" s="77">
        <v>0.13250000000000001</v>
      </c>
      <c r="GP4268" s="77">
        <v>3</v>
      </c>
      <c r="GQ4268" s="77">
        <v>0</v>
      </c>
      <c r="GR4268" s="77" t="s">
        <v>423</v>
      </c>
      <c r="GS4268" s="77">
        <v>0</v>
      </c>
      <c r="GT4268" s="77">
        <v>0</v>
      </c>
      <c r="GU4268" s="77">
        <v>0</v>
      </c>
      <c r="GV4268" s="77">
        <v>0</v>
      </c>
      <c r="GW4268" s="77">
        <v>0</v>
      </c>
      <c r="GX4268" s="77">
        <v>0</v>
      </c>
      <c r="GY4268" s="77">
        <v>0.1527377521613833</v>
      </c>
      <c r="GZ4268" s="77">
        <v>5.7414464103853332E-3</v>
      </c>
    </row>
    <row r="4269" spans="187:208" x14ac:dyDescent="0.25">
      <c r="GE4269" s="77" t="s">
        <v>425</v>
      </c>
      <c r="GF4269" s="77" t="s">
        <v>155</v>
      </c>
      <c r="GG4269" s="77" t="s">
        <v>459</v>
      </c>
      <c r="GH4269" s="77" t="s">
        <v>446</v>
      </c>
      <c r="GI4269" s="77">
        <v>2025</v>
      </c>
      <c r="GJ4269" s="77" t="s">
        <v>301</v>
      </c>
      <c r="GK4269" s="77">
        <v>1.6314334115687271E-3</v>
      </c>
      <c r="GL4269" s="77">
        <v>226.474885</v>
      </c>
      <c r="GM4269" s="77">
        <v>2025</v>
      </c>
      <c r="GN4269" s="77" t="s">
        <v>175</v>
      </c>
      <c r="GO4269" s="77">
        <v>5.3000000000000005E-2</v>
      </c>
      <c r="GP4269" s="77">
        <v>3</v>
      </c>
      <c r="GQ4269" s="77">
        <v>0</v>
      </c>
      <c r="GR4269" s="77" t="s">
        <v>423</v>
      </c>
      <c r="GS4269" s="77">
        <v>0</v>
      </c>
      <c r="GT4269" s="77">
        <v>0</v>
      </c>
      <c r="GU4269" s="77">
        <v>0</v>
      </c>
      <c r="GV4269" s="77">
        <v>0</v>
      </c>
      <c r="GW4269" s="77">
        <v>0</v>
      </c>
      <c r="GX4269" s="77">
        <v>0</v>
      </c>
      <c r="GY4269" s="77">
        <v>5.5966209081309407E-2</v>
      </c>
      <c r="GZ4269" s="77">
        <v>9.1305143414089273E-5</v>
      </c>
    </row>
    <row r="4270" spans="187:208" x14ac:dyDescent="0.25">
      <c r="GE4270" s="77" t="s">
        <v>427</v>
      </c>
      <c r="GF4270" s="77" t="s">
        <v>155</v>
      </c>
      <c r="GG4270" s="77" t="s">
        <v>459</v>
      </c>
      <c r="GH4270" s="77" t="s">
        <v>446</v>
      </c>
      <c r="GI4270" s="77">
        <v>2025</v>
      </c>
      <c r="GJ4270" s="77" t="s">
        <v>303</v>
      </c>
      <c r="GK4270" s="77">
        <v>4.1186611014017667E-2</v>
      </c>
      <c r="GL4270" s="77">
        <v>226.474885</v>
      </c>
      <c r="GM4270" s="77">
        <v>2025</v>
      </c>
      <c r="GN4270" s="77" t="s">
        <v>175</v>
      </c>
      <c r="GO4270" s="77">
        <v>5.3000000000000005E-2</v>
      </c>
      <c r="GP4270" s="77">
        <v>3</v>
      </c>
      <c r="GQ4270" s="77">
        <v>0</v>
      </c>
      <c r="GR4270" s="77" t="s">
        <v>423</v>
      </c>
      <c r="GS4270" s="77">
        <v>0</v>
      </c>
      <c r="GT4270" s="77">
        <v>0</v>
      </c>
      <c r="GU4270" s="77">
        <v>0</v>
      </c>
      <c r="GV4270" s="77">
        <v>0</v>
      </c>
      <c r="GW4270" s="77">
        <v>0</v>
      </c>
      <c r="GX4270" s="77">
        <v>0</v>
      </c>
      <c r="GY4270" s="77">
        <v>5.5966209081309407E-2</v>
      </c>
      <c r="GZ4270" s="77">
        <v>2.3050584833610734E-3</v>
      </c>
    </row>
    <row r="4271" spans="187:208" x14ac:dyDescent="0.25">
      <c r="GE4271" s="77" t="s">
        <v>422</v>
      </c>
      <c r="GF4271" s="77" t="s">
        <v>155</v>
      </c>
      <c r="GG4271" s="77" t="s">
        <v>459</v>
      </c>
      <c r="GH4271" s="77" t="s">
        <v>453</v>
      </c>
      <c r="GI4271" s="77">
        <v>2021</v>
      </c>
      <c r="GJ4271" s="77" t="s">
        <v>305</v>
      </c>
      <c r="GK4271" s="77">
        <v>222.2294216278311</v>
      </c>
      <c r="GL4271" s="77">
        <v>226.474885</v>
      </c>
      <c r="GM4271" s="77">
        <v>2021</v>
      </c>
      <c r="GN4271" s="77" t="s">
        <v>175</v>
      </c>
      <c r="GO4271" s="77">
        <v>0.13250000000000001</v>
      </c>
      <c r="GP4271" s="77">
        <v>3</v>
      </c>
      <c r="GQ4271" s="77">
        <v>0</v>
      </c>
      <c r="GR4271" s="77" t="s">
        <v>423</v>
      </c>
      <c r="GS4271" s="77">
        <v>0.1527377521613833</v>
      </c>
      <c r="GT4271" s="77">
        <v>33.94282232355922</v>
      </c>
      <c r="GU4271" s="77">
        <v>0.1527377521613833</v>
      </c>
      <c r="GV4271" s="77">
        <v>33.94282232355922</v>
      </c>
      <c r="GW4271" s="77">
        <v>0</v>
      </c>
      <c r="GX4271" s="77">
        <v>0</v>
      </c>
      <c r="GY4271" s="77">
        <v>0</v>
      </c>
      <c r="GZ4271" s="77">
        <v>0</v>
      </c>
    </row>
    <row r="4272" spans="187:208" x14ac:dyDescent="0.25">
      <c r="GE4272" s="77" t="s">
        <v>425</v>
      </c>
      <c r="GF4272" s="77" t="s">
        <v>155</v>
      </c>
      <c r="GG4272" s="77" t="s">
        <v>459</v>
      </c>
      <c r="GH4272" s="77" t="s">
        <v>453</v>
      </c>
      <c r="GI4272" s="77">
        <v>2021</v>
      </c>
      <c r="GJ4272" s="77" t="s">
        <v>301</v>
      </c>
      <c r="GK4272" s="77">
        <v>8585.7228092479672</v>
      </c>
      <c r="GL4272" s="77">
        <v>226.474885</v>
      </c>
      <c r="GM4272" s="77">
        <v>2021</v>
      </c>
      <c r="GN4272" s="77" t="s">
        <v>175</v>
      </c>
      <c r="GO4272" s="77">
        <v>5.3000000000000005E-2</v>
      </c>
      <c r="GP4272" s="77">
        <v>3</v>
      </c>
      <c r="GQ4272" s="77">
        <v>0</v>
      </c>
      <c r="GR4272" s="77" t="s">
        <v>423</v>
      </c>
      <c r="GS4272" s="77">
        <v>5.5966209081309407E-2</v>
      </c>
      <c r="GT4272" s="77">
        <v>480.51035785653892</v>
      </c>
      <c r="GU4272" s="77">
        <v>5.5966209081309407E-2</v>
      </c>
      <c r="GV4272" s="77">
        <v>480.51035785653892</v>
      </c>
      <c r="GW4272" s="77">
        <v>0</v>
      </c>
      <c r="GX4272" s="77">
        <v>0</v>
      </c>
      <c r="GY4272" s="77">
        <v>0</v>
      </c>
      <c r="GZ4272" s="77">
        <v>0</v>
      </c>
    </row>
    <row r="4273" spans="187:208" x14ac:dyDescent="0.25">
      <c r="GE4273" s="77" t="s">
        <v>427</v>
      </c>
      <c r="GF4273" s="77" t="s">
        <v>155</v>
      </c>
      <c r="GG4273" s="77" t="s">
        <v>459</v>
      </c>
      <c r="GH4273" s="77" t="s">
        <v>453</v>
      </c>
      <c r="GI4273" s="77">
        <v>2021</v>
      </c>
      <c r="GJ4273" s="77" t="s">
        <v>303</v>
      </c>
      <c r="GK4273" s="77">
        <v>5338.1784104567596</v>
      </c>
      <c r="GL4273" s="77">
        <v>226.474885</v>
      </c>
      <c r="GM4273" s="77">
        <v>2021</v>
      </c>
      <c r="GN4273" s="77" t="s">
        <v>175</v>
      </c>
      <c r="GO4273" s="77">
        <v>5.3000000000000005E-2</v>
      </c>
      <c r="GP4273" s="77">
        <v>3</v>
      </c>
      <c r="GQ4273" s="77">
        <v>0</v>
      </c>
      <c r="GR4273" s="77" t="s">
        <v>423</v>
      </c>
      <c r="GS4273" s="77">
        <v>5.5966209081309407E-2</v>
      </c>
      <c r="GT4273" s="77">
        <v>298.75760903295492</v>
      </c>
      <c r="GU4273" s="77">
        <v>5.5966209081309407E-2</v>
      </c>
      <c r="GV4273" s="77">
        <v>298.75760903295492</v>
      </c>
      <c r="GW4273" s="77">
        <v>0</v>
      </c>
      <c r="GX4273" s="77">
        <v>0</v>
      </c>
      <c r="GY4273" s="77">
        <v>0</v>
      </c>
      <c r="GZ4273" s="77">
        <v>0</v>
      </c>
    </row>
    <row r="4274" spans="187:208" x14ac:dyDescent="0.25">
      <c r="GE4274" s="77" t="s">
        <v>422</v>
      </c>
      <c r="GF4274" s="77" t="s">
        <v>155</v>
      </c>
      <c r="GG4274" s="77" t="s">
        <v>459</v>
      </c>
      <c r="GH4274" s="77" t="s">
        <v>453</v>
      </c>
      <c r="GI4274" s="77">
        <v>2022</v>
      </c>
      <c r="GJ4274" s="77" t="s">
        <v>305</v>
      </c>
      <c r="GK4274" s="77">
        <v>222.2294216278311</v>
      </c>
      <c r="GL4274" s="77">
        <v>226.474885</v>
      </c>
      <c r="GM4274" s="77">
        <v>2022</v>
      </c>
      <c r="GN4274" s="77" t="s">
        <v>175</v>
      </c>
      <c r="GO4274" s="77">
        <v>0.13250000000000001</v>
      </c>
      <c r="GP4274" s="77">
        <v>3</v>
      </c>
      <c r="GQ4274" s="77">
        <v>0</v>
      </c>
      <c r="GR4274" s="77" t="s">
        <v>423</v>
      </c>
      <c r="GS4274" s="77">
        <v>0.1527377521613833</v>
      </c>
      <c r="GT4274" s="77">
        <v>33.94282232355922</v>
      </c>
      <c r="GU4274" s="77">
        <v>0.1527377521613833</v>
      </c>
      <c r="GV4274" s="77">
        <v>33.94282232355922</v>
      </c>
      <c r="GW4274" s="77">
        <v>0.1527377521613833</v>
      </c>
      <c r="GX4274" s="77">
        <v>33.94282232355922</v>
      </c>
      <c r="GY4274" s="77">
        <v>0</v>
      </c>
      <c r="GZ4274" s="77">
        <v>0</v>
      </c>
    </row>
    <row r="4275" spans="187:208" x14ac:dyDescent="0.25">
      <c r="GE4275" s="77" t="s">
        <v>425</v>
      </c>
      <c r="GF4275" s="77" t="s">
        <v>155</v>
      </c>
      <c r="GG4275" s="77" t="s">
        <v>459</v>
      </c>
      <c r="GH4275" s="77" t="s">
        <v>453</v>
      </c>
      <c r="GI4275" s="77">
        <v>2022</v>
      </c>
      <c r="GJ4275" s="77" t="s">
        <v>301</v>
      </c>
      <c r="GK4275" s="77">
        <v>8585.7228092479672</v>
      </c>
      <c r="GL4275" s="77">
        <v>226.474885</v>
      </c>
      <c r="GM4275" s="77">
        <v>2022</v>
      </c>
      <c r="GN4275" s="77" t="s">
        <v>175</v>
      </c>
      <c r="GO4275" s="77">
        <v>5.3000000000000005E-2</v>
      </c>
      <c r="GP4275" s="77">
        <v>3</v>
      </c>
      <c r="GQ4275" s="77">
        <v>0</v>
      </c>
      <c r="GR4275" s="77" t="s">
        <v>423</v>
      </c>
      <c r="GS4275" s="77">
        <v>5.5966209081309407E-2</v>
      </c>
      <c r="GT4275" s="77">
        <v>480.51035785653892</v>
      </c>
      <c r="GU4275" s="77">
        <v>5.5966209081309407E-2</v>
      </c>
      <c r="GV4275" s="77">
        <v>480.51035785653892</v>
      </c>
      <c r="GW4275" s="77">
        <v>5.5966209081309407E-2</v>
      </c>
      <c r="GX4275" s="77">
        <v>480.51035785653892</v>
      </c>
      <c r="GY4275" s="77">
        <v>0</v>
      </c>
      <c r="GZ4275" s="77">
        <v>0</v>
      </c>
    </row>
    <row r="4276" spans="187:208" x14ac:dyDescent="0.25">
      <c r="GE4276" s="77" t="s">
        <v>427</v>
      </c>
      <c r="GF4276" s="77" t="s">
        <v>155</v>
      </c>
      <c r="GG4276" s="77" t="s">
        <v>459</v>
      </c>
      <c r="GH4276" s="77" t="s">
        <v>453</v>
      </c>
      <c r="GI4276" s="77">
        <v>2022</v>
      </c>
      <c r="GJ4276" s="77" t="s">
        <v>303</v>
      </c>
      <c r="GK4276" s="77">
        <v>5338.1784104567596</v>
      </c>
      <c r="GL4276" s="77">
        <v>226.474885</v>
      </c>
      <c r="GM4276" s="77">
        <v>2022</v>
      </c>
      <c r="GN4276" s="77" t="s">
        <v>175</v>
      </c>
      <c r="GO4276" s="77">
        <v>5.3000000000000005E-2</v>
      </c>
      <c r="GP4276" s="77">
        <v>3</v>
      </c>
      <c r="GQ4276" s="77">
        <v>0</v>
      </c>
      <c r="GR4276" s="77" t="s">
        <v>423</v>
      </c>
      <c r="GS4276" s="77">
        <v>5.5966209081309407E-2</v>
      </c>
      <c r="GT4276" s="77">
        <v>298.75760903295492</v>
      </c>
      <c r="GU4276" s="77">
        <v>5.5966209081309407E-2</v>
      </c>
      <c r="GV4276" s="77">
        <v>298.75760903295492</v>
      </c>
      <c r="GW4276" s="77">
        <v>5.5966209081309407E-2</v>
      </c>
      <c r="GX4276" s="77">
        <v>298.75760903295492</v>
      </c>
      <c r="GY4276" s="77">
        <v>0</v>
      </c>
      <c r="GZ4276" s="77">
        <v>0</v>
      </c>
    </row>
    <row r="4277" spans="187:208" x14ac:dyDescent="0.25">
      <c r="GE4277" s="77" t="s">
        <v>422</v>
      </c>
      <c r="GF4277" s="77" t="s">
        <v>155</v>
      </c>
      <c r="GG4277" s="77" t="s">
        <v>459</v>
      </c>
      <c r="GH4277" s="77" t="s">
        <v>453</v>
      </c>
      <c r="GI4277" s="77">
        <v>2023</v>
      </c>
      <c r="GJ4277" s="77" t="s">
        <v>305</v>
      </c>
      <c r="GK4277" s="77">
        <v>233.23007680793981</v>
      </c>
      <c r="GL4277" s="77">
        <v>226.474885</v>
      </c>
      <c r="GM4277" s="77">
        <v>2023</v>
      </c>
      <c r="GN4277" s="77" t="s">
        <v>175</v>
      </c>
      <c r="GO4277" s="77">
        <v>0.13250000000000001</v>
      </c>
      <c r="GP4277" s="77">
        <v>3</v>
      </c>
      <c r="GQ4277" s="77">
        <v>0</v>
      </c>
      <c r="GR4277" s="77" t="s">
        <v>423</v>
      </c>
      <c r="GS4277" s="77">
        <v>0</v>
      </c>
      <c r="GT4277" s="77">
        <v>0</v>
      </c>
      <c r="GU4277" s="77">
        <v>0.1527377521613833</v>
      </c>
      <c r="GV4277" s="77">
        <v>35.623037668071504</v>
      </c>
      <c r="GW4277" s="77">
        <v>0.1527377521613833</v>
      </c>
      <c r="GX4277" s="77">
        <v>35.623037668071504</v>
      </c>
      <c r="GY4277" s="77">
        <v>0.1527377521613833</v>
      </c>
      <c r="GZ4277" s="77">
        <v>35.623037668071504</v>
      </c>
    </row>
    <row r="4278" spans="187:208" x14ac:dyDescent="0.25">
      <c r="GE4278" s="77" t="s">
        <v>425</v>
      </c>
      <c r="GF4278" s="77" t="s">
        <v>155</v>
      </c>
      <c r="GG4278" s="77" t="s">
        <v>459</v>
      </c>
      <c r="GH4278" s="77" t="s">
        <v>453</v>
      </c>
      <c r="GI4278" s="77">
        <v>2023</v>
      </c>
      <c r="GJ4278" s="77" t="s">
        <v>301</v>
      </c>
      <c r="GK4278" s="77">
        <v>8896.5159934286166</v>
      </c>
      <c r="GL4278" s="77">
        <v>226.474885</v>
      </c>
      <c r="GM4278" s="77">
        <v>2023</v>
      </c>
      <c r="GN4278" s="77" t="s">
        <v>175</v>
      </c>
      <c r="GO4278" s="77">
        <v>5.3000000000000005E-2</v>
      </c>
      <c r="GP4278" s="77">
        <v>3</v>
      </c>
      <c r="GQ4278" s="77">
        <v>0</v>
      </c>
      <c r="GR4278" s="77" t="s">
        <v>423</v>
      </c>
      <c r="GS4278" s="77">
        <v>0</v>
      </c>
      <c r="GT4278" s="77">
        <v>0</v>
      </c>
      <c r="GU4278" s="77">
        <v>5.5966209081309407E-2</v>
      </c>
      <c r="GV4278" s="77">
        <v>497.90427418343904</v>
      </c>
      <c r="GW4278" s="77">
        <v>5.5966209081309407E-2</v>
      </c>
      <c r="GX4278" s="77">
        <v>497.90427418343904</v>
      </c>
      <c r="GY4278" s="77">
        <v>5.5966209081309407E-2</v>
      </c>
      <c r="GZ4278" s="77">
        <v>497.90427418343904</v>
      </c>
    </row>
    <row r="4279" spans="187:208" x14ac:dyDescent="0.25">
      <c r="GE4279" s="77" t="s">
        <v>427</v>
      </c>
      <c r="GF4279" s="77" t="s">
        <v>155</v>
      </c>
      <c r="GG4279" s="77" t="s">
        <v>459</v>
      </c>
      <c r="GH4279" s="77" t="s">
        <v>453</v>
      </c>
      <c r="GI4279" s="77">
        <v>2023</v>
      </c>
      <c r="GJ4279" s="77" t="s">
        <v>303</v>
      </c>
      <c r="GK4279" s="77">
        <v>5534.8914862001066</v>
      </c>
      <c r="GL4279" s="77">
        <v>226.474885</v>
      </c>
      <c r="GM4279" s="77">
        <v>2023</v>
      </c>
      <c r="GN4279" s="77" t="s">
        <v>175</v>
      </c>
      <c r="GO4279" s="77">
        <v>5.3000000000000005E-2</v>
      </c>
      <c r="GP4279" s="77">
        <v>3</v>
      </c>
      <c r="GQ4279" s="77">
        <v>0</v>
      </c>
      <c r="GR4279" s="77" t="s">
        <v>423</v>
      </c>
      <c r="GS4279" s="77">
        <v>0</v>
      </c>
      <c r="GT4279" s="77">
        <v>0</v>
      </c>
      <c r="GU4279" s="77">
        <v>5.5966209081309407E-2</v>
      </c>
      <c r="GV4279" s="77">
        <v>309.76689415903451</v>
      </c>
      <c r="GW4279" s="77">
        <v>5.5966209081309407E-2</v>
      </c>
      <c r="GX4279" s="77">
        <v>309.76689415903451</v>
      </c>
      <c r="GY4279" s="77">
        <v>5.5966209081309407E-2</v>
      </c>
      <c r="GZ4279" s="77">
        <v>309.76689415903451</v>
      </c>
    </row>
    <row r="4280" spans="187:208" x14ac:dyDescent="0.25">
      <c r="GE4280" s="77" t="s">
        <v>422</v>
      </c>
      <c r="GF4280" s="77" t="s">
        <v>155</v>
      </c>
      <c r="GG4280" s="77" t="s">
        <v>459</v>
      </c>
      <c r="GH4280" s="77" t="s">
        <v>453</v>
      </c>
      <c r="GI4280" s="77">
        <v>2024</v>
      </c>
      <c r="GJ4280" s="77" t="s">
        <v>305</v>
      </c>
      <c r="GK4280" s="77">
        <v>233.23007680793981</v>
      </c>
      <c r="GL4280" s="77">
        <v>226.474885</v>
      </c>
      <c r="GM4280" s="77">
        <v>2024</v>
      </c>
      <c r="GN4280" s="77" t="s">
        <v>175</v>
      </c>
      <c r="GO4280" s="77">
        <v>0.13250000000000001</v>
      </c>
      <c r="GP4280" s="77">
        <v>3</v>
      </c>
      <c r="GQ4280" s="77">
        <v>0</v>
      </c>
      <c r="GR4280" s="77" t="s">
        <v>423</v>
      </c>
      <c r="GS4280" s="77">
        <v>0</v>
      </c>
      <c r="GT4280" s="77">
        <v>0</v>
      </c>
      <c r="GU4280" s="77">
        <v>0</v>
      </c>
      <c r="GV4280" s="77">
        <v>0</v>
      </c>
      <c r="GW4280" s="77">
        <v>0.1527377521613833</v>
      </c>
      <c r="GX4280" s="77">
        <v>35.623037668071504</v>
      </c>
      <c r="GY4280" s="77">
        <v>0.1527377521613833</v>
      </c>
      <c r="GZ4280" s="77">
        <v>35.623037668071504</v>
      </c>
    </row>
    <row r="4281" spans="187:208" x14ac:dyDescent="0.25">
      <c r="GE4281" s="77" t="s">
        <v>425</v>
      </c>
      <c r="GF4281" s="77" t="s">
        <v>155</v>
      </c>
      <c r="GG4281" s="77" t="s">
        <v>459</v>
      </c>
      <c r="GH4281" s="77" t="s">
        <v>453</v>
      </c>
      <c r="GI4281" s="77">
        <v>2024</v>
      </c>
      <c r="GJ4281" s="77" t="s">
        <v>301</v>
      </c>
      <c r="GK4281" s="77">
        <v>8896.5159934286166</v>
      </c>
      <c r="GL4281" s="77">
        <v>226.474885</v>
      </c>
      <c r="GM4281" s="77">
        <v>2024</v>
      </c>
      <c r="GN4281" s="77" t="s">
        <v>175</v>
      </c>
      <c r="GO4281" s="77">
        <v>5.3000000000000005E-2</v>
      </c>
      <c r="GP4281" s="77">
        <v>3</v>
      </c>
      <c r="GQ4281" s="77">
        <v>0</v>
      </c>
      <c r="GR4281" s="77" t="s">
        <v>423</v>
      </c>
      <c r="GS4281" s="77">
        <v>0</v>
      </c>
      <c r="GT4281" s="77">
        <v>0</v>
      </c>
      <c r="GU4281" s="77">
        <v>0</v>
      </c>
      <c r="GV4281" s="77">
        <v>0</v>
      </c>
      <c r="GW4281" s="77">
        <v>5.5966209081309407E-2</v>
      </c>
      <c r="GX4281" s="77">
        <v>497.90427418343904</v>
      </c>
      <c r="GY4281" s="77">
        <v>5.5966209081309407E-2</v>
      </c>
      <c r="GZ4281" s="77">
        <v>497.90427418343904</v>
      </c>
    </row>
    <row r="4282" spans="187:208" x14ac:dyDescent="0.25">
      <c r="GE4282" s="77" t="s">
        <v>427</v>
      </c>
      <c r="GF4282" s="77" t="s">
        <v>155</v>
      </c>
      <c r="GG4282" s="77" t="s">
        <v>459</v>
      </c>
      <c r="GH4282" s="77" t="s">
        <v>453</v>
      </c>
      <c r="GI4282" s="77">
        <v>2024</v>
      </c>
      <c r="GJ4282" s="77" t="s">
        <v>303</v>
      </c>
      <c r="GK4282" s="77">
        <v>5534.8914862001066</v>
      </c>
      <c r="GL4282" s="77">
        <v>226.474885</v>
      </c>
      <c r="GM4282" s="77">
        <v>2024</v>
      </c>
      <c r="GN4282" s="77" t="s">
        <v>175</v>
      </c>
      <c r="GO4282" s="77">
        <v>5.3000000000000005E-2</v>
      </c>
      <c r="GP4282" s="77">
        <v>3</v>
      </c>
      <c r="GQ4282" s="77">
        <v>0</v>
      </c>
      <c r="GR4282" s="77" t="s">
        <v>423</v>
      </c>
      <c r="GS4282" s="77">
        <v>0</v>
      </c>
      <c r="GT4282" s="77">
        <v>0</v>
      </c>
      <c r="GU4282" s="77">
        <v>0</v>
      </c>
      <c r="GV4282" s="77">
        <v>0</v>
      </c>
      <c r="GW4282" s="77">
        <v>5.5966209081309407E-2</v>
      </c>
      <c r="GX4282" s="77">
        <v>309.76689415903451</v>
      </c>
      <c r="GY4282" s="77">
        <v>5.5966209081309407E-2</v>
      </c>
      <c r="GZ4282" s="77">
        <v>309.76689415903451</v>
      </c>
    </row>
    <row r="4283" spans="187:208" x14ac:dyDescent="0.25">
      <c r="GE4283" s="77" t="s">
        <v>422</v>
      </c>
      <c r="GF4283" s="77" t="s">
        <v>155</v>
      </c>
      <c r="GG4283" s="77" t="s">
        <v>459</v>
      </c>
      <c r="GH4283" s="77" t="s">
        <v>453</v>
      </c>
      <c r="GI4283" s="77">
        <v>2025</v>
      </c>
      <c r="GJ4283" s="77" t="s">
        <v>305</v>
      </c>
      <c r="GK4283" s="77">
        <v>233.23007680793981</v>
      </c>
      <c r="GL4283" s="77">
        <v>226.474885</v>
      </c>
      <c r="GM4283" s="77">
        <v>2025</v>
      </c>
      <c r="GN4283" s="77" t="s">
        <v>175</v>
      </c>
      <c r="GO4283" s="77">
        <v>0.13250000000000001</v>
      </c>
      <c r="GP4283" s="77">
        <v>3</v>
      </c>
      <c r="GQ4283" s="77">
        <v>0</v>
      </c>
      <c r="GR4283" s="77" t="s">
        <v>423</v>
      </c>
      <c r="GS4283" s="77">
        <v>0</v>
      </c>
      <c r="GT4283" s="77">
        <v>0</v>
      </c>
      <c r="GU4283" s="77">
        <v>0</v>
      </c>
      <c r="GV4283" s="77">
        <v>0</v>
      </c>
      <c r="GW4283" s="77">
        <v>0</v>
      </c>
      <c r="GX4283" s="77">
        <v>0</v>
      </c>
      <c r="GY4283" s="77">
        <v>0.1527377521613833</v>
      </c>
      <c r="GZ4283" s="77">
        <v>35.623037668071504</v>
      </c>
    </row>
    <row r="4284" spans="187:208" x14ac:dyDescent="0.25">
      <c r="GE4284" s="77" t="s">
        <v>425</v>
      </c>
      <c r="GF4284" s="77" t="s">
        <v>155</v>
      </c>
      <c r="GG4284" s="77" t="s">
        <v>459</v>
      </c>
      <c r="GH4284" s="77" t="s">
        <v>453</v>
      </c>
      <c r="GI4284" s="77">
        <v>2025</v>
      </c>
      <c r="GJ4284" s="77" t="s">
        <v>301</v>
      </c>
      <c r="GK4284" s="77">
        <v>8896.5159934286166</v>
      </c>
      <c r="GL4284" s="77">
        <v>226.474885</v>
      </c>
      <c r="GM4284" s="77">
        <v>2025</v>
      </c>
      <c r="GN4284" s="77" t="s">
        <v>175</v>
      </c>
      <c r="GO4284" s="77">
        <v>5.3000000000000005E-2</v>
      </c>
      <c r="GP4284" s="77">
        <v>3</v>
      </c>
      <c r="GQ4284" s="77">
        <v>0</v>
      </c>
      <c r="GR4284" s="77" t="s">
        <v>423</v>
      </c>
      <c r="GS4284" s="77">
        <v>0</v>
      </c>
      <c r="GT4284" s="77">
        <v>0</v>
      </c>
      <c r="GU4284" s="77">
        <v>0</v>
      </c>
      <c r="GV4284" s="77">
        <v>0</v>
      </c>
      <c r="GW4284" s="77">
        <v>0</v>
      </c>
      <c r="GX4284" s="77">
        <v>0</v>
      </c>
      <c r="GY4284" s="77">
        <v>5.5966209081309407E-2</v>
      </c>
      <c r="GZ4284" s="77">
        <v>497.90427418343904</v>
      </c>
    </row>
    <row r="4285" spans="187:208" x14ac:dyDescent="0.25">
      <c r="GE4285" s="77" t="s">
        <v>427</v>
      </c>
      <c r="GF4285" s="77" t="s">
        <v>155</v>
      </c>
      <c r="GG4285" s="77" t="s">
        <v>459</v>
      </c>
      <c r="GH4285" s="77" t="s">
        <v>453</v>
      </c>
      <c r="GI4285" s="77">
        <v>2025</v>
      </c>
      <c r="GJ4285" s="77" t="s">
        <v>303</v>
      </c>
      <c r="GK4285" s="77">
        <v>5534.8914862001066</v>
      </c>
      <c r="GL4285" s="77">
        <v>226.474885</v>
      </c>
      <c r="GM4285" s="77">
        <v>2025</v>
      </c>
      <c r="GN4285" s="77" t="s">
        <v>175</v>
      </c>
      <c r="GO4285" s="77">
        <v>5.3000000000000005E-2</v>
      </c>
      <c r="GP4285" s="77">
        <v>3</v>
      </c>
      <c r="GQ4285" s="77">
        <v>0</v>
      </c>
      <c r="GR4285" s="77" t="s">
        <v>423</v>
      </c>
      <c r="GS4285" s="77">
        <v>0</v>
      </c>
      <c r="GT4285" s="77">
        <v>0</v>
      </c>
      <c r="GU4285" s="77">
        <v>0</v>
      </c>
      <c r="GV4285" s="77">
        <v>0</v>
      </c>
      <c r="GW4285" s="77">
        <v>0</v>
      </c>
      <c r="GX4285" s="77">
        <v>0</v>
      </c>
      <c r="GY4285" s="77">
        <v>5.5966209081309407E-2</v>
      </c>
      <c r="GZ4285" s="77">
        <v>309.76689415903451</v>
      </c>
    </row>
    <row r="4286" spans="187:208" x14ac:dyDescent="0.25">
      <c r="GE4286" s="77" t="s">
        <v>422</v>
      </c>
      <c r="GF4286" s="77" t="s">
        <v>155</v>
      </c>
      <c r="GG4286" s="77" t="s">
        <v>459</v>
      </c>
      <c r="GH4286" s="77" t="s">
        <v>460</v>
      </c>
      <c r="GI4286" s="77">
        <v>2021</v>
      </c>
      <c r="GJ4286" s="77" t="s">
        <v>305</v>
      </c>
      <c r="GK4286" s="77">
        <v>222.22942162783389</v>
      </c>
      <c r="GL4286" s="77">
        <v>226.474885</v>
      </c>
      <c r="GM4286" s="77">
        <v>2021</v>
      </c>
      <c r="GN4286" s="77" t="s">
        <v>175</v>
      </c>
      <c r="GO4286" s="77">
        <v>0.13250000000000001</v>
      </c>
      <c r="GP4286" s="77">
        <v>3</v>
      </c>
      <c r="GQ4286" s="77">
        <v>0</v>
      </c>
      <c r="GR4286" s="77" t="s">
        <v>423</v>
      </c>
      <c r="GS4286" s="77">
        <v>0.1527377521613833</v>
      </c>
      <c r="GT4286" s="77">
        <v>33.942822323559646</v>
      </c>
      <c r="GU4286" s="77">
        <v>0.1527377521613833</v>
      </c>
      <c r="GV4286" s="77">
        <v>33.942822323559646</v>
      </c>
      <c r="GW4286" s="77">
        <v>0</v>
      </c>
      <c r="GX4286" s="77">
        <v>0</v>
      </c>
      <c r="GY4286" s="77">
        <v>0</v>
      </c>
      <c r="GZ4286" s="77">
        <v>0</v>
      </c>
    </row>
    <row r="4287" spans="187:208" x14ac:dyDescent="0.25">
      <c r="GE4287" s="77" t="s">
        <v>425</v>
      </c>
      <c r="GF4287" s="77" t="s">
        <v>155</v>
      </c>
      <c r="GG4287" s="77" t="s">
        <v>459</v>
      </c>
      <c r="GH4287" s="77" t="s">
        <v>460</v>
      </c>
      <c r="GI4287" s="77">
        <v>2021</v>
      </c>
      <c r="GJ4287" s="77" t="s">
        <v>301</v>
      </c>
      <c r="GK4287" s="77">
        <v>8585.7228092480727</v>
      </c>
      <c r="GL4287" s="77">
        <v>226.474885</v>
      </c>
      <c r="GM4287" s="77">
        <v>2021</v>
      </c>
      <c r="GN4287" s="77" t="s">
        <v>175</v>
      </c>
      <c r="GO4287" s="77">
        <v>5.3000000000000005E-2</v>
      </c>
      <c r="GP4287" s="77">
        <v>3</v>
      </c>
      <c r="GQ4287" s="77">
        <v>0</v>
      </c>
      <c r="GR4287" s="77" t="s">
        <v>423</v>
      </c>
      <c r="GS4287" s="77">
        <v>5.5966209081309407E-2</v>
      </c>
      <c r="GT4287" s="77">
        <v>480.51035785654477</v>
      </c>
      <c r="GU4287" s="77">
        <v>5.5966209081309407E-2</v>
      </c>
      <c r="GV4287" s="77">
        <v>480.51035785654477</v>
      </c>
      <c r="GW4287" s="77">
        <v>0</v>
      </c>
      <c r="GX4287" s="77">
        <v>0</v>
      </c>
      <c r="GY4287" s="77">
        <v>0</v>
      </c>
      <c r="GZ4287" s="77">
        <v>0</v>
      </c>
    </row>
    <row r="4288" spans="187:208" x14ac:dyDescent="0.25">
      <c r="GE4288" s="77" t="s">
        <v>422</v>
      </c>
      <c r="GF4288" s="77" t="s">
        <v>155</v>
      </c>
      <c r="GG4288" s="77" t="s">
        <v>459</v>
      </c>
      <c r="GH4288" s="77" t="s">
        <v>460</v>
      </c>
      <c r="GI4288" s="77">
        <v>2022</v>
      </c>
      <c r="GJ4288" s="77" t="s">
        <v>305</v>
      </c>
      <c r="GK4288" s="77">
        <v>222.22942162783389</v>
      </c>
      <c r="GL4288" s="77">
        <v>226.474885</v>
      </c>
      <c r="GM4288" s="77">
        <v>2022</v>
      </c>
      <c r="GN4288" s="77" t="s">
        <v>175</v>
      </c>
      <c r="GO4288" s="77">
        <v>0.13250000000000001</v>
      </c>
      <c r="GP4288" s="77">
        <v>3</v>
      </c>
      <c r="GQ4288" s="77">
        <v>0</v>
      </c>
      <c r="GR4288" s="77" t="s">
        <v>423</v>
      </c>
      <c r="GS4288" s="77">
        <v>0.1527377521613833</v>
      </c>
      <c r="GT4288" s="77">
        <v>33.942822323559646</v>
      </c>
      <c r="GU4288" s="77">
        <v>0.1527377521613833</v>
      </c>
      <c r="GV4288" s="77">
        <v>33.942822323559646</v>
      </c>
      <c r="GW4288" s="77">
        <v>0.1527377521613833</v>
      </c>
      <c r="GX4288" s="77">
        <v>33.942822323559646</v>
      </c>
      <c r="GY4288" s="77">
        <v>0</v>
      </c>
      <c r="GZ4288" s="77">
        <v>0</v>
      </c>
    </row>
    <row r="4289" spans="187:208" x14ac:dyDescent="0.25">
      <c r="GE4289" s="77" t="s">
        <v>425</v>
      </c>
      <c r="GF4289" s="77" t="s">
        <v>155</v>
      </c>
      <c r="GG4289" s="77" t="s">
        <v>459</v>
      </c>
      <c r="GH4289" s="77" t="s">
        <v>460</v>
      </c>
      <c r="GI4289" s="77">
        <v>2022</v>
      </c>
      <c r="GJ4289" s="77" t="s">
        <v>301</v>
      </c>
      <c r="GK4289" s="77">
        <v>8585.7228092480727</v>
      </c>
      <c r="GL4289" s="77">
        <v>226.474885</v>
      </c>
      <c r="GM4289" s="77">
        <v>2022</v>
      </c>
      <c r="GN4289" s="77" t="s">
        <v>175</v>
      </c>
      <c r="GO4289" s="77">
        <v>5.3000000000000005E-2</v>
      </c>
      <c r="GP4289" s="77">
        <v>3</v>
      </c>
      <c r="GQ4289" s="77">
        <v>0</v>
      </c>
      <c r="GR4289" s="77" t="s">
        <v>423</v>
      </c>
      <c r="GS4289" s="77">
        <v>5.5966209081309407E-2</v>
      </c>
      <c r="GT4289" s="77">
        <v>480.51035785654477</v>
      </c>
      <c r="GU4289" s="77">
        <v>5.5966209081309407E-2</v>
      </c>
      <c r="GV4289" s="77">
        <v>480.51035785654477</v>
      </c>
      <c r="GW4289" s="77">
        <v>5.5966209081309407E-2</v>
      </c>
      <c r="GX4289" s="77">
        <v>480.51035785654477</v>
      </c>
      <c r="GY4289" s="77">
        <v>0</v>
      </c>
      <c r="GZ4289" s="77">
        <v>0</v>
      </c>
    </row>
    <row r="4290" spans="187:208" x14ac:dyDescent="0.25">
      <c r="GE4290" s="77" t="s">
        <v>422</v>
      </c>
      <c r="GF4290" s="77" t="s">
        <v>155</v>
      </c>
      <c r="GG4290" s="77" t="s">
        <v>459</v>
      </c>
      <c r="GH4290" s="77" t="s">
        <v>460</v>
      </c>
      <c r="GI4290" s="77">
        <v>2023</v>
      </c>
      <c r="GJ4290" s="77" t="s">
        <v>305</v>
      </c>
      <c r="GK4290" s="77">
        <v>233.23007680794271</v>
      </c>
      <c r="GL4290" s="77">
        <v>226.474885</v>
      </c>
      <c r="GM4290" s="77">
        <v>2023</v>
      </c>
      <c r="GN4290" s="77" t="s">
        <v>175</v>
      </c>
      <c r="GO4290" s="77">
        <v>0.13250000000000001</v>
      </c>
      <c r="GP4290" s="77">
        <v>3</v>
      </c>
      <c r="GQ4290" s="77">
        <v>0</v>
      </c>
      <c r="GR4290" s="77" t="s">
        <v>423</v>
      </c>
      <c r="GS4290" s="77">
        <v>0</v>
      </c>
      <c r="GT4290" s="77">
        <v>0</v>
      </c>
      <c r="GU4290" s="77">
        <v>0.1527377521613833</v>
      </c>
      <c r="GV4290" s="77">
        <v>35.623037668071944</v>
      </c>
      <c r="GW4290" s="77">
        <v>0.1527377521613833</v>
      </c>
      <c r="GX4290" s="77">
        <v>35.623037668071944</v>
      </c>
      <c r="GY4290" s="77">
        <v>0.1527377521613833</v>
      </c>
      <c r="GZ4290" s="77">
        <v>35.623037668071944</v>
      </c>
    </row>
    <row r="4291" spans="187:208" x14ac:dyDescent="0.25">
      <c r="GE4291" s="77" t="s">
        <v>425</v>
      </c>
      <c r="GF4291" s="77" t="s">
        <v>155</v>
      </c>
      <c r="GG4291" s="77" t="s">
        <v>459</v>
      </c>
      <c r="GH4291" s="77" t="s">
        <v>460</v>
      </c>
      <c r="GI4291" s="77">
        <v>2023</v>
      </c>
      <c r="GJ4291" s="77" t="s">
        <v>301</v>
      </c>
      <c r="GK4291" s="77">
        <v>8896.5159934287276</v>
      </c>
      <c r="GL4291" s="77">
        <v>226.474885</v>
      </c>
      <c r="GM4291" s="77">
        <v>2023</v>
      </c>
      <c r="GN4291" s="77" t="s">
        <v>175</v>
      </c>
      <c r="GO4291" s="77">
        <v>5.3000000000000005E-2</v>
      </c>
      <c r="GP4291" s="77">
        <v>3</v>
      </c>
      <c r="GQ4291" s="77">
        <v>0</v>
      </c>
      <c r="GR4291" s="77" t="s">
        <v>423</v>
      </c>
      <c r="GS4291" s="77">
        <v>0</v>
      </c>
      <c r="GT4291" s="77">
        <v>0</v>
      </c>
      <c r="GU4291" s="77">
        <v>5.5966209081309407E-2</v>
      </c>
      <c r="GV4291" s="77">
        <v>497.90427418344524</v>
      </c>
      <c r="GW4291" s="77">
        <v>5.5966209081309407E-2</v>
      </c>
      <c r="GX4291" s="77">
        <v>497.90427418344524</v>
      </c>
      <c r="GY4291" s="77">
        <v>5.5966209081309407E-2</v>
      </c>
      <c r="GZ4291" s="77">
        <v>497.90427418344524</v>
      </c>
    </row>
    <row r="4292" spans="187:208" x14ac:dyDescent="0.25">
      <c r="GE4292" s="77" t="s">
        <v>422</v>
      </c>
      <c r="GF4292" s="77" t="s">
        <v>155</v>
      </c>
      <c r="GG4292" s="77" t="s">
        <v>459</v>
      </c>
      <c r="GH4292" s="77" t="s">
        <v>460</v>
      </c>
      <c r="GI4292" s="77">
        <v>2024</v>
      </c>
      <c r="GJ4292" s="77" t="s">
        <v>305</v>
      </c>
      <c r="GK4292" s="77">
        <v>233.23007680794271</v>
      </c>
      <c r="GL4292" s="77">
        <v>226.474885</v>
      </c>
      <c r="GM4292" s="77">
        <v>2024</v>
      </c>
      <c r="GN4292" s="77" t="s">
        <v>175</v>
      </c>
      <c r="GO4292" s="77">
        <v>0.13250000000000001</v>
      </c>
      <c r="GP4292" s="77">
        <v>3</v>
      </c>
      <c r="GQ4292" s="77">
        <v>0</v>
      </c>
      <c r="GR4292" s="77" t="s">
        <v>423</v>
      </c>
      <c r="GS4292" s="77">
        <v>0</v>
      </c>
      <c r="GT4292" s="77">
        <v>0</v>
      </c>
      <c r="GU4292" s="77">
        <v>0</v>
      </c>
      <c r="GV4292" s="77">
        <v>0</v>
      </c>
      <c r="GW4292" s="77">
        <v>0.1527377521613833</v>
      </c>
      <c r="GX4292" s="77">
        <v>35.623037668071944</v>
      </c>
      <c r="GY4292" s="77">
        <v>0.1527377521613833</v>
      </c>
      <c r="GZ4292" s="77">
        <v>35.623037668071944</v>
      </c>
    </row>
    <row r="4293" spans="187:208" x14ac:dyDescent="0.25">
      <c r="GE4293" s="77" t="s">
        <v>425</v>
      </c>
      <c r="GF4293" s="77" t="s">
        <v>155</v>
      </c>
      <c r="GG4293" s="77" t="s">
        <v>459</v>
      </c>
      <c r="GH4293" s="77" t="s">
        <v>460</v>
      </c>
      <c r="GI4293" s="77">
        <v>2024</v>
      </c>
      <c r="GJ4293" s="77" t="s">
        <v>301</v>
      </c>
      <c r="GK4293" s="77">
        <v>8896.5159934287276</v>
      </c>
      <c r="GL4293" s="77">
        <v>226.474885</v>
      </c>
      <c r="GM4293" s="77">
        <v>2024</v>
      </c>
      <c r="GN4293" s="77" t="s">
        <v>175</v>
      </c>
      <c r="GO4293" s="77">
        <v>5.3000000000000005E-2</v>
      </c>
      <c r="GP4293" s="77">
        <v>3</v>
      </c>
      <c r="GQ4293" s="77">
        <v>0</v>
      </c>
      <c r="GR4293" s="77" t="s">
        <v>423</v>
      </c>
      <c r="GS4293" s="77">
        <v>0</v>
      </c>
      <c r="GT4293" s="77">
        <v>0</v>
      </c>
      <c r="GU4293" s="77">
        <v>0</v>
      </c>
      <c r="GV4293" s="77">
        <v>0</v>
      </c>
      <c r="GW4293" s="77">
        <v>5.5966209081309407E-2</v>
      </c>
      <c r="GX4293" s="77">
        <v>497.90427418344524</v>
      </c>
      <c r="GY4293" s="77">
        <v>5.5966209081309407E-2</v>
      </c>
      <c r="GZ4293" s="77">
        <v>497.90427418344524</v>
      </c>
    </row>
    <row r="4294" spans="187:208" x14ac:dyDescent="0.25">
      <c r="GE4294" s="77" t="s">
        <v>422</v>
      </c>
      <c r="GF4294" s="77" t="s">
        <v>155</v>
      </c>
      <c r="GG4294" s="77" t="s">
        <v>459</v>
      </c>
      <c r="GH4294" s="77" t="s">
        <v>460</v>
      </c>
      <c r="GI4294" s="77">
        <v>2025</v>
      </c>
      <c r="GJ4294" s="77" t="s">
        <v>305</v>
      </c>
      <c r="GK4294" s="77">
        <v>233.23007680794271</v>
      </c>
      <c r="GL4294" s="77">
        <v>226.474885</v>
      </c>
      <c r="GM4294" s="77">
        <v>2025</v>
      </c>
      <c r="GN4294" s="77" t="s">
        <v>175</v>
      </c>
      <c r="GO4294" s="77">
        <v>0.13250000000000001</v>
      </c>
      <c r="GP4294" s="77">
        <v>3</v>
      </c>
      <c r="GQ4294" s="77">
        <v>0</v>
      </c>
      <c r="GR4294" s="77" t="s">
        <v>423</v>
      </c>
      <c r="GS4294" s="77">
        <v>0</v>
      </c>
      <c r="GT4294" s="77">
        <v>0</v>
      </c>
      <c r="GU4294" s="77">
        <v>0</v>
      </c>
      <c r="GV4294" s="77">
        <v>0</v>
      </c>
      <c r="GW4294" s="77">
        <v>0</v>
      </c>
      <c r="GX4294" s="77">
        <v>0</v>
      </c>
      <c r="GY4294" s="77">
        <v>0.1527377521613833</v>
      </c>
      <c r="GZ4294" s="77">
        <v>35.623037668071944</v>
      </c>
    </row>
    <row r="4295" spans="187:208" x14ac:dyDescent="0.25">
      <c r="GE4295" s="77" t="s">
        <v>425</v>
      </c>
      <c r="GF4295" s="77" t="s">
        <v>155</v>
      </c>
      <c r="GG4295" s="77" t="s">
        <v>459</v>
      </c>
      <c r="GH4295" s="77" t="s">
        <v>460</v>
      </c>
      <c r="GI4295" s="77">
        <v>2025</v>
      </c>
      <c r="GJ4295" s="77" t="s">
        <v>301</v>
      </c>
      <c r="GK4295" s="77">
        <v>8896.5159934287276</v>
      </c>
      <c r="GL4295" s="77">
        <v>226.474885</v>
      </c>
      <c r="GM4295" s="77">
        <v>2025</v>
      </c>
      <c r="GN4295" s="77" t="s">
        <v>175</v>
      </c>
      <c r="GO4295" s="77">
        <v>5.3000000000000005E-2</v>
      </c>
      <c r="GP4295" s="77">
        <v>3</v>
      </c>
      <c r="GQ4295" s="77">
        <v>0</v>
      </c>
      <c r="GR4295" s="77" t="s">
        <v>423</v>
      </c>
      <c r="GS4295" s="77">
        <v>0</v>
      </c>
      <c r="GT4295" s="77">
        <v>0</v>
      </c>
      <c r="GU4295" s="77">
        <v>0</v>
      </c>
      <c r="GV4295" s="77">
        <v>0</v>
      </c>
      <c r="GW4295" s="77">
        <v>0</v>
      </c>
      <c r="GX4295" s="77">
        <v>0</v>
      </c>
      <c r="GY4295" s="77">
        <v>5.5966209081309407E-2</v>
      </c>
      <c r="GZ4295" s="77">
        <v>497.90427418344524</v>
      </c>
    </row>
    <row r="4296" spans="187:208" x14ac:dyDescent="0.25">
      <c r="GE4296" s="77" t="s">
        <v>422</v>
      </c>
      <c r="GF4296" s="77" t="s">
        <v>155</v>
      </c>
      <c r="GG4296" s="77" t="s">
        <v>459</v>
      </c>
      <c r="GH4296" s="77" t="s">
        <v>467</v>
      </c>
      <c r="GI4296" s="77">
        <v>2021</v>
      </c>
      <c r="GJ4296" s="77" t="s">
        <v>305</v>
      </c>
      <c r="GK4296" s="77">
        <v>0.69641821681222926</v>
      </c>
      <c r="GL4296" s="77">
        <v>226.474885</v>
      </c>
      <c r="GM4296" s="77">
        <v>2021</v>
      </c>
      <c r="GN4296" s="77" t="s">
        <v>175</v>
      </c>
      <c r="GO4296" s="77">
        <v>0.13250000000000001</v>
      </c>
      <c r="GP4296" s="77">
        <v>3</v>
      </c>
      <c r="GQ4296" s="77">
        <v>0</v>
      </c>
      <c r="GR4296" s="77" t="s">
        <v>423</v>
      </c>
      <c r="GS4296" s="77">
        <v>0.1527377521613833</v>
      </c>
      <c r="GT4296" s="77">
        <v>0.10636935300013878</v>
      </c>
      <c r="GU4296" s="77">
        <v>0.1527377521613833</v>
      </c>
      <c r="GV4296" s="77">
        <v>0.10636935300013878</v>
      </c>
      <c r="GW4296" s="77">
        <v>0</v>
      </c>
      <c r="GX4296" s="77">
        <v>0</v>
      </c>
      <c r="GY4296" s="77">
        <v>0</v>
      </c>
      <c r="GZ4296" s="77">
        <v>0</v>
      </c>
    </row>
    <row r="4297" spans="187:208" x14ac:dyDescent="0.25">
      <c r="GE4297" s="77" t="s">
        <v>425</v>
      </c>
      <c r="GF4297" s="77" t="s">
        <v>155</v>
      </c>
      <c r="GG4297" s="77" t="s">
        <v>459</v>
      </c>
      <c r="GH4297" s="77" t="s">
        <v>467</v>
      </c>
      <c r="GI4297" s="77">
        <v>2021</v>
      </c>
      <c r="GJ4297" s="77" t="s">
        <v>301</v>
      </c>
      <c r="GK4297" s="77">
        <v>2.941964152281018</v>
      </c>
      <c r="GL4297" s="77">
        <v>226.474885</v>
      </c>
      <c r="GM4297" s="77">
        <v>2021</v>
      </c>
      <c r="GN4297" s="77" t="s">
        <v>175</v>
      </c>
      <c r="GO4297" s="77">
        <v>5.3000000000000005E-2</v>
      </c>
      <c r="GP4297" s="77">
        <v>3</v>
      </c>
      <c r="GQ4297" s="77">
        <v>0</v>
      </c>
      <c r="GR4297" s="77" t="s">
        <v>423</v>
      </c>
      <c r="GS4297" s="77">
        <v>5.5966209081309407E-2</v>
      </c>
      <c r="GT4297" s="77">
        <v>0.16465058085627665</v>
      </c>
      <c r="GU4297" s="77">
        <v>5.5966209081309407E-2</v>
      </c>
      <c r="GV4297" s="77">
        <v>0.16465058085627665</v>
      </c>
      <c r="GW4297" s="77">
        <v>0</v>
      </c>
      <c r="GX4297" s="77">
        <v>0</v>
      </c>
      <c r="GY4297" s="77">
        <v>0</v>
      </c>
      <c r="GZ4297" s="77">
        <v>0</v>
      </c>
    </row>
    <row r="4298" spans="187:208" x14ac:dyDescent="0.25">
      <c r="GE4298" s="77" t="s">
        <v>427</v>
      </c>
      <c r="GF4298" s="77" t="s">
        <v>155</v>
      </c>
      <c r="GG4298" s="77" t="s">
        <v>459</v>
      </c>
      <c r="GH4298" s="77" t="s">
        <v>467</v>
      </c>
      <c r="GI4298" s="77">
        <v>2021</v>
      </c>
      <c r="GJ4298" s="77" t="s">
        <v>303</v>
      </c>
      <c r="GK4298" s="77">
        <v>1.602175962208289</v>
      </c>
      <c r="GL4298" s="77">
        <v>226.474885</v>
      </c>
      <c r="GM4298" s="77">
        <v>2021</v>
      </c>
      <c r="GN4298" s="77" t="s">
        <v>175</v>
      </c>
      <c r="GO4298" s="77">
        <v>5.3000000000000005E-2</v>
      </c>
      <c r="GP4298" s="77">
        <v>3</v>
      </c>
      <c r="GQ4298" s="77">
        <v>0</v>
      </c>
      <c r="GR4298" s="77" t="s">
        <v>423</v>
      </c>
      <c r="GS4298" s="77">
        <v>5.5966209081309407E-2</v>
      </c>
      <c r="GT4298" s="77">
        <v>8.9667714885997174E-2</v>
      </c>
      <c r="GU4298" s="77">
        <v>5.5966209081309407E-2</v>
      </c>
      <c r="GV4298" s="77">
        <v>8.9667714885997174E-2</v>
      </c>
      <c r="GW4298" s="77">
        <v>0</v>
      </c>
      <c r="GX4298" s="77">
        <v>0</v>
      </c>
      <c r="GY4298" s="77">
        <v>0</v>
      </c>
      <c r="GZ4298" s="77">
        <v>0</v>
      </c>
    </row>
    <row r="4299" spans="187:208" x14ac:dyDescent="0.25">
      <c r="GE4299" s="77" t="s">
        <v>422</v>
      </c>
      <c r="GF4299" s="77" t="s">
        <v>155</v>
      </c>
      <c r="GG4299" s="77" t="s">
        <v>459</v>
      </c>
      <c r="GH4299" s="77" t="s">
        <v>467</v>
      </c>
      <c r="GI4299" s="77">
        <v>2022</v>
      </c>
      <c r="GJ4299" s="77" t="s">
        <v>305</v>
      </c>
      <c r="GK4299" s="77">
        <v>0.69641821681222926</v>
      </c>
      <c r="GL4299" s="77">
        <v>226.474885</v>
      </c>
      <c r="GM4299" s="77">
        <v>2022</v>
      </c>
      <c r="GN4299" s="77" t="s">
        <v>175</v>
      </c>
      <c r="GO4299" s="77">
        <v>0.13250000000000001</v>
      </c>
      <c r="GP4299" s="77">
        <v>3</v>
      </c>
      <c r="GQ4299" s="77">
        <v>0</v>
      </c>
      <c r="GR4299" s="77" t="s">
        <v>423</v>
      </c>
      <c r="GS4299" s="77">
        <v>0.1527377521613833</v>
      </c>
      <c r="GT4299" s="77">
        <v>0.10636935300013878</v>
      </c>
      <c r="GU4299" s="77">
        <v>0.1527377521613833</v>
      </c>
      <c r="GV4299" s="77">
        <v>0.10636935300013878</v>
      </c>
      <c r="GW4299" s="77">
        <v>0.1527377521613833</v>
      </c>
      <c r="GX4299" s="77">
        <v>0.10636935300013878</v>
      </c>
      <c r="GY4299" s="77">
        <v>0</v>
      </c>
      <c r="GZ4299" s="77">
        <v>0</v>
      </c>
    </row>
    <row r="4300" spans="187:208" x14ac:dyDescent="0.25">
      <c r="GE4300" s="77" t="s">
        <v>425</v>
      </c>
      <c r="GF4300" s="77" t="s">
        <v>155</v>
      </c>
      <c r="GG4300" s="77" t="s">
        <v>459</v>
      </c>
      <c r="GH4300" s="77" t="s">
        <v>467</v>
      </c>
      <c r="GI4300" s="77">
        <v>2022</v>
      </c>
      <c r="GJ4300" s="77" t="s">
        <v>301</v>
      </c>
      <c r="GK4300" s="77">
        <v>2.941964152281018</v>
      </c>
      <c r="GL4300" s="77">
        <v>226.474885</v>
      </c>
      <c r="GM4300" s="77">
        <v>2022</v>
      </c>
      <c r="GN4300" s="77" t="s">
        <v>175</v>
      </c>
      <c r="GO4300" s="77">
        <v>5.3000000000000005E-2</v>
      </c>
      <c r="GP4300" s="77">
        <v>3</v>
      </c>
      <c r="GQ4300" s="77">
        <v>0</v>
      </c>
      <c r="GR4300" s="77" t="s">
        <v>423</v>
      </c>
      <c r="GS4300" s="77">
        <v>5.5966209081309407E-2</v>
      </c>
      <c r="GT4300" s="77">
        <v>0.16465058085627665</v>
      </c>
      <c r="GU4300" s="77">
        <v>5.5966209081309407E-2</v>
      </c>
      <c r="GV4300" s="77">
        <v>0.16465058085627665</v>
      </c>
      <c r="GW4300" s="77">
        <v>5.5966209081309407E-2</v>
      </c>
      <c r="GX4300" s="77">
        <v>0.16465058085627665</v>
      </c>
      <c r="GY4300" s="77">
        <v>0</v>
      </c>
      <c r="GZ4300" s="77">
        <v>0</v>
      </c>
    </row>
    <row r="4301" spans="187:208" x14ac:dyDescent="0.25">
      <c r="GE4301" s="77" t="s">
        <v>427</v>
      </c>
      <c r="GF4301" s="77" t="s">
        <v>155</v>
      </c>
      <c r="GG4301" s="77" t="s">
        <v>459</v>
      </c>
      <c r="GH4301" s="77" t="s">
        <v>467</v>
      </c>
      <c r="GI4301" s="77">
        <v>2022</v>
      </c>
      <c r="GJ4301" s="77" t="s">
        <v>303</v>
      </c>
      <c r="GK4301" s="77">
        <v>1.602175962208289</v>
      </c>
      <c r="GL4301" s="77">
        <v>226.474885</v>
      </c>
      <c r="GM4301" s="77">
        <v>2022</v>
      </c>
      <c r="GN4301" s="77" t="s">
        <v>175</v>
      </c>
      <c r="GO4301" s="77">
        <v>5.3000000000000005E-2</v>
      </c>
      <c r="GP4301" s="77">
        <v>3</v>
      </c>
      <c r="GQ4301" s="77">
        <v>0</v>
      </c>
      <c r="GR4301" s="77" t="s">
        <v>423</v>
      </c>
      <c r="GS4301" s="77">
        <v>5.5966209081309407E-2</v>
      </c>
      <c r="GT4301" s="77">
        <v>8.9667714885997174E-2</v>
      </c>
      <c r="GU4301" s="77">
        <v>5.5966209081309407E-2</v>
      </c>
      <c r="GV4301" s="77">
        <v>8.9667714885997174E-2</v>
      </c>
      <c r="GW4301" s="77">
        <v>5.5966209081309407E-2</v>
      </c>
      <c r="GX4301" s="77">
        <v>8.9667714885997174E-2</v>
      </c>
      <c r="GY4301" s="77">
        <v>0</v>
      </c>
      <c r="GZ4301" s="77">
        <v>0</v>
      </c>
    </row>
    <row r="4302" spans="187:208" x14ac:dyDescent="0.25">
      <c r="GE4302" s="77" t="s">
        <v>422</v>
      </c>
      <c r="GF4302" s="77" t="s">
        <v>155</v>
      </c>
      <c r="GG4302" s="77" t="s">
        <v>459</v>
      </c>
      <c r="GH4302" s="77" t="s">
        <v>467</v>
      </c>
      <c r="GI4302" s="77">
        <v>2023</v>
      </c>
      <c r="GJ4302" s="77" t="s">
        <v>305</v>
      </c>
      <c r="GK4302" s="77">
        <v>0.71896016785821304</v>
      </c>
      <c r="GL4302" s="77">
        <v>226.474885</v>
      </c>
      <c r="GM4302" s="77">
        <v>2023</v>
      </c>
      <c r="GN4302" s="77" t="s">
        <v>175</v>
      </c>
      <c r="GO4302" s="77">
        <v>0.13250000000000001</v>
      </c>
      <c r="GP4302" s="77">
        <v>3</v>
      </c>
      <c r="GQ4302" s="77">
        <v>0</v>
      </c>
      <c r="GR4302" s="77" t="s">
        <v>423</v>
      </c>
      <c r="GS4302" s="77">
        <v>0</v>
      </c>
      <c r="GT4302" s="77">
        <v>0</v>
      </c>
      <c r="GU4302" s="77">
        <v>0.1527377521613833</v>
      </c>
      <c r="GV4302" s="77">
        <v>0.10981235993223427</v>
      </c>
      <c r="GW4302" s="77">
        <v>0.1527377521613833</v>
      </c>
      <c r="GX4302" s="77">
        <v>0.10981235993223427</v>
      </c>
      <c r="GY4302" s="77">
        <v>0.1527377521613833</v>
      </c>
      <c r="GZ4302" s="77">
        <v>0.10981235993223427</v>
      </c>
    </row>
    <row r="4303" spans="187:208" x14ac:dyDescent="0.25">
      <c r="GE4303" s="77" t="s">
        <v>425</v>
      </c>
      <c r="GF4303" s="77" t="s">
        <v>155</v>
      </c>
      <c r="GG4303" s="77" t="s">
        <v>459</v>
      </c>
      <c r="GH4303" s="77" t="s">
        <v>467</v>
      </c>
      <c r="GI4303" s="77">
        <v>2023</v>
      </c>
      <c r="GJ4303" s="77" t="s">
        <v>301</v>
      </c>
      <c r="GK4303" s="77">
        <v>3.0714971986151061</v>
      </c>
      <c r="GL4303" s="77">
        <v>226.474885</v>
      </c>
      <c r="GM4303" s="77">
        <v>2023</v>
      </c>
      <c r="GN4303" s="77" t="s">
        <v>175</v>
      </c>
      <c r="GO4303" s="77">
        <v>5.3000000000000005E-2</v>
      </c>
      <c r="GP4303" s="77">
        <v>3</v>
      </c>
      <c r="GQ4303" s="77">
        <v>0</v>
      </c>
      <c r="GR4303" s="77" t="s">
        <v>423</v>
      </c>
      <c r="GS4303" s="77">
        <v>0</v>
      </c>
      <c r="GT4303" s="77">
        <v>0</v>
      </c>
      <c r="GU4303" s="77">
        <v>5.5966209081309407E-2</v>
      </c>
      <c r="GV4303" s="77">
        <v>0.17190005441034914</v>
      </c>
      <c r="GW4303" s="77">
        <v>5.5966209081309407E-2</v>
      </c>
      <c r="GX4303" s="77">
        <v>0.17190005441034914</v>
      </c>
      <c r="GY4303" s="77">
        <v>5.5966209081309407E-2</v>
      </c>
      <c r="GZ4303" s="77">
        <v>0.17190005441034914</v>
      </c>
    </row>
    <row r="4304" spans="187:208" x14ac:dyDescent="0.25">
      <c r="GE4304" s="77" t="s">
        <v>427</v>
      </c>
      <c r="GF4304" s="77" t="s">
        <v>155</v>
      </c>
      <c r="GG4304" s="77" t="s">
        <v>459</v>
      </c>
      <c r="GH4304" s="77" t="s">
        <v>467</v>
      </c>
      <c r="GI4304" s="77">
        <v>2023</v>
      </c>
      <c r="GJ4304" s="77" t="s">
        <v>303</v>
      </c>
      <c r="GK4304" s="77">
        <v>1.6845772405344499</v>
      </c>
      <c r="GL4304" s="77">
        <v>226.474885</v>
      </c>
      <c r="GM4304" s="77">
        <v>2023</v>
      </c>
      <c r="GN4304" s="77" t="s">
        <v>175</v>
      </c>
      <c r="GO4304" s="77">
        <v>5.3000000000000005E-2</v>
      </c>
      <c r="GP4304" s="77">
        <v>3</v>
      </c>
      <c r="GQ4304" s="77">
        <v>0</v>
      </c>
      <c r="GR4304" s="77" t="s">
        <v>423</v>
      </c>
      <c r="GS4304" s="77">
        <v>0</v>
      </c>
      <c r="GT4304" s="77">
        <v>0</v>
      </c>
      <c r="GU4304" s="77">
        <v>5.5966209081309407E-2</v>
      </c>
      <c r="GV4304" s="77">
        <v>9.4279402057366277E-2</v>
      </c>
      <c r="GW4304" s="77">
        <v>5.5966209081309407E-2</v>
      </c>
      <c r="GX4304" s="77">
        <v>9.4279402057366277E-2</v>
      </c>
      <c r="GY4304" s="77">
        <v>5.5966209081309407E-2</v>
      </c>
      <c r="GZ4304" s="77">
        <v>9.4279402057366277E-2</v>
      </c>
    </row>
    <row r="4305" spans="187:208" x14ac:dyDescent="0.25">
      <c r="GE4305" s="77" t="s">
        <v>422</v>
      </c>
      <c r="GF4305" s="77" t="s">
        <v>155</v>
      </c>
      <c r="GG4305" s="77" t="s">
        <v>459</v>
      </c>
      <c r="GH4305" s="77" t="s">
        <v>467</v>
      </c>
      <c r="GI4305" s="77">
        <v>2024</v>
      </c>
      <c r="GJ4305" s="77" t="s">
        <v>305</v>
      </c>
      <c r="GK4305" s="77">
        <v>0.71896016785821304</v>
      </c>
      <c r="GL4305" s="77">
        <v>226.474885</v>
      </c>
      <c r="GM4305" s="77">
        <v>2024</v>
      </c>
      <c r="GN4305" s="77" t="s">
        <v>175</v>
      </c>
      <c r="GO4305" s="77">
        <v>0.13250000000000001</v>
      </c>
      <c r="GP4305" s="77">
        <v>3</v>
      </c>
      <c r="GQ4305" s="77">
        <v>0</v>
      </c>
      <c r="GR4305" s="77" t="s">
        <v>423</v>
      </c>
      <c r="GS4305" s="77">
        <v>0</v>
      </c>
      <c r="GT4305" s="77">
        <v>0</v>
      </c>
      <c r="GU4305" s="77">
        <v>0</v>
      </c>
      <c r="GV4305" s="77">
        <v>0</v>
      </c>
      <c r="GW4305" s="77">
        <v>0.1527377521613833</v>
      </c>
      <c r="GX4305" s="77">
        <v>0.10981235993223427</v>
      </c>
      <c r="GY4305" s="77">
        <v>0.1527377521613833</v>
      </c>
      <c r="GZ4305" s="77">
        <v>0.10981235993223427</v>
      </c>
    </row>
    <row r="4306" spans="187:208" x14ac:dyDescent="0.25">
      <c r="GE4306" s="77" t="s">
        <v>425</v>
      </c>
      <c r="GF4306" s="77" t="s">
        <v>155</v>
      </c>
      <c r="GG4306" s="77" t="s">
        <v>459</v>
      </c>
      <c r="GH4306" s="77" t="s">
        <v>467</v>
      </c>
      <c r="GI4306" s="77">
        <v>2024</v>
      </c>
      <c r="GJ4306" s="77" t="s">
        <v>301</v>
      </c>
      <c r="GK4306" s="77">
        <v>3.0714971986151061</v>
      </c>
      <c r="GL4306" s="77">
        <v>226.474885</v>
      </c>
      <c r="GM4306" s="77">
        <v>2024</v>
      </c>
      <c r="GN4306" s="77" t="s">
        <v>175</v>
      </c>
      <c r="GO4306" s="77">
        <v>5.3000000000000005E-2</v>
      </c>
      <c r="GP4306" s="77">
        <v>3</v>
      </c>
      <c r="GQ4306" s="77">
        <v>0</v>
      </c>
      <c r="GR4306" s="77" t="s">
        <v>423</v>
      </c>
      <c r="GS4306" s="77">
        <v>0</v>
      </c>
      <c r="GT4306" s="77">
        <v>0</v>
      </c>
      <c r="GU4306" s="77">
        <v>0</v>
      </c>
      <c r="GV4306" s="77">
        <v>0</v>
      </c>
      <c r="GW4306" s="77">
        <v>5.5966209081309407E-2</v>
      </c>
      <c r="GX4306" s="77">
        <v>0.17190005441034914</v>
      </c>
      <c r="GY4306" s="77">
        <v>5.5966209081309407E-2</v>
      </c>
      <c r="GZ4306" s="77">
        <v>0.17190005441034914</v>
      </c>
    </row>
    <row r="4307" spans="187:208" x14ac:dyDescent="0.25">
      <c r="GE4307" s="77" t="s">
        <v>427</v>
      </c>
      <c r="GF4307" s="77" t="s">
        <v>155</v>
      </c>
      <c r="GG4307" s="77" t="s">
        <v>459</v>
      </c>
      <c r="GH4307" s="77" t="s">
        <v>467</v>
      </c>
      <c r="GI4307" s="77">
        <v>2024</v>
      </c>
      <c r="GJ4307" s="77" t="s">
        <v>303</v>
      </c>
      <c r="GK4307" s="77">
        <v>1.6845772405344499</v>
      </c>
      <c r="GL4307" s="77">
        <v>226.474885</v>
      </c>
      <c r="GM4307" s="77">
        <v>2024</v>
      </c>
      <c r="GN4307" s="77" t="s">
        <v>175</v>
      </c>
      <c r="GO4307" s="77">
        <v>5.3000000000000005E-2</v>
      </c>
      <c r="GP4307" s="77">
        <v>3</v>
      </c>
      <c r="GQ4307" s="77">
        <v>0</v>
      </c>
      <c r="GR4307" s="77" t="s">
        <v>423</v>
      </c>
      <c r="GS4307" s="77">
        <v>0</v>
      </c>
      <c r="GT4307" s="77">
        <v>0</v>
      </c>
      <c r="GU4307" s="77">
        <v>0</v>
      </c>
      <c r="GV4307" s="77">
        <v>0</v>
      </c>
      <c r="GW4307" s="77">
        <v>5.5966209081309407E-2</v>
      </c>
      <c r="GX4307" s="77">
        <v>9.4279402057366277E-2</v>
      </c>
      <c r="GY4307" s="77">
        <v>5.5966209081309407E-2</v>
      </c>
      <c r="GZ4307" s="77">
        <v>9.4279402057366277E-2</v>
      </c>
    </row>
    <row r="4308" spans="187:208" x14ac:dyDescent="0.25">
      <c r="GE4308" s="77" t="s">
        <v>422</v>
      </c>
      <c r="GF4308" s="77" t="s">
        <v>155</v>
      </c>
      <c r="GG4308" s="77" t="s">
        <v>459</v>
      </c>
      <c r="GH4308" s="77" t="s">
        <v>467</v>
      </c>
      <c r="GI4308" s="77">
        <v>2025</v>
      </c>
      <c r="GJ4308" s="77" t="s">
        <v>305</v>
      </c>
      <c r="GK4308" s="77">
        <v>0.71896016785821304</v>
      </c>
      <c r="GL4308" s="77">
        <v>226.474885</v>
      </c>
      <c r="GM4308" s="77">
        <v>2025</v>
      </c>
      <c r="GN4308" s="77" t="s">
        <v>175</v>
      </c>
      <c r="GO4308" s="77">
        <v>0.13250000000000001</v>
      </c>
      <c r="GP4308" s="77">
        <v>3</v>
      </c>
      <c r="GQ4308" s="77">
        <v>0</v>
      </c>
      <c r="GR4308" s="77" t="s">
        <v>423</v>
      </c>
      <c r="GS4308" s="77">
        <v>0</v>
      </c>
      <c r="GT4308" s="77">
        <v>0</v>
      </c>
      <c r="GU4308" s="77">
        <v>0</v>
      </c>
      <c r="GV4308" s="77">
        <v>0</v>
      </c>
      <c r="GW4308" s="77">
        <v>0</v>
      </c>
      <c r="GX4308" s="77">
        <v>0</v>
      </c>
      <c r="GY4308" s="77">
        <v>0.1527377521613833</v>
      </c>
      <c r="GZ4308" s="77">
        <v>0.10981235993223427</v>
      </c>
    </row>
    <row r="4309" spans="187:208" x14ac:dyDescent="0.25">
      <c r="GE4309" s="77" t="s">
        <v>425</v>
      </c>
      <c r="GF4309" s="77" t="s">
        <v>155</v>
      </c>
      <c r="GG4309" s="77" t="s">
        <v>459</v>
      </c>
      <c r="GH4309" s="77" t="s">
        <v>467</v>
      </c>
      <c r="GI4309" s="77">
        <v>2025</v>
      </c>
      <c r="GJ4309" s="77" t="s">
        <v>301</v>
      </c>
      <c r="GK4309" s="77">
        <v>3.0714971986151061</v>
      </c>
      <c r="GL4309" s="77">
        <v>226.474885</v>
      </c>
      <c r="GM4309" s="77">
        <v>2025</v>
      </c>
      <c r="GN4309" s="77" t="s">
        <v>175</v>
      </c>
      <c r="GO4309" s="77">
        <v>5.3000000000000005E-2</v>
      </c>
      <c r="GP4309" s="77">
        <v>3</v>
      </c>
      <c r="GQ4309" s="77">
        <v>0</v>
      </c>
      <c r="GR4309" s="77" t="s">
        <v>423</v>
      </c>
      <c r="GS4309" s="77">
        <v>0</v>
      </c>
      <c r="GT4309" s="77">
        <v>0</v>
      </c>
      <c r="GU4309" s="77">
        <v>0</v>
      </c>
      <c r="GV4309" s="77">
        <v>0</v>
      </c>
      <c r="GW4309" s="77">
        <v>0</v>
      </c>
      <c r="GX4309" s="77">
        <v>0</v>
      </c>
      <c r="GY4309" s="77">
        <v>5.5966209081309407E-2</v>
      </c>
      <c r="GZ4309" s="77">
        <v>0.17190005441034914</v>
      </c>
    </row>
    <row r="4310" spans="187:208" x14ac:dyDescent="0.25">
      <c r="GE4310" s="77" t="s">
        <v>427</v>
      </c>
      <c r="GF4310" s="77" t="s">
        <v>155</v>
      </c>
      <c r="GG4310" s="77" t="s">
        <v>459</v>
      </c>
      <c r="GH4310" s="77" t="s">
        <v>467</v>
      </c>
      <c r="GI4310" s="77">
        <v>2025</v>
      </c>
      <c r="GJ4310" s="77" t="s">
        <v>303</v>
      </c>
      <c r="GK4310" s="77">
        <v>1.6845772405344499</v>
      </c>
      <c r="GL4310" s="77">
        <v>226.474885</v>
      </c>
      <c r="GM4310" s="77">
        <v>2025</v>
      </c>
      <c r="GN4310" s="77" t="s">
        <v>175</v>
      </c>
      <c r="GO4310" s="77">
        <v>5.3000000000000005E-2</v>
      </c>
      <c r="GP4310" s="77">
        <v>3</v>
      </c>
      <c r="GQ4310" s="77">
        <v>0</v>
      </c>
      <c r="GR4310" s="77" t="s">
        <v>423</v>
      </c>
      <c r="GS4310" s="77">
        <v>0</v>
      </c>
      <c r="GT4310" s="77">
        <v>0</v>
      </c>
      <c r="GU4310" s="77">
        <v>0</v>
      </c>
      <c r="GV4310" s="77">
        <v>0</v>
      </c>
      <c r="GW4310" s="77">
        <v>0</v>
      </c>
      <c r="GX4310" s="77">
        <v>0</v>
      </c>
      <c r="GY4310" s="77">
        <v>5.5966209081309407E-2</v>
      </c>
      <c r="GZ4310" s="77">
        <v>9.4279402057366277E-2</v>
      </c>
    </row>
    <row r="4311" spans="187:208" x14ac:dyDescent="0.25">
      <c r="GE4311" s="77" t="s">
        <v>422</v>
      </c>
      <c r="GF4311" s="77" t="s">
        <v>155</v>
      </c>
      <c r="GG4311" s="77" t="s">
        <v>459</v>
      </c>
      <c r="GH4311" s="77" t="s">
        <v>474</v>
      </c>
      <c r="GI4311" s="77">
        <v>2021</v>
      </c>
      <c r="GJ4311" s="77" t="s">
        <v>305</v>
      </c>
      <c r="GK4311" s="77">
        <v>3.6425060683954347E-2</v>
      </c>
      <c r="GL4311" s="77">
        <v>226.474885</v>
      </c>
      <c r="GM4311" s="77">
        <v>2021</v>
      </c>
      <c r="GN4311" s="77" t="s">
        <v>175</v>
      </c>
      <c r="GO4311" s="77">
        <v>0.13250000000000001</v>
      </c>
      <c r="GP4311" s="77">
        <v>3</v>
      </c>
      <c r="GQ4311" s="77">
        <v>0</v>
      </c>
      <c r="GR4311" s="77" t="s">
        <v>423</v>
      </c>
      <c r="GS4311" s="77">
        <v>0.1527377521613833</v>
      </c>
      <c r="GT4311" s="77">
        <v>5.5634818912091658E-3</v>
      </c>
      <c r="GU4311" s="77">
        <v>0.1527377521613833</v>
      </c>
      <c r="GV4311" s="77">
        <v>5.5634818912091658E-3</v>
      </c>
      <c r="GW4311" s="77">
        <v>0</v>
      </c>
      <c r="GX4311" s="77">
        <v>0</v>
      </c>
      <c r="GY4311" s="77">
        <v>0</v>
      </c>
      <c r="GZ4311" s="77">
        <v>0</v>
      </c>
    </row>
    <row r="4312" spans="187:208" x14ac:dyDescent="0.25">
      <c r="GE4312" s="77" t="s">
        <v>425</v>
      </c>
      <c r="GF4312" s="77" t="s">
        <v>155</v>
      </c>
      <c r="GG4312" s="77" t="s">
        <v>459</v>
      </c>
      <c r="GH4312" s="77" t="s">
        <v>474</v>
      </c>
      <c r="GI4312" s="77">
        <v>2021</v>
      </c>
      <c r="GJ4312" s="77" t="s">
        <v>301</v>
      </c>
      <c r="GK4312" s="77">
        <v>1.580872452543125E-3</v>
      </c>
      <c r="GL4312" s="77">
        <v>226.474885</v>
      </c>
      <c r="GM4312" s="77">
        <v>2021</v>
      </c>
      <c r="GN4312" s="77" t="s">
        <v>175</v>
      </c>
      <c r="GO4312" s="77">
        <v>5.3000000000000005E-2</v>
      </c>
      <c r="GP4312" s="77">
        <v>3</v>
      </c>
      <c r="GQ4312" s="77">
        <v>0</v>
      </c>
      <c r="GR4312" s="77" t="s">
        <v>423</v>
      </c>
      <c r="GS4312" s="77">
        <v>5.5966209081309407E-2</v>
      </c>
      <c r="GT4312" s="77">
        <v>8.8475438209910913E-5</v>
      </c>
      <c r="GU4312" s="77">
        <v>5.5966209081309407E-2</v>
      </c>
      <c r="GV4312" s="77">
        <v>8.8475438209910913E-5</v>
      </c>
      <c r="GW4312" s="77">
        <v>0</v>
      </c>
      <c r="GX4312" s="77">
        <v>0</v>
      </c>
      <c r="GY4312" s="77">
        <v>0</v>
      </c>
      <c r="GZ4312" s="77">
        <v>0</v>
      </c>
    </row>
    <row r="4313" spans="187:208" x14ac:dyDescent="0.25">
      <c r="GE4313" s="77" t="s">
        <v>427</v>
      </c>
      <c r="GF4313" s="77" t="s">
        <v>155</v>
      </c>
      <c r="GG4313" s="77" t="s">
        <v>459</v>
      </c>
      <c r="GH4313" s="77" t="s">
        <v>474</v>
      </c>
      <c r="GI4313" s="77">
        <v>2021</v>
      </c>
      <c r="GJ4313" s="77" t="s">
        <v>303</v>
      </c>
      <c r="GK4313" s="77">
        <v>3.9894642198450583E-2</v>
      </c>
      <c r="GL4313" s="77">
        <v>226.474885</v>
      </c>
      <c r="GM4313" s="77">
        <v>2021</v>
      </c>
      <c r="GN4313" s="77" t="s">
        <v>175</v>
      </c>
      <c r="GO4313" s="77">
        <v>5.3000000000000005E-2</v>
      </c>
      <c r="GP4313" s="77">
        <v>3</v>
      </c>
      <c r="GQ4313" s="77">
        <v>0</v>
      </c>
      <c r="GR4313" s="77" t="s">
        <v>423</v>
      </c>
      <c r="GS4313" s="77">
        <v>5.5966209081309407E-2</v>
      </c>
      <c r="GT4313" s="77">
        <v>2.2327518865025145E-3</v>
      </c>
      <c r="GU4313" s="77">
        <v>5.5966209081309407E-2</v>
      </c>
      <c r="GV4313" s="77">
        <v>2.2327518865025145E-3</v>
      </c>
      <c r="GW4313" s="77">
        <v>0</v>
      </c>
      <c r="GX4313" s="77">
        <v>0</v>
      </c>
      <c r="GY4313" s="77">
        <v>0</v>
      </c>
      <c r="GZ4313" s="77">
        <v>0</v>
      </c>
    </row>
    <row r="4314" spans="187:208" x14ac:dyDescent="0.25">
      <c r="GE4314" s="77" t="s">
        <v>422</v>
      </c>
      <c r="GF4314" s="77" t="s">
        <v>155</v>
      </c>
      <c r="GG4314" s="77" t="s">
        <v>459</v>
      </c>
      <c r="GH4314" s="77" t="s">
        <v>474</v>
      </c>
      <c r="GI4314" s="77">
        <v>2022</v>
      </c>
      <c r="GJ4314" s="77" t="s">
        <v>305</v>
      </c>
      <c r="GK4314" s="77">
        <v>3.6425060683954347E-2</v>
      </c>
      <c r="GL4314" s="77">
        <v>226.474885</v>
      </c>
      <c r="GM4314" s="77">
        <v>2022</v>
      </c>
      <c r="GN4314" s="77" t="s">
        <v>175</v>
      </c>
      <c r="GO4314" s="77">
        <v>0.13250000000000001</v>
      </c>
      <c r="GP4314" s="77">
        <v>3</v>
      </c>
      <c r="GQ4314" s="77">
        <v>0</v>
      </c>
      <c r="GR4314" s="77" t="s">
        <v>423</v>
      </c>
      <c r="GS4314" s="77">
        <v>0.1527377521613833</v>
      </c>
      <c r="GT4314" s="77">
        <v>5.5634818912091658E-3</v>
      </c>
      <c r="GU4314" s="77">
        <v>0.1527377521613833</v>
      </c>
      <c r="GV4314" s="77">
        <v>5.5634818912091658E-3</v>
      </c>
      <c r="GW4314" s="77">
        <v>0.1527377521613833</v>
      </c>
      <c r="GX4314" s="77">
        <v>5.5634818912091658E-3</v>
      </c>
      <c r="GY4314" s="77">
        <v>0</v>
      </c>
      <c r="GZ4314" s="77">
        <v>0</v>
      </c>
    </row>
    <row r="4315" spans="187:208" x14ac:dyDescent="0.25">
      <c r="GE4315" s="77" t="s">
        <v>425</v>
      </c>
      <c r="GF4315" s="77" t="s">
        <v>155</v>
      </c>
      <c r="GG4315" s="77" t="s">
        <v>459</v>
      </c>
      <c r="GH4315" s="77" t="s">
        <v>474</v>
      </c>
      <c r="GI4315" s="77">
        <v>2022</v>
      </c>
      <c r="GJ4315" s="77" t="s">
        <v>301</v>
      </c>
      <c r="GK4315" s="77">
        <v>1.580872452543125E-3</v>
      </c>
      <c r="GL4315" s="77">
        <v>226.474885</v>
      </c>
      <c r="GM4315" s="77">
        <v>2022</v>
      </c>
      <c r="GN4315" s="77" t="s">
        <v>175</v>
      </c>
      <c r="GO4315" s="77">
        <v>5.3000000000000005E-2</v>
      </c>
      <c r="GP4315" s="77">
        <v>3</v>
      </c>
      <c r="GQ4315" s="77">
        <v>0</v>
      </c>
      <c r="GR4315" s="77" t="s">
        <v>423</v>
      </c>
      <c r="GS4315" s="77">
        <v>5.5966209081309407E-2</v>
      </c>
      <c r="GT4315" s="77">
        <v>8.8475438209910913E-5</v>
      </c>
      <c r="GU4315" s="77">
        <v>5.5966209081309407E-2</v>
      </c>
      <c r="GV4315" s="77">
        <v>8.8475438209910913E-5</v>
      </c>
      <c r="GW4315" s="77">
        <v>5.5966209081309407E-2</v>
      </c>
      <c r="GX4315" s="77">
        <v>8.8475438209910913E-5</v>
      </c>
      <c r="GY4315" s="77">
        <v>0</v>
      </c>
      <c r="GZ4315" s="77">
        <v>0</v>
      </c>
    </row>
    <row r="4316" spans="187:208" x14ac:dyDescent="0.25">
      <c r="GE4316" s="77" t="s">
        <v>427</v>
      </c>
      <c r="GF4316" s="77" t="s">
        <v>155</v>
      </c>
      <c r="GG4316" s="77" t="s">
        <v>459</v>
      </c>
      <c r="GH4316" s="77" t="s">
        <v>474</v>
      </c>
      <c r="GI4316" s="77">
        <v>2022</v>
      </c>
      <c r="GJ4316" s="77" t="s">
        <v>303</v>
      </c>
      <c r="GK4316" s="77">
        <v>3.9894642198450583E-2</v>
      </c>
      <c r="GL4316" s="77">
        <v>226.474885</v>
      </c>
      <c r="GM4316" s="77">
        <v>2022</v>
      </c>
      <c r="GN4316" s="77" t="s">
        <v>175</v>
      </c>
      <c r="GO4316" s="77">
        <v>5.3000000000000005E-2</v>
      </c>
      <c r="GP4316" s="77">
        <v>3</v>
      </c>
      <c r="GQ4316" s="77">
        <v>0</v>
      </c>
      <c r="GR4316" s="77" t="s">
        <v>423</v>
      </c>
      <c r="GS4316" s="77">
        <v>5.5966209081309407E-2</v>
      </c>
      <c r="GT4316" s="77">
        <v>2.2327518865025145E-3</v>
      </c>
      <c r="GU4316" s="77">
        <v>5.5966209081309407E-2</v>
      </c>
      <c r="GV4316" s="77">
        <v>2.2327518865025145E-3</v>
      </c>
      <c r="GW4316" s="77">
        <v>5.5966209081309407E-2</v>
      </c>
      <c r="GX4316" s="77">
        <v>2.2327518865025145E-3</v>
      </c>
      <c r="GY4316" s="77">
        <v>0</v>
      </c>
      <c r="GZ4316" s="77">
        <v>0</v>
      </c>
    </row>
    <row r="4317" spans="187:208" x14ac:dyDescent="0.25">
      <c r="GE4317" s="77" t="s">
        <v>422</v>
      </c>
      <c r="GF4317" s="77" t="s">
        <v>155</v>
      </c>
      <c r="GG4317" s="77" t="s">
        <v>459</v>
      </c>
      <c r="GH4317" s="77" t="s">
        <v>474</v>
      </c>
      <c r="GI4317" s="77">
        <v>2023</v>
      </c>
      <c r="GJ4317" s="77" t="s">
        <v>305</v>
      </c>
      <c r="GK4317" s="77">
        <v>3.7590224611390562E-2</v>
      </c>
      <c r="GL4317" s="77">
        <v>226.474885</v>
      </c>
      <c r="GM4317" s="77">
        <v>2023</v>
      </c>
      <c r="GN4317" s="77" t="s">
        <v>175</v>
      </c>
      <c r="GO4317" s="77">
        <v>0.13250000000000001</v>
      </c>
      <c r="GP4317" s="77">
        <v>3</v>
      </c>
      <c r="GQ4317" s="77">
        <v>0</v>
      </c>
      <c r="GR4317" s="77" t="s">
        <v>423</v>
      </c>
      <c r="GS4317" s="77">
        <v>0</v>
      </c>
      <c r="GT4317" s="77">
        <v>0</v>
      </c>
      <c r="GU4317" s="77">
        <v>0.1527377521613833</v>
      </c>
      <c r="GV4317" s="77">
        <v>5.7414464103853029E-3</v>
      </c>
      <c r="GW4317" s="77">
        <v>0.1527377521613833</v>
      </c>
      <c r="GX4317" s="77">
        <v>5.7414464103853029E-3</v>
      </c>
      <c r="GY4317" s="77">
        <v>0.1527377521613833</v>
      </c>
      <c r="GZ4317" s="77">
        <v>5.7414464103853029E-3</v>
      </c>
    </row>
    <row r="4318" spans="187:208" x14ac:dyDescent="0.25">
      <c r="GE4318" s="77" t="s">
        <v>425</v>
      </c>
      <c r="GF4318" s="77" t="s">
        <v>155</v>
      </c>
      <c r="GG4318" s="77" t="s">
        <v>459</v>
      </c>
      <c r="GH4318" s="77" t="s">
        <v>474</v>
      </c>
      <c r="GI4318" s="77">
        <v>2023</v>
      </c>
      <c r="GJ4318" s="77" t="s">
        <v>301</v>
      </c>
      <c r="GK4318" s="77">
        <v>1.6314334115685881E-3</v>
      </c>
      <c r="GL4318" s="77">
        <v>226.474885</v>
      </c>
      <c r="GM4318" s="77">
        <v>2023</v>
      </c>
      <c r="GN4318" s="77" t="s">
        <v>175</v>
      </c>
      <c r="GO4318" s="77">
        <v>5.3000000000000005E-2</v>
      </c>
      <c r="GP4318" s="77">
        <v>3</v>
      </c>
      <c r="GQ4318" s="77">
        <v>0</v>
      </c>
      <c r="GR4318" s="77" t="s">
        <v>423</v>
      </c>
      <c r="GS4318" s="77">
        <v>0</v>
      </c>
      <c r="GT4318" s="77">
        <v>0</v>
      </c>
      <c r="GU4318" s="77">
        <v>5.5966209081309407E-2</v>
      </c>
      <c r="GV4318" s="77">
        <v>9.1305143414081494E-5</v>
      </c>
      <c r="GW4318" s="77">
        <v>5.5966209081309407E-2</v>
      </c>
      <c r="GX4318" s="77">
        <v>9.1305143414081494E-5</v>
      </c>
      <c r="GY4318" s="77">
        <v>5.5966209081309407E-2</v>
      </c>
      <c r="GZ4318" s="77">
        <v>9.1305143414081494E-5</v>
      </c>
    </row>
    <row r="4319" spans="187:208" x14ac:dyDescent="0.25">
      <c r="GE4319" s="77" t="s">
        <v>427</v>
      </c>
      <c r="GF4319" s="77" t="s">
        <v>155</v>
      </c>
      <c r="GG4319" s="77" t="s">
        <v>459</v>
      </c>
      <c r="GH4319" s="77" t="s">
        <v>474</v>
      </c>
      <c r="GI4319" s="77">
        <v>2023</v>
      </c>
      <c r="GJ4319" s="77" t="s">
        <v>303</v>
      </c>
      <c r="GK4319" s="77">
        <v>4.1186611014017542E-2</v>
      </c>
      <c r="GL4319" s="77">
        <v>226.474885</v>
      </c>
      <c r="GM4319" s="77">
        <v>2023</v>
      </c>
      <c r="GN4319" s="77" t="s">
        <v>175</v>
      </c>
      <c r="GO4319" s="77">
        <v>5.3000000000000005E-2</v>
      </c>
      <c r="GP4319" s="77">
        <v>3</v>
      </c>
      <c r="GQ4319" s="77">
        <v>0</v>
      </c>
      <c r="GR4319" s="77" t="s">
        <v>423</v>
      </c>
      <c r="GS4319" s="77">
        <v>0</v>
      </c>
      <c r="GT4319" s="77">
        <v>0</v>
      </c>
      <c r="GU4319" s="77">
        <v>5.5966209081309407E-2</v>
      </c>
      <c r="GV4319" s="77">
        <v>2.3050584833610665E-3</v>
      </c>
      <c r="GW4319" s="77">
        <v>5.5966209081309407E-2</v>
      </c>
      <c r="GX4319" s="77">
        <v>2.3050584833610665E-3</v>
      </c>
      <c r="GY4319" s="77">
        <v>5.5966209081309407E-2</v>
      </c>
      <c r="GZ4319" s="77">
        <v>2.3050584833610665E-3</v>
      </c>
    </row>
    <row r="4320" spans="187:208" x14ac:dyDescent="0.25">
      <c r="GE4320" s="77" t="s">
        <v>422</v>
      </c>
      <c r="GF4320" s="77" t="s">
        <v>155</v>
      </c>
      <c r="GG4320" s="77" t="s">
        <v>459</v>
      </c>
      <c r="GH4320" s="77" t="s">
        <v>474</v>
      </c>
      <c r="GI4320" s="77">
        <v>2024</v>
      </c>
      <c r="GJ4320" s="77" t="s">
        <v>305</v>
      </c>
      <c r="GK4320" s="77">
        <v>3.7590224611390562E-2</v>
      </c>
      <c r="GL4320" s="77">
        <v>226.474885</v>
      </c>
      <c r="GM4320" s="77">
        <v>2024</v>
      </c>
      <c r="GN4320" s="77" t="s">
        <v>175</v>
      </c>
      <c r="GO4320" s="77">
        <v>0.13250000000000001</v>
      </c>
      <c r="GP4320" s="77">
        <v>3</v>
      </c>
      <c r="GQ4320" s="77">
        <v>0</v>
      </c>
      <c r="GR4320" s="77" t="s">
        <v>423</v>
      </c>
      <c r="GS4320" s="77">
        <v>0</v>
      </c>
      <c r="GT4320" s="77">
        <v>0</v>
      </c>
      <c r="GU4320" s="77">
        <v>0</v>
      </c>
      <c r="GV4320" s="77">
        <v>0</v>
      </c>
      <c r="GW4320" s="77">
        <v>0.1527377521613833</v>
      </c>
      <c r="GX4320" s="77">
        <v>5.7414464103853029E-3</v>
      </c>
      <c r="GY4320" s="77">
        <v>0.1527377521613833</v>
      </c>
      <c r="GZ4320" s="77">
        <v>5.7414464103853029E-3</v>
      </c>
    </row>
    <row r="4321" spans="187:208" x14ac:dyDescent="0.25">
      <c r="GE4321" s="77" t="s">
        <v>425</v>
      </c>
      <c r="GF4321" s="77" t="s">
        <v>155</v>
      </c>
      <c r="GG4321" s="77" t="s">
        <v>459</v>
      </c>
      <c r="GH4321" s="77" t="s">
        <v>474</v>
      </c>
      <c r="GI4321" s="77">
        <v>2024</v>
      </c>
      <c r="GJ4321" s="77" t="s">
        <v>301</v>
      </c>
      <c r="GK4321" s="77">
        <v>1.6314334115685881E-3</v>
      </c>
      <c r="GL4321" s="77">
        <v>226.474885</v>
      </c>
      <c r="GM4321" s="77">
        <v>2024</v>
      </c>
      <c r="GN4321" s="77" t="s">
        <v>175</v>
      </c>
      <c r="GO4321" s="77">
        <v>5.3000000000000005E-2</v>
      </c>
      <c r="GP4321" s="77">
        <v>3</v>
      </c>
      <c r="GQ4321" s="77">
        <v>0</v>
      </c>
      <c r="GR4321" s="77" t="s">
        <v>423</v>
      </c>
      <c r="GS4321" s="77">
        <v>0</v>
      </c>
      <c r="GT4321" s="77">
        <v>0</v>
      </c>
      <c r="GU4321" s="77">
        <v>0</v>
      </c>
      <c r="GV4321" s="77">
        <v>0</v>
      </c>
      <c r="GW4321" s="77">
        <v>5.5966209081309407E-2</v>
      </c>
      <c r="GX4321" s="77">
        <v>9.1305143414081494E-5</v>
      </c>
      <c r="GY4321" s="77">
        <v>5.5966209081309407E-2</v>
      </c>
      <c r="GZ4321" s="77">
        <v>9.1305143414081494E-5</v>
      </c>
    </row>
    <row r="4322" spans="187:208" x14ac:dyDescent="0.25">
      <c r="GE4322" s="77" t="s">
        <v>427</v>
      </c>
      <c r="GF4322" s="77" t="s">
        <v>155</v>
      </c>
      <c r="GG4322" s="77" t="s">
        <v>459</v>
      </c>
      <c r="GH4322" s="77" t="s">
        <v>474</v>
      </c>
      <c r="GI4322" s="77">
        <v>2024</v>
      </c>
      <c r="GJ4322" s="77" t="s">
        <v>303</v>
      </c>
      <c r="GK4322" s="77">
        <v>4.1186611014017542E-2</v>
      </c>
      <c r="GL4322" s="77">
        <v>226.474885</v>
      </c>
      <c r="GM4322" s="77">
        <v>2024</v>
      </c>
      <c r="GN4322" s="77" t="s">
        <v>175</v>
      </c>
      <c r="GO4322" s="77">
        <v>5.3000000000000005E-2</v>
      </c>
      <c r="GP4322" s="77">
        <v>3</v>
      </c>
      <c r="GQ4322" s="77">
        <v>0</v>
      </c>
      <c r="GR4322" s="77" t="s">
        <v>423</v>
      </c>
      <c r="GS4322" s="77">
        <v>0</v>
      </c>
      <c r="GT4322" s="77">
        <v>0</v>
      </c>
      <c r="GU4322" s="77">
        <v>0</v>
      </c>
      <c r="GV4322" s="77">
        <v>0</v>
      </c>
      <c r="GW4322" s="77">
        <v>5.5966209081309407E-2</v>
      </c>
      <c r="GX4322" s="77">
        <v>2.3050584833610665E-3</v>
      </c>
      <c r="GY4322" s="77">
        <v>5.5966209081309407E-2</v>
      </c>
      <c r="GZ4322" s="77">
        <v>2.3050584833610665E-3</v>
      </c>
    </row>
    <row r="4323" spans="187:208" x14ac:dyDescent="0.25">
      <c r="GE4323" s="77" t="s">
        <v>422</v>
      </c>
      <c r="GF4323" s="77" t="s">
        <v>155</v>
      </c>
      <c r="GG4323" s="77" t="s">
        <v>459</v>
      </c>
      <c r="GH4323" s="77" t="s">
        <v>474</v>
      </c>
      <c r="GI4323" s="77">
        <v>2025</v>
      </c>
      <c r="GJ4323" s="77" t="s">
        <v>305</v>
      </c>
      <c r="GK4323" s="77">
        <v>3.7590224611390562E-2</v>
      </c>
      <c r="GL4323" s="77">
        <v>226.474885</v>
      </c>
      <c r="GM4323" s="77">
        <v>2025</v>
      </c>
      <c r="GN4323" s="77" t="s">
        <v>175</v>
      </c>
      <c r="GO4323" s="77">
        <v>0.13250000000000001</v>
      </c>
      <c r="GP4323" s="77">
        <v>3</v>
      </c>
      <c r="GQ4323" s="77">
        <v>0</v>
      </c>
      <c r="GR4323" s="77" t="s">
        <v>423</v>
      </c>
      <c r="GS4323" s="77">
        <v>0</v>
      </c>
      <c r="GT4323" s="77">
        <v>0</v>
      </c>
      <c r="GU4323" s="77">
        <v>0</v>
      </c>
      <c r="GV4323" s="77">
        <v>0</v>
      </c>
      <c r="GW4323" s="77">
        <v>0</v>
      </c>
      <c r="GX4323" s="77">
        <v>0</v>
      </c>
      <c r="GY4323" s="77">
        <v>0.1527377521613833</v>
      </c>
      <c r="GZ4323" s="77">
        <v>5.7414464103853029E-3</v>
      </c>
    </row>
    <row r="4324" spans="187:208" x14ac:dyDescent="0.25">
      <c r="GE4324" s="77" t="s">
        <v>425</v>
      </c>
      <c r="GF4324" s="77" t="s">
        <v>155</v>
      </c>
      <c r="GG4324" s="77" t="s">
        <v>459</v>
      </c>
      <c r="GH4324" s="77" t="s">
        <v>474</v>
      </c>
      <c r="GI4324" s="77">
        <v>2025</v>
      </c>
      <c r="GJ4324" s="77" t="s">
        <v>301</v>
      </c>
      <c r="GK4324" s="77">
        <v>1.6314334115685881E-3</v>
      </c>
      <c r="GL4324" s="77">
        <v>226.474885</v>
      </c>
      <c r="GM4324" s="77">
        <v>2025</v>
      </c>
      <c r="GN4324" s="77" t="s">
        <v>175</v>
      </c>
      <c r="GO4324" s="77">
        <v>5.3000000000000005E-2</v>
      </c>
      <c r="GP4324" s="77">
        <v>3</v>
      </c>
      <c r="GQ4324" s="77">
        <v>0</v>
      </c>
      <c r="GR4324" s="77" t="s">
        <v>423</v>
      </c>
      <c r="GS4324" s="77">
        <v>0</v>
      </c>
      <c r="GT4324" s="77">
        <v>0</v>
      </c>
      <c r="GU4324" s="77">
        <v>0</v>
      </c>
      <c r="GV4324" s="77">
        <v>0</v>
      </c>
      <c r="GW4324" s="77">
        <v>0</v>
      </c>
      <c r="GX4324" s="77">
        <v>0</v>
      </c>
      <c r="GY4324" s="77">
        <v>5.5966209081309407E-2</v>
      </c>
      <c r="GZ4324" s="77">
        <v>9.1305143414081494E-5</v>
      </c>
    </row>
    <row r="4325" spans="187:208" x14ac:dyDescent="0.25">
      <c r="GE4325" s="77" t="s">
        <v>427</v>
      </c>
      <c r="GF4325" s="77" t="s">
        <v>155</v>
      </c>
      <c r="GG4325" s="77" t="s">
        <v>459</v>
      </c>
      <c r="GH4325" s="77" t="s">
        <v>474</v>
      </c>
      <c r="GI4325" s="77">
        <v>2025</v>
      </c>
      <c r="GJ4325" s="77" t="s">
        <v>303</v>
      </c>
      <c r="GK4325" s="77">
        <v>4.1186611014017542E-2</v>
      </c>
      <c r="GL4325" s="77">
        <v>226.474885</v>
      </c>
      <c r="GM4325" s="77">
        <v>2025</v>
      </c>
      <c r="GN4325" s="77" t="s">
        <v>175</v>
      </c>
      <c r="GO4325" s="77">
        <v>5.3000000000000005E-2</v>
      </c>
      <c r="GP4325" s="77">
        <v>3</v>
      </c>
      <c r="GQ4325" s="77">
        <v>0</v>
      </c>
      <c r="GR4325" s="77" t="s">
        <v>423</v>
      </c>
      <c r="GS4325" s="77">
        <v>0</v>
      </c>
      <c r="GT4325" s="77">
        <v>0</v>
      </c>
      <c r="GU4325" s="77">
        <v>0</v>
      </c>
      <c r="GV4325" s="77">
        <v>0</v>
      </c>
      <c r="GW4325" s="77">
        <v>0</v>
      </c>
      <c r="GX4325" s="77">
        <v>0</v>
      </c>
      <c r="GY4325" s="77">
        <v>5.5966209081309407E-2</v>
      </c>
      <c r="GZ4325" s="77">
        <v>2.3050584833610665E-3</v>
      </c>
    </row>
    <row r="4326" spans="187:208" x14ac:dyDescent="0.25">
      <c r="GE4326" s="77" t="s">
        <v>422</v>
      </c>
      <c r="GF4326" s="77" t="s">
        <v>155</v>
      </c>
      <c r="GG4326" s="77" t="s">
        <v>459</v>
      </c>
      <c r="GH4326" s="77" t="s">
        <v>481</v>
      </c>
      <c r="GI4326" s="77">
        <v>2021</v>
      </c>
      <c r="GJ4326" s="77" t="s">
        <v>305</v>
      </c>
      <c r="GK4326" s="77">
        <v>409.22373582044048</v>
      </c>
      <c r="GL4326" s="77">
        <v>226.474885</v>
      </c>
      <c r="GM4326" s="77">
        <v>2021</v>
      </c>
      <c r="GN4326" s="77" t="s">
        <v>175</v>
      </c>
      <c r="GO4326" s="77">
        <v>0.13250000000000001</v>
      </c>
      <c r="GP4326" s="77">
        <v>3</v>
      </c>
      <c r="GQ4326" s="77">
        <v>0</v>
      </c>
      <c r="GR4326" s="77" t="s">
        <v>423</v>
      </c>
      <c r="GS4326" s="77">
        <v>0.1527377521613833</v>
      </c>
      <c r="GT4326" s="77">
        <v>62.50391354029783</v>
      </c>
      <c r="GU4326" s="77">
        <v>0.1527377521613833</v>
      </c>
      <c r="GV4326" s="77">
        <v>62.50391354029783</v>
      </c>
      <c r="GW4326" s="77">
        <v>0</v>
      </c>
      <c r="GX4326" s="77">
        <v>0</v>
      </c>
      <c r="GY4326" s="77">
        <v>0</v>
      </c>
      <c r="GZ4326" s="77">
        <v>0</v>
      </c>
    </row>
    <row r="4327" spans="187:208" x14ac:dyDescent="0.25">
      <c r="GE4327" s="77" t="s">
        <v>425</v>
      </c>
      <c r="GF4327" s="77" t="s">
        <v>155</v>
      </c>
      <c r="GG4327" s="77" t="s">
        <v>459</v>
      </c>
      <c r="GH4327" s="77" t="s">
        <v>481</v>
      </c>
      <c r="GI4327" s="77">
        <v>2021</v>
      </c>
      <c r="GJ4327" s="77" t="s">
        <v>301</v>
      </c>
      <c r="GK4327" s="77">
        <v>13469.087812377051</v>
      </c>
      <c r="GL4327" s="77">
        <v>226.474885</v>
      </c>
      <c r="GM4327" s="77">
        <v>2021</v>
      </c>
      <c r="GN4327" s="77" t="s">
        <v>175</v>
      </c>
      <c r="GO4327" s="77">
        <v>5.3000000000000005E-2</v>
      </c>
      <c r="GP4327" s="77">
        <v>3</v>
      </c>
      <c r="GQ4327" s="77">
        <v>0</v>
      </c>
      <c r="GR4327" s="77" t="s">
        <v>423</v>
      </c>
      <c r="GS4327" s="77">
        <v>5.5966209081309407E-2</v>
      </c>
      <c r="GT4327" s="77">
        <v>753.81378464201032</v>
      </c>
      <c r="GU4327" s="77">
        <v>5.5966209081309407E-2</v>
      </c>
      <c r="GV4327" s="77">
        <v>753.81378464201032</v>
      </c>
      <c r="GW4327" s="77">
        <v>0</v>
      </c>
      <c r="GX4327" s="77">
        <v>0</v>
      </c>
      <c r="GY4327" s="77">
        <v>0</v>
      </c>
      <c r="GZ4327" s="77">
        <v>0</v>
      </c>
    </row>
    <row r="4328" spans="187:208" x14ac:dyDescent="0.25">
      <c r="GE4328" s="77" t="s">
        <v>427</v>
      </c>
      <c r="GF4328" s="77" t="s">
        <v>155</v>
      </c>
      <c r="GG4328" s="77" t="s">
        <v>459</v>
      </c>
      <c r="GH4328" s="77" t="s">
        <v>481</v>
      </c>
      <c r="GI4328" s="77">
        <v>2021</v>
      </c>
      <c r="GJ4328" s="77" t="s">
        <v>303</v>
      </c>
      <c r="GK4328" s="77">
        <v>7205.531276024366</v>
      </c>
      <c r="GL4328" s="77">
        <v>226.474885</v>
      </c>
      <c r="GM4328" s="77">
        <v>2021</v>
      </c>
      <c r="GN4328" s="77" t="s">
        <v>175</v>
      </c>
      <c r="GO4328" s="77">
        <v>5.3000000000000005E-2</v>
      </c>
      <c r="GP4328" s="77">
        <v>3</v>
      </c>
      <c r="GQ4328" s="77">
        <v>0</v>
      </c>
      <c r="GR4328" s="77" t="s">
        <v>423</v>
      </c>
      <c r="GS4328" s="77">
        <v>5.5966209081309407E-2</v>
      </c>
      <c r="GT4328" s="77">
        <v>403.26626993589383</v>
      </c>
      <c r="GU4328" s="77">
        <v>5.5966209081309407E-2</v>
      </c>
      <c r="GV4328" s="77">
        <v>403.26626993589383</v>
      </c>
      <c r="GW4328" s="77">
        <v>0</v>
      </c>
      <c r="GX4328" s="77">
        <v>0</v>
      </c>
      <c r="GY4328" s="77">
        <v>0</v>
      </c>
      <c r="GZ4328" s="77">
        <v>0</v>
      </c>
    </row>
    <row r="4329" spans="187:208" x14ac:dyDescent="0.25">
      <c r="GE4329" s="77" t="s">
        <v>422</v>
      </c>
      <c r="GF4329" s="77" t="s">
        <v>155</v>
      </c>
      <c r="GG4329" s="77" t="s">
        <v>459</v>
      </c>
      <c r="GH4329" s="77" t="s">
        <v>481</v>
      </c>
      <c r="GI4329" s="77">
        <v>2022</v>
      </c>
      <c r="GJ4329" s="77" t="s">
        <v>305</v>
      </c>
      <c r="GK4329" s="77">
        <v>409.22373582044048</v>
      </c>
      <c r="GL4329" s="77">
        <v>226.474885</v>
      </c>
      <c r="GM4329" s="77">
        <v>2022</v>
      </c>
      <c r="GN4329" s="77" t="s">
        <v>175</v>
      </c>
      <c r="GO4329" s="77">
        <v>0.13250000000000001</v>
      </c>
      <c r="GP4329" s="77">
        <v>3</v>
      </c>
      <c r="GQ4329" s="77">
        <v>0</v>
      </c>
      <c r="GR4329" s="77" t="s">
        <v>423</v>
      </c>
      <c r="GS4329" s="77">
        <v>0.1527377521613833</v>
      </c>
      <c r="GT4329" s="77">
        <v>62.50391354029783</v>
      </c>
      <c r="GU4329" s="77">
        <v>0.1527377521613833</v>
      </c>
      <c r="GV4329" s="77">
        <v>62.50391354029783</v>
      </c>
      <c r="GW4329" s="77">
        <v>0.1527377521613833</v>
      </c>
      <c r="GX4329" s="77">
        <v>62.50391354029783</v>
      </c>
      <c r="GY4329" s="77">
        <v>0</v>
      </c>
      <c r="GZ4329" s="77">
        <v>0</v>
      </c>
    </row>
    <row r="4330" spans="187:208" x14ac:dyDescent="0.25">
      <c r="GE4330" s="77" t="s">
        <v>425</v>
      </c>
      <c r="GF4330" s="77" t="s">
        <v>155</v>
      </c>
      <c r="GG4330" s="77" t="s">
        <v>459</v>
      </c>
      <c r="GH4330" s="77" t="s">
        <v>481</v>
      </c>
      <c r="GI4330" s="77">
        <v>2022</v>
      </c>
      <c r="GJ4330" s="77" t="s">
        <v>301</v>
      </c>
      <c r="GK4330" s="77">
        <v>13469.087812377051</v>
      </c>
      <c r="GL4330" s="77">
        <v>226.474885</v>
      </c>
      <c r="GM4330" s="77">
        <v>2022</v>
      </c>
      <c r="GN4330" s="77" t="s">
        <v>175</v>
      </c>
      <c r="GO4330" s="77">
        <v>5.3000000000000005E-2</v>
      </c>
      <c r="GP4330" s="77">
        <v>3</v>
      </c>
      <c r="GQ4330" s="77">
        <v>0</v>
      </c>
      <c r="GR4330" s="77" t="s">
        <v>423</v>
      </c>
      <c r="GS4330" s="77">
        <v>5.5966209081309407E-2</v>
      </c>
      <c r="GT4330" s="77">
        <v>753.81378464201032</v>
      </c>
      <c r="GU4330" s="77">
        <v>5.5966209081309407E-2</v>
      </c>
      <c r="GV4330" s="77">
        <v>753.81378464201032</v>
      </c>
      <c r="GW4330" s="77">
        <v>5.5966209081309407E-2</v>
      </c>
      <c r="GX4330" s="77">
        <v>753.81378464201032</v>
      </c>
      <c r="GY4330" s="77">
        <v>0</v>
      </c>
      <c r="GZ4330" s="77">
        <v>0</v>
      </c>
    </row>
    <row r="4331" spans="187:208" x14ac:dyDescent="0.25">
      <c r="GE4331" s="77" t="s">
        <v>427</v>
      </c>
      <c r="GF4331" s="77" t="s">
        <v>155</v>
      </c>
      <c r="GG4331" s="77" t="s">
        <v>459</v>
      </c>
      <c r="GH4331" s="77" t="s">
        <v>481</v>
      </c>
      <c r="GI4331" s="77">
        <v>2022</v>
      </c>
      <c r="GJ4331" s="77" t="s">
        <v>303</v>
      </c>
      <c r="GK4331" s="77">
        <v>7205.531276024366</v>
      </c>
      <c r="GL4331" s="77">
        <v>226.474885</v>
      </c>
      <c r="GM4331" s="77">
        <v>2022</v>
      </c>
      <c r="GN4331" s="77" t="s">
        <v>175</v>
      </c>
      <c r="GO4331" s="77">
        <v>5.3000000000000005E-2</v>
      </c>
      <c r="GP4331" s="77">
        <v>3</v>
      </c>
      <c r="GQ4331" s="77">
        <v>0</v>
      </c>
      <c r="GR4331" s="77" t="s">
        <v>423</v>
      </c>
      <c r="GS4331" s="77">
        <v>5.5966209081309407E-2</v>
      </c>
      <c r="GT4331" s="77">
        <v>403.26626993589383</v>
      </c>
      <c r="GU4331" s="77">
        <v>5.5966209081309407E-2</v>
      </c>
      <c r="GV4331" s="77">
        <v>403.26626993589383</v>
      </c>
      <c r="GW4331" s="77">
        <v>5.5966209081309407E-2</v>
      </c>
      <c r="GX4331" s="77">
        <v>403.26626993589383</v>
      </c>
      <c r="GY4331" s="77">
        <v>0</v>
      </c>
      <c r="GZ4331" s="77">
        <v>0</v>
      </c>
    </row>
    <row r="4332" spans="187:208" x14ac:dyDescent="0.25">
      <c r="GE4332" s="77" t="s">
        <v>422</v>
      </c>
      <c r="GF4332" s="77" t="s">
        <v>155</v>
      </c>
      <c r="GG4332" s="77" t="s">
        <v>459</v>
      </c>
      <c r="GH4332" s="77" t="s">
        <v>481</v>
      </c>
      <c r="GI4332" s="77">
        <v>2023</v>
      </c>
      <c r="GJ4332" s="77" t="s">
        <v>305</v>
      </c>
      <c r="GK4332" s="77">
        <v>428.60232122030828</v>
      </c>
      <c r="GL4332" s="77">
        <v>226.474885</v>
      </c>
      <c r="GM4332" s="77">
        <v>2023</v>
      </c>
      <c r="GN4332" s="77" t="s">
        <v>175</v>
      </c>
      <c r="GO4332" s="77">
        <v>0.13250000000000001</v>
      </c>
      <c r="GP4332" s="77">
        <v>3</v>
      </c>
      <c r="GQ4332" s="77">
        <v>0</v>
      </c>
      <c r="GR4332" s="77" t="s">
        <v>423</v>
      </c>
      <c r="GS4332" s="77">
        <v>0</v>
      </c>
      <c r="GT4332" s="77">
        <v>0</v>
      </c>
      <c r="GU4332" s="77">
        <v>0.1527377521613833</v>
      </c>
      <c r="GV4332" s="77">
        <v>65.463755114341041</v>
      </c>
      <c r="GW4332" s="77">
        <v>0.1527377521613833</v>
      </c>
      <c r="GX4332" s="77">
        <v>65.463755114341041</v>
      </c>
      <c r="GY4332" s="77">
        <v>0.1527377521613833</v>
      </c>
      <c r="GZ4332" s="77">
        <v>65.463755114341041</v>
      </c>
    </row>
    <row r="4333" spans="187:208" x14ac:dyDescent="0.25">
      <c r="GE4333" s="77" t="s">
        <v>425</v>
      </c>
      <c r="GF4333" s="77" t="s">
        <v>155</v>
      </c>
      <c r="GG4333" s="77" t="s">
        <v>459</v>
      </c>
      <c r="GH4333" s="77" t="s">
        <v>481</v>
      </c>
      <c r="GI4333" s="77">
        <v>2023</v>
      </c>
      <c r="GJ4333" s="77" t="s">
        <v>301</v>
      </c>
      <c r="GK4333" s="77">
        <v>13939.56097345679</v>
      </c>
      <c r="GL4333" s="77">
        <v>226.474885</v>
      </c>
      <c r="GM4333" s="77">
        <v>2023</v>
      </c>
      <c r="GN4333" s="77" t="s">
        <v>175</v>
      </c>
      <c r="GO4333" s="77">
        <v>5.3000000000000005E-2</v>
      </c>
      <c r="GP4333" s="77">
        <v>3</v>
      </c>
      <c r="GQ4333" s="77">
        <v>0</v>
      </c>
      <c r="GR4333" s="77" t="s">
        <v>423</v>
      </c>
      <c r="GS4333" s="77">
        <v>0</v>
      </c>
      <c r="GT4333" s="77">
        <v>0</v>
      </c>
      <c r="GU4333" s="77">
        <v>5.5966209081309407E-2</v>
      </c>
      <c r="GV4333" s="77">
        <v>780.14438394214358</v>
      </c>
      <c r="GW4333" s="77">
        <v>5.5966209081309407E-2</v>
      </c>
      <c r="GX4333" s="77">
        <v>780.14438394214358</v>
      </c>
      <c r="GY4333" s="77">
        <v>5.5966209081309407E-2</v>
      </c>
      <c r="GZ4333" s="77">
        <v>780.14438394214358</v>
      </c>
    </row>
    <row r="4334" spans="187:208" x14ac:dyDescent="0.25">
      <c r="GE4334" s="77" t="s">
        <v>427</v>
      </c>
      <c r="GF4334" s="77" t="s">
        <v>155</v>
      </c>
      <c r="GG4334" s="77" t="s">
        <v>459</v>
      </c>
      <c r="GH4334" s="77" t="s">
        <v>481</v>
      </c>
      <c r="GI4334" s="77">
        <v>2023</v>
      </c>
      <c r="GJ4334" s="77" t="s">
        <v>303</v>
      </c>
      <c r="GK4334" s="77">
        <v>7467.8148194507376</v>
      </c>
      <c r="GL4334" s="77">
        <v>226.474885</v>
      </c>
      <c r="GM4334" s="77">
        <v>2023</v>
      </c>
      <c r="GN4334" s="77" t="s">
        <v>175</v>
      </c>
      <c r="GO4334" s="77">
        <v>5.3000000000000005E-2</v>
      </c>
      <c r="GP4334" s="77">
        <v>3</v>
      </c>
      <c r="GQ4334" s="77">
        <v>0</v>
      </c>
      <c r="GR4334" s="77" t="s">
        <v>423</v>
      </c>
      <c r="GS4334" s="77">
        <v>0</v>
      </c>
      <c r="GT4334" s="77">
        <v>0</v>
      </c>
      <c r="GU4334" s="77">
        <v>5.5966209081309407E-2</v>
      </c>
      <c r="GV4334" s="77">
        <v>417.94528556588085</v>
      </c>
      <c r="GW4334" s="77">
        <v>5.5966209081309407E-2</v>
      </c>
      <c r="GX4334" s="77">
        <v>417.94528556588085</v>
      </c>
      <c r="GY4334" s="77">
        <v>5.5966209081309407E-2</v>
      </c>
      <c r="GZ4334" s="77">
        <v>417.94528556588085</v>
      </c>
    </row>
    <row r="4335" spans="187:208" x14ac:dyDescent="0.25">
      <c r="GE4335" s="77" t="s">
        <v>422</v>
      </c>
      <c r="GF4335" s="77" t="s">
        <v>155</v>
      </c>
      <c r="GG4335" s="77" t="s">
        <v>459</v>
      </c>
      <c r="GH4335" s="77" t="s">
        <v>481</v>
      </c>
      <c r="GI4335" s="77">
        <v>2024</v>
      </c>
      <c r="GJ4335" s="77" t="s">
        <v>305</v>
      </c>
      <c r="GK4335" s="77">
        <v>428.60232122030828</v>
      </c>
      <c r="GL4335" s="77">
        <v>226.474885</v>
      </c>
      <c r="GM4335" s="77">
        <v>2024</v>
      </c>
      <c r="GN4335" s="77" t="s">
        <v>175</v>
      </c>
      <c r="GO4335" s="77">
        <v>0.13250000000000001</v>
      </c>
      <c r="GP4335" s="77">
        <v>3</v>
      </c>
      <c r="GQ4335" s="77">
        <v>0</v>
      </c>
      <c r="GR4335" s="77" t="s">
        <v>423</v>
      </c>
      <c r="GS4335" s="77">
        <v>0</v>
      </c>
      <c r="GT4335" s="77">
        <v>0</v>
      </c>
      <c r="GU4335" s="77">
        <v>0</v>
      </c>
      <c r="GV4335" s="77">
        <v>0</v>
      </c>
      <c r="GW4335" s="77">
        <v>0.1527377521613833</v>
      </c>
      <c r="GX4335" s="77">
        <v>65.463755114341041</v>
      </c>
      <c r="GY4335" s="77">
        <v>0.1527377521613833</v>
      </c>
      <c r="GZ4335" s="77">
        <v>65.463755114341041</v>
      </c>
    </row>
    <row r="4336" spans="187:208" x14ac:dyDescent="0.25">
      <c r="GE4336" s="77" t="s">
        <v>425</v>
      </c>
      <c r="GF4336" s="77" t="s">
        <v>155</v>
      </c>
      <c r="GG4336" s="77" t="s">
        <v>459</v>
      </c>
      <c r="GH4336" s="77" t="s">
        <v>481</v>
      </c>
      <c r="GI4336" s="77">
        <v>2024</v>
      </c>
      <c r="GJ4336" s="77" t="s">
        <v>301</v>
      </c>
      <c r="GK4336" s="77">
        <v>13939.56097345679</v>
      </c>
      <c r="GL4336" s="77">
        <v>226.474885</v>
      </c>
      <c r="GM4336" s="77">
        <v>2024</v>
      </c>
      <c r="GN4336" s="77" t="s">
        <v>175</v>
      </c>
      <c r="GO4336" s="77">
        <v>5.3000000000000005E-2</v>
      </c>
      <c r="GP4336" s="77">
        <v>3</v>
      </c>
      <c r="GQ4336" s="77">
        <v>0</v>
      </c>
      <c r="GR4336" s="77" t="s">
        <v>423</v>
      </c>
      <c r="GS4336" s="77">
        <v>0</v>
      </c>
      <c r="GT4336" s="77">
        <v>0</v>
      </c>
      <c r="GU4336" s="77">
        <v>0</v>
      </c>
      <c r="GV4336" s="77">
        <v>0</v>
      </c>
      <c r="GW4336" s="77">
        <v>5.5966209081309407E-2</v>
      </c>
      <c r="GX4336" s="77">
        <v>780.14438394214358</v>
      </c>
      <c r="GY4336" s="77">
        <v>5.5966209081309407E-2</v>
      </c>
      <c r="GZ4336" s="77">
        <v>780.14438394214358</v>
      </c>
    </row>
    <row r="4337" spans="187:208" x14ac:dyDescent="0.25">
      <c r="GE4337" s="77" t="s">
        <v>427</v>
      </c>
      <c r="GF4337" s="77" t="s">
        <v>155</v>
      </c>
      <c r="GG4337" s="77" t="s">
        <v>459</v>
      </c>
      <c r="GH4337" s="77" t="s">
        <v>481</v>
      </c>
      <c r="GI4337" s="77">
        <v>2024</v>
      </c>
      <c r="GJ4337" s="77" t="s">
        <v>303</v>
      </c>
      <c r="GK4337" s="77">
        <v>7467.8148194507376</v>
      </c>
      <c r="GL4337" s="77">
        <v>226.474885</v>
      </c>
      <c r="GM4337" s="77">
        <v>2024</v>
      </c>
      <c r="GN4337" s="77" t="s">
        <v>175</v>
      </c>
      <c r="GO4337" s="77">
        <v>5.3000000000000005E-2</v>
      </c>
      <c r="GP4337" s="77">
        <v>3</v>
      </c>
      <c r="GQ4337" s="77">
        <v>0</v>
      </c>
      <c r="GR4337" s="77" t="s">
        <v>423</v>
      </c>
      <c r="GS4337" s="77">
        <v>0</v>
      </c>
      <c r="GT4337" s="77">
        <v>0</v>
      </c>
      <c r="GU4337" s="77">
        <v>0</v>
      </c>
      <c r="GV4337" s="77">
        <v>0</v>
      </c>
      <c r="GW4337" s="77">
        <v>5.5966209081309407E-2</v>
      </c>
      <c r="GX4337" s="77">
        <v>417.94528556588085</v>
      </c>
      <c r="GY4337" s="77">
        <v>5.5966209081309407E-2</v>
      </c>
      <c r="GZ4337" s="77">
        <v>417.94528556588085</v>
      </c>
    </row>
    <row r="4338" spans="187:208" x14ac:dyDescent="0.25">
      <c r="GE4338" s="77" t="s">
        <v>422</v>
      </c>
      <c r="GF4338" s="77" t="s">
        <v>155</v>
      </c>
      <c r="GG4338" s="77" t="s">
        <v>459</v>
      </c>
      <c r="GH4338" s="77" t="s">
        <v>481</v>
      </c>
      <c r="GI4338" s="77">
        <v>2025</v>
      </c>
      <c r="GJ4338" s="77" t="s">
        <v>305</v>
      </c>
      <c r="GK4338" s="77">
        <v>428.60232122030828</v>
      </c>
      <c r="GL4338" s="77">
        <v>226.474885</v>
      </c>
      <c r="GM4338" s="77">
        <v>2025</v>
      </c>
      <c r="GN4338" s="77" t="s">
        <v>175</v>
      </c>
      <c r="GO4338" s="77">
        <v>0.13250000000000001</v>
      </c>
      <c r="GP4338" s="77">
        <v>3</v>
      </c>
      <c r="GQ4338" s="77">
        <v>0</v>
      </c>
      <c r="GR4338" s="77" t="s">
        <v>423</v>
      </c>
      <c r="GS4338" s="77">
        <v>0</v>
      </c>
      <c r="GT4338" s="77">
        <v>0</v>
      </c>
      <c r="GU4338" s="77">
        <v>0</v>
      </c>
      <c r="GV4338" s="77">
        <v>0</v>
      </c>
      <c r="GW4338" s="77">
        <v>0</v>
      </c>
      <c r="GX4338" s="77">
        <v>0</v>
      </c>
      <c r="GY4338" s="77">
        <v>0.1527377521613833</v>
      </c>
      <c r="GZ4338" s="77">
        <v>65.463755114341041</v>
      </c>
    </row>
    <row r="4339" spans="187:208" x14ac:dyDescent="0.25">
      <c r="GE4339" s="77" t="s">
        <v>425</v>
      </c>
      <c r="GF4339" s="77" t="s">
        <v>155</v>
      </c>
      <c r="GG4339" s="77" t="s">
        <v>459</v>
      </c>
      <c r="GH4339" s="77" t="s">
        <v>481</v>
      </c>
      <c r="GI4339" s="77">
        <v>2025</v>
      </c>
      <c r="GJ4339" s="77" t="s">
        <v>301</v>
      </c>
      <c r="GK4339" s="77">
        <v>13939.56097345679</v>
      </c>
      <c r="GL4339" s="77">
        <v>226.474885</v>
      </c>
      <c r="GM4339" s="77">
        <v>2025</v>
      </c>
      <c r="GN4339" s="77" t="s">
        <v>175</v>
      </c>
      <c r="GO4339" s="77">
        <v>5.3000000000000005E-2</v>
      </c>
      <c r="GP4339" s="77">
        <v>3</v>
      </c>
      <c r="GQ4339" s="77">
        <v>0</v>
      </c>
      <c r="GR4339" s="77" t="s">
        <v>423</v>
      </c>
      <c r="GS4339" s="77">
        <v>0</v>
      </c>
      <c r="GT4339" s="77">
        <v>0</v>
      </c>
      <c r="GU4339" s="77">
        <v>0</v>
      </c>
      <c r="GV4339" s="77">
        <v>0</v>
      </c>
      <c r="GW4339" s="77">
        <v>0</v>
      </c>
      <c r="GX4339" s="77">
        <v>0</v>
      </c>
      <c r="GY4339" s="77">
        <v>5.5966209081309407E-2</v>
      </c>
      <c r="GZ4339" s="77">
        <v>780.14438394214358</v>
      </c>
    </row>
    <row r="4340" spans="187:208" x14ac:dyDescent="0.25">
      <c r="GE4340" s="77" t="s">
        <v>427</v>
      </c>
      <c r="GF4340" s="77" t="s">
        <v>155</v>
      </c>
      <c r="GG4340" s="77" t="s">
        <v>459</v>
      </c>
      <c r="GH4340" s="77" t="s">
        <v>481</v>
      </c>
      <c r="GI4340" s="77">
        <v>2025</v>
      </c>
      <c r="GJ4340" s="77" t="s">
        <v>303</v>
      </c>
      <c r="GK4340" s="77">
        <v>7467.8148194507376</v>
      </c>
      <c r="GL4340" s="77">
        <v>226.474885</v>
      </c>
      <c r="GM4340" s="77">
        <v>2025</v>
      </c>
      <c r="GN4340" s="77" t="s">
        <v>175</v>
      </c>
      <c r="GO4340" s="77">
        <v>5.3000000000000005E-2</v>
      </c>
      <c r="GP4340" s="77">
        <v>3</v>
      </c>
      <c r="GQ4340" s="77">
        <v>0</v>
      </c>
      <c r="GR4340" s="77" t="s">
        <v>423</v>
      </c>
      <c r="GS4340" s="77">
        <v>0</v>
      </c>
      <c r="GT4340" s="77">
        <v>0</v>
      </c>
      <c r="GU4340" s="77">
        <v>0</v>
      </c>
      <c r="GV4340" s="77">
        <v>0</v>
      </c>
      <c r="GW4340" s="77">
        <v>0</v>
      </c>
      <c r="GX4340" s="77">
        <v>0</v>
      </c>
      <c r="GY4340" s="77">
        <v>5.5966209081309407E-2</v>
      </c>
      <c r="GZ4340" s="77">
        <v>417.94528556588085</v>
      </c>
    </row>
    <row r="4341" spans="187:208" x14ac:dyDescent="0.25">
      <c r="GE4341" s="77" t="s">
        <v>422</v>
      </c>
      <c r="GF4341" s="77" t="s">
        <v>155</v>
      </c>
      <c r="GG4341" s="77" t="s">
        <v>459</v>
      </c>
      <c r="GH4341" s="77" t="s">
        <v>488</v>
      </c>
      <c r="GI4341" s="77">
        <v>2021</v>
      </c>
      <c r="GJ4341" s="77" t="s">
        <v>305</v>
      </c>
      <c r="GK4341" s="77">
        <v>409.22373582039609</v>
      </c>
      <c r="GL4341" s="77">
        <v>226.474885</v>
      </c>
      <c r="GM4341" s="77">
        <v>2021</v>
      </c>
      <c r="GN4341" s="77" t="s">
        <v>175</v>
      </c>
      <c r="GO4341" s="77">
        <v>0.13250000000000001</v>
      </c>
      <c r="GP4341" s="77">
        <v>3</v>
      </c>
      <c r="GQ4341" s="77">
        <v>0</v>
      </c>
      <c r="GR4341" s="77" t="s">
        <v>423</v>
      </c>
      <c r="GS4341" s="77">
        <v>0.1527377521613833</v>
      </c>
      <c r="GT4341" s="77">
        <v>62.503913540291052</v>
      </c>
      <c r="GU4341" s="77">
        <v>0.1527377521613833</v>
      </c>
      <c r="GV4341" s="77">
        <v>62.503913540291052</v>
      </c>
      <c r="GW4341" s="77">
        <v>0</v>
      </c>
      <c r="GX4341" s="77">
        <v>0</v>
      </c>
      <c r="GY4341" s="77">
        <v>0</v>
      </c>
      <c r="GZ4341" s="77">
        <v>0</v>
      </c>
    </row>
    <row r="4342" spans="187:208" x14ac:dyDescent="0.25">
      <c r="GE4342" s="77" t="s">
        <v>425</v>
      </c>
      <c r="GF4342" s="77" t="s">
        <v>155</v>
      </c>
      <c r="GG4342" s="77" t="s">
        <v>459</v>
      </c>
      <c r="GH4342" s="77" t="s">
        <v>488</v>
      </c>
      <c r="GI4342" s="77">
        <v>2021</v>
      </c>
      <c r="GJ4342" s="77" t="s">
        <v>301</v>
      </c>
      <c r="GK4342" s="77">
        <v>13469.087812378701</v>
      </c>
      <c r="GL4342" s="77">
        <v>226.474885</v>
      </c>
      <c r="GM4342" s="77">
        <v>2021</v>
      </c>
      <c r="GN4342" s="77" t="s">
        <v>175</v>
      </c>
      <c r="GO4342" s="77">
        <v>5.3000000000000005E-2</v>
      </c>
      <c r="GP4342" s="77">
        <v>3</v>
      </c>
      <c r="GQ4342" s="77">
        <v>0</v>
      </c>
      <c r="GR4342" s="77" t="s">
        <v>423</v>
      </c>
      <c r="GS4342" s="77">
        <v>5.5966209081309407E-2</v>
      </c>
      <c r="GT4342" s="77">
        <v>753.81378464210263</v>
      </c>
      <c r="GU4342" s="77">
        <v>5.5966209081309407E-2</v>
      </c>
      <c r="GV4342" s="77">
        <v>753.81378464210263</v>
      </c>
      <c r="GW4342" s="77">
        <v>0</v>
      </c>
      <c r="GX4342" s="77">
        <v>0</v>
      </c>
      <c r="GY4342" s="77">
        <v>0</v>
      </c>
      <c r="GZ4342" s="77">
        <v>0</v>
      </c>
    </row>
    <row r="4343" spans="187:208" x14ac:dyDescent="0.25">
      <c r="GE4343" s="77" t="s">
        <v>427</v>
      </c>
      <c r="GF4343" s="77" t="s">
        <v>155</v>
      </c>
      <c r="GG4343" s="77" t="s">
        <v>459</v>
      </c>
      <c r="GH4343" s="77" t="s">
        <v>488</v>
      </c>
      <c r="GI4343" s="77">
        <v>2021</v>
      </c>
      <c r="GJ4343" s="77" t="s">
        <v>303</v>
      </c>
      <c r="GK4343" s="77">
        <v>7205.5312760252637</v>
      </c>
      <c r="GL4343" s="77">
        <v>226.474885</v>
      </c>
      <c r="GM4343" s="77">
        <v>2021</v>
      </c>
      <c r="GN4343" s="77" t="s">
        <v>175</v>
      </c>
      <c r="GO4343" s="77">
        <v>5.3000000000000005E-2</v>
      </c>
      <c r="GP4343" s="77">
        <v>3</v>
      </c>
      <c r="GQ4343" s="77">
        <v>0</v>
      </c>
      <c r="GR4343" s="77" t="s">
        <v>423</v>
      </c>
      <c r="GS4343" s="77">
        <v>5.5966209081309407E-2</v>
      </c>
      <c r="GT4343" s="77">
        <v>403.26626993594408</v>
      </c>
      <c r="GU4343" s="77">
        <v>5.5966209081309407E-2</v>
      </c>
      <c r="GV4343" s="77">
        <v>403.26626993594408</v>
      </c>
      <c r="GW4343" s="77">
        <v>0</v>
      </c>
      <c r="GX4343" s="77">
        <v>0</v>
      </c>
      <c r="GY4343" s="77">
        <v>0</v>
      </c>
      <c r="GZ4343" s="77">
        <v>0</v>
      </c>
    </row>
    <row r="4344" spans="187:208" x14ac:dyDescent="0.25">
      <c r="GE4344" s="77" t="s">
        <v>422</v>
      </c>
      <c r="GF4344" s="77" t="s">
        <v>155</v>
      </c>
      <c r="GG4344" s="77" t="s">
        <v>459</v>
      </c>
      <c r="GH4344" s="77" t="s">
        <v>488</v>
      </c>
      <c r="GI4344" s="77">
        <v>2022</v>
      </c>
      <c r="GJ4344" s="77" t="s">
        <v>305</v>
      </c>
      <c r="GK4344" s="77">
        <v>409.22373582039609</v>
      </c>
      <c r="GL4344" s="77">
        <v>226.474885</v>
      </c>
      <c r="GM4344" s="77">
        <v>2022</v>
      </c>
      <c r="GN4344" s="77" t="s">
        <v>175</v>
      </c>
      <c r="GO4344" s="77">
        <v>0.13250000000000001</v>
      </c>
      <c r="GP4344" s="77">
        <v>3</v>
      </c>
      <c r="GQ4344" s="77">
        <v>0</v>
      </c>
      <c r="GR4344" s="77" t="s">
        <v>423</v>
      </c>
      <c r="GS4344" s="77">
        <v>0.1527377521613833</v>
      </c>
      <c r="GT4344" s="77">
        <v>62.503913540291052</v>
      </c>
      <c r="GU4344" s="77">
        <v>0.1527377521613833</v>
      </c>
      <c r="GV4344" s="77">
        <v>62.503913540291052</v>
      </c>
      <c r="GW4344" s="77">
        <v>0.1527377521613833</v>
      </c>
      <c r="GX4344" s="77">
        <v>62.503913540291052</v>
      </c>
      <c r="GY4344" s="77">
        <v>0</v>
      </c>
      <c r="GZ4344" s="77">
        <v>0</v>
      </c>
    </row>
    <row r="4345" spans="187:208" x14ac:dyDescent="0.25">
      <c r="GE4345" s="77" t="s">
        <v>425</v>
      </c>
      <c r="GF4345" s="77" t="s">
        <v>155</v>
      </c>
      <c r="GG4345" s="77" t="s">
        <v>459</v>
      </c>
      <c r="GH4345" s="77" t="s">
        <v>488</v>
      </c>
      <c r="GI4345" s="77">
        <v>2022</v>
      </c>
      <c r="GJ4345" s="77" t="s">
        <v>301</v>
      </c>
      <c r="GK4345" s="77">
        <v>13469.087812378701</v>
      </c>
      <c r="GL4345" s="77">
        <v>226.474885</v>
      </c>
      <c r="GM4345" s="77">
        <v>2022</v>
      </c>
      <c r="GN4345" s="77" t="s">
        <v>175</v>
      </c>
      <c r="GO4345" s="77">
        <v>5.3000000000000005E-2</v>
      </c>
      <c r="GP4345" s="77">
        <v>3</v>
      </c>
      <c r="GQ4345" s="77">
        <v>0</v>
      </c>
      <c r="GR4345" s="77" t="s">
        <v>423</v>
      </c>
      <c r="GS4345" s="77">
        <v>5.5966209081309407E-2</v>
      </c>
      <c r="GT4345" s="77">
        <v>753.81378464210263</v>
      </c>
      <c r="GU4345" s="77">
        <v>5.5966209081309407E-2</v>
      </c>
      <c r="GV4345" s="77">
        <v>753.81378464210263</v>
      </c>
      <c r="GW4345" s="77">
        <v>5.5966209081309407E-2</v>
      </c>
      <c r="GX4345" s="77">
        <v>753.81378464210263</v>
      </c>
      <c r="GY4345" s="77">
        <v>0</v>
      </c>
      <c r="GZ4345" s="77">
        <v>0</v>
      </c>
    </row>
    <row r="4346" spans="187:208" x14ac:dyDescent="0.25">
      <c r="GE4346" s="77" t="s">
        <v>427</v>
      </c>
      <c r="GF4346" s="77" t="s">
        <v>155</v>
      </c>
      <c r="GG4346" s="77" t="s">
        <v>459</v>
      </c>
      <c r="GH4346" s="77" t="s">
        <v>488</v>
      </c>
      <c r="GI4346" s="77">
        <v>2022</v>
      </c>
      <c r="GJ4346" s="77" t="s">
        <v>303</v>
      </c>
      <c r="GK4346" s="77">
        <v>7205.5312760252637</v>
      </c>
      <c r="GL4346" s="77">
        <v>226.474885</v>
      </c>
      <c r="GM4346" s="77">
        <v>2022</v>
      </c>
      <c r="GN4346" s="77" t="s">
        <v>175</v>
      </c>
      <c r="GO4346" s="77">
        <v>5.3000000000000005E-2</v>
      </c>
      <c r="GP4346" s="77">
        <v>3</v>
      </c>
      <c r="GQ4346" s="77">
        <v>0</v>
      </c>
      <c r="GR4346" s="77" t="s">
        <v>423</v>
      </c>
      <c r="GS4346" s="77">
        <v>5.5966209081309407E-2</v>
      </c>
      <c r="GT4346" s="77">
        <v>403.26626993594408</v>
      </c>
      <c r="GU4346" s="77">
        <v>5.5966209081309407E-2</v>
      </c>
      <c r="GV4346" s="77">
        <v>403.26626993594408</v>
      </c>
      <c r="GW4346" s="77">
        <v>5.5966209081309407E-2</v>
      </c>
      <c r="GX4346" s="77">
        <v>403.26626993594408</v>
      </c>
      <c r="GY4346" s="77">
        <v>0</v>
      </c>
      <c r="GZ4346" s="77">
        <v>0</v>
      </c>
    </row>
    <row r="4347" spans="187:208" x14ac:dyDescent="0.25">
      <c r="GE4347" s="77" t="s">
        <v>422</v>
      </c>
      <c r="GF4347" s="77" t="s">
        <v>155</v>
      </c>
      <c r="GG4347" s="77" t="s">
        <v>459</v>
      </c>
      <c r="GH4347" s="77" t="s">
        <v>488</v>
      </c>
      <c r="GI4347" s="77">
        <v>2023</v>
      </c>
      <c r="GJ4347" s="77" t="s">
        <v>305</v>
      </c>
      <c r="GK4347" s="77">
        <v>428.60232122028339</v>
      </c>
      <c r="GL4347" s="77">
        <v>226.474885</v>
      </c>
      <c r="GM4347" s="77">
        <v>2023</v>
      </c>
      <c r="GN4347" s="77" t="s">
        <v>175</v>
      </c>
      <c r="GO4347" s="77">
        <v>0.13250000000000001</v>
      </c>
      <c r="GP4347" s="77">
        <v>3</v>
      </c>
      <c r="GQ4347" s="77">
        <v>0</v>
      </c>
      <c r="GR4347" s="77" t="s">
        <v>423</v>
      </c>
      <c r="GS4347" s="77">
        <v>0</v>
      </c>
      <c r="GT4347" s="77">
        <v>0</v>
      </c>
      <c r="GU4347" s="77">
        <v>0.1527377521613833</v>
      </c>
      <c r="GV4347" s="77">
        <v>65.463755114337232</v>
      </c>
      <c r="GW4347" s="77">
        <v>0.1527377521613833</v>
      </c>
      <c r="GX4347" s="77">
        <v>65.463755114337232</v>
      </c>
      <c r="GY4347" s="77">
        <v>0.1527377521613833</v>
      </c>
      <c r="GZ4347" s="77">
        <v>65.463755114337232</v>
      </c>
    </row>
    <row r="4348" spans="187:208" x14ac:dyDescent="0.25">
      <c r="GE4348" s="77" t="s">
        <v>425</v>
      </c>
      <c r="GF4348" s="77" t="s">
        <v>155</v>
      </c>
      <c r="GG4348" s="77" t="s">
        <v>459</v>
      </c>
      <c r="GH4348" s="77" t="s">
        <v>488</v>
      </c>
      <c r="GI4348" s="77">
        <v>2023</v>
      </c>
      <c r="GJ4348" s="77" t="s">
        <v>301</v>
      </c>
      <c r="GK4348" s="77">
        <v>13939.56097345755</v>
      </c>
      <c r="GL4348" s="77">
        <v>226.474885</v>
      </c>
      <c r="GM4348" s="77">
        <v>2023</v>
      </c>
      <c r="GN4348" s="77" t="s">
        <v>175</v>
      </c>
      <c r="GO4348" s="77">
        <v>5.3000000000000005E-2</v>
      </c>
      <c r="GP4348" s="77">
        <v>3</v>
      </c>
      <c r="GQ4348" s="77">
        <v>0</v>
      </c>
      <c r="GR4348" s="77" t="s">
        <v>423</v>
      </c>
      <c r="GS4348" s="77">
        <v>0</v>
      </c>
      <c r="GT4348" s="77">
        <v>0</v>
      </c>
      <c r="GU4348" s="77">
        <v>5.5966209081309407E-2</v>
      </c>
      <c r="GV4348" s="77">
        <v>780.1443839421861</v>
      </c>
      <c r="GW4348" s="77">
        <v>5.5966209081309407E-2</v>
      </c>
      <c r="GX4348" s="77">
        <v>780.1443839421861</v>
      </c>
      <c r="GY4348" s="77">
        <v>5.5966209081309407E-2</v>
      </c>
      <c r="GZ4348" s="77">
        <v>780.1443839421861</v>
      </c>
    </row>
    <row r="4349" spans="187:208" x14ac:dyDescent="0.25">
      <c r="GE4349" s="77" t="s">
        <v>427</v>
      </c>
      <c r="GF4349" s="77" t="s">
        <v>155</v>
      </c>
      <c r="GG4349" s="77" t="s">
        <v>459</v>
      </c>
      <c r="GH4349" s="77" t="s">
        <v>488</v>
      </c>
      <c r="GI4349" s="77">
        <v>2023</v>
      </c>
      <c r="GJ4349" s="77" t="s">
        <v>303</v>
      </c>
      <c r="GK4349" s="77">
        <v>7467.8148194525338</v>
      </c>
      <c r="GL4349" s="77">
        <v>226.474885</v>
      </c>
      <c r="GM4349" s="77">
        <v>2023</v>
      </c>
      <c r="GN4349" s="77" t="s">
        <v>175</v>
      </c>
      <c r="GO4349" s="77">
        <v>5.3000000000000005E-2</v>
      </c>
      <c r="GP4349" s="77">
        <v>3</v>
      </c>
      <c r="GQ4349" s="77">
        <v>0</v>
      </c>
      <c r="GR4349" s="77" t="s">
        <v>423</v>
      </c>
      <c r="GS4349" s="77">
        <v>0</v>
      </c>
      <c r="GT4349" s="77">
        <v>0</v>
      </c>
      <c r="GU4349" s="77">
        <v>5.5966209081309407E-2</v>
      </c>
      <c r="GV4349" s="77">
        <v>417.94528556598135</v>
      </c>
      <c r="GW4349" s="77">
        <v>5.5966209081309407E-2</v>
      </c>
      <c r="GX4349" s="77">
        <v>417.94528556598135</v>
      </c>
      <c r="GY4349" s="77">
        <v>5.5966209081309407E-2</v>
      </c>
      <c r="GZ4349" s="77">
        <v>417.94528556598135</v>
      </c>
    </row>
    <row r="4350" spans="187:208" x14ac:dyDescent="0.25">
      <c r="GE4350" s="77" t="s">
        <v>422</v>
      </c>
      <c r="GF4350" s="77" t="s">
        <v>155</v>
      </c>
      <c r="GG4350" s="77" t="s">
        <v>459</v>
      </c>
      <c r="GH4350" s="77" t="s">
        <v>488</v>
      </c>
      <c r="GI4350" s="77">
        <v>2024</v>
      </c>
      <c r="GJ4350" s="77" t="s">
        <v>305</v>
      </c>
      <c r="GK4350" s="77">
        <v>428.60232122028339</v>
      </c>
      <c r="GL4350" s="77">
        <v>226.474885</v>
      </c>
      <c r="GM4350" s="77">
        <v>2024</v>
      </c>
      <c r="GN4350" s="77" t="s">
        <v>175</v>
      </c>
      <c r="GO4350" s="77">
        <v>0.13250000000000001</v>
      </c>
      <c r="GP4350" s="77">
        <v>3</v>
      </c>
      <c r="GQ4350" s="77">
        <v>0</v>
      </c>
      <c r="GR4350" s="77" t="s">
        <v>423</v>
      </c>
      <c r="GS4350" s="77">
        <v>0</v>
      </c>
      <c r="GT4350" s="77">
        <v>0</v>
      </c>
      <c r="GU4350" s="77">
        <v>0</v>
      </c>
      <c r="GV4350" s="77">
        <v>0</v>
      </c>
      <c r="GW4350" s="77">
        <v>0.1527377521613833</v>
      </c>
      <c r="GX4350" s="77">
        <v>65.463755114337232</v>
      </c>
      <c r="GY4350" s="77">
        <v>0.1527377521613833</v>
      </c>
      <c r="GZ4350" s="77">
        <v>65.463755114337232</v>
      </c>
    </row>
    <row r="4351" spans="187:208" x14ac:dyDescent="0.25">
      <c r="GE4351" s="77" t="s">
        <v>425</v>
      </c>
      <c r="GF4351" s="77" t="s">
        <v>155</v>
      </c>
      <c r="GG4351" s="77" t="s">
        <v>459</v>
      </c>
      <c r="GH4351" s="77" t="s">
        <v>488</v>
      </c>
      <c r="GI4351" s="77">
        <v>2024</v>
      </c>
      <c r="GJ4351" s="77" t="s">
        <v>301</v>
      </c>
      <c r="GK4351" s="77">
        <v>13939.56097345755</v>
      </c>
      <c r="GL4351" s="77">
        <v>226.474885</v>
      </c>
      <c r="GM4351" s="77">
        <v>2024</v>
      </c>
      <c r="GN4351" s="77" t="s">
        <v>175</v>
      </c>
      <c r="GO4351" s="77">
        <v>5.3000000000000005E-2</v>
      </c>
      <c r="GP4351" s="77">
        <v>3</v>
      </c>
      <c r="GQ4351" s="77">
        <v>0</v>
      </c>
      <c r="GR4351" s="77" t="s">
        <v>423</v>
      </c>
      <c r="GS4351" s="77">
        <v>0</v>
      </c>
      <c r="GT4351" s="77">
        <v>0</v>
      </c>
      <c r="GU4351" s="77">
        <v>0</v>
      </c>
      <c r="GV4351" s="77">
        <v>0</v>
      </c>
      <c r="GW4351" s="77">
        <v>5.5966209081309407E-2</v>
      </c>
      <c r="GX4351" s="77">
        <v>780.1443839421861</v>
      </c>
      <c r="GY4351" s="77">
        <v>5.5966209081309407E-2</v>
      </c>
      <c r="GZ4351" s="77">
        <v>780.1443839421861</v>
      </c>
    </row>
    <row r="4352" spans="187:208" x14ac:dyDescent="0.25">
      <c r="GE4352" s="77" t="s">
        <v>427</v>
      </c>
      <c r="GF4352" s="77" t="s">
        <v>155</v>
      </c>
      <c r="GG4352" s="77" t="s">
        <v>459</v>
      </c>
      <c r="GH4352" s="77" t="s">
        <v>488</v>
      </c>
      <c r="GI4352" s="77">
        <v>2024</v>
      </c>
      <c r="GJ4352" s="77" t="s">
        <v>303</v>
      </c>
      <c r="GK4352" s="77">
        <v>7467.8148194525338</v>
      </c>
      <c r="GL4352" s="77">
        <v>226.474885</v>
      </c>
      <c r="GM4352" s="77">
        <v>2024</v>
      </c>
      <c r="GN4352" s="77" t="s">
        <v>175</v>
      </c>
      <c r="GO4352" s="77">
        <v>5.3000000000000005E-2</v>
      </c>
      <c r="GP4352" s="77">
        <v>3</v>
      </c>
      <c r="GQ4352" s="77">
        <v>0</v>
      </c>
      <c r="GR4352" s="77" t="s">
        <v>423</v>
      </c>
      <c r="GS4352" s="77">
        <v>0</v>
      </c>
      <c r="GT4352" s="77">
        <v>0</v>
      </c>
      <c r="GU4352" s="77">
        <v>0</v>
      </c>
      <c r="GV4352" s="77">
        <v>0</v>
      </c>
      <c r="GW4352" s="77">
        <v>5.5966209081309407E-2</v>
      </c>
      <c r="GX4352" s="77">
        <v>417.94528556598135</v>
      </c>
      <c r="GY4352" s="77">
        <v>5.5966209081309407E-2</v>
      </c>
      <c r="GZ4352" s="77">
        <v>417.94528556598135</v>
      </c>
    </row>
    <row r="4353" spans="187:208" x14ac:dyDescent="0.25">
      <c r="GE4353" s="77" t="s">
        <v>422</v>
      </c>
      <c r="GF4353" s="77" t="s">
        <v>155</v>
      </c>
      <c r="GG4353" s="77" t="s">
        <v>459</v>
      </c>
      <c r="GH4353" s="77" t="s">
        <v>488</v>
      </c>
      <c r="GI4353" s="77">
        <v>2025</v>
      </c>
      <c r="GJ4353" s="77" t="s">
        <v>305</v>
      </c>
      <c r="GK4353" s="77">
        <v>428.60232122028339</v>
      </c>
      <c r="GL4353" s="77">
        <v>226.474885</v>
      </c>
      <c r="GM4353" s="77">
        <v>2025</v>
      </c>
      <c r="GN4353" s="77" t="s">
        <v>175</v>
      </c>
      <c r="GO4353" s="77">
        <v>0.13250000000000001</v>
      </c>
      <c r="GP4353" s="77">
        <v>3</v>
      </c>
      <c r="GQ4353" s="77">
        <v>0</v>
      </c>
      <c r="GR4353" s="77" t="s">
        <v>423</v>
      </c>
      <c r="GS4353" s="77">
        <v>0</v>
      </c>
      <c r="GT4353" s="77">
        <v>0</v>
      </c>
      <c r="GU4353" s="77">
        <v>0</v>
      </c>
      <c r="GV4353" s="77">
        <v>0</v>
      </c>
      <c r="GW4353" s="77">
        <v>0</v>
      </c>
      <c r="GX4353" s="77">
        <v>0</v>
      </c>
      <c r="GY4353" s="77">
        <v>0.1527377521613833</v>
      </c>
      <c r="GZ4353" s="77">
        <v>65.463755114337232</v>
      </c>
    </row>
    <row r="4354" spans="187:208" x14ac:dyDescent="0.25">
      <c r="GE4354" s="77" t="s">
        <v>425</v>
      </c>
      <c r="GF4354" s="77" t="s">
        <v>155</v>
      </c>
      <c r="GG4354" s="77" t="s">
        <v>459</v>
      </c>
      <c r="GH4354" s="77" t="s">
        <v>488</v>
      </c>
      <c r="GI4354" s="77">
        <v>2025</v>
      </c>
      <c r="GJ4354" s="77" t="s">
        <v>301</v>
      </c>
      <c r="GK4354" s="77">
        <v>13939.56097345755</v>
      </c>
      <c r="GL4354" s="77">
        <v>226.474885</v>
      </c>
      <c r="GM4354" s="77">
        <v>2025</v>
      </c>
      <c r="GN4354" s="77" t="s">
        <v>175</v>
      </c>
      <c r="GO4354" s="77">
        <v>5.3000000000000005E-2</v>
      </c>
      <c r="GP4354" s="77">
        <v>3</v>
      </c>
      <c r="GQ4354" s="77">
        <v>0</v>
      </c>
      <c r="GR4354" s="77" t="s">
        <v>423</v>
      </c>
      <c r="GS4354" s="77">
        <v>0</v>
      </c>
      <c r="GT4354" s="77">
        <v>0</v>
      </c>
      <c r="GU4354" s="77">
        <v>0</v>
      </c>
      <c r="GV4354" s="77">
        <v>0</v>
      </c>
      <c r="GW4354" s="77">
        <v>0</v>
      </c>
      <c r="GX4354" s="77">
        <v>0</v>
      </c>
      <c r="GY4354" s="77">
        <v>5.5966209081309407E-2</v>
      </c>
      <c r="GZ4354" s="77">
        <v>780.1443839421861</v>
      </c>
    </row>
    <row r="4355" spans="187:208" x14ac:dyDescent="0.25">
      <c r="GE4355" s="77" t="s">
        <v>427</v>
      </c>
      <c r="GF4355" s="77" t="s">
        <v>155</v>
      </c>
      <c r="GG4355" s="77" t="s">
        <v>459</v>
      </c>
      <c r="GH4355" s="77" t="s">
        <v>488</v>
      </c>
      <c r="GI4355" s="77">
        <v>2025</v>
      </c>
      <c r="GJ4355" s="77" t="s">
        <v>303</v>
      </c>
      <c r="GK4355" s="77">
        <v>7467.8148194525338</v>
      </c>
      <c r="GL4355" s="77">
        <v>226.474885</v>
      </c>
      <c r="GM4355" s="77">
        <v>2025</v>
      </c>
      <c r="GN4355" s="77" t="s">
        <v>175</v>
      </c>
      <c r="GO4355" s="77">
        <v>5.3000000000000005E-2</v>
      </c>
      <c r="GP4355" s="77">
        <v>3</v>
      </c>
      <c r="GQ4355" s="77">
        <v>0</v>
      </c>
      <c r="GR4355" s="77" t="s">
        <v>423</v>
      </c>
      <c r="GS4355" s="77">
        <v>0</v>
      </c>
      <c r="GT4355" s="77">
        <v>0</v>
      </c>
      <c r="GU4355" s="77">
        <v>0</v>
      </c>
      <c r="GV4355" s="77">
        <v>0</v>
      </c>
      <c r="GW4355" s="77">
        <v>0</v>
      </c>
      <c r="GX4355" s="77">
        <v>0</v>
      </c>
      <c r="GY4355" s="77">
        <v>5.5966209081309407E-2</v>
      </c>
      <c r="GZ4355" s="77">
        <v>417.94528556598135</v>
      </c>
    </row>
    <row r="4356" spans="187:208" x14ac:dyDescent="0.25">
      <c r="GE4356" s="77" t="s">
        <v>422</v>
      </c>
      <c r="GF4356" s="77" t="s">
        <v>155</v>
      </c>
      <c r="GG4356" s="77" t="s">
        <v>461</v>
      </c>
      <c r="GH4356" s="77" t="s">
        <v>300</v>
      </c>
      <c r="GI4356" s="77">
        <v>2021</v>
      </c>
      <c r="GJ4356" s="77" t="s">
        <v>305</v>
      </c>
      <c r="GK4356" s="77">
        <v>222.22942162785611</v>
      </c>
      <c r="GL4356" s="77">
        <v>280.23087399999997</v>
      </c>
      <c r="GM4356" s="77">
        <v>2021</v>
      </c>
      <c r="GN4356" s="77" t="s">
        <v>175</v>
      </c>
      <c r="GO4356" s="77">
        <v>0.13250000000000001</v>
      </c>
      <c r="GP4356" s="77">
        <v>3</v>
      </c>
      <c r="GQ4356" s="77">
        <v>0</v>
      </c>
      <c r="GR4356" s="77" t="s">
        <v>423</v>
      </c>
      <c r="GS4356" s="77">
        <v>0.1527377521613833</v>
      </c>
      <c r="GT4356" s="77">
        <v>33.942822323563043</v>
      </c>
      <c r="GU4356" s="77">
        <v>0.1527377521613833</v>
      </c>
      <c r="GV4356" s="77">
        <v>33.942822323563043</v>
      </c>
      <c r="GW4356" s="77">
        <v>0</v>
      </c>
      <c r="GX4356" s="77">
        <v>0</v>
      </c>
      <c r="GY4356" s="77">
        <v>0</v>
      </c>
      <c r="GZ4356" s="77">
        <v>0</v>
      </c>
    </row>
    <row r="4357" spans="187:208" x14ac:dyDescent="0.25">
      <c r="GE4357" s="77" t="s">
        <v>425</v>
      </c>
      <c r="GF4357" s="77" t="s">
        <v>155</v>
      </c>
      <c r="GG4357" s="77" t="s">
        <v>461</v>
      </c>
      <c r="GH4357" s="77" t="s">
        <v>300</v>
      </c>
      <c r="GI4357" s="77">
        <v>2021</v>
      </c>
      <c r="GJ4357" s="77" t="s">
        <v>301</v>
      </c>
      <c r="GK4357" s="77">
        <v>8585.7228092489349</v>
      </c>
      <c r="GL4357" s="77">
        <v>280.23087399999997</v>
      </c>
      <c r="GM4357" s="77">
        <v>2021</v>
      </c>
      <c r="GN4357" s="77" t="s">
        <v>175</v>
      </c>
      <c r="GO4357" s="77">
        <v>5.3000000000000005E-2</v>
      </c>
      <c r="GP4357" s="77">
        <v>3</v>
      </c>
      <c r="GQ4357" s="77">
        <v>0</v>
      </c>
      <c r="GR4357" s="77" t="s">
        <v>423</v>
      </c>
      <c r="GS4357" s="77">
        <v>5.5966209081309407E-2</v>
      </c>
      <c r="GT4357" s="77">
        <v>480.51035785659303</v>
      </c>
      <c r="GU4357" s="77">
        <v>5.5966209081309407E-2</v>
      </c>
      <c r="GV4357" s="77">
        <v>480.51035785659303</v>
      </c>
      <c r="GW4357" s="77">
        <v>0</v>
      </c>
      <c r="GX4357" s="77">
        <v>0</v>
      </c>
      <c r="GY4357" s="77">
        <v>0</v>
      </c>
      <c r="GZ4357" s="77">
        <v>0</v>
      </c>
    </row>
    <row r="4358" spans="187:208" x14ac:dyDescent="0.25">
      <c r="GE4358" s="77" t="s">
        <v>427</v>
      </c>
      <c r="GF4358" s="77" t="s">
        <v>155</v>
      </c>
      <c r="GG4358" s="77" t="s">
        <v>461</v>
      </c>
      <c r="GH4358" s="77" t="s">
        <v>300</v>
      </c>
      <c r="GI4358" s="77">
        <v>2021</v>
      </c>
      <c r="GJ4358" s="77" t="s">
        <v>303</v>
      </c>
      <c r="GK4358" s="77">
        <v>5338.1784104573617</v>
      </c>
      <c r="GL4358" s="77">
        <v>280.23087399999997</v>
      </c>
      <c r="GM4358" s="77">
        <v>2021</v>
      </c>
      <c r="GN4358" s="77" t="s">
        <v>175</v>
      </c>
      <c r="GO4358" s="77">
        <v>5.3000000000000005E-2</v>
      </c>
      <c r="GP4358" s="77">
        <v>3</v>
      </c>
      <c r="GQ4358" s="77">
        <v>0</v>
      </c>
      <c r="GR4358" s="77" t="s">
        <v>423</v>
      </c>
      <c r="GS4358" s="77">
        <v>5.5966209081309407E-2</v>
      </c>
      <c r="GT4358" s="77">
        <v>298.75760903298863</v>
      </c>
      <c r="GU4358" s="77">
        <v>5.5966209081309407E-2</v>
      </c>
      <c r="GV4358" s="77">
        <v>298.75760903298863</v>
      </c>
      <c r="GW4358" s="77">
        <v>0</v>
      </c>
      <c r="GX4358" s="77">
        <v>0</v>
      </c>
      <c r="GY4358" s="77">
        <v>0</v>
      </c>
      <c r="GZ4358" s="77">
        <v>0</v>
      </c>
    </row>
    <row r="4359" spans="187:208" x14ac:dyDescent="0.25">
      <c r="GE4359" s="77" t="s">
        <v>422</v>
      </c>
      <c r="GF4359" s="77" t="s">
        <v>155</v>
      </c>
      <c r="GG4359" s="77" t="s">
        <v>461</v>
      </c>
      <c r="GH4359" s="77" t="s">
        <v>300</v>
      </c>
      <c r="GI4359" s="77">
        <v>2022</v>
      </c>
      <c r="GJ4359" s="77" t="s">
        <v>305</v>
      </c>
      <c r="GK4359" s="77">
        <v>222.22942162785611</v>
      </c>
      <c r="GL4359" s="77">
        <v>280.23087399999997</v>
      </c>
      <c r="GM4359" s="77">
        <v>2022</v>
      </c>
      <c r="GN4359" s="77" t="s">
        <v>175</v>
      </c>
      <c r="GO4359" s="77">
        <v>0.13250000000000001</v>
      </c>
      <c r="GP4359" s="77">
        <v>3</v>
      </c>
      <c r="GQ4359" s="77">
        <v>0</v>
      </c>
      <c r="GR4359" s="77" t="s">
        <v>423</v>
      </c>
      <c r="GS4359" s="77">
        <v>0.1527377521613833</v>
      </c>
      <c r="GT4359" s="77">
        <v>33.942822323563043</v>
      </c>
      <c r="GU4359" s="77">
        <v>0.1527377521613833</v>
      </c>
      <c r="GV4359" s="77">
        <v>33.942822323563043</v>
      </c>
      <c r="GW4359" s="77">
        <v>0.1527377521613833</v>
      </c>
      <c r="GX4359" s="77">
        <v>33.942822323563043</v>
      </c>
      <c r="GY4359" s="77">
        <v>0</v>
      </c>
      <c r="GZ4359" s="77">
        <v>0</v>
      </c>
    </row>
    <row r="4360" spans="187:208" x14ac:dyDescent="0.25">
      <c r="GE4360" s="77" t="s">
        <v>425</v>
      </c>
      <c r="GF4360" s="77" t="s">
        <v>155</v>
      </c>
      <c r="GG4360" s="77" t="s">
        <v>461</v>
      </c>
      <c r="GH4360" s="77" t="s">
        <v>300</v>
      </c>
      <c r="GI4360" s="77">
        <v>2022</v>
      </c>
      <c r="GJ4360" s="77" t="s">
        <v>301</v>
      </c>
      <c r="GK4360" s="77">
        <v>8585.7228092489349</v>
      </c>
      <c r="GL4360" s="77">
        <v>280.23087399999997</v>
      </c>
      <c r="GM4360" s="77">
        <v>2022</v>
      </c>
      <c r="GN4360" s="77" t="s">
        <v>175</v>
      </c>
      <c r="GO4360" s="77">
        <v>5.3000000000000005E-2</v>
      </c>
      <c r="GP4360" s="77">
        <v>3</v>
      </c>
      <c r="GQ4360" s="77">
        <v>0</v>
      </c>
      <c r="GR4360" s="77" t="s">
        <v>423</v>
      </c>
      <c r="GS4360" s="77">
        <v>5.5966209081309407E-2</v>
      </c>
      <c r="GT4360" s="77">
        <v>480.51035785659303</v>
      </c>
      <c r="GU4360" s="77">
        <v>5.5966209081309407E-2</v>
      </c>
      <c r="GV4360" s="77">
        <v>480.51035785659303</v>
      </c>
      <c r="GW4360" s="77">
        <v>5.5966209081309407E-2</v>
      </c>
      <c r="GX4360" s="77">
        <v>480.51035785659303</v>
      </c>
      <c r="GY4360" s="77">
        <v>0</v>
      </c>
      <c r="GZ4360" s="77">
        <v>0</v>
      </c>
    </row>
    <row r="4361" spans="187:208" x14ac:dyDescent="0.25">
      <c r="GE4361" s="77" t="s">
        <v>427</v>
      </c>
      <c r="GF4361" s="77" t="s">
        <v>155</v>
      </c>
      <c r="GG4361" s="77" t="s">
        <v>461</v>
      </c>
      <c r="GH4361" s="77" t="s">
        <v>300</v>
      </c>
      <c r="GI4361" s="77">
        <v>2022</v>
      </c>
      <c r="GJ4361" s="77" t="s">
        <v>303</v>
      </c>
      <c r="GK4361" s="77">
        <v>5338.1784104573617</v>
      </c>
      <c r="GL4361" s="77">
        <v>280.23087399999997</v>
      </c>
      <c r="GM4361" s="77">
        <v>2022</v>
      </c>
      <c r="GN4361" s="77" t="s">
        <v>175</v>
      </c>
      <c r="GO4361" s="77">
        <v>5.3000000000000005E-2</v>
      </c>
      <c r="GP4361" s="77">
        <v>3</v>
      </c>
      <c r="GQ4361" s="77">
        <v>0</v>
      </c>
      <c r="GR4361" s="77" t="s">
        <v>423</v>
      </c>
      <c r="GS4361" s="77">
        <v>5.5966209081309407E-2</v>
      </c>
      <c r="GT4361" s="77">
        <v>298.75760903298863</v>
      </c>
      <c r="GU4361" s="77">
        <v>5.5966209081309407E-2</v>
      </c>
      <c r="GV4361" s="77">
        <v>298.75760903298863</v>
      </c>
      <c r="GW4361" s="77">
        <v>5.5966209081309407E-2</v>
      </c>
      <c r="GX4361" s="77">
        <v>298.75760903298863</v>
      </c>
      <c r="GY4361" s="77">
        <v>0</v>
      </c>
      <c r="GZ4361" s="77">
        <v>0</v>
      </c>
    </row>
    <row r="4362" spans="187:208" x14ac:dyDescent="0.25">
      <c r="GE4362" s="77" t="s">
        <v>422</v>
      </c>
      <c r="GF4362" s="77" t="s">
        <v>155</v>
      </c>
      <c r="GG4362" s="77" t="s">
        <v>461</v>
      </c>
      <c r="GH4362" s="77" t="s">
        <v>300</v>
      </c>
      <c r="GI4362" s="77">
        <v>2023</v>
      </c>
      <c r="GJ4362" s="77" t="s">
        <v>305</v>
      </c>
      <c r="GK4362" s="77">
        <v>233.2300768079661</v>
      </c>
      <c r="GL4362" s="77">
        <v>280.23087399999997</v>
      </c>
      <c r="GM4362" s="77">
        <v>2023</v>
      </c>
      <c r="GN4362" s="77" t="s">
        <v>175</v>
      </c>
      <c r="GO4362" s="77">
        <v>0.13250000000000001</v>
      </c>
      <c r="GP4362" s="77">
        <v>3</v>
      </c>
      <c r="GQ4362" s="77">
        <v>0</v>
      </c>
      <c r="GR4362" s="77" t="s">
        <v>423</v>
      </c>
      <c r="GS4362" s="77">
        <v>0</v>
      </c>
      <c r="GT4362" s="77">
        <v>0</v>
      </c>
      <c r="GU4362" s="77">
        <v>0.1527377521613833</v>
      </c>
      <c r="GV4362" s="77">
        <v>35.623037668075519</v>
      </c>
      <c r="GW4362" s="77">
        <v>0.1527377521613833</v>
      </c>
      <c r="GX4362" s="77">
        <v>35.623037668075519</v>
      </c>
      <c r="GY4362" s="77">
        <v>0.1527377521613833</v>
      </c>
      <c r="GZ4362" s="77">
        <v>35.623037668075519</v>
      </c>
    </row>
    <row r="4363" spans="187:208" x14ac:dyDescent="0.25">
      <c r="GE4363" s="77" t="s">
        <v>425</v>
      </c>
      <c r="GF4363" s="77" t="s">
        <v>155</v>
      </c>
      <c r="GG4363" s="77" t="s">
        <v>461</v>
      </c>
      <c r="GH4363" s="77" t="s">
        <v>300</v>
      </c>
      <c r="GI4363" s="77">
        <v>2023</v>
      </c>
      <c r="GJ4363" s="77" t="s">
        <v>301</v>
      </c>
      <c r="GK4363" s="77">
        <v>8896.5159934296207</v>
      </c>
      <c r="GL4363" s="77">
        <v>280.23087399999997</v>
      </c>
      <c r="GM4363" s="77">
        <v>2023</v>
      </c>
      <c r="GN4363" s="77" t="s">
        <v>175</v>
      </c>
      <c r="GO4363" s="77">
        <v>5.3000000000000005E-2</v>
      </c>
      <c r="GP4363" s="77">
        <v>3</v>
      </c>
      <c r="GQ4363" s="77">
        <v>0</v>
      </c>
      <c r="GR4363" s="77" t="s">
        <v>423</v>
      </c>
      <c r="GS4363" s="77">
        <v>0</v>
      </c>
      <c r="GT4363" s="77">
        <v>0</v>
      </c>
      <c r="GU4363" s="77">
        <v>5.5966209081309407E-2</v>
      </c>
      <c r="GV4363" s="77">
        <v>497.9042741834952</v>
      </c>
      <c r="GW4363" s="77">
        <v>5.5966209081309407E-2</v>
      </c>
      <c r="GX4363" s="77">
        <v>497.9042741834952</v>
      </c>
      <c r="GY4363" s="77">
        <v>5.5966209081309407E-2</v>
      </c>
      <c r="GZ4363" s="77">
        <v>497.9042741834952</v>
      </c>
    </row>
    <row r="4364" spans="187:208" x14ac:dyDescent="0.25">
      <c r="GE4364" s="77" t="s">
        <v>427</v>
      </c>
      <c r="GF4364" s="77" t="s">
        <v>155</v>
      </c>
      <c r="GG4364" s="77" t="s">
        <v>461</v>
      </c>
      <c r="GH4364" s="77" t="s">
        <v>300</v>
      </c>
      <c r="GI4364" s="77">
        <v>2023</v>
      </c>
      <c r="GJ4364" s="77" t="s">
        <v>303</v>
      </c>
      <c r="GK4364" s="77">
        <v>5534.8914862007314</v>
      </c>
      <c r="GL4364" s="77">
        <v>280.23087399999997</v>
      </c>
      <c r="GM4364" s="77">
        <v>2023</v>
      </c>
      <c r="GN4364" s="77" t="s">
        <v>175</v>
      </c>
      <c r="GO4364" s="77">
        <v>5.3000000000000005E-2</v>
      </c>
      <c r="GP4364" s="77">
        <v>3</v>
      </c>
      <c r="GQ4364" s="77">
        <v>0</v>
      </c>
      <c r="GR4364" s="77" t="s">
        <v>423</v>
      </c>
      <c r="GS4364" s="77">
        <v>0</v>
      </c>
      <c r="GT4364" s="77">
        <v>0</v>
      </c>
      <c r="GU4364" s="77">
        <v>5.5966209081309407E-2</v>
      </c>
      <c r="GV4364" s="77">
        <v>309.76689415906947</v>
      </c>
      <c r="GW4364" s="77">
        <v>5.5966209081309407E-2</v>
      </c>
      <c r="GX4364" s="77">
        <v>309.76689415906947</v>
      </c>
      <c r="GY4364" s="77">
        <v>5.5966209081309407E-2</v>
      </c>
      <c r="GZ4364" s="77">
        <v>309.76689415906947</v>
      </c>
    </row>
    <row r="4365" spans="187:208" x14ac:dyDescent="0.25">
      <c r="GE4365" s="77" t="s">
        <v>422</v>
      </c>
      <c r="GF4365" s="77" t="s">
        <v>155</v>
      </c>
      <c r="GG4365" s="77" t="s">
        <v>461</v>
      </c>
      <c r="GH4365" s="77" t="s">
        <v>300</v>
      </c>
      <c r="GI4365" s="77">
        <v>2024</v>
      </c>
      <c r="GJ4365" s="77" t="s">
        <v>305</v>
      </c>
      <c r="GK4365" s="77">
        <v>233.2300768079661</v>
      </c>
      <c r="GL4365" s="77">
        <v>280.23087399999997</v>
      </c>
      <c r="GM4365" s="77">
        <v>2024</v>
      </c>
      <c r="GN4365" s="77" t="s">
        <v>175</v>
      </c>
      <c r="GO4365" s="77">
        <v>0.13250000000000001</v>
      </c>
      <c r="GP4365" s="77">
        <v>3</v>
      </c>
      <c r="GQ4365" s="77">
        <v>0</v>
      </c>
      <c r="GR4365" s="77" t="s">
        <v>423</v>
      </c>
      <c r="GS4365" s="77">
        <v>0</v>
      </c>
      <c r="GT4365" s="77">
        <v>0</v>
      </c>
      <c r="GU4365" s="77">
        <v>0</v>
      </c>
      <c r="GV4365" s="77">
        <v>0</v>
      </c>
      <c r="GW4365" s="77">
        <v>0.1527377521613833</v>
      </c>
      <c r="GX4365" s="77">
        <v>35.623037668075519</v>
      </c>
      <c r="GY4365" s="77">
        <v>0.1527377521613833</v>
      </c>
      <c r="GZ4365" s="77">
        <v>35.623037668075519</v>
      </c>
    </row>
    <row r="4366" spans="187:208" x14ac:dyDescent="0.25">
      <c r="GE4366" s="77" t="s">
        <v>425</v>
      </c>
      <c r="GF4366" s="77" t="s">
        <v>155</v>
      </c>
      <c r="GG4366" s="77" t="s">
        <v>461</v>
      </c>
      <c r="GH4366" s="77" t="s">
        <v>300</v>
      </c>
      <c r="GI4366" s="77">
        <v>2024</v>
      </c>
      <c r="GJ4366" s="77" t="s">
        <v>301</v>
      </c>
      <c r="GK4366" s="77">
        <v>8896.5159934296207</v>
      </c>
      <c r="GL4366" s="77">
        <v>280.23087399999997</v>
      </c>
      <c r="GM4366" s="77">
        <v>2024</v>
      </c>
      <c r="GN4366" s="77" t="s">
        <v>175</v>
      </c>
      <c r="GO4366" s="77">
        <v>5.3000000000000005E-2</v>
      </c>
      <c r="GP4366" s="77">
        <v>3</v>
      </c>
      <c r="GQ4366" s="77">
        <v>0</v>
      </c>
      <c r="GR4366" s="77" t="s">
        <v>423</v>
      </c>
      <c r="GS4366" s="77">
        <v>0</v>
      </c>
      <c r="GT4366" s="77">
        <v>0</v>
      </c>
      <c r="GU4366" s="77">
        <v>0</v>
      </c>
      <c r="GV4366" s="77">
        <v>0</v>
      </c>
      <c r="GW4366" s="77">
        <v>5.5966209081309407E-2</v>
      </c>
      <c r="GX4366" s="77">
        <v>497.9042741834952</v>
      </c>
      <c r="GY4366" s="77">
        <v>5.5966209081309407E-2</v>
      </c>
      <c r="GZ4366" s="77">
        <v>497.9042741834952</v>
      </c>
    </row>
    <row r="4367" spans="187:208" x14ac:dyDescent="0.25">
      <c r="GE4367" s="77" t="s">
        <v>427</v>
      </c>
      <c r="GF4367" s="77" t="s">
        <v>155</v>
      </c>
      <c r="GG4367" s="77" t="s">
        <v>461</v>
      </c>
      <c r="GH4367" s="77" t="s">
        <v>300</v>
      </c>
      <c r="GI4367" s="77">
        <v>2024</v>
      </c>
      <c r="GJ4367" s="77" t="s">
        <v>303</v>
      </c>
      <c r="GK4367" s="77">
        <v>5534.8914862007314</v>
      </c>
      <c r="GL4367" s="77">
        <v>280.23087399999997</v>
      </c>
      <c r="GM4367" s="77">
        <v>2024</v>
      </c>
      <c r="GN4367" s="77" t="s">
        <v>175</v>
      </c>
      <c r="GO4367" s="77">
        <v>5.3000000000000005E-2</v>
      </c>
      <c r="GP4367" s="77">
        <v>3</v>
      </c>
      <c r="GQ4367" s="77">
        <v>0</v>
      </c>
      <c r="GR4367" s="77" t="s">
        <v>423</v>
      </c>
      <c r="GS4367" s="77">
        <v>0</v>
      </c>
      <c r="GT4367" s="77">
        <v>0</v>
      </c>
      <c r="GU4367" s="77">
        <v>0</v>
      </c>
      <c r="GV4367" s="77">
        <v>0</v>
      </c>
      <c r="GW4367" s="77">
        <v>5.5966209081309407E-2</v>
      </c>
      <c r="GX4367" s="77">
        <v>309.76689415906947</v>
      </c>
      <c r="GY4367" s="77">
        <v>5.5966209081309407E-2</v>
      </c>
      <c r="GZ4367" s="77">
        <v>309.76689415906947</v>
      </c>
    </row>
    <row r="4368" spans="187:208" x14ac:dyDescent="0.25">
      <c r="GE4368" s="77" t="s">
        <v>422</v>
      </c>
      <c r="GF4368" s="77" t="s">
        <v>155</v>
      </c>
      <c r="GG4368" s="77" t="s">
        <v>461</v>
      </c>
      <c r="GH4368" s="77" t="s">
        <v>300</v>
      </c>
      <c r="GI4368" s="77">
        <v>2025</v>
      </c>
      <c r="GJ4368" s="77" t="s">
        <v>305</v>
      </c>
      <c r="GK4368" s="77">
        <v>233.2300768079661</v>
      </c>
      <c r="GL4368" s="77">
        <v>280.23087399999997</v>
      </c>
      <c r="GM4368" s="77">
        <v>2025</v>
      </c>
      <c r="GN4368" s="77" t="s">
        <v>175</v>
      </c>
      <c r="GO4368" s="77">
        <v>0.13250000000000001</v>
      </c>
      <c r="GP4368" s="77">
        <v>3</v>
      </c>
      <c r="GQ4368" s="77">
        <v>0</v>
      </c>
      <c r="GR4368" s="77" t="s">
        <v>423</v>
      </c>
      <c r="GS4368" s="77">
        <v>0</v>
      </c>
      <c r="GT4368" s="77">
        <v>0</v>
      </c>
      <c r="GU4368" s="77">
        <v>0</v>
      </c>
      <c r="GV4368" s="77">
        <v>0</v>
      </c>
      <c r="GW4368" s="77">
        <v>0</v>
      </c>
      <c r="GX4368" s="77">
        <v>0</v>
      </c>
      <c r="GY4368" s="77">
        <v>0.1527377521613833</v>
      </c>
      <c r="GZ4368" s="77">
        <v>35.623037668075519</v>
      </c>
    </row>
    <row r="4369" spans="187:208" x14ac:dyDescent="0.25">
      <c r="GE4369" s="77" t="s">
        <v>425</v>
      </c>
      <c r="GF4369" s="77" t="s">
        <v>155</v>
      </c>
      <c r="GG4369" s="77" t="s">
        <v>461</v>
      </c>
      <c r="GH4369" s="77" t="s">
        <v>300</v>
      </c>
      <c r="GI4369" s="77">
        <v>2025</v>
      </c>
      <c r="GJ4369" s="77" t="s">
        <v>301</v>
      </c>
      <c r="GK4369" s="77">
        <v>8896.5159934296207</v>
      </c>
      <c r="GL4369" s="77">
        <v>280.23087399999997</v>
      </c>
      <c r="GM4369" s="77">
        <v>2025</v>
      </c>
      <c r="GN4369" s="77" t="s">
        <v>175</v>
      </c>
      <c r="GO4369" s="77">
        <v>5.3000000000000005E-2</v>
      </c>
      <c r="GP4369" s="77">
        <v>3</v>
      </c>
      <c r="GQ4369" s="77">
        <v>0</v>
      </c>
      <c r="GR4369" s="77" t="s">
        <v>423</v>
      </c>
      <c r="GS4369" s="77">
        <v>0</v>
      </c>
      <c r="GT4369" s="77">
        <v>0</v>
      </c>
      <c r="GU4369" s="77">
        <v>0</v>
      </c>
      <c r="GV4369" s="77">
        <v>0</v>
      </c>
      <c r="GW4369" s="77">
        <v>0</v>
      </c>
      <c r="GX4369" s="77">
        <v>0</v>
      </c>
      <c r="GY4369" s="77">
        <v>5.5966209081309407E-2</v>
      </c>
      <c r="GZ4369" s="77">
        <v>497.9042741834952</v>
      </c>
    </row>
    <row r="4370" spans="187:208" x14ac:dyDescent="0.25">
      <c r="GE4370" s="77" t="s">
        <v>427</v>
      </c>
      <c r="GF4370" s="77" t="s">
        <v>155</v>
      </c>
      <c r="GG4370" s="77" t="s">
        <v>461</v>
      </c>
      <c r="GH4370" s="77" t="s">
        <v>300</v>
      </c>
      <c r="GI4370" s="77">
        <v>2025</v>
      </c>
      <c r="GJ4370" s="77" t="s">
        <v>303</v>
      </c>
      <c r="GK4370" s="77">
        <v>5534.8914862007314</v>
      </c>
      <c r="GL4370" s="77">
        <v>280.23087399999997</v>
      </c>
      <c r="GM4370" s="77">
        <v>2025</v>
      </c>
      <c r="GN4370" s="77" t="s">
        <v>175</v>
      </c>
      <c r="GO4370" s="77">
        <v>5.3000000000000005E-2</v>
      </c>
      <c r="GP4370" s="77">
        <v>3</v>
      </c>
      <c r="GQ4370" s="77">
        <v>0</v>
      </c>
      <c r="GR4370" s="77" t="s">
        <v>423</v>
      </c>
      <c r="GS4370" s="77">
        <v>0</v>
      </c>
      <c r="GT4370" s="77">
        <v>0</v>
      </c>
      <c r="GU4370" s="77">
        <v>0</v>
      </c>
      <c r="GV4370" s="77">
        <v>0</v>
      </c>
      <c r="GW4370" s="77">
        <v>0</v>
      </c>
      <c r="GX4370" s="77">
        <v>0</v>
      </c>
      <c r="GY4370" s="77">
        <v>5.5966209081309407E-2</v>
      </c>
      <c r="GZ4370" s="77">
        <v>309.76689415906947</v>
      </c>
    </row>
    <row r="4371" spans="187:208" x14ac:dyDescent="0.25">
      <c r="GE4371" s="77" t="s">
        <v>422</v>
      </c>
      <c r="GF4371" s="77" t="s">
        <v>155</v>
      </c>
      <c r="GG4371" s="77" t="s">
        <v>461</v>
      </c>
      <c r="GH4371" s="77" t="s">
        <v>432</v>
      </c>
      <c r="GI4371" s="77">
        <v>2021</v>
      </c>
      <c r="GJ4371" s="77" t="s">
        <v>305</v>
      </c>
      <c r="GK4371" s="77">
        <v>222.22942162784491</v>
      </c>
      <c r="GL4371" s="77">
        <v>280.23087399999997</v>
      </c>
      <c r="GM4371" s="77">
        <v>2021</v>
      </c>
      <c r="GN4371" s="77" t="s">
        <v>175</v>
      </c>
      <c r="GO4371" s="77">
        <v>0.13250000000000001</v>
      </c>
      <c r="GP4371" s="77">
        <v>3</v>
      </c>
      <c r="GQ4371" s="77">
        <v>0</v>
      </c>
      <c r="GR4371" s="77" t="s">
        <v>423</v>
      </c>
      <c r="GS4371" s="77">
        <v>0.1527377521613833</v>
      </c>
      <c r="GT4371" s="77">
        <v>33.94282232356133</v>
      </c>
      <c r="GU4371" s="77">
        <v>0.1527377521613833</v>
      </c>
      <c r="GV4371" s="77">
        <v>33.94282232356133</v>
      </c>
      <c r="GW4371" s="77">
        <v>0</v>
      </c>
      <c r="GX4371" s="77">
        <v>0</v>
      </c>
      <c r="GY4371" s="77">
        <v>0</v>
      </c>
      <c r="GZ4371" s="77">
        <v>0</v>
      </c>
    </row>
    <row r="4372" spans="187:208" x14ac:dyDescent="0.25">
      <c r="GE4372" s="77" t="s">
        <v>425</v>
      </c>
      <c r="GF4372" s="77" t="s">
        <v>155</v>
      </c>
      <c r="GG4372" s="77" t="s">
        <v>461</v>
      </c>
      <c r="GH4372" s="77" t="s">
        <v>432</v>
      </c>
      <c r="GI4372" s="77">
        <v>2021</v>
      </c>
      <c r="GJ4372" s="77" t="s">
        <v>301</v>
      </c>
      <c r="GK4372" s="77">
        <v>8585.7228092485002</v>
      </c>
      <c r="GL4372" s="77">
        <v>280.23087399999997</v>
      </c>
      <c r="GM4372" s="77">
        <v>2021</v>
      </c>
      <c r="GN4372" s="77" t="s">
        <v>175</v>
      </c>
      <c r="GO4372" s="77">
        <v>5.3000000000000005E-2</v>
      </c>
      <c r="GP4372" s="77">
        <v>3</v>
      </c>
      <c r="GQ4372" s="77">
        <v>0</v>
      </c>
      <c r="GR4372" s="77" t="s">
        <v>423</v>
      </c>
      <c r="GS4372" s="77">
        <v>5.5966209081309407E-2</v>
      </c>
      <c r="GT4372" s="77">
        <v>480.5103578565687</v>
      </c>
      <c r="GU4372" s="77">
        <v>5.5966209081309407E-2</v>
      </c>
      <c r="GV4372" s="77">
        <v>480.5103578565687</v>
      </c>
      <c r="GW4372" s="77">
        <v>0</v>
      </c>
      <c r="GX4372" s="77">
        <v>0</v>
      </c>
      <c r="GY4372" s="77">
        <v>0</v>
      </c>
      <c r="GZ4372" s="77">
        <v>0</v>
      </c>
    </row>
    <row r="4373" spans="187:208" x14ac:dyDescent="0.25">
      <c r="GE4373" s="77" t="s">
        <v>422</v>
      </c>
      <c r="GF4373" s="77" t="s">
        <v>155</v>
      </c>
      <c r="GG4373" s="77" t="s">
        <v>461</v>
      </c>
      <c r="GH4373" s="77" t="s">
        <v>432</v>
      </c>
      <c r="GI4373" s="77">
        <v>2022</v>
      </c>
      <c r="GJ4373" s="77" t="s">
        <v>305</v>
      </c>
      <c r="GK4373" s="77">
        <v>222.22942162784491</v>
      </c>
      <c r="GL4373" s="77">
        <v>280.23087399999997</v>
      </c>
      <c r="GM4373" s="77">
        <v>2022</v>
      </c>
      <c r="GN4373" s="77" t="s">
        <v>175</v>
      </c>
      <c r="GO4373" s="77">
        <v>0.13250000000000001</v>
      </c>
      <c r="GP4373" s="77">
        <v>3</v>
      </c>
      <c r="GQ4373" s="77">
        <v>0</v>
      </c>
      <c r="GR4373" s="77" t="s">
        <v>423</v>
      </c>
      <c r="GS4373" s="77">
        <v>0.1527377521613833</v>
      </c>
      <c r="GT4373" s="77">
        <v>33.94282232356133</v>
      </c>
      <c r="GU4373" s="77">
        <v>0.1527377521613833</v>
      </c>
      <c r="GV4373" s="77">
        <v>33.94282232356133</v>
      </c>
      <c r="GW4373" s="77">
        <v>0.1527377521613833</v>
      </c>
      <c r="GX4373" s="77">
        <v>33.94282232356133</v>
      </c>
      <c r="GY4373" s="77">
        <v>0</v>
      </c>
      <c r="GZ4373" s="77">
        <v>0</v>
      </c>
    </row>
    <row r="4374" spans="187:208" x14ac:dyDescent="0.25">
      <c r="GE4374" s="77" t="s">
        <v>425</v>
      </c>
      <c r="GF4374" s="77" t="s">
        <v>155</v>
      </c>
      <c r="GG4374" s="77" t="s">
        <v>461</v>
      </c>
      <c r="GH4374" s="77" t="s">
        <v>432</v>
      </c>
      <c r="GI4374" s="77">
        <v>2022</v>
      </c>
      <c r="GJ4374" s="77" t="s">
        <v>301</v>
      </c>
      <c r="GK4374" s="77">
        <v>8585.7228092485002</v>
      </c>
      <c r="GL4374" s="77">
        <v>280.23087399999997</v>
      </c>
      <c r="GM4374" s="77">
        <v>2022</v>
      </c>
      <c r="GN4374" s="77" t="s">
        <v>175</v>
      </c>
      <c r="GO4374" s="77">
        <v>5.3000000000000005E-2</v>
      </c>
      <c r="GP4374" s="77">
        <v>3</v>
      </c>
      <c r="GQ4374" s="77">
        <v>0</v>
      </c>
      <c r="GR4374" s="77" t="s">
        <v>423</v>
      </c>
      <c r="GS4374" s="77">
        <v>5.5966209081309407E-2</v>
      </c>
      <c r="GT4374" s="77">
        <v>480.5103578565687</v>
      </c>
      <c r="GU4374" s="77">
        <v>5.5966209081309407E-2</v>
      </c>
      <c r="GV4374" s="77">
        <v>480.5103578565687</v>
      </c>
      <c r="GW4374" s="77">
        <v>5.5966209081309407E-2</v>
      </c>
      <c r="GX4374" s="77">
        <v>480.5103578565687</v>
      </c>
      <c r="GY4374" s="77">
        <v>0</v>
      </c>
      <c r="GZ4374" s="77">
        <v>0</v>
      </c>
    </row>
    <row r="4375" spans="187:208" x14ac:dyDescent="0.25">
      <c r="GE4375" s="77" t="s">
        <v>422</v>
      </c>
      <c r="GF4375" s="77" t="s">
        <v>155</v>
      </c>
      <c r="GG4375" s="77" t="s">
        <v>461</v>
      </c>
      <c r="GH4375" s="77" t="s">
        <v>432</v>
      </c>
      <c r="GI4375" s="77">
        <v>2023</v>
      </c>
      <c r="GJ4375" s="77" t="s">
        <v>305</v>
      </c>
      <c r="GK4375" s="77">
        <v>233.23007680795419</v>
      </c>
      <c r="GL4375" s="77">
        <v>280.23087399999997</v>
      </c>
      <c r="GM4375" s="77">
        <v>2023</v>
      </c>
      <c r="GN4375" s="77" t="s">
        <v>175</v>
      </c>
      <c r="GO4375" s="77">
        <v>0.13250000000000001</v>
      </c>
      <c r="GP4375" s="77">
        <v>3</v>
      </c>
      <c r="GQ4375" s="77">
        <v>0</v>
      </c>
      <c r="GR4375" s="77" t="s">
        <v>423</v>
      </c>
      <c r="GS4375" s="77">
        <v>0</v>
      </c>
      <c r="GT4375" s="77">
        <v>0</v>
      </c>
      <c r="GU4375" s="77">
        <v>0.1527377521613833</v>
      </c>
      <c r="GV4375" s="77">
        <v>35.6230376680737</v>
      </c>
      <c r="GW4375" s="77">
        <v>0.1527377521613833</v>
      </c>
      <c r="GX4375" s="77">
        <v>35.6230376680737</v>
      </c>
      <c r="GY4375" s="77">
        <v>0.1527377521613833</v>
      </c>
      <c r="GZ4375" s="77">
        <v>35.6230376680737</v>
      </c>
    </row>
    <row r="4376" spans="187:208" x14ac:dyDescent="0.25">
      <c r="GE4376" s="77" t="s">
        <v>425</v>
      </c>
      <c r="GF4376" s="77" t="s">
        <v>155</v>
      </c>
      <c r="GG4376" s="77" t="s">
        <v>461</v>
      </c>
      <c r="GH4376" s="77" t="s">
        <v>432</v>
      </c>
      <c r="GI4376" s="77">
        <v>2023</v>
      </c>
      <c r="GJ4376" s="77" t="s">
        <v>301</v>
      </c>
      <c r="GK4376" s="77">
        <v>8896.5159934291696</v>
      </c>
      <c r="GL4376" s="77">
        <v>280.23087399999997</v>
      </c>
      <c r="GM4376" s="77">
        <v>2023</v>
      </c>
      <c r="GN4376" s="77" t="s">
        <v>175</v>
      </c>
      <c r="GO4376" s="77">
        <v>5.3000000000000005E-2</v>
      </c>
      <c r="GP4376" s="77">
        <v>3</v>
      </c>
      <c r="GQ4376" s="77">
        <v>0</v>
      </c>
      <c r="GR4376" s="77" t="s">
        <v>423</v>
      </c>
      <c r="GS4376" s="77">
        <v>0</v>
      </c>
      <c r="GT4376" s="77">
        <v>0</v>
      </c>
      <c r="GU4376" s="77">
        <v>5.5966209081309407E-2</v>
      </c>
      <c r="GV4376" s="77">
        <v>497.90427418346997</v>
      </c>
      <c r="GW4376" s="77">
        <v>5.5966209081309407E-2</v>
      </c>
      <c r="GX4376" s="77">
        <v>497.90427418346997</v>
      </c>
      <c r="GY4376" s="77">
        <v>5.5966209081309407E-2</v>
      </c>
      <c r="GZ4376" s="77">
        <v>497.90427418346997</v>
      </c>
    </row>
    <row r="4377" spans="187:208" x14ac:dyDescent="0.25">
      <c r="GE4377" s="77" t="s">
        <v>422</v>
      </c>
      <c r="GF4377" s="77" t="s">
        <v>155</v>
      </c>
      <c r="GG4377" s="77" t="s">
        <v>461</v>
      </c>
      <c r="GH4377" s="77" t="s">
        <v>432</v>
      </c>
      <c r="GI4377" s="77">
        <v>2024</v>
      </c>
      <c r="GJ4377" s="77" t="s">
        <v>305</v>
      </c>
      <c r="GK4377" s="77">
        <v>233.23007680795419</v>
      </c>
      <c r="GL4377" s="77">
        <v>280.23087399999997</v>
      </c>
      <c r="GM4377" s="77">
        <v>2024</v>
      </c>
      <c r="GN4377" s="77" t="s">
        <v>175</v>
      </c>
      <c r="GO4377" s="77">
        <v>0.13250000000000001</v>
      </c>
      <c r="GP4377" s="77">
        <v>3</v>
      </c>
      <c r="GQ4377" s="77">
        <v>0</v>
      </c>
      <c r="GR4377" s="77" t="s">
        <v>423</v>
      </c>
      <c r="GS4377" s="77">
        <v>0</v>
      </c>
      <c r="GT4377" s="77">
        <v>0</v>
      </c>
      <c r="GU4377" s="77">
        <v>0</v>
      </c>
      <c r="GV4377" s="77">
        <v>0</v>
      </c>
      <c r="GW4377" s="77">
        <v>0.1527377521613833</v>
      </c>
      <c r="GX4377" s="77">
        <v>35.6230376680737</v>
      </c>
      <c r="GY4377" s="77">
        <v>0.1527377521613833</v>
      </c>
      <c r="GZ4377" s="77">
        <v>35.6230376680737</v>
      </c>
    </row>
    <row r="4378" spans="187:208" x14ac:dyDescent="0.25">
      <c r="GE4378" s="77" t="s">
        <v>425</v>
      </c>
      <c r="GF4378" s="77" t="s">
        <v>155</v>
      </c>
      <c r="GG4378" s="77" t="s">
        <v>461</v>
      </c>
      <c r="GH4378" s="77" t="s">
        <v>432</v>
      </c>
      <c r="GI4378" s="77">
        <v>2024</v>
      </c>
      <c r="GJ4378" s="77" t="s">
        <v>301</v>
      </c>
      <c r="GK4378" s="77">
        <v>8896.5159934291696</v>
      </c>
      <c r="GL4378" s="77">
        <v>280.23087399999997</v>
      </c>
      <c r="GM4378" s="77">
        <v>2024</v>
      </c>
      <c r="GN4378" s="77" t="s">
        <v>175</v>
      </c>
      <c r="GO4378" s="77">
        <v>5.3000000000000005E-2</v>
      </c>
      <c r="GP4378" s="77">
        <v>3</v>
      </c>
      <c r="GQ4378" s="77">
        <v>0</v>
      </c>
      <c r="GR4378" s="77" t="s">
        <v>423</v>
      </c>
      <c r="GS4378" s="77">
        <v>0</v>
      </c>
      <c r="GT4378" s="77">
        <v>0</v>
      </c>
      <c r="GU4378" s="77">
        <v>0</v>
      </c>
      <c r="GV4378" s="77">
        <v>0</v>
      </c>
      <c r="GW4378" s="77">
        <v>5.5966209081309407E-2</v>
      </c>
      <c r="GX4378" s="77">
        <v>497.90427418346997</v>
      </c>
      <c r="GY4378" s="77">
        <v>5.5966209081309407E-2</v>
      </c>
      <c r="GZ4378" s="77">
        <v>497.90427418346997</v>
      </c>
    </row>
    <row r="4379" spans="187:208" x14ac:dyDescent="0.25">
      <c r="GE4379" s="77" t="s">
        <v>422</v>
      </c>
      <c r="GF4379" s="77" t="s">
        <v>155</v>
      </c>
      <c r="GG4379" s="77" t="s">
        <v>461</v>
      </c>
      <c r="GH4379" s="77" t="s">
        <v>432</v>
      </c>
      <c r="GI4379" s="77">
        <v>2025</v>
      </c>
      <c r="GJ4379" s="77" t="s">
        <v>305</v>
      </c>
      <c r="GK4379" s="77">
        <v>233.23007680795419</v>
      </c>
      <c r="GL4379" s="77">
        <v>280.23087399999997</v>
      </c>
      <c r="GM4379" s="77">
        <v>2025</v>
      </c>
      <c r="GN4379" s="77" t="s">
        <v>175</v>
      </c>
      <c r="GO4379" s="77">
        <v>0.13250000000000001</v>
      </c>
      <c r="GP4379" s="77">
        <v>3</v>
      </c>
      <c r="GQ4379" s="77">
        <v>0</v>
      </c>
      <c r="GR4379" s="77" t="s">
        <v>423</v>
      </c>
      <c r="GS4379" s="77">
        <v>0</v>
      </c>
      <c r="GT4379" s="77">
        <v>0</v>
      </c>
      <c r="GU4379" s="77">
        <v>0</v>
      </c>
      <c r="GV4379" s="77">
        <v>0</v>
      </c>
      <c r="GW4379" s="77">
        <v>0</v>
      </c>
      <c r="GX4379" s="77">
        <v>0</v>
      </c>
      <c r="GY4379" s="77">
        <v>0.1527377521613833</v>
      </c>
      <c r="GZ4379" s="77">
        <v>35.6230376680737</v>
      </c>
    </row>
    <row r="4380" spans="187:208" x14ac:dyDescent="0.25">
      <c r="GE4380" s="77" t="s">
        <v>425</v>
      </c>
      <c r="GF4380" s="77" t="s">
        <v>155</v>
      </c>
      <c r="GG4380" s="77" t="s">
        <v>461</v>
      </c>
      <c r="GH4380" s="77" t="s">
        <v>432</v>
      </c>
      <c r="GI4380" s="77">
        <v>2025</v>
      </c>
      <c r="GJ4380" s="77" t="s">
        <v>301</v>
      </c>
      <c r="GK4380" s="77">
        <v>8896.5159934291696</v>
      </c>
      <c r="GL4380" s="77">
        <v>280.23087399999997</v>
      </c>
      <c r="GM4380" s="77">
        <v>2025</v>
      </c>
      <c r="GN4380" s="77" t="s">
        <v>175</v>
      </c>
      <c r="GO4380" s="77">
        <v>5.3000000000000005E-2</v>
      </c>
      <c r="GP4380" s="77">
        <v>3</v>
      </c>
      <c r="GQ4380" s="77">
        <v>0</v>
      </c>
      <c r="GR4380" s="77" t="s">
        <v>423</v>
      </c>
      <c r="GS4380" s="77">
        <v>0</v>
      </c>
      <c r="GT4380" s="77">
        <v>0</v>
      </c>
      <c r="GU4380" s="77">
        <v>0</v>
      </c>
      <c r="GV4380" s="77">
        <v>0</v>
      </c>
      <c r="GW4380" s="77">
        <v>0</v>
      </c>
      <c r="GX4380" s="77">
        <v>0</v>
      </c>
      <c r="GY4380" s="77">
        <v>5.5966209081309407E-2</v>
      </c>
      <c r="GZ4380" s="77">
        <v>497.90427418346997</v>
      </c>
    </row>
    <row r="4381" spans="187:208" x14ac:dyDescent="0.25">
      <c r="GE4381" s="77" t="s">
        <v>422</v>
      </c>
      <c r="GF4381" s="77" t="s">
        <v>155</v>
      </c>
      <c r="GG4381" s="77" t="s">
        <v>461</v>
      </c>
      <c r="GH4381" s="77" t="s">
        <v>439</v>
      </c>
      <c r="GI4381" s="77">
        <v>2021</v>
      </c>
      <c r="GJ4381" s="77" t="s">
        <v>305</v>
      </c>
      <c r="GK4381" s="77">
        <v>0.69641821681223282</v>
      </c>
      <c r="GL4381" s="77">
        <v>280.23087399999997</v>
      </c>
      <c r="GM4381" s="77">
        <v>2021</v>
      </c>
      <c r="GN4381" s="77" t="s">
        <v>175</v>
      </c>
      <c r="GO4381" s="77">
        <v>0.13250000000000001</v>
      </c>
      <c r="GP4381" s="77">
        <v>3</v>
      </c>
      <c r="GQ4381" s="77">
        <v>0</v>
      </c>
      <c r="GR4381" s="77" t="s">
        <v>423</v>
      </c>
      <c r="GS4381" s="77">
        <v>0.1527377521613833</v>
      </c>
      <c r="GT4381" s="77">
        <v>0.10636935300013932</v>
      </c>
      <c r="GU4381" s="77">
        <v>0.1527377521613833</v>
      </c>
      <c r="GV4381" s="77">
        <v>0.10636935300013932</v>
      </c>
      <c r="GW4381" s="77">
        <v>0</v>
      </c>
      <c r="GX4381" s="77">
        <v>0</v>
      </c>
      <c r="GY4381" s="77">
        <v>0</v>
      </c>
      <c r="GZ4381" s="77">
        <v>0</v>
      </c>
    </row>
    <row r="4382" spans="187:208" x14ac:dyDescent="0.25">
      <c r="GE4382" s="77" t="s">
        <v>425</v>
      </c>
      <c r="GF4382" s="77" t="s">
        <v>155</v>
      </c>
      <c r="GG4382" s="77" t="s">
        <v>461</v>
      </c>
      <c r="GH4382" s="77" t="s">
        <v>439</v>
      </c>
      <c r="GI4382" s="77">
        <v>2021</v>
      </c>
      <c r="GJ4382" s="77" t="s">
        <v>301</v>
      </c>
      <c r="GK4382" s="77">
        <v>2.9419641522810172</v>
      </c>
      <c r="GL4382" s="77">
        <v>280.23087399999997</v>
      </c>
      <c r="GM4382" s="77">
        <v>2021</v>
      </c>
      <c r="GN4382" s="77" t="s">
        <v>175</v>
      </c>
      <c r="GO4382" s="77">
        <v>5.3000000000000005E-2</v>
      </c>
      <c r="GP4382" s="77">
        <v>3</v>
      </c>
      <c r="GQ4382" s="77">
        <v>0</v>
      </c>
      <c r="GR4382" s="77" t="s">
        <v>423</v>
      </c>
      <c r="GS4382" s="77">
        <v>5.5966209081309407E-2</v>
      </c>
      <c r="GT4382" s="77">
        <v>0.1646505808562766</v>
      </c>
      <c r="GU4382" s="77">
        <v>5.5966209081309407E-2</v>
      </c>
      <c r="GV4382" s="77">
        <v>0.1646505808562766</v>
      </c>
      <c r="GW4382" s="77">
        <v>0</v>
      </c>
      <c r="GX4382" s="77">
        <v>0</v>
      </c>
      <c r="GY4382" s="77">
        <v>0</v>
      </c>
      <c r="GZ4382" s="77">
        <v>0</v>
      </c>
    </row>
    <row r="4383" spans="187:208" x14ac:dyDescent="0.25">
      <c r="GE4383" s="77" t="s">
        <v>427</v>
      </c>
      <c r="GF4383" s="77" t="s">
        <v>155</v>
      </c>
      <c r="GG4383" s="77" t="s">
        <v>461</v>
      </c>
      <c r="GH4383" s="77" t="s">
        <v>439</v>
      </c>
      <c r="GI4383" s="77">
        <v>2021</v>
      </c>
      <c r="GJ4383" s="77" t="s">
        <v>303</v>
      </c>
      <c r="GK4383" s="77">
        <v>1.6021759622082941</v>
      </c>
      <c r="GL4383" s="77">
        <v>280.23087399999997</v>
      </c>
      <c r="GM4383" s="77">
        <v>2021</v>
      </c>
      <c r="GN4383" s="77" t="s">
        <v>175</v>
      </c>
      <c r="GO4383" s="77">
        <v>5.3000000000000005E-2</v>
      </c>
      <c r="GP4383" s="77">
        <v>3</v>
      </c>
      <c r="GQ4383" s="77">
        <v>0</v>
      </c>
      <c r="GR4383" s="77" t="s">
        <v>423</v>
      </c>
      <c r="GS4383" s="77">
        <v>5.5966209081309407E-2</v>
      </c>
      <c r="GT4383" s="77">
        <v>8.9667714885997465E-2</v>
      </c>
      <c r="GU4383" s="77">
        <v>5.5966209081309407E-2</v>
      </c>
      <c r="GV4383" s="77">
        <v>8.9667714885997465E-2</v>
      </c>
      <c r="GW4383" s="77">
        <v>0</v>
      </c>
      <c r="GX4383" s="77">
        <v>0</v>
      </c>
      <c r="GY4383" s="77">
        <v>0</v>
      </c>
      <c r="GZ4383" s="77">
        <v>0</v>
      </c>
    </row>
    <row r="4384" spans="187:208" x14ac:dyDescent="0.25">
      <c r="GE4384" s="77" t="s">
        <v>422</v>
      </c>
      <c r="GF4384" s="77" t="s">
        <v>155</v>
      </c>
      <c r="GG4384" s="77" t="s">
        <v>461</v>
      </c>
      <c r="GH4384" s="77" t="s">
        <v>439</v>
      </c>
      <c r="GI4384" s="77">
        <v>2022</v>
      </c>
      <c r="GJ4384" s="77" t="s">
        <v>305</v>
      </c>
      <c r="GK4384" s="77">
        <v>0.69641821681223282</v>
      </c>
      <c r="GL4384" s="77">
        <v>280.23087399999997</v>
      </c>
      <c r="GM4384" s="77">
        <v>2022</v>
      </c>
      <c r="GN4384" s="77" t="s">
        <v>175</v>
      </c>
      <c r="GO4384" s="77">
        <v>0.13250000000000001</v>
      </c>
      <c r="GP4384" s="77">
        <v>3</v>
      </c>
      <c r="GQ4384" s="77">
        <v>0</v>
      </c>
      <c r="GR4384" s="77" t="s">
        <v>423</v>
      </c>
      <c r="GS4384" s="77">
        <v>0.1527377521613833</v>
      </c>
      <c r="GT4384" s="77">
        <v>0.10636935300013932</v>
      </c>
      <c r="GU4384" s="77">
        <v>0.1527377521613833</v>
      </c>
      <c r="GV4384" s="77">
        <v>0.10636935300013932</v>
      </c>
      <c r="GW4384" s="77">
        <v>0.1527377521613833</v>
      </c>
      <c r="GX4384" s="77">
        <v>0.10636935300013932</v>
      </c>
      <c r="GY4384" s="77">
        <v>0</v>
      </c>
      <c r="GZ4384" s="77">
        <v>0</v>
      </c>
    </row>
    <row r="4385" spans="187:208" x14ac:dyDescent="0.25">
      <c r="GE4385" s="77" t="s">
        <v>425</v>
      </c>
      <c r="GF4385" s="77" t="s">
        <v>155</v>
      </c>
      <c r="GG4385" s="77" t="s">
        <v>461</v>
      </c>
      <c r="GH4385" s="77" t="s">
        <v>439</v>
      </c>
      <c r="GI4385" s="77">
        <v>2022</v>
      </c>
      <c r="GJ4385" s="77" t="s">
        <v>301</v>
      </c>
      <c r="GK4385" s="77">
        <v>2.9419641522810172</v>
      </c>
      <c r="GL4385" s="77">
        <v>280.23087399999997</v>
      </c>
      <c r="GM4385" s="77">
        <v>2022</v>
      </c>
      <c r="GN4385" s="77" t="s">
        <v>175</v>
      </c>
      <c r="GO4385" s="77">
        <v>5.3000000000000005E-2</v>
      </c>
      <c r="GP4385" s="77">
        <v>3</v>
      </c>
      <c r="GQ4385" s="77">
        <v>0</v>
      </c>
      <c r="GR4385" s="77" t="s">
        <v>423</v>
      </c>
      <c r="GS4385" s="77">
        <v>5.5966209081309407E-2</v>
      </c>
      <c r="GT4385" s="77">
        <v>0.1646505808562766</v>
      </c>
      <c r="GU4385" s="77">
        <v>5.5966209081309407E-2</v>
      </c>
      <c r="GV4385" s="77">
        <v>0.1646505808562766</v>
      </c>
      <c r="GW4385" s="77">
        <v>5.5966209081309407E-2</v>
      </c>
      <c r="GX4385" s="77">
        <v>0.1646505808562766</v>
      </c>
      <c r="GY4385" s="77">
        <v>0</v>
      </c>
      <c r="GZ4385" s="77">
        <v>0</v>
      </c>
    </row>
    <row r="4386" spans="187:208" x14ac:dyDescent="0.25">
      <c r="GE4386" s="77" t="s">
        <v>427</v>
      </c>
      <c r="GF4386" s="77" t="s">
        <v>155</v>
      </c>
      <c r="GG4386" s="77" t="s">
        <v>461</v>
      </c>
      <c r="GH4386" s="77" t="s">
        <v>439</v>
      </c>
      <c r="GI4386" s="77">
        <v>2022</v>
      </c>
      <c r="GJ4386" s="77" t="s">
        <v>303</v>
      </c>
      <c r="GK4386" s="77">
        <v>1.6021759622082941</v>
      </c>
      <c r="GL4386" s="77">
        <v>280.23087399999997</v>
      </c>
      <c r="GM4386" s="77">
        <v>2022</v>
      </c>
      <c r="GN4386" s="77" t="s">
        <v>175</v>
      </c>
      <c r="GO4386" s="77">
        <v>5.3000000000000005E-2</v>
      </c>
      <c r="GP4386" s="77">
        <v>3</v>
      </c>
      <c r="GQ4386" s="77">
        <v>0</v>
      </c>
      <c r="GR4386" s="77" t="s">
        <v>423</v>
      </c>
      <c r="GS4386" s="77">
        <v>5.5966209081309407E-2</v>
      </c>
      <c r="GT4386" s="77">
        <v>8.9667714885997465E-2</v>
      </c>
      <c r="GU4386" s="77">
        <v>5.5966209081309407E-2</v>
      </c>
      <c r="GV4386" s="77">
        <v>8.9667714885997465E-2</v>
      </c>
      <c r="GW4386" s="77">
        <v>5.5966209081309407E-2</v>
      </c>
      <c r="GX4386" s="77">
        <v>8.9667714885997465E-2</v>
      </c>
      <c r="GY4386" s="77">
        <v>0</v>
      </c>
      <c r="GZ4386" s="77">
        <v>0</v>
      </c>
    </row>
    <row r="4387" spans="187:208" x14ac:dyDescent="0.25">
      <c r="GE4387" s="77" t="s">
        <v>422</v>
      </c>
      <c r="GF4387" s="77" t="s">
        <v>155</v>
      </c>
      <c r="GG4387" s="77" t="s">
        <v>461</v>
      </c>
      <c r="GH4387" s="77" t="s">
        <v>439</v>
      </c>
      <c r="GI4387" s="77">
        <v>2023</v>
      </c>
      <c r="GJ4387" s="77" t="s">
        <v>305</v>
      </c>
      <c r="GK4387" s="77">
        <v>0.71896016785821137</v>
      </c>
      <c r="GL4387" s="77">
        <v>280.23087399999997</v>
      </c>
      <c r="GM4387" s="77">
        <v>2023</v>
      </c>
      <c r="GN4387" s="77" t="s">
        <v>175</v>
      </c>
      <c r="GO4387" s="77">
        <v>0.13250000000000001</v>
      </c>
      <c r="GP4387" s="77">
        <v>3</v>
      </c>
      <c r="GQ4387" s="77">
        <v>0</v>
      </c>
      <c r="GR4387" s="77" t="s">
        <v>423</v>
      </c>
      <c r="GS4387" s="77">
        <v>0</v>
      </c>
      <c r="GT4387" s="77">
        <v>0</v>
      </c>
      <c r="GU4387" s="77">
        <v>0.1527377521613833</v>
      </c>
      <c r="GV4387" s="77">
        <v>0.10981235993223402</v>
      </c>
      <c r="GW4387" s="77">
        <v>0.1527377521613833</v>
      </c>
      <c r="GX4387" s="77">
        <v>0.10981235993223402</v>
      </c>
      <c r="GY4387" s="77">
        <v>0.1527377521613833</v>
      </c>
      <c r="GZ4387" s="77">
        <v>0.10981235993223402</v>
      </c>
    </row>
    <row r="4388" spans="187:208" x14ac:dyDescent="0.25">
      <c r="GE4388" s="77" t="s">
        <v>425</v>
      </c>
      <c r="GF4388" s="77" t="s">
        <v>155</v>
      </c>
      <c r="GG4388" s="77" t="s">
        <v>461</v>
      </c>
      <c r="GH4388" s="77" t="s">
        <v>439</v>
      </c>
      <c r="GI4388" s="77">
        <v>2023</v>
      </c>
      <c r="GJ4388" s="77" t="s">
        <v>301</v>
      </c>
      <c r="GK4388" s="77">
        <v>3.0714971986151092</v>
      </c>
      <c r="GL4388" s="77">
        <v>280.23087399999997</v>
      </c>
      <c r="GM4388" s="77">
        <v>2023</v>
      </c>
      <c r="GN4388" s="77" t="s">
        <v>175</v>
      </c>
      <c r="GO4388" s="77">
        <v>5.3000000000000005E-2</v>
      </c>
      <c r="GP4388" s="77">
        <v>3</v>
      </c>
      <c r="GQ4388" s="77">
        <v>0</v>
      </c>
      <c r="GR4388" s="77" t="s">
        <v>423</v>
      </c>
      <c r="GS4388" s="77">
        <v>0</v>
      </c>
      <c r="GT4388" s="77">
        <v>0</v>
      </c>
      <c r="GU4388" s="77">
        <v>5.5966209081309407E-2</v>
      </c>
      <c r="GV4388" s="77">
        <v>0.17190005441034933</v>
      </c>
      <c r="GW4388" s="77">
        <v>5.5966209081309407E-2</v>
      </c>
      <c r="GX4388" s="77">
        <v>0.17190005441034933</v>
      </c>
      <c r="GY4388" s="77">
        <v>5.5966209081309407E-2</v>
      </c>
      <c r="GZ4388" s="77">
        <v>0.17190005441034933</v>
      </c>
    </row>
    <row r="4389" spans="187:208" x14ac:dyDescent="0.25">
      <c r="GE4389" s="77" t="s">
        <v>427</v>
      </c>
      <c r="GF4389" s="77" t="s">
        <v>155</v>
      </c>
      <c r="GG4389" s="77" t="s">
        <v>461</v>
      </c>
      <c r="GH4389" s="77" t="s">
        <v>439</v>
      </c>
      <c r="GI4389" s="77">
        <v>2023</v>
      </c>
      <c r="GJ4389" s="77" t="s">
        <v>303</v>
      </c>
      <c r="GK4389" s="77">
        <v>1.684577240534445</v>
      </c>
      <c r="GL4389" s="77">
        <v>280.23087399999997</v>
      </c>
      <c r="GM4389" s="77">
        <v>2023</v>
      </c>
      <c r="GN4389" s="77" t="s">
        <v>175</v>
      </c>
      <c r="GO4389" s="77">
        <v>5.3000000000000005E-2</v>
      </c>
      <c r="GP4389" s="77">
        <v>3</v>
      </c>
      <c r="GQ4389" s="77">
        <v>0</v>
      </c>
      <c r="GR4389" s="77" t="s">
        <v>423</v>
      </c>
      <c r="GS4389" s="77">
        <v>0</v>
      </c>
      <c r="GT4389" s="77">
        <v>0</v>
      </c>
      <c r="GU4389" s="77">
        <v>5.5966209081309407E-2</v>
      </c>
      <c r="GV4389" s="77">
        <v>9.4279402057365999E-2</v>
      </c>
      <c r="GW4389" s="77">
        <v>5.5966209081309407E-2</v>
      </c>
      <c r="GX4389" s="77">
        <v>9.4279402057365999E-2</v>
      </c>
      <c r="GY4389" s="77">
        <v>5.5966209081309407E-2</v>
      </c>
      <c r="GZ4389" s="77">
        <v>9.4279402057365999E-2</v>
      </c>
    </row>
    <row r="4390" spans="187:208" x14ac:dyDescent="0.25">
      <c r="GE4390" s="77" t="s">
        <v>422</v>
      </c>
      <c r="GF4390" s="77" t="s">
        <v>155</v>
      </c>
      <c r="GG4390" s="77" t="s">
        <v>461</v>
      </c>
      <c r="GH4390" s="77" t="s">
        <v>439</v>
      </c>
      <c r="GI4390" s="77">
        <v>2024</v>
      </c>
      <c r="GJ4390" s="77" t="s">
        <v>305</v>
      </c>
      <c r="GK4390" s="77">
        <v>0.71896016785821137</v>
      </c>
      <c r="GL4390" s="77">
        <v>280.23087399999997</v>
      </c>
      <c r="GM4390" s="77">
        <v>2024</v>
      </c>
      <c r="GN4390" s="77" t="s">
        <v>175</v>
      </c>
      <c r="GO4390" s="77">
        <v>0.13250000000000001</v>
      </c>
      <c r="GP4390" s="77">
        <v>3</v>
      </c>
      <c r="GQ4390" s="77">
        <v>0</v>
      </c>
      <c r="GR4390" s="77" t="s">
        <v>423</v>
      </c>
      <c r="GS4390" s="77">
        <v>0</v>
      </c>
      <c r="GT4390" s="77">
        <v>0</v>
      </c>
      <c r="GU4390" s="77">
        <v>0</v>
      </c>
      <c r="GV4390" s="77">
        <v>0</v>
      </c>
      <c r="GW4390" s="77">
        <v>0.1527377521613833</v>
      </c>
      <c r="GX4390" s="77">
        <v>0.10981235993223402</v>
      </c>
      <c r="GY4390" s="77">
        <v>0.1527377521613833</v>
      </c>
      <c r="GZ4390" s="77">
        <v>0.10981235993223402</v>
      </c>
    </row>
    <row r="4391" spans="187:208" x14ac:dyDescent="0.25">
      <c r="GE4391" s="77" t="s">
        <v>425</v>
      </c>
      <c r="GF4391" s="77" t="s">
        <v>155</v>
      </c>
      <c r="GG4391" s="77" t="s">
        <v>461</v>
      </c>
      <c r="GH4391" s="77" t="s">
        <v>439</v>
      </c>
      <c r="GI4391" s="77">
        <v>2024</v>
      </c>
      <c r="GJ4391" s="77" t="s">
        <v>301</v>
      </c>
      <c r="GK4391" s="77">
        <v>3.0714971986151092</v>
      </c>
      <c r="GL4391" s="77">
        <v>280.23087399999997</v>
      </c>
      <c r="GM4391" s="77">
        <v>2024</v>
      </c>
      <c r="GN4391" s="77" t="s">
        <v>175</v>
      </c>
      <c r="GO4391" s="77">
        <v>5.3000000000000005E-2</v>
      </c>
      <c r="GP4391" s="77">
        <v>3</v>
      </c>
      <c r="GQ4391" s="77">
        <v>0</v>
      </c>
      <c r="GR4391" s="77" t="s">
        <v>423</v>
      </c>
      <c r="GS4391" s="77">
        <v>0</v>
      </c>
      <c r="GT4391" s="77">
        <v>0</v>
      </c>
      <c r="GU4391" s="77">
        <v>0</v>
      </c>
      <c r="GV4391" s="77">
        <v>0</v>
      </c>
      <c r="GW4391" s="77">
        <v>5.5966209081309407E-2</v>
      </c>
      <c r="GX4391" s="77">
        <v>0.17190005441034933</v>
      </c>
      <c r="GY4391" s="77">
        <v>5.5966209081309407E-2</v>
      </c>
      <c r="GZ4391" s="77">
        <v>0.17190005441034933</v>
      </c>
    </row>
    <row r="4392" spans="187:208" x14ac:dyDescent="0.25">
      <c r="GE4392" s="77" t="s">
        <v>427</v>
      </c>
      <c r="GF4392" s="77" t="s">
        <v>155</v>
      </c>
      <c r="GG4392" s="77" t="s">
        <v>461</v>
      </c>
      <c r="GH4392" s="77" t="s">
        <v>439</v>
      </c>
      <c r="GI4392" s="77">
        <v>2024</v>
      </c>
      <c r="GJ4392" s="77" t="s">
        <v>303</v>
      </c>
      <c r="GK4392" s="77">
        <v>1.684577240534445</v>
      </c>
      <c r="GL4392" s="77">
        <v>280.23087399999997</v>
      </c>
      <c r="GM4392" s="77">
        <v>2024</v>
      </c>
      <c r="GN4392" s="77" t="s">
        <v>175</v>
      </c>
      <c r="GO4392" s="77">
        <v>5.3000000000000005E-2</v>
      </c>
      <c r="GP4392" s="77">
        <v>3</v>
      </c>
      <c r="GQ4392" s="77">
        <v>0</v>
      </c>
      <c r="GR4392" s="77" t="s">
        <v>423</v>
      </c>
      <c r="GS4392" s="77">
        <v>0</v>
      </c>
      <c r="GT4392" s="77">
        <v>0</v>
      </c>
      <c r="GU4392" s="77">
        <v>0</v>
      </c>
      <c r="GV4392" s="77">
        <v>0</v>
      </c>
      <c r="GW4392" s="77">
        <v>5.5966209081309407E-2</v>
      </c>
      <c r="GX4392" s="77">
        <v>9.4279402057365999E-2</v>
      </c>
      <c r="GY4392" s="77">
        <v>5.5966209081309407E-2</v>
      </c>
      <c r="GZ4392" s="77">
        <v>9.4279402057365999E-2</v>
      </c>
    </row>
    <row r="4393" spans="187:208" x14ac:dyDescent="0.25">
      <c r="GE4393" s="77" t="s">
        <v>422</v>
      </c>
      <c r="GF4393" s="77" t="s">
        <v>155</v>
      </c>
      <c r="GG4393" s="77" t="s">
        <v>461</v>
      </c>
      <c r="GH4393" s="77" t="s">
        <v>439</v>
      </c>
      <c r="GI4393" s="77">
        <v>2025</v>
      </c>
      <c r="GJ4393" s="77" t="s">
        <v>305</v>
      </c>
      <c r="GK4393" s="77">
        <v>0.71896016785821137</v>
      </c>
      <c r="GL4393" s="77">
        <v>280.23087399999997</v>
      </c>
      <c r="GM4393" s="77">
        <v>2025</v>
      </c>
      <c r="GN4393" s="77" t="s">
        <v>175</v>
      </c>
      <c r="GO4393" s="77">
        <v>0.13250000000000001</v>
      </c>
      <c r="GP4393" s="77">
        <v>3</v>
      </c>
      <c r="GQ4393" s="77">
        <v>0</v>
      </c>
      <c r="GR4393" s="77" t="s">
        <v>423</v>
      </c>
      <c r="GS4393" s="77">
        <v>0</v>
      </c>
      <c r="GT4393" s="77">
        <v>0</v>
      </c>
      <c r="GU4393" s="77">
        <v>0</v>
      </c>
      <c r="GV4393" s="77">
        <v>0</v>
      </c>
      <c r="GW4393" s="77">
        <v>0</v>
      </c>
      <c r="GX4393" s="77">
        <v>0</v>
      </c>
      <c r="GY4393" s="77">
        <v>0.1527377521613833</v>
      </c>
      <c r="GZ4393" s="77">
        <v>0.10981235993223402</v>
      </c>
    </row>
    <row r="4394" spans="187:208" x14ac:dyDescent="0.25">
      <c r="GE4394" s="77" t="s">
        <v>425</v>
      </c>
      <c r="GF4394" s="77" t="s">
        <v>155</v>
      </c>
      <c r="GG4394" s="77" t="s">
        <v>461</v>
      </c>
      <c r="GH4394" s="77" t="s">
        <v>439</v>
      </c>
      <c r="GI4394" s="77">
        <v>2025</v>
      </c>
      <c r="GJ4394" s="77" t="s">
        <v>301</v>
      </c>
      <c r="GK4394" s="77">
        <v>3.0714971986151092</v>
      </c>
      <c r="GL4394" s="77">
        <v>280.23087399999997</v>
      </c>
      <c r="GM4394" s="77">
        <v>2025</v>
      </c>
      <c r="GN4394" s="77" t="s">
        <v>175</v>
      </c>
      <c r="GO4394" s="77">
        <v>5.3000000000000005E-2</v>
      </c>
      <c r="GP4394" s="77">
        <v>3</v>
      </c>
      <c r="GQ4394" s="77">
        <v>0</v>
      </c>
      <c r="GR4394" s="77" t="s">
        <v>423</v>
      </c>
      <c r="GS4394" s="77">
        <v>0</v>
      </c>
      <c r="GT4394" s="77">
        <v>0</v>
      </c>
      <c r="GU4394" s="77">
        <v>0</v>
      </c>
      <c r="GV4394" s="77">
        <v>0</v>
      </c>
      <c r="GW4394" s="77">
        <v>0</v>
      </c>
      <c r="GX4394" s="77">
        <v>0</v>
      </c>
      <c r="GY4394" s="77">
        <v>5.5966209081309407E-2</v>
      </c>
      <c r="GZ4394" s="77">
        <v>0.17190005441034933</v>
      </c>
    </row>
    <row r="4395" spans="187:208" x14ac:dyDescent="0.25">
      <c r="GE4395" s="77" t="s">
        <v>427</v>
      </c>
      <c r="GF4395" s="77" t="s">
        <v>155</v>
      </c>
      <c r="GG4395" s="77" t="s">
        <v>461</v>
      </c>
      <c r="GH4395" s="77" t="s">
        <v>439</v>
      </c>
      <c r="GI4395" s="77">
        <v>2025</v>
      </c>
      <c r="GJ4395" s="77" t="s">
        <v>303</v>
      </c>
      <c r="GK4395" s="77">
        <v>1.684577240534445</v>
      </c>
      <c r="GL4395" s="77">
        <v>280.23087399999997</v>
      </c>
      <c r="GM4395" s="77">
        <v>2025</v>
      </c>
      <c r="GN4395" s="77" t="s">
        <v>175</v>
      </c>
      <c r="GO4395" s="77">
        <v>5.3000000000000005E-2</v>
      </c>
      <c r="GP4395" s="77">
        <v>3</v>
      </c>
      <c r="GQ4395" s="77">
        <v>0</v>
      </c>
      <c r="GR4395" s="77" t="s">
        <v>423</v>
      </c>
      <c r="GS4395" s="77">
        <v>0</v>
      </c>
      <c r="GT4395" s="77">
        <v>0</v>
      </c>
      <c r="GU4395" s="77">
        <v>0</v>
      </c>
      <c r="GV4395" s="77">
        <v>0</v>
      </c>
      <c r="GW4395" s="77">
        <v>0</v>
      </c>
      <c r="GX4395" s="77">
        <v>0</v>
      </c>
      <c r="GY4395" s="77">
        <v>5.5966209081309407E-2</v>
      </c>
      <c r="GZ4395" s="77">
        <v>9.4279402057365999E-2</v>
      </c>
    </row>
    <row r="4396" spans="187:208" x14ac:dyDescent="0.25">
      <c r="GE4396" s="77" t="s">
        <v>422</v>
      </c>
      <c r="GF4396" s="77" t="s">
        <v>155</v>
      </c>
      <c r="GG4396" s="77" t="s">
        <v>461</v>
      </c>
      <c r="GH4396" s="77" t="s">
        <v>446</v>
      </c>
      <c r="GI4396" s="77">
        <v>2021</v>
      </c>
      <c r="GJ4396" s="77" t="s">
        <v>305</v>
      </c>
      <c r="GK4396" s="77">
        <v>3.6425060683954499E-2</v>
      </c>
      <c r="GL4396" s="77">
        <v>280.23087399999997</v>
      </c>
      <c r="GM4396" s="77">
        <v>2021</v>
      </c>
      <c r="GN4396" s="77" t="s">
        <v>175</v>
      </c>
      <c r="GO4396" s="77">
        <v>0.13250000000000001</v>
      </c>
      <c r="GP4396" s="77">
        <v>3</v>
      </c>
      <c r="GQ4396" s="77">
        <v>0</v>
      </c>
      <c r="GR4396" s="77" t="s">
        <v>423</v>
      </c>
      <c r="GS4396" s="77">
        <v>0.1527377521613833</v>
      </c>
      <c r="GT4396" s="77">
        <v>5.5634818912091892E-3</v>
      </c>
      <c r="GU4396" s="77">
        <v>0.1527377521613833</v>
      </c>
      <c r="GV4396" s="77">
        <v>5.5634818912091892E-3</v>
      </c>
      <c r="GW4396" s="77">
        <v>0</v>
      </c>
      <c r="GX4396" s="77">
        <v>0</v>
      </c>
      <c r="GY4396" s="77">
        <v>0</v>
      </c>
      <c r="GZ4396" s="77">
        <v>0</v>
      </c>
    </row>
    <row r="4397" spans="187:208" x14ac:dyDescent="0.25">
      <c r="GE4397" s="77" t="s">
        <v>425</v>
      </c>
      <c r="GF4397" s="77" t="s">
        <v>155</v>
      </c>
      <c r="GG4397" s="77" t="s">
        <v>461</v>
      </c>
      <c r="GH4397" s="77" t="s">
        <v>446</v>
      </c>
      <c r="GI4397" s="77">
        <v>2021</v>
      </c>
      <c r="GJ4397" s="77" t="s">
        <v>301</v>
      </c>
      <c r="GK4397" s="77">
        <v>1.580872452543259E-3</v>
      </c>
      <c r="GL4397" s="77">
        <v>280.23087399999997</v>
      </c>
      <c r="GM4397" s="77">
        <v>2021</v>
      </c>
      <c r="GN4397" s="77" t="s">
        <v>175</v>
      </c>
      <c r="GO4397" s="77">
        <v>5.3000000000000005E-2</v>
      </c>
      <c r="GP4397" s="77">
        <v>3</v>
      </c>
      <c r="GQ4397" s="77">
        <v>0</v>
      </c>
      <c r="GR4397" s="77" t="s">
        <v>423</v>
      </c>
      <c r="GS4397" s="77">
        <v>5.5966209081309407E-2</v>
      </c>
      <c r="GT4397" s="77">
        <v>8.8475438209918421E-5</v>
      </c>
      <c r="GU4397" s="77">
        <v>5.5966209081309407E-2</v>
      </c>
      <c r="GV4397" s="77">
        <v>8.8475438209918421E-5</v>
      </c>
      <c r="GW4397" s="77">
        <v>0</v>
      </c>
      <c r="GX4397" s="77">
        <v>0</v>
      </c>
      <c r="GY4397" s="77">
        <v>0</v>
      </c>
      <c r="GZ4397" s="77">
        <v>0</v>
      </c>
    </row>
    <row r="4398" spans="187:208" x14ac:dyDescent="0.25">
      <c r="GE4398" s="77" t="s">
        <v>427</v>
      </c>
      <c r="GF4398" s="77" t="s">
        <v>155</v>
      </c>
      <c r="GG4398" s="77" t="s">
        <v>461</v>
      </c>
      <c r="GH4398" s="77" t="s">
        <v>446</v>
      </c>
      <c r="GI4398" s="77">
        <v>2021</v>
      </c>
      <c r="GJ4398" s="77" t="s">
        <v>303</v>
      </c>
      <c r="GK4398" s="77">
        <v>3.9894642198450687E-2</v>
      </c>
      <c r="GL4398" s="77">
        <v>280.23087399999997</v>
      </c>
      <c r="GM4398" s="77">
        <v>2021</v>
      </c>
      <c r="GN4398" s="77" t="s">
        <v>175</v>
      </c>
      <c r="GO4398" s="77">
        <v>5.3000000000000005E-2</v>
      </c>
      <c r="GP4398" s="77">
        <v>3</v>
      </c>
      <c r="GQ4398" s="77">
        <v>0</v>
      </c>
      <c r="GR4398" s="77" t="s">
        <v>423</v>
      </c>
      <c r="GS4398" s="77">
        <v>5.5966209081309407E-2</v>
      </c>
      <c r="GT4398" s="77">
        <v>2.2327518865025205E-3</v>
      </c>
      <c r="GU4398" s="77">
        <v>5.5966209081309407E-2</v>
      </c>
      <c r="GV4398" s="77">
        <v>2.2327518865025205E-3</v>
      </c>
      <c r="GW4398" s="77">
        <v>0</v>
      </c>
      <c r="GX4398" s="77">
        <v>0</v>
      </c>
      <c r="GY4398" s="77">
        <v>0</v>
      </c>
      <c r="GZ4398" s="77">
        <v>0</v>
      </c>
    </row>
    <row r="4399" spans="187:208" x14ac:dyDescent="0.25">
      <c r="GE4399" s="77" t="s">
        <v>422</v>
      </c>
      <c r="GF4399" s="77" t="s">
        <v>155</v>
      </c>
      <c r="GG4399" s="77" t="s">
        <v>461</v>
      </c>
      <c r="GH4399" s="77" t="s">
        <v>446</v>
      </c>
      <c r="GI4399" s="77">
        <v>2022</v>
      </c>
      <c r="GJ4399" s="77" t="s">
        <v>305</v>
      </c>
      <c r="GK4399" s="77">
        <v>3.6425060683954499E-2</v>
      </c>
      <c r="GL4399" s="77">
        <v>280.23087399999997</v>
      </c>
      <c r="GM4399" s="77">
        <v>2022</v>
      </c>
      <c r="GN4399" s="77" t="s">
        <v>175</v>
      </c>
      <c r="GO4399" s="77">
        <v>0.13250000000000001</v>
      </c>
      <c r="GP4399" s="77">
        <v>3</v>
      </c>
      <c r="GQ4399" s="77">
        <v>0</v>
      </c>
      <c r="GR4399" s="77" t="s">
        <v>423</v>
      </c>
      <c r="GS4399" s="77">
        <v>0.1527377521613833</v>
      </c>
      <c r="GT4399" s="77">
        <v>5.5634818912091892E-3</v>
      </c>
      <c r="GU4399" s="77">
        <v>0.1527377521613833</v>
      </c>
      <c r="GV4399" s="77">
        <v>5.5634818912091892E-3</v>
      </c>
      <c r="GW4399" s="77">
        <v>0.1527377521613833</v>
      </c>
      <c r="GX4399" s="77">
        <v>5.5634818912091892E-3</v>
      </c>
      <c r="GY4399" s="77">
        <v>0</v>
      </c>
      <c r="GZ4399" s="77">
        <v>0</v>
      </c>
    </row>
    <row r="4400" spans="187:208" x14ac:dyDescent="0.25">
      <c r="GE4400" s="77" t="s">
        <v>425</v>
      </c>
      <c r="GF4400" s="77" t="s">
        <v>155</v>
      </c>
      <c r="GG4400" s="77" t="s">
        <v>461</v>
      </c>
      <c r="GH4400" s="77" t="s">
        <v>446</v>
      </c>
      <c r="GI4400" s="77">
        <v>2022</v>
      </c>
      <c r="GJ4400" s="77" t="s">
        <v>301</v>
      </c>
      <c r="GK4400" s="77">
        <v>1.580872452543259E-3</v>
      </c>
      <c r="GL4400" s="77">
        <v>280.23087399999997</v>
      </c>
      <c r="GM4400" s="77">
        <v>2022</v>
      </c>
      <c r="GN4400" s="77" t="s">
        <v>175</v>
      </c>
      <c r="GO4400" s="77">
        <v>5.3000000000000005E-2</v>
      </c>
      <c r="GP4400" s="77">
        <v>3</v>
      </c>
      <c r="GQ4400" s="77">
        <v>0</v>
      </c>
      <c r="GR4400" s="77" t="s">
        <v>423</v>
      </c>
      <c r="GS4400" s="77">
        <v>5.5966209081309407E-2</v>
      </c>
      <c r="GT4400" s="77">
        <v>8.8475438209918421E-5</v>
      </c>
      <c r="GU4400" s="77">
        <v>5.5966209081309407E-2</v>
      </c>
      <c r="GV4400" s="77">
        <v>8.8475438209918421E-5</v>
      </c>
      <c r="GW4400" s="77">
        <v>5.5966209081309407E-2</v>
      </c>
      <c r="GX4400" s="77">
        <v>8.8475438209918421E-5</v>
      </c>
      <c r="GY4400" s="77">
        <v>0</v>
      </c>
      <c r="GZ4400" s="77">
        <v>0</v>
      </c>
    </row>
    <row r="4401" spans="187:208" x14ac:dyDescent="0.25">
      <c r="GE4401" s="77" t="s">
        <v>427</v>
      </c>
      <c r="GF4401" s="77" t="s">
        <v>155</v>
      </c>
      <c r="GG4401" s="77" t="s">
        <v>461</v>
      </c>
      <c r="GH4401" s="77" t="s">
        <v>446</v>
      </c>
      <c r="GI4401" s="77">
        <v>2022</v>
      </c>
      <c r="GJ4401" s="77" t="s">
        <v>303</v>
      </c>
      <c r="GK4401" s="77">
        <v>3.9894642198450687E-2</v>
      </c>
      <c r="GL4401" s="77">
        <v>280.23087399999997</v>
      </c>
      <c r="GM4401" s="77">
        <v>2022</v>
      </c>
      <c r="GN4401" s="77" t="s">
        <v>175</v>
      </c>
      <c r="GO4401" s="77">
        <v>5.3000000000000005E-2</v>
      </c>
      <c r="GP4401" s="77">
        <v>3</v>
      </c>
      <c r="GQ4401" s="77">
        <v>0</v>
      </c>
      <c r="GR4401" s="77" t="s">
        <v>423</v>
      </c>
      <c r="GS4401" s="77">
        <v>5.5966209081309407E-2</v>
      </c>
      <c r="GT4401" s="77">
        <v>2.2327518865025205E-3</v>
      </c>
      <c r="GU4401" s="77">
        <v>5.5966209081309407E-2</v>
      </c>
      <c r="GV4401" s="77">
        <v>2.2327518865025205E-3</v>
      </c>
      <c r="GW4401" s="77">
        <v>5.5966209081309407E-2</v>
      </c>
      <c r="GX4401" s="77">
        <v>2.2327518865025205E-3</v>
      </c>
      <c r="GY4401" s="77">
        <v>0</v>
      </c>
      <c r="GZ4401" s="77">
        <v>0</v>
      </c>
    </row>
    <row r="4402" spans="187:208" x14ac:dyDescent="0.25">
      <c r="GE4402" s="77" t="s">
        <v>422</v>
      </c>
      <c r="GF4402" s="77" t="s">
        <v>155</v>
      </c>
      <c r="GG4402" s="77" t="s">
        <v>461</v>
      </c>
      <c r="GH4402" s="77" t="s">
        <v>446</v>
      </c>
      <c r="GI4402" s="77">
        <v>2023</v>
      </c>
      <c r="GJ4402" s="77" t="s">
        <v>305</v>
      </c>
      <c r="GK4402" s="77">
        <v>3.7590224611390707E-2</v>
      </c>
      <c r="GL4402" s="77">
        <v>280.23087399999997</v>
      </c>
      <c r="GM4402" s="77">
        <v>2023</v>
      </c>
      <c r="GN4402" s="77" t="s">
        <v>175</v>
      </c>
      <c r="GO4402" s="77">
        <v>0.13250000000000001</v>
      </c>
      <c r="GP4402" s="77">
        <v>3</v>
      </c>
      <c r="GQ4402" s="77">
        <v>0</v>
      </c>
      <c r="GR4402" s="77" t="s">
        <v>423</v>
      </c>
      <c r="GS4402" s="77">
        <v>0</v>
      </c>
      <c r="GT4402" s="77">
        <v>0</v>
      </c>
      <c r="GU4402" s="77">
        <v>0.1527377521613833</v>
      </c>
      <c r="GV4402" s="77">
        <v>5.7414464103853246E-3</v>
      </c>
      <c r="GW4402" s="77">
        <v>0.1527377521613833</v>
      </c>
      <c r="GX4402" s="77">
        <v>5.7414464103853246E-3</v>
      </c>
      <c r="GY4402" s="77">
        <v>0.1527377521613833</v>
      </c>
      <c r="GZ4402" s="77">
        <v>5.7414464103853246E-3</v>
      </c>
    </row>
    <row r="4403" spans="187:208" x14ac:dyDescent="0.25">
      <c r="GE4403" s="77" t="s">
        <v>425</v>
      </c>
      <c r="GF4403" s="77" t="s">
        <v>155</v>
      </c>
      <c r="GG4403" s="77" t="s">
        <v>461</v>
      </c>
      <c r="GH4403" s="77" t="s">
        <v>446</v>
      </c>
      <c r="GI4403" s="77">
        <v>2023</v>
      </c>
      <c r="GJ4403" s="77" t="s">
        <v>301</v>
      </c>
      <c r="GK4403" s="77">
        <v>1.631433411568688E-3</v>
      </c>
      <c r="GL4403" s="77">
        <v>280.23087399999997</v>
      </c>
      <c r="GM4403" s="77">
        <v>2023</v>
      </c>
      <c r="GN4403" s="77" t="s">
        <v>175</v>
      </c>
      <c r="GO4403" s="77">
        <v>5.3000000000000005E-2</v>
      </c>
      <c r="GP4403" s="77">
        <v>3</v>
      </c>
      <c r="GQ4403" s="77">
        <v>0</v>
      </c>
      <c r="GR4403" s="77" t="s">
        <v>423</v>
      </c>
      <c r="GS4403" s="77">
        <v>0</v>
      </c>
      <c r="GT4403" s="77">
        <v>0</v>
      </c>
      <c r="GU4403" s="77">
        <v>5.5966209081309407E-2</v>
      </c>
      <c r="GV4403" s="77">
        <v>9.1305143414087091E-5</v>
      </c>
      <c r="GW4403" s="77">
        <v>5.5966209081309407E-2</v>
      </c>
      <c r="GX4403" s="77">
        <v>9.1305143414087091E-5</v>
      </c>
      <c r="GY4403" s="77">
        <v>5.5966209081309407E-2</v>
      </c>
      <c r="GZ4403" s="77">
        <v>9.1305143414087091E-5</v>
      </c>
    </row>
    <row r="4404" spans="187:208" x14ac:dyDescent="0.25">
      <c r="GE4404" s="77" t="s">
        <v>427</v>
      </c>
      <c r="GF4404" s="77" t="s">
        <v>155</v>
      </c>
      <c r="GG4404" s="77" t="s">
        <v>461</v>
      </c>
      <c r="GH4404" s="77" t="s">
        <v>446</v>
      </c>
      <c r="GI4404" s="77">
        <v>2023</v>
      </c>
      <c r="GJ4404" s="77" t="s">
        <v>303</v>
      </c>
      <c r="GK4404" s="77">
        <v>4.1186611014017702E-2</v>
      </c>
      <c r="GL4404" s="77">
        <v>280.23087399999997</v>
      </c>
      <c r="GM4404" s="77">
        <v>2023</v>
      </c>
      <c r="GN4404" s="77" t="s">
        <v>175</v>
      </c>
      <c r="GO4404" s="77">
        <v>5.3000000000000005E-2</v>
      </c>
      <c r="GP4404" s="77">
        <v>3</v>
      </c>
      <c r="GQ4404" s="77">
        <v>0</v>
      </c>
      <c r="GR4404" s="77" t="s">
        <v>423</v>
      </c>
      <c r="GS4404" s="77">
        <v>0</v>
      </c>
      <c r="GT4404" s="77">
        <v>0</v>
      </c>
      <c r="GU4404" s="77">
        <v>5.5966209081309407E-2</v>
      </c>
      <c r="GV4404" s="77">
        <v>2.3050584833610756E-3</v>
      </c>
      <c r="GW4404" s="77">
        <v>5.5966209081309407E-2</v>
      </c>
      <c r="GX4404" s="77">
        <v>2.3050584833610756E-3</v>
      </c>
      <c r="GY4404" s="77">
        <v>5.5966209081309407E-2</v>
      </c>
      <c r="GZ4404" s="77">
        <v>2.3050584833610756E-3</v>
      </c>
    </row>
    <row r="4405" spans="187:208" x14ac:dyDescent="0.25">
      <c r="GE4405" s="77" t="s">
        <v>422</v>
      </c>
      <c r="GF4405" s="77" t="s">
        <v>155</v>
      </c>
      <c r="GG4405" s="77" t="s">
        <v>461</v>
      </c>
      <c r="GH4405" s="77" t="s">
        <v>446</v>
      </c>
      <c r="GI4405" s="77">
        <v>2024</v>
      </c>
      <c r="GJ4405" s="77" t="s">
        <v>305</v>
      </c>
      <c r="GK4405" s="77">
        <v>3.7590224611390707E-2</v>
      </c>
      <c r="GL4405" s="77">
        <v>280.23087399999997</v>
      </c>
      <c r="GM4405" s="77">
        <v>2024</v>
      </c>
      <c r="GN4405" s="77" t="s">
        <v>175</v>
      </c>
      <c r="GO4405" s="77">
        <v>0.13250000000000001</v>
      </c>
      <c r="GP4405" s="77">
        <v>3</v>
      </c>
      <c r="GQ4405" s="77">
        <v>0</v>
      </c>
      <c r="GR4405" s="77" t="s">
        <v>423</v>
      </c>
      <c r="GS4405" s="77">
        <v>0</v>
      </c>
      <c r="GT4405" s="77">
        <v>0</v>
      </c>
      <c r="GU4405" s="77">
        <v>0</v>
      </c>
      <c r="GV4405" s="77">
        <v>0</v>
      </c>
      <c r="GW4405" s="77">
        <v>0.1527377521613833</v>
      </c>
      <c r="GX4405" s="77">
        <v>5.7414464103853246E-3</v>
      </c>
      <c r="GY4405" s="77">
        <v>0.1527377521613833</v>
      </c>
      <c r="GZ4405" s="77">
        <v>5.7414464103853246E-3</v>
      </c>
    </row>
    <row r="4406" spans="187:208" x14ac:dyDescent="0.25">
      <c r="GE4406" s="77" t="s">
        <v>425</v>
      </c>
      <c r="GF4406" s="77" t="s">
        <v>155</v>
      </c>
      <c r="GG4406" s="77" t="s">
        <v>461</v>
      </c>
      <c r="GH4406" s="77" t="s">
        <v>446</v>
      </c>
      <c r="GI4406" s="77">
        <v>2024</v>
      </c>
      <c r="GJ4406" s="77" t="s">
        <v>301</v>
      </c>
      <c r="GK4406" s="77">
        <v>1.631433411568688E-3</v>
      </c>
      <c r="GL4406" s="77">
        <v>280.23087399999997</v>
      </c>
      <c r="GM4406" s="77">
        <v>2024</v>
      </c>
      <c r="GN4406" s="77" t="s">
        <v>175</v>
      </c>
      <c r="GO4406" s="77">
        <v>5.3000000000000005E-2</v>
      </c>
      <c r="GP4406" s="77">
        <v>3</v>
      </c>
      <c r="GQ4406" s="77">
        <v>0</v>
      </c>
      <c r="GR4406" s="77" t="s">
        <v>423</v>
      </c>
      <c r="GS4406" s="77">
        <v>0</v>
      </c>
      <c r="GT4406" s="77">
        <v>0</v>
      </c>
      <c r="GU4406" s="77">
        <v>0</v>
      </c>
      <c r="GV4406" s="77">
        <v>0</v>
      </c>
      <c r="GW4406" s="77">
        <v>5.5966209081309407E-2</v>
      </c>
      <c r="GX4406" s="77">
        <v>9.1305143414087091E-5</v>
      </c>
      <c r="GY4406" s="77">
        <v>5.5966209081309407E-2</v>
      </c>
      <c r="GZ4406" s="77">
        <v>9.1305143414087091E-5</v>
      </c>
    </row>
    <row r="4407" spans="187:208" x14ac:dyDescent="0.25">
      <c r="GE4407" s="77" t="s">
        <v>427</v>
      </c>
      <c r="GF4407" s="77" t="s">
        <v>155</v>
      </c>
      <c r="GG4407" s="77" t="s">
        <v>461</v>
      </c>
      <c r="GH4407" s="77" t="s">
        <v>446</v>
      </c>
      <c r="GI4407" s="77">
        <v>2024</v>
      </c>
      <c r="GJ4407" s="77" t="s">
        <v>303</v>
      </c>
      <c r="GK4407" s="77">
        <v>4.1186611014017702E-2</v>
      </c>
      <c r="GL4407" s="77">
        <v>280.23087399999997</v>
      </c>
      <c r="GM4407" s="77">
        <v>2024</v>
      </c>
      <c r="GN4407" s="77" t="s">
        <v>175</v>
      </c>
      <c r="GO4407" s="77">
        <v>5.3000000000000005E-2</v>
      </c>
      <c r="GP4407" s="77">
        <v>3</v>
      </c>
      <c r="GQ4407" s="77">
        <v>0</v>
      </c>
      <c r="GR4407" s="77" t="s">
        <v>423</v>
      </c>
      <c r="GS4407" s="77">
        <v>0</v>
      </c>
      <c r="GT4407" s="77">
        <v>0</v>
      </c>
      <c r="GU4407" s="77">
        <v>0</v>
      </c>
      <c r="GV4407" s="77">
        <v>0</v>
      </c>
      <c r="GW4407" s="77">
        <v>5.5966209081309407E-2</v>
      </c>
      <c r="GX4407" s="77">
        <v>2.3050584833610756E-3</v>
      </c>
      <c r="GY4407" s="77">
        <v>5.5966209081309407E-2</v>
      </c>
      <c r="GZ4407" s="77">
        <v>2.3050584833610756E-3</v>
      </c>
    </row>
    <row r="4408" spans="187:208" x14ac:dyDescent="0.25">
      <c r="GE4408" s="77" t="s">
        <v>422</v>
      </c>
      <c r="GF4408" s="77" t="s">
        <v>155</v>
      </c>
      <c r="GG4408" s="77" t="s">
        <v>461</v>
      </c>
      <c r="GH4408" s="77" t="s">
        <v>446</v>
      </c>
      <c r="GI4408" s="77">
        <v>2025</v>
      </c>
      <c r="GJ4408" s="77" t="s">
        <v>305</v>
      </c>
      <c r="GK4408" s="77">
        <v>3.7590224611390707E-2</v>
      </c>
      <c r="GL4408" s="77">
        <v>280.23087399999997</v>
      </c>
      <c r="GM4408" s="77">
        <v>2025</v>
      </c>
      <c r="GN4408" s="77" t="s">
        <v>175</v>
      </c>
      <c r="GO4408" s="77">
        <v>0.13250000000000001</v>
      </c>
      <c r="GP4408" s="77">
        <v>3</v>
      </c>
      <c r="GQ4408" s="77">
        <v>0</v>
      </c>
      <c r="GR4408" s="77" t="s">
        <v>423</v>
      </c>
      <c r="GS4408" s="77">
        <v>0</v>
      </c>
      <c r="GT4408" s="77">
        <v>0</v>
      </c>
      <c r="GU4408" s="77">
        <v>0</v>
      </c>
      <c r="GV4408" s="77">
        <v>0</v>
      </c>
      <c r="GW4408" s="77">
        <v>0</v>
      </c>
      <c r="GX4408" s="77">
        <v>0</v>
      </c>
      <c r="GY4408" s="77">
        <v>0.1527377521613833</v>
      </c>
      <c r="GZ4408" s="77">
        <v>5.7414464103853246E-3</v>
      </c>
    </row>
    <row r="4409" spans="187:208" x14ac:dyDescent="0.25">
      <c r="GE4409" s="77" t="s">
        <v>425</v>
      </c>
      <c r="GF4409" s="77" t="s">
        <v>155</v>
      </c>
      <c r="GG4409" s="77" t="s">
        <v>461</v>
      </c>
      <c r="GH4409" s="77" t="s">
        <v>446</v>
      </c>
      <c r="GI4409" s="77">
        <v>2025</v>
      </c>
      <c r="GJ4409" s="77" t="s">
        <v>301</v>
      </c>
      <c r="GK4409" s="77">
        <v>1.631433411568688E-3</v>
      </c>
      <c r="GL4409" s="77">
        <v>280.23087399999997</v>
      </c>
      <c r="GM4409" s="77">
        <v>2025</v>
      </c>
      <c r="GN4409" s="77" t="s">
        <v>175</v>
      </c>
      <c r="GO4409" s="77">
        <v>5.3000000000000005E-2</v>
      </c>
      <c r="GP4409" s="77">
        <v>3</v>
      </c>
      <c r="GQ4409" s="77">
        <v>0</v>
      </c>
      <c r="GR4409" s="77" t="s">
        <v>423</v>
      </c>
      <c r="GS4409" s="77">
        <v>0</v>
      </c>
      <c r="GT4409" s="77">
        <v>0</v>
      </c>
      <c r="GU4409" s="77">
        <v>0</v>
      </c>
      <c r="GV4409" s="77">
        <v>0</v>
      </c>
      <c r="GW4409" s="77">
        <v>0</v>
      </c>
      <c r="GX4409" s="77">
        <v>0</v>
      </c>
      <c r="GY4409" s="77">
        <v>5.5966209081309407E-2</v>
      </c>
      <c r="GZ4409" s="77">
        <v>9.1305143414087091E-5</v>
      </c>
    </row>
    <row r="4410" spans="187:208" x14ac:dyDescent="0.25">
      <c r="GE4410" s="77" t="s">
        <v>427</v>
      </c>
      <c r="GF4410" s="77" t="s">
        <v>155</v>
      </c>
      <c r="GG4410" s="77" t="s">
        <v>461</v>
      </c>
      <c r="GH4410" s="77" t="s">
        <v>446</v>
      </c>
      <c r="GI4410" s="77">
        <v>2025</v>
      </c>
      <c r="GJ4410" s="77" t="s">
        <v>303</v>
      </c>
      <c r="GK4410" s="77">
        <v>4.1186611014017702E-2</v>
      </c>
      <c r="GL4410" s="77">
        <v>280.23087399999997</v>
      </c>
      <c r="GM4410" s="77">
        <v>2025</v>
      </c>
      <c r="GN4410" s="77" t="s">
        <v>175</v>
      </c>
      <c r="GO4410" s="77">
        <v>5.3000000000000005E-2</v>
      </c>
      <c r="GP4410" s="77">
        <v>3</v>
      </c>
      <c r="GQ4410" s="77">
        <v>0</v>
      </c>
      <c r="GR4410" s="77" t="s">
        <v>423</v>
      </c>
      <c r="GS4410" s="77">
        <v>0</v>
      </c>
      <c r="GT4410" s="77">
        <v>0</v>
      </c>
      <c r="GU4410" s="77">
        <v>0</v>
      </c>
      <c r="GV4410" s="77">
        <v>0</v>
      </c>
      <c r="GW4410" s="77">
        <v>0</v>
      </c>
      <c r="GX4410" s="77">
        <v>0</v>
      </c>
      <c r="GY4410" s="77">
        <v>5.5966209081309407E-2</v>
      </c>
      <c r="GZ4410" s="77">
        <v>2.3050584833610756E-3</v>
      </c>
    </row>
    <row r="4411" spans="187:208" x14ac:dyDescent="0.25">
      <c r="GE4411" s="77" t="s">
        <v>422</v>
      </c>
      <c r="GF4411" s="77" t="s">
        <v>155</v>
      </c>
      <c r="GG4411" s="77" t="s">
        <v>461</v>
      </c>
      <c r="GH4411" s="77" t="s">
        <v>453</v>
      </c>
      <c r="GI4411" s="77">
        <v>2021</v>
      </c>
      <c r="GJ4411" s="77" t="s">
        <v>305</v>
      </c>
      <c r="GK4411" s="77">
        <v>222.2294216278309</v>
      </c>
      <c r="GL4411" s="77">
        <v>280.23087399999997</v>
      </c>
      <c r="GM4411" s="77">
        <v>2021</v>
      </c>
      <c r="GN4411" s="77" t="s">
        <v>175</v>
      </c>
      <c r="GO4411" s="77">
        <v>0.13250000000000001</v>
      </c>
      <c r="GP4411" s="77">
        <v>3</v>
      </c>
      <c r="GQ4411" s="77">
        <v>0</v>
      </c>
      <c r="GR4411" s="77" t="s">
        <v>423</v>
      </c>
      <c r="GS4411" s="77">
        <v>0.1527377521613833</v>
      </c>
      <c r="GT4411" s="77">
        <v>33.942822323559191</v>
      </c>
      <c r="GU4411" s="77">
        <v>0.1527377521613833</v>
      </c>
      <c r="GV4411" s="77">
        <v>33.942822323559191</v>
      </c>
      <c r="GW4411" s="77">
        <v>0</v>
      </c>
      <c r="GX4411" s="77">
        <v>0</v>
      </c>
      <c r="GY4411" s="77">
        <v>0</v>
      </c>
      <c r="GZ4411" s="77">
        <v>0</v>
      </c>
    </row>
    <row r="4412" spans="187:208" x14ac:dyDescent="0.25">
      <c r="GE4412" s="77" t="s">
        <v>425</v>
      </c>
      <c r="GF4412" s="77" t="s">
        <v>155</v>
      </c>
      <c r="GG4412" s="77" t="s">
        <v>461</v>
      </c>
      <c r="GH4412" s="77" t="s">
        <v>453</v>
      </c>
      <c r="GI4412" s="77">
        <v>2021</v>
      </c>
      <c r="GJ4412" s="77" t="s">
        <v>301</v>
      </c>
      <c r="GK4412" s="77">
        <v>8585.7228092479563</v>
      </c>
      <c r="GL4412" s="77">
        <v>280.23087399999997</v>
      </c>
      <c r="GM4412" s="77">
        <v>2021</v>
      </c>
      <c r="GN4412" s="77" t="s">
        <v>175</v>
      </c>
      <c r="GO4412" s="77">
        <v>5.3000000000000005E-2</v>
      </c>
      <c r="GP4412" s="77">
        <v>3</v>
      </c>
      <c r="GQ4412" s="77">
        <v>0</v>
      </c>
      <c r="GR4412" s="77" t="s">
        <v>423</v>
      </c>
      <c r="GS4412" s="77">
        <v>5.5966209081309407E-2</v>
      </c>
      <c r="GT4412" s="77">
        <v>480.51035785653829</v>
      </c>
      <c r="GU4412" s="77">
        <v>5.5966209081309407E-2</v>
      </c>
      <c r="GV4412" s="77">
        <v>480.51035785653829</v>
      </c>
      <c r="GW4412" s="77">
        <v>0</v>
      </c>
      <c r="GX4412" s="77">
        <v>0</v>
      </c>
      <c r="GY4412" s="77">
        <v>0</v>
      </c>
      <c r="GZ4412" s="77">
        <v>0</v>
      </c>
    </row>
    <row r="4413" spans="187:208" x14ac:dyDescent="0.25">
      <c r="GE4413" s="77" t="s">
        <v>427</v>
      </c>
      <c r="GF4413" s="77" t="s">
        <v>155</v>
      </c>
      <c r="GG4413" s="77" t="s">
        <v>461</v>
      </c>
      <c r="GH4413" s="77" t="s">
        <v>453</v>
      </c>
      <c r="GI4413" s="77">
        <v>2021</v>
      </c>
      <c r="GJ4413" s="77" t="s">
        <v>303</v>
      </c>
      <c r="GK4413" s="77">
        <v>5338.1784104567523</v>
      </c>
      <c r="GL4413" s="77">
        <v>280.23087399999997</v>
      </c>
      <c r="GM4413" s="77">
        <v>2021</v>
      </c>
      <c r="GN4413" s="77" t="s">
        <v>175</v>
      </c>
      <c r="GO4413" s="77">
        <v>5.3000000000000005E-2</v>
      </c>
      <c r="GP4413" s="77">
        <v>3</v>
      </c>
      <c r="GQ4413" s="77">
        <v>0</v>
      </c>
      <c r="GR4413" s="77" t="s">
        <v>423</v>
      </c>
      <c r="GS4413" s="77">
        <v>5.5966209081309407E-2</v>
      </c>
      <c r="GT4413" s="77">
        <v>298.75760903295452</v>
      </c>
      <c r="GU4413" s="77">
        <v>5.5966209081309407E-2</v>
      </c>
      <c r="GV4413" s="77">
        <v>298.75760903295452</v>
      </c>
      <c r="GW4413" s="77">
        <v>0</v>
      </c>
      <c r="GX4413" s="77">
        <v>0</v>
      </c>
      <c r="GY4413" s="77">
        <v>0</v>
      </c>
      <c r="GZ4413" s="77">
        <v>0</v>
      </c>
    </row>
    <row r="4414" spans="187:208" x14ac:dyDescent="0.25">
      <c r="GE4414" s="77" t="s">
        <v>422</v>
      </c>
      <c r="GF4414" s="77" t="s">
        <v>155</v>
      </c>
      <c r="GG4414" s="77" t="s">
        <v>461</v>
      </c>
      <c r="GH4414" s="77" t="s">
        <v>453</v>
      </c>
      <c r="GI4414" s="77">
        <v>2022</v>
      </c>
      <c r="GJ4414" s="77" t="s">
        <v>305</v>
      </c>
      <c r="GK4414" s="77">
        <v>222.2294216278309</v>
      </c>
      <c r="GL4414" s="77">
        <v>280.23087399999997</v>
      </c>
      <c r="GM4414" s="77">
        <v>2022</v>
      </c>
      <c r="GN4414" s="77" t="s">
        <v>175</v>
      </c>
      <c r="GO4414" s="77">
        <v>0.13250000000000001</v>
      </c>
      <c r="GP4414" s="77">
        <v>3</v>
      </c>
      <c r="GQ4414" s="77">
        <v>0</v>
      </c>
      <c r="GR4414" s="77" t="s">
        <v>423</v>
      </c>
      <c r="GS4414" s="77">
        <v>0.1527377521613833</v>
      </c>
      <c r="GT4414" s="77">
        <v>33.942822323559191</v>
      </c>
      <c r="GU4414" s="77">
        <v>0.1527377521613833</v>
      </c>
      <c r="GV4414" s="77">
        <v>33.942822323559191</v>
      </c>
      <c r="GW4414" s="77">
        <v>0.1527377521613833</v>
      </c>
      <c r="GX4414" s="77">
        <v>33.942822323559191</v>
      </c>
      <c r="GY4414" s="77">
        <v>0</v>
      </c>
      <c r="GZ4414" s="77">
        <v>0</v>
      </c>
    </row>
    <row r="4415" spans="187:208" x14ac:dyDescent="0.25">
      <c r="GE4415" s="77" t="s">
        <v>425</v>
      </c>
      <c r="GF4415" s="77" t="s">
        <v>155</v>
      </c>
      <c r="GG4415" s="77" t="s">
        <v>461</v>
      </c>
      <c r="GH4415" s="77" t="s">
        <v>453</v>
      </c>
      <c r="GI4415" s="77">
        <v>2022</v>
      </c>
      <c r="GJ4415" s="77" t="s">
        <v>301</v>
      </c>
      <c r="GK4415" s="77">
        <v>8585.7228092479563</v>
      </c>
      <c r="GL4415" s="77">
        <v>280.23087399999997</v>
      </c>
      <c r="GM4415" s="77">
        <v>2022</v>
      </c>
      <c r="GN4415" s="77" t="s">
        <v>175</v>
      </c>
      <c r="GO4415" s="77">
        <v>5.3000000000000005E-2</v>
      </c>
      <c r="GP4415" s="77">
        <v>3</v>
      </c>
      <c r="GQ4415" s="77">
        <v>0</v>
      </c>
      <c r="GR4415" s="77" t="s">
        <v>423</v>
      </c>
      <c r="GS4415" s="77">
        <v>5.5966209081309407E-2</v>
      </c>
      <c r="GT4415" s="77">
        <v>480.51035785653829</v>
      </c>
      <c r="GU4415" s="77">
        <v>5.5966209081309407E-2</v>
      </c>
      <c r="GV4415" s="77">
        <v>480.51035785653829</v>
      </c>
      <c r="GW4415" s="77">
        <v>5.5966209081309407E-2</v>
      </c>
      <c r="GX4415" s="77">
        <v>480.51035785653829</v>
      </c>
      <c r="GY4415" s="77">
        <v>0</v>
      </c>
      <c r="GZ4415" s="77">
        <v>0</v>
      </c>
    </row>
    <row r="4416" spans="187:208" x14ac:dyDescent="0.25">
      <c r="GE4416" s="77" t="s">
        <v>427</v>
      </c>
      <c r="GF4416" s="77" t="s">
        <v>155</v>
      </c>
      <c r="GG4416" s="77" t="s">
        <v>461</v>
      </c>
      <c r="GH4416" s="77" t="s">
        <v>453</v>
      </c>
      <c r="GI4416" s="77">
        <v>2022</v>
      </c>
      <c r="GJ4416" s="77" t="s">
        <v>303</v>
      </c>
      <c r="GK4416" s="77">
        <v>5338.1784104567523</v>
      </c>
      <c r="GL4416" s="77">
        <v>280.23087399999997</v>
      </c>
      <c r="GM4416" s="77">
        <v>2022</v>
      </c>
      <c r="GN4416" s="77" t="s">
        <v>175</v>
      </c>
      <c r="GO4416" s="77">
        <v>5.3000000000000005E-2</v>
      </c>
      <c r="GP4416" s="77">
        <v>3</v>
      </c>
      <c r="GQ4416" s="77">
        <v>0</v>
      </c>
      <c r="GR4416" s="77" t="s">
        <v>423</v>
      </c>
      <c r="GS4416" s="77">
        <v>5.5966209081309407E-2</v>
      </c>
      <c r="GT4416" s="77">
        <v>298.75760903295452</v>
      </c>
      <c r="GU4416" s="77">
        <v>5.5966209081309407E-2</v>
      </c>
      <c r="GV4416" s="77">
        <v>298.75760903295452</v>
      </c>
      <c r="GW4416" s="77">
        <v>5.5966209081309407E-2</v>
      </c>
      <c r="GX4416" s="77">
        <v>298.75760903295452</v>
      </c>
      <c r="GY4416" s="77">
        <v>0</v>
      </c>
      <c r="GZ4416" s="77">
        <v>0</v>
      </c>
    </row>
    <row r="4417" spans="187:208" x14ac:dyDescent="0.25">
      <c r="GE4417" s="77" t="s">
        <v>422</v>
      </c>
      <c r="GF4417" s="77" t="s">
        <v>155</v>
      </c>
      <c r="GG4417" s="77" t="s">
        <v>461</v>
      </c>
      <c r="GH4417" s="77" t="s">
        <v>453</v>
      </c>
      <c r="GI4417" s="77">
        <v>2023</v>
      </c>
      <c r="GJ4417" s="77" t="s">
        <v>305</v>
      </c>
      <c r="GK4417" s="77">
        <v>233.2300768079395</v>
      </c>
      <c r="GL4417" s="77">
        <v>280.23087399999997</v>
      </c>
      <c r="GM4417" s="77">
        <v>2023</v>
      </c>
      <c r="GN4417" s="77" t="s">
        <v>175</v>
      </c>
      <c r="GO4417" s="77">
        <v>0.13250000000000001</v>
      </c>
      <c r="GP4417" s="77">
        <v>3</v>
      </c>
      <c r="GQ4417" s="77">
        <v>0</v>
      </c>
      <c r="GR4417" s="77" t="s">
        <v>423</v>
      </c>
      <c r="GS4417" s="77">
        <v>0</v>
      </c>
      <c r="GT4417" s="77">
        <v>0</v>
      </c>
      <c r="GU4417" s="77">
        <v>0.1527377521613833</v>
      </c>
      <c r="GV4417" s="77">
        <v>35.623037668071454</v>
      </c>
      <c r="GW4417" s="77">
        <v>0.1527377521613833</v>
      </c>
      <c r="GX4417" s="77">
        <v>35.623037668071454</v>
      </c>
      <c r="GY4417" s="77">
        <v>0.1527377521613833</v>
      </c>
      <c r="GZ4417" s="77">
        <v>35.623037668071454</v>
      </c>
    </row>
    <row r="4418" spans="187:208" x14ac:dyDescent="0.25">
      <c r="GE4418" s="77" t="s">
        <v>425</v>
      </c>
      <c r="GF4418" s="77" t="s">
        <v>155</v>
      </c>
      <c r="GG4418" s="77" t="s">
        <v>461</v>
      </c>
      <c r="GH4418" s="77" t="s">
        <v>453</v>
      </c>
      <c r="GI4418" s="77">
        <v>2023</v>
      </c>
      <c r="GJ4418" s="77" t="s">
        <v>301</v>
      </c>
      <c r="GK4418" s="77">
        <v>8896.5159934286057</v>
      </c>
      <c r="GL4418" s="77">
        <v>280.23087399999997</v>
      </c>
      <c r="GM4418" s="77">
        <v>2023</v>
      </c>
      <c r="GN4418" s="77" t="s">
        <v>175</v>
      </c>
      <c r="GO4418" s="77">
        <v>5.3000000000000005E-2</v>
      </c>
      <c r="GP4418" s="77">
        <v>3</v>
      </c>
      <c r="GQ4418" s="77">
        <v>0</v>
      </c>
      <c r="GR4418" s="77" t="s">
        <v>423</v>
      </c>
      <c r="GS4418" s="77">
        <v>0</v>
      </c>
      <c r="GT4418" s="77">
        <v>0</v>
      </c>
      <c r="GU4418" s="77">
        <v>5.5966209081309407E-2</v>
      </c>
      <c r="GV4418" s="77">
        <v>497.90427418343842</v>
      </c>
      <c r="GW4418" s="77">
        <v>5.5966209081309407E-2</v>
      </c>
      <c r="GX4418" s="77">
        <v>497.90427418343842</v>
      </c>
      <c r="GY4418" s="77">
        <v>5.5966209081309407E-2</v>
      </c>
      <c r="GZ4418" s="77">
        <v>497.90427418343842</v>
      </c>
    </row>
    <row r="4419" spans="187:208" x14ac:dyDescent="0.25">
      <c r="GE4419" s="77" t="s">
        <v>427</v>
      </c>
      <c r="GF4419" s="77" t="s">
        <v>155</v>
      </c>
      <c r="GG4419" s="77" t="s">
        <v>461</v>
      </c>
      <c r="GH4419" s="77" t="s">
        <v>453</v>
      </c>
      <c r="GI4419" s="77">
        <v>2023</v>
      </c>
      <c r="GJ4419" s="77" t="s">
        <v>303</v>
      </c>
      <c r="GK4419" s="77">
        <v>5534.8914862001002</v>
      </c>
      <c r="GL4419" s="77">
        <v>280.23087399999997</v>
      </c>
      <c r="GM4419" s="77">
        <v>2023</v>
      </c>
      <c r="GN4419" s="77" t="s">
        <v>175</v>
      </c>
      <c r="GO4419" s="77">
        <v>5.3000000000000005E-2</v>
      </c>
      <c r="GP4419" s="77">
        <v>3</v>
      </c>
      <c r="GQ4419" s="77">
        <v>0</v>
      </c>
      <c r="GR4419" s="77" t="s">
        <v>423</v>
      </c>
      <c r="GS4419" s="77">
        <v>0</v>
      </c>
      <c r="GT4419" s="77">
        <v>0</v>
      </c>
      <c r="GU4419" s="77">
        <v>5.5966209081309407E-2</v>
      </c>
      <c r="GV4419" s="77">
        <v>309.76689415903417</v>
      </c>
      <c r="GW4419" s="77">
        <v>5.5966209081309407E-2</v>
      </c>
      <c r="GX4419" s="77">
        <v>309.76689415903417</v>
      </c>
      <c r="GY4419" s="77">
        <v>5.5966209081309407E-2</v>
      </c>
      <c r="GZ4419" s="77">
        <v>309.76689415903417</v>
      </c>
    </row>
    <row r="4420" spans="187:208" x14ac:dyDescent="0.25">
      <c r="GE4420" s="77" t="s">
        <v>422</v>
      </c>
      <c r="GF4420" s="77" t="s">
        <v>155</v>
      </c>
      <c r="GG4420" s="77" t="s">
        <v>461</v>
      </c>
      <c r="GH4420" s="77" t="s">
        <v>453</v>
      </c>
      <c r="GI4420" s="77">
        <v>2024</v>
      </c>
      <c r="GJ4420" s="77" t="s">
        <v>305</v>
      </c>
      <c r="GK4420" s="77">
        <v>233.2300768079395</v>
      </c>
      <c r="GL4420" s="77">
        <v>280.23087399999997</v>
      </c>
      <c r="GM4420" s="77">
        <v>2024</v>
      </c>
      <c r="GN4420" s="77" t="s">
        <v>175</v>
      </c>
      <c r="GO4420" s="77">
        <v>0.13250000000000001</v>
      </c>
      <c r="GP4420" s="77">
        <v>3</v>
      </c>
      <c r="GQ4420" s="77">
        <v>0</v>
      </c>
      <c r="GR4420" s="77" t="s">
        <v>423</v>
      </c>
      <c r="GS4420" s="77">
        <v>0</v>
      </c>
      <c r="GT4420" s="77">
        <v>0</v>
      </c>
      <c r="GU4420" s="77">
        <v>0</v>
      </c>
      <c r="GV4420" s="77">
        <v>0</v>
      </c>
      <c r="GW4420" s="77">
        <v>0.1527377521613833</v>
      </c>
      <c r="GX4420" s="77">
        <v>35.623037668071454</v>
      </c>
      <c r="GY4420" s="77">
        <v>0.1527377521613833</v>
      </c>
      <c r="GZ4420" s="77">
        <v>35.623037668071454</v>
      </c>
    </row>
    <row r="4421" spans="187:208" x14ac:dyDescent="0.25">
      <c r="GE4421" s="77" t="s">
        <v>425</v>
      </c>
      <c r="GF4421" s="77" t="s">
        <v>155</v>
      </c>
      <c r="GG4421" s="77" t="s">
        <v>461</v>
      </c>
      <c r="GH4421" s="77" t="s">
        <v>453</v>
      </c>
      <c r="GI4421" s="77">
        <v>2024</v>
      </c>
      <c r="GJ4421" s="77" t="s">
        <v>301</v>
      </c>
      <c r="GK4421" s="77">
        <v>8896.5159934286057</v>
      </c>
      <c r="GL4421" s="77">
        <v>280.23087399999997</v>
      </c>
      <c r="GM4421" s="77">
        <v>2024</v>
      </c>
      <c r="GN4421" s="77" t="s">
        <v>175</v>
      </c>
      <c r="GO4421" s="77">
        <v>5.3000000000000005E-2</v>
      </c>
      <c r="GP4421" s="77">
        <v>3</v>
      </c>
      <c r="GQ4421" s="77">
        <v>0</v>
      </c>
      <c r="GR4421" s="77" t="s">
        <v>423</v>
      </c>
      <c r="GS4421" s="77">
        <v>0</v>
      </c>
      <c r="GT4421" s="77">
        <v>0</v>
      </c>
      <c r="GU4421" s="77">
        <v>0</v>
      </c>
      <c r="GV4421" s="77">
        <v>0</v>
      </c>
      <c r="GW4421" s="77">
        <v>5.5966209081309407E-2</v>
      </c>
      <c r="GX4421" s="77">
        <v>497.90427418343842</v>
      </c>
      <c r="GY4421" s="77">
        <v>5.5966209081309407E-2</v>
      </c>
      <c r="GZ4421" s="77">
        <v>497.90427418343842</v>
      </c>
    </row>
    <row r="4422" spans="187:208" x14ac:dyDescent="0.25">
      <c r="GE4422" s="77" t="s">
        <v>427</v>
      </c>
      <c r="GF4422" s="77" t="s">
        <v>155</v>
      </c>
      <c r="GG4422" s="77" t="s">
        <v>461</v>
      </c>
      <c r="GH4422" s="77" t="s">
        <v>453</v>
      </c>
      <c r="GI4422" s="77">
        <v>2024</v>
      </c>
      <c r="GJ4422" s="77" t="s">
        <v>303</v>
      </c>
      <c r="GK4422" s="77">
        <v>5534.8914862001002</v>
      </c>
      <c r="GL4422" s="77">
        <v>280.23087399999997</v>
      </c>
      <c r="GM4422" s="77">
        <v>2024</v>
      </c>
      <c r="GN4422" s="77" t="s">
        <v>175</v>
      </c>
      <c r="GO4422" s="77">
        <v>5.3000000000000005E-2</v>
      </c>
      <c r="GP4422" s="77">
        <v>3</v>
      </c>
      <c r="GQ4422" s="77">
        <v>0</v>
      </c>
      <c r="GR4422" s="77" t="s">
        <v>423</v>
      </c>
      <c r="GS4422" s="77">
        <v>0</v>
      </c>
      <c r="GT4422" s="77">
        <v>0</v>
      </c>
      <c r="GU4422" s="77">
        <v>0</v>
      </c>
      <c r="GV4422" s="77">
        <v>0</v>
      </c>
      <c r="GW4422" s="77">
        <v>5.5966209081309407E-2</v>
      </c>
      <c r="GX4422" s="77">
        <v>309.76689415903417</v>
      </c>
      <c r="GY4422" s="77">
        <v>5.5966209081309407E-2</v>
      </c>
      <c r="GZ4422" s="77">
        <v>309.76689415903417</v>
      </c>
    </row>
    <row r="4423" spans="187:208" x14ac:dyDescent="0.25">
      <c r="GE4423" s="77" t="s">
        <v>422</v>
      </c>
      <c r="GF4423" s="77" t="s">
        <v>155</v>
      </c>
      <c r="GG4423" s="77" t="s">
        <v>461</v>
      </c>
      <c r="GH4423" s="77" t="s">
        <v>453</v>
      </c>
      <c r="GI4423" s="77">
        <v>2025</v>
      </c>
      <c r="GJ4423" s="77" t="s">
        <v>305</v>
      </c>
      <c r="GK4423" s="77">
        <v>233.2300768079395</v>
      </c>
      <c r="GL4423" s="77">
        <v>280.23087399999997</v>
      </c>
      <c r="GM4423" s="77">
        <v>2025</v>
      </c>
      <c r="GN4423" s="77" t="s">
        <v>175</v>
      </c>
      <c r="GO4423" s="77">
        <v>0.13250000000000001</v>
      </c>
      <c r="GP4423" s="77">
        <v>3</v>
      </c>
      <c r="GQ4423" s="77">
        <v>0</v>
      </c>
      <c r="GR4423" s="77" t="s">
        <v>423</v>
      </c>
      <c r="GS4423" s="77">
        <v>0</v>
      </c>
      <c r="GT4423" s="77">
        <v>0</v>
      </c>
      <c r="GU4423" s="77">
        <v>0</v>
      </c>
      <c r="GV4423" s="77">
        <v>0</v>
      </c>
      <c r="GW4423" s="77">
        <v>0</v>
      </c>
      <c r="GX4423" s="77">
        <v>0</v>
      </c>
      <c r="GY4423" s="77">
        <v>0.1527377521613833</v>
      </c>
      <c r="GZ4423" s="77">
        <v>35.623037668071454</v>
      </c>
    </row>
    <row r="4424" spans="187:208" x14ac:dyDescent="0.25">
      <c r="GE4424" s="77" t="s">
        <v>425</v>
      </c>
      <c r="GF4424" s="77" t="s">
        <v>155</v>
      </c>
      <c r="GG4424" s="77" t="s">
        <v>461</v>
      </c>
      <c r="GH4424" s="77" t="s">
        <v>453</v>
      </c>
      <c r="GI4424" s="77">
        <v>2025</v>
      </c>
      <c r="GJ4424" s="77" t="s">
        <v>301</v>
      </c>
      <c r="GK4424" s="77">
        <v>8896.5159934286057</v>
      </c>
      <c r="GL4424" s="77">
        <v>280.23087399999997</v>
      </c>
      <c r="GM4424" s="77">
        <v>2025</v>
      </c>
      <c r="GN4424" s="77" t="s">
        <v>175</v>
      </c>
      <c r="GO4424" s="77">
        <v>5.3000000000000005E-2</v>
      </c>
      <c r="GP4424" s="77">
        <v>3</v>
      </c>
      <c r="GQ4424" s="77">
        <v>0</v>
      </c>
      <c r="GR4424" s="77" t="s">
        <v>423</v>
      </c>
      <c r="GS4424" s="77">
        <v>0</v>
      </c>
      <c r="GT4424" s="77">
        <v>0</v>
      </c>
      <c r="GU4424" s="77">
        <v>0</v>
      </c>
      <c r="GV4424" s="77">
        <v>0</v>
      </c>
      <c r="GW4424" s="77">
        <v>0</v>
      </c>
      <c r="GX4424" s="77">
        <v>0</v>
      </c>
      <c r="GY4424" s="77">
        <v>5.5966209081309407E-2</v>
      </c>
      <c r="GZ4424" s="77">
        <v>497.90427418343842</v>
      </c>
    </row>
    <row r="4425" spans="187:208" x14ac:dyDescent="0.25">
      <c r="GE4425" s="77" t="s">
        <v>427</v>
      </c>
      <c r="GF4425" s="77" t="s">
        <v>155</v>
      </c>
      <c r="GG4425" s="77" t="s">
        <v>461</v>
      </c>
      <c r="GH4425" s="77" t="s">
        <v>453</v>
      </c>
      <c r="GI4425" s="77">
        <v>2025</v>
      </c>
      <c r="GJ4425" s="77" t="s">
        <v>303</v>
      </c>
      <c r="GK4425" s="77">
        <v>5534.8914862001002</v>
      </c>
      <c r="GL4425" s="77">
        <v>280.23087399999997</v>
      </c>
      <c r="GM4425" s="77">
        <v>2025</v>
      </c>
      <c r="GN4425" s="77" t="s">
        <v>175</v>
      </c>
      <c r="GO4425" s="77">
        <v>5.3000000000000005E-2</v>
      </c>
      <c r="GP4425" s="77">
        <v>3</v>
      </c>
      <c r="GQ4425" s="77">
        <v>0</v>
      </c>
      <c r="GR4425" s="77" t="s">
        <v>423</v>
      </c>
      <c r="GS4425" s="77">
        <v>0</v>
      </c>
      <c r="GT4425" s="77">
        <v>0</v>
      </c>
      <c r="GU4425" s="77">
        <v>0</v>
      </c>
      <c r="GV4425" s="77">
        <v>0</v>
      </c>
      <c r="GW4425" s="77">
        <v>0</v>
      </c>
      <c r="GX4425" s="77">
        <v>0</v>
      </c>
      <c r="GY4425" s="77">
        <v>5.5966209081309407E-2</v>
      </c>
      <c r="GZ4425" s="77">
        <v>309.76689415903417</v>
      </c>
    </row>
    <row r="4426" spans="187:208" x14ac:dyDescent="0.25">
      <c r="GE4426" s="77" t="s">
        <v>422</v>
      </c>
      <c r="GF4426" s="77" t="s">
        <v>155</v>
      </c>
      <c r="GG4426" s="77" t="s">
        <v>461</v>
      </c>
      <c r="GH4426" s="77" t="s">
        <v>460</v>
      </c>
      <c r="GI4426" s="77">
        <v>2021</v>
      </c>
      <c r="GJ4426" s="77" t="s">
        <v>305</v>
      </c>
      <c r="GK4426" s="77">
        <v>222.22942162783539</v>
      </c>
      <c r="GL4426" s="77">
        <v>280.23087399999997</v>
      </c>
      <c r="GM4426" s="77">
        <v>2021</v>
      </c>
      <c r="GN4426" s="77" t="s">
        <v>175</v>
      </c>
      <c r="GO4426" s="77">
        <v>0.13250000000000001</v>
      </c>
      <c r="GP4426" s="77">
        <v>3</v>
      </c>
      <c r="GQ4426" s="77">
        <v>0</v>
      </c>
      <c r="GR4426" s="77" t="s">
        <v>423</v>
      </c>
      <c r="GS4426" s="77">
        <v>0.1527377521613833</v>
      </c>
      <c r="GT4426" s="77">
        <v>33.942822323559874</v>
      </c>
      <c r="GU4426" s="77">
        <v>0.1527377521613833</v>
      </c>
      <c r="GV4426" s="77">
        <v>33.942822323559874</v>
      </c>
      <c r="GW4426" s="77">
        <v>0</v>
      </c>
      <c r="GX4426" s="77">
        <v>0</v>
      </c>
      <c r="GY4426" s="77">
        <v>0</v>
      </c>
      <c r="GZ4426" s="77">
        <v>0</v>
      </c>
    </row>
    <row r="4427" spans="187:208" x14ac:dyDescent="0.25">
      <c r="GE4427" s="77" t="s">
        <v>425</v>
      </c>
      <c r="GF4427" s="77" t="s">
        <v>155</v>
      </c>
      <c r="GG4427" s="77" t="s">
        <v>461</v>
      </c>
      <c r="GH4427" s="77" t="s">
        <v>460</v>
      </c>
      <c r="GI4427" s="77">
        <v>2021</v>
      </c>
      <c r="GJ4427" s="77" t="s">
        <v>301</v>
      </c>
      <c r="GK4427" s="77">
        <v>8585.7228092481346</v>
      </c>
      <c r="GL4427" s="77">
        <v>280.23087399999997</v>
      </c>
      <c r="GM4427" s="77">
        <v>2021</v>
      </c>
      <c r="GN4427" s="77" t="s">
        <v>175</v>
      </c>
      <c r="GO4427" s="77">
        <v>5.3000000000000005E-2</v>
      </c>
      <c r="GP4427" s="77">
        <v>3</v>
      </c>
      <c r="GQ4427" s="77">
        <v>0</v>
      </c>
      <c r="GR4427" s="77" t="s">
        <v>423</v>
      </c>
      <c r="GS4427" s="77">
        <v>5.5966209081309407E-2</v>
      </c>
      <c r="GT4427" s="77">
        <v>480.51035785654824</v>
      </c>
      <c r="GU4427" s="77">
        <v>5.5966209081309407E-2</v>
      </c>
      <c r="GV4427" s="77">
        <v>480.51035785654824</v>
      </c>
      <c r="GW4427" s="77">
        <v>0</v>
      </c>
      <c r="GX4427" s="77">
        <v>0</v>
      </c>
      <c r="GY4427" s="77">
        <v>0</v>
      </c>
      <c r="GZ4427" s="77">
        <v>0</v>
      </c>
    </row>
    <row r="4428" spans="187:208" x14ac:dyDescent="0.25">
      <c r="GE4428" s="77" t="s">
        <v>422</v>
      </c>
      <c r="GF4428" s="77" t="s">
        <v>155</v>
      </c>
      <c r="GG4428" s="77" t="s">
        <v>461</v>
      </c>
      <c r="GH4428" s="77" t="s">
        <v>460</v>
      </c>
      <c r="GI4428" s="77">
        <v>2022</v>
      </c>
      <c r="GJ4428" s="77" t="s">
        <v>305</v>
      </c>
      <c r="GK4428" s="77">
        <v>222.22942162783539</v>
      </c>
      <c r="GL4428" s="77">
        <v>280.23087399999997</v>
      </c>
      <c r="GM4428" s="77">
        <v>2022</v>
      </c>
      <c r="GN4428" s="77" t="s">
        <v>175</v>
      </c>
      <c r="GO4428" s="77">
        <v>0.13250000000000001</v>
      </c>
      <c r="GP4428" s="77">
        <v>3</v>
      </c>
      <c r="GQ4428" s="77">
        <v>0</v>
      </c>
      <c r="GR4428" s="77" t="s">
        <v>423</v>
      </c>
      <c r="GS4428" s="77">
        <v>0.1527377521613833</v>
      </c>
      <c r="GT4428" s="77">
        <v>33.942822323559874</v>
      </c>
      <c r="GU4428" s="77">
        <v>0.1527377521613833</v>
      </c>
      <c r="GV4428" s="77">
        <v>33.942822323559874</v>
      </c>
      <c r="GW4428" s="77">
        <v>0.1527377521613833</v>
      </c>
      <c r="GX4428" s="77">
        <v>33.942822323559874</v>
      </c>
      <c r="GY4428" s="77">
        <v>0</v>
      </c>
      <c r="GZ4428" s="77">
        <v>0</v>
      </c>
    </row>
    <row r="4429" spans="187:208" x14ac:dyDescent="0.25">
      <c r="GE4429" s="77" t="s">
        <v>425</v>
      </c>
      <c r="GF4429" s="77" t="s">
        <v>155</v>
      </c>
      <c r="GG4429" s="77" t="s">
        <v>461</v>
      </c>
      <c r="GH4429" s="77" t="s">
        <v>460</v>
      </c>
      <c r="GI4429" s="77">
        <v>2022</v>
      </c>
      <c r="GJ4429" s="77" t="s">
        <v>301</v>
      </c>
      <c r="GK4429" s="77">
        <v>8585.7228092481346</v>
      </c>
      <c r="GL4429" s="77">
        <v>280.23087399999997</v>
      </c>
      <c r="GM4429" s="77">
        <v>2022</v>
      </c>
      <c r="GN4429" s="77" t="s">
        <v>175</v>
      </c>
      <c r="GO4429" s="77">
        <v>5.3000000000000005E-2</v>
      </c>
      <c r="GP4429" s="77">
        <v>3</v>
      </c>
      <c r="GQ4429" s="77">
        <v>0</v>
      </c>
      <c r="GR4429" s="77" t="s">
        <v>423</v>
      </c>
      <c r="GS4429" s="77">
        <v>5.5966209081309407E-2</v>
      </c>
      <c r="GT4429" s="77">
        <v>480.51035785654824</v>
      </c>
      <c r="GU4429" s="77">
        <v>5.5966209081309407E-2</v>
      </c>
      <c r="GV4429" s="77">
        <v>480.51035785654824</v>
      </c>
      <c r="GW4429" s="77">
        <v>5.5966209081309407E-2</v>
      </c>
      <c r="GX4429" s="77">
        <v>480.51035785654824</v>
      </c>
      <c r="GY4429" s="77">
        <v>0</v>
      </c>
      <c r="GZ4429" s="77">
        <v>0</v>
      </c>
    </row>
    <row r="4430" spans="187:208" x14ac:dyDescent="0.25">
      <c r="GE4430" s="77" t="s">
        <v>422</v>
      </c>
      <c r="GF4430" s="77" t="s">
        <v>155</v>
      </c>
      <c r="GG4430" s="77" t="s">
        <v>461</v>
      </c>
      <c r="GH4430" s="77" t="s">
        <v>460</v>
      </c>
      <c r="GI4430" s="77">
        <v>2023</v>
      </c>
      <c r="GJ4430" s="77" t="s">
        <v>305</v>
      </c>
      <c r="GK4430" s="77">
        <v>233.2300768079443</v>
      </c>
      <c r="GL4430" s="77">
        <v>280.23087399999997</v>
      </c>
      <c r="GM4430" s="77">
        <v>2023</v>
      </c>
      <c r="GN4430" s="77" t="s">
        <v>175</v>
      </c>
      <c r="GO4430" s="77">
        <v>0.13250000000000001</v>
      </c>
      <c r="GP4430" s="77">
        <v>3</v>
      </c>
      <c r="GQ4430" s="77">
        <v>0</v>
      </c>
      <c r="GR4430" s="77" t="s">
        <v>423</v>
      </c>
      <c r="GS4430" s="77">
        <v>0</v>
      </c>
      <c r="GT4430" s="77">
        <v>0</v>
      </c>
      <c r="GU4430" s="77">
        <v>0.1527377521613833</v>
      </c>
      <c r="GV4430" s="77">
        <v>35.623037668072186</v>
      </c>
      <c r="GW4430" s="77">
        <v>0.1527377521613833</v>
      </c>
      <c r="GX4430" s="77">
        <v>35.623037668072186</v>
      </c>
      <c r="GY4430" s="77">
        <v>0.1527377521613833</v>
      </c>
      <c r="GZ4430" s="77">
        <v>35.623037668072186</v>
      </c>
    </row>
    <row r="4431" spans="187:208" x14ac:dyDescent="0.25">
      <c r="GE4431" s="77" t="s">
        <v>425</v>
      </c>
      <c r="GF4431" s="77" t="s">
        <v>155</v>
      </c>
      <c r="GG4431" s="77" t="s">
        <v>461</v>
      </c>
      <c r="GH4431" s="77" t="s">
        <v>460</v>
      </c>
      <c r="GI4431" s="77">
        <v>2023</v>
      </c>
      <c r="GJ4431" s="77" t="s">
        <v>301</v>
      </c>
      <c r="GK4431" s="77">
        <v>8896.5159934287894</v>
      </c>
      <c r="GL4431" s="77">
        <v>280.23087399999997</v>
      </c>
      <c r="GM4431" s="77">
        <v>2023</v>
      </c>
      <c r="GN4431" s="77" t="s">
        <v>175</v>
      </c>
      <c r="GO4431" s="77">
        <v>5.3000000000000005E-2</v>
      </c>
      <c r="GP4431" s="77">
        <v>3</v>
      </c>
      <c r="GQ4431" s="77">
        <v>0</v>
      </c>
      <c r="GR4431" s="77" t="s">
        <v>423</v>
      </c>
      <c r="GS4431" s="77">
        <v>0</v>
      </c>
      <c r="GT4431" s="77">
        <v>0</v>
      </c>
      <c r="GU4431" s="77">
        <v>5.5966209081309407E-2</v>
      </c>
      <c r="GV4431" s="77">
        <v>497.90427418344871</v>
      </c>
      <c r="GW4431" s="77">
        <v>5.5966209081309407E-2</v>
      </c>
      <c r="GX4431" s="77">
        <v>497.90427418344871</v>
      </c>
      <c r="GY4431" s="77">
        <v>5.5966209081309407E-2</v>
      </c>
      <c r="GZ4431" s="77">
        <v>497.90427418344871</v>
      </c>
    </row>
    <row r="4432" spans="187:208" x14ac:dyDescent="0.25">
      <c r="GE4432" s="77" t="s">
        <v>422</v>
      </c>
      <c r="GF4432" s="77" t="s">
        <v>155</v>
      </c>
      <c r="GG4432" s="77" t="s">
        <v>461</v>
      </c>
      <c r="GH4432" s="77" t="s">
        <v>460</v>
      </c>
      <c r="GI4432" s="77">
        <v>2024</v>
      </c>
      <c r="GJ4432" s="77" t="s">
        <v>305</v>
      </c>
      <c r="GK4432" s="77">
        <v>233.2300768079443</v>
      </c>
      <c r="GL4432" s="77">
        <v>280.23087399999997</v>
      </c>
      <c r="GM4432" s="77">
        <v>2024</v>
      </c>
      <c r="GN4432" s="77" t="s">
        <v>175</v>
      </c>
      <c r="GO4432" s="77">
        <v>0.13250000000000001</v>
      </c>
      <c r="GP4432" s="77">
        <v>3</v>
      </c>
      <c r="GQ4432" s="77">
        <v>0</v>
      </c>
      <c r="GR4432" s="77" t="s">
        <v>423</v>
      </c>
      <c r="GS4432" s="77">
        <v>0</v>
      </c>
      <c r="GT4432" s="77">
        <v>0</v>
      </c>
      <c r="GU4432" s="77">
        <v>0</v>
      </c>
      <c r="GV4432" s="77">
        <v>0</v>
      </c>
      <c r="GW4432" s="77">
        <v>0.1527377521613833</v>
      </c>
      <c r="GX4432" s="77">
        <v>35.623037668072186</v>
      </c>
      <c r="GY4432" s="77">
        <v>0.1527377521613833</v>
      </c>
      <c r="GZ4432" s="77">
        <v>35.623037668072186</v>
      </c>
    </row>
    <row r="4433" spans="187:208" x14ac:dyDescent="0.25">
      <c r="GE4433" s="77" t="s">
        <v>425</v>
      </c>
      <c r="GF4433" s="77" t="s">
        <v>155</v>
      </c>
      <c r="GG4433" s="77" t="s">
        <v>461</v>
      </c>
      <c r="GH4433" s="77" t="s">
        <v>460</v>
      </c>
      <c r="GI4433" s="77">
        <v>2024</v>
      </c>
      <c r="GJ4433" s="77" t="s">
        <v>301</v>
      </c>
      <c r="GK4433" s="77">
        <v>8896.5159934287894</v>
      </c>
      <c r="GL4433" s="77">
        <v>280.23087399999997</v>
      </c>
      <c r="GM4433" s="77">
        <v>2024</v>
      </c>
      <c r="GN4433" s="77" t="s">
        <v>175</v>
      </c>
      <c r="GO4433" s="77">
        <v>5.3000000000000005E-2</v>
      </c>
      <c r="GP4433" s="77">
        <v>3</v>
      </c>
      <c r="GQ4433" s="77">
        <v>0</v>
      </c>
      <c r="GR4433" s="77" t="s">
        <v>423</v>
      </c>
      <c r="GS4433" s="77">
        <v>0</v>
      </c>
      <c r="GT4433" s="77">
        <v>0</v>
      </c>
      <c r="GU4433" s="77">
        <v>0</v>
      </c>
      <c r="GV4433" s="77">
        <v>0</v>
      </c>
      <c r="GW4433" s="77">
        <v>5.5966209081309407E-2</v>
      </c>
      <c r="GX4433" s="77">
        <v>497.90427418344871</v>
      </c>
      <c r="GY4433" s="77">
        <v>5.5966209081309407E-2</v>
      </c>
      <c r="GZ4433" s="77">
        <v>497.90427418344871</v>
      </c>
    </row>
    <row r="4434" spans="187:208" x14ac:dyDescent="0.25">
      <c r="GE4434" s="77" t="s">
        <v>422</v>
      </c>
      <c r="GF4434" s="77" t="s">
        <v>155</v>
      </c>
      <c r="GG4434" s="77" t="s">
        <v>461</v>
      </c>
      <c r="GH4434" s="77" t="s">
        <v>460</v>
      </c>
      <c r="GI4434" s="77">
        <v>2025</v>
      </c>
      <c r="GJ4434" s="77" t="s">
        <v>305</v>
      </c>
      <c r="GK4434" s="77">
        <v>233.2300768079443</v>
      </c>
      <c r="GL4434" s="77">
        <v>280.23087399999997</v>
      </c>
      <c r="GM4434" s="77">
        <v>2025</v>
      </c>
      <c r="GN4434" s="77" t="s">
        <v>175</v>
      </c>
      <c r="GO4434" s="77">
        <v>0.13250000000000001</v>
      </c>
      <c r="GP4434" s="77">
        <v>3</v>
      </c>
      <c r="GQ4434" s="77">
        <v>0</v>
      </c>
      <c r="GR4434" s="77" t="s">
        <v>423</v>
      </c>
      <c r="GS4434" s="77">
        <v>0</v>
      </c>
      <c r="GT4434" s="77">
        <v>0</v>
      </c>
      <c r="GU4434" s="77">
        <v>0</v>
      </c>
      <c r="GV4434" s="77">
        <v>0</v>
      </c>
      <c r="GW4434" s="77">
        <v>0</v>
      </c>
      <c r="GX4434" s="77">
        <v>0</v>
      </c>
      <c r="GY4434" s="77">
        <v>0.1527377521613833</v>
      </c>
      <c r="GZ4434" s="77">
        <v>35.623037668072186</v>
      </c>
    </row>
    <row r="4435" spans="187:208" x14ac:dyDescent="0.25">
      <c r="GE4435" s="77" t="s">
        <v>425</v>
      </c>
      <c r="GF4435" s="77" t="s">
        <v>155</v>
      </c>
      <c r="GG4435" s="77" t="s">
        <v>461</v>
      </c>
      <c r="GH4435" s="77" t="s">
        <v>460</v>
      </c>
      <c r="GI4435" s="77">
        <v>2025</v>
      </c>
      <c r="GJ4435" s="77" t="s">
        <v>301</v>
      </c>
      <c r="GK4435" s="77">
        <v>8896.5159934287894</v>
      </c>
      <c r="GL4435" s="77">
        <v>280.23087399999997</v>
      </c>
      <c r="GM4435" s="77">
        <v>2025</v>
      </c>
      <c r="GN4435" s="77" t="s">
        <v>175</v>
      </c>
      <c r="GO4435" s="77">
        <v>5.3000000000000005E-2</v>
      </c>
      <c r="GP4435" s="77">
        <v>3</v>
      </c>
      <c r="GQ4435" s="77">
        <v>0</v>
      </c>
      <c r="GR4435" s="77" t="s">
        <v>423</v>
      </c>
      <c r="GS4435" s="77">
        <v>0</v>
      </c>
      <c r="GT4435" s="77">
        <v>0</v>
      </c>
      <c r="GU4435" s="77">
        <v>0</v>
      </c>
      <c r="GV4435" s="77">
        <v>0</v>
      </c>
      <c r="GW4435" s="77">
        <v>0</v>
      </c>
      <c r="GX4435" s="77">
        <v>0</v>
      </c>
      <c r="GY4435" s="77">
        <v>5.5966209081309407E-2</v>
      </c>
      <c r="GZ4435" s="77">
        <v>497.90427418344871</v>
      </c>
    </row>
    <row r="4436" spans="187:208" x14ac:dyDescent="0.25">
      <c r="GE4436" s="77" t="s">
        <v>422</v>
      </c>
      <c r="GF4436" s="77" t="s">
        <v>155</v>
      </c>
      <c r="GG4436" s="77" t="s">
        <v>461</v>
      </c>
      <c r="GH4436" s="77" t="s">
        <v>467</v>
      </c>
      <c r="GI4436" s="77">
        <v>2021</v>
      </c>
      <c r="GJ4436" s="77" t="s">
        <v>305</v>
      </c>
      <c r="GK4436" s="77">
        <v>0.69641821681222937</v>
      </c>
      <c r="GL4436" s="77">
        <v>280.23087399999997</v>
      </c>
      <c r="GM4436" s="77">
        <v>2021</v>
      </c>
      <c r="GN4436" s="77" t="s">
        <v>175</v>
      </c>
      <c r="GO4436" s="77">
        <v>0.13250000000000001</v>
      </c>
      <c r="GP4436" s="77">
        <v>3</v>
      </c>
      <c r="GQ4436" s="77">
        <v>0</v>
      </c>
      <c r="GR4436" s="77" t="s">
        <v>423</v>
      </c>
      <c r="GS4436" s="77">
        <v>0.1527377521613833</v>
      </c>
      <c r="GT4436" s="77">
        <v>0.10636935300013879</v>
      </c>
      <c r="GU4436" s="77">
        <v>0.1527377521613833</v>
      </c>
      <c r="GV4436" s="77">
        <v>0.10636935300013879</v>
      </c>
      <c r="GW4436" s="77">
        <v>0</v>
      </c>
      <c r="GX4436" s="77">
        <v>0</v>
      </c>
      <c r="GY4436" s="77">
        <v>0</v>
      </c>
      <c r="GZ4436" s="77">
        <v>0</v>
      </c>
    </row>
    <row r="4437" spans="187:208" x14ac:dyDescent="0.25">
      <c r="GE4437" s="77" t="s">
        <v>425</v>
      </c>
      <c r="GF4437" s="77" t="s">
        <v>155</v>
      </c>
      <c r="GG4437" s="77" t="s">
        <v>461</v>
      </c>
      <c r="GH4437" s="77" t="s">
        <v>467</v>
      </c>
      <c r="GI4437" s="77">
        <v>2021</v>
      </c>
      <c r="GJ4437" s="77" t="s">
        <v>301</v>
      </c>
      <c r="GK4437" s="77">
        <v>2.9419641522810198</v>
      </c>
      <c r="GL4437" s="77">
        <v>280.23087399999997</v>
      </c>
      <c r="GM4437" s="77">
        <v>2021</v>
      </c>
      <c r="GN4437" s="77" t="s">
        <v>175</v>
      </c>
      <c r="GO4437" s="77">
        <v>5.3000000000000005E-2</v>
      </c>
      <c r="GP4437" s="77">
        <v>3</v>
      </c>
      <c r="GQ4437" s="77">
        <v>0</v>
      </c>
      <c r="GR4437" s="77" t="s">
        <v>423</v>
      </c>
      <c r="GS4437" s="77">
        <v>5.5966209081309407E-2</v>
      </c>
      <c r="GT4437" s="77">
        <v>0.16465058085627673</v>
      </c>
      <c r="GU4437" s="77">
        <v>5.5966209081309407E-2</v>
      </c>
      <c r="GV4437" s="77">
        <v>0.16465058085627673</v>
      </c>
      <c r="GW4437" s="77">
        <v>0</v>
      </c>
      <c r="GX4437" s="77">
        <v>0</v>
      </c>
      <c r="GY4437" s="77">
        <v>0</v>
      </c>
      <c r="GZ4437" s="77">
        <v>0</v>
      </c>
    </row>
    <row r="4438" spans="187:208" x14ac:dyDescent="0.25">
      <c r="GE4438" s="77" t="s">
        <v>427</v>
      </c>
      <c r="GF4438" s="77" t="s">
        <v>155</v>
      </c>
      <c r="GG4438" s="77" t="s">
        <v>461</v>
      </c>
      <c r="GH4438" s="77" t="s">
        <v>467</v>
      </c>
      <c r="GI4438" s="77">
        <v>2021</v>
      </c>
      <c r="GJ4438" s="77" t="s">
        <v>303</v>
      </c>
      <c r="GK4438" s="77">
        <v>1.602175962208287</v>
      </c>
      <c r="GL4438" s="77">
        <v>280.23087399999997</v>
      </c>
      <c r="GM4438" s="77">
        <v>2021</v>
      </c>
      <c r="GN4438" s="77" t="s">
        <v>175</v>
      </c>
      <c r="GO4438" s="77">
        <v>5.3000000000000005E-2</v>
      </c>
      <c r="GP4438" s="77">
        <v>3</v>
      </c>
      <c r="GQ4438" s="77">
        <v>0</v>
      </c>
      <c r="GR4438" s="77" t="s">
        <v>423</v>
      </c>
      <c r="GS4438" s="77">
        <v>5.5966209081309407E-2</v>
      </c>
      <c r="GT4438" s="77">
        <v>8.9667714885997063E-2</v>
      </c>
      <c r="GU4438" s="77">
        <v>5.5966209081309407E-2</v>
      </c>
      <c r="GV4438" s="77">
        <v>8.9667714885997063E-2</v>
      </c>
      <c r="GW4438" s="77">
        <v>0</v>
      </c>
      <c r="GX4438" s="77">
        <v>0</v>
      </c>
      <c r="GY4438" s="77">
        <v>0</v>
      </c>
      <c r="GZ4438" s="77">
        <v>0</v>
      </c>
    </row>
    <row r="4439" spans="187:208" x14ac:dyDescent="0.25">
      <c r="GE4439" s="77" t="s">
        <v>422</v>
      </c>
      <c r="GF4439" s="77" t="s">
        <v>155</v>
      </c>
      <c r="GG4439" s="77" t="s">
        <v>461</v>
      </c>
      <c r="GH4439" s="77" t="s">
        <v>467</v>
      </c>
      <c r="GI4439" s="77">
        <v>2022</v>
      </c>
      <c r="GJ4439" s="77" t="s">
        <v>305</v>
      </c>
      <c r="GK4439" s="77">
        <v>0.69641821681222937</v>
      </c>
      <c r="GL4439" s="77">
        <v>280.23087399999997</v>
      </c>
      <c r="GM4439" s="77">
        <v>2022</v>
      </c>
      <c r="GN4439" s="77" t="s">
        <v>175</v>
      </c>
      <c r="GO4439" s="77">
        <v>0.13250000000000001</v>
      </c>
      <c r="GP4439" s="77">
        <v>3</v>
      </c>
      <c r="GQ4439" s="77">
        <v>0</v>
      </c>
      <c r="GR4439" s="77" t="s">
        <v>423</v>
      </c>
      <c r="GS4439" s="77">
        <v>0.1527377521613833</v>
      </c>
      <c r="GT4439" s="77">
        <v>0.10636935300013879</v>
      </c>
      <c r="GU4439" s="77">
        <v>0.1527377521613833</v>
      </c>
      <c r="GV4439" s="77">
        <v>0.10636935300013879</v>
      </c>
      <c r="GW4439" s="77">
        <v>0.1527377521613833</v>
      </c>
      <c r="GX4439" s="77">
        <v>0.10636935300013879</v>
      </c>
      <c r="GY4439" s="77">
        <v>0</v>
      </c>
      <c r="GZ4439" s="77">
        <v>0</v>
      </c>
    </row>
    <row r="4440" spans="187:208" x14ac:dyDescent="0.25">
      <c r="GE4440" s="77" t="s">
        <v>425</v>
      </c>
      <c r="GF4440" s="77" t="s">
        <v>155</v>
      </c>
      <c r="GG4440" s="77" t="s">
        <v>461</v>
      </c>
      <c r="GH4440" s="77" t="s">
        <v>467</v>
      </c>
      <c r="GI4440" s="77">
        <v>2022</v>
      </c>
      <c r="GJ4440" s="77" t="s">
        <v>301</v>
      </c>
      <c r="GK4440" s="77">
        <v>2.9419641522810198</v>
      </c>
      <c r="GL4440" s="77">
        <v>280.23087399999997</v>
      </c>
      <c r="GM4440" s="77">
        <v>2022</v>
      </c>
      <c r="GN4440" s="77" t="s">
        <v>175</v>
      </c>
      <c r="GO4440" s="77">
        <v>5.3000000000000005E-2</v>
      </c>
      <c r="GP4440" s="77">
        <v>3</v>
      </c>
      <c r="GQ4440" s="77">
        <v>0</v>
      </c>
      <c r="GR4440" s="77" t="s">
        <v>423</v>
      </c>
      <c r="GS4440" s="77">
        <v>5.5966209081309407E-2</v>
      </c>
      <c r="GT4440" s="77">
        <v>0.16465058085627673</v>
      </c>
      <c r="GU4440" s="77">
        <v>5.5966209081309407E-2</v>
      </c>
      <c r="GV4440" s="77">
        <v>0.16465058085627673</v>
      </c>
      <c r="GW4440" s="77">
        <v>5.5966209081309407E-2</v>
      </c>
      <c r="GX4440" s="77">
        <v>0.16465058085627673</v>
      </c>
      <c r="GY4440" s="77">
        <v>0</v>
      </c>
      <c r="GZ4440" s="77">
        <v>0</v>
      </c>
    </row>
    <row r="4441" spans="187:208" x14ac:dyDescent="0.25">
      <c r="GE4441" s="77" t="s">
        <v>427</v>
      </c>
      <c r="GF4441" s="77" t="s">
        <v>155</v>
      </c>
      <c r="GG4441" s="77" t="s">
        <v>461</v>
      </c>
      <c r="GH4441" s="77" t="s">
        <v>467</v>
      </c>
      <c r="GI4441" s="77">
        <v>2022</v>
      </c>
      <c r="GJ4441" s="77" t="s">
        <v>303</v>
      </c>
      <c r="GK4441" s="77">
        <v>1.602175962208287</v>
      </c>
      <c r="GL4441" s="77">
        <v>280.23087399999997</v>
      </c>
      <c r="GM4441" s="77">
        <v>2022</v>
      </c>
      <c r="GN4441" s="77" t="s">
        <v>175</v>
      </c>
      <c r="GO4441" s="77">
        <v>5.3000000000000005E-2</v>
      </c>
      <c r="GP4441" s="77">
        <v>3</v>
      </c>
      <c r="GQ4441" s="77">
        <v>0</v>
      </c>
      <c r="GR4441" s="77" t="s">
        <v>423</v>
      </c>
      <c r="GS4441" s="77">
        <v>5.5966209081309407E-2</v>
      </c>
      <c r="GT4441" s="77">
        <v>8.9667714885997063E-2</v>
      </c>
      <c r="GU4441" s="77">
        <v>5.5966209081309407E-2</v>
      </c>
      <c r="GV4441" s="77">
        <v>8.9667714885997063E-2</v>
      </c>
      <c r="GW4441" s="77">
        <v>5.5966209081309407E-2</v>
      </c>
      <c r="GX4441" s="77">
        <v>8.9667714885997063E-2</v>
      </c>
      <c r="GY4441" s="77">
        <v>0</v>
      </c>
      <c r="GZ4441" s="77">
        <v>0</v>
      </c>
    </row>
    <row r="4442" spans="187:208" x14ac:dyDescent="0.25">
      <c r="GE4442" s="77" t="s">
        <v>422</v>
      </c>
      <c r="GF4442" s="77" t="s">
        <v>155</v>
      </c>
      <c r="GG4442" s="77" t="s">
        <v>461</v>
      </c>
      <c r="GH4442" s="77" t="s">
        <v>467</v>
      </c>
      <c r="GI4442" s="77">
        <v>2023</v>
      </c>
      <c r="GJ4442" s="77" t="s">
        <v>305</v>
      </c>
      <c r="GK4442" s="77">
        <v>0.71896016785821037</v>
      </c>
      <c r="GL4442" s="77">
        <v>280.23087399999997</v>
      </c>
      <c r="GM4442" s="77">
        <v>2023</v>
      </c>
      <c r="GN4442" s="77" t="s">
        <v>175</v>
      </c>
      <c r="GO4442" s="77">
        <v>0.13250000000000001</v>
      </c>
      <c r="GP4442" s="77">
        <v>3</v>
      </c>
      <c r="GQ4442" s="77">
        <v>0</v>
      </c>
      <c r="GR4442" s="77" t="s">
        <v>423</v>
      </c>
      <c r="GS4442" s="77">
        <v>0</v>
      </c>
      <c r="GT4442" s="77">
        <v>0</v>
      </c>
      <c r="GU4442" s="77">
        <v>0.1527377521613833</v>
      </c>
      <c r="GV4442" s="77">
        <v>0.10981235993223387</v>
      </c>
      <c r="GW4442" s="77">
        <v>0.1527377521613833</v>
      </c>
      <c r="GX4442" s="77">
        <v>0.10981235993223387</v>
      </c>
      <c r="GY4442" s="77">
        <v>0.1527377521613833</v>
      </c>
      <c r="GZ4442" s="77">
        <v>0.10981235993223387</v>
      </c>
    </row>
    <row r="4443" spans="187:208" x14ac:dyDescent="0.25">
      <c r="GE4443" s="77" t="s">
        <v>425</v>
      </c>
      <c r="GF4443" s="77" t="s">
        <v>155</v>
      </c>
      <c r="GG4443" s="77" t="s">
        <v>461</v>
      </c>
      <c r="GH4443" s="77" t="s">
        <v>467</v>
      </c>
      <c r="GI4443" s="77">
        <v>2023</v>
      </c>
      <c r="GJ4443" s="77" t="s">
        <v>301</v>
      </c>
      <c r="GK4443" s="77">
        <v>3.0714971986151078</v>
      </c>
      <c r="GL4443" s="77">
        <v>280.23087399999997</v>
      </c>
      <c r="GM4443" s="77">
        <v>2023</v>
      </c>
      <c r="GN4443" s="77" t="s">
        <v>175</v>
      </c>
      <c r="GO4443" s="77">
        <v>5.3000000000000005E-2</v>
      </c>
      <c r="GP4443" s="77">
        <v>3</v>
      </c>
      <c r="GQ4443" s="77">
        <v>0</v>
      </c>
      <c r="GR4443" s="77" t="s">
        <v>423</v>
      </c>
      <c r="GS4443" s="77">
        <v>0</v>
      </c>
      <c r="GT4443" s="77">
        <v>0</v>
      </c>
      <c r="GU4443" s="77">
        <v>5.5966209081309407E-2</v>
      </c>
      <c r="GV4443" s="77">
        <v>0.17190005441034925</v>
      </c>
      <c r="GW4443" s="77">
        <v>5.5966209081309407E-2</v>
      </c>
      <c r="GX4443" s="77">
        <v>0.17190005441034925</v>
      </c>
      <c r="GY4443" s="77">
        <v>5.5966209081309407E-2</v>
      </c>
      <c r="GZ4443" s="77">
        <v>0.17190005441034925</v>
      </c>
    </row>
    <row r="4444" spans="187:208" x14ac:dyDescent="0.25">
      <c r="GE4444" s="77" t="s">
        <v>427</v>
      </c>
      <c r="GF4444" s="77" t="s">
        <v>155</v>
      </c>
      <c r="GG4444" s="77" t="s">
        <v>461</v>
      </c>
      <c r="GH4444" s="77" t="s">
        <v>467</v>
      </c>
      <c r="GI4444" s="77">
        <v>2023</v>
      </c>
      <c r="GJ4444" s="77" t="s">
        <v>303</v>
      </c>
      <c r="GK4444" s="77">
        <v>1.684577240534445</v>
      </c>
      <c r="GL4444" s="77">
        <v>280.23087399999997</v>
      </c>
      <c r="GM4444" s="77">
        <v>2023</v>
      </c>
      <c r="GN4444" s="77" t="s">
        <v>175</v>
      </c>
      <c r="GO4444" s="77">
        <v>5.3000000000000005E-2</v>
      </c>
      <c r="GP4444" s="77">
        <v>3</v>
      </c>
      <c r="GQ4444" s="77">
        <v>0</v>
      </c>
      <c r="GR4444" s="77" t="s">
        <v>423</v>
      </c>
      <c r="GS4444" s="77">
        <v>0</v>
      </c>
      <c r="GT4444" s="77">
        <v>0</v>
      </c>
      <c r="GU4444" s="77">
        <v>5.5966209081309407E-2</v>
      </c>
      <c r="GV4444" s="77">
        <v>9.4279402057365999E-2</v>
      </c>
      <c r="GW4444" s="77">
        <v>5.5966209081309407E-2</v>
      </c>
      <c r="GX4444" s="77">
        <v>9.4279402057365999E-2</v>
      </c>
      <c r="GY4444" s="77">
        <v>5.5966209081309407E-2</v>
      </c>
      <c r="GZ4444" s="77">
        <v>9.4279402057365999E-2</v>
      </c>
    </row>
    <row r="4445" spans="187:208" x14ac:dyDescent="0.25">
      <c r="GE4445" s="77" t="s">
        <v>422</v>
      </c>
      <c r="GF4445" s="77" t="s">
        <v>155</v>
      </c>
      <c r="GG4445" s="77" t="s">
        <v>461</v>
      </c>
      <c r="GH4445" s="77" t="s">
        <v>467</v>
      </c>
      <c r="GI4445" s="77">
        <v>2024</v>
      </c>
      <c r="GJ4445" s="77" t="s">
        <v>305</v>
      </c>
      <c r="GK4445" s="77">
        <v>0.71896016785821037</v>
      </c>
      <c r="GL4445" s="77">
        <v>280.23087399999997</v>
      </c>
      <c r="GM4445" s="77">
        <v>2024</v>
      </c>
      <c r="GN4445" s="77" t="s">
        <v>175</v>
      </c>
      <c r="GO4445" s="77">
        <v>0.13250000000000001</v>
      </c>
      <c r="GP4445" s="77">
        <v>3</v>
      </c>
      <c r="GQ4445" s="77">
        <v>0</v>
      </c>
      <c r="GR4445" s="77" t="s">
        <v>423</v>
      </c>
      <c r="GS4445" s="77">
        <v>0</v>
      </c>
      <c r="GT4445" s="77">
        <v>0</v>
      </c>
      <c r="GU4445" s="77">
        <v>0</v>
      </c>
      <c r="GV4445" s="77">
        <v>0</v>
      </c>
      <c r="GW4445" s="77">
        <v>0.1527377521613833</v>
      </c>
      <c r="GX4445" s="77">
        <v>0.10981235993223387</v>
      </c>
      <c r="GY4445" s="77">
        <v>0.1527377521613833</v>
      </c>
      <c r="GZ4445" s="77">
        <v>0.10981235993223387</v>
      </c>
    </row>
    <row r="4446" spans="187:208" x14ac:dyDescent="0.25">
      <c r="GE4446" s="77" t="s">
        <v>425</v>
      </c>
      <c r="GF4446" s="77" t="s">
        <v>155</v>
      </c>
      <c r="GG4446" s="77" t="s">
        <v>461</v>
      </c>
      <c r="GH4446" s="77" t="s">
        <v>467</v>
      </c>
      <c r="GI4446" s="77">
        <v>2024</v>
      </c>
      <c r="GJ4446" s="77" t="s">
        <v>301</v>
      </c>
      <c r="GK4446" s="77">
        <v>3.0714971986151078</v>
      </c>
      <c r="GL4446" s="77">
        <v>280.23087399999997</v>
      </c>
      <c r="GM4446" s="77">
        <v>2024</v>
      </c>
      <c r="GN4446" s="77" t="s">
        <v>175</v>
      </c>
      <c r="GO4446" s="77">
        <v>5.3000000000000005E-2</v>
      </c>
      <c r="GP4446" s="77">
        <v>3</v>
      </c>
      <c r="GQ4446" s="77">
        <v>0</v>
      </c>
      <c r="GR4446" s="77" t="s">
        <v>423</v>
      </c>
      <c r="GS4446" s="77">
        <v>0</v>
      </c>
      <c r="GT4446" s="77">
        <v>0</v>
      </c>
      <c r="GU4446" s="77">
        <v>0</v>
      </c>
      <c r="GV4446" s="77">
        <v>0</v>
      </c>
      <c r="GW4446" s="77">
        <v>5.5966209081309407E-2</v>
      </c>
      <c r="GX4446" s="77">
        <v>0.17190005441034925</v>
      </c>
      <c r="GY4446" s="77">
        <v>5.5966209081309407E-2</v>
      </c>
      <c r="GZ4446" s="77">
        <v>0.17190005441034925</v>
      </c>
    </row>
    <row r="4447" spans="187:208" x14ac:dyDescent="0.25">
      <c r="GE4447" s="77" t="s">
        <v>427</v>
      </c>
      <c r="GF4447" s="77" t="s">
        <v>155</v>
      </c>
      <c r="GG4447" s="77" t="s">
        <v>461</v>
      </c>
      <c r="GH4447" s="77" t="s">
        <v>467</v>
      </c>
      <c r="GI4447" s="77">
        <v>2024</v>
      </c>
      <c r="GJ4447" s="77" t="s">
        <v>303</v>
      </c>
      <c r="GK4447" s="77">
        <v>1.684577240534445</v>
      </c>
      <c r="GL4447" s="77">
        <v>280.23087399999997</v>
      </c>
      <c r="GM4447" s="77">
        <v>2024</v>
      </c>
      <c r="GN4447" s="77" t="s">
        <v>175</v>
      </c>
      <c r="GO4447" s="77">
        <v>5.3000000000000005E-2</v>
      </c>
      <c r="GP4447" s="77">
        <v>3</v>
      </c>
      <c r="GQ4447" s="77">
        <v>0</v>
      </c>
      <c r="GR4447" s="77" t="s">
        <v>423</v>
      </c>
      <c r="GS4447" s="77">
        <v>0</v>
      </c>
      <c r="GT4447" s="77">
        <v>0</v>
      </c>
      <c r="GU4447" s="77">
        <v>0</v>
      </c>
      <c r="GV4447" s="77">
        <v>0</v>
      </c>
      <c r="GW4447" s="77">
        <v>5.5966209081309407E-2</v>
      </c>
      <c r="GX4447" s="77">
        <v>9.4279402057365999E-2</v>
      </c>
      <c r="GY4447" s="77">
        <v>5.5966209081309407E-2</v>
      </c>
      <c r="GZ4447" s="77">
        <v>9.4279402057365999E-2</v>
      </c>
    </row>
    <row r="4448" spans="187:208" x14ac:dyDescent="0.25">
      <c r="GE4448" s="77" t="s">
        <v>422</v>
      </c>
      <c r="GF4448" s="77" t="s">
        <v>155</v>
      </c>
      <c r="GG4448" s="77" t="s">
        <v>461</v>
      </c>
      <c r="GH4448" s="77" t="s">
        <v>467</v>
      </c>
      <c r="GI4448" s="77">
        <v>2025</v>
      </c>
      <c r="GJ4448" s="77" t="s">
        <v>305</v>
      </c>
      <c r="GK4448" s="77">
        <v>0.71896016785821037</v>
      </c>
      <c r="GL4448" s="77">
        <v>280.23087399999997</v>
      </c>
      <c r="GM4448" s="77">
        <v>2025</v>
      </c>
      <c r="GN4448" s="77" t="s">
        <v>175</v>
      </c>
      <c r="GO4448" s="77">
        <v>0.13250000000000001</v>
      </c>
      <c r="GP4448" s="77">
        <v>3</v>
      </c>
      <c r="GQ4448" s="77">
        <v>0</v>
      </c>
      <c r="GR4448" s="77" t="s">
        <v>423</v>
      </c>
      <c r="GS4448" s="77">
        <v>0</v>
      </c>
      <c r="GT4448" s="77">
        <v>0</v>
      </c>
      <c r="GU4448" s="77">
        <v>0</v>
      </c>
      <c r="GV4448" s="77">
        <v>0</v>
      </c>
      <c r="GW4448" s="77">
        <v>0</v>
      </c>
      <c r="GX4448" s="77">
        <v>0</v>
      </c>
      <c r="GY4448" s="77">
        <v>0.1527377521613833</v>
      </c>
      <c r="GZ4448" s="77">
        <v>0.10981235993223387</v>
      </c>
    </row>
    <row r="4449" spans="187:208" x14ac:dyDescent="0.25">
      <c r="GE4449" s="77" t="s">
        <v>425</v>
      </c>
      <c r="GF4449" s="77" t="s">
        <v>155</v>
      </c>
      <c r="GG4449" s="77" t="s">
        <v>461</v>
      </c>
      <c r="GH4449" s="77" t="s">
        <v>467</v>
      </c>
      <c r="GI4449" s="77">
        <v>2025</v>
      </c>
      <c r="GJ4449" s="77" t="s">
        <v>301</v>
      </c>
      <c r="GK4449" s="77">
        <v>3.0714971986151078</v>
      </c>
      <c r="GL4449" s="77">
        <v>280.23087399999997</v>
      </c>
      <c r="GM4449" s="77">
        <v>2025</v>
      </c>
      <c r="GN4449" s="77" t="s">
        <v>175</v>
      </c>
      <c r="GO4449" s="77">
        <v>5.3000000000000005E-2</v>
      </c>
      <c r="GP4449" s="77">
        <v>3</v>
      </c>
      <c r="GQ4449" s="77">
        <v>0</v>
      </c>
      <c r="GR4449" s="77" t="s">
        <v>423</v>
      </c>
      <c r="GS4449" s="77">
        <v>0</v>
      </c>
      <c r="GT4449" s="77">
        <v>0</v>
      </c>
      <c r="GU4449" s="77">
        <v>0</v>
      </c>
      <c r="GV4449" s="77">
        <v>0</v>
      </c>
      <c r="GW4449" s="77">
        <v>0</v>
      </c>
      <c r="GX4449" s="77">
        <v>0</v>
      </c>
      <c r="GY4449" s="77">
        <v>5.5966209081309407E-2</v>
      </c>
      <c r="GZ4449" s="77">
        <v>0.17190005441034925</v>
      </c>
    </row>
    <row r="4450" spans="187:208" x14ac:dyDescent="0.25">
      <c r="GE4450" s="77" t="s">
        <v>427</v>
      </c>
      <c r="GF4450" s="77" t="s">
        <v>155</v>
      </c>
      <c r="GG4450" s="77" t="s">
        <v>461</v>
      </c>
      <c r="GH4450" s="77" t="s">
        <v>467</v>
      </c>
      <c r="GI4450" s="77">
        <v>2025</v>
      </c>
      <c r="GJ4450" s="77" t="s">
        <v>303</v>
      </c>
      <c r="GK4450" s="77">
        <v>1.684577240534445</v>
      </c>
      <c r="GL4450" s="77">
        <v>280.23087399999997</v>
      </c>
      <c r="GM4450" s="77">
        <v>2025</v>
      </c>
      <c r="GN4450" s="77" t="s">
        <v>175</v>
      </c>
      <c r="GO4450" s="77">
        <v>5.3000000000000005E-2</v>
      </c>
      <c r="GP4450" s="77">
        <v>3</v>
      </c>
      <c r="GQ4450" s="77">
        <v>0</v>
      </c>
      <c r="GR4450" s="77" t="s">
        <v>423</v>
      </c>
      <c r="GS4450" s="77">
        <v>0</v>
      </c>
      <c r="GT4450" s="77">
        <v>0</v>
      </c>
      <c r="GU4450" s="77">
        <v>0</v>
      </c>
      <c r="GV4450" s="77">
        <v>0</v>
      </c>
      <c r="GW4450" s="77">
        <v>0</v>
      </c>
      <c r="GX4450" s="77">
        <v>0</v>
      </c>
      <c r="GY4450" s="77">
        <v>5.5966209081309407E-2</v>
      </c>
      <c r="GZ4450" s="77">
        <v>9.4279402057365999E-2</v>
      </c>
    </row>
    <row r="4451" spans="187:208" x14ac:dyDescent="0.25">
      <c r="GE4451" s="77" t="s">
        <v>422</v>
      </c>
      <c r="GF4451" s="77" t="s">
        <v>155</v>
      </c>
      <c r="GG4451" s="77" t="s">
        <v>461</v>
      </c>
      <c r="GH4451" s="77" t="s">
        <v>474</v>
      </c>
      <c r="GI4451" s="77">
        <v>2021</v>
      </c>
      <c r="GJ4451" s="77" t="s">
        <v>305</v>
      </c>
      <c r="GK4451" s="77">
        <v>3.6425060683954423E-2</v>
      </c>
      <c r="GL4451" s="77">
        <v>280.23087399999997</v>
      </c>
      <c r="GM4451" s="77">
        <v>2021</v>
      </c>
      <c r="GN4451" s="77" t="s">
        <v>175</v>
      </c>
      <c r="GO4451" s="77">
        <v>0.13250000000000001</v>
      </c>
      <c r="GP4451" s="77">
        <v>3</v>
      </c>
      <c r="GQ4451" s="77">
        <v>0</v>
      </c>
      <c r="GR4451" s="77" t="s">
        <v>423</v>
      </c>
      <c r="GS4451" s="77">
        <v>0.1527377521613833</v>
      </c>
      <c r="GT4451" s="77">
        <v>5.563481891209178E-3</v>
      </c>
      <c r="GU4451" s="77">
        <v>0.1527377521613833</v>
      </c>
      <c r="GV4451" s="77">
        <v>5.563481891209178E-3</v>
      </c>
      <c r="GW4451" s="77">
        <v>0</v>
      </c>
      <c r="GX4451" s="77">
        <v>0</v>
      </c>
      <c r="GY4451" s="77">
        <v>0</v>
      </c>
      <c r="GZ4451" s="77">
        <v>0</v>
      </c>
    </row>
    <row r="4452" spans="187:208" x14ac:dyDescent="0.25">
      <c r="GE4452" s="77" t="s">
        <v>425</v>
      </c>
      <c r="GF4452" s="77" t="s">
        <v>155</v>
      </c>
      <c r="GG4452" s="77" t="s">
        <v>461</v>
      </c>
      <c r="GH4452" s="77" t="s">
        <v>474</v>
      </c>
      <c r="GI4452" s="77">
        <v>2021</v>
      </c>
      <c r="GJ4452" s="77" t="s">
        <v>301</v>
      </c>
      <c r="GK4452" s="77">
        <v>1.5808724525430461E-3</v>
      </c>
      <c r="GL4452" s="77">
        <v>280.23087399999997</v>
      </c>
      <c r="GM4452" s="77">
        <v>2021</v>
      </c>
      <c r="GN4452" s="77" t="s">
        <v>175</v>
      </c>
      <c r="GO4452" s="77">
        <v>5.3000000000000005E-2</v>
      </c>
      <c r="GP4452" s="77">
        <v>3</v>
      </c>
      <c r="GQ4452" s="77">
        <v>0</v>
      </c>
      <c r="GR4452" s="77" t="s">
        <v>423</v>
      </c>
      <c r="GS4452" s="77">
        <v>5.5966209081309407E-2</v>
      </c>
      <c r="GT4452" s="77">
        <v>8.8475438209906495E-5</v>
      </c>
      <c r="GU4452" s="77">
        <v>5.5966209081309407E-2</v>
      </c>
      <c r="GV4452" s="77">
        <v>8.8475438209906495E-5</v>
      </c>
      <c r="GW4452" s="77">
        <v>0</v>
      </c>
      <c r="GX4452" s="77">
        <v>0</v>
      </c>
      <c r="GY4452" s="77">
        <v>0</v>
      </c>
      <c r="GZ4452" s="77">
        <v>0</v>
      </c>
    </row>
    <row r="4453" spans="187:208" x14ac:dyDescent="0.25">
      <c r="GE4453" s="77" t="s">
        <v>427</v>
      </c>
      <c r="GF4453" s="77" t="s">
        <v>155</v>
      </c>
      <c r="GG4453" s="77" t="s">
        <v>461</v>
      </c>
      <c r="GH4453" s="77" t="s">
        <v>474</v>
      </c>
      <c r="GI4453" s="77">
        <v>2021</v>
      </c>
      <c r="GJ4453" s="77" t="s">
        <v>303</v>
      </c>
      <c r="GK4453" s="77">
        <v>3.9894642198450722E-2</v>
      </c>
      <c r="GL4453" s="77">
        <v>280.23087399999997</v>
      </c>
      <c r="GM4453" s="77">
        <v>2021</v>
      </c>
      <c r="GN4453" s="77" t="s">
        <v>175</v>
      </c>
      <c r="GO4453" s="77">
        <v>5.3000000000000005E-2</v>
      </c>
      <c r="GP4453" s="77">
        <v>3</v>
      </c>
      <c r="GQ4453" s="77">
        <v>0</v>
      </c>
      <c r="GR4453" s="77" t="s">
        <v>423</v>
      </c>
      <c r="GS4453" s="77">
        <v>5.5966209081309407E-2</v>
      </c>
      <c r="GT4453" s="77">
        <v>2.2327518865025223E-3</v>
      </c>
      <c r="GU4453" s="77">
        <v>5.5966209081309407E-2</v>
      </c>
      <c r="GV4453" s="77">
        <v>2.2327518865025223E-3</v>
      </c>
      <c r="GW4453" s="77">
        <v>0</v>
      </c>
      <c r="GX4453" s="77">
        <v>0</v>
      </c>
      <c r="GY4453" s="77">
        <v>0</v>
      </c>
      <c r="GZ4453" s="77">
        <v>0</v>
      </c>
    </row>
    <row r="4454" spans="187:208" x14ac:dyDescent="0.25">
      <c r="GE4454" s="77" t="s">
        <v>422</v>
      </c>
      <c r="GF4454" s="77" t="s">
        <v>155</v>
      </c>
      <c r="GG4454" s="77" t="s">
        <v>461</v>
      </c>
      <c r="GH4454" s="77" t="s">
        <v>474</v>
      </c>
      <c r="GI4454" s="77">
        <v>2022</v>
      </c>
      <c r="GJ4454" s="77" t="s">
        <v>305</v>
      </c>
      <c r="GK4454" s="77">
        <v>3.6425060683954423E-2</v>
      </c>
      <c r="GL4454" s="77">
        <v>280.23087399999997</v>
      </c>
      <c r="GM4454" s="77">
        <v>2022</v>
      </c>
      <c r="GN4454" s="77" t="s">
        <v>175</v>
      </c>
      <c r="GO4454" s="77">
        <v>0.13250000000000001</v>
      </c>
      <c r="GP4454" s="77">
        <v>3</v>
      </c>
      <c r="GQ4454" s="77">
        <v>0</v>
      </c>
      <c r="GR4454" s="77" t="s">
        <v>423</v>
      </c>
      <c r="GS4454" s="77">
        <v>0.1527377521613833</v>
      </c>
      <c r="GT4454" s="77">
        <v>5.563481891209178E-3</v>
      </c>
      <c r="GU4454" s="77">
        <v>0.1527377521613833</v>
      </c>
      <c r="GV4454" s="77">
        <v>5.563481891209178E-3</v>
      </c>
      <c r="GW4454" s="77">
        <v>0.1527377521613833</v>
      </c>
      <c r="GX4454" s="77">
        <v>5.563481891209178E-3</v>
      </c>
      <c r="GY4454" s="77">
        <v>0</v>
      </c>
      <c r="GZ4454" s="77">
        <v>0</v>
      </c>
    </row>
    <row r="4455" spans="187:208" x14ac:dyDescent="0.25">
      <c r="GE4455" s="77" t="s">
        <v>425</v>
      </c>
      <c r="GF4455" s="77" t="s">
        <v>155</v>
      </c>
      <c r="GG4455" s="77" t="s">
        <v>461</v>
      </c>
      <c r="GH4455" s="77" t="s">
        <v>474</v>
      </c>
      <c r="GI4455" s="77">
        <v>2022</v>
      </c>
      <c r="GJ4455" s="77" t="s">
        <v>301</v>
      </c>
      <c r="GK4455" s="77">
        <v>1.5808724525430461E-3</v>
      </c>
      <c r="GL4455" s="77">
        <v>280.23087399999997</v>
      </c>
      <c r="GM4455" s="77">
        <v>2022</v>
      </c>
      <c r="GN4455" s="77" t="s">
        <v>175</v>
      </c>
      <c r="GO4455" s="77">
        <v>5.3000000000000005E-2</v>
      </c>
      <c r="GP4455" s="77">
        <v>3</v>
      </c>
      <c r="GQ4455" s="77">
        <v>0</v>
      </c>
      <c r="GR4455" s="77" t="s">
        <v>423</v>
      </c>
      <c r="GS4455" s="77">
        <v>5.5966209081309407E-2</v>
      </c>
      <c r="GT4455" s="77">
        <v>8.8475438209906495E-5</v>
      </c>
      <c r="GU4455" s="77">
        <v>5.5966209081309407E-2</v>
      </c>
      <c r="GV4455" s="77">
        <v>8.8475438209906495E-5</v>
      </c>
      <c r="GW4455" s="77">
        <v>5.5966209081309407E-2</v>
      </c>
      <c r="GX4455" s="77">
        <v>8.8475438209906495E-5</v>
      </c>
      <c r="GY4455" s="77">
        <v>0</v>
      </c>
      <c r="GZ4455" s="77">
        <v>0</v>
      </c>
    </row>
    <row r="4456" spans="187:208" x14ac:dyDescent="0.25">
      <c r="GE4456" s="77" t="s">
        <v>427</v>
      </c>
      <c r="GF4456" s="77" t="s">
        <v>155</v>
      </c>
      <c r="GG4456" s="77" t="s">
        <v>461</v>
      </c>
      <c r="GH4456" s="77" t="s">
        <v>474</v>
      </c>
      <c r="GI4456" s="77">
        <v>2022</v>
      </c>
      <c r="GJ4456" s="77" t="s">
        <v>303</v>
      </c>
      <c r="GK4456" s="77">
        <v>3.9894642198450722E-2</v>
      </c>
      <c r="GL4456" s="77">
        <v>280.23087399999997</v>
      </c>
      <c r="GM4456" s="77">
        <v>2022</v>
      </c>
      <c r="GN4456" s="77" t="s">
        <v>175</v>
      </c>
      <c r="GO4456" s="77">
        <v>5.3000000000000005E-2</v>
      </c>
      <c r="GP4456" s="77">
        <v>3</v>
      </c>
      <c r="GQ4456" s="77">
        <v>0</v>
      </c>
      <c r="GR4456" s="77" t="s">
        <v>423</v>
      </c>
      <c r="GS4456" s="77">
        <v>5.5966209081309407E-2</v>
      </c>
      <c r="GT4456" s="77">
        <v>2.2327518865025223E-3</v>
      </c>
      <c r="GU4456" s="77">
        <v>5.5966209081309407E-2</v>
      </c>
      <c r="GV4456" s="77">
        <v>2.2327518865025223E-3</v>
      </c>
      <c r="GW4456" s="77">
        <v>5.5966209081309407E-2</v>
      </c>
      <c r="GX4456" s="77">
        <v>2.2327518865025223E-3</v>
      </c>
      <c r="GY4456" s="77">
        <v>0</v>
      </c>
      <c r="GZ4456" s="77">
        <v>0</v>
      </c>
    </row>
    <row r="4457" spans="187:208" x14ac:dyDescent="0.25">
      <c r="GE4457" s="77" t="s">
        <v>422</v>
      </c>
      <c r="GF4457" s="77" t="s">
        <v>155</v>
      </c>
      <c r="GG4457" s="77" t="s">
        <v>461</v>
      </c>
      <c r="GH4457" s="77" t="s">
        <v>474</v>
      </c>
      <c r="GI4457" s="77">
        <v>2023</v>
      </c>
      <c r="GJ4457" s="77" t="s">
        <v>305</v>
      </c>
      <c r="GK4457" s="77">
        <v>3.7590224611390499E-2</v>
      </c>
      <c r="GL4457" s="77">
        <v>280.23087399999997</v>
      </c>
      <c r="GM4457" s="77">
        <v>2023</v>
      </c>
      <c r="GN4457" s="77" t="s">
        <v>175</v>
      </c>
      <c r="GO4457" s="77">
        <v>0.13250000000000001</v>
      </c>
      <c r="GP4457" s="77">
        <v>3</v>
      </c>
      <c r="GQ4457" s="77">
        <v>0</v>
      </c>
      <c r="GR4457" s="77" t="s">
        <v>423</v>
      </c>
      <c r="GS4457" s="77">
        <v>0</v>
      </c>
      <c r="GT4457" s="77">
        <v>0</v>
      </c>
      <c r="GU4457" s="77">
        <v>0.1527377521613833</v>
      </c>
      <c r="GV4457" s="77">
        <v>5.7414464103852933E-3</v>
      </c>
      <c r="GW4457" s="77">
        <v>0.1527377521613833</v>
      </c>
      <c r="GX4457" s="77">
        <v>5.7414464103852933E-3</v>
      </c>
      <c r="GY4457" s="77">
        <v>0.1527377521613833</v>
      </c>
      <c r="GZ4457" s="77">
        <v>5.7414464103852933E-3</v>
      </c>
    </row>
    <row r="4458" spans="187:208" x14ac:dyDescent="0.25">
      <c r="GE4458" s="77" t="s">
        <v>425</v>
      </c>
      <c r="GF4458" s="77" t="s">
        <v>155</v>
      </c>
      <c r="GG4458" s="77" t="s">
        <v>461</v>
      </c>
      <c r="GH4458" s="77" t="s">
        <v>474</v>
      </c>
      <c r="GI4458" s="77">
        <v>2023</v>
      </c>
      <c r="GJ4458" s="77" t="s">
        <v>301</v>
      </c>
      <c r="GK4458" s="77">
        <v>1.631433411568582E-3</v>
      </c>
      <c r="GL4458" s="77">
        <v>280.23087399999997</v>
      </c>
      <c r="GM4458" s="77">
        <v>2023</v>
      </c>
      <c r="GN4458" s="77" t="s">
        <v>175</v>
      </c>
      <c r="GO4458" s="77">
        <v>5.3000000000000005E-2</v>
      </c>
      <c r="GP4458" s="77">
        <v>3</v>
      </c>
      <c r="GQ4458" s="77">
        <v>0</v>
      </c>
      <c r="GR4458" s="77" t="s">
        <v>423</v>
      </c>
      <c r="GS4458" s="77">
        <v>0</v>
      </c>
      <c r="GT4458" s="77">
        <v>0</v>
      </c>
      <c r="GU4458" s="77">
        <v>5.5966209081309407E-2</v>
      </c>
      <c r="GV4458" s="77">
        <v>9.1305143414081155E-5</v>
      </c>
      <c r="GW4458" s="77">
        <v>5.5966209081309407E-2</v>
      </c>
      <c r="GX4458" s="77">
        <v>9.1305143414081155E-5</v>
      </c>
      <c r="GY4458" s="77">
        <v>5.5966209081309407E-2</v>
      </c>
      <c r="GZ4458" s="77">
        <v>9.1305143414081155E-5</v>
      </c>
    </row>
    <row r="4459" spans="187:208" x14ac:dyDescent="0.25">
      <c r="GE4459" s="77" t="s">
        <v>427</v>
      </c>
      <c r="GF4459" s="77" t="s">
        <v>155</v>
      </c>
      <c r="GG4459" s="77" t="s">
        <v>461</v>
      </c>
      <c r="GH4459" s="77" t="s">
        <v>474</v>
      </c>
      <c r="GI4459" s="77">
        <v>2023</v>
      </c>
      <c r="GJ4459" s="77" t="s">
        <v>303</v>
      </c>
      <c r="GK4459" s="77">
        <v>4.1186611014017722E-2</v>
      </c>
      <c r="GL4459" s="77">
        <v>280.23087399999997</v>
      </c>
      <c r="GM4459" s="77">
        <v>2023</v>
      </c>
      <c r="GN4459" s="77" t="s">
        <v>175</v>
      </c>
      <c r="GO4459" s="77">
        <v>5.3000000000000005E-2</v>
      </c>
      <c r="GP4459" s="77">
        <v>3</v>
      </c>
      <c r="GQ4459" s="77">
        <v>0</v>
      </c>
      <c r="GR4459" s="77" t="s">
        <v>423</v>
      </c>
      <c r="GS4459" s="77">
        <v>0</v>
      </c>
      <c r="GT4459" s="77">
        <v>0</v>
      </c>
      <c r="GU4459" s="77">
        <v>5.5966209081309407E-2</v>
      </c>
      <c r="GV4459" s="77">
        <v>2.3050584833610769E-3</v>
      </c>
      <c r="GW4459" s="77">
        <v>5.5966209081309407E-2</v>
      </c>
      <c r="GX4459" s="77">
        <v>2.3050584833610769E-3</v>
      </c>
      <c r="GY4459" s="77">
        <v>5.5966209081309407E-2</v>
      </c>
      <c r="GZ4459" s="77">
        <v>2.3050584833610769E-3</v>
      </c>
    </row>
    <row r="4460" spans="187:208" x14ac:dyDescent="0.25">
      <c r="GE4460" s="77" t="s">
        <v>422</v>
      </c>
      <c r="GF4460" s="77" t="s">
        <v>155</v>
      </c>
      <c r="GG4460" s="77" t="s">
        <v>461</v>
      </c>
      <c r="GH4460" s="77" t="s">
        <v>474</v>
      </c>
      <c r="GI4460" s="77">
        <v>2024</v>
      </c>
      <c r="GJ4460" s="77" t="s">
        <v>305</v>
      </c>
      <c r="GK4460" s="77">
        <v>3.7590224611390499E-2</v>
      </c>
      <c r="GL4460" s="77">
        <v>280.23087399999997</v>
      </c>
      <c r="GM4460" s="77">
        <v>2024</v>
      </c>
      <c r="GN4460" s="77" t="s">
        <v>175</v>
      </c>
      <c r="GO4460" s="77">
        <v>0.13250000000000001</v>
      </c>
      <c r="GP4460" s="77">
        <v>3</v>
      </c>
      <c r="GQ4460" s="77">
        <v>0</v>
      </c>
      <c r="GR4460" s="77" t="s">
        <v>423</v>
      </c>
      <c r="GS4460" s="77">
        <v>0</v>
      </c>
      <c r="GT4460" s="77">
        <v>0</v>
      </c>
      <c r="GU4460" s="77">
        <v>0</v>
      </c>
      <c r="GV4460" s="77">
        <v>0</v>
      </c>
      <c r="GW4460" s="77">
        <v>0.1527377521613833</v>
      </c>
      <c r="GX4460" s="77">
        <v>5.7414464103852933E-3</v>
      </c>
      <c r="GY4460" s="77">
        <v>0.1527377521613833</v>
      </c>
      <c r="GZ4460" s="77">
        <v>5.7414464103852933E-3</v>
      </c>
    </row>
    <row r="4461" spans="187:208" x14ac:dyDescent="0.25">
      <c r="GE4461" s="77" t="s">
        <v>425</v>
      </c>
      <c r="GF4461" s="77" t="s">
        <v>155</v>
      </c>
      <c r="GG4461" s="77" t="s">
        <v>461</v>
      </c>
      <c r="GH4461" s="77" t="s">
        <v>474</v>
      </c>
      <c r="GI4461" s="77">
        <v>2024</v>
      </c>
      <c r="GJ4461" s="77" t="s">
        <v>301</v>
      </c>
      <c r="GK4461" s="77">
        <v>1.631433411568582E-3</v>
      </c>
      <c r="GL4461" s="77">
        <v>280.23087399999997</v>
      </c>
      <c r="GM4461" s="77">
        <v>2024</v>
      </c>
      <c r="GN4461" s="77" t="s">
        <v>175</v>
      </c>
      <c r="GO4461" s="77">
        <v>5.3000000000000005E-2</v>
      </c>
      <c r="GP4461" s="77">
        <v>3</v>
      </c>
      <c r="GQ4461" s="77">
        <v>0</v>
      </c>
      <c r="GR4461" s="77" t="s">
        <v>423</v>
      </c>
      <c r="GS4461" s="77">
        <v>0</v>
      </c>
      <c r="GT4461" s="77">
        <v>0</v>
      </c>
      <c r="GU4461" s="77">
        <v>0</v>
      </c>
      <c r="GV4461" s="77">
        <v>0</v>
      </c>
      <c r="GW4461" s="77">
        <v>5.5966209081309407E-2</v>
      </c>
      <c r="GX4461" s="77">
        <v>9.1305143414081155E-5</v>
      </c>
      <c r="GY4461" s="77">
        <v>5.5966209081309407E-2</v>
      </c>
      <c r="GZ4461" s="77">
        <v>9.1305143414081155E-5</v>
      </c>
    </row>
    <row r="4462" spans="187:208" x14ac:dyDescent="0.25">
      <c r="GE4462" s="77" t="s">
        <v>427</v>
      </c>
      <c r="GF4462" s="77" t="s">
        <v>155</v>
      </c>
      <c r="GG4462" s="77" t="s">
        <v>461</v>
      </c>
      <c r="GH4462" s="77" t="s">
        <v>474</v>
      </c>
      <c r="GI4462" s="77">
        <v>2024</v>
      </c>
      <c r="GJ4462" s="77" t="s">
        <v>303</v>
      </c>
      <c r="GK4462" s="77">
        <v>4.1186611014017722E-2</v>
      </c>
      <c r="GL4462" s="77">
        <v>280.23087399999997</v>
      </c>
      <c r="GM4462" s="77">
        <v>2024</v>
      </c>
      <c r="GN4462" s="77" t="s">
        <v>175</v>
      </c>
      <c r="GO4462" s="77">
        <v>5.3000000000000005E-2</v>
      </c>
      <c r="GP4462" s="77">
        <v>3</v>
      </c>
      <c r="GQ4462" s="77">
        <v>0</v>
      </c>
      <c r="GR4462" s="77" t="s">
        <v>423</v>
      </c>
      <c r="GS4462" s="77">
        <v>0</v>
      </c>
      <c r="GT4462" s="77">
        <v>0</v>
      </c>
      <c r="GU4462" s="77">
        <v>0</v>
      </c>
      <c r="GV4462" s="77">
        <v>0</v>
      </c>
      <c r="GW4462" s="77">
        <v>5.5966209081309407E-2</v>
      </c>
      <c r="GX4462" s="77">
        <v>2.3050584833610769E-3</v>
      </c>
      <c r="GY4462" s="77">
        <v>5.5966209081309407E-2</v>
      </c>
      <c r="GZ4462" s="77">
        <v>2.3050584833610769E-3</v>
      </c>
    </row>
    <row r="4463" spans="187:208" x14ac:dyDescent="0.25">
      <c r="GE4463" s="77" t="s">
        <v>422</v>
      </c>
      <c r="GF4463" s="77" t="s">
        <v>155</v>
      </c>
      <c r="GG4463" s="77" t="s">
        <v>461</v>
      </c>
      <c r="GH4463" s="77" t="s">
        <v>474</v>
      </c>
      <c r="GI4463" s="77">
        <v>2025</v>
      </c>
      <c r="GJ4463" s="77" t="s">
        <v>305</v>
      </c>
      <c r="GK4463" s="77">
        <v>3.7590224611390499E-2</v>
      </c>
      <c r="GL4463" s="77">
        <v>280.23087399999997</v>
      </c>
      <c r="GM4463" s="77">
        <v>2025</v>
      </c>
      <c r="GN4463" s="77" t="s">
        <v>175</v>
      </c>
      <c r="GO4463" s="77">
        <v>0.13250000000000001</v>
      </c>
      <c r="GP4463" s="77">
        <v>3</v>
      </c>
      <c r="GQ4463" s="77">
        <v>0</v>
      </c>
      <c r="GR4463" s="77" t="s">
        <v>423</v>
      </c>
      <c r="GS4463" s="77">
        <v>0</v>
      </c>
      <c r="GT4463" s="77">
        <v>0</v>
      </c>
      <c r="GU4463" s="77">
        <v>0</v>
      </c>
      <c r="GV4463" s="77">
        <v>0</v>
      </c>
      <c r="GW4463" s="77">
        <v>0</v>
      </c>
      <c r="GX4463" s="77">
        <v>0</v>
      </c>
      <c r="GY4463" s="77">
        <v>0.1527377521613833</v>
      </c>
      <c r="GZ4463" s="77">
        <v>5.7414464103852933E-3</v>
      </c>
    </row>
    <row r="4464" spans="187:208" x14ac:dyDescent="0.25">
      <c r="GE4464" s="77" t="s">
        <v>425</v>
      </c>
      <c r="GF4464" s="77" t="s">
        <v>155</v>
      </c>
      <c r="GG4464" s="77" t="s">
        <v>461</v>
      </c>
      <c r="GH4464" s="77" t="s">
        <v>474</v>
      </c>
      <c r="GI4464" s="77">
        <v>2025</v>
      </c>
      <c r="GJ4464" s="77" t="s">
        <v>301</v>
      </c>
      <c r="GK4464" s="77">
        <v>1.631433411568582E-3</v>
      </c>
      <c r="GL4464" s="77">
        <v>280.23087399999997</v>
      </c>
      <c r="GM4464" s="77">
        <v>2025</v>
      </c>
      <c r="GN4464" s="77" t="s">
        <v>175</v>
      </c>
      <c r="GO4464" s="77">
        <v>5.3000000000000005E-2</v>
      </c>
      <c r="GP4464" s="77">
        <v>3</v>
      </c>
      <c r="GQ4464" s="77">
        <v>0</v>
      </c>
      <c r="GR4464" s="77" t="s">
        <v>423</v>
      </c>
      <c r="GS4464" s="77">
        <v>0</v>
      </c>
      <c r="GT4464" s="77">
        <v>0</v>
      </c>
      <c r="GU4464" s="77">
        <v>0</v>
      </c>
      <c r="GV4464" s="77">
        <v>0</v>
      </c>
      <c r="GW4464" s="77">
        <v>0</v>
      </c>
      <c r="GX4464" s="77">
        <v>0</v>
      </c>
      <c r="GY4464" s="77">
        <v>5.5966209081309407E-2</v>
      </c>
      <c r="GZ4464" s="77">
        <v>9.1305143414081155E-5</v>
      </c>
    </row>
    <row r="4465" spans="187:208" x14ac:dyDescent="0.25">
      <c r="GE4465" s="77" t="s">
        <v>427</v>
      </c>
      <c r="GF4465" s="77" t="s">
        <v>155</v>
      </c>
      <c r="GG4465" s="77" t="s">
        <v>461</v>
      </c>
      <c r="GH4465" s="77" t="s">
        <v>474</v>
      </c>
      <c r="GI4465" s="77">
        <v>2025</v>
      </c>
      <c r="GJ4465" s="77" t="s">
        <v>303</v>
      </c>
      <c r="GK4465" s="77">
        <v>4.1186611014017722E-2</v>
      </c>
      <c r="GL4465" s="77">
        <v>280.23087399999997</v>
      </c>
      <c r="GM4465" s="77">
        <v>2025</v>
      </c>
      <c r="GN4465" s="77" t="s">
        <v>175</v>
      </c>
      <c r="GO4465" s="77">
        <v>5.3000000000000005E-2</v>
      </c>
      <c r="GP4465" s="77">
        <v>3</v>
      </c>
      <c r="GQ4465" s="77">
        <v>0</v>
      </c>
      <c r="GR4465" s="77" t="s">
        <v>423</v>
      </c>
      <c r="GS4465" s="77">
        <v>0</v>
      </c>
      <c r="GT4465" s="77">
        <v>0</v>
      </c>
      <c r="GU4465" s="77">
        <v>0</v>
      </c>
      <c r="GV4465" s="77">
        <v>0</v>
      </c>
      <c r="GW4465" s="77">
        <v>0</v>
      </c>
      <c r="GX4465" s="77">
        <v>0</v>
      </c>
      <c r="GY4465" s="77">
        <v>5.5966209081309407E-2</v>
      </c>
      <c r="GZ4465" s="77">
        <v>2.3050584833610769E-3</v>
      </c>
    </row>
    <row r="4466" spans="187:208" x14ac:dyDescent="0.25">
      <c r="GE4466" s="77" t="s">
        <v>422</v>
      </c>
      <c r="GF4466" s="77" t="s">
        <v>155</v>
      </c>
      <c r="GG4466" s="77" t="s">
        <v>461</v>
      </c>
      <c r="GH4466" s="77" t="s">
        <v>481</v>
      </c>
      <c r="GI4466" s="77">
        <v>2021</v>
      </c>
      <c r="GJ4466" s="77" t="s">
        <v>305</v>
      </c>
      <c r="GK4466" s="77">
        <v>409.22373582044048</v>
      </c>
      <c r="GL4466" s="77">
        <v>280.23087399999997</v>
      </c>
      <c r="GM4466" s="77">
        <v>2021</v>
      </c>
      <c r="GN4466" s="77" t="s">
        <v>175</v>
      </c>
      <c r="GO4466" s="77">
        <v>0.13250000000000001</v>
      </c>
      <c r="GP4466" s="77">
        <v>3</v>
      </c>
      <c r="GQ4466" s="77">
        <v>0</v>
      </c>
      <c r="GR4466" s="77" t="s">
        <v>423</v>
      </c>
      <c r="GS4466" s="77">
        <v>0.1527377521613833</v>
      </c>
      <c r="GT4466" s="77">
        <v>62.50391354029783</v>
      </c>
      <c r="GU4466" s="77">
        <v>0.1527377521613833</v>
      </c>
      <c r="GV4466" s="77">
        <v>62.50391354029783</v>
      </c>
      <c r="GW4466" s="77">
        <v>0</v>
      </c>
      <c r="GX4466" s="77">
        <v>0</v>
      </c>
      <c r="GY4466" s="77">
        <v>0</v>
      </c>
      <c r="GZ4466" s="77">
        <v>0</v>
      </c>
    </row>
    <row r="4467" spans="187:208" x14ac:dyDescent="0.25">
      <c r="GE4467" s="77" t="s">
        <v>425</v>
      </c>
      <c r="GF4467" s="77" t="s">
        <v>155</v>
      </c>
      <c r="GG4467" s="77" t="s">
        <v>461</v>
      </c>
      <c r="GH4467" s="77" t="s">
        <v>481</v>
      </c>
      <c r="GI4467" s="77">
        <v>2021</v>
      </c>
      <c r="GJ4467" s="77" t="s">
        <v>301</v>
      </c>
      <c r="GK4467" s="77">
        <v>13469.08781237531</v>
      </c>
      <c r="GL4467" s="77">
        <v>280.23087399999997</v>
      </c>
      <c r="GM4467" s="77">
        <v>2021</v>
      </c>
      <c r="GN4467" s="77" t="s">
        <v>175</v>
      </c>
      <c r="GO4467" s="77">
        <v>5.3000000000000005E-2</v>
      </c>
      <c r="GP4467" s="77">
        <v>3</v>
      </c>
      <c r="GQ4467" s="77">
        <v>0</v>
      </c>
      <c r="GR4467" s="77" t="s">
        <v>423</v>
      </c>
      <c r="GS4467" s="77">
        <v>5.5966209081309407E-2</v>
      </c>
      <c r="GT4467" s="77">
        <v>753.81378464191289</v>
      </c>
      <c r="GU4467" s="77">
        <v>5.5966209081309407E-2</v>
      </c>
      <c r="GV4467" s="77">
        <v>753.81378464191289</v>
      </c>
      <c r="GW4467" s="77">
        <v>0</v>
      </c>
      <c r="GX4467" s="77">
        <v>0</v>
      </c>
      <c r="GY4467" s="77">
        <v>0</v>
      </c>
      <c r="GZ4467" s="77">
        <v>0</v>
      </c>
    </row>
    <row r="4468" spans="187:208" x14ac:dyDescent="0.25">
      <c r="GE4468" s="77" t="s">
        <v>427</v>
      </c>
      <c r="GF4468" s="77" t="s">
        <v>155</v>
      </c>
      <c r="GG4468" s="77" t="s">
        <v>461</v>
      </c>
      <c r="GH4468" s="77" t="s">
        <v>481</v>
      </c>
      <c r="GI4468" s="77">
        <v>2021</v>
      </c>
      <c r="GJ4468" s="77" t="s">
        <v>303</v>
      </c>
      <c r="GK4468" s="77">
        <v>7205.5312760212746</v>
      </c>
      <c r="GL4468" s="77">
        <v>280.23087399999997</v>
      </c>
      <c r="GM4468" s="77">
        <v>2021</v>
      </c>
      <c r="GN4468" s="77" t="s">
        <v>175</v>
      </c>
      <c r="GO4468" s="77">
        <v>5.3000000000000005E-2</v>
      </c>
      <c r="GP4468" s="77">
        <v>3</v>
      </c>
      <c r="GQ4468" s="77">
        <v>0</v>
      </c>
      <c r="GR4468" s="77" t="s">
        <v>423</v>
      </c>
      <c r="GS4468" s="77">
        <v>5.5966209081309407E-2</v>
      </c>
      <c r="GT4468" s="77">
        <v>403.2662699357208</v>
      </c>
      <c r="GU4468" s="77">
        <v>5.5966209081309407E-2</v>
      </c>
      <c r="GV4468" s="77">
        <v>403.2662699357208</v>
      </c>
      <c r="GW4468" s="77">
        <v>0</v>
      </c>
      <c r="GX4468" s="77">
        <v>0</v>
      </c>
      <c r="GY4468" s="77">
        <v>0</v>
      </c>
      <c r="GZ4468" s="77">
        <v>0</v>
      </c>
    </row>
    <row r="4469" spans="187:208" x14ac:dyDescent="0.25">
      <c r="GE4469" s="77" t="s">
        <v>422</v>
      </c>
      <c r="GF4469" s="77" t="s">
        <v>155</v>
      </c>
      <c r="GG4469" s="77" t="s">
        <v>461</v>
      </c>
      <c r="GH4469" s="77" t="s">
        <v>481</v>
      </c>
      <c r="GI4469" s="77">
        <v>2022</v>
      </c>
      <c r="GJ4469" s="77" t="s">
        <v>305</v>
      </c>
      <c r="GK4469" s="77">
        <v>409.22373582044048</v>
      </c>
      <c r="GL4469" s="77">
        <v>280.23087399999997</v>
      </c>
      <c r="GM4469" s="77">
        <v>2022</v>
      </c>
      <c r="GN4469" s="77" t="s">
        <v>175</v>
      </c>
      <c r="GO4469" s="77">
        <v>0.13250000000000001</v>
      </c>
      <c r="GP4469" s="77">
        <v>3</v>
      </c>
      <c r="GQ4469" s="77">
        <v>0</v>
      </c>
      <c r="GR4469" s="77" t="s">
        <v>423</v>
      </c>
      <c r="GS4469" s="77">
        <v>0.1527377521613833</v>
      </c>
      <c r="GT4469" s="77">
        <v>62.50391354029783</v>
      </c>
      <c r="GU4469" s="77">
        <v>0.1527377521613833</v>
      </c>
      <c r="GV4469" s="77">
        <v>62.50391354029783</v>
      </c>
      <c r="GW4469" s="77">
        <v>0.1527377521613833</v>
      </c>
      <c r="GX4469" s="77">
        <v>62.50391354029783</v>
      </c>
      <c r="GY4469" s="77">
        <v>0</v>
      </c>
      <c r="GZ4469" s="77">
        <v>0</v>
      </c>
    </row>
    <row r="4470" spans="187:208" x14ac:dyDescent="0.25">
      <c r="GE4470" s="77" t="s">
        <v>425</v>
      </c>
      <c r="GF4470" s="77" t="s">
        <v>155</v>
      </c>
      <c r="GG4470" s="77" t="s">
        <v>461</v>
      </c>
      <c r="GH4470" s="77" t="s">
        <v>481</v>
      </c>
      <c r="GI4470" s="77">
        <v>2022</v>
      </c>
      <c r="GJ4470" s="77" t="s">
        <v>301</v>
      </c>
      <c r="GK4470" s="77">
        <v>13469.08781237531</v>
      </c>
      <c r="GL4470" s="77">
        <v>280.23087399999997</v>
      </c>
      <c r="GM4470" s="77">
        <v>2022</v>
      </c>
      <c r="GN4470" s="77" t="s">
        <v>175</v>
      </c>
      <c r="GO4470" s="77">
        <v>5.3000000000000005E-2</v>
      </c>
      <c r="GP4470" s="77">
        <v>3</v>
      </c>
      <c r="GQ4470" s="77">
        <v>0</v>
      </c>
      <c r="GR4470" s="77" t="s">
        <v>423</v>
      </c>
      <c r="GS4470" s="77">
        <v>5.5966209081309407E-2</v>
      </c>
      <c r="GT4470" s="77">
        <v>753.81378464191289</v>
      </c>
      <c r="GU4470" s="77">
        <v>5.5966209081309407E-2</v>
      </c>
      <c r="GV4470" s="77">
        <v>753.81378464191289</v>
      </c>
      <c r="GW4470" s="77">
        <v>5.5966209081309407E-2</v>
      </c>
      <c r="GX4470" s="77">
        <v>753.81378464191289</v>
      </c>
      <c r="GY4470" s="77">
        <v>0</v>
      </c>
      <c r="GZ4470" s="77">
        <v>0</v>
      </c>
    </row>
    <row r="4471" spans="187:208" x14ac:dyDescent="0.25">
      <c r="GE4471" s="77" t="s">
        <v>427</v>
      </c>
      <c r="GF4471" s="77" t="s">
        <v>155</v>
      </c>
      <c r="GG4471" s="77" t="s">
        <v>461</v>
      </c>
      <c r="GH4471" s="77" t="s">
        <v>481</v>
      </c>
      <c r="GI4471" s="77">
        <v>2022</v>
      </c>
      <c r="GJ4471" s="77" t="s">
        <v>303</v>
      </c>
      <c r="GK4471" s="77">
        <v>7205.5312760212746</v>
      </c>
      <c r="GL4471" s="77">
        <v>280.23087399999997</v>
      </c>
      <c r="GM4471" s="77">
        <v>2022</v>
      </c>
      <c r="GN4471" s="77" t="s">
        <v>175</v>
      </c>
      <c r="GO4471" s="77">
        <v>5.3000000000000005E-2</v>
      </c>
      <c r="GP4471" s="77">
        <v>3</v>
      </c>
      <c r="GQ4471" s="77">
        <v>0</v>
      </c>
      <c r="GR4471" s="77" t="s">
        <v>423</v>
      </c>
      <c r="GS4471" s="77">
        <v>5.5966209081309407E-2</v>
      </c>
      <c r="GT4471" s="77">
        <v>403.2662699357208</v>
      </c>
      <c r="GU4471" s="77">
        <v>5.5966209081309407E-2</v>
      </c>
      <c r="GV4471" s="77">
        <v>403.2662699357208</v>
      </c>
      <c r="GW4471" s="77">
        <v>5.5966209081309407E-2</v>
      </c>
      <c r="GX4471" s="77">
        <v>403.2662699357208</v>
      </c>
      <c r="GY4471" s="77">
        <v>0</v>
      </c>
      <c r="GZ4471" s="77">
        <v>0</v>
      </c>
    </row>
    <row r="4472" spans="187:208" x14ac:dyDescent="0.25">
      <c r="GE4472" s="77" t="s">
        <v>422</v>
      </c>
      <c r="GF4472" s="77" t="s">
        <v>155</v>
      </c>
      <c r="GG4472" s="77" t="s">
        <v>461</v>
      </c>
      <c r="GH4472" s="77" t="s">
        <v>481</v>
      </c>
      <c r="GI4472" s="77">
        <v>2023</v>
      </c>
      <c r="GJ4472" s="77" t="s">
        <v>305</v>
      </c>
      <c r="GK4472" s="77">
        <v>428.60232122030828</v>
      </c>
      <c r="GL4472" s="77">
        <v>280.23087399999997</v>
      </c>
      <c r="GM4472" s="77">
        <v>2023</v>
      </c>
      <c r="GN4472" s="77" t="s">
        <v>175</v>
      </c>
      <c r="GO4472" s="77">
        <v>0.13250000000000001</v>
      </c>
      <c r="GP4472" s="77">
        <v>3</v>
      </c>
      <c r="GQ4472" s="77">
        <v>0</v>
      </c>
      <c r="GR4472" s="77" t="s">
        <v>423</v>
      </c>
      <c r="GS4472" s="77">
        <v>0</v>
      </c>
      <c r="GT4472" s="77">
        <v>0</v>
      </c>
      <c r="GU4472" s="77">
        <v>0.1527377521613833</v>
      </c>
      <c r="GV4472" s="77">
        <v>65.463755114341041</v>
      </c>
      <c r="GW4472" s="77">
        <v>0.1527377521613833</v>
      </c>
      <c r="GX4472" s="77">
        <v>65.463755114341041</v>
      </c>
      <c r="GY4472" s="77">
        <v>0.1527377521613833</v>
      </c>
      <c r="GZ4472" s="77">
        <v>65.463755114341041</v>
      </c>
    </row>
    <row r="4473" spans="187:208" x14ac:dyDescent="0.25">
      <c r="GE4473" s="77" t="s">
        <v>425</v>
      </c>
      <c r="GF4473" s="77" t="s">
        <v>155</v>
      </c>
      <c r="GG4473" s="77" t="s">
        <v>461</v>
      </c>
      <c r="GH4473" s="77" t="s">
        <v>481</v>
      </c>
      <c r="GI4473" s="77">
        <v>2023</v>
      </c>
      <c r="GJ4473" s="77" t="s">
        <v>301</v>
      </c>
      <c r="GK4473" s="77">
        <v>13939.560973454871</v>
      </c>
      <c r="GL4473" s="77">
        <v>280.23087399999997</v>
      </c>
      <c r="GM4473" s="77">
        <v>2023</v>
      </c>
      <c r="GN4473" s="77" t="s">
        <v>175</v>
      </c>
      <c r="GO4473" s="77">
        <v>5.3000000000000005E-2</v>
      </c>
      <c r="GP4473" s="77">
        <v>3</v>
      </c>
      <c r="GQ4473" s="77">
        <v>0</v>
      </c>
      <c r="GR4473" s="77" t="s">
        <v>423</v>
      </c>
      <c r="GS4473" s="77">
        <v>0</v>
      </c>
      <c r="GT4473" s="77">
        <v>0</v>
      </c>
      <c r="GU4473" s="77">
        <v>5.5966209081309407E-2</v>
      </c>
      <c r="GV4473" s="77">
        <v>780.14438394203614</v>
      </c>
      <c r="GW4473" s="77">
        <v>5.5966209081309407E-2</v>
      </c>
      <c r="GX4473" s="77">
        <v>780.14438394203614</v>
      </c>
      <c r="GY4473" s="77">
        <v>5.5966209081309407E-2</v>
      </c>
      <c r="GZ4473" s="77">
        <v>780.14438394203614</v>
      </c>
    </row>
    <row r="4474" spans="187:208" x14ac:dyDescent="0.25">
      <c r="GE4474" s="77" t="s">
        <v>427</v>
      </c>
      <c r="GF4474" s="77" t="s">
        <v>155</v>
      </c>
      <c r="GG4474" s="77" t="s">
        <v>461</v>
      </c>
      <c r="GH4474" s="77" t="s">
        <v>481</v>
      </c>
      <c r="GI4474" s="77">
        <v>2023</v>
      </c>
      <c r="GJ4474" s="77" t="s">
        <v>303</v>
      </c>
      <c r="GK4474" s="77">
        <v>7467.8148194521846</v>
      </c>
      <c r="GL4474" s="77">
        <v>280.23087399999997</v>
      </c>
      <c r="GM4474" s="77">
        <v>2023</v>
      </c>
      <c r="GN4474" s="77" t="s">
        <v>175</v>
      </c>
      <c r="GO4474" s="77">
        <v>5.3000000000000005E-2</v>
      </c>
      <c r="GP4474" s="77">
        <v>3</v>
      </c>
      <c r="GQ4474" s="77">
        <v>0</v>
      </c>
      <c r="GR4474" s="77" t="s">
        <v>423</v>
      </c>
      <c r="GS4474" s="77">
        <v>0</v>
      </c>
      <c r="GT4474" s="77">
        <v>0</v>
      </c>
      <c r="GU4474" s="77">
        <v>5.5966209081309407E-2</v>
      </c>
      <c r="GV4474" s="77">
        <v>417.9452855659618</v>
      </c>
      <c r="GW4474" s="77">
        <v>5.5966209081309407E-2</v>
      </c>
      <c r="GX4474" s="77">
        <v>417.9452855659618</v>
      </c>
      <c r="GY4474" s="77">
        <v>5.5966209081309407E-2</v>
      </c>
      <c r="GZ4474" s="77">
        <v>417.9452855659618</v>
      </c>
    </row>
    <row r="4475" spans="187:208" x14ac:dyDescent="0.25">
      <c r="GE4475" s="77" t="s">
        <v>422</v>
      </c>
      <c r="GF4475" s="77" t="s">
        <v>155</v>
      </c>
      <c r="GG4475" s="77" t="s">
        <v>461</v>
      </c>
      <c r="GH4475" s="77" t="s">
        <v>481</v>
      </c>
      <c r="GI4475" s="77">
        <v>2024</v>
      </c>
      <c r="GJ4475" s="77" t="s">
        <v>305</v>
      </c>
      <c r="GK4475" s="77">
        <v>428.60232122030828</v>
      </c>
      <c r="GL4475" s="77">
        <v>280.23087399999997</v>
      </c>
      <c r="GM4475" s="77">
        <v>2024</v>
      </c>
      <c r="GN4475" s="77" t="s">
        <v>175</v>
      </c>
      <c r="GO4475" s="77">
        <v>0.13250000000000001</v>
      </c>
      <c r="GP4475" s="77">
        <v>3</v>
      </c>
      <c r="GQ4475" s="77">
        <v>0</v>
      </c>
      <c r="GR4475" s="77" t="s">
        <v>423</v>
      </c>
      <c r="GS4475" s="77">
        <v>0</v>
      </c>
      <c r="GT4475" s="77">
        <v>0</v>
      </c>
      <c r="GU4475" s="77">
        <v>0</v>
      </c>
      <c r="GV4475" s="77">
        <v>0</v>
      </c>
      <c r="GW4475" s="77">
        <v>0.1527377521613833</v>
      </c>
      <c r="GX4475" s="77">
        <v>65.463755114341041</v>
      </c>
      <c r="GY4475" s="77">
        <v>0.1527377521613833</v>
      </c>
      <c r="GZ4475" s="77">
        <v>65.463755114341041</v>
      </c>
    </row>
    <row r="4476" spans="187:208" x14ac:dyDescent="0.25">
      <c r="GE4476" s="77" t="s">
        <v>425</v>
      </c>
      <c r="GF4476" s="77" t="s">
        <v>155</v>
      </c>
      <c r="GG4476" s="77" t="s">
        <v>461</v>
      </c>
      <c r="GH4476" s="77" t="s">
        <v>481</v>
      </c>
      <c r="GI4476" s="77">
        <v>2024</v>
      </c>
      <c r="GJ4476" s="77" t="s">
        <v>301</v>
      </c>
      <c r="GK4476" s="77">
        <v>13939.560973454871</v>
      </c>
      <c r="GL4476" s="77">
        <v>280.23087399999997</v>
      </c>
      <c r="GM4476" s="77">
        <v>2024</v>
      </c>
      <c r="GN4476" s="77" t="s">
        <v>175</v>
      </c>
      <c r="GO4476" s="77">
        <v>5.3000000000000005E-2</v>
      </c>
      <c r="GP4476" s="77">
        <v>3</v>
      </c>
      <c r="GQ4476" s="77">
        <v>0</v>
      </c>
      <c r="GR4476" s="77" t="s">
        <v>423</v>
      </c>
      <c r="GS4476" s="77">
        <v>0</v>
      </c>
      <c r="GT4476" s="77">
        <v>0</v>
      </c>
      <c r="GU4476" s="77">
        <v>0</v>
      </c>
      <c r="GV4476" s="77">
        <v>0</v>
      </c>
      <c r="GW4476" s="77">
        <v>5.5966209081309407E-2</v>
      </c>
      <c r="GX4476" s="77">
        <v>780.14438394203614</v>
      </c>
      <c r="GY4476" s="77">
        <v>5.5966209081309407E-2</v>
      </c>
      <c r="GZ4476" s="77">
        <v>780.14438394203614</v>
      </c>
    </row>
    <row r="4477" spans="187:208" x14ac:dyDescent="0.25">
      <c r="GE4477" s="77" t="s">
        <v>427</v>
      </c>
      <c r="GF4477" s="77" t="s">
        <v>155</v>
      </c>
      <c r="GG4477" s="77" t="s">
        <v>461</v>
      </c>
      <c r="GH4477" s="77" t="s">
        <v>481</v>
      </c>
      <c r="GI4477" s="77">
        <v>2024</v>
      </c>
      <c r="GJ4477" s="77" t="s">
        <v>303</v>
      </c>
      <c r="GK4477" s="77">
        <v>7467.8148194521846</v>
      </c>
      <c r="GL4477" s="77">
        <v>280.23087399999997</v>
      </c>
      <c r="GM4477" s="77">
        <v>2024</v>
      </c>
      <c r="GN4477" s="77" t="s">
        <v>175</v>
      </c>
      <c r="GO4477" s="77">
        <v>5.3000000000000005E-2</v>
      </c>
      <c r="GP4477" s="77">
        <v>3</v>
      </c>
      <c r="GQ4477" s="77">
        <v>0</v>
      </c>
      <c r="GR4477" s="77" t="s">
        <v>423</v>
      </c>
      <c r="GS4477" s="77">
        <v>0</v>
      </c>
      <c r="GT4477" s="77">
        <v>0</v>
      </c>
      <c r="GU4477" s="77">
        <v>0</v>
      </c>
      <c r="GV4477" s="77">
        <v>0</v>
      </c>
      <c r="GW4477" s="77">
        <v>5.5966209081309407E-2</v>
      </c>
      <c r="GX4477" s="77">
        <v>417.9452855659618</v>
      </c>
      <c r="GY4477" s="77">
        <v>5.5966209081309407E-2</v>
      </c>
      <c r="GZ4477" s="77">
        <v>417.9452855659618</v>
      </c>
    </row>
    <row r="4478" spans="187:208" x14ac:dyDescent="0.25">
      <c r="GE4478" s="77" t="s">
        <v>422</v>
      </c>
      <c r="GF4478" s="77" t="s">
        <v>155</v>
      </c>
      <c r="GG4478" s="77" t="s">
        <v>461</v>
      </c>
      <c r="GH4478" s="77" t="s">
        <v>481</v>
      </c>
      <c r="GI4478" s="77">
        <v>2025</v>
      </c>
      <c r="GJ4478" s="77" t="s">
        <v>305</v>
      </c>
      <c r="GK4478" s="77">
        <v>428.60232122030828</v>
      </c>
      <c r="GL4478" s="77">
        <v>280.23087399999997</v>
      </c>
      <c r="GM4478" s="77">
        <v>2025</v>
      </c>
      <c r="GN4478" s="77" t="s">
        <v>175</v>
      </c>
      <c r="GO4478" s="77">
        <v>0.13250000000000001</v>
      </c>
      <c r="GP4478" s="77">
        <v>3</v>
      </c>
      <c r="GQ4478" s="77">
        <v>0</v>
      </c>
      <c r="GR4478" s="77" t="s">
        <v>423</v>
      </c>
      <c r="GS4478" s="77">
        <v>0</v>
      </c>
      <c r="GT4478" s="77">
        <v>0</v>
      </c>
      <c r="GU4478" s="77">
        <v>0</v>
      </c>
      <c r="GV4478" s="77">
        <v>0</v>
      </c>
      <c r="GW4478" s="77">
        <v>0</v>
      </c>
      <c r="GX4478" s="77">
        <v>0</v>
      </c>
      <c r="GY4478" s="77">
        <v>0.1527377521613833</v>
      </c>
      <c r="GZ4478" s="77">
        <v>65.463755114341041</v>
      </c>
    </row>
    <row r="4479" spans="187:208" x14ac:dyDescent="0.25">
      <c r="GE4479" s="77" t="s">
        <v>425</v>
      </c>
      <c r="GF4479" s="77" t="s">
        <v>155</v>
      </c>
      <c r="GG4479" s="77" t="s">
        <v>461</v>
      </c>
      <c r="GH4479" s="77" t="s">
        <v>481</v>
      </c>
      <c r="GI4479" s="77">
        <v>2025</v>
      </c>
      <c r="GJ4479" s="77" t="s">
        <v>301</v>
      </c>
      <c r="GK4479" s="77">
        <v>13939.560973454871</v>
      </c>
      <c r="GL4479" s="77">
        <v>280.23087399999997</v>
      </c>
      <c r="GM4479" s="77">
        <v>2025</v>
      </c>
      <c r="GN4479" s="77" t="s">
        <v>175</v>
      </c>
      <c r="GO4479" s="77">
        <v>5.3000000000000005E-2</v>
      </c>
      <c r="GP4479" s="77">
        <v>3</v>
      </c>
      <c r="GQ4479" s="77">
        <v>0</v>
      </c>
      <c r="GR4479" s="77" t="s">
        <v>423</v>
      </c>
      <c r="GS4479" s="77">
        <v>0</v>
      </c>
      <c r="GT4479" s="77">
        <v>0</v>
      </c>
      <c r="GU4479" s="77">
        <v>0</v>
      </c>
      <c r="GV4479" s="77">
        <v>0</v>
      </c>
      <c r="GW4479" s="77">
        <v>0</v>
      </c>
      <c r="GX4479" s="77">
        <v>0</v>
      </c>
      <c r="GY4479" s="77">
        <v>5.5966209081309407E-2</v>
      </c>
      <c r="GZ4479" s="77">
        <v>780.14438394203614</v>
      </c>
    </row>
    <row r="4480" spans="187:208" x14ac:dyDescent="0.25">
      <c r="GE4480" s="77" t="s">
        <v>427</v>
      </c>
      <c r="GF4480" s="77" t="s">
        <v>155</v>
      </c>
      <c r="GG4480" s="77" t="s">
        <v>461</v>
      </c>
      <c r="GH4480" s="77" t="s">
        <v>481</v>
      </c>
      <c r="GI4480" s="77">
        <v>2025</v>
      </c>
      <c r="GJ4480" s="77" t="s">
        <v>303</v>
      </c>
      <c r="GK4480" s="77">
        <v>7467.8148194521846</v>
      </c>
      <c r="GL4480" s="77">
        <v>280.23087399999997</v>
      </c>
      <c r="GM4480" s="77">
        <v>2025</v>
      </c>
      <c r="GN4480" s="77" t="s">
        <v>175</v>
      </c>
      <c r="GO4480" s="77">
        <v>5.3000000000000005E-2</v>
      </c>
      <c r="GP4480" s="77">
        <v>3</v>
      </c>
      <c r="GQ4480" s="77">
        <v>0</v>
      </c>
      <c r="GR4480" s="77" t="s">
        <v>423</v>
      </c>
      <c r="GS4480" s="77">
        <v>0</v>
      </c>
      <c r="GT4480" s="77">
        <v>0</v>
      </c>
      <c r="GU4480" s="77">
        <v>0</v>
      </c>
      <c r="GV4480" s="77">
        <v>0</v>
      </c>
      <c r="GW4480" s="77">
        <v>0</v>
      </c>
      <c r="GX4480" s="77">
        <v>0</v>
      </c>
      <c r="GY4480" s="77">
        <v>5.5966209081309407E-2</v>
      </c>
      <c r="GZ4480" s="77">
        <v>417.9452855659618</v>
      </c>
    </row>
    <row r="4481" spans="187:208" x14ac:dyDescent="0.25">
      <c r="GE4481" s="77" t="s">
        <v>422</v>
      </c>
      <c r="GF4481" s="77" t="s">
        <v>155</v>
      </c>
      <c r="GG4481" s="77" t="s">
        <v>461</v>
      </c>
      <c r="GH4481" s="77" t="s">
        <v>488</v>
      </c>
      <c r="GI4481" s="77">
        <v>2021</v>
      </c>
      <c r="GJ4481" s="77" t="s">
        <v>305</v>
      </c>
      <c r="GK4481" s="77">
        <v>409.22373582040689</v>
      </c>
      <c r="GL4481" s="77">
        <v>280.23087399999997</v>
      </c>
      <c r="GM4481" s="77">
        <v>2021</v>
      </c>
      <c r="GN4481" s="77" t="s">
        <v>175</v>
      </c>
      <c r="GO4481" s="77">
        <v>0.13250000000000001</v>
      </c>
      <c r="GP4481" s="77">
        <v>3</v>
      </c>
      <c r="GQ4481" s="77">
        <v>0</v>
      </c>
      <c r="GR4481" s="77" t="s">
        <v>423</v>
      </c>
      <c r="GS4481" s="77">
        <v>0.1527377521613833</v>
      </c>
      <c r="GT4481" s="77">
        <v>62.5039135402927</v>
      </c>
      <c r="GU4481" s="77">
        <v>0.1527377521613833</v>
      </c>
      <c r="GV4481" s="77">
        <v>62.5039135402927</v>
      </c>
      <c r="GW4481" s="77">
        <v>0</v>
      </c>
      <c r="GX4481" s="77">
        <v>0</v>
      </c>
      <c r="GY4481" s="77">
        <v>0</v>
      </c>
      <c r="GZ4481" s="77">
        <v>0</v>
      </c>
    </row>
    <row r="4482" spans="187:208" x14ac:dyDescent="0.25">
      <c r="GE4482" s="77" t="s">
        <v>425</v>
      </c>
      <c r="GF4482" s="77" t="s">
        <v>155</v>
      </c>
      <c r="GG4482" s="77" t="s">
        <v>461</v>
      </c>
      <c r="GH4482" s="77" t="s">
        <v>488</v>
      </c>
      <c r="GI4482" s="77">
        <v>2021</v>
      </c>
      <c r="GJ4482" s="77" t="s">
        <v>301</v>
      </c>
      <c r="GK4482" s="77">
        <v>13469.08781237867</v>
      </c>
      <c r="GL4482" s="77">
        <v>280.23087399999997</v>
      </c>
      <c r="GM4482" s="77">
        <v>2021</v>
      </c>
      <c r="GN4482" s="77" t="s">
        <v>175</v>
      </c>
      <c r="GO4482" s="77">
        <v>5.3000000000000005E-2</v>
      </c>
      <c r="GP4482" s="77">
        <v>3</v>
      </c>
      <c r="GQ4482" s="77">
        <v>0</v>
      </c>
      <c r="GR4482" s="77" t="s">
        <v>423</v>
      </c>
      <c r="GS4482" s="77">
        <v>5.5966209081309407E-2</v>
      </c>
      <c r="GT4482" s="77">
        <v>753.81378464210093</v>
      </c>
      <c r="GU4482" s="77">
        <v>5.5966209081309407E-2</v>
      </c>
      <c r="GV4482" s="77">
        <v>753.81378464210093</v>
      </c>
      <c r="GW4482" s="77">
        <v>0</v>
      </c>
      <c r="GX4482" s="77">
        <v>0</v>
      </c>
      <c r="GY4482" s="77">
        <v>0</v>
      </c>
      <c r="GZ4482" s="77">
        <v>0</v>
      </c>
    </row>
    <row r="4483" spans="187:208" x14ac:dyDescent="0.25">
      <c r="GE4483" s="77" t="s">
        <v>427</v>
      </c>
      <c r="GF4483" s="77" t="s">
        <v>155</v>
      </c>
      <c r="GG4483" s="77" t="s">
        <v>461</v>
      </c>
      <c r="GH4483" s="77" t="s">
        <v>488</v>
      </c>
      <c r="GI4483" s="77">
        <v>2021</v>
      </c>
      <c r="GJ4483" s="77" t="s">
        <v>303</v>
      </c>
      <c r="GK4483" s="77">
        <v>7205.5312760251818</v>
      </c>
      <c r="GL4483" s="77">
        <v>280.23087399999997</v>
      </c>
      <c r="GM4483" s="77">
        <v>2021</v>
      </c>
      <c r="GN4483" s="77" t="s">
        <v>175</v>
      </c>
      <c r="GO4483" s="77">
        <v>5.3000000000000005E-2</v>
      </c>
      <c r="GP4483" s="77">
        <v>3</v>
      </c>
      <c r="GQ4483" s="77">
        <v>0</v>
      </c>
      <c r="GR4483" s="77" t="s">
        <v>423</v>
      </c>
      <c r="GS4483" s="77">
        <v>5.5966209081309407E-2</v>
      </c>
      <c r="GT4483" s="77">
        <v>403.26626993593948</v>
      </c>
      <c r="GU4483" s="77">
        <v>5.5966209081309407E-2</v>
      </c>
      <c r="GV4483" s="77">
        <v>403.26626993593948</v>
      </c>
      <c r="GW4483" s="77">
        <v>0</v>
      </c>
      <c r="GX4483" s="77">
        <v>0</v>
      </c>
      <c r="GY4483" s="77">
        <v>0</v>
      </c>
      <c r="GZ4483" s="77">
        <v>0</v>
      </c>
    </row>
    <row r="4484" spans="187:208" x14ac:dyDescent="0.25">
      <c r="GE4484" s="77" t="s">
        <v>422</v>
      </c>
      <c r="GF4484" s="77" t="s">
        <v>155</v>
      </c>
      <c r="GG4484" s="77" t="s">
        <v>461</v>
      </c>
      <c r="GH4484" s="77" t="s">
        <v>488</v>
      </c>
      <c r="GI4484" s="77">
        <v>2022</v>
      </c>
      <c r="GJ4484" s="77" t="s">
        <v>305</v>
      </c>
      <c r="GK4484" s="77">
        <v>409.22373582040689</v>
      </c>
      <c r="GL4484" s="77">
        <v>280.23087399999997</v>
      </c>
      <c r="GM4484" s="77">
        <v>2022</v>
      </c>
      <c r="GN4484" s="77" t="s">
        <v>175</v>
      </c>
      <c r="GO4484" s="77">
        <v>0.13250000000000001</v>
      </c>
      <c r="GP4484" s="77">
        <v>3</v>
      </c>
      <c r="GQ4484" s="77">
        <v>0</v>
      </c>
      <c r="GR4484" s="77" t="s">
        <v>423</v>
      </c>
      <c r="GS4484" s="77">
        <v>0.1527377521613833</v>
      </c>
      <c r="GT4484" s="77">
        <v>62.5039135402927</v>
      </c>
      <c r="GU4484" s="77">
        <v>0.1527377521613833</v>
      </c>
      <c r="GV4484" s="77">
        <v>62.5039135402927</v>
      </c>
      <c r="GW4484" s="77">
        <v>0.1527377521613833</v>
      </c>
      <c r="GX4484" s="77">
        <v>62.5039135402927</v>
      </c>
      <c r="GY4484" s="77">
        <v>0</v>
      </c>
      <c r="GZ4484" s="77">
        <v>0</v>
      </c>
    </row>
    <row r="4485" spans="187:208" x14ac:dyDescent="0.25">
      <c r="GE4485" s="77" t="s">
        <v>425</v>
      </c>
      <c r="GF4485" s="77" t="s">
        <v>155</v>
      </c>
      <c r="GG4485" s="77" t="s">
        <v>461</v>
      </c>
      <c r="GH4485" s="77" t="s">
        <v>488</v>
      </c>
      <c r="GI4485" s="77">
        <v>2022</v>
      </c>
      <c r="GJ4485" s="77" t="s">
        <v>301</v>
      </c>
      <c r="GK4485" s="77">
        <v>13469.08781237867</v>
      </c>
      <c r="GL4485" s="77">
        <v>280.23087399999997</v>
      </c>
      <c r="GM4485" s="77">
        <v>2022</v>
      </c>
      <c r="GN4485" s="77" t="s">
        <v>175</v>
      </c>
      <c r="GO4485" s="77">
        <v>5.3000000000000005E-2</v>
      </c>
      <c r="GP4485" s="77">
        <v>3</v>
      </c>
      <c r="GQ4485" s="77">
        <v>0</v>
      </c>
      <c r="GR4485" s="77" t="s">
        <v>423</v>
      </c>
      <c r="GS4485" s="77">
        <v>5.5966209081309407E-2</v>
      </c>
      <c r="GT4485" s="77">
        <v>753.81378464210093</v>
      </c>
      <c r="GU4485" s="77">
        <v>5.5966209081309407E-2</v>
      </c>
      <c r="GV4485" s="77">
        <v>753.81378464210093</v>
      </c>
      <c r="GW4485" s="77">
        <v>5.5966209081309407E-2</v>
      </c>
      <c r="GX4485" s="77">
        <v>753.81378464210093</v>
      </c>
      <c r="GY4485" s="77">
        <v>0</v>
      </c>
      <c r="GZ4485" s="77">
        <v>0</v>
      </c>
    </row>
    <row r="4486" spans="187:208" x14ac:dyDescent="0.25">
      <c r="GE4486" s="77" t="s">
        <v>427</v>
      </c>
      <c r="GF4486" s="77" t="s">
        <v>155</v>
      </c>
      <c r="GG4486" s="77" t="s">
        <v>461</v>
      </c>
      <c r="GH4486" s="77" t="s">
        <v>488</v>
      </c>
      <c r="GI4486" s="77">
        <v>2022</v>
      </c>
      <c r="GJ4486" s="77" t="s">
        <v>303</v>
      </c>
      <c r="GK4486" s="77">
        <v>7205.5312760251818</v>
      </c>
      <c r="GL4486" s="77">
        <v>280.23087399999997</v>
      </c>
      <c r="GM4486" s="77">
        <v>2022</v>
      </c>
      <c r="GN4486" s="77" t="s">
        <v>175</v>
      </c>
      <c r="GO4486" s="77">
        <v>5.3000000000000005E-2</v>
      </c>
      <c r="GP4486" s="77">
        <v>3</v>
      </c>
      <c r="GQ4486" s="77">
        <v>0</v>
      </c>
      <c r="GR4486" s="77" t="s">
        <v>423</v>
      </c>
      <c r="GS4486" s="77">
        <v>5.5966209081309407E-2</v>
      </c>
      <c r="GT4486" s="77">
        <v>403.26626993593948</v>
      </c>
      <c r="GU4486" s="77">
        <v>5.5966209081309407E-2</v>
      </c>
      <c r="GV4486" s="77">
        <v>403.26626993593948</v>
      </c>
      <c r="GW4486" s="77">
        <v>5.5966209081309407E-2</v>
      </c>
      <c r="GX4486" s="77">
        <v>403.26626993593948</v>
      </c>
      <c r="GY4486" s="77">
        <v>0</v>
      </c>
      <c r="GZ4486" s="77">
        <v>0</v>
      </c>
    </row>
    <row r="4487" spans="187:208" x14ac:dyDescent="0.25">
      <c r="GE4487" s="77" t="s">
        <v>422</v>
      </c>
      <c r="GF4487" s="77" t="s">
        <v>155</v>
      </c>
      <c r="GG4487" s="77" t="s">
        <v>461</v>
      </c>
      <c r="GH4487" s="77" t="s">
        <v>488</v>
      </c>
      <c r="GI4487" s="77">
        <v>2023</v>
      </c>
      <c r="GJ4487" s="77" t="s">
        <v>305</v>
      </c>
      <c r="GK4487" s="77">
        <v>428.60232122030368</v>
      </c>
      <c r="GL4487" s="77">
        <v>280.23087399999997</v>
      </c>
      <c r="GM4487" s="77">
        <v>2023</v>
      </c>
      <c r="GN4487" s="77" t="s">
        <v>175</v>
      </c>
      <c r="GO4487" s="77">
        <v>0.13250000000000001</v>
      </c>
      <c r="GP4487" s="77">
        <v>3</v>
      </c>
      <c r="GQ4487" s="77">
        <v>0</v>
      </c>
      <c r="GR4487" s="77" t="s">
        <v>423</v>
      </c>
      <c r="GS4487" s="77">
        <v>0</v>
      </c>
      <c r="GT4487" s="77">
        <v>0</v>
      </c>
      <c r="GU4487" s="77">
        <v>0.1527377521613833</v>
      </c>
      <c r="GV4487" s="77">
        <v>65.463755114340344</v>
      </c>
      <c r="GW4487" s="77">
        <v>0.1527377521613833</v>
      </c>
      <c r="GX4487" s="77">
        <v>65.463755114340344</v>
      </c>
      <c r="GY4487" s="77">
        <v>0.1527377521613833</v>
      </c>
      <c r="GZ4487" s="77">
        <v>65.463755114340344</v>
      </c>
    </row>
    <row r="4488" spans="187:208" x14ac:dyDescent="0.25">
      <c r="GE4488" s="77" t="s">
        <v>425</v>
      </c>
      <c r="GF4488" s="77" t="s">
        <v>155</v>
      </c>
      <c r="GG4488" s="77" t="s">
        <v>461</v>
      </c>
      <c r="GH4488" s="77" t="s">
        <v>488</v>
      </c>
      <c r="GI4488" s="77">
        <v>2023</v>
      </c>
      <c r="GJ4488" s="77" t="s">
        <v>301</v>
      </c>
      <c r="GK4488" s="77">
        <v>13939.560973457499</v>
      </c>
      <c r="GL4488" s="77">
        <v>280.23087399999997</v>
      </c>
      <c r="GM4488" s="77">
        <v>2023</v>
      </c>
      <c r="GN4488" s="77" t="s">
        <v>175</v>
      </c>
      <c r="GO4488" s="77">
        <v>5.3000000000000005E-2</v>
      </c>
      <c r="GP4488" s="77">
        <v>3</v>
      </c>
      <c r="GQ4488" s="77">
        <v>0</v>
      </c>
      <c r="GR4488" s="77" t="s">
        <v>423</v>
      </c>
      <c r="GS4488" s="77">
        <v>0</v>
      </c>
      <c r="GT4488" s="77">
        <v>0</v>
      </c>
      <c r="GU4488" s="77">
        <v>5.5966209081309407E-2</v>
      </c>
      <c r="GV4488" s="77">
        <v>780.14438394218325</v>
      </c>
      <c r="GW4488" s="77">
        <v>5.5966209081309407E-2</v>
      </c>
      <c r="GX4488" s="77">
        <v>780.14438394218325</v>
      </c>
      <c r="GY4488" s="77">
        <v>5.5966209081309407E-2</v>
      </c>
      <c r="GZ4488" s="77">
        <v>780.14438394218325</v>
      </c>
    </row>
    <row r="4489" spans="187:208" x14ac:dyDescent="0.25">
      <c r="GE4489" s="77" t="s">
        <v>427</v>
      </c>
      <c r="GF4489" s="77" t="s">
        <v>155</v>
      </c>
      <c r="GG4489" s="77" t="s">
        <v>461</v>
      </c>
      <c r="GH4489" s="77" t="s">
        <v>488</v>
      </c>
      <c r="GI4489" s="77">
        <v>2023</v>
      </c>
      <c r="GJ4489" s="77" t="s">
        <v>303</v>
      </c>
      <c r="GK4489" s="77">
        <v>7467.8148194525384</v>
      </c>
      <c r="GL4489" s="77">
        <v>280.23087399999997</v>
      </c>
      <c r="GM4489" s="77">
        <v>2023</v>
      </c>
      <c r="GN4489" s="77" t="s">
        <v>175</v>
      </c>
      <c r="GO4489" s="77">
        <v>5.3000000000000005E-2</v>
      </c>
      <c r="GP4489" s="77">
        <v>3</v>
      </c>
      <c r="GQ4489" s="77">
        <v>0</v>
      </c>
      <c r="GR4489" s="77" t="s">
        <v>423</v>
      </c>
      <c r="GS4489" s="77">
        <v>0</v>
      </c>
      <c r="GT4489" s="77">
        <v>0</v>
      </c>
      <c r="GU4489" s="77">
        <v>5.5966209081309407E-2</v>
      </c>
      <c r="GV4489" s="77">
        <v>417.94528556598164</v>
      </c>
      <c r="GW4489" s="77">
        <v>5.5966209081309407E-2</v>
      </c>
      <c r="GX4489" s="77">
        <v>417.94528556598164</v>
      </c>
      <c r="GY4489" s="77">
        <v>5.5966209081309407E-2</v>
      </c>
      <c r="GZ4489" s="77">
        <v>417.94528556598164</v>
      </c>
    </row>
    <row r="4490" spans="187:208" x14ac:dyDescent="0.25">
      <c r="GE4490" s="77" t="s">
        <v>422</v>
      </c>
      <c r="GF4490" s="77" t="s">
        <v>155</v>
      </c>
      <c r="GG4490" s="77" t="s">
        <v>461</v>
      </c>
      <c r="GH4490" s="77" t="s">
        <v>488</v>
      </c>
      <c r="GI4490" s="77">
        <v>2024</v>
      </c>
      <c r="GJ4490" s="77" t="s">
        <v>305</v>
      </c>
      <c r="GK4490" s="77">
        <v>428.60232122030368</v>
      </c>
      <c r="GL4490" s="77">
        <v>280.23087399999997</v>
      </c>
      <c r="GM4490" s="77">
        <v>2024</v>
      </c>
      <c r="GN4490" s="77" t="s">
        <v>175</v>
      </c>
      <c r="GO4490" s="77">
        <v>0.13250000000000001</v>
      </c>
      <c r="GP4490" s="77">
        <v>3</v>
      </c>
      <c r="GQ4490" s="77">
        <v>0</v>
      </c>
      <c r="GR4490" s="77" t="s">
        <v>423</v>
      </c>
      <c r="GS4490" s="77">
        <v>0</v>
      </c>
      <c r="GT4490" s="77">
        <v>0</v>
      </c>
      <c r="GU4490" s="77">
        <v>0</v>
      </c>
      <c r="GV4490" s="77">
        <v>0</v>
      </c>
      <c r="GW4490" s="77">
        <v>0.1527377521613833</v>
      </c>
      <c r="GX4490" s="77">
        <v>65.463755114340344</v>
      </c>
      <c r="GY4490" s="77">
        <v>0.1527377521613833</v>
      </c>
      <c r="GZ4490" s="77">
        <v>65.463755114340344</v>
      </c>
    </row>
    <row r="4491" spans="187:208" x14ac:dyDescent="0.25">
      <c r="GE4491" s="77" t="s">
        <v>425</v>
      </c>
      <c r="GF4491" s="77" t="s">
        <v>155</v>
      </c>
      <c r="GG4491" s="77" t="s">
        <v>461</v>
      </c>
      <c r="GH4491" s="77" t="s">
        <v>488</v>
      </c>
      <c r="GI4491" s="77">
        <v>2024</v>
      </c>
      <c r="GJ4491" s="77" t="s">
        <v>301</v>
      </c>
      <c r="GK4491" s="77">
        <v>13939.560973457499</v>
      </c>
      <c r="GL4491" s="77">
        <v>280.23087399999997</v>
      </c>
      <c r="GM4491" s="77">
        <v>2024</v>
      </c>
      <c r="GN4491" s="77" t="s">
        <v>175</v>
      </c>
      <c r="GO4491" s="77">
        <v>5.3000000000000005E-2</v>
      </c>
      <c r="GP4491" s="77">
        <v>3</v>
      </c>
      <c r="GQ4491" s="77">
        <v>0</v>
      </c>
      <c r="GR4491" s="77" t="s">
        <v>423</v>
      </c>
      <c r="GS4491" s="77">
        <v>0</v>
      </c>
      <c r="GT4491" s="77">
        <v>0</v>
      </c>
      <c r="GU4491" s="77">
        <v>0</v>
      </c>
      <c r="GV4491" s="77">
        <v>0</v>
      </c>
      <c r="GW4491" s="77">
        <v>5.5966209081309407E-2</v>
      </c>
      <c r="GX4491" s="77">
        <v>780.14438394218325</v>
      </c>
      <c r="GY4491" s="77">
        <v>5.5966209081309407E-2</v>
      </c>
      <c r="GZ4491" s="77">
        <v>780.14438394218325</v>
      </c>
    </row>
    <row r="4492" spans="187:208" x14ac:dyDescent="0.25">
      <c r="GE4492" s="77" t="s">
        <v>427</v>
      </c>
      <c r="GF4492" s="77" t="s">
        <v>155</v>
      </c>
      <c r="GG4492" s="77" t="s">
        <v>461</v>
      </c>
      <c r="GH4492" s="77" t="s">
        <v>488</v>
      </c>
      <c r="GI4492" s="77">
        <v>2024</v>
      </c>
      <c r="GJ4492" s="77" t="s">
        <v>303</v>
      </c>
      <c r="GK4492" s="77">
        <v>7467.8148194525384</v>
      </c>
      <c r="GL4492" s="77">
        <v>280.23087399999997</v>
      </c>
      <c r="GM4492" s="77">
        <v>2024</v>
      </c>
      <c r="GN4492" s="77" t="s">
        <v>175</v>
      </c>
      <c r="GO4492" s="77">
        <v>5.3000000000000005E-2</v>
      </c>
      <c r="GP4492" s="77">
        <v>3</v>
      </c>
      <c r="GQ4492" s="77">
        <v>0</v>
      </c>
      <c r="GR4492" s="77" t="s">
        <v>423</v>
      </c>
      <c r="GS4492" s="77">
        <v>0</v>
      </c>
      <c r="GT4492" s="77">
        <v>0</v>
      </c>
      <c r="GU4492" s="77">
        <v>0</v>
      </c>
      <c r="GV4492" s="77">
        <v>0</v>
      </c>
      <c r="GW4492" s="77">
        <v>5.5966209081309407E-2</v>
      </c>
      <c r="GX4492" s="77">
        <v>417.94528556598164</v>
      </c>
      <c r="GY4492" s="77">
        <v>5.5966209081309407E-2</v>
      </c>
      <c r="GZ4492" s="77">
        <v>417.94528556598164</v>
      </c>
    </row>
    <row r="4493" spans="187:208" x14ac:dyDescent="0.25">
      <c r="GE4493" s="77" t="s">
        <v>422</v>
      </c>
      <c r="GF4493" s="77" t="s">
        <v>155</v>
      </c>
      <c r="GG4493" s="77" t="s">
        <v>461</v>
      </c>
      <c r="GH4493" s="77" t="s">
        <v>488</v>
      </c>
      <c r="GI4493" s="77">
        <v>2025</v>
      </c>
      <c r="GJ4493" s="77" t="s">
        <v>305</v>
      </c>
      <c r="GK4493" s="77">
        <v>428.60232122030368</v>
      </c>
      <c r="GL4493" s="77">
        <v>280.23087399999997</v>
      </c>
      <c r="GM4493" s="77">
        <v>2025</v>
      </c>
      <c r="GN4493" s="77" t="s">
        <v>175</v>
      </c>
      <c r="GO4493" s="77">
        <v>0.13250000000000001</v>
      </c>
      <c r="GP4493" s="77">
        <v>3</v>
      </c>
      <c r="GQ4493" s="77">
        <v>0</v>
      </c>
      <c r="GR4493" s="77" t="s">
        <v>423</v>
      </c>
      <c r="GS4493" s="77">
        <v>0</v>
      </c>
      <c r="GT4493" s="77">
        <v>0</v>
      </c>
      <c r="GU4493" s="77">
        <v>0</v>
      </c>
      <c r="GV4493" s="77">
        <v>0</v>
      </c>
      <c r="GW4493" s="77">
        <v>0</v>
      </c>
      <c r="GX4493" s="77">
        <v>0</v>
      </c>
      <c r="GY4493" s="77">
        <v>0.1527377521613833</v>
      </c>
      <c r="GZ4493" s="77">
        <v>65.463755114340344</v>
      </c>
    </row>
    <row r="4494" spans="187:208" x14ac:dyDescent="0.25">
      <c r="GE4494" s="77" t="s">
        <v>425</v>
      </c>
      <c r="GF4494" s="77" t="s">
        <v>155</v>
      </c>
      <c r="GG4494" s="77" t="s">
        <v>461</v>
      </c>
      <c r="GH4494" s="77" t="s">
        <v>488</v>
      </c>
      <c r="GI4494" s="77">
        <v>2025</v>
      </c>
      <c r="GJ4494" s="77" t="s">
        <v>301</v>
      </c>
      <c r="GK4494" s="77">
        <v>13939.560973457499</v>
      </c>
      <c r="GL4494" s="77">
        <v>280.23087399999997</v>
      </c>
      <c r="GM4494" s="77">
        <v>2025</v>
      </c>
      <c r="GN4494" s="77" t="s">
        <v>175</v>
      </c>
      <c r="GO4494" s="77">
        <v>5.3000000000000005E-2</v>
      </c>
      <c r="GP4494" s="77">
        <v>3</v>
      </c>
      <c r="GQ4494" s="77">
        <v>0</v>
      </c>
      <c r="GR4494" s="77" t="s">
        <v>423</v>
      </c>
      <c r="GS4494" s="77">
        <v>0</v>
      </c>
      <c r="GT4494" s="77">
        <v>0</v>
      </c>
      <c r="GU4494" s="77">
        <v>0</v>
      </c>
      <c r="GV4494" s="77">
        <v>0</v>
      </c>
      <c r="GW4494" s="77">
        <v>0</v>
      </c>
      <c r="GX4494" s="77">
        <v>0</v>
      </c>
      <c r="GY4494" s="77">
        <v>5.5966209081309407E-2</v>
      </c>
      <c r="GZ4494" s="77">
        <v>780.14438394218325</v>
      </c>
    </row>
    <row r="4495" spans="187:208" x14ac:dyDescent="0.25">
      <c r="GE4495" s="77" t="s">
        <v>427</v>
      </c>
      <c r="GF4495" s="77" t="s">
        <v>155</v>
      </c>
      <c r="GG4495" s="77" t="s">
        <v>461</v>
      </c>
      <c r="GH4495" s="77" t="s">
        <v>488</v>
      </c>
      <c r="GI4495" s="77">
        <v>2025</v>
      </c>
      <c r="GJ4495" s="77" t="s">
        <v>303</v>
      </c>
      <c r="GK4495" s="77">
        <v>7467.8148194525384</v>
      </c>
      <c r="GL4495" s="77">
        <v>280.23087399999997</v>
      </c>
      <c r="GM4495" s="77">
        <v>2025</v>
      </c>
      <c r="GN4495" s="77" t="s">
        <v>175</v>
      </c>
      <c r="GO4495" s="77">
        <v>5.3000000000000005E-2</v>
      </c>
      <c r="GP4495" s="77">
        <v>3</v>
      </c>
      <c r="GQ4495" s="77">
        <v>0</v>
      </c>
      <c r="GR4495" s="77" t="s">
        <v>423</v>
      </c>
      <c r="GS4495" s="77">
        <v>0</v>
      </c>
      <c r="GT4495" s="77">
        <v>0</v>
      </c>
      <c r="GU4495" s="77">
        <v>0</v>
      </c>
      <c r="GV4495" s="77">
        <v>0</v>
      </c>
      <c r="GW4495" s="77">
        <v>0</v>
      </c>
      <c r="GX4495" s="77">
        <v>0</v>
      </c>
      <c r="GY4495" s="77">
        <v>5.5966209081309407E-2</v>
      </c>
      <c r="GZ4495" s="77">
        <v>417.94528556598164</v>
      </c>
    </row>
    <row r="4496" spans="187:208" x14ac:dyDescent="0.25">
      <c r="GE4496" s="77" t="s">
        <v>422</v>
      </c>
      <c r="GF4496" s="77" t="s">
        <v>155</v>
      </c>
      <c r="GG4496" s="77" t="s">
        <v>462</v>
      </c>
      <c r="GH4496" s="77" t="s">
        <v>300</v>
      </c>
      <c r="GI4496" s="77">
        <v>2021</v>
      </c>
      <c r="GJ4496" s="77" t="s">
        <v>305</v>
      </c>
      <c r="GK4496" s="77">
        <v>222.22942162784861</v>
      </c>
      <c r="GL4496" s="77">
        <v>267.12711200000001</v>
      </c>
      <c r="GM4496" s="77">
        <v>2021</v>
      </c>
      <c r="GN4496" s="77" t="s">
        <v>175</v>
      </c>
      <c r="GO4496" s="77">
        <v>0.13250000000000001</v>
      </c>
      <c r="GP4496" s="77">
        <v>3</v>
      </c>
      <c r="GQ4496" s="77">
        <v>0</v>
      </c>
      <c r="GR4496" s="77" t="s">
        <v>423</v>
      </c>
      <c r="GS4496" s="77">
        <v>0.1527377521613833</v>
      </c>
      <c r="GT4496" s="77">
        <v>33.942822323561892</v>
      </c>
      <c r="GU4496" s="77">
        <v>0.1527377521613833</v>
      </c>
      <c r="GV4496" s="77">
        <v>33.942822323561892</v>
      </c>
      <c r="GW4496" s="77">
        <v>0</v>
      </c>
      <c r="GX4496" s="77">
        <v>0</v>
      </c>
      <c r="GY4496" s="77">
        <v>0</v>
      </c>
      <c r="GZ4496" s="77">
        <v>0</v>
      </c>
    </row>
    <row r="4497" spans="187:208" x14ac:dyDescent="0.25">
      <c r="GE4497" s="77" t="s">
        <v>425</v>
      </c>
      <c r="GF4497" s="77" t="s">
        <v>155</v>
      </c>
      <c r="GG4497" s="77" t="s">
        <v>462</v>
      </c>
      <c r="GH4497" s="77" t="s">
        <v>300</v>
      </c>
      <c r="GI4497" s="77">
        <v>2021</v>
      </c>
      <c r="GJ4497" s="77" t="s">
        <v>301</v>
      </c>
      <c r="GK4497" s="77">
        <v>8585.7228092486439</v>
      </c>
      <c r="GL4497" s="77">
        <v>267.12711200000001</v>
      </c>
      <c r="GM4497" s="77">
        <v>2021</v>
      </c>
      <c r="GN4497" s="77" t="s">
        <v>175</v>
      </c>
      <c r="GO4497" s="77">
        <v>5.3000000000000005E-2</v>
      </c>
      <c r="GP4497" s="77">
        <v>3</v>
      </c>
      <c r="GQ4497" s="77">
        <v>0</v>
      </c>
      <c r="GR4497" s="77" t="s">
        <v>423</v>
      </c>
      <c r="GS4497" s="77">
        <v>5.5966209081309407E-2</v>
      </c>
      <c r="GT4497" s="77">
        <v>480.51035785657677</v>
      </c>
      <c r="GU4497" s="77">
        <v>5.5966209081309407E-2</v>
      </c>
      <c r="GV4497" s="77">
        <v>480.51035785657677</v>
      </c>
      <c r="GW4497" s="77">
        <v>0</v>
      </c>
      <c r="GX4497" s="77">
        <v>0</v>
      </c>
      <c r="GY4497" s="77">
        <v>0</v>
      </c>
      <c r="GZ4497" s="77">
        <v>0</v>
      </c>
    </row>
    <row r="4498" spans="187:208" x14ac:dyDescent="0.25">
      <c r="GE4498" s="77" t="s">
        <v>427</v>
      </c>
      <c r="GF4498" s="77" t="s">
        <v>155</v>
      </c>
      <c r="GG4498" s="77" t="s">
        <v>462</v>
      </c>
      <c r="GH4498" s="77" t="s">
        <v>300</v>
      </c>
      <c r="GI4498" s="77">
        <v>2021</v>
      </c>
      <c r="GJ4498" s="77" t="s">
        <v>303</v>
      </c>
      <c r="GK4498" s="77">
        <v>5338.1784104571798</v>
      </c>
      <c r="GL4498" s="77">
        <v>267.12711200000001</v>
      </c>
      <c r="GM4498" s="77">
        <v>2021</v>
      </c>
      <c r="GN4498" s="77" t="s">
        <v>175</v>
      </c>
      <c r="GO4498" s="77">
        <v>5.3000000000000005E-2</v>
      </c>
      <c r="GP4498" s="77">
        <v>3</v>
      </c>
      <c r="GQ4498" s="77">
        <v>0</v>
      </c>
      <c r="GR4498" s="77" t="s">
        <v>423</v>
      </c>
      <c r="GS4498" s="77">
        <v>5.5966209081309407E-2</v>
      </c>
      <c r="GT4498" s="77">
        <v>298.75760903297845</v>
      </c>
      <c r="GU4498" s="77">
        <v>5.5966209081309407E-2</v>
      </c>
      <c r="GV4498" s="77">
        <v>298.75760903297845</v>
      </c>
      <c r="GW4498" s="77">
        <v>0</v>
      </c>
      <c r="GX4498" s="77">
        <v>0</v>
      </c>
      <c r="GY4498" s="77">
        <v>0</v>
      </c>
      <c r="GZ4498" s="77">
        <v>0</v>
      </c>
    </row>
    <row r="4499" spans="187:208" x14ac:dyDescent="0.25">
      <c r="GE4499" s="77" t="s">
        <v>422</v>
      </c>
      <c r="GF4499" s="77" t="s">
        <v>155</v>
      </c>
      <c r="GG4499" s="77" t="s">
        <v>462</v>
      </c>
      <c r="GH4499" s="77" t="s">
        <v>300</v>
      </c>
      <c r="GI4499" s="77">
        <v>2022</v>
      </c>
      <c r="GJ4499" s="77" t="s">
        <v>305</v>
      </c>
      <c r="GK4499" s="77">
        <v>222.22942162784861</v>
      </c>
      <c r="GL4499" s="77">
        <v>267.12711200000001</v>
      </c>
      <c r="GM4499" s="77">
        <v>2022</v>
      </c>
      <c r="GN4499" s="77" t="s">
        <v>175</v>
      </c>
      <c r="GO4499" s="77">
        <v>0.13250000000000001</v>
      </c>
      <c r="GP4499" s="77">
        <v>3</v>
      </c>
      <c r="GQ4499" s="77">
        <v>0</v>
      </c>
      <c r="GR4499" s="77" t="s">
        <v>423</v>
      </c>
      <c r="GS4499" s="77">
        <v>0.1527377521613833</v>
      </c>
      <c r="GT4499" s="77">
        <v>33.942822323561892</v>
      </c>
      <c r="GU4499" s="77">
        <v>0.1527377521613833</v>
      </c>
      <c r="GV4499" s="77">
        <v>33.942822323561892</v>
      </c>
      <c r="GW4499" s="77">
        <v>0.1527377521613833</v>
      </c>
      <c r="GX4499" s="77">
        <v>33.942822323561892</v>
      </c>
      <c r="GY4499" s="77">
        <v>0</v>
      </c>
      <c r="GZ4499" s="77">
        <v>0</v>
      </c>
    </row>
    <row r="4500" spans="187:208" x14ac:dyDescent="0.25">
      <c r="GE4500" s="77" t="s">
        <v>425</v>
      </c>
      <c r="GF4500" s="77" t="s">
        <v>155</v>
      </c>
      <c r="GG4500" s="77" t="s">
        <v>462</v>
      </c>
      <c r="GH4500" s="77" t="s">
        <v>300</v>
      </c>
      <c r="GI4500" s="77">
        <v>2022</v>
      </c>
      <c r="GJ4500" s="77" t="s">
        <v>301</v>
      </c>
      <c r="GK4500" s="77">
        <v>8585.7228092486439</v>
      </c>
      <c r="GL4500" s="77">
        <v>267.12711200000001</v>
      </c>
      <c r="GM4500" s="77">
        <v>2022</v>
      </c>
      <c r="GN4500" s="77" t="s">
        <v>175</v>
      </c>
      <c r="GO4500" s="77">
        <v>5.3000000000000005E-2</v>
      </c>
      <c r="GP4500" s="77">
        <v>3</v>
      </c>
      <c r="GQ4500" s="77">
        <v>0</v>
      </c>
      <c r="GR4500" s="77" t="s">
        <v>423</v>
      </c>
      <c r="GS4500" s="77">
        <v>5.5966209081309407E-2</v>
      </c>
      <c r="GT4500" s="77">
        <v>480.51035785657677</v>
      </c>
      <c r="GU4500" s="77">
        <v>5.5966209081309407E-2</v>
      </c>
      <c r="GV4500" s="77">
        <v>480.51035785657677</v>
      </c>
      <c r="GW4500" s="77">
        <v>5.5966209081309407E-2</v>
      </c>
      <c r="GX4500" s="77">
        <v>480.51035785657677</v>
      </c>
      <c r="GY4500" s="77">
        <v>0</v>
      </c>
      <c r="GZ4500" s="77">
        <v>0</v>
      </c>
    </row>
    <row r="4501" spans="187:208" x14ac:dyDescent="0.25">
      <c r="GE4501" s="77" t="s">
        <v>427</v>
      </c>
      <c r="GF4501" s="77" t="s">
        <v>155</v>
      </c>
      <c r="GG4501" s="77" t="s">
        <v>462</v>
      </c>
      <c r="GH4501" s="77" t="s">
        <v>300</v>
      </c>
      <c r="GI4501" s="77">
        <v>2022</v>
      </c>
      <c r="GJ4501" s="77" t="s">
        <v>303</v>
      </c>
      <c r="GK4501" s="77">
        <v>5338.1784104571798</v>
      </c>
      <c r="GL4501" s="77">
        <v>267.12711200000001</v>
      </c>
      <c r="GM4501" s="77">
        <v>2022</v>
      </c>
      <c r="GN4501" s="77" t="s">
        <v>175</v>
      </c>
      <c r="GO4501" s="77">
        <v>5.3000000000000005E-2</v>
      </c>
      <c r="GP4501" s="77">
        <v>3</v>
      </c>
      <c r="GQ4501" s="77">
        <v>0</v>
      </c>
      <c r="GR4501" s="77" t="s">
        <v>423</v>
      </c>
      <c r="GS4501" s="77">
        <v>5.5966209081309407E-2</v>
      </c>
      <c r="GT4501" s="77">
        <v>298.75760903297845</v>
      </c>
      <c r="GU4501" s="77">
        <v>5.5966209081309407E-2</v>
      </c>
      <c r="GV4501" s="77">
        <v>298.75760903297845</v>
      </c>
      <c r="GW4501" s="77">
        <v>5.5966209081309407E-2</v>
      </c>
      <c r="GX4501" s="77">
        <v>298.75760903297845</v>
      </c>
      <c r="GY4501" s="77">
        <v>0</v>
      </c>
      <c r="GZ4501" s="77">
        <v>0</v>
      </c>
    </row>
    <row r="4502" spans="187:208" x14ac:dyDescent="0.25">
      <c r="GE4502" s="77" t="s">
        <v>422</v>
      </c>
      <c r="GF4502" s="77" t="s">
        <v>155</v>
      </c>
      <c r="GG4502" s="77" t="s">
        <v>462</v>
      </c>
      <c r="GH4502" s="77" t="s">
        <v>300</v>
      </c>
      <c r="GI4502" s="77">
        <v>2023</v>
      </c>
      <c r="GJ4502" s="77" t="s">
        <v>305</v>
      </c>
      <c r="GK4502" s="77">
        <v>233.23007680795811</v>
      </c>
      <c r="GL4502" s="77">
        <v>267.12711200000001</v>
      </c>
      <c r="GM4502" s="77">
        <v>2023</v>
      </c>
      <c r="GN4502" s="77" t="s">
        <v>175</v>
      </c>
      <c r="GO4502" s="77">
        <v>0.13250000000000001</v>
      </c>
      <c r="GP4502" s="77">
        <v>3</v>
      </c>
      <c r="GQ4502" s="77">
        <v>0</v>
      </c>
      <c r="GR4502" s="77" t="s">
        <v>423</v>
      </c>
      <c r="GS4502" s="77">
        <v>0</v>
      </c>
      <c r="GT4502" s="77">
        <v>0</v>
      </c>
      <c r="GU4502" s="77">
        <v>0.1527377521613833</v>
      </c>
      <c r="GV4502" s="77">
        <v>35.623037668074296</v>
      </c>
      <c r="GW4502" s="77">
        <v>0.1527377521613833</v>
      </c>
      <c r="GX4502" s="77">
        <v>35.623037668074296</v>
      </c>
      <c r="GY4502" s="77">
        <v>0.1527377521613833</v>
      </c>
      <c r="GZ4502" s="77">
        <v>35.623037668074296</v>
      </c>
    </row>
    <row r="4503" spans="187:208" x14ac:dyDescent="0.25">
      <c r="GE4503" s="77" t="s">
        <v>425</v>
      </c>
      <c r="GF4503" s="77" t="s">
        <v>155</v>
      </c>
      <c r="GG4503" s="77" t="s">
        <v>462</v>
      </c>
      <c r="GH4503" s="77" t="s">
        <v>300</v>
      </c>
      <c r="GI4503" s="77">
        <v>2023</v>
      </c>
      <c r="GJ4503" s="77" t="s">
        <v>301</v>
      </c>
      <c r="GK4503" s="77">
        <v>8896.5159934293188</v>
      </c>
      <c r="GL4503" s="77">
        <v>267.12711200000001</v>
      </c>
      <c r="GM4503" s="77">
        <v>2023</v>
      </c>
      <c r="GN4503" s="77" t="s">
        <v>175</v>
      </c>
      <c r="GO4503" s="77">
        <v>5.3000000000000005E-2</v>
      </c>
      <c r="GP4503" s="77">
        <v>3</v>
      </c>
      <c r="GQ4503" s="77">
        <v>0</v>
      </c>
      <c r="GR4503" s="77" t="s">
        <v>423</v>
      </c>
      <c r="GS4503" s="77">
        <v>0</v>
      </c>
      <c r="GT4503" s="77">
        <v>0</v>
      </c>
      <c r="GU4503" s="77">
        <v>5.5966209081309407E-2</v>
      </c>
      <c r="GV4503" s="77">
        <v>497.90427418347832</v>
      </c>
      <c r="GW4503" s="77">
        <v>5.5966209081309407E-2</v>
      </c>
      <c r="GX4503" s="77">
        <v>497.90427418347832</v>
      </c>
      <c r="GY4503" s="77">
        <v>5.5966209081309407E-2</v>
      </c>
      <c r="GZ4503" s="77">
        <v>497.90427418347832</v>
      </c>
    </row>
    <row r="4504" spans="187:208" x14ac:dyDescent="0.25">
      <c r="GE4504" s="77" t="s">
        <v>427</v>
      </c>
      <c r="GF4504" s="77" t="s">
        <v>155</v>
      </c>
      <c r="GG4504" s="77" t="s">
        <v>462</v>
      </c>
      <c r="GH4504" s="77" t="s">
        <v>300</v>
      </c>
      <c r="GI4504" s="77">
        <v>2023</v>
      </c>
      <c r="GJ4504" s="77" t="s">
        <v>303</v>
      </c>
      <c r="GK4504" s="77">
        <v>5534.891486200544</v>
      </c>
      <c r="GL4504" s="77">
        <v>267.12711200000001</v>
      </c>
      <c r="GM4504" s="77">
        <v>2023</v>
      </c>
      <c r="GN4504" s="77" t="s">
        <v>175</v>
      </c>
      <c r="GO4504" s="77">
        <v>5.3000000000000005E-2</v>
      </c>
      <c r="GP4504" s="77">
        <v>3</v>
      </c>
      <c r="GQ4504" s="77">
        <v>0</v>
      </c>
      <c r="GR4504" s="77" t="s">
        <v>423</v>
      </c>
      <c r="GS4504" s="77">
        <v>0</v>
      </c>
      <c r="GT4504" s="77">
        <v>0</v>
      </c>
      <c r="GU4504" s="77">
        <v>5.5966209081309407E-2</v>
      </c>
      <c r="GV4504" s="77">
        <v>309.76689415905901</v>
      </c>
      <c r="GW4504" s="77">
        <v>5.5966209081309407E-2</v>
      </c>
      <c r="GX4504" s="77">
        <v>309.76689415905901</v>
      </c>
      <c r="GY4504" s="77">
        <v>5.5966209081309407E-2</v>
      </c>
      <c r="GZ4504" s="77">
        <v>309.76689415905901</v>
      </c>
    </row>
    <row r="4505" spans="187:208" x14ac:dyDescent="0.25">
      <c r="GE4505" s="77" t="s">
        <v>422</v>
      </c>
      <c r="GF4505" s="77" t="s">
        <v>155</v>
      </c>
      <c r="GG4505" s="77" t="s">
        <v>462</v>
      </c>
      <c r="GH4505" s="77" t="s">
        <v>300</v>
      </c>
      <c r="GI4505" s="77">
        <v>2024</v>
      </c>
      <c r="GJ4505" s="77" t="s">
        <v>305</v>
      </c>
      <c r="GK4505" s="77">
        <v>233.23007680795811</v>
      </c>
      <c r="GL4505" s="77">
        <v>267.12711200000001</v>
      </c>
      <c r="GM4505" s="77">
        <v>2024</v>
      </c>
      <c r="GN4505" s="77" t="s">
        <v>175</v>
      </c>
      <c r="GO4505" s="77">
        <v>0.13250000000000001</v>
      </c>
      <c r="GP4505" s="77">
        <v>3</v>
      </c>
      <c r="GQ4505" s="77">
        <v>0</v>
      </c>
      <c r="GR4505" s="77" t="s">
        <v>423</v>
      </c>
      <c r="GS4505" s="77">
        <v>0</v>
      </c>
      <c r="GT4505" s="77">
        <v>0</v>
      </c>
      <c r="GU4505" s="77">
        <v>0</v>
      </c>
      <c r="GV4505" s="77">
        <v>0</v>
      </c>
      <c r="GW4505" s="77">
        <v>0.1527377521613833</v>
      </c>
      <c r="GX4505" s="77">
        <v>35.623037668074296</v>
      </c>
      <c r="GY4505" s="77">
        <v>0.1527377521613833</v>
      </c>
      <c r="GZ4505" s="77">
        <v>35.623037668074296</v>
      </c>
    </row>
    <row r="4506" spans="187:208" x14ac:dyDescent="0.25">
      <c r="GE4506" s="77" t="s">
        <v>425</v>
      </c>
      <c r="GF4506" s="77" t="s">
        <v>155</v>
      </c>
      <c r="GG4506" s="77" t="s">
        <v>462</v>
      </c>
      <c r="GH4506" s="77" t="s">
        <v>300</v>
      </c>
      <c r="GI4506" s="77">
        <v>2024</v>
      </c>
      <c r="GJ4506" s="77" t="s">
        <v>301</v>
      </c>
      <c r="GK4506" s="77">
        <v>8896.5159934293188</v>
      </c>
      <c r="GL4506" s="77">
        <v>267.12711200000001</v>
      </c>
      <c r="GM4506" s="77">
        <v>2024</v>
      </c>
      <c r="GN4506" s="77" t="s">
        <v>175</v>
      </c>
      <c r="GO4506" s="77">
        <v>5.3000000000000005E-2</v>
      </c>
      <c r="GP4506" s="77">
        <v>3</v>
      </c>
      <c r="GQ4506" s="77">
        <v>0</v>
      </c>
      <c r="GR4506" s="77" t="s">
        <v>423</v>
      </c>
      <c r="GS4506" s="77">
        <v>0</v>
      </c>
      <c r="GT4506" s="77">
        <v>0</v>
      </c>
      <c r="GU4506" s="77">
        <v>0</v>
      </c>
      <c r="GV4506" s="77">
        <v>0</v>
      </c>
      <c r="GW4506" s="77">
        <v>5.5966209081309407E-2</v>
      </c>
      <c r="GX4506" s="77">
        <v>497.90427418347832</v>
      </c>
      <c r="GY4506" s="77">
        <v>5.5966209081309407E-2</v>
      </c>
      <c r="GZ4506" s="77">
        <v>497.90427418347832</v>
      </c>
    </row>
    <row r="4507" spans="187:208" x14ac:dyDescent="0.25">
      <c r="GE4507" s="77" t="s">
        <v>427</v>
      </c>
      <c r="GF4507" s="77" t="s">
        <v>155</v>
      </c>
      <c r="GG4507" s="77" t="s">
        <v>462</v>
      </c>
      <c r="GH4507" s="77" t="s">
        <v>300</v>
      </c>
      <c r="GI4507" s="77">
        <v>2024</v>
      </c>
      <c r="GJ4507" s="77" t="s">
        <v>303</v>
      </c>
      <c r="GK4507" s="77">
        <v>5534.891486200544</v>
      </c>
      <c r="GL4507" s="77">
        <v>267.12711200000001</v>
      </c>
      <c r="GM4507" s="77">
        <v>2024</v>
      </c>
      <c r="GN4507" s="77" t="s">
        <v>175</v>
      </c>
      <c r="GO4507" s="77">
        <v>5.3000000000000005E-2</v>
      </c>
      <c r="GP4507" s="77">
        <v>3</v>
      </c>
      <c r="GQ4507" s="77">
        <v>0</v>
      </c>
      <c r="GR4507" s="77" t="s">
        <v>423</v>
      </c>
      <c r="GS4507" s="77">
        <v>0</v>
      </c>
      <c r="GT4507" s="77">
        <v>0</v>
      </c>
      <c r="GU4507" s="77">
        <v>0</v>
      </c>
      <c r="GV4507" s="77">
        <v>0</v>
      </c>
      <c r="GW4507" s="77">
        <v>5.5966209081309407E-2</v>
      </c>
      <c r="GX4507" s="77">
        <v>309.76689415905901</v>
      </c>
      <c r="GY4507" s="77">
        <v>5.5966209081309407E-2</v>
      </c>
      <c r="GZ4507" s="77">
        <v>309.76689415905901</v>
      </c>
    </row>
    <row r="4508" spans="187:208" x14ac:dyDescent="0.25">
      <c r="GE4508" s="77" t="s">
        <v>422</v>
      </c>
      <c r="GF4508" s="77" t="s">
        <v>155</v>
      </c>
      <c r="GG4508" s="77" t="s">
        <v>462</v>
      </c>
      <c r="GH4508" s="77" t="s">
        <v>300</v>
      </c>
      <c r="GI4508" s="77">
        <v>2025</v>
      </c>
      <c r="GJ4508" s="77" t="s">
        <v>305</v>
      </c>
      <c r="GK4508" s="77">
        <v>233.23007680795811</v>
      </c>
      <c r="GL4508" s="77">
        <v>267.12711200000001</v>
      </c>
      <c r="GM4508" s="77">
        <v>2025</v>
      </c>
      <c r="GN4508" s="77" t="s">
        <v>175</v>
      </c>
      <c r="GO4508" s="77">
        <v>0.13250000000000001</v>
      </c>
      <c r="GP4508" s="77">
        <v>3</v>
      </c>
      <c r="GQ4508" s="77">
        <v>0</v>
      </c>
      <c r="GR4508" s="77" t="s">
        <v>423</v>
      </c>
      <c r="GS4508" s="77">
        <v>0</v>
      </c>
      <c r="GT4508" s="77">
        <v>0</v>
      </c>
      <c r="GU4508" s="77">
        <v>0</v>
      </c>
      <c r="GV4508" s="77">
        <v>0</v>
      </c>
      <c r="GW4508" s="77">
        <v>0</v>
      </c>
      <c r="GX4508" s="77">
        <v>0</v>
      </c>
      <c r="GY4508" s="77">
        <v>0.1527377521613833</v>
      </c>
      <c r="GZ4508" s="77">
        <v>35.623037668074296</v>
      </c>
    </row>
    <row r="4509" spans="187:208" x14ac:dyDescent="0.25">
      <c r="GE4509" s="77" t="s">
        <v>425</v>
      </c>
      <c r="GF4509" s="77" t="s">
        <v>155</v>
      </c>
      <c r="GG4509" s="77" t="s">
        <v>462</v>
      </c>
      <c r="GH4509" s="77" t="s">
        <v>300</v>
      </c>
      <c r="GI4509" s="77">
        <v>2025</v>
      </c>
      <c r="GJ4509" s="77" t="s">
        <v>301</v>
      </c>
      <c r="GK4509" s="77">
        <v>8896.5159934293188</v>
      </c>
      <c r="GL4509" s="77">
        <v>267.12711200000001</v>
      </c>
      <c r="GM4509" s="77">
        <v>2025</v>
      </c>
      <c r="GN4509" s="77" t="s">
        <v>175</v>
      </c>
      <c r="GO4509" s="77">
        <v>5.3000000000000005E-2</v>
      </c>
      <c r="GP4509" s="77">
        <v>3</v>
      </c>
      <c r="GQ4509" s="77">
        <v>0</v>
      </c>
      <c r="GR4509" s="77" t="s">
        <v>423</v>
      </c>
      <c r="GS4509" s="77">
        <v>0</v>
      </c>
      <c r="GT4509" s="77">
        <v>0</v>
      </c>
      <c r="GU4509" s="77">
        <v>0</v>
      </c>
      <c r="GV4509" s="77">
        <v>0</v>
      </c>
      <c r="GW4509" s="77">
        <v>0</v>
      </c>
      <c r="GX4509" s="77">
        <v>0</v>
      </c>
      <c r="GY4509" s="77">
        <v>5.5966209081309407E-2</v>
      </c>
      <c r="GZ4509" s="77">
        <v>497.90427418347832</v>
      </c>
    </row>
    <row r="4510" spans="187:208" x14ac:dyDescent="0.25">
      <c r="GE4510" s="77" t="s">
        <v>427</v>
      </c>
      <c r="GF4510" s="77" t="s">
        <v>155</v>
      </c>
      <c r="GG4510" s="77" t="s">
        <v>462</v>
      </c>
      <c r="GH4510" s="77" t="s">
        <v>300</v>
      </c>
      <c r="GI4510" s="77">
        <v>2025</v>
      </c>
      <c r="GJ4510" s="77" t="s">
        <v>303</v>
      </c>
      <c r="GK4510" s="77">
        <v>5534.891486200544</v>
      </c>
      <c r="GL4510" s="77">
        <v>267.12711200000001</v>
      </c>
      <c r="GM4510" s="77">
        <v>2025</v>
      </c>
      <c r="GN4510" s="77" t="s">
        <v>175</v>
      </c>
      <c r="GO4510" s="77">
        <v>5.3000000000000005E-2</v>
      </c>
      <c r="GP4510" s="77">
        <v>3</v>
      </c>
      <c r="GQ4510" s="77">
        <v>0</v>
      </c>
      <c r="GR4510" s="77" t="s">
        <v>423</v>
      </c>
      <c r="GS4510" s="77">
        <v>0</v>
      </c>
      <c r="GT4510" s="77">
        <v>0</v>
      </c>
      <c r="GU4510" s="77">
        <v>0</v>
      </c>
      <c r="GV4510" s="77">
        <v>0</v>
      </c>
      <c r="GW4510" s="77">
        <v>0</v>
      </c>
      <c r="GX4510" s="77">
        <v>0</v>
      </c>
      <c r="GY4510" s="77">
        <v>5.5966209081309407E-2</v>
      </c>
      <c r="GZ4510" s="77">
        <v>309.76689415905901</v>
      </c>
    </row>
    <row r="4511" spans="187:208" x14ac:dyDescent="0.25">
      <c r="GE4511" s="77" t="s">
        <v>422</v>
      </c>
      <c r="GF4511" s="77" t="s">
        <v>155</v>
      </c>
      <c r="GG4511" s="77" t="s">
        <v>462</v>
      </c>
      <c r="GH4511" s="77" t="s">
        <v>432</v>
      </c>
      <c r="GI4511" s="77">
        <v>2021</v>
      </c>
      <c r="GJ4511" s="77" t="s">
        <v>305</v>
      </c>
      <c r="GK4511" s="77">
        <v>222.22942162783241</v>
      </c>
      <c r="GL4511" s="77">
        <v>267.12711200000001</v>
      </c>
      <c r="GM4511" s="77">
        <v>2021</v>
      </c>
      <c r="GN4511" s="77" t="s">
        <v>175</v>
      </c>
      <c r="GO4511" s="77">
        <v>0.13250000000000001</v>
      </c>
      <c r="GP4511" s="77">
        <v>3</v>
      </c>
      <c r="GQ4511" s="77">
        <v>0</v>
      </c>
      <c r="GR4511" s="77" t="s">
        <v>423</v>
      </c>
      <c r="GS4511" s="77">
        <v>0.1527377521613833</v>
      </c>
      <c r="GT4511" s="77">
        <v>33.942822323559419</v>
      </c>
      <c r="GU4511" s="77">
        <v>0.1527377521613833</v>
      </c>
      <c r="GV4511" s="77">
        <v>33.942822323559419</v>
      </c>
      <c r="GW4511" s="77">
        <v>0</v>
      </c>
      <c r="GX4511" s="77">
        <v>0</v>
      </c>
      <c r="GY4511" s="77">
        <v>0</v>
      </c>
      <c r="GZ4511" s="77">
        <v>0</v>
      </c>
    </row>
    <row r="4512" spans="187:208" x14ac:dyDescent="0.25">
      <c r="GE4512" s="77" t="s">
        <v>425</v>
      </c>
      <c r="GF4512" s="77" t="s">
        <v>155</v>
      </c>
      <c r="GG4512" s="77" t="s">
        <v>462</v>
      </c>
      <c r="GH4512" s="77" t="s">
        <v>432</v>
      </c>
      <c r="GI4512" s="77">
        <v>2021</v>
      </c>
      <c r="GJ4512" s="77" t="s">
        <v>301</v>
      </c>
      <c r="GK4512" s="77">
        <v>8585.7228092480163</v>
      </c>
      <c r="GL4512" s="77">
        <v>267.12711200000001</v>
      </c>
      <c r="GM4512" s="77">
        <v>2021</v>
      </c>
      <c r="GN4512" s="77" t="s">
        <v>175</v>
      </c>
      <c r="GO4512" s="77">
        <v>5.3000000000000005E-2</v>
      </c>
      <c r="GP4512" s="77">
        <v>3</v>
      </c>
      <c r="GQ4512" s="77">
        <v>0</v>
      </c>
      <c r="GR4512" s="77" t="s">
        <v>423</v>
      </c>
      <c r="GS4512" s="77">
        <v>5.5966209081309407E-2</v>
      </c>
      <c r="GT4512" s="77">
        <v>480.51035785654165</v>
      </c>
      <c r="GU4512" s="77">
        <v>5.5966209081309407E-2</v>
      </c>
      <c r="GV4512" s="77">
        <v>480.51035785654165</v>
      </c>
      <c r="GW4512" s="77">
        <v>0</v>
      </c>
      <c r="GX4512" s="77">
        <v>0</v>
      </c>
      <c r="GY4512" s="77">
        <v>0</v>
      </c>
      <c r="GZ4512" s="77">
        <v>0</v>
      </c>
    </row>
    <row r="4513" spans="187:208" x14ac:dyDescent="0.25">
      <c r="GE4513" s="77" t="s">
        <v>422</v>
      </c>
      <c r="GF4513" s="77" t="s">
        <v>155</v>
      </c>
      <c r="GG4513" s="77" t="s">
        <v>462</v>
      </c>
      <c r="GH4513" s="77" t="s">
        <v>432</v>
      </c>
      <c r="GI4513" s="77">
        <v>2022</v>
      </c>
      <c r="GJ4513" s="77" t="s">
        <v>305</v>
      </c>
      <c r="GK4513" s="77">
        <v>222.22942162783241</v>
      </c>
      <c r="GL4513" s="77">
        <v>267.12711200000001</v>
      </c>
      <c r="GM4513" s="77">
        <v>2022</v>
      </c>
      <c r="GN4513" s="77" t="s">
        <v>175</v>
      </c>
      <c r="GO4513" s="77">
        <v>0.13250000000000001</v>
      </c>
      <c r="GP4513" s="77">
        <v>3</v>
      </c>
      <c r="GQ4513" s="77">
        <v>0</v>
      </c>
      <c r="GR4513" s="77" t="s">
        <v>423</v>
      </c>
      <c r="GS4513" s="77">
        <v>0.1527377521613833</v>
      </c>
      <c r="GT4513" s="77">
        <v>33.942822323559419</v>
      </c>
      <c r="GU4513" s="77">
        <v>0.1527377521613833</v>
      </c>
      <c r="GV4513" s="77">
        <v>33.942822323559419</v>
      </c>
      <c r="GW4513" s="77">
        <v>0.1527377521613833</v>
      </c>
      <c r="GX4513" s="77">
        <v>33.942822323559419</v>
      </c>
      <c r="GY4513" s="77">
        <v>0</v>
      </c>
      <c r="GZ4513" s="77">
        <v>0</v>
      </c>
    </row>
    <row r="4514" spans="187:208" x14ac:dyDescent="0.25">
      <c r="GE4514" s="77" t="s">
        <v>425</v>
      </c>
      <c r="GF4514" s="77" t="s">
        <v>155</v>
      </c>
      <c r="GG4514" s="77" t="s">
        <v>462</v>
      </c>
      <c r="GH4514" s="77" t="s">
        <v>432</v>
      </c>
      <c r="GI4514" s="77">
        <v>2022</v>
      </c>
      <c r="GJ4514" s="77" t="s">
        <v>301</v>
      </c>
      <c r="GK4514" s="77">
        <v>8585.7228092480163</v>
      </c>
      <c r="GL4514" s="77">
        <v>267.12711200000001</v>
      </c>
      <c r="GM4514" s="77">
        <v>2022</v>
      </c>
      <c r="GN4514" s="77" t="s">
        <v>175</v>
      </c>
      <c r="GO4514" s="77">
        <v>5.3000000000000005E-2</v>
      </c>
      <c r="GP4514" s="77">
        <v>3</v>
      </c>
      <c r="GQ4514" s="77">
        <v>0</v>
      </c>
      <c r="GR4514" s="77" t="s">
        <v>423</v>
      </c>
      <c r="GS4514" s="77">
        <v>5.5966209081309407E-2</v>
      </c>
      <c r="GT4514" s="77">
        <v>480.51035785654165</v>
      </c>
      <c r="GU4514" s="77">
        <v>5.5966209081309407E-2</v>
      </c>
      <c r="GV4514" s="77">
        <v>480.51035785654165</v>
      </c>
      <c r="GW4514" s="77">
        <v>5.5966209081309407E-2</v>
      </c>
      <c r="GX4514" s="77">
        <v>480.51035785654165</v>
      </c>
      <c r="GY4514" s="77">
        <v>0</v>
      </c>
      <c r="GZ4514" s="77">
        <v>0</v>
      </c>
    </row>
    <row r="4515" spans="187:208" x14ac:dyDescent="0.25">
      <c r="GE4515" s="77" t="s">
        <v>422</v>
      </c>
      <c r="GF4515" s="77" t="s">
        <v>155</v>
      </c>
      <c r="GG4515" s="77" t="s">
        <v>462</v>
      </c>
      <c r="GH4515" s="77" t="s">
        <v>432</v>
      </c>
      <c r="GI4515" s="77">
        <v>2023</v>
      </c>
      <c r="GJ4515" s="77" t="s">
        <v>305</v>
      </c>
      <c r="GK4515" s="77">
        <v>233.23007680794109</v>
      </c>
      <c r="GL4515" s="77">
        <v>267.12711200000001</v>
      </c>
      <c r="GM4515" s="77">
        <v>2023</v>
      </c>
      <c r="GN4515" s="77" t="s">
        <v>175</v>
      </c>
      <c r="GO4515" s="77">
        <v>0.13250000000000001</v>
      </c>
      <c r="GP4515" s="77">
        <v>3</v>
      </c>
      <c r="GQ4515" s="77">
        <v>0</v>
      </c>
      <c r="GR4515" s="77" t="s">
        <v>423</v>
      </c>
      <c r="GS4515" s="77">
        <v>0</v>
      </c>
      <c r="GT4515" s="77">
        <v>0</v>
      </c>
      <c r="GU4515" s="77">
        <v>0.1527377521613833</v>
      </c>
      <c r="GV4515" s="77">
        <v>35.623037668071696</v>
      </c>
      <c r="GW4515" s="77">
        <v>0.1527377521613833</v>
      </c>
      <c r="GX4515" s="77">
        <v>35.623037668071696</v>
      </c>
      <c r="GY4515" s="77">
        <v>0.1527377521613833</v>
      </c>
      <c r="GZ4515" s="77">
        <v>35.623037668071696</v>
      </c>
    </row>
    <row r="4516" spans="187:208" x14ac:dyDescent="0.25">
      <c r="GE4516" s="77" t="s">
        <v>425</v>
      </c>
      <c r="GF4516" s="77" t="s">
        <v>155</v>
      </c>
      <c r="GG4516" s="77" t="s">
        <v>462</v>
      </c>
      <c r="GH4516" s="77" t="s">
        <v>432</v>
      </c>
      <c r="GI4516" s="77">
        <v>2023</v>
      </c>
      <c r="GJ4516" s="77" t="s">
        <v>301</v>
      </c>
      <c r="GK4516" s="77">
        <v>8896.5159934286676</v>
      </c>
      <c r="GL4516" s="77">
        <v>267.12711200000001</v>
      </c>
      <c r="GM4516" s="77">
        <v>2023</v>
      </c>
      <c r="GN4516" s="77" t="s">
        <v>175</v>
      </c>
      <c r="GO4516" s="77">
        <v>5.3000000000000005E-2</v>
      </c>
      <c r="GP4516" s="77">
        <v>3</v>
      </c>
      <c r="GQ4516" s="77">
        <v>0</v>
      </c>
      <c r="GR4516" s="77" t="s">
        <v>423</v>
      </c>
      <c r="GS4516" s="77">
        <v>0</v>
      </c>
      <c r="GT4516" s="77">
        <v>0</v>
      </c>
      <c r="GU4516" s="77">
        <v>5.5966209081309407E-2</v>
      </c>
      <c r="GV4516" s="77">
        <v>497.90427418344188</v>
      </c>
      <c r="GW4516" s="77">
        <v>5.5966209081309407E-2</v>
      </c>
      <c r="GX4516" s="77">
        <v>497.90427418344188</v>
      </c>
      <c r="GY4516" s="77">
        <v>5.5966209081309407E-2</v>
      </c>
      <c r="GZ4516" s="77">
        <v>497.90427418344188</v>
      </c>
    </row>
    <row r="4517" spans="187:208" x14ac:dyDescent="0.25">
      <c r="GE4517" s="77" t="s">
        <v>422</v>
      </c>
      <c r="GF4517" s="77" t="s">
        <v>155</v>
      </c>
      <c r="GG4517" s="77" t="s">
        <v>462</v>
      </c>
      <c r="GH4517" s="77" t="s">
        <v>432</v>
      </c>
      <c r="GI4517" s="77">
        <v>2024</v>
      </c>
      <c r="GJ4517" s="77" t="s">
        <v>305</v>
      </c>
      <c r="GK4517" s="77">
        <v>233.23007680794109</v>
      </c>
      <c r="GL4517" s="77">
        <v>267.12711200000001</v>
      </c>
      <c r="GM4517" s="77">
        <v>2024</v>
      </c>
      <c r="GN4517" s="77" t="s">
        <v>175</v>
      </c>
      <c r="GO4517" s="77">
        <v>0.13250000000000001</v>
      </c>
      <c r="GP4517" s="77">
        <v>3</v>
      </c>
      <c r="GQ4517" s="77">
        <v>0</v>
      </c>
      <c r="GR4517" s="77" t="s">
        <v>423</v>
      </c>
      <c r="GS4517" s="77">
        <v>0</v>
      </c>
      <c r="GT4517" s="77">
        <v>0</v>
      </c>
      <c r="GU4517" s="77">
        <v>0</v>
      </c>
      <c r="GV4517" s="77">
        <v>0</v>
      </c>
      <c r="GW4517" s="77">
        <v>0.1527377521613833</v>
      </c>
      <c r="GX4517" s="77">
        <v>35.623037668071696</v>
      </c>
      <c r="GY4517" s="77">
        <v>0.1527377521613833</v>
      </c>
      <c r="GZ4517" s="77">
        <v>35.623037668071696</v>
      </c>
    </row>
    <row r="4518" spans="187:208" x14ac:dyDescent="0.25">
      <c r="GE4518" s="77" t="s">
        <v>425</v>
      </c>
      <c r="GF4518" s="77" t="s">
        <v>155</v>
      </c>
      <c r="GG4518" s="77" t="s">
        <v>462</v>
      </c>
      <c r="GH4518" s="77" t="s">
        <v>432</v>
      </c>
      <c r="GI4518" s="77">
        <v>2024</v>
      </c>
      <c r="GJ4518" s="77" t="s">
        <v>301</v>
      </c>
      <c r="GK4518" s="77">
        <v>8896.5159934286676</v>
      </c>
      <c r="GL4518" s="77">
        <v>267.12711200000001</v>
      </c>
      <c r="GM4518" s="77">
        <v>2024</v>
      </c>
      <c r="GN4518" s="77" t="s">
        <v>175</v>
      </c>
      <c r="GO4518" s="77">
        <v>5.3000000000000005E-2</v>
      </c>
      <c r="GP4518" s="77">
        <v>3</v>
      </c>
      <c r="GQ4518" s="77">
        <v>0</v>
      </c>
      <c r="GR4518" s="77" t="s">
        <v>423</v>
      </c>
      <c r="GS4518" s="77">
        <v>0</v>
      </c>
      <c r="GT4518" s="77">
        <v>0</v>
      </c>
      <c r="GU4518" s="77">
        <v>0</v>
      </c>
      <c r="GV4518" s="77">
        <v>0</v>
      </c>
      <c r="GW4518" s="77">
        <v>5.5966209081309407E-2</v>
      </c>
      <c r="GX4518" s="77">
        <v>497.90427418344188</v>
      </c>
      <c r="GY4518" s="77">
        <v>5.5966209081309407E-2</v>
      </c>
      <c r="GZ4518" s="77">
        <v>497.90427418344188</v>
      </c>
    </row>
    <row r="4519" spans="187:208" x14ac:dyDescent="0.25">
      <c r="GE4519" s="77" t="s">
        <v>422</v>
      </c>
      <c r="GF4519" s="77" t="s">
        <v>155</v>
      </c>
      <c r="GG4519" s="77" t="s">
        <v>462</v>
      </c>
      <c r="GH4519" s="77" t="s">
        <v>432</v>
      </c>
      <c r="GI4519" s="77">
        <v>2025</v>
      </c>
      <c r="GJ4519" s="77" t="s">
        <v>305</v>
      </c>
      <c r="GK4519" s="77">
        <v>233.23007680794109</v>
      </c>
      <c r="GL4519" s="77">
        <v>267.12711200000001</v>
      </c>
      <c r="GM4519" s="77">
        <v>2025</v>
      </c>
      <c r="GN4519" s="77" t="s">
        <v>175</v>
      </c>
      <c r="GO4519" s="77">
        <v>0.13250000000000001</v>
      </c>
      <c r="GP4519" s="77">
        <v>3</v>
      </c>
      <c r="GQ4519" s="77">
        <v>0</v>
      </c>
      <c r="GR4519" s="77" t="s">
        <v>423</v>
      </c>
      <c r="GS4519" s="77">
        <v>0</v>
      </c>
      <c r="GT4519" s="77">
        <v>0</v>
      </c>
      <c r="GU4519" s="77">
        <v>0</v>
      </c>
      <c r="GV4519" s="77">
        <v>0</v>
      </c>
      <c r="GW4519" s="77">
        <v>0</v>
      </c>
      <c r="GX4519" s="77">
        <v>0</v>
      </c>
      <c r="GY4519" s="77">
        <v>0.1527377521613833</v>
      </c>
      <c r="GZ4519" s="77">
        <v>35.623037668071696</v>
      </c>
    </row>
    <row r="4520" spans="187:208" x14ac:dyDescent="0.25">
      <c r="GE4520" s="77" t="s">
        <v>425</v>
      </c>
      <c r="GF4520" s="77" t="s">
        <v>155</v>
      </c>
      <c r="GG4520" s="77" t="s">
        <v>462</v>
      </c>
      <c r="GH4520" s="77" t="s">
        <v>432</v>
      </c>
      <c r="GI4520" s="77">
        <v>2025</v>
      </c>
      <c r="GJ4520" s="77" t="s">
        <v>301</v>
      </c>
      <c r="GK4520" s="77">
        <v>8896.5159934286676</v>
      </c>
      <c r="GL4520" s="77">
        <v>267.12711200000001</v>
      </c>
      <c r="GM4520" s="77">
        <v>2025</v>
      </c>
      <c r="GN4520" s="77" t="s">
        <v>175</v>
      </c>
      <c r="GO4520" s="77">
        <v>5.3000000000000005E-2</v>
      </c>
      <c r="GP4520" s="77">
        <v>3</v>
      </c>
      <c r="GQ4520" s="77">
        <v>0</v>
      </c>
      <c r="GR4520" s="77" t="s">
        <v>423</v>
      </c>
      <c r="GS4520" s="77">
        <v>0</v>
      </c>
      <c r="GT4520" s="77">
        <v>0</v>
      </c>
      <c r="GU4520" s="77">
        <v>0</v>
      </c>
      <c r="GV4520" s="77">
        <v>0</v>
      </c>
      <c r="GW4520" s="77">
        <v>0</v>
      </c>
      <c r="GX4520" s="77">
        <v>0</v>
      </c>
      <c r="GY4520" s="77">
        <v>5.5966209081309407E-2</v>
      </c>
      <c r="GZ4520" s="77">
        <v>497.90427418344188</v>
      </c>
    </row>
    <row r="4521" spans="187:208" x14ac:dyDescent="0.25">
      <c r="GE4521" s="77" t="s">
        <v>422</v>
      </c>
      <c r="GF4521" s="77" t="s">
        <v>155</v>
      </c>
      <c r="GG4521" s="77" t="s">
        <v>462</v>
      </c>
      <c r="GH4521" s="77" t="s">
        <v>439</v>
      </c>
      <c r="GI4521" s="77">
        <v>2021</v>
      </c>
      <c r="GJ4521" s="77" t="s">
        <v>305</v>
      </c>
      <c r="GK4521" s="77">
        <v>0.69641821681223204</v>
      </c>
      <c r="GL4521" s="77">
        <v>267.12711200000001</v>
      </c>
      <c r="GM4521" s="77">
        <v>2021</v>
      </c>
      <c r="GN4521" s="77" t="s">
        <v>175</v>
      </c>
      <c r="GO4521" s="77">
        <v>0.13250000000000001</v>
      </c>
      <c r="GP4521" s="77">
        <v>3</v>
      </c>
      <c r="GQ4521" s="77">
        <v>0</v>
      </c>
      <c r="GR4521" s="77" t="s">
        <v>423</v>
      </c>
      <c r="GS4521" s="77">
        <v>0.1527377521613833</v>
      </c>
      <c r="GT4521" s="77">
        <v>0.10636935300013919</v>
      </c>
      <c r="GU4521" s="77">
        <v>0.1527377521613833</v>
      </c>
      <c r="GV4521" s="77">
        <v>0.10636935300013919</v>
      </c>
      <c r="GW4521" s="77">
        <v>0</v>
      </c>
      <c r="GX4521" s="77">
        <v>0</v>
      </c>
      <c r="GY4521" s="77">
        <v>0</v>
      </c>
      <c r="GZ4521" s="77">
        <v>0</v>
      </c>
    </row>
    <row r="4522" spans="187:208" x14ac:dyDescent="0.25">
      <c r="GE4522" s="77" t="s">
        <v>425</v>
      </c>
      <c r="GF4522" s="77" t="s">
        <v>155</v>
      </c>
      <c r="GG4522" s="77" t="s">
        <v>462</v>
      </c>
      <c r="GH4522" s="77" t="s">
        <v>439</v>
      </c>
      <c r="GI4522" s="77">
        <v>2021</v>
      </c>
      <c r="GJ4522" s="77" t="s">
        <v>301</v>
      </c>
      <c r="GK4522" s="77">
        <v>2.9419641522810358</v>
      </c>
      <c r="GL4522" s="77">
        <v>267.12711200000001</v>
      </c>
      <c r="GM4522" s="77">
        <v>2021</v>
      </c>
      <c r="GN4522" s="77" t="s">
        <v>175</v>
      </c>
      <c r="GO4522" s="77">
        <v>5.3000000000000005E-2</v>
      </c>
      <c r="GP4522" s="77">
        <v>3</v>
      </c>
      <c r="GQ4522" s="77">
        <v>0</v>
      </c>
      <c r="GR4522" s="77" t="s">
        <v>423</v>
      </c>
      <c r="GS4522" s="77">
        <v>5.5966209081309407E-2</v>
      </c>
      <c r="GT4522" s="77">
        <v>0.16465058085627762</v>
      </c>
      <c r="GU4522" s="77">
        <v>5.5966209081309407E-2</v>
      </c>
      <c r="GV4522" s="77">
        <v>0.16465058085627762</v>
      </c>
      <c r="GW4522" s="77">
        <v>0</v>
      </c>
      <c r="GX4522" s="77">
        <v>0</v>
      </c>
      <c r="GY4522" s="77">
        <v>0</v>
      </c>
      <c r="GZ4522" s="77">
        <v>0</v>
      </c>
    </row>
    <row r="4523" spans="187:208" x14ac:dyDescent="0.25">
      <c r="GE4523" s="77" t="s">
        <v>427</v>
      </c>
      <c r="GF4523" s="77" t="s">
        <v>155</v>
      </c>
      <c r="GG4523" s="77" t="s">
        <v>462</v>
      </c>
      <c r="GH4523" s="77" t="s">
        <v>439</v>
      </c>
      <c r="GI4523" s="77">
        <v>2021</v>
      </c>
      <c r="GJ4523" s="77" t="s">
        <v>303</v>
      </c>
      <c r="GK4523" s="77">
        <v>1.6021759622083021</v>
      </c>
      <c r="GL4523" s="77">
        <v>267.12711200000001</v>
      </c>
      <c r="GM4523" s="77">
        <v>2021</v>
      </c>
      <c r="GN4523" s="77" t="s">
        <v>175</v>
      </c>
      <c r="GO4523" s="77">
        <v>5.3000000000000005E-2</v>
      </c>
      <c r="GP4523" s="77">
        <v>3</v>
      </c>
      <c r="GQ4523" s="77">
        <v>0</v>
      </c>
      <c r="GR4523" s="77" t="s">
        <v>423</v>
      </c>
      <c r="GS4523" s="77">
        <v>5.5966209081309407E-2</v>
      </c>
      <c r="GT4523" s="77">
        <v>8.966771488599791E-2</v>
      </c>
      <c r="GU4523" s="77">
        <v>5.5966209081309407E-2</v>
      </c>
      <c r="GV4523" s="77">
        <v>8.966771488599791E-2</v>
      </c>
      <c r="GW4523" s="77">
        <v>0</v>
      </c>
      <c r="GX4523" s="77">
        <v>0</v>
      </c>
      <c r="GY4523" s="77">
        <v>0</v>
      </c>
      <c r="GZ4523" s="77">
        <v>0</v>
      </c>
    </row>
    <row r="4524" spans="187:208" x14ac:dyDescent="0.25">
      <c r="GE4524" s="77" t="s">
        <v>422</v>
      </c>
      <c r="GF4524" s="77" t="s">
        <v>155</v>
      </c>
      <c r="GG4524" s="77" t="s">
        <v>462</v>
      </c>
      <c r="GH4524" s="77" t="s">
        <v>439</v>
      </c>
      <c r="GI4524" s="77">
        <v>2022</v>
      </c>
      <c r="GJ4524" s="77" t="s">
        <v>305</v>
      </c>
      <c r="GK4524" s="77">
        <v>0.69641821681223204</v>
      </c>
      <c r="GL4524" s="77">
        <v>267.12711200000001</v>
      </c>
      <c r="GM4524" s="77">
        <v>2022</v>
      </c>
      <c r="GN4524" s="77" t="s">
        <v>175</v>
      </c>
      <c r="GO4524" s="77">
        <v>0.13250000000000001</v>
      </c>
      <c r="GP4524" s="77">
        <v>3</v>
      </c>
      <c r="GQ4524" s="77">
        <v>0</v>
      </c>
      <c r="GR4524" s="77" t="s">
        <v>423</v>
      </c>
      <c r="GS4524" s="77">
        <v>0.1527377521613833</v>
      </c>
      <c r="GT4524" s="77">
        <v>0.10636935300013919</v>
      </c>
      <c r="GU4524" s="77">
        <v>0.1527377521613833</v>
      </c>
      <c r="GV4524" s="77">
        <v>0.10636935300013919</v>
      </c>
      <c r="GW4524" s="77">
        <v>0.1527377521613833</v>
      </c>
      <c r="GX4524" s="77">
        <v>0.10636935300013919</v>
      </c>
      <c r="GY4524" s="77">
        <v>0</v>
      </c>
      <c r="GZ4524" s="77">
        <v>0</v>
      </c>
    </row>
    <row r="4525" spans="187:208" x14ac:dyDescent="0.25">
      <c r="GE4525" s="77" t="s">
        <v>425</v>
      </c>
      <c r="GF4525" s="77" t="s">
        <v>155</v>
      </c>
      <c r="GG4525" s="77" t="s">
        <v>462</v>
      </c>
      <c r="GH4525" s="77" t="s">
        <v>439</v>
      </c>
      <c r="GI4525" s="77">
        <v>2022</v>
      </c>
      <c r="GJ4525" s="77" t="s">
        <v>301</v>
      </c>
      <c r="GK4525" s="77">
        <v>2.9419641522810358</v>
      </c>
      <c r="GL4525" s="77">
        <v>267.12711200000001</v>
      </c>
      <c r="GM4525" s="77">
        <v>2022</v>
      </c>
      <c r="GN4525" s="77" t="s">
        <v>175</v>
      </c>
      <c r="GO4525" s="77">
        <v>5.3000000000000005E-2</v>
      </c>
      <c r="GP4525" s="77">
        <v>3</v>
      </c>
      <c r="GQ4525" s="77">
        <v>0</v>
      </c>
      <c r="GR4525" s="77" t="s">
        <v>423</v>
      </c>
      <c r="GS4525" s="77">
        <v>5.5966209081309407E-2</v>
      </c>
      <c r="GT4525" s="77">
        <v>0.16465058085627762</v>
      </c>
      <c r="GU4525" s="77">
        <v>5.5966209081309407E-2</v>
      </c>
      <c r="GV4525" s="77">
        <v>0.16465058085627762</v>
      </c>
      <c r="GW4525" s="77">
        <v>5.5966209081309407E-2</v>
      </c>
      <c r="GX4525" s="77">
        <v>0.16465058085627762</v>
      </c>
      <c r="GY4525" s="77">
        <v>0</v>
      </c>
      <c r="GZ4525" s="77">
        <v>0</v>
      </c>
    </row>
    <row r="4526" spans="187:208" x14ac:dyDescent="0.25">
      <c r="GE4526" s="77" t="s">
        <v>427</v>
      </c>
      <c r="GF4526" s="77" t="s">
        <v>155</v>
      </c>
      <c r="GG4526" s="77" t="s">
        <v>462</v>
      </c>
      <c r="GH4526" s="77" t="s">
        <v>439</v>
      </c>
      <c r="GI4526" s="77">
        <v>2022</v>
      </c>
      <c r="GJ4526" s="77" t="s">
        <v>303</v>
      </c>
      <c r="GK4526" s="77">
        <v>1.6021759622083021</v>
      </c>
      <c r="GL4526" s="77">
        <v>267.12711200000001</v>
      </c>
      <c r="GM4526" s="77">
        <v>2022</v>
      </c>
      <c r="GN4526" s="77" t="s">
        <v>175</v>
      </c>
      <c r="GO4526" s="77">
        <v>5.3000000000000005E-2</v>
      </c>
      <c r="GP4526" s="77">
        <v>3</v>
      </c>
      <c r="GQ4526" s="77">
        <v>0</v>
      </c>
      <c r="GR4526" s="77" t="s">
        <v>423</v>
      </c>
      <c r="GS4526" s="77">
        <v>5.5966209081309407E-2</v>
      </c>
      <c r="GT4526" s="77">
        <v>8.966771488599791E-2</v>
      </c>
      <c r="GU4526" s="77">
        <v>5.5966209081309407E-2</v>
      </c>
      <c r="GV4526" s="77">
        <v>8.966771488599791E-2</v>
      </c>
      <c r="GW4526" s="77">
        <v>5.5966209081309407E-2</v>
      </c>
      <c r="GX4526" s="77">
        <v>8.966771488599791E-2</v>
      </c>
      <c r="GY4526" s="77">
        <v>0</v>
      </c>
      <c r="GZ4526" s="77">
        <v>0</v>
      </c>
    </row>
    <row r="4527" spans="187:208" x14ac:dyDescent="0.25">
      <c r="GE4527" s="77" t="s">
        <v>422</v>
      </c>
      <c r="GF4527" s="77" t="s">
        <v>155</v>
      </c>
      <c r="GG4527" s="77" t="s">
        <v>462</v>
      </c>
      <c r="GH4527" s="77" t="s">
        <v>439</v>
      </c>
      <c r="GI4527" s="77">
        <v>2023</v>
      </c>
      <c r="GJ4527" s="77" t="s">
        <v>305</v>
      </c>
      <c r="GK4527" s="77">
        <v>0.71896016785821404</v>
      </c>
      <c r="GL4527" s="77">
        <v>267.12711200000001</v>
      </c>
      <c r="GM4527" s="77">
        <v>2023</v>
      </c>
      <c r="GN4527" s="77" t="s">
        <v>175</v>
      </c>
      <c r="GO4527" s="77">
        <v>0.13250000000000001</v>
      </c>
      <c r="GP4527" s="77">
        <v>3</v>
      </c>
      <c r="GQ4527" s="77">
        <v>0</v>
      </c>
      <c r="GR4527" s="77" t="s">
        <v>423</v>
      </c>
      <c r="GS4527" s="77">
        <v>0</v>
      </c>
      <c r="GT4527" s="77">
        <v>0</v>
      </c>
      <c r="GU4527" s="77">
        <v>0.1527377521613833</v>
      </c>
      <c r="GV4527" s="77">
        <v>0.10981235993223443</v>
      </c>
      <c r="GW4527" s="77">
        <v>0.1527377521613833</v>
      </c>
      <c r="GX4527" s="77">
        <v>0.10981235993223443</v>
      </c>
      <c r="GY4527" s="77">
        <v>0.1527377521613833</v>
      </c>
      <c r="GZ4527" s="77">
        <v>0.10981235993223443</v>
      </c>
    </row>
    <row r="4528" spans="187:208" x14ac:dyDescent="0.25">
      <c r="GE4528" s="77" t="s">
        <v>425</v>
      </c>
      <c r="GF4528" s="77" t="s">
        <v>155</v>
      </c>
      <c r="GG4528" s="77" t="s">
        <v>462</v>
      </c>
      <c r="GH4528" s="77" t="s">
        <v>439</v>
      </c>
      <c r="GI4528" s="77">
        <v>2023</v>
      </c>
      <c r="GJ4528" s="77" t="s">
        <v>301</v>
      </c>
      <c r="GK4528" s="77">
        <v>3.0714971986151252</v>
      </c>
      <c r="GL4528" s="77">
        <v>267.12711200000001</v>
      </c>
      <c r="GM4528" s="77">
        <v>2023</v>
      </c>
      <c r="GN4528" s="77" t="s">
        <v>175</v>
      </c>
      <c r="GO4528" s="77">
        <v>5.3000000000000005E-2</v>
      </c>
      <c r="GP4528" s="77">
        <v>3</v>
      </c>
      <c r="GQ4528" s="77">
        <v>0</v>
      </c>
      <c r="GR4528" s="77" t="s">
        <v>423</v>
      </c>
      <c r="GS4528" s="77">
        <v>0</v>
      </c>
      <c r="GT4528" s="77">
        <v>0</v>
      </c>
      <c r="GU4528" s="77">
        <v>5.5966209081309407E-2</v>
      </c>
      <c r="GV4528" s="77">
        <v>0.17190005441035022</v>
      </c>
      <c r="GW4528" s="77">
        <v>5.5966209081309407E-2</v>
      </c>
      <c r="GX4528" s="77">
        <v>0.17190005441035022</v>
      </c>
      <c r="GY4528" s="77">
        <v>5.5966209081309407E-2</v>
      </c>
      <c r="GZ4528" s="77">
        <v>0.17190005441035022</v>
      </c>
    </row>
    <row r="4529" spans="187:208" x14ac:dyDescent="0.25">
      <c r="GE4529" s="77" t="s">
        <v>427</v>
      </c>
      <c r="GF4529" s="77" t="s">
        <v>155</v>
      </c>
      <c r="GG4529" s="77" t="s">
        <v>462</v>
      </c>
      <c r="GH4529" s="77" t="s">
        <v>439</v>
      </c>
      <c r="GI4529" s="77">
        <v>2023</v>
      </c>
      <c r="GJ4529" s="77" t="s">
        <v>303</v>
      </c>
      <c r="GK4529" s="77">
        <v>1.684577240534455</v>
      </c>
      <c r="GL4529" s="77">
        <v>267.12711200000001</v>
      </c>
      <c r="GM4529" s="77">
        <v>2023</v>
      </c>
      <c r="GN4529" s="77" t="s">
        <v>175</v>
      </c>
      <c r="GO4529" s="77">
        <v>5.3000000000000005E-2</v>
      </c>
      <c r="GP4529" s="77">
        <v>3</v>
      </c>
      <c r="GQ4529" s="77">
        <v>0</v>
      </c>
      <c r="GR4529" s="77" t="s">
        <v>423</v>
      </c>
      <c r="GS4529" s="77">
        <v>0</v>
      </c>
      <c r="GT4529" s="77">
        <v>0</v>
      </c>
      <c r="GU4529" s="77">
        <v>5.5966209081309407E-2</v>
      </c>
      <c r="GV4529" s="77">
        <v>9.4279402057366554E-2</v>
      </c>
      <c r="GW4529" s="77">
        <v>5.5966209081309407E-2</v>
      </c>
      <c r="GX4529" s="77">
        <v>9.4279402057366554E-2</v>
      </c>
      <c r="GY4529" s="77">
        <v>5.5966209081309407E-2</v>
      </c>
      <c r="GZ4529" s="77">
        <v>9.4279402057366554E-2</v>
      </c>
    </row>
    <row r="4530" spans="187:208" x14ac:dyDescent="0.25">
      <c r="GE4530" s="77" t="s">
        <v>422</v>
      </c>
      <c r="GF4530" s="77" t="s">
        <v>155</v>
      </c>
      <c r="GG4530" s="77" t="s">
        <v>462</v>
      </c>
      <c r="GH4530" s="77" t="s">
        <v>439</v>
      </c>
      <c r="GI4530" s="77">
        <v>2024</v>
      </c>
      <c r="GJ4530" s="77" t="s">
        <v>305</v>
      </c>
      <c r="GK4530" s="77">
        <v>0.71896016785821404</v>
      </c>
      <c r="GL4530" s="77">
        <v>267.12711200000001</v>
      </c>
      <c r="GM4530" s="77">
        <v>2024</v>
      </c>
      <c r="GN4530" s="77" t="s">
        <v>175</v>
      </c>
      <c r="GO4530" s="77">
        <v>0.13250000000000001</v>
      </c>
      <c r="GP4530" s="77">
        <v>3</v>
      </c>
      <c r="GQ4530" s="77">
        <v>0</v>
      </c>
      <c r="GR4530" s="77" t="s">
        <v>423</v>
      </c>
      <c r="GS4530" s="77">
        <v>0</v>
      </c>
      <c r="GT4530" s="77">
        <v>0</v>
      </c>
      <c r="GU4530" s="77">
        <v>0</v>
      </c>
      <c r="GV4530" s="77">
        <v>0</v>
      </c>
      <c r="GW4530" s="77">
        <v>0.1527377521613833</v>
      </c>
      <c r="GX4530" s="77">
        <v>0.10981235993223443</v>
      </c>
      <c r="GY4530" s="77">
        <v>0.1527377521613833</v>
      </c>
      <c r="GZ4530" s="77">
        <v>0.10981235993223443</v>
      </c>
    </row>
    <row r="4531" spans="187:208" x14ac:dyDescent="0.25">
      <c r="GE4531" s="77" t="s">
        <v>425</v>
      </c>
      <c r="GF4531" s="77" t="s">
        <v>155</v>
      </c>
      <c r="GG4531" s="77" t="s">
        <v>462</v>
      </c>
      <c r="GH4531" s="77" t="s">
        <v>439</v>
      </c>
      <c r="GI4531" s="77">
        <v>2024</v>
      </c>
      <c r="GJ4531" s="77" t="s">
        <v>301</v>
      </c>
      <c r="GK4531" s="77">
        <v>3.0714971986151252</v>
      </c>
      <c r="GL4531" s="77">
        <v>267.12711200000001</v>
      </c>
      <c r="GM4531" s="77">
        <v>2024</v>
      </c>
      <c r="GN4531" s="77" t="s">
        <v>175</v>
      </c>
      <c r="GO4531" s="77">
        <v>5.3000000000000005E-2</v>
      </c>
      <c r="GP4531" s="77">
        <v>3</v>
      </c>
      <c r="GQ4531" s="77">
        <v>0</v>
      </c>
      <c r="GR4531" s="77" t="s">
        <v>423</v>
      </c>
      <c r="GS4531" s="77">
        <v>0</v>
      </c>
      <c r="GT4531" s="77">
        <v>0</v>
      </c>
      <c r="GU4531" s="77">
        <v>0</v>
      </c>
      <c r="GV4531" s="77">
        <v>0</v>
      </c>
      <c r="GW4531" s="77">
        <v>5.5966209081309407E-2</v>
      </c>
      <c r="GX4531" s="77">
        <v>0.17190005441035022</v>
      </c>
      <c r="GY4531" s="77">
        <v>5.5966209081309407E-2</v>
      </c>
      <c r="GZ4531" s="77">
        <v>0.17190005441035022</v>
      </c>
    </row>
    <row r="4532" spans="187:208" x14ac:dyDescent="0.25">
      <c r="GE4532" s="77" t="s">
        <v>427</v>
      </c>
      <c r="GF4532" s="77" t="s">
        <v>155</v>
      </c>
      <c r="GG4532" s="77" t="s">
        <v>462</v>
      </c>
      <c r="GH4532" s="77" t="s">
        <v>439</v>
      </c>
      <c r="GI4532" s="77">
        <v>2024</v>
      </c>
      <c r="GJ4532" s="77" t="s">
        <v>303</v>
      </c>
      <c r="GK4532" s="77">
        <v>1.684577240534455</v>
      </c>
      <c r="GL4532" s="77">
        <v>267.12711200000001</v>
      </c>
      <c r="GM4532" s="77">
        <v>2024</v>
      </c>
      <c r="GN4532" s="77" t="s">
        <v>175</v>
      </c>
      <c r="GO4532" s="77">
        <v>5.3000000000000005E-2</v>
      </c>
      <c r="GP4532" s="77">
        <v>3</v>
      </c>
      <c r="GQ4532" s="77">
        <v>0</v>
      </c>
      <c r="GR4532" s="77" t="s">
        <v>423</v>
      </c>
      <c r="GS4532" s="77">
        <v>0</v>
      </c>
      <c r="GT4532" s="77">
        <v>0</v>
      </c>
      <c r="GU4532" s="77">
        <v>0</v>
      </c>
      <c r="GV4532" s="77">
        <v>0</v>
      </c>
      <c r="GW4532" s="77">
        <v>5.5966209081309407E-2</v>
      </c>
      <c r="GX4532" s="77">
        <v>9.4279402057366554E-2</v>
      </c>
      <c r="GY4532" s="77">
        <v>5.5966209081309407E-2</v>
      </c>
      <c r="GZ4532" s="77">
        <v>9.4279402057366554E-2</v>
      </c>
    </row>
    <row r="4533" spans="187:208" x14ac:dyDescent="0.25">
      <c r="GE4533" s="77" t="s">
        <v>422</v>
      </c>
      <c r="GF4533" s="77" t="s">
        <v>155</v>
      </c>
      <c r="GG4533" s="77" t="s">
        <v>462</v>
      </c>
      <c r="GH4533" s="77" t="s">
        <v>439</v>
      </c>
      <c r="GI4533" s="77">
        <v>2025</v>
      </c>
      <c r="GJ4533" s="77" t="s">
        <v>305</v>
      </c>
      <c r="GK4533" s="77">
        <v>0.71896016785821404</v>
      </c>
      <c r="GL4533" s="77">
        <v>267.12711200000001</v>
      </c>
      <c r="GM4533" s="77">
        <v>2025</v>
      </c>
      <c r="GN4533" s="77" t="s">
        <v>175</v>
      </c>
      <c r="GO4533" s="77">
        <v>0.13250000000000001</v>
      </c>
      <c r="GP4533" s="77">
        <v>3</v>
      </c>
      <c r="GQ4533" s="77">
        <v>0</v>
      </c>
      <c r="GR4533" s="77" t="s">
        <v>423</v>
      </c>
      <c r="GS4533" s="77">
        <v>0</v>
      </c>
      <c r="GT4533" s="77">
        <v>0</v>
      </c>
      <c r="GU4533" s="77">
        <v>0</v>
      </c>
      <c r="GV4533" s="77">
        <v>0</v>
      </c>
      <c r="GW4533" s="77">
        <v>0</v>
      </c>
      <c r="GX4533" s="77">
        <v>0</v>
      </c>
      <c r="GY4533" s="77">
        <v>0.1527377521613833</v>
      </c>
      <c r="GZ4533" s="77">
        <v>0.10981235993223443</v>
      </c>
    </row>
    <row r="4534" spans="187:208" x14ac:dyDescent="0.25">
      <c r="GE4534" s="77" t="s">
        <v>425</v>
      </c>
      <c r="GF4534" s="77" t="s">
        <v>155</v>
      </c>
      <c r="GG4534" s="77" t="s">
        <v>462</v>
      </c>
      <c r="GH4534" s="77" t="s">
        <v>439</v>
      </c>
      <c r="GI4534" s="77">
        <v>2025</v>
      </c>
      <c r="GJ4534" s="77" t="s">
        <v>301</v>
      </c>
      <c r="GK4534" s="77">
        <v>3.0714971986151252</v>
      </c>
      <c r="GL4534" s="77">
        <v>267.12711200000001</v>
      </c>
      <c r="GM4534" s="77">
        <v>2025</v>
      </c>
      <c r="GN4534" s="77" t="s">
        <v>175</v>
      </c>
      <c r="GO4534" s="77">
        <v>5.3000000000000005E-2</v>
      </c>
      <c r="GP4534" s="77">
        <v>3</v>
      </c>
      <c r="GQ4534" s="77">
        <v>0</v>
      </c>
      <c r="GR4534" s="77" t="s">
        <v>423</v>
      </c>
      <c r="GS4534" s="77">
        <v>0</v>
      </c>
      <c r="GT4534" s="77">
        <v>0</v>
      </c>
      <c r="GU4534" s="77">
        <v>0</v>
      </c>
      <c r="GV4534" s="77">
        <v>0</v>
      </c>
      <c r="GW4534" s="77">
        <v>0</v>
      </c>
      <c r="GX4534" s="77">
        <v>0</v>
      </c>
      <c r="GY4534" s="77">
        <v>5.5966209081309407E-2</v>
      </c>
      <c r="GZ4534" s="77">
        <v>0.17190005441035022</v>
      </c>
    </row>
    <row r="4535" spans="187:208" x14ac:dyDescent="0.25">
      <c r="GE4535" s="77" t="s">
        <v>427</v>
      </c>
      <c r="GF4535" s="77" t="s">
        <v>155</v>
      </c>
      <c r="GG4535" s="77" t="s">
        <v>462</v>
      </c>
      <c r="GH4535" s="77" t="s">
        <v>439</v>
      </c>
      <c r="GI4535" s="77">
        <v>2025</v>
      </c>
      <c r="GJ4535" s="77" t="s">
        <v>303</v>
      </c>
      <c r="GK4535" s="77">
        <v>1.684577240534455</v>
      </c>
      <c r="GL4535" s="77">
        <v>267.12711200000001</v>
      </c>
      <c r="GM4535" s="77">
        <v>2025</v>
      </c>
      <c r="GN4535" s="77" t="s">
        <v>175</v>
      </c>
      <c r="GO4535" s="77">
        <v>5.3000000000000005E-2</v>
      </c>
      <c r="GP4535" s="77">
        <v>3</v>
      </c>
      <c r="GQ4535" s="77">
        <v>0</v>
      </c>
      <c r="GR4535" s="77" t="s">
        <v>423</v>
      </c>
      <c r="GS4535" s="77">
        <v>0</v>
      </c>
      <c r="GT4535" s="77">
        <v>0</v>
      </c>
      <c r="GU4535" s="77">
        <v>0</v>
      </c>
      <c r="GV4535" s="77">
        <v>0</v>
      </c>
      <c r="GW4535" s="77">
        <v>0</v>
      </c>
      <c r="GX4535" s="77">
        <v>0</v>
      </c>
      <c r="GY4535" s="77">
        <v>5.5966209081309407E-2</v>
      </c>
      <c r="GZ4535" s="77">
        <v>9.4279402057366554E-2</v>
      </c>
    </row>
    <row r="4536" spans="187:208" x14ac:dyDescent="0.25">
      <c r="GE4536" s="77" t="s">
        <v>422</v>
      </c>
      <c r="GF4536" s="77" t="s">
        <v>155</v>
      </c>
      <c r="GG4536" s="77" t="s">
        <v>462</v>
      </c>
      <c r="GH4536" s="77" t="s">
        <v>446</v>
      </c>
      <c r="GI4536" s="77">
        <v>2021</v>
      </c>
      <c r="GJ4536" s="77" t="s">
        <v>305</v>
      </c>
      <c r="GK4536" s="77">
        <v>3.6425060683954499E-2</v>
      </c>
      <c r="GL4536" s="77">
        <v>267.12711200000001</v>
      </c>
      <c r="GM4536" s="77">
        <v>2021</v>
      </c>
      <c r="GN4536" s="77" t="s">
        <v>175</v>
      </c>
      <c r="GO4536" s="77">
        <v>0.13250000000000001</v>
      </c>
      <c r="GP4536" s="77">
        <v>3</v>
      </c>
      <c r="GQ4536" s="77">
        <v>0</v>
      </c>
      <c r="GR4536" s="77" t="s">
        <v>423</v>
      </c>
      <c r="GS4536" s="77">
        <v>0.1527377521613833</v>
      </c>
      <c r="GT4536" s="77">
        <v>5.5634818912091892E-3</v>
      </c>
      <c r="GU4536" s="77">
        <v>0.1527377521613833</v>
      </c>
      <c r="GV4536" s="77">
        <v>5.5634818912091892E-3</v>
      </c>
      <c r="GW4536" s="77">
        <v>0</v>
      </c>
      <c r="GX4536" s="77">
        <v>0</v>
      </c>
      <c r="GY4536" s="77">
        <v>0</v>
      </c>
      <c r="GZ4536" s="77">
        <v>0</v>
      </c>
    </row>
    <row r="4537" spans="187:208" x14ac:dyDescent="0.25">
      <c r="GE4537" s="77" t="s">
        <v>425</v>
      </c>
      <c r="GF4537" s="77" t="s">
        <v>155</v>
      </c>
      <c r="GG4537" s="77" t="s">
        <v>462</v>
      </c>
      <c r="GH4537" s="77" t="s">
        <v>446</v>
      </c>
      <c r="GI4537" s="77">
        <v>2021</v>
      </c>
      <c r="GJ4537" s="77" t="s">
        <v>301</v>
      </c>
      <c r="GK4537" s="77">
        <v>1.5808724525432629E-3</v>
      </c>
      <c r="GL4537" s="77">
        <v>267.12711200000001</v>
      </c>
      <c r="GM4537" s="77">
        <v>2021</v>
      </c>
      <c r="GN4537" s="77" t="s">
        <v>175</v>
      </c>
      <c r="GO4537" s="77">
        <v>5.3000000000000005E-2</v>
      </c>
      <c r="GP4537" s="77">
        <v>3</v>
      </c>
      <c r="GQ4537" s="77">
        <v>0</v>
      </c>
      <c r="GR4537" s="77" t="s">
        <v>423</v>
      </c>
      <c r="GS4537" s="77">
        <v>5.5966209081309407E-2</v>
      </c>
      <c r="GT4537" s="77">
        <v>8.8475438209918638E-5</v>
      </c>
      <c r="GU4537" s="77">
        <v>5.5966209081309407E-2</v>
      </c>
      <c r="GV4537" s="77">
        <v>8.8475438209918638E-5</v>
      </c>
      <c r="GW4537" s="77">
        <v>0</v>
      </c>
      <c r="GX4537" s="77">
        <v>0</v>
      </c>
      <c r="GY4537" s="77">
        <v>0</v>
      </c>
      <c r="GZ4537" s="77">
        <v>0</v>
      </c>
    </row>
    <row r="4538" spans="187:208" x14ac:dyDescent="0.25">
      <c r="GE4538" s="77" t="s">
        <v>427</v>
      </c>
      <c r="GF4538" s="77" t="s">
        <v>155</v>
      </c>
      <c r="GG4538" s="77" t="s">
        <v>462</v>
      </c>
      <c r="GH4538" s="77" t="s">
        <v>446</v>
      </c>
      <c r="GI4538" s="77">
        <v>2021</v>
      </c>
      <c r="GJ4538" s="77" t="s">
        <v>303</v>
      </c>
      <c r="GK4538" s="77">
        <v>3.9894642198450687E-2</v>
      </c>
      <c r="GL4538" s="77">
        <v>267.12711200000001</v>
      </c>
      <c r="GM4538" s="77">
        <v>2021</v>
      </c>
      <c r="GN4538" s="77" t="s">
        <v>175</v>
      </c>
      <c r="GO4538" s="77">
        <v>5.3000000000000005E-2</v>
      </c>
      <c r="GP4538" s="77">
        <v>3</v>
      </c>
      <c r="GQ4538" s="77">
        <v>0</v>
      </c>
      <c r="GR4538" s="77" t="s">
        <v>423</v>
      </c>
      <c r="GS4538" s="77">
        <v>5.5966209081309407E-2</v>
      </c>
      <c r="GT4538" s="77">
        <v>2.2327518865025205E-3</v>
      </c>
      <c r="GU4538" s="77">
        <v>5.5966209081309407E-2</v>
      </c>
      <c r="GV4538" s="77">
        <v>2.2327518865025205E-3</v>
      </c>
      <c r="GW4538" s="77">
        <v>0</v>
      </c>
      <c r="GX4538" s="77">
        <v>0</v>
      </c>
      <c r="GY4538" s="77">
        <v>0</v>
      </c>
      <c r="GZ4538" s="77">
        <v>0</v>
      </c>
    </row>
    <row r="4539" spans="187:208" x14ac:dyDescent="0.25">
      <c r="GE4539" s="77" t="s">
        <v>422</v>
      </c>
      <c r="GF4539" s="77" t="s">
        <v>155</v>
      </c>
      <c r="GG4539" s="77" t="s">
        <v>462</v>
      </c>
      <c r="GH4539" s="77" t="s">
        <v>446</v>
      </c>
      <c r="GI4539" s="77">
        <v>2022</v>
      </c>
      <c r="GJ4539" s="77" t="s">
        <v>305</v>
      </c>
      <c r="GK4539" s="77">
        <v>3.6425060683954499E-2</v>
      </c>
      <c r="GL4539" s="77">
        <v>267.12711200000001</v>
      </c>
      <c r="GM4539" s="77">
        <v>2022</v>
      </c>
      <c r="GN4539" s="77" t="s">
        <v>175</v>
      </c>
      <c r="GO4539" s="77">
        <v>0.13250000000000001</v>
      </c>
      <c r="GP4539" s="77">
        <v>3</v>
      </c>
      <c r="GQ4539" s="77">
        <v>0</v>
      </c>
      <c r="GR4539" s="77" t="s">
        <v>423</v>
      </c>
      <c r="GS4539" s="77">
        <v>0.1527377521613833</v>
      </c>
      <c r="GT4539" s="77">
        <v>5.5634818912091892E-3</v>
      </c>
      <c r="GU4539" s="77">
        <v>0.1527377521613833</v>
      </c>
      <c r="GV4539" s="77">
        <v>5.5634818912091892E-3</v>
      </c>
      <c r="GW4539" s="77">
        <v>0.1527377521613833</v>
      </c>
      <c r="GX4539" s="77">
        <v>5.5634818912091892E-3</v>
      </c>
      <c r="GY4539" s="77">
        <v>0</v>
      </c>
      <c r="GZ4539" s="77">
        <v>0</v>
      </c>
    </row>
    <row r="4540" spans="187:208" x14ac:dyDescent="0.25">
      <c r="GE4540" s="77" t="s">
        <v>425</v>
      </c>
      <c r="GF4540" s="77" t="s">
        <v>155</v>
      </c>
      <c r="GG4540" s="77" t="s">
        <v>462</v>
      </c>
      <c r="GH4540" s="77" t="s">
        <v>446</v>
      </c>
      <c r="GI4540" s="77">
        <v>2022</v>
      </c>
      <c r="GJ4540" s="77" t="s">
        <v>301</v>
      </c>
      <c r="GK4540" s="77">
        <v>1.5808724525432629E-3</v>
      </c>
      <c r="GL4540" s="77">
        <v>267.12711200000001</v>
      </c>
      <c r="GM4540" s="77">
        <v>2022</v>
      </c>
      <c r="GN4540" s="77" t="s">
        <v>175</v>
      </c>
      <c r="GO4540" s="77">
        <v>5.3000000000000005E-2</v>
      </c>
      <c r="GP4540" s="77">
        <v>3</v>
      </c>
      <c r="GQ4540" s="77">
        <v>0</v>
      </c>
      <c r="GR4540" s="77" t="s">
        <v>423</v>
      </c>
      <c r="GS4540" s="77">
        <v>5.5966209081309407E-2</v>
      </c>
      <c r="GT4540" s="77">
        <v>8.8475438209918638E-5</v>
      </c>
      <c r="GU4540" s="77">
        <v>5.5966209081309407E-2</v>
      </c>
      <c r="GV4540" s="77">
        <v>8.8475438209918638E-5</v>
      </c>
      <c r="GW4540" s="77">
        <v>5.5966209081309407E-2</v>
      </c>
      <c r="GX4540" s="77">
        <v>8.8475438209918638E-5</v>
      </c>
      <c r="GY4540" s="77">
        <v>0</v>
      </c>
      <c r="GZ4540" s="77">
        <v>0</v>
      </c>
    </row>
    <row r="4541" spans="187:208" x14ac:dyDescent="0.25">
      <c r="GE4541" s="77" t="s">
        <v>427</v>
      </c>
      <c r="GF4541" s="77" t="s">
        <v>155</v>
      </c>
      <c r="GG4541" s="77" t="s">
        <v>462</v>
      </c>
      <c r="GH4541" s="77" t="s">
        <v>446</v>
      </c>
      <c r="GI4541" s="77">
        <v>2022</v>
      </c>
      <c r="GJ4541" s="77" t="s">
        <v>303</v>
      </c>
      <c r="GK4541" s="77">
        <v>3.9894642198450687E-2</v>
      </c>
      <c r="GL4541" s="77">
        <v>267.12711200000001</v>
      </c>
      <c r="GM4541" s="77">
        <v>2022</v>
      </c>
      <c r="GN4541" s="77" t="s">
        <v>175</v>
      </c>
      <c r="GO4541" s="77">
        <v>5.3000000000000005E-2</v>
      </c>
      <c r="GP4541" s="77">
        <v>3</v>
      </c>
      <c r="GQ4541" s="77">
        <v>0</v>
      </c>
      <c r="GR4541" s="77" t="s">
        <v>423</v>
      </c>
      <c r="GS4541" s="77">
        <v>5.5966209081309407E-2</v>
      </c>
      <c r="GT4541" s="77">
        <v>2.2327518865025205E-3</v>
      </c>
      <c r="GU4541" s="77">
        <v>5.5966209081309407E-2</v>
      </c>
      <c r="GV4541" s="77">
        <v>2.2327518865025205E-3</v>
      </c>
      <c r="GW4541" s="77">
        <v>5.5966209081309407E-2</v>
      </c>
      <c r="GX4541" s="77">
        <v>2.2327518865025205E-3</v>
      </c>
      <c r="GY4541" s="77">
        <v>0</v>
      </c>
      <c r="GZ4541" s="77">
        <v>0</v>
      </c>
    </row>
    <row r="4542" spans="187:208" x14ac:dyDescent="0.25">
      <c r="GE4542" s="77" t="s">
        <v>422</v>
      </c>
      <c r="GF4542" s="77" t="s">
        <v>155</v>
      </c>
      <c r="GG4542" s="77" t="s">
        <v>462</v>
      </c>
      <c r="GH4542" s="77" t="s">
        <v>446</v>
      </c>
      <c r="GI4542" s="77">
        <v>2023</v>
      </c>
      <c r="GJ4542" s="77" t="s">
        <v>305</v>
      </c>
      <c r="GK4542" s="77">
        <v>3.7590224611390687E-2</v>
      </c>
      <c r="GL4542" s="77">
        <v>267.12711200000001</v>
      </c>
      <c r="GM4542" s="77">
        <v>2023</v>
      </c>
      <c r="GN4542" s="77" t="s">
        <v>175</v>
      </c>
      <c r="GO4542" s="77">
        <v>0.13250000000000001</v>
      </c>
      <c r="GP4542" s="77">
        <v>3</v>
      </c>
      <c r="GQ4542" s="77">
        <v>0</v>
      </c>
      <c r="GR4542" s="77" t="s">
        <v>423</v>
      </c>
      <c r="GS4542" s="77">
        <v>0</v>
      </c>
      <c r="GT4542" s="77">
        <v>0</v>
      </c>
      <c r="GU4542" s="77">
        <v>0.1527377521613833</v>
      </c>
      <c r="GV4542" s="77">
        <v>5.741446410385322E-3</v>
      </c>
      <c r="GW4542" s="77">
        <v>0.1527377521613833</v>
      </c>
      <c r="GX4542" s="77">
        <v>5.741446410385322E-3</v>
      </c>
      <c r="GY4542" s="77">
        <v>0.1527377521613833</v>
      </c>
      <c r="GZ4542" s="77">
        <v>5.741446410385322E-3</v>
      </c>
    </row>
    <row r="4543" spans="187:208" x14ac:dyDescent="0.25">
      <c r="GE4543" s="77" t="s">
        <v>425</v>
      </c>
      <c r="GF4543" s="77" t="s">
        <v>155</v>
      </c>
      <c r="GG4543" s="77" t="s">
        <v>462</v>
      </c>
      <c r="GH4543" s="77" t="s">
        <v>446</v>
      </c>
      <c r="GI4543" s="77">
        <v>2023</v>
      </c>
      <c r="GJ4543" s="77" t="s">
        <v>301</v>
      </c>
      <c r="GK4543" s="77">
        <v>1.6314334115687351E-3</v>
      </c>
      <c r="GL4543" s="77">
        <v>267.12711200000001</v>
      </c>
      <c r="GM4543" s="77">
        <v>2023</v>
      </c>
      <c r="GN4543" s="77" t="s">
        <v>175</v>
      </c>
      <c r="GO4543" s="77">
        <v>5.3000000000000005E-2</v>
      </c>
      <c r="GP4543" s="77">
        <v>3</v>
      </c>
      <c r="GQ4543" s="77">
        <v>0</v>
      </c>
      <c r="GR4543" s="77" t="s">
        <v>423</v>
      </c>
      <c r="GS4543" s="77">
        <v>0</v>
      </c>
      <c r="GT4543" s="77">
        <v>0</v>
      </c>
      <c r="GU4543" s="77">
        <v>5.5966209081309407E-2</v>
      </c>
      <c r="GV4543" s="77">
        <v>9.1305143414089734E-5</v>
      </c>
      <c r="GW4543" s="77">
        <v>5.5966209081309407E-2</v>
      </c>
      <c r="GX4543" s="77">
        <v>9.1305143414089734E-5</v>
      </c>
      <c r="GY4543" s="77">
        <v>5.5966209081309407E-2</v>
      </c>
      <c r="GZ4543" s="77">
        <v>9.1305143414089734E-5</v>
      </c>
    </row>
    <row r="4544" spans="187:208" x14ac:dyDescent="0.25">
      <c r="GE4544" s="77" t="s">
        <v>427</v>
      </c>
      <c r="GF4544" s="77" t="s">
        <v>155</v>
      </c>
      <c r="GG4544" s="77" t="s">
        <v>462</v>
      </c>
      <c r="GH4544" s="77" t="s">
        <v>446</v>
      </c>
      <c r="GI4544" s="77">
        <v>2023</v>
      </c>
      <c r="GJ4544" s="77" t="s">
        <v>303</v>
      </c>
      <c r="GK4544" s="77">
        <v>4.1186611014017709E-2</v>
      </c>
      <c r="GL4544" s="77">
        <v>267.12711200000001</v>
      </c>
      <c r="GM4544" s="77">
        <v>2023</v>
      </c>
      <c r="GN4544" s="77" t="s">
        <v>175</v>
      </c>
      <c r="GO4544" s="77">
        <v>5.3000000000000005E-2</v>
      </c>
      <c r="GP4544" s="77">
        <v>3</v>
      </c>
      <c r="GQ4544" s="77">
        <v>0</v>
      </c>
      <c r="GR4544" s="77" t="s">
        <v>423</v>
      </c>
      <c r="GS4544" s="77">
        <v>0</v>
      </c>
      <c r="GT4544" s="77">
        <v>0</v>
      </c>
      <c r="GU4544" s="77">
        <v>5.5966209081309407E-2</v>
      </c>
      <c r="GV4544" s="77">
        <v>2.305058483361076E-3</v>
      </c>
      <c r="GW4544" s="77">
        <v>5.5966209081309407E-2</v>
      </c>
      <c r="GX4544" s="77">
        <v>2.305058483361076E-3</v>
      </c>
      <c r="GY4544" s="77">
        <v>5.5966209081309407E-2</v>
      </c>
      <c r="GZ4544" s="77">
        <v>2.305058483361076E-3</v>
      </c>
    </row>
    <row r="4545" spans="187:208" x14ac:dyDescent="0.25">
      <c r="GE4545" s="77" t="s">
        <v>422</v>
      </c>
      <c r="GF4545" s="77" t="s">
        <v>155</v>
      </c>
      <c r="GG4545" s="77" t="s">
        <v>462</v>
      </c>
      <c r="GH4545" s="77" t="s">
        <v>446</v>
      </c>
      <c r="GI4545" s="77">
        <v>2024</v>
      </c>
      <c r="GJ4545" s="77" t="s">
        <v>305</v>
      </c>
      <c r="GK4545" s="77">
        <v>3.7590224611390687E-2</v>
      </c>
      <c r="GL4545" s="77">
        <v>267.12711200000001</v>
      </c>
      <c r="GM4545" s="77">
        <v>2024</v>
      </c>
      <c r="GN4545" s="77" t="s">
        <v>175</v>
      </c>
      <c r="GO4545" s="77">
        <v>0.13250000000000001</v>
      </c>
      <c r="GP4545" s="77">
        <v>3</v>
      </c>
      <c r="GQ4545" s="77">
        <v>0</v>
      </c>
      <c r="GR4545" s="77" t="s">
        <v>423</v>
      </c>
      <c r="GS4545" s="77">
        <v>0</v>
      </c>
      <c r="GT4545" s="77">
        <v>0</v>
      </c>
      <c r="GU4545" s="77">
        <v>0</v>
      </c>
      <c r="GV4545" s="77">
        <v>0</v>
      </c>
      <c r="GW4545" s="77">
        <v>0.1527377521613833</v>
      </c>
      <c r="GX4545" s="77">
        <v>5.741446410385322E-3</v>
      </c>
      <c r="GY4545" s="77">
        <v>0.1527377521613833</v>
      </c>
      <c r="GZ4545" s="77">
        <v>5.741446410385322E-3</v>
      </c>
    </row>
    <row r="4546" spans="187:208" x14ac:dyDescent="0.25">
      <c r="GE4546" s="77" t="s">
        <v>425</v>
      </c>
      <c r="GF4546" s="77" t="s">
        <v>155</v>
      </c>
      <c r="GG4546" s="77" t="s">
        <v>462</v>
      </c>
      <c r="GH4546" s="77" t="s">
        <v>446</v>
      </c>
      <c r="GI4546" s="77">
        <v>2024</v>
      </c>
      <c r="GJ4546" s="77" t="s">
        <v>301</v>
      </c>
      <c r="GK4546" s="77">
        <v>1.6314334115687351E-3</v>
      </c>
      <c r="GL4546" s="77">
        <v>267.12711200000001</v>
      </c>
      <c r="GM4546" s="77">
        <v>2024</v>
      </c>
      <c r="GN4546" s="77" t="s">
        <v>175</v>
      </c>
      <c r="GO4546" s="77">
        <v>5.3000000000000005E-2</v>
      </c>
      <c r="GP4546" s="77">
        <v>3</v>
      </c>
      <c r="GQ4546" s="77">
        <v>0</v>
      </c>
      <c r="GR4546" s="77" t="s">
        <v>423</v>
      </c>
      <c r="GS4546" s="77">
        <v>0</v>
      </c>
      <c r="GT4546" s="77">
        <v>0</v>
      </c>
      <c r="GU4546" s="77">
        <v>0</v>
      </c>
      <c r="GV4546" s="77">
        <v>0</v>
      </c>
      <c r="GW4546" s="77">
        <v>5.5966209081309407E-2</v>
      </c>
      <c r="GX4546" s="77">
        <v>9.1305143414089734E-5</v>
      </c>
      <c r="GY4546" s="77">
        <v>5.5966209081309407E-2</v>
      </c>
      <c r="GZ4546" s="77">
        <v>9.1305143414089734E-5</v>
      </c>
    </row>
    <row r="4547" spans="187:208" x14ac:dyDescent="0.25">
      <c r="GE4547" s="77" t="s">
        <v>427</v>
      </c>
      <c r="GF4547" s="77" t="s">
        <v>155</v>
      </c>
      <c r="GG4547" s="77" t="s">
        <v>462</v>
      </c>
      <c r="GH4547" s="77" t="s">
        <v>446</v>
      </c>
      <c r="GI4547" s="77">
        <v>2024</v>
      </c>
      <c r="GJ4547" s="77" t="s">
        <v>303</v>
      </c>
      <c r="GK4547" s="77">
        <v>4.1186611014017709E-2</v>
      </c>
      <c r="GL4547" s="77">
        <v>267.12711200000001</v>
      </c>
      <c r="GM4547" s="77">
        <v>2024</v>
      </c>
      <c r="GN4547" s="77" t="s">
        <v>175</v>
      </c>
      <c r="GO4547" s="77">
        <v>5.3000000000000005E-2</v>
      </c>
      <c r="GP4547" s="77">
        <v>3</v>
      </c>
      <c r="GQ4547" s="77">
        <v>0</v>
      </c>
      <c r="GR4547" s="77" t="s">
        <v>423</v>
      </c>
      <c r="GS4547" s="77">
        <v>0</v>
      </c>
      <c r="GT4547" s="77">
        <v>0</v>
      </c>
      <c r="GU4547" s="77">
        <v>0</v>
      </c>
      <c r="GV4547" s="77">
        <v>0</v>
      </c>
      <c r="GW4547" s="77">
        <v>5.5966209081309407E-2</v>
      </c>
      <c r="GX4547" s="77">
        <v>2.305058483361076E-3</v>
      </c>
      <c r="GY4547" s="77">
        <v>5.5966209081309407E-2</v>
      </c>
      <c r="GZ4547" s="77">
        <v>2.305058483361076E-3</v>
      </c>
    </row>
    <row r="4548" spans="187:208" x14ac:dyDescent="0.25">
      <c r="GE4548" s="77" t="s">
        <v>422</v>
      </c>
      <c r="GF4548" s="77" t="s">
        <v>155</v>
      </c>
      <c r="GG4548" s="77" t="s">
        <v>462</v>
      </c>
      <c r="GH4548" s="77" t="s">
        <v>446</v>
      </c>
      <c r="GI4548" s="77">
        <v>2025</v>
      </c>
      <c r="GJ4548" s="77" t="s">
        <v>305</v>
      </c>
      <c r="GK4548" s="77">
        <v>3.7590224611390687E-2</v>
      </c>
      <c r="GL4548" s="77">
        <v>267.12711200000001</v>
      </c>
      <c r="GM4548" s="77">
        <v>2025</v>
      </c>
      <c r="GN4548" s="77" t="s">
        <v>175</v>
      </c>
      <c r="GO4548" s="77">
        <v>0.13250000000000001</v>
      </c>
      <c r="GP4548" s="77">
        <v>3</v>
      </c>
      <c r="GQ4548" s="77">
        <v>0</v>
      </c>
      <c r="GR4548" s="77" t="s">
        <v>423</v>
      </c>
      <c r="GS4548" s="77">
        <v>0</v>
      </c>
      <c r="GT4548" s="77">
        <v>0</v>
      </c>
      <c r="GU4548" s="77">
        <v>0</v>
      </c>
      <c r="GV4548" s="77">
        <v>0</v>
      </c>
      <c r="GW4548" s="77">
        <v>0</v>
      </c>
      <c r="GX4548" s="77">
        <v>0</v>
      </c>
      <c r="GY4548" s="77">
        <v>0.1527377521613833</v>
      </c>
      <c r="GZ4548" s="77">
        <v>5.741446410385322E-3</v>
      </c>
    </row>
    <row r="4549" spans="187:208" x14ac:dyDescent="0.25">
      <c r="GE4549" s="77" t="s">
        <v>425</v>
      </c>
      <c r="GF4549" s="77" t="s">
        <v>155</v>
      </c>
      <c r="GG4549" s="77" t="s">
        <v>462</v>
      </c>
      <c r="GH4549" s="77" t="s">
        <v>446</v>
      </c>
      <c r="GI4549" s="77">
        <v>2025</v>
      </c>
      <c r="GJ4549" s="77" t="s">
        <v>301</v>
      </c>
      <c r="GK4549" s="77">
        <v>1.6314334115687351E-3</v>
      </c>
      <c r="GL4549" s="77">
        <v>267.12711200000001</v>
      </c>
      <c r="GM4549" s="77">
        <v>2025</v>
      </c>
      <c r="GN4549" s="77" t="s">
        <v>175</v>
      </c>
      <c r="GO4549" s="77">
        <v>5.3000000000000005E-2</v>
      </c>
      <c r="GP4549" s="77">
        <v>3</v>
      </c>
      <c r="GQ4549" s="77">
        <v>0</v>
      </c>
      <c r="GR4549" s="77" t="s">
        <v>423</v>
      </c>
      <c r="GS4549" s="77">
        <v>0</v>
      </c>
      <c r="GT4549" s="77">
        <v>0</v>
      </c>
      <c r="GU4549" s="77">
        <v>0</v>
      </c>
      <c r="GV4549" s="77">
        <v>0</v>
      </c>
      <c r="GW4549" s="77">
        <v>0</v>
      </c>
      <c r="GX4549" s="77">
        <v>0</v>
      </c>
      <c r="GY4549" s="77">
        <v>5.5966209081309407E-2</v>
      </c>
      <c r="GZ4549" s="77">
        <v>9.1305143414089734E-5</v>
      </c>
    </row>
    <row r="4550" spans="187:208" x14ac:dyDescent="0.25">
      <c r="GE4550" s="77" t="s">
        <v>427</v>
      </c>
      <c r="GF4550" s="77" t="s">
        <v>155</v>
      </c>
      <c r="GG4550" s="77" t="s">
        <v>462</v>
      </c>
      <c r="GH4550" s="77" t="s">
        <v>446</v>
      </c>
      <c r="GI4550" s="77">
        <v>2025</v>
      </c>
      <c r="GJ4550" s="77" t="s">
        <v>303</v>
      </c>
      <c r="GK4550" s="77">
        <v>4.1186611014017709E-2</v>
      </c>
      <c r="GL4550" s="77">
        <v>267.12711200000001</v>
      </c>
      <c r="GM4550" s="77">
        <v>2025</v>
      </c>
      <c r="GN4550" s="77" t="s">
        <v>175</v>
      </c>
      <c r="GO4550" s="77">
        <v>5.3000000000000005E-2</v>
      </c>
      <c r="GP4550" s="77">
        <v>3</v>
      </c>
      <c r="GQ4550" s="77">
        <v>0</v>
      </c>
      <c r="GR4550" s="77" t="s">
        <v>423</v>
      </c>
      <c r="GS4550" s="77">
        <v>0</v>
      </c>
      <c r="GT4550" s="77">
        <v>0</v>
      </c>
      <c r="GU4550" s="77">
        <v>0</v>
      </c>
      <c r="GV4550" s="77">
        <v>0</v>
      </c>
      <c r="GW4550" s="77">
        <v>0</v>
      </c>
      <c r="GX4550" s="77">
        <v>0</v>
      </c>
      <c r="GY4550" s="77">
        <v>5.5966209081309407E-2</v>
      </c>
      <c r="GZ4550" s="77">
        <v>2.305058483361076E-3</v>
      </c>
    </row>
    <row r="4551" spans="187:208" x14ac:dyDescent="0.25">
      <c r="GE4551" s="77" t="s">
        <v>422</v>
      </c>
      <c r="GF4551" s="77" t="s">
        <v>155</v>
      </c>
      <c r="GG4551" s="77" t="s">
        <v>462</v>
      </c>
      <c r="GH4551" s="77" t="s">
        <v>453</v>
      </c>
      <c r="GI4551" s="77">
        <v>2021</v>
      </c>
      <c r="GJ4551" s="77" t="s">
        <v>305</v>
      </c>
      <c r="GK4551" s="77">
        <v>222.22942162783099</v>
      </c>
      <c r="GL4551" s="77">
        <v>267.12711200000001</v>
      </c>
      <c r="GM4551" s="77">
        <v>2021</v>
      </c>
      <c r="GN4551" s="77" t="s">
        <v>175</v>
      </c>
      <c r="GO4551" s="77">
        <v>0.13250000000000001</v>
      </c>
      <c r="GP4551" s="77">
        <v>3</v>
      </c>
      <c r="GQ4551" s="77">
        <v>0</v>
      </c>
      <c r="GR4551" s="77" t="s">
        <v>423</v>
      </c>
      <c r="GS4551" s="77">
        <v>0.1527377521613833</v>
      </c>
      <c r="GT4551" s="77">
        <v>33.942822323559206</v>
      </c>
      <c r="GU4551" s="77">
        <v>0.1527377521613833</v>
      </c>
      <c r="GV4551" s="77">
        <v>33.942822323559206</v>
      </c>
      <c r="GW4551" s="77">
        <v>0</v>
      </c>
      <c r="GX4551" s="77">
        <v>0</v>
      </c>
      <c r="GY4551" s="77">
        <v>0</v>
      </c>
      <c r="GZ4551" s="77">
        <v>0</v>
      </c>
    </row>
    <row r="4552" spans="187:208" x14ac:dyDescent="0.25">
      <c r="GE4552" s="77" t="s">
        <v>425</v>
      </c>
      <c r="GF4552" s="77" t="s">
        <v>155</v>
      </c>
      <c r="GG4552" s="77" t="s">
        <v>462</v>
      </c>
      <c r="GH4552" s="77" t="s">
        <v>453</v>
      </c>
      <c r="GI4552" s="77">
        <v>2021</v>
      </c>
      <c r="GJ4552" s="77" t="s">
        <v>301</v>
      </c>
      <c r="GK4552" s="77">
        <v>8585.72280924796</v>
      </c>
      <c r="GL4552" s="77">
        <v>267.12711200000001</v>
      </c>
      <c r="GM4552" s="77">
        <v>2021</v>
      </c>
      <c r="GN4552" s="77" t="s">
        <v>175</v>
      </c>
      <c r="GO4552" s="77">
        <v>5.3000000000000005E-2</v>
      </c>
      <c r="GP4552" s="77">
        <v>3</v>
      </c>
      <c r="GQ4552" s="77">
        <v>0</v>
      </c>
      <c r="GR4552" s="77" t="s">
        <v>423</v>
      </c>
      <c r="GS4552" s="77">
        <v>5.5966209081309407E-2</v>
      </c>
      <c r="GT4552" s="77">
        <v>480.51035785653846</v>
      </c>
      <c r="GU4552" s="77">
        <v>5.5966209081309407E-2</v>
      </c>
      <c r="GV4552" s="77">
        <v>480.51035785653846</v>
      </c>
      <c r="GW4552" s="77">
        <v>0</v>
      </c>
      <c r="GX4552" s="77">
        <v>0</v>
      </c>
      <c r="GY4552" s="77">
        <v>0</v>
      </c>
      <c r="GZ4552" s="77">
        <v>0</v>
      </c>
    </row>
    <row r="4553" spans="187:208" x14ac:dyDescent="0.25">
      <c r="GE4553" s="77" t="s">
        <v>427</v>
      </c>
      <c r="GF4553" s="77" t="s">
        <v>155</v>
      </c>
      <c r="GG4553" s="77" t="s">
        <v>462</v>
      </c>
      <c r="GH4553" s="77" t="s">
        <v>453</v>
      </c>
      <c r="GI4553" s="77">
        <v>2021</v>
      </c>
      <c r="GJ4553" s="77" t="s">
        <v>303</v>
      </c>
      <c r="GK4553" s="77">
        <v>5338.178410456755</v>
      </c>
      <c r="GL4553" s="77">
        <v>267.12711200000001</v>
      </c>
      <c r="GM4553" s="77">
        <v>2021</v>
      </c>
      <c r="GN4553" s="77" t="s">
        <v>175</v>
      </c>
      <c r="GO4553" s="77">
        <v>5.3000000000000005E-2</v>
      </c>
      <c r="GP4553" s="77">
        <v>3</v>
      </c>
      <c r="GQ4553" s="77">
        <v>0</v>
      </c>
      <c r="GR4553" s="77" t="s">
        <v>423</v>
      </c>
      <c r="GS4553" s="77">
        <v>5.5966209081309407E-2</v>
      </c>
      <c r="GT4553" s="77">
        <v>298.75760903295463</v>
      </c>
      <c r="GU4553" s="77">
        <v>5.5966209081309407E-2</v>
      </c>
      <c r="GV4553" s="77">
        <v>298.75760903295463</v>
      </c>
      <c r="GW4553" s="77">
        <v>0</v>
      </c>
      <c r="GX4553" s="77">
        <v>0</v>
      </c>
      <c r="GY4553" s="77">
        <v>0</v>
      </c>
      <c r="GZ4553" s="77">
        <v>0</v>
      </c>
    </row>
    <row r="4554" spans="187:208" x14ac:dyDescent="0.25">
      <c r="GE4554" s="77" t="s">
        <v>422</v>
      </c>
      <c r="GF4554" s="77" t="s">
        <v>155</v>
      </c>
      <c r="GG4554" s="77" t="s">
        <v>462</v>
      </c>
      <c r="GH4554" s="77" t="s">
        <v>453</v>
      </c>
      <c r="GI4554" s="77">
        <v>2022</v>
      </c>
      <c r="GJ4554" s="77" t="s">
        <v>305</v>
      </c>
      <c r="GK4554" s="77">
        <v>222.22942162783099</v>
      </c>
      <c r="GL4554" s="77">
        <v>267.12711200000001</v>
      </c>
      <c r="GM4554" s="77">
        <v>2022</v>
      </c>
      <c r="GN4554" s="77" t="s">
        <v>175</v>
      </c>
      <c r="GO4554" s="77">
        <v>0.13250000000000001</v>
      </c>
      <c r="GP4554" s="77">
        <v>3</v>
      </c>
      <c r="GQ4554" s="77">
        <v>0</v>
      </c>
      <c r="GR4554" s="77" t="s">
        <v>423</v>
      </c>
      <c r="GS4554" s="77">
        <v>0.1527377521613833</v>
      </c>
      <c r="GT4554" s="77">
        <v>33.942822323559206</v>
      </c>
      <c r="GU4554" s="77">
        <v>0.1527377521613833</v>
      </c>
      <c r="GV4554" s="77">
        <v>33.942822323559206</v>
      </c>
      <c r="GW4554" s="77">
        <v>0.1527377521613833</v>
      </c>
      <c r="GX4554" s="77">
        <v>33.942822323559206</v>
      </c>
      <c r="GY4554" s="77">
        <v>0</v>
      </c>
      <c r="GZ4554" s="77">
        <v>0</v>
      </c>
    </row>
    <row r="4555" spans="187:208" x14ac:dyDescent="0.25">
      <c r="GE4555" s="77" t="s">
        <v>425</v>
      </c>
      <c r="GF4555" s="77" t="s">
        <v>155</v>
      </c>
      <c r="GG4555" s="77" t="s">
        <v>462</v>
      </c>
      <c r="GH4555" s="77" t="s">
        <v>453</v>
      </c>
      <c r="GI4555" s="77">
        <v>2022</v>
      </c>
      <c r="GJ4555" s="77" t="s">
        <v>301</v>
      </c>
      <c r="GK4555" s="77">
        <v>8585.72280924796</v>
      </c>
      <c r="GL4555" s="77">
        <v>267.12711200000001</v>
      </c>
      <c r="GM4555" s="77">
        <v>2022</v>
      </c>
      <c r="GN4555" s="77" t="s">
        <v>175</v>
      </c>
      <c r="GO4555" s="77">
        <v>5.3000000000000005E-2</v>
      </c>
      <c r="GP4555" s="77">
        <v>3</v>
      </c>
      <c r="GQ4555" s="77">
        <v>0</v>
      </c>
      <c r="GR4555" s="77" t="s">
        <v>423</v>
      </c>
      <c r="GS4555" s="77">
        <v>5.5966209081309407E-2</v>
      </c>
      <c r="GT4555" s="77">
        <v>480.51035785653846</v>
      </c>
      <c r="GU4555" s="77">
        <v>5.5966209081309407E-2</v>
      </c>
      <c r="GV4555" s="77">
        <v>480.51035785653846</v>
      </c>
      <c r="GW4555" s="77">
        <v>5.5966209081309407E-2</v>
      </c>
      <c r="GX4555" s="77">
        <v>480.51035785653846</v>
      </c>
      <c r="GY4555" s="77">
        <v>0</v>
      </c>
      <c r="GZ4555" s="77">
        <v>0</v>
      </c>
    </row>
    <row r="4556" spans="187:208" x14ac:dyDescent="0.25">
      <c r="GE4556" s="77" t="s">
        <v>427</v>
      </c>
      <c r="GF4556" s="77" t="s">
        <v>155</v>
      </c>
      <c r="GG4556" s="77" t="s">
        <v>462</v>
      </c>
      <c r="GH4556" s="77" t="s">
        <v>453</v>
      </c>
      <c r="GI4556" s="77">
        <v>2022</v>
      </c>
      <c r="GJ4556" s="77" t="s">
        <v>303</v>
      </c>
      <c r="GK4556" s="77">
        <v>5338.178410456755</v>
      </c>
      <c r="GL4556" s="77">
        <v>267.12711200000001</v>
      </c>
      <c r="GM4556" s="77">
        <v>2022</v>
      </c>
      <c r="GN4556" s="77" t="s">
        <v>175</v>
      </c>
      <c r="GO4556" s="77">
        <v>5.3000000000000005E-2</v>
      </c>
      <c r="GP4556" s="77">
        <v>3</v>
      </c>
      <c r="GQ4556" s="77">
        <v>0</v>
      </c>
      <c r="GR4556" s="77" t="s">
        <v>423</v>
      </c>
      <c r="GS4556" s="77">
        <v>5.5966209081309407E-2</v>
      </c>
      <c r="GT4556" s="77">
        <v>298.75760903295463</v>
      </c>
      <c r="GU4556" s="77">
        <v>5.5966209081309407E-2</v>
      </c>
      <c r="GV4556" s="77">
        <v>298.75760903295463</v>
      </c>
      <c r="GW4556" s="77">
        <v>5.5966209081309407E-2</v>
      </c>
      <c r="GX4556" s="77">
        <v>298.75760903295463</v>
      </c>
      <c r="GY4556" s="77">
        <v>0</v>
      </c>
      <c r="GZ4556" s="77">
        <v>0</v>
      </c>
    </row>
    <row r="4557" spans="187:208" x14ac:dyDescent="0.25">
      <c r="GE4557" s="77" t="s">
        <v>422</v>
      </c>
      <c r="GF4557" s="77" t="s">
        <v>155</v>
      </c>
      <c r="GG4557" s="77" t="s">
        <v>462</v>
      </c>
      <c r="GH4557" s="77" t="s">
        <v>453</v>
      </c>
      <c r="GI4557" s="77">
        <v>2023</v>
      </c>
      <c r="GJ4557" s="77" t="s">
        <v>305</v>
      </c>
      <c r="GK4557" s="77">
        <v>233.23007680793961</v>
      </c>
      <c r="GL4557" s="77">
        <v>267.12711200000001</v>
      </c>
      <c r="GM4557" s="77">
        <v>2023</v>
      </c>
      <c r="GN4557" s="77" t="s">
        <v>175</v>
      </c>
      <c r="GO4557" s="77">
        <v>0.13250000000000001</v>
      </c>
      <c r="GP4557" s="77">
        <v>3</v>
      </c>
      <c r="GQ4557" s="77">
        <v>0</v>
      </c>
      <c r="GR4557" s="77" t="s">
        <v>423</v>
      </c>
      <c r="GS4557" s="77">
        <v>0</v>
      </c>
      <c r="GT4557" s="77">
        <v>0</v>
      </c>
      <c r="GU4557" s="77">
        <v>0.1527377521613833</v>
      </c>
      <c r="GV4557" s="77">
        <v>35.623037668071468</v>
      </c>
      <c r="GW4557" s="77">
        <v>0.1527377521613833</v>
      </c>
      <c r="GX4557" s="77">
        <v>35.623037668071468</v>
      </c>
      <c r="GY4557" s="77">
        <v>0.1527377521613833</v>
      </c>
      <c r="GZ4557" s="77">
        <v>35.623037668071468</v>
      </c>
    </row>
    <row r="4558" spans="187:208" x14ac:dyDescent="0.25">
      <c r="GE4558" s="77" t="s">
        <v>425</v>
      </c>
      <c r="GF4558" s="77" t="s">
        <v>155</v>
      </c>
      <c r="GG4558" s="77" t="s">
        <v>462</v>
      </c>
      <c r="GH4558" s="77" t="s">
        <v>453</v>
      </c>
      <c r="GI4558" s="77">
        <v>2023</v>
      </c>
      <c r="GJ4558" s="77" t="s">
        <v>301</v>
      </c>
      <c r="GK4558" s="77">
        <v>8896.5159934286112</v>
      </c>
      <c r="GL4558" s="77">
        <v>267.12711200000001</v>
      </c>
      <c r="GM4558" s="77">
        <v>2023</v>
      </c>
      <c r="GN4558" s="77" t="s">
        <v>175</v>
      </c>
      <c r="GO4558" s="77">
        <v>5.3000000000000005E-2</v>
      </c>
      <c r="GP4558" s="77">
        <v>3</v>
      </c>
      <c r="GQ4558" s="77">
        <v>0</v>
      </c>
      <c r="GR4558" s="77" t="s">
        <v>423</v>
      </c>
      <c r="GS4558" s="77">
        <v>0</v>
      </c>
      <c r="GT4558" s="77">
        <v>0</v>
      </c>
      <c r="GU4558" s="77">
        <v>5.5966209081309407E-2</v>
      </c>
      <c r="GV4558" s="77">
        <v>497.9042741834387</v>
      </c>
      <c r="GW4558" s="77">
        <v>5.5966209081309407E-2</v>
      </c>
      <c r="GX4558" s="77">
        <v>497.9042741834387</v>
      </c>
      <c r="GY4558" s="77">
        <v>5.5966209081309407E-2</v>
      </c>
      <c r="GZ4558" s="77">
        <v>497.9042741834387</v>
      </c>
    </row>
    <row r="4559" spans="187:208" x14ac:dyDescent="0.25">
      <c r="GE4559" s="77" t="s">
        <v>427</v>
      </c>
      <c r="GF4559" s="77" t="s">
        <v>155</v>
      </c>
      <c r="GG4559" s="77" t="s">
        <v>462</v>
      </c>
      <c r="GH4559" s="77" t="s">
        <v>453</v>
      </c>
      <c r="GI4559" s="77">
        <v>2023</v>
      </c>
      <c r="GJ4559" s="77" t="s">
        <v>303</v>
      </c>
      <c r="GK4559" s="77">
        <v>5534.8914862001029</v>
      </c>
      <c r="GL4559" s="77">
        <v>267.12711200000001</v>
      </c>
      <c r="GM4559" s="77">
        <v>2023</v>
      </c>
      <c r="GN4559" s="77" t="s">
        <v>175</v>
      </c>
      <c r="GO4559" s="77">
        <v>5.3000000000000005E-2</v>
      </c>
      <c r="GP4559" s="77">
        <v>3</v>
      </c>
      <c r="GQ4559" s="77">
        <v>0</v>
      </c>
      <c r="GR4559" s="77" t="s">
        <v>423</v>
      </c>
      <c r="GS4559" s="77">
        <v>0</v>
      </c>
      <c r="GT4559" s="77">
        <v>0</v>
      </c>
      <c r="GU4559" s="77">
        <v>5.5966209081309407E-2</v>
      </c>
      <c r="GV4559" s="77">
        <v>309.76689415903434</v>
      </c>
      <c r="GW4559" s="77">
        <v>5.5966209081309407E-2</v>
      </c>
      <c r="GX4559" s="77">
        <v>309.76689415903434</v>
      </c>
      <c r="GY4559" s="77">
        <v>5.5966209081309407E-2</v>
      </c>
      <c r="GZ4559" s="77">
        <v>309.76689415903434</v>
      </c>
    </row>
    <row r="4560" spans="187:208" x14ac:dyDescent="0.25">
      <c r="GE4560" s="77" t="s">
        <v>422</v>
      </c>
      <c r="GF4560" s="77" t="s">
        <v>155</v>
      </c>
      <c r="GG4560" s="77" t="s">
        <v>462</v>
      </c>
      <c r="GH4560" s="77" t="s">
        <v>453</v>
      </c>
      <c r="GI4560" s="77">
        <v>2024</v>
      </c>
      <c r="GJ4560" s="77" t="s">
        <v>305</v>
      </c>
      <c r="GK4560" s="77">
        <v>233.23007680793961</v>
      </c>
      <c r="GL4560" s="77">
        <v>267.12711200000001</v>
      </c>
      <c r="GM4560" s="77">
        <v>2024</v>
      </c>
      <c r="GN4560" s="77" t="s">
        <v>175</v>
      </c>
      <c r="GO4560" s="77">
        <v>0.13250000000000001</v>
      </c>
      <c r="GP4560" s="77">
        <v>3</v>
      </c>
      <c r="GQ4560" s="77">
        <v>0</v>
      </c>
      <c r="GR4560" s="77" t="s">
        <v>423</v>
      </c>
      <c r="GS4560" s="77">
        <v>0</v>
      </c>
      <c r="GT4560" s="77">
        <v>0</v>
      </c>
      <c r="GU4560" s="77">
        <v>0</v>
      </c>
      <c r="GV4560" s="77">
        <v>0</v>
      </c>
      <c r="GW4560" s="77">
        <v>0.1527377521613833</v>
      </c>
      <c r="GX4560" s="77">
        <v>35.623037668071468</v>
      </c>
      <c r="GY4560" s="77">
        <v>0.1527377521613833</v>
      </c>
      <c r="GZ4560" s="77">
        <v>35.623037668071468</v>
      </c>
    </row>
    <row r="4561" spans="187:208" x14ac:dyDescent="0.25">
      <c r="GE4561" s="77" t="s">
        <v>425</v>
      </c>
      <c r="GF4561" s="77" t="s">
        <v>155</v>
      </c>
      <c r="GG4561" s="77" t="s">
        <v>462</v>
      </c>
      <c r="GH4561" s="77" t="s">
        <v>453</v>
      </c>
      <c r="GI4561" s="77">
        <v>2024</v>
      </c>
      <c r="GJ4561" s="77" t="s">
        <v>301</v>
      </c>
      <c r="GK4561" s="77">
        <v>8896.5159934286112</v>
      </c>
      <c r="GL4561" s="77">
        <v>267.12711200000001</v>
      </c>
      <c r="GM4561" s="77">
        <v>2024</v>
      </c>
      <c r="GN4561" s="77" t="s">
        <v>175</v>
      </c>
      <c r="GO4561" s="77">
        <v>5.3000000000000005E-2</v>
      </c>
      <c r="GP4561" s="77">
        <v>3</v>
      </c>
      <c r="GQ4561" s="77">
        <v>0</v>
      </c>
      <c r="GR4561" s="77" t="s">
        <v>423</v>
      </c>
      <c r="GS4561" s="77">
        <v>0</v>
      </c>
      <c r="GT4561" s="77">
        <v>0</v>
      </c>
      <c r="GU4561" s="77">
        <v>0</v>
      </c>
      <c r="GV4561" s="77">
        <v>0</v>
      </c>
      <c r="GW4561" s="77">
        <v>5.5966209081309407E-2</v>
      </c>
      <c r="GX4561" s="77">
        <v>497.9042741834387</v>
      </c>
      <c r="GY4561" s="77">
        <v>5.5966209081309407E-2</v>
      </c>
      <c r="GZ4561" s="77">
        <v>497.9042741834387</v>
      </c>
    </row>
    <row r="4562" spans="187:208" x14ac:dyDescent="0.25">
      <c r="GE4562" s="77" t="s">
        <v>427</v>
      </c>
      <c r="GF4562" s="77" t="s">
        <v>155</v>
      </c>
      <c r="GG4562" s="77" t="s">
        <v>462</v>
      </c>
      <c r="GH4562" s="77" t="s">
        <v>453</v>
      </c>
      <c r="GI4562" s="77">
        <v>2024</v>
      </c>
      <c r="GJ4562" s="77" t="s">
        <v>303</v>
      </c>
      <c r="GK4562" s="77">
        <v>5534.8914862001029</v>
      </c>
      <c r="GL4562" s="77">
        <v>267.12711200000001</v>
      </c>
      <c r="GM4562" s="77">
        <v>2024</v>
      </c>
      <c r="GN4562" s="77" t="s">
        <v>175</v>
      </c>
      <c r="GO4562" s="77">
        <v>5.3000000000000005E-2</v>
      </c>
      <c r="GP4562" s="77">
        <v>3</v>
      </c>
      <c r="GQ4562" s="77">
        <v>0</v>
      </c>
      <c r="GR4562" s="77" t="s">
        <v>423</v>
      </c>
      <c r="GS4562" s="77">
        <v>0</v>
      </c>
      <c r="GT4562" s="77">
        <v>0</v>
      </c>
      <c r="GU4562" s="77">
        <v>0</v>
      </c>
      <c r="GV4562" s="77">
        <v>0</v>
      </c>
      <c r="GW4562" s="77">
        <v>5.5966209081309407E-2</v>
      </c>
      <c r="GX4562" s="77">
        <v>309.76689415903434</v>
      </c>
      <c r="GY4562" s="77">
        <v>5.5966209081309407E-2</v>
      </c>
      <c r="GZ4562" s="77">
        <v>309.76689415903434</v>
      </c>
    </row>
    <row r="4563" spans="187:208" x14ac:dyDescent="0.25">
      <c r="GE4563" s="77" t="s">
        <v>422</v>
      </c>
      <c r="GF4563" s="77" t="s">
        <v>155</v>
      </c>
      <c r="GG4563" s="77" t="s">
        <v>462</v>
      </c>
      <c r="GH4563" s="77" t="s">
        <v>453</v>
      </c>
      <c r="GI4563" s="77">
        <v>2025</v>
      </c>
      <c r="GJ4563" s="77" t="s">
        <v>305</v>
      </c>
      <c r="GK4563" s="77">
        <v>233.23007680793961</v>
      </c>
      <c r="GL4563" s="77">
        <v>267.12711200000001</v>
      </c>
      <c r="GM4563" s="77">
        <v>2025</v>
      </c>
      <c r="GN4563" s="77" t="s">
        <v>175</v>
      </c>
      <c r="GO4563" s="77">
        <v>0.13250000000000001</v>
      </c>
      <c r="GP4563" s="77">
        <v>3</v>
      </c>
      <c r="GQ4563" s="77">
        <v>0</v>
      </c>
      <c r="GR4563" s="77" t="s">
        <v>423</v>
      </c>
      <c r="GS4563" s="77">
        <v>0</v>
      </c>
      <c r="GT4563" s="77">
        <v>0</v>
      </c>
      <c r="GU4563" s="77">
        <v>0</v>
      </c>
      <c r="GV4563" s="77">
        <v>0</v>
      </c>
      <c r="GW4563" s="77">
        <v>0</v>
      </c>
      <c r="GX4563" s="77">
        <v>0</v>
      </c>
      <c r="GY4563" s="77">
        <v>0.1527377521613833</v>
      </c>
      <c r="GZ4563" s="77">
        <v>35.623037668071468</v>
      </c>
    </row>
    <row r="4564" spans="187:208" x14ac:dyDescent="0.25">
      <c r="GE4564" s="77" t="s">
        <v>425</v>
      </c>
      <c r="GF4564" s="77" t="s">
        <v>155</v>
      </c>
      <c r="GG4564" s="77" t="s">
        <v>462</v>
      </c>
      <c r="GH4564" s="77" t="s">
        <v>453</v>
      </c>
      <c r="GI4564" s="77">
        <v>2025</v>
      </c>
      <c r="GJ4564" s="77" t="s">
        <v>301</v>
      </c>
      <c r="GK4564" s="77">
        <v>8896.5159934286112</v>
      </c>
      <c r="GL4564" s="77">
        <v>267.12711200000001</v>
      </c>
      <c r="GM4564" s="77">
        <v>2025</v>
      </c>
      <c r="GN4564" s="77" t="s">
        <v>175</v>
      </c>
      <c r="GO4564" s="77">
        <v>5.3000000000000005E-2</v>
      </c>
      <c r="GP4564" s="77">
        <v>3</v>
      </c>
      <c r="GQ4564" s="77">
        <v>0</v>
      </c>
      <c r="GR4564" s="77" t="s">
        <v>423</v>
      </c>
      <c r="GS4564" s="77">
        <v>0</v>
      </c>
      <c r="GT4564" s="77">
        <v>0</v>
      </c>
      <c r="GU4564" s="77">
        <v>0</v>
      </c>
      <c r="GV4564" s="77">
        <v>0</v>
      </c>
      <c r="GW4564" s="77">
        <v>0</v>
      </c>
      <c r="GX4564" s="77">
        <v>0</v>
      </c>
      <c r="GY4564" s="77">
        <v>5.5966209081309407E-2</v>
      </c>
      <c r="GZ4564" s="77">
        <v>497.9042741834387</v>
      </c>
    </row>
    <row r="4565" spans="187:208" x14ac:dyDescent="0.25">
      <c r="GE4565" s="77" t="s">
        <v>427</v>
      </c>
      <c r="GF4565" s="77" t="s">
        <v>155</v>
      </c>
      <c r="GG4565" s="77" t="s">
        <v>462</v>
      </c>
      <c r="GH4565" s="77" t="s">
        <v>453</v>
      </c>
      <c r="GI4565" s="77">
        <v>2025</v>
      </c>
      <c r="GJ4565" s="77" t="s">
        <v>303</v>
      </c>
      <c r="GK4565" s="77">
        <v>5534.8914862001029</v>
      </c>
      <c r="GL4565" s="77">
        <v>267.12711200000001</v>
      </c>
      <c r="GM4565" s="77">
        <v>2025</v>
      </c>
      <c r="GN4565" s="77" t="s">
        <v>175</v>
      </c>
      <c r="GO4565" s="77">
        <v>5.3000000000000005E-2</v>
      </c>
      <c r="GP4565" s="77">
        <v>3</v>
      </c>
      <c r="GQ4565" s="77">
        <v>0</v>
      </c>
      <c r="GR4565" s="77" t="s">
        <v>423</v>
      </c>
      <c r="GS4565" s="77">
        <v>0</v>
      </c>
      <c r="GT4565" s="77">
        <v>0</v>
      </c>
      <c r="GU4565" s="77">
        <v>0</v>
      </c>
      <c r="GV4565" s="77">
        <v>0</v>
      </c>
      <c r="GW4565" s="77">
        <v>0</v>
      </c>
      <c r="GX4565" s="77">
        <v>0</v>
      </c>
      <c r="GY4565" s="77">
        <v>5.5966209081309407E-2</v>
      </c>
      <c r="GZ4565" s="77">
        <v>309.76689415903434</v>
      </c>
    </row>
    <row r="4566" spans="187:208" x14ac:dyDescent="0.25">
      <c r="GE4566" s="77" t="s">
        <v>422</v>
      </c>
      <c r="GF4566" s="77" t="s">
        <v>155</v>
      </c>
      <c r="GG4566" s="77" t="s">
        <v>462</v>
      </c>
      <c r="GH4566" s="77" t="s">
        <v>460</v>
      </c>
      <c r="GI4566" s="77">
        <v>2021</v>
      </c>
      <c r="GJ4566" s="77" t="s">
        <v>305</v>
      </c>
      <c r="GK4566" s="77">
        <v>222.22942162783491</v>
      </c>
      <c r="GL4566" s="77">
        <v>267.12711200000001</v>
      </c>
      <c r="GM4566" s="77">
        <v>2021</v>
      </c>
      <c r="GN4566" s="77" t="s">
        <v>175</v>
      </c>
      <c r="GO4566" s="77">
        <v>0.13250000000000001</v>
      </c>
      <c r="GP4566" s="77">
        <v>3</v>
      </c>
      <c r="GQ4566" s="77">
        <v>0</v>
      </c>
      <c r="GR4566" s="77" t="s">
        <v>423</v>
      </c>
      <c r="GS4566" s="77">
        <v>0.1527377521613833</v>
      </c>
      <c r="GT4566" s="77">
        <v>33.942822323559803</v>
      </c>
      <c r="GU4566" s="77">
        <v>0.1527377521613833</v>
      </c>
      <c r="GV4566" s="77">
        <v>33.942822323559803</v>
      </c>
      <c r="GW4566" s="77">
        <v>0</v>
      </c>
      <c r="GX4566" s="77">
        <v>0</v>
      </c>
      <c r="GY4566" s="77">
        <v>0</v>
      </c>
      <c r="GZ4566" s="77">
        <v>0</v>
      </c>
    </row>
    <row r="4567" spans="187:208" x14ac:dyDescent="0.25">
      <c r="GE4567" s="77" t="s">
        <v>425</v>
      </c>
      <c r="GF4567" s="77" t="s">
        <v>155</v>
      </c>
      <c r="GG4567" s="77" t="s">
        <v>462</v>
      </c>
      <c r="GH4567" s="77" t="s">
        <v>460</v>
      </c>
      <c r="GI4567" s="77">
        <v>2021</v>
      </c>
      <c r="GJ4567" s="77" t="s">
        <v>301</v>
      </c>
      <c r="GK4567" s="77">
        <v>8585.7228092481128</v>
      </c>
      <c r="GL4567" s="77">
        <v>267.12711200000001</v>
      </c>
      <c r="GM4567" s="77">
        <v>2021</v>
      </c>
      <c r="GN4567" s="77" t="s">
        <v>175</v>
      </c>
      <c r="GO4567" s="77">
        <v>5.3000000000000005E-2</v>
      </c>
      <c r="GP4567" s="77">
        <v>3</v>
      </c>
      <c r="GQ4567" s="77">
        <v>0</v>
      </c>
      <c r="GR4567" s="77" t="s">
        <v>423</v>
      </c>
      <c r="GS4567" s="77">
        <v>5.5966209081309407E-2</v>
      </c>
      <c r="GT4567" s="77">
        <v>480.51035785654705</v>
      </c>
      <c r="GU4567" s="77">
        <v>5.5966209081309407E-2</v>
      </c>
      <c r="GV4567" s="77">
        <v>480.51035785654705</v>
      </c>
      <c r="GW4567" s="77">
        <v>0</v>
      </c>
      <c r="GX4567" s="77">
        <v>0</v>
      </c>
      <c r="GY4567" s="77">
        <v>0</v>
      </c>
      <c r="GZ4567" s="77">
        <v>0</v>
      </c>
    </row>
    <row r="4568" spans="187:208" x14ac:dyDescent="0.25">
      <c r="GE4568" s="77" t="s">
        <v>422</v>
      </c>
      <c r="GF4568" s="77" t="s">
        <v>155</v>
      </c>
      <c r="GG4568" s="77" t="s">
        <v>462</v>
      </c>
      <c r="GH4568" s="77" t="s">
        <v>460</v>
      </c>
      <c r="GI4568" s="77">
        <v>2022</v>
      </c>
      <c r="GJ4568" s="77" t="s">
        <v>305</v>
      </c>
      <c r="GK4568" s="77">
        <v>222.22942162783491</v>
      </c>
      <c r="GL4568" s="77">
        <v>267.12711200000001</v>
      </c>
      <c r="GM4568" s="77">
        <v>2022</v>
      </c>
      <c r="GN4568" s="77" t="s">
        <v>175</v>
      </c>
      <c r="GO4568" s="77">
        <v>0.13250000000000001</v>
      </c>
      <c r="GP4568" s="77">
        <v>3</v>
      </c>
      <c r="GQ4568" s="77">
        <v>0</v>
      </c>
      <c r="GR4568" s="77" t="s">
        <v>423</v>
      </c>
      <c r="GS4568" s="77">
        <v>0.1527377521613833</v>
      </c>
      <c r="GT4568" s="77">
        <v>33.942822323559803</v>
      </c>
      <c r="GU4568" s="77">
        <v>0.1527377521613833</v>
      </c>
      <c r="GV4568" s="77">
        <v>33.942822323559803</v>
      </c>
      <c r="GW4568" s="77">
        <v>0.1527377521613833</v>
      </c>
      <c r="GX4568" s="77">
        <v>33.942822323559803</v>
      </c>
      <c r="GY4568" s="77">
        <v>0</v>
      </c>
      <c r="GZ4568" s="77">
        <v>0</v>
      </c>
    </row>
    <row r="4569" spans="187:208" x14ac:dyDescent="0.25">
      <c r="GE4569" s="77" t="s">
        <v>425</v>
      </c>
      <c r="GF4569" s="77" t="s">
        <v>155</v>
      </c>
      <c r="GG4569" s="77" t="s">
        <v>462</v>
      </c>
      <c r="GH4569" s="77" t="s">
        <v>460</v>
      </c>
      <c r="GI4569" s="77">
        <v>2022</v>
      </c>
      <c r="GJ4569" s="77" t="s">
        <v>301</v>
      </c>
      <c r="GK4569" s="77">
        <v>8585.7228092481128</v>
      </c>
      <c r="GL4569" s="77">
        <v>267.12711200000001</v>
      </c>
      <c r="GM4569" s="77">
        <v>2022</v>
      </c>
      <c r="GN4569" s="77" t="s">
        <v>175</v>
      </c>
      <c r="GO4569" s="77">
        <v>5.3000000000000005E-2</v>
      </c>
      <c r="GP4569" s="77">
        <v>3</v>
      </c>
      <c r="GQ4569" s="77">
        <v>0</v>
      </c>
      <c r="GR4569" s="77" t="s">
        <v>423</v>
      </c>
      <c r="GS4569" s="77">
        <v>5.5966209081309407E-2</v>
      </c>
      <c r="GT4569" s="77">
        <v>480.51035785654705</v>
      </c>
      <c r="GU4569" s="77">
        <v>5.5966209081309407E-2</v>
      </c>
      <c r="GV4569" s="77">
        <v>480.51035785654705</v>
      </c>
      <c r="GW4569" s="77">
        <v>5.5966209081309407E-2</v>
      </c>
      <c r="GX4569" s="77">
        <v>480.51035785654705</v>
      </c>
      <c r="GY4569" s="77">
        <v>0</v>
      </c>
      <c r="GZ4569" s="77">
        <v>0</v>
      </c>
    </row>
    <row r="4570" spans="187:208" x14ac:dyDescent="0.25">
      <c r="GE4570" s="77" t="s">
        <v>422</v>
      </c>
      <c r="GF4570" s="77" t="s">
        <v>155</v>
      </c>
      <c r="GG4570" s="77" t="s">
        <v>462</v>
      </c>
      <c r="GH4570" s="77" t="s">
        <v>460</v>
      </c>
      <c r="GI4570" s="77">
        <v>2023</v>
      </c>
      <c r="GJ4570" s="77" t="s">
        <v>305</v>
      </c>
      <c r="GK4570" s="77">
        <v>233.2300768079437</v>
      </c>
      <c r="GL4570" s="77">
        <v>267.12711200000001</v>
      </c>
      <c r="GM4570" s="77">
        <v>2023</v>
      </c>
      <c r="GN4570" s="77" t="s">
        <v>175</v>
      </c>
      <c r="GO4570" s="77">
        <v>0.13250000000000001</v>
      </c>
      <c r="GP4570" s="77">
        <v>3</v>
      </c>
      <c r="GQ4570" s="77">
        <v>0</v>
      </c>
      <c r="GR4570" s="77" t="s">
        <v>423</v>
      </c>
      <c r="GS4570" s="77">
        <v>0</v>
      </c>
      <c r="GT4570" s="77">
        <v>0</v>
      </c>
      <c r="GU4570" s="77">
        <v>0.1527377521613833</v>
      </c>
      <c r="GV4570" s="77">
        <v>35.623037668072094</v>
      </c>
      <c r="GW4570" s="77">
        <v>0.1527377521613833</v>
      </c>
      <c r="GX4570" s="77">
        <v>35.623037668072094</v>
      </c>
      <c r="GY4570" s="77">
        <v>0.1527377521613833</v>
      </c>
      <c r="GZ4570" s="77">
        <v>35.623037668072094</v>
      </c>
    </row>
    <row r="4571" spans="187:208" x14ac:dyDescent="0.25">
      <c r="GE4571" s="77" t="s">
        <v>425</v>
      </c>
      <c r="GF4571" s="77" t="s">
        <v>155</v>
      </c>
      <c r="GG4571" s="77" t="s">
        <v>462</v>
      </c>
      <c r="GH4571" s="77" t="s">
        <v>460</v>
      </c>
      <c r="GI4571" s="77">
        <v>2023</v>
      </c>
      <c r="GJ4571" s="77" t="s">
        <v>301</v>
      </c>
      <c r="GK4571" s="77">
        <v>8896.5159934287676</v>
      </c>
      <c r="GL4571" s="77">
        <v>267.12711200000001</v>
      </c>
      <c r="GM4571" s="77">
        <v>2023</v>
      </c>
      <c r="GN4571" s="77" t="s">
        <v>175</v>
      </c>
      <c r="GO4571" s="77">
        <v>5.3000000000000005E-2</v>
      </c>
      <c r="GP4571" s="77">
        <v>3</v>
      </c>
      <c r="GQ4571" s="77">
        <v>0</v>
      </c>
      <c r="GR4571" s="77" t="s">
        <v>423</v>
      </c>
      <c r="GS4571" s="77">
        <v>0</v>
      </c>
      <c r="GT4571" s="77">
        <v>0</v>
      </c>
      <c r="GU4571" s="77">
        <v>5.5966209081309407E-2</v>
      </c>
      <c r="GV4571" s="77">
        <v>497.90427418344746</v>
      </c>
      <c r="GW4571" s="77">
        <v>5.5966209081309407E-2</v>
      </c>
      <c r="GX4571" s="77">
        <v>497.90427418344746</v>
      </c>
      <c r="GY4571" s="77">
        <v>5.5966209081309407E-2</v>
      </c>
      <c r="GZ4571" s="77">
        <v>497.90427418344746</v>
      </c>
    </row>
    <row r="4572" spans="187:208" x14ac:dyDescent="0.25">
      <c r="GE4572" s="77" t="s">
        <v>422</v>
      </c>
      <c r="GF4572" s="77" t="s">
        <v>155</v>
      </c>
      <c r="GG4572" s="77" t="s">
        <v>462</v>
      </c>
      <c r="GH4572" s="77" t="s">
        <v>460</v>
      </c>
      <c r="GI4572" s="77">
        <v>2024</v>
      </c>
      <c r="GJ4572" s="77" t="s">
        <v>305</v>
      </c>
      <c r="GK4572" s="77">
        <v>233.2300768079437</v>
      </c>
      <c r="GL4572" s="77">
        <v>267.12711200000001</v>
      </c>
      <c r="GM4572" s="77">
        <v>2024</v>
      </c>
      <c r="GN4572" s="77" t="s">
        <v>175</v>
      </c>
      <c r="GO4572" s="77">
        <v>0.13250000000000001</v>
      </c>
      <c r="GP4572" s="77">
        <v>3</v>
      </c>
      <c r="GQ4572" s="77">
        <v>0</v>
      </c>
      <c r="GR4572" s="77" t="s">
        <v>423</v>
      </c>
      <c r="GS4572" s="77">
        <v>0</v>
      </c>
      <c r="GT4572" s="77">
        <v>0</v>
      </c>
      <c r="GU4572" s="77">
        <v>0</v>
      </c>
      <c r="GV4572" s="77">
        <v>0</v>
      </c>
      <c r="GW4572" s="77">
        <v>0.1527377521613833</v>
      </c>
      <c r="GX4572" s="77">
        <v>35.623037668072094</v>
      </c>
      <c r="GY4572" s="77">
        <v>0.1527377521613833</v>
      </c>
      <c r="GZ4572" s="77">
        <v>35.623037668072094</v>
      </c>
    </row>
    <row r="4573" spans="187:208" x14ac:dyDescent="0.25">
      <c r="GE4573" s="77" t="s">
        <v>425</v>
      </c>
      <c r="GF4573" s="77" t="s">
        <v>155</v>
      </c>
      <c r="GG4573" s="77" t="s">
        <v>462</v>
      </c>
      <c r="GH4573" s="77" t="s">
        <v>460</v>
      </c>
      <c r="GI4573" s="77">
        <v>2024</v>
      </c>
      <c r="GJ4573" s="77" t="s">
        <v>301</v>
      </c>
      <c r="GK4573" s="77">
        <v>8896.5159934287676</v>
      </c>
      <c r="GL4573" s="77">
        <v>267.12711200000001</v>
      </c>
      <c r="GM4573" s="77">
        <v>2024</v>
      </c>
      <c r="GN4573" s="77" t="s">
        <v>175</v>
      </c>
      <c r="GO4573" s="77">
        <v>5.3000000000000005E-2</v>
      </c>
      <c r="GP4573" s="77">
        <v>3</v>
      </c>
      <c r="GQ4573" s="77">
        <v>0</v>
      </c>
      <c r="GR4573" s="77" t="s">
        <v>423</v>
      </c>
      <c r="GS4573" s="77">
        <v>0</v>
      </c>
      <c r="GT4573" s="77">
        <v>0</v>
      </c>
      <c r="GU4573" s="77">
        <v>0</v>
      </c>
      <c r="GV4573" s="77">
        <v>0</v>
      </c>
      <c r="GW4573" s="77">
        <v>5.5966209081309407E-2</v>
      </c>
      <c r="GX4573" s="77">
        <v>497.90427418344746</v>
      </c>
      <c r="GY4573" s="77">
        <v>5.5966209081309407E-2</v>
      </c>
      <c r="GZ4573" s="77">
        <v>497.90427418344746</v>
      </c>
    </row>
    <row r="4574" spans="187:208" x14ac:dyDescent="0.25">
      <c r="GE4574" s="77" t="s">
        <v>422</v>
      </c>
      <c r="GF4574" s="77" t="s">
        <v>155</v>
      </c>
      <c r="GG4574" s="77" t="s">
        <v>462</v>
      </c>
      <c r="GH4574" s="77" t="s">
        <v>460</v>
      </c>
      <c r="GI4574" s="77">
        <v>2025</v>
      </c>
      <c r="GJ4574" s="77" t="s">
        <v>305</v>
      </c>
      <c r="GK4574" s="77">
        <v>233.2300768079437</v>
      </c>
      <c r="GL4574" s="77">
        <v>267.12711200000001</v>
      </c>
      <c r="GM4574" s="77">
        <v>2025</v>
      </c>
      <c r="GN4574" s="77" t="s">
        <v>175</v>
      </c>
      <c r="GO4574" s="77">
        <v>0.13250000000000001</v>
      </c>
      <c r="GP4574" s="77">
        <v>3</v>
      </c>
      <c r="GQ4574" s="77">
        <v>0</v>
      </c>
      <c r="GR4574" s="77" t="s">
        <v>423</v>
      </c>
      <c r="GS4574" s="77">
        <v>0</v>
      </c>
      <c r="GT4574" s="77">
        <v>0</v>
      </c>
      <c r="GU4574" s="77">
        <v>0</v>
      </c>
      <c r="GV4574" s="77">
        <v>0</v>
      </c>
      <c r="GW4574" s="77">
        <v>0</v>
      </c>
      <c r="GX4574" s="77">
        <v>0</v>
      </c>
      <c r="GY4574" s="77">
        <v>0.1527377521613833</v>
      </c>
      <c r="GZ4574" s="77">
        <v>35.623037668072094</v>
      </c>
    </row>
    <row r="4575" spans="187:208" x14ac:dyDescent="0.25">
      <c r="GE4575" s="77" t="s">
        <v>425</v>
      </c>
      <c r="GF4575" s="77" t="s">
        <v>155</v>
      </c>
      <c r="GG4575" s="77" t="s">
        <v>462</v>
      </c>
      <c r="GH4575" s="77" t="s">
        <v>460</v>
      </c>
      <c r="GI4575" s="77">
        <v>2025</v>
      </c>
      <c r="GJ4575" s="77" t="s">
        <v>301</v>
      </c>
      <c r="GK4575" s="77">
        <v>8896.5159934287676</v>
      </c>
      <c r="GL4575" s="77">
        <v>267.12711200000001</v>
      </c>
      <c r="GM4575" s="77">
        <v>2025</v>
      </c>
      <c r="GN4575" s="77" t="s">
        <v>175</v>
      </c>
      <c r="GO4575" s="77">
        <v>5.3000000000000005E-2</v>
      </c>
      <c r="GP4575" s="77">
        <v>3</v>
      </c>
      <c r="GQ4575" s="77">
        <v>0</v>
      </c>
      <c r="GR4575" s="77" t="s">
        <v>423</v>
      </c>
      <c r="GS4575" s="77">
        <v>0</v>
      </c>
      <c r="GT4575" s="77">
        <v>0</v>
      </c>
      <c r="GU4575" s="77">
        <v>0</v>
      </c>
      <c r="GV4575" s="77">
        <v>0</v>
      </c>
      <c r="GW4575" s="77">
        <v>0</v>
      </c>
      <c r="GX4575" s="77">
        <v>0</v>
      </c>
      <c r="GY4575" s="77">
        <v>5.5966209081309407E-2</v>
      </c>
      <c r="GZ4575" s="77">
        <v>497.90427418344746</v>
      </c>
    </row>
    <row r="4576" spans="187:208" x14ac:dyDescent="0.25">
      <c r="GE4576" s="77" t="s">
        <v>422</v>
      </c>
      <c r="GF4576" s="77" t="s">
        <v>155</v>
      </c>
      <c r="GG4576" s="77" t="s">
        <v>462</v>
      </c>
      <c r="GH4576" s="77" t="s">
        <v>467</v>
      </c>
      <c r="GI4576" s="77">
        <v>2021</v>
      </c>
      <c r="GJ4576" s="77" t="s">
        <v>305</v>
      </c>
      <c r="GK4576" s="77">
        <v>0.69641821681223226</v>
      </c>
      <c r="GL4576" s="77">
        <v>267.12711200000001</v>
      </c>
      <c r="GM4576" s="77">
        <v>2021</v>
      </c>
      <c r="GN4576" s="77" t="s">
        <v>175</v>
      </c>
      <c r="GO4576" s="77">
        <v>0.13250000000000001</v>
      </c>
      <c r="GP4576" s="77">
        <v>3</v>
      </c>
      <c r="GQ4576" s="77">
        <v>0</v>
      </c>
      <c r="GR4576" s="77" t="s">
        <v>423</v>
      </c>
      <c r="GS4576" s="77">
        <v>0.1527377521613833</v>
      </c>
      <c r="GT4576" s="77">
        <v>0.10636935300013924</v>
      </c>
      <c r="GU4576" s="77">
        <v>0.1527377521613833</v>
      </c>
      <c r="GV4576" s="77">
        <v>0.10636935300013924</v>
      </c>
      <c r="GW4576" s="77">
        <v>0</v>
      </c>
      <c r="GX4576" s="77">
        <v>0</v>
      </c>
      <c r="GY4576" s="77">
        <v>0</v>
      </c>
      <c r="GZ4576" s="77">
        <v>0</v>
      </c>
    </row>
    <row r="4577" spans="187:208" x14ac:dyDescent="0.25">
      <c r="GE4577" s="77" t="s">
        <v>425</v>
      </c>
      <c r="GF4577" s="77" t="s">
        <v>155</v>
      </c>
      <c r="GG4577" s="77" t="s">
        <v>462</v>
      </c>
      <c r="GH4577" s="77" t="s">
        <v>467</v>
      </c>
      <c r="GI4577" s="77">
        <v>2021</v>
      </c>
      <c r="GJ4577" s="77" t="s">
        <v>301</v>
      </c>
      <c r="GK4577" s="77">
        <v>2.9419641522810331</v>
      </c>
      <c r="GL4577" s="77">
        <v>267.12711200000001</v>
      </c>
      <c r="GM4577" s="77">
        <v>2021</v>
      </c>
      <c r="GN4577" s="77" t="s">
        <v>175</v>
      </c>
      <c r="GO4577" s="77">
        <v>5.3000000000000005E-2</v>
      </c>
      <c r="GP4577" s="77">
        <v>3</v>
      </c>
      <c r="GQ4577" s="77">
        <v>0</v>
      </c>
      <c r="GR4577" s="77" t="s">
        <v>423</v>
      </c>
      <c r="GS4577" s="77">
        <v>5.5966209081309407E-2</v>
      </c>
      <c r="GT4577" s="77">
        <v>0.16465058085627748</v>
      </c>
      <c r="GU4577" s="77">
        <v>5.5966209081309407E-2</v>
      </c>
      <c r="GV4577" s="77">
        <v>0.16465058085627748</v>
      </c>
      <c r="GW4577" s="77">
        <v>0</v>
      </c>
      <c r="GX4577" s="77">
        <v>0</v>
      </c>
      <c r="GY4577" s="77">
        <v>0</v>
      </c>
      <c r="GZ4577" s="77">
        <v>0</v>
      </c>
    </row>
    <row r="4578" spans="187:208" x14ac:dyDescent="0.25">
      <c r="GE4578" s="77" t="s">
        <v>427</v>
      </c>
      <c r="GF4578" s="77" t="s">
        <v>155</v>
      </c>
      <c r="GG4578" s="77" t="s">
        <v>462</v>
      </c>
      <c r="GH4578" s="77" t="s">
        <v>467</v>
      </c>
      <c r="GI4578" s="77">
        <v>2021</v>
      </c>
      <c r="GJ4578" s="77" t="s">
        <v>303</v>
      </c>
      <c r="GK4578" s="77">
        <v>1.6021759622082961</v>
      </c>
      <c r="GL4578" s="77">
        <v>267.12711200000001</v>
      </c>
      <c r="GM4578" s="77">
        <v>2021</v>
      </c>
      <c r="GN4578" s="77" t="s">
        <v>175</v>
      </c>
      <c r="GO4578" s="77">
        <v>5.3000000000000005E-2</v>
      </c>
      <c r="GP4578" s="77">
        <v>3</v>
      </c>
      <c r="GQ4578" s="77">
        <v>0</v>
      </c>
      <c r="GR4578" s="77" t="s">
        <v>423</v>
      </c>
      <c r="GS4578" s="77">
        <v>5.5966209081309407E-2</v>
      </c>
      <c r="GT4578" s="77">
        <v>8.9667714885997576E-2</v>
      </c>
      <c r="GU4578" s="77">
        <v>5.5966209081309407E-2</v>
      </c>
      <c r="GV4578" s="77">
        <v>8.9667714885997576E-2</v>
      </c>
      <c r="GW4578" s="77">
        <v>0</v>
      </c>
      <c r="GX4578" s="77">
        <v>0</v>
      </c>
      <c r="GY4578" s="77">
        <v>0</v>
      </c>
      <c r="GZ4578" s="77">
        <v>0</v>
      </c>
    </row>
    <row r="4579" spans="187:208" x14ac:dyDescent="0.25">
      <c r="GE4579" s="77" t="s">
        <v>422</v>
      </c>
      <c r="GF4579" s="77" t="s">
        <v>155</v>
      </c>
      <c r="GG4579" s="77" t="s">
        <v>462</v>
      </c>
      <c r="GH4579" s="77" t="s">
        <v>467</v>
      </c>
      <c r="GI4579" s="77">
        <v>2022</v>
      </c>
      <c r="GJ4579" s="77" t="s">
        <v>305</v>
      </c>
      <c r="GK4579" s="77">
        <v>0.69641821681223226</v>
      </c>
      <c r="GL4579" s="77">
        <v>267.12711200000001</v>
      </c>
      <c r="GM4579" s="77">
        <v>2022</v>
      </c>
      <c r="GN4579" s="77" t="s">
        <v>175</v>
      </c>
      <c r="GO4579" s="77">
        <v>0.13250000000000001</v>
      </c>
      <c r="GP4579" s="77">
        <v>3</v>
      </c>
      <c r="GQ4579" s="77">
        <v>0</v>
      </c>
      <c r="GR4579" s="77" t="s">
        <v>423</v>
      </c>
      <c r="GS4579" s="77">
        <v>0.1527377521613833</v>
      </c>
      <c r="GT4579" s="77">
        <v>0.10636935300013924</v>
      </c>
      <c r="GU4579" s="77">
        <v>0.1527377521613833</v>
      </c>
      <c r="GV4579" s="77">
        <v>0.10636935300013924</v>
      </c>
      <c r="GW4579" s="77">
        <v>0.1527377521613833</v>
      </c>
      <c r="GX4579" s="77">
        <v>0.10636935300013924</v>
      </c>
      <c r="GY4579" s="77">
        <v>0</v>
      </c>
      <c r="GZ4579" s="77">
        <v>0</v>
      </c>
    </row>
    <row r="4580" spans="187:208" x14ac:dyDescent="0.25">
      <c r="GE4580" s="77" t="s">
        <v>425</v>
      </c>
      <c r="GF4580" s="77" t="s">
        <v>155</v>
      </c>
      <c r="GG4580" s="77" t="s">
        <v>462</v>
      </c>
      <c r="GH4580" s="77" t="s">
        <v>467</v>
      </c>
      <c r="GI4580" s="77">
        <v>2022</v>
      </c>
      <c r="GJ4580" s="77" t="s">
        <v>301</v>
      </c>
      <c r="GK4580" s="77">
        <v>2.9419641522810331</v>
      </c>
      <c r="GL4580" s="77">
        <v>267.12711200000001</v>
      </c>
      <c r="GM4580" s="77">
        <v>2022</v>
      </c>
      <c r="GN4580" s="77" t="s">
        <v>175</v>
      </c>
      <c r="GO4580" s="77">
        <v>5.3000000000000005E-2</v>
      </c>
      <c r="GP4580" s="77">
        <v>3</v>
      </c>
      <c r="GQ4580" s="77">
        <v>0</v>
      </c>
      <c r="GR4580" s="77" t="s">
        <v>423</v>
      </c>
      <c r="GS4580" s="77">
        <v>5.5966209081309407E-2</v>
      </c>
      <c r="GT4580" s="77">
        <v>0.16465058085627748</v>
      </c>
      <c r="GU4580" s="77">
        <v>5.5966209081309407E-2</v>
      </c>
      <c r="GV4580" s="77">
        <v>0.16465058085627748</v>
      </c>
      <c r="GW4580" s="77">
        <v>5.5966209081309407E-2</v>
      </c>
      <c r="GX4580" s="77">
        <v>0.16465058085627748</v>
      </c>
      <c r="GY4580" s="77">
        <v>0</v>
      </c>
      <c r="GZ4580" s="77">
        <v>0</v>
      </c>
    </row>
    <row r="4581" spans="187:208" x14ac:dyDescent="0.25">
      <c r="GE4581" s="77" t="s">
        <v>427</v>
      </c>
      <c r="GF4581" s="77" t="s">
        <v>155</v>
      </c>
      <c r="GG4581" s="77" t="s">
        <v>462</v>
      </c>
      <c r="GH4581" s="77" t="s">
        <v>467</v>
      </c>
      <c r="GI4581" s="77">
        <v>2022</v>
      </c>
      <c r="GJ4581" s="77" t="s">
        <v>303</v>
      </c>
      <c r="GK4581" s="77">
        <v>1.6021759622082961</v>
      </c>
      <c r="GL4581" s="77">
        <v>267.12711200000001</v>
      </c>
      <c r="GM4581" s="77">
        <v>2022</v>
      </c>
      <c r="GN4581" s="77" t="s">
        <v>175</v>
      </c>
      <c r="GO4581" s="77">
        <v>5.3000000000000005E-2</v>
      </c>
      <c r="GP4581" s="77">
        <v>3</v>
      </c>
      <c r="GQ4581" s="77">
        <v>0</v>
      </c>
      <c r="GR4581" s="77" t="s">
        <v>423</v>
      </c>
      <c r="GS4581" s="77">
        <v>5.5966209081309407E-2</v>
      </c>
      <c r="GT4581" s="77">
        <v>8.9667714885997576E-2</v>
      </c>
      <c r="GU4581" s="77">
        <v>5.5966209081309407E-2</v>
      </c>
      <c r="GV4581" s="77">
        <v>8.9667714885997576E-2</v>
      </c>
      <c r="GW4581" s="77">
        <v>5.5966209081309407E-2</v>
      </c>
      <c r="GX4581" s="77">
        <v>8.9667714885997576E-2</v>
      </c>
      <c r="GY4581" s="77">
        <v>0</v>
      </c>
      <c r="GZ4581" s="77">
        <v>0</v>
      </c>
    </row>
    <row r="4582" spans="187:208" x14ac:dyDescent="0.25">
      <c r="GE4582" s="77" t="s">
        <v>422</v>
      </c>
      <c r="GF4582" s="77" t="s">
        <v>155</v>
      </c>
      <c r="GG4582" s="77" t="s">
        <v>462</v>
      </c>
      <c r="GH4582" s="77" t="s">
        <v>467</v>
      </c>
      <c r="GI4582" s="77">
        <v>2023</v>
      </c>
      <c r="GJ4582" s="77" t="s">
        <v>305</v>
      </c>
      <c r="GK4582" s="77">
        <v>0.71896016785821204</v>
      </c>
      <c r="GL4582" s="77">
        <v>267.12711200000001</v>
      </c>
      <c r="GM4582" s="77">
        <v>2023</v>
      </c>
      <c r="GN4582" s="77" t="s">
        <v>175</v>
      </c>
      <c r="GO4582" s="77">
        <v>0.13250000000000001</v>
      </c>
      <c r="GP4582" s="77">
        <v>3</v>
      </c>
      <c r="GQ4582" s="77">
        <v>0</v>
      </c>
      <c r="GR4582" s="77" t="s">
        <v>423</v>
      </c>
      <c r="GS4582" s="77">
        <v>0</v>
      </c>
      <c r="GT4582" s="77">
        <v>0</v>
      </c>
      <c r="GU4582" s="77">
        <v>0.1527377521613833</v>
      </c>
      <c r="GV4582" s="77">
        <v>0.10981235993223412</v>
      </c>
      <c r="GW4582" s="77">
        <v>0.1527377521613833</v>
      </c>
      <c r="GX4582" s="77">
        <v>0.10981235993223412</v>
      </c>
      <c r="GY4582" s="77">
        <v>0.1527377521613833</v>
      </c>
      <c r="GZ4582" s="77">
        <v>0.10981235993223412</v>
      </c>
    </row>
    <row r="4583" spans="187:208" x14ac:dyDescent="0.25">
      <c r="GE4583" s="77" t="s">
        <v>425</v>
      </c>
      <c r="GF4583" s="77" t="s">
        <v>155</v>
      </c>
      <c r="GG4583" s="77" t="s">
        <v>462</v>
      </c>
      <c r="GH4583" s="77" t="s">
        <v>467</v>
      </c>
      <c r="GI4583" s="77">
        <v>2023</v>
      </c>
      <c r="GJ4583" s="77" t="s">
        <v>301</v>
      </c>
      <c r="GK4583" s="77">
        <v>3.071497198615122</v>
      </c>
      <c r="GL4583" s="77">
        <v>267.12711200000001</v>
      </c>
      <c r="GM4583" s="77">
        <v>2023</v>
      </c>
      <c r="GN4583" s="77" t="s">
        <v>175</v>
      </c>
      <c r="GO4583" s="77">
        <v>5.3000000000000005E-2</v>
      </c>
      <c r="GP4583" s="77">
        <v>3</v>
      </c>
      <c r="GQ4583" s="77">
        <v>0</v>
      </c>
      <c r="GR4583" s="77" t="s">
        <v>423</v>
      </c>
      <c r="GS4583" s="77">
        <v>0</v>
      </c>
      <c r="GT4583" s="77">
        <v>0</v>
      </c>
      <c r="GU4583" s="77">
        <v>5.5966209081309407E-2</v>
      </c>
      <c r="GV4583" s="77">
        <v>0.17190005441035006</v>
      </c>
      <c r="GW4583" s="77">
        <v>5.5966209081309407E-2</v>
      </c>
      <c r="GX4583" s="77">
        <v>0.17190005441035006</v>
      </c>
      <c r="GY4583" s="77">
        <v>5.5966209081309407E-2</v>
      </c>
      <c r="GZ4583" s="77">
        <v>0.17190005441035006</v>
      </c>
    </row>
    <row r="4584" spans="187:208" x14ac:dyDescent="0.25">
      <c r="GE4584" s="77" t="s">
        <v>427</v>
      </c>
      <c r="GF4584" s="77" t="s">
        <v>155</v>
      </c>
      <c r="GG4584" s="77" t="s">
        <v>462</v>
      </c>
      <c r="GH4584" s="77" t="s">
        <v>467</v>
      </c>
      <c r="GI4584" s="77">
        <v>2023</v>
      </c>
      <c r="GJ4584" s="77" t="s">
        <v>303</v>
      </c>
      <c r="GK4584" s="77">
        <v>1.684577240534455</v>
      </c>
      <c r="GL4584" s="77">
        <v>267.12711200000001</v>
      </c>
      <c r="GM4584" s="77">
        <v>2023</v>
      </c>
      <c r="GN4584" s="77" t="s">
        <v>175</v>
      </c>
      <c r="GO4584" s="77">
        <v>5.3000000000000005E-2</v>
      </c>
      <c r="GP4584" s="77">
        <v>3</v>
      </c>
      <c r="GQ4584" s="77">
        <v>0</v>
      </c>
      <c r="GR4584" s="77" t="s">
        <v>423</v>
      </c>
      <c r="GS4584" s="77">
        <v>0</v>
      </c>
      <c r="GT4584" s="77">
        <v>0</v>
      </c>
      <c r="GU4584" s="77">
        <v>5.5966209081309407E-2</v>
      </c>
      <c r="GV4584" s="77">
        <v>9.4279402057366554E-2</v>
      </c>
      <c r="GW4584" s="77">
        <v>5.5966209081309407E-2</v>
      </c>
      <c r="GX4584" s="77">
        <v>9.4279402057366554E-2</v>
      </c>
      <c r="GY4584" s="77">
        <v>5.5966209081309407E-2</v>
      </c>
      <c r="GZ4584" s="77">
        <v>9.4279402057366554E-2</v>
      </c>
    </row>
    <row r="4585" spans="187:208" x14ac:dyDescent="0.25">
      <c r="GE4585" s="77" t="s">
        <v>422</v>
      </c>
      <c r="GF4585" s="77" t="s">
        <v>155</v>
      </c>
      <c r="GG4585" s="77" t="s">
        <v>462</v>
      </c>
      <c r="GH4585" s="77" t="s">
        <v>467</v>
      </c>
      <c r="GI4585" s="77">
        <v>2024</v>
      </c>
      <c r="GJ4585" s="77" t="s">
        <v>305</v>
      </c>
      <c r="GK4585" s="77">
        <v>0.71896016785821204</v>
      </c>
      <c r="GL4585" s="77">
        <v>267.12711200000001</v>
      </c>
      <c r="GM4585" s="77">
        <v>2024</v>
      </c>
      <c r="GN4585" s="77" t="s">
        <v>175</v>
      </c>
      <c r="GO4585" s="77">
        <v>0.13250000000000001</v>
      </c>
      <c r="GP4585" s="77">
        <v>3</v>
      </c>
      <c r="GQ4585" s="77">
        <v>0</v>
      </c>
      <c r="GR4585" s="77" t="s">
        <v>423</v>
      </c>
      <c r="GS4585" s="77">
        <v>0</v>
      </c>
      <c r="GT4585" s="77">
        <v>0</v>
      </c>
      <c r="GU4585" s="77">
        <v>0</v>
      </c>
      <c r="GV4585" s="77">
        <v>0</v>
      </c>
      <c r="GW4585" s="77">
        <v>0.1527377521613833</v>
      </c>
      <c r="GX4585" s="77">
        <v>0.10981235993223412</v>
      </c>
      <c r="GY4585" s="77">
        <v>0.1527377521613833</v>
      </c>
      <c r="GZ4585" s="77">
        <v>0.10981235993223412</v>
      </c>
    </row>
    <row r="4586" spans="187:208" x14ac:dyDescent="0.25">
      <c r="GE4586" s="77" t="s">
        <v>425</v>
      </c>
      <c r="GF4586" s="77" t="s">
        <v>155</v>
      </c>
      <c r="GG4586" s="77" t="s">
        <v>462</v>
      </c>
      <c r="GH4586" s="77" t="s">
        <v>467</v>
      </c>
      <c r="GI4586" s="77">
        <v>2024</v>
      </c>
      <c r="GJ4586" s="77" t="s">
        <v>301</v>
      </c>
      <c r="GK4586" s="77">
        <v>3.071497198615122</v>
      </c>
      <c r="GL4586" s="77">
        <v>267.12711200000001</v>
      </c>
      <c r="GM4586" s="77">
        <v>2024</v>
      </c>
      <c r="GN4586" s="77" t="s">
        <v>175</v>
      </c>
      <c r="GO4586" s="77">
        <v>5.3000000000000005E-2</v>
      </c>
      <c r="GP4586" s="77">
        <v>3</v>
      </c>
      <c r="GQ4586" s="77">
        <v>0</v>
      </c>
      <c r="GR4586" s="77" t="s">
        <v>423</v>
      </c>
      <c r="GS4586" s="77">
        <v>0</v>
      </c>
      <c r="GT4586" s="77">
        <v>0</v>
      </c>
      <c r="GU4586" s="77">
        <v>0</v>
      </c>
      <c r="GV4586" s="77">
        <v>0</v>
      </c>
      <c r="GW4586" s="77">
        <v>5.5966209081309407E-2</v>
      </c>
      <c r="GX4586" s="77">
        <v>0.17190005441035006</v>
      </c>
      <c r="GY4586" s="77">
        <v>5.5966209081309407E-2</v>
      </c>
      <c r="GZ4586" s="77">
        <v>0.17190005441035006</v>
      </c>
    </row>
    <row r="4587" spans="187:208" x14ac:dyDescent="0.25">
      <c r="GE4587" s="77" t="s">
        <v>427</v>
      </c>
      <c r="GF4587" s="77" t="s">
        <v>155</v>
      </c>
      <c r="GG4587" s="77" t="s">
        <v>462</v>
      </c>
      <c r="GH4587" s="77" t="s">
        <v>467</v>
      </c>
      <c r="GI4587" s="77">
        <v>2024</v>
      </c>
      <c r="GJ4587" s="77" t="s">
        <v>303</v>
      </c>
      <c r="GK4587" s="77">
        <v>1.684577240534455</v>
      </c>
      <c r="GL4587" s="77">
        <v>267.12711200000001</v>
      </c>
      <c r="GM4587" s="77">
        <v>2024</v>
      </c>
      <c r="GN4587" s="77" t="s">
        <v>175</v>
      </c>
      <c r="GO4587" s="77">
        <v>5.3000000000000005E-2</v>
      </c>
      <c r="GP4587" s="77">
        <v>3</v>
      </c>
      <c r="GQ4587" s="77">
        <v>0</v>
      </c>
      <c r="GR4587" s="77" t="s">
        <v>423</v>
      </c>
      <c r="GS4587" s="77">
        <v>0</v>
      </c>
      <c r="GT4587" s="77">
        <v>0</v>
      </c>
      <c r="GU4587" s="77">
        <v>0</v>
      </c>
      <c r="GV4587" s="77">
        <v>0</v>
      </c>
      <c r="GW4587" s="77">
        <v>5.5966209081309407E-2</v>
      </c>
      <c r="GX4587" s="77">
        <v>9.4279402057366554E-2</v>
      </c>
      <c r="GY4587" s="77">
        <v>5.5966209081309407E-2</v>
      </c>
      <c r="GZ4587" s="77">
        <v>9.4279402057366554E-2</v>
      </c>
    </row>
    <row r="4588" spans="187:208" x14ac:dyDescent="0.25">
      <c r="GE4588" s="77" t="s">
        <v>422</v>
      </c>
      <c r="GF4588" s="77" t="s">
        <v>155</v>
      </c>
      <c r="GG4588" s="77" t="s">
        <v>462</v>
      </c>
      <c r="GH4588" s="77" t="s">
        <v>467</v>
      </c>
      <c r="GI4588" s="77">
        <v>2025</v>
      </c>
      <c r="GJ4588" s="77" t="s">
        <v>305</v>
      </c>
      <c r="GK4588" s="77">
        <v>0.71896016785821204</v>
      </c>
      <c r="GL4588" s="77">
        <v>267.12711200000001</v>
      </c>
      <c r="GM4588" s="77">
        <v>2025</v>
      </c>
      <c r="GN4588" s="77" t="s">
        <v>175</v>
      </c>
      <c r="GO4588" s="77">
        <v>0.13250000000000001</v>
      </c>
      <c r="GP4588" s="77">
        <v>3</v>
      </c>
      <c r="GQ4588" s="77">
        <v>0</v>
      </c>
      <c r="GR4588" s="77" t="s">
        <v>423</v>
      </c>
      <c r="GS4588" s="77">
        <v>0</v>
      </c>
      <c r="GT4588" s="77">
        <v>0</v>
      </c>
      <c r="GU4588" s="77">
        <v>0</v>
      </c>
      <c r="GV4588" s="77">
        <v>0</v>
      </c>
      <c r="GW4588" s="77">
        <v>0</v>
      </c>
      <c r="GX4588" s="77">
        <v>0</v>
      </c>
      <c r="GY4588" s="77">
        <v>0.1527377521613833</v>
      </c>
      <c r="GZ4588" s="77">
        <v>0.10981235993223412</v>
      </c>
    </row>
    <row r="4589" spans="187:208" x14ac:dyDescent="0.25">
      <c r="GE4589" s="77" t="s">
        <v>425</v>
      </c>
      <c r="GF4589" s="77" t="s">
        <v>155</v>
      </c>
      <c r="GG4589" s="77" t="s">
        <v>462</v>
      </c>
      <c r="GH4589" s="77" t="s">
        <v>467</v>
      </c>
      <c r="GI4589" s="77">
        <v>2025</v>
      </c>
      <c r="GJ4589" s="77" t="s">
        <v>301</v>
      </c>
      <c r="GK4589" s="77">
        <v>3.071497198615122</v>
      </c>
      <c r="GL4589" s="77">
        <v>267.12711200000001</v>
      </c>
      <c r="GM4589" s="77">
        <v>2025</v>
      </c>
      <c r="GN4589" s="77" t="s">
        <v>175</v>
      </c>
      <c r="GO4589" s="77">
        <v>5.3000000000000005E-2</v>
      </c>
      <c r="GP4589" s="77">
        <v>3</v>
      </c>
      <c r="GQ4589" s="77">
        <v>0</v>
      </c>
      <c r="GR4589" s="77" t="s">
        <v>423</v>
      </c>
      <c r="GS4589" s="77">
        <v>0</v>
      </c>
      <c r="GT4589" s="77">
        <v>0</v>
      </c>
      <c r="GU4589" s="77">
        <v>0</v>
      </c>
      <c r="GV4589" s="77">
        <v>0</v>
      </c>
      <c r="GW4589" s="77">
        <v>0</v>
      </c>
      <c r="GX4589" s="77">
        <v>0</v>
      </c>
      <c r="GY4589" s="77">
        <v>5.5966209081309407E-2</v>
      </c>
      <c r="GZ4589" s="77">
        <v>0.17190005441035006</v>
      </c>
    </row>
    <row r="4590" spans="187:208" x14ac:dyDescent="0.25">
      <c r="GE4590" s="77" t="s">
        <v>427</v>
      </c>
      <c r="GF4590" s="77" t="s">
        <v>155</v>
      </c>
      <c r="GG4590" s="77" t="s">
        <v>462</v>
      </c>
      <c r="GH4590" s="77" t="s">
        <v>467</v>
      </c>
      <c r="GI4590" s="77">
        <v>2025</v>
      </c>
      <c r="GJ4590" s="77" t="s">
        <v>303</v>
      </c>
      <c r="GK4590" s="77">
        <v>1.684577240534455</v>
      </c>
      <c r="GL4590" s="77">
        <v>267.12711200000001</v>
      </c>
      <c r="GM4590" s="77">
        <v>2025</v>
      </c>
      <c r="GN4590" s="77" t="s">
        <v>175</v>
      </c>
      <c r="GO4590" s="77">
        <v>5.3000000000000005E-2</v>
      </c>
      <c r="GP4590" s="77">
        <v>3</v>
      </c>
      <c r="GQ4590" s="77">
        <v>0</v>
      </c>
      <c r="GR4590" s="77" t="s">
        <v>423</v>
      </c>
      <c r="GS4590" s="77">
        <v>0</v>
      </c>
      <c r="GT4590" s="77">
        <v>0</v>
      </c>
      <c r="GU4590" s="77">
        <v>0</v>
      </c>
      <c r="GV4590" s="77">
        <v>0</v>
      </c>
      <c r="GW4590" s="77">
        <v>0</v>
      </c>
      <c r="GX4590" s="77">
        <v>0</v>
      </c>
      <c r="GY4590" s="77">
        <v>5.5966209081309407E-2</v>
      </c>
      <c r="GZ4590" s="77">
        <v>9.4279402057366554E-2</v>
      </c>
    </row>
    <row r="4591" spans="187:208" x14ac:dyDescent="0.25">
      <c r="GE4591" s="77" t="s">
        <v>422</v>
      </c>
      <c r="GF4591" s="77" t="s">
        <v>155</v>
      </c>
      <c r="GG4591" s="77" t="s">
        <v>462</v>
      </c>
      <c r="GH4591" s="77" t="s">
        <v>474</v>
      </c>
      <c r="GI4591" s="77">
        <v>2021</v>
      </c>
      <c r="GJ4591" s="77" t="s">
        <v>305</v>
      </c>
      <c r="GK4591" s="77">
        <v>3.6425060683954028E-2</v>
      </c>
      <c r="GL4591" s="77">
        <v>267.12711200000001</v>
      </c>
      <c r="GM4591" s="77">
        <v>2021</v>
      </c>
      <c r="GN4591" s="77" t="s">
        <v>175</v>
      </c>
      <c r="GO4591" s="77">
        <v>0.13250000000000001</v>
      </c>
      <c r="GP4591" s="77">
        <v>3</v>
      </c>
      <c r="GQ4591" s="77">
        <v>0</v>
      </c>
      <c r="GR4591" s="77" t="s">
        <v>423</v>
      </c>
      <c r="GS4591" s="77">
        <v>0.1527377521613833</v>
      </c>
      <c r="GT4591" s="77">
        <v>5.5634818912091172E-3</v>
      </c>
      <c r="GU4591" s="77">
        <v>0.1527377521613833</v>
      </c>
      <c r="GV4591" s="77">
        <v>5.5634818912091172E-3</v>
      </c>
      <c r="GW4591" s="77">
        <v>0</v>
      </c>
      <c r="GX4591" s="77">
        <v>0</v>
      </c>
      <c r="GY4591" s="77">
        <v>0</v>
      </c>
      <c r="GZ4591" s="77">
        <v>0</v>
      </c>
    </row>
    <row r="4592" spans="187:208" x14ac:dyDescent="0.25">
      <c r="GE4592" s="77" t="s">
        <v>425</v>
      </c>
      <c r="GF4592" s="77" t="s">
        <v>155</v>
      </c>
      <c r="GG4592" s="77" t="s">
        <v>462</v>
      </c>
      <c r="GH4592" s="77" t="s">
        <v>474</v>
      </c>
      <c r="GI4592" s="77">
        <v>2021</v>
      </c>
      <c r="GJ4592" s="77" t="s">
        <v>301</v>
      </c>
      <c r="GK4592" s="77">
        <v>1.580872452542816E-3</v>
      </c>
      <c r="GL4592" s="77">
        <v>267.12711200000001</v>
      </c>
      <c r="GM4592" s="77">
        <v>2021</v>
      </c>
      <c r="GN4592" s="77" t="s">
        <v>175</v>
      </c>
      <c r="GO4592" s="77">
        <v>5.3000000000000005E-2</v>
      </c>
      <c r="GP4592" s="77">
        <v>3</v>
      </c>
      <c r="GQ4592" s="77">
        <v>0</v>
      </c>
      <c r="GR4592" s="77" t="s">
        <v>423</v>
      </c>
      <c r="GS4592" s="77">
        <v>5.5966209081309407E-2</v>
      </c>
      <c r="GT4592" s="77">
        <v>8.847543820989362E-5</v>
      </c>
      <c r="GU4592" s="77">
        <v>5.5966209081309407E-2</v>
      </c>
      <c r="GV4592" s="77">
        <v>8.847543820989362E-5</v>
      </c>
      <c r="GW4592" s="77">
        <v>0</v>
      </c>
      <c r="GX4592" s="77">
        <v>0</v>
      </c>
      <c r="GY4592" s="77">
        <v>0</v>
      </c>
      <c r="GZ4592" s="77">
        <v>0</v>
      </c>
    </row>
    <row r="4593" spans="187:208" x14ac:dyDescent="0.25">
      <c r="GE4593" s="77" t="s">
        <v>427</v>
      </c>
      <c r="GF4593" s="77" t="s">
        <v>155</v>
      </c>
      <c r="GG4593" s="77" t="s">
        <v>462</v>
      </c>
      <c r="GH4593" s="77" t="s">
        <v>474</v>
      </c>
      <c r="GI4593" s="77">
        <v>2021</v>
      </c>
      <c r="GJ4593" s="77" t="s">
        <v>303</v>
      </c>
      <c r="GK4593" s="77">
        <v>3.989464219845059E-2</v>
      </c>
      <c r="GL4593" s="77">
        <v>267.12711200000001</v>
      </c>
      <c r="GM4593" s="77">
        <v>2021</v>
      </c>
      <c r="GN4593" s="77" t="s">
        <v>175</v>
      </c>
      <c r="GO4593" s="77">
        <v>5.3000000000000005E-2</v>
      </c>
      <c r="GP4593" s="77">
        <v>3</v>
      </c>
      <c r="GQ4593" s="77">
        <v>0</v>
      </c>
      <c r="GR4593" s="77" t="s">
        <v>423</v>
      </c>
      <c r="GS4593" s="77">
        <v>5.5966209081309407E-2</v>
      </c>
      <c r="GT4593" s="77">
        <v>2.2327518865025149E-3</v>
      </c>
      <c r="GU4593" s="77">
        <v>5.5966209081309407E-2</v>
      </c>
      <c r="GV4593" s="77">
        <v>2.2327518865025149E-3</v>
      </c>
      <c r="GW4593" s="77">
        <v>0</v>
      </c>
      <c r="GX4593" s="77">
        <v>0</v>
      </c>
      <c r="GY4593" s="77">
        <v>0</v>
      </c>
      <c r="GZ4593" s="77">
        <v>0</v>
      </c>
    </row>
    <row r="4594" spans="187:208" x14ac:dyDescent="0.25">
      <c r="GE4594" s="77" t="s">
        <v>422</v>
      </c>
      <c r="GF4594" s="77" t="s">
        <v>155</v>
      </c>
      <c r="GG4594" s="77" t="s">
        <v>462</v>
      </c>
      <c r="GH4594" s="77" t="s">
        <v>474</v>
      </c>
      <c r="GI4594" s="77">
        <v>2022</v>
      </c>
      <c r="GJ4594" s="77" t="s">
        <v>305</v>
      </c>
      <c r="GK4594" s="77">
        <v>3.6425060683954028E-2</v>
      </c>
      <c r="GL4594" s="77">
        <v>267.12711200000001</v>
      </c>
      <c r="GM4594" s="77">
        <v>2022</v>
      </c>
      <c r="GN4594" s="77" t="s">
        <v>175</v>
      </c>
      <c r="GO4594" s="77">
        <v>0.13250000000000001</v>
      </c>
      <c r="GP4594" s="77">
        <v>3</v>
      </c>
      <c r="GQ4594" s="77">
        <v>0</v>
      </c>
      <c r="GR4594" s="77" t="s">
        <v>423</v>
      </c>
      <c r="GS4594" s="77">
        <v>0.1527377521613833</v>
      </c>
      <c r="GT4594" s="77">
        <v>5.5634818912091172E-3</v>
      </c>
      <c r="GU4594" s="77">
        <v>0.1527377521613833</v>
      </c>
      <c r="GV4594" s="77">
        <v>5.5634818912091172E-3</v>
      </c>
      <c r="GW4594" s="77">
        <v>0.1527377521613833</v>
      </c>
      <c r="GX4594" s="77">
        <v>5.5634818912091172E-3</v>
      </c>
      <c r="GY4594" s="77">
        <v>0</v>
      </c>
      <c r="GZ4594" s="77">
        <v>0</v>
      </c>
    </row>
    <row r="4595" spans="187:208" x14ac:dyDescent="0.25">
      <c r="GE4595" s="77" t="s">
        <v>425</v>
      </c>
      <c r="GF4595" s="77" t="s">
        <v>155</v>
      </c>
      <c r="GG4595" s="77" t="s">
        <v>462</v>
      </c>
      <c r="GH4595" s="77" t="s">
        <v>474</v>
      </c>
      <c r="GI4595" s="77">
        <v>2022</v>
      </c>
      <c r="GJ4595" s="77" t="s">
        <v>301</v>
      </c>
      <c r="GK4595" s="77">
        <v>1.580872452542816E-3</v>
      </c>
      <c r="GL4595" s="77">
        <v>267.12711200000001</v>
      </c>
      <c r="GM4595" s="77">
        <v>2022</v>
      </c>
      <c r="GN4595" s="77" t="s">
        <v>175</v>
      </c>
      <c r="GO4595" s="77">
        <v>5.3000000000000005E-2</v>
      </c>
      <c r="GP4595" s="77">
        <v>3</v>
      </c>
      <c r="GQ4595" s="77">
        <v>0</v>
      </c>
      <c r="GR4595" s="77" t="s">
        <v>423</v>
      </c>
      <c r="GS4595" s="77">
        <v>5.5966209081309407E-2</v>
      </c>
      <c r="GT4595" s="77">
        <v>8.847543820989362E-5</v>
      </c>
      <c r="GU4595" s="77">
        <v>5.5966209081309407E-2</v>
      </c>
      <c r="GV4595" s="77">
        <v>8.847543820989362E-5</v>
      </c>
      <c r="GW4595" s="77">
        <v>5.5966209081309407E-2</v>
      </c>
      <c r="GX4595" s="77">
        <v>8.847543820989362E-5</v>
      </c>
      <c r="GY4595" s="77">
        <v>0</v>
      </c>
      <c r="GZ4595" s="77">
        <v>0</v>
      </c>
    </row>
    <row r="4596" spans="187:208" x14ac:dyDescent="0.25">
      <c r="GE4596" s="77" t="s">
        <v>427</v>
      </c>
      <c r="GF4596" s="77" t="s">
        <v>155</v>
      </c>
      <c r="GG4596" s="77" t="s">
        <v>462</v>
      </c>
      <c r="GH4596" s="77" t="s">
        <v>474</v>
      </c>
      <c r="GI4596" s="77">
        <v>2022</v>
      </c>
      <c r="GJ4596" s="77" t="s">
        <v>303</v>
      </c>
      <c r="GK4596" s="77">
        <v>3.989464219845059E-2</v>
      </c>
      <c r="GL4596" s="77">
        <v>267.12711200000001</v>
      </c>
      <c r="GM4596" s="77">
        <v>2022</v>
      </c>
      <c r="GN4596" s="77" t="s">
        <v>175</v>
      </c>
      <c r="GO4596" s="77">
        <v>5.3000000000000005E-2</v>
      </c>
      <c r="GP4596" s="77">
        <v>3</v>
      </c>
      <c r="GQ4596" s="77">
        <v>0</v>
      </c>
      <c r="GR4596" s="77" t="s">
        <v>423</v>
      </c>
      <c r="GS4596" s="77">
        <v>5.5966209081309407E-2</v>
      </c>
      <c r="GT4596" s="77">
        <v>2.2327518865025149E-3</v>
      </c>
      <c r="GU4596" s="77">
        <v>5.5966209081309407E-2</v>
      </c>
      <c r="GV4596" s="77">
        <v>2.2327518865025149E-3</v>
      </c>
      <c r="GW4596" s="77">
        <v>5.5966209081309407E-2</v>
      </c>
      <c r="GX4596" s="77">
        <v>2.2327518865025149E-3</v>
      </c>
      <c r="GY4596" s="77">
        <v>0</v>
      </c>
      <c r="GZ4596" s="77">
        <v>0</v>
      </c>
    </row>
    <row r="4597" spans="187:208" x14ac:dyDescent="0.25">
      <c r="GE4597" s="77" t="s">
        <v>422</v>
      </c>
      <c r="GF4597" s="77" t="s">
        <v>155</v>
      </c>
      <c r="GG4597" s="77" t="s">
        <v>462</v>
      </c>
      <c r="GH4597" s="77" t="s">
        <v>474</v>
      </c>
      <c r="GI4597" s="77">
        <v>2023</v>
      </c>
      <c r="GJ4597" s="77" t="s">
        <v>305</v>
      </c>
      <c r="GK4597" s="77">
        <v>3.7590224611390603E-2</v>
      </c>
      <c r="GL4597" s="77">
        <v>267.12711200000001</v>
      </c>
      <c r="GM4597" s="77">
        <v>2023</v>
      </c>
      <c r="GN4597" s="77" t="s">
        <v>175</v>
      </c>
      <c r="GO4597" s="77">
        <v>0.13250000000000001</v>
      </c>
      <c r="GP4597" s="77">
        <v>3</v>
      </c>
      <c r="GQ4597" s="77">
        <v>0</v>
      </c>
      <c r="GR4597" s="77" t="s">
        <v>423</v>
      </c>
      <c r="GS4597" s="77">
        <v>0</v>
      </c>
      <c r="GT4597" s="77">
        <v>0</v>
      </c>
      <c r="GU4597" s="77">
        <v>0.1527377521613833</v>
      </c>
      <c r="GV4597" s="77">
        <v>5.7414464103853089E-3</v>
      </c>
      <c r="GW4597" s="77">
        <v>0.1527377521613833</v>
      </c>
      <c r="GX4597" s="77">
        <v>5.7414464103853089E-3</v>
      </c>
      <c r="GY4597" s="77">
        <v>0.1527377521613833</v>
      </c>
      <c r="GZ4597" s="77">
        <v>5.7414464103853089E-3</v>
      </c>
    </row>
    <row r="4598" spans="187:208" x14ac:dyDescent="0.25">
      <c r="GE4598" s="77" t="s">
        <v>425</v>
      </c>
      <c r="GF4598" s="77" t="s">
        <v>155</v>
      </c>
      <c r="GG4598" s="77" t="s">
        <v>462</v>
      </c>
      <c r="GH4598" s="77" t="s">
        <v>474</v>
      </c>
      <c r="GI4598" s="77">
        <v>2023</v>
      </c>
      <c r="GJ4598" s="77" t="s">
        <v>301</v>
      </c>
      <c r="GK4598" s="77">
        <v>1.6314334115687351E-3</v>
      </c>
      <c r="GL4598" s="77">
        <v>267.12711200000001</v>
      </c>
      <c r="GM4598" s="77">
        <v>2023</v>
      </c>
      <c r="GN4598" s="77" t="s">
        <v>175</v>
      </c>
      <c r="GO4598" s="77">
        <v>5.3000000000000005E-2</v>
      </c>
      <c r="GP4598" s="77">
        <v>3</v>
      </c>
      <c r="GQ4598" s="77">
        <v>0</v>
      </c>
      <c r="GR4598" s="77" t="s">
        <v>423</v>
      </c>
      <c r="GS4598" s="77">
        <v>0</v>
      </c>
      <c r="GT4598" s="77">
        <v>0</v>
      </c>
      <c r="GU4598" s="77">
        <v>5.5966209081309407E-2</v>
      </c>
      <c r="GV4598" s="77">
        <v>9.1305143414089734E-5</v>
      </c>
      <c r="GW4598" s="77">
        <v>5.5966209081309407E-2</v>
      </c>
      <c r="GX4598" s="77">
        <v>9.1305143414089734E-5</v>
      </c>
      <c r="GY4598" s="77">
        <v>5.5966209081309407E-2</v>
      </c>
      <c r="GZ4598" s="77">
        <v>9.1305143414089734E-5</v>
      </c>
    </row>
    <row r="4599" spans="187:208" x14ac:dyDescent="0.25">
      <c r="GE4599" s="77" t="s">
        <v>427</v>
      </c>
      <c r="GF4599" s="77" t="s">
        <v>155</v>
      </c>
      <c r="GG4599" s="77" t="s">
        <v>462</v>
      </c>
      <c r="GH4599" s="77" t="s">
        <v>474</v>
      </c>
      <c r="GI4599" s="77">
        <v>2023</v>
      </c>
      <c r="GJ4599" s="77" t="s">
        <v>303</v>
      </c>
      <c r="GK4599" s="77">
        <v>4.1186611014017577E-2</v>
      </c>
      <c r="GL4599" s="77">
        <v>267.12711200000001</v>
      </c>
      <c r="GM4599" s="77">
        <v>2023</v>
      </c>
      <c r="GN4599" s="77" t="s">
        <v>175</v>
      </c>
      <c r="GO4599" s="77">
        <v>5.3000000000000005E-2</v>
      </c>
      <c r="GP4599" s="77">
        <v>3</v>
      </c>
      <c r="GQ4599" s="77">
        <v>0</v>
      </c>
      <c r="GR4599" s="77" t="s">
        <v>423</v>
      </c>
      <c r="GS4599" s="77">
        <v>0</v>
      </c>
      <c r="GT4599" s="77">
        <v>0</v>
      </c>
      <c r="GU4599" s="77">
        <v>5.5966209081309407E-2</v>
      </c>
      <c r="GV4599" s="77">
        <v>2.3050584833610686E-3</v>
      </c>
      <c r="GW4599" s="77">
        <v>5.5966209081309407E-2</v>
      </c>
      <c r="GX4599" s="77">
        <v>2.3050584833610686E-3</v>
      </c>
      <c r="GY4599" s="77">
        <v>5.5966209081309407E-2</v>
      </c>
      <c r="GZ4599" s="77">
        <v>2.3050584833610686E-3</v>
      </c>
    </row>
    <row r="4600" spans="187:208" x14ac:dyDescent="0.25">
      <c r="GE4600" s="77" t="s">
        <v>422</v>
      </c>
      <c r="GF4600" s="77" t="s">
        <v>155</v>
      </c>
      <c r="GG4600" s="77" t="s">
        <v>462</v>
      </c>
      <c r="GH4600" s="77" t="s">
        <v>474</v>
      </c>
      <c r="GI4600" s="77">
        <v>2024</v>
      </c>
      <c r="GJ4600" s="77" t="s">
        <v>305</v>
      </c>
      <c r="GK4600" s="77">
        <v>3.7590224611390603E-2</v>
      </c>
      <c r="GL4600" s="77">
        <v>267.12711200000001</v>
      </c>
      <c r="GM4600" s="77">
        <v>2024</v>
      </c>
      <c r="GN4600" s="77" t="s">
        <v>175</v>
      </c>
      <c r="GO4600" s="77">
        <v>0.13250000000000001</v>
      </c>
      <c r="GP4600" s="77">
        <v>3</v>
      </c>
      <c r="GQ4600" s="77">
        <v>0</v>
      </c>
      <c r="GR4600" s="77" t="s">
        <v>423</v>
      </c>
      <c r="GS4600" s="77">
        <v>0</v>
      </c>
      <c r="GT4600" s="77">
        <v>0</v>
      </c>
      <c r="GU4600" s="77">
        <v>0</v>
      </c>
      <c r="GV4600" s="77">
        <v>0</v>
      </c>
      <c r="GW4600" s="77">
        <v>0.1527377521613833</v>
      </c>
      <c r="GX4600" s="77">
        <v>5.7414464103853089E-3</v>
      </c>
      <c r="GY4600" s="77">
        <v>0.1527377521613833</v>
      </c>
      <c r="GZ4600" s="77">
        <v>5.7414464103853089E-3</v>
      </c>
    </row>
    <row r="4601" spans="187:208" x14ac:dyDescent="0.25">
      <c r="GE4601" s="77" t="s">
        <v>425</v>
      </c>
      <c r="GF4601" s="77" t="s">
        <v>155</v>
      </c>
      <c r="GG4601" s="77" t="s">
        <v>462</v>
      </c>
      <c r="GH4601" s="77" t="s">
        <v>474</v>
      </c>
      <c r="GI4601" s="77">
        <v>2024</v>
      </c>
      <c r="GJ4601" s="77" t="s">
        <v>301</v>
      </c>
      <c r="GK4601" s="77">
        <v>1.6314334115687351E-3</v>
      </c>
      <c r="GL4601" s="77">
        <v>267.12711200000001</v>
      </c>
      <c r="GM4601" s="77">
        <v>2024</v>
      </c>
      <c r="GN4601" s="77" t="s">
        <v>175</v>
      </c>
      <c r="GO4601" s="77">
        <v>5.3000000000000005E-2</v>
      </c>
      <c r="GP4601" s="77">
        <v>3</v>
      </c>
      <c r="GQ4601" s="77">
        <v>0</v>
      </c>
      <c r="GR4601" s="77" t="s">
        <v>423</v>
      </c>
      <c r="GS4601" s="77">
        <v>0</v>
      </c>
      <c r="GT4601" s="77">
        <v>0</v>
      </c>
      <c r="GU4601" s="77">
        <v>0</v>
      </c>
      <c r="GV4601" s="77">
        <v>0</v>
      </c>
      <c r="GW4601" s="77">
        <v>5.5966209081309407E-2</v>
      </c>
      <c r="GX4601" s="77">
        <v>9.1305143414089734E-5</v>
      </c>
      <c r="GY4601" s="77">
        <v>5.5966209081309407E-2</v>
      </c>
      <c r="GZ4601" s="77">
        <v>9.1305143414089734E-5</v>
      </c>
    </row>
    <row r="4602" spans="187:208" x14ac:dyDescent="0.25">
      <c r="GE4602" s="77" t="s">
        <v>427</v>
      </c>
      <c r="GF4602" s="77" t="s">
        <v>155</v>
      </c>
      <c r="GG4602" s="77" t="s">
        <v>462</v>
      </c>
      <c r="GH4602" s="77" t="s">
        <v>474</v>
      </c>
      <c r="GI4602" s="77">
        <v>2024</v>
      </c>
      <c r="GJ4602" s="77" t="s">
        <v>303</v>
      </c>
      <c r="GK4602" s="77">
        <v>4.1186611014017577E-2</v>
      </c>
      <c r="GL4602" s="77">
        <v>267.12711200000001</v>
      </c>
      <c r="GM4602" s="77">
        <v>2024</v>
      </c>
      <c r="GN4602" s="77" t="s">
        <v>175</v>
      </c>
      <c r="GO4602" s="77">
        <v>5.3000000000000005E-2</v>
      </c>
      <c r="GP4602" s="77">
        <v>3</v>
      </c>
      <c r="GQ4602" s="77">
        <v>0</v>
      </c>
      <c r="GR4602" s="77" t="s">
        <v>423</v>
      </c>
      <c r="GS4602" s="77">
        <v>0</v>
      </c>
      <c r="GT4602" s="77">
        <v>0</v>
      </c>
      <c r="GU4602" s="77">
        <v>0</v>
      </c>
      <c r="GV4602" s="77">
        <v>0</v>
      </c>
      <c r="GW4602" s="77">
        <v>5.5966209081309407E-2</v>
      </c>
      <c r="GX4602" s="77">
        <v>2.3050584833610686E-3</v>
      </c>
      <c r="GY4602" s="77">
        <v>5.5966209081309407E-2</v>
      </c>
      <c r="GZ4602" s="77">
        <v>2.3050584833610686E-3</v>
      </c>
    </row>
    <row r="4603" spans="187:208" x14ac:dyDescent="0.25">
      <c r="GE4603" s="77" t="s">
        <v>422</v>
      </c>
      <c r="GF4603" s="77" t="s">
        <v>155</v>
      </c>
      <c r="GG4603" s="77" t="s">
        <v>462</v>
      </c>
      <c r="GH4603" s="77" t="s">
        <v>474</v>
      </c>
      <c r="GI4603" s="77">
        <v>2025</v>
      </c>
      <c r="GJ4603" s="77" t="s">
        <v>305</v>
      </c>
      <c r="GK4603" s="77">
        <v>3.7590224611390603E-2</v>
      </c>
      <c r="GL4603" s="77">
        <v>267.12711200000001</v>
      </c>
      <c r="GM4603" s="77">
        <v>2025</v>
      </c>
      <c r="GN4603" s="77" t="s">
        <v>175</v>
      </c>
      <c r="GO4603" s="77">
        <v>0.13250000000000001</v>
      </c>
      <c r="GP4603" s="77">
        <v>3</v>
      </c>
      <c r="GQ4603" s="77">
        <v>0</v>
      </c>
      <c r="GR4603" s="77" t="s">
        <v>423</v>
      </c>
      <c r="GS4603" s="77">
        <v>0</v>
      </c>
      <c r="GT4603" s="77">
        <v>0</v>
      </c>
      <c r="GU4603" s="77">
        <v>0</v>
      </c>
      <c r="GV4603" s="77">
        <v>0</v>
      </c>
      <c r="GW4603" s="77">
        <v>0</v>
      </c>
      <c r="GX4603" s="77">
        <v>0</v>
      </c>
      <c r="GY4603" s="77">
        <v>0.1527377521613833</v>
      </c>
      <c r="GZ4603" s="77">
        <v>5.7414464103853089E-3</v>
      </c>
    </row>
    <row r="4604" spans="187:208" x14ac:dyDescent="0.25">
      <c r="GE4604" s="77" t="s">
        <v>425</v>
      </c>
      <c r="GF4604" s="77" t="s">
        <v>155</v>
      </c>
      <c r="GG4604" s="77" t="s">
        <v>462</v>
      </c>
      <c r="GH4604" s="77" t="s">
        <v>474</v>
      </c>
      <c r="GI4604" s="77">
        <v>2025</v>
      </c>
      <c r="GJ4604" s="77" t="s">
        <v>301</v>
      </c>
      <c r="GK4604" s="77">
        <v>1.6314334115687351E-3</v>
      </c>
      <c r="GL4604" s="77">
        <v>267.12711200000001</v>
      </c>
      <c r="GM4604" s="77">
        <v>2025</v>
      </c>
      <c r="GN4604" s="77" t="s">
        <v>175</v>
      </c>
      <c r="GO4604" s="77">
        <v>5.3000000000000005E-2</v>
      </c>
      <c r="GP4604" s="77">
        <v>3</v>
      </c>
      <c r="GQ4604" s="77">
        <v>0</v>
      </c>
      <c r="GR4604" s="77" t="s">
        <v>423</v>
      </c>
      <c r="GS4604" s="77">
        <v>0</v>
      </c>
      <c r="GT4604" s="77">
        <v>0</v>
      </c>
      <c r="GU4604" s="77">
        <v>0</v>
      </c>
      <c r="GV4604" s="77">
        <v>0</v>
      </c>
      <c r="GW4604" s="77">
        <v>0</v>
      </c>
      <c r="GX4604" s="77">
        <v>0</v>
      </c>
      <c r="GY4604" s="77">
        <v>5.5966209081309407E-2</v>
      </c>
      <c r="GZ4604" s="77">
        <v>9.1305143414089734E-5</v>
      </c>
    </row>
    <row r="4605" spans="187:208" x14ac:dyDescent="0.25">
      <c r="GE4605" s="77" t="s">
        <v>427</v>
      </c>
      <c r="GF4605" s="77" t="s">
        <v>155</v>
      </c>
      <c r="GG4605" s="77" t="s">
        <v>462</v>
      </c>
      <c r="GH4605" s="77" t="s">
        <v>474</v>
      </c>
      <c r="GI4605" s="77">
        <v>2025</v>
      </c>
      <c r="GJ4605" s="77" t="s">
        <v>303</v>
      </c>
      <c r="GK4605" s="77">
        <v>4.1186611014017577E-2</v>
      </c>
      <c r="GL4605" s="77">
        <v>267.12711200000001</v>
      </c>
      <c r="GM4605" s="77">
        <v>2025</v>
      </c>
      <c r="GN4605" s="77" t="s">
        <v>175</v>
      </c>
      <c r="GO4605" s="77">
        <v>5.3000000000000005E-2</v>
      </c>
      <c r="GP4605" s="77">
        <v>3</v>
      </c>
      <c r="GQ4605" s="77">
        <v>0</v>
      </c>
      <c r="GR4605" s="77" t="s">
        <v>423</v>
      </c>
      <c r="GS4605" s="77">
        <v>0</v>
      </c>
      <c r="GT4605" s="77">
        <v>0</v>
      </c>
      <c r="GU4605" s="77">
        <v>0</v>
      </c>
      <c r="GV4605" s="77">
        <v>0</v>
      </c>
      <c r="GW4605" s="77">
        <v>0</v>
      </c>
      <c r="GX4605" s="77">
        <v>0</v>
      </c>
      <c r="GY4605" s="77">
        <v>5.5966209081309407E-2</v>
      </c>
      <c r="GZ4605" s="77">
        <v>2.3050584833610686E-3</v>
      </c>
    </row>
    <row r="4606" spans="187:208" x14ac:dyDescent="0.25">
      <c r="GE4606" s="77" t="s">
        <v>422</v>
      </c>
      <c r="GF4606" s="77" t="s">
        <v>155</v>
      </c>
      <c r="GG4606" s="77" t="s">
        <v>462</v>
      </c>
      <c r="GH4606" s="77" t="s">
        <v>481</v>
      </c>
      <c r="GI4606" s="77">
        <v>2021</v>
      </c>
      <c r="GJ4606" s="77" t="s">
        <v>305</v>
      </c>
      <c r="GK4606" s="77">
        <v>409.2237358204406</v>
      </c>
      <c r="GL4606" s="77">
        <v>267.12711200000001</v>
      </c>
      <c r="GM4606" s="77">
        <v>2021</v>
      </c>
      <c r="GN4606" s="77" t="s">
        <v>175</v>
      </c>
      <c r="GO4606" s="77">
        <v>0.13250000000000001</v>
      </c>
      <c r="GP4606" s="77">
        <v>3</v>
      </c>
      <c r="GQ4606" s="77">
        <v>0</v>
      </c>
      <c r="GR4606" s="77" t="s">
        <v>423</v>
      </c>
      <c r="GS4606" s="77">
        <v>0.1527377521613833</v>
      </c>
      <c r="GT4606" s="77">
        <v>62.503913540297852</v>
      </c>
      <c r="GU4606" s="77">
        <v>0.1527377521613833</v>
      </c>
      <c r="GV4606" s="77">
        <v>62.503913540297852</v>
      </c>
      <c r="GW4606" s="77">
        <v>0</v>
      </c>
      <c r="GX4606" s="77">
        <v>0</v>
      </c>
      <c r="GY4606" s="77">
        <v>0</v>
      </c>
      <c r="GZ4606" s="77">
        <v>0</v>
      </c>
    </row>
    <row r="4607" spans="187:208" x14ac:dyDescent="0.25">
      <c r="GE4607" s="77" t="s">
        <v>425</v>
      </c>
      <c r="GF4607" s="77" t="s">
        <v>155</v>
      </c>
      <c r="GG4607" s="77" t="s">
        <v>462</v>
      </c>
      <c r="GH4607" s="77" t="s">
        <v>481</v>
      </c>
      <c r="GI4607" s="77">
        <v>2021</v>
      </c>
      <c r="GJ4607" s="77" t="s">
        <v>301</v>
      </c>
      <c r="GK4607" s="77">
        <v>13469.087812377849</v>
      </c>
      <c r="GL4607" s="77">
        <v>267.12711200000001</v>
      </c>
      <c r="GM4607" s="77">
        <v>2021</v>
      </c>
      <c r="GN4607" s="77" t="s">
        <v>175</v>
      </c>
      <c r="GO4607" s="77">
        <v>5.3000000000000005E-2</v>
      </c>
      <c r="GP4607" s="77">
        <v>3</v>
      </c>
      <c r="GQ4607" s="77">
        <v>0</v>
      </c>
      <c r="GR4607" s="77" t="s">
        <v>423</v>
      </c>
      <c r="GS4607" s="77">
        <v>5.5966209081309407E-2</v>
      </c>
      <c r="GT4607" s="77">
        <v>753.813784642055</v>
      </c>
      <c r="GU4607" s="77">
        <v>5.5966209081309407E-2</v>
      </c>
      <c r="GV4607" s="77">
        <v>753.813784642055</v>
      </c>
      <c r="GW4607" s="77">
        <v>0</v>
      </c>
      <c r="GX4607" s="77">
        <v>0</v>
      </c>
      <c r="GY4607" s="77">
        <v>0</v>
      </c>
      <c r="GZ4607" s="77">
        <v>0</v>
      </c>
    </row>
    <row r="4608" spans="187:208" x14ac:dyDescent="0.25">
      <c r="GE4608" s="77" t="s">
        <v>427</v>
      </c>
      <c r="GF4608" s="77" t="s">
        <v>155</v>
      </c>
      <c r="GG4608" s="77" t="s">
        <v>462</v>
      </c>
      <c r="GH4608" s="77" t="s">
        <v>481</v>
      </c>
      <c r="GI4608" s="77">
        <v>2021</v>
      </c>
      <c r="GJ4608" s="77" t="s">
        <v>303</v>
      </c>
      <c r="GK4608" s="77">
        <v>7205.5312760249308</v>
      </c>
      <c r="GL4608" s="77">
        <v>267.12711200000001</v>
      </c>
      <c r="GM4608" s="77">
        <v>2021</v>
      </c>
      <c r="GN4608" s="77" t="s">
        <v>175</v>
      </c>
      <c r="GO4608" s="77">
        <v>5.3000000000000005E-2</v>
      </c>
      <c r="GP4608" s="77">
        <v>3</v>
      </c>
      <c r="GQ4608" s="77">
        <v>0</v>
      </c>
      <c r="GR4608" s="77" t="s">
        <v>423</v>
      </c>
      <c r="GS4608" s="77">
        <v>5.5966209081309407E-2</v>
      </c>
      <c r="GT4608" s="77">
        <v>403.26626993592544</v>
      </c>
      <c r="GU4608" s="77">
        <v>5.5966209081309407E-2</v>
      </c>
      <c r="GV4608" s="77">
        <v>403.26626993592544</v>
      </c>
      <c r="GW4608" s="77">
        <v>0</v>
      </c>
      <c r="GX4608" s="77">
        <v>0</v>
      </c>
      <c r="GY4608" s="77">
        <v>0</v>
      </c>
      <c r="GZ4608" s="77">
        <v>0</v>
      </c>
    </row>
    <row r="4609" spans="187:208" x14ac:dyDescent="0.25">
      <c r="GE4609" s="77" t="s">
        <v>422</v>
      </c>
      <c r="GF4609" s="77" t="s">
        <v>155</v>
      </c>
      <c r="GG4609" s="77" t="s">
        <v>462</v>
      </c>
      <c r="GH4609" s="77" t="s">
        <v>481</v>
      </c>
      <c r="GI4609" s="77">
        <v>2022</v>
      </c>
      <c r="GJ4609" s="77" t="s">
        <v>305</v>
      </c>
      <c r="GK4609" s="77">
        <v>409.2237358204406</v>
      </c>
      <c r="GL4609" s="77">
        <v>267.12711200000001</v>
      </c>
      <c r="GM4609" s="77">
        <v>2022</v>
      </c>
      <c r="GN4609" s="77" t="s">
        <v>175</v>
      </c>
      <c r="GO4609" s="77">
        <v>0.13250000000000001</v>
      </c>
      <c r="GP4609" s="77">
        <v>3</v>
      </c>
      <c r="GQ4609" s="77">
        <v>0</v>
      </c>
      <c r="GR4609" s="77" t="s">
        <v>423</v>
      </c>
      <c r="GS4609" s="77">
        <v>0.1527377521613833</v>
      </c>
      <c r="GT4609" s="77">
        <v>62.503913540297852</v>
      </c>
      <c r="GU4609" s="77">
        <v>0.1527377521613833</v>
      </c>
      <c r="GV4609" s="77">
        <v>62.503913540297852</v>
      </c>
      <c r="GW4609" s="77">
        <v>0.1527377521613833</v>
      </c>
      <c r="GX4609" s="77">
        <v>62.503913540297852</v>
      </c>
      <c r="GY4609" s="77">
        <v>0</v>
      </c>
      <c r="GZ4609" s="77">
        <v>0</v>
      </c>
    </row>
    <row r="4610" spans="187:208" x14ac:dyDescent="0.25">
      <c r="GE4610" s="77" t="s">
        <v>425</v>
      </c>
      <c r="GF4610" s="77" t="s">
        <v>155</v>
      </c>
      <c r="GG4610" s="77" t="s">
        <v>462</v>
      </c>
      <c r="GH4610" s="77" t="s">
        <v>481</v>
      </c>
      <c r="GI4610" s="77">
        <v>2022</v>
      </c>
      <c r="GJ4610" s="77" t="s">
        <v>301</v>
      </c>
      <c r="GK4610" s="77">
        <v>13469.087812377849</v>
      </c>
      <c r="GL4610" s="77">
        <v>267.12711200000001</v>
      </c>
      <c r="GM4610" s="77">
        <v>2022</v>
      </c>
      <c r="GN4610" s="77" t="s">
        <v>175</v>
      </c>
      <c r="GO4610" s="77">
        <v>5.3000000000000005E-2</v>
      </c>
      <c r="GP4610" s="77">
        <v>3</v>
      </c>
      <c r="GQ4610" s="77">
        <v>0</v>
      </c>
      <c r="GR4610" s="77" t="s">
        <v>423</v>
      </c>
      <c r="GS4610" s="77">
        <v>5.5966209081309407E-2</v>
      </c>
      <c r="GT4610" s="77">
        <v>753.813784642055</v>
      </c>
      <c r="GU4610" s="77">
        <v>5.5966209081309407E-2</v>
      </c>
      <c r="GV4610" s="77">
        <v>753.813784642055</v>
      </c>
      <c r="GW4610" s="77">
        <v>5.5966209081309407E-2</v>
      </c>
      <c r="GX4610" s="77">
        <v>753.813784642055</v>
      </c>
      <c r="GY4610" s="77">
        <v>0</v>
      </c>
      <c r="GZ4610" s="77">
        <v>0</v>
      </c>
    </row>
    <row r="4611" spans="187:208" x14ac:dyDescent="0.25">
      <c r="GE4611" s="77" t="s">
        <v>427</v>
      </c>
      <c r="GF4611" s="77" t="s">
        <v>155</v>
      </c>
      <c r="GG4611" s="77" t="s">
        <v>462</v>
      </c>
      <c r="GH4611" s="77" t="s">
        <v>481</v>
      </c>
      <c r="GI4611" s="77">
        <v>2022</v>
      </c>
      <c r="GJ4611" s="77" t="s">
        <v>303</v>
      </c>
      <c r="GK4611" s="77">
        <v>7205.5312760249308</v>
      </c>
      <c r="GL4611" s="77">
        <v>267.12711200000001</v>
      </c>
      <c r="GM4611" s="77">
        <v>2022</v>
      </c>
      <c r="GN4611" s="77" t="s">
        <v>175</v>
      </c>
      <c r="GO4611" s="77">
        <v>5.3000000000000005E-2</v>
      </c>
      <c r="GP4611" s="77">
        <v>3</v>
      </c>
      <c r="GQ4611" s="77">
        <v>0</v>
      </c>
      <c r="GR4611" s="77" t="s">
        <v>423</v>
      </c>
      <c r="GS4611" s="77">
        <v>5.5966209081309407E-2</v>
      </c>
      <c r="GT4611" s="77">
        <v>403.26626993592544</v>
      </c>
      <c r="GU4611" s="77">
        <v>5.5966209081309407E-2</v>
      </c>
      <c r="GV4611" s="77">
        <v>403.26626993592544</v>
      </c>
      <c r="GW4611" s="77">
        <v>5.5966209081309407E-2</v>
      </c>
      <c r="GX4611" s="77">
        <v>403.26626993592544</v>
      </c>
      <c r="GY4611" s="77">
        <v>0</v>
      </c>
      <c r="GZ4611" s="77">
        <v>0</v>
      </c>
    </row>
    <row r="4612" spans="187:208" x14ac:dyDescent="0.25">
      <c r="GE4612" s="77" t="s">
        <v>422</v>
      </c>
      <c r="GF4612" s="77" t="s">
        <v>155</v>
      </c>
      <c r="GG4612" s="77" t="s">
        <v>462</v>
      </c>
      <c r="GH4612" s="77" t="s">
        <v>481</v>
      </c>
      <c r="GI4612" s="77">
        <v>2023</v>
      </c>
      <c r="GJ4612" s="77" t="s">
        <v>305</v>
      </c>
      <c r="GK4612" s="77">
        <v>428.60232122030828</v>
      </c>
      <c r="GL4612" s="77">
        <v>267.12711200000001</v>
      </c>
      <c r="GM4612" s="77">
        <v>2023</v>
      </c>
      <c r="GN4612" s="77" t="s">
        <v>175</v>
      </c>
      <c r="GO4612" s="77">
        <v>0.13250000000000001</v>
      </c>
      <c r="GP4612" s="77">
        <v>3</v>
      </c>
      <c r="GQ4612" s="77">
        <v>0</v>
      </c>
      <c r="GR4612" s="77" t="s">
        <v>423</v>
      </c>
      <c r="GS4612" s="77">
        <v>0</v>
      </c>
      <c r="GT4612" s="77">
        <v>0</v>
      </c>
      <c r="GU4612" s="77">
        <v>0.1527377521613833</v>
      </c>
      <c r="GV4612" s="77">
        <v>65.463755114341041</v>
      </c>
      <c r="GW4612" s="77">
        <v>0.1527377521613833</v>
      </c>
      <c r="GX4612" s="77">
        <v>65.463755114341041</v>
      </c>
      <c r="GY4612" s="77">
        <v>0.1527377521613833</v>
      </c>
      <c r="GZ4612" s="77">
        <v>65.463755114341041</v>
      </c>
    </row>
    <row r="4613" spans="187:208" x14ac:dyDescent="0.25">
      <c r="GE4613" s="77" t="s">
        <v>425</v>
      </c>
      <c r="GF4613" s="77" t="s">
        <v>155</v>
      </c>
      <c r="GG4613" s="77" t="s">
        <v>462</v>
      </c>
      <c r="GH4613" s="77" t="s">
        <v>481</v>
      </c>
      <c r="GI4613" s="77">
        <v>2023</v>
      </c>
      <c r="GJ4613" s="77" t="s">
        <v>301</v>
      </c>
      <c r="GK4613" s="77">
        <v>13939.560973456701</v>
      </c>
      <c r="GL4613" s="77">
        <v>267.12711200000001</v>
      </c>
      <c r="GM4613" s="77">
        <v>2023</v>
      </c>
      <c r="GN4613" s="77" t="s">
        <v>175</v>
      </c>
      <c r="GO4613" s="77">
        <v>5.3000000000000005E-2</v>
      </c>
      <c r="GP4613" s="77">
        <v>3</v>
      </c>
      <c r="GQ4613" s="77">
        <v>0</v>
      </c>
      <c r="GR4613" s="77" t="s">
        <v>423</v>
      </c>
      <c r="GS4613" s="77">
        <v>0</v>
      </c>
      <c r="GT4613" s="77">
        <v>0</v>
      </c>
      <c r="GU4613" s="77">
        <v>5.5966209081309407E-2</v>
      </c>
      <c r="GV4613" s="77">
        <v>780.14438394213857</v>
      </c>
      <c r="GW4613" s="77">
        <v>5.5966209081309407E-2</v>
      </c>
      <c r="GX4613" s="77">
        <v>780.14438394213857</v>
      </c>
      <c r="GY4613" s="77">
        <v>5.5966209081309407E-2</v>
      </c>
      <c r="GZ4613" s="77">
        <v>780.14438394213857</v>
      </c>
    </row>
    <row r="4614" spans="187:208" x14ac:dyDescent="0.25">
      <c r="GE4614" s="77" t="s">
        <v>427</v>
      </c>
      <c r="GF4614" s="77" t="s">
        <v>155</v>
      </c>
      <c r="GG4614" s="77" t="s">
        <v>462</v>
      </c>
      <c r="GH4614" s="77" t="s">
        <v>481</v>
      </c>
      <c r="GI4614" s="77">
        <v>2023</v>
      </c>
      <c r="GJ4614" s="77" t="s">
        <v>303</v>
      </c>
      <c r="GK4614" s="77">
        <v>7467.8148194521646</v>
      </c>
      <c r="GL4614" s="77">
        <v>267.12711200000001</v>
      </c>
      <c r="GM4614" s="77">
        <v>2023</v>
      </c>
      <c r="GN4614" s="77" t="s">
        <v>175</v>
      </c>
      <c r="GO4614" s="77">
        <v>5.3000000000000005E-2</v>
      </c>
      <c r="GP4614" s="77">
        <v>3</v>
      </c>
      <c r="GQ4614" s="77">
        <v>0</v>
      </c>
      <c r="GR4614" s="77" t="s">
        <v>423</v>
      </c>
      <c r="GS4614" s="77">
        <v>0</v>
      </c>
      <c r="GT4614" s="77">
        <v>0</v>
      </c>
      <c r="GU4614" s="77">
        <v>5.5966209081309407E-2</v>
      </c>
      <c r="GV4614" s="77">
        <v>417.94528556596072</v>
      </c>
      <c r="GW4614" s="77">
        <v>5.5966209081309407E-2</v>
      </c>
      <c r="GX4614" s="77">
        <v>417.94528556596072</v>
      </c>
      <c r="GY4614" s="77">
        <v>5.5966209081309407E-2</v>
      </c>
      <c r="GZ4614" s="77">
        <v>417.94528556596072</v>
      </c>
    </row>
    <row r="4615" spans="187:208" x14ac:dyDescent="0.25">
      <c r="GE4615" s="77" t="s">
        <v>422</v>
      </c>
      <c r="GF4615" s="77" t="s">
        <v>155</v>
      </c>
      <c r="GG4615" s="77" t="s">
        <v>462</v>
      </c>
      <c r="GH4615" s="77" t="s">
        <v>481</v>
      </c>
      <c r="GI4615" s="77">
        <v>2024</v>
      </c>
      <c r="GJ4615" s="77" t="s">
        <v>305</v>
      </c>
      <c r="GK4615" s="77">
        <v>428.60232122030828</v>
      </c>
      <c r="GL4615" s="77">
        <v>267.12711200000001</v>
      </c>
      <c r="GM4615" s="77">
        <v>2024</v>
      </c>
      <c r="GN4615" s="77" t="s">
        <v>175</v>
      </c>
      <c r="GO4615" s="77">
        <v>0.13250000000000001</v>
      </c>
      <c r="GP4615" s="77">
        <v>3</v>
      </c>
      <c r="GQ4615" s="77">
        <v>0</v>
      </c>
      <c r="GR4615" s="77" t="s">
        <v>423</v>
      </c>
      <c r="GS4615" s="77">
        <v>0</v>
      </c>
      <c r="GT4615" s="77">
        <v>0</v>
      </c>
      <c r="GU4615" s="77">
        <v>0</v>
      </c>
      <c r="GV4615" s="77">
        <v>0</v>
      </c>
      <c r="GW4615" s="77">
        <v>0.1527377521613833</v>
      </c>
      <c r="GX4615" s="77">
        <v>65.463755114341041</v>
      </c>
      <c r="GY4615" s="77">
        <v>0.1527377521613833</v>
      </c>
      <c r="GZ4615" s="77">
        <v>65.463755114341041</v>
      </c>
    </row>
    <row r="4616" spans="187:208" x14ac:dyDescent="0.25">
      <c r="GE4616" s="77" t="s">
        <v>425</v>
      </c>
      <c r="GF4616" s="77" t="s">
        <v>155</v>
      </c>
      <c r="GG4616" s="77" t="s">
        <v>462</v>
      </c>
      <c r="GH4616" s="77" t="s">
        <v>481</v>
      </c>
      <c r="GI4616" s="77">
        <v>2024</v>
      </c>
      <c r="GJ4616" s="77" t="s">
        <v>301</v>
      </c>
      <c r="GK4616" s="77">
        <v>13939.560973456701</v>
      </c>
      <c r="GL4616" s="77">
        <v>267.12711200000001</v>
      </c>
      <c r="GM4616" s="77">
        <v>2024</v>
      </c>
      <c r="GN4616" s="77" t="s">
        <v>175</v>
      </c>
      <c r="GO4616" s="77">
        <v>5.3000000000000005E-2</v>
      </c>
      <c r="GP4616" s="77">
        <v>3</v>
      </c>
      <c r="GQ4616" s="77">
        <v>0</v>
      </c>
      <c r="GR4616" s="77" t="s">
        <v>423</v>
      </c>
      <c r="GS4616" s="77">
        <v>0</v>
      </c>
      <c r="GT4616" s="77">
        <v>0</v>
      </c>
      <c r="GU4616" s="77">
        <v>0</v>
      </c>
      <c r="GV4616" s="77">
        <v>0</v>
      </c>
      <c r="GW4616" s="77">
        <v>5.5966209081309407E-2</v>
      </c>
      <c r="GX4616" s="77">
        <v>780.14438394213857</v>
      </c>
      <c r="GY4616" s="77">
        <v>5.5966209081309407E-2</v>
      </c>
      <c r="GZ4616" s="77">
        <v>780.14438394213857</v>
      </c>
    </row>
    <row r="4617" spans="187:208" x14ac:dyDescent="0.25">
      <c r="GE4617" s="77" t="s">
        <v>427</v>
      </c>
      <c r="GF4617" s="77" t="s">
        <v>155</v>
      </c>
      <c r="GG4617" s="77" t="s">
        <v>462</v>
      </c>
      <c r="GH4617" s="77" t="s">
        <v>481</v>
      </c>
      <c r="GI4617" s="77">
        <v>2024</v>
      </c>
      <c r="GJ4617" s="77" t="s">
        <v>303</v>
      </c>
      <c r="GK4617" s="77">
        <v>7467.8148194521646</v>
      </c>
      <c r="GL4617" s="77">
        <v>267.12711200000001</v>
      </c>
      <c r="GM4617" s="77">
        <v>2024</v>
      </c>
      <c r="GN4617" s="77" t="s">
        <v>175</v>
      </c>
      <c r="GO4617" s="77">
        <v>5.3000000000000005E-2</v>
      </c>
      <c r="GP4617" s="77">
        <v>3</v>
      </c>
      <c r="GQ4617" s="77">
        <v>0</v>
      </c>
      <c r="GR4617" s="77" t="s">
        <v>423</v>
      </c>
      <c r="GS4617" s="77">
        <v>0</v>
      </c>
      <c r="GT4617" s="77">
        <v>0</v>
      </c>
      <c r="GU4617" s="77">
        <v>0</v>
      </c>
      <c r="GV4617" s="77">
        <v>0</v>
      </c>
      <c r="GW4617" s="77">
        <v>5.5966209081309407E-2</v>
      </c>
      <c r="GX4617" s="77">
        <v>417.94528556596072</v>
      </c>
      <c r="GY4617" s="77">
        <v>5.5966209081309407E-2</v>
      </c>
      <c r="GZ4617" s="77">
        <v>417.94528556596072</v>
      </c>
    </row>
    <row r="4618" spans="187:208" x14ac:dyDescent="0.25">
      <c r="GE4618" s="77" t="s">
        <v>422</v>
      </c>
      <c r="GF4618" s="77" t="s">
        <v>155</v>
      </c>
      <c r="GG4618" s="77" t="s">
        <v>462</v>
      </c>
      <c r="GH4618" s="77" t="s">
        <v>481</v>
      </c>
      <c r="GI4618" s="77">
        <v>2025</v>
      </c>
      <c r="GJ4618" s="77" t="s">
        <v>305</v>
      </c>
      <c r="GK4618" s="77">
        <v>428.60232122030828</v>
      </c>
      <c r="GL4618" s="77">
        <v>267.12711200000001</v>
      </c>
      <c r="GM4618" s="77">
        <v>2025</v>
      </c>
      <c r="GN4618" s="77" t="s">
        <v>175</v>
      </c>
      <c r="GO4618" s="77">
        <v>0.13250000000000001</v>
      </c>
      <c r="GP4618" s="77">
        <v>3</v>
      </c>
      <c r="GQ4618" s="77">
        <v>0</v>
      </c>
      <c r="GR4618" s="77" t="s">
        <v>423</v>
      </c>
      <c r="GS4618" s="77">
        <v>0</v>
      </c>
      <c r="GT4618" s="77">
        <v>0</v>
      </c>
      <c r="GU4618" s="77">
        <v>0</v>
      </c>
      <c r="GV4618" s="77">
        <v>0</v>
      </c>
      <c r="GW4618" s="77">
        <v>0</v>
      </c>
      <c r="GX4618" s="77">
        <v>0</v>
      </c>
      <c r="GY4618" s="77">
        <v>0.1527377521613833</v>
      </c>
      <c r="GZ4618" s="77">
        <v>65.463755114341041</v>
      </c>
    </row>
    <row r="4619" spans="187:208" x14ac:dyDescent="0.25">
      <c r="GE4619" s="77" t="s">
        <v>425</v>
      </c>
      <c r="GF4619" s="77" t="s">
        <v>155</v>
      </c>
      <c r="GG4619" s="77" t="s">
        <v>462</v>
      </c>
      <c r="GH4619" s="77" t="s">
        <v>481</v>
      </c>
      <c r="GI4619" s="77">
        <v>2025</v>
      </c>
      <c r="GJ4619" s="77" t="s">
        <v>301</v>
      </c>
      <c r="GK4619" s="77">
        <v>13939.560973456701</v>
      </c>
      <c r="GL4619" s="77">
        <v>267.12711200000001</v>
      </c>
      <c r="GM4619" s="77">
        <v>2025</v>
      </c>
      <c r="GN4619" s="77" t="s">
        <v>175</v>
      </c>
      <c r="GO4619" s="77">
        <v>5.3000000000000005E-2</v>
      </c>
      <c r="GP4619" s="77">
        <v>3</v>
      </c>
      <c r="GQ4619" s="77">
        <v>0</v>
      </c>
      <c r="GR4619" s="77" t="s">
        <v>423</v>
      </c>
      <c r="GS4619" s="77">
        <v>0</v>
      </c>
      <c r="GT4619" s="77">
        <v>0</v>
      </c>
      <c r="GU4619" s="77">
        <v>0</v>
      </c>
      <c r="GV4619" s="77">
        <v>0</v>
      </c>
      <c r="GW4619" s="77">
        <v>0</v>
      </c>
      <c r="GX4619" s="77">
        <v>0</v>
      </c>
      <c r="GY4619" s="77">
        <v>5.5966209081309407E-2</v>
      </c>
      <c r="GZ4619" s="77">
        <v>780.14438394213857</v>
      </c>
    </row>
    <row r="4620" spans="187:208" x14ac:dyDescent="0.25">
      <c r="GE4620" s="77" t="s">
        <v>427</v>
      </c>
      <c r="GF4620" s="77" t="s">
        <v>155</v>
      </c>
      <c r="GG4620" s="77" t="s">
        <v>462</v>
      </c>
      <c r="GH4620" s="77" t="s">
        <v>481</v>
      </c>
      <c r="GI4620" s="77">
        <v>2025</v>
      </c>
      <c r="GJ4620" s="77" t="s">
        <v>303</v>
      </c>
      <c r="GK4620" s="77">
        <v>7467.8148194521646</v>
      </c>
      <c r="GL4620" s="77">
        <v>267.12711200000001</v>
      </c>
      <c r="GM4620" s="77">
        <v>2025</v>
      </c>
      <c r="GN4620" s="77" t="s">
        <v>175</v>
      </c>
      <c r="GO4620" s="77">
        <v>5.3000000000000005E-2</v>
      </c>
      <c r="GP4620" s="77">
        <v>3</v>
      </c>
      <c r="GQ4620" s="77">
        <v>0</v>
      </c>
      <c r="GR4620" s="77" t="s">
        <v>423</v>
      </c>
      <c r="GS4620" s="77">
        <v>0</v>
      </c>
      <c r="GT4620" s="77">
        <v>0</v>
      </c>
      <c r="GU4620" s="77">
        <v>0</v>
      </c>
      <c r="GV4620" s="77">
        <v>0</v>
      </c>
      <c r="GW4620" s="77">
        <v>0</v>
      </c>
      <c r="GX4620" s="77">
        <v>0</v>
      </c>
      <c r="GY4620" s="77">
        <v>5.5966209081309407E-2</v>
      </c>
      <c r="GZ4620" s="77">
        <v>417.94528556596072</v>
      </c>
    </row>
    <row r="4621" spans="187:208" x14ac:dyDescent="0.25">
      <c r="GE4621" s="77" t="s">
        <v>422</v>
      </c>
      <c r="GF4621" s="77" t="s">
        <v>155</v>
      </c>
      <c r="GG4621" s="77" t="s">
        <v>462</v>
      </c>
      <c r="GH4621" s="77" t="s">
        <v>488</v>
      </c>
      <c r="GI4621" s="77">
        <v>2021</v>
      </c>
      <c r="GJ4621" s="77" t="s">
        <v>305</v>
      </c>
      <c r="GK4621" s="77">
        <v>409.22373582043258</v>
      </c>
      <c r="GL4621" s="77">
        <v>267.12711200000001</v>
      </c>
      <c r="GM4621" s="77">
        <v>2021</v>
      </c>
      <c r="GN4621" s="77" t="s">
        <v>175</v>
      </c>
      <c r="GO4621" s="77">
        <v>0.13250000000000001</v>
      </c>
      <c r="GP4621" s="77">
        <v>3</v>
      </c>
      <c r="GQ4621" s="77">
        <v>0</v>
      </c>
      <c r="GR4621" s="77" t="s">
        <v>423</v>
      </c>
      <c r="GS4621" s="77">
        <v>0.1527377521613833</v>
      </c>
      <c r="GT4621" s="77">
        <v>62.503913540296622</v>
      </c>
      <c r="GU4621" s="77">
        <v>0.1527377521613833</v>
      </c>
      <c r="GV4621" s="77">
        <v>62.503913540296622</v>
      </c>
      <c r="GW4621" s="77">
        <v>0</v>
      </c>
      <c r="GX4621" s="77">
        <v>0</v>
      </c>
      <c r="GY4621" s="77">
        <v>0</v>
      </c>
      <c r="GZ4621" s="77">
        <v>0</v>
      </c>
    </row>
    <row r="4622" spans="187:208" x14ac:dyDescent="0.25">
      <c r="GE4622" s="77" t="s">
        <v>425</v>
      </c>
      <c r="GF4622" s="77" t="s">
        <v>155</v>
      </c>
      <c r="GG4622" s="77" t="s">
        <v>462</v>
      </c>
      <c r="GH4622" s="77" t="s">
        <v>488</v>
      </c>
      <c r="GI4622" s="77">
        <v>2021</v>
      </c>
      <c r="GJ4622" s="77" t="s">
        <v>301</v>
      </c>
      <c r="GK4622" s="77">
        <v>13469.08781237873</v>
      </c>
      <c r="GL4622" s="77">
        <v>267.12711200000001</v>
      </c>
      <c r="GM4622" s="77">
        <v>2021</v>
      </c>
      <c r="GN4622" s="77" t="s">
        <v>175</v>
      </c>
      <c r="GO4622" s="77">
        <v>5.3000000000000005E-2</v>
      </c>
      <c r="GP4622" s="77">
        <v>3</v>
      </c>
      <c r="GQ4622" s="77">
        <v>0</v>
      </c>
      <c r="GR4622" s="77" t="s">
        <v>423</v>
      </c>
      <c r="GS4622" s="77">
        <v>5.5966209081309407E-2</v>
      </c>
      <c r="GT4622" s="77">
        <v>753.81378464210434</v>
      </c>
      <c r="GU4622" s="77">
        <v>5.5966209081309407E-2</v>
      </c>
      <c r="GV4622" s="77">
        <v>753.81378464210434</v>
      </c>
      <c r="GW4622" s="77">
        <v>0</v>
      </c>
      <c r="GX4622" s="77">
        <v>0</v>
      </c>
      <c r="GY4622" s="77">
        <v>0</v>
      </c>
      <c r="GZ4622" s="77">
        <v>0</v>
      </c>
    </row>
    <row r="4623" spans="187:208" x14ac:dyDescent="0.25">
      <c r="GE4623" s="77" t="s">
        <v>427</v>
      </c>
      <c r="GF4623" s="77" t="s">
        <v>155</v>
      </c>
      <c r="GG4623" s="77" t="s">
        <v>462</v>
      </c>
      <c r="GH4623" s="77" t="s">
        <v>488</v>
      </c>
      <c r="GI4623" s="77">
        <v>2021</v>
      </c>
      <c r="GJ4623" s="77" t="s">
        <v>303</v>
      </c>
      <c r="GK4623" s="77">
        <v>7205.5312760252846</v>
      </c>
      <c r="GL4623" s="77">
        <v>267.12711200000001</v>
      </c>
      <c r="GM4623" s="77">
        <v>2021</v>
      </c>
      <c r="GN4623" s="77" t="s">
        <v>175</v>
      </c>
      <c r="GO4623" s="77">
        <v>5.3000000000000005E-2</v>
      </c>
      <c r="GP4623" s="77">
        <v>3</v>
      </c>
      <c r="GQ4623" s="77">
        <v>0</v>
      </c>
      <c r="GR4623" s="77" t="s">
        <v>423</v>
      </c>
      <c r="GS4623" s="77">
        <v>5.5966209081309407E-2</v>
      </c>
      <c r="GT4623" s="77">
        <v>403.26626993594522</v>
      </c>
      <c r="GU4623" s="77">
        <v>5.5966209081309407E-2</v>
      </c>
      <c r="GV4623" s="77">
        <v>403.26626993594522</v>
      </c>
      <c r="GW4623" s="77">
        <v>0</v>
      </c>
      <c r="GX4623" s="77">
        <v>0</v>
      </c>
      <c r="GY4623" s="77">
        <v>0</v>
      </c>
      <c r="GZ4623" s="77">
        <v>0</v>
      </c>
    </row>
    <row r="4624" spans="187:208" x14ac:dyDescent="0.25">
      <c r="GE4624" s="77" t="s">
        <v>422</v>
      </c>
      <c r="GF4624" s="77" t="s">
        <v>155</v>
      </c>
      <c r="GG4624" s="77" t="s">
        <v>462</v>
      </c>
      <c r="GH4624" s="77" t="s">
        <v>488</v>
      </c>
      <c r="GI4624" s="77">
        <v>2022</v>
      </c>
      <c r="GJ4624" s="77" t="s">
        <v>305</v>
      </c>
      <c r="GK4624" s="77">
        <v>409.22373582043258</v>
      </c>
      <c r="GL4624" s="77">
        <v>267.12711200000001</v>
      </c>
      <c r="GM4624" s="77">
        <v>2022</v>
      </c>
      <c r="GN4624" s="77" t="s">
        <v>175</v>
      </c>
      <c r="GO4624" s="77">
        <v>0.13250000000000001</v>
      </c>
      <c r="GP4624" s="77">
        <v>3</v>
      </c>
      <c r="GQ4624" s="77">
        <v>0</v>
      </c>
      <c r="GR4624" s="77" t="s">
        <v>423</v>
      </c>
      <c r="GS4624" s="77">
        <v>0.1527377521613833</v>
      </c>
      <c r="GT4624" s="77">
        <v>62.503913540296622</v>
      </c>
      <c r="GU4624" s="77">
        <v>0.1527377521613833</v>
      </c>
      <c r="GV4624" s="77">
        <v>62.503913540296622</v>
      </c>
      <c r="GW4624" s="77">
        <v>0.1527377521613833</v>
      </c>
      <c r="GX4624" s="77">
        <v>62.503913540296622</v>
      </c>
      <c r="GY4624" s="77">
        <v>0</v>
      </c>
      <c r="GZ4624" s="77">
        <v>0</v>
      </c>
    </row>
    <row r="4625" spans="187:208" x14ac:dyDescent="0.25">
      <c r="GE4625" s="77" t="s">
        <v>425</v>
      </c>
      <c r="GF4625" s="77" t="s">
        <v>155</v>
      </c>
      <c r="GG4625" s="77" t="s">
        <v>462</v>
      </c>
      <c r="GH4625" s="77" t="s">
        <v>488</v>
      </c>
      <c r="GI4625" s="77">
        <v>2022</v>
      </c>
      <c r="GJ4625" s="77" t="s">
        <v>301</v>
      </c>
      <c r="GK4625" s="77">
        <v>13469.08781237873</v>
      </c>
      <c r="GL4625" s="77">
        <v>267.12711200000001</v>
      </c>
      <c r="GM4625" s="77">
        <v>2022</v>
      </c>
      <c r="GN4625" s="77" t="s">
        <v>175</v>
      </c>
      <c r="GO4625" s="77">
        <v>5.3000000000000005E-2</v>
      </c>
      <c r="GP4625" s="77">
        <v>3</v>
      </c>
      <c r="GQ4625" s="77">
        <v>0</v>
      </c>
      <c r="GR4625" s="77" t="s">
        <v>423</v>
      </c>
      <c r="GS4625" s="77">
        <v>5.5966209081309407E-2</v>
      </c>
      <c r="GT4625" s="77">
        <v>753.81378464210434</v>
      </c>
      <c r="GU4625" s="77">
        <v>5.5966209081309407E-2</v>
      </c>
      <c r="GV4625" s="77">
        <v>753.81378464210434</v>
      </c>
      <c r="GW4625" s="77">
        <v>5.5966209081309407E-2</v>
      </c>
      <c r="GX4625" s="77">
        <v>753.81378464210434</v>
      </c>
      <c r="GY4625" s="77">
        <v>0</v>
      </c>
      <c r="GZ4625" s="77">
        <v>0</v>
      </c>
    </row>
    <row r="4626" spans="187:208" x14ac:dyDescent="0.25">
      <c r="GE4626" s="77" t="s">
        <v>427</v>
      </c>
      <c r="GF4626" s="77" t="s">
        <v>155</v>
      </c>
      <c r="GG4626" s="77" t="s">
        <v>462</v>
      </c>
      <c r="GH4626" s="77" t="s">
        <v>488</v>
      </c>
      <c r="GI4626" s="77">
        <v>2022</v>
      </c>
      <c r="GJ4626" s="77" t="s">
        <v>303</v>
      </c>
      <c r="GK4626" s="77">
        <v>7205.5312760252846</v>
      </c>
      <c r="GL4626" s="77">
        <v>267.12711200000001</v>
      </c>
      <c r="GM4626" s="77">
        <v>2022</v>
      </c>
      <c r="GN4626" s="77" t="s">
        <v>175</v>
      </c>
      <c r="GO4626" s="77">
        <v>5.3000000000000005E-2</v>
      </c>
      <c r="GP4626" s="77">
        <v>3</v>
      </c>
      <c r="GQ4626" s="77">
        <v>0</v>
      </c>
      <c r="GR4626" s="77" t="s">
        <v>423</v>
      </c>
      <c r="GS4626" s="77">
        <v>5.5966209081309407E-2</v>
      </c>
      <c r="GT4626" s="77">
        <v>403.26626993594522</v>
      </c>
      <c r="GU4626" s="77">
        <v>5.5966209081309407E-2</v>
      </c>
      <c r="GV4626" s="77">
        <v>403.26626993594522</v>
      </c>
      <c r="GW4626" s="77">
        <v>5.5966209081309407E-2</v>
      </c>
      <c r="GX4626" s="77">
        <v>403.26626993594522</v>
      </c>
      <c r="GY4626" s="77">
        <v>0</v>
      </c>
      <c r="GZ4626" s="77">
        <v>0</v>
      </c>
    </row>
    <row r="4627" spans="187:208" x14ac:dyDescent="0.25">
      <c r="GE4627" s="77" t="s">
        <v>422</v>
      </c>
      <c r="GF4627" s="77" t="s">
        <v>155</v>
      </c>
      <c r="GG4627" s="77" t="s">
        <v>462</v>
      </c>
      <c r="GH4627" s="77" t="s">
        <v>488</v>
      </c>
      <c r="GI4627" s="77">
        <v>2023</v>
      </c>
      <c r="GJ4627" s="77" t="s">
        <v>305</v>
      </c>
      <c r="GK4627" s="77">
        <v>428.6023212202881</v>
      </c>
      <c r="GL4627" s="77">
        <v>267.12711200000001</v>
      </c>
      <c r="GM4627" s="77">
        <v>2023</v>
      </c>
      <c r="GN4627" s="77" t="s">
        <v>175</v>
      </c>
      <c r="GO4627" s="77">
        <v>0.13250000000000001</v>
      </c>
      <c r="GP4627" s="77">
        <v>3</v>
      </c>
      <c r="GQ4627" s="77">
        <v>0</v>
      </c>
      <c r="GR4627" s="77" t="s">
        <v>423</v>
      </c>
      <c r="GS4627" s="77">
        <v>0</v>
      </c>
      <c r="GT4627" s="77">
        <v>0</v>
      </c>
      <c r="GU4627" s="77">
        <v>0.1527377521613833</v>
      </c>
      <c r="GV4627" s="77">
        <v>65.463755114337957</v>
      </c>
      <c r="GW4627" s="77">
        <v>0.1527377521613833</v>
      </c>
      <c r="GX4627" s="77">
        <v>65.463755114337957</v>
      </c>
      <c r="GY4627" s="77">
        <v>0.1527377521613833</v>
      </c>
      <c r="GZ4627" s="77">
        <v>65.463755114337957</v>
      </c>
    </row>
    <row r="4628" spans="187:208" x14ac:dyDescent="0.25">
      <c r="GE4628" s="77" t="s">
        <v>425</v>
      </c>
      <c r="GF4628" s="77" t="s">
        <v>155</v>
      </c>
      <c r="GG4628" s="77" t="s">
        <v>462</v>
      </c>
      <c r="GH4628" s="77" t="s">
        <v>488</v>
      </c>
      <c r="GI4628" s="77">
        <v>2023</v>
      </c>
      <c r="GJ4628" s="77" t="s">
        <v>301</v>
      </c>
      <c r="GK4628" s="77">
        <v>13939.560973457539</v>
      </c>
      <c r="GL4628" s="77">
        <v>267.12711200000001</v>
      </c>
      <c r="GM4628" s="77">
        <v>2023</v>
      </c>
      <c r="GN4628" s="77" t="s">
        <v>175</v>
      </c>
      <c r="GO4628" s="77">
        <v>5.3000000000000005E-2</v>
      </c>
      <c r="GP4628" s="77">
        <v>3</v>
      </c>
      <c r="GQ4628" s="77">
        <v>0</v>
      </c>
      <c r="GR4628" s="77" t="s">
        <v>423</v>
      </c>
      <c r="GS4628" s="77">
        <v>0</v>
      </c>
      <c r="GT4628" s="77">
        <v>0</v>
      </c>
      <c r="GU4628" s="77">
        <v>5.5966209081309407E-2</v>
      </c>
      <c r="GV4628" s="77">
        <v>780.14438394218553</v>
      </c>
      <c r="GW4628" s="77">
        <v>5.5966209081309407E-2</v>
      </c>
      <c r="GX4628" s="77">
        <v>780.14438394218553</v>
      </c>
      <c r="GY4628" s="77">
        <v>5.5966209081309407E-2</v>
      </c>
      <c r="GZ4628" s="77">
        <v>780.14438394218553</v>
      </c>
    </row>
    <row r="4629" spans="187:208" x14ac:dyDescent="0.25">
      <c r="GE4629" s="77" t="s">
        <v>427</v>
      </c>
      <c r="GF4629" s="77" t="s">
        <v>155</v>
      </c>
      <c r="GG4629" s="77" t="s">
        <v>462</v>
      </c>
      <c r="GH4629" s="77" t="s">
        <v>488</v>
      </c>
      <c r="GI4629" s="77">
        <v>2023</v>
      </c>
      <c r="GJ4629" s="77" t="s">
        <v>303</v>
      </c>
      <c r="GK4629" s="77">
        <v>7467.8148194525447</v>
      </c>
      <c r="GL4629" s="77">
        <v>267.12711200000001</v>
      </c>
      <c r="GM4629" s="77">
        <v>2023</v>
      </c>
      <c r="GN4629" s="77" t="s">
        <v>175</v>
      </c>
      <c r="GO4629" s="77">
        <v>5.3000000000000005E-2</v>
      </c>
      <c r="GP4629" s="77">
        <v>3</v>
      </c>
      <c r="GQ4629" s="77">
        <v>0</v>
      </c>
      <c r="GR4629" s="77" t="s">
        <v>423</v>
      </c>
      <c r="GS4629" s="77">
        <v>0</v>
      </c>
      <c r="GT4629" s="77">
        <v>0</v>
      </c>
      <c r="GU4629" s="77">
        <v>5.5966209081309407E-2</v>
      </c>
      <c r="GV4629" s="77">
        <v>417.94528556598198</v>
      </c>
      <c r="GW4629" s="77">
        <v>5.5966209081309407E-2</v>
      </c>
      <c r="GX4629" s="77">
        <v>417.94528556598198</v>
      </c>
      <c r="GY4629" s="77">
        <v>5.5966209081309407E-2</v>
      </c>
      <c r="GZ4629" s="77">
        <v>417.94528556598198</v>
      </c>
    </row>
    <row r="4630" spans="187:208" x14ac:dyDescent="0.25">
      <c r="GE4630" s="77" t="s">
        <v>422</v>
      </c>
      <c r="GF4630" s="77" t="s">
        <v>155</v>
      </c>
      <c r="GG4630" s="77" t="s">
        <v>462</v>
      </c>
      <c r="GH4630" s="77" t="s">
        <v>488</v>
      </c>
      <c r="GI4630" s="77">
        <v>2024</v>
      </c>
      <c r="GJ4630" s="77" t="s">
        <v>305</v>
      </c>
      <c r="GK4630" s="77">
        <v>428.6023212202881</v>
      </c>
      <c r="GL4630" s="77">
        <v>267.12711200000001</v>
      </c>
      <c r="GM4630" s="77">
        <v>2024</v>
      </c>
      <c r="GN4630" s="77" t="s">
        <v>175</v>
      </c>
      <c r="GO4630" s="77">
        <v>0.13250000000000001</v>
      </c>
      <c r="GP4630" s="77">
        <v>3</v>
      </c>
      <c r="GQ4630" s="77">
        <v>0</v>
      </c>
      <c r="GR4630" s="77" t="s">
        <v>423</v>
      </c>
      <c r="GS4630" s="77">
        <v>0</v>
      </c>
      <c r="GT4630" s="77">
        <v>0</v>
      </c>
      <c r="GU4630" s="77">
        <v>0</v>
      </c>
      <c r="GV4630" s="77">
        <v>0</v>
      </c>
      <c r="GW4630" s="77">
        <v>0.1527377521613833</v>
      </c>
      <c r="GX4630" s="77">
        <v>65.463755114337957</v>
      </c>
      <c r="GY4630" s="77">
        <v>0.1527377521613833</v>
      </c>
      <c r="GZ4630" s="77">
        <v>65.463755114337957</v>
      </c>
    </row>
    <row r="4631" spans="187:208" x14ac:dyDescent="0.25">
      <c r="GE4631" s="77" t="s">
        <v>425</v>
      </c>
      <c r="GF4631" s="77" t="s">
        <v>155</v>
      </c>
      <c r="GG4631" s="77" t="s">
        <v>462</v>
      </c>
      <c r="GH4631" s="77" t="s">
        <v>488</v>
      </c>
      <c r="GI4631" s="77">
        <v>2024</v>
      </c>
      <c r="GJ4631" s="77" t="s">
        <v>301</v>
      </c>
      <c r="GK4631" s="77">
        <v>13939.560973457539</v>
      </c>
      <c r="GL4631" s="77">
        <v>267.12711200000001</v>
      </c>
      <c r="GM4631" s="77">
        <v>2024</v>
      </c>
      <c r="GN4631" s="77" t="s">
        <v>175</v>
      </c>
      <c r="GO4631" s="77">
        <v>5.3000000000000005E-2</v>
      </c>
      <c r="GP4631" s="77">
        <v>3</v>
      </c>
      <c r="GQ4631" s="77">
        <v>0</v>
      </c>
      <c r="GR4631" s="77" t="s">
        <v>423</v>
      </c>
      <c r="GS4631" s="77">
        <v>0</v>
      </c>
      <c r="GT4631" s="77">
        <v>0</v>
      </c>
      <c r="GU4631" s="77">
        <v>0</v>
      </c>
      <c r="GV4631" s="77">
        <v>0</v>
      </c>
      <c r="GW4631" s="77">
        <v>5.5966209081309407E-2</v>
      </c>
      <c r="GX4631" s="77">
        <v>780.14438394218553</v>
      </c>
      <c r="GY4631" s="77">
        <v>5.5966209081309407E-2</v>
      </c>
      <c r="GZ4631" s="77">
        <v>780.14438394218553</v>
      </c>
    </row>
    <row r="4632" spans="187:208" x14ac:dyDescent="0.25">
      <c r="GE4632" s="77" t="s">
        <v>427</v>
      </c>
      <c r="GF4632" s="77" t="s">
        <v>155</v>
      </c>
      <c r="GG4632" s="77" t="s">
        <v>462</v>
      </c>
      <c r="GH4632" s="77" t="s">
        <v>488</v>
      </c>
      <c r="GI4632" s="77">
        <v>2024</v>
      </c>
      <c r="GJ4632" s="77" t="s">
        <v>303</v>
      </c>
      <c r="GK4632" s="77">
        <v>7467.8148194525447</v>
      </c>
      <c r="GL4632" s="77">
        <v>267.12711200000001</v>
      </c>
      <c r="GM4632" s="77">
        <v>2024</v>
      </c>
      <c r="GN4632" s="77" t="s">
        <v>175</v>
      </c>
      <c r="GO4632" s="77">
        <v>5.3000000000000005E-2</v>
      </c>
      <c r="GP4632" s="77">
        <v>3</v>
      </c>
      <c r="GQ4632" s="77">
        <v>0</v>
      </c>
      <c r="GR4632" s="77" t="s">
        <v>423</v>
      </c>
      <c r="GS4632" s="77">
        <v>0</v>
      </c>
      <c r="GT4632" s="77">
        <v>0</v>
      </c>
      <c r="GU4632" s="77">
        <v>0</v>
      </c>
      <c r="GV4632" s="77">
        <v>0</v>
      </c>
      <c r="GW4632" s="77">
        <v>5.5966209081309407E-2</v>
      </c>
      <c r="GX4632" s="77">
        <v>417.94528556598198</v>
      </c>
      <c r="GY4632" s="77">
        <v>5.5966209081309407E-2</v>
      </c>
      <c r="GZ4632" s="77">
        <v>417.94528556598198</v>
      </c>
    </row>
    <row r="4633" spans="187:208" x14ac:dyDescent="0.25">
      <c r="GE4633" s="77" t="s">
        <v>422</v>
      </c>
      <c r="GF4633" s="77" t="s">
        <v>155</v>
      </c>
      <c r="GG4633" s="77" t="s">
        <v>462</v>
      </c>
      <c r="GH4633" s="77" t="s">
        <v>488</v>
      </c>
      <c r="GI4633" s="77">
        <v>2025</v>
      </c>
      <c r="GJ4633" s="77" t="s">
        <v>305</v>
      </c>
      <c r="GK4633" s="77">
        <v>428.6023212202881</v>
      </c>
      <c r="GL4633" s="77">
        <v>267.12711200000001</v>
      </c>
      <c r="GM4633" s="77">
        <v>2025</v>
      </c>
      <c r="GN4633" s="77" t="s">
        <v>175</v>
      </c>
      <c r="GO4633" s="77">
        <v>0.13250000000000001</v>
      </c>
      <c r="GP4633" s="77">
        <v>3</v>
      </c>
      <c r="GQ4633" s="77">
        <v>0</v>
      </c>
      <c r="GR4633" s="77" t="s">
        <v>423</v>
      </c>
      <c r="GS4633" s="77">
        <v>0</v>
      </c>
      <c r="GT4633" s="77">
        <v>0</v>
      </c>
      <c r="GU4633" s="77">
        <v>0</v>
      </c>
      <c r="GV4633" s="77">
        <v>0</v>
      </c>
      <c r="GW4633" s="77">
        <v>0</v>
      </c>
      <c r="GX4633" s="77">
        <v>0</v>
      </c>
      <c r="GY4633" s="77">
        <v>0.1527377521613833</v>
      </c>
      <c r="GZ4633" s="77">
        <v>65.463755114337957</v>
      </c>
    </row>
    <row r="4634" spans="187:208" x14ac:dyDescent="0.25">
      <c r="GE4634" s="77" t="s">
        <v>425</v>
      </c>
      <c r="GF4634" s="77" t="s">
        <v>155</v>
      </c>
      <c r="GG4634" s="77" t="s">
        <v>462</v>
      </c>
      <c r="GH4634" s="77" t="s">
        <v>488</v>
      </c>
      <c r="GI4634" s="77">
        <v>2025</v>
      </c>
      <c r="GJ4634" s="77" t="s">
        <v>301</v>
      </c>
      <c r="GK4634" s="77">
        <v>13939.560973457539</v>
      </c>
      <c r="GL4634" s="77">
        <v>267.12711200000001</v>
      </c>
      <c r="GM4634" s="77">
        <v>2025</v>
      </c>
      <c r="GN4634" s="77" t="s">
        <v>175</v>
      </c>
      <c r="GO4634" s="77">
        <v>5.3000000000000005E-2</v>
      </c>
      <c r="GP4634" s="77">
        <v>3</v>
      </c>
      <c r="GQ4634" s="77">
        <v>0</v>
      </c>
      <c r="GR4634" s="77" t="s">
        <v>423</v>
      </c>
      <c r="GS4634" s="77">
        <v>0</v>
      </c>
      <c r="GT4634" s="77">
        <v>0</v>
      </c>
      <c r="GU4634" s="77">
        <v>0</v>
      </c>
      <c r="GV4634" s="77">
        <v>0</v>
      </c>
      <c r="GW4634" s="77">
        <v>0</v>
      </c>
      <c r="GX4634" s="77">
        <v>0</v>
      </c>
      <c r="GY4634" s="77">
        <v>5.5966209081309407E-2</v>
      </c>
      <c r="GZ4634" s="77">
        <v>780.14438394218553</v>
      </c>
    </row>
    <row r="4635" spans="187:208" x14ac:dyDescent="0.25">
      <c r="GE4635" s="77" t="s">
        <v>427</v>
      </c>
      <c r="GF4635" s="77" t="s">
        <v>155</v>
      </c>
      <c r="GG4635" s="77" t="s">
        <v>462</v>
      </c>
      <c r="GH4635" s="77" t="s">
        <v>488</v>
      </c>
      <c r="GI4635" s="77">
        <v>2025</v>
      </c>
      <c r="GJ4635" s="77" t="s">
        <v>303</v>
      </c>
      <c r="GK4635" s="77">
        <v>7467.8148194525447</v>
      </c>
      <c r="GL4635" s="77">
        <v>267.12711200000001</v>
      </c>
      <c r="GM4635" s="77">
        <v>2025</v>
      </c>
      <c r="GN4635" s="77" t="s">
        <v>175</v>
      </c>
      <c r="GO4635" s="77">
        <v>5.3000000000000005E-2</v>
      </c>
      <c r="GP4635" s="77">
        <v>3</v>
      </c>
      <c r="GQ4635" s="77">
        <v>0</v>
      </c>
      <c r="GR4635" s="77" t="s">
        <v>423</v>
      </c>
      <c r="GS4635" s="77">
        <v>0</v>
      </c>
      <c r="GT4635" s="77">
        <v>0</v>
      </c>
      <c r="GU4635" s="77">
        <v>0</v>
      </c>
      <c r="GV4635" s="77">
        <v>0</v>
      </c>
      <c r="GW4635" s="77">
        <v>0</v>
      </c>
      <c r="GX4635" s="77">
        <v>0</v>
      </c>
      <c r="GY4635" s="77">
        <v>5.5966209081309407E-2</v>
      </c>
      <c r="GZ4635" s="77">
        <v>417.94528556598198</v>
      </c>
    </row>
    <row r="4636" spans="187:208" x14ac:dyDescent="0.25">
      <c r="GE4636" s="77" t="s">
        <v>422</v>
      </c>
      <c r="GF4636" s="77" t="s">
        <v>155</v>
      </c>
      <c r="GG4636" s="77" t="s">
        <v>463</v>
      </c>
      <c r="GH4636" s="77" t="s">
        <v>300</v>
      </c>
      <c r="GI4636" s="77">
        <v>2021</v>
      </c>
      <c r="GJ4636" s="77" t="s">
        <v>305</v>
      </c>
      <c r="GK4636" s="77">
        <v>222.22942162792751</v>
      </c>
      <c r="GL4636" s="77">
        <v>69.065405999999996</v>
      </c>
      <c r="GM4636" s="77">
        <v>2021</v>
      </c>
      <c r="GN4636" s="77" t="s">
        <v>175</v>
      </c>
      <c r="GO4636" s="77">
        <v>0.13250000000000001</v>
      </c>
      <c r="GP4636" s="77">
        <v>3</v>
      </c>
      <c r="GQ4636" s="77">
        <v>0</v>
      </c>
      <c r="GR4636" s="77" t="s">
        <v>423</v>
      </c>
      <c r="GS4636" s="77">
        <v>0.1527377521613833</v>
      </c>
      <c r="GT4636" s="77">
        <v>33.942822323573942</v>
      </c>
      <c r="GU4636" s="77">
        <v>0.1527377521613833</v>
      </c>
      <c r="GV4636" s="77">
        <v>33.942822323573942</v>
      </c>
      <c r="GW4636" s="77">
        <v>0</v>
      </c>
      <c r="GX4636" s="77">
        <v>0</v>
      </c>
      <c r="GY4636" s="77">
        <v>0</v>
      </c>
      <c r="GZ4636" s="77">
        <v>0</v>
      </c>
    </row>
    <row r="4637" spans="187:208" x14ac:dyDescent="0.25">
      <c r="GE4637" s="77" t="s">
        <v>425</v>
      </c>
      <c r="GF4637" s="77" t="s">
        <v>155</v>
      </c>
      <c r="GG4637" s="77" t="s">
        <v>463</v>
      </c>
      <c r="GH4637" s="77" t="s">
        <v>300</v>
      </c>
      <c r="GI4637" s="77">
        <v>2021</v>
      </c>
      <c r="GJ4637" s="77" t="s">
        <v>301</v>
      </c>
      <c r="GK4637" s="77">
        <v>8585.7228092516925</v>
      </c>
      <c r="GL4637" s="77">
        <v>69.065405999999996</v>
      </c>
      <c r="GM4637" s="77">
        <v>2021</v>
      </c>
      <c r="GN4637" s="77" t="s">
        <v>175</v>
      </c>
      <c r="GO4637" s="77">
        <v>5.3000000000000005E-2</v>
      </c>
      <c r="GP4637" s="77">
        <v>3</v>
      </c>
      <c r="GQ4637" s="77">
        <v>0</v>
      </c>
      <c r="GR4637" s="77" t="s">
        <v>423</v>
      </c>
      <c r="GS4637" s="77">
        <v>5.5966209081309407E-2</v>
      </c>
      <c r="GT4637" s="77">
        <v>480.51035785674736</v>
      </c>
      <c r="GU4637" s="77">
        <v>5.5966209081309407E-2</v>
      </c>
      <c r="GV4637" s="77">
        <v>480.51035785674736</v>
      </c>
      <c r="GW4637" s="77">
        <v>0</v>
      </c>
      <c r="GX4637" s="77">
        <v>0</v>
      </c>
      <c r="GY4637" s="77">
        <v>0</v>
      </c>
      <c r="GZ4637" s="77">
        <v>0</v>
      </c>
    </row>
    <row r="4638" spans="187:208" x14ac:dyDescent="0.25">
      <c r="GE4638" s="77" t="s">
        <v>427</v>
      </c>
      <c r="GF4638" s="77" t="s">
        <v>155</v>
      </c>
      <c r="GG4638" s="77" t="s">
        <v>463</v>
      </c>
      <c r="GH4638" s="77" t="s">
        <v>300</v>
      </c>
      <c r="GI4638" s="77">
        <v>2021</v>
      </c>
      <c r="GJ4638" s="77" t="s">
        <v>303</v>
      </c>
      <c r="GK4638" s="77">
        <v>5338.1784104590743</v>
      </c>
      <c r="GL4638" s="77">
        <v>69.065405999999996</v>
      </c>
      <c r="GM4638" s="77">
        <v>2021</v>
      </c>
      <c r="GN4638" s="77" t="s">
        <v>175</v>
      </c>
      <c r="GO4638" s="77">
        <v>5.3000000000000005E-2</v>
      </c>
      <c r="GP4638" s="77">
        <v>3</v>
      </c>
      <c r="GQ4638" s="77">
        <v>0</v>
      </c>
      <c r="GR4638" s="77" t="s">
        <v>423</v>
      </c>
      <c r="GS4638" s="77">
        <v>5.5966209081309407E-2</v>
      </c>
      <c r="GT4638" s="77">
        <v>298.75760903308446</v>
      </c>
      <c r="GU4638" s="77">
        <v>5.5966209081309407E-2</v>
      </c>
      <c r="GV4638" s="77">
        <v>298.75760903308446</v>
      </c>
      <c r="GW4638" s="77">
        <v>0</v>
      </c>
      <c r="GX4638" s="77">
        <v>0</v>
      </c>
      <c r="GY4638" s="77">
        <v>0</v>
      </c>
      <c r="GZ4638" s="77">
        <v>0</v>
      </c>
    </row>
    <row r="4639" spans="187:208" x14ac:dyDescent="0.25">
      <c r="GE4639" s="77" t="s">
        <v>422</v>
      </c>
      <c r="GF4639" s="77" t="s">
        <v>155</v>
      </c>
      <c r="GG4639" s="77" t="s">
        <v>463</v>
      </c>
      <c r="GH4639" s="77" t="s">
        <v>300</v>
      </c>
      <c r="GI4639" s="77">
        <v>2022</v>
      </c>
      <c r="GJ4639" s="77" t="s">
        <v>305</v>
      </c>
      <c r="GK4639" s="77">
        <v>222.22942162792751</v>
      </c>
      <c r="GL4639" s="77">
        <v>69.065405999999996</v>
      </c>
      <c r="GM4639" s="77">
        <v>2022</v>
      </c>
      <c r="GN4639" s="77" t="s">
        <v>175</v>
      </c>
      <c r="GO4639" s="77">
        <v>0.13250000000000001</v>
      </c>
      <c r="GP4639" s="77">
        <v>3</v>
      </c>
      <c r="GQ4639" s="77">
        <v>0</v>
      </c>
      <c r="GR4639" s="77" t="s">
        <v>423</v>
      </c>
      <c r="GS4639" s="77">
        <v>0.1527377521613833</v>
      </c>
      <c r="GT4639" s="77">
        <v>33.942822323573942</v>
      </c>
      <c r="GU4639" s="77">
        <v>0.1527377521613833</v>
      </c>
      <c r="GV4639" s="77">
        <v>33.942822323573942</v>
      </c>
      <c r="GW4639" s="77">
        <v>0.1527377521613833</v>
      </c>
      <c r="GX4639" s="77">
        <v>33.942822323573942</v>
      </c>
      <c r="GY4639" s="77">
        <v>0</v>
      </c>
      <c r="GZ4639" s="77">
        <v>0</v>
      </c>
    </row>
    <row r="4640" spans="187:208" x14ac:dyDescent="0.25">
      <c r="GE4640" s="77" t="s">
        <v>425</v>
      </c>
      <c r="GF4640" s="77" t="s">
        <v>155</v>
      </c>
      <c r="GG4640" s="77" t="s">
        <v>463</v>
      </c>
      <c r="GH4640" s="77" t="s">
        <v>300</v>
      </c>
      <c r="GI4640" s="77">
        <v>2022</v>
      </c>
      <c r="GJ4640" s="77" t="s">
        <v>301</v>
      </c>
      <c r="GK4640" s="77">
        <v>8585.7228092516925</v>
      </c>
      <c r="GL4640" s="77">
        <v>69.065405999999996</v>
      </c>
      <c r="GM4640" s="77">
        <v>2022</v>
      </c>
      <c r="GN4640" s="77" t="s">
        <v>175</v>
      </c>
      <c r="GO4640" s="77">
        <v>5.3000000000000005E-2</v>
      </c>
      <c r="GP4640" s="77">
        <v>3</v>
      </c>
      <c r="GQ4640" s="77">
        <v>0</v>
      </c>
      <c r="GR4640" s="77" t="s">
        <v>423</v>
      </c>
      <c r="GS4640" s="77">
        <v>5.5966209081309407E-2</v>
      </c>
      <c r="GT4640" s="77">
        <v>480.51035785674736</v>
      </c>
      <c r="GU4640" s="77">
        <v>5.5966209081309407E-2</v>
      </c>
      <c r="GV4640" s="77">
        <v>480.51035785674736</v>
      </c>
      <c r="GW4640" s="77">
        <v>5.5966209081309407E-2</v>
      </c>
      <c r="GX4640" s="77">
        <v>480.51035785674736</v>
      </c>
      <c r="GY4640" s="77">
        <v>0</v>
      </c>
      <c r="GZ4640" s="77">
        <v>0</v>
      </c>
    </row>
    <row r="4641" spans="187:208" x14ac:dyDescent="0.25">
      <c r="GE4641" s="77" t="s">
        <v>427</v>
      </c>
      <c r="GF4641" s="77" t="s">
        <v>155</v>
      </c>
      <c r="GG4641" s="77" t="s">
        <v>463</v>
      </c>
      <c r="GH4641" s="77" t="s">
        <v>300</v>
      </c>
      <c r="GI4641" s="77">
        <v>2022</v>
      </c>
      <c r="GJ4641" s="77" t="s">
        <v>303</v>
      </c>
      <c r="GK4641" s="77">
        <v>5338.1784104590743</v>
      </c>
      <c r="GL4641" s="77">
        <v>69.065405999999996</v>
      </c>
      <c r="GM4641" s="77">
        <v>2022</v>
      </c>
      <c r="GN4641" s="77" t="s">
        <v>175</v>
      </c>
      <c r="GO4641" s="77">
        <v>5.3000000000000005E-2</v>
      </c>
      <c r="GP4641" s="77">
        <v>3</v>
      </c>
      <c r="GQ4641" s="77">
        <v>0</v>
      </c>
      <c r="GR4641" s="77" t="s">
        <v>423</v>
      </c>
      <c r="GS4641" s="77">
        <v>5.5966209081309407E-2</v>
      </c>
      <c r="GT4641" s="77">
        <v>298.75760903308446</v>
      </c>
      <c r="GU4641" s="77">
        <v>5.5966209081309407E-2</v>
      </c>
      <c r="GV4641" s="77">
        <v>298.75760903308446</v>
      </c>
      <c r="GW4641" s="77">
        <v>5.5966209081309407E-2</v>
      </c>
      <c r="GX4641" s="77">
        <v>298.75760903308446</v>
      </c>
      <c r="GY4641" s="77">
        <v>0</v>
      </c>
      <c r="GZ4641" s="77">
        <v>0</v>
      </c>
    </row>
    <row r="4642" spans="187:208" x14ac:dyDescent="0.25">
      <c r="GE4642" s="77" t="s">
        <v>422</v>
      </c>
      <c r="GF4642" s="77" t="s">
        <v>155</v>
      </c>
      <c r="GG4642" s="77" t="s">
        <v>463</v>
      </c>
      <c r="GH4642" s="77" t="s">
        <v>300</v>
      </c>
      <c r="GI4642" s="77">
        <v>2023</v>
      </c>
      <c r="GJ4642" s="77" t="s">
        <v>305</v>
      </c>
      <c r="GK4642" s="77">
        <v>233.23007680804091</v>
      </c>
      <c r="GL4642" s="77">
        <v>69.065405999999996</v>
      </c>
      <c r="GM4642" s="77">
        <v>2023</v>
      </c>
      <c r="GN4642" s="77" t="s">
        <v>175</v>
      </c>
      <c r="GO4642" s="77">
        <v>0.13250000000000001</v>
      </c>
      <c r="GP4642" s="77">
        <v>3</v>
      </c>
      <c r="GQ4642" s="77">
        <v>0</v>
      </c>
      <c r="GR4642" s="77" t="s">
        <v>423</v>
      </c>
      <c r="GS4642" s="77">
        <v>0</v>
      </c>
      <c r="GT4642" s="77">
        <v>0</v>
      </c>
      <c r="GU4642" s="77">
        <v>0.1527377521613833</v>
      </c>
      <c r="GV4642" s="77">
        <v>35.623037668086944</v>
      </c>
      <c r="GW4642" s="77">
        <v>0.1527377521613833</v>
      </c>
      <c r="GX4642" s="77">
        <v>35.623037668086944</v>
      </c>
      <c r="GY4642" s="77">
        <v>0.1527377521613833</v>
      </c>
      <c r="GZ4642" s="77">
        <v>35.623037668086944</v>
      </c>
    </row>
    <row r="4643" spans="187:208" x14ac:dyDescent="0.25">
      <c r="GE4643" s="77" t="s">
        <v>425</v>
      </c>
      <c r="GF4643" s="77" t="s">
        <v>155</v>
      </c>
      <c r="GG4643" s="77" t="s">
        <v>463</v>
      </c>
      <c r="GH4643" s="77" t="s">
        <v>300</v>
      </c>
      <c r="GI4643" s="77">
        <v>2023</v>
      </c>
      <c r="GJ4643" s="77" t="s">
        <v>301</v>
      </c>
      <c r="GK4643" s="77">
        <v>8896.5159934324784</v>
      </c>
      <c r="GL4643" s="77">
        <v>69.065405999999996</v>
      </c>
      <c r="GM4643" s="77">
        <v>2023</v>
      </c>
      <c r="GN4643" s="77" t="s">
        <v>175</v>
      </c>
      <c r="GO4643" s="77">
        <v>5.3000000000000005E-2</v>
      </c>
      <c r="GP4643" s="77">
        <v>3</v>
      </c>
      <c r="GQ4643" s="77">
        <v>0</v>
      </c>
      <c r="GR4643" s="77" t="s">
        <v>423</v>
      </c>
      <c r="GS4643" s="77">
        <v>0</v>
      </c>
      <c r="GT4643" s="77">
        <v>0</v>
      </c>
      <c r="GU4643" s="77">
        <v>5.5966209081309407E-2</v>
      </c>
      <c r="GV4643" s="77">
        <v>497.90427418365516</v>
      </c>
      <c r="GW4643" s="77">
        <v>5.5966209081309407E-2</v>
      </c>
      <c r="GX4643" s="77">
        <v>497.90427418365516</v>
      </c>
      <c r="GY4643" s="77">
        <v>5.5966209081309407E-2</v>
      </c>
      <c r="GZ4643" s="77">
        <v>497.90427418365516</v>
      </c>
    </row>
    <row r="4644" spans="187:208" x14ac:dyDescent="0.25">
      <c r="GE4644" s="77" t="s">
        <v>427</v>
      </c>
      <c r="GF4644" s="77" t="s">
        <v>155</v>
      </c>
      <c r="GG4644" s="77" t="s">
        <v>463</v>
      </c>
      <c r="GH4644" s="77" t="s">
        <v>300</v>
      </c>
      <c r="GI4644" s="77">
        <v>2023</v>
      </c>
      <c r="GJ4644" s="77" t="s">
        <v>303</v>
      </c>
      <c r="GK4644" s="77">
        <v>5534.8914862025076</v>
      </c>
      <c r="GL4644" s="77">
        <v>69.065405999999996</v>
      </c>
      <c r="GM4644" s="77">
        <v>2023</v>
      </c>
      <c r="GN4644" s="77" t="s">
        <v>175</v>
      </c>
      <c r="GO4644" s="77">
        <v>5.3000000000000005E-2</v>
      </c>
      <c r="GP4644" s="77">
        <v>3</v>
      </c>
      <c r="GQ4644" s="77">
        <v>0</v>
      </c>
      <c r="GR4644" s="77" t="s">
        <v>423</v>
      </c>
      <c r="GS4644" s="77">
        <v>0</v>
      </c>
      <c r="GT4644" s="77">
        <v>0</v>
      </c>
      <c r="GU4644" s="77">
        <v>5.5966209081309407E-2</v>
      </c>
      <c r="GV4644" s="77">
        <v>309.76689415916888</v>
      </c>
      <c r="GW4644" s="77">
        <v>5.5966209081309407E-2</v>
      </c>
      <c r="GX4644" s="77">
        <v>309.76689415916888</v>
      </c>
      <c r="GY4644" s="77">
        <v>5.5966209081309407E-2</v>
      </c>
      <c r="GZ4644" s="77">
        <v>309.76689415916888</v>
      </c>
    </row>
    <row r="4645" spans="187:208" x14ac:dyDescent="0.25">
      <c r="GE4645" s="77" t="s">
        <v>422</v>
      </c>
      <c r="GF4645" s="77" t="s">
        <v>155</v>
      </c>
      <c r="GG4645" s="77" t="s">
        <v>463</v>
      </c>
      <c r="GH4645" s="77" t="s">
        <v>300</v>
      </c>
      <c r="GI4645" s="77">
        <v>2024</v>
      </c>
      <c r="GJ4645" s="77" t="s">
        <v>305</v>
      </c>
      <c r="GK4645" s="77">
        <v>233.23007680804091</v>
      </c>
      <c r="GL4645" s="77">
        <v>69.065405999999996</v>
      </c>
      <c r="GM4645" s="77">
        <v>2024</v>
      </c>
      <c r="GN4645" s="77" t="s">
        <v>175</v>
      </c>
      <c r="GO4645" s="77">
        <v>0.13250000000000001</v>
      </c>
      <c r="GP4645" s="77">
        <v>3</v>
      </c>
      <c r="GQ4645" s="77">
        <v>0</v>
      </c>
      <c r="GR4645" s="77" t="s">
        <v>423</v>
      </c>
      <c r="GS4645" s="77">
        <v>0</v>
      </c>
      <c r="GT4645" s="77">
        <v>0</v>
      </c>
      <c r="GU4645" s="77">
        <v>0</v>
      </c>
      <c r="GV4645" s="77">
        <v>0</v>
      </c>
      <c r="GW4645" s="77">
        <v>0.1527377521613833</v>
      </c>
      <c r="GX4645" s="77">
        <v>35.623037668086944</v>
      </c>
      <c r="GY4645" s="77">
        <v>0.1527377521613833</v>
      </c>
      <c r="GZ4645" s="77">
        <v>35.623037668086944</v>
      </c>
    </row>
    <row r="4646" spans="187:208" x14ac:dyDescent="0.25">
      <c r="GE4646" s="77" t="s">
        <v>425</v>
      </c>
      <c r="GF4646" s="77" t="s">
        <v>155</v>
      </c>
      <c r="GG4646" s="77" t="s">
        <v>463</v>
      </c>
      <c r="GH4646" s="77" t="s">
        <v>300</v>
      </c>
      <c r="GI4646" s="77">
        <v>2024</v>
      </c>
      <c r="GJ4646" s="77" t="s">
        <v>301</v>
      </c>
      <c r="GK4646" s="77">
        <v>8896.5159934324784</v>
      </c>
      <c r="GL4646" s="77">
        <v>69.065405999999996</v>
      </c>
      <c r="GM4646" s="77">
        <v>2024</v>
      </c>
      <c r="GN4646" s="77" t="s">
        <v>175</v>
      </c>
      <c r="GO4646" s="77">
        <v>5.3000000000000005E-2</v>
      </c>
      <c r="GP4646" s="77">
        <v>3</v>
      </c>
      <c r="GQ4646" s="77">
        <v>0</v>
      </c>
      <c r="GR4646" s="77" t="s">
        <v>423</v>
      </c>
      <c r="GS4646" s="77">
        <v>0</v>
      </c>
      <c r="GT4646" s="77">
        <v>0</v>
      </c>
      <c r="GU4646" s="77">
        <v>0</v>
      </c>
      <c r="GV4646" s="77">
        <v>0</v>
      </c>
      <c r="GW4646" s="77">
        <v>5.5966209081309407E-2</v>
      </c>
      <c r="GX4646" s="77">
        <v>497.90427418365516</v>
      </c>
      <c r="GY4646" s="77">
        <v>5.5966209081309407E-2</v>
      </c>
      <c r="GZ4646" s="77">
        <v>497.90427418365516</v>
      </c>
    </row>
    <row r="4647" spans="187:208" x14ac:dyDescent="0.25">
      <c r="GE4647" s="77" t="s">
        <v>427</v>
      </c>
      <c r="GF4647" s="77" t="s">
        <v>155</v>
      </c>
      <c r="GG4647" s="77" t="s">
        <v>463</v>
      </c>
      <c r="GH4647" s="77" t="s">
        <v>300</v>
      </c>
      <c r="GI4647" s="77">
        <v>2024</v>
      </c>
      <c r="GJ4647" s="77" t="s">
        <v>303</v>
      </c>
      <c r="GK4647" s="77">
        <v>5534.8914862025076</v>
      </c>
      <c r="GL4647" s="77">
        <v>69.065405999999996</v>
      </c>
      <c r="GM4647" s="77">
        <v>2024</v>
      </c>
      <c r="GN4647" s="77" t="s">
        <v>175</v>
      </c>
      <c r="GO4647" s="77">
        <v>5.3000000000000005E-2</v>
      </c>
      <c r="GP4647" s="77">
        <v>3</v>
      </c>
      <c r="GQ4647" s="77">
        <v>0</v>
      </c>
      <c r="GR4647" s="77" t="s">
        <v>423</v>
      </c>
      <c r="GS4647" s="77">
        <v>0</v>
      </c>
      <c r="GT4647" s="77">
        <v>0</v>
      </c>
      <c r="GU4647" s="77">
        <v>0</v>
      </c>
      <c r="GV4647" s="77">
        <v>0</v>
      </c>
      <c r="GW4647" s="77">
        <v>5.5966209081309407E-2</v>
      </c>
      <c r="GX4647" s="77">
        <v>309.76689415916888</v>
      </c>
      <c r="GY4647" s="77">
        <v>5.5966209081309407E-2</v>
      </c>
      <c r="GZ4647" s="77">
        <v>309.76689415916888</v>
      </c>
    </row>
    <row r="4648" spans="187:208" x14ac:dyDescent="0.25">
      <c r="GE4648" s="77" t="s">
        <v>422</v>
      </c>
      <c r="GF4648" s="77" t="s">
        <v>155</v>
      </c>
      <c r="GG4648" s="77" t="s">
        <v>463</v>
      </c>
      <c r="GH4648" s="77" t="s">
        <v>300</v>
      </c>
      <c r="GI4648" s="77">
        <v>2025</v>
      </c>
      <c r="GJ4648" s="77" t="s">
        <v>305</v>
      </c>
      <c r="GK4648" s="77">
        <v>233.23007680804091</v>
      </c>
      <c r="GL4648" s="77">
        <v>69.065405999999996</v>
      </c>
      <c r="GM4648" s="77">
        <v>2025</v>
      </c>
      <c r="GN4648" s="77" t="s">
        <v>175</v>
      </c>
      <c r="GO4648" s="77">
        <v>0.13250000000000001</v>
      </c>
      <c r="GP4648" s="77">
        <v>3</v>
      </c>
      <c r="GQ4648" s="77">
        <v>0</v>
      </c>
      <c r="GR4648" s="77" t="s">
        <v>423</v>
      </c>
      <c r="GS4648" s="77">
        <v>0</v>
      </c>
      <c r="GT4648" s="77">
        <v>0</v>
      </c>
      <c r="GU4648" s="77">
        <v>0</v>
      </c>
      <c r="GV4648" s="77">
        <v>0</v>
      </c>
      <c r="GW4648" s="77">
        <v>0</v>
      </c>
      <c r="GX4648" s="77">
        <v>0</v>
      </c>
      <c r="GY4648" s="77">
        <v>0.1527377521613833</v>
      </c>
      <c r="GZ4648" s="77">
        <v>35.623037668086944</v>
      </c>
    </row>
    <row r="4649" spans="187:208" x14ac:dyDescent="0.25">
      <c r="GE4649" s="77" t="s">
        <v>425</v>
      </c>
      <c r="GF4649" s="77" t="s">
        <v>155</v>
      </c>
      <c r="GG4649" s="77" t="s">
        <v>463</v>
      </c>
      <c r="GH4649" s="77" t="s">
        <v>300</v>
      </c>
      <c r="GI4649" s="77">
        <v>2025</v>
      </c>
      <c r="GJ4649" s="77" t="s">
        <v>301</v>
      </c>
      <c r="GK4649" s="77">
        <v>8896.5159934324784</v>
      </c>
      <c r="GL4649" s="77">
        <v>69.065405999999996</v>
      </c>
      <c r="GM4649" s="77">
        <v>2025</v>
      </c>
      <c r="GN4649" s="77" t="s">
        <v>175</v>
      </c>
      <c r="GO4649" s="77">
        <v>5.3000000000000005E-2</v>
      </c>
      <c r="GP4649" s="77">
        <v>3</v>
      </c>
      <c r="GQ4649" s="77">
        <v>0</v>
      </c>
      <c r="GR4649" s="77" t="s">
        <v>423</v>
      </c>
      <c r="GS4649" s="77">
        <v>0</v>
      </c>
      <c r="GT4649" s="77">
        <v>0</v>
      </c>
      <c r="GU4649" s="77">
        <v>0</v>
      </c>
      <c r="GV4649" s="77">
        <v>0</v>
      </c>
      <c r="GW4649" s="77">
        <v>0</v>
      </c>
      <c r="GX4649" s="77">
        <v>0</v>
      </c>
      <c r="GY4649" s="77">
        <v>5.5966209081309407E-2</v>
      </c>
      <c r="GZ4649" s="77">
        <v>497.90427418365516</v>
      </c>
    </row>
    <row r="4650" spans="187:208" x14ac:dyDescent="0.25">
      <c r="GE4650" s="77" t="s">
        <v>427</v>
      </c>
      <c r="GF4650" s="77" t="s">
        <v>155</v>
      </c>
      <c r="GG4650" s="77" t="s">
        <v>463</v>
      </c>
      <c r="GH4650" s="77" t="s">
        <v>300</v>
      </c>
      <c r="GI4650" s="77">
        <v>2025</v>
      </c>
      <c r="GJ4650" s="77" t="s">
        <v>303</v>
      </c>
      <c r="GK4650" s="77">
        <v>5534.8914862025076</v>
      </c>
      <c r="GL4650" s="77">
        <v>69.065405999999996</v>
      </c>
      <c r="GM4650" s="77">
        <v>2025</v>
      </c>
      <c r="GN4650" s="77" t="s">
        <v>175</v>
      </c>
      <c r="GO4650" s="77">
        <v>5.3000000000000005E-2</v>
      </c>
      <c r="GP4650" s="77">
        <v>3</v>
      </c>
      <c r="GQ4650" s="77">
        <v>0</v>
      </c>
      <c r="GR4650" s="77" t="s">
        <v>423</v>
      </c>
      <c r="GS4650" s="77">
        <v>0</v>
      </c>
      <c r="GT4650" s="77">
        <v>0</v>
      </c>
      <c r="GU4650" s="77">
        <v>0</v>
      </c>
      <c r="GV4650" s="77">
        <v>0</v>
      </c>
      <c r="GW4650" s="77">
        <v>0</v>
      </c>
      <c r="GX4650" s="77">
        <v>0</v>
      </c>
      <c r="GY4650" s="77">
        <v>5.5966209081309407E-2</v>
      </c>
      <c r="GZ4650" s="77">
        <v>309.76689415916888</v>
      </c>
    </row>
    <row r="4651" spans="187:208" x14ac:dyDescent="0.25">
      <c r="GE4651" s="77" t="s">
        <v>422</v>
      </c>
      <c r="GF4651" s="77" t="s">
        <v>155</v>
      </c>
      <c r="GG4651" s="77" t="s">
        <v>463</v>
      </c>
      <c r="GH4651" s="77" t="s">
        <v>432</v>
      </c>
      <c r="GI4651" s="77">
        <v>2021</v>
      </c>
      <c r="GJ4651" s="77" t="s">
        <v>305</v>
      </c>
      <c r="GK4651" s="77">
        <v>222.2294216279461</v>
      </c>
      <c r="GL4651" s="77">
        <v>69.065405999999996</v>
      </c>
      <c r="GM4651" s="77">
        <v>2021</v>
      </c>
      <c r="GN4651" s="77" t="s">
        <v>175</v>
      </c>
      <c r="GO4651" s="77">
        <v>0.13250000000000001</v>
      </c>
      <c r="GP4651" s="77">
        <v>3</v>
      </c>
      <c r="GQ4651" s="77">
        <v>0</v>
      </c>
      <c r="GR4651" s="77" t="s">
        <v>423</v>
      </c>
      <c r="GS4651" s="77">
        <v>0.1527377521613833</v>
      </c>
      <c r="GT4651" s="77">
        <v>33.942822323576785</v>
      </c>
      <c r="GU4651" s="77">
        <v>0.1527377521613833</v>
      </c>
      <c r="GV4651" s="77">
        <v>33.942822323576785</v>
      </c>
      <c r="GW4651" s="77">
        <v>0</v>
      </c>
      <c r="GX4651" s="77">
        <v>0</v>
      </c>
      <c r="GY4651" s="77">
        <v>0</v>
      </c>
      <c r="GZ4651" s="77">
        <v>0</v>
      </c>
    </row>
    <row r="4652" spans="187:208" x14ac:dyDescent="0.25">
      <c r="GE4652" s="77" t="s">
        <v>425</v>
      </c>
      <c r="GF4652" s="77" t="s">
        <v>155</v>
      </c>
      <c r="GG4652" s="77" t="s">
        <v>463</v>
      </c>
      <c r="GH4652" s="77" t="s">
        <v>432</v>
      </c>
      <c r="GI4652" s="77">
        <v>2021</v>
      </c>
      <c r="GJ4652" s="77" t="s">
        <v>301</v>
      </c>
      <c r="GK4652" s="77">
        <v>8585.7228092524128</v>
      </c>
      <c r="GL4652" s="77">
        <v>69.065405999999996</v>
      </c>
      <c r="GM4652" s="77">
        <v>2021</v>
      </c>
      <c r="GN4652" s="77" t="s">
        <v>175</v>
      </c>
      <c r="GO4652" s="77">
        <v>5.3000000000000005E-2</v>
      </c>
      <c r="GP4652" s="77">
        <v>3</v>
      </c>
      <c r="GQ4652" s="77">
        <v>0</v>
      </c>
      <c r="GR4652" s="77" t="s">
        <v>423</v>
      </c>
      <c r="GS4652" s="77">
        <v>5.5966209081309407E-2</v>
      </c>
      <c r="GT4652" s="77">
        <v>480.51035785678772</v>
      </c>
      <c r="GU4652" s="77">
        <v>5.5966209081309407E-2</v>
      </c>
      <c r="GV4652" s="77">
        <v>480.51035785678772</v>
      </c>
      <c r="GW4652" s="77">
        <v>0</v>
      </c>
      <c r="GX4652" s="77">
        <v>0</v>
      </c>
      <c r="GY4652" s="77">
        <v>0</v>
      </c>
      <c r="GZ4652" s="77">
        <v>0</v>
      </c>
    </row>
    <row r="4653" spans="187:208" x14ac:dyDescent="0.25">
      <c r="GE4653" s="77" t="s">
        <v>422</v>
      </c>
      <c r="GF4653" s="77" t="s">
        <v>155</v>
      </c>
      <c r="GG4653" s="77" t="s">
        <v>463</v>
      </c>
      <c r="GH4653" s="77" t="s">
        <v>432</v>
      </c>
      <c r="GI4653" s="77">
        <v>2022</v>
      </c>
      <c r="GJ4653" s="77" t="s">
        <v>305</v>
      </c>
      <c r="GK4653" s="77">
        <v>222.2294216279461</v>
      </c>
      <c r="GL4653" s="77">
        <v>69.065405999999996</v>
      </c>
      <c r="GM4653" s="77">
        <v>2022</v>
      </c>
      <c r="GN4653" s="77" t="s">
        <v>175</v>
      </c>
      <c r="GO4653" s="77">
        <v>0.13250000000000001</v>
      </c>
      <c r="GP4653" s="77">
        <v>3</v>
      </c>
      <c r="GQ4653" s="77">
        <v>0</v>
      </c>
      <c r="GR4653" s="77" t="s">
        <v>423</v>
      </c>
      <c r="GS4653" s="77">
        <v>0.1527377521613833</v>
      </c>
      <c r="GT4653" s="77">
        <v>33.942822323576785</v>
      </c>
      <c r="GU4653" s="77">
        <v>0.1527377521613833</v>
      </c>
      <c r="GV4653" s="77">
        <v>33.942822323576785</v>
      </c>
      <c r="GW4653" s="77">
        <v>0.1527377521613833</v>
      </c>
      <c r="GX4653" s="77">
        <v>33.942822323576785</v>
      </c>
      <c r="GY4653" s="77">
        <v>0</v>
      </c>
      <c r="GZ4653" s="77">
        <v>0</v>
      </c>
    </row>
    <row r="4654" spans="187:208" x14ac:dyDescent="0.25">
      <c r="GE4654" s="77" t="s">
        <v>425</v>
      </c>
      <c r="GF4654" s="77" t="s">
        <v>155</v>
      </c>
      <c r="GG4654" s="77" t="s">
        <v>463</v>
      </c>
      <c r="GH4654" s="77" t="s">
        <v>432</v>
      </c>
      <c r="GI4654" s="77">
        <v>2022</v>
      </c>
      <c r="GJ4654" s="77" t="s">
        <v>301</v>
      </c>
      <c r="GK4654" s="77">
        <v>8585.7228092524128</v>
      </c>
      <c r="GL4654" s="77">
        <v>69.065405999999996</v>
      </c>
      <c r="GM4654" s="77">
        <v>2022</v>
      </c>
      <c r="GN4654" s="77" t="s">
        <v>175</v>
      </c>
      <c r="GO4654" s="77">
        <v>5.3000000000000005E-2</v>
      </c>
      <c r="GP4654" s="77">
        <v>3</v>
      </c>
      <c r="GQ4654" s="77">
        <v>0</v>
      </c>
      <c r="GR4654" s="77" t="s">
        <v>423</v>
      </c>
      <c r="GS4654" s="77">
        <v>5.5966209081309407E-2</v>
      </c>
      <c r="GT4654" s="77">
        <v>480.51035785678772</v>
      </c>
      <c r="GU4654" s="77">
        <v>5.5966209081309407E-2</v>
      </c>
      <c r="GV4654" s="77">
        <v>480.51035785678772</v>
      </c>
      <c r="GW4654" s="77">
        <v>5.5966209081309407E-2</v>
      </c>
      <c r="GX4654" s="77">
        <v>480.51035785678772</v>
      </c>
      <c r="GY4654" s="77">
        <v>0</v>
      </c>
      <c r="GZ4654" s="77">
        <v>0</v>
      </c>
    </row>
    <row r="4655" spans="187:208" x14ac:dyDescent="0.25">
      <c r="GE4655" s="77" t="s">
        <v>422</v>
      </c>
      <c r="GF4655" s="77" t="s">
        <v>155</v>
      </c>
      <c r="GG4655" s="77" t="s">
        <v>463</v>
      </c>
      <c r="GH4655" s="77" t="s">
        <v>432</v>
      </c>
      <c r="GI4655" s="77">
        <v>2023</v>
      </c>
      <c r="GJ4655" s="77" t="s">
        <v>305</v>
      </c>
      <c r="GK4655" s="77">
        <v>233.23007680806001</v>
      </c>
      <c r="GL4655" s="77">
        <v>69.065405999999996</v>
      </c>
      <c r="GM4655" s="77">
        <v>2023</v>
      </c>
      <c r="GN4655" s="77" t="s">
        <v>175</v>
      </c>
      <c r="GO4655" s="77">
        <v>0.13250000000000001</v>
      </c>
      <c r="GP4655" s="77">
        <v>3</v>
      </c>
      <c r="GQ4655" s="77">
        <v>0</v>
      </c>
      <c r="GR4655" s="77" t="s">
        <v>423</v>
      </c>
      <c r="GS4655" s="77">
        <v>0</v>
      </c>
      <c r="GT4655" s="77">
        <v>0</v>
      </c>
      <c r="GU4655" s="77">
        <v>0.1527377521613833</v>
      </c>
      <c r="GV4655" s="77">
        <v>35.623037668089857</v>
      </c>
      <c r="GW4655" s="77">
        <v>0.1527377521613833</v>
      </c>
      <c r="GX4655" s="77">
        <v>35.623037668089857</v>
      </c>
      <c r="GY4655" s="77">
        <v>0.1527377521613833</v>
      </c>
      <c r="GZ4655" s="77">
        <v>35.623037668089857</v>
      </c>
    </row>
    <row r="4656" spans="187:208" x14ac:dyDescent="0.25">
      <c r="GE4656" s="77" t="s">
        <v>425</v>
      </c>
      <c r="GF4656" s="77" t="s">
        <v>155</v>
      </c>
      <c r="GG4656" s="77" t="s">
        <v>463</v>
      </c>
      <c r="GH4656" s="77" t="s">
        <v>432</v>
      </c>
      <c r="GI4656" s="77">
        <v>2023</v>
      </c>
      <c r="GJ4656" s="77" t="s">
        <v>301</v>
      </c>
      <c r="GK4656" s="77">
        <v>8896.5159934332241</v>
      </c>
      <c r="GL4656" s="77">
        <v>69.065405999999996</v>
      </c>
      <c r="GM4656" s="77">
        <v>2023</v>
      </c>
      <c r="GN4656" s="77" t="s">
        <v>175</v>
      </c>
      <c r="GO4656" s="77">
        <v>5.3000000000000005E-2</v>
      </c>
      <c r="GP4656" s="77">
        <v>3</v>
      </c>
      <c r="GQ4656" s="77">
        <v>0</v>
      </c>
      <c r="GR4656" s="77" t="s">
        <v>423</v>
      </c>
      <c r="GS4656" s="77">
        <v>0</v>
      </c>
      <c r="GT4656" s="77">
        <v>0</v>
      </c>
      <c r="GU4656" s="77">
        <v>5.5966209081309407E-2</v>
      </c>
      <c r="GV4656" s="77">
        <v>497.90427418369688</v>
      </c>
      <c r="GW4656" s="77">
        <v>5.5966209081309407E-2</v>
      </c>
      <c r="GX4656" s="77">
        <v>497.90427418369688</v>
      </c>
      <c r="GY4656" s="77">
        <v>5.5966209081309407E-2</v>
      </c>
      <c r="GZ4656" s="77">
        <v>497.90427418369688</v>
      </c>
    </row>
    <row r="4657" spans="187:208" x14ac:dyDescent="0.25">
      <c r="GE4657" s="77" t="s">
        <v>422</v>
      </c>
      <c r="GF4657" s="77" t="s">
        <v>155</v>
      </c>
      <c r="GG4657" s="77" t="s">
        <v>463</v>
      </c>
      <c r="GH4657" s="77" t="s">
        <v>432</v>
      </c>
      <c r="GI4657" s="77">
        <v>2024</v>
      </c>
      <c r="GJ4657" s="77" t="s">
        <v>305</v>
      </c>
      <c r="GK4657" s="77">
        <v>233.23007680806001</v>
      </c>
      <c r="GL4657" s="77">
        <v>69.065405999999996</v>
      </c>
      <c r="GM4657" s="77">
        <v>2024</v>
      </c>
      <c r="GN4657" s="77" t="s">
        <v>175</v>
      </c>
      <c r="GO4657" s="77">
        <v>0.13250000000000001</v>
      </c>
      <c r="GP4657" s="77">
        <v>3</v>
      </c>
      <c r="GQ4657" s="77">
        <v>0</v>
      </c>
      <c r="GR4657" s="77" t="s">
        <v>423</v>
      </c>
      <c r="GS4657" s="77">
        <v>0</v>
      </c>
      <c r="GT4657" s="77">
        <v>0</v>
      </c>
      <c r="GU4657" s="77">
        <v>0</v>
      </c>
      <c r="GV4657" s="77">
        <v>0</v>
      </c>
      <c r="GW4657" s="77">
        <v>0.1527377521613833</v>
      </c>
      <c r="GX4657" s="77">
        <v>35.623037668089857</v>
      </c>
      <c r="GY4657" s="77">
        <v>0.1527377521613833</v>
      </c>
      <c r="GZ4657" s="77">
        <v>35.623037668089857</v>
      </c>
    </row>
    <row r="4658" spans="187:208" x14ac:dyDescent="0.25">
      <c r="GE4658" s="77" t="s">
        <v>425</v>
      </c>
      <c r="GF4658" s="77" t="s">
        <v>155</v>
      </c>
      <c r="GG4658" s="77" t="s">
        <v>463</v>
      </c>
      <c r="GH4658" s="77" t="s">
        <v>432</v>
      </c>
      <c r="GI4658" s="77">
        <v>2024</v>
      </c>
      <c r="GJ4658" s="77" t="s">
        <v>301</v>
      </c>
      <c r="GK4658" s="77">
        <v>8896.5159934332241</v>
      </c>
      <c r="GL4658" s="77">
        <v>69.065405999999996</v>
      </c>
      <c r="GM4658" s="77">
        <v>2024</v>
      </c>
      <c r="GN4658" s="77" t="s">
        <v>175</v>
      </c>
      <c r="GO4658" s="77">
        <v>5.3000000000000005E-2</v>
      </c>
      <c r="GP4658" s="77">
        <v>3</v>
      </c>
      <c r="GQ4658" s="77">
        <v>0</v>
      </c>
      <c r="GR4658" s="77" t="s">
        <v>423</v>
      </c>
      <c r="GS4658" s="77">
        <v>0</v>
      </c>
      <c r="GT4658" s="77">
        <v>0</v>
      </c>
      <c r="GU4658" s="77">
        <v>0</v>
      </c>
      <c r="GV4658" s="77">
        <v>0</v>
      </c>
      <c r="GW4658" s="77">
        <v>5.5966209081309407E-2</v>
      </c>
      <c r="GX4658" s="77">
        <v>497.90427418369688</v>
      </c>
      <c r="GY4658" s="77">
        <v>5.5966209081309407E-2</v>
      </c>
      <c r="GZ4658" s="77">
        <v>497.90427418369688</v>
      </c>
    </row>
    <row r="4659" spans="187:208" x14ac:dyDescent="0.25">
      <c r="GE4659" s="77" t="s">
        <v>422</v>
      </c>
      <c r="GF4659" s="77" t="s">
        <v>155</v>
      </c>
      <c r="GG4659" s="77" t="s">
        <v>463</v>
      </c>
      <c r="GH4659" s="77" t="s">
        <v>432</v>
      </c>
      <c r="GI4659" s="77">
        <v>2025</v>
      </c>
      <c r="GJ4659" s="77" t="s">
        <v>305</v>
      </c>
      <c r="GK4659" s="77">
        <v>233.23007680806001</v>
      </c>
      <c r="GL4659" s="77">
        <v>69.065405999999996</v>
      </c>
      <c r="GM4659" s="77">
        <v>2025</v>
      </c>
      <c r="GN4659" s="77" t="s">
        <v>175</v>
      </c>
      <c r="GO4659" s="77">
        <v>0.13250000000000001</v>
      </c>
      <c r="GP4659" s="77">
        <v>3</v>
      </c>
      <c r="GQ4659" s="77">
        <v>0</v>
      </c>
      <c r="GR4659" s="77" t="s">
        <v>423</v>
      </c>
      <c r="GS4659" s="77">
        <v>0</v>
      </c>
      <c r="GT4659" s="77">
        <v>0</v>
      </c>
      <c r="GU4659" s="77">
        <v>0</v>
      </c>
      <c r="GV4659" s="77">
        <v>0</v>
      </c>
      <c r="GW4659" s="77">
        <v>0</v>
      </c>
      <c r="GX4659" s="77">
        <v>0</v>
      </c>
      <c r="GY4659" s="77">
        <v>0.1527377521613833</v>
      </c>
      <c r="GZ4659" s="77">
        <v>35.623037668089857</v>
      </c>
    </row>
    <row r="4660" spans="187:208" x14ac:dyDescent="0.25">
      <c r="GE4660" s="77" t="s">
        <v>425</v>
      </c>
      <c r="GF4660" s="77" t="s">
        <v>155</v>
      </c>
      <c r="GG4660" s="77" t="s">
        <v>463</v>
      </c>
      <c r="GH4660" s="77" t="s">
        <v>432</v>
      </c>
      <c r="GI4660" s="77">
        <v>2025</v>
      </c>
      <c r="GJ4660" s="77" t="s">
        <v>301</v>
      </c>
      <c r="GK4660" s="77">
        <v>8896.5159934332241</v>
      </c>
      <c r="GL4660" s="77">
        <v>69.065405999999996</v>
      </c>
      <c r="GM4660" s="77">
        <v>2025</v>
      </c>
      <c r="GN4660" s="77" t="s">
        <v>175</v>
      </c>
      <c r="GO4660" s="77">
        <v>5.3000000000000005E-2</v>
      </c>
      <c r="GP4660" s="77">
        <v>3</v>
      </c>
      <c r="GQ4660" s="77">
        <v>0</v>
      </c>
      <c r="GR4660" s="77" t="s">
        <v>423</v>
      </c>
      <c r="GS4660" s="77">
        <v>0</v>
      </c>
      <c r="GT4660" s="77">
        <v>0</v>
      </c>
      <c r="GU4660" s="77">
        <v>0</v>
      </c>
      <c r="GV4660" s="77">
        <v>0</v>
      </c>
      <c r="GW4660" s="77">
        <v>0</v>
      </c>
      <c r="GX4660" s="77">
        <v>0</v>
      </c>
      <c r="GY4660" s="77">
        <v>5.5966209081309407E-2</v>
      </c>
      <c r="GZ4660" s="77">
        <v>497.90427418369688</v>
      </c>
    </row>
    <row r="4661" spans="187:208" x14ac:dyDescent="0.25">
      <c r="GE4661" s="77" t="s">
        <v>422</v>
      </c>
      <c r="GF4661" s="77" t="s">
        <v>155</v>
      </c>
      <c r="GG4661" s="77" t="s">
        <v>463</v>
      </c>
      <c r="GH4661" s="77" t="s">
        <v>439</v>
      </c>
      <c r="GI4661" s="77">
        <v>2021</v>
      </c>
      <c r="GJ4661" s="77" t="s">
        <v>305</v>
      </c>
      <c r="GK4661" s="77">
        <v>0.69641821681222271</v>
      </c>
      <c r="GL4661" s="77">
        <v>69.065405999999996</v>
      </c>
      <c r="GM4661" s="77">
        <v>2021</v>
      </c>
      <c r="GN4661" s="77" t="s">
        <v>175</v>
      </c>
      <c r="GO4661" s="77">
        <v>0.13250000000000001</v>
      </c>
      <c r="GP4661" s="77">
        <v>3</v>
      </c>
      <c r="GQ4661" s="77">
        <v>0</v>
      </c>
      <c r="GR4661" s="77" t="s">
        <v>423</v>
      </c>
      <c r="GS4661" s="77">
        <v>0.1527377521613833</v>
      </c>
      <c r="GT4661" s="77">
        <v>0.10636935300013778</v>
      </c>
      <c r="GU4661" s="77">
        <v>0.1527377521613833</v>
      </c>
      <c r="GV4661" s="77">
        <v>0.10636935300013778</v>
      </c>
      <c r="GW4661" s="77">
        <v>0</v>
      </c>
      <c r="GX4661" s="77">
        <v>0</v>
      </c>
      <c r="GY4661" s="77">
        <v>0</v>
      </c>
      <c r="GZ4661" s="77">
        <v>0</v>
      </c>
    </row>
    <row r="4662" spans="187:208" x14ac:dyDescent="0.25">
      <c r="GE4662" s="77" t="s">
        <v>425</v>
      </c>
      <c r="GF4662" s="77" t="s">
        <v>155</v>
      </c>
      <c r="GG4662" s="77" t="s">
        <v>463</v>
      </c>
      <c r="GH4662" s="77" t="s">
        <v>439</v>
      </c>
      <c r="GI4662" s="77">
        <v>2021</v>
      </c>
      <c r="GJ4662" s="77" t="s">
        <v>301</v>
      </c>
      <c r="GK4662" s="77">
        <v>2.94196415228109</v>
      </c>
      <c r="GL4662" s="77">
        <v>69.065405999999996</v>
      </c>
      <c r="GM4662" s="77">
        <v>2021</v>
      </c>
      <c r="GN4662" s="77" t="s">
        <v>175</v>
      </c>
      <c r="GO4662" s="77">
        <v>5.3000000000000005E-2</v>
      </c>
      <c r="GP4662" s="77">
        <v>3</v>
      </c>
      <c r="GQ4662" s="77">
        <v>0</v>
      </c>
      <c r="GR4662" s="77" t="s">
        <v>423</v>
      </c>
      <c r="GS4662" s="77">
        <v>5.5966209081309407E-2</v>
      </c>
      <c r="GT4662" s="77">
        <v>0.16465058085628068</v>
      </c>
      <c r="GU4662" s="77">
        <v>5.5966209081309407E-2</v>
      </c>
      <c r="GV4662" s="77">
        <v>0.16465058085628068</v>
      </c>
      <c r="GW4662" s="77">
        <v>0</v>
      </c>
      <c r="GX4662" s="77">
        <v>0</v>
      </c>
      <c r="GY4662" s="77">
        <v>0</v>
      </c>
      <c r="GZ4662" s="77">
        <v>0</v>
      </c>
    </row>
    <row r="4663" spans="187:208" x14ac:dyDescent="0.25">
      <c r="GE4663" s="77" t="s">
        <v>427</v>
      </c>
      <c r="GF4663" s="77" t="s">
        <v>155</v>
      </c>
      <c r="GG4663" s="77" t="s">
        <v>463</v>
      </c>
      <c r="GH4663" s="77" t="s">
        <v>439</v>
      </c>
      <c r="GI4663" s="77">
        <v>2021</v>
      </c>
      <c r="GJ4663" s="77" t="s">
        <v>303</v>
      </c>
      <c r="GK4663" s="77">
        <v>1.6021759622083069</v>
      </c>
      <c r="GL4663" s="77">
        <v>69.065405999999996</v>
      </c>
      <c r="GM4663" s="77">
        <v>2021</v>
      </c>
      <c r="GN4663" s="77" t="s">
        <v>175</v>
      </c>
      <c r="GO4663" s="77">
        <v>5.3000000000000005E-2</v>
      </c>
      <c r="GP4663" s="77">
        <v>3</v>
      </c>
      <c r="GQ4663" s="77">
        <v>0</v>
      </c>
      <c r="GR4663" s="77" t="s">
        <v>423</v>
      </c>
      <c r="GS4663" s="77">
        <v>5.5966209081309407E-2</v>
      </c>
      <c r="GT4663" s="77">
        <v>8.9667714885998187E-2</v>
      </c>
      <c r="GU4663" s="77">
        <v>5.5966209081309407E-2</v>
      </c>
      <c r="GV4663" s="77">
        <v>8.9667714885998187E-2</v>
      </c>
      <c r="GW4663" s="77">
        <v>0</v>
      </c>
      <c r="GX4663" s="77">
        <v>0</v>
      </c>
      <c r="GY4663" s="77">
        <v>0</v>
      </c>
      <c r="GZ4663" s="77">
        <v>0</v>
      </c>
    </row>
    <row r="4664" spans="187:208" x14ac:dyDescent="0.25">
      <c r="GE4664" s="77" t="s">
        <v>422</v>
      </c>
      <c r="GF4664" s="77" t="s">
        <v>155</v>
      </c>
      <c r="GG4664" s="77" t="s">
        <v>463</v>
      </c>
      <c r="GH4664" s="77" t="s">
        <v>439</v>
      </c>
      <c r="GI4664" s="77">
        <v>2022</v>
      </c>
      <c r="GJ4664" s="77" t="s">
        <v>305</v>
      </c>
      <c r="GK4664" s="77">
        <v>0.69641821681222271</v>
      </c>
      <c r="GL4664" s="77">
        <v>69.065405999999996</v>
      </c>
      <c r="GM4664" s="77">
        <v>2022</v>
      </c>
      <c r="GN4664" s="77" t="s">
        <v>175</v>
      </c>
      <c r="GO4664" s="77">
        <v>0.13250000000000001</v>
      </c>
      <c r="GP4664" s="77">
        <v>3</v>
      </c>
      <c r="GQ4664" s="77">
        <v>0</v>
      </c>
      <c r="GR4664" s="77" t="s">
        <v>423</v>
      </c>
      <c r="GS4664" s="77">
        <v>0.1527377521613833</v>
      </c>
      <c r="GT4664" s="77">
        <v>0.10636935300013778</v>
      </c>
      <c r="GU4664" s="77">
        <v>0.1527377521613833</v>
      </c>
      <c r="GV4664" s="77">
        <v>0.10636935300013778</v>
      </c>
      <c r="GW4664" s="77">
        <v>0.1527377521613833</v>
      </c>
      <c r="GX4664" s="77">
        <v>0.10636935300013778</v>
      </c>
      <c r="GY4664" s="77">
        <v>0</v>
      </c>
      <c r="GZ4664" s="77">
        <v>0</v>
      </c>
    </row>
    <row r="4665" spans="187:208" x14ac:dyDescent="0.25">
      <c r="GE4665" s="77" t="s">
        <v>425</v>
      </c>
      <c r="GF4665" s="77" t="s">
        <v>155</v>
      </c>
      <c r="GG4665" s="77" t="s">
        <v>463</v>
      </c>
      <c r="GH4665" s="77" t="s">
        <v>439</v>
      </c>
      <c r="GI4665" s="77">
        <v>2022</v>
      </c>
      <c r="GJ4665" s="77" t="s">
        <v>301</v>
      </c>
      <c r="GK4665" s="77">
        <v>2.94196415228109</v>
      </c>
      <c r="GL4665" s="77">
        <v>69.065405999999996</v>
      </c>
      <c r="GM4665" s="77">
        <v>2022</v>
      </c>
      <c r="GN4665" s="77" t="s">
        <v>175</v>
      </c>
      <c r="GO4665" s="77">
        <v>5.3000000000000005E-2</v>
      </c>
      <c r="GP4665" s="77">
        <v>3</v>
      </c>
      <c r="GQ4665" s="77">
        <v>0</v>
      </c>
      <c r="GR4665" s="77" t="s">
        <v>423</v>
      </c>
      <c r="GS4665" s="77">
        <v>5.5966209081309407E-2</v>
      </c>
      <c r="GT4665" s="77">
        <v>0.16465058085628068</v>
      </c>
      <c r="GU4665" s="77">
        <v>5.5966209081309407E-2</v>
      </c>
      <c r="GV4665" s="77">
        <v>0.16465058085628068</v>
      </c>
      <c r="GW4665" s="77">
        <v>5.5966209081309407E-2</v>
      </c>
      <c r="GX4665" s="77">
        <v>0.16465058085628068</v>
      </c>
      <c r="GY4665" s="77">
        <v>0</v>
      </c>
      <c r="GZ4665" s="77">
        <v>0</v>
      </c>
    </row>
    <row r="4666" spans="187:208" x14ac:dyDescent="0.25">
      <c r="GE4666" s="77" t="s">
        <v>427</v>
      </c>
      <c r="GF4666" s="77" t="s">
        <v>155</v>
      </c>
      <c r="GG4666" s="77" t="s">
        <v>463</v>
      </c>
      <c r="GH4666" s="77" t="s">
        <v>439</v>
      </c>
      <c r="GI4666" s="77">
        <v>2022</v>
      </c>
      <c r="GJ4666" s="77" t="s">
        <v>303</v>
      </c>
      <c r="GK4666" s="77">
        <v>1.6021759622083069</v>
      </c>
      <c r="GL4666" s="77">
        <v>69.065405999999996</v>
      </c>
      <c r="GM4666" s="77">
        <v>2022</v>
      </c>
      <c r="GN4666" s="77" t="s">
        <v>175</v>
      </c>
      <c r="GO4666" s="77">
        <v>5.3000000000000005E-2</v>
      </c>
      <c r="GP4666" s="77">
        <v>3</v>
      </c>
      <c r="GQ4666" s="77">
        <v>0</v>
      </c>
      <c r="GR4666" s="77" t="s">
        <v>423</v>
      </c>
      <c r="GS4666" s="77">
        <v>5.5966209081309407E-2</v>
      </c>
      <c r="GT4666" s="77">
        <v>8.9667714885998187E-2</v>
      </c>
      <c r="GU4666" s="77">
        <v>5.5966209081309407E-2</v>
      </c>
      <c r="GV4666" s="77">
        <v>8.9667714885998187E-2</v>
      </c>
      <c r="GW4666" s="77">
        <v>5.5966209081309407E-2</v>
      </c>
      <c r="GX4666" s="77">
        <v>8.9667714885998187E-2</v>
      </c>
      <c r="GY4666" s="77">
        <v>0</v>
      </c>
      <c r="GZ4666" s="77">
        <v>0</v>
      </c>
    </row>
    <row r="4667" spans="187:208" x14ac:dyDescent="0.25">
      <c r="GE4667" s="77" t="s">
        <v>422</v>
      </c>
      <c r="GF4667" s="77" t="s">
        <v>155</v>
      </c>
      <c r="GG4667" s="77" t="s">
        <v>463</v>
      </c>
      <c r="GH4667" s="77" t="s">
        <v>439</v>
      </c>
      <c r="GI4667" s="77">
        <v>2023</v>
      </c>
      <c r="GJ4667" s="77" t="s">
        <v>305</v>
      </c>
      <c r="GK4667" s="77">
        <v>0.71896016785819317</v>
      </c>
      <c r="GL4667" s="77">
        <v>69.065405999999996</v>
      </c>
      <c r="GM4667" s="77">
        <v>2023</v>
      </c>
      <c r="GN4667" s="77" t="s">
        <v>175</v>
      </c>
      <c r="GO4667" s="77">
        <v>0.13250000000000001</v>
      </c>
      <c r="GP4667" s="77">
        <v>3</v>
      </c>
      <c r="GQ4667" s="77">
        <v>0</v>
      </c>
      <c r="GR4667" s="77" t="s">
        <v>423</v>
      </c>
      <c r="GS4667" s="77">
        <v>0</v>
      </c>
      <c r="GT4667" s="77">
        <v>0</v>
      </c>
      <c r="GU4667" s="77">
        <v>0.1527377521613833</v>
      </c>
      <c r="GV4667" s="77">
        <v>0.10981235993223125</v>
      </c>
      <c r="GW4667" s="77">
        <v>0.1527377521613833</v>
      </c>
      <c r="GX4667" s="77">
        <v>0.10981235993223125</v>
      </c>
      <c r="GY4667" s="77">
        <v>0.1527377521613833</v>
      </c>
      <c r="GZ4667" s="77">
        <v>0.10981235993223125</v>
      </c>
    </row>
    <row r="4668" spans="187:208" x14ac:dyDescent="0.25">
      <c r="GE4668" s="77" t="s">
        <v>425</v>
      </c>
      <c r="GF4668" s="77" t="s">
        <v>155</v>
      </c>
      <c r="GG4668" s="77" t="s">
        <v>463</v>
      </c>
      <c r="GH4668" s="77" t="s">
        <v>439</v>
      </c>
      <c r="GI4668" s="77">
        <v>2023</v>
      </c>
      <c r="GJ4668" s="77" t="s">
        <v>301</v>
      </c>
      <c r="GK4668" s="77">
        <v>3.0714971986151518</v>
      </c>
      <c r="GL4668" s="77">
        <v>69.065405999999996</v>
      </c>
      <c r="GM4668" s="77">
        <v>2023</v>
      </c>
      <c r="GN4668" s="77" t="s">
        <v>175</v>
      </c>
      <c r="GO4668" s="77">
        <v>5.3000000000000005E-2</v>
      </c>
      <c r="GP4668" s="77">
        <v>3</v>
      </c>
      <c r="GQ4668" s="77">
        <v>0</v>
      </c>
      <c r="GR4668" s="77" t="s">
        <v>423</v>
      </c>
      <c r="GS4668" s="77">
        <v>0</v>
      </c>
      <c r="GT4668" s="77">
        <v>0</v>
      </c>
      <c r="GU4668" s="77">
        <v>5.5966209081309407E-2</v>
      </c>
      <c r="GV4668" s="77">
        <v>0.17190005441035172</v>
      </c>
      <c r="GW4668" s="77">
        <v>5.5966209081309407E-2</v>
      </c>
      <c r="GX4668" s="77">
        <v>0.17190005441035172</v>
      </c>
      <c r="GY4668" s="77">
        <v>5.5966209081309407E-2</v>
      </c>
      <c r="GZ4668" s="77">
        <v>0.17190005441035172</v>
      </c>
    </row>
    <row r="4669" spans="187:208" x14ac:dyDescent="0.25">
      <c r="GE4669" s="77" t="s">
        <v>427</v>
      </c>
      <c r="GF4669" s="77" t="s">
        <v>155</v>
      </c>
      <c r="GG4669" s="77" t="s">
        <v>463</v>
      </c>
      <c r="GH4669" s="77" t="s">
        <v>439</v>
      </c>
      <c r="GI4669" s="77">
        <v>2023</v>
      </c>
      <c r="GJ4669" s="77" t="s">
        <v>303</v>
      </c>
      <c r="GK4669" s="77">
        <v>1.684577240534443</v>
      </c>
      <c r="GL4669" s="77">
        <v>69.065405999999996</v>
      </c>
      <c r="GM4669" s="77">
        <v>2023</v>
      </c>
      <c r="GN4669" s="77" t="s">
        <v>175</v>
      </c>
      <c r="GO4669" s="77">
        <v>5.3000000000000005E-2</v>
      </c>
      <c r="GP4669" s="77">
        <v>3</v>
      </c>
      <c r="GQ4669" s="77">
        <v>0</v>
      </c>
      <c r="GR4669" s="77" t="s">
        <v>423</v>
      </c>
      <c r="GS4669" s="77">
        <v>0</v>
      </c>
      <c r="GT4669" s="77">
        <v>0</v>
      </c>
      <c r="GU4669" s="77">
        <v>5.5966209081309407E-2</v>
      </c>
      <c r="GV4669" s="77">
        <v>9.4279402057365888E-2</v>
      </c>
      <c r="GW4669" s="77">
        <v>5.5966209081309407E-2</v>
      </c>
      <c r="GX4669" s="77">
        <v>9.4279402057365888E-2</v>
      </c>
      <c r="GY4669" s="77">
        <v>5.5966209081309407E-2</v>
      </c>
      <c r="GZ4669" s="77">
        <v>9.4279402057365888E-2</v>
      </c>
    </row>
    <row r="4670" spans="187:208" x14ac:dyDescent="0.25">
      <c r="GE4670" s="77" t="s">
        <v>422</v>
      </c>
      <c r="GF4670" s="77" t="s">
        <v>155</v>
      </c>
      <c r="GG4670" s="77" t="s">
        <v>463</v>
      </c>
      <c r="GH4670" s="77" t="s">
        <v>439</v>
      </c>
      <c r="GI4670" s="77">
        <v>2024</v>
      </c>
      <c r="GJ4670" s="77" t="s">
        <v>305</v>
      </c>
      <c r="GK4670" s="77">
        <v>0.71896016785819317</v>
      </c>
      <c r="GL4670" s="77">
        <v>69.065405999999996</v>
      </c>
      <c r="GM4670" s="77">
        <v>2024</v>
      </c>
      <c r="GN4670" s="77" t="s">
        <v>175</v>
      </c>
      <c r="GO4670" s="77">
        <v>0.13250000000000001</v>
      </c>
      <c r="GP4670" s="77">
        <v>3</v>
      </c>
      <c r="GQ4670" s="77">
        <v>0</v>
      </c>
      <c r="GR4670" s="77" t="s">
        <v>423</v>
      </c>
      <c r="GS4670" s="77">
        <v>0</v>
      </c>
      <c r="GT4670" s="77">
        <v>0</v>
      </c>
      <c r="GU4670" s="77">
        <v>0</v>
      </c>
      <c r="GV4670" s="77">
        <v>0</v>
      </c>
      <c r="GW4670" s="77">
        <v>0.1527377521613833</v>
      </c>
      <c r="GX4670" s="77">
        <v>0.10981235993223125</v>
      </c>
      <c r="GY4670" s="77">
        <v>0.1527377521613833</v>
      </c>
      <c r="GZ4670" s="77">
        <v>0.10981235993223125</v>
      </c>
    </row>
    <row r="4671" spans="187:208" x14ac:dyDescent="0.25">
      <c r="GE4671" s="77" t="s">
        <v>425</v>
      </c>
      <c r="GF4671" s="77" t="s">
        <v>155</v>
      </c>
      <c r="GG4671" s="77" t="s">
        <v>463</v>
      </c>
      <c r="GH4671" s="77" t="s">
        <v>439</v>
      </c>
      <c r="GI4671" s="77">
        <v>2024</v>
      </c>
      <c r="GJ4671" s="77" t="s">
        <v>301</v>
      </c>
      <c r="GK4671" s="77">
        <v>3.0714971986151518</v>
      </c>
      <c r="GL4671" s="77">
        <v>69.065405999999996</v>
      </c>
      <c r="GM4671" s="77">
        <v>2024</v>
      </c>
      <c r="GN4671" s="77" t="s">
        <v>175</v>
      </c>
      <c r="GO4671" s="77">
        <v>5.3000000000000005E-2</v>
      </c>
      <c r="GP4671" s="77">
        <v>3</v>
      </c>
      <c r="GQ4671" s="77">
        <v>0</v>
      </c>
      <c r="GR4671" s="77" t="s">
        <v>423</v>
      </c>
      <c r="GS4671" s="77">
        <v>0</v>
      </c>
      <c r="GT4671" s="77">
        <v>0</v>
      </c>
      <c r="GU4671" s="77">
        <v>0</v>
      </c>
      <c r="GV4671" s="77">
        <v>0</v>
      </c>
      <c r="GW4671" s="77">
        <v>5.5966209081309407E-2</v>
      </c>
      <c r="GX4671" s="77">
        <v>0.17190005441035172</v>
      </c>
      <c r="GY4671" s="77">
        <v>5.5966209081309407E-2</v>
      </c>
      <c r="GZ4671" s="77">
        <v>0.17190005441035172</v>
      </c>
    </row>
    <row r="4672" spans="187:208" x14ac:dyDescent="0.25">
      <c r="GE4672" s="77" t="s">
        <v>427</v>
      </c>
      <c r="GF4672" s="77" t="s">
        <v>155</v>
      </c>
      <c r="GG4672" s="77" t="s">
        <v>463</v>
      </c>
      <c r="GH4672" s="77" t="s">
        <v>439</v>
      </c>
      <c r="GI4672" s="77">
        <v>2024</v>
      </c>
      <c r="GJ4672" s="77" t="s">
        <v>303</v>
      </c>
      <c r="GK4672" s="77">
        <v>1.684577240534443</v>
      </c>
      <c r="GL4672" s="77">
        <v>69.065405999999996</v>
      </c>
      <c r="GM4672" s="77">
        <v>2024</v>
      </c>
      <c r="GN4672" s="77" t="s">
        <v>175</v>
      </c>
      <c r="GO4672" s="77">
        <v>5.3000000000000005E-2</v>
      </c>
      <c r="GP4672" s="77">
        <v>3</v>
      </c>
      <c r="GQ4672" s="77">
        <v>0</v>
      </c>
      <c r="GR4672" s="77" t="s">
        <v>423</v>
      </c>
      <c r="GS4672" s="77">
        <v>0</v>
      </c>
      <c r="GT4672" s="77">
        <v>0</v>
      </c>
      <c r="GU4672" s="77">
        <v>0</v>
      </c>
      <c r="GV4672" s="77">
        <v>0</v>
      </c>
      <c r="GW4672" s="77">
        <v>5.5966209081309407E-2</v>
      </c>
      <c r="GX4672" s="77">
        <v>9.4279402057365888E-2</v>
      </c>
      <c r="GY4672" s="77">
        <v>5.5966209081309407E-2</v>
      </c>
      <c r="GZ4672" s="77">
        <v>9.4279402057365888E-2</v>
      </c>
    </row>
    <row r="4673" spans="187:208" x14ac:dyDescent="0.25">
      <c r="GE4673" s="77" t="s">
        <v>422</v>
      </c>
      <c r="GF4673" s="77" t="s">
        <v>155</v>
      </c>
      <c r="GG4673" s="77" t="s">
        <v>463</v>
      </c>
      <c r="GH4673" s="77" t="s">
        <v>439</v>
      </c>
      <c r="GI4673" s="77">
        <v>2025</v>
      </c>
      <c r="GJ4673" s="77" t="s">
        <v>305</v>
      </c>
      <c r="GK4673" s="77">
        <v>0.71896016785819317</v>
      </c>
      <c r="GL4673" s="77">
        <v>69.065405999999996</v>
      </c>
      <c r="GM4673" s="77">
        <v>2025</v>
      </c>
      <c r="GN4673" s="77" t="s">
        <v>175</v>
      </c>
      <c r="GO4673" s="77">
        <v>0.13250000000000001</v>
      </c>
      <c r="GP4673" s="77">
        <v>3</v>
      </c>
      <c r="GQ4673" s="77">
        <v>0</v>
      </c>
      <c r="GR4673" s="77" t="s">
        <v>423</v>
      </c>
      <c r="GS4673" s="77">
        <v>0</v>
      </c>
      <c r="GT4673" s="77">
        <v>0</v>
      </c>
      <c r="GU4673" s="77">
        <v>0</v>
      </c>
      <c r="GV4673" s="77">
        <v>0</v>
      </c>
      <c r="GW4673" s="77">
        <v>0</v>
      </c>
      <c r="GX4673" s="77">
        <v>0</v>
      </c>
      <c r="GY4673" s="77">
        <v>0.1527377521613833</v>
      </c>
      <c r="GZ4673" s="77">
        <v>0.10981235993223125</v>
      </c>
    </row>
    <row r="4674" spans="187:208" x14ac:dyDescent="0.25">
      <c r="GE4674" s="77" t="s">
        <v>425</v>
      </c>
      <c r="GF4674" s="77" t="s">
        <v>155</v>
      </c>
      <c r="GG4674" s="77" t="s">
        <v>463</v>
      </c>
      <c r="GH4674" s="77" t="s">
        <v>439</v>
      </c>
      <c r="GI4674" s="77">
        <v>2025</v>
      </c>
      <c r="GJ4674" s="77" t="s">
        <v>301</v>
      </c>
      <c r="GK4674" s="77">
        <v>3.0714971986151518</v>
      </c>
      <c r="GL4674" s="77">
        <v>69.065405999999996</v>
      </c>
      <c r="GM4674" s="77">
        <v>2025</v>
      </c>
      <c r="GN4674" s="77" t="s">
        <v>175</v>
      </c>
      <c r="GO4674" s="77">
        <v>5.3000000000000005E-2</v>
      </c>
      <c r="GP4674" s="77">
        <v>3</v>
      </c>
      <c r="GQ4674" s="77">
        <v>0</v>
      </c>
      <c r="GR4674" s="77" t="s">
        <v>423</v>
      </c>
      <c r="GS4674" s="77">
        <v>0</v>
      </c>
      <c r="GT4674" s="77">
        <v>0</v>
      </c>
      <c r="GU4674" s="77">
        <v>0</v>
      </c>
      <c r="GV4674" s="77">
        <v>0</v>
      </c>
      <c r="GW4674" s="77">
        <v>0</v>
      </c>
      <c r="GX4674" s="77">
        <v>0</v>
      </c>
      <c r="GY4674" s="77">
        <v>5.5966209081309407E-2</v>
      </c>
      <c r="GZ4674" s="77">
        <v>0.17190005441035172</v>
      </c>
    </row>
    <row r="4675" spans="187:208" x14ac:dyDescent="0.25">
      <c r="GE4675" s="77" t="s">
        <v>427</v>
      </c>
      <c r="GF4675" s="77" t="s">
        <v>155</v>
      </c>
      <c r="GG4675" s="77" t="s">
        <v>463</v>
      </c>
      <c r="GH4675" s="77" t="s">
        <v>439</v>
      </c>
      <c r="GI4675" s="77">
        <v>2025</v>
      </c>
      <c r="GJ4675" s="77" t="s">
        <v>303</v>
      </c>
      <c r="GK4675" s="77">
        <v>1.684577240534443</v>
      </c>
      <c r="GL4675" s="77">
        <v>69.065405999999996</v>
      </c>
      <c r="GM4675" s="77">
        <v>2025</v>
      </c>
      <c r="GN4675" s="77" t="s">
        <v>175</v>
      </c>
      <c r="GO4675" s="77">
        <v>5.3000000000000005E-2</v>
      </c>
      <c r="GP4675" s="77">
        <v>3</v>
      </c>
      <c r="GQ4675" s="77">
        <v>0</v>
      </c>
      <c r="GR4675" s="77" t="s">
        <v>423</v>
      </c>
      <c r="GS4675" s="77">
        <v>0</v>
      </c>
      <c r="GT4675" s="77">
        <v>0</v>
      </c>
      <c r="GU4675" s="77">
        <v>0</v>
      </c>
      <c r="GV4675" s="77">
        <v>0</v>
      </c>
      <c r="GW4675" s="77">
        <v>0</v>
      </c>
      <c r="GX4675" s="77">
        <v>0</v>
      </c>
      <c r="GY4675" s="77">
        <v>5.5966209081309407E-2</v>
      </c>
      <c r="GZ4675" s="77">
        <v>9.4279402057365888E-2</v>
      </c>
    </row>
    <row r="4676" spans="187:208" x14ac:dyDescent="0.25">
      <c r="GE4676" s="77" t="s">
        <v>422</v>
      </c>
      <c r="GF4676" s="77" t="s">
        <v>155</v>
      </c>
      <c r="GG4676" s="77" t="s">
        <v>463</v>
      </c>
      <c r="GH4676" s="77" t="s">
        <v>446</v>
      </c>
      <c r="GI4676" s="77">
        <v>2021</v>
      </c>
      <c r="GJ4676" s="77" t="s">
        <v>305</v>
      </c>
      <c r="GK4676" s="77">
        <v>3.6425060683954368E-2</v>
      </c>
      <c r="GL4676" s="77">
        <v>69.065405999999996</v>
      </c>
      <c r="GM4676" s="77">
        <v>2021</v>
      </c>
      <c r="GN4676" s="77" t="s">
        <v>175</v>
      </c>
      <c r="GO4676" s="77">
        <v>0.13250000000000001</v>
      </c>
      <c r="GP4676" s="77">
        <v>3</v>
      </c>
      <c r="GQ4676" s="77">
        <v>0</v>
      </c>
      <c r="GR4676" s="77" t="s">
        <v>423</v>
      </c>
      <c r="GS4676" s="77">
        <v>0.1527377521613833</v>
      </c>
      <c r="GT4676" s="77">
        <v>5.5634818912091693E-3</v>
      </c>
      <c r="GU4676" s="77">
        <v>0.1527377521613833</v>
      </c>
      <c r="GV4676" s="77">
        <v>5.5634818912091693E-3</v>
      </c>
      <c r="GW4676" s="77">
        <v>0</v>
      </c>
      <c r="GX4676" s="77">
        <v>0</v>
      </c>
      <c r="GY4676" s="77">
        <v>0</v>
      </c>
      <c r="GZ4676" s="77">
        <v>0</v>
      </c>
    </row>
    <row r="4677" spans="187:208" x14ac:dyDescent="0.25">
      <c r="GE4677" s="77" t="s">
        <v>425</v>
      </c>
      <c r="GF4677" s="77" t="s">
        <v>155</v>
      </c>
      <c r="GG4677" s="77" t="s">
        <v>463</v>
      </c>
      <c r="GH4677" s="77" t="s">
        <v>446</v>
      </c>
      <c r="GI4677" s="77">
        <v>2021</v>
      </c>
      <c r="GJ4677" s="77" t="s">
        <v>301</v>
      </c>
      <c r="GK4677" s="77">
        <v>1.580872452543248E-3</v>
      </c>
      <c r="GL4677" s="77">
        <v>69.065405999999996</v>
      </c>
      <c r="GM4677" s="77">
        <v>2021</v>
      </c>
      <c r="GN4677" s="77" t="s">
        <v>175</v>
      </c>
      <c r="GO4677" s="77">
        <v>5.3000000000000005E-2</v>
      </c>
      <c r="GP4677" s="77">
        <v>3</v>
      </c>
      <c r="GQ4677" s="77">
        <v>0</v>
      </c>
      <c r="GR4677" s="77" t="s">
        <v>423</v>
      </c>
      <c r="GS4677" s="77">
        <v>5.5966209081309407E-2</v>
      </c>
      <c r="GT4677" s="77">
        <v>8.8475438209917797E-5</v>
      </c>
      <c r="GU4677" s="77">
        <v>5.5966209081309407E-2</v>
      </c>
      <c r="GV4677" s="77">
        <v>8.8475438209917797E-5</v>
      </c>
      <c r="GW4677" s="77">
        <v>0</v>
      </c>
      <c r="GX4677" s="77">
        <v>0</v>
      </c>
      <c r="GY4677" s="77">
        <v>0</v>
      </c>
      <c r="GZ4677" s="77">
        <v>0</v>
      </c>
    </row>
    <row r="4678" spans="187:208" x14ac:dyDescent="0.25">
      <c r="GE4678" s="77" t="s">
        <v>427</v>
      </c>
      <c r="GF4678" s="77" t="s">
        <v>155</v>
      </c>
      <c r="GG4678" s="77" t="s">
        <v>463</v>
      </c>
      <c r="GH4678" s="77" t="s">
        <v>446</v>
      </c>
      <c r="GI4678" s="77">
        <v>2021</v>
      </c>
      <c r="GJ4678" s="77" t="s">
        <v>303</v>
      </c>
      <c r="GK4678" s="77">
        <v>3.9894642198450452E-2</v>
      </c>
      <c r="GL4678" s="77">
        <v>69.065405999999996</v>
      </c>
      <c r="GM4678" s="77">
        <v>2021</v>
      </c>
      <c r="GN4678" s="77" t="s">
        <v>175</v>
      </c>
      <c r="GO4678" s="77">
        <v>5.3000000000000005E-2</v>
      </c>
      <c r="GP4678" s="77">
        <v>3</v>
      </c>
      <c r="GQ4678" s="77">
        <v>0</v>
      </c>
      <c r="GR4678" s="77" t="s">
        <v>423</v>
      </c>
      <c r="GS4678" s="77">
        <v>5.5966209081309407E-2</v>
      </c>
      <c r="GT4678" s="77">
        <v>2.2327518865025071E-3</v>
      </c>
      <c r="GU4678" s="77">
        <v>5.5966209081309407E-2</v>
      </c>
      <c r="GV4678" s="77">
        <v>2.2327518865025071E-3</v>
      </c>
      <c r="GW4678" s="77">
        <v>0</v>
      </c>
      <c r="GX4678" s="77">
        <v>0</v>
      </c>
      <c r="GY4678" s="77">
        <v>0</v>
      </c>
      <c r="GZ4678" s="77">
        <v>0</v>
      </c>
    </row>
    <row r="4679" spans="187:208" x14ac:dyDescent="0.25">
      <c r="GE4679" s="77" t="s">
        <v>422</v>
      </c>
      <c r="GF4679" s="77" t="s">
        <v>155</v>
      </c>
      <c r="GG4679" s="77" t="s">
        <v>463</v>
      </c>
      <c r="GH4679" s="77" t="s">
        <v>446</v>
      </c>
      <c r="GI4679" s="77">
        <v>2022</v>
      </c>
      <c r="GJ4679" s="77" t="s">
        <v>305</v>
      </c>
      <c r="GK4679" s="77">
        <v>3.6425060683954368E-2</v>
      </c>
      <c r="GL4679" s="77">
        <v>69.065405999999996</v>
      </c>
      <c r="GM4679" s="77">
        <v>2022</v>
      </c>
      <c r="GN4679" s="77" t="s">
        <v>175</v>
      </c>
      <c r="GO4679" s="77">
        <v>0.13250000000000001</v>
      </c>
      <c r="GP4679" s="77">
        <v>3</v>
      </c>
      <c r="GQ4679" s="77">
        <v>0</v>
      </c>
      <c r="GR4679" s="77" t="s">
        <v>423</v>
      </c>
      <c r="GS4679" s="77">
        <v>0.1527377521613833</v>
      </c>
      <c r="GT4679" s="77">
        <v>5.5634818912091693E-3</v>
      </c>
      <c r="GU4679" s="77">
        <v>0.1527377521613833</v>
      </c>
      <c r="GV4679" s="77">
        <v>5.5634818912091693E-3</v>
      </c>
      <c r="GW4679" s="77">
        <v>0.1527377521613833</v>
      </c>
      <c r="GX4679" s="77">
        <v>5.5634818912091693E-3</v>
      </c>
      <c r="GY4679" s="77">
        <v>0</v>
      </c>
      <c r="GZ4679" s="77">
        <v>0</v>
      </c>
    </row>
    <row r="4680" spans="187:208" x14ac:dyDescent="0.25">
      <c r="GE4680" s="77" t="s">
        <v>425</v>
      </c>
      <c r="GF4680" s="77" t="s">
        <v>155</v>
      </c>
      <c r="GG4680" s="77" t="s">
        <v>463</v>
      </c>
      <c r="GH4680" s="77" t="s">
        <v>446</v>
      </c>
      <c r="GI4680" s="77">
        <v>2022</v>
      </c>
      <c r="GJ4680" s="77" t="s">
        <v>301</v>
      </c>
      <c r="GK4680" s="77">
        <v>1.580872452543248E-3</v>
      </c>
      <c r="GL4680" s="77">
        <v>69.065405999999996</v>
      </c>
      <c r="GM4680" s="77">
        <v>2022</v>
      </c>
      <c r="GN4680" s="77" t="s">
        <v>175</v>
      </c>
      <c r="GO4680" s="77">
        <v>5.3000000000000005E-2</v>
      </c>
      <c r="GP4680" s="77">
        <v>3</v>
      </c>
      <c r="GQ4680" s="77">
        <v>0</v>
      </c>
      <c r="GR4680" s="77" t="s">
        <v>423</v>
      </c>
      <c r="GS4680" s="77">
        <v>5.5966209081309407E-2</v>
      </c>
      <c r="GT4680" s="77">
        <v>8.8475438209917797E-5</v>
      </c>
      <c r="GU4680" s="77">
        <v>5.5966209081309407E-2</v>
      </c>
      <c r="GV4680" s="77">
        <v>8.8475438209917797E-5</v>
      </c>
      <c r="GW4680" s="77">
        <v>5.5966209081309407E-2</v>
      </c>
      <c r="GX4680" s="77">
        <v>8.8475438209917797E-5</v>
      </c>
      <c r="GY4680" s="77">
        <v>0</v>
      </c>
      <c r="GZ4680" s="77">
        <v>0</v>
      </c>
    </row>
    <row r="4681" spans="187:208" x14ac:dyDescent="0.25">
      <c r="GE4681" s="77" t="s">
        <v>427</v>
      </c>
      <c r="GF4681" s="77" t="s">
        <v>155</v>
      </c>
      <c r="GG4681" s="77" t="s">
        <v>463</v>
      </c>
      <c r="GH4681" s="77" t="s">
        <v>446</v>
      </c>
      <c r="GI4681" s="77">
        <v>2022</v>
      </c>
      <c r="GJ4681" s="77" t="s">
        <v>303</v>
      </c>
      <c r="GK4681" s="77">
        <v>3.9894642198450452E-2</v>
      </c>
      <c r="GL4681" s="77">
        <v>69.065405999999996</v>
      </c>
      <c r="GM4681" s="77">
        <v>2022</v>
      </c>
      <c r="GN4681" s="77" t="s">
        <v>175</v>
      </c>
      <c r="GO4681" s="77">
        <v>5.3000000000000005E-2</v>
      </c>
      <c r="GP4681" s="77">
        <v>3</v>
      </c>
      <c r="GQ4681" s="77">
        <v>0</v>
      </c>
      <c r="GR4681" s="77" t="s">
        <v>423</v>
      </c>
      <c r="GS4681" s="77">
        <v>5.5966209081309407E-2</v>
      </c>
      <c r="GT4681" s="77">
        <v>2.2327518865025071E-3</v>
      </c>
      <c r="GU4681" s="77">
        <v>5.5966209081309407E-2</v>
      </c>
      <c r="GV4681" s="77">
        <v>2.2327518865025071E-3</v>
      </c>
      <c r="GW4681" s="77">
        <v>5.5966209081309407E-2</v>
      </c>
      <c r="GX4681" s="77">
        <v>2.2327518865025071E-3</v>
      </c>
      <c r="GY4681" s="77">
        <v>0</v>
      </c>
      <c r="GZ4681" s="77">
        <v>0</v>
      </c>
    </row>
    <row r="4682" spans="187:208" x14ac:dyDescent="0.25">
      <c r="GE4682" s="77" t="s">
        <v>422</v>
      </c>
      <c r="GF4682" s="77" t="s">
        <v>155</v>
      </c>
      <c r="GG4682" s="77" t="s">
        <v>463</v>
      </c>
      <c r="GH4682" s="77" t="s">
        <v>446</v>
      </c>
      <c r="GI4682" s="77">
        <v>2023</v>
      </c>
      <c r="GJ4682" s="77" t="s">
        <v>305</v>
      </c>
      <c r="GK4682" s="77">
        <v>3.7590224611390589E-2</v>
      </c>
      <c r="GL4682" s="77">
        <v>69.065405999999996</v>
      </c>
      <c r="GM4682" s="77">
        <v>2023</v>
      </c>
      <c r="GN4682" s="77" t="s">
        <v>175</v>
      </c>
      <c r="GO4682" s="77">
        <v>0.13250000000000001</v>
      </c>
      <c r="GP4682" s="77">
        <v>3</v>
      </c>
      <c r="GQ4682" s="77">
        <v>0</v>
      </c>
      <c r="GR4682" s="77" t="s">
        <v>423</v>
      </c>
      <c r="GS4682" s="77">
        <v>0</v>
      </c>
      <c r="GT4682" s="77">
        <v>0</v>
      </c>
      <c r="GU4682" s="77">
        <v>0.1527377521613833</v>
      </c>
      <c r="GV4682" s="77">
        <v>5.7414464103853063E-3</v>
      </c>
      <c r="GW4682" s="77">
        <v>0.1527377521613833</v>
      </c>
      <c r="GX4682" s="77">
        <v>5.7414464103853063E-3</v>
      </c>
      <c r="GY4682" s="77">
        <v>0.1527377521613833</v>
      </c>
      <c r="GZ4682" s="77">
        <v>5.7414464103853063E-3</v>
      </c>
    </row>
    <row r="4683" spans="187:208" x14ac:dyDescent="0.25">
      <c r="GE4683" s="77" t="s">
        <v>425</v>
      </c>
      <c r="GF4683" s="77" t="s">
        <v>155</v>
      </c>
      <c r="GG4683" s="77" t="s">
        <v>463</v>
      </c>
      <c r="GH4683" s="77" t="s">
        <v>446</v>
      </c>
      <c r="GI4683" s="77">
        <v>2023</v>
      </c>
      <c r="GJ4683" s="77" t="s">
        <v>301</v>
      </c>
      <c r="GK4683" s="77">
        <v>1.6314334115685499E-3</v>
      </c>
      <c r="GL4683" s="77">
        <v>69.065405999999996</v>
      </c>
      <c r="GM4683" s="77">
        <v>2023</v>
      </c>
      <c r="GN4683" s="77" t="s">
        <v>175</v>
      </c>
      <c r="GO4683" s="77">
        <v>5.3000000000000005E-2</v>
      </c>
      <c r="GP4683" s="77">
        <v>3</v>
      </c>
      <c r="GQ4683" s="77">
        <v>0</v>
      </c>
      <c r="GR4683" s="77" t="s">
        <v>423</v>
      </c>
      <c r="GS4683" s="77">
        <v>0</v>
      </c>
      <c r="GT4683" s="77">
        <v>0</v>
      </c>
      <c r="GU4683" s="77">
        <v>5.5966209081309407E-2</v>
      </c>
      <c r="GV4683" s="77">
        <v>9.1305143414079366E-5</v>
      </c>
      <c r="GW4683" s="77">
        <v>5.5966209081309407E-2</v>
      </c>
      <c r="GX4683" s="77">
        <v>9.1305143414079366E-5</v>
      </c>
      <c r="GY4683" s="77">
        <v>5.5966209081309407E-2</v>
      </c>
      <c r="GZ4683" s="77">
        <v>9.1305143414079366E-5</v>
      </c>
    </row>
    <row r="4684" spans="187:208" x14ac:dyDescent="0.25">
      <c r="GE4684" s="77" t="s">
        <v>427</v>
      </c>
      <c r="GF4684" s="77" t="s">
        <v>155</v>
      </c>
      <c r="GG4684" s="77" t="s">
        <v>463</v>
      </c>
      <c r="GH4684" s="77" t="s">
        <v>446</v>
      </c>
      <c r="GI4684" s="77">
        <v>2023</v>
      </c>
      <c r="GJ4684" s="77" t="s">
        <v>303</v>
      </c>
      <c r="GK4684" s="77">
        <v>4.1186611014017487E-2</v>
      </c>
      <c r="GL4684" s="77">
        <v>69.065405999999996</v>
      </c>
      <c r="GM4684" s="77">
        <v>2023</v>
      </c>
      <c r="GN4684" s="77" t="s">
        <v>175</v>
      </c>
      <c r="GO4684" s="77">
        <v>5.3000000000000005E-2</v>
      </c>
      <c r="GP4684" s="77">
        <v>3</v>
      </c>
      <c r="GQ4684" s="77">
        <v>0</v>
      </c>
      <c r="GR4684" s="77" t="s">
        <v>423</v>
      </c>
      <c r="GS4684" s="77">
        <v>0</v>
      </c>
      <c r="GT4684" s="77">
        <v>0</v>
      </c>
      <c r="GU4684" s="77">
        <v>5.5966209081309407E-2</v>
      </c>
      <c r="GV4684" s="77">
        <v>2.3050584833610634E-3</v>
      </c>
      <c r="GW4684" s="77">
        <v>5.5966209081309407E-2</v>
      </c>
      <c r="GX4684" s="77">
        <v>2.3050584833610634E-3</v>
      </c>
      <c r="GY4684" s="77">
        <v>5.5966209081309407E-2</v>
      </c>
      <c r="GZ4684" s="77">
        <v>2.3050584833610634E-3</v>
      </c>
    </row>
    <row r="4685" spans="187:208" x14ac:dyDescent="0.25">
      <c r="GE4685" s="77" t="s">
        <v>422</v>
      </c>
      <c r="GF4685" s="77" t="s">
        <v>155</v>
      </c>
      <c r="GG4685" s="77" t="s">
        <v>463</v>
      </c>
      <c r="GH4685" s="77" t="s">
        <v>446</v>
      </c>
      <c r="GI4685" s="77">
        <v>2024</v>
      </c>
      <c r="GJ4685" s="77" t="s">
        <v>305</v>
      </c>
      <c r="GK4685" s="77">
        <v>3.7590224611390589E-2</v>
      </c>
      <c r="GL4685" s="77">
        <v>69.065405999999996</v>
      </c>
      <c r="GM4685" s="77">
        <v>2024</v>
      </c>
      <c r="GN4685" s="77" t="s">
        <v>175</v>
      </c>
      <c r="GO4685" s="77">
        <v>0.13250000000000001</v>
      </c>
      <c r="GP4685" s="77">
        <v>3</v>
      </c>
      <c r="GQ4685" s="77">
        <v>0</v>
      </c>
      <c r="GR4685" s="77" t="s">
        <v>423</v>
      </c>
      <c r="GS4685" s="77">
        <v>0</v>
      </c>
      <c r="GT4685" s="77">
        <v>0</v>
      </c>
      <c r="GU4685" s="77">
        <v>0</v>
      </c>
      <c r="GV4685" s="77">
        <v>0</v>
      </c>
      <c r="GW4685" s="77">
        <v>0.1527377521613833</v>
      </c>
      <c r="GX4685" s="77">
        <v>5.7414464103853063E-3</v>
      </c>
      <c r="GY4685" s="77">
        <v>0.1527377521613833</v>
      </c>
      <c r="GZ4685" s="77">
        <v>5.7414464103853063E-3</v>
      </c>
    </row>
    <row r="4686" spans="187:208" x14ac:dyDescent="0.25">
      <c r="GE4686" s="77" t="s">
        <v>425</v>
      </c>
      <c r="GF4686" s="77" t="s">
        <v>155</v>
      </c>
      <c r="GG4686" s="77" t="s">
        <v>463</v>
      </c>
      <c r="GH4686" s="77" t="s">
        <v>446</v>
      </c>
      <c r="GI4686" s="77">
        <v>2024</v>
      </c>
      <c r="GJ4686" s="77" t="s">
        <v>301</v>
      </c>
      <c r="GK4686" s="77">
        <v>1.6314334115685499E-3</v>
      </c>
      <c r="GL4686" s="77">
        <v>69.065405999999996</v>
      </c>
      <c r="GM4686" s="77">
        <v>2024</v>
      </c>
      <c r="GN4686" s="77" t="s">
        <v>175</v>
      </c>
      <c r="GO4686" s="77">
        <v>5.3000000000000005E-2</v>
      </c>
      <c r="GP4686" s="77">
        <v>3</v>
      </c>
      <c r="GQ4686" s="77">
        <v>0</v>
      </c>
      <c r="GR4686" s="77" t="s">
        <v>423</v>
      </c>
      <c r="GS4686" s="77">
        <v>0</v>
      </c>
      <c r="GT4686" s="77">
        <v>0</v>
      </c>
      <c r="GU4686" s="77">
        <v>0</v>
      </c>
      <c r="GV4686" s="77">
        <v>0</v>
      </c>
      <c r="GW4686" s="77">
        <v>5.5966209081309407E-2</v>
      </c>
      <c r="GX4686" s="77">
        <v>9.1305143414079366E-5</v>
      </c>
      <c r="GY4686" s="77">
        <v>5.5966209081309407E-2</v>
      </c>
      <c r="GZ4686" s="77">
        <v>9.1305143414079366E-5</v>
      </c>
    </row>
    <row r="4687" spans="187:208" x14ac:dyDescent="0.25">
      <c r="GE4687" s="77" t="s">
        <v>427</v>
      </c>
      <c r="GF4687" s="77" t="s">
        <v>155</v>
      </c>
      <c r="GG4687" s="77" t="s">
        <v>463</v>
      </c>
      <c r="GH4687" s="77" t="s">
        <v>446</v>
      </c>
      <c r="GI4687" s="77">
        <v>2024</v>
      </c>
      <c r="GJ4687" s="77" t="s">
        <v>303</v>
      </c>
      <c r="GK4687" s="77">
        <v>4.1186611014017487E-2</v>
      </c>
      <c r="GL4687" s="77">
        <v>69.065405999999996</v>
      </c>
      <c r="GM4687" s="77">
        <v>2024</v>
      </c>
      <c r="GN4687" s="77" t="s">
        <v>175</v>
      </c>
      <c r="GO4687" s="77">
        <v>5.3000000000000005E-2</v>
      </c>
      <c r="GP4687" s="77">
        <v>3</v>
      </c>
      <c r="GQ4687" s="77">
        <v>0</v>
      </c>
      <c r="GR4687" s="77" t="s">
        <v>423</v>
      </c>
      <c r="GS4687" s="77">
        <v>0</v>
      </c>
      <c r="GT4687" s="77">
        <v>0</v>
      </c>
      <c r="GU4687" s="77">
        <v>0</v>
      </c>
      <c r="GV4687" s="77">
        <v>0</v>
      </c>
      <c r="GW4687" s="77">
        <v>5.5966209081309407E-2</v>
      </c>
      <c r="GX4687" s="77">
        <v>2.3050584833610634E-3</v>
      </c>
      <c r="GY4687" s="77">
        <v>5.5966209081309407E-2</v>
      </c>
      <c r="GZ4687" s="77">
        <v>2.3050584833610634E-3</v>
      </c>
    </row>
    <row r="4688" spans="187:208" x14ac:dyDescent="0.25">
      <c r="GE4688" s="77" t="s">
        <v>422</v>
      </c>
      <c r="GF4688" s="77" t="s">
        <v>155</v>
      </c>
      <c r="GG4688" s="77" t="s">
        <v>463</v>
      </c>
      <c r="GH4688" s="77" t="s">
        <v>446</v>
      </c>
      <c r="GI4688" s="77">
        <v>2025</v>
      </c>
      <c r="GJ4688" s="77" t="s">
        <v>305</v>
      </c>
      <c r="GK4688" s="77">
        <v>3.7590224611390589E-2</v>
      </c>
      <c r="GL4688" s="77">
        <v>69.065405999999996</v>
      </c>
      <c r="GM4688" s="77">
        <v>2025</v>
      </c>
      <c r="GN4688" s="77" t="s">
        <v>175</v>
      </c>
      <c r="GO4688" s="77">
        <v>0.13250000000000001</v>
      </c>
      <c r="GP4688" s="77">
        <v>3</v>
      </c>
      <c r="GQ4688" s="77">
        <v>0</v>
      </c>
      <c r="GR4688" s="77" t="s">
        <v>423</v>
      </c>
      <c r="GS4688" s="77">
        <v>0</v>
      </c>
      <c r="GT4688" s="77">
        <v>0</v>
      </c>
      <c r="GU4688" s="77">
        <v>0</v>
      </c>
      <c r="GV4688" s="77">
        <v>0</v>
      </c>
      <c r="GW4688" s="77">
        <v>0</v>
      </c>
      <c r="GX4688" s="77">
        <v>0</v>
      </c>
      <c r="GY4688" s="77">
        <v>0.1527377521613833</v>
      </c>
      <c r="GZ4688" s="77">
        <v>5.7414464103853063E-3</v>
      </c>
    </row>
    <row r="4689" spans="187:208" x14ac:dyDescent="0.25">
      <c r="GE4689" s="77" t="s">
        <v>425</v>
      </c>
      <c r="GF4689" s="77" t="s">
        <v>155</v>
      </c>
      <c r="GG4689" s="77" t="s">
        <v>463</v>
      </c>
      <c r="GH4689" s="77" t="s">
        <v>446</v>
      </c>
      <c r="GI4689" s="77">
        <v>2025</v>
      </c>
      <c r="GJ4689" s="77" t="s">
        <v>301</v>
      </c>
      <c r="GK4689" s="77">
        <v>1.6314334115685499E-3</v>
      </c>
      <c r="GL4689" s="77">
        <v>69.065405999999996</v>
      </c>
      <c r="GM4689" s="77">
        <v>2025</v>
      </c>
      <c r="GN4689" s="77" t="s">
        <v>175</v>
      </c>
      <c r="GO4689" s="77">
        <v>5.3000000000000005E-2</v>
      </c>
      <c r="GP4689" s="77">
        <v>3</v>
      </c>
      <c r="GQ4689" s="77">
        <v>0</v>
      </c>
      <c r="GR4689" s="77" t="s">
        <v>423</v>
      </c>
      <c r="GS4689" s="77">
        <v>0</v>
      </c>
      <c r="GT4689" s="77">
        <v>0</v>
      </c>
      <c r="GU4689" s="77">
        <v>0</v>
      </c>
      <c r="GV4689" s="77">
        <v>0</v>
      </c>
      <c r="GW4689" s="77">
        <v>0</v>
      </c>
      <c r="GX4689" s="77">
        <v>0</v>
      </c>
      <c r="GY4689" s="77">
        <v>5.5966209081309407E-2</v>
      </c>
      <c r="GZ4689" s="77">
        <v>9.1305143414079366E-5</v>
      </c>
    </row>
    <row r="4690" spans="187:208" x14ac:dyDescent="0.25">
      <c r="GE4690" s="77" t="s">
        <v>427</v>
      </c>
      <c r="GF4690" s="77" t="s">
        <v>155</v>
      </c>
      <c r="GG4690" s="77" t="s">
        <v>463</v>
      </c>
      <c r="GH4690" s="77" t="s">
        <v>446</v>
      </c>
      <c r="GI4690" s="77">
        <v>2025</v>
      </c>
      <c r="GJ4690" s="77" t="s">
        <v>303</v>
      </c>
      <c r="GK4690" s="77">
        <v>4.1186611014017487E-2</v>
      </c>
      <c r="GL4690" s="77">
        <v>69.065405999999996</v>
      </c>
      <c r="GM4690" s="77">
        <v>2025</v>
      </c>
      <c r="GN4690" s="77" t="s">
        <v>175</v>
      </c>
      <c r="GO4690" s="77">
        <v>5.3000000000000005E-2</v>
      </c>
      <c r="GP4690" s="77">
        <v>3</v>
      </c>
      <c r="GQ4690" s="77">
        <v>0</v>
      </c>
      <c r="GR4690" s="77" t="s">
        <v>423</v>
      </c>
      <c r="GS4690" s="77">
        <v>0</v>
      </c>
      <c r="GT4690" s="77">
        <v>0</v>
      </c>
      <c r="GU4690" s="77">
        <v>0</v>
      </c>
      <c r="GV4690" s="77">
        <v>0</v>
      </c>
      <c r="GW4690" s="77">
        <v>0</v>
      </c>
      <c r="GX4690" s="77">
        <v>0</v>
      </c>
      <c r="GY4690" s="77">
        <v>5.5966209081309407E-2</v>
      </c>
      <c r="GZ4690" s="77">
        <v>2.3050584833610634E-3</v>
      </c>
    </row>
    <row r="4691" spans="187:208" x14ac:dyDescent="0.25">
      <c r="GE4691" s="77" t="s">
        <v>422</v>
      </c>
      <c r="GF4691" s="77" t="s">
        <v>155</v>
      </c>
      <c r="GG4691" s="77" t="s">
        <v>463</v>
      </c>
      <c r="GH4691" s="77" t="s">
        <v>453</v>
      </c>
      <c r="GI4691" s="77">
        <v>2021</v>
      </c>
      <c r="GJ4691" s="77" t="s">
        <v>305</v>
      </c>
      <c r="GK4691" s="77">
        <v>222.22942162783289</v>
      </c>
      <c r="GL4691" s="77">
        <v>69.065405999999996</v>
      </c>
      <c r="GM4691" s="77">
        <v>2021</v>
      </c>
      <c r="GN4691" s="77" t="s">
        <v>175</v>
      </c>
      <c r="GO4691" s="77">
        <v>0.13250000000000001</v>
      </c>
      <c r="GP4691" s="77">
        <v>3</v>
      </c>
      <c r="GQ4691" s="77">
        <v>0</v>
      </c>
      <c r="GR4691" s="77" t="s">
        <v>423</v>
      </c>
      <c r="GS4691" s="77">
        <v>0.1527377521613833</v>
      </c>
      <c r="GT4691" s="77">
        <v>33.942822323559497</v>
      </c>
      <c r="GU4691" s="77">
        <v>0.1527377521613833</v>
      </c>
      <c r="GV4691" s="77">
        <v>33.942822323559497</v>
      </c>
      <c r="GW4691" s="77">
        <v>0</v>
      </c>
      <c r="GX4691" s="77">
        <v>0</v>
      </c>
      <c r="GY4691" s="77">
        <v>0</v>
      </c>
      <c r="GZ4691" s="77">
        <v>0</v>
      </c>
    </row>
    <row r="4692" spans="187:208" x14ac:dyDescent="0.25">
      <c r="GE4692" s="77" t="s">
        <v>425</v>
      </c>
      <c r="GF4692" s="77" t="s">
        <v>155</v>
      </c>
      <c r="GG4692" s="77" t="s">
        <v>463</v>
      </c>
      <c r="GH4692" s="77" t="s">
        <v>453</v>
      </c>
      <c r="GI4692" s="77">
        <v>2021</v>
      </c>
      <c r="GJ4692" s="77" t="s">
        <v>301</v>
      </c>
      <c r="GK4692" s="77">
        <v>8585.7228092480364</v>
      </c>
      <c r="GL4692" s="77">
        <v>69.065405999999996</v>
      </c>
      <c r="GM4692" s="77">
        <v>2021</v>
      </c>
      <c r="GN4692" s="77" t="s">
        <v>175</v>
      </c>
      <c r="GO4692" s="77">
        <v>5.3000000000000005E-2</v>
      </c>
      <c r="GP4692" s="77">
        <v>3</v>
      </c>
      <c r="GQ4692" s="77">
        <v>0</v>
      </c>
      <c r="GR4692" s="77" t="s">
        <v>423</v>
      </c>
      <c r="GS4692" s="77">
        <v>5.5966209081309407E-2</v>
      </c>
      <c r="GT4692" s="77">
        <v>480.51035785654278</v>
      </c>
      <c r="GU4692" s="77">
        <v>5.5966209081309407E-2</v>
      </c>
      <c r="GV4692" s="77">
        <v>480.51035785654278</v>
      </c>
      <c r="GW4692" s="77">
        <v>0</v>
      </c>
      <c r="GX4692" s="77">
        <v>0</v>
      </c>
      <c r="GY4692" s="77">
        <v>0</v>
      </c>
      <c r="GZ4692" s="77">
        <v>0</v>
      </c>
    </row>
    <row r="4693" spans="187:208" x14ac:dyDescent="0.25">
      <c r="GE4693" s="77" t="s">
        <v>427</v>
      </c>
      <c r="GF4693" s="77" t="s">
        <v>155</v>
      </c>
      <c r="GG4693" s="77" t="s">
        <v>463</v>
      </c>
      <c r="GH4693" s="77" t="s">
        <v>453</v>
      </c>
      <c r="GI4693" s="77">
        <v>2021</v>
      </c>
      <c r="GJ4693" s="77" t="s">
        <v>303</v>
      </c>
      <c r="GK4693" s="77">
        <v>5338.1784104568014</v>
      </c>
      <c r="GL4693" s="77">
        <v>69.065405999999996</v>
      </c>
      <c r="GM4693" s="77">
        <v>2021</v>
      </c>
      <c r="GN4693" s="77" t="s">
        <v>175</v>
      </c>
      <c r="GO4693" s="77">
        <v>5.3000000000000005E-2</v>
      </c>
      <c r="GP4693" s="77">
        <v>3</v>
      </c>
      <c r="GQ4693" s="77">
        <v>0</v>
      </c>
      <c r="GR4693" s="77" t="s">
        <v>423</v>
      </c>
      <c r="GS4693" s="77">
        <v>5.5966209081309407E-2</v>
      </c>
      <c r="GT4693" s="77">
        <v>298.75760903295725</v>
      </c>
      <c r="GU4693" s="77">
        <v>5.5966209081309407E-2</v>
      </c>
      <c r="GV4693" s="77">
        <v>298.75760903295725</v>
      </c>
      <c r="GW4693" s="77">
        <v>0</v>
      </c>
      <c r="GX4693" s="77">
        <v>0</v>
      </c>
      <c r="GY4693" s="77">
        <v>0</v>
      </c>
      <c r="GZ4693" s="77">
        <v>0</v>
      </c>
    </row>
    <row r="4694" spans="187:208" x14ac:dyDescent="0.25">
      <c r="GE4694" s="77" t="s">
        <v>422</v>
      </c>
      <c r="GF4694" s="77" t="s">
        <v>155</v>
      </c>
      <c r="GG4694" s="77" t="s">
        <v>463</v>
      </c>
      <c r="GH4694" s="77" t="s">
        <v>453</v>
      </c>
      <c r="GI4694" s="77">
        <v>2022</v>
      </c>
      <c r="GJ4694" s="77" t="s">
        <v>305</v>
      </c>
      <c r="GK4694" s="77">
        <v>222.22942162783289</v>
      </c>
      <c r="GL4694" s="77">
        <v>69.065405999999996</v>
      </c>
      <c r="GM4694" s="77">
        <v>2022</v>
      </c>
      <c r="GN4694" s="77" t="s">
        <v>175</v>
      </c>
      <c r="GO4694" s="77">
        <v>0.13250000000000001</v>
      </c>
      <c r="GP4694" s="77">
        <v>3</v>
      </c>
      <c r="GQ4694" s="77">
        <v>0</v>
      </c>
      <c r="GR4694" s="77" t="s">
        <v>423</v>
      </c>
      <c r="GS4694" s="77">
        <v>0.1527377521613833</v>
      </c>
      <c r="GT4694" s="77">
        <v>33.942822323559497</v>
      </c>
      <c r="GU4694" s="77">
        <v>0.1527377521613833</v>
      </c>
      <c r="GV4694" s="77">
        <v>33.942822323559497</v>
      </c>
      <c r="GW4694" s="77">
        <v>0.1527377521613833</v>
      </c>
      <c r="GX4694" s="77">
        <v>33.942822323559497</v>
      </c>
      <c r="GY4694" s="77">
        <v>0</v>
      </c>
      <c r="GZ4694" s="77">
        <v>0</v>
      </c>
    </row>
    <row r="4695" spans="187:208" x14ac:dyDescent="0.25">
      <c r="GE4695" s="77" t="s">
        <v>425</v>
      </c>
      <c r="GF4695" s="77" t="s">
        <v>155</v>
      </c>
      <c r="GG4695" s="77" t="s">
        <v>463</v>
      </c>
      <c r="GH4695" s="77" t="s">
        <v>453</v>
      </c>
      <c r="GI4695" s="77">
        <v>2022</v>
      </c>
      <c r="GJ4695" s="77" t="s">
        <v>301</v>
      </c>
      <c r="GK4695" s="77">
        <v>8585.7228092480364</v>
      </c>
      <c r="GL4695" s="77">
        <v>69.065405999999996</v>
      </c>
      <c r="GM4695" s="77">
        <v>2022</v>
      </c>
      <c r="GN4695" s="77" t="s">
        <v>175</v>
      </c>
      <c r="GO4695" s="77">
        <v>5.3000000000000005E-2</v>
      </c>
      <c r="GP4695" s="77">
        <v>3</v>
      </c>
      <c r="GQ4695" s="77">
        <v>0</v>
      </c>
      <c r="GR4695" s="77" t="s">
        <v>423</v>
      </c>
      <c r="GS4695" s="77">
        <v>5.5966209081309407E-2</v>
      </c>
      <c r="GT4695" s="77">
        <v>480.51035785654278</v>
      </c>
      <c r="GU4695" s="77">
        <v>5.5966209081309407E-2</v>
      </c>
      <c r="GV4695" s="77">
        <v>480.51035785654278</v>
      </c>
      <c r="GW4695" s="77">
        <v>5.5966209081309407E-2</v>
      </c>
      <c r="GX4695" s="77">
        <v>480.51035785654278</v>
      </c>
      <c r="GY4695" s="77">
        <v>0</v>
      </c>
      <c r="GZ4695" s="77">
        <v>0</v>
      </c>
    </row>
    <row r="4696" spans="187:208" x14ac:dyDescent="0.25">
      <c r="GE4696" s="77" t="s">
        <v>427</v>
      </c>
      <c r="GF4696" s="77" t="s">
        <v>155</v>
      </c>
      <c r="GG4696" s="77" t="s">
        <v>463</v>
      </c>
      <c r="GH4696" s="77" t="s">
        <v>453</v>
      </c>
      <c r="GI4696" s="77">
        <v>2022</v>
      </c>
      <c r="GJ4696" s="77" t="s">
        <v>303</v>
      </c>
      <c r="GK4696" s="77">
        <v>5338.1784104568014</v>
      </c>
      <c r="GL4696" s="77">
        <v>69.065405999999996</v>
      </c>
      <c r="GM4696" s="77">
        <v>2022</v>
      </c>
      <c r="GN4696" s="77" t="s">
        <v>175</v>
      </c>
      <c r="GO4696" s="77">
        <v>5.3000000000000005E-2</v>
      </c>
      <c r="GP4696" s="77">
        <v>3</v>
      </c>
      <c r="GQ4696" s="77">
        <v>0</v>
      </c>
      <c r="GR4696" s="77" t="s">
        <v>423</v>
      </c>
      <c r="GS4696" s="77">
        <v>5.5966209081309407E-2</v>
      </c>
      <c r="GT4696" s="77">
        <v>298.75760903295725</v>
      </c>
      <c r="GU4696" s="77">
        <v>5.5966209081309407E-2</v>
      </c>
      <c r="GV4696" s="77">
        <v>298.75760903295725</v>
      </c>
      <c r="GW4696" s="77">
        <v>5.5966209081309407E-2</v>
      </c>
      <c r="GX4696" s="77">
        <v>298.75760903295725</v>
      </c>
      <c r="GY4696" s="77">
        <v>0</v>
      </c>
      <c r="GZ4696" s="77">
        <v>0</v>
      </c>
    </row>
    <row r="4697" spans="187:208" x14ac:dyDescent="0.25">
      <c r="GE4697" s="77" t="s">
        <v>422</v>
      </c>
      <c r="GF4697" s="77" t="s">
        <v>155</v>
      </c>
      <c r="GG4697" s="77" t="s">
        <v>463</v>
      </c>
      <c r="GH4697" s="77" t="s">
        <v>453</v>
      </c>
      <c r="GI4697" s="77">
        <v>2023</v>
      </c>
      <c r="GJ4697" s="77" t="s">
        <v>305</v>
      </c>
      <c r="GK4697" s="77">
        <v>233.23007680794171</v>
      </c>
      <c r="GL4697" s="77">
        <v>69.065405999999996</v>
      </c>
      <c r="GM4697" s="77">
        <v>2023</v>
      </c>
      <c r="GN4697" s="77" t="s">
        <v>175</v>
      </c>
      <c r="GO4697" s="77">
        <v>0.13250000000000001</v>
      </c>
      <c r="GP4697" s="77">
        <v>3</v>
      </c>
      <c r="GQ4697" s="77">
        <v>0</v>
      </c>
      <c r="GR4697" s="77" t="s">
        <v>423</v>
      </c>
      <c r="GS4697" s="77">
        <v>0</v>
      </c>
      <c r="GT4697" s="77">
        <v>0</v>
      </c>
      <c r="GU4697" s="77">
        <v>0.1527377521613833</v>
      </c>
      <c r="GV4697" s="77">
        <v>35.623037668071795</v>
      </c>
      <c r="GW4697" s="77">
        <v>0.1527377521613833</v>
      </c>
      <c r="GX4697" s="77">
        <v>35.623037668071795</v>
      </c>
      <c r="GY4697" s="77">
        <v>0.1527377521613833</v>
      </c>
      <c r="GZ4697" s="77">
        <v>35.623037668071795</v>
      </c>
    </row>
    <row r="4698" spans="187:208" x14ac:dyDescent="0.25">
      <c r="GE4698" s="77" t="s">
        <v>425</v>
      </c>
      <c r="GF4698" s="77" t="s">
        <v>155</v>
      </c>
      <c r="GG4698" s="77" t="s">
        <v>463</v>
      </c>
      <c r="GH4698" s="77" t="s">
        <v>453</v>
      </c>
      <c r="GI4698" s="77">
        <v>2023</v>
      </c>
      <c r="GJ4698" s="77" t="s">
        <v>301</v>
      </c>
      <c r="GK4698" s="77">
        <v>8896.5159934286894</v>
      </c>
      <c r="GL4698" s="77">
        <v>69.065405999999996</v>
      </c>
      <c r="GM4698" s="77">
        <v>2023</v>
      </c>
      <c r="GN4698" s="77" t="s">
        <v>175</v>
      </c>
      <c r="GO4698" s="77">
        <v>5.3000000000000005E-2</v>
      </c>
      <c r="GP4698" s="77">
        <v>3</v>
      </c>
      <c r="GQ4698" s="77">
        <v>0</v>
      </c>
      <c r="GR4698" s="77" t="s">
        <v>423</v>
      </c>
      <c r="GS4698" s="77">
        <v>0</v>
      </c>
      <c r="GT4698" s="77">
        <v>0</v>
      </c>
      <c r="GU4698" s="77">
        <v>5.5966209081309407E-2</v>
      </c>
      <c r="GV4698" s="77">
        <v>497.90427418344308</v>
      </c>
      <c r="GW4698" s="77">
        <v>5.5966209081309407E-2</v>
      </c>
      <c r="GX4698" s="77">
        <v>497.90427418344308</v>
      </c>
      <c r="GY4698" s="77">
        <v>5.5966209081309407E-2</v>
      </c>
      <c r="GZ4698" s="77">
        <v>497.90427418344308</v>
      </c>
    </row>
    <row r="4699" spans="187:208" x14ac:dyDescent="0.25">
      <c r="GE4699" s="77" t="s">
        <v>427</v>
      </c>
      <c r="GF4699" s="77" t="s">
        <v>155</v>
      </c>
      <c r="GG4699" s="77" t="s">
        <v>463</v>
      </c>
      <c r="GH4699" s="77" t="s">
        <v>453</v>
      </c>
      <c r="GI4699" s="77">
        <v>2023</v>
      </c>
      <c r="GJ4699" s="77" t="s">
        <v>303</v>
      </c>
      <c r="GK4699" s="77">
        <v>5534.8914862001511</v>
      </c>
      <c r="GL4699" s="77">
        <v>69.065405999999996</v>
      </c>
      <c r="GM4699" s="77">
        <v>2023</v>
      </c>
      <c r="GN4699" s="77" t="s">
        <v>175</v>
      </c>
      <c r="GO4699" s="77">
        <v>5.3000000000000005E-2</v>
      </c>
      <c r="GP4699" s="77">
        <v>3</v>
      </c>
      <c r="GQ4699" s="77">
        <v>0</v>
      </c>
      <c r="GR4699" s="77" t="s">
        <v>423</v>
      </c>
      <c r="GS4699" s="77">
        <v>0</v>
      </c>
      <c r="GT4699" s="77">
        <v>0</v>
      </c>
      <c r="GU4699" s="77">
        <v>5.5966209081309407E-2</v>
      </c>
      <c r="GV4699" s="77">
        <v>309.76689415903701</v>
      </c>
      <c r="GW4699" s="77">
        <v>5.5966209081309407E-2</v>
      </c>
      <c r="GX4699" s="77">
        <v>309.76689415903701</v>
      </c>
      <c r="GY4699" s="77">
        <v>5.5966209081309407E-2</v>
      </c>
      <c r="GZ4699" s="77">
        <v>309.76689415903701</v>
      </c>
    </row>
    <row r="4700" spans="187:208" x14ac:dyDescent="0.25">
      <c r="GE4700" s="77" t="s">
        <v>422</v>
      </c>
      <c r="GF4700" s="77" t="s">
        <v>155</v>
      </c>
      <c r="GG4700" s="77" t="s">
        <v>463</v>
      </c>
      <c r="GH4700" s="77" t="s">
        <v>453</v>
      </c>
      <c r="GI4700" s="77">
        <v>2024</v>
      </c>
      <c r="GJ4700" s="77" t="s">
        <v>305</v>
      </c>
      <c r="GK4700" s="77">
        <v>233.23007680794171</v>
      </c>
      <c r="GL4700" s="77">
        <v>69.065405999999996</v>
      </c>
      <c r="GM4700" s="77">
        <v>2024</v>
      </c>
      <c r="GN4700" s="77" t="s">
        <v>175</v>
      </c>
      <c r="GO4700" s="77">
        <v>0.13250000000000001</v>
      </c>
      <c r="GP4700" s="77">
        <v>3</v>
      </c>
      <c r="GQ4700" s="77">
        <v>0</v>
      </c>
      <c r="GR4700" s="77" t="s">
        <v>423</v>
      </c>
      <c r="GS4700" s="77">
        <v>0</v>
      </c>
      <c r="GT4700" s="77">
        <v>0</v>
      </c>
      <c r="GU4700" s="77">
        <v>0</v>
      </c>
      <c r="GV4700" s="77">
        <v>0</v>
      </c>
      <c r="GW4700" s="77">
        <v>0.1527377521613833</v>
      </c>
      <c r="GX4700" s="77">
        <v>35.623037668071795</v>
      </c>
      <c r="GY4700" s="77">
        <v>0.1527377521613833</v>
      </c>
      <c r="GZ4700" s="77">
        <v>35.623037668071795</v>
      </c>
    </row>
    <row r="4701" spans="187:208" x14ac:dyDescent="0.25">
      <c r="GE4701" s="77" t="s">
        <v>425</v>
      </c>
      <c r="GF4701" s="77" t="s">
        <v>155</v>
      </c>
      <c r="GG4701" s="77" t="s">
        <v>463</v>
      </c>
      <c r="GH4701" s="77" t="s">
        <v>453</v>
      </c>
      <c r="GI4701" s="77">
        <v>2024</v>
      </c>
      <c r="GJ4701" s="77" t="s">
        <v>301</v>
      </c>
      <c r="GK4701" s="77">
        <v>8896.5159934286894</v>
      </c>
      <c r="GL4701" s="77">
        <v>69.065405999999996</v>
      </c>
      <c r="GM4701" s="77">
        <v>2024</v>
      </c>
      <c r="GN4701" s="77" t="s">
        <v>175</v>
      </c>
      <c r="GO4701" s="77">
        <v>5.3000000000000005E-2</v>
      </c>
      <c r="GP4701" s="77">
        <v>3</v>
      </c>
      <c r="GQ4701" s="77">
        <v>0</v>
      </c>
      <c r="GR4701" s="77" t="s">
        <v>423</v>
      </c>
      <c r="GS4701" s="77">
        <v>0</v>
      </c>
      <c r="GT4701" s="77">
        <v>0</v>
      </c>
      <c r="GU4701" s="77">
        <v>0</v>
      </c>
      <c r="GV4701" s="77">
        <v>0</v>
      </c>
      <c r="GW4701" s="77">
        <v>5.5966209081309407E-2</v>
      </c>
      <c r="GX4701" s="77">
        <v>497.90427418344308</v>
      </c>
      <c r="GY4701" s="77">
        <v>5.5966209081309407E-2</v>
      </c>
      <c r="GZ4701" s="77">
        <v>497.90427418344308</v>
      </c>
    </row>
    <row r="4702" spans="187:208" x14ac:dyDescent="0.25">
      <c r="GE4702" s="77" t="s">
        <v>427</v>
      </c>
      <c r="GF4702" s="77" t="s">
        <v>155</v>
      </c>
      <c r="GG4702" s="77" t="s">
        <v>463</v>
      </c>
      <c r="GH4702" s="77" t="s">
        <v>453</v>
      </c>
      <c r="GI4702" s="77">
        <v>2024</v>
      </c>
      <c r="GJ4702" s="77" t="s">
        <v>303</v>
      </c>
      <c r="GK4702" s="77">
        <v>5534.8914862001511</v>
      </c>
      <c r="GL4702" s="77">
        <v>69.065405999999996</v>
      </c>
      <c r="GM4702" s="77">
        <v>2024</v>
      </c>
      <c r="GN4702" s="77" t="s">
        <v>175</v>
      </c>
      <c r="GO4702" s="77">
        <v>5.3000000000000005E-2</v>
      </c>
      <c r="GP4702" s="77">
        <v>3</v>
      </c>
      <c r="GQ4702" s="77">
        <v>0</v>
      </c>
      <c r="GR4702" s="77" t="s">
        <v>423</v>
      </c>
      <c r="GS4702" s="77">
        <v>0</v>
      </c>
      <c r="GT4702" s="77">
        <v>0</v>
      </c>
      <c r="GU4702" s="77">
        <v>0</v>
      </c>
      <c r="GV4702" s="77">
        <v>0</v>
      </c>
      <c r="GW4702" s="77">
        <v>5.5966209081309407E-2</v>
      </c>
      <c r="GX4702" s="77">
        <v>309.76689415903701</v>
      </c>
      <c r="GY4702" s="77">
        <v>5.5966209081309407E-2</v>
      </c>
      <c r="GZ4702" s="77">
        <v>309.76689415903701</v>
      </c>
    </row>
    <row r="4703" spans="187:208" x14ac:dyDescent="0.25">
      <c r="GE4703" s="77" t="s">
        <v>422</v>
      </c>
      <c r="GF4703" s="77" t="s">
        <v>155</v>
      </c>
      <c r="GG4703" s="77" t="s">
        <v>463</v>
      </c>
      <c r="GH4703" s="77" t="s">
        <v>453</v>
      </c>
      <c r="GI4703" s="77">
        <v>2025</v>
      </c>
      <c r="GJ4703" s="77" t="s">
        <v>305</v>
      </c>
      <c r="GK4703" s="77">
        <v>233.23007680794171</v>
      </c>
      <c r="GL4703" s="77">
        <v>69.065405999999996</v>
      </c>
      <c r="GM4703" s="77">
        <v>2025</v>
      </c>
      <c r="GN4703" s="77" t="s">
        <v>175</v>
      </c>
      <c r="GO4703" s="77">
        <v>0.13250000000000001</v>
      </c>
      <c r="GP4703" s="77">
        <v>3</v>
      </c>
      <c r="GQ4703" s="77">
        <v>0</v>
      </c>
      <c r="GR4703" s="77" t="s">
        <v>423</v>
      </c>
      <c r="GS4703" s="77">
        <v>0</v>
      </c>
      <c r="GT4703" s="77">
        <v>0</v>
      </c>
      <c r="GU4703" s="77">
        <v>0</v>
      </c>
      <c r="GV4703" s="77">
        <v>0</v>
      </c>
      <c r="GW4703" s="77">
        <v>0</v>
      </c>
      <c r="GX4703" s="77">
        <v>0</v>
      </c>
      <c r="GY4703" s="77">
        <v>0.1527377521613833</v>
      </c>
      <c r="GZ4703" s="77">
        <v>35.623037668071795</v>
      </c>
    </row>
    <row r="4704" spans="187:208" x14ac:dyDescent="0.25">
      <c r="GE4704" s="77" t="s">
        <v>425</v>
      </c>
      <c r="GF4704" s="77" t="s">
        <v>155</v>
      </c>
      <c r="GG4704" s="77" t="s">
        <v>463</v>
      </c>
      <c r="GH4704" s="77" t="s">
        <v>453</v>
      </c>
      <c r="GI4704" s="77">
        <v>2025</v>
      </c>
      <c r="GJ4704" s="77" t="s">
        <v>301</v>
      </c>
      <c r="GK4704" s="77">
        <v>8896.5159934286894</v>
      </c>
      <c r="GL4704" s="77">
        <v>69.065405999999996</v>
      </c>
      <c r="GM4704" s="77">
        <v>2025</v>
      </c>
      <c r="GN4704" s="77" t="s">
        <v>175</v>
      </c>
      <c r="GO4704" s="77">
        <v>5.3000000000000005E-2</v>
      </c>
      <c r="GP4704" s="77">
        <v>3</v>
      </c>
      <c r="GQ4704" s="77">
        <v>0</v>
      </c>
      <c r="GR4704" s="77" t="s">
        <v>423</v>
      </c>
      <c r="GS4704" s="77">
        <v>0</v>
      </c>
      <c r="GT4704" s="77">
        <v>0</v>
      </c>
      <c r="GU4704" s="77">
        <v>0</v>
      </c>
      <c r="GV4704" s="77">
        <v>0</v>
      </c>
      <c r="GW4704" s="77">
        <v>0</v>
      </c>
      <c r="GX4704" s="77">
        <v>0</v>
      </c>
      <c r="GY4704" s="77">
        <v>5.5966209081309407E-2</v>
      </c>
      <c r="GZ4704" s="77">
        <v>497.90427418344308</v>
      </c>
    </row>
    <row r="4705" spans="187:208" x14ac:dyDescent="0.25">
      <c r="GE4705" s="77" t="s">
        <v>427</v>
      </c>
      <c r="GF4705" s="77" t="s">
        <v>155</v>
      </c>
      <c r="GG4705" s="77" t="s">
        <v>463</v>
      </c>
      <c r="GH4705" s="77" t="s">
        <v>453</v>
      </c>
      <c r="GI4705" s="77">
        <v>2025</v>
      </c>
      <c r="GJ4705" s="77" t="s">
        <v>303</v>
      </c>
      <c r="GK4705" s="77">
        <v>5534.8914862001511</v>
      </c>
      <c r="GL4705" s="77">
        <v>69.065405999999996</v>
      </c>
      <c r="GM4705" s="77">
        <v>2025</v>
      </c>
      <c r="GN4705" s="77" t="s">
        <v>175</v>
      </c>
      <c r="GO4705" s="77">
        <v>5.3000000000000005E-2</v>
      </c>
      <c r="GP4705" s="77">
        <v>3</v>
      </c>
      <c r="GQ4705" s="77">
        <v>0</v>
      </c>
      <c r="GR4705" s="77" t="s">
        <v>423</v>
      </c>
      <c r="GS4705" s="77">
        <v>0</v>
      </c>
      <c r="GT4705" s="77">
        <v>0</v>
      </c>
      <c r="GU4705" s="77">
        <v>0</v>
      </c>
      <c r="GV4705" s="77">
        <v>0</v>
      </c>
      <c r="GW4705" s="77">
        <v>0</v>
      </c>
      <c r="GX4705" s="77">
        <v>0</v>
      </c>
      <c r="GY4705" s="77">
        <v>5.5966209081309407E-2</v>
      </c>
      <c r="GZ4705" s="77">
        <v>309.76689415903701</v>
      </c>
    </row>
    <row r="4706" spans="187:208" x14ac:dyDescent="0.25">
      <c r="GE4706" s="77" t="s">
        <v>422</v>
      </c>
      <c r="GF4706" s="77" t="s">
        <v>155</v>
      </c>
      <c r="GG4706" s="77" t="s">
        <v>463</v>
      </c>
      <c r="GH4706" s="77" t="s">
        <v>460</v>
      </c>
      <c r="GI4706" s="77">
        <v>2021</v>
      </c>
      <c r="GJ4706" s="77" t="s">
        <v>305</v>
      </c>
      <c r="GK4706" s="77">
        <v>222.22942162785361</v>
      </c>
      <c r="GL4706" s="77">
        <v>69.065405999999996</v>
      </c>
      <c r="GM4706" s="77">
        <v>2021</v>
      </c>
      <c r="GN4706" s="77" t="s">
        <v>175</v>
      </c>
      <c r="GO4706" s="77">
        <v>0.13250000000000001</v>
      </c>
      <c r="GP4706" s="77">
        <v>3</v>
      </c>
      <c r="GQ4706" s="77">
        <v>0</v>
      </c>
      <c r="GR4706" s="77" t="s">
        <v>423</v>
      </c>
      <c r="GS4706" s="77">
        <v>0.1527377521613833</v>
      </c>
      <c r="GT4706" s="77">
        <v>33.942822323562659</v>
      </c>
      <c r="GU4706" s="77">
        <v>0.1527377521613833</v>
      </c>
      <c r="GV4706" s="77">
        <v>33.942822323562659</v>
      </c>
      <c r="GW4706" s="77">
        <v>0</v>
      </c>
      <c r="GX4706" s="77">
        <v>0</v>
      </c>
      <c r="GY4706" s="77">
        <v>0</v>
      </c>
      <c r="GZ4706" s="77">
        <v>0</v>
      </c>
    </row>
    <row r="4707" spans="187:208" x14ac:dyDescent="0.25">
      <c r="GE4707" s="77" t="s">
        <v>425</v>
      </c>
      <c r="GF4707" s="77" t="s">
        <v>155</v>
      </c>
      <c r="GG4707" s="77" t="s">
        <v>463</v>
      </c>
      <c r="GH4707" s="77" t="s">
        <v>460</v>
      </c>
      <c r="GI4707" s="77">
        <v>2021</v>
      </c>
      <c r="GJ4707" s="77" t="s">
        <v>301</v>
      </c>
      <c r="GK4707" s="77">
        <v>8585.7228092488367</v>
      </c>
      <c r="GL4707" s="77">
        <v>69.065405999999996</v>
      </c>
      <c r="GM4707" s="77">
        <v>2021</v>
      </c>
      <c r="GN4707" s="77" t="s">
        <v>175</v>
      </c>
      <c r="GO4707" s="77">
        <v>5.3000000000000005E-2</v>
      </c>
      <c r="GP4707" s="77">
        <v>3</v>
      </c>
      <c r="GQ4707" s="77">
        <v>0</v>
      </c>
      <c r="GR4707" s="77" t="s">
        <v>423</v>
      </c>
      <c r="GS4707" s="77">
        <v>5.5966209081309407E-2</v>
      </c>
      <c r="GT4707" s="77">
        <v>480.51035785658758</v>
      </c>
      <c r="GU4707" s="77">
        <v>5.5966209081309407E-2</v>
      </c>
      <c r="GV4707" s="77">
        <v>480.51035785658758</v>
      </c>
      <c r="GW4707" s="77">
        <v>0</v>
      </c>
      <c r="GX4707" s="77">
        <v>0</v>
      </c>
      <c r="GY4707" s="77">
        <v>0</v>
      </c>
      <c r="GZ4707" s="77">
        <v>0</v>
      </c>
    </row>
    <row r="4708" spans="187:208" x14ac:dyDescent="0.25">
      <c r="GE4708" s="77" t="s">
        <v>422</v>
      </c>
      <c r="GF4708" s="77" t="s">
        <v>155</v>
      </c>
      <c r="GG4708" s="77" t="s">
        <v>463</v>
      </c>
      <c r="GH4708" s="77" t="s">
        <v>460</v>
      </c>
      <c r="GI4708" s="77">
        <v>2022</v>
      </c>
      <c r="GJ4708" s="77" t="s">
        <v>305</v>
      </c>
      <c r="GK4708" s="77">
        <v>222.22942162785361</v>
      </c>
      <c r="GL4708" s="77">
        <v>69.065405999999996</v>
      </c>
      <c r="GM4708" s="77">
        <v>2022</v>
      </c>
      <c r="GN4708" s="77" t="s">
        <v>175</v>
      </c>
      <c r="GO4708" s="77">
        <v>0.13250000000000001</v>
      </c>
      <c r="GP4708" s="77">
        <v>3</v>
      </c>
      <c r="GQ4708" s="77">
        <v>0</v>
      </c>
      <c r="GR4708" s="77" t="s">
        <v>423</v>
      </c>
      <c r="GS4708" s="77">
        <v>0.1527377521613833</v>
      </c>
      <c r="GT4708" s="77">
        <v>33.942822323562659</v>
      </c>
      <c r="GU4708" s="77">
        <v>0.1527377521613833</v>
      </c>
      <c r="GV4708" s="77">
        <v>33.942822323562659</v>
      </c>
      <c r="GW4708" s="77">
        <v>0.1527377521613833</v>
      </c>
      <c r="GX4708" s="77">
        <v>33.942822323562659</v>
      </c>
      <c r="GY4708" s="77">
        <v>0</v>
      </c>
      <c r="GZ4708" s="77">
        <v>0</v>
      </c>
    </row>
    <row r="4709" spans="187:208" x14ac:dyDescent="0.25">
      <c r="GE4709" s="77" t="s">
        <v>425</v>
      </c>
      <c r="GF4709" s="77" t="s">
        <v>155</v>
      </c>
      <c r="GG4709" s="77" t="s">
        <v>463</v>
      </c>
      <c r="GH4709" s="77" t="s">
        <v>460</v>
      </c>
      <c r="GI4709" s="77">
        <v>2022</v>
      </c>
      <c r="GJ4709" s="77" t="s">
        <v>301</v>
      </c>
      <c r="GK4709" s="77">
        <v>8585.7228092488367</v>
      </c>
      <c r="GL4709" s="77">
        <v>69.065405999999996</v>
      </c>
      <c r="GM4709" s="77">
        <v>2022</v>
      </c>
      <c r="GN4709" s="77" t="s">
        <v>175</v>
      </c>
      <c r="GO4709" s="77">
        <v>5.3000000000000005E-2</v>
      </c>
      <c r="GP4709" s="77">
        <v>3</v>
      </c>
      <c r="GQ4709" s="77">
        <v>0</v>
      </c>
      <c r="GR4709" s="77" t="s">
        <v>423</v>
      </c>
      <c r="GS4709" s="77">
        <v>5.5966209081309407E-2</v>
      </c>
      <c r="GT4709" s="77">
        <v>480.51035785658758</v>
      </c>
      <c r="GU4709" s="77">
        <v>5.5966209081309407E-2</v>
      </c>
      <c r="GV4709" s="77">
        <v>480.51035785658758</v>
      </c>
      <c r="GW4709" s="77">
        <v>5.5966209081309407E-2</v>
      </c>
      <c r="GX4709" s="77">
        <v>480.51035785658758</v>
      </c>
      <c r="GY4709" s="77">
        <v>0</v>
      </c>
      <c r="GZ4709" s="77">
        <v>0</v>
      </c>
    </row>
    <row r="4710" spans="187:208" x14ac:dyDescent="0.25">
      <c r="GE4710" s="77" t="s">
        <v>422</v>
      </c>
      <c r="GF4710" s="77" t="s">
        <v>155</v>
      </c>
      <c r="GG4710" s="77" t="s">
        <v>463</v>
      </c>
      <c r="GH4710" s="77" t="s">
        <v>460</v>
      </c>
      <c r="GI4710" s="77">
        <v>2023</v>
      </c>
      <c r="GJ4710" s="77" t="s">
        <v>305</v>
      </c>
      <c r="GK4710" s="77">
        <v>233.23007680796329</v>
      </c>
      <c r="GL4710" s="77">
        <v>69.065405999999996</v>
      </c>
      <c r="GM4710" s="77">
        <v>2023</v>
      </c>
      <c r="GN4710" s="77" t="s">
        <v>175</v>
      </c>
      <c r="GO4710" s="77">
        <v>0.13250000000000001</v>
      </c>
      <c r="GP4710" s="77">
        <v>3</v>
      </c>
      <c r="GQ4710" s="77">
        <v>0</v>
      </c>
      <c r="GR4710" s="77" t="s">
        <v>423</v>
      </c>
      <c r="GS4710" s="77">
        <v>0</v>
      </c>
      <c r="GT4710" s="77">
        <v>0</v>
      </c>
      <c r="GU4710" s="77">
        <v>0.1527377521613833</v>
      </c>
      <c r="GV4710" s="77">
        <v>35.623037668075085</v>
      </c>
      <c r="GW4710" s="77">
        <v>0.1527377521613833</v>
      </c>
      <c r="GX4710" s="77">
        <v>35.623037668075085</v>
      </c>
      <c r="GY4710" s="77">
        <v>0.1527377521613833</v>
      </c>
      <c r="GZ4710" s="77">
        <v>35.623037668075085</v>
      </c>
    </row>
    <row r="4711" spans="187:208" x14ac:dyDescent="0.25">
      <c r="GE4711" s="77" t="s">
        <v>425</v>
      </c>
      <c r="GF4711" s="77" t="s">
        <v>155</v>
      </c>
      <c r="GG4711" s="77" t="s">
        <v>463</v>
      </c>
      <c r="GH4711" s="77" t="s">
        <v>460</v>
      </c>
      <c r="GI4711" s="77">
        <v>2023</v>
      </c>
      <c r="GJ4711" s="77" t="s">
        <v>301</v>
      </c>
      <c r="GK4711" s="77">
        <v>8896.5159934295189</v>
      </c>
      <c r="GL4711" s="77">
        <v>69.065405999999996</v>
      </c>
      <c r="GM4711" s="77">
        <v>2023</v>
      </c>
      <c r="GN4711" s="77" t="s">
        <v>175</v>
      </c>
      <c r="GO4711" s="77">
        <v>5.3000000000000005E-2</v>
      </c>
      <c r="GP4711" s="77">
        <v>3</v>
      </c>
      <c r="GQ4711" s="77">
        <v>0</v>
      </c>
      <c r="GR4711" s="77" t="s">
        <v>423</v>
      </c>
      <c r="GS4711" s="77">
        <v>0</v>
      </c>
      <c r="GT4711" s="77">
        <v>0</v>
      </c>
      <c r="GU4711" s="77">
        <v>5.5966209081309407E-2</v>
      </c>
      <c r="GV4711" s="77">
        <v>497.90427418348952</v>
      </c>
      <c r="GW4711" s="77">
        <v>5.5966209081309407E-2</v>
      </c>
      <c r="GX4711" s="77">
        <v>497.90427418348952</v>
      </c>
      <c r="GY4711" s="77">
        <v>5.5966209081309407E-2</v>
      </c>
      <c r="GZ4711" s="77">
        <v>497.90427418348952</v>
      </c>
    </row>
    <row r="4712" spans="187:208" x14ac:dyDescent="0.25">
      <c r="GE4712" s="77" t="s">
        <v>422</v>
      </c>
      <c r="GF4712" s="77" t="s">
        <v>155</v>
      </c>
      <c r="GG4712" s="77" t="s">
        <v>463</v>
      </c>
      <c r="GH4712" s="77" t="s">
        <v>460</v>
      </c>
      <c r="GI4712" s="77">
        <v>2024</v>
      </c>
      <c r="GJ4712" s="77" t="s">
        <v>305</v>
      </c>
      <c r="GK4712" s="77">
        <v>233.23007680796329</v>
      </c>
      <c r="GL4712" s="77">
        <v>69.065405999999996</v>
      </c>
      <c r="GM4712" s="77">
        <v>2024</v>
      </c>
      <c r="GN4712" s="77" t="s">
        <v>175</v>
      </c>
      <c r="GO4712" s="77">
        <v>0.13250000000000001</v>
      </c>
      <c r="GP4712" s="77">
        <v>3</v>
      </c>
      <c r="GQ4712" s="77">
        <v>0</v>
      </c>
      <c r="GR4712" s="77" t="s">
        <v>423</v>
      </c>
      <c r="GS4712" s="77">
        <v>0</v>
      </c>
      <c r="GT4712" s="77">
        <v>0</v>
      </c>
      <c r="GU4712" s="77">
        <v>0</v>
      </c>
      <c r="GV4712" s="77">
        <v>0</v>
      </c>
      <c r="GW4712" s="77">
        <v>0.1527377521613833</v>
      </c>
      <c r="GX4712" s="77">
        <v>35.623037668075085</v>
      </c>
      <c r="GY4712" s="77">
        <v>0.1527377521613833</v>
      </c>
      <c r="GZ4712" s="77">
        <v>35.623037668075085</v>
      </c>
    </row>
    <row r="4713" spans="187:208" x14ac:dyDescent="0.25">
      <c r="GE4713" s="77" t="s">
        <v>425</v>
      </c>
      <c r="GF4713" s="77" t="s">
        <v>155</v>
      </c>
      <c r="GG4713" s="77" t="s">
        <v>463</v>
      </c>
      <c r="GH4713" s="77" t="s">
        <v>460</v>
      </c>
      <c r="GI4713" s="77">
        <v>2024</v>
      </c>
      <c r="GJ4713" s="77" t="s">
        <v>301</v>
      </c>
      <c r="GK4713" s="77">
        <v>8896.5159934295189</v>
      </c>
      <c r="GL4713" s="77">
        <v>69.065405999999996</v>
      </c>
      <c r="GM4713" s="77">
        <v>2024</v>
      </c>
      <c r="GN4713" s="77" t="s">
        <v>175</v>
      </c>
      <c r="GO4713" s="77">
        <v>5.3000000000000005E-2</v>
      </c>
      <c r="GP4713" s="77">
        <v>3</v>
      </c>
      <c r="GQ4713" s="77">
        <v>0</v>
      </c>
      <c r="GR4713" s="77" t="s">
        <v>423</v>
      </c>
      <c r="GS4713" s="77">
        <v>0</v>
      </c>
      <c r="GT4713" s="77">
        <v>0</v>
      </c>
      <c r="GU4713" s="77">
        <v>0</v>
      </c>
      <c r="GV4713" s="77">
        <v>0</v>
      </c>
      <c r="GW4713" s="77">
        <v>5.5966209081309407E-2</v>
      </c>
      <c r="GX4713" s="77">
        <v>497.90427418348952</v>
      </c>
      <c r="GY4713" s="77">
        <v>5.5966209081309407E-2</v>
      </c>
      <c r="GZ4713" s="77">
        <v>497.90427418348952</v>
      </c>
    </row>
    <row r="4714" spans="187:208" x14ac:dyDescent="0.25">
      <c r="GE4714" s="77" t="s">
        <v>422</v>
      </c>
      <c r="GF4714" s="77" t="s">
        <v>155</v>
      </c>
      <c r="GG4714" s="77" t="s">
        <v>463</v>
      </c>
      <c r="GH4714" s="77" t="s">
        <v>460</v>
      </c>
      <c r="GI4714" s="77">
        <v>2025</v>
      </c>
      <c r="GJ4714" s="77" t="s">
        <v>305</v>
      </c>
      <c r="GK4714" s="77">
        <v>233.23007680796329</v>
      </c>
      <c r="GL4714" s="77">
        <v>69.065405999999996</v>
      </c>
      <c r="GM4714" s="77">
        <v>2025</v>
      </c>
      <c r="GN4714" s="77" t="s">
        <v>175</v>
      </c>
      <c r="GO4714" s="77">
        <v>0.13250000000000001</v>
      </c>
      <c r="GP4714" s="77">
        <v>3</v>
      </c>
      <c r="GQ4714" s="77">
        <v>0</v>
      </c>
      <c r="GR4714" s="77" t="s">
        <v>423</v>
      </c>
      <c r="GS4714" s="77">
        <v>0</v>
      </c>
      <c r="GT4714" s="77">
        <v>0</v>
      </c>
      <c r="GU4714" s="77">
        <v>0</v>
      </c>
      <c r="GV4714" s="77">
        <v>0</v>
      </c>
      <c r="GW4714" s="77">
        <v>0</v>
      </c>
      <c r="GX4714" s="77">
        <v>0</v>
      </c>
      <c r="GY4714" s="77">
        <v>0.1527377521613833</v>
      </c>
      <c r="GZ4714" s="77">
        <v>35.623037668075085</v>
      </c>
    </row>
    <row r="4715" spans="187:208" x14ac:dyDescent="0.25">
      <c r="GE4715" s="77" t="s">
        <v>425</v>
      </c>
      <c r="GF4715" s="77" t="s">
        <v>155</v>
      </c>
      <c r="GG4715" s="77" t="s">
        <v>463</v>
      </c>
      <c r="GH4715" s="77" t="s">
        <v>460</v>
      </c>
      <c r="GI4715" s="77">
        <v>2025</v>
      </c>
      <c r="GJ4715" s="77" t="s">
        <v>301</v>
      </c>
      <c r="GK4715" s="77">
        <v>8896.5159934295189</v>
      </c>
      <c r="GL4715" s="77">
        <v>69.065405999999996</v>
      </c>
      <c r="GM4715" s="77">
        <v>2025</v>
      </c>
      <c r="GN4715" s="77" t="s">
        <v>175</v>
      </c>
      <c r="GO4715" s="77">
        <v>5.3000000000000005E-2</v>
      </c>
      <c r="GP4715" s="77">
        <v>3</v>
      </c>
      <c r="GQ4715" s="77">
        <v>0</v>
      </c>
      <c r="GR4715" s="77" t="s">
        <v>423</v>
      </c>
      <c r="GS4715" s="77">
        <v>0</v>
      </c>
      <c r="GT4715" s="77">
        <v>0</v>
      </c>
      <c r="GU4715" s="77">
        <v>0</v>
      </c>
      <c r="GV4715" s="77">
        <v>0</v>
      </c>
      <c r="GW4715" s="77">
        <v>0</v>
      </c>
      <c r="GX4715" s="77">
        <v>0</v>
      </c>
      <c r="GY4715" s="77">
        <v>5.5966209081309407E-2</v>
      </c>
      <c r="GZ4715" s="77">
        <v>497.90427418348952</v>
      </c>
    </row>
    <row r="4716" spans="187:208" x14ac:dyDescent="0.25">
      <c r="GE4716" s="77" t="s">
        <v>422</v>
      </c>
      <c r="GF4716" s="77" t="s">
        <v>155</v>
      </c>
      <c r="GG4716" s="77" t="s">
        <v>463</v>
      </c>
      <c r="GH4716" s="77" t="s">
        <v>467</v>
      </c>
      <c r="GI4716" s="77">
        <v>2021</v>
      </c>
      <c r="GJ4716" s="77" t="s">
        <v>305</v>
      </c>
      <c r="GK4716" s="77">
        <v>0.69641821681222471</v>
      </c>
      <c r="GL4716" s="77">
        <v>69.065405999999996</v>
      </c>
      <c r="GM4716" s="77">
        <v>2021</v>
      </c>
      <c r="GN4716" s="77" t="s">
        <v>175</v>
      </c>
      <c r="GO4716" s="77">
        <v>0.13250000000000001</v>
      </c>
      <c r="GP4716" s="77">
        <v>3</v>
      </c>
      <c r="GQ4716" s="77">
        <v>0</v>
      </c>
      <c r="GR4716" s="77" t="s">
        <v>423</v>
      </c>
      <c r="GS4716" s="77">
        <v>0.1527377521613833</v>
      </c>
      <c r="GT4716" s="77">
        <v>0.10636935300013808</v>
      </c>
      <c r="GU4716" s="77">
        <v>0.1527377521613833</v>
      </c>
      <c r="GV4716" s="77">
        <v>0.10636935300013808</v>
      </c>
      <c r="GW4716" s="77">
        <v>0</v>
      </c>
      <c r="GX4716" s="77">
        <v>0</v>
      </c>
      <c r="GY4716" s="77">
        <v>0</v>
      </c>
      <c r="GZ4716" s="77">
        <v>0</v>
      </c>
    </row>
    <row r="4717" spans="187:208" x14ac:dyDescent="0.25">
      <c r="GE4717" s="77" t="s">
        <v>425</v>
      </c>
      <c r="GF4717" s="77" t="s">
        <v>155</v>
      </c>
      <c r="GG4717" s="77" t="s">
        <v>463</v>
      </c>
      <c r="GH4717" s="77" t="s">
        <v>467</v>
      </c>
      <c r="GI4717" s="77">
        <v>2021</v>
      </c>
      <c r="GJ4717" s="77" t="s">
        <v>301</v>
      </c>
      <c r="GK4717" s="77">
        <v>2.9419641522810371</v>
      </c>
      <c r="GL4717" s="77">
        <v>69.065405999999996</v>
      </c>
      <c r="GM4717" s="77">
        <v>2021</v>
      </c>
      <c r="GN4717" s="77" t="s">
        <v>175</v>
      </c>
      <c r="GO4717" s="77">
        <v>5.3000000000000005E-2</v>
      </c>
      <c r="GP4717" s="77">
        <v>3</v>
      </c>
      <c r="GQ4717" s="77">
        <v>0</v>
      </c>
      <c r="GR4717" s="77" t="s">
        <v>423</v>
      </c>
      <c r="GS4717" s="77">
        <v>5.5966209081309407E-2</v>
      </c>
      <c r="GT4717" s="77">
        <v>0.16465058085627771</v>
      </c>
      <c r="GU4717" s="77">
        <v>5.5966209081309407E-2</v>
      </c>
      <c r="GV4717" s="77">
        <v>0.16465058085627771</v>
      </c>
      <c r="GW4717" s="77">
        <v>0</v>
      </c>
      <c r="GX4717" s="77">
        <v>0</v>
      </c>
      <c r="GY4717" s="77">
        <v>0</v>
      </c>
      <c r="GZ4717" s="77">
        <v>0</v>
      </c>
    </row>
    <row r="4718" spans="187:208" x14ac:dyDescent="0.25">
      <c r="GE4718" s="77" t="s">
        <v>427</v>
      </c>
      <c r="GF4718" s="77" t="s">
        <v>155</v>
      </c>
      <c r="GG4718" s="77" t="s">
        <v>463</v>
      </c>
      <c r="GH4718" s="77" t="s">
        <v>467</v>
      </c>
      <c r="GI4718" s="77">
        <v>2021</v>
      </c>
      <c r="GJ4718" s="77" t="s">
        <v>303</v>
      </c>
      <c r="GK4718" s="77">
        <v>1.6021759622082989</v>
      </c>
      <c r="GL4718" s="77">
        <v>69.065405999999996</v>
      </c>
      <c r="GM4718" s="77">
        <v>2021</v>
      </c>
      <c r="GN4718" s="77" t="s">
        <v>175</v>
      </c>
      <c r="GO4718" s="77">
        <v>5.3000000000000005E-2</v>
      </c>
      <c r="GP4718" s="77">
        <v>3</v>
      </c>
      <c r="GQ4718" s="77">
        <v>0</v>
      </c>
      <c r="GR4718" s="77" t="s">
        <v>423</v>
      </c>
      <c r="GS4718" s="77">
        <v>5.5966209081309407E-2</v>
      </c>
      <c r="GT4718" s="77">
        <v>8.9667714885997743E-2</v>
      </c>
      <c r="GU4718" s="77">
        <v>5.5966209081309407E-2</v>
      </c>
      <c r="GV4718" s="77">
        <v>8.9667714885997743E-2</v>
      </c>
      <c r="GW4718" s="77">
        <v>0</v>
      </c>
      <c r="GX4718" s="77">
        <v>0</v>
      </c>
      <c r="GY4718" s="77">
        <v>0</v>
      </c>
      <c r="GZ4718" s="77">
        <v>0</v>
      </c>
    </row>
    <row r="4719" spans="187:208" x14ac:dyDescent="0.25">
      <c r="GE4719" s="77" t="s">
        <v>422</v>
      </c>
      <c r="GF4719" s="77" t="s">
        <v>155</v>
      </c>
      <c r="GG4719" s="77" t="s">
        <v>463</v>
      </c>
      <c r="GH4719" s="77" t="s">
        <v>467</v>
      </c>
      <c r="GI4719" s="77">
        <v>2022</v>
      </c>
      <c r="GJ4719" s="77" t="s">
        <v>305</v>
      </c>
      <c r="GK4719" s="77">
        <v>0.69641821681222471</v>
      </c>
      <c r="GL4719" s="77">
        <v>69.065405999999996</v>
      </c>
      <c r="GM4719" s="77">
        <v>2022</v>
      </c>
      <c r="GN4719" s="77" t="s">
        <v>175</v>
      </c>
      <c r="GO4719" s="77">
        <v>0.13250000000000001</v>
      </c>
      <c r="GP4719" s="77">
        <v>3</v>
      </c>
      <c r="GQ4719" s="77">
        <v>0</v>
      </c>
      <c r="GR4719" s="77" t="s">
        <v>423</v>
      </c>
      <c r="GS4719" s="77">
        <v>0.1527377521613833</v>
      </c>
      <c r="GT4719" s="77">
        <v>0.10636935300013808</v>
      </c>
      <c r="GU4719" s="77">
        <v>0.1527377521613833</v>
      </c>
      <c r="GV4719" s="77">
        <v>0.10636935300013808</v>
      </c>
      <c r="GW4719" s="77">
        <v>0.1527377521613833</v>
      </c>
      <c r="GX4719" s="77">
        <v>0.10636935300013808</v>
      </c>
      <c r="GY4719" s="77">
        <v>0</v>
      </c>
      <c r="GZ4719" s="77">
        <v>0</v>
      </c>
    </row>
    <row r="4720" spans="187:208" x14ac:dyDescent="0.25">
      <c r="GE4720" s="77" t="s">
        <v>425</v>
      </c>
      <c r="GF4720" s="77" t="s">
        <v>155</v>
      </c>
      <c r="GG4720" s="77" t="s">
        <v>463</v>
      </c>
      <c r="GH4720" s="77" t="s">
        <v>467</v>
      </c>
      <c r="GI4720" s="77">
        <v>2022</v>
      </c>
      <c r="GJ4720" s="77" t="s">
        <v>301</v>
      </c>
      <c r="GK4720" s="77">
        <v>2.9419641522810371</v>
      </c>
      <c r="GL4720" s="77">
        <v>69.065405999999996</v>
      </c>
      <c r="GM4720" s="77">
        <v>2022</v>
      </c>
      <c r="GN4720" s="77" t="s">
        <v>175</v>
      </c>
      <c r="GO4720" s="77">
        <v>5.3000000000000005E-2</v>
      </c>
      <c r="GP4720" s="77">
        <v>3</v>
      </c>
      <c r="GQ4720" s="77">
        <v>0</v>
      </c>
      <c r="GR4720" s="77" t="s">
        <v>423</v>
      </c>
      <c r="GS4720" s="77">
        <v>5.5966209081309407E-2</v>
      </c>
      <c r="GT4720" s="77">
        <v>0.16465058085627771</v>
      </c>
      <c r="GU4720" s="77">
        <v>5.5966209081309407E-2</v>
      </c>
      <c r="GV4720" s="77">
        <v>0.16465058085627771</v>
      </c>
      <c r="GW4720" s="77">
        <v>5.5966209081309407E-2</v>
      </c>
      <c r="GX4720" s="77">
        <v>0.16465058085627771</v>
      </c>
      <c r="GY4720" s="77">
        <v>0</v>
      </c>
      <c r="GZ4720" s="77">
        <v>0</v>
      </c>
    </row>
    <row r="4721" spans="187:208" x14ac:dyDescent="0.25">
      <c r="GE4721" s="77" t="s">
        <v>427</v>
      </c>
      <c r="GF4721" s="77" t="s">
        <v>155</v>
      </c>
      <c r="GG4721" s="77" t="s">
        <v>463</v>
      </c>
      <c r="GH4721" s="77" t="s">
        <v>467</v>
      </c>
      <c r="GI4721" s="77">
        <v>2022</v>
      </c>
      <c r="GJ4721" s="77" t="s">
        <v>303</v>
      </c>
      <c r="GK4721" s="77">
        <v>1.6021759622082989</v>
      </c>
      <c r="GL4721" s="77">
        <v>69.065405999999996</v>
      </c>
      <c r="GM4721" s="77">
        <v>2022</v>
      </c>
      <c r="GN4721" s="77" t="s">
        <v>175</v>
      </c>
      <c r="GO4721" s="77">
        <v>5.3000000000000005E-2</v>
      </c>
      <c r="GP4721" s="77">
        <v>3</v>
      </c>
      <c r="GQ4721" s="77">
        <v>0</v>
      </c>
      <c r="GR4721" s="77" t="s">
        <v>423</v>
      </c>
      <c r="GS4721" s="77">
        <v>5.5966209081309407E-2</v>
      </c>
      <c r="GT4721" s="77">
        <v>8.9667714885997743E-2</v>
      </c>
      <c r="GU4721" s="77">
        <v>5.5966209081309407E-2</v>
      </c>
      <c r="GV4721" s="77">
        <v>8.9667714885997743E-2</v>
      </c>
      <c r="GW4721" s="77">
        <v>5.5966209081309407E-2</v>
      </c>
      <c r="GX4721" s="77">
        <v>8.9667714885997743E-2</v>
      </c>
      <c r="GY4721" s="77">
        <v>0</v>
      </c>
      <c r="GZ4721" s="77">
        <v>0</v>
      </c>
    </row>
    <row r="4722" spans="187:208" x14ac:dyDescent="0.25">
      <c r="GE4722" s="77" t="s">
        <v>422</v>
      </c>
      <c r="GF4722" s="77" t="s">
        <v>155</v>
      </c>
      <c r="GG4722" s="77" t="s">
        <v>463</v>
      </c>
      <c r="GH4722" s="77" t="s">
        <v>467</v>
      </c>
      <c r="GI4722" s="77">
        <v>2023</v>
      </c>
      <c r="GJ4722" s="77" t="s">
        <v>305</v>
      </c>
      <c r="GK4722" s="77">
        <v>0.71896016785820904</v>
      </c>
      <c r="GL4722" s="77">
        <v>69.065405999999996</v>
      </c>
      <c r="GM4722" s="77">
        <v>2023</v>
      </c>
      <c r="GN4722" s="77" t="s">
        <v>175</v>
      </c>
      <c r="GO4722" s="77">
        <v>0.13250000000000001</v>
      </c>
      <c r="GP4722" s="77">
        <v>3</v>
      </c>
      <c r="GQ4722" s="77">
        <v>0</v>
      </c>
      <c r="GR4722" s="77" t="s">
        <v>423</v>
      </c>
      <c r="GS4722" s="77">
        <v>0</v>
      </c>
      <c r="GT4722" s="77">
        <v>0</v>
      </c>
      <c r="GU4722" s="77">
        <v>0.1527377521613833</v>
      </c>
      <c r="GV4722" s="77">
        <v>0.10981235993223366</v>
      </c>
      <c r="GW4722" s="77">
        <v>0.1527377521613833</v>
      </c>
      <c r="GX4722" s="77">
        <v>0.10981235993223366</v>
      </c>
      <c r="GY4722" s="77">
        <v>0.1527377521613833</v>
      </c>
      <c r="GZ4722" s="77">
        <v>0.10981235993223366</v>
      </c>
    </row>
    <row r="4723" spans="187:208" x14ac:dyDescent="0.25">
      <c r="GE4723" s="77" t="s">
        <v>425</v>
      </c>
      <c r="GF4723" s="77" t="s">
        <v>155</v>
      </c>
      <c r="GG4723" s="77" t="s">
        <v>463</v>
      </c>
      <c r="GH4723" s="77" t="s">
        <v>467</v>
      </c>
      <c r="GI4723" s="77">
        <v>2023</v>
      </c>
      <c r="GJ4723" s="77" t="s">
        <v>301</v>
      </c>
      <c r="GK4723" s="77">
        <v>3.0714971986151429</v>
      </c>
      <c r="GL4723" s="77">
        <v>69.065405999999996</v>
      </c>
      <c r="GM4723" s="77">
        <v>2023</v>
      </c>
      <c r="GN4723" s="77" t="s">
        <v>175</v>
      </c>
      <c r="GO4723" s="77">
        <v>5.3000000000000005E-2</v>
      </c>
      <c r="GP4723" s="77">
        <v>3</v>
      </c>
      <c r="GQ4723" s="77">
        <v>0</v>
      </c>
      <c r="GR4723" s="77" t="s">
        <v>423</v>
      </c>
      <c r="GS4723" s="77">
        <v>0</v>
      </c>
      <c r="GT4723" s="77">
        <v>0</v>
      </c>
      <c r="GU4723" s="77">
        <v>5.5966209081309407E-2</v>
      </c>
      <c r="GV4723" s="77">
        <v>0.17190005441035122</v>
      </c>
      <c r="GW4723" s="77">
        <v>5.5966209081309407E-2</v>
      </c>
      <c r="GX4723" s="77">
        <v>0.17190005441035122</v>
      </c>
      <c r="GY4723" s="77">
        <v>5.5966209081309407E-2</v>
      </c>
      <c r="GZ4723" s="77">
        <v>0.17190005441035122</v>
      </c>
    </row>
    <row r="4724" spans="187:208" x14ac:dyDescent="0.25">
      <c r="GE4724" s="77" t="s">
        <v>427</v>
      </c>
      <c r="GF4724" s="77" t="s">
        <v>155</v>
      </c>
      <c r="GG4724" s="77" t="s">
        <v>463</v>
      </c>
      <c r="GH4724" s="77" t="s">
        <v>467</v>
      </c>
      <c r="GI4724" s="77">
        <v>2023</v>
      </c>
      <c r="GJ4724" s="77" t="s">
        <v>303</v>
      </c>
      <c r="GK4724" s="77">
        <v>1.6845772405344559</v>
      </c>
      <c r="GL4724" s="77">
        <v>69.065405999999996</v>
      </c>
      <c r="GM4724" s="77">
        <v>2023</v>
      </c>
      <c r="GN4724" s="77" t="s">
        <v>175</v>
      </c>
      <c r="GO4724" s="77">
        <v>5.3000000000000005E-2</v>
      </c>
      <c r="GP4724" s="77">
        <v>3</v>
      </c>
      <c r="GQ4724" s="77">
        <v>0</v>
      </c>
      <c r="GR4724" s="77" t="s">
        <v>423</v>
      </c>
      <c r="GS4724" s="77">
        <v>0</v>
      </c>
      <c r="GT4724" s="77">
        <v>0</v>
      </c>
      <c r="GU4724" s="77">
        <v>5.5966209081309407E-2</v>
      </c>
      <c r="GV4724" s="77">
        <v>9.427940205736661E-2</v>
      </c>
      <c r="GW4724" s="77">
        <v>5.5966209081309407E-2</v>
      </c>
      <c r="GX4724" s="77">
        <v>9.427940205736661E-2</v>
      </c>
      <c r="GY4724" s="77">
        <v>5.5966209081309407E-2</v>
      </c>
      <c r="GZ4724" s="77">
        <v>9.427940205736661E-2</v>
      </c>
    </row>
    <row r="4725" spans="187:208" x14ac:dyDescent="0.25">
      <c r="GE4725" s="77" t="s">
        <v>422</v>
      </c>
      <c r="GF4725" s="77" t="s">
        <v>155</v>
      </c>
      <c r="GG4725" s="77" t="s">
        <v>463</v>
      </c>
      <c r="GH4725" s="77" t="s">
        <v>467</v>
      </c>
      <c r="GI4725" s="77">
        <v>2024</v>
      </c>
      <c r="GJ4725" s="77" t="s">
        <v>305</v>
      </c>
      <c r="GK4725" s="77">
        <v>0.71896016785820904</v>
      </c>
      <c r="GL4725" s="77">
        <v>69.065405999999996</v>
      </c>
      <c r="GM4725" s="77">
        <v>2024</v>
      </c>
      <c r="GN4725" s="77" t="s">
        <v>175</v>
      </c>
      <c r="GO4725" s="77">
        <v>0.13250000000000001</v>
      </c>
      <c r="GP4725" s="77">
        <v>3</v>
      </c>
      <c r="GQ4725" s="77">
        <v>0</v>
      </c>
      <c r="GR4725" s="77" t="s">
        <v>423</v>
      </c>
      <c r="GS4725" s="77">
        <v>0</v>
      </c>
      <c r="GT4725" s="77">
        <v>0</v>
      </c>
      <c r="GU4725" s="77">
        <v>0</v>
      </c>
      <c r="GV4725" s="77">
        <v>0</v>
      </c>
      <c r="GW4725" s="77">
        <v>0.1527377521613833</v>
      </c>
      <c r="GX4725" s="77">
        <v>0.10981235993223366</v>
      </c>
      <c r="GY4725" s="77">
        <v>0.1527377521613833</v>
      </c>
      <c r="GZ4725" s="77">
        <v>0.10981235993223366</v>
      </c>
    </row>
    <row r="4726" spans="187:208" x14ac:dyDescent="0.25">
      <c r="GE4726" s="77" t="s">
        <v>425</v>
      </c>
      <c r="GF4726" s="77" t="s">
        <v>155</v>
      </c>
      <c r="GG4726" s="77" t="s">
        <v>463</v>
      </c>
      <c r="GH4726" s="77" t="s">
        <v>467</v>
      </c>
      <c r="GI4726" s="77">
        <v>2024</v>
      </c>
      <c r="GJ4726" s="77" t="s">
        <v>301</v>
      </c>
      <c r="GK4726" s="77">
        <v>3.0714971986151429</v>
      </c>
      <c r="GL4726" s="77">
        <v>69.065405999999996</v>
      </c>
      <c r="GM4726" s="77">
        <v>2024</v>
      </c>
      <c r="GN4726" s="77" t="s">
        <v>175</v>
      </c>
      <c r="GO4726" s="77">
        <v>5.3000000000000005E-2</v>
      </c>
      <c r="GP4726" s="77">
        <v>3</v>
      </c>
      <c r="GQ4726" s="77">
        <v>0</v>
      </c>
      <c r="GR4726" s="77" t="s">
        <v>423</v>
      </c>
      <c r="GS4726" s="77">
        <v>0</v>
      </c>
      <c r="GT4726" s="77">
        <v>0</v>
      </c>
      <c r="GU4726" s="77">
        <v>0</v>
      </c>
      <c r="GV4726" s="77">
        <v>0</v>
      </c>
      <c r="GW4726" s="77">
        <v>5.5966209081309407E-2</v>
      </c>
      <c r="GX4726" s="77">
        <v>0.17190005441035122</v>
      </c>
      <c r="GY4726" s="77">
        <v>5.5966209081309407E-2</v>
      </c>
      <c r="GZ4726" s="77">
        <v>0.17190005441035122</v>
      </c>
    </row>
    <row r="4727" spans="187:208" x14ac:dyDescent="0.25">
      <c r="GE4727" s="77" t="s">
        <v>427</v>
      </c>
      <c r="GF4727" s="77" t="s">
        <v>155</v>
      </c>
      <c r="GG4727" s="77" t="s">
        <v>463</v>
      </c>
      <c r="GH4727" s="77" t="s">
        <v>467</v>
      </c>
      <c r="GI4727" s="77">
        <v>2024</v>
      </c>
      <c r="GJ4727" s="77" t="s">
        <v>303</v>
      </c>
      <c r="GK4727" s="77">
        <v>1.6845772405344559</v>
      </c>
      <c r="GL4727" s="77">
        <v>69.065405999999996</v>
      </c>
      <c r="GM4727" s="77">
        <v>2024</v>
      </c>
      <c r="GN4727" s="77" t="s">
        <v>175</v>
      </c>
      <c r="GO4727" s="77">
        <v>5.3000000000000005E-2</v>
      </c>
      <c r="GP4727" s="77">
        <v>3</v>
      </c>
      <c r="GQ4727" s="77">
        <v>0</v>
      </c>
      <c r="GR4727" s="77" t="s">
        <v>423</v>
      </c>
      <c r="GS4727" s="77">
        <v>0</v>
      </c>
      <c r="GT4727" s="77">
        <v>0</v>
      </c>
      <c r="GU4727" s="77">
        <v>0</v>
      </c>
      <c r="GV4727" s="77">
        <v>0</v>
      </c>
      <c r="GW4727" s="77">
        <v>5.5966209081309407E-2</v>
      </c>
      <c r="GX4727" s="77">
        <v>9.427940205736661E-2</v>
      </c>
      <c r="GY4727" s="77">
        <v>5.5966209081309407E-2</v>
      </c>
      <c r="GZ4727" s="77">
        <v>9.427940205736661E-2</v>
      </c>
    </row>
    <row r="4728" spans="187:208" x14ac:dyDescent="0.25">
      <c r="GE4728" s="77" t="s">
        <v>422</v>
      </c>
      <c r="GF4728" s="77" t="s">
        <v>155</v>
      </c>
      <c r="GG4728" s="77" t="s">
        <v>463</v>
      </c>
      <c r="GH4728" s="77" t="s">
        <v>467</v>
      </c>
      <c r="GI4728" s="77">
        <v>2025</v>
      </c>
      <c r="GJ4728" s="77" t="s">
        <v>305</v>
      </c>
      <c r="GK4728" s="77">
        <v>0.71896016785820904</v>
      </c>
      <c r="GL4728" s="77">
        <v>69.065405999999996</v>
      </c>
      <c r="GM4728" s="77">
        <v>2025</v>
      </c>
      <c r="GN4728" s="77" t="s">
        <v>175</v>
      </c>
      <c r="GO4728" s="77">
        <v>0.13250000000000001</v>
      </c>
      <c r="GP4728" s="77">
        <v>3</v>
      </c>
      <c r="GQ4728" s="77">
        <v>0</v>
      </c>
      <c r="GR4728" s="77" t="s">
        <v>423</v>
      </c>
      <c r="GS4728" s="77">
        <v>0</v>
      </c>
      <c r="GT4728" s="77">
        <v>0</v>
      </c>
      <c r="GU4728" s="77">
        <v>0</v>
      </c>
      <c r="GV4728" s="77">
        <v>0</v>
      </c>
      <c r="GW4728" s="77">
        <v>0</v>
      </c>
      <c r="GX4728" s="77">
        <v>0</v>
      </c>
      <c r="GY4728" s="77">
        <v>0.1527377521613833</v>
      </c>
      <c r="GZ4728" s="77">
        <v>0.10981235993223366</v>
      </c>
    </row>
    <row r="4729" spans="187:208" x14ac:dyDescent="0.25">
      <c r="GE4729" s="77" t="s">
        <v>425</v>
      </c>
      <c r="GF4729" s="77" t="s">
        <v>155</v>
      </c>
      <c r="GG4729" s="77" t="s">
        <v>463</v>
      </c>
      <c r="GH4729" s="77" t="s">
        <v>467</v>
      </c>
      <c r="GI4729" s="77">
        <v>2025</v>
      </c>
      <c r="GJ4729" s="77" t="s">
        <v>301</v>
      </c>
      <c r="GK4729" s="77">
        <v>3.0714971986151429</v>
      </c>
      <c r="GL4729" s="77">
        <v>69.065405999999996</v>
      </c>
      <c r="GM4729" s="77">
        <v>2025</v>
      </c>
      <c r="GN4729" s="77" t="s">
        <v>175</v>
      </c>
      <c r="GO4729" s="77">
        <v>5.3000000000000005E-2</v>
      </c>
      <c r="GP4729" s="77">
        <v>3</v>
      </c>
      <c r="GQ4729" s="77">
        <v>0</v>
      </c>
      <c r="GR4729" s="77" t="s">
        <v>423</v>
      </c>
      <c r="GS4729" s="77">
        <v>0</v>
      </c>
      <c r="GT4729" s="77">
        <v>0</v>
      </c>
      <c r="GU4729" s="77">
        <v>0</v>
      </c>
      <c r="GV4729" s="77">
        <v>0</v>
      </c>
      <c r="GW4729" s="77">
        <v>0</v>
      </c>
      <c r="GX4729" s="77">
        <v>0</v>
      </c>
      <c r="GY4729" s="77">
        <v>5.5966209081309407E-2</v>
      </c>
      <c r="GZ4729" s="77">
        <v>0.17190005441035122</v>
      </c>
    </row>
    <row r="4730" spans="187:208" x14ac:dyDescent="0.25">
      <c r="GE4730" s="77" t="s">
        <v>427</v>
      </c>
      <c r="GF4730" s="77" t="s">
        <v>155</v>
      </c>
      <c r="GG4730" s="77" t="s">
        <v>463</v>
      </c>
      <c r="GH4730" s="77" t="s">
        <v>467</v>
      </c>
      <c r="GI4730" s="77">
        <v>2025</v>
      </c>
      <c r="GJ4730" s="77" t="s">
        <v>303</v>
      </c>
      <c r="GK4730" s="77">
        <v>1.6845772405344559</v>
      </c>
      <c r="GL4730" s="77">
        <v>69.065405999999996</v>
      </c>
      <c r="GM4730" s="77">
        <v>2025</v>
      </c>
      <c r="GN4730" s="77" t="s">
        <v>175</v>
      </c>
      <c r="GO4730" s="77">
        <v>5.3000000000000005E-2</v>
      </c>
      <c r="GP4730" s="77">
        <v>3</v>
      </c>
      <c r="GQ4730" s="77">
        <v>0</v>
      </c>
      <c r="GR4730" s="77" t="s">
        <v>423</v>
      </c>
      <c r="GS4730" s="77">
        <v>0</v>
      </c>
      <c r="GT4730" s="77">
        <v>0</v>
      </c>
      <c r="GU4730" s="77">
        <v>0</v>
      </c>
      <c r="GV4730" s="77">
        <v>0</v>
      </c>
      <c r="GW4730" s="77">
        <v>0</v>
      </c>
      <c r="GX4730" s="77">
        <v>0</v>
      </c>
      <c r="GY4730" s="77">
        <v>5.5966209081309407E-2</v>
      </c>
      <c r="GZ4730" s="77">
        <v>9.427940205736661E-2</v>
      </c>
    </row>
    <row r="4731" spans="187:208" x14ac:dyDescent="0.25">
      <c r="GE4731" s="77" t="s">
        <v>422</v>
      </c>
      <c r="GF4731" s="77" t="s">
        <v>155</v>
      </c>
      <c r="GG4731" s="77" t="s">
        <v>463</v>
      </c>
      <c r="GH4731" s="77" t="s">
        <v>474</v>
      </c>
      <c r="GI4731" s="77">
        <v>2021</v>
      </c>
      <c r="GJ4731" s="77" t="s">
        <v>305</v>
      </c>
      <c r="GK4731" s="77">
        <v>3.6425060683954062E-2</v>
      </c>
      <c r="GL4731" s="77">
        <v>69.065405999999996</v>
      </c>
      <c r="GM4731" s="77">
        <v>2021</v>
      </c>
      <c r="GN4731" s="77" t="s">
        <v>175</v>
      </c>
      <c r="GO4731" s="77">
        <v>0.13250000000000001</v>
      </c>
      <c r="GP4731" s="77">
        <v>3</v>
      </c>
      <c r="GQ4731" s="77">
        <v>0</v>
      </c>
      <c r="GR4731" s="77" t="s">
        <v>423</v>
      </c>
      <c r="GS4731" s="77">
        <v>0.1527377521613833</v>
      </c>
      <c r="GT4731" s="77">
        <v>5.5634818912091225E-3</v>
      </c>
      <c r="GU4731" s="77">
        <v>0.1527377521613833</v>
      </c>
      <c r="GV4731" s="77">
        <v>5.5634818912091225E-3</v>
      </c>
      <c r="GW4731" s="77">
        <v>0</v>
      </c>
      <c r="GX4731" s="77">
        <v>0</v>
      </c>
      <c r="GY4731" s="77">
        <v>0</v>
      </c>
      <c r="GZ4731" s="77">
        <v>0</v>
      </c>
    </row>
    <row r="4732" spans="187:208" x14ac:dyDescent="0.25">
      <c r="GE4732" s="77" t="s">
        <v>425</v>
      </c>
      <c r="GF4732" s="77" t="s">
        <v>155</v>
      </c>
      <c r="GG4732" s="77" t="s">
        <v>463</v>
      </c>
      <c r="GH4732" s="77" t="s">
        <v>474</v>
      </c>
      <c r="GI4732" s="77">
        <v>2021</v>
      </c>
      <c r="GJ4732" s="77" t="s">
        <v>301</v>
      </c>
      <c r="GK4732" s="77">
        <v>1.5808724525432679E-3</v>
      </c>
      <c r="GL4732" s="77">
        <v>69.065405999999996</v>
      </c>
      <c r="GM4732" s="77">
        <v>2021</v>
      </c>
      <c r="GN4732" s="77" t="s">
        <v>175</v>
      </c>
      <c r="GO4732" s="77">
        <v>5.3000000000000005E-2</v>
      </c>
      <c r="GP4732" s="77">
        <v>3</v>
      </c>
      <c r="GQ4732" s="77">
        <v>0</v>
      </c>
      <c r="GR4732" s="77" t="s">
        <v>423</v>
      </c>
      <c r="GS4732" s="77">
        <v>5.5966209081309407E-2</v>
      </c>
      <c r="GT4732" s="77">
        <v>8.8475438209918909E-5</v>
      </c>
      <c r="GU4732" s="77">
        <v>5.5966209081309407E-2</v>
      </c>
      <c r="GV4732" s="77">
        <v>8.8475438209918909E-5</v>
      </c>
      <c r="GW4732" s="77">
        <v>0</v>
      </c>
      <c r="GX4732" s="77">
        <v>0</v>
      </c>
      <c r="GY4732" s="77">
        <v>0</v>
      </c>
      <c r="GZ4732" s="77">
        <v>0</v>
      </c>
    </row>
    <row r="4733" spans="187:208" x14ac:dyDescent="0.25">
      <c r="GE4733" s="77" t="s">
        <v>427</v>
      </c>
      <c r="GF4733" s="77" t="s">
        <v>155</v>
      </c>
      <c r="GG4733" s="77" t="s">
        <v>463</v>
      </c>
      <c r="GH4733" s="77" t="s">
        <v>474</v>
      </c>
      <c r="GI4733" s="77">
        <v>2021</v>
      </c>
      <c r="GJ4733" s="77" t="s">
        <v>303</v>
      </c>
      <c r="GK4733" s="77">
        <v>3.9894642198448287E-2</v>
      </c>
      <c r="GL4733" s="77">
        <v>69.065405999999996</v>
      </c>
      <c r="GM4733" s="77">
        <v>2021</v>
      </c>
      <c r="GN4733" s="77" t="s">
        <v>175</v>
      </c>
      <c r="GO4733" s="77">
        <v>5.3000000000000005E-2</v>
      </c>
      <c r="GP4733" s="77">
        <v>3</v>
      </c>
      <c r="GQ4733" s="77">
        <v>0</v>
      </c>
      <c r="GR4733" s="77" t="s">
        <v>423</v>
      </c>
      <c r="GS4733" s="77">
        <v>5.5966209081309407E-2</v>
      </c>
      <c r="GT4733" s="77">
        <v>2.2327518865023861E-3</v>
      </c>
      <c r="GU4733" s="77">
        <v>5.5966209081309407E-2</v>
      </c>
      <c r="GV4733" s="77">
        <v>2.2327518865023861E-3</v>
      </c>
      <c r="GW4733" s="77">
        <v>0</v>
      </c>
      <c r="GX4733" s="77">
        <v>0</v>
      </c>
      <c r="GY4733" s="77">
        <v>0</v>
      </c>
      <c r="GZ4733" s="77">
        <v>0</v>
      </c>
    </row>
    <row r="4734" spans="187:208" x14ac:dyDescent="0.25">
      <c r="GE4734" s="77" t="s">
        <v>422</v>
      </c>
      <c r="GF4734" s="77" t="s">
        <v>155</v>
      </c>
      <c r="GG4734" s="77" t="s">
        <v>463</v>
      </c>
      <c r="GH4734" s="77" t="s">
        <v>474</v>
      </c>
      <c r="GI4734" s="77">
        <v>2022</v>
      </c>
      <c r="GJ4734" s="77" t="s">
        <v>305</v>
      </c>
      <c r="GK4734" s="77">
        <v>3.6425060683954062E-2</v>
      </c>
      <c r="GL4734" s="77">
        <v>69.065405999999996</v>
      </c>
      <c r="GM4734" s="77">
        <v>2022</v>
      </c>
      <c r="GN4734" s="77" t="s">
        <v>175</v>
      </c>
      <c r="GO4734" s="77">
        <v>0.13250000000000001</v>
      </c>
      <c r="GP4734" s="77">
        <v>3</v>
      </c>
      <c r="GQ4734" s="77">
        <v>0</v>
      </c>
      <c r="GR4734" s="77" t="s">
        <v>423</v>
      </c>
      <c r="GS4734" s="77">
        <v>0.1527377521613833</v>
      </c>
      <c r="GT4734" s="77">
        <v>5.5634818912091225E-3</v>
      </c>
      <c r="GU4734" s="77">
        <v>0.1527377521613833</v>
      </c>
      <c r="GV4734" s="77">
        <v>5.5634818912091225E-3</v>
      </c>
      <c r="GW4734" s="77">
        <v>0.1527377521613833</v>
      </c>
      <c r="GX4734" s="77">
        <v>5.5634818912091225E-3</v>
      </c>
      <c r="GY4734" s="77">
        <v>0</v>
      </c>
      <c r="GZ4734" s="77">
        <v>0</v>
      </c>
    </row>
    <row r="4735" spans="187:208" x14ac:dyDescent="0.25">
      <c r="GE4735" s="77" t="s">
        <v>425</v>
      </c>
      <c r="GF4735" s="77" t="s">
        <v>155</v>
      </c>
      <c r="GG4735" s="77" t="s">
        <v>463</v>
      </c>
      <c r="GH4735" s="77" t="s">
        <v>474</v>
      </c>
      <c r="GI4735" s="77">
        <v>2022</v>
      </c>
      <c r="GJ4735" s="77" t="s">
        <v>301</v>
      </c>
      <c r="GK4735" s="77">
        <v>1.5808724525432679E-3</v>
      </c>
      <c r="GL4735" s="77">
        <v>69.065405999999996</v>
      </c>
      <c r="GM4735" s="77">
        <v>2022</v>
      </c>
      <c r="GN4735" s="77" t="s">
        <v>175</v>
      </c>
      <c r="GO4735" s="77">
        <v>5.3000000000000005E-2</v>
      </c>
      <c r="GP4735" s="77">
        <v>3</v>
      </c>
      <c r="GQ4735" s="77">
        <v>0</v>
      </c>
      <c r="GR4735" s="77" t="s">
        <v>423</v>
      </c>
      <c r="GS4735" s="77">
        <v>5.5966209081309407E-2</v>
      </c>
      <c r="GT4735" s="77">
        <v>8.8475438209918909E-5</v>
      </c>
      <c r="GU4735" s="77">
        <v>5.5966209081309407E-2</v>
      </c>
      <c r="GV4735" s="77">
        <v>8.8475438209918909E-5</v>
      </c>
      <c r="GW4735" s="77">
        <v>5.5966209081309407E-2</v>
      </c>
      <c r="GX4735" s="77">
        <v>8.8475438209918909E-5</v>
      </c>
      <c r="GY4735" s="77">
        <v>0</v>
      </c>
      <c r="GZ4735" s="77">
        <v>0</v>
      </c>
    </row>
    <row r="4736" spans="187:208" x14ac:dyDescent="0.25">
      <c r="GE4736" s="77" t="s">
        <v>427</v>
      </c>
      <c r="GF4736" s="77" t="s">
        <v>155</v>
      </c>
      <c r="GG4736" s="77" t="s">
        <v>463</v>
      </c>
      <c r="GH4736" s="77" t="s">
        <v>474</v>
      </c>
      <c r="GI4736" s="77">
        <v>2022</v>
      </c>
      <c r="GJ4736" s="77" t="s">
        <v>303</v>
      </c>
      <c r="GK4736" s="77">
        <v>3.9894642198448287E-2</v>
      </c>
      <c r="GL4736" s="77">
        <v>69.065405999999996</v>
      </c>
      <c r="GM4736" s="77">
        <v>2022</v>
      </c>
      <c r="GN4736" s="77" t="s">
        <v>175</v>
      </c>
      <c r="GO4736" s="77">
        <v>5.3000000000000005E-2</v>
      </c>
      <c r="GP4736" s="77">
        <v>3</v>
      </c>
      <c r="GQ4736" s="77">
        <v>0</v>
      </c>
      <c r="GR4736" s="77" t="s">
        <v>423</v>
      </c>
      <c r="GS4736" s="77">
        <v>5.5966209081309407E-2</v>
      </c>
      <c r="GT4736" s="77">
        <v>2.2327518865023861E-3</v>
      </c>
      <c r="GU4736" s="77">
        <v>5.5966209081309407E-2</v>
      </c>
      <c r="GV4736" s="77">
        <v>2.2327518865023861E-3</v>
      </c>
      <c r="GW4736" s="77">
        <v>5.5966209081309407E-2</v>
      </c>
      <c r="GX4736" s="77">
        <v>2.2327518865023861E-3</v>
      </c>
      <c r="GY4736" s="77">
        <v>0</v>
      </c>
      <c r="GZ4736" s="77">
        <v>0</v>
      </c>
    </row>
    <row r="4737" spans="187:208" x14ac:dyDescent="0.25">
      <c r="GE4737" s="77" t="s">
        <v>422</v>
      </c>
      <c r="GF4737" s="77" t="s">
        <v>155</v>
      </c>
      <c r="GG4737" s="77" t="s">
        <v>463</v>
      </c>
      <c r="GH4737" s="77" t="s">
        <v>474</v>
      </c>
      <c r="GI4737" s="77">
        <v>2023</v>
      </c>
      <c r="GJ4737" s="77" t="s">
        <v>305</v>
      </c>
      <c r="GK4737" s="77">
        <v>3.7590224611390742E-2</v>
      </c>
      <c r="GL4737" s="77">
        <v>69.065405999999996</v>
      </c>
      <c r="GM4737" s="77">
        <v>2023</v>
      </c>
      <c r="GN4737" s="77" t="s">
        <v>175</v>
      </c>
      <c r="GO4737" s="77">
        <v>0.13250000000000001</v>
      </c>
      <c r="GP4737" s="77">
        <v>3</v>
      </c>
      <c r="GQ4737" s="77">
        <v>0</v>
      </c>
      <c r="GR4737" s="77" t="s">
        <v>423</v>
      </c>
      <c r="GS4737" s="77">
        <v>0</v>
      </c>
      <c r="GT4737" s="77">
        <v>0</v>
      </c>
      <c r="GU4737" s="77">
        <v>0.1527377521613833</v>
      </c>
      <c r="GV4737" s="77">
        <v>5.7414464103853298E-3</v>
      </c>
      <c r="GW4737" s="77">
        <v>0.1527377521613833</v>
      </c>
      <c r="GX4737" s="77">
        <v>5.7414464103853298E-3</v>
      </c>
      <c r="GY4737" s="77">
        <v>0.1527377521613833</v>
      </c>
      <c r="GZ4737" s="77">
        <v>5.7414464103853298E-3</v>
      </c>
    </row>
    <row r="4738" spans="187:208" x14ac:dyDescent="0.25">
      <c r="GE4738" s="77" t="s">
        <v>425</v>
      </c>
      <c r="GF4738" s="77" t="s">
        <v>155</v>
      </c>
      <c r="GG4738" s="77" t="s">
        <v>463</v>
      </c>
      <c r="GH4738" s="77" t="s">
        <v>474</v>
      </c>
      <c r="GI4738" s="77">
        <v>2023</v>
      </c>
      <c r="GJ4738" s="77" t="s">
        <v>301</v>
      </c>
      <c r="GK4738" s="77">
        <v>1.6314334115687429E-3</v>
      </c>
      <c r="GL4738" s="77">
        <v>69.065405999999996</v>
      </c>
      <c r="GM4738" s="77">
        <v>2023</v>
      </c>
      <c r="GN4738" s="77" t="s">
        <v>175</v>
      </c>
      <c r="GO4738" s="77">
        <v>5.3000000000000005E-2</v>
      </c>
      <c r="GP4738" s="77">
        <v>3</v>
      </c>
      <c r="GQ4738" s="77">
        <v>0</v>
      </c>
      <c r="GR4738" s="77" t="s">
        <v>423</v>
      </c>
      <c r="GS4738" s="77">
        <v>0</v>
      </c>
      <c r="GT4738" s="77">
        <v>0</v>
      </c>
      <c r="GU4738" s="77">
        <v>5.5966209081309407E-2</v>
      </c>
      <c r="GV4738" s="77">
        <v>9.1305143414090168E-5</v>
      </c>
      <c r="GW4738" s="77">
        <v>5.5966209081309407E-2</v>
      </c>
      <c r="GX4738" s="77">
        <v>9.1305143414090168E-5</v>
      </c>
      <c r="GY4738" s="77">
        <v>5.5966209081309407E-2</v>
      </c>
      <c r="GZ4738" s="77">
        <v>9.1305143414090168E-5</v>
      </c>
    </row>
    <row r="4739" spans="187:208" x14ac:dyDescent="0.25">
      <c r="GE4739" s="77" t="s">
        <v>427</v>
      </c>
      <c r="GF4739" s="77" t="s">
        <v>155</v>
      </c>
      <c r="GG4739" s="77" t="s">
        <v>463</v>
      </c>
      <c r="GH4739" s="77" t="s">
        <v>474</v>
      </c>
      <c r="GI4739" s="77">
        <v>2023</v>
      </c>
      <c r="GJ4739" s="77" t="s">
        <v>303</v>
      </c>
      <c r="GK4739" s="77">
        <v>4.1186611014015932E-2</v>
      </c>
      <c r="GL4739" s="77">
        <v>69.065405999999996</v>
      </c>
      <c r="GM4739" s="77">
        <v>2023</v>
      </c>
      <c r="GN4739" s="77" t="s">
        <v>175</v>
      </c>
      <c r="GO4739" s="77">
        <v>5.3000000000000005E-2</v>
      </c>
      <c r="GP4739" s="77">
        <v>3</v>
      </c>
      <c r="GQ4739" s="77">
        <v>0</v>
      </c>
      <c r="GR4739" s="77" t="s">
        <v>423</v>
      </c>
      <c r="GS4739" s="77">
        <v>0</v>
      </c>
      <c r="GT4739" s="77">
        <v>0</v>
      </c>
      <c r="GU4739" s="77">
        <v>5.5966209081309407E-2</v>
      </c>
      <c r="GV4739" s="77">
        <v>2.3050584833609767E-3</v>
      </c>
      <c r="GW4739" s="77">
        <v>5.5966209081309407E-2</v>
      </c>
      <c r="GX4739" s="77">
        <v>2.3050584833609767E-3</v>
      </c>
      <c r="GY4739" s="77">
        <v>5.5966209081309407E-2</v>
      </c>
      <c r="GZ4739" s="77">
        <v>2.3050584833609767E-3</v>
      </c>
    </row>
    <row r="4740" spans="187:208" x14ac:dyDescent="0.25">
      <c r="GE4740" s="77" t="s">
        <v>422</v>
      </c>
      <c r="GF4740" s="77" t="s">
        <v>155</v>
      </c>
      <c r="GG4740" s="77" t="s">
        <v>463</v>
      </c>
      <c r="GH4740" s="77" t="s">
        <v>474</v>
      </c>
      <c r="GI4740" s="77">
        <v>2024</v>
      </c>
      <c r="GJ4740" s="77" t="s">
        <v>305</v>
      </c>
      <c r="GK4740" s="77">
        <v>3.7590224611390742E-2</v>
      </c>
      <c r="GL4740" s="77">
        <v>69.065405999999996</v>
      </c>
      <c r="GM4740" s="77">
        <v>2024</v>
      </c>
      <c r="GN4740" s="77" t="s">
        <v>175</v>
      </c>
      <c r="GO4740" s="77">
        <v>0.13250000000000001</v>
      </c>
      <c r="GP4740" s="77">
        <v>3</v>
      </c>
      <c r="GQ4740" s="77">
        <v>0</v>
      </c>
      <c r="GR4740" s="77" t="s">
        <v>423</v>
      </c>
      <c r="GS4740" s="77">
        <v>0</v>
      </c>
      <c r="GT4740" s="77">
        <v>0</v>
      </c>
      <c r="GU4740" s="77">
        <v>0</v>
      </c>
      <c r="GV4740" s="77">
        <v>0</v>
      </c>
      <c r="GW4740" s="77">
        <v>0.1527377521613833</v>
      </c>
      <c r="GX4740" s="77">
        <v>5.7414464103853298E-3</v>
      </c>
      <c r="GY4740" s="77">
        <v>0.1527377521613833</v>
      </c>
      <c r="GZ4740" s="77">
        <v>5.7414464103853298E-3</v>
      </c>
    </row>
    <row r="4741" spans="187:208" x14ac:dyDescent="0.25">
      <c r="GE4741" s="77" t="s">
        <v>425</v>
      </c>
      <c r="GF4741" s="77" t="s">
        <v>155</v>
      </c>
      <c r="GG4741" s="77" t="s">
        <v>463</v>
      </c>
      <c r="GH4741" s="77" t="s">
        <v>474</v>
      </c>
      <c r="GI4741" s="77">
        <v>2024</v>
      </c>
      <c r="GJ4741" s="77" t="s">
        <v>301</v>
      </c>
      <c r="GK4741" s="77">
        <v>1.6314334115687429E-3</v>
      </c>
      <c r="GL4741" s="77">
        <v>69.065405999999996</v>
      </c>
      <c r="GM4741" s="77">
        <v>2024</v>
      </c>
      <c r="GN4741" s="77" t="s">
        <v>175</v>
      </c>
      <c r="GO4741" s="77">
        <v>5.3000000000000005E-2</v>
      </c>
      <c r="GP4741" s="77">
        <v>3</v>
      </c>
      <c r="GQ4741" s="77">
        <v>0</v>
      </c>
      <c r="GR4741" s="77" t="s">
        <v>423</v>
      </c>
      <c r="GS4741" s="77">
        <v>0</v>
      </c>
      <c r="GT4741" s="77">
        <v>0</v>
      </c>
      <c r="GU4741" s="77">
        <v>0</v>
      </c>
      <c r="GV4741" s="77">
        <v>0</v>
      </c>
      <c r="GW4741" s="77">
        <v>5.5966209081309407E-2</v>
      </c>
      <c r="GX4741" s="77">
        <v>9.1305143414090168E-5</v>
      </c>
      <c r="GY4741" s="77">
        <v>5.5966209081309407E-2</v>
      </c>
      <c r="GZ4741" s="77">
        <v>9.1305143414090168E-5</v>
      </c>
    </row>
    <row r="4742" spans="187:208" x14ac:dyDescent="0.25">
      <c r="GE4742" s="77" t="s">
        <v>427</v>
      </c>
      <c r="GF4742" s="77" t="s">
        <v>155</v>
      </c>
      <c r="GG4742" s="77" t="s">
        <v>463</v>
      </c>
      <c r="GH4742" s="77" t="s">
        <v>474</v>
      </c>
      <c r="GI4742" s="77">
        <v>2024</v>
      </c>
      <c r="GJ4742" s="77" t="s">
        <v>303</v>
      </c>
      <c r="GK4742" s="77">
        <v>4.1186611014015932E-2</v>
      </c>
      <c r="GL4742" s="77">
        <v>69.065405999999996</v>
      </c>
      <c r="GM4742" s="77">
        <v>2024</v>
      </c>
      <c r="GN4742" s="77" t="s">
        <v>175</v>
      </c>
      <c r="GO4742" s="77">
        <v>5.3000000000000005E-2</v>
      </c>
      <c r="GP4742" s="77">
        <v>3</v>
      </c>
      <c r="GQ4742" s="77">
        <v>0</v>
      </c>
      <c r="GR4742" s="77" t="s">
        <v>423</v>
      </c>
      <c r="GS4742" s="77">
        <v>0</v>
      </c>
      <c r="GT4742" s="77">
        <v>0</v>
      </c>
      <c r="GU4742" s="77">
        <v>0</v>
      </c>
      <c r="GV4742" s="77">
        <v>0</v>
      </c>
      <c r="GW4742" s="77">
        <v>5.5966209081309407E-2</v>
      </c>
      <c r="GX4742" s="77">
        <v>2.3050584833609767E-3</v>
      </c>
      <c r="GY4742" s="77">
        <v>5.5966209081309407E-2</v>
      </c>
      <c r="GZ4742" s="77">
        <v>2.3050584833609767E-3</v>
      </c>
    </row>
    <row r="4743" spans="187:208" x14ac:dyDescent="0.25">
      <c r="GE4743" s="77" t="s">
        <v>422</v>
      </c>
      <c r="GF4743" s="77" t="s">
        <v>155</v>
      </c>
      <c r="GG4743" s="77" t="s">
        <v>463</v>
      </c>
      <c r="GH4743" s="77" t="s">
        <v>474</v>
      </c>
      <c r="GI4743" s="77">
        <v>2025</v>
      </c>
      <c r="GJ4743" s="77" t="s">
        <v>305</v>
      </c>
      <c r="GK4743" s="77">
        <v>3.7590224611390742E-2</v>
      </c>
      <c r="GL4743" s="77">
        <v>69.065405999999996</v>
      </c>
      <c r="GM4743" s="77">
        <v>2025</v>
      </c>
      <c r="GN4743" s="77" t="s">
        <v>175</v>
      </c>
      <c r="GO4743" s="77">
        <v>0.13250000000000001</v>
      </c>
      <c r="GP4743" s="77">
        <v>3</v>
      </c>
      <c r="GQ4743" s="77">
        <v>0</v>
      </c>
      <c r="GR4743" s="77" t="s">
        <v>423</v>
      </c>
      <c r="GS4743" s="77">
        <v>0</v>
      </c>
      <c r="GT4743" s="77">
        <v>0</v>
      </c>
      <c r="GU4743" s="77">
        <v>0</v>
      </c>
      <c r="GV4743" s="77">
        <v>0</v>
      </c>
      <c r="GW4743" s="77">
        <v>0</v>
      </c>
      <c r="GX4743" s="77">
        <v>0</v>
      </c>
      <c r="GY4743" s="77">
        <v>0.1527377521613833</v>
      </c>
      <c r="GZ4743" s="77">
        <v>5.7414464103853298E-3</v>
      </c>
    </row>
    <row r="4744" spans="187:208" x14ac:dyDescent="0.25">
      <c r="GE4744" s="77" t="s">
        <v>425</v>
      </c>
      <c r="GF4744" s="77" t="s">
        <v>155</v>
      </c>
      <c r="GG4744" s="77" t="s">
        <v>463</v>
      </c>
      <c r="GH4744" s="77" t="s">
        <v>474</v>
      </c>
      <c r="GI4744" s="77">
        <v>2025</v>
      </c>
      <c r="GJ4744" s="77" t="s">
        <v>301</v>
      </c>
      <c r="GK4744" s="77">
        <v>1.6314334115687429E-3</v>
      </c>
      <c r="GL4744" s="77">
        <v>69.065405999999996</v>
      </c>
      <c r="GM4744" s="77">
        <v>2025</v>
      </c>
      <c r="GN4744" s="77" t="s">
        <v>175</v>
      </c>
      <c r="GO4744" s="77">
        <v>5.3000000000000005E-2</v>
      </c>
      <c r="GP4744" s="77">
        <v>3</v>
      </c>
      <c r="GQ4744" s="77">
        <v>0</v>
      </c>
      <c r="GR4744" s="77" t="s">
        <v>423</v>
      </c>
      <c r="GS4744" s="77">
        <v>0</v>
      </c>
      <c r="GT4744" s="77">
        <v>0</v>
      </c>
      <c r="GU4744" s="77">
        <v>0</v>
      </c>
      <c r="GV4744" s="77">
        <v>0</v>
      </c>
      <c r="GW4744" s="77">
        <v>0</v>
      </c>
      <c r="GX4744" s="77">
        <v>0</v>
      </c>
      <c r="GY4744" s="77">
        <v>5.5966209081309407E-2</v>
      </c>
      <c r="GZ4744" s="77">
        <v>9.1305143414090168E-5</v>
      </c>
    </row>
    <row r="4745" spans="187:208" x14ac:dyDescent="0.25">
      <c r="GE4745" s="77" t="s">
        <v>427</v>
      </c>
      <c r="GF4745" s="77" t="s">
        <v>155</v>
      </c>
      <c r="GG4745" s="77" t="s">
        <v>463</v>
      </c>
      <c r="GH4745" s="77" t="s">
        <v>474</v>
      </c>
      <c r="GI4745" s="77">
        <v>2025</v>
      </c>
      <c r="GJ4745" s="77" t="s">
        <v>303</v>
      </c>
      <c r="GK4745" s="77">
        <v>4.1186611014015932E-2</v>
      </c>
      <c r="GL4745" s="77">
        <v>69.065405999999996</v>
      </c>
      <c r="GM4745" s="77">
        <v>2025</v>
      </c>
      <c r="GN4745" s="77" t="s">
        <v>175</v>
      </c>
      <c r="GO4745" s="77">
        <v>5.3000000000000005E-2</v>
      </c>
      <c r="GP4745" s="77">
        <v>3</v>
      </c>
      <c r="GQ4745" s="77">
        <v>0</v>
      </c>
      <c r="GR4745" s="77" t="s">
        <v>423</v>
      </c>
      <c r="GS4745" s="77">
        <v>0</v>
      </c>
      <c r="GT4745" s="77">
        <v>0</v>
      </c>
      <c r="GU4745" s="77">
        <v>0</v>
      </c>
      <c r="GV4745" s="77">
        <v>0</v>
      </c>
      <c r="GW4745" s="77">
        <v>0</v>
      </c>
      <c r="GX4745" s="77">
        <v>0</v>
      </c>
      <c r="GY4745" s="77">
        <v>5.5966209081309407E-2</v>
      </c>
      <c r="GZ4745" s="77">
        <v>2.3050584833609767E-3</v>
      </c>
    </row>
    <row r="4746" spans="187:208" x14ac:dyDescent="0.25">
      <c r="GE4746" s="77" t="s">
        <v>422</v>
      </c>
      <c r="GF4746" s="77" t="s">
        <v>155</v>
      </c>
      <c r="GG4746" s="77" t="s">
        <v>463</v>
      </c>
      <c r="GH4746" s="77" t="s">
        <v>481</v>
      </c>
      <c r="GI4746" s="77">
        <v>2021</v>
      </c>
      <c r="GJ4746" s="77" t="s">
        <v>305</v>
      </c>
      <c r="GK4746" s="77">
        <v>409.22373582044048</v>
      </c>
      <c r="GL4746" s="77">
        <v>69.065405999999996</v>
      </c>
      <c r="GM4746" s="77">
        <v>2021</v>
      </c>
      <c r="GN4746" s="77" t="s">
        <v>175</v>
      </c>
      <c r="GO4746" s="77">
        <v>0.13250000000000001</v>
      </c>
      <c r="GP4746" s="77">
        <v>3</v>
      </c>
      <c r="GQ4746" s="77">
        <v>0</v>
      </c>
      <c r="GR4746" s="77" t="s">
        <v>423</v>
      </c>
      <c r="GS4746" s="77">
        <v>0.1527377521613833</v>
      </c>
      <c r="GT4746" s="77">
        <v>62.50391354029783</v>
      </c>
      <c r="GU4746" s="77">
        <v>0.1527377521613833</v>
      </c>
      <c r="GV4746" s="77">
        <v>62.50391354029783</v>
      </c>
      <c r="GW4746" s="77">
        <v>0</v>
      </c>
      <c r="GX4746" s="77">
        <v>0</v>
      </c>
      <c r="GY4746" s="77">
        <v>0</v>
      </c>
      <c r="GZ4746" s="77">
        <v>0</v>
      </c>
    </row>
    <row r="4747" spans="187:208" x14ac:dyDescent="0.25">
      <c r="GE4747" s="77" t="s">
        <v>425</v>
      </c>
      <c r="GF4747" s="77" t="s">
        <v>155</v>
      </c>
      <c r="GG4747" s="77" t="s">
        <v>463</v>
      </c>
      <c r="GH4747" s="77" t="s">
        <v>481</v>
      </c>
      <c r="GI4747" s="77">
        <v>2021</v>
      </c>
      <c r="GJ4747" s="77" t="s">
        <v>301</v>
      </c>
      <c r="GK4747" s="77">
        <v>13469.08781237654</v>
      </c>
      <c r="GL4747" s="77">
        <v>69.065405999999996</v>
      </c>
      <c r="GM4747" s="77">
        <v>2021</v>
      </c>
      <c r="GN4747" s="77" t="s">
        <v>175</v>
      </c>
      <c r="GO4747" s="77">
        <v>5.3000000000000005E-2</v>
      </c>
      <c r="GP4747" s="77">
        <v>3</v>
      </c>
      <c r="GQ4747" s="77">
        <v>0</v>
      </c>
      <c r="GR4747" s="77" t="s">
        <v>423</v>
      </c>
      <c r="GS4747" s="77">
        <v>5.5966209081309407E-2</v>
      </c>
      <c r="GT4747" s="77">
        <v>753.81378464198178</v>
      </c>
      <c r="GU4747" s="77">
        <v>5.5966209081309407E-2</v>
      </c>
      <c r="GV4747" s="77">
        <v>753.81378464198178</v>
      </c>
      <c r="GW4747" s="77">
        <v>0</v>
      </c>
      <c r="GX4747" s="77">
        <v>0</v>
      </c>
      <c r="GY4747" s="77">
        <v>0</v>
      </c>
      <c r="GZ4747" s="77">
        <v>0</v>
      </c>
    </row>
    <row r="4748" spans="187:208" x14ac:dyDescent="0.25">
      <c r="GE4748" s="77" t="s">
        <v>427</v>
      </c>
      <c r="GF4748" s="77" t="s">
        <v>155</v>
      </c>
      <c r="GG4748" s="77" t="s">
        <v>463</v>
      </c>
      <c r="GH4748" s="77" t="s">
        <v>481</v>
      </c>
      <c r="GI4748" s="77">
        <v>2021</v>
      </c>
      <c r="GJ4748" s="77" t="s">
        <v>303</v>
      </c>
      <c r="GK4748" s="77">
        <v>7205.5312760232646</v>
      </c>
      <c r="GL4748" s="77">
        <v>69.065405999999996</v>
      </c>
      <c r="GM4748" s="77">
        <v>2021</v>
      </c>
      <c r="GN4748" s="77" t="s">
        <v>175</v>
      </c>
      <c r="GO4748" s="77">
        <v>5.3000000000000005E-2</v>
      </c>
      <c r="GP4748" s="77">
        <v>3</v>
      </c>
      <c r="GQ4748" s="77">
        <v>0</v>
      </c>
      <c r="GR4748" s="77" t="s">
        <v>423</v>
      </c>
      <c r="GS4748" s="77">
        <v>5.5966209081309407E-2</v>
      </c>
      <c r="GT4748" s="77">
        <v>403.26626993583221</v>
      </c>
      <c r="GU4748" s="77">
        <v>5.5966209081309407E-2</v>
      </c>
      <c r="GV4748" s="77">
        <v>403.26626993583221</v>
      </c>
      <c r="GW4748" s="77">
        <v>0</v>
      </c>
      <c r="GX4748" s="77">
        <v>0</v>
      </c>
      <c r="GY4748" s="77">
        <v>0</v>
      </c>
      <c r="GZ4748" s="77">
        <v>0</v>
      </c>
    </row>
    <row r="4749" spans="187:208" x14ac:dyDescent="0.25">
      <c r="GE4749" s="77" t="s">
        <v>422</v>
      </c>
      <c r="GF4749" s="77" t="s">
        <v>155</v>
      </c>
      <c r="GG4749" s="77" t="s">
        <v>463</v>
      </c>
      <c r="GH4749" s="77" t="s">
        <v>481</v>
      </c>
      <c r="GI4749" s="77">
        <v>2022</v>
      </c>
      <c r="GJ4749" s="77" t="s">
        <v>305</v>
      </c>
      <c r="GK4749" s="77">
        <v>409.22373582044048</v>
      </c>
      <c r="GL4749" s="77">
        <v>69.065405999999996</v>
      </c>
      <c r="GM4749" s="77">
        <v>2022</v>
      </c>
      <c r="GN4749" s="77" t="s">
        <v>175</v>
      </c>
      <c r="GO4749" s="77">
        <v>0.13250000000000001</v>
      </c>
      <c r="GP4749" s="77">
        <v>3</v>
      </c>
      <c r="GQ4749" s="77">
        <v>0</v>
      </c>
      <c r="GR4749" s="77" t="s">
        <v>423</v>
      </c>
      <c r="GS4749" s="77">
        <v>0.1527377521613833</v>
      </c>
      <c r="GT4749" s="77">
        <v>62.50391354029783</v>
      </c>
      <c r="GU4749" s="77">
        <v>0.1527377521613833</v>
      </c>
      <c r="GV4749" s="77">
        <v>62.50391354029783</v>
      </c>
      <c r="GW4749" s="77">
        <v>0.1527377521613833</v>
      </c>
      <c r="GX4749" s="77">
        <v>62.50391354029783</v>
      </c>
      <c r="GY4749" s="77">
        <v>0</v>
      </c>
      <c r="GZ4749" s="77">
        <v>0</v>
      </c>
    </row>
    <row r="4750" spans="187:208" x14ac:dyDescent="0.25">
      <c r="GE4750" s="77" t="s">
        <v>425</v>
      </c>
      <c r="GF4750" s="77" t="s">
        <v>155</v>
      </c>
      <c r="GG4750" s="77" t="s">
        <v>463</v>
      </c>
      <c r="GH4750" s="77" t="s">
        <v>481</v>
      </c>
      <c r="GI4750" s="77">
        <v>2022</v>
      </c>
      <c r="GJ4750" s="77" t="s">
        <v>301</v>
      </c>
      <c r="GK4750" s="77">
        <v>13469.08781237654</v>
      </c>
      <c r="GL4750" s="77">
        <v>69.065405999999996</v>
      </c>
      <c r="GM4750" s="77">
        <v>2022</v>
      </c>
      <c r="GN4750" s="77" t="s">
        <v>175</v>
      </c>
      <c r="GO4750" s="77">
        <v>5.3000000000000005E-2</v>
      </c>
      <c r="GP4750" s="77">
        <v>3</v>
      </c>
      <c r="GQ4750" s="77">
        <v>0</v>
      </c>
      <c r="GR4750" s="77" t="s">
        <v>423</v>
      </c>
      <c r="GS4750" s="77">
        <v>5.5966209081309407E-2</v>
      </c>
      <c r="GT4750" s="77">
        <v>753.81378464198178</v>
      </c>
      <c r="GU4750" s="77">
        <v>5.5966209081309407E-2</v>
      </c>
      <c r="GV4750" s="77">
        <v>753.81378464198178</v>
      </c>
      <c r="GW4750" s="77">
        <v>5.5966209081309407E-2</v>
      </c>
      <c r="GX4750" s="77">
        <v>753.81378464198178</v>
      </c>
      <c r="GY4750" s="77">
        <v>0</v>
      </c>
      <c r="GZ4750" s="77">
        <v>0</v>
      </c>
    </row>
    <row r="4751" spans="187:208" x14ac:dyDescent="0.25">
      <c r="GE4751" s="77" t="s">
        <v>427</v>
      </c>
      <c r="GF4751" s="77" t="s">
        <v>155</v>
      </c>
      <c r="GG4751" s="77" t="s">
        <v>463</v>
      </c>
      <c r="GH4751" s="77" t="s">
        <v>481</v>
      </c>
      <c r="GI4751" s="77">
        <v>2022</v>
      </c>
      <c r="GJ4751" s="77" t="s">
        <v>303</v>
      </c>
      <c r="GK4751" s="77">
        <v>7205.5312760232646</v>
      </c>
      <c r="GL4751" s="77">
        <v>69.065405999999996</v>
      </c>
      <c r="GM4751" s="77">
        <v>2022</v>
      </c>
      <c r="GN4751" s="77" t="s">
        <v>175</v>
      </c>
      <c r="GO4751" s="77">
        <v>5.3000000000000005E-2</v>
      </c>
      <c r="GP4751" s="77">
        <v>3</v>
      </c>
      <c r="GQ4751" s="77">
        <v>0</v>
      </c>
      <c r="GR4751" s="77" t="s">
        <v>423</v>
      </c>
      <c r="GS4751" s="77">
        <v>5.5966209081309407E-2</v>
      </c>
      <c r="GT4751" s="77">
        <v>403.26626993583221</v>
      </c>
      <c r="GU4751" s="77">
        <v>5.5966209081309407E-2</v>
      </c>
      <c r="GV4751" s="77">
        <v>403.26626993583221</v>
      </c>
      <c r="GW4751" s="77">
        <v>5.5966209081309407E-2</v>
      </c>
      <c r="GX4751" s="77">
        <v>403.26626993583221</v>
      </c>
      <c r="GY4751" s="77">
        <v>0</v>
      </c>
      <c r="GZ4751" s="77">
        <v>0</v>
      </c>
    </row>
    <row r="4752" spans="187:208" x14ac:dyDescent="0.25">
      <c r="GE4752" s="77" t="s">
        <v>422</v>
      </c>
      <c r="GF4752" s="77" t="s">
        <v>155</v>
      </c>
      <c r="GG4752" s="77" t="s">
        <v>463</v>
      </c>
      <c r="GH4752" s="77" t="s">
        <v>481</v>
      </c>
      <c r="GI4752" s="77">
        <v>2023</v>
      </c>
      <c r="GJ4752" s="77" t="s">
        <v>305</v>
      </c>
      <c r="GK4752" s="77">
        <v>428.60232122030828</v>
      </c>
      <c r="GL4752" s="77">
        <v>69.065405999999996</v>
      </c>
      <c r="GM4752" s="77">
        <v>2023</v>
      </c>
      <c r="GN4752" s="77" t="s">
        <v>175</v>
      </c>
      <c r="GO4752" s="77">
        <v>0.13250000000000001</v>
      </c>
      <c r="GP4752" s="77">
        <v>3</v>
      </c>
      <c r="GQ4752" s="77">
        <v>0</v>
      </c>
      <c r="GR4752" s="77" t="s">
        <v>423</v>
      </c>
      <c r="GS4752" s="77">
        <v>0</v>
      </c>
      <c r="GT4752" s="77">
        <v>0</v>
      </c>
      <c r="GU4752" s="77">
        <v>0.1527377521613833</v>
      </c>
      <c r="GV4752" s="77">
        <v>65.463755114341041</v>
      </c>
      <c r="GW4752" s="77">
        <v>0.1527377521613833</v>
      </c>
      <c r="GX4752" s="77">
        <v>65.463755114341041</v>
      </c>
      <c r="GY4752" s="77">
        <v>0.1527377521613833</v>
      </c>
      <c r="GZ4752" s="77">
        <v>65.463755114341041</v>
      </c>
    </row>
    <row r="4753" spans="187:208" x14ac:dyDescent="0.25">
      <c r="GE4753" s="77" t="s">
        <v>425</v>
      </c>
      <c r="GF4753" s="77" t="s">
        <v>155</v>
      </c>
      <c r="GG4753" s="77" t="s">
        <v>463</v>
      </c>
      <c r="GH4753" s="77" t="s">
        <v>481</v>
      </c>
      <c r="GI4753" s="77">
        <v>2023</v>
      </c>
      <c r="GJ4753" s="77" t="s">
        <v>301</v>
      </c>
      <c r="GK4753" s="77">
        <v>13939.560973454791</v>
      </c>
      <c r="GL4753" s="77">
        <v>69.065405999999996</v>
      </c>
      <c r="GM4753" s="77">
        <v>2023</v>
      </c>
      <c r="GN4753" s="77" t="s">
        <v>175</v>
      </c>
      <c r="GO4753" s="77">
        <v>5.3000000000000005E-2</v>
      </c>
      <c r="GP4753" s="77">
        <v>3</v>
      </c>
      <c r="GQ4753" s="77">
        <v>0</v>
      </c>
      <c r="GR4753" s="77" t="s">
        <v>423</v>
      </c>
      <c r="GS4753" s="77">
        <v>0</v>
      </c>
      <c r="GT4753" s="77">
        <v>0</v>
      </c>
      <c r="GU4753" s="77">
        <v>5.5966209081309407E-2</v>
      </c>
      <c r="GV4753" s="77">
        <v>780.14438394203171</v>
      </c>
      <c r="GW4753" s="77">
        <v>5.5966209081309407E-2</v>
      </c>
      <c r="GX4753" s="77">
        <v>780.14438394203171</v>
      </c>
      <c r="GY4753" s="77">
        <v>5.5966209081309407E-2</v>
      </c>
      <c r="GZ4753" s="77">
        <v>780.14438394203171</v>
      </c>
    </row>
    <row r="4754" spans="187:208" x14ac:dyDescent="0.25">
      <c r="GE4754" s="77" t="s">
        <v>427</v>
      </c>
      <c r="GF4754" s="77" t="s">
        <v>155</v>
      </c>
      <c r="GG4754" s="77" t="s">
        <v>463</v>
      </c>
      <c r="GH4754" s="77" t="s">
        <v>481</v>
      </c>
      <c r="GI4754" s="77">
        <v>2023</v>
      </c>
      <c r="GJ4754" s="77" t="s">
        <v>303</v>
      </c>
      <c r="GK4754" s="77">
        <v>7467.8148194491296</v>
      </c>
      <c r="GL4754" s="77">
        <v>69.065405999999996</v>
      </c>
      <c r="GM4754" s="77">
        <v>2023</v>
      </c>
      <c r="GN4754" s="77" t="s">
        <v>175</v>
      </c>
      <c r="GO4754" s="77">
        <v>5.3000000000000005E-2</v>
      </c>
      <c r="GP4754" s="77">
        <v>3</v>
      </c>
      <c r="GQ4754" s="77">
        <v>0</v>
      </c>
      <c r="GR4754" s="77" t="s">
        <v>423</v>
      </c>
      <c r="GS4754" s="77">
        <v>0</v>
      </c>
      <c r="GT4754" s="77">
        <v>0</v>
      </c>
      <c r="GU4754" s="77">
        <v>5.5966209081309407E-2</v>
      </c>
      <c r="GV4754" s="77">
        <v>417.94528556579087</v>
      </c>
      <c r="GW4754" s="77">
        <v>5.5966209081309407E-2</v>
      </c>
      <c r="GX4754" s="77">
        <v>417.94528556579087</v>
      </c>
      <c r="GY4754" s="77">
        <v>5.5966209081309407E-2</v>
      </c>
      <c r="GZ4754" s="77">
        <v>417.94528556579087</v>
      </c>
    </row>
    <row r="4755" spans="187:208" x14ac:dyDescent="0.25">
      <c r="GE4755" s="77" t="s">
        <v>422</v>
      </c>
      <c r="GF4755" s="77" t="s">
        <v>155</v>
      </c>
      <c r="GG4755" s="77" t="s">
        <v>463</v>
      </c>
      <c r="GH4755" s="77" t="s">
        <v>481</v>
      </c>
      <c r="GI4755" s="77">
        <v>2024</v>
      </c>
      <c r="GJ4755" s="77" t="s">
        <v>305</v>
      </c>
      <c r="GK4755" s="77">
        <v>428.60232122030828</v>
      </c>
      <c r="GL4755" s="77">
        <v>69.065405999999996</v>
      </c>
      <c r="GM4755" s="77">
        <v>2024</v>
      </c>
      <c r="GN4755" s="77" t="s">
        <v>175</v>
      </c>
      <c r="GO4755" s="77">
        <v>0.13250000000000001</v>
      </c>
      <c r="GP4755" s="77">
        <v>3</v>
      </c>
      <c r="GQ4755" s="77">
        <v>0</v>
      </c>
      <c r="GR4755" s="77" t="s">
        <v>423</v>
      </c>
      <c r="GS4755" s="77">
        <v>0</v>
      </c>
      <c r="GT4755" s="77">
        <v>0</v>
      </c>
      <c r="GU4755" s="77">
        <v>0</v>
      </c>
      <c r="GV4755" s="77">
        <v>0</v>
      </c>
      <c r="GW4755" s="77">
        <v>0.1527377521613833</v>
      </c>
      <c r="GX4755" s="77">
        <v>65.463755114341041</v>
      </c>
      <c r="GY4755" s="77">
        <v>0.1527377521613833</v>
      </c>
      <c r="GZ4755" s="77">
        <v>65.463755114341041</v>
      </c>
    </row>
    <row r="4756" spans="187:208" x14ac:dyDescent="0.25">
      <c r="GE4756" s="77" t="s">
        <v>425</v>
      </c>
      <c r="GF4756" s="77" t="s">
        <v>155</v>
      </c>
      <c r="GG4756" s="77" t="s">
        <v>463</v>
      </c>
      <c r="GH4756" s="77" t="s">
        <v>481</v>
      </c>
      <c r="GI4756" s="77">
        <v>2024</v>
      </c>
      <c r="GJ4756" s="77" t="s">
        <v>301</v>
      </c>
      <c r="GK4756" s="77">
        <v>13939.560973454791</v>
      </c>
      <c r="GL4756" s="77">
        <v>69.065405999999996</v>
      </c>
      <c r="GM4756" s="77">
        <v>2024</v>
      </c>
      <c r="GN4756" s="77" t="s">
        <v>175</v>
      </c>
      <c r="GO4756" s="77">
        <v>5.3000000000000005E-2</v>
      </c>
      <c r="GP4756" s="77">
        <v>3</v>
      </c>
      <c r="GQ4756" s="77">
        <v>0</v>
      </c>
      <c r="GR4756" s="77" t="s">
        <v>423</v>
      </c>
      <c r="GS4756" s="77">
        <v>0</v>
      </c>
      <c r="GT4756" s="77">
        <v>0</v>
      </c>
      <c r="GU4756" s="77">
        <v>0</v>
      </c>
      <c r="GV4756" s="77">
        <v>0</v>
      </c>
      <c r="GW4756" s="77">
        <v>5.5966209081309407E-2</v>
      </c>
      <c r="GX4756" s="77">
        <v>780.14438394203171</v>
      </c>
      <c r="GY4756" s="77">
        <v>5.5966209081309407E-2</v>
      </c>
      <c r="GZ4756" s="77">
        <v>780.14438394203171</v>
      </c>
    </row>
    <row r="4757" spans="187:208" x14ac:dyDescent="0.25">
      <c r="GE4757" s="77" t="s">
        <v>427</v>
      </c>
      <c r="GF4757" s="77" t="s">
        <v>155</v>
      </c>
      <c r="GG4757" s="77" t="s">
        <v>463</v>
      </c>
      <c r="GH4757" s="77" t="s">
        <v>481</v>
      </c>
      <c r="GI4757" s="77">
        <v>2024</v>
      </c>
      <c r="GJ4757" s="77" t="s">
        <v>303</v>
      </c>
      <c r="GK4757" s="77">
        <v>7467.8148194491296</v>
      </c>
      <c r="GL4757" s="77">
        <v>69.065405999999996</v>
      </c>
      <c r="GM4757" s="77">
        <v>2024</v>
      </c>
      <c r="GN4757" s="77" t="s">
        <v>175</v>
      </c>
      <c r="GO4757" s="77">
        <v>5.3000000000000005E-2</v>
      </c>
      <c r="GP4757" s="77">
        <v>3</v>
      </c>
      <c r="GQ4757" s="77">
        <v>0</v>
      </c>
      <c r="GR4757" s="77" t="s">
        <v>423</v>
      </c>
      <c r="GS4757" s="77">
        <v>0</v>
      </c>
      <c r="GT4757" s="77">
        <v>0</v>
      </c>
      <c r="GU4757" s="77">
        <v>0</v>
      </c>
      <c r="GV4757" s="77">
        <v>0</v>
      </c>
      <c r="GW4757" s="77">
        <v>5.5966209081309407E-2</v>
      </c>
      <c r="GX4757" s="77">
        <v>417.94528556579087</v>
      </c>
      <c r="GY4757" s="77">
        <v>5.5966209081309407E-2</v>
      </c>
      <c r="GZ4757" s="77">
        <v>417.94528556579087</v>
      </c>
    </row>
    <row r="4758" spans="187:208" x14ac:dyDescent="0.25">
      <c r="GE4758" s="77" t="s">
        <v>422</v>
      </c>
      <c r="GF4758" s="77" t="s">
        <v>155</v>
      </c>
      <c r="GG4758" s="77" t="s">
        <v>463</v>
      </c>
      <c r="GH4758" s="77" t="s">
        <v>481</v>
      </c>
      <c r="GI4758" s="77">
        <v>2025</v>
      </c>
      <c r="GJ4758" s="77" t="s">
        <v>305</v>
      </c>
      <c r="GK4758" s="77">
        <v>428.60232122030828</v>
      </c>
      <c r="GL4758" s="77">
        <v>69.065405999999996</v>
      </c>
      <c r="GM4758" s="77">
        <v>2025</v>
      </c>
      <c r="GN4758" s="77" t="s">
        <v>175</v>
      </c>
      <c r="GO4758" s="77">
        <v>0.13250000000000001</v>
      </c>
      <c r="GP4758" s="77">
        <v>3</v>
      </c>
      <c r="GQ4758" s="77">
        <v>0</v>
      </c>
      <c r="GR4758" s="77" t="s">
        <v>423</v>
      </c>
      <c r="GS4758" s="77">
        <v>0</v>
      </c>
      <c r="GT4758" s="77">
        <v>0</v>
      </c>
      <c r="GU4758" s="77">
        <v>0</v>
      </c>
      <c r="GV4758" s="77">
        <v>0</v>
      </c>
      <c r="GW4758" s="77">
        <v>0</v>
      </c>
      <c r="GX4758" s="77">
        <v>0</v>
      </c>
      <c r="GY4758" s="77">
        <v>0.1527377521613833</v>
      </c>
      <c r="GZ4758" s="77">
        <v>65.463755114341041</v>
      </c>
    </row>
    <row r="4759" spans="187:208" x14ac:dyDescent="0.25">
      <c r="GE4759" s="77" t="s">
        <v>425</v>
      </c>
      <c r="GF4759" s="77" t="s">
        <v>155</v>
      </c>
      <c r="GG4759" s="77" t="s">
        <v>463</v>
      </c>
      <c r="GH4759" s="77" t="s">
        <v>481</v>
      </c>
      <c r="GI4759" s="77">
        <v>2025</v>
      </c>
      <c r="GJ4759" s="77" t="s">
        <v>301</v>
      </c>
      <c r="GK4759" s="77">
        <v>13939.560973454791</v>
      </c>
      <c r="GL4759" s="77">
        <v>69.065405999999996</v>
      </c>
      <c r="GM4759" s="77">
        <v>2025</v>
      </c>
      <c r="GN4759" s="77" t="s">
        <v>175</v>
      </c>
      <c r="GO4759" s="77">
        <v>5.3000000000000005E-2</v>
      </c>
      <c r="GP4759" s="77">
        <v>3</v>
      </c>
      <c r="GQ4759" s="77">
        <v>0</v>
      </c>
      <c r="GR4759" s="77" t="s">
        <v>423</v>
      </c>
      <c r="GS4759" s="77">
        <v>0</v>
      </c>
      <c r="GT4759" s="77">
        <v>0</v>
      </c>
      <c r="GU4759" s="77">
        <v>0</v>
      </c>
      <c r="GV4759" s="77">
        <v>0</v>
      </c>
      <c r="GW4759" s="77">
        <v>0</v>
      </c>
      <c r="GX4759" s="77">
        <v>0</v>
      </c>
      <c r="GY4759" s="77">
        <v>5.5966209081309407E-2</v>
      </c>
      <c r="GZ4759" s="77">
        <v>780.14438394203171</v>
      </c>
    </row>
    <row r="4760" spans="187:208" x14ac:dyDescent="0.25">
      <c r="GE4760" s="77" t="s">
        <v>427</v>
      </c>
      <c r="GF4760" s="77" t="s">
        <v>155</v>
      </c>
      <c r="GG4760" s="77" t="s">
        <v>463</v>
      </c>
      <c r="GH4760" s="77" t="s">
        <v>481</v>
      </c>
      <c r="GI4760" s="77">
        <v>2025</v>
      </c>
      <c r="GJ4760" s="77" t="s">
        <v>303</v>
      </c>
      <c r="GK4760" s="77">
        <v>7467.8148194491296</v>
      </c>
      <c r="GL4760" s="77">
        <v>69.065405999999996</v>
      </c>
      <c r="GM4760" s="77">
        <v>2025</v>
      </c>
      <c r="GN4760" s="77" t="s">
        <v>175</v>
      </c>
      <c r="GO4760" s="77">
        <v>5.3000000000000005E-2</v>
      </c>
      <c r="GP4760" s="77">
        <v>3</v>
      </c>
      <c r="GQ4760" s="77">
        <v>0</v>
      </c>
      <c r="GR4760" s="77" t="s">
        <v>423</v>
      </c>
      <c r="GS4760" s="77">
        <v>0</v>
      </c>
      <c r="GT4760" s="77">
        <v>0</v>
      </c>
      <c r="GU4760" s="77">
        <v>0</v>
      </c>
      <c r="GV4760" s="77">
        <v>0</v>
      </c>
      <c r="GW4760" s="77">
        <v>0</v>
      </c>
      <c r="GX4760" s="77">
        <v>0</v>
      </c>
      <c r="GY4760" s="77">
        <v>5.5966209081309407E-2</v>
      </c>
      <c r="GZ4760" s="77">
        <v>417.94528556579087</v>
      </c>
    </row>
    <row r="4761" spans="187:208" x14ac:dyDescent="0.25">
      <c r="GE4761" s="77" t="s">
        <v>422</v>
      </c>
      <c r="GF4761" s="77" t="s">
        <v>155</v>
      </c>
      <c r="GG4761" s="77" t="s">
        <v>463</v>
      </c>
      <c r="GH4761" s="77" t="s">
        <v>488</v>
      </c>
      <c r="GI4761" s="77">
        <v>2021</v>
      </c>
      <c r="GJ4761" s="77" t="s">
        <v>305</v>
      </c>
      <c r="GK4761" s="77">
        <v>409.22373582039319</v>
      </c>
      <c r="GL4761" s="77">
        <v>69.065405999999996</v>
      </c>
      <c r="GM4761" s="77">
        <v>2021</v>
      </c>
      <c r="GN4761" s="77" t="s">
        <v>175</v>
      </c>
      <c r="GO4761" s="77">
        <v>0.13250000000000001</v>
      </c>
      <c r="GP4761" s="77">
        <v>3</v>
      </c>
      <c r="GQ4761" s="77">
        <v>0</v>
      </c>
      <c r="GR4761" s="77" t="s">
        <v>423</v>
      </c>
      <c r="GS4761" s="77">
        <v>0.1527377521613833</v>
      </c>
      <c r="GT4761" s="77">
        <v>62.503913540290611</v>
      </c>
      <c r="GU4761" s="77">
        <v>0.1527377521613833</v>
      </c>
      <c r="GV4761" s="77">
        <v>62.503913540290611</v>
      </c>
      <c r="GW4761" s="77">
        <v>0</v>
      </c>
      <c r="GX4761" s="77">
        <v>0</v>
      </c>
      <c r="GY4761" s="77">
        <v>0</v>
      </c>
      <c r="GZ4761" s="77">
        <v>0</v>
      </c>
    </row>
    <row r="4762" spans="187:208" x14ac:dyDescent="0.25">
      <c r="GE4762" s="77" t="s">
        <v>425</v>
      </c>
      <c r="GF4762" s="77" t="s">
        <v>155</v>
      </c>
      <c r="GG4762" s="77" t="s">
        <v>463</v>
      </c>
      <c r="GH4762" s="77" t="s">
        <v>488</v>
      </c>
      <c r="GI4762" s="77">
        <v>2021</v>
      </c>
      <c r="GJ4762" s="77" t="s">
        <v>301</v>
      </c>
      <c r="GK4762" s="77">
        <v>13469.087812378661</v>
      </c>
      <c r="GL4762" s="77">
        <v>69.065405999999996</v>
      </c>
      <c r="GM4762" s="77">
        <v>2021</v>
      </c>
      <c r="GN4762" s="77" t="s">
        <v>175</v>
      </c>
      <c r="GO4762" s="77">
        <v>5.3000000000000005E-2</v>
      </c>
      <c r="GP4762" s="77">
        <v>3</v>
      </c>
      <c r="GQ4762" s="77">
        <v>0</v>
      </c>
      <c r="GR4762" s="77" t="s">
        <v>423</v>
      </c>
      <c r="GS4762" s="77">
        <v>5.5966209081309407E-2</v>
      </c>
      <c r="GT4762" s="77">
        <v>753.81378464210047</v>
      </c>
      <c r="GU4762" s="77">
        <v>5.5966209081309407E-2</v>
      </c>
      <c r="GV4762" s="77">
        <v>753.81378464210047</v>
      </c>
      <c r="GW4762" s="77">
        <v>0</v>
      </c>
      <c r="GX4762" s="77">
        <v>0</v>
      </c>
      <c r="GY4762" s="77">
        <v>0</v>
      </c>
      <c r="GZ4762" s="77">
        <v>0</v>
      </c>
    </row>
    <row r="4763" spans="187:208" x14ac:dyDescent="0.25">
      <c r="GE4763" s="77" t="s">
        <v>427</v>
      </c>
      <c r="GF4763" s="77" t="s">
        <v>155</v>
      </c>
      <c r="GG4763" s="77" t="s">
        <v>463</v>
      </c>
      <c r="GH4763" s="77" t="s">
        <v>488</v>
      </c>
      <c r="GI4763" s="77">
        <v>2021</v>
      </c>
      <c r="GJ4763" s="77" t="s">
        <v>303</v>
      </c>
      <c r="GK4763" s="77">
        <v>7205.53127602522</v>
      </c>
      <c r="GL4763" s="77">
        <v>69.065405999999996</v>
      </c>
      <c r="GM4763" s="77">
        <v>2021</v>
      </c>
      <c r="GN4763" s="77" t="s">
        <v>175</v>
      </c>
      <c r="GO4763" s="77">
        <v>5.3000000000000005E-2</v>
      </c>
      <c r="GP4763" s="77">
        <v>3</v>
      </c>
      <c r="GQ4763" s="77">
        <v>0</v>
      </c>
      <c r="GR4763" s="77" t="s">
        <v>423</v>
      </c>
      <c r="GS4763" s="77">
        <v>5.5966209081309407E-2</v>
      </c>
      <c r="GT4763" s="77">
        <v>403.26626993594164</v>
      </c>
      <c r="GU4763" s="77">
        <v>5.5966209081309407E-2</v>
      </c>
      <c r="GV4763" s="77">
        <v>403.26626993594164</v>
      </c>
      <c r="GW4763" s="77">
        <v>0</v>
      </c>
      <c r="GX4763" s="77">
        <v>0</v>
      </c>
      <c r="GY4763" s="77">
        <v>0</v>
      </c>
      <c r="GZ4763" s="77">
        <v>0</v>
      </c>
    </row>
    <row r="4764" spans="187:208" x14ac:dyDescent="0.25">
      <c r="GE4764" s="77" t="s">
        <v>422</v>
      </c>
      <c r="GF4764" s="77" t="s">
        <v>155</v>
      </c>
      <c r="GG4764" s="77" t="s">
        <v>463</v>
      </c>
      <c r="GH4764" s="77" t="s">
        <v>488</v>
      </c>
      <c r="GI4764" s="77">
        <v>2022</v>
      </c>
      <c r="GJ4764" s="77" t="s">
        <v>305</v>
      </c>
      <c r="GK4764" s="77">
        <v>409.22373582039319</v>
      </c>
      <c r="GL4764" s="77">
        <v>69.065405999999996</v>
      </c>
      <c r="GM4764" s="77">
        <v>2022</v>
      </c>
      <c r="GN4764" s="77" t="s">
        <v>175</v>
      </c>
      <c r="GO4764" s="77">
        <v>0.13250000000000001</v>
      </c>
      <c r="GP4764" s="77">
        <v>3</v>
      </c>
      <c r="GQ4764" s="77">
        <v>0</v>
      </c>
      <c r="GR4764" s="77" t="s">
        <v>423</v>
      </c>
      <c r="GS4764" s="77">
        <v>0.1527377521613833</v>
      </c>
      <c r="GT4764" s="77">
        <v>62.503913540290611</v>
      </c>
      <c r="GU4764" s="77">
        <v>0.1527377521613833</v>
      </c>
      <c r="GV4764" s="77">
        <v>62.503913540290611</v>
      </c>
      <c r="GW4764" s="77">
        <v>0.1527377521613833</v>
      </c>
      <c r="GX4764" s="77">
        <v>62.503913540290611</v>
      </c>
      <c r="GY4764" s="77">
        <v>0</v>
      </c>
      <c r="GZ4764" s="77">
        <v>0</v>
      </c>
    </row>
    <row r="4765" spans="187:208" x14ac:dyDescent="0.25">
      <c r="GE4765" s="77" t="s">
        <v>425</v>
      </c>
      <c r="GF4765" s="77" t="s">
        <v>155</v>
      </c>
      <c r="GG4765" s="77" t="s">
        <v>463</v>
      </c>
      <c r="GH4765" s="77" t="s">
        <v>488</v>
      </c>
      <c r="GI4765" s="77">
        <v>2022</v>
      </c>
      <c r="GJ4765" s="77" t="s">
        <v>301</v>
      </c>
      <c r="GK4765" s="77">
        <v>13469.087812378661</v>
      </c>
      <c r="GL4765" s="77">
        <v>69.065405999999996</v>
      </c>
      <c r="GM4765" s="77">
        <v>2022</v>
      </c>
      <c r="GN4765" s="77" t="s">
        <v>175</v>
      </c>
      <c r="GO4765" s="77">
        <v>5.3000000000000005E-2</v>
      </c>
      <c r="GP4765" s="77">
        <v>3</v>
      </c>
      <c r="GQ4765" s="77">
        <v>0</v>
      </c>
      <c r="GR4765" s="77" t="s">
        <v>423</v>
      </c>
      <c r="GS4765" s="77">
        <v>5.5966209081309407E-2</v>
      </c>
      <c r="GT4765" s="77">
        <v>753.81378464210047</v>
      </c>
      <c r="GU4765" s="77">
        <v>5.5966209081309407E-2</v>
      </c>
      <c r="GV4765" s="77">
        <v>753.81378464210047</v>
      </c>
      <c r="GW4765" s="77">
        <v>5.5966209081309407E-2</v>
      </c>
      <c r="GX4765" s="77">
        <v>753.81378464210047</v>
      </c>
      <c r="GY4765" s="77">
        <v>0</v>
      </c>
      <c r="GZ4765" s="77">
        <v>0</v>
      </c>
    </row>
    <row r="4766" spans="187:208" x14ac:dyDescent="0.25">
      <c r="GE4766" s="77" t="s">
        <v>427</v>
      </c>
      <c r="GF4766" s="77" t="s">
        <v>155</v>
      </c>
      <c r="GG4766" s="77" t="s">
        <v>463</v>
      </c>
      <c r="GH4766" s="77" t="s">
        <v>488</v>
      </c>
      <c r="GI4766" s="77">
        <v>2022</v>
      </c>
      <c r="GJ4766" s="77" t="s">
        <v>303</v>
      </c>
      <c r="GK4766" s="77">
        <v>7205.53127602522</v>
      </c>
      <c r="GL4766" s="77">
        <v>69.065405999999996</v>
      </c>
      <c r="GM4766" s="77">
        <v>2022</v>
      </c>
      <c r="GN4766" s="77" t="s">
        <v>175</v>
      </c>
      <c r="GO4766" s="77">
        <v>5.3000000000000005E-2</v>
      </c>
      <c r="GP4766" s="77">
        <v>3</v>
      </c>
      <c r="GQ4766" s="77">
        <v>0</v>
      </c>
      <c r="GR4766" s="77" t="s">
        <v>423</v>
      </c>
      <c r="GS4766" s="77">
        <v>5.5966209081309407E-2</v>
      </c>
      <c r="GT4766" s="77">
        <v>403.26626993594164</v>
      </c>
      <c r="GU4766" s="77">
        <v>5.5966209081309407E-2</v>
      </c>
      <c r="GV4766" s="77">
        <v>403.26626993594164</v>
      </c>
      <c r="GW4766" s="77">
        <v>5.5966209081309407E-2</v>
      </c>
      <c r="GX4766" s="77">
        <v>403.26626993594164</v>
      </c>
      <c r="GY4766" s="77">
        <v>0</v>
      </c>
      <c r="GZ4766" s="77">
        <v>0</v>
      </c>
    </row>
    <row r="4767" spans="187:208" x14ac:dyDescent="0.25">
      <c r="GE4767" s="77" t="s">
        <v>422</v>
      </c>
      <c r="GF4767" s="77" t="s">
        <v>155</v>
      </c>
      <c r="GG4767" s="77" t="s">
        <v>463</v>
      </c>
      <c r="GH4767" s="77" t="s">
        <v>488</v>
      </c>
      <c r="GI4767" s="77">
        <v>2023</v>
      </c>
      <c r="GJ4767" s="77" t="s">
        <v>305</v>
      </c>
      <c r="GK4767" s="77">
        <v>428.60232122024422</v>
      </c>
      <c r="GL4767" s="77">
        <v>69.065405999999996</v>
      </c>
      <c r="GM4767" s="77">
        <v>2023</v>
      </c>
      <c r="GN4767" s="77" t="s">
        <v>175</v>
      </c>
      <c r="GO4767" s="77">
        <v>0.13250000000000001</v>
      </c>
      <c r="GP4767" s="77">
        <v>3</v>
      </c>
      <c r="GQ4767" s="77">
        <v>0</v>
      </c>
      <c r="GR4767" s="77" t="s">
        <v>423</v>
      </c>
      <c r="GS4767" s="77">
        <v>0</v>
      </c>
      <c r="GT4767" s="77">
        <v>0</v>
      </c>
      <c r="GU4767" s="77">
        <v>0.1527377521613833</v>
      </c>
      <c r="GV4767" s="77">
        <v>65.463755114331249</v>
      </c>
      <c r="GW4767" s="77">
        <v>0.1527377521613833</v>
      </c>
      <c r="GX4767" s="77">
        <v>65.463755114331249</v>
      </c>
      <c r="GY4767" s="77">
        <v>0.1527377521613833</v>
      </c>
      <c r="GZ4767" s="77">
        <v>65.463755114331249</v>
      </c>
    </row>
    <row r="4768" spans="187:208" x14ac:dyDescent="0.25">
      <c r="GE4768" s="77" t="s">
        <v>425</v>
      </c>
      <c r="GF4768" s="77" t="s">
        <v>155</v>
      </c>
      <c r="GG4768" s="77" t="s">
        <v>463</v>
      </c>
      <c r="GH4768" s="77" t="s">
        <v>488</v>
      </c>
      <c r="GI4768" s="77">
        <v>2023</v>
      </c>
      <c r="GJ4768" s="77" t="s">
        <v>301</v>
      </c>
      <c r="GK4768" s="77">
        <v>13939.56097345755</v>
      </c>
      <c r="GL4768" s="77">
        <v>69.065405999999996</v>
      </c>
      <c r="GM4768" s="77">
        <v>2023</v>
      </c>
      <c r="GN4768" s="77" t="s">
        <v>175</v>
      </c>
      <c r="GO4768" s="77">
        <v>5.3000000000000005E-2</v>
      </c>
      <c r="GP4768" s="77">
        <v>3</v>
      </c>
      <c r="GQ4768" s="77">
        <v>0</v>
      </c>
      <c r="GR4768" s="77" t="s">
        <v>423</v>
      </c>
      <c r="GS4768" s="77">
        <v>0</v>
      </c>
      <c r="GT4768" s="77">
        <v>0</v>
      </c>
      <c r="GU4768" s="77">
        <v>5.5966209081309407E-2</v>
      </c>
      <c r="GV4768" s="77">
        <v>780.1443839421861</v>
      </c>
      <c r="GW4768" s="77">
        <v>5.5966209081309407E-2</v>
      </c>
      <c r="GX4768" s="77">
        <v>780.1443839421861</v>
      </c>
      <c r="GY4768" s="77">
        <v>5.5966209081309407E-2</v>
      </c>
      <c r="GZ4768" s="77">
        <v>780.1443839421861</v>
      </c>
    </row>
    <row r="4769" spans="187:208" x14ac:dyDescent="0.25">
      <c r="GE4769" s="77" t="s">
        <v>427</v>
      </c>
      <c r="GF4769" s="77" t="s">
        <v>155</v>
      </c>
      <c r="GG4769" s="77" t="s">
        <v>463</v>
      </c>
      <c r="GH4769" s="77" t="s">
        <v>488</v>
      </c>
      <c r="GI4769" s="77">
        <v>2023</v>
      </c>
      <c r="GJ4769" s="77" t="s">
        <v>303</v>
      </c>
      <c r="GK4769" s="77">
        <v>7467.8148194525174</v>
      </c>
      <c r="GL4769" s="77">
        <v>69.065405999999996</v>
      </c>
      <c r="GM4769" s="77">
        <v>2023</v>
      </c>
      <c r="GN4769" s="77" t="s">
        <v>175</v>
      </c>
      <c r="GO4769" s="77">
        <v>5.3000000000000005E-2</v>
      </c>
      <c r="GP4769" s="77">
        <v>3</v>
      </c>
      <c r="GQ4769" s="77">
        <v>0</v>
      </c>
      <c r="GR4769" s="77" t="s">
        <v>423</v>
      </c>
      <c r="GS4769" s="77">
        <v>0</v>
      </c>
      <c r="GT4769" s="77">
        <v>0</v>
      </c>
      <c r="GU4769" s="77">
        <v>5.5966209081309407E-2</v>
      </c>
      <c r="GV4769" s="77">
        <v>417.94528556598044</v>
      </c>
      <c r="GW4769" s="77">
        <v>5.5966209081309407E-2</v>
      </c>
      <c r="GX4769" s="77">
        <v>417.94528556598044</v>
      </c>
      <c r="GY4769" s="77">
        <v>5.5966209081309407E-2</v>
      </c>
      <c r="GZ4769" s="77">
        <v>417.94528556598044</v>
      </c>
    </row>
    <row r="4770" spans="187:208" x14ac:dyDescent="0.25">
      <c r="GE4770" s="77" t="s">
        <v>422</v>
      </c>
      <c r="GF4770" s="77" t="s">
        <v>155</v>
      </c>
      <c r="GG4770" s="77" t="s">
        <v>463</v>
      </c>
      <c r="GH4770" s="77" t="s">
        <v>488</v>
      </c>
      <c r="GI4770" s="77">
        <v>2024</v>
      </c>
      <c r="GJ4770" s="77" t="s">
        <v>305</v>
      </c>
      <c r="GK4770" s="77">
        <v>428.60232122024422</v>
      </c>
      <c r="GL4770" s="77">
        <v>69.065405999999996</v>
      </c>
      <c r="GM4770" s="77">
        <v>2024</v>
      </c>
      <c r="GN4770" s="77" t="s">
        <v>175</v>
      </c>
      <c r="GO4770" s="77">
        <v>0.13250000000000001</v>
      </c>
      <c r="GP4770" s="77">
        <v>3</v>
      </c>
      <c r="GQ4770" s="77">
        <v>0</v>
      </c>
      <c r="GR4770" s="77" t="s">
        <v>423</v>
      </c>
      <c r="GS4770" s="77">
        <v>0</v>
      </c>
      <c r="GT4770" s="77">
        <v>0</v>
      </c>
      <c r="GU4770" s="77">
        <v>0</v>
      </c>
      <c r="GV4770" s="77">
        <v>0</v>
      </c>
      <c r="GW4770" s="77">
        <v>0.1527377521613833</v>
      </c>
      <c r="GX4770" s="77">
        <v>65.463755114331249</v>
      </c>
      <c r="GY4770" s="77">
        <v>0.1527377521613833</v>
      </c>
      <c r="GZ4770" s="77">
        <v>65.463755114331249</v>
      </c>
    </row>
    <row r="4771" spans="187:208" x14ac:dyDescent="0.25">
      <c r="GE4771" s="77" t="s">
        <v>425</v>
      </c>
      <c r="GF4771" s="77" t="s">
        <v>155</v>
      </c>
      <c r="GG4771" s="77" t="s">
        <v>463</v>
      </c>
      <c r="GH4771" s="77" t="s">
        <v>488</v>
      </c>
      <c r="GI4771" s="77">
        <v>2024</v>
      </c>
      <c r="GJ4771" s="77" t="s">
        <v>301</v>
      </c>
      <c r="GK4771" s="77">
        <v>13939.56097345755</v>
      </c>
      <c r="GL4771" s="77">
        <v>69.065405999999996</v>
      </c>
      <c r="GM4771" s="77">
        <v>2024</v>
      </c>
      <c r="GN4771" s="77" t="s">
        <v>175</v>
      </c>
      <c r="GO4771" s="77">
        <v>5.3000000000000005E-2</v>
      </c>
      <c r="GP4771" s="77">
        <v>3</v>
      </c>
      <c r="GQ4771" s="77">
        <v>0</v>
      </c>
      <c r="GR4771" s="77" t="s">
        <v>423</v>
      </c>
      <c r="GS4771" s="77">
        <v>0</v>
      </c>
      <c r="GT4771" s="77">
        <v>0</v>
      </c>
      <c r="GU4771" s="77">
        <v>0</v>
      </c>
      <c r="GV4771" s="77">
        <v>0</v>
      </c>
      <c r="GW4771" s="77">
        <v>5.5966209081309407E-2</v>
      </c>
      <c r="GX4771" s="77">
        <v>780.1443839421861</v>
      </c>
      <c r="GY4771" s="77">
        <v>5.5966209081309407E-2</v>
      </c>
      <c r="GZ4771" s="77">
        <v>780.1443839421861</v>
      </c>
    </row>
    <row r="4772" spans="187:208" x14ac:dyDescent="0.25">
      <c r="GE4772" s="77" t="s">
        <v>427</v>
      </c>
      <c r="GF4772" s="77" t="s">
        <v>155</v>
      </c>
      <c r="GG4772" s="77" t="s">
        <v>463</v>
      </c>
      <c r="GH4772" s="77" t="s">
        <v>488</v>
      </c>
      <c r="GI4772" s="77">
        <v>2024</v>
      </c>
      <c r="GJ4772" s="77" t="s">
        <v>303</v>
      </c>
      <c r="GK4772" s="77">
        <v>7467.8148194525174</v>
      </c>
      <c r="GL4772" s="77">
        <v>69.065405999999996</v>
      </c>
      <c r="GM4772" s="77">
        <v>2024</v>
      </c>
      <c r="GN4772" s="77" t="s">
        <v>175</v>
      </c>
      <c r="GO4772" s="77">
        <v>5.3000000000000005E-2</v>
      </c>
      <c r="GP4772" s="77">
        <v>3</v>
      </c>
      <c r="GQ4772" s="77">
        <v>0</v>
      </c>
      <c r="GR4772" s="77" t="s">
        <v>423</v>
      </c>
      <c r="GS4772" s="77">
        <v>0</v>
      </c>
      <c r="GT4772" s="77">
        <v>0</v>
      </c>
      <c r="GU4772" s="77">
        <v>0</v>
      </c>
      <c r="GV4772" s="77">
        <v>0</v>
      </c>
      <c r="GW4772" s="77">
        <v>5.5966209081309407E-2</v>
      </c>
      <c r="GX4772" s="77">
        <v>417.94528556598044</v>
      </c>
      <c r="GY4772" s="77">
        <v>5.5966209081309407E-2</v>
      </c>
      <c r="GZ4772" s="77">
        <v>417.94528556598044</v>
      </c>
    </row>
    <row r="4773" spans="187:208" x14ac:dyDescent="0.25">
      <c r="GE4773" s="77" t="s">
        <v>422</v>
      </c>
      <c r="GF4773" s="77" t="s">
        <v>155</v>
      </c>
      <c r="GG4773" s="77" t="s">
        <v>463</v>
      </c>
      <c r="GH4773" s="77" t="s">
        <v>488</v>
      </c>
      <c r="GI4773" s="77">
        <v>2025</v>
      </c>
      <c r="GJ4773" s="77" t="s">
        <v>305</v>
      </c>
      <c r="GK4773" s="77">
        <v>428.60232122024422</v>
      </c>
      <c r="GL4773" s="77">
        <v>69.065405999999996</v>
      </c>
      <c r="GM4773" s="77">
        <v>2025</v>
      </c>
      <c r="GN4773" s="77" t="s">
        <v>175</v>
      </c>
      <c r="GO4773" s="77">
        <v>0.13250000000000001</v>
      </c>
      <c r="GP4773" s="77">
        <v>3</v>
      </c>
      <c r="GQ4773" s="77">
        <v>0</v>
      </c>
      <c r="GR4773" s="77" t="s">
        <v>423</v>
      </c>
      <c r="GS4773" s="77">
        <v>0</v>
      </c>
      <c r="GT4773" s="77">
        <v>0</v>
      </c>
      <c r="GU4773" s="77">
        <v>0</v>
      </c>
      <c r="GV4773" s="77">
        <v>0</v>
      </c>
      <c r="GW4773" s="77">
        <v>0</v>
      </c>
      <c r="GX4773" s="77">
        <v>0</v>
      </c>
      <c r="GY4773" s="77">
        <v>0.1527377521613833</v>
      </c>
      <c r="GZ4773" s="77">
        <v>65.463755114331249</v>
      </c>
    </row>
    <row r="4774" spans="187:208" x14ac:dyDescent="0.25">
      <c r="GE4774" s="77" t="s">
        <v>425</v>
      </c>
      <c r="GF4774" s="77" t="s">
        <v>155</v>
      </c>
      <c r="GG4774" s="77" t="s">
        <v>463</v>
      </c>
      <c r="GH4774" s="77" t="s">
        <v>488</v>
      </c>
      <c r="GI4774" s="77">
        <v>2025</v>
      </c>
      <c r="GJ4774" s="77" t="s">
        <v>301</v>
      </c>
      <c r="GK4774" s="77">
        <v>13939.56097345755</v>
      </c>
      <c r="GL4774" s="77">
        <v>69.065405999999996</v>
      </c>
      <c r="GM4774" s="77">
        <v>2025</v>
      </c>
      <c r="GN4774" s="77" t="s">
        <v>175</v>
      </c>
      <c r="GO4774" s="77">
        <v>5.3000000000000005E-2</v>
      </c>
      <c r="GP4774" s="77">
        <v>3</v>
      </c>
      <c r="GQ4774" s="77">
        <v>0</v>
      </c>
      <c r="GR4774" s="77" t="s">
        <v>423</v>
      </c>
      <c r="GS4774" s="77">
        <v>0</v>
      </c>
      <c r="GT4774" s="77">
        <v>0</v>
      </c>
      <c r="GU4774" s="77">
        <v>0</v>
      </c>
      <c r="GV4774" s="77">
        <v>0</v>
      </c>
      <c r="GW4774" s="77">
        <v>0</v>
      </c>
      <c r="GX4774" s="77">
        <v>0</v>
      </c>
      <c r="GY4774" s="77">
        <v>5.5966209081309407E-2</v>
      </c>
      <c r="GZ4774" s="77">
        <v>780.1443839421861</v>
      </c>
    </row>
    <row r="4775" spans="187:208" x14ac:dyDescent="0.25">
      <c r="GE4775" s="77" t="s">
        <v>427</v>
      </c>
      <c r="GF4775" s="77" t="s">
        <v>155</v>
      </c>
      <c r="GG4775" s="77" t="s">
        <v>463</v>
      </c>
      <c r="GH4775" s="77" t="s">
        <v>488</v>
      </c>
      <c r="GI4775" s="77">
        <v>2025</v>
      </c>
      <c r="GJ4775" s="77" t="s">
        <v>303</v>
      </c>
      <c r="GK4775" s="77">
        <v>7467.8148194525174</v>
      </c>
      <c r="GL4775" s="77">
        <v>69.065405999999996</v>
      </c>
      <c r="GM4775" s="77">
        <v>2025</v>
      </c>
      <c r="GN4775" s="77" t="s">
        <v>175</v>
      </c>
      <c r="GO4775" s="77">
        <v>5.3000000000000005E-2</v>
      </c>
      <c r="GP4775" s="77">
        <v>3</v>
      </c>
      <c r="GQ4775" s="77">
        <v>0</v>
      </c>
      <c r="GR4775" s="77" t="s">
        <v>423</v>
      </c>
      <c r="GS4775" s="77">
        <v>0</v>
      </c>
      <c r="GT4775" s="77">
        <v>0</v>
      </c>
      <c r="GU4775" s="77">
        <v>0</v>
      </c>
      <c r="GV4775" s="77">
        <v>0</v>
      </c>
      <c r="GW4775" s="77">
        <v>0</v>
      </c>
      <c r="GX4775" s="77">
        <v>0</v>
      </c>
      <c r="GY4775" s="77">
        <v>5.5966209081309407E-2</v>
      </c>
      <c r="GZ4775" s="77">
        <v>417.94528556598044</v>
      </c>
    </row>
    <row r="4776" spans="187:208" x14ac:dyDescent="0.25">
      <c r="GE4776" s="77" t="s">
        <v>422</v>
      </c>
      <c r="GF4776" s="77" t="s">
        <v>155</v>
      </c>
      <c r="GG4776" s="77" t="s">
        <v>464</v>
      </c>
      <c r="GH4776" s="77" t="s">
        <v>300</v>
      </c>
      <c r="GI4776" s="77">
        <v>2021</v>
      </c>
      <c r="GJ4776" s="77" t="s">
        <v>305</v>
      </c>
      <c r="GK4776" s="77">
        <v>222.22942162783031</v>
      </c>
      <c r="GL4776" s="77">
        <v>33.521456999999998</v>
      </c>
      <c r="GM4776" s="77">
        <v>2021</v>
      </c>
      <c r="GN4776" s="77" t="s">
        <v>175</v>
      </c>
      <c r="GO4776" s="77">
        <v>0.13250000000000001</v>
      </c>
      <c r="GP4776" s="77">
        <v>3</v>
      </c>
      <c r="GQ4776" s="77">
        <v>0</v>
      </c>
      <c r="GR4776" s="77" t="s">
        <v>423</v>
      </c>
      <c r="GS4776" s="77">
        <v>0.1527377521613833</v>
      </c>
      <c r="GT4776" s="77">
        <v>33.942822323559099</v>
      </c>
      <c r="GU4776" s="77">
        <v>0.1527377521613833</v>
      </c>
      <c r="GV4776" s="77">
        <v>33.942822323559099</v>
      </c>
      <c r="GW4776" s="77">
        <v>0</v>
      </c>
      <c r="GX4776" s="77">
        <v>0</v>
      </c>
      <c r="GY4776" s="77">
        <v>0</v>
      </c>
      <c r="GZ4776" s="77">
        <v>0</v>
      </c>
    </row>
    <row r="4777" spans="187:208" x14ac:dyDescent="0.25">
      <c r="GE4777" s="77" t="s">
        <v>425</v>
      </c>
      <c r="GF4777" s="77" t="s">
        <v>155</v>
      </c>
      <c r="GG4777" s="77" t="s">
        <v>464</v>
      </c>
      <c r="GH4777" s="77" t="s">
        <v>300</v>
      </c>
      <c r="GI4777" s="77">
        <v>2021</v>
      </c>
      <c r="GJ4777" s="77" t="s">
        <v>301</v>
      </c>
      <c r="GK4777" s="77">
        <v>8585.7228092479454</v>
      </c>
      <c r="GL4777" s="77">
        <v>33.521456999999998</v>
      </c>
      <c r="GM4777" s="77">
        <v>2021</v>
      </c>
      <c r="GN4777" s="77" t="s">
        <v>175</v>
      </c>
      <c r="GO4777" s="77">
        <v>5.3000000000000005E-2</v>
      </c>
      <c r="GP4777" s="77">
        <v>3</v>
      </c>
      <c r="GQ4777" s="77">
        <v>0</v>
      </c>
      <c r="GR4777" s="77" t="s">
        <v>423</v>
      </c>
      <c r="GS4777" s="77">
        <v>5.5966209081309407E-2</v>
      </c>
      <c r="GT4777" s="77">
        <v>480.51035785653767</v>
      </c>
      <c r="GU4777" s="77">
        <v>5.5966209081309407E-2</v>
      </c>
      <c r="GV4777" s="77">
        <v>480.51035785653767</v>
      </c>
      <c r="GW4777" s="77">
        <v>0</v>
      </c>
      <c r="GX4777" s="77">
        <v>0</v>
      </c>
      <c r="GY4777" s="77">
        <v>0</v>
      </c>
      <c r="GZ4777" s="77">
        <v>0</v>
      </c>
    </row>
    <row r="4778" spans="187:208" x14ac:dyDescent="0.25">
      <c r="GE4778" s="77" t="s">
        <v>427</v>
      </c>
      <c r="GF4778" s="77" t="s">
        <v>155</v>
      </c>
      <c r="GG4778" s="77" t="s">
        <v>464</v>
      </c>
      <c r="GH4778" s="77" t="s">
        <v>300</v>
      </c>
      <c r="GI4778" s="77">
        <v>2021</v>
      </c>
      <c r="GJ4778" s="77" t="s">
        <v>303</v>
      </c>
      <c r="GK4778" s="77">
        <v>5338.178410456745</v>
      </c>
      <c r="GL4778" s="77">
        <v>33.521456999999998</v>
      </c>
      <c r="GM4778" s="77">
        <v>2021</v>
      </c>
      <c r="GN4778" s="77" t="s">
        <v>175</v>
      </c>
      <c r="GO4778" s="77">
        <v>5.3000000000000005E-2</v>
      </c>
      <c r="GP4778" s="77">
        <v>3</v>
      </c>
      <c r="GQ4778" s="77">
        <v>0</v>
      </c>
      <c r="GR4778" s="77" t="s">
        <v>423</v>
      </c>
      <c r="GS4778" s="77">
        <v>5.5966209081309407E-2</v>
      </c>
      <c r="GT4778" s="77">
        <v>298.75760903295412</v>
      </c>
      <c r="GU4778" s="77">
        <v>5.5966209081309407E-2</v>
      </c>
      <c r="GV4778" s="77">
        <v>298.75760903295412</v>
      </c>
      <c r="GW4778" s="77">
        <v>0</v>
      </c>
      <c r="GX4778" s="77">
        <v>0</v>
      </c>
      <c r="GY4778" s="77">
        <v>0</v>
      </c>
      <c r="GZ4778" s="77">
        <v>0</v>
      </c>
    </row>
    <row r="4779" spans="187:208" x14ac:dyDescent="0.25">
      <c r="GE4779" s="77" t="s">
        <v>422</v>
      </c>
      <c r="GF4779" s="77" t="s">
        <v>155</v>
      </c>
      <c r="GG4779" s="77" t="s">
        <v>464</v>
      </c>
      <c r="GH4779" s="77" t="s">
        <v>300</v>
      </c>
      <c r="GI4779" s="77">
        <v>2022</v>
      </c>
      <c r="GJ4779" s="77" t="s">
        <v>305</v>
      </c>
      <c r="GK4779" s="77">
        <v>222.22942162783031</v>
      </c>
      <c r="GL4779" s="77">
        <v>33.521456999999998</v>
      </c>
      <c r="GM4779" s="77">
        <v>2022</v>
      </c>
      <c r="GN4779" s="77" t="s">
        <v>175</v>
      </c>
      <c r="GO4779" s="77">
        <v>0.13250000000000001</v>
      </c>
      <c r="GP4779" s="77">
        <v>3</v>
      </c>
      <c r="GQ4779" s="77">
        <v>0</v>
      </c>
      <c r="GR4779" s="77" t="s">
        <v>423</v>
      </c>
      <c r="GS4779" s="77">
        <v>0.1527377521613833</v>
      </c>
      <c r="GT4779" s="77">
        <v>33.942822323559099</v>
      </c>
      <c r="GU4779" s="77">
        <v>0.1527377521613833</v>
      </c>
      <c r="GV4779" s="77">
        <v>33.942822323559099</v>
      </c>
      <c r="GW4779" s="77">
        <v>0.1527377521613833</v>
      </c>
      <c r="GX4779" s="77">
        <v>33.942822323559099</v>
      </c>
      <c r="GY4779" s="77">
        <v>0</v>
      </c>
      <c r="GZ4779" s="77">
        <v>0</v>
      </c>
    </row>
    <row r="4780" spans="187:208" x14ac:dyDescent="0.25">
      <c r="GE4780" s="77" t="s">
        <v>425</v>
      </c>
      <c r="GF4780" s="77" t="s">
        <v>155</v>
      </c>
      <c r="GG4780" s="77" t="s">
        <v>464</v>
      </c>
      <c r="GH4780" s="77" t="s">
        <v>300</v>
      </c>
      <c r="GI4780" s="77">
        <v>2022</v>
      </c>
      <c r="GJ4780" s="77" t="s">
        <v>301</v>
      </c>
      <c r="GK4780" s="77">
        <v>8585.7228092479454</v>
      </c>
      <c r="GL4780" s="77">
        <v>33.521456999999998</v>
      </c>
      <c r="GM4780" s="77">
        <v>2022</v>
      </c>
      <c r="GN4780" s="77" t="s">
        <v>175</v>
      </c>
      <c r="GO4780" s="77">
        <v>5.3000000000000005E-2</v>
      </c>
      <c r="GP4780" s="77">
        <v>3</v>
      </c>
      <c r="GQ4780" s="77">
        <v>0</v>
      </c>
      <c r="GR4780" s="77" t="s">
        <v>423</v>
      </c>
      <c r="GS4780" s="77">
        <v>5.5966209081309407E-2</v>
      </c>
      <c r="GT4780" s="77">
        <v>480.51035785653767</v>
      </c>
      <c r="GU4780" s="77">
        <v>5.5966209081309407E-2</v>
      </c>
      <c r="GV4780" s="77">
        <v>480.51035785653767</v>
      </c>
      <c r="GW4780" s="77">
        <v>5.5966209081309407E-2</v>
      </c>
      <c r="GX4780" s="77">
        <v>480.51035785653767</v>
      </c>
      <c r="GY4780" s="77">
        <v>0</v>
      </c>
      <c r="GZ4780" s="77">
        <v>0</v>
      </c>
    </row>
    <row r="4781" spans="187:208" x14ac:dyDescent="0.25">
      <c r="GE4781" s="77" t="s">
        <v>427</v>
      </c>
      <c r="GF4781" s="77" t="s">
        <v>155</v>
      </c>
      <c r="GG4781" s="77" t="s">
        <v>464</v>
      </c>
      <c r="GH4781" s="77" t="s">
        <v>300</v>
      </c>
      <c r="GI4781" s="77">
        <v>2022</v>
      </c>
      <c r="GJ4781" s="77" t="s">
        <v>303</v>
      </c>
      <c r="GK4781" s="77">
        <v>5338.178410456745</v>
      </c>
      <c r="GL4781" s="77">
        <v>33.521456999999998</v>
      </c>
      <c r="GM4781" s="77">
        <v>2022</v>
      </c>
      <c r="GN4781" s="77" t="s">
        <v>175</v>
      </c>
      <c r="GO4781" s="77">
        <v>5.3000000000000005E-2</v>
      </c>
      <c r="GP4781" s="77">
        <v>3</v>
      </c>
      <c r="GQ4781" s="77">
        <v>0</v>
      </c>
      <c r="GR4781" s="77" t="s">
        <v>423</v>
      </c>
      <c r="GS4781" s="77">
        <v>5.5966209081309407E-2</v>
      </c>
      <c r="GT4781" s="77">
        <v>298.75760903295412</v>
      </c>
      <c r="GU4781" s="77">
        <v>5.5966209081309407E-2</v>
      </c>
      <c r="GV4781" s="77">
        <v>298.75760903295412</v>
      </c>
      <c r="GW4781" s="77">
        <v>5.5966209081309407E-2</v>
      </c>
      <c r="GX4781" s="77">
        <v>298.75760903295412</v>
      </c>
      <c r="GY4781" s="77">
        <v>0</v>
      </c>
      <c r="GZ4781" s="77">
        <v>0</v>
      </c>
    </row>
    <row r="4782" spans="187:208" x14ac:dyDescent="0.25">
      <c r="GE4782" s="77" t="s">
        <v>422</v>
      </c>
      <c r="GF4782" s="77" t="s">
        <v>155</v>
      </c>
      <c r="GG4782" s="77" t="s">
        <v>464</v>
      </c>
      <c r="GH4782" s="77" t="s">
        <v>300</v>
      </c>
      <c r="GI4782" s="77">
        <v>2023</v>
      </c>
      <c r="GJ4782" s="77" t="s">
        <v>305</v>
      </c>
      <c r="GK4782" s="77">
        <v>233.23007680793921</v>
      </c>
      <c r="GL4782" s="77">
        <v>33.521456999999998</v>
      </c>
      <c r="GM4782" s="77">
        <v>2023</v>
      </c>
      <c r="GN4782" s="77" t="s">
        <v>175</v>
      </c>
      <c r="GO4782" s="77">
        <v>0.13250000000000001</v>
      </c>
      <c r="GP4782" s="77">
        <v>3</v>
      </c>
      <c r="GQ4782" s="77">
        <v>0</v>
      </c>
      <c r="GR4782" s="77" t="s">
        <v>423</v>
      </c>
      <c r="GS4782" s="77">
        <v>0</v>
      </c>
      <c r="GT4782" s="77">
        <v>0</v>
      </c>
      <c r="GU4782" s="77">
        <v>0.1527377521613833</v>
      </c>
      <c r="GV4782" s="77">
        <v>35.623037668071412</v>
      </c>
      <c r="GW4782" s="77">
        <v>0.1527377521613833</v>
      </c>
      <c r="GX4782" s="77">
        <v>35.623037668071412</v>
      </c>
      <c r="GY4782" s="77">
        <v>0.1527377521613833</v>
      </c>
      <c r="GZ4782" s="77">
        <v>35.623037668071412</v>
      </c>
    </row>
    <row r="4783" spans="187:208" x14ac:dyDescent="0.25">
      <c r="GE4783" s="77" t="s">
        <v>425</v>
      </c>
      <c r="GF4783" s="77" t="s">
        <v>155</v>
      </c>
      <c r="GG4783" s="77" t="s">
        <v>464</v>
      </c>
      <c r="GH4783" s="77" t="s">
        <v>300</v>
      </c>
      <c r="GI4783" s="77">
        <v>2023</v>
      </c>
      <c r="GJ4783" s="77" t="s">
        <v>301</v>
      </c>
      <c r="GK4783" s="77">
        <v>8896.5159934285948</v>
      </c>
      <c r="GL4783" s="77">
        <v>33.521456999999998</v>
      </c>
      <c r="GM4783" s="77">
        <v>2023</v>
      </c>
      <c r="GN4783" s="77" t="s">
        <v>175</v>
      </c>
      <c r="GO4783" s="77">
        <v>5.3000000000000005E-2</v>
      </c>
      <c r="GP4783" s="77">
        <v>3</v>
      </c>
      <c r="GQ4783" s="77">
        <v>0</v>
      </c>
      <c r="GR4783" s="77" t="s">
        <v>423</v>
      </c>
      <c r="GS4783" s="77">
        <v>0</v>
      </c>
      <c r="GT4783" s="77">
        <v>0</v>
      </c>
      <c r="GU4783" s="77">
        <v>5.5966209081309407E-2</v>
      </c>
      <c r="GV4783" s="77">
        <v>497.90427418343779</v>
      </c>
      <c r="GW4783" s="77">
        <v>5.5966209081309407E-2</v>
      </c>
      <c r="GX4783" s="77">
        <v>497.90427418343779</v>
      </c>
      <c r="GY4783" s="77">
        <v>5.5966209081309407E-2</v>
      </c>
      <c r="GZ4783" s="77">
        <v>497.90427418343779</v>
      </c>
    </row>
    <row r="4784" spans="187:208" x14ac:dyDescent="0.25">
      <c r="GE4784" s="77" t="s">
        <v>427</v>
      </c>
      <c r="GF4784" s="77" t="s">
        <v>155</v>
      </c>
      <c r="GG4784" s="77" t="s">
        <v>464</v>
      </c>
      <c r="GH4784" s="77" t="s">
        <v>300</v>
      </c>
      <c r="GI4784" s="77">
        <v>2023</v>
      </c>
      <c r="GJ4784" s="77" t="s">
        <v>303</v>
      </c>
      <c r="GK4784" s="77">
        <v>5534.8914862000929</v>
      </c>
      <c r="GL4784" s="77">
        <v>33.521456999999998</v>
      </c>
      <c r="GM4784" s="77">
        <v>2023</v>
      </c>
      <c r="GN4784" s="77" t="s">
        <v>175</v>
      </c>
      <c r="GO4784" s="77">
        <v>5.3000000000000005E-2</v>
      </c>
      <c r="GP4784" s="77">
        <v>3</v>
      </c>
      <c r="GQ4784" s="77">
        <v>0</v>
      </c>
      <c r="GR4784" s="77" t="s">
        <v>423</v>
      </c>
      <c r="GS4784" s="77">
        <v>0</v>
      </c>
      <c r="GT4784" s="77">
        <v>0</v>
      </c>
      <c r="GU4784" s="77">
        <v>5.5966209081309407E-2</v>
      </c>
      <c r="GV4784" s="77">
        <v>309.76689415903377</v>
      </c>
      <c r="GW4784" s="77">
        <v>5.5966209081309407E-2</v>
      </c>
      <c r="GX4784" s="77">
        <v>309.76689415903377</v>
      </c>
      <c r="GY4784" s="77">
        <v>5.5966209081309407E-2</v>
      </c>
      <c r="GZ4784" s="77">
        <v>309.76689415903377</v>
      </c>
    </row>
    <row r="4785" spans="187:208" x14ac:dyDescent="0.25">
      <c r="GE4785" s="77" t="s">
        <v>422</v>
      </c>
      <c r="GF4785" s="77" t="s">
        <v>155</v>
      </c>
      <c r="GG4785" s="77" t="s">
        <v>464</v>
      </c>
      <c r="GH4785" s="77" t="s">
        <v>300</v>
      </c>
      <c r="GI4785" s="77">
        <v>2024</v>
      </c>
      <c r="GJ4785" s="77" t="s">
        <v>305</v>
      </c>
      <c r="GK4785" s="77">
        <v>233.23007680793921</v>
      </c>
      <c r="GL4785" s="77">
        <v>33.521456999999998</v>
      </c>
      <c r="GM4785" s="77">
        <v>2024</v>
      </c>
      <c r="GN4785" s="77" t="s">
        <v>175</v>
      </c>
      <c r="GO4785" s="77">
        <v>0.13250000000000001</v>
      </c>
      <c r="GP4785" s="77">
        <v>3</v>
      </c>
      <c r="GQ4785" s="77">
        <v>0</v>
      </c>
      <c r="GR4785" s="77" t="s">
        <v>423</v>
      </c>
      <c r="GS4785" s="77">
        <v>0</v>
      </c>
      <c r="GT4785" s="77">
        <v>0</v>
      </c>
      <c r="GU4785" s="77">
        <v>0</v>
      </c>
      <c r="GV4785" s="77">
        <v>0</v>
      </c>
      <c r="GW4785" s="77">
        <v>0.1527377521613833</v>
      </c>
      <c r="GX4785" s="77">
        <v>35.623037668071412</v>
      </c>
      <c r="GY4785" s="77">
        <v>0.1527377521613833</v>
      </c>
      <c r="GZ4785" s="77">
        <v>35.623037668071412</v>
      </c>
    </row>
    <row r="4786" spans="187:208" x14ac:dyDescent="0.25">
      <c r="GE4786" s="77" t="s">
        <v>425</v>
      </c>
      <c r="GF4786" s="77" t="s">
        <v>155</v>
      </c>
      <c r="GG4786" s="77" t="s">
        <v>464</v>
      </c>
      <c r="GH4786" s="77" t="s">
        <v>300</v>
      </c>
      <c r="GI4786" s="77">
        <v>2024</v>
      </c>
      <c r="GJ4786" s="77" t="s">
        <v>301</v>
      </c>
      <c r="GK4786" s="77">
        <v>8896.5159934285948</v>
      </c>
      <c r="GL4786" s="77">
        <v>33.521456999999998</v>
      </c>
      <c r="GM4786" s="77">
        <v>2024</v>
      </c>
      <c r="GN4786" s="77" t="s">
        <v>175</v>
      </c>
      <c r="GO4786" s="77">
        <v>5.3000000000000005E-2</v>
      </c>
      <c r="GP4786" s="77">
        <v>3</v>
      </c>
      <c r="GQ4786" s="77">
        <v>0</v>
      </c>
      <c r="GR4786" s="77" t="s">
        <v>423</v>
      </c>
      <c r="GS4786" s="77">
        <v>0</v>
      </c>
      <c r="GT4786" s="77">
        <v>0</v>
      </c>
      <c r="GU4786" s="77">
        <v>0</v>
      </c>
      <c r="GV4786" s="77">
        <v>0</v>
      </c>
      <c r="GW4786" s="77">
        <v>5.5966209081309407E-2</v>
      </c>
      <c r="GX4786" s="77">
        <v>497.90427418343779</v>
      </c>
      <c r="GY4786" s="77">
        <v>5.5966209081309407E-2</v>
      </c>
      <c r="GZ4786" s="77">
        <v>497.90427418343779</v>
      </c>
    </row>
    <row r="4787" spans="187:208" x14ac:dyDescent="0.25">
      <c r="GE4787" s="77" t="s">
        <v>427</v>
      </c>
      <c r="GF4787" s="77" t="s">
        <v>155</v>
      </c>
      <c r="GG4787" s="77" t="s">
        <v>464</v>
      </c>
      <c r="GH4787" s="77" t="s">
        <v>300</v>
      </c>
      <c r="GI4787" s="77">
        <v>2024</v>
      </c>
      <c r="GJ4787" s="77" t="s">
        <v>303</v>
      </c>
      <c r="GK4787" s="77">
        <v>5534.8914862000929</v>
      </c>
      <c r="GL4787" s="77">
        <v>33.521456999999998</v>
      </c>
      <c r="GM4787" s="77">
        <v>2024</v>
      </c>
      <c r="GN4787" s="77" t="s">
        <v>175</v>
      </c>
      <c r="GO4787" s="77">
        <v>5.3000000000000005E-2</v>
      </c>
      <c r="GP4787" s="77">
        <v>3</v>
      </c>
      <c r="GQ4787" s="77">
        <v>0</v>
      </c>
      <c r="GR4787" s="77" t="s">
        <v>423</v>
      </c>
      <c r="GS4787" s="77">
        <v>0</v>
      </c>
      <c r="GT4787" s="77">
        <v>0</v>
      </c>
      <c r="GU4787" s="77">
        <v>0</v>
      </c>
      <c r="GV4787" s="77">
        <v>0</v>
      </c>
      <c r="GW4787" s="77">
        <v>5.5966209081309407E-2</v>
      </c>
      <c r="GX4787" s="77">
        <v>309.76689415903377</v>
      </c>
      <c r="GY4787" s="77">
        <v>5.5966209081309407E-2</v>
      </c>
      <c r="GZ4787" s="77">
        <v>309.76689415903377</v>
      </c>
    </row>
    <row r="4788" spans="187:208" x14ac:dyDescent="0.25">
      <c r="GE4788" s="77" t="s">
        <v>422</v>
      </c>
      <c r="GF4788" s="77" t="s">
        <v>155</v>
      </c>
      <c r="GG4788" s="77" t="s">
        <v>464</v>
      </c>
      <c r="GH4788" s="77" t="s">
        <v>300</v>
      </c>
      <c r="GI4788" s="77">
        <v>2025</v>
      </c>
      <c r="GJ4788" s="77" t="s">
        <v>305</v>
      </c>
      <c r="GK4788" s="77">
        <v>233.23007680793921</v>
      </c>
      <c r="GL4788" s="77">
        <v>33.521456999999998</v>
      </c>
      <c r="GM4788" s="77">
        <v>2025</v>
      </c>
      <c r="GN4788" s="77" t="s">
        <v>175</v>
      </c>
      <c r="GO4788" s="77">
        <v>0.13250000000000001</v>
      </c>
      <c r="GP4788" s="77">
        <v>3</v>
      </c>
      <c r="GQ4788" s="77">
        <v>0</v>
      </c>
      <c r="GR4788" s="77" t="s">
        <v>423</v>
      </c>
      <c r="GS4788" s="77">
        <v>0</v>
      </c>
      <c r="GT4788" s="77">
        <v>0</v>
      </c>
      <c r="GU4788" s="77">
        <v>0</v>
      </c>
      <c r="GV4788" s="77">
        <v>0</v>
      </c>
      <c r="GW4788" s="77">
        <v>0</v>
      </c>
      <c r="GX4788" s="77">
        <v>0</v>
      </c>
      <c r="GY4788" s="77">
        <v>0.1527377521613833</v>
      </c>
      <c r="GZ4788" s="77">
        <v>35.623037668071412</v>
      </c>
    </row>
    <row r="4789" spans="187:208" x14ac:dyDescent="0.25">
      <c r="GE4789" s="77" t="s">
        <v>425</v>
      </c>
      <c r="GF4789" s="77" t="s">
        <v>155</v>
      </c>
      <c r="GG4789" s="77" t="s">
        <v>464</v>
      </c>
      <c r="GH4789" s="77" t="s">
        <v>300</v>
      </c>
      <c r="GI4789" s="77">
        <v>2025</v>
      </c>
      <c r="GJ4789" s="77" t="s">
        <v>301</v>
      </c>
      <c r="GK4789" s="77">
        <v>8896.5159934285948</v>
      </c>
      <c r="GL4789" s="77">
        <v>33.521456999999998</v>
      </c>
      <c r="GM4789" s="77">
        <v>2025</v>
      </c>
      <c r="GN4789" s="77" t="s">
        <v>175</v>
      </c>
      <c r="GO4789" s="77">
        <v>5.3000000000000005E-2</v>
      </c>
      <c r="GP4789" s="77">
        <v>3</v>
      </c>
      <c r="GQ4789" s="77">
        <v>0</v>
      </c>
      <c r="GR4789" s="77" t="s">
        <v>423</v>
      </c>
      <c r="GS4789" s="77">
        <v>0</v>
      </c>
      <c r="GT4789" s="77">
        <v>0</v>
      </c>
      <c r="GU4789" s="77">
        <v>0</v>
      </c>
      <c r="GV4789" s="77">
        <v>0</v>
      </c>
      <c r="GW4789" s="77">
        <v>0</v>
      </c>
      <c r="GX4789" s="77">
        <v>0</v>
      </c>
      <c r="GY4789" s="77">
        <v>5.5966209081309407E-2</v>
      </c>
      <c r="GZ4789" s="77">
        <v>497.90427418343779</v>
      </c>
    </row>
    <row r="4790" spans="187:208" x14ac:dyDescent="0.25">
      <c r="GE4790" s="77" t="s">
        <v>427</v>
      </c>
      <c r="GF4790" s="77" t="s">
        <v>155</v>
      </c>
      <c r="GG4790" s="77" t="s">
        <v>464</v>
      </c>
      <c r="GH4790" s="77" t="s">
        <v>300</v>
      </c>
      <c r="GI4790" s="77">
        <v>2025</v>
      </c>
      <c r="GJ4790" s="77" t="s">
        <v>303</v>
      </c>
      <c r="GK4790" s="77">
        <v>5534.8914862000929</v>
      </c>
      <c r="GL4790" s="77">
        <v>33.521456999999998</v>
      </c>
      <c r="GM4790" s="77">
        <v>2025</v>
      </c>
      <c r="GN4790" s="77" t="s">
        <v>175</v>
      </c>
      <c r="GO4790" s="77">
        <v>5.3000000000000005E-2</v>
      </c>
      <c r="GP4790" s="77">
        <v>3</v>
      </c>
      <c r="GQ4790" s="77">
        <v>0</v>
      </c>
      <c r="GR4790" s="77" t="s">
        <v>423</v>
      </c>
      <c r="GS4790" s="77">
        <v>0</v>
      </c>
      <c r="GT4790" s="77">
        <v>0</v>
      </c>
      <c r="GU4790" s="77">
        <v>0</v>
      </c>
      <c r="GV4790" s="77">
        <v>0</v>
      </c>
      <c r="GW4790" s="77">
        <v>0</v>
      </c>
      <c r="GX4790" s="77">
        <v>0</v>
      </c>
      <c r="GY4790" s="77">
        <v>5.5966209081309407E-2</v>
      </c>
      <c r="GZ4790" s="77">
        <v>309.76689415903377</v>
      </c>
    </row>
    <row r="4791" spans="187:208" x14ac:dyDescent="0.25">
      <c r="GE4791" s="77" t="s">
        <v>422</v>
      </c>
      <c r="GF4791" s="77" t="s">
        <v>155</v>
      </c>
      <c r="GG4791" s="77" t="s">
        <v>464</v>
      </c>
      <c r="GH4791" s="77" t="s">
        <v>432</v>
      </c>
      <c r="GI4791" s="77">
        <v>2021</v>
      </c>
      <c r="GJ4791" s="77" t="s">
        <v>305</v>
      </c>
      <c r="GK4791" s="77">
        <v>222.2294216278305</v>
      </c>
      <c r="GL4791" s="77">
        <v>33.521456999999998</v>
      </c>
      <c r="GM4791" s="77">
        <v>2021</v>
      </c>
      <c r="GN4791" s="77" t="s">
        <v>175</v>
      </c>
      <c r="GO4791" s="77">
        <v>0.13250000000000001</v>
      </c>
      <c r="GP4791" s="77">
        <v>3</v>
      </c>
      <c r="GQ4791" s="77">
        <v>0</v>
      </c>
      <c r="GR4791" s="77" t="s">
        <v>423</v>
      </c>
      <c r="GS4791" s="77">
        <v>0.1527377521613833</v>
      </c>
      <c r="GT4791" s="77">
        <v>33.942822323559128</v>
      </c>
      <c r="GU4791" s="77">
        <v>0.1527377521613833</v>
      </c>
      <c r="GV4791" s="77">
        <v>33.942822323559128</v>
      </c>
      <c r="GW4791" s="77">
        <v>0</v>
      </c>
      <c r="GX4791" s="77">
        <v>0</v>
      </c>
      <c r="GY4791" s="77">
        <v>0</v>
      </c>
      <c r="GZ4791" s="77">
        <v>0</v>
      </c>
    </row>
    <row r="4792" spans="187:208" x14ac:dyDescent="0.25">
      <c r="GE4792" s="77" t="s">
        <v>425</v>
      </c>
      <c r="GF4792" s="77" t="s">
        <v>155</v>
      </c>
      <c r="GG4792" s="77" t="s">
        <v>464</v>
      </c>
      <c r="GH4792" s="77" t="s">
        <v>432</v>
      </c>
      <c r="GI4792" s="77">
        <v>2021</v>
      </c>
      <c r="GJ4792" s="77" t="s">
        <v>301</v>
      </c>
      <c r="GK4792" s="77">
        <v>8585.7228092479418</v>
      </c>
      <c r="GL4792" s="77">
        <v>33.521456999999998</v>
      </c>
      <c r="GM4792" s="77">
        <v>2021</v>
      </c>
      <c r="GN4792" s="77" t="s">
        <v>175</v>
      </c>
      <c r="GO4792" s="77">
        <v>5.3000000000000005E-2</v>
      </c>
      <c r="GP4792" s="77">
        <v>3</v>
      </c>
      <c r="GQ4792" s="77">
        <v>0</v>
      </c>
      <c r="GR4792" s="77" t="s">
        <v>423</v>
      </c>
      <c r="GS4792" s="77">
        <v>5.5966209081309407E-2</v>
      </c>
      <c r="GT4792" s="77">
        <v>480.5103578565375</v>
      </c>
      <c r="GU4792" s="77">
        <v>5.5966209081309407E-2</v>
      </c>
      <c r="GV4792" s="77">
        <v>480.5103578565375</v>
      </c>
      <c r="GW4792" s="77">
        <v>0</v>
      </c>
      <c r="GX4792" s="77">
        <v>0</v>
      </c>
      <c r="GY4792" s="77">
        <v>0</v>
      </c>
      <c r="GZ4792" s="77">
        <v>0</v>
      </c>
    </row>
    <row r="4793" spans="187:208" x14ac:dyDescent="0.25">
      <c r="GE4793" s="77" t="s">
        <v>422</v>
      </c>
      <c r="GF4793" s="77" t="s">
        <v>155</v>
      </c>
      <c r="GG4793" s="77" t="s">
        <v>464</v>
      </c>
      <c r="GH4793" s="77" t="s">
        <v>432</v>
      </c>
      <c r="GI4793" s="77">
        <v>2022</v>
      </c>
      <c r="GJ4793" s="77" t="s">
        <v>305</v>
      </c>
      <c r="GK4793" s="77">
        <v>222.2294216278305</v>
      </c>
      <c r="GL4793" s="77">
        <v>33.521456999999998</v>
      </c>
      <c r="GM4793" s="77">
        <v>2022</v>
      </c>
      <c r="GN4793" s="77" t="s">
        <v>175</v>
      </c>
      <c r="GO4793" s="77">
        <v>0.13250000000000001</v>
      </c>
      <c r="GP4793" s="77">
        <v>3</v>
      </c>
      <c r="GQ4793" s="77">
        <v>0</v>
      </c>
      <c r="GR4793" s="77" t="s">
        <v>423</v>
      </c>
      <c r="GS4793" s="77">
        <v>0.1527377521613833</v>
      </c>
      <c r="GT4793" s="77">
        <v>33.942822323559128</v>
      </c>
      <c r="GU4793" s="77">
        <v>0.1527377521613833</v>
      </c>
      <c r="GV4793" s="77">
        <v>33.942822323559128</v>
      </c>
      <c r="GW4793" s="77">
        <v>0.1527377521613833</v>
      </c>
      <c r="GX4793" s="77">
        <v>33.942822323559128</v>
      </c>
      <c r="GY4793" s="77">
        <v>0</v>
      </c>
      <c r="GZ4793" s="77">
        <v>0</v>
      </c>
    </row>
    <row r="4794" spans="187:208" x14ac:dyDescent="0.25">
      <c r="GE4794" s="77" t="s">
        <v>425</v>
      </c>
      <c r="GF4794" s="77" t="s">
        <v>155</v>
      </c>
      <c r="GG4794" s="77" t="s">
        <v>464</v>
      </c>
      <c r="GH4794" s="77" t="s">
        <v>432</v>
      </c>
      <c r="GI4794" s="77">
        <v>2022</v>
      </c>
      <c r="GJ4794" s="77" t="s">
        <v>301</v>
      </c>
      <c r="GK4794" s="77">
        <v>8585.7228092479418</v>
      </c>
      <c r="GL4794" s="77">
        <v>33.521456999999998</v>
      </c>
      <c r="GM4794" s="77">
        <v>2022</v>
      </c>
      <c r="GN4794" s="77" t="s">
        <v>175</v>
      </c>
      <c r="GO4794" s="77">
        <v>5.3000000000000005E-2</v>
      </c>
      <c r="GP4794" s="77">
        <v>3</v>
      </c>
      <c r="GQ4794" s="77">
        <v>0</v>
      </c>
      <c r="GR4794" s="77" t="s">
        <v>423</v>
      </c>
      <c r="GS4794" s="77">
        <v>5.5966209081309407E-2</v>
      </c>
      <c r="GT4794" s="77">
        <v>480.5103578565375</v>
      </c>
      <c r="GU4794" s="77">
        <v>5.5966209081309407E-2</v>
      </c>
      <c r="GV4794" s="77">
        <v>480.5103578565375</v>
      </c>
      <c r="GW4794" s="77">
        <v>5.5966209081309407E-2</v>
      </c>
      <c r="GX4794" s="77">
        <v>480.5103578565375</v>
      </c>
      <c r="GY4794" s="77">
        <v>0</v>
      </c>
      <c r="GZ4794" s="77">
        <v>0</v>
      </c>
    </row>
    <row r="4795" spans="187:208" x14ac:dyDescent="0.25">
      <c r="GE4795" s="77" t="s">
        <v>422</v>
      </c>
      <c r="GF4795" s="77" t="s">
        <v>155</v>
      </c>
      <c r="GG4795" s="77" t="s">
        <v>464</v>
      </c>
      <c r="GH4795" s="77" t="s">
        <v>432</v>
      </c>
      <c r="GI4795" s="77">
        <v>2023</v>
      </c>
      <c r="GJ4795" s="77" t="s">
        <v>305</v>
      </c>
      <c r="GK4795" s="77">
        <v>233.2300768079391</v>
      </c>
      <c r="GL4795" s="77">
        <v>33.521456999999998</v>
      </c>
      <c r="GM4795" s="77">
        <v>2023</v>
      </c>
      <c r="GN4795" s="77" t="s">
        <v>175</v>
      </c>
      <c r="GO4795" s="77">
        <v>0.13250000000000001</v>
      </c>
      <c r="GP4795" s="77">
        <v>3</v>
      </c>
      <c r="GQ4795" s="77">
        <v>0</v>
      </c>
      <c r="GR4795" s="77" t="s">
        <v>423</v>
      </c>
      <c r="GS4795" s="77">
        <v>0</v>
      </c>
      <c r="GT4795" s="77">
        <v>0</v>
      </c>
      <c r="GU4795" s="77">
        <v>0.1527377521613833</v>
      </c>
      <c r="GV4795" s="77">
        <v>35.62303766807139</v>
      </c>
      <c r="GW4795" s="77">
        <v>0.1527377521613833</v>
      </c>
      <c r="GX4795" s="77">
        <v>35.62303766807139</v>
      </c>
      <c r="GY4795" s="77">
        <v>0.1527377521613833</v>
      </c>
      <c r="GZ4795" s="77">
        <v>35.62303766807139</v>
      </c>
    </row>
    <row r="4796" spans="187:208" x14ac:dyDescent="0.25">
      <c r="GE4796" s="77" t="s">
        <v>425</v>
      </c>
      <c r="GF4796" s="77" t="s">
        <v>155</v>
      </c>
      <c r="GG4796" s="77" t="s">
        <v>464</v>
      </c>
      <c r="GH4796" s="77" t="s">
        <v>432</v>
      </c>
      <c r="GI4796" s="77">
        <v>2023</v>
      </c>
      <c r="GJ4796" s="77" t="s">
        <v>301</v>
      </c>
      <c r="GK4796" s="77">
        <v>8896.5159934285912</v>
      </c>
      <c r="GL4796" s="77">
        <v>33.521456999999998</v>
      </c>
      <c r="GM4796" s="77">
        <v>2023</v>
      </c>
      <c r="GN4796" s="77" t="s">
        <v>175</v>
      </c>
      <c r="GO4796" s="77">
        <v>5.3000000000000005E-2</v>
      </c>
      <c r="GP4796" s="77">
        <v>3</v>
      </c>
      <c r="GQ4796" s="77">
        <v>0</v>
      </c>
      <c r="GR4796" s="77" t="s">
        <v>423</v>
      </c>
      <c r="GS4796" s="77">
        <v>0</v>
      </c>
      <c r="GT4796" s="77">
        <v>0</v>
      </c>
      <c r="GU4796" s="77">
        <v>5.5966209081309407E-2</v>
      </c>
      <c r="GV4796" s="77">
        <v>497.90427418343762</v>
      </c>
      <c r="GW4796" s="77">
        <v>5.5966209081309407E-2</v>
      </c>
      <c r="GX4796" s="77">
        <v>497.90427418343762</v>
      </c>
      <c r="GY4796" s="77">
        <v>5.5966209081309407E-2</v>
      </c>
      <c r="GZ4796" s="77">
        <v>497.90427418343762</v>
      </c>
    </row>
    <row r="4797" spans="187:208" x14ac:dyDescent="0.25">
      <c r="GE4797" s="77" t="s">
        <v>422</v>
      </c>
      <c r="GF4797" s="77" t="s">
        <v>155</v>
      </c>
      <c r="GG4797" s="77" t="s">
        <v>464</v>
      </c>
      <c r="GH4797" s="77" t="s">
        <v>432</v>
      </c>
      <c r="GI4797" s="77">
        <v>2024</v>
      </c>
      <c r="GJ4797" s="77" t="s">
        <v>305</v>
      </c>
      <c r="GK4797" s="77">
        <v>233.2300768079391</v>
      </c>
      <c r="GL4797" s="77">
        <v>33.521456999999998</v>
      </c>
      <c r="GM4797" s="77">
        <v>2024</v>
      </c>
      <c r="GN4797" s="77" t="s">
        <v>175</v>
      </c>
      <c r="GO4797" s="77">
        <v>0.13250000000000001</v>
      </c>
      <c r="GP4797" s="77">
        <v>3</v>
      </c>
      <c r="GQ4797" s="77">
        <v>0</v>
      </c>
      <c r="GR4797" s="77" t="s">
        <v>423</v>
      </c>
      <c r="GS4797" s="77">
        <v>0</v>
      </c>
      <c r="GT4797" s="77">
        <v>0</v>
      </c>
      <c r="GU4797" s="77">
        <v>0</v>
      </c>
      <c r="GV4797" s="77">
        <v>0</v>
      </c>
      <c r="GW4797" s="77">
        <v>0.1527377521613833</v>
      </c>
      <c r="GX4797" s="77">
        <v>35.62303766807139</v>
      </c>
      <c r="GY4797" s="77">
        <v>0.1527377521613833</v>
      </c>
      <c r="GZ4797" s="77">
        <v>35.62303766807139</v>
      </c>
    </row>
    <row r="4798" spans="187:208" x14ac:dyDescent="0.25">
      <c r="GE4798" s="77" t="s">
        <v>425</v>
      </c>
      <c r="GF4798" s="77" t="s">
        <v>155</v>
      </c>
      <c r="GG4798" s="77" t="s">
        <v>464</v>
      </c>
      <c r="GH4798" s="77" t="s">
        <v>432</v>
      </c>
      <c r="GI4798" s="77">
        <v>2024</v>
      </c>
      <c r="GJ4798" s="77" t="s">
        <v>301</v>
      </c>
      <c r="GK4798" s="77">
        <v>8896.5159934285912</v>
      </c>
      <c r="GL4798" s="77">
        <v>33.521456999999998</v>
      </c>
      <c r="GM4798" s="77">
        <v>2024</v>
      </c>
      <c r="GN4798" s="77" t="s">
        <v>175</v>
      </c>
      <c r="GO4798" s="77">
        <v>5.3000000000000005E-2</v>
      </c>
      <c r="GP4798" s="77">
        <v>3</v>
      </c>
      <c r="GQ4798" s="77">
        <v>0</v>
      </c>
      <c r="GR4798" s="77" t="s">
        <v>423</v>
      </c>
      <c r="GS4798" s="77">
        <v>0</v>
      </c>
      <c r="GT4798" s="77">
        <v>0</v>
      </c>
      <c r="GU4798" s="77">
        <v>0</v>
      </c>
      <c r="GV4798" s="77">
        <v>0</v>
      </c>
      <c r="GW4798" s="77">
        <v>5.5966209081309407E-2</v>
      </c>
      <c r="GX4798" s="77">
        <v>497.90427418343762</v>
      </c>
      <c r="GY4798" s="77">
        <v>5.5966209081309407E-2</v>
      </c>
      <c r="GZ4798" s="77">
        <v>497.90427418343762</v>
      </c>
    </row>
    <row r="4799" spans="187:208" x14ac:dyDescent="0.25">
      <c r="GE4799" s="77" t="s">
        <v>422</v>
      </c>
      <c r="GF4799" s="77" t="s">
        <v>155</v>
      </c>
      <c r="GG4799" s="77" t="s">
        <v>464</v>
      </c>
      <c r="GH4799" s="77" t="s">
        <v>432</v>
      </c>
      <c r="GI4799" s="77">
        <v>2025</v>
      </c>
      <c r="GJ4799" s="77" t="s">
        <v>305</v>
      </c>
      <c r="GK4799" s="77">
        <v>233.2300768079391</v>
      </c>
      <c r="GL4799" s="77">
        <v>33.521456999999998</v>
      </c>
      <c r="GM4799" s="77">
        <v>2025</v>
      </c>
      <c r="GN4799" s="77" t="s">
        <v>175</v>
      </c>
      <c r="GO4799" s="77">
        <v>0.13250000000000001</v>
      </c>
      <c r="GP4799" s="77">
        <v>3</v>
      </c>
      <c r="GQ4799" s="77">
        <v>0</v>
      </c>
      <c r="GR4799" s="77" t="s">
        <v>423</v>
      </c>
      <c r="GS4799" s="77">
        <v>0</v>
      </c>
      <c r="GT4799" s="77">
        <v>0</v>
      </c>
      <c r="GU4799" s="77">
        <v>0</v>
      </c>
      <c r="GV4799" s="77">
        <v>0</v>
      </c>
      <c r="GW4799" s="77">
        <v>0</v>
      </c>
      <c r="GX4799" s="77">
        <v>0</v>
      </c>
      <c r="GY4799" s="77">
        <v>0.1527377521613833</v>
      </c>
      <c r="GZ4799" s="77">
        <v>35.62303766807139</v>
      </c>
    </row>
    <row r="4800" spans="187:208" x14ac:dyDescent="0.25">
      <c r="GE4800" s="77" t="s">
        <v>425</v>
      </c>
      <c r="GF4800" s="77" t="s">
        <v>155</v>
      </c>
      <c r="GG4800" s="77" t="s">
        <v>464</v>
      </c>
      <c r="GH4800" s="77" t="s">
        <v>432</v>
      </c>
      <c r="GI4800" s="77">
        <v>2025</v>
      </c>
      <c r="GJ4800" s="77" t="s">
        <v>301</v>
      </c>
      <c r="GK4800" s="77">
        <v>8896.5159934285912</v>
      </c>
      <c r="GL4800" s="77">
        <v>33.521456999999998</v>
      </c>
      <c r="GM4800" s="77">
        <v>2025</v>
      </c>
      <c r="GN4800" s="77" t="s">
        <v>175</v>
      </c>
      <c r="GO4800" s="77">
        <v>5.3000000000000005E-2</v>
      </c>
      <c r="GP4800" s="77">
        <v>3</v>
      </c>
      <c r="GQ4800" s="77">
        <v>0</v>
      </c>
      <c r="GR4800" s="77" t="s">
        <v>423</v>
      </c>
      <c r="GS4800" s="77">
        <v>0</v>
      </c>
      <c r="GT4800" s="77">
        <v>0</v>
      </c>
      <c r="GU4800" s="77">
        <v>0</v>
      </c>
      <c r="GV4800" s="77">
        <v>0</v>
      </c>
      <c r="GW4800" s="77">
        <v>0</v>
      </c>
      <c r="GX4800" s="77">
        <v>0</v>
      </c>
      <c r="GY4800" s="77">
        <v>5.5966209081309407E-2</v>
      </c>
      <c r="GZ4800" s="77">
        <v>497.90427418343762</v>
      </c>
    </row>
    <row r="4801" spans="187:208" x14ac:dyDescent="0.25">
      <c r="GE4801" s="77" t="s">
        <v>422</v>
      </c>
      <c r="GF4801" s="77" t="s">
        <v>155</v>
      </c>
      <c r="GG4801" s="77" t="s">
        <v>464</v>
      </c>
      <c r="GH4801" s="77" t="s">
        <v>439</v>
      </c>
      <c r="GI4801" s="77">
        <v>2021</v>
      </c>
      <c r="GJ4801" s="77" t="s">
        <v>305</v>
      </c>
      <c r="GK4801" s="77">
        <v>0.69641821681215033</v>
      </c>
      <c r="GL4801" s="77">
        <v>33.521456999999998</v>
      </c>
      <c r="GM4801" s="77">
        <v>2021</v>
      </c>
      <c r="GN4801" s="77" t="s">
        <v>175</v>
      </c>
      <c r="GO4801" s="77">
        <v>0.13250000000000001</v>
      </c>
      <c r="GP4801" s="77">
        <v>3</v>
      </c>
      <c r="GQ4801" s="77">
        <v>0</v>
      </c>
      <c r="GR4801" s="77" t="s">
        <v>423</v>
      </c>
      <c r="GS4801" s="77">
        <v>0.1527377521613833</v>
      </c>
      <c r="GT4801" s="77">
        <v>0.10636935300012672</v>
      </c>
      <c r="GU4801" s="77">
        <v>0.1527377521613833</v>
      </c>
      <c r="GV4801" s="77">
        <v>0.10636935300012672</v>
      </c>
      <c r="GW4801" s="77">
        <v>0</v>
      </c>
      <c r="GX4801" s="77">
        <v>0</v>
      </c>
      <c r="GY4801" s="77">
        <v>0</v>
      </c>
      <c r="GZ4801" s="77">
        <v>0</v>
      </c>
    </row>
    <row r="4802" spans="187:208" x14ac:dyDescent="0.25">
      <c r="GE4802" s="77" t="s">
        <v>425</v>
      </c>
      <c r="GF4802" s="77" t="s">
        <v>155</v>
      </c>
      <c r="GG4802" s="77" t="s">
        <v>464</v>
      </c>
      <c r="GH4802" s="77" t="s">
        <v>439</v>
      </c>
      <c r="GI4802" s="77">
        <v>2021</v>
      </c>
      <c r="GJ4802" s="77" t="s">
        <v>301</v>
      </c>
      <c r="GK4802" s="77">
        <v>2.941964152281114</v>
      </c>
      <c r="GL4802" s="77">
        <v>33.521456999999998</v>
      </c>
      <c r="GM4802" s="77">
        <v>2021</v>
      </c>
      <c r="GN4802" s="77" t="s">
        <v>175</v>
      </c>
      <c r="GO4802" s="77">
        <v>5.3000000000000005E-2</v>
      </c>
      <c r="GP4802" s="77">
        <v>3</v>
      </c>
      <c r="GQ4802" s="77">
        <v>0</v>
      </c>
      <c r="GR4802" s="77" t="s">
        <v>423</v>
      </c>
      <c r="GS4802" s="77">
        <v>5.5966209081309407E-2</v>
      </c>
      <c r="GT4802" s="77">
        <v>0.16465058085628201</v>
      </c>
      <c r="GU4802" s="77">
        <v>5.5966209081309407E-2</v>
      </c>
      <c r="GV4802" s="77">
        <v>0.16465058085628201</v>
      </c>
      <c r="GW4802" s="77">
        <v>0</v>
      </c>
      <c r="GX4802" s="77">
        <v>0</v>
      </c>
      <c r="GY4802" s="77">
        <v>0</v>
      </c>
      <c r="GZ4802" s="77">
        <v>0</v>
      </c>
    </row>
    <row r="4803" spans="187:208" x14ac:dyDescent="0.25">
      <c r="GE4803" s="77" t="s">
        <v>427</v>
      </c>
      <c r="GF4803" s="77" t="s">
        <v>155</v>
      </c>
      <c r="GG4803" s="77" t="s">
        <v>464</v>
      </c>
      <c r="GH4803" s="77" t="s">
        <v>439</v>
      </c>
      <c r="GI4803" s="77">
        <v>2021</v>
      </c>
      <c r="GJ4803" s="77" t="s">
        <v>303</v>
      </c>
      <c r="GK4803" s="77">
        <v>1.6021759622083269</v>
      </c>
      <c r="GL4803" s="77">
        <v>33.521456999999998</v>
      </c>
      <c r="GM4803" s="77">
        <v>2021</v>
      </c>
      <c r="GN4803" s="77" t="s">
        <v>175</v>
      </c>
      <c r="GO4803" s="77">
        <v>5.3000000000000005E-2</v>
      </c>
      <c r="GP4803" s="77">
        <v>3</v>
      </c>
      <c r="GQ4803" s="77">
        <v>0</v>
      </c>
      <c r="GR4803" s="77" t="s">
        <v>423</v>
      </c>
      <c r="GS4803" s="77">
        <v>5.5966209081309407E-2</v>
      </c>
      <c r="GT4803" s="77">
        <v>8.9667714885999297E-2</v>
      </c>
      <c r="GU4803" s="77">
        <v>5.5966209081309407E-2</v>
      </c>
      <c r="GV4803" s="77">
        <v>8.9667714885999297E-2</v>
      </c>
      <c r="GW4803" s="77">
        <v>0</v>
      </c>
      <c r="GX4803" s="77">
        <v>0</v>
      </c>
      <c r="GY4803" s="77">
        <v>0</v>
      </c>
      <c r="GZ4803" s="77">
        <v>0</v>
      </c>
    </row>
    <row r="4804" spans="187:208" x14ac:dyDescent="0.25">
      <c r="GE4804" s="77" t="s">
        <v>422</v>
      </c>
      <c r="GF4804" s="77" t="s">
        <v>155</v>
      </c>
      <c r="GG4804" s="77" t="s">
        <v>464</v>
      </c>
      <c r="GH4804" s="77" t="s">
        <v>439</v>
      </c>
      <c r="GI4804" s="77">
        <v>2022</v>
      </c>
      <c r="GJ4804" s="77" t="s">
        <v>305</v>
      </c>
      <c r="GK4804" s="77">
        <v>0.69641821681215033</v>
      </c>
      <c r="GL4804" s="77">
        <v>33.521456999999998</v>
      </c>
      <c r="GM4804" s="77">
        <v>2022</v>
      </c>
      <c r="GN4804" s="77" t="s">
        <v>175</v>
      </c>
      <c r="GO4804" s="77">
        <v>0.13250000000000001</v>
      </c>
      <c r="GP4804" s="77">
        <v>3</v>
      </c>
      <c r="GQ4804" s="77">
        <v>0</v>
      </c>
      <c r="GR4804" s="77" t="s">
        <v>423</v>
      </c>
      <c r="GS4804" s="77">
        <v>0.1527377521613833</v>
      </c>
      <c r="GT4804" s="77">
        <v>0.10636935300012672</v>
      </c>
      <c r="GU4804" s="77">
        <v>0.1527377521613833</v>
      </c>
      <c r="GV4804" s="77">
        <v>0.10636935300012672</v>
      </c>
      <c r="GW4804" s="77">
        <v>0.1527377521613833</v>
      </c>
      <c r="GX4804" s="77">
        <v>0.10636935300012672</v>
      </c>
      <c r="GY4804" s="77">
        <v>0</v>
      </c>
      <c r="GZ4804" s="77">
        <v>0</v>
      </c>
    </row>
    <row r="4805" spans="187:208" x14ac:dyDescent="0.25">
      <c r="GE4805" s="77" t="s">
        <v>425</v>
      </c>
      <c r="GF4805" s="77" t="s">
        <v>155</v>
      </c>
      <c r="GG4805" s="77" t="s">
        <v>464</v>
      </c>
      <c r="GH4805" s="77" t="s">
        <v>439</v>
      </c>
      <c r="GI4805" s="77">
        <v>2022</v>
      </c>
      <c r="GJ4805" s="77" t="s">
        <v>301</v>
      </c>
      <c r="GK4805" s="77">
        <v>2.941964152281114</v>
      </c>
      <c r="GL4805" s="77">
        <v>33.521456999999998</v>
      </c>
      <c r="GM4805" s="77">
        <v>2022</v>
      </c>
      <c r="GN4805" s="77" t="s">
        <v>175</v>
      </c>
      <c r="GO4805" s="77">
        <v>5.3000000000000005E-2</v>
      </c>
      <c r="GP4805" s="77">
        <v>3</v>
      </c>
      <c r="GQ4805" s="77">
        <v>0</v>
      </c>
      <c r="GR4805" s="77" t="s">
        <v>423</v>
      </c>
      <c r="GS4805" s="77">
        <v>5.5966209081309407E-2</v>
      </c>
      <c r="GT4805" s="77">
        <v>0.16465058085628201</v>
      </c>
      <c r="GU4805" s="77">
        <v>5.5966209081309407E-2</v>
      </c>
      <c r="GV4805" s="77">
        <v>0.16465058085628201</v>
      </c>
      <c r="GW4805" s="77">
        <v>5.5966209081309407E-2</v>
      </c>
      <c r="GX4805" s="77">
        <v>0.16465058085628201</v>
      </c>
      <c r="GY4805" s="77">
        <v>0</v>
      </c>
      <c r="GZ4805" s="77">
        <v>0</v>
      </c>
    </row>
    <row r="4806" spans="187:208" x14ac:dyDescent="0.25">
      <c r="GE4806" s="77" t="s">
        <v>427</v>
      </c>
      <c r="GF4806" s="77" t="s">
        <v>155</v>
      </c>
      <c r="GG4806" s="77" t="s">
        <v>464</v>
      </c>
      <c r="GH4806" s="77" t="s">
        <v>439</v>
      </c>
      <c r="GI4806" s="77">
        <v>2022</v>
      </c>
      <c r="GJ4806" s="77" t="s">
        <v>303</v>
      </c>
      <c r="GK4806" s="77">
        <v>1.6021759622083269</v>
      </c>
      <c r="GL4806" s="77">
        <v>33.521456999999998</v>
      </c>
      <c r="GM4806" s="77">
        <v>2022</v>
      </c>
      <c r="GN4806" s="77" t="s">
        <v>175</v>
      </c>
      <c r="GO4806" s="77">
        <v>5.3000000000000005E-2</v>
      </c>
      <c r="GP4806" s="77">
        <v>3</v>
      </c>
      <c r="GQ4806" s="77">
        <v>0</v>
      </c>
      <c r="GR4806" s="77" t="s">
        <v>423</v>
      </c>
      <c r="GS4806" s="77">
        <v>5.5966209081309407E-2</v>
      </c>
      <c r="GT4806" s="77">
        <v>8.9667714885999297E-2</v>
      </c>
      <c r="GU4806" s="77">
        <v>5.5966209081309407E-2</v>
      </c>
      <c r="GV4806" s="77">
        <v>8.9667714885999297E-2</v>
      </c>
      <c r="GW4806" s="77">
        <v>5.5966209081309407E-2</v>
      </c>
      <c r="GX4806" s="77">
        <v>8.9667714885999297E-2</v>
      </c>
      <c r="GY4806" s="77">
        <v>0</v>
      </c>
      <c r="GZ4806" s="77">
        <v>0</v>
      </c>
    </row>
    <row r="4807" spans="187:208" x14ac:dyDescent="0.25">
      <c r="GE4807" s="77" t="s">
        <v>422</v>
      </c>
      <c r="GF4807" s="77" t="s">
        <v>155</v>
      </c>
      <c r="GG4807" s="77" t="s">
        <v>464</v>
      </c>
      <c r="GH4807" s="77" t="s">
        <v>439</v>
      </c>
      <c r="GI4807" s="77">
        <v>2023</v>
      </c>
      <c r="GJ4807" s="77" t="s">
        <v>305</v>
      </c>
      <c r="GK4807" s="77">
        <v>0.71896016785809969</v>
      </c>
      <c r="GL4807" s="77">
        <v>33.521456999999998</v>
      </c>
      <c r="GM4807" s="77">
        <v>2023</v>
      </c>
      <c r="GN4807" s="77" t="s">
        <v>175</v>
      </c>
      <c r="GO4807" s="77">
        <v>0.13250000000000001</v>
      </c>
      <c r="GP4807" s="77">
        <v>3</v>
      </c>
      <c r="GQ4807" s="77">
        <v>0</v>
      </c>
      <c r="GR4807" s="77" t="s">
        <v>423</v>
      </c>
      <c r="GS4807" s="77">
        <v>0</v>
      </c>
      <c r="GT4807" s="77">
        <v>0</v>
      </c>
      <c r="GU4807" s="77">
        <v>0.1527377521613833</v>
      </c>
      <c r="GV4807" s="77">
        <v>0.10981235993221697</v>
      </c>
      <c r="GW4807" s="77">
        <v>0.1527377521613833</v>
      </c>
      <c r="GX4807" s="77">
        <v>0.10981235993221697</v>
      </c>
      <c r="GY4807" s="77">
        <v>0.1527377521613833</v>
      </c>
      <c r="GZ4807" s="77">
        <v>0.10981235993221697</v>
      </c>
    </row>
    <row r="4808" spans="187:208" x14ac:dyDescent="0.25">
      <c r="GE4808" s="77" t="s">
        <v>425</v>
      </c>
      <c r="GF4808" s="77" t="s">
        <v>155</v>
      </c>
      <c r="GG4808" s="77" t="s">
        <v>464</v>
      </c>
      <c r="GH4808" s="77" t="s">
        <v>439</v>
      </c>
      <c r="GI4808" s="77">
        <v>2023</v>
      </c>
      <c r="GJ4808" s="77" t="s">
        <v>301</v>
      </c>
      <c r="GK4808" s="77">
        <v>3.0714971986151989</v>
      </c>
      <c r="GL4808" s="77">
        <v>33.521456999999998</v>
      </c>
      <c r="GM4808" s="77">
        <v>2023</v>
      </c>
      <c r="GN4808" s="77" t="s">
        <v>175</v>
      </c>
      <c r="GO4808" s="77">
        <v>5.3000000000000005E-2</v>
      </c>
      <c r="GP4808" s="77">
        <v>3</v>
      </c>
      <c r="GQ4808" s="77">
        <v>0</v>
      </c>
      <c r="GR4808" s="77" t="s">
        <v>423</v>
      </c>
      <c r="GS4808" s="77">
        <v>0</v>
      </c>
      <c r="GT4808" s="77">
        <v>0</v>
      </c>
      <c r="GU4808" s="77">
        <v>5.5966209081309407E-2</v>
      </c>
      <c r="GV4808" s="77">
        <v>0.17190005441035436</v>
      </c>
      <c r="GW4808" s="77">
        <v>5.5966209081309407E-2</v>
      </c>
      <c r="GX4808" s="77">
        <v>0.17190005441035436</v>
      </c>
      <c r="GY4808" s="77">
        <v>5.5966209081309407E-2</v>
      </c>
      <c r="GZ4808" s="77">
        <v>0.17190005441035436</v>
      </c>
    </row>
    <row r="4809" spans="187:208" x14ac:dyDescent="0.25">
      <c r="GE4809" s="77" t="s">
        <v>427</v>
      </c>
      <c r="GF4809" s="77" t="s">
        <v>155</v>
      </c>
      <c r="GG4809" s="77" t="s">
        <v>464</v>
      </c>
      <c r="GH4809" s="77" t="s">
        <v>439</v>
      </c>
      <c r="GI4809" s="77">
        <v>2023</v>
      </c>
      <c r="GJ4809" s="77" t="s">
        <v>303</v>
      </c>
      <c r="GK4809" s="77">
        <v>1.684577240534417</v>
      </c>
      <c r="GL4809" s="77">
        <v>33.521456999999998</v>
      </c>
      <c r="GM4809" s="77">
        <v>2023</v>
      </c>
      <c r="GN4809" s="77" t="s">
        <v>175</v>
      </c>
      <c r="GO4809" s="77">
        <v>5.3000000000000005E-2</v>
      </c>
      <c r="GP4809" s="77">
        <v>3</v>
      </c>
      <c r="GQ4809" s="77">
        <v>0</v>
      </c>
      <c r="GR4809" s="77" t="s">
        <v>423</v>
      </c>
      <c r="GS4809" s="77">
        <v>0</v>
      </c>
      <c r="GT4809" s="77">
        <v>0</v>
      </c>
      <c r="GU4809" s="77">
        <v>5.5966209081309407E-2</v>
      </c>
      <c r="GV4809" s="77">
        <v>9.4279402057364431E-2</v>
      </c>
      <c r="GW4809" s="77">
        <v>5.5966209081309407E-2</v>
      </c>
      <c r="GX4809" s="77">
        <v>9.4279402057364431E-2</v>
      </c>
      <c r="GY4809" s="77">
        <v>5.5966209081309407E-2</v>
      </c>
      <c r="GZ4809" s="77">
        <v>9.4279402057364431E-2</v>
      </c>
    </row>
    <row r="4810" spans="187:208" x14ac:dyDescent="0.25">
      <c r="GE4810" s="77" t="s">
        <v>422</v>
      </c>
      <c r="GF4810" s="77" t="s">
        <v>155</v>
      </c>
      <c r="GG4810" s="77" t="s">
        <v>464</v>
      </c>
      <c r="GH4810" s="77" t="s">
        <v>439</v>
      </c>
      <c r="GI4810" s="77">
        <v>2024</v>
      </c>
      <c r="GJ4810" s="77" t="s">
        <v>305</v>
      </c>
      <c r="GK4810" s="77">
        <v>0.71896016785809969</v>
      </c>
      <c r="GL4810" s="77">
        <v>33.521456999999998</v>
      </c>
      <c r="GM4810" s="77">
        <v>2024</v>
      </c>
      <c r="GN4810" s="77" t="s">
        <v>175</v>
      </c>
      <c r="GO4810" s="77">
        <v>0.13250000000000001</v>
      </c>
      <c r="GP4810" s="77">
        <v>3</v>
      </c>
      <c r="GQ4810" s="77">
        <v>0</v>
      </c>
      <c r="GR4810" s="77" t="s">
        <v>423</v>
      </c>
      <c r="GS4810" s="77">
        <v>0</v>
      </c>
      <c r="GT4810" s="77">
        <v>0</v>
      </c>
      <c r="GU4810" s="77">
        <v>0</v>
      </c>
      <c r="GV4810" s="77">
        <v>0</v>
      </c>
      <c r="GW4810" s="77">
        <v>0.1527377521613833</v>
      </c>
      <c r="GX4810" s="77">
        <v>0.10981235993221697</v>
      </c>
      <c r="GY4810" s="77">
        <v>0.1527377521613833</v>
      </c>
      <c r="GZ4810" s="77">
        <v>0.10981235993221697</v>
      </c>
    </row>
    <row r="4811" spans="187:208" x14ac:dyDescent="0.25">
      <c r="GE4811" s="77" t="s">
        <v>425</v>
      </c>
      <c r="GF4811" s="77" t="s">
        <v>155</v>
      </c>
      <c r="GG4811" s="77" t="s">
        <v>464</v>
      </c>
      <c r="GH4811" s="77" t="s">
        <v>439</v>
      </c>
      <c r="GI4811" s="77">
        <v>2024</v>
      </c>
      <c r="GJ4811" s="77" t="s">
        <v>301</v>
      </c>
      <c r="GK4811" s="77">
        <v>3.0714971986151989</v>
      </c>
      <c r="GL4811" s="77">
        <v>33.521456999999998</v>
      </c>
      <c r="GM4811" s="77">
        <v>2024</v>
      </c>
      <c r="GN4811" s="77" t="s">
        <v>175</v>
      </c>
      <c r="GO4811" s="77">
        <v>5.3000000000000005E-2</v>
      </c>
      <c r="GP4811" s="77">
        <v>3</v>
      </c>
      <c r="GQ4811" s="77">
        <v>0</v>
      </c>
      <c r="GR4811" s="77" t="s">
        <v>423</v>
      </c>
      <c r="GS4811" s="77">
        <v>0</v>
      </c>
      <c r="GT4811" s="77">
        <v>0</v>
      </c>
      <c r="GU4811" s="77">
        <v>0</v>
      </c>
      <c r="GV4811" s="77">
        <v>0</v>
      </c>
      <c r="GW4811" s="77">
        <v>5.5966209081309407E-2</v>
      </c>
      <c r="GX4811" s="77">
        <v>0.17190005441035436</v>
      </c>
      <c r="GY4811" s="77">
        <v>5.5966209081309407E-2</v>
      </c>
      <c r="GZ4811" s="77">
        <v>0.17190005441035436</v>
      </c>
    </row>
    <row r="4812" spans="187:208" x14ac:dyDescent="0.25">
      <c r="GE4812" s="77" t="s">
        <v>427</v>
      </c>
      <c r="GF4812" s="77" t="s">
        <v>155</v>
      </c>
      <c r="GG4812" s="77" t="s">
        <v>464</v>
      </c>
      <c r="GH4812" s="77" t="s">
        <v>439</v>
      </c>
      <c r="GI4812" s="77">
        <v>2024</v>
      </c>
      <c r="GJ4812" s="77" t="s">
        <v>303</v>
      </c>
      <c r="GK4812" s="77">
        <v>1.684577240534417</v>
      </c>
      <c r="GL4812" s="77">
        <v>33.521456999999998</v>
      </c>
      <c r="GM4812" s="77">
        <v>2024</v>
      </c>
      <c r="GN4812" s="77" t="s">
        <v>175</v>
      </c>
      <c r="GO4812" s="77">
        <v>5.3000000000000005E-2</v>
      </c>
      <c r="GP4812" s="77">
        <v>3</v>
      </c>
      <c r="GQ4812" s="77">
        <v>0</v>
      </c>
      <c r="GR4812" s="77" t="s">
        <v>423</v>
      </c>
      <c r="GS4812" s="77">
        <v>0</v>
      </c>
      <c r="GT4812" s="77">
        <v>0</v>
      </c>
      <c r="GU4812" s="77">
        <v>0</v>
      </c>
      <c r="GV4812" s="77">
        <v>0</v>
      </c>
      <c r="GW4812" s="77">
        <v>5.5966209081309407E-2</v>
      </c>
      <c r="GX4812" s="77">
        <v>9.4279402057364431E-2</v>
      </c>
      <c r="GY4812" s="77">
        <v>5.5966209081309407E-2</v>
      </c>
      <c r="GZ4812" s="77">
        <v>9.4279402057364431E-2</v>
      </c>
    </row>
    <row r="4813" spans="187:208" x14ac:dyDescent="0.25">
      <c r="GE4813" s="77" t="s">
        <v>422</v>
      </c>
      <c r="GF4813" s="77" t="s">
        <v>155</v>
      </c>
      <c r="GG4813" s="77" t="s">
        <v>464</v>
      </c>
      <c r="GH4813" s="77" t="s">
        <v>439</v>
      </c>
      <c r="GI4813" s="77">
        <v>2025</v>
      </c>
      <c r="GJ4813" s="77" t="s">
        <v>305</v>
      </c>
      <c r="GK4813" s="77">
        <v>0.71896016785809969</v>
      </c>
      <c r="GL4813" s="77">
        <v>33.521456999999998</v>
      </c>
      <c r="GM4813" s="77">
        <v>2025</v>
      </c>
      <c r="GN4813" s="77" t="s">
        <v>175</v>
      </c>
      <c r="GO4813" s="77">
        <v>0.13250000000000001</v>
      </c>
      <c r="GP4813" s="77">
        <v>3</v>
      </c>
      <c r="GQ4813" s="77">
        <v>0</v>
      </c>
      <c r="GR4813" s="77" t="s">
        <v>423</v>
      </c>
      <c r="GS4813" s="77">
        <v>0</v>
      </c>
      <c r="GT4813" s="77">
        <v>0</v>
      </c>
      <c r="GU4813" s="77">
        <v>0</v>
      </c>
      <c r="GV4813" s="77">
        <v>0</v>
      </c>
      <c r="GW4813" s="77">
        <v>0</v>
      </c>
      <c r="GX4813" s="77">
        <v>0</v>
      </c>
      <c r="GY4813" s="77">
        <v>0.1527377521613833</v>
      </c>
      <c r="GZ4813" s="77">
        <v>0.10981235993221697</v>
      </c>
    </row>
    <row r="4814" spans="187:208" x14ac:dyDescent="0.25">
      <c r="GE4814" s="77" t="s">
        <v>425</v>
      </c>
      <c r="GF4814" s="77" t="s">
        <v>155</v>
      </c>
      <c r="GG4814" s="77" t="s">
        <v>464</v>
      </c>
      <c r="GH4814" s="77" t="s">
        <v>439</v>
      </c>
      <c r="GI4814" s="77">
        <v>2025</v>
      </c>
      <c r="GJ4814" s="77" t="s">
        <v>301</v>
      </c>
      <c r="GK4814" s="77">
        <v>3.0714971986151989</v>
      </c>
      <c r="GL4814" s="77">
        <v>33.521456999999998</v>
      </c>
      <c r="GM4814" s="77">
        <v>2025</v>
      </c>
      <c r="GN4814" s="77" t="s">
        <v>175</v>
      </c>
      <c r="GO4814" s="77">
        <v>5.3000000000000005E-2</v>
      </c>
      <c r="GP4814" s="77">
        <v>3</v>
      </c>
      <c r="GQ4814" s="77">
        <v>0</v>
      </c>
      <c r="GR4814" s="77" t="s">
        <v>423</v>
      </c>
      <c r="GS4814" s="77">
        <v>0</v>
      </c>
      <c r="GT4814" s="77">
        <v>0</v>
      </c>
      <c r="GU4814" s="77">
        <v>0</v>
      </c>
      <c r="GV4814" s="77">
        <v>0</v>
      </c>
      <c r="GW4814" s="77">
        <v>0</v>
      </c>
      <c r="GX4814" s="77">
        <v>0</v>
      </c>
      <c r="GY4814" s="77">
        <v>5.5966209081309407E-2</v>
      </c>
      <c r="GZ4814" s="77">
        <v>0.17190005441035436</v>
      </c>
    </row>
    <row r="4815" spans="187:208" x14ac:dyDescent="0.25">
      <c r="GE4815" s="77" t="s">
        <v>427</v>
      </c>
      <c r="GF4815" s="77" t="s">
        <v>155</v>
      </c>
      <c r="GG4815" s="77" t="s">
        <v>464</v>
      </c>
      <c r="GH4815" s="77" t="s">
        <v>439</v>
      </c>
      <c r="GI4815" s="77">
        <v>2025</v>
      </c>
      <c r="GJ4815" s="77" t="s">
        <v>303</v>
      </c>
      <c r="GK4815" s="77">
        <v>1.684577240534417</v>
      </c>
      <c r="GL4815" s="77">
        <v>33.521456999999998</v>
      </c>
      <c r="GM4815" s="77">
        <v>2025</v>
      </c>
      <c r="GN4815" s="77" t="s">
        <v>175</v>
      </c>
      <c r="GO4815" s="77">
        <v>5.3000000000000005E-2</v>
      </c>
      <c r="GP4815" s="77">
        <v>3</v>
      </c>
      <c r="GQ4815" s="77">
        <v>0</v>
      </c>
      <c r="GR4815" s="77" t="s">
        <v>423</v>
      </c>
      <c r="GS4815" s="77">
        <v>0</v>
      </c>
      <c r="GT4815" s="77">
        <v>0</v>
      </c>
      <c r="GU4815" s="77">
        <v>0</v>
      </c>
      <c r="GV4815" s="77">
        <v>0</v>
      </c>
      <c r="GW4815" s="77">
        <v>0</v>
      </c>
      <c r="GX4815" s="77">
        <v>0</v>
      </c>
      <c r="GY4815" s="77">
        <v>5.5966209081309407E-2</v>
      </c>
      <c r="GZ4815" s="77">
        <v>9.4279402057364431E-2</v>
      </c>
    </row>
    <row r="4816" spans="187:208" x14ac:dyDescent="0.25">
      <c r="GE4816" s="77" t="s">
        <v>422</v>
      </c>
      <c r="GF4816" s="77" t="s">
        <v>155</v>
      </c>
      <c r="GG4816" s="77" t="s">
        <v>464</v>
      </c>
      <c r="GH4816" s="77" t="s">
        <v>446</v>
      </c>
      <c r="GI4816" s="77">
        <v>2021</v>
      </c>
      <c r="GJ4816" s="77" t="s">
        <v>305</v>
      </c>
      <c r="GK4816" s="77">
        <v>3.6425060683954132E-2</v>
      </c>
      <c r="GL4816" s="77">
        <v>33.521456999999998</v>
      </c>
      <c r="GM4816" s="77">
        <v>2021</v>
      </c>
      <c r="GN4816" s="77" t="s">
        <v>175</v>
      </c>
      <c r="GO4816" s="77">
        <v>0.13250000000000001</v>
      </c>
      <c r="GP4816" s="77">
        <v>3</v>
      </c>
      <c r="GQ4816" s="77">
        <v>0</v>
      </c>
      <c r="GR4816" s="77" t="s">
        <v>423</v>
      </c>
      <c r="GS4816" s="77">
        <v>0.1527377521613833</v>
      </c>
      <c r="GT4816" s="77">
        <v>5.5634818912091329E-3</v>
      </c>
      <c r="GU4816" s="77">
        <v>0.1527377521613833</v>
      </c>
      <c r="GV4816" s="77">
        <v>5.5634818912091329E-3</v>
      </c>
      <c r="GW4816" s="77">
        <v>0</v>
      </c>
      <c r="GX4816" s="77">
        <v>0</v>
      </c>
      <c r="GY4816" s="77">
        <v>0</v>
      </c>
      <c r="GZ4816" s="77">
        <v>0</v>
      </c>
    </row>
    <row r="4817" spans="187:208" x14ac:dyDescent="0.25">
      <c r="GE4817" s="77" t="s">
        <v>425</v>
      </c>
      <c r="GF4817" s="77" t="s">
        <v>155</v>
      </c>
      <c r="GG4817" s="77" t="s">
        <v>464</v>
      </c>
      <c r="GH4817" s="77" t="s">
        <v>446</v>
      </c>
      <c r="GI4817" s="77">
        <v>2021</v>
      </c>
      <c r="GJ4817" s="77" t="s">
        <v>301</v>
      </c>
      <c r="GK4817" s="77">
        <v>1.5808724525420859E-3</v>
      </c>
      <c r="GL4817" s="77">
        <v>33.521456999999998</v>
      </c>
      <c r="GM4817" s="77">
        <v>2021</v>
      </c>
      <c r="GN4817" s="77" t="s">
        <v>175</v>
      </c>
      <c r="GO4817" s="77">
        <v>5.3000000000000005E-2</v>
      </c>
      <c r="GP4817" s="77">
        <v>3</v>
      </c>
      <c r="GQ4817" s="77">
        <v>0</v>
      </c>
      <c r="GR4817" s="77" t="s">
        <v>423</v>
      </c>
      <c r="GS4817" s="77">
        <v>5.5966209081309407E-2</v>
      </c>
      <c r="GT4817" s="77">
        <v>8.8475438209852759E-5</v>
      </c>
      <c r="GU4817" s="77">
        <v>5.5966209081309407E-2</v>
      </c>
      <c r="GV4817" s="77">
        <v>8.8475438209852759E-5</v>
      </c>
      <c r="GW4817" s="77">
        <v>0</v>
      </c>
      <c r="GX4817" s="77">
        <v>0</v>
      </c>
      <c r="GY4817" s="77">
        <v>0</v>
      </c>
      <c r="GZ4817" s="77">
        <v>0</v>
      </c>
    </row>
    <row r="4818" spans="187:208" x14ac:dyDescent="0.25">
      <c r="GE4818" s="77" t="s">
        <v>427</v>
      </c>
      <c r="GF4818" s="77" t="s">
        <v>155</v>
      </c>
      <c r="GG4818" s="77" t="s">
        <v>464</v>
      </c>
      <c r="GH4818" s="77" t="s">
        <v>446</v>
      </c>
      <c r="GI4818" s="77">
        <v>2021</v>
      </c>
      <c r="GJ4818" s="77" t="s">
        <v>303</v>
      </c>
      <c r="GK4818" s="77">
        <v>3.989464219845025E-2</v>
      </c>
      <c r="GL4818" s="77">
        <v>33.521456999999998</v>
      </c>
      <c r="GM4818" s="77">
        <v>2021</v>
      </c>
      <c r="GN4818" s="77" t="s">
        <v>175</v>
      </c>
      <c r="GO4818" s="77">
        <v>5.3000000000000005E-2</v>
      </c>
      <c r="GP4818" s="77">
        <v>3</v>
      </c>
      <c r="GQ4818" s="77">
        <v>0</v>
      </c>
      <c r="GR4818" s="77" t="s">
        <v>423</v>
      </c>
      <c r="GS4818" s="77">
        <v>5.5966209081309407E-2</v>
      </c>
      <c r="GT4818" s="77">
        <v>2.2327518865024958E-3</v>
      </c>
      <c r="GU4818" s="77">
        <v>5.5966209081309407E-2</v>
      </c>
      <c r="GV4818" s="77">
        <v>2.2327518865024958E-3</v>
      </c>
      <c r="GW4818" s="77">
        <v>0</v>
      </c>
      <c r="GX4818" s="77">
        <v>0</v>
      </c>
      <c r="GY4818" s="77">
        <v>0</v>
      </c>
      <c r="GZ4818" s="77">
        <v>0</v>
      </c>
    </row>
    <row r="4819" spans="187:208" x14ac:dyDescent="0.25">
      <c r="GE4819" s="77" t="s">
        <v>422</v>
      </c>
      <c r="GF4819" s="77" t="s">
        <v>155</v>
      </c>
      <c r="GG4819" s="77" t="s">
        <v>464</v>
      </c>
      <c r="GH4819" s="77" t="s">
        <v>446</v>
      </c>
      <c r="GI4819" s="77">
        <v>2022</v>
      </c>
      <c r="GJ4819" s="77" t="s">
        <v>305</v>
      </c>
      <c r="GK4819" s="77">
        <v>3.6425060683954132E-2</v>
      </c>
      <c r="GL4819" s="77">
        <v>33.521456999999998</v>
      </c>
      <c r="GM4819" s="77">
        <v>2022</v>
      </c>
      <c r="GN4819" s="77" t="s">
        <v>175</v>
      </c>
      <c r="GO4819" s="77">
        <v>0.13250000000000001</v>
      </c>
      <c r="GP4819" s="77">
        <v>3</v>
      </c>
      <c r="GQ4819" s="77">
        <v>0</v>
      </c>
      <c r="GR4819" s="77" t="s">
        <v>423</v>
      </c>
      <c r="GS4819" s="77">
        <v>0.1527377521613833</v>
      </c>
      <c r="GT4819" s="77">
        <v>5.5634818912091329E-3</v>
      </c>
      <c r="GU4819" s="77">
        <v>0.1527377521613833</v>
      </c>
      <c r="GV4819" s="77">
        <v>5.5634818912091329E-3</v>
      </c>
      <c r="GW4819" s="77">
        <v>0.1527377521613833</v>
      </c>
      <c r="GX4819" s="77">
        <v>5.5634818912091329E-3</v>
      </c>
      <c r="GY4819" s="77">
        <v>0</v>
      </c>
      <c r="GZ4819" s="77">
        <v>0</v>
      </c>
    </row>
    <row r="4820" spans="187:208" x14ac:dyDescent="0.25">
      <c r="GE4820" s="77" t="s">
        <v>425</v>
      </c>
      <c r="GF4820" s="77" t="s">
        <v>155</v>
      </c>
      <c r="GG4820" s="77" t="s">
        <v>464</v>
      </c>
      <c r="GH4820" s="77" t="s">
        <v>446</v>
      </c>
      <c r="GI4820" s="77">
        <v>2022</v>
      </c>
      <c r="GJ4820" s="77" t="s">
        <v>301</v>
      </c>
      <c r="GK4820" s="77">
        <v>1.5808724525420859E-3</v>
      </c>
      <c r="GL4820" s="77">
        <v>33.521456999999998</v>
      </c>
      <c r="GM4820" s="77">
        <v>2022</v>
      </c>
      <c r="GN4820" s="77" t="s">
        <v>175</v>
      </c>
      <c r="GO4820" s="77">
        <v>5.3000000000000005E-2</v>
      </c>
      <c r="GP4820" s="77">
        <v>3</v>
      </c>
      <c r="GQ4820" s="77">
        <v>0</v>
      </c>
      <c r="GR4820" s="77" t="s">
        <v>423</v>
      </c>
      <c r="GS4820" s="77">
        <v>5.5966209081309407E-2</v>
      </c>
      <c r="GT4820" s="77">
        <v>8.8475438209852759E-5</v>
      </c>
      <c r="GU4820" s="77">
        <v>5.5966209081309407E-2</v>
      </c>
      <c r="GV4820" s="77">
        <v>8.8475438209852759E-5</v>
      </c>
      <c r="GW4820" s="77">
        <v>5.5966209081309407E-2</v>
      </c>
      <c r="GX4820" s="77">
        <v>8.8475438209852759E-5</v>
      </c>
      <c r="GY4820" s="77">
        <v>0</v>
      </c>
      <c r="GZ4820" s="77">
        <v>0</v>
      </c>
    </row>
    <row r="4821" spans="187:208" x14ac:dyDescent="0.25">
      <c r="GE4821" s="77" t="s">
        <v>427</v>
      </c>
      <c r="GF4821" s="77" t="s">
        <v>155</v>
      </c>
      <c r="GG4821" s="77" t="s">
        <v>464</v>
      </c>
      <c r="GH4821" s="77" t="s">
        <v>446</v>
      </c>
      <c r="GI4821" s="77">
        <v>2022</v>
      </c>
      <c r="GJ4821" s="77" t="s">
        <v>303</v>
      </c>
      <c r="GK4821" s="77">
        <v>3.989464219845025E-2</v>
      </c>
      <c r="GL4821" s="77">
        <v>33.521456999999998</v>
      </c>
      <c r="GM4821" s="77">
        <v>2022</v>
      </c>
      <c r="GN4821" s="77" t="s">
        <v>175</v>
      </c>
      <c r="GO4821" s="77">
        <v>5.3000000000000005E-2</v>
      </c>
      <c r="GP4821" s="77">
        <v>3</v>
      </c>
      <c r="GQ4821" s="77">
        <v>0</v>
      </c>
      <c r="GR4821" s="77" t="s">
        <v>423</v>
      </c>
      <c r="GS4821" s="77">
        <v>5.5966209081309407E-2</v>
      </c>
      <c r="GT4821" s="77">
        <v>2.2327518865024958E-3</v>
      </c>
      <c r="GU4821" s="77">
        <v>5.5966209081309407E-2</v>
      </c>
      <c r="GV4821" s="77">
        <v>2.2327518865024958E-3</v>
      </c>
      <c r="GW4821" s="77">
        <v>5.5966209081309407E-2</v>
      </c>
      <c r="GX4821" s="77">
        <v>2.2327518865024958E-3</v>
      </c>
      <c r="GY4821" s="77">
        <v>0</v>
      </c>
      <c r="GZ4821" s="77">
        <v>0</v>
      </c>
    </row>
    <row r="4822" spans="187:208" x14ac:dyDescent="0.25">
      <c r="GE4822" s="77" t="s">
        <v>422</v>
      </c>
      <c r="GF4822" s="77" t="s">
        <v>155</v>
      </c>
      <c r="GG4822" s="77" t="s">
        <v>464</v>
      </c>
      <c r="GH4822" s="77" t="s">
        <v>446</v>
      </c>
      <c r="GI4822" s="77">
        <v>2023</v>
      </c>
      <c r="GJ4822" s="77" t="s">
        <v>305</v>
      </c>
      <c r="GK4822" s="77">
        <v>3.7590224611390423E-2</v>
      </c>
      <c r="GL4822" s="77">
        <v>33.521456999999998</v>
      </c>
      <c r="GM4822" s="77">
        <v>2023</v>
      </c>
      <c r="GN4822" s="77" t="s">
        <v>175</v>
      </c>
      <c r="GO4822" s="77">
        <v>0.13250000000000001</v>
      </c>
      <c r="GP4822" s="77">
        <v>3</v>
      </c>
      <c r="GQ4822" s="77">
        <v>0</v>
      </c>
      <c r="GR4822" s="77" t="s">
        <v>423</v>
      </c>
      <c r="GS4822" s="77">
        <v>0</v>
      </c>
      <c r="GT4822" s="77">
        <v>0</v>
      </c>
      <c r="GU4822" s="77">
        <v>0.1527377521613833</v>
      </c>
      <c r="GV4822" s="77">
        <v>5.7414464103852812E-3</v>
      </c>
      <c r="GW4822" s="77">
        <v>0.1527377521613833</v>
      </c>
      <c r="GX4822" s="77">
        <v>5.7414464103852812E-3</v>
      </c>
      <c r="GY4822" s="77">
        <v>0.1527377521613833</v>
      </c>
      <c r="GZ4822" s="77">
        <v>5.7414464103852812E-3</v>
      </c>
    </row>
    <row r="4823" spans="187:208" x14ac:dyDescent="0.25">
      <c r="GE4823" s="77" t="s">
        <v>425</v>
      </c>
      <c r="GF4823" s="77" t="s">
        <v>155</v>
      </c>
      <c r="GG4823" s="77" t="s">
        <v>464</v>
      </c>
      <c r="GH4823" s="77" t="s">
        <v>446</v>
      </c>
      <c r="GI4823" s="77">
        <v>2023</v>
      </c>
      <c r="GJ4823" s="77" t="s">
        <v>301</v>
      </c>
      <c r="GK4823" s="77">
        <v>1.631433411568615E-3</v>
      </c>
      <c r="GL4823" s="77">
        <v>33.521456999999998</v>
      </c>
      <c r="GM4823" s="77">
        <v>2023</v>
      </c>
      <c r="GN4823" s="77" t="s">
        <v>175</v>
      </c>
      <c r="GO4823" s="77">
        <v>5.3000000000000005E-2</v>
      </c>
      <c r="GP4823" s="77">
        <v>3</v>
      </c>
      <c r="GQ4823" s="77">
        <v>0</v>
      </c>
      <c r="GR4823" s="77" t="s">
        <v>423</v>
      </c>
      <c r="GS4823" s="77">
        <v>0</v>
      </c>
      <c r="GT4823" s="77">
        <v>0</v>
      </c>
      <c r="GU4823" s="77">
        <v>5.5966209081309407E-2</v>
      </c>
      <c r="GV4823" s="77">
        <v>9.1305143414083012E-5</v>
      </c>
      <c r="GW4823" s="77">
        <v>5.5966209081309407E-2</v>
      </c>
      <c r="GX4823" s="77">
        <v>9.1305143414083012E-5</v>
      </c>
      <c r="GY4823" s="77">
        <v>5.5966209081309407E-2</v>
      </c>
      <c r="GZ4823" s="77">
        <v>9.1305143414083012E-5</v>
      </c>
    </row>
    <row r="4824" spans="187:208" x14ac:dyDescent="0.25">
      <c r="GE4824" s="77" t="s">
        <v>427</v>
      </c>
      <c r="GF4824" s="77" t="s">
        <v>155</v>
      </c>
      <c r="GG4824" s="77" t="s">
        <v>464</v>
      </c>
      <c r="GH4824" s="77" t="s">
        <v>446</v>
      </c>
      <c r="GI4824" s="77">
        <v>2023</v>
      </c>
      <c r="GJ4824" s="77" t="s">
        <v>303</v>
      </c>
      <c r="GK4824" s="77">
        <v>4.1186611014017722E-2</v>
      </c>
      <c r="GL4824" s="77">
        <v>33.521456999999998</v>
      </c>
      <c r="GM4824" s="77">
        <v>2023</v>
      </c>
      <c r="GN4824" s="77" t="s">
        <v>175</v>
      </c>
      <c r="GO4824" s="77">
        <v>5.3000000000000005E-2</v>
      </c>
      <c r="GP4824" s="77">
        <v>3</v>
      </c>
      <c r="GQ4824" s="77">
        <v>0</v>
      </c>
      <c r="GR4824" s="77" t="s">
        <v>423</v>
      </c>
      <c r="GS4824" s="77">
        <v>0</v>
      </c>
      <c r="GT4824" s="77">
        <v>0</v>
      </c>
      <c r="GU4824" s="77">
        <v>5.5966209081309407E-2</v>
      </c>
      <c r="GV4824" s="77">
        <v>2.3050584833610769E-3</v>
      </c>
      <c r="GW4824" s="77">
        <v>5.5966209081309407E-2</v>
      </c>
      <c r="GX4824" s="77">
        <v>2.3050584833610769E-3</v>
      </c>
      <c r="GY4824" s="77">
        <v>5.5966209081309407E-2</v>
      </c>
      <c r="GZ4824" s="77">
        <v>2.3050584833610769E-3</v>
      </c>
    </row>
    <row r="4825" spans="187:208" x14ac:dyDescent="0.25">
      <c r="GE4825" s="77" t="s">
        <v>422</v>
      </c>
      <c r="GF4825" s="77" t="s">
        <v>155</v>
      </c>
      <c r="GG4825" s="77" t="s">
        <v>464</v>
      </c>
      <c r="GH4825" s="77" t="s">
        <v>446</v>
      </c>
      <c r="GI4825" s="77">
        <v>2024</v>
      </c>
      <c r="GJ4825" s="77" t="s">
        <v>305</v>
      </c>
      <c r="GK4825" s="77">
        <v>3.7590224611390423E-2</v>
      </c>
      <c r="GL4825" s="77">
        <v>33.521456999999998</v>
      </c>
      <c r="GM4825" s="77">
        <v>2024</v>
      </c>
      <c r="GN4825" s="77" t="s">
        <v>175</v>
      </c>
      <c r="GO4825" s="77">
        <v>0.13250000000000001</v>
      </c>
      <c r="GP4825" s="77">
        <v>3</v>
      </c>
      <c r="GQ4825" s="77">
        <v>0</v>
      </c>
      <c r="GR4825" s="77" t="s">
        <v>423</v>
      </c>
      <c r="GS4825" s="77">
        <v>0</v>
      </c>
      <c r="GT4825" s="77">
        <v>0</v>
      </c>
      <c r="GU4825" s="77">
        <v>0</v>
      </c>
      <c r="GV4825" s="77">
        <v>0</v>
      </c>
      <c r="GW4825" s="77">
        <v>0.1527377521613833</v>
      </c>
      <c r="GX4825" s="77">
        <v>5.7414464103852812E-3</v>
      </c>
      <c r="GY4825" s="77">
        <v>0.1527377521613833</v>
      </c>
      <c r="GZ4825" s="77">
        <v>5.7414464103852812E-3</v>
      </c>
    </row>
    <row r="4826" spans="187:208" x14ac:dyDescent="0.25">
      <c r="GE4826" s="77" t="s">
        <v>425</v>
      </c>
      <c r="GF4826" s="77" t="s">
        <v>155</v>
      </c>
      <c r="GG4826" s="77" t="s">
        <v>464</v>
      </c>
      <c r="GH4826" s="77" t="s">
        <v>446</v>
      </c>
      <c r="GI4826" s="77">
        <v>2024</v>
      </c>
      <c r="GJ4826" s="77" t="s">
        <v>301</v>
      </c>
      <c r="GK4826" s="77">
        <v>1.631433411568615E-3</v>
      </c>
      <c r="GL4826" s="77">
        <v>33.521456999999998</v>
      </c>
      <c r="GM4826" s="77">
        <v>2024</v>
      </c>
      <c r="GN4826" s="77" t="s">
        <v>175</v>
      </c>
      <c r="GO4826" s="77">
        <v>5.3000000000000005E-2</v>
      </c>
      <c r="GP4826" s="77">
        <v>3</v>
      </c>
      <c r="GQ4826" s="77">
        <v>0</v>
      </c>
      <c r="GR4826" s="77" t="s">
        <v>423</v>
      </c>
      <c r="GS4826" s="77">
        <v>0</v>
      </c>
      <c r="GT4826" s="77">
        <v>0</v>
      </c>
      <c r="GU4826" s="77">
        <v>0</v>
      </c>
      <c r="GV4826" s="77">
        <v>0</v>
      </c>
      <c r="GW4826" s="77">
        <v>5.5966209081309407E-2</v>
      </c>
      <c r="GX4826" s="77">
        <v>9.1305143414083012E-5</v>
      </c>
      <c r="GY4826" s="77">
        <v>5.5966209081309407E-2</v>
      </c>
      <c r="GZ4826" s="77">
        <v>9.1305143414083012E-5</v>
      </c>
    </row>
    <row r="4827" spans="187:208" x14ac:dyDescent="0.25">
      <c r="GE4827" s="77" t="s">
        <v>427</v>
      </c>
      <c r="GF4827" s="77" t="s">
        <v>155</v>
      </c>
      <c r="GG4827" s="77" t="s">
        <v>464</v>
      </c>
      <c r="GH4827" s="77" t="s">
        <v>446</v>
      </c>
      <c r="GI4827" s="77">
        <v>2024</v>
      </c>
      <c r="GJ4827" s="77" t="s">
        <v>303</v>
      </c>
      <c r="GK4827" s="77">
        <v>4.1186611014017722E-2</v>
      </c>
      <c r="GL4827" s="77">
        <v>33.521456999999998</v>
      </c>
      <c r="GM4827" s="77">
        <v>2024</v>
      </c>
      <c r="GN4827" s="77" t="s">
        <v>175</v>
      </c>
      <c r="GO4827" s="77">
        <v>5.3000000000000005E-2</v>
      </c>
      <c r="GP4827" s="77">
        <v>3</v>
      </c>
      <c r="GQ4827" s="77">
        <v>0</v>
      </c>
      <c r="GR4827" s="77" t="s">
        <v>423</v>
      </c>
      <c r="GS4827" s="77">
        <v>0</v>
      </c>
      <c r="GT4827" s="77">
        <v>0</v>
      </c>
      <c r="GU4827" s="77">
        <v>0</v>
      </c>
      <c r="GV4827" s="77">
        <v>0</v>
      </c>
      <c r="GW4827" s="77">
        <v>5.5966209081309407E-2</v>
      </c>
      <c r="GX4827" s="77">
        <v>2.3050584833610769E-3</v>
      </c>
      <c r="GY4827" s="77">
        <v>5.5966209081309407E-2</v>
      </c>
      <c r="GZ4827" s="77">
        <v>2.3050584833610769E-3</v>
      </c>
    </row>
    <row r="4828" spans="187:208" x14ac:dyDescent="0.25">
      <c r="GE4828" s="77" t="s">
        <v>422</v>
      </c>
      <c r="GF4828" s="77" t="s">
        <v>155</v>
      </c>
      <c r="GG4828" s="77" t="s">
        <v>464</v>
      </c>
      <c r="GH4828" s="77" t="s">
        <v>446</v>
      </c>
      <c r="GI4828" s="77">
        <v>2025</v>
      </c>
      <c r="GJ4828" s="77" t="s">
        <v>305</v>
      </c>
      <c r="GK4828" s="77">
        <v>3.7590224611390423E-2</v>
      </c>
      <c r="GL4828" s="77">
        <v>33.521456999999998</v>
      </c>
      <c r="GM4828" s="77">
        <v>2025</v>
      </c>
      <c r="GN4828" s="77" t="s">
        <v>175</v>
      </c>
      <c r="GO4828" s="77">
        <v>0.13250000000000001</v>
      </c>
      <c r="GP4828" s="77">
        <v>3</v>
      </c>
      <c r="GQ4828" s="77">
        <v>0</v>
      </c>
      <c r="GR4828" s="77" t="s">
        <v>423</v>
      </c>
      <c r="GS4828" s="77">
        <v>0</v>
      </c>
      <c r="GT4828" s="77">
        <v>0</v>
      </c>
      <c r="GU4828" s="77">
        <v>0</v>
      </c>
      <c r="GV4828" s="77">
        <v>0</v>
      </c>
      <c r="GW4828" s="77">
        <v>0</v>
      </c>
      <c r="GX4828" s="77">
        <v>0</v>
      </c>
      <c r="GY4828" s="77">
        <v>0.1527377521613833</v>
      </c>
      <c r="GZ4828" s="77">
        <v>5.7414464103852812E-3</v>
      </c>
    </row>
    <row r="4829" spans="187:208" x14ac:dyDescent="0.25">
      <c r="GE4829" s="77" t="s">
        <v>425</v>
      </c>
      <c r="GF4829" s="77" t="s">
        <v>155</v>
      </c>
      <c r="GG4829" s="77" t="s">
        <v>464</v>
      </c>
      <c r="GH4829" s="77" t="s">
        <v>446</v>
      </c>
      <c r="GI4829" s="77">
        <v>2025</v>
      </c>
      <c r="GJ4829" s="77" t="s">
        <v>301</v>
      </c>
      <c r="GK4829" s="77">
        <v>1.631433411568615E-3</v>
      </c>
      <c r="GL4829" s="77">
        <v>33.521456999999998</v>
      </c>
      <c r="GM4829" s="77">
        <v>2025</v>
      </c>
      <c r="GN4829" s="77" t="s">
        <v>175</v>
      </c>
      <c r="GO4829" s="77">
        <v>5.3000000000000005E-2</v>
      </c>
      <c r="GP4829" s="77">
        <v>3</v>
      </c>
      <c r="GQ4829" s="77">
        <v>0</v>
      </c>
      <c r="GR4829" s="77" t="s">
        <v>423</v>
      </c>
      <c r="GS4829" s="77">
        <v>0</v>
      </c>
      <c r="GT4829" s="77">
        <v>0</v>
      </c>
      <c r="GU4829" s="77">
        <v>0</v>
      </c>
      <c r="GV4829" s="77">
        <v>0</v>
      </c>
      <c r="GW4829" s="77">
        <v>0</v>
      </c>
      <c r="GX4829" s="77">
        <v>0</v>
      </c>
      <c r="GY4829" s="77">
        <v>5.5966209081309407E-2</v>
      </c>
      <c r="GZ4829" s="77">
        <v>9.1305143414083012E-5</v>
      </c>
    </row>
    <row r="4830" spans="187:208" x14ac:dyDescent="0.25">
      <c r="GE4830" s="77" t="s">
        <v>427</v>
      </c>
      <c r="GF4830" s="77" t="s">
        <v>155</v>
      </c>
      <c r="GG4830" s="77" t="s">
        <v>464</v>
      </c>
      <c r="GH4830" s="77" t="s">
        <v>446</v>
      </c>
      <c r="GI4830" s="77">
        <v>2025</v>
      </c>
      <c r="GJ4830" s="77" t="s">
        <v>303</v>
      </c>
      <c r="GK4830" s="77">
        <v>4.1186611014017722E-2</v>
      </c>
      <c r="GL4830" s="77">
        <v>33.521456999999998</v>
      </c>
      <c r="GM4830" s="77">
        <v>2025</v>
      </c>
      <c r="GN4830" s="77" t="s">
        <v>175</v>
      </c>
      <c r="GO4830" s="77">
        <v>5.3000000000000005E-2</v>
      </c>
      <c r="GP4830" s="77">
        <v>3</v>
      </c>
      <c r="GQ4830" s="77">
        <v>0</v>
      </c>
      <c r="GR4830" s="77" t="s">
        <v>423</v>
      </c>
      <c r="GS4830" s="77">
        <v>0</v>
      </c>
      <c r="GT4830" s="77">
        <v>0</v>
      </c>
      <c r="GU4830" s="77">
        <v>0</v>
      </c>
      <c r="GV4830" s="77">
        <v>0</v>
      </c>
      <c r="GW4830" s="77">
        <v>0</v>
      </c>
      <c r="GX4830" s="77">
        <v>0</v>
      </c>
      <c r="GY4830" s="77">
        <v>5.5966209081309407E-2</v>
      </c>
      <c r="GZ4830" s="77">
        <v>2.3050584833610769E-3</v>
      </c>
    </row>
    <row r="4831" spans="187:208" x14ac:dyDescent="0.25">
      <c r="GE4831" s="77" t="s">
        <v>422</v>
      </c>
      <c r="GF4831" s="77" t="s">
        <v>155</v>
      </c>
      <c r="GG4831" s="77" t="s">
        <v>464</v>
      </c>
      <c r="GH4831" s="77" t="s">
        <v>453</v>
      </c>
      <c r="GI4831" s="77">
        <v>2021</v>
      </c>
      <c r="GJ4831" s="77" t="s">
        <v>305</v>
      </c>
      <c r="GK4831" s="77">
        <v>222.22942162783951</v>
      </c>
      <c r="GL4831" s="77">
        <v>33.521456999999998</v>
      </c>
      <c r="GM4831" s="77">
        <v>2021</v>
      </c>
      <c r="GN4831" s="77" t="s">
        <v>175</v>
      </c>
      <c r="GO4831" s="77">
        <v>0.13250000000000001</v>
      </c>
      <c r="GP4831" s="77">
        <v>3</v>
      </c>
      <c r="GQ4831" s="77">
        <v>0</v>
      </c>
      <c r="GR4831" s="77" t="s">
        <v>423</v>
      </c>
      <c r="GS4831" s="77">
        <v>0.1527377521613833</v>
      </c>
      <c r="GT4831" s="77">
        <v>33.942822323560506</v>
      </c>
      <c r="GU4831" s="77">
        <v>0.1527377521613833</v>
      </c>
      <c r="GV4831" s="77">
        <v>33.942822323560506</v>
      </c>
      <c r="GW4831" s="77">
        <v>0</v>
      </c>
      <c r="GX4831" s="77">
        <v>0</v>
      </c>
      <c r="GY4831" s="77">
        <v>0</v>
      </c>
      <c r="GZ4831" s="77">
        <v>0</v>
      </c>
    </row>
    <row r="4832" spans="187:208" x14ac:dyDescent="0.25">
      <c r="GE4832" s="77" t="s">
        <v>425</v>
      </c>
      <c r="GF4832" s="77" t="s">
        <v>155</v>
      </c>
      <c r="GG4832" s="77" t="s">
        <v>464</v>
      </c>
      <c r="GH4832" s="77" t="s">
        <v>453</v>
      </c>
      <c r="GI4832" s="77">
        <v>2021</v>
      </c>
      <c r="GJ4832" s="77" t="s">
        <v>301</v>
      </c>
      <c r="GK4832" s="77">
        <v>8585.7228092482874</v>
      </c>
      <c r="GL4832" s="77">
        <v>33.521456999999998</v>
      </c>
      <c r="GM4832" s="77">
        <v>2021</v>
      </c>
      <c r="GN4832" s="77" t="s">
        <v>175</v>
      </c>
      <c r="GO4832" s="77">
        <v>5.3000000000000005E-2</v>
      </c>
      <c r="GP4832" s="77">
        <v>3</v>
      </c>
      <c r="GQ4832" s="77">
        <v>0</v>
      </c>
      <c r="GR4832" s="77" t="s">
        <v>423</v>
      </c>
      <c r="GS4832" s="77">
        <v>5.5966209081309407E-2</v>
      </c>
      <c r="GT4832" s="77">
        <v>480.51035785655682</v>
      </c>
      <c r="GU4832" s="77">
        <v>5.5966209081309407E-2</v>
      </c>
      <c r="GV4832" s="77">
        <v>480.51035785655682</v>
      </c>
      <c r="GW4832" s="77">
        <v>0</v>
      </c>
      <c r="GX4832" s="77">
        <v>0</v>
      </c>
      <c r="GY4832" s="77">
        <v>0</v>
      </c>
      <c r="GZ4832" s="77">
        <v>0</v>
      </c>
    </row>
    <row r="4833" spans="187:208" x14ac:dyDescent="0.25">
      <c r="GE4833" s="77" t="s">
        <v>427</v>
      </c>
      <c r="GF4833" s="77" t="s">
        <v>155</v>
      </c>
      <c r="GG4833" s="77" t="s">
        <v>464</v>
      </c>
      <c r="GH4833" s="77" t="s">
        <v>453</v>
      </c>
      <c r="GI4833" s="77">
        <v>2021</v>
      </c>
      <c r="GJ4833" s="77" t="s">
        <v>303</v>
      </c>
      <c r="GK4833" s="77">
        <v>5338.1784104569588</v>
      </c>
      <c r="GL4833" s="77">
        <v>33.521456999999998</v>
      </c>
      <c r="GM4833" s="77">
        <v>2021</v>
      </c>
      <c r="GN4833" s="77" t="s">
        <v>175</v>
      </c>
      <c r="GO4833" s="77">
        <v>5.3000000000000005E-2</v>
      </c>
      <c r="GP4833" s="77">
        <v>3</v>
      </c>
      <c r="GQ4833" s="77">
        <v>0</v>
      </c>
      <c r="GR4833" s="77" t="s">
        <v>423</v>
      </c>
      <c r="GS4833" s="77">
        <v>5.5966209081309407E-2</v>
      </c>
      <c r="GT4833" s="77">
        <v>298.75760903296606</v>
      </c>
      <c r="GU4833" s="77">
        <v>5.5966209081309407E-2</v>
      </c>
      <c r="GV4833" s="77">
        <v>298.75760903296606</v>
      </c>
      <c r="GW4833" s="77">
        <v>0</v>
      </c>
      <c r="GX4833" s="77">
        <v>0</v>
      </c>
      <c r="GY4833" s="77">
        <v>0</v>
      </c>
      <c r="GZ4833" s="77">
        <v>0</v>
      </c>
    </row>
    <row r="4834" spans="187:208" x14ac:dyDescent="0.25">
      <c r="GE4834" s="77" t="s">
        <v>422</v>
      </c>
      <c r="GF4834" s="77" t="s">
        <v>155</v>
      </c>
      <c r="GG4834" s="77" t="s">
        <v>464</v>
      </c>
      <c r="GH4834" s="77" t="s">
        <v>453</v>
      </c>
      <c r="GI4834" s="77">
        <v>2022</v>
      </c>
      <c r="GJ4834" s="77" t="s">
        <v>305</v>
      </c>
      <c r="GK4834" s="77">
        <v>222.22942162783951</v>
      </c>
      <c r="GL4834" s="77">
        <v>33.521456999999998</v>
      </c>
      <c r="GM4834" s="77">
        <v>2022</v>
      </c>
      <c r="GN4834" s="77" t="s">
        <v>175</v>
      </c>
      <c r="GO4834" s="77">
        <v>0.13250000000000001</v>
      </c>
      <c r="GP4834" s="77">
        <v>3</v>
      </c>
      <c r="GQ4834" s="77">
        <v>0</v>
      </c>
      <c r="GR4834" s="77" t="s">
        <v>423</v>
      </c>
      <c r="GS4834" s="77">
        <v>0.1527377521613833</v>
      </c>
      <c r="GT4834" s="77">
        <v>33.942822323560506</v>
      </c>
      <c r="GU4834" s="77">
        <v>0.1527377521613833</v>
      </c>
      <c r="GV4834" s="77">
        <v>33.942822323560506</v>
      </c>
      <c r="GW4834" s="77">
        <v>0.1527377521613833</v>
      </c>
      <c r="GX4834" s="77">
        <v>33.942822323560506</v>
      </c>
      <c r="GY4834" s="77">
        <v>0</v>
      </c>
      <c r="GZ4834" s="77">
        <v>0</v>
      </c>
    </row>
    <row r="4835" spans="187:208" x14ac:dyDescent="0.25">
      <c r="GE4835" s="77" t="s">
        <v>425</v>
      </c>
      <c r="GF4835" s="77" t="s">
        <v>155</v>
      </c>
      <c r="GG4835" s="77" t="s">
        <v>464</v>
      </c>
      <c r="GH4835" s="77" t="s">
        <v>453</v>
      </c>
      <c r="GI4835" s="77">
        <v>2022</v>
      </c>
      <c r="GJ4835" s="77" t="s">
        <v>301</v>
      </c>
      <c r="GK4835" s="77">
        <v>8585.7228092482874</v>
      </c>
      <c r="GL4835" s="77">
        <v>33.521456999999998</v>
      </c>
      <c r="GM4835" s="77">
        <v>2022</v>
      </c>
      <c r="GN4835" s="77" t="s">
        <v>175</v>
      </c>
      <c r="GO4835" s="77">
        <v>5.3000000000000005E-2</v>
      </c>
      <c r="GP4835" s="77">
        <v>3</v>
      </c>
      <c r="GQ4835" s="77">
        <v>0</v>
      </c>
      <c r="GR4835" s="77" t="s">
        <v>423</v>
      </c>
      <c r="GS4835" s="77">
        <v>5.5966209081309407E-2</v>
      </c>
      <c r="GT4835" s="77">
        <v>480.51035785655682</v>
      </c>
      <c r="GU4835" s="77">
        <v>5.5966209081309407E-2</v>
      </c>
      <c r="GV4835" s="77">
        <v>480.51035785655682</v>
      </c>
      <c r="GW4835" s="77">
        <v>5.5966209081309407E-2</v>
      </c>
      <c r="GX4835" s="77">
        <v>480.51035785655682</v>
      </c>
      <c r="GY4835" s="77">
        <v>0</v>
      </c>
      <c r="GZ4835" s="77">
        <v>0</v>
      </c>
    </row>
    <row r="4836" spans="187:208" x14ac:dyDescent="0.25">
      <c r="GE4836" s="77" t="s">
        <v>427</v>
      </c>
      <c r="GF4836" s="77" t="s">
        <v>155</v>
      </c>
      <c r="GG4836" s="77" t="s">
        <v>464</v>
      </c>
      <c r="GH4836" s="77" t="s">
        <v>453</v>
      </c>
      <c r="GI4836" s="77">
        <v>2022</v>
      </c>
      <c r="GJ4836" s="77" t="s">
        <v>303</v>
      </c>
      <c r="GK4836" s="77">
        <v>5338.1784104569588</v>
      </c>
      <c r="GL4836" s="77">
        <v>33.521456999999998</v>
      </c>
      <c r="GM4836" s="77">
        <v>2022</v>
      </c>
      <c r="GN4836" s="77" t="s">
        <v>175</v>
      </c>
      <c r="GO4836" s="77">
        <v>5.3000000000000005E-2</v>
      </c>
      <c r="GP4836" s="77">
        <v>3</v>
      </c>
      <c r="GQ4836" s="77">
        <v>0</v>
      </c>
      <c r="GR4836" s="77" t="s">
        <v>423</v>
      </c>
      <c r="GS4836" s="77">
        <v>5.5966209081309407E-2</v>
      </c>
      <c r="GT4836" s="77">
        <v>298.75760903296606</v>
      </c>
      <c r="GU4836" s="77">
        <v>5.5966209081309407E-2</v>
      </c>
      <c r="GV4836" s="77">
        <v>298.75760903296606</v>
      </c>
      <c r="GW4836" s="77">
        <v>5.5966209081309407E-2</v>
      </c>
      <c r="GX4836" s="77">
        <v>298.75760903296606</v>
      </c>
      <c r="GY4836" s="77">
        <v>0</v>
      </c>
      <c r="GZ4836" s="77">
        <v>0</v>
      </c>
    </row>
    <row r="4837" spans="187:208" x14ac:dyDescent="0.25">
      <c r="GE4837" s="77" t="s">
        <v>422</v>
      </c>
      <c r="GF4837" s="77" t="s">
        <v>155</v>
      </c>
      <c r="GG4837" s="77" t="s">
        <v>464</v>
      </c>
      <c r="GH4837" s="77" t="s">
        <v>453</v>
      </c>
      <c r="GI4837" s="77">
        <v>2023</v>
      </c>
      <c r="GJ4837" s="77" t="s">
        <v>305</v>
      </c>
      <c r="GK4837" s="77">
        <v>233.23007680794851</v>
      </c>
      <c r="GL4837" s="77">
        <v>33.521456999999998</v>
      </c>
      <c r="GM4837" s="77">
        <v>2023</v>
      </c>
      <c r="GN4837" s="77" t="s">
        <v>175</v>
      </c>
      <c r="GO4837" s="77">
        <v>0.13250000000000001</v>
      </c>
      <c r="GP4837" s="77">
        <v>3</v>
      </c>
      <c r="GQ4837" s="77">
        <v>0</v>
      </c>
      <c r="GR4837" s="77" t="s">
        <v>423</v>
      </c>
      <c r="GS4837" s="77">
        <v>0</v>
      </c>
      <c r="GT4837" s="77">
        <v>0</v>
      </c>
      <c r="GU4837" s="77">
        <v>0.1527377521613833</v>
      </c>
      <c r="GV4837" s="77">
        <v>35.623037668072833</v>
      </c>
      <c r="GW4837" s="77">
        <v>0.1527377521613833</v>
      </c>
      <c r="GX4837" s="77">
        <v>35.623037668072833</v>
      </c>
      <c r="GY4837" s="77">
        <v>0.1527377521613833</v>
      </c>
      <c r="GZ4837" s="77">
        <v>35.623037668072833</v>
      </c>
    </row>
    <row r="4838" spans="187:208" x14ac:dyDescent="0.25">
      <c r="GE4838" s="77" t="s">
        <v>425</v>
      </c>
      <c r="GF4838" s="77" t="s">
        <v>155</v>
      </c>
      <c r="GG4838" s="77" t="s">
        <v>464</v>
      </c>
      <c r="GH4838" s="77" t="s">
        <v>453</v>
      </c>
      <c r="GI4838" s="77">
        <v>2023</v>
      </c>
      <c r="GJ4838" s="77" t="s">
        <v>301</v>
      </c>
      <c r="GK4838" s="77">
        <v>8896.5159934289495</v>
      </c>
      <c r="GL4838" s="77">
        <v>33.521456999999998</v>
      </c>
      <c r="GM4838" s="77">
        <v>2023</v>
      </c>
      <c r="GN4838" s="77" t="s">
        <v>175</v>
      </c>
      <c r="GO4838" s="77">
        <v>5.3000000000000005E-2</v>
      </c>
      <c r="GP4838" s="77">
        <v>3</v>
      </c>
      <c r="GQ4838" s="77">
        <v>0</v>
      </c>
      <c r="GR4838" s="77" t="s">
        <v>423</v>
      </c>
      <c r="GS4838" s="77">
        <v>0</v>
      </c>
      <c r="GT4838" s="77">
        <v>0</v>
      </c>
      <c r="GU4838" s="77">
        <v>5.5966209081309407E-2</v>
      </c>
      <c r="GV4838" s="77">
        <v>497.90427418345763</v>
      </c>
      <c r="GW4838" s="77">
        <v>5.5966209081309407E-2</v>
      </c>
      <c r="GX4838" s="77">
        <v>497.90427418345763</v>
      </c>
      <c r="GY4838" s="77">
        <v>5.5966209081309407E-2</v>
      </c>
      <c r="GZ4838" s="77">
        <v>497.90427418345763</v>
      </c>
    </row>
    <row r="4839" spans="187:208" x14ac:dyDescent="0.25">
      <c r="GE4839" s="77" t="s">
        <v>427</v>
      </c>
      <c r="GF4839" s="77" t="s">
        <v>155</v>
      </c>
      <c r="GG4839" s="77" t="s">
        <v>464</v>
      </c>
      <c r="GH4839" s="77" t="s">
        <v>453</v>
      </c>
      <c r="GI4839" s="77">
        <v>2023</v>
      </c>
      <c r="GJ4839" s="77" t="s">
        <v>303</v>
      </c>
      <c r="GK4839" s="77">
        <v>5534.8914862003139</v>
      </c>
      <c r="GL4839" s="77">
        <v>33.521456999999998</v>
      </c>
      <c r="GM4839" s="77">
        <v>2023</v>
      </c>
      <c r="GN4839" s="77" t="s">
        <v>175</v>
      </c>
      <c r="GO4839" s="77">
        <v>5.3000000000000005E-2</v>
      </c>
      <c r="GP4839" s="77">
        <v>3</v>
      </c>
      <c r="GQ4839" s="77">
        <v>0</v>
      </c>
      <c r="GR4839" s="77" t="s">
        <v>423</v>
      </c>
      <c r="GS4839" s="77">
        <v>0</v>
      </c>
      <c r="GT4839" s="77">
        <v>0</v>
      </c>
      <c r="GU4839" s="77">
        <v>5.5966209081309407E-2</v>
      </c>
      <c r="GV4839" s="77">
        <v>309.7668941590461</v>
      </c>
      <c r="GW4839" s="77">
        <v>5.5966209081309407E-2</v>
      </c>
      <c r="GX4839" s="77">
        <v>309.7668941590461</v>
      </c>
      <c r="GY4839" s="77">
        <v>5.5966209081309407E-2</v>
      </c>
      <c r="GZ4839" s="77">
        <v>309.7668941590461</v>
      </c>
    </row>
    <row r="4840" spans="187:208" x14ac:dyDescent="0.25">
      <c r="GE4840" s="77" t="s">
        <v>422</v>
      </c>
      <c r="GF4840" s="77" t="s">
        <v>155</v>
      </c>
      <c r="GG4840" s="77" t="s">
        <v>464</v>
      </c>
      <c r="GH4840" s="77" t="s">
        <v>453</v>
      </c>
      <c r="GI4840" s="77">
        <v>2024</v>
      </c>
      <c r="GJ4840" s="77" t="s">
        <v>305</v>
      </c>
      <c r="GK4840" s="77">
        <v>233.23007680794851</v>
      </c>
      <c r="GL4840" s="77">
        <v>33.521456999999998</v>
      </c>
      <c r="GM4840" s="77">
        <v>2024</v>
      </c>
      <c r="GN4840" s="77" t="s">
        <v>175</v>
      </c>
      <c r="GO4840" s="77">
        <v>0.13250000000000001</v>
      </c>
      <c r="GP4840" s="77">
        <v>3</v>
      </c>
      <c r="GQ4840" s="77">
        <v>0</v>
      </c>
      <c r="GR4840" s="77" t="s">
        <v>423</v>
      </c>
      <c r="GS4840" s="77">
        <v>0</v>
      </c>
      <c r="GT4840" s="77">
        <v>0</v>
      </c>
      <c r="GU4840" s="77">
        <v>0</v>
      </c>
      <c r="GV4840" s="77">
        <v>0</v>
      </c>
      <c r="GW4840" s="77">
        <v>0.1527377521613833</v>
      </c>
      <c r="GX4840" s="77">
        <v>35.623037668072833</v>
      </c>
      <c r="GY4840" s="77">
        <v>0.1527377521613833</v>
      </c>
      <c r="GZ4840" s="77">
        <v>35.623037668072833</v>
      </c>
    </row>
    <row r="4841" spans="187:208" x14ac:dyDescent="0.25">
      <c r="GE4841" s="77" t="s">
        <v>425</v>
      </c>
      <c r="GF4841" s="77" t="s">
        <v>155</v>
      </c>
      <c r="GG4841" s="77" t="s">
        <v>464</v>
      </c>
      <c r="GH4841" s="77" t="s">
        <v>453</v>
      </c>
      <c r="GI4841" s="77">
        <v>2024</v>
      </c>
      <c r="GJ4841" s="77" t="s">
        <v>301</v>
      </c>
      <c r="GK4841" s="77">
        <v>8896.5159934289495</v>
      </c>
      <c r="GL4841" s="77">
        <v>33.521456999999998</v>
      </c>
      <c r="GM4841" s="77">
        <v>2024</v>
      </c>
      <c r="GN4841" s="77" t="s">
        <v>175</v>
      </c>
      <c r="GO4841" s="77">
        <v>5.3000000000000005E-2</v>
      </c>
      <c r="GP4841" s="77">
        <v>3</v>
      </c>
      <c r="GQ4841" s="77">
        <v>0</v>
      </c>
      <c r="GR4841" s="77" t="s">
        <v>423</v>
      </c>
      <c r="GS4841" s="77">
        <v>0</v>
      </c>
      <c r="GT4841" s="77">
        <v>0</v>
      </c>
      <c r="GU4841" s="77">
        <v>0</v>
      </c>
      <c r="GV4841" s="77">
        <v>0</v>
      </c>
      <c r="GW4841" s="77">
        <v>5.5966209081309407E-2</v>
      </c>
      <c r="GX4841" s="77">
        <v>497.90427418345763</v>
      </c>
      <c r="GY4841" s="77">
        <v>5.5966209081309407E-2</v>
      </c>
      <c r="GZ4841" s="77">
        <v>497.90427418345763</v>
      </c>
    </row>
    <row r="4842" spans="187:208" x14ac:dyDescent="0.25">
      <c r="GE4842" s="77" t="s">
        <v>427</v>
      </c>
      <c r="GF4842" s="77" t="s">
        <v>155</v>
      </c>
      <c r="GG4842" s="77" t="s">
        <v>464</v>
      </c>
      <c r="GH4842" s="77" t="s">
        <v>453</v>
      </c>
      <c r="GI4842" s="77">
        <v>2024</v>
      </c>
      <c r="GJ4842" s="77" t="s">
        <v>303</v>
      </c>
      <c r="GK4842" s="77">
        <v>5534.8914862003139</v>
      </c>
      <c r="GL4842" s="77">
        <v>33.521456999999998</v>
      </c>
      <c r="GM4842" s="77">
        <v>2024</v>
      </c>
      <c r="GN4842" s="77" t="s">
        <v>175</v>
      </c>
      <c r="GO4842" s="77">
        <v>5.3000000000000005E-2</v>
      </c>
      <c r="GP4842" s="77">
        <v>3</v>
      </c>
      <c r="GQ4842" s="77">
        <v>0</v>
      </c>
      <c r="GR4842" s="77" t="s">
        <v>423</v>
      </c>
      <c r="GS4842" s="77">
        <v>0</v>
      </c>
      <c r="GT4842" s="77">
        <v>0</v>
      </c>
      <c r="GU4842" s="77">
        <v>0</v>
      </c>
      <c r="GV4842" s="77">
        <v>0</v>
      </c>
      <c r="GW4842" s="77">
        <v>5.5966209081309407E-2</v>
      </c>
      <c r="GX4842" s="77">
        <v>309.7668941590461</v>
      </c>
      <c r="GY4842" s="77">
        <v>5.5966209081309407E-2</v>
      </c>
      <c r="GZ4842" s="77">
        <v>309.7668941590461</v>
      </c>
    </row>
    <row r="4843" spans="187:208" x14ac:dyDescent="0.25">
      <c r="GE4843" s="77" t="s">
        <v>422</v>
      </c>
      <c r="GF4843" s="77" t="s">
        <v>155</v>
      </c>
      <c r="GG4843" s="77" t="s">
        <v>464</v>
      </c>
      <c r="GH4843" s="77" t="s">
        <v>453</v>
      </c>
      <c r="GI4843" s="77">
        <v>2025</v>
      </c>
      <c r="GJ4843" s="77" t="s">
        <v>305</v>
      </c>
      <c r="GK4843" s="77">
        <v>233.23007680794851</v>
      </c>
      <c r="GL4843" s="77">
        <v>33.521456999999998</v>
      </c>
      <c r="GM4843" s="77">
        <v>2025</v>
      </c>
      <c r="GN4843" s="77" t="s">
        <v>175</v>
      </c>
      <c r="GO4843" s="77">
        <v>0.13250000000000001</v>
      </c>
      <c r="GP4843" s="77">
        <v>3</v>
      </c>
      <c r="GQ4843" s="77">
        <v>0</v>
      </c>
      <c r="GR4843" s="77" t="s">
        <v>423</v>
      </c>
      <c r="GS4843" s="77">
        <v>0</v>
      </c>
      <c r="GT4843" s="77">
        <v>0</v>
      </c>
      <c r="GU4843" s="77">
        <v>0</v>
      </c>
      <c r="GV4843" s="77">
        <v>0</v>
      </c>
      <c r="GW4843" s="77">
        <v>0</v>
      </c>
      <c r="GX4843" s="77">
        <v>0</v>
      </c>
      <c r="GY4843" s="77">
        <v>0.1527377521613833</v>
      </c>
      <c r="GZ4843" s="77">
        <v>35.623037668072833</v>
      </c>
    </row>
    <row r="4844" spans="187:208" x14ac:dyDescent="0.25">
      <c r="GE4844" s="77" t="s">
        <v>425</v>
      </c>
      <c r="GF4844" s="77" t="s">
        <v>155</v>
      </c>
      <c r="GG4844" s="77" t="s">
        <v>464</v>
      </c>
      <c r="GH4844" s="77" t="s">
        <v>453</v>
      </c>
      <c r="GI4844" s="77">
        <v>2025</v>
      </c>
      <c r="GJ4844" s="77" t="s">
        <v>301</v>
      </c>
      <c r="GK4844" s="77">
        <v>8896.5159934289495</v>
      </c>
      <c r="GL4844" s="77">
        <v>33.521456999999998</v>
      </c>
      <c r="GM4844" s="77">
        <v>2025</v>
      </c>
      <c r="GN4844" s="77" t="s">
        <v>175</v>
      </c>
      <c r="GO4844" s="77">
        <v>5.3000000000000005E-2</v>
      </c>
      <c r="GP4844" s="77">
        <v>3</v>
      </c>
      <c r="GQ4844" s="77">
        <v>0</v>
      </c>
      <c r="GR4844" s="77" t="s">
        <v>423</v>
      </c>
      <c r="GS4844" s="77">
        <v>0</v>
      </c>
      <c r="GT4844" s="77">
        <v>0</v>
      </c>
      <c r="GU4844" s="77">
        <v>0</v>
      </c>
      <c r="GV4844" s="77">
        <v>0</v>
      </c>
      <c r="GW4844" s="77">
        <v>0</v>
      </c>
      <c r="GX4844" s="77">
        <v>0</v>
      </c>
      <c r="GY4844" s="77">
        <v>5.5966209081309407E-2</v>
      </c>
      <c r="GZ4844" s="77">
        <v>497.90427418345763</v>
      </c>
    </row>
    <row r="4845" spans="187:208" x14ac:dyDescent="0.25">
      <c r="GE4845" s="77" t="s">
        <v>427</v>
      </c>
      <c r="GF4845" s="77" t="s">
        <v>155</v>
      </c>
      <c r="GG4845" s="77" t="s">
        <v>464</v>
      </c>
      <c r="GH4845" s="77" t="s">
        <v>453</v>
      </c>
      <c r="GI4845" s="77">
        <v>2025</v>
      </c>
      <c r="GJ4845" s="77" t="s">
        <v>303</v>
      </c>
      <c r="GK4845" s="77">
        <v>5534.8914862003139</v>
      </c>
      <c r="GL4845" s="77">
        <v>33.521456999999998</v>
      </c>
      <c r="GM4845" s="77">
        <v>2025</v>
      </c>
      <c r="GN4845" s="77" t="s">
        <v>175</v>
      </c>
      <c r="GO4845" s="77">
        <v>5.3000000000000005E-2</v>
      </c>
      <c r="GP4845" s="77">
        <v>3</v>
      </c>
      <c r="GQ4845" s="77">
        <v>0</v>
      </c>
      <c r="GR4845" s="77" t="s">
        <v>423</v>
      </c>
      <c r="GS4845" s="77">
        <v>0</v>
      </c>
      <c r="GT4845" s="77">
        <v>0</v>
      </c>
      <c r="GU4845" s="77">
        <v>0</v>
      </c>
      <c r="GV4845" s="77">
        <v>0</v>
      </c>
      <c r="GW4845" s="77">
        <v>0</v>
      </c>
      <c r="GX4845" s="77">
        <v>0</v>
      </c>
      <c r="GY4845" s="77">
        <v>5.5966209081309407E-2</v>
      </c>
      <c r="GZ4845" s="77">
        <v>309.7668941590461</v>
      </c>
    </row>
    <row r="4846" spans="187:208" x14ac:dyDescent="0.25">
      <c r="GE4846" s="77" t="s">
        <v>422</v>
      </c>
      <c r="GF4846" s="77" t="s">
        <v>155</v>
      </c>
      <c r="GG4846" s="77" t="s">
        <v>464</v>
      </c>
      <c r="GH4846" s="77" t="s">
        <v>460</v>
      </c>
      <c r="GI4846" s="77">
        <v>2021</v>
      </c>
      <c r="GJ4846" s="77" t="s">
        <v>305</v>
      </c>
      <c r="GK4846" s="77">
        <v>222.2294216278566</v>
      </c>
      <c r="GL4846" s="77">
        <v>33.521456999999998</v>
      </c>
      <c r="GM4846" s="77">
        <v>2021</v>
      </c>
      <c r="GN4846" s="77" t="s">
        <v>175</v>
      </c>
      <c r="GO4846" s="77">
        <v>0.13250000000000001</v>
      </c>
      <c r="GP4846" s="77">
        <v>3</v>
      </c>
      <c r="GQ4846" s="77">
        <v>0</v>
      </c>
      <c r="GR4846" s="77" t="s">
        <v>423</v>
      </c>
      <c r="GS4846" s="77">
        <v>0.1527377521613833</v>
      </c>
      <c r="GT4846" s="77">
        <v>33.942822323563114</v>
      </c>
      <c r="GU4846" s="77">
        <v>0.1527377521613833</v>
      </c>
      <c r="GV4846" s="77">
        <v>33.942822323563114</v>
      </c>
      <c r="GW4846" s="77">
        <v>0</v>
      </c>
      <c r="GX4846" s="77">
        <v>0</v>
      </c>
      <c r="GY4846" s="77">
        <v>0</v>
      </c>
      <c r="GZ4846" s="77">
        <v>0</v>
      </c>
    </row>
    <row r="4847" spans="187:208" x14ac:dyDescent="0.25">
      <c r="GE4847" s="77" t="s">
        <v>425</v>
      </c>
      <c r="GF4847" s="77" t="s">
        <v>155</v>
      </c>
      <c r="GG4847" s="77" t="s">
        <v>464</v>
      </c>
      <c r="GH4847" s="77" t="s">
        <v>460</v>
      </c>
      <c r="GI4847" s="77">
        <v>2021</v>
      </c>
      <c r="GJ4847" s="77" t="s">
        <v>301</v>
      </c>
      <c r="GK4847" s="77">
        <v>8585.7228092489604</v>
      </c>
      <c r="GL4847" s="77">
        <v>33.521456999999998</v>
      </c>
      <c r="GM4847" s="77">
        <v>2021</v>
      </c>
      <c r="GN4847" s="77" t="s">
        <v>175</v>
      </c>
      <c r="GO4847" s="77">
        <v>5.3000000000000005E-2</v>
      </c>
      <c r="GP4847" s="77">
        <v>3</v>
      </c>
      <c r="GQ4847" s="77">
        <v>0</v>
      </c>
      <c r="GR4847" s="77" t="s">
        <v>423</v>
      </c>
      <c r="GS4847" s="77">
        <v>5.5966209081309407E-2</v>
      </c>
      <c r="GT4847" s="77">
        <v>480.51035785659445</v>
      </c>
      <c r="GU4847" s="77">
        <v>5.5966209081309407E-2</v>
      </c>
      <c r="GV4847" s="77">
        <v>480.51035785659445</v>
      </c>
      <c r="GW4847" s="77">
        <v>0</v>
      </c>
      <c r="GX4847" s="77">
        <v>0</v>
      </c>
      <c r="GY4847" s="77">
        <v>0</v>
      </c>
      <c r="GZ4847" s="77">
        <v>0</v>
      </c>
    </row>
    <row r="4848" spans="187:208" x14ac:dyDescent="0.25">
      <c r="GE4848" s="77" t="s">
        <v>422</v>
      </c>
      <c r="GF4848" s="77" t="s">
        <v>155</v>
      </c>
      <c r="GG4848" s="77" t="s">
        <v>464</v>
      </c>
      <c r="GH4848" s="77" t="s">
        <v>460</v>
      </c>
      <c r="GI4848" s="77">
        <v>2022</v>
      </c>
      <c r="GJ4848" s="77" t="s">
        <v>305</v>
      </c>
      <c r="GK4848" s="77">
        <v>222.2294216278566</v>
      </c>
      <c r="GL4848" s="77">
        <v>33.521456999999998</v>
      </c>
      <c r="GM4848" s="77">
        <v>2022</v>
      </c>
      <c r="GN4848" s="77" t="s">
        <v>175</v>
      </c>
      <c r="GO4848" s="77">
        <v>0.13250000000000001</v>
      </c>
      <c r="GP4848" s="77">
        <v>3</v>
      </c>
      <c r="GQ4848" s="77">
        <v>0</v>
      </c>
      <c r="GR4848" s="77" t="s">
        <v>423</v>
      </c>
      <c r="GS4848" s="77">
        <v>0.1527377521613833</v>
      </c>
      <c r="GT4848" s="77">
        <v>33.942822323563114</v>
      </c>
      <c r="GU4848" s="77">
        <v>0.1527377521613833</v>
      </c>
      <c r="GV4848" s="77">
        <v>33.942822323563114</v>
      </c>
      <c r="GW4848" s="77">
        <v>0.1527377521613833</v>
      </c>
      <c r="GX4848" s="77">
        <v>33.942822323563114</v>
      </c>
      <c r="GY4848" s="77">
        <v>0</v>
      </c>
      <c r="GZ4848" s="77">
        <v>0</v>
      </c>
    </row>
    <row r="4849" spans="187:208" x14ac:dyDescent="0.25">
      <c r="GE4849" s="77" t="s">
        <v>425</v>
      </c>
      <c r="GF4849" s="77" t="s">
        <v>155</v>
      </c>
      <c r="GG4849" s="77" t="s">
        <v>464</v>
      </c>
      <c r="GH4849" s="77" t="s">
        <v>460</v>
      </c>
      <c r="GI4849" s="77">
        <v>2022</v>
      </c>
      <c r="GJ4849" s="77" t="s">
        <v>301</v>
      </c>
      <c r="GK4849" s="77">
        <v>8585.7228092489604</v>
      </c>
      <c r="GL4849" s="77">
        <v>33.521456999999998</v>
      </c>
      <c r="GM4849" s="77">
        <v>2022</v>
      </c>
      <c r="GN4849" s="77" t="s">
        <v>175</v>
      </c>
      <c r="GO4849" s="77">
        <v>5.3000000000000005E-2</v>
      </c>
      <c r="GP4849" s="77">
        <v>3</v>
      </c>
      <c r="GQ4849" s="77">
        <v>0</v>
      </c>
      <c r="GR4849" s="77" t="s">
        <v>423</v>
      </c>
      <c r="GS4849" s="77">
        <v>5.5966209081309407E-2</v>
      </c>
      <c r="GT4849" s="77">
        <v>480.51035785659445</v>
      </c>
      <c r="GU4849" s="77">
        <v>5.5966209081309407E-2</v>
      </c>
      <c r="GV4849" s="77">
        <v>480.51035785659445</v>
      </c>
      <c r="GW4849" s="77">
        <v>5.5966209081309407E-2</v>
      </c>
      <c r="GX4849" s="77">
        <v>480.51035785659445</v>
      </c>
      <c r="GY4849" s="77">
        <v>0</v>
      </c>
      <c r="GZ4849" s="77">
        <v>0</v>
      </c>
    </row>
    <row r="4850" spans="187:208" x14ac:dyDescent="0.25">
      <c r="GE4850" s="77" t="s">
        <v>422</v>
      </c>
      <c r="GF4850" s="77" t="s">
        <v>155</v>
      </c>
      <c r="GG4850" s="77" t="s">
        <v>464</v>
      </c>
      <c r="GH4850" s="77" t="s">
        <v>460</v>
      </c>
      <c r="GI4850" s="77">
        <v>2023</v>
      </c>
      <c r="GJ4850" s="77" t="s">
        <v>305</v>
      </c>
      <c r="GK4850" s="77">
        <v>233.23007680796681</v>
      </c>
      <c r="GL4850" s="77">
        <v>33.521456999999998</v>
      </c>
      <c r="GM4850" s="77">
        <v>2023</v>
      </c>
      <c r="GN4850" s="77" t="s">
        <v>175</v>
      </c>
      <c r="GO4850" s="77">
        <v>0.13250000000000001</v>
      </c>
      <c r="GP4850" s="77">
        <v>3</v>
      </c>
      <c r="GQ4850" s="77">
        <v>0</v>
      </c>
      <c r="GR4850" s="77" t="s">
        <v>423</v>
      </c>
      <c r="GS4850" s="77">
        <v>0</v>
      </c>
      <c r="GT4850" s="77">
        <v>0</v>
      </c>
      <c r="GU4850" s="77">
        <v>0.1527377521613833</v>
      </c>
      <c r="GV4850" s="77">
        <v>35.623037668075625</v>
      </c>
      <c r="GW4850" s="77">
        <v>0.1527377521613833</v>
      </c>
      <c r="GX4850" s="77">
        <v>35.623037668075625</v>
      </c>
      <c r="GY4850" s="77">
        <v>0.1527377521613833</v>
      </c>
      <c r="GZ4850" s="77">
        <v>35.623037668075625</v>
      </c>
    </row>
    <row r="4851" spans="187:208" x14ac:dyDescent="0.25">
      <c r="GE4851" s="77" t="s">
        <v>425</v>
      </c>
      <c r="GF4851" s="77" t="s">
        <v>155</v>
      </c>
      <c r="GG4851" s="77" t="s">
        <v>464</v>
      </c>
      <c r="GH4851" s="77" t="s">
        <v>460</v>
      </c>
      <c r="GI4851" s="77">
        <v>2023</v>
      </c>
      <c r="GJ4851" s="77" t="s">
        <v>301</v>
      </c>
      <c r="GK4851" s="77">
        <v>8896.5159934296462</v>
      </c>
      <c r="GL4851" s="77">
        <v>33.521456999999998</v>
      </c>
      <c r="GM4851" s="77">
        <v>2023</v>
      </c>
      <c r="GN4851" s="77" t="s">
        <v>175</v>
      </c>
      <c r="GO4851" s="77">
        <v>5.3000000000000005E-2</v>
      </c>
      <c r="GP4851" s="77">
        <v>3</v>
      </c>
      <c r="GQ4851" s="77">
        <v>0</v>
      </c>
      <c r="GR4851" s="77" t="s">
        <v>423</v>
      </c>
      <c r="GS4851" s="77">
        <v>0</v>
      </c>
      <c r="GT4851" s="77">
        <v>0</v>
      </c>
      <c r="GU4851" s="77">
        <v>5.5966209081309407E-2</v>
      </c>
      <c r="GV4851" s="77">
        <v>497.90427418349663</v>
      </c>
      <c r="GW4851" s="77">
        <v>5.5966209081309407E-2</v>
      </c>
      <c r="GX4851" s="77">
        <v>497.90427418349663</v>
      </c>
      <c r="GY4851" s="77">
        <v>5.5966209081309407E-2</v>
      </c>
      <c r="GZ4851" s="77">
        <v>497.90427418349663</v>
      </c>
    </row>
    <row r="4852" spans="187:208" x14ac:dyDescent="0.25">
      <c r="GE4852" s="77" t="s">
        <v>422</v>
      </c>
      <c r="GF4852" s="77" t="s">
        <v>155</v>
      </c>
      <c r="GG4852" s="77" t="s">
        <v>464</v>
      </c>
      <c r="GH4852" s="77" t="s">
        <v>460</v>
      </c>
      <c r="GI4852" s="77">
        <v>2024</v>
      </c>
      <c r="GJ4852" s="77" t="s">
        <v>305</v>
      </c>
      <c r="GK4852" s="77">
        <v>233.23007680796681</v>
      </c>
      <c r="GL4852" s="77">
        <v>33.521456999999998</v>
      </c>
      <c r="GM4852" s="77">
        <v>2024</v>
      </c>
      <c r="GN4852" s="77" t="s">
        <v>175</v>
      </c>
      <c r="GO4852" s="77">
        <v>0.13250000000000001</v>
      </c>
      <c r="GP4852" s="77">
        <v>3</v>
      </c>
      <c r="GQ4852" s="77">
        <v>0</v>
      </c>
      <c r="GR4852" s="77" t="s">
        <v>423</v>
      </c>
      <c r="GS4852" s="77">
        <v>0</v>
      </c>
      <c r="GT4852" s="77">
        <v>0</v>
      </c>
      <c r="GU4852" s="77">
        <v>0</v>
      </c>
      <c r="GV4852" s="77">
        <v>0</v>
      </c>
      <c r="GW4852" s="77">
        <v>0.1527377521613833</v>
      </c>
      <c r="GX4852" s="77">
        <v>35.623037668075625</v>
      </c>
      <c r="GY4852" s="77">
        <v>0.1527377521613833</v>
      </c>
      <c r="GZ4852" s="77">
        <v>35.623037668075625</v>
      </c>
    </row>
    <row r="4853" spans="187:208" x14ac:dyDescent="0.25">
      <c r="GE4853" s="77" t="s">
        <v>425</v>
      </c>
      <c r="GF4853" s="77" t="s">
        <v>155</v>
      </c>
      <c r="GG4853" s="77" t="s">
        <v>464</v>
      </c>
      <c r="GH4853" s="77" t="s">
        <v>460</v>
      </c>
      <c r="GI4853" s="77">
        <v>2024</v>
      </c>
      <c r="GJ4853" s="77" t="s">
        <v>301</v>
      </c>
      <c r="GK4853" s="77">
        <v>8896.5159934296462</v>
      </c>
      <c r="GL4853" s="77">
        <v>33.521456999999998</v>
      </c>
      <c r="GM4853" s="77">
        <v>2024</v>
      </c>
      <c r="GN4853" s="77" t="s">
        <v>175</v>
      </c>
      <c r="GO4853" s="77">
        <v>5.3000000000000005E-2</v>
      </c>
      <c r="GP4853" s="77">
        <v>3</v>
      </c>
      <c r="GQ4853" s="77">
        <v>0</v>
      </c>
      <c r="GR4853" s="77" t="s">
        <v>423</v>
      </c>
      <c r="GS4853" s="77">
        <v>0</v>
      </c>
      <c r="GT4853" s="77">
        <v>0</v>
      </c>
      <c r="GU4853" s="77">
        <v>0</v>
      </c>
      <c r="GV4853" s="77">
        <v>0</v>
      </c>
      <c r="GW4853" s="77">
        <v>5.5966209081309407E-2</v>
      </c>
      <c r="GX4853" s="77">
        <v>497.90427418349663</v>
      </c>
      <c r="GY4853" s="77">
        <v>5.5966209081309407E-2</v>
      </c>
      <c r="GZ4853" s="77">
        <v>497.90427418349663</v>
      </c>
    </row>
    <row r="4854" spans="187:208" x14ac:dyDescent="0.25">
      <c r="GE4854" s="77" t="s">
        <v>422</v>
      </c>
      <c r="GF4854" s="77" t="s">
        <v>155</v>
      </c>
      <c r="GG4854" s="77" t="s">
        <v>464</v>
      </c>
      <c r="GH4854" s="77" t="s">
        <v>460</v>
      </c>
      <c r="GI4854" s="77">
        <v>2025</v>
      </c>
      <c r="GJ4854" s="77" t="s">
        <v>305</v>
      </c>
      <c r="GK4854" s="77">
        <v>233.23007680796681</v>
      </c>
      <c r="GL4854" s="77">
        <v>33.521456999999998</v>
      </c>
      <c r="GM4854" s="77">
        <v>2025</v>
      </c>
      <c r="GN4854" s="77" t="s">
        <v>175</v>
      </c>
      <c r="GO4854" s="77">
        <v>0.13250000000000001</v>
      </c>
      <c r="GP4854" s="77">
        <v>3</v>
      </c>
      <c r="GQ4854" s="77">
        <v>0</v>
      </c>
      <c r="GR4854" s="77" t="s">
        <v>423</v>
      </c>
      <c r="GS4854" s="77">
        <v>0</v>
      </c>
      <c r="GT4854" s="77">
        <v>0</v>
      </c>
      <c r="GU4854" s="77">
        <v>0</v>
      </c>
      <c r="GV4854" s="77">
        <v>0</v>
      </c>
      <c r="GW4854" s="77">
        <v>0</v>
      </c>
      <c r="GX4854" s="77">
        <v>0</v>
      </c>
      <c r="GY4854" s="77">
        <v>0.1527377521613833</v>
      </c>
      <c r="GZ4854" s="77">
        <v>35.623037668075625</v>
      </c>
    </row>
    <row r="4855" spans="187:208" x14ac:dyDescent="0.25">
      <c r="GE4855" s="77" t="s">
        <v>425</v>
      </c>
      <c r="GF4855" s="77" t="s">
        <v>155</v>
      </c>
      <c r="GG4855" s="77" t="s">
        <v>464</v>
      </c>
      <c r="GH4855" s="77" t="s">
        <v>460</v>
      </c>
      <c r="GI4855" s="77">
        <v>2025</v>
      </c>
      <c r="GJ4855" s="77" t="s">
        <v>301</v>
      </c>
      <c r="GK4855" s="77">
        <v>8896.5159934296462</v>
      </c>
      <c r="GL4855" s="77">
        <v>33.521456999999998</v>
      </c>
      <c r="GM4855" s="77">
        <v>2025</v>
      </c>
      <c r="GN4855" s="77" t="s">
        <v>175</v>
      </c>
      <c r="GO4855" s="77">
        <v>5.3000000000000005E-2</v>
      </c>
      <c r="GP4855" s="77">
        <v>3</v>
      </c>
      <c r="GQ4855" s="77">
        <v>0</v>
      </c>
      <c r="GR4855" s="77" t="s">
        <v>423</v>
      </c>
      <c r="GS4855" s="77">
        <v>0</v>
      </c>
      <c r="GT4855" s="77">
        <v>0</v>
      </c>
      <c r="GU4855" s="77">
        <v>0</v>
      </c>
      <c r="GV4855" s="77">
        <v>0</v>
      </c>
      <c r="GW4855" s="77">
        <v>0</v>
      </c>
      <c r="GX4855" s="77">
        <v>0</v>
      </c>
      <c r="GY4855" s="77">
        <v>5.5966209081309407E-2</v>
      </c>
      <c r="GZ4855" s="77">
        <v>497.90427418349663</v>
      </c>
    </row>
    <row r="4856" spans="187:208" x14ac:dyDescent="0.25">
      <c r="GE4856" s="77" t="s">
        <v>422</v>
      </c>
      <c r="GF4856" s="77" t="s">
        <v>155</v>
      </c>
      <c r="GG4856" s="77" t="s">
        <v>464</v>
      </c>
      <c r="GH4856" s="77" t="s">
        <v>467</v>
      </c>
      <c r="GI4856" s="77">
        <v>2021</v>
      </c>
      <c r="GJ4856" s="77" t="s">
        <v>305</v>
      </c>
      <c r="GK4856" s="77">
        <v>0.69641821681219529</v>
      </c>
      <c r="GL4856" s="77">
        <v>33.521456999999998</v>
      </c>
      <c r="GM4856" s="77">
        <v>2021</v>
      </c>
      <c r="GN4856" s="77" t="s">
        <v>175</v>
      </c>
      <c r="GO4856" s="77">
        <v>0.13250000000000001</v>
      </c>
      <c r="GP4856" s="77">
        <v>3</v>
      </c>
      <c r="GQ4856" s="77">
        <v>0</v>
      </c>
      <c r="GR4856" s="77" t="s">
        <v>423</v>
      </c>
      <c r="GS4856" s="77">
        <v>0.1527377521613833</v>
      </c>
      <c r="GT4856" s="77">
        <v>0.10636935300013359</v>
      </c>
      <c r="GU4856" s="77">
        <v>0.1527377521613833</v>
      </c>
      <c r="GV4856" s="77">
        <v>0.10636935300013359</v>
      </c>
      <c r="GW4856" s="77">
        <v>0</v>
      </c>
      <c r="GX4856" s="77">
        <v>0</v>
      </c>
      <c r="GY4856" s="77">
        <v>0</v>
      </c>
      <c r="GZ4856" s="77">
        <v>0</v>
      </c>
    </row>
    <row r="4857" spans="187:208" x14ac:dyDescent="0.25">
      <c r="GE4857" s="77" t="s">
        <v>425</v>
      </c>
      <c r="GF4857" s="77" t="s">
        <v>155</v>
      </c>
      <c r="GG4857" s="77" t="s">
        <v>464</v>
      </c>
      <c r="GH4857" s="77" t="s">
        <v>467</v>
      </c>
      <c r="GI4857" s="77">
        <v>2021</v>
      </c>
      <c r="GJ4857" s="77" t="s">
        <v>301</v>
      </c>
      <c r="GK4857" s="77">
        <v>2.9419641522809972</v>
      </c>
      <c r="GL4857" s="77">
        <v>33.521456999999998</v>
      </c>
      <c r="GM4857" s="77">
        <v>2021</v>
      </c>
      <c r="GN4857" s="77" t="s">
        <v>175</v>
      </c>
      <c r="GO4857" s="77">
        <v>5.3000000000000005E-2</v>
      </c>
      <c r="GP4857" s="77">
        <v>3</v>
      </c>
      <c r="GQ4857" s="77">
        <v>0</v>
      </c>
      <c r="GR4857" s="77" t="s">
        <v>423</v>
      </c>
      <c r="GS4857" s="77">
        <v>5.5966209081309407E-2</v>
      </c>
      <c r="GT4857" s="77">
        <v>0.16465058085627549</v>
      </c>
      <c r="GU4857" s="77">
        <v>5.5966209081309407E-2</v>
      </c>
      <c r="GV4857" s="77">
        <v>0.16465058085627549</v>
      </c>
      <c r="GW4857" s="77">
        <v>0</v>
      </c>
      <c r="GX4857" s="77">
        <v>0</v>
      </c>
      <c r="GY4857" s="77">
        <v>0</v>
      </c>
      <c r="GZ4857" s="77">
        <v>0</v>
      </c>
    </row>
    <row r="4858" spans="187:208" x14ac:dyDescent="0.25">
      <c r="GE4858" s="77" t="s">
        <v>427</v>
      </c>
      <c r="GF4858" s="77" t="s">
        <v>155</v>
      </c>
      <c r="GG4858" s="77" t="s">
        <v>464</v>
      </c>
      <c r="GH4858" s="77" t="s">
        <v>467</v>
      </c>
      <c r="GI4858" s="77">
        <v>2021</v>
      </c>
      <c r="GJ4858" s="77" t="s">
        <v>303</v>
      </c>
      <c r="GK4858" s="77">
        <v>1.602175962208249</v>
      </c>
      <c r="GL4858" s="77">
        <v>33.521456999999998</v>
      </c>
      <c r="GM4858" s="77">
        <v>2021</v>
      </c>
      <c r="GN4858" s="77" t="s">
        <v>175</v>
      </c>
      <c r="GO4858" s="77">
        <v>5.3000000000000005E-2</v>
      </c>
      <c r="GP4858" s="77">
        <v>3</v>
      </c>
      <c r="GQ4858" s="77">
        <v>0</v>
      </c>
      <c r="GR4858" s="77" t="s">
        <v>423</v>
      </c>
      <c r="GS4858" s="77">
        <v>5.5966209081309407E-2</v>
      </c>
      <c r="GT4858" s="77">
        <v>8.966771488599494E-2</v>
      </c>
      <c r="GU4858" s="77">
        <v>5.5966209081309407E-2</v>
      </c>
      <c r="GV4858" s="77">
        <v>8.966771488599494E-2</v>
      </c>
      <c r="GW4858" s="77">
        <v>0</v>
      </c>
      <c r="GX4858" s="77">
        <v>0</v>
      </c>
      <c r="GY4858" s="77">
        <v>0</v>
      </c>
      <c r="GZ4858" s="77">
        <v>0</v>
      </c>
    </row>
    <row r="4859" spans="187:208" x14ac:dyDescent="0.25">
      <c r="GE4859" s="77" t="s">
        <v>422</v>
      </c>
      <c r="GF4859" s="77" t="s">
        <v>155</v>
      </c>
      <c r="GG4859" s="77" t="s">
        <v>464</v>
      </c>
      <c r="GH4859" s="77" t="s">
        <v>467</v>
      </c>
      <c r="GI4859" s="77">
        <v>2022</v>
      </c>
      <c r="GJ4859" s="77" t="s">
        <v>305</v>
      </c>
      <c r="GK4859" s="77">
        <v>0.69641821681219529</v>
      </c>
      <c r="GL4859" s="77">
        <v>33.521456999999998</v>
      </c>
      <c r="GM4859" s="77">
        <v>2022</v>
      </c>
      <c r="GN4859" s="77" t="s">
        <v>175</v>
      </c>
      <c r="GO4859" s="77">
        <v>0.13250000000000001</v>
      </c>
      <c r="GP4859" s="77">
        <v>3</v>
      </c>
      <c r="GQ4859" s="77">
        <v>0</v>
      </c>
      <c r="GR4859" s="77" t="s">
        <v>423</v>
      </c>
      <c r="GS4859" s="77">
        <v>0.1527377521613833</v>
      </c>
      <c r="GT4859" s="77">
        <v>0.10636935300013359</v>
      </c>
      <c r="GU4859" s="77">
        <v>0.1527377521613833</v>
      </c>
      <c r="GV4859" s="77">
        <v>0.10636935300013359</v>
      </c>
      <c r="GW4859" s="77">
        <v>0.1527377521613833</v>
      </c>
      <c r="GX4859" s="77">
        <v>0.10636935300013359</v>
      </c>
      <c r="GY4859" s="77">
        <v>0</v>
      </c>
      <c r="GZ4859" s="77">
        <v>0</v>
      </c>
    </row>
    <row r="4860" spans="187:208" x14ac:dyDescent="0.25">
      <c r="GE4860" s="77" t="s">
        <v>425</v>
      </c>
      <c r="GF4860" s="77" t="s">
        <v>155</v>
      </c>
      <c r="GG4860" s="77" t="s">
        <v>464</v>
      </c>
      <c r="GH4860" s="77" t="s">
        <v>467</v>
      </c>
      <c r="GI4860" s="77">
        <v>2022</v>
      </c>
      <c r="GJ4860" s="77" t="s">
        <v>301</v>
      </c>
      <c r="GK4860" s="77">
        <v>2.9419641522809972</v>
      </c>
      <c r="GL4860" s="77">
        <v>33.521456999999998</v>
      </c>
      <c r="GM4860" s="77">
        <v>2022</v>
      </c>
      <c r="GN4860" s="77" t="s">
        <v>175</v>
      </c>
      <c r="GO4860" s="77">
        <v>5.3000000000000005E-2</v>
      </c>
      <c r="GP4860" s="77">
        <v>3</v>
      </c>
      <c r="GQ4860" s="77">
        <v>0</v>
      </c>
      <c r="GR4860" s="77" t="s">
        <v>423</v>
      </c>
      <c r="GS4860" s="77">
        <v>5.5966209081309407E-2</v>
      </c>
      <c r="GT4860" s="77">
        <v>0.16465058085627549</v>
      </c>
      <c r="GU4860" s="77">
        <v>5.5966209081309407E-2</v>
      </c>
      <c r="GV4860" s="77">
        <v>0.16465058085627549</v>
      </c>
      <c r="GW4860" s="77">
        <v>5.5966209081309407E-2</v>
      </c>
      <c r="GX4860" s="77">
        <v>0.16465058085627549</v>
      </c>
      <c r="GY4860" s="77">
        <v>0</v>
      </c>
      <c r="GZ4860" s="77">
        <v>0</v>
      </c>
    </row>
    <row r="4861" spans="187:208" x14ac:dyDescent="0.25">
      <c r="GE4861" s="77" t="s">
        <v>427</v>
      </c>
      <c r="GF4861" s="77" t="s">
        <v>155</v>
      </c>
      <c r="GG4861" s="77" t="s">
        <v>464</v>
      </c>
      <c r="GH4861" s="77" t="s">
        <v>467</v>
      </c>
      <c r="GI4861" s="77">
        <v>2022</v>
      </c>
      <c r="GJ4861" s="77" t="s">
        <v>303</v>
      </c>
      <c r="GK4861" s="77">
        <v>1.602175962208249</v>
      </c>
      <c r="GL4861" s="77">
        <v>33.521456999999998</v>
      </c>
      <c r="GM4861" s="77">
        <v>2022</v>
      </c>
      <c r="GN4861" s="77" t="s">
        <v>175</v>
      </c>
      <c r="GO4861" s="77">
        <v>5.3000000000000005E-2</v>
      </c>
      <c r="GP4861" s="77">
        <v>3</v>
      </c>
      <c r="GQ4861" s="77">
        <v>0</v>
      </c>
      <c r="GR4861" s="77" t="s">
        <v>423</v>
      </c>
      <c r="GS4861" s="77">
        <v>5.5966209081309407E-2</v>
      </c>
      <c r="GT4861" s="77">
        <v>8.966771488599494E-2</v>
      </c>
      <c r="GU4861" s="77">
        <v>5.5966209081309407E-2</v>
      </c>
      <c r="GV4861" s="77">
        <v>8.966771488599494E-2</v>
      </c>
      <c r="GW4861" s="77">
        <v>5.5966209081309407E-2</v>
      </c>
      <c r="GX4861" s="77">
        <v>8.966771488599494E-2</v>
      </c>
      <c r="GY4861" s="77">
        <v>0</v>
      </c>
      <c r="GZ4861" s="77">
        <v>0</v>
      </c>
    </row>
    <row r="4862" spans="187:208" x14ac:dyDescent="0.25">
      <c r="GE4862" s="77" t="s">
        <v>422</v>
      </c>
      <c r="GF4862" s="77" t="s">
        <v>155</v>
      </c>
      <c r="GG4862" s="77" t="s">
        <v>464</v>
      </c>
      <c r="GH4862" s="77" t="s">
        <v>467</v>
      </c>
      <c r="GI4862" s="77">
        <v>2023</v>
      </c>
      <c r="GJ4862" s="77" t="s">
        <v>305</v>
      </c>
      <c r="GK4862" s="77">
        <v>0.71896016785820149</v>
      </c>
      <c r="GL4862" s="77">
        <v>33.521456999999998</v>
      </c>
      <c r="GM4862" s="77">
        <v>2023</v>
      </c>
      <c r="GN4862" s="77" t="s">
        <v>175</v>
      </c>
      <c r="GO4862" s="77">
        <v>0.13250000000000001</v>
      </c>
      <c r="GP4862" s="77">
        <v>3</v>
      </c>
      <c r="GQ4862" s="77">
        <v>0</v>
      </c>
      <c r="GR4862" s="77" t="s">
        <v>423</v>
      </c>
      <c r="GS4862" s="77">
        <v>0</v>
      </c>
      <c r="GT4862" s="77">
        <v>0</v>
      </c>
      <c r="GU4862" s="77">
        <v>0.1527377521613833</v>
      </c>
      <c r="GV4862" s="77">
        <v>0.10981235993223251</v>
      </c>
      <c r="GW4862" s="77">
        <v>0.1527377521613833</v>
      </c>
      <c r="GX4862" s="77">
        <v>0.10981235993223251</v>
      </c>
      <c r="GY4862" s="77">
        <v>0.1527377521613833</v>
      </c>
      <c r="GZ4862" s="77">
        <v>0.10981235993223251</v>
      </c>
    </row>
    <row r="4863" spans="187:208" x14ac:dyDescent="0.25">
      <c r="GE4863" s="77" t="s">
        <v>425</v>
      </c>
      <c r="GF4863" s="77" t="s">
        <v>155</v>
      </c>
      <c r="GG4863" s="77" t="s">
        <v>464</v>
      </c>
      <c r="GH4863" s="77" t="s">
        <v>467</v>
      </c>
      <c r="GI4863" s="77">
        <v>2023</v>
      </c>
      <c r="GJ4863" s="77" t="s">
        <v>301</v>
      </c>
      <c r="GK4863" s="77">
        <v>3.0714971986151189</v>
      </c>
      <c r="GL4863" s="77">
        <v>33.521456999999998</v>
      </c>
      <c r="GM4863" s="77">
        <v>2023</v>
      </c>
      <c r="GN4863" s="77" t="s">
        <v>175</v>
      </c>
      <c r="GO4863" s="77">
        <v>5.3000000000000005E-2</v>
      </c>
      <c r="GP4863" s="77">
        <v>3</v>
      </c>
      <c r="GQ4863" s="77">
        <v>0</v>
      </c>
      <c r="GR4863" s="77" t="s">
        <v>423</v>
      </c>
      <c r="GS4863" s="77">
        <v>0</v>
      </c>
      <c r="GT4863" s="77">
        <v>0</v>
      </c>
      <c r="GU4863" s="77">
        <v>5.5966209081309407E-2</v>
      </c>
      <c r="GV4863" s="77">
        <v>0.17190005441034986</v>
      </c>
      <c r="GW4863" s="77">
        <v>5.5966209081309407E-2</v>
      </c>
      <c r="GX4863" s="77">
        <v>0.17190005441034986</v>
      </c>
      <c r="GY4863" s="77">
        <v>5.5966209081309407E-2</v>
      </c>
      <c r="GZ4863" s="77">
        <v>0.17190005441034986</v>
      </c>
    </row>
    <row r="4864" spans="187:208" x14ac:dyDescent="0.25">
      <c r="GE4864" s="77" t="s">
        <v>427</v>
      </c>
      <c r="GF4864" s="77" t="s">
        <v>155</v>
      </c>
      <c r="GG4864" s="77" t="s">
        <v>464</v>
      </c>
      <c r="GH4864" s="77" t="s">
        <v>467</v>
      </c>
      <c r="GI4864" s="77">
        <v>2023</v>
      </c>
      <c r="GJ4864" s="77" t="s">
        <v>303</v>
      </c>
      <c r="GK4864" s="77">
        <v>1.6845772405344419</v>
      </c>
      <c r="GL4864" s="77">
        <v>33.521456999999998</v>
      </c>
      <c r="GM4864" s="77">
        <v>2023</v>
      </c>
      <c r="GN4864" s="77" t="s">
        <v>175</v>
      </c>
      <c r="GO4864" s="77">
        <v>5.3000000000000005E-2</v>
      </c>
      <c r="GP4864" s="77">
        <v>3</v>
      </c>
      <c r="GQ4864" s="77">
        <v>0</v>
      </c>
      <c r="GR4864" s="77" t="s">
        <v>423</v>
      </c>
      <c r="GS4864" s="77">
        <v>0</v>
      </c>
      <c r="GT4864" s="77">
        <v>0</v>
      </c>
      <c r="GU4864" s="77">
        <v>5.5966209081309407E-2</v>
      </c>
      <c r="GV4864" s="77">
        <v>9.4279402057365819E-2</v>
      </c>
      <c r="GW4864" s="77">
        <v>5.5966209081309407E-2</v>
      </c>
      <c r="GX4864" s="77">
        <v>9.4279402057365819E-2</v>
      </c>
      <c r="GY4864" s="77">
        <v>5.5966209081309407E-2</v>
      </c>
      <c r="GZ4864" s="77">
        <v>9.4279402057365819E-2</v>
      </c>
    </row>
    <row r="4865" spans="187:208" x14ac:dyDescent="0.25">
      <c r="GE4865" s="77" t="s">
        <v>422</v>
      </c>
      <c r="GF4865" s="77" t="s">
        <v>155</v>
      </c>
      <c r="GG4865" s="77" t="s">
        <v>464</v>
      </c>
      <c r="GH4865" s="77" t="s">
        <v>467</v>
      </c>
      <c r="GI4865" s="77">
        <v>2024</v>
      </c>
      <c r="GJ4865" s="77" t="s">
        <v>305</v>
      </c>
      <c r="GK4865" s="77">
        <v>0.71896016785820149</v>
      </c>
      <c r="GL4865" s="77">
        <v>33.521456999999998</v>
      </c>
      <c r="GM4865" s="77">
        <v>2024</v>
      </c>
      <c r="GN4865" s="77" t="s">
        <v>175</v>
      </c>
      <c r="GO4865" s="77">
        <v>0.13250000000000001</v>
      </c>
      <c r="GP4865" s="77">
        <v>3</v>
      </c>
      <c r="GQ4865" s="77">
        <v>0</v>
      </c>
      <c r="GR4865" s="77" t="s">
        <v>423</v>
      </c>
      <c r="GS4865" s="77">
        <v>0</v>
      </c>
      <c r="GT4865" s="77">
        <v>0</v>
      </c>
      <c r="GU4865" s="77">
        <v>0</v>
      </c>
      <c r="GV4865" s="77">
        <v>0</v>
      </c>
      <c r="GW4865" s="77">
        <v>0.1527377521613833</v>
      </c>
      <c r="GX4865" s="77">
        <v>0.10981235993223251</v>
      </c>
      <c r="GY4865" s="77">
        <v>0.1527377521613833</v>
      </c>
      <c r="GZ4865" s="77">
        <v>0.10981235993223251</v>
      </c>
    </row>
    <row r="4866" spans="187:208" x14ac:dyDescent="0.25">
      <c r="GE4866" s="77" t="s">
        <v>425</v>
      </c>
      <c r="GF4866" s="77" t="s">
        <v>155</v>
      </c>
      <c r="GG4866" s="77" t="s">
        <v>464</v>
      </c>
      <c r="GH4866" s="77" t="s">
        <v>467</v>
      </c>
      <c r="GI4866" s="77">
        <v>2024</v>
      </c>
      <c r="GJ4866" s="77" t="s">
        <v>301</v>
      </c>
      <c r="GK4866" s="77">
        <v>3.0714971986151189</v>
      </c>
      <c r="GL4866" s="77">
        <v>33.521456999999998</v>
      </c>
      <c r="GM4866" s="77">
        <v>2024</v>
      </c>
      <c r="GN4866" s="77" t="s">
        <v>175</v>
      </c>
      <c r="GO4866" s="77">
        <v>5.3000000000000005E-2</v>
      </c>
      <c r="GP4866" s="77">
        <v>3</v>
      </c>
      <c r="GQ4866" s="77">
        <v>0</v>
      </c>
      <c r="GR4866" s="77" t="s">
        <v>423</v>
      </c>
      <c r="GS4866" s="77">
        <v>0</v>
      </c>
      <c r="GT4866" s="77">
        <v>0</v>
      </c>
      <c r="GU4866" s="77">
        <v>0</v>
      </c>
      <c r="GV4866" s="77">
        <v>0</v>
      </c>
      <c r="GW4866" s="77">
        <v>5.5966209081309407E-2</v>
      </c>
      <c r="GX4866" s="77">
        <v>0.17190005441034986</v>
      </c>
      <c r="GY4866" s="77">
        <v>5.5966209081309407E-2</v>
      </c>
      <c r="GZ4866" s="77">
        <v>0.17190005441034986</v>
      </c>
    </row>
    <row r="4867" spans="187:208" x14ac:dyDescent="0.25">
      <c r="GE4867" s="77" t="s">
        <v>427</v>
      </c>
      <c r="GF4867" s="77" t="s">
        <v>155</v>
      </c>
      <c r="GG4867" s="77" t="s">
        <v>464</v>
      </c>
      <c r="GH4867" s="77" t="s">
        <v>467</v>
      </c>
      <c r="GI4867" s="77">
        <v>2024</v>
      </c>
      <c r="GJ4867" s="77" t="s">
        <v>303</v>
      </c>
      <c r="GK4867" s="77">
        <v>1.6845772405344419</v>
      </c>
      <c r="GL4867" s="77">
        <v>33.521456999999998</v>
      </c>
      <c r="GM4867" s="77">
        <v>2024</v>
      </c>
      <c r="GN4867" s="77" t="s">
        <v>175</v>
      </c>
      <c r="GO4867" s="77">
        <v>5.3000000000000005E-2</v>
      </c>
      <c r="GP4867" s="77">
        <v>3</v>
      </c>
      <c r="GQ4867" s="77">
        <v>0</v>
      </c>
      <c r="GR4867" s="77" t="s">
        <v>423</v>
      </c>
      <c r="GS4867" s="77">
        <v>0</v>
      </c>
      <c r="GT4867" s="77">
        <v>0</v>
      </c>
      <c r="GU4867" s="77">
        <v>0</v>
      </c>
      <c r="GV4867" s="77">
        <v>0</v>
      </c>
      <c r="GW4867" s="77">
        <v>5.5966209081309407E-2</v>
      </c>
      <c r="GX4867" s="77">
        <v>9.4279402057365819E-2</v>
      </c>
      <c r="GY4867" s="77">
        <v>5.5966209081309407E-2</v>
      </c>
      <c r="GZ4867" s="77">
        <v>9.4279402057365819E-2</v>
      </c>
    </row>
    <row r="4868" spans="187:208" x14ac:dyDescent="0.25">
      <c r="GE4868" s="77" t="s">
        <v>422</v>
      </c>
      <c r="GF4868" s="77" t="s">
        <v>155</v>
      </c>
      <c r="GG4868" s="77" t="s">
        <v>464</v>
      </c>
      <c r="GH4868" s="77" t="s">
        <v>467</v>
      </c>
      <c r="GI4868" s="77">
        <v>2025</v>
      </c>
      <c r="GJ4868" s="77" t="s">
        <v>305</v>
      </c>
      <c r="GK4868" s="77">
        <v>0.71896016785820149</v>
      </c>
      <c r="GL4868" s="77">
        <v>33.521456999999998</v>
      </c>
      <c r="GM4868" s="77">
        <v>2025</v>
      </c>
      <c r="GN4868" s="77" t="s">
        <v>175</v>
      </c>
      <c r="GO4868" s="77">
        <v>0.13250000000000001</v>
      </c>
      <c r="GP4868" s="77">
        <v>3</v>
      </c>
      <c r="GQ4868" s="77">
        <v>0</v>
      </c>
      <c r="GR4868" s="77" t="s">
        <v>423</v>
      </c>
      <c r="GS4868" s="77">
        <v>0</v>
      </c>
      <c r="GT4868" s="77">
        <v>0</v>
      </c>
      <c r="GU4868" s="77">
        <v>0</v>
      </c>
      <c r="GV4868" s="77">
        <v>0</v>
      </c>
      <c r="GW4868" s="77">
        <v>0</v>
      </c>
      <c r="GX4868" s="77">
        <v>0</v>
      </c>
      <c r="GY4868" s="77">
        <v>0.1527377521613833</v>
      </c>
      <c r="GZ4868" s="77">
        <v>0.10981235993223251</v>
      </c>
    </row>
    <row r="4869" spans="187:208" x14ac:dyDescent="0.25">
      <c r="GE4869" s="77" t="s">
        <v>425</v>
      </c>
      <c r="GF4869" s="77" t="s">
        <v>155</v>
      </c>
      <c r="GG4869" s="77" t="s">
        <v>464</v>
      </c>
      <c r="GH4869" s="77" t="s">
        <v>467</v>
      </c>
      <c r="GI4869" s="77">
        <v>2025</v>
      </c>
      <c r="GJ4869" s="77" t="s">
        <v>301</v>
      </c>
      <c r="GK4869" s="77">
        <v>3.0714971986151189</v>
      </c>
      <c r="GL4869" s="77">
        <v>33.521456999999998</v>
      </c>
      <c r="GM4869" s="77">
        <v>2025</v>
      </c>
      <c r="GN4869" s="77" t="s">
        <v>175</v>
      </c>
      <c r="GO4869" s="77">
        <v>5.3000000000000005E-2</v>
      </c>
      <c r="GP4869" s="77">
        <v>3</v>
      </c>
      <c r="GQ4869" s="77">
        <v>0</v>
      </c>
      <c r="GR4869" s="77" t="s">
        <v>423</v>
      </c>
      <c r="GS4869" s="77">
        <v>0</v>
      </c>
      <c r="GT4869" s="77">
        <v>0</v>
      </c>
      <c r="GU4869" s="77">
        <v>0</v>
      </c>
      <c r="GV4869" s="77">
        <v>0</v>
      </c>
      <c r="GW4869" s="77">
        <v>0</v>
      </c>
      <c r="GX4869" s="77">
        <v>0</v>
      </c>
      <c r="GY4869" s="77">
        <v>5.5966209081309407E-2</v>
      </c>
      <c r="GZ4869" s="77">
        <v>0.17190005441034986</v>
      </c>
    </row>
    <row r="4870" spans="187:208" x14ac:dyDescent="0.25">
      <c r="GE4870" s="77" t="s">
        <v>427</v>
      </c>
      <c r="GF4870" s="77" t="s">
        <v>155</v>
      </c>
      <c r="GG4870" s="77" t="s">
        <v>464</v>
      </c>
      <c r="GH4870" s="77" t="s">
        <v>467</v>
      </c>
      <c r="GI4870" s="77">
        <v>2025</v>
      </c>
      <c r="GJ4870" s="77" t="s">
        <v>303</v>
      </c>
      <c r="GK4870" s="77">
        <v>1.6845772405344419</v>
      </c>
      <c r="GL4870" s="77">
        <v>33.521456999999998</v>
      </c>
      <c r="GM4870" s="77">
        <v>2025</v>
      </c>
      <c r="GN4870" s="77" t="s">
        <v>175</v>
      </c>
      <c r="GO4870" s="77">
        <v>5.3000000000000005E-2</v>
      </c>
      <c r="GP4870" s="77">
        <v>3</v>
      </c>
      <c r="GQ4870" s="77">
        <v>0</v>
      </c>
      <c r="GR4870" s="77" t="s">
        <v>423</v>
      </c>
      <c r="GS4870" s="77">
        <v>0</v>
      </c>
      <c r="GT4870" s="77">
        <v>0</v>
      </c>
      <c r="GU4870" s="77">
        <v>0</v>
      </c>
      <c r="GV4870" s="77">
        <v>0</v>
      </c>
      <c r="GW4870" s="77">
        <v>0</v>
      </c>
      <c r="GX4870" s="77">
        <v>0</v>
      </c>
      <c r="GY4870" s="77">
        <v>5.5966209081309407E-2</v>
      </c>
      <c r="GZ4870" s="77">
        <v>9.4279402057365819E-2</v>
      </c>
    </row>
    <row r="4871" spans="187:208" x14ac:dyDescent="0.25">
      <c r="GE4871" s="77" t="s">
        <v>422</v>
      </c>
      <c r="GF4871" s="77" t="s">
        <v>155</v>
      </c>
      <c r="GG4871" s="77" t="s">
        <v>464</v>
      </c>
      <c r="GH4871" s="77" t="s">
        <v>474</v>
      </c>
      <c r="GI4871" s="77">
        <v>2021</v>
      </c>
      <c r="GJ4871" s="77" t="s">
        <v>305</v>
      </c>
      <c r="GK4871" s="77">
        <v>3.6425060683944743E-2</v>
      </c>
      <c r="GL4871" s="77">
        <v>33.521456999999998</v>
      </c>
      <c r="GM4871" s="77">
        <v>2021</v>
      </c>
      <c r="GN4871" s="77" t="s">
        <v>175</v>
      </c>
      <c r="GO4871" s="77">
        <v>0.13250000000000001</v>
      </c>
      <c r="GP4871" s="77">
        <v>3</v>
      </c>
      <c r="GQ4871" s="77">
        <v>0</v>
      </c>
      <c r="GR4871" s="77" t="s">
        <v>423</v>
      </c>
      <c r="GS4871" s="77">
        <v>0.1527377521613833</v>
      </c>
      <c r="GT4871" s="77">
        <v>5.5634818912076991E-3</v>
      </c>
      <c r="GU4871" s="77">
        <v>0.1527377521613833</v>
      </c>
      <c r="GV4871" s="77">
        <v>5.5634818912076991E-3</v>
      </c>
      <c r="GW4871" s="77">
        <v>0</v>
      </c>
      <c r="GX4871" s="77">
        <v>0</v>
      </c>
      <c r="GY4871" s="77">
        <v>0</v>
      </c>
      <c r="GZ4871" s="77">
        <v>0</v>
      </c>
    </row>
    <row r="4872" spans="187:208" x14ac:dyDescent="0.25">
      <c r="GE4872" s="77" t="s">
        <v>425</v>
      </c>
      <c r="GF4872" s="77" t="s">
        <v>155</v>
      </c>
      <c r="GG4872" s="77" t="s">
        <v>464</v>
      </c>
      <c r="GH4872" s="77" t="s">
        <v>474</v>
      </c>
      <c r="GI4872" s="77">
        <v>2021</v>
      </c>
      <c r="GJ4872" s="77" t="s">
        <v>301</v>
      </c>
      <c r="GK4872" s="77">
        <v>1.580872452543269E-3</v>
      </c>
      <c r="GL4872" s="77">
        <v>33.521456999999998</v>
      </c>
      <c r="GM4872" s="77">
        <v>2021</v>
      </c>
      <c r="GN4872" s="77" t="s">
        <v>175</v>
      </c>
      <c r="GO4872" s="77">
        <v>5.3000000000000005E-2</v>
      </c>
      <c r="GP4872" s="77">
        <v>3</v>
      </c>
      <c r="GQ4872" s="77">
        <v>0</v>
      </c>
      <c r="GR4872" s="77" t="s">
        <v>423</v>
      </c>
      <c r="GS4872" s="77">
        <v>5.5966209081309407E-2</v>
      </c>
      <c r="GT4872" s="77">
        <v>8.8475438209918977E-5</v>
      </c>
      <c r="GU4872" s="77">
        <v>5.5966209081309407E-2</v>
      </c>
      <c r="GV4872" s="77">
        <v>8.8475438209918977E-5</v>
      </c>
      <c r="GW4872" s="77">
        <v>0</v>
      </c>
      <c r="GX4872" s="77">
        <v>0</v>
      </c>
      <c r="GY4872" s="77">
        <v>0</v>
      </c>
      <c r="GZ4872" s="77">
        <v>0</v>
      </c>
    </row>
    <row r="4873" spans="187:208" x14ac:dyDescent="0.25">
      <c r="GE4873" s="77" t="s">
        <v>427</v>
      </c>
      <c r="GF4873" s="77" t="s">
        <v>155</v>
      </c>
      <c r="GG4873" s="77" t="s">
        <v>464</v>
      </c>
      <c r="GH4873" s="77" t="s">
        <v>474</v>
      </c>
      <c r="GI4873" s="77">
        <v>2021</v>
      </c>
      <c r="GJ4873" s="77" t="s">
        <v>303</v>
      </c>
      <c r="GK4873" s="77">
        <v>3.9894642198450181E-2</v>
      </c>
      <c r="GL4873" s="77">
        <v>33.521456999999998</v>
      </c>
      <c r="GM4873" s="77">
        <v>2021</v>
      </c>
      <c r="GN4873" s="77" t="s">
        <v>175</v>
      </c>
      <c r="GO4873" s="77">
        <v>5.3000000000000005E-2</v>
      </c>
      <c r="GP4873" s="77">
        <v>3</v>
      </c>
      <c r="GQ4873" s="77">
        <v>0</v>
      </c>
      <c r="GR4873" s="77" t="s">
        <v>423</v>
      </c>
      <c r="GS4873" s="77">
        <v>5.5966209081309407E-2</v>
      </c>
      <c r="GT4873" s="77">
        <v>2.2327518865024919E-3</v>
      </c>
      <c r="GU4873" s="77">
        <v>5.5966209081309407E-2</v>
      </c>
      <c r="GV4873" s="77">
        <v>2.2327518865024919E-3</v>
      </c>
      <c r="GW4873" s="77">
        <v>0</v>
      </c>
      <c r="GX4873" s="77">
        <v>0</v>
      </c>
      <c r="GY4873" s="77">
        <v>0</v>
      </c>
      <c r="GZ4873" s="77">
        <v>0</v>
      </c>
    </row>
    <row r="4874" spans="187:208" x14ac:dyDescent="0.25">
      <c r="GE4874" s="77" t="s">
        <v>422</v>
      </c>
      <c r="GF4874" s="77" t="s">
        <v>155</v>
      </c>
      <c r="GG4874" s="77" t="s">
        <v>464</v>
      </c>
      <c r="GH4874" s="77" t="s">
        <v>474</v>
      </c>
      <c r="GI4874" s="77">
        <v>2022</v>
      </c>
      <c r="GJ4874" s="77" t="s">
        <v>305</v>
      </c>
      <c r="GK4874" s="77">
        <v>3.6425060683944743E-2</v>
      </c>
      <c r="GL4874" s="77">
        <v>33.521456999999998</v>
      </c>
      <c r="GM4874" s="77">
        <v>2022</v>
      </c>
      <c r="GN4874" s="77" t="s">
        <v>175</v>
      </c>
      <c r="GO4874" s="77">
        <v>0.13250000000000001</v>
      </c>
      <c r="GP4874" s="77">
        <v>3</v>
      </c>
      <c r="GQ4874" s="77">
        <v>0</v>
      </c>
      <c r="GR4874" s="77" t="s">
        <v>423</v>
      </c>
      <c r="GS4874" s="77">
        <v>0.1527377521613833</v>
      </c>
      <c r="GT4874" s="77">
        <v>5.5634818912076991E-3</v>
      </c>
      <c r="GU4874" s="77">
        <v>0.1527377521613833</v>
      </c>
      <c r="GV4874" s="77">
        <v>5.5634818912076991E-3</v>
      </c>
      <c r="GW4874" s="77">
        <v>0.1527377521613833</v>
      </c>
      <c r="GX4874" s="77">
        <v>5.5634818912076991E-3</v>
      </c>
      <c r="GY4874" s="77">
        <v>0</v>
      </c>
      <c r="GZ4874" s="77">
        <v>0</v>
      </c>
    </row>
    <row r="4875" spans="187:208" x14ac:dyDescent="0.25">
      <c r="GE4875" s="77" t="s">
        <v>425</v>
      </c>
      <c r="GF4875" s="77" t="s">
        <v>155</v>
      </c>
      <c r="GG4875" s="77" t="s">
        <v>464</v>
      </c>
      <c r="GH4875" s="77" t="s">
        <v>474</v>
      </c>
      <c r="GI4875" s="77">
        <v>2022</v>
      </c>
      <c r="GJ4875" s="77" t="s">
        <v>301</v>
      </c>
      <c r="GK4875" s="77">
        <v>1.580872452543269E-3</v>
      </c>
      <c r="GL4875" s="77">
        <v>33.521456999999998</v>
      </c>
      <c r="GM4875" s="77">
        <v>2022</v>
      </c>
      <c r="GN4875" s="77" t="s">
        <v>175</v>
      </c>
      <c r="GO4875" s="77">
        <v>5.3000000000000005E-2</v>
      </c>
      <c r="GP4875" s="77">
        <v>3</v>
      </c>
      <c r="GQ4875" s="77">
        <v>0</v>
      </c>
      <c r="GR4875" s="77" t="s">
        <v>423</v>
      </c>
      <c r="GS4875" s="77">
        <v>5.5966209081309407E-2</v>
      </c>
      <c r="GT4875" s="77">
        <v>8.8475438209918977E-5</v>
      </c>
      <c r="GU4875" s="77">
        <v>5.5966209081309407E-2</v>
      </c>
      <c r="GV4875" s="77">
        <v>8.8475438209918977E-5</v>
      </c>
      <c r="GW4875" s="77">
        <v>5.5966209081309407E-2</v>
      </c>
      <c r="GX4875" s="77">
        <v>8.8475438209918977E-5</v>
      </c>
      <c r="GY4875" s="77">
        <v>0</v>
      </c>
      <c r="GZ4875" s="77">
        <v>0</v>
      </c>
    </row>
    <row r="4876" spans="187:208" x14ac:dyDescent="0.25">
      <c r="GE4876" s="77" t="s">
        <v>427</v>
      </c>
      <c r="GF4876" s="77" t="s">
        <v>155</v>
      </c>
      <c r="GG4876" s="77" t="s">
        <v>464</v>
      </c>
      <c r="GH4876" s="77" t="s">
        <v>474</v>
      </c>
      <c r="GI4876" s="77">
        <v>2022</v>
      </c>
      <c r="GJ4876" s="77" t="s">
        <v>303</v>
      </c>
      <c r="GK4876" s="77">
        <v>3.9894642198450181E-2</v>
      </c>
      <c r="GL4876" s="77">
        <v>33.521456999999998</v>
      </c>
      <c r="GM4876" s="77">
        <v>2022</v>
      </c>
      <c r="GN4876" s="77" t="s">
        <v>175</v>
      </c>
      <c r="GO4876" s="77">
        <v>5.3000000000000005E-2</v>
      </c>
      <c r="GP4876" s="77">
        <v>3</v>
      </c>
      <c r="GQ4876" s="77">
        <v>0</v>
      </c>
      <c r="GR4876" s="77" t="s">
        <v>423</v>
      </c>
      <c r="GS4876" s="77">
        <v>5.5966209081309407E-2</v>
      </c>
      <c r="GT4876" s="77">
        <v>2.2327518865024919E-3</v>
      </c>
      <c r="GU4876" s="77">
        <v>5.5966209081309407E-2</v>
      </c>
      <c r="GV4876" s="77">
        <v>2.2327518865024919E-3</v>
      </c>
      <c r="GW4876" s="77">
        <v>5.5966209081309407E-2</v>
      </c>
      <c r="GX4876" s="77">
        <v>2.2327518865024919E-3</v>
      </c>
      <c r="GY4876" s="77">
        <v>0</v>
      </c>
      <c r="GZ4876" s="77">
        <v>0</v>
      </c>
    </row>
    <row r="4877" spans="187:208" x14ac:dyDescent="0.25">
      <c r="GE4877" s="77" t="s">
        <v>422</v>
      </c>
      <c r="GF4877" s="77" t="s">
        <v>155</v>
      </c>
      <c r="GG4877" s="77" t="s">
        <v>464</v>
      </c>
      <c r="GH4877" s="77" t="s">
        <v>474</v>
      </c>
      <c r="GI4877" s="77">
        <v>2023</v>
      </c>
      <c r="GJ4877" s="77" t="s">
        <v>305</v>
      </c>
      <c r="GK4877" s="77">
        <v>3.7590224611387238E-2</v>
      </c>
      <c r="GL4877" s="77">
        <v>33.521456999999998</v>
      </c>
      <c r="GM4877" s="77">
        <v>2023</v>
      </c>
      <c r="GN4877" s="77" t="s">
        <v>175</v>
      </c>
      <c r="GO4877" s="77">
        <v>0.13250000000000001</v>
      </c>
      <c r="GP4877" s="77">
        <v>3</v>
      </c>
      <c r="GQ4877" s="77">
        <v>0</v>
      </c>
      <c r="GR4877" s="77" t="s">
        <v>423</v>
      </c>
      <c r="GS4877" s="77">
        <v>0</v>
      </c>
      <c r="GT4877" s="77">
        <v>0</v>
      </c>
      <c r="GU4877" s="77">
        <v>0.1527377521613833</v>
      </c>
      <c r="GV4877" s="77">
        <v>5.7414464103847946E-3</v>
      </c>
      <c r="GW4877" s="77">
        <v>0.1527377521613833</v>
      </c>
      <c r="GX4877" s="77">
        <v>5.7414464103847946E-3</v>
      </c>
      <c r="GY4877" s="77">
        <v>0.1527377521613833</v>
      </c>
      <c r="GZ4877" s="77">
        <v>5.7414464103847946E-3</v>
      </c>
    </row>
    <row r="4878" spans="187:208" x14ac:dyDescent="0.25">
      <c r="GE4878" s="77" t="s">
        <v>425</v>
      </c>
      <c r="GF4878" s="77" t="s">
        <v>155</v>
      </c>
      <c r="GG4878" s="77" t="s">
        <v>464</v>
      </c>
      <c r="GH4878" s="77" t="s">
        <v>474</v>
      </c>
      <c r="GI4878" s="77">
        <v>2023</v>
      </c>
      <c r="GJ4878" s="77" t="s">
        <v>301</v>
      </c>
      <c r="GK4878" s="77">
        <v>1.6314334115687451E-3</v>
      </c>
      <c r="GL4878" s="77">
        <v>33.521456999999998</v>
      </c>
      <c r="GM4878" s="77">
        <v>2023</v>
      </c>
      <c r="GN4878" s="77" t="s">
        <v>175</v>
      </c>
      <c r="GO4878" s="77">
        <v>5.3000000000000005E-2</v>
      </c>
      <c r="GP4878" s="77">
        <v>3</v>
      </c>
      <c r="GQ4878" s="77">
        <v>0</v>
      </c>
      <c r="GR4878" s="77" t="s">
        <v>423</v>
      </c>
      <c r="GS4878" s="77">
        <v>0</v>
      </c>
      <c r="GT4878" s="77">
        <v>0</v>
      </c>
      <c r="GU4878" s="77">
        <v>5.5966209081309407E-2</v>
      </c>
      <c r="GV4878" s="77">
        <v>9.130514341409029E-5</v>
      </c>
      <c r="GW4878" s="77">
        <v>5.5966209081309407E-2</v>
      </c>
      <c r="GX4878" s="77">
        <v>9.130514341409029E-5</v>
      </c>
      <c r="GY4878" s="77">
        <v>5.5966209081309407E-2</v>
      </c>
      <c r="GZ4878" s="77">
        <v>9.130514341409029E-5</v>
      </c>
    </row>
    <row r="4879" spans="187:208" x14ac:dyDescent="0.25">
      <c r="GE4879" s="77" t="s">
        <v>427</v>
      </c>
      <c r="GF4879" s="77" t="s">
        <v>155</v>
      </c>
      <c r="GG4879" s="77" t="s">
        <v>464</v>
      </c>
      <c r="GH4879" s="77" t="s">
        <v>474</v>
      </c>
      <c r="GI4879" s="77">
        <v>2023</v>
      </c>
      <c r="GJ4879" s="77" t="s">
        <v>303</v>
      </c>
      <c r="GK4879" s="77">
        <v>4.1186611014009868E-2</v>
      </c>
      <c r="GL4879" s="77">
        <v>33.521456999999998</v>
      </c>
      <c r="GM4879" s="77">
        <v>2023</v>
      </c>
      <c r="GN4879" s="77" t="s">
        <v>175</v>
      </c>
      <c r="GO4879" s="77">
        <v>5.3000000000000005E-2</v>
      </c>
      <c r="GP4879" s="77">
        <v>3</v>
      </c>
      <c r="GQ4879" s="77">
        <v>0</v>
      </c>
      <c r="GR4879" s="77" t="s">
        <v>423</v>
      </c>
      <c r="GS4879" s="77">
        <v>0</v>
      </c>
      <c r="GT4879" s="77">
        <v>0</v>
      </c>
      <c r="GU4879" s="77">
        <v>5.5966209081309407E-2</v>
      </c>
      <c r="GV4879" s="77">
        <v>2.3050584833606371E-3</v>
      </c>
      <c r="GW4879" s="77">
        <v>5.5966209081309407E-2</v>
      </c>
      <c r="GX4879" s="77">
        <v>2.3050584833606371E-3</v>
      </c>
      <c r="GY4879" s="77">
        <v>5.5966209081309407E-2</v>
      </c>
      <c r="GZ4879" s="77">
        <v>2.3050584833606371E-3</v>
      </c>
    </row>
    <row r="4880" spans="187:208" x14ac:dyDescent="0.25">
      <c r="GE4880" s="77" t="s">
        <v>422</v>
      </c>
      <c r="GF4880" s="77" t="s">
        <v>155</v>
      </c>
      <c r="GG4880" s="77" t="s">
        <v>464</v>
      </c>
      <c r="GH4880" s="77" t="s">
        <v>474</v>
      </c>
      <c r="GI4880" s="77">
        <v>2024</v>
      </c>
      <c r="GJ4880" s="77" t="s">
        <v>305</v>
      </c>
      <c r="GK4880" s="77">
        <v>3.7590224611387238E-2</v>
      </c>
      <c r="GL4880" s="77">
        <v>33.521456999999998</v>
      </c>
      <c r="GM4880" s="77">
        <v>2024</v>
      </c>
      <c r="GN4880" s="77" t="s">
        <v>175</v>
      </c>
      <c r="GO4880" s="77">
        <v>0.13250000000000001</v>
      </c>
      <c r="GP4880" s="77">
        <v>3</v>
      </c>
      <c r="GQ4880" s="77">
        <v>0</v>
      </c>
      <c r="GR4880" s="77" t="s">
        <v>423</v>
      </c>
      <c r="GS4880" s="77">
        <v>0</v>
      </c>
      <c r="GT4880" s="77">
        <v>0</v>
      </c>
      <c r="GU4880" s="77">
        <v>0</v>
      </c>
      <c r="GV4880" s="77">
        <v>0</v>
      </c>
      <c r="GW4880" s="77">
        <v>0.1527377521613833</v>
      </c>
      <c r="GX4880" s="77">
        <v>5.7414464103847946E-3</v>
      </c>
      <c r="GY4880" s="77">
        <v>0.1527377521613833</v>
      </c>
      <c r="GZ4880" s="77">
        <v>5.7414464103847946E-3</v>
      </c>
    </row>
    <row r="4881" spans="187:208" x14ac:dyDescent="0.25">
      <c r="GE4881" s="77" t="s">
        <v>425</v>
      </c>
      <c r="GF4881" s="77" t="s">
        <v>155</v>
      </c>
      <c r="GG4881" s="77" t="s">
        <v>464</v>
      </c>
      <c r="GH4881" s="77" t="s">
        <v>474</v>
      </c>
      <c r="GI4881" s="77">
        <v>2024</v>
      </c>
      <c r="GJ4881" s="77" t="s">
        <v>301</v>
      </c>
      <c r="GK4881" s="77">
        <v>1.6314334115687451E-3</v>
      </c>
      <c r="GL4881" s="77">
        <v>33.521456999999998</v>
      </c>
      <c r="GM4881" s="77">
        <v>2024</v>
      </c>
      <c r="GN4881" s="77" t="s">
        <v>175</v>
      </c>
      <c r="GO4881" s="77">
        <v>5.3000000000000005E-2</v>
      </c>
      <c r="GP4881" s="77">
        <v>3</v>
      </c>
      <c r="GQ4881" s="77">
        <v>0</v>
      </c>
      <c r="GR4881" s="77" t="s">
        <v>423</v>
      </c>
      <c r="GS4881" s="77">
        <v>0</v>
      </c>
      <c r="GT4881" s="77">
        <v>0</v>
      </c>
      <c r="GU4881" s="77">
        <v>0</v>
      </c>
      <c r="GV4881" s="77">
        <v>0</v>
      </c>
      <c r="GW4881" s="77">
        <v>5.5966209081309407E-2</v>
      </c>
      <c r="GX4881" s="77">
        <v>9.130514341409029E-5</v>
      </c>
      <c r="GY4881" s="77">
        <v>5.5966209081309407E-2</v>
      </c>
      <c r="GZ4881" s="77">
        <v>9.130514341409029E-5</v>
      </c>
    </row>
    <row r="4882" spans="187:208" x14ac:dyDescent="0.25">
      <c r="GE4882" s="77" t="s">
        <v>427</v>
      </c>
      <c r="GF4882" s="77" t="s">
        <v>155</v>
      </c>
      <c r="GG4882" s="77" t="s">
        <v>464</v>
      </c>
      <c r="GH4882" s="77" t="s">
        <v>474</v>
      </c>
      <c r="GI4882" s="77">
        <v>2024</v>
      </c>
      <c r="GJ4882" s="77" t="s">
        <v>303</v>
      </c>
      <c r="GK4882" s="77">
        <v>4.1186611014009868E-2</v>
      </c>
      <c r="GL4882" s="77">
        <v>33.521456999999998</v>
      </c>
      <c r="GM4882" s="77">
        <v>2024</v>
      </c>
      <c r="GN4882" s="77" t="s">
        <v>175</v>
      </c>
      <c r="GO4882" s="77">
        <v>5.3000000000000005E-2</v>
      </c>
      <c r="GP4882" s="77">
        <v>3</v>
      </c>
      <c r="GQ4882" s="77">
        <v>0</v>
      </c>
      <c r="GR4882" s="77" t="s">
        <v>423</v>
      </c>
      <c r="GS4882" s="77">
        <v>0</v>
      </c>
      <c r="GT4882" s="77">
        <v>0</v>
      </c>
      <c r="GU4882" s="77">
        <v>0</v>
      </c>
      <c r="GV4882" s="77">
        <v>0</v>
      </c>
      <c r="GW4882" s="77">
        <v>5.5966209081309407E-2</v>
      </c>
      <c r="GX4882" s="77">
        <v>2.3050584833606371E-3</v>
      </c>
      <c r="GY4882" s="77">
        <v>5.5966209081309407E-2</v>
      </c>
      <c r="GZ4882" s="77">
        <v>2.3050584833606371E-3</v>
      </c>
    </row>
    <row r="4883" spans="187:208" x14ac:dyDescent="0.25">
      <c r="GE4883" s="77" t="s">
        <v>422</v>
      </c>
      <c r="GF4883" s="77" t="s">
        <v>155</v>
      </c>
      <c r="GG4883" s="77" t="s">
        <v>464</v>
      </c>
      <c r="GH4883" s="77" t="s">
        <v>474</v>
      </c>
      <c r="GI4883" s="77">
        <v>2025</v>
      </c>
      <c r="GJ4883" s="77" t="s">
        <v>305</v>
      </c>
      <c r="GK4883" s="77">
        <v>3.7590224611387238E-2</v>
      </c>
      <c r="GL4883" s="77">
        <v>33.521456999999998</v>
      </c>
      <c r="GM4883" s="77">
        <v>2025</v>
      </c>
      <c r="GN4883" s="77" t="s">
        <v>175</v>
      </c>
      <c r="GO4883" s="77">
        <v>0.13250000000000001</v>
      </c>
      <c r="GP4883" s="77">
        <v>3</v>
      </c>
      <c r="GQ4883" s="77">
        <v>0</v>
      </c>
      <c r="GR4883" s="77" t="s">
        <v>423</v>
      </c>
      <c r="GS4883" s="77">
        <v>0</v>
      </c>
      <c r="GT4883" s="77">
        <v>0</v>
      </c>
      <c r="GU4883" s="77">
        <v>0</v>
      </c>
      <c r="GV4883" s="77">
        <v>0</v>
      </c>
      <c r="GW4883" s="77">
        <v>0</v>
      </c>
      <c r="GX4883" s="77">
        <v>0</v>
      </c>
      <c r="GY4883" s="77">
        <v>0.1527377521613833</v>
      </c>
      <c r="GZ4883" s="77">
        <v>5.7414464103847946E-3</v>
      </c>
    </row>
    <row r="4884" spans="187:208" x14ac:dyDescent="0.25">
      <c r="GE4884" s="77" t="s">
        <v>425</v>
      </c>
      <c r="GF4884" s="77" t="s">
        <v>155</v>
      </c>
      <c r="GG4884" s="77" t="s">
        <v>464</v>
      </c>
      <c r="GH4884" s="77" t="s">
        <v>474</v>
      </c>
      <c r="GI4884" s="77">
        <v>2025</v>
      </c>
      <c r="GJ4884" s="77" t="s">
        <v>301</v>
      </c>
      <c r="GK4884" s="77">
        <v>1.6314334115687451E-3</v>
      </c>
      <c r="GL4884" s="77">
        <v>33.521456999999998</v>
      </c>
      <c r="GM4884" s="77">
        <v>2025</v>
      </c>
      <c r="GN4884" s="77" t="s">
        <v>175</v>
      </c>
      <c r="GO4884" s="77">
        <v>5.3000000000000005E-2</v>
      </c>
      <c r="GP4884" s="77">
        <v>3</v>
      </c>
      <c r="GQ4884" s="77">
        <v>0</v>
      </c>
      <c r="GR4884" s="77" t="s">
        <v>423</v>
      </c>
      <c r="GS4884" s="77">
        <v>0</v>
      </c>
      <c r="GT4884" s="77">
        <v>0</v>
      </c>
      <c r="GU4884" s="77">
        <v>0</v>
      </c>
      <c r="GV4884" s="77">
        <v>0</v>
      </c>
      <c r="GW4884" s="77">
        <v>0</v>
      </c>
      <c r="GX4884" s="77">
        <v>0</v>
      </c>
      <c r="GY4884" s="77">
        <v>5.5966209081309407E-2</v>
      </c>
      <c r="GZ4884" s="77">
        <v>9.130514341409029E-5</v>
      </c>
    </row>
    <row r="4885" spans="187:208" x14ac:dyDescent="0.25">
      <c r="GE4885" s="77" t="s">
        <v>427</v>
      </c>
      <c r="GF4885" s="77" t="s">
        <v>155</v>
      </c>
      <c r="GG4885" s="77" t="s">
        <v>464</v>
      </c>
      <c r="GH4885" s="77" t="s">
        <v>474</v>
      </c>
      <c r="GI4885" s="77">
        <v>2025</v>
      </c>
      <c r="GJ4885" s="77" t="s">
        <v>303</v>
      </c>
      <c r="GK4885" s="77">
        <v>4.1186611014009868E-2</v>
      </c>
      <c r="GL4885" s="77">
        <v>33.521456999999998</v>
      </c>
      <c r="GM4885" s="77">
        <v>2025</v>
      </c>
      <c r="GN4885" s="77" t="s">
        <v>175</v>
      </c>
      <c r="GO4885" s="77">
        <v>5.3000000000000005E-2</v>
      </c>
      <c r="GP4885" s="77">
        <v>3</v>
      </c>
      <c r="GQ4885" s="77">
        <v>0</v>
      </c>
      <c r="GR4885" s="77" t="s">
        <v>423</v>
      </c>
      <c r="GS4885" s="77">
        <v>0</v>
      </c>
      <c r="GT4885" s="77">
        <v>0</v>
      </c>
      <c r="GU4885" s="77">
        <v>0</v>
      </c>
      <c r="GV4885" s="77">
        <v>0</v>
      </c>
      <c r="GW4885" s="77">
        <v>0</v>
      </c>
      <c r="GX4885" s="77">
        <v>0</v>
      </c>
      <c r="GY4885" s="77">
        <v>5.5966209081309407E-2</v>
      </c>
      <c r="GZ4885" s="77">
        <v>2.3050584833606371E-3</v>
      </c>
    </row>
    <row r="4886" spans="187:208" x14ac:dyDescent="0.25">
      <c r="GE4886" s="77" t="s">
        <v>422</v>
      </c>
      <c r="GF4886" s="77" t="s">
        <v>155</v>
      </c>
      <c r="GG4886" s="77" t="s">
        <v>464</v>
      </c>
      <c r="GH4886" s="77" t="s">
        <v>481</v>
      </c>
      <c r="GI4886" s="77">
        <v>2021</v>
      </c>
      <c r="GJ4886" s="77" t="s">
        <v>305</v>
      </c>
      <c r="GK4886" s="77">
        <v>409.22373582044048</v>
      </c>
      <c r="GL4886" s="77">
        <v>33.521456999999998</v>
      </c>
      <c r="GM4886" s="77">
        <v>2021</v>
      </c>
      <c r="GN4886" s="77" t="s">
        <v>175</v>
      </c>
      <c r="GO4886" s="77">
        <v>0.13250000000000001</v>
      </c>
      <c r="GP4886" s="77">
        <v>3</v>
      </c>
      <c r="GQ4886" s="77">
        <v>0</v>
      </c>
      <c r="GR4886" s="77" t="s">
        <v>423</v>
      </c>
      <c r="GS4886" s="77">
        <v>0.1527377521613833</v>
      </c>
      <c r="GT4886" s="77">
        <v>62.50391354029783</v>
      </c>
      <c r="GU4886" s="77">
        <v>0.1527377521613833</v>
      </c>
      <c r="GV4886" s="77">
        <v>62.50391354029783</v>
      </c>
      <c r="GW4886" s="77">
        <v>0</v>
      </c>
      <c r="GX4886" s="77">
        <v>0</v>
      </c>
      <c r="GY4886" s="77">
        <v>0</v>
      </c>
      <c r="GZ4886" s="77">
        <v>0</v>
      </c>
    </row>
    <row r="4887" spans="187:208" x14ac:dyDescent="0.25">
      <c r="GE4887" s="77" t="s">
        <v>425</v>
      </c>
      <c r="GF4887" s="77" t="s">
        <v>155</v>
      </c>
      <c r="GG4887" s="77" t="s">
        <v>464</v>
      </c>
      <c r="GH4887" s="77" t="s">
        <v>481</v>
      </c>
      <c r="GI4887" s="77">
        <v>2021</v>
      </c>
      <c r="GJ4887" s="77" t="s">
        <v>301</v>
      </c>
      <c r="GK4887" s="77">
        <v>13469.08781237326</v>
      </c>
      <c r="GL4887" s="77">
        <v>33.521456999999998</v>
      </c>
      <c r="GM4887" s="77">
        <v>2021</v>
      </c>
      <c r="GN4887" s="77" t="s">
        <v>175</v>
      </c>
      <c r="GO4887" s="77">
        <v>5.3000000000000005E-2</v>
      </c>
      <c r="GP4887" s="77">
        <v>3</v>
      </c>
      <c r="GQ4887" s="77">
        <v>0</v>
      </c>
      <c r="GR4887" s="77" t="s">
        <v>423</v>
      </c>
      <c r="GS4887" s="77">
        <v>5.5966209081309407E-2</v>
      </c>
      <c r="GT4887" s="77">
        <v>753.81378464179818</v>
      </c>
      <c r="GU4887" s="77">
        <v>5.5966209081309407E-2</v>
      </c>
      <c r="GV4887" s="77">
        <v>753.81378464179818</v>
      </c>
      <c r="GW4887" s="77">
        <v>0</v>
      </c>
      <c r="GX4887" s="77">
        <v>0</v>
      </c>
      <c r="GY4887" s="77">
        <v>0</v>
      </c>
      <c r="GZ4887" s="77">
        <v>0</v>
      </c>
    </row>
    <row r="4888" spans="187:208" x14ac:dyDescent="0.25">
      <c r="GE4888" s="77" t="s">
        <v>427</v>
      </c>
      <c r="GF4888" s="77" t="s">
        <v>155</v>
      </c>
      <c r="GG4888" s="77" t="s">
        <v>464</v>
      </c>
      <c r="GH4888" s="77" t="s">
        <v>481</v>
      </c>
      <c r="GI4888" s="77">
        <v>2021</v>
      </c>
      <c r="GJ4888" s="77" t="s">
        <v>303</v>
      </c>
      <c r="GK4888" s="77">
        <v>7205.5312760252846</v>
      </c>
      <c r="GL4888" s="77">
        <v>33.521456999999998</v>
      </c>
      <c r="GM4888" s="77">
        <v>2021</v>
      </c>
      <c r="GN4888" s="77" t="s">
        <v>175</v>
      </c>
      <c r="GO4888" s="77">
        <v>5.3000000000000005E-2</v>
      </c>
      <c r="GP4888" s="77">
        <v>3</v>
      </c>
      <c r="GQ4888" s="77">
        <v>0</v>
      </c>
      <c r="GR4888" s="77" t="s">
        <v>423</v>
      </c>
      <c r="GS4888" s="77">
        <v>5.5966209081309407E-2</v>
      </c>
      <c r="GT4888" s="77">
        <v>403.26626993594522</v>
      </c>
      <c r="GU4888" s="77">
        <v>5.5966209081309407E-2</v>
      </c>
      <c r="GV4888" s="77">
        <v>403.26626993594522</v>
      </c>
      <c r="GW4888" s="77">
        <v>0</v>
      </c>
      <c r="GX4888" s="77">
        <v>0</v>
      </c>
      <c r="GY4888" s="77">
        <v>0</v>
      </c>
      <c r="GZ4888" s="77">
        <v>0</v>
      </c>
    </row>
    <row r="4889" spans="187:208" x14ac:dyDescent="0.25">
      <c r="GE4889" s="77" t="s">
        <v>422</v>
      </c>
      <c r="GF4889" s="77" t="s">
        <v>155</v>
      </c>
      <c r="GG4889" s="77" t="s">
        <v>464</v>
      </c>
      <c r="GH4889" s="77" t="s">
        <v>481</v>
      </c>
      <c r="GI4889" s="77">
        <v>2022</v>
      </c>
      <c r="GJ4889" s="77" t="s">
        <v>305</v>
      </c>
      <c r="GK4889" s="77">
        <v>409.22373582044048</v>
      </c>
      <c r="GL4889" s="77">
        <v>33.521456999999998</v>
      </c>
      <c r="GM4889" s="77">
        <v>2022</v>
      </c>
      <c r="GN4889" s="77" t="s">
        <v>175</v>
      </c>
      <c r="GO4889" s="77">
        <v>0.13250000000000001</v>
      </c>
      <c r="GP4889" s="77">
        <v>3</v>
      </c>
      <c r="GQ4889" s="77">
        <v>0</v>
      </c>
      <c r="GR4889" s="77" t="s">
        <v>423</v>
      </c>
      <c r="GS4889" s="77">
        <v>0.1527377521613833</v>
      </c>
      <c r="GT4889" s="77">
        <v>62.50391354029783</v>
      </c>
      <c r="GU4889" s="77">
        <v>0.1527377521613833</v>
      </c>
      <c r="GV4889" s="77">
        <v>62.50391354029783</v>
      </c>
      <c r="GW4889" s="77">
        <v>0.1527377521613833</v>
      </c>
      <c r="GX4889" s="77">
        <v>62.50391354029783</v>
      </c>
      <c r="GY4889" s="77">
        <v>0</v>
      </c>
      <c r="GZ4889" s="77">
        <v>0</v>
      </c>
    </row>
    <row r="4890" spans="187:208" x14ac:dyDescent="0.25">
      <c r="GE4890" s="77" t="s">
        <v>425</v>
      </c>
      <c r="GF4890" s="77" t="s">
        <v>155</v>
      </c>
      <c r="GG4890" s="77" t="s">
        <v>464</v>
      </c>
      <c r="GH4890" s="77" t="s">
        <v>481</v>
      </c>
      <c r="GI4890" s="77">
        <v>2022</v>
      </c>
      <c r="GJ4890" s="77" t="s">
        <v>301</v>
      </c>
      <c r="GK4890" s="77">
        <v>13469.08781237326</v>
      </c>
      <c r="GL4890" s="77">
        <v>33.521456999999998</v>
      </c>
      <c r="GM4890" s="77">
        <v>2022</v>
      </c>
      <c r="GN4890" s="77" t="s">
        <v>175</v>
      </c>
      <c r="GO4890" s="77">
        <v>5.3000000000000005E-2</v>
      </c>
      <c r="GP4890" s="77">
        <v>3</v>
      </c>
      <c r="GQ4890" s="77">
        <v>0</v>
      </c>
      <c r="GR4890" s="77" t="s">
        <v>423</v>
      </c>
      <c r="GS4890" s="77">
        <v>5.5966209081309407E-2</v>
      </c>
      <c r="GT4890" s="77">
        <v>753.81378464179818</v>
      </c>
      <c r="GU4890" s="77">
        <v>5.5966209081309407E-2</v>
      </c>
      <c r="GV4890" s="77">
        <v>753.81378464179818</v>
      </c>
      <c r="GW4890" s="77">
        <v>5.5966209081309407E-2</v>
      </c>
      <c r="GX4890" s="77">
        <v>753.81378464179818</v>
      </c>
      <c r="GY4890" s="77">
        <v>0</v>
      </c>
      <c r="GZ4890" s="77">
        <v>0</v>
      </c>
    </row>
    <row r="4891" spans="187:208" x14ac:dyDescent="0.25">
      <c r="GE4891" s="77" t="s">
        <v>427</v>
      </c>
      <c r="GF4891" s="77" t="s">
        <v>155</v>
      </c>
      <c r="GG4891" s="77" t="s">
        <v>464</v>
      </c>
      <c r="GH4891" s="77" t="s">
        <v>481</v>
      </c>
      <c r="GI4891" s="77">
        <v>2022</v>
      </c>
      <c r="GJ4891" s="77" t="s">
        <v>303</v>
      </c>
      <c r="GK4891" s="77">
        <v>7205.5312760252846</v>
      </c>
      <c r="GL4891" s="77">
        <v>33.521456999999998</v>
      </c>
      <c r="GM4891" s="77">
        <v>2022</v>
      </c>
      <c r="GN4891" s="77" t="s">
        <v>175</v>
      </c>
      <c r="GO4891" s="77">
        <v>5.3000000000000005E-2</v>
      </c>
      <c r="GP4891" s="77">
        <v>3</v>
      </c>
      <c r="GQ4891" s="77">
        <v>0</v>
      </c>
      <c r="GR4891" s="77" t="s">
        <v>423</v>
      </c>
      <c r="GS4891" s="77">
        <v>5.5966209081309407E-2</v>
      </c>
      <c r="GT4891" s="77">
        <v>403.26626993594522</v>
      </c>
      <c r="GU4891" s="77">
        <v>5.5966209081309407E-2</v>
      </c>
      <c r="GV4891" s="77">
        <v>403.26626993594522</v>
      </c>
      <c r="GW4891" s="77">
        <v>5.5966209081309407E-2</v>
      </c>
      <c r="GX4891" s="77">
        <v>403.26626993594522</v>
      </c>
      <c r="GY4891" s="77">
        <v>0</v>
      </c>
      <c r="GZ4891" s="77">
        <v>0</v>
      </c>
    </row>
    <row r="4892" spans="187:208" x14ac:dyDescent="0.25">
      <c r="GE4892" s="77" t="s">
        <v>422</v>
      </c>
      <c r="GF4892" s="77" t="s">
        <v>155</v>
      </c>
      <c r="GG4892" s="77" t="s">
        <v>464</v>
      </c>
      <c r="GH4892" s="77" t="s">
        <v>481</v>
      </c>
      <c r="GI4892" s="77">
        <v>2023</v>
      </c>
      <c r="GJ4892" s="77" t="s">
        <v>305</v>
      </c>
      <c r="GK4892" s="77">
        <v>428.60232122030828</v>
      </c>
      <c r="GL4892" s="77">
        <v>33.521456999999998</v>
      </c>
      <c r="GM4892" s="77">
        <v>2023</v>
      </c>
      <c r="GN4892" s="77" t="s">
        <v>175</v>
      </c>
      <c r="GO4892" s="77">
        <v>0.13250000000000001</v>
      </c>
      <c r="GP4892" s="77">
        <v>3</v>
      </c>
      <c r="GQ4892" s="77">
        <v>0</v>
      </c>
      <c r="GR4892" s="77" t="s">
        <v>423</v>
      </c>
      <c r="GS4892" s="77">
        <v>0</v>
      </c>
      <c r="GT4892" s="77">
        <v>0</v>
      </c>
      <c r="GU4892" s="77">
        <v>0.1527377521613833</v>
      </c>
      <c r="GV4892" s="77">
        <v>65.463755114341041</v>
      </c>
      <c r="GW4892" s="77">
        <v>0.1527377521613833</v>
      </c>
      <c r="GX4892" s="77">
        <v>65.463755114341041</v>
      </c>
      <c r="GY4892" s="77">
        <v>0.1527377521613833</v>
      </c>
      <c r="GZ4892" s="77">
        <v>65.463755114341041</v>
      </c>
    </row>
    <row r="4893" spans="187:208" x14ac:dyDescent="0.25">
      <c r="GE4893" s="77" t="s">
        <v>425</v>
      </c>
      <c r="GF4893" s="77" t="s">
        <v>155</v>
      </c>
      <c r="GG4893" s="77" t="s">
        <v>464</v>
      </c>
      <c r="GH4893" s="77" t="s">
        <v>481</v>
      </c>
      <c r="GI4893" s="77">
        <v>2023</v>
      </c>
      <c r="GJ4893" s="77" t="s">
        <v>301</v>
      </c>
      <c r="GK4893" s="77">
        <v>13939.560973453419</v>
      </c>
      <c r="GL4893" s="77">
        <v>33.521456999999998</v>
      </c>
      <c r="GM4893" s="77">
        <v>2023</v>
      </c>
      <c r="GN4893" s="77" t="s">
        <v>175</v>
      </c>
      <c r="GO4893" s="77">
        <v>5.3000000000000005E-2</v>
      </c>
      <c r="GP4893" s="77">
        <v>3</v>
      </c>
      <c r="GQ4893" s="77">
        <v>0</v>
      </c>
      <c r="GR4893" s="77" t="s">
        <v>423</v>
      </c>
      <c r="GS4893" s="77">
        <v>0</v>
      </c>
      <c r="GT4893" s="77">
        <v>0</v>
      </c>
      <c r="GU4893" s="77">
        <v>5.5966209081309407E-2</v>
      </c>
      <c r="GV4893" s="77">
        <v>780.14438394195497</v>
      </c>
      <c r="GW4893" s="77">
        <v>5.5966209081309407E-2</v>
      </c>
      <c r="GX4893" s="77">
        <v>780.14438394195497</v>
      </c>
      <c r="GY4893" s="77">
        <v>5.5966209081309407E-2</v>
      </c>
      <c r="GZ4893" s="77">
        <v>780.14438394195497</v>
      </c>
    </row>
    <row r="4894" spans="187:208" x14ac:dyDescent="0.25">
      <c r="GE4894" s="77" t="s">
        <v>427</v>
      </c>
      <c r="GF4894" s="77" t="s">
        <v>155</v>
      </c>
      <c r="GG4894" s="77" t="s">
        <v>464</v>
      </c>
      <c r="GH4894" s="77" t="s">
        <v>481</v>
      </c>
      <c r="GI4894" s="77">
        <v>2023</v>
      </c>
      <c r="GJ4894" s="77" t="s">
        <v>303</v>
      </c>
      <c r="GK4894" s="77">
        <v>7467.8148194525538</v>
      </c>
      <c r="GL4894" s="77">
        <v>33.521456999999998</v>
      </c>
      <c r="GM4894" s="77">
        <v>2023</v>
      </c>
      <c r="GN4894" s="77" t="s">
        <v>175</v>
      </c>
      <c r="GO4894" s="77">
        <v>5.3000000000000005E-2</v>
      </c>
      <c r="GP4894" s="77">
        <v>3</v>
      </c>
      <c r="GQ4894" s="77">
        <v>0</v>
      </c>
      <c r="GR4894" s="77" t="s">
        <v>423</v>
      </c>
      <c r="GS4894" s="77">
        <v>0</v>
      </c>
      <c r="GT4894" s="77">
        <v>0</v>
      </c>
      <c r="GU4894" s="77">
        <v>5.5966209081309407E-2</v>
      </c>
      <c r="GV4894" s="77">
        <v>417.94528556598249</v>
      </c>
      <c r="GW4894" s="77">
        <v>5.5966209081309407E-2</v>
      </c>
      <c r="GX4894" s="77">
        <v>417.94528556598249</v>
      </c>
      <c r="GY4894" s="77">
        <v>5.5966209081309407E-2</v>
      </c>
      <c r="GZ4894" s="77">
        <v>417.94528556598249</v>
      </c>
    </row>
    <row r="4895" spans="187:208" x14ac:dyDescent="0.25">
      <c r="GE4895" s="77" t="s">
        <v>422</v>
      </c>
      <c r="GF4895" s="77" t="s">
        <v>155</v>
      </c>
      <c r="GG4895" s="77" t="s">
        <v>464</v>
      </c>
      <c r="GH4895" s="77" t="s">
        <v>481</v>
      </c>
      <c r="GI4895" s="77">
        <v>2024</v>
      </c>
      <c r="GJ4895" s="77" t="s">
        <v>305</v>
      </c>
      <c r="GK4895" s="77">
        <v>428.60232122030828</v>
      </c>
      <c r="GL4895" s="77">
        <v>33.521456999999998</v>
      </c>
      <c r="GM4895" s="77">
        <v>2024</v>
      </c>
      <c r="GN4895" s="77" t="s">
        <v>175</v>
      </c>
      <c r="GO4895" s="77">
        <v>0.13250000000000001</v>
      </c>
      <c r="GP4895" s="77">
        <v>3</v>
      </c>
      <c r="GQ4895" s="77">
        <v>0</v>
      </c>
      <c r="GR4895" s="77" t="s">
        <v>423</v>
      </c>
      <c r="GS4895" s="77">
        <v>0</v>
      </c>
      <c r="GT4895" s="77">
        <v>0</v>
      </c>
      <c r="GU4895" s="77">
        <v>0</v>
      </c>
      <c r="GV4895" s="77">
        <v>0</v>
      </c>
      <c r="GW4895" s="77">
        <v>0.1527377521613833</v>
      </c>
      <c r="GX4895" s="77">
        <v>65.463755114341041</v>
      </c>
      <c r="GY4895" s="77">
        <v>0.1527377521613833</v>
      </c>
      <c r="GZ4895" s="77">
        <v>65.463755114341041</v>
      </c>
    </row>
    <row r="4896" spans="187:208" x14ac:dyDescent="0.25">
      <c r="GE4896" s="77" t="s">
        <v>425</v>
      </c>
      <c r="GF4896" s="77" t="s">
        <v>155</v>
      </c>
      <c r="GG4896" s="77" t="s">
        <v>464</v>
      </c>
      <c r="GH4896" s="77" t="s">
        <v>481</v>
      </c>
      <c r="GI4896" s="77">
        <v>2024</v>
      </c>
      <c r="GJ4896" s="77" t="s">
        <v>301</v>
      </c>
      <c r="GK4896" s="77">
        <v>13939.560973453419</v>
      </c>
      <c r="GL4896" s="77">
        <v>33.521456999999998</v>
      </c>
      <c r="GM4896" s="77">
        <v>2024</v>
      </c>
      <c r="GN4896" s="77" t="s">
        <v>175</v>
      </c>
      <c r="GO4896" s="77">
        <v>5.3000000000000005E-2</v>
      </c>
      <c r="GP4896" s="77">
        <v>3</v>
      </c>
      <c r="GQ4896" s="77">
        <v>0</v>
      </c>
      <c r="GR4896" s="77" t="s">
        <v>423</v>
      </c>
      <c r="GS4896" s="77">
        <v>0</v>
      </c>
      <c r="GT4896" s="77">
        <v>0</v>
      </c>
      <c r="GU4896" s="77">
        <v>0</v>
      </c>
      <c r="GV4896" s="77">
        <v>0</v>
      </c>
      <c r="GW4896" s="77">
        <v>5.5966209081309407E-2</v>
      </c>
      <c r="GX4896" s="77">
        <v>780.14438394195497</v>
      </c>
      <c r="GY4896" s="77">
        <v>5.5966209081309407E-2</v>
      </c>
      <c r="GZ4896" s="77">
        <v>780.14438394195497</v>
      </c>
    </row>
    <row r="4897" spans="187:208" x14ac:dyDescent="0.25">
      <c r="GE4897" s="77" t="s">
        <v>427</v>
      </c>
      <c r="GF4897" s="77" t="s">
        <v>155</v>
      </c>
      <c r="GG4897" s="77" t="s">
        <v>464</v>
      </c>
      <c r="GH4897" s="77" t="s">
        <v>481</v>
      </c>
      <c r="GI4897" s="77">
        <v>2024</v>
      </c>
      <c r="GJ4897" s="77" t="s">
        <v>303</v>
      </c>
      <c r="GK4897" s="77">
        <v>7467.8148194525538</v>
      </c>
      <c r="GL4897" s="77">
        <v>33.521456999999998</v>
      </c>
      <c r="GM4897" s="77">
        <v>2024</v>
      </c>
      <c r="GN4897" s="77" t="s">
        <v>175</v>
      </c>
      <c r="GO4897" s="77">
        <v>5.3000000000000005E-2</v>
      </c>
      <c r="GP4897" s="77">
        <v>3</v>
      </c>
      <c r="GQ4897" s="77">
        <v>0</v>
      </c>
      <c r="GR4897" s="77" t="s">
        <v>423</v>
      </c>
      <c r="GS4897" s="77">
        <v>0</v>
      </c>
      <c r="GT4897" s="77">
        <v>0</v>
      </c>
      <c r="GU4897" s="77">
        <v>0</v>
      </c>
      <c r="GV4897" s="77">
        <v>0</v>
      </c>
      <c r="GW4897" s="77">
        <v>5.5966209081309407E-2</v>
      </c>
      <c r="GX4897" s="77">
        <v>417.94528556598249</v>
      </c>
      <c r="GY4897" s="77">
        <v>5.5966209081309407E-2</v>
      </c>
      <c r="GZ4897" s="77">
        <v>417.94528556598249</v>
      </c>
    </row>
    <row r="4898" spans="187:208" x14ac:dyDescent="0.25">
      <c r="GE4898" s="77" t="s">
        <v>422</v>
      </c>
      <c r="GF4898" s="77" t="s">
        <v>155</v>
      </c>
      <c r="GG4898" s="77" t="s">
        <v>464</v>
      </c>
      <c r="GH4898" s="77" t="s">
        <v>481</v>
      </c>
      <c r="GI4898" s="77">
        <v>2025</v>
      </c>
      <c r="GJ4898" s="77" t="s">
        <v>305</v>
      </c>
      <c r="GK4898" s="77">
        <v>428.60232122030828</v>
      </c>
      <c r="GL4898" s="77">
        <v>33.521456999999998</v>
      </c>
      <c r="GM4898" s="77">
        <v>2025</v>
      </c>
      <c r="GN4898" s="77" t="s">
        <v>175</v>
      </c>
      <c r="GO4898" s="77">
        <v>0.13250000000000001</v>
      </c>
      <c r="GP4898" s="77">
        <v>3</v>
      </c>
      <c r="GQ4898" s="77">
        <v>0</v>
      </c>
      <c r="GR4898" s="77" t="s">
        <v>423</v>
      </c>
      <c r="GS4898" s="77">
        <v>0</v>
      </c>
      <c r="GT4898" s="77">
        <v>0</v>
      </c>
      <c r="GU4898" s="77">
        <v>0</v>
      </c>
      <c r="GV4898" s="77">
        <v>0</v>
      </c>
      <c r="GW4898" s="77">
        <v>0</v>
      </c>
      <c r="GX4898" s="77">
        <v>0</v>
      </c>
      <c r="GY4898" s="77">
        <v>0.1527377521613833</v>
      </c>
      <c r="GZ4898" s="77">
        <v>65.463755114341041</v>
      </c>
    </row>
    <row r="4899" spans="187:208" x14ac:dyDescent="0.25">
      <c r="GE4899" s="77" t="s">
        <v>425</v>
      </c>
      <c r="GF4899" s="77" t="s">
        <v>155</v>
      </c>
      <c r="GG4899" s="77" t="s">
        <v>464</v>
      </c>
      <c r="GH4899" s="77" t="s">
        <v>481</v>
      </c>
      <c r="GI4899" s="77">
        <v>2025</v>
      </c>
      <c r="GJ4899" s="77" t="s">
        <v>301</v>
      </c>
      <c r="GK4899" s="77">
        <v>13939.560973453419</v>
      </c>
      <c r="GL4899" s="77">
        <v>33.521456999999998</v>
      </c>
      <c r="GM4899" s="77">
        <v>2025</v>
      </c>
      <c r="GN4899" s="77" t="s">
        <v>175</v>
      </c>
      <c r="GO4899" s="77">
        <v>5.3000000000000005E-2</v>
      </c>
      <c r="GP4899" s="77">
        <v>3</v>
      </c>
      <c r="GQ4899" s="77">
        <v>0</v>
      </c>
      <c r="GR4899" s="77" t="s">
        <v>423</v>
      </c>
      <c r="GS4899" s="77">
        <v>0</v>
      </c>
      <c r="GT4899" s="77">
        <v>0</v>
      </c>
      <c r="GU4899" s="77">
        <v>0</v>
      </c>
      <c r="GV4899" s="77">
        <v>0</v>
      </c>
      <c r="GW4899" s="77">
        <v>0</v>
      </c>
      <c r="GX4899" s="77">
        <v>0</v>
      </c>
      <c r="GY4899" s="77">
        <v>5.5966209081309407E-2</v>
      </c>
      <c r="GZ4899" s="77">
        <v>780.14438394195497</v>
      </c>
    </row>
    <row r="4900" spans="187:208" x14ac:dyDescent="0.25">
      <c r="GE4900" s="77" t="s">
        <v>427</v>
      </c>
      <c r="GF4900" s="77" t="s">
        <v>155</v>
      </c>
      <c r="GG4900" s="77" t="s">
        <v>464</v>
      </c>
      <c r="GH4900" s="77" t="s">
        <v>481</v>
      </c>
      <c r="GI4900" s="77">
        <v>2025</v>
      </c>
      <c r="GJ4900" s="77" t="s">
        <v>303</v>
      </c>
      <c r="GK4900" s="77">
        <v>7467.8148194525538</v>
      </c>
      <c r="GL4900" s="77">
        <v>33.521456999999998</v>
      </c>
      <c r="GM4900" s="77">
        <v>2025</v>
      </c>
      <c r="GN4900" s="77" t="s">
        <v>175</v>
      </c>
      <c r="GO4900" s="77">
        <v>5.3000000000000005E-2</v>
      </c>
      <c r="GP4900" s="77">
        <v>3</v>
      </c>
      <c r="GQ4900" s="77">
        <v>0</v>
      </c>
      <c r="GR4900" s="77" t="s">
        <v>423</v>
      </c>
      <c r="GS4900" s="77">
        <v>0</v>
      </c>
      <c r="GT4900" s="77">
        <v>0</v>
      </c>
      <c r="GU4900" s="77">
        <v>0</v>
      </c>
      <c r="GV4900" s="77">
        <v>0</v>
      </c>
      <c r="GW4900" s="77">
        <v>0</v>
      </c>
      <c r="GX4900" s="77">
        <v>0</v>
      </c>
      <c r="GY4900" s="77">
        <v>5.5966209081309407E-2</v>
      </c>
      <c r="GZ4900" s="77">
        <v>417.94528556598249</v>
      </c>
    </row>
    <row r="4901" spans="187:208" x14ac:dyDescent="0.25">
      <c r="GE4901" s="77" t="s">
        <v>422</v>
      </c>
      <c r="GF4901" s="77" t="s">
        <v>155</v>
      </c>
      <c r="GG4901" s="77" t="s">
        <v>464</v>
      </c>
      <c r="GH4901" s="77" t="s">
        <v>488</v>
      </c>
      <c r="GI4901" s="77">
        <v>2021</v>
      </c>
      <c r="GJ4901" s="77" t="s">
        <v>305</v>
      </c>
      <c r="GK4901" s="77">
        <v>409.22373582026609</v>
      </c>
      <c r="GL4901" s="77">
        <v>33.521456999999998</v>
      </c>
      <c r="GM4901" s="77">
        <v>2021</v>
      </c>
      <c r="GN4901" s="77" t="s">
        <v>175</v>
      </c>
      <c r="GO4901" s="77">
        <v>0.13250000000000001</v>
      </c>
      <c r="GP4901" s="77">
        <v>3</v>
      </c>
      <c r="GQ4901" s="77">
        <v>0</v>
      </c>
      <c r="GR4901" s="77" t="s">
        <v>423</v>
      </c>
      <c r="GS4901" s="77">
        <v>0.1527377521613833</v>
      </c>
      <c r="GT4901" s="77">
        <v>62.503913540271192</v>
      </c>
      <c r="GU4901" s="77">
        <v>0.1527377521613833</v>
      </c>
      <c r="GV4901" s="77">
        <v>62.503913540271192</v>
      </c>
      <c r="GW4901" s="77">
        <v>0</v>
      </c>
      <c r="GX4901" s="77">
        <v>0</v>
      </c>
      <c r="GY4901" s="77">
        <v>0</v>
      </c>
      <c r="GZ4901" s="77">
        <v>0</v>
      </c>
    </row>
    <row r="4902" spans="187:208" x14ac:dyDescent="0.25">
      <c r="GE4902" s="77" t="s">
        <v>425</v>
      </c>
      <c r="GF4902" s="77" t="s">
        <v>155</v>
      </c>
      <c r="GG4902" s="77" t="s">
        <v>464</v>
      </c>
      <c r="GH4902" s="77" t="s">
        <v>488</v>
      </c>
      <c r="GI4902" s="77">
        <v>2021</v>
      </c>
      <c r="GJ4902" s="77" t="s">
        <v>301</v>
      </c>
      <c r="GK4902" s="77">
        <v>13469.08781237869</v>
      </c>
      <c r="GL4902" s="77">
        <v>33.521456999999998</v>
      </c>
      <c r="GM4902" s="77">
        <v>2021</v>
      </c>
      <c r="GN4902" s="77" t="s">
        <v>175</v>
      </c>
      <c r="GO4902" s="77">
        <v>5.3000000000000005E-2</v>
      </c>
      <c r="GP4902" s="77">
        <v>3</v>
      </c>
      <c r="GQ4902" s="77">
        <v>0</v>
      </c>
      <c r="GR4902" s="77" t="s">
        <v>423</v>
      </c>
      <c r="GS4902" s="77">
        <v>5.5966209081309407E-2</v>
      </c>
      <c r="GT4902" s="77">
        <v>753.81378464210206</v>
      </c>
      <c r="GU4902" s="77">
        <v>5.5966209081309407E-2</v>
      </c>
      <c r="GV4902" s="77">
        <v>753.81378464210206</v>
      </c>
      <c r="GW4902" s="77">
        <v>0</v>
      </c>
      <c r="GX4902" s="77">
        <v>0</v>
      </c>
      <c r="GY4902" s="77">
        <v>0</v>
      </c>
      <c r="GZ4902" s="77">
        <v>0</v>
      </c>
    </row>
    <row r="4903" spans="187:208" x14ac:dyDescent="0.25">
      <c r="GE4903" s="77" t="s">
        <v>427</v>
      </c>
      <c r="GF4903" s="77" t="s">
        <v>155</v>
      </c>
      <c r="GG4903" s="77" t="s">
        <v>464</v>
      </c>
      <c r="GH4903" s="77" t="s">
        <v>488</v>
      </c>
      <c r="GI4903" s="77">
        <v>2021</v>
      </c>
      <c r="GJ4903" s="77" t="s">
        <v>303</v>
      </c>
      <c r="GK4903" s="77">
        <v>7205.5312760251691</v>
      </c>
      <c r="GL4903" s="77">
        <v>33.521456999999998</v>
      </c>
      <c r="GM4903" s="77">
        <v>2021</v>
      </c>
      <c r="GN4903" s="77" t="s">
        <v>175</v>
      </c>
      <c r="GO4903" s="77">
        <v>5.3000000000000005E-2</v>
      </c>
      <c r="GP4903" s="77">
        <v>3</v>
      </c>
      <c r="GQ4903" s="77">
        <v>0</v>
      </c>
      <c r="GR4903" s="77" t="s">
        <v>423</v>
      </c>
      <c r="GS4903" s="77">
        <v>5.5966209081309407E-2</v>
      </c>
      <c r="GT4903" s="77">
        <v>403.26626993593879</v>
      </c>
      <c r="GU4903" s="77">
        <v>5.5966209081309407E-2</v>
      </c>
      <c r="GV4903" s="77">
        <v>403.26626993593879</v>
      </c>
      <c r="GW4903" s="77">
        <v>0</v>
      </c>
      <c r="GX4903" s="77">
        <v>0</v>
      </c>
      <c r="GY4903" s="77">
        <v>0</v>
      </c>
      <c r="GZ4903" s="77">
        <v>0</v>
      </c>
    </row>
    <row r="4904" spans="187:208" x14ac:dyDescent="0.25">
      <c r="GE4904" s="77" t="s">
        <v>422</v>
      </c>
      <c r="GF4904" s="77" t="s">
        <v>155</v>
      </c>
      <c r="GG4904" s="77" t="s">
        <v>464</v>
      </c>
      <c r="GH4904" s="77" t="s">
        <v>488</v>
      </c>
      <c r="GI4904" s="77">
        <v>2022</v>
      </c>
      <c r="GJ4904" s="77" t="s">
        <v>305</v>
      </c>
      <c r="GK4904" s="77">
        <v>409.22373582026609</v>
      </c>
      <c r="GL4904" s="77">
        <v>33.521456999999998</v>
      </c>
      <c r="GM4904" s="77">
        <v>2022</v>
      </c>
      <c r="GN4904" s="77" t="s">
        <v>175</v>
      </c>
      <c r="GO4904" s="77">
        <v>0.13250000000000001</v>
      </c>
      <c r="GP4904" s="77">
        <v>3</v>
      </c>
      <c r="GQ4904" s="77">
        <v>0</v>
      </c>
      <c r="GR4904" s="77" t="s">
        <v>423</v>
      </c>
      <c r="GS4904" s="77">
        <v>0.1527377521613833</v>
      </c>
      <c r="GT4904" s="77">
        <v>62.503913540271192</v>
      </c>
      <c r="GU4904" s="77">
        <v>0.1527377521613833</v>
      </c>
      <c r="GV4904" s="77">
        <v>62.503913540271192</v>
      </c>
      <c r="GW4904" s="77">
        <v>0.1527377521613833</v>
      </c>
      <c r="GX4904" s="77">
        <v>62.503913540271192</v>
      </c>
      <c r="GY4904" s="77">
        <v>0</v>
      </c>
      <c r="GZ4904" s="77">
        <v>0</v>
      </c>
    </row>
    <row r="4905" spans="187:208" x14ac:dyDescent="0.25">
      <c r="GE4905" s="77" t="s">
        <v>425</v>
      </c>
      <c r="GF4905" s="77" t="s">
        <v>155</v>
      </c>
      <c r="GG4905" s="77" t="s">
        <v>464</v>
      </c>
      <c r="GH4905" s="77" t="s">
        <v>488</v>
      </c>
      <c r="GI4905" s="77">
        <v>2022</v>
      </c>
      <c r="GJ4905" s="77" t="s">
        <v>301</v>
      </c>
      <c r="GK4905" s="77">
        <v>13469.08781237869</v>
      </c>
      <c r="GL4905" s="77">
        <v>33.521456999999998</v>
      </c>
      <c r="GM4905" s="77">
        <v>2022</v>
      </c>
      <c r="GN4905" s="77" t="s">
        <v>175</v>
      </c>
      <c r="GO4905" s="77">
        <v>5.3000000000000005E-2</v>
      </c>
      <c r="GP4905" s="77">
        <v>3</v>
      </c>
      <c r="GQ4905" s="77">
        <v>0</v>
      </c>
      <c r="GR4905" s="77" t="s">
        <v>423</v>
      </c>
      <c r="GS4905" s="77">
        <v>5.5966209081309407E-2</v>
      </c>
      <c r="GT4905" s="77">
        <v>753.81378464210206</v>
      </c>
      <c r="GU4905" s="77">
        <v>5.5966209081309407E-2</v>
      </c>
      <c r="GV4905" s="77">
        <v>753.81378464210206</v>
      </c>
      <c r="GW4905" s="77">
        <v>5.5966209081309407E-2</v>
      </c>
      <c r="GX4905" s="77">
        <v>753.81378464210206</v>
      </c>
      <c r="GY4905" s="77">
        <v>0</v>
      </c>
      <c r="GZ4905" s="77">
        <v>0</v>
      </c>
    </row>
    <row r="4906" spans="187:208" x14ac:dyDescent="0.25">
      <c r="GE4906" s="77" t="s">
        <v>427</v>
      </c>
      <c r="GF4906" s="77" t="s">
        <v>155</v>
      </c>
      <c r="GG4906" s="77" t="s">
        <v>464</v>
      </c>
      <c r="GH4906" s="77" t="s">
        <v>488</v>
      </c>
      <c r="GI4906" s="77">
        <v>2022</v>
      </c>
      <c r="GJ4906" s="77" t="s">
        <v>303</v>
      </c>
      <c r="GK4906" s="77">
        <v>7205.5312760251691</v>
      </c>
      <c r="GL4906" s="77">
        <v>33.521456999999998</v>
      </c>
      <c r="GM4906" s="77">
        <v>2022</v>
      </c>
      <c r="GN4906" s="77" t="s">
        <v>175</v>
      </c>
      <c r="GO4906" s="77">
        <v>5.3000000000000005E-2</v>
      </c>
      <c r="GP4906" s="77">
        <v>3</v>
      </c>
      <c r="GQ4906" s="77">
        <v>0</v>
      </c>
      <c r="GR4906" s="77" t="s">
        <v>423</v>
      </c>
      <c r="GS4906" s="77">
        <v>5.5966209081309407E-2</v>
      </c>
      <c r="GT4906" s="77">
        <v>403.26626993593879</v>
      </c>
      <c r="GU4906" s="77">
        <v>5.5966209081309407E-2</v>
      </c>
      <c r="GV4906" s="77">
        <v>403.26626993593879</v>
      </c>
      <c r="GW4906" s="77">
        <v>5.5966209081309407E-2</v>
      </c>
      <c r="GX4906" s="77">
        <v>403.26626993593879</v>
      </c>
      <c r="GY4906" s="77">
        <v>0</v>
      </c>
      <c r="GZ4906" s="77">
        <v>0</v>
      </c>
    </row>
    <row r="4907" spans="187:208" x14ac:dyDescent="0.25">
      <c r="GE4907" s="77" t="s">
        <v>422</v>
      </c>
      <c r="GF4907" s="77" t="s">
        <v>155</v>
      </c>
      <c r="GG4907" s="77" t="s">
        <v>464</v>
      </c>
      <c r="GH4907" s="77" t="s">
        <v>488</v>
      </c>
      <c r="GI4907" s="77">
        <v>2023</v>
      </c>
      <c r="GJ4907" s="77" t="s">
        <v>305</v>
      </c>
      <c r="GK4907" s="77">
        <v>428.60232122026531</v>
      </c>
      <c r="GL4907" s="77">
        <v>33.521456999999998</v>
      </c>
      <c r="GM4907" s="77">
        <v>2023</v>
      </c>
      <c r="GN4907" s="77" t="s">
        <v>175</v>
      </c>
      <c r="GO4907" s="77">
        <v>0.13250000000000001</v>
      </c>
      <c r="GP4907" s="77">
        <v>3</v>
      </c>
      <c r="GQ4907" s="77">
        <v>0</v>
      </c>
      <c r="GR4907" s="77" t="s">
        <v>423</v>
      </c>
      <c r="GS4907" s="77">
        <v>0</v>
      </c>
      <c r="GT4907" s="77">
        <v>0</v>
      </c>
      <c r="GU4907" s="77">
        <v>0.1527377521613833</v>
      </c>
      <c r="GV4907" s="77">
        <v>65.463755114334475</v>
      </c>
      <c r="GW4907" s="77">
        <v>0.1527377521613833</v>
      </c>
      <c r="GX4907" s="77">
        <v>65.463755114334475</v>
      </c>
      <c r="GY4907" s="77">
        <v>0.1527377521613833</v>
      </c>
      <c r="GZ4907" s="77">
        <v>65.463755114334475</v>
      </c>
    </row>
    <row r="4908" spans="187:208" x14ac:dyDescent="0.25">
      <c r="GE4908" s="77" t="s">
        <v>425</v>
      </c>
      <c r="GF4908" s="77" t="s">
        <v>155</v>
      </c>
      <c r="GG4908" s="77" t="s">
        <v>464</v>
      </c>
      <c r="GH4908" s="77" t="s">
        <v>488</v>
      </c>
      <c r="GI4908" s="77">
        <v>2023</v>
      </c>
      <c r="GJ4908" s="77" t="s">
        <v>301</v>
      </c>
      <c r="GK4908" s="77">
        <v>13939.56097345749</v>
      </c>
      <c r="GL4908" s="77">
        <v>33.521456999999998</v>
      </c>
      <c r="GM4908" s="77">
        <v>2023</v>
      </c>
      <c r="GN4908" s="77" t="s">
        <v>175</v>
      </c>
      <c r="GO4908" s="77">
        <v>5.3000000000000005E-2</v>
      </c>
      <c r="GP4908" s="77">
        <v>3</v>
      </c>
      <c r="GQ4908" s="77">
        <v>0</v>
      </c>
      <c r="GR4908" s="77" t="s">
        <v>423</v>
      </c>
      <c r="GS4908" s="77">
        <v>0</v>
      </c>
      <c r="GT4908" s="77">
        <v>0</v>
      </c>
      <c r="GU4908" s="77">
        <v>5.5966209081309407E-2</v>
      </c>
      <c r="GV4908" s="77">
        <v>780.1443839421828</v>
      </c>
      <c r="GW4908" s="77">
        <v>5.5966209081309407E-2</v>
      </c>
      <c r="GX4908" s="77">
        <v>780.1443839421828</v>
      </c>
      <c r="GY4908" s="77">
        <v>5.5966209081309407E-2</v>
      </c>
      <c r="GZ4908" s="77">
        <v>780.1443839421828</v>
      </c>
    </row>
    <row r="4909" spans="187:208" x14ac:dyDescent="0.25">
      <c r="GE4909" s="77" t="s">
        <v>427</v>
      </c>
      <c r="GF4909" s="77" t="s">
        <v>155</v>
      </c>
      <c r="GG4909" s="77" t="s">
        <v>464</v>
      </c>
      <c r="GH4909" s="77" t="s">
        <v>488</v>
      </c>
      <c r="GI4909" s="77">
        <v>2023</v>
      </c>
      <c r="GJ4909" s="77" t="s">
        <v>303</v>
      </c>
      <c r="GK4909" s="77">
        <v>7467.8148194524192</v>
      </c>
      <c r="GL4909" s="77">
        <v>33.521456999999998</v>
      </c>
      <c r="GM4909" s="77">
        <v>2023</v>
      </c>
      <c r="GN4909" s="77" t="s">
        <v>175</v>
      </c>
      <c r="GO4909" s="77">
        <v>5.3000000000000005E-2</v>
      </c>
      <c r="GP4909" s="77">
        <v>3</v>
      </c>
      <c r="GQ4909" s="77">
        <v>0</v>
      </c>
      <c r="GR4909" s="77" t="s">
        <v>423</v>
      </c>
      <c r="GS4909" s="77">
        <v>0</v>
      </c>
      <c r="GT4909" s="77">
        <v>0</v>
      </c>
      <c r="GU4909" s="77">
        <v>5.5966209081309407E-2</v>
      </c>
      <c r="GV4909" s="77">
        <v>417.94528556597493</v>
      </c>
      <c r="GW4909" s="77">
        <v>5.5966209081309407E-2</v>
      </c>
      <c r="GX4909" s="77">
        <v>417.94528556597493</v>
      </c>
      <c r="GY4909" s="77">
        <v>5.5966209081309407E-2</v>
      </c>
      <c r="GZ4909" s="77">
        <v>417.94528556597493</v>
      </c>
    </row>
    <row r="4910" spans="187:208" x14ac:dyDescent="0.25">
      <c r="GE4910" s="77" t="s">
        <v>422</v>
      </c>
      <c r="GF4910" s="77" t="s">
        <v>155</v>
      </c>
      <c r="GG4910" s="77" t="s">
        <v>464</v>
      </c>
      <c r="GH4910" s="77" t="s">
        <v>488</v>
      </c>
      <c r="GI4910" s="77">
        <v>2024</v>
      </c>
      <c r="GJ4910" s="77" t="s">
        <v>305</v>
      </c>
      <c r="GK4910" s="77">
        <v>428.60232122026531</v>
      </c>
      <c r="GL4910" s="77">
        <v>33.521456999999998</v>
      </c>
      <c r="GM4910" s="77">
        <v>2024</v>
      </c>
      <c r="GN4910" s="77" t="s">
        <v>175</v>
      </c>
      <c r="GO4910" s="77">
        <v>0.13250000000000001</v>
      </c>
      <c r="GP4910" s="77">
        <v>3</v>
      </c>
      <c r="GQ4910" s="77">
        <v>0</v>
      </c>
      <c r="GR4910" s="77" t="s">
        <v>423</v>
      </c>
      <c r="GS4910" s="77">
        <v>0</v>
      </c>
      <c r="GT4910" s="77">
        <v>0</v>
      </c>
      <c r="GU4910" s="77">
        <v>0</v>
      </c>
      <c r="GV4910" s="77">
        <v>0</v>
      </c>
      <c r="GW4910" s="77">
        <v>0.1527377521613833</v>
      </c>
      <c r="GX4910" s="77">
        <v>65.463755114334475</v>
      </c>
      <c r="GY4910" s="77">
        <v>0.1527377521613833</v>
      </c>
      <c r="GZ4910" s="77">
        <v>65.463755114334475</v>
      </c>
    </row>
    <row r="4911" spans="187:208" x14ac:dyDescent="0.25">
      <c r="GE4911" s="77" t="s">
        <v>425</v>
      </c>
      <c r="GF4911" s="77" t="s">
        <v>155</v>
      </c>
      <c r="GG4911" s="77" t="s">
        <v>464</v>
      </c>
      <c r="GH4911" s="77" t="s">
        <v>488</v>
      </c>
      <c r="GI4911" s="77">
        <v>2024</v>
      </c>
      <c r="GJ4911" s="77" t="s">
        <v>301</v>
      </c>
      <c r="GK4911" s="77">
        <v>13939.56097345749</v>
      </c>
      <c r="GL4911" s="77">
        <v>33.521456999999998</v>
      </c>
      <c r="GM4911" s="77">
        <v>2024</v>
      </c>
      <c r="GN4911" s="77" t="s">
        <v>175</v>
      </c>
      <c r="GO4911" s="77">
        <v>5.3000000000000005E-2</v>
      </c>
      <c r="GP4911" s="77">
        <v>3</v>
      </c>
      <c r="GQ4911" s="77">
        <v>0</v>
      </c>
      <c r="GR4911" s="77" t="s">
        <v>423</v>
      </c>
      <c r="GS4911" s="77">
        <v>0</v>
      </c>
      <c r="GT4911" s="77">
        <v>0</v>
      </c>
      <c r="GU4911" s="77">
        <v>0</v>
      </c>
      <c r="GV4911" s="77">
        <v>0</v>
      </c>
      <c r="GW4911" s="77">
        <v>5.5966209081309407E-2</v>
      </c>
      <c r="GX4911" s="77">
        <v>780.1443839421828</v>
      </c>
      <c r="GY4911" s="77">
        <v>5.5966209081309407E-2</v>
      </c>
      <c r="GZ4911" s="77">
        <v>780.1443839421828</v>
      </c>
    </row>
    <row r="4912" spans="187:208" x14ac:dyDescent="0.25">
      <c r="GE4912" s="77" t="s">
        <v>427</v>
      </c>
      <c r="GF4912" s="77" t="s">
        <v>155</v>
      </c>
      <c r="GG4912" s="77" t="s">
        <v>464</v>
      </c>
      <c r="GH4912" s="77" t="s">
        <v>488</v>
      </c>
      <c r="GI4912" s="77">
        <v>2024</v>
      </c>
      <c r="GJ4912" s="77" t="s">
        <v>303</v>
      </c>
      <c r="GK4912" s="77">
        <v>7467.8148194524192</v>
      </c>
      <c r="GL4912" s="77">
        <v>33.521456999999998</v>
      </c>
      <c r="GM4912" s="77">
        <v>2024</v>
      </c>
      <c r="GN4912" s="77" t="s">
        <v>175</v>
      </c>
      <c r="GO4912" s="77">
        <v>5.3000000000000005E-2</v>
      </c>
      <c r="GP4912" s="77">
        <v>3</v>
      </c>
      <c r="GQ4912" s="77">
        <v>0</v>
      </c>
      <c r="GR4912" s="77" t="s">
        <v>423</v>
      </c>
      <c r="GS4912" s="77">
        <v>0</v>
      </c>
      <c r="GT4912" s="77">
        <v>0</v>
      </c>
      <c r="GU4912" s="77">
        <v>0</v>
      </c>
      <c r="GV4912" s="77">
        <v>0</v>
      </c>
      <c r="GW4912" s="77">
        <v>5.5966209081309407E-2</v>
      </c>
      <c r="GX4912" s="77">
        <v>417.94528556597493</v>
      </c>
      <c r="GY4912" s="77">
        <v>5.5966209081309407E-2</v>
      </c>
      <c r="GZ4912" s="77">
        <v>417.94528556597493</v>
      </c>
    </row>
    <row r="4913" spans="187:208" x14ac:dyDescent="0.25">
      <c r="GE4913" s="77" t="s">
        <v>422</v>
      </c>
      <c r="GF4913" s="77" t="s">
        <v>155</v>
      </c>
      <c r="GG4913" s="77" t="s">
        <v>464</v>
      </c>
      <c r="GH4913" s="77" t="s">
        <v>488</v>
      </c>
      <c r="GI4913" s="77">
        <v>2025</v>
      </c>
      <c r="GJ4913" s="77" t="s">
        <v>305</v>
      </c>
      <c r="GK4913" s="77">
        <v>428.60232122026531</v>
      </c>
      <c r="GL4913" s="77">
        <v>33.521456999999998</v>
      </c>
      <c r="GM4913" s="77">
        <v>2025</v>
      </c>
      <c r="GN4913" s="77" t="s">
        <v>175</v>
      </c>
      <c r="GO4913" s="77">
        <v>0.13250000000000001</v>
      </c>
      <c r="GP4913" s="77">
        <v>3</v>
      </c>
      <c r="GQ4913" s="77">
        <v>0</v>
      </c>
      <c r="GR4913" s="77" t="s">
        <v>423</v>
      </c>
      <c r="GS4913" s="77">
        <v>0</v>
      </c>
      <c r="GT4913" s="77">
        <v>0</v>
      </c>
      <c r="GU4913" s="77">
        <v>0</v>
      </c>
      <c r="GV4913" s="77">
        <v>0</v>
      </c>
      <c r="GW4913" s="77">
        <v>0</v>
      </c>
      <c r="GX4913" s="77">
        <v>0</v>
      </c>
      <c r="GY4913" s="77">
        <v>0.1527377521613833</v>
      </c>
      <c r="GZ4913" s="77">
        <v>65.463755114334475</v>
      </c>
    </row>
    <row r="4914" spans="187:208" x14ac:dyDescent="0.25">
      <c r="GE4914" s="77" t="s">
        <v>425</v>
      </c>
      <c r="GF4914" s="77" t="s">
        <v>155</v>
      </c>
      <c r="GG4914" s="77" t="s">
        <v>464</v>
      </c>
      <c r="GH4914" s="77" t="s">
        <v>488</v>
      </c>
      <c r="GI4914" s="77">
        <v>2025</v>
      </c>
      <c r="GJ4914" s="77" t="s">
        <v>301</v>
      </c>
      <c r="GK4914" s="77">
        <v>13939.56097345749</v>
      </c>
      <c r="GL4914" s="77">
        <v>33.521456999999998</v>
      </c>
      <c r="GM4914" s="77">
        <v>2025</v>
      </c>
      <c r="GN4914" s="77" t="s">
        <v>175</v>
      </c>
      <c r="GO4914" s="77">
        <v>5.3000000000000005E-2</v>
      </c>
      <c r="GP4914" s="77">
        <v>3</v>
      </c>
      <c r="GQ4914" s="77">
        <v>0</v>
      </c>
      <c r="GR4914" s="77" t="s">
        <v>423</v>
      </c>
      <c r="GS4914" s="77">
        <v>0</v>
      </c>
      <c r="GT4914" s="77">
        <v>0</v>
      </c>
      <c r="GU4914" s="77">
        <v>0</v>
      </c>
      <c r="GV4914" s="77">
        <v>0</v>
      </c>
      <c r="GW4914" s="77">
        <v>0</v>
      </c>
      <c r="GX4914" s="77">
        <v>0</v>
      </c>
      <c r="GY4914" s="77">
        <v>5.5966209081309407E-2</v>
      </c>
      <c r="GZ4914" s="77">
        <v>780.1443839421828</v>
      </c>
    </row>
    <row r="4915" spans="187:208" x14ac:dyDescent="0.25">
      <c r="GE4915" s="77" t="s">
        <v>427</v>
      </c>
      <c r="GF4915" s="77" t="s">
        <v>155</v>
      </c>
      <c r="GG4915" s="77" t="s">
        <v>464</v>
      </c>
      <c r="GH4915" s="77" t="s">
        <v>488</v>
      </c>
      <c r="GI4915" s="77">
        <v>2025</v>
      </c>
      <c r="GJ4915" s="77" t="s">
        <v>303</v>
      </c>
      <c r="GK4915" s="77">
        <v>7467.8148194524192</v>
      </c>
      <c r="GL4915" s="77">
        <v>33.521456999999998</v>
      </c>
      <c r="GM4915" s="77">
        <v>2025</v>
      </c>
      <c r="GN4915" s="77" t="s">
        <v>175</v>
      </c>
      <c r="GO4915" s="77">
        <v>5.3000000000000005E-2</v>
      </c>
      <c r="GP4915" s="77">
        <v>3</v>
      </c>
      <c r="GQ4915" s="77">
        <v>0</v>
      </c>
      <c r="GR4915" s="77" t="s">
        <v>423</v>
      </c>
      <c r="GS4915" s="77">
        <v>0</v>
      </c>
      <c r="GT4915" s="77">
        <v>0</v>
      </c>
      <c r="GU4915" s="77">
        <v>0</v>
      </c>
      <c r="GV4915" s="77">
        <v>0</v>
      </c>
      <c r="GW4915" s="77">
        <v>0</v>
      </c>
      <c r="GX4915" s="77">
        <v>0</v>
      </c>
      <c r="GY4915" s="77">
        <v>5.5966209081309407E-2</v>
      </c>
      <c r="GZ4915" s="77">
        <v>417.94528556597493</v>
      </c>
    </row>
    <row r="4916" spans="187:208" x14ac:dyDescent="0.25">
      <c r="GE4916" s="77" t="s">
        <v>422</v>
      </c>
      <c r="GF4916" s="77" t="s">
        <v>155</v>
      </c>
      <c r="GG4916" s="77" t="s">
        <v>465</v>
      </c>
      <c r="GH4916" s="77" t="s">
        <v>300</v>
      </c>
      <c r="GI4916" s="77">
        <v>2021</v>
      </c>
      <c r="GJ4916" s="77" t="s">
        <v>305</v>
      </c>
      <c r="GK4916" s="77">
        <v>222.22942162785881</v>
      </c>
      <c r="GL4916" s="77">
        <v>459.724335</v>
      </c>
      <c r="GM4916" s="77">
        <v>2021</v>
      </c>
      <c r="GN4916" s="77" t="s">
        <v>175</v>
      </c>
      <c r="GO4916" s="77">
        <v>0.13250000000000001</v>
      </c>
      <c r="GP4916" s="77">
        <v>3</v>
      </c>
      <c r="GQ4916" s="77">
        <v>0</v>
      </c>
      <c r="GR4916" s="77" t="s">
        <v>423</v>
      </c>
      <c r="GS4916" s="77">
        <v>0.1527377521613833</v>
      </c>
      <c r="GT4916" s="77">
        <v>33.942822323563455</v>
      </c>
      <c r="GU4916" s="77">
        <v>0.1527377521613833</v>
      </c>
      <c r="GV4916" s="77">
        <v>33.942822323563455</v>
      </c>
      <c r="GW4916" s="77">
        <v>0</v>
      </c>
      <c r="GX4916" s="77">
        <v>0</v>
      </c>
      <c r="GY4916" s="77">
        <v>0</v>
      </c>
      <c r="GZ4916" s="77">
        <v>0</v>
      </c>
    </row>
    <row r="4917" spans="187:208" x14ac:dyDescent="0.25">
      <c r="GE4917" s="77" t="s">
        <v>425</v>
      </c>
      <c r="GF4917" s="77" t="s">
        <v>155</v>
      </c>
      <c r="GG4917" s="77" t="s">
        <v>465</v>
      </c>
      <c r="GH4917" s="77" t="s">
        <v>300</v>
      </c>
      <c r="GI4917" s="77">
        <v>2021</v>
      </c>
      <c r="GJ4917" s="77" t="s">
        <v>301</v>
      </c>
      <c r="GK4917" s="77">
        <v>8585.7228092490386</v>
      </c>
      <c r="GL4917" s="77">
        <v>459.724335</v>
      </c>
      <c r="GM4917" s="77">
        <v>2021</v>
      </c>
      <c r="GN4917" s="77" t="s">
        <v>175</v>
      </c>
      <c r="GO4917" s="77">
        <v>5.3000000000000005E-2</v>
      </c>
      <c r="GP4917" s="77">
        <v>3</v>
      </c>
      <c r="GQ4917" s="77">
        <v>0</v>
      </c>
      <c r="GR4917" s="77" t="s">
        <v>423</v>
      </c>
      <c r="GS4917" s="77">
        <v>5.5966209081309407E-2</v>
      </c>
      <c r="GT4917" s="77">
        <v>480.51035785659883</v>
      </c>
      <c r="GU4917" s="77">
        <v>5.5966209081309407E-2</v>
      </c>
      <c r="GV4917" s="77">
        <v>480.51035785659883</v>
      </c>
      <c r="GW4917" s="77">
        <v>0</v>
      </c>
      <c r="GX4917" s="77">
        <v>0</v>
      </c>
      <c r="GY4917" s="77">
        <v>0</v>
      </c>
      <c r="GZ4917" s="77">
        <v>0</v>
      </c>
    </row>
    <row r="4918" spans="187:208" x14ac:dyDescent="0.25">
      <c r="GE4918" s="77" t="s">
        <v>427</v>
      </c>
      <c r="GF4918" s="77" t="s">
        <v>155</v>
      </c>
      <c r="GG4918" s="77" t="s">
        <v>465</v>
      </c>
      <c r="GH4918" s="77" t="s">
        <v>300</v>
      </c>
      <c r="GI4918" s="77">
        <v>2021</v>
      </c>
      <c r="GJ4918" s="77" t="s">
        <v>303</v>
      </c>
      <c r="GK4918" s="77">
        <v>5338.1784104574244</v>
      </c>
      <c r="GL4918" s="77">
        <v>459.724335</v>
      </c>
      <c r="GM4918" s="77">
        <v>2021</v>
      </c>
      <c r="GN4918" s="77" t="s">
        <v>175</v>
      </c>
      <c r="GO4918" s="77">
        <v>5.3000000000000005E-2</v>
      </c>
      <c r="GP4918" s="77">
        <v>3</v>
      </c>
      <c r="GQ4918" s="77">
        <v>0</v>
      </c>
      <c r="GR4918" s="77" t="s">
        <v>423</v>
      </c>
      <c r="GS4918" s="77">
        <v>5.5966209081309407E-2</v>
      </c>
      <c r="GT4918" s="77">
        <v>298.75760903299209</v>
      </c>
      <c r="GU4918" s="77">
        <v>5.5966209081309407E-2</v>
      </c>
      <c r="GV4918" s="77">
        <v>298.75760903299209</v>
      </c>
      <c r="GW4918" s="77">
        <v>0</v>
      </c>
      <c r="GX4918" s="77">
        <v>0</v>
      </c>
      <c r="GY4918" s="77">
        <v>0</v>
      </c>
      <c r="GZ4918" s="77">
        <v>0</v>
      </c>
    </row>
    <row r="4919" spans="187:208" x14ac:dyDescent="0.25">
      <c r="GE4919" s="77" t="s">
        <v>422</v>
      </c>
      <c r="GF4919" s="77" t="s">
        <v>155</v>
      </c>
      <c r="GG4919" s="77" t="s">
        <v>465</v>
      </c>
      <c r="GH4919" s="77" t="s">
        <v>300</v>
      </c>
      <c r="GI4919" s="77">
        <v>2022</v>
      </c>
      <c r="GJ4919" s="77" t="s">
        <v>305</v>
      </c>
      <c r="GK4919" s="77">
        <v>222.22942162785881</v>
      </c>
      <c r="GL4919" s="77">
        <v>459.724335</v>
      </c>
      <c r="GM4919" s="77">
        <v>2022</v>
      </c>
      <c r="GN4919" s="77" t="s">
        <v>175</v>
      </c>
      <c r="GO4919" s="77">
        <v>0.13250000000000001</v>
      </c>
      <c r="GP4919" s="77">
        <v>3</v>
      </c>
      <c r="GQ4919" s="77">
        <v>0</v>
      </c>
      <c r="GR4919" s="77" t="s">
        <v>423</v>
      </c>
      <c r="GS4919" s="77">
        <v>0.1527377521613833</v>
      </c>
      <c r="GT4919" s="77">
        <v>33.942822323563455</v>
      </c>
      <c r="GU4919" s="77">
        <v>0.1527377521613833</v>
      </c>
      <c r="GV4919" s="77">
        <v>33.942822323563455</v>
      </c>
      <c r="GW4919" s="77">
        <v>0.1527377521613833</v>
      </c>
      <c r="GX4919" s="77">
        <v>33.942822323563455</v>
      </c>
      <c r="GY4919" s="77">
        <v>0</v>
      </c>
      <c r="GZ4919" s="77">
        <v>0</v>
      </c>
    </row>
    <row r="4920" spans="187:208" x14ac:dyDescent="0.25">
      <c r="GE4920" s="77" t="s">
        <v>425</v>
      </c>
      <c r="GF4920" s="77" t="s">
        <v>155</v>
      </c>
      <c r="GG4920" s="77" t="s">
        <v>465</v>
      </c>
      <c r="GH4920" s="77" t="s">
        <v>300</v>
      </c>
      <c r="GI4920" s="77">
        <v>2022</v>
      </c>
      <c r="GJ4920" s="77" t="s">
        <v>301</v>
      </c>
      <c r="GK4920" s="77">
        <v>8585.7228092490386</v>
      </c>
      <c r="GL4920" s="77">
        <v>459.724335</v>
      </c>
      <c r="GM4920" s="77">
        <v>2022</v>
      </c>
      <c r="GN4920" s="77" t="s">
        <v>175</v>
      </c>
      <c r="GO4920" s="77">
        <v>5.3000000000000005E-2</v>
      </c>
      <c r="GP4920" s="77">
        <v>3</v>
      </c>
      <c r="GQ4920" s="77">
        <v>0</v>
      </c>
      <c r="GR4920" s="77" t="s">
        <v>423</v>
      </c>
      <c r="GS4920" s="77">
        <v>5.5966209081309407E-2</v>
      </c>
      <c r="GT4920" s="77">
        <v>480.51035785659883</v>
      </c>
      <c r="GU4920" s="77">
        <v>5.5966209081309407E-2</v>
      </c>
      <c r="GV4920" s="77">
        <v>480.51035785659883</v>
      </c>
      <c r="GW4920" s="77">
        <v>5.5966209081309407E-2</v>
      </c>
      <c r="GX4920" s="77">
        <v>480.51035785659883</v>
      </c>
      <c r="GY4920" s="77">
        <v>0</v>
      </c>
      <c r="GZ4920" s="77">
        <v>0</v>
      </c>
    </row>
    <row r="4921" spans="187:208" x14ac:dyDescent="0.25">
      <c r="GE4921" s="77" t="s">
        <v>427</v>
      </c>
      <c r="GF4921" s="77" t="s">
        <v>155</v>
      </c>
      <c r="GG4921" s="77" t="s">
        <v>465</v>
      </c>
      <c r="GH4921" s="77" t="s">
        <v>300</v>
      </c>
      <c r="GI4921" s="77">
        <v>2022</v>
      </c>
      <c r="GJ4921" s="77" t="s">
        <v>303</v>
      </c>
      <c r="GK4921" s="77">
        <v>5338.1784104574244</v>
      </c>
      <c r="GL4921" s="77">
        <v>459.724335</v>
      </c>
      <c r="GM4921" s="77">
        <v>2022</v>
      </c>
      <c r="GN4921" s="77" t="s">
        <v>175</v>
      </c>
      <c r="GO4921" s="77">
        <v>5.3000000000000005E-2</v>
      </c>
      <c r="GP4921" s="77">
        <v>3</v>
      </c>
      <c r="GQ4921" s="77">
        <v>0</v>
      </c>
      <c r="GR4921" s="77" t="s">
        <v>423</v>
      </c>
      <c r="GS4921" s="77">
        <v>5.5966209081309407E-2</v>
      </c>
      <c r="GT4921" s="77">
        <v>298.75760903299209</v>
      </c>
      <c r="GU4921" s="77">
        <v>5.5966209081309407E-2</v>
      </c>
      <c r="GV4921" s="77">
        <v>298.75760903299209</v>
      </c>
      <c r="GW4921" s="77">
        <v>5.5966209081309407E-2</v>
      </c>
      <c r="GX4921" s="77">
        <v>298.75760903299209</v>
      </c>
      <c r="GY4921" s="77">
        <v>0</v>
      </c>
      <c r="GZ4921" s="77">
        <v>0</v>
      </c>
    </row>
    <row r="4922" spans="187:208" x14ac:dyDescent="0.25">
      <c r="GE4922" s="77" t="s">
        <v>422</v>
      </c>
      <c r="GF4922" s="77" t="s">
        <v>155</v>
      </c>
      <c r="GG4922" s="77" t="s">
        <v>465</v>
      </c>
      <c r="GH4922" s="77" t="s">
        <v>300</v>
      </c>
      <c r="GI4922" s="77">
        <v>2023</v>
      </c>
      <c r="GJ4922" s="77" t="s">
        <v>305</v>
      </c>
      <c r="GK4922" s="77">
        <v>233.2300768079688</v>
      </c>
      <c r="GL4922" s="77">
        <v>459.724335</v>
      </c>
      <c r="GM4922" s="77">
        <v>2023</v>
      </c>
      <c r="GN4922" s="77" t="s">
        <v>175</v>
      </c>
      <c r="GO4922" s="77">
        <v>0.13250000000000001</v>
      </c>
      <c r="GP4922" s="77">
        <v>3</v>
      </c>
      <c r="GQ4922" s="77">
        <v>0</v>
      </c>
      <c r="GR4922" s="77" t="s">
        <v>423</v>
      </c>
      <c r="GS4922" s="77">
        <v>0</v>
      </c>
      <c r="GT4922" s="77">
        <v>0</v>
      </c>
      <c r="GU4922" s="77">
        <v>0.1527377521613833</v>
      </c>
      <c r="GV4922" s="77">
        <v>35.623037668075931</v>
      </c>
      <c r="GW4922" s="77">
        <v>0.1527377521613833</v>
      </c>
      <c r="GX4922" s="77">
        <v>35.623037668075931</v>
      </c>
      <c r="GY4922" s="77">
        <v>0.1527377521613833</v>
      </c>
      <c r="GZ4922" s="77">
        <v>35.623037668075931</v>
      </c>
    </row>
    <row r="4923" spans="187:208" x14ac:dyDescent="0.25">
      <c r="GE4923" s="77" t="s">
        <v>425</v>
      </c>
      <c r="GF4923" s="77" t="s">
        <v>155</v>
      </c>
      <c r="GG4923" s="77" t="s">
        <v>465</v>
      </c>
      <c r="GH4923" s="77" t="s">
        <v>300</v>
      </c>
      <c r="GI4923" s="77">
        <v>2023</v>
      </c>
      <c r="GJ4923" s="77" t="s">
        <v>301</v>
      </c>
      <c r="GK4923" s="77">
        <v>8896.5159934297262</v>
      </c>
      <c r="GL4923" s="77">
        <v>459.724335</v>
      </c>
      <c r="GM4923" s="77">
        <v>2023</v>
      </c>
      <c r="GN4923" s="77" t="s">
        <v>175</v>
      </c>
      <c r="GO4923" s="77">
        <v>5.3000000000000005E-2</v>
      </c>
      <c r="GP4923" s="77">
        <v>3</v>
      </c>
      <c r="GQ4923" s="77">
        <v>0</v>
      </c>
      <c r="GR4923" s="77" t="s">
        <v>423</v>
      </c>
      <c r="GS4923" s="77">
        <v>0</v>
      </c>
      <c r="GT4923" s="77">
        <v>0</v>
      </c>
      <c r="GU4923" s="77">
        <v>5.5966209081309407E-2</v>
      </c>
      <c r="GV4923" s="77">
        <v>497.90427418350112</v>
      </c>
      <c r="GW4923" s="77">
        <v>5.5966209081309407E-2</v>
      </c>
      <c r="GX4923" s="77">
        <v>497.90427418350112</v>
      </c>
      <c r="GY4923" s="77">
        <v>5.5966209081309407E-2</v>
      </c>
      <c r="GZ4923" s="77">
        <v>497.90427418350112</v>
      </c>
    </row>
    <row r="4924" spans="187:208" x14ac:dyDescent="0.25">
      <c r="GE4924" s="77" t="s">
        <v>427</v>
      </c>
      <c r="GF4924" s="77" t="s">
        <v>155</v>
      </c>
      <c r="GG4924" s="77" t="s">
        <v>465</v>
      </c>
      <c r="GH4924" s="77" t="s">
        <v>300</v>
      </c>
      <c r="GI4924" s="77">
        <v>2023</v>
      </c>
      <c r="GJ4924" s="77" t="s">
        <v>303</v>
      </c>
      <c r="GK4924" s="77">
        <v>5534.8914862007969</v>
      </c>
      <c r="GL4924" s="77">
        <v>459.724335</v>
      </c>
      <c r="GM4924" s="77">
        <v>2023</v>
      </c>
      <c r="GN4924" s="77" t="s">
        <v>175</v>
      </c>
      <c r="GO4924" s="77">
        <v>5.3000000000000005E-2</v>
      </c>
      <c r="GP4924" s="77">
        <v>3</v>
      </c>
      <c r="GQ4924" s="77">
        <v>0</v>
      </c>
      <c r="GR4924" s="77" t="s">
        <v>423</v>
      </c>
      <c r="GS4924" s="77">
        <v>0</v>
      </c>
      <c r="GT4924" s="77">
        <v>0</v>
      </c>
      <c r="GU4924" s="77">
        <v>5.5966209081309407E-2</v>
      </c>
      <c r="GV4924" s="77">
        <v>309.76689415907316</v>
      </c>
      <c r="GW4924" s="77">
        <v>5.5966209081309407E-2</v>
      </c>
      <c r="GX4924" s="77">
        <v>309.76689415907316</v>
      </c>
      <c r="GY4924" s="77">
        <v>5.5966209081309407E-2</v>
      </c>
      <c r="GZ4924" s="77">
        <v>309.76689415907316</v>
      </c>
    </row>
    <row r="4925" spans="187:208" x14ac:dyDescent="0.25">
      <c r="GE4925" s="77" t="s">
        <v>422</v>
      </c>
      <c r="GF4925" s="77" t="s">
        <v>155</v>
      </c>
      <c r="GG4925" s="77" t="s">
        <v>465</v>
      </c>
      <c r="GH4925" s="77" t="s">
        <v>300</v>
      </c>
      <c r="GI4925" s="77">
        <v>2024</v>
      </c>
      <c r="GJ4925" s="77" t="s">
        <v>305</v>
      </c>
      <c r="GK4925" s="77">
        <v>233.2300768079688</v>
      </c>
      <c r="GL4925" s="77">
        <v>459.724335</v>
      </c>
      <c r="GM4925" s="77">
        <v>2024</v>
      </c>
      <c r="GN4925" s="77" t="s">
        <v>175</v>
      </c>
      <c r="GO4925" s="77">
        <v>0.13250000000000001</v>
      </c>
      <c r="GP4925" s="77">
        <v>3</v>
      </c>
      <c r="GQ4925" s="77">
        <v>0</v>
      </c>
      <c r="GR4925" s="77" t="s">
        <v>423</v>
      </c>
      <c r="GS4925" s="77">
        <v>0</v>
      </c>
      <c r="GT4925" s="77">
        <v>0</v>
      </c>
      <c r="GU4925" s="77">
        <v>0</v>
      </c>
      <c r="GV4925" s="77">
        <v>0</v>
      </c>
      <c r="GW4925" s="77">
        <v>0.1527377521613833</v>
      </c>
      <c r="GX4925" s="77">
        <v>35.623037668075931</v>
      </c>
      <c r="GY4925" s="77">
        <v>0.1527377521613833</v>
      </c>
      <c r="GZ4925" s="77">
        <v>35.623037668075931</v>
      </c>
    </row>
    <row r="4926" spans="187:208" x14ac:dyDescent="0.25">
      <c r="GE4926" s="77" t="s">
        <v>425</v>
      </c>
      <c r="GF4926" s="77" t="s">
        <v>155</v>
      </c>
      <c r="GG4926" s="77" t="s">
        <v>465</v>
      </c>
      <c r="GH4926" s="77" t="s">
        <v>300</v>
      </c>
      <c r="GI4926" s="77">
        <v>2024</v>
      </c>
      <c r="GJ4926" s="77" t="s">
        <v>301</v>
      </c>
      <c r="GK4926" s="77">
        <v>8896.5159934297262</v>
      </c>
      <c r="GL4926" s="77">
        <v>459.724335</v>
      </c>
      <c r="GM4926" s="77">
        <v>2024</v>
      </c>
      <c r="GN4926" s="77" t="s">
        <v>175</v>
      </c>
      <c r="GO4926" s="77">
        <v>5.3000000000000005E-2</v>
      </c>
      <c r="GP4926" s="77">
        <v>3</v>
      </c>
      <c r="GQ4926" s="77">
        <v>0</v>
      </c>
      <c r="GR4926" s="77" t="s">
        <v>423</v>
      </c>
      <c r="GS4926" s="77">
        <v>0</v>
      </c>
      <c r="GT4926" s="77">
        <v>0</v>
      </c>
      <c r="GU4926" s="77">
        <v>0</v>
      </c>
      <c r="GV4926" s="77">
        <v>0</v>
      </c>
      <c r="GW4926" s="77">
        <v>5.5966209081309407E-2</v>
      </c>
      <c r="GX4926" s="77">
        <v>497.90427418350112</v>
      </c>
      <c r="GY4926" s="77">
        <v>5.5966209081309407E-2</v>
      </c>
      <c r="GZ4926" s="77">
        <v>497.90427418350112</v>
      </c>
    </row>
    <row r="4927" spans="187:208" x14ac:dyDescent="0.25">
      <c r="GE4927" s="77" t="s">
        <v>427</v>
      </c>
      <c r="GF4927" s="77" t="s">
        <v>155</v>
      </c>
      <c r="GG4927" s="77" t="s">
        <v>465</v>
      </c>
      <c r="GH4927" s="77" t="s">
        <v>300</v>
      </c>
      <c r="GI4927" s="77">
        <v>2024</v>
      </c>
      <c r="GJ4927" s="77" t="s">
        <v>303</v>
      </c>
      <c r="GK4927" s="77">
        <v>5534.8914862007969</v>
      </c>
      <c r="GL4927" s="77">
        <v>459.724335</v>
      </c>
      <c r="GM4927" s="77">
        <v>2024</v>
      </c>
      <c r="GN4927" s="77" t="s">
        <v>175</v>
      </c>
      <c r="GO4927" s="77">
        <v>5.3000000000000005E-2</v>
      </c>
      <c r="GP4927" s="77">
        <v>3</v>
      </c>
      <c r="GQ4927" s="77">
        <v>0</v>
      </c>
      <c r="GR4927" s="77" t="s">
        <v>423</v>
      </c>
      <c r="GS4927" s="77">
        <v>0</v>
      </c>
      <c r="GT4927" s="77">
        <v>0</v>
      </c>
      <c r="GU4927" s="77">
        <v>0</v>
      </c>
      <c r="GV4927" s="77">
        <v>0</v>
      </c>
      <c r="GW4927" s="77">
        <v>5.5966209081309407E-2</v>
      </c>
      <c r="GX4927" s="77">
        <v>309.76689415907316</v>
      </c>
      <c r="GY4927" s="77">
        <v>5.5966209081309407E-2</v>
      </c>
      <c r="GZ4927" s="77">
        <v>309.76689415907316</v>
      </c>
    </row>
    <row r="4928" spans="187:208" x14ac:dyDescent="0.25">
      <c r="GE4928" s="77" t="s">
        <v>422</v>
      </c>
      <c r="GF4928" s="77" t="s">
        <v>155</v>
      </c>
      <c r="GG4928" s="77" t="s">
        <v>465</v>
      </c>
      <c r="GH4928" s="77" t="s">
        <v>300</v>
      </c>
      <c r="GI4928" s="77">
        <v>2025</v>
      </c>
      <c r="GJ4928" s="77" t="s">
        <v>305</v>
      </c>
      <c r="GK4928" s="77">
        <v>233.2300768079688</v>
      </c>
      <c r="GL4928" s="77">
        <v>459.724335</v>
      </c>
      <c r="GM4928" s="77">
        <v>2025</v>
      </c>
      <c r="GN4928" s="77" t="s">
        <v>175</v>
      </c>
      <c r="GO4928" s="77">
        <v>0.13250000000000001</v>
      </c>
      <c r="GP4928" s="77">
        <v>3</v>
      </c>
      <c r="GQ4928" s="77">
        <v>0</v>
      </c>
      <c r="GR4928" s="77" t="s">
        <v>423</v>
      </c>
      <c r="GS4928" s="77">
        <v>0</v>
      </c>
      <c r="GT4928" s="77">
        <v>0</v>
      </c>
      <c r="GU4928" s="77">
        <v>0</v>
      </c>
      <c r="GV4928" s="77">
        <v>0</v>
      </c>
      <c r="GW4928" s="77">
        <v>0</v>
      </c>
      <c r="GX4928" s="77">
        <v>0</v>
      </c>
      <c r="GY4928" s="77">
        <v>0.1527377521613833</v>
      </c>
      <c r="GZ4928" s="77">
        <v>35.623037668075931</v>
      </c>
    </row>
    <row r="4929" spans="187:208" x14ac:dyDescent="0.25">
      <c r="GE4929" s="77" t="s">
        <v>425</v>
      </c>
      <c r="GF4929" s="77" t="s">
        <v>155</v>
      </c>
      <c r="GG4929" s="77" t="s">
        <v>465</v>
      </c>
      <c r="GH4929" s="77" t="s">
        <v>300</v>
      </c>
      <c r="GI4929" s="77">
        <v>2025</v>
      </c>
      <c r="GJ4929" s="77" t="s">
        <v>301</v>
      </c>
      <c r="GK4929" s="77">
        <v>8896.5159934297262</v>
      </c>
      <c r="GL4929" s="77">
        <v>459.724335</v>
      </c>
      <c r="GM4929" s="77">
        <v>2025</v>
      </c>
      <c r="GN4929" s="77" t="s">
        <v>175</v>
      </c>
      <c r="GO4929" s="77">
        <v>5.3000000000000005E-2</v>
      </c>
      <c r="GP4929" s="77">
        <v>3</v>
      </c>
      <c r="GQ4929" s="77">
        <v>0</v>
      </c>
      <c r="GR4929" s="77" t="s">
        <v>423</v>
      </c>
      <c r="GS4929" s="77">
        <v>0</v>
      </c>
      <c r="GT4929" s="77">
        <v>0</v>
      </c>
      <c r="GU4929" s="77">
        <v>0</v>
      </c>
      <c r="GV4929" s="77">
        <v>0</v>
      </c>
      <c r="GW4929" s="77">
        <v>0</v>
      </c>
      <c r="GX4929" s="77">
        <v>0</v>
      </c>
      <c r="GY4929" s="77">
        <v>5.5966209081309407E-2</v>
      </c>
      <c r="GZ4929" s="77">
        <v>497.90427418350112</v>
      </c>
    </row>
    <row r="4930" spans="187:208" x14ac:dyDescent="0.25">
      <c r="GE4930" s="77" t="s">
        <v>427</v>
      </c>
      <c r="GF4930" s="77" t="s">
        <v>155</v>
      </c>
      <c r="GG4930" s="77" t="s">
        <v>465</v>
      </c>
      <c r="GH4930" s="77" t="s">
        <v>300</v>
      </c>
      <c r="GI4930" s="77">
        <v>2025</v>
      </c>
      <c r="GJ4930" s="77" t="s">
        <v>303</v>
      </c>
      <c r="GK4930" s="77">
        <v>5534.8914862007969</v>
      </c>
      <c r="GL4930" s="77">
        <v>459.724335</v>
      </c>
      <c r="GM4930" s="77">
        <v>2025</v>
      </c>
      <c r="GN4930" s="77" t="s">
        <v>175</v>
      </c>
      <c r="GO4930" s="77">
        <v>5.3000000000000005E-2</v>
      </c>
      <c r="GP4930" s="77">
        <v>3</v>
      </c>
      <c r="GQ4930" s="77">
        <v>0</v>
      </c>
      <c r="GR4930" s="77" t="s">
        <v>423</v>
      </c>
      <c r="GS4930" s="77">
        <v>0</v>
      </c>
      <c r="GT4930" s="77">
        <v>0</v>
      </c>
      <c r="GU4930" s="77">
        <v>0</v>
      </c>
      <c r="GV4930" s="77">
        <v>0</v>
      </c>
      <c r="GW4930" s="77">
        <v>0</v>
      </c>
      <c r="GX4930" s="77">
        <v>0</v>
      </c>
      <c r="GY4930" s="77">
        <v>5.5966209081309407E-2</v>
      </c>
      <c r="GZ4930" s="77">
        <v>309.76689415907316</v>
      </c>
    </row>
    <row r="4931" spans="187:208" x14ac:dyDescent="0.25">
      <c r="GE4931" s="77" t="s">
        <v>422</v>
      </c>
      <c r="GF4931" s="77" t="s">
        <v>155</v>
      </c>
      <c r="GG4931" s="77" t="s">
        <v>465</v>
      </c>
      <c r="GH4931" s="77" t="s">
        <v>432</v>
      </c>
      <c r="GI4931" s="77">
        <v>2021</v>
      </c>
      <c r="GJ4931" s="77" t="s">
        <v>305</v>
      </c>
      <c r="GK4931" s="77">
        <v>222.22942162783971</v>
      </c>
      <c r="GL4931" s="77">
        <v>459.724335</v>
      </c>
      <c r="GM4931" s="77">
        <v>2021</v>
      </c>
      <c r="GN4931" s="77" t="s">
        <v>175</v>
      </c>
      <c r="GO4931" s="77">
        <v>0.13250000000000001</v>
      </c>
      <c r="GP4931" s="77">
        <v>3</v>
      </c>
      <c r="GQ4931" s="77">
        <v>0</v>
      </c>
      <c r="GR4931" s="77" t="s">
        <v>423</v>
      </c>
      <c r="GS4931" s="77">
        <v>0.1527377521613833</v>
      </c>
      <c r="GT4931" s="77">
        <v>33.942822323560534</v>
      </c>
      <c r="GU4931" s="77">
        <v>0.1527377521613833</v>
      </c>
      <c r="GV4931" s="77">
        <v>33.942822323560534</v>
      </c>
      <c r="GW4931" s="77">
        <v>0</v>
      </c>
      <c r="GX4931" s="77">
        <v>0</v>
      </c>
      <c r="GY4931" s="77">
        <v>0</v>
      </c>
      <c r="GZ4931" s="77">
        <v>0</v>
      </c>
    </row>
    <row r="4932" spans="187:208" x14ac:dyDescent="0.25">
      <c r="GE4932" s="77" t="s">
        <v>425</v>
      </c>
      <c r="GF4932" s="77" t="s">
        <v>155</v>
      </c>
      <c r="GG4932" s="77" t="s">
        <v>465</v>
      </c>
      <c r="GH4932" s="77" t="s">
        <v>432</v>
      </c>
      <c r="GI4932" s="77">
        <v>2021</v>
      </c>
      <c r="GJ4932" s="77" t="s">
        <v>301</v>
      </c>
      <c r="GK4932" s="77">
        <v>8585.7228092483019</v>
      </c>
      <c r="GL4932" s="77">
        <v>459.724335</v>
      </c>
      <c r="GM4932" s="77">
        <v>2021</v>
      </c>
      <c r="GN4932" s="77" t="s">
        <v>175</v>
      </c>
      <c r="GO4932" s="77">
        <v>5.3000000000000005E-2</v>
      </c>
      <c r="GP4932" s="77">
        <v>3</v>
      </c>
      <c r="GQ4932" s="77">
        <v>0</v>
      </c>
      <c r="GR4932" s="77" t="s">
        <v>423</v>
      </c>
      <c r="GS4932" s="77">
        <v>5.5966209081309407E-2</v>
      </c>
      <c r="GT4932" s="77">
        <v>480.51035785655762</v>
      </c>
      <c r="GU4932" s="77">
        <v>5.5966209081309407E-2</v>
      </c>
      <c r="GV4932" s="77">
        <v>480.51035785655762</v>
      </c>
      <c r="GW4932" s="77">
        <v>0</v>
      </c>
      <c r="GX4932" s="77">
        <v>0</v>
      </c>
      <c r="GY4932" s="77">
        <v>0</v>
      </c>
      <c r="GZ4932" s="77">
        <v>0</v>
      </c>
    </row>
    <row r="4933" spans="187:208" x14ac:dyDescent="0.25">
      <c r="GE4933" s="77" t="s">
        <v>422</v>
      </c>
      <c r="GF4933" s="77" t="s">
        <v>155</v>
      </c>
      <c r="GG4933" s="77" t="s">
        <v>465</v>
      </c>
      <c r="GH4933" s="77" t="s">
        <v>432</v>
      </c>
      <c r="GI4933" s="77">
        <v>2022</v>
      </c>
      <c r="GJ4933" s="77" t="s">
        <v>305</v>
      </c>
      <c r="GK4933" s="77">
        <v>222.22942162783971</v>
      </c>
      <c r="GL4933" s="77">
        <v>459.724335</v>
      </c>
      <c r="GM4933" s="77">
        <v>2022</v>
      </c>
      <c r="GN4933" s="77" t="s">
        <v>175</v>
      </c>
      <c r="GO4933" s="77">
        <v>0.13250000000000001</v>
      </c>
      <c r="GP4933" s="77">
        <v>3</v>
      </c>
      <c r="GQ4933" s="77">
        <v>0</v>
      </c>
      <c r="GR4933" s="77" t="s">
        <v>423</v>
      </c>
      <c r="GS4933" s="77">
        <v>0.1527377521613833</v>
      </c>
      <c r="GT4933" s="77">
        <v>33.942822323560534</v>
      </c>
      <c r="GU4933" s="77">
        <v>0.1527377521613833</v>
      </c>
      <c r="GV4933" s="77">
        <v>33.942822323560534</v>
      </c>
      <c r="GW4933" s="77">
        <v>0.1527377521613833</v>
      </c>
      <c r="GX4933" s="77">
        <v>33.942822323560534</v>
      </c>
      <c r="GY4933" s="77">
        <v>0</v>
      </c>
      <c r="GZ4933" s="77">
        <v>0</v>
      </c>
    </row>
    <row r="4934" spans="187:208" x14ac:dyDescent="0.25">
      <c r="GE4934" s="77" t="s">
        <v>425</v>
      </c>
      <c r="GF4934" s="77" t="s">
        <v>155</v>
      </c>
      <c r="GG4934" s="77" t="s">
        <v>465</v>
      </c>
      <c r="GH4934" s="77" t="s">
        <v>432</v>
      </c>
      <c r="GI4934" s="77">
        <v>2022</v>
      </c>
      <c r="GJ4934" s="77" t="s">
        <v>301</v>
      </c>
      <c r="GK4934" s="77">
        <v>8585.7228092483019</v>
      </c>
      <c r="GL4934" s="77">
        <v>459.724335</v>
      </c>
      <c r="GM4934" s="77">
        <v>2022</v>
      </c>
      <c r="GN4934" s="77" t="s">
        <v>175</v>
      </c>
      <c r="GO4934" s="77">
        <v>5.3000000000000005E-2</v>
      </c>
      <c r="GP4934" s="77">
        <v>3</v>
      </c>
      <c r="GQ4934" s="77">
        <v>0</v>
      </c>
      <c r="GR4934" s="77" t="s">
        <v>423</v>
      </c>
      <c r="GS4934" s="77">
        <v>5.5966209081309407E-2</v>
      </c>
      <c r="GT4934" s="77">
        <v>480.51035785655762</v>
      </c>
      <c r="GU4934" s="77">
        <v>5.5966209081309407E-2</v>
      </c>
      <c r="GV4934" s="77">
        <v>480.51035785655762</v>
      </c>
      <c r="GW4934" s="77">
        <v>5.5966209081309407E-2</v>
      </c>
      <c r="GX4934" s="77">
        <v>480.51035785655762</v>
      </c>
      <c r="GY4934" s="77">
        <v>0</v>
      </c>
      <c r="GZ4934" s="77">
        <v>0</v>
      </c>
    </row>
    <row r="4935" spans="187:208" x14ac:dyDescent="0.25">
      <c r="GE4935" s="77" t="s">
        <v>422</v>
      </c>
      <c r="GF4935" s="77" t="s">
        <v>155</v>
      </c>
      <c r="GG4935" s="77" t="s">
        <v>465</v>
      </c>
      <c r="GH4935" s="77" t="s">
        <v>432</v>
      </c>
      <c r="GI4935" s="77">
        <v>2023</v>
      </c>
      <c r="GJ4935" s="77" t="s">
        <v>305</v>
      </c>
      <c r="GK4935" s="77">
        <v>233.23007680794879</v>
      </c>
      <c r="GL4935" s="77">
        <v>459.724335</v>
      </c>
      <c r="GM4935" s="77">
        <v>2023</v>
      </c>
      <c r="GN4935" s="77" t="s">
        <v>175</v>
      </c>
      <c r="GO4935" s="77">
        <v>0.13250000000000001</v>
      </c>
      <c r="GP4935" s="77">
        <v>3</v>
      </c>
      <c r="GQ4935" s="77">
        <v>0</v>
      </c>
      <c r="GR4935" s="77" t="s">
        <v>423</v>
      </c>
      <c r="GS4935" s="77">
        <v>0</v>
      </c>
      <c r="GT4935" s="77">
        <v>0</v>
      </c>
      <c r="GU4935" s="77">
        <v>0.1527377521613833</v>
      </c>
      <c r="GV4935" s="77">
        <v>35.623037668072875</v>
      </c>
      <c r="GW4935" s="77">
        <v>0.1527377521613833</v>
      </c>
      <c r="GX4935" s="77">
        <v>35.623037668072875</v>
      </c>
      <c r="GY4935" s="77">
        <v>0.1527377521613833</v>
      </c>
      <c r="GZ4935" s="77">
        <v>35.623037668072875</v>
      </c>
    </row>
    <row r="4936" spans="187:208" x14ac:dyDescent="0.25">
      <c r="GE4936" s="77" t="s">
        <v>425</v>
      </c>
      <c r="GF4936" s="77" t="s">
        <v>155</v>
      </c>
      <c r="GG4936" s="77" t="s">
        <v>465</v>
      </c>
      <c r="GH4936" s="77" t="s">
        <v>432</v>
      </c>
      <c r="GI4936" s="77">
        <v>2023</v>
      </c>
      <c r="GJ4936" s="77" t="s">
        <v>301</v>
      </c>
      <c r="GK4936" s="77">
        <v>8896.5159934289641</v>
      </c>
      <c r="GL4936" s="77">
        <v>459.724335</v>
      </c>
      <c r="GM4936" s="77">
        <v>2023</v>
      </c>
      <c r="GN4936" s="77" t="s">
        <v>175</v>
      </c>
      <c r="GO4936" s="77">
        <v>5.3000000000000005E-2</v>
      </c>
      <c r="GP4936" s="77">
        <v>3</v>
      </c>
      <c r="GQ4936" s="77">
        <v>0</v>
      </c>
      <c r="GR4936" s="77" t="s">
        <v>423</v>
      </c>
      <c r="GS4936" s="77">
        <v>0</v>
      </c>
      <c r="GT4936" s="77">
        <v>0</v>
      </c>
      <c r="GU4936" s="77">
        <v>5.5966209081309407E-2</v>
      </c>
      <c r="GV4936" s="77">
        <v>497.90427418345848</v>
      </c>
      <c r="GW4936" s="77">
        <v>5.5966209081309407E-2</v>
      </c>
      <c r="GX4936" s="77">
        <v>497.90427418345848</v>
      </c>
      <c r="GY4936" s="77">
        <v>5.5966209081309407E-2</v>
      </c>
      <c r="GZ4936" s="77">
        <v>497.90427418345848</v>
      </c>
    </row>
    <row r="4937" spans="187:208" x14ac:dyDescent="0.25">
      <c r="GE4937" s="77" t="s">
        <v>422</v>
      </c>
      <c r="GF4937" s="77" t="s">
        <v>155</v>
      </c>
      <c r="GG4937" s="77" t="s">
        <v>465</v>
      </c>
      <c r="GH4937" s="77" t="s">
        <v>432</v>
      </c>
      <c r="GI4937" s="77">
        <v>2024</v>
      </c>
      <c r="GJ4937" s="77" t="s">
        <v>305</v>
      </c>
      <c r="GK4937" s="77">
        <v>233.23007680794879</v>
      </c>
      <c r="GL4937" s="77">
        <v>459.724335</v>
      </c>
      <c r="GM4937" s="77">
        <v>2024</v>
      </c>
      <c r="GN4937" s="77" t="s">
        <v>175</v>
      </c>
      <c r="GO4937" s="77">
        <v>0.13250000000000001</v>
      </c>
      <c r="GP4937" s="77">
        <v>3</v>
      </c>
      <c r="GQ4937" s="77">
        <v>0</v>
      </c>
      <c r="GR4937" s="77" t="s">
        <v>423</v>
      </c>
      <c r="GS4937" s="77">
        <v>0</v>
      </c>
      <c r="GT4937" s="77">
        <v>0</v>
      </c>
      <c r="GU4937" s="77">
        <v>0</v>
      </c>
      <c r="GV4937" s="77">
        <v>0</v>
      </c>
      <c r="GW4937" s="77">
        <v>0.1527377521613833</v>
      </c>
      <c r="GX4937" s="77">
        <v>35.623037668072875</v>
      </c>
      <c r="GY4937" s="77">
        <v>0.1527377521613833</v>
      </c>
      <c r="GZ4937" s="77">
        <v>35.623037668072875</v>
      </c>
    </row>
    <row r="4938" spans="187:208" x14ac:dyDescent="0.25">
      <c r="GE4938" s="77" t="s">
        <v>425</v>
      </c>
      <c r="GF4938" s="77" t="s">
        <v>155</v>
      </c>
      <c r="GG4938" s="77" t="s">
        <v>465</v>
      </c>
      <c r="GH4938" s="77" t="s">
        <v>432</v>
      </c>
      <c r="GI4938" s="77">
        <v>2024</v>
      </c>
      <c r="GJ4938" s="77" t="s">
        <v>301</v>
      </c>
      <c r="GK4938" s="77">
        <v>8896.5159934289641</v>
      </c>
      <c r="GL4938" s="77">
        <v>459.724335</v>
      </c>
      <c r="GM4938" s="77">
        <v>2024</v>
      </c>
      <c r="GN4938" s="77" t="s">
        <v>175</v>
      </c>
      <c r="GO4938" s="77">
        <v>5.3000000000000005E-2</v>
      </c>
      <c r="GP4938" s="77">
        <v>3</v>
      </c>
      <c r="GQ4938" s="77">
        <v>0</v>
      </c>
      <c r="GR4938" s="77" t="s">
        <v>423</v>
      </c>
      <c r="GS4938" s="77">
        <v>0</v>
      </c>
      <c r="GT4938" s="77">
        <v>0</v>
      </c>
      <c r="GU4938" s="77">
        <v>0</v>
      </c>
      <c r="GV4938" s="77">
        <v>0</v>
      </c>
      <c r="GW4938" s="77">
        <v>5.5966209081309407E-2</v>
      </c>
      <c r="GX4938" s="77">
        <v>497.90427418345848</v>
      </c>
      <c r="GY4938" s="77">
        <v>5.5966209081309407E-2</v>
      </c>
      <c r="GZ4938" s="77">
        <v>497.90427418345848</v>
      </c>
    </row>
    <row r="4939" spans="187:208" x14ac:dyDescent="0.25">
      <c r="GE4939" s="77" t="s">
        <v>422</v>
      </c>
      <c r="GF4939" s="77" t="s">
        <v>155</v>
      </c>
      <c r="GG4939" s="77" t="s">
        <v>465</v>
      </c>
      <c r="GH4939" s="77" t="s">
        <v>432</v>
      </c>
      <c r="GI4939" s="77">
        <v>2025</v>
      </c>
      <c r="GJ4939" s="77" t="s">
        <v>305</v>
      </c>
      <c r="GK4939" s="77">
        <v>233.23007680794879</v>
      </c>
      <c r="GL4939" s="77">
        <v>459.724335</v>
      </c>
      <c r="GM4939" s="77">
        <v>2025</v>
      </c>
      <c r="GN4939" s="77" t="s">
        <v>175</v>
      </c>
      <c r="GO4939" s="77">
        <v>0.13250000000000001</v>
      </c>
      <c r="GP4939" s="77">
        <v>3</v>
      </c>
      <c r="GQ4939" s="77">
        <v>0</v>
      </c>
      <c r="GR4939" s="77" t="s">
        <v>423</v>
      </c>
      <c r="GS4939" s="77">
        <v>0</v>
      </c>
      <c r="GT4939" s="77">
        <v>0</v>
      </c>
      <c r="GU4939" s="77">
        <v>0</v>
      </c>
      <c r="GV4939" s="77">
        <v>0</v>
      </c>
      <c r="GW4939" s="77">
        <v>0</v>
      </c>
      <c r="GX4939" s="77">
        <v>0</v>
      </c>
      <c r="GY4939" s="77">
        <v>0.1527377521613833</v>
      </c>
      <c r="GZ4939" s="77">
        <v>35.623037668072875</v>
      </c>
    </row>
    <row r="4940" spans="187:208" x14ac:dyDescent="0.25">
      <c r="GE4940" s="77" t="s">
        <v>425</v>
      </c>
      <c r="GF4940" s="77" t="s">
        <v>155</v>
      </c>
      <c r="GG4940" s="77" t="s">
        <v>465</v>
      </c>
      <c r="GH4940" s="77" t="s">
        <v>432</v>
      </c>
      <c r="GI4940" s="77">
        <v>2025</v>
      </c>
      <c r="GJ4940" s="77" t="s">
        <v>301</v>
      </c>
      <c r="GK4940" s="77">
        <v>8896.5159934289641</v>
      </c>
      <c r="GL4940" s="77">
        <v>459.724335</v>
      </c>
      <c r="GM4940" s="77">
        <v>2025</v>
      </c>
      <c r="GN4940" s="77" t="s">
        <v>175</v>
      </c>
      <c r="GO4940" s="77">
        <v>5.3000000000000005E-2</v>
      </c>
      <c r="GP4940" s="77">
        <v>3</v>
      </c>
      <c r="GQ4940" s="77">
        <v>0</v>
      </c>
      <c r="GR4940" s="77" t="s">
        <v>423</v>
      </c>
      <c r="GS4940" s="77">
        <v>0</v>
      </c>
      <c r="GT4940" s="77">
        <v>0</v>
      </c>
      <c r="GU4940" s="77">
        <v>0</v>
      </c>
      <c r="GV4940" s="77">
        <v>0</v>
      </c>
      <c r="GW4940" s="77">
        <v>0</v>
      </c>
      <c r="GX4940" s="77">
        <v>0</v>
      </c>
      <c r="GY4940" s="77">
        <v>5.5966209081309407E-2</v>
      </c>
      <c r="GZ4940" s="77">
        <v>497.90427418345848</v>
      </c>
    </row>
    <row r="4941" spans="187:208" x14ac:dyDescent="0.25">
      <c r="GE4941" s="77" t="s">
        <v>422</v>
      </c>
      <c r="GF4941" s="77" t="s">
        <v>155</v>
      </c>
      <c r="GG4941" s="77" t="s">
        <v>465</v>
      </c>
      <c r="GH4941" s="77" t="s">
        <v>439</v>
      </c>
      <c r="GI4941" s="77">
        <v>2021</v>
      </c>
      <c r="GJ4941" s="77" t="s">
        <v>305</v>
      </c>
      <c r="GK4941" s="77">
        <v>0.69641821681222982</v>
      </c>
      <c r="GL4941" s="77">
        <v>459.724335</v>
      </c>
      <c r="GM4941" s="77">
        <v>2021</v>
      </c>
      <c r="GN4941" s="77" t="s">
        <v>175</v>
      </c>
      <c r="GO4941" s="77">
        <v>0.13250000000000001</v>
      </c>
      <c r="GP4941" s="77">
        <v>3</v>
      </c>
      <c r="GQ4941" s="77">
        <v>0</v>
      </c>
      <c r="GR4941" s="77" t="s">
        <v>423</v>
      </c>
      <c r="GS4941" s="77">
        <v>0.1527377521613833</v>
      </c>
      <c r="GT4941" s="77">
        <v>0.10636935300013886</v>
      </c>
      <c r="GU4941" s="77">
        <v>0.1527377521613833</v>
      </c>
      <c r="GV4941" s="77">
        <v>0.10636935300013886</v>
      </c>
      <c r="GW4941" s="77">
        <v>0</v>
      </c>
      <c r="GX4941" s="77">
        <v>0</v>
      </c>
      <c r="GY4941" s="77">
        <v>0</v>
      </c>
      <c r="GZ4941" s="77">
        <v>0</v>
      </c>
    </row>
    <row r="4942" spans="187:208" x14ac:dyDescent="0.25">
      <c r="GE4942" s="77" t="s">
        <v>425</v>
      </c>
      <c r="GF4942" s="77" t="s">
        <v>155</v>
      </c>
      <c r="GG4942" s="77" t="s">
        <v>465</v>
      </c>
      <c r="GH4942" s="77" t="s">
        <v>439</v>
      </c>
      <c r="GI4942" s="77">
        <v>2021</v>
      </c>
      <c r="GJ4942" s="77" t="s">
        <v>301</v>
      </c>
      <c r="GK4942" s="77">
        <v>2.9419641522810358</v>
      </c>
      <c r="GL4942" s="77">
        <v>459.724335</v>
      </c>
      <c r="GM4942" s="77">
        <v>2021</v>
      </c>
      <c r="GN4942" s="77" t="s">
        <v>175</v>
      </c>
      <c r="GO4942" s="77">
        <v>5.3000000000000005E-2</v>
      </c>
      <c r="GP4942" s="77">
        <v>3</v>
      </c>
      <c r="GQ4942" s="77">
        <v>0</v>
      </c>
      <c r="GR4942" s="77" t="s">
        <v>423</v>
      </c>
      <c r="GS4942" s="77">
        <v>5.5966209081309407E-2</v>
      </c>
      <c r="GT4942" s="77">
        <v>0.16465058085627762</v>
      </c>
      <c r="GU4942" s="77">
        <v>5.5966209081309407E-2</v>
      </c>
      <c r="GV4942" s="77">
        <v>0.16465058085627762</v>
      </c>
      <c r="GW4942" s="77">
        <v>0</v>
      </c>
      <c r="GX4942" s="77">
        <v>0</v>
      </c>
      <c r="GY4942" s="77">
        <v>0</v>
      </c>
      <c r="GZ4942" s="77">
        <v>0</v>
      </c>
    </row>
    <row r="4943" spans="187:208" x14ac:dyDescent="0.25">
      <c r="GE4943" s="77" t="s">
        <v>427</v>
      </c>
      <c r="GF4943" s="77" t="s">
        <v>155</v>
      </c>
      <c r="GG4943" s="77" t="s">
        <v>465</v>
      </c>
      <c r="GH4943" s="77" t="s">
        <v>439</v>
      </c>
      <c r="GI4943" s="77">
        <v>2021</v>
      </c>
      <c r="GJ4943" s="77" t="s">
        <v>303</v>
      </c>
      <c r="GK4943" s="77">
        <v>1.6021759622082949</v>
      </c>
      <c r="GL4943" s="77">
        <v>459.724335</v>
      </c>
      <c r="GM4943" s="77">
        <v>2021</v>
      </c>
      <c r="GN4943" s="77" t="s">
        <v>175</v>
      </c>
      <c r="GO4943" s="77">
        <v>5.3000000000000005E-2</v>
      </c>
      <c r="GP4943" s="77">
        <v>3</v>
      </c>
      <c r="GQ4943" s="77">
        <v>0</v>
      </c>
      <c r="GR4943" s="77" t="s">
        <v>423</v>
      </c>
      <c r="GS4943" s="77">
        <v>5.5966209081309407E-2</v>
      </c>
      <c r="GT4943" s="77">
        <v>8.9667714885997507E-2</v>
      </c>
      <c r="GU4943" s="77">
        <v>5.5966209081309407E-2</v>
      </c>
      <c r="GV4943" s="77">
        <v>8.9667714885997507E-2</v>
      </c>
      <c r="GW4943" s="77">
        <v>0</v>
      </c>
      <c r="GX4943" s="77">
        <v>0</v>
      </c>
      <c r="GY4943" s="77">
        <v>0</v>
      </c>
      <c r="GZ4943" s="77">
        <v>0</v>
      </c>
    </row>
    <row r="4944" spans="187:208" x14ac:dyDescent="0.25">
      <c r="GE4944" s="77" t="s">
        <v>422</v>
      </c>
      <c r="GF4944" s="77" t="s">
        <v>155</v>
      </c>
      <c r="GG4944" s="77" t="s">
        <v>465</v>
      </c>
      <c r="GH4944" s="77" t="s">
        <v>439</v>
      </c>
      <c r="GI4944" s="77">
        <v>2022</v>
      </c>
      <c r="GJ4944" s="77" t="s">
        <v>305</v>
      </c>
      <c r="GK4944" s="77">
        <v>0.69641821681222982</v>
      </c>
      <c r="GL4944" s="77">
        <v>459.724335</v>
      </c>
      <c r="GM4944" s="77">
        <v>2022</v>
      </c>
      <c r="GN4944" s="77" t="s">
        <v>175</v>
      </c>
      <c r="GO4944" s="77">
        <v>0.13250000000000001</v>
      </c>
      <c r="GP4944" s="77">
        <v>3</v>
      </c>
      <c r="GQ4944" s="77">
        <v>0</v>
      </c>
      <c r="GR4944" s="77" t="s">
        <v>423</v>
      </c>
      <c r="GS4944" s="77">
        <v>0.1527377521613833</v>
      </c>
      <c r="GT4944" s="77">
        <v>0.10636935300013886</v>
      </c>
      <c r="GU4944" s="77">
        <v>0.1527377521613833</v>
      </c>
      <c r="GV4944" s="77">
        <v>0.10636935300013886</v>
      </c>
      <c r="GW4944" s="77">
        <v>0.1527377521613833</v>
      </c>
      <c r="GX4944" s="77">
        <v>0.10636935300013886</v>
      </c>
      <c r="GY4944" s="77">
        <v>0</v>
      </c>
      <c r="GZ4944" s="77">
        <v>0</v>
      </c>
    </row>
    <row r="4945" spans="187:208" x14ac:dyDescent="0.25">
      <c r="GE4945" s="77" t="s">
        <v>425</v>
      </c>
      <c r="GF4945" s="77" t="s">
        <v>155</v>
      </c>
      <c r="GG4945" s="77" t="s">
        <v>465</v>
      </c>
      <c r="GH4945" s="77" t="s">
        <v>439</v>
      </c>
      <c r="GI4945" s="77">
        <v>2022</v>
      </c>
      <c r="GJ4945" s="77" t="s">
        <v>301</v>
      </c>
      <c r="GK4945" s="77">
        <v>2.9419641522810358</v>
      </c>
      <c r="GL4945" s="77">
        <v>459.724335</v>
      </c>
      <c r="GM4945" s="77">
        <v>2022</v>
      </c>
      <c r="GN4945" s="77" t="s">
        <v>175</v>
      </c>
      <c r="GO4945" s="77">
        <v>5.3000000000000005E-2</v>
      </c>
      <c r="GP4945" s="77">
        <v>3</v>
      </c>
      <c r="GQ4945" s="77">
        <v>0</v>
      </c>
      <c r="GR4945" s="77" t="s">
        <v>423</v>
      </c>
      <c r="GS4945" s="77">
        <v>5.5966209081309407E-2</v>
      </c>
      <c r="GT4945" s="77">
        <v>0.16465058085627762</v>
      </c>
      <c r="GU4945" s="77">
        <v>5.5966209081309407E-2</v>
      </c>
      <c r="GV4945" s="77">
        <v>0.16465058085627762</v>
      </c>
      <c r="GW4945" s="77">
        <v>5.5966209081309407E-2</v>
      </c>
      <c r="GX4945" s="77">
        <v>0.16465058085627762</v>
      </c>
      <c r="GY4945" s="77">
        <v>0</v>
      </c>
      <c r="GZ4945" s="77">
        <v>0</v>
      </c>
    </row>
    <row r="4946" spans="187:208" x14ac:dyDescent="0.25">
      <c r="GE4946" s="77" t="s">
        <v>427</v>
      </c>
      <c r="GF4946" s="77" t="s">
        <v>155</v>
      </c>
      <c r="GG4946" s="77" t="s">
        <v>465</v>
      </c>
      <c r="GH4946" s="77" t="s">
        <v>439</v>
      </c>
      <c r="GI4946" s="77">
        <v>2022</v>
      </c>
      <c r="GJ4946" s="77" t="s">
        <v>303</v>
      </c>
      <c r="GK4946" s="77">
        <v>1.6021759622082949</v>
      </c>
      <c r="GL4946" s="77">
        <v>459.724335</v>
      </c>
      <c r="GM4946" s="77">
        <v>2022</v>
      </c>
      <c r="GN4946" s="77" t="s">
        <v>175</v>
      </c>
      <c r="GO4946" s="77">
        <v>5.3000000000000005E-2</v>
      </c>
      <c r="GP4946" s="77">
        <v>3</v>
      </c>
      <c r="GQ4946" s="77">
        <v>0</v>
      </c>
      <c r="GR4946" s="77" t="s">
        <v>423</v>
      </c>
      <c r="GS4946" s="77">
        <v>5.5966209081309407E-2</v>
      </c>
      <c r="GT4946" s="77">
        <v>8.9667714885997507E-2</v>
      </c>
      <c r="GU4946" s="77">
        <v>5.5966209081309407E-2</v>
      </c>
      <c r="GV4946" s="77">
        <v>8.9667714885997507E-2</v>
      </c>
      <c r="GW4946" s="77">
        <v>5.5966209081309407E-2</v>
      </c>
      <c r="GX4946" s="77">
        <v>8.9667714885997507E-2</v>
      </c>
      <c r="GY4946" s="77">
        <v>0</v>
      </c>
      <c r="GZ4946" s="77">
        <v>0</v>
      </c>
    </row>
    <row r="4947" spans="187:208" x14ac:dyDescent="0.25">
      <c r="GE4947" s="77" t="s">
        <v>422</v>
      </c>
      <c r="GF4947" s="77" t="s">
        <v>155</v>
      </c>
      <c r="GG4947" s="77" t="s">
        <v>465</v>
      </c>
      <c r="GH4947" s="77" t="s">
        <v>439</v>
      </c>
      <c r="GI4947" s="77">
        <v>2023</v>
      </c>
      <c r="GJ4947" s="77" t="s">
        <v>305</v>
      </c>
      <c r="GK4947" s="77">
        <v>0.71896016785821515</v>
      </c>
      <c r="GL4947" s="77">
        <v>459.724335</v>
      </c>
      <c r="GM4947" s="77">
        <v>2023</v>
      </c>
      <c r="GN4947" s="77" t="s">
        <v>175</v>
      </c>
      <c r="GO4947" s="77">
        <v>0.13250000000000001</v>
      </c>
      <c r="GP4947" s="77">
        <v>3</v>
      </c>
      <c r="GQ4947" s="77">
        <v>0</v>
      </c>
      <c r="GR4947" s="77" t="s">
        <v>423</v>
      </c>
      <c r="GS4947" s="77">
        <v>0</v>
      </c>
      <c r="GT4947" s="77">
        <v>0</v>
      </c>
      <c r="GU4947" s="77">
        <v>0.1527377521613833</v>
      </c>
      <c r="GV4947" s="77">
        <v>0.10981235993223461</v>
      </c>
      <c r="GW4947" s="77">
        <v>0.1527377521613833</v>
      </c>
      <c r="GX4947" s="77">
        <v>0.10981235993223461</v>
      </c>
      <c r="GY4947" s="77">
        <v>0.1527377521613833</v>
      </c>
      <c r="GZ4947" s="77">
        <v>0.10981235993223461</v>
      </c>
    </row>
    <row r="4948" spans="187:208" x14ac:dyDescent="0.25">
      <c r="GE4948" s="77" t="s">
        <v>425</v>
      </c>
      <c r="GF4948" s="77" t="s">
        <v>155</v>
      </c>
      <c r="GG4948" s="77" t="s">
        <v>465</v>
      </c>
      <c r="GH4948" s="77" t="s">
        <v>439</v>
      </c>
      <c r="GI4948" s="77">
        <v>2023</v>
      </c>
      <c r="GJ4948" s="77" t="s">
        <v>301</v>
      </c>
      <c r="GK4948" s="77">
        <v>3.071497198615122</v>
      </c>
      <c r="GL4948" s="77">
        <v>459.724335</v>
      </c>
      <c r="GM4948" s="77">
        <v>2023</v>
      </c>
      <c r="GN4948" s="77" t="s">
        <v>175</v>
      </c>
      <c r="GO4948" s="77">
        <v>5.3000000000000005E-2</v>
      </c>
      <c r="GP4948" s="77">
        <v>3</v>
      </c>
      <c r="GQ4948" s="77">
        <v>0</v>
      </c>
      <c r="GR4948" s="77" t="s">
        <v>423</v>
      </c>
      <c r="GS4948" s="77">
        <v>0</v>
      </c>
      <c r="GT4948" s="77">
        <v>0</v>
      </c>
      <c r="GU4948" s="77">
        <v>5.5966209081309407E-2</v>
      </c>
      <c r="GV4948" s="77">
        <v>0.17190005441035006</v>
      </c>
      <c r="GW4948" s="77">
        <v>5.5966209081309407E-2</v>
      </c>
      <c r="GX4948" s="77">
        <v>0.17190005441035006</v>
      </c>
      <c r="GY4948" s="77">
        <v>5.5966209081309407E-2</v>
      </c>
      <c r="GZ4948" s="77">
        <v>0.17190005441035006</v>
      </c>
    </row>
    <row r="4949" spans="187:208" x14ac:dyDescent="0.25">
      <c r="GE4949" s="77" t="s">
        <v>427</v>
      </c>
      <c r="GF4949" s="77" t="s">
        <v>155</v>
      </c>
      <c r="GG4949" s="77" t="s">
        <v>465</v>
      </c>
      <c r="GH4949" s="77" t="s">
        <v>439</v>
      </c>
      <c r="GI4949" s="77">
        <v>2023</v>
      </c>
      <c r="GJ4949" s="77" t="s">
        <v>303</v>
      </c>
      <c r="GK4949" s="77">
        <v>1.684577240534459</v>
      </c>
      <c r="GL4949" s="77">
        <v>459.724335</v>
      </c>
      <c r="GM4949" s="77">
        <v>2023</v>
      </c>
      <c r="GN4949" s="77" t="s">
        <v>175</v>
      </c>
      <c r="GO4949" s="77">
        <v>5.3000000000000005E-2</v>
      </c>
      <c r="GP4949" s="77">
        <v>3</v>
      </c>
      <c r="GQ4949" s="77">
        <v>0</v>
      </c>
      <c r="GR4949" s="77" t="s">
        <v>423</v>
      </c>
      <c r="GS4949" s="77">
        <v>0</v>
      </c>
      <c r="GT4949" s="77">
        <v>0</v>
      </c>
      <c r="GU4949" s="77">
        <v>5.5966209081309407E-2</v>
      </c>
      <c r="GV4949" s="77">
        <v>9.4279402057366776E-2</v>
      </c>
      <c r="GW4949" s="77">
        <v>5.5966209081309407E-2</v>
      </c>
      <c r="GX4949" s="77">
        <v>9.4279402057366776E-2</v>
      </c>
      <c r="GY4949" s="77">
        <v>5.5966209081309407E-2</v>
      </c>
      <c r="GZ4949" s="77">
        <v>9.4279402057366776E-2</v>
      </c>
    </row>
    <row r="4950" spans="187:208" x14ac:dyDescent="0.25">
      <c r="GE4950" s="77" t="s">
        <v>422</v>
      </c>
      <c r="GF4950" s="77" t="s">
        <v>155</v>
      </c>
      <c r="GG4950" s="77" t="s">
        <v>465</v>
      </c>
      <c r="GH4950" s="77" t="s">
        <v>439</v>
      </c>
      <c r="GI4950" s="77">
        <v>2024</v>
      </c>
      <c r="GJ4950" s="77" t="s">
        <v>305</v>
      </c>
      <c r="GK4950" s="77">
        <v>0.71896016785821515</v>
      </c>
      <c r="GL4950" s="77">
        <v>459.724335</v>
      </c>
      <c r="GM4950" s="77">
        <v>2024</v>
      </c>
      <c r="GN4950" s="77" t="s">
        <v>175</v>
      </c>
      <c r="GO4950" s="77">
        <v>0.13250000000000001</v>
      </c>
      <c r="GP4950" s="77">
        <v>3</v>
      </c>
      <c r="GQ4950" s="77">
        <v>0</v>
      </c>
      <c r="GR4950" s="77" t="s">
        <v>423</v>
      </c>
      <c r="GS4950" s="77">
        <v>0</v>
      </c>
      <c r="GT4950" s="77">
        <v>0</v>
      </c>
      <c r="GU4950" s="77">
        <v>0</v>
      </c>
      <c r="GV4950" s="77">
        <v>0</v>
      </c>
      <c r="GW4950" s="77">
        <v>0.1527377521613833</v>
      </c>
      <c r="GX4950" s="77">
        <v>0.10981235993223461</v>
      </c>
      <c r="GY4950" s="77">
        <v>0.1527377521613833</v>
      </c>
      <c r="GZ4950" s="77">
        <v>0.10981235993223461</v>
      </c>
    </row>
    <row r="4951" spans="187:208" x14ac:dyDescent="0.25">
      <c r="GE4951" s="77" t="s">
        <v>425</v>
      </c>
      <c r="GF4951" s="77" t="s">
        <v>155</v>
      </c>
      <c r="GG4951" s="77" t="s">
        <v>465</v>
      </c>
      <c r="GH4951" s="77" t="s">
        <v>439</v>
      </c>
      <c r="GI4951" s="77">
        <v>2024</v>
      </c>
      <c r="GJ4951" s="77" t="s">
        <v>301</v>
      </c>
      <c r="GK4951" s="77">
        <v>3.071497198615122</v>
      </c>
      <c r="GL4951" s="77">
        <v>459.724335</v>
      </c>
      <c r="GM4951" s="77">
        <v>2024</v>
      </c>
      <c r="GN4951" s="77" t="s">
        <v>175</v>
      </c>
      <c r="GO4951" s="77">
        <v>5.3000000000000005E-2</v>
      </c>
      <c r="GP4951" s="77">
        <v>3</v>
      </c>
      <c r="GQ4951" s="77">
        <v>0</v>
      </c>
      <c r="GR4951" s="77" t="s">
        <v>423</v>
      </c>
      <c r="GS4951" s="77">
        <v>0</v>
      </c>
      <c r="GT4951" s="77">
        <v>0</v>
      </c>
      <c r="GU4951" s="77">
        <v>0</v>
      </c>
      <c r="GV4951" s="77">
        <v>0</v>
      </c>
      <c r="GW4951" s="77">
        <v>5.5966209081309407E-2</v>
      </c>
      <c r="GX4951" s="77">
        <v>0.17190005441035006</v>
      </c>
      <c r="GY4951" s="77">
        <v>5.5966209081309407E-2</v>
      </c>
      <c r="GZ4951" s="77">
        <v>0.17190005441035006</v>
      </c>
    </row>
    <row r="4952" spans="187:208" x14ac:dyDescent="0.25">
      <c r="GE4952" s="77" t="s">
        <v>427</v>
      </c>
      <c r="GF4952" s="77" t="s">
        <v>155</v>
      </c>
      <c r="GG4952" s="77" t="s">
        <v>465</v>
      </c>
      <c r="GH4952" s="77" t="s">
        <v>439</v>
      </c>
      <c r="GI4952" s="77">
        <v>2024</v>
      </c>
      <c r="GJ4952" s="77" t="s">
        <v>303</v>
      </c>
      <c r="GK4952" s="77">
        <v>1.684577240534459</v>
      </c>
      <c r="GL4952" s="77">
        <v>459.724335</v>
      </c>
      <c r="GM4952" s="77">
        <v>2024</v>
      </c>
      <c r="GN4952" s="77" t="s">
        <v>175</v>
      </c>
      <c r="GO4952" s="77">
        <v>5.3000000000000005E-2</v>
      </c>
      <c r="GP4952" s="77">
        <v>3</v>
      </c>
      <c r="GQ4952" s="77">
        <v>0</v>
      </c>
      <c r="GR4952" s="77" t="s">
        <v>423</v>
      </c>
      <c r="GS4952" s="77">
        <v>0</v>
      </c>
      <c r="GT4952" s="77">
        <v>0</v>
      </c>
      <c r="GU4952" s="77">
        <v>0</v>
      </c>
      <c r="GV4952" s="77">
        <v>0</v>
      </c>
      <c r="GW4952" s="77">
        <v>5.5966209081309407E-2</v>
      </c>
      <c r="GX4952" s="77">
        <v>9.4279402057366776E-2</v>
      </c>
      <c r="GY4952" s="77">
        <v>5.5966209081309407E-2</v>
      </c>
      <c r="GZ4952" s="77">
        <v>9.4279402057366776E-2</v>
      </c>
    </row>
    <row r="4953" spans="187:208" x14ac:dyDescent="0.25">
      <c r="GE4953" s="77" t="s">
        <v>422</v>
      </c>
      <c r="GF4953" s="77" t="s">
        <v>155</v>
      </c>
      <c r="GG4953" s="77" t="s">
        <v>465</v>
      </c>
      <c r="GH4953" s="77" t="s">
        <v>439</v>
      </c>
      <c r="GI4953" s="77">
        <v>2025</v>
      </c>
      <c r="GJ4953" s="77" t="s">
        <v>305</v>
      </c>
      <c r="GK4953" s="77">
        <v>0.71896016785821515</v>
      </c>
      <c r="GL4953" s="77">
        <v>459.724335</v>
      </c>
      <c r="GM4953" s="77">
        <v>2025</v>
      </c>
      <c r="GN4953" s="77" t="s">
        <v>175</v>
      </c>
      <c r="GO4953" s="77">
        <v>0.13250000000000001</v>
      </c>
      <c r="GP4953" s="77">
        <v>3</v>
      </c>
      <c r="GQ4953" s="77">
        <v>0</v>
      </c>
      <c r="GR4953" s="77" t="s">
        <v>423</v>
      </c>
      <c r="GS4953" s="77">
        <v>0</v>
      </c>
      <c r="GT4953" s="77">
        <v>0</v>
      </c>
      <c r="GU4953" s="77">
        <v>0</v>
      </c>
      <c r="GV4953" s="77">
        <v>0</v>
      </c>
      <c r="GW4953" s="77">
        <v>0</v>
      </c>
      <c r="GX4953" s="77">
        <v>0</v>
      </c>
      <c r="GY4953" s="77">
        <v>0.1527377521613833</v>
      </c>
      <c r="GZ4953" s="77">
        <v>0.10981235993223461</v>
      </c>
    </row>
    <row r="4954" spans="187:208" x14ac:dyDescent="0.25">
      <c r="GE4954" s="77" t="s">
        <v>425</v>
      </c>
      <c r="GF4954" s="77" t="s">
        <v>155</v>
      </c>
      <c r="GG4954" s="77" t="s">
        <v>465</v>
      </c>
      <c r="GH4954" s="77" t="s">
        <v>439</v>
      </c>
      <c r="GI4954" s="77">
        <v>2025</v>
      </c>
      <c r="GJ4954" s="77" t="s">
        <v>301</v>
      </c>
      <c r="GK4954" s="77">
        <v>3.071497198615122</v>
      </c>
      <c r="GL4954" s="77">
        <v>459.724335</v>
      </c>
      <c r="GM4954" s="77">
        <v>2025</v>
      </c>
      <c r="GN4954" s="77" t="s">
        <v>175</v>
      </c>
      <c r="GO4954" s="77">
        <v>5.3000000000000005E-2</v>
      </c>
      <c r="GP4954" s="77">
        <v>3</v>
      </c>
      <c r="GQ4954" s="77">
        <v>0</v>
      </c>
      <c r="GR4954" s="77" t="s">
        <v>423</v>
      </c>
      <c r="GS4954" s="77">
        <v>0</v>
      </c>
      <c r="GT4954" s="77">
        <v>0</v>
      </c>
      <c r="GU4954" s="77">
        <v>0</v>
      </c>
      <c r="GV4954" s="77">
        <v>0</v>
      </c>
      <c r="GW4954" s="77">
        <v>0</v>
      </c>
      <c r="GX4954" s="77">
        <v>0</v>
      </c>
      <c r="GY4954" s="77">
        <v>5.5966209081309407E-2</v>
      </c>
      <c r="GZ4954" s="77">
        <v>0.17190005441035006</v>
      </c>
    </row>
    <row r="4955" spans="187:208" x14ac:dyDescent="0.25">
      <c r="GE4955" s="77" t="s">
        <v>427</v>
      </c>
      <c r="GF4955" s="77" t="s">
        <v>155</v>
      </c>
      <c r="GG4955" s="77" t="s">
        <v>465</v>
      </c>
      <c r="GH4955" s="77" t="s">
        <v>439</v>
      </c>
      <c r="GI4955" s="77">
        <v>2025</v>
      </c>
      <c r="GJ4955" s="77" t="s">
        <v>303</v>
      </c>
      <c r="GK4955" s="77">
        <v>1.684577240534459</v>
      </c>
      <c r="GL4955" s="77">
        <v>459.724335</v>
      </c>
      <c r="GM4955" s="77">
        <v>2025</v>
      </c>
      <c r="GN4955" s="77" t="s">
        <v>175</v>
      </c>
      <c r="GO4955" s="77">
        <v>5.3000000000000005E-2</v>
      </c>
      <c r="GP4955" s="77">
        <v>3</v>
      </c>
      <c r="GQ4955" s="77">
        <v>0</v>
      </c>
      <c r="GR4955" s="77" t="s">
        <v>423</v>
      </c>
      <c r="GS4955" s="77">
        <v>0</v>
      </c>
      <c r="GT4955" s="77">
        <v>0</v>
      </c>
      <c r="GU4955" s="77">
        <v>0</v>
      </c>
      <c r="GV4955" s="77">
        <v>0</v>
      </c>
      <c r="GW4955" s="77">
        <v>0</v>
      </c>
      <c r="GX4955" s="77">
        <v>0</v>
      </c>
      <c r="GY4955" s="77">
        <v>5.5966209081309407E-2</v>
      </c>
      <c r="GZ4955" s="77">
        <v>9.4279402057366776E-2</v>
      </c>
    </row>
    <row r="4956" spans="187:208" x14ac:dyDescent="0.25">
      <c r="GE4956" s="77" t="s">
        <v>422</v>
      </c>
      <c r="GF4956" s="77" t="s">
        <v>155</v>
      </c>
      <c r="GG4956" s="77" t="s">
        <v>465</v>
      </c>
      <c r="GH4956" s="77" t="s">
        <v>446</v>
      </c>
      <c r="GI4956" s="77">
        <v>2021</v>
      </c>
      <c r="GJ4956" s="77" t="s">
        <v>305</v>
      </c>
      <c r="GK4956" s="77">
        <v>3.6425060683954513E-2</v>
      </c>
      <c r="GL4956" s="77">
        <v>459.724335</v>
      </c>
      <c r="GM4956" s="77">
        <v>2021</v>
      </c>
      <c r="GN4956" s="77" t="s">
        <v>175</v>
      </c>
      <c r="GO4956" s="77">
        <v>0.13250000000000001</v>
      </c>
      <c r="GP4956" s="77">
        <v>3</v>
      </c>
      <c r="GQ4956" s="77">
        <v>0</v>
      </c>
      <c r="GR4956" s="77" t="s">
        <v>423</v>
      </c>
      <c r="GS4956" s="77">
        <v>0.1527377521613833</v>
      </c>
      <c r="GT4956" s="77">
        <v>5.563481891209191E-3</v>
      </c>
      <c r="GU4956" s="77">
        <v>0.1527377521613833</v>
      </c>
      <c r="GV4956" s="77">
        <v>5.563481891209191E-3</v>
      </c>
      <c r="GW4956" s="77">
        <v>0</v>
      </c>
      <c r="GX4956" s="77">
        <v>0</v>
      </c>
      <c r="GY4956" s="77">
        <v>0</v>
      </c>
      <c r="GZ4956" s="77">
        <v>0</v>
      </c>
    </row>
    <row r="4957" spans="187:208" x14ac:dyDescent="0.25">
      <c r="GE4957" s="77" t="s">
        <v>425</v>
      </c>
      <c r="GF4957" s="77" t="s">
        <v>155</v>
      </c>
      <c r="GG4957" s="77" t="s">
        <v>465</v>
      </c>
      <c r="GH4957" s="77" t="s">
        <v>446</v>
      </c>
      <c r="GI4957" s="77">
        <v>2021</v>
      </c>
      <c r="GJ4957" s="77" t="s">
        <v>301</v>
      </c>
      <c r="GK4957" s="77">
        <v>1.5808724525432441E-3</v>
      </c>
      <c r="GL4957" s="77">
        <v>459.724335</v>
      </c>
      <c r="GM4957" s="77">
        <v>2021</v>
      </c>
      <c r="GN4957" s="77" t="s">
        <v>175</v>
      </c>
      <c r="GO4957" s="77">
        <v>5.3000000000000005E-2</v>
      </c>
      <c r="GP4957" s="77">
        <v>3</v>
      </c>
      <c r="GQ4957" s="77">
        <v>0</v>
      </c>
      <c r="GR4957" s="77" t="s">
        <v>423</v>
      </c>
      <c r="GS4957" s="77">
        <v>5.5966209081309407E-2</v>
      </c>
      <c r="GT4957" s="77">
        <v>8.8475438209917581E-5</v>
      </c>
      <c r="GU4957" s="77">
        <v>5.5966209081309407E-2</v>
      </c>
      <c r="GV4957" s="77">
        <v>8.8475438209917581E-5</v>
      </c>
      <c r="GW4957" s="77">
        <v>0</v>
      </c>
      <c r="GX4957" s="77">
        <v>0</v>
      </c>
      <c r="GY4957" s="77">
        <v>0</v>
      </c>
      <c r="GZ4957" s="77">
        <v>0</v>
      </c>
    </row>
    <row r="4958" spans="187:208" x14ac:dyDescent="0.25">
      <c r="GE4958" s="77" t="s">
        <v>427</v>
      </c>
      <c r="GF4958" s="77" t="s">
        <v>155</v>
      </c>
      <c r="GG4958" s="77" t="s">
        <v>465</v>
      </c>
      <c r="GH4958" s="77" t="s">
        <v>446</v>
      </c>
      <c r="GI4958" s="77">
        <v>2021</v>
      </c>
      <c r="GJ4958" s="77" t="s">
        <v>303</v>
      </c>
      <c r="GK4958" s="77">
        <v>3.9894642198450757E-2</v>
      </c>
      <c r="GL4958" s="77">
        <v>459.724335</v>
      </c>
      <c r="GM4958" s="77">
        <v>2021</v>
      </c>
      <c r="GN4958" s="77" t="s">
        <v>175</v>
      </c>
      <c r="GO4958" s="77">
        <v>5.3000000000000005E-2</v>
      </c>
      <c r="GP4958" s="77">
        <v>3</v>
      </c>
      <c r="GQ4958" s="77">
        <v>0</v>
      </c>
      <c r="GR4958" s="77" t="s">
        <v>423</v>
      </c>
      <c r="GS4958" s="77">
        <v>5.5966209081309407E-2</v>
      </c>
      <c r="GT4958" s="77">
        <v>2.232751886502524E-3</v>
      </c>
      <c r="GU4958" s="77">
        <v>5.5966209081309407E-2</v>
      </c>
      <c r="GV4958" s="77">
        <v>2.232751886502524E-3</v>
      </c>
      <c r="GW4958" s="77">
        <v>0</v>
      </c>
      <c r="GX4958" s="77">
        <v>0</v>
      </c>
      <c r="GY4958" s="77">
        <v>0</v>
      </c>
      <c r="GZ4958" s="77">
        <v>0</v>
      </c>
    </row>
    <row r="4959" spans="187:208" x14ac:dyDescent="0.25">
      <c r="GE4959" s="77" t="s">
        <v>422</v>
      </c>
      <c r="GF4959" s="77" t="s">
        <v>155</v>
      </c>
      <c r="GG4959" s="77" t="s">
        <v>465</v>
      </c>
      <c r="GH4959" s="77" t="s">
        <v>446</v>
      </c>
      <c r="GI4959" s="77">
        <v>2022</v>
      </c>
      <c r="GJ4959" s="77" t="s">
        <v>305</v>
      </c>
      <c r="GK4959" s="77">
        <v>3.6425060683954513E-2</v>
      </c>
      <c r="GL4959" s="77">
        <v>459.724335</v>
      </c>
      <c r="GM4959" s="77">
        <v>2022</v>
      </c>
      <c r="GN4959" s="77" t="s">
        <v>175</v>
      </c>
      <c r="GO4959" s="77">
        <v>0.13250000000000001</v>
      </c>
      <c r="GP4959" s="77">
        <v>3</v>
      </c>
      <c r="GQ4959" s="77">
        <v>0</v>
      </c>
      <c r="GR4959" s="77" t="s">
        <v>423</v>
      </c>
      <c r="GS4959" s="77">
        <v>0.1527377521613833</v>
      </c>
      <c r="GT4959" s="77">
        <v>5.563481891209191E-3</v>
      </c>
      <c r="GU4959" s="77">
        <v>0.1527377521613833</v>
      </c>
      <c r="GV4959" s="77">
        <v>5.563481891209191E-3</v>
      </c>
      <c r="GW4959" s="77">
        <v>0.1527377521613833</v>
      </c>
      <c r="GX4959" s="77">
        <v>5.563481891209191E-3</v>
      </c>
      <c r="GY4959" s="77">
        <v>0</v>
      </c>
      <c r="GZ4959" s="77">
        <v>0</v>
      </c>
    </row>
    <row r="4960" spans="187:208" x14ac:dyDescent="0.25">
      <c r="GE4960" s="77" t="s">
        <v>425</v>
      </c>
      <c r="GF4960" s="77" t="s">
        <v>155</v>
      </c>
      <c r="GG4960" s="77" t="s">
        <v>465</v>
      </c>
      <c r="GH4960" s="77" t="s">
        <v>446</v>
      </c>
      <c r="GI4960" s="77">
        <v>2022</v>
      </c>
      <c r="GJ4960" s="77" t="s">
        <v>301</v>
      </c>
      <c r="GK4960" s="77">
        <v>1.5808724525432441E-3</v>
      </c>
      <c r="GL4960" s="77">
        <v>459.724335</v>
      </c>
      <c r="GM4960" s="77">
        <v>2022</v>
      </c>
      <c r="GN4960" s="77" t="s">
        <v>175</v>
      </c>
      <c r="GO4960" s="77">
        <v>5.3000000000000005E-2</v>
      </c>
      <c r="GP4960" s="77">
        <v>3</v>
      </c>
      <c r="GQ4960" s="77">
        <v>0</v>
      </c>
      <c r="GR4960" s="77" t="s">
        <v>423</v>
      </c>
      <c r="GS4960" s="77">
        <v>5.5966209081309407E-2</v>
      </c>
      <c r="GT4960" s="77">
        <v>8.8475438209917581E-5</v>
      </c>
      <c r="GU4960" s="77">
        <v>5.5966209081309407E-2</v>
      </c>
      <c r="GV4960" s="77">
        <v>8.8475438209917581E-5</v>
      </c>
      <c r="GW4960" s="77">
        <v>5.5966209081309407E-2</v>
      </c>
      <c r="GX4960" s="77">
        <v>8.8475438209917581E-5</v>
      </c>
      <c r="GY4960" s="77">
        <v>0</v>
      </c>
      <c r="GZ4960" s="77">
        <v>0</v>
      </c>
    </row>
    <row r="4961" spans="187:208" x14ac:dyDescent="0.25">
      <c r="GE4961" s="77" t="s">
        <v>427</v>
      </c>
      <c r="GF4961" s="77" t="s">
        <v>155</v>
      </c>
      <c r="GG4961" s="77" t="s">
        <v>465</v>
      </c>
      <c r="GH4961" s="77" t="s">
        <v>446</v>
      </c>
      <c r="GI4961" s="77">
        <v>2022</v>
      </c>
      <c r="GJ4961" s="77" t="s">
        <v>303</v>
      </c>
      <c r="GK4961" s="77">
        <v>3.9894642198450757E-2</v>
      </c>
      <c r="GL4961" s="77">
        <v>459.724335</v>
      </c>
      <c r="GM4961" s="77">
        <v>2022</v>
      </c>
      <c r="GN4961" s="77" t="s">
        <v>175</v>
      </c>
      <c r="GO4961" s="77">
        <v>5.3000000000000005E-2</v>
      </c>
      <c r="GP4961" s="77">
        <v>3</v>
      </c>
      <c r="GQ4961" s="77">
        <v>0</v>
      </c>
      <c r="GR4961" s="77" t="s">
        <v>423</v>
      </c>
      <c r="GS4961" s="77">
        <v>5.5966209081309407E-2</v>
      </c>
      <c r="GT4961" s="77">
        <v>2.232751886502524E-3</v>
      </c>
      <c r="GU4961" s="77">
        <v>5.5966209081309407E-2</v>
      </c>
      <c r="GV4961" s="77">
        <v>2.232751886502524E-3</v>
      </c>
      <c r="GW4961" s="77">
        <v>5.5966209081309407E-2</v>
      </c>
      <c r="GX4961" s="77">
        <v>2.232751886502524E-3</v>
      </c>
      <c r="GY4961" s="77">
        <v>0</v>
      </c>
      <c r="GZ4961" s="77">
        <v>0</v>
      </c>
    </row>
    <row r="4962" spans="187:208" x14ac:dyDescent="0.25">
      <c r="GE4962" s="77" t="s">
        <v>422</v>
      </c>
      <c r="GF4962" s="77" t="s">
        <v>155</v>
      </c>
      <c r="GG4962" s="77" t="s">
        <v>465</v>
      </c>
      <c r="GH4962" s="77" t="s">
        <v>446</v>
      </c>
      <c r="GI4962" s="77">
        <v>2023</v>
      </c>
      <c r="GJ4962" s="77" t="s">
        <v>305</v>
      </c>
      <c r="GK4962" s="77">
        <v>3.7590224611390763E-2</v>
      </c>
      <c r="GL4962" s="77">
        <v>459.724335</v>
      </c>
      <c r="GM4962" s="77">
        <v>2023</v>
      </c>
      <c r="GN4962" s="77" t="s">
        <v>175</v>
      </c>
      <c r="GO4962" s="77">
        <v>0.13250000000000001</v>
      </c>
      <c r="GP4962" s="77">
        <v>3</v>
      </c>
      <c r="GQ4962" s="77">
        <v>0</v>
      </c>
      <c r="GR4962" s="77" t="s">
        <v>423</v>
      </c>
      <c r="GS4962" s="77">
        <v>0</v>
      </c>
      <c r="GT4962" s="77">
        <v>0</v>
      </c>
      <c r="GU4962" s="77">
        <v>0.1527377521613833</v>
      </c>
      <c r="GV4962" s="77">
        <v>5.7414464103853332E-3</v>
      </c>
      <c r="GW4962" s="77">
        <v>0.1527377521613833</v>
      </c>
      <c r="GX4962" s="77">
        <v>5.7414464103853332E-3</v>
      </c>
      <c r="GY4962" s="77">
        <v>0.1527377521613833</v>
      </c>
      <c r="GZ4962" s="77">
        <v>5.7414464103853332E-3</v>
      </c>
    </row>
    <row r="4963" spans="187:208" x14ac:dyDescent="0.25">
      <c r="GE4963" s="77" t="s">
        <v>425</v>
      </c>
      <c r="GF4963" s="77" t="s">
        <v>155</v>
      </c>
      <c r="GG4963" s="77" t="s">
        <v>465</v>
      </c>
      <c r="GH4963" s="77" t="s">
        <v>446</v>
      </c>
      <c r="GI4963" s="77">
        <v>2023</v>
      </c>
      <c r="GJ4963" s="77" t="s">
        <v>301</v>
      </c>
      <c r="GK4963" s="77">
        <v>1.631433411568736E-3</v>
      </c>
      <c r="GL4963" s="77">
        <v>459.724335</v>
      </c>
      <c r="GM4963" s="77">
        <v>2023</v>
      </c>
      <c r="GN4963" s="77" t="s">
        <v>175</v>
      </c>
      <c r="GO4963" s="77">
        <v>5.3000000000000005E-2</v>
      </c>
      <c r="GP4963" s="77">
        <v>3</v>
      </c>
      <c r="GQ4963" s="77">
        <v>0</v>
      </c>
      <c r="GR4963" s="77" t="s">
        <v>423</v>
      </c>
      <c r="GS4963" s="77">
        <v>0</v>
      </c>
      <c r="GT4963" s="77">
        <v>0</v>
      </c>
      <c r="GU4963" s="77">
        <v>5.5966209081309407E-2</v>
      </c>
      <c r="GV4963" s="77">
        <v>9.1305143414089775E-5</v>
      </c>
      <c r="GW4963" s="77">
        <v>5.5966209081309407E-2</v>
      </c>
      <c r="GX4963" s="77">
        <v>9.1305143414089775E-5</v>
      </c>
      <c r="GY4963" s="77">
        <v>5.5966209081309407E-2</v>
      </c>
      <c r="GZ4963" s="77">
        <v>9.1305143414089775E-5</v>
      </c>
    </row>
    <row r="4964" spans="187:208" x14ac:dyDescent="0.25">
      <c r="GE4964" s="77" t="s">
        <v>427</v>
      </c>
      <c r="GF4964" s="77" t="s">
        <v>155</v>
      </c>
      <c r="GG4964" s="77" t="s">
        <v>465</v>
      </c>
      <c r="GH4964" s="77" t="s">
        <v>446</v>
      </c>
      <c r="GI4964" s="77">
        <v>2023</v>
      </c>
      <c r="GJ4964" s="77" t="s">
        <v>303</v>
      </c>
      <c r="GK4964" s="77">
        <v>4.1186611014017722E-2</v>
      </c>
      <c r="GL4964" s="77">
        <v>459.724335</v>
      </c>
      <c r="GM4964" s="77">
        <v>2023</v>
      </c>
      <c r="GN4964" s="77" t="s">
        <v>175</v>
      </c>
      <c r="GO4964" s="77">
        <v>5.3000000000000005E-2</v>
      </c>
      <c r="GP4964" s="77">
        <v>3</v>
      </c>
      <c r="GQ4964" s="77">
        <v>0</v>
      </c>
      <c r="GR4964" s="77" t="s">
        <v>423</v>
      </c>
      <c r="GS4964" s="77">
        <v>0</v>
      </c>
      <c r="GT4964" s="77">
        <v>0</v>
      </c>
      <c r="GU4964" s="77">
        <v>5.5966209081309407E-2</v>
      </c>
      <c r="GV4964" s="77">
        <v>2.3050584833610769E-3</v>
      </c>
      <c r="GW4964" s="77">
        <v>5.5966209081309407E-2</v>
      </c>
      <c r="GX4964" s="77">
        <v>2.3050584833610769E-3</v>
      </c>
      <c r="GY4964" s="77">
        <v>5.5966209081309407E-2</v>
      </c>
      <c r="GZ4964" s="77">
        <v>2.3050584833610769E-3</v>
      </c>
    </row>
    <row r="4965" spans="187:208" x14ac:dyDescent="0.25">
      <c r="GE4965" s="77" t="s">
        <v>422</v>
      </c>
      <c r="GF4965" s="77" t="s">
        <v>155</v>
      </c>
      <c r="GG4965" s="77" t="s">
        <v>465</v>
      </c>
      <c r="GH4965" s="77" t="s">
        <v>446</v>
      </c>
      <c r="GI4965" s="77">
        <v>2024</v>
      </c>
      <c r="GJ4965" s="77" t="s">
        <v>305</v>
      </c>
      <c r="GK4965" s="77">
        <v>3.7590224611390763E-2</v>
      </c>
      <c r="GL4965" s="77">
        <v>459.724335</v>
      </c>
      <c r="GM4965" s="77">
        <v>2024</v>
      </c>
      <c r="GN4965" s="77" t="s">
        <v>175</v>
      </c>
      <c r="GO4965" s="77">
        <v>0.13250000000000001</v>
      </c>
      <c r="GP4965" s="77">
        <v>3</v>
      </c>
      <c r="GQ4965" s="77">
        <v>0</v>
      </c>
      <c r="GR4965" s="77" t="s">
        <v>423</v>
      </c>
      <c r="GS4965" s="77">
        <v>0</v>
      </c>
      <c r="GT4965" s="77">
        <v>0</v>
      </c>
      <c r="GU4965" s="77">
        <v>0</v>
      </c>
      <c r="GV4965" s="77">
        <v>0</v>
      </c>
      <c r="GW4965" s="77">
        <v>0.1527377521613833</v>
      </c>
      <c r="GX4965" s="77">
        <v>5.7414464103853332E-3</v>
      </c>
      <c r="GY4965" s="77">
        <v>0.1527377521613833</v>
      </c>
      <c r="GZ4965" s="77">
        <v>5.7414464103853332E-3</v>
      </c>
    </row>
    <row r="4966" spans="187:208" x14ac:dyDescent="0.25">
      <c r="GE4966" s="77" t="s">
        <v>425</v>
      </c>
      <c r="GF4966" s="77" t="s">
        <v>155</v>
      </c>
      <c r="GG4966" s="77" t="s">
        <v>465</v>
      </c>
      <c r="GH4966" s="77" t="s">
        <v>446</v>
      </c>
      <c r="GI4966" s="77">
        <v>2024</v>
      </c>
      <c r="GJ4966" s="77" t="s">
        <v>301</v>
      </c>
      <c r="GK4966" s="77">
        <v>1.631433411568736E-3</v>
      </c>
      <c r="GL4966" s="77">
        <v>459.724335</v>
      </c>
      <c r="GM4966" s="77">
        <v>2024</v>
      </c>
      <c r="GN4966" s="77" t="s">
        <v>175</v>
      </c>
      <c r="GO4966" s="77">
        <v>5.3000000000000005E-2</v>
      </c>
      <c r="GP4966" s="77">
        <v>3</v>
      </c>
      <c r="GQ4966" s="77">
        <v>0</v>
      </c>
      <c r="GR4966" s="77" t="s">
        <v>423</v>
      </c>
      <c r="GS4966" s="77">
        <v>0</v>
      </c>
      <c r="GT4966" s="77">
        <v>0</v>
      </c>
      <c r="GU4966" s="77">
        <v>0</v>
      </c>
      <c r="GV4966" s="77">
        <v>0</v>
      </c>
      <c r="GW4966" s="77">
        <v>5.5966209081309407E-2</v>
      </c>
      <c r="GX4966" s="77">
        <v>9.1305143414089775E-5</v>
      </c>
      <c r="GY4966" s="77">
        <v>5.5966209081309407E-2</v>
      </c>
      <c r="GZ4966" s="77">
        <v>9.1305143414089775E-5</v>
      </c>
    </row>
    <row r="4967" spans="187:208" x14ac:dyDescent="0.25">
      <c r="GE4967" s="77" t="s">
        <v>427</v>
      </c>
      <c r="GF4967" s="77" t="s">
        <v>155</v>
      </c>
      <c r="GG4967" s="77" t="s">
        <v>465</v>
      </c>
      <c r="GH4967" s="77" t="s">
        <v>446</v>
      </c>
      <c r="GI4967" s="77">
        <v>2024</v>
      </c>
      <c r="GJ4967" s="77" t="s">
        <v>303</v>
      </c>
      <c r="GK4967" s="77">
        <v>4.1186611014017722E-2</v>
      </c>
      <c r="GL4967" s="77">
        <v>459.724335</v>
      </c>
      <c r="GM4967" s="77">
        <v>2024</v>
      </c>
      <c r="GN4967" s="77" t="s">
        <v>175</v>
      </c>
      <c r="GO4967" s="77">
        <v>5.3000000000000005E-2</v>
      </c>
      <c r="GP4967" s="77">
        <v>3</v>
      </c>
      <c r="GQ4967" s="77">
        <v>0</v>
      </c>
      <c r="GR4967" s="77" t="s">
        <v>423</v>
      </c>
      <c r="GS4967" s="77">
        <v>0</v>
      </c>
      <c r="GT4967" s="77">
        <v>0</v>
      </c>
      <c r="GU4967" s="77">
        <v>0</v>
      </c>
      <c r="GV4967" s="77">
        <v>0</v>
      </c>
      <c r="GW4967" s="77">
        <v>5.5966209081309407E-2</v>
      </c>
      <c r="GX4967" s="77">
        <v>2.3050584833610769E-3</v>
      </c>
      <c r="GY4967" s="77">
        <v>5.5966209081309407E-2</v>
      </c>
      <c r="GZ4967" s="77">
        <v>2.3050584833610769E-3</v>
      </c>
    </row>
    <row r="4968" spans="187:208" x14ac:dyDescent="0.25">
      <c r="GE4968" s="77" t="s">
        <v>422</v>
      </c>
      <c r="GF4968" s="77" t="s">
        <v>155</v>
      </c>
      <c r="GG4968" s="77" t="s">
        <v>465</v>
      </c>
      <c r="GH4968" s="77" t="s">
        <v>446</v>
      </c>
      <c r="GI4968" s="77">
        <v>2025</v>
      </c>
      <c r="GJ4968" s="77" t="s">
        <v>305</v>
      </c>
      <c r="GK4968" s="77">
        <v>3.7590224611390763E-2</v>
      </c>
      <c r="GL4968" s="77">
        <v>459.724335</v>
      </c>
      <c r="GM4968" s="77">
        <v>2025</v>
      </c>
      <c r="GN4968" s="77" t="s">
        <v>175</v>
      </c>
      <c r="GO4968" s="77">
        <v>0.13250000000000001</v>
      </c>
      <c r="GP4968" s="77">
        <v>3</v>
      </c>
      <c r="GQ4968" s="77">
        <v>0</v>
      </c>
      <c r="GR4968" s="77" t="s">
        <v>423</v>
      </c>
      <c r="GS4968" s="77">
        <v>0</v>
      </c>
      <c r="GT4968" s="77">
        <v>0</v>
      </c>
      <c r="GU4968" s="77">
        <v>0</v>
      </c>
      <c r="GV4968" s="77">
        <v>0</v>
      </c>
      <c r="GW4968" s="77">
        <v>0</v>
      </c>
      <c r="GX4968" s="77">
        <v>0</v>
      </c>
      <c r="GY4968" s="77">
        <v>0.1527377521613833</v>
      </c>
      <c r="GZ4968" s="77">
        <v>5.7414464103853332E-3</v>
      </c>
    </row>
    <row r="4969" spans="187:208" x14ac:dyDescent="0.25">
      <c r="GE4969" s="77" t="s">
        <v>425</v>
      </c>
      <c r="GF4969" s="77" t="s">
        <v>155</v>
      </c>
      <c r="GG4969" s="77" t="s">
        <v>465</v>
      </c>
      <c r="GH4969" s="77" t="s">
        <v>446</v>
      </c>
      <c r="GI4969" s="77">
        <v>2025</v>
      </c>
      <c r="GJ4969" s="77" t="s">
        <v>301</v>
      </c>
      <c r="GK4969" s="77">
        <v>1.631433411568736E-3</v>
      </c>
      <c r="GL4969" s="77">
        <v>459.724335</v>
      </c>
      <c r="GM4969" s="77">
        <v>2025</v>
      </c>
      <c r="GN4969" s="77" t="s">
        <v>175</v>
      </c>
      <c r="GO4969" s="77">
        <v>5.3000000000000005E-2</v>
      </c>
      <c r="GP4969" s="77">
        <v>3</v>
      </c>
      <c r="GQ4969" s="77">
        <v>0</v>
      </c>
      <c r="GR4969" s="77" t="s">
        <v>423</v>
      </c>
      <c r="GS4969" s="77">
        <v>0</v>
      </c>
      <c r="GT4969" s="77">
        <v>0</v>
      </c>
      <c r="GU4969" s="77">
        <v>0</v>
      </c>
      <c r="GV4969" s="77">
        <v>0</v>
      </c>
      <c r="GW4969" s="77">
        <v>0</v>
      </c>
      <c r="GX4969" s="77">
        <v>0</v>
      </c>
      <c r="GY4969" s="77">
        <v>5.5966209081309407E-2</v>
      </c>
      <c r="GZ4969" s="77">
        <v>9.1305143414089775E-5</v>
      </c>
    </row>
    <row r="4970" spans="187:208" x14ac:dyDescent="0.25">
      <c r="GE4970" s="77" t="s">
        <v>427</v>
      </c>
      <c r="GF4970" s="77" t="s">
        <v>155</v>
      </c>
      <c r="GG4970" s="77" t="s">
        <v>465</v>
      </c>
      <c r="GH4970" s="77" t="s">
        <v>446</v>
      </c>
      <c r="GI4970" s="77">
        <v>2025</v>
      </c>
      <c r="GJ4970" s="77" t="s">
        <v>303</v>
      </c>
      <c r="GK4970" s="77">
        <v>4.1186611014017722E-2</v>
      </c>
      <c r="GL4970" s="77">
        <v>459.724335</v>
      </c>
      <c r="GM4970" s="77">
        <v>2025</v>
      </c>
      <c r="GN4970" s="77" t="s">
        <v>175</v>
      </c>
      <c r="GO4970" s="77">
        <v>5.3000000000000005E-2</v>
      </c>
      <c r="GP4970" s="77">
        <v>3</v>
      </c>
      <c r="GQ4970" s="77">
        <v>0</v>
      </c>
      <c r="GR4970" s="77" t="s">
        <v>423</v>
      </c>
      <c r="GS4970" s="77">
        <v>0</v>
      </c>
      <c r="GT4970" s="77">
        <v>0</v>
      </c>
      <c r="GU4970" s="77">
        <v>0</v>
      </c>
      <c r="GV4970" s="77">
        <v>0</v>
      </c>
      <c r="GW4970" s="77">
        <v>0</v>
      </c>
      <c r="GX4970" s="77">
        <v>0</v>
      </c>
      <c r="GY4970" s="77">
        <v>5.5966209081309407E-2</v>
      </c>
      <c r="GZ4970" s="77">
        <v>2.3050584833610769E-3</v>
      </c>
    </row>
    <row r="4971" spans="187:208" x14ac:dyDescent="0.25">
      <c r="GE4971" s="77" t="s">
        <v>422</v>
      </c>
      <c r="GF4971" s="77" t="s">
        <v>155</v>
      </c>
      <c r="GG4971" s="77" t="s">
        <v>465</v>
      </c>
      <c r="GH4971" s="77" t="s">
        <v>453</v>
      </c>
      <c r="GI4971" s="77">
        <v>2021</v>
      </c>
      <c r="GJ4971" s="77" t="s">
        <v>305</v>
      </c>
      <c r="GK4971" s="77">
        <v>222.22942162783099</v>
      </c>
      <c r="GL4971" s="77">
        <v>459.724335</v>
      </c>
      <c r="GM4971" s="77">
        <v>2021</v>
      </c>
      <c r="GN4971" s="77" t="s">
        <v>175</v>
      </c>
      <c r="GO4971" s="77">
        <v>0.13250000000000001</v>
      </c>
      <c r="GP4971" s="77">
        <v>3</v>
      </c>
      <c r="GQ4971" s="77">
        <v>0</v>
      </c>
      <c r="GR4971" s="77" t="s">
        <v>423</v>
      </c>
      <c r="GS4971" s="77">
        <v>0.1527377521613833</v>
      </c>
      <c r="GT4971" s="77">
        <v>33.942822323559206</v>
      </c>
      <c r="GU4971" s="77">
        <v>0.1527377521613833</v>
      </c>
      <c r="GV4971" s="77">
        <v>33.942822323559206</v>
      </c>
      <c r="GW4971" s="77">
        <v>0</v>
      </c>
      <c r="GX4971" s="77">
        <v>0</v>
      </c>
      <c r="GY4971" s="77">
        <v>0</v>
      </c>
      <c r="GZ4971" s="77">
        <v>0</v>
      </c>
    </row>
    <row r="4972" spans="187:208" x14ac:dyDescent="0.25">
      <c r="GE4972" s="77" t="s">
        <v>425</v>
      </c>
      <c r="GF4972" s="77" t="s">
        <v>155</v>
      </c>
      <c r="GG4972" s="77" t="s">
        <v>465</v>
      </c>
      <c r="GH4972" s="77" t="s">
        <v>453</v>
      </c>
      <c r="GI4972" s="77">
        <v>2021</v>
      </c>
      <c r="GJ4972" s="77" t="s">
        <v>301</v>
      </c>
      <c r="GK4972" s="77">
        <v>8585.72280924796</v>
      </c>
      <c r="GL4972" s="77">
        <v>459.724335</v>
      </c>
      <c r="GM4972" s="77">
        <v>2021</v>
      </c>
      <c r="GN4972" s="77" t="s">
        <v>175</v>
      </c>
      <c r="GO4972" s="77">
        <v>5.3000000000000005E-2</v>
      </c>
      <c r="GP4972" s="77">
        <v>3</v>
      </c>
      <c r="GQ4972" s="77">
        <v>0</v>
      </c>
      <c r="GR4972" s="77" t="s">
        <v>423</v>
      </c>
      <c r="GS4972" s="77">
        <v>5.5966209081309407E-2</v>
      </c>
      <c r="GT4972" s="77">
        <v>480.51035785653846</v>
      </c>
      <c r="GU4972" s="77">
        <v>5.5966209081309407E-2</v>
      </c>
      <c r="GV4972" s="77">
        <v>480.51035785653846</v>
      </c>
      <c r="GW4972" s="77">
        <v>0</v>
      </c>
      <c r="GX4972" s="77">
        <v>0</v>
      </c>
      <c r="GY4972" s="77">
        <v>0</v>
      </c>
      <c r="GZ4972" s="77">
        <v>0</v>
      </c>
    </row>
    <row r="4973" spans="187:208" x14ac:dyDescent="0.25">
      <c r="GE4973" s="77" t="s">
        <v>427</v>
      </c>
      <c r="GF4973" s="77" t="s">
        <v>155</v>
      </c>
      <c r="GG4973" s="77" t="s">
        <v>465</v>
      </c>
      <c r="GH4973" s="77" t="s">
        <v>453</v>
      </c>
      <c r="GI4973" s="77">
        <v>2021</v>
      </c>
      <c r="GJ4973" s="77" t="s">
        <v>303</v>
      </c>
      <c r="GK4973" s="77">
        <v>5338.1784104567541</v>
      </c>
      <c r="GL4973" s="77">
        <v>459.724335</v>
      </c>
      <c r="GM4973" s="77">
        <v>2021</v>
      </c>
      <c r="GN4973" s="77" t="s">
        <v>175</v>
      </c>
      <c r="GO4973" s="77">
        <v>5.3000000000000005E-2</v>
      </c>
      <c r="GP4973" s="77">
        <v>3</v>
      </c>
      <c r="GQ4973" s="77">
        <v>0</v>
      </c>
      <c r="GR4973" s="77" t="s">
        <v>423</v>
      </c>
      <c r="GS4973" s="77">
        <v>5.5966209081309407E-2</v>
      </c>
      <c r="GT4973" s="77">
        <v>298.75760903295463</v>
      </c>
      <c r="GU4973" s="77">
        <v>5.5966209081309407E-2</v>
      </c>
      <c r="GV4973" s="77">
        <v>298.75760903295463</v>
      </c>
      <c r="GW4973" s="77">
        <v>0</v>
      </c>
      <c r="GX4973" s="77">
        <v>0</v>
      </c>
      <c r="GY4973" s="77">
        <v>0</v>
      </c>
      <c r="GZ4973" s="77">
        <v>0</v>
      </c>
    </row>
    <row r="4974" spans="187:208" x14ac:dyDescent="0.25">
      <c r="GE4974" s="77" t="s">
        <v>422</v>
      </c>
      <c r="GF4974" s="77" t="s">
        <v>155</v>
      </c>
      <c r="GG4974" s="77" t="s">
        <v>465</v>
      </c>
      <c r="GH4974" s="77" t="s">
        <v>453</v>
      </c>
      <c r="GI4974" s="77">
        <v>2022</v>
      </c>
      <c r="GJ4974" s="77" t="s">
        <v>305</v>
      </c>
      <c r="GK4974" s="77">
        <v>222.22942162783099</v>
      </c>
      <c r="GL4974" s="77">
        <v>459.724335</v>
      </c>
      <c r="GM4974" s="77">
        <v>2022</v>
      </c>
      <c r="GN4974" s="77" t="s">
        <v>175</v>
      </c>
      <c r="GO4974" s="77">
        <v>0.13250000000000001</v>
      </c>
      <c r="GP4974" s="77">
        <v>3</v>
      </c>
      <c r="GQ4974" s="77">
        <v>0</v>
      </c>
      <c r="GR4974" s="77" t="s">
        <v>423</v>
      </c>
      <c r="GS4974" s="77">
        <v>0.1527377521613833</v>
      </c>
      <c r="GT4974" s="77">
        <v>33.942822323559206</v>
      </c>
      <c r="GU4974" s="77">
        <v>0.1527377521613833</v>
      </c>
      <c r="GV4974" s="77">
        <v>33.942822323559206</v>
      </c>
      <c r="GW4974" s="77">
        <v>0.1527377521613833</v>
      </c>
      <c r="GX4974" s="77">
        <v>33.942822323559206</v>
      </c>
      <c r="GY4974" s="77">
        <v>0</v>
      </c>
      <c r="GZ4974" s="77">
        <v>0</v>
      </c>
    </row>
    <row r="4975" spans="187:208" x14ac:dyDescent="0.25">
      <c r="GE4975" s="77" t="s">
        <v>425</v>
      </c>
      <c r="GF4975" s="77" t="s">
        <v>155</v>
      </c>
      <c r="GG4975" s="77" t="s">
        <v>465</v>
      </c>
      <c r="GH4975" s="77" t="s">
        <v>453</v>
      </c>
      <c r="GI4975" s="77">
        <v>2022</v>
      </c>
      <c r="GJ4975" s="77" t="s">
        <v>301</v>
      </c>
      <c r="GK4975" s="77">
        <v>8585.72280924796</v>
      </c>
      <c r="GL4975" s="77">
        <v>459.724335</v>
      </c>
      <c r="GM4975" s="77">
        <v>2022</v>
      </c>
      <c r="GN4975" s="77" t="s">
        <v>175</v>
      </c>
      <c r="GO4975" s="77">
        <v>5.3000000000000005E-2</v>
      </c>
      <c r="GP4975" s="77">
        <v>3</v>
      </c>
      <c r="GQ4975" s="77">
        <v>0</v>
      </c>
      <c r="GR4975" s="77" t="s">
        <v>423</v>
      </c>
      <c r="GS4975" s="77">
        <v>5.5966209081309407E-2</v>
      </c>
      <c r="GT4975" s="77">
        <v>480.51035785653846</v>
      </c>
      <c r="GU4975" s="77">
        <v>5.5966209081309407E-2</v>
      </c>
      <c r="GV4975" s="77">
        <v>480.51035785653846</v>
      </c>
      <c r="GW4975" s="77">
        <v>5.5966209081309407E-2</v>
      </c>
      <c r="GX4975" s="77">
        <v>480.51035785653846</v>
      </c>
      <c r="GY4975" s="77">
        <v>0</v>
      </c>
      <c r="GZ4975" s="77">
        <v>0</v>
      </c>
    </row>
    <row r="4976" spans="187:208" x14ac:dyDescent="0.25">
      <c r="GE4976" s="77" t="s">
        <v>427</v>
      </c>
      <c r="GF4976" s="77" t="s">
        <v>155</v>
      </c>
      <c r="GG4976" s="77" t="s">
        <v>465</v>
      </c>
      <c r="GH4976" s="77" t="s">
        <v>453</v>
      </c>
      <c r="GI4976" s="77">
        <v>2022</v>
      </c>
      <c r="GJ4976" s="77" t="s">
        <v>303</v>
      </c>
      <c r="GK4976" s="77">
        <v>5338.1784104567541</v>
      </c>
      <c r="GL4976" s="77">
        <v>459.724335</v>
      </c>
      <c r="GM4976" s="77">
        <v>2022</v>
      </c>
      <c r="GN4976" s="77" t="s">
        <v>175</v>
      </c>
      <c r="GO4976" s="77">
        <v>5.3000000000000005E-2</v>
      </c>
      <c r="GP4976" s="77">
        <v>3</v>
      </c>
      <c r="GQ4976" s="77">
        <v>0</v>
      </c>
      <c r="GR4976" s="77" t="s">
        <v>423</v>
      </c>
      <c r="GS4976" s="77">
        <v>5.5966209081309407E-2</v>
      </c>
      <c r="GT4976" s="77">
        <v>298.75760903295463</v>
      </c>
      <c r="GU4976" s="77">
        <v>5.5966209081309407E-2</v>
      </c>
      <c r="GV4976" s="77">
        <v>298.75760903295463</v>
      </c>
      <c r="GW4976" s="77">
        <v>5.5966209081309407E-2</v>
      </c>
      <c r="GX4976" s="77">
        <v>298.75760903295463</v>
      </c>
      <c r="GY4976" s="77">
        <v>0</v>
      </c>
      <c r="GZ4976" s="77">
        <v>0</v>
      </c>
    </row>
    <row r="4977" spans="187:208" x14ac:dyDescent="0.25">
      <c r="GE4977" s="77" t="s">
        <v>422</v>
      </c>
      <c r="GF4977" s="77" t="s">
        <v>155</v>
      </c>
      <c r="GG4977" s="77" t="s">
        <v>465</v>
      </c>
      <c r="GH4977" s="77" t="s">
        <v>453</v>
      </c>
      <c r="GI4977" s="77">
        <v>2023</v>
      </c>
      <c r="GJ4977" s="77" t="s">
        <v>305</v>
      </c>
      <c r="GK4977" s="77">
        <v>233.23007680793961</v>
      </c>
      <c r="GL4977" s="77">
        <v>459.724335</v>
      </c>
      <c r="GM4977" s="77">
        <v>2023</v>
      </c>
      <c r="GN4977" s="77" t="s">
        <v>175</v>
      </c>
      <c r="GO4977" s="77">
        <v>0.13250000000000001</v>
      </c>
      <c r="GP4977" s="77">
        <v>3</v>
      </c>
      <c r="GQ4977" s="77">
        <v>0</v>
      </c>
      <c r="GR4977" s="77" t="s">
        <v>423</v>
      </c>
      <c r="GS4977" s="77">
        <v>0</v>
      </c>
      <c r="GT4977" s="77">
        <v>0</v>
      </c>
      <c r="GU4977" s="77">
        <v>0.1527377521613833</v>
      </c>
      <c r="GV4977" s="77">
        <v>35.623037668071468</v>
      </c>
      <c r="GW4977" s="77">
        <v>0.1527377521613833</v>
      </c>
      <c r="GX4977" s="77">
        <v>35.623037668071468</v>
      </c>
      <c r="GY4977" s="77">
        <v>0.1527377521613833</v>
      </c>
      <c r="GZ4977" s="77">
        <v>35.623037668071468</v>
      </c>
    </row>
    <row r="4978" spans="187:208" x14ac:dyDescent="0.25">
      <c r="GE4978" s="77" t="s">
        <v>425</v>
      </c>
      <c r="GF4978" s="77" t="s">
        <v>155</v>
      </c>
      <c r="GG4978" s="77" t="s">
        <v>465</v>
      </c>
      <c r="GH4978" s="77" t="s">
        <v>453</v>
      </c>
      <c r="GI4978" s="77">
        <v>2023</v>
      </c>
      <c r="GJ4978" s="77" t="s">
        <v>301</v>
      </c>
      <c r="GK4978" s="77">
        <v>8896.5159934286094</v>
      </c>
      <c r="GL4978" s="77">
        <v>459.724335</v>
      </c>
      <c r="GM4978" s="77">
        <v>2023</v>
      </c>
      <c r="GN4978" s="77" t="s">
        <v>175</v>
      </c>
      <c r="GO4978" s="77">
        <v>5.3000000000000005E-2</v>
      </c>
      <c r="GP4978" s="77">
        <v>3</v>
      </c>
      <c r="GQ4978" s="77">
        <v>0</v>
      </c>
      <c r="GR4978" s="77" t="s">
        <v>423</v>
      </c>
      <c r="GS4978" s="77">
        <v>0</v>
      </c>
      <c r="GT4978" s="77">
        <v>0</v>
      </c>
      <c r="GU4978" s="77">
        <v>5.5966209081309407E-2</v>
      </c>
      <c r="GV4978" s="77">
        <v>497.90427418343859</v>
      </c>
      <c r="GW4978" s="77">
        <v>5.5966209081309407E-2</v>
      </c>
      <c r="GX4978" s="77">
        <v>497.90427418343859</v>
      </c>
      <c r="GY4978" s="77">
        <v>5.5966209081309407E-2</v>
      </c>
      <c r="GZ4978" s="77">
        <v>497.90427418343859</v>
      </c>
    </row>
    <row r="4979" spans="187:208" x14ac:dyDescent="0.25">
      <c r="GE4979" s="77" t="s">
        <v>427</v>
      </c>
      <c r="GF4979" s="77" t="s">
        <v>155</v>
      </c>
      <c r="GG4979" s="77" t="s">
        <v>465</v>
      </c>
      <c r="GH4979" s="77" t="s">
        <v>453</v>
      </c>
      <c r="GI4979" s="77">
        <v>2023</v>
      </c>
      <c r="GJ4979" s="77" t="s">
        <v>303</v>
      </c>
      <c r="GK4979" s="77">
        <v>5534.891486200102</v>
      </c>
      <c r="GL4979" s="77">
        <v>459.724335</v>
      </c>
      <c r="GM4979" s="77">
        <v>2023</v>
      </c>
      <c r="GN4979" s="77" t="s">
        <v>175</v>
      </c>
      <c r="GO4979" s="77">
        <v>5.3000000000000005E-2</v>
      </c>
      <c r="GP4979" s="77">
        <v>3</v>
      </c>
      <c r="GQ4979" s="77">
        <v>0</v>
      </c>
      <c r="GR4979" s="77" t="s">
        <v>423</v>
      </c>
      <c r="GS4979" s="77">
        <v>0</v>
      </c>
      <c r="GT4979" s="77">
        <v>0</v>
      </c>
      <c r="GU4979" s="77">
        <v>5.5966209081309407E-2</v>
      </c>
      <c r="GV4979" s="77">
        <v>309.76689415903428</v>
      </c>
      <c r="GW4979" s="77">
        <v>5.5966209081309407E-2</v>
      </c>
      <c r="GX4979" s="77">
        <v>309.76689415903428</v>
      </c>
      <c r="GY4979" s="77">
        <v>5.5966209081309407E-2</v>
      </c>
      <c r="GZ4979" s="77">
        <v>309.76689415903428</v>
      </c>
    </row>
    <row r="4980" spans="187:208" x14ac:dyDescent="0.25">
      <c r="GE4980" s="77" t="s">
        <v>422</v>
      </c>
      <c r="GF4980" s="77" t="s">
        <v>155</v>
      </c>
      <c r="GG4980" s="77" t="s">
        <v>465</v>
      </c>
      <c r="GH4980" s="77" t="s">
        <v>453</v>
      </c>
      <c r="GI4980" s="77">
        <v>2024</v>
      </c>
      <c r="GJ4980" s="77" t="s">
        <v>305</v>
      </c>
      <c r="GK4980" s="77">
        <v>233.23007680793961</v>
      </c>
      <c r="GL4980" s="77">
        <v>459.724335</v>
      </c>
      <c r="GM4980" s="77">
        <v>2024</v>
      </c>
      <c r="GN4980" s="77" t="s">
        <v>175</v>
      </c>
      <c r="GO4980" s="77">
        <v>0.13250000000000001</v>
      </c>
      <c r="GP4980" s="77">
        <v>3</v>
      </c>
      <c r="GQ4980" s="77">
        <v>0</v>
      </c>
      <c r="GR4980" s="77" t="s">
        <v>423</v>
      </c>
      <c r="GS4980" s="77">
        <v>0</v>
      </c>
      <c r="GT4980" s="77">
        <v>0</v>
      </c>
      <c r="GU4980" s="77">
        <v>0</v>
      </c>
      <c r="GV4980" s="77">
        <v>0</v>
      </c>
      <c r="GW4980" s="77">
        <v>0.1527377521613833</v>
      </c>
      <c r="GX4980" s="77">
        <v>35.623037668071468</v>
      </c>
      <c r="GY4980" s="77">
        <v>0.1527377521613833</v>
      </c>
      <c r="GZ4980" s="77">
        <v>35.623037668071468</v>
      </c>
    </row>
    <row r="4981" spans="187:208" x14ac:dyDescent="0.25">
      <c r="GE4981" s="77" t="s">
        <v>425</v>
      </c>
      <c r="GF4981" s="77" t="s">
        <v>155</v>
      </c>
      <c r="GG4981" s="77" t="s">
        <v>465</v>
      </c>
      <c r="GH4981" s="77" t="s">
        <v>453</v>
      </c>
      <c r="GI4981" s="77">
        <v>2024</v>
      </c>
      <c r="GJ4981" s="77" t="s">
        <v>301</v>
      </c>
      <c r="GK4981" s="77">
        <v>8896.5159934286094</v>
      </c>
      <c r="GL4981" s="77">
        <v>459.724335</v>
      </c>
      <c r="GM4981" s="77">
        <v>2024</v>
      </c>
      <c r="GN4981" s="77" t="s">
        <v>175</v>
      </c>
      <c r="GO4981" s="77">
        <v>5.3000000000000005E-2</v>
      </c>
      <c r="GP4981" s="77">
        <v>3</v>
      </c>
      <c r="GQ4981" s="77">
        <v>0</v>
      </c>
      <c r="GR4981" s="77" t="s">
        <v>423</v>
      </c>
      <c r="GS4981" s="77">
        <v>0</v>
      </c>
      <c r="GT4981" s="77">
        <v>0</v>
      </c>
      <c r="GU4981" s="77">
        <v>0</v>
      </c>
      <c r="GV4981" s="77">
        <v>0</v>
      </c>
      <c r="GW4981" s="77">
        <v>5.5966209081309407E-2</v>
      </c>
      <c r="GX4981" s="77">
        <v>497.90427418343859</v>
      </c>
      <c r="GY4981" s="77">
        <v>5.5966209081309407E-2</v>
      </c>
      <c r="GZ4981" s="77">
        <v>497.90427418343859</v>
      </c>
    </row>
    <row r="4982" spans="187:208" x14ac:dyDescent="0.25">
      <c r="GE4982" s="77" t="s">
        <v>427</v>
      </c>
      <c r="GF4982" s="77" t="s">
        <v>155</v>
      </c>
      <c r="GG4982" s="77" t="s">
        <v>465</v>
      </c>
      <c r="GH4982" s="77" t="s">
        <v>453</v>
      </c>
      <c r="GI4982" s="77">
        <v>2024</v>
      </c>
      <c r="GJ4982" s="77" t="s">
        <v>303</v>
      </c>
      <c r="GK4982" s="77">
        <v>5534.891486200102</v>
      </c>
      <c r="GL4982" s="77">
        <v>459.724335</v>
      </c>
      <c r="GM4982" s="77">
        <v>2024</v>
      </c>
      <c r="GN4982" s="77" t="s">
        <v>175</v>
      </c>
      <c r="GO4982" s="77">
        <v>5.3000000000000005E-2</v>
      </c>
      <c r="GP4982" s="77">
        <v>3</v>
      </c>
      <c r="GQ4982" s="77">
        <v>0</v>
      </c>
      <c r="GR4982" s="77" t="s">
        <v>423</v>
      </c>
      <c r="GS4982" s="77">
        <v>0</v>
      </c>
      <c r="GT4982" s="77">
        <v>0</v>
      </c>
      <c r="GU4982" s="77">
        <v>0</v>
      </c>
      <c r="GV4982" s="77">
        <v>0</v>
      </c>
      <c r="GW4982" s="77">
        <v>5.5966209081309407E-2</v>
      </c>
      <c r="GX4982" s="77">
        <v>309.76689415903428</v>
      </c>
      <c r="GY4982" s="77">
        <v>5.5966209081309407E-2</v>
      </c>
      <c r="GZ4982" s="77">
        <v>309.76689415903428</v>
      </c>
    </row>
    <row r="4983" spans="187:208" x14ac:dyDescent="0.25">
      <c r="GE4983" s="77" t="s">
        <v>422</v>
      </c>
      <c r="GF4983" s="77" t="s">
        <v>155</v>
      </c>
      <c r="GG4983" s="77" t="s">
        <v>465</v>
      </c>
      <c r="GH4983" s="77" t="s">
        <v>453</v>
      </c>
      <c r="GI4983" s="77">
        <v>2025</v>
      </c>
      <c r="GJ4983" s="77" t="s">
        <v>305</v>
      </c>
      <c r="GK4983" s="77">
        <v>233.23007680793961</v>
      </c>
      <c r="GL4983" s="77">
        <v>459.724335</v>
      </c>
      <c r="GM4983" s="77">
        <v>2025</v>
      </c>
      <c r="GN4983" s="77" t="s">
        <v>175</v>
      </c>
      <c r="GO4983" s="77">
        <v>0.13250000000000001</v>
      </c>
      <c r="GP4983" s="77">
        <v>3</v>
      </c>
      <c r="GQ4983" s="77">
        <v>0</v>
      </c>
      <c r="GR4983" s="77" t="s">
        <v>423</v>
      </c>
      <c r="GS4983" s="77">
        <v>0</v>
      </c>
      <c r="GT4983" s="77">
        <v>0</v>
      </c>
      <c r="GU4983" s="77">
        <v>0</v>
      </c>
      <c r="GV4983" s="77">
        <v>0</v>
      </c>
      <c r="GW4983" s="77">
        <v>0</v>
      </c>
      <c r="GX4983" s="77">
        <v>0</v>
      </c>
      <c r="GY4983" s="77">
        <v>0.1527377521613833</v>
      </c>
      <c r="GZ4983" s="77">
        <v>35.623037668071468</v>
      </c>
    </row>
    <row r="4984" spans="187:208" x14ac:dyDescent="0.25">
      <c r="GE4984" s="77" t="s">
        <v>425</v>
      </c>
      <c r="GF4984" s="77" t="s">
        <v>155</v>
      </c>
      <c r="GG4984" s="77" t="s">
        <v>465</v>
      </c>
      <c r="GH4984" s="77" t="s">
        <v>453</v>
      </c>
      <c r="GI4984" s="77">
        <v>2025</v>
      </c>
      <c r="GJ4984" s="77" t="s">
        <v>301</v>
      </c>
      <c r="GK4984" s="77">
        <v>8896.5159934286094</v>
      </c>
      <c r="GL4984" s="77">
        <v>459.724335</v>
      </c>
      <c r="GM4984" s="77">
        <v>2025</v>
      </c>
      <c r="GN4984" s="77" t="s">
        <v>175</v>
      </c>
      <c r="GO4984" s="77">
        <v>5.3000000000000005E-2</v>
      </c>
      <c r="GP4984" s="77">
        <v>3</v>
      </c>
      <c r="GQ4984" s="77">
        <v>0</v>
      </c>
      <c r="GR4984" s="77" t="s">
        <v>423</v>
      </c>
      <c r="GS4984" s="77">
        <v>0</v>
      </c>
      <c r="GT4984" s="77">
        <v>0</v>
      </c>
      <c r="GU4984" s="77">
        <v>0</v>
      </c>
      <c r="GV4984" s="77">
        <v>0</v>
      </c>
      <c r="GW4984" s="77">
        <v>0</v>
      </c>
      <c r="GX4984" s="77">
        <v>0</v>
      </c>
      <c r="GY4984" s="77">
        <v>5.5966209081309407E-2</v>
      </c>
      <c r="GZ4984" s="77">
        <v>497.90427418343859</v>
      </c>
    </row>
    <row r="4985" spans="187:208" x14ac:dyDescent="0.25">
      <c r="GE4985" s="77" t="s">
        <v>427</v>
      </c>
      <c r="GF4985" s="77" t="s">
        <v>155</v>
      </c>
      <c r="GG4985" s="77" t="s">
        <v>465</v>
      </c>
      <c r="GH4985" s="77" t="s">
        <v>453</v>
      </c>
      <c r="GI4985" s="77">
        <v>2025</v>
      </c>
      <c r="GJ4985" s="77" t="s">
        <v>303</v>
      </c>
      <c r="GK4985" s="77">
        <v>5534.891486200102</v>
      </c>
      <c r="GL4985" s="77">
        <v>459.724335</v>
      </c>
      <c r="GM4985" s="77">
        <v>2025</v>
      </c>
      <c r="GN4985" s="77" t="s">
        <v>175</v>
      </c>
      <c r="GO4985" s="77">
        <v>5.3000000000000005E-2</v>
      </c>
      <c r="GP4985" s="77">
        <v>3</v>
      </c>
      <c r="GQ4985" s="77">
        <v>0</v>
      </c>
      <c r="GR4985" s="77" t="s">
        <v>423</v>
      </c>
      <c r="GS4985" s="77">
        <v>0</v>
      </c>
      <c r="GT4985" s="77">
        <v>0</v>
      </c>
      <c r="GU4985" s="77">
        <v>0</v>
      </c>
      <c r="GV4985" s="77">
        <v>0</v>
      </c>
      <c r="GW4985" s="77">
        <v>0</v>
      </c>
      <c r="GX4985" s="77">
        <v>0</v>
      </c>
      <c r="GY4985" s="77">
        <v>5.5966209081309407E-2</v>
      </c>
      <c r="GZ4985" s="77">
        <v>309.76689415903428</v>
      </c>
    </row>
    <row r="4986" spans="187:208" x14ac:dyDescent="0.25">
      <c r="GE4986" s="77" t="s">
        <v>422</v>
      </c>
      <c r="GF4986" s="77" t="s">
        <v>155</v>
      </c>
      <c r="GG4986" s="77" t="s">
        <v>465</v>
      </c>
      <c r="GH4986" s="77" t="s">
        <v>460</v>
      </c>
      <c r="GI4986" s="77">
        <v>2021</v>
      </c>
      <c r="GJ4986" s="77" t="s">
        <v>305</v>
      </c>
      <c r="GK4986" s="77">
        <v>222.22942162783141</v>
      </c>
      <c r="GL4986" s="77">
        <v>459.724335</v>
      </c>
      <c r="GM4986" s="77">
        <v>2021</v>
      </c>
      <c r="GN4986" s="77" t="s">
        <v>175</v>
      </c>
      <c r="GO4986" s="77">
        <v>0.13250000000000001</v>
      </c>
      <c r="GP4986" s="77">
        <v>3</v>
      </c>
      <c r="GQ4986" s="77">
        <v>0</v>
      </c>
      <c r="GR4986" s="77" t="s">
        <v>423</v>
      </c>
      <c r="GS4986" s="77">
        <v>0.1527377521613833</v>
      </c>
      <c r="GT4986" s="77">
        <v>33.94282232355927</v>
      </c>
      <c r="GU4986" s="77">
        <v>0.1527377521613833</v>
      </c>
      <c r="GV4986" s="77">
        <v>33.94282232355927</v>
      </c>
      <c r="GW4986" s="77">
        <v>0</v>
      </c>
      <c r="GX4986" s="77">
        <v>0</v>
      </c>
      <c r="GY4986" s="77">
        <v>0</v>
      </c>
      <c r="GZ4986" s="77">
        <v>0</v>
      </c>
    </row>
    <row r="4987" spans="187:208" x14ac:dyDescent="0.25">
      <c r="GE4987" s="77" t="s">
        <v>425</v>
      </c>
      <c r="GF4987" s="77" t="s">
        <v>155</v>
      </c>
      <c r="GG4987" s="77" t="s">
        <v>465</v>
      </c>
      <c r="GH4987" s="77" t="s">
        <v>460</v>
      </c>
      <c r="GI4987" s="77">
        <v>2021</v>
      </c>
      <c r="GJ4987" s="77" t="s">
        <v>301</v>
      </c>
      <c r="GK4987" s="77">
        <v>8585.7228092479763</v>
      </c>
      <c r="GL4987" s="77">
        <v>459.724335</v>
      </c>
      <c r="GM4987" s="77">
        <v>2021</v>
      </c>
      <c r="GN4987" s="77" t="s">
        <v>175</v>
      </c>
      <c r="GO4987" s="77">
        <v>5.3000000000000005E-2</v>
      </c>
      <c r="GP4987" s="77">
        <v>3</v>
      </c>
      <c r="GQ4987" s="77">
        <v>0</v>
      </c>
      <c r="GR4987" s="77" t="s">
        <v>423</v>
      </c>
      <c r="GS4987" s="77">
        <v>5.5966209081309407E-2</v>
      </c>
      <c r="GT4987" s="77">
        <v>480.51035785653943</v>
      </c>
      <c r="GU4987" s="77">
        <v>5.5966209081309407E-2</v>
      </c>
      <c r="GV4987" s="77">
        <v>480.51035785653943</v>
      </c>
      <c r="GW4987" s="77">
        <v>0</v>
      </c>
      <c r="GX4987" s="77">
        <v>0</v>
      </c>
      <c r="GY4987" s="77">
        <v>0</v>
      </c>
      <c r="GZ4987" s="77">
        <v>0</v>
      </c>
    </row>
    <row r="4988" spans="187:208" x14ac:dyDescent="0.25">
      <c r="GE4988" s="77" t="s">
        <v>422</v>
      </c>
      <c r="GF4988" s="77" t="s">
        <v>155</v>
      </c>
      <c r="GG4988" s="77" t="s">
        <v>465</v>
      </c>
      <c r="GH4988" s="77" t="s">
        <v>460</v>
      </c>
      <c r="GI4988" s="77">
        <v>2022</v>
      </c>
      <c r="GJ4988" s="77" t="s">
        <v>305</v>
      </c>
      <c r="GK4988" s="77">
        <v>222.22942162783141</v>
      </c>
      <c r="GL4988" s="77">
        <v>459.724335</v>
      </c>
      <c r="GM4988" s="77">
        <v>2022</v>
      </c>
      <c r="GN4988" s="77" t="s">
        <v>175</v>
      </c>
      <c r="GO4988" s="77">
        <v>0.13250000000000001</v>
      </c>
      <c r="GP4988" s="77">
        <v>3</v>
      </c>
      <c r="GQ4988" s="77">
        <v>0</v>
      </c>
      <c r="GR4988" s="77" t="s">
        <v>423</v>
      </c>
      <c r="GS4988" s="77">
        <v>0.1527377521613833</v>
      </c>
      <c r="GT4988" s="77">
        <v>33.94282232355927</v>
      </c>
      <c r="GU4988" s="77">
        <v>0.1527377521613833</v>
      </c>
      <c r="GV4988" s="77">
        <v>33.94282232355927</v>
      </c>
      <c r="GW4988" s="77">
        <v>0.1527377521613833</v>
      </c>
      <c r="GX4988" s="77">
        <v>33.94282232355927</v>
      </c>
      <c r="GY4988" s="77">
        <v>0</v>
      </c>
      <c r="GZ4988" s="77">
        <v>0</v>
      </c>
    </row>
    <row r="4989" spans="187:208" x14ac:dyDescent="0.25">
      <c r="GE4989" s="77" t="s">
        <v>425</v>
      </c>
      <c r="GF4989" s="77" t="s">
        <v>155</v>
      </c>
      <c r="GG4989" s="77" t="s">
        <v>465</v>
      </c>
      <c r="GH4989" s="77" t="s">
        <v>460</v>
      </c>
      <c r="GI4989" s="77">
        <v>2022</v>
      </c>
      <c r="GJ4989" s="77" t="s">
        <v>301</v>
      </c>
      <c r="GK4989" s="77">
        <v>8585.7228092479763</v>
      </c>
      <c r="GL4989" s="77">
        <v>459.724335</v>
      </c>
      <c r="GM4989" s="77">
        <v>2022</v>
      </c>
      <c r="GN4989" s="77" t="s">
        <v>175</v>
      </c>
      <c r="GO4989" s="77">
        <v>5.3000000000000005E-2</v>
      </c>
      <c r="GP4989" s="77">
        <v>3</v>
      </c>
      <c r="GQ4989" s="77">
        <v>0</v>
      </c>
      <c r="GR4989" s="77" t="s">
        <v>423</v>
      </c>
      <c r="GS4989" s="77">
        <v>5.5966209081309407E-2</v>
      </c>
      <c r="GT4989" s="77">
        <v>480.51035785653943</v>
      </c>
      <c r="GU4989" s="77">
        <v>5.5966209081309407E-2</v>
      </c>
      <c r="GV4989" s="77">
        <v>480.51035785653943</v>
      </c>
      <c r="GW4989" s="77">
        <v>5.5966209081309407E-2</v>
      </c>
      <c r="GX4989" s="77">
        <v>480.51035785653943</v>
      </c>
      <c r="GY4989" s="77">
        <v>0</v>
      </c>
      <c r="GZ4989" s="77">
        <v>0</v>
      </c>
    </row>
    <row r="4990" spans="187:208" x14ac:dyDescent="0.25">
      <c r="GE4990" s="77" t="s">
        <v>422</v>
      </c>
      <c r="GF4990" s="77" t="s">
        <v>155</v>
      </c>
      <c r="GG4990" s="77" t="s">
        <v>465</v>
      </c>
      <c r="GH4990" s="77" t="s">
        <v>460</v>
      </c>
      <c r="GI4990" s="77">
        <v>2023</v>
      </c>
      <c r="GJ4990" s="77" t="s">
        <v>305</v>
      </c>
      <c r="GK4990" s="77">
        <v>233.23007680794009</v>
      </c>
      <c r="GL4990" s="77">
        <v>459.724335</v>
      </c>
      <c r="GM4990" s="77">
        <v>2023</v>
      </c>
      <c r="GN4990" s="77" t="s">
        <v>175</v>
      </c>
      <c r="GO4990" s="77">
        <v>0.13250000000000001</v>
      </c>
      <c r="GP4990" s="77">
        <v>3</v>
      </c>
      <c r="GQ4990" s="77">
        <v>0</v>
      </c>
      <c r="GR4990" s="77" t="s">
        <v>423</v>
      </c>
      <c r="GS4990" s="77">
        <v>0</v>
      </c>
      <c r="GT4990" s="77">
        <v>0</v>
      </c>
      <c r="GU4990" s="77">
        <v>0.1527377521613833</v>
      </c>
      <c r="GV4990" s="77">
        <v>35.623037668071547</v>
      </c>
      <c r="GW4990" s="77">
        <v>0.1527377521613833</v>
      </c>
      <c r="GX4990" s="77">
        <v>35.623037668071547</v>
      </c>
      <c r="GY4990" s="77">
        <v>0.1527377521613833</v>
      </c>
      <c r="GZ4990" s="77">
        <v>35.623037668071547</v>
      </c>
    </row>
    <row r="4991" spans="187:208" x14ac:dyDescent="0.25">
      <c r="GE4991" s="77" t="s">
        <v>425</v>
      </c>
      <c r="GF4991" s="77" t="s">
        <v>155</v>
      </c>
      <c r="GG4991" s="77" t="s">
        <v>465</v>
      </c>
      <c r="GH4991" s="77" t="s">
        <v>460</v>
      </c>
      <c r="GI4991" s="77">
        <v>2023</v>
      </c>
      <c r="GJ4991" s="77" t="s">
        <v>301</v>
      </c>
      <c r="GK4991" s="77">
        <v>8896.5159934286276</v>
      </c>
      <c r="GL4991" s="77">
        <v>459.724335</v>
      </c>
      <c r="GM4991" s="77">
        <v>2023</v>
      </c>
      <c r="GN4991" s="77" t="s">
        <v>175</v>
      </c>
      <c r="GO4991" s="77">
        <v>5.3000000000000005E-2</v>
      </c>
      <c r="GP4991" s="77">
        <v>3</v>
      </c>
      <c r="GQ4991" s="77">
        <v>0</v>
      </c>
      <c r="GR4991" s="77" t="s">
        <v>423</v>
      </c>
      <c r="GS4991" s="77">
        <v>0</v>
      </c>
      <c r="GT4991" s="77">
        <v>0</v>
      </c>
      <c r="GU4991" s="77">
        <v>5.5966209081309407E-2</v>
      </c>
      <c r="GV4991" s="77">
        <v>497.90427418343961</v>
      </c>
      <c r="GW4991" s="77">
        <v>5.5966209081309407E-2</v>
      </c>
      <c r="GX4991" s="77">
        <v>497.90427418343961</v>
      </c>
      <c r="GY4991" s="77">
        <v>5.5966209081309407E-2</v>
      </c>
      <c r="GZ4991" s="77">
        <v>497.90427418343961</v>
      </c>
    </row>
    <row r="4992" spans="187:208" x14ac:dyDescent="0.25">
      <c r="GE4992" s="77" t="s">
        <v>422</v>
      </c>
      <c r="GF4992" s="77" t="s">
        <v>155</v>
      </c>
      <c r="GG4992" s="77" t="s">
        <v>465</v>
      </c>
      <c r="GH4992" s="77" t="s">
        <v>460</v>
      </c>
      <c r="GI4992" s="77">
        <v>2024</v>
      </c>
      <c r="GJ4992" s="77" t="s">
        <v>305</v>
      </c>
      <c r="GK4992" s="77">
        <v>233.23007680794009</v>
      </c>
      <c r="GL4992" s="77">
        <v>459.724335</v>
      </c>
      <c r="GM4992" s="77">
        <v>2024</v>
      </c>
      <c r="GN4992" s="77" t="s">
        <v>175</v>
      </c>
      <c r="GO4992" s="77">
        <v>0.13250000000000001</v>
      </c>
      <c r="GP4992" s="77">
        <v>3</v>
      </c>
      <c r="GQ4992" s="77">
        <v>0</v>
      </c>
      <c r="GR4992" s="77" t="s">
        <v>423</v>
      </c>
      <c r="GS4992" s="77">
        <v>0</v>
      </c>
      <c r="GT4992" s="77">
        <v>0</v>
      </c>
      <c r="GU4992" s="77">
        <v>0</v>
      </c>
      <c r="GV4992" s="77">
        <v>0</v>
      </c>
      <c r="GW4992" s="77">
        <v>0.1527377521613833</v>
      </c>
      <c r="GX4992" s="77">
        <v>35.623037668071547</v>
      </c>
      <c r="GY4992" s="77">
        <v>0.1527377521613833</v>
      </c>
      <c r="GZ4992" s="77">
        <v>35.623037668071547</v>
      </c>
    </row>
    <row r="4993" spans="187:208" x14ac:dyDescent="0.25">
      <c r="GE4993" s="77" t="s">
        <v>425</v>
      </c>
      <c r="GF4993" s="77" t="s">
        <v>155</v>
      </c>
      <c r="GG4993" s="77" t="s">
        <v>465</v>
      </c>
      <c r="GH4993" s="77" t="s">
        <v>460</v>
      </c>
      <c r="GI4993" s="77">
        <v>2024</v>
      </c>
      <c r="GJ4993" s="77" t="s">
        <v>301</v>
      </c>
      <c r="GK4993" s="77">
        <v>8896.5159934286276</v>
      </c>
      <c r="GL4993" s="77">
        <v>459.724335</v>
      </c>
      <c r="GM4993" s="77">
        <v>2024</v>
      </c>
      <c r="GN4993" s="77" t="s">
        <v>175</v>
      </c>
      <c r="GO4993" s="77">
        <v>5.3000000000000005E-2</v>
      </c>
      <c r="GP4993" s="77">
        <v>3</v>
      </c>
      <c r="GQ4993" s="77">
        <v>0</v>
      </c>
      <c r="GR4993" s="77" t="s">
        <v>423</v>
      </c>
      <c r="GS4993" s="77">
        <v>0</v>
      </c>
      <c r="GT4993" s="77">
        <v>0</v>
      </c>
      <c r="GU4993" s="77">
        <v>0</v>
      </c>
      <c r="GV4993" s="77">
        <v>0</v>
      </c>
      <c r="GW4993" s="77">
        <v>5.5966209081309407E-2</v>
      </c>
      <c r="GX4993" s="77">
        <v>497.90427418343961</v>
      </c>
      <c r="GY4993" s="77">
        <v>5.5966209081309407E-2</v>
      </c>
      <c r="GZ4993" s="77">
        <v>497.90427418343961</v>
      </c>
    </row>
    <row r="4994" spans="187:208" x14ac:dyDescent="0.25">
      <c r="GE4994" s="77" t="s">
        <v>422</v>
      </c>
      <c r="GF4994" s="77" t="s">
        <v>155</v>
      </c>
      <c r="GG4994" s="77" t="s">
        <v>465</v>
      </c>
      <c r="GH4994" s="77" t="s">
        <v>460</v>
      </c>
      <c r="GI4994" s="77">
        <v>2025</v>
      </c>
      <c r="GJ4994" s="77" t="s">
        <v>305</v>
      </c>
      <c r="GK4994" s="77">
        <v>233.23007680794009</v>
      </c>
      <c r="GL4994" s="77">
        <v>459.724335</v>
      </c>
      <c r="GM4994" s="77">
        <v>2025</v>
      </c>
      <c r="GN4994" s="77" t="s">
        <v>175</v>
      </c>
      <c r="GO4994" s="77">
        <v>0.13250000000000001</v>
      </c>
      <c r="GP4994" s="77">
        <v>3</v>
      </c>
      <c r="GQ4994" s="77">
        <v>0</v>
      </c>
      <c r="GR4994" s="77" t="s">
        <v>423</v>
      </c>
      <c r="GS4994" s="77">
        <v>0</v>
      </c>
      <c r="GT4994" s="77">
        <v>0</v>
      </c>
      <c r="GU4994" s="77">
        <v>0</v>
      </c>
      <c r="GV4994" s="77">
        <v>0</v>
      </c>
      <c r="GW4994" s="77">
        <v>0</v>
      </c>
      <c r="GX4994" s="77">
        <v>0</v>
      </c>
      <c r="GY4994" s="77">
        <v>0.1527377521613833</v>
      </c>
      <c r="GZ4994" s="77">
        <v>35.623037668071547</v>
      </c>
    </row>
    <row r="4995" spans="187:208" x14ac:dyDescent="0.25">
      <c r="GE4995" s="77" t="s">
        <v>425</v>
      </c>
      <c r="GF4995" s="77" t="s">
        <v>155</v>
      </c>
      <c r="GG4995" s="77" t="s">
        <v>465</v>
      </c>
      <c r="GH4995" s="77" t="s">
        <v>460</v>
      </c>
      <c r="GI4995" s="77">
        <v>2025</v>
      </c>
      <c r="GJ4995" s="77" t="s">
        <v>301</v>
      </c>
      <c r="GK4995" s="77">
        <v>8896.5159934286276</v>
      </c>
      <c r="GL4995" s="77">
        <v>459.724335</v>
      </c>
      <c r="GM4995" s="77">
        <v>2025</v>
      </c>
      <c r="GN4995" s="77" t="s">
        <v>175</v>
      </c>
      <c r="GO4995" s="77">
        <v>5.3000000000000005E-2</v>
      </c>
      <c r="GP4995" s="77">
        <v>3</v>
      </c>
      <c r="GQ4995" s="77">
        <v>0</v>
      </c>
      <c r="GR4995" s="77" t="s">
        <v>423</v>
      </c>
      <c r="GS4995" s="77">
        <v>0</v>
      </c>
      <c r="GT4995" s="77">
        <v>0</v>
      </c>
      <c r="GU4995" s="77">
        <v>0</v>
      </c>
      <c r="GV4995" s="77">
        <v>0</v>
      </c>
      <c r="GW4995" s="77">
        <v>0</v>
      </c>
      <c r="GX4995" s="77">
        <v>0</v>
      </c>
      <c r="GY4995" s="77">
        <v>5.5966209081309407E-2</v>
      </c>
      <c r="GZ4995" s="77">
        <v>497.90427418343961</v>
      </c>
    </row>
    <row r="4996" spans="187:208" x14ac:dyDescent="0.25">
      <c r="GE4996" s="77" t="s">
        <v>422</v>
      </c>
      <c r="GF4996" s="77" t="s">
        <v>155</v>
      </c>
      <c r="GG4996" s="77" t="s">
        <v>465</v>
      </c>
      <c r="GH4996" s="77" t="s">
        <v>467</v>
      </c>
      <c r="GI4996" s="77">
        <v>2021</v>
      </c>
      <c r="GJ4996" s="77" t="s">
        <v>305</v>
      </c>
      <c r="GK4996" s="77">
        <v>0.69641821681223492</v>
      </c>
      <c r="GL4996" s="77">
        <v>459.724335</v>
      </c>
      <c r="GM4996" s="77">
        <v>2021</v>
      </c>
      <c r="GN4996" s="77" t="s">
        <v>175</v>
      </c>
      <c r="GO4996" s="77">
        <v>0.13250000000000001</v>
      </c>
      <c r="GP4996" s="77">
        <v>3</v>
      </c>
      <c r="GQ4996" s="77">
        <v>0</v>
      </c>
      <c r="GR4996" s="77" t="s">
        <v>423</v>
      </c>
      <c r="GS4996" s="77">
        <v>0.1527377521613833</v>
      </c>
      <c r="GT4996" s="77">
        <v>0.10636935300013964</v>
      </c>
      <c r="GU4996" s="77">
        <v>0.1527377521613833</v>
      </c>
      <c r="GV4996" s="77">
        <v>0.10636935300013964</v>
      </c>
      <c r="GW4996" s="77">
        <v>0</v>
      </c>
      <c r="GX4996" s="77">
        <v>0</v>
      </c>
      <c r="GY4996" s="77">
        <v>0</v>
      </c>
      <c r="GZ4996" s="77">
        <v>0</v>
      </c>
    </row>
    <row r="4997" spans="187:208" x14ac:dyDescent="0.25">
      <c r="GE4997" s="77" t="s">
        <v>425</v>
      </c>
      <c r="GF4997" s="77" t="s">
        <v>155</v>
      </c>
      <c r="GG4997" s="77" t="s">
        <v>465</v>
      </c>
      <c r="GH4997" s="77" t="s">
        <v>467</v>
      </c>
      <c r="GI4997" s="77">
        <v>2021</v>
      </c>
      <c r="GJ4997" s="77" t="s">
        <v>301</v>
      </c>
      <c r="GK4997" s="77">
        <v>2.941964152281026</v>
      </c>
      <c r="GL4997" s="77">
        <v>459.724335</v>
      </c>
      <c r="GM4997" s="77">
        <v>2021</v>
      </c>
      <c r="GN4997" s="77" t="s">
        <v>175</v>
      </c>
      <c r="GO4997" s="77">
        <v>5.3000000000000005E-2</v>
      </c>
      <c r="GP4997" s="77">
        <v>3</v>
      </c>
      <c r="GQ4997" s="77">
        <v>0</v>
      </c>
      <c r="GR4997" s="77" t="s">
        <v>423</v>
      </c>
      <c r="GS4997" s="77">
        <v>5.5966209081309407E-2</v>
      </c>
      <c r="GT4997" s="77">
        <v>0.1646505808562771</v>
      </c>
      <c r="GU4997" s="77">
        <v>5.5966209081309407E-2</v>
      </c>
      <c r="GV4997" s="77">
        <v>0.1646505808562771</v>
      </c>
      <c r="GW4997" s="77">
        <v>0</v>
      </c>
      <c r="GX4997" s="77">
        <v>0</v>
      </c>
      <c r="GY4997" s="77">
        <v>0</v>
      </c>
      <c r="GZ4997" s="77">
        <v>0</v>
      </c>
    </row>
    <row r="4998" spans="187:208" x14ac:dyDescent="0.25">
      <c r="GE4998" s="77" t="s">
        <v>427</v>
      </c>
      <c r="GF4998" s="77" t="s">
        <v>155</v>
      </c>
      <c r="GG4998" s="77" t="s">
        <v>465</v>
      </c>
      <c r="GH4998" s="77" t="s">
        <v>467</v>
      </c>
      <c r="GI4998" s="77">
        <v>2021</v>
      </c>
      <c r="GJ4998" s="77" t="s">
        <v>303</v>
      </c>
      <c r="GK4998" s="77">
        <v>1.6021759622082961</v>
      </c>
      <c r="GL4998" s="77">
        <v>459.724335</v>
      </c>
      <c r="GM4998" s="77">
        <v>2021</v>
      </c>
      <c r="GN4998" s="77" t="s">
        <v>175</v>
      </c>
      <c r="GO4998" s="77">
        <v>5.3000000000000005E-2</v>
      </c>
      <c r="GP4998" s="77">
        <v>3</v>
      </c>
      <c r="GQ4998" s="77">
        <v>0</v>
      </c>
      <c r="GR4998" s="77" t="s">
        <v>423</v>
      </c>
      <c r="GS4998" s="77">
        <v>5.5966209081309407E-2</v>
      </c>
      <c r="GT4998" s="77">
        <v>8.9667714885997576E-2</v>
      </c>
      <c r="GU4998" s="77">
        <v>5.5966209081309407E-2</v>
      </c>
      <c r="GV4998" s="77">
        <v>8.9667714885997576E-2</v>
      </c>
      <c r="GW4998" s="77">
        <v>0</v>
      </c>
      <c r="GX4998" s="77">
        <v>0</v>
      </c>
      <c r="GY4998" s="77">
        <v>0</v>
      </c>
      <c r="GZ4998" s="77">
        <v>0</v>
      </c>
    </row>
    <row r="4999" spans="187:208" x14ac:dyDescent="0.25">
      <c r="GE4999" s="77" t="s">
        <v>422</v>
      </c>
      <c r="GF4999" s="77" t="s">
        <v>155</v>
      </c>
      <c r="GG4999" s="77" t="s">
        <v>465</v>
      </c>
      <c r="GH4999" s="77" t="s">
        <v>467</v>
      </c>
      <c r="GI4999" s="77">
        <v>2022</v>
      </c>
      <c r="GJ4999" s="77" t="s">
        <v>305</v>
      </c>
      <c r="GK4999" s="77">
        <v>0.69641821681223492</v>
      </c>
      <c r="GL4999" s="77">
        <v>459.724335</v>
      </c>
      <c r="GM4999" s="77">
        <v>2022</v>
      </c>
      <c r="GN4999" s="77" t="s">
        <v>175</v>
      </c>
      <c r="GO4999" s="77">
        <v>0.13250000000000001</v>
      </c>
      <c r="GP4999" s="77">
        <v>3</v>
      </c>
      <c r="GQ4999" s="77">
        <v>0</v>
      </c>
      <c r="GR4999" s="77" t="s">
        <v>423</v>
      </c>
      <c r="GS4999" s="77">
        <v>0.1527377521613833</v>
      </c>
      <c r="GT4999" s="77">
        <v>0.10636935300013964</v>
      </c>
      <c r="GU4999" s="77">
        <v>0.1527377521613833</v>
      </c>
      <c r="GV4999" s="77">
        <v>0.10636935300013964</v>
      </c>
      <c r="GW4999" s="77">
        <v>0.1527377521613833</v>
      </c>
      <c r="GX4999" s="77">
        <v>0.10636935300013964</v>
      </c>
      <c r="GY4999" s="77">
        <v>0</v>
      </c>
      <c r="GZ4999" s="77">
        <v>0</v>
      </c>
    </row>
    <row r="5000" spans="187:208" x14ac:dyDescent="0.25">
      <c r="GE5000" s="77" t="s">
        <v>425</v>
      </c>
      <c r="GF5000" s="77" t="s">
        <v>155</v>
      </c>
      <c r="GG5000" s="77" t="s">
        <v>465</v>
      </c>
      <c r="GH5000" s="77" t="s">
        <v>467</v>
      </c>
      <c r="GI5000" s="77">
        <v>2022</v>
      </c>
      <c r="GJ5000" s="77" t="s">
        <v>301</v>
      </c>
      <c r="GK5000" s="77">
        <v>2.941964152281026</v>
      </c>
      <c r="GL5000" s="77">
        <v>459.724335</v>
      </c>
      <c r="GM5000" s="77">
        <v>2022</v>
      </c>
      <c r="GN5000" s="77" t="s">
        <v>175</v>
      </c>
      <c r="GO5000" s="77">
        <v>5.3000000000000005E-2</v>
      </c>
      <c r="GP5000" s="77">
        <v>3</v>
      </c>
      <c r="GQ5000" s="77">
        <v>0</v>
      </c>
      <c r="GR5000" s="77" t="s">
        <v>423</v>
      </c>
      <c r="GS5000" s="77">
        <v>5.5966209081309407E-2</v>
      </c>
      <c r="GT5000" s="77">
        <v>0.1646505808562771</v>
      </c>
      <c r="GU5000" s="77">
        <v>5.5966209081309407E-2</v>
      </c>
      <c r="GV5000" s="77">
        <v>0.1646505808562771</v>
      </c>
      <c r="GW5000" s="77">
        <v>5.5966209081309407E-2</v>
      </c>
      <c r="GX5000" s="77">
        <v>0.1646505808562771</v>
      </c>
      <c r="GY5000" s="77">
        <v>0</v>
      </c>
      <c r="GZ5000" s="77">
        <v>0</v>
      </c>
    </row>
    <row r="5001" spans="187:208" x14ac:dyDescent="0.25">
      <c r="GE5001" s="77" t="s">
        <v>427</v>
      </c>
      <c r="GF5001" s="77" t="s">
        <v>155</v>
      </c>
      <c r="GG5001" s="77" t="s">
        <v>465</v>
      </c>
      <c r="GH5001" s="77" t="s">
        <v>467</v>
      </c>
      <c r="GI5001" s="77">
        <v>2022</v>
      </c>
      <c r="GJ5001" s="77" t="s">
        <v>303</v>
      </c>
      <c r="GK5001" s="77">
        <v>1.6021759622082961</v>
      </c>
      <c r="GL5001" s="77">
        <v>459.724335</v>
      </c>
      <c r="GM5001" s="77">
        <v>2022</v>
      </c>
      <c r="GN5001" s="77" t="s">
        <v>175</v>
      </c>
      <c r="GO5001" s="77">
        <v>5.3000000000000005E-2</v>
      </c>
      <c r="GP5001" s="77">
        <v>3</v>
      </c>
      <c r="GQ5001" s="77">
        <v>0</v>
      </c>
      <c r="GR5001" s="77" t="s">
        <v>423</v>
      </c>
      <c r="GS5001" s="77">
        <v>5.5966209081309407E-2</v>
      </c>
      <c r="GT5001" s="77">
        <v>8.9667714885997576E-2</v>
      </c>
      <c r="GU5001" s="77">
        <v>5.5966209081309407E-2</v>
      </c>
      <c r="GV5001" s="77">
        <v>8.9667714885997576E-2</v>
      </c>
      <c r="GW5001" s="77">
        <v>5.5966209081309407E-2</v>
      </c>
      <c r="GX5001" s="77">
        <v>8.9667714885997576E-2</v>
      </c>
      <c r="GY5001" s="77">
        <v>0</v>
      </c>
      <c r="GZ5001" s="77">
        <v>0</v>
      </c>
    </row>
    <row r="5002" spans="187:208" x14ac:dyDescent="0.25">
      <c r="GE5002" s="77" t="s">
        <v>422</v>
      </c>
      <c r="GF5002" s="77" t="s">
        <v>155</v>
      </c>
      <c r="GG5002" s="77" t="s">
        <v>465</v>
      </c>
      <c r="GH5002" s="77" t="s">
        <v>467</v>
      </c>
      <c r="GI5002" s="77">
        <v>2023</v>
      </c>
      <c r="GJ5002" s="77" t="s">
        <v>305</v>
      </c>
      <c r="GK5002" s="77">
        <v>0.71896016785821626</v>
      </c>
      <c r="GL5002" s="77">
        <v>459.724335</v>
      </c>
      <c r="GM5002" s="77">
        <v>2023</v>
      </c>
      <c r="GN5002" s="77" t="s">
        <v>175</v>
      </c>
      <c r="GO5002" s="77">
        <v>0.13250000000000001</v>
      </c>
      <c r="GP5002" s="77">
        <v>3</v>
      </c>
      <c r="GQ5002" s="77">
        <v>0</v>
      </c>
      <c r="GR5002" s="77" t="s">
        <v>423</v>
      </c>
      <c r="GS5002" s="77">
        <v>0</v>
      </c>
      <c r="GT5002" s="77">
        <v>0</v>
      </c>
      <c r="GU5002" s="77">
        <v>0.1527377521613833</v>
      </c>
      <c r="GV5002" s="77">
        <v>0.10981235993223477</v>
      </c>
      <c r="GW5002" s="77">
        <v>0.1527377521613833</v>
      </c>
      <c r="GX5002" s="77">
        <v>0.10981235993223477</v>
      </c>
      <c r="GY5002" s="77">
        <v>0.1527377521613833</v>
      </c>
      <c r="GZ5002" s="77">
        <v>0.10981235993223477</v>
      </c>
    </row>
    <row r="5003" spans="187:208" x14ac:dyDescent="0.25">
      <c r="GE5003" s="77" t="s">
        <v>425</v>
      </c>
      <c r="GF5003" s="77" t="s">
        <v>155</v>
      </c>
      <c r="GG5003" s="77" t="s">
        <v>465</v>
      </c>
      <c r="GH5003" s="77" t="s">
        <v>467</v>
      </c>
      <c r="GI5003" s="77">
        <v>2023</v>
      </c>
      <c r="GJ5003" s="77" t="s">
        <v>301</v>
      </c>
      <c r="GK5003" s="77">
        <v>3.0714971986151132</v>
      </c>
      <c r="GL5003" s="77">
        <v>459.724335</v>
      </c>
      <c r="GM5003" s="77">
        <v>2023</v>
      </c>
      <c r="GN5003" s="77" t="s">
        <v>175</v>
      </c>
      <c r="GO5003" s="77">
        <v>5.3000000000000005E-2</v>
      </c>
      <c r="GP5003" s="77">
        <v>3</v>
      </c>
      <c r="GQ5003" s="77">
        <v>0</v>
      </c>
      <c r="GR5003" s="77" t="s">
        <v>423</v>
      </c>
      <c r="GS5003" s="77">
        <v>0</v>
      </c>
      <c r="GT5003" s="77">
        <v>0</v>
      </c>
      <c r="GU5003" s="77">
        <v>5.5966209081309407E-2</v>
      </c>
      <c r="GV5003" s="77">
        <v>0.17190005441034956</v>
      </c>
      <c r="GW5003" s="77">
        <v>5.5966209081309407E-2</v>
      </c>
      <c r="GX5003" s="77">
        <v>0.17190005441034956</v>
      </c>
      <c r="GY5003" s="77">
        <v>5.5966209081309407E-2</v>
      </c>
      <c r="GZ5003" s="77">
        <v>0.17190005441034956</v>
      </c>
    </row>
    <row r="5004" spans="187:208" x14ac:dyDescent="0.25">
      <c r="GE5004" s="77" t="s">
        <v>427</v>
      </c>
      <c r="GF5004" s="77" t="s">
        <v>155</v>
      </c>
      <c r="GG5004" s="77" t="s">
        <v>465</v>
      </c>
      <c r="GH5004" s="77" t="s">
        <v>467</v>
      </c>
      <c r="GI5004" s="77">
        <v>2023</v>
      </c>
      <c r="GJ5004" s="77" t="s">
        <v>303</v>
      </c>
      <c r="GK5004" s="77">
        <v>1.684577240534453</v>
      </c>
      <c r="GL5004" s="77">
        <v>459.724335</v>
      </c>
      <c r="GM5004" s="77">
        <v>2023</v>
      </c>
      <c r="GN5004" s="77" t="s">
        <v>175</v>
      </c>
      <c r="GO5004" s="77">
        <v>5.3000000000000005E-2</v>
      </c>
      <c r="GP5004" s="77">
        <v>3</v>
      </c>
      <c r="GQ5004" s="77">
        <v>0</v>
      </c>
      <c r="GR5004" s="77" t="s">
        <v>423</v>
      </c>
      <c r="GS5004" s="77">
        <v>0</v>
      </c>
      <c r="GT5004" s="77">
        <v>0</v>
      </c>
      <c r="GU5004" s="77">
        <v>5.5966209081309407E-2</v>
      </c>
      <c r="GV5004" s="77">
        <v>9.4279402057366443E-2</v>
      </c>
      <c r="GW5004" s="77">
        <v>5.5966209081309407E-2</v>
      </c>
      <c r="GX5004" s="77">
        <v>9.4279402057366443E-2</v>
      </c>
      <c r="GY5004" s="77">
        <v>5.5966209081309407E-2</v>
      </c>
      <c r="GZ5004" s="77">
        <v>9.4279402057366443E-2</v>
      </c>
    </row>
    <row r="5005" spans="187:208" x14ac:dyDescent="0.25">
      <c r="GE5005" s="77" t="s">
        <v>422</v>
      </c>
      <c r="GF5005" s="77" t="s">
        <v>155</v>
      </c>
      <c r="GG5005" s="77" t="s">
        <v>465</v>
      </c>
      <c r="GH5005" s="77" t="s">
        <v>467</v>
      </c>
      <c r="GI5005" s="77">
        <v>2024</v>
      </c>
      <c r="GJ5005" s="77" t="s">
        <v>305</v>
      </c>
      <c r="GK5005" s="77">
        <v>0.71896016785821626</v>
      </c>
      <c r="GL5005" s="77">
        <v>459.724335</v>
      </c>
      <c r="GM5005" s="77">
        <v>2024</v>
      </c>
      <c r="GN5005" s="77" t="s">
        <v>175</v>
      </c>
      <c r="GO5005" s="77">
        <v>0.13250000000000001</v>
      </c>
      <c r="GP5005" s="77">
        <v>3</v>
      </c>
      <c r="GQ5005" s="77">
        <v>0</v>
      </c>
      <c r="GR5005" s="77" t="s">
        <v>423</v>
      </c>
      <c r="GS5005" s="77">
        <v>0</v>
      </c>
      <c r="GT5005" s="77">
        <v>0</v>
      </c>
      <c r="GU5005" s="77">
        <v>0</v>
      </c>
      <c r="GV5005" s="77">
        <v>0</v>
      </c>
      <c r="GW5005" s="77">
        <v>0.1527377521613833</v>
      </c>
      <c r="GX5005" s="77">
        <v>0.10981235993223477</v>
      </c>
      <c r="GY5005" s="77">
        <v>0.1527377521613833</v>
      </c>
      <c r="GZ5005" s="77">
        <v>0.10981235993223477</v>
      </c>
    </row>
    <row r="5006" spans="187:208" x14ac:dyDescent="0.25">
      <c r="GE5006" s="77" t="s">
        <v>425</v>
      </c>
      <c r="GF5006" s="77" t="s">
        <v>155</v>
      </c>
      <c r="GG5006" s="77" t="s">
        <v>465</v>
      </c>
      <c r="GH5006" s="77" t="s">
        <v>467</v>
      </c>
      <c r="GI5006" s="77">
        <v>2024</v>
      </c>
      <c r="GJ5006" s="77" t="s">
        <v>301</v>
      </c>
      <c r="GK5006" s="77">
        <v>3.0714971986151132</v>
      </c>
      <c r="GL5006" s="77">
        <v>459.724335</v>
      </c>
      <c r="GM5006" s="77">
        <v>2024</v>
      </c>
      <c r="GN5006" s="77" t="s">
        <v>175</v>
      </c>
      <c r="GO5006" s="77">
        <v>5.3000000000000005E-2</v>
      </c>
      <c r="GP5006" s="77">
        <v>3</v>
      </c>
      <c r="GQ5006" s="77">
        <v>0</v>
      </c>
      <c r="GR5006" s="77" t="s">
        <v>423</v>
      </c>
      <c r="GS5006" s="77">
        <v>0</v>
      </c>
      <c r="GT5006" s="77">
        <v>0</v>
      </c>
      <c r="GU5006" s="77">
        <v>0</v>
      </c>
      <c r="GV5006" s="77">
        <v>0</v>
      </c>
      <c r="GW5006" s="77">
        <v>5.5966209081309407E-2</v>
      </c>
      <c r="GX5006" s="77">
        <v>0.17190005441034956</v>
      </c>
      <c r="GY5006" s="77">
        <v>5.5966209081309407E-2</v>
      </c>
      <c r="GZ5006" s="77">
        <v>0.17190005441034956</v>
      </c>
    </row>
    <row r="5007" spans="187:208" x14ac:dyDescent="0.25">
      <c r="GE5007" s="77" t="s">
        <v>427</v>
      </c>
      <c r="GF5007" s="77" t="s">
        <v>155</v>
      </c>
      <c r="GG5007" s="77" t="s">
        <v>465</v>
      </c>
      <c r="GH5007" s="77" t="s">
        <v>467</v>
      </c>
      <c r="GI5007" s="77">
        <v>2024</v>
      </c>
      <c r="GJ5007" s="77" t="s">
        <v>303</v>
      </c>
      <c r="GK5007" s="77">
        <v>1.684577240534453</v>
      </c>
      <c r="GL5007" s="77">
        <v>459.724335</v>
      </c>
      <c r="GM5007" s="77">
        <v>2024</v>
      </c>
      <c r="GN5007" s="77" t="s">
        <v>175</v>
      </c>
      <c r="GO5007" s="77">
        <v>5.3000000000000005E-2</v>
      </c>
      <c r="GP5007" s="77">
        <v>3</v>
      </c>
      <c r="GQ5007" s="77">
        <v>0</v>
      </c>
      <c r="GR5007" s="77" t="s">
        <v>423</v>
      </c>
      <c r="GS5007" s="77">
        <v>0</v>
      </c>
      <c r="GT5007" s="77">
        <v>0</v>
      </c>
      <c r="GU5007" s="77">
        <v>0</v>
      </c>
      <c r="GV5007" s="77">
        <v>0</v>
      </c>
      <c r="GW5007" s="77">
        <v>5.5966209081309407E-2</v>
      </c>
      <c r="GX5007" s="77">
        <v>9.4279402057366443E-2</v>
      </c>
      <c r="GY5007" s="77">
        <v>5.5966209081309407E-2</v>
      </c>
      <c r="GZ5007" s="77">
        <v>9.4279402057366443E-2</v>
      </c>
    </row>
    <row r="5008" spans="187:208" x14ac:dyDescent="0.25">
      <c r="GE5008" s="77" t="s">
        <v>422</v>
      </c>
      <c r="GF5008" s="77" t="s">
        <v>155</v>
      </c>
      <c r="GG5008" s="77" t="s">
        <v>465</v>
      </c>
      <c r="GH5008" s="77" t="s">
        <v>467</v>
      </c>
      <c r="GI5008" s="77">
        <v>2025</v>
      </c>
      <c r="GJ5008" s="77" t="s">
        <v>305</v>
      </c>
      <c r="GK5008" s="77">
        <v>0.71896016785821626</v>
      </c>
      <c r="GL5008" s="77">
        <v>459.724335</v>
      </c>
      <c r="GM5008" s="77">
        <v>2025</v>
      </c>
      <c r="GN5008" s="77" t="s">
        <v>175</v>
      </c>
      <c r="GO5008" s="77">
        <v>0.13250000000000001</v>
      </c>
      <c r="GP5008" s="77">
        <v>3</v>
      </c>
      <c r="GQ5008" s="77">
        <v>0</v>
      </c>
      <c r="GR5008" s="77" t="s">
        <v>423</v>
      </c>
      <c r="GS5008" s="77">
        <v>0</v>
      </c>
      <c r="GT5008" s="77">
        <v>0</v>
      </c>
      <c r="GU5008" s="77">
        <v>0</v>
      </c>
      <c r="GV5008" s="77">
        <v>0</v>
      </c>
      <c r="GW5008" s="77">
        <v>0</v>
      </c>
      <c r="GX5008" s="77">
        <v>0</v>
      </c>
      <c r="GY5008" s="77">
        <v>0.1527377521613833</v>
      </c>
      <c r="GZ5008" s="77">
        <v>0.10981235993223477</v>
      </c>
    </row>
    <row r="5009" spans="187:208" x14ac:dyDescent="0.25">
      <c r="GE5009" s="77" t="s">
        <v>425</v>
      </c>
      <c r="GF5009" s="77" t="s">
        <v>155</v>
      </c>
      <c r="GG5009" s="77" t="s">
        <v>465</v>
      </c>
      <c r="GH5009" s="77" t="s">
        <v>467</v>
      </c>
      <c r="GI5009" s="77">
        <v>2025</v>
      </c>
      <c r="GJ5009" s="77" t="s">
        <v>301</v>
      </c>
      <c r="GK5009" s="77">
        <v>3.0714971986151132</v>
      </c>
      <c r="GL5009" s="77">
        <v>459.724335</v>
      </c>
      <c r="GM5009" s="77">
        <v>2025</v>
      </c>
      <c r="GN5009" s="77" t="s">
        <v>175</v>
      </c>
      <c r="GO5009" s="77">
        <v>5.3000000000000005E-2</v>
      </c>
      <c r="GP5009" s="77">
        <v>3</v>
      </c>
      <c r="GQ5009" s="77">
        <v>0</v>
      </c>
      <c r="GR5009" s="77" t="s">
        <v>423</v>
      </c>
      <c r="GS5009" s="77">
        <v>0</v>
      </c>
      <c r="GT5009" s="77">
        <v>0</v>
      </c>
      <c r="GU5009" s="77">
        <v>0</v>
      </c>
      <c r="GV5009" s="77">
        <v>0</v>
      </c>
      <c r="GW5009" s="77">
        <v>0</v>
      </c>
      <c r="GX5009" s="77">
        <v>0</v>
      </c>
      <c r="GY5009" s="77">
        <v>5.5966209081309407E-2</v>
      </c>
      <c r="GZ5009" s="77">
        <v>0.17190005441034956</v>
      </c>
    </row>
    <row r="5010" spans="187:208" x14ac:dyDescent="0.25">
      <c r="GE5010" s="77" t="s">
        <v>427</v>
      </c>
      <c r="GF5010" s="77" t="s">
        <v>155</v>
      </c>
      <c r="GG5010" s="77" t="s">
        <v>465</v>
      </c>
      <c r="GH5010" s="77" t="s">
        <v>467</v>
      </c>
      <c r="GI5010" s="77">
        <v>2025</v>
      </c>
      <c r="GJ5010" s="77" t="s">
        <v>303</v>
      </c>
      <c r="GK5010" s="77">
        <v>1.684577240534453</v>
      </c>
      <c r="GL5010" s="77">
        <v>459.724335</v>
      </c>
      <c r="GM5010" s="77">
        <v>2025</v>
      </c>
      <c r="GN5010" s="77" t="s">
        <v>175</v>
      </c>
      <c r="GO5010" s="77">
        <v>5.3000000000000005E-2</v>
      </c>
      <c r="GP5010" s="77">
        <v>3</v>
      </c>
      <c r="GQ5010" s="77">
        <v>0</v>
      </c>
      <c r="GR5010" s="77" t="s">
        <v>423</v>
      </c>
      <c r="GS5010" s="77">
        <v>0</v>
      </c>
      <c r="GT5010" s="77">
        <v>0</v>
      </c>
      <c r="GU5010" s="77">
        <v>0</v>
      </c>
      <c r="GV5010" s="77">
        <v>0</v>
      </c>
      <c r="GW5010" s="77">
        <v>0</v>
      </c>
      <c r="GX5010" s="77">
        <v>0</v>
      </c>
      <c r="GY5010" s="77">
        <v>5.5966209081309407E-2</v>
      </c>
      <c r="GZ5010" s="77">
        <v>9.4279402057366443E-2</v>
      </c>
    </row>
    <row r="5011" spans="187:208" x14ac:dyDescent="0.25">
      <c r="GE5011" s="77" t="s">
        <v>422</v>
      </c>
      <c r="GF5011" s="77" t="s">
        <v>155</v>
      </c>
      <c r="GG5011" s="77" t="s">
        <v>465</v>
      </c>
      <c r="GH5011" s="77" t="s">
        <v>474</v>
      </c>
      <c r="GI5011" s="77">
        <v>2021</v>
      </c>
      <c r="GJ5011" s="77" t="s">
        <v>305</v>
      </c>
      <c r="GK5011" s="77">
        <v>3.6425060683954361E-2</v>
      </c>
      <c r="GL5011" s="77">
        <v>459.724335</v>
      </c>
      <c r="GM5011" s="77">
        <v>2021</v>
      </c>
      <c r="GN5011" s="77" t="s">
        <v>175</v>
      </c>
      <c r="GO5011" s="77">
        <v>0.13250000000000001</v>
      </c>
      <c r="GP5011" s="77">
        <v>3</v>
      </c>
      <c r="GQ5011" s="77">
        <v>0</v>
      </c>
      <c r="GR5011" s="77" t="s">
        <v>423</v>
      </c>
      <c r="GS5011" s="77">
        <v>0.1527377521613833</v>
      </c>
      <c r="GT5011" s="77">
        <v>5.5634818912091684E-3</v>
      </c>
      <c r="GU5011" s="77">
        <v>0.1527377521613833</v>
      </c>
      <c r="GV5011" s="77">
        <v>5.5634818912091684E-3</v>
      </c>
      <c r="GW5011" s="77">
        <v>0</v>
      </c>
      <c r="GX5011" s="77">
        <v>0</v>
      </c>
      <c r="GY5011" s="77">
        <v>0</v>
      </c>
      <c r="GZ5011" s="77">
        <v>0</v>
      </c>
    </row>
    <row r="5012" spans="187:208" x14ac:dyDescent="0.25">
      <c r="GE5012" s="77" t="s">
        <v>425</v>
      </c>
      <c r="GF5012" s="77" t="s">
        <v>155</v>
      </c>
      <c r="GG5012" s="77" t="s">
        <v>465</v>
      </c>
      <c r="GH5012" s="77" t="s">
        <v>474</v>
      </c>
      <c r="GI5012" s="77">
        <v>2021</v>
      </c>
      <c r="GJ5012" s="77" t="s">
        <v>301</v>
      </c>
      <c r="GK5012" s="77">
        <v>1.580872452543102E-3</v>
      </c>
      <c r="GL5012" s="77">
        <v>459.724335</v>
      </c>
      <c r="GM5012" s="77">
        <v>2021</v>
      </c>
      <c r="GN5012" s="77" t="s">
        <v>175</v>
      </c>
      <c r="GO5012" s="77">
        <v>5.3000000000000005E-2</v>
      </c>
      <c r="GP5012" s="77">
        <v>3</v>
      </c>
      <c r="GQ5012" s="77">
        <v>0</v>
      </c>
      <c r="GR5012" s="77" t="s">
        <v>423</v>
      </c>
      <c r="GS5012" s="77">
        <v>5.5966209081309407E-2</v>
      </c>
      <c r="GT5012" s="77">
        <v>8.8475438209909625E-5</v>
      </c>
      <c r="GU5012" s="77">
        <v>5.5966209081309407E-2</v>
      </c>
      <c r="GV5012" s="77">
        <v>8.8475438209909625E-5</v>
      </c>
      <c r="GW5012" s="77">
        <v>0</v>
      </c>
      <c r="GX5012" s="77">
        <v>0</v>
      </c>
      <c r="GY5012" s="77">
        <v>0</v>
      </c>
      <c r="GZ5012" s="77">
        <v>0</v>
      </c>
    </row>
    <row r="5013" spans="187:208" x14ac:dyDescent="0.25">
      <c r="GE5013" s="77" t="s">
        <v>427</v>
      </c>
      <c r="GF5013" s="77" t="s">
        <v>155</v>
      </c>
      <c r="GG5013" s="77" t="s">
        <v>465</v>
      </c>
      <c r="GH5013" s="77" t="s">
        <v>474</v>
      </c>
      <c r="GI5013" s="77">
        <v>2021</v>
      </c>
      <c r="GJ5013" s="77" t="s">
        <v>303</v>
      </c>
      <c r="GK5013" s="77">
        <v>3.9894642198450743E-2</v>
      </c>
      <c r="GL5013" s="77">
        <v>459.724335</v>
      </c>
      <c r="GM5013" s="77">
        <v>2021</v>
      </c>
      <c r="GN5013" s="77" t="s">
        <v>175</v>
      </c>
      <c r="GO5013" s="77">
        <v>5.3000000000000005E-2</v>
      </c>
      <c r="GP5013" s="77">
        <v>3</v>
      </c>
      <c r="GQ5013" s="77">
        <v>0</v>
      </c>
      <c r="GR5013" s="77" t="s">
        <v>423</v>
      </c>
      <c r="GS5013" s="77">
        <v>5.5966209081309407E-2</v>
      </c>
      <c r="GT5013" s="77">
        <v>2.2327518865025236E-3</v>
      </c>
      <c r="GU5013" s="77">
        <v>5.5966209081309407E-2</v>
      </c>
      <c r="GV5013" s="77">
        <v>2.2327518865025236E-3</v>
      </c>
      <c r="GW5013" s="77">
        <v>0</v>
      </c>
      <c r="GX5013" s="77">
        <v>0</v>
      </c>
      <c r="GY5013" s="77">
        <v>0</v>
      </c>
      <c r="GZ5013" s="77">
        <v>0</v>
      </c>
    </row>
    <row r="5014" spans="187:208" x14ac:dyDescent="0.25">
      <c r="GE5014" s="77" t="s">
        <v>422</v>
      </c>
      <c r="GF5014" s="77" t="s">
        <v>155</v>
      </c>
      <c r="GG5014" s="77" t="s">
        <v>465</v>
      </c>
      <c r="GH5014" s="77" t="s">
        <v>474</v>
      </c>
      <c r="GI5014" s="77">
        <v>2022</v>
      </c>
      <c r="GJ5014" s="77" t="s">
        <v>305</v>
      </c>
      <c r="GK5014" s="77">
        <v>3.6425060683954361E-2</v>
      </c>
      <c r="GL5014" s="77">
        <v>459.724335</v>
      </c>
      <c r="GM5014" s="77">
        <v>2022</v>
      </c>
      <c r="GN5014" s="77" t="s">
        <v>175</v>
      </c>
      <c r="GO5014" s="77">
        <v>0.13250000000000001</v>
      </c>
      <c r="GP5014" s="77">
        <v>3</v>
      </c>
      <c r="GQ5014" s="77">
        <v>0</v>
      </c>
      <c r="GR5014" s="77" t="s">
        <v>423</v>
      </c>
      <c r="GS5014" s="77">
        <v>0.1527377521613833</v>
      </c>
      <c r="GT5014" s="77">
        <v>5.5634818912091684E-3</v>
      </c>
      <c r="GU5014" s="77">
        <v>0.1527377521613833</v>
      </c>
      <c r="GV5014" s="77">
        <v>5.5634818912091684E-3</v>
      </c>
      <c r="GW5014" s="77">
        <v>0.1527377521613833</v>
      </c>
      <c r="GX5014" s="77">
        <v>5.5634818912091684E-3</v>
      </c>
      <c r="GY5014" s="77">
        <v>0</v>
      </c>
      <c r="GZ5014" s="77">
        <v>0</v>
      </c>
    </row>
    <row r="5015" spans="187:208" x14ac:dyDescent="0.25">
      <c r="GE5015" s="77" t="s">
        <v>425</v>
      </c>
      <c r="GF5015" s="77" t="s">
        <v>155</v>
      </c>
      <c r="GG5015" s="77" t="s">
        <v>465</v>
      </c>
      <c r="GH5015" s="77" t="s">
        <v>474</v>
      </c>
      <c r="GI5015" s="77">
        <v>2022</v>
      </c>
      <c r="GJ5015" s="77" t="s">
        <v>301</v>
      </c>
      <c r="GK5015" s="77">
        <v>1.580872452543102E-3</v>
      </c>
      <c r="GL5015" s="77">
        <v>459.724335</v>
      </c>
      <c r="GM5015" s="77">
        <v>2022</v>
      </c>
      <c r="GN5015" s="77" t="s">
        <v>175</v>
      </c>
      <c r="GO5015" s="77">
        <v>5.3000000000000005E-2</v>
      </c>
      <c r="GP5015" s="77">
        <v>3</v>
      </c>
      <c r="GQ5015" s="77">
        <v>0</v>
      </c>
      <c r="GR5015" s="77" t="s">
        <v>423</v>
      </c>
      <c r="GS5015" s="77">
        <v>5.5966209081309407E-2</v>
      </c>
      <c r="GT5015" s="77">
        <v>8.8475438209909625E-5</v>
      </c>
      <c r="GU5015" s="77">
        <v>5.5966209081309407E-2</v>
      </c>
      <c r="GV5015" s="77">
        <v>8.8475438209909625E-5</v>
      </c>
      <c r="GW5015" s="77">
        <v>5.5966209081309407E-2</v>
      </c>
      <c r="GX5015" s="77">
        <v>8.8475438209909625E-5</v>
      </c>
      <c r="GY5015" s="77">
        <v>0</v>
      </c>
      <c r="GZ5015" s="77">
        <v>0</v>
      </c>
    </row>
    <row r="5016" spans="187:208" x14ac:dyDescent="0.25">
      <c r="GE5016" s="77" t="s">
        <v>427</v>
      </c>
      <c r="GF5016" s="77" t="s">
        <v>155</v>
      </c>
      <c r="GG5016" s="77" t="s">
        <v>465</v>
      </c>
      <c r="GH5016" s="77" t="s">
        <v>474</v>
      </c>
      <c r="GI5016" s="77">
        <v>2022</v>
      </c>
      <c r="GJ5016" s="77" t="s">
        <v>303</v>
      </c>
      <c r="GK5016" s="77">
        <v>3.9894642198450743E-2</v>
      </c>
      <c r="GL5016" s="77">
        <v>459.724335</v>
      </c>
      <c r="GM5016" s="77">
        <v>2022</v>
      </c>
      <c r="GN5016" s="77" t="s">
        <v>175</v>
      </c>
      <c r="GO5016" s="77">
        <v>5.3000000000000005E-2</v>
      </c>
      <c r="GP5016" s="77">
        <v>3</v>
      </c>
      <c r="GQ5016" s="77">
        <v>0</v>
      </c>
      <c r="GR5016" s="77" t="s">
        <v>423</v>
      </c>
      <c r="GS5016" s="77">
        <v>5.5966209081309407E-2</v>
      </c>
      <c r="GT5016" s="77">
        <v>2.2327518865025236E-3</v>
      </c>
      <c r="GU5016" s="77">
        <v>5.5966209081309407E-2</v>
      </c>
      <c r="GV5016" s="77">
        <v>2.2327518865025236E-3</v>
      </c>
      <c r="GW5016" s="77">
        <v>5.5966209081309407E-2</v>
      </c>
      <c r="GX5016" s="77">
        <v>2.2327518865025236E-3</v>
      </c>
      <c r="GY5016" s="77">
        <v>0</v>
      </c>
      <c r="GZ5016" s="77">
        <v>0</v>
      </c>
    </row>
    <row r="5017" spans="187:208" x14ac:dyDescent="0.25">
      <c r="GE5017" s="77" t="s">
        <v>422</v>
      </c>
      <c r="GF5017" s="77" t="s">
        <v>155</v>
      </c>
      <c r="GG5017" s="77" t="s">
        <v>465</v>
      </c>
      <c r="GH5017" s="77" t="s">
        <v>474</v>
      </c>
      <c r="GI5017" s="77">
        <v>2023</v>
      </c>
      <c r="GJ5017" s="77" t="s">
        <v>305</v>
      </c>
      <c r="GK5017" s="77">
        <v>3.7590224611390687E-2</v>
      </c>
      <c r="GL5017" s="77">
        <v>459.724335</v>
      </c>
      <c r="GM5017" s="77">
        <v>2023</v>
      </c>
      <c r="GN5017" s="77" t="s">
        <v>175</v>
      </c>
      <c r="GO5017" s="77">
        <v>0.13250000000000001</v>
      </c>
      <c r="GP5017" s="77">
        <v>3</v>
      </c>
      <c r="GQ5017" s="77">
        <v>0</v>
      </c>
      <c r="GR5017" s="77" t="s">
        <v>423</v>
      </c>
      <c r="GS5017" s="77">
        <v>0</v>
      </c>
      <c r="GT5017" s="77">
        <v>0</v>
      </c>
      <c r="GU5017" s="77">
        <v>0.1527377521613833</v>
      </c>
      <c r="GV5017" s="77">
        <v>5.741446410385322E-3</v>
      </c>
      <c r="GW5017" s="77">
        <v>0.1527377521613833</v>
      </c>
      <c r="GX5017" s="77">
        <v>5.741446410385322E-3</v>
      </c>
      <c r="GY5017" s="77">
        <v>0.1527377521613833</v>
      </c>
      <c r="GZ5017" s="77">
        <v>5.741446410385322E-3</v>
      </c>
    </row>
    <row r="5018" spans="187:208" x14ac:dyDescent="0.25">
      <c r="GE5018" s="77" t="s">
        <v>425</v>
      </c>
      <c r="GF5018" s="77" t="s">
        <v>155</v>
      </c>
      <c r="GG5018" s="77" t="s">
        <v>465</v>
      </c>
      <c r="GH5018" s="77" t="s">
        <v>474</v>
      </c>
      <c r="GI5018" s="77">
        <v>2023</v>
      </c>
      <c r="GJ5018" s="77" t="s">
        <v>301</v>
      </c>
      <c r="GK5018" s="77">
        <v>1.6314334115686739E-3</v>
      </c>
      <c r="GL5018" s="77">
        <v>459.724335</v>
      </c>
      <c r="GM5018" s="77">
        <v>2023</v>
      </c>
      <c r="GN5018" s="77" t="s">
        <v>175</v>
      </c>
      <c r="GO5018" s="77">
        <v>5.3000000000000005E-2</v>
      </c>
      <c r="GP5018" s="77">
        <v>3</v>
      </c>
      <c r="GQ5018" s="77">
        <v>0</v>
      </c>
      <c r="GR5018" s="77" t="s">
        <v>423</v>
      </c>
      <c r="GS5018" s="77">
        <v>0</v>
      </c>
      <c r="GT5018" s="77">
        <v>0</v>
      </c>
      <c r="GU5018" s="77">
        <v>5.5966209081309407E-2</v>
      </c>
      <c r="GV5018" s="77">
        <v>9.1305143414086305E-5</v>
      </c>
      <c r="GW5018" s="77">
        <v>5.5966209081309407E-2</v>
      </c>
      <c r="GX5018" s="77">
        <v>9.1305143414086305E-5</v>
      </c>
      <c r="GY5018" s="77">
        <v>5.5966209081309407E-2</v>
      </c>
      <c r="GZ5018" s="77">
        <v>9.1305143414086305E-5</v>
      </c>
    </row>
    <row r="5019" spans="187:208" x14ac:dyDescent="0.25">
      <c r="GE5019" s="77" t="s">
        <v>427</v>
      </c>
      <c r="GF5019" s="77" t="s">
        <v>155</v>
      </c>
      <c r="GG5019" s="77" t="s">
        <v>465</v>
      </c>
      <c r="GH5019" s="77" t="s">
        <v>474</v>
      </c>
      <c r="GI5019" s="77">
        <v>2023</v>
      </c>
      <c r="GJ5019" s="77" t="s">
        <v>303</v>
      </c>
      <c r="GK5019" s="77">
        <v>4.1186611014017549E-2</v>
      </c>
      <c r="GL5019" s="77">
        <v>459.724335</v>
      </c>
      <c r="GM5019" s="77">
        <v>2023</v>
      </c>
      <c r="GN5019" s="77" t="s">
        <v>175</v>
      </c>
      <c r="GO5019" s="77">
        <v>5.3000000000000005E-2</v>
      </c>
      <c r="GP5019" s="77">
        <v>3</v>
      </c>
      <c r="GQ5019" s="77">
        <v>0</v>
      </c>
      <c r="GR5019" s="77" t="s">
        <v>423</v>
      </c>
      <c r="GS5019" s="77">
        <v>0</v>
      </c>
      <c r="GT5019" s="77">
        <v>0</v>
      </c>
      <c r="GU5019" s="77">
        <v>5.5966209081309407E-2</v>
      </c>
      <c r="GV5019" s="77">
        <v>2.3050584833610669E-3</v>
      </c>
      <c r="GW5019" s="77">
        <v>5.5966209081309407E-2</v>
      </c>
      <c r="GX5019" s="77">
        <v>2.3050584833610669E-3</v>
      </c>
      <c r="GY5019" s="77">
        <v>5.5966209081309407E-2</v>
      </c>
      <c r="GZ5019" s="77">
        <v>2.3050584833610669E-3</v>
      </c>
    </row>
    <row r="5020" spans="187:208" x14ac:dyDescent="0.25">
      <c r="GE5020" s="77" t="s">
        <v>422</v>
      </c>
      <c r="GF5020" s="77" t="s">
        <v>155</v>
      </c>
      <c r="GG5020" s="77" t="s">
        <v>465</v>
      </c>
      <c r="GH5020" s="77" t="s">
        <v>474</v>
      </c>
      <c r="GI5020" s="77">
        <v>2024</v>
      </c>
      <c r="GJ5020" s="77" t="s">
        <v>305</v>
      </c>
      <c r="GK5020" s="77">
        <v>3.7590224611390687E-2</v>
      </c>
      <c r="GL5020" s="77">
        <v>459.724335</v>
      </c>
      <c r="GM5020" s="77">
        <v>2024</v>
      </c>
      <c r="GN5020" s="77" t="s">
        <v>175</v>
      </c>
      <c r="GO5020" s="77">
        <v>0.13250000000000001</v>
      </c>
      <c r="GP5020" s="77">
        <v>3</v>
      </c>
      <c r="GQ5020" s="77">
        <v>0</v>
      </c>
      <c r="GR5020" s="77" t="s">
        <v>423</v>
      </c>
      <c r="GS5020" s="77">
        <v>0</v>
      </c>
      <c r="GT5020" s="77">
        <v>0</v>
      </c>
      <c r="GU5020" s="77">
        <v>0</v>
      </c>
      <c r="GV5020" s="77">
        <v>0</v>
      </c>
      <c r="GW5020" s="77">
        <v>0.1527377521613833</v>
      </c>
      <c r="GX5020" s="77">
        <v>5.741446410385322E-3</v>
      </c>
      <c r="GY5020" s="77">
        <v>0.1527377521613833</v>
      </c>
      <c r="GZ5020" s="77">
        <v>5.741446410385322E-3</v>
      </c>
    </row>
    <row r="5021" spans="187:208" x14ac:dyDescent="0.25">
      <c r="GE5021" s="77" t="s">
        <v>425</v>
      </c>
      <c r="GF5021" s="77" t="s">
        <v>155</v>
      </c>
      <c r="GG5021" s="77" t="s">
        <v>465</v>
      </c>
      <c r="GH5021" s="77" t="s">
        <v>474</v>
      </c>
      <c r="GI5021" s="77">
        <v>2024</v>
      </c>
      <c r="GJ5021" s="77" t="s">
        <v>301</v>
      </c>
      <c r="GK5021" s="77">
        <v>1.6314334115686739E-3</v>
      </c>
      <c r="GL5021" s="77">
        <v>459.724335</v>
      </c>
      <c r="GM5021" s="77">
        <v>2024</v>
      </c>
      <c r="GN5021" s="77" t="s">
        <v>175</v>
      </c>
      <c r="GO5021" s="77">
        <v>5.3000000000000005E-2</v>
      </c>
      <c r="GP5021" s="77">
        <v>3</v>
      </c>
      <c r="GQ5021" s="77">
        <v>0</v>
      </c>
      <c r="GR5021" s="77" t="s">
        <v>423</v>
      </c>
      <c r="GS5021" s="77">
        <v>0</v>
      </c>
      <c r="GT5021" s="77">
        <v>0</v>
      </c>
      <c r="GU5021" s="77">
        <v>0</v>
      </c>
      <c r="GV5021" s="77">
        <v>0</v>
      </c>
      <c r="GW5021" s="77">
        <v>5.5966209081309407E-2</v>
      </c>
      <c r="GX5021" s="77">
        <v>9.1305143414086305E-5</v>
      </c>
      <c r="GY5021" s="77">
        <v>5.5966209081309407E-2</v>
      </c>
      <c r="GZ5021" s="77">
        <v>9.1305143414086305E-5</v>
      </c>
    </row>
    <row r="5022" spans="187:208" x14ac:dyDescent="0.25">
      <c r="GE5022" s="77" t="s">
        <v>427</v>
      </c>
      <c r="GF5022" s="77" t="s">
        <v>155</v>
      </c>
      <c r="GG5022" s="77" t="s">
        <v>465</v>
      </c>
      <c r="GH5022" s="77" t="s">
        <v>474</v>
      </c>
      <c r="GI5022" s="77">
        <v>2024</v>
      </c>
      <c r="GJ5022" s="77" t="s">
        <v>303</v>
      </c>
      <c r="GK5022" s="77">
        <v>4.1186611014017549E-2</v>
      </c>
      <c r="GL5022" s="77">
        <v>459.724335</v>
      </c>
      <c r="GM5022" s="77">
        <v>2024</v>
      </c>
      <c r="GN5022" s="77" t="s">
        <v>175</v>
      </c>
      <c r="GO5022" s="77">
        <v>5.3000000000000005E-2</v>
      </c>
      <c r="GP5022" s="77">
        <v>3</v>
      </c>
      <c r="GQ5022" s="77">
        <v>0</v>
      </c>
      <c r="GR5022" s="77" t="s">
        <v>423</v>
      </c>
      <c r="GS5022" s="77">
        <v>0</v>
      </c>
      <c r="GT5022" s="77">
        <v>0</v>
      </c>
      <c r="GU5022" s="77">
        <v>0</v>
      </c>
      <c r="GV5022" s="77">
        <v>0</v>
      </c>
      <c r="GW5022" s="77">
        <v>5.5966209081309407E-2</v>
      </c>
      <c r="GX5022" s="77">
        <v>2.3050584833610669E-3</v>
      </c>
      <c r="GY5022" s="77">
        <v>5.5966209081309407E-2</v>
      </c>
      <c r="GZ5022" s="77">
        <v>2.3050584833610669E-3</v>
      </c>
    </row>
    <row r="5023" spans="187:208" x14ac:dyDescent="0.25">
      <c r="GE5023" s="77" t="s">
        <v>422</v>
      </c>
      <c r="GF5023" s="77" t="s">
        <v>155</v>
      </c>
      <c r="GG5023" s="77" t="s">
        <v>465</v>
      </c>
      <c r="GH5023" s="77" t="s">
        <v>474</v>
      </c>
      <c r="GI5023" s="77">
        <v>2025</v>
      </c>
      <c r="GJ5023" s="77" t="s">
        <v>305</v>
      </c>
      <c r="GK5023" s="77">
        <v>3.7590224611390687E-2</v>
      </c>
      <c r="GL5023" s="77">
        <v>459.724335</v>
      </c>
      <c r="GM5023" s="77">
        <v>2025</v>
      </c>
      <c r="GN5023" s="77" t="s">
        <v>175</v>
      </c>
      <c r="GO5023" s="77">
        <v>0.13250000000000001</v>
      </c>
      <c r="GP5023" s="77">
        <v>3</v>
      </c>
      <c r="GQ5023" s="77">
        <v>0</v>
      </c>
      <c r="GR5023" s="77" t="s">
        <v>423</v>
      </c>
      <c r="GS5023" s="77">
        <v>0</v>
      </c>
      <c r="GT5023" s="77">
        <v>0</v>
      </c>
      <c r="GU5023" s="77">
        <v>0</v>
      </c>
      <c r="GV5023" s="77">
        <v>0</v>
      </c>
      <c r="GW5023" s="77">
        <v>0</v>
      </c>
      <c r="GX5023" s="77">
        <v>0</v>
      </c>
      <c r="GY5023" s="77">
        <v>0.1527377521613833</v>
      </c>
      <c r="GZ5023" s="77">
        <v>5.741446410385322E-3</v>
      </c>
    </row>
    <row r="5024" spans="187:208" x14ac:dyDescent="0.25">
      <c r="GE5024" s="77" t="s">
        <v>425</v>
      </c>
      <c r="GF5024" s="77" t="s">
        <v>155</v>
      </c>
      <c r="GG5024" s="77" t="s">
        <v>465</v>
      </c>
      <c r="GH5024" s="77" t="s">
        <v>474</v>
      </c>
      <c r="GI5024" s="77">
        <v>2025</v>
      </c>
      <c r="GJ5024" s="77" t="s">
        <v>301</v>
      </c>
      <c r="GK5024" s="77">
        <v>1.6314334115686739E-3</v>
      </c>
      <c r="GL5024" s="77">
        <v>459.724335</v>
      </c>
      <c r="GM5024" s="77">
        <v>2025</v>
      </c>
      <c r="GN5024" s="77" t="s">
        <v>175</v>
      </c>
      <c r="GO5024" s="77">
        <v>5.3000000000000005E-2</v>
      </c>
      <c r="GP5024" s="77">
        <v>3</v>
      </c>
      <c r="GQ5024" s="77">
        <v>0</v>
      </c>
      <c r="GR5024" s="77" t="s">
        <v>423</v>
      </c>
      <c r="GS5024" s="77">
        <v>0</v>
      </c>
      <c r="GT5024" s="77">
        <v>0</v>
      </c>
      <c r="GU5024" s="77">
        <v>0</v>
      </c>
      <c r="GV5024" s="77">
        <v>0</v>
      </c>
      <c r="GW5024" s="77">
        <v>0</v>
      </c>
      <c r="GX5024" s="77">
        <v>0</v>
      </c>
      <c r="GY5024" s="77">
        <v>5.5966209081309407E-2</v>
      </c>
      <c r="GZ5024" s="77">
        <v>9.1305143414086305E-5</v>
      </c>
    </row>
    <row r="5025" spans="187:208" x14ac:dyDescent="0.25">
      <c r="GE5025" s="77" t="s">
        <v>427</v>
      </c>
      <c r="GF5025" s="77" t="s">
        <v>155</v>
      </c>
      <c r="GG5025" s="77" t="s">
        <v>465</v>
      </c>
      <c r="GH5025" s="77" t="s">
        <v>474</v>
      </c>
      <c r="GI5025" s="77">
        <v>2025</v>
      </c>
      <c r="GJ5025" s="77" t="s">
        <v>303</v>
      </c>
      <c r="GK5025" s="77">
        <v>4.1186611014017549E-2</v>
      </c>
      <c r="GL5025" s="77">
        <v>459.724335</v>
      </c>
      <c r="GM5025" s="77">
        <v>2025</v>
      </c>
      <c r="GN5025" s="77" t="s">
        <v>175</v>
      </c>
      <c r="GO5025" s="77">
        <v>5.3000000000000005E-2</v>
      </c>
      <c r="GP5025" s="77">
        <v>3</v>
      </c>
      <c r="GQ5025" s="77">
        <v>0</v>
      </c>
      <c r="GR5025" s="77" t="s">
        <v>423</v>
      </c>
      <c r="GS5025" s="77">
        <v>0</v>
      </c>
      <c r="GT5025" s="77">
        <v>0</v>
      </c>
      <c r="GU5025" s="77">
        <v>0</v>
      </c>
      <c r="GV5025" s="77">
        <v>0</v>
      </c>
      <c r="GW5025" s="77">
        <v>0</v>
      </c>
      <c r="GX5025" s="77">
        <v>0</v>
      </c>
      <c r="GY5025" s="77">
        <v>5.5966209081309407E-2</v>
      </c>
      <c r="GZ5025" s="77">
        <v>2.3050584833610669E-3</v>
      </c>
    </row>
    <row r="5026" spans="187:208" x14ac:dyDescent="0.25">
      <c r="GE5026" s="77" t="s">
        <v>422</v>
      </c>
      <c r="GF5026" s="77" t="s">
        <v>155</v>
      </c>
      <c r="GG5026" s="77" t="s">
        <v>465</v>
      </c>
      <c r="GH5026" s="77" t="s">
        <v>481</v>
      </c>
      <c r="GI5026" s="77">
        <v>2021</v>
      </c>
      <c r="GJ5026" s="77" t="s">
        <v>305</v>
      </c>
      <c r="GK5026" s="77">
        <v>409.22373582044048</v>
      </c>
      <c r="GL5026" s="77">
        <v>459.724335</v>
      </c>
      <c r="GM5026" s="77">
        <v>2021</v>
      </c>
      <c r="GN5026" s="77" t="s">
        <v>175</v>
      </c>
      <c r="GO5026" s="77">
        <v>0.13250000000000001</v>
      </c>
      <c r="GP5026" s="77">
        <v>3</v>
      </c>
      <c r="GQ5026" s="77">
        <v>0</v>
      </c>
      <c r="GR5026" s="77" t="s">
        <v>423</v>
      </c>
      <c r="GS5026" s="77">
        <v>0.1527377521613833</v>
      </c>
      <c r="GT5026" s="77">
        <v>62.50391354029783</v>
      </c>
      <c r="GU5026" s="77">
        <v>0.1527377521613833</v>
      </c>
      <c r="GV5026" s="77">
        <v>62.50391354029783</v>
      </c>
      <c r="GW5026" s="77">
        <v>0</v>
      </c>
      <c r="GX5026" s="77">
        <v>0</v>
      </c>
      <c r="GY5026" s="77">
        <v>0</v>
      </c>
      <c r="GZ5026" s="77">
        <v>0</v>
      </c>
    </row>
    <row r="5027" spans="187:208" x14ac:dyDescent="0.25">
      <c r="GE5027" s="77" t="s">
        <v>425</v>
      </c>
      <c r="GF5027" s="77" t="s">
        <v>155</v>
      </c>
      <c r="GG5027" s="77" t="s">
        <v>465</v>
      </c>
      <c r="GH5027" s="77" t="s">
        <v>481</v>
      </c>
      <c r="GI5027" s="77">
        <v>2021</v>
      </c>
      <c r="GJ5027" s="77" t="s">
        <v>301</v>
      </c>
      <c r="GK5027" s="77">
        <v>13469.0878123784</v>
      </c>
      <c r="GL5027" s="77">
        <v>459.724335</v>
      </c>
      <c r="GM5027" s="77">
        <v>2021</v>
      </c>
      <c r="GN5027" s="77" t="s">
        <v>175</v>
      </c>
      <c r="GO5027" s="77">
        <v>5.3000000000000005E-2</v>
      </c>
      <c r="GP5027" s="77">
        <v>3</v>
      </c>
      <c r="GQ5027" s="77">
        <v>0</v>
      </c>
      <c r="GR5027" s="77" t="s">
        <v>423</v>
      </c>
      <c r="GS5027" s="77">
        <v>5.5966209081309407E-2</v>
      </c>
      <c r="GT5027" s="77">
        <v>753.81378464208592</v>
      </c>
      <c r="GU5027" s="77">
        <v>5.5966209081309407E-2</v>
      </c>
      <c r="GV5027" s="77">
        <v>753.81378464208592</v>
      </c>
      <c r="GW5027" s="77">
        <v>0</v>
      </c>
      <c r="GX5027" s="77">
        <v>0</v>
      </c>
      <c r="GY5027" s="77">
        <v>0</v>
      </c>
      <c r="GZ5027" s="77">
        <v>0</v>
      </c>
    </row>
    <row r="5028" spans="187:208" x14ac:dyDescent="0.25">
      <c r="GE5028" s="77" t="s">
        <v>427</v>
      </c>
      <c r="GF5028" s="77" t="s">
        <v>155</v>
      </c>
      <c r="GG5028" s="77" t="s">
        <v>465</v>
      </c>
      <c r="GH5028" s="77" t="s">
        <v>481</v>
      </c>
      <c r="GI5028" s="77">
        <v>2021</v>
      </c>
      <c r="GJ5028" s="77" t="s">
        <v>303</v>
      </c>
      <c r="GK5028" s="77">
        <v>7205.531276024868</v>
      </c>
      <c r="GL5028" s="77">
        <v>459.724335</v>
      </c>
      <c r="GM5028" s="77">
        <v>2021</v>
      </c>
      <c r="GN5028" s="77" t="s">
        <v>175</v>
      </c>
      <c r="GO5028" s="77">
        <v>5.3000000000000005E-2</v>
      </c>
      <c r="GP5028" s="77">
        <v>3</v>
      </c>
      <c r="GQ5028" s="77">
        <v>0</v>
      </c>
      <c r="GR5028" s="77" t="s">
        <v>423</v>
      </c>
      <c r="GS5028" s="77">
        <v>5.5966209081309407E-2</v>
      </c>
      <c r="GT5028" s="77">
        <v>403.26626993592191</v>
      </c>
      <c r="GU5028" s="77">
        <v>5.5966209081309407E-2</v>
      </c>
      <c r="GV5028" s="77">
        <v>403.26626993592191</v>
      </c>
      <c r="GW5028" s="77">
        <v>0</v>
      </c>
      <c r="GX5028" s="77">
        <v>0</v>
      </c>
      <c r="GY5028" s="77">
        <v>0</v>
      </c>
      <c r="GZ5028" s="77">
        <v>0</v>
      </c>
    </row>
    <row r="5029" spans="187:208" x14ac:dyDescent="0.25">
      <c r="GE5029" s="77" t="s">
        <v>422</v>
      </c>
      <c r="GF5029" s="77" t="s">
        <v>155</v>
      </c>
      <c r="GG5029" s="77" t="s">
        <v>465</v>
      </c>
      <c r="GH5029" s="77" t="s">
        <v>481</v>
      </c>
      <c r="GI5029" s="77">
        <v>2022</v>
      </c>
      <c r="GJ5029" s="77" t="s">
        <v>305</v>
      </c>
      <c r="GK5029" s="77">
        <v>409.22373582044048</v>
      </c>
      <c r="GL5029" s="77">
        <v>459.724335</v>
      </c>
      <c r="GM5029" s="77">
        <v>2022</v>
      </c>
      <c r="GN5029" s="77" t="s">
        <v>175</v>
      </c>
      <c r="GO5029" s="77">
        <v>0.13250000000000001</v>
      </c>
      <c r="GP5029" s="77">
        <v>3</v>
      </c>
      <c r="GQ5029" s="77">
        <v>0</v>
      </c>
      <c r="GR5029" s="77" t="s">
        <v>423</v>
      </c>
      <c r="GS5029" s="77">
        <v>0.1527377521613833</v>
      </c>
      <c r="GT5029" s="77">
        <v>62.50391354029783</v>
      </c>
      <c r="GU5029" s="77">
        <v>0.1527377521613833</v>
      </c>
      <c r="GV5029" s="77">
        <v>62.50391354029783</v>
      </c>
      <c r="GW5029" s="77">
        <v>0.1527377521613833</v>
      </c>
      <c r="GX5029" s="77">
        <v>62.50391354029783</v>
      </c>
      <c r="GY5029" s="77">
        <v>0</v>
      </c>
      <c r="GZ5029" s="77">
        <v>0</v>
      </c>
    </row>
    <row r="5030" spans="187:208" x14ac:dyDescent="0.25">
      <c r="GE5030" s="77" t="s">
        <v>425</v>
      </c>
      <c r="GF5030" s="77" t="s">
        <v>155</v>
      </c>
      <c r="GG5030" s="77" t="s">
        <v>465</v>
      </c>
      <c r="GH5030" s="77" t="s">
        <v>481</v>
      </c>
      <c r="GI5030" s="77">
        <v>2022</v>
      </c>
      <c r="GJ5030" s="77" t="s">
        <v>301</v>
      </c>
      <c r="GK5030" s="77">
        <v>13469.0878123784</v>
      </c>
      <c r="GL5030" s="77">
        <v>459.724335</v>
      </c>
      <c r="GM5030" s="77">
        <v>2022</v>
      </c>
      <c r="GN5030" s="77" t="s">
        <v>175</v>
      </c>
      <c r="GO5030" s="77">
        <v>5.3000000000000005E-2</v>
      </c>
      <c r="GP5030" s="77">
        <v>3</v>
      </c>
      <c r="GQ5030" s="77">
        <v>0</v>
      </c>
      <c r="GR5030" s="77" t="s">
        <v>423</v>
      </c>
      <c r="GS5030" s="77">
        <v>5.5966209081309407E-2</v>
      </c>
      <c r="GT5030" s="77">
        <v>753.81378464208592</v>
      </c>
      <c r="GU5030" s="77">
        <v>5.5966209081309407E-2</v>
      </c>
      <c r="GV5030" s="77">
        <v>753.81378464208592</v>
      </c>
      <c r="GW5030" s="77">
        <v>5.5966209081309407E-2</v>
      </c>
      <c r="GX5030" s="77">
        <v>753.81378464208592</v>
      </c>
      <c r="GY5030" s="77">
        <v>0</v>
      </c>
      <c r="GZ5030" s="77">
        <v>0</v>
      </c>
    </row>
    <row r="5031" spans="187:208" x14ac:dyDescent="0.25">
      <c r="GE5031" s="77" t="s">
        <v>427</v>
      </c>
      <c r="GF5031" s="77" t="s">
        <v>155</v>
      </c>
      <c r="GG5031" s="77" t="s">
        <v>465</v>
      </c>
      <c r="GH5031" s="77" t="s">
        <v>481</v>
      </c>
      <c r="GI5031" s="77">
        <v>2022</v>
      </c>
      <c r="GJ5031" s="77" t="s">
        <v>303</v>
      </c>
      <c r="GK5031" s="77">
        <v>7205.531276024868</v>
      </c>
      <c r="GL5031" s="77">
        <v>459.724335</v>
      </c>
      <c r="GM5031" s="77">
        <v>2022</v>
      </c>
      <c r="GN5031" s="77" t="s">
        <v>175</v>
      </c>
      <c r="GO5031" s="77">
        <v>5.3000000000000005E-2</v>
      </c>
      <c r="GP5031" s="77">
        <v>3</v>
      </c>
      <c r="GQ5031" s="77">
        <v>0</v>
      </c>
      <c r="GR5031" s="77" t="s">
        <v>423</v>
      </c>
      <c r="GS5031" s="77">
        <v>5.5966209081309407E-2</v>
      </c>
      <c r="GT5031" s="77">
        <v>403.26626993592191</v>
      </c>
      <c r="GU5031" s="77">
        <v>5.5966209081309407E-2</v>
      </c>
      <c r="GV5031" s="77">
        <v>403.26626993592191</v>
      </c>
      <c r="GW5031" s="77">
        <v>5.5966209081309407E-2</v>
      </c>
      <c r="GX5031" s="77">
        <v>403.26626993592191</v>
      </c>
      <c r="GY5031" s="77">
        <v>0</v>
      </c>
      <c r="GZ5031" s="77">
        <v>0</v>
      </c>
    </row>
    <row r="5032" spans="187:208" x14ac:dyDescent="0.25">
      <c r="GE5032" s="77" t="s">
        <v>422</v>
      </c>
      <c r="GF5032" s="77" t="s">
        <v>155</v>
      </c>
      <c r="GG5032" s="77" t="s">
        <v>465</v>
      </c>
      <c r="GH5032" s="77" t="s">
        <v>481</v>
      </c>
      <c r="GI5032" s="77">
        <v>2023</v>
      </c>
      <c r="GJ5032" s="77" t="s">
        <v>305</v>
      </c>
      <c r="GK5032" s="77">
        <v>428.60232122030828</v>
      </c>
      <c r="GL5032" s="77">
        <v>459.724335</v>
      </c>
      <c r="GM5032" s="77">
        <v>2023</v>
      </c>
      <c r="GN5032" s="77" t="s">
        <v>175</v>
      </c>
      <c r="GO5032" s="77">
        <v>0.13250000000000001</v>
      </c>
      <c r="GP5032" s="77">
        <v>3</v>
      </c>
      <c r="GQ5032" s="77">
        <v>0</v>
      </c>
      <c r="GR5032" s="77" t="s">
        <v>423</v>
      </c>
      <c r="GS5032" s="77">
        <v>0</v>
      </c>
      <c r="GT5032" s="77">
        <v>0</v>
      </c>
      <c r="GU5032" s="77">
        <v>0.1527377521613833</v>
      </c>
      <c r="GV5032" s="77">
        <v>65.463755114341041</v>
      </c>
      <c r="GW5032" s="77">
        <v>0.1527377521613833</v>
      </c>
      <c r="GX5032" s="77">
        <v>65.463755114341041</v>
      </c>
      <c r="GY5032" s="77">
        <v>0.1527377521613833</v>
      </c>
      <c r="GZ5032" s="77">
        <v>65.463755114341041</v>
      </c>
    </row>
    <row r="5033" spans="187:208" x14ac:dyDescent="0.25">
      <c r="GE5033" s="77" t="s">
        <v>425</v>
      </c>
      <c r="GF5033" s="77" t="s">
        <v>155</v>
      </c>
      <c r="GG5033" s="77" t="s">
        <v>465</v>
      </c>
      <c r="GH5033" s="77" t="s">
        <v>481</v>
      </c>
      <c r="GI5033" s="77">
        <v>2023</v>
      </c>
      <c r="GJ5033" s="77" t="s">
        <v>301</v>
      </c>
      <c r="GK5033" s="77">
        <v>13939.56097345707</v>
      </c>
      <c r="GL5033" s="77">
        <v>459.724335</v>
      </c>
      <c r="GM5033" s="77">
        <v>2023</v>
      </c>
      <c r="GN5033" s="77" t="s">
        <v>175</v>
      </c>
      <c r="GO5033" s="77">
        <v>5.3000000000000005E-2</v>
      </c>
      <c r="GP5033" s="77">
        <v>3</v>
      </c>
      <c r="GQ5033" s="77">
        <v>0</v>
      </c>
      <c r="GR5033" s="77" t="s">
        <v>423</v>
      </c>
      <c r="GS5033" s="77">
        <v>0</v>
      </c>
      <c r="GT5033" s="77">
        <v>0</v>
      </c>
      <c r="GU5033" s="77">
        <v>5.5966209081309407E-2</v>
      </c>
      <c r="GV5033" s="77">
        <v>780.14438394215927</v>
      </c>
      <c r="GW5033" s="77">
        <v>5.5966209081309407E-2</v>
      </c>
      <c r="GX5033" s="77">
        <v>780.14438394215927</v>
      </c>
      <c r="GY5033" s="77">
        <v>5.5966209081309407E-2</v>
      </c>
      <c r="GZ5033" s="77">
        <v>780.14438394215927</v>
      </c>
    </row>
    <row r="5034" spans="187:208" x14ac:dyDescent="0.25">
      <c r="GE5034" s="77" t="s">
        <v>427</v>
      </c>
      <c r="GF5034" s="77" t="s">
        <v>155</v>
      </c>
      <c r="GG5034" s="77" t="s">
        <v>465</v>
      </c>
      <c r="GH5034" s="77" t="s">
        <v>481</v>
      </c>
      <c r="GI5034" s="77">
        <v>2023</v>
      </c>
      <c r="GJ5034" s="77" t="s">
        <v>303</v>
      </c>
      <c r="GK5034" s="77">
        <v>7467.8148194522792</v>
      </c>
      <c r="GL5034" s="77">
        <v>459.724335</v>
      </c>
      <c r="GM5034" s="77">
        <v>2023</v>
      </c>
      <c r="GN5034" s="77" t="s">
        <v>175</v>
      </c>
      <c r="GO5034" s="77">
        <v>5.3000000000000005E-2</v>
      </c>
      <c r="GP5034" s="77">
        <v>3</v>
      </c>
      <c r="GQ5034" s="77">
        <v>0</v>
      </c>
      <c r="GR5034" s="77" t="s">
        <v>423</v>
      </c>
      <c r="GS5034" s="77">
        <v>0</v>
      </c>
      <c r="GT5034" s="77">
        <v>0</v>
      </c>
      <c r="GU5034" s="77">
        <v>5.5966209081309407E-2</v>
      </c>
      <c r="GV5034" s="77">
        <v>417.94528556596714</v>
      </c>
      <c r="GW5034" s="77">
        <v>5.5966209081309407E-2</v>
      </c>
      <c r="GX5034" s="77">
        <v>417.94528556596714</v>
      </c>
      <c r="GY5034" s="77">
        <v>5.5966209081309407E-2</v>
      </c>
      <c r="GZ5034" s="77">
        <v>417.94528556596714</v>
      </c>
    </row>
    <row r="5035" spans="187:208" x14ac:dyDescent="0.25">
      <c r="GE5035" s="77" t="s">
        <v>422</v>
      </c>
      <c r="GF5035" s="77" t="s">
        <v>155</v>
      </c>
      <c r="GG5035" s="77" t="s">
        <v>465</v>
      </c>
      <c r="GH5035" s="77" t="s">
        <v>481</v>
      </c>
      <c r="GI5035" s="77">
        <v>2024</v>
      </c>
      <c r="GJ5035" s="77" t="s">
        <v>305</v>
      </c>
      <c r="GK5035" s="77">
        <v>428.60232122030828</v>
      </c>
      <c r="GL5035" s="77">
        <v>459.724335</v>
      </c>
      <c r="GM5035" s="77">
        <v>2024</v>
      </c>
      <c r="GN5035" s="77" t="s">
        <v>175</v>
      </c>
      <c r="GO5035" s="77">
        <v>0.13250000000000001</v>
      </c>
      <c r="GP5035" s="77">
        <v>3</v>
      </c>
      <c r="GQ5035" s="77">
        <v>0</v>
      </c>
      <c r="GR5035" s="77" t="s">
        <v>423</v>
      </c>
      <c r="GS5035" s="77">
        <v>0</v>
      </c>
      <c r="GT5035" s="77">
        <v>0</v>
      </c>
      <c r="GU5035" s="77">
        <v>0</v>
      </c>
      <c r="GV5035" s="77">
        <v>0</v>
      </c>
      <c r="GW5035" s="77">
        <v>0.1527377521613833</v>
      </c>
      <c r="GX5035" s="77">
        <v>65.463755114341041</v>
      </c>
      <c r="GY5035" s="77">
        <v>0.1527377521613833</v>
      </c>
      <c r="GZ5035" s="77">
        <v>65.463755114341041</v>
      </c>
    </row>
    <row r="5036" spans="187:208" x14ac:dyDescent="0.25">
      <c r="GE5036" s="77" t="s">
        <v>425</v>
      </c>
      <c r="GF5036" s="77" t="s">
        <v>155</v>
      </c>
      <c r="GG5036" s="77" t="s">
        <v>465</v>
      </c>
      <c r="GH5036" s="77" t="s">
        <v>481</v>
      </c>
      <c r="GI5036" s="77">
        <v>2024</v>
      </c>
      <c r="GJ5036" s="77" t="s">
        <v>301</v>
      </c>
      <c r="GK5036" s="77">
        <v>13939.56097345707</v>
      </c>
      <c r="GL5036" s="77">
        <v>459.724335</v>
      </c>
      <c r="GM5036" s="77">
        <v>2024</v>
      </c>
      <c r="GN5036" s="77" t="s">
        <v>175</v>
      </c>
      <c r="GO5036" s="77">
        <v>5.3000000000000005E-2</v>
      </c>
      <c r="GP5036" s="77">
        <v>3</v>
      </c>
      <c r="GQ5036" s="77">
        <v>0</v>
      </c>
      <c r="GR5036" s="77" t="s">
        <v>423</v>
      </c>
      <c r="GS5036" s="77">
        <v>0</v>
      </c>
      <c r="GT5036" s="77">
        <v>0</v>
      </c>
      <c r="GU5036" s="77">
        <v>0</v>
      </c>
      <c r="GV5036" s="77">
        <v>0</v>
      </c>
      <c r="GW5036" s="77">
        <v>5.5966209081309407E-2</v>
      </c>
      <c r="GX5036" s="77">
        <v>780.14438394215927</v>
      </c>
      <c r="GY5036" s="77">
        <v>5.5966209081309407E-2</v>
      </c>
      <c r="GZ5036" s="77">
        <v>780.14438394215927</v>
      </c>
    </row>
    <row r="5037" spans="187:208" x14ac:dyDescent="0.25">
      <c r="GE5037" s="77" t="s">
        <v>427</v>
      </c>
      <c r="GF5037" s="77" t="s">
        <v>155</v>
      </c>
      <c r="GG5037" s="77" t="s">
        <v>465</v>
      </c>
      <c r="GH5037" s="77" t="s">
        <v>481</v>
      </c>
      <c r="GI5037" s="77">
        <v>2024</v>
      </c>
      <c r="GJ5037" s="77" t="s">
        <v>303</v>
      </c>
      <c r="GK5037" s="77">
        <v>7467.8148194522792</v>
      </c>
      <c r="GL5037" s="77">
        <v>459.724335</v>
      </c>
      <c r="GM5037" s="77">
        <v>2024</v>
      </c>
      <c r="GN5037" s="77" t="s">
        <v>175</v>
      </c>
      <c r="GO5037" s="77">
        <v>5.3000000000000005E-2</v>
      </c>
      <c r="GP5037" s="77">
        <v>3</v>
      </c>
      <c r="GQ5037" s="77">
        <v>0</v>
      </c>
      <c r="GR5037" s="77" t="s">
        <v>423</v>
      </c>
      <c r="GS5037" s="77">
        <v>0</v>
      </c>
      <c r="GT5037" s="77">
        <v>0</v>
      </c>
      <c r="GU5037" s="77">
        <v>0</v>
      </c>
      <c r="GV5037" s="77">
        <v>0</v>
      </c>
      <c r="GW5037" s="77">
        <v>5.5966209081309407E-2</v>
      </c>
      <c r="GX5037" s="77">
        <v>417.94528556596714</v>
      </c>
      <c r="GY5037" s="77">
        <v>5.5966209081309407E-2</v>
      </c>
      <c r="GZ5037" s="77">
        <v>417.94528556596714</v>
      </c>
    </row>
    <row r="5038" spans="187:208" x14ac:dyDescent="0.25">
      <c r="GE5038" s="77" t="s">
        <v>422</v>
      </c>
      <c r="GF5038" s="77" t="s">
        <v>155</v>
      </c>
      <c r="GG5038" s="77" t="s">
        <v>465</v>
      </c>
      <c r="GH5038" s="77" t="s">
        <v>481</v>
      </c>
      <c r="GI5038" s="77">
        <v>2025</v>
      </c>
      <c r="GJ5038" s="77" t="s">
        <v>305</v>
      </c>
      <c r="GK5038" s="77">
        <v>428.60232122030828</v>
      </c>
      <c r="GL5038" s="77">
        <v>459.724335</v>
      </c>
      <c r="GM5038" s="77">
        <v>2025</v>
      </c>
      <c r="GN5038" s="77" t="s">
        <v>175</v>
      </c>
      <c r="GO5038" s="77">
        <v>0.13250000000000001</v>
      </c>
      <c r="GP5038" s="77">
        <v>3</v>
      </c>
      <c r="GQ5038" s="77">
        <v>0</v>
      </c>
      <c r="GR5038" s="77" t="s">
        <v>423</v>
      </c>
      <c r="GS5038" s="77">
        <v>0</v>
      </c>
      <c r="GT5038" s="77">
        <v>0</v>
      </c>
      <c r="GU5038" s="77">
        <v>0</v>
      </c>
      <c r="GV5038" s="77">
        <v>0</v>
      </c>
      <c r="GW5038" s="77">
        <v>0</v>
      </c>
      <c r="GX5038" s="77">
        <v>0</v>
      </c>
      <c r="GY5038" s="77">
        <v>0.1527377521613833</v>
      </c>
      <c r="GZ5038" s="77">
        <v>65.463755114341041</v>
      </c>
    </row>
    <row r="5039" spans="187:208" x14ac:dyDescent="0.25">
      <c r="GE5039" s="77" t="s">
        <v>425</v>
      </c>
      <c r="GF5039" s="77" t="s">
        <v>155</v>
      </c>
      <c r="GG5039" s="77" t="s">
        <v>465</v>
      </c>
      <c r="GH5039" s="77" t="s">
        <v>481</v>
      </c>
      <c r="GI5039" s="77">
        <v>2025</v>
      </c>
      <c r="GJ5039" s="77" t="s">
        <v>301</v>
      </c>
      <c r="GK5039" s="77">
        <v>13939.56097345707</v>
      </c>
      <c r="GL5039" s="77">
        <v>459.724335</v>
      </c>
      <c r="GM5039" s="77">
        <v>2025</v>
      </c>
      <c r="GN5039" s="77" t="s">
        <v>175</v>
      </c>
      <c r="GO5039" s="77">
        <v>5.3000000000000005E-2</v>
      </c>
      <c r="GP5039" s="77">
        <v>3</v>
      </c>
      <c r="GQ5039" s="77">
        <v>0</v>
      </c>
      <c r="GR5039" s="77" t="s">
        <v>423</v>
      </c>
      <c r="GS5039" s="77">
        <v>0</v>
      </c>
      <c r="GT5039" s="77">
        <v>0</v>
      </c>
      <c r="GU5039" s="77">
        <v>0</v>
      </c>
      <c r="GV5039" s="77">
        <v>0</v>
      </c>
      <c r="GW5039" s="77">
        <v>0</v>
      </c>
      <c r="GX5039" s="77">
        <v>0</v>
      </c>
      <c r="GY5039" s="77">
        <v>5.5966209081309407E-2</v>
      </c>
      <c r="GZ5039" s="77">
        <v>780.14438394215927</v>
      </c>
    </row>
    <row r="5040" spans="187:208" x14ac:dyDescent="0.25">
      <c r="GE5040" s="77" t="s">
        <v>427</v>
      </c>
      <c r="GF5040" s="77" t="s">
        <v>155</v>
      </c>
      <c r="GG5040" s="77" t="s">
        <v>465</v>
      </c>
      <c r="GH5040" s="77" t="s">
        <v>481</v>
      </c>
      <c r="GI5040" s="77">
        <v>2025</v>
      </c>
      <c r="GJ5040" s="77" t="s">
        <v>303</v>
      </c>
      <c r="GK5040" s="77">
        <v>7467.8148194522792</v>
      </c>
      <c r="GL5040" s="77">
        <v>459.724335</v>
      </c>
      <c r="GM5040" s="77">
        <v>2025</v>
      </c>
      <c r="GN5040" s="77" t="s">
        <v>175</v>
      </c>
      <c r="GO5040" s="77">
        <v>5.3000000000000005E-2</v>
      </c>
      <c r="GP5040" s="77">
        <v>3</v>
      </c>
      <c r="GQ5040" s="77">
        <v>0</v>
      </c>
      <c r="GR5040" s="77" t="s">
        <v>423</v>
      </c>
      <c r="GS5040" s="77">
        <v>0</v>
      </c>
      <c r="GT5040" s="77">
        <v>0</v>
      </c>
      <c r="GU5040" s="77">
        <v>0</v>
      </c>
      <c r="GV5040" s="77">
        <v>0</v>
      </c>
      <c r="GW5040" s="77">
        <v>0</v>
      </c>
      <c r="GX5040" s="77">
        <v>0</v>
      </c>
      <c r="GY5040" s="77">
        <v>5.5966209081309407E-2</v>
      </c>
      <c r="GZ5040" s="77">
        <v>417.94528556596714</v>
      </c>
    </row>
    <row r="5041" spans="187:208" x14ac:dyDescent="0.25">
      <c r="GE5041" s="77" t="s">
        <v>422</v>
      </c>
      <c r="GF5041" s="77" t="s">
        <v>155</v>
      </c>
      <c r="GG5041" s="77" t="s">
        <v>465</v>
      </c>
      <c r="GH5041" s="77" t="s">
        <v>488</v>
      </c>
      <c r="GI5041" s="77">
        <v>2021</v>
      </c>
      <c r="GJ5041" s="77" t="s">
        <v>305</v>
      </c>
      <c r="GK5041" s="77">
        <v>409.22373582042371</v>
      </c>
      <c r="GL5041" s="77">
        <v>459.724335</v>
      </c>
      <c r="GM5041" s="77">
        <v>2021</v>
      </c>
      <c r="GN5041" s="77" t="s">
        <v>175</v>
      </c>
      <c r="GO5041" s="77">
        <v>0.13250000000000001</v>
      </c>
      <c r="GP5041" s="77">
        <v>3</v>
      </c>
      <c r="GQ5041" s="77">
        <v>0</v>
      </c>
      <c r="GR5041" s="77" t="s">
        <v>423</v>
      </c>
      <c r="GS5041" s="77">
        <v>0.1527377521613833</v>
      </c>
      <c r="GT5041" s="77">
        <v>62.503913540295272</v>
      </c>
      <c r="GU5041" s="77">
        <v>0.1527377521613833</v>
      </c>
      <c r="GV5041" s="77">
        <v>62.503913540295272</v>
      </c>
      <c r="GW5041" s="77">
        <v>0</v>
      </c>
      <c r="GX5041" s="77">
        <v>0</v>
      </c>
      <c r="GY5041" s="77">
        <v>0</v>
      </c>
      <c r="GZ5041" s="77">
        <v>0</v>
      </c>
    </row>
    <row r="5042" spans="187:208" x14ac:dyDescent="0.25">
      <c r="GE5042" s="77" t="s">
        <v>425</v>
      </c>
      <c r="GF5042" s="77" t="s">
        <v>155</v>
      </c>
      <c r="GG5042" s="77" t="s">
        <v>465</v>
      </c>
      <c r="GH5042" s="77" t="s">
        <v>488</v>
      </c>
      <c r="GI5042" s="77">
        <v>2021</v>
      </c>
      <c r="GJ5042" s="77" t="s">
        <v>301</v>
      </c>
      <c r="GK5042" s="77">
        <v>13469.087812378721</v>
      </c>
      <c r="GL5042" s="77">
        <v>459.724335</v>
      </c>
      <c r="GM5042" s="77">
        <v>2021</v>
      </c>
      <c r="GN5042" s="77" t="s">
        <v>175</v>
      </c>
      <c r="GO5042" s="77">
        <v>5.3000000000000005E-2</v>
      </c>
      <c r="GP5042" s="77">
        <v>3</v>
      </c>
      <c r="GQ5042" s="77">
        <v>0</v>
      </c>
      <c r="GR5042" s="77" t="s">
        <v>423</v>
      </c>
      <c r="GS5042" s="77">
        <v>5.5966209081309407E-2</v>
      </c>
      <c r="GT5042" s="77">
        <v>753.81378464210377</v>
      </c>
      <c r="GU5042" s="77">
        <v>5.5966209081309407E-2</v>
      </c>
      <c r="GV5042" s="77">
        <v>753.81378464210377</v>
      </c>
      <c r="GW5042" s="77">
        <v>0</v>
      </c>
      <c r="GX5042" s="77">
        <v>0</v>
      </c>
      <c r="GY5042" s="77">
        <v>0</v>
      </c>
      <c r="GZ5042" s="77">
        <v>0</v>
      </c>
    </row>
    <row r="5043" spans="187:208" x14ac:dyDescent="0.25">
      <c r="GE5043" s="77" t="s">
        <v>427</v>
      </c>
      <c r="GF5043" s="77" t="s">
        <v>155</v>
      </c>
      <c r="GG5043" s="77" t="s">
        <v>465</v>
      </c>
      <c r="GH5043" s="77" t="s">
        <v>488</v>
      </c>
      <c r="GI5043" s="77">
        <v>2021</v>
      </c>
      <c r="GJ5043" s="77" t="s">
        <v>303</v>
      </c>
      <c r="GK5043" s="77">
        <v>7205.5312760252691</v>
      </c>
      <c r="GL5043" s="77">
        <v>459.724335</v>
      </c>
      <c r="GM5043" s="77">
        <v>2021</v>
      </c>
      <c r="GN5043" s="77" t="s">
        <v>175</v>
      </c>
      <c r="GO5043" s="77">
        <v>5.3000000000000005E-2</v>
      </c>
      <c r="GP5043" s="77">
        <v>3</v>
      </c>
      <c r="GQ5043" s="77">
        <v>0</v>
      </c>
      <c r="GR5043" s="77" t="s">
        <v>423</v>
      </c>
      <c r="GS5043" s="77">
        <v>5.5966209081309407E-2</v>
      </c>
      <c r="GT5043" s="77">
        <v>403.26626993594436</v>
      </c>
      <c r="GU5043" s="77">
        <v>5.5966209081309407E-2</v>
      </c>
      <c r="GV5043" s="77">
        <v>403.26626993594436</v>
      </c>
      <c r="GW5043" s="77">
        <v>0</v>
      </c>
      <c r="GX5043" s="77">
        <v>0</v>
      </c>
      <c r="GY5043" s="77">
        <v>0</v>
      </c>
      <c r="GZ5043" s="77">
        <v>0</v>
      </c>
    </row>
    <row r="5044" spans="187:208" x14ac:dyDescent="0.25">
      <c r="GE5044" s="77" t="s">
        <v>422</v>
      </c>
      <c r="GF5044" s="77" t="s">
        <v>155</v>
      </c>
      <c r="GG5044" s="77" t="s">
        <v>465</v>
      </c>
      <c r="GH5044" s="77" t="s">
        <v>488</v>
      </c>
      <c r="GI5044" s="77">
        <v>2022</v>
      </c>
      <c r="GJ5044" s="77" t="s">
        <v>305</v>
      </c>
      <c r="GK5044" s="77">
        <v>409.22373582042371</v>
      </c>
      <c r="GL5044" s="77">
        <v>459.724335</v>
      </c>
      <c r="GM5044" s="77">
        <v>2022</v>
      </c>
      <c r="GN5044" s="77" t="s">
        <v>175</v>
      </c>
      <c r="GO5044" s="77">
        <v>0.13250000000000001</v>
      </c>
      <c r="GP5044" s="77">
        <v>3</v>
      </c>
      <c r="GQ5044" s="77">
        <v>0</v>
      </c>
      <c r="GR5044" s="77" t="s">
        <v>423</v>
      </c>
      <c r="GS5044" s="77">
        <v>0.1527377521613833</v>
      </c>
      <c r="GT5044" s="77">
        <v>62.503913540295272</v>
      </c>
      <c r="GU5044" s="77">
        <v>0.1527377521613833</v>
      </c>
      <c r="GV5044" s="77">
        <v>62.503913540295272</v>
      </c>
      <c r="GW5044" s="77">
        <v>0.1527377521613833</v>
      </c>
      <c r="GX5044" s="77">
        <v>62.503913540295272</v>
      </c>
      <c r="GY5044" s="77">
        <v>0</v>
      </c>
      <c r="GZ5044" s="77">
        <v>0</v>
      </c>
    </row>
    <row r="5045" spans="187:208" x14ac:dyDescent="0.25">
      <c r="GE5045" s="77" t="s">
        <v>425</v>
      </c>
      <c r="GF5045" s="77" t="s">
        <v>155</v>
      </c>
      <c r="GG5045" s="77" t="s">
        <v>465</v>
      </c>
      <c r="GH5045" s="77" t="s">
        <v>488</v>
      </c>
      <c r="GI5045" s="77">
        <v>2022</v>
      </c>
      <c r="GJ5045" s="77" t="s">
        <v>301</v>
      </c>
      <c r="GK5045" s="77">
        <v>13469.087812378721</v>
      </c>
      <c r="GL5045" s="77">
        <v>459.724335</v>
      </c>
      <c r="GM5045" s="77">
        <v>2022</v>
      </c>
      <c r="GN5045" s="77" t="s">
        <v>175</v>
      </c>
      <c r="GO5045" s="77">
        <v>5.3000000000000005E-2</v>
      </c>
      <c r="GP5045" s="77">
        <v>3</v>
      </c>
      <c r="GQ5045" s="77">
        <v>0</v>
      </c>
      <c r="GR5045" s="77" t="s">
        <v>423</v>
      </c>
      <c r="GS5045" s="77">
        <v>5.5966209081309407E-2</v>
      </c>
      <c r="GT5045" s="77">
        <v>753.81378464210377</v>
      </c>
      <c r="GU5045" s="77">
        <v>5.5966209081309407E-2</v>
      </c>
      <c r="GV5045" s="77">
        <v>753.81378464210377</v>
      </c>
      <c r="GW5045" s="77">
        <v>5.5966209081309407E-2</v>
      </c>
      <c r="GX5045" s="77">
        <v>753.81378464210377</v>
      </c>
      <c r="GY5045" s="77">
        <v>0</v>
      </c>
      <c r="GZ5045" s="77">
        <v>0</v>
      </c>
    </row>
    <row r="5046" spans="187:208" x14ac:dyDescent="0.25">
      <c r="GE5046" s="77" t="s">
        <v>427</v>
      </c>
      <c r="GF5046" s="77" t="s">
        <v>155</v>
      </c>
      <c r="GG5046" s="77" t="s">
        <v>465</v>
      </c>
      <c r="GH5046" s="77" t="s">
        <v>488</v>
      </c>
      <c r="GI5046" s="77">
        <v>2022</v>
      </c>
      <c r="GJ5046" s="77" t="s">
        <v>303</v>
      </c>
      <c r="GK5046" s="77">
        <v>7205.5312760252691</v>
      </c>
      <c r="GL5046" s="77">
        <v>459.724335</v>
      </c>
      <c r="GM5046" s="77">
        <v>2022</v>
      </c>
      <c r="GN5046" s="77" t="s">
        <v>175</v>
      </c>
      <c r="GO5046" s="77">
        <v>5.3000000000000005E-2</v>
      </c>
      <c r="GP5046" s="77">
        <v>3</v>
      </c>
      <c r="GQ5046" s="77">
        <v>0</v>
      </c>
      <c r="GR5046" s="77" t="s">
        <v>423</v>
      </c>
      <c r="GS5046" s="77">
        <v>5.5966209081309407E-2</v>
      </c>
      <c r="GT5046" s="77">
        <v>403.26626993594436</v>
      </c>
      <c r="GU5046" s="77">
        <v>5.5966209081309407E-2</v>
      </c>
      <c r="GV5046" s="77">
        <v>403.26626993594436</v>
      </c>
      <c r="GW5046" s="77">
        <v>5.5966209081309407E-2</v>
      </c>
      <c r="GX5046" s="77">
        <v>403.26626993594436</v>
      </c>
      <c r="GY5046" s="77">
        <v>0</v>
      </c>
      <c r="GZ5046" s="77">
        <v>0</v>
      </c>
    </row>
    <row r="5047" spans="187:208" x14ac:dyDescent="0.25">
      <c r="GE5047" s="77" t="s">
        <v>422</v>
      </c>
      <c r="GF5047" s="77" t="s">
        <v>155</v>
      </c>
      <c r="GG5047" s="77" t="s">
        <v>465</v>
      </c>
      <c r="GH5047" s="77" t="s">
        <v>488</v>
      </c>
      <c r="GI5047" s="77">
        <v>2023</v>
      </c>
      <c r="GJ5047" s="77" t="s">
        <v>305</v>
      </c>
      <c r="GK5047" s="77">
        <v>428.60232122030249</v>
      </c>
      <c r="GL5047" s="77">
        <v>459.724335</v>
      </c>
      <c r="GM5047" s="77">
        <v>2023</v>
      </c>
      <c r="GN5047" s="77" t="s">
        <v>175</v>
      </c>
      <c r="GO5047" s="77">
        <v>0.13250000000000001</v>
      </c>
      <c r="GP5047" s="77">
        <v>3</v>
      </c>
      <c r="GQ5047" s="77">
        <v>0</v>
      </c>
      <c r="GR5047" s="77" t="s">
        <v>423</v>
      </c>
      <c r="GS5047" s="77">
        <v>0</v>
      </c>
      <c r="GT5047" s="77">
        <v>0</v>
      </c>
      <c r="GU5047" s="77">
        <v>0.1527377521613833</v>
      </c>
      <c r="GV5047" s="77">
        <v>65.463755114340159</v>
      </c>
      <c r="GW5047" s="77">
        <v>0.1527377521613833</v>
      </c>
      <c r="GX5047" s="77">
        <v>65.463755114340159</v>
      </c>
      <c r="GY5047" s="77">
        <v>0.1527377521613833</v>
      </c>
      <c r="GZ5047" s="77">
        <v>65.463755114340159</v>
      </c>
    </row>
    <row r="5048" spans="187:208" x14ac:dyDescent="0.25">
      <c r="GE5048" s="77" t="s">
        <v>425</v>
      </c>
      <c r="GF5048" s="77" t="s">
        <v>155</v>
      </c>
      <c r="GG5048" s="77" t="s">
        <v>465</v>
      </c>
      <c r="GH5048" s="77" t="s">
        <v>488</v>
      </c>
      <c r="GI5048" s="77">
        <v>2023</v>
      </c>
      <c r="GJ5048" s="77" t="s">
        <v>301</v>
      </c>
      <c r="GK5048" s="77">
        <v>13939.560973457559</v>
      </c>
      <c r="GL5048" s="77">
        <v>459.724335</v>
      </c>
      <c r="GM5048" s="77">
        <v>2023</v>
      </c>
      <c r="GN5048" s="77" t="s">
        <v>175</v>
      </c>
      <c r="GO5048" s="77">
        <v>5.3000000000000005E-2</v>
      </c>
      <c r="GP5048" s="77">
        <v>3</v>
      </c>
      <c r="GQ5048" s="77">
        <v>0</v>
      </c>
      <c r="GR5048" s="77" t="s">
        <v>423</v>
      </c>
      <c r="GS5048" s="77">
        <v>0</v>
      </c>
      <c r="GT5048" s="77">
        <v>0</v>
      </c>
      <c r="GU5048" s="77">
        <v>5.5966209081309407E-2</v>
      </c>
      <c r="GV5048" s="77">
        <v>780.14438394218666</v>
      </c>
      <c r="GW5048" s="77">
        <v>5.5966209081309407E-2</v>
      </c>
      <c r="GX5048" s="77">
        <v>780.14438394218666</v>
      </c>
      <c r="GY5048" s="77">
        <v>5.5966209081309407E-2</v>
      </c>
      <c r="GZ5048" s="77">
        <v>780.14438394218666</v>
      </c>
    </row>
    <row r="5049" spans="187:208" x14ac:dyDescent="0.25">
      <c r="GE5049" s="77" t="s">
        <v>427</v>
      </c>
      <c r="GF5049" s="77" t="s">
        <v>155</v>
      </c>
      <c r="GG5049" s="77" t="s">
        <v>465</v>
      </c>
      <c r="GH5049" s="77" t="s">
        <v>488</v>
      </c>
      <c r="GI5049" s="77">
        <v>2023</v>
      </c>
      <c r="GJ5049" s="77" t="s">
        <v>303</v>
      </c>
      <c r="GK5049" s="77">
        <v>7467.8148194525493</v>
      </c>
      <c r="GL5049" s="77">
        <v>459.724335</v>
      </c>
      <c r="GM5049" s="77">
        <v>2023</v>
      </c>
      <c r="GN5049" s="77" t="s">
        <v>175</v>
      </c>
      <c r="GO5049" s="77">
        <v>5.3000000000000005E-2</v>
      </c>
      <c r="GP5049" s="77">
        <v>3</v>
      </c>
      <c r="GQ5049" s="77">
        <v>0</v>
      </c>
      <c r="GR5049" s="77" t="s">
        <v>423</v>
      </c>
      <c r="GS5049" s="77">
        <v>0</v>
      </c>
      <c r="GT5049" s="77">
        <v>0</v>
      </c>
      <c r="GU5049" s="77">
        <v>5.5966209081309407E-2</v>
      </c>
      <c r="GV5049" s="77">
        <v>417.9452855659822</v>
      </c>
      <c r="GW5049" s="77">
        <v>5.5966209081309407E-2</v>
      </c>
      <c r="GX5049" s="77">
        <v>417.9452855659822</v>
      </c>
      <c r="GY5049" s="77">
        <v>5.5966209081309407E-2</v>
      </c>
      <c r="GZ5049" s="77">
        <v>417.9452855659822</v>
      </c>
    </row>
    <row r="5050" spans="187:208" x14ac:dyDescent="0.25">
      <c r="GE5050" s="77" t="s">
        <v>422</v>
      </c>
      <c r="GF5050" s="77" t="s">
        <v>155</v>
      </c>
      <c r="GG5050" s="77" t="s">
        <v>465</v>
      </c>
      <c r="GH5050" s="77" t="s">
        <v>488</v>
      </c>
      <c r="GI5050" s="77">
        <v>2024</v>
      </c>
      <c r="GJ5050" s="77" t="s">
        <v>305</v>
      </c>
      <c r="GK5050" s="77">
        <v>428.60232122030249</v>
      </c>
      <c r="GL5050" s="77">
        <v>459.724335</v>
      </c>
      <c r="GM5050" s="77">
        <v>2024</v>
      </c>
      <c r="GN5050" s="77" t="s">
        <v>175</v>
      </c>
      <c r="GO5050" s="77">
        <v>0.13250000000000001</v>
      </c>
      <c r="GP5050" s="77">
        <v>3</v>
      </c>
      <c r="GQ5050" s="77">
        <v>0</v>
      </c>
      <c r="GR5050" s="77" t="s">
        <v>423</v>
      </c>
      <c r="GS5050" s="77">
        <v>0</v>
      </c>
      <c r="GT5050" s="77">
        <v>0</v>
      </c>
      <c r="GU5050" s="77">
        <v>0</v>
      </c>
      <c r="GV5050" s="77">
        <v>0</v>
      </c>
      <c r="GW5050" s="77">
        <v>0.1527377521613833</v>
      </c>
      <c r="GX5050" s="77">
        <v>65.463755114340159</v>
      </c>
      <c r="GY5050" s="77">
        <v>0.1527377521613833</v>
      </c>
      <c r="GZ5050" s="77">
        <v>65.463755114340159</v>
      </c>
    </row>
    <row r="5051" spans="187:208" x14ac:dyDescent="0.25">
      <c r="GE5051" s="77" t="s">
        <v>425</v>
      </c>
      <c r="GF5051" s="77" t="s">
        <v>155</v>
      </c>
      <c r="GG5051" s="77" t="s">
        <v>465</v>
      </c>
      <c r="GH5051" s="77" t="s">
        <v>488</v>
      </c>
      <c r="GI5051" s="77">
        <v>2024</v>
      </c>
      <c r="GJ5051" s="77" t="s">
        <v>301</v>
      </c>
      <c r="GK5051" s="77">
        <v>13939.560973457559</v>
      </c>
      <c r="GL5051" s="77">
        <v>459.724335</v>
      </c>
      <c r="GM5051" s="77">
        <v>2024</v>
      </c>
      <c r="GN5051" s="77" t="s">
        <v>175</v>
      </c>
      <c r="GO5051" s="77">
        <v>5.3000000000000005E-2</v>
      </c>
      <c r="GP5051" s="77">
        <v>3</v>
      </c>
      <c r="GQ5051" s="77">
        <v>0</v>
      </c>
      <c r="GR5051" s="77" t="s">
        <v>423</v>
      </c>
      <c r="GS5051" s="77">
        <v>0</v>
      </c>
      <c r="GT5051" s="77">
        <v>0</v>
      </c>
      <c r="GU5051" s="77">
        <v>0</v>
      </c>
      <c r="GV5051" s="77">
        <v>0</v>
      </c>
      <c r="GW5051" s="77">
        <v>5.5966209081309407E-2</v>
      </c>
      <c r="GX5051" s="77">
        <v>780.14438394218666</v>
      </c>
      <c r="GY5051" s="77">
        <v>5.5966209081309407E-2</v>
      </c>
      <c r="GZ5051" s="77">
        <v>780.14438394218666</v>
      </c>
    </row>
    <row r="5052" spans="187:208" x14ac:dyDescent="0.25">
      <c r="GE5052" s="77" t="s">
        <v>427</v>
      </c>
      <c r="GF5052" s="77" t="s">
        <v>155</v>
      </c>
      <c r="GG5052" s="77" t="s">
        <v>465</v>
      </c>
      <c r="GH5052" s="77" t="s">
        <v>488</v>
      </c>
      <c r="GI5052" s="77">
        <v>2024</v>
      </c>
      <c r="GJ5052" s="77" t="s">
        <v>303</v>
      </c>
      <c r="GK5052" s="77">
        <v>7467.8148194525493</v>
      </c>
      <c r="GL5052" s="77">
        <v>459.724335</v>
      </c>
      <c r="GM5052" s="77">
        <v>2024</v>
      </c>
      <c r="GN5052" s="77" t="s">
        <v>175</v>
      </c>
      <c r="GO5052" s="77">
        <v>5.3000000000000005E-2</v>
      </c>
      <c r="GP5052" s="77">
        <v>3</v>
      </c>
      <c r="GQ5052" s="77">
        <v>0</v>
      </c>
      <c r="GR5052" s="77" t="s">
        <v>423</v>
      </c>
      <c r="GS5052" s="77">
        <v>0</v>
      </c>
      <c r="GT5052" s="77">
        <v>0</v>
      </c>
      <c r="GU5052" s="77">
        <v>0</v>
      </c>
      <c r="GV5052" s="77">
        <v>0</v>
      </c>
      <c r="GW5052" s="77">
        <v>5.5966209081309407E-2</v>
      </c>
      <c r="GX5052" s="77">
        <v>417.9452855659822</v>
      </c>
      <c r="GY5052" s="77">
        <v>5.5966209081309407E-2</v>
      </c>
      <c r="GZ5052" s="77">
        <v>417.9452855659822</v>
      </c>
    </row>
    <row r="5053" spans="187:208" x14ac:dyDescent="0.25">
      <c r="GE5053" s="77" t="s">
        <v>422</v>
      </c>
      <c r="GF5053" s="77" t="s">
        <v>155</v>
      </c>
      <c r="GG5053" s="77" t="s">
        <v>465</v>
      </c>
      <c r="GH5053" s="77" t="s">
        <v>488</v>
      </c>
      <c r="GI5053" s="77">
        <v>2025</v>
      </c>
      <c r="GJ5053" s="77" t="s">
        <v>305</v>
      </c>
      <c r="GK5053" s="77">
        <v>428.60232122030249</v>
      </c>
      <c r="GL5053" s="77">
        <v>459.724335</v>
      </c>
      <c r="GM5053" s="77">
        <v>2025</v>
      </c>
      <c r="GN5053" s="77" t="s">
        <v>175</v>
      </c>
      <c r="GO5053" s="77">
        <v>0.13250000000000001</v>
      </c>
      <c r="GP5053" s="77">
        <v>3</v>
      </c>
      <c r="GQ5053" s="77">
        <v>0</v>
      </c>
      <c r="GR5053" s="77" t="s">
        <v>423</v>
      </c>
      <c r="GS5053" s="77">
        <v>0</v>
      </c>
      <c r="GT5053" s="77">
        <v>0</v>
      </c>
      <c r="GU5053" s="77">
        <v>0</v>
      </c>
      <c r="GV5053" s="77">
        <v>0</v>
      </c>
      <c r="GW5053" s="77">
        <v>0</v>
      </c>
      <c r="GX5053" s="77">
        <v>0</v>
      </c>
      <c r="GY5053" s="77">
        <v>0.1527377521613833</v>
      </c>
      <c r="GZ5053" s="77">
        <v>65.463755114340159</v>
      </c>
    </row>
    <row r="5054" spans="187:208" x14ac:dyDescent="0.25">
      <c r="GE5054" s="77" t="s">
        <v>425</v>
      </c>
      <c r="GF5054" s="77" t="s">
        <v>155</v>
      </c>
      <c r="GG5054" s="77" t="s">
        <v>465</v>
      </c>
      <c r="GH5054" s="77" t="s">
        <v>488</v>
      </c>
      <c r="GI5054" s="77">
        <v>2025</v>
      </c>
      <c r="GJ5054" s="77" t="s">
        <v>301</v>
      </c>
      <c r="GK5054" s="77">
        <v>13939.560973457559</v>
      </c>
      <c r="GL5054" s="77">
        <v>459.724335</v>
      </c>
      <c r="GM5054" s="77">
        <v>2025</v>
      </c>
      <c r="GN5054" s="77" t="s">
        <v>175</v>
      </c>
      <c r="GO5054" s="77">
        <v>5.3000000000000005E-2</v>
      </c>
      <c r="GP5054" s="77">
        <v>3</v>
      </c>
      <c r="GQ5054" s="77">
        <v>0</v>
      </c>
      <c r="GR5054" s="77" t="s">
        <v>423</v>
      </c>
      <c r="GS5054" s="77">
        <v>0</v>
      </c>
      <c r="GT5054" s="77">
        <v>0</v>
      </c>
      <c r="GU5054" s="77">
        <v>0</v>
      </c>
      <c r="GV5054" s="77">
        <v>0</v>
      </c>
      <c r="GW5054" s="77">
        <v>0</v>
      </c>
      <c r="GX5054" s="77">
        <v>0</v>
      </c>
      <c r="GY5054" s="77">
        <v>5.5966209081309407E-2</v>
      </c>
      <c r="GZ5054" s="77">
        <v>780.14438394218666</v>
      </c>
    </row>
    <row r="5055" spans="187:208" x14ac:dyDescent="0.25">
      <c r="GE5055" s="77" t="s">
        <v>427</v>
      </c>
      <c r="GF5055" s="77" t="s">
        <v>155</v>
      </c>
      <c r="GG5055" s="77" t="s">
        <v>465</v>
      </c>
      <c r="GH5055" s="77" t="s">
        <v>488</v>
      </c>
      <c r="GI5055" s="77">
        <v>2025</v>
      </c>
      <c r="GJ5055" s="77" t="s">
        <v>303</v>
      </c>
      <c r="GK5055" s="77">
        <v>7467.8148194525493</v>
      </c>
      <c r="GL5055" s="77">
        <v>459.724335</v>
      </c>
      <c r="GM5055" s="77">
        <v>2025</v>
      </c>
      <c r="GN5055" s="77" t="s">
        <v>175</v>
      </c>
      <c r="GO5055" s="77">
        <v>5.3000000000000005E-2</v>
      </c>
      <c r="GP5055" s="77">
        <v>3</v>
      </c>
      <c r="GQ5055" s="77">
        <v>0</v>
      </c>
      <c r="GR5055" s="77" t="s">
        <v>423</v>
      </c>
      <c r="GS5055" s="77">
        <v>0</v>
      </c>
      <c r="GT5055" s="77">
        <v>0</v>
      </c>
      <c r="GU5055" s="77">
        <v>0</v>
      </c>
      <c r="GV5055" s="77">
        <v>0</v>
      </c>
      <c r="GW5055" s="77">
        <v>0</v>
      </c>
      <c r="GX5055" s="77">
        <v>0</v>
      </c>
      <c r="GY5055" s="77">
        <v>5.5966209081309407E-2</v>
      </c>
      <c r="GZ5055" s="77">
        <v>417.9452855659822</v>
      </c>
    </row>
    <row r="5056" spans="187:208" x14ac:dyDescent="0.25">
      <c r="GE5056" s="77" t="s">
        <v>422</v>
      </c>
      <c r="GF5056" s="77" t="s">
        <v>155</v>
      </c>
      <c r="GG5056" s="77" t="s">
        <v>466</v>
      </c>
      <c r="GH5056" s="77" t="s">
        <v>300</v>
      </c>
      <c r="GI5056" s="77">
        <v>2021</v>
      </c>
      <c r="GJ5056" s="77" t="s">
        <v>305</v>
      </c>
      <c r="GK5056" s="77">
        <v>222.22942162784341</v>
      </c>
      <c r="GL5056" s="77">
        <v>610.71869400000003</v>
      </c>
      <c r="GM5056" s="77">
        <v>2021</v>
      </c>
      <c r="GN5056" s="77" t="s">
        <v>175</v>
      </c>
      <c r="GO5056" s="77">
        <v>0.13250000000000001</v>
      </c>
      <c r="GP5056" s="77">
        <v>3</v>
      </c>
      <c r="GQ5056" s="77">
        <v>0</v>
      </c>
      <c r="GR5056" s="77" t="s">
        <v>423</v>
      </c>
      <c r="GS5056" s="77">
        <v>0.1527377521613833</v>
      </c>
      <c r="GT5056" s="77">
        <v>33.942822323561103</v>
      </c>
      <c r="GU5056" s="77">
        <v>0.1527377521613833</v>
      </c>
      <c r="GV5056" s="77">
        <v>33.942822323561103</v>
      </c>
      <c r="GW5056" s="77">
        <v>0</v>
      </c>
      <c r="GX5056" s="77">
        <v>0</v>
      </c>
      <c r="GY5056" s="77">
        <v>0</v>
      </c>
      <c r="GZ5056" s="77">
        <v>0</v>
      </c>
    </row>
    <row r="5057" spans="187:208" x14ac:dyDescent="0.25">
      <c r="GE5057" s="77" t="s">
        <v>425</v>
      </c>
      <c r="GF5057" s="77" t="s">
        <v>155</v>
      </c>
      <c r="GG5057" s="77" t="s">
        <v>466</v>
      </c>
      <c r="GH5057" s="77" t="s">
        <v>300</v>
      </c>
      <c r="GI5057" s="77">
        <v>2021</v>
      </c>
      <c r="GJ5057" s="77" t="s">
        <v>301</v>
      </c>
      <c r="GK5057" s="77">
        <v>8585.7228092484402</v>
      </c>
      <c r="GL5057" s="77">
        <v>610.71869400000003</v>
      </c>
      <c r="GM5057" s="77">
        <v>2021</v>
      </c>
      <c r="GN5057" s="77" t="s">
        <v>175</v>
      </c>
      <c r="GO5057" s="77">
        <v>5.3000000000000005E-2</v>
      </c>
      <c r="GP5057" s="77">
        <v>3</v>
      </c>
      <c r="GQ5057" s="77">
        <v>0</v>
      </c>
      <c r="GR5057" s="77" t="s">
        <v>423</v>
      </c>
      <c r="GS5057" s="77">
        <v>5.5966209081309407E-2</v>
      </c>
      <c r="GT5057" s="77">
        <v>480.51035785656535</v>
      </c>
      <c r="GU5057" s="77">
        <v>5.5966209081309407E-2</v>
      </c>
      <c r="GV5057" s="77">
        <v>480.51035785656535</v>
      </c>
      <c r="GW5057" s="77">
        <v>0</v>
      </c>
      <c r="GX5057" s="77">
        <v>0</v>
      </c>
      <c r="GY5057" s="77">
        <v>0</v>
      </c>
      <c r="GZ5057" s="77">
        <v>0</v>
      </c>
    </row>
    <row r="5058" spans="187:208" x14ac:dyDescent="0.25">
      <c r="GE5058" s="77" t="s">
        <v>427</v>
      </c>
      <c r="GF5058" s="77" t="s">
        <v>155</v>
      </c>
      <c r="GG5058" s="77" t="s">
        <v>466</v>
      </c>
      <c r="GH5058" s="77" t="s">
        <v>300</v>
      </c>
      <c r="GI5058" s="77">
        <v>2021</v>
      </c>
      <c r="GJ5058" s="77" t="s">
        <v>303</v>
      </c>
      <c r="GK5058" s="77">
        <v>5338.1784104570525</v>
      </c>
      <c r="GL5058" s="77">
        <v>610.71869400000003</v>
      </c>
      <c r="GM5058" s="77">
        <v>2021</v>
      </c>
      <c r="GN5058" s="77" t="s">
        <v>175</v>
      </c>
      <c r="GO5058" s="77">
        <v>5.3000000000000005E-2</v>
      </c>
      <c r="GP5058" s="77">
        <v>3</v>
      </c>
      <c r="GQ5058" s="77">
        <v>0</v>
      </c>
      <c r="GR5058" s="77" t="s">
        <v>423</v>
      </c>
      <c r="GS5058" s="77">
        <v>5.5966209081309407E-2</v>
      </c>
      <c r="GT5058" s="77">
        <v>298.75760903297129</v>
      </c>
      <c r="GU5058" s="77">
        <v>5.5966209081309407E-2</v>
      </c>
      <c r="GV5058" s="77">
        <v>298.75760903297129</v>
      </c>
      <c r="GW5058" s="77">
        <v>0</v>
      </c>
      <c r="GX5058" s="77">
        <v>0</v>
      </c>
      <c r="GY5058" s="77">
        <v>0</v>
      </c>
      <c r="GZ5058" s="77">
        <v>0</v>
      </c>
    </row>
    <row r="5059" spans="187:208" x14ac:dyDescent="0.25">
      <c r="GE5059" s="77" t="s">
        <v>422</v>
      </c>
      <c r="GF5059" s="77" t="s">
        <v>155</v>
      </c>
      <c r="GG5059" s="77" t="s">
        <v>466</v>
      </c>
      <c r="GH5059" s="77" t="s">
        <v>300</v>
      </c>
      <c r="GI5059" s="77">
        <v>2022</v>
      </c>
      <c r="GJ5059" s="77" t="s">
        <v>305</v>
      </c>
      <c r="GK5059" s="77">
        <v>222.22942162784341</v>
      </c>
      <c r="GL5059" s="77">
        <v>610.71869400000003</v>
      </c>
      <c r="GM5059" s="77">
        <v>2022</v>
      </c>
      <c r="GN5059" s="77" t="s">
        <v>175</v>
      </c>
      <c r="GO5059" s="77">
        <v>0.13250000000000001</v>
      </c>
      <c r="GP5059" s="77">
        <v>3</v>
      </c>
      <c r="GQ5059" s="77">
        <v>0</v>
      </c>
      <c r="GR5059" s="77" t="s">
        <v>423</v>
      </c>
      <c r="GS5059" s="77">
        <v>0.1527377521613833</v>
      </c>
      <c r="GT5059" s="77">
        <v>33.942822323561103</v>
      </c>
      <c r="GU5059" s="77">
        <v>0.1527377521613833</v>
      </c>
      <c r="GV5059" s="77">
        <v>33.942822323561103</v>
      </c>
      <c r="GW5059" s="77">
        <v>0.1527377521613833</v>
      </c>
      <c r="GX5059" s="77">
        <v>33.942822323561103</v>
      </c>
      <c r="GY5059" s="77">
        <v>0</v>
      </c>
      <c r="GZ5059" s="77">
        <v>0</v>
      </c>
    </row>
    <row r="5060" spans="187:208" x14ac:dyDescent="0.25">
      <c r="GE5060" s="77" t="s">
        <v>425</v>
      </c>
      <c r="GF5060" s="77" t="s">
        <v>155</v>
      </c>
      <c r="GG5060" s="77" t="s">
        <v>466</v>
      </c>
      <c r="GH5060" s="77" t="s">
        <v>300</v>
      </c>
      <c r="GI5060" s="77">
        <v>2022</v>
      </c>
      <c r="GJ5060" s="77" t="s">
        <v>301</v>
      </c>
      <c r="GK5060" s="77">
        <v>8585.7228092484402</v>
      </c>
      <c r="GL5060" s="77">
        <v>610.71869400000003</v>
      </c>
      <c r="GM5060" s="77">
        <v>2022</v>
      </c>
      <c r="GN5060" s="77" t="s">
        <v>175</v>
      </c>
      <c r="GO5060" s="77">
        <v>5.3000000000000005E-2</v>
      </c>
      <c r="GP5060" s="77">
        <v>3</v>
      </c>
      <c r="GQ5060" s="77">
        <v>0</v>
      </c>
      <c r="GR5060" s="77" t="s">
        <v>423</v>
      </c>
      <c r="GS5060" s="77">
        <v>5.5966209081309407E-2</v>
      </c>
      <c r="GT5060" s="77">
        <v>480.51035785656535</v>
      </c>
      <c r="GU5060" s="77">
        <v>5.5966209081309407E-2</v>
      </c>
      <c r="GV5060" s="77">
        <v>480.51035785656535</v>
      </c>
      <c r="GW5060" s="77">
        <v>5.5966209081309407E-2</v>
      </c>
      <c r="GX5060" s="77">
        <v>480.51035785656535</v>
      </c>
      <c r="GY5060" s="77">
        <v>0</v>
      </c>
      <c r="GZ5060" s="77">
        <v>0</v>
      </c>
    </row>
    <row r="5061" spans="187:208" x14ac:dyDescent="0.25">
      <c r="GE5061" s="77" t="s">
        <v>427</v>
      </c>
      <c r="GF5061" s="77" t="s">
        <v>155</v>
      </c>
      <c r="GG5061" s="77" t="s">
        <v>466</v>
      </c>
      <c r="GH5061" s="77" t="s">
        <v>300</v>
      </c>
      <c r="GI5061" s="77">
        <v>2022</v>
      </c>
      <c r="GJ5061" s="77" t="s">
        <v>303</v>
      </c>
      <c r="GK5061" s="77">
        <v>5338.1784104570525</v>
      </c>
      <c r="GL5061" s="77">
        <v>610.71869400000003</v>
      </c>
      <c r="GM5061" s="77">
        <v>2022</v>
      </c>
      <c r="GN5061" s="77" t="s">
        <v>175</v>
      </c>
      <c r="GO5061" s="77">
        <v>5.3000000000000005E-2</v>
      </c>
      <c r="GP5061" s="77">
        <v>3</v>
      </c>
      <c r="GQ5061" s="77">
        <v>0</v>
      </c>
      <c r="GR5061" s="77" t="s">
        <v>423</v>
      </c>
      <c r="GS5061" s="77">
        <v>5.5966209081309407E-2</v>
      </c>
      <c r="GT5061" s="77">
        <v>298.75760903297129</v>
      </c>
      <c r="GU5061" s="77">
        <v>5.5966209081309407E-2</v>
      </c>
      <c r="GV5061" s="77">
        <v>298.75760903297129</v>
      </c>
      <c r="GW5061" s="77">
        <v>5.5966209081309407E-2</v>
      </c>
      <c r="GX5061" s="77">
        <v>298.75760903297129</v>
      </c>
      <c r="GY5061" s="77">
        <v>0</v>
      </c>
      <c r="GZ5061" s="77">
        <v>0</v>
      </c>
    </row>
    <row r="5062" spans="187:208" x14ac:dyDescent="0.25">
      <c r="GE5062" s="77" t="s">
        <v>422</v>
      </c>
      <c r="GF5062" s="77" t="s">
        <v>155</v>
      </c>
      <c r="GG5062" s="77" t="s">
        <v>466</v>
      </c>
      <c r="GH5062" s="77" t="s">
        <v>300</v>
      </c>
      <c r="GI5062" s="77">
        <v>2023</v>
      </c>
      <c r="GJ5062" s="77" t="s">
        <v>305</v>
      </c>
      <c r="GK5062" s="77">
        <v>233.2300768079526</v>
      </c>
      <c r="GL5062" s="77">
        <v>610.71869400000003</v>
      </c>
      <c r="GM5062" s="77">
        <v>2023</v>
      </c>
      <c r="GN5062" s="77" t="s">
        <v>175</v>
      </c>
      <c r="GO5062" s="77">
        <v>0.13250000000000001</v>
      </c>
      <c r="GP5062" s="77">
        <v>3</v>
      </c>
      <c r="GQ5062" s="77">
        <v>0</v>
      </c>
      <c r="GR5062" s="77" t="s">
        <v>423</v>
      </c>
      <c r="GS5062" s="77">
        <v>0</v>
      </c>
      <c r="GT5062" s="77">
        <v>0</v>
      </c>
      <c r="GU5062" s="77">
        <v>0.1527377521613833</v>
      </c>
      <c r="GV5062" s="77">
        <v>35.623037668073458</v>
      </c>
      <c r="GW5062" s="77">
        <v>0.1527377521613833</v>
      </c>
      <c r="GX5062" s="77">
        <v>35.623037668073458</v>
      </c>
      <c r="GY5062" s="77">
        <v>0.1527377521613833</v>
      </c>
      <c r="GZ5062" s="77">
        <v>35.623037668073458</v>
      </c>
    </row>
    <row r="5063" spans="187:208" x14ac:dyDescent="0.25">
      <c r="GE5063" s="77" t="s">
        <v>425</v>
      </c>
      <c r="GF5063" s="77" t="s">
        <v>155</v>
      </c>
      <c r="GG5063" s="77" t="s">
        <v>466</v>
      </c>
      <c r="GH5063" s="77" t="s">
        <v>300</v>
      </c>
      <c r="GI5063" s="77">
        <v>2023</v>
      </c>
      <c r="GJ5063" s="77" t="s">
        <v>301</v>
      </c>
      <c r="GK5063" s="77">
        <v>8896.5159934291078</v>
      </c>
      <c r="GL5063" s="77">
        <v>610.71869400000003</v>
      </c>
      <c r="GM5063" s="77">
        <v>2023</v>
      </c>
      <c r="GN5063" s="77" t="s">
        <v>175</v>
      </c>
      <c r="GO5063" s="77">
        <v>5.3000000000000005E-2</v>
      </c>
      <c r="GP5063" s="77">
        <v>3</v>
      </c>
      <c r="GQ5063" s="77">
        <v>0</v>
      </c>
      <c r="GR5063" s="77" t="s">
        <v>423</v>
      </c>
      <c r="GS5063" s="77">
        <v>0</v>
      </c>
      <c r="GT5063" s="77">
        <v>0</v>
      </c>
      <c r="GU5063" s="77">
        <v>5.5966209081309407E-2</v>
      </c>
      <c r="GV5063" s="77">
        <v>497.9042741834665</v>
      </c>
      <c r="GW5063" s="77">
        <v>5.5966209081309407E-2</v>
      </c>
      <c r="GX5063" s="77">
        <v>497.9042741834665</v>
      </c>
      <c r="GY5063" s="77">
        <v>5.5966209081309407E-2</v>
      </c>
      <c r="GZ5063" s="77">
        <v>497.9042741834665</v>
      </c>
    </row>
    <row r="5064" spans="187:208" x14ac:dyDescent="0.25">
      <c r="GE5064" s="77" t="s">
        <v>427</v>
      </c>
      <c r="GF5064" s="77" t="s">
        <v>155</v>
      </c>
      <c r="GG5064" s="77" t="s">
        <v>466</v>
      </c>
      <c r="GH5064" s="77" t="s">
        <v>300</v>
      </c>
      <c r="GI5064" s="77">
        <v>2023</v>
      </c>
      <c r="GJ5064" s="77" t="s">
        <v>303</v>
      </c>
      <c r="GK5064" s="77">
        <v>5534.8914862004112</v>
      </c>
      <c r="GL5064" s="77">
        <v>610.71869400000003</v>
      </c>
      <c r="GM5064" s="77">
        <v>2023</v>
      </c>
      <c r="GN5064" s="77" t="s">
        <v>175</v>
      </c>
      <c r="GO5064" s="77">
        <v>5.3000000000000005E-2</v>
      </c>
      <c r="GP5064" s="77">
        <v>3</v>
      </c>
      <c r="GQ5064" s="77">
        <v>0</v>
      </c>
      <c r="GR5064" s="77" t="s">
        <v>423</v>
      </c>
      <c r="GS5064" s="77">
        <v>0</v>
      </c>
      <c r="GT5064" s="77">
        <v>0</v>
      </c>
      <c r="GU5064" s="77">
        <v>5.5966209081309407E-2</v>
      </c>
      <c r="GV5064" s="77">
        <v>309.76689415905156</v>
      </c>
      <c r="GW5064" s="77">
        <v>5.5966209081309407E-2</v>
      </c>
      <c r="GX5064" s="77">
        <v>309.76689415905156</v>
      </c>
      <c r="GY5064" s="77">
        <v>5.5966209081309407E-2</v>
      </c>
      <c r="GZ5064" s="77">
        <v>309.76689415905156</v>
      </c>
    </row>
    <row r="5065" spans="187:208" x14ac:dyDescent="0.25">
      <c r="GE5065" s="77" t="s">
        <v>422</v>
      </c>
      <c r="GF5065" s="77" t="s">
        <v>155</v>
      </c>
      <c r="GG5065" s="77" t="s">
        <v>466</v>
      </c>
      <c r="GH5065" s="77" t="s">
        <v>300</v>
      </c>
      <c r="GI5065" s="77">
        <v>2024</v>
      </c>
      <c r="GJ5065" s="77" t="s">
        <v>305</v>
      </c>
      <c r="GK5065" s="77">
        <v>233.2300768079526</v>
      </c>
      <c r="GL5065" s="77">
        <v>610.71869400000003</v>
      </c>
      <c r="GM5065" s="77">
        <v>2024</v>
      </c>
      <c r="GN5065" s="77" t="s">
        <v>175</v>
      </c>
      <c r="GO5065" s="77">
        <v>0.13250000000000001</v>
      </c>
      <c r="GP5065" s="77">
        <v>3</v>
      </c>
      <c r="GQ5065" s="77">
        <v>0</v>
      </c>
      <c r="GR5065" s="77" t="s">
        <v>423</v>
      </c>
      <c r="GS5065" s="77">
        <v>0</v>
      </c>
      <c r="GT5065" s="77">
        <v>0</v>
      </c>
      <c r="GU5065" s="77">
        <v>0</v>
      </c>
      <c r="GV5065" s="77">
        <v>0</v>
      </c>
      <c r="GW5065" s="77">
        <v>0.1527377521613833</v>
      </c>
      <c r="GX5065" s="77">
        <v>35.623037668073458</v>
      </c>
      <c r="GY5065" s="77">
        <v>0.1527377521613833</v>
      </c>
      <c r="GZ5065" s="77">
        <v>35.623037668073458</v>
      </c>
    </row>
    <row r="5066" spans="187:208" x14ac:dyDescent="0.25">
      <c r="GE5066" s="77" t="s">
        <v>425</v>
      </c>
      <c r="GF5066" s="77" t="s">
        <v>155</v>
      </c>
      <c r="GG5066" s="77" t="s">
        <v>466</v>
      </c>
      <c r="GH5066" s="77" t="s">
        <v>300</v>
      </c>
      <c r="GI5066" s="77">
        <v>2024</v>
      </c>
      <c r="GJ5066" s="77" t="s">
        <v>301</v>
      </c>
      <c r="GK5066" s="77">
        <v>8896.5159934291078</v>
      </c>
      <c r="GL5066" s="77">
        <v>610.71869400000003</v>
      </c>
      <c r="GM5066" s="77">
        <v>2024</v>
      </c>
      <c r="GN5066" s="77" t="s">
        <v>175</v>
      </c>
      <c r="GO5066" s="77">
        <v>5.3000000000000005E-2</v>
      </c>
      <c r="GP5066" s="77">
        <v>3</v>
      </c>
      <c r="GQ5066" s="77">
        <v>0</v>
      </c>
      <c r="GR5066" s="77" t="s">
        <v>423</v>
      </c>
      <c r="GS5066" s="77">
        <v>0</v>
      </c>
      <c r="GT5066" s="77">
        <v>0</v>
      </c>
      <c r="GU5066" s="77">
        <v>0</v>
      </c>
      <c r="GV5066" s="77">
        <v>0</v>
      </c>
      <c r="GW5066" s="77">
        <v>5.5966209081309407E-2</v>
      </c>
      <c r="GX5066" s="77">
        <v>497.9042741834665</v>
      </c>
      <c r="GY5066" s="77">
        <v>5.5966209081309407E-2</v>
      </c>
      <c r="GZ5066" s="77">
        <v>497.9042741834665</v>
      </c>
    </row>
    <row r="5067" spans="187:208" x14ac:dyDescent="0.25">
      <c r="GE5067" s="77" t="s">
        <v>427</v>
      </c>
      <c r="GF5067" s="77" t="s">
        <v>155</v>
      </c>
      <c r="GG5067" s="77" t="s">
        <v>466</v>
      </c>
      <c r="GH5067" s="77" t="s">
        <v>300</v>
      </c>
      <c r="GI5067" s="77">
        <v>2024</v>
      </c>
      <c r="GJ5067" s="77" t="s">
        <v>303</v>
      </c>
      <c r="GK5067" s="77">
        <v>5534.8914862004112</v>
      </c>
      <c r="GL5067" s="77">
        <v>610.71869400000003</v>
      </c>
      <c r="GM5067" s="77">
        <v>2024</v>
      </c>
      <c r="GN5067" s="77" t="s">
        <v>175</v>
      </c>
      <c r="GO5067" s="77">
        <v>5.3000000000000005E-2</v>
      </c>
      <c r="GP5067" s="77">
        <v>3</v>
      </c>
      <c r="GQ5067" s="77">
        <v>0</v>
      </c>
      <c r="GR5067" s="77" t="s">
        <v>423</v>
      </c>
      <c r="GS5067" s="77">
        <v>0</v>
      </c>
      <c r="GT5067" s="77">
        <v>0</v>
      </c>
      <c r="GU5067" s="77">
        <v>0</v>
      </c>
      <c r="GV5067" s="77">
        <v>0</v>
      </c>
      <c r="GW5067" s="77">
        <v>5.5966209081309407E-2</v>
      </c>
      <c r="GX5067" s="77">
        <v>309.76689415905156</v>
      </c>
      <c r="GY5067" s="77">
        <v>5.5966209081309407E-2</v>
      </c>
      <c r="GZ5067" s="77">
        <v>309.76689415905156</v>
      </c>
    </row>
    <row r="5068" spans="187:208" x14ac:dyDescent="0.25">
      <c r="GE5068" s="77" t="s">
        <v>422</v>
      </c>
      <c r="GF5068" s="77" t="s">
        <v>155</v>
      </c>
      <c r="GG5068" s="77" t="s">
        <v>466</v>
      </c>
      <c r="GH5068" s="77" t="s">
        <v>300</v>
      </c>
      <c r="GI5068" s="77">
        <v>2025</v>
      </c>
      <c r="GJ5068" s="77" t="s">
        <v>305</v>
      </c>
      <c r="GK5068" s="77">
        <v>233.2300768079526</v>
      </c>
      <c r="GL5068" s="77">
        <v>610.71869400000003</v>
      </c>
      <c r="GM5068" s="77">
        <v>2025</v>
      </c>
      <c r="GN5068" s="77" t="s">
        <v>175</v>
      </c>
      <c r="GO5068" s="77">
        <v>0.13250000000000001</v>
      </c>
      <c r="GP5068" s="77">
        <v>3</v>
      </c>
      <c r="GQ5068" s="77">
        <v>0</v>
      </c>
      <c r="GR5068" s="77" t="s">
        <v>423</v>
      </c>
      <c r="GS5068" s="77">
        <v>0</v>
      </c>
      <c r="GT5068" s="77">
        <v>0</v>
      </c>
      <c r="GU5068" s="77">
        <v>0</v>
      </c>
      <c r="GV5068" s="77">
        <v>0</v>
      </c>
      <c r="GW5068" s="77">
        <v>0</v>
      </c>
      <c r="GX5068" s="77">
        <v>0</v>
      </c>
      <c r="GY5068" s="77">
        <v>0.1527377521613833</v>
      </c>
      <c r="GZ5068" s="77">
        <v>35.623037668073458</v>
      </c>
    </row>
    <row r="5069" spans="187:208" x14ac:dyDescent="0.25">
      <c r="GE5069" s="77" t="s">
        <v>425</v>
      </c>
      <c r="GF5069" s="77" t="s">
        <v>155</v>
      </c>
      <c r="GG5069" s="77" t="s">
        <v>466</v>
      </c>
      <c r="GH5069" s="77" t="s">
        <v>300</v>
      </c>
      <c r="GI5069" s="77">
        <v>2025</v>
      </c>
      <c r="GJ5069" s="77" t="s">
        <v>301</v>
      </c>
      <c r="GK5069" s="77">
        <v>8896.5159934291078</v>
      </c>
      <c r="GL5069" s="77">
        <v>610.71869400000003</v>
      </c>
      <c r="GM5069" s="77">
        <v>2025</v>
      </c>
      <c r="GN5069" s="77" t="s">
        <v>175</v>
      </c>
      <c r="GO5069" s="77">
        <v>5.3000000000000005E-2</v>
      </c>
      <c r="GP5069" s="77">
        <v>3</v>
      </c>
      <c r="GQ5069" s="77">
        <v>0</v>
      </c>
      <c r="GR5069" s="77" t="s">
        <v>423</v>
      </c>
      <c r="GS5069" s="77">
        <v>0</v>
      </c>
      <c r="GT5069" s="77">
        <v>0</v>
      </c>
      <c r="GU5069" s="77">
        <v>0</v>
      </c>
      <c r="GV5069" s="77">
        <v>0</v>
      </c>
      <c r="GW5069" s="77">
        <v>0</v>
      </c>
      <c r="GX5069" s="77">
        <v>0</v>
      </c>
      <c r="GY5069" s="77">
        <v>5.5966209081309407E-2</v>
      </c>
      <c r="GZ5069" s="77">
        <v>497.9042741834665</v>
      </c>
    </row>
    <row r="5070" spans="187:208" x14ac:dyDescent="0.25">
      <c r="GE5070" s="77" t="s">
        <v>427</v>
      </c>
      <c r="GF5070" s="77" t="s">
        <v>155</v>
      </c>
      <c r="GG5070" s="77" t="s">
        <v>466</v>
      </c>
      <c r="GH5070" s="77" t="s">
        <v>300</v>
      </c>
      <c r="GI5070" s="77">
        <v>2025</v>
      </c>
      <c r="GJ5070" s="77" t="s">
        <v>303</v>
      </c>
      <c r="GK5070" s="77">
        <v>5534.8914862004112</v>
      </c>
      <c r="GL5070" s="77">
        <v>610.71869400000003</v>
      </c>
      <c r="GM5070" s="77">
        <v>2025</v>
      </c>
      <c r="GN5070" s="77" t="s">
        <v>175</v>
      </c>
      <c r="GO5070" s="77">
        <v>5.3000000000000005E-2</v>
      </c>
      <c r="GP5070" s="77">
        <v>3</v>
      </c>
      <c r="GQ5070" s="77">
        <v>0</v>
      </c>
      <c r="GR5070" s="77" t="s">
        <v>423</v>
      </c>
      <c r="GS5070" s="77">
        <v>0</v>
      </c>
      <c r="GT5070" s="77">
        <v>0</v>
      </c>
      <c r="GU5070" s="77">
        <v>0</v>
      </c>
      <c r="GV5070" s="77">
        <v>0</v>
      </c>
      <c r="GW5070" s="77">
        <v>0</v>
      </c>
      <c r="GX5070" s="77">
        <v>0</v>
      </c>
      <c r="GY5070" s="77">
        <v>5.5966209081309407E-2</v>
      </c>
      <c r="GZ5070" s="77">
        <v>309.76689415905156</v>
      </c>
    </row>
    <row r="5071" spans="187:208" x14ac:dyDescent="0.25">
      <c r="GE5071" s="77" t="s">
        <v>422</v>
      </c>
      <c r="GF5071" s="77" t="s">
        <v>155</v>
      </c>
      <c r="GG5071" s="77" t="s">
        <v>466</v>
      </c>
      <c r="GH5071" s="77" t="s">
        <v>432</v>
      </c>
      <c r="GI5071" s="77">
        <v>2021</v>
      </c>
      <c r="GJ5071" s="77" t="s">
        <v>305</v>
      </c>
      <c r="GK5071" s="77">
        <v>222.22942162784099</v>
      </c>
      <c r="GL5071" s="77">
        <v>610.71869400000003</v>
      </c>
      <c r="GM5071" s="77">
        <v>2021</v>
      </c>
      <c r="GN5071" s="77" t="s">
        <v>175</v>
      </c>
      <c r="GO5071" s="77">
        <v>0.13250000000000001</v>
      </c>
      <c r="GP5071" s="77">
        <v>3</v>
      </c>
      <c r="GQ5071" s="77">
        <v>0</v>
      </c>
      <c r="GR5071" s="77" t="s">
        <v>423</v>
      </c>
      <c r="GS5071" s="77">
        <v>0.1527377521613833</v>
      </c>
      <c r="GT5071" s="77">
        <v>33.942822323560733</v>
      </c>
      <c r="GU5071" s="77">
        <v>0.1527377521613833</v>
      </c>
      <c r="GV5071" s="77">
        <v>33.942822323560733</v>
      </c>
      <c r="GW5071" s="77">
        <v>0</v>
      </c>
      <c r="GX5071" s="77">
        <v>0</v>
      </c>
      <c r="GY5071" s="77">
        <v>0</v>
      </c>
      <c r="GZ5071" s="77">
        <v>0</v>
      </c>
    </row>
    <row r="5072" spans="187:208" x14ac:dyDescent="0.25">
      <c r="GE5072" s="77" t="s">
        <v>425</v>
      </c>
      <c r="GF5072" s="77" t="s">
        <v>155</v>
      </c>
      <c r="GG5072" s="77" t="s">
        <v>466</v>
      </c>
      <c r="GH5072" s="77" t="s">
        <v>432</v>
      </c>
      <c r="GI5072" s="77">
        <v>2021</v>
      </c>
      <c r="GJ5072" s="77" t="s">
        <v>301</v>
      </c>
      <c r="GK5072" s="77">
        <v>8585.7228092483492</v>
      </c>
      <c r="GL5072" s="77">
        <v>610.71869400000003</v>
      </c>
      <c r="GM5072" s="77">
        <v>2021</v>
      </c>
      <c r="GN5072" s="77" t="s">
        <v>175</v>
      </c>
      <c r="GO5072" s="77">
        <v>5.3000000000000005E-2</v>
      </c>
      <c r="GP5072" s="77">
        <v>3</v>
      </c>
      <c r="GQ5072" s="77">
        <v>0</v>
      </c>
      <c r="GR5072" s="77" t="s">
        <v>423</v>
      </c>
      <c r="GS5072" s="77">
        <v>5.5966209081309407E-2</v>
      </c>
      <c r="GT5072" s="77">
        <v>480.51035785656029</v>
      </c>
      <c r="GU5072" s="77">
        <v>5.5966209081309407E-2</v>
      </c>
      <c r="GV5072" s="77">
        <v>480.51035785656029</v>
      </c>
      <c r="GW5072" s="77">
        <v>0</v>
      </c>
      <c r="GX5072" s="77">
        <v>0</v>
      </c>
      <c r="GY5072" s="77">
        <v>0</v>
      </c>
      <c r="GZ5072" s="77">
        <v>0</v>
      </c>
    </row>
    <row r="5073" spans="187:208" x14ac:dyDescent="0.25">
      <c r="GE5073" s="77" t="s">
        <v>422</v>
      </c>
      <c r="GF5073" s="77" t="s">
        <v>155</v>
      </c>
      <c r="GG5073" s="77" t="s">
        <v>466</v>
      </c>
      <c r="GH5073" s="77" t="s">
        <v>432</v>
      </c>
      <c r="GI5073" s="77">
        <v>2022</v>
      </c>
      <c r="GJ5073" s="77" t="s">
        <v>305</v>
      </c>
      <c r="GK5073" s="77">
        <v>222.22942162784099</v>
      </c>
      <c r="GL5073" s="77">
        <v>610.71869400000003</v>
      </c>
      <c r="GM5073" s="77">
        <v>2022</v>
      </c>
      <c r="GN5073" s="77" t="s">
        <v>175</v>
      </c>
      <c r="GO5073" s="77">
        <v>0.13250000000000001</v>
      </c>
      <c r="GP5073" s="77">
        <v>3</v>
      </c>
      <c r="GQ5073" s="77">
        <v>0</v>
      </c>
      <c r="GR5073" s="77" t="s">
        <v>423</v>
      </c>
      <c r="GS5073" s="77">
        <v>0.1527377521613833</v>
      </c>
      <c r="GT5073" s="77">
        <v>33.942822323560733</v>
      </c>
      <c r="GU5073" s="77">
        <v>0.1527377521613833</v>
      </c>
      <c r="GV5073" s="77">
        <v>33.942822323560733</v>
      </c>
      <c r="GW5073" s="77">
        <v>0.1527377521613833</v>
      </c>
      <c r="GX5073" s="77">
        <v>33.942822323560733</v>
      </c>
      <c r="GY5073" s="77">
        <v>0</v>
      </c>
      <c r="GZ5073" s="77">
        <v>0</v>
      </c>
    </row>
    <row r="5074" spans="187:208" x14ac:dyDescent="0.25">
      <c r="GE5074" s="77" t="s">
        <v>425</v>
      </c>
      <c r="GF5074" s="77" t="s">
        <v>155</v>
      </c>
      <c r="GG5074" s="77" t="s">
        <v>466</v>
      </c>
      <c r="GH5074" s="77" t="s">
        <v>432</v>
      </c>
      <c r="GI5074" s="77">
        <v>2022</v>
      </c>
      <c r="GJ5074" s="77" t="s">
        <v>301</v>
      </c>
      <c r="GK5074" s="77">
        <v>8585.7228092483492</v>
      </c>
      <c r="GL5074" s="77">
        <v>610.71869400000003</v>
      </c>
      <c r="GM5074" s="77">
        <v>2022</v>
      </c>
      <c r="GN5074" s="77" t="s">
        <v>175</v>
      </c>
      <c r="GO5074" s="77">
        <v>5.3000000000000005E-2</v>
      </c>
      <c r="GP5074" s="77">
        <v>3</v>
      </c>
      <c r="GQ5074" s="77">
        <v>0</v>
      </c>
      <c r="GR5074" s="77" t="s">
        <v>423</v>
      </c>
      <c r="GS5074" s="77">
        <v>5.5966209081309407E-2</v>
      </c>
      <c r="GT5074" s="77">
        <v>480.51035785656029</v>
      </c>
      <c r="GU5074" s="77">
        <v>5.5966209081309407E-2</v>
      </c>
      <c r="GV5074" s="77">
        <v>480.51035785656029</v>
      </c>
      <c r="GW5074" s="77">
        <v>5.5966209081309407E-2</v>
      </c>
      <c r="GX5074" s="77">
        <v>480.51035785656029</v>
      </c>
      <c r="GY5074" s="77">
        <v>0</v>
      </c>
      <c r="GZ5074" s="77">
        <v>0</v>
      </c>
    </row>
    <row r="5075" spans="187:208" x14ac:dyDescent="0.25">
      <c r="GE5075" s="77" t="s">
        <v>422</v>
      </c>
      <c r="GF5075" s="77" t="s">
        <v>155</v>
      </c>
      <c r="GG5075" s="77" t="s">
        <v>466</v>
      </c>
      <c r="GH5075" s="77" t="s">
        <v>432</v>
      </c>
      <c r="GI5075" s="77">
        <v>2023</v>
      </c>
      <c r="GJ5075" s="77" t="s">
        <v>305</v>
      </c>
      <c r="GK5075" s="77">
        <v>233.23007680795021</v>
      </c>
      <c r="GL5075" s="77">
        <v>610.71869400000003</v>
      </c>
      <c r="GM5075" s="77">
        <v>2023</v>
      </c>
      <c r="GN5075" s="77" t="s">
        <v>175</v>
      </c>
      <c r="GO5075" s="77">
        <v>0.13250000000000001</v>
      </c>
      <c r="GP5075" s="77">
        <v>3</v>
      </c>
      <c r="GQ5075" s="77">
        <v>0</v>
      </c>
      <c r="GR5075" s="77" t="s">
        <v>423</v>
      </c>
      <c r="GS5075" s="77">
        <v>0</v>
      </c>
      <c r="GT5075" s="77">
        <v>0</v>
      </c>
      <c r="GU5075" s="77">
        <v>0.1527377521613833</v>
      </c>
      <c r="GV5075" s="77">
        <v>35.623037668073088</v>
      </c>
      <c r="GW5075" s="77">
        <v>0.1527377521613833</v>
      </c>
      <c r="GX5075" s="77">
        <v>35.623037668073088</v>
      </c>
      <c r="GY5075" s="77">
        <v>0.1527377521613833</v>
      </c>
      <c r="GZ5075" s="77">
        <v>35.623037668073088</v>
      </c>
    </row>
    <row r="5076" spans="187:208" x14ac:dyDescent="0.25">
      <c r="GE5076" s="77" t="s">
        <v>425</v>
      </c>
      <c r="GF5076" s="77" t="s">
        <v>155</v>
      </c>
      <c r="GG5076" s="77" t="s">
        <v>466</v>
      </c>
      <c r="GH5076" s="77" t="s">
        <v>432</v>
      </c>
      <c r="GI5076" s="77">
        <v>2023</v>
      </c>
      <c r="GJ5076" s="77" t="s">
        <v>301</v>
      </c>
      <c r="GK5076" s="77">
        <v>8896.5159934290168</v>
      </c>
      <c r="GL5076" s="77">
        <v>610.71869400000003</v>
      </c>
      <c r="GM5076" s="77">
        <v>2023</v>
      </c>
      <c r="GN5076" s="77" t="s">
        <v>175</v>
      </c>
      <c r="GO5076" s="77">
        <v>5.3000000000000005E-2</v>
      </c>
      <c r="GP5076" s="77">
        <v>3</v>
      </c>
      <c r="GQ5076" s="77">
        <v>0</v>
      </c>
      <c r="GR5076" s="77" t="s">
        <v>423</v>
      </c>
      <c r="GS5076" s="77">
        <v>0</v>
      </c>
      <c r="GT5076" s="77">
        <v>0</v>
      </c>
      <c r="GU5076" s="77">
        <v>5.5966209081309407E-2</v>
      </c>
      <c r="GV5076" s="77">
        <v>497.90427418346144</v>
      </c>
      <c r="GW5076" s="77">
        <v>5.5966209081309407E-2</v>
      </c>
      <c r="GX5076" s="77">
        <v>497.90427418346144</v>
      </c>
      <c r="GY5076" s="77">
        <v>5.5966209081309407E-2</v>
      </c>
      <c r="GZ5076" s="77">
        <v>497.90427418346144</v>
      </c>
    </row>
    <row r="5077" spans="187:208" x14ac:dyDescent="0.25">
      <c r="GE5077" s="77" t="s">
        <v>422</v>
      </c>
      <c r="GF5077" s="77" t="s">
        <v>155</v>
      </c>
      <c r="GG5077" s="77" t="s">
        <v>466</v>
      </c>
      <c r="GH5077" s="77" t="s">
        <v>432</v>
      </c>
      <c r="GI5077" s="77">
        <v>2024</v>
      </c>
      <c r="GJ5077" s="77" t="s">
        <v>305</v>
      </c>
      <c r="GK5077" s="77">
        <v>233.23007680795021</v>
      </c>
      <c r="GL5077" s="77">
        <v>610.71869400000003</v>
      </c>
      <c r="GM5077" s="77">
        <v>2024</v>
      </c>
      <c r="GN5077" s="77" t="s">
        <v>175</v>
      </c>
      <c r="GO5077" s="77">
        <v>0.13250000000000001</v>
      </c>
      <c r="GP5077" s="77">
        <v>3</v>
      </c>
      <c r="GQ5077" s="77">
        <v>0</v>
      </c>
      <c r="GR5077" s="77" t="s">
        <v>423</v>
      </c>
      <c r="GS5077" s="77">
        <v>0</v>
      </c>
      <c r="GT5077" s="77">
        <v>0</v>
      </c>
      <c r="GU5077" s="77">
        <v>0</v>
      </c>
      <c r="GV5077" s="77">
        <v>0</v>
      </c>
      <c r="GW5077" s="77">
        <v>0.1527377521613833</v>
      </c>
      <c r="GX5077" s="77">
        <v>35.623037668073088</v>
      </c>
      <c r="GY5077" s="77">
        <v>0.1527377521613833</v>
      </c>
      <c r="GZ5077" s="77">
        <v>35.623037668073088</v>
      </c>
    </row>
    <row r="5078" spans="187:208" x14ac:dyDescent="0.25">
      <c r="GE5078" s="77" t="s">
        <v>425</v>
      </c>
      <c r="GF5078" s="77" t="s">
        <v>155</v>
      </c>
      <c r="GG5078" s="77" t="s">
        <v>466</v>
      </c>
      <c r="GH5078" s="77" t="s">
        <v>432</v>
      </c>
      <c r="GI5078" s="77">
        <v>2024</v>
      </c>
      <c r="GJ5078" s="77" t="s">
        <v>301</v>
      </c>
      <c r="GK5078" s="77">
        <v>8896.5159934290168</v>
      </c>
      <c r="GL5078" s="77">
        <v>610.71869400000003</v>
      </c>
      <c r="GM5078" s="77">
        <v>2024</v>
      </c>
      <c r="GN5078" s="77" t="s">
        <v>175</v>
      </c>
      <c r="GO5078" s="77">
        <v>5.3000000000000005E-2</v>
      </c>
      <c r="GP5078" s="77">
        <v>3</v>
      </c>
      <c r="GQ5078" s="77">
        <v>0</v>
      </c>
      <c r="GR5078" s="77" t="s">
        <v>423</v>
      </c>
      <c r="GS5078" s="77">
        <v>0</v>
      </c>
      <c r="GT5078" s="77">
        <v>0</v>
      </c>
      <c r="GU5078" s="77">
        <v>0</v>
      </c>
      <c r="GV5078" s="77">
        <v>0</v>
      </c>
      <c r="GW5078" s="77">
        <v>5.5966209081309407E-2</v>
      </c>
      <c r="GX5078" s="77">
        <v>497.90427418346144</v>
      </c>
      <c r="GY5078" s="77">
        <v>5.5966209081309407E-2</v>
      </c>
      <c r="GZ5078" s="77">
        <v>497.90427418346144</v>
      </c>
    </row>
    <row r="5079" spans="187:208" x14ac:dyDescent="0.25">
      <c r="GE5079" s="77" t="s">
        <v>422</v>
      </c>
      <c r="GF5079" s="77" t="s">
        <v>155</v>
      </c>
      <c r="GG5079" s="77" t="s">
        <v>466</v>
      </c>
      <c r="GH5079" s="77" t="s">
        <v>432</v>
      </c>
      <c r="GI5079" s="77">
        <v>2025</v>
      </c>
      <c r="GJ5079" s="77" t="s">
        <v>305</v>
      </c>
      <c r="GK5079" s="77">
        <v>233.23007680795021</v>
      </c>
      <c r="GL5079" s="77">
        <v>610.71869400000003</v>
      </c>
      <c r="GM5079" s="77">
        <v>2025</v>
      </c>
      <c r="GN5079" s="77" t="s">
        <v>175</v>
      </c>
      <c r="GO5079" s="77">
        <v>0.13250000000000001</v>
      </c>
      <c r="GP5079" s="77">
        <v>3</v>
      </c>
      <c r="GQ5079" s="77">
        <v>0</v>
      </c>
      <c r="GR5079" s="77" t="s">
        <v>423</v>
      </c>
      <c r="GS5079" s="77">
        <v>0</v>
      </c>
      <c r="GT5079" s="77">
        <v>0</v>
      </c>
      <c r="GU5079" s="77">
        <v>0</v>
      </c>
      <c r="GV5079" s="77">
        <v>0</v>
      </c>
      <c r="GW5079" s="77">
        <v>0</v>
      </c>
      <c r="GX5079" s="77">
        <v>0</v>
      </c>
      <c r="GY5079" s="77">
        <v>0.1527377521613833</v>
      </c>
      <c r="GZ5079" s="77">
        <v>35.623037668073088</v>
      </c>
    </row>
    <row r="5080" spans="187:208" x14ac:dyDescent="0.25">
      <c r="GE5080" s="77" t="s">
        <v>425</v>
      </c>
      <c r="GF5080" s="77" t="s">
        <v>155</v>
      </c>
      <c r="GG5080" s="77" t="s">
        <v>466</v>
      </c>
      <c r="GH5080" s="77" t="s">
        <v>432</v>
      </c>
      <c r="GI5080" s="77">
        <v>2025</v>
      </c>
      <c r="GJ5080" s="77" t="s">
        <v>301</v>
      </c>
      <c r="GK5080" s="77">
        <v>8896.5159934290168</v>
      </c>
      <c r="GL5080" s="77">
        <v>610.71869400000003</v>
      </c>
      <c r="GM5080" s="77">
        <v>2025</v>
      </c>
      <c r="GN5080" s="77" t="s">
        <v>175</v>
      </c>
      <c r="GO5080" s="77">
        <v>5.3000000000000005E-2</v>
      </c>
      <c r="GP5080" s="77">
        <v>3</v>
      </c>
      <c r="GQ5080" s="77">
        <v>0</v>
      </c>
      <c r="GR5080" s="77" t="s">
        <v>423</v>
      </c>
      <c r="GS5080" s="77">
        <v>0</v>
      </c>
      <c r="GT5080" s="77">
        <v>0</v>
      </c>
      <c r="GU5080" s="77">
        <v>0</v>
      </c>
      <c r="GV5080" s="77">
        <v>0</v>
      </c>
      <c r="GW5080" s="77">
        <v>0</v>
      </c>
      <c r="GX5080" s="77">
        <v>0</v>
      </c>
      <c r="GY5080" s="77">
        <v>5.5966209081309407E-2</v>
      </c>
      <c r="GZ5080" s="77">
        <v>497.90427418346144</v>
      </c>
    </row>
    <row r="5081" spans="187:208" x14ac:dyDescent="0.25">
      <c r="GE5081" s="77" t="s">
        <v>422</v>
      </c>
      <c r="GF5081" s="77" t="s">
        <v>155</v>
      </c>
      <c r="GG5081" s="77" t="s">
        <v>466</v>
      </c>
      <c r="GH5081" s="77" t="s">
        <v>439</v>
      </c>
      <c r="GI5081" s="77">
        <v>2021</v>
      </c>
      <c r="GJ5081" s="77" t="s">
        <v>305</v>
      </c>
      <c r="GK5081" s="77">
        <v>0.69641821681222715</v>
      </c>
      <c r="GL5081" s="77">
        <v>610.71869400000003</v>
      </c>
      <c r="GM5081" s="77">
        <v>2021</v>
      </c>
      <c r="GN5081" s="77" t="s">
        <v>175</v>
      </c>
      <c r="GO5081" s="77">
        <v>0.13250000000000001</v>
      </c>
      <c r="GP5081" s="77">
        <v>3</v>
      </c>
      <c r="GQ5081" s="77">
        <v>0</v>
      </c>
      <c r="GR5081" s="77" t="s">
        <v>423</v>
      </c>
      <c r="GS5081" s="77">
        <v>0.1527377521613833</v>
      </c>
      <c r="GT5081" s="77">
        <v>0.10636935300013844</v>
      </c>
      <c r="GU5081" s="77">
        <v>0.1527377521613833</v>
      </c>
      <c r="GV5081" s="77">
        <v>0.10636935300013844</v>
      </c>
      <c r="GW5081" s="77">
        <v>0</v>
      </c>
      <c r="GX5081" s="77">
        <v>0</v>
      </c>
      <c r="GY5081" s="77">
        <v>0</v>
      </c>
      <c r="GZ5081" s="77">
        <v>0</v>
      </c>
    </row>
    <row r="5082" spans="187:208" x14ac:dyDescent="0.25">
      <c r="GE5082" s="77" t="s">
        <v>425</v>
      </c>
      <c r="GF5082" s="77" t="s">
        <v>155</v>
      </c>
      <c r="GG5082" s="77" t="s">
        <v>466</v>
      </c>
      <c r="GH5082" s="77" t="s">
        <v>439</v>
      </c>
      <c r="GI5082" s="77">
        <v>2021</v>
      </c>
      <c r="GJ5082" s="77" t="s">
        <v>301</v>
      </c>
      <c r="GK5082" s="77">
        <v>2.9419641522810278</v>
      </c>
      <c r="GL5082" s="77">
        <v>610.71869400000003</v>
      </c>
      <c r="GM5082" s="77">
        <v>2021</v>
      </c>
      <c r="GN5082" s="77" t="s">
        <v>175</v>
      </c>
      <c r="GO5082" s="77">
        <v>5.3000000000000005E-2</v>
      </c>
      <c r="GP5082" s="77">
        <v>3</v>
      </c>
      <c r="GQ5082" s="77">
        <v>0</v>
      </c>
      <c r="GR5082" s="77" t="s">
        <v>423</v>
      </c>
      <c r="GS5082" s="77">
        <v>5.5966209081309407E-2</v>
      </c>
      <c r="GT5082" s="77">
        <v>0.16465058085627718</v>
      </c>
      <c r="GU5082" s="77">
        <v>5.5966209081309407E-2</v>
      </c>
      <c r="GV5082" s="77">
        <v>0.16465058085627718</v>
      </c>
      <c r="GW5082" s="77">
        <v>0</v>
      </c>
      <c r="GX5082" s="77">
        <v>0</v>
      </c>
      <c r="GY5082" s="77">
        <v>0</v>
      </c>
      <c r="GZ5082" s="77">
        <v>0</v>
      </c>
    </row>
    <row r="5083" spans="187:208" x14ac:dyDescent="0.25">
      <c r="GE5083" s="77" t="s">
        <v>427</v>
      </c>
      <c r="GF5083" s="77" t="s">
        <v>155</v>
      </c>
      <c r="GG5083" s="77" t="s">
        <v>466</v>
      </c>
      <c r="GH5083" s="77" t="s">
        <v>439</v>
      </c>
      <c r="GI5083" s="77">
        <v>2021</v>
      </c>
      <c r="GJ5083" s="77" t="s">
        <v>303</v>
      </c>
      <c r="GK5083" s="77">
        <v>1.6021759622082969</v>
      </c>
      <c r="GL5083" s="77">
        <v>610.71869400000003</v>
      </c>
      <c r="GM5083" s="77">
        <v>2021</v>
      </c>
      <c r="GN5083" s="77" t="s">
        <v>175</v>
      </c>
      <c r="GO5083" s="77">
        <v>5.3000000000000005E-2</v>
      </c>
      <c r="GP5083" s="77">
        <v>3</v>
      </c>
      <c r="GQ5083" s="77">
        <v>0</v>
      </c>
      <c r="GR5083" s="77" t="s">
        <v>423</v>
      </c>
      <c r="GS5083" s="77">
        <v>5.5966209081309407E-2</v>
      </c>
      <c r="GT5083" s="77">
        <v>8.9667714885997618E-2</v>
      </c>
      <c r="GU5083" s="77">
        <v>5.5966209081309407E-2</v>
      </c>
      <c r="GV5083" s="77">
        <v>8.9667714885997618E-2</v>
      </c>
      <c r="GW5083" s="77">
        <v>0</v>
      </c>
      <c r="GX5083" s="77">
        <v>0</v>
      </c>
      <c r="GY5083" s="77">
        <v>0</v>
      </c>
      <c r="GZ5083" s="77">
        <v>0</v>
      </c>
    </row>
    <row r="5084" spans="187:208" x14ac:dyDescent="0.25">
      <c r="GE5084" s="77" t="s">
        <v>422</v>
      </c>
      <c r="GF5084" s="77" t="s">
        <v>155</v>
      </c>
      <c r="GG5084" s="77" t="s">
        <v>466</v>
      </c>
      <c r="GH5084" s="77" t="s">
        <v>439</v>
      </c>
      <c r="GI5084" s="77">
        <v>2022</v>
      </c>
      <c r="GJ5084" s="77" t="s">
        <v>305</v>
      </c>
      <c r="GK5084" s="77">
        <v>0.69641821681222715</v>
      </c>
      <c r="GL5084" s="77">
        <v>610.71869400000003</v>
      </c>
      <c r="GM5084" s="77">
        <v>2022</v>
      </c>
      <c r="GN5084" s="77" t="s">
        <v>175</v>
      </c>
      <c r="GO5084" s="77">
        <v>0.13250000000000001</v>
      </c>
      <c r="GP5084" s="77">
        <v>3</v>
      </c>
      <c r="GQ5084" s="77">
        <v>0</v>
      </c>
      <c r="GR5084" s="77" t="s">
        <v>423</v>
      </c>
      <c r="GS5084" s="77">
        <v>0.1527377521613833</v>
      </c>
      <c r="GT5084" s="77">
        <v>0.10636935300013844</v>
      </c>
      <c r="GU5084" s="77">
        <v>0.1527377521613833</v>
      </c>
      <c r="GV5084" s="77">
        <v>0.10636935300013844</v>
      </c>
      <c r="GW5084" s="77">
        <v>0.1527377521613833</v>
      </c>
      <c r="GX5084" s="77">
        <v>0.10636935300013844</v>
      </c>
      <c r="GY5084" s="77">
        <v>0</v>
      </c>
      <c r="GZ5084" s="77">
        <v>0</v>
      </c>
    </row>
    <row r="5085" spans="187:208" x14ac:dyDescent="0.25">
      <c r="GE5085" s="77" t="s">
        <v>425</v>
      </c>
      <c r="GF5085" s="77" t="s">
        <v>155</v>
      </c>
      <c r="GG5085" s="77" t="s">
        <v>466</v>
      </c>
      <c r="GH5085" s="77" t="s">
        <v>439</v>
      </c>
      <c r="GI5085" s="77">
        <v>2022</v>
      </c>
      <c r="GJ5085" s="77" t="s">
        <v>301</v>
      </c>
      <c r="GK5085" s="77">
        <v>2.9419641522810278</v>
      </c>
      <c r="GL5085" s="77">
        <v>610.71869400000003</v>
      </c>
      <c r="GM5085" s="77">
        <v>2022</v>
      </c>
      <c r="GN5085" s="77" t="s">
        <v>175</v>
      </c>
      <c r="GO5085" s="77">
        <v>5.3000000000000005E-2</v>
      </c>
      <c r="GP5085" s="77">
        <v>3</v>
      </c>
      <c r="GQ5085" s="77">
        <v>0</v>
      </c>
      <c r="GR5085" s="77" t="s">
        <v>423</v>
      </c>
      <c r="GS5085" s="77">
        <v>5.5966209081309407E-2</v>
      </c>
      <c r="GT5085" s="77">
        <v>0.16465058085627718</v>
      </c>
      <c r="GU5085" s="77">
        <v>5.5966209081309407E-2</v>
      </c>
      <c r="GV5085" s="77">
        <v>0.16465058085627718</v>
      </c>
      <c r="GW5085" s="77">
        <v>5.5966209081309407E-2</v>
      </c>
      <c r="GX5085" s="77">
        <v>0.16465058085627718</v>
      </c>
      <c r="GY5085" s="77">
        <v>0</v>
      </c>
      <c r="GZ5085" s="77">
        <v>0</v>
      </c>
    </row>
    <row r="5086" spans="187:208" x14ac:dyDescent="0.25">
      <c r="GE5086" s="77" t="s">
        <v>427</v>
      </c>
      <c r="GF5086" s="77" t="s">
        <v>155</v>
      </c>
      <c r="GG5086" s="77" t="s">
        <v>466</v>
      </c>
      <c r="GH5086" s="77" t="s">
        <v>439</v>
      </c>
      <c r="GI5086" s="77">
        <v>2022</v>
      </c>
      <c r="GJ5086" s="77" t="s">
        <v>303</v>
      </c>
      <c r="GK5086" s="77">
        <v>1.6021759622082969</v>
      </c>
      <c r="GL5086" s="77">
        <v>610.71869400000003</v>
      </c>
      <c r="GM5086" s="77">
        <v>2022</v>
      </c>
      <c r="GN5086" s="77" t="s">
        <v>175</v>
      </c>
      <c r="GO5086" s="77">
        <v>5.3000000000000005E-2</v>
      </c>
      <c r="GP5086" s="77">
        <v>3</v>
      </c>
      <c r="GQ5086" s="77">
        <v>0</v>
      </c>
      <c r="GR5086" s="77" t="s">
        <v>423</v>
      </c>
      <c r="GS5086" s="77">
        <v>5.5966209081309407E-2</v>
      </c>
      <c r="GT5086" s="77">
        <v>8.9667714885997618E-2</v>
      </c>
      <c r="GU5086" s="77">
        <v>5.5966209081309407E-2</v>
      </c>
      <c r="GV5086" s="77">
        <v>8.9667714885997618E-2</v>
      </c>
      <c r="GW5086" s="77">
        <v>5.5966209081309407E-2</v>
      </c>
      <c r="GX5086" s="77">
        <v>8.9667714885997618E-2</v>
      </c>
      <c r="GY5086" s="77">
        <v>0</v>
      </c>
      <c r="GZ5086" s="77">
        <v>0</v>
      </c>
    </row>
    <row r="5087" spans="187:208" x14ac:dyDescent="0.25">
      <c r="GE5087" s="77" t="s">
        <v>422</v>
      </c>
      <c r="GF5087" s="77" t="s">
        <v>155</v>
      </c>
      <c r="GG5087" s="77" t="s">
        <v>466</v>
      </c>
      <c r="GH5087" s="77" t="s">
        <v>439</v>
      </c>
      <c r="GI5087" s="77">
        <v>2023</v>
      </c>
      <c r="GJ5087" s="77" t="s">
        <v>305</v>
      </c>
      <c r="GK5087" s="77">
        <v>0.71896016785820949</v>
      </c>
      <c r="GL5087" s="77">
        <v>610.71869400000003</v>
      </c>
      <c r="GM5087" s="77">
        <v>2023</v>
      </c>
      <c r="GN5087" s="77" t="s">
        <v>175</v>
      </c>
      <c r="GO5087" s="77">
        <v>0.13250000000000001</v>
      </c>
      <c r="GP5087" s="77">
        <v>3</v>
      </c>
      <c r="GQ5087" s="77">
        <v>0</v>
      </c>
      <c r="GR5087" s="77" t="s">
        <v>423</v>
      </c>
      <c r="GS5087" s="77">
        <v>0</v>
      </c>
      <c r="GT5087" s="77">
        <v>0</v>
      </c>
      <c r="GU5087" s="77">
        <v>0.1527377521613833</v>
      </c>
      <c r="GV5087" s="77">
        <v>0.10981235993223373</v>
      </c>
      <c r="GW5087" s="77">
        <v>0.1527377521613833</v>
      </c>
      <c r="GX5087" s="77">
        <v>0.10981235993223373</v>
      </c>
      <c r="GY5087" s="77">
        <v>0.1527377521613833</v>
      </c>
      <c r="GZ5087" s="77">
        <v>0.10981235993223373</v>
      </c>
    </row>
    <row r="5088" spans="187:208" x14ac:dyDescent="0.25">
      <c r="GE5088" s="77" t="s">
        <v>425</v>
      </c>
      <c r="GF5088" s="77" t="s">
        <v>155</v>
      </c>
      <c r="GG5088" s="77" t="s">
        <v>466</v>
      </c>
      <c r="GH5088" s="77" t="s">
        <v>439</v>
      </c>
      <c r="GI5088" s="77">
        <v>2023</v>
      </c>
      <c r="GJ5088" s="77" t="s">
        <v>301</v>
      </c>
      <c r="GK5088" s="77">
        <v>3.0714971986151158</v>
      </c>
      <c r="GL5088" s="77">
        <v>610.71869400000003</v>
      </c>
      <c r="GM5088" s="77">
        <v>2023</v>
      </c>
      <c r="GN5088" s="77" t="s">
        <v>175</v>
      </c>
      <c r="GO5088" s="77">
        <v>5.3000000000000005E-2</v>
      </c>
      <c r="GP5088" s="77">
        <v>3</v>
      </c>
      <c r="GQ5088" s="77">
        <v>0</v>
      </c>
      <c r="GR5088" s="77" t="s">
        <v>423</v>
      </c>
      <c r="GS5088" s="77">
        <v>0</v>
      </c>
      <c r="GT5088" s="77">
        <v>0</v>
      </c>
      <c r="GU5088" s="77">
        <v>5.5966209081309407E-2</v>
      </c>
      <c r="GV5088" s="77">
        <v>0.1719000544103497</v>
      </c>
      <c r="GW5088" s="77">
        <v>5.5966209081309407E-2</v>
      </c>
      <c r="GX5088" s="77">
        <v>0.1719000544103497</v>
      </c>
      <c r="GY5088" s="77">
        <v>5.5966209081309407E-2</v>
      </c>
      <c r="GZ5088" s="77">
        <v>0.1719000544103497</v>
      </c>
    </row>
    <row r="5089" spans="187:208" x14ac:dyDescent="0.25">
      <c r="GE5089" s="77" t="s">
        <v>427</v>
      </c>
      <c r="GF5089" s="77" t="s">
        <v>155</v>
      </c>
      <c r="GG5089" s="77" t="s">
        <v>466</v>
      </c>
      <c r="GH5089" s="77" t="s">
        <v>439</v>
      </c>
      <c r="GI5089" s="77">
        <v>2023</v>
      </c>
      <c r="GJ5089" s="77" t="s">
        <v>303</v>
      </c>
      <c r="GK5089" s="77">
        <v>1.6845772405344519</v>
      </c>
      <c r="GL5089" s="77">
        <v>610.71869400000003</v>
      </c>
      <c r="GM5089" s="77">
        <v>2023</v>
      </c>
      <c r="GN5089" s="77" t="s">
        <v>175</v>
      </c>
      <c r="GO5089" s="77">
        <v>5.3000000000000005E-2</v>
      </c>
      <c r="GP5089" s="77">
        <v>3</v>
      </c>
      <c r="GQ5089" s="77">
        <v>0</v>
      </c>
      <c r="GR5089" s="77" t="s">
        <v>423</v>
      </c>
      <c r="GS5089" s="77">
        <v>0</v>
      </c>
      <c r="GT5089" s="77">
        <v>0</v>
      </c>
      <c r="GU5089" s="77">
        <v>5.5966209081309407E-2</v>
      </c>
      <c r="GV5089" s="77">
        <v>9.4279402057366388E-2</v>
      </c>
      <c r="GW5089" s="77">
        <v>5.5966209081309407E-2</v>
      </c>
      <c r="GX5089" s="77">
        <v>9.4279402057366388E-2</v>
      </c>
      <c r="GY5089" s="77">
        <v>5.5966209081309407E-2</v>
      </c>
      <c r="GZ5089" s="77">
        <v>9.4279402057366388E-2</v>
      </c>
    </row>
    <row r="5090" spans="187:208" x14ac:dyDescent="0.25">
      <c r="GE5090" s="77" t="s">
        <v>422</v>
      </c>
      <c r="GF5090" s="77" t="s">
        <v>155</v>
      </c>
      <c r="GG5090" s="77" t="s">
        <v>466</v>
      </c>
      <c r="GH5090" s="77" t="s">
        <v>439</v>
      </c>
      <c r="GI5090" s="77">
        <v>2024</v>
      </c>
      <c r="GJ5090" s="77" t="s">
        <v>305</v>
      </c>
      <c r="GK5090" s="77">
        <v>0.71896016785820949</v>
      </c>
      <c r="GL5090" s="77">
        <v>610.71869400000003</v>
      </c>
      <c r="GM5090" s="77">
        <v>2024</v>
      </c>
      <c r="GN5090" s="77" t="s">
        <v>175</v>
      </c>
      <c r="GO5090" s="77">
        <v>0.13250000000000001</v>
      </c>
      <c r="GP5090" s="77">
        <v>3</v>
      </c>
      <c r="GQ5090" s="77">
        <v>0</v>
      </c>
      <c r="GR5090" s="77" t="s">
        <v>423</v>
      </c>
      <c r="GS5090" s="77">
        <v>0</v>
      </c>
      <c r="GT5090" s="77">
        <v>0</v>
      </c>
      <c r="GU5090" s="77">
        <v>0</v>
      </c>
      <c r="GV5090" s="77">
        <v>0</v>
      </c>
      <c r="GW5090" s="77">
        <v>0.1527377521613833</v>
      </c>
      <c r="GX5090" s="77">
        <v>0.10981235993223373</v>
      </c>
      <c r="GY5090" s="77">
        <v>0.1527377521613833</v>
      </c>
      <c r="GZ5090" s="77">
        <v>0.10981235993223373</v>
      </c>
    </row>
    <row r="5091" spans="187:208" x14ac:dyDescent="0.25">
      <c r="GE5091" s="77" t="s">
        <v>425</v>
      </c>
      <c r="GF5091" s="77" t="s">
        <v>155</v>
      </c>
      <c r="GG5091" s="77" t="s">
        <v>466</v>
      </c>
      <c r="GH5091" s="77" t="s">
        <v>439</v>
      </c>
      <c r="GI5091" s="77">
        <v>2024</v>
      </c>
      <c r="GJ5091" s="77" t="s">
        <v>301</v>
      </c>
      <c r="GK5091" s="77">
        <v>3.0714971986151158</v>
      </c>
      <c r="GL5091" s="77">
        <v>610.71869400000003</v>
      </c>
      <c r="GM5091" s="77">
        <v>2024</v>
      </c>
      <c r="GN5091" s="77" t="s">
        <v>175</v>
      </c>
      <c r="GO5091" s="77">
        <v>5.3000000000000005E-2</v>
      </c>
      <c r="GP5091" s="77">
        <v>3</v>
      </c>
      <c r="GQ5091" s="77">
        <v>0</v>
      </c>
      <c r="GR5091" s="77" t="s">
        <v>423</v>
      </c>
      <c r="GS5091" s="77">
        <v>0</v>
      </c>
      <c r="GT5091" s="77">
        <v>0</v>
      </c>
      <c r="GU5091" s="77">
        <v>0</v>
      </c>
      <c r="GV5091" s="77">
        <v>0</v>
      </c>
      <c r="GW5091" s="77">
        <v>5.5966209081309407E-2</v>
      </c>
      <c r="GX5091" s="77">
        <v>0.1719000544103497</v>
      </c>
      <c r="GY5091" s="77">
        <v>5.5966209081309407E-2</v>
      </c>
      <c r="GZ5091" s="77">
        <v>0.1719000544103497</v>
      </c>
    </row>
    <row r="5092" spans="187:208" x14ac:dyDescent="0.25">
      <c r="GE5092" s="77" t="s">
        <v>427</v>
      </c>
      <c r="GF5092" s="77" t="s">
        <v>155</v>
      </c>
      <c r="GG5092" s="77" t="s">
        <v>466</v>
      </c>
      <c r="GH5092" s="77" t="s">
        <v>439</v>
      </c>
      <c r="GI5092" s="77">
        <v>2024</v>
      </c>
      <c r="GJ5092" s="77" t="s">
        <v>303</v>
      </c>
      <c r="GK5092" s="77">
        <v>1.6845772405344519</v>
      </c>
      <c r="GL5092" s="77">
        <v>610.71869400000003</v>
      </c>
      <c r="GM5092" s="77">
        <v>2024</v>
      </c>
      <c r="GN5092" s="77" t="s">
        <v>175</v>
      </c>
      <c r="GO5092" s="77">
        <v>5.3000000000000005E-2</v>
      </c>
      <c r="GP5092" s="77">
        <v>3</v>
      </c>
      <c r="GQ5092" s="77">
        <v>0</v>
      </c>
      <c r="GR5092" s="77" t="s">
        <v>423</v>
      </c>
      <c r="GS5092" s="77">
        <v>0</v>
      </c>
      <c r="GT5092" s="77">
        <v>0</v>
      </c>
      <c r="GU5092" s="77">
        <v>0</v>
      </c>
      <c r="GV5092" s="77">
        <v>0</v>
      </c>
      <c r="GW5092" s="77">
        <v>5.5966209081309407E-2</v>
      </c>
      <c r="GX5092" s="77">
        <v>9.4279402057366388E-2</v>
      </c>
      <c r="GY5092" s="77">
        <v>5.5966209081309407E-2</v>
      </c>
      <c r="GZ5092" s="77">
        <v>9.4279402057366388E-2</v>
      </c>
    </row>
    <row r="5093" spans="187:208" x14ac:dyDescent="0.25">
      <c r="GE5093" s="77" t="s">
        <v>422</v>
      </c>
      <c r="GF5093" s="77" t="s">
        <v>155</v>
      </c>
      <c r="GG5093" s="77" t="s">
        <v>466</v>
      </c>
      <c r="GH5093" s="77" t="s">
        <v>439</v>
      </c>
      <c r="GI5093" s="77">
        <v>2025</v>
      </c>
      <c r="GJ5093" s="77" t="s">
        <v>305</v>
      </c>
      <c r="GK5093" s="77">
        <v>0.71896016785820949</v>
      </c>
      <c r="GL5093" s="77">
        <v>610.71869400000003</v>
      </c>
      <c r="GM5093" s="77">
        <v>2025</v>
      </c>
      <c r="GN5093" s="77" t="s">
        <v>175</v>
      </c>
      <c r="GO5093" s="77">
        <v>0.13250000000000001</v>
      </c>
      <c r="GP5093" s="77">
        <v>3</v>
      </c>
      <c r="GQ5093" s="77">
        <v>0</v>
      </c>
      <c r="GR5093" s="77" t="s">
        <v>423</v>
      </c>
      <c r="GS5093" s="77">
        <v>0</v>
      </c>
      <c r="GT5093" s="77">
        <v>0</v>
      </c>
      <c r="GU5093" s="77">
        <v>0</v>
      </c>
      <c r="GV5093" s="77">
        <v>0</v>
      </c>
      <c r="GW5093" s="77">
        <v>0</v>
      </c>
      <c r="GX5093" s="77">
        <v>0</v>
      </c>
      <c r="GY5093" s="77">
        <v>0.1527377521613833</v>
      </c>
      <c r="GZ5093" s="77">
        <v>0.10981235993223373</v>
      </c>
    </row>
    <row r="5094" spans="187:208" x14ac:dyDescent="0.25">
      <c r="GE5094" s="77" t="s">
        <v>425</v>
      </c>
      <c r="GF5094" s="77" t="s">
        <v>155</v>
      </c>
      <c r="GG5094" s="77" t="s">
        <v>466</v>
      </c>
      <c r="GH5094" s="77" t="s">
        <v>439</v>
      </c>
      <c r="GI5094" s="77">
        <v>2025</v>
      </c>
      <c r="GJ5094" s="77" t="s">
        <v>301</v>
      </c>
      <c r="GK5094" s="77">
        <v>3.0714971986151158</v>
      </c>
      <c r="GL5094" s="77">
        <v>610.71869400000003</v>
      </c>
      <c r="GM5094" s="77">
        <v>2025</v>
      </c>
      <c r="GN5094" s="77" t="s">
        <v>175</v>
      </c>
      <c r="GO5094" s="77">
        <v>5.3000000000000005E-2</v>
      </c>
      <c r="GP5094" s="77">
        <v>3</v>
      </c>
      <c r="GQ5094" s="77">
        <v>0</v>
      </c>
      <c r="GR5094" s="77" t="s">
        <v>423</v>
      </c>
      <c r="GS5094" s="77">
        <v>0</v>
      </c>
      <c r="GT5094" s="77">
        <v>0</v>
      </c>
      <c r="GU5094" s="77">
        <v>0</v>
      </c>
      <c r="GV5094" s="77">
        <v>0</v>
      </c>
      <c r="GW5094" s="77">
        <v>0</v>
      </c>
      <c r="GX5094" s="77">
        <v>0</v>
      </c>
      <c r="GY5094" s="77">
        <v>5.5966209081309407E-2</v>
      </c>
      <c r="GZ5094" s="77">
        <v>0.1719000544103497</v>
      </c>
    </row>
    <row r="5095" spans="187:208" x14ac:dyDescent="0.25">
      <c r="GE5095" s="77" t="s">
        <v>427</v>
      </c>
      <c r="GF5095" s="77" t="s">
        <v>155</v>
      </c>
      <c r="GG5095" s="77" t="s">
        <v>466</v>
      </c>
      <c r="GH5095" s="77" t="s">
        <v>439</v>
      </c>
      <c r="GI5095" s="77">
        <v>2025</v>
      </c>
      <c r="GJ5095" s="77" t="s">
        <v>303</v>
      </c>
      <c r="GK5095" s="77">
        <v>1.6845772405344519</v>
      </c>
      <c r="GL5095" s="77">
        <v>610.71869400000003</v>
      </c>
      <c r="GM5095" s="77">
        <v>2025</v>
      </c>
      <c r="GN5095" s="77" t="s">
        <v>175</v>
      </c>
      <c r="GO5095" s="77">
        <v>5.3000000000000005E-2</v>
      </c>
      <c r="GP5095" s="77">
        <v>3</v>
      </c>
      <c r="GQ5095" s="77">
        <v>0</v>
      </c>
      <c r="GR5095" s="77" t="s">
        <v>423</v>
      </c>
      <c r="GS5095" s="77">
        <v>0</v>
      </c>
      <c r="GT5095" s="77">
        <v>0</v>
      </c>
      <c r="GU5095" s="77">
        <v>0</v>
      </c>
      <c r="GV5095" s="77">
        <v>0</v>
      </c>
      <c r="GW5095" s="77">
        <v>0</v>
      </c>
      <c r="GX5095" s="77">
        <v>0</v>
      </c>
      <c r="GY5095" s="77">
        <v>5.5966209081309407E-2</v>
      </c>
      <c r="GZ5095" s="77">
        <v>9.4279402057366388E-2</v>
      </c>
    </row>
    <row r="5096" spans="187:208" x14ac:dyDescent="0.25">
      <c r="GE5096" s="77" t="s">
        <v>422</v>
      </c>
      <c r="GF5096" s="77" t="s">
        <v>155</v>
      </c>
      <c r="GG5096" s="77" t="s">
        <v>466</v>
      </c>
      <c r="GH5096" s="77" t="s">
        <v>446</v>
      </c>
      <c r="GI5096" s="77">
        <v>2021</v>
      </c>
      <c r="GJ5096" s="77" t="s">
        <v>305</v>
      </c>
      <c r="GK5096" s="77">
        <v>3.6425060683954499E-2</v>
      </c>
      <c r="GL5096" s="77">
        <v>610.71869400000003</v>
      </c>
      <c r="GM5096" s="77">
        <v>2021</v>
      </c>
      <c r="GN5096" s="77" t="s">
        <v>175</v>
      </c>
      <c r="GO5096" s="77">
        <v>0.13250000000000001</v>
      </c>
      <c r="GP5096" s="77">
        <v>3</v>
      </c>
      <c r="GQ5096" s="77">
        <v>0</v>
      </c>
      <c r="GR5096" s="77" t="s">
        <v>423</v>
      </c>
      <c r="GS5096" s="77">
        <v>0.1527377521613833</v>
      </c>
      <c r="GT5096" s="77">
        <v>5.5634818912091892E-3</v>
      </c>
      <c r="GU5096" s="77">
        <v>0.1527377521613833</v>
      </c>
      <c r="GV5096" s="77">
        <v>5.5634818912091892E-3</v>
      </c>
      <c r="GW5096" s="77">
        <v>0</v>
      </c>
      <c r="GX5096" s="77">
        <v>0</v>
      </c>
      <c r="GY5096" s="77">
        <v>0</v>
      </c>
      <c r="GZ5096" s="77">
        <v>0</v>
      </c>
    </row>
    <row r="5097" spans="187:208" x14ac:dyDescent="0.25">
      <c r="GE5097" s="77" t="s">
        <v>425</v>
      </c>
      <c r="GF5097" s="77" t="s">
        <v>155</v>
      </c>
      <c r="GG5097" s="77" t="s">
        <v>466</v>
      </c>
      <c r="GH5097" s="77" t="s">
        <v>446</v>
      </c>
      <c r="GI5097" s="77">
        <v>2021</v>
      </c>
      <c r="GJ5097" s="77" t="s">
        <v>301</v>
      </c>
      <c r="GK5097" s="77">
        <v>1.5808724525432469E-3</v>
      </c>
      <c r="GL5097" s="77">
        <v>610.71869400000003</v>
      </c>
      <c r="GM5097" s="77">
        <v>2021</v>
      </c>
      <c r="GN5097" s="77" t="s">
        <v>175</v>
      </c>
      <c r="GO5097" s="77">
        <v>5.3000000000000005E-2</v>
      </c>
      <c r="GP5097" s="77">
        <v>3</v>
      </c>
      <c r="GQ5097" s="77">
        <v>0</v>
      </c>
      <c r="GR5097" s="77" t="s">
        <v>423</v>
      </c>
      <c r="GS5097" s="77">
        <v>5.5966209081309407E-2</v>
      </c>
      <c r="GT5097" s="77">
        <v>8.8475438209917743E-5</v>
      </c>
      <c r="GU5097" s="77">
        <v>5.5966209081309407E-2</v>
      </c>
      <c r="GV5097" s="77">
        <v>8.8475438209917743E-5</v>
      </c>
      <c r="GW5097" s="77">
        <v>0</v>
      </c>
      <c r="GX5097" s="77">
        <v>0</v>
      </c>
      <c r="GY5097" s="77">
        <v>0</v>
      </c>
      <c r="GZ5097" s="77">
        <v>0</v>
      </c>
    </row>
    <row r="5098" spans="187:208" x14ac:dyDescent="0.25">
      <c r="GE5098" s="77" t="s">
        <v>427</v>
      </c>
      <c r="GF5098" s="77" t="s">
        <v>155</v>
      </c>
      <c r="GG5098" s="77" t="s">
        <v>466</v>
      </c>
      <c r="GH5098" s="77" t="s">
        <v>446</v>
      </c>
      <c r="GI5098" s="77">
        <v>2021</v>
      </c>
      <c r="GJ5098" s="77" t="s">
        <v>303</v>
      </c>
      <c r="GK5098" s="77">
        <v>3.9894642198450743E-2</v>
      </c>
      <c r="GL5098" s="77">
        <v>610.71869400000003</v>
      </c>
      <c r="GM5098" s="77">
        <v>2021</v>
      </c>
      <c r="GN5098" s="77" t="s">
        <v>175</v>
      </c>
      <c r="GO5098" s="77">
        <v>5.3000000000000005E-2</v>
      </c>
      <c r="GP5098" s="77">
        <v>3</v>
      </c>
      <c r="GQ5098" s="77">
        <v>0</v>
      </c>
      <c r="GR5098" s="77" t="s">
        <v>423</v>
      </c>
      <c r="GS5098" s="77">
        <v>5.5966209081309407E-2</v>
      </c>
      <c r="GT5098" s="77">
        <v>2.2327518865025236E-3</v>
      </c>
      <c r="GU5098" s="77">
        <v>5.5966209081309407E-2</v>
      </c>
      <c r="GV5098" s="77">
        <v>2.2327518865025236E-3</v>
      </c>
      <c r="GW5098" s="77">
        <v>0</v>
      </c>
      <c r="GX5098" s="77">
        <v>0</v>
      </c>
      <c r="GY5098" s="77">
        <v>0</v>
      </c>
      <c r="GZ5098" s="77">
        <v>0</v>
      </c>
    </row>
    <row r="5099" spans="187:208" x14ac:dyDescent="0.25">
      <c r="GE5099" s="77" t="s">
        <v>422</v>
      </c>
      <c r="GF5099" s="77" t="s">
        <v>155</v>
      </c>
      <c r="GG5099" s="77" t="s">
        <v>466</v>
      </c>
      <c r="GH5099" s="77" t="s">
        <v>446</v>
      </c>
      <c r="GI5099" s="77">
        <v>2022</v>
      </c>
      <c r="GJ5099" s="77" t="s">
        <v>305</v>
      </c>
      <c r="GK5099" s="77">
        <v>3.6425060683954499E-2</v>
      </c>
      <c r="GL5099" s="77">
        <v>610.71869400000003</v>
      </c>
      <c r="GM5099" s="77">
        <v>2022</v>
      </c>
      <c r="GN5099" s="77" t="s">
        <v>175</v>
      </c>
      <c r="GO5099" s="77">
        <v>0.13250000000000001</v>
      </c>
      <c r="GP5099" s="77">
        <v>3</v>
      </c>
      <c r="GQ5099" s="77">
        <v>0</v>
      </c>
      <c r="GR5099" s="77" t="s">
        <v>423</v>
      </c>
      <c r="GS5099" s="77">
        <v>0.1527377521613833</v>
      </c>
      <c r="GT5099" s="77">
        <v>5.5634818912091892E-3</v>
      </c>
      <c r="GU5099" s="77">
        <v>0.1527377521613833</v>
      </c>
      <c r="GV5099" s="77">
        <v>5.5634818912091892E-3</v>
      </c>
      <c r="GW5099" s="77">
        <v>0.1527377521613833</v>
      </c>
      <c r="GX5099" s="77">
        <v>5.5634818912091892E-3</v>
      </c>
      <c r="GY5099" s="77">
        <v>0</v>
      </c>
      <c r="GZ5099" s="77">
        <v>0</v>
      </c>
    </row>
    <row r="5100" spans="187:208" x14ac:dyDescent="0.25">
      <c r="GE5100" s="77" t="s">
        <v>425</v>
      </c>
      <c r="GF5100" s="77" t="s">
        <v>155</v>
      </c>
      <c r="GG5100" s="77" t="s">
        <v>466</v>
      </c>
      <c r="GH5100" s="77" t="s">
        <v>446</v>
      </c>
      <c r="GI5100" s="77">
        <v>2022</v>
      </c>
      <c r="GJ5100" s="77" t="s">
        <v>301</v>
      </c>
      <c r="GK5100" s="77">
        <v>1.5808724525432469E-3</v>
      </c>
      <c r="GL5100" s="77">
        <v>610.71869400000003</v>
      </c>
      <c r="GM5100" s="77">
        <v>2022</v>
      </c>
      <c r="GN5100" s="77" t="s">
        <v>175</v>
      </c>
      <c r="GO5100" s="77">
        <v>5.3000000000000005E-2</v>
      </c>
      <c r="GP5100" s="77">
        <v>3</v>
      </c>
      <c r="GQ5100" s="77">
        <v>0</v>
      </c>
      <c r="GR5100" s="77" t="s">
        <v>423</v>
      </c>
      <c r="GS5100" s="77">
        <v>5.5966209081309407E-2</v>
      </c>
      <c r="GT5100" s="77">
        <v>8.8475438209917743E-5</v>
      </c>
      <c r="GU5100" s="77">
        <v>5.5966209081309407E-2</v>
      </c>
      <c r="GV5100" s="77">
        <v>8.8475438209917743E-5</v>
      </c>
      <c r="GW5100" s="77">
        <v>5.5966209081309407E-2</v>
      </c>
      <c r="GX5100" s="77">
        <v>8.8475438209917743E-5</v>
      </c>
      <c r="GY5100" s="77">
        <v>0</v>
      </c>
      <c r="GZ5100" s="77">
        <v>0</v>
      </c>
    </row>
    <row r="5101" spans="187:208" x14ac:dyDescent="0.25">
      <c r="GE5101" s="77" t="s">
        <v>427</v>
      </c>
      <c r="GF5101" s="77" t="s">
        <v>155</v>
      </c>
      <c r="GG5101" s="77" t="s">
        <v>466</v>
      </c>
      <c r="GH5101" s="77" t="s">
        <v>446</v>
      </c>
      <c r="GI5101" s="77">
        <v>2022</v>
      </c>
      <c r="GJ5101" s="77" t="s">
        <v>303</v>
      </c>
      <c r="GK5101" s="77">
        <v>3.9894642198450743E-2</v>
      </c>
      <c r="GL5101" s="77">
        <v>610.71869400000003</v>
      </c>
      <c r="GM5101" s="77">
        <v>2022</v>
      </c>
      <c r="GN5101" s="77" t="s">
        <v>175</v>
      </c>
      <c r="GO5101" s="77">
        <v>5.3000000000000005E-2</v>
      </c>
      <c r="GP5101" s="77">
        <v>3</v>
      </c>
      <c r="GQ5101" s="77">
        <v>0</v>
      </c>
      <c r="GR5101" s="77" t="s">
        <v>423</v>
      </c>
      <c r="GS5101" s="77">
        <v>5.5966209081309407E-2</v>
      </c>
      <c r="GT5101" s="77">
        <v>2.2327518865025236E-3</v>
      </c>
      <c r="GU5101" s="77">
        <v>5.5966209081309407E-2</v>
      </c>
      <c r="GV5101" s="77">
        <v>2.2327518865025236E-3</v>
      </c>
      <c r="GW5101" s="77">
        <v>5.5966209081309407E-2</v>
      </c>
      <c r="GX5101" s="77">
        <v>2.2327518865025236E-3</v>
      </c>
      <c r="GY5101" s="77">
        <v>0</v>
      </c>
      <c r="GZ5101" s="77">
        <v>0</v>
      </c>
    </row>
    <row r="5102" spans="187:208" x14ac:dyDescent="0.25">
      <c r="GE5102" s="77" t="s">
        <v>422</v>
      </c>
      <c r="GF5102" s="77" t="s">
        <v>155</v>
      </c>
      <c r="GG5102" s="77" t="s">
        <v>466</v>
      </c>
      <c r="GH5102" s="77" t="s">
        <v>446</v>
      </c>
      <c r="GI5102" s="77">
        <v>2023</v>
      </c>
      <c r="GJ5102" s="77" t="s">
        <v>305</v>
      </c>
      <c r="GK5102" s="77">
        <v>3.7590224611390742E-2</v>
      </c>
      <c r="GL5102" s="77">
        <v>610.71869400000003</v>
      </c>
      <c r="GM5102" s="77">
        <v>2023</v>
      </c>
      <c r="GN5102" s="77" t="s">
        <v>175</v>
      </c>
      <c r="GO5102" s="77">
        <v>0.13250000000000001</v>
      </c>
      <c r="GP5102" s="77">
        <v>3</v>
      </c>
      <c r="GQ5102" s="77">
        <v>0</v>
      </c>
      <c r="GR5102" s="77" t="s">
        <v>423</v>
      </c>
      <c r="GS5102" s="77">
        <v>0</v>
      </c>
      <c r="GT5102" s="77">
        <v>0</v>
      </c>
      <c r="GU5102" s="77">
        <v>0.1527377521613833</v>
      </c>
      <c r="GV5102" s="77">
        <v>5.7414464103853298E-3</v>
      </c>
      <c r="GW5102" s="77">
        <v>0.1527377521613833</v>
      </c>
      <c r="GX5102" s="77">
        <v>5.7414464103853298E-3</v>
      </c>
      <c r="GY5102" s="77">
        <v>0.1527377521613833</v>
      </c>
      <c r="GZ5102" s="77">
        <v>5.7414464103853298E-3</v>
      </c>
    </row>
    <row r="5103" spans="187:208" x14ac:dyDescent="0.25">
      <c r="GE5103" s="77" t="s">
        <v>425</v>
      </c>
      <c r="GF5103" s="77" t="s">
        <v>155</v>
      </c>
      <c r="GG5103" s="77" t="s">
        <v>466</v>
      </c>
      <c r="GH5103" s="77" t="s">
        <v>446</v>
      </c>
      <c r="GI5103" s="77">
        <v>2023</v>
      </c>
      <c r="GJ5103" s="77" t="s">
        <v>301</v>
      </c>
      <c r="GK5103" s="77">
        <v>1.631433411568729E-3</v>
      </c>
      <c r="GL5103" s="77">
        <v>610.71869400000003</v>
      </c>
      <c r="GM5103" s="77">
        <v>2023</v>
      </c>
      <c r="GN5103" s="77" t="s">
        <v>175</v>
      </c>
      <c r="GO5103" s="77">
        <v>5.3000000000000005E-2</v>
      </c>
      <c r="GP5103" s="77">
        <v>3</v>
      </c>
      <c r="GQ5103" s="77">
        <v>0</v>
      </c>
      <c r="GR5103" s="77" t="s">
        <v>423</v>
      </c>
      <c r="GS5103" s="77">
        <v>0</v>
      </c>
      <c r="GT5103" s="77">
        <v>0</v>
      </c>
      <c r="GU5103" s="77">
        <v>5.5966209081309407E-2</v>
      </c>
      <c r="GV5103" s="77">
        <v>9.1305143414089395E-5</v>
      </c>
      <c r="GW5103" s="77">
        <v>5.5966209081309407E-2</v>
      </c>
      <c r="GX5103" s="77">
        <v>9.1305143414089395E-5</v>
      </c>
      <c r="GY5103" s="77">
        <v>5.5966209081309407E-2</v>
      </c>
      <c r="GZ5103" s="77">
        <v>9.1305143414089395E-5</v>
      </c>
    </row>
    <row r="5104" spans="187:208" x14ac:dyDescent="0.25">
      <c r="GE5104" s="77" t="s">
        <v>427</v>
      </c>
      <c r="GF5104" s="77" t="s">
        <v>155</v>
      </c>
      <c r="GG5104" s="77" t="s">
        <v>466</v>
      </c>
      <c r="GH5104" s="77" t="s">
        <v>446</v>
      </c>
      <c r="GI5104" s="77">
        <v>2023</v>
      </c>
      <c r="GJ5104" s="77" t="s">
        <v>303</v>
      </c>
      <c r="GK5104" s="77">
        <v>4.1186611014017729E-2</v>
      </c>
      <c r="GL5104" s="77">
        <v>610.71869400000003</v>
      </c>
      <c r="GM5104" s="77">
        <v>2023</v>
      </c>
      <c r="GN5104" s="77" t="s">
        <v>175</v>
      </c>
      <c r="GO5104" s="77">
        <v>5.3000000000000005E-2</v>
      </c>
      <c r="GP5104" s="77">
        <v>3</v>
      </c>
      <c r="GQ5104" s="77">
        <v>0</v>
      </c>
      <c r="GR5104" s="77" t="s">
        <v>423</v>
      </c>
      <c r="GS5104" s="77">
        <v>0</v>
      </c>
      <c r="GT5104" s="77">
        <v>0</v>
      </c>
      <c r="GU5104" s="77">
        <v>5.5966209081309407E-2</v>
      </c>
      <c r="GV5104" s="77">
        <v>2.3050584833610769E-3</v>
      </c>
      <c r="GW5104" s="77">
        <v>5.5966209081309407E-2</v>
      </c>
      <c r="GX5104" s="77">
        <v>2.3050584833610769E-3</v>
      </c>
      <c r="GY5104" s="77">
        <v>5.5966209081309407E-2</v>
      </c>
      <c r="GZ5104" s="77">
        <v>2.3050584833610769E-3</v>
      </c>
    </row>
    <row r="5105" spans="187:208" x14ac:dyDescent="0.25">
      <c r="GE5105" s="77" t="s">
        <v>422</v>
      </c>
      <c r="GF5105" s="77" t="s">
        <v>155</v>
      </c>
      <c r="GG5105" s="77" t="s">
        <v>466</v>
      </c>
      <c r="GH5105" s="77" t="s">
        <v>446</v>
      </c>
      <c r="GI5105" s="77">
        <v>2024</v>
      </c>
      <c r="GJ5105" s="77" t="s">
        <v>305</v>
      </c>
      <c r="GK5105" s="77">
        <v>3.7590224611390742E-2</v>
      </c>
      <c r="GL5105" s="77">
        <v>610.71869400000003</v>
      </c>
      <c r="GM5105" s="77">
        <v>2024</v>
      </c>
      <c r="GN5105" s="77" t="s">
        <v>175</v>
      </c>
      <c r="GO5105" s="77">
        <v>0.13250000000000001</v>
      </c>
      <c r="GP5105" s="77">
        <v>3</v>
      </c>
      <c r="GQ5105" s="77">
        <v>0</v>
      </c>
      <c r="GR5105" s="77" t="s">
        <v>423</v>
      </c>
      <c r="GS5105" s="77">
        <v>0</v>
      </c>
      <c r="GT5105" s="77">
        <v>0</v>
      </c>
      <c r="GU5105" s="77">
        <v>0</v>
      </c>
      <c r="GV5105" s="77">
        <v>0</v>
      </c>
      <c r="GW5105" s="77">
        <v>0.1527377521613833</v>
      </c>
      <c r="GX5105" s="77">
        <v>5.7414464103853298E-3</v>
      </c>
      <c r="GY5105" s="77">
        <v>0.1527377521613833</v>
      </c>
      <c r="GZ5105" s="77">
        <v>5.7414464103853298E-3</v>
      </c>
    </row>
    <row r="5106" spans="187:208" x14ac:dyDescent="0.25">
      <c r="GE5106" s="77" t="s">
        <v>425</v>
      </c>
      <c r="GF5106" s="77" t="s">
        <v>155</v>
      </c>
      <c r="GG5106" s="77" t="s">
        <v>466</v>
      </c>
      <c r="GH5106" s="77" t="s">
        <v>446</v>
      </c>
      <c r="GI5106" s="77">
        <v>2024</v>
      </c>
      <c r="GJ5106" s="77" t="s">
        <v>301</v>
      </c>
      <c r="GK5106" s="77">
        <v>1.631433411568729E-3</v>
      </c>
      <c r="GL5106" s="77">
        <v>610.71869400000003</v>
      </c>
      <c r="GM5106" s="77">
        <v>2024</v>
      </c>
      <c r="GN5106" s="77" t="s">
        <v>175</v>
      </c>
      <c r="GO5106" s="77">
        <v>5.3000000000000005E-2</v>
      </c>
      <c r="GP5106" s="77">
        <v>3</v>
      </c>
      <c r="GQ5106" s="77">
        <v>0</v>
      </c>
      <c r="GR5106" s="77" t="s">
        <v>423</v>
      </c>
      <c r="GS5106" s="77">
        <v>0</v>
      </c>
      <c r="GT5106" s="77">
        <v>0</v>
      </c>
      <c r="GU5106" s="77">
        <v>0</v>
      </c>
      <c r="GV5106" s="77">
        <v>0</v>
      </c>
      <c r="GW5106" s="77">
        <v>5.5966209081309407E-2</v>
      </c>
      <c r="GX5106" s="77">
        <v>9.1305143414089395E-5</v>
      </c>
      <c r="GY5106" s="77">
        <v>5.5966209081309407E-2</v>
      </c>
      <c r="GZ5106" s="77">
        <v>9.1305143414089395E-5</v>
      </c>
    </row>
    <row r="5107" spans="187:208" x14ac:dyDescent="0.25">
      <c r="GE5107" s="77" t="s">
        <v>427</v>
      </c>
      <c r="GF5107" s="77" t="s">
        <v>155</v>
      </c>
      <c r="GG5107" s="77" t="s">
        <v>466</v>
      </c>
      <c r="GH5107" s="77" t="s">
        <v>446</v>
      </c>
      <c r="GI5107" s="77">
        <v>2024</v>
      </c>
      <c r="GJ5107" s="77" t="s">
        <v>303</v>
      </c>
      <c r="GK5107" s="77">
        <v>4.1186611014017729E-2</v>
      </c>
      <c r="GL5107" s="77">
        <v>610.71869400000003</v>
      </c>
      <c r="GM5107" s="77">
        <v>2024</v>
      </c>
      <c r="GN5107" s="77" t="s">
        <v>175</v>
      </c>
      <c r="GO5107" s="77">
        <v>5.3000000000000005E-2</v>
      </c>
      <c r="GP5107" s="77">
        <v>3</v>
      </c>
      <c r="GQ5107" s="77">
        <v>0</v>
      </c>
      <c r="GR5107" s="77" t="s">
        <v>423</v>
      </c>
      <c r="GS5107" s="77">
        <v>0</v>
      </c>
      <c r="GT5107" s="77">
        <v>0</v>
      </c>
      <c r="GU5107" s="77">
        <v>0</v>
      </c>
      <c r="GV5107" s="77">
        <v>0</v>
      </c>
      <c r="GW5107" s="77">
        <v>5.5966209081309407E-2</v>
      </c>
      <c r="GX5107" s="77">
        <v>2.3050584833610769E-3</v>
      </c>
      <c r="GY5107" s="77">
        <v>5.5966209081309407E-2</v>
      </c>
      <c r="GZ5107" s="77">
        <v>2.3050584833610769E-3</v>
      </c>
    </row>
    <row r="5108" spans="187:208" x14ac:dyDescent="0.25">
      <c r="GE5108" s="77" t="s">
        <v>422</v>
      </c>
      <c r="GF5108" s="77" t="s">
        <v>155</v>
      </c>
      <c r="GG5108" s="77" t="s">
        <v>466</v>
      </c>
      <c r="GH5108" s="77" t="s">
        <v>446</v>
      </c>
      <c r="GI5108" s="77">
        <v>2025</v>
      </c>
      <c r="GJ5108" s="77" t="s">
        <v>305</v>
      </c>
      <c r="GK5108" s="77">
        <v>3.7590224611390742E-2</v>
      </c>
      <c r="GL5108" s="77">
        <v>610.71869400000003</v>
      </c>
      <c r="GM5108" s="77">
        <v>2025</v>
      </c>
      <c r="GN5108" s="77" t="s">
        <v>175</v>
      </c>
      <c r="GO5108" s="77">
        <v>0.13250000000000001</v>
      </c>
      <c r="GP5108" s="77">
        <v>3</v>
      </c>
      <c r="GQ5108" s="77">
        <v>0</v>
      </c>
      <c r="GR5108" s="77" t="s">
        <v>423</v>
      </c>
      <c r="GS5108" s="77">
        <v>0</v>
      </c>
      <c r="GT5108" s="77">
        <v>0</v>
      </c>
      <c r="GU5108" s="77">
        <v>0</v>
      </c>
      <c r="GV5108" s="77">
        <v>0</v>
      </c>
      <c r="GW5108" s="77">
        <v>0</v>
      </c>
      <c r="GX5108" s="77">
        <v>0</v>
      </c>
      <c r="GY5108" s="77">
        <v>0.1527377521613833</v>
      </c>
      <c r="GZ5108" s="77">
        <v>5.7414464103853298E-3</v>
      </c>
    </row>
    <row r="5109" spans="187:208" x14ac:dyDescent="0.25">
      <c r="GE5109" s="77" t="s">
        <v>425</v>
      </c>
      <c r="GF5109" s="77" t="s">
        <v>155</v>
      </c>
      <c r="GG5109" s="77" t="s">
        <v>466</v>
      </c>
      <c r="GH5109" s="77" t="s">
        <v>446</v>
      </c>
      <c r="GI5109" s="77">
        <v>2025</v>
      </c>
      <c r="GJ5109" s="77" t="s">
        <v>301</v>
      </c>
      <c r="GK5109" s="77">
        <v>1.631433411568729E-3</v>
      </c>
      <c r="GL5109" s="77">
        <v>610.71869400000003</v>
      </c>
      <c r="GM5109" s="77">
        <v>2025</v>
      </c>
      <c r="GN5109" s="77" t="s">
        <v>175</v>
      </c>
      <c r="GO5109" s="77">
        <v>5.3000000000000005E-2</v>
      </c>
      <c r="GP5109" s="77">
        <v>3</v>
      </c>
      <c r="GQ5109" s="77">
        <v>0</v>
      </c>
      <c r="GR5109" s="77" t="s">
        <v>423</v>
      </c>
      <c r="GS5109" s="77">
        <v>0</v>
      </c>
      <c r="GT5109" s="77">
        <v>0</v>
      </c>
      <c r="GU5109" s="77">
        <v>0</v>
      </c>
      <c r="GV5109" s="77">
        <v>0</v>
      </c>
      <c r="GW5109" s="77">
        <v>0</v>
      </c>
      <c r="GX5109" s="77">
        <v>0</v>
      </c>
      <c r="GY5109" s="77">
        <v>5.5966209081309407E-2</v>
      </c>
      <c r="GZ5109" s="77">
        <v>9.1305143414089395E-5</v>
      </c>
    </row>
    <row r="5110" spans="187:208" x14ac:dyDescent="0.25">
      <c r="GE5110" s="77" t="s">
        <v>427</v>
      </c>
      <c r="GF5110" s="77" t="s">
        <v>155</v>
      </c>
      <c r="GG5110" s="77" t="s">
        <v>466</v>
      </c>
      <c r="GH5110" s="77" t="s">
        <v>446</v>
      </c>
      <c r="GI5110" s="77">
        <v>2025</v>
      </c>
      <c r="GJ5110" s="77" t="s">
        <v>303</v>
      </c>
      <c r="GK5110" s="77">
        <v>4.1186611014017729E-2</v>
      </c>
      <c r="GL5110" s="77">
        <v>610.71869400000003</v>
      </c>
      <c r="GM5110" s="77">
        <v>2025</v>
      </c>
      <c r="GN5110" s="77" t="s">
        <v>175</v>
      </c>
      <c r="GO5110" s="77">
        <v>5.3000000000000005E-2</v>
      </c>
      <c r="GP5110" s="77">
        <v>3</v>
      </c>
      <c r="GQ5110" s="77">
        <v>0</v>
      </c>
      <c r="GR5110" s="77" t="s">
        <v>423</v>
      </c>
      <c r="GS5110" s="77">
        <v>0</v>
      </c>
      <c r="GT5110" s="77">
        <v>0</v>
      </c>
      <c r="GU5110" s="77">
        <v>0</v>
      </c>
      <c r="GV5110" s="77">
        <v>0</v>
      </c>
      <c r="GW5110" s="77">
        <v>0</v>
      </c>
      <c r="GX5110" s="77">
        <v>0</v>
      </c>
      <c r="GY5110" s="77">
        <v>5.5966209081309407E-2</v>
      </c>
      <c r="GZ5110" s="77">
        <v>2.3050584833610769E-3</v>
      </c>
    </row>
    <row r="5111" spans="187:208" x14ac:dyDescent="0.25">
      <c r="GE5111" s="77" t="s">
        <v>422</v>
      </c>
      <c r="GF5111" s="77" t="s">
        <v>155</v>
      </c>
      <c r="GG5111" s="77" t="s">
        <v>466</v>
      </c>
      <c r="GH5111" s="77" t="s">
        <v>453</v>
      </c>
      <c r="GI5111" s="77">
        <v>2021</v>
      </c>
      <c r="GJ5111" s="77" t="s">
        <v>305</v>
      </c>
      <c r="GK5111" s="77">
        <v>222.22942162783079</v>
      </c>
      <c r="GL5111" s="77">
        <v>610.71869400000003</v>
      </c>
      <c r="GM5111" s="77">
        <v>2021</v>
      </c>
      <c r="GN5111" s="77" t="s">
        <v>175</v>
      </c>
      <c r="GO5111" s="77">
        <v>0.13250000000000001</v>
      </c>
      <c r="GP5111" s="77">
        <v>3</v>
      </c>
      <c r="GQ5111" s="77">
        <v>0</v>
      </c>
      <c r="GR5111" s="77" t="s">
        <v>423</v>
      </c>
      <c r="GS5111" s="77">
        <v>0.1527377521613833</v>
      </c>
      <c r="GT5111" s="77">
        <v>33.94282232355917</v>
      </c>
      <c r="GU5111" s="77">
        <v>0.1527377521613833</v>
      </c>
      <c r="GV5111" s="77">
        <v>33.94282232355917</v>
      </c>
      <c r="GW5111" s="77">
        <v>0</v>
      </c>
      <c r="GX5111" s="77">
        <v>0</v>
      </c>
      <c r="GY5111" s="77">
        <v>0</v>
      </c>
      <c r="GZ5111" s="77">
        <v>0</v>
      </c>
    </row>
    <row r="5112" spans="187:208" x14ac:dyDescent="0.25">
      <c r="GE5112" s="77" t="s">
        <v>425</v>
      </c>
      <c r="GF5112" s="77" t="s">
        <v>155</v>
      </c>
      <c r="GG5112" s="77" t="s">
        <v>466</v>
      </c>
      <c r="GH5112" s="77" t="s">
        <v>453</v>
      </c>
      <c r="GI5112" s="77">
        <v>2021</v>
      </c>
      <c r="GJ5112" s="77" t="s">
        <v>301</v>
      </c>
      <c r="GK5112" s="77">
        <v>8585.7228092479563</v>
      </c>
      <c r="GL5112" s="77">
        <v>610.71869400000003</v>
      </c>
      <c r="GM5112" s="77">
        <v>2021</v>
      </c>
      <c r="GN5112" s="77" t="s">
        <v>175</v>
      </c>
      <c r="GO5112" s="77">
        <v>5.3000000000000005E-2</v>
      </c>
      <c r="GP5112" s="77">
        <v>3</v>
      </c>
      <c r="GQ5112" s="77">
        <v>0</v>
      </c>
      <c r="GR5112" s="77" t="s">
        <v>423</v>
      </c>
      <c r="GS5112" s="77">
        <v>5.5966209081309407E-2</v>
      </c>
      <c r="GT5112" s="77">
        <v>480.51035785653829</v>
      </c>
      <c r="GU5112" s="77">
        <v>5.5966209081309407E-2</v>
      </c>
      <c r="GV5112" s="77">
        <v>480.51035785653829</v>
      </c>
      <c r="GW5112" s="77">
        <v>0</v>
      </c>
      <c r="GX5112" s="77">
        <v>0</v>
      </c>
      <c r="GY5112" s="77">
        <v>0</v>
      </c>
      <c r="GZ5112" s="77">
        <v>0</v>
      </c>
    </row>
    <row r="5113" spans="187:208" x14ac:dyDescent="0.25">
      <c r="GE5113" s="77" t="s">
        <v>427</v>
      </c>
      <c r="GF5113" s="77" t="s">
        <v>155</v>
      </c>
      <c r="GG5113" s="77" t="s">
        <v>466</v>
      </c>
      <c r="GH5113" s="77" t="s">
        <v>453</v>
      </c>
      <c r="GI5113" s="77">
        <v>2021</v>
      </c>
      <c r="GJ5113" s="77" t="s">
        <v>303</v>
      </c>
      <c r="GK5113" s="77">
        <v>5338.1784104567496</v>
      </c>
      <c r="GL5113" s="77">
        <v>610.71869400000003</v>
      </c>
      <c r="GM5113" s="77">
        <v>2021</v>
      </c>
      <c r="GN5113" s="77" t="s">
        <v>175</v>
      </c>
      <c r="GO5113" s="77">
        <v>5.3000000000000005E-2</v>
      </c>
      <c r="GP5113" s="77">
        <v>3</v>
      </c>
      <c r="GQ5113" s="77">
        <v>0</v>
      </c>
      <c r="GR5113" s="77" t="s">
        <v>423</v>
      </c>
      <c r="GS5113" s="77">
        <v>5.5966209081309407E-2</v>
      </c>
      <c r="GT5113" s="77">
        <v>298.75760903295435</v>
      </c>
      <c r="GU5113" s="77">
        <v>5.5966209081309407E-2</v>
      </c>
      <c r="GV5113" s="77">
        <v>298.75760903295435</v>
      </c>
      <c r="GW5113" s="77">
        <v>0</v>
      </c>
      <c r="GX5113" s="77">
        <v>0</v>
      </c>
      <c r="GY5113" s="77">
        <v>0</v>
      </c>
      <c r="GZ5113" s="77">
        <v>0</v>
      </c>
    </row>
    <row r="5114" spans="187:208" x14ac:dyDescent="0.25">
      <c r="GE5114" s="77" t="s">
        <v>422</v>
      </c>
      <c r="GF5114" s="77" t="s">
        <v>155</v>
      </c>
      <c r="GG5114" s="77" t="s">
        <v>466</v>
      </c>
      <c r="GH5114" s="77" t="s">
        <v>453</v>
      </c>
      <c r="GI5114" s="77">
        <v>2022</v>
      </c>
      <c r="GJ5114" s="77" t="s">
        <v>305</v>
      </c>
      <c r="GK5114" s="77">
        <v>222.22942162783079</v>
      </c>
      <c r="GL5114" s="77">
        <v>610.71869400000003</v>
      </c>
      <c r="GM5114" s="77">
        <v>2022</v>
      </c>
      <c r="GN5114" s="77" t="s">
        <v>175</v>
      </c>
      <c r="GO5114" s="77">
        <v>0.13250000000000001</v>
      </c>
      <c r="GP5114" s="77">
        <v>3</v>
      </c>
      <c r="GQ5114" s="77">
        <v>0</v>
      </c>
      <c r="GR5114" s="77" t="s">
        <v>423</v>
      </c>
      <c r="GS5114" s="77">
        <v>0.1527377521613833</v>
      </c>
      <c r="GT5114" s="77">
        <v>33.94282232355917</v>
      </c>
      <c r="GU5114" s="77">
        <v>0.1527377521613833</v>
      </c>
      <c r="GV5114" s="77">
        <v>33.94282232355917</v>
      </c>
      <c r="GW5114" s="77">
        <v>0.1527377521613833</v>
      </c>
      <c r="GX5114" s="77">
        <v>33.94282232355917</v>
      </c>
      <c r="GY5114" s="77">
        <v>0</v>
      </c>
      <c r="GZ5114" s="77">
        <v>0</v>
      </c>
    </row>
    <row r="5115" spans="187:208" x14ac:dyDescent="0.25">
      <c r="GE5115" s="77" t="s">
        <v>425</v>
      </c>
      <c r="GF5115" s="77" t="s">
        <v>155</v>
      </c>
      <c r="GG5115" s="77" t="s">
        <v>466</v>
      </c>
      <c r="GH5115" s="77" t="s">
        <v>453</v>
      </c>
      <c r="GI5115" s="77">
        <v>2022</v>
      </c>
      <c r="GJ5115" s="77" t="s">
        <v>301</v>
      </c>
      <c r="GK5115" s="77">
        <v>8585.7228092479563</v>
      </c>
      <c r="GL5115" s="77">
        <v>610.71869400000003</v>
      </c>
      <c r="GM5115" s="77">
        <v>2022</v>
      </c>
      <c r="GN5115" s="77" t="s">
        <v>175</v>
      </c>
      <c r="GO5115" s="77">
        <v>5.3000000000000005E-2</v>
      </c>
      <c r="GP5115" s="77">
        <v>3</v>
      </c>
      <c r="GQ5115" s="77">
        <v>0</v>
      </c>
      <c r="GR5115" s="77" t="s">
        <v>423</v>
      </c>
      <c r="GS5115" s="77">
        <v>5.5966209081309407E-2</v>
      </c>
      <c r="GT5115" s="77">
        <v>480.51035785653829</v>
      </c>
      <c r="GU5115" s="77">
        <v>5.5966209081309407E-2</v>
      </c>
      <c r="GV5115" s="77">
        <v>480.51035785653829</v>
      </c>
      <c r="GW5115" s="77">
        <v>5.5966209081309407E-2</v>
      </c>
      <c r="GX5115" s="77">
        <v>480.51035785653829</v>
      </c>
      <c r="GY5115" s="77">
        <v>0</v>
      </c>
      <c r="GZ5115" s="77">
        <v>0</v>
      </c>
    </row>
    <row r="5116" spans="187:208" x14ac:dyDescent="0.25">
      <c r="GE5116" s="77" t="s">
        <v>427</v>
      </c>
      <c r="GF5116" s="77" t="s">
        <v>155</v>
      </c>
      <c r="GG5116" s="77" t="s">
        <v>466</v>
      </c>
      <c r="GH5116" s="77" t="s">
        <v>453</v>
      </c>
      <c r="GI5116" s="77">
        <v>2022</v>
      </c>
      <c r="GJ5116" s="77" t="s">
        <v>303</v>
      </c>
      <c r="GK5116" s="77">
        <v>5338.1784104567496</v>
      </c>
      <c r="GL5116" s="77">
        <v>610.71869400000003</v>
      </c>
      <c r="GM5116" s="77">
        <v>2022</v>
      </c>
      <c r="GN5116" s="77" t="s">
        <v>175</v>
      </c>
      <c r="GO5116" s="77">
        <v>5.3000000000000005E-2</v>
      </c>
      <c r="GP5116" s="77">
        <v>3</v>
      </c>
      <c r="GQ5116" s="77">
        <v>0</v>
      </c>
      <c r="GR5116" s="77" t="s">
        <v>423</v>
      </c>
      <c r="GS5116" s="77">
        <v>5.5966209081309407E-2</v>
      </c>
      <c r="GT5116" s="77">
        <v>298.75760903295435</v>
      </c>
      <c r="GU5116" s="77">
        <v>5.5966209081309407E-2</v>
      </c>
      <c r="GV5116" s="77">
        <v>298.75760903295435</v>
      </c>
      <c r="GW5116" s="77">
        <v>5.5966209081309407E-2</v>
      </c>
      <c r="GX5116" s="77">
        <v>298.75760903295435</v>
      </c>
      <c r="GY5116" s="77">
        <v>0</v>
      </c>
      <c r="GZ5116" s="77">
        <v>0</v>
      </c>
    </row>
    <row r="5117" spans="187:208" x14ac:dyDescent="0.25">
      <c r="GE5117" s="77" t="s">
        <v>422</v>
      </c>
      <c r="GF5117" s="77" t="s">
        <v>155</v>
      </c>
      <c r="GG5117" s="77" t="s">
        <v>466</v>
      </c>
      <c r="GH5117" s="77" t="s">
        <v>453</v>
      </c>
      <c r="GI5117" s="77">
        <v>2023</v>
      </c>
      <c r="GJ5117" s="77" t="s">
        <v>305</v>
      </c>
      <c r="GK5117" s="77">
        <v>233.2300768079395</v>
      </c>
      <c r="GL5117" s="77">
        <v>610.71869400000003</v>
      </c>
      <c r="GM5117" s="77">
        <v>2023</v>
      </c>
      <c r="GN5117" s="77" t="s">
        <v>175</v>
      </c>
      <c r="GO5117" s="77">
        <v>0.13250000000000001</v>
      </c>
      <c r="GP5117" s="77">
        <v>3</v>
      </c>
      <c r="GQ5117" s="77">
        <v>0</v>
      </c>
      <c r="GR5117" s="77" t="s">
        <v>423</v>
      </c>
      <c r="GS5117" s="77">
        <v>0</v>
      </c>
      <c r="GT5117" s="77">
        <v>0</v>
      </c>
      <c r="GU5117" s="77">
        <v>0.1527377521613833</v>
      </c>
      <c r="GV5117" s="77">
        <v>35.623037668071454</v>
      </c>
      <c r="GW5117" s="77">
        <v>0.1527377521613833</v>
      </c>
      <c r="GX5117" s="77">
        <v>35.623037668071454</v>
      </c>
      <c r="GY5117" s="77">
        <v>0.1527377521613833</v>
      </c>
      <c r="GZ5117" s="77">
        <v>35.623037668071454</v>
      </c>
    </row>
    <row r="5118" spans="187:208" x14ac:dyDescent="0.25">
      <c r="GE5118" s="77" t="s">
        <v>425</v>
      </c>
      <c r="GF5118" s="77" t="s">
        <v>155</v>
      </c>
      <c r="GG5118" s="77" t="s">
        <v>466</v>
      </c>
      <c r="GH5118" s="77" t="s">
        <v>453</v>
      </c>
      <c r="GI5118" s="77">
        <v>2023</v>
      </c>
      <c r="GJ5118" s="77" t="s">
        <v>301</v>
      </c>
      <c r="GK5118" s="77">
        <v>8896.5159934286039</v>
      </c>
      <c r="GL5118" s="77">
        <v>610.71869400000003</v>
      </c>
      <c r="GM5118" s="77">
        <v>2023</v>
      </c>
      <c r="GN5118" s="77" t="s">
        <v>175</v>
      </c>
      <c r="GO5118" s="77">
        <v>5.3000000000000005E-2</v>
      </c>
      <c r="GP5118" s="77">
        <v>3</v>
      </c>
      <c r="GQ5118" s="77">
        <v>0</v>
      </c>
      <c r="GR5118" s="77" t="s">
        <v>423</v>
      </c>
      <c r="GS5118" s="77">
        <v>0</v>
      </c>
      <c r="GT5118" s="77">
        <v>0</v>
      </c>
      <c r="GU5118" s="77">
        <v>5.5966209081309407E-2</v>
      </c>
      <c r="GV5118" s="77">
        <v>497.9042741834383</v>
      </c>
      <c r="GW5118" s="77">
        <v>5.5966209081309407E-2</v>
      </c>
      <c r="GX5118" s="77">
        <v>497.9042741834383</v>
      </c>
      <c r="GY5118" s="77">
        <v>5.5966209081309407E-2</v>
      </c>
      <c r="GZ5118" s="77">
        <v>497.9042741834383</v>
      </c>
    </row>
    <row r="5119" spans="187:208" x14ac:dyDescent="0.25">
      <c r="GE5119" s="77" t="s">
        <v>427</v>
      </c>
      <c r="GF5119" s="77" t="s">
        <v>155</v>
      </c>
      <c r="GG5119" s="77" t="s">
        <v>466</v>
      </c>
      <c r="GH5119" s="77" t="s">
        <v>453</v>
      </c>
      <c r="GI5119" s="77">
        <v>2023</v>
      </c>
      <c r="GJ5119" s="77" t="s">
        <v>303</v>
      </c>
      <c r="GK5119" s="77">
        <v>5534.8914862000984</v>
      </c>
      <c r="GL5119" s="77">
        <v>610.71869400000003</v>
      </c>
      <c r="GM5119" s="77">
        <v>2023</v>
      </c>
      <c r="GN5119" s="77" t="s">
        <v>175</v>
      </c>
      <c r="GO5119" s="77">
        <v>5.3000000000000005E-2</v>
      </c>
      <c r="GP5119" s="77">
        <v>3</v>
      </c>
      <c r="GQ5119" s="77">
        <v>0</v>
      </c>
      <c r="GR5119" s="77" t="s">
        <v>423</v>
      </c>
      <c r="GS5119" s="77">
        <v>0</v>
      </c>
      <c r="GT5119" s="77">
        <v>0</v>
      </c>
      <c r="GU5119" s="77">
        <v>5.5966209081309407E-2</v>
      </c>
      <c r="GV5119" s="77">
        <v>309.76689415903405</v>
      </c>
      <c r="GW5119" s="77">
        <v>5.5966209081309407E-2</v>
      </c>
      <c r="GX5119" s="77">
        <v>309.76689415903405</v>
      </c>
      <c r="GY5119" s="77">
        <v>5.5966209081309407E-2</v>
      </c>
      <c r="GZ5119" s="77">
        <v>309.76689415903405</v>
      </c>
    </row>
    <row r="5120" spans="187:208" x14ac:dyDescent="0.25">
      <c r="GE5120" s="77" t="s">
        <v>422</v>
      </c>
      <c r="GF5120" s="77" t="s">
        <v>155</v>
      </c>
      <c r="GG5120" s="77" t="s">
        <v>466</v>
      </c>
      <c r="GH5120" s="77" t="s">
        <v>453</v>
      </c>
      <c r="GI5120" s="77">
        <v>2024</v>
      </c>
      <c r="GJ5120" s="77" t="s">
        <v>305</v>
      </c>
      <c r="GK5120" s="77">
        <v>233.2300768079395</v>
      </c>
      <c r="GL5120" s="77">
        <v>610.71869400000003</v>
      </c>
      <c r="GM5120" s="77">
        <v>2024</v>
      </c>
      <c r="GN5120" s="77" t="s">
        <v>175</v>
      </c>
      <c r="GO5120" s="77">
        <v>0.13250000000000001</v>
      </c>
      <c r="GP5120" s="77">
        <v>3</v>
      </c>
      <c r="GQ5120" s="77">
        <v>0</v>
      </c>
      <c r="GR5120" s="77" t="s">
        <v>423</v>
      </c>
      <c r="GS5120" s="77">
        <v>0</v>
      </c>
      <c r="GT5120" s="77">
        <v>0</v>
      </c>
      <c r="GU5120" s="77">
        <v>0</v>
      </c>
      <c r="GV5120" s="77">
        <v>0</v>
      </c>
      <c r="GW5120" s="77">
        <v>0.1527377521613833</v>
      </c>
      <c r="GX5120" s="77">
        <v>35.623037668071454</v>
      </c>
      <c r="GY5120" s="77">
        <v>0.1527377521613833</v>
      </c>
      <c r="GZ5120" s="77">
        <v>35.623037668071454</v>
      </c>
    </row>
    <row r="5121" spans="187:208" x14ac:dyDescent="0.25">
      <c r="GE5121" s="77" t="s">
        <v>425</v>
      </c>
      <c r="GF5121" s="77" t="s">
        <v>155</v>
      </c>
      <c r="GG5121" s="77" t="s">
        <v>466</v>
      </c>
      <c r="GH5121" s="77" t="s">
        <v>453</v>
      </c>
      <c r="GI5121" s="77">
        <v>2024</v>
      </c>
      <c r="GJ5121" s="77" t="s">
        <v>301</v>
      </c>
      <c r="GK5121" s="77">
        <v>8896.5159934286039</v>
      </c>
      <c r="GL5121" s="77">
        <v>610.71869400000003</v>
      </c>
      <c r="GM5121" s="77">
        <v>2024</v>
      </c>
      <c r="GN5121" s="77" t="s">
        <v>175</v>
      </c>
      <c r="GO5121" s="77">
        <v>5.3000000000000005E-2</v>
      </c>
      <c r="GP5121" s="77">
        <v>3</v>
      </c>
      <c r="GQ5121" s="77">
        <v>0</v>
      </c>
      <c r="GR5121" s="77" t="s">
        <v>423</v>
      </c>
      <c r="GS5121" s="77">
        <v>0</v>
      </c>
      <c r="GT5121" s="77">
        <v>0</v>
      </c>
      <c r="GU5121" s="77">
        <v>0</v>
      </c>
      <c r="GV5121" s="77">
        <v>0</v>
      </c>
      <c r="GW5121" s="77">
        <v>5.5966209081309407E-2</v>
      </c>
      <c r="GX5121" s="77">
        <v>497.9042741834383</v>
      </c>
      <c r="GY5121" s="77">
        <v>5.5966209081309407E-2</v>
      </c>
      <c r="GZ5121" s="77">
        <v>497.9042741834383</v>
      </c>
    </row>
    <row r="5122" spans="187:208" x14ac:dyDescent="0.25">
      <c r="GE5122" s="77" t="s">
        <v>427</v>
      </c>
      <c r="GF5122" s="77" t="s">
        <v>155</v>
      </c>
      <c r="GG5122" s="77" t="s">
        <v>466</v>
      </c>
      <c r="GH5122" s="77" t="s">
        <v>453</v>
      </c>
      <c r="GI5122" s="77">
        <v>2024</v>
      </c>
      <c r="GJ5122" s="77" t="s">
        <v>303</v>
      </c>
      <c r="GK5122" s="77">
        <v>5534.8914862000984</v>
      </c>
      <c r="GL5122" s="77">
        <v>610.71869400000003</v>
      </c>
      <c r="GM5122" s="77">
        <v>2024</v>
      </c>
      <c r="GN5122" s="77" t="s">
        <v>175</v>
      </c>
      <c r="GO5122" s="77">
        <v>5.3000000000000005E-2</v>
      </c>
      <c r="GP5122" s="77">
        <v>3</v>
      </c>
      <c r="GQ5122" s="77">
        <v>0</v>
      </c>
      <c r="GR5122" s="77" t="s">
        <v>423</v>
      </c>
      <c r="GS5122" s="77">
        <v>0</v>
      </c>
      <c r="GT5122" s="77">
        <v>0</v>
      </c>
      <c r="GU5122" s="77">
        <v>0</v>
      </c>
      <c r="GV5122" s="77">
        <v>0</v>
      </c>
      <c r="GW5122" s="77">
        <v>5.5966209081309407E-2</v>
      </c>
      <c r="GX5122" s="77">
        <v>309.76689415903405</v>
      </c>
      <c r="GY5122" s="77">
        <v>5.5966209081309407E-2</v>
      </c>
      <c r="GZ5122" s="77">
        <v>309.76689415903405</v>
      </c>
    </row>
    <row r="5123" spans="187:208" x14ac:dyDescent="0.25">
      <c r="GE5123" s="77" t="s">
        <v>422</v>
      </c>
      <c r="GF5123" s="77" t="s">
        <v>155</v>
      </c>
      <c r="GG5123" s="77" t="s">
        <v>466</v>
      </c>
      <c r="GH5123" s="77" t="s">
        <v>453</v>
      </c>
      <c r="GI5123" s="77">
        <v>2025</v>
      </c>
      <c r="GJ5123" s="77" t="s">
        <v>305</v>
      </c>
      <c r="GK5123" s="77">
        <v>233.2300768079395</v>
      </c>
      <c r="GL5123" s="77">
        <v>610.71869400000003</v>
      </c>
      <c r="GM5123" s="77">
        <v>2025</v>
      </c>
      <c r="GN5123" s="77" t="s">
        <v>175</v>
      </c>
      <c r="GO5123" s="77">
        <v>0.13250000000000001</v>
      </c>
      <c r="GP5123" s="77">
        <v>3</v>
      </c>
      <c r="GQ5123" s="77">
        <v>0</v>
      </c>
      <c r="GR5123" s="77" t="s">
        <v>423</v>
      </c>
      <c r="GS5123" s="77">
        <v>0</v>
      </c>
      <c r="GT5123" s="77">
        <v>0</v>
      </c>
      <c r="GU5123" s="77">
        <v>0</v>
      </c>
      <c r="GV5123" s="77">
        <v>0</v>
      </c>
      <c r="GW5123" s="77">
        <v>0</v>
      </c>
      <c r="GX5123" s="77">
        <v>0</v>
      </c>
      <c r="GY5123" s="77">
        <v>0.1527377521613833</v>
      </c>
      <c r="GZ5123" s="77">
        <v>35.623037668071454</v>
      </c>
    </row>
    <row r="5124" spans="187:208" x14ac:dyDescent="0.25">
      <c r="GE5124" s="77" t="s">
        <v>425</v>
      </c>
      <c r="GF5124" s="77" t="s">
        <v>155</v>
      </c>
      <c r="GG5124" s="77" t="s">
        <v>466</v>
      </c>
      <c r="GH5124" s="77" t="s">
        <v>453</v>
      </c>
      <c r="GI5124" s="77">
        <v>2025</v>
      </c>
      <c r="GJ5124" s="77" t="s">
        <v>301</v>
      </c>
      <c r="GK5124" s="77">
        <v>8896.5159934286039</v>
      </c>
      <c r="GL5124" s="77">
        <v>610.71869400000003</v>
      </c>
      <c r="GM5124" s="77">
        <v>2025</v>
      </c>
      <c r="GN5124" s="77" t="s">
        <v>175</v>
      </c>
      <c r="GO5124" s="77">
        <v>5.3000000000000005E-2</v>
      </c>
      <c r="GP5124" s="77">
        <v>3</v>
      </c>
      <c r="GQ5124" s="77">
        <v>0</v>
      </c>
      <c r="GR5124" s="77" t="s">
        <v>423</v>
      </c>
      <c r="GS5124" s="77">
        <v>0</v>
      </c>
      <c r="GT5124" s="77">
        <v>0</v>
      </c>
      <c r="GU5124" s="77">
        <v>0</v>
      </c>
      <c r="GV5124" s="77">
        <v>0</v>
      </c>
      <c r="GW5124" s="77">
        <v>0</v>
      </c>
      <c r="GX5124" s="77">
        <v>0</v>
      </c>
      <c r="GY5124" s="77">
        <v>5.5966209081309407E-2</v>
      </c>
      <c r="GZ5124" s="77">
        <v>497.9042741834383</v>
      </c>
    </row>
    <row r="5125" spans="187:208" x14ac:dyDescent="0.25">
      <c r="GE5125" s="77" t="s">
        <v>427</v>
      </c>
      <c r="GF5125" s="77" t="s">
        <v>155</v>
      </c>
      <c r="GG5125" s="77" t="s">
        <v>466</v>
      </c>
      <c r="GH5125" s="77" t="s">
        <v>453</v>
      </c>
      <c r="GI5125" s="77">
        <v>2025</v>
      </c>
      <c r="GJ5125" s="77" t="s">
        <v>303</v>
      </c>
      <c r="GK5125" s="77">
        <v>5534.8914862000984</v>
      </c>
      <c r="GL5125" s="77">
        <v>610.71869400000003</v>
      </c>
      <c r="GM5125" s="77">
        <v>2025</v>
      </c>
      <c r="GN5125" s="77" t="s">
        <v>175</v>
      </c>
      <c r="GO5125" s="77">
        <v>5.3000000000000005E-2</v>
      </c>
      <c r="GP5125" s="77">
        <v>3</v>
      </c>
      <c r="GQ5125" s="77">
        <v>0</v>
      </c>
      <c r="GR5125" s="77" t="s">
        <v>423</v>
      </c>
      <c r="GS5125" s="77">
        <v>0</v>
      </c>
      <c r="GT5125" s="77">
        <v>0</v>
      </c>
      <c r="GU5125" s="77">
        <v>0</v>
      </c>
      <c r="GV5125" s="77">
        <v>0</v>
      </c>
      <c r="GW5125" s="77">
        <v>0</v>
      </c>
      <c r="GX5125" s="77">
        <v>0</v>
      </c>
      <c r="GY5125" s="77">
        <v>5.5966209081309407E-2</v>
      </c>
      <c r="GZ5125" s="77">
        <v>309.76689415903405</v>
      </c>
    </row>
    <row r="5126" spans="187:208" x14ac:dyDescent="0.25">
      <c r="GE5126" s="77" t="s">
        <v>422</v>
      </c>
      <c r="GF5126" s="77" t="s">
        <v>155</v>
      </c>
      <c r="GG5126" s="77" t="s">
        <v>466</v>
      </c>
      <c r="GH5126" s="77" t="s">
        <v>460</v>
      </c>
      <c r="GI5126" s="77">
        <v>2021</v>
      </c>
      <c r="GJ5126" s="77" t="s">
        <v>305</v>
      </c>
      <c r="GK5126" s="77">
        <v>222.229421627834</v>
      </c>
      <c r="GL5126" s="77">
        <v>610.71869400000003</v>
      </c>
      <c r="GM5126" s="77">
        <v>2021</v>
      </c>
      <c r="GN5126" s="77" t="s">
        <v>175</v>
      </c>
      <c r="GO5126" s="77">
        <v>0.13250000000000001</v>
      </c>
      <c r="GP5126" s="77">
        <v>3</v>
      </c>
      <c r="GQ5126" s="77">
        <v>0</v>
      </c>
      <c r="GR5126" s="77" t="s">
        <v>423</v>
      </c>
      <c r="GS5126" s="77">
        <v>0.1527377521613833</v>
      </c>
      <c r="GT5126" s="77">
        <v>33.94282232355966</v>
      </c>
      <c r="GU5126" s="77">
        <v>0.1527377521613833</v>
      </c>
      <c r="GV5126" s="77">
        <v>33.94282232355966</v>
      </c>
      <c r="GW5126" s="77">
        <v>0</v>
      </c>
      <c r="GX5126" s="77">
        <v>0</v>
      </c>
      <c r="GY5126" s="77">
        <v>0</v>
      </c>
      <c r="GZ5126" s="77">
        <v>0</v>
      </c>
    </row>
    <row r="5127" spans="187:208" x14ac:dyDescent="0.25">
      <c r="GE5127" s="77" t="s">
        <v>425</v>
      </c>
      <c r="GF5127" s="77" t="s">
        <v>155</v>
      </c>
      <c r="GG5127" s="77" t="s">
        <v>466</v>
      </c>
      <c r="GH5127" s="77" t="s">
        <v>460</v>
      </c>
      <c r="GI5127" s="77">
        <v>2021</v>
      </c>
      <c r="GJ5127" s="77" t="s">
        <v>301</v>
      </c>
      <c r="GK5127" s="77">
        <v>8585.7228092480782</v>
      </c>
      <c r="GL5127" s="77">
        <v>610.71869400000003</v>
      </c>
      <c r="GM5127" s="77">
        <v>2021</v>
      </c>
      <c r="GN5127" s="77" t="s">
        <v>175</v>
      </c>
      <c r="GO5127" s="77">
        <v>5.3000000000000005E-2</v>
      </c>
      <c r="GP5127" s="77">
        <v>3</v>
      </c>
      <c r="GQ5127" s="77">
        <v>0</v>
      </c>
      <c r="GR5127" s="77" t="s">
        <v>423</v>
      </c>
      <c r="GS5127" s="77">
        <v>5.5966209081309407E-2</v>
      </c>
      <c r="GT5127" s="77">
        <v>480.51035785654511</v>
      </c>
      <c r="GU5127" s="77">
        <v>5.5966209081309407E-2</v>
      </c>
      <c r="GV5127" s="77">
        <v>480.51035785654511</v>
      </c>
      <c r="GW5127" s="77">
        <v>0</v>
      </c>
      <c r="GX5127" s="77">
        <v>0</v>
      </c>
      <c r="GY5127" s="77">
        <v>0</v>
      </c>
      <c r="GZ5127" s="77">
        <v>0</v>
      </c>
    </row>
    <row r="5128" spans="187:208" x14ac:dyDescent="0.25">
      <c r="GE5128" s="77" t="s">
        <v>422</v>
      </c>
      <c r="GF5128" s="77" t="s">
        <v>155</v>
      </c>
      <c r="GG5128" s="77" t="s">
        <v>466</v>
      </c>
      <c r="GH5128" s="77" t="s">
        <v>460</v>
      </c>
      <c r="GI5128" s="77">
        <v>2022</v>
      </c>
      <c r="GJ5128" s="77" t="s">
        <v>305</v>
      </c>
      <c r="GK5128" s="77">
        <v>222.229421627834</v>
      </c>
      <c r="GL5128" s="77">
        <v>610.71869400000003</v>
      </c>
      <c r="GM5128" s="77">
        <v>2022</v>
      </c>
      <c r="GN5128" s="77" t="s">
        <v>175</v>
      </c>
      <c r="GO5128" s="77">
        <v>0.13250000000000001</v>
      </c>
      <c r="GP5128" s="77">
        <v>3</v>
      </c>
      <c r="GQ5128" s="77">
        <v>0</v>
      </c>
      <c r="GR5128" s="77" t="s">
        <v>423</v>
      </c>
      <c r="GS5128" s="77">
        <v>0.1527377521613833</v>
      </c>
      <c r="GT5128" s="77">
        <v>33.94282232355966</v>
      </c>
      <c r="GU5128" s="77">
        <v>0.1527377521613833</v>
      </c>
      <c r="GV5128" s="77">
        <v>33.94282232355966</v>
      </c>
      <c r="GW5128" s="77">
        <v>0.1527377521613833</v>
      </c>
      <c r="GX5128" s="77">
        <v>33.94282232355966</v>
      </c>
      <c r="GY5128" s="77">
        <v>0</v>
      </c>
      <c r="GZ5128" s="77">
        <v>0</v>
      </c>
    </row>
    <row r="5129" spans="187:208" x14ac:dyDescent="0.25">
      <c r="GE5129" s="77" t="s">
        <v>425</v>
      </c>
      <c r="GF5129" s="77" t="s">
        <v>155</v>
      </c>
      <c r="GG5129" s="77" t="s">
        <v>466</v>
      </c>
      <c r="GH5129" s="77" t="s">
        <v>460</v>
      </c>
      <c r="GI5129" s="77">
        <v>2022</v>
      </c>
      <c r="GJ5129" s="77" t="s">
        <v>301</v>
      </c>
      <c r="GK5129" s="77">
        <v>8585.7228092480782</v>
      </c>
      <c r="GL5129" s="77">
        <v>610.71869400000003</v>
      </c>
      <c r="GM5129" s="77">
        <v>2022</v>
      </c>
      <c r="GN5129" s="77" t="s">
        <v>175</v>
      </c>
      <c r="GO5129" s="77">
        <v>5.3000000000000005E-2</v>
      </c>
      <c r="GP5129" s="77">
        <v>3</v>
      </c>
      <c r="GQ5129" s="77">
        <v>0</v>
      </c>
      <c r="GR5129" s="77" t="s">
        <v>423</v>
      </c>
      <c r="GS5129" s="77">
        <v>5.5966209081309407E-2</v>
      </c>
      <c r="GT5129" s="77">
        <v>480.51035785654511</v>
      </c>
      <c r="GU5129" s="77">
        <v>5.5966209081309407E-2</v>
      </c>
      <c r="GV5129" s="77">
        <v>480.51035785654511</v>
      </c>
      <c r="GW5129" s="77">
        <v>5.5966209081309407E-2</v>
      </c>
      <c r="GX5129" s="77">
        <v>480.51035785654511</v>
      </c>
      <c r="GY5129" s="77">
        <v>0</v>
      </c>
      <c r="GZ5129" s="77">
        <v>0</v>
      </c>
    </row>
    <row r="5130" spans="187:208" x14ac:dyDescent="0.25">
      <c r="GE5130" s="77" t="s">
        <v>422</v>
      </c>
      <c r="GF5130" s="77" t="s">
        <v>155</v>
      </c>
      <c r="GG5130" s="77" t="s">
        <v>466</v>
      </c>
      <c r="GH5130" s="77" t="s">
        <v>460</v>
      </c>
      <c r="GI5130" s="77">
        <v>2023</v>
      </c>
      <c r="GJ5130" s="77" t="s">
        <v>305</v>
      </c>
      <c r="GK5130" s="77">
        <v>233.23007680794279</v>
      </c>
      <c r="GL5130" s="77">
        <v>610.71869400000003</v>
      </c>
      <c r="GM5130" s="77">
        <v>2023</v>
      </c>
      <c r="GN5130" s="77" t="s">
        <v>175</v>
      </c>
      <c r="GO5130" s="77">
        <v>0.13250000000000001</v>
      </c>
      <c r="GP5130" s="77">
        <v>3</v>
      </c>
      <c r="GQ5130" s="77">
        <v>0</v>
      </c>
      <c r="GR5130" s="77" t="s">
        <v>423</v>
      </c>
      <c r="GS5130" s="77">
        <v>0</v>
      </c>
      <c r="GT5130" s="77">
        <v>0</v>
      </c>
      <c r="GU5130" s="77">
        <v>0.1527377521613833</v>
      </c>
      <c r="GV5130" s="77">
        <v>35.623037668071959</v>
      </c>
      <c r="GW5130" s="77">
        <v>0.1527377521613833</v>
      </c>
      <c r="GX5130" s="77">
        <v>35.623037668071959</v>
      </c>
      <c r="GY5130" s="77">
        <v>0.1527377521613833</v>
      </c>
      <c r="GZ5130" s="77">
        <v>35.623037668071959</v>
      </c>
    </row>
    <row r="5131" spans="187:208" x14ac:dyDescent="0.25">
      <c r="GE5131" s="77" t="s">
        <v>425</v>
      </c>
      <c r="GF5131" s="77" t="s">
        <v>155</v>
      </c>
      <c r="GG5131" s="77" t="s">
        <v>466</v>
      </c>
      <c r="GH5131" s="77" t="s">
        <v>460</v>
      </c>
      <c r="GI5131" s="77">
        <v>2023</v>
      </c>
      <c r="GJ5131" s="77" t="s">
        <v>301</v>
      </c>
      <c r="GK5131" s="77">
        <v>8896.5159934287331</v>
      </c>
      <c r="GL5131" s="77">
        <v>610.71869400000003</v>
      </c>
      <c r="GM5131" s="77">
        <v>2023</v>
      </c>
      <c r="GN5131" s="77" t="s">
        <v>175</v>
      </c>
      <c r="GO5131" s="77">
        <v>5.3000000000000005E-2</v>
      </c>
      <c r="GP5131" s="77">
        <v>3</v>
      </c>
      <c r="GQ5131" s="77">
        <v>0</v>
      </c>
      <c r="GR5131" s="77" t="s">
        <v>423</v>
      </c>
      <c r="GS5131" s="77">
        <v>0</v>
      </c>
      <c r="GT5131" s="77">
        <v>0</v>
      </c>
      <c r="GU5131" s="77">
        <v>5.5966209081309407E-2</v>
      </c>
      <c r="GV5131" s="77">
        <v>497.90427418344552</v>
      </c>
      <c r="GW5131" s="77">
        <v>5.5966209081309407E-2</v>
      </c>
      <c r="GX5131" s="77">
        <v>497.90427418344552</v>
      </c>
      <c r="GY5131" s="77">
        <v>5.5966209081309407E-2</v>
      </c>
      <c r="GZ5131" s="77">
        <v>497.90427418344552</v>
      </c>
    </row>
    <row r="5132" spans="187:208" x14ac:dyDescent="0.25">
      <c r="GE5132" s="77" t="s">
        <v>422</v>
      </c>
      <c r="GF5132" s="77" t="s">
        <v>155</v>
      </c>
      <c r="GG5132" s="77" t="s">
        <v>466</v>
      </c>
      <c r="GH5132" s="77" t="s">
        <v>460</v>
      </c>
      <c r="GI5132" s="77">
        <v>2024</v>
      </c>
      <c r="GJ5132" s="77" t="s">
        <v>305</v>
      </c>
      <c r="GK5132" s="77">
        <v>233.23007680794279</v>
      </c>
      <c r="GL5132" s="77">
        <v>610.71869400000003</v>
      </c>
      <c r="GM5132" s="77">
        <v>2024</v>
      </c>
      <c r="GN5132" s="77" t="s">
        <v>175</v>
      </c>
      <c r="GO5132" s="77">
        <v>0.13250000000000001</v>
      </c>
      <c r="GP5132" s="77">
        <v>3</v>
      </c>
      <c r="GQ5132" s="77">
        <v>0</v>
      </c>
      <c r="GR5132" s="77" t="s">
        <v>423</v>
      </c>
      <c r="GS5132" s="77">
        <v>0</v>
      </c>
      <c r="GT5132" s="77">
        <v>0</v>
      </c>
      <c r="GU5132" s="77">
        <v>0</v>
      </c>
      <c r="GV5132" s="77">
        <v>0</v>
      </c>
      <c r="GW5132" s="77">
        <v>0.1527377521613833</v>
      </c>
      <c r="GX5132" s="77">
        <v>35.623037668071959</v>
      </c>
      <c r="GY5132" s="77">
        <v>0.1527377521613833</v>
      </c>
      <c r="GZ5132" s="77">
        <v>35.623037668071959</v>
      </c>
    </row>
    <row r="5133" spans="187:208" x14ac:dyDescent="0.25">
      <c r="GE5133" s="77" t="s">
        <v>425</v>
      </c>
      <c r="GF5133" s="77" t="s">
        <v>155</v>
      </c>
      <c r="GG5133" s="77" t="s">
        <v>466</v>
      </c>
      <c r="GH5133" s="77" t="s">
        <v>460</v>
      </c>
      <c r="GI5133" s="77">
        <v>2024</v>
      </c>
      <c r="GJ5133" s="77" t="s">
        <v>301</v>
      </c>
      <c r="GK5133" s="77">
        <v>8896.5159934287331</v>
      </c>
      <c r="GL5133" s="77">
        <v>610.71869400000003</v>
      </c>
      <c r="GM5133" s="77">
        <v>2024</v>
      </c>
      <c r="GN5133" s="77" t="s">
        <v>175</v>
      </c>
      <c r="GO5133" s="77">
        <v>5.3000000000000005E-2</v>
      </c>
      <c r="GP5133" s="77">
        <v>3</v>
      </c>
      <c r="GQ5133" s="77">
        <v>0</v>
      </c>
      <c r="GR5133" s="77" t="s">
        <v>423</v>
      </c>
      <c r="GS5133" s="77">
        <v>0</v>
      </c>
      <c r="GT5133" s="77">
        <v>0</v>
      </c>
      <c r="GU5133" s="77">
        <v>0</v>
      </c>
      <c r="GV5133" s="77">
        <v>0</v>
      </c>
      <c r="GW5133" s="77">
        <v>5.5966209081309407E-2</v>
      </c>
      <c r="GX5133" s="77">
        <v>497.90427418344552</v>
      </c>
      <c r="GY5133" s="77">
        <v>5.5966209081309407E-2</v>
      </c>
      <c r="GZ5133" s="77">
        <v>497.90427418344552</v>
      </c>
    </row>
    <row r="5134" spans="187:208" x14ac:dyDescent="0.25">
      <c r="GE5134" s="77" t="s">
        <v>422</v>
      </c>
      <c r="GF5134" s="77" t="s">
        <v>155</v>
      </c>
      <c r="GG5134" s="77" t="s">
        <v>466</v>
      </c>
      <c r="GH5134" s="77" t="s">
        <v>460</v>
      </c>
      <c r="GI5134" s="77">
        <v>2025</v>
      </c>
      <c r="GJ5134" s="77" t="s">
        <v>305</v>
      </c>
      <c r="GK5134" s="77">
        <v>233.23007680794279</v>
      </c>
      <c r="GL5134" s="77">
        <v>610.71869400000003</v>
      </c>
      <c r="GM5134" s="77">
        <v>2025</v>
      </c>
      <c r="GN5134" s="77" t="s">
        <v>175</v>
      </c>
      <c r="GO5134" s="77">
        <v>0.13250000000000001</v>
      </c>
      <c r="GP5134" s="77">
        <v>3</v>
      </c>
      <c r="GQ5134" s="77">
        <v>0</v>
      </c>
      <c r="GR5134" s="77" t="s">
        <v>423</v>
      </c>
      <c r="GS5134" s="77">
        <v>0</v>
      </c>
      <c r="GT5134" s="77">
        <v>0</v>
      </c>
      <c r="GU5134" s="77">
        <v>0</v>
      </c>
      <c r="GV5134" s="77">
        <v>0</v>
      </c>
      <c r="GW5134" s="77">
        <v>0</v>
      </c>
      <c r="GX5134" s="77">
        <v>0</v>
      </c>
      <c r="GY5134" s="77">
        <v>0.1527377521613833</v>
      </c>
      <c r="GZ5134" s="77">
        <v>35.623037668071959</v>
      </c>
    </row>
    <row r="5135" spans="187:208" x14ac:dyDescent="0.25">
      <c r="GE5135" s="77" t="s">
        <v>425</v>
      </c>
      <c r="GF5135" s="77" t="s">
        <v>155</v>
      </c>
      <c r="GG5135" s="77" t="s">
        <v>466</v>
      </c>
      <c r="GH5135" s="77" t="s">
        <v>460</v>
      </c>
      <c r="GI5135" s="77">
        <v>2025</v>
      </c>
      <c r="GJ5135" s="77" t="s">
        <v>301</v>
      </c>
      <c r="GK5135" s="77">
        <v>8896.5159934287331</v>
      </c>
      <c r="GL5135" s="77">
        <v>610.71869400000003</v>
      </c>
      <c r="GM5135" s="77">
        <v>2025</v>
      </c>
      <c r="GN5135" s="77" t="s">
        <v>175</v>
      </c>
      <c r="GO5135" s="77">
        <v>5.3000000000000005E-2</v>
      </c>
      <c r="GP5135" s="77">
        <v>3</v>
      </c>
      <c r="GQ5135" s="77">
        <v>0</v>
      </c>
      <c r="GR5135" s="77" t="s">
        <v>423</v>
      </c>
      <c r="GS5135" s="77">
        <v>0</v>
      </c>
      <c r="GT5135" s="77">
        <v>0</v>
      </c>
      <c r="GU5135" s="77">
        <v>0</v>
      </c>
      <c r="GV5135" s="77">
        <v>0</v>
      </c>
      <c r="GW5135" s="77">
        <v>0</v>
      </c>
      <c r="GX5135" s="77">
        <v>0</v>
      </c>
      <c r="GY5135" s="77">
        <v>5.5966209081309407E-2</v>
      </c>
      <c r="GZ5135" s="77">
        <v>497.90427418344552</v>
      </c>
    </row>
    <row r="5136" spans="187:208" x14ac:dyDescent="0.25">
      <c r="GE5136" s="77" t="s">
        <v>422</v>
      </c>
      <c r="GF5136" s="77" t="s">
        <v>155</v>
      </c>
      <c r="GG5136" s="77" t="s">
        <v>466</v>
      </c>
      <c r="GH5136" s="77" t="s">
        <v>467</v>
      </c>
      <c r="GI5136" s="77">
        <v>2021</v>
      </c>
      <c r="GJ5136" s="77" t="s">
        <v>305</v>
      </c>
      <c r="GK5136" s="77">
        <v>0.69641821681223026</v>
      </c>
      <c r="GL5136" s="77">
        <v>610.71869400000003</v>
      </c>
      <c r="GM5136" s="77">
        <v>2021</v>
      </c>
      <c r="GN5136" s="77" t="s">
        <v>175</v>
      </c>
      <c r="GO5136" s="77">
        <v>0.13250000000000001</v>
      </c>
      <c r="GP5136" s="77">
        <v>3</v>
      </c>
      <c r="GQ5136" s="77">
        <v>0</v>
      </c>
      <c r="GR5136" s="77" t="s">
        <v>423</v>
      </c>
      <c r="GS5136" s="77">
        <v>0.1527377521613833</v>
      </c>
      <c r="GT5136" s="77">
        <v>0.10636935300013893</v>
      </c>
      <c r="GU5136" s="77">
        <v>0.1527377521613833</v>
      </c>
      <c r="GV5136" s="77">
        <v>0.10636935300013893</v>
      </c>
      <c r="GW5136" s="77">
        <v>0</v>
      </c>
      <c r="GX5136" s="77">
        <v>0</v>
      </c>
      <c r="GY5136" s="77">
        <v>0</v>
      </c>
      <c r="GZ5136" s="77">
        <v>0</v>
      </c>
    </row>
    <row r="5137" spans="187:208" x14ac:dyDescent="0.25">
      <c r="GE5137" s="77" t="s">
        <v>425</v>
      </c>
      <c r="GF5137" s="77" t="s">
        <v>155</v>
      </c>
      <c r="GG5137" s="77" t="s">
        <v>466</v>
      </c>
      <c r="GH5137" s="77" t="s">
        <v>467</v>
      </c>
      <c r="GI5137" s="77">
        <v>2021</v>
      </c>
      <c r="GJ5137" s="77" t="s">
        <v>301</v>
      </c>
      <c r="GK5137" s="77">
        <v>2.9419641522810189</v>
      </c>
      <c r="GL5137" s="77">
        <v>610.71869400000003</v>
      </c>
      <c r="GM5137" s="77">
        <v>2021</v>
      </c>
      <c r="GN5137" s="77" t="s">
        <v>175</v>
      </c>
      <c r="GO5137" s="77">
        <v>5.3000000000000005E-2</v>
      </c>
      <c r="GP5137" s="77">
        <v>3</v>
      </c>
      <c r="GQ5137" s="77">
        <v>0</v>
      </c>
      <c r="GR5137" s="77" t="s">
        <v>423</v>
      </c>
      <c r="GS5137" s="77">
        <v>5.5966209081309407E-2</v>
      </c>
      <c r="GT5137" s="77">
        <v>0.16465058085627668</v>
      </c>
      <c r="GU5137" s="77">
        <v>5.5966209081309407E-2</v>
      </c>
      <c r="GV5137" s="77">
        <v>0.16465058085627668</v>
      </c>
      <c r="GW5137" s="77">
        <v>0</v>
      </c>
      <c r="GX5137" s="77">
        <v>0</v>
      </c>
      <c r="GY5137" s="77">
        <v>0</v>
      </c>
      <c r="GZ5137" s="77">
        <v>0</v>
      </c>
    </row>
    <row r="5138" spans="187:208" x14ac:dyDescent="0.25">
      <c r="GE5138" s="77" t="s">
        <v>427</v>
      </c>
      <c r="GF5138" s="77" t="s">
        <v>155</v>
      </c>
      <c r="GG5138" s="77" t="s">
        <v>466</v>
      </c>
      <c r="GH5138" s="77" t="s">
        <v>467</v>
      </c>
      <c r="GI5138" s="77">
        <v>2021</v>
      </c>
      <c r="GJ5138" s="77" t="s">
        <v>303</v>
      </c>
      <c r="GK5138" s="77">
        <v>1.602175962208289</v>
      </c>
      <c r="GL5138" s="77">
        <v>610.71869400000003</v>
      </c>
      <c r="GM5138" s="77">
        <v>2021</v>
      </c>
      <c r="GN5138" s="77" t="s">
        <v>175</v>
      </c>
      <c r="GO5138" s="77">
        <v>5.3000000000000005E-2</v>
      </c>
      <c r="GP5138" s="77">
        <v>3</v>
      </c>
      <c r="GQ5138" s="77">
        <v>0</v>
      </c>
      <c r="GR5138" s="77" t="s">
        <v>423</v>
      </c>
      <c r="GS5138" s="77">
        <v>5.5966209081309407E-2</v>
      </c>
      <c r="GT5138" s="77">
        <v>8.9667714885997174E-2</v>
      </c>
      <c r="GU5138" s="77">
        <v>5.5966209081309407E-2</v>
      </c>
      <c r="GV5138" s="77">
        <v>8.9667714885997174E-2</v>
      </c>
      <c r="GW5138" s="77">
        <v>0</v>
      </c>
      <c r="GX5138" s="77">
        <v>0</v>
      </c>
      <c r="GY5138" s="77">
        <v>0</v>
      </c>
      <c r="GZ5138" s="77">
        <v>0</v>
      </c>
    </row>
    <row r="5139" spans="187:208" x14ac:dyDescent="0.25">
      <c r="GE5139" s="77" t="s">
        <v>422</v>
      </c>
      <c r="GF5139" s="77" t="s">
        <v>155</v>
      </c>
      <c r="GG5139" s="77" t="s">
        <v>466</v>
      </c>
      <c r="GH5139" s="77" t="s">
        <v>467</v>
      </c>
      <c r="GI5139" s="77">
        <v>2022</v>
      </c>
      <c r="GJ5139" s="77" t="s">
        <v>305</v>
      </c>
      <c r="GK5139" s="77">
        <v>0.69641821681223026</v>
      </c>
      <c r="GL5139" s="77">
        <v>610.71869400000003</v>
      </c>
      <c r="GM5139" s="77">
        <v>2022</v>
      </c>
      <c r="GN5139" s="77" t="s">
        <v>175</v>
      </c>
      <c r="GO5139" s="77">
        <v>0.13250000000000001</v>
      </c>
      <c r="GP5139" s="77">
        <v>3</v>
      </c>
      <c r="GQ5139" s="77">
        <v>0</v>
      </c>
      <c r="GR5139" s="77" t="s">
        <v>423</v>
      </c>
      <c r="GS5139" s="77">
        <v>0.1527377521613833</v>
      </c>
      <c r="GT5139" s="77">
        <v>0.10636935300013893</v>
      </c>
      <c r="GU5139" s="77">
        <v>0.1527377521613833</v>
      </c>
      <c r="GV5139" s="77">
        <v>0.10636935300013893</v>
      </c>
      <c r="GW5139" s="77">
        <v>0.1527377521613833</v>
      </c>
      <c r="GX5139" s="77">
        <v>0.10636935300013893</v>
      </c>
      <c r="GY5139" s="77">
        <v>0</v>
      </c>
      <c r="GZ5139" s="77">
        <v>0</v>
      </c>
    </row>
    <row r="5140" spans="187:208" x14ac:dyDescent="0.25">
      <c r="GE5140" s="77" t="s">
        <v>425</v>
      </c>
      <c r="GF5140" s="77" t="s">
        <v>155</v>
      </c>
      <c r="GG5140" s="77" t="s">
        <v>466</v>
      </c>
      <c r="GH5140" s="77" t="s">
        <v>467</v>
      </c>
      <c r="GI5140" s="77">
        <v>2022</v>
      </c>
      <c r="GJ5140" s="77" t="s">
        <v>301</v>
      </c>
      <c r="GK5140" s="77">
        <v>2.9419641522810189</v>
      </c>
      <c r="GL5140" s="77">
        <v>610.71869400000003</v>
      </c>
      <c r="GM5140" s="77">
        <v>2022</v>
      </c>
      <c r="GN5140" s="77" t="s">
        <v>175</v>
      </c>
      <c r="GO5140" s="77">
        <v>5.3000000000000005E-2</v>
      </c>
      <c r="GP5140" s="77">
        <v>3</v>
      </c>
      <c r="GQ5140" s="77">
        <v>0</v>
      </c>
      <c r="GR5140" s="77" t="s">
        <v>423</v>
      </c>
      <c r="GS5140" s="77">
        <v>5.5966209081309407E-2</v>
      </c>
      <c r="GT5140" s="77">
        <v>0.16465058085627668</v>
      </c>
      <c r="GU5140" s="77">
        <v>5.5966209081309407E-2</v>
      </c>
      <c r="GV5140" s="77">
        <v>0.16465058085627668</v>
      </c>
      <c r="GW5140" s="77">
        <v>5.5966209081309407E-2</v>
      </c>
      <c r="GX5140" s="77">
        <v>0.16465058085627668</v>
      </c>
      <c r="GY5140" s="77">
        <v>0</v>
      </c>
      <c r="GZ5140" s="77">
        <v>0</v>
      </c>
    </row>
    <row r="5141" spans="187:208" x14ac:dyDescent="0.25">
      <c r="GE5141" s="77" t="s">
        <v>427</v>
      </c>
      <c r="GF5141" s="77" t="s">
        <v>155</v>
      </c>
      <c r="GG5141" s="77" t="s">
        <v>466</v>
      </c>
      <c r="GH5141" s="77" t="s">
        <v>467</v>
      </c>
      <c r="GI5141" s="77">
        <v>2022</v>
      </c>
      <c r="GJ5141" s="77" t="s">
        <v>303</v>
      </c>
      <c r="GK5141" s="77">
        <v>1.602175962208289</v>
      </c>
      <c r="GL5141" s="77">
        <v>610.71869400000003</v>
      </c>
      <c r="GM5141" s="77">
        <v>2022</v>
      </c>
      <c r="GN5141" s="77" t="s">
        <v>175</v>
      </c>
      <c r="GO5141" s="77">
        <v>5.3000000000000005E-2</v>
      </c>
      <c r="GP5141" s="77">
        <v>3</v>
      </c>
      <c r="GQ5141" s="77">
        <v>0</v>
      </c>
      <c r="GR5141" s="77" t="s">
        <v>423</v>
      </c>
      <c r="GS5141" s="77">
        <v>5.5966209081309407E-2</v>
      </c>
      <c r="GT5141" s="77">
        <v>8.9667714885997174E-2</v>
      </c>
      <c r="GU5141" s="77">
        <v>5.5966209081309407E-2</v>
      </c>
      <c r="GV5141" s="77">
        <v>8.9667714885997174E-2</v>
      </c>
      <c r="GW5141" s="77">
        <v>5.5966209081309407E-2</v>
      </c>
      <c r="GX5141" s="77">
        <v>8.9667714885997174E-2</v>
      </c>
      <c r="GY5141" s="77">
        <v>0</v>
      </c>
      <c r="GZ5141" s="77">
        <v>0</v>
      </c>
    </row>
    <row r="5142" spans="187:208" x14ac:dyDescent="0.25">
      <c r="GE5142" s="77" t="s">
        <v>422</v>
      </c>
      <c r="GF5142" s="77" t="s">
        <v>155</v>
      </c>
      <c r="GG5142" s="77" t="s">
        <v>466</v>
      </c>
      <c r="GH5142" s="77" t="s">
        <v>467</v>
      </c>
      <c r="GI5142" s="77">
        <v>2023</v>
      </c>
      <c r="GJ5142" s="77" t="s">
        <v>305</v>
      </c>
      <c r="GK5142" s="77">
        <v>0.71896016785821104</v>
      </c>
      <c r="GL5142" s="77">
        <v>610.71869400000003</v>
      </c>
      <c r="GM5142" s="77">
        <v>2023</v>
      </c>
      <c r="GN5142" s="77" t="s">
        <v>175</v>
      </c>
      <c r="GO5142" s="77">
        <v>0.13250000000000001</v>
      </c>
      <c r="GP5142" s="77">
        <v>3</v>
      </c>
      <c r="GQ5142" s="77">
        <v>0</v>
      </c>
      <c r="GR5142" s="77" t="s">
        <v>423</v>
      </c>
      <c r="GS5142" s="77">
        <v>0</v>
      </c>
      <c r="GT5142" s="77">
        <v>0</v>
      </c>
      <c r="GU5142" s="77">
        <v>0.1527377521613833</v>
      </c>
      <c r="GV5142" s="77">
        <v>0.10981235993223397</v>
      </c>
      <c r="GW5142" s="77">
        <v>0.1527377521613833</v>
      </c>
      <c r="GX5142" s="77">
        <v>0.10981235993223397</v>
      </c>
      <c r="GY5142" s="77">
        <v>0.1527377521613833</v>
      </c>
      <c r="GZ5142" s="77">
        <v>0.10981235993223397</v>
      </c>
    </row>
    <row r="5143" spans="187:208" x14ac:dyDescent="0.25">
      <c r="GE5143" s="77" t="s">
        <v>425</v>
      </c>
      <c r="GF5143" s="77" t="s">
        <v>155</v>
      </c>
      <c r="GG5143" s="77" t="s">
        <v>466</v>
      </c>
      <c r="GH5143" s="77" t="s">
        <v>467</v>
      </c>
      <c r="GI5143" s="77">
        <v>2023</v>
      </c>
      <c r="GJ5143" s="77" t="s">
        <v>301</v>
      </c>
      <c r="GK5143" s="77">
        <v>3.0714971986151069</v>
      </c>
      <c r="GL5143" s="77">
        <v>610.71869400000003</v>
      </c>
      <c r="GM5143" s="77">
        <v>2023</v>
      </c>
      <c r="GN5143" s="77" t="s">
        <v>175</v>
      </c>
      <c r="GO5143" s="77">
        <v>5.3000000000000005E-2</v>
      </c>
      <c r="GP5143" s="77">
        <v>3</v>
      </c>
      <c r="GQ5143" s="77">
        <v>0</v>
      </c>
      <c r="GR5143" s="77" t="s">
        <v>423</v>
      </c>
      <c r="GS5143" s="77">
        <v>0</v>
      </c>
      <c r="GT5143" s="77">
        <v>0</v>
      </c>
      <c r="GU5143" s="77">
        <v>5.5966209081309407E-2</v>
      </c>
      <c r="GV5143" s="77">
        <v>0.1719000544103492</v>
      </c>
      <c r="GW5143" s="77">
        <v>5.5966209081309407E-2</v>
      </c>
      <c r="GX5143" s="77">
        <v>0.1719000544103492</v>
      </c>
      <c r="GY5143" s="77">
        <v>5.5966209081309407E-2</v>
      </c>
      <c r="GZ5143" s="77">
        <v>0.1719000544103492</v>
      </c>
    </row>
    <row r="5144" spans="187:208" x14ac:dyDescent="0.25">
      <c r="GE5144" s="77" t="s">
        <v>427</v>
      </c>
      <c r="GF5144" s="77" t="s">
        <v>155</v>
      </c>
      <c r="GG5144" s="77" t="s">
        <v>466</v>
      </c>
      <c r="GH5144" s="77" t="s">
        <v>467</v>
      </c>
      <c r="GI5144" s="77">
        <v>2023</v>
      </c>
      <c r="GJ5144" s="77" t="s">
        <v>303</v>
      </c>
      <c r="GK5144" s="77">
        <v>1.684577240534447</v>
      </c>
      <c r="GL5144" s="77">
        <v>610.71869400000003</v>
      </c>
      <c r="GM5144" s="77">
        <v>2023</v>
      </c>
      <c r="GN5144" s="77" t="s">
        <v>175</v>
      </c>
      <c r="GO5144" s="77">
        <v>5.3000000000000005E-2</v>
      </c>
      <c r="GP5144" s="77">
        <v>3</v>
      </c>
      <c r="GQ5144" s="77">
        <v>0</v>
      </c>
      <c r="GR5144" s="77" t="s">
        <v>423</v>
      </c>
      <c r="GS5144" s="77">
        <v>0</v>
      </c>
      <c r="GT5144" s="77">
        <v>0</v>
      </c>
      <c r="GU5144" s="77">
        <v>5.5966209081309407E-2</v>
      </c>
      <c r="GV5144" s="77">
        <v>9.427940205736611E-2</v>
      </c>
      <c r="GW5144" s="77">
        <v>5.5966209081309407E-2</v>
      </c>
      <c r="GX5144" s="77">
        <v>9.427940205736611E-2</v>
      </c>
      <c r="GY5144" s="77">
        <v>5.5966209081309407E-2</v>
      </c>
      <c r="GZ5144" s="77">
        <v>9.427940205736611E-2</v>
      </c>
    </row>
    <row r="5145" spans="187:208" x14ac:dyDescent="0.25">
      <c r="GE5145" s="77" t="s">
        <v>422</v>
      </c>
      <c r="GF5145" s="77" t="s">
        <v>155</v>
      </c>
      <c r="GG5145" s="77" t="s">
        <v>466</v>
      </c>
      <c r="GH5145" s="77" t="s">
        <v>467</v>
      </c>
      <c r="GI5145" s="77">
        <v>2024</v>
      </c>
      <c r="GJ5145" s="77" t="s">
        <v>305</v>
      </c>
      <c r="GK5145" s="77">
        <v>0.71896016785821104</v>
      </c>
      <c r="GL5145" s="77">
        <v>610.71869400000003</v>
      </c>
      <c r="GM5145" s="77">
        <v>2024</v>
      </c>
      <c r="GN5145" s="77" t="s">
        <v>175</v>
      </c>
      <c r="GO5145" s="77">
        <v>0.13250000000000001</v>
      </c>
      <c r="GP5145" s="77">
        <v>3</v>
      </c>
      <c r="GQ5145" s="77">
        <v>0</v>
      </c>
      <c r="GR5145" s="77" t="s">
        <v>423</v>
      </c>
      <c r="GS5145" s="77">
        <v>0</v>
      </c>
      <c r="GT5145" s="77">
        <v>0</v>
      </c>
      <c r="GU5145" s="77">
        <v>0</v>
      </c>
      <c r="GV5145" s="77">
        <v>0</v>
      </c>
      <c r="GW5145" s="77">
        <v>0.1527377521613833</v>
      </c>
      <c r="GX5145" s="77">
        <v>0.10981235993223397</v>
      </c>
      <c r="GY5145" s="77">
        <v>0.1527377521613833</v>
      </c>
      <c r="GZ5145" s="77">
        <v>0.10981235993223397</v>
      </c>
    </row>
    <row r="5146" spans="187:208" x14ac:dyDescent="0.25">
      <c r="GE5146" s="77" t="s">
        <v>425</v>
      </c>
      <c r="GF5146" s="77" t="s">
        <v>155</v>
      </c>
      <c r="GG5146" s="77" t="s">
        <v>466</v>
      </c>
      <c r="GH5146" s="77" t="s">
        <v>467</v>
      </c>
      <c r="GI5146" s="77">
        <v>2024</v>
      </c>
      <c r="GJ5146" s="77" t="s">
        <v>301</v>
      </c>
      <c r="GK5146" s="77">
        <v>3.0714971986151069</v>
      </c>
      <c r="GL5146" s="77">
        <v>610.71869400000003</v>
      </c>
      <c r="GM5146" s="77">
        <v>2024</v>
      </c>
      <c r="GN5146" s="77" t="s">
        <v>175</v>
      </c>
      <c r="GO5146" s="77">
        <v>5.3000000000000005E-2</v>
      </c>
      <c r="GP5146" s="77">
        <v>3</v>
      </c>
      <c r="GQ5146" s="77">
        <v>0</v>
      </c>
      <c r="GR5146" s="77" t="s">
        <v>423</v>
      </c>
      <c r="GS5146" s="77">
        <v>0</v>
      </c>
      <c r="GT5146" s="77">
        <v>0</v>
      </c>
      <c r="GU5146" s="77">
        <v>0</v>
      </c>
      <c r="GV5146" s="77">
        <v>0</v>
      </c>
      <c r="GW5146" s="77">
        <v>5.5966209081309407E-2</v>
      </c>
      <c r="GX5146" s="77">
        <v>0.1719000544103492</v>
      </c>
      <c r="GY5146" s="77">
        <v>5.5966209081309407E-2</v>
      </c>
      <c r="GZ5146" s="77">
        <v>0.1719000544103492</v>
      </c>
    </row>
    <row r="5147" spans="187:208" x14ac:dyDescent="0.25">
      <c r="GE5147" s="77" t="s">
        <v>427</v>
      </c>
      <c r="GF5147" s="77" t="s">
        <v>155</v>
      </c>
      <c r="GG5147" s="77" t="s">
        <v>466</v>
      </c>
      <c r="GH5147" s="77" t="s">
        <v>467</v>
      </c>
      <c r="GI5147" s="77">
        <v>2024</v>
      </c>
      <c r="GJ5147" s="77" t="s">
        <v>303</v>
      </c>
      <c r="GK5147" s="77">
        <v>1.684577240534447</v>
      </c>
      <c r="GL5147" s="77">
        <v>610.71869400000003</v>
      </c>
      <c r="GM5147" s="77">
        <v>2024</v>
      </c>
      <c r="GN5147" s="77" t="s">
        <v>175</v>
      </c>
      <c r="GO5147" s="77">
        <v>5.3000000000000005E-2</v>
      </c>
      <c r="GP5147" s="77">
        <v>3</v>
      </c>
      <c r="GQ5147" s="77">
        <v>0</v>
      </c>
      <c r="GR5147" s="77" t="s">
        <v>423</v>
      </c>
      <c r="GS5147" s="77">
        <v>0</v>
      </c>
      <c r="GT5147" s="77">
        <v>0</v>
      </c>
      <c r="GU5147" s="77">
        <v>0</v>
      </c>
      <c r="GV5147" s="77">
        <v>0</v>
      </c>
      <c r="GW5147" s="77">
        <v>5.5966209081309407E-2</v>
      </c>
      <c r="GX5147" s="77">
        <v>9.427940205736611E-2</v>
      </c>
      <c r="GY5147" s="77">
        <v>5.5966209081309407E-2</v>
      </c>
      <c r="GZ5147" s="77">
        <v>9.427940205736611E-2</v>
      </c>
    </row>
    <row r="5148" spans="187:208" x14ac:dyDescent="0.25">
      <c r="GE5148" s="77" t="s">
        <v>422</v>
      </c>
      <c r="GF5148" s="77" t="s">
        <v>155</v>
      </c>
      <c r="GG5148" s="77" t="s">
        <v>466</v>
      </c>
      <c r="GH5148" s="77" t="s">
        <v>467</v>
      </c>
      <c r="GI5148" s="77">
        <v>2025</v>
      </c>
      <c r="GJ5148" s="77" t="s">
        <v>305</v>
      </c>
      <c r="GK5148" s="77">
        <v>0.71896016785821104</v>
      </c>
      <c r="GL5148" s="77">
        <v>610.71869400000003</v>
      </c>
      <c r="GM5148" s="77">
        <v>2025</v>
      </c>
      <c r="GN5148" s="77" t="s">
        <v>175</v>
      </c>
      <c r="GO5148" s="77">
        <v>0.13250000000000001</v>
      </c>
      <c r="GP5148" s="77">
        <v>3</v>
      </c>
      <c r="GQ5148" s="77">
        <v>0</v>
      </c>
      <c r="GR5148" s="77" t="s">
        <v>423</v>
      </c>
      <c r="GS5148" s="77">
        <v>0</v>
      </c>
      <c r="GT5148" s="77">
        <v>0</v>
      </c>
      <c r="GU5148" s="77">
        <v>0</v>
      </c>
      <c r="GV5148" s="77">
        <v>0</v>
      </c>
      <c r="GW5148" s="77">
        <v>0</v>
      </c>
      <c r="GX5148" s="77">
        <v>0</v>
      </c>
      <c r="GY5148" s="77">
        <v>0.1527377521613833</v>
      </c>
      <c r="GZ5148" s="77">
        <v>0.10981235993223397</v>
      </c>
    </row>
    <row r="5149" spans="187:208" x14ac:dyDescent="0.25">
      <c r="GE5149" s="77" t="s">
        <v>425</v>
      </c>
      <c r="GF5149" s="77" t="s">
        <v>155</v>
      </c>
      <c r="GG5149" s="77" t="s">
        <v>466</v>
      </c>
      <c r="GH5149" s="77" t="s">
        <v>467</v>
      </c>
      <c r="GI5149" s="77">
        <v>2025</v>
      </c>
      <c r="GJ5149" s="77" t="s">
        <v>301</v>
      </c>
      <c r="GK5149" s="77">
        <v>3.0714971986151069</v>
      </c>
      <c r="GL5149" s="77">
        <v>610.71869400000003</v>
      </c>
      <c r="GM5149" s="77">
        <v>2025</v>
      </c>
      <c r="GN5149" s="77" t="s">
        <v>175</v>
      </c>
      <c r="GO5149" s="77">
        <v>5.3000000000000005E-2</v>
      </c>
      <c r="GP5149" s="77">
        <v>3</v>
      </c>
      <c r="GQ5149" s="77">
        <v>0</v>
      </c>
      <c r="GR5149" s="77" t="s">
        <v>423</v>
      </c>
      <c r="GS5149" s="77">
        <v>0</v>
      </c>
      <c r="GT5149" s="77">
        <v>0</v>
      </c>
      <c r="GU5149" s="77">
        <v>0</v>
      </c>
      <c r="GV5149" s="77">
        <v>0</v>
      </c>
      <c r="GW5149" s="77">
        <v>0</v>
      </c>
      <c r="GX5149" s="77">
        <v>0</v>
      </c>
      <c r="GY5149" s="77">
        <v>5.5966209081309407E-2</v>
      </c>
      <c r="GZ5149" s="77">
        <v>0.1719000544103492</v>
      </c>
    </row>
    <row r="5150" spans="187:208" x14ac:dyDescent="0.25">
      <c r="GE5150" s="77" t="s">
        <v>427</v>
      </c>
      <c r="GF5150" s="77" t="s">
        <v>155</v>
      </c>
      <c r="GG5150" s="77" t="s">
        <v>466</v>
      </c>
      <c r="GH5150" s="77" t="s">
        <v>467</v>
      </c>
      <c r="GI5150" s="77">
        <v>2025</v>
      </c>
      <c r="GJ5150" s="77" t="s">
        <v>303</v>
      </c>
      <c r="GK5150" s="77">
        <v>1.684577240534447</v>
      </c>
      <c r="GL5150" s="77">
        <v>610.71869400000003</v>
      </c>
      <c r="GM5150" s="77">
        <v>2025</v>
      </c>
      <c r="GN5150" s="77" t="s">
        <v>175</v>
      </c>
      <c r="GO5150" s="77">
        <v>5.3000000000000005E-2</v>
      </c>
      <c r="GP5150" s="77">
        <v>3</v>
      </c>
      <c r="GQ5150" s="77">
        <v>0</v>
      </c>
      <c r="GR5150" s="77" t="s">
        <v>423</v>
      </c>
      <c r="GS5150" s="77">
        <v>0</v>
      </c>
      <c r="GT5150" s="77">
        <v>0</v>
      </c>
      <c r="GU5150" s="77">
        <v>0</v>
      </c>
      <c r="GV5150" s="77">
        <v>0</v>
      </c>
      <c r="GW5150" s="77">
        <v>0</v>
      </c>
      <c r="GX5150" s="77">
        <v>0</v>
      </c>
      <c r="GY5150" s="77">
        <v>5.5966209081309407E-2</v>
      </c>
      <c r="GZ5150" s="77">
        <v>9.427940205736611E-2</v>
      </c>
    </row>
    <row r="5151" spans="187:208" x14ac:dyDescent="0.25">
      <c r="GE5151" s="77" t="s">
        <v>422</v>
      </c>
      <c r="GF5151" s="77" t="s">
        <v>155</v>
      </c>
      <c r="GG5151" s="77" t="s">
        <v>466</v>
      </c>
      <c r="GH5151" s="77" t="s">
        <v>474</v>
      </c>
      <c r="GI5151" s="77">
        <v>2021</v>
      </c>
      <c r="GJ5151" s="77" t="s">
        <v>305</v>
      </c>
      <c r="GK5151" s="77">
        <v>3.642506068395434E-2</v>
      </c>
      <c r="GL5151" s="77">
        <v>610.71869400000003</v>
      </c>
      <c r="GM5151" s="77">
        <v>2021</v>
      </c>
      <c r="GN5151" s="77" t="s">
        <v>175</v>
      </c>
      <c r="GO5151" s="77">
        <v>0.13250000000000001</v>
      </c>
      <c r="GP5151" s="77">
        <v>3</v>
      </c>
      <c r="GQ5151" s="77">
        <v>0</v>
      </c>
      <c r="GR5151" s="77" t="s">
        <v>423</v>
      </c>
      <c r="GS5151" s="77">
        <v>0.1527377521613833</v>
      </c>
      <c r="GT5151" s="77">
        <v>5.563481891209165E-3</v>
      </c>
      <c r="GU5151" s="77">
        <v>0.1527377521613833</v>
      </c>
      <c r="GV5151" s="77">
        <v>5.563481891209165E-3</v>
      </c>
      <c r="GW5151" s="77">
        <v>0</v>
      </c>
      <c r="GX5151" s="77">
        <v>0</v>
      </c>
      <c r="GY5151" s="77">
        <v>0</v>
      </c>
      <c r="GZ5151" s="77">
        <v>0</v>
      </c>
    </row>
    <row r="5152" spans="187:208" x14ac:dyDescent="0.25">
      <c r="GE5152" s="77" t="s">
        <v>425</v>
      </c>
      <c r="GF5152" s="77" t="s">
        <v>155</v>
      </c>
      <c r="GG5152" s="77" t="s">
        <v>466</v>
      </c>
      <c r="GH5152" s="77" t="s">
        <v>474</v>
      </c>
      <c r="GI5152" s="77">
        <v>2021</v>
      </c>
      <c r="GJ5152" s="77" t="s">
        <v>301</v>
      </c>
      <c r="GK5152" s="77">
        <v>1.580872452543266E-3</v>
      </c>
      <c r="GL5152" s="77">
        <v>610.71869400000003</v>
      </c>
      <c r="GM5152" s="77">
        <v>2021</v>
      </c>
      <c r="GN5152" s="77" t="s">
        <v>175</v>
      </c>
      <c r="GO5152" s="77">
        <v>5.3000000000000005E-2</v>
      </c>
      <c r="GP5152" s="77">
        <v>3</v>
      </c>
      <c r="GQ5152" s="77">
        <v>0</v>
      </c>
      <c r="GR5152" s="77" t="s">
        <v>423</v>
      </c>
      <c r="GS5152" s="77">
        <v>5.5966209081309407E-2</v>
      </c>
      <c r="GT5152" s="77">
        <v>8.84754382099188E-5</v>
      </c>
      <c r="GU5152" s="77">
        <v>5.5966209081309407E-2</v>
      </c>
      <c r="GV5152" s="77">
        <v>8.84754382099188E-5</v>
      </c>
      <c r="GW5152" s="77">
        <v>0</v>
      </c>
      <c r="GX5152" s="77">
        <v>0</v>
      </c>
      <c r="GY5152" s="77">
        <v>0</v>
      </c>
      <c r="GZ5152" s="77">
        <v>0</v>
      </c>
    </row>
    <row r="5153" spans="187:208" x14ac:dyDescent="0.25">
      <c r="GE5153" s="77" t="s">
        <v>427</v>
      </c>
      <c r="GF5153" s="77" t="s">
        <v>155</v>
      </c>
      <c r="GG5153" s="77" t="s">
        <v>466</v>
      </c>
      <c r="GH5153" s="77" t="s">
        <v>474</v>
      </c>
      <c r="GI5153" s="77">
        <v>2021</v>
      </c>
      <c r="GJ5153" s="77" t="s">
        <v>303</v>
      </c>
      <c r="GK5153" s="77">
        <v>3.9894642198450639E-2</v>
      </c>
      <c r="GL5153" s="77">
        <v>610.71869400000003</v>
      </c>
      <c r="GM5153" s="77">
        <v>2021</v>
      </c>
      <c r="GN5153" s="77" t="s">
        <v>175</v>
      </c>
      <c r="GO5153" s="77">
        <v>5.3000000000000005E-2</v>
      </c>
      <c r="GP5153" s="77">
        <v>3</v>
      </c>
      <c r="GQ5153" s="77">
        <v>0</v>
      </c>
      <c r="GR5153" s="77" t="s">
        <v>423</v>
      </c>
      <c r="GS5153" s="77">
        <v>5.5966209081309407E-2</v>
      </c>
      <c r="GT5153" s="77">
        <v>2.2327518865025175E-3</v>
      </c>
      <c r="GU5153" s="77">
        <v>5.5966209081309407E-2</v>
      </c>
      <c r="GV5153" s="77">
        <v>2.2327518865025175E-3</v>
      </c>
      <c r="GW5153" s="77">
        <v>0</v>
      </c>
      <c r="GX5153" s="77">
        <v>0</v>
      </c>
      <c r="GY5153" s="77">
        <v>0</v>
      </c>
      <c r="GZ5153" s="77">
        <v>0</v>
      </c>
    </row>
    <row r="5154" spans="187:208" x14ac:dyDescent="0.25">
      <c r="GE5154" s="77" t="s">
        <v>422</v>
      </c>
      <c r="GF5154" s="77" t="s">
        <v>155</v>
      </c>
      <c r="GG5154" s="77" t="s">
        <v>466</v>
      </c>
      <c r="GH5154" s="77" t="s">
        <v>474</v>
      </c>
      <c r="GI5154" s="77">
        <v>2022</v>
      </c>
      <c r="GJ5154" s="77" t="s">
        <v>305</v>
      </c>
      <c r="GK5154" s="77">
        <v>3.642506068395434E-2</v>
      </c>
      <c r="GL5154" s="77">
        <v>610.71869400000003</v>
      </c>
      <c r="GM5154" s="77">
        <v>2022</v>
      </c>
      <c r="GN5154" s="77" t="s">
        <v>175</v>
      </c>
      <c r="GO5154" s="77">
        <v>0.13250000000000001</v>
      </c>
      <c r="GP5154" s="77">
        <v>3</v>
      </c>
      <c r="GQ5154" s="77">
        <v>0</v>
      </c>
      <c r="GR5154" s="77" t="s">
        <v>423</v>
      </c>
      <c r="GS5154" s="77">
        <v>0.1527377521613833</v>
      </c>
      <c r="GT5154" s="77">
        <v>5.563481891209165E-3</v>
      </c>
      <c r="GU5154" s="77">
        <v>0.1527377521613833</v>
      </c>
      <c r="GV5154" s="77">
        <v>5.563481891209165E-3</v>
      </c>
      <c r="GW5154" s="77">
        <v>0.1527377521613833</v>
      </c>
      <c r="GX5154" s="77">
        <v>5.563481891209165E-3</v>
      </c>
      <c r="GY5154" s="77">
        <v>0</v>
      </c>
      <c r="GZ5154" s="77">
        <v>0</v>
      </c>
    </row>
    <row r="5155" spans="187:208" x14ac:dyDescent="0.25">
      <c r="GE5155" s="77" t="s">
        <v>425</v>
      </c>
      <c r="GF5155" s="77" t="s">
        <v>155</v>
      </c>
      <c r="GG5155" s="77" t="s">
        <v>466</v>
      </c>
      <c r="GH5155" s="77" t="s">
        <v>474</v>
      </c>
      <c r="GI5155" s="77">
        <v>2022</v>
      </c>
      <c r="GJ5155" s="77" t="s">
        <v>301</v>
      </c>
      <c r="GK5155" s="77">
        <v>1.580872452543266E-3</v>
      </c>
      <c r="GL5155" s="77">
        <v>610.71869400000003</v>
      </c>
      <c r="GM5155" s="77">
        <v>2022</v>
      </c>
      <c r="GN5155" s="77" t="s">
        <v>175</v>
      </c>
      <c r="GO5155" s="77">
        <v>5.3000000000000005E-2</v>
      </c>
      <c r="GP5155" s="77">
        <v>3</v>
      </c>
      <c r="GQ5155" s="77">
        <v>0</v>
      </c>
      <c r="GR5155" s="77" t="s">
        <v>423</v>
      </c>
      <c r="GS5155" s="77">
        <v>5.5966209081309407E-2</v>
      </c>
      <c r="GT5155" s="77">
        <v>8.84754382099188E-5</v>
      </c>
      <c r="GU5155" s="77">
        <v>5.5966209081309407E-2</v>
      </c>
      <c r="GV5155" s="77">
        <v>8.84754382099188E-5</v>
      </c>
      <c r="GW5155" s="77">
        <v>5.5966209081309407E-2</v>
      </c>
      <c r="GX5155" s="77">
        <v>8.84754382099188E-5</v>
      </c>
      <c r="GY5155" s="77">
        <v>0</v>
      </c>
      <c r="GZ5155" s="77">
        <v>0</v>
      </c>
    </row>
    <row r="5156" spans="187:208" x14ac:dyDescent="0.25">
      <c r="GE5156" s="77" t="s">
        <v>427</v>
      </c>
      <c r="GF5156" s="77" t="s">
        <v>155</v>
      </c>
      <c r="GG5156" s="77" t="s">
        <v>466</v>
      </c>
      <c r="GH5156" s="77" t="s">
        <v>474</v>
      </c>
      <c r="GI5156" s="77">
        <v>2022</v>
      </c>
      <c r="GJ5156" s="77" t="s">
        <v>303</v>
      </c>
      <c r="GK5156" s="77">
        <v>3.9894642198450639E-2</v>
      </c>
      <c r="GL5156" s="77">
        <v>610.71869400000003</v>
      </c>
      <c r="GM5156" s="77">
        <v>2022</v>
      </c>
      <c r="GN5156" s="77" t="s">
        <v>175</v>
      </c>
      <c r="GO5156" s="77">
        <v>5.3000000000000005E-2</v>
      </c>
      <c r="GP5156" s="77">
        <v>3</v>
      </c>
      <c r="GQ5156" s="77">
        <v>0</v>
      </c>
      <c r="GR5156" s="77" t="s">
        <v>423</v>
      </c>
      <c r="GS5156" s="77">
        <v>5.5966209081309407E-2</v>
      </c>
      <c r="GT5156" s="77">
        <v>2.2327518865025175E-3</v>
      </c>
      <c r="GU5156" s="77">
        <v>5.5966209081309407E-2</v>
      </c>
      <c r="GV5156" s="77">
        <v>2.2327518865025175E-3</v>
      </c>
      <c r="GW5156" s="77">
        <v>5.5966209081309407E-2</v>
      </c>
      <c r="GX5156" s="77">
        <v>2.2327518865025175E-3</v>
      </c>
      <c r="GY5156" s="77">
        <v>0</v>
      </c>
      <c r="GZ5156" s="77">
        <v>0</v>
      </c>
    </row>
    <row r="5157" spans="187:208" x14ac:dyDescent="0.25">
      <c r="GE5157" s="77" t="s">
        <v>422</v>
      </c>
      <c r="GF5157" s="77" t="s">
        <v>155</v>
      </c>
      <c r="GG5157" s="77" t="s">
        <v>466</v>
      </c>
      <c r="GH5157" s="77" t="s">
        <v>474</v>
      </c>
      <c r="GI5157" s="77">
        <v>2023</v>
      </c>
      <c r="GJ5157" s="77" t="s">
        <v>305</v>
      </c>
      <c r="GK5157" s="77">
        <v>3.7590224611390707E-2</v>
      </c>
      <c r="GL5157" s="77">
        <v>610.71869400000003</v>
      </c>
      <c r="GM5157" s="77">
        <v>2023</v>
      </c>
      <c r="GN5157" s="77" t="s">
        <v>175</v>
      </c>
      <c r="GO5157" s="77">
        <v>0.13250000000000001</v>
      </c>
      <c r="GP5157" s="77">
        <v>3</v>
      </c>
      <c r="GQ5157" s="77">
        <v>0</v>
      </c>
      <c r="GR5157" s="77" t="s">
        <v>423</v>
      </c>
      <c r="GS5157" s="77">
        <v>0</v>
      </c>
      <c r="GT5157" s="77">
        <v>0</v>
      </c>
      <c r="GU5157" s="77">
        <v>0.1527377521613833</v>
      </c>
      <c r="GV5157" s="77">
        <v>5.7414464103853246E-3</v>
      </c>
      <c r="GW5157" s="77">
        <v>0.1527377521613833</v>
      </c>
      <c r="GX5157" s="77">
        <v>5.7414464103853246E-3</v>
      </c>
      <c r="GY5157" s="77">
        <v>0.1527377521613833</v>
      </c>
      <c r="GZ5157" s="77">
        <v>5.7414464103853246E-3</v>
      </c>
    </row>
    <row r="5158" spans="187:208" x14ac:dyDescent="0.25">
      <c r="GE5158" s="77" t="s">
        <v>425</v>
      </c>
      <c r="GF5158" s="77" t="s">
        <v>155</v>
      </c>
      <c r="GG5158" s="77" t="s">
        <v>466</v>
      </c>
      <c r="GH5158" s="77" t="s">
        <v>474</v>
      </c>
      <c r="GI5158" s="77">
        <v>2023</v>
      </c>
      <c r="GJ5158" s="77" t="s">
        <v>301</v>
      </c>
      <c r="GK5158" s="77">
        <v>1.631433411568688E-3</v>
      </c>
      <c r="GL5158" s="77">
        <v>610.71869400000003</v>
      </c>
      <c r="GM5158" s="77">
        <v>2023</v>
      </c>
      <c r="GN5158" s="77" t="s">
        <v>175</v>
      </c>
      <c r="GO5158" s="77">
        <v>5.3000000000000005E-2</v>
      </c>
      <c r="GP5158" s="77">
        <v>3</v>
      </c>
      <c r="GQ5158" s="77">
        <v>0</v>
      </c>
      <c r="GR5158" s="77" t="s">
        <v>423</v>
      </c>
      <c r="GS5158" s="77">
        <v>0</v>
      </c>
      <c r="GT5158" s="77">
        <v>0</v>
      </c>
      <c r="GU5158" s="77">
        <v>5.5966209081309407E-2</v>
      </c>
      <c r="GV5158" s="77">
        <v>9.1305143414087091E-5</v>
      </c>
      <c r="GW5158" s="77">
        <v>5.5966209081309407E-2</v>
      </c>
      <c r="GX5158" s="77">
        <v>9.1305143414087091E-5</v>
      </c>
      <c r="GY5158" s="77">
        <v>5.5966209081309407E-2</v>
      </c>
      <c r="GZ5158" s="77">
        <v>9.1305143414087091E-5</v>
      </c>
    </row>
    <row r="5159" spans="187:208" x14ac:dyDescent="0.25">
      <c r="GE5159" s="77" t="s">
        <v>427</v>
      </c>
      <c r="GF5159" s="77" t="s">
        <v>155</v>
      </c>
      <c r="GG5159" s="77" t="s">
        <v>466</v>
      </c>
      <c r="GH5159" s="77" t="s">
        <v>474</v>
      </c>
      <c r="GI5159" s="77">
        <v>2023</v>
      </c>
      <c r="GJ5159" s="77" t="s">
        <v>303</v>
      </c>
      <c r="GK5159" s="77">
        <v>4.1186611014017667E-2</v>
      </c>
      <c r="GL5159" s="77">
        <v>610.71869400000003</v>
      </c>
      <c r="GM5159" s="77">
        <v>2023</v>
      </c>
      <c r="GN5159" s="77" t="s">
        <v>175</v>
      </c>
      <c r="GO5159" s="77">
        <v>5.3000000000000005E-2</v>
      </c>
      <c r="GP5159" s="77">
        <v>3</v>
      </c>
      <c r="GQ5159" s="77">
        <v>0</v>
      </c>
      <c r="GR5159" s="77" t="s">
        <v>423</v>
      </c>
      <c r="GS5159" s="77">
        <v>0</v>
      </c>
      <c r="GT5159" s="77">
        <v>0</v>
      </c>
      <c r="GU5159" s="77">
        <v>5.5966209081309407E-2</v>
      </c>
      <c r="GV5159" s="77">
        <v>2.3050584833610734E-3</v>
      </c>
      <c r="GW5159" s="77">
        <v>5.5966209081309407E-2</v>
      </c>
      <c r="GX5159" s="77">
        <v>2.3050584833610734E-3</v>
      </c>
      <c r="GY5159" s="77">
        <v>5.5966209081309407E-2</v>
      </c>
      <c r="GZ5159" s="77">
        <v>2.3050584833610734E-3</v>
      </c>
    </row>
    <row r="5160" spans="187:208" x14ac:dyDescent="0.25">
      <c r="GE5160" s="77" t="s">
        <v>422</v>
      </c>
      <c r="GF5160" s="77" t="s">
        <v>155</v>
      </c>
      <c r="GG5160" s="77" t="s">
        <v>466</v>
      </c>
      <c r="GH5160" s="77" t="s">
        <v>474</v>
      </c>
      <c r="GI5160" s="77">
        <v>2024</v>
      </c>
      <c r="GJ5160" s="77" t="s">
        <v>305</v>
      </c>
      <c r="GK5160" s="77">
        <v>3.7590224611390707E-2</v>
      </c>
      <c r="GL5160" s="77">
        <v>610.71869400000003</v>
      </c>
      <c r="GM5160" s="77">
        <v>2024</v>
      </c>
      <c r="GN5160" s="77" t="s">
        <v>175</v>
      </c>
      <c r="GO5160" s="77">
        <v>0.13250000000000001</v>
      </c>
      <c r="GP5160" s="77">
        <v>3</v>
      </c>
      <c r="GQ5160" s="77">
        <v>0</v>
      </c>
      <c r="GR5160" s="77" t="s">
        <v>423</v>
      </c>
      <c r="GS5160" s="77">
        <v>0</v>
      </c>
      <c r="GT5160" s="77">
        <v>0</v>
      </c>
      <c r="GU5160" s="77">
        <v>0</v>
      </c>
      <c r="GV5160" s="77">
        <v>0</v>
      </c>
      <c r="GW5160" s="77">
        <v>0.1527377521613833</v>
      </c>
      <c r="GX5160" s="77">
        <v>5.7414464103853246E-3</v>
      </c>
      <c r="GY5160" s="77">
        <v>0.1527377521613833</v>
      </c>
      <c r="GZ5160" s="77">
        <v>5.7414464103853246E-3</v>
      </c>
    </row>
    <row r="5161" spans="187:208" x14ac:dyDescent="0.25">
      <c r="GE5161" s="77" t="s">
        <v>425</v>
      </c>
      <c r="GF5161" s="77" t="s">
        <v>155</v>
      </c>
      <c r="GG5161" s="77" t="s">
        <v>466</v>
      </c>
      <c r="GH5161" s="77" t="s">
        <v>474</v>
      </c>
      <c r="GI5161" s="77">
        <v>2024</v>
      </c>
      <c r="GJ5161" s="77" t="s">
        <v>301</v>
      </c>
      <c r="GK5161" s="77">
        <v>1.631433411568688E-3</v>
      </c>
      <c r="GL5161" s="77">
        <v>610.71869400000003</v>
      </c>
      <c r="GM5161" s="77">
        <v>2024</v>
      </c>
      <c r="GN5161" s="77" t="s">
        <v>175</v>
      </c>
      <c r="GO5161" s="77">
        <v>5.3000000000000005E-2</v>
      </c>
      <c r="GP5161" s="77">
        <v>3</v>
      </c>
      <c r="GQ5161" s="77">
        <v>0</v>
      </c>
      <c r="GR5161" s="77" t="s">
        <v>423</v>
      </c>
      <c r="GS5161" s="77">
        <v>0</v>
      </c>
      <c r="GT5161" s="77">
        <v>0</v>
      </c>
      <c r="GU5161" s="77">
        <v>0</v>
      </c>
      <c r="GV5161" s="77">
        <v>0</v>
      </c>
      <c r="GW5161" s="77">
        <v>5.5966209081309407E-2</v>
      </c>
      <c r="GX5161" s="77">
        <v>9.1305143414087091E-5</v>
      </c>
      <c r="GY5161" s="77">
        <v>5.5966209081309407E-2</v>
      </c>
      <c r="GZ5161" s="77">
        <v>9.1305143414087091E-5</v>
      </c>
    </row>
    <row r="5162" spans="187:208" x14ac:dyDescent="0.25">
      <c r="GE5162" s="77" t="s">
        <v>427</v>
      </c>
      <c r="GF5162" s="77" t="s">
        <v>155</v>
      </c>
      <c r="GG5162" s="77" t="s">
        <v>466</v>
      </c>
      <c r="GH5162" s="77" t="s">
        <v>474</v>
      </c>
      <c r="GI5162" s="77">
        <v>2024</v>
      </c>
      <c r="GJ5162" s="77" t="s">
        <v>303</v>
      </c>
      <c r="GK5162" s="77">
        <v>4.1186611014017667E-2</v>
      </c>
      <c r="GL5162" s="77">
        <v>610.71869400000003</v>
      </c>
      <c r="GM5162" s="77">
        <v>2024</v>
      </c>
      <c r="GN5162" s="77" t="s">
        <v>175</v>
      </c>
      <c r="GO5162" s="77">
        <v>5.3000000000000005E-2</v>
      </c>
      <c r="GP5162" s="77">
        <v>3</v>
      </c>
      <c r="GQ5162" s="77">
        <v>0</v>
      </c>
      <c r="GR5162" s="77" t="s">
        <v>423</v>
      </c>
      <c r="GS5162" s="77">
        <v>0</v>
      </c>
      <c r="GT5162" s="77">
        <v>0</v>
      </c>
      <c r="GU5162" s="77">
        <v>0</v>
      </c>
      <c r="GV5162" s="77">
        <v>0</v>
      </c>
      <c r="GW5162" s="77">
        <v>5.5966209081309407E-2</v>
      </c>
      <c r="GX5162" s="77">
        <v>2.3050584833610734E-3</v>
      </c>
      <c r="GY5162" s="77">
        <v>5.5966209081309407E-2</v>
      </c>
      <c r="GZ5162" s="77">
        <v>2.3050584833610734E-3</v>
      </c>
    </row>
    <row r="5163" spans="187:208" x14ac:dyDescent="0.25">
      <c r="GE5163" s="77" t="s">
        <v>422</v>
      </c>
      <c r="GF5163" s="77" t="s">
        <v>155</v>
      </c>
      <c r="GG5163" s="77" t="s">
        <v>466</v>
      </c>
      <c r="GH5163" s="77" t="s">
        <v>474</v>
      </c>
      <c r="GI5163" s="77">
        <v>2025</v>
      </c>
      <c r="GJ5163" s="77" t="s">
        <v>305</v>
      </c>
      <c r="GK5163" s="77">
        <v>3.7590224611390707E-2</v>
      </c>
      <c r="GL5163" s="77">
        <v>610.71869400000003</v>
      </c>
      <c r="GM5163" s="77">
        <v>2025</v>
      </c>
      <c r="GN5163" s="77" t="s">
        <v>175</v>
      </c>
      <c r="GO5163" s="77">
        <v>0.13250000000000001</v>
      </c>
      <c r="GP5163" s="77">
        <v>3</v>
      </c>
      <c r="GQ5163" s="77">
        <v>0</v>
      </c>
      <c r="GR5163" s="77" t="s">
        <v>423</v>
      </c>
      <c r="GS5163" s="77">
        <v>0</v>
      </c>
      <c r="GT5163" s="77">
        <v>0</v>
      </c>
      <c r="GU5163" s="77">
        <v>0</v>
      </c>
      <c r="GV5163" s="77">
        <v>0</v>
      </c>
      <c r="GW5163" s="77">
        <v>0</v>
      </c>
      <c r="GX5163" s="77">
        <v>0</v>
      </c>
      <c r="GY5163" s="77">
        <v>0.1527377521613833</v>
      </c>
      <c r="GZ5163" s="77">
        <v>5.7414464103853246E-3</v>
      </c>
    </row>
    <row r="5164" spans="187:208" x14ac:dyDescent="0.25">
      <c r="GE5164" s="77" t="s">
        <v>425</v>
      </c>
      <c r="GF5164" s="77" t="s">
        <v>155</v>
      </c>
      <c r="GG5164" s="77" t="s">
        <v>466</v>
      </c>
      <c r="GH5164" s="77" t="s">
        <v>474</v>
      </c>
      <c r="GI5164" s="77">
        <v>2025</v>
      </c>
      <c r="GJ5164" s="77" t="s">
        <v>301</v>
      </c>
      <c r="GK5164" s="77">
        <v>1.631433411568688E-3</v>
      </c>
      <c r="GL5164" s="77">
        <v>610.71869400000003</v>
      </c>
      <c r="GM5164" s="77">
        <v>2025</v>
      </c>
      <c r="GN5164" s="77" t="s">
        <v>175</v>
      </c>
      <c r="GO5164" s="77">
        <v>5.3000000000000005E-2</v>
      </c>
      <c r="GP5164" s="77">
        <v>3</v>
      </c>
      <c r="GQ5164" s="77">
        <v>0</v>
      </c>
      <c r="GR5164" s="77" t="s">
        <v>423</v>
      </c>
      <c r="GS5164" s="77">
        <v>0</v>
      </c>
      <c r="GT5164" s="77">
        <v>0</v>
      </c>
      <c r="GU5164" s="77">
        <v>0</v>
      </c>
      <c r="GV5164" s="77">
        <v>0</v>
      </c>
      <c r="GW5164" s="77">
        <v>0</v>
      </c>
      <c r="GX5164" s="77">
        <v>0</v>
      </c>
      <c r="GY5164" s="77">
        <v>5.5966209081309407E-2</v>
      </c>
      <c r="GZ5164" s="77">
        <v>9.1305143414087091E-5</v>
      </c>
    </row>
    <row r="5165" spans="187:208" x14ac:dyDescent="0.25">
      <c r="GE5165" s="77" t="s">
        <v>427</v>
      </c>
      <c r="GF5165" s="77" t="s">
        <v>155</v>
      </c>
      <c r="GG5165" s="77" t="s">
        <v>466</v>
      </c>
      <c r="GH5165" s="77" t="s">
        <v>474</v>
      </c>
      <c r="GI5165" s="77">
        <v>2025</v>
      </c>
      <c r="GJ5165" s="77" t="s">
        <v>303</v>
      </c>
      <c r="GK5165" s="77">
        <v>4.1186611014017667E-2</v>
      </c>
      <c r="GL5165" s="77">
        <v>610.71869400000003</v>
      </c>
      <c r="GM5165" s="77">
        <v>2025</v>
      </c>
      <c r="GN5165" s="77" t="s">
        <v>175</v>
      </c>
      <c r="GO5165" s="77">
        <v>5.3000000000000005E-2</v>
      </c>
      <c r="GP5165" s="77">
        <v>3</v>
      </c>
      <c r="GQ5165" s="77">
        <v>0</v>
      </c>
      <c r="GR5165" s="77" t="s">
        <v>423</v>
      </c>
      <c r="GS5165" s="77">
        <v>0</v>
      </c>
      <c r="GT5165" s="77">
        <v>0</v>
      </c>
      <c r="GU5165" s="77">
        <v>0</v>
      </c>
      <c r="GV5165" s="77">
        <v>0</v>
      </c>
      <c r="GW5165" s="77">
        <v>0</v>
      </c>
      <c r="GX5165" s="77">
        <v>0</v>
      </c>
      <c r="GY5165" s="77">
        <v>5.5966209081309407E-2</v>
      </c>
      <c r="GZ5165" s="77">
        <v>2.3050584833610734E-3</v>
      </c>
    </row>
    <row r="5166" spans="187:208" x14ac:dyDescent="0.25">
      <c r="GE5166" s="77" t="s">
        <v>422</v>
      </c>
      <c r="GF5166" s="77" t="s">
        <v>155</v>
      </c>
      <c r="GG5166" s="77" t="s">
        <v>466</v>
      </c>
      <c r="GH5166" s="77" t="s">
        <v>481</v>
      </c>
      <c r="GI5166" s="77">
        <v>2021</v>
      </c>
      <c r="GJ5166" s="77" t="s">
        <v>305</v>
      </c>
      <c r="GK5166" s="77">
        <v>409.22373582044048</v>
      </c>
      <c r="GL5166" s="77">
        <v>610.71869400000003</v>
      </c>
      <c r="GM5166" s="77">
        <v>2021</v>
      </c>
      <c r="GN5166" s="77" t="s">
        <v>175</v>
      </c>
      <c r="GO5166" s="77">
        <v>0.13250000000000001</v>
      </c>
      <c r="GP5166" s="77">
        <v>3</v>
      </c>
      <c r="GQ5166" s="77">
        <v>0</v>
      </c>
      <c r="GR5166" s="77" t="s">
        <v>423</v>
      </c>
      <c r="GS5166" s="77">
        <v>0.1527377521613833</v>
      </c>
      <c r="GT5166" s="77">
        <v>62.50391354029783</v>
      </c>
      <c r="GU5166" s="77">
        <v>0.1527377521613833</v>
      </c>
      <c r="GV5166" s="77">
        <v>62.50391354029783</v>
      </c>
      <c r="GW5166" s="77">
        <v>0</v>
      </c>
      <c r="GX5166" s="77">
        <v>0</v>
      </c>
      <c r="GY5166" s="77">
        <v>0</v>
      </c>
      <c r="GZ5166" s="77">
        <v>0</v>
      </c>
    </row>
    <row r="5167" spans="187:208" x14ac:dyDescent="0.25">
      <c r="GE5167" s="77" t="s">
        <v>425</v>
      </c>
      <c r="GF5167" s="77" t="s">
        <v>155</v>
      </c>
      <c r="GG5167" s="77" t="s">
        <v>466</v>
      </c>
      <c r="GH5167" s="77" t="s">
        <v>481</v>
      </c>
      <c r="GI5167" s="77">
        <v>2021</v>
      </c>
      <c r="GJ5167" s="77" t="s">
        <v>301</v>
      </c>
      <c r="GK5167" s="77">
        <v>13469.087812378681</v>
      </c>
      <c r="GL5167" s="77">
        <v>610.71869400000003</v>
      </c>
      <c r="GM5167" s="77">
        <v>2021</v>
      </c>
      <c r="GN5167" s="77" t="s">
        <v>175</v>
      </c>
      <c r="GO5167" s="77">
        <v>5.3000000000000005E-2</v>
      </c>
      <c r="GP5167" s="77">
        <v>3</v>
      </c>
      <c r="GQ5167" s="77">
        <v>0</v>
      </c>
      <c r="GR5167" s="77" t="s">
        <v>423</v>
      </c>
      <c r="GS5167" s="77">
        <v>5.5966209081309407E-2</v>
      </c>
      <c r="GT5167" s="77">
        <v>753.81378464210161</v>
      </c>
      <c r="GU5167" s="77">
        <v>5.5966209081309407E-2</v>
      </c>
      <c r="GV5167" s="77">
        <v>753.81378464210161</v>
      </c>
      <c r="GW5167" s="77">
        <v>0</v>
      </c>
      <c r="GX5167" s="77">
        <v>0</v>
      </c>
      <c r="GY5167" s="77">
        <v>0</v>
      </c>
      <c r="GZ5167" s="77">
        <v>0</v>
      </c>
    </row>
    <row r="5168" spans="187:208" x14ac:dyDescent="0.25">
      <c r="GE5168" s="77" t="s">
        <v>427</v>
      </c>
      <c r="GF5168" s="77" t="s">
        <v>155</v>
      </c>
      <c r="GG5168" s="77" t="s">
        <v>466</v>
      </c>
      <c r="GH5168" s="77" t="s">
        <v>481</v>
      </c>
      <c r="GI5168" s="77">
        <v>2021</v>
      </c>
      <c r="GJ5168" s="77" t="s">
        <v>303</v>
      </c>
      <c r="GK5168" s="77">
        <v>7205.5312760239976</v>
      </c>
      <c r="GL5168" s="77">
        <v>610.71869400000003</v>
      </c>
      <c r="GM5168" s="77">
        <v>2021</v>
      </c>
      <c r="GN5168" s="77" t="s">
        <v>175</v>
      </c>
      <c r="GO5168" s="77">
        <v>5.3000000000000005E-2</v>
      </c>
      <c r="GP5168" s="77">
        <v>3</v>
      </c>
      <c r="GQ5168" s="77">
        <v>0</v>
      </c>
      <c r="GR5168" s="77" t="s">
        <v>423</v>
      </c>
      <c r="GS5168" s="77">
        <v>5.5966209081309407E-2</v>
      </c>
      <c r="GT5168" s="77">
        <v>403.2662699358732</v>
      </c>
      <c r="GU5168" s="77">
        <v>5.5966209081309407E-2</v>
      </c>
      <c r="GV5168" s="77">
        <v>403.2662699358732</v>
      </c>
      <c r="GW5168" s="77">
        <v>0</v>
      </c>
      <c r="GX5168" s="77">
        <v>0</v>
      </c>
      <c r="GY5168" s="77">
        <v>0</v>
      </c>
      <c r="GZ5168" s="77">
        <v>0</v>
      </c>
    </row>
    <row r="5169" spans="187:208" x14ac:dyDescent="0.25">
      <c r="GE5169" s="77" t="s">
        <v>422</v>
      </c>
      <c r="GF5169" s="77" t="s">
        <v>155</v>
      </c>
      <c r="GG5169" s="77" t="s">
        <v>466</v>
      </c>
      <c r="GH5169" s="77" t="s">
        <v>481</v>
      </c>
      <c r="GI5169" s="77">
        <v>2022</v>
      </c>
      <c r="GJ5169" s="77" t="s">
        <v>305</v>
      </c>
      <c r="GK5169" s="77">
        <v>409.22373582044048</v>
      </c>
      <c r="GL5169" s="77">
        <v>610.71869400000003</v>
      </c>
      <c r="GM5169" s="77">
        <v>2022</v>
      </c>
      <c r="GN5169" s="77" t="s">
        <v>175</v>
      </c>
      <c r="GO5169" s="77">
        <v>0.13250000000000001</v>
      </c>
      <c r="GP5169" s="77">
        <v>3</v>
      </c>
      <c r="GQ5169" s="77">
        <v>0</v>
      </c>
      <c r="GR5169" s="77" t="s">
        <v>423</v>
      </c>
      <c r="GS5169" s="77">
        <v>0.1527377521613833</v>
      </c>
      <c r="GT5169" s="77">
        <v>62.50391354029783</v>
      </c>
      <c r="GU5169" s="77">
        <v>0.1527377521613833</v>
      </c>
      <c r="GV5169" s="77">
        <v>62.50391354029783</v>
      </c>
      <c r="GW5169" s="77">
        <v>0.1527377521613833</v>
      </c>
      <c r="GX5169" s="77">
        <v>62.50391354029783</v>
      </c>
      <c r="GY5169" s="77">
        <v>0</v>
      </c>
      <c r="GZ5169" s="77">
        <v>0</v>
      </c>
    </row>
    <row r="5170" spans="187:208" x14ac:dyDescent="0.25">
      <c r="GE5170" s="77" t="s">
        <v>425</v>
      </c>
      <c r="GF5170" s="77" t="s">
        <v>155</v>
      </c>
      <c r="GG5170" s="77" t="s">
        <v>466</v>
      </c>
      <c r="GH5170" s="77" t="s">
        <v>481</v>
      </c>
      <c r="GI5170" s="77">
        <v>2022</v>
      </c>
      <c r="GJ5170" s="77" t="s">
        <v>301</v>
      </c>
      <c r="GK5170" s="77">
        <v>13469.087812378681</v>
      </c>
      <c r="GL5170" s="77">
        <v>610.71869400000003</v>
      </c>
      <c r="GM5170" s="77">
        <v>2022</v>
      </c>
      <c r="GN5170" s="77" t="s">
        <v>175</v>
      </c>
      <c r="GO5170" s="77">
        <v>5.3000000000000005E-2</v>
      </c>
      <c r="GP5170" s="77">
        <v>3</v>
      </c>
      <c r="GQ5170" s="77">
        <v>0</v>
      </c>
      <c r="GR5170" s="77" t="s">
        <v>423</v>
      </c>
      <c r="GS5170" s="77">
        <v>5.5966209081309407E-2</v>
      </c>
      <c r="GT5170" s="77">
        <v>753.81378464210161</v>
      </c>
      <c r="GU5170" s="77">
        <v>5.5966209081309407E-2</v>
      </c>
      <c r="GV5170" s="77">
        <v>753.81378464210161</v>
      </c>
      <c r="GW5170" s="77">
        <v>5.5966209081309407E-2</v>
      </c>
      <c r="GX5170" s="77">
        <v>753.81378464210161</v>
      </c>
      <c r="GY5170" s="77">
        <v>0</v>
      </c>
      <c r="GZ5170" s="77">
        <v>0</v>
      </c>
    </row>
    <row r="5171" spans="187:208" x14ac:dyDescent="0.25">
      <c r="GE5171" s="77" t="s">
        <v>427</v>
      </c>
      <c r="GF5171" s="77" t="s">
        <v>155</v>
      </c>
      <c r="GG5171" s="77" t="s">
        <v>466</v>
      </c>
      <c r="GH5171" s="77" t="s">
        <v>481</v>
      </c>
      <c r="GI5171" s="77">
        <v>2022</v>
      </c>
      <c r="GJ5171" s="77" t="s">
        <v>303</v>
      </c>
      <c r="GK5171" s="77">
        <v>7205.5312760239976</v>
      </c>
      <c r="GL5171" s="77">
        <v>610.71869400000003</v>
      </c>
      <c r="GM5171" s="77">
        <v>2022</v>
      </c>
      <c r="GN5171" s="77" t="s">
        <v>175</v>
      </c>
      <c r="GO5171" s="77">
        <v>5.3000000000000005E-2</v>
      </c>
      <c r="GP5171" s="77">
        <v>3</v>
      </c>
      <c r="GQ5171" s="77">
        <v>0</v>
      </c>
      <c r="GR5171" s="77" t="s">
        <v>423</v>
      </c>
      <c r="GS5171" s="77">
        <v>5.5966209081309407E-2</v>
      </c>
      <c r="GT5171" s="77">
        <v>403.2662699358732</v>
      </c>
      <c r="GU5171" s="77">
        <v>5.5966209081309407E-2</v>
      </c>
      <c r="GV5171" s="77">
        <v>403.2662699358732</v>
      </c>
      <c r="GW5171" s="77">
        <v>5.5966209081309407E-2</v>
      </c>
      <c r="GX5171" s="77">
        <v>403.2662699358732</v>
      </c>
      <c r="GY5171" s="77">
        <v>0</v>
      </c>
      <c r="GZ5171" s="77">
        <v>0</v>
      </c>
    </row>
    <row r="5172" spans="187:208" x14ac:dyDescent="0.25">
      <c r="GE5172" s="77" t="s">
        <v>422</v>
      </c>
      <c r="GF5172" s="77" t="s">
        <v>155</v>
      </c>
      <c r="GG5172" s="77" t="s">
        <v>466</v>
      </c>
      <c r="GH5172" s="77" t="s">
        <v>481</v>
      </c>
      <c r="GI5172" s="77">
        <v>2023</v>
      </c>
      <c r="GJ5172" s="77" t="s">
        <v>305</v>
      </c>
      <c r="GK5172" s="77">
        <v>428.60232122030828</v>
      </c>
      <c r="GL5172" s="77">
        <v>610.71869400000003</v>
      </c>
      <c r="GM5172" s="77">
        <v>2023</v>
      </c>
      <c r="GN5172" s="77" t="s">
        <v>175</v>
      </c>
      <c r="GO5172" s="77">
        <v>0.13250000000000001</v>
      </c>
      <c r="GP5172" s="77">
        <v>3</v>
      </c>
      <c r="GQ5172" s="77">
        <v>0</v>
      </c>
      <c r="GR5172" s="77" t="s">
        <v>423</v>
      </c>
      <c r="GS5172" s="77">
        <v>0</v>
      </c>
      <c r="GT5172" s="77">
        <v>0</v>
      </c>
      <c r="GU5172" s="77">
        <v>0.1527377521613833</v>
      </c>
      <c r="GV5172" s="77">
        <v>65.463755114341041</v>
      </c>
      <c r="GW5172" s="77">
        <v>0.1527377521613833</v>
      </c>
      <c r="GX5172" s="77">
        <v>65.463755114341041</v>
      </c>
      <c r="GY5172" s="77">
        <v>0.1527377521613833</v>
      </c>
      <c r="GZ5172" s="77">
        <v>65.463755114341041</v>
      </c>
    </row>
    <row r="5173" spans="187:208" x14ac:dyDescent="0.25">
      <c r="GE5173" s="77" t="s">
        <v>425</v>
      </c>
      <c r="GF5173" s="77" t="s">
        <v>155</v>
      </c>
      <c r="GG5173" s="77" t="s">
        <v>466</v>
      </c>
      <c r="GH5173" s="77" t="s">
        <v>481</v>
      </c>
      <c r="GI5173" s="77">
        <v>2023</v>
      </c>
      <c r="GJ5173" s="77" t="s">
        <v>301</v>
      </c>
      <c r="GK5173" s="77">
        <v>13939.56097345606</v>
      </c>
      <c r="GL5173" s="77">
        <v>610.71869400000003</v>
      </c>
      <c r="GM5173" s="77">
        <v>2023</v>
      </c>
      <c r="GN5173" s="77" t="s">
        <v>175</v>
      </c>
      <c r="GO5173" s="77">
        <v>5.3000000000000005E-2</v>
      </c>
      <c r="GP5173" s="77">
        <v>3</v>
      </c>
      <c r="GQ5173" s="77">
        <v>0</v>
      </c>
      <c r="GR5173" s="77" t="s">
        <v>423</v>
      </c>
      <c r="GS5173" s="77">
        <v>0</v>
      </c>
      <c r="GT5173" s="77">
        <v>0</v>
      </c>
      <c r="GU5173" s="77">
        <v>5.5966209081309407E-2</v>
      </c>
      <c r="GV5173" s="77">
        <v>780.14438394210276</v>
      </c>
      <c r="GW5173" s="77">
        <v>5.5966209081309407E-2</v>
      </c>
      <c r="GX5173" s="77">
        <v>780.14438394210276</v>
      </c>
      <c r="GY5173" s="77">
        <v>5.5966209081309407E-2</v>
      </c>
      <c r="GZ5173" s="77">
        <v>780.14438394210276</v>
      </c>
    </row>
    <row r="5174" spans="187:208" x14ac:dyDescent="0.25">
      <c r="GE5174" s="77" t="s">
        <v>427</v>
      </c>
      <c r="GF5174" s="77" t="s">
        <v>155</v>
      </c>
      <c r="GG5174" s="77" t="s">
        <v>466</v>
      </c>
      <c r="GH5174" s="77" t="s">
        <v>481</v>
      </c>
      <c r="GI5174" s="77">
        <v>2023</v>
      </c>
      <c r="GJ5174" s="77" t="s">
        <v>303</v>
      </c>
      <c r="GK5174" s="77">
        <v>7467.814819452472</v>
      </c>
      <c r="GL5174" s="77">
        <v>610.71869400000003</v>
      </c>
      <c r="GM5174" s="77">
        <v>2023</v>
      </c>
      <c r="GN5174" s="77" t="s">
        <v>175</v>
      </c>
      <c r="GO5174" s="77">
        <v>5.3000000000000005E-2</v>
      </c>
      <c r="GP5174" s="77">
        <v>3</v>
      </c>
      <c r="GQ5174" s="77">
        <v>0</v>
      </c>
      <c r="GR5174" s="77" t="s">
        <v>423</v>
      </c>
      <c r="GS5174" s="77">
        <v>0</v>
      </c>
      <c r="GT5174" s="77">
        <v>0</v>
      </c>
      <c r="GU5174" s="77">
        <v>5.5966209081309407E-2</v>
      </c>
      <c r="GV5174" s="77">
        <v>417.94528556597788</v>
      </c>
      <c r="GW5174" s="77">
        <v>5.5966209081309407E-2</v>
      </c>
      <c r="GX5174" s="77">
        <v>417.94528556597788</v>
      </c>
      <c r="GY5174" s="77">
        <v>5.5966209081309407E-2</v>
      </c>
      <c r="GZ5174" s="77">
        <v>417.94528556597788</v>
      </c>
    </row>
    <row r="5175" spans="187:208" x14ac:dyDescent="0.25">
      <c r="GE5175" s="77" t="s">
        <v>422</v>
      </c>
      <c r="GF5175" s="77" t="s">
        <v>155</v>
      </c>
      <c r="GG5175" s="77" t="s">
        <v>466</v>
      </c>
      <c r="GH5175" s="77" t="s">
        <v>481</v>
      </c>
      <c r="GI5175" s="77">
        <v>2024</v>
      </c>
      <c r="GJ5175" s="77" t="s">
        <v>305</v>
      </c>
      <c r="GK5175" s="77">
        <v>428.60232122030828</v>
      </c>
      <c r="GL5175" s="77">
        <v>610.71869400000003</v>
      </c>
      <c r="GM5175" s="77">
        <v>2024</v>
      </c>
      <c r="GN5175" s="77" t="s">
        <v>175</v>
      </c>
      <c r="GO5175" s="77">
        <v>0.13250000000000001</v>
      </c>
      <c r="GP5175" s="77">
        <v>3</v>
      </c>
      <c r="GQ5175" s="77">
        <v>0</v>
      </c>
      <c r="GR5175" s="77" t="s">
        <v>423</v>
      </c>
      <c r="GS5175" s="77">
        <v>0</v>
      </c>
      <c r="GT5175" s="77">
        <v>0</v>
      </c>
      <c r="GU5175" s="77">
        <v>0</v>
      </c>
      <c r="GV5175" s="77">
        <v>0</v>
      </c>
      <c r="GW5175" s="77">
        <v>0.1527377521613833</v>
      </c>
      <c r="GX5175" s="77">
        <v>65.463755114341041</v>
      </c>
      <c r="GY5175" s="77">
        <v>0.1527377521613833</v>
      </c>
      <c r="GZ5175" s="77">
        <v>65.463755114341041</v>
      </c>
    </row>
    <row r="5176" spans="187:208" x14ac:dyDescent="0.25">
      <c r="GE5176" s="77" t="s">
        <v>425</v>
      </c>
      <c r="GF5176" s="77" t="s">
        <v>155</v>
      </c>
      <c r="GG5176" s="77" t="s">
        <v>466</v>
      </c>
      <c r="GH5176" s="77" t="s">
        <v>481</v>
      </c>
      <c r="GI5176" s="77">
        <v>2024</v>
      </c>
      <c r="GJ5176" s="77" t="s">
        <v>301</v>
      </c>
      <c r="GK5176" s="77">
        <v>13939.56097345606</v>
      </c>
      <c r="GL5176" s="77">
        <v>610.71869400000003</v>
      </c>
      <c r="GM5176" s="77">
        <v>2024</v>
      </c>
      <c r="GN5176" s="77" t="s">
        <v>175</v>
      </c>
      <c r="GO5176" s="77">
        <v>5.3000000000000005E-2</v>
      </c>
      <c r="GP5176" s="77">
        <v>3</v>
      </c>
      <c r="GQ5176" s="77">
        <v>0</v>
      </c>
      <c r="GR5176" s="77" t="s">
        <v>423</v>
      </c>
      <c r="GS5176" s="77">
        <v>0</v>
      </c>
      <c r="GT5176" s="77">
        <v>0</v>
      </c>
      <c r="GU5176" s="77">
        <v>0</v>
      </c>
      <c r="GV5176" s="77">
        <v>0</v>
      </c>
      <c r="GW5176" s="77">
        <v>5.5966209081309407E-2</v>
      </c>
      <c r="GX5176" s="77">
        <v>780.14438394210276</v>
      </c>
      <c r="GY5176" s="77">
        <v>5.5966209081309407E-2</v>
      </c>
      <c r="GZ5176" s="77">
        <v>780.14438394210276</v>
      </c>
    </row>
    <row r="5177" spans="187:208" x14ac:dyDescent="0.25">
      <c r="GE5177" s="77" t="s">
        <v>427</v>
      </c>
      <c r="GF5177" s="77" t="s">
        <v>155</v>
      </c>
      <c r="GG5177" s="77" t="s">
        <v>466</v>
      </c>
      <c r="GH5177" s="77" t="s">
        <v>481</v>
      </c>
      <c r="GI5177" s="77">
        <v>2024</v>
      </c>
      <c r="GJ5177" s="77" t="s">
        <v>303</v>
      </c>
      <c r="GK5177" s="77">
        <v>7467.814819452472</v>
      </c>
      <c r="GL5177" s="77">
        <v>610.71869400000003</v>
      </c>
      <c r="GM5177" s="77">
        <v>2024</v>
      </c>
      <c r="GN5177" s="77" t="s">
        <v>175</v>
      </c>
      <c r="GO5177" s="77">
        <v>5.3000000000000005E-2</v>
      </c>
      <c r="GP5177" s="77">
        <v>3</v>
      </c>
      <c r="GQ5177" s="77">
        <v>0</v>
      </c>
      <c r="GR5177" s="77" t="s">
        <v>423</v>
      </c>
      <c r="GS5177" s="77">
        <v>0</v>
      </c>
      <c r="GT5177" s="77">
        <v>0</v>
      </c>
      <c r="GU5177" s="77">
        <v>0</v>
      </c>
      <c r="GV5177" s="77">
        <v>0</v>
      </c>
      <c r="GW5177" s="77">
        <v>5.5966209081309407E-2</v>
      </c>
      <c r="GX5177" s="77">
        <v>417.94528556597788</v>
      </c>
      <c r="GY5177" s="77">
        <v>5.5966209081309407E-2</v>
      </c>
      <c r="GZ5177" s="77">
        <v>417.94528556597788</v>
      </c>
    </row>
    <row r="5178" spans="187:208" x14ac:dyDescent="0.25">
      <c r="GE5178" s="77" t="s">
        <v>422</v>
      </c>
      <c r="GF5178" s="77" t="s">
        <v>155</v>
      </c>
      <c r="GG5178" s="77" t="s">
        <v>466</v>
      </c>
      <c r="GH5178" s="77" t="s">
        <v>481</v>
      </c>
      <c r="GI5178" s="77">
        <v>2025</v>
      </c>
      <c r="GJ5178" s="77" t="s">
        <v>305</v>
      </c>
      <c r="GK5178" s="77">
        <v>428.60232122030828</v>
      </c>
      <c r="GL5178" s="77">
        <v>610.71869400000003</v>
      </c>
      <c r="GM5178" s="77">
        <v>2025</v>
      </c>
      <c r="GN5178" s="77" t="s">
        <v>175</v>
      </c>
      <c r="GO5178" s="77">
        <v>0.13250000000000001</v>
      </c>
      <c r="GP5178" s="77">
        <v>3</v>
      </c>
      <c r="GQ5178" s="77">
        <v>0</v>
      </c>
      <c r="GR5178" s="77" t="s">
        <v>423</v>
      </c>
      <c r="GS5178" s="77">
        <v>0</v>
      </c>
      <c r="GT5178" s="77">
        <v>0</v>
      </c>
      <c r="GU5178" s="77">
        <v>0</v>
      </c>
      <c r="GV5178" s="77">
        <v>0</v>
      </c>
      <c r="GW5178" s="77">
        <v>0</v>
      </c>
      <c r="GX5178" s="77">
        <v>0</v>
      </c>
      <c r="GY5178" s="77">
        <v>0.1527377521613833</v>
      </c>
      <c r="GZ5178" s="77">
        <v>65.463755114341041</v>
      </c>
    </row>
    <row r="5179" spans="187:208" x14ac:dyDescent="0.25">
      <c r="GE5179" s="77" t="s">
        <v>425</v>
      </c>
      <c r="GF5179" s="77" t="s">
        <v>155</v>
      </c>
      <c r="GG5179" s="77" t="s">
        <v>466</v>
      </c>
      <c r="GH5179" s="77" t="s">
        <v>481</v>
      </c>
      <c r="GI5179" s="77">
        <v>2025</v>
      </c>
      <c r="GJ5179" s="77" t="s">
        <v>301</v>
      </c>
      <c r="GK5179" s="77">
        <v>13939.56097345606</v>
      </c>
      <c r="GL5179" s="77">
        <v>610.71869400000003</v>
      </c>
      <c r="GM5179" s="77">
        <v>2025</v>
      </c>
      <c r="GN5179" s="77" t="s">
        <v>175</v>
      </c>
      <c r="GO5179" s="77">
        <v>5.3000000000000005E-2</v>
      </c>
      <c r="GP5179" s="77">
        <v>3</v>
      </c>
      <c r="GQ5179" s="77">
        <v>0</v>
      </c>
      <c r="GR5179" s="77" t="s">
        <v>423</v>
      </c>
      <c r="GS5179" s="77">
        <v>0</v>
      </c>
      <c r="GT5179" s="77">
        <v>0</v>
      </c>
      <c r="GU5179" s="77">
        <v>0</v>
      </c>
      <c r="GV5179" s="77">
        <v>0</v>
      </c>
      <c r="GW5179" s="77">
        <v>0</v>
      </c>
      <c r="GX5179" s="77">
        <v>0</v>
      </c>
      <c r="GY5179" s="77">
        <v>5.5966209081309407E-2</v>
      </c>
      <c r="GZ5179" s="77">
        <v>780.14438394210276</v>
      </c>
    </row>
    <row r="5180" spans="187:208" x14ac:dyDescent="0.25">
      <c r="GE5180" s="77" t="s">
        <v>427</v>
      </c>
      <c r="GF5180" s="77" t="s">
        <v>155</v>
      </c>
      <c r="GG5180" s="77" t="s">
        <v>466</v>
      </c>
      <c r="GH5180" s="77" t="s">
        <v>481</v>
      </c>
      <c r="GI5180" s="77">
        <v>2025</v>
      </c>
      <c r="GJ5180" s="77" t="s">
        <v>303</v>
      </c>
      <c r="GK5180" s="77">
        <v>7467.814819452472</v>
      </c>
      <c r="GL5180" s="77">
        <v>610.71869400000003</v>
      </c>
      <c r="GM5180" s="77">
        <v>2025</v>
      </c>
      <c r="GN5180" s="77" t="s">
        <v>175</v>
      </c>
      <c r="GO5180" s="77">
        <v>5.3000000000000005E-2</v>
      </c>
      <c r="GP5180" s="77">
        <v>3</v>
      </c>
      <c r="GQ5180" s="77">
        <v>0</v>
      </c>
      <c r="GR5180" s="77" t="s">
        <v>423</v>
      </c>
      <c r="GS5180" s="77">
        <v>0</v>
      </c>
      <c r="GT5180" s="77">
        <v>0</v>
      </c>
      <c r="GU5180" s="77">
        <v>0</v>
      </c>
      <c r="GV5180" s="77">
        <v>0</v>
      </c>
      <c r="GW5180" s="77">
        <v>0</v>
      </c>
      <c r="GX5180" s="77">
        <v>0</v>
      </c>
      <c r="GY5180" s="77">
        <v>5.5966209081309407E-2</v>
      </c>
      <c r="GZ5180" s="77">
        <v>417.94528556597788</v>
      </c>
    </row>
    <row r="5181" spans="187:208" x14ac:dyDescent="0.25">
      <c r="GE5181" s="77" t="s">
        <v>422</v>
      </c>
      <c r="GF5181" s="77" t="s">
        <v>155</v>
      </c>
      <c r="GG5181" s="77" t="s">
        <v>466</v>
      </c>
      <c r="GH5181" s="77" t="s">
        <v>488</v>
      </c>
      <c r="GI5181" s="77">
        <v>2021</v>
      </c>
      <c r="GJ5181" s="77" t="s">
        <v>305</v>
      </c>
      <c r="GK5181" s="77">
        <v>409.22373582042479</v>
      </c>
      <c r="GL5181" s="77">
        <v>610.71869400000003</v>
      </c>
      <c r="GM5181" s="77">
        <v>2021</v>
      </c>
      <c r="GN5181" s="77" t="s">
        <v>175</v>
      </c>
      <c r="GO5181" s="77">
        <v>0.13250000000000001</v>
      </c>
      <c r="GP5181" s="77">
        <v>3</v>
      </c>
      <c r="GQ5181" s="77">
        <v>0</v>
      </c>
      <c r="GR5181" s="77" t="s">
        <v>423</v>
      </c>
      <c r="GS5181" s="77">
        <v>0.1527377521613833</v>
      </c>
      <c r="GT5181" s="77">
        <v>62.503913540295436</v>
      </c>
      <c r="GU5181" s="77">
        <v>0.1527377521613833</v>
      </c>
      <c r="GV5181" s="77">
        <v>62.503913540295436</v>
      </c>
      <c r="GW5181" s="77">
        <v>0</v>
      </c>
      <c r="GX5181" s="77">
        <v>0</v>
      </c>
      <c r="GY5181" s="77">
        <v>0</v>
      </c>
      <c r="GZ5181" s="77">
        <v>0</v>
      </c>
    </row>
    <row r="5182" spans="187:208" x14ac:dyDescent="0.25">
      <c r="GE5182" s="77" t="s">
        <v>425</v>
      </c>
      <c r="GF5182" s="77" t="s">
        <v>155</v>
      </c>
      <c r="GG5182" s="77" t="s">
        <v>466</v>
      </c>
      <c r="GH5182" s="77" t="s">
        <v>488</v>
      </c>
      <c r="GI5182" s="77">
        <v>2021</v>
      </c>
      <c r="GJ5182" s="77" t="s">
        <v>301</v>
      </c>
      <c r="GK5182" s="77">
        <v>13469.08781237869</v>
      </c>
      <c r="GL5182" s="77">
        <v>610.71869400000003</v>
      </c>
      <c r="GM5182" s="77">
        <v>2021</v>
      </c>
      <c r="GN5182" s="77" t="s">
        <v>175</v>
      </c>
      <c r="GO5182" s="77">
        <v>5.3000000000000005E-2</v>
      </c>
      <c r="GP5182" s="77">
        <v>3</v>
      </c>
      <c r="GQ5182" s="77">
        <v>0</v>
      </c>
      <c r="GR5182" s="77" t="s">
        <v>423</v>
      </c>
      <c r="GS5182" s="77">
        <v>5.5966209081309407E-2</v>
      </c>
      <c r="GT5182" s="77">
        <v>753.81378464210206</v>
      </c>
      <c r="GU5182" s="77">
        <v>5.5966209081309407E-2</v>
      </c>
      <c r="GV5182" s="77">
        <v>753.81378464210206</v>
      </c>
      <c r="GW5182" s="77">
        <v>0</v>
      </c>
      <c r="GX5182" s="77">
        <v>0</v>
      </c>
      <c r="GY5182" s="77">
        <v>0</v>
      </c>
      <c r="GZ5182" s="77">
        <v>0</v>
      </c>
    </row>
    <row r="5183" spans="187:208" x14ac:dyDescent="0.25">
      <c r="GE5183" s="77" t="s">
        <v>427</v>
      </c>
      <c r="GF5183" s="77" t="s">
        <v>155</v>
      </c>
      <c r="GG5183" s="77" t="s">
        <v>466</v>
      </c>
      <c r="GH5183" s="77" t="s">
        <v>488</v>
      </c>
      <c r="GI5183" s="77">
        <v>2021</v>
      </c>
      <c r="GJ5183" s="77" t="s">
        <v>303</v>
      </c>
      <c r="GK5183" s="77">
        <v>7205.5312760252446</v>
      </c>
      <c r="GL5183" s="77">
        <v>610.71869400000003</v>
      </c>
      <c r="GM5183" s="77">
        <v>2021</v>
      </c>
      <c r="GN5183" s="77" t="s">
        <v>175</v>
      </c>
      <c r="GO5183" s="77">
        <v>5.3000000000000005E-2</v>
      </c>
      <c r="GP5183" s="77">
        <v>3</v>
      </c>
      <c r="GQ5183" s="77">
        <v>0</v>
      </c>
      <c r="GR5183" s="77" t="s">
        <v>423</v>
      </c>
      <c r="GS5183" s="77">
        <v>5.5966209081309407E-2</v>
      </c>
      <c r="GT5183" s="77">
        <v>403.266269935943</v>
      </c>
      <c r="GU5183" s="77">
        <v>5.5966209081309407E-2</v>
      </c>
      <c r="GV5183" s="77">
        <v>403.266269935943</v>
      </c>
      <c r="GW5183" s="77">
        <v>0</v>
      </c>
      <c r="GX5183" s="77">
        <v>0</v>
      </c>
      <c r="GY5183" s="77">
        <v>0</v>
      </c>
      <c r="GZ5183" s="77">
        <v>0</v>
      </c>
    </row>
    <row r="5184" spans="187:208" x14ac:dyDescent="0.25">
      <c r="GE5184" s="77" t="s">
        <v>422</v>
      </c>
      <c r="GF5184" s="77" t="s">
        <v>155</v>
      </c>
      <c r="GG5184" s="77" t="s">
        <v>466</v>
      </c>
      <c r="GH5184" s="77" t="s">
        <v>488</v>
      </c>
      <c r="GI5184" s="77">
        <v>2022</v>
      </c>
      <c r="GJ5184" s="77" t="s">
        <v>305</v>
      </c>
      <c r="GK5184" s="77">
        <v>409.22373582042479</v>
      </c>
      <c r="GL5184" s="77">
        <v>610.71869400000003</v>
      </c>
      <c r="GM5184" s="77">
        <v>2022</v>
      </c>
      <c r="GN5184" s="77" t="s">
        <v>175</v>
      </c>
      <c r="GO5184" s="77">
        <v>0.13250000000000001</v>
      </c>
      <c r="GP5184" s="77">
        <v>3</v>
      </c>
      <c r="GQ5184" s="77">
        <v>0</v>
      </c>
      <c r="GR5184" s="77" t="s">
        <v>423</v>
      </c>
      <c r="GS5184" s="77">
        <v>0.1527377521613833</v>
      </c>
      <c r="GT5184" s="77">
        <v>62.503913540295436</v>
      </c>
      <c r="GU5184" s="77">
        <v>0.1527377521613833</v>
      </c>
      <c r="GV5184" s="77">
        <v>62.503913540295436</v>
      </c>
      <c r="GW5184" s="77">
        <v>0.1527377521613833</v>
      </c>
      <c r="GX5184" s="77">
        <v>62.503913540295436</v>
      </c>
      <c r="GY5184" s="77">
        <v>0</v>
      </c>
      <c r="GZ5184" s="77">
        <v>0</v>
      </c>
    </row>
    <row r="5185" spans="187:208" x14ac:dyDescent="0.25">
      <c r="GE5185" s="77" t="s">
        <v>425</v>
      </c>
      <c r="GF5185" s="77" t="s">
        <v>155</v>
      </c>
      <c r="GG5185" s="77" t="s">
        <v>466</v>
      </c>
      <c r="GH5185" s="77" t="s">
        <v>488</v>
      </c>
      <c r="GI5185" s="77">
        <v>2022</v>
      </c>
      <c r="GJ5185" s="77" t="s">
        <v>301</v>
      </c>
      <c r="GK5185" s="77">
        <v>13469.08781237869</v>
      </c>
      <c r="GL5185" s="77">
        <v>610.71869400000003</v>
      </c>
      <c r="GM5185" s="77">
        <v>2022</v>
      </c>
      <c r="GN5185" s="77" t="s">
        <v>175</v>
      </c>
      <c r="GO5185" s="77">
        <v>5.3000000000000005E-2</v>
      </c>
      <c r="GP5185" s="77">
        <v>3</v>
      </c>
      <c r="GQ5185" s="77">
        <v>0</v>
      </c>
      <c r="GR5185" s="77" t="s">
        <v>423</v>
      </c>
      <c r="GS5185" s="77">
        <v>5.5966209081309407E-2</v>
      </c>
      <c r="GT5185" s="77">
        <v>753.81378464210206</v>
      </c>
      <c r="GU5185" s="77">
        <v>5.5966209081309407E-2</v>
      </c>
      <c r="GV5185" s="77">
        <v>753.81378464210206</v>
      </c>
      <c r="GW5185" s="77">
        <v>5.5966209081309407E-2</v>
      </c>
      <c r="GX5185" s="77">
        <v>753.81378464210206</v>
      </c>
      <c r="GY5185" s="77">
        <v>0</v>
      </c>
      <c r="GZ5185" s="77">
        <v>0</v>
      </c>
    </row>
    <row r="5186" spans="187:208" x14ac:dyDescent="0.25">
      <c r="GE5186" s="77" t="s">
        <v>427</v>
      </c>
      <c r="GF5186" s="77" t="s">
        <v>155</v>
      </c>
      <c r="GG5186" s="77" t="s">
        <v>466</v>
      </c>
      <c r="GH5186" s="77" t="s">
        <v>488</v>
      </c>
      <c r="GI5186" s="77">
        <v>2022</v>
      </c>
      <c r="GJ5186" s="77" t="s">
        <v>303</v>
      </c>
      <c r="GK5186" s="77">
        <v>7205.5312760252446</v>
      </c>
      <c r="GL5186" s="77">
        <v>610.71869400000003</v>
      </c>
      <c r="GM5186" s="77">
        <v>2022</v>
      </c>
      <c r="GN5186" s="77" t="s">
        <v>175</v>
      </c>
      <c r="GO5186" s="77">
        <v>5.3000000000000005E-2</v>
      </c>
      <c r="GP5186" s="77">
        <v>3</v>
      </c>
      <c r="GQ5186" s="77">
        <v>0</v>
      </c>
      <c r="GR5186" s="77" t="s">
        <v>423</v>
      </c>
      <c r="GS5186" s="77">
        <v>5.5966209081309407E-2</v>
      </c>
      <c r="GT5186" s="77">
        <v>403.266269935943</v>
      </c>
      <c r="GU5186" s="77">
        <v>5.5966209081309407E-2</v>
      </c>
      <c r="GV5186" s="77">
        <v>403.266269935943</v>
      </c>
      <c r="GW5186" s="77">
        <v>5.5966209081309407E-2</v>
      </c>
      <c r="GX5186" s="77">
        <v>403.266269935943</v>
      </c>
      <c r="GY5186" s="77">
        <v>0</v>
      </c>
      <c r="GZ5186" s="77">
        <v>0</v>
      </c>
    </row>
    <row r="5187" spans="187:208" x14ac:dyDescent="0.25">
      <c r="GE5187" s="77" t="s">
        <v>422</v>
      </c>
      <c r="GF5187" s="77" t="s">
        <v>155</v>
      </c>
      <c r="GG5187" s="77" t="s">
        <v>466</v>
      </c>
      <c r="GH5187" s="77" t="s">
        <v>488</v>
      </c>
      <c r="GI5187" s="77">
        <v>2023</v>
      </c>
      <c r="GJ5187" s="77" t="s">
        <v>305</v>
      </c>
      <c r="GK5187" s="77">
        <v>428.60232122030379</v>
      </c>
      <c r="GL5187" s="77">
        <v>610.71869400000003</v>
      </c>
      <c r="GM5187" s="77">
        <v>2023</v>
      </c>
      <c r="GN5187" s="77" t="s">
        <v>175</v>
      </c>
      <c r="GO5187" s="77">
        <v>0.13250000000000001</v>
      </c>
      <c r="GP5187" s="77">
        <v>3</v>
      </c>
      <c r="GQ5187" s="77">
        <v>0</v>
      </c>
      <c r="GR5187" s="77" t="s">
        <v>423</v>
      </c>
      <c r="GS5187" s="77">
        <v>0</v>
      </c>
      <c r="GT5187" s="77">
        <v>0</v>
      </c>
      <c r="GU5187" s="77">
        <v>0.1527377521613833</v>
      </c>
      <c r="GV5187" s="77">
        <v>65.463755114340358</v>
      </c>
      <c r="GW5187" s="77">
        <v>0.1527377521613833</v>
      </c>
      <c r="GX5187" s="77">
        <v>65.463755114340358</v>
      </c>
      <c r="GY5187" s="77">
        <v>0.1527377521613833</v>
      </c>
      <c r="GZ5187" s="77">
        <v>65.463755114340358</v>
      </c>
    </row>
    <row r="5188" spans="187:208" x14ac:dyDescent="0.25">
      <c r="GE5188" s="77" t="s">
        <v>425</v>
      </c>
      <c r="GF5188" s="77" t="s">
        <v>155</v>
      </c>
      <c r="GG5188" s="77" t="s">
        <v>466</v>
      </c>
      <c r="GH5188" s="77" t="s">
        <v>488</v>
      </c>
      <c r="GI5188" s="77">
        <v>2023</v>
      </c>
      <c r="GJ5188" s="77" t="s">
        <v>301</v>
      </c>
      <c r="GK5188" s="77">
        <v>13939.56097345755</v>
      </c>
      <c r="GL5188" s="77">
        <v>610.71869400000003</v>
      </c>
      <c r="GM5188" s="77">
        <v>2023</v>
      </c>
      <c r="GN5188" s="77" t="s">
        <v>175</v>
      </c>
      <c r="GO5188" s="77">
        <v>5.3000000000000005E-2</v>
      </c>
      <c r="GP5188" s="77">
        <v>3</v>
      </c>
      <c r="GQ5188" s="77">
        <v>0</v>
      </c>
      <c r="GR5188" s="77" t="s">
        <v>423</v>
      </c>
      <c r="GS5188" s="77">
        <v>0</v>
      </c>
      <c r="GT5188" s="77">
        <v>0</v>
      </c>
      <c r="GU5188" s="77">
        <v>5.5966209081309407E-2</v>
      </c>
      <c r="GV5188" s="77">
        <v>780.1443839421861</v>
      </c>
      <c r="GW5188" s="77">
        <v>5.5966209081309407E-2</v>
      </c>
      <c r="GX5188" s="77">
        <v>780.1443839421861</v>
      </c>
      <c r="GY5188" s="77">
        <v>5.5966209081309407E-2</v>
      </c>
      <c r="GZ5188" s="77">
        <v>780.1443839421861</v>
      </c>
    </row>
    <row r="5189" spans="187:208" x14ac:dyDescent="0.25">
      <c r="GE5189" s="77" t="s">
        <v>427</v>
      </c>
      <c r="GF5189" s="77" t="s">
        <v>155</v>
      </c>
      <c r="GG5189" s="77" t="s">
        <v>466</v>
      </c>
      <c r="GH5189" s="77" t="s">
        <v>488</v>
      </c>
      <c r="GI5189" s="77">
        <v>2023</v>
      </c>
      <c r="GJ5189" s="77" t="s">
        <v>303</v>
      </c>
      <c r="GK5189" s="77">
        <v>7467.8148194525475</v>
      </c>
      <c r="GL5189" s="77">
        <v>610.71869400000003</v>
      </c>
      <c r="GM5189" s="77">
        <v>2023</v>
      </c>
      <c r="GN5189" s="77" t="s">
        <v>175</v>
      </c>
      <c r="GO5189" s="77">
        <v>5.3000000000000005E-2</v>
      </c>
      <c r="GP5189" s="77">
        <v>3</v>
      </c>
      <c r="GQ5189" s="77">
        <v>0</v>
      </c>
      <c r="GR5189" s="77" t="s">
        <v>423</v>
      </c>
      <c r="GS5189" s="77">
        <v>0</v>
      </c>
      <c r="GT5189" s="77">
        <v>0</v>
      </c>
      <c r="GU5189" s="77">
        <v>5.5966209081309407E-2</v>
      </c>
      <c r="GV5189" s="77">
        <v>417.94528556598215</v>
      </c>
      <c r="GW5189" s="77">
        <v>5.5966209081309407E-2</v>
      </c>
      <c r="GX5189" s="77">
        <v>417.94528556598215</v>
      </c>
      <c r="GY5189" s="77">
        <v>5.5966209081309407E-2</v>
      </c>
      <c r="GZ5189" s="77">
        <v>417.94528556598215</v>
      </c>
    </row>
    <row r="5190" spans="187:208" x14ac:dyDescent="0.25">
      <c r="GE5190" s="77" t="s">
        <v>422</v>
      </c>
      <c r="GF5190" s="77" t="s">
        <v>155</v>
      </c>
      <c r="GG5190" s="77" t="s">
        <v>466</v>
      </c>
      <c r="GH5190" s="77" t="s">
        <v>488</v>
      </c>
      <c r="GI5190" s="77">
        <v>2024</v>
      </c>
      <c r="GJ5190" s="77" t="s">
        <v>305</v>
      </c>
      <c r="GK5190" s="77">
        <v>428.60232122030379</v>
      </c>
      <c r="GL5190" s="77">
        <v>610.71869400000003</v>
      </c>
      <c r="GM5190" s="77">
        <v>2024</v>
      </c>
      <c r="GN5190" s="77" t="s">
        <v>175</v>
      </c>
      <c r="GO5190" s="77">
        <v>0.13250000000000001</v>
      </c>
      <c r="GP5190" s="77">
        <v>3</v>
      </c>
      <c r="GQ5190" s="77">
        <v>0</v>
      </c>
      <c r="GR5190" s="77" t="s">
        <v>423</v>
      </c>
      <c r="GS5190" s="77">
        <v>0</v>
      </c>
      <c r="GT5190" s="77">
        <v>0</v>
      </c>
      <c r="GU5190" s="77">
        <v>0</v>
      </c>
      <c r="GV5190" s="77">
        <v>0</v>
      </c>
      <c r="GW5190" s="77">
        <v>0.1527377521613833</v>
      </c>
      <c r="GX5190" s="77">
        <v>65.463755114340358</v>
      </c>
      <c r="GY5190" s="77">
        <v>0.1527377521613833</v>
      </c>
      <c r="GZ5190" s="77">
        <v>65.463755114340358</v>
      </c>
    </row>
    <row r="5191" spans="187:208" x14ac:dyDescent="0.25">
      <c r="GE5191" s="77" t="s">
        <v>425</v>
      </c>
      <c r="GF5191" s="77" t="s">
        <v>155</v>
      </c>
      <c r="GG5191" s="77" t="s">
        <v>466</v>
      </c>
      <c r="GH5191" s="77" t="s">
        <v>488</v>
      </c>
      <c r="GI5191" s="77">
        <v>2024</v>
      </c>
      <c r="GJ5191" s="77" t="s">
        <v>301</v>
      </c>
      <c r="GK5191" s="77">
        <v>13939.56097345755</v>
      </c>
      <c r="GL5191" s="77">
        <v>610.71869400000003</v>
      </c>
      <c r="GM5191" s="77">
        <v>2024</v>
      </c>
      <c r="GN5191" s="77" t="s">
        <v>175</v>
      </c>
      <c r="GO5191" s="77">
        <v>5.3000000000000005E-2</v>
      </c>
      <c r="GP5191" s="77">
        <v>3</v>
      </c>
      <c r="GQ5191" s="77">
        <v>0</v>
      </c>
      <c r="GR5191" s="77" t="s">
        <v>423</v>
      </c>
      <c r="GS5191" s="77">
        <v>0</v>
      </c>
      <c r="GT5191" s="77">
        <v>0</v>
      </c>
      <c r="GU5191" s="77">
        <v>0</v>
      </c>
      <c r="GV5191" s="77">
        <v>0</v>
      </c>
      <c r="GW5191" s="77">
        <v>5.5966209081309407E-2</v>
      </c>
      <c r="GX5191" s="77">
        <v>780.1443839421861</v>
      </c>
      <c r="GY5191" s="77">
        <v>5.5966209081309407E-2</v>
      </c>
      <c r="GZ5191" s="77">
        <v>780.1443839421861</v>
      </c>
    </row>
    <row r="5192" spans="187:208" x14ac:dyDescent="0.25">
      <c r="GE5192" s="77" t="s">
        <v>427</v>
      </c>
      <c r="GF5192" s="77" t="s">
        <v>155</v>
      </c>
      <c r="GG5192" s="77" t="s">
        <v>466</v>
      </c>
      <c r="GH5192" s="77" t="s">
        <v>488</v>
      </c>
      <c r="GI5192" s="77">
        <v>2024</v>
      </c>
      <c r="GJ5192" s="77" t="s">
        <v>303</v>
      </c>
      <c r="GK5192" s="77">
        <v>7467.8148194525475</v>
      </c>
      <c r="GL5192" s="77">
        <v>610.71869400000003</v>
      </c>
      <c r="GM5192" s="77">
        <v>2024</v>
      </c>
      <c r="GN5192" s="77" t="s">
        <v>175</v>
      </c>
      <c r="GO5192" s="77">
        <v>5.3000000000000005E-2</v>
      </c>
      <c r="GP5192" s="77">
        <v>3</v>
      </c>
      <c r="GQ5192" s="77">
        <v>0</v>
      </c>
      <c r="GR5192" s="77" t="s">
        <v>423</v>
      </c>
      <c r="GS5192" s="77">
        <v>0</v>
      </c>
      <c r="GT5192" s="77">
        <v>0</v>
      </c>
      <c r="GU5192" s="77">
        <v>0</v>
      </c>
      <c r="GV5192" s="77">
        <v>0</v>
      </c>
      <c r="GW5192" s="77">
        <v>5.5966209081309407E-2</v>
      </c>
      <c r="GX5192" s="77">
        <v>417.94528556598215</v>
      </c>
      <c r="GY5192" s="77">
        <v>5.5966209081309407E-2</v>
      </c>
      <c r="GZ5192" s="77">
        <v>417.94528556598215</v>
      </c>
    </row>
    <row r="5193" spans="187:208" x14ac:dyDescent="0.25">
      <c r="GE5193" s="77" t="s">
        <v>422</v>
      </c>
      <c r="GF5193" s="77" t="s">
        <v>155</v>
      </c>
      <c r="GG5193" s="77" t="s">
        <v>466</v>
      </c>
      <c r="GH5193" s="77" t="s">
        <v>488</v>
      </c>
      <c r="GI5193" s="77">
        <v>2025</v>
      </c>
      <c r="GJ5193" s="77" t="s">
        <v>305</v>
      </c>
      <c r="GK5193" s="77">
        <v>428.60232122030379</v>
      </c>
      <c r="GL5193" s="77">
        <v>610.71869400000003</v>
      </c>
      <c r="GM5193" s="77">
        <v>2025</v>
      </c>
      <c r="GN5193" s="77" t="s">
        <v>175</v>
      </c>
      <c r="GO5193" s="77">
        <v>0.13250000000000001</v>
      </c>
      <c r="GP5193" s="77">
        <v>3</v>
      </c>
      <c r="GQ5193" s="77">
        <v>0</v>
      </c>
      <c r="GR5193" s="77" t="s">
        <v>423</v>
      </c>
      <c r="GS5193" s="77">
        <v>0</v>
      </c>
      <c r="GT5193" s="77">
        <v>0</v>
      </c>
      <c r="GU5193" s="77">
        <v>0</v>
      </c>
      <c r="GV5193" s="77">
        <v>0</v>
      </c>
      <c r="GW5193" s="77">
        <v>0</v>
      </c>
      <c r="GX5193" s="77">
        <v>0</v>
      </c>
      <c r="GY5193" s="77">
        <v>0.1527377521613833</v>
      </c>
      <c r="GZ5193" s="77">
        <v>65.463755114340358</v>
      </c>
    </row>
    <row r="5194" spans="187:208" x14ac:dyDescent="0.25">
      <c r="GE5194" s="77" t="s">
        <v>425</v>
      </c>
      <c r="GF5194" s="77" t="s">
        <v>155</v>
      </c>
      <c r="GG5194" s="77" t="s">
        <v>466</v>
      </c>
      <c r="GH5194" s="77" t="s">
        <v>488</v>
      </c>
      <c r="GI5194" s="77">
        <v>2025</v>
      </c>
      <c r="GJ5194" s="77" t="s">
        <v>301</v>
      </c>
      <c r="GK5194" s="77">
        <v>13939.56097345755</v>
      </c>
      <c r="GL5194" s="77">
        <v>610.71869400000003</v>
      </c>
      <c r="GM5194" s="77">
        <v>2025</v>
      </c>
      <c r="GN5194" s="77" t="s">
        <v>175</v>
      </c>
      <c r="GO5194" s="77">
        <v>5.3000000000000005E-2</v>
      </c>
      <c r="GP5194" s="77">
        <v>3</v>
      </c>
      <c r="GQ5194" s="77">
        <v>0</v>
      </c>
      <c r="GR5194" s="77" t="s">
        <v>423</v>
      </c>
      <c r="GS5194" s="77">
        <v>0</v>
      </c>
      <c r="GT5194" s="77">
        <v>0</v>
      </c>
      <c r="GU5194" s="77">
        <v>0</v>
      </c>
      <c r="GV5194" s="77">
        <v>0</v>
      </c>
      <c r="GW5194" s="77">
        <v>0</v>
      </c>
      <c r="GX5194" s="77">
        <v>0</v>
      </c>
      <c r="GY5194" s="77">
        <v>5.5966209081309407E-2</v>
      </c>
      <c r="GZ5194" s="77">
        <v>780.1443839421861</v>
      </c>
    </row>
    <row r="5195" spans="187:208" x14ac:dyDescent="0.25">
      <c r="GE5195" s="77" t="s">
        <v>427</v>
      </c>
      <c r="GF5195" s="77" t="s">
        <v>155</v>
      </c>
      <c r="GG5195" s="77" t="s">
        <v>466</v>
      </c>
      <c r="GH5195" s="77" t="s">
        <v>488</v>
      </c>
      <c r="GI5195" s="77">
        <v>2025</v>
      </c>
      <c r="GJ5195" s="77" t="s">
        <v>303</v>
      </c>
      <c r="GK5195" s="77">
        <v>7467.8148194525475</v>
      </c>
      <c r="GL5195" s="77">
        <v>610.71869400000003</v>
      </c>
      <c r="GM5195" s="77">
        <v>2025</v>
      </c>
      <c r="GN5195" s="77" t="s">
        <v>175</v>
      </c>
      <c r="GO5195" s="77">
        <v>5.3000000000000005E-2</v>
      </c>
      <c r="GP5195" s="77">
        <v>3</v>
      </c>
      <c r="GQ5195" s="77">
        <v>0</v>
      </c>
      <c r="GR5195" s="77" t="s">
        <v>423</v>
      </c>
      <c r="GS5195" s="77">
        <v>0</v>
      </c>
      <c r="GT5195" s="77">
        <v>0</v>
      </c>
      <c r="GU5195" s="77">
        <v>0</v>
      </c>
      <c r="GV5195" s="77">
        <v>0</v>
      </c>
      <c r="GW5195" s="77">
        <v>0</v>
      </c>
      <c r="GX5195" s="77">
        <v>0</v>
      </c>
      <c r="GY5195" s="77">
        <v>5.5966209081309407E-2</v>
      </c>
      <c r="GZ5195" s="77">
        <v>417.94528556598215</v>
      </c>
    </row>
    <row r="5196" spans="187:208" x14ac:dyDescent="0.25">
      <c r="GE5196" s="77" t="s">
        <v>422</v>
      </c>
      <c r="GF5196" s="77" t="s">
        <v>155</v>
      </c>
      <c r="GG5196" s="77" t="s">
        <v>468</v>
      </c>
      <c r="GH5196" s="77" t="s">
        <v>300</v>
      </c>
      <c r="GI5196" s="77">
        <v>2021</v>
      </c>
      <c r="GJ5196" s="77" t="s">
        <v>305</v>
      </c>
      <c r="GK5196" s="77">
        <v>222.22942162791179</v>
      </c>
      <c r="GL5196" s="77">
        <v>206.70045400000001</v>
      </c>
      <c r="GM5196" s="77">
        <v>2021</v>
      </c>
      <c r="GN5196" s="77" t="s">
        <v>175</v>
      </c>
      <c r="GO5196" s="77">
        <v>0.13250000000000001</v>
      </c>
      <c r="GP5196" s="77">
        <v>3</v>
      </c>
      <c r="GQ5196" s="77">
        <v>0</v>
      </c>
      <c r="GR5196" s="77" t="s">
        <v>423</v>
      </c>
      <c r="GS5196" s="77">
        <v>0.1527377521613833</v>
      </c>
      <c r="GT5196" s="77">
        <v>33.942822323571548</v>
      </c>
      <c r="GU5196" s="77">
        <v>0.1527377521613833</v>
      </c>
      <c r="GV5196" s="77">
        <v>33.942822323571548</v>
      </c>
      <c r="GW5196" s="77">
        <v>0</v>
      </c>
      <c r="GX5196" s="77">
        <v>0</v>
      </c>
      <c r="GY5196" s="77">
        <v>0</v>
      </c>
      <c r="GZ5196" s="77">
        <v>0</v>
      </c>
    </row>
    <row r="5197" spans="187:208" x14ac:dyDescent="0.25">
      <c r="GE5197" s="77" t="s">
        <v>425</v>
      </c>
      <c r="GF5197" s="77" t="s">
        <v>155</v>
      </c>
      <c r="GG5197" s="77" t="s">
        <v>468</v>
      </c>
      <c r="GH5197" s="77" t="s">
        <v>300</v>
      </c>
      <c r="GI5197" s="77">
        <v>2021</v>
      </c>
      <c r="GJ5197" s="77" t="s">
        <v>301</v>
      </c>
      <c r="GK5197" s="77">
        <v>8585.7228092510923</v>
      </c>
      <c r="GL5197" s="77">
        <v>206.70045400000001</v>
      </c>
      <c r="GM5197" s="77">
        <v>2021</v>
      </c>
      <c r="GN5197" s="77" t="s">
        <v>175</v>
      </c>
      <c r="GO5197" s="77">
        <v>5.3000000000000005E-2</v>
      </c>
      <c r="GP5197" s="77">
        <v>3</v>
      </c>
      <c r="GQ5197" s="77">
        <v>0</v>
      </c>
      <c r="GR5197" s="77" t="s">
        <v>423</v>
      </c>
      <c r="GS5197" s="77">
        <v>5.5966209081309407E-2</v>
      </c>
      <c r="GT5197" s="77">
        <v>480.51035785671377</v>
      </c>
      <c r="GU5197" s="77">
        <v>5.5966209081309407E-2</v>
      </c>
      <c r="GV5197" s="77">
        <v>480.51035785671377</v>
      </c>
      <c r="GW5197" s="77">
        <v>0</v>
      </c>
      <c r="GX5197" s="77">
        <v>0</v>
      </c>
      <c r="GY5197" s="77">
        <v>0</v>
      </c>
      <c r="GZ5197" s="77">
        <v>0</v>
      </c>
    </row>
    <row r="5198" spans="187:208" x14ac:dyDescent="0.25">
      <c r="GE5198" s="77" t="s">
        <v>427</v>
      </c>
      <c r="GF5198" s="77" t="s">
        <v>155</v>
      </c>
      <c r="GG5198" s="77" t="s">
        <v>468</v>
      </c>
      <c r="GH5198" s="77" t="s">
        <v>300</v>
      </c>
      <c r="GI5198" s="77">
        <v>2021</v>
      </c>
      <c r="GJ5198" s="77" t="s">
        <v>303</v>
      </c>
      <c r="GK5198" s="77">
        <v>5338.1784104587032</v>
      </c>
      <c r="GL5198" s="77">
        <v>206.70045400000001</v>
      </c>
      <c r="GM5198" s="77">
        <v>2021</v>
      </c>
      <c r="GN5198" s="77" t="s">
        <v>175</v>
      </c>
      <c r="GO5198" s="77">
        <v>5.3000000000000005E-2</v>
      </c>
      <c r="GP5198" s="77">
        <v>3</v>
      </c>
      <c r="GQ5198" s="77">
        <v>0</v>
      </c>
      <c r="GR5198" s="77" t="s">
        <v>423</v>
      </c>
      <c r="GS5198" s="77">
        <v>5.5966209081309407E-2</v>
      </c>
      <c r="GT5198" s="77">
        <v>298.75760903306366</v>
      </c>
      <c r="GU5198" s="77">
        <v>5.5966209081309407E-2</v>
      </c>
      <c r="GV5198" s="77">
        <v>298.75760903306366</v>
      </c>
      <c r="GW5198" s="77">
        <v>0</v>
      </c>
      <c r="GX5198" s="77">
        <v>0</v>
      </c>
      <c r="GY5198" s="77">
        <v>0</v>
      </c>
      <c r="GZ5198" s="77">
        <v>0</v>
      </c>
    </row>
    <row r="5199" spans="187:208" x14ac:dyDescent="0.25">
      <c r="GE5199" s="77" t="s">
        <v>422</v>
      </c>
      <c r="GF5199" s="77" t="s">
        <v>155</v>
      </c>
      <c r="GG5199" s="77" t="s">
        <v>468</v>
      </c>
      <c r="GH5199" s="77" t="s">
        <v>300</v>
      </c>
      <c r="GI5199" s="77">
        <v>2022</v>
      </c>
      <c r="GJ5199" s="77" t="s">
        <v>305</v>
      </c>
      <c r="GK5199" s="77">
        <v>222.22942162791179</v>
      </c>
      <c r="GL5199" s="77">
        <v>206.70045400000001</v>
      </c>
      <c r="GM5199" s="77">
        <v>2022</v>
      </c>
      <c r="GN5199" s="77" t="s">
        <v>175</v>
      </c>
      <c r="GO5199" s="77">
        <v>0.13250000000000001</v>
      </c>
      <c r="GP5199" s="77">
        <v>3</v>
      </c>
      <c r="GQ5199" s="77">
        <v>0</v>
      </c>
      <c r="GR5199" s="77" t="s">
        <v>423</v>
      </c>
      <c r="GS5199" s="77">
        <v>0.1527377521613833</v>
      </c>
      <c r="GT5199" s="77">
        <v>33.942822323571548</v>
      </c>
      <c r="GU5199" s="77">
        <v>0.1527377521613833</v>
      </c>
      <c r="GV5199" s="77">
        <v>33.942822323571548</v>
      </c>
      <c r="GW5199" s="77">
        <v>0.1527377521613833</v>
      </c>
      <c r="GX5199" s="77">
        <v>33.942822323571548</v>
      </c>
      <c r="GY5199" s="77">
        <v>0</v>
      </c>
      <c r="GZ5199" s="77">
        <v>0</v>
      </c>
    </row>
    <row r="5200" spans="187:208" x14ac:dyDescent="0.25">
      <c r="GE5200" s="77" t="s">
        <v>425</v>
      </c>
      <c r="GF5200" s="77" t="s">
        <v>155</v>
      </c>
      <c r="GG5200" s="77" t="s">
        <v>468</v>
      </c>
      <c r="GH5200" s="77" t="s">
        <v>300</v>
      </c>
      <c r="GI5200" s="77">
        <v>2022</v>
      </c>
      <c r="GJ5200" s="77" t="s">
        <v>301</v>
      </c>
      <c r="GK5200" s="77">
        <v>8585.7228092510923</v>
      </c>
      <c r="GL5200" s="77">
        <v>206.70045400000001</v>
      </c>
      <c r="GM5200" s="77">
        <v>2022</v>
      </c>
      <c r="GN5200" s="77" t="s">
        <v>175</v>
      </c>
      <c r="GO5200" s="77">
        <v>5.3000000000000005E-2</v>
      </c>
      <c r="GP5200" s="77">
        <v>3</v>
      </c>
      <c r="GQ5200" s="77">
        <v>0</v>
      </c>
      <c r="GR5200" s="77" t="s">
        <v>423</v>
      </c>
      <c r="GS5200" s="77">
        <v>5.5966209081309407E-2</v>
      </c>
      <c r="GT5200" s="77">
        <v>480.51035785671377</v>
      </c>
      <c r="GU5200" s="77">
        <v>5.5966209081309407E-2</v>
      </c>
      <c r="GV5200" s="77">
        <v>480.51035785671377</v>
      </c>
      <c r="GW5200" s="77">
        <v>5.5966209081309407E-2</v>
      </c>
      <c r="GX5200" s="77">
        <v>480.51035785671377</v>
      </c>
      <c r="GY5200" s="77">
        <v>0</v>
      </c>
      <c r="GZ5200" s="77">
        <v>0</v>
      </c>
    </row>
    <row r="5201" spans="187:208" x14ac:dyDescent="0.25">
      <c r="GE5201" s="77" t="s">
        <v>427</v>
      </c>
      <c r="GF5201" s="77" t="s">
        <v>155</v>
      </c>
      <c r="GG5201" s="77" t="s">
        <v>468</v>
      </c>
      <c r="GH5201" s="77" t="s">
        <v>300</v>
      </c>
      <c r="GI5201" s="77">
        <v>2022</v>
      </c>
      <c r="GJ5201" s="77" t="s">
        <v>303</v>
      </c>
      <c r="GK5201" s="77">
        <v>5338.1784104587032</v>
      </c>
      <c r="GL5201" s="77">
        <v>206.70045400000001</v>
      </c>
      <c r="GM5201" s="77">
        <v>2022</v>
      </c>
      <c r="GN5201" s="77" t="s">
        <v>175</v>
      </c>
      <c r="GO5201" s="77">
        <v>5.3000000000000005E-2</v>
      </c>
      <c r="GP5201" s="77">
        <v>3</v>
      </c>
      <c r="GQ5201" s="77">
        <v>0</v>
      </c>
      <c r="GR5201" s="77" t="s">
        <v>423</v>
      </c>
      <c r="GS5201" s="77">
        <v>5.5966209081309407E-2</v>
      </c>
      <c r="GT5201" s="77">
        <v>298.75760903306366</v>
      </c>
      <c r="GU5201" s="77">
        <v>5.5966209081309407E-2</v>
      </c>
      <c r="GV5201" s="77">
        <v>298.75760903306366</v>
      </c>
      <c r="GW5201" s="77">
        <v>5.5966209081309407E-2</v>
      </c>
      <c r="GX5201" s="77">
        <v>298.75760903306366</v>
      </c>
      <c r="GY5201" s="77">
        <v>0</v>
      </c>
      <c r="GZ5201" s="77">
        <v>0</v>
      </c>
    </row>
    <row r="5202" spans="187:208" x14ac:dyDescent="0.25">
      <c r="GE5202" s="77" t="s">
        <v>422</v>
      </c>
      <c r="GF5202" s="77" t="s">
        <v>155</v>
      </c>
      <c r="GG5202" s="77" t="s">
        <v>468</v>
      </c>
      <c r="GH5202" s="77" t="s">
        <v>300</v>
      </c>
      <c r="GI5202" s="77">
        <v>2023</v>
      </c>
      <c r="GJ5202" s="77" t="s">
        <v>305</v>
      </c>
      <c r="GK5202" s="77">
        <v>233.23007680802431</v>
      </c>
      <c r="GL5202" s="77">
        <v>206.70045400000001</v>
      </c>
      <c r="GM5202" s="77">
        <v>2023</v>
      </c>
      <c r="GN5202" s="77" t="s">
        <v>175</v>
      </c>
      <c r="GO5202" s="77">
        <v>0.13250000000000001</v>
      </c>
      <c r="GP5202" s="77">
        <v>3</v>
      </c>
      <c r="GQ5202" s="77">
        <v>0</v>
      </c>
      <c r="GR5202" s="77" t="s">
        <v>423</v>
      </c>
      <c r="GS5202" s="77">
        <v>0</v>
      </c>
      <c r="GT5202" s="77">
        <v>0</v>
      </c>
      <c r="GU5202" s="77">
        <v>0.1527377521613833</v>
      </c>
      <c r="GV5202" s="77">
        <v>35.623037668084407</v>
      </c>
      <c r="GW5202" s="77">
        <v>0.1527377521613833</v>
      </c>
      <c r="GX5202" s="77">
        <v>35.623037668084407</v>
      </c>
      <c r="GY5202" s="77">
        <v>0.1527377521613833</v>
      </c>
      <c r="GZ5202" s="77">
        <v>35.623037668084407</v>
      </c>
    </row>
    <row r="5203" spans="187:208" x14ac:dyDescent="0.25">
      <c r="GE5203" s="77" t="s">
        <v>425</v>
      </c>
      <c r="GF5203" s="77" t="s">
        <v>155</v>
      </c>
      <c r="GG5203" s="77" t="s">
        <v>468</v>
      </c>
      <c r="GH5203" s="77" t="s">
        <v>300</v>
      </c>
      <c r="GI5203" s="77">
        <v>2023</v>
      </c>
      <c r="GJ5203" s="77" t="s">
        <v>301</v>
      </c>
      <c r="GK5203" s="77">
        <v>8896.5159934318544</v>
      </c>
      <c r="GL5203" s="77">
        <v>206.70045400000001</v>
      </c>
      <c r="GM5203" s="77">
        <v>2023</v>
      </c>
      <c r="GN5203" s="77" t="s">
        <v>175</v>
      </c>
      <c r="GO5203" s="77">
        <v>5.3000000000000005E-2</v>
      </c>
      <c r="GP5203" s="77">
        <v>3</v>
      </c>
      <c r="GQ5203" s="77">
        <v>0</v>
      </c>
      <c r="GR5203" s="77" t="s">
        <v>423</v>
      </c>
      <c r="GS5203" s="77">
        <v>0</v>
      </c>
      <c r="GT5203" s="77">
        <v>0</v>
      </c>
      <c r="GU5203" s="77">
        <v>5.5966209081309407E-2</v>
      </c>
      <c r="GV5203" s="77">
        <v>497.9042741836202</v>
      </c>
      <c r="GW5203" s="77">
        <v>5.5966209081309407E-2</v>
      </c>
      <c r="GX5203" s="77">
        <v>497.9042741836202</v>
      </c>
      <c r="GY5203" s="77">
        <v>5.5966209081309407E-2</v>
      </c>
      <c r="GZ5203" s="77">
        <v>497.9042741836202</v>
      </c>
    </row>
    <row r="5204" spans="187:208" x14ac:dyDescent="0.25">
      <c r="GE5204" s="77" t="s">
        <v>427</v>
      </c>
      <c r="GF5204" s="77" t="s">
        <v>155</v>
      </c>
      <c r="GG5204" s="77" t="s">
        <v>468</v>
      </c>
      <c r="GH5204" s="77" t="s">
        <v>300</v>
      </c>
      <c r="GI5204" s="77">
        <v>2023</v>
      </c>
      <c r="GJ5204" s="77" t="s">
        <v>303</v>
      </c>
      <c r="GK5204" s="77">
        <v>5534.8914862021229</v>
      </c>
      <c r="GL5204" s="77">
        <v>206.70045400000001</v>
      </c>
      <c r="GM5204" s="77">
        <v>2023</v>
      </c>
      <c r="GN5204" s="77" t="s">
        <v>175</v>
      </c>
      <c r="GO5204" s="77">
        <v>5.3000000000000005E-2</v>
      </c>
      <c r="GP5204" s="77">
        <v>3</v>
      </c>
      <c r="GQ5204" s="77">
        <v>0</v>
      </c>
      <c r="GR5204" s="77" t="s">
        <v>423</v>
      </c>
      <c r="GS5204" s="77">
        <v>0</v>
      </c>
      <c r="GT5204" s="77">
        <v>0</v>
      </c>
      <c r="GU5204" s="77">
        <v>5.5966209081309407E-2</v>
      </c>
      <c r="GV5204" s="77">
        <v>309.76689415914734</v>
      </c>
      <c r="GW5204" s="77">
        <v>5.5966209081309407E-2</v>
      </c>
      <c r="GX5204" s="77">
        <v>309.76689415914734</v>
      </c>
      <c r="GY5204" s="77">
        <v>5.5966209081309407E-2</v>
      </c>
      <c r="GZ5204" s="77">
        <v>309.76689415914734</v>
      </c>
    </row>
    <row r="5205" spans="187:208" x14ac:dyDescent="0.25">
      <c r="GE5205" s="77" t="s">
        <v>422</v>
      </c>
      <c r="GF5205" s="77" t="s">
        <v>155</v>
      </c>
      <c r="GG5205" s="77" t="s">
        <v>468</v>
      </c>
      <c r="GH5205" s="77" t="s">
        <v>300</v>
      </c>
      <c r="GI5205" s="77">
        <v>2024</v>
      </c>
      <c r="GJ5205" s="77" t="s">
        <v>305</v>
      </c>
      <c r="GK5205" s="77">
        <v>233.23007680802431</v>
      </c>
      <c r="GL5205" s="77">
        <v>206.70045400000001</v>
      </c>
      <c r="GM5205" s="77">
        <v>2024</v>
      </c>
      <c r="GN5205" s="77" t="s">
        <v>175</v>
      </c>
      <c r="GO5205" s="77">
        <v>0.13250000000000001</v>
      </c>
      <c r="GP5205" s="77">
        <v>3</v>
      </c>
      <c r="GQ5205" s="77">
        <v>0</v>
      </c>
      <c r="GR5205" s="77" t="s">
        <v>423</v>
      </c>
      <c r="GS5205" s="77">
        <v>0</v>
      </c>
      <c r="GT5205" s="77">
        <v>0</v>
      </c>
      <c r="GU5205" s="77">
        <v>0</v>
      </c>
      <c r="GV5205" s="77">
        <v>0</v>
      </c>
      <c r="GW5205" s="77">
        <v>0.1527377521613833</v>
      </c>
      <c r="GX5205" s="77">
        <v>35.623037668084407</v>
      </c>
      <c r="GY5205" s="77">
        <v>0.1527377521613833</v>
      </c>
      <c r="GZ5205" s="77">
        <v>35.623037668084407</v>
      </c>
    </row>
    <row r="5206" spans="187:208" x14ac:dyDescent="0.25">
      <c r="GE5206" s="77" t="s">
        <v>425</v>
      </c>
      <c r="GF5206" s="77" t="s">
        <v>155</v>
      </c>
      <c r="GG5206" s="77" t="s">
        <v>468</v>
      </c>
      <c r="GH5206" s="77" t="s">
        <v>300</v>
      </c>
      <c r="GI5206" s="77">
        <v>2024</v>
      </c>
      <c r="GJ5206" s="77" t="s">
        <v>301</v>
      </c>
      <c r="GK5206" s="77">
        <v>8896.5159934318544</v>
      </c>
      <c r="GL5206" s="77">
        <v>206.70045400000001</v>
      </c>
      <c r="GM5206" s="77">
        <v>2024</v>
      </c>
      <c r="GN5206" s="77" t="s">
        <v>175</v>
      </c>
      <c r="GO5206" s="77">
        <v>5.3000000000000005E-2</v>
      </c>
      <c r="GP5206" s="77">
        <v>3</v>
      </c>
      <c r="GQ5206" s="77">
        <v>0</v>
      </c>
      <c r="GR5206" s="77" t="s">
        <v>423</v>
      </c>
      <c r="GS5206" s="77">
        <v>0</v>
      </c>
      <c r="GT5206" s="77">
        <v>0</v>
      </c>
      <c r="GU5206" s="77">
        <v>0</v>
      </c>
      <c r="GV5206" s="77">
        <v>0</v>
      </c>
      <c r="GW5206" s="77">
        <v>5.5966209081309407E-2</v>
      </c>
      <c r="GX5206" s="77">
        <v>497.9042741836202</v>
      </c>
      <c r="GY5206" s="77">
        <v>5.5966209081309407E-2</v>
      </c>
      <c r="GZ5206" s="77">
        <v>497.9042741836202</v>
      </c>
    </row>
    <row r="5207" spans="187:208" x14ac:dyDescent="0.25">
      <c r="GE5207" s="77" t="s">
        <v>427</v>
      </c>
      <c r="GF5207" s="77" t="s">
        <v>155</v>
      </c>
      <c r="GG5207" s="77" t="s">
        <v>468</v>
      </c>
      <c r="GH5207" s="77" t="s">
        <v>300</v>
      </c>
      <c r="GI5207" s="77">
        <v>2024</v>
      </c>
      <c r="GJ5207" s="77" t="s">
        <v>303</v>
      </c>
      <c r="GK5207" s="77">
        <v>5534.8914862021229</v>
      </c>
      <c r="GL5207" s="77">
        <v>206.70045400000001</v>
      </c>
      <c r="GM5207" s="77">
        <v>2024</v>
      </c>
      <c r="GN5207" s="77" t="s">
        <v>175</v>
      </c>
      <c r="GO5207" s="77">
        <v>5.3000000000000005E-2</v>
      </c>
      <c r="GP5207" s="77">
        <v>3</v>
      </c>
      <c r="GQ5207" s="77">
        <v>0</v>
      </c>
      <c r="GR5207" s="77" t="s">
        <v>423</v>
      </c>
      <c r="GS5207" s="77">
        <v>0</v>
      </c>
      <c r="GT5207" s="77">
        <v>0</v>
      </c>
      <c r="GU5207" s="77">
        <v>0</v>
      </c>
      <c r="GV5207" s="77">
        <v>0</v>
      </c>
      <c r="GW5207" s="77">
        <v>5.5966209081309407E-2</v>
      </c>
      <c r="GX5207" s="77">
        <v>309.76689415914734</v>
      </c>
      <c r="GY5207" s="77">
        <v>5.5966209081309407E-2</v>
      </c>
      <c r="GZ5207" s="77">
        <v>309.76689415914734</v>
      </c>
    </row>
    <row r="5208" spans="187:208" x14ac:dyDescent="0.25">
      <c r="GE5208" s="77" t="s">
        <v>422</v>
      </c>
      <c r="GF5208" s="77" t="s">
        <v>155</v>
      </c>
      <c r="GG5208" s="77" t="s">
        <v>468</v>
      </c>
      <c r="GH5208" s="77" t="s">
        <v>300</v>
      </c>
      <c r="GI5208" s="77">
        <v>2025</v>
      </c>
      <c r="GJ5208" s="77" t="s">
        <v>305</v>
      </c>
      <c r="GK5208" s="77">
        <v>233.23007680802431</v>
      </c>
      <c r="GL5208" s="77">
        <v>206.70045400000001</v>
      </c>
      <c r="GM5208" s="77">
        <v>2025</v>
      </c>
      <c r="GN5208" s="77" t="s">
        <v>175</v>
      </c>
      <c r="GO5208" s="77">
        <v>0.13250000000000001</v>
      </c>
      <c r="GP5208" s="77">
        <v>3</v>
      </c>
      <c r="GQ5208" s="77">
        <v>0</v>
      </c>
      <c r="GR5208" s="77" t="s">
        <v>423</v>
      </c>
      <c r="GS5208" s="77">
        <v>0</v>
      </c>
      <c r="GT5208" s="77">
        <v>0</v>
      </c>
      <c r="GU5208" s="77">
        <v>0</v>
      </c>
      <c r="GV5208" s="77">
        <v>0</v>
      </c>
      <c r="GW5208" s="77">
        <v>0</v>
      </c>
      <c r="GX5208" s="77">
        <v>0</v>
      </c>
      <c r="GY5208" s="77">
        <v>0.1527377521613833</v>
      </c>
      <c r="GZ5208" s="77">
        <v>35.623037668084407</v>
      </c>
    </row>
    <row r="5209" spans="187:208" x14ac:dyDescent="0.25">
      <c r="GE5209" s="77" t="s">
        <v>425</v>
      </c>
      <c r="GF5209" s="77" t="s">
        <v>155</v>
      </c>
      <c r="GG5209" s="77" t="s">
        <v>468</v>
      </c>
      <c r="GH5209" s="77" t="s">
        <v>300</v>
      </c>
      <c r="GI5209" s="77">
        <v>2025</v>
      </c>
      <c r="GJ5209" s="77" t="s">
        <v>301</v>
      </c>
      <c r="GK5209" s="77">
        <v>8896.5159934318544</v>
      </c>
      <c r="GL5209" s="77">
        <v>206.70045400000001</v>
      </c>
      <c r="GM5209" s="77">
        <v>2025</v>
      </c>
      <c r="GN5209" s="77" t="s">
        <v>175</v>
      </c>
      <c r="GO5209" s="77">
        <v>5.3000000000000005E-2</v>
      </c>
      <c r="GP5209" s="77">
        <v>3</v>
      </c>
      <c r="GQ5209" s="77">
        <v>0</v>
      </c>
      <c r="GR5209" s="77" t="s">
        <v>423</v>
      </c>
      <c r="GS5209" s="77">
        <v>0</v>
      </c>
      <c r="GT5209" s="77">
        <v>0</v>
      </c>
      <c r="GU5209" s="77">
        <v>0</v>
      </c>
      <c r="GV5209" s="77">
        <v>0</v>
      </c>
      <c r="GW5209" s="77">
        <v>0</v>
      </c>
      <c r="GX5209" s="77">
        <v>0</v>
      </c>
      <c r="GY5209" s="77">
        <v>5.5966209081309407E-2</v>
      </c>
      <c r="GZ5209" s="77">
        <v>497.9042741836202</v>
      </c>
    </row>
    <row r="5210" spans="187:208" x14ac:dyDescent="0.25">
      <c r="GE5210" s="77" t="s">
        <v>427</v>
      </c>
      <c r="GF5210" s="77" t="s">
        <v>155</v>
      </c>
      <c r="GG5210" s="77" t="s">
        <v>468</v>
      </c>
      <c r="GH5210" s="77" t="s">
        <v>300</v>
      </c>
      <c r="GI5210" s="77">
        <v>2025</v>
      </c>
      <c r="GJ5210" s="77" t="s">
        <v>303</v>
      </c>
      <c r="GK5210" s="77">
        <v>5534.8914862021229</v>
      </c>
      <c r="GL5210" s="77">
        <v>206.70045400000001</v>
      </c>
      <c r="GM5210" s="77">
        <v>2025</v>
      </c>
      <c r="GN5210" s="77" t="s">
        <v>175</v>
      </c>
      <c r="GO5210" s="77">
        <v>5.3000000000000005E-2</v>
      </c>
      <c r="GP5210" s="77">
        <v>3</v>
      </c>
      <c r="GQ5210" s="77">
        <v>0</v>
      </c>
      <c r="GR5210" s="77" t="s">
        <v>423</v>
      </c>
      <c r="GS5210" s="77">
        <v>0</v>
      </c>
      <c r="GT5210" s="77">
        <v>0</v>
      </c>
      <c r="GU5210" s="77">
        <v>0</v>
      </c>
      <c r="GV5210" s="77">
        <v>0</v>
      </c>
      <c r="GW5210" s="77">
        <v>0</v>
      </c>
      <c r="GX5210" s="77">
        <v>0</v>
      </c>
      <c r="GY5210" s="77">
        <v>5.5966209081309407E-2</v>
      </c>
      <c r="GZ5210" s="77">
        <v>309.76689415914734</v>
      </c>
    </row>
    <row r="5211" spans="187:208" x14ac:dyDescent="0.25">
      <c r="GE5211" s="77" t="s">
        <v>422</v>
      </c>
      <c r="GF5211" s="77" t="s">
        <v>155</v>
      </c>
      <c r="GG5211" s="77" t="s">
        <v>468</v>
      </c>
      <c r="GH5211" s="77" t="s">
        <v>432</v>
      </c>
      <c r="GI5211" s="77">
        <v>2021</v>
      </c>
      <c r="GJ5211" s="77" t="s">
        <v>305</v>
      </c>
      <c r="GK5211" s="77">
        <v>222.22942162786501</v>
      </c>
      <c r="GL5211" s="77">
        <v>206.70045400000001</v>
      </c>
      <c r="GM5211" s="77">
        <v>2021</v>
      </c>
      <c r="GN5211" s="77" t="s">
        <v>175</v>
      </c>
      <c r="GO5211" s="77">
        <v>0.13250000000000001</v>
      </c>
      <c r="GP5211" s="77">
        <v>3</v>
      </c>
      <c r="GQ5211" s="77">
        <v>0</v>
      </c>
      <c r="GR5211" s="77" t="s">
        <v>423</v>
      </c>
      <c r="GS5211" s="77">
        <v>0.1527377521613833</v>
      </c>
      <c r="GT5211" s="77">
        <v>33.9428223235644</v>
      </c>
      <c r="GU5211" s="77">
        <v>0.1527377521613833</v>
      </c>
      <c r="GV5211" s="77">
        <v>33.9428223235644</v>
      </c>
      <c r="GW5211" s="77">
        <v>0</v>
      </c>
      <c r="GX5211" s="77">
        <v>0</v>
      </c>
      <c r="GY5211" s="77">
        <v>0</v>
      </c>
      <c r="GZ5211" s="77">
        <v>0</v>
      </c>
    </row>
    <row r="5212" spans="187:208" x14ac:dyDescent="0.25">
      <c r="GE5212" s="77" t="s">
        <v>425</v>
      </c>
      <c r="GF5212" s="77" t="s">
        <v>155</v>
      </c>
      <c r="GG5212" s="77" t="s">
        <v>468</v>
      </c>
      <c r="GH5212" s="77" t="s">
        <v>432</v>
      </c>
      <c r="GI5212" s="77">
        <v>2021</v>
      </c>
      <c r="GJ5212" s="77" t="s">
        <v>301</v>
      </c>
      <c r="GK5212" s="77">
        <v>8585.7228092492787</v>
      </c>
      <c r="GL5212" s="77">
        <v>206.70045400000001</v>
      </c>
      <c r="GM5212" s="77">
        <v>2021</v>
      </c>
      <c r="GN5212" s="77" t="s">
        <v>175</v>
      </c>
      <c r="GO5212" s="77">
        <v>5.3000000000000005E-2</v>
      </c>
      <c r="GP5212" s="77">
        <v>3</v>
      </c>
      <c r="GQ5212" s="77">
        <v>0</v>
      </c>
      <c r="GR5212" s="77" t="s">
        <v>423</v>
      </c>
      <c r="GS5212" s="77">
        <v>5.5966209081309407E-2</v>
      </c>
      <c r="GT5212" s="77">
        <v>480.5103578566123</v>
      </c>
      <c r="GU5212" s="77">
        <v>5.5966209081309407E-2</v>
      </c>
      <c r="GV5212" s="77">
        <v>480.5103578566123</v>
      </c>
      <c r="GW5212" s="77">
        <v>0</v>
      </c>
      <c r="GX5212" s="77">
        <v>0</v>
      </c>
      <c r="GY5212" s="77">
        <v>0</v>
      </c>
      <c r="GZ5212" s="77">
        <v>0</v>
      </c>
    </row>
    <row r="5213" spans="187:208" x14ac:dyDescent="0.25">
      <c r="GE5213" s="77" t="s">
        <v>422</v>
      </c>
      <c r="GF5213" s="77" t="s">
        <v>155</v>
      </c>
      <c r="GG5213" s="77" t="s">
        <v>468</v>
      </c>
      <c r="GH5213" s="77" t="s">
        <v>432</v>
      </c>
      <c r="GI5213" s="77">
        <v>2022</v>
      </c>
      <c r="GJ5213" s="77" t="s">
        <v>305</v>
      </c>
      <c r="GK5213" s="77">
        <v>222.22942162786501</v>
      </c>
      <c r="GL5213" s="77">
        <v>206.70045400000001</v>
      </c>
      <c r="GM5213" s="77">
        <v>2022</v>
      </c>
      <c r="GN5213" s="77" t="s">
        <v>175</v>
      </c>
      <c r="GO5213" s="77">
        <v>0.13250000000000001</v>
      </c>
      <c r="GP5213" s="77">
        <v>3</v>
      </c>
      <c r="GQ5213" s="77">
        <v>0</v>
      </c>
      <c r="GR5213" s="77" t="s">
        <v>423</v>
      </c>
      <c r="GS5213" s="77">
        <v>0.1527377521613833</v>
      </c>
      <c r="GT5213" s="77">
        <v>33.9428223235644</v>
      </c>
      <c r="GU5213" s="77">
        <v>0.1527377521613833</v>
      </c>
      <c r="GV5213" s="77">
        <v>33.9428223235644</v>
      </c>
      <c r="GW5213" s="77">
        <v>0.1527377521613833</v>
      </c>
      <c r="GX5213" s="77">
        <v>33.9428223235644</v>
      </c>
      <c r="GY5213" s="77">
        <v>0</v>
      </c>
      <c r="GZ5213" s="77">
        <v>0</v>
      </c>
    </row>
    <row r="5214" spans="187:208" x14ac:dyDescent="0.25">
      <c r="GE5214" s="77" t="s">
        <v>425</v>
      </c>
      <c r="GF5214" s="77" t="s">
        <v>155</v>
      </c>
      <c r="GG5214" s="77" t="s">
        <v>468</v>
      </c>
      <c r="GH5214" s="77" t="s">
        <v>432</v>
      </c>
      <c r="GI5214" s="77">
        <v>2022</v>
      </c>
      <c r="GJ5214" s="77" t="s">
        <v>301</v>
      </c>
      <c r="GK5214" s="77">
        <v>8585.7228092492787</v>
      </c>
      <c r="GL5214" s="77">
        <v>206.70045400000001</v>
      </c>
      <c r="GM5214" s="77">
        <v>2022</v>
      </c>
      <c r="GN5214" s="77" t="s">
        <v>175</v>
      </c>
      <c r="GO5214" s="77">
        <v>5.3000000000000005E-2</v>
      </c>
      <c r="GP5214" s="77">
        <v>3</v>
      </c>
      <c r="GQ5214" s="77">
        <v>0</v>
      </c>
      <c r="GR5214" s="77" t="s">
        <v>423</v>
      </c>
      <c r="GS5214" s="77">
        <v>5.5966209081309407E-2</v>
      </c>
      <c r="GT5214" s="77">
        <v>480.5103578566123</v>
      </c>
      <c r="GU5214" s="77">
        <v>5.5966209081309407E-2</v>
      </c>
      <c r="GV5214" s="77">
        <v>480.5103578566123</v>
      </c>
      <c r="GW5214" s="77">
        <v>5.5966209081309407E-2</v>
      </c>
      <c r="GX5214" s="77">
        <v>480.5103578566123</v>
      </c>
      <c r="GY5214" s="77">
        <v>0</v>
      </c>
      <c r="GZ5214" s="77">
        <v>0</v>
      </c>
    </row>
    <row r="5215" spans="187:208" x14ac:dyDescent="0.25">
      <c r="GE5215" s="77" t="s">
        <v>422</v>
      </c>
      <c r="GF5215" s="77" t="s">
        <v>155</v>
      </c>
      <c r="GG5215" s="77" t="s">
        <v>468</v>
      </c>
      <c r="GH5215" s="77" t="s">
        <v>432</v>
      </c>
      <c r="GI5215" s="77">
        <v>2023</v>
      </c>
      <c r="GJ5215" s="77" t="s">
        <v>305</v>
      </c>
      <c r="GK5215" s="77">
        <v>233.23007680797519</v>
      </c>
      <c r="GL5215" s="77">
        <v>206.70045400000001</v>
      </c>
      <c r="GM5215" s="77">
        <v>2023</v>
      </c>
      <c r="GN5215" s="77" t="s">
        <v>175</v>
      </c>
      <c r="GO5215" s="77">
        <v>0.13250000000000001</v>
      </c>
      <c r="GP5215" s="77">
        <v>3</v>
      </c>
      <c r="GQ5215" s="77">
        <v>0</v>
      </c>
      <c r="GR5215" s="77" t="s">
        <v>423</v>
      </c>
      <c r="GS5215" s="77">
        <v>0</v>
      </c>
      <c r="GT5215" s="77">
        <v>0</v>
      </c>
      <c r="GU5215" s="77">
        <v>0.1527377521613833</v>
      </c>
      <c r="GV5215" s="77">
        <v>35.623037668076904</v>
      </c>
      <c r="GW5215" s="77">
        <v>0.1527377521613833</v>
      </c>
      <c r="GX5215" s="77">
        <v>35.623037668076904</v>
      </c>
      <c r="GY5215" s="77">
        <v>0.1527377521613833</v>
      </c>
      <c r="GZ5215" s="77">
        <v>35.623037668076904</v>
      </c>
    </row>
    <row r="5216" spans="187:208" x14ac:dyDescent="0.25">
      <c r="GE5216" s="77" t="s">
        <v>425</v>
      </c>
      <c r="GF5216" s="77" t="s">
        <v>155</v>
      </c>
      <c r="GG5216" s="77" t="s">
        <v>468</v>
      </c>
      <c r="GH5216" s="77" t="s">
        <v>432</v>
      </c>
      <c r="GI5216" s="77">
        <v>2023</v>
      </c>
      <c r="GJ5216" s="77" t="s">
        <v>301</v>
      </c>
      <c r="GK5216" s="77">
        <v>8896.5159934299754</v>
      </c>
      <c r="GL5216" s="77">
        <v>206.70045400000001</v>
      </c>
      <c r="GM5216" s="77">
        <v>2023</v>
      </c>
      <c r="GN5216" s="77" t="s">
        <v>175</v>
      </c>
      <c r="GO5216" s="77">
        <v>5.3000000000000005E-2</v>
      </c>
      <c r="GP5216" s="77">
        <v>3</v>
      </c>
      <c r="GQ5216" s="77">
        <v>0</v>
      </c>
      <c r="GR5216" s="77" t="s">
        <v>423</v>
      </c>
      <c r="GS5216" s="77">
        <v>0</v>
      </c>
      <c r="GT5216" s="77">
        <v>0</v>
      </c>
      <c r="GU5216" s="77">
        <v>5.5966209081309407E-2</v>
      </c>
      <c r="GV5216" s="77">
        <v>497.90427418351504</v>
      </c>
      <c r="GW5216" s="77">
        <v>5.5966209081309407E-2</v>
      </c>
      <c r="GX5216" s="77">
        <v>497.90427418351504</v>
      </c>
      <c r="GY5216" s="77">
        <v>5.5966209081309407E-2</v>
      </c>
      <c r="GZ5216" s="77">
        <v>497.90427418351504</v>
      </c>
    </row>
    <row r="5217" spans="187:208" x14ac:dyDescent="0.25">
      <c r="GE5217" s="77" t="s">
        <v>422</v>
      </c>
      <c r="GF5217" s="77" t="s">
        <v>155</v>
      </c>
      <c r="GG5217" s="77" t="s">
        <v>468</v>
      </c>
      <c r="GH5217" s="77" t="s">
        <v>432</v>
      </c>
      <c r="GI5217" s="77">
        <v>2024</v>
      </c>
      <c r="GJ5217" s="77" t="s">
        <v>305</v>
      </c>
      <c r="GK5217" s="77">
        <v>233.23007680797519</v>
      </c>
      <c r="GL5217" s="77">
        <v>206.70045400000001</v>
      </c>
      <c r="GM5217" s="77">
        <v>2024</v>
      </c>
      <c r="GN5217" s="77" t="s">
        <v>175</v>
      </c>
      <c r="GO5217" s="77">
        <v>0.13250000000000001</v>
      </c>
      <c r="GP5217" s="77">
        <v>3</v>
      </c>
      <c r="GQ5217" s="77">
        <v>0</v>
      </c>
      <c r="GR5217" s="77" t="s">
        <v>423</v>
      </c>
      <c r="GS5217" s="77">
        <v>0</v>
      </c>
      <c r="GT5217" s="77">
        <v>0</v>
      </c>
      <c r="GU5217" s="77">
        <v>0</v>
      </c>
      <c r="GV5217" s="77">
        <v>0</v>
      </c>
      <c r="GW5217" s="77">
        <v>0.1527377521613833</v>
      </c>
      <c r="GX5217" s="77">
        <v>35.623037668076904</v>
      </c>
      <c r="GY5217" s="77">
        <v>0.1527377521613833</v>
      </c>
      <c r="GZ5217" s="77">
        <v>35.623037668076904</v>
      </c>
    </row>
    <row r="5218" spans="187:208" x14ac:dyDescent="0.25">
      <c r="GE5218" s="77" t="s">
        <v>425</v>
      </c>
      <c r="GF5218" s="77" t="s">
        <v>155</v>
      </c>
      <c r="GG5218" s="77" t="s">
        <v>468</v>
      </c>
      <c r="GH5218" s="77" t="s">
        <v>432</v>
      </c>
      <c r="GI5218" s="77">
        <v>2024</v>
      </c>
      <c r="GJ5218" s="77" t="s">
        <v>301</v>
      </c>
      <c r="GK5218" s="77">
        <v>8896.5159934299754</v>
      </c>
      <c r="GL5218" s="77">
        <v>206.70045400000001</v>
      </c>
      <c r="GM5218" s="77">
        <v>2024</v>
      </c>
      <c r="GN5218" s="77" t="s">
        <v>175</v>
      </c>
      <c r="GO5218" s="77">
        <v>5.3000000000000005E-2</v>
      </c>
      <c r="GP5218" s="77">
        <v>3</v>
      </c>
      <c r="GQ5218" s="77">
        <v>0</v>
      </c>
      <c r="GR5218" s="77" t="s">
        <v>423</v>
      </c>
      <c r="GS5218" s="77">
        <v>0</v>
      </c>
      <c r="GT5218" s="77">
        <v>0</v>
      </c>
      <c r="GU5218" s="77">
        <v>0</v>
      </c>
      <c r="GV5218" s="77">
        <v>0</v>
      </c>
      <c r="GW5218" s="77">
        <v>5.5966209081309407E-2</v>
      </c>
      <c r="GX5218" s="77">
        <v>497.90427418351504</v>
      </c>
      <c r="GY5218" s="77">
        <v>5.5966209081309407E-2</v>
      </c>
      <c r="GZ5218" s="77">
        <v>497.90427418351504</v>
      </c>
    </row>
    <row r="5219" spans="187:208" x14ac:dyDescent="0.25">
      <c r="GE5219" s="77" t="s">
        <v>422</v>
      </c>
      <c r="GF5219" s="77" t="s">
        <v>155</v>
      </c>
      <c r="GG5219" s="77" t="s">
        <v>468</v>
      </c>
      <c r="GH5219" s="77" t="s">
        <v>432</v>
      </c>
      <c r="GI5219" s="77">
        <v>2025</v>
      </c>
      <c r="GJ5219" s="77" t="s">
        <v>305</v>
      </c>
      <c r="GK5219" s="77">
        <v>233.23007680797519</v>
      </c>
      <c r="GL5219" s="77">
        <v>206.70045400000001</v>
      </c>
      <c r="GM5219" s="77">
        <v>2025</v>
      </c>
      <c r="GN5219" s="77" t="s">
        <v>175</v>
      </c>
      <c r="GO5219" s="77">
        <v>0.13250000000000001</v>
      </c>
      <c r="GP5219" s="77">
        <v>3</v>
      </c>
      <c r="GQ5219" s="77">
        <v>0</v>
      </c>
      <c r="GR5219" s="77" t="s">
        <v>423</v>
      </c>
      <c r="GS5219" s="77">
        <v>0</v>
      </c>
      <c r="GT5219" s="77">
        <v>0</v>
      </c>
      <c r="GU5219" s="77">
        <v>0</v>
      </c>
      <c r="GV5219" s="77">
        <v>0</v>
      </c>
      <c r="GW5219" s="77">
        <v>0</v>
      </c>
      <c r="GX5219" s="77">
        <v>0</v>
      </c>
      <c r="GY5219" s="77">
        <v>0.1527377521613833</v>
      </c>
      <c r="GZ5219" s="77">
        <v>35.623037668076904</v>
      </c>
    </row>
    <row r="5220" spans="187:208" x14ac:dyDescent="0.25">
      <c r="GE5220" s="77" t="s">
        <v>425</v>
      </c>
      <c r="GF5220" s="77" t="s">
        <v>155</v>
      </c>
      <c r="GG5220" s="77" t="s">
        <v>468</v>
      </c>
      <c r="GH5220" s="77" t="s">
        <v>432</v>
      </c>
      <c r="GI5220" s="77">
        <v>2025</v>
      </c>
      <c r="GJ5220" s="77" t="s">
        <v>301</v>
      </c>
      <c r="GK5220" s="77">
        <v>8896.5159934299754</v>
      </c>
      <c r="GL5220" s="77">
        <v>206.70045400000001</v>
      </c>
      <c r="GM5220" s="77">
        <v>2025</v>
      </c>
      <c r="GN5220" s="77" t="s">
        <v>175</v>
      </c>
      <c r="GO5220" s="77">
        <v>5.3000000000000005E-2</v>
      </c>
      <c r="GP5220" s="77">
        <v>3</v>
      </c>
      <c r="GQ5220" s="77">
        <v>0</v>
      </c>
      <c r="GR5220" s="77" t="s">
        <v>423</v>
      </c>
      <c r="GS5220" s="77">
        <v>0</v>
      </c>
      <c r="GT5220" s="77">
        <v>0</v>
      </c>
      <c r="GU5220" s="77">
        <v>0</v>
      </c>
      <c r="GV5220" s="77">
        <v>0</v>
      </c>
      <c r="GW5220" s="77">
        <v>0</v>
      </c>
      <c r="GX5220" s="77">
        <v>0</v>
      </c>
      <c r="GY5220" s="77">
        <v>5.5966209081309407E-2</v>
      </c>
      <c r="GZ5220" s="77">
        <v>497.90427418351504</v>
      </c>
    </row>
    <row r="5221" spans="187:208" x14ac:dyDescent="0.25">
      <c r="GE5221" s="77" t="s">
        <v>422</v>
      </c>
      <c r="GF5221" s="77" t="s">
        <v>155</v>
      </c>
      <c r="GG5221" s="77" t="s">
        <v>468</v>
      </c>
      <c r="GH5221" s="77" t="s">
        <v>439</v>
      </c>
      <c r="GI5221" s="77">
        <v>2021</v>
      </c>
      <c r="GJ5221" s="77" t="s">
        <v>305</v>
      </c>
      <c r="GK5221" s="77">
        <v>0.69641821681223892</v>
      </c>
      <c r="GL5221" s="77">
        <v>206.70045400000001</v>
      </c>
      <c r="GM5221" s="77">
        <v>2021</v>
      </c>
      <c r="GN5221" s="77" t="s">
        <v>175</v>
      </c>
      <c r="GO5221" s="77">
        <v>0.13250000000000001</v>
      </c>
      <c r="GP5221" s="77">
        <v>3</v>
      </c>
      <c r="GQ5221" s="77">
        <v>0</v>
      </c>
      <c r="GR5221" s="77" t="s">
        <v>423</v>
      </c>
      <c r="GS5221" s="77">
        <v>0.1527377521613833</v>
      </c>
      <c r="GT5221" s="77">
        <v>0.10636935300014025</v>
      </c>
      <c r="GU5221" s="77">
        <v>0.1527377521613833</v>
      </c>
      <c r="GV5221" s="77">
        <v>0.10636935300014025</v>
      </c>
      <c r="GW5221" s="77">
        <v>0</v>
      </c>
      <c r="GX5221" s="77">
        <v>0</v>
      </c>
      <c r="GY5221" s="77">
        <v>0</v>
      </c>
      <c r="GZ5221" s="77">
        <v>0</v>
      </c>
    </row>
    <row r="5222" spans="187:208" x14ac:dyDescent="0.25">
      <c r="GE5222" s="77" t="s">
        <v>425</v>
      </c>
      <c r="GF5222" s="77" t="s">
        <v>155</v>
      </c>
      <c r="GG5222" s="77" t="s">
        <v>468</v>
      </c>
      <c r="GH5222" s="77" t="s">
        <v>439</v>
      </c>
      <c r="GI5222" s="77">
        <v>2021</v>
      </c>
      <c r="GJ5222" s="77" t="s">
        <v>301</v>
      </c>
      <c r="GK5222" s="77">
        <v>2.9419641522810269</v>
      </c>
      <c r="GL5222" s="77">
        <v>206.70045400000001</v>
      </c>
      <c r="GM5222" s="77">
        <v>2021</v>
      </c>
      <c r="GN5222" s="77" t="s">
        <v>175</v>
      </c>
      <c r="GO5222" s="77">
        <v>5.3000000000000005E-2</v>
      </c>
      <c r="GP5222" s="77">
        <v>3</v>
      </c>
      <c r="GQ5222" s="77">
        <v>0</v>
      </c>
      <c r="GR5222" s="77" t="s">
        <v>423</v>
      </c>
      <c r="GS5222" s="77">
        <v>5.5966209081309407E-2</v>
      </c>
      <c r="GT5222" s="77">
        <v>0.16465058085627715</v>
      </c>
      <c r="GU5222" s="77">
        <v>5.5966209081309407E-2</v>
      </c>
      <c r="GV5222" s="77">
        <v>0.16465058085627715</v>
      </c>
      <c r="GW5222" s="77">
        <v>0</v>
      </c>
      <c r="GX5222" s="77">
        <v>0</v>
      </c>
      <c r="GY5222" s="77">
        <v>0</v>
      </c>
      <c r="GZ5222" s="77">
        <v>0</v>
      </c>
    </row>
    <row r="5223" spans="187:208" x14ac:dyDescent="0.25">
      <c r="GE5223" s="77" t="s">
        <v>427</v>
      </c>
      <c r="GF5223" s="77" t="s">
        <v>155</v>
      </c>
      <c r="GG5223" s="77" t="s">
        <v>468</v>
      </c>
      <c r="GH5223" s="77" t="s">
        <v>439</v>
      </c>
      <c r="GI5223" s="77">
        <v>2021</v>
      </c>
      <c r="GJ5223" s="77" t="s">
        <v>303</v>
      </c>
      <c r="GK5223" s="77">
        <v>1.602175962208306</v>
      </c>
      <c r="GL5223" s="77">
        <v>206.70045400000001</v>
      </c>
      <c r="GM5223" s="77">
        <v>2021</v>
      </c>
      <c r="GN5223" s="77" t="s">
        <v>175</v>
      </c>
      <c r="GO5223" s="77">
        <v>5.3000000000000005E-2</v>
      </c>
      <c r="GP5223" s="77">
        <v>3</v>
      </c>
      <c r="GQ5223" s="77">
        <v>0</v>
      </c>
      <c r="GR5223" s="77" t="s">
        <v>423</v>
      </c>
      <c r="GS5223" s="77">
        <v>5.5966209081309407E-2</v>
      </c>
      <c r="GT5223" s="77">
        <v>8.9667714885998132E-2</v>
      </c>
      <c r="GU5223" s="77">
        <v>5.5966209081309407E-2</v>
      </c>
      <c r="GV5223" s="77">
        <v>8.9667714885998132E-2</v>
      </c>
      <c r="GW5223" s="77">
        <v>0</v>
      </c>
      <c r="GX5223" s="77">
        <v>0</v>
      </c>
      <c r="GY5223" s="77">
        <v>0</v>
      </c>
      <c r="GZ5223" s="77">
        <v>0</v>
      </c>
    </row>
    <row r="5224" spans="187:208" x14ac:dyDescent="0.25">
      <c r="GE5224" s="77" t="s">
        <v>422</v>
      </c>
      <c r="GF5224" s="77" t="s">
        <v>155</v>
      </c>
      <c r="GG5224" s="77" t="s">
        <v>468</v>
      </c>
      <c r="GH5224" s="77" t="s">
        <v>439</v>
      </c>
      <c r="GI5224" s="77">
        <v>2022</v>
      </c>
      <c r="GJ5224" s="77" t="s">
        <v>305</v>
      </c>
      <c r="GK5224" s="77">
        <v>0.69641821681223892</v>
      </c>
      <c r="GL5224" s="77">
        <v>206.70045400000001</v>
      </c>
      <c r="GM5224" s="77">
        <v>2022</v>
      </c>
      <c r="GN5224" s="77" t="s">
        <v>175</v>
      </c>
      <c r="GO5224" s="77">
        <v>0.13250000000000001</v>
      </c>
      <c r="GP5224" s="77">
        <v>3</v>
      </c>
      <c r="GQ5224" s="77">
        <v>0</v>
      </c>
      <c r="GR5224" s="77" t="s">
        <v>423</v>
      </c>
      <c r="GS5224" s="77">
        <v>0.1527377521613833</v>
      </c>
      <c r="GT5224" s="77">
        <v>0.10636935300014025</v>
      </c>
      <c r="GU5224" s="77">
        <v>0.1527377521613833</v>
      </c>
      <c r="GV5224" s="77">
        <v>0.10636935300014025</v>
      </c>
      <c r="GW5224" s="77">
        <v>0.1527377521613833</v>
      </c>
      <c r="GX5224" s="77">
        <v>0.10636935300014025</v>
      </c>
      <c r="GY5224" s="77">
        <v>0</v>
      </c>
      <c r="GZ5224" s="77">
        <v>0</v>
      </c>
    </row>
    <row r="5225" spans="187:208" x14ac:dyDescent="0.25">
      <c r="GE5225" s="77" t="s">
        <v>425</v>
      </c>
      <c r="GF5225" s="77" t="s">
        <v>155</v>
      </c>
      <c r="GG5225" s="77" t="s">
        <v>468</v>
      </c>
      <c r="GH5225" s="77" t="s">
        <v>439</v>
      </c>
      <c r="GI5225" s="77">
        <v>2022</v>
      </c>
      <c r="GJ5225" s="77" t="s">
        <v>301</v>
      </c>
      <c r="GK5225" s="77">
        <v>2.9419641522810269</v>
      </c>
      <c r="GL5225" s="77">
        <v>206.70045400000001</v>
      </c>
      <c r="GM5225" s="77">
        <v>2022</v>
      </c>
      <c r="GN5225" s="77" t="s">
        <v>175</v>
      </c>
      <c r="GO5225" s="77">
        <v>5.3000000000000005E-2</v>
      </c>
      <c r="GP5225" s="77">
        <v>3</v>
      </c>
      <c r="GQ5225" s="77">
        <v>0</v>
      </c>
      <c r="GR5225" s="77" t="s">
        <v>423</v>
      </c>
      <c r="GS5225" s="77">
        <v>5.5966209081309407E-2</v>
      </c>
      <c r="GT5225" s="77">
        <v>0.16465058085627715</v>
      </c>
      <c r="GU5225" s="77">
        <v>5.5966209081309407E-2</v>
      </c>
      <c r="GV5225" s="77">
        <v>0.16465058085627715</v>
      </c>
      <c r="GW5225" s="77">
        <v>5.5966209081309407E-2</v>
      </c>
      <c r="GX5225" s="77">
        <v>0.16465058085627715</v>
      </c>
      <c r="GY5225" s="77">
        <v>0</v>
      </c>
      <c r="GZ5225" s="77">
        <v>0</v>
      </c>
    </row>
    <row r="5226" spans="187:208" x14ac:dyDescent="0.25">
      <c r="GE5226" s="77" t="s">
        <v>427</v>
      </c>
      <c r="GF5226" s="77" t="s">
        <v>155</v>
      </c>
      <c r="GG5226" s="77" t="s">
        <v>468</v>
      </c>
      <c r="GH5226" s="77" t="s">
        <v>439</v>
      </c>
      <c r="GI5226" s="77">
        <v>2022</v>
      </c>
      <c r="GJ5226" s="77" t="s">
        <v>303</v>
      </c>
      <c r="GK5226" s="77">
        <v>1.602175962208306</v>
      </c>
      <c r="GL5226" s="77">
        <v>206.70045400000001</v>
      </c>
      <c r="GM5226" s="77">
        <v>2022</v>
      </c>
      <c r="GN5226" s="77" t="s">
        <v>175</v>
      </c>
      <c r="GO5226" s="77">
        <v>5.3000000000000005E-2</v>
      </c>
      <c r="GP5226" s="77">
        <v>3</v>
      </c>
      <c r="GQ5226" s="77">
        <v>0</v>
      </c>
      <c r="GR5226" s="77" t="s">
        <v>423</v>
      </c>
      <c r="GS5226" s="77">
        <v>5.5966209081309407E-2</v>
      </c>
      <c r="GT5226" s="77">
        <v>8.9667714885998132E-2</v>
      </c>
      <c r="GU5226" s="77">
        <v>5.5966209081309407E-2</v>
      </c>
      <c r="GV5226" s="77">
        <v>8.9667714885998132E-2</v>
      </c>
      <c r="GW5226" s="77">
        <v>5.5966209081309407E-2</v>
      </c>
      <c r="GX5226" s="77">
        <v>8.9667714885998132E-2</v>
      </c>
      <c r="GY5226" s="77">
        <v>0</v>
      </c>
      <c r="GZ5226" s="77">
        <v>0</v>
      </c>
    </row>
    <row r="5227" spans="187:208" x14ac:dyDescent="0.25">
      <c r="GE5227" s="77" t="s">
        <v>422</v>
      </c>
      <c r="GF5227" s="77" t="s">
        <v>155</v>
      </c>
      <c r="GG5227" s="77" t="s">
        <v>468</v>
      </c>
      <c r="GH5227" s="77" t="s">
        <v>439</v>
      </c>
      <c r="GI5227" s="77">
        <v>2023</v>
      </c>
      <c r="GJ5227" s="77" t="s">
        <v>305</v>
      </c>
      <c r="GK5227" s="77">
        <v>0.71896016785820205</v>
      </c>
      <c r="GL5227" s="77">
        <v>206.70045400000001</v>
      </c>
      <c r="GM5227" s="77">
        <v>2023</v>
      </c>
      <c r="GN5227" s="77" t="s">
        <v>175</v>
      </c>
      <c r="GO5227" s="77">
        <v>0.13250000000000001</v>
      </c>
      <c r="GP5227" s="77">
        <v>3</v>
      </c>
      <c r="GQ5227" s="77">
        <v>0</v>
      </c>
      <c r="GR5227" s="77" t="s">
        <v>423</v>
      </c>
      <c r="GS5227" s="77">
        <v>0</v>
      </c>
      <c r="GT5227" s="77">
        <v>0</v>
      </c>
      <c r="GU5227" s="77">
        <v>0.1527377521613833</v>
      </c>
      <c r="GV5227" s="77">
        <v>0.10981235993223259</v>
      </c>
      <c r="GW5227" s="77">
        <v>0.1527377521613833</v>
      </c>
      <c r="GX5227" s="77">
        <v>0.10981235993223259</v>
      </c>
      <c r="GY5227" s="77">
        <v>0.1527377521613833</v>
      </c>
      <c r="GZ5227" s="77">
        <v>0.10981235993223259</v>
      </c>
    </row>
    <row r="5228" spans="187:208" x14ac:dyDescent="0.25">
      <c r="GE5228" s="77" t="s">
        <v>425</v>
      </c>
      <c r="GF5228" s="77" t="s">
        <v>155</v>
      </c>
      <c r="GG5228" s="77" t="s">
        <v>468</v>
      </c>
      <c r="GH5228" s="77" t="s">
        <v>439</v>
      </c>
      <c r="GI5228" s="77">
        <v>2023</v>
      </c>
      <c r="GJ5228" s="77" t="s">
        <v>301</v>
      </c>
      <c r="GK5228" s="77">
        <v>3.0714971986151292</v>
      </c>
      <c r="GL5228" s="77">
        <v>206.70045400000001</v>
      </c>
      <c r="GM5228" s="77">
        <v>2023</v>
      </c>
      <c r="GN5228" s="77" t="s">
        <v>175</v>
      </c>
      <c r="GO5228" s="77">
        <v>5.3000000000000005E-2</v>
      </c>
      <c r="GP5228" s="77">
        <v>3</v>
      </c>
      <c r="GQ5228" s="77">
        <v>0</v>
      </c>
      <c r="GR5228" s="77" t="s">
        <v>423</v>
      </c>
      <c r="GS5228" s="77">
        <v>0</v>
      </c>
      <c r="GT5228" s="77">
        <v>0</v>
      </c>
      <c r="GU5228" s="77">
        <v>5.5966209081309407E-2</v>
      </c>
      <c r="GV5228" s="77">
        <v>0.17190005441035044</v>
      </c>
      <c r="GW5228" s="77">
        <v>5.5966209081309407E-2</v>
      </c>
      <c r="GX5228" s="77">
        <v>0.17190005441035044</v>
      </c>
      <c r="GY5228" s="77">
        <v>5.5966209081309407E-2</v>
      </c>
      <c r="GZ5228" s="77">
        <v>0.17190005441035044</v>
      </c>
    </row>
    <row r="5229" spans="187:208" x14ac:dyDescent="0.25">
      <c r="GE5229" s="77" t="s">
        <v>427</v>
      </c>
      <c r="GF5229" s="77" t="s">
        <v>155</v>
      </c>
      <c r="GG5229" s="77" t="s">
        <v>468</v>
      </c>
      <c r="GH5229" s="77" t="s">
        <v>439</v>
      </c>
      <c r="GI5229" s="77">
        <v>2023</v>
      </c>
      <c r="GJ5229" s="77" t="s">
        <v>303</v>
      </c>
      <c r="GK5229" s="77">
        <v>1.6845772405344559</v>
      </c>
      <c r="GL5229" s="77">
        <v>206.70045400000001</v>
      </c>
      <c r="GM5229" s="77">
        <v>2023</v>
      </c>
      <c r="GN5229" s="77" t="s">
        <v>175</v>
      </c>
      <c r="GO5229" s="77">
        <v>5.3000000000000005E-2</v>
      </c>
      <c r="GP5229" s="77">
        <v>3</v>
      </c>
      <c r="GQ5229" s="77">
        <v>0</v>
      </c>
      <c r="GR5229" s="77" t="s">
        <v>423</v>
      </c>
      <c r="GS5229" s="77">
        <v>0</v>
      </c>
      <c r="GT5229" s="77">
        <v>0</v>
      </c>
      <c r="GU5229" s="77">
        <v>5.5966209081309407E-2</v>
      </c>
      <c r="GV5229" s="77">
        <v>9.427940205736661E-2</v>
      </c>
      <c r="GW5229" s="77">
        <v>5.5966209081309407E-2</v>
      </c>
      <c r="GX5229" s="77">
        <v>9.427940205736661E-2</v>
      </c>
      <c r="GY5229" s="77">
        <v>5.5966209081309407E-2</v>
      </c>
      <c r="GZ5229" s="77">
        <v>9.427940205736661E-2</v>
      </c>
    </row>
    <row r="5230" spans="187:208" x14ac:dyDescent="0.25">
      <c r="GE5230" s="77" t="s">
        <v>422</v>
      </c>
      <c r="GF5230" s="77" t="s">
        <v>155</v>
      </c>
      <c r="GG5230" s="77" t="s">
        <v>468</v>
      </c>
      <c r="GH5230" s="77" t="s">
        <v>439</v>
      </c>
      <c r="GI5230" s="77">
        <v>2024</v>
      </c>
      <c r="GJ5230" s="77" t="s">
        <v>305</v>
      </c>
      <c r="GK5230" s="77">
        <v>0.71896016785820205</v>
      </c>
      <c r="GL5230" s="77">
        <v>206.70045400000001</v>
      </c>
      <c r="GM5230" s="77">
        <v>2024</v>
      </c>
      <c r="GN5230" s="77" t="s">
        <v>175</v>
      </c>
      <c r="GO5230" s="77">
        <v>0.13250000000000001</v>
      </c>
      <c r="GP5230" s="77">
        <v>3</v>
      </c>
      <c r="GQ5230" s="77">
        <v>0</v>
      </c>
      <c r="GR5230" s="77" t="s">
        <v>423</v>
      </c>
      <c r="GS5230" s="77">
        <v>0</v>
      </c>
      <c r="GT5230" s="77">
        <v>0</v>
      </c>
      <c r="GU5230" s="77">
        <v>0</v>
      </c>
      <c r="GV5230" s="77">
        <v>0</v>
      </c>
      <c r="GW5230" s="77">
        <v>0.1527377521613833</v>
      </c>
      <c r="GX5230" s="77">
        <v>0.10981235993223259</v>
      </c>
      <c r="GY5230" s="77">
        <v>0.1527377521613833</v>
      </c>
      <c r="GZ5230" s="77">
        <v>0.10981235993223259</v>
      </c>
    </row>
    <row r="5231" spans="187:208" x14ac:dyDescent="0.25">
      <c r="GE5231" s="77" t="s">
        <v>425</v>
      </c>
      <c r="GF5231" s="77" t="s">
        <v>155</v>
      </c>
      <c r="GG5231" s="77" t="s">
        <v>468</v>
      </c>
      <c r="GH5231" s="77" t="s">
        <v>439</v>
      </c>
      <c r="GI5231" s="77">
        <v>2024</v>
      </c>
      <c r="GJ5231" s="77" t="s">
        <v>301</v>
      </c>
      <c r="GK5231" s="77">
        <v>3.0714971986151292</v>
      </c>
      <c r="GL5231" s="77">
        <v>206.70045400000001</v>
      </c>
      <c r="GM5231" s="77">
        <v>2024</v>
      </c>
      <c r="GN5231" s="77" t="s">
        <v>175</v>
      </c>
      <c r="GO5231" s="77">
        <v>5.3000000000000005E-2</v>
      </c>
      <c r="GP5231" s="77">
        <v>3</v>
      </c>
      <c r="GQ5231" s="77">
        <v>0</v>
      </c>
      <c r="GR5231" s="77" t="s">
        <v>423</v>
      </c>
      <c r="GS5231" s="77">
        <v>0</v>
      </c>
      <c r="GT5231" s="77">
        <v>0</v>
      </c>
      <c r="GU5231" s="77">
        <v>0</v>
      </c>
      <c r="GV5231" s="77">
        <v>0</v>
      </c>
      <c r="GW5231" s="77">
        <v>5.5966209081309407E-2</v>
      </c>
      <c r="GX5231" s="77">
        <v>0.17190005441035044</v>
      </c>
      <c r="GY5231" s="77">
        <v>5.5966209081309407E-2</v>
      </c>
      <c r="GZ5231" s="77">
        <v>0.17190005441035044</v>
      </c>
    </row>
    <row r="5232" spans="187:208" x14ac:dyDescent="0.25">
      <c r="GE5232" s="77" t="s">
        <v>427</v>
      </c>
      <c r="GF5232" s="77" t="s">
        <v>155</v>
      </c>
      <c r="GG5232" s="77" t="s">
        <v>468</v>
      </c>
      <c r="GH5232" s="77" t="s">
        <v>439</v>
      </c>
      <c r="GI5232" s="77">
        <v>2024</v>
      </c>
      <c r="GJ5232" s="77" t="s">
        <v>303</v>
      </c>
      <c r="GK5232" s="77">
        <v>1.6845772405344559</v>
      </c>
      <c r="GL5232" s="77">
        <v>206.70045400000001</v>
      </c>
      <c r="GM5232" s="77">
        <v>2024</v>
      </c>
      <c r="GN5232" s="77" t="s">
        <v>175</v>
      </c>
      <c r="GO5232" s="77">
        <v>5.3000000000000005E-2</v>
      </c>
      <c r="GP5232" s="77">
        <v>3</v>
      </c>
      <c r="GQ5232" s="77">
        <v>0</v>
      </c>
      <c r="GR5232" s="77" t="s">
        <v>423</v>
      </c>
      <c r="GS5232" s="77">
        <v>0</v>
      </c>
      <c r="GT5232" s="77">
        <v>0</v>
      </c>
      <c r="GU5232" s="77">
        <v>0</v>
      </c>
      <c r="GV5232" s="77">
        <v>0</v>
      </c>
      <c r="GW5232" s="77">
        <v>5.5966209081309407E-2</v>
      </c>
      <c r="GX5232" s="77">
        <v>9.427940205736661E-2</v>
      </c>
      <c r="GY5232" s="77">
        <v>5.5966209081309407E-2</v>
      </c>
      <c r="GZ5232" s="77">
        <v>9.427940205736661E-2</v>
      </c>
    </row>
    <row r="5233" spans="187:208" x14ac:dyDescent="0.25">
      <c r="GE5233" s="77" t="s">
        <v>422</v>
      </c>
      <c r="GF5233" s="77" t="s">
        <v>155</v>
      </c>
      <c r="GG5233" s="77" t="s">
        <v>468</v>
      </c>
      <c r="GH5233" s="77" t="s">
        <v>439</v>
      </c>
      <c r="GI5233" s="77">
        <v>2025</v>
      </c>
      <c r="GJ5233" s="77" t="s">
        <v>305</v>
      </c>
      <c r="GK5233" s="77">
        <v>0.71896016785820205</v>
      </c>
      <c r="GL5233" s="77">
        <v>206.70045400000001</v>
      </c>
      <c r="GM5233" s="77">
        <v>2025</v>
      </c>
      <c r="GN5233" s="77" t="s">
        <v>175</v>
      </c>
      <c r="GO5233" s="77">
        <v>0.13250000000000001</v>
      </c>
      <c r="GP5233" s="77">
        <v>3</v>
      </c>
      <c r="GQ5233" s="77">
        <v>0</v>
      </c>
      <c r="GR5233" s="77" t="s">
        <v>423</v>
      </c>
      <c r="GS5233" s="77">
        <v>0</v>
      </c>
      <c r="GT5233" s="77">
        <v>0</v>
      </c>
      <c r="GU5233" s="77">
        <v>0</v>
      </c>
      <c r="GV5233" s="77">
        <v>0</v>
      </c>
      <c r="GW5233" s="77">
        <v>0</v>
      </c>
      <c r="GX5233" s="77">
        <v>0</v>
      </c>
      <c r="GY5233" s="77">
        <v>0.1527377521613833</v>
      </c>
      <c r="GZ5233" s="77">
        <v>0.10981235993223259</v>
      </c>
    </row>
    <row r="5234" spans="187:208" x14ac:dyDescent="0.25">
      <c r="GE5234" s="77" t="s">
        <v>425</v>
      </c>
      <c r="GF5234" s="77" t="s">
        <v>155</v>
      </c>
      <c r="GG5234" s="77" t="s">
        <v>468</v>
      </c>
      <c r="GH5234" s="77" t="s">
        <v>439</v>
      </c>
      <c r="GI5234" s="77">
        <v>2025</v>
      </c>
      <c r="GJ5234" s="77" t="s">
        <v>301</v>
      </c>
      <c r="GK5234" s="77">
        <v>3.0714971986151292</v>
      </c>
      <c r="GL5234" s="77">
        <v>206.70045400000001</v>
      </c>
      <c r="GM5234" s="77">
        <v>2025</v>
      </c>
      <c r="GN5234" s="77" t="s">
        <v>175</v>
      </c>
      <c r="GO5234" s="77">
        <v>5.3000000000000005E-2</v>
      </c>
      <c r="GP5234" s="77">
        <v>3</v>
      </c>
      <c r="GQ5234" s="77">
        <v>0</v>
      </c>
      <c r="GR5234" s="77" t="s">
        <v>423</v>
      </c>
      <c r="GS5234" s="77">
        <v>0</v>
      </c>
      <c r="GT5234" s="77">
        <v>0</v>
      </c>
      <c r="GU5234" s="77">
        <v>0</v>
      </c>
      <c r="GV5234" s="77">
        <v>0</v>
      </c>
      <c r="GW5234" s="77">
        <v>0</v>
      </c>
      <c r="GX5234" s="77">
        <v>0</v>
      </c>
      <c r="GY5234" s="77">
        <v>5.5966209081309407E-2</v>
      </c>
      <c r="GZ5234" s="77">
        <v>0.17190005441035044</v>
      </c>
    </row>
    <row r="5235" spans="187:208" x14ac:dyDescent="0.25">
      <c r="GE5235" s="77" t="s">
        <v>427</v>
      </c>
      <c r="GF5235" s="77" t="s">
        <v>155</v>
      </c>
      <c r="GG5235" s="77" t="s">
        <v>468</v>
      </c>
      <c r="GH5235" s="77" t="s">
        <v>439</v>
      </c>
      <c r="GI5235" s="77">
        <v>2025</v>
      </c>
      <c r="GJ5235" s="77" t="s">
        <v>303</v>
      </c>
      <c r="GK5235" s="77">
        <v>1.6845772405344559</v>
      </c>
      <c r="GL5235" s="77">
        <v>206.70045400000001</v>
      </c>
      <c r="GM5235" s="77">
        <v>2025</v>
      </c>
      <c r="GN5235" s="77" t="s">
        <v>175</v>
      </c>
      <c r="GO5235" s="77">
        <v>5.3000000000000005E-2</v>
      </c>
      <c r="GP5235" s="77">
        <v>3</v>
      </c>
      <c r="GQ5235" s="77">
        <v>0</v>
      </c>
      <c r="GR5235" s="77" t="s">
        <v>423</v>
      </c>
      <c r="GS5235" s="77">
        <v>0</v>
      </c>
      <c r="GT5235" s="77">
        <v>0</v>
      </c>
      <c r="GU5235" s="77">
        <v>0</v>
      </c>
      <c r="GV5235" s="77">
        <v>0</v>
      </c>
      <c r="GW5235" s="77">
        <v>0</v>
      </c>
      <c r="GX5235" s="77">
        <v>0</v>
      </c>
      <c r="GY5235" s="77">
        <v>5.5966209081309407E-2</v>
      </c>
      <c r="GZ5235" s="77">
        <v>9.427940205736661E-2</v>
      </c>
    </row>
    <row r="5236" spans="187:208" x14ac:dyDescent="0.25">
      <c r="GE5236" s="77" t="s">
        <v>422</v>
      </c>
      <c r="GF5236" s="77" t="s">
        <v>155</v>
      </c>
      <c r="GG5236" s="77" t="s">
        <v>468</v>
      </c>
      <c r="GH5236" s="77" t="s">
        <v>446</v>
      </c>
      <c r="GI5236" s="77">
        <v>2021</v>
      </c>
      <c r="GJ5236" s="77" t="s">
        <v>305</v>
      </c>
      <c r="GK5236" s="77">
        <v>3.6425060683954513E-2</v>
      </c>
      <c r="GL5236" s="77">
        <v>206.70045400000001</v>
      </c>
      <c r="GM5236" s="77">
        <v>2021</v>
      </c>
      <c r="GN5236" s="77" t="s">
        <v>175</v>
      </c>
      <c r="GO5236" s="77">
        <v>0.13250000000000001</v>
      </c>
      <c r="GP5236" s="77">
        <v>3</v>
      </c>
      <c r="GQ5236" s="77">
        <v>0</v>
      </c>
      <c r="GR5236" s="77" t="s">
        <v>423</v>
      </c>
      <c r="GS5236" s="77">
        <v>0.1527377521613833</v>
      </c>
      <c r="GT5236" s="77">
        <v>5.563481891209191E-3</v>
      </c>
      <c r="GU5236" s="77">
        <v>0.1527377521613833</v>
      </c>
      <c r="GV5236" s="77">
        <v>5.563481891209191E-3</v>
      </c>
      <c r="GW5236" s="77">
        <v>0</v>
      </c>
      <c r="GX5236" s="77">
        <v>0</v>
      </c>
      <c r="GY5236" s="77">
        <v>0</v>
      </c>
      <c r="GZ5236" s="77">
        <v>0</v>
      </c>
    </row>
    <row r="5237" spans="187:208" x14ac:dyDescent="0.25">
      <c r="GE5237" s="77" t="s">
        <v>425</v>
      </c>
      <c r="GF5237" s="77" t="s">
        <v>155</v>
      </c>
      <c r="GG5237" s="77" t="s">
        <v>468</v>
      </c>
      <c r="GH5237" s="77" t="s">
        <v>446</v>
      </c>
      <c r="GI5237" s="77">
        <v>2021</v>
      </c>
      <c r="GJ5237" s="77" t="s">
        <v>301</v>
      </c>
      <c r="GK5237" s="77">
        <v>1.580872452543189E-3</v>
      </c>
      <c r="GL5237" s="77">
        <v>206.70045400000001</v>
      </c>
      <c r="GM5237" s="77">
        <v>2021</v>
      </c>
      <c r="GN5237" s="77" t="s">
        <v>175</v>
      </c>
      <c r="GO5237" s="77">
        <v>5.3000000000000005E-2</v>
      </c>
      <c r="GP5237" s="77">
        <v>3</v>
      </c>
      <c r="GQ5237" s="77">
        <v>0</v>
      </c>
      <c r="GR5237" s="77" t="s">
        <v>423</v>
      </c>
      <c r="GS5237" s="77">
        <v>5.5966209081309407E-2</v>
      </c>
      <c r="GT5237" s="77">
        <v>8.8475438209914504E-5</v>
      </c>
      <c r="GU5237" s="77">
        <v>5.5966209081309407E-2</v>
      </c>
      <c r="GV5237" s="77">
        <v>8.8475438209914504E-5</v>
      </c>
      <c r="GW5237" s="77">
        <v>0</v>
      </c>
      <c r="GX5237" s="77">
        <v>0</v>
      </c>
      <c r="GY5237" s="77">
        <v>0</v>
      </c>
      <c r="GZ5237" s="77">
        <v>0</v>
      </c>
    </row>
    <row r="5238" spans="187:208" x14ac:dyDescent="0.25">
      <c r="GE5238" s="77" t="s">
        <v>427</v>
      </c>
      <c r="GF5238" s="77" t="s">
        <v>155</v>
      </c>
      <c r="GG5238" s="77" t="s">
        <v>468</v>
      </c>
      <c r="GH5238" s="77" t="s">
        <v>446</v>
      </c>
      <c r="GI5238" s="77">
        <v>2021</v>
      </c>
      <c r="GJ5238" s="77" t="s">
        <v>303</v>
      </c>
      <c r="GK5238" s="77">
        <v>3.9894642198450722E-2</v>
      </c>
      <c r="GL5238" s="77">
        <v>206.70045400000001</v>
      </c>
      <c r="GM5238" s="77">
        <v>2021</v>
      </c>
      <c r="GN5238" s="77" t="s">
        <v>175</v>
      </c>
      <c r="GO5238" s="77">
        <v>5.3000000000000005E-2</v>
      </c>
      <c r="GP5238" s="77">
        <v>3</v>
      </c>
      <c r="GQ5238" s="77">
        <v>0</v>
      </c>
      <c r="GR5238" s="77" t="s">
        <v>423</v>
      </c>
      <c r="GS5238" s="77">
        <v>5.5966209081309407E-2</v>
      </c>
      <c r="GT5238" s="77">
        <v>2.2327518865025223E-3</v>
      </c>
      <c r="GU5238" s="77">
        <v>5.5966209081309407E-2</v>
      </c>
      <c r="GV5238" s="77">
        <v>2.2327518865025223E-3</v>
      </c>
      <c r="GW5238" s="77">
        <v>0</v>
      </c>
      <c r="GX5238" s="77">
        <v>0</v>
      </c>
      <c r="GY5238" s="77">
        <v>0</v>
      </c>
      <c r="GZ5238" s="77">
        <v>0</v>
      </c>
    </row>
    <row r="5239" spans="187:208" x14ac:dyDescent="0.25">
      <c r="GE5239" s="77" t="s">
        <v>422</v>
      </c>
      <c r="GF5239" s="77" t="s">
        <v>155</v>
      </c>
      <c r="GG5239" s="77" t="s">
        <v>468</v>
      </c>
      <c r="GH5239" s="77" t="s">
        <v>446</v>
      </c>
      <c r="GI5239" s="77">
        <v>2022</v>
      </c>
      <c r="GJ5239" s="77" t="s">
        <v>305</v>
      </c>
      <c r="GK5239" s="77">
        <v>3.6425060683954513E-2</v>
      </c>
      <c r="GL5239" s="77">
        <v>206.70045400000001</v>
      </c>
      <c r="GM5239" s="77">
        <v>2022</v>
      </c>
      <c r="GN5239" s="77" t="s">
        <v>175</v>
      </c>
      <c r="GO5239" s="77">
        <v>0.13250000000000001</v>
      </c>
      <c r="GP5239" s="77">
        <v>3</v>
      </c>
      <c r="GQ5239" s="77">
        <v>0</v>
      </c>
      <c r="GR5239" s="77" t="s">
        <v>423</v>
      </c>
      <c r="GS5239" s="77">
        <v>0.1527377521613833</v>
      </c>
      <c r="GT5239" s="77">
        <v>5.563481891209191E-3</v>
      </c>
      <c r="GU5239" s="77">
        <v>0.1527377521613833</v>
      </c>
      <c r="GV5239" s="77">
        <v>5.563481891209191E-3</v>
      </c>
      <c r="GW5239" s="77">
        <v>0.1527377521613833</v>
      </c>
      <c r="GX5239" s="77">
        <v>5.563481891209191E-3</v>
      </c>
      <c r="GY5239" s="77">
        <v>0</v>
      </c>
      <c r="GZ5239" s="77">
        <v>0</v>
      </c>
    </row>
    <row r="5240" spans="187:208" x14ac:dyDescent="0.25">
      <c r="GE5240" s="77" t="s">
        <v>425</v>
      </c>
      <c r="GF5240" s="77" t="s">
        <v>155</v>
      </c>
      <c r="GG5240" s="77" t="s">
        <v>468</v>
      </c>
      <c r="GH5240" s="77" t="s">
        <v>446</v>
      </c>
      <c r="GI5240" s="77">
        <v>2022</v>
      </c>
      <c r="GJ5240" s="77" t="s">
        <v>301</v>
      </c>
      <c r="GK5240" s="77">
        <v>1.580872452543189E-3</v>
      </c>
      <c r="GL5240" s="77">
        <v>206.70045400000001</v>
      </c>
      <c r="GM5240" s="77">
        <v>2022</v>
      </c>
      <c r="GN5240" s="77" t="s">
        <v>175</v>
      </c>
      <c r="GO5240" s="77">
        <v>5.3000000000000005E-2</v>
      </c>
      <c r="GP5240" s="77">
        <v>3</v>
      </c>
      <c r="GQ5240" s="77">
        <v>0</v>
      </c>
      <c r="GR5240" s="77" t="s">
        <v>423</v>
      </c>
      <c r="GS5240" s="77">
        <v>5.5966209081309407E-2</v>
      </c>
      <c r="GT5240" s="77">
        <v>8.8475438209914504E-5</v>
      </c>
      <c r="GU5240" s="77">
        <v>5.5966209081309407E-2</v>
      </c>
      <c r="GV5240" s="77">
        <v>8.8475438209914504E-5</v>
      </c>
      <c r="GW5240" s="77">
        <v>5.5966209081309407E-2</v>
      </c>
      <c r="GX5240" s="77">
        <v>8.8475438209914504E-5</v>
      </c>
      <c r="GY5240" s="77">
        <v>0</v>
      </c>
      <c r="GZ5240" s="77">
        <v>0</v>
      </c>
    </row>
    <row r="5241" spans="187:208" x14ac:dyDescent="0.25">
      <c r="GE5241" s="77" t="s">
        <v>427</v>
      </c>
      <c r="GF5241" s="77" t="s">
        <v>155</v>
      </c>
      <c r="GG5241" s="77" t="s">
        <v>468</v>
      </c>
      <c r="GH5241" s="77" t="s">
        <v>446</v>
      </c>
      <c r="GI5241" s="77">
        <v>2022</v>
      </c>
      <c r="GJ5241" s="77" t="s">
        <v>303</v>
      </c>
      <c r="GK5241" s="77">
        <v>3.9894642198450722E-2</v>
      </c>
      <c r="GL5241" s="77">
        <v>206.70045400000001</v>
      </c>
      <c r="GM5241" s="77">
        <v>2022</v>
      </c>
      <c r="GN5241" s="77" t="s">
        <v>175</v>
      </c>
      <c r="GO5241" s="77">
        <v>5.3000000000000005E-2</v>
      </c>
      <c r="GP5241" s="77">
        <v>3</v>
      </c>
      <c r="GQ5241" s="77">
        <v>0</v>
      </c>
      <c r="GR5241" s="77" t="s">
        <v>423</v>
      </c>
      <c r="GS5241" s="77">
        <v>5.5966209081309407E-2</v>
      </c>
      <c r="GT5241" s="77">
        <v>2.2327518865025223E-3</v>
      </c>
      <c r="GU5241" s="77">
        <v>5.5966209081309407E-2</v>
      </c>
      <c r="GV5241" s="77">
        <v>2.2327518865025223E-3</v>
      </c>
      <c r="GW5241" s="77">
        <v>5.5966209081309407E-2</v>
      </c>
      <c r="GX5241" s="77">
        <v>2.2327518865025223E-3</v>
      </c>
      <c r="GY5241" s="77">
        <v>0</v>
      </c>
      <c r="GZ5241" s="77">
        <v>0</v>
      </c>
    </row>
    <row r="5242" spans="187:208" x14ac:dyDescent="0.25">
      <c r="GE5242" s="77" t="s">
        <v>422</v>
      </c>
      <c r="GF5242" s="77" t="s">
        <v>155</v>
      </c>
      <c r="GG5242" s="77" t="s">
        <v>468</v>
      </c>
      <c r="GH5242" s="77" t="s">
        <v>446</v>
      </c>
      <c r="GI5242" s="77">
        <v>2023</v>
      </c>
      <c r="GJ5242" s="77" t="s">
        <v>305</v>
      </c>
      <c r="GK5242" s="77">
        <v>3.7590224611390707E-2</v>
      </c>
      <c r="GL5242" s="77">
        <v>206.70045400000001</v>
      </c>
      <c r="GM5242" s="77">
        <v>2023</v>
      </c>
      <c r="GN5242" s="77" t="s">
        <v>175</v>
      </c>
      <c r="GO5242" s="77">
        <v>0.13250000000000001</v>
      </c>
      <c r="GP5242" s="77">
        <v>3</v>
      </c>
      <c r="GQ5242" s="77">
        <v>0</v>
      </c>
      <c r="GR5242" s="77" t="s">
        <v>423</v>
      </c>
      <c r="GS5242" s="77">
        <v>0</v>
      </c>
      <c r="GT5242" s="77">
        <v>0</v>
      </c>
      <c r="GU5242" s="77">
        <v>0.1527377521613833</v>
      </c>
      <c r="GV5242" s="77">
        <v>5.7414464103853246E-3</v>
      </c>
      <c r="GW5242" s="77">
        <v>0.1527377521613833</v>
      </c>
      <c r="GX5242" s="77">
        <v>5.7414464103853246E-3</v>
      </c>
      <c r="GY5242" s="77">
        <v>0.1527377521613833</v>
      </c>
      <c r="GZ5242" s="77">
        <v>5.7414464103853246E-3</v>
      </c>
    </row>
    <row r="5243" spans="187:208" x14ac:dyDescent="0.25">
      <c r="GE5243" s="77" t="s">
        <v>425</v>
      </c>
      <c r="GF5243" s="77" t="s">
        <v>155</v>
      </c>
      <c r="GG5243" s="77" t="s">
        <v>468</v>
      </c>
      <c r="GH5243" s="77" t="s">
        <v>446</v>
      </c>
      <c r="GI5243" s="77">
        <v>2023</v>
      </c>
      <c r="GJ5243" s="77" t="s">
        <v>301</v>
      </c>
      <c r="GK5243" s="77">
        <v>1.631433411568636E-3</v>
      </c>
      <c r="GL5243" s="77">
        <v>206.70045400000001</v>
      </c>
      <c r="GM5243" s="77">
        <v>2023</v>
      </c>
      <c r="GN5243" s="77" t="s">
        <v>175</v>
      </c>
      <c r="GO5243" s="77">
        <v>5.3000000000000005E-2</v>
      </c>
      <c r="GP5243" s="77">
        <v>3</v>
      </c>
      <c r="GQ5243" s="77">
        <v>0</v>
      </c>
      <c r="GR5243" s="77" t="s">
        <v>423</v>
      </c>
      <c r="GS5243" s="77">
        <v>0</v>
      </c>
      <c r="GT5243" s="77">
        <v>0</v>
      </c>
      <c r="GU5243" s="77">
        <v>5.5966209081309407E-2</v>
      </c>
      <c r="GV5243" s="77">
        <v>9.1305143414084178E-5</v>
      </c>
      <c r="GW5243" s="77">
        <v>5.5966209081309407E-2</v>
      </c>
      <c r="GX5243" s="77">
        <v>9.1305143414084178E-5</v>
      </c>
      <c r="GY5243" s="77">
        <v>5.5966209081309407E-2</v>
      </c>
      <c r="GZ5243" s="77">
        <v>9.1305143414084178E-5</v>
      </c>
    </row>
    <row r="5244" spans="187:208" x14ac:dyDescent="0.25">
      <c r="GE5244" s="77" t="s">
        <v>427</v>
      </c>
      <c r="GF5244" s="77" t="s">
        <v>155</v>
      </c>
      <c r="GG5244" s="77" t="s">
        <v>468</v>
      </c>
      <c r="GH5244" s="77" t="s">
        <v>446</v>
      </c>
      <c r="GI5244" s="77">
        <v>2023</v>
      </c>
      <c r="GJ5244" s="77" t="s">
        <v>303</v>
      </c>
      <c r="GK5244" s="77">
        <v>4.1186611014017722E-2</v>
      </c>
      <c r="GL5244" s="77">
        <v>206.70045400000001</v>
      </c>
      <c r="GM5244" s="77">
        <v>2023</v>
      </c>
      <c r="GN5244" s="77" t="s">
        <v>175</v>
      </c>
      <c r="GO5244" s="77">
        <v>5.3000000000000005E-2</v>
      </c>
      <c r="GP5244" s="77">
        <v>3</v>
      </c>
      <c r="GQ5244" s="77">
        <v>0</v>
      </c>
      <c r="GR5244" s="77" t="s">
        <v>423</v>
      </c>
      <c r="GS5244" s="77">
        <v>0</v>
      </c>
      <c r="GT5244" s="77">
        <v>0</v>
      </c>
      <c r="GU5244" s="77">
        <v>5.5966209081309407E-2</v>
      </c>
      <c r="GV5244" s="77">
        <v>2.3050584833610769E-3</v>
      </c>
      <c r="GW5244" s="77">
        <v>5.5966209081309407E-2</v>
      </c>
      <c r="GX5244" s="77">
        <v>2.3050584833610769E-3</v>
      </c>
      <c r="GY5244" s="77">
        <v>5.5966209081309407E-2</v>
      </c>
      <c r="GZ5244" s="77">
        <v>2.3050584833610769E-3</v>
      </c>
    </row>
    <row r="5245" spans="187:208" x14ac:dyDescent="0.25">
      <c r="GE5245" s="77" t="s">
        <v>422</v>
      </c>
      <c r="GF5245" s="77" t="s">
        <v>155</v>
      </c>
      <c r="GG5245" s="77" t="s">
        <v>468</v>
      </c>
      <c r="GH5245" s="77" t="s">
        <v>446</v>
      </c>
      <c r="GI5245" s="77">
        <v>2024</v>
      </c>
      <c r="GJ5245" s="77" t="s">
        <v>305</v>
      </c>
      <c r="GK5245" s="77">
        <v>3.7590224611390707E-2</v>
      </c>
      <c r="GL5245" s="77">
        <v>206.70045400000001</v>
      </c>
      <c r="GM5245" s="77">
        <v>2024</v>
      </c>
      <c r="GN5245" s="77" t="s">
        <v>175</v>
      </c>
      <c r="GO5245" s="77">
        <v>0.13250000000000001</v>
      </c>
      <c r="GP5245" s="77">
        <v>3</v>
      </c>
      <c r="GQ5245" s="77">
        <v>0</v>
      </c>
      <c r="GR5245" s="77" t="s">
        <v>423</v>
      </c>
      <c r="GS5245" s="77">
        <v>0</v>
      </c>
      <c r="GT5245" s="77">
        <v>0</v>
      </c>
      <c r="GU5245" s="77">
        <v>0</v>
      </c>
      <c r="GV5245" s="77">
        <v>0</v>
      </c>
      <c r="GW5245" s="77">
        <v>0.1527377521613833</v>
      </c>
      <c r="GX5245" s="77">
        <v>5.7414464103853246E-3</v>
      </c>
      <c r="GY5245" s="77">
        <v>0.1527377521613833</v>
      </c>
      <c r="GZ5245" s="77">
        <v>5.7414464103853246E-3</v>
      </c>
    </row>
    <row r="5246" spans="187:208" x14ac:dyDescent="0.25">
      <c r="GE5246" s="77" t="s">
        <v>425</v>
      </c>
      <c r="GF5246" s="77" t="s">
        <v>155</v>
      </c>
      <c r="GG5246" s="77" t="s">
        <v>468</v>
      </c>
      <c r="GH5246" s="77" t="s">
        <v>446</v>
      </c>
      <c r="GI5246" s="77">
        <v>2024</v>
      </c>
      <c r="GJ5246" s="77" t="s">
        <v>301</v>
      </c>
      <c r="GK5246" s="77">
        <v>1.631433411568636E-3</v>
      </c>
      <c r="GL5246" s="77">
        <v>206.70045400000001</v>
      </c>
      <c r="GM5246" s="77">
        <v>2024</v>
      </c>
      <c r="GN5246" s="77" t="s">
        <v>175</v>
      </c>
      <c r="GO5246" s="77">
        <v>5.3000000000000005E-2</v>
      </c>
      <c r="GP5246" s="77">
        <v>3</v>
      </c>
      <c r="GQ5246" s="77">
        <v>0</v>
      </c>
      <c r="GR5246" s="77" t="s">
        <v>423</v>
      </c>
      <c r="GS5246" s="77">
        <v>0</v>
      </c>
      <c r="GT5246" s="77">
        <v>0</v>
      </c>
      <c r="GU5246" s="77">
        <v>0</v>
      </c>
      <c r="GV5246" s="77">
        <v>0</v>
      </c>
      <c r="GW5246" s="77">
        <v>5.5966209081309407E-2</v>
      </c>
      <c r="GX5246" s="77">
        <v>9.1305143414084178E-5</v>
      </c>
      <c r="GY5246" s="77">
        <v>5.5966209081309407E-2</v>
      </c>
      <c r="GZ5246" s="77">
        <v>9.1305143414084178E-5</v>
      </c>
    </row>
    <row r="5247" spans="187:208" x14ac:dyDescent="0.25">
      <c r="GE5247" s="77" t="s">
        <v>427</v>
      </c>
      <c r="GF5247" s="77" t="s">
        <v>155</v>
      </c>
      <c r="GG5247" s="77" t="s">
        <v>468</v>
      </c>
      <c r="GH5247" s="77" t="s">
        <v>446</v>
      </c>
      <c r="GI5247" s="77">
        <v>2024</v>
      </c>
      <c r="GJ5247" s="77" t="s">
        <v>303</v>
      </c>
      <c r="GK5247" s="77">
        <v>4.1186611014017722E-2</v>
      </c>
      <c r="GL5247" s="77">
        <v>206.70045400000001</v>
      </c>
      <c r="GM5247" s="77">
        <v>2024</v>
      </c>
      <c r="GN5247" s="77" t="s">
        <v>175</v>
      </c>
      <c r="GO5247" s="77">
        <v>5.3000000000000005E-2</v>
      </c>
      <c r="GP5247" s="77">
        <v>3</v>
      </c>
      <c r="GQ5247" s="77">
        <v>0</v>
      </c>
      <c r="GR5247" s="77" t="s">
        <v>423</v>
      </c>
      <c r="GS5247" s="77">
        <v>0</v>
      </c>
      <c r="GT5247" s="77">
        <v>0</v>
      </c>
      <c r="GU5247" s="77">
        <v>0</v>
      </c>
      <c r="GV5247" s="77">
        <v>0</v>
      </c>
      <c r="GW5247" s="77">
        <v>5.5966209081309407E-2</v>
      </c>
      <c r="GX5247" s="77">
        <v>2.3050584833610769E-3</v>
      </c>
      <c r="GY5247" s="77">
        <v>5.5966209081309407E-2</v>
      </c>
      <c r="GZ5247" s="77">
        <v>2.3050584833610769E-3</v>
      </c>
    </row>
    <row r="5248" spans="187:208" x14ac:dyDescent="0.25">
      <c r="GE5248" s="77" t="s">
        <v>422</v>
      </c>
      <c r="GF5248" s="77" t="s">
        <v>155</v>
      </c>
      <c r="GG5248" s="77" t="s">
        <v>468</v>
      </c>
      <c r="GH5248" s="77" t="s">
        <v>446</v>
      </c>
      <c r="GI5248" s="77">
        <v>2025</v>
      </c>
      <c r="GJ5248" s="77" t="s">
        <v>305</v>
      </c>
      <c r="GK5248" s="77">
        <v>3.7590224611390707E-2</v>
      </c>
      <c r="GL5248" s="77">
        <v>206.70045400000001</v>
      </c>
      <c r="GM5248" s="77">
        <v>2025</v>
      </c>
      <c r="GN5248" s="77" t="s">
        <v>175</v>
      </c>
      <c r="GO5248" s="77">
        <v>0.13250000000000001</v>
      </c>
      <c r="GP5248" s="77">
        <v>3</v>
      </c>
      <c r="GQ5248" s="77">
        <v>0</v>
      </c>
      <c r="GR5248" s="77" t="s">
        <v>423</v>
      </c>
      <c r="GS5248" s="77">
        <v>0</v>
      </c>
      <c r="GT5248" s="77">
        <v>0</v>
      </c>
      <c r="GU5248" s="77">
        <v>0</v>
      </c>
      <c r="GV5248" s="77">
        <v>0</v>
      </c>
      <c r="GW5248" s="77">
        <v>0</v>
      </c>
      <c r="GX5248" s="77">
        <v>0</v>
      </c>
      <c r="GY5248" s="77">
        <v>0.1527377521613833</v>
      </c>
      <c r="GZ5248" s="77">
        <v>5.7414464103853246E-3</v>
      </c>
    </row>
    <row r="5249" spans="187:208" x14ac:dyDescent="0.25">
      <c r="GE5249" s="77" t="s">
        <v>425</v>
      </c>
      <c r="GF5249" s="77" t="s">
        <v>155</v>
      </c>
      <c r="GG5249" s="77" t="s">
        <v>468</v>
      </c>
      <c r="GH5249" s="77" t="s">
        <v>446</v>
      </c>
      <c r="GI5249" s="77">
        <v>2025</v>
      </c>
      <c r="GJ5249" s="77" t="s">
        <v>301</v>
      </c>
      <c r="GK5249" s="77">
        <v>1.631433411568636E-3</v>
      </c>
      <c r="GL5249" s="77">
        <v>206.70045400000001</v>
      </c>
      <c r="GM5249" s="77">
        <v>2025</v>
      </c>
      <c r="GN5249" s="77" t="s">
        <v>175</v>
      </c>
      <c r="GO5249" s="77">
        <v>5.3000000000000005E-2</v>
      </c>
      <c r="GP5249" s="77">
        <v>3</v>
      </c>
      <c r="GQ5249" s="77">
        <v>0</v>
      </c>
      <c r="GR5249" s="77" t="s">
        <v>423</v>
      </c>
      <c r="GS5249" s="77">
        <v>0</v>
      </c>
      <c r="GT5249" s="77">
        <v>0</v>
      </c>
      <c r="GU5249" s="77">
        <v>0</v>
      </c>
      <c r="GV5249" s="77">
        <v>0</v>
      </c>
      <c r="GW5249" s="77">
        <v>0</v>
      </c>
      <c r="GX5249" s="77">
        <v>0</v>
      </c>
      <c r="GY5249" s="77">
        <v>5.5966209081309407E-2</v>
      </c>
      <c r="GZ5249" s="77">
        <v>9.1305143414084178E-5</v>
      </c>
    </row>
    <row r="5250" spans="187:208" x14ac:dyDescent="0.25">
      <c r="GE5250" s="77" t="s">
        <v>427</v>
      </c>
      <c r="GF5250" s="77" t="s">
        <v>155</v>
      </c>
      <c r="GG5250" s="77" t="s">
        <v>468</v>
      </c>
      <c r="GH5250" s="77" t="s">
        <v>446</v>
      </c>
      <c r="GI5250" s="77">
        <v>2025</v>
      </c>
      <c r="GJ5250" s="77" t="s">
        <v>303</v>
      </c>
      <c r="GK5250" s="77">
        <v>4.1186611014017722E-2</v>
      </c>
      <c r="GL5250" s="77">
        <v>206.70045400000001</v>
      </c>
      <c r="GM5250" s="77">
        <v>2025</v>
      </c>
      <c r="GN5250" s="77" t="s">
        <v>175</v>
      </c>
      <c r="GO5250" s="77">
        <v>5.3000000000000005E-2</v>
      </c>
      <c r="GP5250" s="77">
        <v>3</v>
      </c>
      <c r="GQ5250" s="77">
        <v>0</v>
      </c>
      <c r="GR5250" s="77" t="s">
        <v>423</v>
      </c>
      <c r="GS5250" s="77">
        <v>0</v>
      </c>
      <c r="GT5250" s="77">
        <v>0</v>
      </c>
      <c r="GU5250" s="77">
        <v>0</v>
      </c>
      <c r="GV5250" s="77">
        <v>0</v>
      </c>
      <c r="GW5250" s="77">
        <v>0</v>
      </c>
      <c r="GX5250" s="77">
        <v>0</v>
      </c>
      <c r="GY5250" s="77">
        <v>5.5966209081309407E-2</v>
      </c>
      <c r="GZ5250" s="77">
        <v>2.3050584833610769E-3</v>
      </c>
    </row>
    <row r="5251" spans="187:208" x14ac:dyDescent="0.25">
      <c r="GE5251" s="77" t="s">
        <v>422</v>
      </c>
      <c r="GF5251" s="77" t="s">
        <v>155</v>
      </c>
      <c r="GG5251" s="77" t="s">
        <v>468</v>
      </c>
      <c r="GH5251" s="77" t="s">
        <v>453</v>
      </c>
      <c r="GI5251" s="77">
        <v>2021</v>
      </c>
      <c r="GJ5251" s="77" t="s">
        <v>305</v>
      </c>
      <c r="GK5251" s="77">
        <v>222.22942162783181</v>
      </c>
      <c r="GL5251" s="77">
        <v>206.70045400000001</v>
      </c>
      <c r="GM5251" s="77">
        <v>2021</v>
      </c>
      <c r="GN5251" s="77" t="s">
        <v>175</v>
      </c>
      <c r="GO5251" s="77">
        <v>0.13250000000000001</v>
      </c>
      <c r="GP5251" s="77">
        <v>3</v>
      </c>
      <c r="GQ5251" s="77">
        <v>0</v>
      </c>
      <c r="GR5251" s="77" t="s">
        <v>423</v>
      </c>
      <c r="GS5251" s="77">
        <v>0.1527377521613833</v>
      </c>
      <c r="GT5251" s="77">
        <v>33.942822323559326</v>
      </c>
      <c r="GU5251" s="77">
        <v>0.1527377521613833</v>
      </c>
      <c r="GV5251" s="77">
        <v>33.942822323559326</v>
      </c>
      <c r="GW5251" s="77">
        <v>0</v>
      </c>
      <c r="GX5251" s="77">
        <v>0</v>
      </c>
      <c r="GY5251" s="77">
        <v>0</v>
      </c>
      <c r="GZ5251" s="77">
        <v>0</v>
      </c>
    </row>
    <row r="5252" spans="187:208" x14ac:dyDescent="0.25">
      <c r="GE5252" s="77" t="s">
        <v>425</v>
      </c>
      <c r="GF5252" s="77" t="s">
        <v>155</v>
      </c>
      <c r="GG5252" s="77" t="s">
        <v>468</v>
      </c>
      <c r="GH5252" s="77" t="s">
        <v>453</v>
      </c>
      <c r="GI5252" s="77">
        <v>2021</v>
      </c>
      <c r="GJ5252" s="77" t="s">
        <v>301</v>
      </c>
      <c r="GK5252" s="77">
        <v>8585.7228092479909</v>
      </c>
      <c r="GL5252" s="77">
        <v>206.70045400000001</v>
      </c>
      <c r="GM5252" s="77">
        <v>2021</v>
      </c>
      <c r="GN5252" s="77" t="s">
        <v>175</v>
      </c>
      <c r="GO5252" s="77">
        <v>5.3000000000000005E-2</v>
      </c>
      <c r="GP5252" s="77">
        <v>3</v>
      </c>
      <c r="GQ5252" s="77">
        <v>0</v>
      </c>
      <c r="GR5252" s="77" t="s">
        <v>423</v>
      </c>
      <c r="GS5252" s="77">
        <v>5.5966209081309407E-2</v>
      </c>
      <c r="GT5252" s="77">
        <v>480.51035785654022</v>
      </c>
      <c r="GU5252" s="77">
        <v>5.5966209081309407E-2</v>
      </c>
      <c r="GV5252" s="77">
        <v>480.51035785654022</v>
      </c>
      <c r="GW5252" s="77">
        <v>0</v>
      </c>
      <c r="GX5252" s="77">
        <v>0</v>
      </c>
      <c r="GY5252" s="77">
        <v>0</v>
      </c>
      <c r="GZ5252" s="77">
        <v>0</v>
      </c>
    </row>
    <row r="5253" spans="187:208" x14ac:dyDescent="0.25">
      <c r="GE5253" s="77" t="s">
        <v>427</v>
      </c>
      <c r="GF5253" s="77" t="s">
        <v>155</v>
      </c>
      <c r="GG5253" s="77" t="s">
        <v>468</v>
      </c>
      <c r="GH5253" s="77" t="s">
        <v>453</v>
      </c>
      <c r="GI5253" s="77">
        <v>2021</v>
      </c>
      <c r="GJ5253" s="77" t="s">
        <v>303</v>
      </c>
      <c r="GK5253" s="77">
        <v>5338.1784104567751</v>
      </c>
      <c r="GL5253" s="77">
        <v>206.70045400000001</v>
      </c>
      <c r="GM5253" s="77">
        <v>2021</v>
      </c>
      <c r="GN5253" s="77" t="s">
        <v>175</v>
      </c>
      <c r="GO5253" s="77">
        <v>5.3000000000000005E-2</v>
      </c>
      <c r="GP5253" s="77">
        <v>3</v>
      </c>
      <c r="GQ5253" s="77">
        <v>0</v>
      </c>
      <c r="GR5253" s="77" t="s">
        <v>423</v>
      </c>
      <c r="GS5253" s="77">
        <v>5.5966209081309407E-2</v>
      </c>
      <c r="GT5253" s="77">
        <v>298.75760903295577</v>
      </c>
      <c r="GU5253" s="77">
        <v>5.5966209081309407E-2</v>
      </c>
      <c r="GV5253" s="77">
        <v>298.75760903295577</v>
      </c>
      <c r="GW5253" s="77">
        <v>0</v>
      </c>
      <c r="GX5253" s="77">
        <v>0</v>
      </c>
      <c r="GY5253" s="77">
        <v>0</v>
      </c>
      <c r="GZ5253" s="77">
        <v>0</v>
      </c>
    </row>
    <row r="5254" spans="187:208" x14ac:dyDescent="0.25">
      <c r="GE5254" s="77" t="s">
        <v>422</v>
      </c>
      <c r="GF5254" s="77" t="s">
        <v>155</v>
      </c>
      <c r="GG5254" s="77" t="s">
        <v>468</v>
      </c>
      <c r="GH5254" s="77" t="s">
        <v>453</v>
      </c>
      <c r="GI5254" s="77">
        <v>2022</v>
      </c>
      <c r="GJ5254" s="77" t="s">
        <v>305</v>
      </c>
      <c r="GK5254" s="77">
        <v>222.22942162783181</v>
      </c>
      <c r="GL5254" s="77">
        <v>206.70045400000001</v>
      </c>
      <c r="GM5254" s="77">
        <v>2022</v>
      </c>
      <c r="GN5254" s="77" t="s">
        <v>175</v>
      </c>
      <c r="GO5254" s="77">
        <v>0.13250000000000001</v>
      </c>
      <c r="GP5254" s="77">
        <v>3</v>
      </c>
      <c r="GQ5254" s="77">
        <v>0</v>
      </c>
      <c r="GR5254" s="77" t="s">
        <v>423</v>
      </c>
      <c r="GS5254" s="77">
        <v>0.1527377521613833</v>
      </c>
      <c r="GT5254" s="77">
        <v>33.942822323559326</v>
      </c>
      <c r="GU5254" s="77">
        <v>0.1527377521613833</v>
      </c>
      <c r="GV5254" s="77">
        <v>33.942822323559326</v>
      </c>
      <c r="GW5254" s="77">
        <v>0.1527377521613833</v>
      </c>
      <c r="GX5254" s="77">
        <v>33.942822323559326</v>
      </c>
      <c r="GY5254" s="77">
        <v>0</v>
      </c>
      <c r="GZ5254" s="77">
        <v>0</v>
      </c>
    </row>
    <row r="5255" spans="187:208" x14ac:dyDescent="0.25">
      <c r="GE5255" s="77" t="s">
        <v>425</v>
      </c>
      <c r="GF5255" s="77" t="s">
        <v>155</v>
      </c>
      <c r="GG5255" s="77" t="s">
        <v>468</v>
      </c>
      <c r="GH5255" s="77" t="s">
        <v>453</v>
      </c>
      <c r="GI5255" s="77">
        <v>2022</v>
      </c>
      <c r="GJ5255" s="77" t="s">
        <v>301</v>
      </c>
      <c r="GK5255" s="77">
        <v>8585.7228092479909</v>
      </c>
      <c r="GL5255" s="77">
        <v>206.70045400000001</v>
      </c>
      <c r="GM5255" s="77">
        <v>2022</v>
      </c>
      <c r="GN5255" s="77" t="s">
        <v>175</v>
      </c>
      <c r="GO5255" s="77">
        <v>5.3000000000000005E-2</v>
      </c>
      <c r="GP5255" s="77">
        <v>3</v>
      </c>
      <c r="GQ5255" s="77">
        <v>0</v>
      </c>
      <c r="GR5255" s="77" t="s">
        <v>423</v>
      </c>
      <c r="GS5255" s="77">
        <v>5.5966209081309407E-2</v>
      </c>
      <c r="GT5255" s="77">
        <v>480.51035785654022</v>
      </c>
      <c r="GU5255" s="77">
        <v>5.5966209081309407E-2</v>
      </c>
      <c r="GV5255" s="77">
        <v>480.51035785654022</v>
      </c>
      <c r="GW5255" s="77">
        <v>5.5966209081309407E-2</v>
      </c>
      <c r="GX5255" s="77">
        <v>480.51035785654022</v>
      </c>
      <c r="GY5255" s="77">
        <v>0</v>
      </c>
      <c r="GZ5255" s="77">
        <v>0</v>
      </c>
    </row>
    <row r="5256" spans="187:208" x14ac:dyDescent="0.25">
      <c r="GE5256" s="77" t="s">
        <v>427</v>
      </c>
      <c r="GF5256" s="77" t="s">
        <v>155</v>
      </c>
      <c r="GG5256" s="77" t="s">
        <v>468</v>
      </c>
      <c r="GH5256" s="77" t="s">
        <v>453</v>
      </c>
      <c r="GI5256" s="77">
        <v>2022</v>
      </c>
      <c r="GJ5256" s="77" t="s">
        <v>303</v>
      </c>
      <c r="GK5256" s="77">
        <v>5338.1784104567751</v>
      </c>
      <c r="GL5256" s="77">
        <v>206.70045400000001</v>
      </c>
      <c r="GM5256" s="77">
        <v>2022</v>
      </c>
      <c r="GN5256" s="77" t="s">
        <v>175</v>
      </c>
      <c r="GO5256" s="77">
        <v>5.3000000000000005E-2</v>
      </c>
      <c r="GP5256" s="77">
        <v>3</v>
      </c>
      <c r="GQ5256" s="77">
        <v>0</v>
      </c>
      <c r="GR5256" s="77" t="s">
        <v>423</v>
      </c>
      <c r="GS5256" s="77">
        <v>5.5966209081309407E-2</v>
      </c>
      <c r="GT5256" s="77">
        <v>298.75760903295577</v>
      </c>
      <c r="GU5256" s="77">
        <v>5.5966209081309407E-2</v>
      </c>
      <c r="GV5256" s="77">
        <v>298.75760903295577</v>
      </c>
      <c r="GW5256" s="77">
        <v>5.5966209081309407E-2</v>
      </c>
      <c r="GX5256" s="77">
        <v>298.75760903295577</v>
      </c>
      <c r="GY5256" s="77">
        <v>0</v>
      </c>
      <c r="GZ5256" s="77">
        <v>0</v>
      </c>
    </row>
    <row r="5257" spans="187:208" x14ac:dyDescent="0.25">
      <c r="GE5257" s="77" t="s">
        <v>422</v>
      </c>
      <c r="GF5257" s="77" t="s">
        <v>155</v>
      </c>
      <c r="GG5257" s="77" t="s">
        <v>468</v>
      </c>
      <c r="GH5257" s="77" t="s">
        <v>453</v>
      </c>
      <c r="GI5257" s="77">
        <v>2023</v>
      </c>
      <c r="GJ5257" s="77" t="s">
        <v>305</v>
      </c>
      <c r="GK5257" s="77">
        <v>233.23007680794049</v>
      </c>
      <c r="GL5257" s="77">
        <v>206.70045400000001</v>
      </c>
      <c r="GM5257" s="77">
        <v>2023</v>
      </c>
      <c r="GN5257" s="77" t="s">
        <v>175</v>
      </c>
      <c r="GO5257" s="77">
        <v>0.13250000000000001</v>
      </c>
      <c r="GP5257" s="77">
        <v>3</v>
      </c>
      <c r="GQ5257" s="77">
        <v>0</v>
      </c>
      <c r="GR5257" s="77" t="s">
        <v>423</v>
      </c>
      <c r="GS5257" s="77">
        <v>0</v>
      </c>
      <c r="GT5257" s="77">
        <v>0</v>
      </c>
      <c r="GU5257" s="77">
        <v>0.1527377521613833</v>
      </c>
      <c r="GV5257" s="77">
        <v>35.623037668071603</v>
      </c>
      <c r="GW5257" s="77">
        <v>0.1527377521613833</v>
      </c>
      <c r="GX5257" s="77">
        <v>35.623037668071603</v>
      </c>
      <c r="GY5257" s="77">
        <v>0.1527377521613833</v>
      </c>
      <c r="GZ5257" s="77">
        <v>35.623037668071603</v>
      </c>
    </row>
    <row r="5258" spans="187:208" x14ac:dyDescent="0.25">
      <c r="GE5258" s="77" t="s">
        <v>425</v>
      </c>
      <c r="GF5258" s="77" t="s">
        <v>155</v>
      </c>
      <c r="GG5258" s="77" t="s">
        <v>468</v>
      </c>
      <c r="GH5258" s="77" t="s">
        <v>453</v>
      </c>
      <c r="GI5258" s="77">
        <v>2023</v>
      </c>
      <c r="GJ5258" s="77" t="s">
        <v>301</v>
      </c>
      <c r="GK5258" s="77">
        <v>8896.5159934286421</v>
      </c>
      <c r="GL5258" s="77">
        <v>206.70045400000001</v>
      </c>
      <c r="GM5258" s="77">
        <v>2023</v>
      </c>
      <c r="GN5258" s="77" t="s">
        <v>175</v>
      </c>
      <c r="GO5258" s="77">
        <v>5.3000000000000005E-2</v>
      </c>
      <c r="GP5258" s="77">
        <v>3</v>
      </c>
      <c r="GQ5258" s="77">
        <v>0</v>
      </c>
      <c r="GR5258" s="77" t="s">
        <v>423</v>
      </c>
      <c r="GS5258" s="77">
        <v>0</v>
      </c>
      <c r="GT5258" s="77">
        <v>0</v>
      </c>
      <c r="GU5258" s="77">
        <v>5.5966209081309407E-2</v>
      </c>
      <c r="GV5258" s="77">
        <v>497.90427418344046</v>
      </c>
      <c r="GW5258" s="77">
        <v>5.5966209081309407E-2</v>
      </c>
      <c r="GX5258" s="77">
        <v>497.90427418344046</v>
      </c>
      <c r="GY5258" s="77">
        <v>5.5966209081309407E-2</v>
      </c>
      <c r="GZ5258" s="77">
        <v>497.90427418344046</v>
      </c>
    </row>
    <row r="5259" spans="187:208" x14ac:dyDescent="0.25">
      <c r="GE5259" s="77" t="s">
        <v>427</v>
      </c>
      <c r="GF5259" s="77" t="s">
        <v>155</v>
      </c>
      <c r="GG5259" s="77" t="s">
        <v>468</v>
      </c>
      <c r="GH5259" s="77" t="s">
        <v>453</v>
      </c>
      <c r="GI5259" s="77">
        <v>2023</v>
      </c>
      <c r="GJ5259" s="77" t="s">
        <v>303</v>
      </c>
      <c r="GK5259" s="77">
        <v>5534.8914862001229</v>
      </c>
      <c r="GL5259" s="77">
        <v>206.70045400000001</v>
      </c>
      <c r="GM5259" s="77">
        <v>2023</v>
      </c>
      <c r="GN5259" s="77" t="s">
        <v>175</v>
      </c>
      <c r="GO5259" s="77">
        <v>5.3000000000000005E-2</v>
      </c>
      <c r="GP5259" s="77">
        <v>3</v>
      </c>
      <c r="GQ5259" s="77">
        <v>0</v>
      </c>
      <c r="GR5259" s="77" t="s">
        <v>423</v>
      </c>
      <c r="GS5259" s="77">
        <v>0</v>
      </c>
      <c r="GT5259" s="77">
        <v>0</v>
      </c>
      <c r="GU5259" s="77">
        <v>5.5966209081309407E-2</v>
      </c>
      <c r="GV5259" s="77">
        <v>309.76689415903542</v>
      </c>
      <c r="GW5259" s="77">
        <v>5.5966209081309407E-2</v>
      </c>
      <c r="GX5259" s="77">
        <v>309.76689415903542</v>
      </c>
      <c r="GY5259" s="77">
        <v>5.5966209081309407E-2</v>
      </c>
      <c r="GZ5259" s="77">
        <v>309.76689415903542</v>
      </c>
    </row>
    <row r="5260" spans="187:208" x14ac:dyDescent="0.25">
      <c r="GE5260" s="77" t="s">
        <v>422</v>
      </c>
      <c r="GF5260" s="77" t="s">
        <v>155</v>
      </c>
      <c r="GG5260" s="77" t="s">
        <v>468</v>
      </c>
      <c r="GH5260" s="77" t="s">
        <v>453</v>
      </c>
      <c r="GI5260" s="77">
        <v>2024</v>
      </c>
      <c r="GJ5260" s="77" t="s">
        <v>305</v>
      </c>
      <c r="GK5260" s="77">
        <v>233.23007680794049</v>
      </c>
      <c r="GL5260" s="77">
        <v>206.70045400000001</v>
      </c>
      <c r="GM5260" s="77">
        <v>2024</v>
      </c>
      <c r="GN5260" s="77" t="s">
        <v>175</v>
      </c>
      <c r="GO5260" s="77">
        <v>0.13250000000000001</v>
      </c>
      <c r="GP5260" s="77">
        <v>3</v>
      </c>
      <c r="GQ5260" s="77">
        <v>0</v>
      </c>
      <c r="GR5260" s="77" t="s">
        <v>423</v>
      </c>
      <c r="GS5260" s="77">
        <v>0</v>
      </c>
      <c r="GT5260" s="77">
        <v>0</v>
      </c>
      <c r="GU5260" s="77">
        <v>0</v>
      </c>
      <c r="GV5260" s="77">
        <v>0</v>
      </c>
      <c r="GW5260" s="77">
        <v>0.1527377521613833</v>
      </c>
      <c r="GX5260" s="77">
        <v>35.623037668071603</v>
      </c>
      <c r="GY5260" s="77">
        <v>0.1527377521613833</v>
      </c>
      <c r="GZ5260" s="77">
        <v>35.623037668071603</v>
      </c>
    </row>
    <row r="5261" spans="187:208" x14ac:dyDescent="0.25">
      <c r="GE5261" s="77" t="s">
        <v>425</v>
      </c>
      <c r="GF5261" s="77" t="s">
        <v>155</v>
      </c>
      <c r="GG5261" s="77" t="s">
        <v>468</v>
      </c>
      <c r="GH5261" s="77" t="s">
        <v>453</v>
      </c>
      <c r="GI5261" s="77">
        <v>2024</v>
      </c>
      <c r="GJ5261" s="77" t="s">
        <v>301</v>
      </c>
      <c r="GK5261" s="77">
        <v>8896.5159934286421</v>
      </c>
      <c r="GL5261" s="77">
        <v>206.70045400000001</v>
      </c>
      <c r="GM5261" s="77">
        <v>2024</v>
      </c>
      <c r="GN5261" s="77" t="s">
        <v>175</v>
      </c>
      <c r="GO5261" s="77">
        <v>5.3000000000000005E-2</v>
      </c>
      <c r="GP5261" s="77">
        <v>3</v>
      </c>
      <c r="GQ5261" s="77">
        <v>0</v>
      </c>
      <c r="GR5261" s="77" t="s">
        <v>423</v>
      </c>
      <c r="GS5261" s="77">
        <v>0</v>
      </c>
      <c r="GT5261" s="77">
        <v>0</v>
      </c>
      <c r="GU5261" s="77">
        <v>0</v>
      </c>
      <c r="GV5261" s="77">
        <v>0</v>
      </c>
      <c r="GW5261" s="77">
        <v>5.5966209081309407E-2</v>
      </c>
      <c r="GX5261" s="77">
        <v>497.90427418344046</v>
      </c>
      <c r="GY5261" s="77">
        <v>5.5966209081309407E-2</v>
      </c>
      <c r="GZ5261" s="77">
        <v>497.90427418344046</v>
      </c>
    </row>
    <row r="5262" spans="187:208" x14ac:dyDescent="0.25">
      <c r="GE5262" s="77" t="s">
        <v>427</v>
      </c>
      <c r="GF5262" s="77" t="s">
        <v>155</v>
      </c>
      <c r="GG5262" s="77" t="s">
        <v>468</v>
      </c>
      <c r="GH5262" s="77" t="s">
        <v>453</v>
      </c>
      <c r="GI5262" s="77">
        <v>2024</v>
      </c>
      <c r="GJ5262" s="77" t="s">
        <v>303</v>
      </c>
      <c r="GK5262" s="77">
        <v>5534.8914862001229</v>
      </c>
      <c r="GL5262" s="77">
        <v>206.70045400000001</v>
      </c>
      <c r="GM5262" s="77">
        <v>2024</v>
      </c>
      <c r="GN5262" s="77" t="s">
        <v>175</v>
      </c>
      <c r="GO5262" s="77">
        <v>5.3000000000000005E-2</v>
      </c>
      <c r="GP5262" s="77">
        <v>3</v>
      </c>
      <c r="GQ5262" s="77">
        <v>0</v>
      </c>
      <c r="GR5262" s="77" t="s">
        <v>423</v>
      </c>
      <c r="GS5262" s="77">
        <v>0</v>
      </c>
      <c r="GT5262" s="77">
        <v>0</v>
      </c>
      <c r="GU5262" s="77">
        <v>0</v>
      </c>
      <c r="GV5262" s="77">
        <v>0</v>
      </c>
      <c r="GW5262" s="77">
        <v>5.5966209081309407E-2</v>
      </c>
      <c r="GX5262" s="77">
        <v>309.76689415903542</v>
      </c>
      <c r="GY5262" s="77">
        <v>5.5966209081309407E-2</v>
      </c>
      <c r="GZ5262" s="77">
        <v>309.76689415903542</v>
      </c>
    </row>
    <row r="5263" spans="187:208" x14ac:dyDescent="0.25">
      <c r="GE5263" s="77" t="s">
        <v>422</v>
      </c>
      <c r="GF5263" s="77" t="s">
        <v>155</v>
      </c>
      <c r="GG5263" s="77" t="s">
        <v>468</v>
      </c>
      <c r="GH5263" s="77" t="s">
        <v>453</v>
      </c>
      <c r="GI5263" s="77">
        <v>2025</v>
      </c>
      <c r="GJ5263" s="77" t="s">
        <v>305</v>
      </c>
      <c r="GK5263" s="77">
        <v>233.23007680794049</v>
      </c>
      <c r="GL5263" s="77">
        <v>206.70045400000001</v>
      </c>
      <c r="GM5263" s="77">
        <v>2025</v>
      </c>
      <c r="GN5263" s="77" t="s">
        <v>175</v>
      </c>
      <c r="GO5263" s="77">
        <v>0.13250000000000001</v>
      </c>
      <c r="GP5263" s="77">
        <v>3</v>
      </c>
      <c r="GQ5263" s="77">
        <v>0</v>
      </c>
      <c r="GR5263" s="77" t="s">
        <v>423</v>
      </c>
      <c r="GS5263" s="77">
        <v>0</v>
      </c>
      <c r="GT5263" s="77">
        <v>0</v>
      </c>
      <c r="GU5263" s="77">
        <v>0</v>
      </c>
      <c r="GV5263" s="77">
        <v>0</v>
      </c>
      <c r="GW5263" s="77">
        <v>0</v>
      </c>
      <c r="GX5263" s="77">
        <v>0</v>
      </c>
      <c r="GY5263" s="77">
        <v>0.1527377521613833</v>
      </c>
      <c r="GZ5263" s="77">
        <v>35.623037668071603</v>
      </c>
    </row>
    <row r="5264" spans="187:208" x14ac:dyDescent="0.25">
      <c r="GE5264" s="77" t="s">
        <v>425</v>
      </c>
      <c r="GF5264" s="77" t="s">
        <v>155</v>
      </c>
      <c r="GG5264" s="77" t="s">
        <v>468</v>
      </c>
      <c r="GH5264" s="77" t="s">
        <v>453</v>
      </c>
      <c r="GI5264" s="77">
        <v>2025</v>
      </c>
      <c r="GJ5264" s="77" t="s">
        <v>301</v>
      </c>
      <c r="GK5264" s="77">
        <v>8896.5159934286421</v>
      </c>
      <c r="GL5264" s="77">
        <v>206.70045400000001</v>
      </c>
      <c r="GM5264" s="77">
        <v>2025</v>
      </c>
      <c r="GN5264" s="77" t="s">
        <v>175</v>
      </c>
      <c r="GO5264" s="77">
        <v>5.3000000000000005E-2</v>
      </c>
      <c r="GP5264" s="77">
        <v>3</v>
      </c>
      <c r="GQ5264" s="77">
        <v>0</v>
      </c>
      <c r="GR5264" s="77" t="s">
        <v>423</v>
      </c>
      <c r="GS5264" s="77">
        <v>0</v>
      </c>
      <c r="GT5264" s="77">
        <v>0</v>
      </c>
      <c r="GU5264" s="77">
        <v>0</v>
      </c>
      <c r="GV5264" s="77">
        <v>0</v>
      </c>
      <c r="GW5264" s="77">
        <v>0</v>
      </c>
      <c r="GX5264" s="77">
        <v>0</v>
      </c>
      <c r="GY5264" s="77">
        <v>5.5966209081309407E-2</v>
      </c>
      <c r="GZ5264" s="77">
        <v>497.90427418344046</v>
      </c>
    </row>
    <row r="5265" spans="187:208" x14ac:dyDescent="0.25">
      <c r="GE5265" s="77" t="s">
        <v>427</v>
      </c>
      <c r="GF5265" s="77" t="s">
        <v>155</v>
      </c>
      <c r="GG5265" s="77" t="s">
        <v>468</v>
      </c>
      <c r="GH5265" s="77" t="s">
        <v>453</v>
      </c>
      <c r="GI5265" s="77">
        <v>2025</v>
      </c>
      <c r="GJ5265" s="77" t="s">
        <v>303</v>
      </c>
      <c r="GK5265" s="77">
        <v>5534.8914862001229</v>
      </c>
      <c r="GL5265" s="77">
        <v>206.70045400000001</v>
      </c>
      <c r="GM5265" s="77">
        <v>2025</v>
      </c>
      <c r="GN5265" s="77" t="s">
        <v>175</v>
      </c>
      <c r="GO5265" s="77">
        <v>5.3000000000000005E-2</v>
      </c>
      <c r="GP5265" s="77">
        <v>3</v>
      </c>
      <c r="GQ5265" s="77">
        <v>0</v>
      </c>
      <c r="GR5265" s="77" t="s">
        <v>423</v>
      </c>
      <c r="GS5265" s="77">
        <v>0</v>
      </c>
      <c r="GT5265" s="77">
        <v>0</v>
      </c>
      <c r="GU5265" s="77">
        <v>0</v>
      </c>
      <c r="GV5265" s="77">
        <v>0</v>
      </c>
      <c r="GW5265" s="77">
        <v>0</v>
      </c>
      <c r="GX5265" s="77">
        <v>0</v>
      </c>
      <c r="GY5265" s="77">
        <v>5.5966209081309407E-2</v>
      </c>
      <c r="GZ5265" s="77">
        <v>309.76689415903542</v>
      </c>
    </row>
    <row r="5266" spans="187:208" x14ac:dyDescent="0.25">
      <c r="GE5266" s="77" t="s">
        <v>422</v>
      </c>
      <c r="GF5266" s="77" t="s">
        <v>155</v>
      </c>
      <c r="GG5266" s="77" t="s">
        <v>468</v>
      </c>
      <c r="GH5266" s="77" t="s">
        <v>460</v>
      </c>
      <c r="GI5266" s="77">
        <v>2021</v>
      </c>
      <c r="GJ5266" s="77" t="s">
        <v>305</v>
      </c>
      <c r="GK5266" s="77">
        <v>222.22942162784571</v>
      </c>
      <c r="GL5266" s="77">
        <v>206.70045400000001</v>
      </c>
      <c r="GM5266" s="77">
        <v>2021</v>
      </c>
      <c r="GN5266" s="77" t="s">
        <v>175</v>
      </c>
      <c r="GO5266" s="77">
        <v>0.13250000000000001</v>
      </c>
      <c r="GP5266" s="77">
        <v>3</v>
      </c>
      <c r="GQ5266" s="77">
        <v>0</v>
      </c>
      <c r="GR5266" s="77" t="s">
        <v>423</v>
      </c>
      <c r="GS5266" s="77">
        <v>0.1527377521613833</v>
      </c>
      <c r="GT5266" s="77">
        <v>33.942822323561451</v>
      </c>
      <c r="GU5266" s="77">
        <v>0.1527377521613833</v>
      </c>
      <c r="GV5266" s="77">
        <v>33.942822323561451</v>
      </c>
      <c r="GW5266" s="77">
        <v>0</v>
      </c>
      <c r="GX5266" s="77">
        <v>0</v>
      </c>
      <c r="GY5266" s="77">
        <v>0</v>
      </c>
      <c r="GZ5266" s="77">
        <v>0</v>
      </c>
    </row>
    <row r="5267" spans="187:208" x14ac:dyDescent="0.25">
      <c r="GE5267" s="77" t="s">
        <v>425</v>
      </c>
      <c r="GF5267" s="77" t="s">
        <v>155</v>
      </c>
      <c r="GG5267" s="77" t="s">
        <v>468</v>
      </c>
      <c r="GH5267" s="77" t="s">
        <v>460</v>
      </c>
      <c r="GI5267" s="77">
        <v>2021</v>
      </c>
      <c r="GJ5267" s="77" t="s">
        <v>301</v>
      </c>
      <c r="GK5267" s="77">
        <v>8585.7228092485311</v>
      </c>
      <c r="GL5267" s="77">
        <v>206.70045400000001</v>
      </c>
      <c r="GM5267" s="77">
        <v>2021</v>
      </c>
      <c r="GN5267" s="77" t="s">
        <v>175</v>
      </c>
      <c r="GO5267" s="77">
        <v>5.3000000000000005E-2</v>
      </c>
      <c r="GP5267" s="77">
        <v>3</v>
      </c>
      <c r="GQ5267" s="77">
        <v>0</v>
      </c>
      <c r="GR5267" s="77" t="s">
        <v>423</v>
      </c>
      <c r="GS5267" s="77">
        <v>5.5966209081309407E-2</v>
      </c>
      <c r="GT5267" s="77">
        <v>480.51035785657047</v>
      </c>
      <c r="GU5267" s="77">
        <v>5.5966209081309407E-2</v>
      </c>
      <c r="GV5267" s="77">
        <v>480.51035785657047</v>
      </c>
      <c r="GW5267" s="77">
        <v>0</v>
      </c>
      <c r="GX5267" s="77">
        <v>0</v>
      </c>
      <c r="GY5267" s="77">
        <v>0</v>
      </c>
      <c r="GZ5267" s="77">
        <v>0</v>
      </c>
    </row>
    <row r="5268" spans="187:208" x14ac:dyDescent="0.25">
      <c r="GE5268" s="77" t="s">
        <v>422</v>
      </c>
      <c r="GF5268" s="77" t="s">
        <v>155</v>
      </c>
      <c r="GG5268" s="77" t="s">
        <v>468</v>
      </c>
      <c r="GH5268" s="77" t="s">
        <v>460</v>
      </c>
      <c r="GI5268" s="77">
        <v>2022</v>
      </c>
      <c r="GJ5268" s="77" t="s">
        <v>305</v>
      </c>
      <c r="GK5268" s="77">
        <v>222.22942162784571</v>
      </c>
      <c r="GL5268" s="77">
        <v>206.70045400000001</v>
      </c>
      <c r="GM5268" s="77">
        <v>2022</v>
      </c>
      <c r="GN5268" s="77" t="s">
        <v>175</v>
      </c>
      <c r="GO5268" s="77">
        <v>0.13250000000000001</v>
      </c>
      <c r="GP5268" s="77">
        <v>3</v>
      </c>
      <c r="GQ5268" s="77">
        <v>0</v>
      </c>
      <c r="GR5268" s="77" t="s">
        <v>423</v>
      </c>
      <c r="GS5268" s="77">
        <v>0.1527377521613833</v>
      </c>
      <c r="GT5268" s="77">
        <v>33.942822323561451</v>
      </c>
      <c r="GU5268" s="77">
        <v>0.1527377521613833</v>
      </c>
      <c r="GV5268" s="77">
        <v>33.942822323561451</v>
      </c>
      <c r="GW5268" s="77">
        <v>0.1527377521613833</v>
      </c>
      <c r="GX5268" s="77">
        <v>33.942822323561451</v>
      </c>
      <c r="GY5268" s="77">
        <v>0</v>
      </c>
      <c r="GZ5268" s="77">
        <v>0</v>
      </c>
    </row>
    <row r="5269" spans="187:208" x14ac:dyDescent="0.25">
      <c r="GE5269" s="77" t="s">
        <v>425</v>
      </c>
      <c r="GF5269" s="77" t="s">
        <v>155</v>
      </c>
      <c r="GG5269" s="77" t="s">
        <v>468</v>
      </c>
      <c r="GH5269" s="77" t="s">
        <v>460</v>
      </c>
      <c r="GI5269" s="77">
        <v>2022</v>
      </c>
      <c r="GJ5269" s="77" t="s">
        <v>301</v>
      </c>
      <c r="GK5269" s="77">
        <v>8585.7228092485311</v>
      </c>
      <c r="GL5269" s="77">
        <v>206.70045400000001</v>
      </c>
      <c r="GM5269" s="77">
        <v>2022</v>
      </c>
      <c r="GN5269" s="77" t="s">
        <v>175</v>
      </c>
      <c r="GO5269" s="77">
        <v>5.3000000000000005E-2</v>
      </c>
      <c r="GP5269" s="77">
        <v>3</v>
      </c>
      <c r="GQ5269" s="77">
        <v>0</v>
      </c>
      <c r="GR5269" s="77" t="s">
        <v>423</v>
      </c>
      <c r="GS5269" s="77">
        <v>5.5966209081309407E-2</v>
      </c>
      <c r="GT5269" s="77">
        <v>480.51035785657047</v>
      </c>
      <c r="GU5269" s="77">
        <v>5.5966209081309407E-2</v>
      </c>
      <c r="GV5269" s="77">
        <v>480.51035785657047</v>
      </c>
      <c r="GW5269" s="77">
        <v>5.5966209081309407E-2</v>
      </c>
      <c r="GX5269" s="77">
        <v>480.51035785657047</v>
      </c>
      <c r="GY5269" s="77">
        <v>0</v>
      </c>
      <c r="GZ5269" s="77">
        <v>0</v>
      </c>
    </row>
    <row r="5270" spans="187:208" x14ac:dyDescent="0.25">
      <c r="GE5270" s="77" t="s">
        <v>422</v>
      </c>
      <c r="GF5270" s="77" t="s">
        <v>155</v>
      </c>
      <c r="GG5270" s="77" t="s">
        <v>468</v>
      </c>
      <c r="GH5270" s="77" t="s">
        <v>460</v>
      </c>
      <c r="GI5270" s="77">
        <v>2023</v>
      </c>
      <c r="GJ5270" s="77" t="s">
        <v>305</v>
      </c>
      <c r="GK5270" s="77">
        <v>233.23007680795499</v>
      </c>
      <c r="GL5270" s="77">
        <v>206.70045400000001</v>
      </c>
      <c r="GM5270" s="77">
        <v>2023</v>
      </c>
      <c r="GN5270" s="77" t="s">
        <v>175</v>
      </c>
      <c r="GO5270" s="77">
        <v>0.13250000000000001</v>
      </c>
      <c r="GP5270" s="77">
        <v>3</v>
      </c>
      <c r="GQ5270" s="77">
        <v>0</v>
      </c>
      <c r="GR5270" s="77" t="s">
        <v>423</v>
      </c>
      <c r="GS5270" s="77">
        <v>0</v>
      </c>
      <c r="GT5270" s="77">
        <v>0</v>
      </c>
      <c r="GU5270" s="77">
        <v>0.1527377521613833</v>
      </c>
      <c r="GV5270" s="77">
        <v>35.62303766807382</v>
      </c>
      <c r="GW5270" s="77">
        <v>0.1527377521613833</v>
      </c>
      <c r="GX5270" s="77">
        <v>35.62303766807382</v>
      </c>
      <c r="GY5270" s="77">
        <v>0.1527377521613833</v>
      </c>
      <c r="GZ5270" s="77">
        <v>35.62303766807382</v>
      </c>
    </row>
    <row r="5271" spans="187:208" x14ac:dyDescent="0.25">
      <c r="GE5271" s="77" t="s">
        <v>425</v>
      </c>
      <c r="GF5271" s="77" t="s">
        <v>155</v>
      </c>
      <c r="GG5271" s="77" t="s">
        <v>468</v>
      </c>
      <c r="GH5271" s="77" t="s">
        <v>460</v>
      </c>
      <c r="GI5271" s="77">
        <v>2023</v>
      </c>
      <c r="GJ5271" s="77" t="s">
        <v>301</v>
      </c>
      <c r="GK5271" s="77">
        <v>8896.5159934292024</v>
      </c>
      <c r="GL5271" s="77">
        <v>206.70045400000001</v>
      </c>
      <c r="GM5271" s="77">
        <v>2023</v>
      </c>
      <c r="GN5271" s="77" t="s">
        <v>175</v>
      </c>
      <c r="GO5271" s="77">
        <v>5.3000000000000005E-2</v>
      </c>
      <c r="GP5271" s="77">
        <v>3</v>
      </c>
      <c r="GQ5271" s="77">
        <v>0</v>
      </c>
      <c r="GR5271" s="77" t="s">
        <v>423</v>
      </c>
      <c r="GS5271" s="77">
        <v>0</v>
      </c>
      <c r="GT5271" s="77">
        <v>0</v>
      </c>
      <c r="GU5271" s="77">
        <v>5.5966209081309407E-2</v>
      </c>
      <c r="GV5271" s="77">
        <v>497.90427418347178</v>
      </c>
      <c r="GW5271" s="77">
        <v>5.5966209081309407E-2</v>
      </c>
      <c r="GX5271" s="77">
        <v>497.90427418347178</v>
      </c>
      <c r="GY5271" s="77">
        <v>5.5966209081309407E-2</v>
      </c>
      <c r="GZ5271" s="77">
        <v>497.90427418347178</v>
      </c>
    </row>
    <row r="5272" spans="187:208" x14ac:dyDescent="0.25">
      <c r="GE5272" s="77" t="s">
        <v>422</v>
      </c>
      <c r="GF5272" s="77" t="s">
        <v>155</v>
      </c>
      <c r="GG5272" s="77" t="s">
        <v>468</v>
      </c>
      <c r="GH5272" s="77" t="s">
        <v>460</v>
      </c>
      <c r="GI5272" s="77">
        <v>2024</v>
      </c>
      <c r="GJ5272" s="77" t="s">
        <v>305</v>
      </c>
      <c r="GK5272" s="77">
        <v>233.23007680795499</v>
      </c>
      <c r="GL5272" s="77">
        <v>206.70045400000001</v>
      </c>
      <c r="GM5272" s="77">
        <v>2024</v>
      </c>
      <c r="GN5272" s="77" t="s">
        <v>175</v>
      </c>
      <c r="GO5272" s="77">
        <v>0.13250000000000001</v>
      </c>
      <c r="GP5272" s="77">
        <v>3</v>
      </c>
      <c r="GQ5272" s="77">
        <v>0</v>
      </c>
      <c r="GR5272" s="77" t="s">
        <v>423</v>
      </c>
      <c r="GS5272" s="77">
        <v>0</v>
      </c>
      <c r="GT5272" s="77">
        <v>0</v>
      </c>
      <c r="GU5272" s="77">
        <v>0</v>
      </c>
      <c r="GV5272" s="77">
        <v>0</v>
      </c>
      <c r="GW5272" s="77">
        <v>0.1527377521613833</v>
      </c>
      <c r="GX5272" s="77">
        <v>35.62303766807382</v>
      </c>
      <c r="GY5272" s="77">
        <v>0.1527377521613833</v>
      </c>
      <c r="GZ5272" s="77">
        <v>35.62303766807382</v>
      </c>
    </row>
    <row r="5273" spans="187:208" x14ac:dyDescent="0.25">
      <c r="GE5273" s="77" t="s">
        <v>425</v>
      </c>
      <c r="GF5273" s="77" t="s">
        <v>155</v>
      </c>
      <c r="GG5273" s="77" t="s">
        <v>468</v>
      </c>
      <c r="GH5273" s="77" t="s">
        <v>460</v>
      </c>
      <c r="GI5273" s="77">
        <v>2024</v>
      </c>
      <c r="GJ5273" s="77" t="s">
        <v>301</v>
      </c>
      <c r="GK5273" s="77">
        <v>8896.5159934292024</v>
      </c>
      <c r="GL5273" s="77">
        <v>206.70045400000001</v>
      </c>
      <c r="GM5273" s="77">
        <v>2024</v>
      </c>
      <c r="GN5273" s="77" t="s">
        <v>175</v>
      </c>
      <c r="GO5273" s="77">
        <v>5.3000000000000005E-2</v>
      </c>
      <c r="GP5273" s="77">
        <v>3</v>
      </c>
      <c r="GQ5273" s="77">
        <v>0</v>
      </c>
      <c r="GR5273" s="77" t="s">
        <v>423</v>
      </c>
      <c r="GS5273" s="77">
        <v>0</v>
      </c>
      <c r="GT5273" s="77">
        <v>0</v>
      </c>
      <c r="GU5273" s="77">
        <v>0</v>
      </c>
      <c r="GV5273" s="77">
        <v>0</v>
      </c>
      <c r="GW5273" s="77">
        <v>5.5966209081309407E-2</v>
      </c>
      <c r="GX5273" s="77">
        <v>497.90427418347178</v>
      </c>
      <c r="GY5273" s="77">
        <v>5.5966209081309407E-2</v>
      </c>
      <c r="GZ5273" s="77">
        <v>497.90427418347178</v>
      </c>
    </row>
    <row r="5274" spans="187:208" x14ac:dyDescent="0.25">
      <c r="GE5274" s="77" t="s">
        <v>422</v>
      </c>
      <c r="GF5274" s="77" t="s">
        <v>155</v>
      </c>
      <c r="GG5274" s="77" t="s">
        <v>468</v>
      </c>
      <c r="GH5274" s="77" t="s">
        <v>460</v>
      </c>
      <c r="GI5274" s="77">
        <v>2025</v>
      </c>
      <c r="GJ5274" s="77" t="s">
        <v>305</v>
      </c>
      <c r="GK5274" s="77">
        <v>233.23007680795499</v>
      </c>
      <c r="GL5274" s="77">
        <v>206.70045400000001</v>
      </c>
      <c r="GM5274" s="77">
        <v>2025</v>
      </c>
      <c r="GN5274" s="77" t="s">
        <v>175</v>
      </c>
      <c r="GO5274" s="77">
        <v>0.13250000000000001</v>
      </c>
      <c r="GP5274" s="77">
        <v>3</v>
      </c>
      <c r="GQ5274" s="77">
        <v>0</v>
      </c>
      <c r="GR5274" s="77" t="s">
        <v>423</v>
      </c>
      <c r="GS5274" s="77">
        <v>0</v>
      </c>
      <c r="GT5274" s="77">
        <v>0</v>
      </c>
      <c r="GU5274" s="77">
        <v>0</v>
      </c>
      <c r="GV5274" s="77">
        <v>0</v>
      </c>
      <c r="GW5274" s="77">
        <v>0</v>
      </c>
      <c r="GX5274" s="77">
        <v>0</v>
      </c>
      <c r="GY5274" s="77">
        <v>0.1527377521613833</v>
      </c>
      <c r="GZ5274" s="77">
        <v>35.62303766807382</v>
      </c>
    </row>
    <row r="5275" spans="187:208" x14ac:dyDescent="0.25">
      <c r="GE5275" s="77" t="s">
        <v>425</v>
      </c>
      <c r="GF5275" s="77" t="s">
        <v>155</v>
      </c>
      <c r="GG5275" s="77" t="s">
        <v>468</v>
      </c>
      <c r="GH5275" s="77" t="s">
        <v>460</v>
      </c>
      <c r="GI5275" s="77">
        <v>2025</v>
      </c>
      <c r="GJ5275" s="77" t="s">
        <v>301</v>
      </c>
      <c r="GK5275" s="77">
        <v>8896.5159934292024</v>
      </c>
      <c r="GL5275" s="77">
        <v>206.70045400000001</v>
      </c>
      <c r="GM5275" s="77">
        <v>2025</v>
      </c>
      <c r="GN5275" s="77" t="s">
        <v>175</v>
      </c>
      <c r="GO5275" s="77">
        <v>5.3000000000000005E-2</v>
      </c>
      <c r="GP5275" s="77">
        <v>3</v>
      </c>
      <c r="GQ5275" s="77">
        <v>0</v>
      </c>
      <c r="GR5275" s="77" t="s">
        <v>423</v>
      </c>
      <c r="GS5275" s="77">
        <v>0</v>
      </c>
      <c r="GT5275" s="77">
        <v>0</v>
      </c>
      <c r="GU5275" s="77">
        <v>0</v>
      </c>
      <c r="GV5275" s="77">
        <v>0</v>
      </c>
      <c r="GW5275" s="77">
        <v>0</v>
      </c>
      <c r="GX5275" s="77">
        <v>0</v>
      </c>
      <c r="GY5275" s="77">
        <v>5.5966209081309407E-2</v>
      </c>
      <c r="GZ5275" s="77">
        <v>497.90427418347178</v>
      </c>
    </row>
    <row r="5276" spans="187:208" x14ac:dyDescent="0.25">
      <c r="GE5276" s="77" t="s">
        <v>422</v>
      </c>
      <c r="GF5276" s="77" t="s">
        <v>155</v>
      </c>
      <c r="GG5276" s="77" t="s">
        <v>468</v>
      </c>
      <c r="GH5276" s="77" t="s">
        <v>467</v>
      </c>
      <c r="GI5276" s="77">
        <v>2021</v>
      </c>
      <c r="GJ5276" s="77" t="s">
        <v>305</v>
      </c>
      <c r="GK5276" s="77">
        <v>0.69641821681223459</v>
      </c>
      <c r="GL5276" s="77">
        <v>206.70045400000001</v>
      </c>
      <c r="GM5276" s="77">
        <v>2021</v>
      </c>
      <c r="GN5276" s="77" t="s">
        <v>175</v>
      </c>
      <c r="GO5276" s="77">
        <v>0.13250000000000001</v>
      </c>
      <c r="GP5276" s="77">
        <v>3</v>
      </c>
      <c r="GQ5276" s="77">
        <v>0</v>
      </c>
      <c r="GR5276" s="77" t="s">
        <v>423</v>
      </c>
      <c r="GS5276" s="77">
        <v>0.1527377521613833</v>
      </c>
      <c r="GT5276" s="77">
        <v>0.10636935300013958</v>
      </c>
      <c r="GU5276" s="77">
        <v>0.1527377521613833</v>
      </c>
      <c r="GV5276" s="77">
        <v>0.10636935300013958</v>
      </c>
      <c r="GW5276" s="77">
        <v>0</v>
      </c>
      <c r="GX5276" s="77">
        <v>0</v>
      </c>
      <c r="GY5276" s="77">
        <v>0</v>
      </c>
      <c r="GZ5276" s="77">
        <v>0</v>
      </c>
    </row>
    <row r="5277" spans="187:208" x14ac:dyDescent="0.25">
      <c r="GE5277" s="77" t="s">
        <v>425</v>
      </c>
      <c r="GF5277" s="77" t="s">
        <v>155</v>
      </c>
      <c r="GG5277" s="77" t="s">
        <v>468</v>
      </c>
      <c r="GH5277" s="77" t="s">
        <v>467</v>
      </c>
      <c r="GI5277" s="77">
        <v>2021</v>
      </c>
      <c r="GJ5277" s="77" t="s">
        <v>301</v>
      </c>
      <c r="GK5277" s="77">
        <v>2.9419641522810398</v>
      </c>
      <c r="GL5277" s="77">
        <v>206.70045400000001</v>
      </c>
      <c r="GM5277" s="77">
        <v>2021</v>
      </c>
      <c r="GN5277" s="77" t="s">
        <v>175</v>
      </c>
      <c r="GO5277" s="77">
        <v>5.3000000000000005E-2</v>
      </c>
      <c r="GP5277" s="77">
        <v>3</v>
      </c>
      <c r="GQ5277" s="77">
        <v>0</v>
      </c>
      <c r="GR5277" s="77" t="s">
        <v>423</v>
      </c>
      <c r="GS5277" s="77">
        <v>5.5966209081309407E-2</v>
      </c>
      <c r="GT5277" s="77">
        <v>0.16465058085627787</v>
      </c>
      <c r="GU5277" s="77">
        <v>5.5966209081309407E-2</v>
      </c>
      <c r="GV5277" s="77">
        <v>0.16465058085627787</v>
      </c>
      <c r="GW5277" s="77">
        <v>0</v>
      </c>
      <c r="GX5277" s="77">
        <v>0</v>
      </c>
      <c r="GY5277" s="77">
        <v>0</v>
      </c>
      <c r="GZ5277" s="77">
        <v>0</v>
      </c>
    </row>
    <row r="5278" spans="187:208" x14ac:dyDescent="0.25">
      <c r="GE5278" s="77" t="s">
        <v>427</v>
      </c>
      <c r="GF5278" s="77" t="s">
        <v>155</v>
      </c>
      <c r="GG5278" s="77" t="s">
        <v>468</v>
      </c>
      <c r="GH5278" s="77" t="s">
        <v>467</v>
      </c>
      <c r="GI5278" s="77">
        <v>2021</v>
      </c>
      <c r="GJ5278" s="77" t="s">
        <v>303</v>
      </c>
      <c r="GK5278" s="77">
        <v>1.6021759622082989</v>
      </c>
      <c r="GL5278" s="77">
        <v>206.70045400000001</v>
      </c>
      <c r="GM5278" s="77">
        <v>2021</v>
      </c>
      <c r="GN5278" s="77" t="s">
        <v>175</v>
      </c>
      <c r="GO5278" s="77">
        <v>5.3000000000000005E-2</v>
      </c>
      <c r="GP5278" s="77">
        <v>3</v>
      </c>
      <c r="GQ5278" s="77">
        <v>0</v>
      </c>
      <c r="GR5278" s="77" t="s">
        <v>423</v>
      </c>
      <c r="GS5278" s="77">
        <v>5.5966209081309407E-2</v>
      </c>
      <c r="GT5278" s="77">
        <v>8.9667714885997743E-2</v>
      </c>
      <c r="GU5278" s="77">
        <v>5.5966209081309407E-2</v>
      </c>
      <c r="GV5278" s="77">
        <v>8.9667714885997743E-2</v>
      </c>
      <c r="GW5278" s="77">
        <v>0</v>
      </c>
      <c r="GX5278" s="77">
        <v>0</v>
      </c>
      <c r="GY5278" s="77">
        <v>0</v>
      </c>
      <c r="GZ5278" s="77">
        <v>0</v>
      </c>
    </row>
    <row r="5279" spans="187:208" x14ac:dyDescent="0.25">
      <c r="GE5279" s="77" t="s">
        <v>422</v>
      </c>
      <c r="GF5279" s="77" t="s">
        <v>155</v>
      </c>
      <c r="GG5279" s="77" t="s">
        <v>468</v>
      </c>
      <c r="GH5279" s="77" t="s">
        <v>467</v>
      </c>
      <c r="GI5279" s="77">
        <v>2022</v>
      </c>
      <c r="GJ5279" s="77" t="s">
        <v>305</v>
      </c>
      <c r="GK5279" s="77">
        <v>0.69641821681223459</v>
      </c>
      <c r="GL5279" s="77">
        <v>206.70045400000001</v>
      </c>
      <c r="GM5279" s="77">
        <v>2022</v>
      </c>
      <c r="GN5279" s="77" t="s">
        <v>175</v>
      </c>
      <c r="GO5279" s="77">
        <v>0.13250000000000001</v>
      </c>
      <c r="GP5279" s="77">
        <v>3</v>
      </c>
      <c r="GQ5279" s="77">
        <v>0</v>
      </c>
      <c r="GR5279" s="77" t="s">
        <v>423</v>
      </c>
      <c r="GS5279" s="77">
        <v>0.1527377521613833</v>
      </c>
      <c r="GT5279" s="77">
        <v>0.10636935300013958</v>
      </c>
      <c r="GU5279" s="77">
        <v>0.1527377521613833</v>
      </c>
      <c r="GV5279" s="77">
        <v>0.10636935300013958</v>
      </c>
      <c r="GW5279" s="77">
        <v>0.1527377521613833</v>
      </c>
      <c r="GX5279" s="77">
        <v>0.10636935300013958</v>
      </c>
      <c r="GY5279" s="77">
        <v>0</v>
      </c>
      <c r="GZ5279" s="77">
        <v>0</v>
      </c>
    </row>
    <row r="5280" spans="187:208" x14ac:dyDescent="0.25">
      <c r="GE5280" s="77" t="s">
        <v>425</v>
      </c>
      <c r="GF5280" s="77" t="s">
        <v>155</v>
      </c>
      <c r="GG5280" s="77" t="s">
        <v>468</v>
      </c>
      <c r="GH5280" s="77" t="s">
        <v>467</v>
      </c>
      <c r="GI5280" s="77">
        <v>2022</v>
      </c>
      <c r="GJ5280" s="77" t="s">
        <v>301</v>
      </c>
      <c r="GK5280" s="77">
        <v>2.9419641522810398</v>
      </c>
      <c r="GL5280" s="77">
        <v>206.70045400000001</v>
      </c>
      <c r="GM5280" s="77">
        <v>2022</v>
      </c>
      <c r="GN5280" s="77" t="s">
        <v>175</v>
      </c>
      <c r="GO5280" s="77">
        <v>5.3000000000000005E-2</v>
      </c>
      <c r="GP5280" s="77">
        <v>3</v>
      </c>
      <c r="GQ5280" s="77">
        <v>0</v>
      </c>
      <c r="GR5280" s="77" t="s">
        <v>423</v>
      </c>
      <c r="GS5280" s="77">
        <v>5.5966209081309407E-2</v>
      </c>
      <c r="GT5280" s="77">
        <v>0.16465058085627787</v>
      </c>
      <c r="GU5280" s="77">
        <v>5.5966209081309407E-2</v>
      </c>
      <c r="GV5280" s="77">
        <v>0.16465058085627787</v>
      </c>
      <c r="GW5280" s="77">
        <v>5.5966209081309407E-2</v>
      </c>
      <c r="GX5280" s="77">
        <v>0.16465058085627787</v>
      </c>
      <c r="GY5280" s="77">
        <v>0</v>
      </c>
      <c r="GZ5280" s="77">
        <v>0</v>
      </c>
    </row>
    <row r="5281" spans="187:208" x14ac:dyDescent="0.25">
      <c r="GE5281" s="77" t="s">
        <v>427</v>
      </c>
      <c r="GF5281" s="77" t="s">
        <v>155</v>
      </c>
      <c r="GG5281" s="77" t="s">
        <v>468</v>
      </c>
      <c r="GH5281" s="77" t="s">
        <v>467</v>
      </c>
      <c r="GI5281" s="77">
        <v>2022</v>
      </c>
      <c r="GJ5281" s="77" t="s">
        <v>303</v>
      </c>
      <c r="GK5281" s="77">
        <v>1.6021759622082989</v>
      </c>
      <c r="GL5281" s="77">
        <v>206.70045400000001</v>
      </c>
      <c r="GM5281" s="77">
        <v>2022</v>
      </c>
      <c r="GN5281" s="77" t="s">
        <v>175</v>
      </c>
      <c r="GO5281" s="77">
        <v>5.3000000000000005E-2</v>
      </c>
      <c r="GP5281" s="77">
        <v>3</v>
      </c>
      <c r="GQ5281" s="77">
        <v>0</v>
      </c>
      <c r="GR5281" s="77" t="s">
        <v>423</v>
      </c>
      <c r="GS5281" s="77">
        <v>5.5966209081309407E-2</v>
      </c>
      <c r="GT5281" s="77">
        <v>8.9667714885997743E-2</v>
      </c>
      <c r="GU5281" s="77">
        <v>5.5966209081309407E-2</v>
      </c>
      <c r="GV5281" s="77">
        <v>8.9667714885997743E-2</v>
      </c>
      <c r="GW5281" s="77">
        <v>5.5966209081309407E-2</v>
      </c>
      <c r="GX5281" s="77">
        <v>8.9667714885997743E-2</v>
      </c>
      <c r="GY5281" s="77">
        <v>0</v>
      </c>
      <c r="GZ5281" s="77">
        <v>0</v>
      </c>
    </row>
    <row r="5282" spans="187:208" x14ac:dyDescent="0.25">
      <c r="GE5282" s="77" t="s">
        <v>422</v>
      </c>
      <c r="GF5282" s="77" t="s">
        <v>155</v>
      </c>
      <c r="GG5282" s="77" t="s">
        <v>468</v>
      </c>
      <c r="GH5282" s="77" t="s">
        <v>467</v>
      </c>
      <c r="GI5282" s="77">
        <v>2023</v>
      </c>
      <c r="GJ5282" s="77" t="s">
        <v>305</v>
      </c>
      <c r="GK5282" s="77">
        <v>0.71896016785821415</v>
      </c>
      <c r="GL5282" s="77">
        <v>206.70045400000001</v>
      </c>
      <c r="GM5282" s="77">
        <v>2023</v>
      </c>
      <c r="GN5282" s="77" t="s">
        <v>175</v>
      </c>
      <c r="GO5282" s="77">
        <v>0.13250000000000001</v>
      </c>
      <c r="GP5282" s="77">
        <v>3</v>
      </c>
      <c r="GQ5282" s="77">
        <v>0</v>
      </c>
      <c r="GR5282" s="77" t="s">
        <v>423</v>
      </c>
      <c r="GS5282" s="77">
        <v>0</v>
      </c>
      <c r="GT5282" s="77">
        <v>0</v>
      </c>
      <c r="GU5282" s="77">
        <v>0.1527377521613833</v>
      </c>
      <c r="GV5282" s="77">
        <v>0.10981235993223445</v>
      </c>
      <c r="GW5282" s="77">
        <v>0.1527377521613833</v>
      </c>
      <c r="GX5282" s="77">
        <v>0.10981235993223445</v>
      </c>
      <c r="GY5282" s="77">
        <v>0.1527377521613833</v>
      </c>
      <c r="GZ5282" s="77">
        <v>0.10981235993223445</v>
      </c>
    </row>
    <row r="5283" spans="187:208" x14ac:dyDescent="0.25">
      <c r="GE5283" s="77" t="s">
        <v>425</v>
      </c>
      <c r="GF5283" s="77" t="s">
        <v>155</v>
      </c>
      <c r="GG5283" s="77" t="s">
        <v>468</v>
      </c>
      <c r="GH5283" s="77" t="s">
        <v>467</v>
      </c>
      <c r="GI5283" s="77">
        <v>2023</v>
      </c>
      <c r="GJ5283" s="77" t="s">
        <v>301</v>
      </c>
      <c r="GK5283" s="77">
        <v>3.071497198615126</v>
      </c>
      <c r="GL5283" s="77">
        <v>206.70045400000001</v>
      </c>
      <c r="GM5283" s="77">
        <v>2023</v>
      </c>
      <c r="GN5283" s="77" t="s">
        <v>175</v>
      </c>
      <c r="GO5283" s="77">
        <v>5.3000000000000005E-2</v>
      </c>
      <c r="GP5283" s="77">
        <v>3</v>
      </c>
      <c r="GQ5283" s="77">
        <v>0</v>
      </c>
      <c r="GR5283" s="77" t="s">
        <v>423</v>
      </c>
      <c r="GS5283" s="77">
        <v>0</v>
      </c>
      <c r="GT5283" s="77">
        <v>0</v>
      </c>
      <c r="GU5283" s="77">
        <v>5.5966209081309407E-2</v>
      </c>
      <c r="GV5283" s="77">
        <v>0.17190005441035028</v>
      </c>
      <c r="GW5283" s="77">
        <v>5.5966209081309407E-2</v>
      </c>
      <c r="GX5283" s="77">
        <v>0.17190005441035028</v>
      </c>
      <c r="GY5283" s="77">
        <v>5.5966209081309407E-2</v>
      </c>
      <c r="GZ5283" s="77">
        <v>0.17190005441035028</v>
      </c>
    </row>
    <row r="5284" spans="187:208" x14ac:dyDescent="0.25">
      <c r="GE5284" s="77" t="s">
        <v>427</v>
      </c>
      <c r="GF5284" s="77" t="s">
        <v>155</v>
      </c>
      <c r="GG5284" s="77" t="s">
        <v>468</v>
      </c>
      <c r="GH5284" s="77" t="s">
        <v>467</v>
      </c>
      <c r="GI5284" s="77">
        <v>2023</v>
      </c>
      <c r="GJ5284" s="77" t="s">
        <v>303</v>
      </c>
      <c r="GK5284" s="77">
        <v>1.6845772405344639</v>
      </c>
      <c r="GL5284" s="77">
        <v>206.70045400000001</v>
      </c>
      <c r="GM5284" s="77">
        <v>2023</v>
      </c>
      <c r="GN5284" s="77" t="s">
        <v>175</v>
      </c>
      <c r="GO5284" s="77">
        <v>5.3000000000000005E-2</v>
      </c>
      <c r="GP5284" s="77">
        <v>3</v>
      </c>
      <c r="GQ5284" s="77">
        <v>0</v>
      </c>
      <c r="GR5284" s="77" t="s">
        <v>423</v>
      </c>
      <c r="GS5284" s="77">
        <v>0</v>
      </c>
      <c r="GT5284" s="77">
        <v>0</v>
      </c>
      <c r="GU5284" s="77">
        <v>5.5966209081309407E-2</v>
      </c>
      <c r="GV5284" s="77">
        <v>9.4279402057367054E-2</v>
      </c>
      <c r="GW5284" s="77">
        <v>5.5966209081309407E-2</v>
      </c>
      <c r="GX5284" s="77">
        <v>9.4279402057367054E-2</v>
      </c>
      <c r="GY5284" s="77">
        <v>5.5966209081309407E-2</v>
      </c>
      <c r="GZ5284" s="77">
        <v>9.4279402057367054E-2</v>
      </c>
    </row>
    <row r="5285" spans="187:208" x14ac:dyDescent="0.25">
      <c r="GE5285" s="77" t="s">
        <v>422</v>
      </c>
      <c r="GF5285" s="77" t="s">
        <v>155</v>
      </c>
      <c r="GG5285" s="77" t="s">
        <v>468</v>
      </c>
      <c r="GH5285" s="77" t="s">
        <v>467</v>
      </c>
      <c r="GI5285" s="77">
        <v>2024</v>
      </c>
      <c r="GJ5285" s="77" t="s">
        <v>305</v>
      </c>
      <c r="GK5285" s="77">
        <v>0.71896016785821415</v>
      </c>
      <c r="GL5285" s="77">
        <v>206.70045400000001</v>
      </c>
      <c r="GM5285" s="77">
        <v>2024</v>
      </c>
      <c r="GN5285" s="77" t="s">
        <v>175</v>
      </c>
      <c r="GO5285" s="77">
        <v>0.13250000000000001</v>
      </c>
      <c r="GP5285" s="77">
        <v>3</v>
      </c>
      <c r="GQ5285" s="77">
        <v>0</v>
      </c>
      <c r="GR5285" s="77" t="s">
        <v>423</v>
      </c>
      <c r="GS5285" s="77">
        <v>0</v>
      </c>
      <c r="GT5285" s="77">
        <v>0</v>
      </c>
      <c r="GU5285" s="77">
        <v>0</v>
      </c>
      <c r="GV5285" s="77">
        <v>0</v>
      </c>
      <c r="GW5285" s="77">
        <v>0.1527377521613833</v>
      </c>
      <c r="GX5285" s="77">
        <v>0.10981235993223445</v>
      </c>
      <c r="GY5285" s="77">
        <v>0.1527377521613833</v>
      </c>
      <c r="GZ5285" s="77">
        <v>0.10981235993223445</v>
      </c>
    </row>
    <row r="5286" spans="187:208" x14ac:dyDescent="0.25">
      <c r="GE5286" s="77" t="s">
        <v>425</v>
      </c>
      <c r="GF5286" s="77" t="s">
        <v>155</v>
      </c>
      <c r="GG5286" s="77" t="s">
        <v>468</v>
      </c>
      <c r="GH5286" s="77" t="s">
        <v>467</v>
      </c>
      <c r="GI5286" s="77">
        <v>2024</v>
      </c>
      <c r="GJ5286" s="77" t="s">
        <v>301</v>
      </c>
      <c r="GK5286" s="77">
        <v>3.071497198615126</v>
      </c>
      <c r="GL5286" s="77">
        <v>206.70045400000001</v>
      </c>
      <c r="GM5286" s="77">
        <v>2024</v>
      </c>
      <c r="GN5286" s="77" t="s">
        <v>175</v>
      </c>
      <c r="GO5286" s="77">
        <v>5.3000000000000005E-2</v>
      </c>
      <c r="GP5286" s="77">
        <v>3</v>
      </c>
      <c r="GQ5286" s="77">
        <v>0</v>
      </c>
      <c r="GR5286" s="77" t="s">
        <v>423</v>
      </c>
      <c r="GS5286" s="77">
        <v>0</v>
      </c>
      <c r="GT5286" s="77">
        <v>0</v>
      </c>
      <c r="GU5286" s="77">
        <v>0</v>
      </c>
      <c r="GV5286" s="77">
        <v>0</v>
      </c>
      <c r="GW5286" s="77">
        <v>5.5966209081309407E-2</v>
      </c>
      <c r="GX5286" s="77">
        <v>0.17190005441035028</v>
      </c>
      <c r="GY5286" s="77">
        <v>5.5966209081309407E-2</v>
      </c>
      <c r="GZ5286" s="77">
        <v>0.17190005441035028</v>
      </c>
    </row>
    <row r="5287" spans="187:208" x14ac:dyDescent="0.25">
      <c r="GE5287" s="77" t="s">
        <v>427</v>
      </c>
      <c r="GF5287" s="77" t="s">
        <v>155</v>
      </c>
      <c r="GG5287" s="77" t="s">
        <v>468</v>
      </c>
      <c r="GH5287" s="77" t="s">
        <v>467</v>
      </c>
      <c r="GI5287" s="77">
        <v>2024</v>
      </c>
      <c r="GJ5287" s="77" t="s">
        <v>303</v>
      </c>
      <c r="GK5287" s="77">
        <v>1.6845772405344639</v>
      </c>
      <c r="GL5287" s="77">
        <v>206.70045400000001</v>
      </c>
      <c r="GM5287" s="77">
        <v>2024</v>
      </c>
      <c r="GN5287" s="77" t="s">
        <v>175</v>
      </c>
      <c r="GO5287" s="77">
        <v>5.3000000000000005E-2</v>
      </c>
      <c r="GP5287" s="77">
        <v>3</v>
      </c>
      <c r="GQ5287" s="77">
        <v>0</v>
      </c>
      <c r="GR5287" s="77" t="s">
        <v>423</v>
      </c>
      <c r="GS5287" s="77">
        <v>0</v>
      </c>
      <c r="GT5287" s="77">
        <v>0</v>
      </c>
      <c r="GU5287" s="77">
        <v>0</v>
      </c>
      <c r="GV5287" s="77">
        <v>0</v>
      </c>
      <c r="GW5287" s="77">
        <v>5.5966209081309407E-2</v>
      </c>
      <c r="GX5287" s="77">
        <v>9.4279402057367054E-2</v>
      </c>
      <c r="GY5287" s="77">
        <v>5.5966209081309407E-2</v>
      </c>
      <c r="GZ5287" s="77">
        <v>9.4279402057367054E-2</v>
      </c>
    </row>
    <row r="5288" spans="187:208" x14ac:dyDescent="0.25">
      <c r="GE5288" s="77" t="s">
        <v>422</v>
      </c>
      <c r="GF5288" s="77" t="s">
        <v>155</v>
      </c>
      <c r="GG5288" s="77" t="s">
        <v>468</v>
      </c>
      <c r="GH5288" s="77" t="s">
        <v>467</v>
      </c>
      <c r="GI5288" s="77">
        <v>2025</v>
      </c>
      <c r="GJ5288" s="77" t="s">
        <v>305</v>
      </c>
      <c r="GK5288" s="77">
        <v>0.71896016785821415</v>
      </c>
      <c r="GL5288" s="77">
        <v>206.70045400000001</v>
      </c>
      <c r="GM5288" s="77">
        <v>2025</v>
      </c>
      <c r="GN5288" s="77" t="s">
        <v>175</v>
      </c>
      <c r="GO5288" s="77">
        <v>0.13250000000000001</v>
      </c>
      <c r="GP5288" s="77">
        <v>3</v>
      </c>
      <c r="GQ5288" s="77">
        <v>0</v>
      </c>
      <c r="GR5288" s="77" t="s">
        <v>423</v>
      </c>
      <c r="GS5288" s="77">
        <v>0</v>
      </c>
      <c r="GT5288" s="77">
        <v>0</v>
      </c>
      <c r="GU5288" s="77">
        <v>0</v>
      </c>
      <c r="GV5288" s="77">
        <v>0</v>
      </c>
      <c r="GW5288" s="77">
        <v>0</v>
      </c>
      <c r="GX5288" s="77">
        <v>0</v>
      </c>
      <c r="GY5288" s="77">
        <v>0.1527377521613833</v>
      </c>
      <c r="GZ5288" s="77">
        <v>0.10981235993223445</v>
      </c>
    </row>
    <row r="5289" spans="187:208" x14ac:dyDescent="0.25">
      <c r="GE5289" s="77" t="s">
        <v>425</v>
      </c>
      <c r="GF5289" s="77" t="s">
        <v>155</v>
      </c>
      <c r="GG5289" s="77" t="s">
        <v>468</v>
      </c>
      <c r="GH5289" s="77" t="s">
        <v>467</v>
      </c>
      <c r="GI5289" s="77">
        <v>2025</v>
      </c>
      <c r="GJ5289" s="77" t="s">
        <v>301</v>
      </c>
      <c r="GK5289" s="77">
        <v>3.071497198615126</v>
      </c>
      <c r="GL5289" s="77">
        <v>206.70045400000001</v>
      </c>
      <c r="GM5289" s="77">
        <v>2025</v>
      </c>
      <c r="GN5289" s="77" t="s">
        <v>175</v>
      </c>
      <c r="GO5289" s="77">
        <v>5.3000000000000005E-2</v>
      </c>
      <c r="GP5289" s="77">
        <v>3</v>
      </c>
      <c r="GQ5289" s="77">
        <v>0</v>
      </c>
      <c r="GR5289" s="77" t="s">
        <v>423</v>
      </c>
      <c r="GS5289" s="77">
        <v>0</v>
      </c>
      <c r="GT5289" s="77">
        <v>0</v>
      </c>
      <c r="GU5289" s="77">
        <v>0</v>
      </c>
      <c r="GV5289" s="77">
        <v>0</v>
      </c>
      <c r="GW5289" s="77">
        <v>0</v>
      </c>
      <c r="GX5289" s="77">
        <v>0</v>
      </c>
      <c r="GY5289" s="77">
        <v>5.5966209081309407E-2</v>
      </c>
      <c r="GZ5289" s="77">
        <v>0.17190005441035028</v>
      </c>
    </row>
    <row r="5290" spans="187:208" x14ac:dyDescent="0.25">
      <c r="GE5290" s="77" t="s">
        <v>427</v>
      </c>
      <c r="GF5290" s="77" t="s">
        <v>155</v>
      </c>
      <c r="GG5290" s="77" t="s">
        <v>468</v>
      </c>
      <c r="GH5290" s="77" t="s">
        <v>467</v>
      </c>
      <c r="GI5290" s="77">
        <v>2025</v>
      </c>
      <c r="GJ5290" s="77" t="s">
        <v>303</v>
      </c>
      <c r="GK5290" s="77">
        <v>1.6845772405344639</v>
      </c>
      <c r="GL5290" s="77">
        <v>206.70045400000001</v>
      </c>
      <c r="GM5290" s="77">
        <v>2025</v>
      </c>
      <c r="GN5290" s="77" t="s">
        <v>175</v>
      </c>
      <c r="GO5290" s="77">
        <v>5.3000000000000005E-2</v>
      </c>
      <c r="GP5290" s="77">
        <v>3</v>
      </c>
      <c r="GQ5290" s="77">
        <v>0</v>
      </c>
      <c r="GR5290" s="77" t="s">
        <v>423</v>
      </c>
      <c r="GS5290" s="77">
        <v>0</v>
      </c>
      <c r="GT5290" s="77">
        <v>0</v>
      </c>
      <c r="GU5290" s="77">
        <v>0</v>
      </c>
      <c r="GV5290" s="77">
        <v>0</v>
      </c>
      <c r="GW5290" s="77">
        <v>0</v>
      </c>
      <c r="GX5290" s="77">
        <v>0</v>
      </c>
      <c r="GY5290" s="77">
        <v>5.5966209081309407E-2</v>
      </c>
      <c r="GZ5290" s="77">
        <v>9.4279402057367054E-2</v>
      </c>
    </row>
    <row r="5291" spans="187:208" x14ac:dyDescent="0.25">
      <c r="GE5291" s="77" t="s">
        <v>422</v>
      </c>
      <c r="GF5291" s="77" t="s">
        <v>155</v>
      </c>
      <c r="GG5291" s="77" t="s">
        <v>468</v>
      </c>
      <c r="GH5291" s="77" t="s">
        <v>474</v>
      </c>
      <c r="GI5291" s="77">
        <v>2021</v>
      </c>
      <c r="GJ5291" s="77" t="s">
        <v>305</v>
      </c>
      <c r="GK5291" s="77">
        <v>3.6425060683954277E-2</v>
      </c>
      <c r="GL5291" s="77">
        <v>206.70045400000001</v>
      </c>
      <c r="GM5291" s="77">
        <v>2021</v>
      </c>
      <c r="GN5291" s="77" t="s">
        <v>175</v>
      </c>
      <c r="GO5291" s="77">
        <v>0.13250000000000001</v>
      </c>
      <c r="GP5291" s="77">
        <v>3</v>
      </c>
      <c r="GQ5291" s="77">
        <v>0</v>
      </c>
      <c r="GR5291" s="77" t="s">
        <v>423</v>
      </c>
      <c r="GS5291" s="77">
        <v>0.1527377521613833</v>
      </c>
      <c r="GT5291" s="77">
        <v>5.5634818912091554E-3</v>
      </c>
      <c r="GU5291" s="77">
        <v>0.1527377521613833</v>
      </c>
      <c r="GV5291" s="77">
        <v>5.5634818912091554E-3</v>
      </c>
      <c r="GW5291" s="77">
        <v>0</v>
      </c>
      <c r="GX5291" s="77">
        <v>0</v>
      </c>
      <c r="GY5291" s="77">
        <v>0</v>
      </c>
      <c r="GZ5291" s="77">
        <v>0</v>
      </c>
    </row>
    <row r="5292" spans="187:208" x14ac:dyDescent="0.25">
      <c r="GE5292" s="77" t="s">
        <v>425</v>
      </c>
      <c r="GF5292" s="77" t="s">
        <v>155</v>
      </c>
      <c r="GG5292" s="77" t="s">
        <v>468</v>
      </c>
      <c r="GH5292" s="77" t="s">
        <v>474</v>
      </c>
      <c r="GI5292" s="77">
        <v>2021</v>
      </c>
      <c r="GJ5292" s="77" t="s">
        <v>301</v>
      </c>
      <c r="GK5292" s="77">
        <v>1.580872452542723E-3</v>
      </c>
      <c r="GL5292" s="77">
        <v>206.70045400000001</v>
      </c>
      <c r="GM5292" s="77">
        <v>2021</v>
      </c>
      <c r="GN5292" s="77" t="s">
        <v>175</v>
      </c>
      <c r="GO5292" s="77">
        <v>5.3000000000000005E-2</v>
      </c>
      <c r="GP5292" s="77">
        <v>3</v>
      </c>
      <c r="GQ5292" s="77">
        <v>0</v>
      </c>
      <c r="GR5292" s="77" t="s">
        <v>423</v>
      </c>
      <c r="GS5292" s="77">
        <v>5.5966209081309407E-2</v>
      </c>
      <c r="GT5292" s="77">
        <v>8.8475438209888416E-5</v>
      </c>
      <c r="GU5292" s="77">
        <v>5.5966209081309407E-2</v>
      </c>
      <c r="GV5292" s="77">
        <v>8.8475438209888416E-5</v>
      </c>
      <c r="GW5292" s="77">
        <v>0</v>
      </c>
      <c r="GX5292" s="77">
        <v>0</v>
      </c>
      <c r="GY5292" s="77">
        <v>0</v>
      </c>
      <c r="GZ5292" s="77">
        <v>0</v>
      </c>
    </row>
    <row r="5293" spans="187:208" x14ac:dyDescent="0.25">
      <c r="GE5293" s="77" t="s">
        <v>427</v>
      </c>
      <c r="GF5293" s="77" t="s">
        <v>155</v>
      </c>
      <c r="GG5293" s="77" t="s">
        <v>468</v>
      </c>
      <c r="GH5293" s="77" t="s">
        <v>474</v>
      </c>
      <c r="GI5293" s="77">
        <v>2021</v>
      </c>
      <c r="GJ5293" s="77" t="s">
        <v>303</v>
      </c>
      <c r="GK5293" s="77">
        <v>3.9894642198450452E-2</v>
      </c>
      <c r="GL5293" s="77">
        <v>206.70045400000001</v>
      </c>
      <c r="GM5293" s="77">
        <v>2021</v>
      </c>
      <c r="GN5293" s="77" t="s">
        <v>175</v>
      </c>
      <c r="GO5293" s="77">
        <v>5.3000000000000005E-2</v>
      </c>
      <c r="GP5293" s="77">
        <v>3</v>
      </c>
      <c r="GQ5293" s="77">
        <v>0</v>
      </c>
      <c r="GR5293" s="77" t="s">
        <v>423</v>
      </c>
      <c r="GS5293" s="77">
        <v>5.5966209081309407E-2</v>
      </c>
      <c r="GT5293" s="77">
        <v>2.2327518865025071E-3</v>
      </c>
      <c r="GU5293" s="77">
        <v>5.5966209081309407E-2</v>
      </c>
      <c r="GV5293" s="77">
        <v>2.2327518865025071E-3</v>
      </c>
      <c r="GW5293" s="77">
        <v>0</v>
      </c>
      <c r="GX5293" s="77">
        <v>0</v>
      </c>
      <c r="GY5293" s="77">
        <v>0</v>
      </c>
      <c r="GZ5293" s="77">
        <v>0</v>
      </c>
    </row>
    <row r="5294" spans="187:208" x14ac:dyDescent="0.25">
      <c r="GE5294" s="77" t="s">
        <v>422</v>
      </c>
      <c r="GF5294" s="77" t="s">
        <v>155</v>
      </c>
      <c r="GG5294" s="77" t="s">
        <v>468</v>
      </c>
      <c r="GH5294" s="77" t="s">
        <v>474</v>
      </c>
      <c r="GI5294" s="77">
        <v>2022</v>
      </c>
      <c r="GJ5294" s="77" t="s">
        <v>305</v>
      </c>
      <c r="GK5294" s="77">
        <v>3.6425060683954277E-2</v>
      </c>
      <c r="GL5294" s="77">
        <v>206.70045400000001</v>
      </c>
      <c r="GM5294" s="77">
        <v>2022</v>
      </c>
      <c r="GN5294" s="77" t="s">
        <v>175</v>
      </c>
      <c r="GO5294" s="77">
        <v>0.13250000000000001</v>
      </c>
      <c r="GP5294" s="77">
        <v>3</v>
      </c>
      <c r="GQ5294" s="77">
        <v>0</v>
      </c>
      <c r="GR5294" s="77" t="s">
        <v>423</v>
      </c>
      <c r="GS5294" s="77">
        <v>0.1527377521613833</v>
      </c>
      <c r="GT5294" s="77">
        <v>5.5634818912091554E-3</v>
      </c>
      <c r="GU5294" s="77">
        <v>0.1527377521613833</v>
      </c>
      <c r="GV5294" s="77">
        <v>5.5634818912091554E-3</v>
      </c>
      <c r="GW5294" s="77">
        <v>0.1527377521613833</v>
      </c>
      <c r="GX5294" s="77">
        <v>5.5634818912091554E-3</v>
      </c>
      <c r="GY5294" s="77">
        <v>0</v>
      </c>
      <c r="GZ5294" s="77">
        <v>0</v>
      </c>
    </row>
    <row r="5295" spans="187:208" x14ac:dyDescent="0.25">
      <c r="GE5295" s="77" t="s">
        <v>425</v>
      </c>
      <c r="GF5295" s="77" t="s">
        <v>155</v>
      </c>
      <c r="GG5295" s="77" t="s">
        <v>468</v>
      </c>
      <c r="GH5295" s="77" t="s">
        <v>474</v>
      </c>
      <c r="GI5295" s="77">
        <v>2022</v>
      </c>
      <c r="GJ5295" s="77" t="s">
        <v>301</v>
      </c>
      <c r="GK5295" s="77">
        <v>1.580872452542723E-3</v>
      </c>
      <c r="GL5295" s="77">
        <v>206.70045400000001</v>
      </c>
      <c r="GM5295" s="77">
        <v>2022</v>
      </c>
      <c r="GN5295" s="77" t="s">
        <v>175</v>
      </c>
      <c r="GO5295" s="77">
        <v>5.3000000000000005E-2</v>
      </c>
      <c r="GP5295" s="77">
        <v>3</v>
      </c>
      <c r="GQ5295" s="77">
        <v>0</v>
      </c>
      <c r="GR5295" s="77" t="s">
        <v>423</v>
      </c>
      <c r="GS5295" s="77">
        <v>5.5966209081309407E-2</v>
      </c>
      <c r="GT5295" s="77">
        <v>8.8475438209888416E-5</v>
      </c>
      <c r="GU5295" s="77">
        <v>5.5966209081309407E-2</v>
      </c>
      <c r="GV5295" s="77">
        <v>8.8475438209888416E-5</v>
      </c>
      <c r="GW5295" s="77">
        <v>5.5966209081309407E-2</v>
      </c>
      <c r="GX5295" s="77">
        <v>8.8475438209888416E-5</v>
      </c>
      <c r="GY5295" s="77">
        <v>0</v>
      </c>
      <c r="GZ5295" s="77">
        <v>0</v>
      </c>
    </row>
    <row r="5296" spans="187:208" x14ac:dyDescent="0.25">
      <c r="GE5296" s="77" t="s">
        <v>427</v>
      </c>
      <c r="GF5296" s="77" t="s">
        <v>155</v>
      </c>
      <c r="GG5296" s="77" t="s">
        <v>468</v>
      </c>
      <c r="GH5296" s="77" t="s">
        <v>474</v>
      </c>
      <c r="GI5296" s="77">
        <v>2022</v>
      </c>
      <c r="GJ5296" s="77" t="s">
        <v>303</v>
      </c>
      <c r="GK5296" s="77">
        <v>3.9894642198450452E-2</v>
      </c>
      <c r="GL5296" s="77">
        <v>206.70045400000001</v>
      </c>
      <c r="GM5296" s="77">
        <v>2022</v>
      </c>
      <c r="GN5296" s="77" t="s">
        <v>175</v>
      </c>
      <c r="GO5296" s="77">
        <v>5.3000000000000005E-2</v>
      </c>
      <c r="GP5296" s="77">
        <v>3</v>
      </c>
      <c r="GQ5296" s="77">
        <v>0</v>
      </c>
      <c r="GR5296" s="77" t="s">
        <v>423</v>
      </c>
      <c r="GS5296" s="77">
        <v>5.5966209081309407E-2</v>
      </c>
      <c r="GT5296" s="77">
        <v>2.2327518865025071E-3</v>
      </c>
      <c r="GU5296" s="77">
        <v>5.5966209081309407E-2</v>
      </c>
      <c r="GV5296" s="77">
        <v>2.2327518865025071E-3</v>
      </c>
      <c r="GW5296" s="77">
        <v>5.5966209081309407E-2</v>
      </c>
      <c r="GX5296" s="77">
        <v>2.2327518865025071E-3</v>
      </c>
      <c r="GY5296" s="77">
        <v>0</v>
      </c>
      <c r="GZ5296" s="77">
        <v>0</v>
      </c>
    </row>
    <row r="5297" spans="187:208" x14ac:dyDescent="0.25">
      <c r="GE5297" s="77" t="s">
        <v>422</v>
      </c>
      <c r="GF5297" s="77" t="s">
        <v>155</v>
      </c>
      <c r="GG5297" s="77" t="s">
        <v>468</v>
      </c>
      <c r="GH5297" s="77" t="s">
        <v>474</v>
      </c>
      <c r="GI5297" s="77">
        <v>2023</v>
      </c>
      <c r="GJ5297" s="77" t="s">
        <v>305</v>
      </c>
      <c r="GK5297" s="77">
        <v>3.7590224611390367E-2</v>
      </c>
      <c r="GL5297" s="77">
        <v>206.70045400000001</v>
      </c>
      <c r="GM5297" s="77">
        <v>2023</v>
      </c>
      <c r="GN5297" s="77" t="s">
        <v>175</v>
      </c>
      <c r="GO5297" s="77">
        <v>0.13250000000000001</v>
      </c>
      <c r="GP5297" s="77">
        <v>3</v>
      </c>
      <c r="GQ5297" s="77">
        <v>0</v>
      </c>
      <c r="GR5297" s="77" t="s">
        <v>423</v>
      </c>
      <c r="GS5297" s="77">
        <v>0</v>
      </c>
      <c r="GT5297" s="77">
        <v>0</v>
      </c>
      <c r="GU5297" s="77">
        <v>0.1527377521613833</v>
      </c>
      <c r="GV5297" s="77">
        <v>5.7414464103852725E-3</v>
      </c>
      <c r="GW5297" s="77">
        <v>0.1527377521613833</v>
      </c>
      <c r="GX5297" s="77">
        <v>5.7414464103852725E-3</v>
      </c>
      <c r="GY5297" s="77">
        <v>0.1527377521613833</v>
      </c>
      <c r="GZ5297" s="77">
        <v>5.7414464103852725E-3</v>
      </c>
    </row>
    <row r="5298" spans="187:208" x14ac:dyDescent="0.25">
      <c r="GE5298" s="77" t="s">
        <v>425</v>
      </c>
      <c r="GF5298" s="77" t="s">
        <v>155</v>
      </c>
      <c r="GG5298" s="77" t="s">
        <v>468</v>
      </c>
      <c r="GH5298" s="77" t="s">
        <v>474</v>
      </c>
      <c r="GI5298" s="77">
        <v>2023</v>
      </c>
      <c r="GJ5298" s="77" t="s">
        <v>301</v>
      </c>
      <c r="GK5298" s="77">
        <v>1.6314334115681581E-3</v>
      </c>
      <c r="GL5298" s="77">
        <v>206.70045400000001</v>
      </c>
      <c r="GM5298" s="77">
        <v>2023</v>
      </c>
      <c r="GN5298" s="77" t="s">
        <v>175</v>
      </c>
      <c r="GO5298" s="77">
        <v>5.3000000000000005E-2</v>
      </c>
      <c r="GP5298" s="77">
        <v>3</v>
      </c>
      <c r="GQ5298" s="77">
        <v>0</v>
      </c>
      <c r="GR5298" s="77" t="s">
        <v>423</v>
      </c>
      <c r="GS5298" s="77">
        <v>0</v>
      </c>
      <c r="GT5298" s="77">
        <v>0</v>
      </c>
      <c r="GU5298" s="77">
        <v>5.5966209081309407E-2</v>
      </c>
      <c r="GV5298" s="77">
        <v>9.1305143414057438E-5</v>
      </c>
      <c r="GW5298" s="77">
        <v>5.5966209081309407E-2</v>
      </c>
      <c r="GX5298" s="77">
        <v>9.1305143414057438E-5</v>
      </c>
      <c r="GY5298" s="77">
        <v>5.5966209081309407E-2</v>
      </c>
      <c r="GZ5298" s="77">
        <v>9.1305143414057438E-5</v>
      </c>
    </row>
    <row r="5299" spans="187:208" x14ac:dyDescent="0.25">
      <c r="GE5299" s="77" t="s">
        <v>427</v>
      </c>
      <c r="GF5299" s="77" t="s">
        <v>155</v>
      </c>
      <c r="GG5299" s="77" t="s">
        <v>468</v>
      </c>
      <c r="GH5299" s="77" t="s">
        <v>474</v>
      </c>
      <c r="GI5299" s="77">
        <v>2023</v>
      </c>
      <c r="GJ5299" s="77" t="s">
        <v>303</v>
      </c>
      <c r="GK5299" s="77">
        <v>4.1186611014017292E-2</v>
      </c>
      <c r="GL5299" s="77">
        <v>206.70045400000001</v>
      </c>
      <c r="GM5299" s="77">
        <v>2023</v>
      </c>
      <c r="GN5299" s="77" t="s">
        <v>175</v>
      </c>
      <c r="GO5299" s="77">
        <v>5.3000000000000005E-2</v>
      </c>
      <c r="GP5299" s="77">
        <v>3</v>
      </c>
      <c r="GQ5299" s="77">
        <v>0</v>
      </c>
      <c r="GR5299" s="77" t="s">
        <v>423</v>
      </c>
      <c r="GS5299" s="77">
        <v>0</v>
      </c>
      <c r="GT5299" s="77">
        <v>0</v>
      </c>
      <c r="GU5299" s="77">
        <v>5.5966209081309407E-2</v>
      </c>
      <c r="GV5299" s="77">
        <v>2.3050584833610526E-3</v>
      </c>
      <c r="GW5299" s="77">
        <v>5.5966209081309407E-2</v>
      </c>
      <c r="GX5299" s="77">
        <v>2.3050584833610526E-3</v>
      </c>
      <c r="GY5299" s="77">
        <v>5.5966209081309407E-2</v>
      </c>
      <c r="GZ5299" s="77">
        <v>2.3050584833610526E-3</v>
      </c>
    </row>
    <row r="5300" spans="187:208" x14ac:dyDescent="0.25">
      <c r="GE5300" s="77" t="s">
        <v>422</v>
      </c>
      <c r="GF5300" s="77" t="s">
        <v>155</v>
      </c>
      <c r="GG5300" s="77" t="s">
        <v>468</v>
      </c>
      <c r="GH5300" s="77" t="s">
        <v>474</v>
      </c>
      <c r="GI5300" s="77">
        <v>2024</v>
      </c>
      <c r="GJ5300" s="77" t="s">
        <v>305</v>
      </c>
      <c r="GK5300" s="77">
        <v>3.7590224611390367E-2</v>
      </c>
      <c r="GL5300" s="77">
        <v>206.70045400000001</v>
      </c>
      <c r="GM5300" s="77">
        <v>2024</v>
      </c>
      <c r="GN5300" s="77" t="s">
        <v>175</v>
      </c>
      <c r="GO5300" s="77">
        <v>0.13250000000000001</v>
      </c>
      <c r="GP5300" s="77">
        <v>3</v>
      </c>
      <c r="GQ5300" s="77">
        <v>0</v>
      </c>
      <c r="GR5300" s="77" t="s">
        <v>423</v>
      </c>
      <c r="GS5300" s="77">
        <v>0</v>
      </c>
      <c r="GT5300" s="77">
        <v>0</v>
      </c>
      <c r="GU5300" s="77">
        <v>0</v>
      </c>
      <c r="GV5300" s="77">
        <v>0</v>
      </c>
      <c r="GW5300" s="77">
        <v>0.1527377521613833</v>
      </c>
      <c r="GX5300" s="77">
        <v>5.7414464103852725E-3</v>
      </c>
      <c r="GY5300" s="77">
        <v>0.1527377521613833</v>
      </c>
      <c r="GZ5300" s="77">
        <v>5.7414464103852725E-3</v>
      </c>
    </row>
    <row r="5301" spans="187:208" x14ac:dyDescent="0.25">
      <c r="GE5301" s="77" t="s">
        <v>425</v>
      </c>
      <c r="GF5301" s="77" t="s">
        <v>155</v>
      </c>
      <c r="GG5301" s="77" t="s">
        <v>468</v>
      </c>
      <c r="GH5301" s="77" t="s">
        <v>474</v>
      </c>
      <c r="GI5301" s="77">
        <v>2024</v>
      </c>
      <c r="GJ5301" s="77" t="s">
        <v>301</v>
      </c>
      <c r="GK5301" s="77">
        <v>1.6314334115681581E-3</v>
      </c>
      <c r="GL5301" s="77">
        <v>206.70045400000001</v>
      </c>
      <c r="GM5301" s="77">
        <v>2024</v>
      </c>
      <c r="GN5301" s="77" t="s">
        <v>175</v>
      </c>
      <c r="GO5301" s="77">
        <v>5.3000000000000005E-2</v>
      </c>
      <c r="GP5301" s="77">
        <v>3</v>
      </c>
      <c r="GQ5301" s="77">
        <v>0</v>
      </c>
      <c r="GR5301" s="77" t="s">
        <v>423</v>
      </c>
      <c r="GS5301" s="77">
        <v>0</v>
      </c>
      <c r="GT5301" s="77">
        <v>0</v>
      </c>
      <c r="GU5301" s="77">
        <v>0</v>
      </c>
      <c r="GV5301" s="77">
        <v>0</v>
      </c>
      <c r="GW5301" s="77">
        <v>5.5966209081309407E-2</v>
      </c>
      <c r="GX5301" s="77">
        <v>9.1305143414057438E-5</v>
      </c>
      <c r="GY5301" s="77">
        <v>5.5966209081309407E-2</v>
      </c>
      <c r="GZ5301" s="77">
        <v>9.1305143414057438E-5</v>
      </c>
    </row>
    <row r="5302" spans="187:208" x14ac:dyDescent="0.25">
      <c r="GE5302" s="77" t="s">
        <v>427</v>
      </c>
      <c r="GF5302" s="77" t="s">
        <v>155</v>
      </c>
      <c r="GG5302" s="77" t="s">
        <v>468</v>
      </c>
      <c r="GH5302" s="77" t="s">
        <v>474</v>
      </c>
      <c r="GI5302" s="77">
        <v>2024</v>
      </c>
      <c r="GJ5302" s="77" t="s">
        <v>303</v>
      </c>
      <c r="GK5302" s="77">
        <v>4.1186611014017292E-2</v>
      </c>
      <c r="GL5302" s="77">
        <v>206.70045400000001</v>
      </c>
      <c r="GM5302" s="77">
        <v>2024</v>
      </c>
      <c r="GN5302" s="77" t="s">
        <v>175</v>
      </c>
      <c r="GO5302" s="77">
        <v>5.3000000000000005E-2</v>
      </c>
      <c r="GP5302" s="77">
        <v>3</v>
      </c>
      <c r="GQ5302" s="77">
        <v>0</v>
      </c>
      <c r="GR5302" s="77" t="s">
        <v>423</v>
      </c>
      <c r="GS5302" s="77">
        <v>0</v>
      </c>
      <c r="GT5302" s="77">
        <v>0</v>
      </c>
      <c r="GU5302" s="77">
        <v>0</v>
      </c>
      <c r="GV5302" s="77">
        <v>0</v>
      </c>
      <c r="GW5302" s="77">
        <v>5.5966209081309407E-2</v>
      </c>
      <c r="GX5302" s="77">
        <v>2.3050584833610526E-3</v>
      </c>
      <c r="GY5302" s="77">
        <v>5.5966209081309407E-2</v>
      </c>
      <c r="GZ5302" s="77">
        <v>2.3050584833610526E-3</v>
      </c>
    </row>
    <row r="5303" spans="187:208" x14ac:dyDescent="0.25">
      <c r="GE5303" s="77" t="s">
        <v>422</v>
      </c>
      <c r="GF5303" s="77" t="s">
        <v>155</v>
      </c>
      <c r="GG5303" s="77" t="s">
        <v>468</v>
      </c>
      <c r="GH5303" s="77" t="s">
        <v>474</v>
      </c>
      <c r="GI5303" s="77">
        <v>2025</v>
      </c>
      <c r="GJ5303" s="77" t="s">
        <v>305</v>
      </c>
      <c r="GK5303" s="77">
        <v>3.7590224611390367E-2</v>
      </c>
      <c r="GL5303" s="77">
        <v>206.70045400000001</v>
      </c>
      <c r="GM5303" s="77">
        <v>2025</v>
      </c>
      <c r="GN5303" s="77" t="s">
        <v>175</v>
      </c>
      <c r="GO5303" s="77">
        <v>0.13250000000000001</v>
      </c>
      <c r="GP5303" s="77">
        <v>3</v>
      </c>
      <c r="GQ5303" s="77">
        <v>0</v>
      </c>
      <c r="GR5303" s="77" t="s">
        <v>423</v>
      </c>
      <c r="GS5303" s="77">
        <v>0</v>
      </c>
      <c r="GT5303" s="77">
        <v>0</v>
      </c>
      <c r="GU5303" s="77">
        <v>0</v>
      </c>
      <c r="GV5303" s="77">
        <v>0</v>
      </c>
      <c r="GW5303" s="77">
        <v>0</v>
      </c>
      <c r="GX5303" s="77">
        <v>0</v>
      </c>
      <c r="GY5303" s="77">
        <v>0.1527377521613833</v>
      </c>
      <c r="GZ5303" s="77">
        <v>5.7414464103852725E-3</v>
      </c>
    </row>
    <row r="5304" spans="187:208" x14ac:dyDescent="0.25">
      <c r="GE5304" s="77" t="s">
        <v>425</v>
      </c>
      <c r="GF5304" s="77" t="s">
        <v>155</v>
      </c>
      <c r="GG5304" s="77" t="s">
        <v>468</v>
      </c>
      <c r="GH5304" s="77" t="s">
        <v>474</v>
      </c>
      <c r="GI5304" s="77">
        <v>2025</v>
      </c>
      <c r="GJ5304" s="77" t="s">
        <v>301</v>
      </c>
      <c r="GK5304" s="77">
        <v>1.6314334115681581E-3</v>
      </c>
      <c r="GL5304" s="77">
        <v>206.70045400000001</v>
      </c>
      <c r="GM5304" s="77">
        <v>2025</v>
      </c>
      <c r="GN5304" s="77" t="s">
        <v>175</v>
      </c>
      <c r="GO5304" s="77">
        <v>5.3000000000000005E-2</v>
      </c>
      <c r="GP5304" s="77">
        <v>3</v>
      </c>
      <c r="GQ5304" s="77">
        <v>0</v>
      </c>
      <c r="GR5304" s="77" t="s">
        <v>423</v>
      </c>
      <c r="GS5304" s="77">
        <v>0</v>
      </c>
      <c r="GT5304" s="77">
        <v>0</v>
      </c>
      <c r="GU5304" s="77">
        <v>0</v>
      </c>
      <c r="GV5304" s="77">
        <v>0</v>
      </c>
      <c r="GW5304" s="77">
        <v>0</v>
      </c>
      <c r="GX5304" s="77">
        <v>0</v>
      </c>
      <c r="GY5304" s="77">
        <v>5.5966209081309407E-2</v>
      </c>
      <c r="GZ5304" s="77">
        <v>9.1305143414057438E-5</v>
      </c>
    </row>
    <row r="5305" spans="187:208" x14ac:dyDescent="0.25">
      <c r="GE5305" s="77" t="s">
        <v>427</v>
      </c>
      <c r="GF5305" s="77" t="s">
        <v>155</v>
      </c>
      <c r="GG5305" s="77" t="s">
        <v>468</v>
      </c>
      <c r="GH5305" s="77" t="s">
        <v>474</v>
      </c>
      <c r="GI5305" s="77">
        <v>2025</v>
      </c>
      <c r="GJ5305" s="77" t="s">
        <v>303</v>
      </c>
      <c r="GK5305" s="77">
        <v>4.1186611014017292E-2</v>
      </c>
      <c r="GL5305" s="77">
        <v>206.70045400000001</v>
      </c>
      <c r="GM5305" s="77">
        <v>2025</v>
      </c>
      <c r="GN5305" s="77" t="s">
        <v>175</v>
      </c>
      <c r="GO5305" s="77">
        <v>5.3000000000000005E-2</v>
      </c>
      <c r="GP5305" s="77">
        <v>3</v>
      </c>
      <c r="GQ5305" s="77">
        <v>0</v>
      </c>
      <c r="GR5305" s="77" t="s">
        <v>423</v>
      </c>
      <c r="GS5305" s="77">
        <v>0</v>
      </c>
      <c r="GT5305" s="77">
        <v>0</v>
      </c>
      <c r="GU5305" s="77">
        <v>0</v>
      </c>
      <c r="GV5305" s="77">
        <v>0</v>
      </c>
      <c r="GW5305" s="77">
        <v>0</v>
      </c>
      <c r="GX5305" s="77">
        <v>0</v>
      </c>
      <c r="GY5305" s="77">
        <v>5.5966209081309407E-2</v>
      </c>
      <c r="GZ5305" s="77">
        <v>2.3050584833610526E-3</v>
      </c>
    </row>
    <row r="5306" spans="187:208" x14ac:dyDescent="0.25">
      <c r="GE5306" s="77" t="s">
        <v>422</v>
      </c>
      <c r="GF5306" s="77" t="s">
        <v>155</v>
      </c>
      <c r="GG5306" s="77" t="s">
        <v>468</v>
      </c>
      <c r="GH5306" s="77" t="s">
        <v>481</v>
      </c>
      <c r="GI5306" s="77">
        <v>2021</v>
      </c>
      <c r="GJ5306" s="77" t="s">
        <v>305</v>
      </c>
      <c r="GK5306" s="77">
        <v>409.22373582044048</v>
      </c>
      <c r="GL5306" s="77">
        <v>206.70045400000001</v>
      </c>
      <c r="GM5306" s="77">
        <v>2021</v>
      </c>
      <c r="GN5306" s="77" t="s">
        <v>175</v>
      </c>
      <c r="GO5306" s="77">
        <v>0.13250000000000001</v>
      </c>
      <c r="GP5306" s="77">
        <v>3</v>
      </c>
      <c r="GQ5306" s="77">
        <v>0</v>
      </c>
      <c r="GR5306" s="77" t="s">
        <v>423</v>
      </c>
      <c r="GS5306" s="77">
        <v>0.1527377521613833</v>
      </c>
      <c r="GT5306" s="77">
        <v>62.50391354029783</v>
      </c>
      <c r="GU5306" s="77">
        <v>0.1527377521613833</v>
      </c>
      <c r="GV5306" s="77">
        <v>62.50391354029783</v>
      </c>
      <c r="GW5306" s="77">
        <v>0</v>
      </c>
      <c r="GX5306" s="77">
        <v>0</v>
      </c>
      <c r="GY5306" s="77">
        <v>0</v>
      </c>
      <c r="GZ5306" s="77">
        <v>0</v>
      </c>
    </row>
    <row r="5307" spans="187:208" x14ac:dyDescent="0.25">
      <c r="GE5307" s="77" t="s">
        <v>425</v>
      </c>
      <c r="GF5307" s="77" t="s">
        <v>155</v>
      </c>
      <c r="GG5307" s="77" t="s">
        <v>468</v>
      </c>
      <c r="GH5307" s="77" t="s">
        <v>481</v>
      </c>
      <c r="GI5307" s="77">
        <v>2021</v>
      </c>
      <c r="GJ5307" s="77" t="s">
        <v>301</v>
      </c>
      <c r="GK5307" s="77">
        <v>13469.087812374461</v>
      </c>
      <c r="GL5307" s="77">
        <v>206.70045400000001</v>
      </c>
      <c r="GM5307" s="77">
        <v>2021</v>
      </c>
      <c r="GN5307" s="77" t="s">
        <v>175</v>
      </c>
      <c r="GO5307" s="77">
        <v>5.3000000000000005E-2</v>
      </c>
      <c r="GP5307" s="77">
        <v>3</v>
      </c>
      <c r="GQ5307" s="77">
        <v>0</v>
      </c>
      <c r="GR5307" s="77" t="s">
        <v>423</v>
      </c>
      <c r="GS5307" s="77">
        <v>5.5966209081309407E-2</v>
      </c>
      <c r="GT5307" s="77">
        <v>753.81378464186537</v>
      </c>
      <c r="GU5307" s="77">
        <v>5.5966209081309407E-2</v>
      </c>
      <c r="GV5307" s="77">
        <v>753.81378464186537</v>
      </c>
      <c r="GW5307" s="77">
        <v>0</v>
      </c>
      <c r="GX5307" s="77">
        <v>0</v>
      </c>
      <c r="GY5307" s="77">
        <v>0</v>
      </c>
      <c r="GZ5307" s="77">
        <v>0</v>
      </c>
    </row>
    <row r="5308" spans="187:208" x14ac:dyDescent="0.25">
      <c r="GE5308" s="77" t="s">
        <v>427</v>
      </c>
      <c r="GF5308" s="77" t="s">
        <v>155</v>
      </c>
      <c r="GG5308" s="77" t="s">
        <v>468</v>
      </c>
      <c r="GH5308" s="77" t="s">
        <v>481</v>
      </c>
      <c r="GI5308" s="77">
        <v>2021</v>
      </c>
      <c r="GJ5308" s="77" t="s">
        <v>303</v>
      </c>
      <c r="GK5308" s="77">
        <v>7205.5312760226216</v>
      </c>
      <c r="GL5308" s="77">
        <v>206.70045400000001</v>
      </c>
      <c r="GM5308" s="77">
        <v>2021</v>
      </c>
      <c r="GN5308" s="77" t="s">
        <v>175</v>
      </c>
      <c r="GO5308" s="77">
        <v>5.3000000000000005E-2</v>
      </c>
      <c r="GP5308" s="77">
        <v>3</v>
      </c>
      <c r="GQ5308" s="77">
        <v>0</v>
      </c>
      <c r="GR5308" s="77" t="s">
        <v>423</v>
      </c>
      <c r="GS5308" s="77">
        <v>5.5966209081309407E-2</v>
      </c>
      <c r="GT5308" s="77">
        <v>403.26626993579617</v>
      </c>
      <c r="GU5308" s="77">
        <v>5.5966209081309407E-2</v>
      </c>
      <c r="GV5308" s="77">
        <v>403.26626993579617</v>
      </c>
      <c r="GW5308" s="77">
        <v>0</v>
      </c>
      <c r="GX5308" s="77">
        <v>0</v>
      </c>
      <c r="GY5308" s="77">
        <v>0</v>
      </c>
      <c r="GZ5308" s="77">
        <v>0</v>
      </c>
    </row>
    <row r="5309" spans="187:208" x14ac:dyDescent="0.25">
      <c r="GE5309" s="77" t="s">
        <v>422</v>
      </c>
      <c r="GF5309" s="77" t="s">
        <v>155</v>
      </c>
      <c r="GG5309" s="77" t="s">
        <v>468</v>
      </c>
      <c r="GH5309" s="77" t="s">
        <v>481</v>
      </c>
      <c r="GI5309" s="77">
        <v>2022</v>
      </c>
      <c r="GJ5309" s="77" t="s">
        <v>305</v>
      </c>
      <c r="GK5309" s="77">
        <v>409.22373582044048</v>
      </c>
      <c r="GL5309" s="77">
        <v>206.70045400000001</v>
      </c>
      <c r="GM5309" s="77">
        <v>2022</v>
      </c>
      <c r="GN5309" s="77" t="s">
        <v>175</v>
      </c>
      <c r="GO5309" s="77">
        <v>0.13250000000000001</v>
      </c>
      <c r="GP5309" s="77">
        <v>3</v>
      </c>
      <c r="GQ5309" s="77">
        <v>0</v>
      </c>
      <c r="GR5309" s="77" t="s">
        <v>423</v>
      </c>
      <c r="GS5309" s="77">
        <v>0.1527377521613833</v>
      </c>
      <c r="GT5309" s="77">
        <v>62.50391354029783</v>
      </c>
      <c r="GU5309" s="77">
        <v>0.1527377521613833</v>
      </c>
      <c r="GV5309" s="77">
        <v>62.50391354029783</v>
      </c>
      <c r="GW5309" s="77">
        <v>0.1527377521613833</v>
      </c>
      <c r="GX5309" s="77">
        <v>62.50391354029783</v>
      </c>
      <c r="GY5309" s="77">
        <v>0</v>
      </c>
      <c r="GZ5309" s="77">
        <v>0</v>
      </c>
    </row>
    <row r="5310" spans="187:208" x14ac:dyDescent="0.25">
      <c r="GE5310" s="77" t="s">
        <v>425</v>
      </c>
      <c r="GF5310" s="77" t="s">
        <v>155</v>
      </c>
      <c r="GG5310" s="77" t="s">
        <v>468</v>
      </c>
      <c r="GH5310" s="77" t="s">
        <v>481</v>
      </c>
      <c r="GI5310" s="77">
        <v>2022</v>
      </c>
      <c r="GJ5310" s="77" t="s">
        <v>301</v>
      </c>
      <c r="GK5310" s="77">
        <v>13469.087812374461</v>
      </c>
      <c r="GL5310" s="77">
        <v>206.70045400000001</v>
      </c>
      <c r="GM5310" s="77">
        <v>2022</v>
      </c>
      <c r="GN5310" s="77" t="s">
        <v>175</v>
      </c>
      <c r="GO5310" s="77">
        <v>5.3000000000000005E-2</v>
      </c>
      <c r="GP5310" s="77">
        <v>3</v>
      </c>
      <c r="GQ5310" s="77">
        <v>0</v>
      </c>
      <c r="GR5310" s="77" t="s">
        <v>423</v>
      </c>
      <c r="GS5310" s="77">
        <v>5.5966209081309407E-2</v>
      </c>
      <c r="GT5310" s="77">
        <v>753.81378464186537</v>
      </c>
      <c r="GU5310" s="77">
        <v>5.5966209081309407E-2</v>
      </c>
      <c r="GV5310" s="77">
        <v>753.81378464186537</v>
      </c>
      <c r="GW5310" s="77">
        <v>5.5966209081309407E-2</v>
      </c>
      <c r="GX5310" s="77">
        <v>753.81378464186537</v>
      </c>
      <c r="GY5310" s="77">
        <v>0</v>
      </c>
      <c r="GZ5310" s="77">
        <v>0</v>
      </c>
    </row>
    <row r="5311" spans="187:208" x14ac:dyDescent="0.25">
      <c r="GE5311" s="77" t="s">
        <v>427</v>
      </c>
      <c r="GF5311" s="77" t="s">
        <v>155</v>
      </c>
      <c r="GG5311" s="77" t="s">
        <v>468</v>
      </c>
      <c r="GH5311" s="77" t="s">
        <v>481</v>
      </c>
      <c r="GI5311" s="77">
        <v>2022</v>
      </c>
      <c r="GJ5311" s="77" t="s">
        <v>303</v>
      </c>
      <c r="GK5311" s="77">
        <v>7205.5312760226216</v>
      </c>
      <c r="GL5311" s="77">
        <v>206.70045400000001</v>
      </c>
      <c r="GM5311" s="77">
        <v>2022</v>
      </c>
      <c r="GN5311" s="77" t="s">
        <v>175</v>
      </c>
      <c r="GO5311" s="77">
        <v>5.3000000000000005E-2</v>
      </c>
      <c r="GP5311" s="77">
        <v>3</v>
      </c>
      <c r="GQ5311" s="77">
        <v>0</v>
      </c>
      <c r="GR5311" s="77" t="s">
        <v>423</v>
      </c>
      <c r="GS5311" s="77">
        <v>5.5966209081309407E-2</v>
      </c>
      <c r="GT5311" s="77">
        <v>403.26626993579617</v>
      </c>
      <c r="GU5311" s="77">
        <v>5.5966209081309407E-2</v>
      </c>
      <c r="GV5311" s="77">
        <v>403.26626993579617</v>
      </c>
      <c r="GW5311" s="77">
        <v>5.5966209081309407E-2</v>
      </c>
      <c r="GX5311" s="77">
        <v>403.26626993579617</v>
      </c>
      <c r="GY5311" s="77">
        <v>0</v>
      </c>
      <c r="GZ5311" s="77">
        <v>0</v>
      </c>
    </row>
    <row r="5312" spans="187:208" x14ac:dyDescent="0.25">
      <c r="GE5312" s="77" t="s">
        <v>422</v>
      </c>
      <c r="GF5312" s="77" t="s">
        <v>155</v>
      </c>
      <c r="GG5312" s="77" t="s">
        <v>468</v>
      </c>
      <c r="GH5312" s="77" t="s">
        <v>481</v>
      </c>
      <c r="GI5312" s="77">
        <v>2023</v>
      </c>
      <c r="GJ5312" s="77" t="s">
        <v>305</v>
      </c>
      <c r="GK5312" s="77">
        <v>428.60232122030828</v>
      </c>
      <c r="GL5312" s="77">
        <v>206.70045400000001</v>
      </c>
      <c r="GM5312" s="77">
        <v>2023</v>
      </c>
      <c r="GN5312" s="77" t="s">
        <v>175</v>
      </c>
      <c r="GO5312" s="77">
        <v>0.13250000000000001</v>
      </c>
      <c r="GP5312" s="77">
        <v>3</v>
      </c>
      <c r="GQ5312" s="77">
        <v>0</v>
      </c>
      <c r="GR5312" s="77" t="s">
        <v>423</v>
      </c>
      <c r="GS5312" s="77">
        <v>0</v>
      </c>
      <c r="GT5312" s="77">
        <v>0</v>
      </c>
      <c r="GU5312" s="77">
        <v>0.1527377521613833</v>
      </c>
      <c r="GV5312" s="77">
        <v>65.463755114341041</v>
      </c>
      <c r="GW5312" s="77">
        <v>0.1527377521613833</v>
      </c>
      <c r="GX5312" s="77">
        <v>65.463755114341041</v>
      </c>
      <c r="GY5312" s="77">
        <v>0.1527377521613833</v>
      </c>
      <c r="GZ5312" s="77">
        <v>65.463755114341041</v>
      </c>
    </row>
    <row r="5313" spans="187:208" x14ac:dyDescent="0.25">
      <c r="GE5313" s="77" t="s">
        <v>425</v>
      </c>
      <c r="GF5313" s="77" t="s">
        <v>155</v>
      </c>
      <c r="GG5313" s="77" t="s">
        <v>468</v>
      </c>
      <c r="GH5313" s="77" t="s">
        <v>481</v>
      </c>
      <c r="GI5313" s="77">
        <v>2023</v>
      </c>
      <c r="GJ5313" s="77" t="s">
        <v>301</v>
      </c>
      <c r="GK5313" s="77">
        <v>13939.5609734551</v>
      </c>
      <c r="GL5313" s="77">
        <v>206.70045400000001</v>
      </c>
      <c r="GM5313" s="77">
        <v>2023</v>
      </c>
      <c r="GN5313" s="77" t="s">
        <v>175</v>
      </c>
      <c r="GO5313" s="77">
        <v>5.3000000000000005E-2</v>
      </c>
      <c r="GP5313" s="77">
        <v>3</v>
      </c>
      <c r="GQ5313" s="77">
        <v>0</v>
      </c>
      <c r="GR5313" s="77" t="s">
        <v>423</v>
      </c>
      <c r="GS5313" s="77">
        <v>0</v>
      </c>
      <c r="GT5313" s="77">
        <v>0</v>
      </c>
      <c r="GU5313" s="77">
        <v>5.5966209081309407E-2</v>
      </c>
      <c r="GV5313" s="77">
        <v>780.14438394204899</v>
      </c>
      <c r="GW5313" s="77">
        <v>5.5966209081309407E-2</v>
      </c>
      <c r="GX5313" s="77">
        <v>780.14438394204899</v>
      </c>
      <c r="GY5313" s="77">
        <v>5.5966209081309407E-2</v>
      </c>
      <c r="GZ5313" s="77">
        <v>780.14438394204899</v>
      </c>
    </row>
    <row r="5314" spans="187:208" x14ac:dyDescent="0.25">
      <c r="GE5314" s="77" t="s">
        <v>427</v>
      </c>
      <c r="GF5314" s="77" t="s">
        <v>155</v>
      </c>
      <c r="GG5314" s="77" t="s">
        <v>468</v>
      </c>
      <c r="GH5314" s="77" t="s">
        <v>481</v>
      </c>
      <c r="GI5314" s="77">
        <v>2023</v>
      </c>
      <c r="GJ5314" s="77" t="s">
        <v>303</v>
      </c>
      <c r="GK5314" s="77">
        <v>7467.8148194497953</v>
      </c>
      <c r="GL5314" s="77">
        <v>206.70045400000001</v>
      </c>
      <c r="GM5314" s="77">
        <v>2023</v>
      </c>
      <c r="GN5314" s="77" t="s">
        <v>175</v>
      </c>
      <c r="GO5314" s="77">
        <v>5.3000000000000005E-2</v>
      </c>
      <c r="GP5314" s="77">
        <v>3</v>
      </c>
      <c r="GQ5314" s="77">
        <v>0</v>
      </c>
      <c r="GR5314" s="77" t="s">
        <v>423</v>
      </c>
      <c r="GS5314" s="77">
        <v>0</v>
      </c>
      <c r="GT5314" s="77">
        <v>0</v>
      </c>
      <c r="GU5314" s="77">
        <v>5.5966209081309407E-2</v>
      </c>
      <c r="GV5314" s="77">
        <v>417.9452855658281</v>
      </c>
      <c r="GW5314" s="77">
        <v>5.5966209081309407E-2</v>
      </c>
      <c r="GX5314" s="77">
        <v>417.9452855658281</v>
      </c>
      <c r="GY5314" s="77">
        <v>5.5966209081309407E-2</v>
      </c>
      <c r="GZ5314" s="77">
        <v>417.9452855658281</v>
      </c>
    </row>
    <row r="5315" spans="187:208" x14ac:dyDescent="0.25">
      <c r="GE5315" s="77" t="s">
        <v>422</v>
      </c>
      <c r="GF5315" s="77" t="s">
        <v>155</v>
      </c>
      <c r="GG5315" s="77" t="s">
        <v>468</v>
      </c>
      <c r="GH5315" s="77" t="s">
        <v>481</v>
      </c>
      <c r="GI5315" s="77">
        <v>2024</v>
      </c>
      <c r="GJ5315" s="77" t="s">
        <v>305</v>
      </c>
      <c r="GK5315" s="77">
        <v>428.60232122030828</v>
      </c>
      <c r="GL5315" s="77">
        <v>206.70045400000001</v>
      </c>
      <c r="GM5315" s="77">
        <v>2024</v>
      </c>
      <c r="GN5315" s="77" t="s">
        <v>175</v>
      </c>
      <c r="GO5315" s="77">
        <v>0.13250000000000001</v>
      </c>
      <c r="GP5315" s="77">
        <v>3</v>
      </c>
      <c r="GQ5315" s="77">
        <v>0</v>
      </c>
      <c r="GR5315" s="77" t="s">
        <v>423</v>
      </c>
      <c r="GS5315" s="77">
        <v>0</v>
      </c>
      <c r="GT5315" s="77">
        <v>0</v>
      </c>
      <c r="GU5315" s="77">
        <v>0</v>
      </c>
      <c r="GV5315" s="77">
        <v>0</v>
      </c>
      <c r="GW5315" s="77">
        <v>0.1527377521613833</v>
      </c>
      <c r="GX5315" s="77">
        <v>65.463755114341041</v>
      </c>
      <c r="GY5315" s="77">
        <v>0.1527377521613833</v>
      </c>
      <c r="GZ5315" s="77">
        <v>65.463755114341041</v>
      </c>
    </row>
    <row r="5316" spans="187:208" x14ac:dyDescent="0.25">
      <c r="GE5316" s="77" t="s">
        <v>425</v>
      </c>
      <c r="GF5316" s="77" t="s">
        <v>155</v>
      </c>
      <c r="GG5316" s="77" t="s">
        <v>468</v>
      </c>
      <c r="GH5316" s="77" t="s">
        <v>481</v>
      </c>
      <c r="GI5316" s="77">
        <v>2024</v>
      </c>
      <c r="GJ5316" s="77" t="s">
        <v>301</v>
      </c>
      <c r="GK5316" s="77">
        <v>13939.5609734551</v>
      </c>
      <c r="GL5316" s="77">
        <v>206.70045400000001</v>
      </c>
      <c r="GM5316" s="77">
        <v>2024</v>
      </c>
      <c r="GN5316" s="77" t="s">
        <v>175</v>
      </c>
      <c r="GO5316" s="77">
        <v>5.3000000000000005E-2</v>
      </c>
      <c r="GP5316" s="77">
        <v>3</v>
      </c>
      <c r="GQ5316" s="77">
        <v>0</v>
      </c>
      <c r="GR5316" s="77" t="s">
        <v>423</v>
      </c>
      <c r="GS5316" s="77">
        <v>0</v>
      </c>
      <c r="GT5316" s="77">
        <v>0</v>
      </c>
      <c r="GU5316" s="77">
        <v>0</v>
      </c>
      <c r="GV5316" s="77">
        <v>0</v>
      </c>
      <c r="GW5316" s="77">
        <v>5.5966209081309407E-2</v>
      </c>
      <c r="GX5316" s="77">
        <v>780.14438394204899</v>
      </c>
      <c r="GY5316" s="77">
        <v>5.5966209081309407E-2</v>
      </c>
      <c r="GZ5316" s="77">
        <v>780.14438394204899</v>
      </c>
    </row>
    <row r="5317" spans="187:208" x14ac:dyDescent="0.25">
      <c r="GE5317" s="77" t="s">
        <v>427</v>
      </c>
      <c r="GF5317" s="77" t="s">
        <v>155</v>
      </c>
      <c r="GG5317" s="77" t="s">
        <v>468</v>
      </c>
      <c r="GH5317" s="77" t="s">
        <v>481</v>
      </c>
      <c r="GI5317" s="77">
        <v>2024</v>
      </c>
      <c r="GJ5317" s="77" t="s">
        <v>303</v>
      </c>
      <c r="GK5317" s="77">
        <v>7467.8148194497953</v>
      </c>
      <c r="GL5317" s="77">
        <v>206.70045400000001</v>
      </c>
      <c r="GM5317" s="77">
        <v>2024</v>
      </c>
      <c r="GN5317" s="77" t="s">
        <v>175</v>
      </c>
      <c r="GO5317" s="77">
        <v>5.3000000000000005E-2</v>
      </c>
      <c r="GP5317" s="77">
        <v>3</v>
      </c>
      <c r="GQ5317" s="77">
        <v>0</v>
      </c>
      <c r="GR5317" s="77" t="s">
        <v>423</v>
      </c>
      <c r="GS5317" s="77">
        <v>0</v>
      </c>
      <c r="GT5317" s="77">
        <v>0</v>
      </c>
      <c r="GU5317" s="77">
        <v>0</v>
      </c>
      <c r="GV5317" s="77">
        <v>0</v>
      </c>
      <c r="GW5317" s="77">
        <v>5.5966209081309407E-2</v>
      </c>
      <c r="GX5317" s="77">
        <v>417.9452855658281</v>
      </c>
      <c r="GY5317" s="77">
        <v>5.5966209081309407E-2</v>
      </c>
      <c r="GZ5317" s="77">
        <v>417.9452855658281</v>
      </c>
    </row>
    <row r="5318" spans="187:208" x14ac:dyDescent="0.25">
      <c r="GE5318" s="77" t="s">
        <v>422</v>
      </c>
      <c r="GF5318" s="77" t="s">
        <v>155</v>
      </c>
      <c r="GG5318" s="77" t="s">
        <v>468</v>
      </c>
      <c r="GH5318" s="77" t="s">
        <v>481</v>
      </c>
      <c r="GI5318" s="77">
        <v>2025</v>
      </c>
      <c r="GJ5318" s="77" t="s">
        <v>305</v>
      </c>
      <c r="GK5318" s="77">
        <v>428.60232122030828</v>
      </c>
      <c r="GL5318" s="77">
        <v>206.70045400000001</v>
      </c>
      <c r="GM5318" s="77">
        <v>2025</v>
      </c>
      <c r="GN5318" s="77" t="s">
        <v>175</v>
      </c>
      <c r="GO5318" s="77">
        <v>0.13250000000000001</v>
      </c>
      <c r="GP5318" s="77">
        <v>3</v>
      </c>
      <c r="GQ5318" s="77">
        <v>0</v>
      </c>
      <c r="GR5318" s="77" t="s">
        <v>423</v>
      </c>
      <c r="GS5318" s="77">
        <v>0</v>
      </c>
      <c r="GT5318" s="77">
        <v>0</v>
      </c>
      <c r="GU5318" s="77">
        <v>0</v>
      </c>
      <c r="GV5318" s="77">
        <v>0</v>
      </c>
      <c r="GW5318" s="77">
        <v>0</v>
      </c>
      <c r="GX5318" s="77">
        <v>0</v>
      </c>
      <c r="GY5318" s="77">
        <v>0.1527377521613833</v>
      </c>
      <c r="GZ5318" s="77">
        <v>65.463755114341041</v>
      </c>
    </row>
    <row r="5319" spans="187:208" x14ac:dyDescent="0.25">
      <c r="GE5319" s="77" t="s">
        <v>425</v>
      </c>
      <c r="GF5319" s="77" t="s">
        <v>155</v>
      </c>
      <c r="GG5319" s="77" t="s">
        <v>468</v>
      </c>
      <c r="GH5319" s="77" t="s">
        <v>481</v>
      </c>
      <c r="GI5319" s="77">
        <v>2025</v>
      </c>
      <c r="GJ5319" s="77" t="s">
        <v>301</v>
      </c>
      <c r="GK5319" s="77">
        <v>13939.5609734551</v>
      </c>
      <c r="GL5319" s="77">
        <v>206.70045400000001</v>
      </c>
      <c r="GM5319" s="77">
        <v>2025</v>
      </c>
      <c r="GN5319" s="77" t="s">
        <v>175</v>
      </c>
      <c r="GO5319" s="77">
        <v>5.3000000000000005E-2</v>
      </c>
      <c r="GP5319" s="77">
        <v>3</v>
      </c>
      <c r="GQ5319" s="77">
        <v>0</v>
      </c>
      <c r="GR5319" s="77" t="s">
        <v>423</v>
      </c>
      <c r="GS5319" s="77">
        <v>0</v>
      </c>
      <c r="GT5319" s="77">
        <v>0</v>
      </c>
      <c r="GU5319" s="77">
        <v>0</v>
      </c>
      <c r="GV5319" s="77">
        <v>0</v>
      </c>
      <c r="GW5319" s="77">
        <v>0</v>
      </c>
      <c r="GX5319" s="77">
        <v>0</v>
      </c>
      <c r="GY5319" s="77">
        <v>5.5966209081309407E-2</v>
      </c>
      <c r="GZ5319" s="77">
        <v>780.14438394204899</v>
      </c>
    </row>
    <row r="5320" spans="187:208" x14ac:dyDescent="0.25">
      <c r="GE5320" s="77" t="s">
        <v>427</v>
      </c>
      <c r="GF5320" s="77" t="s">
        <v>155</v>
      </c>
      <c r="GG5320" s="77" t="s">
        <v>468</v>
      </c>
      <c r="GH5320" s="77" t="s">
        <v>481</v>
      </c>
      <c r="GI5320" s="77">
        <v>2025</v>
      </c>
      <c r="GJ5320" s="77" t="s">
        <v>303</v>
      </c>
      <c r="GK5320" s="77">
        <v>7467.8148194497953</v>
      </c>
      <c r="GL5320" s="77">
        <v>206.70045400000001</v>
      </c>
      <c r="GM5320" s="77">
        <v>2025</v>
      </c>
      <c r="GN5320" s="77" t="s">
        <v>175</v>
      </c>
      <c r="GO5320" s="77">
        <v>5.3000000000000005E-2</v>
      </c>
      <c r="GP5320" s="77">
        <v>3</v>
      </c>
      <c r="GQ5320" s="77">
        <v>0</v>
      </c>
      <c r="GR5320" s="77" t="s">
        <v>423</v>
      </c>
      <c r="GS5320" s="77">
        <v>0</v>
      </c>
      <c r="GT5320" s="77">
        <v>0</v>
      </c>
      <c r="GU5320" s="77">
        <v>0</v>
      </c>
      <c r="GV5320" s="77">
        <v>0</v>
      </c>
      <c r="GW5320" s="77">
        <v>0</v>
      </c>
      <c r="GX5320" s="77">
        <v>0</v>
      </c>
      <c r="GY5320" s="77">
        <v>5.5966209081309407E-2</v>
      </c>
      <c r="GZ5320" s="77">
        <v>417.9452855658281</v>
      </c>
    </row>
    <row r="5321" spans="187:208" x14ac:dyDescent="0.25">
      <c r="GE5321" s="77" t="s">
        <v>422</v>
      </c>
      <c r="GF5321" s="77" t="s">
        <v>155</v>
      </c>
      <c r="GG5321" s="77" t="s">
        <v>468</v>
      </c>
      <c r="GH5321" s="77" t="s">
        <v>488</v>
      </c>
      <c r="GI5321" s="77">
        <v>2021</v>
      </c>
      <c r="GJ5321" s="77" t="s">
        <v>305</v>
      </c>
      <c r="GK5321" s="77">
        <v>409.22373582035073</v>
      </c>
      <c r="GL5321" s="77">
        <v>206.70045400000001</v>
      </c>
      <c r="GM5321" s="77">
        <v>2021</v>
      </c>
      <c r="GN5321" s="77" t="s">
        <v>175</v>
      </c>
      <c r="GO5321" s="77">
        <v>0.13250000000000001</v>
      </c>
      <c r="GP5321" s="77">
        <v>3</v>
      </c>
      <c r="GQ5321" s="77">
        <v>0</v>
      </c>
      <c r="GR5321" s="77" t="s">
        <v>423</v>
      </c>
      <c r="GS5321" s="77">
        <v>0.1527377521613833</v>
      </c>
      <c r="GT5321" s="77">
        <v>62.503913540284124</v>
      </c>
      <c r="GU5321" s="77">
        <v>0.1527377521613833</v>
      </c>
      <c r="GV5321" s="77">
        <v>62.503913540284124</v>
      </c>
      <c r="GW5321" s="77">
        <v>0</v>
      </c>
      <c r="GX5321" s="77">
        <v>0</v>
      </c>
      <c r="GY5321" s="77">
        <v>0</v>
      </c>
      <c r="GZ5321" s="77">
        <v>0</v>
      </c>
    </row>
    <row r="5322" spans="187:208" x14ac:dyDescent="0.25">
      <c r="GE5322" s="77" t="s">
        <v>425</v>
      </c>
      <c r="GF5322" s="77" t="s">
        <v>155</v>
      </c>
      <c r="GG5322" s="77" t="s">
        <v>468</v>
      </c>
      <c r="GH5322" s="77" t="s">
        <v>488</v>
      </c>
      <c r="GI5322" s="77">
        <v>2021</v>
      </c>
      <c r="GJ5322" s="77" t="s">
        <v>301</v>
      </c>
      <c r="GK5322" s="77">
        <v>13469.08781237867</v>
      </c>
      <c r="GL5322" s="77">
        <v>206.70045400000001</v>
      </c>
      <c r="GM5322" s="77">
        <v>2021</v>
      </c>
      <c r="GN5322" s="77" t="s">
        <v>175</v>
      </c>
      <c r="GO5322" s="77">
        <v>5.3000000000000005E-2</v>
      </c>
      <c r="GP5322" s="77">
        <v>3</v>
      </c>
      <c r="GQ5322" s="77">
        <v>0</v>
      </c>
      <c r="GR5322" s="77" t="s">
        <v>423</v>
      </c>
      <c r="GS5322" s="77">
        <v>5.5966209081309407E-2</v>
      </c>
      <c r="GT5322" s="77">
        <v>753.81378464210093</v>
      </c>
      <c r="GU5322" s="77">
        <v>5.5966209081309407E-2</v>
      </c>
      <c r="GV5322" s="77">
        <v>753.81378464210093</v>
      </c>
      <c r="GW5322" s="77">
        <v>0</v>
      </c>
      <c r="GX5322" s="77">
        <v>0</v>
      </c>
      <c r="GY5322" s="77">
        <v>0</v>
      </c>
      <c r="GZ5322" s="77">
        <v>0</v>
      </c>
    </row>
    <row r="5323" spans="187:208" x14ac:dyDescent="0.25">
      <c r="GE5323" s="77" t="s">
        <v>427</v>
      </c>
      <c r="GF5323" s="77" t="s">
        <v>155</v>
      </c>
      <c r="GG5323" s="77" t="s">
        <v>468</v>
      </c>
      <c r="GH5323" s="77" t="s">
        <v>488</v>
      </c>
      <c r="GI5323" s="77">
        <v>2021</v>
      </c>
      <c r="GJ5323" s="77" t="s">
        <v>303</v>
      </c>
      <c r="GK5323" s="77">
        <v>7205.5312760251982</v>
      </c>
      <c r="GL5323" s="77">
        <v>206.70045400000001</v>
      </c>
      <c r="GM5323" s="77">
        <v>2021</v>
      </c>
      <c r="GN5323" s="77" t="s">
        <v>175</v>
      </c>
      <c r="GO5323" s="77">
        <v>5.3000000000000005E-2</v>
      </c>
      <c r="GP5323" s="77">
        <v>3</v>
      </c>
      <c r="GQ5323" s="77">
        <v>0</v>
      </c>
      <c r="GR5323" s="77" t="s">
        <v>423</v>
      </c>
      <c r="GS5323" s="77">
        <v>5.5966209081309407E-2</v>
      </c>
      <c r="GT5323" s="77">
        <v>403.26626993594039</v>
      </c>
      <c r="GU5323" s="77">
        <v>5.5966209081309407E-2</v>
      </c>
      <c r="GV5323" s="77">
        <v>403.26626993594039</v>
      </c>
      <c r="GW5323" s="77">
        <v>0</v>
      </c>
      <c r="GX5323" s="77">
        <v>0</v>
      </c>
      <c r="GY5323" s="77">
        <v>0</v>
      </c>
      <c r="GZ5323" s="77">
        <v>0</v>
      </c>
    </row>
    <row r="5324" spans="187:208" x14ac:dyDescent="0.25">
      <c r="GE5324" s="77" t="s">
        <v>422</v>
      </c>
      <c r="GF5324" s="77" t="s">
        <v>155</v>
      </c>
      <c r="GG5324" s="77" t="s">
        <v>468</v>
      </c>
      <c r="GH5324" s="77" t="s">
        <v>488</v>
      </c>
      <c r="GI5324" s="77">
        <v>2022</v>
      </c>
      <c r="GJ5324" s="77" t="s">
        <v>305</v>
      </c>
      <c r="GK5324" s="77">
        <v>409.22373582035073</v>
      </c>
      <c r="GL5324" s="77">
        <v>206.70045400000001</v>
      </c>
      <c r="GM5324" s="77">
        <v>2022</v>
      </c>
      <c r="GN5324" s="77" t="s">
        <v>175</v>
      </c>
      <c r="GO5324" s="77">
        <v>0.13250000000000001</v>
      </c>
      <c r="GP5324" s="77">
        <v>3</v>
      </c>
      <c r="GQ5324" s="77">
        <v>0</v>
      </c>
      <c r="GR5324" s="77" t="s">
        <v>423</v>
      </c>
      <c r="GS5324" s="77">
        <v>0.1527377521613833</v>
      </c>
      <c r="GT5324" s="77">
        <v>62.503913540284124</v>
      </c>
      <c r="GU5324" s="77">
        <v>0.1527377521613833</v>
      </c>
      <c r="GV5324" s="77">
        <v>62.503913540284124</v>
      </c>
      <c r="GW5324" s="77">
        <v>0.1527377521613833</v>
      </c>
      <c r="GX5324" s="77">
        <v>62.503913540284124</v>
      </c>
      <c r="GY5324" s="77">
        <v>0</v>
      </c>
      <c r="GZ5324" s="77">
        <v>0</v>
      </c>
    </row>
    <row r="5325" spans="187:208" x14ac:dyDescent="0.25">
      <c r="GE5325" s="77" t="s">
        <v>425</v>
      </c>
      <c r="GF5325" s="77" t="s">
        <v>155</v>
      </c>
      <c r="GG5325" s="77" t="s">
        <v>468</v>
      </c>
      <c r="GH5325" s="77" t="s">
        <v>488</v>
      </c>
      <c r="GI5325" s="77">
        <v>2022</v>
      </c>
      <c r="GJ5325" s="77" t="s">
        <v>301</v>
      </c>
      <c r="GK5325" s="77">
        <v>13469.08781237867</v>
      </c>
      <c r="GL5325" s="77">
        <v>206.70045400000001</v>
      </c>
      <c r="GM5325" s="77">
        <v>2022</v>
      </c>
      <c r="GN5325" s="77" t="s">
        <v>175</v>
      </c>
      <c r="GO5325" s="77">
        <v>5.3000000000000005E-2</v>
      </c>
      <c r="GP5325" s="77">
        <v>3</v>
      </c>
      <c r="GQ5325" s="77">
        <v>0</v>
      </c>
      <c r="GR5325" s="77" t="s">
        <v>423</v>
      </c>
      <c r="GS5325" s="77">
        <v>5.5966209081309407E-2</v>
      </c>
      <c r="GT5325" s="77">
        <v>753.81378464210093</v>
      </c>
      <c r="GU5325" s="77">
        <v>5.5966209081309407E-2</v>
      </c>
      <c r="GV5325" s="77">
        <v>753.81378464210093</v>
      </c>
      <c r="GW5325" s="77">
        <v>5.5966209081309407E-2</v>
      </c>
      <c r="GX5325" s="77">
        <v>753.81378464210093</v>
      </c>
      <c r="GY5325" s="77">
        <v>0</v>
      </c>
      <c r="GZ5325" s="77">
        <v>0</v>
      </c>
    </row>
    <row r="5326" spans="187:208" x14ac:dyDescent="0.25">
      <c r="GE5326" s="77" t="s">
        <v>427</v>
      </c>
      <c r="GF5326" s="77" t="s">
        <v>155</v>
      </c>
      <c r="GG5326" s="77" t="s">
        <v>468</v>
      </c>
      <c r="GH5326" s="77" t="s">
        <v>488</v>
      </c>
      <c r="GI5326" s="77">
        <v>2022</v>
      </c>
      <c r="GJ5326" s="77" t="s">
        <v>303</v>
      </c>
      <c r="GK5326" s="77">
        <v>7205.5312760251982</v>
      </c>
      <c r="GL5326" s="77">
        <v>206.70045400000001</v>
      </c>
      <c r="GM5326" s="77">
        <v>2022</v>
      </c>
      <c r="GN5326" s="77" t="s">
        <v>175</v>
      </c>
      <c r="GO5326" s="77">
        <v>5.3000000000000005E-2</v>
      </c>
      <c r="GP5326" s="77">
        <v>3</v>
      </c>
      <c r="GQ5326" s="77">
        <v>0</v>
      </c>
      <c r="GR5326" s="77" t="s">
        <v>423</v>
      </c>
      <c r="GS5326" s="77">
        <v>5.5966209081309407E-2</v>
      </c>
      <c r="GT5326" s="77">
        <v>403.26626993594039</v>
      </c>
      <c r="GU5326" s="77">
        <v>5.5966209081309407E-2</v>
      </c>
      <c r="GV5326" s="77">
        <v>403.26626993594039</v>
      </c>
      <c r="GW5326" s="77">
        <v>5.5966209081309407E-2</v>
      </c>
      <c r="GX5326" s="77">
        <v>403.26626993594039</v>
      </c>
      <c r="GY5326" s="77">
        <v>0</v>
      </c>
      <c r="GZ5326" s="77">
        <v>0</v>
      </c>
    </row>
    <row r="5327" spans="187:208" x14ac:dyDescent="0.25">
      <c r="GE5327" s="77" t="s">
        <v>422</v>
      </c>
      <c r="GF5327" s="77" t="s">
        <v>155</v>
      </c>
      <c r="GG5327" s="77" t="s">
        <v>468</v>
      </c>
      <c r="GH5327" s="77" t="s">
        <v>488</v>
      </c>
      <c r="GI5327" s="77">
        <v>2023</v>
      </c>
      <c r="GJ5327" s="77" t="s">
        <v>305</v>
      </c>
      <c r="GK5327" s="77">
        <v>428.60232122030391</v>
      </c>
      <c r="GL5327" s="77">
        <v>206.70045400000001</v>
      </c>
      <c r="GM5327" s="77">
        <v>2023</v>
      </c>
      <c r="GN5327" s="77" t="s">
        <v>175</v>
      </c>
      <c r="GO5327" s="77">
        <v>0.13250000000000001</v>
      </c>
      <c r="GP5327" s="77">
        <v>3</v>
      </c>
      <c r="GQ5327" s="77">
        <v>0</v>
      </c>
      <c r="GR5327" s="77" t="s">
        <v>423</v>
      </c>
      <c r="GS5327" s="77">
        <v>0</v>
      </c>
      <c r="GT5327" s="77">
        <v>0</v>
      </c>
      <c r="GU5327" s="77">
        <v>0.1527377521613833</v>
      </c>
      <c r="GV5327" s="77">
        <v>65.463755114340373</v>
      </c>
      <c r="GW5327" s="77">
        <v>0.1527377521613833</v>
      </c>
      <c r="GX5327" s="77">
        <v>65.463755114340373</v>
      </c>
      <c r="GY5327" s="77">
        <v>0.1527377521613833</v>
      </c>
      <c r="GZ5327" s="77">
        <v>65.463755114340373</v>
      </c>
    </row>
    <row r="5328" spans="187:208" x14ac:dyDescent="0.25">
      <c r="GE5328" s="77" t="s">
        <v>425</v>
      </c>
      <c r="GF5328" s="77" t="s">
        <v>155</v>
      </c>
      <c r="GG5328" s="77" t="s">
        <v>468</v>
      </c>
      <c r="GH5328" s="77" t="s">
        <v>488</v>
      </c>
      <c r="GI5328" s="77">
        <v>2023</v>
      </c>
      <c r="GJ5328" s="77" t="s">
        <v>301</v>
      </c>
      <c r="GK5328" s="77">
        <v>13939.560973457459</v>
      </c>
      <c r="GL5328" s="77">
        <v>206.70045400000001</v>
      </c>
      <c r="GM5328" s="77">
        <v>2023</v>
      </c>
      <c r="GN5328" s="77" t="s">
        <v>175</v>
      </c>
      <c r="GO5328" s="77">
        <v>5.3000000000000005E-2</v>
      </c>
      <c r="GP5328" s="77">
        <v>3</v>
      </c>
      <c r="GQ5328" s="77">
        <v>0</v>
      </c>
      <c r="GR5328" s="77" t="s">
        <v>423</v>
      </c>
      <c r="GS5328" s="77">
        <v>0</v>
      </c>
      <c r="GT5328" s="77">
        <v>0</v>
      </c>
      <c r="GU5328" s="77">
        <v>5.5966209081309407E-2</v>
      </c>
      <c r="GV5328" s="77">
        <v>780.14438394218109</v>
      </c>
      <c r="GW5328" s="77">
        <v>5.5966209081309407E-2</v>
      </c>
      <c r="GX5328" s="77">
        <v>780.14438394218109</v>
      </c>
      <c r="GY5328" s="77">
        <v>5.5966209081309407E-2</v>
      </c>
      <c r="GZ5328" s="77">
        <v>780.14438394218109</v>
      </c>
    </row>
    <row r="5329" spans="187:208" x14ac:dyDescent="0.25">
      <c r="GE5329" s="77" t="s">
        <v>427</v>
      </c>
      <c r="GF5329" s="77" t="s">
        <v>155</v>
      </c>
      <c r="GG5329" s="77" t="s">
        <v>468</v>
      </c>
      <c r="GH5329" s="77" t="s">
        <v>488</v>
      </c>
      <c r="GI5329" s="77">
        <v>2023</v>
      </c>
      <c r="GJ5329" s="77" t="s">
        <v>303</v>
      </c>
      <c r="GK5329" s="77">
        <v>7467.8148194525338</v>
      </c>
      <c r="GL5329" s="77">
        <v>206.70045400000001</v>
      </c>
      <c r="GM5329" s="77">
        <v>2023</v>
      </c>
      <c r="GN5329" s="77" t="s">
        <v>175</v>
      </c>
      <c r="GO5329" s="77">
        <v>5.3000000000000005E-2</v>
      </c>
      <c r="GP5329" s="77">
        <v>3</v>
      </c>
      <c r="GQ5329" s="77">
        <v>0</v>
      </c>
      <c r="GR5329" s="77" t="s">
        <v>423</v>
      </c>
      <c r="GS5329" s="77">
        <v>0</v>
      </c>
      <c r="GT5329" s="77">
        <v>0</v>
      </c>
      <c r="GU5329" s="77">
        <v>5.5966209081309407E-2</v>
      </c>
      <c r="GV5329" s="77">
        <v>417.94528556598135</v>
      </c>
      <c r="GW5329" s="77">
        <v>5.5966209081309407E-2</v>
      </c>
      <c r="GX5329" s="77">
        <v>417.94528556598135</v>
      </c>
      <c r="GY5329" s="77">
        <v>5.5966209081309407E-2</v>
      </c>
      <c r="GZ5329" s="77">
        <v>417.94528556598135</v>
      </c>
    </row>
    <row r="5330" spans="187:208" x14ac:dyDescent="0.25">
      <c r="GE5330" s="77" t="s">
        <v>422</v>
      </c>
      <c r="GF5330" s="77" t="s">
        <v>155</v>
      </c>
      <c r="GG5330" s="77" t="s">
        <v>468</v>
      </c>
      <c r="GH5330" s="77" t="s">
        <v>488</v>
      </c>
      <c r="GI5330" s="77">
        <v>2024</v>
      </c>
      <c r="GJ5330" s="77" t="s">
        <v>305</v>
      </c>
      <c r="GK5330" s="77">
        <v>428.60232122030391</v>
      </c>
      <c r="GL5330" s="77">
        <v>206.70045400000001</v>
      </c>
      <c r="GM5330" s="77">
        <v>2024</v>
      </c>
      <c r="GN5330" s="77" t="s">
        <v>175</v>
      </c>
      <c r="GO5330" s="77">
        <v>0.13250000000000001</v>
      </c>
      <c r="GP5330" s="77">
        <v>3</v>
      </c>
      <c r="GQ5330" s="77">
        <v>0</v>
      </c>
      <c r="GR5330" s="77" t="s">
        <v>423</v>
      </c>
      <c r="GS5330" s="77">
        <v>0</v>
      </c>
      <c r="GT5330" s="77">
        <v>0</v>
      </c>
      <c r="GU5330" s="77">
        <v>0</v>
      </c>
      <c r="GV5330" s="77">
        <v>0</v>
      </c>
      <c r="GW5330" s="77">
        <v>0.1527377521613833</v>
      </c>
      <c r="GX5330" s="77">
        <v>65.463755114340373</v>
      </c>
      <c r="GY5330" s="77">
        <v>0.1527377521613833</v>
      </c>
      <c r="GZ5330" s="77">
        <v>65.463755114340373</v>
      </c>
    </row>
    <row r="5331" spans="187:208" x14ac:dyDescent="0.25">
      <c r="GE5331" s="77" t="s">
        <v>425</v>
      </c>
      <c r="GF5331" s="77" t="s">
        <v>155</v>
      </c>
      <c r="GG5331" s="77" t="s">
        <v>468</v>
      </c>
      <c r="GH5331" s="77" t="s">
        <v>488</v>
      </c>
      <c r="GI5331" s="77">
        <v>2024</v>
      </c>
      <c r="GJ5331" s="77" t="s">
        <v>301</v>
      </c>
      <c r="GK5331" s="77">
        <v>13939.560973457459</v>
      </c>
      <c r="GL5331" s="77">
        <v>206.70045400000001</v>
      </c>
      <c r="GM5331" s="77">
        <v>2024</v>
      </c>
      <c r="GN5331" s="77" t="s">
        <v>175</v>
      </c>
      <c r="GO5331" s="77">
        <v>5.3000000000000005E-2</v>
      </c>
      <c r="GP5331" s="77">
        <v>3</v>
      </c>
      <c r="GQ5331" s="77">
        <v>0</v>
      </c>
      <c r="GR5331" s="77" t="s">
        <v>423</v>
      </c>
      <c r="GS5331" s="77">
        <v>0</v>
      </c>
      <c r="GT5331" s="77">
        <v>0</v>
      </c>
      <c r="GU5331" s="77">
        <v>0</v>
      </c>
      <c r="GV5331" s="77">
        <v>0</v>
      </c>
      <c r="GW5331" s="77">
        <v>5.5966209081309407E-2</v>
      </c>
      <c r="GX5331" s="77">
        <v>780.14438394218109</v>
      </c>
      <c r="GY5331" s="77">
        <v>5.5966209081309407E-2</v>
      </c>
      <c r="GZ5331" s="77">
        <v>780.14438394218109</v>
      </c>
    </row>
    <row r="5332" spans="187:208" x14ac:dyDescent="0.25">
      <c r="GE5332" s="77" t="s">
        <v>427</v>
      </c>
      <c r="GF5332" s="77" t="s">
        <v>155</v>
      </c>
      <c r="GG5332" s="77" t="s">
        <v>468</v>
      </c>
      <c r="GH5332" s="77" t="s">
        <v>488</v>
      </c>
      <c r="GI5332" s="77">
        <v>2024</v>
      </c>
      <c r="GJ5332" s="77" t="s">
        <v>303</v>
      </c>
      <c r="GK5332" s="77">
        <v>7467.8148194525338</v>
      </c>
      <c r="GL5332" s="77">
        <v>206.70045400000001</v>
      </c>
      <c r="GM5332" s="77">
        <v>2024</v>
      </c>
      <c r="GN5332" s="77" t="s">
        <v>175</v>
      </c>
      <c r="GO5332" s="77">
        <v>5.3000000000000005E-2</v>
      </c>
      <c r="GP5332" s="77">
        <v>3</v>
      </c>
      <c r="GQ5332" s="77">
        <v>0</v>
      </c>
      <c r="GR5332" s="77" t="s">
        <v>423</v>
      </c>
      <c r="GS5332" s="77">
        <v>0</v>
      </c>
      <c r="GT5332" s="77">
        <v>0</v>
      </c>
      <c r="GU5332" s="77">
        <v>0</v>
      </c>
      <c r="GV5332" s="77">
        <v>0</v>
      </c>
      <c r="GW5332" s="77">
        <v>5.5966209081309407E-2</v>
      </c>
      <c r="GX5332" s="77">
        <v>417.94528556598135</v>
      </c>
      <c r="GY5332" s="77">
        <v>5.5966209081309407E-2</v>
      </c>
      <c r="GZ5332" s="77">
        <v>417.94528556598135</v>
      </c>
    </row>
    <row r="5333" spans="187:208" x14ac:dyDescent="0.25">
      <c r="GE5333" s="77" t="s">
        <v>422</v>
      </c>
      <c r="GF5333" s="77" t="s">
        <v>155</v>
      </c>
      <c r="GG5333" s="77" t="s">
        <v>468</v>
      </c>
      <c r="GH5333" s="77" t="s">
        <v>488</v>
      </c>
      <c r="GI5333" s="77">
        <v>2025</v>
      </c>
      <c r="GJ5333" s="77" t="s">
        <v>305</v>
      </c>
      <c r="GK5333" s="77">
        <v>428.60232122030391</v>
      </c>
      <c r="GL5333" s="77">
        <v>206.70045400000001</v>
      </c>
      <c r="GM5333" s="77">
        <v>2025</v>
      </c>
      <c r="GN5333" s="77" t="s">
        <v>175</v>
      </c>
      <c r="GO5333" s="77">
        <v>0.13250000000000001</v>
      </c>
      <c r="GP5333" s="77">
        <v>3</v>
      </c>
      <c r="GQ5333" s="77">
        <v>0</v>
      </c>
      <c r="GR5333" s="77" t="s">
        <v>423</v>
      </c>
      <c r="GS5333" s="77">
        <v>0</v>
      </c>
      <c r="GT5333" s="77">
        <v>0</v>
      </c>
      <c r="GU5333" s="77">
        <v>0</v>
      </c>
      <c r="GV5333" s="77">
        <v>0</v>
      </c>
      <c r="GW5333" s="77">
        <v>0</v>
      </c>
      <c r="GX5333" s="77">
        <v>0</v>
      </c>
      <c r="GY5333" s="77">
        <v>0.1527377521613833</v>
      </c>
      <c r="GZ5333" s="77">
        <v>65.463755114340373</v>
      </c>
    </row>
    <row r="5334" spans="187:208" x14ac:dyDescent="0.25">
      <c r="GE5334" s="77" t="s">
        <v>425</v>
      </c>
      <c r="GF5334" s="77" t="s">
        <v>155</v>
      </c>
      <c r="GG5334" s="77" t="s">
        <v>468</v>
      </c>
      <c r="GH5334" s="77" t="s">
        <v>488</v>
      </c>
      <c r="GI5334" s="77">
        <v>2025</v>
      </c>
      <c r="GJ5334" s="77" t="s">
        <v>301</v>
      </c>
      <c r="GK5334" s="77">
        <v>13939.560973457459</v>
      </c>
      <c r="GL5334" s="77">
        <v>206.70045400000001</v>
      </c>
      <c r="GM5334" s="77">
        <v>2025</v>
      </c>
      <c r="GN5334" s="77" t="s">
        <v>175</v>
      </c>
      <c r="GO5334" s="77">
        <v>5.3000000000000005E-2</v>
      </c>
      <c r="GP5334" s="77">
        <v>3</v>
      </c>
      <c r="GQ5334" s="77">
        <v>0</v>
      </c>
      <c r="GR5334" s="77" t="s">
        <v>423</v>
      </c>
      <c r="GS5334" s="77">
        <v>0</v>
      </c>
      <c r="GT5334" s="77">
        <v>0</v>
      </c>
      <c r="GU5334" s="77">
        <v>0</v>
      </c>
      <c r="GV5334" s="77">
        <v>0</v>
      </c>
      <c r="GW5334" s="77">
        <v>0</v>
      </c>
      <c r="GX5334" s="77">
        <v>0</v>
      </c>
      <c r="GY5334" s="77">
        <v>5.5966209081309407E-2</v>
      </c>
      <c r="GZ5334" s="77">
        <v>780.14438394218109</v>
      </c>
    </row>
    <row r="5335" spans="187:208" x14ac:dyDescent="0.25">
      <c r="GE5335" s="77" t="s">
        <v>427</v>
      </c>
      <c r="GF5335" s="77" t="s">
        <v>155</v>
      </c>
      <c r="GG5335" s="77" t="s">
        <v>468</v>
      </c>
      <c r="GH5335" s="77" t="s">
        <v>488</v>
      </c>
      <c r="GI5335" s="77">
        <v>2025</v>
      </c>
      <c r="GJ5335" s="77" t="s">
        <v>303</v>
      </c>
      <c r="GK5335" s="77">
        <v>7467.8148194525338</v>
      </c>
      <c r="GL5335" s="77">
        <v>206.70045400000001</v>
      </c>
      <c r="GM5335" s="77">
        <v>2025</v>
      </c>
      <c r="GN5335" s="77" t="s">
        <v>175</v>
      </c>
      <c r="GO5335" s="77">
        <v>5.3000000000000005E-2</v>
      </c>
      <c r="GP5335" s="77">
        <v>3</v>
      </c>
      <c r="GQ5335" s="77">
        <v>0</v>
      </c>
      <c r="GR5335" s="77" t="s">
        <v>423</v>
      </c>
      <c r="GS5335" s="77">
        <v>0</v>
      </c>
      <c r="GT5335" s="77">
        <v>0</v>
      </c>
      <c r="GU5335" s="77">
        <v>0</v>
      </c>
      <c r="GV5335" s="77">
        <v>0</v>
      </c>
      <c r="GW5335" s="77">
        <v>0</v>
      </c>
      <c r="GX5335" s="77">
        <v>0</v>
      </c>
      <c r="GY5335" s="77">
        <v>5.5966209081309407E-2</v>
      </c>
      <c r="GZ5335" s="77">
        <v>417.94528556598135</v>
      </c>
    </row>
    <row r="5336" spans="187:208" x14ac:dyDescent="0.25">
      <c r="GE5336" s="77" t="s">
        <v>422</v>
      </c>
      <c r="GF5336" s="77" t="s">
        <v>155</v>
      </c>
      <c r="GG5336" s="77" t="s">
        <v>469</v>
      </c>
      <c r="GH5336" s="77" t="s">
        <v>300</v>
      </c>
      <c r="GI5336" s="77">
        <v>2021</v>
      </c>
      <c r="GJ5336" s="77" t="s">
        <v>305</v>
      </c>
      <c r="GK5336" s="77">
        <v>222.22942162788931</v>
      </c>
      <c r="GL5336" s="77">
        <v>208.00094999999999</v>
      </c>
      <c r="GM5336" s="77">
        <v>2021</v>
      </c>
      <c r="GN5336" s="77" t="s">
        <v>175</v>
      </c>
      <c r="GO5336" s="77">
        <v>0.13250000000000001</v>
      </c>
      <c r="GP5336" s="77">
        <v>3</v>
      </c>
      <c r="GQ5336" s="77">
        <v>0</v>
      </c>
      <c r="GR5336" s="77" t="s">
        <v>423</v>
      </c>
      <c r="GS5336" s="77">
        <v>0.1527377521613833</v>
      </c>
      <c r="GT5336" s="77">
        <v>33.942822323568109</v>
      </c>
      <c r="GU5336" s="77">
        <v>0.1527377521613833</v>
      </c>
      <c r="GV5336" s="77">
        <v>33.942822323568109</v>
      </c>
      <c r="GW5336" s="77">
        <v>0</v>
      </c>
      <c r="GX5336" s="77">
        <v>0</v>
      </c>
      <c r="GY5336" s="77">
        <v>0</v>
      </c>
      <c r="GZ5336" s="77">
        <v>0</v>
      </c>
    </row>
    <row r="5337" spans="187:208" x14ac:dyDescent="0.25">
      <c r="GE5337" s="77" t="s">
        <v>425</v>
      </c>
      <c r="GF5337" s="77" t="s">
        <v>155</v>
      </c>
      <c r="GG5337" s="77" t="s">
        <v>469</v>
      </c>
      <c r="GH5337" s="77" t="s">
        <v>300</v>
      </c>
      <c r="GI5337" s="77">
        <v>2021</v>
      </c>
      <c r="GJ5337" s="77" t="s">
        <v>301</v>
      </c>
      <c r="GK5337" s="77">
        <v>8585.7228092502155</v>
      </c>
      <c r="GL5337" s="77">
        <v>208.00094999999999</v>
      </c>
      <c r="GM5337" s="77">
        <v>2021</v>
      </c>
      <c r="GN5337" s="77" t="s">
        <v>175</v>
      </c>
      <c r="GO5337" s="77">
        <v>5.3000000000000005E-2</v>
      </c>
      <c r="GP5337" s="77">
        <v>3</v>
      </c>
      <c r="GQ5337" s="77">
        <v>0</v>
      </c>
      <c r="GR5337" s="77" t="s">
        <v>423</v>
      </c>
      <c r="GS5337" s="77">
        <v>5.5966209081309413E-2</v>
      </c>
      <c r="GT5337" s="77">
        <v>480.51035785666477</v>
      </c>
      <c r="GU5337" s="77">
        <v>5.5966209081309413E-2</v>
      </c>
      <c r="GV5337" s="77">
        <v>480.51035785666477</v>
      </c>
      <c r="GW5337" s="77">
        <v>0</v>
      </c>
      <c r="GX5337" s="77">
        <v>0</v>
      </c>
      <c r="GY5337" s="77">
        <v>0</v>
      </c>
      <c r="GZ5337" s="77">
        <v>0</v>
      </c>
    </row>
    <row r="5338" spans="187:208" x14ac:dyDescent="0.25">
      <c r="GE5338" s="77" t="s">
        <v>427</v>
      </c>
      <c r="GF5338" s="77" t="s">
        <v>155</v>
      </c>
      <c r="GG5338" s="77" t="s">
        <v>469</v>
      </c>
      <c r="GH5338" s="77" t="s">
        <v>300</v>
      </c>
      <c r="GI5338" s="77">
        <v>2021</v>
      </c>
      <c r="GJ5338" s="77" t="s">
        <v>303</v>
      </c>
      <c r="GK5338" s="77">
        <v>5338.1784104581566</v>
      </c>
      <c r="GL5338" s="77">
        <v>208.00094999999999</v>
      </c>
      <c r="GM5338" s="77">
        <v>2021</v>
      </c>
      <c r="GN5338" s="77" t="s">
        <v>175</v>
      </c>
      <c r="GO5338" s="77">
        <v>5.3000000000000005E-2</v>
      </c>
      <c r="GP5338" s="77">
        <v>3</v>
      </c>
      <c r="GQ5338" s="77">
        <v>0</v>
      </c>
      <c r="GR5338" s="77" t="s">
        <v>423</v>
      </c>
      <c r="GS5338" s="77">
        <v>5.5966209081309413E-2</v>
      </c>
      <c r="GT5338" s="77">
        <v>298.75760903303313</v>
      </c>
      <c r="GU5338" s="77">
        <v>5.5966209081309413E-2</v>
      </c>
      <c r="GV5338" s="77">
        <v>298.75760903303313</v>
      </c>
      <c r="GW5338" s="77">
        <v>0</v>
      </c>
      <c r="GX5338" s="77">
        <v>0</v>
      </c>
      <c r="GY5338" s="77">
        <v>0</v>
      </c>
      <c r="GZ5338" s="77">
        <v>0</v>
      </c>
    </row>
    <row r="5339" spans="187:208" x14ac:dyDescent="0.25">
      <c r="GE5339" s="77" t="s">
        <v>422</v>
      </c>
      <c r="GF5339" s="77" t="s">
        <v>155</v>
      </c>
      <c r="GG5339" s="77" t="s">
        <v>469</v>
      </c>
      <c r="GH5339" s="77" t="s">
        <v>300</v>
      </c>
      <c r="GI5339" s="77">
        <v>2022</v>
      </c>
      <c r="GJ5339" s="77" t="s">
        <v>305</v>
      </c>
      <c r="GK5339" s="77">
        <v>222.22942162788931</v>
      </c>
      <c r="GL5339" s="77">
        <v>208.00094999999999</v>
      </c>
      <c r="GM5339" s="77">
        <v>2022</v>
      </c>
      <c r="GN5339" s="77" t="s">
        <v>175</v>
      </c>
      <c r="GO5339" s="77">
        <v>0.13250000000000001</v>
      </c>
      <c r="GP5339" s="77">
        <v>3</v>
      </c>
      <c r="GQ5339" s="77">
        <v>0</v>
      </c>
      <c r="GR5339" s="77" t="s">
        <v>423</v>
      </c>
      <c r="GS5339" s="77">
        <v>0.1527377521613833</v>
      </c>
      <c r="GT5339" s="77">
        <v>33.942822323568109</v>
      </c>
      <c r="GU5339" s="77">
        <v>0.1527377521613833</v>
      </c>
      <c r="GV5339" s="77">
        <v>33.942822323568109</v>
      </c>
      <c r="GW5339" s="77">
        <v>0.1527377521613833</v>
      </c>
      <c r="GX5339" s="77">
        <v>33.942822323568109</v>
      </c>
      <c r="GY5339" s="77">
        <v>0</v>
      </c>
      <c r="GZ5339" s="77">
        <v>0</v>
      </c>
    </row>
    <row r="5340" spans="187:208" x14ac:dyDescent="0.25">
      <c r="GE5340" s="77" t="s">
        <v>425</v>
      </c>
      <c r="GF5340" s="77" t="s">
        <v>155</v>
      </c>
      <c r="GG5340" s="77" t="s">
        <v>469</v>
      </c>
      <c r="GH5340" s="77" t="s">
        <v>300</v>
      </c>
      <c r="GI5340" s="77">
        <v>2022</v>
      </c>
      <c r="GJ5340" s="77" t="s">
        <v>301</v>
      </c>
      <c r="GK5340" s="77">
        <v>8585.7228092502155</v>
      </c>
      <c r="GL5340" s="77">
        <v>208.00094999999999</v>
      </c>
      <c r="GM5340" s="77">
        <v>2022</v>
      </c>
      <c r="GN5340" s="77" t="s">
        <v>175</v>
      </c>
      <c r="GO5340" s="77">
        <v>5.3000000000000005E-2</v>
      </c>
      <c r="GP5340" s="77">
        <v>3</v>
      </c>
      <c r="GQ5340" s="77">
        <v>0</v>
      </c>
      <c r="GR5340" s="77" t="s">
        <v>423</v>
      </c>
      <c r="GS5340" s="77">
        <v>5.5966209081309413E-2</v>
      </c>
      <c r="GT5340" s="77">
        <v>480.51035785666477</v>
      </c>
      <c r="GU5340" s="77">
        <v>5.5966209081309413E-2</v>
      </c>
      <c r="GV5340" s="77">
        <v>480.51035785666477</v>
      </c>
      <c r="GW5340" s="77">
        <v>5.5966209081309413E-2</v>
      </c>
      <c r="GX5340" s="77">
        <v>480.51035785666477</v>
      </c>
      <c r="GY5340" s="77">
        <v>0</v>
      </c>
      <c r="GZ5340" s="77">
        <v>0</v>
      </c>
    </row>
    <row r="5341" spans="187:208" x14ac:dyDescent="0.25">
      <c r="GE5341" s="77" t="s">
        <v>427</v>
      </c>
      <c r="GF5341" s="77" t="s">
        <v>155</v>
      </c>
      <c r="GG5341" s="77" t="s">
        <v>469</v>
      </c>
      <c r="GH5341" s="77" t="s">
        <v>300</v>
      </c>
      <c r="GI5341" s="77">
        <v>2022</v>
      </c>
      <c r="GJ5341" s="77" t="s">
        <v>303</v>
      </c>
      <c r="GK5341" s="77">
        <v>5338.1784104581566</v>
      </c>
      <c r="GL5341" s="77">
        <v>208.00094999999999</v>
      </c>
      <c r="GM5341" s="77">
        <v>2022</v>
      </c>
      <c r="GN5341" s="77" t="s">
        <v>175</v>
      </c>
      <c r="GO5341" s="77">
        <v>5.3000000000000005E-2</v>
      </c>
      <c r="GP5341" s="77">
        <v>3</v>
      </c>
      <c r="GQ5341" s="77">
        <v>0</v>
      </c>
      <c r="GR5341" s="77" t="s">
        <v>423</v>
      </c>
      <c r="GS5341" s="77">
        <v>5.5966209081309413E-2</v>
      </c>
      <c r="GT5341" s="77">
        <v>298.75760903303313</v>
      </c>
      <c r="GU5341" s="77">
        <v>5.5966209081309413E-2</v>
      </c>
      <c r="GV5341" s="77">
        <v>298.75760903303313</v>
      </c>
      <c r="GW5341" s="77">
        <v>5.5966209081309413E-2</v>
      </c>
      <c r="GX5341" s="77">
        <v>298.75760903303313</v>
      </c>
      <c r="GY5341" s="77">
        <v>0</v>
      </c>
      <c r="GZ5341" s="77">
        <v>0</v>
      </c>
    </row>
    <row r="5342" spans="187:208" x14ac:dyDescent="0.25">
      <c r="GE5342" s="77" t="s">
        <v>422</v>
      </c>
      <c r="GF5342" s="77" t="s">
        <v>155</v>
      </c>
      <c r="GG5342" s="77" t="s">
        <v>469</v>
      </c>
      <c r="GH5342" s="77" t="s">
        <v>300</v>
      </c>
      <c r="GI5342" s="77">
        <v>2023</v>
      </c>
      <c r="GJ5342" s="77" t="s">
        <v>305</v>
      </c>
      <c r="GK5342" s="77">
        <v>233.23007680800089</v>
      </c>
      <c r="GL5342" s="77">
        <v>208.00094999999999</v>
      </c>
      <c r="GM5342" s="77">
        <v>2023</v>
      </c>
      <c r="GN5342" s="77" t="s">
        <v>175</v>
      </c>
      <c r="GO5342" s="77">
        <v>0.13250000000000001</v>
      </c>
      <c r="GP5342" s="77">
        <v>3</v>
      </c>
      <c r="GQ5342" s="77">
        <v>0</v>
      </c>
      <c r="GR5342" s="77" t="s">
        <v>423</v>
      </c>
      <c r="GS5342" s="77">
        <v>0</v>
      </c>
      <c r="GT5342" s="77">
        <v>0</v>
      </c>
      <c r="GU5342" s="77">
        <v>0.1527377521613833</v>
      </c>
      <c r="GV5342" s="77">
        <v>35.623037668080833</v>
      </c>
      <c r="GW5342" s="77">
        <v>0.1527377521613833</v>
      </c>
      <c r="GX5342" s="77">
        <v>35.623037668080833</v>
      </c>
      <c r="GY5342" s="77">
        <v>0.1527377521613833</v>
      </c>
      <c r="GZ5342" s="77">
        <v>35.623037668080833</v>
      </c>
    </row>
    <row r="5343" spans="187:208" x14ac:dyDescent="0.25">
      <c r="GE5343" s="77" t="s">
        <v>425</v>
      </c>
      <c r="GF5343" s="77" t="s">
        <v>155</v>
      </c>
      <c r="GG5343" s="77" t="s">
        <v>469</v>
      </c>
      <c r="GH5343" s="77" t="s">
        <v>300</v>
      </c>
      <c r="GI5343" s="77">
        <v>2023</v>
      </c>
      <c r="GJ5343" s="77" t="s">
        <v>301</v>
      </c>
      <c r="GK5343" s="77">
        <v>8896.5159934309468</v>
      </c>
      <c r="GL5343" s="77">
        <v>208.00094999999999</v>
      </c>
      <c r="GM5343" s="77">
        <v>2023</v>
      </c>
      <c r="GN5343" s="77" t="s">
        <v>175</v>
      </c>
      <c r="GO5343" s="77">
        <v>5.3000000000000005E-2</v>
      </c>
      <c r="GP5343" s="77">
        <v>3</v>
      </c>
      <c r="GQ5343" s="77">
        <v>0</v>
      </c>
      <c r="GR5343" s="77" t="s">
        <v>423</v>
      </c>
      <c r="GS5343" s="77">
        <v>0</v>
      </c>
      <c r="GT5343" s="77">
        <v>0</v>
      </c>
      <c r="GU5343" s="77">
        <v>5.5966209081309413E-2</v>
      </c>
      <c r="GV5343" s="77">
        <v>497.9042741835695</v>
      </c>
      <c r="GW5343" s="77">
        <v>5.5966209081309413E-2</v>
      </c>
      <c r="GX5343" s="77">
        <v>497.9042741835695</v>
      </c>
      <c r="GY5343" s="77">
        <v>5.5966209081309413E-2</v>
      </c>
      <c r="GZ5343" s="77">
        <v>497.9042741835695</v>
      </c>
    </row>
    <row r="5344" spans="187:208" x14ac:dyDescent="0.25">
      <c r="GE5344" s="77" t="s">
        <v>427</v>
      </c>
      <c r="GF5344" s="77" t="s">
        <v>155</v>
      </c>
      <c r="GG5344" s="77" t="s">
        <v>469</v>
      </c>
      <c r="GH5344" s="77" t="s">
        <v>300</v>
      </c>
      <c r="GI5344" s="77">
        <v>2023</v>
      </c>
      <c r="GJ5344" s="77" t="s">
        <v>303</v>
      </c>
      <c r="GK5344" s="77">
        <v>5534.8914862015563</v>
      </c>
      <c r="GL5344" s="77">
        <v>208.00094999999999</v>
      </c>
      <c r="GM5344" s="77">
        <v>2023</v>
      </c>
      <c r="GN5344" s="77" t="s">
        <v>175</v>
      </c>
      <c r="GO5344" s="77">
        <v>5.3000000000000005E-2</v>
      </c>
      <c r="GP5344" s="77">
        <v>3</v>
      </c>
      <c r="GQ5344" s="77">
        <v>0</v>
      </c>
      <c r="GR5344" s="77" t="s">
        <v>423</v>
      </c>
      <c r="GS5344" s="77">
        <v>0</v>
      </c>
      <c r="GT5344" s="77">
        <v>0</v>
      </c>
      <c r="GU5344" s="77">
        <v>5.5966209081309413E-2</v>
      </c>
      <c r="GV5344" s="77">
        <v>309.76689415911568</v>
      </c>
      <c r="GW5344" s="77">
        <v>5.5966209081309413E-2</v>
      </c>
      <c r="GX5344" s="77">
        <v>309.76689415911568</v>
      </c>
      <c r="GY5344" s="77">
        <v>5.5966209081309413E-2</v>
      </c>
      <c r="GZ5344" s="77">
        <v>309.76689415911568</v>
      </c>
    </row>
    <row r="5345" spans="187:208" x14ac:dyDescent="0.25">
      <c r="GE5345" s="77" t="s">
        <v>422</v>
      </c>
      <c r="GF5345" s="77" t="s">
        <v>155</v>
      </c>
      <c r="GG5345" s="77" t="s">
        <v>469</v>
      </c>
      <c r="GH5345" s="77" t="s">
        <v>300</v>
      </c>
      <c r="GI5345" s="77">
        <v>2024</v>
      </c>
      <c r="GJ5345" s="77" t="s">
        <v>305</v>
      </c>
      <c r="GK5345" s="77">
        <v>233.23007680800089</v>
      </c>
      <c r="GL5345" s="77">
        <v>208.00094999999999</v>
      </c>
      <c r="GM5345" s="77">
        <v>2024</v>
      </c>
      <c r="GN5345" s="77" t="s">
        <v>175</v>
      </c>
      <c r="GO5345" s="77">
        <v>0.13250000000000001</v>
      </c>
      <c r="GP5345" s="77">
        <v>3</v>
      </c>
      <c r="GQ5345" s="77">
        <v>0</v>
      </c>
      <c r="GR5345" s="77" t="s">
        <v>423</v>
      </c>
      <c r="GS5345" s="77">
        <v>0</v>
      </c>
      <c r="GT5345" s="77">
        <v>0</v>
      </c>
      <c r="GU5345" s="77">
        <v>0</v>
      </c>
      <c r="GV5345" s="77">
        <v>0</v>
      </c>
      <c r="GW5345" s="77">
        <v>0.1527377521613833</v>
      </c>
      <c r="GX5345" s="77">
        <v>35.623037668080833</v>
      </c>
      <c r="GY5345" s="77">
        <v>0.1527377521613833</v>
      </c>
      <c r="GZ5345" s="77">
        <v>35.623037668080833</v>
      </c>
    </row>
    <row r="5346" spans="187:208" x14ac:dyDescent="0.25">
      <c r="GE5346" s="77" t="s">
        <v>425</v>
      </c>
      <c r="GF5346" s="77" t="s">
        <v>155</v>
      </c>
      <c r="GG5346" s="77" t="s">
        <v>469</v>
      </c>
      <c r="GH5346" s="77" t="s">
        <v>300</v>
      </c>
      <c r="GI5346" s="77">
        <v>2024</v>
      </c>
      <c r="GJ5346" s="77" t="s">
        <v>301</v>
      </c>
      <c r="GK5346" s="77">
        <v>8896.5159934309468</v>
      </c>
      <c r="GL5346" s="77">
        <v>208.00094999999999</v>
      </c>
      <c r="GM5346" s="77">
        <v>2024</v>
      </c>
      <c r="GN5346" s="77" t="s">
        <v>175</v>
      </c>
      <c r="GO5346" s="77">
        <v>5.3000000000000005E-2</v>
      </c>
      <c r="GP5346" s="77">
        <v>3</v>
      </c>
      <c r="GQ5346" s="77">
        <v>0</v>
      </c>
      <c r="GR5346" s="77" t="s">
        <v>423</v>
      </c>
      <c r="GS5346" s="77">
        <v>0</v>
      </c>
      <c r="GT5346" s="77">
        <v>0</v>
      </c>
      <c r="GU5346" s="77">
        <v>0</v>
      </c>
      <c r="GV5346" s="77">
        <v>0</v>
      </c>
      <c r="GW5346" s="77">
        <v>5.5966209081309413E-2</v>
      </c>
      <c r="GX5346" s="77">
        <v>497.9042741835695</v>
      </c>
      <c r="GY5346" s="77">
        <v>5.5966209081309413E-2</v>
      </c>
      <c r="GZ5346" s="77">
        <v>497.9042741835695</v>
      </c>
    </row>
    <row r="5347" spans="187:208" x14ac:dyDescent="0.25">
      <c r="GE5347" s="77" t="s">
        <v>427</v>
      </c>
      <c r="GF5347" s="77" t="s">
        <v>155</v>
      </c>
      <c r="GG5347" s="77" t="s">
        <v>469</v>
      </c>
      <c r="GH5347" s="77" t="s">
        <v>300</v>
      </c>
      <c r="GI5347" s="77">
        <v>2024</v>
      </c>
      <c r="GJ5347" s="77" t="s">
        <v>303</v>
      </c>
      <c r="GK5347" s="77">
        <v>5534.8914862015563</v>
      </c>
      <c r="GL5347" s="77">
        <v>208.00094999999999</v>
      </c>
      <c r="GM5347" s="77">
        <v>2024</v>
      </c>
      <c r="GN5347" s="77" t="s">
        <v>175</v>
      </c>
      <c r="GO5347" s="77">
        <v>5.3000000000000005E-2</v>
      </c>
      <c r="GP5347" s="77">
        <v>3</v>
      </c>
      <c r="GQ5347" s="77">
        <v>0</v>
      </c>
      <c r="GR5347" s="77" t="s">
        <v>423</v>
      </c>
      <c r="GS5347" s="77">
        <v>0</v>
      </c>
      <c r="GT5347" s="77">
        <v>0</v>
      </c>
      <c r="GU5347" s="77">
        <v>0</v>
      </c>
      <c r="GV5347" s="77">
        <v>0</v>
      </c>
      <c r="GW5347" s="77">
        <v>5.5966209081309413E-2</v>
      </c>
      <c r="GX5347" s="77">
        <v>309.76689415911568</v>
      </c>
      <c r="GY5347" s="77">
        <v>5.5966209081309413E-2</v>
      </c>
      <c r="GZ5347" s="77">
        <v>309.76689415911568</v>
      </c>
    </row>
    <row r="5348" spans="187:208" x14ac:dyDescent="0.25">
      <c r="GE5348" s="77" t="s">
        <v>422</v>
      </c>
      <c r="GF5348" s="77" t="s">
        <v>155</v>
      </c>
      <c r="GG5348" s="77" t="s">
        <v>469</v>
      </c>
      <c r="GH5348" s="77" t="s">
        <v>300</v>
      </c>
      <c r="GI5348" s="77">
        <v>2025</v>
      </c>
      <c r="GJ5348" s="77" t="s">
        <v>305</v>
      </c>
      <c r="GK5348" s="77">
        <v>233.23007680800089</v>
      </c>
      <c r="GL5348" s="77">
        <v>208.00094999999999</v>
      </c>
      <c r="GM5348" s="77">
        <v>2025</v>
      </c>
      <c r="GN5348" s="77" t="s">
        <v>175</v>
      </c>
      <c r="GO5348" s="77">
        <v>0.13250000000000001</v>
      </c>
      <c r="GP5348" s="77">
        <v>3</v>
      </c>
      <c r="GQ5348" s="77">
        <v>0</v>
      </c>
      <c r="GR5348" s="77" t="s">
        <v>423</v>
      </c>
      <c r="GS5348" s="77">
        <v>0</v>
      </c>
      <c r="GT5348" s="77">
        <v>0</v>
      </c>
      <c r="GU5348" s="77">
        <v>0</v>
      </c>
      <c r="GV5348" s="77">
        <v>0</v>
      </c>
      <c r="GW5348" s="77">
        <v>0</v>
      </c>
      <c r="GX5348" s="77">
        <v>0</v>
      </c>
      <c r="GY5348" s="77">
        <v>0.1527377521613833</v>
      </c>
      <c r="GZ5348" s="77">
        <v>35.623037668080833</v>
      </c>
    </row>
    <row r="5349" spans="187:208" x14ac:dyDescent="0.25">
      <c r="GE5349" s="77" t="s">
        <v>425</v>
      </c>
      <c r="GF5349" s="77" t="s">
        <v>155</v>
      </c>
      <c r="GG5349" s="77" t="s">
        <v>469</v>
      </c>
      <c r="GH5349" s="77" t="s">
        <v>300</v>
      </c>
      <c r="GI5349" s="77">
        <v>2025</v>
      </c>
      <c r="GJ5349" s="77" t="s">
        <v>301</v>
      </c>
      <c r="GK5349" s="77">
        <v>8896.5159934309468</v>
      </c>
      <c r="GL5349" s="77">
        <v>208.00094999999999</v>
      </c>
      <c r="GM5349" s="77">
        <v>2025</v>
      </c>
      <c r="GN5349" s="77" t="s">
        <v>175</v>
      </c>
      <c r="GO5349" s="77">
        <v>5.3000000000000005E-2</v>
      </c>
      <c r="GP5349" s="77">
        <v>3</v>
      </c>
      <c r="GQ5349" s="77">
        <v>0</v>
      </c>
      <c r="GR5349" s="77" t="s">
        <v>423</v>
      </c>
      <c r="GS5349" s="77">
        <v>0</v>
      </c>
      <c r="GT5349" s="77">
        <v>0</v>
      </c>
      <c r="GU5349" s="77">
        <v>0</v>
      </c>
      <c r="GV5349" s="77">
        <v>0</v>
      </c>
      <c r="GW5349" s="77">
        <v>0</v>
      </c>
      <c r="GX5349" s="77">
        <v>0</v>
      </c>
      <c r="GY5349" s="77">
        <v>5.5966209081309413E-2</v>
      </c>
      <c r="GZ5349" s="77">
        <v>497.9042741835695</v>
      </c>
    </row>
    <row r="5350" spans="187:208" x14ac:dyDescent="0.25">
      <c r="GE5350" s="77" t="s">
        <v>427</v>
      </c>
      <c r="GF5350" s="77" t="s">
        <v>155</v>
      </c>
      <c r="GG5350" s="77" t="s">
        <v>469</v>
      </c>
      <c r="GH5350" s="77" t="s">
        <v>300</v>
      </c>
      <c r="GI5350" s="77">
        <v>2025</v>
      </c>
      <c r="GJ5350" s="77" t="s">
        <v>303</v>
      </c>
      <c r="GK5350" s="77">
        <v>5534.8914862015563</v>
      </c>
      <c r="GL5350" s="77">
        <v>208.00094999999999</v>
      </c>
      <c r="GM5350" s="77">
        <v>2025</v>
      </c>
      <c r="GN5350" s="77" t="s">
        <v>175</v>
      </c>
      <c r="GO5350" s="77">
        <v>5.3000000000000005E-2</v>
      </c>
      <c r="GP5350" s="77">
        <v>3</v>
      </c>
      <c r="GQ5350" s="77">
        <v>0</v>
      </c>
      <c r="GR5350" s="77" t="s">
        <v>423</v>
      </c>
      <c r="GS5350" s="77">
        <v>0</v>
      </c>
      <c r="GT5350" s="77">
        <v>0</v>
      </c>
      <c r="GU5350" s="77">
        <v>0</v>
      </c>
      <c r="GV5350" s="77">
        <v>0</v>
      </c>
      <c r="GW5350" s="77">
        <v>0</v>
      </c>
      <c r="GX5350" s="77">
        <v>0</v>
      </c>
      <c r="GY5350" s="77">
        <v>5.5966209081309413E-2</v>
      </c>
      <c r="GZ5350" s="77">
        <v>309.76689415911568</v>
      </c>
    </row>
    <row r="5351" spans="187:208" x14ac:dyDescent="0.25">
      <c r="GE5351" s="77" t="s">
        <v>422</v>
      </c>
      <c r="GF5351" s="77" t="s">
        <v>155</v>
      </c>
      <c r="GG5351" s="77" t="s">
        <v>469</v>
      </c>
      <c r="GH5351" s="77" t="s">
        <v>432</v>
      </c>
      <c r="GI5351" s="77">
        <v>2021</v>
      </c>
      <c r="GJ5351" s="77" t="s">
        <v>305</v>
      </c>
      <c r="GK5351" s="77">
        <v>222.2294216279096</v>
      </c>
      <c r="GL5351" s="77">
        <v>208.00094999999999</v>
      </c>
      <c r="GM5351" s="77">
        <v>2021</v>
      </c>
      <c r="GN5351" s="77" t="s">
        <v>175</v>
      </c>
      <c r="GO5351" s="77">
        <v>0.13250000000000001</v>
      </c>
      <c r="GP5351" s="77">
        <v>3</v>
      </c>
      <c r="GQ5351" s="77">
        <v>0</v>
      </c>
      <c r="GR5351" s="77" t="s">
        <v>423</v>
      </c>
      <c r="GS5351" s="77">
        <v>0.1527377521613833</v>
      </c>
      <c r="GT5351" s="77">
        <v>33.942822323571214</v>
      </c>
      <c r="GU5351" s="77">
        <v>0.1527377521613833</v>
      </c>
      <c r="GV5351" s="77">
        <v>33.942822323571214</v>
      </c>
      <c r="GW5351" s="77">
        <v>0</v>
      </c>
      <c r="GX5351" s="77">
        <v>0</v>
      </c>
      <c r="GY5351" s="77">
        <v>0</v>
      </c>
      <c r="GZ5351" s="77">
        <v>0</v>
      </c>
    </row>
    <row r="5352" spans="187:208" x14ac:dyDescent="0.25">
      <c r="GE5352" s="77" t="s">
        <v>425</v>
      </c>
      <c r="GF5352" s="77" t="s">
        <v>155</v>
      </c>
      <c r="GG5352" s="77" t="s">
        <v>469</v>
      </c>
      <c r="GH5352" s="77" t="s">
        <v>432</v>
      </c>
      <c r="GI5352" s="77">
        <v>2021</v>
      </c>
      <c r="GJ5352" s="77" t="s">
        <v>301</v>
      </c>
      <c r="GK5352" s="77">
        <v>8585.7228092509995</v>
      </c>
      <c r="GL5352" s="77">
        <v>208.00094999999999</v>
      </c>
      <c r="GM5352" s="77">
        <v>2021</v>
      </c>
      <c r="GN5352" s="77" t="s">
        <v>175</v>
      </c>
      <c r="GO5352" s="77">
        <v>5.3000000000000005E-2</v>
      </c>
      <c r="GP5352" s="77">
        <v>3</v>
      </c>
      <c r="GQ5352" s="77">
        <v>0</v>
      </c>
      <c r="GR5352" s="77" t="s">
        <v>423</v>
      </c>
      <c r="GS5352" s="77">
        <v>5.5966209081309413E-2</v>
      </c>
      <c r="GT5352" s="77">
        <v>480.51035785670865</v>
      </c>
      <c r="GU5352" s="77">
        <v>5.5966209081309413E-2</v>
      </c>
      <c r="GV5352" s="77">
        <v>480.51035785670865</v>
      </c>
      <c r="GW5352" s="77">
        <v>0</v>
      </c>
      <c r="GX5352" s="77">
        <v>0</v>
      </c>
      <c r="GY5352" s="77">
        <v>0</v>
      </c>
      <c r="GZ5352" s="77">
        <v>0</v>
      </c>
    </row>
    <row r="5353" spans="187:208" x14ac:dyDescent="0.25">
      <c r="GE5353" s="77" t="s">
        <v>422</v>
      </c>
      <c r="GF5353" s="77" t="s">
        <v>155</v>
      </c>
      <c r="GG5353" s="77" t="s">
        <v>469</v>
      </c>
      <c r="GH5353" s="77" t="s">
        <v>432</v>
      </c>
      <c r="GI5353" s="77">
        <v>2022</v>
      </c>
      <c r="GJ5353" s="77" t="s">
        <v>305</v>
      </c>
      <c r="GK5353" s="77">
        <v>222.2294216279096</v>
      </c>
      <c r="GL5353" s="77">
        <v>208.00094999999999</v>
      </c>
      <c r="GM5353" s="77">
        <v>2022</v>
      </c>
      <c r="GN5353" s="77" t="s">
        <v>175</v>
      </c>
      <c r="GO5353" s="77">
        <v>0.13250000000000001</v>
      </c>
      <c r="GP5353" s="77">
        <v>3</v>
      </c>
      <c r="GQ5353" s="77">
        <v>0</v>
      </c>
      <c r="GR5353" s="77" t="s">
        <v>423</v>
      </c>
      <c r="GS5353" s="77">
        <v>0.1527377521613833</v>
      </c>
      <c r="GT5353" s="77">
        <v>33.942822323571214</v>
      </c>
      <c r="GU5353" s="77">
        <v>0.1527377521613833</v>
      </c>
      <c r="GV5353" s="77">
        <v>33.942822323571214</v>
      </c>
      <c r="GW5353" s="77">
        <v>0.1527377521613833</v>
      </c>
      <c r="GX5353" s="77">
        <v>33.942822323571214</v>
      </c>
      <c r="GY5353" s="77">
        <v>0</v>
      </c>
      <c r="GZ5353" s="77">
        <v>0</v>
      </c>
    </row>
    <row r="5354" spans="187:208" x14ac:dyDescent="0.25">
      <c r="GE5354" s="77" t="s">
        <v>425</v>
      </c>
      <c r="GF5354" s="77" t="s">
        <v>155</v>
      </c>
      <c r="GG5354" s="77" t="s">
        <v>469</v>
      </c>
      <c r="GH5354" s="77" t="s">
        <v>432</v>
      </c>
      <c r="GI5354" s="77">
        <v>2022</v>
      </c>
      <c r="GJ5354" s="77" t="s">
        <v>301</v>
      </c>
      <c r="GK5354" s="77">
        <v>8585.7228092509995</v>
      </c>
      <c r="GL5354" s="77">
        <v>208.00094999999999</v>
      </c>
      <c r="GM5354" s="77">
        <v>2022</v>
      </c>
      <c r="GN5354" s="77" t="s">
        <v>175</v>
      </c>
      <c r="GO5354" s="77">
        <v>5.3000000000000005E-2</v>
      </c>
      <c r="GP5354" s="77">
        <v>3</v>
      </c>
      <c r="GQ5354" s="77">
        <v>0</v>
      </c>
      <c r="GR5354" s="77" t="s">
        <v>423</v>
      </c>
      <c r="GS5354" s="77">
        <v>5.5966209081309413E-2</v>
      </c>
      <c r="GT5354" s="77">
        <v>480.51035785670865</v>
      </c>
      <c r="GU5354" s="77">
        <v>5.5966209081309413E-2</v>
      </c>
      <c r="GV5354" s="77">
        <v>480.51035785670865</v>
      </c>
      <c r="GW5354" s="77">
        <v>5.5966209081309413E-2</v>
      </c>
      <c r="GX5354" s="77">
        <v>480.51035785670865</v>
      </c>
      <c r="GY5354" s="77">
        <v>0</v>
      </c>
      <c r="GZ5354" s="77">
        <v>0</v>
      </c>
    </row>
    <row r="5355" spans="187:208" x14ac:dyDescent="0.25">
      <c r="GE5355" s="77" t="s">
        <v>422</v>
      </c>
      <c r="GF5355" s="77" t="s">
        <v>155</v>
      </c>
      <c r="GG5355" s="77" t="s">
        <v>469</v>
      </c>
      <c r="GH5355" s="77" t="s">
        <v>432</v>
      </c>
      <c r="GI5355" s="77">
        <v>2023</v>
      </c>
      <c r="GJ5355" s="77" t="s">
        <v>305</v>
      </c>
      <c r="GK5355" s="77">
        <v>233.23007680802209</v>
      </c>
      <c r="GL5355" s="77">
        <v>208.00094999999999</v>
      </c>
      <c r="GM5355" s="77">
        <v>2023</v>
      </c>
      <c r="GN5355" s="77" t="s">
        <v>175</v>
      </c>
      <c r="GO5355" s="77">
        <v>0.13250000000000001</v>
      </c>
      <c r="GP5355" s="77">
        <v>3</v>
      </c>
      <c r="GQ5355" s="77">
        <v>0</v>
      </c>
      <c r="GR5355" s="77" t="s">
        <v>423</v>
      </c>
      <c r="GS5355" s="77">
        <v>0</v>
      </c>
      <c r="GT5355" s="77">
        <v>0</v>
      </c>
      <c r="GU5355" s="77">
        <v>0.1527377521613833</v>
      </c>
      <c r="GV5355" s="77">
        <v>35.623037668084066</v>
      </c>
      <c r="GW5355" s="77">
        <v>0.1527377521613833</v>
      </c>
      <c r="GX5355" s="77">
        <v>35.623037668084066</v>
      </c>
      <c r="GY5355" s="77">
        <v>0.1527377521613833</v>
      </c>
      <c r="GZ5355" s="77">
        <v>35.623037668084066</v>
      </c>
    </row>
    <row r="5356" spans="187:208" x14ac:dyDescent="0.25">
      <c r="GE5356" s="77" t="s">
        <v>425</v>
      </c>
      <c r="GF5356" s="77" t="s">
        <v>155</v>
      </c>
      <c r="GG5356" s="77" t="s">
        <v>469</v>
      </c>
      <c r="GH5356" s="77" t="s">
        <v>432</v>
      </c>
      <c r="GI5356" s="77">
        <v>2023</v>
      </c>
      <c r="GJ5356" s="77" t="s">
        <v>301</v>
      </c>
      <c r="GK5356" s="77">
        <v>8896.515993431758</v>
      </c>
      <c r="GL5356" s="77">
        <v>208.00094999999999</v>
      </c>
      <c r="GM5356" s="77">
        <v>2023</v>
      </c>
      <c r="GN5356" s="77" t="s">
        <v>175</v>
      </c>
      <c r="GO5356" s="77">
        <v>5.3000000000000005E-2</v>
      </c>
      <c r="GP5356" s="77">
        <v>3</v>
      </c>
      <c r="GQ5356" s="77">
        <v>0</v>
      </c>
      <c r="GR5356" s="77" t="s">
        <v>423</v>
      </c>
      <c r="GS5356" s="77">
        <v>0</v>
      </c>
      <c r="GT5356" s="77">
        <v>0</v>
      </c>
      <c r="GU5356" s="77">
        <v>5.5966209081309413E-2</v>
      </c>
      <c r="GV5356" s="77">
        <v>497.90427418361492</v>
      </c>
      <c r="GW5356" s="77">
        <v>5.5966209081309413E-2</v>
      </c>
      <c r="GX5356" s="77">
        <v>497.90427418361492</v>
      </c>
      <c r="GY5356" s="77">
        <v>5.5966209081309413E-2</v>
      </c>
      <c r="GZ5356" s="77">
        <v>497.90427418361492</v>
      </c>
    </row>
    <row r="5357" spans="187:208" x14ac:dyDescent="0.25">
      <c r="GE5357" s="77" t="s">
        <v>422</v>
      </c>
      <c r="GF5357" s="77" t="s">
        <v>155</v>
      </c>
      <c r="GG5357" s="77" t="s">
        <v>469</v>
      </c>
      <c r="GH5357" s="77" t="s">
        <v>432</v>
      </c>
      <c r="GI5357" s="77">
        <v>2024</v>
      </c>
      <c r="GJ5357" s="77" t="s">
        <v>305</v>
      </c>
      <c r="GK5357" s="77">
        <v>233.23007680802209</v>
      </c>
      <c r="GL5357" s="77">
        <v>208.00094999999999</v>
      </c>
      <c r="GM5357" s="77">
        <v>2024</v>
      </c>
      <c r="GN5357" s="77" t="s">
        <v>175</v>
      </c>
      <c r="GO5357" s="77">
        <v>0.13250000000000001</v>
      </c>
      <c r="GP5357" s="77">
        <v>3</v>
      </c>
      <c r="GQ5357" s="77">
        <v>0</v>
      </c>
      <c r="GR5357" s="77" t="s">
        <v>423</v>
      </c>
      <c r="GS5357" s="77">
        <v>0</v>
      </c>
      <c r="GT5357" s="77">
        <v>0</v>
      </c>
      <c r="GU5357" s="77">
        <v>0</v>
      </c>
      <c r="GV5357" s="77">
        <v>0</v>
      </c>
      <c r="GW5357" s="77">
        <v>0.1527377521613833</v>
      </c>
      <c r="GX5357" s="77">
        <v>35.623037668084066</v>
      </c>
      <c r="GY5357" s="77">
        <v>0.1527377521613833</v>
      </c>
      <c r="GZ5357" s="77">
        <v>35.623037668084066</v>
      </c>
    </row>
    <row r="5358" spans="187:208" x14ac:dyDescent="0.25">
      <c r="GE5358" s="77" t="s">
        <v>425</v>
      </c>
      <c r="GF5358" s="77" t="s">
        <v>155</v>
      </c>
      <c r="GG5358" s="77" t="s">
        <v>469</v>
      </c>
      <c r="GH5358" s="77" t="s">
        <v>432</v>
      </c>
      <c r="GI5358" s="77">
        <v>2024</v>
      </c>
      <c r="GJ5358" s="77" t="s">
        <v>301</v>
      </c>
      <c r="GK5358" s="77">
        <v>8896.515993431758</v>
      </c>
      <c r="GL5358" s="77">
        <v>208.00094999999999</v>
      </c>
      <c r="GM5358" s="77">
        <v>2024</v>
      </c>
      <c r="GN5358" s="77" t="s">
        <v>175</v>
      </c>
      <c r="GO5358" s="77">
        <v>5.3000000000000005E-2</v>
      </c>
      <c r="GP5358" s="77">
        <v>3</v>
      </c>
      <c r="GQ5358" s="77">
        <v>0</v>
      </c>
      <c r="GR5358" s="77" t="s">
        <v>423</v>
      </c>
      <c r="GS5358" s="77">
        <v>0</v>
      </c>
      <c r="GT5358" s="77">
        <v>0</v>
      </c>
      <c r="GU5358" s="77">
        <v>0</v>
      </c>
      <c r="GV5358" s="77">
        <v>0</v>
      </c>
      <c r="GW5358" s="77">
        <v>5.5966209081309413E-2</v>
      </c>
      <c r="GX5358" s="77">
        <v>497.90427418361492</v>
      </c>
      <c r="GY5358" s="77">
        <v>5.5966209081309413E-2</v>
      </c>
      <c r="GZ5358" s="77">
        <v>497.90427418361492</v>
      </c>
    </row>
    <row r="5359" spans="187:208" x14ac:dyDescent="0.25">
      <c r="GE5359" s="77" t="s">
        <v>422</v>
      </c>
      <c r="GF5359" s="77" t="s">
        <v>155</v>
      </c>
      <c r="GG5359" s="77" t="s">
        <v>469</v>
      </c>
      <c r="GH5359" s="77" t="s">
        <v>432</v>
      </c>
      <c r="GI5359" s="77">
        <v>2025</v>
      </c>
      <c r="GJ5359" s="77" t="s">
        <v>305</v>
      </c>
      <c r="GK5359" s="77">
        <v>233.23007680802209</v>
      </c>
      <c r="GL5359" s="77">
        <v>208.00094999999999</v>
      </c>
      <c r="GM5359" s="77">
        <v>2025</v>
      </c>
      <c r="GN5359" s="77" t="s">
        <v>175</v>
      </c>
      <c r="GO5359" s="77">
        <v>0.13250000000000001</v>
      </c>
      <c r="GP5359" s="77">
        <v>3</v>
      </c>
      <c r="GQ5359" s="77">
        <v>0</v>
      </c>
      <c r="GR5359" s="77" t="s">
        <v>423</v>
      </c>
      <c r="GS5359" s="77">
        <v>0</v>
      </c>
      <c r="GT5359" s="77">
        <v>0</v>
      </c>
      <c r="GU5359" s="77">
        <v>0</v>
      </c>
      <c r="GV5359" s="77">
        <v>0</v>
      </c>
      <c r="GW5359" s="77">
        <v>0</v>
      </c>
      <c r="GX5359" s="77">
        <v>0</v>
      </c>
      <c r="GY5359" s="77">
        <v>0.1527377521613833</v>
      </c>
      <c r="GZ5359" s="77">
        <v>35.623037668084066</v>
      </c>
    </row>
    <row r="5360" spans="187:208" x14ac:dyDescent="0.25">
      <c r="GE5360" s="77" t="s">
        <v>425</v>
      </c>
      <c r="GF5360" s="77" t="s">
        <v>155</v>
      </c>
      <c r="GG5360" s="77" t="s">
        <v>469</v>
      </c>
      <c r="GH5360" s="77" t="s">
        <v>432</v>
      </c>
      <c r="GI5360" s="77">
        <v>2025</v>
      </c>
      <c r="GJ5360" s="77" t="s">
        <v>301</v>
      </c>
      <c r="GK5360" s="77">
        <v>8896.515993431758</v>
      </c>
      <c r="GL5360" s="77">
        <v>208.00094999999999</v>
      </c>
      <c r="GM5360" s="77">
        <v>2025</v>
      </c>
      <c r="GN5360" s="77" t="s">
        <v>175</v>
      </c>
      <c r="GO5360" s="77">
        <v>5.3000000000000005E-2</v>
      </c>
      <c r="GP5360" s="77">
        <v>3</v>
      </c>
      <c r="GQ5360" s="77">
        <v>0</v>
      </c>
      <c r="GR5360" s="77" t="s">
        <v>423</v>
      </c>
      <c r="GS5360" s="77">
        <v>0</v>
      </c>
      <c r="GT5360" s="77">
        <v>0</v>
      </c>
      <c r="GU5360" s="77">
        <v>0</v>
      </c>
      <c r="GV5360" s="77">
        <v>0</v>
      </c>
      <c r="GW5360" s="77">
        <v>0</v>
      </c>
      <c r="GX5360" s="77">
        <v>0</v>
      </c>
      <c r="GY5360" s="77">
        <v>5.5966209081309413E-2</v>
      </c>
      <c r="GZ5360" s="77">
        <v>497.90427418361492</v>
      </c>
    </row>
    <row r="5361" spans="187:208" x14ac:dyDescent="0.25">
      <c r="GE5361" s="77" t="s">
        <v>422</v>
      </c>
      <c r="GF5361" s="77" t="s">
        <v>155</v>
      </c>
      <c r="GG5361" s="77" t="s">
        <v>469</v>
      </c>
      <c r="GH5361" s="77" t="s">
        <v>439</v>
      </c>
      <c r="GI5361" s="77">
        <v>2021</v>
      </c>
      <c r="GJ5361" s="77" t="s">
        <v>305</v>
      </c>
      <c r="GK5361" s="77">
        <v>0.69641821681224148</v>
      </c>
      <c r="GL5361" s="77">
        <v>208.00094999999999</v>
      </c>
      <c r="GM5361" s="77">
        <v>2021</v>
      </c>
      <c r="GN5361" s="77" t="s">
        <v>175</v>
      </c>
      <c r="GO5361" s="77">
        <v>0.13250000000000001</v>
      </c>
      <c r="GP5361" s="77">
        <v>3</v>
      </c>
      <c r="GQ5361" s="77">
        <v>0</v>
      </c>
      <c r="GR5361" s="77" t="s">
        <v>423</v>
      </c>
      <c r="GS5361" s="77">
        <v>0.1527377521613833</v>
      </c>
      <c r="GT5361" s="77">
        <v>0.10636935300014064</v>
      </c>
      <c r="GU5361" s="77">
        <v>0.1527377521613833</v>
      </c>
      <c r="GV5361" s="77">
        <v>0.10636935300014064</v>
      </c>
      <c r="GW5361" s="77">
        <v>0</v>
      </c>
      <c r="GX5361" s="77">
        <v>0</v>
      </c>
      <c r="GY5361" s="77">
        <v>0</v>
      </c>
      <c r="GZ5361" s="77">
        <v>0</v>
      </c>
    </row>
    <row r="5362" spans="187:208" x14ac:dyDescent="0.25">
      <c r="GE5362" s="77" t="s">
        <v>425</v>
      </c>
      <c r="GF5362" s="77" t="s">
        <v>155</v>
      </c>
      <c r="GG5362" s="77" t="s">
        <v>469</v>
      </c>
      <c r="GH5362" s="77" t="s">
        <v>439</v>
      </c>
      <c r="GI5362" s="77">
        <v>2021</v>
      </c>
      <c r="GJ5362" s="77" t="s">
        <v>301</v>
      </c>
      <c r="GK5362" s="77">
        <v>2.941964152281074</v>
      </c>
      <c r="GL5362" s="77">
        <v>208.00094999999999</v>
      </c>
      <c r="GM5362" s="77">
        <v>2021</v>
      </c>
      <c r="GN5362" s="77" t="s">
        <v>175</v>
      </c>
      <c r="GO5362" s="77">
        <v>5.3000000000000005E-2</v>
      </c>
      <c r="GP5362" s="77">
        <v>3</v>
      </c>
      <c r="GQ5362" s="77">
        <v>0</v>
      </c>
      <c r="GR5362" s="77" t="s">
        <v>423</v>
      </c>
      <c r="GS5362" s="77">
        <v>5.5966209081309413E-2</v>
      </c>
      <c r="GT5362" s="77">
        <v>0.16465058085627979</v>
      </c>
      <c r="GU5362" s="77">
        <v>5.5966209081309413E-2</v>
      </c>
      <c r="GV5362" s="77">
        <v>0.16465058085627979</v>
      </c>
      <c r="GW5362" s="77">
        <v>0</v>
      </c>
      <c r="GX5362" s="77">
        <v>0</v>
      </c>
      <c r="GY5362" s="77">
        <v>0</v>
      </c>
      <c r="GZ5362" s="77">
        <v>0</v>
      </c>
    </row>
    <row r="5363" spans="187:208" x14ac:dyDescent="0.25">
      <c r="GE5363" s="77" t="s">
        <v>427</v>
      </c>
      <c r="GF5363" s="77" t="s">
        <v>155</v>
      </c>
      <c r="GG5363" s="77" t="s">
        <v>469</v>
      </c>
      <c r="GH5363" s="77" t="s">
        <v>439</v>
      </c>
      <c r="GI5363" s="77">
        <v>2021</v>
      </c>
      <c r="GJ5363" s="77" t="s">
        <v>303</v>
      </c>
      <c r="GK5363" s="77">
        <v>1.6021759622083089</v>
      </c>
      <c r="GL5363" s="77">
        <v>208.00094999999999</v>
      </c>
      <c r="GM5363" s="77">
        <v>2021</v>
      </c>
      <c r="GN5363" s="77" t="s">
        <v>175</v>
      </c>
      <c r="GO5363" s="77">
        <v>5.3000000000000005E-2</v>
      </c>
      <c r="GP5363" s="77">
        <v>3</v>
      </c>
      <c r="GQ5363" s="77">
        <v>0</v>
      </c>
      <c r="GR5363" s="77" t="s">
        <v>423</v>
      </c>
      <c r="GS5363" s="77">
        <v>5.5966209081309413E-2</v>
      </c>
      <c r="GT5363" s="77">
        <v>8.9667714885998312E-2</v>
      </c>
      <c r="GU5363" s="77">
        <v>5.5966209081309413E-2</v>
      </c>
      <c r="GV5363" s="77">
        <v>8.9667714885998312E-2</v>
      </c>
      <c r="GW5363" s="77">
        <v>0</v>
      </c>
      <c r="GX5363" s="77">
        <v>0</v>
      </c>
      <c r="GY5363" s="77">
        <v>0</v>
      </c>
      <c r="GZ5363" s="77">
        <v>0</v>
      </c>
    </row>
    <row r="5364" spans="187:208" x14ac:dyDescent="0.25">
      <c r="GE5364" s="77" t="s">
        <v>422</v>
      </c>
      <c r="GF5364" s="77" t="s">
        <v>155</v>
      </c>
      <c r="GG5364" s="77" t="s">
        <v>469</v>
      </c>
      <c r="GH5364" s="77" t="s">
        <v>439</v>
      </c>
      <c r="GI5364" s="77">
        <v>2022</v>
      </c>
      <c r="GJ5364" s="77" t="s">
        <v>305</v>
      </c>
      <c r="GK5364" s="77">
        <v>0.69641821681224148</v>
      </c>
      <c r="GL5364" s="77">
        <v>208.00094999999999</v>
      </c>
      <c r="GM5364" s="77">
        <v>2022</v>
      </c>
      <c r="GN5364" s="77" t="s">
        <v>175</v>
      </c>
      <c r="GO5364" s="77">
        <v>0.13250000000000001</v>
      </c>
      <c r="GP5364" s="77">
        <v>3</v>
      </c>
      <c r="GQ5364" s="77">
        <v>0</v>
      </c>
      <c r="GR5364" s="77" t="s">
        <v>423</v>
      </c>
      <c r="GS5364" s="77">
        <v>0.1527377521613833</v>
      </c>
      <c r="GT5364" s="77">
        <v>0.10636935300014064</v>
      </c>
      <c r="GU5364" s="77">
        <v>0.1527377521613833</v>
      </c>
      <c r="GV5364" s="77">
        <v>0.10636935300014064</v>
      </c>
      <c r="GW5364" s="77">
        <v>0.1527377521613833</v>
      </c>
      <c r="GX5364" s="77">
        <v>0.10636935300014064</v>
      </c>
      <c r="GY5364" s="77">
        <v>0</v>
      </c>
      <c r="GZ5364" s="77">
        <v>0</v>
      </c>
    </row>
    <row r="5365" spans="187:208" x14ac:dyDescent="0.25">
      <c r="GE5365" s="77" t="s">
        <v>425</v>
      </c>
      <c r="GF5365" s="77" t="s">
        <v>155</v>
      </c>
      <c r="GG5365" s="77" t="s">
        <v>469</v>
      </c>
      <c r="GH5365" s="77" t="s">
        <v>439</v>
      </c>
      <c r="GI5365" s="77">
        <v>2022</v>
      </c>
      <c r="GJ5365" s="77" t="s">
        <v>301</v>
      </c>
      <c r="GK5365" s="77">
        <v>2.941964152281074</v>
      </c>
      <c r="GL5365" s="77">
        <v>208.00094999999999</v>
      </c>
      <c r="GM5365" s="77">
        <v>2022</v>
      </c>
      <c r="GN5365" s="77" t="s">
        <v>175</v>
      </c>
      <c r="GO5365" s="77">
        <v>5.3000000000000005E-2</v>
      </c>
      <c r="GP5365" s="77">
        <v>3</v>
      </c>
      <c r="GQ5365" s="77">
        <v>0</v>
      </c>
      <c r="GR5365" s="77" t="s">
        <v>423</v>
      </c>
      <c r="GS5365" s="77">
        <v>5.5966209081309413E-2</v>
      </c>
      <c r="GT5365" s="77">
        <v>0.16465058085627979</v>
      </c>
      <c r="GU5365" s="77">
        <v>5.5966209081309413E-2</v>
      </c>
      <c r="GV5365" s="77">
        <v>0.16465058085627979</v>
      </c>
      <c r="GW5365" s="77">
        <v>5.5966209081309413E-2</v>
      </c>
      <c r="GX5365" s="77">
        <v>0.16465058085627979</v>
      </c>
      <c r="GY5365" s="77">
        <v>0</v>
      </c>
      <c r="GZ5365" s="77">
        <v>0</v>
      </c>
    </row>
    <row r="5366" spans="187:208" x14ac:dyDescent="0.25">
      <c r="GE5366" s="77" t="s">
        <v>427</v>
      </c>
      <c r="GF5366" s="77" t="s">
        <v>155</v>
      </c>
      <c r="GG5366" s="77" t="s">
        <v>469</v>
      </c>
      <c r="GH5366" s="77" t="s">
        <v>439</v>
      </c>
      <c r="GI5366" s="77">
        <v>2022</v>
      </c>
      <c r="GJ5366" s="77" t="s">
        <v>303</v>
      </c>
      <c r="GK5366" s="77">
        <v>1.6021759622083089</v>
      </c>
      <c r="GL5366" s="77">
        <v>208.00094999999999</v>
      </c>
      <c r="GM5366" s="77">
        <v>2022</v>
      </c>
      <c r="GN5366" s="77" t="s">
        <v>175</v>
      </c>
      <c r="GO5366" s="77">
        <v>5.3000000000000005E-2</v>
      </c>
      <c r="GP5366" s="77">
        <v>3</v>
      </c>
      <c r="GQ5366" s="77">
        <v>0</v>
      </c>
      <c r="GR5366" s="77" t="s">
        <v>423</v>
      </c>
      <c r="GS5366" s="77">
        <v>5.5966209081309413E-2</v>
      </c>
      <c r="GT5366" s="77">
        <v>8.9667714885998312E-2</v>
      </c>
      <c r="GU5366" s="77">
        <v>5.5966209081309413E-2</v>
      </c>
      <c r="GV5366" s="77">
        <v>8.9667714885998312E-2</v>
      </c>
      <c r="GW5366" s="77">
        <v>5.5966209081309413E-2</v>
      </c>
      <c r="GX5366" s="77">
        <v>8.9667714885998312E-2</v>
      </c>
      <c r="GY5366" s="77">
        <v>0</v>
      </c>
      <c r="GZ5366" s="77">
        <v>0</v>
      </c>
    </row>
    <row r="5367" spans="187:208" x14ac:dyDescent="0.25">
      <c r="GE5367" s="77" t="s">
        <v>422</v>
      </c>
      <c r="GF5367" s="77" t="s">
        <v>155</v>
      </c>
      <c r="GG5367" s="77" t="s">
        <v>469</v>
      </c>
      <c r="GH5367" s="77" t="s">
        <v>439</v>
      </c>
      <c r="GI5367" s="77">
        <v>2023</v>
      </c>
      <c r="GJ5367" s="77" t="s">
        <v>305</v>
      </c>
      <c r="GK5367" s="77">
        <v>0.71896016785821781</v>
      </c>
      <c r="GL5367" s="77">
        <v>208.00094999999999</v>
      </c>
      <c r="GM5367" s="77">
        <v>2023</v>
      </c>
      <c r="GN5367" s="77" t="s">
        <v>175</v>
      </c>
      <c r="GO5367" s="77">
        <v>0.13250000000000001</v>
      </c>
      <c r="GP5367" s="77">
        <v>3</v>
      </c>
      <c r="GQ5367" s="77">
        <v>0</v>
      </c>
      <c r="GR5367" s="77" t="s">
        <v>423</v>
      </c>
      <c r="GS5367" s="77">
        <v>0</v>
      </c>
      <c r="GT5367" s="77">
        <v>0</v>
      </c>
      <c r="GU5367" s="77">
        <v>0.1527377521613833</v>
      </c>
      <c r="GV5367" s="77">
        <v>0.10981235993223501</v>
      </c>
      <c r="GW5367" s="77">
        <v>0.1527377521613833</v>
      </c>
      <c r="GX5367" s="77">
        <v>0.10981235993223501</v>
      </c>
      <c r="GY5367" s="77">
        <v>0.1527377521613833</v>
      </c>
      <c r="GZ5367" s="77">
        <v>0.10981235993223501</v>
      </c>
    </row>
    <row r="5368" spans="187:208" x14ac:dyDescent="0.25">
      <c r="GE5368" s="77" t="s">
        <v>425</v>
      </c>
      <c r="GF5368" s="77" t="s">
        <v>155</v>
      </c>
      <c r="GG5368" s="77" t="s">
        <v>469</v>
      </c>
      <c r="GH5368" s="77" t="s">
        <v>439</v>
      </c>
      <c r="GI5368" s="77">
        <v>2023</v>
      </c>
      <c r="GJ5368" s="77" t="s">
        <v>301</v>
      </c>
      <c r="GK5368" s="77">
        <v>3.0714971986151829</v>
      </c>
      <c r="GL5368" s="77">
        <v>208.00094999999999</v>
      </c>
      <c r="GM5368" s="77">
        <v>2023</v>
      </c>
      <c r="GN5368" s="77" t="s">
        <v>175</v>
      </c>
      <c r="GO5368" s="77">
        <v>5.3000000000000005E-2</v>
      </c>
      <c r="GP5368" s="77">
        <v>3</v>
      </c>
      <c r="GQ5368" s="77">
        <v>0</v>
      </c>
      <c r="GR5368" s="77" t="s">
        <v>423</v>
      </c>
      <c r="GS5368" s="77">
        <v>0</v>
      </c>
      <c r="GT5368" s="77">
        <v>0</v>
      </c>
      <c r="GU5368" s="77">
        <v>5.5966209081309413E-2</v>
      </c>
      <c r="GV5368" s="77">
        <v>0.17190005441035347</v>
      </c>
      <c r="GW5368" s="77">
        <v>5.5966209081309413E-2</v>
      </c>
      <c r="GX5368" s="77">
        <v>0.17190005441035347</v>
      </c>
      <c r="GY5368" s="77">
        <v>5.5966209081309413E-2</v>
      </c>
      <c r="GZ5368" s="77">
        <v>0.17190005441035347</v>
      </c>
    </row>
    <row r="5369" spans="187:208" x14ac:dyDescent="0.25">
      <c r="GE5369" s="77" t="s">
        <v>427</v>
      </c>
      <c r="GF5369" s="77" t="s">
        <v>155</v>
      </c>
      <c r="GG5369" s="77" t="s">
        <v>469</v>
      </c>
      <c r="GH5369" s="77" t="s">
        <v>439</v>
      </c>
      <c r="GI5369" s="77">
        <v>2023</v>
      </c>
      <c r="GJ5369" s="77" t="s">
        <v>303</v>
      </c>
      <c r="GK5369" s="77">
        <v>1.6845772405344801</v>
      </c>
      <c r="GL5369" s="77">
        <v>208.00094999999999</v>
      </c>
      <c r="GM5369" s="77">
        <v>2023</v>
      </c>
      <c r="GN5369" s="77" t="s">
        <v>175</v>
      </c>
      <c r="GO5369" s="77">
        <v>5.3000000000000005E-2</v>
      </c>
      <c r="GP5369" s="77">
        <v>3</v>
      </c>
      <c r="GQ5369" s="77">
        <v>0</v>
      </c>
      <c r="GR5369" s="77" t="s">
        <v>423</v>
      </c>
      <c r="GS5369" s="77">
        <v>0</v>
      </c>
      <c r="GT5369" s="77">
        <v>0</v>
      </c>
      <c r="GU5369" s="77">
        <v>5.5966209081309413E-2</v>
      </c>
      <c r="GV5369" s="77">
        <v>9.427940205736797E-2</v>
      </c>
      <c r="GW5369" s="77">
        <v>5.5966209081309413E-2</v>
      </c>
      <c r="GX5369" s="77">
        <v>9.427940205736797E-2</v>
      </c>
      <c r="GY5369" s="77">
        <v>5.5966209081309413E-2</v>
      </c>
      <c r="GZ5369" s="77">
        <v>9.427940205736797E-2</v>
      </c>
    </row>
    <row r="5370" spans="187:208" x14ac:dyDescent="0.25">
      <c r="GE5370" s="77" t="s">
        <v>422</v>
      </c>
      <c r="GF5370" s="77" t="s">
        <v>155</v>
      </c>
      <c r="GG5370" s="77" t="s">
        <v>469</v>
      </c>
      <c r="GH5370" s="77" t="s">
        <v>439</v>
      </c>
      <c r="GI5370" s="77">
        <v>2024</v>
      </c>
      <c r="GJ5370" s="77" t="s">
        <v>305</v>
      </c>
      <c r="GK5370" s="77">
        <v>0.71896016785821781</v>
      </c>
      <c r="GL5370" s="77">
        <v>208.00094999999999</v>
      </c>
      <c r="GM5370" s="77">
        <v>2024</v>
      </c>
      <c r="GN5370" s="77" t="s">
        <v>175</v>
      </c>
      <c r="GO5370" s="77">
        <v>0.13250000000000001</v>
      </c>
      <c r="GP5370" s="77">
        <v>3</v>
      </c>
      <c r="GQ5370" s="77">
        <v>0</v>
      </c>
      <c r="GR5370" s="77" t="s">
        <v>423</v>
      </c>
      <c r="GS5370" s="77">
        <v>0</v>
      </c>
      <c r="GT5370" s="77">
        <v>0</v>
      </c>
      <c r="GU5370" s="77">
        <v>0</v>
      </c>
      <c r="GV5370" s="77">
        <v>0</v>
      </c>
      <c r="GW5370" s="77">
        <v>0.1527377521613833</v>
      </c>
      <c r="GX5370" s="77">
        <v>0.10981235993223501</v>
      </c>
      <c r="GY5370" s="77">
        <v>0.1527377521613833</v>
      </c>
      <c r="GZ5370" s="77">
        <v>0.10981235993223501</v>
      </c>
    </row>
    <row r="5371" spans="187:208" x14ac:dyDescent="0.25">
      <c r="GE5371" s="77" t="s">
        <v>425</v>
      </c>
      <c r="GF5371" s="77" t="s">
        <v>155</v>
      </c>
      <c r="GG5371" s="77" t="s">
        <v>469</v>
      </c>
      <c r="GH5371" s="77" t="s">
        <v>439</v>
      </c>
      <c r="GI5371" s="77">
        <v>2024</v>
      </c>
      <c r="GJ5371" s="77" t="s">
        <v>301</v>
      </c>
      <c r="GK5371" s="77">
        <v>3.0714971986151829</v>
      </c>
      <c r="GL5371" s="77">
        <v>208.00094999999999</v>
      </c>
      <c r="GM5371" s="77">
        <v>2024</v>
      </c>
      <c r="GN5371" s="77" t="s">
        <v>175</v>
      </c>
      <c r="GO5371" s="77">
        <v>5.3000000000000005E-2</v>
      </c>
      <c r="GP5371" s="77">
        <v>3</v>
      </c>
      <c r="GQ5371" s="77">
        <v>0</v>
      </c>
      <c r="GR5371" s="77" t="s">
        <v>423</v>
      </c>
      <c r="GS5371" s="77">
        <v>0</v>
      </c>
      <c r="GT5371" s="77">
        <v>0</v>
      </c>
      <c r="GU5371" s="77">
        <v>0</v>
      </c>
      <c r="GV5371" s="77">
        <v>0</v>
      </c>
      <c r="GW5371" s="77">
        <v>5.5966209081309413E-2</v>
      </c>
      <c r="GX5371" s="77">
        <v>0.17190005441035347</v>
      </c>
      <c r="GY5371" s="77">
        <v>5.5966209081309413E-2</v>
      </c>
      <c r="GZ5371" s="77">
        <v>0.17190005441035347</v>
      </c>
    </row>
    <row r="5372" spans="187:208" x14ac:dyDescent="0.25">
      <c r="GE5372" s="77" t="s">
        <v>427</v>
      </c>
      <c r="GF5372" s="77" t="s">
        <v>155</v>
      </c>
      <c r="GG5372" s="77" t="s">
        <v>469</v>
      </c>
      <c r="GH5372" s="77" t="s">
        <v>439</v>
      </c>
      <c r="GI5372" s="77">
        <v>2024</v>
      </c>
      <c r="GJ5372" s="77" t="s">
        <v>303</v>
      </c>
      <c r="GK5372" s="77">
        <v>1.6845772405344801</v>
      </c>
      <c r="GL5372" s="77">
        <v>208.00094999999999</v>
      </c>
      <c r="GM5372" s="77">
        <v>2024</v>
      </c>
      <c r="GN5372" s="77" t="s">
        <v>175</v>
      </c>
      <c r="GO5372" s="77">
        <v>5.3000000000000005E-2</v>
      </c>
      <c r="GP5372" s="77">
        <v>3</v>
      </c>
      <c r="GQ5372" s="77">
        <v>0</v>
      </c>
      <c r="GR5372" s="77" t="s">
        <v>423</v>
      </c>
      <c r="GS5372" s="77">
        <v>0</v>
      </c>
      <c r="GT5372" s="77">
        <v>0</v>
      </c>
      <c r="GU5372" s="77">
        <v>0</v>
      </c>
      <c r="GV5372" s="77">
        <v>0</v>
      </c>
      <c r="GW5372" s="77">
        <v>5.5966209081309413E-2</v>
      </c>
      <c r="GX5372" s="77">
        <v>9.427940205736797E-2</v>
      </c>
      <c r="GY5372" s="77">
        <v>5.5966209081309413E-2</v>
      </c>
      <c r="GZ5372" s="77">
        <v>9.427940205736797E-2</v>
      </c>
    </row>
    <row r="5373" spans="187:208" x14ac:dyDescent="0.25">
      <c r="GE5373" s="77" t="s">
        <v>422</v>
      </c>
      <c r="GF5373" s="77" t="s">
        <v>155</v>
      </c>
      <c r="GG5373" s="77" t="s">
        <v>469</v>
      </c>
      <c r="GH5373" s="77" t="s">
        <v>439</v>
      </c>
      <c r="GI5373" s="77">
        <v>2025</v>
      </c>
      <c r="GJ5373" s="77" t="s">
        <v>305</v>
      </c>
      <c r="GK5373" s="77">
        <v>0.71896016785821781</v>
      </c>
      <c r="GL5373" s="77">
        <v>208.00094999999999</v>
      </c>
      <c r="GM5373" s="77">
        <v>2025</v>
      </c>
      <c r="GN5373" s="77" t="s">
        <v>175</v>
      </c>
      <c r="GO5373" s="77">
        <v>0.13250000000000001</v>
      </c>
      <c r="GP5373" s="77">
        <v>3</v>
      </c>
      <c r="GQ5373" s="77">
        <v>0</v>
      </c>
      <c r="GR5373" s="77" t="s">
        <v>423</v>
      </c>
      <c r="GS5373" s="77">
        <v>0</v>
      </c>
      <c r="GT5373" s="77">
        <v>0</v>
      </c>
      <c r="GU5373" s="77">
        <v>0</v>
      </c>
      <c r="GV5373" s="77">
        <v>0</v>
      </c>
      <c r="GW5373" s="77">
        <v>0</v>
      </c>
      <c r="GX5373" s="77">
        <v>0</v>
      </c>
      <c r="GY5373" s="77">
        <v>0.1527377521613833</v>
      </c>
      <c r="GZ5373" s="77">
        <v>0.10981235993223501</v>
      </c>
    </row>
    <row r="5374" spans="187:208" x14ac:dyDescent="0.25">
      <c r="GE5374" s="77" t="s">
        <v>425</v>
      </c>
      <c r="GF5374" s="77" t="s">
        <v>155</v>
      </c>
      <c r="GG5374" s="77" t="s">
        <v>469</v>
      </c>
      <c r="GH5374" s="77" t="s">
        <v>439</v>
      </c>
      <c r="GI5374" s="77">
        <v>2025</v>
      </c>
      <c r="GJ5374" s="77" t="s">
        <v>301</v>
      </c>
      <c r="GK5374" s="77">
        <v>3.0714971986151829</v>
      </c>
      <c r="GL5374" s="77">
        <v>208.00094999999999</v>
      </c>
      <c r="GM5374" s="77">
        <v>2025</v>
      </c>
      <c r="GN5374" s="77" t="s">
        <v>175</v>
      </c>
      <c r="GO5374" s="77">
        <v>5.3000000000000005E-2</v>
      </c>
      <c r="GP5374" s="77">
        <v>3</v>
      </c>
      <c r="GQ5374" s="77">
        <v>0</v>
      </c>
      <c r="GR5374" s="77" t="s">
        <v>423</v>
      </c>
      <c r="GS5374" s="77">
        <v>0</v>
      </c>
      <c r="GT5374" s="77">
        <v>0</v>
      </c>
      <c r="GU5374" s="77">
        <v>0</v>
      </c>
      <c r="GV5374" s="77">
        <v>0</v>
      </c>
      <c r="GW5374" s="77">
        <v>0</v>
      </c>
      <c r="GX5374" s="77">
        <v>0</v>
      </c>
      <c r="GY5374" s="77">
        <v>5.5966209081309413E-2</v>
      </c>
      <c r="GZ5374" s="77">
        <v>0.17190005441035347</v>
      </c>
    </row>
    <row r="5375" spans="187:208" x14ac:dyDescent="0.25">
      <c r="GE5375" s="77" t="s">
        <v>427</v>
      </c>
      <c r="GF5375" s="77" t="s">
        <v>155</v>
      </c>
      <c r="GG5375" s="77" t="s">
        <v>469</v>
      </c>
      <c r="GH5375" s="77" t="s">
        <v>439</v>
      </c>
      <c r="GI5375" s="77">
        <v>2025</v>
      </c>
      <c r="GJ5375" s="77" t="s">
        <v>303</v>
      </c>
      <c r="GK5375" s="77">
        <v>1.6845772405344801</v>
      </c>
      <c r="GL5375" s="77">
        <v>208.00094999999999</v>
      </c>
      <c r="GM5375" s="77">
        <v>2025</v>
      </c>
      <c r="GN5375" s="77" t="s">
        <v>175</v>
      </c>
      <c r="GO5375" s="77">
        <v>5.3000000000000005E-2</v>
      </c>
      <c r="GP5375" s="77">
        <v>3</v>
      </c>
      <c r="GQ5375" s="77">
        <v>0</v>
      </c>
      <c r="GR5375" s="77" t="s">
        <v>423</v>
      </c>
      <c r="GS5375" s="77">
        <v>0</v>
      </c>
      <c r="GT5375" s="77">
        <v>0</v>
      </c>
      <c r="GU5375" s="77">
        <v>0</v>
      </c>
      <c r="GV5375" s="77">
        <v>0</v>
      </c>
      <c r="GW5375" s="77">
        <v>0</v>
      </c>
      <c r="GX5375" s="77">
        <v>0</v>
      </c>
      <c r="GY5375" s="77">
        <v>5.5966209081309413E-2</v>
      </c>
      <c r="GZ5375" s="77">
        <v>9.427940205736797E-2</v>
      </c>
    </row>
    <row r="5376" spans="187:208" x14ac:dyDescent="0.25">
      <c r="GE5376" s="77" t="s">
        <v>422</v>
      </c>
      <c r="GF5376" s="77" t="s">
        <v>155</v>
      </c>
      <c r="GG5376" s="77" t="s">
        <v>469</v>
      </c>
      <c r="GH5376" s="77" t="s">
        <v>446</v>
      </c>
      <c r="GI5376" s="77">
        <v>2021</v>
      </c>
      <c r="GJ5376" s="77" t="s">
        <v>305</v>
      </c>
      <c r="GK5376" s="77">
        <v>3.6425060683954381E-2</v>
      </c>
      <c r="GL5376" s="77">
        <v>208.00094999999999</v>
      </c>
      <c r="GM5376" s="77">
        <v>2021</v>
      </c>
      <c r="GN5376" s="77" t="s">
        <v>175</v>
      </c>
      <c r="GO5376" s="77">
        <v>0.13250000000000001</v>
      </c>
      <c r="GP5376" s="77">
        <v>3</v>
      </c>
      <c r="GQ5376" s="77">
        <v>0</v>
      </c>
      <c r="GR5376" s="77" t="s">
        <v>423</v>
      </c>
      <c r="GS5376" s="77">
        <v>0.1527377521613833</v>
      </c>
      <c r="GT5376" s="77">
        <v>5.563481891209171E-3</v>
      </c>
      <c r="GU5376" s="77">
        <v>0.1527377521613833</v>
      </c>
      <c r="GV5376" s="77">
        <v>5.563481891209171E-3</v>
      </c>
      <c r="GW5376" s="77">
        <v>0</v>
      </c>
      <c r="GX5376" s="77">
        <v>0</v>
      </c>
      <c r="GY5376" s="77">
        <v>0</v>
      </c>
      <c r="GZ5376" s="77">
        <v>0</v>
      </c>
    </row>
    <row r="5377" spans="187:208" x14ac:dyDescent="0.25">
      <c r="GE5377" s="77" t="s">
        <v>425</v>
      </c>
      <c r="GF5377" s="77" t="s">
        <v>155</v>
      </c>
      <c r="GG5377" s="77" t="s">
        <v>469</v>
      </c>
      <c r="GH5377" s="77" t="s">
        <v>446</v>
      </c>
      <c r="GI5377" s="77">
        <v>2021</v>
      </c>
      <c r="GJ5377" s="77" t="s">
        <v>301</v>
      </c>
      <c r="GK5377" s="77">
        <v>1.580872452543266E-3</v>
      </c>
      <c r="GL5377" s="77">
        <v>208.00094999999999</v>
      </c>
      <c r="GM5377" s="77">
        <v>2021</v>
      </c>
      <c r="GN5377" s="77" t="s">
        <v>175</v>
      </c>
      <c r="GO5377" s="77">
        <v>5.3000000000000005E-2</v>
      </c>
      <c r="GP5377" s="77">
        <v>3</v>
      </c>
      <c r="GQ5377" s="77">
        <v>0</v>
      </c>
      <c r="GR5377" s="77" t="s">
        <v>423</v>
      </c>
      <c r="GS5377" s="77">
        <v>5.5966209081309413E-2</v>
      </c>
      <c r="GT5377" s="77">
        <v>8.8475438209918814E-5</v>
      </c>
      <c r="GU5377" s="77">
        <v>5.5966209081309413E-2</v>
      </c>
      <c r="GV5377" s="77">
        <v>8.8475438209918814E-5</v>
      </c>
      <c r="GW5377" s="77">
        <v>0</v>
      </c>
      <c r="GX5377" s="77">
        <v>0</v>
      </c>
      <c r="GY5377" s="77">
        <v>0</v>
      </c>
      <c r="GZ5377" s="77">
        <v>0</v>
      </c>
    </row>
    <row r="5378" spans="187:208" x14ac:dyDescent="0.25">
      <c r="GE5378" s="77" t="s">
        <v>427</v>
      </c>
      <c r="GF5378" s="77" t="s">
        <v>155</v>
      </c>
      <c r="GG5378" s="77" t="s">
        <v>469</v>
      </c>
      <c r="GH5378" s="77" t="s">
        <v>446</v>
      </c>
      <c r="GI5378" s="77">
        <v>2021</v>
      </c>
      <c r="GJ5378" s="77" t="s">
        <v>303</v>
      </c>
      <c r="GK5378" s="77">
        <v>3.9894642198450701E-2</v>
      </c>
      <c r="GL5378" s="77">
        <v>208.00094999999999</v>
      </c>
      <c r="GM5378" s="77">
        <v>2021</v>
      </c>
      <c r="GN5378" s="77" t="s">
        <v>175</v>
      </c>
      <c r="GO5378" s="77">
        <v>5.3000000000000005E-2</v>
      </c>
      <c r="GP5378" s="77">
        <v>3</v>
      </c>
      <c r="GQ5378" s="77">
        <v>0</v>
      </c>
      <c r="GR5378" s="77" t="s">
        <v>423</v>
      </c>
      <c r="GS5378" s="77">
        <v>5.5966209081309413E-2</v>
      </c>
      <c r="GT5378" s="77">
        <v>2.2327518865025214E-3</v>
      </c>
      <c r="GU5378" s="77">
        <v>5.5966209081309413E-2</v>
      </c>
      <c r="GV5378" s="77">
        <v>2.2327518865025214E-3</v>
      </c>
      <c r="GW5378" s="77">
        <v>0</v>
      </c>
      <c r="GX5378" s="77">
        <v>0</v>
      </c>
      <c r="GY5378" s="77">
        <v>0</v>
      </c>
      <c r="GZ5378" s="77">
        <v>0</v>
      </c>
    </row>
    <row r="5379" spans="187:208" x14ac:dyDescent="0.25">
      <c r="GE5379" s="77" t="s">
        <v>422</v>
      </c>
      <c r="GF5379" s="77" t="s">
        <v>155</v>
      </c>
      <c r="GG5379" s="77" t="s">
        <v>469</v>
      </c>
      <c r="GH5379" s="77" t="s">
        <v>446</v>
      </c>
      <c r="GI5379" s="77">
        <v>2022</v>
      </c>
      <c r="GJ5379" s="77" t="s">
        <v>305</v>
      </c>
      <c r="GK5379" s="77">
        <v>3.6425060683954381E-2</v>
      </c>
      <c r="GL5379" s="77">
        <v>208.00094999999999</v>
      </c>
      <c r="GM5379" s="77">
        <v>2022</v>
      </c>
      <c r="GN5379" s="77" t="s">
        <v>175</v>
      </c>
      <c r="GO5379" s="77">
        <v>0.13250000000000001</v>
      </c>
      <c r="GP5379" s="77">
        <v>3</v>
      </c>
      <c r="GQ5379" s="77">
        <v>0</v>
      </c>
      <c r="GR5379" s="77" t="s">
        <v>423</v>
      </c>
      <c r="GS5379" s="77">
        <v>0.1527377521613833</v>
      </c>
      <c r="GT5379" s="77">
        <v>5.563481891209171E-3</v>
      </c>
      <c r="GU5379" s="77">
        <v>0.1527377521613833</v>
      </c>
      <c r="GV5379" s="77">
        <v>5.563481891209171E-3</v>
      </c>
      <c r="GW5379" s="77">
        <v>0.1527377521613833</v>
      </c>
      <c r="GX5379" s="77">
        <v>5.563481891209171E-3</v>
      </c>
      <c r="GY5379" s="77">
        <v>0</v>
      </c>
      <c r="GZ5379" s="77">
        <v>0</v>
      </c>
    </row>
    <row r="5380" spans="187:208" x14ac:dyDescent="0.25">
      <c r="GE5380" s="77" t="s">
        <v>425</v>
      </c>
      <c r="GF5380" s="77" t="s">
        <v>155</v>
      </c>
      <c r="GG5380" s="77" t="s">
        <v>469</v>
      </c>
      <c r="GH5380" s="77" t="s">
        <v>446</v>
      </c>
      <c r="GI5380" s="77">
        <v>2022</v>
      </c>
      <c r="GJ5380" s="77" t="s">
        <v>301</v>
      </c>
      <c r="GK5380" s="77">
        <v>1.580872452543266E-3</v>
      </c>
      <c r="GL5380" s="77">
        <v>208.00094999999999</v>
      </c>
      <c r="GM5380" s="77">
        <v>2022</v>
      </c>
      <c r="GN5380" s="77" t="s">
        <v>175</v>
      </c>
      <c r="GO5380" s="77">
        <v>5.3000000000000005E-2</v>
      </c>
      <c r="GP5380" s="77">
        <v>3</v>
      </c>
      <c r="GQ5380" s="77">
        <v>0</v>
      </c>
      <c r="GR5380" s="77" t="s">
        <v>423</v>
      </c>
      <c r="GS5380" s="77">
        <v>5.5966209081309413E-2</v>
      </c>
      <c r="GT5380" s="77">
        <v>8.8475438209918814E-5</v>
      </c>
      <c r="GU5380" s="77">
        <v>5.5966209081309413E-2</v>
      </c>
      <c r="GV5380" s="77">
        <v>8.8475438209918814E-5</v>
      </c>
      <c r="GW5380" s="77">
        <v>5.5966209081309413E-2</v>
      </c>
      <c r="GX5380" s="77">
        <v>8.8475438209918814E-5</v>
      </c>
      <c r="GY5380" s="77">
        <v>0</v>
      </c>
      <c r="GZ5380" s="77">
        <v>0</v>
      </c>
    </row>
    <row r="5381" spans="187:208" x14ac:dyDescent="0.25">
      <c r="GE5381" s="77" t="s">
        <v>427</v>
      </c>
      <c r="GF5381" s="77" t="s">
        <v>155</v>
      </c>
      <c r="GG5381" s="77" t="s">
        <v>469</v>
      </c>
      <c r="GH5381" s="77" t="s">
        <v>446</v>
      </c>
      <c r="GI5381" s="77">
        <v>2022</v>
      </c>
      <c r="GJ5381" s="77" t="s">
        <v>303</v>
      </c>
      <c r="GK5381" s="77">
        <v>3.9894642198450701E-2</v>
      </c>
      <c r="GL5381" s="77">
        <v>208.00094999999999</v>
      </c>
      <c r="GM5381" s="77">
        <v>2022</v>
      </c>
      <c r="GN5381" s="77" t="s">
        <v>175</v>
      </c>
      <c r="GO5381" s="77">
        <v>5.3000000000000005E-2</v>
      </c>
      <c r="GP5381" s="77">
        <v>3</v>
      </c>
      <c r="GQ5381" s="77">
        <v>0</v>
      </c>
      <c r="GR5381" s="77" t="s">
        <v>423</v>
      </c>
      <c r="GS5381" s="77">
        <v>5.5966209081309413E-2</v>
      </c>
      <c r="GT5381" s="77">
        <v>2.2327518865025214E-3</v>
      </c>
      <c r="GU5381" s="77">
        <v>5.5966209081309413E-2</v>
      </c>
      <c r="GV5381" s="77">
        <v>2.2327518865025214E-3</v>
      </c>
      <c r="GW5381" s="77">
        <v>5.5966209081309413E-2</v>
      </c>
      <c r="GX5381" s="77">
        <v>2.2327518865025214E-3</v>
      </c>
      <c r="GY5381" s="77">
        <v>0</v>
      </c>
      <c r="GZ5381" s="77">
        <v>0</v>
      </c>
    </row>
    <row r="5382" spans="187:208" x14ac:dyDescent="0.25">
      <c r="GE5382" s="77" t="s">
        <v>422</v>
      </c>
      <c r="GF5382" s="77" t="s">
        <v>155</v>
      </c>
      <c r="GG5382" s="77" t="s">
        <v>469</v>
      </c>
      <c r="GH5382" s="77" t="s">
        <v>446</v>
      </c>
      <c r="GI5382" s="77">
        <v>2023</v>
      </c>
      <c r="GJ5382" s="77" t="s">
        <v>305</v>
      </c>
      <c r="GK5382" s="77">
        <v>3.7590224611390728E-2</v>
      </c>
      <c r="GL5382" s="77">
        <v>208.00094999999999</v>
      </c>
      <c r="GM5382" s="77">
        <v>2023</v>
      </c>
      <c r="GN5382" s="77" t="s">
        <v>175</v>
      </c>
      <c r="GO5382" s="77">
        <v>0.13250000000000001</v>
      </c>
      <c r="GP5382" s="77">
        <v>3</v>
      </c>
      <c r="GQ5382" s="77">
        <v>0</v>
      </c>
      <c r="GR5382" s="77" t="s">
        <v>423</v>
      </c>
      <c r="GS5382" s="77">
        <v>0</v>
      </c>
      <c r="GT5382" s="77">
        <v>0</v>
      </c>
      <c r="GU5382" s="77">
        <v>0.1527377521613833</v>
      </c>
      <c r="GV5382" s="77">
        <v>5.741446410385328E-3</v>
      </c>
      <c r="GW5382" s="77">
        <v>0.1527377521613833</v>
      </c>
      <c r="GX5382" s="77">
        <v>5.741446410385328E-3</v>
      </c>
      <c r="GY5382" s="77">
        <v>0.1527377521613833</v>
      </c>
      <c r="GZ5382" s="77">
        <v>5.741446410385328E-3</v>
      </c>
    </row>
    <row r="5383" spans="187:208" x14ac:dyDescent="0.25">
      <c r="GE5383" s="77" t="s">
        <v>425</v>
      </c>
      <c r="GF5383" s="77" t="s">
        <v>155</v>
      </c>
      <c r="GG5383" s="77" t="s">
        <v>469</v>
      </c>
      <c r="GH5383" s="77" t="s">
        <v>446</v>
      </c>
      <c r="GI5383" s="77">
        <v>2023</v>
      </c>
      <c r="GJ5383" s="77" t="s">
        <v>301</v>
      </c>
      <c r="GK5383" s="77">
        <v>1.631433411568646E-3</v>
      </c>
      <c r="GL5383" s="77">
        <v>208.00094999999999</v>
      </c>
      <c r="GM5383" s="77">
        <v>2023</v>
      </c>
      <c r="GN5383" s="77" t="s">
        <v>175</v>
      </c>
      <c r="GO5383" s="77">
        <v>5.3000000000000005E-2</v>
      </c>
      <c r="GP5383" s="77">
        <v>3</v>
      </c>
      <c r="GQ5383" s="77">
        <v>0</v>
      </c>
      <c r="GR5383" s="77" t="s">
        <v>423</v>
      </c>
      <c r="GS5383" s="77">
        <v>0</v>
      </c>
      <c r="GT5383" s="77">
        <v>0</v>
      </c>
      <c r="GU5383" s="77">
        <v>5.5966209081309413E-2</v>
      </c>
      <c r="GV5383" s="77">
        <v>9.1305143414084747E-5</v>
      </c>
      <c r="GW5383" s="77">
        <v>5.5966209081309413E-2</v>
      </c>
      <c r="GX5383" s="77">
        <v>9.1305143414084747E-5</v>
      </c>
      <c r="GY5383" s="77">
        <v>5.5966209081309413E-2</v>
      </c>
      <c r="GZ5383" s="77">
        <v>9.1305143414084747E-5</v>
      </c>
    </row>
    <row r="5384" spans="187:208" x14ac:dyDescent="0.25">
      <c r="GE5384" s="77" t="s">
        <v>427</v>
      </c>
      <c r="GF5384" s="77" t="s">
        <v>155</v>
      </c>
      <c r="GG5384" s="77" t="s">
        <v>469</v>
      </c>
      <c r="GH5384" s="77" t="s">
        <v>446</v>
      </c>
      <c r="GI5384" s="77">
        <v>2023</v>
      </c>
      <c r="GJ5384" s="77" t="s">
        <v>303</v>
      </c>
      <c r="GK5384" s="77">
        <v>4.1186611014017639E-2</v>
      </c>
      <c r="GL5384" s="77">
        <v>208.00094999999999</v>
      </c>
      <c r="GM5384" s="77">
        <v>2023</v>
      </c>
      <c r="GN5384" s="77" t="s">
        <v>175</v>
      </c>
      <c r="GO5384" s="77">
        <v>5.3000000000000005E-2</v>
      </c>
      <c r="GP5384" s="77">
        <v>3</v>
      </c>
      <c r="GQ5384" s="77">
        <v>0</v>
      </c>
      <c r="GR5384" s="77" t="s">
        <v>423</v>
      </c>
      <c r="GS5384" s="77">
        <v>0</v>
      </c>
      <c r="GT5384" s="77">
        <v>0</v>
      </c>
      <c r="GU5384" s="77">
        <v>5.5966209081309413E-2</v>
      </c>
      <c r="GV5384" s="77">
        <v>2.3050584833610721E-3</v>
      </c>
      <c r="GW5384" s="77">
        <v>5.5966209081309413E-2</v>
      </c>
      <c r="GX5384" s="77">
        <v>2.3050584833610721E-3</v>
      </c>
      <c r="GY5384" s="77">
        <v>5.5966209081309413E-2</v>
      </c>
      <c r="GZ5384" s="77">
        <v>2.3050584833610721E-3</v>
      </c>
    </row>
    <row r="5385" spans="187:208" x14ac:dyDescent="0.25">
      <c r="GE5385" s="77" t="s">
        <v>422</v>
      </c>
      <c r="GF5385" s="77" t="s">
        <v>155</v>
      </c>
      <c r="GG5385" s="77" t="s">
        <v>469</v>
      </c>
      <c r="GH5385" s="77" t="s">
        <v>446</v>
      </c>
      <c r="GI5385" s="77">
        <v>2024</v>
      </c>
      <c r="GJ5385" s="77" t="s">
        <v>305</v>
      </c>
      <c r="GK5385" s="77">
        <v>3.7590224611390728E-2</v>
      </c>
      <c r="GL5385" s="77">
        <v>208.00094999999999</v>
      </c>
      <c r="GM5385" s="77">
        <v>2024</v>
      </c>
      <c r="GN5385" s="77" t="s">
        <v>175</v>
      </c>
      <c r="GO5385" s="77">
        <v>0.13250000000000001</v>
      </c>
      <c r="GP5385" s="77">
        <v>3</v>
      </c>
      <c r="GQ5385" s="77">
        <v>0</v>
      </c>
      <c r="GR5385" s="77" t="s">
        <v>423</v>
      </c>
      <c r="GS5385" s="77">
        <v>0</v>
      </c>
      <c r="GT5385" s="77">
        <v>0</v>
      </c>
      <c r="GU5385" s="77">
        <v>0</v>
      </c>
      <c r="GV5385" s="77">
        <v>0</v>
      </c>
      <c r="GW5385" s="77">
        <v>0.1527377521613833</v>
      </c>
      <c r="GX5385" s="77">
        <v>5.741446410385328E-3</v>
      </c>
      <c r="GY5385" s="77">
        <v>0.1527377521613833</v>
      </c>
      <c r="GZ5385" s="77">
        <v>5.741446410385328E-3</v>
      </c>
    </row>
    <row r="5386" spans="187:208" x14ac:dyDescent="0.25">
      <c r="GE5386" s="77" t="s">
        <v>425</v>
      </c>
      <c r="GF5386" s="77" t="s">
        <v>155</v>
      </c>
      <c r="GG5386" s="77" t="s">
        <v>469</v>
      </c>
      <c r="GH5386" s="77" t="s">
        <v>446</v>
      </c>
      <c r="GI5386" s="77">
        <v>2024</v>
      </c>
      <c r="GJ5386" s="77" t="s">
        <v>301</v>
      </c>
      <c r="GK5386" s="77">
        <v>1.631433411568646E-3</v>
      </c>
      <c r="GL5386" s="77">
        <v>208.00094999999999</v>
      </c>
      <c r="GM5386" s="77">
        <v>2024</v>
      </c>
      <c r="GN5386" s="77" t="s">
        <v>175</v>
      </c>
      <c r="GO5386" s="77">
        <v>5.3000000000000005E-2</v>
      </c>
      <c r="GP5386" s="77">
        <v>3</v>
      </c>
      <c r="GQ5386" s="77">
        <v>0</v>
      </c>
      <c r="GR5386" s="77" t="s">
        <v>423</v>
      </c>
      <c r="GS5386" s="77">
        <v>0</v>
      </c>
      <c r="GT5386" s="77">
        <v>0</v>
      </c>
      <c r="GU5386" s="77">
        <v>0</v>
      </c>
      <c r="GV5386" s="77">
        <v>0</v>
      </c>
      <c r="GW5386" s="77">
        <v>5.5966209081309413E-2</v>
      </c>
      <c r="GX5386" s="77">
        <v>9.1305143414084747E-5</v>
      </c>
      <c r="GY5386" s="77">
        <v>5.5966209081309413E-2</v>
      </c>
      <c r="GZ5386" s="77">
        <v>9.1305143414084747E-5</v>
      </c>
    </row>
    <row r="5387" spans="187:208" x14ac:dyDescent="0.25">
      <c r="GE5387" s="77" t="s">
        <v>427</v>
      </c>
      <c r="GF5387" s="77" t="s">
        <v>155</v>
      </c>
      <c r="GG5387" s="77" t="s">
        <v>469</v>
      </c>
      <c r="GH5387" s="77" t="s">
        <v>446</v>
      </c>
      <c r="GI5387" s="77">
        <v>2024</v>
      </c>
      <c r="GJ5387" s="77" t="s">
        <v>303</v>
      </c>
      <c r="GK5387" s="77">
        <v>4.1186611014017639E-2</v>
      </c>
      <c r="GL5387" s="77">
        <v>208.00094999999999</v>
      </c>
      <c r="GM5387" s="77">
        <v>2024</v>
      </c>
      <c r="GN5387" s="77" t="s">
        <v>175</v>
      </c>
      <c r="GO5387" s="77">
        <v>5.3000000000000005E-2</v>
      </c>
      <c r="GP5387" s="77">
        <v>3</v>
      </c>
      <c r="GQ5387" s="77">
        <v>0</v>
      </c>
      <c r="GR5387" s="77" t="s">
        <v>423</v>
      </c>
      <c r="GS5387" s="77">
        <v>0</v>
      </c>
      <c r="GT5387" s="77">
        <v>0</v>
      </c>
      <c r="GU5387" s="77">
        <v>0</v>
      </c>
      <c r="GV5387" s="77">
        <v>0</v>
      </c>
      <c r="GW5387" s="77">
        <v>5.5966209081309413E-2</v>
      </c>
      <c r="GX5387" s="77">
        <v>2.3050584833610721E-3</v>
      </c>
      <c r="GY5387" s="77">
        <v>5.5966209081309413E-2</v>
      </c>
      <c r="GZ5387" s="77">
        <v>2.3050584833610721E-3</v>
      </c>
    </row>
    <row r="5388" spans="187:208" x14ac:dyDescent="0.25">
      <c r="GE5388" s="77" t="s">
        <v>422</v>
      </c>
      <c r="GF5388" s="77" t="s">
        <v>155</v>
      </c>
      <c r="GG5388" s="77" t="s">
        <v>469</v>
      </c>
      <c r="GH5388" s="77" t="s">
        <v>446</v>
      </c>
      <c r="GI5388" s="77">
        <v>2025</v>
      </c>
      <c r="GJ5388" s="77" t="s">
        <v>305</v>
      </c>
      <c r="GK5388" s="77">
        <v>3.7590224611390728E-2</v>
      </c>
      <c r="GL5388" s="77">
        <v>208.00094999999999</v>
      </c>
      <c r="GM5388" s="77">
        <v>2025</v>
      </c>
      <c r="GN5388" s="77" t="s">
        <v>175</v>
      </c>
      <c r="GO5388" s="77">
        <v>0.13250000000000001</v>
      </c>
      <c r="GP5388" s="77">
        <v>3</v>
      </c>
      <c r="GQ5388" s="77">
        <v>0</v>
      </c>
      <c r="GR5388" s="77" t="s">
        <v>423</v>
      </c>
      <c r="GS5388" s="77">
        <v>0</v>
      </c>
      <c r="GT5388" s="77">
        <v>0</v>
      </c>
      <c r="GU5388" s="77">
        <v>0</v>
      </c>
      <c r="GV5388" s="77">
        <v>0</v>
      </c>
      <c r="GW5388" s="77">
        <v>0</v>
      </c>
      <c r="GX5388" s="77">
        <v>0</v>
      </c>
      <c r="GY5388" s="77">
        <v>0.1527377521613833</v>
      </c>
      <c r="GZ5388" s="77">
        <v>5.741446410385328E-3</v>
      </c>
    </row>
    <row r="5389" spans="187:208" x14ac:dyDescent="0.25">
      <c r="GE5389" s="77" t="s">
        <v>425</v>
      </c>
      <c r="GF5389" s="77" t="s">
        <v>155</v>
      </c>
      <c r="GG5389" s="77" t="s">
        <v>469</v>
      </c>
      <c r="GH5389" s="77" t="s">
        <v>446</v>
      </c>
      <c r="GI5389" s="77">
        <v>2025</v>
      </c>
      <c r="GJ5389" s="77" t="s">
        <v>301</v>
      </c>
      <c r="GK5389" s="77">
        <v>1.631433411568646E-3</v>
      </c>
      <c r="GL5389" s="77">
        <v>208.00094999999999</v>
      </c>
      <c r="GM5389" s="77">
        <v>2025</v>
      </c>
      <c r="GN5389" s="77" t="s">
        <v>175</v>
      </c>
      <c r="GO5389" s="77">
        <v>5.3000000000000005E-2</v>
      </c>
      <c r="GP5389" s="77">
        <v>3</v>
      </c>
      <c r="GQ5389" s="77">
        <v>0</v>
      </c>
      <c r="GR5389" s="77" t="s">
        <v>423</v>
      </c>
      <c r="GS5389" s="77">
        <v>0</v>
      </c>
      <c r="GT5389" s="77">
        <v>0</v>
      </c>
      <c r="GU5389" s="77">
        <v>0</v>
      </c>
      <c r="GV5389" s="77">
        <v>0</v>
      </c>
      <c r="GW5389" s="77">
        <v>0</v>
      </c>
      <c r="GX5389" s="77">
        <v>0</v>
      </c>
      <c r="GY5389" s="77">
        <v>5.5966209081309413E-2</v>
      </c>
      <c r="GZ5389" s="77">
        <v>9.1305143414084747E-5</v>
      </c>
    </row>
    <row r="5390" spans="187:208" x14ac:dyDescent="0.25">
      <c r="GE5390" s="77" t="s">
        <v>427</v>
      </c>
      <c r="GF5390" s="77" t="s">
        <v>155</v>
      </c>
      <c r="GG5390" s="77" t="s">
        <v>469</v>
      </c>
      <c r="GH5390" s="77" t="s">
        <v>446</v>
      </c>
      <c r="GI5390" s="77">
        <v>2025</v>
      </c>
      <c r="GJ5390" s="77" t="s">
        <v>303</v>
      </c>
      <c r="GK5390" s="77">
        <v>4.1186611014017639E-2</v>
      </c>
      <c r="GL5390" s="77">
        <v>208.00094999999999</v>
      </c>
      <c r="GM5390" s="77">
        <v>2025</v>
      </c>
      <c r="GN5390" s="77" t="s">
        <v>175</v>
      </c>
      <c r="GO5390" s="77">
        <v>5.3000000000000005E-2</v>
      </c>
      <c r="GP5390" s="77">
        <v>3</v>
      </c>
      <c r="GQ5390" s="77">
        <v>0</v>
      </c>
      <c r="GR5390" s="77" t="s">
        <v>423</v>
      </c>
      <c r="GS5390" s="77">
        <v>0</v>
      </c>
      <c r="GT5390" s="77">
        <v>0</v>
      </c>
      <c r="GU5390" s="77">
        <v>0</v>
      </c>
      <c r="GV5390" s="77">
        <v>0</v>
      </c>
      <c r="GW5390" s="77">
        <v>0</v>
      </c>
      <c r="GX5390" s="77">
        <v>0</v>
      </c>
      <c r="GY5390" s="77">
        <v>5.5966209081309413E-2</v>
      </c>
      <c r="GZ5390" s="77">
        <v>2.3050584833610721E-3</v>
      </c>
    </row>
    <row r="5391" spans="187:208" x14ac:dyDescent="0.25">
      <c r="GE5391" s="77" t="s">
        <v>422</v>
      </c>
      <c r="GF5391" s="77" t="s">
        <v>155</v>
      </c>
      <c r="GG5391" s="77" t="s">
        <v>469</v>
      </c>
      <c r="GH5391" s="77" t="s">
        <v>453</v>
      </c>
      <c r="GI5391" s="77">
        <v>2021</v>
      </c>
      <c r="GJ5391" s="77" t="s">
        <v>305</v>
      </c>
      <c r="GK5391" s="77">
        <v>222.22942162783079</v>
      </c>
      <c r="GL5391" s="77">
        <v>208.00094999999999</v>
      </c>
      <c r="GM5391" s="77">
        <v>2021</v>
      </c>
      <c r="GN5391" s="77" t="s">
        <v>175</v>
      </c>
      <c r="GO5391" s="77">
        <v>0.13250000000000001</v>
      </c>
      <c r="GP5391" s="77">
        <v>3</v>
      </c>
      <c r="GQ5391" s="77">
        <v>0</v>
      </c>
      <c r="GR5391" s="77" t="s">
        <v>423</v>
      </c>
      <c r="GS5391" s="77">
        <v>0.1527377521613833</v>
      </c>
      <c r="GT5391" s="77">
        <v>33.94282232355917</v>
      </c>
      <c r="GU5391" s="77">
        <v>0.1527377521613833</v>
      </c>
      <c r="GV5391" s="77">
        <v>33.94282232355917</v>
      </c>
      <c r="GW5391" s="77">
        <v>0</v>
      </c>
      <c r="GX5391" s="77">
        <v>0</v>
      </c>
      <c r="GY5391" s="77">
        <v>0</v>
      </c>
      <c r="GZ5391" s="77">
        <v>0</v>
      </c>
    </row>
    <row r="5392" spans="187:208" x14ac:dyDescent="0.25">
      <c r="GE5392" s="77" t="s">
        <v>425</v>
      </c>
      <c r="GF5392" s="77" t="s">
        <v>155</v>
      </c>
      <c r="GG5392" s="77" t="s">
        <v>469</v>
      </c>
      <c r="GH5392" s="77" t="s">
        <v>453</v>
      </c>
      <c r="GI5392" s="77">
        <v>2021</v>
      </c>
      <c r="GJ5392" s="77" t="s">
        <v>301</v>
      </c>
      <c r="GK5392" s="77">
        <v>8585.7228092479527</v>
      </c>
      <c r="GL5392" s="77">
        <v>208.00094999999999</v>
      </c>
      <c r="GM5392" s="77">
        <v>2021</v>
      </c>
      <c r="GN5392" s="77" t="s">
        <v>175</v>
      </c>
      <c r="GO5392" s="77">
        <v>5.3000000000000005E-2</v>
      </c>
      <c r="GP5392" s="77">
        <v>3</v>
      </c>
      <c r="GQ5392" s="77">
        <v>0</v>
      </c>
      <c r="GR5392" s="77" t="s">
        <v>423</v>
      </c>
      <c r="GS5392" s="77">
        <v>5.5966209081309413E-2</v>
      </c>
      <c r="GT5392" s="77">
        <v>480.51035785653812</v>
      </c>
      <c r="GU5392" s="77">
        <v>5.5966209081309413E-2</v>
      </c>
      <c r="GV5392" s="77">
        <v>480.51035785653812</v>
      </c>
      <c r="GW5392" s="77">
        <v>0</v>
      </c>
      <c r="GX5392" s="77">
        <v>0</v>
      </c>
      <c r="GY5392" s="77">
        <v>0</v>
      </c>
      <c r="GZ5392" s="77">
        <v>0</v>
      </c>
    </row>
    <row r="5393" spans="187:208" x14ac:dyDescent="0.25">
      <c r="GE5393" s="77" t="s">
        <v>427</v>
      </c>
      <c r="GF5393" s="77" t="s">
        <v>155</v>
      </c>
      <c r="GG5393" s="77" t="s">
        <v>469</v>
      </c>
      <c r="GH5393" s="77" t="s">
        <v>453</v>
      </c>
      <c r="GI5393" s="77">
        <v>2021</v>
      </c>
      <c r="GJ5393" s="77" t="s">
        <v>303</v>
      </c>
      <c r="GK5393" s="77">
        <v>5338.1784104567496</v>
      </c>
      <c r="GL5393" s="77">
        <v>208.00094999999999</v>
      </c>
      <c r="GM5393" s="77">
        <v>2021</v>
      </c>
      <c r="GN5393" s="77" t="s">
        <v>175</v>
      </c>
      <c r="GO5393" s="77">
        <v>5.3000000000000005E-2</v>
      </c>
      <c r="GP5393" s="77">
        <v>3</v>
      </c>
      <c r="GQ5393" s="77">
        <v>0</v>
      </c>
      <c r="GR5393" s="77" t="s">
        <v>423</v>
      </c>
      <c r="GS5393" s="77">
        <v>5.5966209081309413E-2</v>
      </c>
      <c r="GT5393" s="77">
        <v>298.75760903295441</v>
      </c>
      <c r="GU5393" s="77">
        <v>5.5966209081309413E-2</v>
      </c>
      <c r="GV5393" s="77">
        <v>298.75760903295441</v>
      </c>
      <c r="GW5393" s="77">
        <v>0</v>
      </c>
      <c r="GX5393" s="77">
        <v>0</v>
      </c>
      <c r="GY5393" s="77">
        <v>0</v>
      </c>
      <c r="GZ5393" s="77">
        <v>0</v>
      </c>
    </row>
    <row r="5394" spans="187:208" x14ac:dyDescent="0.25">
      <c r="GE5394" s="77" t="s">
        <v>422</v>
      </c>
      <c r="GF5394" s="77" t="s">
        <v>155</v>
      </c>
      <c r="GG5394" s="77" t="s">
        <v>469</v>
      </c>
      <c r="GH5394" s="77" t="s">
        <v>453</v>
      </c>
      <c r="GI5394" s="77">
        <v>2022</v>
      </c>
      <c r="GJ5394" s="77" t="s">
        <v>305</v>
      </c>
      <c r="GK5394" s="77">
        <v>222.22942162783079</v>
      </c>
      <c r="GL5394" s="77">
        <v>208.00094999999999</v>
      </c>
      <c r="GM5394" s="77">
        <v>2022</v>
      </c>
      <c r="GN5394" s="77" t="s">
        <v>175</v>
      </c>
      <c r="GO5394" s="77">
        <v>0.13250000000000001</v>
      </c>
      <c r="GP5394" s="77">
        <v>3</v>
      </c>
      <c r="GQ5394" s="77">
        <v>0</v>
      </c>
      <c r="GR5394" s="77" t="s">
        <v>423</v>
      </c>
      <c r="GS5394" s="77">
        <v>0.1527377521613833</v>
      </c>
      <c r="GT5394" s="77">
        <v>33.94282232355917</v>
      </c>
      <c r="GU5394" s="77">
        <v>0.1527377521613833</v>
      </c>
      <c r="GV5394" s="77">
        <v>33.94282232355917</v>
      </c>
      <c r="GW5394" s="77">
        <v>0.1527377521613833</v>
      </c>
      <c r="GX5394" s="77">
        <v>33.94282232355917</v>
      </c>
      <c r="GY5394" s="77">
        <v>0</v>
      </c>
      <c r="GZ5394" s="77">
        <v>0</v>
      </c>
    </row>
    <row r="5395" spans="187:208" x14ac:dyDescent="0.25">
      <c r="GE5395" s="77" t="s">
        <v>425</v>
      </c>
      <c r="GF5395" s="77" t="s">
        <v>155</v>
      </c>
      <c r="GG5395" s="77" t="s">
        <v>469</v>
      </c>
      <c r="GH5395" s="77" t="s">
        <v>453</v>
      </c>
      <c r="GI5395" s="77">
        <v>2022</v>
      </c>
      <c r="GJ5395" s="77" t="s">
        <v>301</v>
      </c>
      <c r="GK5395" s="77">
        <v>8585.7228092479527</v>
      </c>
      <c r="GL5395" s="77">
        <v>208.00094999999999</v>
      </c>
      <c r="GM5395" s="77">
        <v>2022</v>
      </c>
      <c r="GN5395" s="77" t="s">
        <v>175</v>
      </c>
      <c r="GO5395" s="77">
        <v>5.3000000000000005E-2</v>
      </c>
      <c r="GP5395" s="77">
        <v>3</v>
      </c>
      <c r="GQ5395" s="77">
        <v>0</v>
      </c>
      <c r="GR5395" s="77" t="s">
        <v>423</v>
      </c>
      <c r="GS5395" s="77">
        <v>5.5966209081309413E-2</v>
      </c>
      <c r="GT5395" s="77">
        <v>480.51035785653812</v>
      </c>
      <c r="GU5395" s="77">
        <v>5.5966209081309413E-2</v>
      </c>
      <c r="GV5395" s="77">
        <v>480.51035785653812</v>
      </c>
      <c r="GW5395" s="77">
        <v>5.5966209081309413E-2</v>
      </c>
      <c r="GX5395" s="77">
        <v>480.51035785653812</v>
      </c>
      <c r="GY5395" s="77">
        <v>0</v>
      </c>
      <c r="GZ5395" s="77">
        <v>0</v>
      </c>
    </row>
    <row r="5396" spans="187:208" x14ac:dyDescent="0.25">
      <c r="GE5396" s="77" t="s">
        <v>427</v>
      </c>
      <c r="GF5396" s="77" t="s">
        <v>155</v>
      </c>
      <c r="GG5396" s="77" t="s">
        <v>469</v>
      </c>
      <c r="GH5396" s="77" t="s">
        <v>453</v>
      </c>
      <c r="GI5396" s="77">
        <v>2022</v>
      </c>
      <c r="GJ5396" s="77" t="s">
        <v>303</v>
      </c>
      <c r="GK5396" s="77">
        <v>5338.1784104567496</v>
      </c>
      <c r="GL5396" s="77">
        <v>208.00094999999999</v>
      </c>
      <c r="GM5396" s="77">
        <v>2022</v>
      </c>
      <c r="GN5396" s="77" t="s">
        <v>175</v>
      </c>
      <c r="GO5396" s="77">
        <v>5.3000000000000005E-2</v>
      </c>
      <c r="GP5396" s="77">
        <v>3</v>
      </c>
      <c r="GQ5396" s="77">
        <v>0</v>
      </c>
      <c r="GR5396" s="77" t="s">
        <v>423</v>
      </c>
      <c r="GS5396" s="77">
        <v>5.5966209081309413E-2</v>
      </c>
      <c r="GT5396" s="77">
        <v>298.75760903295441</v>
      </c>
      <c r="GU5396" s="77">
        <v>5.5966209081309413E-2</v>
      </c>
      <c r="GV5396" s="77">
        <v>298.75760903295441</v>
      </c>
      <c r="GW5396" s="77">
        <v>5.5966209081309413E-2</v>
      </c>
      <c r="GX5396" s="77">
        <v>298.75760903295441</v>
      </c>
      <c r="GY5396" s="77">
        <v>0</v>
      </c>
      <c r="GZ5396" s="77">
        <v>0</v>
      </c>
    </row>
    <row r="5397" spans="187:208" x14ac:dyDescent="0.25">
      <c r="GE5397" s="77" t="s">
        <v>422</v>
      </c>
      <c r="GF5397" s="77" t="s">
        <v>155</v>
      </c>
      <c r="GG5397" s="77" t="s">
        <v>469</v>
      </c>
      <c r="GH5397" s="77" t="s">
        <v>453</v>
      </c>
      <c r="GI5397" s="77">
        <v>2023</v>
      </c>
      <c r="GJ5397" s="77" t="s">
        <v>305</v>
      </c>
      <c r="GK5397" s="77">
        <v>233.23007680793941</v>
      </c>
      <c r="GL5397" s="77">
        <v>208.00094999999999</v>
      </c>
      <c r="GM5397" s="77">
        <v>2023</v>
      </c>
      <c r="GN5397" s="77" t="s">
        <v>175</v>
      </c>
      <c r="GO5397" s="77">
        <v>0.13250000000000001</v>
      </c>
      <c r="GP5397" s="77">
        <v>3</v>
      </c>
      <c r="GQ5397" s="77">
        <v>0</v>
      </c>
      <c r="GR5397" s="77" t="s">
        <v>423</v>
      </c>
      <c r="GS5397" s="77">
        <v>0</v>
      </c>
      <c r="GT5397" s="77">
        <v>0</v>
      </c>
      <c r="GU5397" s="77">
        <v>0.1527377521613833</v>
      </c>
      <c r="GV5397" s="77">
        <v>35.62303766807144</v>
      </c>
      <c r="GW5397" s="77">
        <v>0.1527377521613833</v>
      </c>
      <c r="GX5397" s="77">
        <v>35.62303766807144</v>
      </c>
      <c r="GY5397" s="77">
        <v>0.1527377521613833</v>
      </c>
      <c r="GZ5397" s="77">
        <v>35.62303766807144</v>
      </c>
    </row>
    <row r="5398" spans="187:208" x14ac:dyDescent="0.25">
      <c r="GE5398" s="77" t="s">
        <v>425</v>
      </c>
      <c r="GF5398" s="77" t="s">
        <v>155</v>
      </c>
      <c r="GG5398" s="77" t="s">
        <v>469</v>
      </c>
      <c r="GH5398" s="77" t="s">
        <v>453</v>
      </c>
      <c r="GI5398" s="77">
        <v>2023</v>
      </c>
      <c r="GJ5398" s="77" t="s">
        <v>301</v>
      </c>
      <c r="GK5398" s="77">
        <v>8896.5159934286021</v>
      </c>
      <c r="GL5398" s="77">
        <v>208.00094999999999</v>
      </c>
      <c r="GM5398" s="77">
        <v>2023</v>
      </c>
      <c r="GN5398" s="77" t="s">
        <v>175</v>
      </c>
      <c r="GO5398" s="77">
        <v>5.3000000000000005E-2</v>
      </c>
      <c r="GP5398" s="77">
        <v>3</v>
      </c>
      <c r="GQ5398" s="77">
        <v>0</v>
      </c>
      <c r="GR5398" s="77" t="s">
        <v>423</v>
      </c>
      <c r="GS5398" s="77">
        <v>0</v>
      </c>
      <c r="GT5398" s="77">
        <v>0</v>
      </c>
      <c r="GU5398" s="77">
        <v>5.5966209081309413E-2</v>
      </c>
      <c r="GV5398" s="77">
        <v>497.90427418343825</v>
      </c>
      <c r="GW5398" s="77">
        <v>5.5966209081309413E-2</v>
      </c>
      <c r="GX5398" s="77">
        <v>497.90427418343825</v>
      </c>
      <c r="GY5398" s="77">
        <v>5.5966209081309413E-2</v>
      </c>
      <c r="GZ5398" s="77">
        <v>497.90427418343825</v>
      </c>
    </row>
    <row r="5399" spans="187:208" x14ac:dyDescent="0.25">
      <c r="GE5399" s="77" t="s">
        <v>427</v>
      </c>
      <c r="GF5399" s="77" t="s">
        <v>155</v>
      </c>
      <c r="GG5399" s="77" t="s">
        <v>469</v>
      </c>
      <c r="GH5399" s="77" t="s">
        <v>453</v>
      </c>
      <c r="GI5399" s="77">
        <v>2023</v>
      </c>
      <c r="GJ5399" s="77" t="s">
        <v>303</v>
      </c>
      <c r="GK5399" s="77">
        <v>5534.8914862000984</v>
      </c>
      <c r="GL5399" s="77">
        <v>208.00094999999999</v>
      </c>
      <c r="GM5399" s="77">
        <v>2023</v>
      </c>
      <c r="GN5399" s="77" t="s">
        <v>175</v>
      </c>
      <c r="GO5399" s="77">
        <v>5.3000000000000005E-2</v>
      </c>
      <c r="GP5399" s="77">
        <v>3</v>
      </c>
      <c r="GQ5399" s="77">
        <v>0</v>
      </c>
      <c r="GR5399" s="77" t="s">
        <v>423</v>
      </c>
      <c r="GS5399" s="77">
        <v>0</v>
      </c>
      <c r="GT5399" s="77">
        <v>0</v>
      </c>
      <c r="GU5399" s="77">
        <v>5.5966209081309413E-2</v>
      </c>
      <c r="GV5399" s="77">
        <v>309.76689415903411</v>
      </c>
      <c r="GW5399" s="77">
        <v>5.5966209081309413E-2</v>
      </c>
      <c r="GX5399" s="77">
        <v>309.76689415903411</v>
      </c>
      <c r="GY5399" s="77">
        <v>5.5966209081309413E-2</v>
      </c>
      <c r="GZ5399" s="77">
        <v>309.76689415903411</v>
      </c>
    </row>
    <row r="5400" spans="187:208" x14ac:dyDescent="0.25">
      <c r="GE5400" s="77" t="s">
        <v>422</v>
      </c>
      <c r="GF5400" s="77" t="s">
        <v>155</v>
      </c>
      <c r="GG5400" s="77" t="s">
        <v>469</v>
      </c>
      <c r="GH5400" s="77" t="s">
        <v>453</v>
      </c>
      <c r="GI5400" s="77">
        <v>2024</v>
      </c>
      <c r="GJ5400" s="77" t="s">
        <v>305</v>
      </c>
      <c r="GK5400" s="77">
        <v>233.23007680793941</v>
      </c>
      <c r="GL5400" s="77">
        <v>208.00094999999999</v>
      </c>
      <c r="GM5400" s="77">
        <v>2024</v>
      </c>
      <c r="GN5400" s="77" t="s">
        <v>175</v>
      </c>
      <c r="GO5400" s="77">
        <v>0.13250000000000001</v>
      </c>
      <c r="GP5400" s="77">
        <v>3</v>
      </c>
      <c r="GQ5400" s="77">
        <v>0</v>
      </c>
      <c r="GR5400" s="77" t="s">
        <v>423</v>
      </c>
      <c r="GS5400" s="77">
        <v>0</v>
      </c>
      <c r="GT5400" s="77">
        <v>0</v>
      </c>
      <c r="GU5400" s="77">
        <v>0</v>
      </c>
      <c r="GV5400" s="77">
        <v>0</v>
      </c>
      <c r="GW5400" s="77">
        <v>0.1527377521613833</v>
      </c>
      <c r="GX5400" s="77">
        <v>35.62303766807144</v>
      </c>
      <c r="GY5400" s="77">
        <v>0.1527377521613833</v>
      </c>
      <c r="GZ5400" s="77">
        <v>35.62303766807144</v>
      </c>
    </row>
    <row r="5401" spans="187:208" x14ac:dyDescent="0.25">
      <c r="GE5401" s="77" t="s">
        <v>425</v>
      </c>
      <c r="GF5401" s="77" t="s">
        <v>155</v>
      </c>
      <c r="GG5401" s="77" t="s">
        <v>469</v>
      </c>
      <c r="GH5401" s="77" t="s">
        <v>453</v>
      </c>
      <c r="GI5401" s="77">
        <v>2024</v>
      </c>
      <c r="GJ5401" s="77" t="s">
        <v>301</v>
      </c>
      <c r="GK5401" s="77">
        <v>8896.5159934286021</v>
      </c>
      <c r="GL5401" s="77">
        <v>208.00094999999999</v>
      </c>
      <c r="GM5401" s="77">
        <v>2024</v>
      </c>
      <c r="GN5401" s="77" t="s">
        <v>175</v>
      </c>
      <c r="GO5401" s="77">
        <v>5.3000000000000005E-2</v>
      </c>
      <c r="GP5401" s="77">
        <v>3</v>
      </c>
      <c r="GQ5401" s="77">
        <v>0</v>
      </c>
      <c r="GR5401" s="77" t="s">
        <v>423</v>
      </c>
      <c r="GS5401" s="77">
        <v>0</v>
      </c>
      <c r="GT5401" s="77">
        <v>0</v>
      </c>
      <c r="GU5401" s="77">
        <v>0</v>
      </c>
      <c r="GV5401" s="77">
        <v>0</v>
      </c>
      <c r="GW5401" s="77">
        <v>5.5966209081309413E-2</v>
      </c>
      <c r="GX5401" s="77">
        <v>497.90427418343825</v>
      </c>
      <c r="GY5401" s="77">
        <v>5.5966209081309413E-2</v>
      </c>
      <c r="GZ5401" s="77">
        <v>497.90427418343825</v>
      </c>
    </row>
    <row r="5402" spans="187:208" x14ac:dyDescent="0.25">
      <c r="GE5402" s="77" t="s">
        <v>427</v>
      </c>
      <c r="GF5402" s="77" t="s">
        <v>155</v>
      </c>
      <c r="GG5402" s="77" t="s">
        <v>469</v>
      </c>
      <c r="GH5402" s="77" t="s">
        <v>453</v>
      </c>
      <c r="GI5402" s="77">
        <v>2024</v>
      </c>
      <c r="GJ5402" s="77" t="s">
        <v>303</v>
      </c>
      <c r="GK5402" s="77">
        <v>5534.8914862000984</v>
      </c>
      <c r="GL5402" s="77">
        <v>208.00094999999999</v>
      </c>
      <c r="GM5402" s="77">
        <v>2024</v>
      </c>
      <c r="GN5402" s="77" t="s">
        <v>175</v>
      </c>
      <c r="GO5402" s="77">
        <v>5.3000000000000005E-2</v>
      </c>
      <c r="GP5402" s="77">
        <v>3</v>
      </c>
      <c r="GQ5402" s="77">
        <v>0</v>
      </c>
      <c r="GR5402" s="77" t="s">
        <v>423</v>
      </c>
      <c r="GS5402" s="77">
        <v>0</v>
      </c>
      <c r="GT5402" s="77">
        <v>0</v>
      </c>
      <c r="GU5402" s="77">
        <v>0</v>
      </c>
      <c r="GV5402" s="77">
        <v>0</v>
      </c>
      <c r="GW5402" s="77">
        <v>5.5966209081309413E-2</v>
      </c>
      <c r="GX5402" s="77">
        <v>309.76689415903411</v>
      </c>
      <c r="GY5402" s="77">
        <v>5.5966209081309413E-2</v>
      </c>
      <c r="GZ5402" s="77">
        <v>309.76689415903411</v>
      </c>
    </row>
    <row r="5403" spans="187:208" x14ac:dyDescent="0.25">
      <c r="GE5403" s="77" t="s">
        <v>422</v>
      </c>
      <c r="GF5403" s="77" t="s">
        <v>155</v>
      </c>
      <c r="GG5403" s="77" t="s">
        <v>469</v>
      </c>
      <c r="GH5403" s="77" t="s">
        <v>453</v>
      </c>
      <c r="GI5403" s="77">
        <v>2025</v>
      </c>
      <c r="GJ5403" s="77" t="s">
        <v>305</v>
      </c>
      <c r="GK5403" s="77">
        <v>233.23007680793941</v>
      </c>
      <c r="GL5403" s="77">
        <v>208.00094999999999</v>
      </c>
      <c r="GM5403" s="77">
        <v>2025</v>
      </c>
      <c r="GN5403" s="77" t="s">
        <v>175</v>
      </c>
      <c r="GO5403" s="77">
        <v>0.13250000000000001</v>
      </c>
      <c r="GP5403" s="77">
        <v>3</v>
      </c>
      <c r="GQ5403" s="77">
        <v>0</v>
      </c>
      <c r="GR5403" s="77" t="s">
        <v>423</v>
      </c>
      <c r="GS5403" s="77">
        <v>0</v>
      </c>
      <c r="GT5403" s="77">
        <v>0</v>
      </c>
      <c r="GU5403" s="77">
        <v>0</v>
      </c>
      <c r="GV5403" s="77">
        <v>0</v>
      </c>
      <c r="GW5403" s="77">
        <v>0</v>
      </c>
      <c r="GX5403" s="77">
        <v>0</v>
      </c>
      <c r="GY5403" s="77">
        <v>0.1527377521613833</v>
      </c>
      <c r="GZ5403" s="77">
        <v>35.62303766807144</v>
      </c>
    </row>
    <row r="5404" spans="187:208" x14ac:dyDescent="0.25">
      <c r="GE5404" s="77" t="s">
        <v>425</v>
      </c>
      <c r="GF5404" s="77" t="s">
        <v>155</v>
      </c>
      <c r="GG5404" s="77" t="s">
        <v>469</v>
      </c>
      <c r="GH5404" s="77" t="s">
        <v>453</v>
      </c>
      <c r="GI5404" s="77">
        <v>2025</v>
      </c>
      <c r="GJ5404" s="77" t="s">
        <v>301</v>
      </c>
      <c r="GK5404" s="77">
        <v>8896.5159934286021</v>
      </c>
      <c r="GL5404" s="77">
        <v>208.00094999999999</v>
      </c>
      <c r="GM5404" s="77">
        <v>2025</v>
      </c>
      <c r="GN5404" s="77" t="s">
        <v>175</v>
      </c>
      <c r="GO5404" s="77">
        <v>5.3000000000000005E-2</v>
      </c>
      <c r="GP5404" s="77">
        <v>3</v>
      </c>
      <c r="GQ5404" s="77">
        <v>0</v>
      </c>
      <c r="GR5404" s="77" t="s">
        <v>423</v>
      </c>
      <c r="GS5404" s="77">
        <v>0</v>
      </c>
      <c r="GT5404" s="77">
        <v>0</v>
      </c>
      <c r="GU5404" s="77">
        <v>0</v>
      </c>
      <c r="GV5404" s="77">
        <v>0</v>
      </c>
      <c r="GW5404" s="77">
        <v>0</v>
      </c>
      <c r="GX5404" s="77">
        <v>0</v>
      </c>
      <c r="GY5404" s="77">
        <v>5.5966209081309413E-2</v>
      </c>
      <c r="GZ5404" s="77">
        <v>497.90427418343825</v>
      </c>
    </row>
    <row r="5405" spans="187:208" x14ac:dyDescent="0.25">
      <c r="GE5405" s="77" t="s">
        <v>427</v>
      </c>
      <c r="GF5405" s="77" t="s">
        <v>155</v>
      </c>
      <c r="GG5405" s="77" t="s">
        <v>469</v>
      </c>
      <c r="GH5405" s="77" t="s">
        <v>453</v>
      </c>
      <c r="GI5405" s="77">
        <v>2025</v>
      </c>
      <c r="GJ5405" s="77" t="s">
        <v>303</v>
      </c>
      <c r="GK5405" s="77">
        <v>5534.8914862000984</v>
      </c>
      <c r="GL5405" s="77">
        <v>208.00094999999999</v>
      </c>
      <c r="GM5405" s="77">
        <v>2025</v>
      </c>
      <c r="GN5405" s="77" t="s">
        <v>175</v>
      </c>
      <c r="GO5405" s="77">
        <v>5.3000000000000005E-2</v>
      </c>
      <c r="GP5405" s="77">
        <v>3</v>
      </c>
      <c r="GQ5405" s="77">
        <v>0</v>
      </c>
      <c r="GR5405" s="77" t="s">
        <v>423</v>
      </c>
      <c r="GS5405" s="77">
        <v>0</v>
      </c>
      <c r="GT5405" s="77">
        <v>0</v>
      </c>
      <c r="GU5405" s="77">
        <v>0</v>
      </c>
      <c r="GV5405" s="77">
        <v>0</v>
      </c>
      <c r="GW5405" s="77">
        <v>0</v>
      </c>
      <c r="GX5405" s="77">
        <v>0</v>
      </c>
      <c r="GY5405" s="77">
        <v>5.5966209081309413E-2</v>
      </c>
      <c r="GZ5405" s="77">
        <v>309.76689415903411</v>
      </c>
    </row>
    <row r="5406" spans="187:208" x14ac:dyDescent="0.25">
      <c r="GE5406" s="77" t="s">
        <v>422</v>
      </c>
      <c r="GF5406" s="77" t="s">
        <v>155</v>
      </c>
      <c r="GG5406" s="77" t="s">
        <v>469</v>
      </c>
      <c r="GH5406" s="77" t="s">
        <v>460</v>
      </c>
      <c r="GI5406" s="77">
        <v>2021</v>
      </c>
      <c r="GJ5406" s="77" t="s">
        <v>305</v>
      </c>
      <c r="GK5406" s="77">
        <v>222.22942162785139</v>
      </c>
      <c r="GL5406" s="77">
        <v>208.00094999999999</v>
      </c>
      <c r="GM5406" s="77">
        <v>2021</v>
      </c>
      <c r="GN5406" s="77" t="s">
        <v>175</v>
      </c>
      <c r="GO5406" s="77">
        <v>0.13250000000000001</v>
      </c>
      <c r="GP5406" s="77">
        <v>3</v>
      </c>
      <c r="GQ5406" s="77">
        <v>0</v>
      </c>
      <c r="GR5406" s="77" t="s">
        <v>423</v>
      </c>
      <c r="GS5406" s="77">
        <v>0.1527377521613833</v>
      </c>
      <c r="GT5406" s="77">
        <v>33.942822323562318</v>
      </c>
      <c r="GU5406" s="77">
        <v>0.1527377521613833</v>
      </c>
      <c r="GV5406" s="77">
        <v>33.942822323562318</v>
      </c>
      <c r="GW5406" s="77">
        <v>0</v>
      </c>
      <c r="GX5406" s="77">
        <v>0</v>
      </c>
      <c r="GY5406" s="77">
        <v>0</v>
      </c>
      <c r="GZ5406" s="77">
        <v>0</v>
      </c>
    </row>
    <row r="5407" spans="187:208" x14ac:dyDescent="0.25">
      <c r="GE5407" s="77" t="s">
        <v>425</v>
      </c>
      <c r="GF5407" s="77" t="s">
        <v>155</v>
      </c>
      <c r="GG5407" s="77" t="s">
        <v>469</v>
      </c>
      <c r="GH5407" s="77" t="s">
        <v>460</v>
      </c>
      <c r="GI5407" s="77">
        <v>2021</v>
      </c>
      <c r="GJ5407" s="77" t="s">
        <v>301</v>
      </c>
      <c r="GK5407" s="77">
        <v>8585.7228092487512</v>
      </c>
      <c r="GL5407" s="77">
        <v>208.00094999999999</v>
      </c>
      <c r="GM5407" s="77">
        <v>2021</v>
      </c>
      <c r="GN5407" s="77" t="s">
        <v>175</v>
      </c>
      <c r="GO5407" s="77">
        <v>5.3000000000000005E-2</v>
      </c>
      <c r="GP5407" s="77">
        <v>3</v>
      </c>
      <c r="GQ5407" s="77">
        <v>0</v>
      </c>
      <c r="GR5407" s="77" t="s">
        <v>423</v>
      </c>
      <c r="GS5407" s="77">
        <v>5.5966209081309413E-2</v>
      </c>
      <c r="GT5407" s="77">
        <v>480.51035785658286</v>
      </c>
      <c r="GU5407" s="77">
        <v>5.5966209081309413E-2</v>
      </c>
      <c r="GV5407" s="77">
        <v>480.51035785658286</v>
      </c>
      <c r="GW5407" s="77">
        <v>0</v>
      </c>
      <c r="GX5407" s="77">
        <v>0</v>
      </c>
      <c r="GY5407" s="77">
        <v>0</v>
      </c>
      <c r="GZ5407" s="77">
        <v>0</v>
      </c>
    </row>
    <row r="5408" spans="187:208" x14ac:dyDescent="0.25">
      <c r="GE5408" s="77" t="s">
        <v>422</v>
      </c>
      <c r="GF5408" s="77" t="s">
        <v>155</v>
      </c>
      <c r="GG5408" s="77" t="s">
        <v>469</v>
      </c>
      <c r="GH5408" s="77" t="s">
        <v>460</v>
      </c>
      <c r="GI5408" s="77">
        <v>2022</v>
      </c>
      <c r="GJ5408" s="77" t="s">
        <v>305</v>
      </c>
      <c r="GK5408" s="77">
        <v>222.22942162785139</v>
      </c>
      <c r="GL5408" s="77">
        <v>208.00094999999999</v>
      </c>
      <c r="GM5408" s="77">
        <v>2022</v>
      </c>
      <c r="GN5408" s="77" t="s">
        <v>175</v>
      </c>
      <c r="GO5408" s="77">
        <v>0.13250000000000001</v>
      </c>
      <c r="GP5408" s="77">
        <v>3</v>
      </c>
      <c r="GQ5408" s="77">
        <v>0</v>
      </c>
      <c r="GR5408" s="77" t="s">
        <v>423</v>
      </c>
      <c r="GS5408" s="77">
        <v>0.1527377521613833</v>
      </c>
      <c r="GT5408" s="77">
        <v>33.942822323562318</v>
      </c>
      <c r="GU5408" s="77">
        <v>0.1527377521613833</v>
      </c>
      <c r="GV5408" s="77">
        <v>33.942822323562318</v>
      </c>
      <c r="GW5408" s="77">
        <v>0.1527377521613833</v>
      </c>
      <c r="GX5408" s="77">
        <v>33.942822323562318</v>
      </c>
      <c r="GY5408" s="77">
        <v>0</v>
      </c>
      <c r="GZ5408" s="77">
        <v>0</v>
      </c>
    </row>
    <row r="5409" spans="187:208" x14ac:dyDescent="0.25">
      <c r="GE5409" s="77" t="s">
        <v>425</v>
      </c>
      <c r="GF5409" s="77" t="s">
        <v>155</v>
      </c>
      <c r="GG5409" s="77" t="s">
        <v>469</v>
      </c>
      <c r="GH5409" s="77" t="s">
        <v>460</v>
      </c>
      <c r="GI5409" s="77">
        <v>2022</v>
      </c>
      <c r="GJ5409" s="77" t="s">
        <v>301</v>
      </c>
      <c r="GK5409" s="77">
        <v>8585.7228092487512</v>
      </c>
      <c r="GL5409" s="77">
        <v>208.00094999999999</v>
      </c>
      <c r="GM5409" s="77">
        <v>2022</v>
      </c>
      <c r="GN5409" s="77" t="s">
        <v>175</v>
      </c>
      <c r="GO5409" s="77">
        <v>5.3000000000000005E-2</v>
      </c>
      <c r="GP5409" s="77">
        <v>3</v>
      </c>
      <c r="GQ5409" s="77">
        <v>0</v>
      </c>
      <c r="GR5409" s="77" t="s">
        <v>423</v>
      </c>
      <c r="GS5409" s="77">
        <v>5.5966209081309413E-2</v>
      </c>
      <c r="GT5409" s="77">
        <v>480.51035785658286</v>
      </c>
      <c r="GU5409" s="77">
        <v>5.5966209081309413E-2</v>
      </c>
      <c r="GV5409" s="77">
        <v>480.51035785658286</v>
      </c>
      <c r="GW5409" s="77">
        <v>5.5966209081309413E-2</v>
      </c>
      <c r="GX5409" s="77">
        <v>480.51035785658286</v>
      </c>
      <c r="GY5409" s="77">
        <v>0</v>
      </c>
      <c r="GZ5409" s="77">
        <v>0</v>
      </c>
    </row>
    <row r="5410" spans="187:208" x14ac:dyDescent="0.25">
      <c r="GE5410" s="77" t="s">
        <v>422</v>
      </c>
      <c r="GF5410" s="77" t="s">
        <v>155</v>
      </c>
      <c r="GG5410" s="77" t="s">
        <v>469</v>
      </c>
      <c r="GH5410" s="77" t="s">
        <v>460</v>
      </c>
      <c r="GI5410" s="77">
        <v>2023</v>
      </c>
      <c r="GJ5410" s="77" t="s">
        <v>305</v>
      </c>
      <c r="GK5410" s="77">
        <v>233.23007680796101</v>
      </c>
      <c r="GL5410" s="77">
        <v>208.00094999999999</v>
      </c>
      <c r="GM5410" s="77">
        <v>2023</v>
      </c>
      <c r="GN5410" s="77" t="s">
        <v>175</v>
      </c>
      <c r="GO5410" s="77">
        <v>0.13250000000000001</v>
      </c>
      <c r="GP5410" s="77">
        <v>3</v>
      </c>
      <c r="GQ5410" s="77">
        <v>0</v>
      </c>
      <c r="GR5410" s="77" t="s">
        <v>423</v>
      </c>
      <c r="GS5410" s="77">
        <v>0</v>
      </c>
      <c r="GT5410" s="77">
        <v>0</v>
      </c>
      <c r="GU5410" s="77">
        <v>0.1527377521613833</v>
      </c>
      <c r="GV5410" s="77">
        <v>35.623037668074737</v>
      </c>
      <c r="GW5410" s="77">
        <v>0.1527377521613833</v>
      </c>
      <c r="GX5410" s="77">
        <v>35.623037668074737</v>
      </c>
      <c r="GY5410" s="77">
        <v>0.1527377521613833</v>
      </c>
      <c r="GZ5410" s="77">
        <v>35.623037668074737</v>
      </c>
    </row>
    <row r="5411" spans="187:208" x14ac:dyDescent="0.25">
      <c r="GE5411" s="77" t="s">
        <v>425</v>
      </c>
      <c r="GF5411" s="77" t="s">
        <v>155</v>
      </c>
      <c r="GG5411" s="77" t="s">
        <v>469</v>
      </c>
      <c r="GH5411" s="77" t="s">
        <v>460</v>
      </c>
      <c r="GI5411" s="77">
        <v>2023</v>
      </c>
      <c r="GJ5411" s="77" t="s">
        <v>301</v>
      </c>
      <c r="GK5411" s="77">
        <v>8896.5159934294279</v>
      </c>
      <c r="GL5411" s="77">
        <v>208.00094999999999</v>
      </c>
      <c r="GM5411" s="77">
        <v>2023</v>
      </c>
      <c r="GN5411" s="77" t="s">
        <v>175</v>
      </c>
      <c r="GO5411" s="77">
        <v>5.3000000000000005E-2</v>
      </c>
      <c r="GP5411" s="77">
        <v>3</v>
      </c>
      <c r="GQ5411" s="77">
        <v>0</v>
      </c>
      <c r="GR5411" s="77" t="s">
        <v>423</v>
      </c>
      <c r="GS5411" s="77">
        <v>0</v>
      </c>
      <c r="GT5411" s="77">
        <v>0</v>
      </c>
      <c r="GU5411" s="77">
        <v>5.5966209081309413E-2</v>
      </c>
      <c r="GV5411" s="77">
        <v>497.90427418348446</v>
      </c>
      <c r="GW5411" s="77">
        <v>5.5966209081309413E-2</v>
      </c>
      <c r="GX5411" s="77">
        <v>497.90427418348446</v>
      </c>
      <c r="GY5411" s="77">
        <v>5.5966209081309413E-2</v>
      </c>
      <c r="GZ5411" s="77">
        <v>497.90427418348446</v>
      </c>
    </row>
    <row r="5412" spans="187:208" x14ac:dyDescent="0.25">
      <c r="GE5412" s="77" t="s">
        <v>422</v>
      </c>
      <c r="GF5412" s="77" t="s">
        <v>155</v>
      </c>
      <c r="GG5412" s="77" t="s">
        <v>469</v>
      </c>
      <c r="GH5412" s="77" t="s">
        <v>460</v>
      </c>
      <c r="GI5412" s="77">
        <v>2024</v>
      </c>
      <c r="GJ5412" s="77" t="s">
        <v>305</v>
      </c>
      <c r="GK5412" s="77">
        <v>233.23007680796101</v>
      </c>
      <c r="GL5412" s="77">
        <v>208.00094999999999</v>
      </c>
      <c r="GM5412" s="77">
        <v>2024</v>
      </c>
      <c r="GN5412" s="77" t="s">
        <v>175</v>
      </c>
      <c r="GO5412" s="77">
        <v>0.13250000000000001</v>
      </c>
      <c r="GP5412" s="77">
        <v>3</v>
      </c>
      <c r="GQ5412" s="77">
        <v>0</v>
      </c>
      <c r="GR5412" s="77" t="s">
        <v>423</v>
      </c>
      <c r="GS5412" s="77">
        <v>0</v>
      </c>
      <c r="GT5412" s="77">
        <v>0</v>
      </c>
      <c r="GU5412" s="77">
        <v>0</v>
      </c>
      <c r="GV5412" s="77">
        <v>0</v>
      </c>
      <c r="GW5412" s="77">
        <v>0.1527377521613833</v>
      </c>
      <c r="GX5412" s="77">
        <v>35.623037668074737</v>
      </c>
      <c r="GY5412" s="77">
        <v>0.1527377521613833</v>
      </c>
      <c r="GZ5412" s="77">
        <v>35.623037668074737</v>
      </c>
    </row>
    <row r="5413" spans="187:208" x14ac:dyDescent="0.25">
      <c r="GE5413" s="77" t="s">
        <v>425</v>
      </c>
      <c r="GF5413" s="77" t="s">
        <v>155</v>
      </c>
      <c r="GG5413" s="77" t="s">
        <v>469</v>
      </c>
      <c r="GH5413" s="77" t="s">
        <v>460</v>
      </c>
      <c r="GI5413" s="77">
        <v>2024</v>
      </c>
      <c r="GJ5413" s="77" t="s">
        <v>301</v>
      </c>
      <c r="GK5413" s="77">
        <v>8896.5159934294279</v>
      </c>
      <c r="GL5413" s="77">
        <v>208.00094999999999</v>
      </c>
      <c r="GM5413" s="77">
        <v>2024</v>
      </c>
      <c r="GN5413" s="77" t="s">
        <v>175</v>
      </c>
      <c r="GO5413" s="77">
        <v>5.3000000000000005E-2</v>
      </c>
      <c r="GP5413" s="77">
        <v>3</v>
      </c>
      <c r="GQ5413" s="77">
        <v>0</v>
      </c>
      <c r="GR5413" s="77" t="s">
        <v>423</v>
      </c>
      <c r="GS5413" s="77">
        <v>0</v>
      </c>
      <c r="GT5413" s="77">
        <v>0</v>
      </c>
      <c r="GU5413" s="77">
        <v>0</v>
      </c>
      <c r="GV5413" s="77">
        <v>0</v>
      </c>
      <c r="GW5413" s="77">
        <v>5.5966209081309413E-2</v>
      </c>
      <c r="GX5413" s="77">
        <v>497.90427418348446</v>
      </c>
      <c r="GY5413" s="77">
        <v>5.5966209081309413E-2</v>
      </c>
      <c r="GZ5413" s="77">
        <v>497.90427418348446</v>
      </c>
    </row>
    <row r="5414" spans="187:208" x14ac:dyDescent="0.25">
      <c r="GE5414" s="77" t="s">
        <v>422</v>
      </c>
      <c r="GF5414" s="77" t="s">
        <v>155</v>
      </c>
      <c r="GG5414" s="77" t="s">
        <v>469</v>
      </c>
      <c r="GH5414" s="77" t="s">
        <v>460</v>
      </c>
      <c r="GI5414" s="77">
        <v>2025</v>
      </c>
      <c r="GJ5414" s="77" t="s">
        <v>305</v>
      </c>
      <c r="GK5414" s="77">
        <v>233.23007680796101</v>
      </c>
      <c r="GL5414" s="77">
        <v>208.00094999999999</v>
      </c>
      <c r="GM5414" s="77">
        <v>2025</v>
      </c>
      <c r="GN5414" s="77" t="s">
        <v>175</v>
      </c>
      <c r="GO5414" s="77">
        <v>0.13250000000000001</v>
      </c>
      <c r="GP5414" s="77">
        <v>3</v>
      </c>
      <c r="GQ5414" s="77">
        <v>0</v>
      </c>
      <c r="GR5414" s="77" t="s">
        <v>423</v>
      </c>
      <c r="GS5414" s="77">
        <v>0</v>
      </c>
      <c r="GT5414" s="77">
        <v>0</v>
      </c>
      <c r="GU5414" s="77">
        <v>0</v>
      </c>
      <c r="GV5414" s="77">
        <v>0</v>
      </c>
      <c r="GW5414" s="77">
        <v>0</v>
      </c>
      <c r="GX5414" s="77">
        <v>0</v>
      </c>
      <c r="GY5414" s="77">
        <v>0.1527377521613833</v>
      </c>
      <c r="GZ5414" s="77">
        <v>35.623037668074737</v>
      </c>
    </row>
    <row r="5415" spans="187:208" x14ac:dyDescent="0.25">
      <c r="GE5415" s="77" t="s">
        <v>425</v>
      </c>
      <c r="GF5415" s="77" t="s">
        <v>155</v>
      </c>
      <c r="GG5415" s="77" t="s">
        <v>469</v>
      </c>
      <c r="GH5415" s="77" t="s">
        <v>460</v>
      </c>
      <c r="GI5415" s="77">
        <v>2025</v>
      </c>
      <c r="GJ5415" s="77" t="s">
        <v>301</v>
      </c>
      <c r="GK5415" s="77">
        <v>8896.5159934294279</v>
      </c>
      <c r="GL5415" s="77">
        <v>208.00094999999999</v>
      </c>
      <c r="GM5415" s="77">
        <v>2025</v>
      </c>
      <c r="GN5415" s="77" t="s">
        <v>175</v>
      </c>
      <c r="GO5415" s="77">
        <v>5.3000000000000005E-2</v>
      </c>
      <c r="GP5415" s="77">
        <v>3</v>
      </c>
      <c r="GQ5415" s="77">
        <v>0</v>
      </c>
      <c r="GR5415" s="77" t="s">
        <v>423</v>
      </c>
      <c r="GS5415" s="77">
        <v>0</v>
      </c>
      <c r="GT5415" s="77">
        <v>0</v>
      </c>
      <c r="GU5415" s="77">
        <v>0</v>
      </c>
      <c r="GV5415" s="77">
        <v>0</v>
      </c>
      <c r="GW5415" s="77">
        <v>0</v>
      </c>
      <c r="GX5415" s="77">
        <v>0</v>
      </c>
      <c r="GY5415" s="77">
        <v>5.5966209081309413E-2</v>
      </c>
      <c r="GZ5415" s="77">
        <v>497.90427418348446</v>
      </c>
    </row>
    <row r="5416" spans="187:208" x14ac:dyDescent="0.25">
      <c r="GE5416" s="77" t="s">
        <v>422</v>
      </c>
      <c r="GF5416" s="77" t="s">
        <v>155</v>
      </c>
      <c r="GG5416" s="77" t="s">
        <v>469</v>
      </c>
      <c r="GH5416" s="77" t="s">
        <v>467</v>
      </c>
      <c r="GI5416" s="77">
        <v>2021</v>
      </c>
      <c r="GJ5416" s="77" t="s">
        <v>305</v>
      </c>
      <c r="GK5416" s="77">
        <v>0.69641821681222915</v>
      </c>
      <c r="GL5416" s="77">
        <v>208.00094999999999</v>
      </c>
      <c r="GM5416" s="77">
        <v>2021</v>
      </c>
      <c r="GN5416" s="77" t="s">
        <v>175</v>
      </c>
      <c r="GO5416" s="77">
        <v>0.13250000000000001</v>
      </c>
      <c r="GP5416" s="77">
        <v>3</v>
      </c>
      <c r="GQ5416" s="77">
        <v>0</v>
      </c>
      <c r="GR5416" s="77" t="s">
        <v>423</v>
      </c>
      <c r="GS5416" s="77">
        <v>0.1527377521613833</v>
      </c>
      <c r="GT5416" s="77">
        <v>0.10636935300013875</v>
      </c>
      <c r="GU5416" s="77">
        <v>0.1527377521613833</v>
      </c>
      <c r="GV5416" s="77">
        <v>0.10636935300013875</v>
      </c>
      <c r="GW5416" s="77">
        <v>0</v>
      </c>
      <c r="GX5416" s="77">
        <v>0</v>
      </c>
      <c r="GY5416" s="77">
        <v>0</v>
      </c>
      <c r="GZ5416" s="77">
        <v>0</v>
      </c>
    </row>
    <row r="5417" spans="187:208" x14ac:dyDescent="0.25">
      <c r="GE5417" s="77" t="s">
        <v>425</v>
      </c>
      <c r="GF5417" s="77" t="s">
        <v>155</v>
      </c>
      <c r="GG5417" s="77" t="s">
        <v>469</v>
      </c>
      <c r="GH5417" s="77" t="s">
        <v>467</v>
      </c>
      <c r="GI5417" s="77">
        <v>2021</v>
      </c>
      <c r="GJ5417" s="77" t="s">
        <v>301</v>
      </c>
      <c r="GK5417" s="77">
        <v>2.941964152281054</v>
      </c>
      <c r="GL5417" s="77">
        <v>208.00094999999999</v>
      </c>
      <c r="GM5417" s="77">
        <v>2021</v>
      </c>
      <c r="GN5417" s="77" t="s">
        <v>175</v>
      </c>
      <c r="GO5417" s="77">
        <v>5.3000000000000005E-2</v>
      </c>
      <c r="GP5417" s="77">
        <v>3</v>
      </c>
      <c r="GQ5417" s="77">
        <v>0</v>
      </c>
      <c r="GR5417" s="77" t="s">
        <v>423</v>
      </c>
      <c r="GS5417" s="77">
        <v>5.5966209081309413E-2</v>
      </c>
      <c r="GT5417" s="77">
        <v>0.16465058085627868</v>
      </c>
      <c r="GU5417" s="77">
        <v>5.5966209081309413E-2</v>
      </c>
      <c r="GV5417" s="77">
        <v>0.16465058085627868</v>
      </c>
      <c r="GW5417" s="77">
        <v>0</v>
      </c>
      <c r="GX5417" s="77">
        <v>0</v>
      </c>
      <c r="GY5417" s="77">
        <v>0</v>
      </c>
      <c r="GZ5417" s="77">
        <v>0</v>
      </c>
    </row>
    <row r="5418" spans="187:208" x14ac:dyDescent="0.25">
      <c r="GE5418" s="77" t="s">
        <v>427</v>
      </c>
      <c r="GF5418" s="77" t="s">
        <v>155</v>
      </c>
      <c r="GG5418" s="77" t="s">
        <v>469</v>
      </c>
      <c r="GH5418" s="77" t="s">
        <v>467</v>
      </c>
      <c r="GI5418" s="77">
        <v>2021</v>
      </c>
      <c r="GJ5418" s="77" t="s">
        <v>303</v>
      </c>
      <c r="GK5418" s="77">
        <v>1.602175962208316</v>
      </c>
      <c r="GL5418" s="77">
        <v>208.00094999999999</v>
      </c>
      <c r="GM5418" s="77">
        <v>2021</v>
      </c>
      <c r="GN5418" s="77" t="s">
        <v>175</v>
      </c>
      <c r="GO5418" s="77">
        <v>5.3000000000000005E-2</v>
      </c>
      <c r="GP5418" s="77">
        <v>3</v>
      </c>
      <c r="GQ5418" s="77">
        <v>0</v>
      </c>
      <c r="GR5418" s="77" t="s">
        <v>423</v>
      </c>
      <c r="GS5418" s="77">
        <v>5.5966209081309413E-2</v>
      </c>
      <c r="GT5418" s="77">
        <v>8.9667714885998701E-2</v>
      </c>
      <c r="GU5418" s="77">
        <v>5.5966209081309413E-2</v>
      </c>
      <c r="GV5418" s="77">
        <v>8.9667714885998701E-2</v>
      </c>
      <c r="GW5418" s="77">
        <v>0</v>
      </c>
      <c r="GX5418" s="77">
        <v>0</v>
      </c>
      <c r="GY5418" s="77">
        <v>0</v>
      </c>
      <c r="GZ5418" s="77">
        <v>0</v>
      </c>
    </row>
    <row r="5419" spans="187:208" x14ac:dyDescent="0.25">
      <c r="GE5419" s="77" t="s">
        <v>422</v>
      </c>
      <c r="GF5419" s="77" t="s">
        <v>155</v>
      </c>
      <c r="GG5419" s="77" t="s">
        <v>469</v>
      </c>
      <c r="GH5419" s="77" t="s">
        <v>467</v>
      </c>
      <c r="GI5419" s="77">
        <v>2022</v>
      </c>
      <c r="GJ5419" s="77" t="s">
        <v>305</v>
      </c>
      <c r="GK5419" s="77">
        <v>0.69641821681222915</v>
      </c>
      <c r="GL5419" s="77">
        <v>208.00094999999999</v>
      </c>
      <c r="GM5419" s="77">
        <v>2022</v>
      </c>
      <c r="GN5419" s="77" t="s">
        <v>175</v>
      </c>
      <c r="GO5419" s="77">
        <v>0.13250000000000001</v>
      </c>
      <c r="GP5419" s="77">
        <v>3</v>
      </c>
      <c r="GQ5419" s="77">
        <v>0</v>
      </c>
      <c r="GR5419" s="77" t="s">
        <v>423</v>
      </c>
      <c r="GS5419" s="77">
        <v>0.1527377521613833</v>
      </c>
      <c r="GT5419" s="77">
        <v>0.10636935300013875</v>
      </c>
      <c r="GU5419" s="77">
        <v>0.1527377521613833</v>
      </c>
      <c r="GV5419" s="77">
        <v>0.10636935300013875</v>
      </c>
      <c r="GW5419" s="77">
        <v>0.1527377521613833</v>
      </c>
      <c r="GX5419" s="77">
        <v>0.10636935300013875</v>
      </c>
      <c r="GY5419" s="77">
        <v>0</v>
      </c>
      <c r="GZ5419" s="77">
        <v>0</v>
      </c>
    </row>
    <row r="5420" spans="187:208" x14ac:dyDescent="0.25">
      <c r="GE5420" s="77" t="s">
        <v>425</v>
      </c>
      <c r="GF5420" s="77" t="s">
        <v>155</v>
      </c>
      <c r="GG5420" s="77" t="s">
        <v>469</v>
      </c>
      <c r="GH5420" s="77" t="s">
        <v>467</v>
      </c>
      <c r="GI5420" s="77">
        <v>2022</v>
      </c>
      <c r="GJ5420" s="77" t="s">
        <v>301</v>
      </c>
      <c r="GK5420" s="77">
        <v>2.941964152281054</v>
      </c>
      <c r="GL5420" s="77">
        <v>208.00094999999999</v>
      </c>
      <c r="GM5420" s="77">
        <v>2022</v>
      </c>
      <c r="GN5420" s="77" t="s">
        <v>175</v>
      </c>
      <c r="GO5420" s="77">
        <v>5.3000000000000005E-2</v>
      </c>
      <c r="GP5420" s="77">
        <v>3</v>
      </c>
      <c r="GQ5420" s="77">
        <v>0</v>
      </c>
      <c r="GR5420" s="77" t="s">
        <v>423</v>
      </c>
      <c r="GS5420" s="77">
        <v>5.5966209081309413E-2</v>
      </c>
      <c r="GT5420" s="77">
        <v>0.16465058085627868</v>
      </c>
      <c r="GU5420" s="77">
        <v>5.5966209081309413E-2</v>
      </c>
      <c r="GV5420" s="77">
        <v>0.16465058085627868</v>
      </c>
      <c r="GW5420" s="77">
        <v>5.5966209081309413E-2</v>
      </c>
      <c r="GX5420" s="77">
        <v>0.16465058085627868</v>
      </c>
      <c r="GY5420" s="77">
        <v>0</v>
      </c>
      <c r="GZ5420" s="77">
        <v>0</v>
      </c>
    </row>
    <row r="5421" spans="187:208" x14ac:dyDescent="0.25">
      <c r="GE5421" s="77" t="s">
        <v>427</v>
      </c>
      <c r="GF5421" s="77" t="s">
        <v>155</v>
      </c>
      <c r="GG5421" s="77" t="s">
        <v>469</v>
      </c>
      <c r="GH5421" s="77" t="s">
        <v>467</v>
      </c>
      <c r="GI5421" s="77">
        <v>2022</v>
      </c>
      <c r="GJ5421" s="77" t="s">
        <v>303</v>
      </c>
      <c r="GK5421" s="77">
        <v>1.602175962208316</v>
      </c>
      <c r="GL5421" s="77">
        <v>208.00094999999999</v>
      </c>
      <c r="GM5421" s="77">
        <v>2022</v>
      </c>
      <c r="GN5421" s="77" t="s">
        <v>175</v>
      </c>
      <c r="GO5421" s="77">
        <v>5.3000000000000005E-2</v>
      </c>
      <c r="GP5421" s="77">
        <v>3</v>
      </c>
      <c r="GQ5421" s="77">
        <v>0</v>
      </c>
      <c r="GR5421" s="77" t="s">
        <v>423</v>
      </c>
      <c r="GS5421" s="77">
        <v>5.5966209081309413E-2</v>
      </c>
      <c r="GT5421" s="77">
        <v>8.9667714885998701E-2</v>
      </c>
      <c r="GU5421" s="77">
        <v>5.5966209081309413E-2</v>
      </c>
      <c r="GV5421" s="77">
        <v>8.9667714885998701E-2</v>
      </c>
      <c r="GW5421" s="77">
        <v>5.5966209081309413E-2</v>
      </c>
      <c r="GX5421" s="77">
        <v>8.9667714885998701E-2</v>
      </c>
      <c r="GY5421" s="77">
        <v>0</v>
      </c>
      <c r="GZ5421" s="77">
        <v>0</v>
      </c>
    </row>
    <row r="5422" spans="187:208" x14ac:dyDescent="0.25">
      <c r="GE5422" s="77" t="s">
        <v>422</v>
      </c>
      <c r="GF5422" s="77" t="s">
        <v>155</v>
      </c>
      <c r="GG5422" s="77" t="s">
        <v>469</v>
      </c>
      <c r="GH5422" s="77" t="s">
        <v>467</v>
      </c>
      <c r="GI5422" s="77">
        <v>2023</v>
      </c>
      <c r="GJ5422" s="77" t="s">
        <v>305</v>
      </c>
      <c r="GK5422" s="77">
        <v>0.71896016785821593</v>
      </c>
      <c r="GL5422" s="77">
        <v>208.00094999999999</v>
      </c>
      <c r="GM5422" s="77">
        <v>2023</v>
      </c>
      <c r="GN5422" s="77" t="s">
        <v>175</v>
      </c>
      <c r="GO5422" s="77">
        <v>0.13250000000000001</v>
      </c>
      <c r="GP5422" s="77">
        <v>3</v>
      </c>
      <c r="GQ5422" s="77">
        <v>0</v>
      </c>
      <c r="GR5422" s="77" t="s">
        <v>423</v>
      </c>
      <c r="GS5422" s="77">
        <v>0</v>
      </c>
      <c r="GT5422" s="77">
        <v>0</v>
      </c>
      <c r="GU5422" s="77">
        <v>0.1527377521613833</v>
      </c>
      <c r="GV5422" s="77">
        <v>0.10981235993223472</v>
      </c>
      <c r="GW5422" s="77">
        <v>0.1527377521613833</v>
      </c>
      <c r="GX5422" s="77">
        <v>0.10981235993223472</v>
      </c>
      <c r="GY5422" s="77">
        <v>0.1527377521613833</v>
      </c>
      <c r="GZ5422" s="77">
        <v>0.10981235993223472</v>
      </c>
    </row>
    <row r="5423" spans="187:208" x14ac:dyDescent="0.25">
      <c r="GE5423" s="77" t="s">
        <v>425</v>
      </c>
      <c r="GF5423" s="77" t="s">
        <v>155</v>
      </c>
      <c r="GG5423" s="77" t="s">
        <v>469</v>
      </c>
      <c r="GH5423" s="77" t="s">
        <v>467</v>
      </c>
      <c r="GI5423" s="77">
        <v>2023</v>
      </c>
      <c r="GJ5423" s="77" t="s">
        <v>301</v>
      </c>
      <c r="GK5423" s="77">
        <v>3.0714971986151549</v>
      </c>
      <c r="GL5423" s="77">
        <v>208.00094999999999</v>
      </c>
      <c r="GM5423" s="77">
        <v>2023</v>
      </c>
      <c r="GN5423" s="77" t="s">
        <v>175</v>
      </c>
      <c r="GO5423" s="77">
        <v>5.3000000000000005E-2</v>
      </c>
      <c r="GP5423" s="77">
        <v>3</v>
      </c>
      <c r="GQ5423" s="77">
        <v>0</v>
      </c>
      <c r="GR5423" s="77" t="s">
        <v>423</v>
      </c>
      <c r="GS5423" s="77">
        <v>0</v>
      </c>
      <c r="GT5423" s="77">
        <v>0</v>
      </c>
      <c r="GU5423" s="77">
        <v>5.5966209081309413E-2</v>
      </c>
      <c r="GV5423" s="77">
        <v>0.17190005441035192</v>
      </c>
      <c r="GW5423" s="77">
        <v>5.5966209081309413E-2</v>
      </c>
      <c r="GX5423" s="77">
        <v>0.17190005441035192</v>
      </c>
      <c r="GY5423" s="77">
        <v>5.5966209081309413E-2</v>
      </c>
      <c r="GZ5423" s="77">
        <v>0.17190005441035192</v>
      </c>
    </row>
    <row r="5424" spans="187:208" x14ac:dyDescent="0.25">
      <c r="GE5424" s="77" t="s">
        <v>427</v>
      </c>
      <c r="GF5424" s="77" t="s">
        <v>155</v>
      </c>
      <c r="GG5424" s="77" t="s">
        <v>469</v>
      </c>
      <c r="GH5424" s="77" t="s">
        <v>467</v>
      </c>
      <c r="GI5424" s="77">
        <v>2023</v>
      </c>
      <c r="GJ5424" s="77" t="s">
        <v>303</v>
      </c>
      <c r="GK5424" s="77">
        <v>1.6845772405344761</v>
      </c>
      <c r="GL5424" s="77">
        <v>208.00094999999999</v>
      </c>
      <c r="GM5424" s="77">
        <v>2023</v>
      </c>
      <c r="GN5424" s="77" t="s">
        <v>175</v>
      </c>
      <c r="GO5424" s="77">
        <v>5.3000000000000005E-2</v>
      </c>
      <c r="GP5424" s="77">
        <v>3</v>
      </c>
      <c r="GQ5424" s="77">
        <v>0</v>
      </c>
      <c r="GR5424" s="77" t="s">
        <v>423</v>
      </c>
      <c r="GS5424" s="77">
        <v>0</v>
      </c>
      <c r="GT5424" s="77">
        <v>0</v>
      </c>
      <c r="GU5424" s="77">
        <v>5.5966209081309413E-2</v>
      </c>
      <c r="GV5424" s="77">
        <v>9.4279402057367748E-2</v>
      </c>
      <c r="GW5424" s="77">
        <v>5.5966209081309413E-2</v>
      </c>
      <c r="GX5424" s="77">
        <v>9.4279402057367748E-2</v>
      </c>
      <c r="GY5424" s="77">
        <v>5.5966209081309413E-2</v>
      </c>
      <c r="GZ5424" s="77">
        <v>9.4279402057367748E-2</v>
      </c>
    </row>
    <row r="5425" spans="187:208" x14ac:dyDescent="0.25">
      <c r="GE5425" s="77" t="s">
        <v>422</v>
      </c>
      <c r="GF5425" s="77" t="s">
        <v>155</v>
      </c>
      <c r="GG5425" s="77" t="s">
        <v>469</v>
      </c>
      <c r="GH5425" s="77" t="s">
        <v>467</v>
      </c>
      <c r="GI5425" s="77">
        <v>2024</v>
      </c>
      <c r="GJ5425" s="77" t="s">
        <v>305</v>
      </c>
      <c r="GK5425" s="77">
        <v>0.71896016785821593</v>
      </c>
      <c r="GL5425" s="77">
        <v>208.00094999999999</v>
      </c>
      <c r="GM5425" s="77">
        <v>2024</v>
      </c>
      <c r="GN5425" s="77" t="s">
        <v>175</v>
      </c>
      <c r="GO5425" s="77">
        <v>0.13250000000000001</v>
      </c>
      <c r="GP5425" s="77">
        <v>3</v>
      </c>
      <c r="GQ5425" s="77">
        <v>0</v>
      </c>
      <c r="GR5425" s="77" t="s">
        <v>423</v>
      </c>
      <c r="GS5425" s="77">
        <v>0</v>
      </c>
      <c r="GT5425" s="77">
        <v>0</v>
      </c>
      <c r="GU5425" s="77">
        <v>0</v>
      </c>
      <c r="GV5425" s="77">
        <v>0</v>
      </c>
      <c r="GW5425" s="77">
        <v>0.1527377521613833</v>
      </c>
      <c r="GX5425" s="77">
        <v>0.10981235993223472</v>
      </c>
      <c r="GY5425" s="77">
        <v>0.1527377521613833</v>
      </c>
      <c r="GZ5425" s="77">
        <v>0.10981235993223472</v>
      </c>
    </row>
    <row r="5426" spans="187:208" x14ac:dyDescent="0.25">
      <c r="GE5426" s="77" t="s">
        <v>425</v>
      </c>
      <c r="GF5426" s="77" t="s">
        <v>155</v>
      </c>
      <c r="GG5426" s="77" t="s">
        <v>469</v>
      </c>
      <c r="GH5426" s="77" t="s">
        <v>467</v>
      </c>
      <c r="GI5426" s="77">
        <v>2024</v>
      </c>
      <c r="GJ5426" s="77" t="s">
        <v>301</v>
      </c>
      <c r="GK5426" s="77">
        <v>3.0714971986151549</v>
      </c>
      <c r="GL5426" s="77">
        <v>208.00094999999999</v>
      </c>
      <c r="GM5426" s="77">
        <v>2024</v>
      </c>
      <c r="GN5426" s="77" t="s">
        <v>175</v>
      </c>
      <c r="GO5426" s="77">
        <v>5.3000000000000005E-2</v>
      </c>
      <c r="GP5426" s="77">
        <v>3</v>
      </c>
      <c r="GQ5426" s="77">
        <v>0</v>
      </c>
      <c r="GR5426" s="77" t="s">
        <v>423</v>
      </c>
      <c r="GS5426" s="77">
        <v>0</v>
      </c>
      <c r="GT5426" s="77">
        <v>0</v>
      </c>
      <c r="GU5426" s="77">
        <v>0</v>
      </c>
      <c r="GV5426" s="77">
        <v>0</v>
      </c>
      <c r="GW5426" s="77">
        <v>5.5966209081309413E-2</v>
      </c>
      <c r="GX5426" s="77">
        <v>0.17190005441035192</v>
      </c>
      <c r="GY5426" s="77">
        <v>5.5966209081309413E-2</v>
      </c>
      <c r="GZ5426" s="77">
        <v>0.17190005441035192</v>
      </c>
    </row>
    <row r="5427" spans="187:208" x14ac:dyDescent="0.25">
      <c r="GE5427" s="77" t="s">
        <v>427</v>
      </c>
      <c r="GF5427" s="77" t="s">
        <v>155</v>
      </c>
      <c r="GG5427" s="77" t="s">
        <v>469</v>
      </c>
      <c r="GH5427" s="77" t="s">
        <v>467</v>
      </c>
      <c r="GI5427" s="77">
        <v>2024</v>
      </c>
      <c r="GJ5427" s="77" t="s">
        <v>303</v>
      </c>
      <c r="GK5427" s="77">
        <v>1.6845772405344761</v>
      </c>
      <c r="GL5427" s="77">
        <v>208.00094999999999</v>
      </c>
      <c r="GM5427" s="77">
        <v>2024</v>
      </c>
      <c r="GN5427" s="77" t="s">
        <v>175</v>
      </c>
      <c r="GO5427" s="77">
        <v>5.3000000000000005E-2</v>
      </c>
      <c r="GP5427" s="77">
        <v>3</v>
      </c>
      <c r="GQ5427" s="77">
        <v>0</v>
      </c>
      <c r="GR5427" s="77" t="s">
        <v>423</v>
      </c>
      <c r="GS5427" s="77">
        <v>0</v>
      </c>
      <c r="GT5427" s="77">
        <v>0</v>
      </c>
      <c r="GU5427" s="77">
        <v>0</v>
      </c>
      <c r="GV5427" s="77">
        <v>0</v>
      </c>
      <c r="GW5427" s="77">
        <v>5.5966209081309413E-2</v>
      </c>
      <c r="GX5427" s="77">
        <v>9.4279402057367748E-2</v>
      </c>
      <c r="GY5427" s="77">
        <v>5.5966209081309413E-2</v>
      </c>
      <c r="GZ5427" s="77">
        <v>9.4279402057367748E-2</v>
      </c>
    </row>
    <row r="5428" spans="187:208" x14ac:dyDescent="0.25">
      <c r="GE5428" s="77" t="s">
        <v>422</v>
      </c>
      <c r="GF5428" s="77" t="s">
        <v>155</v>
      </c>
      <c r="GG5428" s="77" t="s">
        <v>469</v>
      </c>
      <c r="GH5428" s="77" t="s">
        <v>467</v>
      </c>
      <c r="GI5428" s="77">
        <v>2025</v>
      </c>
      <c r="GJ5428" s="77" t="s">
        <v>305</v>
      </c>
      <c r="GK5428" s="77">
        <v>0.71896016785821593</v>
      </c>
      <c r="GL5428" s="77">
        <v>208.00094999999999</v>
      </c>
      <c r="GM5428" s="77">
        <v>2025</v>
      </c>
      <c r="GN5428" s="77" t="s">
        <v>175</v>
      </c>
      <c r="GO5428" s="77">
        <v>0.13250000000000001</v>
      </c>
      <c r="GP5428" s="77">
        <v>3</v>
      </c>
      <c r="GQ5428" s="77">
        <v>0</v>
      </c>
      <c r="GR5428" s="77" t="s">
        <v>423</v>
      </c>
      <c r="GS5428" s="77">
        <v>0</v>
      </c>
      <c r="GT5428" s="77">
        <v>0</v>
      </c>
      <c r="GU5428" s="77">
        <v>0</v>
      </c>
      <c r="GV5428" s="77">
        <v>0</v>
      </c>
      <c r="GW5428" s="77">
        <v>0</v>
      </c>
      <c r="GX5428" s="77">
        <v>0</v>
      </c>
      <c r="GY5428" s="77">
        <v>0.1527377521613833</v>
      </c>
      <c r="GZ5428" s="77">
        <v>0.10981235993223472</v>
      </c>
    </row>
    <row r="5429" spans="187:208" x14ac:dyDescent="0.25">
      <c r="GE5429" s="77" t="s">
        <v>425</v>
      </c>
      <c r="GF5429" s="77" t="s">
        <v>155</v>
      </c>
      <c r="GG5429" s="77" t="s">
        <v>469</v>
      </c>
      <c r="GH5429" s="77" t="s">
        <v>467</v>
      </c>
      <c r="GI5429" s="77">
        <v>2025</v>
      </c>
      <c r="GJ5429" s="77" t="s">
        <v>301</v>
      </c>
      <c r="GK5429" s="77">
        <v>3.0714971986151549</v>
      </c>
      <c r="GL5429" s="77">
        <v>208.00094999999999</v>
      </c>
      <c r="GM5429" s="77">
        <v>2025</v>
      </c>
      <c r="GN5429" s="77" t="s">
        <v>175</v>
      </c>
      <c r="GO5429" s="77">
        <v>5.3000000000000005E-2</v>
      </c>
      <c r="GP5429" s="77">
        <v>3</v>
      </c>
      <c r="GQ5429" s="77">
        <v>0</v>
      </c>
      <c r="GR5429" s="77" t="s">
        <v>423</v>
      </c>
      <c r="GS5429" s="77">
        <v>0</v>
      </c>
      <c r="GT5429" s="77">
        <v>0</v>
      </c>
      <c r="GU5429" s="77">
        <v>0</v>
      </c>
      <c r="GV5429" s="77">
        <v>0</v>
      </c>
      <c r="GW5429" s="77">
        <v>0</v>
      </c>
      <c r="GX5429" s="77">
        <v>0</v>
      </c>
      <c r="GY5429" s="77">
        <v>5.5966209081309413E-2</v>
      </c>
      <c r="GZ5429" s="77">
        <v>0.17190005441035192</v>
      </c>
    </row>
    <row r="5430" spans="187:208" x14ac:dyDescent="0.25">
      <c r="GE5430" s="77" t="s">
        <v>427</v>
      </c>
      <c r="GF5430" s="77" t="s">
        <v>155</v>
      </c>
      <c r="GG5430" s="77" t="s">
        <v>469</v>
      </c>
      <c r="GH5430" s="77" t="s">
        <v>467</v>
      </c>
      <c r="GI5430" s="77">
        <v>2025</v>
      </c>
      <c r="GJ5430" s="77" t="s">
        <v>303</v>
      </c>
      <c r="GK5430" s="77">
        <v>1.6845772405344761</v>
      </c>
      <c r="GL5430" s="77">
        <v>208.00094999999999</v>
      </c>
      <c r="GM5430" s="77">
        <v>2025</v>
      </c>
      <c r="GN5430" s="77" t="s">
        <v>175</v>
      </c>
      <c r="GO5430" s="77">
        <v>5.3000000000000005E-2</v>
      </c>
      <c r="GP5430" s="77">
        <v>3</v>
      </c>
      <c r="GQ5430" s="77">
        <v>0</v>
      </c>
      <c r="GR5430" s="77" t="s">
        <v>423</v>
      </c>
      <c r="GS5430" s="77">
        <v>0</v>
      </c>
      <c r="GT5430" s="77">
        <v>0</v>
      </c>
      <c r="GU5430" s="77">
        <v>0</v>
      </c>
      <c r="GV5430" s="77">
        <v>0</v>
      </c>
      <c r="GW5430" s="77">
        <v>0</v>
      </c>
      <c r="GX5430" s="77">
        <v>0</v>
      </c>
      <c r="GY5430" s="77">
        <v>5.5966209081309413E-2</v>
      </c>
      <c r="GZ5430" s="77">
        <v>9.4279402057367748E-2</v>
      </c>
    </row>
    <row r="5431" spans="187:208" x14ac:dyDescent="0.25">
      <c r="GE5431" s="77" t="s">
        <v>422</v>
      </c>
      <c r="GF5431" s="77" t="s">
        <v>155</v>
      </c>
      <c r="GG5431" s="77" t="s">
        <v>469</v>
      </c>
      <c r="GH5431" s="77" t="s">
        <v>474</v>
      </c>
      <c r="GI5431" s="77">
        <v>2021</v>
      </c>
      <c r="GJ5431" s="77" t="s">
        <v>305</v>
      </c>
      <c r="GK5431" s="77">
        <v>3.6425060683953903E-2</v>
      </c>
      <c r="GL5431" s="77">
        <v>208.00094999999999</v>
      </c>
      <c r="GM5431" s="77">
        <v>2021</v>
      </c>
      <c r="GN5431" s="77" t="s">
        <v>175</v>
      </c>
      <c r="GO5431" s="77">
        <v>0.13250000000000001</v>
      </c>
      <c r="GP5431" s="77">
        <v>3</v>
      </c>
      <c r="GQ5431" s="77">
        <v>0</v>
      </c>
      <c r="GR5431" s="77" t="s">
        <v>423</v>
      </c>
      <c r="GS5431" s="77">
        <v>0.1527377521613833</v>
      </c>
      <c r="GT5431" s="77">
        <v>5.5634818912090982E-3</v>
      </c>
      <c r="GU5431" s="77">
        <v>0.1527377521613833</v>
      </c>
      <c r="GV5431" s="77">
        <v>5.5634818912090982E-3</v>
      </c>
      <c r="GW5431" s="77">
        <v>0</v>
      </c>
      <c r="GX5431" s="77">
        <v>0</v>
      </c>
      <c r="GY5431" s="77">
        <v>0</v>
      </c>
      <c r="GZ5431" s="77">
        <v>0</v>
      </c>
    </row>
    <row r="5432" spans="187:208" x14ac:dyDescent="0.25">
      <c r="GE5432" s="77" t="s">
        <v>425</v>
      </c>
      <c r="GF5432" s="77" t="s">
        <v>155</v>
      </c>
      <c r="GG5432" s="77" t="s">
        <v>469</v>
      </c>
      <c r="GH5432" s="77" t="s">
        <v>474</v>
      </c>
      <c r="GI5432" s="77">
        <v>2021</v>
      </c>
      <c r="GJ5432" s="77" t="s">
        <v>301</v>
      </c>
      <c r="GK5432" s="77">
        <v>1.5808724525430799E-3</v>
      </c>
      <c r="GL5432" s="77">
        <v>208.00094999999999</v>
      </c>
      <c r="GM5432" s="77">
        <v>2021</v>
      </c>
      <c r="GN5432" s="77" t="s">
        <v>175</v>
      </c>
      <c r="GO5432" s="77">
        <v>5.3000000000000005E-2</v>
      </c>
      <c r="GP5432" s="77">
        <v>3</v>
      </c>
      <c r="GQ5432" s="77">
        <v>0</v>
      </c>
      <c r="GR5432" s="77" t="s">
        <v>423</v>
      </c>
      <c r="GS5432" s="77">
        <v>5.5966209081309413E-2</v>
      </c>
      <c r="GT5432" s="77">
        <v>8.8475438209908406E-5</v>
      </c>
      <c r="GU5432" s="77">
        <v>5.5966209081309413E-2</v>
      </c>
      <c r="GV5432" s="77">
        <v>8.8475438209908406E-5</v>
      </c>
      <c r="GW5432" s="77">
        <v>0</v>
      </c>
      <c r="GX5432" s="77">
        <v>0</v>
      </c>
      <c r="GY5432" s="77">
        <v>0</v>
      </c>
      <c r="GZ5432" s="77">
        <v>0</v>
      </c>
    </row>
    <row r="5433" spans="187:208" x14ac:dyDescent="0.25">
      <c r="GE5433" s="77" t="s">
        <v>427</v>
      </c>
      <c r="GF5433" s="77" t="s">
        <v>155</v>
      </c>
      <c r="GG5433" s="77" t="s">
        <v>469</v>
      </c>
      <c r="GH5433" s="77" t="s">
        <v>474</v>
      </c>
      <c r="GI5433" s="77">
        <v>2021</v>
      </c>
      <c r="GJ5433" s="77" t="s">
        <v>303</v>
      </c>
      <c r="GK5433" s="77">
        <v>3.989464219845E-2</v>
      </c>
      <c r="GL5433" s="77">
        <v>208.00094999999999</v>
      </c>
      <c r="GM5433" s="77">
        <v>2021</v>
      </c>
      <c r="GN5433" s="77" t="s">
        <v>175</v>
      </c>
      <c r="GO5433" s="77">
        <v>5.3000000000000005E-2</v>
      </c>
      <c r="GP5433" s="77">
        <v>3</v>
      </c>
      <c r="GQ5433" s="77">
        <v>0</v>
      </c>
      <c r="GR5433" s="77" t="s">
        <v>423</v>
      </c>
      <c r="GS5433" s="77">
        <v>5.5966209081309413E-2</v>
      </c>
      <c r="GT5433" s="77">
        <v>2.2327518865024824E-3</v>
      </c>
      <c r="GU5433" s="77">
        <v>5.5966209081309413E-2</v>
      </c>
      <c r="GV5433" s="77">
        <v>2.2327518865024824E-3</v>
      </c>
      <c r="GW5433" s="77">
        <v>0</v>
      </c>
      <c r="GX5433" s="77">
        <v>0</v>
      </c>
      <c r="GY5433" s="77">
        <v>0</v>
      </c>
      <c r="GZ5433" s="77">
        <v>0</v>
      </c>
    </row>
    <row r="5434" spans="187:208" x14ac:dyDescent="0.25">
      <c r="GE5434" s="77" t="s">
        <v>422</v>
      </c>
      <c r="GF5434" s="77" t="s">
        <v>155</v>
      </c>
      <c r="GG5434" s="77" t="s">
        <v>469</v>
      </c>
      <c r="GH5434" s="77" t="s">
        <v>474</v>
      </c>
      <c r="GI5434" s="77">
        <v>2022</v>
      </c>
      <c r="GJ5434" s="77" t="s">
        <v>305</v>
      </c>
      <c r="GK5434" s="77">
        <v>3.6425060683953903E-2</v>
      </c>
      <c r="GL5434" s="77">
        <v>208.00094999999999</v>
      </c>
      <c r="GM5434" s="77">
        <v>2022</v>
      </c>
      <c r="GN5434" s="77" t="s">
        <v>175</v>
      </c>
      <c r="GO5434" s="77">
        <v>0.13250000000000001</v>
      </c>
      <c r="GP5434" s="77">
        <v>3</v>
      </c>
      <c r="GQ5434" s="77">
        <v>0</v>
      </c>
      <c r="GR5434" s="77" t="s">
        <v>423</v>
      </c>
      <c r="GS5434" s="77">
        <v>0.1527377521613833</v>
      </c>
      <c r="GT5434" s="77">
        <v>5.5634818912090982E-3</v>
      </c>
      <c r="GU5434" s="77">
        <v>0.1527377521613833</v>
      </c>
      <c r="GV5434" s="77">
        <v>5.5634818912090982E-3</v>
      </c>
      <c r="GW5434" s="77">
        <v>0.1527377521613833</v>
      </c>
      <c r="GX5434" s="77">
        <v>5.5634818912090982E-3</v>
      </c>
      <c r="GY5434" s="77">
        <v>0</v>
      </c>
      <c r="GZ5434" s="77">
        <v>0</v>
      </c>
    </row>
    <row r="5435" spans="187:208" x14ac:dyDescent="0.25">
      <c r="GE5435" s="77" t="s">
        <v>425</v>
      </c>
      <c r="GF5435" s="77" t="s">
        <v>155</v>
      </c>
      <c r="GG5435" s="77" t="s">
        <v>469</v>
      </c>
      <c r="GH5435" s="77" t="s">
        <v>474</v>
      </c>
      <c r="GI5435" s="77">
        <v>2022</v>
      </c>
      <c r="GJ5435" s="77" t="s">
        <v>301</v>
      </c>
      <c r="GK5435" s="77">
        <v>1.5808724525430799E-3</v>
      </c>
      <c r="GL5435" s="77">
        <v>208.00094999999999</v>
      </c>
      <c r="GM5435" s="77">
        <v>2022</v>
      </c>
      <c r="GN5435" s="77" t="s">
        <v>175</v>
      </c>
      <c r="GO5435" s="77">
        <v>5.3000000000000005E-2</v>
      </c>
      <c r="GP5435" s="77">
        <v>3</v>
      </c>
      <c r="GQ5435" s="77">
        <v>0</v>
      </c>
      <c r="GR5435" s="77" t="s">
        <v>423</v>
      </c>
      <c r="GS5435" s="77">
        <v>5.5966209081309413E-2</v>
      </c>
      <c r="GT5435" s="77">
        <v>8.8475438209908406E-5</v>
      </c>
      <c r="GU5435" s="77">
        <v>5.5966209081309413E-2</v>
      </c>
      <c r="GV5435" s="77">
        <v>8.8475438209908406E-5</v>
      </c>
      <c r="GW5435" s="77">
        <v>5.5966209081309413E-2</v>
      </c>
      <c r="GX5435" s="77">
        <v>8.8475438209908406E-5</v>
      </c>
      <c r="GY5435" s="77">
        <v>0</v>
      </c>
      <c r="GZ5435" s="77">
        <v>0</v>
      </c>
    </row>
    <row r="5436" spans="187:208" x14ac:dyDescent="0.25">
      <c r="GE5436" s="77" t="s">
        <v>427</v>
      </c>
      <c r="GF5436" s="77" t="s">
        <v>155</v>
      </c>
      <c r="GG5436" s="77" t="s">
        <v>469</v>
      </c>
      <c r="GH5436" s="77" t="s">
        <v>474</v>
      </c>
      <c r="GI5436" s="77">
        <v>2022</v>
      </c>
      <c r="GJ5436" s="77" t="s">
        <v>303</v>
      </c>
      <c r="GK5436" s="77">
        <v>3.989464219845E-2</v>
      </c>
      <c r="GL5436" s="77">
        <v>208.00094999999999</v>
      </c>
      <c r="GM5436" s="77">
        <v>2022</v>
      </c>
      <c r="GN5436" s="77" t="s">
        <v>175</v>
      </c>
      <c r="GO5436" s="77">
        <v>5.3000000000000005E-2</v>
      </c>
      <c r="GP5436" s="77">
        <v>3</v>
      </c>
      <c r="GQ5436" s="77">
        <v>0</v>
      </c>
      <c r="GR5436" s="77" t="s">
        <v>423</v>
      </c>
      <c r="GS5436" s="77">
        <v>5.5966209081309413E-2</v>
      </c>
      <c r="GT5436" s="77">
        <v>2.2327518865024824E-3</v>
      </c>
      <c r="GU5436" s="77">
        <v>5.5966209081309413E-2</v>
      </c>
      <c r="GV5436" s="77">
        <v>2.2327518865024824E-3</v>
      </c>
      <c r="GW5436" s="77">
        <v>5.5966209081309413E-2</v>
      </c>
      <c r="GX5436" s="77">
        <v>2.2327518865024824E-3</v>
      </c>
      <c r="GY5436" s="77">
        <v>0</v>
      </c>
      <c r="GZ5436" s="77">
        <v>0</v>
      </c>
    </row>
    <row r="5437" spans="187:208" x14ac:dyDescent="0.25">
      <c r="GE5437" s="77" t="s">
        <v>422</v>
      </c>
      <c r="GF5437" s="77" t="s">
        <v>155</v>
      </c>
      <c r="GG5437" s="77" t="s">
        <v>469</v>
      </c>
      <c r="GH5437" s="77" t="s">
        <v>474</v>
      </c>
      <c r="GI5437" s="77">
        <v>2023</v>
      </c>
      <c r="GJ5437" s="77" t="s">
        <v>305</v>
      </c>
      <c r="GK5437" s="77">
        <v>3.7590224611389902E-2</v>
      </c>
      <c r="GL5437" s="77">
        <v>208.00094999999999</v>
      </c>
      <c r="GM5437" s="77">
        <v>2023</v>
      </c>
      <c r="GN5437" s="77" t="s">
        <v>175</v>
      </c>
      <c r="GO5437" s="77">
        <v>0.13250000000000001</v>
      </c>
      <c r="GP5437" s="77">
        <v>3</v>
      </c>
      <c r="GQ5437" s="77">
        <v>0</v>
      </c>
      <c r="GR5437" s="77" t="s">
        <v>423</v>
      </c>
      <c r="GS5437" s="77">
        <v>0</v>
      </c>
      <c r="GT5437" s="77">
        <v>0</v>
      </c>
      <c r="GU5437" s="77">
        <v>0.1527377521613833</v>
      </c>
      <c r="GV5437" s="77">
        <v>5.7414464103852014E-3</v>
      </c>
      <c r="GW5437" s="77">
        <v>0.1527377521613833</v>
      </c>
      <c r="GX5437" s="77">
        <v>5.7414464103852014E-3</v>
      </c>
      <c r="GY5437" s="77">
        <v>0.1527377521613833</v>
      </c>
      <c r="GZ5437" s="77">
        <v>5.7414464103852014E-3</v>
      </c>
    </row>
    <row r="5438" spans="187:208" x14ac:dyDescent="0.25">
      <c r="GE5438" s="77" t="s">
        <v>425</v>
      </c>
      <c r="GF5438" s="77" t="s">
        <v>155</v>
      </c>
      <c r="GG5438" s="77" t="s">
        <v>469</v>
      </c>
      <c r="GH5438" s="77" t="s">
        <v>474</v>
      </c>
      <c r="GI5438" s="77">
        <v>2023</v>
      </c>
      <c r="GJ5438" s="77" t="s">
        <v>301</v>
      </c>
      <c r="GK5438" s="77">
        <v>1.6314334115681639E-3</v>
      </c>
      <c r="GL5438" s="77">
        <v>208.00094999999999</v>
      </c>
      <c r="GM5438" s="77">
        <v>2023</v>
      </c>
      <c r="GN5438" s="77" t="s">
        <v>175</v>
      </c>
      <c r="GO5438" s="77">
        <v>5.3000000000000005E-2</v>
      </c>
      <c r="GP5438" s="77">
        <v>3</v>
      </c>
      <c r="GQ5438" s="77">
        <v>0</v>
      </c>
      <c r="GR5438" s="77" t="s">
        <v>423</v>
      </c>
      <c r="GS5438" s="77">
        <v>0</v>
      </c>
      <c r="GT5438" s="77">
        <v>0</v>
      </c>
      <c r="GU5438" s="77">
        <v>5.5966209081309413E-2</v>
      </c>
      <c r="GV5438" s="77">
        <v>9.1305143414057777E-5</v>
      </c>
      <c r="GW5438" s="77">
        <v>5.5966209081309413E-2</v>
      </c>
      <c r="GX5438" s="77">
        <v>9.1305143414057777E-5</v>
      </c>
      <c r="GY5438" s="77">
        <v>5.5966209081309413E-2</v>
      </c>
      <c r="GZ5438" s="77">
        <v>9.1305143414057777E-5</v>
      </c>
    </row>
    <row r="5439" spans="187:208" x14ac:dyDescent="0.25">
      <c r="GE5439" s="77" t="s">
        <v>427</v>
      </c>
      <c r="GF5439" s="77" t="s">
        <v>155</v>
      </c>
      <c r="GG5439" s="77" t="s">
        <v>469</v>
      </c>
      <c r="GH5439" s="77" t="s">
        <v>474</v>
      </c>
      <c r="GI5439" s="77">
        <v>2023</v>
      </c>
      <c r="GJ5439" s="77" t="s">
        <v>303</v>
      </c>
      <c r="GK5439" s="77">
        <v>4.1186611014017348E-2</v>
      </c>
      <c r="GL5439" s="77">
        <v>208.00094999999999</v>
      </c>
      <c r="GM5439" s="77">
        <v>2023</v>
      </c>
      <c r="GN5439" s="77" t="s">
        <v>175</v>
      </c>
      <c r="GO5439" s="77">
        <v>5.3000000000000005E-2</v>
      </c>
      <c r="GP5439" s="77">
        <v>3</v>
      </c>
      <c r="GQ5439" s="77">
        <v>0</v>
      </c>
      <c r="GR5439" s="77" t="s">
        <v>423</v>
      </c>
      <c r="GS5439" s="77">
        <v>0</v>
      </c>
      <c r="GT5439" s="77">
        <v>0</v>
      </c>
      <c r="GU5439" s="77">
        <v>5.5966209081309413E-2</v>
      </c>
      <c r="GV5439" s="77">
        <v>2.3050584833610561E-3</v>
      </c>
      <c r="GW5439" s="77">
        <v>5.5966209081309413E-2</v>
      </c>
      <c r="GX5439" s="77">
        <v>2.3050584833610561E-3</v>
      </c>
      <c r="GY5439" s="77">
        <v>5.5966209081309413E-2</v>
      </c>
      <c r="GZ5439" s="77">
        <v>2.3050584833610561E-3</v>
      </c>
    </row>
    <row r="5440" spans="187:208" x14ac:dyDescent="0.25">
      <c r="GE5440" s="77" t="s">
        <v>422</v>
      </c>
      <c r="GF5440" s="77" t="s">
        <v>155</v>
      </c>
      <c r="GG5440" s="77" t="s">
        <v>469</v>
      </c>
      <c r="GH5440" s="77" t="s">
        <v>474</v>
      </c>
      <c r="GI5440" s="77">
        <v>2024</v>
      </c>
      <c r="GJ5440" s="77" t="s">
        <v>305</v>
      </c>
      <c r="GK5440" s="77">
        <v>3.7590224611389902E-2</v>
      </c>
      <c r="GL5440" s="77">
        <v>208.00094999999999</v>
      </c>
      <c r="GM5440" s="77">
        <v>2024</v>
      </c>
      <c r="GN5440" s="77" t="s">
        <v>175</v>
      </c>
      <c r="GO5440" s="77">
        <v>0.13250000000000001</v>
      </c>
      <c r="GP5440" s="77">
        <v>3</v>
      </c>
      <c r="GQ5440" s="77">
        <v>0</v>
      </c>
      <c r="GR5440" s="77" t="s">
        <v>423</v>
      </c>
      <c r="GS5440" s="77">
        <v>0</v>
      </c>
      <c r="GT5440" s="77">
        <v>0</v>
      </c>
      <c r="GU5440" s="77">
        <v>0</v>
      </c>
      <c r="GV5440" s="77">
        <v>0</v>
      </c>
      <c r="GW5440" s="77">
        <v>0.1527377521613833</v>
      </c>
      <c r="GX5440" s="77">
        <v>5.7414464103852014E-3</v>
      </c>
      <c r="GY5440" s="77">
        <v>0.1527377521613833</v>
      </c>
      <c r="GZ5440" s="77">
        <v>5.7414464103852014E-3</v>
      </c>
    </row>
    <row r="5441" spans="187:208" x14ac:dyDescent="0.25">
      <c r="GE5441" s="77" t="s">
        <v>425</v>
      </c>
      <c r="GF5441" s="77" t="s">
        <v>155</v>
      </c>
      <c r="GG5441" s="77" t="s">
        <v>469</v>
      </c>
      <c r="GH5441" s="77" t="s">
        <v>474</v>
      </c>
      <c r="GI5441" s="77">
        <v>2024</v>
      </c>
      <c r="GJ5441" s="77" t="s">
        <v>301</v>
      </c>
      <c r="GK5441" s="77">
        <v>1.6314334115681639E-3</v>
      </c>
      <c r="GL5441" s="77">
        <v>208.00094999999999</v>
      </c>
      <c r="GM5441" s="77">
        <v>2024</v>
      </c>
      <c r="GN5441" s="77" t="s">
        <v>175</v>
      </c>
      <c r="GO5441" s="77">
        <v>5.3000000000000005E-2</v>
      </c>
      <c r="GP5441" s="77">
        <v>3</v>
      </c>
      <c r="GQ5441" s="77">
        <v>0</v>
      </c>
      <c r="GR5441" s="77" t="s">
        <v>423</v>
      </c>
      <c r="GS5441" s="77">
        <v>0</v>
      </c>
      <c r="GT5441" s="77">
        <v>0</v>
      </c>
      <c r="GU5441" s="77">
        <v>0</v>
      </c>
      <c r="GV5441" s="77">
        <v>0</v>
      </c>
      <c r="GW5441" s="77">
        <v>5.5966209081309413E-2</v>
      </c>
      <c r="GX5441" s="77">
        <v>9.1305143414057777E-5</v>
      </c>
      <c r="GY5441" s="77">
        <v>5.5966209081309413E-2</v>
      </c>
      <c r="GZ5441" s="77">
        <v>9.1305143414057777E-5</v>
      </c>
    </row>
    <row r="5442" spans="187:208" x14ac:dyDescent="0.25">
      <c r="GE5442" s="77" t="s">
        <v>427</v>
      </c>
      <c r="GF5442" s="77" t="s">
        <v>155</v>
      </c>
      <c r="GG5442" s="77" t="s">
        <v>469</v>
      </c>
      <c r="GH5442" s="77" t="s">
        <v>474</v>
      </c>
      <c r="GI5442" s="77">
        <v>2024</v>
      </c>
      <c r="GJ5442" s="77" t="s">
        <v>303</v>
      </c>
      <c r="GK5442" s="77">
        <v>4.1186611014017348E-2</v>
      </c>
      <c r="GL5442" s="77">
        <v>208.00094999999999</v>
      </c>
      <c r="GM5442" s="77">
        <v>2024</v>
      </c>
      <c r="GN5442" s="77" t="s">
        <v>175</v>
      </c>
      <c r="GO5442" s="77">
        <v>5.3000000000000005E-2</v>
      </c>
      <c r="GP5442" s="77">
        <v>3</v>
      </c>
      <c r="GQ5442" s="77">
        <v>0</v>
      </c>
      <c r="GR5442" s="77" t="s">
        <v>423</v>
      </c>
      <c r="GS5442" s="77">
        <v>0</v>
      </c>
      <c r="GT5442" s="77">
        <v>0</v>
      </c>
      <c r="GU5442" s="77">
        <v>0</v>
      </c>
      <c r="GV5442" s="77">
        <v>0</v>
      </c>
      <c r="GW5442" s="77">
        <v>5.5966209081309413E-2</v>
      </c>
      <c r="GX5442" s="77">
        <v>2.3050584833610561E-3</v>
      </c>
      <c r="GY5442" s="77">
        <v>5.5966209081309413E-2</v>
      </c>
      <c r="GZ5442" s="77">
        <v>2.3050584833610561E-3</v>
      </c>
    </row>
    <row r="5443" spans="187:208" x14ac:dyDescent="0.25">
      <c r="GE5443" s="77" t="s">
        <v>422</v>
      </c>
      <c r="GF5443" s="77" t="s">
        <v>155</v>
      </c>
      <c r="GG5443" s="77" t="s">
        <v>469</v>
      </c>
      <c r="GH5443" s="77" t="s">
        <v>474</v>
      </c>
      <c r="GI5443" s="77">
        <v>2025</v>
      </c>
      <c r="GJ5443" s="77" t="s">
        <v>305</v>
      </c>
      <c r="GK5443" s="77">
        <v>3.7590224611389902E-2</v>
      </c>
      <c r="GL5443" s="77">
        <v>208.00094999999999</v>
      </c>
      <c r="GM5443" s="77">
        <v>2025</v>
      </c>
      <c r="GN5443" s="77" t="s">
        <v>175</v>
      </c>
      <c r="GO5443" s="77">
        <v>0.13250000000000001</v>
      </c>
      <c r="GP5443" s="77">
        <v>3</v>
      </c>
      <c r="GQ5443" s="77">
        <v>0</v>
      </c>
      <c r="GR5443" s="77" t="s">
        <v>423</v>
      </c>
      <c r="GS5443" s="77">
        <v>0</v>
      </c>
      <c r="GT5443" s="77">
        <v>0</v>
      </c>
      <c r="GU5443" s="77">
        <v>0</v>
      </c>
      <c r="GV5443" s="77">
        <v>0</v>
      </c>
      <c r="GW5443" s="77">
        <v>0</v>
      </c>
      <c r="GX5443" s="77">
        <v>0</v>
      </c>
      <c r="GY5443" s="77">
        <v>0.1527377521613833</v>
      </c>
      <c r="GZ5443" s="77">
        <v>5.7414464103852014E-3</v>
      </c>
    </row>
    <row r="5444" spans="187:208" x14ac:dyDescent="0.25">
      <c r="GE5444" s="77" t="s">
        <v>425</v>
      </c>
      <c r="GF5444" s="77" t="s">
        <v>155</v>
      </c>
      <c r="GG5444" s="77" t="s">
        <v>469</v>
      </c>
      <c r="GH5444" s="77" t="s">
        <v>474</v>
      </c>
      <c r="GI5444" s="77">
        <v>2025</v>
      </c>
      <c r="GJ5444" s="77" t="s">
        <v>301</v>
      </c>
      <c r="GK5444" s="77">
        <v>1.6314334115681639E-3</v>
      </c>
      <c r="GL5444" s="77">
        <v>208.00094999999999</v>
      </c>
      <c r="GM5444" s="77">
        <v>2025</v>
      </c>
      <c r="GN5444" s="77" t="s">
        <v>175</v>
      </c>
      <c r="GO5444" s="77">
        <v>5.3000000000000005E-2</v>
      </c>
      <c r="GP5444" s="77">
        <v>3</v>
      </c>
      <c r="GQ5444" s="77">
        <v>0</v>
      </c>
      <c r="GR5444" s="77" t="s">
        <v>423</v>
      </c>
      <c r="GS5444" s="77">
        <v>0</v>
      </c>
      <c r="GT5444" s="77">
        <v>0</v>
      </c>
      <c r="GU5444" s="77">
        <v>0</v>
      </c>
      <c r="GV5444" s="77">
        <v>0</v>
      </c>
      <c r="GW5444" s="77">
        <v>0</v>
      </c>
      <c r="GX5444" s="77">
        <v>0</v>
      </c>
      <c r="GY5444" s="77">
        <v>5.5966209081309413E-2</v>
      </c>
      <c r="GZ5444" s="77">
        <v>9.1305143414057777E-5</v>
      </c>
    </row>
    <row r="5445" spans="187:208" x14ac:dyDescent="0.25">
      <c r="GE5445" s="77" t="s">
        <v>427</v>
      </c>
      <c r="GF5445" s="77" t="s">
        <v>155</v>
      </c>
      <c r="GG5445" s="77" t="s">
        <v>469</v>
      </c>
      <c r="GH5445" s="77" t="s">
        <v>474</v>
      </c>
      <c r="GI5445" s="77">
        <v>2025</v>
      </c>
      <c r="GJ5445" s="77" t="s">
        <v>303</v>
      </c>
      <c r="GK5445" s="77">
        <v>4.1186611014017348E-2</v>
      </c>
      <c r="GL5445" s="77">
        <v>208.00094999999999</v>
      </c>
      <c r="GM5445" s="77">
        <v>2025</v>
      </c>
      <c r="GN5445" s="77" t="s">
        <v>175</v>
      </c>
      <c r="GO5445" s="77">
        <v>5.3000000000000005E-2</v>
      </c>
      <c r="GP5445" s="77">
        <v>3</v>
      </c>
      <c r="GQ5445" s="77">
        <v>0</v>
      </c>
      <c r="GR5445" s="77" t="s">
        <v>423</v>
      </c>
      <c r="GS5445" s="77">
        <v>0</v>
      </c>
      <c r="GT5445" s="77">
        <v>0</v>
      </c>
      <c r="GU5445" s="77">
        <v>0</v>
      </c>
      <c r="GV5445" s="77">
        <v>0</v>
      </c>
      <c r="GW5445" s="77">
        <v>0</v>
      </c>
      <c r="GX5445" s="77">
        <v>0</v>
      </c>
      <c r="GY5445" s="77">
        <v>5.5966209081309413E-2</v>
      </c>
      <c r="GZ5445" s="77">
        <v>2.3050584833610561E-3</v>
      </c>
    </row>
    <row r="5446" spans="187:208" x14ac:dyDescent="0.25">
      <c r="GE5446" s="77" t="s">
        <v>422</v>
      </c>
      <c r="GF5446" s="77" t="s">
        <v>155</v>
      </c>
      <c r="GG5446" s="77" t="s">
        <v>469</v>
      </c>
      <c r="GH5446" s="77" t="s">
        <v>481</v>
      </c>
      <c r="GI5446" s="77">
        <v>2021</v>
      </c>
      <c r="GJ5446" s="77" t="s">
        <v>305</v>
      </c>
      <c r="GK5446" s="77">
        <v>409.22373582044048</v>
      </c>
      <c r="GL5446" s="77">
        <v>208.00094999999999</v>
      </c>
      <c r="GM5446" s="77">
        <v>2021</v>
      </c>
      <c r="GN5446" s="77" t="s">
        <v>175</v>
      </c>
      <c r="GO5446" s="77">
        <v>0.13250000000000001</v>
      </c>
      <c r="GP5446" s="77">
        <v>3</v>
      </c>
      <c r="GQ5446" s="77">
        <v>0</v>
      </c>
      <c r="GR5446" s="77" t="s">
        <v>423</v>
      </c>
      <c r="GS5446" s="77">
        <v>0.1527377521613833</v>
      </c>
      <c r="GT5446" s="77">
        <v>62.50391354029783</v>
      </c>
      <c r="GU5446" s="77">
        <v>0.1527377521613833</v>
      </c>
      <c r="GV5446" s="77">
        <v>62.50391354029783</v>
      </c>
      <c r="GW5446" s="77">
        <v>0</v>
      </c>
      <c r="GX5446" s="77">
        <v>0</v>
      </c>
      <c r="GY5446" s="77">
        <v>0</v>
      </c>
      <c r="GZ5446" s="77">
        <v>0</v>
      </c>
    </row>
    <row r="5447" spans="187:208" x14ac:dyDescent="0.25">
      <c r="GE5447" s="77" t="s">
        <v>425</v>
      </c>
      <c r="GF5447" s="77" t="s">
        <v>155</v>
      </c>
      <c r="GG5447" s="77" t="s">
        <v>469</v>
      </c>
      <c r="GH5447" s="77" t="s">
        <v>481</v>
      </c>
      <c r="GI5447" s="77">
        <v>2021</v>
      </c>
      <c r="GJ5447" s="77" t="s">
        <v>301</v>
      </c>
      <c r="GK5447" s="77">
        <v>13469.08781237768</v>
      </c>
      <c r="GL5447" s="77">
        <v>208.00094999999999</v>
      </c>
      <c r="GM5447" s="77">
        <v>2021</v>
      </c>
      <c r="GN5447" s="77" t="s">
        <v>175</v>
      </c>
      <c r="GO5447" s="77">
        <v>5.3000000000000005E-2</v>
      </c>
      <c r="GP5447" s="77">
        <v>3</v>
      </c>
      <c r="GQ5447" s="77">
        <v>0</v>
      </c>
      <c r="GR5447" s="77" t="s">
        <v>423</v>
      </c>
      <c r="GS5447" s="77">
        <v>5.5966209081309413E-2</v>
      </c>
      <c r="GT5447" s="77">
        <v>753.81378464204568</v>
      </c>
      <c r="GU5447" s="77">
        <v>5.5966209081309413E-2</v>
      </c>
      <c r="GV5447" s="77">
        <v>753.81378464204568</v>
      </c>
      <c r="GW5447" s="77">
        <v>0</v>
      </c>
      <c r="GX5447" s="77">
        <v>0</v>
      </c>
      <c r="GY5447" s="77">
        <v>0</v>
      </c>
      <c r="GZ5447" s="77">
        <v>0</v>
      </c>
    </row>
    <row r="5448" spans="187:208" x14ac:dyDescent="0.25">
      <c r="GE5448" s="77" t="s">
        <v>427</v>
      </c>
      <c r="GF5448" s="77" t="s">
        <v>155</v>
      </c>
      <c r="GG5448" s="77" t="s">
        <v>469</v>
      </c>
      <c r="GH5448" s="77" t="s">
        <v>481</v>
      </c>
      <c r="GI5448" s="77">
        <v>2021</v>
      </c>
      <c r="GJ5448" s="77" t="s">
        <v>303</v>
      </c>
      <c r="GK5448" s="77">
        <v>7205.5312760234356</v>
      </c>
      <c r="GL5448" s="77">
        <v>208.00094999999999</v>
      </c>
      <c r="GM5448" s="77">
        <v>2021</v>
      </c>
      <c r="GN5448" s="77" t="s">
        <v>175</v>
      </c>
      <c r="GO5448" s="77">
        <v>5.3000000000000005E-2</v>
      </c>
      <c r="GP5448" s="77">
        <v>3</v>
      </c>
      <c r="GQ5448" s="77">
        <v>0</v>
      </c>
      <c r="GR5448" s="77" t="s">
        <v>423</v>
      </c>
      <c r="GS5448" s="77">
        <v>5.5966209081309413E-2</v>
      </c>
      <c r="GT5448" s="77">
        <v>403.26626993584182</v>
      </c>
      <c r="GU5448" s="77">
        <v>5.5966209081309413E-2</v>
      </c>
      <c r="GV5448" s="77">
        <v>403.26626993584182</v>
      </c>
      <c r="GW5448" s="77">
        <v>0</v>
      </c>
      <c r="GX5448" s="77">
        <v>0</v>
      </c>
      <c r="GY5448" s="77">
        <v>0</v>
      </c>
      <c r="GZ5448" s="77">
        <v>0</v>
      </c>
    </row>
    <row r="5449" spans="187:208" x14ac:dyDescent="0.25">
      <c r="GE5449" s="77" t="s">
        <v>422</v>
      </c>
      <c r="GF5449" s="77" t="s">
        <v>155</v>
      </c>
      <c r="GG5449" s="77" t="s">
        <v>469</v>
      </c>
      <c r="GH5449" s="77" t="s">
        <v>481</v>
      </c>
      <c r="GI5449" s="77">
        <v>2022</v>
      </c>
      <c r="GJ5449" s="77" t="s">
        <v>305</v>
      </c>
      <c r="GK5449" s="77">
        <v>409.22373582044048</v>
      </c>
      <c r="GL5449" s="77">
        <v>208.00094999999999</v>
      </c>
      <c r="GM5449" s="77">
        <v>2022</v>
      </c>
      <c r="GN5449" s="77" t="s">
        <v>175</v>
      </c>
      <c r="GO5449" s="77">
        <v>0.13250000000000001</v>
      </c>
      <c r="GP5449" s="77">
        <v>3</v>
      </c>
      <c r="GQ5449" s="77">
        <v>0</v>
      </c>
      <c r="GR5449" s="77" t="s">
        <v>423</v>
      </c>
      <c r="GS5449" s="77">
        <v>0.1527377521613833</v>
      </c>
      <c r="GT5449" s="77">
        <v>62.50391354029783</v>
      </c>
      <c r="GU5449" s="77">
        <v>0.1527377521613833</v>
      </c>
      <c r="GV5449" s="77">
        <v>62.50391354029783</v>
      </c>
      <c r="GW5449" s="77">
        <v>0.1527377521613833</v>
      </c>
      <c r="GX5449" s="77">
        <v>62.50391354029783</v>
      </c>
      <c r="GY5449" s="77">
        <v>0</v>
      </c>
      <c r="GZ5449" s="77">
        <v>0</v>
      </c>
    </row>
    <row r="5450" spans="187:208" x14ac:dyDescent="0.25">
      <c r="GE5450" s="77" t="s">
        <v>425</v>
      </c>
      <c r="GF5450" s="77" t="s">
        <v>155</v>
      </c>
      <c r="GG5450" s="77" t="s">
        <v>469</v>
      </c>
      <c r="GH5450" s="77" t="s">
        <v>481</v>
      </c>
      <c r="GI5450" s="77">
        <v>2022</v>
      </c>
      <c r="GJ5450" s="77" t="s">
        <v>301</v>
      </c>
      <c r="GK5450" s="77">
        <v>13469.08781237768</v>
      </c>
      <c r="GL5450" s="77">
        <v>208.00094999999999</v>
      </c>
      <c r="GM5450" s="77">
        <v>2022</v>
      </c>
      <c r="GN5450" s="77" t="s">
        <v>175</v>
      </c>
      <c r="GO5450" s="77">
        <v>5.3000000000000005E-2</v>
      </c>
      <c r="GP5450" s="77">
        <v>3</v>
      </c>
      <c r="GQ5450" s="77">
        <v>0</v>
      </c>
      <c r="GR5450" s="77" t="s">
        <v>423</v>
      </c>
      <c r="GS5450" s="77">
        <v>5.5966209081309413E-2</v>
      </c>
      <c r="GT5450" s="77">
        <v>753.81378464204568</v>
      </c>
      <c r="GU5450" s="77">
        <v>5.5966209081309413E-2</v>
      </c>
      <c r="GV5450" s="77">
        <v>753.81378464204568</v>
      </c>
      <c r="GW5450" s="77">
        <v>5.5966209081309413E-2</v>
      </c>
      <c r="GX5450" s="77">
        <v>753.81378464204568</v>
      </c>
      <c r="GY5450" s="77">
        <v>0</v>
      </c>
      <c r="GZ5450" s="77">
        <v>0</v>
      </c>
    </row>
    <row r="5451" spans="187:208" x14ac:dyDescent="0.25">
      <c r="GE5451" s="77" t="s">
        <v>427</v>
      </c>
      <c r="GF5451" s="77" t="s">
        <v>155</v>
      </c>
      <c r="GG5451" s="77" t="s">
        <v>469</v>
      </c>
      <c r="GH5451" s="77" t="s">
        <v>481</v>
      </c>
      <c r="GI5451" s="77">
        <v>2022</v>
      </c>
      <c r="GJ5451" s="77" t="s">
        <v>303</v>
      </c>
      <c r="GK5451" s="77">
        <v>7205.5312760234356</v>
      </c>
      <c r="GL5451" s="77">
        <v>208.00094999999999</v>
      </c>
      <c r="GM5451" s="77">
        <v>2022</v>
      </c>
      <c r="GN5451" s="77" t="s">
        <v>175</v>
      </c>
      <c r="GO5451" s="77">
        <v>5.3000000000000005E-2</v>
      </c>
      <c r="GP5451" s="77">
        <v>3</v>
      </c>
      <c r="GQ5451" s="77">
        <v>0</v>
      </c>
      <c r="GR5451" s="77" t="s">
        <v>423</v>
      </c>
      <c r="GS5451" s="77">
        <v>5.5966209081309413E-2</v>
      </c>
      <c r="GT5451" s="77">
        <v>403.26626993584182</v>
      </c>
      <c r="GU5451" s="77">
        <v>5.5966209081309413E-2</v>
      </c>
      <c r="GV5451" s="77">
        <v>403.26626993584182</v>
      </c>
      <c r="GW5451" s="77">
        <v>5.5966209081309413E-2</v>
      </c>
      <c r="GX5451" s="77">
        <v>403.26626993584182</v>
      </c>
      <c r="GY5451" s="77">
        <v>0</v>
      </c>
      <c r="GZ5451" s="77">
        <v>0</v>
      </c>
    </row>
    <row r="5452" spans="187:208" x14ac:dyDescent="0.25">
      <c r="GE5452" s="77" t="s">
        <v>422</v>
      </c>
      <c r="GF5452" s="77" t="s">
        <v>155</v>
      </c>
      <c r="GG5452" s="77" t="s">
        <v>469</v>
      </c>
      <c r="GH5452" s="77" t="s">
        <v>481</v>
      </c>
      <c r="GI5452" s="77">
        <v>2023</v>
      </c>
      <c r="GJ5452" s="77" t="s">
        <v>305</v>
      </c>
      <c r="GK5452" s="77">
        <v>428.60232122030828</v>
      </c>
      <c r="GL5452" s="77">
        <v>208.00094999999999</v>
      </c>
      <c r="GM5452" s="77">
        <v>2023</v>
      </c>
      <c r="GN5452" s="77" t="s">
        <v>175</v>
      </c>
      <c r="GO5452" s="77">
        <v>0.13250000000000001</v>
      </c>
      <c r="GP5452" s="77">
        <v>3</v>
      </c>
      <c r="GQ5452" s="77">
        <v>0</v>
      </c>
      <c r="GR5452" s="77" t="s">
        <v>423</v>
      </c>
      <c r="GS5452" s="77">
        <v>0</v>
      </c>
      <c r="GT5452" s="77">
        <v>0</v>
      </c>
      <c r="GU5452" s="77">
        <v>0.1527377521613833</v>
      </c>
      <c r="GV5452" s="77">
        <v>65.463755114341041</v>
      </c>
      <c r="GW5452" s="77">
        <v>0.1527377521613833</v>
      </c>
      <c r="GX5452" s="77">
        <v>65.463755114341041</v>
      </c>
      <c r="GY5452" s="77">
        <v>0.1527377521613833</v>
      </c>
      <c r="GZ5452" s="77">
        <v>65.463755114341041</v>
      </c>
    </row>
    <row r="5453" spans="187:208" x14ac:dyDescent="0.25">
      <c r="GE5453" s="77" t="s">
        <v>425</v>
      </c>
      <c r="GF5453" s="77" t="s">
        <v>155</v>
      </c>
      <c r="GG5453" s="77" t="s">
        <v>469</v>
      </c>
      <c r="GH5453" s="77" t="s">
        <v>481</v>
      </c>
      <c r="GI5453" s="77">
        <v>2023</v>
      </c>
      <c r="GJ5453" s="77" t="s">
        <v>301</v>
      </c>
      <c r="GK5453" s="77">
        <v>13939.56097345524</v>
      </c>
      <c r="GL5453" s="77">
        <v>208.00094999999999</v>
      </c>
      <c r="GM5453" s="77">
        <v>2023</v>
      </c>
      <c r="GN5453" s="77" t="s">
        <v>175</v>
      </c>
      <c r="GO5453" s="77">
        <v>5.3000000000000005E-2</v>
      </c>
      <c r="GP5453" s="77">
        <v>3</v>
      </c>
      <c r="GQ5453" s="77">
        <v>0</v>
      </c>
      <c r="GR5453" s="77" t="s">
        <v>423</v>
      </c>
      <c r="GS5453" s="77">
        <v>0</v>
      </c>
      <c r="GT5453" s="77">
        <v>0</v>
      </c>
      <c r="GU5453" s="77">
        <v>5.5966209081309413E-2</v>
      </c>
      <c r="GV5453" s="77">
        <v>780.14438394205695</v>
      </c>
      <c r="GW5453" s="77">
        <v>5.5966209081309413E-2</v>
      </c>
      <c r="GX5453" s="77">
        <v>780.14438394205695</v>
      </c>
      <c r="GY5453" s="77">
        <v>5.5966209081309413E-2</v>
      </c>
      <c r="GZ5453" s="77">
        <v>780.14438394205695</v>
      </c>
    </row>
    <row r="5454" spans="187:208" x14ac:dyDescent="0.25">
      <c r="GE5454" s="77" t="s">
        <v>427</v>
      </c>
      <c r="GF5454" s="77" t="s">
        <v>155</v>
      </c>
      <c r="GG5454" s="77" t="s">
        <v>469</v>
      </c>
      <c r="GH5454" s="77" t="s">
        <v>481</v>
      </c>
      <c r="GI5454" s="77">
        <v>2023</v>
      </c>
      <c r="GJ5454" s="77" t="s">
        <v>303</v>
      </c>
      <c r="GK5454" s="77">
        <v>7467.8148194518353</v>
      </c>
      <c r="GL5454" s="77">
        <v>208.00094999999999</v>
      </c>
      <c r="GM5454" s="77">
        <v>2023</v>
      </c>
      <c r="GN5454" s="77" t="s">
        <v>175</v>
      </c>
      <c r="GO5454" s="77">
        <v>5.3000000000000005E-2</v>
      </c>
      <c r="GP5454" s="77">
        <v>3</v>
      </c>
      <c r="GQ5454" s="77">
        <v>0</v>
      </c>
      <c r="GR5454" s="77" t="s">
        <v>423</v>
      </c>
      <c r="GS5454" s="77">
        <v>0</v>
      </c>
      <c r="GT5454" s="77">
        <v>0</v>
      </c>
      <c r="GU5454" s="77">
        <v>5.5966209081309413E-2</v>
      </c>
      <c r="GV5454" s="77">
        <v>417.9452855659423</v>
      </c>
      <c r="GW5454" s="77">
        <v>5.5966209081309413E-2</v>
      </c>
      <c r="GX5454" s="77">
        <v>417.9452855659423</v>
      </c>
      <c r="GY5454" s="77">
        <v>5.5966209081309413E-2</v>
      </c>
      <c r="GZ5454" s="77">
        <v>417.9452855659423</v>
      </c>
    </row>
    <row r="5455" spans="187:208" x14ac:dyDescent="0.25">
      <c r="GE5455" s="77" t="s">
        <v>422</v>
      </c>
      <c r="GF5455" s="77" t="s">
        <v>155</v>
      </c>
      <c r="GG5455" s="77" t="s">
        <v>469</v>
      </c>
      <c r="GH5455" s="77" t="s">
        <v>481</v>
      </c>
      <c r="GI5455" s="77">
        <v>2024</v>
      </c>
      <c r="GJ5455" s="77" t="s">
        <v>305</v>
      </c>
      <c r="GK5455" s="77">
        <v>428.60232122030828</v>
      </c>
      <c r="GL5455" s="77">
        <v>208.00094999999999</v>
      </c>
      <c r="GM5455" s="77">
        <v>2024</v>
      </c>
      <c r="GN5455" s="77" t="s">
        <v>175</v>
      </c>
      <c r="GO5455" s="77">
        <v>0.13250000000000001</v>
      </c>
      <c r="GP5455" s="77">
        <v>3</v>
      </c>
      <c r="GQ5455" s="77">
        <v>0</v>
      </c>
      <c r="GR5455" s="77" t="s">
        <v>423</v>
      </c>
      <c r="GS5455" s="77">
        <v>0</v>
      </c>
      <c r="GT5455" s="77">
        <v>0</v>
      </c>
      <c r="GU5455" s="77">
        <v>0</v>
      </c>
      <c r="GV5455" s="77">
        <v>0</v>
      </c>
      <c r="GW5455" s="77">
        <v>0.1527377521613833</v>
      </c>
      <c r="GX5455" s="77">
        <v>65.463755114341041</v>
      </c>
      <c r="GY5455" s="77">
        <v>0.1527377521613833</v>
      </c>
      <c r="GZ5455" s="77">
        <v>65.463755114341041</v>
      </c>
    </row>
    <row r="5456" spans="187:208" x14ac:dyDescent="0.25">
      <c r="GE5456" s="77" t="s">
        <v>425</v>
      </c>
      <c r="GF5456" s="77" t="s">
        <v>155</v>
      </c>
      <c r="GG5456" s="77" t="s">
        <v>469</v>
      </c>
      <c r="GH5456" s="77" t="s">
        <v>481</v>
      </c>
      <c r="GI5456" s="77">
        <v>2024</v>
      </c>
      <c r="GJ5456" s="77" t="s">
        <v>301</v>
      </c>
      <c r="GK5456" s="77">
        <v>13939.56097345524</v>
      </c>
      <c r="GL5456" s="77">
        <v>208.00094999999999</v>
      </c>
      <c r="GM5456" s="77">
        <v>2024</v>
      </c>
      <c r="GN5456" s="77" t="s">
        <v>175</v>
      </c>
      <c r="GO5456" s="77">
        <v>5.3000000000000005E-2</v>
      </c>
      <c r="GP5456" s="77">
        <v>3</v>
      </c>
      <c r="GQ5456" s="77">
        <v>0</v>
      </c>
      <c r="GR5456" s="77" t="s">
        <v>423</v>
      </c>
      <c r="GS5456" s="77">
        <v>0</v>
      </c>
      <c r="GT5456" s="77">
        <v>0</v>
      </c>
      <c r="GU5456" s="77">
        <v>0</v>
      </c>
      <c r="GV5456" s="77">
        <v>0</v>
      </c>
      <c r="GW5456" s="77">
        <v>5.5966209081309413E-2</v>
      </c>
      <c r="GX5456" s="77">
        <v>780.14438394205695</v>
      </c>
      <c r="GY5456" s="77">
        <v>5.5966209081309413E-2</v>
      </c>
      <c r="GZ5456" s="77">
        <v>780.14438394205695</v>
      </c>
    </row>
    <row r="5457" spans="187:208" x14ac:dyDescent="0.25">
      <c r="GE5457" s="77" t="s">
        <v>427</v>
      </c>
      <c r="GF5457" s="77" t="s">
        <v>155</v>
      </c>
      <c r="GG5457" s="77" t="s">
        <v>469</v>
      </c>
      <c r="GH5457" s="77" t="s">
        <v>481</v>
      </c>
      <c r="GI5457" s="77">
        <v>2024</v>
      </c>
      <c r="GJ5457" s="77" t="s">
        <v>303</v>
      </c>
      <c r="GK5457" s="77">
        <v>7467.8148194518353</v>
      </c>
      <c r="GL5457" s="77">
        <v>208.00094999999999</v>
      </c>
      <c r="GM5457" s="77">
        <v>2024</v>
      </c>
      <c r="GN5457" s="77" t="s">
        <v>175</v>
      </c>
      <c r="GO5457" s="77">
        <v>5.3000000000000005E-2</v>
      </c>
      <c r="GP5457" s="77">
        <v>3</v>
      </c>
      <c r="GQ5457" s="77">
        <v>0</v>
      </c>
      <c r="GR5457" s="77" t="s">
        <v>423</v>
      </c>
      <c r="GS5457" s="77">
        <v>0</v>
      </c>
      <c r="GT5457" s="77">
        <v>0</v>
      </c>
      <c r="GU5457" s="77">
        <v>0</v>
      </c>
      <c r="GV5457" s="77">
        <v>0</v>
      </c>
      <c r="GW5457" s="77">
        <v>5.5966209081309413E-2</v>
      </c>
      <c r="GX5457" s="77">
        <v>417.9452855659423</v>
      </c>
      <c r="GY5457" s="77">
        <v>5.5966209081309413E-2</v>
      </c>
      <c r="GZ5457" s="77">
        <v>417.9452855659423</v>
      </c>
    </row>
    <row r="5458" spans="187:208" x14ac:dyDescent="0.25">
      <c r="GE5458" s="77" t="s">
        <v>422</v>
      </c>
      <c r="GF5458" s="77" t="s">
        <v>155</v>
      </c>
      <c r="GG5458" s="77" t="s">
        <v>469</v>
      </c>
      <c r="GH5458" s="77" t="s">
        <v>481</v>
      </c>
      <c r="GI5458" s="77">
        <v>2025</v>
      </c>
      <c r="GJ5458" s="77" t="s">
        <v>305</v>
      </c>
      <c r="GK5458" s="77">
        <v>428.60232122030828</v>
      </c>
      <c r="GL5458" s="77">
        <v>208.00094999999999</v>
      </c>
      <c r="GM5458" s="77">
        <v>2025</v>
      </c>
      <c r="GN5458" s="77" t="s">
        <v>175</v>
      </c>
      <c r="GO5458" s="77">
        <v>0.13250000000000001</v>
      </c>
      <c r="GP5458" s="77">
        <v>3</v>
      </c>
      <c r="GQ5458" s="77">
        <v>0</v>
      </c>
      <c r="GR5458" s="77" t="s">
        <v>423</v>
      </c>
      <c r="GS5458" s="77">
        <v>0</v>
      </c>
      <c r="GT5458" s="77">
        <v>0</v>
      </c>
      <c r="GU5458" s="77">
        <v>0</v>
      </c>
      <c r="GV5458" s="77">
        <v>0</v>
      </c>
      <c r="GW5458" s="77">
        <v>0</v>
      </c>
      <c r="GX5458" s="77">
        <v>0</v>
      </c>
      <c r="GY5458" s="77">
        <v>0.1527377521613833</v>
      </c>
      <c r="GZ5458" s="77">
        <v>65.463755114341041</v>
      </c>
    </row>
    <row r="5459" spans="187:208" x14ac:dyDescent="0.25">
      <c r="GE5459" s="77" t="s">
        <v>425</v>
      </c>
      <c r="GF5459" s="77" t="s">
        <v>155</v>
      </c>
      <c r="GG5459" s="77" t="s">
        <v>469</v>
      </c>
      <c r="GH5459" s="77" t="s">
        <v>481</v>
      </c>
      <c r="GI5459" s="77">
        <v>2025</v>
      </c>
      <c r="GJ5459" s="77" t="s">
        <v>301</v>
      </c>
      <c r="GK5459" s="77">
        <v>13939.56097345524</v>
      </c>
      <c r="GL5459" s="77">
        <v>208.00094999999999</v>
      </c>
      <c r="GM5459" s="77">
        <v>2025</v>
      </c>
      <c r="GN5459" s="77" t="s">
        <v>175</v>
      </c>
      <c r="GO5459" s="77">
        <v>5.3000000000000005E-2</v>
      </c>
      <c r="GP5459" s="77">
        <v>3</v>
      </c>
      <c r="GQ5459" s="77">
        <v>0</v>
      </c>
      <c r="GR5459" s="77" t="s">
        <v>423</v>
      </c>
      <c r="GS5459" s="77">
        <v>0</v>
      </c>
      <c r="GT5459" s="77">
        <v>0</v>
      </c>
      <c r="GU5459" s="77">
        <v>0</v>
      </c>
      <c r="GV5459" s="77">
        <v>0</v>
      </c>
      <c r="GW5459" s="77">
        <v>0</v>
      </c>
      <c r="GX5459" s="77">
        <v>0</v>
      </c>
      <c r="GY5459" s="77">
        <v>5.5966209081309413E-2</v>
      </c>
      <c r="GZ5459" s="77">
        <v>780.14438394205695</v>
      </c>
    </row>
    <row r="5460" spans="187:208" x14ac:dyDescent="0.25">
      <c r="GE5460" s="77" t="s">
        <v>427</v>
      </c>
      <c r="GF5460" s="77" t="s">
        <v>155</v>
      </c>
      <c r="GG5460" s="77" t="s">
        <v>469</v>
      </c>
      <c r="GH5460" s="77" t="s">
        <v>481</v>
      </c>
      <c r="GI5460" s="77">
        <v>2025</v>
      </c>
      <c r="GJ5460" s="77" t="s">
        <v>303</v>
      </c>
      <c r="GK5460" s="77">
        <v>7467.8148194518353</v>
      </c>
      <c r="GL5460" s="77">
        <v>208.00094999999999</v>
      </c>
      <c r="GM5460" s="77">
        <v>2025</v>
      </c>
      <c r="GN5460" s="77" t="s">
        <v>175</v>
      </c>
      <c r="GO5460" s="77">
        <v>5.3000000000000005E-2</v>
      </c>
      <c r="GP5460" s="77">
        <v>3</v>
      </c>
      <c r="GQ5460" s="77">
        <v>0</v>
      </c>
      <c r="GR5460" s="77" t="s">
        <v>423</v>
      </c>
      <c r="GS5460" s="77">
        <v>0</v>
      </c>
      <c r="GT5460" s="77">
        <v>0</v>
      </c>
      <c r="GU5460" s="77">
        <v>0</v>
      </c>
      <c r="GV5460" s="77">
        <v>0</v>
      </c>
      <c r="GW5460" s="77">
        <v>0</v>
      </c>
      <c r="GX5460" s="77">
        <v>0</v>
      </c>
      <c r="GY5460" s="77">
        <v>5.5966209081309413E-2</v>
      </c>
      <c r="GZ5460" s="77">
        <v>417.9452855659423</v>
      </c>
    </row>
    <row r="5461" spans="187:208" x14ac:dyDescent="0.25">
      <c r="GE5461" s="77" t="s">
        <v>422</v>
      </c>
      <c r="GF5461" s="77" t="s">
        <v>155</v>
      </c>
      <c r="GG5461" s="77" t="s">
        <v>469</v>
      </c>
      <c r="GH5461" s="77" t="s">
        <v>488</v>
      </c>
      <c r="GI5461" s="77">
        <v>2021</v>
      </c>
      <c r="GJ5461" s="77" t="s">
        <v>305</v>
      </c>
      <c r="GK5461" s="77">
        <v>409.22373582043338</v>
      </c>
      <c r="GL5461" s="77">
        <v>208.00094999999999</v>
      </c>
      <c r="GM5461" s="77">
        <v>2021</v>
      </c>
      <c r="GN5461" s="77" t="s">
        <v>175</v>
      </c>
      <c r="GO5461" s="77">
        <v>0.13250000000000001</v>
      </c>
      <c r="GP5461" s="77">
        <v>3</v>
      </c>
      <c r="GQ5461" s="77">
        <v>0</v>
      </c>
      <c r="GR5461" s="77" t="s">
        <v>423</v>
      </c>
      <c r="GS5461" s="77">
        <v>0.1527377521613833</v>
      </c>
      <c r="GT5461" s="77">
        <v>62.503913540296743</v>
      </c>
      <c r="GU5461" s="77">
        <v>0.1527377521613833</v>
      </c>
      <c r="GV5461" s="77">
        <v>62.503913540296743</v>
      </c>
      <c r="GW5461" s="77">
        <v>0</v>
      </c>
      <c r="GX5461" s="77">
        <v>0</v>
      </c>
      <c r="GY5461" s="77">
        <v>0</v>
      </c>
      <c r="GZ5461" s="77">
        <v>0</v>
      </c>
    </row>
    <row r="5462" spans="187:208" x14ac:dyDescent="0.25">
      <c r="GE5462" s="77" t="s">
        <v>425</v>
      </c>
      <c r="GF5462" s="77" t="s">
        <v>155</v>
      </c>
      <c r="GG5462" s="77" t="s">
        <v>469</v>
      </c>
      <c r="GH5462" s="77" t="s">
        <v>488</v>
      </c>
      <c r="GI5462" s="77">
        <v>2021</v>
      </c>
      <c r="GJ5462" s="77" t="s">
        <v>301</v>
      </c>
      <c r="GK5462" s="77">
        <v>13469.087812378721</v>
      </c>
      <c r="GL5462" s="77">
        <v>208.00094999999999</v>
      </c>
      <c r="GM5462" s="77">
        <v>2021</v>
      </c>
      <c r="GN5462" s="77" t="s">
        <v>175</v>
      </c>
      <c r="GO5462" s="77">
        <v>5.3000000000000005E-2</v>
      </c>
      <c r="GP5462" s="77">
        <v>3</v>
      </c>
      <c r="GQ5462" s="77">
        <v>0</v>
      </c>
      <c r="GR5462" s="77" t="s">
        <v>423</v>
      </c>
      <c r="GS5462" s="77">
        <v>5.5966209081309413E-2</v>
      </c>
      <c r="GT5462" s="77">
        <v>753.81378464210388</v>
      </c>
      <c r="GU5462" s="77">
        <v>5.5966209081309413E-2</v>
      </c>
      <c r="GV5462" s="77">
        <v>753.81378464210388</v>
      </c>
      <c r="GW5462" s="77">
        <v>0</v>
      </c>
      <c r="GX5462" s="77">
        <v>0</v>
      </c>
      <c r="GY5462" s="77">
        <v>0</v>
      </c>
      <c r="GZ5462" s="77">
        <v>0</v>
      </c>
    </row>
    <row r="5463" spans="187:208" x14ac:dyDescent="0.25">
      <c r="GE5463" s="77" t="s">
        <v>427</v>
      </c>
      <c r="GF5463" s="77" t="s">
        <v>155</v>
      </c>
      <c r="GG5463" s="77" t="s">
        <v>469</v>
      </c>
      <c r="GH5463" s="77" t="s">
        <v>488</v>
      </c>
      <c r="GI5463" s="77">
        <v>2021</v>
      </c>
      <c r="GJ5463" s="77" t="s">
        <v>303</v>
      </c>
      <c r="GK5463" s="77">
        <v>7205.5312760252336</v>
      </c>
      <c r="GL5463" s="77">
        <v>208.00094999999999</v>
      </c>
      <c r="GM5463" s="77">
        <v>2021</v>
      </c>
      <c r="GN5463" s="77" t="s">
        <v>175</v>
      </c>
      <c r="GO5463" s="77">
        <v>5.3000000000000005E-2</v>
      </c>
      <c r="GP5463" s="77">
        <v>3</v>
      </c>
      <c r="GQ5463" s="77">
        <v>0</v>
      </c>
      <c r="GR5463" s="77" t="s">
        <v>423</v>
      </c>
      <c r="GS5463" s="77">
        <v>5.5966209081309413E-2</v>
      </c>
      <c r="GT5463" s="77">
        <v>403.26626993594243</v>
      </c>
      <c r="GU5463" s="77">
        <v>5.5966209081309413E-2</v>
      </c>
      <c r="GV5463" s="77">
        <v>403.26626993594243</v>
      </c>
      <c r="GW5463" s="77">
        <v>0</v>
      </c>
      <c r="GX5463" s="77">
        <v>0</v>
      </c>
      <c r="GY5463" s="77">
        <v>0</v>
      </c>
      <c r="GZ5463" s="77">
        <v>0</v>
      </c>
    </row>
    <row r="5464" spans="187:208" x14ac:dyDescent="0.25">
      <c r="GE5464" s="77" t="s">
        <v>422</v>
      </c>
      <c r="GF5464" s="77" t="s">
        <v>155</v>
      </c>
      <c r="GG5464" s="77" t="s">
        <v>469</v>
      </c>
      <c r="GH5464" s="77" t="s">
        <v>488</v>
      </c>
      <c r="GI5464" s="77">
        <v>2022</v>
      </c>
      <c r="GJ5464" s="77" t="s">
        <v>305</v>
      </c>
      <c r="GK5464" s="77">
        <v>409.22373582043338</v>
      </c>
      <c r="GL5464" s="77">
        <v>208.00094999999999</v>
      </c>
      <c r="GM5464" s="77">
        <v>2022</v>
      </c>
      <c r="GN5464" s="77" t="s">
        <v>175</v>
      </c>
      <c r="GO5464" s="77">
        <v>0.13250000000000001</v>
      </c>
      <c r="GP5464" s="77">
        <v>3</v>
      </c>
      <c r="GQ5464" s="77">
        <v>0</v>
      </c>
      <c r="GR5464" s="77" t="s">
        <v>423</v>
      </c>
      <c r="GS5464" s="77">
        <v>0.1527377521613833</v>
      </c>
      <c r="GT5464" s="77">
        <v>62.503913540296743</v>
      </c>
      <c r="GU5464" s="77">
        <v>0.1527377521613833</v>
      </c>
      <c r="GV5464" s="77">
        <v>62.503913540296743</v>
      </c>
      <c r="GW5464" s="77">
        <v>0.1527377521613833</v>
      </c>
      <c r="GX5464" s="77">
        <v>62.503913540296743</v>
      </c>
      <c r="GY5464" s="77">
        <v>0</v>
      </c>
      <c r="GZ5464" s="77">
        <v>0</v>
      </c>
    </row>
    <row r="5465" spans="187:208" x14ac:dyDescent="0.25">
      <c r="GE5465" s="77" t="s">
        <v>425</v>
      </c>
      <c r="GF5465" s="77" t="s">
        <v>155</v>
      </c>
      <c r="GG5465" s="77" t="s">
        <v>469</v>
      </c>
      <c r="GH5465" s="77" t="s">
        <v>488</v>
      </c>
      <c r="GI5465" s="77">
        <v>2022</v>
      </c>
      <c r="GJ5465" s="77" t="s">
        <v>301</v>
      </c>
      <c r="GK5465" s="77">
        <v>13469.087812378721</v>
      </c>
      <c r="GL5465" s="77">
        <v>208.00094999999999</v>
      </c>
      <c r="GM5465" s="77">
        <v>2022</v>
      </c>
      <c r="GN5465" s="77" t="s">
        <v>175</v>
      </c>
      <c r="GO5465" s="77">
        <v>5.3000000000000005E-2</v>
      </c>
      <c r="GP5465" s="77">
        <v>3</v>
      </c>
      <c r="GQ5465" s="77">
        <v>0</v>
      </c>
      <c r="GR5465" s="77" t="s">
        <v>423</v>
      </c>
      <c r="GS5465" s="77">
        <v>5.5966209081309413E-2</v>
      </c>
      <c r="GT5465" s="77">
        <v>753.81378464210388</v>
      </c>
      <c r="GU5465" s="77">
        <v>5.5966209081309413E-2</v>
      </c>
      <c r="GV5465" s="77">
        <v>753.81378464210388</v>
      </c>
      <c r="GW5465" s="77">
        <v>5.5966209081309413E-2</v>
      </c>
      <c r="GX5465" s="77">
        <v>753.81378464210388</v>
      </c>
      <c r="GY5465" s="77">
        <v>0</v>
      </c>
      <c r="GZ5465" s="77">
        <v>0</v>
      </c>
    </row>
    <row r="5466" spans="187:208" x14ac:dyDescent="0.25">
      <c r="GE5466" s="77" t="s">
        <v>427</v>
      </c>
      <c r="GF5466" s="77" t="s">
        <v>155</v>
      </c>
      <c r="GG5466" s="77" t="s">
        <v>469</v>
      </c>
      <c r="GH5466" s="77" t="s">
        <v>488</v>
      </c>
      <c r="GI5466" s="77">
        <v>2022</v>
      </c>
      <c r="GJ5466" s="77" t="s">
        <v>303</v>
      </c>
      <c r="GK5466" s="77">
        <v>7205.5312760252336</v>
      </c>
      <c r="GL5466" s="77">
        <v>208.00094999999999</v>
      </c>
      <c r="GM5466" s="77">
        <v>2022</v>
      </c>
      <c r="GN5466" s="77" t="s">
        <v>175</v>
      </c>
      <c r="GO5466" s="77">
        <v>5.3000000000000005E-2</v>
      </c>
      <c r="GP5466" s="77">
        <v>3</v>
      </c>
      <c r="GQ5466" s="77">
        <v>0</v>
      </c>
      <c r="GR5466" s="77" t="s">
        <v>423</v>
      </c>
      <c r="GS5466" s="77">
        <v>5.5966209081309413E-2</v>
      </c>
      <c r="GT5466" s="77">
        <v>403.26626993594243</v>
      </c>
      <c r="GU5466" s="77">
        <v>5.5966209081309413E-2</v>
      </c>
      <c r="GV5466" s="77">
        <v>403.26626993594243</v>
      </c>
      <c r="GW5466" s="77">
        <v>5.5966209081309413E-2</v>
      </c>
      <c r="GX5466" s="77">
        <v>403.26626993594243</v>
      </c>
      <c r="GY5466" s="77">
        <v>0</v>
      </c>
      <c r="GZ5466" s="77">
        <v>0</v>
      </c>
    </row>
    <row r="5467" spans="187:208" x14ac:dyDescent="0.25">
      <c r="GE5467" s="77" t="s">
        <v>422</v>
      </c>
      <c r="GF5467" s="77" t="s">
        <v>155</v>
      </c>
      <c r="GG5467" s="77" t="s">
        <v>469</v>
      </c>
      <c r="GH5467" s="77" t="s">
        <v>488</v>
      </c>
      <c r="GI5467" s="77">
        <v>2023</v>
      </c>
      <c r="GJ5467" s="77" t="s">
        <v>305</v>
      </c>
      <c r="GK5467" s="77">
        <v>428.6023212202989</v>
      </c>
      <c r="GL5467" s="77">
        <v>208.00094999999999</v>
      </c>
      <c r="GM5467" s="77">
        <v>2023</v>
      </c>
      <c r="GN5467" s="77" t="s">
        <v>175</v>
      </c>
      <c r="GO5467" s="77">
        <v>0.13250000000000001</v>
      </c>
      <c r="GP5467" s="77">
        <v>3</v>
      </c>
      <c r="GQ5467" s="77">
        <v>0</v>
      </c>
      <c r="GR5467" s="77" t="s">
        <v>423</v>
      </c>
      <c r="GS5467" s="77">
        <v>0</v>
      </c>
      <c r="GT5467" s="77">
        <v>0</v>
      </c>
      <c r="GU5467" s="77">
        <v>0.1527377521613833</v>
      </c>
      <c r="GV5467" s="77">
        <v>65.463755114339605</v>
      </c>
      <c r="GW5467" s="77">
        <v>0.1527377521613833</v>
      </c>
      <c r="GX5467" s="77">
        <v>65.463755114339605</v>
      </c>
      <c r="GY5467" s="77">
        <v>0.1527377521613833</v>
      </c>
      <c r="GZ5467" s="77">
        <v>65.463755114339605</v>
      </c>
    </row>
    <row r="5468" spans="187:208" x14ac:dyDescent="0.25">
      <c r="GE5468" s="77" t="s">
        <v>425</v>
      </c>
      <c r="GF5468" s="77" t="s">
        <v>155</v>
      </c>
      <c r="GG5468" s="77" t="s">
        <v>469</v>
      </c>
      <c r="GH5468" s="77" t="s">
        <v>488</v>
      </c>
      <c r="GI5468" s="77">
        <v>2023</v>
      </c>
      <c r="GJ5468" s="77" t="s">
        <v>301</v>
      </c>
      <c r="GK5468" s="77">
        <v>13939.56097345753</v>
      </c>
      <c r="GL5468" s="77">
        <v>208.00094999999999</v>
      </c>
      <c r="GM5468" s="77">
        <v>2023</v>
      </c>
      <c r="GN5468" s="77" t="s">
        <v>175</v>
      </c>
      <c r="GO5468" s="77">
        <v>5.3000000000000005E-2</v>
      </c>
      <c r="GP5468" s="77">
        <v>3</v>
      </c>
      <c r="GQ5468" s="77">
        <v>0</v>
      </c>
      <c r="GR5468" s="77" t="s">
        <v>423</v>
      </c>
      <c r="GS5468" s="77">
        <v>0</v>
      </c>
      <c r="GT5468" s="77">
        <v>0</v>
      </c>
      <c r="GU5468" s="77">
        <v>5.5966209081309413E-2</v>
      </c>
      <c r="GV5468" s="77">
        <v>780.14438394218507</v>
      </c>
      <c r="GW5468" s="77">
        <v>5.5966209081309413E-2</v>
      </c>
      <c r="GX5468" s="77">
        <v>780.14438394218507</v>
      </c>
      <c r="GY5468" s="77">
        <v>5.5966209081309413E-2</v>
      </c>
      <c r="GZ5468" s="77">
        <v>780.14438394218507</v>
      </c>
    </row>
    <row r="5469" spans="187:208" x14ac:dyDescent="0.25">
      <c r="GE5469" s="77" t="s">
        <v>427</v>
      </c>
      <c r="GF5469" s="77" t="s">
        <v>155</v>
      </c>
      <c r="GG5469" s="77" t="s">
        <v>469</v>
      </c>
      <c r="GH5469" s="77" t="s">
        <v>488</v>
      </c>
      <c r="GI5469" s="77">
        <v>2023</v>
      </c>
      <c r="GJ5469" s="77" t="s">
        <v>303</v>
      </c>
      <c r="GK5469" s="77">
        <v>7467.8148194525438</v>
      </c>
      <c r="GL5469" s="77">
        <v>208.00094999999999</v>
      </c>
      <c r="GM5469" s="77">
        <v>2023</v>
      </c>
      <c r="GN5469" s="77" t="s">
        <v>175</v>
      </c>
      <c r="GO5469" s="77">
        <v>5.3000000000000005E-2</v>
      </c>
      <c r="GP5469" s="77">
        <v>3</v>
      </c>
      <c r="GQ5469" s="77">
        <v>0</v>
      </c>
      <c r="GR5469" s="77" t="s">
        <v>423</v>
      </c>
      <c r="GS5469" s="77">
        <v>0</v>
      </c>
      <c r="GT5469" s="77">
        <v>0</v>
      </c>
      <c r="GU5469" s="77">
        <v>5.5966209081309413E-2</v>
      </c>
      <c r="GV5469" s="77">
        <v>417.94528556598198</v>
      </c>
      <c r="GW5469" s="77">
        <v>5.5966209081309413E-2</v>
      </c>
      <c r="GX5469" s="77">
        <v>417.94528556598198</v>
      </c>
      <c r="GY5469" s="77">
        <v>5.5966209081309413E-2</v>
      </c>
      <c r="GZ5469" s="77">
        <v>417.94528556598198</v>
      </c>
    </row>
    <row r="5470" spans="187:208" x14ac:dyDescent="0.25">
      <c r="GE5470" s="77" t="s">
        <v>422</v>
      </c>
      <c r="GF5470" s="77" t="s">
        <v>155</v>
      </c>
      <c r="GG5470" s="77" t="s">
        <v>469</v>
      </c>
      <c r="GH5470" s="77" t="s">
        <v>488</v>
      </c>
      <c r="GI5470" s="77">
        <v>2024</v>
      </c>
      <c r="GJ5470" s="77" t="s">
        <v>305</v>
      </c>
      <c r="GK5470" s="77">
        <v>428.6023212202989</v>
      </c>
      <c r="GL5470" s="77">
        <v>208.00094999999999</v>
      </c>
      <c r="GM5470" s="77">
        <v>2024</v>
      </c>
      <c r="GN5470" s="77" t="s">
        <v>175</v>
      </c>
      <c r="GO5470" s="77">
        <v>0.13250000000000001</v>
      </c>
      <c r="GP5470" s="77">
        <v>3</v>
      </c>
      <c r="GQ5470" s="77">
        <v>0</v>
      </c>
      <c r="GR5470" s="77" t="s">
        <v>423</v>
      </c>
      <c r="GS5470" s="77">
        <v>0</v>
      </c>
      <c r="GT5470" s="77">
        <v>0</v>
      </c>
      <c r="GU5470" s="77">
        <v>0</v>
      </c>
      <c r="GV5470" s="77">
        <v>0</v>
      </c>
      <c r="GW5470" s="77">
        <v>0.1527377521613833</v>
      </c>
      <c r="GX5470" s="77">
        <v>65.463755114339605</v>
      </c>
      <c r="GY5470" s="77">
        <v>0.1527377521613833</v>
      </c>
      <c r="GZ5470" s="77">
        <v>65.463755114339605</v>
      </c>
    </row>
    <row r="5471" spans="187:208" x14ac:dyDescent="0.25">
      <c r="GE5471" s="77" t="s">
        <v>425</v>
      </c>
      <c r="GF5471" s="77" t="s">
        <v>155</v>
      </c>
      <c r="GG5471" s="77" t="s">
        <v>469</v>
      </c>
      <c r="GH5471" s="77" t="s">
        <v>488</v>
      </c>
      <c r="GI5471" s="77">
        <v>2024</v>
      </c>
      <c r="GJ5471" s="77" t="s">
        <v>301</v>
      </c>
      <c r="GK5471" s="77">
        <v>13939.56097345753</v>
      </c>
      <c r="GL5471" s="77">
        <v>208.00094999999999</v>
      </c>
      <c r="GM5471" s="77">
        <v>2024</v>
      </c>
      <c r="GN5471" s="77" t="s">
        <v>175</v>
      </c>
      <c r="GO5471" s="77">
        <v>5.3000000000000005E-2</v>
      </c>
      <c r="GP5471" s="77">
        <v>3</v>
      </c>
      <c r="GQ5471" s="77">
        <v>0</v>
      </c>
      <c r="GR5471" s="77" t="s">
        <v>423</v>
      </c>
      <c r="GS5471" s="77">
        <v>0</v>
      </c>
      <c r="GT5471" s="77">
        <v>0</v>
      </c>
      <c r="GU5471" s="77">
        <v>0</v>
      </c>
      <c r="GV5471" s="77">
        <v>0</v>
      </c>
      <c r="GW5471" s="77">
        <v>5.5966209081309413E-2</v>
      </c>
      <c r="GX5471" s="77">
        <v>780.14438394218507</v>
      </c>
      <c r="GY5471" s="77">
        <v>5.5966209081309413E-2</v>
      </c>
      <c r="GZ5471" s="77">
        <v>780.14438394218507</v>
      </c>
    </row>
    <row r="5472" spans="187:208" x14ac:dyDescent="0.25">
      <c r="GE5472" s="77" t="s">
        <v>427</v>
      </c>
      <c r="GF5472" s="77" t="s">
        <v>155</v>
      </c>
      <c r="GG5472" s="77" t="s">
        <v>469</v>
      </c>
      <c r="GH5472" s="77" t="s">
        <v>488</v>
      </c>
      <c r="GI5472" s="77">
        <v>2024</v>
      </c>
      <c r="GJ5472" s="77" t="s">
        <v>303</v>
      </c>
      <c r="GK5472" s="77">
        <v>7467.8148194525438</v>
      </c>
      <c r="GL5472" s="77">
        <v>208.00094999999999</v>
      </c>
      <c r="GM5472" s="77">
        <v>2024</v>
      </c>
      <c r="GN5472" s="77" t="s">
        <v>175</v>
      </c>
      <c r="GO5472" s="77">
        <v>5.3000000000000005E-2</v>
      </c>
      <c r="GP5472" s="77">
        <v>3</v>
      </c>
      <c r="GQ5472" s="77">
        <v>0</v>
      </c>
      <c r="GR5472" s="77" t="s">
        <v>423</v>
      </c>
      <c r="GS5472" s="77">
        <v>0</v>
      </c>
      <c r="GT5472" s="77">
        <v>0</v>
      </c>
      <c r="GU5472" s="77">
        <v>0</v>
      </c>
      <c r="GV5472" s="77">
        <v>0</v>
      </c>
      <c r="GW5472" s="77">
        <v>5.5966209081309413E-2</v>
      </c>
      <c r="GX5472" s="77">
        <v>417.94528556598198</v>
      </c>
      <c r="GY5472" s="77">
        <v>5.5966209081309413E-2</v>
      </c>
      <c r="GZ5472" s="77">
        <v>417.94528556598198</v>
      </c>
    </row>
    <row r="5473" spans="187:208" x14ac:dyDescent="0.25">
      <c r="GE5473" s="77" t="s">
        <v>422</v>
      </c>
      <c r="GF5473" s="77" t="s">
        <v>155</v>
      </c>
      <c r="GG5473" s="77" t="s">
        <v>469</v>
      </c>
      <c r="GH5473" s="77" t="s">
        <v>488</v>
      </c>
      <c r="GI5473" s="77">
        <v>2025</v>
      </c>
      <c r="GJ5473" s="77" t="s">
        <v>305</v>
      </c>
      <c r="GK5473" s="77">
        <v>428.6023212202989</v>
      </c>
      <c r="GL5473" s="77">
        <v>208.00094999999999</v>
      </c>
      <c r="GM5473" s="77">
        <v>2025</v>
      </c>
      <c r="GN5473" s="77" t="s">
        <v>175</v>
      </c>
      <c r="GO5473" s="77">
        <v>0.13250000000000001</v>
      </c>
      <c r="GP5473" s="77">
        <v>3</v>
      </c>
      <c r="GQ5473" s="77">
        <v>0</v>
      </c>
      <c r="GR5473" s="77" t="s">
        <v>423</v>
      </c>
      <c r="GS5473" s="77">
        <v>0</v>
      </c>
      <c r="GT5473" s="77">
        <v>0</v>
      </c>
      <c r="GU5473" s="77">
        <v>0</v>
      </c>
      <c r="GV5473" s="77">
        <v>0</v>
      </c>
      <c r="GW5473" s="77">
        <v>0</v>
      </c>
      <c r="GX5473" s="77">
        <v>0</v>
      </c>
      <c r="GY5473" s="77">
        <v>0.1527377521613833</v>
      </c>
      <c r="GZ5473" s="77">
        <v>65.463755114339605</v>
      </c>
    </row>
    <row r="5474" spans="187:208" x14ac:dyDescent="0.25">
      <c r="GE5474" s="77" t="s">
        <v>425</v>
      </c>
      <c r="GF5474" s="77" t="s">
        <v>155</v>
      </c>
      <c r="GG5474" s="77" t="s">
        <v>469</v>
      </c>
      <c r="GH5474" s="77" t="s">
        <v>488</v>
      </c>
      <c r="GI5474" s="77">
        <v>2025</v>
      </c>
      <c r="GJ5474" s="77" t="s">
        <v>301</v>
      </c>
      <c r="GK5474" s="77">
        <v>13939.56097345753</v>
      </c>
      <c r="GL5474" s="77">
        <v>208.00094999999999</v>
      </c>
      <c r="GM5474" s="77">
        <v>2025</v>
      </c>
      <c r="GN5474" s="77" t="s">
        <v>175</v>
      </c>
      <c r="GO5474" s="77">
        <v>5.3000000000000005E-2</v>
      </c>
      <c r="GP5474" s="77">
        <v>3</v>
      </c>
      <c r="GQ5474" s="77">
        <v>0</v>
      </c>
      <c r="GR5474" s="77" t="s">
        <v>423</v>
      </c>
      <c r="GS5474" s="77">
        <v>0</v>
      </c>
      <c r="GT5474" s="77">
        <v>0</v>
      </c>
      <c r="GU5474" s="77">
        <v>0</v>
      </c>
      <c r="GV5474" s="77">
        <v>0</v>
      </c>
      <c r="GW5474" s="77">
        <v>0</v>
      </c>
      <c r="GX5474" s="77">
        <v>0</v>
      </c>
      <c r="GY5474" s="77">
        <v>5.5966209081309413E-2</v>
      </c>
      <c r="GZ5474" s="77">
        <v>780.14438394218507</v>
      </c>
    </row>
    <row r="5475" spans="187:208" x14ac:dyDescent="0.25">
      <c r="GE5475" s="77" t="s">
        <v>427</v>
      </c>
      <c r="GF5475" s="77" t="s">
        <v>155</v>
      </c>
      <c r="GG5475" s="77" t="s">
        <v>469</v>
      </c>
      <c r="GH5475" s="77" t="s">
        <v>488</v>
      </c>
      <c r="GI5475" s="77">
        <v>2025</v>
      </c>
      <c r="GJ5475" s="77" t="s">
        <v>303</v>
      </c>
      <c r="GK5475" s="77">
        <v>7467.8148194525438</v>
      </c>
      <c r="GL5475" s="77">
        <v>208.00094999999999</v>
      </c>
      <c r="GM5475" s="77">
        <v>2025</v>
      </c>
      <c r="GN5475" s="77" t="s">
        <v>175</v>
      </c>
      <c r="GO5475" s="77">
        <v>5.3000000000000005E-2</v>
      </c>
      <c r="GP5475" s="77">
        <v>3</v>
      </c>
      <c r="GQ5475" s="77">
        <v>0</v>
      </c>
      <c r="GR5475" s="77" t="s">
        <v>423</v>
      </c>
      <c r="GS5475" s="77">
        <v>0</v>
      </c>
      <c r="GT5475" s="77">
        <v>0</v>
      </c>
      <c r="GU5475" s="77">
        <v>0</v>
      </c>
      <c r="GV5475" s="77">
        <v>0</v>
      </c>
      <c r="GW5475" s="77">
        <v>0</v>
      </c>
      <c r="GX5475" s="77">
        <v>0</v>
      </c>
      <c r="GY5475" s="77">
        <v>5.5966209081309413E-2</v>
      </c>
      <c r="GZ5475" s="77">
        <v>417.94528556598198</v>
      </c>
    </row>
    <row r="5476" spans="187:208" x14ac:dyDescent="0.25">
      <c r="GE5476" s="77" t="s">
        <v>422</v>
      </c>
      <c r="GF5476" s="77" t="s">
        <v>155</v>
      </c>
      <c r="GG5476" s="77" t="s">
        <v>470</v>
      </c>
      <c r="GH5476" s="77" t="s">
        <v>300</v>
      </c>
      <c r="GI5476" s="77">
        <v>2021</v>
      </c>
      <c r="GJ5476" s="77" t="s">
        <v>305</v>
      </c>
      <c r="GK5476" s="77">
        <v>222.22942162783019</v>
      </c>
      <c r="GL5476" s="77">
        <v>90.088153000000005</v>
      </c>
      <c r="GM5476" s="77">
        <v>2021</v>
      </c>
      <c r="GN5476" s="77" t="s">
        <v>175</v>
      </c>
      <c r="GO5476" s="77">
        <v>0.13250000000000001</v>
      </c>
      <c r="GP5476" s="77">
        <v>3</v>
      </c>
      <c r="GQ5476" s="77">
        <v>0</v>
      </c>
      <c r="GR5476" s="77" t="s">
        <v>423</v>
      </c>
      <c r="GS5476" s="77">
        <v>0.1527377521613833</v>
      </c>
      <c r="GT5476" s="77">
        <v>33.942822323559085</v>
      </c>
      <c r="GU5476" s="77">
        <v>0.1527377521613833</v>
      </c>
      <c r="GV5476" s="77">
        <v>33.942822323559085</v>
      </c>
      <c r="GW5476" s="77">
        <v>0</v>
      </c>
      <c r="GX5476" s="77">
        <v>0</v>
      </c>
      <c r="GY5476" s="77">
        <v>0</v>
      </c>
      <c r="GZ5476" s="77">
        <v>0</v>
      </c>
    </row>
    <row r="5477" spans="187:208" x14ac:dyDescent="0.25">
      <c r="GE5477" s="77" t="s">
        <v>425</v>
      </c>
      <c r="GF5477" s="77" t="s">
        <v>155</v>
      </c>
      <c r="GG5477" s="77" t="s">
        <v>470</v>
      </c>
      <c r="GH5477" s="77" t="s">
        <v>300</v>
      </c>
      <c r="GI5477" s="77">
        <v>2021</v>
      </c>
      <c r="GJ5477" s="77" t="s">
        <v>301</v>
      </c>
      <c r="GK5477" s="77">
        <v>8585.7228092479454</v>
      </c>
      <c r="GL5477" s="77">
        <v>90.088153000000005</v>
      </c>
      <c r="GM5477" s="77">
        <v>2021</v>
      </c>
      <c r="GN5477" s="77" t="s">
        <v>175</v>
      </c>
      <c r="GO5477" s="77">
        <v>5.3000000000000005E-2</v>
      </c>
      <c r="GP5477" s="77">
        <v>3</v>
      </c>
      <c r="GQ5477" s="77">
        <v>0</v>
      </c>
      <c r="GR5477" s="77" t="s">
        <v>423</v>
      </c>
      <c r="GS5477" s="77">
        <v>5.5966209081309407E-2</v>
      </c>
      <c r="GT5477" s="77">
        <v>480.51035785653767</v>
      </c>
      <c r="GU5477" s="77">
        <v>5.5966209081309407E-2</v>
      </c>
      <c r="GV5477" s="77">
        <v>480.51035785653767</v>
      </c>
      <c r="GW5477" s="77">
        <v>0</v>
      </c>
      <c r="GX5477" s="77">
        <v>0</v>
      </c>
      <c r="GY5477" s="77">
        <v>0</v>
      </c>
      <c r="GZ5477" s="77">
        <v>0</v>
      </c>
    </row>
    <row r="5478" spans="187:208" x14ac:dyDescent="0.25">
      <c r="GE5478" s="77" t="s">
        <v>427</v>
      </c>
      <c r="GF5478" s="77" t="s">
        <v>155</v>
      </c>
      <c r="GG5478" s="77" t="s">
        <v>470</v>
      </c>
      <c r="GH5478" s="77" t="s">
        <v>300</v>
      </c>
      <c r="GI5478" s="77">
        <v>2021</v>
      </c>
      <c r="GJ5478" s="77" t="s">
        <v>303</v>
      </c>
      <c r="GK5478" s="77">
        <v>5338.1784104567432</v>
      </c>
      <c r="GL5478" s="77">
        <v>90.088153000000005</v>
      </c>
      <c r="GM5478" s="77">
        <v>2021</v>
      </c>
      <c r="GN5478" s="77" t="s">
        <v>175</v>
      </c>
      <c r="GO5478" s="77">
        <v>5.3000000000000005E-2</v>
      </c>
      <c r="GP5478" s="77">
        <v>3</v>
      </c>
      <c r="GQ5478" s="77">
        <v>0</v>
      </c>
      <c r="GR5478" s="77" t="s">
        <v>423</v>
      </c>
      <c r="GS5478" s="77">
        <v>5.5966209081309407E-2</v>
      </c>
      <c r="GT5478" s="77">
        <v>298.75760903295401</v>
      </c>
      <c r="GU5478" s="77">
        <v>5.5966209081309407E-2</v>
      </c>
      <c r="GV5478" s="77">
        <v>298.75760903295401</v>
      </c>
      <c r="GW5478" s="77">
        <v>0</v>
      </c>
      <c r="GX5478" s="77">
        <v>0</v>
      </c>
      <c r="GY5478" s="77">
        <v>0</v>
      </c>
      <c r="GZ5478" s="77">
        <v>0</v>
      </c>
    </row>
    <row r="5479" spans="187:208" x14ac:dyDescent="0.25">
      <c r="GE5479" s="77" t="s">
        <v>422</v>
      </c>
      <c r="GF5479" s="77" t="s">
        <v>155</v>
      </c>
      <c r="GG5479" s="77" t="s">
        <v>470</v>
      </c>
      <c r="GH5479" s="77" t="s">
        <v>300</v>
      </c>
      <c r="GI5479" s="77">
        <v>2022</v>
      </c>
      <c r="GJ5479" s="77" t="s">
        <v>305</v>
      </c>
      <c r="GK5479" s="77">
        <v>222.22942162783019</v>
      </c>
      <c r="GL5479" s="77">
        <v>90.088153000000005</v>
      </c>
      <c r="GM5479" s="77">
        <v>2022</v>
      </c>
      <c r="GN5479" s="77" t="s">
        <v>175</v>
      </c>
      <c r="GO5479" s="77">
        <v>0.13250000000000001</v>
      </c>
      <c r="GP5479" s="77">
        <v>3</v>
      </c>
      <c r="GQ5479" s="77">
        <v>0</v>
      </c>
      <c r="GR5479" s="77" t="s">
        <v>423</v>
      </c>
      <c r="GS5479" s="77">
        <v>0.1527377521613833</v>
      </c>
      <c r="GT5479" s="77">
        <v>33.942822323559085</v>
      </c>
      <c r="GU5479" s="77">
        <v>0.1527377521613833</v>
      </c>
      <c r="GV5479" s="77">
        <v>33.942822323559085</v>
      </c>
      <c r="GW5479" s="77">
        <v>0.1527377521613833</v>
      </c>
      <c r="GX5479" s="77">
        <v>33.942822323559085</v>
      </c>
      <c r="GY5479" s="77">
        <v>0</v>
      </c>
      <c r="GZ5479" s="77">
        <v>0</v>
      </c>
    </row>
    <row r="5480" spans="187:208" x14ac:dyDescent="0.25">
      <c r="GE5480" s="77" t="s">
        <v>425</v>
      </c>
      <c r="GF5480" s="77" t="s">
        <v>155</v>
      </c>
      <c r="GG5480" s="77" t="s">
        <v>470</v>
      </c>
      <c r="GH5480" s="77" t="s">
        <v>300</v>
      </c>
      <c r="GI5480" s="77">
        <v>2022</v>
      </c>
      <c r="GJ5480" s="77" t="s">
        <v>301</v>
      </c>
      <c r="GK5480" s="77">
        <v>8585.7228092479454</v>
      </c>
      <c r="GL5480" s="77">
        <v>90.088153000000005</v>
      </c>
      <c r="GM5480" s="77">
        <v>2022</v>
      </c>
      <c r="GN5480" s="77" t="s">
        <v>175</v>
      </c>
      <c r="GO5480" s="77">
        <v>5.3000000000000005E-2</v>
      </c>
      <c r="GP5480" s="77">
        <v>3</v>
      </c>
      <c r="GQ5480" s="77">
        <v>0</v>
      </c>
      <c r="GR5480" s="77" t="s">
        <v>423</v>
      </c>
      <c r="GS5480" s="77">
        <v>5.5966209081309407E-2</v>
      </c>
      <c r="GT5480" s="77">
        <v>480.51035785653767</v>
      </c>
      <c r="GU5480" s="77">
        <v>5.5966209081309407E-2</v>
      </c>
      <c r="GV5480" s="77">
        <v>480.51035785653767</v>
      </c>
      <c r="GW5480" s="77">
        <v>5.5966209081309407E-2</v>
      </c>
      <c r="GX5480" s="77">
        <v>480.51035785653767</v>
      </c>
      <c r="GY5480" s="77">
        <v>0</v>
      </c>
      <c r="GZ5480" s="77">
        <v>0</v>
      </c>
    </row>
    <row r="5481" spans="187:208" x14ac:dyDescent="0.25">
      <c r="GE5481" s="77" t="s">
        <v>427</v>
      </c>
      <c r="GF5481" s="77" t="s">
        <v>155</v>
      </c>
      <c r="GG5481" s="77" t="s">
        <v>470</v>
      </c>
      <c r="GH5481" s="77" t="s">
        <v>300</v>
      </c>
      <c r="GI5481" s="77">
        <v>2022</v>
      </c>
      <c r="GJ5481" s="77" t="s">
        <v>303</v>
      </c>
      <c r="GK5481" s="77">
        <v>5338.1784104567432</v>
      </c>
      <c r="GL5481" s="77">
        <v>90.088153000000005</v>
      </c>
      <c r="GM5481" s="77">
        <v>2022</v>
      </c>
      <c r="GN5481" s="77" t="s">
        <v>175</v>
      </c>
      <c r="GO5481" s="77">
        <v>5.3000000000000005E-2</v>
      </c>
      <c r="GP5481" s="77">
        <v>3</v>
      </c>
      <c r="GQ5481" s="77">
        <v>0</v>
      </c>
      <c r="GR5481" s="77" t="s">
        <v>423</v>
      </c>
      <c r="GS5481" s="77">
        <v>5.5966209081309407E-2</v>
      </c>
      <c r="GT5481" s="77">
        <v>298.75760903295401</v>
      </c>
      <c r="GU5481" s="77">
        <v>5.5966209081309407E-2</v>
      </c>
      <c r="GV5481" s="77">
        <v>298.75760903295401</v>
      </c>
      <c r="GW5481" s="77">
        <v>5.5966209081309407E-2</v>
      </c>
      <c r="GX5481" s="77">
        <v>298.75760903295401</v>
      </c>
      <c r="GY5481" s="77">
        <v>0</v>
      </c>
      <c r="GZ5481" s="77">
        <v>0</v>
      </c>
    </row>
    <row r="5482" spans="187:208" x14ac:dyDescent="0.25">
      <c r="GE5482" s="77" t="s">
        <v>422</v>
      </c>
      <c r="GF5482" s="77" t="s">
        <v>155</v>
      </c>
      <c r="GG5482" s="77" t="s">
        <v>470</v>
      </c>
      <c r="GH5482" s="77" t="s">
        <v>300</v>
      </c>
      <c r="GI5482" s="77">
        <v>2023</v>
      </c>
      <c r="GJ5482" s="77" t="s">
        <v>305</v>
      </c>
      <c r="GK5482" s="77">
        <v>233.23007680793799</v>
      </c>
      <c r="GL5482" s="77">
        <v>90.088153000000005</v>
      </c>
      <c r="GM5482" s="77">
        <v>2023</v>
      </c>
      <c r="GN5482" s="77" t="s">
        <v>175</v>
      </c>
      <c r="GO5482" s="77">
        <v>0.13250000000000001</v>
      </c>
      <c r="GP5482" s="77">
        <v>3</v>
      </c>
      <c r="GQ5482" s="77">
        <v>0</v>
      </c>
      <c r="GR5482" s="77" t="s">
        <v>423</v>
      </c>
      <c r="GS5482" s="77">
        <v>0</v>
      </c>
      <c r="GT5482" s="77">
        <v>0</v>
      </c>
      <c r="GU5482" s="77">
        <v>0.1527377521613833</v>
      </c>
      <c r="GV5482" s="77">
        <v>35.623037668071227</v>
      </c>
      <c r="GW5482" s="77">
        <v>0.1527377521613833</v>
      </c>
      <c r="GX5482" s="77">
        <v>35.623037668071227</v>
      </c>
      <c r="GY5482" s="77">
        <v>0.1527377521613833</v>
      </c>
      <c r="GZ5482" s="77">
        <v>35.623037668071227</v>
      </c>
    </row>
    <row r="5483" spans="187:208" x14ac:dyDescent="0.25">
      <c r="GE5483" s="77" t="s">
        <v>425</v>
      </c>
      <c r="GF5483" s="77" t="s">
        <v>155</v>
      </c>
      <c r="GG5483" s="77" t="s">
        <v>470</v>
      </c>
      <c r="GH5483" s="77" t="s">
        <v>300</v>
      </c>
      <c r="GI5483" s="77">
        <v>2023</v>
      </c>
      <c r="GJ5483" s="77" t="s">
        <v>301</v>
      </c>
      <c r="GK5483" s="77">
        <v>8896.5159934285948</v>
      </c>
      <c r="GL5483" s="77">
        <v>90.088153000000005</v>
      </c>
      <c r="GM5483" s="77">
        <v>2023</v>
      </c>
      <c r="GN5483" s="77" t="s">
        <v>175</v>
      </c>
      <c r="GO5483" s="77">
        <v>5.3000000000000005E-2</v>
      </c>
      <c r="GP5483" s="77">
        <v>3</v>
      </c>
      <c r="GQ5483" s="77">
        <v>0</v>
      </c>
      <c r="GR5483" s="77" t="s">
        <v>423</v>
      </c>
      <c r="GS5483" s="77">
        <v>0</v>
      </c>
      <c r="GT5483" s="77">
        <v>0</v>
      </c>
      <c r="GU5483" s="77">
        <v>5.5966209081309407E-2</v>
      </c>
      <c r="GV5483" s="77">
        <v>497.90427418343779</v>
      </c>
      <c r="GW5483" s="77">
        <v>5.5966209081309407E-2</v>
      </c>
      <c r="GX5483" s="77">
        <v>497.90427418343779</v>
      </c>
      <c r="GY5483" s="77">
        <v>5.5966209081309407E-2</v>
      </c>
      <c r="GZ5483" s="77">
        <v>497.90427418343779</v>
      </c>
    </row>
    <row r="5484" spans="187:208" x14ac:dyDescent="0.25">
      <c r="GE5484" s="77" t="s">
        <v>427</v>
      </c>
      <c r="GF5484" s="77" t="s">
        <v>155</v>
      </c>
      <c r="GG5484" s="77" t="s">
        <v>470</v>
      </c>
      <c r="GH5484" s="77" t="s">
        <v>300</v>
      </c>
      <c r="GI5484" s="77">
        <v>2023</v>
      </c>
      <c r="GJ5484" s="77" t="s">
        <v>303</v>
      </c>
      <c r="GK5484" s="77">
        <v>5534.891486200092</v>
      </c>
      <c r="GL5484" s="77">
        <v>90.088153000000005</v>
      </c>
      <c r="GM5484" s="77">
        <v>2023</v>
      </c>
      <c r="GN5484" s="77" t="s">
        <v>175</v>
      </c>
      <c r="GO5484" s="77">
        <v>5.3000000000000005E-2</v>
      </c>
      <c r="GP5484" s="77">
        <v>3</v>
      </c>
      <c r="GQ5484" s="77">
        <v>0</v>
      </c>
      <c r="GR5484" s="77" t="s">
        <v>423</v>
      </c>
      <c r="GS5484" s="77">
        <v>0</v>
      </c>
      <c r="GT5484" s="77">
        <v>0</v>
      </c>
      <c r="GU5484" s="77">
        <v>5.5966209081309407E-2</v>
      </c>
      <c r="GV5484" s="77">
        <v>309.76689415903371</v>
      </c>
      <c r="GW5484" s="77">
        <v>5.5966209081309407E-2</v>
      </c>
      <c r="GX5484" s="77">
        <v>309.76689415903371</v>
      </c>
      <c r="GY5484" s="77">
        <v>5.5966209081309407E-2</v>
      </c>
      <c r="GZ5484" s="77">
        <v>309.76689415903371</v>
      </c>
    </row>
    <row r="5485" spans="187:208" x14ac:dyDescent="0.25">
      <c r="GE5485" s="77" t="s">
        <v>422</v>
      </c>
      <c r="GF5485" s="77" t="s">
        <v>155</v>
      </c>
      <c r="GG5485" s="77" t="s">
        <v>470</v>
      </c>
      <c r="GH5485" s="77" t="s">
        <v>300</v>
      </c>
      <c r="GI5485" s="77">
        <v>2024</v>
      </c>
      <c r="GJ5485" s="77" t="s">
        <v>305</v>
      </c>
      <c r="GK5485" s="77">
        <v>233.23007680793799</v>
      </c>
      <c r="GL5485" s="77">
        <v>90.088153000000005</v>
      </c>
      <c r="GM5485" s="77">
        <v>2024</v>
      </c>
      <c r="GN5485" s="77" t="s">
        <v>175</v>
      </c>
      <c r="GO5485" s="77">
        <v>0.13250000000000001</v>
      </c>
      <c r="GP5485" s="77">
        <v>3</v>
      </c>
      <c r="GQ5485" s="77">
        <v>0</v>
      </c>
      <c r="GR5485" s="77" t="s">
        <v>423</v>
      </c>
      <c r="GS5485" s="77">
        <v>0</v>
      </c>
      <c r="GT5485" s="77">
        <v>0</v>
      </c>
      <c r="GU5485" s="77">
        <v>0</v>
      </c>
      <c r="GV5485" s="77">
        <v>0</v>
      </c>
      <c r="GW5485" s="77">
        <v>0.1527377521613833</v>
      </c>
      <c r="GX5485" s="77">
        <v>35.623037668071227</v>
      </c>
      <c r="GY5485" s="77">
        <v>0.1527377521613833</v>
      </c>
      <c r="GZ5485" s="77">
        <v>35.623037668071227</v>
      </c>
    </row>
    <row r="5486" spans="187:208" x14ac:dyDescent="0.25">
      <c r="GE5486" s="77" t="s">
        <v>425</v>
      </c>
      <c r="GF5486" s="77" t="s">
        <v>155</v>
      </c>
      <c r="GG5486" s="77" t="s">
        <v>470</v>
      </c>
      <c r="GH5486" s="77" t="s">
        <v>300</v>
      </c>
      <c r="GI5486" s="77">
        <v>2024</v>
      </c>
      <c r="GJ5486" s="77" t="s">
        <v>301</v>
      </c>
      <c r="GK5486" s="77">
        <v>8896.5159934285948</v>
      </c>
      <c r="GL5486" s="77">
        <v>90.088153000000005</v>
      </c>
      <c r="GM5486" s="77">
        <v>2024</v>
      </c>
      <c r="GN5486" s="77" t="s">
        <v>175</v>
      </c>
      <c r="GO5486" s="77">
        <v>5.3000000000000005E-2</v>
      </c>
      <c r="GP5486" s="77">
        <v>3</v>
      </c>
      <c r="GQ5486" s="77">
        <v>0</v>
      </c>
      <c r="GR5486" s="77" t="s">
        <v>423</v>
      </c>
      <c r="GS5486" s="77">
        <v>0</v>
      </c>
      <c r="GT5486" s="77">
        <v>0</v>
      </c>
      <c r="GU5486" s="77">
        <v>0</v>
      </c>
      <c r="GV5486" s="77">
        <v>0</v>
      </c>
      <c r="GW5486" s="77">
        <v>5.5966209081309407E-2</v>
      </c>
      <c r="GX5486" s="77">
        <v>497.90427418343779</v>
      </c>
      <c r="GY5486" s="77">
        <v>5.5966209081309407E-2</v>
      </c>
      <c r="GZ5486" s="77">
        <v>497.90427418343779</v>
      </c>
    </row>
    <row r="5487" spans="187:208" x14ac:dyDescent="0.25">
      <c r="GE5487" s="77" t="s">
        <v>427</v>
      </c>
      <c r="GF5487" s="77" t="s">
        <v>155</v>
      </c>
      <c r="GG5487" s="77" t="s">
        <v>470</v>
      </c>
      <c r="GH5487" s="77" t="s">
        <v>300</v>
      </c>
      <c r="GI5487" s="77">
        <v>2024</v>
      </c>
      <c r="GJ5487" s="77" t="s">
        <v>303</v>
      </c>
      <c r="GK5487" s="77">
        <v>5534.891486200092</v>
      </c>
      <c r="GL5487" s="77">
        <v>90.088153000000005</v>
      </c>
      <c r="GM5487" s="77">
        <v>2024</v>
      </c>
      <c r="GN5487" s="77" t="s">
        <v>175</v>
      </c>
      <c r="GO5487" s="77">
        <v>5.3000000000000005E-2</v>
      </c>
      <c r="GP5487" s="77">
        <v>3</v>
      </c>
      <c r="GQ5487" s="77">
        <v>0</v>
      </c>
      <c r="GR5487" s="77" t="s">
        <v>423</v>
      </c>
      <c r="GS5487" s="77">
        <v>0</v>
      </c>
      <c r="GT5487" s="77">
        <v>0</v>
      </c>
      <c r="GU5487" s="77">
        <v>0</v>
      </c>
      <c r="GV5487" s="77">
        <v>0</v>
      </c>
      <c r="GW5487" s="77">
        <v>5.5966209081309407E-2</v>
      </c>
      <c r="GX5487" s="77">
        <v>309.76689415903371</v>
      </c>
      <c r="GY5487" s="77">
        <v>5.5966209081309407E-2</v>
      </c>
      <c r="GZ5487" s="77">
        <v>309.76689415903371</v>
      </c>
    </row>
    <row r="5488" spans="187:208" x14ac:dyDescent="0.25">
      <c r="GE5488" s="77" t="s">
        <v>422</v>
      </c>
      <c r="GF5488" s="77" t="s">
        <v>155</v>
      </c>
      <c r="GG5488" s="77" t="s">
        <v>470</v>
      </c>
      <c r="GH5488" s="77" t="s">
        <v>300</v>
      </c>
      <c r="GI5488" s="77">
        <v>2025</v>
      </c>
      <c r="GJ5488" s="77" t="s">
        <v>305</v>
      </c>
      <c r="GK5488" s="77">
        <v>233.23007680793799</v>
      </c>
      <c r="GL5488" s="77">
        <v>90.088153000000005</v>
      </c>
      <c r="GM5488" s="77">
        <v>2025</v>
      </c>
      <c r="GN5488" s="77" t="s">
        <v>175</v>
      </c>
      <c r="GO5488" s="77">
        <v>0.13250000000000001</v>
      </c>
      <c r="GP5488" s="77">
        <v>3</v>
      </c>
      <c r="GQ5488" s="77">
        <v>0</v>
      </c>
      <c r="GR5488" s="77" t="s">
        <v>423</v>
      </c>
      <c r="GS5488" s="77">
        <v>0</v>
      </c>
      <c r="GT5488" s="77">
        <v>0</v>
      </c>
      <c r="GU5488" s="77">
        <v>0</v>
      </c>
      <c r="GV5488" s="77">
        <v>0</v>
      </c>
      <c r="GW5488" s="77">
        <v>0</v>
      </c>
      <c r="GX5488" s="77">
        <v>0</v>
      </c>
      <c r="GY5488" s="77">
        <v>0.1527377521613833</v>
      </c>
      <c r="GZ5488" s="77">
        <v>35.623037668071227</v>
      </c>
    </row>
    <row r="5489" spans="187:208" x14ac:dyDescent="0.25">
      <c r="GE5489" s="77" t="s">
        <v>425</v>
      </c>
      <c r="GF5489" s="77" t="s">
        <v>155</v>
      </c>
      <c r="GG5489" s="77" t="s">
        <v>470</v>
      </c>
      <c r="GH5489" s="77" t="s">
        <v>300</v>
      </c>
      <c r="GI5489" s="77">
        <v>2025</v>
      </c>
      <c r="GJ5489" s="77" t="s">
        <v>301</v>
      </c>
      <c r="GK5489" s="77">
        <v>8896.5159934285948</v>
      </c>
      <c r="GL5489" s="77">
        <v>90.088153000000005</v>
      </c>
      <c r="GM5489" s="77">
        <v>2025</v>
      </c>
      <c r="GN5489" s="77" t="s">
        <v>175</v>
      </c>
      <c r="GO5489" s="77">
        <v>5.3000000000000005E-2</v>
      </c>
      <c r="GP5489" s="77">
        <v>3</v>
      </c>
      <c r="GQ5489" s="77">
        <v>0</v>
      </c>
      <c r="GR5489" s="77" t="s">
        <v>423</v>
      </c>
      <c r="GS5489" s="77">
        <v>0</v>
      </c>
      <c r="GT5489" s="77">
        <v>0</v>
      </c>
      <c r="GU5489" s="77">
        <v>0</v>
      </c>
      <c r="GV5489" s="77">
        <v>0</v>
      </c>
      <c r="GW5489" s="77">
        <v>0</v>
      </c>
      <c r="GX5489" s="77">
        <v>0</v>
      </c>
      <c r="GY5489" s="77">
        <v>5.5966209081309407E-2</v>
      </c>
      <c r="GZ5489" s="77">
        <v>497.90427418343779</v>
      </c>
    </row>
    <row r="5490" spans="187:208" x14ac:dyDescent="0.25">
      <c r="GE5490" s="77" t="s">
        <v>427</v>
      </c>
      <c r="GF5490" s="77" t="s">
        <v>155</v>
      </c>
      <c r="GG5490" s="77" t="s">
        <v>470</v>
      </c>
      <c r="GH5490" s="77" t="s">
        <v>300</v>
      </c>
      <c r="GI5490" s="77">
        <v>2025</v>
      </c>
      <c r="GJ5490" s="77" t="s">
        <v>303</v>
      </c>
      <c r="GK5490" s="77">
        <v>5534.891486200092</v>
      </c>
      <c r="GL5490" s="77">
        <v>90.088153000000005</v>
      </c>
      <c r="GM5490" s="77">
        <v>2025</v>
      </c>
      <c r="GN5490" s="77" t="s">
        <v>175</v>
      </c>
      <c r="GO5490" s="77">
        <v>5.3000000000000005E-2</v>
      </c>
      <c r="GP5490" s="77">
        <v>3</v>
      </c>
      <c r="GQ5490" s="77">
        <v>0</v>
      </c>
      <c r="GR5490" s="77" t="s">
        <v>423</v>
      </c>
      <c r="GS5490" s="77">
        <v>0</v>
      </c>
      <c r="GT5490" s="77">
        <v>0</v>
      </c>
      <c r="GU5490" s="77">
        <v>0</v>
      </c>
      <c r="GV5490" s="77">
        <v>0</v>
      </c>
      <c r="GW5490" s="77">
        <v>0</v>
      </c>
      <c r="GX5490" s="77">
        <v>0</v>
      </c>
      <c r="GY5490" s="77">
        <v>5.5966209081309407E-2</v>
      </c>
      <c r="GZ5490" s="77">
        <v>309.76689415903371</v>
      </c>
    </row>
    <row r="5491" spans="187:208" x14ac:dyDescent="0.25">
      <c r="GE5491" s="77" t="s">
        <v>422</v>
      </c>
      <c r="GF5491" s="77" t="s">
        <v>155</v>
      </c>
      <c r="GG5491" s="77" t="s">
        <v>470</v>
      </c>
      <c r="GH5491" s="77" t="s">
        <v>432</v>
      </c>
      <c r="GI5491" s="77">
        <v>2021</v>
      </c>
      <c r="GJ5491" s="77" t="s">
        <v>305</v>
      </c>
      <c r="GK5491" s="77">
        <v>222.22942162782991</v>
      </c>
      <c r="GL5491" s="77">
        <v>90.088153000000005</v>
      </c>
      <c r="GM5491" s="77">
        <v>2021</v>
      </c>
      <c r="GN5491" s="77" t="s">
        <v>175</v>
      </c>
      <c r="GO5491" s="77">
        <v>0.13250000000000001</v>
      </c>
      <c r="GP5491" s="77">
        <v>3</v>
      </c>
      <c r="GQ5491" s="77">
        <v>0</v>
      </c>
      <c r="GR5491" s="77" t="s">
        <v>423</v>
      </c>
      <c r="GS5491" s="77">
        <v>0.1527377521613833</v>
      </c>
      <c r="GT5491" s="77">
        <v>33.942822323559035</v>
      </c>
      <c r="GU5491" s="77">
        <v>0.1527377521613833</v>
      </c>
      <c r="GV5491" s="77">
        <v>33.942822323559035</v>
      </c>
      <c r="GW5491" s="77">
        <v>0</v>
      </c>
      <c r="GX5491" s="77">
        <v>0</v>
      </c>
      <c r="GY5491" s="77">
        <v>0</v>
      </c>
      <c r="GZ5491" s="77">
        <v>0</v>
      </c>
    </row>
    <row r="5492" spans="187:208" x14ac:dyDescent="0.25">
      <c r="GE5492" s="77" t="s">
        <v>425</v>
      </c>
      <c r="GF5492" s="77" t="s">
        <v>155</v>
      </c>
      <c r="GG5492" s="77" t="s">
        <v>470</v>
      </c>
      <c r="GH5492" s="77" t="s">
        <v>432</v>
      </c>
      <c r="GI5492" s="77">
        <v>2021</v>
      </c>
      <c r="GJ5492" s="77" t="s">
        <v>301</v>
      </c>
      <c r="GK5492" s="77">
        <v>8585.7228092479472</v>
      </c>
      <c r="GL5492" s="77">
        <v>90.088153000000005</v>
      </c>
      <c r="GM5492" s="77">
        <v>2021</v>
      </c>
      <c r="GN5492" s="77" t="s">
        <v>175</v>
      </c>
      <c r="GO5492" s="77">
        <v>5.3000000000000005E-2</v>
      </c>
      <c r="GP5492" s="77">
        <v>3</v>
      </c>
      <c r="GQ5492" s="77">
        <v>0</v>
      </c>
      <c r="GR5492" s="77" t="s">
        <v>423</v>
      </c>
      <c r="GS5492" s="77">
        <v>5.5966209081309407E-2</v>
      </c>
      <c r="GT5492" s="77">
        <v>480.51035785653778</v>
      </c>
      <c r="GU5492" s="77">
        <v>5.5966209081309407E-2</v>
      </c>
      <c r="GV5492" s="77">
        <v>480.51035785653778</v>
      </c>
      <c r="GW5492" s="77">
        <v>0</v>
      </c>
      <c r="GX5492" s="77">
        <v>0</v>
      </c>
      <c r="GY5492" s="77">
        <v>0</v>
      </c>
      <c r="GZ5492" s="77">
        <v>0</v>
      </c>
    </row>
    <row r="5493" spans="187:208" x14ac:dyDescent="0.25">
      <c r="GE5493" s="77" t="s">
        <v>422</v>
      </c>
      <c r="GF5493" s="77" t="s">
        <v>155</v>
      </c>
      <c r="GG5493" s="77" t="s">
        <v>470</v>
      </c>
      <c r="GH5493" s="77" t="s">
        <v>432</v>
      </c>
      <c r="GI5493" s="77">
        <v>2022</v>
      </c>
      <c r="GJ5493" s="77" t="s">
        <v>305</v>
      </c>
      <c r="GK5493" s="77">
        <v>222.22942162782991</v>
      </c>
      <c r="GL5493" s="77">
        <v>90.088153000000005</v>
      </c>
      <c r="GM5493" s="77">
        <v>2022</v>
      </c>
      <c r="GN5493" s="77" t="s">
        <v>175</v>
      </c>
      <c r="GO5493" s="77">
        <v>0.13250000000000001</v>
      </c>
      <c r="GP5493" s="77">
        <v>3</v>
      </c>
      <c r="GQ5493" s="77">
        <v>0</v>
      </c>
      <c r="GR5493" s="77" t="s">
        <v>423</v>
      </c>
      <c r="GS5493" s="77">
        <v>0.1527377521613833</v>
      </c>
      <c r="GT5493" s="77">
        <v>33.942822323559035</v>
      </c>
      <c r="GU5493" s="77">
        <v>0.1527377521613833</v>
      </c>
      <c r="GV5493" s="77">
        <v>33.942822323559035</v>
      </c>
      <c r="GW5493" s="77">
        <v>0.1527377521613833</v>
      </c>
      <c r="GX5493" s="77">
        <v>33.942822323559035</v>
      </c>
      <c r="GY5493" s="77">
        <v>0</v>
      </c>
      <c r="GZ5493" s="77">
        <v>0</v>
      </c>
    </row>
    <row r="5494" spans="187:208" x14ac:dyDescent="0.25">
      <c r="GE5494" s="77" t="s">
        <v>425</v>
      </c>
      <c r="GF5494" s="77" t="s">
        <v>155</v>
      </c>
      <c r="GG5494" s="77" t="s">
        <v>470</v>
      </c>
      <c r="GH5494" s="77" t="s">
        <v>432</v>
      </c>
      <c r="GI5494" s="77">
        <v>2022</v>
      </c>
      <c r="GJ5494" s="77" t="s">
        <v>301</v>
      </c>
      <c r="GK5494" s="77">
        <v>8585.7228092479472</v>
      </c>
      <c r="GL5494" s="77">
        <v>90.088153000000005</v>
      </c>
      <c r="GM5494" s="77">
        <v>2022</v>
      </c>
      <c r="GN5494" s="77" t="s">
        <v>175</v>
      </c>
      <c r="GO5494" s="77">
        <v>5.3000000000000005E-2</v>
      </c>
      <c r="GP5494" s="77">
        <v>3</v>
      </c>
      <c r="GQ5494" s="77">
        <v>0</v>
      </c>
      <c r="GR5494" s="77" t="s">
        <v>423</v>
      </c>
      <c r="GS5494" s="77">
        <v>5.5966209081309407E-2</v>
      </c>
      <c r="GT5494" s="77">
        <v>480.51035785653778</v>
      </c>
      <c r="GU5494" s="77">
        <v>5.5966209081309407E-2</v>
      </c>
      <c r="GV5494" s="77">
        <v>480.51035785653778</v>
      </c>
      <c r="GW5494" s="77">
        <v>5.5966209081309407E-2</v>
      </c>
      <c r="GX5494" s="77">
        <v>480.51035785653778</v>
      </c>
      <c r="GY5494" s="77">
        <v>0</v>
      </c>
      <c r="GZ5494" s="77">
        <v>0</v>
      </c>
    </row>
    <row r="5495" spans="187:208" x14ac:dyDescent="0.25">
      <c r="GE5495" s="77" t="s">
        <v>422</v>
      </c>
      <c r="GF5495" s="77" t="s">
        <v>155</v>
      </c>
      <c r="GG5495" s="77" t="s">
        <v>470</v>
      </c>
      <c r="GH5495" s="77" t="s">
        <v>432</v>
      </c>
      <c r="GI5495" s="77">
        <v>2023</v>
      </c>
      <c r="GJ5495" s="77" t="s">
        <v>305</v>
      </c>
      <c r="GK5495" s="77">
        <v>233.23007680793819</v>
      </c>
      <c r="GL5495" s="77">
        <v>90.088153000000005</v>
      </c>
      <c r="GM5495" s="77">
        <v>2023</v>
      </c>
      <c r="GN5495" s="77" t="s">
        <v>175</v>
      </c>
      <c r="GO5495" s="77">
        <v>0.13250000000000001</v>
      </c>
      <c r="GP5495" s="77">
        <v>3</v>
      </c>
      <c r="GQ5495" s="77">
        <v>0</v>
      </c>
      <c r="GR5495" s="77" t="s">
        <v>423</v>
      </c>
      <c r="GS5495" s="77">
        <v>0</v>
      </c>
      <c r="GT5495" s="77">
        <v>0</v>
      </c>
      <c r="GU5495" s="77">
        <v>0.1527377521613833</v>
      </c>
      <c r="GV5495" s="77">
        <v>35.623037668071255</v>
      </c>
      <c r="GW5495" s="77">
        <v>0.1527377521613833</v>
      </c>
      <c r="GX5495" s="77">
        <v>35.623037668071255</v>
      </c>
      <c r="GY5495" s="77">
        <v>0.1527377521613833</v>
      </c>
      <c r="GZ5495" s="77">
        <v>35.623037668071255</v>
      </c>
    </row>
    <row r="5496" spans="187:208" x14ac:dyDescent="0.25">
      <c r="GE5496" s="77" t="s">
        <v>425</v>
      </c>
      <c r="GF5496" s="77" t="s">
        <v>155</v>
      </c>
      <c r="GG5496" s="77" t="s">
        <v>470</v>
      </c>
      <c r="GH5496" s="77" t="s">
        <v>432</v>
      </c>
      <c r="GI5496" s="77">
        <v>2023</v>
      </c>
      <c r="GJ5496" s="77" t="s">
        <v>301</v>
      </c>
      <c r="GK5496" s="77">
        <v>8896.5159934285966</v>
      </c>
      <c r="GL5496" s="77">
        <v>90.088153000000005</v>
      </c>
      <c r="GM5496" s="77">
        <v>2023</v>
      </c>
      <c r="GN5496" s="77" t="s">
        <v>175</v>
      </c>
      <c r="GO5496" s="77">
        <v>5.3000000000000005E-2</v>
      </c>
      <c r="GP5496" s="77">
        <v>3</v>
      </c>
      <c r="GQ5496" s="77">
        <v>0</v>
      </c>
      <c r="GR5496" s="77" t="s">
        <v>423</v>
      </c>
      <c r="GS5496" s="77">
        <v>0</v>
      </c>
      <c r="GT5496" s="77">
        <v>0</v>
      </c>
      <c r="GU5496" s="77">
        <v>5.5966209081309407E-2</v>
      </c>
      <c r="GV5496" s="77">
        <v>497.90427418343791</v>
      </c>
      <c r="GW5496" s="77">
        <v>5.5966209081309407E-2</v>
      </c>
      <c r="GX5496" s="77">
        <v>497.90427418343791</v>
      </c>
      <c r="GY5496" s="77">
        <v>5.5966209081309407E-2</v>
      </c>
      <c r="GZ5496" s="77">
        <v>497.90427418343791</v>
      </c>
    </row>
    <row r="5497" spans="187:208" x14ac:dyDescent="0.25">
      <c r="GE5497" s="77" t="s">
        <v>422</v>
      </c>
      <c r="GF5497" s="77" t="s">
        <v>155</v>
      </c>
      <c r="GG5497" s="77" t="s">
        <v>470</v>
      </c>
      <c r="GH5497" s="77" t="s">
        <v>432</v>
      </c>
      <c r="GI5497" s="77">
        <v>2024</v>
      </c>
      <c r="GJ5497" s="77" t="s">
        <v>305</v>
      </c>
      <c r="GK5497" s="77">
        <v>233.23007680793819</v>
      </c>
      <c r="GL5497" s="77">
        <v>90.088153000000005</v>
      </c>
      <c r="GM5497" s="77">
        <v>2024</v>
      </c>
      <c r="GN5497" s="77" t="s">
        <v>175</v>
      </c>
      <c r="GO5497" s="77">
        <v>0.13250000000000001</v>
      </c>
      <c r="GP5497" s="77">
        <v>3</v>
      </c>
      <c r="GQ5497" s="77">
        <v>0</v>
      </c>
      <c r="GR5497" s="77" t="s">
        <v>423</v>
      </c>
      <c r="GS5497" s="77">
        <v>0</v>
      </c>
      <c r="GT5497" s="77">
        <v>0</v>
      </c>
      <c r="GU5497" s="77">
        <v>0</v>
      </c>
      <c r="GV5497" s="77">
        <v>0</v>
      </c>
      <c r="GW5497" s="77">
        <v>0.1527377521613833</v>
      </c>
      <c r="GX5497" s="77">
        <v>35.623037668071255</v>
      </c>
      <c r="GY5497" s="77">
        <v>0.1527377521613833</v>
      </c>
      <c r="GZ5497" s="77">
        <v>35.623037668071255</v>
      </c>
    </row>
    <row r="5498" spans="187:208" x14ac:dyDescent="0.25">
      <c r="GE5498" s="77" t="s">
        <v>425</v>
      </c>
      <c r="GF5498" s="77" t="s">
        <v>155</v>
      </c>
      <c r="GG5498" s="77" t="s">
        <v>470</v>
      </c>
      <c r="GH5498" s="77" t="s">
        <v>432</v>
      </c>
      <c r="GI5498" s="77">
        <v>2024</v>
      </c>
      <c r="GJ5498" s="77" t="s">
        <v>301</v>
      </c>
      <c r="GK5498" s="77">
        <v>8896.5159934285966</v>
      </c>
      <c r="GL5498" s="77">
        <v>90.088153000000005</v>
      </c>
      <c r="GM5498" s="77">
        <v>2024</v>
      </c>
      <c r="GN5498" s="77" t="s">
        <v>175</v>
      </c>
      <c r="GO5498" s="77">
        <v>5.3000000000000005E-2</v>
      </c>
      <c r="GP5498" s="77">
        <v>3</v>
      </c>
      <c r="GQ5498" s="77">
        <v>0</v>
      </c>
      <c r="GR5498" s="77" t="s">
        <v>423</v>
      </c>
      <c r="GS5498" s="77">
        <v>0</v>
      </c>
      <c r="GT5498" s="77">
        <v>0</v>
      </c>
      <c r="GU5498" s="77">
        <v>0</v>
      </c>
      <c r="GV5498" s="77">
        <v>0</v>
      </c>
      <c r="GW5498" s="77">
        <v>5.5966209081309407E-2</v>
      </c>
      <c r="GX5498" s="77">
        <v>497.90427418343791</v>
      </c>
      <c r="GY5498" s="77">
        <v>5.5966209081309407E-2</v>
      </c>
      <c r="GZ5498" s="77">
        <v>497.90427418343791</v>
      </c>
    </row>
    <row r="5499" spans="187:208" x14ac:dyDescent="0.25">
      <c r="GE5499" s="77" t="s">
        <v>422</v>
      </c>
      <c r="GF5499" s="77" t="s">
        <v>155</v>
      </c>
      <c r="GG5499" s="77" t="s">
        <v>470</v>
      </c>
      <c r="GH5499" s="77" t="s">
        <v>432</v>
      </c>
      <c r="GI5499" s="77">
        <v>2025</v>
      </c>
      <c r="GJ5499" s="77" t="s">
        <v>305</v>
      </c>
      <c r="GK5499" s="77">
        <v>233.23007680793819</v>
      </c>
      <c r="GL5499" s="77">
        <v>90.088153000000005</v>
      </c>
      <c r="GM5499" s="77">
        <v>2025</v>
      </c>
      <c r="GN5499" s="77" t="s">
        <v>175</v>
      </c>
      <c r="GO5499" s="77">
        <v>0.13250000000000001</v>
      </c>
      <c r="GP5499" s="77">
        <v>3</v>
      </c>
      <c r="GQ5499" s="77">
        <v>0</v>
      </c>
      <c r="GR5499" s="77" t="s">
        <v>423</v>
      </c>
      <c r="GS5499" s="77">
        <v>0</v>
      </c>
      <c r="GT5499" s="77">
        <v>0</v>
      </c>
      <c r="GU5499" s="77">
        <v>0</v>
      </c>
      <c r="GV5499" s="77">
        <v>0</v>
      </c>
      <c r="GW5499" s="77">
        <v>0</v>
      </c>
      <c r="GX5499" s="77">
        <v>0</v>
      </c>
      <c r="GY5499" s="77">
        <v>0.1527377521613833</v>
      </c>
      <c r="GZ5499" s="77">
        <v>35.623037668071255</v>
      </c>
    </row>
    <row r="5500" spans="187:208" x14ac:dyDescent="0.25">
      <c r="GE5500" s="77" t="s">
        <v>425</v>
      </c>
      <c r="GF5500" s="77" t="s">
        <v>155</v>
      </c>
      <c r="GG5500" s="77" t="s">
        <v>470</v>
      </c>
      <c r="GH5500" s="77" t="s">
        <v>432</v>
      </c>
      <c r="GI5500" s="77">
        <v>2025</v>
      </c>
      <c r="GJ5500" s="77" t="s">
        <v>301</v>
      </c>
      <c r="GK5500" s="77">
        <v>8896.5159934285966</v>
      </c>
      <c r="GL5500" s="77">
        <v>90.088153000000005</v>
      </c>
      <c r="GM5500" s="77">
        <v>2025</v>
      </c>
      <c r="GN5500" s="77" t="s">
        <v>175</v>
      </c>
      <c r="GO5500" s="77">
        <v>5.3000000000000005E-2</v>
      </c>
      <c r="GP5500" s="77">
        <v>3</v>
      </c>
      <c r="GQ5500" s="77">
        <v>0</v>
      </c>
      <c r="GR5500" s="77" t="s">
        <v>423</v>
      </c>
      <c r="GS5500" s="77">
        <v>0</v>
      </c>
      <c r="GT5500" s="77">
        <v>0</v>
      </c>
      <c r="GU5500" s="77">
        <v>0</v>
      </c>
      <c r="GV5500" s="77">
        <v>0</v>
      </c>
      <c r="GW5500" s="77">
        <v>0</v>
      </c>
      <c r="GX5500" s="77">
        <v>0</v>
      </c>
      <c r="GY5500" s="77">
        <v>5.5966209081309407E-2</v>
      </c>
      <c r="GZ5500" s="77">
        <v>497.90427418343791</v>
      </c>
    </row>
    <row r="5501" spans="187:208" x14ac:dyDescent="0.25">
      <c r="GE5501" s="77" t="s">
        <v>422</v>
      </c>
      <c r="GF5501" s="77" t="s">
        <v>155</v>
      </c>
      <c r="GG5501" s="77" t="s">
        <v>470</v>
      </c>
      <c r="GH5501" s="77" t="s">
        <v>439</v>
      </c>
      <c r="GI5501" s="77">
        <v>2021</v>
      </c>
      <c r="GJ5501" s="77" t="s">
        <v>305</v>
      </c>
      <c r="GK5501" s="77">
        <v>0.69641821681224858</v>
      </c>
      <c r="GL5501" s="77">
        <v>90.088153000000005</v>
      </c>
      <c r="GM5501" s="77">
        <v>2021</v>
      </c>
      <c r="GN5501" s="77" t="s">
        <v>175</v>
      </c>
      <c r="GO5501" s="77">
        <v>0.13250000000000001</v>
      </c>
      <c r="GP5501" s="77">
        <v>3</v>
      </c>
      <c r="GQ5501" s="77">
        <v>0</v>
      </c>
      <c r="GR5501" s="77" t="s">
        <v>423</v>
      </c>
      <c r="GS5501" s="77">
        <v>0.1527377521613833</v>
      </c>
      <c r="GT5501" s="77">
        <v>0.10636935300014172</v>
      </c>
      <c r="GU5501" s="77">
        <v>0.1527377521613833</v>
      </c>
      <c r="GV5501" s="77">
        <v>0.10636935300014172</v>
      </c>
      <c r="GW5501" s="77">
        <v>0</v>
      </c>
      <c r="GX5501" s="77">
        <v>0</v>
      </c>
      <c r="GY5501" s="77">
        <v>0</v>
      </c>
      <c r="GZ5501" s="77">
        <v>0</v>
      </c>
    </row>
    <row r="5502" spans="187:208" x14ac:dyDescent="0.25">
      <c r="GE5502" s="77" t="s">
        <v>425</v>
      </c>
      <c r="GF5502" s="77" t="s">
        <v>155</v>
      </c>
      <c r="GG5502" s="77" t="s">
        <v>470</v>
      </c>
      <c r="GH5502" s="77" t="s">
        <v>439</v>
      </c>
      <c r="GI5502" s="77">
        <v>2021</v>
      </c>
      <c r="GJ5502" s="77" t="s">
        <v>301</v>
      </c>
      <c r="GK5502" s="77">
        <v>2.9419641522811042</v>
      </c>
      <c r="GL5502" s="77">
        <v>90.088153000000005</v>
      </c>
      <c r="GM5502" s="77">
        <v>2021</v>
      </c>
      <c r="GN5502" s="77" t="s">
        <v>175</v>
      </c>
      <c r="GO5502" s="77">
        <v>5.3000000000000005E-2</v>
      </c>
      <c r="GP5502" s="77">
        <v>3</v>
      </c>
      <c r="GQ5502" s="77">
        <v>0</v>
      </c>
      <c r="GR5502" s="77" t="s">
        <v>423</v>
      </c>
      <c r="GS5502" s="77">
        <v>5.5966209081309407E-2</v>
      </c>
      <c r="GT5502" s="77">
        <v>0.16465058085628145</v>
      </c>
      <c r="GU5502" s="77">
        <v>5.5966209081309407E-2</v>
      </c>
      <c r="GV5502" s="77">
        <v>0.16465058085628145</v>
      </c>
      <c r="GW5502" s="77">
        <v>0</v>
      </c>
      <c r="GX5502" s="77">
        <v>0</v>
      </c>
      <c r="GY5502" s="77">
        <v>0</v>
      </c>
      <c r="GZ5502" s="77">
        <v>0</v>
      </c>
    </row>
    <row r="5503" spans="187:208" x14ac:dyDescent="0.25">
      <c r="GE5503" s="77" t="s">
        <v>427</v>
      </c>
      <c r="GF5503" s="77" t="s">
        <v>155</v>
      </c>
      <c r="GG5503" s="77" t="s">
        <v>470</v>
      </c>
      <c r="GH5503" s="77" t="s">
        <v>439</v>
      </c>
      <c r="GI5503" s="77">
        <v>2021</v>
      </c>
      <c r="GJ5503" s="77" t="s">
        <v>303</v>
      </c>
      <c r="GK5503" s="77">
        <v>1.6021759622082661</v>
      </c>
      <c r="GL5503" s="77">
        <v>90.088153000000005</v>
      </c>
      <c r="GM5503" s="77">
        <v>2021</v>
      </c>
      <c r="GN5503" s="77" t="s">
        <v>175</v>
      </c>
      <c r="GO5503" s="77">
        <v>5.3000000000000005E-2</v>
      </c>
      <c r="GP5503" s="77">
        <v>3</v>
      </c>
      <c r="GQ5503" s="77">
        <v>0</v>
      </c>
      <c r="GR5503" s="77" t="s">
        <v>423</v>
      </c>
      <c r="GS5503" s="77">
        <v>5.5966209081309407E-2</v>
      </c>
      <c r="GT5503" s="77">
        <v>8.9667714885995897E-2</v>
      </c>
      <c r="GU5503" s="77">
        <v>5.5966209081309407E-2</v>
      </c>
      <c r="GV5503" s="77">
        <v>8.9667714885995897E-2</v>
      </c>
      <c r="GW5503" s="77">
        <v>0</v>
      </c>
      <c r="GX5503" s="77">
        <v>0</v>
      </c>
      <c r="GY5503" s="77">
        <v>0</v>
      </c>
      <c r="GZ5503" s="77">
        <v>0</v>
      </c>
    </row>
    <row r="5504" spans="187:208" x14ac:dyDescent="0.25">
      <c r="GE5504" s="77" t="s">
        <v>422</v>
      </c>
      <c r="GF5504" s="77" t="s">
        <v>155</v>
      </c>
      <c r="GG5504" s="77" t="s">
        <v>470</v>
      </c>
      <c r="GH5504" s="77" t="s">
        <v>439</v>
      </c>
      <c r="GI5504" s="77">
        <v>2022</v>
      </c>
      <c r="GJ5504" s="77" t="s">
        <v>305</v>
      </c>
      <c r="GK5504" s="77">
        <v>0.69641821681224858</v>
      </c>
      <c r="GL5504" s="77">
        <v>90.088153000000005</v>
      </c>
      <c r="GM5504" s="77">
        <v>2022</v>
      </c>
      <c r="GN5504" s="77" t="s">
        <v>175</v>
      </c>
      <c r="GO5504" s="77">
        <v>0.13250000000000001</v>
      </c>
      <c r="GP5504" s="77">
        <v>3</v>
      </c>
      <c r="GQ5504" s="77">
        <v>0</v>
      </c>
      <c r="GR5504" s="77" t="s">
        <v>423</v>
      </c>
      <c r="GS5504" s="77">
        <v>0.1527377521613833</v>
      </c>
      <c r="GT5504" s="77">
        <v>0.10636935300014172</v>
      </c>
      <c r="GU5504" s="77">
        <v>0.1527377521613833</v>
      </c>
      <c r="GV5504" s="77">
        <v>0.10636935300014172</v>
      </c>
      <c r="GW5504" s="77">
        <v>0.1527377521613833</v>
      </c>
      <c r="GX5504" s="77">
        <v>0.10636935300014172</v>
      </c>
      <c r="GY5504" s="77">
        <v>0</v>
      </c>
      <c r="GZ5504" s="77">
        <v>0</v>
      </c>
    </row>
    <row r="5505" spans="187:208" x14ac:dyDescent="0.25">
      <c r="GE5505" s="77" t="s">
        <v>425</v>
      </c>
      <c r="GF5505" s="77" t="s">
        <v>155</v>
      </c>
      <c r="GG5505" s="77" t="s">
        <v>470</v>
      </c>
      <c r="GH5505" s="77" t="s">
        <v>439</v>
      </c>
      <c r="GI5505" s="77">
        <v>2022</v>
      </c>
      <c r="GJ5505" s="77" t="s">
        <v>301</v>
      </c>
      <c r="GK5505" s="77">
        <v>2.9419641522811042</v>
      </c>
      <c r="GL5505" s="77">
        <v>90.088153000000005</v>
      </c>
      <c r="GM5505" s="77">
        <v>2022</v>
      </c>
      <c r="GN5505" s="77" t="s">
        <v>175</v>
      </c>
      <c r="GO5505" s="77">
        <v>5.3000000000000005E-2</v>
      </c>
      <c r="GP5505" s="77">
        <v>3</v>
      </c>
      <c r="GQ5505" s="77">
        <v>0</v>
      </c>
      <c r="GR5505" s="77" t="s">
        <v>423</v>
      </c>
      <c r="GS5505" s="77">
        <v>5.5966209081309407E-2</v>
      </c>
      <c r="GT5505" s="77">
        <v>0.16465058085628145</v>
      </c>
      <c r="GU5505" s="77">
        <v>5.5966209081309407E-2</v>
      </c>
      <c r="GV5505" s="77">
        <v>0.16465058085628145</v>
      </c>
      <c r="GW5505" s="77">
        <v>5.5966209081309407E-2</v>
      </c>
      <c r="GX5505" s="77">
        <v>0.16465058085628145</v>
      </c>
      <c r="GY5505" s="77">
        <v>0</v>
      </c>
      <c r="GZ5505" s="77">
        <v>0</v>
      </c>
    </row>
    <row r="5506" spans="187:208" x14ac:dyDescent="0.25">
      <c r="GE5506" s="77" t="s">
        <v>427</v>
      </c>
      <c r="GF5506" s="77" t="s">
        <v>155</v>
      </c>
      <c r="GG5506" s="77" t="s">
        <v>470</v>
      </c>
      <c r="GH5506" s="77" t="s">
        <v>439</v>
      </c>
      <c r="GI5506" s="77">
        <v>2022</v>
      </c>
      <c r="GJ5506" s="77" t="s">
        <v>303</v>
      </c>
      <c r="GK5506" s="77">
        <v>1.6021759622082661</v>
      </c>
      <c r="GL5506" s="77">
        <v>90.088153000000005</v>
      </c>
      <c r="GM5506" s="77">
        <v>2022</v>
      </c>
      <c r="GN5506" s="77" t="s">
        <v>175</v>
      </c>
      <c r="GO5506" s="77">
        <v>5.3000000000000005E-2</v>
      </c>
      <c r="GP5506" s="77">
        <v>3</v>
      </c>
      <c r="GQ5506" s="77">
        <v>0</v>
      </c>
      <c r="GR5506" s="77" t="s">
        <v>423</v>
      </c>
      <c r="GS5506" s="77">
        <v>5.5966209081309407E-2</v>
      </c>
      <c r="GT5506" s="77">
        <v>8.9667714885995897E-2</v>
      </c>
      <c r="GU5506" s="77">
        <v>5.5966209081309407E-2</v>
      </c>
      <c r="GV5506" s="77">
        <v>8.9667714885995897E-2</v>
      </c>
      <c r="GW5506" s="77">
        <v>5.5966209081309407E-2</v>
      </c>
      <c r="GX5506" s="77">
        <v>8.9667714885995897E-2</v>
      </c>
      <c r="GY5506" s="77">
        <v>0</v>
      </c>
      <c r="GZ5506" s="77">
        <v>0</v>
      </c>
    </row>
    <row r="5507" spans="187:208" x14ac:dyDescent="0.25">
      <c r="GE5507" s="77" t="s">
        <v>422</v>
      </c>
      <c r="GF5507" s="77" t="s">
        <v>155</v>
      </c>
      <c r="GG5507" s="77" t="s">
        <v>470</v>
      </c>
      <c r="GH5507" s="77" t="s">
        <v>439</v>
      </c>
      <c r="GI5507" s="77">
        <v>2023</v>
      </c>
      <c r="GJ5507" s="77" t="s">
        <v>305</v>
      </c>
      <c r="GK5507" s="77">
        <v>0.71896016785816952</v>
      </c>
      <c r="GL5507" s="77">
        <v>90.088153000000005</v>
      </c>
      <c r="GM5507" s="77">
        <v>2023</v>
      </c>
      <c r="GN5507" s="77" t="s">
        <v>175</v>
      </c>
      <c r="GO5507" s="77">
        <v>0.13250000000000001</v>
      </c>
      <c r="GP5507" s="77">
        <v>3</v>
      </c>
      <c r="GQ5507" s="77">
        <v>0</v>
      </c>
      <c r="GR5507" s="77" t="s">
        <v>423</v>
      </c>
      <c r="GS5507" s="77">
        <v>0</v>
      </c>
      <c r="GT5507" s="77">
        <v>0</v>
      </c>
      <c r="GU5507" s="77">
        <v>0.1527377521613833</v>
      </c>
      <c r="GV5507" s="77">
        <v>0.10981235993222763</v>
      </c>
      <c r="GW5507" s="77">
        <v>0.1527377521613833</v>
      </c>
      <c r="GX5507" s="77">
        <v>0.10981235993222763</v>
      </c>
      <c r="GY5507" s="77">
        <v>0.1527377521613833</v>
      </c>
      <c r="GZ5507" s="77">
        <v>0.10981235993222763</v>
      </c>
    </row>
    <row r="5508" spans="187:208" x14ac:dyDescent="0.25">
      <c r="GE5508" s="77" t="s">
        <v>425</v>
      </c>
      <c r="GF5508" s="77" t="s">
        <v>155</v>
      </c>
      <c r="GG5508" s="77" t="s">
        <v>470</v>
      </c>
      <c r="GH5508" s="77" t="s">
        <v>439</v>
      </c>
      <c r="GI5508" s="77">
        <v>2023</v>
      </c>
      <c r="GJ5508" s="77" t="s">
        <v>301</v>
      </c>
      <c r="GK5508" s="77">
        <v>3.0714971986151411</v>
      </c>
      <c r="GL5508" s="77">
        <v>90.088153000000005</v>
      </c>
      <c r="GM5508" s="77">
        <v>2023</v>
      </c>
      <c r="GN5508" s="77" t="s">
        <v>175</v>
      </c>
      <c r="GO5508" s="77">
        <v>5.3000000000000005E-2</v>
      </c>
      <c r="GP5508" s="77">
        <v>3</v>
      </c>
      <c r="GQ5508" s="77">
        <v>0</v>
      </c>
      <c r="GR5508" s="77" t="s">
        <v>423</v>
      </c>
      <c r="GS5508" s="77">
        <v>0</v>
      </c>
      <c r="GT5508" s="77">
        <v>0</v>
      </c>
      <c r="GU5508" s="77">
        <v>5.5966209081309407E-2</v>
      </c>
      <c r="GV5508" s="77">
        <v>0.17190005441035111</v>
      </c>
      <c r="GW5508" s="77">
        <v>5.5966209081309407E-2</v>
      </c>
      <c r="GX5508" s="77">
        <v>0.17190005441035111</v>
      </c>
      <c r="GY5508" s="77">
        <v>5.5966209081309407E-2</v>
      </c>
      <c r="GZ5508" s="77">
        <v>0.17190005441035111</v>
      </c>
    </row>
    <row r="5509" spans="187:208" x14ac:dyDescent="0.25">
      <c r="GE5509" s="77" t="s">
        <v>427</v>
      </c>
      <c r="GF5509" s="77" t="s">
        <v>155</v>
      </c>
      <c r="GG5509" s="77" t="s">
        <v>470</v>
      </c>
      <c r="GH5509" s="77" t="s">
        <v>439</v>
      </c>
      <c r="GI5509" s="77">
        <v>2023</v>
      </c>
      <c r="GJ5509" s="77" t="s">
        <v>303</v>
      </c>
      <c r="GK5509" s="77">
        <v>1.684577240534437</v>
      </c>
      <c r="GL5509" s="77">
        <v>90.088153000000005</v>
      </c>
      <c r="GM5509" s="77">
        <v>2023</v>
      </c>
      <c r="GN5509" s="77" t="s">
        <v>175</v>
      </c>
      <c r="GO5509" s="77">
        <v>5.3000000000000005E-2</v>
      </c>
      <c r="GP5509" s="77">
        <v>3</v>
      </c>
      <c r="GQ5509" s="77">
        <v>0</v>
      </c>
      <c r="GR5509" s="77" t="s">
        <v>423</v>
      </c>
      <c r="GS5509" s="77">
        <v>0</v>
      </c>
      <c r="GT5509" s="77">
        <v>0</v>
      </c>
      <c r="GU5509" s="77">
        <v>5.5966209081309407E-2</v>
      </c>
      <c r="GV5509" s="77">
        <v>9.4279402057365555E-2</v>
      </c>
      <c r="GW5509" s="77">
        <v>5.5966209081309407E-2</v>
      </c>
      <c r="GX5509" s="77">
        <v>9.4279402057365555E-2</v>
      </c>
      <c r="GY5509" s="77">
        <v>5.5966209081309407E-2</v>
      </c>
      <c r="GZ5509" s="77">
        <v>9.4279402057365555E-2</v>
      </c>
    </row>
    <row r="5510" spans="187:208" x14ac:dyDescent="0.25">
      <c r="GE5510" s="77" t="s">
        <v>422</v>
      </c>
      <c r="GF5510" s="77" t="s">
        <v>155</v>
      </c>
      <c r="GG5510" s="77" t="s">
        <v>470</v>
      </c>
      <c r="GH5510" s="77" t="s">
        <v>439</v>
      </c>
      <c r="GI5510" s="77">
        <v>2024</v>
      </c>
      <c r="GJ5510" s="77" t="s">
        <v>305</v>
      </c>
      <c r="GK5510" s="77">
        <v>0.71896016785816952</v>
      </c>
      <c r="GL5510" s="77">
        <v>90.088153000000005</v>
      </c>
      <c r="GM5510" s="77">
        <v>2024</v>
      </c>
      <c r="GN5510" s="77" t="s">
        <v>175</v>
      </c>
      <c r="GO5510" s="77">
        <v>0.13250000000000001</v>
      </c>
      <c r="GP5510" s="77">
        <v>3</v>
      </c>
      <c r="GQ5510" s="77">
        <v>0</v>
      </c>
      <c r="GR5510" s="77" t="s">
        <v>423</v>
      </c>
      <c r="GS5510" s="77">
        <v>0</v>
      </c>
      <c r="GT5510" s="77">
        <v>0</v>
      </c>
      <c r="GU5510" s="77">
        <v>0</v>
      </c>
      <c r="GV5510" s="77">
        <v>0</v>
      </c>
      <c r="GW5510" s="77">
        <v>0.1527377521613833</v>
      </c>
      <c r="GX5510" s="77">
        <v>0.10981235993222763</v>
      </c>
      <c r="GY5510" s="77">
        <v>0.1527377521613833</v>
      </c>
      <c r="GZ5510" s="77">
        <v>0.10981235993222763</v>
      </c>
    </row>
    <row r="5511" spans="187:208" x14ac:dyDescent="0.25">
      <c r="GE5511" s="77" t="s">
        <v>425</v>
      </c>
      <c r="GF5511" s="77" t="s">
        <v>155</v>
      </c>
      <c r="GG5511" s="77" t="s">
        <v>470</v>
      </c>
      <c r="GH5511" s="77" t="s">
        <v>439</v>
      </c>
      <c r="GI5511" s="77">
        <v>2024</v>
      </c>
      <c r="GJ5511" s="77" t="s">
        <v>301</v>
      </c>
      <c r="GK5511" s="77">
        <v>3.0714971986151411</v>
      </c>
      <c r="GL5511" s="77">
        <v>90.088153000000005</v>
      </c>
      <c r="GM5511" s="77">
        <v>2024</v>
      </c>
      <c r="GN5511" s="77" t="s">
        <v>175</v>
      </c>
      <c r="GO5511" s="77">
        <v>5.3000000000000005E-2</v>
      </c>
      <c r="GP5511" s="77">
        <v>3</v>
      </c>
      <c r="GQ5511" s="77">
        <v>0</v>
      </c>
      <c r="GR5511" s="77" t="s">
        <v>423</v>
      </c>
      <c r="GS5511" s="77">
        <v>0</v>
      </c>
      <c r="GT5511" s="77">
        <v>0</v>
      </c>
      <c r="GU5511" s="77">
        <v>0</v>
      </c>
      <c r="GV5511" s="77">
        <v>0</v>
      </c>
      <c r="GW5511" s="77">
        <v>5.5966209081309407E-2</v>
      </c>
      <c r="GX5511" s="77">
        <v>0.17190005441035111</v>
      </c>
      <c r="GY5511" s="77">
        <v>5.5966209081309407E-2</v>
      </c>
      <c r="GZ5511" s="77">
        <v>0.17190005441035111</v>
      </c>
    </row>
    <row r="5512" spans="187:208" x14ac:dyDescent="0.25">
      <c r="GE5512" s="77" t="s">
        <v>427</v>
      </c>
      <c r="GF5512" s="77" t="s">
        <v>155</v>
      </c>
      <c r="GG5512" s="77" t="s">
        <v>470</v>
      </c>
      <c r="GH5512" s="77" t="s">
        <v>439</v>
      </c>
      <c r="GI5512" s="77">
        <v>2024</v>
      </c>
      <c r="GJ5512" s="77" t="s">
        <v>303</v>
      </c>
      <c r="GK5512" s="77">
        <v>1.684577240534437</v>
      </c>
      <c r="GL5512" s="77">
        <v>90.088153000000005</v>
      </c>
      <c r="GM5512" s="77">
        <v>2024</v>
      </c>
      <c r="GN5512" s="77" t="s">
        <v>175</v>
      </c>
      <c r="GO5512" s="77">
        <v>5.3000000000000005E-2</v>
      </c>
      <c r="GP5512" s="77">
        <v>3</v>
      </c>
      <c r="GQ5512" s="77">
        <v>0</v>
      </c>
      <c r="GR5512" s="77" t="s">
        <v>423</v>
      </c>
      <c r="GS5512" s="77">
        <v>0</v>
      </c>
      <c r="GT5512" s="77">
        <v>0</v>
      </c>
      <c r="GU5512" s="77">
        <v>0</v>
      </c>
      <c r="GV5512" s="77">
        <v>0</v>
      </c>
      <c r="GW5512" s="77">
        <v>5.5966209081309407E-2</v>
      </c>
      <c r="GX5512" s="77">
        <v>9.4279402057365555E-2</v>
      </c>
      <c r="GY5512" s="77">
        <v>5.5966209081309407E-2</v>
      </c>
      <c r="GZ5512" s="77">
        <v>9.4279402057365555E-2</v>
      </c>
    </row>
    <row r="5513" spans="187:208" x14ac:dyDescent="0.25">
      <c r="GE5513" s="77" t="s">
        <v>422</v>
      </c>
      <c r="GF5513" s="77" t="s">
        <v>155</v>
      </c>
      <c r="GG5513" s="77" t="s">
        <v>470</v>
      </c>
      <c r="GH5513" s="77" t="s">
        <v>439</v>
      </c>
      <c r="GI5513" s="77">
        <v>2025</v>
      </c>
      <c r="GJ5513" s="77" t="s">
        <v>305</v>
      </c>
      <c r="GK5513" s="77">
        <v>0.71896016785816952</v>
      </c>
      <c r="GL5513" s="77">
        <v>90.088153000000005</v>
      </c>
      <c r="GM5513" s="77">
        <v>2025</v>
      </c>
      <c r="GN5513" s="77" t="s">
        <v>175</v>
      </c>
      <c r="GO5513" s="77">
        <v>0.13250000000000001</v>
      </c>
      <c r="GP5513" s="77">
        <v>3</v>
      </c>
      <c r="GQ5513" s="77">
        <v>0</v>
      </c>
      <c r="GR5513" s="77" t="s">
        <v>423</v>
      </c>
      <c r="GS5513" s="77">
        <v>0</v>
      </c>
      <c r="GT5513" s="77">
        <v>0</v>
      </c>
      <c r="GU5513" s="77">
        <v>0</v>
      </c>
      <c r="GV5513" s="77">
        <v>0</v>
      </c>
      <c r="GW5513" s="77">
        <v>0</v>
      </c>
      <c r="GX5513" s="77">
        <v>0</v>
      </c>
      <c r="GY5513" s="77">
        <v>0.1527377521613833</v>
      </c>
      <c r="GZ5513" s="77">
        <v>0.10981235993222763</v>
      </c>
    </row>
    <row r="5514" spans="187:208" x14ac:dyDescent="0.25">
      <c r="GE5514" s="77" t="s">
        <v>425</v>
      </c>
      <c r="GF5514" s="77" t="s">
        <v>155</v>
      </c>
      <c r="GG5514" s="77" t="s">
        <v>470</v>
      </c>
      <c r="GH5514" s="77" t="s">
        <v>439</v>
      </c>
      <c r="GI5514" s="77">
        <v>2025</v>
      </c>
      <c r="GJ5514" s="77" t="s">
        <v>301</v>
      </c>
      <c r="GK5514" s="77">
        <v>3.0714971986151411</v>
      </c>
      <c r="GL5514" s="77">
        <v>90.088153000000005</v>
      </c>
      <c r="GM5514" s="77">
        <v>2025</v>
      </c>
      <c r="GN5514" s="77" t="s">
        <v>175</v>
      </c>
      <c r="GO5514" s="77">
        <v>5.3000000000000005E-2</v>
      </c>
      <c r="GP5514" s="77">
        <v>3</v>
      </c>
      <c r="GQ5514" s="77">
        <v>0</v>
      </c>
      <c r="GR5514" s="77" t="s">
        <v>423</v>
      </c>
      <c r="GS5514" s="77">
        <v>0</v>
      </c>
      <c r="GT5514" s="77">
        <v>0</v>
      </c>
      <c r="GU5514" s="77">
        <v>0</v>
      </c>
      <c r="GV5514" s="77">
        <v>0</v>
      </c>
      <c r="GW5514" s="77">
        <v>0</v>
      </c>
      <c r="GX5514" s="77">
        <v>0</v>
      </c>
      <c r="GY5514" s="77">
        <v>5.5966209081309407E-2</v>
      </c>
      <c r="GZ5514" s="77">
        <v>0.17190005441035111</v>
      </c>
    </row>
    <row r="5515" spans="187:208" x14ac:dyDescent="0.25">
      <c r="GE5515" s="77" t="s">
        <v>427</v>
      </c>
      <c r="GF5515" s="77" t="s">
        <v>155</v>
      </c>
      <c r="GG5515" s="77" t="s">
        <v>470</v>
      </c>
      <c r="GH5515" s="77" t="s">
        <v>439</v>
      </c>
      <c r="GI5515" s="77">
        <v>2025</v>
      </c>
      <c r="GJ5515" s="77" t="s">
        <v>303</v>
      </c>
      <c r="GK5515" s="77">
        <v>1.684577240534437</v>
      </c>
      <c r="GL5515" s="77">
        <v>90.088153000000005</v>
      </c>
      <c r="GM5515" s="77">
        <v>2025</v>
      </c>
      <c r="GN5515" s="77" t="s">
        <v>175</v>
      </c>
      <c r="GO5515" s="77">
        <v>5.3000000000000005E-2</v>
      </c>
      <c r="GP5515" s="77">
        <v>3</v>
      </c>
      <c r="GQ5515" s="77">
        <v>0</v>
      </c>
      <c r="GR5515" s="77" t="s">
        <v>423</v>
      </c>
      <c r="GS5515" s="77">
        <v>0</v>
      </c>
      <c r="GT5515" s="77">
        <v>0</v>
      </c>
      <c r="GU5515" s="77">
        <v>0</v>
      </c>
      <c r="GV5515" s="77">
        <v>0</v>
      </c>
      <c r="GW5515" s="77">
        <v>0</v>
      </c>
      <c r="GX5515" s="77">
        <v>0</v>
      </c>
      <c r="GY5515" s="77">
        <v>5.5966209081309407E-2</v>
      </c>
      <c r="GZ5515" s="77">
        <v>9.4279402057365555E-2</v>
      </c>
    </row>
    <row r="5516" spans="187:208" x14ac:dyDescent="0.25">
      <c r="GE5516" s="77" t="s">
        <v>422</v>
      </c>
      <c r="GF5516" s="77" t="s">
        <v>155</v>
      </c>
      <c r="GG5516" s="77" t="s">
        <v>470</v>
      </c>
      <c r="GH5516" s="77" t="s">
        <v>446</v>
      </c>
      <c r="GI5516" s="77">
        <v>2021</v>
      </c>
      <c r="GJ5516" s="77" t="s">
        <v>305</v>
      </c>
      <c r="GK5516" s="77">
        <v>3.6425060683954229E-2</v>
      </c>
      <c r="GL5516" s="77">
        <v>90.088153000000005</v>
      </c>
      <c r="GM5516" s="77">
        <v>2021</v>
      </c>
      <c r="GN5516" s="77" t="s">
        <v>175</v>
      </c>
      <c r="GO5516" s="77">
        <v>0.13250000000000001</v>
      </c>
      <c r="GP5516" s="77">
        <v>3</v>
      </c>
      <c r="GQ5516" s="77">
        <v>0</v>
      </c>
      <c r="GR5516" s="77" t="s">
        <v>423</v>
      </c>
      <c r="GS5516" s="77">
        <v>0.1527377521613833</v>
      </c>
      <c r="GT5516" s="77">
        <v>5.5634818912091476E-3</v>
      </c>
      <c r="GU5516" s="77">
        <v>0.1527377521613833</v>
      </c>
      <c r="GV5516" s="77">
        <v>5.5634818912091476E-3</v>
      </c>
      <c r="GW5516" s="77">
        <v>0</v>
      </c>
      <c r="GX5516" s="77">
        <v>0</v>
      </c>
      <c r="GY5516" s="77">
        <v>0</v>
      </c>
      <c r="GZ5516" s="77">
        <v>0</v>
      </c>
    </row>
    <row r="5517" spans="187:208" x14ac:dyDescent="0.25">
      <c r="GE5517" s="77" t="s">
        <v>425</v>
      </c>
      <c r="GF5517" s="77" t="s">
        <v>155</v>
      </c>
      <c r="GG5517" s="77" t="s">
        <v>470</v>
      </c>
      <c r="GH5517" s="77" t="s">
        <v>446</v>
      </c>
      <c r="GI5517" s="77">
        <v>2021</v>
      </c>
      <c r="GJ5517" s="77" t="s">
        <v>301</v>
      </c>
      <c r="GK5517" s="77">
        <v>1.5808724525430899E-3</v>
      </c>
      <c r="GL5517" s="77">
        <v>90.088153000000005</v>
      </c>
      <c r="GM5517" s="77">
        <v>2021</v>
      </c>
      <c r="GN5517" s="77" t="s">
        <v>175</v>
      </c>
      <c r="GO5517" s="77">
        <v>5.3000000000000005E-2</v>
      </c>
      <c r="GP5517" s="77">
        <v>3</v>
      </c>
      <c r="GQ5517" s="77">
        <v>0</v>
      </c>
      <c r="GR5517" s="77" t="s">
        <v>423</v>
      </c>
      <c r="GS5517" s="77">
        <v>5.5966209081309407E-2</v>
      </c>
      <c r="GT5517" s="77">
        <v>8.8475438209908948E-5</v>
      </c>
      <c r="GU5517" s="77">
        <v>5.5966209081309407E-2</v>
      </c>
      <c r="GV5517" s="77">
        <v>8.8475438209908948E-5</v>
      </c>
      <c r="GW5517" s="77">
        <v>0</v>
      </c>
      <c r="GX5517" s="77">
        <v>0</v>
      </c>
      <c r="GY5517" s="77">
        <v>0</v>
      </c>
      <c r="GZ5517" s="77">
        <v>0</v>
      </c>
    </row>
    <row r="5518" spans="187:208" x14ac:dyDescent="0.25">
      <c r="GE5518" s="77" t="s">
        <v>427</v>
      </c>
      <c r="GF5518" s="77" t="s">
        <v>155</v>
      </c>
      <c r="GG5518" s="77" t="s">
        <v>470</v>
      </c>
      <c r="GH5518" s="77" t="s">
        <v>446</v>
      </c>
      <c r="GI5518" s="77">
        <v>2021</v>
      </c>
      <c r="GJ5518" s="77" t="s">
        <v>303</v>
      </c>
      <c r="GK5518" s="77">
        <v>3.9894642198450403E-2</v>
      </c>
      <c r="GL5518" s="77">
        <v>90.088153000000005</v>
      </c>
      <c r="GM5518" s="77">
        <v>2021</v>
      </c>
      <c r="GN5518" s="77" t="s">
        <v>175</v>
      </c>
      <c r="GO5518" s="77">
        <v>5.3000000000000005E-2</v>
      </c>
      <c r="GP5518" s="77">
        <v>3</v>
      </c>
      <c r="GQ5518" s="77">
        <v>0</v>
      </c>
      <c r="GR5518" s="77" t="s">
        <v>423</v>
      </c>
      <c r="GS5518" s="77">
        <v>5.5966209081309407E-2</v>
      </c>
      <c r="GT5518" s="77">
        <v>2.2327518865025045E-3</v>
      </c>
      <c r="GU5518" s="77">
        <v>5.5966209081309407E-2</v>
      </c>
      <c r="GV5518" s="77">
        <v>2.2327518865025045E-3</v>
      </c>
      <c r="GW5518" s="77">
        <v>0</v>
      </c>
      <c r="GX5518" s="77">
        <v>0</v>
      </c>
      <c r="GY5518" s="77">
        <v>0</v>
      </c>
      <c r="GZ5518" s="77">
        <v>0</v>
      </c>
    </row>
    <row r="5519" spans="187:208" x14ac:dyDescent="0.25">
      <c r="GE5519" s="77" t="s">
        <v>422</v>
      </c>
      <c r="GF5519" s="77" t="s">
        <v>155</v>
      </c>
      <c r="GG5519" s="77" t="s">
        <v>470</v>
      </c>
      <c r="GH5519" s="77" t="s">
        <v>446</v>
      </c>
      <c r="GI5519" s="77">
        <v>2022</v>
      </c>
      <c r="GJ5519" s="77" t="s">
        <v>305</v>
      </c>
      <c r="GK5519" s="77">
        <v>3.6425060683954229E-2</v>
      </c>
      <c r="GL5519" s="77">
        <v>90.088153000000005</v>
      </c>
      <c r="GM5519" s="77">
        <v>2022</v>
      </c>
      <c r="GN5519" s="77" t="s">
        <v>175</v>
      </c>
      <c r="GO5519" s="77">
        <v>0.13250000000000001</v>
      </c>
      <c r="GP5519" s="77">
        <v>3</v>
      </c>
      <c r="GQ5519" s="77">
        <v>0</v>
      </c>
      <c r="GR5519" s="77" t="s">
        <v>423</v>
      </c>
      <c r="GS5519" s="77">
        <v>0.1527377521613833</v>
      </c>
      <c r="GT5519" s="77">
        <v>5.5634818912091476E-3</v>
      </c>
      <c r="GU5519" s="77">
        <v>0.1527377521613833</v>
      </c>
      <c r="GV5519" s="77">
        <v>5.5634818912091476E-3</v>
      </c>
      <c r="GW5519" s="77">
        <v>0.1527377521613833</v>
      </c>
      <c r="GX5519" s="77">
        <v>5.5634818912091476E-3</v>
      </c>
      <c r="GY5519" s="77">
        <v>0</v>
      </c>
      <c r="GZ5519" s="77">
        <v>0</v>
      </c>
    </row>
    <row r="5520" spans="187:208" x14ac:dyDescent="0.25">
      <c r="GE5520" s="77" t="s">
        <v>425</v>
      </c>
      <c r="GF5520" s="77" t="s">
        <v>155</v>
      </c>
      <c r="GG5520" s="77" t="s">
        <v>470</v>
      </c>
      <c r="GH5520" s="77" t="s">
        <v>446</v>
      </c>
      <c r="GI5520" s="77">
        <v>2022</v>
      </c>
      <c r="GJ5520" s="77" t="s">
        <v>301</v>
      </c>
      <c r="GK5520" s="77">
        <v>1.5808724525430899E-3</v>
      </c>
      <c r="GL5520" s="77">
        <v>90.088153000000005</v>
      </c>
      <c r="GM5520" s="77">
        <v>2022</v>
      </c>
      <c r="GN5520" s="77" t="s">
        <v>175</v>
      </c>
      <c r="GO5520" s="77">
        <v>5.3000000000000005E-2</v>
      </c>
      <c r="GP5520" s="77">
        <v>3</v>
      </c>
      <c r="GQ5520" s="77">
        <v>0</v>
      </c>
      <c r="GR5520" s="77" t="s">
        <v>423</v>
      </c>
      <c r="GS5520" s="77">
        <v>5.5966209081309407E-2</v>
      </c>
      <c r="GT5520" s="77">
        <v>8.8475438209908948E-5</v>
      </c>
      <c r="GU5520" s="77">
        <v>5.5966209081309407E-2</v>
      </c>
      <c r="GV5520" s="77">
        <v>8.8475438209908948E-5</v>
      </c>
      <c r="GW5520" s="77">
        <v>5.5966209081309407E-2</v>
      </c>
      <c r="GX5520" s="77">
        <v>8.8475438209908948E-5</v>
      </c>
      <c r="GY5520" s="77">
        <v>0</v>
      </c>
      <c r="GZ5520" s="77">
        <v>0</v>
      </c>
    </row>
    <row r="5521" spans="187:208" x14ac:dyDescent="0.25">
      <c r="GE5521" s="77" t="s">
        <v>427</v>
      </c>
      <c r="GF5521" s="77" t="s">
        <v>155</v>
      </c>
      <c r="GG5521" s="77" t="s">
        <v>470</v>
      </c>
      <c r="GH5521" s="77" t="s">
        <v>446</v>
      </c>
      <c r="GI5521" s="77">
        <v>2022</v>
      </c>
      <c r="GJ5521" s="77" t="s">
        <v>303</v>
      </c>
      <c r="GK5521" s="77">
        <v>3.9894642198450403E-2</v>
      </c>
      <c r="GL5521" s="77">
        <v>90.088153000000005</v>
      </c>
      <c r="GM5521" s="77">
        <v>2022</v>
      </c>
      <c r="GN5521" s="77" t="s">
        <v>175</v>
      </c>
      <c r="GO5521" s="77">
        <v>5.3000000000000005E-2</v>
      </c>
      <c r="GP5521" s="77">
        <v>3</v>
      </c>
      <c r="GQ5521" s="77">
        <v>0</v>
      </c>
      <c r="GR5521" s="77" t="s">
        <v>423</v>
      </c>
      <c r="GS5521" s="77">
        <v>5.5966209081309407E-2</v>
      </c>
      <c r="GT5521" s="77">
        <v>2.2327518865025045E-3</v>
      </c>
      <c r="GU5521" s="77">
        <v>5.5966209081309407E-2</v>
      </c>
      <c r="GV5521" s="77">
        <v>2.2327518865025045E-3</v>
      </c>
      <c r="GW5521" s="77">
        <v>5.5966209081309407E-2</v>
      </c>
      <c r="GX5521" s="77">
        <v>2.2327518865025045E-3</v>
      </c>
      <c r="GY5521" s="77">
        <v>0</v>
      </c>
      <c r="GZ5521" s="77">
        <v>0</v>
      </c>
    </row>
    <row r="5522" spans="187:208" x14ac:dyDescent="0.25">
      <c r="GE5522" s="77" t="s">
        <v>422</v>
      </c>
      <c r="GF5522" s="77" t="s">
        <v>155</v>
      </c>
      <c r="GG5522" s="77" t="s">
        <v>470</v>
      </c>
      <c r="GH5522" s="77" t="s">
        <v>446</v>
      </c>
      <c r="GI5522" s="77">
        <v>2023</v>
      </c>
      <c r="GJ5522" s="77" t="s">
        <v>305</v>
      </c>
      <c r="GK5522" s="77">
        <v>3.7590224611390749E-2</v>
      </c>
      <c r="GL5522" s="77">
        <v>90.088153000000005</v>
      </c>
      <c r="GM5522" s="77">
        <v>2023</v>
      </c>
      <c r="GN5522" s="77" t="s">
        <v>175</v>
      </c>
      <c r="GO5522" s="77">
        <v>0.13250000000000001</v>
      </c>
      <c r="GP5522" s="77">
        <v>3</v>
      </c>
      <c r="GQ5522" s="77">
        <v>0</v>
      </c>
      <c r="GR5522" s="77" t="s">
        <v>423</v>
      </c>
      <c r="GS5522" s="77">
        <v>0</v>
      </c>
      <c r="GT5522" s="77">
        <v>0</v>
      </c>
      <c r="GU5522" s="77">
        <v>0.1527377521613833</v>
      </c>
      <c r="GV5522" s="77">
        <v>5.7414464103853315E-3</v>
      </c>
      <c r="GW5522" s="77">
        <v>0.1527377521613833</v>
      </c>
      <c r="GX5522" s="77">
        <v>5.7414464103853315E-3</v>
      </c>
      <c r="GY5522" s="77">
        <v>0.1527377521613833</v>
      </c>
      <c r="GZ5522" s="77">
        <v>5.7414464103853315E-3</v>
      </c>
    </row>
    <row r="5523" spans="187:208" x14ac:dyDescent="0.25">
      <c r="GE5523" s="77" t="s">
        <v>425</v>
      </c>
      <c r="GF5523" s="77" t="s">
        <v>155</v>
      </c>
      <c r="GG5523" s="77" t="s">
        <v>470</v>
      </c>
      <c r="GH5523" s="77" t="s">
        <v>446</v>
      </c>
      <c r="GI5523" s="77">
        <v>2023</v>
      </c>
      <c r="GJ5523" s="77" t="s">
        <v>301</v>
      </c>
      <c r="GK5523" s="77">
        <v>1.631433411568561E-3</v>
      </c>
      <c r="GL5523" s="77">
        <v>90.088153000000005</v>
      </c>
      <c r="GM5523" s="77">
        <v>2023</v>
      </c>
      <c r="GN5523" s="77" t="s">
        <v>175</v>
      </c>
      <c r="GO5523" s="77">
        <v>5.3000000000000005E-2</v>
      </c>
      <c r="GP5523" s="77">
        <v>3</v>
      </c>
      <c r="GQ5523" s="77">
        <v>0</v>
      </c>
      <c r="GR5523" s="77" t="s">
        <v>423</v>
      </c>
      <c r="GS5523" s="77">
        <v>0</v>
      </c>
      <c r="GT5523" s="77">
        <v>0</v>
      </c>
      <c r="GU5523" s="77">
        <v>5.5966209081309407E-2</v>
      </c>
      <c r="GV5523" s="77">
        <v>9.130514341407999E-5</v>
      </c>
      <c r="GW5523" s="77">
        <v>5.5966209081309407E-2</v>
      </c>
      <c r="GX5523" s="77">
        <v>9.130514341407999E-5</v>
      </c>
      <c r="GY5523" s="77">
        <v>5.5966209081309407E-2</v>
      </c>
      <c r="GZ5523" s="77">
        <v>9.130514341407999E-5</v>
      </c>
    </row>
    <row r="5524" spans="187:208" x14ac:dyDescent="0.25">
      <c r="GE5524" s="77" t="s">
        <v>427</v>
      </c>
      <c r="GF5524" s="77" t="s">
        <v>155</v>
      </c>
      <c r="GG5524" s="77" t="s">
        <v>470</v>
      </c>
      <c r="GH5524" s="77" t="s">
        <v>446</v>
      </c>
      <c r="GI5524" s="77">
        <v>2023</v>
      </c>
      <c r="GJ5524" s="77" t="s">
        <v>303</v>
      </c>
      <c r="GK5524" s="77">
        <v>4.1186611014017618E-2</v>
      </c>
      <c r="GL5524" s="77">
        <v>90.088153000000005</v>
      </c>
      <c r="GM5524" s="77">
        <v>2023</v>
      </c>
      <c r="GN5524" s="77" t="s">
        <v>175</v>
      </c>
      <c r="GO5524" s="77">
        <v>5.3000000000000005E-2</v>
      </c>
      <c r="GP5524" s="77">
        <v>3</v>
      </c>
      <c r="GQ5524" s="77">
        <v>0</v>
      </c>
      <c r="GR5524" s="77" t="s">
        <v>423</v>
      </c>
      <c r="GS5524" s="77">
        <v>0</v>
      </c>
      <c r="GT5524" s="77">
        <v>0</v>
      </c>
      <c r="GU5524" s="77">
        <v>5.5966209081309407E-2</v>
      </c>
      <c r="GV5524" s="77">
        <v>2.3050584833610708E-3</v>
      </c>
      <c r="GW5524" s="77">
        <v>5.5966209081309407E-2</v>
      </c>
      <c r="GX5524" s="77">
        <v>2.3050584833610708E-3</v>
      </c>
      <c r="GY5524" s="77">
        <v>5.5966209081309407E-2</v>
      </c>
      <c r="GZ5524" s="77">
        <v>2.3050584833610708E-3</v>
      </c>
    </row>
    <row r="5525" spans="187:208" x14ac:dyDescent="0.25">
      <c r="GE5525" s="77" t="s">
        <v>422</v>
      </c>
      <c r="GF5525" s="77" t="s">
        <v>155</v>
      </c>
      <c r="GG5525" s="77" t="s">
        <v>470</v>
      </c>
      <c r="GH5525" s="77" t="s">
        <v>446</v>
      </c>
      <c r="GI5525" s="77">
        <v>2024</v>
      </c>
      <c r="GJ5525" s="77" t="s">
        <v>305</v>
      </c>
      <c r="GK5525" s="77">
        <v>3.7590224611390749E-2</v>
      </c>
      <c r="GL5525" s="77">
        <v>90.088153000000005</v>
      </c>
      <c r="GM5525" s="77">
        <v>2024</v>
      </c>
      <c r="GN5525" s="77" t="s">
        <v>175</v>
      </c>
      <c r="GO5525" s="77">
        <v>0.13250000000000001</v>
      </c>
      <c r="GP5525" s="77">
        <v>3</v>
      </c>
      <c r="GQ5525" s="77">
        <v>0</v>
      </c>
      <c r="GR5525" s="77" t="s">
        <v>423</v>
      </c>
      <c r="GS5525" s="77">
        <v>0</v>
      </c>
      <c r="GT5525" s="77">
        <v>0</v>
      </c>
      <c r="GU5525" s="77">
        <v>0</v>
      </c>
      <c r="GV5525" s="77">
        <v>0</v>
      </c>
      <c r="GW5525" s="77">
        <v>0.1527377521613833</v>
      </c>
      <c r="GX5525" s="77">
        <v>5.7414464103853315E-3</v>
      </c>
      <c r="GY5525" s="77">
        <v>0.1527377521613833</v>
      </c>
      <c r="GZ5525" s="77">
        <v>5.7414464103853315E-3</v>
      </c>
    </row>
    <row r="5526" spans="187:208" x14ac:dyDescent="0.25">
      <c r="GE5526" s="77" t="s">
        <v>425</v>
      </c>
      <c r="GF5526" s="77" t="s">
        <v>155</v>
      </c>
      <c r="GG5526" s="77" t="s">
        <v>470</v>
      </c>
      <c r="GH5526" s="77" t="s">
        <v>446</v>
      </c>
      <c r="GI5526" s="77">
        <v>2024</v>
      </c>
      <c r="GJ5526" s="77" t="s">
        <v>301</v>
      </c>
      <c r="GK5526" s="77">
        <v>1.631433411568561E-3</v>
      </c>
      <c r="GL5526" s="77">
        <v>90.088153000000005</v>
      </c>
      <c r="GM5526" s="77">
        <v>2024</v>
      </c>
      <c r="GN5526" s="77" t="s">
        <v>175</v>
      </c>
      <c r="GO5526" s="77">
        <v>5.3000000000000005E-2</v>
      </c>
      <c r="GP5526" s="77">
        <v>3</v>
      </c>
      <c r="GQ5526" s="77">
        <v>0</v>
      </c>
      <c r="GR5526" s="77" t="s">
        <v>423</v>
      </c>
      <c r="GS5526" s="77">
        <v>0</v>
      </c>
      <c r="GT5526" s="77">
        <v>0</v>
      </c>
      <c r="GU5526" s="77">
        <v>0</v>
      </c>
      <c r="GV5526" s="77">
        <v>0</v>
      </c>
      <c r="GW5526" s="77">
        <v>5.5966209081309407E-2</v>
      </c>
      <c r="GX5526" s="77">
        <v>9.130514341407999E-5</v>
      </c>
      <c r="GY5526" s="77">
        <v>5.5966209081309407E-2</v>
      </c>
      <c r="GZ5526" s="77">
        <v>9.130514341407999E-5</v>
      </c>
    </row>
    <row r="5527" spans="187:208" x14ac:dyDescent="0.25">
      <c r="GE5527" s="77" t="s">
        <v>427</v>
      </c>
      <c r="GF5527" s="77" t="s">
        <v>155</v>
      </c>
      <c r="GG5527" s="77" t="s">
        <v>470</v>
      </c>
      <c r="GH5527" s="77" t="s">
        <v>446</v>
      </c>
      <c r="GI5527" s="77">
        <v>2024</v>
      </c>
      <c r="GJ5527" s="77" t="s">
        <v>303</v>
      </c>
      <c r="GK5527" s="77">
        <v>4.1186611014017618E-2</v>
      </c>
      <c r="GL5527" s="77">
        <v>90.088153000000005</v>
      </c>
      <c r="GM5527" s="77">
        <v>2024</v>
      </c>
      <c r="GN5527" s="77" t="s">
        <v>175</v>
      </c>
      <c r="GO5527" s="77">
        <v>5.3000000000000005E-2</v>
      </c>
      <c r="GP5527" s="77">
        <v>3</v>
      </c>
      <c r="GQ5527" s="77">
        <v>0</v>
      </c>
      <c r="GR5527" s="77" t="s">
        <v>423</v>
      </c>
      <c r="GS5527" s="77">
        <v>0</v>
      </c>
      <c r="GT5527" s="77">
        <v>0</v>
      </c>
      <c r="GU5527" s="77">
        <v>0</v>
      </c>
      <c r="GV5527" s="77">
        <v>0</v>
      </c>
      <c r="GW5527" s="77">
        <v>5.5966209081309407E-2</v>
      </c>
      <c r="GX5527" s="77">
        <v>2.3050584833610708E-3</v>
      </c>
      <c r="GY5527" s="77">
        <v>5.5966209081309407E-2</v>
      </c>
      <c r="GZ5527" s="77">
        <v>2.3050584833610708E-3</v>
      </c>
    </row>
    <row r="5528" spans="187:208" x14ac:dyDescent="0.25">
      <c r="GE5528" s="77" t="s">
        <v>422</v>
      </c>
      <c r="GF5528" s="77" t="s">
        <v>155</v>
      </c>
      <c r="GG5528" s="77" t="s">
        <v>470</v>
      </c>
      <c r="GH5528" s="77" t="s">
        <v>446</v>
      </c>
      <c r="GI5528" s="77">
        <v>2025</v>
      </c>
      <c r="GJ5528" s="77" t="s">
        <v>305</v>
      </c>
      <c r="GK5528" s="77">
        <v>3.7590224611390749E-2</v>
      </c>
      <c r="GL5528" s="77">
        <v>90.088153000000005</v>
      </c>
      <c r="GM5528" s="77">
        <v>2025</v>
      </c>
      <c r="GN5528" s="77" t="s">
        <v>175</v>
      </c>
      <c r="GO5528" s="77">
        <v>0.13250000000000001</v>
      </c>
      <c r="GP5528" s="77">
        <v>3</v>
      </c>
      <c r="GQ5528" s="77">
        <v>0</v>
      </c>
      <c r="GR5528" s="77" t="s">
        <v>423</v>
      </c>
      <c r="GS5528" s="77">
        <v>0</v>
      </c>
      <c r="GT5528" s="77">
        <v>0</v>
      </c>
      <c r="GU5528" s="77">
        <v>0</v>
      </c>
      <c r="GV5528" s="77">
        <v>0</v>
      </c>
      <c r="GW5528" s="77">
        <v>0</v>
      </c>
      <c r="GX5528" s="77">
        <v>0</v>
      </c>
      <c r="GY5528" s="77">
        <v>0.1527377521613833</v>
      </c>
      <c r="GZ5528" s="77">
        <v>5.7414464103853315E-3</v>
      </c>
    </row>
    <row r="5529" spans="187:208" x14ac:dyDescent="0.25">
      <c r="GE5529" s="77" t="s">
        <v>425</v>
      </c>
      <c r="GF5529" s="77" t="s">
        <v>155</v>
      </c>
      <c r="GG5529" s="77" t="s">
        <v>470</v>
      </c>
      <c r="GH5529" s="77" t="s">
        <v>446</v>
      </c>
      <c r="GI5529" s="77">
        <v>2025</v>
      </c>
      <c r="GJ5529" s="77" t="s">
        <v>301</v>
      </c>
      <c r="GK5529" s="77">
        <v>1.631433411568561E-3</v>
      </c>
      <c r="GL5529" s="77">
        <v>90.088153000000005</v>
      </c>
      <c r="GM5529" s="77">
        <v>2025</v>
      </c>
      <c r="GN5529" s="77" t="s">
        <v>175</v>
      </c>
      <c r="GO5529" s="77">
        <v>5.3000000000000005E-2</v>
      </c>
      <c r="GP5529" s="77">
        <v>3</v>
      </c>
      <c r="GQ5529" s="77">
        <v>0</v>
      </c>
      <c r="GR5529" s="77" t="s">
        <v>423</v>
      </c>
      <c r="GS5529" s="77">
        <v>0</v>
      </c>
      <c r="GT5529" s="77">
        <v>0</v>
      </c>
      <c r="GU5529" s="77">
        <v>0</v>
      </c>
      <c r="GV5529" s="77">
        <v>0</v>
      </c>
      <c r="GW5529" s="77">
        <v>0</v>
      </c>
      <c r="GX5529" s="77">
        <v>0</v>
      </c>
      <c r="GY5529" s="77">
        <v>5.5966209081309407E-2</v>
      </c>
      <c r="GZ5529" s="77">
        <v>9.130514341407999E-5</v>
      </c>
    </row>
    <row r="5530" spans="187:208" x14ac:dyDescent="0.25">
      <c r="GE5530" s="77" t="s">
        <v>427</v>
      </c>
      <c r="GF5530" s="77" t="s">
        <v>155</v>
      </c>
      <c r="GG5530" s="77" t="s">
        <v>470</v>
      </c>
      <c r="GH5530" s="77" t="s">
        <v>446</v>
      </c>
      <c r="GI5530" s="77">
        <v>2025</v>
      </c>
      <c r="GJ5530" s="77" t="s">
        <v>303</v>
      </c>
      <c r="GK5530" s="77">
        <v>4.1186611014017618E-2</v>
      </c>
      <c r="GL5530" s="77">
        <v>90.088153000000005</v>
      </c>
      <c r="GM5530" s="77">
        <v>2025</v>
      </c>
      <c r="GN5530" s="77" t="s">
        <v>175</v>
      </c>
      <c r="GO5530" s="77">
        <v>5.3000000000000005E-2</v>
      </c>
      <c r="GP5530" s="77">
        <v>3</v>
      </c>
      <c r="GQ5530" s="77">
        <v>0</v>
      </c>
      <c r="GR5530" s="77" t="s">
        <v>423</v>
      </c>
      <c r="GS5530" s="77">
        <v>0</v>
      </c>
      <c r="GT5530" s="77">
        <v>0</v>
      </c>
      <c r="GU5530" s="77">
        <v>0</v>
      </c>
      <c r="GV5530" s="77">
        <v>0</v>
      </c>
      <c r="GW5530" s="77">
        <v>0</v>
      </c>
      <c r="GX5530" s="77">
        <v>0</v>
      </c>
      <c r="GY5530" s="77">
        <v>5.5966209081309407E-2</v>
      </c>
      <c r="GZ5530" s="77">
        <v>2.3050584833610708E-3</v>
      </c>
    </row>
    <row r="5531" spans="187:208" x14ac:dyDescent="0.25">
      <c r="GE5531" s="77" t="s">
        <v>422</v>
      </c>
      <c r="GF5531" s="77" t="s">
        <v>155</v>
      </c>
      <c r="GG5531" s="77" t="s">
        <v>470</v>
      </c>
      <c r="GH5531" s="77" t="s">
        <v>453</v>
      </c>
      <c r="GI5531" s="77">
        <v>2021</v>
      </c>
      <c r="GJ5531" s="77" t="s">
        <v>305</v>
      </c>
      <c r="GK5531" s="77">
        <v>222.2294216278421</v>
      </c>
      <c r="GL5531" s="77">
        <v>90.088153000000005</v>
      </c>
      <c r="GM5531" s="77">
        <v>2021</v>
      </c>
      <c r="GN5531" s="77" t="s">
        <v>175</v>
      </c>
      <c r="GO5531" s="77">
        <v>0.13250000000000001</v>
      </c>
      <c r="GP5531" s="77">
        <v>3</v>
      </c>
      <c r="GQ5531" s="77">
        <v>0</v>
      </c>
      <c r="GR5531" s="77" t="s">
        <v>423</v>
      </c>
      <c r="GS5531" s="77">
        <v>0.1527377521613833</v>
      </c>
      <c r="GT5531" s="77">
        <v>33.942822323560904</v>
      </c>
      <c r="GU5531" s="77">
        <v>0.1527377521613833</v>
      </c>
      <c r="GV5531" s="77">
        <v>33.942822323560904</v>
      </c>
      <c r="GW5531" s="77">
        <v>0</v>
      </c>
      <c r="GX5531" s="77">
        <v>0</v>
      </c>
      <c r="GY5531" s="77">
        <v>0</v>
      </c>
      <c r="GZ5531" s="77">
        <v>0</v>
      </c>
    </row>
    <row r="5532" spans="187:208" x14ac:dyDescent="0.25">
      <c r="GE5532" s="77" t="s">
        <v>425</v>
      </c>
      <c r="GF5532" s="77" t="s">
        <v>155</v>
      </c>
      <c r="GG5532" s="77" t="s">
        <v>470</v>
      </c>
      <c r="GH5532" s="77" t="s">
        <v>453</v>
      </c>
      <c r="GI5532" s="77">
        <v>2021</v>
      </c>
      <c r="GJ5532" s="77" t="s">
        <v>301</v>
      </c>
      <c r="GK5532" s="77">
        <v>8585.7228092483892</v>
      </c>
      <c r="GL5532" s="77">
        <v>90.088153000000005</v>
      </c>
      <c r="GM5532" s="77">
        <v>2021</v>
      </c>
      <c r="GN5532" s="77" t="s">
        <v>175</v>
      </c>
      <c r="GO5532" s="77">
        <v>5.3000000000000005E-2</v>
      </c>
      <c r="GP5532" s="77">
        <v>3</v>
      </c>
      <c r="GQ5532" s="77">
        <v>0</v>
      </c>
      <c r="GR5532" s="77" t="s">
        <v>423</v>
      </c>
      <c r="GS5532" s="77">
        <v>5.5966209081309407E-2</v>
      </c>
      <c r="GT5532" s="77">
        <v>480.51035785656251</v>
      </c>
      <c r="GU5532" s="77">
        <v>5.5966209081309407E-2</v>
      </c>
      <c r="GV5532" s="77">
        <v>480.51035785656251</v>
      </c>
      <c r="GW5532" s="77">
        <v>0</v>
      </c>
      <c r="GX5532" s="77">
        <v>0</v>
      </c>
      <c r="GY5532" s="77">
        <v>0</v>
      </c>
      <c r="GZ5532" s="77">
        <v>0</v>
      </c>
    </row>
    <row r="5533" spans="187:208" x14ac:dyDescent="0.25">
      <c r="GE5533" s="77" t="s">
        <v>427</v>
      </c>
      <c r="GF5533" s="77" t="s">
        <v>155</v>
      </c>
      <c r="GG5533" s="77" t="s">
        <v>470</v>
      </c>
      <c r="GH5533" s="77" t="s">
        <v>453</v>
      </c>
      <c r="GI5533" s="77">
        <v>2021</v>
      </c>
      <c r="GJ5533" s="77" t="s">
        <v>303</v>
      </c>
      <c r="GK5533" s="77">
        <v>5338.1784104570224</v>
      </c>
      <c r="GL5533" s="77">
        <v>90.088153000000005</v>
      </c>
      <c r="GM5533" s="77">
        <v>2021</v>
      </c>
      <c r="GN5533" s="77" t="s">
        <v>175</v>
      </c>
      <c r="GO5533" s="77">
        <v>5.3000000000000005E-2</v>
      </c>
      <c r="GP5533" s="77">
        <v>3</v>
      </c>
      <c r="GQ5533" s="77">
        <v>0</v>
      </c>
      <c r="GR5533" s="77" t="s">
        <v>423</v>
      </c>
      <c r="GS5533" s="77">
        <v>5.5966209081309407E-2</v>
      </c>
      <c r="GT5533" s="77">
        <v>298.75760903296964</v>
      </c>
      <c r="GU5533" s="77">
        <v>5.5966209081309407E-2</v>
      </c>
      <c r="GV5533" s="77">
        <v>298.75760903296964</v>
      </c>
      <c r="GW5533" s="77">
        <v>0</v>
      </c>
      <c r="GX5533" s="77">
        <v>0</v>
      </c>
      <c r="GY5533" s="77">
        <v>0</v>
      </c>
      <c r="GZ5533" s="77">
        <v>0</v>
      </c>
    </row>
    <row r="5534" spans="187:208" x14ac:dyDescent="0.25">
      <c r="GE5534" s="77" t="s">
        <v>422</v>
      </c>
      <c r="GF5534" s="77" t="s">
        <v>155</v>
      </c>
      <c r="GG5534" s="77" t="s">
        <v>470</v>
      </c>
      <c r="GH5534" s="77" t="s">
        <v>453</v>
      </c>
      <c r="GI5534" s="77">
        <v>2022</v>
      </c>
      <c r="GJ5534" s="77" t="s">
        <v>305</v>
      </c>
      <c r="GK5534" s="77">
        <v>222.2294216278421</v>
      </c>
      <c r="GL5534" s="77">
        <v>90.088153000000005</v>
      </c>
      <c r="GM5534" s="77">
        <v>2022</v>
      </c>
      <c r="GN5534" s="77" t="s">
        <v>175</v>
      </c>
      <c r="GO5534" s="77">
        <v>0.13250000000000001</v>
      </c>
      <c r="GP5534" s="77">
        <v>3</v>
      </c>
      <c r="GQ5534" s="77">
        <v>0</v>
      </c>
      <c r="GR5534" s="77" t="s">
        <v>423</v>
      </c>
      <c r="GS5534" s="77">
        <v>0.1527377521613833</v>
      </c>
      <c r="GT5534" s="77">
        <v>33.942822323560904</v>
      </c>
      <c r="GU5534" s="77">
        <v>0.1527377521613833</v>
      </c>
      <c r="GV5534" s="77">
        <v>33.942822323560904</v>
      </c>
      <c r="GW5534" s="77">
        <v>0.1527377521613833</v>
      </c>
      <c r="GX5534" s="77">
        <v>33.942822323560904</v>
      </c>
      <c r="GY5534" s="77">
        <v>0</v>
      </c>
      <c r="GZ5534" s="77">
        <v>0</v>
      </c>
    </row>
    <row r="5535" spans="187:208" x14ac:dyDescent="0.25">
      <c r="GE5535" s="77" t="s">
        <v>425</v>
      </c>
      <c r="GF5535" s="77" t="s">
        <v>155</v>
      </c>
      <c r="GG5535" s="77" t="s">
        <v>470</v>
      </c>
      <c r="GH5535" s="77" t="s">
        <v>453</v>
      </c>
      <c r="GI5535" s="77">
        <v>2022</v>
      </c>
      <c r="GJ5535" s="77" t="s">
        <v>301</v>
      </c>
      <c r="GK5535" s="77">
        <v>8585.7228092483892</v>
      </c>
      <c r="GL5535" s="77">
        <v>90.088153000000005</v>
      </c>
      <c r="GM5535" s="77">
        <v>2022</v>
      </c>
      <c r="GN5535" s="77" t="s">
        <v>175</v>
      </c>
      <c r="GO5535" s="77">
        <v>5.3000000000000005E-2</v>
      </c>
      <c r="GP5535" s="77">
        <v>3</v>
      </c>
      <c r="GQ5535" s="77">
        <v>0</v>
      </c>
      <c r="GR5535" s="77" t="s">
        <v>423</v>
      </c>
      <c r="GS5535" s="77">
        <v>5.5966209081309407E-2</v>
      </c>
      <c r="GT5535" s="77">
        <v>480.51035785656251</v>
      </c>
      <c r="GU5535" s="77">
        <v>5.5966209081309407E-2</v>
      </c>
      <c r="GV5535" s="77">
        <v>480.51035785656251</v>
      </c>
      <c r="GW5535" s="77">
        <v>5.5966209081309407E-2</v>
      </c>
      <c r="GX5535" s="77">
        <v>480.51035785656251</v>
      </c>
      <c r="GY5535" s="77">
        <v>0</v>
      </c>
      <c r="GZ5535" s="77">
        <v>0</v>
      </c>
    </row>
    <row r="5536" spans="187:208" x14ac:dyDescent="0.25">
      <c r="GE5536" s="77" t="s">
        <v>427</v>
      </c>
      <c r="GF5536" s="77" t="s">
        <v>155</v>
      </c>
      <c r="GG5536" s="77" t="s">
        <v>470</v>
      </c>
      <c r="GH5536" s="77" t="s">
        <v>453</v>
      </c>
      <c r="GI5536" s="77">
        <v>2022</v>
      </c>
      <c r="GJ5536" s="77" t="s">
        <v>303</v>
      </c>
      <c r="GK5536" s="77">
        <v>5338.1784104570224</v>
      </c>
      <c r="GL5536" s="77">
        <v>90.088153000000005</v>
      </c>
      <c r="GM5536" s="77">
        <v>2022</v>
      </c>
      <c r="GN5536" s="77" t="s">
        <v>175</v>
      </c>
      <c r="GO5536" s="77">
        <v>5.3000000000000005E-2</v>
      </c>
      <c r="GP5536" s="77">
        <v>3</v>
      </c>
      <c r="GQ5536" s="77">
        <v>0</v>
      </c>
      <c r="GR5536" s="77" t="s">
        <v>423</v>
      </c>
      <c r="GS5536" s="77">
        <v>5.5966209081309407E-2</v>
      </c>
      <c r="GT5536" s="77">
        <v>298.75760903296964</v>
      </c>
      <c r="GU5536" s="77">
        <v>5.5966209081309407E-2</v>
      </c>
      <c r="GV5536" s="77">
        <v>298.75760903296964</v>
      </c>
      <c r="GW5536" s="77">
        <v>5.5966209081309407E-2</v>
      </c>
      <c r="GX5536" s="77">
        <v>298.75760903296964</v>
      </c>
      <c r="GY5536" s="77">
        <v>0</v>
      </c>
      <c r="GZ5536" s="77">
        <v>0</v>
      </c>
    </row>
    <row r="5537" spans="187:208" x14ac:dyDescent="0.25">
      <c r="GE5537" s="77" t="s">
        <v>422</v>
      </c>
      <c r="GF5537" s="77" t="s">
        <v>155</v>
      </c>
      <c r="GG5537" s="77" t="s">
        <v>470</v>
      </c>
      <c r="GH5537" s="77" t="s">
        <v>453</v>
      </c>
      <c r="GI5537" s="77">
        <v>2023</v>
      </c>
      <c r="GJ5537" s="77" t="s">
        <v>305</v>
      </c>
      <c r="GK5537" s="77">
        <v>233.23007680795129</v>
      </c>
      <c r="GL5537" s="77">
        <v>90.088153000000005</v>
      </c>
      <c r="GM5537" s="77">
        <v>2023</v>
      </c>
      <c r="GN5537" s="77" t="s">
        <v>175</v>
      </c>
      <c r="GO5537" s="77">
        <v>0.13250000000000001</v>
      </c>
      <c r="GP5537" s="77">
        <v>3</v>
      </c>
      <c r="GQ5537" s="77">
        <v>0</v>
      </c>
      <c r="GR5537" s="77" t="s">
        <v>423</v>
      </c>
      <c r="GS5537" s="77">
        <v>0</v>
      </c>
      <c r="GT5537" s="77">
        <v>0</v>
      </c>
      <c r="GU5537" s="77">
        <v>0.1527377521613833</v>
      </c>
      <c r="GV5537" s="77">
        <v>35.623037668073259</v>
      </c>
      <c r="GW5537" s="77">
        <v>0.1527377521613833</v>
      </c>
      <c r="GX5537" s="77">
        <v>35.623037668073259</v>
      </c>
      <c r="GY5537" s="77">
        <v>0.1527377521613833</v>
      </c>
      <c r="GZ5537" s="77">
        <v>35.623037668073259</v>
      </c>
    </row>
    <row r="5538" spans="187:208" x14ac:dyDescent="0.25">
      <c r="GE5538" s="77" t="s">
        <v>425</v>
      </c>
      <c r="GF5538" s="77" t="s">
        <v>155</v>
      </c>
      <c r="GG5538" s="77" t="s">
        <v>470</v>
      </c>
      <c r="GH5538" s="77" t="s">
        <v>453</v>
      </c>
      <c r="GI5538" s="77">
        <v>2023</v>
      </c>
      <c r="GJ5538" s="77" t="s">
        <v>301</v>
      </c>
      <c r="GK5538" s="77">
        <v>8896.515993429055</v>
      </c>
      <c r="GL5538" s="77">
        <v>90.088153000000005</v>
      </c>
      <c r="GM5538" s="77">
        <v>2023</v>
      </c>
      <c r="GN5538" s="77" t="s">
        <v>175</v>
      </c>
      <c r="GO5538" s="77">
        <v>5.3000000000000005E-2</v>
      </c>
      <c r="GP5538" s="77">
        <v>3</v>
      </c>
      <c r="GQ5538" s="77">
        <v>0</v>
      </c>
      <c r="GR5538" s="77" t="s">
        <v>423</v>
      </c>
      <c r="GS5538" s="77">
        <v>0</v>
      </c>
      <c r="GT5538" s="77">
        <v>0</v>
      </c>
      <c r="GU5538" s="77">
        <v>5.5966209081309407E-2</v>
      </c>
      <c r="GV5538" s="77">
        <v>497.90427418346354</v>
      </c>
      <c r="GW5538" s="77">
        <v>5.5966209081309407E-2</v>
      </c>
      <c r="GX5538" s="77">
        <v>497.90427418346354</v>
      </c>
      <c r="GY5538" s="77">
        <v>5.5966209081309407E-2</v>
      </c>
      <c r="GZ5538" s="77">
        <v>497.90427418346354</v>
      </c>
    </row>
    <row r="5539" spans="187:208" x14ac:dyDescent="0.25">
      <c r="GE5539" s="77" t="s">
        <v>427</v>
      </c>
      <c r="GF5539" s="77" t="s">
        <v>155</v>
      </c>
      <c r="GG5539" s="77" t="s">
        <v>470</v>
      </c>
      <c r="GH5539" s="77" t="s">
        <v>453</v>
      </c>
      <c r="GI5539" s="77">
        <v>2023</v>
      </c>
      <c r="GJ5539" s="77" t="s">
        <v>303</v>
      </c>
      <c r="GK5539" s="77">
        <v>5534.8914862003803</v>
      </c>
      <c r="GL5539" s="77">
        <v>90.088153000000005</v>
      </c>
      <c r="GM5539" s="77">
        <v>2023</v>
      </c>
      <c r="GN5539" s="77" t="s">
        <v>175</v>
      </c>
      <c r="GO5539" s="77">
        <v>5.3000000000000005E-2</v>
      </c>
      <c r="GP5539" s="77">
        <v>3</v>
      </c>
      <c r="GQ5539" s="77">
        <v>0</v>
      </c>
      <c r="GR5539" s="77" t="s">
        <v>423</v>
      </c>
      <c r="GS5539" s="77">
        <v>0</v>
      </c>
      <c r="GT5539" s="77">
        <v>0</v>
      </c>
      <c r="GU5539" s="77">
        <v>5.5966209081309407E-2</v>
      </c>
      <c r="GV5539" s="77">
        <v>309.76689415904985</v>
      </c>
      <c r="GW5539" s="77">
        <v>5.5966209081309407E-2</v>
      </c>
      <c r="GX5539" s="77">
        <v>309.76689415904985</v>
      </c>
      <c r="GY5539" s="77">
        <v>5.5966209081309407E-2</v>
      </c>
      <c r="GZ5539" s="77">
        <v>309.76689415904985</v>
      </c>
    </row>
    <row r="5540" spans="187:208" x14ac:dyDescent="0.25">
      <c r="GE5540" s="77" t="s">
        <v>422</v>
      </c>
      <c r="GF5540" s="77" t="s">
        <v>155</v>
      </c>
      <c r="GG5540" s="77" t="s">
        <v>470</v>
      </c>
      <c r="GH5540" s="77" t="s">
        <v>453</v>
      </c>
      <c r="GI5540" s="77">
        <v>2024</v>
      </c>
      <c r="GJ5540" s="77" t="s">
        <v>305</v>
      </c>
      <c r="GK5540" s="77">
        <v>233.23007680795129</v>
      </c>
      <c r="GL5540" s="77">
        <v>90.088153000000005</v>
      </c>
      <c r="GM5540" s="77">
        <v>2024</v>
      </c>
      <c r="GN5540" s="77" t="s">
        <v>175</v>
      </c>
      <c r="GO5540" s="77">
        <v>0.13250000000000001</v>
      </c>
      <c r="GP5540" s="77">
        <v>3</v>
      </c>
      <c r="GQ5540" s="77">
        <v>0</v>
      </c>
      <c r="GR5540" s="77" t="s">
        <v>423</v>
      </c>
      <c r="GS5540" s="77">
        <v>0</v>
      </c>
      <c r="GT5540" s="77">
        <v>0</v>
      </c>
      <c r="GU5540" s="77">
        <v>0</v>
      </c>
      <c r="GV5540" s="77">
        <v>0</v>
      </c>
      <c r="GW5540" s="77">
        <v>0.1527377521613833</v>
      </c>
      <c r="GX5540" s="77">
        <v>35.623037668073259</v>
      </c>
      <c r="GY5540" s="77">
        <v>0.1527377521613833</v>
      </c>
      <c r="GZ5540" s="77">
        <v>35.623037668073259</v>
      </c>
    </row>
    <row r="5541" spans="187:208" x14ac:dyDescent="0.25">
      <c r="GE5541" s="77" t="s">
        <v>425</v>
      </c>
      <c r="GF5541" s="77" t="s">
        <v>155</v>
      </c>
      <c r="GG5541" s="77" t="s">
        <v>470</v>
      </c>
      <c r="GH5541" s="77" t="s">
        <v>453</v>
      </c>
      <c r="GI5541" s="77">
        <v>2024</v>
      </c>
      <c r="GJ5541" s="77" t="s">
        <v>301</v>
      </c>
      <c r="GK5541" s="77">
        <v>8896.515993429055</v>
      </c>
      <c r="GL5541" s="77">
        <v>90.088153000000005</v>
      </c>
      <c r="GM5541" s="77">
        <v>2024</v>
      </c>
      <c r="GN5541" s="77" t="s">
        <v>175</v>
      </c>
      <c r="GO5541" s="77">
        <v>5.3000000000000005E-2</v>
      </c>
      <c r="GP5541" s="77">
        <v>3</v>
      </c>
      <c r="GQ5541" s="77">
        <v>0</v>
      </c>
      <c r="GR5541" s="77" t="s">
        <v>423</v>
      </c>
      <c r="GS5541" s="77">
        <v>0</v>
      </c>
      <c r="GT5541" s="77">
        <v>0</v>
      </c>
      <c r="GU5541" s="77">
        <v>0</v>
      </c>
      <c r="GV5541" s="77">
        <v>0</v>
      </c>
      <c r="GW5541" s="77">
        <v>5.5966209081309407E-2</v>
      </c>
      <c r="GX5541" s="77">
        <v>497.90427418346354</v>
      </c>
      <c r="GY5541" s="77">
        <v>5.5966209081309407E-2</v>
      </c>
      <c r="GZ5541" s="77">
        <v>497.90427418346354</v>
      </c>
    </row>
    <row r="5542" spans="187:208" x14ac:dyDescent="0.25">
      <c r="GE5542" s="77" t="s">
        <v>427</v>
      </c>
      <c r="GF5542" s="77" t="s">
        <v>155</v>
      </c>
      <c r="GG5542" s="77" t="s">
        <v>470</v>
      </c>
      <c r="GH5542" s="77" t="s">
        <v>453</v>
      </c>
      <c r="GI5542" s="77">
        <v>2024</v>
      </c>
      <c r="GJ5542" s="77" t="s">
        <v>303</v>
      </c>
      <c r="GK5542" s="77">
        <v>5534.8914862003803</v>
      </c>
      <c r="GL5542" s="77">
        <v>90.088153000000005</v>
      </c>
      <c r="GM5542" s="77">
        <v>2024</v>
      </c>
      <c r="GN5542" s="77" t="s">
        <v>175</v>
      </c>
      <c r="GO5542" s="77">
        <v>5.3000000000000005E-2</v>
      </c>
      <c r="GP5542" s="77">
        <v>3</v>
      </c>
      <c r="GQ5542" s="77">
        <v>0</v>
      </c>
      <c r="GR5542" s="77" t="s">
        <v>423</v>
      </c>
      <c r="GS5542" s="77">
        <v>0</v>
      </c>
      <c r="GT5542" s="77">
        <v>0</v>
      </c>
      <c r="GU5542" s="77">
        <v>0</v>
      </c>
      <c r="GV5542" s="77">
        <v>0</v>
      </c>
      <c r="GW5542" s="77">
        <v>5.5966209081309407E-2</v>
      </c>
      <c r="GX5542" s="77">
        <v>309.76689415904985</v>
      </c>
      <c r="GY5542" s="77">
        <v>5.5966209081309407E-2</v>
      </c>
      <c r="GZ5542" s="77">
        <v>309.76689415904985</v>
      </c>
    </row>
    <row r="5543" spans="187:208" x14ac:dyDescent="0.25">
      <c r="GE5543" s="77" t="s">
        <v>422</v>
      </c>
      <c r="GF5543" s="77" t="s">
        <v>155</v>
      </c>
      <c r="GG5543" s="77" t="s">
        <v>470</v>
      </c>
      <c r="GH5543" s="77" t="s">
        <v>453</v>
      </c>
      <c r="GI5543" s="77">
        <v>2025</v>
      </c>
      <c r="GJ5543" s="77" t="s">
        <v>305</v>
      </c>
      <c r="GK5543" s="77">
        <v>233.23007680795129</v>
      </c>
      <c r="GL5543" s="77">
        <v>90.088153000000005</v>
      </c>
      <c r="GM5543" s="77">
        <v>2025</v>
      </c>
      <c r="GN5543" s="77" t="s">
        <v>175</v>
      </c>
      <c r="GO5543" s="77">
        <v>0.13250000000000001</v>
      </c>
      <c r="GP5543" s="77">
        <v>3</v>
      </c>
      <c r="GQ5543" s="77">
        <v>0</v>
      </c>
      <c r="GR5543" s="77" t="s">
        <v>423</v>
      </c>
      <c r="GS5543" s="77">
        <v>0</v>
      </c>
      <c r="GT5543" s="77">
        <v>0</v>
      </c>
      <c r="GU5543" s="77">
        <v>0</v>
      </c>
      <c r="GV5543" s="77">
        <v>0</v>
      </c>
      <c r="GW5543" s="77">
        <v>0</v>
      </c>
      <c r="GX5543" s="77">
        <v>0</v>
      </c>
      <c r="GY5543" s="77">
        <v>0.1527377521613833</v>
      </c>
      <c r="GZ5543" s="77">
        <v>35.623037668073259</v>
      </c>
    </row>
    <row r="5544" spans="187:208" x14ac:dyDescent="0.25">
      <c r="GE5544" s="77" t="s">
        <v>425</v>
      </c>
      <c r="GF5544" s="77" t="s">
        <v>155</v>
      </c>
      <c r="GG5544" s="77" t="s">
        <v>470</v>
      </c>
      <c r="GH5544" s="77" t="s">
        <v>453</v>
      </c>
      <c r="GI5544" s="77">
        <v>2025</v>
      </c>
      <c r="GJ5544" s="77" t="s">
        <v>301</v>
      </c>
      <c r="GK5544" s="77">
        <v>8896.515993429055</v>
      </c>
      <c r="GL5544" s="77">
        <v>90.088153000000005</v>
      </c>
      <c r="GM5544" s="77">
        <v>2025</v>
      </c>
      <c r="GN5544" s="77" t="s">
        <v>175</v>
      </c>
      <c r="GO5544" s="77">
        <v>5.3000000000000005E-2</v>
      </c>
      <c r="GP5544" s="77">
        <v>3</v>
      </c>
      <c r="GQ5544" s="77">
        <v>0</v>
      </c>
      <c r="GR5544" s="77" t="s">
        <v>423</v>
      </c>
      <c r="GS5544" s="77">
        <v>0</v>
      </c>
      <c r="GT5544" s="77">
        <v>0</v>
      </c>
      <c r="GU5544" s="77">
        <v>0</v>
      </c>
      <c r="GV5544" s="77">
        <v>0</v>
      </c>
      <c r="GW5544" s="77">
        <v>0</v>
      </c>
      <c r="GX5544" s="77">
        <v>0</v>
      </c>
      <c r="GY5544" s="77">
        <v>5.5966209081309407E-2</v>
      </c>
      <c r="GZ5544" s="77">
        <v>497.90427418346354</v>
      </c>
    </row>
    <row r="5545" spans="187:208" x14ac:dyDescent="0.25">
      <c r="GE5545" s="77" t="s">
        <v>427</v>
      </c>
      <c r="GF5545" s="77" t="s">
        <v>155</v>
      </c>
      <c r="GG5545" s="77" t="s">
        <v>470</v>
      </c>
      <c r="GH5545" s="77" t="s">
        <v>453</v>
      </c>
      <c r="GI5545" s="77">
        <v>2025</v>
      </c>
      <c r="GJ5545" s="77" t="s">
        <v>303</v>
      </c>
      <c r="GK5545" s="77">
        <v>5534.8914862003803</v>
      </c>
      <c r="GL5545" s="77">
        <v>90.088153000000005</v>
      </c>
      <c r="GM5545" s="77">
        <v>2025</v>
      </c>
      <c r="GN5545" s="77" t="s">
        <v>175</v>
      </c>
      <c r="GO5545" s="77">
        <v>5.3000000000000005E-2</v>
      </c>
      <c r="GP5545" s="77">
        <v>3</v>
      </c>
      <c r="GQ5545" s="77">
        <v>0</v>
      </c>
      <c r="GR5545" s="77" t="s">
        <v>423</v>
      </c>
      <c r="GS5545" s="77">
        <v>0</v>
      </c>
      <c r="GT5545" s="77">
        <v>0</v>
      </c>
      <c r="GU5545" s="77">
        <v>0</v>
      </c>
      <c r="GV5545" s="77">
        <v>0</v>
      </c>
      <c r="GW5545" s="77">
        <v>0</v>
      </c>
      <c r="GX5545" s="77">
        <v>0</v>
      </c>
      <c r="GY5545" s="77">
        <v>5.5966209081309407E-2</v>
      </c>
      <c r="GZ5545" s="77">
        <v>309.76689415904985</v>
      </c>
    </row>
    <row r="5546" spans="187:208" x14ac:dyDescent="0.25">
      <c r="GE5546" s="77" t="s">
        <v>422</v>
      </c>
      <c r="GF5546" s="77" t="s">
        <v>155</v>
      </c>
      <c r="GG5546" s="77" t="s">
        <v>470</v>
      </c>
      <c r="GH5546" s="77" t="s">
        <v>460</v>
      </c>
      <c r="GI5546" s="77">
        <v>2021</v>
      </c>
      <c r="GJ5546" s="77" t="s">
        <v>305</v>
      </c>
      <c r="GK5546" s="77">
        <v>222.2294216278494</v>
      </c>
      <c r="GL5546" s="77">
        <v>90.088153000000005</v>
      </c>
      <c r="GM5546" s="77">
        <v>2021</v>
      </c>
      <c r="GN5546" s="77" t="s">
        <v>175</v>
      </c>
      <c r="GO5546" s="77">
        <v>0.13250000000000001</v>
      </c>
      <c r="GP5546" s="77">
        <v>3</v>
      </c>
      <c r="GQ5546" s="77">
        <v>0</v>
      </c>
      <c r="GR5546" s="77" t="s">
        <v>423</v>
      </c>
      <c r="GS5546" s="77">
        <v>0.1527377521613833</v>
      </c>
      <c r="GT5546" s="77">
        <v>33.942822323562019</v>
      </c>
      <c r="GU5546" s="77">
        <v>0.1527377521613833</v>
      </c>
      <c r="GV5546" s="77">
        <v>33.942822323562019</v>
      </c>
      <c r="GW5546" s="77">
        <v>0</v>
      </c>
      <c r="GX5546" s="77">
        <v>0</v>
      </c>
      <c r="GY5546" s="77">
        <v>0</v>
      </c>
      <c r="GZ5546" s="77">
        <v>0</v>
      </c>
    </row>
    <row r="5547" spans="187:208" x14ac:dyDescent="0.25">
      <c r="GE5547" s="77" t="s">
        <v>425</v>
      </c>
      <c r="GF5547" s="77" t="s">
        <v>155</v>
      </c>
      <c r="GG5547" s="77" t="s">
        <v>470</v>
      </c>
      <c r="GH5547" s="77" t="s">
        <v>460</v>
      </c>
      <c r="GI5547" s="77">
        <v>2021</v>
      </c>
      <c r="GJ5547" s="77" t="s">
        <v>301</v>
      </c>
      <c r="GK5547" s="77">
        <v>8585.7228092486803</v>
      </c>
      <c r="GL5547" s="77">
        <v>90.088153000000005</v>
      </c>
      <c r="GM5547" s="77">
        <v>2021</v>
      </c>
      <c r="GN5547" s="77" t="s">
        <v>175</v>
      </c>
      <c r="GO5547" s="77">
        <v>5.3000000000000005E-2</v>
      </c>
      <c r="GP5547" s="77">
        <v>3</v>
      </c>
      <c r="GQ5547" s="77">
        <v>0</v>
      </c>
      <c r="GR5547" s="77" t="s">
        <v>423</v>
      </c>
      <c r="GS5547" s="77">
        <v>5.5966209081309407E-2</v>
      </c>
      <c r="GT5547" s="77">
        <v>480.51035785657882</v>
      </c>
      <c r="GU5547" s="77">
        <v>5.5966209081309407E-2</v>
      </c>
      <c r="GV5547" s="77">
        <v>480.51035785657882</v>
      </c>
      <c r="GW5547" s="77">
        <v>0</v>
      </c>
      <c r="GX5547" s="77">
        <v>0</v>
      </c>
      <c r="GY5547" s="77">
        <v>0</v>
      </c>
      <c r="GZ5547" s="77">
        <v>0</v>
      </c>
    </row>
    <row r="5548" spans="187:208" x14ac:dyDescent="0.25">
      <c r="GE5548" s="77" t="s">
        <v>422</v>
      </c>
      <c r="GF5548" s="77" t="s">
        <v>155</v>
      </c>
      <c r="GG5548" s="77" t="s">
        <v>470</v>
      </c>
      <c r="GH5548" s="77" t="s">
        <v>460</v>
      </c>
      <c r="GI5548" s="77">
        <v>2022</v>
      </c>
      <c r="GJ5548" s="77" t="s">
        <v>305</v>
      </c>
      <c r="GK5548" s="77">
        <v>222.2294216278494</v>
      </c>
      <c r="GL5548" s="77">
        <v>90.088153000000005</v>
      </c>
      <c r="GM5548" s="77">
        <v>2022</v>
      </c>
      <c r="GN5548" s="77" t="s">
        <v>175</v>
      </c>
      <c r="GO5548" s="77">
        <v>0.13250000000000001</v>
      </c>
      <c r="GP5548" s="77">
        <v>3</v>
      </c>
      <c r="GQ5548" s="77">
        <v>0</v>
      </c>
      <c r="GR5548" s="77" t="s">
        <v>423</v>
      </c>
      <c r="GS5548" s="77">
        <v>0.1527377521613833</v>
      </c>
      <c r="GT5548" s="77">
        <v>33.942822323562019</v>
      </c>
      <c r="GU5548" s="77">
        <v>0.1527377521613833</v>
      </c>
      <c r="GV5548" s="77">
        <v>33.942822323562019</v>
      </c>
      <c r="GW5548" s="77">
        <v>0.1527377521613833</v>
      </c>
      <c r="GX5548" s="77">
        <v>33.942822323562019</v>
      </c>
      <c r="GY5548" s="77">
        <v>0</v>
      </c>
      <c r="GZ5548" s="77">
        <v>0</v>
      </c>
    </row>
    <row r="5549" spans="187:208" x14ac:dyDescent="0.25">
      <c r="GE5549" s="77" t="s">
        <v>425</v>
      </c>
      <c r="GF5549" s="77" t="s">
        <v>155</v>
      </c>
      <c r="GG5549" s="77" t="s">
        <v>470</v>
      </c>
      <c r="GH5549" s="77" t="s">
        <v>460</v>
      </c>
      <c r="GI5549" s="77">
        <v>2022</v>
      </c>
      <c r="GJ5549" s="77" t="s">
        <v>301</v>
      </c>
      <c r="GK5549" s="77">
        <v>8585.7228092486803</v>
      </c>
      <c r="GL5549" s="77">
        <v>90.088153000000005</v>
      </c>
      <c r="GM5549" s="77">
        <v>2022</v>
      </c>
      <c r="GN5549" s="77" t="s">
        <v>175</v>
      </c>
      <c r="GO5549" s="77">
        <v>5.3000000000000005E-2</v>
      </c>
      <c r="GP5549" s="77">
        <v>3</v>
      </c>
      <c r="GQ5549" s="77">
        <v>0</v>
      </c>
      <c r="GR5549" s="77" t="s">
        <v>423</v>
      </c>
      <c r="GS5549" s="77">
        <v>5.5966209081309407E-2</v>
      </c>
      <c r="GT5549" s="77">
        <v>480.51035785657882</v>
      </c>
      <c r="GU5549" s="77">
        <v>5.5966209081309407E-2</v>
      </c>
      <c r="GV5549" s="77">
        <v>480.51035785657882</v>
      </c>
      <c r="GW5549" s="77">
        <v>5.5966209081309407E-2</v>
      </c>
      <c r="GX5549" s="77">
        <v>480.51035785657882</v>
      </c>
      <c r="GY5549" s="77">
        <v>0</v>
      </c>
      <c r="GZ5549" s="77">
        <v>0</v>
      </c>
    </row>
    <row r="5550" spans="187:208" x14ac:dyDescent="0.25">
      <c r="GE5550" s="77" t="s">
        <v>422</v>
      </c>
      <c r="GF5550" s="77" t="s">
        <v>155</v>
      </c>
      <c r="GG5550" s="77" t="s">
        <v>470</v>
      </c>
      <c r="GH5550" s="77" t="s">
        <v>460</v>
      </c>
      <c r="GI5550" s="77">
        <v>2023</v>
      </c>
      <c r="GJ5550" s="77" t="s">
        <v>305</v>
      </c>
      <c r="GK5550" s="77">
        <v>233.2300768079588</v>
      </c>
      <c r="GL5550" s="77">
        <v>90.088153000000005</v>
      </c>
      <c r="GM5550" s="77">
        <v>2023</v>
      </c>
      <c r="GN5550" s="77" t="s">
        <v>175</v>
      </c>
      <c r="GO5550" s="77">
        <v>0.13250000000000001</v>
      </c>
      <c r="GP5550" s="77">
        <v>3</v>
      </c>
      <c r="GQ5550" s="77">
        <v>0</v>
      </c>
      <c r="GR5550" s="77" t="s">
        <v>423</v>
      </c>
      <c r="GS5550" s="77">
        <v>0</v>
      </c>
      <c r="GT5550" s="77">
        <v>0</v>
      </c>
      <c r="GU5550" s="77">
        <v>0.1527377521613833</v>
      </c>
      <c r="GV5550" s="77">
        <v>35.623037668074403</v>
      </c>
      <c r="GW5550" s="77">
        <v>0.1527377521613833</v>
      </c>
      <c r="GX5550" s="77">
        <v>35.623037668074403</v>
      </c>
      <c r="GY5550" s="77">
        <v>0.1527377521613833</v>
      </c>
      <c r="GZ5550" s="77">
        <v>35.623037668074403</v>
      </c>
    </row>
    <row r="5551" spans="187:208" x14ac:dyDescent="0.25">
      <c r="GE5551" s="77" t="s">
        <v>425</v>
      </c>
      <c r="GF5551" s="77" t="s">
        <v>155</v>
      </c>
      <c r="GG5551" s="77" t="s">
        <v>470</v>
      </c>
      <c r="GH5551" s="77" t="s">
        <v>460</v>
      </c>
      <c r="GI5551" s="77">
        <v>2023</v>
      </c>
      <c r="GJ5551" s="77" t="s">
        <v>301</v>
      </c>
      <c r="GK5551" s="77">
        <v>8896.515993429357</v>
      </c>
      <c r="GL5551" s="77">
        <v>90.088153000000005</v>
      </c>
      <c r="GM5551" s="77">
        <v>2023</v>
      </c>
      <c r="GN5551" s="77" t="s">
        <v>175</v>
      </c>
      <c r="GO5551" s="77">
        <v>5.3000000000000005E-2</v>
      </c>
      <c r="GP5551" s="77">
        <v>3</v>
      </c>
      <c r="GQ5551" s="77">
        <v>0</v>
      </c>
      <c r="GR5551" s="77" t="s">
        <v>423</v>
      </c>
      <c r="GS5551" s="77">
        <v>0</v>
      </c>
      <c r="GT5551" s="77">
        <v>0</v>
      </c>
      <c r="GU5551" s="77">
        <v>5.5966209081309407E-2</v>
      </c>
      <c r="GV5551" s="77">
        <v>497.90427418348048</v>
      </c>
      <c r="GW5551" s="77">
        <v>5.5966209081309407E-2</v>
      </c>
      <c r="GX5551" s="77">
        <v>497.90427418348048</v>
      </c>
      <c r="GY5551" s="77">
        <v>5.5966209081309407E-2</v>
      </c>
      <c r="GZ5551" s="77">
        <v>497.90427418348048</v>
      </c>
    </row>
    <row r="5552" spans="187:208" x14ac:dyDescent="0.25">
      <c r="GE5552" s="77" t="s">
        <v>422</v>
      </c>
      <c r="GF5552" s="77" t="s">
        <v>155</v>
      </c>
      <c r="GG5552" s="77" t="s">
        <v>470</v>
      </c>
      <c r="GH5552" s="77" t="s">
        <v>460</v>
      </c>
      <c r="GI5552" s="77">
        <v>2024</v>
      </c>
      <c r="GJ5552" s="77" t="s">
        <v>305</v>
      </c>
      <c r="GK5552" s="77">
        <v>233.2300768079588</v>
      </c>
      <c r="GL5552" s="77">
        <v>90.088153000000005</v>
      </c>
      <c r="GM5552" s="77">
        <v>2024</v>
      </c>
      <c r="GN5552" s="77" t="s">
        <v>175</v>
      </c>
      <c r="GO5552" s="77">
        <v>0.13250000000000001</v>
      </c>
      <c r="GP5552" s="77">
        <v>3</v>
      </c>
      <c r="GQ5552" s="77">
        <v>0</v>
      </c>
      <c r="GR5552" s="77" t="s">
        <v>423</v>
      </c>
      <c r="GS5552" s="77">
        <v>0</v>
      </c>
      <c r="GT5552" s="77">
        <v>0</v>
      </c>
      <c r="GU5552" s="77">
        <v>0</v>
      </c>
      <c r="GV5552" s="77">
        <v>0</v>
      </c>
      <c r="GW5552" s="77">
        <v>0.1527377521613833</v>
      </c>
      <c r="GX5552" s="77">
        <v>35.623037668074403</v>
      </c>
      <c r="GY5552" s="77">
        <v>0.1527377521613833</v>
      </c>
      <c r="GZ5552" s="77">
        <v>35.623037668074403</v>
      </c>
    </row>
    <row r="5553" spans="187:208" x14ac:dyDescent="0.25">
      <c r="GE5553" s="77" t="s">
        <v>425</v>
      </c>
      <c r="GF5553" s="77" t="s">
        <v>155</v>
      </c>
      <c r="GG5553" s="77" t="s">
        <v>470</v>
      </c>
      <c r="GH5553" s="77" t="s">
        <v>460</v>
      </c>
      <c r="GI5553" s="77">
        <v>2024</v>
      </c>
      <c r="GJ5553" s="77" t="s">
        <v>301</v>
      </c>
      <c r="GK5553" s="77">
        <v>8896.515993429357</v>
      </c>
      <c r="GL5553" s="77">
        <v>90.088153000000005</v>
      </c>
      <c r="GM5553" s="77">
        <v>2024</v>
      </c>
      <c r="GN5553" s="77" t="s">
        <v>175</v>
      </c>
      <c r="GO5553" s="77">
        <v>5.3000000000000005E-2</v>
      </c>
      <c r="GP5553" s="77">
        <v>3</v>
      </c>
      <c r="GQ5553" s="77">
        <v>0</v>
      </c>
      <c r="GR5553" s="77" t="s">
        <v>423</v>
      </c>
      <c r="GS5553" s="77">
        <v>0</v>
      </c>
      <c r="GT5553" s="77">
        <v>0</v>
      </c>
      <c r="GU5553" s="77">
        <v>0</v>
      </c>
      <c r="GV5553" s="77">
        <v>0</v>
      </c>
      <c r="GW5553" s="77">
        <v>5.5966209081309407E-2</v>
      </c>
      <c r="GX5553" s="77">
        <v>497.90427418348048</v>
      </c>
      <c r="GY5553" s="77">
        <v>5.5966209081309407E-2</v>
      </c>
      <c r="GZ5553" s="77">
        <v>497.90427418348048</v>
      </c>
    </row>
    <row r="5554" spans="187:208" x14ac:dyDescent="0.25">
      <c r="GE5554" s="77" t="s">
        <v>422</v>
      </c>
      <c r="GF5554" s="77" t="s">
        <v>155</v>
      </c>
      <c r="GG5554" s="77" t="s">
        <v>470</v>
      </c>
      <c r="GH5554" s="77" t="s">
        <v>460</v>
      </c>
      <c r="GI5554" s="77">
        <v>2025</v>
      </c>
      <c r="GJ5554" s="77" t="s">
        <v>305</v>
      </c>
      <c r="GK5554" s="77">
        <v>233.2300768079588</v>
      </c>
      <c r="GL5554" s="77">
        <v>90.088153000000005</v>
      </c>
      <c r="GM5554" s="77">
        <v>2025</v>
      </c>
      <c r="GN5554" s="77" t="s">
        <v>175</v>
      </c>
      <c r="GO5554" s="77">
        <v>0.13250000000000001</v>
      </c>
      <c r="GP5554" s="77">
        <v>3</v>
      </c>
      <c r="GQ5554" s="77">
        <v>0</v>
      </c>
      <c r="GR5554" s="77" t="s">
        <v>423</v>
      </c>
      <c r="GS5554" s="77">
        <v>0</v>
      </c>
      <c r="GT5554" s="77">
        <v>0</v>
      </c>
      <c r="GU5554" s="77">
        <v>0</v>
      </c>
      <c r="GV5554" s="77">
        <v>0</v>
      </c>
      <c r="GW5554" s="77">
        <v>0</v>
      </c>
      <c r="GX5554" s="77">
        <v>0</v>
      </c>
      <c r="GY5554" s="77">
        <v>0.1527377521613833</v>
      </c>
      <c r="GZ5554" s="77">
        <v>35.623037668074403</v>
      </c>
    </row>
    <row r="5555" spans="187:208" x14ac:dyDescent="0.25">
      <c r="GE5555" s="77" t="s">
        <v>425</v>
      </c>
      <c r="GF5555" s="77" t="s">
        <v>155</v>
      </c>
      <c r="GG5555" s="77" t="s">
        <v>470</v>
      </c>
      <c r="GH5555" s="77" t="s">
        <v>460</v>
      </c>
      <c r="GI5555" s="77">
        <v>2025</v>
      </c>
      <c r="GJ5555" s="77" t="s">
        <v>301</v>
      </c>
      <c r="GK5555" s="77">
        <v>8896.515993429357</v>
      </c>
      <c r="GL5555" s="77">
        <v>90.088153000000005</v>
      </c>
      <c r="GM5555" s="77">
        <v>2025</v>
      </c>
      <c r="GN5555" s="77" t="s">
        <v>175</v>
      </c>
      <c r="GO5555" s="77">
        <v>5.3000000000000005E-2</v>
      </c>
      <c r="GP5555" s="77">
        <v>3</v>
      </c>
      <c r="GQ5555" s="77">
        <v>0</v>
      </c>
      <c r="GR5555" s="77" t="s">
        <v>423</v>
      </c>
      <c r="GS5555" s="77">
        <v>0</v>
      </c>
      <c r="GT5555" s="77">
        <v>0</v>
      </c>
      <c r="GU5555" s="77">
        <v>0</v>
      </c>
      <c r="GV5555" s="77">
        <v>0</v>
      </c>
      <c r="GW5555" s="77">
        <v>0</v>
      </c>
      <c r="GX5555" s="77">
        <v>0</v>
      </c>
      <c r="GY5555" s="77">
        <v>5.5966209081309407E-2</v>
      </c>
      <c r="GZ5555" s="77">
        <v>497.90427418348048</v>
      </c>
    </row>
    <row r="5556" spans="187:208" x14ac:dyDescent="0.25">
      <c r="GE5556" s="77" t="s">
        <v>422</v>
      </c>
      <c r="GF5556" s="77" t="s">
        <v>155</v>
      </c>
      <c r="GG5556" s="77" t="s">
        <v>470</v>
      </c>
      <c r="GH5556" s="77" t="s">
        <v>467</v>
      </c>
      <c r="GI5556" s="77">
        <v>2021</v>
      </c>
      <c r="GJ5556" s="77" t="s">
        <v>305</v>
      </c>
      <c r="GK5556" s="77">
        <v>0.69641821681224458</v>
      </c>
      <c r="GL5556" s="77">
        <v>90.088153000000005</v>
      </c>
      <c r="GM5556" s="77">
        <v>2021</v>
      </c>
      <c r="GN5556" s="77" t="s">
        <v>175</v>
      </c>
      <c r="GO5556" s="77">
        <v>0.13250000000000001</v>
      </c>
      <c r="GP5556" s="77">
        <v>3</v>
      </c>
      <c r="GQ5556" s="77">
        <v>0</v>
      </c>
      <c r="GR5556" s="77" t="s">
        <v>423</v>
      </c>
      <c r="GS5556" s="77">
        <v>0.1527377521613833</v>
      </c>
      <c r="GT5556" s="77">
        <v>0.10636935300014111</v>
      </c>
      <c r="GU5556" s="77">
        <v>0.1527377521613833</v>
      </c>
      <c r="GV5556" s="77">
        <v>0.10636935300014111</v>
      </c>
      <c r="GW5556" s="77">
        <v>0</v>
      </c>
      <c r="GX5556" s="77">
        <v>0</v>
      </c>
      <c r="GY5556" s="77">
        <v>0</v>
      </c>
      <c r="GZ5556" s="77">
        <v>0</v>
      </c>
    </row>
    <row r="5557" spans="187:208" x14ac:dyDescent="0.25">
      <c r="GE5557" s="77" t="s">
        <v>425</v>
      </c>
      <c r="GF5557" s="77" t="s">
        <v>155</v>
      </c>
      <c r="GG5557" s="77" t="s">
        <v>470</v>
      </c>
      <c r="GH5557" s="77" t="s">
        <v>467</v>
      </c>
      <c r="GI5557" s="77">
        <v>2021</v>
      </c>
      <c r="GJ5557" s="77" t="s">
        <v>301</v>
      </c>
      <c r="GK5557" s="77">
        <v>2.941964152281034</v>
      </c>
      <c r="GL5557" s="77">
        <v>90.088153000000005</v>
      </c>
      <c r="GM5557" s="77">
        <v>2021</v>
      </c>
      <c r="GN5557" s="77" t="s">
        <v>175</v>
      </c>
      <c r="GO5557" s="77">
        <v>5.3000000000000005E-2</v>
      </c>
      <c r="GP5557" s="77">
        <v>3</v>
      </c>
      <c r="GQ5557" s="77">
        <v>0</v>
      </c>
      <c r="GR5557" s="77" t="s">
        <v>423</v>
      </c>
      <c r="GS5557" s="77">
        <v>5.5966209081309407E-2</v>
      </c>
      <c r="GT5557" s="77">
        <v>0.16465058085627754</v>
      </c>
      <c r="GU5557" s="77">
        <v>5.5966209081309407E-2</v>
      </c>
      <c r="GV5557" s="77">
        <v>0.16465058085627754</v>
      </c>
      <c r="GW5557" s="77">
        <v>0</v>
      </c>
      <c r="GX5557" s="77">
        <v>0</v>
      </c>
      <c r="GY5557" s="77">
        <v>0</v>
      </c>
      <c r="GZ5557" s="77">
        <v>0</v>
      </c>
    </row>
    <row r="5558" spans="187:208" x14ac:dyDescent="0.25">
      <c r="GE5558" s="77" t="s">
        <v>427</v>
      </c>
      <c r="GF5558" s="77" t="s">
        <v>155</v>
      </c>
      <c r="GG5558" s="77" t="s">
        <v>470</v>
      </c>
      <c r="GH5558" s="77" t="s">
        <v>467</v>
      </c>
      <c r="GI5558" s="77">
        <v>2021</v>
      </c>
      <c r="GJ5558" s="77" t="s">
        <v>303</v>
      </c>
      <c r="GK5558" s="77">
        <v>1.6021759622082921</v>
      </c>
      <c r="GL5558" s="77">
        <v>90.088153000000005</v>
      </c>
      <c r="GM5558" s="77">
        <v>2021</v>
      </c>
      <c r="GN5558" s="77" t="s">
        <v>175</v>
      </c>
      <c r="GO5558" s="77">
        <v>5.3000000000000005E-2</v>
      </c>
      <c r="GP5558" s="77">
        <v>3</v>
      </c>
      <c r="GQ5558" s="77">
        <v>0</v>
      </c>
      <c r="GR5558" s="77" t="s">
        <v>423</v>
      </c>
      <c r="GS5558" s="77">
        <v>5.5966209081309407E-2</v>
      </c>
      <c r="GT5558" s="77">
        <v>8.9667714885997354E-2</v>
      </c>
      <c r="GU5558" s="77">
        <v>5.5966209081309407E-2</v>
      </c>
      <c r="GV5558" s="77">
        <v>8.9667714885997354E-2</v>
      </c>
      <c r="GW5558" s="77">
        <v>0</v>
      </c>
      <c r="GX5558" s="77">
        <v>0</v>
      </c>
      <c r="GY5558" s="77">
        <v>0</v>
      </c>
      <c r="GZ5558" s="77">
        <v>0</v>
      </c>
    </row>
    <row r="5559" spans="187:208" x14ac:dyDescent="0.25">
      <c r="GE5559" s="77" t="s">
        <v>422</v>
      </c>
      <c r="GF5559" s="77" t="s">
        <v>155</v>
      </c>
      <c r="GG5559" s="77" t="s">
        <v>470</v>
      </c>
      <c r="GH5559" s="77" t="s">
        <v>467</v>
      </c>
      <c r="GI5559" s="77">
        <v>2022</v>
      </c>
      <c r="GJ5559" s="77" t="s">
        <v>305</v>
      </c>
      <c r="GK5559" s="77">
        <v>0.69641821681224458</v>
      </c>
      <c r="GL5559" s="77">
        <v>90.088153000000005</v>
      </c>
      <c r="GM5559" s="77">
        <v>2022</v>
      </c>
      <c r="GN5559" s="77" t="s">
        <v>175</v>
      </c>
      <c r="GO5559" s="77">
        <v>0.13250000000000001</v>
      </c>
      <c r="GP5559" s="77">
        <v>3</v>
      </c>
      <c r="GQ5559" s="77">
        <v>0</v>
      </c>
      <c r="GR5559" s="77" t="s">
        <v>423</v>
      </c>
      <c r="GS5559" s="77">
        <v>0.1527377521613833</v>
      </c>
      <c r="GT5559" s="77">
        <v>0.10636935300014111</v>
      </c>
      <c r="GU5559" s="77">
        <v>0.1527377521613833</v>
      </c>
      <c r="GV5559" s="77">
        <v>0.10636935300014111</v>
      </c>
      <c r="GW5559" s="77">
        <v>0.1527377521613833</v>
      </c>
      <c r="GX5559" s="77">
        <v>0.10636935300014111</v>
      </c>
      <c r="GY5559" s="77">
        <v>0</v>
      </c>
      <c r="GZ5559" s="77">
        <v>0</v>
      </c>
    </row>
    <row r="5560" spans="187:208" x14ac:dyDescent="0.25">
      <c r="GE5560" s="77" t="s">
        <v>425</v>
      </c>
      <c r="GF5560" s="77" t="s">
        <v>155</v>
      </c>
      <c r="GG5560" s="77" t="s">
        <v>470</v>
      </c>
      <c r="GH5560" s="77" t="s">
        <v>467</v>
      </c>
      <c r="GI5560" s="77">
        <v>2022</v>
      </c>
      <c r="GJ5560" s="77" t="s">
        <v>301</v>
      </c>
      <c r="GK5560" s="77">
        <v>2.941964152281034</v>
      </c>
      <c r="GL5560" s="77">
        <v>90.088153000000005</v>
      </c>
      <c r="GM5560" s="77">
        <v>2022</v>
      </c>
      <c r="GN5560" s="77" t="s">
        <v>175</v>
      </c>
      <c r="GO5560" s="77">
        <v>5.3000000000000005E-2</v>
      </c>
      <c r="GP5560" s="77">
        <v>3</v>
      </c>
      <c r="GQ5560" s="77">
        <v>0</v>
      </c>
      <c r="GR5560" s="77" t="s">
        <v>423</v>
      </c>
      <c r="GS5560" s="77">
        <v>5.5966209081309407E-2</v>
      </c>
      <c r="GT5560" s="77">
        <v>0.16465058085627754</v>
      </c>
      <c r="GU5560" s="77">
        <v>5.5966209081309407E-2</v>
      </c>
      <c r="GV5560" s="77">
        <v>0.16465058085627754</v>
      </c>
      <c r="GW5560" s="77">
        <v>5.5966209081309407E-2</v>
      </c>
      <c r="GX5560" s="77">
        <v>0.16465058085627754</v>
      </c>
      <c r="GY5560" s="77">
        <v>0</v>
      </c>
      <c r="GZ5560" s="77">
        <v>0</v>
      </c>
    </row>
    <row r="5561" spans="187:208" x14ac:dyDescent="0.25">
      <c r="GE5561" s="77" t="s">
        <v>427</v>
      </c>
      <c r="GF5561" s="77" t="s">
        <v>155</v>
      </c>
      <c r="GG5561" s="77" t="s">
        <v>470</v>
      </c>
      <c r="GH5561" s="77" t="s">
        <v>467</v>
      </c>
      <c r="GI5561" s="77">
        <v>2022</v>
      </c>
      <c r="GJ5561" s="77" t="s">
        <v>303</v>
      </c>
      <c r="GK5561" s="77">
        <v>1.6021759622082921</v>
      </c>
      <c r="GL5561" s="77">
        <v>90.088153000000005</v>
      </c>
      <c r="GM5561" s="77">
        <v>2022</v>
      </c>
      <c r="GN5561" s="77" t="s">
        <v>175</v>
      </c>
      <c r="GO5561" s="77">
        <v>5.3000000000000005E-2</v>
      </c>
      <c r="GP5561" s="77">
        <v>3</v>
      </c>
      <c r="GQ5561" s="77">
        <v>0</v>
      </c>
      <c r="GR5561" s="77" t="s">
        <v>423</v>
      </c>
      <c r="GS5561" s="77">
        <v>5.5966209081309407E-2</v>
      </c>
      <c r="GT5561" s="77">
        <v>8.9667714885997354E-2</v>
      </c>
      <c r="GU5561" s="77">
        <v>5.5966209081309407E-2</v>
      </c>
      <c r="GV5561" s="77">
        <v>8.9667714885997354E-2</v>
      </c>
      <c r="GW5561" s="77">
        <v>5.5966209081309407E-2</v>
      </c>
      <c r="GX5561" s="77">
        <v>8.9667714885997354E-2</v>
      </c>
      <c r="GY5561" s="77">
        <v>0</v>
      </c>
      <c r="GZ5561" s="77">
        <v>0</v>
      </c>
    </row>
    <row r="5562" spans="187:208" x14ac:dyDescent="0.25">
      <c r="GE5562" s="77" t="s">
        <v>422</v>
      </c>
      <c r="GF5562" s="77" t="s">
        <v>155</v>
      </c>
      <c r="GG5562" s="77" t="s">
        <v>470</v>
      </c>
      <c r="GH5562" s="77" t="s">
        <v>467</v>
      </c>
      <c r="GI5562" s="77">
        <v>2023</v>
      </c>
      <c r="GJ5562" s="77" t="s">
        <v>305</v>
      </c>
      <c r="GK5562" s="77">
        <v>0.7189601678582187</v>
      </c>
      <c r="GL5562" s="77">
        <v>90.088153000000005</v>
      </c>
      <c r="GM5562" s="77">
        <v>2023</v>
      </c>
      <c r="GN5562" s="77" t="s">
        <v>175</v>
      </c>
      <c r="GO5562" s="77">
        <v>0.13250000000000001</v>
      </c>
      <c r="GP5562" s="77">
        <v>3</v>
      </c>
      <c r="GQ5562" s="77">
        <v>0</v>
      </c>
      <c r="GR5562" s="77" t="s">
        <v>423</v>
      </c>
      <c r="GS5562" s="77">
        <v>0</v>
      </c>
      <c r="GT5562" s="77">
        <v>0</v>
      </c>
      <c r="GU5562" s="77">
        <v>0.1527377521613833</v>
      </c>
      <c r="GV5562" s="77">
        <v>0.10981235993223515</v>
      </c>
      <c r="GW5562" s="77">
        <v>0.1527377521613833</v>
      </c>
      <c r="GX5562" s="77">
        <v>0.10981235993223515</v>
      </c>
      <c r="GY5562" s="77">
        <v>0.1527377521613833</v>
      </c>
      <c r="GZ5562" s="77">
        <v>0.10981235993223515</v>
      </c>
    </row>
    <row r="5563" spans="187:208" x14ac:dyDescent="0.25">
      <c r="GE5563" s="77" t="s">
        <v>425</v>
      </c>
      <c r="GF5563" s="77" t="s">
        <v>155</v>
      </c>
      <c r="GG5563" s="77" t="s">
        <v>470</v>
      </c>
      <c r="GH5563" s="77" t="s">
        <v>467</v>
      </c>
      <c r="GI5563" s="77">
        <v>2023</v>
      </c>
      <c r="GJ5563" s="77" t="s">
        <v>301</v>
      </c>
      <c r="GK5563" s="77">
        <v>3.0714971986151229</v>
      </c>
      <c r="GL5563" s="77">
        <v>90.088153000000005</v>
      </c>
      <c r="GM5563" s="77">
        <v>2023</v>
      </c>
      <c r="GN5563" s="77" t="s">
        <v>175</v>
      </c>
      <c r="GO5563" s="77">
        <v>5.3000000000000005E-2</v>
      </c>
      <c r="GP5563" s="77">
        <v>3</v>
      </c>
      <c r="GQ5563" s="77">
        <v>0</v>
      </c>
      <c r="GR5563" s="77" t="s">
        <v>423</v>
      </c>
      <c r="GS5563" s="77">
        <v>0</v>
      </c>
      <c r="GT5563" s="77">
        <v>0</v>
      </c>
      <c r="GU5563" s="77">
        <v>5.5966209081309407E-2</v>
      </c>
      <c r="GV5563" s="77">
        <v>0.17190005441035008</v>
      </c>
      <c r="GW5563" s="77">
        <v>5.5966209081309407E-2</v>
      </c>
      <c r="GX5563" s="77">
        <v>0.17190005441035008</v>
      </c>
      <c r="GY5563" s="77">
        <v>5.5966209081309407E-2</v>
      </c>
      <c r="GZ5563" s="77">
        <v>0.17190005441035008</v>
      </c>
    </row>
    <row r="5564" spans="187:208" x14ac:dyDescent="0.25">
      <c r="GE5564" s="77" t="s">
        <v>427</v>
      </c>
      <c r="GF5564" s="77" t="s">
        <v>155</v>
      </c>
      <c r="GG5564" s="77" t="s">
        <v>470</v>
      </c>
      <c r="GH5564" s="77" t="s">
        <v>467</v>
      </c>
      <c r="GI5564" s="77">
        <v>2023</v>
      </c>
      <c r="GJ5564" s="77" t="s">
        <v>303</v>
      </c>
      <c r="GK5564" s="77">
        <v>1.684577240534459</v>
      </c>
      <c r="GL5564" s="77">
        <v>90.088153000000005</v>
      </c>
      <c r="GM5564" s="77">
        <v>2023</v>
      </c>
      <c r="GN5564" s="77" t="s">
        <v>175</v>
      </c>
      <c r="GO5564" s="77">
        <v>5.3000000000000005E-2</v>
      </c>
      <c r="GP5564" s="77">
        <v>3</v>
      </c>
      <c r="GQ5564" s="77">
        <v>0</v>
      </c>
      <c r="GR5564" s="77" t="s">
        <v>423</v>
      </c>
      <c r="GS5564" s="77">
        <v>0</v>
      </c>
      <c r="GT5564" s="77">
        <v>0</v>
      </c>
      <c r="GU5564" s="77">
        <v>5.5966209081309407E-2</v>
      </c>
      <c r="GV5564" s="77">
        <v>9.4279402057366776E-2</v>
      </c>
      <c r="GW5564" s="77">
        <v>5.5966209081309407E-2</v>
      </c>
      <c r="GX5564" s="77">
        <v>9.4279402057366776E-2</v>
      </c>
      <c r="GY5564" s="77">
        <v>5.5966209081309407E-2</v>
      </c>
      <c r="GZ5564" s="77">
        <v>9.4279402057366776E-2</v>
      </c>
    </row>
    <row r="5565" spans="187:208" x14ac:dyDescent="0.25">
      <c r="GE5565" s="77" t="s">
        <v>422</v>
      </c>
      <c r="GF5565" s="77" t="s">
        <v>155</v>
      </c>
      <c r="GG5565" s="77" t="s">
        <v>470</v>
      </c>
      <c r="GH5565" s="77" t="s">
        <v>467</v>
      </c>
      <c r="GI5565" s="77">
        <v>2024</v>
      </c>
      <c r="GJ5565" s="77" t="s">
        <v>305</v>
      </c>
      <c r="GK5565" s="77">
        <v>0.7189601678582187</v>
      </c>
      <c r="GL5565" s="77">
        <v>90.088153000000005</v>
      </c>
      <c r="GM5565" s="77">
        <v>2024</v>
      </c>
      <c r="GN5565" s="77" t="s">
        <v>175</v>
      </c>
      <c r="GO5565" s="77">
        <v>0.13250000000000001</v>
      </c>
      <c r="GP5565" s="77">
        <v>3</v>
      </c>
      <c r="GQ5565" s="77">
        <v>0</v>
      </c>
      <c r="GR5565" s="77" t="s">
        <v>423</v>
      </c>
      <c r="GS5565" s="77">
        <v>0</v>
      </c>
      <c r="GT5565" s="77">
        <v>0</v>
      </c>
      <c r="GU5565" s="77">
        <v>0</v>
      </c>
      <c r="GV5565" s="77">
        <v>0</v>
      </c>
      <c r="GW5565" s="77">
        <v>0.1527377521613833</v>
      </c>
      <c r="GX5565" s="77">
        <v>0.10981235993223515</v>
      </c>
      <c r="GY5565" s="77">
        <v>0.1527377521613833</v>
      </c>
      <c r="GZ5565" s="77">
        <v>0.10981235993223515</v>
      </c>
    </row>
    <row r="5566" spans="187:208" x14ac:dyDescent="0.25">
      <c r="GE5566" s="77" t="s">
        <v>425</v>
      </c>
      <c r="GF5566" s="77" t="s">
        <v>155</v>
      </c>
      <c r="GG5566" s="77" t="s">
        <v>470</v>
      </c>
      <c r="GH5566" s="77" t="s">
        <v>467</v>
      </c>
      <c r="GI5566" s="77">
        <v>2024</v>
      </c>
      <c r="GJ5566" s="77" t="s">
        <v>301</v>
      </c>
      <c r="GK5566" s="77">
        <v>3.0714971986151229</v>
      </c>
      <c r="GL5566" s="77">
        <v>90.088153000000005</v>
      </c>
      <c r="GM5566" s="77">
        <v>2024</v>
      </c>
      <c r="GN5566" s="77" t="s">
        <v>175</v>
      </c>
      <c r="GO5566" s="77">
        <v>5.3000000000000005E-2</v>
      </c>
      <c r="GP5566" s="77">
        <v>3</v>
      </c>
      <c r="GQ5566" s="77">
        <v>0</v>
      </c>
      <c r="GR5566" s="77" t="s">
        <v>423</v>
      </c>
      <c r="GS5566" s="77">
        <v>0</v>
      </c>
      <c r="GT5566" s="77">
        <v>0</v>
      </c>
      <c r="GU5566" s="77">
        <v>0</v>
      </c>
      <c r="GV5566" s="77">
        <v>0</v>
      </c>
      <c r="GW5566" s="77">
        <v>5.5966209081309407E-2</v>
      </c>
      <c r="GX5566" s="77">
        <v>0.17190005441035008</v>
      </c>
      <c r="GY5566" s="77">
        <v>5.5966209081309407E-2</v>
      </c>
      <c r="GZ5566" s="77">
        <v>0.17190005441035008</v>
      </c>
    </row>
    <row r="5567" spans="187:208" x14ac:dyDescent="0.25">
      <c r="GE5567" s="77" t="s">
        <v>427</v>
      </c>
      <c r="GF5567" s="77" t="s">
        <v>155</v>
      </c>
      <c r="GG5567" s="77" t="s">
        <v>470</v>
      </c>
      <c r="GH5567" s="77" t="s">
        <v>467</v>
      </c>
      <c r="GI5567" s="77">
        <v>2024</v>
      </c>
      <c r="GJ5567" s="77" t="s">
        <v>303</v>
      </c>
      <c r="GK5567" s="77">
        <v>1.684577240534459</v>
      </c>
      <c r="GL5567" s="77">
        <v>90.088153000000005</v>
      </c>
      <c r="GM5567" s="77">
        <v>2024</v>
      </c>
      <c r="GN5567" s="77" t="s">
        <v>175</v>
      </c>
      <c r="GO5567" s="77">
        <v>5.3000000000000005E-2</v>
      </c>
      <c r="GP5567" s="77">
        <v>3</v>
      </c>
      <c r="GQ5567" s="77">
        <v>0</v>
      </c>
      <c r="GR5567" s="77" t="s">
        <v>423</v>
      </c>
      <c r="GS5567" s="77">
        <v>0</v>
      </c>
      <c r="GT5567" s="77">
        <v>0</v>
      </c>
      <c r="GU5567" s="77">
        <v>0</v>
      </c>
      <c r="GV5567" s="77">
        <v>0</v>
      </c>
      <c r="GW5567" s="77">
        <v>5.5966209081309407E-2</v>
      </c>
      <c r="GX5567" s="77">
        <v>9.4279402057366776E-2</v>
      </c>
      <c r="GY5567" s="77">
        <v>5.5966209081309407E-2</v>
      </c>
      <c r="GZ5567" s="77">
        <v>9.4279402057366776E-2</v>
      </c>
    </row>
    <row r="5568" spans="187:208" x14ac:dyDescent="0.25">
      <c r="GE5568" s="77" t="s">
        <v>422</v>
      </c>
      <c r="GF5568" s="77" t="s">
        <v>155</v>
      </c>
      <c r="GG5568" s="77" t="s">
        <v>470</v>
      </c>
      <c r="GH5568" s="77" t="s">
        <v>467</v>
      </c>
      <c r="GI5568" s="77">
        <v>2025</v>
      </c>
      <c r="GJ5568" s="77" t="s">
        <v>305</v>
      </c>
      <c r="GK5568" s="77">
        <v>0.7189601678582187</v>
      </c>
      <c r="GL5568" s="77">
        <v>90.088153000000005</v>
      </c>
      <c r="GM5568" s="77">
        <v>2025</v>
      </c>
      <c r="GN5568" s="77" t="s">
        <v>175</v>
      </c>
      <c r="GO5568" s="77">
        <v>0.13250000000000001</v>
      </c>
      <c r="GP5568" s="77">
        <v>3</v>
      </c>
      <c r="GQ5568" s="77">
        <v>0</v>
      </c>
      <c r="GR5568" s="77" t="s">
        <v>423</v>
      </c>
      <c r="GS5568" s="77">
        <v>0</v>
      </c>
      <c r="GT5568" s="77">
        <v>0</v>
      </c>
      <c r="GU5568" s="77">
        <v>0</v>
      </c>
      <c r="GV5568" s="77">
        <v>0</v>
      </c>
      <c r="GW5568" s="77">
        <v>0</v>
      </c>
      <c r="GX5568" s="77">
        <v>0</v>
      </c>
      <c r="GY5568" s="77">
        <v>0.1527377521613833</v>
      </c>
      <c r="GZ5568" s="77">
        <v>0.10981235993223515</v>
      </c>
    </row>
    <row r="5569" spans="187:208" x14ac:dyDescent="0.25">
      <c r="GE5569" s="77" t="s">
        <v>425</v>
      </c>
      <c r="GF5569" s="77" t="s">
        <v>155</v>
      </c>
      <c r="GG5569" s="77" t="s">
        <v>470</v>
      </c>
      <c r="GH5569" s="77" t="s">
        <v>467</v>
      </c>
      <c r="GI5569" s="77">
        <v>2025</v>
      </c>
      <c r="GJ5569" s="77" t="s">
        <v>301</v>
      </c>
      <c r="GK5569" s="77">
        <v>3.0714971986151229</v>
      </c>
      <c r="GL5569" s="77">
        <v>90.088153000000005</v>
      </c>
      <c r="GM5569" s="77">
        <v>2025</v>
      </c>
      <c r="GN5569" s="77" t="s">
        <v>175</v>
      </c>
      <c r="GO5569" s="77">
        <v>5.3000000000000005E-2</v>
      </c>
      <c r="GP5569" s="77">
        <v>3</v>
      </c>
      <c r="GQ5569" s="77">
        <v>0</v>
      </c>
      <c r="GR5569" s="77" t="s">
        <v>423</v>
      </c>
      <c r="GS5569" s="77">
        <v>0</v>
      </c>
      <c r="GT5569" s="77">
        <v>0</v>
      </c>
      <c r="GU5569" s="77">
        <v>0</v>
      </c>
      <c r="GV5569" s="77">
        <v>0</v>
      </c>
      <c r="GW5569" s="77">
        <v>0</v>
      </c>
      <c r="GX5569" s="77">
        <v>0</v>
      </c>
      <c r="GY5569" s="77">
        <v>5.5966209081309407E-2</v>
      </c>
      <c r="GZ5569" s="77">
        <v>0.17190005441035008</v>
      </c>
    </row>
    <row r="5570" spans="187:208" x14ac:dyDescent="0.25">
      <c r="GE5570" s="77" t="s">
        <v>427</v>
      </c>
      <c r="GF5570" s="77" t="s">
        <v>155</v>
      </c>
      <c r="GG5570" s="77" t="s">
        <v>470</v>
      </c>
      <c r="GH5570" s="77" t="s">
        <v>467</v>
      </c>
      <c r="GI5570" s="77">
        <v>2025</v>
      </c>
      <c r="GJ5570" s="77" t="s">
        <v>303</v>
      </c>
      <c r="GK5570" s="77">
        <v>1.684577240534459</v>
      </c>
      <c r="GL5570" s="77">
        <v>90.088153000000005</v>
      </c>
      <c r="GM5570" s="77">
        <v>2025</v>
      </c>
      <c r="GN5570" s="77" t="s">
        <v>175</v>
      </c>
      <c r="GO5570" s="77">
        <v>5.3000000000000005E-2</v>
      </c>
      <c r="GP5570" s="77">
        <v>3</v>
      </c>
      <c r="GQ5570" s="77">
        <v>0</v>
      </c>
      <c r="GR5570" s="77" t="s">
        <v>423</v>
      </c>
      <c r="GS5570" s="77">
        <v>0</v>
      </c>
      <c r="GT5570" s="77">
        <v>0</v>
      </c>
      <c r="GU5570" s="77">
        <v>0</v>
      </c>
      <c r="GV5570" s="77">
        <v>0</v>
      </c>
      <c r="GW5570" s="77">
        <v>0</v>
      </c>
      <c r="GX5570" s="77">
        <v>0</v>
      </c>
      <c r="GY5570" s="77">
        <v>5.5966209081309407E-2</v>
      </c>
      <c r="GZ5570" s="77">
        <v>9.4279402057366776E-2</v>
      </c>
    </row>
    <row r="5571" spans="187:208" x14ac:dyDescent="0.25">
      <c r="GE5571" s="77" t="s">
        <v>422</v>
      </c>
      <c r="GF5571" s="77" t="s">
        <v>155</v>
      </c>
      <c r="GG5571" s="77" t="s">
        <v>470</v>
      </c>
      <c r="GH5571" s="77" t="s">
        <v>474</v>
      </c>
      <c r="GI5571" s="77">
        <v>2021</v>
      </c>
      <c r="GJ5571" s="77" t="s">
        <v>305</v>
      </c>
      <c r="GK5571" s="77">
        <v>3.6425060683952112E-2</v>
      </c>
      <c r="GL5571" s="77">
        <v>90.088153000000005</v>
      </c>
      <c r="GM5571" s="77">
        <v>2021</v>
      </c>
      <c r="GN5571" s="77" t="s">
        <v>175</v>
      </c>
      <c r="GO5571" s="77">
        <v>0.13250000000000001</v>
      </c>
      <c r="GP5571" s="77">
        <v>3</v>
      </c>
      <c r="GQ5571" s="77">
        <v>0</v>
      </c>
      <c r="GR5571" s="77" t="s">
        <v>423</v>
      </c>
      <c r="GS5571" s="77">
        <v>0.1527377521613833</v>
      </c>
      <c r="GT5571" s="77">
        <v>5.5634818912088249E-3</v>
      </c>
      <c r="GU5571" s="77">
        <v>0.1527377521613833</v>
      </c>
      <c r="GV5571" s="77">
        <v>5.5634818912088249E-3</v>
      </c>
      <c r="GW5571" s="77">
        <v>0</v>
      </c>
      <c r="GX5571" s="77">
        <v>0</v>
      </c>
      <c r="GY5571" s="77">
        <v>0</v>
      </c>
      <c r="GZ5571" s="77">
        <v>0</v>
      </c>
    </row>
    <row r="5572" spans="187:208" x14ac:dyDescent="0.25">
      <c r="GE5572" s="77" t="s">
        <v>425</v>
      </c>
      <c r="GF5572" s="77" t="s">
        <v>155</v>
      </c>
      <c r="GG5572" s="77" t="s">
        <v>470</v>
      </c>
      <c r="GH5572" s="77" t="s">
        <v>474</v>
      </c>
      <c r="GI5572" s="77">
        <v>2021</v>
      </c>
      <c r="GJ5572" s="77" t="s">
        <v>301</v>
      </c>
      <c r="GK5572" s="77">
        <v>1.580872452543272E-3</v>
      </c>
      <c r="GL5572" s="77">
        <v>90.088153000000005</v>
      </c>
      <c r="GM5572" s="77">
        <v>2021</v>
      </c>
      <c r="GN5572" s="77" t="s">
        <v>175</v>
      </c>
      <c r="GO5572" s="77">
        <v>5.3000000000000005E-2</v>
      </c>
      <c r="GP5572" s="77">
        <v>3</v>
      </c>
      <c r="GQ5572" s="77">
        <v>0</v>
      </c>
      <c r="GR5572" s="77" t="s">
        <v>423</v>
      </c>
      <c r="GS5572" s="77">
        <v>5.5966209081309407E-2</v>
      </c>
      <c r="GT5572" s="77">
        <v>8.8475438209919139E-5</v>
      </c>
      <c r="GU5572" s="77">
        <v>5.5966209081309407E-2</v>
      </c>
      <c r="GV5572" s="77">
        <v>8.8475438209919139E-5</v>
      </c>
      <c r="GW5572" s="77">
        <v>0</v>
      </c>
      <c r="GX5572" s="77">
        <v>0</v>
      </c>
      <c r="GY5572" s="77">
        <v>0</v>
      </c>
      <c r="GZ5572" s="77">
        <v>0</v>
      </c>
    </row>
    <row r="5573" spans="187:208" x14ac:dyDescent="0.25">
      <c r="GE5573" s="77" t="s">
        <v>427</v>
      </c>
      <c r="GF5573" s="77" t="s">
        <v>155</v>
      </c>
      <c r="GG5573" s="77" t="s">
        <v>470</v>
      </c>
      <c r="GH5573" s="77" t="s">
        <v>474</v>
      </c>
      <c r="GI5573" s="77">
        <v>2021</v>
      </c>
      <c r="GJ5573" s="77" t="s">
        <v>303</v>
      </c>
      <c r="GK5573" s="77">
        <v>3.9894642198449459E-2</v>
      </c>
      <c r="GL5573" s="77">
        <v>90.088153000000005</v>
      </c>
      <c r="GM5573" s="77">
        <v>2021</v>
      </c>
      <c r="GN5573" s="77" t="s">
        <v>175</v>
      </c>
      <c r="GO5573" s="77">
        <v>5.3000000000000005E-2</v>
      </c>
      <c r="GP5573" s="77">
        <v>3</v>
      </c>
      <c r="GQ5573" s="77">
        <v>0</v>
      </c>
      <c r="GR5573" s="77" t="s">
        <v>423</v>
      </c>
      <c r="GS5573" s="77">
        <v>5.5966209081309407E-2</v>
      </c>
      <c r="GT5573" s="77">
        <v>2.2327518865024516E-3</v>
      </c>
      <c r="GU5573" s="77">
        <v>5.5966209081309407E-2</v>
      </c>
      <c r="GV5573" s="77">
        <v>2.2327518865024516E-3</v>
      </c>
      <c r="GW5573" s="77">
        <v>0</v>
      </c>
      <c r="GX5573" s="77">
        <v>0</v>
      </c>
      <c r="GY5573" s="77">
        <v>0</v>
      </c>
      <c r="GZ5573" s="77">
        <v>0</v>
      </c>
    </row>
    <row r="5574" spans="187:208" x14ac:dyDescent="0.25">
      <c r="GE5574" s="77" t="s">
        <v>422</v>
      </c>
      <c r="GF5574" s="77" t="s">
        <v>155</v>
      </c>
      <c r="GG5574" s="77" t="s">
        <v>470</v>
      </c>
      <c r="GH5574" s="77" t="s">
        <v>474</v>
      </c>
      <c r="GI5574" s="77">
        <v>2022</v>
      </c>
      <c r="GJ5574" s="77" t="s">
        <v>305</v>
      </c>
      <c r="GK5574" s="77">
        <v>3.6425060683952112E-2</v>
      </c>
      <c r="GL5574" s="77">
        <v>90.088153000000005</v>
      </c>
      <c r="GM5574" s="77">
        <v>2022</v>
      </c>
      <c r="GN5574" s="77" t="s">
        <v>175</v>
      </c>
      <c r="GO5574" s="77">
        <v>0.13250000000000001</v>
      </c>
      <c r="GP5574" s="77">
        <v>3</v>
      </c>
      <c r="GQ5574" s="77">
        <v>0</v>
      </c>
      <c r="GR5574" s="77" t="s">
        <v>423</v>
      </c>
      <c r="GS5574" s="77">
        <v>0.1527377521613833</v>
      </c>
      <c r="GT5574" s="77">
        <v>5.5634818912088249E-3</v>
      </c>
      <c r="GU5574" s="77">
        <v>0.1527377521613833</v>
      </c>
      <c r="GV5574" s="77">
        <v>5.5634818912088249E-3</v>
      </c>
      <c r="GW5574" s="77">
        <v>0.1527377521613833</v>
      </c>
      <c r="GX5574" s="77">
        <v>5.5634818912088249E-3</v>
      </c>
      <c r="GY5574" s="77">
        <v>0</v>
      </c>
      <c r="GZ5574" s="77">
        <v>0</v>
      </c>
    </row>
    <row r="5575" spans="187:208" x14ac:dyDescent="0.25">
      <c r="GE5575" s="77" t="s">
        <v>425</v>
      </c>
      <c r="GF5575" s="77" t="s">
        <v>155</v>
      </c>
      <c r="GG5575" s="77" t="s">
        <v>470</v>
      </c>
      <c r="GH5575" s="77" t="s">
        <v>474</v>
      </c>
      <c r="GI5575" s="77">
        <v>2022</v>
      </c>
      <c r="GJ5575" s="77" t="s">
        <v>301</v>
      </c>
      <c r="GK5575" s="77">
        <v>1.580872452543272E-3</v>
      </c>
      <c r="GL5575" s="77">
        <v>90.088153000000005</v>
      </c>
      <c r="GM5575" s="77">
        <v>2022</v>
      </c>
      <c r="GN5575" s="77" t="s">
        <v>175</v>
      </c>
      <c r="GO5575" s="77">
        <v>5.3000000000000005E-2</v>
      </c>
      <c r="GP5575" s="77">
        <v>3</v>
      </c>
      <c r="GQ5575" s="77">
        <v>0</v>
      </c>
      <c r="GR5575" s="77" t="s">
        <v>423</v>
      </c>
      <c r="GS5575" s="77">
        <v>5.5966209081309407E-2</v>
      </c>
      <c r="GT5575" s="77">
        <v>8.8475438209919139E-5</v>
      </c>
      <c r="GU5575" s="77">
        <v>5.5966209081309407E-2</v>
      </c>
      <c r="GV5575" s="77">
        <v>8.8475438209919139E-5</v>
      </c>
      <c r="GW5575" s="77">
        <v>5.5966209081309407E-2</v>
      </c>
      <c r="GX5575" s="77">
        <v>8.8475438209919139E-5</v>
      </c>
      <c r="GY5575" s="77">
        <v>0</v>
      </c>
      <c r="GZ5575" s="77">
        <v>0</v>
      </c>
    </row>
    <row r="5576" spans="187:208" x14ac:dyDescent="0.25">
      <c r="GE5576" s="77" t="s">
        <v>427</v>
      </c>
      <c r="GF5576" s="77" t="s">
        <v>155</v>
      </c>
      <c r="GG5576" s="77" t="s">
        <v>470</v>
      </c>
      <c r="GH5576" s="77" t="s">
        <v>474</v>
      </c>
      <c r="GI5576" s="77">
        <v>2022</v>
      </c>
      <c r="GJ5576" s="77" t="s">
        <v>303</v>
      </c>
      <c r="GK5576" s="77">
        <v>3.9894642198449459E-2</v>
      </c>
      <c r="GL5576" s="77">
        <v>90.088153000000005</v>
      </c>
      <c r="GM5576" s="77">
        <v>2022</v>
      </c>
      <c r="GN5576" s="77" t="s">
        <v>175</v>
      </c>
      <c r="GO5576" s="77">
        <v>5.3000000000000005E-2</v>
      </c>
      <c r="GP5576" s="77">
        <v>3</v>
      </c>
      <c r="GQ5576" s="77">
        <v>0</v>
      </c>
      <c r="GR5576" s="77" t="s">
        <v>423</v>
      </c>
      <c r="GS5576" s="77">
        <v>5.5966209081309407E-2</v>
      </c>
      <c r="GT5576" s="77">
        <v>2.2327518865024516E-3</v>
      </c>
      <c r="GU5576" s="77">
        <v>5.5966209081309407E-2</v>
      </c>
      <c r="GV5576" s="77">
        <v>2.2327518865024516E-3</v>
      </c>
      <c r="GW5576" s="77">
        <v>5.5966209081309407E-2</v>
      </c>
      <c r="GX5576" s="77">
        <v>2.2327518865024516E-3</v>
      </c>
      <c r="GY5576" s="77">
        <v>0</v>
      </c>
      <c r="GZ5576" s="77">
        <v>0</v>
      </c>
    </row>
    <row r="5577" spans="187:208" x14ac:dyDescent="0.25">
      <c r="GE5577" s="77" t="s">
        <v>422</v>
      </c>
      <c r="GF5577" s="77" t="s">
        <v>155</v>
      </c>
      <c r="GG5577" s="77" t="s">
        <v>470</v>
      </c>
      <c r="GH5577" s="77" t="s">
        <v>474</v>
      </c>
      <c r="GI5577" s="77">
        <v>2023</v>
      </c>
      <c r="GJ5577" s="77" t="s">
        <v>305</v>
      </c>
      <c r="GK5577" s="77">
        <v>3.759022461139034E-2</v>
      </c>
      <c r="GL5577" s="77">
        <v>90.088153000000005</v>
      </c>
      <c r="GM5577" s="77">
        <v>2023</v>
      </c>
      <c r="GN5577" s="77" t="s">
        <v>175</v>
      </c>
      <c r="GO5577" s="77">
        <v>0.13250000000000001</v>
      </c>
      <c r="GP5577" s="77">
        <v>3</v>
      </c>
      <c r="GQ5577" s="77">
        <v>0</v>
      </c>
      <c r="GR5577" s="77" t="s">
        <v>423</v>
      </c>
      <c r="GS5577" s="77">
        <v>0</v>
      </c>
      <c r="GT5577" s="77">
        <v>0</v>
      </c>
      <c r="GU5577" s="77">
        <v>0.1527377521613833</v>
      </c>
      <c r="GV5577" s="77">
        <v>5.7414464103852682E-3</v>
      </c>
      <c r="GW5577" s="77">
        <v>0.1527377521613833</v>
      </c>
      <c r="GX5577" s="77">
        <v>5.7414464103852682E-3</v>
      </c>
      <c r="GY5577" s="77">
        <v>0.1527377521613833</v>
      </c>
      <c r="GZ5577" s="77">
        <v>5.7414464103852682E-3</v>
      </c>
    </row>
    <row r="5578" spans="187:208" x14ac:dyDescent="0.25">
      <c r="GE5578" s="77" t="s">
        <v>425</v>
      </c>
      <c r="GF5578" s="77" t="s">
        <v>155</v>
      </c>
      <c r="GG5578" s="77" t="s">
        <v>470</v>
      </c>
      <c r="GH5578" s="77" t="s">
        <v>474</v>
      </c>
      <c r="GI5578" s="77">
        <v>2023</v>
      </c>
      <c r="GJ5578" s="77" t="s">
        <v>301</v>
      </c>
      <c r="GK5578" s="77">
        <v>1.631433411568747E-3</v>
      </c>
      <c r="GL5578" s="77">
        <v>90.088153000000005</v>
      </c>
      <c r="GM5578" s="77">
        <v>2023</v>
      </c>
      <c r="GN5578" s="77" t="s">
        <v>175</v>
      </c>
      <c r="GO5578" s="77">
        <v>5.3000000000000005E-2</v>
      </c>
      <c r="GP5578" s="77">
        <v>3</v>
      </c>
      <c r="GQ5578" s="77">
        <v>0</v>
      </c>
      <c r="GR5578" s="77" t="s">
        <v>423</v>
      </c>
      <c r="GS5578" s="77">
        <v>0</v>
      </c>
      <c r="GT5578" s="77">
        <v>0</v>
      </c>
      <c r="GU5578" s="77">
        <v>5.5966209081309407E-2</v>
      </c>
      <c r="GV5578" s="77">
        <v>9.1305143414090398E-5</v>
      </c>
      <c r="GW5578" s="77">
        <v>5.5966209081309407E-2</v>
      </c>
      <c r="GX5578" s="77">
        <v>9.1305143414090398E-5</v>
      </c>
      <c r="GY5578" s="77">
        <v>5.5966209081309407E-2</v>
      </c>
      <c r="GZ5578" s="77">
        <v>9.1305143414090398E-5</v>
      </c>
    </row>
    <row r="5579" spans="187:208" x14ac:dyDescent="0.25">
      <c r="GE5579" s="77" t="s">
        <v>427</v>
      </c>
      <c r="GF5579" s="77" t="s">
        <v>155</v>
      </c>
      <c r="GG5579" s="77" t="s">
        <v>470</v>
      </c>
      <c r="GH5579" s="77" t="s">
        <v>474</v>
      </c>
      <c r="GI5579" s="77">
        <v>2023</v>
      </c>
      <c r="GJ5579" s="77" t="s">
        <v>303</v>
      </c>
      <c r="GK5579" s="77">
        <v>4.1186611014015662E-2</v>
      </c>
      <c r="GL5579" s="77">
        <v>90.088153000000005</v>
      </c>
      <c r="GM5579" s="77">
        <v>2023</v>
      </c>
      <c r="GN5579" s="77" t="s">
        <v>175</v>
      </c>
      <c r="GO5579" s="77">
        <v>5.3000000000000005E-2</v>
      </c>
      <c r="GP5579" s="77">
        <v>3</v>
      </c>
      <c r="GQ5579" s="77">
        <v>0</v>
      </c>
      <c r="GR5579" s="77" t="s">
        <v>423</v>
      </c>
      <c r="GS5579" s="77">
        <v>0</v>
      </c>
      <c r="GT5579" s="77">
        <v>0</v>
      </c>
      <c r="GU5579" s="77">
        <v>5.5966209081309407E-2</v>
      </c>
      <c r="GV5579" s="77">
        <v>2.3050584833609615E-3</v>
      </c>
      <c r="GW5579" s="77">
        <v>5.5966209081309407E-2</v>
      </c>
      <c r="GX5579" s="77">
        <v>2.3050584833609615E-3</v>
      </c>
      <c r="GY5579" s="77">
        <v>5.5966209081309407E-2</v>
      </c>
      <c r="GZ5579" s="77">
        <v>2.3050584833609615E-3</v>
      </c>
    </row>
    <row r="5580" spans="187:208" x14ac:dyDescent="0.25">
      <c r="GE5580" s="77" t="s">
        <v>422</v>
      </c>
      <c r="GF5580" s="77" t="s">
        <v>155</v>
      </c>
      <c r="GG5580" s="77" t="s">
        <v>470</v>
      </c>
      <c r="GH5580" s="77" t="s">
        <v>474</v>
      </c>
      <c r="GI5580" s="77">
        <v>2024</v>
      </c>
      <c r="GJ5580" s="77" t="s">
        <v>305</v>
      </c>
      <c r="GK5580" s="77">
        <v>3.759022461139034E-2</v>
      </c>
      <c r="GL5580" s="77">
        <v>90.088153000000005</v>
      </c>
      <c r="GM5580" s="77">
        <v>2024</v>
      </c>
      <c r="GN5580" s="77" t="s">
        <v>175</v>
      </c>
      <c r="GO5580" s="77">
        <v>0.13250000000000001</v>
      </c>
      <c r="GP5580" s="77">
        <v>3</v>
      </c>
      <c r="GQ5580" s="77">
        <v>0</v>
      </c>
      <c r="GR5580" s="77" t="s">
        <v>423</v>
      </c>
      <c r="GS5580" s="77">
        <v>0</v>
      </c>
      <c r="GT5580" s="77">
        <v>0</v>
      </c>
      <c r="GU5580" s="77">
        <v>0</v>
      </c>
      <c r="GV5580" s="77">
        <v>0</v>
      </c>
      <c r="GW5580" s="77">
        <v>0.1527377521613833</v>
      </c>
      <c r="GX5580" s="77">
        <v>5.7414464103852682E-3</v>
      </c>
      <c r="GY5580" s="77">
        <v>0.1527377521613833</v>
      </c>
      <c r="GZ5580" s="77">
        <v>5.7414464103852682E-3</v>
      </c>
    </row>
    <row r="5581" spans="187:208" x14ac:dyDescent="0.25">
      <c r="GE5581" s="77" t="s">
        <v>425</v>
      </c>
      <c r="GF5581" s="77" t="s">
        <v>155</v>
      </c>
      <c r="GG5581" s="77" t="s">
        <v>470</v>
      </c>
      <c r="GH5581" s="77" t="s">
        <v>474</v>
      </c>
      <c r="GI5581" s="77">
        <v>2024</v>
      </c>
      <c r="GJ5581" s="77" t="s">
        <v>301</v>
      </c>
      <c r="GK5581" s="77">
        <v>1.631433411568747E-3</v>
      </c>
      <c r="GL5581" s="77">
        <v>90.088153000000005</v>
      </c>
      <c r="GM5581" s="77">
        <v>2024</v>
      </c>
      <c r="GN5581" s="77" t="s">
        <v>175</v>
      </c>
      <c r="GO5581" s="77">
        <v>5.3000000000000005E-2</v>
      </c>
      <c r="GP5581" s="77">
        <v>3</v>
      </c>
      <c r="GQ5581" s="77">
        <v>0</v>
      </c>
      <c r="GR5581" s="77" t="s">
        <v>423</v>
      </c>
      <c r="GS5581" s="77">
        <v>0</v>
      </c>
      <c r="GT5581" s="77">
        <v>0</v>
      </c>
      <c r="GU5581" s="77">
        <v>0</v>
      </c>
      <c r="GV5581" s="77">
        <v>0</v>
      </c>
      <c r="GW5581" s="77">
        <v>5.5966209081309407E-2</v>
      </c>
      <c r="GX5581" s="77">
        <v>9.1305143414090398E-5</v>
      </c>
      <c r="GY5581" s="77">
        <v>5.5966209081309407E-2</v>
      </c>
      <c r="GZ5581" s="77">
        <v>9.1305143414090398E-5</v>
      </c>
    </row>
    <row r="5582" spans="187:208" x14ac:dyDescent="0.25">
      <c r="GE5582" s="77" t="s">
        <v>427</v>
      </c>
      <c r="GF5582" s="77" t="s">
        <v>155</v>
      </c>
      <c r="GG5582" s="77" t="s">
        <v>470</v>
      </c>
      <c r="GH5582" s="77" t="s">
        <v>474</v>
      </c>
      <c r="GI5582" s="77">
        <v>2024</v>
      </c>
      <c r="GJ5582" s="77" t="s">
        <v>303</v>
      </c>
      <c r="GK5582" s="77">
        <v>4.1186611014015662E-2</v>
      </c>
      <c r="GL5582" s="77">
        <v>90.088153000000005</v>
      </c>
      <c r="GM5582" s="77">
        <v>2024</v>
      </c>
      <c r="GN5582" s="77" t="s">
        <v>175</v>
      </c>
      <c r="GO5582" s="77">
        <v>5.3000000000000005E-2</v>
      </c>
      <c r="GP5582" s="77">
        <v>3</v>
      </c>
      <c r="GQ5582" s="77">
        <v>0</v>
      </c>
      <c r="GR5582" s="77" t="s">
        <v>423</v>
      </c>
      <c r="GS5582" s="77">
        <v>0</v>
      </c>
      <c r="GT5582" s="77">
        <v>0</v>
      </c>
      <c r="GU5582" s="77">
        <v>0</v>
      </c>
      <c r="GV5582" s="77">
        <v>0</v>
      </c>
      <c r="GW5582" s="77">
        <v>5.5966209081309407E-2</v>
      </c>
      <c r="GX5582" s="77">
        <v>2.3050584833609615E-3</v>
      </c>
      <c r="GY5582" s="77">
        <v>5.5966209081309407E-2</v>
      </c>
      <c r="GZ5582" s="77">
        <v>2.3050584833609615E-3</v>
      </c>
    </row>
    <row r="5583" spans="187:208" x14ac:dyDescent="0.25">
      <c r="GE5583" s="77" t="s">
        <v>422</v>
      </c>
      <c r="GF5583" s="77" t="s">
        <v>155</v>
      </c>
      <c r="GG5583" s="77" t="s">
        <v>470</v>
      </c>
      <c r="GH5583" s="77" t="s">
        <v>474</v>
      </c>
      <c r="GI5583" s="77">
        <v>2025</v>
      </c>
      <c r="GJ5583" s="77" t="s">
        <v>305</v>
      </c>
      <c r="GK5583" s="77">
        <v>3.759022461139034E-2</v>
      </c>
      <c r="GL5583" s="77">
        <v>90.088153000000005</v>
      </c>
      <c r="GM5583" s="77">
        <v>2025</v>
      </c>
      <c r="GN5583" s="77" t="s">
        <v>175</v>
      </c>
      <c r="GO5583" s="77">
        <v>0.13250000000000001</v>
      </c>
      <c r="GP5583" s="77">
        <v>3</v>
      </c>
      <c r="GQ5583" s="77">
        <v>0</v>
      </c>
      <c r="GR5583" s="77" t="s">
        <v>423</v>
      </c>
      <c r="GS5583" s="77">
        <v>0</v>
      </c>
      <c r="GT5583" s="77">
        <v>0</v>
      </c>
      <c r="GU5583" s="77">
        <v>0</v>
      </c>
      <c r="GV5583" s="77">
        <v>0</v>
      </c>
      <c r="GW5583" s="77">
        <v>0</v>
      </c>
      <c r="GX5583" s="77">
        <v>0</v>
      </c>
      <c r="GY5583" s="77">
        <v>0.1527377521613833</v>
      </c>
      <c r="GZ5583" s="77">
        <v>5.7414464103852682E-3</v>
      </c>
    </row>
    <row r="5584" spans="187:208" x14ac:dyDescent="0.25">
      <c r="GE5584" s="77" t="s">
        <v>425</v>
      </c>
      <c r="GF5584" s="77" t="s">
        <v>155</v>
      </c>
      <c r="GG5584" s="77" t="s">
        <v>470</v>
      </c>
      <c r="GH5584" s="77" t="s">
        <v>474</v>
      </c>
      <c r="GI5584" s="77">
        <v>2025</v>
      </c>
      <c r="GJ5584" s="77" t="s">
        <v>301</v>
      </c>
      <c r="GK5584" s="77">
        <v>1.631433411568747E-3</v>
      </c>
      <c r="GL5584" s="77">
        <v>90.088153000000005</v>
      </c>
      <c r="GM5584" s="77">
        <v>2025</v>
      </c>
      <c r="GN5584" s="77" t="s">
        <v>175</v>
      </c>
      <c r="GO5584" s="77">
        <v>5.3000000000000005E-2</v>
      </c>
      <c r="GP5584" s="77">
        <v>3</v>
      </c>
      <c r="GQ5584" s="77">
        <v>0</v>
      </c>
      <c r="GR5584" s="77" t="s">
        <v>423</v>
      </c>
      <c r="GS5584" s="77">
        <v>0</v>
      </c>
      <c r="GT5584" s="77">
        <v>0</v>
      </c>
      <c r="GU5584" s="77">
        <v>0</v>
      </c>
      <c r="GV5584" s="77">
        <v>0</v>
      </c>
      <c r="GW5584" s="77">
        <v>0</v>
      </c>
      <c r="GX5584" s="77">
        <v>0</v>
      </c>
      <c r="GY5584" s="77">
        <v>5.5966209081309407E-2</v>
      </c>
      <c r="GZ5584" s="77">
        <v>9.1305143414090398E-5</v>
      </c>
    </row>
    <row r="5585" spans="187:208" x14ac:dyDescent="0.25">
      <c r="GE5585" s="77" t="s">
        <v>427</v>
      </c>
      <c r="GF5585" s="77" t="s">
        <v>155</v>
      </c>
      <c r="GG5585" s="77" t="s">
        <v>470</v>
      </c>
      <c r="GH5585" s="77" t="s">
        <v>474</v>
      </c>
      <c r="GI5585" s="77">
        <v>2025</v>
      </c>
      <c r="GJ5585" s="77" t="s">
        <v>303</v>
      </c>
      <c r="GK5585" s="77">
        <v>4.1186611014015662E-2</v>
      </c>
      <c r="GL5585" s="77">
        <v>90.088153000000005</v>
      </c>
      <c r="GM5585" s="77">
        <v>2025</v>
      </c>
      <c r="GN5585" s="77" t="s">
        <v>175</v>
      </c>
      <c r="GO5585" s="77">
        <v>5.3000000000000005E-2</v>
      </c>
      <c r="GP5585" s="77">
        <v>3</v>
      </c>
      <c r="GQ5585" s="77">
        <v>0</v>
      </c>
      <c r="GR5585" s="77" t="s">
        <v>423</v>
      </c>
      <c r="GS5585" s="77">
        <v>0</v>
      </c>
      <c r="GT5585" s="77">
        <v>0</v>
      </c>
      <c r="GU5585" s="77">
        <v>0</v>
      </c>
      <c r="GV5585" s="77">
        <v>0</v>
      </c>
      <c r="GW5585" s="77">
        <v>0</v>
      </c>
      <c r="GX5585" s="77">
        <v>0</v>
      </c>
      <c r="GY5585" s="77">
        <v>5.5966209081309407E-2</v>
      </c>
      <c r="GZ5585" s="77">
        <v>2.3050584833609615E-3</v>
      </c>
    </row>
    <row r="5586" spans="187:208" x14ac:dyDescent="0.25">
      <c r="GE5586" s="77" t="s">
        <v>422</v>
      </c>
      <c r="GF5586" s="77" t="s">
        <v>155</v>
      </c>
      <c r="GG5586" s="77" t="s">
        <v>471</v>
      </c>
      <c r="GH5586" s="77" t="s">
        <v>300</v>
      </c>
      <c r="GI5586" s="77">
        <v>2021</v>
      </c>
      <c r="GJ5586" s="77" t="s">
        <v>305</v>
      </c>
      <c r="GK5586" s="77">
        <v>222.22942162785679</v>
      </c>
      <c r="GL5586" s="77">
        <v>655.39221699999996</v>
      </c>
      <c r="GM5586" s="77">
        <v>2021</v>
      </c>
      <c r="GN5586" s="77" t="s">
        <v>175</v>
      </c>
      <c r="GO5586" s="77">
        <v>0.13250000000000001</v>
      </c>
      <c r="GP5586" s="77">
        <v>3</v>
      </c>
      <c r="GQ5586" s="77">
        <v>0</v>
      </c>
      <c r="GR5586" s="77" t="s">
        <v>423</v>
      </c>
      <c r="GS5586" s="77">
        <v>0.1527377521613833</v>
      </c>
      <c r="GT5586" s="77">
        <v>33.942822323563142</v>
      </c>
      <c r="GU5586" s="77">
        <v>0.1527377521613833</v>
      </c>
      <c r="GV5586" s="77">
        <v>33.942822323563142</v>
      </c>
      <c r="GW5586" s="77">
        <v>0</v>
      </c>
      <c r="GX5586" s="77">
        <v>0</v>
      </c>
      <c r="GY5586" s="77">
        <v>0</v>
      </c>
      <c r="GZ5586" s="77">
        <v>0</v>
      </c>
    </row>
    <row r="5587" spans="187:208" x14ac:dyDescent="0.25">
      <c r="GE5587" s="77" t="s">
        <v>425</v>
      </c>
      <c r="GF5587" s="77" t="s">
        <v>155</v>
      </c>
      <c r="GG5587" s="77" t="s">
        <v>471</v>
      </c>
      <c r="GH5587" s="77" t="s">
        <v>300</v>
      </c>
      <c r="GI5587" s="77">
        <v>2021</v>
      </c>
      <c r="GJ5587" s="77" t="s">
        <v>301</v>
      </c>
      <c r="GK5587" s="77">
        <v>8585.7228092489622</v>
      </c>
      <c r="GL5587" s="77">
        <v>655.39221699999996</v>
      </c>
      <c r="GM5587" s="77">
        <v>2021</v>
      </c>
      <c r="GN5587" s="77" t="s">
        <v>175</v>
      </c>
      <c r="GO5587" s="77">
        <v>5.3000000000000005E-2</v>
      </c>
      <c r="GP5587" s="77">
        <v>3</v>
      </c>
      <c r="GQ5587" s="77">
        <v>0</v>
      </c>
      <c r="GR5587" s="77" t="s">
        <v>423</v>
      </c>
      <c r="GS5587" s="77">
        <v>5.5966209081309413E-2</v>
      </c>
      <c r="GT5587" s="77">
        <v>480.51035785659462</v>
      </c>
      <c r="GU5587" s="77">
        <v>5.5966209081309413E-2</v>
      </c>
      <c r="GV5587" s="77">
        <v>480.51035785659462</v>
      </c>
      <c r="GW5587" s="77">
        <v>0</v>
      </c>
      <c r="GX5587" s="77">
        <v>0</v>
      </c>
      <c r="GY5587" s="77">
        <v>0</v>
      </c>
      <c r="GZ5587" s="77">
        <v>0</v>
      </c>
    </row>
    <row r="5588" spans="187:208" x14ac:dyDescent="0.25">
      <c r="GE5588" s="77" t="s">
        <v>427</v>
      </c>
      <c r="GF5588" s="77" t="s">
        <v>155</v>
      </c>
      <c r="GG5588" s="77" t="s">
        <v>471</v>
      </c>
      <c r="GH5588" s="77" t="s">
        <v>300</v>
      </c>
      <c r="GI5588" s="77">
        <v>2021</v>
      </c>
      <c r="GJ5588" s="77" t="s">
        <v>303</v>
      </c>
      <c r="GK5588" s="77">
        <v>5338.1784104573771</v>
      </c>
      <c r="GL5588" s="77">
        <v>655.39221699999996</v>
      </c>
      <c r="GM5588" s="77">
        <v>2021</v>
      </c>
      <c r="GN5588" s="77" t="s">
        <v>175</v>
      </c>
      <c r="GO5588" s="77">
        <v>5.3000000000000005E-2</v>
      </c>
      <c r="GP5588" s="77">
        <v>3</v>
      </c>
      <c r="GQ5588" s="77">
        <v>0</v>
      </c>
      <c r="GR5588" s="77" t="s">
        <v>423</v>
      </c>
      <c r="GS5588" s="77">
        <v>5.5966209081309413E-2</v>
      </c>
      <c r="GT5588" s="77">
        <v>298.75760903298954</v>
      </c>
      <c r="GU5588" s="77">
        <v>5.5966209081309413E-2</v>
      </c>
      <c r="GV5588" s="77">
        <v>298.75760903298954</v>
      </c>
      <c r="GW5588" s="77">
        <v>0</v>
      </c>
      <c r="GX5588" s="77">
        <v>0</v>
      </c>
      <c r="GY5588" s="77">
        <v>0</v>
      </c>
      <c r="GZ5588" s="77">
        <v>0</v>
      </c>
    </row>
    <row r="5589" spans="187:208" x14ac:dyDescent="0.25">
      <c r="GE5589" s="77" t="s">
        <v>422</v>
      </c>
      <c r="GF5589" s="77" t="s">
        <v>155</v>
      </c>
      <c r="GG5589" s="77" t="s">
        <v>471</v>
      </c>
      <c r="GH5589" s="77" t="s">
        <v>300</v>
      </c>
      <c r="GI5589" s="77">
        <v>2022</v>
      </c>
      <c r="GJ5589" s="77" t="s">
        <v>305</v>
      </c>
      <c r="GK5589" s="77">
        <v>222.22942162785679</v>
      </c>
      <c r="GL5589" s="77">
        <v>655.39221699999996</v>
      </c>
      <c r="GM5589" s="77">
        <v>2022</v>
      </c>
      <c r="GN5589" s="77" t="s">
        <v>175</v>
      </c>
      <c r="GO5589" s="77">
        <v>0.13250000000000001</v>
      </c>
      <c r="GP5589" s="77">
        <v>3</v>
      </c>
      <c r="GQ5589" s="77">
        <v>0</v>
      </c>
      <c r="GR5589" s="77" t="s">
        <v>423</v>
      </c>
      <c r="GS5589" s="77">
        <v>0.1527377521613833</v>
      </c>
      <c r="GT5589" s="77">
        <v>33.942822323563142</v>
      </c>
      <c r="GU5589" s="77">
        <v>0.1527377521613833</v>
      </c>
      <c r="GV5589" s="77">
        <v>33.942822323563142</v>
      </c>
      <c r="GW5589" s="77">
        <v>0.1527377521613833</v>
      </c>
      <c r="GX5589" s="77">
        <v>33.942822323563142</v>
      </c>
      <c r="GY5589" s="77">
        <v>0</v>
      </c>
      <c r="GZ5589" s="77">
        <v>0</v>
      </c>
    </row>
    <row r="5590" spans="187:208" x14ac:dyDescent="0.25">
      <c r="GE5590" s="77" t="s">
        <v>425</v>
      </c>
      <c r="GF5590" s="77" t="s">
        <v>155</v>
      </c>
      <c r="GG5590" s="77" t="s">
        <v>471</v>
      </c>
      <c r="GH5590" s="77" t="s">
        <v>300</v>
      </c>
      <c r="GI5590" s="77">
        <v>2022</v>
      </c>
      <c r="GJ5590" s="77" t="s">
        <v>301</v>
      </c>
      <c r="GK5590" s="77">
        <v>8585.7228092489622</v>
      </c>
      <c r="GL5590" s="77">
        <v>655.39221699999996</v>
      </c>
      <c r="GM5590" s="77">
        <v>2022</v>
      </c>
      <c r="GN5590" s="77" t="s">
        <v>175</v>
      </c>
      <c r="GO5590" s="77">
        <v>5.3000000000000005E-2</v>
      </c>
      <c r="GP5590" s="77">
        <v>3</v>
      </c>
      <c r="GQ5590" s="77">
        <v>0</v>
      </c>
      <c r="GR5590" s="77" t="s">
        <v>423</v>
      </c>
      <c r="GS5590" s="77">
        <v>5.5966209081309413E-2</v>
      </c>
      <c r="GT5590" s="77">
        <v>480.51035785659462</v>
      </c>
      <c r="GU5590" s="77">
        <v>5.5966209081309413E-2</v>
      </c>
      <c r="GV5590" s="77">
        <v>480.51035785659462</v>
      </c>
      <c r="GW5590" s="77">
        <v>5.5966209081309413E-2</v>
      </c>
      <c r="GX5590" s="77">
        <v>480.51035785659462</v>
      </c>
      <c r="GY5590" s="77">
        <v>0</v>
      </c>
      <c r="GZ5590" s="77">
        <v>0</v>
      </c>
    </row>
    <row r="5591" spans="187:208" x14ac:dyDescent="0.25">
      <c r="GE5591" s="77" t="s">
        <v>427</v>
      </c>
      <c r="GF5591" s="77" t="s">
        <v>155</v>
      </c>
      <c r="GG5591" s="77" t="s">
        <v>471</v>
      </c>
      <c r="GH5591" s="77" t="s">
        <v>300</v>
      </c>
      <c r="GI5591" s="77">
        <v>2022</v>
      </c>
      <c r="GJ5591" s="77" t="s">
        <v>303</v>
      </c>
      <c r="GK5591" s="77">
        <v>5338.1784104573771</v>
      </c>
      <c r="GL5591" s="77">
        <v>655.39221699999996</v>
      </c>
      <c r="GM5591" s="77">
        <v>2022</v>
      </c>
      <c r="GN5591" s="77" t="s">
        <v>175</v>
      </c>
      <c r="GO5591" s="77">
        <v>5.3000000000000005E-2</v>
      </c>
      <c r="GP5591" s="77">
        <v>3</v>
      </c>
      <c r="GQ5591" s="77">
        <v>0</v>
      </c>
      <c r="GR5591" s="77" t="s">
        <v>423</v>
      </c>
      <c r="GS5591" s="77">
        <v>5.5966209081309413E-2</v>
      </c>
      <c r="GT5591" s="77">
        <v>298.75760903298954</v>
      </c>
      <c r="GU5591" s="77">
        <v>5.5966209081309413E-2</v>
      </c>
      <c r="GV5591" s="77">
        <v>298.75760903298954</v>
      </c>
      <c r="GW5591" s="77">
        <v>5.5966209081309413E-2</v>
      </c>
      <c r="GX5591" s="77">
        <v>298.75760903298954</v>
      </c>
      <c r="GY5591" s="77">
        <v>0</v>
      </c>
      <c r="GZ5591" s="77">
        <v>0</v>
      </c>
    </row>
    <row r="5592" spans="187:208" x14ac:dyDescent="0.25">
      <c r="GE5592" s="77" t="s">
        <v>422</v>
      </c>
      <c r="GF5592" s="77" t="s">
        <v>155</v>
      </c>
      <c r="GG5592" s="77" t="s">
        <v>471</v>
      </c>
      <c r="GH5592" s="77" t="s">
        <v>300</v>
      </c>
      <c r="GI5592" s="77">
        <v>2023</v>
      </c>
      <c r="GJ5592" s="77" t="s">
        <v>305</v>
      </c>
      <c r="GK5592" s="77">
        <v>233.23007680796681</v>
      </c>
      <c r="GL5592" s="77">
        <v>655.39221699999996</v>
      </c>
      <c r="GM5592" s="77">
        <v>2023</v>
      </c>
      <c r="GN5592" s="77" t="s">
        <v>175</v>
      </c>
      <c r="GO5592" s="77">
        <v>0.13250000000000001</v>
      </c>
      <c r="GP5592" s="77">
        <v>3</v>
      </c>
      <c r="GQ5592" s="77">
        <v>0</v>
      </c>
      <c r="GR5592" s="77" t="s">
        <v>423</v>
      </c>
      <c r="GS5592" s="77">
        <v>0</v>
      </c>
      <c r="GT5592" s="77">
        <v>0</v>
      </c>
      <c r="GU5592" s="77">
        <v>0.1527377521613833</v>
      </c>
      <c r="GV5592" s="77">
        <v>35.623037668075625</v>
      </c>
      <c r="GW5592" s="77">
        <v>0.1527377521613833</v>
      </c>
      <c r="GX5592" s="77">
        <v>35.623037668075625</v>
      </c>
      <c r="GY5592" s="77">
        <v>0.1527377521613833</v>
      </c>
      <c r="GZ5592" s="77">
        <v>35.623037668075625</v>
      </c>
    </row>
    <row r="5593" spans="187:208" x14ac:dyDescent="0.25">
      <c r="GE5593" s="77" t="s">
        <v>425</v>
      </c>
      <c r="GF5593" s="77" t="s">
        <v>155</v>
      </c>
      <c r="GG5593" s="77" t="s">
        <v>471</v>
      </c>
      <c r="GH5593" s="77" t="s">
        <v>300</v>
      </c>
      <c r="GI5593" s="77">
        <v>2023</v>
      </c>
      <c r="GJ5593" s="77" t="s">
        <v>301</v>
      </c>
      <c r="GK5593" s="77">
        <v>8896.515993429648</v>
      </c>
      <c r="GL5593" s="77">
        <v>655.39221699999996</v>
      </c>
      <c r="GM5593" s="77">
        <v>2023</v>
      </c>
      <c r="GN5593" s="77" t="s">
        <v>175</v>
      </c>
      <c r="GO5593" s="77">
        <v>5.3000000000000005E-2</v>
      </c>
      <c r="GP5593" s="77">
        <v>3</v>
      </c>
      <c r="GQ5593" s="77">
        <v>0</v>
      </c>
      <c r="GR5593" s="77" t="s">
        <v>423</v>
      </c>
      <c r="GS5593" s="77">
        <v>0</v>
      </c>
      <c r="GT5593" s="77">
        <v>0</v>
      </c>
      <c r="GU5593" s="77">
        <v>5.5966209081309413E-2</v>
      </c>
      <c r="GV5593" s="77">
        <v>497.9042741834968</v>
      </c>
      <c r="GW5593" s="77">
        <v>5.5966209081309413E-2</v>
      </c>
      <c r="GX5593" s="77">
        <v>497.9042741834968</v>
      </c>
      <c r="GY5593" s="77">
        <v>5.5966209081309413E-2</v>
      </c>
      <c r="GZ5593" s="77">
        <v>497.9042741834968</v>
      </c>
    </row>
    <row r="5594" spans="187:208" x14ac:dyDescent="0.25">
      <c r="GE5594" s="77" t="s">
        <v>427</v>
      </c>
      <c r="GF5594" s="77" t="s">
        <v>155</v>
      </c>
      <c r="GG5594" s="77" t="s">
        <v>471</v>
      </c>
      <c r="GH5594" s="77" t="s">
        <v>300</v>
      </c>
      <c r="GI5594" s="77">
        <v>2023</v>
      </c>
      <c r="GJ5594" s="77" t="s">
        <v>303</v>
      </c>
      <c r="GK5594" s="77">
        <v>5534.8914862007487</v>
      </c>
      <c r="GL5594" s="77">
        <v>655.39221699999996</v>
      </c>
      <c r="GM5594" s="77">
        <v>2023</v>
      </c>
      <c r="GN5594" s="77" t="s">
        <v>175</v>
      </c>
      <c r="GO5594" s="77">
        <v>5.3000000000000005E-2</v>
      </c>
      <c r="GP5594" s="77">
        <v>3</v>
      </c>
      <c r="GQ5594" s="77">
        <v>0</v>
      </c>
      <c r="GR5594" s="77" t="s">
        <v>423</v>
      </c>
      <c r="GS5594" s="77">
        <v>0</v>
      </c>
      <c r="GT5594" s="77">
        <v>0</v>
      </c>
      <c r="GU5594" s="77">
        <v>5.5966209081309413E-2</v>
      </c>
      <c r="GV5594" s="77">
        <v>309.76689415907049</v>
      </c>
      <c r="GW5594" s="77">
        <v>5.5966209081309413E-2</v>
      </c>
      <c r="GX5594" s="77">
        <v>309.76689415907049</v>
      </c>
      <c r="GY5594" s="77">
        <v>5.5966209081309413E-2</v>
      </c>
      <c r="GZ5594" s="77">
        <v>309.76689415907049</v>
      </c>
    </row>
    <row r="5595" spans="187:208" x14ac:dyDescent="0.25">
      <c r="GE5595" s="77" t="s">
        <v>422</v>
      </c>
      <c r="GF5595" s="77" t="s">
        <v>155</v>
      </c>
      <c r="GG5595" s="77" t="s">
        <v>471</v>
      </c>
      <c r="GH5595" s="77" t="s">
        <v>300</v>
      </c>
      <c r="GI5595" s="77">
        <v>2024</v>
      </c>
      <c r="GJ5595" s="77" t="s">
        <v>305</v>
      </c>
      <c r="GK5595" s="77">
        <v>233.23007680796681</v>
      </c>
      <c r="GL5595" s="77">
        <v>655.39221699999996</v>
      </c>
      <c r="GM5595" s="77">
        <v>2024</v>
      </c>
      <c r="GN5595" s="77" t="s">
        <v>175</v>
      </c>
      <c r="GO5595" s="77">
        <v>0.13250000000000001</v>
      </c>
      <c r="GP5595" s="77">
        <v>3</v>
      </c>
      <c r="GQ5595" s="77">
        <v>0</v>
      </c>
      <c r="GR5595" s="77" t="s">
        <v>423</v>
      </c>
      <c r="GS5595" s="77">
        <v>0</v>
      </c>
      <c r="GT5595" s="77">
        <v>0</v>
      </c>
      <c r="GU5595" s="77">
        <v>0</v>
      </c>
      <c r="GV5595" s="77">
        <v>0</v>
      </c>
      <c r="GW5595" s="77">
        <v>0.1527377521613833</v>
      </c>
      <c r="GX5595" s="77">
        <v>35.623037668075625</v>
      </c>
      <c r="GY5595" s="77">
        <v>0.1527377521613833</v>
      </c>
      <c r="GZ5595" s="77">
        <v>35.623037668075625</v>
      </c>
    </row>
    <row r="5596" spans="187:208" x14ac:dyDescent="0.25">
      <c r="GE5596" s="77" t="s">
        <v>425</v>
      </c>
      <c r="GF5596" s="77" t="s">
        <v>155</v>
      </c>
      <c r="GG5596" s="77" t="s">
        <v>471</v>
      </c>
      <c r="GH5596" s="77" t="s">
        <v>300</v>
      </c>
      <c r="GI5596" s="77">
        <v>2024</v>
      </c>
      <c r="GJ5596" s="77" t="s">
        <v>301</v>
      </c>
      <c r="GK5596" s="77">
        <v>8896.515993429648</v>
      </c>
      <c r="GL5596" s="77">
        <v>655.39221699999996</v>
      </c>
      <c r="GM5596" s="77">
        <v>2024</v>
      </c>
      <c r="GN5596" s="77" t="s">
        <v>175</v>
      </c>
      <c r="GO5596" s="77">
        <v>5.3000000000000005E-2</v>
      </c>
      <c r="GP5596" s="77">
        <v>3</v>
      </c>
      <c r="GQ5596" s="77">
        <v>0</v>
      </c>
      <c r="GR5596" s="77" t="s">
        <v>423</v>
      </c>
      <c r="GS5596" s="77">
        <v>0</v>
      </c>
      <c r="GT5596" s="77">
        <v>0</v>
      </c>
      <c r="GU5596" s="77">
        <v>0</v>
      </c>
      <c r="GV5596" s="77">
        <v>0</v>
      </c>
      <c r="GW5596" s="77">
        <v>5.5966209081309413E-2</v>
      </c>
      <c r="GX5596" s="77">
        <v>497.9042741834968</v>
      </c>
      <c r="GY5596" s="77">
        <v>5.5966209081309413E-2</v>
      </c>
      <c r="GZ5596" s="77">
        <v>497.9042741834968</v>
      </c>
    </row>
    <row r="5597" spans="187:208" x14ac:dyDescent="0.25">
      <c r="GE5597" s="77" t="s">
        <v>427</v>
      </c>
      <c r="GF5597" s="77" t="s">
        <v>155</v>
      </c>
      <c r="GG5597" s="77" t="s">
        <v>471</v>
      </c>
      <c r="GH5597" s="77" t="s">
        <v>300</v>
      </c>
      <c r="GI5597" s="77">
        <v>2024</v>
      </c>
      <c r="GJ5597" s="77" t="s">
        <v>303</v>
      </c>
      <c r="GK5597" s="77">
        <v>5534.8914862007487</v>
      </c>
      <c r="GL5597" s="77">
        <v>655.39221699999996</v>
      </c>
      <c r="GM5597" s="77">
        <v>2024</v>
      </c>
      <c r="GN5597" s="77" t="s">
        <v>175</v>
      </c>
      <c r="GO5597" s="77">
        <v>5.3000000000000005E-2</v>
      </c>
      <c r="GP5597" s="77">
        <v>3</v>
      </c>
      <c r="GQ5597" s="77">
        <v>0</v>
      </c>
      <c r="GR5597" s="77" t="s">
        <v>423</v>
      </c>
      <c r="GS5597" s="77">
        <v>0</v>
      </c>
      <c r="GT5597" s="77">
        <v>0</v>
      </c>
      <c r="GU5597" s="77">
        <v>0</v>
      </c>
      <c r="GV5597" s="77">
        <v>0</v>
      </c>
      <c r="GW5597" s="77">
        <v>5.5966209081309413E-2</v>
      </c>
      <c r="GX5597" s="77">
        <v>309.76689415907049</v>
      </c>
      <c r="GY5597" s="77">
        <v>5.5966209081309413E-2</v>
      </c>
      <c r="GZ5597" s="77">
        <v>309.76689415907049</v>
      </c>
    </row>
    <row r="5598" spans="187:208" x14ac:dyDescent="0.25">
      <c r="GE5598" s="77" t="s">
        <v>422</v>
      </c>
      <c r="GF5598" s="77" t="s">
        <v>155</v>
      </c>
      <c r="GG5598" s="77" t="s">
        <v>471</v>
      </c>
      <c r="GH5598" s="77" t="s">
        <v>300</v>
      </c>
      <c r="GI5598" s="77">
        <v>2025</v>
      </c>
      <c r="GJ5598" s="77" t="s">
        <v>305</v>
      </c>
      <c r="GK5598" s="77">
        <v>233.23007680796681</v>
      </c>
      <c r="GL5598" s="77">
        <v>655.39221699999996</v>
      </c>
      <c r="GM5598" s="77">
        <v>2025</v>
      </c>
      <c r="GN5598" s="77" t="s">
        <v>175</v>
      </c>
      <c r="GO5598" s="77">
        <v>0.13250000000000001</v>
      </c>
      <c r="GP5598" s="77">
        <v>3</v>
      </c>
      <c r="GQ5598" s="77">
        <v>0</v>
      </c>
      <c r="GR5598" s="77" t="s">
        <v>423</v>
      </c>
      <c r="GS5598" s="77">
        <v>0</v>
      </c>
      <c r="GT5598" s="77">
        <v>0</v>
      </c>
      <c r="GU5598" s="77">
        <v>0</v>
      </c>
      <c r="GV5598" s="77">
        <v>0</v>
      </c>
      <c r="GW5598" s="77">
        <v>0</v>
      </c>
      <c r="GX5598" s="77">
        <v>0</v>
      </c>
      <c r="GY5598" s="77">
        <v>0.1527377521613833</v>
      </c>
      <c r="GZ5598" s="77">
        <v>35.623037668075625</v>
      </c>
    </row>
    <row r="5599" spans="187:208" x14ac:dyDescent="0.25">
      <c r="GE5599" s="77" t="s">
        <v>425</v>
      </c>
      <c r="GF5599" s="77" t="s">
        <v>155</v>
      </c>
      <c r="GG5599" s="77" t="s">
        <v>471</v>
      </c>
      <c r="GH5599" s="77" t="s">
        <v>300</v>
      </c>
      <c r="GI5599" s="77">
        <v>2025</v>
      </c>
      <c r="GJ5599" s="77" t="s">
        <v>301</v>
      </c>
      <c r="GK5599" s="77">
        <v>8896.515993429648</v>
      </c>
      <c r="GL5599" s="77">
        <v>655.39221699999996</v>
      </c>
      <c r="GM5599" s="77">
        <v>2025</v>
      </c>
      <c r="GN5599" s="77" t="s">
        <v>175</v>
      </c>
      <c r="GO5599" s="77">
        <v>5.3000000000000005E-2</v>
      </c>
      <c r="GP5599" s="77">
        <v>3</v>
      </c>
      <c r="GQ5599" s="77">
        <v>0</v>
      </c>
      <c r="GR5599" s="77" t="s">
        <v>423</v>
      </c>
      <c r="GS5599" s="77">
        <v>0</v>
      </c>
      <c r="GT5599" s="77">
        <v>0</v>
      </c>
      <c r="GU5599" s="77">
        <v>0</v>
      </c>
      <c r="GV5599" s="77">
        <v>0</v>
      </c>
      <c r="GW5599" s="77">
        <v>0</v>
      </c>
      <c r="GX5599" s="77">
        <v>0</v>
      </c>
      <c r="GY5599" s="77">
        <v>5.5966209081309413E-2</v>
      </c>
      <c r="GZ5599" s="77">
        <v>497.9042741834968</v>
      </c>
    </row>
    <row r="5600" spans="187:208" x14ac:dyDescent="0.25">
      <c r="GE5600" s="77" t="s">
        <v>427</v>
      </c>
      <c r="GF5600" s="77" t="s">
        <v>155</v>
      </c>
      <c r="GG5600" s="77" t="s">
        <v>471</v>
      </c>
      <c r="GH5600" s="77" t="s">
        <v>300</v>
      </c>
      <c r="GI5600" s="77">
        <v>2025</v>
      </c>
      <c r="GJ5600" s="77" t="s">
        <v>303</v>
      </c>
      <c r="GK5600" s="77">
        <v>5534.8914862007487</v>
      </c>
      <c r="GL5600" s="77">
        <v>655.39221699999996</v>
      </c>
      <c r="GM5600" s="77">
        <v>2025</v>
      </c>
      <c r="GN5600" s="77" t="s">
        <v>175</v>
      </c>
      <c r="GO5600" s="77">
        <v>5.3000000000000005E-2</v>
      </c>
      <c r="GP5600" s="77">
        <v>3</v>
      </c>
      <c r="GQ5600" s="77">
        <v>0</v>
      </c>
      <c r="GR5600" s="77" t="s">
        <v>423</v>
      </c>
      <c r="GS5600" s="77">
        <v>0</v>
      </c>
      <c r="GT5600" s="77">
        <v>0</v>
      </c>
      <c r="GU5600" s="77">
        <v>0</v>
      </c>
      <c r="GV5600" s="77">
        <v>0</v>
      </c>
      <c r="GW5600" s="77">
        <v>0</v>
      </c>
      <c r="GX5600" s="77">
        <v>0</v>
      </c>
      <c r="GY5600" s="77">
        <v>5.5966209081309413E-2</v>
      </c>
      <c r="GZ5600" s="77">
        <v>309.76689415907049</v>
      </c>
    </row>
    <row r="5601" spans="187:208" x14ac:dyDescent="0.25">
      <c r="GE5601" s="77" t="s">
        <v>422</v>
      </c>
      <c r="GF5601" s="77" t="s">
        <v>155</v>
      </c>
      <c r="GG5601" s="77" t="s">
        <v>471</v>
      </c>
      <c r="GH5601" s="77" t="s">
        <v>432</v>
      </c>
      <c r="GI5601" s="77">
        <v>2021</v>
      </c>
      <c r="GJ5601" s="77" t="s">
        <v>305</v>
      </c>
      <c r="GK5601" s="77">
        <v>222.2294216278585</v>
      </c>
      <c r="GL5601" s="77">
        <v>655.39221699999996</v>
      </c>
      <c r="GM5601" s="77">
        <v>2021</v>
      </c>
      <c r="GN5601" s="77" t="s">
        <v>175</v>
      </c>
      <c r="GO5601" s="77">
        <v>0.13250000000000001</v>
      </c>
      <c r="GP5601" s="77">
        <v>3</v>
      </c>
      <c r="GQ5601" s="77">
        <v>0</v>
      </c>
      <c r="GR5601" s="77" t="s">
        <v>423</v>
      </c>
      <c r="GS5601" s="77">
        <v>0.1527377521613833</v>
      </c>
      <c r="GT5601" s="77">
        <v>33.942822323563405</v>
      </c>
      <c r="GU5601" s="77">
        <v>0.1527377521613833</v>
      </c>
      <c r="GV5601" s="77">
        <v>33.942822323563405</v>
      </c>
      <c r="GW5601" s="77">
        <v>0</v>
      </c>
      <c r="GX5601" s="77">
        <v>0</v>
      </c>
      <c r="GY5601" s="77">
        <v>0</v>
      </c>
      <c r="GZ5601" s="77">
        <v>0</v>
      </c>
    </row>
    <row r="5602" spans="187:208" x14ac:dyDescent="0.25">
      <c r="GE5602" s="77" t="s">
        <v>425</v>
      </c>
      <c r="GF5602" s="77" t="s">
        <v>155</v>
      </c>
      <c r="GG5602" s="77" t="s">
        <v>471</v>
      </c>
      <c r="GH5602" s="77" t="s">
        <v>432</v>
      </c>
      <c r="GI5602" s="77">
        <v>2021</v>
      </c>
      <c r="GJ5602" s="77" t="s">
        <v>301</v>
      </c>
      <c r="GK5602" s="77">
        <v>8585.7228092490259</v>
      </c>
      <c r="GL5602" s="77">
        <v>655.39221699999996</v>
      </c>
      <c r="GM5602" s="77">
        <v>2021</v>
      </c>
      <c r="GN5602" s="77" t="s">
        <v>175</v>
      </c>
      <c r="GO5602" s="77">
        <v>5.3000000000000005E-2</v>
      </c>
      <c r="GP5602" s="77">
        <v>3</v>
      </c>
      <c r="GQ5602" s="77">
        <v>0</v>
      </c>
      <c r="GR5602" s="77" t="s">
        <v>423</v>
      </c>
      <c r="GS5602" s="77">
        <v>5.5966209081309413E-2</v>
      </c>
      <c r="GT5602" s="77">
        <v>480.5103578565982</v>
      </c>
      <c r="GU5602" s="77">
        <v>5.5966209081309413E-2</v>
      </c>
      <c r="GV5602" s="77">
        <v>480.5103578565982</v>
      </c>
      <c r="GW5602" s="77">
        <v>0</v>
      </c>
      <c r="GX5602" s="77">
        <v>0</v>
      </c>
      <c r="GY5602" s="77">
        <v>0</v>
      </c>
      <c r="GZ5602" s="77">
        <v>0</v>
      </c>
    </row>
    <row r="5603" spans="187:208" x14ac:dyDescent="0.25">
      <c r="GE5603" s="77" t="s">
        <v>422</v>
      </c>
      <c r="GF5603" s="77" t="s">
        <v>155</v>
      </c>
      <c r="GG5603" s="77" t="s">
        <v>471</v>
      </c>
      <c r="GH5603" s="77" t="s">
        <v>432</v>
      </c>
      <c r="GI5603" s="77">
        <v>2022</v>
      </c>
      <c r="GJ5603" s="77" t="s">
        <v>305</v>
      </c>
      <c r="GK5603" s="77">
        <v>222.2294216278585</v>
      </c>
      <c r="GL5603" s="77">
        <v>655.39221699999996</v>
      </c>
      <c r="GM5603" s="77">
        <v>2022</v>
      </c>
      <c r="GN5603" s="77" t="s">
        <v>175</v>
      </c>
      <c r="GO5603" s="77">
        <v>0.13250000000000001</v>
      </c>
      <c r="GP5603" s="77">
        <v>3</v>
      </c>
      <c r="GQ5603" s="77">
        <v>0</v>
      </c>
      <c r="GR5603" s="77" t="s">
        <v>423</v>
      </c>
      <c r="GS5603" s="77">
        <v>0.1527377521613833</v>
      </c>
      <c r="GT5603" s="77">
        <v>33.942822323563405</v>
      </c>
      <c r="GU5603" s="77">
        <v>0.1527377521613833</v>
      </c>
      <c r="GV5603" s="77">
        <v>33.942822323563405</v>
      </c>
      <c r="GW5603" s="77">
        <v>0.1527377521613833</v>
      </c>
      <c r="GX5603" s="77">
        <v>33.942822323563405</v>
      </c>
      <c r="GY5603" s="77">
        <v>0</v>
      </c>
      <c r="GZ5603" s="77">
        <v>0</v>
      </c>
    </row>
    <row r="5604" spans="187:208" x14ac:dyDescent="0.25">
      <c r="GE5604" s="77" t="s">
        <v>425</v>
      </c>
      <c r="GF5604" s="77" t="s">
        <v>155</v>
      </c>
      <c r="GG5604" s="77" t="s">
        <v>471</v>
      </c>
      <c r="GH5604" s="77" t="s">
        <v>432</v>
      </c>
      <c r="GI5604" s="77">
        <v>2022</v>
      </c>
      <c r="GJ5604" s="77" t="s">
        <v>301</v>
      </c>
      <c r="GK5604" s="77">
        <v>8585.7228092490259</v>
      </c>
      <c r="GL5604" s="77">
        <v>655.39221699999996</v>
      </c>
      <c r="GM5604" s="77">
        <v>2022</v>
      </c>
      <c r="GN5604" s="77" t="s">
        <v>175</v>
      </c>
      <c r="GO5604" s="77">
        <v>5.3000000000000005E-2</v>
      </c>
      <c r="GP5604" s="77">
        <v>3</v>
      </c>
      <c r="GQ5604" s="77">
        <v>0</v>
      </c>
      <c r="GR5604" s="77" t="s">
        <v>423</v>
      </c>
      <c r="GS5604" s="77">
        <v>5.5966209081309413E-2</v>
      </c>
      <c r="GT5604" s="77">
        <v>480.5103578565982</v>
      </c>
      <c r="GU5604" s="77">
        <v>5.5966209081309413E-2</v>
      </c>
      <c r="GV5604" s="77">
        <v>480.5103578565982</v>
      </c>
      <c r="GW5604" s="77">
        <v>5.5966209081309413E-2</v>
      </c>
      <c r="GX5604" s="77">
        <v>480.5103578565982</v>
      </c>
      <c r="GY5604" s="77">
        <v>0</v>
      </c>
      <c r="GZ5604" s="77">
        <v>0</v>
      </c>
    </row>
    <row r="5605" spans="187:208" x14ac:dyDescent="0.25">
      <c r="GE5605" s="77" t="s">
        <v>422</v>
      </c>
      <c r="GF5605" s="77" t="s">
        <v>155</v>
      </c>
      <c r="GG5605" s="77" t="s">
        <v>471</v>
      </c>
      <c r="GH5605" s="77" t="s">
        <v>432</v>
      </c>
      <c r="GI5605" s="77">
        <v>2023</v>
      </c>
      <c r="GJ5605" s="77" t="s">
        <v>305</v>
      </c>
      <c r="GK5605" s="77">
        <v>233.2300768079686</v>
      </c>
      <c r="GL5605" s="77">
        <v>655.39221699999996</v>
      </c>
      <c r="GM5605" s="77">
        <v>2023</v>
      </c>
      <c r="GN5605" s="77" t="s">
        <v>175</v>
      </c>
      <c r="GO5605" s="77">
        <v>0.13250000000000001</v>
      </c>
      <c r="GP5605" s="77">
        <v>3</v>
      </c>
      <c r="GQ5605" s="77">
        <v>0</v>
      </c>
      <c r="GR5605" s="77" t="s">
        <v>423</v>
      </c>
      <c r="GS5605" s="77">
        <v>0</v>
      </c>
      <c r="GT5605" s="77">
        <v>0</v>
      </c>
      <c r="GU5605" s="77">
        <v>0.1527377521613833</v>
      </c>
      <c r="GV5605" s="77">
        <v>35.623037668075902</v>
      </c>
      <c r="GW5605" s="77">
        <v>0.1527377521613833</v>
      </c>
      <c r="GX5605" s="77">
        <v>35.623037668075902</v>
      </c>
      <c r="GY5605" s="77">
        <v>0.1527377521613833</v>
      </c>
      <c r="GZ5605" s="77">
        <v>35.623037668075902</v>
      </c>
    </row>
    <row r="5606" spans="187:208" x14ac:dyDescent="0.25">
      <c r="GE5606" s="77" t="s">
        <v>425</v>
      </c>
      <c r="GF5606" s="77" t="s">
        <v>155</v>
      </c>
      <c r="GG5606" s="77" t="s">
        <v>471</v>
      </c>
      <c r="GH5606" s="77" t="s">
        <v>432</v>
      </c>
      <c r="GI5606" s="77">
        <v>2023</v>
      </c>
      <c r="GJ5606" s="77" t="s">
        <v>301</v>
      </c>
      <c r="GK5606" s="77">
        <v>8896.5159934297153</v>
      </c>
      <c r="GL5606" s="77">
        <v>655.39221699999996</v>
      </c>
      <c r="GM5606" s="77">
        <v>2023</v>
      </c>
      <c r="GN5606" s="77" t="s">
        <v>175</v>
      </c>
      <c r="GO5606" s="77">
        <v>5.3000000000000005E-2</v>
      </c>
      <c r="GP5606" s="77">
        <v>3</v>
      </c>
      <c r="GQ5606" s="77">
        <v>0</v>
      </c>
      <c r="GR5606" s="77" t="s">
        <v>423</v>
      </c>
      <c r="GS5606" s="77">
        <v>0</v>
      </c>
      <c r="GT5606" s="77">
        <v>0</v>
      </c>
      <c r="GU5606" s="77">
        <v>5.5966209081309413E-2</v>
      </c>
      <c r="GV5606" s="77">
        <v>497.90427418350055</v>
      </c>
      <c r="GW5606" s="77">
        <v>5.5966209081309413E-2</v>
      </c>
      <c r="GX5606" s="77">
        <v>497.90427418350055</v>
      </c>
      <c r="GY5606" s="77">
        <v>5.5966209081309413E-2</v>
      </c>
      <c r="GZ5606" s="77">
        <v>497.90427418350055</v>
      </c>
    </row>
    <row r="5607" spans="187:208" x14ac:dyDescent="0.25">
      <c r="GE5607" s="77" t="s">
        <v>422</v>
      </c>
      <c r="GF5607" s="77" t="s">
        <v>155</v>
      </c>
      <c r="GG5607" s="77" t="s">
        <v>471</v>
      </c>
      <c r="GH5607" s="77" t="s">
        <v>432</v>
      </c>
      <c r="GI5607" s="77">
        <v>2024</v>
      </c>
      <c r="GJ5607" s="77" t="s">
        <v>305</v>
      </c>
      <c r="GK5607" s="77">
        <v>233.2300768079686</v>
      </c>
      <c r="GL5607" s="77">
        <v>655.39221699999996</v>
      </c>
      <c r="GM5607" s="77">
        <v>2024</v>
      </c>
      <c r="GN5607" s="77" t="s">
        <v>175</v>
      </c>
      <c r="GO5607" s="77">
        <v>0.13250000000000001</v>
      </c>
      <c r="GP5607" s="77">
        <v>3</v>
      </c>
      <c r="GQ5607" s="77">
        <v>0</v>
      </c>
      <c r="GR5607" s="77" t="s">
        <v>423</v>
      </c>
      <c r="GS5607" s="77">
        <v>0</v>
      </c>
      <c r="GT5607" s="77">
        <v>0</v>
      </c>
      <c r="GU5607" s="77">
        <v>0</v>
      </c>
      <c r="GV5607" s="77">
        <v>0</v>
      </c>
      <c r="GW5607" s="77">
        <v>0.1527377521613833</v>
      </c>
      <c r="GX5607" s="77">
        <v>35.623037668075902</v>
      </c>
      <c r="GY5607" s="77">
        <v>0.1527377521613833</v>
      </c>
      <c r="GZ5607" s="77">
        <v>35.623037668075902</v>
      </c>
    </row>
    <row r="5608" spans="187:208" x14ac:dyDescent="0.25">
      <c r="GE5608" s="77" t="s">
        <v>425</v>
      </c>
      <c r="GF5608" s="77" t="s">
        <v>155</v>
      </c>
      <c r="GG5608" s="77" t="s">
        <v>471</v>
      </c>
      <c r="GH5608" s="77" t="s">
        <v>432</v>
      </c>
      <c r="GI5608" s="77">
        <v>2024</v>
      </c>
      <c r="GJ5608" s="77" t="s">
        <v>301</v>
      </c>
      <c r="GK5608" s="77">
        <v>8896.5159934297153</v>
      </c>
      <c r="GL5608" s="77">
        <v>655.39221699999996</v>
      </c>
      <c r="GM5608" s="77">
        <v>2024</v>
      </c>
      <c r="GN5608" s="77" t="s">
        <v>175</v>
      </c>
      <c r="GO5608" s="77">
        <v>5.3000000000000005E-2</v>
      </c>
      <c r="GP5608" s="77">
        <v>3</v>
      </c>
      <c r="GQ5608" s="77">
        <v>0</v>
      </c>
      <c r="GR5608" s="77" t="s">
        <v>423</v>
      </c>
      <c r="GS5608" s="77">
        <v>0</v>
      </c>
      <c r="GT5608" s="77">
        <v>0</v>
      </c>
      <c r="GU5608" s="77">
        <v>0</v>
      </c>
      <c r="GV5608" s="77">
        <v>0</v>
      </c>
      <c r="GW5608" s="77">
        <v>5.5966209081309413E-2</v>
      </c>
      <c r="GX5608" s="77">
        <v>497.90427418350055</v>
      </c>
      <c r="GY5608" s="77">
        <v>5.5966209081309413E-2</v>
      </c>
      <c r="GZ5608" s="77">
        <v>497.90427418350055</v>
      </c>
    </row>
    <row r="5609" spans="187:208" x14ac:dyDescent="0.25">
      <c r="GE5609" s="77" t="s">
        <v>422</v>
      </c>
      <c r="GF5609" s="77" t="s">
        <v>155</v>
      </c>
      <c r="GG5609" s="77" t="s">
        <v>471</v>
      </c>
      <c r="GH5609" s="77" t="s">
        <v>432</v>
      </c>
      <c r="GI5609" s="77">
        <v>2025</v>
      </c>
      <c r="GJ5609" s="77" t="s">
        <v>305</v>
      </c>
      <c r="GK5609" s="77">
        <v>233.2300768079686</v>
      </c>
      <c r="GL5609" s="77">
        <v>655.39221699999996</v>
      </c>
      <c r="GM5609" s="77">
        <v>2025</v>
      </c>
      <c r="GN5609" s="77" t="s">
        <v>175</v>
      </c>
      <c r="GO5609" s="77">
        <v>0.13250000000000001</v>
      </c>
      <c r="GP5609" s="77">
        <v>3</v>
      </c>
      <c r="GQ5609" s="77">
        <v>0</v>
      </c>
      <c r="GR5609" s="77" t="s">
        <v>423</v>
      </c>
      <c r="GS5609" s="77">
        <v>0</v>
      </c>
      <c r="GT5609" s="77">
        <v>0</v>
      </c>
      <c r="GU5609" s="77">
        <v>0</v>
      </c>
      <c r="GV5609" s="77">
        <v>0</v>
      </c>
      <c r="GW5609" s="77">
        <v>0</v>
      </c>
      <c r="GX5609" s="77">
        <v>0</v>
      </c>
      <c r="GY5609" s="77">
        <v>0.1527377521613833</v>
      </c>
      <c r="GZ5609" s="77">
        <v>35.623037668075902</v>
      </c>
    </row>
    <row r="5610" spans="187:208" x14ac:dyDescent="0.25">
      <c r="GE5610" s="77" t="s">
        <v>425</v>
      </c>
      <c r="GF5610" s="77" t="s">
        <v>155</v>
      </c>
      <c r="GG5610" s="77" t="s">
        <v>471</v>
      </c>
      <c r="GH5610" s="77" t="s">
        <v>432</v>
      </c>
      <c r="GI5610" s="77">
        <v>2025</v>
      </c>
      <c r="GJ5610" s="77" t="s">
        <v>301</v>
      </c>
      <c r="GK5610" s="77">
        <v>8896.5159934297153</v>
      </c>
      <c r="GL5610" s="77">
        <v>655.39221699999996</v>
      </c>
      <c r="GM5610" s="77">
        <v>2025</v>
      </c>
      <c r="GN5610" s="77" t="s">
        <v>175</v>
      </c>
      <c r="GO5610" s="77">
        <v>5.3000000000000005E-2</v>
      </c>
      <c r="GP5610" s="77">
        <v>3</v>
      </c>
      <c r="GQ5610" s="77">
        <v>0</v>
      </c>
      <c r="GR5610" s="77" t="s">
        <v>423</v>
      </c>
      <c r="GS5610" s="77">
        <v>0</v>
      </c>
      <c r="GT5610" s="77">
        <v>0</v>
      </c>
      <c r="GU5610" s="77">
        <v>0</v>
      </c>
      <c r="GV5610" s="77">
        <v>0</v>
      </c>
      <c r="GW5610" s="77">
        <v>0</v>
      </c>
      <c r="GX5610" s="77">
        <v>0</v>
      </c>
      <c r="GY5610" s="77">
        <v>5.5966209081309413E-2</v>
      </c>
      <c r="GZ5610" s="77">
        <v>497.90427418350055</v>
      </c>
    </row>
    <row r="5611" spans="187:208" x14ac:dyDescent="0.25">
      <c r="GE5611" s="77" t="s">
        <v>422</v>
      </c>
      <c r="GF5611" s="77" t="s">
        <v>155</v>
      </c>
      <c r="GG5611" s="77" t="s">
        <v>471</v>
      </c>
      <c r="GH5611" s="77" t="s">
        <v>439</v>
      </c>
      <c r="GI5611" s="77">
        <v>2021</v>
      </c>
      <c r="GJ5611" s="77" t="s">
        <v>305</v>
      </c>
      <c r="GK5611" s="77">
        <v>0.6964182168122357</v>
      </c>
      <c r="GL5611" s="77">
        <v>655.39221699999996</v>
      </c>
      <c r="GM5611" s="77">
        <v>2021</v>
      </c>
      <c r="GN5611" s="77" t="s">
        <v>175</v>
      </c>
      <c r="GO5611" s="77">
        <v>0.13250000000000001</v>
      </c>
      <c r="GP5611" s="77">
        <v>3</v>
      </c>
      <c r="GQ5611" s="77">
        <v>0</v>
      </c>
      <c r="GR5611" s="77" t="s">
        <v>423</v>
      </c>
      <c r="GS5611" s="77">
        <v>0.1527377521613833</v>
      </c>
      <c r="GT5611" s="77">
        <v>0.10636935300013976</v>
      </c>
      <c r="GU5611" s="77">
        <v>0.1527377521613833</v>
      </c>
      <c r="GV5611" s="77">
        <v>0.10636935300013976</v>
      </c>
      <c r="GW5611" s="77">
        <v>0</v>
      </c>
      <c r="GX5611" s="77">
        <v>0</v>
      </c>
      <c r="GY5611" s="77">
        <v>0</v>
      </c>
      <c r="GZ5611" s="77">
        <v>0</v>
      </c>
    </row>
    <row r="5612" spans="187:208" x14ac:dyDescent="0.25">
      <c r="GE5612" s="77" t="s">
        <v>425</v>
      </c>
      <c r="GF5612" s="77" t="s">
        <v>155</v>
      </c>
      <c r="GG5612" s="77" t="s">
        <v>471</v>
      </c>
      <c r="GH5612" s="77" t="s">
        <v>439</v>
      </c>
      <c r="GI5612" s="77">
        <v>2021</v>
      </c>
      <c r="GJ5612" s="77" t="s">
        <v>301</v>
      </c>
      <c r="GK5612" s="77">
        <v>2.9419641522810371</v>
      </c>
      <c r="GL5612" s="77">
        <v>655.39221699999996</v>
      </c>
      <c r="GM5612" s="77">
        <v>2021</v>
      </c>
      <c r="GN5612" s="77" t="s">
        <v>175</v>
      </c>
      <c r="GO5612" s="77">
        <v>5.3000000000000005E-2</v>
      </c>
      <c r="GP5612" s="77">
        <v>3</v>
      </c>
      <c r="GQ5612" s="77">
        <v>0</v>
      </c>
      <c r="GR5612" s="77" t="s">
        <v>423</v>
      </c>
      <c r="GS5612" s="77">
        <v>5.5966209081309413E-2</v>
      </c>
      <c r="GT5612" s="77">
        <v>0.16465058085627773</v>
      </c>
      <c r="GU5612" s="77">
        <v>5.5966209081309413E-2</v>
      </c>
      <c r="GV5612" s="77">
        <v>0.16465058085627773</v>
      </c>
      <c r="GW5612" s="77">
        <v>0</v>
      </c>
      <c r="GX5612" s="77">
        <v>0</v>
      </c>
      <c r="GY5612" s="77">
        <v>0</v>
      </c>
      <c r="GZ5612" s="77">
        <v>0</v>
      </c>
    </row>
    <row r="5613" spans="187:208" x14ac:dyDescent="0.25">
      <c r="GE5613" s="77" t="s">
        <v>427</v>
      </c>
      <c r="GF5613" s="77" t="s">
        <v>155</v>
      </c>
      <c r="GG5613" s="77" t="s">
        <v>471</v>
      </c>
      <c r="GH5613" s="77" t="s">
        <v>439</v>
      </c>
      <c r="GI5613" s="77">
        <v>2021</v>
      </c>
      <c r="GJ5613" s="77" t="s">
        <v>303</v>
      </c>
      <c r="GK5613" s="77">
        <v>1.6021759622082981</v>
      </c>
      <c r="GL5613" s="77">
        <v>655.39221699999996</v>
      </c>
      <c r="GM5613" s="77">
        <v>2021</v>
      </c>
      <c r="GN5613" s="77" t="s">
        <v>175</v>
      </c>
      <c r="GO5613" s="77">
        <v>5.3000000000000005E-2</v>
      </c>
      <c r="GP5613" s="77">
        <v>3</v>
      </c>
      <c r="GQ5613" s="77">
        <v>0</v>
      </c>
      <c r="GR5613" s="77" t="s">
        <v>423</v>
      </c>
      <c r="GS5613" s="77">
        <v>5.5966209081309413E-2</v>
      </c>
      <c r="GT5613" s="77">
        <v>8.9667714885997701E-2</v>
      </c>
      <c r="GU5613" s="77">
        <v>5.5966209081309413E-2</v>
      </c>
      <c r="GV5613" s="77">
        <v>8.9667714885997701E-2</v>
      </c>
      <c r="GW5613" s="77">
        <v>0</v>
      </c>
      <c r="GX5613" s="77">
        <v>0</v>
      </c>
      <c r="GY5613" s="77">
        <v>0</v>
      </c>
      <c r="GZ5613" s="77">
        <v>0</v>
      </c>
    </row>
    <row r="5614" spans="187:208" x14ac:dyDescent="0.25">
      <c r="GE5614" s="77" t="s">
        <v>422</v>
      </c>
      <c r="GF5614" s="77" t="s">
        <v>155</v>
      </c>
      <c r="GG5614" s="77" t="s">
        <v>471</v>
      </c>
      <c r="GH5614" s="77" t="s">
        <v>439</v>
      </c>
      <c r="GI5614" s="77">
        <v>2022</v>
      </c>
      <c r="GJ5614" s="77" t="s">
        <v>305</v>
      </c>
      <c r="GK5614" s="77">
        <v>0.6964182168122357</v>
      </c>
      <c r="GL5614" s="77">
        <v>655.39221699999996</v>
      </c>
      <c r="GM5614" s="77">
        <v>2022</v>
      </c>
      <c r="GN5614" s="77" t="s">
        <v>175</v>
      </c>
      <c r="GO5614" s="77">
        <v>0.13250000000000001</v>
      </c>
      <c r="GP5614" s="77">
        <v>3</v>
      </c>
      <c r="GQ5614" s="77">
        <v>0</v>
      </c>
      <c r="GR5614" s="77" t="s">
        <v>423</v>
      </c>
      <c r="GS5614" s="77">
        <v>0.1527377521613833</v>
      </c>
      <c r="GT5614" s="77">
        <v>0.10636935300013976</v>
      </c>
      <c r="GU5614" s="77">
        <v>0.1527377521613833</v>
      </c>
      <c r="GV5614" s="77">
        <v>0.10636935300013976</v>
      </c>
      <c r="GW5614" s="77">
        <v>0.1527377521613833</v>
      </c>
      <c r="GX5614" s="77">
        <v>0.10636935300013976</v>
      </c>
      <c r="GY5614" s="77">
        <v>0</v>
      </c>
      <c r="GZ5614" s="77">
        <v>0</v>
      </c>
    </row>
    <row r="5615" spans="187:208" x14ac:dyDescent="0.25">
      <c r="GE5615" s="77" t="s">
        <v>425</v>
      </c>
      <c r="GF5615" s="77" t="s">
        <v>155</v>
      </c>
      <c r="GG5615" s="77" t="s">
        <v>471</v>
      </c>
      <c r="GH5615" s="77" t="s">
        <v>439</v>
      </c>
      <c r="GI5615" s="77">
        <v>2022</v>
      </c>
      <c r="GJ5615" s="77" t="s">
        <v>301</v>
      </c>
      <c r="GK5615" s="77">
        <v>2.9419641522810371</v>
      </c>
      <c r="GL5615" s="77">
        <v>655.39221699999996</v>
      </c>
      <c r="GM5615" s="77">
        <v>2022</v>
      </c>
      <c r="GN5615" s="77" t="s">
        <v>175</v>
      </c>
      <c r="GO5615" s="77">
        <v>5.3000000000000005E-2</v>
      </c>
      <c r="GP5615" s="77">
        <v>3</v>
      </c>
      <c r="GQ5615" s="77">
        <v>0</v>
      </c>
      <c r="GR5615" s="77" t="s">
        <v>423</v>
      </c>
      <c r="GS5615" s="77">
        <v>5.5966209081309413E-2</v>
      </c>
      <c r="GT5615" s="77">
        <v>0.16465058085627773</v>
      </c>
      <c r="GU5615" s="77">
        <v>5.5966209081309413E-2</v>
      </c>
      <c r="GV5615" s="77">
        <v>0.16465058085627773</v>
      </c>
      <c r="GW5615" s="77">
        <v>5.5966209081309413E-2</v>
      </c>
      <c r="GX5615" s="77">
        <v>0.16465058085627773</v>
      </c>
      <c r="GY5615" s="77">
        <v>0</v>
      </c>
      <c r="GZ5615" s="77">
        <v>0</v>
      </c>
    </row>
    <row r="5616" spans="187:208" x14ac:dyDescent="0.25">
      <c r="GE5616" s="77" t="s">
        <v>427</v>
      </c>
      <c r="GF5616" s="77" t="s">
        <v>155</v>
      </c>
      <c r="GG5616" s="77" t="s">
        <v>471</v>
      </c>
      <c r="GH5616" s="77" t="s">
        <v>439</v>
      </c>
      <c r="GI5616" s="77">
        <v>2022</v>
      </c>
      <c r="GJ5616" s="77" t="s">
        <v>303</v>
      </c>
      <c r="GK5616" s="77">
        <v>1.6021759622082981</v>
      </c>
      <c r="GL5616" s="77">
        <v>655.39221699999996</v>
      </c>
      <c r="GM5616" s="77">
        <v>2022</v>
      </c>
      <c r="GN5616" s="77" t="s">
        <v>175</v>
      </c>
      <c r="GO5616" s="77">
        <v>5.3000000000000005E-2</v>
      </c>
      <c r="GP5616" s="77">
        <v>3</v>
      </c>
      <c r="GQ5616" s="77">
        <v>0</v>
      </c>
      <c r="GR5616" s="77" t="s">
        <v>423</v>
      </c>
      <c r="GS5616" s="77">
        <v>5.5966209081309413E-2</v>
      </c>
      <c r="GT5616" s="77">
        <v>8.9667714885997701E-2</v>
      </c>
      <c r="GU5616" s="77">
        <v>5.5966209081309413E-2</v>
      </c>
      <c r="GV5616" s="77">
        <v>8.9667714885997701E-2</v>
      </c>
      <c r="GW5616" s="77">
        <v>5.5966209081309413E-2</v>
      </c>
      <c r="GX5616" s="77">
        <v>8.9667714885997701E-2</v>
      </c>
      <c r="GY5616" s="77">
        <v>0</v>
      </c>
      <c r="GZ5616" s="77">
        <v>0</v>
      </c>
    </row>
    <row r="5617" spans="187:208" x14ac:dyDescent="0.25">
      <c r="GE5617" s="77" t="s">
        <v>422</v>
      </c>
      <c r="GF5617" s="77" t="s">
        <v>155</v>
      </c>
      <c r="GG5617" s="77" t="s">
        <v>471</v>
      </c>
      <c r="GH5617" s="77" t="s">
        <v>439</v>
      </c>
      <c r="GI5617" s="77">
        <v>2023</v>
      </c>
      <c r="GJ5617" s="77" t="s">
        <v>305</v>
      </c>
      <c r="GK5617" s="77">
        <v>0.71896016785821648</v>
      </c>
      <c r="GL5617" s="77">
        <v>655.39221699999996</v>
      </c>
      <c r="GM5617" s="77">
        <v>2023</v>
      </c>
      <c r="GN5617" s="77" t="s">
        <v>175</v>
      </c>
      <c r="GO5617" s="77">
        <v>0.13250000000000001</v>
      </c>
      <c r="GP5617" s="77">
        <v>3</v>
      </c>
      <c r="GQ5617" s="77">
        <v>0</v>
      </c>
      <c r="GR5617" s="77" t="s">
        <v>423</v>
      </c>
      <c r="GS5617" s="77">
        <v>0</v>
      </c>
      <c r="GT5617" s="77">
        <v>0</v>
      </c>
      <c r="GU5617" s="77">
        <v>0.1527377521613833</v>
      </c>
      <c r="GV5617" s="77">
        <v>0.1098123599322348</v>
      </c>
      <c r="GW5617" s="77">
        <v>0.1527377521613833</v>
      </c>
      <c r="GX5617" s="77">
        <v>0.1098123599322348</v>
      </c>
      <c r="GY5617" s="77">
        <v>0.1527377521613833</v>
      </c>
      <c r="GZ5617" s="77">
        <v>0.1098123599322348</v>
      </c>
    </row>
    <row r="5618" spans="187:208" x14ac:dyDescent="0.25">
      <c r="GE5618" s="77" t="s">
        <v>425</v>
      </c>
      <c r="GF5618" s="77" t="s">
        <v>155</v>
      </c>
      <c r="GG5618" s="77" t="s">
        <v>471</v>
      </c>
      <c r="GH5618" s="77" t="s">
        <v>439</v>
      </c>
      <c r="GI5618" s="77">
        <v>2023</v>
      </c>
      <c r="GJ5618" s="77" t="s">
        <v>301</v>
      </c>
      <c r="GK5618" s="77">
        <v>3.0714971986151238</v>
      </c>
      <c r="GL5618" s="77">
        <v>655.39221699999996</v>
      </c>
      <c r="GM5618" s="77">
        <v>2023</v>
      </c>
      <c r="GN5618" s="77" t="s">
        <v>175</v>
      </c>
      <c r="GO5618" s="77">
        <v>5.3000000000000005E-2</v>
      </c>
      <c r="GP5618" s="77">
        <v>3</v>
      </c>
      <c r="GQ5618" s="77">
        <v>0</v>
      </c>
      <c r="GR5618" s="77" t="s">
        <v>423</v>
      </c>
      <c r="GS5618" s="77">
        <v>0</v>
      </c>
      <c r="GT5618" s="77">
        <v>0</v>
      </c>
      <c r="GU5618" s="77">
        <v>5.5966209081309413E-2</v>
      </c>
      <c r="GV5618" s="77">
        <v>0.17190005441035017</v>
      </c>
      <c r="GW5618" s="77">
        <v>5.5966209081309413E-2</v>
      </c>
      <c r="GX5618" s="77">
        <v>0.17190005441035017</v>
      </c>
      <c r="GY5618" s="77">
        <v>5.5966209081309413E-2</v>
      </c>
      <c r="GZ5618" s="77">
        <v>0.17190005441035017</v>
      </c>
    </row>
    <row r="5619" spans="187:208" x14ac:dyDescent="0.25">
      <c r="GE5619" s="77" t="s">
        <v>427</v>
      </c>
      <c r="GF5619" s="77" t="s">
        <v>155</v>
      </c>
      <c r="GG5619" s="77" t="s">
        <v>471</v>
      </c>
      <c r="GH5619" s="77" t="s">
        <v>439</v>
      </c>
      <c r="GI5619" s="77">
        <v>2023</v>
      </c>
      <c r="GJ5619" s="77" t="s">
        <v>303</v>
      </c>
      <c r="GK5619" s="77">
        <v>1.684577240534457</v>
      </c>
      <c r="GL5619" s="77">
        <v>655.39221699999996</v>
      </c>
      <c r="GM5619" s="77">
        <v>2023</v>
      </c>
      <c r="GN5619" s="77" t="s">
        <v>175</v>
      </c>
      <c r="GO5619" s="77">
        <v>5.3000000000000005E-2</v>
      </c>
      <c r="GP5619" s="77">
        <v>3</v>
      </c>
      <c r="GQ5619" s="77">
        <v>0</v>
      </c>
      <c r="GR5619" s="77" t="s">
        <v>423</v>
      </c>
      <c r="GS5619" s="77">
        <v>0</v>
      </c>
      <c r="GT5619" s="77">
        <v>0</v>
      </c>
      <c r="GU5619" s="77">
        <v>5.5966209081309413E-2</v>
      </c>
      <c r="GV5619" s="77">
        <v>9.4279402057366679E-2</v>
      </c>
      <c r="GW5619" s="77">
        <v>5.5966209081309413E-2</v>
      </c>
      <c r="GX5619" s="77">
        <v>9.4279402057366679E-2</v>
      </c>
      <c r="GY5619" s="77">
        <v>5.5966209081309413E-2</v>
      </c>
      <c r="GZ5619" s="77">
        <v>9.4279402057366679E-2</v>
      </c>
    </row>
    <row r="5620" spans="187:208" x14ac:dyDescent="0.25">
      <c r="GE5620" s="77" t="s">
        <v>422</v>
      </c>
      <c r="GF5620" s="77" t="s">
        <v>155</v>
      </c>
      <c r="GG5620" s="77" t="s">
        <v>471</v>
      </c>
      <c r="GH5620" s="77" t="s">
        <v>439</v>
      </c>
      <c r="GI5620" s="77">
        <v>2024</v>
      </c>
      <c r="GJ5620" s="77" t="s">
        <v>305</v>
      </c>
      <c r="GK5620" s="77">
        <v>0.71896016785821648</v>
      </c>
      <c r="GL5620" s="77">
        <v>655.39221699999996</v>
      </c>
      <c r="GM5620" s="77">
        <v>2024</v>
      </c>
      <c r="GN5620" s="77" t="s">
        <v>175</v>
      </c>
      <c r="GO5620" s="77">
        <v>0.13250000000000001</v>
      </c>
      <c r="GP5620" s="77">
        <v>3</v>
      </c>
      <c r="GQ5620" s="77">
        <v>0</v>
      </c>
      <c r="GR5620" s="77" t="s">
        <v>423</v>
      </c>
      <c r="GS5620" s="77">
        <v>0</v>
      </c>
      <c r="GT5620" s="77">
        <v>0</v>
      </c>
      <c r="GU5620" s="77">
        <v>0</v>
      </c>
      <c r="GV5620" s="77">
        <v>0</v>
      </c>
      <c r="GW5620" s="77">
        <v>0.1527377521613833</v>
      </c>
      <c r="GX5620" s="77">
        <v>0.1098123599322348</v>
      </c>
      <c r="GY5620" s="77">
        <v>0.1527377521613833</v>
      </c>
      <c r="GZ5620" s="77">
        <v>0.1098123599322348</v>
      </c>
    </row>
    <row r="5621" spans="187:208" x14ac:dyDescent="0.25">
      <c r="GE5621" s="77" t="s">
        <v>425</v>
      </c>
      <c r="GF5621" s="77" t="s">
        <v>155</v>
      </c>
      <c r="GG5621" s="77" t="s">
        <v>471</v>
      </c>
      <c r="GH5621" s="77" t="s">
        <v>439</v>
      </c>
      <c r="GI5621" s="77">
        <v>2024</v>
      </c>
      <c r="GJ5621" s="77" t="s">
        <v>301</v>
      </c>
      <c r="GK5621" s="77">
        <v>3.0714971986151238</v>
      </c>
      <c r="GL5621" s="77">
        <v>655.39221699999996</v>
      </c>
      <c r="GM5621" s="77">
        <v>2024</v>
      </c>
      <c r="GN5621" s="77" t="s">
        <v>175</v>
      </c>
      <c r="GO5621" s="77">
        <v>5.3000000000000005E-2</v>
      </c>
      <c r="GP5621" s="77">
        <v>3</v>
      </c>
      <c r="GQ5621" s="77">
        <v>0</v>
      </c>
      <c r="GR5621" s="77" t="s">
        <v>423</v>
      </c>
      <c r="GS5621" s="77">
        <v>0</v>
      </c>
      <c r="GT5621" s="77">
        <v>0</v>
      </c>
      <c r="GU5621" s="77">
        <v>0</v>
      </c>
      <c r="GV5621" s="77">
        <v>0</v>
      </c>
      <c r="GW5621" s="77">
        <v>5.5966209081309413E-2</v>
      </c>
      <c r="GX5621" s="77">
        <v>0.17190005441035017</v>
      </c>
      <c r="GY5621" s="77">
        <v>5.5966209081309413E-2</v>
      </c>
      <c r="GZ5621" s="77">
        <v>0.17190005441035017</v>
      </c>
    </row>
    <row r="5622" spans="187:208" x14ac:dyDescent="0.25">
      <c r="GE5622" s="77" t="s">
        <v>427</v>
      </c>
      <c r="GF5622" s="77" t="s">
        <v>155</v>
      </c>
      <c r="GG5622" s="77" t="s">
        <v>471</v>
      </c>
      <c r="GH5622" s="77" t="s">
        <v>439</v>
      </c>
      <c r="GI5622" s="77">
        <v>2024</v>
      </c>
      <c r="GJ5622" s="77" t="s">
        <v>303</v>
      </c>
      <c r="GK5622" s="77">
        <v>1.684577240534457</v>
      </c>
      <c r="GL5622" s="77">
        <v>655.39221699999996</v>
      </c>
      <c r="GM5622" s="77">
        <v>2024</v>
      </c>
      <c r="GN5622" s="77" t="s">
        <v>175</v>
      </c>
      <c r="GO5622" s="77">
        <v>5.3000000000000005E-2</v>
      </c>
      <c r="GP5622" s="77">
        <v>3</v>
      </c>
      <c r="GQ5622" s="77">
        <v>0</v>
      </c>
      <c r="GR5622" s="77" t="s">
        <v>423</v>
      </c>
      <c r="GS5622" s="77">
        <v>0</v>
      </c>
      <c r="GT5622" s="77">
        <v>0</v>
      </c>
      <c r="GU5622" s="77">
        <v>0</v>
      </c>
      <c r="GV5622" s="77">
        <v>0</v>
      </c>
      <c r="GW5622" s="77">
        <v>5.5966209081309413E-2</v>
      </c>
      <c r="GX5622" s="77">
        <v>9.4279402057366679E-2</v>
      </c>
      <c r="GY5622" s="77">
        <v>5.5966209081309413E-2</v>
      </c>
      <c r="GZ5622" s="77">
        <v>9.4279402057366679E-2</v>
      </c>
    </row>
    <row r="5623" spans="187:208" x14ac:dyDescent="0.25">
      <c r="GE5623" s="77" t="s">
        <v>422</v>
      </c>
      <c r="GF5623" s="77" t="s">
        <v>155</v>
      </c>
      <c r="GG5623" s="77" t="s">
        <v>471</v>
      </c>
      <c r="GH5623" s="77" t="s">
        <v>439</v>
      </c>
      <c r="GI5623" s="77">
        <v>2025</v>
      </c>
      <c r="GJ5623" s="77" t="s">
        <v>305</v>
      </c>
      <c r="GK5623" s="77">
        <v>0.71896016785821648</v>
      </c>
      <c r="GL5623" s="77">
        <v>655.39221699999996</v>
      </c>
      <c r="GM5623" s="77">
        <v>2025</v>
      </c>
      <c r="GN5623" s="77" t="s">
        <v>175</v>
      </c>
      <c r="GO5623" s="77">
        <v>0.13250000000000001</v>
      </c>
      <c r="GP5623" s="77">
        <v>3</v>
      </c>
      <c r="GQ5623" s="77">
        <v>0</v>
      </c>
      <c r="GR5623" s="77" t="s">
        <v>423</v>
      </c>
      <c r="GS5623" s="77">
        <v>0</v>
      </c>
      <c r="GT5623" s="77">
        <v>0</v>
      </c>
      <c r="GU5623" s="77">
        <v>0</v>
      </c>
      <c r="GV5623" s="77">
        <v>0</v>
      </c>
      <c r="GW5623" s="77">
        <v>0</v>
      </c>
      <c r="GX5623" s="77">
        <v>0</v>
      </c>
      <c r="GY5623" s="77">
        <v>0.1527377521613833</v>
      </c>
      <c r="GZ5623" s="77">
        <v>0.1098123599322348</v>
      </c>
    </row>
    <row r="5624" spans="187:208" x14ac:dyDescent="0.25">
      <c r="GE5624" s="77" t="s">
        <v>425</v>
      </c>
      <c r="GF5624" s="77" t="s">
        <v>155</v>
      </c>
      <c r="GG5624" s="77" t="s">
        <v>471</v>
      </c>
      <c r="GH5624" s="77" t="s">
        <v>439</v>
      </c>
      <c r="GI5624" s="77">
        <v>2025</v>
      </c>
      <c r="GJ5624" s="77" t="s">
        <v>301</v>
      </c>
      <c r="GK5624" s="77">
        <v>3.0714971986151238</v>
      </c>
      <c r="GL5624" s="77">
        <v>655.39221699999996</v>
      </c>
      <c r="GM5624" s="77">
        <v>2025</v>
      </c>
      <c r="GN5624" s="77" t="s">
        <v>175</v>
      </c>
      <c r="GO5624" s="77">
        <v>5.3000000000000005E-2</v>
      </c>
      <c r="GP5624" s="77">
        <v>3</v>
      </c>
      <c r="GQ5624" s="77">
        <v>0</v>
      </c>
      <c r="GR5624" s="77" t="s">
        <v>423</v>
      </c>
      <c r="GS5624" s="77">
        <v>0</v>
      </c>
      <c r="GT5624" s="77">
        <v>0</v>
      </c>
      <c r="GU5624" s="77">
        <v>0</v>
      </c>
      <c r="GV5624" s="77">
        <v>0</v>
      </c>
      <c r="GW5624" s="77">
        <v>0</v>
      </c>
      <c r="GX5624" s="77">
        <v>0</v>
      </c>
      <c r="GY5624" s="77">
        <v>5.5966209081309413E-2</v>
      </c>
      <c r="GZ5624" s="77">
        <v>0.17190005441035017</v>
      </c>
    </row>
    <row r="5625" spans="187:208" x14ac:dyDescent="0.25">
      <c r="GE5625" s="77" t="s">
        <v>427</v>
      </c>
      <c r="GF5625" s="77" t="s">
        <v>155</v>
      </c>
      <c r="GG5625" s="77" t="s">
        <v>471</v>
      </c>
      <c r="GH5625" s="77" t="s">
        <v>439</v>
      </c>
      <c r="GI5625" s="77">
        <v>2025</v>
      </c>
      <c r="GJ5625" s="77" t="s">
        <v>303</v>
      </c>
      <c r="GK5625" s="77">
        <v>1.684577240534457</v>
      </c>
      <c r="GL5625" s="77">
        <v>655.39221699999996</v>
      </c>
      <c r="GM5625" s="77">
        <v>2025</v>
      </c>
      <c r="GN5625" s="77" t="s">
        <v>175</v>
      </c>
      <c r="GO5625" s="77">
        <v>5.3000000000000005E-2</v>
      </c>
      <c r="GP5625" s="77">
        <v>3</v>
      </c>
      <c r="GQ5625" s="77">
        <v>0</v>
      </c>
      <c r="GR5625" s="77" t="s">
        <v>423</v>
      </c>
      <c r="GS5625" s="77">
        <v>0</v>
      </c>
      <c r="GT5625" s="77">
        <v>0</v>
      </c>
      <c r="GU5625" s="77">
        <v>0</v>
      </c>
      <c r="GV5625" s="77">
        <v>0</v>
      </c>
      <c r="GW5625" s="77">
        <v>0</v>
      </c>
      <c r="GX5625" s="77">
        <v>0</v>
      </c>
      <c r="GY5625" s="77">
        <v>5.5966209081309413E-2</v>
      </c>
      <c r="GZ5625" s="77">
        <v>9.4279402057366679E-2</v>
      </c>
    </row>
    <row r="5626" spans="187:208" x14ac:dyDescent="0.25">
      <c r="GE5626" s="77" t="s">
        <v>422</v>
      </c>
      <c r="GF5626" s="77" t="s">
        <v>155</v>
      </c>
      <c r="GG5626" s="77" t="s">
        <v>471</v>
      </c>
      <c r="GH5626" s="77" t="s">
        <v>446</v>
      </c>
      <c r="GI5626" s="77">
        <v>2021</v>
      </c>
      <c r="GJ5626" s="77" t="s">
        <v>305</v>
      </c>
      <c r="GK5626" s="77">
        <v>3.6425060683954513E-2</v>
      </c>
      <c r="GL5626" s="77">
        <v>655.39221699999996</v>
      </c>
      <c r="GM5626" s="77">
        <v>2021</v>
      </c>
      <c r="GN5626" s="77" t="s">
        <v>175</v>
      </c>
      <c r="GO5626" s="77">
        <v>0.13250000000000001</v>
      </c>
      <c r="GP5626" s="77">
        <v>3</v>
      </c>
      <c r="GQ5626" s="77">
        <v>0</v>
      </c>
      <c r="GR5626" s="77" t="s">
        <v>423</v>
      </c>
      <c r="GS5626" s="77">
        <v>0.1527377521613833</v>
      </c>
      <c r="GT5626" s="77">
        <v>5.563481891209191E-3</v>
      </c>
      <c r="GU5626" s="77">
        <v>0.1527377521613833</v>
      </c>
      <c r="GV5626" s="77">
        <v>5.563481891209191E-3</v>
      </c>
      <c r="GW5626" s="77">
        <v>0</v>
      </c>
      <c r="GX5626" s="77">
        <v>0</v>
      </c>
      <c r="GY5626" s="77">
        <v>0</v>
      </c>
      <c r="GZ5626" s="77">
        <v>0</v>
      </c>
    </row>
    <row r="5627" spans="187:208" x14ac:dyDescent="0.25">
      <c r="GE5627" s="77" t="s">
        <v>425</v>
      </c>
      <c r="GF5627" s="77" t="s">
        <v>155</v>
      </c>
      <c r="GG5627" s="77" t="s">
        <v>471</v>
      </c>
      <c r="GH5627" s="77" t="s">
        <v>446</v>
      </c>
      <c r="GI5627" s="77">
        <v>2021</v>
      </c>
      <c r="GJ5627" s="77" t="s">
        <v>301</v>
      </c>
      <c r="GK5627" s="77">
        <v>1.580872452543254E-3</v>
      </c>
      <c r="GL5627" s="77">
        <v>655.39221699999996</v>
      </c>
      <c r="GM5627" s="77">
        <v>2021</v>
      </c>
      <c r="GN5627" s="77" t="s">
        <v>175</v>
      </c>
      <c r="GO5627" s="77">
        <v>5.3000000000000005E-2</v>
      </c>
      <c r="GP5627" s="77">
        <v>3</v>
      </c>
      <c r="GQ5627" s="77">
        <v>0</v>
      </c>
      <c r="GR5627" s="77" t="s">
        <v>423</v>
      </c>
      <c r="GS5627" s="77">
        <v>5.5966209081309413E-2</v>
      </c>
      <c r="GT5627" s="77">
        <v>8.847543820991815E-5</v>
      </c>
      <c r="GU5627" s="77">
        <v>5.5966209081309413E-2</v>
      </c>
      <c r="GV5627" s="77">
        <v>8.847543820991815E-5</v>
      </c>
      <c r="GW5627" s="77">
        <v>0</v>
      </c>
      <c r="GX5627" s="77">
        <v>0</v>
      </c>
      <c r="GY5627" s="77">
        <v>0</v>
      </c>
      <c r="GZ5627" s="77">
        <v>0</v>
      </c>
    </row>
    <row r="5628" spans="187:208" x14ac:dyDescent="0.25">
      <c r="GE5628" s="77" t="s">
        <v>427</v>
      </c>
      <c r="GF5628" s="77" t="s">
        <v>155</v>
      </c>
      <c r="GG5628" s="77" t="s">
        <v>471</v>
      </c>
      <c r="GH5628" s="77" t="s">
        <v>446</v>
      </c>
      <c r="GI5628" s="77">
        <v>2021</v>
      </c>
      <c r="GJ5628" s="77" t="s">
        <v>303</v>
      </c>
      <c r="GK5628" s="77">
        <v>3.9894642198450743E-2</v>
      </c>
      <c r="GL5628" s="77">
        <v>655.39221699999996</v>
      </c>
      <c r="GM5628" s="77">
        <v>2021</v>
      </c>
      <c r="GN5628" s="77" t="s">
        <v>175</v>
      </c>
      <c r="GO5628" s="77">
        <v>5.3000000000000005E-2</v>
      </c>
      <c r="GP5628" s="77">
        <v>3</v>
      </c>
      <c r="GQ5628" s="77">
        <v>0</v>
      </c>
      <c r="GR5628" s="77" t="s">
        <v>423</v>
      </c>
      <c r="GS5628" s="77">
        <v>5.5966209081309413E-2</v>
      </c>
      <c r="GT5628" s="77">
        <v>2.2327518865025236E-3</v>
      </c>
      <c r="GU5628" s="77">
        <v>5.5966209081309413E-2</v>
      </c>
      <c r="GV5628" s="77">
        <v>2.2327518865025236E-3</v>
      </c>
      <c r="GW5628" s="77">
        <v>0</v>
      </c>
      <c r="GX5628" s="77">
        <v>0</v>
      </c>
      <c r="GY5628" s="77">
        <v>0</v>
      </c>
      <c r="GZ5628" s="77">
        <v>0</v>
      </c>
    </row>
    <row r="5629" spans="187:208" x14ac:dyDescent="0.25">
      <c r="GE5629" s="77" t="s">
        <v>422</v>
      </c>
      <c r="GF5629" s="77" t="s">
        <v>155</v>
      </c>
      <c r="GG5629" s="77" t="s">
        <v>471</v>
      </c>
      <c r="GH5629" s="77" t="s">
        <v>446</v>
      </c>
      <c r="GI5629" s="77">
        <v>2022</v>
      </c>
      <c r="GJ5629" s="77" t="s">
        <v>305</v>
      </c>
      <c r="GK5629" s="77">
        <v>3.6425060683954513E-2</v>
      </c>
      <c r="GL5629" s="77">
        <v>655.39221699999996</v>
      </c>
      <c r="GM5629" s="77">
        <v>2022</v>
      </c>
      <c r="GN5629" s="77" t="s">
        <v>175</v>
      </c>
      <c r="GO5629" s="77">
        <v>0.13250000000000001</v>
      </c>
      <c r="GP5629" s="77">
        <v>3</v>
      </c>
      <c r="GQ5629" s="77">
        <v>0</v>
      </c>
      <c r="GR5629" s="77" t="s">
        <v>423</v>
      </c>
      <c r="GS5629" s="77">
        <v>0.1527377521613833</v>
      </c>
      <c r="GT5629" s="77">
        <v>5.563481891209191E-3</v>
      </c>
      <c r="GU5629" s="77">
        <v>0.1527377521613833</v>
      </c>
      <c r="GV5629" s="77">
        <v>5.563481891209191E-3</v>
      </c>
      <c r="GW5629" s="77">
        <v>0.1527377521613833</v>
      </c>
      <c r="GX5629" s="77">
        <v>5.563481891209191E-3</v>
      </c>
      <c r="GY5629" s="77">
        <v>0</v>
      </c>
      <c r="GZ5629" s="77">
        <v>0</v>
      </c>
    </row>
    <row r="5630" spans="187:208" x14ac:dyDescent="0.25">
      <c r="GE5630" s="77" t="s">
        <v>425</v>
      </c>
      <c r="GF5630" s="77" t="s">
        <v>155</v>
      </c>
      <c r="GG5630" s="77" t="s">
        <v>471</v>
      </c>
      <c r="GH5630" s="77" t="s">
        <v>446</v>
      </c>
      <c r="GI5630" s="77">
        <v>2022</v>
      </c>
      <c r="GJ5630" s="77" t="s">
        <v>301</v>
      </c>
      <c r="GK5630" s="77">
        <v>1.580872452543254E-3</v>
      </c>
      <c r="GL5630" s="77">
        <v>655.39221699999996</v>
      </c>
      <c r="GM5630" s="77">
        <v>2022</v>
      </c>
      <c r="GN5630" s="77" t="s">
        <v>175</v>
      </c>
      <c r="GO5630" s="77">
        <v>5.3000000000000005E-2</v>
      </c>
      <c r="GP5630" s="77">
        <v>3</v>
      </c>
      <c r="GQ5630" s="77">
        <v>0</v>
      </c>
      <c r="GR5630" s="77" t="s">
        <v>423</v>
      </c>
      <c r="GS5630" s="77">
        <v>5.5966209081309413E-2</v>
      </c>
      <c r="GT5630" s="77">
        <v>8.847543820991815E-5</v>
      </c>
      <c r="GU5630" s="77">
        <v>5.5966209081309413E-2</v>
      </c>
      <c r="GV5630" s="77">
        <v>8.847543820991815E-5</v>
      </c>
      <c r="GW5630" s="77">
        <v>5.5966209081309413E-2</v>
      </c>
      <c r="GX5630" s="77">
        <v>8.847543820991815E-5</v>
      </c>
      <c r="GY5630" s="77">
        <v>0</v>
      </c>
      <c r="GZ5630" s="77">
        <v>0</v>
      </c>
    </row>
    <row r="5631" spans="187:208" x14ac:dyDescent="0.25">
      <c r="GE5631" s="77" t="s">
        <v>427</v>
      </c>
      <c r="GF5631" s="77" t="s">
        <v>155</v>
      </c>
      <c r="GG5631" s="77" t="s">
        <v>471</v>
      </c>
      <c r="GH5631" s="77" t="s">
        <v>446</v>
      </c>
      <c r="GI5631" s="77">
        <v>2022</v>
      </c>
      <c r="GJ5631" s="77" t="s">
        <v>303</v>
      </c>
      <c r="GK5631" s="77">
        <v>3.9894642198450743E-2</v>
      </c>
      <c r="GL5631" s="77">
        <v>655.39221699999996</v>
      </c>
      <c r="GM5631" s="77">
        <v>2022</v>
      </c>
      <c r="GN5631" s="77" t="s">
        <v>175</v>
      </c>
      <c r="GO5631" s="77">
        <v>5.3000000000000005E-2</v>
      </c>
      <c r="GP5631" s="77">
        <v>3</v>
      </c>
      <c r="GQ5631" s="77">
        <v>0</v>
      </c>
      <c r="GR5631" s="77" t="s">
        <v>423</v>
      </c>
      <c r="GS5631" s="77">
        <v>5.5966209081309413E-2</v>
      </c>
      <c r="GT5631" s="77">
        <v>2.2327518865025236E-3</v>
      </c>
      <c r="GU5631" s="77">
        <v>5.5966209081309413E-2</v>
      </c>
      <c r="GV5631" s="77">
        <v>2.2327518865025236E-3</v>
      </c>
      <c r="GW5631" s="77">
        <v>5.5966209081309413E-2</v>
      </c>
      <c r="GX5631" s="77">
        <v>2.2327518865025236E-3</v>
      </c>
      <c r="GY5631" s="77">
        <v>0</v>
      </c>
      <c r="GZ5631" s="77">
        <v>0</v>
      </c>
    </row>
    <row r="5632" spans="187:208" x14ac:dyDescent="0.25">
      <c r="GE5632" s="77" t="s">
        <v>422</v>
      </c>
      <c r="GF5632" s="77" t="s">
        <v>155</v>
      </c>
      <c r="GG5632" s="77" t="s">
        <v>471</v>
      </c>
      <c r="GH5632" s="77" t="s">
        <v>446</v>
      </c>
      <c r="GI5632" s="77">
        <v>2023</v>
      </c>
      <c r="GJ5632" s="77" t="s">
        <v>305</v>
      </c>
      <c r="GK5632" s="77">
        <v>3.7590224611390749E-2</v>
      </c>
      <c r="GL5632" s="77">
        <v>655.39221699999996</v>
      </c>
      <c r="GM5632" s="77">
        <v>2023</v>
      </c>
      <c r="GN5632" s="77" t="s">
        <v>175</v>
      </c>
      <c r="GO5632" s="77">
        <v>0.13250000000000001</v>
      </c>
      <c r="GP5632" s="77">
        <v>3</v>
      </c>
      <c r="GQ5632" s="77">
        <v>0</v>
      </c>
      <c r="GR5632" s="77" t="s">
        <v>423</v>
      </c>
      <c r="GS5632" s="77">
        <v>0</v>
      </c>
      <c r="GT5632" s="77">
        <v>0</v>
      </c>
      <c r="GU5632" s="77">
        <v>0.1527377521613833</v>
      </c>
      <c r="GV5632" s="77">
        <v>5.7414464103853315E-3</v>
      </c>
      <c r="GW5632" s="77">
        <v>0.1527377521613833</v>
      </c>
      <c r="GX5632" s="77">
        <v>5.7414464103853315E-3</v>
      </c>
      <c r="GY5632" s="77">
        <v>0.1527377521613833</v>
      </c>
      <c r="GZ5632" s="77">
        <v>5.7414464103853315E-3</v>
      </c>
    </row>
    <row r="5633" spans="187:208" x14ac:dyDescent="0.25">
      <c r="GE5633" s="77" t="s">
        <v>425</v>
      </c>
      <c r="GF5633" s="77" t="s">
        <v>155</v>
      </c>
      <c r="GG5633" s="77" t="s">
        <v>471</v>
      </c>
      <c r="GH5633" s="77" t="s">
        <v>446</v>
      </c>
      <c r="GI5633" s="77">
        <v>2023</v>
      </c>
      <c r="GJ5633" s="77" t="s">
        <v>301</v>
      </c>
      <c r="GK5633" s="77">
        <v>1.631433411568742E-3</v>
      </c>
      <c r="GL5633" s="77">
        <v>655.39221699999996</v>
      </c>
      <c r="GM5633" s="77">
        <v>2023</v>
      </c>
      <c r="GN5633" s="77" t="s">
        <v>175</v>
      </c>
      <c r="GO5633" s="77">
        <v>5.3000000000000005E-2</v>
      </c>
      <c r="GP5633" s="77">
        <v>3</v>
      </c>
      <c r="GQ5633" s="77">
        <v>0</v>
      </c>
      <c r="GR5633" s="77" t="s">
        <v>423</v>
      </c>
      <c r="GS5633" s="77">
        <v>0</v>
      </c>
      <c r="GT5633" s="77">
        <v>0</v>
      </c>
      <c r="GU5633" s="77">
        <v>5.5966209081309413E-2</v>
      </c>
      <c r="GV5633" s="77">
        <v>9.1305143414090127E-5</v>
      </c>
      <c r="GW5633" s="77">
        <v>5.5966209081309413E-2</v>
      </c>
      <c r="GX5633" s="77">
        <v>9.1305143414090127E-5</v>
      </c>
      <c r="GY5633" s="77">
        <v>5.5966209081309413E-2</v>
      </c>
      <c r="GZ5633" s="77">
        <v>9.1305143414090127E-5</v>
      </c>
    </row>
    <row r="5634" spans="187:208" x14ac:dyDescent="0.25">
      <c r="GE5634" s="77" t="s">
        <v>427</v>
      </c>
      <c r="GF5634" s="77" t="s">
        <v>155</v>
      </c>
      <c r="GG5634" s="77" t="s">
        <v>471</v>
      </c>
      <c r="GH5634" s="77" t="s">
        <v>446</v>
      </c>
      <c r="GI5634" s="77">
        <v>2023</v>
      </c>
      <c r="GJ5634" s="77" t="s">
        <v>303</v>
      </c>
      <c r="GK5634" s="77">
        <v>4.1186611014017743E-2</v>
      </c>
      <c r="GL5634" s="77">
        <v>655.39221699999996</v>
      </c>
      <c r="GM5634" s="77">
        <v>2023</v>
      </c>
      <c r="GN5634" s="77" t="s">
        <v>175</v>
      </c>
      <c r="GO5634" s="77">
        <v>5.3000000000000005E-2</v>
      </c>
      <c r="GP5634" s="77">
        <v>3</v>
      </c>
      <c r="GQ5634" s="77">
        <v>0</v>
      </c>
      <c r="GR5634" s="77" t="s">
        <v>423</v>
      </c>
      <c r="GS5634" s="77">
        <v>0</v>
      </c>
      <c r="GT5634" s="77">
        <v>0</v>
      </c>
      <c r="GU5634" s="77">
        <v>5.5966209081309413E-2</v>
      </c>
      <c r="GV5634" s="77">
        <v>2.3050584833610782E-3</v>
      </c>
      <c r="GW5634" s="77">
        <v>5.5966209081309413E-2</v>
      </c>
      <c r="GX5634" s="77">
        <v>2.3050584833610782E-3</v>
      </c>
      <c r="GY5634" s="77">
        <v>5.5966209081309413E-2</v>
      </c>
      <c r="GZ5634" s="77">
        <v>2.3050584833610782E-3</v>
      </c>
    </row>
    <row r="5635" spans="187:208" x14ac:dyDescent="0.25">
      <c r="GE5635" s="77" t="s">
        <v>422</v>
      </c>
      <c r="GF5635" s="77" t="s">
        <v>155</v>
      </c>
      <c r="GG5635" s="77" t="s">
        <v>471</v>
      </c>
      <c r="GH5635" s="77" t="s">
        <v>446</v>
      </c>
      <c r="GI5635" s="77">
        <v>2024</v>
      </c>
      <c r="GJ5635" s="77" t="s">
        <v>305</v>
      </c>
      <c r="GK5635" s="77">
        <v>3.7590224611390749E-2</v>
      </c>
      <c r="GL5635" s="77">
        <v>655.39221699999996</v>
      </c>
      <c r="GM5635" s="77">
        <v>2024</v>
      </c>
      <c r="GN5635" s="77" t="s">
        <v>175</v>
      </c>
      <c r="GO5635" s="77">
        <v>0.13250000000000001</v>
      </c>
      <c r="GP5635" s="77">
        <v>3</v>
      </c>
      <c r="GQ5635" s="77">
        <v>0</v>
      </c>
      <c r="GR5635" s="77" t="s">
        <v>423</v>
      </c>
      <c r="GS5635" s="77">
        <v>0</v>
      </c>
      <c r="GT5635" s="77">
        <v>0</v>
      </c>
      <c r="GU5635" s="77">
        <v>0</v>
      </c>
      <c r="GV5635" s="77">
        <v>0</v>
      </c>
      <c r="GW5635" s="77">
        <v>0.1527377521613833</v>
      </c>
      <c r="GX5635" s="77">
        <v>5.7414464103853315E-3</v>
      </c>
      <c r="GY5635" s="77">
        <v>0.1527377521613833</v>
      </c>
      <c r="GZ5635" s="77">
        <v>5.7414464103853315E-3</v>
      </c>
    </row>
    <row r="5636" spans="187:208" x14ac:dyDescent="0.25">
      <c r="GE5636" s="77" t="s">
        <v>425</v>
      </c>
      <c r="GF5636" s="77" t="s">
        <v>155</v>
      </c>
      <c r="GG5636" s="77" t="s">
        <v>471</v>
      </c>
      <c r="GH5636" s="77" t="s">
        <v>446</v>
      </c>
      <c r="GI5636" s="77">
        <v>2024</v>
      </c>
      <c r="GJ5636" s="77" t="s">
        <v>301</v>
      </c>
      <c r="GK5636" s="77">
        <v>1.631433411568742E-3</v>
      </c>
      <c r="GL5636" s="77">
        <v>655.39221699999996</v>
      </c>
      <c r="GM5636" s="77">
        <v>2024</v>
      </c>
      <c r="GN5636" s="77" t="s">
        <v>175</v>
      </c>
      <c r="GO5636" s="77">
        <v>5.3000000000000005E-2</v>
      </c>
      <c r="GP5636" s="77">
        <v>3</v>
      </c>
      <c r="GQ5636" s="77">
        <v>0</v>
      </c>
      <c r="GR5636" s="77" t="s">
        <v>423</v>
      </c>
      <c r="GS5636" s="77">
        <v>0</v>
      </c>
      <c r="GT5636" s="77">
        <v>0</v>
      </c>
      <c r="GU5636" s="77">
        <v>0</v>
      </c>
      <c r="GV5636" s="77">
        <v>0</v>
      </c>
      <c r="GW5636" s="77">
        <v>5.5966209081309413E-2</v>
      </c>
      <c r="GX5636" s="77">
        <v>9.1305143414090127E-5</v>
      </c>
      <c r="GY5636" s="77">
        <v>5.5966209081309413E-2</v>
      </c>
      <c r="GZ5636" s="77">
        <v>9.1305143414090127E-5</v>
      </c>
    </row>
    <row r="5637" spans="187:208" x14ac:dyDescent="0.25">
      <c r="GE5637" s="77" t="s">
        <v>427</v>
      </c>
      <c r="GF5637" s="77" t="s">
        <v>155</v>
      </c>
      <c r="GG5637" s="77" t="s">
        <v>471</v>
      </c>
      <c r="GH5637" s="77" t="s">
        <v>446</v>
      </c>
      <c r="GI5637" s="77">
        <v>2024</v>
      </c>
      <c r="GJ5637" s="77" t="s">
        <v>303</v>
      </c>
      <c r="GK5637" s="77">
        <v>4.1186611014017743E-2</v>
      </c>
      <c r="GL5637" s="77">
        <v>655.39221699999996</v>
      </c>
      <c r="GM5637" s="77">
        <v>2024</v>
      </c>
      <c r="GN5637" s="77" t="s">
        <v>175</v>
      </c>
      <c r="GO5637" s="77">
        <v>5.3000000000000005E-2</v>
      </c>
      <c r="GP5637" s="77">
        <v>3</v>
      </c>
      <c r="GQ5637" s="77">
        <v>0</v>
      </c>
      <c r="GR5637" s="77" t="s">
        <v>423</v>
      </c>
      <c r="GS5637" s="77">
        <v>0</v>
      </c>
      <c r="GT5637" s="77">
        <v>0</v>
      </c>
      <c r="GU5637" s="77">
        <v>0</v>
      </c>
      <c r="GV5637" s="77">
        <v>0</v>
      </c>
      <c r="GW5637" s="77">
        <v>5.5966209081309413E-2</v>
      </c>
      <c r="GX5637" s="77">
        <v>2.3050584833610782E-3</v>
      </c>
      <c r="GY5637" s="77">
        <v>5.5966209081309413E-2</v>
      </c>
      <c r="GZ5637" s="77">
        <v>2.3050584833610782E-3</v>
      </c>
    </row>
    <row r="5638" spans="187:208" x14ac:dyDescent="0.25">
      <c r="GE5638" s="77" t="s">
        <v>422</v>
      </c>
      <c r="GF5638" s="77" t="s">
        <v>155</v>
      </c>
      <c r="GG5638" s="77" t="s">
        <v>471</v>
      </c>
      <c r="GH5638" s="77" t="s">
        <v>446</v>
      </c>
      <c r="GI5638" s="77">
        <v>2025</v>
      </c>
      <c r="GJ5638" s="77" t="s">
        <v>305</v>
      </c>
      <c r="GK5638" s="77">
        <v>3.7590224611390749E-2</v>
      </c>
      <c r="GL5638" s="77">
        <v>655.39221699999996</v>
      </c>
      <c r="GM5638" s="77">
        <v>2025</v>
      </c>
      <c r="GN5638" s="77" t="s">
        <v>175</v>
      </c>
      <c r="GO5638" s="77">
        <v>0.13250000000000001</v>
      </c>
      <c r="GP5638" s="77">
        <v>3</v>
      </c>
      <c r="GQ5638" s="77">
        <v>0</v>
      </c>
      <c r="GR5638" s="77" t="s">
        <v>423</v>
      </c>
      <c r="GS5638" s="77">
        <v>0</v>
      </c>
      <c r="GT5638" s="77">
        <v>0</v>
      </c>
      <c r="GU5638" s="77">
        <v>0</v>
      </c>
      <c r="GV5638" s="77">
        <v>0</v>
      </c>
      <c r="GW5638" s="77">
        <v>0</v>
      </c>
      <c r="GX5638" s="77">
        <v>0</v>
      </c>
      <c r="GY5638" s="77">
        <v>0.1527377521613833</v>
      </c>
      <c r="GZ5638" s="77">
        <v>5.7414464103853315E-3</v>
      </c>
    </row>
    <row r="5639" spans="187:208" x14ac:dyDescent="0.25">
      <c r="GE5639" s="77" t="s">
        <v>425</v>
      </c>
      <c r="GF5639" s="77" t="s">
        <v>155</v>
      </c>
      <c r="GG5639" s="77" t="s">
        <v>471</v>
      </c>
      <c r="GH5639" s="77" t="s">
        <v>446</v>
      </c>
      <c r="GI5639" s="77">
        <v>2025</v>
      </c>
      <c r="GJ5639" s="77" t="s">
        <v>301</v>
      </c>
      <c r="GK5639" s="77">
        <v>1.631433411568742E-3</v>
      </c>
      <c r="GL5639" s="77">
        <v>655.39221699999996</v>
      </c>
      <c r="GM5639" s="77">
        <v>2025</v>
      </c>
      <c r="GN5639" s="77" t="s">
        <v>175</v>
      </c>
      <c r="GO5639" s="77">
        <v>5.3000000000000005E-2</v>
      </c>
      <c r="GP5639" s="77">
        <v>3</v>
      </c>
      <c r="GQ5639" s="77">
        <v>0</v>
      </c>
      <c r="GR5639" s="77" t="s">
        <v>423</v>
      </c>
      <c r="GS5639" s="77">
        <v>0</v>
      </c>
      <c r="GT5639" s="77">
        <v>0</v>
      </c>
      <c r="GU5639" s="77">
        <v>0</v>
      </c>
      <c r="GV5639" s="77">
        <v>0</v>
      </c>
      <c r="GW5639" s="77">
        <v>0</v>
      </c>
      <c r="GX5639" s="77">
        <v>0</v>
      </c>
      <c r="GY5639" s="77">
        <v>5.5966209081309413E-2</v>
      </c>
      <c r="GZ5639" s="77">
        <v>9.1305143414090127E-5</v>
      </c>
    </row>
    <row r="5640" spans="187:208" x14ac:dyDescent="0.25">
      <c r="GE5640" s="77" t="s">
        <v>427</v>
      </c>
      <c r="GF5640" s="77" t="s">
        <v>155</v>
      </c>
      <c r="GG5640" s="77" t="s">
        <v>471</v>
      </c>
      <c r="GH5640" s="77" t="s">
        <v>446</v>
      </c>
      <c r="GI5640" s="77">
        <v>2025</v>
      </c>
      <c r="GJ5640" s="77" t="s">
        <v>303</v>
      </c>
      <c r="GK5640" s="77">
        <v>4.1186611014017743E-2</v>
      </c>
      <c r="GL5640" s="77">
        <v>655.39221699999996</v>
      </c>
      <c r="GM5640" s="77">
        <v>2025</v>
      </c>
      <c r="GN5640" s="77" t="s">
        <v>175</v>
      </c>
      <c r="GO5640" s="77">
        <v>5.3000000000000005E-2</v>
      </c>
      <c r="GP5640" s="77">
        <v>3</v>
      </c>
      <c r="GQ5640" s="77">
        <v>0</v>
      </c>
      <c r="GR5640" s="77" t="s">
        <v>423</v>
      </c>
      <c r="GS5640" s="77">
        <v>0</v>
      </c>
      <c r="GT5640" s="77">
        <v>0</v>
      </c>
      <c r="GU5640" s="77">
        <v>0</v>
      </c>
      <c r="GV5640" s="77">
        <v>0</v>
      </c>
      <c r="GW5640" s="77">
        <v>0</v>
      </c>
      <c r="GX5640" s="77">
        <v>0</v>
      </c>
      <c r="GY5640" s="77">
        <v>5.5966209081309413E-2</v>
      </c>
      <c r="GZ5640" s="77">
        <v>2.3050584833610782E-3</v>
      </c>
    </row>
    <row r="5641" spans="187:208" x14ac:dyDescent="0.25">
      <c r="GE5641" s="77" t="s">
        <v>422</v>
      </c>
      <c r="GF5641" s="77" t="s">
        <v>155</v>
      </c>
      <c r="GG5641" s="77" t="s">
        <v>471</v>
      </c>
      <c r="GH5641" s="77" t="s">
        <v>453</v>
      </c>
      <c r="GI5641" s="77">
        <v>2021</v>
      </c>
      <c r="GJ5641" s="77" t="s">
        <v>305</v>
      </c>
      <c r="GK5641" s="77">
        <v>222.22942162783221</v>
      </c>
      <c r="GL5641" s="77">
        <v>655.39221699999996</v>
      </c>
      <c r="GM5641" s="77">
        <v>2021</v>
      </c>
      <c r="GN5641" s="77" t="s">
        <v>175</v>
      </c>
      <c r="GO5641" s="77">
        <v>0.13250000000000001</v>
      </c>
      <c r="GP5641" s="77">
        <v>3</v>
      </c>
      <c r="GQ5641" s="77">
        <v>0</v>
      </c>
      <c r="GR5641" s="77" t="s">
        <v>423</v>
      </c>
      <c r="GS5641" s="77">
        <v>0.1527377521613833</v>
      </c>
      <c r="GT5641" s="77">
        <v>33.94282232355939</v>
      </c>
      <c r="GU5641" s="77">
        <v>0.1527377521613833</v>
      </c>
      <c r="GV5641" s="77">
        <v>33.94282232355939</v>
      </c>
      <c r="GW5641" s="77">
        <v>0</v>
      </c>
      <c r="GX5641" s="77">
        <v>0</v>
      </c>
      <c r="GY5641" s="77">
        <v>0</v>
      </c>
      <c r="GZ5641" s="77">
        <v>0</v>
      </c>
    </row>
    <row r="5642" spans="187:208" x14ac:dyDescent="0.25">
      <c r="GE5642" s="77" t="s">
        <v>425</v>
      </c>
      <c r="GF5642" s="77" t="s">
        <v>155</v>
      </c>
      <c r="GG5642" s="77" t="s">
        <v>471</v>
      </c>
      <c r="GH5642" s="77" t="s">
        <v>453</v>
      </c>
      <c r="GI5642" s="77">
        <v>2021</v>
      </c>
      <c r="GJ5642" s="77" t="s">
        <v>301</v>
      </c>
      <c r="GK5642" s="77">
        <v>8585.7228092480073</v>
      </c>
      <c r="GL5642" s="77">
        <v>655.39221699999996</v>
      </c>
      <c r="GM5642" s="77">
        <v>2021</v>
      </c>
      <c r="GN5642" s="77" t="s">
        <v>175</v>
      </c>
      <c r="GO5642" s="77">
        <v>5.3000000000000005E-2</v>
      </c>
      <c r="GP5642" s="77">
        <v>3</v>
      </c>
      <c r="GQ5642" s="77">
        <v>0</v>
      </c>
      <c r="GR5642" s="77" t="s">
        <v>423</v>
      </c>
      <c r="GS5642" s="77">
        <v>5.5966209081309413E-2</v>
      </c>
      <c r="GT5642" s="77">
        <v>480.51035785654119</v>
      </c>
      <c r="GU5642" s="77">
        <v>5.5966209081309413E-2</v>
      </c>
      <c r="GV5642" s="77">
        <v>480.51035785654119</v>
      </c>
      <c r="GW5642" s="77">
        <v>0</v>
      </c>
      <c r="GX5642" s="77">
        <v>0</v>
      </c>
      <c r="GY5642" s="77">
        <v>0</v>
      </c>
      <c r="GZ5642" s="77">
        <v>0</v>
      </c>
    </row>
    <row r="5643" spans="187:208" x14ac:dyDescent="0.25">
      <c r="GE5643" s="77" t="s">
        <v>427</v>
      </c>
      <c r="GF5643" s="77" t="s">
        <v>155</v>
      </c>
      <c r="GG5643" s="77" t="s">
        <v>471</v>
      </c>
      <c r="GH5643" s="77" t="s">
        <v>453</v>
      </c>
      <c r="GI5643" s="77">
        <v>2021</v>
      </c>
      <c r="GJ5643" s="77" t="s">
        <v>303</v>
      </c>
      <c r="GK5643" s="77">
        <v>5338.1784104567832</v>
      </c>
      <c r="GL5643" s="77">
        <v>655.39221699999996</v>
      </c>
      <c r="GM5643" s="77">
        <v>2021</v>
      </c>
      <c r="GN5643" s="77" t="s">
        <v>175</v>
      </c>
      <c r="GO5643" s="77">
        <v>5.3000000000000005E-2</v>
      </c>
      <c r="GP5643" s="77">
        <v>3</v>
      </c>
      <c r="GQ5643" s="77">
        <v>0</v>
      </c>
      <c r="GR5643" s="77" t="s">
        <v>423</v>
      </c>
      <c r="GS5643" s="77">
        <v>5.5966209081309413E-2</v>
      </c>
      <c r="GT5643" s="77">
        <v>298.75760903295628</v>
      </c>
      <c r="GU5643" s="77">
        <v>5.5966209081309413E-2</v>
      </c>
      <c r="GV5643" s="77">
        <v>298.75760903295628</v>
      </c>
      <c r="GW5643" s="77">
        <v>0</v>
      </c>
      <c r="GX5643" s="77">
        <v>0</v>
      </c>
      <c r="GY5643" s="77">
        <v>0</v>
      </c>
      <c r="GZ5643" s="77">
        <v>0</v>
      </c>
    </row>
    <row r="5644" spans="187:208" x14ac:dyDescent="0.25">
      <c r="GE5644" s="77" t="s">
        <v>422</v>
      </c>
      <c r="GF5644" s="77" t="s">
        <v>155</v>
      </c>
      <c r="GG5644" s="77" t="s">
        <v>471</v>
      </c>
      <c r="GH5644" s="77" t="s">
        <v>453</v>
      </c>
      <c r="GI5644" s="77">
        <v>2022</v>
      </c>
      <c r="GJ5644" s="77" t="s">
        <v>305</v>
      </c>
      <c r="GK5644" s="77">
        <v>222.22942162783221</v>
      </c>
      <c r="GL5644" s="77">
        <v>655.39221699999996</v>
      </c>
      <c r="GM5644" s="77">
        <v>2022</v>
      </c>
      <c r="GN5644" s="77" t="s">
        <v>175</v>
      </c>
      <c r="GO5644" s="77">
        <v>0.13250000000000001</v>
      </c>
      <c r="GP5644" s="77">
        <v>3</v>
      </c>
      <c r="GQ5644" s="77">
        <v>0</v>
      </c>
      <c r="GR5644" s="77" t="s">
        <v>423</v>
      </c>
      <c r="GS5644" s="77">
        <v>0.1527377521613833</v>
      </c>
      <c r="GT5644" s="77">
        <v>33.94282232355939</v>
      </c>
      <c r="GU5644" s="77">
        <v>0.1527377521613833</v>
      </c>
      <c r="GV5644" s="77">
        <v>33.94282232355939</v>
      </c>
      <c r="GW5644" s="77">
        <v>0.1527377521613833</v>
      </c>
      <c r="GX5644" s="77">
        <v>33.94282232355939</v>
      </c>
      <c r="GY5644" s="77">
        <v>0</v>
      </c>
      <c r="GZ5644" s="77">
        <v>0</v>
      </c>
    </row>
    <row r="5645" spans="187:208" x14ac:dyDescent="0.25">
      <c r="GE5645" s="77" t="s">
        <v>425</v>
      </c>
      <c r="GF5645" s="77" t="s">
        <v>155</v>
      </c>
      <c r="GG5645" s="77" t="s">
        <v>471</v>
      </c>
      <c r="GH5645" s="77" t="s">
        <v>453</v>
      </c>
      <c r="GI5645" s="77">
        <v>2022</v>
      </c>
      <c r="GJ5645" s="77" t="s">
        <v>301</v>
      </c>
      <c r="GK5645" s="77">
        <v>8585.7228092480073</v>
      </c>
      <c r="GL5645" s="77">
        <v>655.39221699999996</v>
      </c>
      <c r="GM5645" s="77">
        <v>2022</v>
      </c>
      <c r="GN5645" s="77" t="s">
        <v>175</v>
      </c>
      <c r="GO5645" s="77">
        <v>5.3000000000000005E-2</v>
      </c>
      <c r="GP5645" s="77">
        <v>3</v>
      </c>
      <c r="GQ5645" s="77">
        <v>0</v>
      </c>
      <c r="GR5645" s="77" t="s">
        <v>423</v>
      </c>
      <c r="GS5645" s="77">
        <v>5.5966209081309413E-2</v>
      </c>
      <c r="GT5645" s="77">
        <v>480.51035785654119</v>
      </c>
      <c r="GU5645" s="77">
        <v>5.5966209081309413E-2</v>
      </c>
      <c r="GV5645" s="77">
        <v>480.51035785654119</v>
      </c>
      <c r="GW5645" s="77">
        <v>5.5966209081309413E-2</v>
      </c>
      <c r="GX5645" s="77">
        <v>480.51035785654119</v>
      </c>
      <c r="GY5645" s="77">
        <v>0</v>
      </c>
      <c r="GZ5645" s="77">
        <v>0</v>
      </c>
    </row>
    <row r="5646" spans="187:208" x14ac:dyDescent="0.25">
      <c r="GE5646" s="77" t="s">
        <v>427</v>
      </c>
      <c r="GF5646" s="77" t="s">
        <v>155</v>
      </c>
      <c r="GG5646" s="77" t="s">
        <v>471</v>
      </c>
      <c r="GH5646" s="77" t="s">
        <v>453</v>
      </c>
      <c r="GI5646" s="77">
        <v>2022</v>
      </c>
      <c r="GJ5646" s="77" t="s">
        <v>303</v>
      </c>
      <c r="GK5646" s="77">
        <v>5338.1784104567832</v>
      </c>
      <c r="GL5646" s="77">
        <v>655.39221699999996</v>
      </c>
      <c r="GM5646" s="77">
        <v>2022</v>
      </c>
      <c r="GN5646" s="77" t="s">
        <v>175</v>
      </c>
      <c r="GO5646" s="77">
        <v>5.3000000000000005E-2</v>
      </c>
      <c r="GP5646" s="77">
        <v>3</v>
      </c>
      <c r="GQ5646" s="77">
        <v>0</v>
      </c>
      <c r="GR5646" s="77" t="s">
        <v>423</v>
      </c>
      <c r="GS5646" s="77">
        <v>5.5966209081309413E-2</v>
      </c>
      <c r="GT5646" s="77">
        <v>298.75760903295628</v>
      </c>
      <c r="GU5646" s="77">
        <v>5.5966209081309413E-2</v>
      </c>
      <c r="GV5646" s="77">
        <v>298.75760903295628</v>
      </c>
      <c r="GW5646" s="77">
        <v>5.5966209081309413E-2</v>
      </c>
      <c r="GX5646" s="77">
        <v>298.75760903295628</v>
      </c>
      <c r="GY5646" s="77">
        <v>0</v>
      </c>
      <c r="GZ5646" s="77">
        <v>0</v>
      </c>
    </row>
    <row r="5647" spans="187:208" x14ac:dyDescent="0.25">
      <c r="GE5647" s="77" t="s">
        <v>422</v>
      </c>
      <c r="GF5647" s="77" t="s">
        <v>155</v>
      </c>
      <c r="GG5647" s="77" t="s">
        <v>471</v>
      </c>
      <c r="GH5647" s="77" t="s">
        <v>453</v>
      </c>
      <c r="GI5647" s="77">
        <v>2023</v>
      </c>
      <c r="GJ5647" s="77" t="s">
        <v>305</v>
      </c>
      <c r="GK5647" s="77">
        <v>233.23007680794089</v>
      </c>
      <c r="GL5647" s="77">
        <v>655.39221699999996</v>
      </c>
      <c r="GM5647" s="77">
        <v>2023</v>
      </c>
      <c r="GN5647" s="77" t="s">
        <v>175</v>
      </c>
      <c r="GO5647" s="77">
        <v>0.13250000000000001</v>
      </c>
      <c r="GP5647" s="77">
        <v>3</v>
      </c>
      <c r="GQ5647" s="77">
        <v>0</v>
      </c>
      <c r="GR5647" s="77" t="s">
        <v>423</v>
      </c>
      <c r="GS5647" s="77">
        <v>0</v>
      </c>
      <c r="GT5647" s="77">
        <v>0</v>
      </c>
      <c r="GU5647" s="77">
        <v>0.1527377521613833</v>
      </c>
      <c r="GV5647" s="77">
        <v>35.623037668071667</v>
      </c>
      <c r="GW5647" s="77">
        <v>0.1527377521613833</v>
      </c>
      <c r="GX5647" s="77">
        <v>35.623037668071667</v>
      </c>
      <c r="GY5647" s="77">
        <v>0.1527377521613833</v>
      </c>
      <c r="GZ5647" s="77">
        <v>35.623037668071667</v>
      </c>
    </row>
    <row r="5648" spans="187:208" x14ac:dyDescent="0.25">
      <c r="GE5648" s="77" t="s">
        <v>425</v>
      </c>
      <c r="GF5648" s="77" t="s">
        <v>155</v>
      </c>
      <c r="GG5648" s="77" t="s">
        <v>471</v>
      </c>
      <c r="GH5648" s="77" t="s">
        <v>453</v>
      </c>
      <c r="GI5648" s="77">
        <v>2023</v>
      </c>
      <c r="GJ5648" s="77" t="s">
        <v>301</v>
      </c>
      <c r="GK5648" s="77">
        <v>8896.5159934286603</v>
      </c>
      <c r="GL5648" s="77">
        <v>655.39221699999996</v>
      </c>
      <c r="GM5648" s="77">
        <v>2023</v>
      </c>
      <c r="GN5648" s="77" t="s">
        <v>175</v>
      </c>
      <c r="GO5648" s="77">
        <v>5.3000000000000005E-2</v>
      </c>
      <c r="GP5648" s="77">
        <v>3</v>
      </c>
      <c r="GQ5648" s="77">
        <v>0</v>
      </c>
      <c r="GR5648" s="77" t="s">
        <v>423</v>
      </c>
      <c r="GS5648" s="77">
        <v>0</v>
      </c>
      <c r="GT5648" s="77">
        <v>0</v>
      </c>
      <c r="GU5648" s="77">
        <v>5.5966209081309413E-2</v>
      </c>
      <c r="GV5648" s="77">
        <v>497.90427418344154</v>
      </c>
      <c r="GW5648" s="77">
        <v>5.5966209081309413E-2</v>
      </c>
      <c r="GX5648" s="77">
        <v>497.90427418344154</v>
      </c>
      <c r="GY5648" s="77">
        <v>5.5966209081309413E-2</v>
      </c>
      <c r="GZ5648" s="77">
        <v>497.90427418344154</v>
      </c>
    </row>
    <row r="5649" spans="187:208" x14ac:dyDescent="0.25">
      <c r="GE5649" s="77" t="s">
        <v>427</v>
      </c>
      <c r="GF5649" s="77" t="s">
        <v>155</v>
      </c>
      <c r="GG5649" s="77" t="s">
        <v>471</v>
      </c>
      <c r="GH5649" s="77" t="s">
        <v>453</v>
      </c>
      <c r="GI5649" s="77">
        <v>2023</v>
      </c>
      <c r="GJ5649" s="77" t="s">
        <v>303</v>
      </c>
      <c r="GK5649" s="77">
        <v>5534.8914862001329</v>
      </c>
      <c r="GL5649" s="77">
        <v>655.39221699999996</v>
      </c>
      <c r="GM5649" s="77">
        <v>2023</v>
      </c>
      <c r="GN5649" s="77" t="s">
        <v>175</v>
      </c>
      <c r="GO5649" s="77">
        <v>5.3000000000000005E-2</v>
      </c>
      <c r="GP5649" s="77">
        <v>3</v>
      </c>
      <c r="GQ5649" s="77">
        <v>0</v>
      </c>
      <c r="GR5649" s="77" t="s">
        <v>423</v>
      </c>
      <c r="GS5649" s="77">
        <v>0</v>
      </c>
      <c r="GT5649" s="77">
        <v>0</v>
      </c>
      <c r="GU5649" s="77">
        <v>5.5966209081309413E-2</v>
      </c>
      <c r="GV5649" s="77">
        <v>309.76689415903604</v>
      </c>
      <c r="GW5649" s="77">
        <v>5.5966209081309413E-2</v>
      </c>
      <c r="GX5649" s="77">
        <v>309.76689415903604</v>
      </c>
      <c r="GY5649" s="77">
        <v>5.5966209081309413E-2</v>
      </c>
      <c r="GZ5649" s="77">
        <v>309.76689415903604</v>
      </c>
    </row>
    <row r="5650" spans="187:208" x14ac:dyDescent="0.25">
      <c r="GE5650" s="77" t="s">
        <v>422</v>
      </c>
      <c r="GF5650" s="77" t="s">
        <v>155</v>
      </c>
      <c r="GG5650" s="77" t="s">
        <v>471</v>
      </c>
      <c r="GH5650" s="77" t="s">
        <v>453</v>
      </c>
      <c r="GI5650" s="77">
        <v>2024</v>
      </c>
      <c r="GJ5650" s="77" t="s">
        <v>305</v>
      </c>
      <c r="GK5650" s="77">
        <v>233.23007680794089</v>
      </c>
      <c r="GL5650" s="77">
        <v>655.39221699999996</v>
      </c>
      <c r="GM5650" s="77">
        <v>2024</v>
      </c>
      <c r="GN5650" s="77" t="s">
        <v>175</v>
      </c>
      <c r="GO5650" s="77">
        <v>0.13250000000000001</v>
      </c>
      <c r="GP5650" s="77">
        <v>3</v>
      </c>
      <c r="GQ5650" s="77">
        <v>0</v>
      </c>
      <c r="GR5650" s="77" t="s">
        <v>423</v>
      </c>
      <c r="GS5650" s="77">
        <v>0</v>
      </c>
      <c r="GT5650" s="77">
        <v>0</v>
      </c>
      <c r="GU5650" s="77">
        <v>0</v>
      </c>
      <c r="GV5650" s="77">
        <v>0</v>
      </c>
      <c r="GW5650" s="77">
        <v>0.1527377521613833</v>
      </c>
      <c r="GX5650" s="77">
        <v>35.623037668071667</v>
      </c>
      <c r="GY5650" s="77">
        <v>0.1527377521613833</v>
      </c>
      <c r="GZ5650" s="77">
        <v>35.623037668071667</v>
      </c>
    </row>
    <row r="5651" spans="187:208" x14ac:dyDescent="0.25">
      <c r="GE5651" s="77" t="s">
        <v>425</v>
      </c>
      <c r="GF5651" s="77" t="s">
        <v>155</v>
      </c>
      <c r="GG5651" s="77" t="s">
        <v>471</v>
      </c>
      <c r="GH5651" s="77" t="s">
        <v>453</v>
      </c>
      <c r="GI5651" s="77">
        <v>2024</v>
      </c>
      <c r="GJ5651" s="77" t="s">
        <v>301</v>
      </c>
      <c r="GK5651" s="77">
        <v>8896.5159934286603</v>
      </c>
      <c r="GL5651" s="77">
        <v>655.39221699999996</v>
      </c>
      <c r="GM5651" s="77">
        <v>2024</v>
      </c>
      <c r="GN5651" s="77" t="s">
        <v>175</v>
      </c>
      <c r="GO5651" s="77">
        <v>5.3000000000000005E-2</v>
      </c>
      <c r="GP5651" s="77">
        <v>3</v>
      </c>
      <c r="GQ5651" s="77">
        <v>0</v>
      </c>
      <c r="GR5651" s="77" t="s">
        <v>423</v>
      </c>
      <c r="GS5651" s="77">
        <v>0</v>
      </c>
      <c r="GT5651" s="77">
        <v>0</v>
      </c>
      <c r="GU5651" s="77">
        <v>0</v>
      </c>
      <c r="GV5651" s="77">
        <v>0</v>
      </c>
      <c r="GW5651" s="77">
        <v>5.5966209081309413E-2</v>
      </c>
      <c r="GX5651" s="77">
        <v>497.90427418344154</v>
      </c>
      <c r="GY5651" s="77">
        <v>5.5966209081309413E-2</v>
      </c>
      <c r="GZ5651" s="77">
        <v>497.90427418344154</v>
      </c>
    </row>
    <row r="5652" spans="187:208" x14ac:dyDescent="0.25">
      <c r="GE5652" s="77" t="s">
        <v>427</v>
      </c>
      <c r="GF5652" s="77" t="s">
        <v>155</v>
      </c>
      <c r="GG5652" s="77" t="s">
        <v>471</v>
      </c>
      <c r="GH5652" s="77" t="s">
        <v>453</v>
      </c>
      <c r="GI5652" s="77">
        <v>2024</v>
      </c>
      <c r="GJ5652" s="77" t="s">
        <v>303</v>
      </c>
      <c r="GK5652" s="77">
        <v>5534.8914862001329</v>
      </c>
      <c r="GL5652" s="77">
        <v>655.39221699999996</v>
      </c>
      <c r="GM5652" s="77">
        <v>2024</v>
      </c>
      <c r="GN5652" s="77" t="s">
        <v>175</v>
      </c>
      <c r="GO5652" s="77">
        <v>5.3000000000000005E-2</v>
      </c>
      <c r="GP5652" s="77">
        <v>3</v>
      </c>
      <c r="GQ5652" s="77">
        <v>0</v>
      </c>
      <c r="GR5652" s="77" t="s">
        <v>423</v>
      </c>
      <c r="GS5652" s="77">
        <v>0</v>
      </c>
      <c r="GT5652" s="77">
        <v>0</v>
      </c>
      <c r="GU5652" s="77">
        <v>0</v>
      </c>
      <c r="GV5652" s="77">
        <v>0</v>
      </c>
      <c r="GW5652" s="77">
        <v>5.5966209081309413E-2</v>
      </c>
      <c r="GX5652" s="77">
        <v>309.76689415903604</v>
      </c>
      <c r="GY5652" s="77">
        <v>5.5966209081309413E-2</v>
      </c>
      <c r="GZ5652" s="77">
        <v>309.76689415903604</v>
      </c>
    </row>
    <row r="5653" spans="187:208" x14ac:dyDescent="0.25">
      <c r="GE5653" s="77" t="s">
        <v>422</v>
      </c>
      <c r="GF5653" s="77" t="s">
        <v>155</v>
      </c>
      <c r="GG5653" s="77" t="s">
        <v>471</v>
      </c>
      <c r="GH5653" s="77" t="s">
        <v>453</v>
      </c>
      <c r="GI5653" s="77">
        <v>2025</v>
      </c>
      <c r="GJ5653" s="77" t="s">
        <v>305</v>
      </c>
      <c r="GK5653" s="77">
        <v>233.23007680794089</v>
      </c>
      <c r="GL5653" s="77">
        <v>655.39221699999996</v>
      </c>
      <c r="GM5653" s="77">
        <v>2025</v>
      </c>
      <c r="GN5653" s="77" t="s">
        <v>175</v>
      </c>
      <c r="GO5653" s="77">
        <v>0.13250000000000001</v>
      </c>
      <c r="GP5653" s="77">
        <v>3</v>
      </c>
      <c r="GQ5653" s="77">
        <v>0</v>
      </c>
      <c r="GR5653" s="77" t="s">
        <v>423</v>
      </c>
      <c r="GS5653" s="77">
        <v>0</v>
      </c>
      <c r="GT5653" s="77">
        <v>0</v>
      </c>
      <c r="GU5653" s="77">
        <v>0</v>
      </c>
      <c r="GV5653" s="77">
        <v>0</v>
      </c>
      <c r="GW5653" s="77">
        <v>0</v>
      </c>
      <c r="GX5653" s="77">
        <v>0</v>
      </c>
      <c r="GY5653" s="77">
        <v>0.1527377521613833</v>
      </c>
      <c r="GZ5653" s="77">
        <v>35.623037668071667</v>
      </c>
    </row>
    <row r="5654" spans="187:208" x14ac:dyDescent="0.25">
      <c r="GE5654" s="77" t="s">
        <v>425</v>
      </c>
      <c r="GF5654" s="77" t="s">
        <v>155</v>
      </c>
      <c r="GG5654" s="77" t="s">
        <v>471</v>
      </c>
      <c r="GH5654" s="77" t="s">
        <v>453</v>
      </c>
      <c r="GI5654" s="77">
        <v>2025</v>
      </c>
      <c r="GJ5654" s="77" t="s">
        <v>301</v>
      </c>
      <c r="GK5654" s="77">
        <v>8896.5159934286603</v>
      </c>
      <c r="GL5654" s="77">
        <v>655.39221699999996</v>
      </c>
      <c r="GM5654" s="77">
        <v>2025</v>
      </c>
      <c r="GN5654" s="77" t="s">
        <v>175</v>
      </c>
      <c r="GO5654" s="77">
        <v>5.3000000000000005E-2</v>
      </c>
      <c r="GP5654" s="77">
        <v>3</v>
      </c>
      <c r="GQ5654" s="77">
        <v>0</v>
      </c>
      <c r="GR5654" s="77" t="s">
        <v>423</v>
      </c>
      <c r="GS5654" s="77">
        <v>0</v>
      </c>
      <c r="GT5654" s="77">
        <v>0</v>
      </c>
      <c r="GU5654" s="77">
        <v>0</v>
      </c>
      <c r="GV5654" s="77">
        <v>0</v>
      </c>
      <c r="GW5654" s="77">
        <v>0</v>
      </c>
      <c r="GX5654" s="77">
        <v>0</v>
      </c>
      <c r="GY5654" s="77">
        <v>5.5966209081309413E-2</v>
      </c>
      <c r="GZ5654" s="77">
        <v>497.90427418344154</v>
      </c>
    </row>
    <row r="5655" spans="187:208" x14ac:dyDescent="0.25">
      <c r="GE5655" s="77" t="s">
        <v>427</v>
      </c>
      <c r="GF5655" s="77" t="s">
        <v>155</v>
      </c>
      <c r="GG5655" s="77" t="s">
        <v>471</v>
      </c>
      <c r="GH5655" s="77" t="s">
        <v>453</v>
      </c>
      <c r="GI5655" s="77">
        <v>2025</v>
      </c>
      <c r="GJ5655" s="77" t="s">
        <v>303</v>
      </c>
      <c r="GK5655" s="77">
        <v>5534.8914862001329</v>
      </c>
      <c r="GL5655" s="77">
        <v>655.39221699999996</v>
      </c>
      <c r="GM5655" s="77">
        <v>2025</v>
      </c>
      <c r="GN5655" s="77" t="s">
        <v>175</v>
      </c>
      <c r="GO5655" s="77">
        <v>5.3000000000000005E-2</v>
      </c>
      <c r="GP5655" s="77">
        <v>3</v>
      </c>
      <c r="GQ5655" s="77">
        <v>0</v>
      </c>
      <c r="GR5655" s="77" t="s">
        <v>423</v>
      </c>
      <c r="GS5655" s="77">
        <v>0</v>
      </c>
      <c r="GT5655" s="77">
        <v>0</v>
      </c>
      <c r="GU5655" s="77">
        <v>0</v>
      </c>
      <c r="GV5655" s="77">
        <v>0</v>
      </c>
      <c r="GW5655" s="77">
        <v>0</v>
      </c>
      <c r="GX5655" s="77">
        <v>0</v>
      </c>
      <c r="GY5655" s="77">
        <v>5.5966209081309413E-2</v>
      </c>
      <c r="GZ5655" s="77">
        <v>309.76689415903604</v>
      </c>
    </row>
    <row r="5656" spans="187:208" x14ac:dyDescent="0.25">
      <c r="GE5656" s="77" t="s">
        <v>422</v>
      </c>
      <c r="GF5656" s="77" t="s">
        <v>155</v>
      </c>
      <c r="GG5656" s="77" t="s">
        <v>471</v>
      </c>
      <c r="GH5656" s="77" t="s">
        <v>460</v>
      </c>
      <c r="GI5656" s="77">
        <v>2021</v>
      </c>
      <c r="GJ5656" s="77" t="s">
        <v>305</v>
      </c>
      <c r="GK5656" s="77">
        <v>222.22942162783971</v>
      </c>
      <c r="GL5656" s="77">
        <v>655.39221699999996</v>
      </c>
      <c r="GM5656" s="77">
        <v>2021</v>
      </c>
      <c r="GN5656" s="77" t="s">
        <v>175</v>
      </c>
      <c r="GO5656" s="77">
        <v>0.13250000000000001</v>
      </c>
      <c r="GP5656" s="77">
        <v>3</v>
      </c>
      <c r="GQ5656" s="77">
        <v>0</v>
      </c>
      <c r="GR5656" s="77" t="s">
        <v>423</v>
      </c>
      <c r="GS5656" s="77">
        <v>0.1527377521613833</v>
      </c>
      <c r="GT5656" s="77">
        <v>33.942822323560534</v>
      </c>
      <c r="GU5656" s="77">
        <v>0.1527377521613833</v>
      </c>
      <c r="GV5656" s="77">
        <v>33.942822323560534</v>
      </c>
      <c r="GW5656" s="77">
        <v>0</v>
      </c>
      <c r="GX5656" s="77">
        <v>0</v>
      </c>
      <c r="GY5656" s="77">
        <v>0</v>
      </c>
      <c r="GZ5656" s="77">
        <v>0</v>
      </c>
    </row>
    <row r="5657" spans="187:208" x14ac:dyDescent="0.25">
      <c r="GE5657" s="77" t="s">
        <v>425</v>
      </c>
      <c r="GF5657" s="77" t="s">
        <v>155</v>
      </c>
      <c r="GG5657" s="77" t="s">
        <v>471</v>
      </c>
      <c r="GH5657" s="77" t="s">
        <v>460</v>
      </c>
      <c r="GI5657" s="77">
        <v>2021</v>
      </c>
      <c r="GJ5657" s="77" t="s">
        <v>301</v>
      </c>
      <c r="GK5657" s="77">
        <v>8585.7228092482965</v>
      </c>
      <c r="GL5657" s="77">
        <v>655.39221699999996</v>
      </c>
      <c r="GM5657" s="77">
        <v>2021</v>
      </c>
      <c r="GN5657" s="77" t="s">
        <v>175</v>
      </c>
      <c r="GO5657" s="77">
        <v>5.3000000000000005E-2</v>
      </c>
      <c r="GP5657" s="77">
        <v>3</v>
      </c>
      <c r="GQ5657" s="77">
        <v>0</v>
      </c>
      <c r="GR5657" s="77" t="s">
        <v>423</v>
      </c>
      <c r="GS5657" s="77">
        <v>5.5966209081309413E-2</v>
      </c>
      <c r="GT5657" s="77">
        <v>480.51035785655739</v>
      </c>
      <c r="GU5657" s="77">
        <v>5.5966209081309413E-2</v>
      </c>
      <c r="GV5657" s="77">
        <v>480.51035785655739</v>
      </c>
      <c r="GW5657" s="77">
        <v>0</v>
      </c>
      <c r="GX5657" s="77">
        <v>0</v>
      </c>
      <c r="GY5657" s="77">
        <v>0</v>
      </c>
      <c r="GZ5657" s="77">
        <v>0</v>
      </c>
    </row>
    <row r="5658" spans="187:208" x14ac:dyDescent="0.25">
      <c r="GE5658" s="77" t="s">
        <v>422</v>
      </c>
      <c r="GF5658" s="77" t="s">
        <v>155</v>
      </c>
      <c r="GG5658" s="77" t="s">
        <v>471</v>
      </c>
      <c r="GH5658" s="77" t="s">
        <v>460</v>
      </c>
      <c r="GI5658" s="77">
        <v>2022</v>
      </c>
      <c r="GJ5658" s="77" t="s">
        <v>305</v>
      </c>
      <c r="GK5658" s="77">
        <v>222.22942162783971</v>
      </c>
      <c r="GL5658" s="77">
        <v>655.39221699999996</v>
      </c>
      <c r="GM5658" s="77">
        <v>2022</v>
      </c>
      <c r="GN5658" s="77" t="s">
        <v>175</v>
      </c>
      <c r="GO5658" s="77">
        <v>0.13250000000000001</v>
      </c>
      <c r="GP5658" s="77">
        <v>3</v>
      </c>
      <c r="GQ5658" s="77">
        <v>0</v>
      </c>
      <c r="GR5658" s="77" t="s">
        <v>423</v>
      </c>
      <c r="GS5658" s="77">
        <v>0.1527377521613833</v>
      </c>
      <c r="GT5658" s="77">
        <v>33.942822323560534</v>
      </c>
      <c r="GU5658" s="77">
        <v>0.1527377521613833</v>
      </c>
      <c r="GV5658" s="77">
        <v>33.942822323560534</v>
      </c>
      <c r="GW5658" s="77">
        <v>0.1527377521613833</v>
      </c>
      <c r="GX5658" s="77">
        <v>33.942822323560534</v>
      </c>
      <c r="GY5658" s="77">
        <v>0</v>
      </c>
      <c r="GZ5658" s="77">
        <v>0</v>
      </c>
    </row>
    <row r="5659" spans="187:208" x14ac:dyDescent="0.25">
      <c r="GE5659" s="77" t="s">
        <v>425</v>
      </c>
      <c r="GF5659" s="77" t="s">
        <v>155</v>
      </c>
      <c r="GG5659" s="77" t="s">
        <v>471</v>
      </c>
      <c r="GH5659" s="77" t="s">
        <v>460</v>
      </c>
      <c r="GI5659" s="77">
        <v>2022</v>
      </c>
      <c r="GJ5659" s="77" t="s">
        <v>301</v>
      </c>
      <c r="GK5659" s="77">
        <v>8585.7228092482965</v>
      </c>
      <c r="GL5659" s="77">
        <v>655.39221699999996</v>
      </c>
      <c r="GM5659" s="77">
        <v>2022</v>
      </c>
      <c r="GN5659" s="77" t="s">
        <v>175</v>
      </c>
      <c r="GO5659" s="77">
        <v>5.3000000000000005E-2</v>
      </c>
      <c r="GP5659" s="77">
        <v>3</v>
      </c>
      <c r="GQ5659" s="77">
        <v>0</v>
      </c>
      <c r="GR5659" s="77" t="s">
        <v>423</v>
      </c>
      <c r="GS5659" s="77">
        <v>5.5966209081309413E-2</v>
      </c>
      <c r="GT5659" s="77">
        <v>480.51035785655739</v>
      </c>
      <c r="GU5659" s="77">
        <v>5.5966209081309413E-2</v>
      </c>
      <c r="GV5659" s="77">
        <v>480.51035785655739</v>
      </c>
      <c r="GW5659" s="77">
        <v>5.5966209081309413E-2</v>
      </c>
      <c r="GX5659" s="77">
        <v>480.51035785655739</v>
      </c>
      <c r="GY5659" s="77">
        <v>0</v>
      </c>
      <c r="GZ5659" s="77">
        <v>0</v>
      </c>
    </row>
    <row r="5660" spans="187:208" x14ac:dyDescent="0.25">
      <c r="GE5660" s="77" t="s">
        <v>422</v>
      </c>
      <c r="GF5660" s="77" t="s">
        <v>155</v>
      </c>
      <c r="GG5660" s="77" t="s">
        <v>471</v>
      </c>
      <c r="GH5660" s="77" t="s">
        <v>460</v>
      </c>
      <c r="GI5660" s="77">
        <v>2023</v>
      </c>
      <c r="GJ5660" s="77" t="s">
        <v>305</v>
      </c>
      <c r="GK5660" s="77">
        <v>233.23007680794871</v>
      </c>
      <c r="GL5660" s="77">
        <v>655.39221699999996</v>
      </c>
      <c r="GM5660" s="77">
        <v>2023</v>
      </c>
      <c r="GN5660" s="77" t="s">
        <v>175</v>
      </c>
      <c r="GO5660" s="77">
        <v>0.13250000000000001</v>
      </c>
      <c r="GP5660" s="77">
        <v>3</v>
      </c>
      <c r="GQ5660" s="77">
        <v>0</v>
      </c>
      <c r="GR5660" s="77" t="s">
        <v>423</v>
      </c>
      <c r="GS5660" s="77">
        <v>0</v>
      </c>
      <c r="GT5660" s="77">
        <v>0</v>
      </c>
      <c r="GU5660" s="77">
        <v>0.1527377521613833</v>
      </c>
      <c r="GV5660" s="77">
        <v>35.623037668072861</v>
      </c>
      <c r="GW5660" s="77">
        <v>0.1527377521613833</v>
      </c>
      <c r="GX5660" s="77">
        <v>35.623037668072861</v>
      </c>
      <c r="GY5660" s="77">
        <v>0.1527377521613833</v>
      </c>
      <c r="GZ5660" s="77">
        <v>35.623037668072861</v>
      </c>
    </row>
    <row r="5661" spans="187:208" x14ac:dyDescent="0.25">
      <c r="GE5661" s="77" t="s">
        <v>425</v>
      </c>
      <c r="GF5661" s="77" t="s">
        <v>155</v>
      </c>
      <c r="GG5661" s="77" t="s">
        <v>471</v>
      </c>
      <c r="GH5661" s="77" t="s">
        <v>460</v>
      </c>
      <c r="GI5661" s="77">
        <v>2023</v>
      </c>
      <c r="GJ5661" s="77" t="s">
        <v>301</v>
      </c>
      <c r="GK5661" s="77">
        <v>8896.5159934289586</v>
      </c>
      <c r="GL5661" s="77">
        <v>655.39221699999996</v>
      </c>
      <c r="GM5661" s="77">
        <v>2023</v>
      </c>
      <c r="GN5661" s="77" t="s">
        <v>175</v>
      </c>
      <c r="GO5661" s="77">
        <v>5.3000000000000005E-2</v>
      </c>
      <c r="GP5661" s="77">
        <v>3</v>
      </c>
      <c r="GQ5661" s="77">
        <v>0</v>
      </c>
      <c r="GR5661" s="77" t="s">
        <v>423</v>
      </c>
      <c r="GS5661" s="77">
        <v>0</v>
      </c>
      <c r="GT5661" s="77">
        <v>0</v>
      </c>
      <c r="GU5661" s="77">
        <v>5.5966209081309413E-2</v>
      </c>
      <c r="GV5661" s="77">
        <v>497.9042741834582</v>
      </c>
      <c r="GW5661" s="77">
        <v>5.5966209081309413E-2</v>
      </c>
      <c r="GX5661" s="77">
        <v>497.9042741834582</v>
      </c>
      <c r="GY5661" s="77">
        <v>5.5966209081309413E-2</v>
      </c>
      <c r="GZ5661" s="77">
        <v>497.9042741834582</v>
      </c>
    </row>
    <row r="5662" spans="187:208" x14ac:dyDescent="0.25">
      <c r="GE5662" s="77" t="s">
        <v>422</v>
      </c>
      <c r="GF5662" s="77" t="s">
        <v>155</v>
      </c>
      <c r="GG5662" s="77" t="s">
        <v>471</v>
      </c>
      <c r="GH5662" s="77" t="s">
        <v>460</v>
      </c>
      <c r="GI5662" s="77">
        <v>2024</v>
      </c>
      <c r="GJ5662" s="77" t="s">
        <v>305</v>
      </c>
      <c r="GK5662" s="77">
        <v>233.23007680794871</v>
      </c>
      <c r="GL5662" s="77">
        <v>655.39221699999996</v>
      </c>
      <c r="GM5662" s="77">
        <v>2024</v>
      </c>
      <c r="GN5662" s="77" t="s">
        <v>175</v>
      </c>
      <c r="GO5662" s="77">
        <v>0.13250000000000001</v>
      </c>
      <c r="GP5662" s="77">
        <v>3</v>
      </c>
      <c r="GQ5662" s="77">
        <v>0</v>
      </c>
      <c r="GR5662" s="77" t="s">
        <v>423</v>
      </c>
      <c r="GS5662" s="77">
        <v>0</v>
      </c>
      <c r="GT5662" s="77">
        <v>0</v>
      </c>
      <c r="GU5662" s="77">
        <v>0</v>
      </c>
      <c r="GV5662" s="77">
        <v>0</v>
      </c>
      <c r="GW5662" s="77">
        <v>0.1527377521613833</v>
      </c>
      <c r="GX5662" s="77">
        <v>35.623037668072861</v>
      </c>
      <c r="GY5662" s="77">
        <v>0.1527377521613833</v>
      </c>
      <c r="GZ5662" s="77">
        <v>35.623037668072861</v>
      </c>
    </row>
    <row r="5663" spans="187:208" x14ac:dyDescent="0.25">
      <c r="GE5663" s="77" t="s">
        <v>425</v>
      </c>
      <c r="GF5663" s="77" t="s">
        <v>155</v>
      </c>
      <c r="GG5663" s="77" t="s">
        <v>471</v>
      </c>
      <c r="GH5663" s="77" t="s">
        <v>460</v>
      </c>
      <c r="GI5663" s="77">
        <v>2024</v>
      </c>
      <c r="GJ5663" s="77" t="s">
        <v>301</v>
      </c>
      <c r="GK5663" s="77">
        <v>8896.5159934289586</v>
      </c>
      <c r="GL5663" s="77">
        <v>655.39221699999996</v>
      </c>
      <c r="GM5663" s="77">
        <v>2024</v>
      </c>
      <c r="GN5663" s="77" t="s">
        <v>175</v>
      </c>
      <c r="GO5663" s="77">
        <v>5.3000000000000005E-2</v>
      </c>
      <c r="GP5663" s="77">
        <v>3</v>
      </c>
      <c r="GQ5663" s="77">
        <v>0</v>
      </c>
      <c r="GR5663" s="77" t="s">
        <v>423</v>
      </c>
      <c r="GS5663" s="77">
        <v>0</v>
      </c>
      <c r="GT5663" s="77">
        <v>0</v>
      </c>
      <c r="GU5663" s="77">
        <v>0</v>
      </c>
      <c r="GV5663" s="77">
        <v>0</v>
      </c>
      <c r="GW5663" s="77">
        <v>5.5966209081309413E-2</v>
      </c>
      <c r="GX5663" s="77">
        <v>497.9042741834582</v>
      </c>
      <c r="GY5663" s="77">
        <v>5.5966209081309413E-2</v>
      </c>
      <c r="GZ5663" s="77">
        <v>497.9042741834582</v>
      </c>
    </row>
    <row r="5664" spans="187:208" x14ac:dyDescent="0.25">
      <c r="GE5664" s="77" t="s">
        <v>422</v>
      </c>
      <c r="GF5664" s="77" t="s">
        <v>155</v>
      </c>
      <c r="GG5664" s="77" t="s">
        <v>471</v>
      </c>
      <c r="GH5664" s="77" t="s">
        <v>460</v>
      </c>
      <c r="GI5664" s="77">
        <v>2025</v>
      </c>
      <c r="GJ5664" s="77" t="s">
        <v>305</v>
      </c>
      <c r="GK5664" s="77">
        <v>233.23007680794871</v>
      </c>
      <c r="GL5664" s="77">
        <v>655.39221699999996</v>
      </c>
      <c r="GM5664" s="77">
        <v>2025</v>
      </c>
      <c r="GN5664" s="77" t="s">
        <v>175</v>
      </c>
      <c r="GO5664" s="77">
        <v>0.13250000000000001</v>
      </c>
      <c r="GP5664" s="77">
        <v>3</v>
      </c>
      <c r="GQ5664" s="77">
        <v>0</v>
      </c>
      <c r="GR5664" s="77" t="s">
        <v>423</v>
      </c>
      <c r="GS5664" s="77">
        <v>0</v>
      </c>
      <c r="GT5664" s="77">
        <v>0</v>
      </c>
      <c r="GU5664" s="77">
        <v>0</v>
      </c>
      <c r="GV5664" s="77">
        <v>0</v>
      </c>
      <c r="GW5664" s="77">
        <v>0</v>
      </c>
      <c r="GX5664" s="77">
        <v>0</v>
      </c>
      <c r="GY5664" s="77">
        <v>0.1527377521613833</v>
      </c>
      <c r="GZ5664" s="77">
        <v>35.623037668072861</v>
      </c>
    </row>
    <row r="5665" spans="187:208" x14ac:dyDescent="0.25">
      <c r="GE5665" s="77" t="s">
        <v>425</v>
      </c>
      <c r="GF5665" s="77" t="s">
        <v>155</v>
      </c>
      <c r="GG5665" s="77" t="s">
        <v>471</v>
      </c>
      <c r="GH5665" s="77" t="s">
        <v>460</v>
      </c>
      <c r="GI5665" s="77">
        <v>2025</v>
      </c>
      <c r="GJ5665" s="77" t="s">
        <v>301</v>
      </c>
      <c r="GK5665" s="77">
        <v>8896.5159934289586</v>
      </c>
      <c r="GL5665" s="77">
        <v>655.39221699999996</v>
      </c>
      <c r="GM5665" s="77">
        <v>2025</v>
      </c>
      <c r="GN5665" s="77" t="s">
        <v>175</v>
      </c>
      <c r="GO5665" s="77">
        <v>5.3000000000000005E-2</v>
      </c>
      <c r="GP5665" s="77">
        <v>3</v>
      </c>
      <c r="GQ5665" s="77">
        <v>0</v>
      </c>
      <c r="GR5665" s="77" t="s">
        <v>423</v>
      </c>
      <c r="GS5665" s="77">
        <v>0</v>
      </c>
      <c r="GT5665" s="77">
        <v>0</v>
      </c>
      <c r="GU5665" s="77">
        <v>0</v>
      </c>
      <c r="GV5665" s="77">
        <v>0</v>
      </c>
      <c r="GW5665" s="77">
        <v>0</v>
      </c>
      <c r="GX5665" s="77">
        <v>0</v>
      </c>
      <c r="GY5665" s="77">
        <v>5.5966209081309413E-2</v>
      </c>
      <c r="GZ5665" s="77">
        <v>497.9042741834582</v>
      </c>
    </row>
    <row r="5666" spans="187:208" x14ac:dyDescent="0.25">
      <c r="GE5666" s="77" t="s">
        <v>422</v>
      </c>
      <c r="GF5666" s="77" t="s">
        <v>155</v>
      </c>
      <c r="GG5666" s="77" t="s">
        <v>471</v>
      </c>
      <c r="GH5666" s="77" t="s">
        <v>467</v>
      </c>
      <c r="GI5666" s="77">
        <v>2021</v>
      </c>
      <c r="GJ5666" s="77" t="s">
        <v>305</v>
      </c>
      <c r="GK5666" s="77">
        <v>0.69641821681223326</v>
      </c>
      <c r="GL5666" s="77">
        <v>655.39221699999996</v>
      </c>
      <c r="GM5666" s="77">
        <v>2021</v>
      </c>
      <c r="GN5666" s="77" t="s">
        <v>175</v>
      </c>
      <c r="GO5666" s="77">
        <v>0.13250000000000001</v>
      </c>
      <c r="GP5666" s="77">
        <v>3</v>
      </c>
      <c r="GQ5666" s="77">
        <v>0</v>
      </c>
      <c r="GR5666" s="77" t="s">
        <v>423</v>
      </c>
      <c r="GS5666" s="77">
        <v>0.1527377521613833</v>
      </c>
      <c r="GT5666" s="77">
        <v>0.10636935300013939</v>
      </c>
      <c r="GU5666" s="77">
        <v>0.1527377521613833</v>
      </c>
      <c r="GV5666" s="77">
        <v>0.10636935300013939</v>
      </c>
      <c r="GW5666" s="77">
        <v>0</v>
      </c>
      <c r="GX5666" s="77">
        <v>0</v>
      </c>
      <c r="GY5666" s="77">
        <v>0</v>
      </c>
      <c r="GZ5666" s="77">
        <v>0</v>
      </c>
    </row>
    <row r="5667" spans="187:208" x14ac:dyDescent="0.25">
      <c r="GE5667" s="77" t="s">
        <v>425</v>
      </c>
      <c r="GF5667" s="77" t="s">
        <v>155</v>
      </c>
      <c r="GG5667" s="77" t="s">
        <v>471</v>
      </c>
      <c r="GH5667" s="77" t="s">
        <v>467</v>
      </c>
      <c r="GI5667" s="77">
        <v>2021</v>
      </c>
      <c r="GJ5667" s="77" t="s">
        <v>301</v>
      </c>
      <c r="GK5667" s="77">
        <v>2.941964152281026</v>
      </c>
      <c r="GL5667" s="77">
        <v>655.39221699999996</v>
      </c>
      <c r="GM5667" s="77">
        <v>2021</v>
      </c>
      <c r="GN5667" s="77" t="s">
        <v>175</v>
      </c>
      <c r="GO5667" s="77">
        <v>5.3000000000000005E-2</v>
      </c>
      <c r="GP5667" s="77">
        <v>3</v>
      </c>
      <c r="GQ5667" s="77">
        <v>0</v>
      </c>
      <c r="GR5667" s="77" t="s">
        <v>423</v>
      </c>
      <c r="GS5667" s="77">
        <v>5.5966209081309413E-2</v>
      </c>
      <c r="GT5667" s="77">
        <v>0.1646505808562771</v>
      </c>
      <c r="GU5667" s="77">
        <v>5.5966209081309413E-2</v>
      </c>
      <c r="GV5667" s="77">
        <v>0.1646505808562771</v>
      </c>
      <c r="GW5667" s="77">
        <v>0</v>
      </c>
      <c r="GX5667" s="77">
        <v>0</v>
      </c>
      <c r="GY5667" s="77">
        <v>0</v>
      </c>
      <c r="GZ5667" s="77">
        <v>0</v>
      </c>
    </row>
    <row r="5668" spans="187:208" x14ac:dyDescent="0.25">
      <c r="GE5668" s="77" t="s">
        <v>427</v>
      </c>
      <c r="GF5668" s="77" t="s">
        <v>155</v>
      </c>
      <c r="GG5668" s="77" t="s">
        <v>471</v>
      </c>
      <c r="GH5668" s="77" t="s">
        <v>467</v>
      </c>
      <c r="GI5668" s="77">
        <v>2021</v>
      </c>
      <c r="GJ5668" s="77" t="s">
        <v>303</v>
      </c>
      <c r="GK5668" s="77">
        <v>1.6021759622082941</v>
      </c>
      <c r="GL5668" s="77">
        <v>655.39221699999996</v>
      </c>
      <c r="GM5668" s="77">
        <v>2021</v>
      </c>
      <c r="GN5668" s="77" t="s">
        <v>175</v>
      </c>
      <c r="GO5668" s="77">
        <v>5.3000000000000005E-2</v>
      </c>
      <c r="GP5668" s="77">
        <v>3</v>
      </c>
      <c r="GQ5668" s="77">
        <v>0</v>
      </c>
      <c r="GR5668" s="77" t="s">
        <v>423</v>
      </c>
      <c r="GS5668" s="77">
        <v>5.5966209081309413E-2</v>
      </c>
      <c r="GT5668" s="77">
        <v>8.9667714885997479E-2</v>
      </c>
      <c r="GU5668" s="77">
        <v>5.5966209081309413E-2</v>
      </c>
      <c r="GV5668" s="77">
        <v>8.9667714885997479E-2</v>
      </c>
      <c r="GW5668" s="77">
        <v>0</v>
      </c>
      <c r="GX5668" s="77">
        <v>0</v>
      </c>
      <c r="GY5668" s="77">
        <v>0</v>
      </c>
      <c r="GZ5668" s="77">
        <v>0</v>
      </c>
    </row>
    <row r="5669" spans="187:208" x14ac:dyDescent="0.25">
      <c r="GE5669" s="77" t="s">
        <v>422</v>
      </c>
      <c r="GF5669" s="77" t="s">
        <v>155</v>
      </c>
      <c r="GG5669" s="77" t="s">
        <v>471</v>
      </c>
      <c r="GH5669" s="77" t="s">
        <v>467</v>
      </c>
      <c r="GI5669" s="77">
        <v>2022</v>
      </c>
      <c r="GJ5669" s="77" t="s">
        <v>305</v>
      </c>
      <c r="GK5669" s="77">
        <v>0.69641821681223326</v>
      </c>
      <c r="GL5669" s="77">
        <v>655.39221699999996</v>
      </c>
      <c r="GM5669" s="77">
        <v>2022</v>
      </c>
      <c r="GN5669" s="77" t="s">
        <v>175</v>
      </c>
      <c r="GO5669" s="77">
        <v>0.13250000000000001</v>
      </c>
      <c r="GP5669" s="77">
        <v>3</v>
      </c>
      <c r="GQ5669" s="77">
        <v>0</v>
      </c>
      <c r="GR5669" s="77" t="s">
        <v>423</v>
      </c>
      <c r="GS5669" s="77">
        <v>0.1527377521613833</v>
      </c>
      <c r="GT5669" s="77">
        <v>0.10636935300013939</v>
      </c>
      <c r="GU5669" s="77">
        <v>0.1527377521613833</v>
      </c>
      <c r="GV5669" s="77">
        <v>0.10636935300013939</v>
      </c>
      <c r="GW5669" s="77">
        <v>0.1527377521613833</v>
      </c>
      <c r="GX5669" s="77">
        <v>0.10636935300013939</v>
      </c>
      <c r="GY5669" s="77">
        <v>0</v>
      </c>
      <c r="GZ5669" s="77">
        <v>0</v>
      </c>
    </row>
    <row r="5670" spans="187:208" x14ac:dyDescent="0.25">
      <c r="GE5670" s="77" t="s">
        <v>425</v>
      </c>
      <c r="GF5670" s="77" t="s">
        <v>155</v>
      </c>
      <c r="GG5670" s="77" t="s">
        <v>471</v>
      </c>
      <c r="GH5670" s="77" t="s">
        <v>467</v>
      </c>
      <c r="GI5670" s="77">
        <v>2022</v>
      </c>
      <c r="GJ5670" s="77" t="s">
        <v>301</v>
      </c>
      <c r="GK5670" s="77">
        <v>2.941964152281026</v>
      </c>
      <c r="GL5670" s="77">
        <v>655.39221699999996</v>
      </c>
      <c r="GM5670" s="77">
        <v>2022</v>
      </c>
      <c r="GN5670" s="77" t="s">
        <v>175</v>
      </c>
      <c r="GO5670" s="77">
        <v>5.3000000000000005E-2</v>
      </c>
      <c r="GP5670" s="77">
        <v>3</v>
      </c>
      <c r="GQ5670" s="77">
        <v>0</v>
      </c>
      <c r="GR5670" s="77" t="s">
        <v>423</v>
      </c>
      <c r="GS5670" s="77">
        <v>5.5966209081309413E-2</v>
      </c>
      <c r="GT5670" s="77">
        <v>0.1646505808562771</v>
      </c>
      <c r="GU5670" s="77">
        <v>5.5966209081309413E-2</v>
      </c>
      <c r="GV5670" s="77">
        <v>0.1646505808562771</v>
      </c>
      <c r="GW5670" s="77">
        <v>5.5966209081309413E-2</v>
      </c>
      <c r="GX5670" s="77">
        <v>0.1646505808562771</v>
      </c>
      <c r="GY5670" s="77">
        <v>0</v>
      </c>
      <c r="GZ5670" s="77">
        <v>0</v>
      </c>
    </row>
    <row r="5671" spans="187:208" x14ac:dyDescent="0.25">
      <c r="GE5671" s="77" t="s">
        <v>427</v>
      </c>
      <c r="GF5671" s="77" t="s">
        <v>155</v>
      </c>
      <c r="GG5671" s="77" t="s">
        <v>471</v>
      </c>
      <c r="GH5671" s="77" t="s">
        <v>467</v>
      </c>
      <c r="GI5671" s="77">
        <v>2022</v>
      </c>
      <c r="GJ5671" s="77" t="s">
        <v>303</v>
      </c>
      <c r="GK5671" s="77">
        <v>1.6021759622082941</v>
      </c>
      <c r="GL5671" s="77">
        <v>655.39221699999996</v>
      </c>
      <c r="GM5671" s="77">
        <v>2022</v>
      </c>
      <c r="GN5671" s="77" t="s">
        <v>175</v>
      </c>
      <c r="GO5671" s="77">
        <v>5.3000000000000005E-2</v>
      </c>
      <c r="GP5671" s="77">
        <v>3</v>
      </c>
      <c r="GQ5671" s="77">
        <v>0</v>
      </c>
      <c r="GR5671" s="77" t="s">
        <v>423</v>
      </c>
      <c r="GS5671" s="77">
        <v>5.5966209081309413E-2</v>
      </c>
      <c r="GT5671" s="77">
        <v>8.9667714885997479E-2</v>
      </c>
      <c r="GU5671" s="77">
        <v>5.5966209081309413E-2</v>
      </c>
      <c r="GV5671" s="77">
        <v>8.9667714885997479E-2</v>
      </c>
      <c r="GW5671" s="77">
        <v>5.5966209081309413E-2</v>
      </c>
      <c r="GX5671" s="77">
        <v>8.9667714885997479E-2</v>
      </c>
      <c r="GY5671" s="77">
        <v>0</v>
      </c>
      <c r="GZ5671" s="77">
        <v>0</v>
      </c>
    </row>
    <row r="5672" spans="187:208" x14ac:dyDescent="0.25">
      <c r="GE5672" s="77" t="s">
        <v>422</v>
      </c>
      <c r="GF5672" s="77" t="s">
        <v>155</v>
      </c>
      <c r="GG5672" s="77" t="s">
        <v>471</v>
      </c>
      <c r="GH5672" s="77" t="s">
        <v>467</v>
      </c>
      <c r="GI5672" s="77">
        <v>2023</v>
      </c>
      <c r="GJ5672" s="77" t="s">
        <v>305</v>
      </c>
      <c r="GK5672" s="77">
        <v>0.71896016785821348</v>
      </c>
      <c r="GL5672" s="77">
        <v>655.39221699999996</v>
      </c>
      <c r="GM5672" s="77">
        <v>2023</v>
      </c>
      <c r="GN5672" s="77" t="s">
        <v>175</v>
      </c>
      <c r="GO5672" s="77">
        <v>0.13250000000000001</v>
      </c>
      <c r="GP5672" s="77">
        <v>3</v>
      </c>
      <c r="GQ5672" s="77">
        <v>0</v>
      </c>
      <c r="GR5672" s="77" t="s">
        <v>423</v>
      </c>
      <c r="GS5672" s="77">
        <v>0</v>
      </c>
      <c r="GT5672" s="77">
        <v>0</v>
      </c>
      <c r="GU5672" s="77">
        <v>0.1527377521613833</v>
      </c>
      <c r="GV5672" s="77">
        <v>0.10981235993223434</v>
      </c>
      <c r="GW5672" s="77">
        <v>0.1527377521613833</v>
      </c>
      <c r="GX5672" s="77">
        <v>0.10981235993223434</v>
      </c>
      <c r="GY5672" s="77">
        <v>0.1527377521613833</v>
      </c>
      <c r="GZ5672" s="77">
        <v>0.10981235993223434</v>
      </c>
    </row>
    <row r="5673" spans="187:208" x14ac:dyDescent="0.25">
      <c r="GE5673" s="77" t="s">
        <v>425</v>
      </c>
      <c r="GF5673" s="77" t="s">
        <v>155</v>
      </c>
      <c r="GG5673" s="77" t="s">
        <v>471</v>
      </c>
      <c r="GH5673" s="77" t="s">
        <v>467</v>
      </c>
      <c r="GI5673" s="77">
        <v>2023</v>
      </c>
      <c r="GJ5673" s="77" t="s">
        <v>301</v>
      </c>
      <c r="GK5673" s="77">
        <v>3.0714971986151109</v>
      </c>
      <c r="GL5673" s="77">
        <v>655.39221699999996</v>
      </c>
      <c r="GM5673" s="77">
        <v>2023</v>
      </c>
      <c r="GN5673" s="77" t="s">
        <v>175</v>
      </c>
      <c r="GO5673" s="77">
        <v>5.3000000000000005E-2</v>
      </c>
      <c r="GP5673" s="77">
        <v>3</v>
      </c>
      <c r="GQ5673" s="77">
        <v>0</v>
      </c>
      <c r="GR5673" s="77" t="s">
        <v>423</v>
      </c>
      <c r="GS5673" s="77">
        <v>0</v>
      </c>
      <c r="GT5673" s="77">
        <v>0</v>
      </c>
      <c r="GU5673" s="77">
        <v>5.5966209081309413E-2</v>
      </c>
      <c r="GV5673" s="77">
        <v>0.17190005441034945</v>
      </c>
      <c r="GW5673" s="77">
        <v>5.5966209081309413E-2</v>
      </c>
      <c r="GX5673" s="77">
        <v>0.17190005441034945</v>
      </c>
      <c r="GY5673" s="77">
        <v>5.5966209081309413E-2</v>
      </c>
      <c r="GZ5673" s="77">
        <v>0.17190005441034945</v>
      </c>
    </row>
    <row r="5674" spans="187:208" x14ac:dyDescent="0.25">
      <c r="GE5674" s="77" t="s">
        <v>427</v>
      </c>
      <c r="GF5674" s="77" t="s">
        <v>155</v>
      </c>
      <c r="GG5674" s="77" t="s">
        <v>471</v>
      </c>
      <c r="GH5674" s="77" t="s">
        <v>467</v>
      </c>
      <c r="GI5674" s="77">
        <v>2023</v>
      </c>
      <c r="GJ5674" s="77" t="s">
        <v>303</v>
      </c>
      <c r="GK5674" s="77">
        <v>1.684577240534453</v>
      </c>
      <c r="GL5674" s="77">
        <v>655.39221699999996</v>
      </c>
      <c r="GM5674" s="77">
        <v>2023</v>
      </c>
      <c r="GN5674" s="77" t="s">
        <v>175</v>
      </c>
      <c r="GO5674" s="77">
        <v>5.3000000000000005E-2</v>
      </c>
      <c r="GP5674" s="77">
        <v>3</v>
      </c>
      <c r="GQ5674" s="77">
        <v>0</v>
      </c>
      <c r="GR5674" s="77" t="s">
        <v>423</v>
      </c>
      <c r="GS5674" s="77">
        <v>0</v>
      </c>
      <c r="GT5674" s="77">
        <v>0</v>
      </c>
      <c r="GU5674" s="77">
        <v>5.5966209081309413E-2</v>
      </c>
      <c r="GV5674" s="77">
        <v>9.4279402057366457E-2</v>
      </c>
      <c r="GW5674" s="77">
        <v>5.5966209081309413E-2</v>
      </c>
      <c r="GX5674" s="77">
        <v>9.4279402057366457E-2</v>
      </c>
      <c r="GY5674" s="77">
        <v>5.5966209081309413E-2</v>
      </c>
      <c r="GZ5674" s="77">
        <v>9.4279402057366457E-2</v>
      </c>
    </row>
    <row r="5675" spans="187:208" x14ac:dyDescent="0.25">
      <c r="GE5675" s="77" t="s">
        <v>422</v>
      </c>
      <c r="GF5675" s="77" t="s">
        <v>155</v>
      </c>
      <c r="GG5675" s="77" t="s">
        <v>471</v>
      </c>
      <c r="GH5675" s="77" t="s">
        <v>467</v>
      </c>
      <c r="GI5675" s="77">
        <v>2024</v>
      </c>
      <c r="GJ5675" s="77" t="s">
        <v>305</v>
      </c>
      <c r="GK5675" s="77">
        <v>0.71896016785821348</v>
      </c>
      <c r="GL5675" s="77">
        <v>655.39221699999996</v>
      </c>
      <c r="GM5675" s="77">
        <v>2024</v>
      </c>
      <c r="GN5675" s="77" t="s">
        <v>175</v>
      </c>
      <c r="GO5675" s="77">
        <v>0.13250000000000001</v>
      </c>
      <c r="GP5675" s="77">
        <v>3</v>
      </c>
      <c r="GQ5675" s="77">
        <v>0</v>
      </c>
      <c r="GR5675" s="77" t="s">
        <v>423</v>
      </c>
      <c r="GS5675" s="77">
        <v>0</v>
      </c>
      <c r="GT5675" s="77">
        <v>0</v>
      </c>
      <c r="GU5675" s="77">
        <v>0</v>
      </c>
      <c r="GV5675" s="77">
        <v>0</v>
      </c>
      <c r="GW5675" s="77">
        <v>0.1527377521613833</v>
      </c>
      <c r="GX5675" s="77">
        <v>0.10981235993223434</v>
      </c>
      <c r="GY5675" s="77">
        <v>0.1527377521613833</v>
      </c>
      <c r="GZ5675" s="77">
        <v>0.10981235993223434</v>
      </c>
    </row>
    <row r="5676" spans="187:208" x14ac:dyDescent="0.25">
      <c r="GE5676" s="77" t="s">
        <v>425</v>
      </c>
      <c r="GF5676" s="77" t="s">
        <v>155</v>
      </c>
      <c r="GG5676" s="77" t="s">
        <v>471</v>
      </c>
      <c r="GH5676" s="77" t="s">
        <v>467</v>
      </c>
      <c r="GI5676" s="77">
        <v>2024</v>
      </c>
      <c r="GJ5676" s="77" t="s">
        <v>301</v>
      </c>
      <c r="GK5676" s="77">
        <v>3.0714971986151109</v>
      </c>
      <c r="GL5676" s="77">
        <v>655.39221699999996</v>
      </c>
      <c r="GM5676" s="77">
        <v>2024</v>
      </c>
      <c r="GN5676" s="77" t="s">
        <v>175</v>
      </c>
      <c r="GO5676" s="77">
        <v>5.3000000000000005E-2</v>
      </c>
      <c r="GP5676" s="77">
        <v>3</v>
      </c>
      <c r="GQ5676" s="77">
        <v>0</v>
      </c>
      <c r="GR5676" s="77" t="s">
        <v>423</v>
      </c>
      <c r="GS5676" s="77">
        <v>0</v>
      </c>
      <c r="GT5676" s="77">
        <v>0</v>
      </c>
      <c r="GU5676" s="77">
        <v>0</v>
      </c>
      <c r="GV5676" s="77">
        <v>0</v>
      </c>
      <c r="GW5676" s="77">
        <v>5.5966209081309413E-2</v>
      </c>
      <c r="GX5676" s="77">
        <v>0.17190005441034945</v>
      </c>
      <c r="GY5676" s="77">
        <v>5.5966209081309413E-2</v>
      </c>
      <c r="GZ5676" s="77">
        <v>0.17190005441034945</v>
      </c>
    </row>
    <row r="5677" spans="187:208" x14ac:dyDescent="0.25">
      <c r="GE5677" s="77" t="s">
        <v>427</v>
      </c>
      <c r="GF5677" s="77" t="s">
        <v>155</v>
      </c>
      <c r="GG5677" s="77" t="s">
        <v>471</v>
      </c>
      <c r="GH5677" s="77" t="s">
        <v>467</v>
      </c>
      <c r="GI5677" s="77">
        <v>2024</v>
      </c>
      <c r="GJ5677" s="77" t="s">
        <v>303</v>
      </c>
      <c r="GK5677" s="77">
        <v>1.684577240534453</v>
      </c>
      <c r="GL5677" s="77">
        <v>655.39221699999996</v>
      </c>
      <c r="GM5677" s="77">
        <v>2024</v>
      </c>
      <c r="GN5677" s="77" t="s">
        <v>175</v>
      </c>
      <c r="GO5677" s="77">
        <v>5.3000000000000005E-2</v>
      </c>
      <c r="GP5677" s="77">
        <v>3</v>
      </c>
      <c r="GQ5677" s="77">
        <v>0</v>
      </c>
      <c r="GR5677" s="77" t="s">
        <v>423</v>
      </c>
      <c r="GS5677" s="77">
        <v>0</v>
      </c>
      <c r="GT5677" s="77">
        <v>0</v>
      </c>
      <c r="GU5677" s="77">
        <v>0</v>
      </c>
      <c r="GV5677" s="77">
        <v>0</v>
      </c>
      <c r="GW5677" s="77">
        <v>5.5966209081309413E-2</v>
      </c>
      <c r="GX5677" s="77">
        <v>9.4279402057366457E-2</v>
      </c>
      <c r="GY5677" s="77">
        <v>5.5966209081309413E-2</v>
      </c>
      <c r="GZ5677" s="77">
        <v>9.4279402057366457E-2</v>
      </c>
    </row>
    <row r="5678" spans="187:208" x14ac:dyDescent="0.25">
      <c r="GE5678" s="77" t="s">
        <v>422</v>
      </c>
      <c r="GF5678" s="77" t="s">
        <v>155</v>
      </c>
      <c r="GG5678" s="77" t="s">
        <v>471</v>
      </c>
      <c r="GH5678" s="77" t="s">
        <v>467</v>
      </c>
      <c r="GI5678" s="77">
        <v>2025</v>
      </c>
      <c r="GJ5678" s="77" t="s">
        <v>305</v>
      </c>
      <c r="GK5678" s="77">
        <v>0.71896016785821348</v>
      </c>
      <c r="GL5678" s="77">
        <v>655.39221699999996</v>
      </c>
      <c r="GM5678" s="77">
        <v>2025</v>
      </c>
      <c r="GN5678" s="77" t="s">
        <v>175</v>
      </c>
      <c r="GO5678" s="77">
        <v>0.13250000000000001</v>
      </c>
      <c r="GP5678" s="77">
        <v>3</v>
      </c>
      <c r="GQ5678" s="77">
        <v>0</v>
      </c>
      <c r="GR5678" s="77" t="s">
        <v>423</v>
      </c>
      <c r="GS5678" s="77">
        <v>0</v>
      </c>
      <c r="GT5678" s="77">
        <v>0</v>
      </c>
      <c r="GU5678" s="77">
        <v>0</v>
      </c>
      <c r="GV5678" s="77">
        <v>0</v>
      </c>
      <c r="GW5678" s="77">
        <v>0</v>
      </c>
      <c r="GX5678" s="77">
        <v>0</v>
      </c>
      <c r="GY5678" s="77">
        <v>0.1527377521613833</v>
      </c>
      <c r="GZ5678" s="77">
        <v>0.10981235993223434</v>
      </c>
    </row>
    <row r="5679" spans="187:208" x14ac:dyDescent="0.25">
      <c r="GE5679" s="77" t="s">
        <v>425</v>
      </c>
      <c r="GF5679" s="77" t="s">
        <v>155</v>
      </c>
      <c r="GG5679" s="77" t="s">
        <v>471</v>
      </c>
      <c r="GH5679" s="77" t="s">
        <v>467</v>
      </c>
      <c r="GI5679" s="77">
        <v>2025</v>
      </c>
      <c r="GJ5679" s="77" t="s">
        <v>301</v>
      </c>
      <c r="GK5679" s="77">
        <v>3.0714971986151109</v>
      </c>
      <c r="GL5679" s="77">
        <v>655.39221699999996</v>
      </c>
      <c r="GM5679" s="77">
        <v>2025</v>
      </c>
      <c r="GN5679" s="77" t="s">
        <v>175</v>
      </c>
      <c r="GO5679" s="77">
        <v>5.3000000000000005E-2</v>
      </c>
      <c r="GP5679" s="77">
        <v>3</v>
      </c>
      <c r="GQ5679" s="77">
        <v>0</v>
      </c>
      <c r="GR5679" s="77" t="s">
        <v>423</v>
      </c>
      <c r="GS5679" s="77">
        <v>0</v>
      </c>
      <c r="GT5679" s="77">
        <v>0</v>
      </c>
      <c r="GU5679" s="77">
        <v>0</v>
      </c>
      <c r="GV5679" s="77">
        <v>0</v>
      </c>
      <c r="GW5679" s="77">
        <v>0</v>
      </c>
      <c r="GX5679" s="77">
        <v>0</v>
      </c>
      <c r="GY5679" s="77">
        <v>5.5966209081309413E-2</v>
      </c>
      <c r="GZ5679" s="77">
        <v>0.17190005441034945</v>
      </c>
    </row>
    <row r="5680" spans="187:208" x14ac:dyDescent="0.25">
      <c r="GE5680" s="77" t="s">
        <v>427</v>
      </c>
      <c r="GF5680" s="77" t="s">
        <v>155</v>
      </c>
      <c r="GG5680" s="77" t="s">
        <v>471</v>
      </c>
      <c r="GH5680" s="77" t="s">
        <v>467</v>
      </c>
      <c r="GI5680" s="77">
        <v>2025</v>
      </c>
      <c r="GJ5680" s="77" t="s">
        <v>303</v>
      </c>
      <c r="GK5680" s="77">
        <v>1.684577240534453</v>
      </c>
      <c r="GL5680" s="77">
        <v>655.39221699999996</v>
      </c>
      <c r="GM5680" s="77">
        <v>2025</v>
      </c>
      <c r="GN5680" s="77" t="s">
        <v>175</v>
      </c>
      <c r="GO5680" s="77">
        <v>5.3000000000000005E-2</v>
      </c>
      <c r="GP5680" s="77">
        <v>3</v>
      </c>
      <c r="GQ5680" s="77">
        <v>0</v>
      </c>
      <c r="GR5680" s="77" t="s">
        <v>423</v>
      </c>
      <c r="GS5680" s="77">
        <v>0</v>
      </c>
      <c r="GT5680" s="77">
        <v>0</v>
      </c>
      <c r="GU5680" s="77">
        <v>0</v>
      </c>
      <c r="GV5680" s="77">
        <v>0</v>
      </c>
      <c r="GW5680" s="77">
        <v>0</v>
      </c>
      <c r="GX5680" s="77">
        <v>0</v>
      </c>
      <c r="GY5680" s="77">
        <v>5.5966209081309413E-2</v>
      </c>
      <c r="GZ5680" s="77">
        <v>9.4279402057366457E-2</v>
      </c>
    </row>
    <row r="5681" spans="187:208" x14ac:dyDescent="0.25">
      <c r="GE5681" s="77" t="s">
        <v>422</v>
      </c>
      <c r="GF5681" s="77" t="s">
        <v>155</v>
      </c>
      <c r="GG5681" s="77" t="s">
        <v>471</v>
      </c>
      <c r="GH5681" s="77" t="s">
        <v>474</v>
      </c>
      <c r="GI5681" s="77">
        <v>2021</v>
      </c>
      <c r="GJ5681" s="77" t="s">
        <v>305</v>
      </c>
      <c r="GK5681" s="77">
        <v>3.6425060683954458E-2</v>
      </c>
      <c r="GL5681" s="77">
        <v>655.39221699999996</v>
      </c>
      <c r="GM5681" s="77">
        <v>2021</v>
      </c>
      <c r="GN5681" s="77" t="s">
        <v>175</v>
      </c>
      <c r="GO5681" s="77">
        <v>0.13250000000000001</v>
      </c>
      <c r="GP5681" s="77">
        <v>3</v>
      </c>
      <c r="GQ5681" s="77">
        <v>0</v>
      </c>
      <c r="GR5681" s="77" t="s">
        <v>423</v>
      </c>
      <c r="GS5681" s="77">
        <v>0.1527377521613833</v>
      </c>
      <c r="GT5681" s="77">
        <v>5.5634818912091832E-3</v>
      </c>
      <c r="GU5681" s="77">
        <v>0.1527377521613833</v>
      </c>
      <c r="GV5681" s="77">
        <v>5.5634818912091832E-3</v>
      </c>
      <c r="GW5681" s="77">
        <v>0</v>
      </c>
      <c r="GX5681" s="77">
        <v>0</v>
      </c>
      <c r="GY5681" s="77">
        <v>0</v>
      </c>
      <c r="GZ5681" s="77">
        <v>0</v>
      </c>
    </row>
    <row r="5682" spans="187:208" x14ac:dyDescent="0.25">
      <c r="GE5682" s="77" t="s">
        <v>425</v>
      </c>
      <c r="GF5682" s="77" t="s">
        <v>155</v>
      </c>
      <c r="GG5682" s="77" t="s">
        <v>471</v>
      </c>
      <c r="GH5682" s="77" t="s">
        <v>474</v>
      </c>
      <c r="GI5682" s="77">
        <v>2021</v>
      </c>
      <c r="GJ5682" s="77" t="s">
        <v>301</v>
      </c>
      <c r="GK5682" s="77">
        <v>1.58087245254323E-3</v>
      </c>
      <c r="GL5682" s="77">
        <v>655.39221699999996</v>
      </c>
      <c r="GM5682" s="77">
        <v>2021</v>
      </c>
      <c r="GN5682" s="77" t="s">
        <v>175</v>
      </c>
      <c r="GO5682" s="77">
        <v>5.3000000000000005E-2</v>
      </c>
      <c r="GP5682" s="77">
        <v>3</v>
      </c>
      <c r="GQ5682" s="77">
        <v>0</v>
      </c>
      <c r="GR5682" s="77" t="s">
        <v>423</v>
      </c>
      <c r="GS5682" s="77">
        <v>5.5966209081309413E-2</v>
      </c>
      <c r="GT5682" s="77">
        <v>8.8475438209916808E-5</v>
      </c>
      <c r="GU5682" s="77">
        <v>5.5966209081309413E-2</v>
      </c>
      <c r="GV5682" s="77">
        <v>8.8475438209916808E-5</v>
      </c>
      <c r="GW5682" s="77">
        <v>0</v>
      </c>
      <c r="GX5682" s="77">
        <v>0</v>
      </c>
      <c r="GY5682" s="77">
        <v>0</v>
      </c>
      <c r="GZ5682" s="77">
        <v>0</v>
      </c>
    </row>
    <row r="5683" spans="187:208" x14ac:dyDescent="0.25">
      <c r="GE5683" s="77" t="s">
        <v>427</v>
      </c>
      <c r="GF5683" s="77" t="s">
        <v>155</v>
      </c>
      <c r="GG5683" s="77" t="s">
        <v>471</v>
      </c>
      <c r="GH5683" s="77" t="s">
        <v>474</v>
      </c>
      <c r="GI5683" s="77">
        <v>2021</v>
      </c>
      <c r="GJ5683" s="77" t="s">
        <v>303</v>
      </c>
      <c r="GK5683" s="77">
        <v>3.9894642198450639E-2</v>
      </c>
      <c r="GL5683" s="77">
        <v>655.39221699999996</v>
      </c>
      <c r="GM5683" s="77">
        <v>2021</v>
      </c>
      <c r="GN5683" s="77" t="s">
        <v>175</v>
      </c>
      <c r="GO5683" s="77">
        <v>5.3000000000000005E-2</v>
      </c>
      <c r="GP5683" s="77">
        <v>3</v>
      </c>
      <c r="GQ5683" s="77">
        <v>0</v>
      </c>
      <c r="GR5683" s="77" t="s">
        <v>423</v>
      </c>
      <c r="GS5683" s="77">
        <v>5.5966209081309413E-2</v>
      </c>
      <c r="GT5683" s="77">
        <v>2.2327518865025179E-3</v>
      </c>
      <c r="GU5683" s="77">
        <v>5.5966209081309413E-2</v>
      </c>
      <c r="GV5683" s="77">
        <v>2.2327518865025179E-3</v>
      </c>
      <c r="GW5683" s="77">
        <v>0</v>
      </c>
      <c r="GX5683" s="77">
        <v>0</v>
      </c>
      <c r="GY5683" s="77">
        <v>0</v>
      </c>
      <c r="GZ5683" s="77">
        <v>0</v>
      </c>
    </row>
    <row r="5684" spans="187:208" x14ac:dyDescent="0.25">
      <c r="GE5684" s="77" t="s">
        <v>422</v>
      </c>
      <c r="GF5684" s="77" t="s">
        <v>155</v>
      </c>
      <c r="GG5684" s="77" t="s">
        <v>471</v>
      </c>
      <c r="GH5684" s="77" t="s">
        <v>474</v>
      </c>
      <c r="GI5684" s="77">
        <v>2022</v>
      </c>
      <c r="GJ5684" s="77" t="s">
        <v>305</v>
      </c>
      <c r="GK5684" s="77">
        <v>3.6425060683954458E-2</v>
      </c>
      <c r="GL5684" s="77">
        <v>655.39221699999996</v>
      </c>
      <c r="GM5684" s="77">
        <v>2022</v>
      </c>
      <c r="GN5684" s="77" t="s">
        <v>175</v>
      </c>
      <c r="GO5684" s="77">
        <v>0.13250000000000001</v>
      </c>
      <c r="GP5684" s="77">
        <v>3</v>
      </c>
      <c r="GQ5684" s="77">
        <v>0</v>
      </c>
      <c r="GR5684" s="77" t="s">
        <v>423</v>
      </c>
      <c r="GS5684" s="77">
        <v>0.1527377521613833</v>
      </c>
      <c r="GT5684" s="77">
        <v>5.5634818912091832E-3</v>
      </c>
      <c r="GU5684" s="77">
        <v>0.1527377521613833</v>
      </c>
      <c r="GV5684" s="77">
        <v>5.5634818912091832E-3</v>
      </c>
      <c r="GW5684" s="77">
        <v>0.1527377521613833</v>
      </c>
      <c r="GX5684" s="77">
        <v>5.5634818912091832E-3</v>
      </c>
      <c r="GY5684" s="77">
        <v>0</v>
      </c>
      <c r="GZ5684" s="77">
        <v>0</v>
      </c>
    </row>
    <row r="5685" spans="187:208" x14ac:dyDescent="0.25">
      <c r="GE5685" s="77" t="s">
        <v>425</v>
      </c>
      <c r="GF5685" s="77" t="s">
        <v>155</v>
      </c>
      <c r="GG5685" s="77" t="s">
        <v>471</v>
      </c>
      <c r="GH5685" s="77" t="s">
        <v>474</v>
      </c>
      <c r="GI5685" s="77">
        <v>2022</v>
      </c>
      <c r="GJ5685" s="77" t="s">
        <v>301</v>
      </c>
      <c r="GK5685" s="77">
        <v>1.58087245254323E-3</v>
      </c>
      <c r="GL5685" s="77">
        <v>655.39221699999996</v>
      </c>
      <c r="GM5685" s="77">
        <v>2022</v>
      </c>
      <c r="GN5685" s="77" t="s">
        <v>175</v>
      </c>
      <c r="GO5685" s="77">
        <v>5.3000000000000005E-2</v>
      </c>
      <c r="GP5685" s="77">
        <v>3</v>
      </c>
      <c r="GQ5685" s="77">
        <v>0</v>
      </c>
      <c r="GR5685" s="77" t="s">
        <v>423</v>
      </c>
      <c r="GS5685" s="77">
        <v>5.5966209081309413E-2</v>
      </c>
      <c r="GT5685" s="77">
        <v>8.8475438209916808E-5</v>
      </c>
      <c r="GU5685" s="77">
        <v>5.5966209081309413E-2</v>
      </c>
      <c r="GV5685" s="77">
        <v>8.8475438209916808E-5</v>
      </c>
      <c r="GW5685" s="77">
        <v>5.5966209081309413E-2</v>
      </c>
      <c r="GX5685" s="77">
        <v>8.8475438209916808E-5</v>
      </c>
      <c r="GY5685" s="77">
        <v>0</v>
      </c>
      <c r="GZ5685" s="77">
        <v>0</v>
      </c>
    </row>
    <row r="5686" spans="187:208" x14ac:dyDescent="0.25">
      <c r="GE5686" s="77" t="s">
        <v>427</v>
      </c>
      <c r="GF5686" s="77" t="s">
        <v>155</v>
      </c>
      <c r="GG5686" s="77" t="s">
        <v>471</v>
      </c>
      <c r="GH5686" s="77" t="s">
        <v>474</v>
      </c>
      <c r="GI5686" s="77">
        <v>2022</v>
      </c>
      <c r="GJ5686" s="77" t="s">
        <v>303</v>
      </c>
      <c r="GK5686" s="77">
        <v>3.9894642198450639E-2</v>
      </c>
      <c r="GL5686" s="77">
        <v>655.39221699999996</v>
      </c>
      <c r="GM5686" s="77">
        <v>2022</v>
      </c>
      <c r="GN5686" s="77" t="s">
        <v>175</v>
      </c>
      <c r="GO5686" s="77">
        <v>5.3000000000000005E-2</v>
      </c>
      <c r="GP5686" s="77">
        <v>3</v>
      </c>
      <c r="GQ5686" s="77">
        <v>0</v>
      </c>
      <c r="GR5686" s="77" t="s">
        <v>423</v>
      </c>
      <c r="GS5686" s="77">
        <v>5.5966209081309413E-2</v>
      </c>
      <c r="GT5686" s="77">
        <v>2.2327518865025179E-3</v>
      </c>
      <c r="GU5686" s="77">
        <v>5.5966209081309413E-2</v>
      </c>
      <c r="GV5686" s="77">
        <v>2.2327518865025179E-3</v>
      </c>
      <c r="GW5686" s="77">
        <v>5.5966209081309413E-2</v>
      </c>
      <c r="GX5686" s="77">
        <v>2.2327518865025179E-3</v>
      </c>
      <c r="GY5686" s="77">
        <v>0</v>
      </c>
      <c r="GZ5686" s="77">
        <v>0</v>
      </c>
    </row>
    <row r="5687" spans="187:208" x14ac:dyDescent="0.25">
      <c r="GE5687" s="77" t="s">
        <v>422</v>
      </c>
      <c r="GF5687" s="77" t="s">
        <v>155</v>
      </c>
      <c r="GG5687" s="77" t="s">
        <v>471</v>
      </c>
      <c r="GH5687" s="77" t="s">
        <v>474</v>
      </c>
      <c r="GI5687" s="77">
        <v>2023</v>
      </c>
      <c r="GJ5687" s="77" t="s">
        <v>305</v>
      </c>
      <c r="GK5687" s="77">
        <v>3.7590224611390617E-2</v>
      </c>
      <c r="GL5687" s="77">
        <v>655.39221699999996</v>
      </c>
      <c r="GM5687" s="77">
        <v>2023</v>
      </c>
      <c r="GN5687" s="77" t="s">
        <v>175</v>
      </c>
      <c r="GO5687" s="77">
        <v>0.13250000000000001</v>
      </c>
      <c r="GP5687" s="77">
        <v>3</v>
      </c>
      <c r="GQ5687" s="77">
        <v>0</v>
      </c>
      <c r="GR5687" s="77" t="s">
        <v>423</v>
      </c>
      <c r="GS5687" s="77">
        <v>0</v>
      </c>
      <c r="GT5687" s="77">
        <v>0</v>
      </c>
      <c r="GU5687" s="77">
        <v>0.1527377521613833</v>
      </c>
      <c r="GV5687" s="77">
        <v>5.7414464103853107E-3</v>
      </c>
      <c r="GW5687" s="77">
        <v>0.1527377521613833</v>
      </c>
      <c r="GX5687" s="77">
        <v>5.7414464103853107E-3</v>
      </c>
      <c r="GY5687" s="77">
        <v>0.1527377521613833</v>
      </c>
      <c r="GZ5687" s="77">
        <v>5.7414464103853107E-3</v>
      </c>
    </row>
    <row r="5688" spans="187:208" x14ac:dyDescent="0.25">
      <c r="GE5688" s="77" t="s">
        <v>425</v>
      </c>
      <c r="GF5688" s="77" t="s">
        <v>155</v>
      </c>
      <c r="GG5688" s="77" t="s">
        <v>471</v>
      </c>
      <c r="GH5688" s="77" t="s">
        <v>474</v>
      </c>
      <c r="GI5688" s="77">
        <v>2023</v>
      </c>
      <c r="GJ5688" s="77" t="s">
        <v>301</v>
      </c>
      <c r="GK5688" s="77">
        <v>1.6314334115687221E-3</v>
      </c>
      <c r="GL5688" s="77">
        <v>655.39221699999996</v>
      </c>
      <c r="GM5688" s="77">
        <v>2023</v>
      </c>
      <c r="GN5688" s="77" t="s">
        <v>175</v>
      </c>
      <c r="GO5688" s="77">
        <v>5.3000000000000005E-2</v>
      </c>
      <c r="GP5688" s="77">
        <v>3</v>
      </c>
      <c r="GQ5688" s="77">
        <v>0</v>
      </c>
      <c r="GR5688" s="77" t="s">
        <v>423</v>
      </c>
      <c r="GS5688" s="77">
        <v>0</v>
      </c>
      <c r="GT5688" s="77">
        <v>0</v>
      </c>
      <c r="GU5688" s="77">
        <v>5.5966209081309413E-2</v>
      </c>
      <c r="GV5688" s="77">
        <v>9.1305143414089016E-5</v>
      </c>
      <c r="GW5688" s="77">
        <v>5.5966209081309413E-2</v>
      </c>
      <c r="GX5688" s="77">
        <v>9.1305143414089016E-5</v>
      </c>
      <c r="GY5688" s="77">
        <v>5.5966209081309413E-2</v>
      </c>
      <c r="GZ5688" s="77">
        <v>9.1305143414089016E-5</v>
      </c>
    </row>
    <row r="5689" spans="187:208" x14ac:dyDescent="0.25">
      <c r="GE5689" s="77" t="s">
        <v>427</v>
      </c>
      <c r="GF5689" s="77" t="s">
        <v>155</v>
      </c>
      <c r="GG5689" s="77" t="s">
        <v>471</v>
      </c>
      <c r="GH5689" s="77" t="s">
        <v>474</v>
      </c>
      <c r="GI5689" s="77">
        <v>2023</v>
      </c>
      <c r="GJ5689" s="77" t="s">
        <v>303</v>
      </c>
      <c r="GK5689" s="77">
        <v>4.1186611014017618E-2</v>
      </c>
      <c r="GL5689" s="77">
        <v>655.39221699999996</v>
      </c>
      <c r="GM5689" s="77">
        <v>2023</v>
      </c>
      <c r="GN5689" s="77" t="s">
        <v>175</v>
      </c>
      <c r="GO5689" s="77">
        <v>5.3000000000000005E-2</v>
      </c>
      <c r="GP5689" s="77">
        <v>3</v>
      </c>
      <c r="GQ5689" s="77">
        <v>0</v>
      </c>
      <c r="GR5689" s="77" t="s">
        <v>423</v>
      </c>
      <c r="GS5689" s="77">
        <v>0</v>
      </c>
      <c r="GT5689" s="77">
        <v>0</v>
      </c>
      <c r="GU5689" s="77">
        <v>5.5966209081309413E-2</v>
      </c>
      <c r="GV5689" s="77">
        <v>2.3050584833610712E-3</v>
      </c>
      <c r="GW5689" s="77">
        <v>5.5966209081309413E-2</v>
      </c>
      <c r="GX5689" s="77">
        <v>2.3050584833610712E-3</v>
      </c>
      <c r="GY5689" s="77">
        <v>5.5966209081309413E-2</v>
      </c>
      <c r="GZ5689" s="77">
        <v>2.3050584833610712E-3</v>
      </c>
    </row>
    <row r="5690" spans="187:208" x14ac:dyDescent="0.25">
      <c r="GE5690" s="77" t="s">
        <v>422</v>
      </c>
      <c r="GF5690" s="77" t="s">
        <v>155</v>
      </c>
      <c r="GG5690" s="77" t="s">
        <v>471</v>
      </c>
      <c r="GH5690" s="77" t="s">
        <v>474</v>
      </c>
      <c r="GI5690" s="77">
        <v>2024</v>
      </c>
      <c r="GJ5690" s="77" t="s">
        <v>305</v>
      </c>
      <c r="GK5690" s="77">
        <v>3.7590224611390617E-2</v>
      </c>
      <c r="GL5690" s="77">
        <v>655.39221699999996</v>
      </c>
      <c r="GM5690" s="77">
        <v>2024</v>
      </c>
      <c r="GN5690" s="77" t="s">
        <v>175</v>
      </c>
      <c r="GO5690" s="77">
        <v>0.13250000000000001</v>
      </c>
      <c r="GP5690" s="77">
        <v>3</v>
      </c>
      <c r="GQ5690" s="77">
        <v>0</v>
      </c>
      <c r="GR5690" s="77" t="s">
        <v>423</v>
      </c>
      <c r="GS5690" s="77">
        <v>0</v>
      </c>
      <c r="GT5690" s="77">
        <v>0</v>
      </c>
      <c r="GU5690" s="77">
        <v>0</v>
      </c>
      <c r="GV5690" s="77">
        <v>0</v>
      </c>
      <c r="GW5690" s="77">
        <v>0.1527377521613833</v>
      </c>
      <c r="GX5690" s="77">
        <v>5.7414464103853107E-3</v>
      </c>
      <c r="GY5690" s="77">
        <v>0.1527377521613833</v>
      </c>
      <c r="GZ5690" s="77">
        <v>5.7414464103853107E-3</v>
      </c>
    </row>
    <row r="5691" spans="187:208" x14ac:dyDescent="0.25">
      <c r="GE5691" s="77" t="s">
        <v>425</v>
      </c>
      <c r="GF5691" s="77" t="s">
        <v>155</v>
      </c>
      <c r="GG5691" s="77" t="s">
        <v>471</v>
      </c>
      <c r="GH5691" s="77" t="s">
        <v>474</v>
      </c>
      <c r="GI5691" s="77">
        <v>2024</v>
      </c>
      <c r="GJ5691" s="77" t="s">
        <v>301</v>
      </c>
      <c r="GK5691" s="77">
        <v>1.6314334115687221E-3</v>
      </c>
      <c r="GL5691" s="77">
        <v>655.39221699999996</v>
      </c>
      <c r="GM5691" s="77">
        <v>2024</v>
      </c>
      <c r="GN5691" s="77" t="s">
        <v>175</v>
      </c>
      <c r="GO5691" s="77">
        <v>5.3000000000000005E-2</v>
      </c>
      <c r="GP5691" s="77">
        <v>3</v>
      </c>
      <c r="GQ5691" s="77">
        <v>0</v>
      </c>
      <c r="GR5691" s="77" t="s">
        <v>423</v>
      </c>
      <c r="GS5691" s="77">
        <v>0</v>
      </c>
      <c r="GT5691" s="77">
        <v>0</v>
      </c>
      <c r="GU5691" s="77">
        <v>0</v>
      </c>
      <c r="GV5691" s="77">
        <v>0</v>
      </c>
      <c r="GW5691" s="77">
        <v>5.5966209081309413E-2</v>
      </c>
      <c r="GX5691" s="77">
        <v>9.1305143414089016E-5</v>
      </c>
      <c r="GY5691" s="77">
        <v>5.5966209081309413E-2</v>
      </c>
      <c r="GZ5691" s="77">
        <v>9.1305143414089016E-5</v>
      </c>
    </row>
    <row r="5692" spans="187:208" x14ac:dyDescent="0.25">
      <c r="GE5692" s="77" t="s">
        <v>427</v>
      </c>
      <c r="GF5692" s="77" t="s">
        <v>155</v>
      </c>
      <c r="GG5692" s="77" t="s">
        <v>471</v>
      </c>
      <c r="GH5692" s="77" t="s">
        <v>474</v>
      </c>
      <c r="GI5692" s="77">
        <v>2024</v>
      </c>
      <c r="GJ5692" s="77" t="s">
        <v>303</v>
      </c>
      <c r="GK5692" s="77">
        <v>4.1186611014017618E-2</v>
      </c>
      <c r="GL5692" s="77">
        <v>655.39221699999996</v>
      </c>
      <c r="GM5692" s="77">
        <v>2024</v>
      </c>
      <c r="GN5692" s="77" t="s">
        <v>175</v>
      </c>
      <c r="GO5692" s="77">
        <v>5.3000000000000005E-2</v>
      </c>
      <c r="GP5692" s="77">
        <v>3</v>
      </c>
      <c r="GQ5692" s="77">
        <v>0</v>
      </c>
      <c r="GR5692" s="77" t="s">
        <v>423</v>
      </c>
      <c r="GS5692" s="77">
        <v>0</v>
      </c>
      <c r="GT5692" s="77">
        <v>0</v>
      </c>
      <c r="GU5692" s="77">
        <v>0</v>
      </c>
      <c r="GV5692" s="77">
        <v>0</v>
      </c>
      <c r="GW5692" s="77">
        <v>5.5966209081309413E-2</v>
      </c>
      <c r="GX5692" s="77">
        <v>2.3050584833610712E-3</v>
      </c>
      <c r="GY5692" s="77">
        <v>5.5966209081309413E-2</v>
      </c>
      <c r="GZ5692" s="77">
        <v>2.3050584833610712E-3</v>
      </c>
    </row>
    <row r="5693" spans="187:208" x14ac:dyDescent="0.25">
      <c r="GE5693" s="77" t="s">
        <v>422</v>
      </c>
      <c r="GF5693" s="77" t="s">
        <v>155</v>
      </c>
      <c r="GG5693" s="77" t="s">
        <v>471</v>
      </c>
      <c r="GH5693" s="77" t="s">
        <v>474</v>
      </c>
      <c r="GI5693" s="77">
        <v>2025</v>
      </c>
      <c r="GJ5693" s="77" t="s">
        <v>305</v>
      </c>
      <c r="GK5693" s="77">
        <v>3.7590224611390617E-2</v>
      </c>
      <c r="GL5693" s="77">
        <v>655.39221699999996</v>
      </c>
      <c r="GM5693" s="77">
        <v>2025</v>
      </c>
      <c r="GN5693" s="77" t="s">
        <v>175</v>
      </c>
      <c r="GO5693" s="77">
        <v>0.13250000000000001</v>
      </c>
      <c r="GP5693" s="77">
        <v>3</v>
      </c>
      <c r="GQ5693" s="77">
        <v>0</v>
      </c>
      <c r="GR5693" s="77" t="s">
        <v>423</v>
      </c>
      <c r="GS5693" s="77">
        <v>0</v>
      </c>
      <c r="GT5693" s="77">
        <v>0</v>
      </c>
      <c r="GU5693" s="77">
        <v>0</v>
      </c>
      <c r="GV5693" s="77">
        <v>0</v>
      </c>
      <c r="GW5693" s="77">
        <v>0</v>
      </c>
      <c r="GX5693" s="77">
        <v>0</v>
      </c>
      <c r="GY5693" s="77">
        <v>0.1527377521613833</v>
      </c>
      <c r="GZ5693" s="77">
        <v>5.7414464103853107E-3</v>
      </c>
    </row>
    <row r="5694" spans="187:208" x14ac:dyDescent="0.25">
      <c r="GE5694" s="77" t="s">
        <v>425</v>
      </c>
      <c r="GF5694" s="77" t="s">
        <v>155</v>
      </c>
      <c r="GG5694" s="77" t="s">
        <v>471</v>
      </c>
      <c r="GH5694" s="77" t="s">
        <v>474</v>
      </c>
      <c r="GI5694" s="77">
        <v>2025</v>
      </c>
      <c r="GJ5694" s="77" t="s">
        <v>301</v>
      </c>
      <c r="GK5694" s="77">
        <v>1.6314334115687221E-3</v>
      </c>
      <c r="GL5694" s="77">
        <v>655.39221699999996</v>
      </c>
      <c r="GM5694" s="77">
        <v>2025</v>
      </c>
      <c r="GN5694" s="77" t="s">
        <v>175</v>
      </c>
      <c r="GO5694" s="77">
        <v>5.3000000000000005E-2</v>
      </c>
      <c r="GP5694" s="77">
        <v>3</v>
      </c>
      <c r="GQ5694" s="77">
        <v>0</v>
      </c>
      <c r="GR5694" s="77" t="s">
        <v>423</v>
      </c>
      <c r="GS5694" s="77">
        <v>0</v>
      </c>
      <c r="GT5694" s="77">
        <v>0</v>
      </c>
      <c r="GU5694" s="77">
        <v>0</v>
      </c>
      <c r="GV5694" s="77">
        <v>0</v>
      </c>
      <c r="GW5694" s="77">
        <v>0</v>
      </c>
      <c r="GX5694" s="77">
        <v>0</v>
      </c>
      <c r="GY5694" s="77">
        <v>5.5966209081309413E-2</v>
      </c>
      <c r="GZ5694" s="77">
        <v>9.1305143414089016E-5</v>
      </c>
    </row>
    <row r="5695" spans="187:208" x14ac:dyDescent="0.25">
      <c r="GE5695" s="77" t="s">
        <v>427</v>
      </c>
      <c r="GF5695" s="77" t="s">
        <v>155</v>
      </c>
      <c r="GG5695" s="77" t="s">
        <v>471</v>
      </c>
      <c r="GH5695" s="77" t="s">
        <v>474</v>
      </c>
      <c r="GI5695" s="77">
        <v>2025</v>
      </c>
      <c r="GJ5695" s="77" t="s">
        <v>303</v>
      </c>
      <c r="GK5695" s="77">
        <v>4.1186611014017618E-2</v>
      </c>
      <c r="GL5695" s="77">
        <v>655.39221699999996</v>
      </c>
      <c r="GM5695" s="77">
        <v>2025</v>
      </c>
      <c r="GN5695" s="77" t="s">
        <v>175</v>
      </c>
      <c r="GO5695" s="77">
        <v>5.3000000000000005E-2</v>
      </c>
      <c r="GP5695" s="77">
        <v>3</v>
      </c>
      <c r="GQ5695" s="77">
        <v>0</v>
      </c>
      <c r="GR5695" s="77" t="s">
        <v>423</v>
      </c>
      <c r="GS5695" s="77">
        <v>0</v>
      </c>
      <c r="GT5695" s="77">
        <v>0</v>
      </c>
      <c r="GU5695" s="77">
        <v>0</v>
      </c>
      <c r="GV5695" s="77">
        <v>0</v>
      </c>
      <c r="GW5695" s="77">
        <v>0</v>
      </c>
      <c r="GX5695" s="77">
        <v>0</v>
      </c>
      <c r="GY5695" s="77">
        <v>5.5966209081309413E-2</v>
      </c>
      <c r="GZ5695" s="77">
        <v>2.3050584833610712E-3</v>
      </c>
    </row>
    <row r="5696" spans="187:208" x14ac:dyDescent="0.25">
      <c r="GE5696" s="77" t="s">
        <v>422</v>
      </c>
      <c r="GF5696" s="77" t="s">
        <v>155</v>
      </c>
      <c r="GG5696" s="77" t="s">
        <v>471</v>
      </c>
      <c r="GH5696" s="77" t="s">
        <v>481</v>
      </c>
      <c r="GI5696" s="77">
        <v>2021</v>
      </c>
      <c r="GJ5696" s="77" t="s">
        <v>305</v>
      </c>
      <c r="GK5696" s="77">
        <v>409.22373582029871</v>
      </c>
      <c r="GL5696" s="77">
        <v>655.39221699999996</v>
      </c>
      <c r="GM5696" s="77">
        <v>2021</v>
      </c>
      <c r="GN5696" s="77" t="s">
        <v>175</v>
      </c>
      <c r="GO5696" s="77">
        <v>0.13250000000000001</v>
      </c>
      <c r="GP5696" s="77">
        <v>3</v>
      </c>
      <c r="GQ5696" s="77">
        <v>0</v>
      </c>
      <c r="GR5696" s="77" t="s">
        <v>423</v>
      </c>
      <c r="GS5696" s="77">
        <v>0.1527377521613833</v>
      </c>
      <c r="GT5696" s="77">
        <v>62.50391354027618</v>
      </c>
      <c r="GU5696" s="77">
        <v>0.1527377521613833</v>
      </c>
      <c r="GV5696" s="77">
        <v>62.50391354027618</v>
      </c>
      <c r="GW5696" s="77">
        <v>0</v>
      </c>
      <c r="GX5696" s="77">
        <v>0</v>
      </c>
      <c r="GY5696" s="77">
        <v>0</v>
      </c>
      <c r="GZ5696" s="77">
        <v>0</v>
      </c>
    </row>
    <row r="5697" spans="187:208" x14ac:dyDescent="0.25">
      <c r="GE5697" s="77" t="s">
        <v>425</v>
      </c>
      <c r="GF5697" s="77" t="s">
        <v>155</v>
      </c>
      <c r="GG5697" s="77" t="s">
        <v>471</v>
      </c>
      <c r="GH5697" s="77" t="s">
        <v>481</v>
      </c>
      <c r="GI5697" s="77">
        <v>2021</v>
      </c>
      <c r="GJ5697" s="77" t="s">
        <v>301</v>
      </c>
      <c r="GK5697" s="77">
        <v>13469.08781237865</v>
      </c>
      <c r="GL5697" s="77">
        <v>655.39221699999996</v>
      </c>
      <c r="GM5697" s="77">
        <v>2021</v>
      </c>
      <c r="GN5697" s="77" t="s">
        <v>175</v>
      </c>
      <c r="GO5697" s="77">
        <v>5.3000000000000005E-2</v>
      </c>
      <c r="GP5697" s="77">
        <v>3</v>
      </c>
      <c r="GQ5697" s="77">
        <v>0</v>
      </c>
      <c r="GR5697" s="77" t="s">
        <v>423</v>
      </c>
      <c r="GS5697" s="77">
        <v>5.5966209081309413E-2</v>
      </c>
      <c r="GT5697" s="77">
        <v>753.8137846420999</v>
      </c>
      <c r="GU5697" s="77">
        <v>5.5966209081309413E-2</v>
      </c>
      <c r="GV5697" s="77">
        <v>753.8137846420999</v>
      </c>
      <c r="GW5697" s="77">
        <v>0</v>
      </c>
      <c r="GX5697" s="77">
        <v>0</v>
      </c>
      <c r="GY5697" s="77">
        <v>0</v>
      </c>
      <c r="GZ5697" s="77">
        <v>0</v>
      </c>
    </row>
    <row r="5698" spans="187:208" x14ac:dyDescent="0.25">
      <c r="GE5698" s="77" t="s">
        <v>427</v>
      </c>
      <c r="GF5698" s="77" t="s">
        <v>155</v>
      </c>
      <c r="GG5698" s="77" t="s">
        <v>471</v>
      </c>
      <c r="GH5698" s="77" t="s">
        <v>481</v>
      </c>
      <c r="GI5698" s="77">
        <v>2021</v>
      </c>
      <c r="GJ5698" s="77" t="s">
        <v>303</v>
      </c>
      <c r="GK5698" s="77">
        <v>7205.5312760252518</v>
      </c>
      <c r="GL5698" s="77">
        <v>655.39221699999996</v>
      </c>
      <c r="GM5698" s="77">
        <v>2021</v>
      </c>
      <c r="GN5698" s="77" t="s">
        <v>175</v>
      </c>
      <c r="GO5698" s="77">
        <v>5.3000000000000005E-2</v>
      </c>
      <c r="GP5698" s="77">
        <v>3</v>
      </c>
      <c r="GQ5698" s="77">
        <v>0</v>
      </c>
      <c r="GR5698" s="77" t="s">
        <v>423</v>
      </c>
      <c r="GS5698" s="77">
        <v>5.5966209081309413E-2</v>
      </c>
      <c r="GT5698" s="77">
        <v>403.26626993594346</v>
      </c>
      <c r="GU5698" s="77">
        <v>5.5966209081309413E-2</v>
      </c>
      <c r="GV5698" s="77">
        <v>403.26626993594346</v>
      </c>
      <c r="GW5698" s="77">
        <v>0</v>
      </c>
      <c r="GX5698" s="77">
        <v>0</v>
      </c>
      <c r="GY5698" s="77">
        <v>0</v>
      </c>
      <c r="GZ5698" s="77">
        <v>0</v>
      </c>
    </row>
    <row r="5699" spans="187:208" x14ac:dyDescent="0.25">
      <c r="GE5699" s="77" t="s">
        <v>422</v>
      </c>
      <c r="GF5699" s="77" t="s">
        <v>155</v>
      </c>
      <c r="GG5699" s="77" t="s">
        <v>471</v>
      </c>
      <c r="GH5699" s="77" t="s">
        <v>481</v>
      </c>
      <c r="GI5699" s="77">
        <v>2022</v>
      </c>
      <c r="GJ5699" s="77" t="s">
        <v>305</v>
      </c>
      <c r="GK5699" s="77">
        <v>409.22373582029871</v>
      </c>
      <c r="GL5699" s="77">
        <v>655.39221699999996</v>
      </c>
      <c r="GM5699" s="77">
        <v>2022</v>
      </c>
      <c r="GN5699" s="77" t="s">
        <v>175</v>
      </c>
      <c r="GO5699" s="77">
        <v>0.13250000000000001</v>
      </c>
      <c r="GP5699" s="77">
        <v>3</v>
      </c>
      <c r="GQ5699" s="77">
        <v>0</v>
      </c>
      <c r="GR5699" s="77" t="s">
        <v>423</v>
      </c>
      <c r="GS5699" s="77">
        <v>0.1527377521613833</v>
      </c>
      <c r="GT5699" s="77">
        <v>62.50391354027618</v>
      </c>
      <c r="GU5699" s="77">
        <v>0.1527377521613833</v>
      </c>
      <c r="GV5699" s="77">
        <v>62.50391354027618</v>
      </c>
      <c r="GW5699" s="77">
        <v>0.1527377521613833</v>
      </c>
      <c r="GX5699" s="77">
        <v>62.50391354027618</v>
      </c>
      <c r="GY5699" s="77">
        <v>0</v>
      </c>
      <c r="GZ5699" s="77">
        <v>0</v>
      </c>
    </row>
    <row r="5700" spans="187:208" x14ac:dyDescent="0.25">
      <c r="GE5700" s="77" t="s">
        <v>425</v>
      </c>
      <c r="GF5700" s="77" t="s">
        <v>155</v>
      </c>
      <c r="GG5700" s="77" t="s">
        <v>471</v>
      </c>
      <c r="GH5700" s="77" t="s">
        <v>481</v>
      </c>
      <c r="GI5700" s="77">
        <v>2022</v>
      </c>
      <c r="GJ5700" s="77" t="s">
        <v>301</v>
      </c>
      <c r="GK5700" s="77">
        <v>13469.08781237865</v>
      </c>
      <c r="GL5700" s="77">
        <v>655.39221699999996</v>
      </c>
      <c r="GM5700" s="77">
        <v>2022</v>
      </c>
      <c r="GN5700" s="77" t="s">
        <v>175</v>
      </c>
      <c r="GO5700" s="77">
        <v>5.3000000000000005E-2</v>
      </c>
      <c r="GP5700" s="77">
        <v>3</v>
      </c>
      <c r="GQ5700" s="77">
        <v>0</v>
      </c>
      <c r="GR5700" s="77" t="s">
        <v>423</v>
      </c>
      <c r="GS5700" s="77">
        <v>5.5966209081309413E-2</v>
      </c>
      <c r="GT5700" s="77">
        <v>753.8137846420999</v>
      </c>
      <c r="GU5700" s="77">
        <v>5.5966209081309413E-2</v>
      </c>
      <c r="GV5700" s="77">
        <v>753.8137846420999</v>
      </c>
      <c r="GW5700" s="77">
        <v>5.5966209081309413E-2</v>
      </c>
      <c r="GX5700" s="77">
        <v>753.8137846420999</v>
      </c>
      <c r="GY5700" s="77">
        <v>0</v>
      </c>
      <c r="GZ5700" s="77">
        <v>0</v>
      </c>
    </row>
    <row r="5701" spans="187:208" x14ac:dyDescent="0.25">
      <c r="GE5701" s="77" t="s">
        <v>427</v>
      </c>
      <c r="GF5701" s="77" t="s">
        <v>155</v>
      </c>
      <c r="GG5701" s="77" t="s">
        <v>471</v>
      </c>
      <c r="GH5701" s="77" t="s">
        <v>481</v>
      </c>
      <c r="GI5701" s="77">
        <v>2022</v>
      </c>
      <c r="GJ5701" s="77" t="s">
        <v>303</v>
      </c>
      <c r="GK5701" s="77">
        <v>7205.5312760252518</v>
      </c>
      <c r="GL5701" s="77">
        <v>655.39221699999996</v>
      </c>
      <c r="GM5701" s="77">
        <v>2022</v>
      </c>
      <c r="GN5701" s="77" t="s">
        <v>175</v>
      </c>
      <c r="GO5701" s="77">
        <v>5.3000000000000005E-2</v>
      </c>
      <c r="GP5701" s="77">
        <v>3</v>
      </c>
      <c r="GQ5701" s="77">
        <v>0</v>
      </c>
      <c r="GR5701" s="77" t="s">
        <v>423</v>
      </c>
      <c r="GS5701" s="77">
        <v>5.5966209081309413E-2</v>
      </c>
      <c r="GT5701" s="77">
        <v>403.26626993594346</v>
      </c>
      <c r="GU5701" s="77">
        <v>5.5966209081309413E-2</v>
      </c>
      <c r="GV5701" s="77">
        <v>403.26626993594346</v>
      </c>
      <c r="GW5701" s="77">
        <v>5.5966209081309413E-2</v>
      </c>
      <c r="GX5701" s="77">
        <v>403.26626993594346</v>
      </c>
      <c r="GY5701" s="77">
        <v>0</v>
      </c>
      <c r="GZ5701" s="77">
        <v>0</v>
      </c>
    </row>
    <row r="5702" spans="187:208" x14ac:dyDescent="0.25">
      <c r="GE5702" s="77" t="s">
        <v>422</v>
      </c>
      <c r="GF5702" s="77" t="s">
        <v>155</v>
      </c>
      <c r="GG5702" s="77" t="s">
        <v>471</v>
      </c>
      <c r="GH5702" s="77" t="s">
        <v>481</v>
      </c>
      <c r="GI5702" s="77">
        <v>2023</v>
      </c>
      <c r="GJ5702" s="77" t="s">
        <v>305</v>
      </c>
      <c r="GK5702" s="77">
        <v>428.60232122028998</v>
      </c>
      <c r="GL5702" s="77">
        <v>655.39221699999996</v>
      </c>
      <c r="GM5702" s="77">
        <v>2023</v>
      </c>
      <c r="GN5702" s="77" t="s">
        <v>175</v>
      </c>
      <c r="GO5702" s="77">
        <v>0.13250000000000001</v>
      </c>
      <c r="GP5702" s="77">
        <v>3</v>
      </c>
      <c r="GQ5702" s="77">
        <v>0</v>
      </c>
      <c r="GR5702" s="77" t="s">
        <v>423</v>
      </c>
      <c r="GS5702" s="77">
        <v>0</v>
      </c>
      <c r="GT5702" s="77">
        <v>0</v>
      </c>
      <c r="GU5702" s="77">
        <v>0.1527377521613833</v>
      </c>
      <c r="GV5702" s="77">
        <v>65.463755114338241</v>
      </c>
      <c r="GW5702" s="77">
        <v>0.1527377521613833</v>
      </c>
      <c r="GX5702" s="77">
        <v>65.463755114338241</v>
      </c>
      <c r="GY5702" s="77">
        <v>0.1527377521613833</v>
      </c>
      <c r="GZ5702" s="77">
        <v>65.463755114338241</v>
      </c>
    </row>
    <row r="5703" spans="187:208" x14ac:dyDescent="0.25">
      <c r="GE5703" s="77" t="s">
        <v>425</v>
      </c>
      <c r="GF5703" s="77" t="s">
        <v>155</v>
      </c>
      <c r="GG5703" s="77" t="s">
        <v>471</v>
      </c>
      <c r="GH5703" s="77" t="s">
        <v>481</v>
      </c>
      <c r="GI5703" s="77">
        <v>2023</v>
      </c>
      <c r="GJ5703" s="77" t="s">
        <v>301</v>
      </c>
      <c r="GK5703" s="77">
        <v>13939.560973457341</v>
      </c>
      <c r="GL5703" s="77">
        <v>655.39221699999996</v>
      </c>
      <c r="GM5703" s="77">
        <v>2023</v>
      </c>
      <c r="GN5703" s="77" t="s">
        <v>175</v>
      </c>
      <c r="GO5703" s="77">
        <v>5.3000000000000005E-2</v>
      </c>
      <c r="GP5703" s="77">
        <v>3</v>
      </c>
      <c r="GQ5703" s="77">
        <v>0</v>
      </c>
      <c r="GR5703" s="77" t="s">
        <v>423</v>
      </c>
      <c r="GS5703" s="77">
        <v>0</v>
      </c>
      <c r="GT5703" s="77">
        <v>0</v>
      </c>
      <c r="GU5703" s="77">
        <v>5.5966209081309413E-2</v>
      </c>
      <c r="GV5703" s="77">
        <v>780.1443839421745</v>
      </c>
      <c r="GW5703" s="77">
        <v>5.5966209081309413E-2</v>
      </c>
      <c r="GX5703" s="77">
        <v>780.1443839421745</v>
      </c>
      <c r="GY5703" s="77">
        <v>5.5966209081309413E-2</v>
      </c>
      <c r="GZ5703" s="77">
        <v>780.1443839421745</v>
      </c>
    </row>
    <row r="5704" spans="187:208" x14ac:dyDescent="0.25">
      <c r="GE5704" s="77" t="s">
        <v>427</v>
      </c>
      <c r="GF5704" s="77" t="s">
        <v>155</v>
      </c>
      <c r="GG5704" s="77" t="s">
        <v>471</v>
      </c>
      <c r="GH5704" s="77" t="s">
        <v>481</v>
      </c>
      <c r="GI5704" s="77">
        <v>2023</v>
      </c>
      <c r="GJ5704" s="77" t="s">
        <v>303</v>
      </c>
      <c r="GK5704" s="77">
        <v>7467.814819452391</v>
      </c>
      <c r="GL5704" s="77">
        <v>655.39221699999996</v>
      </c>
      <c r="GM5704" s="77">
        <v>2023</v>
      </c>
      <c r="GN5704" s="77" t="s">
        <v>175</v>
      </c>
      <c r="GO5704" s="77">
        <v>5.3000000000000005E-2</v>
      </c>
      <c r="GP5704" s="77">
        <v>3</v>
      </c>
      <c r="GQ5704" s="77">
        <v>0</v>
      </c>
      <c r="GR5704" s="77" t="s">
        <v>423</v>
      </c>
      <c r="GS5704" s="77">
        <v>0</v>
      </c>
      <c r="GT5704" s="77">
        <v>0</v>
      </c>
      <c r="GU5704" s="77">
        <v>5.5966209081309413E-2</v>
      </c>
      <c r="GV5704" s="77">
        <v>417.94528556597345</v>
      </c>
      <c r="GW5704" s="77">
        <v>5.5966209081309413E-2</v>
      </c>
      <c r="GX5704" s="77">
        <v>417.94528556597345</v>
      </c>
      <c r="GY5704" s="77">
        <v>5.5966209081309413E-2</v>
      </c>
      <c r="GZ5704" s="77">
        <v>417.94528556597345</v>
      </c>
    </row>
    <row r="5705" spans="187:208" x14ac:dyDescent="0.25">
      <c r="GE5705" s="77" t="s">
        <v>422</v>
      </c>
      <c r="GF5705" s="77" t="s">
        <v>155</v>
      </c>
      <c r="GG5705" s="77" t="s">
        <v>471</v>
      </c>
      <c r="GH5705" s="77" t="s">
        <v>481</v>
      </c>
      <c r="GI5705" s="77">
        <v>2024</v>
      </c>
      <c r="GJ5705" s="77" t="s">
        <v>305</v>
      </c>
      <c r="GK5705" s="77">
        <v>428.60232122028998</v>
      </c>
      <c r="GL5705" s="77">
        <v>655.39221699999996</v>
      </c>
      <c r="GM5705" s="77">
        <v>2024</v>
      </c>
      <c r="GN5705" s="77" t="s">
        <v>175</v>
      </c>
      <c r="GO5705" s="77">
        <v>0.13250000000000001</v>
      </c>
      <c r="GP5705" s="77">
        <v>3</v>
      </c>
      <c r="GQ5705" s="77">
        <v>0</v>
      </c>
      <c r="GR5705" s="77" t="s">
        <v>423</v>
      </c>
      <c r="GS5705" s="77">
        <v>0</v>
      </c>
      <c r="GT5705" s="77">
        <v>0</v>
      </c>
      <c r="GU5705" s="77">
        <v>0</v>
      </c>
      <c r="GV5705" s="77">
        <v>0</v>
      </c>
      <c r="GW5705" s="77">
        <v>0.1527377521613833</v>
      </c>
      <c r="GX5705" s="77">
        <v>65.463755114338241</v>
      </c>
      <c r="GY5705" s="77">
        <v>0.1527377521613833</v>
      </c>
      <c r="GZ5705" s="77">
        <v>65.463755114338241</v>
      </c>
    </row>
    <row r="5706" spans="187:208" x14ac:dyDescent="0.25">
      <c r="GE5706" s="77" t="s">
        <v>425</v>
      </c>
      <c r="GF5706" s="77" t="s">
        <v>155</v>
      </c>
      <c r="GG5706" s="77" t="s">
        <v>471</v>
      </c>
      <c r="GH5706" s="77" t="s">
        <v>481</v>
      </c>
      <c r="GI5706" s="77">
        <v>2024</v>
      </c>
      <c r="GJ5706" s="77" t="s">
        <v>301</v>
      </c>
      <c r="GK5706" s="77">
        <v>13939.560973457341</v>
      </c>
      <c r="GL5706" s="77">
        <v>655.39221699999996</v>
      </c>
      <c r="GM5706" s="77">
        <v>2024</v>
      </c>
      <c r="GN5706" s="77" t="s">
        <v>175</v>
      </c>
      <c r="GO5706" s="77">
        <v>5.3000000000000005E-2</v>
      </c>
      <c r="GP5706" s="77">
        <v>3</v>
      </c>
      <c r="GQ5706" s="77">
        <v>0</v>
      </c>
      <c r="GR5706" s="77" t="s">
        <v>423</v>
      </c>
      <c r="GS5706" s="77">
        <v>0</v>
      </c>
      <c r="GT5706" s="77">
        <v>0</v>
      </c>
      <c r="GU5706" s="77">
        <v>0</v>
      </c>
      <c r="GV5706" s="77">
        <v>0</v>
      </c>
      <c r="GW5706" s="77">
        <v>5.5966209081309413E-2</v>
      </c>
      <c r="GX5706" s="77">
        <v>780.1443839421745</v>
      </c>
      <c r="GY5706" s="77">
        <v>5.5966209081309413E-2</v>
      </c>
      <c r="GZ5706" s="77">
        <v>780.1443839421745</v>
      </c>
    </row>
    <row r="5707" spans="187:208" x14ac:dyDescent="0.25">
      <c r="GE5707" s="77" t="s">
        <v>427</v>
      </c>
      <c r="GF5707" s="77" t="s">
        <v>155</v>
      </c>
      <c r="GG5707" s="77" t="s">
        <v>471</v>
      </c>
      <c r="GH5707" s="77" t="s">
        <v>481</v>
      </c>
      <c r="GI5707" s="77">
        <v>2024</v>
      </c>
      <c r="GJ5707" s="77" t="s">
        <v>303</v>
      </c>
      <c r="GK5707" s="77">
        <v>7467.814819452391</v>
      </c>
      <c r="GL5707" s="77">
        <v>655.39221699999996</v>
      </c>
      <c r="GM5707" s="77">
        <v>2024</v>
      </c>
      <c r="GN5707" s="77" t="s">
        <v>175</v>
      </c>
      <c r="GO5707" s="77">
        <v>5.3000000000000005E-2</v>
      </c>
      <c r="GP5707" s="77">
        <v>3</v>
      </c>
      <c r="GQ5707" s="77">
        <v>0</v>
      </c>
      <c r="GR5707" s="77" t="s">
        <v>423</v>
      </c>
      <c r="GS5707" s="77">
        <v>0</v>
      </c>
      <c r="GT5707" s="77">
        <v>0</v>
      </c>
      <c r="GU5707" s="77">
        <v>0</v>
      </c>
      <c r="GV5707" s="77">
        <v>0</v>
      </c>
      <c r="GW5707" s="77">
        <v>5.5966209081309413E-2</v>
      </c>
      <c r="GX5707" s="77">
        <v>417.94528556597345</v>
      </c>
      <c r="GY5707" s="77">
        <v>5.5966209081309413E-2</v>
      </c>
      <c r="GZ5707" s="77">
        <v>417.94528556597345</v>
      </c>
    </row>
    <row r="5708" spans="187:208" x14ac:dyDescent="0.25">
      <c r="GE5708" s="77" t="s">
        <v>422</v>
      </c>
      <c r="GF5708" s="77" t="s">
        <v>155</v>
      </c>
      <c r="GG5708" s="77" t="s">
        <v>471</v>
      </c>
      <c r="GH5708" s="77" t="s">
        <v>481</v>
      </c>
      <c r="GI5708" s="77">
        <v>2025</v>
      </c>
      <c r="GJ5708" s="77" t="s">
        <v>305</v>
      </c>
      <c r="GK5708" s="77">
        <v>428.60232122028998</v>
      </c>
      <c r="GL5708" s="77">
        <v>655.39221699999996</v>
      </c>
      <c r="GM5708" s="77">
        <v>2025</v>
      </c>
      <c r="GN5708" s="77" t="s">
        <v>175</v>
      </c>
      <c r="GO5708" s="77">
        <v>0.13250000000000001</v>
      </c>
      <c r="GP5708" s="77">
        <v>3</v>
      </c>
      <c r="GQ5708" s="77">
        <v>0</v>
      </c>
      <c r="GR5708" s="77" t="s">
        <v>423</v>
      </c>
      <c r="GS5708" s="77">
        <v>0</v>
      </c>
      <c r="GT5708" s="77">
        <v>0</v>
      </c>
      <c r="GU5708" s="77">
        <v>0</v>
      </c>
      <c r="GV5708" s="77">
        <v>0</v>
      </c>
      <c r="GW5708" s="77">
        <v>0</v>
      </c>
      <c r="GX5708" s="77">
        <v>0</v>
      </c>
      <c r="GY5708" s="77">
        <v>0.1527377521613833</v>
      </c>
      <c r="GZ5708" s="77">
        <v>65.463755114338241</v>
      </c>
    </row>
    <row r="5709" spans="187:208" x14ac:dyDescent="0.25">
      <c r="GE5709" s="77" t="s">
        <v>425</v>
      </c>
      <c r="GF5709" s="77" t="s">
        <v>155</v>
      </c>
      <c r="GG5709" s="77" t="s">
        <v>471</v>
      </c>
      <c r="GH5709" s="77" t="s">
        <v>481</v>
      </c>
      <c r="GI5709" s="77">
        <v>2025</v>
      </c>
      <c r="GJ5709" s="77" t="s">
        <v>301</v>
      </c>
      <c r="GK5709" s="77">
        <v>13939.560973457341</v>
      </c>
      <c r="GL5709" s="77">
        <v>655.39221699999996</v>
      </c>
      <c r="GM5709" s="77">
        <v>2025</v>
      </c>
      <c r="GN5709" s="77" t="s">
        <v>175</v>
      </c>
      <c r="GO5709" s="77">
        <v>5.3000000000000005E-2</v>
      </c>
      <c r="GP5709" s="77">
        <v>3</v>
      </c>
      <c r="GQ5709" s="77">
        <v>0</v>
      </c>
      <c r="GR5709" s="77" t="s">
        <v>423</v>
      </c>
      <c r="GS5709" s="77">
        <v>0</v>
      </c>
      <c r="GT5709" s="77">
        <v>0</v>
      </c>
      <c r="GU5709" s="77">
        <v>0</v>
      </c>
      <c r="GV5709" s="77">
        <v>0</v>
      </c>
      <c r="GW5709" s="77">
        <v>0</v>
      </c>
      <c r="GX5709" s="77">
        <v>0</v>
      </c>
      <c r="GY5709" s="77">
        <v>5.5966209081309413E-2</v>
      </c>
      <c r="GZ5709" s="77">
        <v>780.1443839421745</v>
      </c>
    </row>
    <row r="5710" spans="187:208" x14ac:dyDescent="0.25">
      <c r="GE5710" s="77" t="s">
        <v>427</v>
      </c>
      <c r="GF5710" s="77" t="s">
        <v>155</v>
      </c>
      <c r="GG5710" s="77" t="s">
        <v>471</v>
      </c>
      <c r="GH5710" s="77" t="s">
        <v>481</v>
      </c>
      <c r="GI5710" s="77">
        <v>2025</v>
      </c>
      <c r="GJ5710" s="77" t="s">
        <v>303</v>
      </c>
      <c r="GK5710" s="77">
        <v>7467.814819452391</v>
      </c>
      <c r="GL5710" s="77">
        <v>655.39221699999996</v>
      </c>
      <c r="GM5710" s="77">
        <v>2025</v>
      </c>
      <c r="GN5710" s="77" t="s">
        <v>175</v>
      </c>
      <c r="GO5710" s="77">
        <v>5.3000000000000005E-2</v>
      </c>
      <c r="GP5710" s="77">
        <v>3</v>
      </c>
      <c r="GQ5710" s="77">
        <v>0</v>
      </c>
      <c r="GR5710" s="77" t="s">
        <v>423</v>
      </c>
      <c r="GS5710" s="77">
        <v>0</v>
      </c>
      <c r="GT5710" s="77">
        <v>0</v>
      </c>
      <c r="GU5710" s="77">
        <v>0</v>
      </c>
      <c r="GV5710" s="77">
        <v>0</v>
      </c>
      <c r="GW5710" s="77">
        <v>0</v>
      </c>
      <c r="GX5710" s="77">
        <v>0</v>
      </c>
      <c r="GY5710" s="77">
        <v>5.5966209081309413E-2</v>
      </c>
      <c r="GZ5710" s="77">
        <v>417.94528556597345</v>
      </c>
    </row>
    <row r="5711" spans="187:208" x14ac:dyDescent="0.25">
      <c r="GE5711" s="77" t="s">
        <v>422</v>
      </c>
      <c r="GF5711" s="77" t="s">
        <v>155</v>
      </c>
      <c r="GG5711" s="77" t="s">
        <v>471</v>
      </c>
      <c r="GH5711" s="77" t="s">
        <v>488</v>
      </c>
      <c r="GI5711" s="77">
        <v>2021</v>
      </c>
      <c r="GJ5711" s="77" t="s">
        <v>305</v>
      </c>
      <c r="GK5711" s="77">
        <v>409.22373582043878</v>
      </c>
      <c r="GL5711" s="77">
        <v>655.39221699999996</v>
      </c>
      <c r="GM5711" s="77">
        <v>2021</v>
      </c>
      <c r="GN5711" s="77" t="s">
        <v>175</v>
      </c>
      <c r="GO5711" s="77">
        <v>0.13250000000000001</v>
      </c>
      <c r="GP5711" s="77">
        <v>3</v>
      </c>
      <c r="GQ5711" s="77">
        <v>0</v>
      </c>
      <c r="GR5711" s="77" t="s">
        <v>423</v>
      </c>
      <c r="GS5711" s="77">
        <v>0.1527377521613833</v>
      </c>
      <c r="GT5711" s="77">
        <v>62.503913540297575</v>
      </c>
      <c r="GU5711" s="77">
        <v>0.1527377521613833</v>
      </c>
      <c r="GV5711" s="77">
        <v>62.503913540297575</v>
      </c>
      <c r="GW5711" s="77">
        <v>0</v>
      </c>
      <c r="GX5711" s="77">
        <v>0</v>
      </c>
      <c r="GY5711" s="77">
        <v>0</v>
      </c>
      <c r="GZ5711" s="77">
        <v>0</v>
      </c>
    </row>
    <row r="5712" spans="187:208" x14ac:dyDescent="0.25">
      <c r="GE5712" s="77" t="s">
        <v>425</v>
      </c>
      <c r="GF5712" s="77" t="s">
        <v>155</v>
      </c>
      <c r="GG5712" s="77" t="s">
        <v>471</v>
      </c>
      <c r="GH5712" s="77" t="s">
        <v>488</v>
      </c>
      <c r="GI5712" s="77">
        <v>2021</v>
      </c>
      <c r="GJ5712" s="77" t="s">
        <v>301</v>
      </c>
      <c r="GK5712" s="77">
        <v>13469.087812378741</v>
      </c>
      <c r="GL5712" s="77">
        <v>655.39221699999996</v>
      </c>
      <c r="GM5712" s="77">
        <v>2021</v>
      </c>
      <c r="GN5712" s="77" t="s">
        <v>175</v>
      </c>
      <c r="GO5712" s="77">
        <v>5.3000000000000005E-2</v>
      </c>
      <c r="GP5712" s="77">
        <v>3</v>
      </c>
      <c r="GQ5712" s="77">
        <v>0</v>
      </c>
      <c r="GR5712" s="77" t="s">
        <v>423</v>
      </c>
      <c r="GS5712" s="77">
        <v>5.5966209081309413E-2</v>
      </c>
      <c r="GT5712" s="77">
        <v>753.81378464210502</v>
      </c>
      <c r="GU5712" s="77">
        <v>5.5966209081309413E-2</v>
      </c>
      <c r="GV5712" s="77">
        <v>753.81378464210502</v>
      </c>
      <c r="GW5712" s="77">
        <v>0</v>
      </c>
      <c r="GX5712" s="77">
        <v>0</v>
      </c>
      <c r="GY5712" s="77">
        <v>0</v>
      </c>
      <c r="GZ5712" s="77">
        <v>0</v>
      </c>
    </row>
    <row r="5713" spans="187:208" x14ac:dyDescent="0.25">
      <c r="GE5713" s="77" t="s">
        <v>427</v>
      </c>
      <c r="GF5713" s="77" t="s">
        <v>155</v>
      </c>
      <c r="GG5713" s="77" t="s">
        <v>471</v>
      </c>
      <c r="GH5713" s="77" t="s">
        <v>488</v>
      </c>
      <c r="GI5713" s="77">
        <v>2021</v>
      </c>
      <c r="GJ5713" s="77" t="s">
        <v>303</v>
      </c>
      <c r="GK5713" s="77">
        <v>7205.53127602528</v>
      </c>
      <c r="GL5713" s="77">
        <v>655.39221699999996</v>
      </c>
      <c r="GM5713" s="77">
        <v>2021</v>
      </c>
      <c r="GN5713" s="77" t="s">
        <v>175</v>
      </c>
      <c r="GO5713" s="77">
        <v>5.3000000000000005E-2</v>
      </c>
      <c r="GP5713" s="77">
        <v>3</v>
      </c>
      <c r="GQ5713" s="77">
        <v>0</v>
      </c>
      <c r="GR5713" s="77" t="s">
        <v>423</v>
      </c>
      <c r="GS5713" s="77">
        <v>5.5966209081309413E-2</v>
      </c>
      <c r="GT5713" s="77">
        <v>403.26626993594505</v>
      </c>
      <c r="GU5713" s="77">
        <v>5.5966209081309413E-2</v>
      </c>
      <c r="GV5713" s="77">
        <v>403.26626993594505</v>
      </c>
      <c r="GW5713" s="77">
        <v>0</v>
      </c>
      <c r="GX5713" s="77">
        <v>0</v>
      </c>
      <c r="GY5713" s="77">
        <v>0</v>
      </c>
      <c r="GZ5713" s="77">
        <v>0</v>
      </c>
    </row>
    <row r="5714" spans="187:208" x14ac:dyDescent="0.25">
      <c r="GE5714" s="77" t="s">
        <v>422</v>
      </c>
      <c r="GF5714" s="77" t="s">
        <v>155</v>
      </c>
      <c r="GG5714" s="77" t="s">
        <v>471</v>
      </c>
      <c r="GH5714" s="77" t="s">
        <v>488</v>
      </c>
      <c r="GI5714" s="77">
        <v>2022</v>
      </c>
      <c r="GJ5714" s="77" t="s">
        <v>305</v>
      </c>
      <c r="GK5714" s="77">
        <v>409.22373582043878</v>
      </c>
      <c r="GL5714" s="77">
        <v>655.39221699999996</v>
      </c>
      <c r="GM5714" s="77">
        <v>2022</v>
      </c>
      <c r="GN5714" s="77" t="s">
        <v>175</v>
      </c>
      <c r="GO5714" s="77">
        <v>0.13250000000000001</v>
      </c>
      <c r="GP5714" s="77">
        <v>3</v>
      </c>
      <c r="GQ5714" s="77">
        <v>0</v>
      </c>
      <c r="GR5714" s="77" t="s">
        <v>423</v>
      </c>
      <c r="GS5714" s="77">
        <v>0.1527377521613833</v>
      </c>
      <c r="GT5714" s="77">
        <v>62.503913540297575</v>
      </c>
      <c r="GU5714" s="77">
        <v>0.1527377521613833</v>
      </c>
      <c r="GV5714" s="77">
        <v>62.503913540297575</v>
      </c>
      <c r="GW5714" s="77">
        <v>0.1527377521613833</v>
      </c>
      <c r="GX5714" s="77">
        <v>62.503913540297575</v>
      </c>
      <c r="GY5714" s="77">
        <v>0</v>
      </c>
      <c r="GZ5714" s="77">
        <v>0</v>
      </c>
    </row>
    <row r="5715" spans="187:208" x14ac:dyDescent="0.25">
      <c r="GE5715" s="77" t="s">
        <v>425</v>
      </c>
      <c r="GF5715" s="77" t="s">
        <v>155</v>
      </c>
      <c r="GG5715" s="77" t="s">
        <v>471</v>
      </c>
      <c r="GH5715" s="77" t="s">
        <v>488</v>
      </c>
      <c r="GI5715" s="77">
        <v>2022</v>
      </c>
      <c r="GJ5715" s="77" t="s">
        <v>301</v>
      </c>
      <c r="GK5715" s="77">
        <v>13469.087812378741</v>
      </c>
      <c r="GL5715" s="77">
        <v>655.39221699999996</v>
      </c>
      <c r="GM5715" s="77">
        <v>2022</v>
      </c>
      <c r="GN5715" s="77" t="s">
        <v>175</v>
      </c>
      <c r="GO5715" s="77">
        <v>5.3000000000000005E-2</v>
      </c>
      <c r="GP5715" s="77">
        <v>3</v>
      </c>
      <c r="GQ5715" s="77">
        <v>0</v>
      </c>
      <c r="GR5715" s="77" t="s">
        <v>423</v>
      </c>
      <c r="GS5715" s="77">
        <v>5.5966209081309413E-2</v>
      </c>
      <c r="GT5715" s="77">
        <v>753.81378464210502</v>
      </c>
      <c r="GU5715" s="77">
        <v>5.5966209081309413E-2</v>
      </c>
      <c r="GV5715" s="77">
        <v>753.81378464210502</v>
      </c>
      <c r="GW5715" s="77">
        <v>5.5966209081309413E-2</v>
      </c>
      <c r="GX5715" s="77">
        <v>753.81378464210502</v>
      </c>
      <c r="GY5715" s="77">
        <v>0</v>
      </c>
      <c r="GZ5715" s="77">
        <v>0</v>
      </c>
    </row>
    <row r="5716" spans="187:208" x14ac:dyDescent="0.25">
      <c r="GE5716" s="77" t="s">
        <v>427</v>
      </c>
      <c r="GF5716" s="77" t="s">
        <v>155</v>
      </c>
      <c r="GG5716" s="77" t="s">
        <v>471</v>
      </c>
      <c r="GH5716" s="77" t="s">
        <v>488</v>
      </c>
      <c r="GI5716" s="77">
        <v>2022</v>
      </c>
      <c r="GJ5716" s="77" t="s">
        <v>303</v>
      </c>
      <c r="GK5716" s="77">
        <v>7205.53127602528</v>
      </c>
      <c r="GL5716" s="77">
        <v>655.39221699999996</v>
      </c>
      <c r="GM5716" s="77">
        <v>2022</v>
      </c>
      <c r="GN5716" s="77" t="s">
        <v>175</v>
      </c>
      <c r="GO5716" s="77">
        <v>5.3000000000000005E-2</v>
      </c>
      <c r="GP5716" s="77">
        <v>3</v>
      </c>
      <c r="GQ5716" s="77">
        <v>0</v>
      </c>
      <c r="GR5716" s="77" t="s">
        <v>423</v>
      </c>
      <c r="GS5716" s="77">
        <v>5.5966209081309413E-2</v>
      </c>
      <c r="GT5716" s="77">
        <v>403.26626993594505</v>
      </c>
      <c r="GU5716" s="77">
        <v>5.5966209081309413E-2</v>
      </c>
      <c r="GV5716" s="77">
        <v>403.26626993594505</v>
      </c>
      <c r="GW5716" s="77">
        <v>5.5966209081309413E-2</v>
      </c>
      <c r="GX5716" s="77">
        <v>403.26626993594505</v>
      </c>
      <c r="GY5716" s="77">
        <v>0</v>
      </c>
      <c r="GZ5716" s="77">
        <v>0</v>
      </c>
    </row>
    <row r="5717" spans="187:208" x14ac:dyDescent="0.25">
      <c r="GE5717" s="77" t="s">
        <v>422</v>
      </c>
      <c r="GF5717" s="77" t="s">
        <v>155</v>
      </c>
      <c r="GG5717" s="77" t="s">
        <v>471</v>
      </c>
      <c r="GH5717" s="77" t="s">
        <v>488</v>
      </c>
      <c r="GI5717" s="77">
        <v>2023</v>
      </c>
      <c r="GJ5717" s="77" t="s">
        <v>305</v>
      </c>
      <c r="GK5717" s="77">
        <v>428.60232122030601</v>
      </c>
      <c r="GL5717" s="77">
        <v>655.39221699999996</v>
      </c>
      <c r="GM5717" s="77">
        <v>2023</v>
      </c>
      <c r="GN5717" s="77" t="s">
        <v>175</v>
      </c>
      <c r="GO5717" s="77">
        <v>0.13250000000000001</v>
      </c>
      <c r="GP5717" s="77">
        <v>3</v>
      </c>
      <c r="GQ5717" s="77">
        <v>0</v>
      </c>
      <c r="GR5717" s="77" t="s">
        <v>423</v>
      </c>
      <c r="GS5717" s="77">
        <v>0</v>
      </c>
      <c r="GT5717" s="77">
        <v>0</v>
      </c>
      <c r="GU5717" s="77">
        <v>0.1527377521613833</v>
      </c>
      <c r="GV5717" s="77">
        <v>65.463755114340699</v>
      </c>
      <c r="GW5717" s="77">
        <v>0.1527377521613833</v>
      </c>
      <c r="GX5717" s="77">
        <v>65.463755114340699</v>
      </c>
      <c r="GY5717" s="77">
        <v>0.1527377521613833</v>
      </c>
      <c r="GZ5717" s="77">
        <v>65.463755114340699</v>
      </c>
    </row>
    <row r="5718" spans="187:208" x14ac:dyDescent="0.25">
      <c r="GE5718" s="77" t="s">
        <v>425</v>
      </c>
      <c r="GF5718" s="77" t="s">
        <v>155</v>
      </c>
      <c r="GG5718" s="77" t="s">
        <v>471</v>
      </c>
      <c r="GH5718" s="77" t="s">
        <v>488</v>
      </c>
      <c r="GI5718" s="77">
        <v>2023</v>
      </c>
      <c r="GJ5718" s="77" t="s">
        <v>301</v>
      </c>
      <c r="GK5718" s="77">
        <v>13939.560973457559</v>
      </c>
      <c r="GL5718" s="77">
        <v>655.39221699999996</v>
      </c>
      <c r="GM5718" s="77">
        <v>2023</v>
      </c>
      <c r="GN5718" s="77" t="s">
        <v>175</v>
      </c>
      <c r="GO5718" s="77">
        <v>5.3000000000000005E-2</v>
      </c>
      <c r="GP5718" s="77">
        <v>3</v>
      </c>
      <c r="GQ5718" s="77">
        <v>0</v>
      </c>
      <c r="GR5718" s="77" t="s">
        <v>423</v>
      </c>
      <c r="GS5718" s="77">
        <v>0</v>
      </c>
      <c r="GT5718" s="77">
        <v>0</v>
      </c>
      <c r="GU5718" s="77">
        <v>5.5966209081309413E-2</v>
      </c>
      <c r="GV5718" s="77">
        <v>780.14438394218678</v>
      </c>
      <c r="GW5718" s="77">
        <v>5.5966209081309413E-2</v>
      </c>
      <c r="GX5718" s="77">
        <v>780.14438394218678</v>
      </c>
      <c r="GY5718" s="77">
        <v>5.5966209081309413E-2</v>
      </c>
      <c r="GZ5718" s="77">
        <v>780.14438394218678</v>
      </c>
    </row>
    <row r="5719" spans="187:208" x14ac:dyDescent="0.25">
      <c r="GE5719" s="77" t="s">
        <v>427</v>
      </c>
      <c r="GF5719" s="77" t="s">
        <v>155</v>
      </c>
      <c r="GG5719" s="77" t="s">
        <v>471</v>
      </c>
      <c r="GH5719" s="77" t="s">
        <v>488</v>
      </c>
      <c r="GI5719" s="77">
        <v>2023</v>
      </c>
      <c r="GJ5719" s="77" t="s">
        <v>303</v>
      </c>
      <c r="GK5719" s="77">
        <v>7467.8148194525511</v>
      </c>
      <c r="GL5719" s="77">
        <v>655.39221699999996</v>
      </c>
      <c r="GM5719" s="77">
        <v>2023</v>
      </c>
      <c r="GN5719" s="77" t="s">
        <v>175</v>
      </c>
      <c r="GO5719" s="77">
        <v>5.3000000000000005E-2</v>
      </c>
      <c r="GP5719" s="77">
        <v>3</v>
      </c>
      <c r="GQ5719" s="77">
        <v>0</v>
      </c>
      <c r="GR5719" s="77" t="s">
        <v>423</v>
      </c>
      <c r="GS5719" s="77">
        <v>0</v>
      </c>
      <c r="GT5719" s="77">
        <v>0</v>
      </c>
      <c r="GU5719" s="77">
        <v>5.5966209081309413E-2</v>
      </c>
      <c r="GV5719" s="77">
        <v>417.94528556598237</v>
      </c>
      <c r="GW5719" s="77">
        <v>5.5966209081309413E-2</v>
      </c>
      <c r="GX5719" s="77">
        <v>417.94528556598237</v>
      </c>
      <c r="GY5719" s="77">
        <v>5.5966209081309413E-2</v>
      </c>
      <c r="GZ5719" s="77">
        <v>417.94528556598237</v>
      </c>
    </row>
    <row r="5720" spans="187:208" x14ac:dyDescent="0.25">
      <c r="GE5720" s="77" t="s">
        <v>422</v>
      </c>
      <c r="GF5720" s="77" t="s">
        <v>155</v>
      </c>
      <c r="GG5720" s="77" t="s">
        <v>471</v>
      </c>
      <c r="GH5720" s="77" t="s">
        <v>488</v>
      </c>
      <c r="GI5720" s="77">
        <v>2024</v>
      </c>
      <c r="GJ5720" s="77" t="s">
        <v>305</v>
      </c>
      <c r="GK5720" s="77">
        <v>428.60232122030601</v>
      </c>
      <c r="GL5720" s="77">
        <v>655.39221699999996</v>
      </c>
      <c r="GM5720" s="77">
        <v>2024</v>
      </c>
      <c r="GN5720" s="77" t="s">
        <v>175</v>
      </c>
      <c r="GO5720" s="77">
        <v>0.13250000000000001</v>
      </c>
      <c r="GP5720" s="77">
        <v>3</v>
      </c>
      <c r="GQ5720" s="77">
        <v>0</v>
      </c>
      <c r="GR5720" s="77" t="s">
        <v>423</v>
      </c>
      <c r="GS5720" s="77">
        <v>0</v>
      </c>
      <c r="GT5720" s="77">
        <v>0</v>
      </c>
      <c r="GU5720" s="77">
        <v>0</v>
      </c>
      <c r="GV5720" s="77">
        <v>0</v>
      </c>
      <c r="GW5720" s="77">
        <v>0.1527377521613833</v>
      </c>
      <c r="GX5720" s="77">
        <v>65.463755114340699</v>
      </c>
      <c r="GY5720" s="77">
        <v>0.1527377521613833</v>
      </c>
      <c r="GZ5720" s="77">
        <v>65.463755114340699</v>
      </c>
    </row>
    <row r="5721" spans="187:208" x14ac:dyDescent="0.25">
      <c r="GE5721" s="77" t="s">
        <v>425</v>
      </c>
      <c r="GF5721" s="77" t="s">
        <v>155</v>
      </c>
      <c r="GG5721" s="77" t="s">
        <v>471</v>
      </c>
      <c r="GH5721" s="77" t="s">
        <v>488</v>
      </c>
      <c r="GI5721" s="77">
        <v>2024</v>
      </c>
      <c r="GJ5721" s="77" t="s">
        <v>301</v>
      </c>
      <c r="GK5721" s="77">
        <v>13939.560973457559</v>
      </c>
      <c r="GL5721" s="77">
        <v>655.39221699999996</v>
      </c>
      <c r="GM5721" s="77">
        <v>2024</v>
      </c>
      <c r="GN5721" s="77" t="s">
        <v>175</v>
      </c>
      <c r="GO5721" s="77">
        <v>5.3000000000000005E-2</v>
      </c>
      <c r="GP5721" s="77">
        <v>3</v>
      </c>
      <c r="GQ5721" s="77">
        <v>0</v>
      </c>
      <c r="GR5721" s="77" t="s">
        <v>423</v>
      </c>
      <c r="GS5721" s="77">
        <v>0</v>
      </c>
      <c r="GT5721" s="77">
        <v>0</v>
      </c>
      <c r="GU5721" s="77">
        <v>0</v>
      </c>
      <c r="GV5721" s="77">
        <v>0</v>
      </c>
      <c r="GW5721" s="77">
        <v>5.5966209081309413E-2</v>
      </c>
      <c r="GX5721" s="77">
        <v>780.14438394218678</v>
      </c>
      <c r="GY5721" s="77">
        <v>5.5966209081309413E-2</v>
      </c>
      <c r="GZ5721" s="77">
        <v>780.14438394218678</v>
      </c>
    </row>
    <row r="5722" spans="187:208" x14ac:dyDescent="0.25">
      <c r="GE5722" s="77" t="s">
        <v>427</v>
      </c>
      <c r="GF5722" s="77" t="s">
        <v>155</v>
      </c>
      <c r="GG5722" s="77" t="s">
        <v>471</v>
      </c>
      <c r="GH5722" s="77" t="s">
        <v>488</v>
      </c>
      <c r="GI5722" s="77">
        <v>2024</v>
      </c>
      <c r="GJ5722" s="77" t="s">
        <v>303</v>
      </c>
      <c r="GK5722" s="77">
        <v>7467.8148194525511</v>
      </c>
      <c r="GL5722" s="77">
        <v>655.39221699999996</v>
      </c>
      <c r="GM5722" s="77">
        <v>2024</v>
      </c>
      <c r="GN5722" s="77" t="s">
        <v>175</v>
      </c>
      <c r="GO5722" s="77">
        <v>5.3000000000000005E-2</v>
      </c>
      <c r="GP5722" s="77">
        <v>3</v>
      </c>
      <c r="GQ5722" s="77">
        <v>0</v>
      </c>
      <c r="GR5722" s="77" t="s">
        <v>423</v>
      </c>
      <c r="GS5722" s="77">
        <v>0</v>
      </c>
      <c r="GT5722" s="77">
        <v>0</v>
      </c>
      <c r="GU5722" s="77">
        <v>0</v>
      </c>
      <c r="GV5722" s="77">
        <v>0</v>
      </c>
      <c r="GW5722" s="77">
        <v>5.5966209081309413E-2</v>
      </c>
      <c r="GX5722" s="77">
        <v>417.94528556598237</v>
      </c>
      <c r="GY5722" s="77">
        <v>5.5966209081309413E-2</v>
      </c>
      <c r="GZ5722" s="77">
        <v>417.94528556598237</v>
      </c>
    </row>
    <row r="5723" spans="187:208" x14ac:dyDescent="0.25">
      <c r="GE5723" s="77" t="s">
        <v>422</v>
      </c>
      <c r="GF5723" s="77" t="s">
        <v>155</v>
      </c>
      <c r="GG5723" s="77" t="s">
        <v>471</v>
      </c>
      <c r="GH5723" s="77" t="s">
        <v>488</v>
      </c>
      <c r="GI5723" s="77">
        <v>2025</v>
      </c>
      <c r="GJ5723" s="77" t="s">
        <v>305</v>
      </c>
      <c r="GK5723" s="77">
        <v>428.60232122030601</v>
      </c>
      <c r="GL5723" s="77">
        <v>655.39221699999996</v>
      </c>
      <c r="GM5723" s="77">
        <v>2025</v>
      </c>
      <c r="GN5723" s="77" t="s">
        <v>175</v>
      </c>
      <c r="GO5723" s="77">
        <v>0.13250000000000001</v>
      </c>
      <c r="GP5723" s="77">
        <v>3</v>
      </c>
      <c r="GQ5723" s="77">
        <v>0</v>
      </c>
      <c r="GR5723" s="77" t="s">
        <v>423</v>
      </c>
      <c r="GS5723" s="77">
        <v>0</v>
      </c>
      <c r="GT5723" s="77">
        <v>0</v>
      </c>
      <c r="GU5723" s="77">
        <v>0</v>
      </c>
      <c r="GV5723" s="77">
        <v>0</v>
      </c>
      <c r="GW5723" s="77">
        <v>0</v>
      </c>
      <c r="GX5723" s="77">
        <v>0</v>
      </c>
      <c r="GY5723" s="77">
        <v>0.1527377521613833</v>
      </c>
      <c r="GZ5723" s="77">
        <v>65.463755114340699</v>
      </c>
    </row>
    <row r="5724" spans="187:208" x14ac:dyDescent="0.25">
      <c r="GE5724" s="77" t="s">
        <v>425</v>
      </c>
      <c r="GF5724" s="77" t="s">
        <v>155</v>
      </c>
      <c r="GG5724" s="77" t="s">
        <v>471</v>
      </c>
      <c r="GH5724" s="77" t="s">
        <v>488</v>
      </c>
      <c r="GI5724" s="77">
        <v>2025</v>
      </c>
      <c r="GJ5724" s="77" t="s">
        <v>301</v>
      </c>
      <c r="GK5724" s="77">
        <v>13939.560973457559</v>
      </c>
      <c r="GL5724" s="77">
        <v>655.39221699999996</v>
      </c>
      <c r="GM5724" s="77">
        <v>2025</v>
      </c>
      <c r="GN5724" s="77" t="s">
        <v>175</v>
      </c>
      <c r="GO5724" s="77">
        <v>5.3000000000000005E-2</v>
      </c>
      <c r="GP5724" s="77">
        <v>3</v>
      </c>
      <c r="GQ5724" s="77">
        <v>0</v>
      </c>
      <c r="GR5724" s="77" t="s">
        <v>423</v>
      </c>
      <c r="GS5724" s="77">
        <v>0</v>
      </c>
      <c r="GT5724" s="77">
        <v>0</v>
      </c>
      <c r="GU5724" s="77">
        <v>0</v>
      </c>
      <c r="GV5724" s="77">
        <v>0</v>
      </c>
      <c r="GW5724" s="77">
        <v>0</v>
      </c>
      <c r="GX5724" s="77">
        <v>0</v>
      </c>
      <c r="GY5724" s="77">
        <v>5.5966209081309413E-2</v>
      </c>
      <c r="GZ5724" s="77">
        <v>780.14438394218678</v>
      </c>
    </row>
    <row r="5725" spans="187:208" x14ac:dyDescent="0.25">
      <c r="GE5725" s="77" t="s">
        <v>427</v>
      </c>
      <c r="GF5725" s="77" t="s">
        <v>155</v>
      </c>
      <c r="GG5725" s="77" t="s">
        <v>471</v>
      </c>
      <c r="GH5725" s="77" t="s">
        <v>488</v>
      </c>
      <c r="GI5725" s="77">
        <v>2025</v>
      </c>
      <c r="GJ5725" s="77" t="s">
        <v>303</v>
      </c>
      <c r="GK5725" s="77">
        <v>7467.8148194525511</v>
      </c>
      <c r="GL5725" s="77">
        <v>655.39221699999996</v>
      </c>
      <c r="GM5725" s="77">
        <v>2025</v>
      </c>
      <c r="GN5725" s="77" t="s">
        <v>175</v>
      </c>
      <c r="GO5725" s="77">
        <v>5.3000000000000005E-2</v>
      </c>
      <c r="GP5725" s="77">
        <v>3</v>
      </c>
      <c r="GQ5725" s="77">
        <v>0</v>
      </c>
      <c r="GR5725" s="77" t="s">
        <v>423</v>
      </c>
      <c r="GS5725" s="77">
        <v>0</v>
      </c>
      <c r="GT5725" s="77">
        <v>0</v>
      </c>
      <c r="GU5725" s="77">
        <v>0</v>
      </c>
      <c r="GV5725" s="77">
        <v>0</v>
      </c>
      <c r="GW5725" s="77">
        <v>0</v>
      </c>
      <c r="GX5725" s="77">
        <v>0</v>
      </c>
      <c r="GY5725" s="77">
        <v>5.5966209081309413E-2</v>
      </c>
      <c r="GZ5725" s="77">
        <v>417.94528556598237</v>
      </c>
    </row>
    <row r="5726" spans="187:208" x14ac:dyDescent="0.25">
      <c r="GE5726" s="77" t="s">
        <v>422</v>
      </c>
      <c r="GF5726" s="77" t="s">
        <v>155</v>
      </c>
      <c r="GG5726" s="77" t="s">
        <v>472</v>
      </c>
      <c r="GH5726" s="77" t="s">
        <v>300</v>
      </c>
      <c r="GI5726" s="77">
        <v>2021</v>
      </c>
      <c r="GJ5726" s="77" t="s">
        <v>305</v>
      </c>
      <c r="GK5726" s="77">
        <v>222.2294216278878</v>
      </c>
      <c r="GL5726" s="77">
        <v>572.41742999999997</v>
      </c>
      <c r="GM5726" s="77">
        <v>2021</v>
      </c>
      <c r="GN5726" s="77" t="s">
        <v>175</v>
      </c>
      <c r="GO5726" s="77">
        <v>0.13250000000000001</v>
      </c>
      <c r="GP5726" s="77">
        <v>3</v>
      </c>
      <c r="GQ5726" s="77">
        <v>0</v>
      </c>
      <c r="GR5726" s="77" t="s">
        <v>423</v>
      </c>
      <c r="GS5726" s="77">
        <v>0.1527377521613833</v>
      </c>
      <c r="GT5726" s="77">
        <v>33.942822323567881</v>
      </c>
      <c r="GU5726" s="77">
        <v>0.1527377521613833</v>
      </c>
      <c r="GV5726" s="77">
        <v>33.942822323567881</v>
      </c>
      <c r="GW5726" s="77">
        <v>0</v>
      </c>
      <c r="GX5726" s="77">
        <v>0</v>
      </c>
      <c r="GY5726" s="77">
        <v>0</v>
      </c>
      <c r="GZ5726" s="77">
        <v>0</v>
      </c>
    </row>
    <row r="5727" spans="187:208" x14ac:dyDescent="0.25">
      <c r="GE5727" s="77" t="s">
        <v>425</v>
      </c>
      <c r="GF5727" s="77" t="s">
        <v>155</v>
      </c>
      <c r="GG5727" s="77" t="s">
        <v>472</v>
      </c>
      <c r="GH5727" s="77" t="s">
        <v>300</v>
      </c>
      <c r="GI5727" s="77">
        <v>2021</v>
      </c>
      <c r="GJ5727" s="77" t="s">
        <v>301</v>
      </c>
      <c r="GK5727" s="77">
        <v>8585.7228092501591</v>
      </c>
      <c r="GL5727" s="77">
        <v>572.41742999999997</v>
      </c>
      <c r="GM5727" s="77">
        <v>2021</v>
      </c>
      <c r="GN5727" s="77" t="s">
        <v>175</v>
      </c>
      <c r="GO5727" s="77">
        <v>5.3000000000000005E-2</v>
      </c>
      <c r="GP5727" s="77">
        <v>3</v>
      </c>
      <c r="GQ5727" s="77">
        <v>0</v>
      </c>
      <c r="GR5727" s="77" t="s">
        <v>423</v>
      </c>
      <c r="GS5727" s="77">
        <v>5.5966209081309407E-2</v>
      </c>
      <c r="GT5727" s="77">
        <v>480.51035785666159</v>
      </c>
      <c r="GU5727" s="77">
        <v>5.5966209081309407E-2</v>
      </c>
      <c r="GV5727" s="77">
        <v>480.51035785666159</v>
      </c>
      <c r="GW5727" s="77">
        <v>0</v>
      </c>
      <c r="GX5727" s="77">
        <v>0</v>
      </c>
      <c r="GY5727" s="77">
        <v>0</v>
      </c>
      <c r="GZ5727" s="77">
        <v>0</v>
      </c>
    </row>
    <row r="5728" spans="187:208" x14ac:dyDescent="0.25">
      <c r="GE5728" s="77" t="s">
        <v>427</v>
      </c>
      <c r="GF5728" s="77" t="s">
        <v>155</v>
      </c>
      <c r="GG5728" s="77" t="s">
        <v>472</v>
      </c>
      <c r="GH5728" s="77" t="s">
        <v>300</v>
      </c>
      <c r="GI5728" s="77">
        <v>2021</v>
      </c>
      <c r="GJ5728" s="77" t="s">
        <v>303</v>
      </c>
      <c r="GK5728" s="77">
        <v>5338.1784104581229</v>
      </c>
      <c r="GL5728" s="77">
        <v>572.41742999999997</v>
      </c>
      <c r="GM5728" s="77">
        <v>2021</v>
      </c>
      <c r="GN5728" s="77" t="s">
        <v>175</v>
      </c>
      <c r="GO5728" s="77">
        <v>5.3000000000000005E-2</v>
      </c>
      <c r="GP5728" s="77">
        <v>3</v>
      </c>
      <c r="GQ5728" s="77">
        <v>0</v>
      </c>
      <c r="GR5728" s="77" t="s">
        <v>423</v>
      </c>
      <c r="GS5728" s="77">
        <v>5.5966209081309407E-2</v>
      </c>
      <c r="GT5728" s="77">
        <v>298.7576090330312</v>
      </c>
      <c r="GU5728" s="77">
        <v>5.5966209081309407E-2</v>
      </c>
      <c r="GV5728" s="77">
        <v>298.7576090330312</v>
      </c>
      <c r="GW5728" s="77">
        <v>0</v>
      </c>
      <c r="GX5728" s="77">
        <v>0</v>
      </c>
      <c r="GY5728" s="77">
        <v>0</v>
      </c>
      <c r="GZ5728" s="77">
        <v>0</v>
      </c>
    </row>
    <row r="5729" spans="187:208" x14ac:dyDescent="0.25">
      <c r="GE5729" s="77" t="s">
        <v>422</v>
      </c>
      <c r="GF5729" s="77" t="s">
        <v>155</v>
      </c>
      <c r="GG5729" s="77" t="s">
        <v>472</v>
      </c>
      <c r="GH5729" s="77" t="s">
        <v>300</v>
      </c>
      <c r="GI5729" s="77">
        <v>2022</v>
      </c>
      <c r="GJ5729" s="77" t="s">
        <v>305</v>
      </c>
      <c r="GK5729" s="77">
        <v>222.2294216278878</v>
      </c>
      <c r="GL5729" s="77">
        <v>572.41742999999997</v>
      </c>
      <c r="GM5729" s="77">
        <v>2022</v>
      </c>
      <c r="GN5729" s="77" t="s">
        <v>175</v>
      </c>
      <c r="GO5729" s="77">
        <v>0.13250000000000001</v>
      </c>
      <c r="GP5729" s="77">
        <v>3</v>
      </c>
      <c r="GQ5729" s="77">
        <v>0</v>
      </c>
      <c r="GR5729" s="77" t="s">
        <v>423</v>
      </c>
      <c r="GS5729" s="77">
        <v>0.1527377521613833</v>
      </c>
      <c r="GT5729" s="77">
        <v>33.942822323567881</v>
      </c>
      <c r="GU5729" s="77">
        <v>0.1527377521613833</v>
      </c>
      <c r="GV5729" s="77">
        <v>33.942822323567881</v>
      </c>
      <c r="GW5729" s="77">
        <v>0.1527377521613833</v>
      </c>
      <c r="GX5729" s="77">
        <v>33.942822323567881</v>
      </c>
      <c r="GY5729" s="77">
        <v>0</v>
      </c>
      <c r="GZ5729" s="77">
        <v>0</v>
      </c>
    </row>
    <row r="5730" spans="187:208" x14ac:dyDescent="0.25">
      <c r="GE5730" s="77" t="s">
        <v>425</v>
      </c>
      <c r="GF5730" s="77" t="s">
        <v>155</v>
      </c>
      <c r="GG5730" s="77" t="s">
        <v>472</v>
      </c>
      <c r="GH5730" s="77" t="s">
        <v>300</v>
      </c>
      <c r="GI5730" s="77">
        <v>2022</v>
      </c>
      <c r="GJ5730" s="77" t="s">
        <v>301</v>
      </c>
      <c r="GK5730" s="77">
        <v>8585.7228092501591</v>
      </c>
      <c r="GL5730" s="77">
        <v>572.41742999999997</v>
      </c>
      <c r="GM5730" s="77">
        <v>2022</v>
      </c>
      <c r="GN5730" s="77" t="s">
        <v>175</v>
      </c>
      <c r="GO5730" s="77">
        <v>5.3000000000000005E-2</v>
      </c>
      <c r="GP5730" s="77">
        <v>3</v>
      </c>
      <c r="GQ5730" s="77">
        <v>0</v>
      </c>
      <c r="GR5730" s="77" t="s">
        <v>423</v>
      </c>
      <c r="GS5730" s="77">
        <v>5.5966209081309407E-2</v>
      </c>
      <c r="GT5730" s="77">
        <v>480.51035785666159</v>
      </c>
      <c r="GU5730" s="77">
        <v>5.5966209081309407E-2</v>
      </c>
      <c r="GV5730" s="77">
        <v>480.51035785666159</v>
      </c>
      <c r="GW5730" s="77">
        <v>5.5966209081309407E-2</v>
      </c>
      <c r="GX5730" s="77">
        <v>480.51035785666159</v>
      </c>
      <c r="GY5730" s="77">
        <v>0</v>
      </c>
      <c r="GZ5730" s="77">
        <v>0</v>
      </c>
    </row>
    <row r="5731" spans="187:208" x14ac:dyDescent="0.25">
      <c r="GE5731" s="77" t="s">
        <v>427</v>
      </c>
      <c r="GF5731" s="77" t="s">
        <v>155</v>
      </c>
      <c r="GG5731" s="77" t="s">
        <v>472</v>
      </c>
      <c r="GH5731" s="77" t="s">
        <v>300</v>
      </c>
      <c r="GI5731" s="77">
        <v>2022</v>
      </c>
      <c r="GJ5731" s="77" t="s">
        <v>303</v>
      </c>
      <c r="GK5731" s="77">
        <v>5338.1784104581229</v>
      </c>
      <c r="GL5731" s="77">
        <v>572.41742999999997</v>
      </c>
      <c r="GM5731" s="77">
        <v>2022</v>
      </c>
      <c r="GN5731" s="77" t="s">
        <v>175</v>
      </c>
      <c r="GO5731" s="77">
        <v>5.3000000000000005E-2</v>
      </c>
      <c r="GP5731" s="77">
        <v>3</v>
      </c>
      <c r="GQ5731" s="77">
        <v>0</v>
      </c>
      <c r="GR5731" s="77" t="s">
        <v>423</v>
      </c>
      <c r="GS5731" s="77">
        <v>5.5966209081309407E-2</v>
      </c>
      <c r="GT5731" s="77">
        <v>298.7576090330312</v>
      </c>
      <c r="GU5731" s="77">
        <v>5.5966209081309407E-2</v>
      </c>
      <c r="GV5731" s="77">
        <v>298.7576090330312</v>
      </c>
      <c r="GW5731" s="77">
        <v>5.5966209081309407E-2</v>
      </c>
      <c r="GX5731" s="77">
        <v>298.7576090330312</v>
      </c>
      <c r="GY5731" s="77">
        <v>0</v>
      </c>
      <c r="GZ5731" s="77">
        <v>0</v>
      </c>
    </row>
    <row r="5732" spans="187:208" x14ac:dyDescent="0.25">
      <c r="GE5732" s="77" t="s">
        <v>422</v>
      </c>
      <c r="GF5732" s="77" t="s">
        <v>155</v>
      </c>
      <c r="GG5732" s="77" t="s">
        <v>472</v>
      </c>
      <c r="GH5732" s="77" t="s">
        <v>300</v>
      </c>
      <c r="GI5732" s="77">
        <v>2023</v>
      </c>
      <c r="GJ5732" s="77" t="s">
        <v>305</v>
      </c>
      <c r="GK5732" s="77">
        <v>233.2300768079991</v>
      </c>
      <c r="GL5732" s="77">
        <v>572.41742999999997</v>
      </c>
      <c r="GM5732" s="77">
        <v>2023</v>
      </c>
      <c r="GN5732" s="77" t="s">
        <v>175</v>
      </c>
      <c r="GO5732" s="77">
        <v>0.13250000000000001</v>
      </c>
      <c r="GP5732" s="77">
        <v>3</v>
      </c>
      <c r="GQ5732" s="77">
        <v>0</v>
      </c>
      <c r="GR5732" s="77" t="s">
        <v>423</v>
      </c>
      <c r="GS5732" s="77">
        <v>0</v>
      </c>
      <c r="GT5732" s="77">
        <v>0</v>
      </c>
      <c r="GU5732" s="77">
        <v>0.1527377521613833</v>
      </c>
      <c r="GV5732" s="77">
        <v>35.623037668080556</v>
      </c>
      <c r="GW5732" s="77">
        <v>0.1527377521613833</v>
      </c>
      <c r="GX5732" s="77">
        <v>35.623037668080556</v>
      </c>
      <c r="GY5732" s="77">
        <v>0.1527377521613833</v>
      </c>
      <c r="GZ5732" s="77">
        <v>35.623037668080556</v>
      </c>
    </row>
    <row r="5733" spans="187:208" x14ac:dyDescent="0.25">
      <c r="GE5733" s="77" t="s">
        <v>425</v>
      </c>
      <c r="GF5733" s="77" t="s">
        <v>155</v>
      </c>
      <c r="GG5733" s="77" t="s">
        <v>472</v>
      </c>
      <c r="GH5733" s="77" t="s">
        <v>300</v>
      </c>
      <c r="GI5733" s="77">
        <v>2023</v>
      </c>
      <c r="GJ5733" s="77" t="s">
        <v>301</v>
      </c>
      <c r="GK5733" s="77">
        <v>8896.5159934308886</v>
      </c>
      <c r="GL5733" s="77">
        <v>572.41742999999997</v>
      </c>
      <c r="GM5733" s="77">
        <v>2023</v>
      </c>
      <c r="GN5733" s="77" t="s">
        <v>175</v>
      </c>
      <c r="GO5733" s="77">
        <v>5.3000000000000005E-2</v>
      </c>
      <c r="GP5733" s="77">
        <v>3</v>
      </c>
      <c r="GQ5733" s="77">
        <v>0</v>
      </c>
      <c r="GR5733" s="77" t="s">
        <v>423</v>
      </c>
      <c r="GS5733" s="77">
        <v>0</v>
      </c>
      <c r="GT5733" s="77">
        <v>0</v>
      </c>
      <c r="GU5733" s="77">
        <v>5.5966209081309407E-2</v>
      </c>
      <c r="GV5733" s="77">
        <v>497.90427418356614</v>
      </c>
      <c r="GW5733" s="77">
        <v>5.5966209081309407E-2</v>
      </c>
      <c r="GX5733" s="77">
        <v>497.90427418356614</v>
      </c>
      <c r="GY5733" s="77">
        <v>5.5966209081309407E-2</v>
      </c>
      <c r="GZ5733" s="77">
        <v>497.90427418356614</v>
      </c>
    </row>
    <row r="5734" spans="187:208" x14ac:dyDescent="0.25">
      <c r="GE5734" s="77" t="s">
        <v>427</v>
      </c>
      <c r="GF5734" s="77" t="s">
        <v>155</v>
      </c>
      <c r="GG5734" s="77" t="s">
        <v>472</v>
      </c>
      <c r="GH5734" s="77" t="s">
        <v>300</v>
      </c>
      <c r="GI5734" s="77">
        <v>2023</v>
      </c>
      <c r="GJ5734" s="77" t="s">
        <v>303</v>
      </c>
      <c r="GK5734" s="77">
        <v>5534.8914862015199</v>
      </c>
      <c r="GL5734" s="77">
        <v>572.41742999999997</v>
      </c>
      <c r="GM5734" s="77">
        <v>2023</v>
      </c>
      <c r="GN5734" s="77" t="s">
        <v>175</v>
      </c>
      <c r="GO5734" s="77">
        <v>5.3000000000000005E-2</v>
      </c>
      <c r="GP5734" s="77">
        <v>3</v>
      </c>
      <c r="GQ5734" s="77">
        <v>0</v>
      </c>
      <c r="GR5734" s="77" t="s">
        <v>423</v>
      </c>
      <c r="GS5734" s="77">
        <v>0</v>
      </c>
      <c r="GT5734" s="77">
        <v>0</v>
      </c>
      <c r="GU5734" s="77">
        <v>5.5966209081309407E-2</v>
      </c>
      <c r="GV5734" s="77">
        <v>309.76689415911363</v>
      </c>
      <c r="GW5734" s="77">
        <v>5.5966209081309407E-2</v>
      </c>
      <c r="GX5734" s="77">
        <v>309.76689415911363</v>
      </c>
      <c r="GY5734" s="77">
        <v>5.5966209081309407E-2</v>
      </c>
      <c r="GZ5734" s="77">
        <v>309.76689415911363</v>
      </c>
    </row>
    <row r="5735" spans="187:208" x14ac:dyDescent="0.25">
      <c r="GE5735" s="77" t="s">
        <v>422</v>
      </c>
      <c r="GF5735" s="77" t="s">
        <v>155</v>
      </c>
      <c r="GG5735" s="77" t="s">
        <v>472</v>
      </c>
      <c r="GH5735" s="77" t="s">
        <v>300</v>
      </c>
      <c r="GI5735" s="77">
        <v>2024</v>
      </c>
      <c r="GJ5735" s="77" t="s">
        <v>305</v>
      </c>
      <c r="GK5735" s="77">
        <v>233.2300768079991</v>
      </c>
      <c r="GL5735" s="77">
        <v>572.41742999999997</v>
      </c>
      <c r="GM5735" s="77">
        <v>2024</v>
      </c>
      <c r="GN5735" s="77" t="s">
        <v>175</v>
      </c>
      <c r="GO5735" s="77">
        <v>0.13250000000000001</v>
      </c>
      <c r="GP5735" s="77">
        <v>3</v>
      </c>
      <c r="GQ5735" s="77">
        <v>0</v>
      </c>
      <c r="GR5735" s="77" t="s">
        <v>423</v>
      </c>
      <c r="GS5735" s="77">
        <v>0</v>
      </c>
      <c r="GT5735" s="77">
        <v>0</v>
      </c>
      <c r="GU5735" s="77">
        <v>0</v>
      </c>
      <c r="GV5735" s="77">
        <v>0</v>
      </c>
      <c r="GW5735" s="77">
        <v>0.1527377521613833</v>
      </c>
      <c r="GX5735" s="77">
        <v>35.623037668080556</v>
      </c>
      <c r="GY5735" s="77">
        <v>0.1527377521613833</v>
      </c>
      <c r="GZ5735" s="77">
        <v>35.623037668080556</v>
      </c>
    </row>
    <row r="5736" spans="187:208" x14ac:dyDescent="0.25">
      <c r="GE5736" s="77" t="s">
        <v>425</v>
      </c>
      <c r="GF5736" s="77" t="s">
        <v>155</v>
      </c>
      <c r="GG5736" s="77" t="s">
        <v>472</v>
      </c>
      <c r="GH5736" s="77" t="s">
        <v>300</v>
      </c>
      <c r="GI5736" s="77">
        <v>2024</v>
      </c>
      <c r="GJ5736" s="77" t="s">
        <v>301</v>
      </c>
      <c r="GK5736" s="77">
        <v>8896.5159934308886</v>
      </c>
      <c r="GL5736" s="77">
        <v>572.41742999999997</v>
      </c>
      <c r="GM5736" s="77">
        <v>2024</v>
      </c>
      <c r="GN5736" s="77" t="s">
        <v>175</v>
      </c>
      <c r="GO5736" s="77">
        <v>5.3000000000000005E-2</v>
      </c>
      <c r="GP5736" s="77">
        <v>3</v>
      </c>
      <c r="GQ5736" s="77">
        <v>0</v>
      </c>
      <c r="GR5736" s="77" t="s">
        <v>423</v>
      </c>
      <c r="GS5736" s="77">
        <v>0</v>
      </c>
      <c r="GT5736" s="77">
        <v>0</v>
      </c>
      <c r="GU5736" s="77">
        <v>0</v>
      </c>
      <c r="GV5736" s="77">
        <v>0</v>
      </c>
      <c r="GW5736" s="77">
        <v>5.5966209081309407E-2</v>
      </c>
      <c r="GX5736" s="77">
        <v>497.90427418356614</v>
      </c>
      <c r="GY5736" s="77">
        <v>5.5966209081309407E-2</v>
      </c>
      <c r="GZ5736" s="77">
        <v>497.90427418356614</v>
      </c>
    </row>
    <row r="5737" spans="187:208" x14ac:dyDescent="0.25">
      <c r="GE5737" s="77" t="s">
        <v>427</v>
      </c>
      <c r="GF5737" s="77" t="s">
        <v>155</v>
      </c>
      <c r="GG5737" s="77" t="s">
        <v>472</v>
      </c>
      <c r="GH5737" s="77" t="s">
        <v>300</v>
      </c>
      <c r="GI5737" s="77">
        <v>2024</v>
      </c>
      <c r="GJ5737" s="77" t="s">
        <v>303</v>
      </c>
      <c r="GK5737" s="77">
        <v>5534.8914862015199</v>
      </c>
      <c r="GL5737" s="77">
        <v>572.41742999999997</v>
      </c>
      <c r="GM5737" s="77">
        <v>2024</v>
      </c>
      <c r="GN5737" s="77" t="s">
        <v>175</v>
      </c>
      <c r="GO5737" s="77">
        <v>5.3000000000000005E-2</v>
      </c>
      <c r="GP5737" s="77">
        <v>3</v>
      </c>
      <c r="GQ5737" s="77">
        <v>0</v>
      </c>
      <c r="GR5737" s="77" t="s">
        <v>423</v>
      </c>
      <c r="GS5737" s="77">
        <v>0</v>
      </c>
      <c r="GT5737" s="77">
        <v>0</v>
      </c>
      <c r="GU5737" s="77">
        <v>0</v>
      </c>
      <c r="GV5737" s="77">
        <v>0</v>
      </c>
      <c r="GW5737" s="77">
        <v>5.5966209081309407E-2</v>
      </c>
      <c r="GX5737" s="77">
        <v>309.76689415911363</v>
      </c>
      <c r="GY5737" s="77">
        <v>5.5966209081309407E-2</v>
      </c>
      <c r="GZ5737" s="77">
        <v>309.76689415911363</v>
      </c>
    </row>
    <row r="5738" spans="187:208" x14ac:dyDescent="0.25">
      <c r="GE5738" s="77" t="s">
        <v>422</v>
      </c>
      <c r="GF5738" s="77" t="s">
        <v>155</v>
      </c>
      <c r="GG5738" s="77" t="s">
        <v>472</v>
      </c>
      <c r="GH5738" s="77" t="s">
        <v>300</v>
      </c>
      <c r="GI5738" s="77">
        <v>2025</v>
      </c>
      <c r="GJ5738" s="77" t="s">
        <v>305</v>
      </c>
      <c r="GK5738" s="77">
        <v>233.2300768079991</v>
      </c>
      <c r="GL5738" s="77">
        <v>572.41742999999997</v>
      </c>
      <c r="GM5738" s="77">
        <v>2025</v>
      </c>
      <c r="GN5738" s="77" t="s">
        <v>175</v>
      </c>
      <c r="GO5738" s="77">
        <v>0.13250000000000001</v>
      </c>
      <c r="GP5738" s="77">
        <v>3</v>
      </c>
      <c r="GQ5738" s="77">
        <v>0</v>
      </c>
      <c r="GR5738" s="77" t="s">
        <v>423</v>
      </c>
      <c r="GS5738" s="77">
        <v>0</v>
      </c>
      <c r="GT5738" s="77">
        <v>0</v>
      </c>
      <c r="GU5738" s="77">
        <v>0</v>
      </c>
      <c r="GV5738" s="77">
        <v>0</v>
      </c>
      <c r="GW5738" s="77">
        <v>0</v>
      </c>
      <c r="GX5738" s="77">
        <v>0</v>
      </c>
      <c r="GY5738" s="77">
        <v>0.1527377521613833</v>
      </c>
      <c r="GZ5738" s="77">
        <v>35.623037668080556</v>
      </c>
    </row>
    <row r="5739" spans="187:208" x14ac:dyDescent="0.25">
      <c r="GE5739" s="77" t="s">
        <v>425</v>
      </c>
      <c r="GF5739" s="77" t="s">
        <v>155</v>
      </c>
      <c r="GG5739" s="77" t="s">
        <v>472</v>
      </c>
      <c r="GH5739" s="77" t="s">
        <v>300</v>
      </c>
      <c r="GI5739" s="77">
        <v>2025</v>
      </c>
      <c r="GJ5739" s="77" t="s">
        <v>301</v>
      </c>
      <c r="GK5739" s="77">
        <v>8896.5159934308886</v>
      </c>
      <c r="GL5739" s="77">
        <v>572.41742999999997</v>
      </c>
      <c r="GM5739" s="77">
        <v>2025</v>
      </c>
      <c r="GN5739" s="77" t="s">
        <v>175</v>
      </c>
      <c r="GO5739" s="77">
        <v>5.3000000000000005E-2</v>
      </c>
      <c r="GP5739" s="77">
        <v>3</v>
      </c>
      <c r="GQ5739" s="77">
        <v>0</v>
      </c>
      <c r="GR5739" s="77" t="s">
        <v>423</v>
      </c>
      <c r="GS5739" s="77">
        <v>0</v>
      </c>
      <c r="GT5739" s="77">
        <v>0</v>
      </c>
      <c r="GU5739" s="77">
        <v>0</v>
      </c>
      <c r="GV5739" s="77">
        <v>0</v>
      </c>
      <c r="GW5739" s="77">
        <v>0</v>
      </c>
      <c r="GX5739" s="77">
        <v>0</v>
      </c>
      <c r="GY5739" s="77">
        <v>5.5966209081309407E-2</v>
      </c>
      <c r="GZ5739" s="77">
        <v>497.90427418356614</v>
      </c>
    </row>
    <row r="5740" spans="187:208" x14ac:dyDescent="0.25">
      <c r="GE5740" s="77" t="s">
        <v>427</v>
      </c>
      <c r="GF5740" s="77" t="s">
        <v>155</v>
      </c>
      <c r="GG5740" s="77" t="s">
        <v>472</v>
      </c>
      <c r="GH5740" s="77" t="s">
        <v>300</v>
      </c>
      <c r="GI5740" s="77">
        <v>2025</v>
      </c>
      <c r="GJ5740" s="77" t="s">
        <v>303</v>
      </c>
      <c r="GK5740" s="77">
        <v>5534.8914862015199</v>
      </c>
      <c r="GL5740" s="77">
        <v>572.41742999999997</v>
      </c>
      <c r="GM5740" s="77">
        <v>2025</v>
      </c>
      <c r="GN5740" s="77" t="s">
        <v>175</v>
      </c>
      <c r="GO5740" s="77">
        <v>5.3000000000000005E-2</v>
      </c>
      <c r="GP5740" s="77">
        <v>3</v>
      </c>
      <c r="GQ5740" s="77">
        <v>0</v>
      </c>
      <c r="GR5740" s="77" t="s">
        <v>423</v>
      </c>
      <c r="GS5740" s="77">
        <v>0</v>
      </c>
      <c r="GT5740" s="77">
        <v>0</v>
      </c>
      <c r="GU5740" s="77">
        <v>0</v>
      </c>
      <c r="GV5740" s="77">
        <v>0</v>
      </c>
      <c r="GW5740" s="77">
        <v>0</v>
      </c>
      <c r="GX5740" s="77">
        <v>0</v>
      </c>
      <c r="GY5740" s="77">
        <v>5.5966209081309407E-2</v>
      </c>
      <c r="GZ5740" s="77">
        <v>309.76689415911363</v>
      </c>
    </row>
    <row r="5741" spans="187:208" x14ac:dyDescent="0.25">
      <c r="GE5741" s="77" t="s">
        <v>422</v>
      </c>
      <c r="GF5741" s="77" t="s">
        <v>155</v>
      </c>
      <c r="GG5741" s="77" t="s">
        <v>472</v>
      </c>
      <c r="GH5741" s="77" t="s">
        <v>432</v>
      </c>
      <c r="GI5741" s="77">
        <v>2021</v>
      </c>
      <c r="GJ5741" s="77" t="s">
        <v>305</v>
      </c>
      <c r="GK5741" s="77">
        <v>222.22942162784091</v>
      </c>
      <c r="GL5741" s="77">
        <v>572.41742999999997</v>
      </c>
      <c r="GM5741" s="77">
        <v>2021</v>
      </c>
      <c r="GN5741" s="77" t="s">
        <v>175</v>
      </c>
      <c r="GO5741" s="77">
        <v>0.13250000000000001</v>
      </c>
      <c r="GP5741" s="77">
        <v>3</v>
      </c>
      <c r="GQ5741" s="77">
        <v>0</v>
      </c>
      <c r="GR5741" s="77" t="s">
        <v>423</v>
      </c>
      <c r="GS5741" s="77">
        <v>0.1527377521613833</v>
      </c>
      <c r="GT5741" s="77">
        <v>33.942822323560719</v>
      </c>
      <c r="GU5741" s="77">
        <v>0.1527377521613833</v>
      </c>
      <c r="GV5741" s="77">
        <v>33.942822323560719</v>
      </c>
      <c r="GW5741" s="77">
        <v>0</v>
      </c>
      <c r="GX5741" s="77">
        <v>0</v>
      </c>
      <c r="GY5741" s="77">
        <v>0</v>
      </c>
      <c r="GZ5741" s="77">
        <v>0</v>
      </c>
    </row>
    <row r="5742" spans="187:208" x14ac:dyDescent="0.25">
      <c r="GE5742" s="77" t="s">
        <v>425</v>
      </c>
      <c r="GF5742" s="77" t="s">
        <v>155</v>
      </c>
      <c r="GG5742" s="77" t="s">
        <v>472</v>
      </c>
      <c r="GH5742" s="77" t="s">
        <v>432</v>
      </c>
      <c r="GI5742" s="77">
        <v>2021</v>
      </c>
      <c r="GJ5742" s="77" t="s">
        <v>301</v>
      </c>
      <c r="GK5742" s="77">
        <v>8585.7228092483438</v>
      </c>
      <c r="GL5742" s="77">
        <v>572.41742999999997</v>
      </c>
      <c r="GM5742" s="77">
        <v>2021</v>
      </c>
      <c r="GN5742" s="77" t="s">
        <v>175</v>
      </c>
      <c r="GO5742" s="77">
        <v>5.3000000000000005E-2</v>
      </c>
      <c r="GP5742" s="77">
        <v>3</v>
      </c>
      <c r="GQ5742" s="77">
        <v>0</v>
      </c>
      <c r="GR5742" s="77" t="s">
        <v>423</v>
      </c>
      <c r="GS5742" s="77">
        <v>5.5966209081309407E-2</v>
      </c>
      <c r="GT5742" s="77">
        <v>480.51035785655995</v>
      </c>
      <c r="GU5742" s="77">
        <v>5.5966209081309407E-2</v>
      </c>
      <c r="GV5742" s="77">
        <v>480.51035785655995</v>
      </c>
      <c r="GW5742" s="77">
        <v>0</v>
      </c>
      <c r="GX5742" s="77">
        <v>0</v>
      </c>
      <c r="GY5742" s="77">
        <v>0</v>
      </c>
      <c r="GZ5742" s="77">
        <v>0</v>
      </c>
    </row>
    <row r="5743" spans="187:208" x14ac:dyDescent="0.25">
      <c r="GE5743" s="77" t="s">
        <v>422</v>
      </c>
      <c r="GF5743" s="77" t="s">
        <v>155</v>
      </c>
      <c r="GG5743" s="77" t="s">
        <v>472</v>
      </c>
      <c r="GH5743" s="77" t="s">
        <v>432</v>
      </c>
      <c r="GI5743" s="77">
        <v>2022</v>
      </c>
      <c r="GJ5743" s="77" t="s">
        <v>305</v>
      </c>
      <c r="GK5743" s="77">
        <v>222.22942162784091</v>
      </c>
      <c r="GL5743" s="77">
        <v>572.41742999999997</v>
      </c>
      <c r="GM5743" s="77">
        <v>2022</v>
      </c>
      <c r="GN5743" s="77" t="s">
        <v>175</v>
      </c>
      <c r="GO5743" s="77">
        <v>0.13250000000000001</v>
      </c>
      <c r="GP5743" s="77">
        <v>3</v>
      </c>
      <c r="GQ5743" s="77">
        <v>0</v>
      </c>
      <c r="GR5743" s="77" t="s">
        <v>423</v>
      </c>
      <c r="GS5743" s="77">
        <v>0.1527377521613833</v>
      </c>
      <c r="GT5743" s="77">
        <v>33.942822323560719</v>
      </c>
      <c r="GU5743" s="77">
        <v>0.1527377521613833</v>
      </c>
      <c r="GV5743" s="77">
        <v>33.942822323560719</v>
      </c>
      <c r="GW5743" s="77">
        <v>0.1527377521613833</v>
      </c>
      <c r="GX5743" s="77">
        <v>33.942822323560719</v>
      </c>
      <c r="GY5743" s="77">
        <v>0</v>
      </c>
      <c r="GZ5743" s="77">
        <v>0</v>
      </c>
    </row>
    <row r="5744" spans="187:208" x14ac:dyDescent="0.25">
      <c r="GE5744" s="77" t="s">
        <v>425</v>
      </c>
      <c r="GF5744" s="77" t="s">
        <v>155</v>
      </c>
      <c r="GG5744" s="77" t="s">
        <v>472</v>
      </c>
      <c r="GH5744" s="77" t="s">
        <v>432</v>
      </c>
      <c r="GI5744" s="77">
        <v>2022</v>
      </c>
      <c r="GJ5744" s="77" t="s">
        <v>301</v>
      </c>
      <c r="GK5744" s="77">
        <v>8585.7228092483438</v>
      </c>
      <c r="GL5744" s="77">
        <v>572.41742999999997</v>
      </c>
      <c r="GM5744" s="77">
        <v>2022</v>
      </c>
      <c r="GN5744" s="77" t="s">
        <v>175</v>
      </c>
      <c r="GO5744" s="77">
        <v>5.3000000000000005E-2</v>
      </c>
      <c r="GP5744" s="77">
        <v>3</v>
      </c>
      <c r="GQ5744" s="77">
        <v>0</v>
      </c>
      <c r="GR5744" s="77" t="s">
        <v>423</v>
      </c>
      <c r="GS5744" s="77">
        <v>5.5966209081309407E-2</v>
      </c>
      <c r="GT5744" s="77">
        <v>480.51035785655995</v>
      </c>
      <c r="GU5744" s="77">
        <v>5.5966209081309407E-2</v>
      </c>
      <c r="GV5744" s="77">
        <v>480.51035785655995</v>
      </c>
      <c r="GW5744" s="77">
        <v>5.5966209081309407E-2</v>
      </c>
      <c r="GX5744" s="77">
        <v>480.51035785655995</v>
      </c>
      <c r="GY5744" s="77">
        <v>0</v>
      </c>
      <c r="GZ5744" s="77">
        <v>0</v>
      </c>
    </row>
    <row r="5745" spans="187:208" x14ac:dyDescent="0.25">
      <c r="GE5745" s="77" t="s">
        <v>422</v>
      </c>
      <c r="GF5745" s="77" t="s">
        <v>155</v>
      </c>
      <c r="GG5745" s="77" t="s">
        <v>472</v>
      </c>
      <c r="GH5745" s="77" t="s">
        <v>432</v>
      </c>
      <c r="GI5745" s="77">
        <v>2023</v>
      </c>
      <c r="GJ5745" s="77" t="s">
        <v>305</v>
      </c>
      <c r="GK5745" s="77">
        <v>233.23007680794981</v>
      </c>
      <c r="GL5745" s="77">
        <v>572.41742999999997</v>
      </c>
      <c r="GM5745" s="77">
        <v>2023</v>
      </c>
      <c r="GN5745" s="77" t="s">
        <v>175</v>
      </c>
      <c r="GO5745" s="77">
        <v>0.13250000000000001</v>
      </c>
      <c r="GP5745" s="77">
        <v>3</v>
      </c>
      <c r="GQ5745" s="77">
        <v>0</v>
      </c>
      <c r="GR5745" s="77" t="s">
        <v>423</v>
      </c>
      <c r="GS5745" s="77">
        <v>0</v>
      </c>
      <c r="GT5745" s="77">
        <v>0</v>
      </c>
      <c r="GU5745" s="77">
        <v>0.1527377521613833</v>
      </c>
      <c r="GV5745" s="77">
        <v>35.623037668073032</v>
      </c>
      <c r="GW5745" s="77">
        <v>0.1527377521613833</v>
      </c>
      <c r="GX5745" s="77">
        <v>35.623037668073032</v>
      </c>
      <c r="GY5745" s="77">
        <v>0.1527377521613833</v>
      </c>
      <c r="GZ5745" s="77">
        <v>35.623037668073032</v>
      </c>
    </row>
    <row r="5746" spans="187:208" x14ac:dyDescent="0.25">
      <c r="GE5746" s="77" t="s">
        <v>425</v>
      </c>
      <c r="GF5746" s="77" t="s">
        <v>155</v>
      </c>
      <c r="GG5746" s="77" t="s">
        <v>472</v>
      </c>
      <c r="GH5746" s="77" t="s">
        <v>432</v>
      </c>
      <c r="GI5746" s="77">
        <v>2023</v>
      </c>
      <c r="GJ5746" s="77" t="s">
        <v>301</v>
      </c>
      <c r="GK5746" s="77">
        <v>8896.5159934290077</v>
      </c>
      <c r="GL5746" s="77">
        <v>572.41742999999997</v>
      </c>
      <c r="GM5746" s="77">
        <v>2023</v>
      </c>
      <c r="GN5746" s="77" t="s">
        <v>175</v>
      </c>
      <c r="GO5746" s="77">
        <v>5.3000000000000005E-2</v>
      </c>
      <c r="GP5746" s="77">
        <v>3</v>
      </c>
      <c r="GQ5746" s="77">
        <v>0</v>
      </c>
      <c r="GR5746" s="77" t="s">
        <v>423</v>
      </c>
      <c r="GS5746" s="77">
        <v>0</v>
      </c>
      <c r="GT5746" s="77">
        <v>0</v>
      </c>
      <c r="GU5746" s="77">
        <v>5.5966209081309407E-2</v>
      </c>
      <c r="GV5746" s="77">
        <v>497.90427418346093</v>
      </c>
      <c r="GW5746" s="77">
        <v>5.5966209081309407E-2</v>
      </c>
      <c r="GX5746" s="77">
        <v>497.90427418346093</v>
      </c>
      <c r="GY5746" s="77">
        <v>5.5966209081309407E-2</v>
      </c>
      <c r="GZ5746" s="77">
        <v>497.90427418346093</v>
      </c>
    </row>
    <row r="5747" spans="187:208" x14ac:dyDescent="0.25">
      <c r="GE5747" s="77" t="s">
        <v>422</v>
      </c>
      <c r="GF5747" s="77" t="s">
        <v>155</v>
      </c>
      <c r="GG5747" s="77" t="s">
        <v>472</v>
      </c>
      <c r="GH5747" s="77" t="s">
        <v>432</v>
      </c>
      <c r="GI5747" s="77">
        <v>2024</v>
      </c>
      <c r="GJ5747" s="77" t="s">
        <v>305</v>
      </c>
      <c r="GK5747" s="77">
        <v>233.23007680794981</v>
      </c>
      <c r="GL5747" s="77">
        <v>572.41742999999997</v>
      </c>
      <c r="GM5747" s="77">
        <v>2024</v>
      </c>
      <c r="GN5747" s="77" t="s">
        <v>175</v>
      </c>
      <c r="GO5747" s="77">
        <v>0.13250000000000001</v>
      </c>
      <c r="GP5747" s="77">
        <v>3</v>
      </c>
      <c r="GQ5747" s="77">
        <v>0</v>
      </c>
      <c r="GR5747" s="77" t="s">
        <v>423</v>
      </c>
      <c r="GS5747" s="77">
        <v>0</v>
      </c>
      <c r="GT5747" s="77">
        <v>0</v>
      </c>
      <c r="GU5747" s="77">
        <v>0</v>
      </c>
      <c r="GV5747" s="77">
        <v>0</v>
      </c>
      <c r="GW5747" s="77">
        <v>0.1527377521613833</v>
      </c>
      <c r="GX5747" s="77">
        <v>35.623037668073032</v>
      </c>
      <c r="GY5747" s="77">
        <v>0.1527377521613833</v>
      </c>
      <c r="GZ5747" s="77">
        <v>35.623037668073032</v>
      </c>
    </row>
    <row r="5748" spans="187:208" x14ac:dyDescent="0.25">
      <c r="GE5748" s="77" t="s">
        <v>425</v>
      </c>
      <c r="GF5748" s="77" t="s">
        <v>155</v>
      </c>
      <c r="GG5748" s="77" t="s">
        <v>472</v>
      </c>
      <c r="GH5748" s="77" t="s">
        <v>432</v>
      </c>
      <c r="GI5748" s="77">
        <v>2024</v>
      </c>
      <c r="GJ5748" s="77" t="s">
        <v>301</v>
      </c>
      <c r="GK5748" s="77">
        <v>8896.5159934290077</v>
      </c>
      <c r="GL5748" s="77">
        <v>572.41742999999997</v>
      </c>
      <c r="GM5748" s="77">
        <v>2024</v>
      </c>
      <c r="GN5748" s="77" t="s">
        <v>175</v>
      </c>
      <c r="GO5748" s="77">
        <v>5.3000000000000005E-2</v>
      </c>
      <c r="GP5748" s="77">
        <v>3</v>
      </c>
      <c r="GQ5748" s="77">
        <v>0</v>
      </c>
      <c r="GR5748" s="77" t="s">
        <v>423</v>
      </c>
      <c r="GS5748" s="77">
        <v>0</v>
      </c>
      <c r="GT5748" s="77">
        <v>0</v>
      </c>
      <c r="GU5748" s="77">
        <v>0</v>
      </c>
      <c r="GV5748" s="77">
        <v>0</v>
      </c>
      <c r="GW5748" s="77">
        <v>5.5966209081309407E-2</v>
      </c>
      <c r="GX5748" s="77">
        <v>497.90427418346093</v>
      </c>
      <c r="GY5748" s="77">
        <v>5.5966209081309407E-2</v>
      </c>
      <c r="GZ5748" s="77">
        <v>497.90427418346093</v>
      </c>
    </row>
    <row r="5749" spans="187:208" x14ac:dyDescent="0.25">
      <c r="GE5749" s="77" t="s">
        <v>422</v>
      </c>
      <c r="GF5749" s="77" t="s">
        <v>155</v>
      </c>
      <c r="GG5749" s="77" t="s">
        <v>472</v>
      </c>
      <c r="GH5749" s="77" t="s">
        <v>432</v>
      </c>
      <c r="GI5749" s="77">
        <v>2025</v>
      </c>
      <c r="GJ5749" s="77" t="s">
        <v>305</v>
      </c>
      <c r="GK5749" s="77">
        <v>233.23007680794981</v>
      </c>
      <c r="GL5749" s="77">
        <v>572.41742999999997</v>
      </c>
      <c r="GM5749" s="77">
        <v>2025</v>
      </c>
      <c r="GN5749" s="77" t="s">
        <v>175</v>
      </c>
      <c r="GO5749" s="77">
        <v>0.13250000000000001</v>
      </c>
      <c r="GP5749" s="77">
        <v>3</v>
      </c>
      <c r="GQ5749" s="77">
        <v>0</v>
      </c>
      <c r="GR5749" s="77" t="s">
        <v>423</v>
      </c>
      <c r="GS5749" s="77">
        <v>0</v>
      </c>
      <c r="GT5749" s="77">
        <v>0</v>
      </c>
      <c r="GU5749" s="77">
        <v>0</v>
      </c>
      <c r="GV5749" s="77">
        <v>0</v>
      </c>
      <c r="GW5749" s="77">
        <v>0</v>
      </c>
      <c r="GX5749" s="77">
        <v>0</v>
      </c>
      <c r="GY5749" s="77">
        <v>0.1527377521613833</v>
      </c>
      <c r="GZ5749" s="77">
        <v>35.623037668073032</v>
      </c>
    </row>
    <row r="5750" spans="187:208" x14ac:dyDescent="0.25">
      <c r="GE5750" s="77" t="s">
        <v>425</v>
      </c>
      <c r="GF5750" s="77" t="s">
        <v>155</v>
      </c>
      <c r="GG5750" s="77" t="s">
        <v>472</v>
      </c>
      <c r="GH5750" s="77" t="s">
        <v>432</v>
      </c>
      <c r="GI5750" s="77">
        <v>2025</v>
      </c>
      <c r="GJ5750" s="77" t="s">
        <v>301</v>
      </c>
      <c r="GK5750" s="77">
        <v>8896.5159934290077</v>
      </c>
      <c r="GL5750" s="77">
        <v>572.41742999999997</v>
      </c>
      <c r="GM5750" s="77">
        <v>2025</v>
      </c>
      <c r="GN5750" s="77" t="s">
        <v>175</v>
      </c>
      <c r="GO5750" s="77">
        <v>5.3000000000000005E-2</v>
      </c>
      <c r="GP5750" s="77">
        <v>3</v>
      </c>
      <c r="GQ5750" s="77">
        <v>0</v>
      </c>
      <c r="GR5750" s="77" t="s">
        <v>423</v>
      </c>
      <c r="GS5750" s="77">
        <v>0</v>
      </c>
      <c r="GT5750" s="77">
        <v>0</v>
      </c>
      <c r="GU5750" s="77">
        <v>0</v>
      </c>
      <c r="GV5750" s="77">
        <v>0</v>
      </c>
      <c r="GW5750" s="77">
        <v>0</v>
      </c>
      <c r="GX5750" s="77">
        <v>0</v>
      </c>
      <c r="GY5750" s="77">
        <v>5.5966209081309407E-2</v>
      </c>
      <c r="GZ5750" s="77">
        <v>497.90427418346093</v>
      </c>
    </row>
    <row r="5751" spans="187:208" x14ac:dyDescent="0.25">
      <c r="GE5751" s="77" t="s">
        <v>422</v>
      </c>
      <c r="GF5751" s="77" t="s">
        <v>155</v>
      </c>
      <c r="GG5751" s="77" t="s">
        <v>472</v>
      </c>
      <c r="GH5751" s="77" t="s">
        <v>439</v>
      </c>
      <c r="GI5751" s="77">
        <v>2021</v>
      </c>
      <c r="GJ5751" s="77" t="s">
        <v>305</v>
      </c>
      <c r="GK5751" s="77">
        <v>0.69641821681222693</v>
      </c>
      <c r="GL5751" s="77">
        <v>572.41742999999997</v>
      </c>
      <c r="GM5751" s="77">
        <v>2021</v>
      </c>
      <c r="GN5751" s="77" t="s">
        <v>175</v>
      </c>
      <c r="GO5751" s="77">
        <v>0.13250000000000001</v>
      </c>
      <c r="GP5751" s="77">
        <v>3</v>
      </c>
      <c r="GQ5751" s="77">
        <v>0</v>
      </c>
      <c r="GR5751" s="77" t="s">
        <v>423</v>
      </c>
      <c r="GS5751" s="77">
        <v>0.1527377521613833</v>
      </c>
      <c r="GT5751" s="77">
        <v>0.10636935300013842</v>
      </c>
      <c r="GU5751" s="77">
        <v>0.1527377521613833</v>
      </c>
      <c r="GV5751" s="77">
        <v>0.10636935300013842</v>
      </c>
      <c r="GW5751" s="77">
        <v>0</v>
      </c>
      <c r="GX5751" s="77">
        <v>0</v>
      </c>
      <c r="GY5751" s="77">
        <v>0</v>
      </c>
      <c r="GZ5751" s="77">
        <v>0</v>
      </c>
    </row>
    <row r="5752" spans="187:208" x14ac:dyDescent="0.25">
      <c r="GE5752" s="77" t="s">
        <v>425</v>
      </c>
      <c r="GF5752" s="77" t="s">
        <v>155</v>
      </c>
      <c r="GG5752" s="77" t="s">
        <v>472</v>
      </c>
      <c r="GH5752" s="77" t="s">
        <v>439</v>
      </c>
      <c r="GI5752" s="77">
        <v>2021</v>
      </c>
      <c r="GJ5752" s="77" t="s">
        <v>301</v>
      </c>
      <c r="GK5752" s="77">
        <v>2.9419641522810411</v>
      </c>
      <c r="GL5752" s="77">
        <v>572.41742999999997</v>
      </c>
      <c r="GM5752" s="77">
        <v>2021</v>
      </c>
      <c r="GN5752" s="77" t="s">
        <v>175</v>
      </c>
      <c r="GO5752" s="77">
        <v>5.3000000000000005E-2</v>
      </c>
      <c r="GP5752" s="77">
        <v>3</v>
      </c>
      <c r="GQ5752" s="77">
        <v>0</v>
      </c>
      <c r="GR5752" s="77" t="s">
        <v>423</v>
      </c>
      <c r="GS5752" s="77">
        <v>5.5966209081309407E-2</v>
      </c>
      <c r="GT5752" s="77">
        <v>0.16465058085627793</v>
      </c>
      <c r="GU5752" s="77">
        <v>5.5966209081309407E-2</v>
      </c>
      <c r="GV5752" s="77">
        <v>0.16465058085627793</v>
      </c>
      <c r="GW5752" s="77">
        <v>0</v>
      </c>
      <c r="GX5752" s="77">
        <v>0</v>
      </c>
      <c r="GY5752" s="77">
        <v>0</v>
      </c>
      <c r="GZ5752" s="77">
        <v>0</v>
      </c>
    </row>
    <row r="5753" spans="187:208" x14ac:dyDescent="0.25">
      <c r="GE5753" s="77" t="s">
        <v>427</v>
      </c>
      <c r="GF5753" s="77" t="s">
        <v>155</v>
      </c>
      <c r="GG5753" s="77" t="s">
        <v>472</v>
      </c>
      <c r="GH5753" s="77" t="s">
        <v>439</v>
      </c>
      <c r="GI5753" s="77">
        <v>2021</v>
      </c>
      <c r="GJ5753" s="77" t="s">
        <v>303</v>
      </c>
      <c r="GK5753" s="77">
        <v>1.6021759622083049</v>
      </c>
      <c r="GL5753" s="77">
        <v>572.41742999999997</v>
      </c>
      <c r="GM5753" s="77">
        <v>2021</v>
      </c>
      <c r="GN5753" s="77" t="s">
        <v>175</v>
      </c>
      <c r="GO5753" s="77">
        <v>5.3000000000000005E-2</v>
      </c>
      <c r="GP5753" s="77">
        <v>3</v>
      </c>
      <c r="GQ5753" s="77">
        <v>0</v>
      </c>
      <c r="GR5753" s="77" t="s">
        <v>423</v>
      </c>
      <c r="GS5753" s="77">
        <v>5.5966209081309407E-2</v>
      </c>
      <c r="GT5753" s="77">
        <v>8.9667714885998076E-2</v>
      </c>
      <c r="GU5753" s="77">
        <v>5.5966209081309407E-2</v>
      </c>
      <c r="GV5753" s="77">
        <v>8.9667714885998076E-2</v>
      </c>
      <c r="GW5753" s="77">
        <v>0</v>
      </c>
      <c r="GX5753" s="77">
        <v>0</v>
      </c>
      <c r="GY5753" s="77">
        <v>0</v>
      </c>
      <c r="GZ5753" s="77">
        <v>0</v>
      </c>
    </row>
    <row r="5754" spans="187:208" x14ac:dyDescent="0.25">
      <c r="GE5754" s="77" t="s">
        <v>422</v>
      </c>
      <c r="GF5754" s="77" t="s">
        <v>155</v>
      </c>
      <c r="GG5754" s="77" t="s">
        <v>472</v>
      </c>
      <c r="GH5754" s="77" t="s">
        <v>439</v>
      </c>
      <c r="GI5754" s="77">
        <v>2022</v>
      </c>
      <c r="GJ5754" s="77" t="s">
        <v>305</v>
      </c>
      <c r="GK5754" s="77">
        <v>0.69641821681222693</v>
      </c>
      <c r="GL5754" s="77">
        <v>572.41742999999997</v>
      </c>
      <c r="GM5754" s="77">
        <v>2022</v>
      </c>
      <c r="GN5754" s="77" t="s">
        <v>175</v>
      </c>
      <c r="GO5754" s="77">
        <v>0.13250000000000001</v>
      </c>
      <c r="GP5754" s="77">
        <v>3</v>
      </c>
      <c r="GQ5754" s="77">
        <v>0</v>
      </c>
      <c r="GR5754" s="77" t="s">
        <v>423</v>
      </c>
      <c r="GS5754" s="77">
        <v>0.1527377521613833</v>
      </c>
      <c r="GT5754" s="77">
        <v>0.10636935300013842</v>
      </c>
      <c r="GU5754" s="77">
        <v>0.1527377521613833</v>
      </c>
      <c r="GV5754" s="77">
        <v>0.10636935300013842</v>
      </c>
      <c r="GW5754" s="77">
        <v>0.1527377521613833</v>
      </c>
      <c r="GX5754" s="77">
        <v>0.10636935300013842</v>
      </c>
      <c r="GY5754" s="77">
        <v>0</v>
      </c>
      <c r="GZ5754" s="77">
        <v>0</v>
      </c>
    </row>
    <row r="5755" spans="187:208" x14ac:dyDescent="0.25">
      <c r="GE5755" s="77" t="s">
        <v>425</v>
      </c>
      <c r="GF5755" s="77" t="s">
        <v>155</v>
      </c>
      <c r="GG5755" s="77" t="s">
        <v>472</v>
      </c>
      <c r="GH5755" s="77" t="s">
        <v>439</v>
      </c>
      <c r="GI5755" s="77">
        <v>2022</v>
      </c>
      <c r="GJ5755" s="77" t="s">
        <v>301</v>
      </c>
      <c r="GK5755" s="77">
        <v>2.9419641522810411</v>
      </c>
      <c r="GL5755" s="77">
        <v>572.41742999999997</v>
      </c>
      <c r="GM5755" s="77">
        <v>2022</v>
      </c>
      <c r="GN5755" s="77" t="s">
        <v>175</v>
      </c>
      <c r="GO5755" s="77">
        <v>5.3000000000000005E-2</v>
      </c>
      <c r="GP5755" s="77">
        <v>3</v>
      </c>
      <c r="GQ5755" s="77">
        <v>0</v>
      </c>
      <c r="GR5755" s="77" t="s">
        <v>423</v>
      </c>
      <c r="GS5755" s="77">
        <v>5.5966209081309407E-2</v>
      </c>
      <c r="GT5755" s="77">
        <v>0.16465058085627793</v>
      </c>
      <c r="GU5755" s="77">
        <v>5.5966209081309407E-2</v>
      </c>
      <c r="GV5755" s="77">
        <v>0.16465058085627793</v>
      </c>
      <c r="GW5755" s="77">
        <v>5.5966209081309407E-2</v>
      </c>
      <c r="GX5755" s="77">
        <v>0.16465058085627793</v>
      </c>
      <c r="GY5755" s="77">
        <v>0</v>
      </c>
      <c r="GZ5755" s="77">
        <v>0</v>
      </c>
    </row>
    <row r="5756" spans="187:208" x14ac:dyDescent="0.25">
      <c r="GE5756" s="77" t="s">
        <v>427</v>
      </c>
      <c r="GF5756" s="77" t="s">
        <v>155</v>
      </c>
      <c r="GG5756" s="77" t="s">
        <v>472</v>
      </c>
      <c r="GH5756" s="77" t="s">
        <v>439</v>
      </c>
      <c r="GI5756" s="77">
        <v>2022</v>
      </c>
      <c r="GJ5756" s="77" t="s">
        <v>303</v>
      </c>
      <c r="GK5756" s="77">
        <v>1.6021759622083049</v>
      </c>
      <c r="GL5756" s="77">
        <v>572.41742999999997</v>
      </c>
      <c r="GM5756" s="77">
        <v>2022</v>
      </c>
      <c r="GN5756" s="77" t="s">
        <v>175</v>
      </c>
      <c r="GO5756" s="77">
        <v>5.3000000000000005E-2</v>
      </c>
      <c r="GP5756" s="77">
        <v>3</v>
      </c>
      <c r="GQ5756" s="77">
        <v>0</v>
      </c>
      <c r="GR5756" s="77" t="s">
        <v>423</v>
      </c>
      <c r="GS5756" s="77">
        <v>5.5966209081309407E-2</v>
      </c>
      <c r="GT5756" s="77">
        <v>8.9667714885998076E-2</v>
      </c>
      <c r="GU5756" s="77">
        <v>5.5966209081309407E-2</v>
      </c>
      <c r="GV5756" s="77">
        <v>8.9667714885998076E-2</v>
      </c>
      <c r="GW5756" s="77">
        <v>5.5966209081309407E-2</v>
      </c>
      <c r="GX5756" s="77">
        <v>8.9667714885998076E-2</v>
      </c>
      <c r="GY5756" s="77">
        <v>0</v>
      </c>
      <c r="GZ5756" s="77">
        <v>0</v>
      </c>
    </row>
    <row r="5757" spans="187:208" x14ac:dyDescent="0.25">
      <c r="GE5757" s="77" t="s">
        <v>422</v>
      </c>
      <c r="GF5757" s="77" t="s">
        <v>155</v>
      </c>
      <c r="GG5757" s="77" t="s">
        <v>472</v>
      </c>
      <c r="GH5757" s="77" t="s">
        <v>439</v>
      </c>
      <c r="GI5757" s="77">
        <v>2023</v>
      </c>
      <c r="GJ5757" s="77" t="s">
        <v>305</v>
      </c>
      <c r="GK5757" s="77">
        <v>0.7189601678582197</v>
      </c>
      <c r="GL5757" s="77">
        <v>572.41742999999997</v>
      </c>
      <c r="GM5757" s="77">
        <v>2023</v>
      </c>
      <c r="GN5757" s="77" t="s">
        <v>175</v>
      </c>
      <c r="GO5757" s="77">
        <v>0.13250000000000001</v>
      </c>
      <c r="GP5757" s="77">
        <v>3</v>
      </c>
      <c r="GQ5757" s="77">
        <v>0</v>
      </c>
      <c r="GR5757" s="77" t="s">
        <v>423</v>
      </c>
      <c r="GS5757" s="77">
        <v>0</v>
      </c>
      <c r="GT5757" s="77">
        <v>0</v>
      </c>
      <c r="GU5757" s="77">
        <v>0.1527377521613833</v>
      </c>
      <c r="GV5757" s="77">
        <v>0.1098123599322353</v>
      </c>
      <c r="GW5757" s="77">
        <v>0.1527377521613833</v>
      </c>
      <c r="GX5757" s="77">
        <v>0.1098123599322353</v>
      </c>
      <c r="GY5757" s="77">
        <v>0.1527377521613833</v>
      </c>
      <c r="GZ5757" s="77">
        <v>0.1098123599322353</v>
      </c>
    </row>
    <row r="5758" spans="187:208" x14ac:dyDescent="0.25">
      <c r="GE5758" s="77" t="s">
        <v>425</v>
      </c>
      <c r="GF5758" s="77" t="s">
        <v>155</v>
      </c>
      <c r="GG5758" s="77" t="s">
        <v>472</v>
      </c>
      <c r="GH5758" s="77" t="s">
        <v>439</v>
      </c>
      <c r="GI5758" s="77">
        <v>2023</v>
      </c>
      <c r="GJ5758" s="77" t="s">
        <v>301</v>
      </c>
      <c r="GK5758" s="77">
        <v>3.0714971986151238</v>
      </c>
      <c r="GL5758" s="77">
        <v>572.41742999999997</v>
      </c>
      <c r="GM5758" s="77">
        <v>2023</v>
      </c>
      <c r="GN5758" s="77" t="s">
        <v>175</v>
      </c>
      <c r="GO5758" s="77">
        <v>5.3000000000000005E-2</v>
      </c>
      <c r="GP5758" s="77">
        <v>3</v>
      </c>
      <c r="GQ5758" s="77">
        <v>0</v>
      </c>
      <c r="GR5758" s="77" t="s">
        <v>423</v>
      </c>
      <c r="GS5758" s="77">
        <v>0</v>
      </c>
      <c r="GT5758" s="77">
        <v>0</v>
      </c>
      <c r="GU5758" s="77">
        <v>5.5966209081309407E-2</v>
      </c>
      <c r="GV5758" s="77">
        <v>0.17190005441035014</v>
      </c>
      <c r="GW5758" s="77">
        <v>5.5966209081309407E-2</v>
      </c>
      <c r="GX5758" s="77">
        <v>0.17190005441035014</v>
      </c>
      <c r="GY5758" s="77">
        <v>5.5966209081309407E-2</v>
      </c>
      <c r="GZ5758" s="77">
        <v>0.17190005441035014</v>
      </c>
    </row>
    <row r="5759" spans="187:208" x14ac:dyDescent="0.25">
      <c r="GE5759" s="77" t="s">
        <v>427</v>
      </c>
      <c r="GF5759" s="77" t="s">
        <v>155</v>
      </c>
      <c r="GG5759" s="77" t="s">
        <v>472</v>
      </c>
      <c r="GH5759" s="77" t="s">
        <v>439</v>
      </c>
      <c r="GI5759" s="77">
        <v>2023</v>
      </c>
      <c r="GJ5759" s="77" t="s">
        <v>303</v>
      </c>
      <c r="GK5759" s="77">
        <v>1.6845772405344519</v>
      </c>
      <c r="GL5759" s="77">
        <v>572.41742999999997</v>
      </c>
      <c r="GM5759" s="77">
        <v>2023</v>
      </c>
      <c r="GN5759" s="77" t="s">
        <v>175</v>
      </c>
      <c r="GO5759" s="77">
        <v>5.3000000000000005E-2</v>
      </c>
      <c r="GP5759" s="77">
        <v>3</v>
      </c>
      <c r="GQ5759" s="77">
        <v>0</v>
      </c>
      <c r="GR5759" s="77" t="s">
        <v>423</v>
      </c>
      <c r="GS5759" s="77">
        <v>0</v>
      </c>
      <c r="GT5759" s="77">
        <v>0</v>
      </c>
      <c r="GU5759" s="77">
        <v>5.5966209081309407E-2</v>
      </c>
      <c r="GV5759" s="77">
        <v>9.4279402057366388E-2</v>
      </c>
      <c r="GW5759" s="77">
        <v>5.5966209081309407E-2</v>
      </c>
      <c r="GX5759" s="77">
        <v>9.4279402057366388E-2</v>
      </c>
      <c r="GY5759" s="77">
        <v>5.5966209081309407E-2</v>
      </c>
      <c r="GZ5759" s="77">
        <v>9.4279402057366388E-2</v>
      </c>
    </row>
    <row r="5760" spans="187:208" x14ac:dyDescent="0.25">
      <c r="GE5760" s="77" t="s">
        <v>422</v>
      </c>
      <c r="GF5760" s="77" t="s">
        <v>155</v>
      </c>
      <c r="GG5760" s="77" t="s">
        <v>472</v>
      </c>
      <c r="GH5760" s="77" t="s">
        <v>439</v>
      </c>
      <c r="GI5760" s="77">
        <v>2024</v>
      </c>
      <c r="GJ5760" s="77" t="s">
        <v>305</v>
      </c>
      <c r="GK5760" s="77">
        <v>0.7189601678582197</v>
      </c>
      <c r="GL5760" s="77">
        <v>572.41742999999997</v>
      </c>
      <c r="GM5760" s="77">
        <v>2024</v>
      </c>
      <c r="GN5760" s="77" t="s">
        <v>175</v>
      </c>
      <c r="GO5760" s="77">
        <v>0.13250000000000001</v>
      </c>
      <c r="GP5760" s="77">
        <v>3</v>
      </c>
      <c r="GQ5760" s="77">
        <v>0</v>
      </c>
      <c r="GR5760" s="77" t="s">
        <v>423</v>
      </c>
      <c r="GS5760" s="77">
        <v>0</v>
      </c>
      <c r="GT5760" s="77">
        <v>0</v>
      </c>
      <c r="GU5760" s="77">
        <v>0</v>
      </c>
      <c r="GV5760" s="77">
        <v>0</v>
      </c>
      <c r="GW5760" s="77">
        <v>0.1527377521613833</v>
      </c>
      <c r="GX5760" s="77">
        <v>0.1098123599322353</v>
      </c>
      <c r="GY5760" s="77">
        <v>0.1527377521613833</v>
      </c>
      <c r="GZ5760" s="77">
        <v>0.1098123599322353</v>
      </c>
    </row>
    <row r="5761" spans="187:208" x14ac:dyDescent="0.25">
      <c r="GE5761" s="77" t="s">
        <v>425</v>
      </c>
      <c r="GF5761" s="77" t="s">
        <v>155</v>
      </c>
      <c r="GG5761" s="77" t="s">
        <v>472</v>
      </c>
      <c r="GH5761" s="77" t="s">
        <v>439</v>
      </c>
      <c r="GI5761" s="77">
        <v>2024</v>
      </c>
      <c r="GJ5761" s="77" t="s">
        <v>301</v>
      </c>
      <c r="GK5761" s="77">
        <v>3.0714971986151238</v>
      </c>
      <c r="GL5761" s="77">
        <v>572.41742999999997</v>
      </c>
      <c r="GM5761" s="77">
        <v>2024</v>
      </c>
      <c r="GN5761" s="77" t="s">
        <v>175</v>
      </c>
      <c r="GO5761" s="77">
        <v>5.3000000000000005E-2</v>
      </c>
      <c r="GP5761" s="77">
        <v>3</v>
      </c>
      <c r="GQ5761" s="77">
        <v>0</v>
      </c>
      <c r="GR5761" s="77" t="s">
        <v>423</v>
      </c>
      <c r="GS5761" s="77">
        <v>0</v>
      </c>
      <c r="GT5761" s="77">
        <v>0</v>
      </c>
      <c r="GU5761" s="77">
        <v>0</v>
      </c>
      <c r="GV5761" s="77">
        <v>0</v>
      </c>
      <c r="GW5761" s="77">
        <v>5.5966209081309407E-2</v>
      </c>
      <c r="GX5761" s="77">
        <v>0.17190005441035014</v>
      </c>
      <c r="GY5761" s="77">
        <v>5.5966209081309407E-2</v>
      </c>
      <c r="GZ5761" s="77">
        <v>0.17190005441035014</v>
      </c>
    </row>
    <row r="5762" spans="187:208" x14ac:dyDescent="0.25">
      <c r="GE5762" s="77" t="s">
        <v>427</v>
      </c>
      <c r="GF5762" s="77" t="s">
        <v>155</v>
      </c>
      <c r="GG5762" s="77" t="s">
        <v>472</v>
      </c>
      <c r="GH5762" s="77" t="s">
        <v>439</v>
      </c>
      <c r="GI5762" s="77">
        <v>2024</v>
      </c>
      <c r="GJ5762" s="77" t="s">
        <v>303</v>
      </c>
      <c r="GK5762" s="77">
        <v>1.6845772405344519</v>
      </c>
      <c r="GL5762" s="77">
        <v>572.41742999999997</v>
      </c>
      <c r="GM5762" s="77">
        <v>2024</v>
      </c>
      <c r="GN5762" s="77" t="s">
        <v>175</v>
      </c>
      <c r="GO5762" s="77">
        <v>5.3000000000000005E-2</v>
      </c>
      <c r="GP5762" s="77">
        <v>3</v>
      </c>
      <c r="GQ5762" s="77">
        <v>0</v>
      </c>
      <c r="GR5762" s="77" t="s">
        <v>423</v>
      </c>
      <c r="GS5762" s="77">
        <v>0</v>
      </c>
      <c r="GT5762" s="77">
        <v>0</v>
      </c>
      <c r="GU5762" s="77">
        <v>0</v>
      </c>
      <c r="GV5762" s="77">
        <v>0</v>
      </c>
      <c r="GW5762" s="77">
        <v>5.5966209081309407E-2</v>
      </c>
      <c r="GX5762" s="77">
        <v>9.4279402057366388E-2</v>
      </c>
      <c r="GY5762" s="77">
        <v>5.5966209081309407E-2</v>
      </c>
      <c r="GZ5762" s="77">
        <v>9.4279402057366388E-2</v>
      </c>
    </row>
    <row r="5763" spans="187:208" x14ac:dyDescent="0.25">
      <c r="GE5763" s="77" t="s">
        <v>422</v>
      </c>
      <c r="GF5763" s="77" t="s">
        <v>155</v>
      </c>
      <c r="GG5763" s="77" t="s">
        <v>472</v>
      </c>
      <c r="GH5763" s="77" t="s">
        <v>439</v>
      </c>
      <c r="GI5763" s="77">
        <v>2025</v>
      </c>
      <c r="GJ5763" s="77" t="s">
        <v>305</v>
      </c>
      <c r="GK5763" s="77">
        <v>0.7189601678582197</v>
      </c>
      <c r="GL5763" s="77">
        <v>572.41742999999997</v>
      </c>
      <c r="GM5763" s="77">
        <v>2025</v>
      </c>
      <c r="GN5763" s="77" t="s">
        <v>175</v>
      </c>
      <c r="GO5763" s="77">
        <v>0.13250000000000001</v>
      </c>
      <c r="GP5763" s="77">
        <v>3</v>
      </c>
      <c r="GQ5763" s="77">
        <v>0</v>
      </c>
      <c r="GR5763" s="77" t="s">
        <v>423</v>
      </c>
      <c r="GS5763" s="77">
        <v>0</v>
      </c>
      <c r="GT5763" s="77">
        <v>0</v>
      </c>
      <c r="GU5763" s="77">
        <v>0</v>
      </c>
      <c r="GV5763" s="77">
        <v>0</v>
      </c>
      <c r="GW5763" s="77">
        <v>0</v>
      </c>
      <c r="GX5763" s="77">
        <v>0</v>
      </c>
      <c r="GY5763" s="77">
        <v>0.1527377521613833</v>
      </c>
      <c r="GZ5763" s="77">
        <v>0.1098123599322353</v>
      </c>
    </row>
    <row r="5764" spans="187:208" x14ac:dyDescent="0.25">
      <c r="GE5764" s="77" t="s">
        <v>425</v>
      </c>
      <c r="GF5764" s="77" t="s">
        <v>155</v>
      </c>
      <c r="GG5764" s="77" t="s">
        <v>472</v>
      </c>
      <c r="GH5764" s="77" t="s">
        <v>439</v>
      </c>
      <c r="GI5764" s="77">
        <v>2025</v>
      </c>
      <c r="GJ5764" s="77" t="s">
        <v>301</v>
      </c>
      <c r="GK5764" s="77">
        <v>3.0714971986151238</v>
      </c>
      <c r="GL5764" s="77">
        <v>572.41742999999997</v>
      </c>
      <c r="GM5764" s="77">
        <v>2025</v>
      </c>
      <c r="GN5764" s="77" t="s">
        <v>175</v>
      </c>
      <c r="GO5764" s="77">
        <v>5.3000000000000005E-2</v>
      </c>
      <c r="GP5764" s="77">
        <v>3</v>
      </c>
      <c r="GQ5764" s="77">
        <v>0</v>
      </c>
      <c r="GR5764" s="77" t="s">
        <v>423</v>
      </c>
      <c r="GS5764" s="77">
        <v>0</v>
      </c>
      <c r="GT5764" s="77">
        <v>0</v>
      </c>
      <c r="GU5764" s="77">
        <v>0</v>
      </c>
      <c r="GV5764" s="77">
        <v>0</v>
      </c>
      <c r="GW5764" s="77">
        <v>0</v>
      </c>
      <c r="GX5764" s="77">
        <v>0</v>
      </c>
      <c r="GY5764" s="77">
        <v>5.5966209081309407E-2</v>
      </c>
      <c r="GZ5764" s="77">
        <v>0.17190005441035014</v>
      </c>
    </row>
    <row r="5765" spans="187:208" x14ac:dyDescent="0.25">
      <c r="GE5765" s="77" t="s">
        <v>427</v>
      </c>
      <c r="GF5765" s="77" t="s">
        <v>155</v>
      </c>
      <c r="GG5765" s="77" t="s">
        <v>472</v>
      </c>
      <c r="GH5765" s="77" t="s">
        <v>439</v>
      </c>
      <c r="GI5765" s="77">
        <v>2025</v>
      </c>
      <c r="GJ5765" s="77" t="s">
        <v>303</v>
      </c>
      <c r="GK5765" s="77">
        <v>1.6845772405344519</v>
      </c>
      <c r="GL5765" s="77">
        <v>572.41742999999997</v>
      </c>
      <c r="GM5765" s="77">
        <v>2025</v>
      </c>
      <c r="GN5765" s="77" t="s">
        <v>175</v>
      </c>
      <c r="GO5765" s="77">
        <v>5.3000000000000005E-2</v>
      </c>
      <c r="GP5765" s="77">
        <v>3</v>
      </c>
      <c r="GQ5765" s="77">
        <v>0</v>
      </c>
      <c r="GR5765" s="77" t="s">
        <v>423</v>
      </c>
      <c r="GS5765" s="77">
        <v>0</v>
      </c>
      <c r="GT5765" s="77">
        <v>0</v>
      </c>
      <c r="GU5765" s="77">
        <v>0</v>
      </c>
      <c r="GV5765" s="77">
        <v>0</v>
      </c>
      <c r="GW5765" s="77">
        <v>0</v>
      </c>
      <c r="GX5765" s="77">
        <v>0</v>
      </c>
      <c r="GY5765" s="77">
        <v>5.5966209081309407E-2</v>
      </c>
      <c r="GZ5765" s="77">
        <v>9.4279402057366388E-2</v>
      </c>
    </row>
    <row r="5766" spans="187:208" x14ac:dyDescent="0.25">
      <c r="GE5766" s="77" t="s">
        <v>422</v>
      </c>
      <c r="GF5766" s="77" t="s">
        <v>155</v>
      </c>
      <c r="GG5766" s="77" t="s">
        <v>472</v>
      </c>
      <c r="GH5766" s="77" t="s">
        <v>446</v>
      </c>
      <c r="GI5766" s="77">
        <v>2021</v>
      </c>
      <c r="GJ5766" s="77" t="s">
        <v>305</v>
      </c>
      <c r="GK5766" s="77">
        <v>3.6425060683954499E-2</v>
      </c>
      <c r="GL5766" s="77">
        <v>572.41742999999997</v>
      </c>
      <c r="GM5766" s="77">
        <v>2021</v>
      </c>
      <c r="GN5766" s="77" t="s">
        <v>175</v>
      </c>
      <c r="GO5766" s="77">
        <v>0.13250000000000001</v>
      </c>
      <c r="GP5766" s="77">
        <v>3</v>
      </c>
      <c r="GQ5766" s="77">
        <v>0</v>
      </c>
      <c r="GR5766" s="77" t="s">
        <v>423</v>
      </c>
      <c r="GS5766" s="77">
        <v>0.1527377521613833</v>
      </c>
      <c r="GT5766" s="77">
        <v>5.5634818912091892E-3</v>
      </c>
      <c r="GU5766" s="77">
        <v>0.1527377521613833</v>
      </c>
      <c r="GV5766" s="77">
        <v>5.5634818912091892E-3</v>
      </c>
      <c r="GW5766" s="77">
        <v>0</v>
      </c>
      <c r="GX5766" s="77">
        <v>0</v>
      </c>
      <c r="GY5766" s="77">
        <v>0</v>
      </c>
      <c r="GZ5766" s="77">
        <v>0</v>
      </c>
    </row>
    <row r="5767" spans="187:208" x14ac:dyDescent="0.25">
      <c r="GE5767" s="77" t="s">
        <v>425</v>
      </c>
      <c r="GF5767" s="77" t="s">
        <v>155</v>
      </c>
      <c r="GG5767" s="77" t="s">
        <v>472</v>
      </c>
      <c r="GH5767" s="77" t="s">
        <v>446</v>
      </c>
      <c r="GI5767" s="77">
        <v>2021</v>
      </c>
      <c r="GJ5767" s="77" t="s">
        <v>301</v>
      </c>
      <c r="GK5767" s="77">
        <v>1.58087245254324E-3</v>
      </c>
      <c r="GL5767" s="77">
        <v>572.41742999999997</v>
      </c>
      <c r="GM5767" s="77">
        <v>2021</v>
      </c>
      <c r="GN5767" s="77" t="s">
        <v>175</v>
      </c>
      <c r="GO5767" s="77">
        <v>5.3000000000000005E-2</v>
      </c>
      <c r="GP5767" s="77">
        <v>3</v>
      </c>
      <c r="GQ5767" s="77">
        <v>0</v>
      </c>
      <c r="GR5767" s="77" t="s">
        <v>423</v>
      </c>
      <c r="GS5767" s="77">
        <v>5.5966209081309407E-2</v>
      </c>
      <c r="GT5767" s="77">
        <v>8.847543820991735E-5</v>
      </c>
      <c r="GU5767" s="77">
        <v>5.5966209081309407E-2</v>
      </c>
      <c r="GV5767" s="77">
        <v>8.847543820991735E-5</v>
      </c>
      <c r="GW5767" s="77">
        <v>0</v>
      </c>
      <c r="GX5767" s="77">
        <v>0</v>
      </c>
      <c r="GY5767" s="77">
        <v>0</v>
      </c>
      <c r="GZ5767" s="77">
        <v>0</v>
      </c>
    </row>
    <row r="5768" spans="187:208" x14ac:dyDescent="0.25">
      <c r="GE5768" s="77" t="s">
        <v>427</v>
      </c>
      <c r="GF5768" s="77" t="s">
        <v>155</v>
      </c>
      <c r="GG5768" s="77" t="s">
        <v>472</v>
      </c>
      <c r="GH5768" s="77" t="s">
        <v>446</v>
      </c>
      <c r="GI5768" s="77">
        <v>2021</v>
      </c>
      <c r="GJ5768" s="77" t="s">
        <v>303</v>
      </c>
      <c r="GK5768" s="77">
        <v>3.9894642198450757E-2</v>
      </c>
      <c r="GL5768" s="77">
        <v>572.41742999999997</v>
      </c>
      <c r="GM5768" s="77">
        <v>2021</v>
      </c>
      <c r="GN5768" s="77" t="s">
        <v>175</v>
      </c>
      <c r="GO5768" s="77">
        <v>5.3000000000000005E-2</v>
      </c>
      <c r="GP5768" s="77">
        <v>3</v>
      </c>
      <c r="GQ5768" s="77">
        <v>0</v>
      </c>
      <c r="GR5768" s="77" t="s">
        <v>423</v>
      </c>
      <c r="GS5768" s="77">
        <v>5.5966209081309407E-2</v>
      </c>
      <c r="GT5768" s="77">
        <v>2.232751886502524E-3</v>
      </c>
      <c r="GU5768" s="77">
        <v>5.5966209081309407E-2</v>
      </c>
      <c r="GV5768" s="77">
        <v>2.232751886502524E-3</v>
      </c>
      <c r="GW5768" s="77">
        <v>0</v>
      </c>
      <c r="GX5768" s="77">
        <v>0</v>
      </c>
      <c r="GY5768" s="77">
        <v>0</v>
      </c>
      <c r="GZ5768" s="77">
        <v>0</v>
      </c>
    </row>
    <row r="5769" spans="187:208" x14ac:dyDescent="0.25">
      <c r="GE5769" s="77" t="s">
        <v>422</v>
      </c>
      <c r="GF5769" s="77" t="s">
        <v>155</v>
      </c>
      <c r="GG5769" s="77" t="s">
        <v>472</v>
      </c>
      <c r="GH5769" s="77" t="s">
        <v>446</v>
      </c>
      <c r="GI5769" s="77">
        <v>2022</v>
      </c>
      <c r="GJ5769" s="77" t="s">
        <v>305</v>
      </c>
      <c r="GK5769" s="77">
        <v>3.6425060683954499E-2</v>
      </c>
      <c r="GL5769" s="77">
        <v>572.41742999999997</v>
      </c>
      <c r="GM5769" s="77">
        <v>2022</v>
      </c>
      <c r="GN5769" s="77" t="s">
        <v>175</v>
      </c>
      <c r="GO5769" s="77">
        <v>0.13250000000000001</v>
      </c>
      <c r="GP5769" s="77">
        <v>3</v>
      </c>
      <c r="GQ5769" s="77">
        <v>0</v>
      </c>
      <c r="GR5769" s="77" t="s">
        <v>423</v>
      </c>
      <c r="GS5769" s="77">
        <v>0.1527377521613833</v>
      </c>
      <c r="GT5769" s="77">
        <v>5.5634818912091892E-3</v>
      </c>
      <c r="GU5769" s="77">
        <v>0.1527377521613833</v>
      </c>
      <c r="GV5769" s="77">
        <v>5.5634818912091892E-3</v>
      </c>
      <c r="GW5769" s="77">
        <v>0.1527377521613833</v>
      </c>
      <c r="GX5769" s="77">
        <v>5.5634818912091892E-3</v>
      </c>
      <c r="GY5769" s="77">
        <v>0</v>
      </c>
      <c r="GZ5769" s="77">
        <v>0</v>
      </c>
    </row>
    <row r="5770" spans="187:208" x14ac:dyDescent="0.25">
      <c r="GE5770" s="77" t="s">
        <v>425</v>
      </c>
      <c r="GF5770" s="77" t="s">
        <v>155</v>
      </c>
      <c r="GG5770" s="77" t="s">
        <v>472</v>
      </c>
      <c r="GH5770" s="77" t="s">
        <v>446</v>
      </c>
      <c r="GI5770" s="77">
        <v>2022</v>
      </c>
      <c r="GJ5770" s="77" t="s">
        <v>301</v>
      </c>
      <c r="GK5770" s="77">
        <v>1.58087245254324E-3</v>
      </c>
      <c r="GL5770" s="77">
        <v>572.41742999999997</v>
      </c>
      <c r="GM5770" s="77">
        <v>2022</v>
      </c>
      <c r="GN5770" s="77" t="s">
        <v>175</v>
      </c>
      <c r="GO5770" s="77">
        <v>5.3000000000000005E-2</v>
      </c>
      <c r="GP5770" s="77">
        <v>3</v>
      </c>
      <c r="GQ5770" s="77">
        <v>0</v>
      </c>
      <c r="GR5770" s="77" t="s">
        <v>423</v>
      </c>
      <c r="GS5770" s="77">
        <v>5.5966209081309407E-2</v>
      </c>
      <c r="GT5770" s="77">
        <v>8.847543820991735E-5</v>
      </c>
      <c r="GU5770" s="77">
        <v>5.5966209081309407E-2</v>
      </c>
      <c r="GV5770" s="77">
        <v>8.847543820991735E-5</v>
      </c>
      <c r="GW5770" s="77">
        <v>5.5966209081309407E-2</v>
      </c>
      <c r="GX5770" s="77">
        <v>8.847543820991735E-5</v>
      </c>
      <c r="GY5770" s="77">
        <v>0</v>
      </c>
      <c r="GZ5770" s="77">
        <v>0</v>
      </c>
    </row>
    <row r="5771" spans="187:208" x14ac:dyDescent="0.25">
      <c r="GE5771" s="77" t="s">
        <v>427</v>
      </c>
      <c r="GF5771" s="77" t="s">
        <v>155</v>
      </c>
      <c r="GG5771" s="77" t="s">
        <v>472</v>
      </c>
      <c r="GH5771" s="77" t="s">
        <v>446</v>
      </c>
      <c r="GI5771" s="77">
        <v>2022</v>
      </c>
      <c r="GJ5771" s="77" t="s">
        <v>303</v>
      </c>
      <c r="GK5771" s="77">
        <v>3.9894642198450757E-2</v>
      </c>
      <c r="GL5771" s="77">
        <v>572.41742999999997</v>
      </c>
      <c r="GM5771" s="77">
        <v>2022</v>
      </c>
      <c r="GN5771" s="77" t="s">
        <v>175</v>
      </c>
      <c r="GO5771" s="77">
        <v>5.3000000000000005E-2</v>
      </c>
      <c r="GP5771" s="77">
        <v>3</v>
      </c>
      <c r="GQ5771" s="77">
        <v>0</v>
      </c>
      <c r="GR5771" s="77" t="s">
        <v>423</v>
      </c>
      <c r="GS5771" s="77">
        <v>5.5966209081309407E-2</v>
      </c>
      <c r="GT5771" s="77">
        <v>2.232751886502524E-3</v>
      </c>
      <c r="GU5771" s="77">
        <v>5.5966209081309407E-2</v>
      </c>
      <c r="GV5771" s="77">
        <v>2.232751886502524E-3</v>
      </c>
      <c r="GW5771" s="77">
        <v>5.5966209081309407E-2</v>
      </c>
      <c r="GX5771" s="77">
        <v>2.232751886502524E-3</v>
      </c>
      <c r="GY5771" s="77">
        <v>0</v>
      </c>
      <c r="GZ5771" s="77">
        <v>0</v>
      </c>
    </row>
    <row r="5772" spans="187:208" x14ac:dyDescent="0.25">
      <c r="GE5772" s="77" t="s">
        <v>422</v>
      </c>
      <c r="GF5772" s="77" t="s">
        <v>155</v>
      </c>
      <c r="GG5772" s="77" t="s">
        <v>472</v>
      </c>
      <c r="GH5772" s="77" t="s">
        <v>446</v>
      </c>
      <c r="GI5772" s="77">
        <v>2023</v>
      </c>
      <c r="GJ5772" s="77" t="s">
        <v>305</v>
      </c>
      <c r="GK5772" s="77">
        <v>3.7590224611390763E-2</v>
      </c>
      <c r="GL5772" s="77">
        <v>572.41742999999997</v>
      </c>
      <c r="GM5772" s="77">
        <v>2023</v>
      </c>
      <c r="GN5772" s="77" t="s">
        <v>175</v>
      </c>
      <c r="GO5772" s="77">
        <v>0.13250000000000001</v>
      </c>
      <c r="GP5772" s="77">
        <v>3</v>
      </c>
      <c r="GQ5772" s="77">
        <v>0</v>
      </c>
      <c r="GR5772" s="77" t="s">
        <v>423</v>
      </c>
      <c r="GS5772" s="77">
        <v>0</v>
      </c>
      <c r="GT5772" s="77">
        <v>0</v>
      </c>
      <c r="GU5772" s="77">
        <v>0.1527377521613833</v>
      </c>
      <c r="GV5772" s="77">
        <v>5.7414464103853332E-3</v>
      </c>
      <c r="GW5772" s="77">
        <v>0.1527377521613833</v>
      </c>
      <c r="GX5772" s="77">
        <v>5.7414464103853332E-3</v>
      </c>
      <c r="GY5772" s="77">
        <v>0.1527377521613833</v>
      </c>
      <c r="GZ5772" s="77">
        <v>5.7414464103853332E-3</v>
      </c>
    </row>
    <row r="5773" spans="187:208" x14ac:dyDescent="0.25">
      <c r="GE5773" s="77" t="s">
        <v>425</v>
      </c>
      <c r="GF5773" s="77" t="s">
        <v>155</v>
      </c>
      <c r="GG5773" s="77" t="s">
        <v>472</v>
      </c>
      <c r="GH5773" s="77" t="s">
        <v>446</v>
      </c>
      <c r="GI5773" s="77">
        <v>2023</v>
      </c>
      <c r="GJ5773" s="77" t="s">
        <v>301</v>
      </c>
      <c r="GK5773" s="77">
        <v>1.6314334115687221E-3</v>
      </c>
      <c r="GL5773" s="77">
        <v>572.41742999999997</v>
      </c>
      <c r="GM5773" s="77">
        <v>2023</v>
      </c>
      <c r="GN5773" s="77" t="s">
        <v>175</v>
      </c>
      <c r="GO5773" s="77">
        <v>5.3000000000000005E-2</v>
      </c>
      <c r="GP5773" s="77">
        <v>3</v>
      </c>
      <c r="GQ5773" s="77">
        <v>0</v>
      </c>
      <c r="GR5773" s="77" t="s">
        <v>423</v>
      </c>
      <c r="GS5773" s="77">
        <v>0</v>
      </c>
      <c r="GT5773" s="77">
        <v>0</v>
      </c>
      <c r="GU5773" s="77">
        <v>5.5966209081309407E-2</v>
      </c>
      <c r="GV5773" s="77">
        <v>9.1305143414089002E-5</v>
      </c>
      <c r="GW5773" s="77">
        <v>5.5966209081309407E-2</v>
      </c>
      <c r="GX5773" s="77">
        <v>9.1305143414089002E-5</v>
      </c>
      <c r="GY5773" s="77">
        <v>5.5966209081309407E-2</v>
      </c>
      <c r="GZ5773" s="77">
        <v>9.1305143414089002E-5</v>
      </c>
    </row>
    <row r="5774" spans="187:208" x14ac:dyDescent="0.25">
      <c r="GE5774" s="77" t="s">
        <v>427</v>
      </c>
      <c r="GF5774" s="77" t="s">
        <v>155</v>
      </c>
      <c r="GG5774" s="77" t="s">
        <v>472</v>
      </c>
      <c r="GH5774" s="77" t="s">
        <v>446</v>
      </c>
      <c r="GI5774" s="77">
        <v>2023</v>
      </c>
      <c r="GJ5774" s="77" t="s">
        <v>303</v>
      </c>
      <c r="GK5774" s="77">
        <v>4.118661101401775E-2</v>
      </c>
      <c r="GL5774" s="77">
        <v>572.41742999999997</v>
      </c>
      <c r="GM5774" s="77">
        <v>2023</v>
      </c>
      <c r="GN5774" s="77" t="s">
        <v>175</v>
      </c>
      <c r="GO5774" s="77">
        <v>5.3000000000000005E-2</v>
      </c>
      <c r="GP5774" s="77">
        <v>3</v>
      </c>
      <c r="GQ5774" s="77">
        <v>0</v>
      </c>
      <c r="GR5774" s="77" t="s">
        <v>423</v>
      </c>
      <c r="GS5774" s="77">
        <v>0</v>
      </c>
      <c r="GT5774" s="77">
        <v>0</v>
      </c>
      <c r="GU5774" s="77">
        <v>5.5966209081309407E-2</v>
      </c>
      <c r="GV5774" s="77">
        <v>2.3050584833610782E-3</v>
      </c>
      <c r="GW5774" s="77">
        <v>5.5966209081309407E-2</v>
      </c>
      <c r="GX5774" s="77">
        <v>2.3050584833610782E-3</v>
      </c>
      <c r="GY5774" s="77">
        <v>5.5966209081309407E-2</v>
      </c>
      <c r="GZ5774" s="77">
        <v>2.3050584833610782E-3</v>
      </c>
    </row>
    <row r="5775" spans="187:208" x14ac:dyDescent="0.25">
      <c r="GE5775" s="77" t="s">
        <v>422</v>
      </c>
      <c r="GF5775" s="77" t="s">
        <v>155</v>
      </c>
      <c r="GG5775" s="77" t="s">
        <v>472</v>
      </c>
      <c r="GH5775" s="77" t="s">
        <v>446</v>
      </c>
      <c r="GI5775" s="77">
        <v>2024</v>
      </c>
      <c r="GJ5775" s="77" t="s">
        <v>305</v>
      </c>
      <c r="GK5775" s="77">
        <v>3.7590224611390763E-2</v>
      </c>
      <c r="GL5775" s="77">
        <v>572.41742999999997</v>
      </c>
      <c r="GM5775" s="77">
        <v>2024</v>
      </c>
      <c r="GN5775" s="77" t="s">
        <v>175</v>
      </c>
      <c r="GO5775" s="77">
        <v>0.13250000000000001</v>
      </c>
      <c r="GP5775" s="77">
        <v>3</v>
      </c>
      <c r="GQ5775" s="77">
        <v>0</v>
      </c>
      <c r="GR5775" s="77" t="s">
        <v>423</v>
      </c>
      <c r="GS5775" s="77">
        <v>0</v>
      </c>
      <c r="GT5775" s="77">
        <v>0</v>
      </c>
      <c r="GU5775" s="77">
        <v>0</v>
      </c>
      <c r="GV5775" s="77">
        <v>0</v>
      </c>
      <c r="GW5775" s="77">
        <v>0.1527377521613833</v>
      </c>
      <c r="GX5775" s="77">
        <v>5.7414464103853332E-3</v>
      </c>
      <c r="GY5775" s="77">
        <v>0.1527377521613833</v>
      </c>
      <c r="GZ5775" s="77">
        <v>5.7414464103853332E-3</v>
      </c>
    </row>
    <row r="5776" spans="187:208" x14ac:dyDescent="0.25">
      <c r="GE5776" s="77" t="s">
        <v>425</v>
      </c>
      <c r="GF5776" s="77" t="s">
        <v>155</v>
      </c>
      <c r="GG5776" s="77" t="s">
        <v>472</v>
      </c>
      <c r="GH5776" s="77" t="s">
        <v>446</v>
      </c>
      <c r="GI5776" s="77">
        <v>2024</v>
      </c>
      <c r="GJ5776" s="77" t="s">
        <v>301</v>
      </c>
      <c r="GK5776" s="77">
        <v>1.6314334115687221E-3</v>
      </c>
      <c r="GL5776" s="77">
        <v>572.41742999999997</v>
      </c>
      <c r="GM5776" s="77">
        <v>2024</v>
      </c>
      <c r="GN5776" s="77" t="s">
        <v>175</v>
      </c>
      <c r="GO5776" s="77">
        <v>5.3000000000000005E-2</v>
      </c>
      <c r="GP5776" s="77">
        <v>3</v>
      </c>
      <c r="GQ5776" s="77">
        <v>0</v>
      </c>
      <c r="GR5776" s="77" t="s">
        <v>423</v>
      </c>
      <c r="GS5776" s="77">
        <v>0</v>
      </c>
      <c r="GT5776" s="77">
        <v>0</v>
      </c>
      <c r="GU5776" s="77">
        <v>0</v>
      </c>
      <c r="GV5776" s="77">
        <v>0</v>
      </c>
      <c r="GW5776" s="77">
        <v>5.5966209081309407E-2</v>
      </c>
      <c r="GX5776" s="77">
        <v>9.1305143414089002E-5</v>
      </c>
      <c r="GY5776" s="77">
        <v>5.5966209081309407E-2</v>
      </c>
      <c r="GZ5776" s="77">
        <v>9.1305143414089002E-5</v>
      </c>
    </row>
    <row r="5777" spans="187:208" x14ac:dyDescent="0.25">
      <c r="GE5777" s="77" t="s">
        <v>427</v>
      </c>
      <c r="GF5777" s="77" t="s">
        <v>155</v>
      </c>
      <c r="GG5777" s="77" t="s">
        <v>472</v>
      </c>
      <c r="GH5777" s="77" t="s">
        <v>446</v>
      </c>
      <c r="GI5777" s="77">
        <v>2024</v>
      </c>
      <c r="GJ5777" s="77" t="s">
        <v>303</v>
      </c>
      <c r="GK5777" s="77">
        <v>4.118661101401775E-2</v>
      </c>
      <c r="GL5777" s="77">
        <v>572.41742999999997</v>
      </c>
      <c r="GM5777" s="77">
        <v>2024</v>
      </c>
      <c r="GN5777" s="77" t="s">
        <v>175</v>
      </c>
      <c r="GO5777" s="77">
        <v>5.3000000000000005E-2</v>
      </c>
      <c r="GP5777" s="77">
        <v>3</v>
      </c>
      <c r="GQ5777" s="77">
        <v>0</v>
      </c>
      <c r="GR5777" s="77" t="s">
        <v>423</v>
      </c>
      <c r="GS5777" s="77">
        <v>0</v>
      </c>
      <c r="GT5777" s="77">
        <v>0</v>
      </c>
      <c r="GU5777" s="77">
        <v>0</v>
      </c>
      <c r="GV5777" s="77">
        <v>0</v>
      </c>
      <c r="GW5777" s="77">
        <v>5.5966209081309407E-2</v>
      </c>
      <c r="GX5777" s="77">
        <v>2.3050584833610782E-3</v>
      </c>
      <c r="GY5777" s="77">
        <v>5.5966209081309407E-2</v>
      </c>
      <c r="GZ5777" s="77">
        <v>2.3050584833610782E-3</v>
      </c>
    </row>
    <row r="5778" spans="187:208" x14ac:dyDescent="0.25">
      <c r="GE5778" s="77" t="s">
        <v>422</v>
      </c>
      <c r="GF5778" s="77" t="s">
        <v>155</v>
      </c>
      <c r="GG5778" s="77" t="s">
        <v>472</v>
      </c>
      <c r="GH5778" s="77" t="s">
        <v>446</v>
      </c>
      <c r="GI5778" s="77">
        <v>2025</v>
      </c>
      <c r="GJ5778" s="77" t="s">
        <v>305</v>
      </c>
      <c r="GK5778" s="77">
        <v>3.7590224611390763E-2</v>
      </c>
      <c r="GL5778" s="77">
        <v>572.41742999999997</v>
      </c>
      <c r="GM5778" s="77">
        <v>2025</v>
      </c>
      <c r="GN5778" s="77" t="s">
        <v>175</v>
      </c>
      <c r="GO5778" s="77">
        <v>0.13250000000000001</v>
      </c>
      <c r="GP5778" s="77">
        <v>3</v>
      </c>
      <c r="GQ5778" s="77">
        <v>0</v>
      </c>
      <c r="GR5778" s="77" t="s">
        <v>423</v>
      </c>
      <c r="GS5778" s="77">
        <v>0</v>
      </c>
      <c r="GT5778" s="77">
        <v>0</v>
      </c>
      <c r="GU5778" s="77">
        <v>0</v>
      </c>
      <c r="GV5778" s="77">
        <v>0</v>
      </c>
      <c r="GW5778" s="77">
        <v>0</v>
      </c>
      <c r="GX5778" s="77">
        <v>0</v>
      </c>
      <c r="GY5778" s="77">
        <v>0.1527377521613833</v>
      </c>
      <c r="GZ5778" s="77">
        <v>5.7414464103853332E-3</v>
      </c>
    </row>
    <row r="5779" spans="187:208" x14ac:dyDescent="0.25">
      <c r="GE5779" s="77" t="s">
        <v>425</v>
      </c>
      <c r="GF5779" s="77" t="s">
        <v>155</v>
      </c>
      <c r="GG5779" s="77" t="s">
        <v>472</v>
      </c>
      <c r="GH5779" s="77" t="s">
        <v>446</v>
      </c>
      <c r="GI5779" s="77">
        <v>2025</v>
      </c>
      <c r="GJ5779" s="77" t="s">
        <v>301</v>
      </c>
      <c r="GK5779" s="77">
        <v>1.6314334115687221E-3</v>
      </c>
      <c r="GL5779" s="77">
        <v>572.41742999999997</v>
      </c>
      <c r="GM5779" s="77">
        <v>2025</v>
      </c>
      <c r="GN5779" s="77" t="s">
        <v>175</v>
      </c>
      <c r="GO5779" s="77">
        <v>5.3000000000000005E-2</v>
      </c>
      <c r="GP5779" s="77">
        <v>3</v>
      </c>
      <c r="GQ5779" s="77">
        <v>0</v>
      </c>
      <c r="GR5779" s="77" t="s">
        <v>423</v>
      </c>
      <c r="GS5779" s="77">
        <v>0</v>
      </c>
      <c r="GT5779" s="77">
        <v>0</v>
      </c>
      <c r="GU5779" s="77">
        <v>0</v>
      </c>
      <c r="GV5779" s="77">
        <v>0</v>
      </c>
      <c r="GW5779" s="77">
        <v>0</v>
      </c>
      <c r="GX5779" s="77">
        <v>0</v>
      </c>
      <c r="GY5779" s="77">
        <v>5.5966209081309407E-2</v>
      </c>
      <c r="GZ5779" s="77">
        <v>9.1305143414089002E-5</v>
      </c>
    </row>
    <row r="5780" spans="187:208" x14ac:dyDescent="0.25">
      <c r="GE5780" s="77" t="s">
        <v>427</v>
      </c>
      <c r="GF5780" s="77" t="s">
        <v>155</v>
      </c>
      <c r="GG5780" s="77" t="s">
        <v>472</v>
      </c>
      <c r="GH5780" s="77" t="s">
        <v>446</v>
      </c>
      <c r="GI5780" s="77">
        <v>2025</v>
      </c>
      <c r="GJ5780" s="77" t="s">
        <v>303</v>
      </c>
      <c r="GK5780" s="77">
        <v>4.118661101401775E-2</v>
      </c>
      <c r="GL5780" s="77">
        <v>572.41742999999997</v>
      </c>
      <c r="GM5780" s="77">
        <v>2025</v>
      </c>
      <c r="GN5780" s="77" t="s">
        <v>175</v>
      </c>
      <c r="GO5780" s="77">
        <v>5.3000000000000005E-2</v>
      </c>
      <c r="GP5780" s="77">
        <v>3</v>
      </c>
      <c r="GQ5780" s="77">
        <v>0</v>
      </c>
      <c r="GR5780" s="77" t="s">
        <v>423</v>
      </c>
      <c r="GS5780" s="77">
        <v>0</v>
      </c>
      <c r="GT5780" s="77">
        <v>0</v>
      </c>
      <c r="GU5780" s="77">
        <v>0</v>
      </c>
      <c r="GV5780" s="77">
        <v>0</v>
      </c>
      <c r="GW5780" s="77">
        <v>0</v>
      </c>
      <c r="GX5780" s="77">
        <v>0</v>
      </c>
      <c r="GY5780" s="77">
        <v>5.5966209081309407E-2</v>
      </c>
      <c r="GZ5780" s="77">
        <v>2.3050584833610782E-3</v>
      </c>
    </row>
    <row r="5781" spans="187:208" x14ac:dyDescent="0.25">
      <c r="GE5781" s="77" t="s">
        <v>422</v>
      </c>
      <c r="GF5781" s="77" t="s">
        <v>155</v>
      </c>
      <c r="GG5781" s="77" t="s">
        <v>472</v>
      </c>
      <c r="GH5781" s="77" t="s">
        <v>453</v>
      </c>
      <c r="GI5781" s="77">
        <v>2021</v>
      </c>
      <c r="GJ5781" s="77" t="s">
        <v>305</v>
      </c>
      <c r="GK5781" s="77">
        <v>222.2294216278307</v>
      </c>
      <c r="GL5781" s="77">
        <v>572.41742999999997</v>
      </c>
      <c r="GM5781" s="77">
        <v>2021</v>
      </c>
      <c r="GN5781" s="77" t="s">
        <v>175</v>
      </c>
      <c r="GO5781" s="77">
        <v>0.13250000000000001</v>
      </c>
      <c r="GP5781" s="77">
        <v>3</v>
      </c>
      <c r="GQ5781" s="77">
        <v>0</v>
      </c>
      <c r="GR5781" s="77" t="s">
        <v>423</v>
      </c>
      <c r="GS5781" s="77">
        <v>0.1527377521613833</v>
      </c>
      <c r="GT5781" s="77">
        <v>33.942822323559163</v>
      </c>
      <c r="GU5781" s="77">
        <v>0.1527377521613833</v>
      </c>
      <c r="GV5781" s="77">
        <v>33.942822323559163</v>
      </c>
      <c r="GW5781" s="77">
        <v>0</v>
      </c>
      <c r="GX5781" s="77">
        <v>0</v>
      </c>
      <c r="GY5781" s="77">
        <v>0</v>
      </c>
      <c r="GZ5781" s="77">
        <v>0</v>
      </c>
    </row>
    <row r="5782" spans="187:208" x14ac:dyDescent="0.25">
      <c r="GE5782" s="77" t="s">
        <v>425</v>
      </c>
      <c r="GF5782" s="77" t="s">
        <v>155</v>
      </c>
      <c r="GG5782" s="77" t="s">
        <v>472</v>
      </c>
      <c r="GH5782" s="77" t="s">
        <v>453</v>
      </c>
      <c r="GI5782" s="77">
        <v>2021</v>
      </c>
      <c r="GJ5782" s="77" t="s">
        <v>301</v>
      </c>
      <c r="GK5782" s="77">
        <v>8585.7228092479509</v>
      </c>
      <c r="GL5782" s="77">
        <v>572.41742999999997</v>
      </c>
      <c r="GM5782" s="77">
        <v>2021</v>
      </c>
      <c r="GN5782" s="77" t="s">
        <v>175</v>
      </c>
      <c r="GO5782" s="77">
        <v>5.3000000000000005E-2</v>
      </c>
      <c r="GP5782" s="77">
        <v>3</v>
      </c>
      <c r="GQ5782" s="77">
        <v>0</v>
      </c>
      <c r="GR5782" s="77" t="s">
        <v>423</v>
      </c>
      <c r="GS5782" s="77">
        <v>5.5966209081309407E-2</v>
      </c>
      <c r="GT5782" s="77">
        <v>480.51035785653795</v>
      </c>
      <c r="GU5782" s="77">
        <v>5.5966209081309407E-2</v>
      </c>
      <c r="GV5782" s="77">
        <v>480.51035785653795</v>
      </c>
      <c r="GW5782" s="77">
        <v>0</v>
      </c>
      <c r="GX5782" s="77">
        <v>0</v>
      </c>
      <c r="GY5782" s="77">
        <v>0</v>
      </c>
      <c r="GZ5782" s="77">
        <v>0</v>
      </c>
    </row>
    <row r="5783" spans="187:208" x14ac:dyDescent="0.25">
      <c r="GE5783" s="77" t="s">
        <v>427</v>
      </c>
      <c r="GF5783" s="77" t="s">
        <v>155</v>
      </c>
      <c r="GG5783" s="77" t="s">
        <v>472</v>
      </c>
      <c r="GH5783" s="77" t="s">
        <v>453</v>
      </c>
      <c r="GI5783" s="77">
        <v>2021</v>
      </c>
      <c r="GJ5783" s="77" t="s">
        <v>303</v>
      </c>
      <c r="GK5783" s="77">
        <v>5338.1784104567478</v>
      </c>
      <c r="GL5783" s="77">
        <v>572.41742999999997</v>
      </c>
      <c r="GM5783" s="77">
        <v>2021</v>
      </c>
      <c r="GN5783" s="77" t="s">
        <v>175</v>
      </c>
      <c r="GO5783" s="77">
        <v>5.3000000000000005E-2</v>
      </c>
      <c r="GP5783" s="77">
        <v>3</v>
      </c>
      <c r="GQ5783" s="77">
        <v>0</v>
      </c>
      <c r="GR5783" s="77" t="s">
        <v>423</v>
      </c>
      <c r="GS5783" s="77">
        <v>5.5966209081309407E-2</v>
      </c>
      <c r="GT5783" s="77">
        <v>298.75760903295424</v>
      </c>
      <c r="GU5783" s="77">
        <v>5.5966209081309407E-2</v>
      </c>
      <c r="GV5783" s="77">
        <v>298.75760903295424</v>
      </c>
      <c r="GW5783" s="77">
        <v>0</v>
      </c>
      <c r="GX5783" s="77">
        <v>0</v>
      </c>
      <c r="GY5783" s="77">
        <v>0</v>
      </c>
      <c r="GZ5783" s="77">
        <v>0</v>
      </c>
    </row>
    <row r="5784" spans="187:208" x14ac:dyDescent="0.25">
      <c r="GE5784" s="77" t="s">
        <v>422</v>
      </c>
      <c r="GF5784" s="77" t="s">
        <v>155</v>
      </c>
      <c r="GG5784" s="77" t="s">
        <v>472</v>
      </c>
      <c r="GH5784" s="77" t="s">
        <v>453</v>
      </c>
      <c r="GI5784" s="77">
        <v>2022</v>
      </c>
      <c r="GJ5784" s="77" t="s">
        <v>305</v>
      </c>
      <c r="GK5784" s="77">
        <v>222.2294216278307</v>
      </c>
      <c r="GL5784" s="77">
        <v>572.41742999999997</v>
      </c>
      <c r="GM5784" s="77">
        <v>2022</v>
      </c>
      <c r="GN5784" s="77" t="s">
        <v>175</v>
      </c>
      <c r="GO5784" s="77">
        <v>0.13250000000000001</v>
      </c>
      <c r="GP5784" s="77">
        <v>3</v>
      </c>
      <c r="GQ5784" s="77">
        <v>0</v>
      </c>
      <c r="GR5784" s="77" t="s">
        <v>423</v>
      </c>
      <c r="GS5784" s="77">
        <v>0.1527377521613833</v>
      </c>
      <c r="GT5784" s="77">
        <v>33.942822323559163</v>
      </c>
      <c r="GU5784" s="77">
        <v>0.1527377521613833</v>
      </c>
      <c r="GV5784" s="77">
        <v>33.942822323559163</v>
      </c>
      <c r="GW5784" s="77">
        <v>0.1527377521613833</v>
      </c>
      <c r="GX5784" s="77">
        <v>33.942822323559163</v>
      </c>
      <c r="GY5784" s="77">
        <v>0</v>
      </c>
      <c r="GZ5784" s="77">
        <v>0</v>
      </c>
    </row>
    <row r="5785" spans="187:208" x14ac:dyDescent="0.25">
      <c r="GE5785" s="77" t="s">
        <v>425</v>
      </c>
      <c r="GF5785" s="77" t="s">
        <v>155</v>
      </c>
      <c r="GG5785" s="77" t="s">
        <v>472</v>
      </c>
      <c r="GH5785" s="77" t="s">
        <v>453</v>
      </c>
      <c r="GI5785" s="77">
        <v>2022</v>
      </c>
      <c r="GJ5785" s="77" t="s">
        <v>301</v>
      </c>
      <c r="GK5785" s="77">
        <v>8585.7228092479509</v>
      </c>
      <c r="GL5785" s="77">
        <v>572.41742999999997</v>
      </c>
      <c r="GM5785" s="77">
        <v>2022</v>
      </c>
      <c r="GN5785" s="77" t="s">
        <v>175</v>
      </c>
      <c r="GO5785" s="77">
        <v>5.3000000000000005E-2</v>
      </c>
      <c r="GP5785" s="77">
        <v>3</v>
      </c>
      <c r="GQ5785" s="77">
        <v>0</v>
      </c>
      <c r="GR5785" s="77" t="s">
        <v>423</v>
      </c>
      <c r="GS5785" s="77">
        <v>5.5966209081309407E-2</v>
      </c>
      <c r="GT5785" s="77">
        <v>480.51035785653795</v>
      </c>
      <c r="GU5785" s="77">
        <v>5.5966209081309407E-2</v>
      </c>
      <c r="GV5785" s="77">
        <v>480.51035785653795</v>
      </c>
      <c r="GW5785" s="77">
        <v>5.5966209081309407E-2</v>
      </c>
      <c r="GX5785" s="77">
        <v>480.51035785653795</v>
      </c>
      <c r="GY5785" s="77">
        <v>0</v>
      </c>
      <c r="GZ5785" s="77">
        <v>0</v>
      </c>
    </row>
    <row r="5786" spans="187:208" x14ac:dyDescent="0.25">
      <c r="GE5786" s="77" t="s">
        <v>427</v>
      </c>
      <c r="GF5786" s="77" t="s">
        <v>155</v>
      </c>
      <c r="GG5786" s="77" t="s">
        <v>472</v>
      </c>
      <c r="GH5786" s="77" t="s">
        <v>453</v>
      </c>
      <c r="GI5786" s="77">
        <v>2022</v>
      </c>
      <c r="GJ5786" s="77" t="s">
        <v>303</v>
      </c>
      <c r="GK5786" s="77">
        <v>5338.1784104567478</v>
      </c>
      <c r="GL5786" s="77">
        <v>572.41742999999997</v>
      </c>
      <c r="GM5786" s="77">
        <v>2022</v>
      </c>
      <c r="GN5786" s="77" t="s">
        <v>175</v>
      </c>
      <c r="GO5786" s="77">
        <v>5.3000000000000005E-2</v>
      </c>
      <c r="GP5786" s="77">
        <v>3</v>
      </c>
      <c r="GQ5786" s="77">
        <v>0</v>
      </c>
      <c r="GR5786" s="77" t="s">
        <v>423</v>
      </c>
      <c r="GS5786" s="77">
        <v>5.5966209081309407E-2</v>
      </c>
      <c r="GT5786" s="77">
        <v>298.75760903295424</v>
      </c>
      <c r="GU5786" s="77">
        <v>5.5966209081309407E-2</v>
      </c>
      <c r="GV5786" s="77">
        <v>298.75760903295424</v>
      </c>
      <c r="GW5786" s="77">
        <v>5.5966209081309407E-2</v>
      </c>
      <c r="GX5786" s="77">
        <v>298.75760903295424</v>
      </c>
      <c r="GY5786" s="77">
        <v>0</v>
      </c>
      <c r="GZ5786" s="77">
        <v>0</v>
      </c>
    </row>
    <row r="5787" spans="187:208" x14ac:dyDescent="0.25">
      <c r="GE5787" s="77" t="s">
        <v>422</v>
      </c>
      <c r="GF5787" s="77" t="s">
        <v>155</v>
      </c>
      <c r="GG5787" s="77" t="s">
        <v>472</v>
      </c>
      <c r="GH5787" s="77" t="s">
        <v>453</v>
      </c>
      <c r="GI5787" s="77">
        <v>2023</v>
      </c>
      <c r="GJ5787" s="77" t="s">
        <v>305</v>
      </c>
      <c r="GK5787" s="77">
        <v>233.2300768079393</v>
      </c>
      <c r="GL5787" s="77">
        <v>572.41742999999997</v>
      </c>
      <c r="GM5787" s="77">
        <v>2023</v>
      </c>
      <c r="GN5787" s="77" t="s">
        <v>175</v>
      </c>
      <c r="GO5787" s="77">
        <v>0.13250000000000001</v>
      </c>
      <c r="GP5787" s="77">
        <v>3</v>
      </c>
      <c r="GQ5787" s="77">
        <v>0</v>
      </c>
      <c r="GR5787" s="77" t="s">
        <v>423</v>
      </c>
      <c r="GS5787" s="77">
        <v>0</v>
      </c>
      <c r="GT5787" s="77">
        <v>0</v>
      </c>
      <c r="GU5787" s="77">
        <v>0.1527377521613833</v>
      </c>
      <c r="GV5787" s="77">
        <v>35.623037668071426</v>
      </c>
      <c r="GW5787" s="77">
        <v>0.1527377521613833</v>
      </c>
      <c r="GX5787" s="77">
        <v>35.623037668071426</v>
      </c>
      <c r="GY5787" s="77">
        <v>0.1527377521613833</v>
      </c>
      <c r="GZ5787" s="77">
        <v>35.623037668071426</v>
      </c>
    </row>
    <row r="5788" spans="187:208" x14ac:dyDescent="0.25">
      <c r="GE5788" s="77" t="s">
        <v>425</v>
      </c>
      <c r="GF5788" s="77" t="s">
        <v>155</v>
      </c>
      <c r="GG5788" s="77" t="s">
        <v>472</v>
      </c>
      <c r="GH5788" s="77" t="s">
        <v>453</v>
      </c>
      <c r="GI5788" s="77">
        <v>2023</v>
      </c>
      <c r="GJ5788" s="77" t="s">
        <v>301</v>
      </c>
      <c r="GK5788" s="77">
        <v>8896.5159934286003</v>
      </c>
      <c r="GL5788" s="77">
        <v>572.41742999999997</v>
      </c>
      <c r="GM5788" s="77">
        <v>2023</v>
      </c>
      <c r="GN5788" s="77" t="s">
        <v>175</v>
      </c>
      <c r="GO5788" s="77">
        <v>5.3000000000000005E-2</v>
      </c>
      <c r="GP5788" s="77">
        <v>3</v>
      </c>
      <c r="GQ5788" s="77">
        <v>0</v>
      </c>
      <c r="GR5788" s="77" t="s">
        <v>423</v>
      </c>
      <c r="GS5788" s="77">
        <v>0</v>
      </c>
      <c r="GT5788" s="77">
        <v>0</v>
      </c>
      <c r="GU5788" s="77">
        <v>5.5966209081309407E-2</v>
      </c>
      <c r="GV5788" s="77">
        <v>497.90427418343813</v>
      </c>
      <c r="GW5788" s="77">
        <v>5.5966209081309407E-2</v>
      </c>
      <c r="GX5788" s="77">
        <v>497.90427418343813</v>
      </c>
      <c r="GY5788" s="77">
        <v>5.5966209081309407E-2</v>
      </c>
      <c r="GZ5788" s="77">
        <v>497.90427418343813</v>
      </c>
    </row>
    <row r="5789" spans="187:208" x14ac:dyDescent="0.25">
      <c r="GE5789" s="77" t="s">
        <v>427</v>
      </c>
      <c r="GF5789" s="77" t="s">
        <v>155</v>
      </c>
      <c r="GG5789" s="77" t="s">
        <v>472</v>
      </c>
      <c r="GH5789" s="77" t="s">
        <v>453</v>
      </c>
      <c r="GI5789" s="77">
        <v>2023</v>
      </c>
      <c r="GJ5789" s="77" t="s">
        <v>303</v>
      </c>
      <c r="GK5789" s="77">
        <v>5534.8914862000966</v>
      </c>
      <c r="GL5789" s="77">
        <v>572.41742999999997</v>
      </c>
      <c r="GM5789" s="77">
        <v>2023</v>
      </c>
      <c r="GN5789" s="77" t="s">
        <v>175</v>
      </c>
      <c r="GO5789" s="77">
        <v>5.3000000000000005E-2</v>
      </c>
      <c r="GP5789" s="77">
        <v>3</v>
      </c>
      <c r="GQ5789" s="77">
        <v>0</v>
      </c>
      <c r="GR5789" s="77" t="s">
        <v>423</v>
      </c>
      <c r="GS5789" s="77">
        <v>0</v>
      </c>
      <c r="GT5789" s="77">
        <v>0</v>
      </c>
      <c r="GU5789" s="77">
        <v>5.5966209081309407E-2</v>
      </c>
      <c r="GV5789" s="77">
        <v>309.76689415903394</v>
      </c>
      <c r="GW5789" s="77">
        <v>5.5966209081309407E-2</v>
      </c>
      <c r="GX5789" s="77">
        <v>309.76689415903394</v>
      </c>
      <c r="GY5789" s="77">
        <v>5.5966209081309407E-2</v>
      </c>
      <c r="GZ5789" s="77">
        <v>309.76689415903394</v>
      </c>
    </row>
    <row r="5790" spans="187:208" x14ac:dyDescent="0.25">
      <c r="GE5790" s="77" t="s">
        <v>422</v>
      </c>
      <c r="GF5790" s="77" t="s">
        <v>155</v>
      </c>
      <c r="GG5790" s="77" t="s">
        <v>472</v>
      </c>
      <c r="GH5790" s="77" t="s">
        <v>453</v>
      </c>
      <c r="GI5790" s="77">
        <v>2024</v>
      </c>
      <c r="GJ5790" s="77" t="s">
        <v>305</v>
      </c>
      <c r="GK5790" s="77">
        <v>233.2300768079393</v>
      </c>
      <c r="GL5790" s="77">
        <v>572.41742999999997</v>
      </c>
      <c r="GM5790" s="77">
        <v>2024</v>
      </c>
      <c r="GN5790" s="77" t="s">
        <v>175</v>
      </c>
      <c r="GO5790" s="77">
        <v>0.13250000000000001</v>
      </c>
      <c r="GP5790" s="77">
        <v>3</v>
      </c>
      <c r="GQ5790" s="77">
        <v>0</v>
      </c>
      <c r="GR5790" s="77" t="s">
        <v>423</v>
      </c>
      <c r="GS5790" s="77">
        <v>0</v>
      </c>
      <c r="GT5790" s="77">
        <v>0</v>
      </c>
      <c r="GU5790" s="77">
        <v>0</v>
      </c>
      <c r="GV5790" s="77">
        <v>0</v>
      </c>
      <c r="GW5790" s="77">
        <v>0.1527377521613833</v>
      </c>
      <c r="GX5790" s="77">
        <v>35.623037668071426</v>
      </c>
      <c r="GY5790" s="77">
        <v>0.1527377521613833</v>
      </c>
      <c r="GZ5790" s="77">
        <v>35.623037668071426</v>
      </c>
    </row>
    <row r="5791" spans="187:208" x14ac:dyDescent="0.25">
      <c r="GE5791" s="77" t="s">
        <v>425</v>
      </c>
      <c r="GF5791" s="77" t="s">
        <v>155</v>
      </c>
      <c r="GG5791" s="77" t="s">
        <v>472</v>
      </c>
      <c r="GH5791" s="77" t="s">
        <v>453</v>
      </c>
      <c r="GI5791" s="77">
        <v>2024</v>
      </c>
      <c r="GJ5791" s="77" t="s">
        <v>301</v>
      </c>
      <c r="GK5791" s="77">
        <v>8896.5159934286003</v>
      </c>
      <c r="GL5791" s="77">
        <v>572.41742999999997</v>
      </c>
      <c r="GM5791" s="77">
        <v>2024</v>
      </c>
      <c r="GN5791" s="77" t="s">
        <v>175</v>
      </c>
      <c r="GO5791" s="77">
        <v>5.3000000000000005E-2</v>
      </c>
      <c r="GP5791" s="77">
        <v>3</v>
      </c>
      <c r="GQ5791" s="77">
        <v>0</v>
      </c>
      <c r="GR5791" s="77" t="s">
        <v>423</v>
      </c>
      <c r="GS5791" s="77">
        <v>0</v>
      </c>
      <c r="GT5791" s="77">
        <v>0</v>
      </c>
      <c r="GU5791" s="77">
        <v>0</v>
      </c>
      <c r="GV5791" s="77">
        <v>0</v>
      </c>
      <c r="GW5791" s="77">
        <v>5.5966209081309407E-2</v>
      </c>
      <c r="GX5791" s="77">
        <v>497.90427418343813</v>
      </c>
      <c r="GY5791" s="77">
        <v>5.5966209081309407E-2</v>
      </c>
      <c r="GZ5791" s="77">
        <v>497.90427418343813</v>
      </c>
    </row>
    <row r="5792" spans="187:208" x14ac:dyDescent="0.25">
      <c r="GE5792" s="77" t="s">
        <v>427</v>
      </c>
      <c r="GF5792" s="77" t="s">
        <v>155</v>
      </c>
      <c r="GG5792" s="77" t="s">
        <v>472</v>
      </c>
      <c r="GH5792" s="77" t="s">
        <v>453</v>
      </c>
      <c r="GI5792" s="77">
        <v>2024</v>
      </c>
      <c r="GJ5792" s="77" t="s">
        <v>303</v>
      </c>
      <c r="GK5792" s="77">
        <v>5534.8914862000966</v>
      </c>
      <c r="GL5792" s="77">
        <v>572.41742999999997</v>
      </c>
      <c r="GM5792" s="77">
        <v>2024</v>
      </c>
      <c r="GN5792" s="77" t="s">
        <v>175</v>
      </c>
      <c r="GO5792" s="77">
        <v>5.3000000000000005E-2</v>
      </c>
      <c r="GP5792" s="77">
        <v>3</v>
      </c>
      <c r="GQ5792" s="77">
        <v>0</v>
      </c>
      <c r="GR5792" s="77" t="s">
        <v>423</v>
      </c>
      <c r="GS5792" s="77">
        <v>0</v>
      </c>
      <c r="GT5792" s="77">
        <v>0</v>
      </c>
      <c r="GU5792" s="77">
        <v>0</v>
      </c>
      <c r="GV5792" s="77">
        <v>0</v>
      </c>
      <c r="GW5792" s="77">
        <v>5.5966209081309407E-2</v>
      </c>
      <c r="GX5792" s="77">
        <v>309.76689415903394</v>
      </c>
      <c r="GY5792" s="77">
        <v>5.5966209081309407E-2</v>
      </c>
      <c r="GZ5792" s="77">
        <v>309.76689415903394</v>
      </c>
    </row>
    <row r="5793" spans="187:208" x14ac:dyDescent="0.25">
      <c r="GE5793" s="77" t="s">
        <v>422</v>
      </c>
      <c r="GF5793" s="77" t="s">
        <v>155</v>
      </c>
      <c r="GG5793" s="77" t="s">
        <v>472</v>
      </c>
      <c r="GH5793" s="77" t="s">
        <v>453</v>
      </c>
      <c r="GI5793" s="77">
        <v>2025</v>
      </c>
      <c r="GJ5793" s="77" t="s">
        <v>305</v>
      </c>
      <c r="GK5793" s="77">
        <v>233.2300768079393</v>
      </c>
      <c r="GL5793" s="77">
        <v>572.41742999999997</v>
      </c>
      <c r="GM5793" s="77">
        <v>2025</v>
      </c>
      <c r="GN5793" s="77" t="s">
        <v>175</v>
      </c>
      <c r="GO5793" s="77">
        <v>0.13250000000000001</v>
      </c>
      <c r="GP5793" s="77">
        <v>3</v>
      </c>
      <c r="GQ5793" s="77">
        <v>0</v>
      </c>
      <c r="GR5793" s="77" t="s">
        <v>423</v>
      </c>
      <c r="GS5793" s="77">
        <v>0</v>
      </c>
      <c r="GT5793" s="77">
        <v>0</v>
      </c>
      <c r="GU5793" s="77">
        <v>0</v>
      </c>
      <c r="GV5793" s="77">
        <v>0</v>
      </c>
      <c r="GW5793" s="77">
        <v>0</v>
      </c>
      <c r="GX5793" s="77">
        <v>0</v>
      </c>
      <c r="GY5793" s="77">
        <v>0.1527377521613833</v>
      </c>
      <c r="GZ5793" s="77">
        <v>35.623037668071426</v>
      </c>
    </row>
    <row r="5794" spans="187:208" x14ac:dyDescent="0.25">
      <c r="GE5794" s="77" t="s">
        <v>425</v>
      </c>
      <c r="GF5794" s="77" t="s">
        <v>155</v>
      </c>
      <c r="GG5794" s="77" t="s">
        <v>472</v>
      </c>
      <c r="GH5794" s="77" t="s">
        <v>453</v>
      </c>
      <c r="GI5794" s="77">
        <v>2025</v>
      </c>
      <c r="GJ5794" s="77" t="s">
        <v>301</v>
      </c>
      <c r="GK5794" s="77">
        <v>8896.5159934286003</v>
      </c>
      <c r="GL5794" s="77">
        <v>572.41742999999997</v>
      </c>
      <c r="GM5794" s="77">
        <v>2025</v>
      </c>
      <c r="GN5794" s="77" t="s">
        <v>175</v>
      </c>
      <c r="GO5794" s="77">
        <v>5.3000000000000005E-2</v>
      </c>
      <c r="GP5794" s="77">
        <v>3</v>
      </c>
      <c r="GQ5794" s="77">
        <v>0</v>
      </c>
      <c r="GR5794" s="77" t="s">
        <v>423</v>
      </c>
      <c r="GS5794" s="77">
        <v>0</v>
      </c>
      <c r="GT5794" s="77">
        <v>0</v>
      </c>
      <c r="GU5794" s="77">
        <v>0</v>
      </c>
      <c r="GV5794" s="77">
        <v>0</v>
      </c>
      <c r="GW5794" s="77">
        <v>0</v>
      </c>
      <c r="GX5794" s="77">
        <v>0</v>
      </c>
      <c r="GY5794" s="77">
        <v>5.5966209081309407E-2</v>
      </c>
      <c r="GZ5794" s="77">
        <v>497.90427418343813</v>
      </c>
    </row>
    <row r="5795" spans="187:208" x14ac:dyDescent="0.25">
      <c r="GE5795" s="77" t="s">
        <v>427</v>
      </c>
      <c r="GF5795" s="77" t="s">
        <v>155</v>
      </c>
      <c r="GG5795" s="77" t="s">
        <v>472</v>
      </c>
      <c r="GH5795" s="77" t="s">
        <v>453</v>
      </c>
      <c r="GI5795" s="77">
        <v>2025</v>
      </c>
      <c r="GJ5795" s="77" t="s">
        <v>303</v>
      </c>
      <c r="GK5795" s="77">
        <v>5534.8914862000966</v>
      </c>
      <c r="GL5795" s="77">
        <v>572.41742999999997</v>
      </c>
      <c r="GM5795" s="77">
        <v>2025</v>
      </c>
      <c r="GN5795" s="77" t="s">
        <v>175</v>
      </c>
      <c r="GO5795" s="77">
        <v>5.3000000000000005E-2</v>
      </c>
      <c r="GP5795" s="77">
        <v>3</v>
      </c>
      <c r="GQ5795" s="77">
        <v>0</v>
      </c>
      <c r="GR5795" s="77" t="s">
        <v>423</v>
      </c>
      <c r="GS5795" s="77">
        <v>0</v>
      </c>
      <c r="GT5795" s="77">
        <v>0</v>
      </c>
      <c r="GU5795" s="77">
        <v>0</v>
      </c>
      <c r="GV5795" s="77">
        <v>0</v>
      </c>
      <c r="GW5795" s="77">
        <v>0</v>
      </c>
      <c r="GX5795" s="77">
        <v>0</v>
      </c>
      <c r="GY5795" s="77">
        <v>5.5966209081309407E-2</v>
      </c>
      <c r="GZ5795" s="77">
        <v>309.76689415903394</v>
      </c>
    </row>
    <row r="5796" spans="187:208" x14ac:dyDescent="0.25">
      <c r="GE5796" s="77" t="s">
        <v>422</v>
      </c>
      <c r="GF5796" s="77" t="s">
        <v>155</v>
      </c>
      <c r="GG5796" s="77" t="s">
        <v>472</v>
      </c>
      <c r="GH5796" s="77" t="s">
        <v>460</v>
      </c>
      <c r="GI5796" s="77">
        <v>2021</v>
      </c>
      <c r="GJ5796" s="77" t="s">
        <v>305</v>
      </c>
      <c r="GK5796" s="77">
        <v>222.2294216278375</v>
      </c>
      <c r="GL5796" s="77">
        <v>572.41742999999997</v>
      </c>
      <c r="GM5796" s="77">
        <v>2021</v>
      </c>
      <c r="GN5796" s="77" t="s">
        <v>175</v>
      </c>
      <c r="GO5796" s="77">
        <v>0.13250000000000001</v>
      </c>
      <c r="GP5796" s="77">
        <v>3</v>
      </c>
      <c r="GQ5796" s="77">
        <v>0</v>
      </c>
      <c r="GR5796" s="77" t="s">
        <v>423</v>
      </c>
      <c r="GS5796" s="77">
        <v>0.1527377521613833</v>
      </c>
      <c r="GT5796" s="77">
        <v>33.9428223235602</v>
      </c>
      <c r="GU5796" s="77">
        <v>0.1527377521613833</v>
      </c>
      <c r="GV5796" s="77">
        <v>33.9428223235602</v>
      </c>
      <c r="GW5796" s="77">
        <v>0</v>
      </c>
      <c r="GX5796" s="77">
        <v>0</v>
      </c>
      <c r="GY5796" s="77">
        <v>0</v>
      </c>
      <c r="GZ5796" s="77">
        <v>0</v>
      </c>
    </row>
    <row r="5797" spans="187:208" x14ac:dyDescent="0.25">
      <c r="GE5797" s="77" t="s">
        <v>425</v>
      </c>
      <c r="GF5797" s="77" t="s">
        <v>155</v>
      </c>
      <c r="GG5797" s="77" t="s">
        <v>472</v>
      </c>
      <c r="GH5797" s="77" t="s">
        <v>460</v>
      </c>
      <c r="GI5797" s="77">
        <v>2021</v>
      </c>
      <c r="GJ5797" s="77" t="s">
        <v>301</v>
      </c>
      <c r="GK5797" s="77">
        <v>8585.7228092482146</v>
      </c>
      <c r="GL5797" s="77">
        <v>572.41742999999997</v>
      </c>
      <c r="GM5797" s="77">
        <v>2021</v>
      </c>
      <c r="GN5797" s="77" t="s">
        <v>175</v>
      </c>
      <c r="GO5797" s="77">
        <v>5.3000000000000005E-2</v>
      </c>
      <c r="GP5797" s="77">
        <v>3</v>
      </c>
      <c r="GQ5797" s="77">
        <v>0</v>
      </c>
      <c r="GR5797" s="77" t="s">
        <v>423</v>
      </c>
      <c r="GS5797" s="77">
        <v>5.5966209081309407E-2</v>
      </c>
      <c r="GT5797" s="77">
        <v>480.51035785655273</v>
      </c>
      <c r="GU5797" s="77">
        <v>5.5966209081309407E-2</v>
      </c>
      <c r="GV5797" s="77">
        <v>480.51035785655273</v>
      </c>
      <c r="GW5797" s="77">
        <v>0</v>
      </c>
      <c r="GX5797" s="77">
        <v>0</v>
      </c>
      <c r="GY5797" s="77">
        <v>0</v>
      </c>
      <c r="GZ5797" s="77">
        <v>0</v>
      </c>
    </row>
    <row r="5798" spans="187:208" x14ac:dyDescent="0.25">
      <c r="GE5798" s="77" t="s">
        <v>422</v>
      </c>
      <c r="GF5798" s="77" t="s">
        <v>155</v>
      </c>
      <c r="GG5798" s="77" t="s">
        <v>472</v>
      </c>
      <c r="GH5798" s="77" t="s">
        <v>460</v>
      </c>
      <c r="GI5798" s="77">
        <v>2022</v>
      </c>
      <c r="GJ5798" s="77" t="s">
        <v>305</v>
      </c>
      <c r="GK5798" s="77">
        <v>222.2294216278375</v>
      </c>
      <c r="GL5798" s="77">
        <v>572.41742999999997</v>
      </c>
      <c r="GM5798" s="77">
        <v>2022</v>
      </c>
      <c r="GN5798" s="77" t="s">
        <v>175</v>
      </c>
      <c r="GO5798" s="77">
        <v>0.13250000000000001</v>
      </c>
      <c r="GP5798" s="77">
        <v>3</v>
      </c>
      <c r="GQ5798" s="77">
        <v>0</v>
      </c>
      <c r="GR5798" s="77" t="s">
        <v>423</v>
      </c>
      <c r="GS5798" s="77">
        <v>0.1527377521613833</v>
      </c>
      <c r="GT5798" s="77">
        <v>33.9428223235602</v>
      </c>
      <c r="GU5798" s="77">
        <v>0.1527377521613833</v>
      </c>
      <c r="GV5798" s="77">
        <v>33.9428223235602</v>
      </c>
      <c r="GW5798" s="77">
        <v>0.1527377521613833</v>
      </c>
      <c r="GX5798" s="77">
        <v>33.9428223235602</v>
      </c>
      <c r="GY5798" s="77">
        <v>0</v>
      </c>
      <c r="GZ5798" s="77">
        <v>0</v>
      </c>
    </row>
    <row r="5799" spans="187:208" x14ac:dyDescent="0.25">
      <c r="GE5799" s="77" t="s">
        <v>425</v>
      </c>
      <c r="GF5799" s="77" t="s">
        <v>155</v>
      </c>
      <c r="GG5799" s="77" t="s">
        <v>472</v>
      </c>
      <c r="GH5799" s="77" t="s">
        <v>460</v>
      </c>
      <c r="GI5799" s="77">
        <v>2022</v>
      </c>
      <c r="GJ5799" s="77" t="s">
        <v>301</v>
      </c>
      <c r="GK5799" s="77">
        <v>8585.7228092482146</v>
      </c>
      <c r="GL5799" s="77">
        <v>572.41742999999997</v>
      </c>
      <c r="GM5799" s="77">
        <v>2022</v>
      </c>
      <c r="GN5799" s="77" t="s">
        <v>175</v>
      </c>
      <c r="GO5799" s="77">
        <v>5.3000000000000005E-2</v>
      </c>
      <c r="GP5799" s="77">
        <v>3</v>
      </c>
      <c r="GQ5799" s="77">
        <v>0</v>
      </c>
      <c r="GR5799" s="77" t="s">
        <v>423</v>
      </c>
      <c r="GS5799" s="77">
        <v>5.5966209081309407E-2</v>
      </c>
      <c r="GT5799" s="77">
        <v>480.51035785655273</v>
      </c>
      <c r="GU5799" s="77">
        <v>5.5966209081309407E-2</v>
      </c>
      <c r="GV5799" s="77">
        <v>480.51035785655273</v>
      </c>
      <c r="GW5799" s="77">
        <v>5.5966209081309407E-2</v>
      </c>
      <c r="GX5799" s="77">
        <v>480.51035785655273</v>
      </c>
      <c r="GY5799" s="77">
        <v>0</v>
      </c>
      <c r="GZ5799" s="77">
        <v>0</v>
      </c>
    </row>
    <row r="5800" spans="187:208" x14ac:dyDescent="0.25">
      <c r="GE5800" s="77" t="s">
        <v>422</v>
      </c>
      <c r="GF5800" s="77" t="s">
        <v>155</v>
      </c>
      <c r="GG5800" s="77" t="s">
        <v>472</v>
      </c>
      <c r="GH5800" s="77" t="s">
        <v>460</v>
      </c>
      <c r="GI5800" s="77">
        <v>2023</v>
      </c>
      <c r="GJ5800" s="77" t="s">
        <v>305</v>
      </c>
      <c r="GK5800" s="77">
        <v>233.23007680794649</v>
      </c>
      <c r="GL5800" s="77">
        <v>572.41742999999997</v>
      </c>
      <c r="GM5800" s="77">
        <v>2023</v>
      </c>
      <c r="GN5800" s="77" t="s">
        <v>175</v>
      </c>
      <c r="GO5800" s="77">
        <v>0.13250000000000001</v>
      </c>
      <c r="GP5800" s="77">
        <v>3</v>
      </c>
      <c r="GQ5800" s="77">
        <v>0</v>
      </c>
      <c r="GR5800" s="77" t="s">
        <v>423</v>
      </c>
      <c r="GS5800" s="77">
        <v>0</v>
      </c>
      <c r="GT5800" s="77">
        <v>0</v>
      </c>
      <c r="GU5800" s="77">
        <v>0.1527377521613833</v>
      </c>
      <c r="GV5800" s="77">
        <v>35.62303766807252</v>
      </c>
      <c r="GW5800" s="77">
        <v>0.1527377521613833</v>
      </c>
      <c r="GX5800" s="77">
        <v>35.62303766807252</v>
      </c>
      <c r="GY5800" s="77">
        <v>0.1527377521613833</v>
      </c>
      <c r="GZ5800" s="77">
        <v>35.62303766807252</v>
      </c>
    </row>
    <row r="5801" spans="187:208" x14ac:dyDescent="0.25">
      <c r="GE5801" s="77" t="s">
        <v>425</v>
      </c>
      <c r="GF5801" s="77" t="s">
        <v>155</v>
      </c>
      <c r="GG5801" s="77" t="s">
        <v>472</v>
      </c>
      <c r="GH5801" s="77" t="s">
        <v>460</v>
      </c>
      <c r="GI5801" s="77">
        <v>2023</v>
      </c>
      <c r="GJ5801" s="77" t="s">
        <v>301</v>
      </c>
      <c r="GK5801" s="77">
        <v>8896.5159934288731</v>
      </c>
      <c r="GL5801" s="77">
        <v>572.41742999999997</v>
      </c>
      <c r="GM5801" s="77">
        <v>2023</v>
      </c>
      <c r="GN5801" s="77" t="s">
        <v>175</v>
      </c>
      <c r="GO5801" s="77">
        <v>5.3000000000000005E-2</v>
      </c>
      <c r="GP5801" s="77">
        <v>3</v>
      </c>
      <c r="GQ5801" s="77">
        <v>0</v>
      </c>
      <c r="GR5801" s="77" t="s">
        <v>423</v>
      </c>
      <c r="GS5801" s="77">
        <v>0</v>
      </c>
      <c r="GT5801" s="77">
        <v>0</v>
      </c>
      <c r="GU5801" s="77">
        <v>5.5966209081309407E-2</v>
      </c>
      <c r="GV5801" s="77">
        <v>497.90427418345337</v>
      </c>
      <c r="GW5801" s="77">
        <v>5.5966209081309407E-2</v>
      </c>
      <c r="GX5801" s="77">
        <v>497.90427418345337</v>
      </c>
      <c r="GY5801" s="77">
        <v>5.5966209081309407E-2</v>
      </c>
      <c r="GZ5801" s="77">
        <v>497.90427418345337</v>
      </c>
    </row>
    <row r="5802" spans="187:208" x14ac:dyDescent="0.25">
      <c r="GE5802" s="77" t="s">
        <v>422</v>
      </c>
      <c r="GF5802" s="77" t="s">
        <v>155</v>
      </c>
      <c r="GG5802" s="77" t="s">
        <v>472</v>
      </c>
      <c r="GH5802" s="77" t="s">
        <v>460</v>
      </c>
      <c r="GI5802" s="77">
        <v>2024</v>
      </c>
      <c r="GJ5802" s="77" t="s">
        <v>305</v>
      </c>
      <c r="GK5802" s="77">
        <v>233.23007680794649</v>
      </c>
      <c r="GL5802" s="77">
        <v>572.41742999999997</v>
      </c>
      <c r="GM5802" s="77">
        <v>2024</v>
      </c>
      <c r="GN5802" s="77" t="s">
        <v>175</v>
      </c>
      <c r="GO5802" s="77">
        <v>0.13250000000000001</v>
      </c>
      <c r="GP5802" s="77">
        <v>3</v>
      </c>
      <c r="GQ5802" s="77">
        <v>0</v>
      </c>
      <c r="GR5802" s="77" t="s">
        <v>423</v>
      </c>
      <c r="GS5802" s="77">
        <v>0</v>
      </c>
      <c r="GT5802" s="77">
        <v>0</v>
      </c>
      <c r="GU5802" s="77">
        <v>0</v>
      </c>
      <c r="GV5802" s="77">
        <v>0</v>
      </c>
      <c r="GW5802" s="77">
        <v>0.1527377521613833</v>
      </c>
      <c r="GX5802" s="77">
        <v>35.62303766807252</v>
      </c>
      <c r="GY5802" s="77">
        <v>0.1527377521613833</v>
      </c>
      <c r="GZ5802" s="77">
        <v>35.62303766807252</v>
      </c>
    </row>
    <row r="5803" spans="187:208" x14ac:dyDescent="0.25">
      <c r="GE5803" s="77" t="s">
        <v>425</v>
      </c>
      <c r="GF5803" s="77" t="s">
        <v>155</v>
      </c>
      <c r="GG5803" s="77" t="s">
        <v>472</v>
      </c>
      <c r="GH5803" s="77" t="s">
        <v>460</v>
      </c>
      <c r="GI5803" s="77">
        <v>2024</v>
      </c>
      <c r="GJ5803" s="77" t="s">
        <v>301</v>
      </c>
      <c r="GK5803" s="77">
        <v>8896.5159934288731</v>
      </c>
      <c r="GL5803" s="77">
        <v>572.41742999999997</v>
      </c>
      <c r="GM5803" s="77">
        <v>2024</v>
      </c>
      <c r="GN5803" s="77" t="s">
        <v>175</v>
      </c>
      <c r="GO5803" s="77">
        <v>5.3000000000000005E-2</v>
      </c>
      <c r="GP5803" s="77">
        <v>3</v>
      </c>
      <c r="GQ5803" s="77">
        <v>0</v>
      </c>
      <c r="GR5803" s="77" t="s">
        <v>423</v>
      </c>
      <c r="GS5803" s="77">
        <v>0</v>
      </c>
      <c r="GT5803" s="77">
        <v>0</v>
      </c>
      <c r="GU5803" s="77">
        <v>0</v>
      </c>
      <c r="GV5803" s="77">
        <v>0</v>
      </c>
      <c r="GW5803" s="77">
        <v>5.5966209081309407E-2</v>
      </c>
      <c r="GX5803" s="77">
        <v>497.90427418345337</v>
      </c>
      <c r="GY5803" s="77">
        <v>5.5966209081309407E-2</v>
      </c>
      <c r="GZ5803" s="77">
        <v>497.90427418345337</v>
      </c>
    </row>
    <row r="5804" spans="187:208" x14ac:dyDescent="0.25">
      <c r="GE5804" s="77" t="s">
        <v>422</v>
      </c>
      <c r="GF5804" s="77" t="s">
        <v>155</v>
      </c>
      <c r="GG5804" s="77" t="s">
        <v>472</v>
      </c>
      <c r="GH5804" s="77" t="s">
        <v>460</v>
      </c>
      <c r="GI5804" s="77">
        <v>2025</v>
      </c>
      <c r="GJ5804" s="77" t="s">
        <v>305</v>
      </c>
      <c r="GK5804" s="77">
        <v>233.23007680794649</v>
      </c>
      <c r="GL5804" s="77">
        <v>572.41742999999997</v>
      </c>
      <c r="GM5804" s="77">
        <v>2025</v>
      </c>
      <c r="GN5804" s="77" t="s">
        <v>175</v>
      </c>
      <c r="GO5804" s="77">
        <v>0.13250000000000001</v>
      </c>
      <c r="GP5804" s="77">
        <v>3</v>
      </c>
      <c r="GQ5804" s="77">
        <v>0</v>
      </c>
      <c r="GR5804" s="77" t="s">
        <v>423</v>
      </c>
      <c r="GS5804" s="77">
        <v>0</v>
      </c>
      <c r="GT5804" s="77">
        <v>0</v>
      </c>
      <c r="GU5804" s="77">
        <v>0</v>
      </c>
      <c r="GV5804" s="77">
        <v>0</v>
      </c>
      <c r="GW5804" s="77">
        <v>0</v>
      </c>
      <c r="GX5804" s="77">
        <v>0</v>
      </c>
      <c r="GY5804" s="77">
        <v>0.1527377521613833</v>
      </c>
      <c r="GZ5804" s="77">
        <v>35.62303766807252</v>
      </c>
    </row>
    <row r="5805" spans="187:208" x14ac:dyDescent="0.25">
      <c r="GE5805" s="77" t="s">
        <v>425</v>
      </c>
      <c r="GF5805" s="77" t="s">
        <v>155</v>
      </c>
      <c r="GG5805" s="77" t="s">
        <v>472</v>
      </c>
      <c r="GH5805" s="77" t="s">
        <v>460</v>
      </c>
      <c r="GI5805" s="77">
        <v>2025</v>
      </c>
      <c r="GJ5805" s="77" t="s">
        <v>301</v>
      </c>
      <c r="GK5805" s="77">
        <v>8896.5159934288731</v>
      </c>
      <c r="GL5805" s="77">
        <v>572.41742999999997</v>
      </c>
      <c r="GM5805" s="77">
        <v>2025</v>
      </c>
      <c r="GN5805" s="77" t="s">
        <v>175</v>
      </c>
      <c r="GO5805" s="77">
        <v>5.3000000000000005E-2</v>
      </c>
      <c r="GP5805" s="77">
        <v>3</v>
      </c>
      <c r="GQ5805" s="77">
        <v>0</v>
      </c>
      <c r="GR5805" s="77" t="s">
        <v>423</v>
      </c>
      <c r="GS5805" s="77">
        <v>0</v>
      </c>
      <c r="GT5805" s="77">
        <v>0</v>
      </c>
      <c r="GU5805" s="77">
        <v>0</v>
      </c>
      <c r="GV5805" s="77">
        <v>0</v>
      </c>
      <c r="GW5805" s="77">
        <v>0</v>
      </c>
      <c r="GX5805" s="77">
        <v>0</v>
      </c>
      <c r="GY5805" s="77">
        <v>5.5966209081309407E-2</v>
      </c>
      <c r="GZ5805" s="77">
        <v>497.90427418345337</v>
      </c>
    </row>
    <row r="5806" spans="187:208" x14ac:dyDescent="0.25">
      <c r="GE5806" s="77" t="s">
        <v>422</v>
      </c>
      <c r="GF5806" s="77" t="s">
        <v>155</v>
      </c>
      <c r="GG5806" s="77" t="s">
        <v>472</v>
      </c>
      <c r="GH5806" s="77" t="s">
        <v>467</v>
      </c>
      <c r="GI5806" s="77">
        <v>2021</v>
      </c>
      <c r="GJ5806" s="77" t="s">
        <v>305</v>
      </c>
      <c r="GK5806" s="77">
        <v>0.69641821681223037</v>
      </c>
      <c r="GL5806" s="77">
        <v>572.41742999999997</v>
      </c>
      <c r="GM5806" s="77">
        <v>2021</v>
      </c>
      <c r="GN5806" s="77" t="s">
        <v>175</v>
      </c>
      <c r="GO5806" s="77">
        <v>0.13250000000000001</v>
      </c>
      <c r="GP5806" s="77">
        <v>3</v>
      </c>
      <c r="GQ5806" s="77">
        <v>0</v>
      </c>
      <c r="GR5806" s="77" t="s">
        <v>423</v>
      </c>
      <c r="GS5806" s="77">
        <v>0.1527377521613833</v>
      </c>
      <c r="GT5806" s="77">
        <v>0.10636935300013894</v>
      </c>
      <c r="GU5806" s="77">
        <v>0.1527377521613833</v>
      </c>
      <c r="GV5806" s="77">
        <v>0.10636935300013894</v>
      </c>
      <c r="GW5806" s="77">
        <v>0</v>
      </c>
      <c r="GX5806" s="77">
        <v>0</v>
      </c>
      <c r="GY5806" s="77">
        <v>0</v>
      </c>
      <c r="GZ5806" s="77">
        <v>0</v>
      </c>
    </row>
    <row r="5807" spans="187:208" x14ac:dyDescent="0.25">
      <c r="GE5807" s="77" t="s">
        <v>425</v>
      </c>
      <c r="GF5807" s="77" t="s">
        <v>155</v>
      </c>
      <c r="GG5807" s="77" t="s">
        <v>472</v>
      </c>
      <c r="GH5807" s="77" t="s">
        <v>467</v>
      </c>
      <c r="GI5807" s="77">
        <v>2021</v>
      </c>
      <c r="GJ5807" s="77" t="s">
        <v>301</v>
      </c>
      <c r="GK5807" s="77">
        <v>2.941964152281018</v>
      </c>
      <c r="GL5807" s="77">
        <v>572.41742999999997</v>
      </c>
      <c r="GM5807" s="77">
        <v>2021</v>
      </c>
      <c r="GN5807" s="77" t="s">
        <v>175</v>
      </c>
      <c r="GO5807" s="77">
        <v>5.3000000000000005E-2</v>
      </c>
      <c r="GP5807" s="77">
        <v>3</v>
      </c>
      <c r="GQ5807" s="77">
        <v>0</v>
      </c>
      <c r="GR5807" s="77" t="s">
        <v>423</v>
      </c>
      <c r="GS5807" s="77">
        <v>5.5966209081309407E-2</v>
      </c>
      <c r="GT5807" s="77">
        <v>0.16465058085627665</v>
      </c>
      <c r="GU5807" s="77">
        <v>5.5966209081309407E-2</v>
      </c>
      <c r="GV5807" s="77">
        <v>0.16465058085627665</v>
      </c>
      <c r="GW5807" s="77">
        <v>0</v>
      </c>
      <c r="GX5807" s="77">
        <v>0</v>
      </c>
      <c r="GY5807" s="77">
        <v>0</v>
      </c>
      <c r="GZ5807" s="77">
        <v>0</v>
      </c>
    </row>
    <row r="5808" spans="187:208" x14ac:dyDescent="0.25">
      <c r="GE5808" s="77" t="s">
        <v>427</v>
      </c>
      <c r="GF5808" s="77" t="s">
        <v>155</v>
      </c>
      <c r="GG5808" s="77" t="s">
        <v>472</v>
      </c>
      <c r="GH5808" s="77" t="s">
        <v>467</v>
      </c>
      <c r="GI5808" s="77">
        <v>2021</v>
      </c>
      <c r="GJ5808" s="77" t="s">
        <v>303</v>
      </c>
      <c r="GK5808" s="77">
        <v>1.6021759622082901</v>
      </c>
      <c r="GL5808" s="77">
        <v>572.41742999999997</v>
      </c>
      <c r="GM5808" s="77">
        <v>2021</v>
      </c>
      <c r="GN5808" s="77" t="s">
        <v>175</v>
      </c>
      <c r="GO5808" s="77">
        <v>5.3000000000000005E-2</v>
      </c>
      <c r="GP5808" s="77">
        <v>3</v>
      </c>
      <c r="GQ5808" s="77">
        <v>0</v>
      </c>
      <c r="GR5808" s="77" t="s">
        <v>423</v>
      </c>
      <c r="GS5808" s="77">
        <v>5.5966209081309407E-2</v>
      </c>
      <c r="GT5808" s="77">
        <v>8.9667714885997243E-2</v>
      </c>
      <c r="GU5808" s="77">
        <v>5.5966209081309407E-2</v>
      </c>
      <c r="GV5808" s="77">
        <v>8.9667714885997243E-2</v>
      </c>
      <c r="GW5808" s="77">
        <v>0</v>
      </c>
      <c r="GX5808" s="77">
        <v>0</v>
      </c>
      <c r="GY5808" s="77">
        <v>0</v>
      </c>
      <c r="GZ5808" s="77">
        <v>0</v>
      </c>
    </row>
    <row r="5809" spans="187:208" x14ac:dyDescent="0.25">
      <c r="GE5809" s="77" t="s">
        <v>422</v>
      </c>
      <c r="GF5809" s="77" t="s">
        <v>155</v>
      </c>
      <c r="GG5809" s="77" t="s">
        <v>472</v>
      </c>
      <c r="GH5809" s="77" t="s">
        <v>467</v>
      </c>
      <c r="GI5809" s="77">
        <v>2022</v>
      </c>
      <c r="GJ5809" s="77" t="s">
        <v>305</v>
      </c>
      <c r="GK5809" s="77">
        <v>0.69641821681223037</v>
      </c>
      <c r="GL5809" s="77">
        <v>572.41742999999997</v>
      </c>
      <c r="GM5809" s="77">
        <v>2022</v>
      </c>
      <c r="GN5809" s="77" t="s">
        <v>175</v>
      </c>
      <c r="GO5809" s="77">
        <v>0.13250000000000001</v>
      </c>
      <c r="GP5809" s="77">
        <v>3</v>
      </c>
      <c r="GQ5809" s="77">
        <v>0</v>
      </c>
      <c r="GR5809" s="77" t="s">
        <v>423</v>
      </c>
      <c r="GS5809" s="77">
        <v>0.1527377521613833</v>
      </c>
      <c r="GT5809" s="77">
        <v>0.10636935300013894</v>
      </c>
      <c r="GU5809" s="77">
        <v>0.1527377521613833</v>
      </c>
      <c r="GV5809" s="77">
        <v>0.10636935300013894</v>
      </c>
      <c r="GW5809" s="77">
        <v>0.1527377521613833</v>
      </c>
      <c r="GX5809" s="77">
        <v>0.10636935300013894</v>
      </c>
      <c r="GY5809" s="77">
        <v>0</v>
      </c>
      <c r="GZ5809" s="77">
        <v>0</v>
      </c>
    </row>
    <row r="5810" spans="187:208" x14ac:dyDescent="0.25">
      <c r="GE5810" s="77" t="s">
        <v>425</v>
      </c>
      <c r="GF5810" s="77" t="s">
        <v>155</v>
      </c>
      <c r="GG5810" s="77" t="s">
        <v>472</v>
      </c>
      <c r="GH5810" s="77" t="s">
        <v>467</v>
      </c>
      <c r="GI5810" s="77">
        <v>2022</v>
      </c>
      <c r="GJ5810" s="77" t="s">
        <v>301</v>
      </c>
      <c r="GK5810" s="77">
        <v>2.941964152281018</v>
      </c>
      <c r="GL5810" s="77">
        <v>572.41742999999997</v>
      </c>
      <c r="GM5810" s="77">
        <v>2022</v>
      </c>
      <c r="GN5810" s="77" t="s">
        <v>175</v>
      </c>
      <c r="GO5810" s="77">
        <v>5.3000000000000005E-2</v>
      </c>
      <c r="GP5810" s="77">
        <v>3</v>
      </c>
      <c r="GQ5810" s="77">
        <v>0</v>
      </c>
      <c r="GR5810" s="77" t="s">
        <v>423</v>
      </c>
      <c r="GS5810" s="77">
        <v>5.5966209081309407E-2</v>
      </c>
      <c r="GT5810" s="77">
        <v>0.16465058085627665</v>
      </c>
      <c r="GU5810" s="77">
        <v>5.5966209081309407E-2</v>
      </c>
      <c r="GV5810" s="77">
        <v>0.16465058085627665</v>
      </c>
      <c r="GW5810" s="77">
        <v>5.5966209081309407E-2</v>
      </c>
      <c r="GX5810" s="77">
        <v>0.16465058085627665</v>
      </c>
      <c r="GY5810" s="77">
        <v>0</v>
      </c>
      <c r="GZ5810" s="77">
        <v>0</v>
      </c>
    </row>
    <row r="5811" spans="187:208" x14ac:dyDescent="0.25">
      <c r="GE5811" s="77" t="s">
        <v>427</v>
      </c>
      <c r="GF5811" s="77" t="s">
        <v>155</v>
      </c>
      <c r="GG5811" s="77" t="s">
        <v>472</v>
      </c>
      <c r="GH5811" s="77" t="s">
        <v>467</v>
      </c>
      <c r="GI5811" s="77">
        <v>2022</v>
      </c>
      <c r="GJ5811" s="77" t="s">
        <v>303</v>
      </c>
      <c r="GK5811" s="77">
        <v>1.6021759622082901</v>
      </c>
      <c r="GL5811" s="77">
        <v>572.41742999999997</v>
      </c>
      <c r="GM5811" s="77">
        <v>2022</v>
      </c>
      <c r="GN5811" s="77" t="s">
        <v>175</v>
      </c>
      <c r="GO5811" s="77">
        <v>5.3000000000000005E-2</v>
      </c>
      <c r="GP5811" s="77">
        <v>3</v>
      </c>
      <c r="GQ5811" s="77">
        <v>0</v>
      </c>
      <c r="GR5811" s="77" t="s">
        <v>423</v>
      </c>
      <c r="GS5811" s="77">
        <v>5.5966209081309407E-2</v>
      </c>
      <c r="GT5811" s="77">
        <v>8.9667714885997243E-2</v>
      </c>
      <c r="GU5811" s="77">
        <v>5.5966209081309407E-2</v>
      </c>
      <c r="GV5811" s="77">
        <v>8.9667714885997243E-2</v>
      </c>
      <c r="GW5811" s="77">
        <v>5.5966209081309407E-2</v>
      </c>
      <c r="GX5811" s="77">
        <v>8.9667714885997243E-2</v>
      </c>
      <c r="GY5811" s="77">
        <v>0</v>
      </c>
      <c r="GZ5811" s="77">
        <v>0</v>
      </c>
    </row>
    <row r="5812" spans="187:208" x14ac:dyDescent="0.25">
      <c r="GE5812" s="77" t="s">
        <v>422</v>
      </c>
      <c r="GF5812" s="77" t="s">
        <v>155</v>
      </c>
      <c r="GG5812" s="77" t="s">
        <v>472</v>
      </c>
      <c r="GH5812" s="77" t="s">
        <v>467</v>
      </c>
      <c r="GI5812" s="77">
        <v>2023</v>
      </c>
      <c r="GJ5812" s="77" t="s">
        <v>305</v>
      </c>
      <c r="GK5812" s="77">
        <v>0.71896016785821326</v>
      </c>
      <c r="GL5812" s="77">
        <v>572.41742999999997</v>
      </c>
      <c r="GM5812" s="77">
        <v>2023</v>
      </c>
      <c r="GN5812" s="77" t="s">
        <v>175</v>
      </c>
      <c r="GO5812" s="77">
        <v>0.13250000000000001</v>
      </c>
      <c r="GP5812" s="77">
        <v>3</v>
      </c>
      <c r="GQ5812" s="77">
        <v>0</v>
      </c>
      <c r="GR5812" s="77" t="s">
        <v>423</v>
      </c>
      <c r="GS5812" s="77">
        <v>0</v>
      </c>
      <c r="GT5812" s="77">
        <v>0</v>
      </c>
      <c r="GU5812" s="77">
        <v>0.1527377521613833</v>
      </c>
      <c r="GV5812" s="77">
        <v>0.10981235993223432</v>
      </c>
      <c r="GW5812" s="77">
        <v>0.1527377521613833</v>
      </c>
      <c r="GX5812" s="77">
        <v>0.10981235993223432</v>
      </c>
      <c r="GY5812" s="77">
        <v>0.1527377521613833</v>
      </c>
      <c r="GZ5812" s="77">
        <v>0.10981235993223432</v>
      </c>
    </row>
    <row r="5813" spans="187:208" x14ac:dyDescent="0.25">
      <c r="GE5813" s="77" t="s">
        <v>425</v>
      </c>
      <c r="GF5813" s="77" t="s">
        <v>155</v>
      </c>
      <c r="GG5813" s="77" t="s">
        <v>472</v>
      </c>
      <c r="GH5813" s="77" t="s">
        <v>467</v>
      </c>
      <c r="GI5813" s="77">
        <v>2023</v>
      </c>
      <c r="GJ5813" s="77" t="s">
        <v>301</v>
      </c>
      <c r="GK5813" s="77">
        <v>3.0714971986151109</v>
      </c>
      <c r="GL5813" s="77">
        <v>572.41742999999997</v>
      </c>
      <c r="GM5813" s="77">
        <v>2023</v>
      </c>
      <c r="GN5813" s="77" t="s">
        <v>175</v>
      </c>
      <c r="GO5813" s="77">
        <v>5.3000000000000005E-2</v>
      </c>
      <c r="GP5813" s="77">
        <v>3</v>
      </c>
      <c r="GQ5813" s="77">
        <v>0</v>
      </c>
      <c r="GR5813" s="77" t="s">
        <v>423</v>
      </c>
      <c r="GS5813" s="77">
        <v>0</v>
      </c>
      <c r="GT5813" s="77">
        <v>0</v>
      </c>
      <c r="GU5813" s="77">
        <v>5.5966209081309407E-2</v>
      </c>
      <c r="GV5813" s="77">
        <v>0.17190005441034942</v>
      </c>
      <c r="GW5813" s="77">
        <v>5.5966209081309407E-2</v>
      </c>
      <c r="GX5813" s="77">
        <v>0.17190005441034942</v>
      </c>
      <c r="GY5813" s="77">
        <v>5.5966209081309407E-2</v>
      </c>
      <c r="GZ5813" s="77">
        <v>0.17190005441034942</v>
      </c>
    </row>
    <row r="5814" spans="187:208" x14ac:dyDescent="0.25">
      <c r="GE5814" s="77" t="s">
        <v>427</v>
      </c>
      <c r="GF5814" s="77" t="s">
        <v>155</v>
      </c>
      <c r="GG5814" s="77" t="s">
        <v>472</v>
      </c>
      <c r="GH5814" s="77" t="s">
        <v>467</v>
      </c>
      <c r="GI5814" s="77">
        <v>2023</v>
      </c>
      <c r="GJ5814" s="77" t="s">
        <v>303</v>
      </c>
      <c r="GK5814" s="77">
        <v>1.6845772405344499</v>
      </c>
      <c r="GL5814" s="77">
        <v>572.41742999999997</v>
      </c>
      <c r="GM5814" s="77">
        <v>2023</v>
      </c>
      <c r="GN5814" s="77" t="s">
        <v>175</v>
      </c>
      <c r="GO5814" s="77">
        <v>5.3000000000000005E-2</v>
      </c>
      <c r="GP5814" s="77">
        <v>3</v>
      </c>
      <c r="GQ5814" s="77">
        <v>0</v>
      </c>
      <c r="GR5814" s="77" t="s">
        <v>423</v>
      </c>
      <c r="GS5814" s="77">
        <v>0</v>
      </c>
      <c r="GT5814" s="77">
        <v>0</v>
      </c>
      <c r="GU5814" s="77">
        <v>5.5966209081309407E-2</v>
      </c>
      <c r="GV5814" s="77">
        <v>9.4279402057366277E-2</v>
      </c>
      <c r="GW5814" s="77">
        <v>5.5966209081309407E-2</v>
      </c>
      <c r="GX5814" s="77">
        <v>9.4279402057366277E-2</v>
      </c>
      <c r="GY5814" s="77">
        <v>5.5966209081309407E-2</v>
      </c>
      <c r="GZ5814" s="77">
        <v>9.4279402057366277E-2</v>
      </c>
    </row>
    <row r="5815" spans="187:208" x14ac:dyDescent="0.25">
      <c r="GE5815" s="77" t="s">
        <v>422</v>
      </c>
      <c r="GF5815" s="77" t="s">
        <v>155</v>
      </c>
      <c r="GG5815" s="77" t="s">
        <v>472</v>
      </c>
      <c r="GH5815" s="77" t="s">
        <v>467</v>
      </c>
      <c r="GI5815" s="77">
        <v>2024</v>
      </c>
      <c r="GJ5815" s="77" t="s">
        <v>305</v>
      </c>
      <c r="GK5815" s="77">
        <v>0.71896016785821326</v>
      </c>
      <c r="GL5815" s="77">
        <v>572.41742999999997</v>
      </c>
      <c r="GM5815" s="77">
        <v>2024</v>
      </c>
      <c r="GN5815" s="77" t="s">
        <v>175</v>
      </c>
      <c r="GO5815" s="77">
        <v>0.13250000000000001</v>
      </c>
      <c r="GP5815" s="77">
        <v>3</v>
      </c>
      <c r="GQ5815" s="77">
        <v>0</v>
      </c>
      <c r="GR5815" s="77" t="s">
        <v>423</v>
      </c>
      <c r="GS5815" s="77">
        <v>0</v>
      </c>
      <c r="GT5815" s="77">
        <v>0</v>
      </c>
      <c r="GU5815" s="77">
        <v>0</v>
      </c>
      <c r="GV5815" s="77">
        <v>0</v>
      </c>
      <c r="GW5815" s="77">
        <v>0.1527377521613833</v>
      </c>
      <c r="GX5815" s="77">
        <v>0.10981235993223432</v>
      </c>
      <c r="GY5815" s="77">
        <v>0.1527377521613833</v>
      </c>
      <c r="GZ5815" s="77">
        <v>0.10981235993223432</v>
      </c>
    </row>
    <row r="5816" spans="187:208" x14ac:dyDescent="0.25">
      <c r="GE5816" s="77" t="s">
        <v>425</v>
      </c>
      <c r="GF5816" s="77" t="s">
        <v>155</v>
      </c>
      <c r="GG5816" s="77" t="s">
        <v>472</v>
      </c>
      <c r="GH5816" s="77" t="s">
        <v>467</v>
      </c>
      <c r="GI5816" s="77">
        <v>2024</v>
      </c>
      <c r="GJ5816" s="77" t="s">
        <v>301</v>
      </c>
      <c r="GK5816" s="77">
        <v>3.0714971986151109</v>
      </c>
      <c r="GL5816" s="77">
        <v>572.41742999999997</v>
      </c>
      <c r="GM5816" s="77">
        <v>2024</v>
      </c>
      <c r="GN5816" s="77" t="s">
        <v>175</v>
      </c>
      <c r="GO5816" s="77">
        <v>5.3000000000000005E-2</v>
      </c>
      <c r="GP5816" s="77">
        <v>3</v>
      </c>
      <c r="GQ5816" s="77">
        <v>0</v>
      </c>
      <c r="GR5816" s="77" t="s">
        <v>423</v>
      </c>
      <c r="GS5816" s="77">
        <v>0</v>
      </c>
      <c r="GT5816" s="77">
        <v>0</v>
      </c>
      <c r="GU5816" s="77">
        <v>0</v>
      </c>
      <c r="GV5816" s="77">
        <v>0</v>
      </c>
      <c r="GW5816" s="77">
        <v>5.5966209081309407E-2</v>
      </c>
      <c r="GX5816" s="77">
        <v>0.17190005441034942</v>
      </c>
      <c r="GY5816" s="77">
        <v>5.5966209081309407E-2</v>
      </c>
      <c r="GZ5816" s="77">
        <v>0.17190005441034942</v>
      </c>
    </row>
    <row r="5817" spans="187:208" x14ac:dyDescent="0.25">
      <c r="GE5817" s="77" t="s">
        <v>427</v>
      </c>
      <c r="GF5817" s="77" t="s">
        <v>155</v>
      </c>
      <c r="GG5817" s="77" t="s">
        <v>472</v>
      </c>
      <c r="GH5817" s="77" t="s">
        <v>467</v>
      </c>
      <c r="GI5817" s="77">
        <v>2024</v>
      </c>
      <c r="GJ5817" s="77" t="s">
        <v>303</v>
      </c>
      <c r="GK5817" s="77">
        <v>1.6845772405344499</v>
      </c>
      <c r="GL5817" s="77">
        <v>572.41742999999997</v>
      </c>
      <c r="GM5817" s="77">
        <v>2024</v>
      </c>
      <c r="GN5817" s="77" t="s">
        <v>175</v>
      </c>
      <c r="GO5817" s="77">
        <v>5.3000000000000005E-2</v>
      </c>
      <c r="GP5817" s="77">
        <v>3</v>
      </c>
      <c r="GQ5817" s="77">
        <v>0</v>
      </c>
      <c r="GR5817" s="77" t="s">
        <v>423</v>
      </c>
      <c r="GS5817" s="77">
        <v>0</v>
      </c>
      <c r="GT5817" s="77">
        <v>0</v>
      </c>
      <c r="GU5817" s="77">
        <v>0</v>
      </c>
      <c r="GV5817" s="77">
        <v>0</v>
      </c>
      <c r="GW5817" s="77">
        <v>5.5966209081309407E-2</v>
      </c>
      <c r="GX5817" s="77">
        <v>9.4279402057366277E-2</v>
      </c>
      <c r="GY5817" s="77">
        <v>5.5966209081309407E-2</v>
      </c>
      <c r="GZ5817" s="77">
        <v>9.4279402057366277E-2</v>
      </c>
    </row>
    <row r="5818" spans="187:208" x14ac:dyDescent="0.25">
      <c r="GE5818" s="77" t="s">
        <v>422</v>
      </c>
      <c r="GF5818" s="77" t="s">
        <v>155</v>
      </c>
      <c r="GG5818" s="77" t="s">
        <v>472</v>
      </c>
      <c r="GH5818" s="77" t="s">
        <v>467</v>
      </c>
      <c r="GI5818" s="77">
        <v>2025</v>
      </c>
      <c r="GJ5818" s="77" t="s">
        <v>305</v>
      </c>
      <c r="GK5818" s="77">
        <v>0.71896016785821326</v>
      </c>
      <c r="GL5818" s="77">
        <v>572.41742999999997</v>
      </c>
      <c r="GM5818" s="77">
        <v>2025</v>
      </c>
      <c r="GN5818" s="77" t="s">
        <v>175</v>
      </c>
      <c r="GO5818" s="77">
        <v>0.13250000000000001</v>
      </c>
      <c r="GP5818" s="77">
        <v>3</v>
      </c>
      <c r="GQ5818" s="77">
        <v>0</v>
      </c>
      <c r="GR5818" s="77" t="s">
        <v>423</v>
      </c>
      <c r="GS5818" s="77">
        <v>0</v>
      </c>
      <c r="GT5818" s="77">
        <v>0</v>
      </c>
      <c r="GU5818" s="77">
        <v>0</v>
      </c>
      <c r="GV5818" s="77">
        <v>0</v>
      </c>
      <c r="GW5818" s="77">
        <v>0</v>
      </c>
      <c r="GX5818" s="77">
        <v>0</v>
      </c>
      <c r="GY5818" s="77">
        <v>0.1527377521613833</v>
      </c>
      <c r="GZ5818" s="77">
        <v>0.10981235993223432</v>
      </c>
    </row>
    <row r="5819" spans="187:208" x14ac:dyDescent="0.25">
      <c r="GE5819" s="77" t="s">
        <v>425</v>
      </c>
      <c r="GF5819" s="77" t="s">
        <v>155</v>
      </c>
      <c r="GG5819" s="77" t="s">
        <v>472</v>
      </c>
      <c r="GH5819" s="77" t="s">
        <v>467</v>
      </c>
      <c r="GI5819" s="77">
        <v>2025</v>
      </c>
      <c r="GJ5819" s="77" t="s">
        <v>301</v>
      </c>
      <c r="GK5819" s="77">
        <v>3.0714971986151109</v>
      </c>
      <c r="GL5819" s="77">
        <v>572.41742999999997</v>
      </c>
      <c r="GM5819" s="77">
        <v>2025</v>
      </c>
      <c r="GN5819" s="77" t="s">
        <v>175</v>
      </c>
      <c r="GO5819" s="77">
        <v>5.3000000000000005E-2</v>
      </c>
      <c r="GP5819" s="77">
        <v>3</v>
      </c>
      <c r="GQ5819" s="77">
        <v>0</v>
      </c>
      <c r="GR5819" s="77" t="s">
        <v>423</v>
      </c>
      <c r="GS5819" s="77">
        <v>0</v>
      </c>
      <c r="GT5819" s="77">
        <v>0</v>
      </c>
      <c r="GU5819" s="77">
        <v>0</v>
      </c>
      <c r="GV5819" s="77">
        <v>0</v>
      </c>
      <c r="GW5819" s="77">
        <v>0</v>
      </c>
      <c r="GX5819" s="77">
        <v>0</v>
      </c>
      <c r="GY5819" s="77">
        <v>5.5966209081309407E-2</v>
      </c>
      <c r="GZ5819" s="77">
        <v>0.17190005441034942</v>
      </c>
    </row>
    <row r="5820" spans="187:208" x14ac:dyDescent="0.25">
      <c r="GE5820" s="77" t="s">
        <v>427</v>
      </c>
      <c r="GF5820" s="77" t="s">
        <v>155</v>
      </c>
      <c r="GG5820" s="77" t="s">
        <v>472</v>
      </c>
      <c r="GH5820" s="77" t="s">
        <v>467</v>
      </c>
      <c r="GI5820" s="77">
        <v>2025</v>
      </c>
      <c r="GJ5820" s="77" t="s">
        <v>303</v>
      </c>
      <c r="GK5820" s="77">
        <v>1.6845772405344499</v>
      </c>
      <c r="GL5820" s="77">
        <v>572.41742999999997</v>
      </c>
      <c r="GM5820" s="77">
        <v>2025</v>
      </c>
      <c r="GN5820" s="77" t="s">
        <v>175</v>
      </c>
      <c r="GO5820" s="77">
        <v>5.3000000000000005E-2</v>
      </c>
      <c r="GP5820" s="77">
        <v>3</v>
      </c>
      <c r="GQ5820" s="77">
        <v>0</v>
      </c>
      <c r="GR5820" s="77" t="s">
        <v>423</v>
      </c>
      <c r="GS5820" s="77">
        <v>0</v>
      </c>
      <c r="GT5820" s="77">
        <v>0</v>
      </c>
      <c r="GU5820" s="77">
        <v>0</v>
      </c>
      <c r="GV5820" s="77">
        <v>0</v>
      </c>
      <c r="GW5820" s="77">
        <v>0</v>
      </c>
      <c r="GX5820" s="77">
        <v>0</v>
      </c>
      <c r="GY5820" s="77">
        <v>5.5966209081309407E-2</v>
      </c>
      <c r="GZ5820" s="77">
        <v>9.4279402057366277E-2</v>
      </c>
    </row>
    <row r="5821" spans="187:208" x14ac:dyDescent="0.25">
      <c r="GE5821" s="77" t="s">
        <v>422</v>
      </c>
      <c r="GF5821" s="77" t="s">
        <v>155</v>
      </c>
      <c r="GG5821" s="77" t="s">
        <v>472</v>
      </c>
      <c r="GH5821" s="77" t="s">
        <v>474</v>
      </c>
      <c r="GI5821" s="77">
        <v>2021</v>
      </c>
      <c r="GJ5821" s="77" t="s">
        <v>305</v>
      </c>
      <c r="GK5821" s="77">
        <v>3.6425060683954312E-2</v>
      </c>
      <c r="GL5821" s="77">
        <v>572.41742999999997</v>
      </c>
      <c r="GM5821" s="77">
        <v>2021</v>
      </c>
      <c r="GN5821" s="77" t="s">
        <v>175</v>
      </c>
      <c r="GO5821" s="77">
        <v>0.13250000000000001</v>
      </c>
      <c r="GP5821" s="77">
        <v>3</v>
      </c>
      <c r="GQ5821" s="77">
        <v>0</v>
      </c>
      <c r="GR5821" s="77" t="s">
        <v>423</v>
      </c>
      <c r="GS5821" s="77">
        <v>0.1527377521613833</v>
      </c>
      <c r="GT5821" s="77">
        <v>5.5634818912091606E-3</v>
      </c>
      <c r="GU5821" s="77">
        <v>0.1527377521613833</v>
      </c>
      <c r="GV5821" s="77">
        <v>5.5634818912091606E-3</v>
      </c>
      <c r="GW5821" s="77">
        <v>0</v>
      </c>
      <c r="GX5821" s="77">
        <v>0</v>
      </c>
      <c r="GY5821" s="77">
        <v>0</v>
      </c>
      <c r="GZ5821" s="77">
        <v>0</v>
      </c>
    </row>
    <row r="5822" spans="187:208" x14ac:dyDescent="0.25">
      <c r="GE5822" s="77" t="s">
        <v>425</v>
      </c>
      <c r="GF5822" s="77" t="s">
        <v>155</v>
      </c>
      <c r="GG5822" s="77" t="s">
        <v>472</v>
      </c>
      <c r="GH5822" s="77" t="s">
        <v>474</v>
      </c>
      <c r="GI5822" s="77">
        <v>2021</v>
      </c>
      <c r="GJ5822" s="77" t="s">
        <v>301</v>
      </c>
      <c r="GK5822" s="77">
        <v>1.580872452543102E-3</v>
      </c>
      <c r="GL5822" s="77">
        <v>572.41742999999997</v>
      </c>
      <c r="GM5822" s="77">
        <v>2021</v>
      </c>
      <c r="GN5822" s="77" t="s">
        <v>175</v>
      </c>
      <c r="GO5822" s="77">
        <v>5.3000000000000005E-2</v>
      </c>
      <c r="GP5822" s="77">
        <v>3</v>
      </c>
      <c r="GQ5822" s="77">
        <v>0</v>
      </c>
      <c r="GR5822" s="77" t="s">
        <v>423</v>
      </c>
      <c r="GS5822" s="77">
        <v>5.5966209081309407E-2</v>
      </c>
      <c r="GT5822" s="77">
        <v>8.8475438209909625E-5</v>
      </c>
      <c r="GU5822" s="77">
        <v>5.5966209081309407E-2</v>
      </c>
      <c r="GV5822" s="77">
        <v>8.8475438209909625E-5</v>
      </c>
      <c r="GW5822" s="77">
        <v>0</v>
      </c>
      <c r="GX5822" s="77">
        <v>0</v>
      </c>
      <c r="GY5822" s="77">
        <v>0</v>
      </c>
      <c r="GZ5822" s="77">
        <v>0</v>
      </c>
    </row>
    <row r="5823" spans="187:208" x14ac:dyDescent="0.25">
      <c r="GE5823" s="77" t="s">
        <v>427</v>
      </c>
      <c r="GF5823" s="77" t="s">
        <v>155</v>
      </c>
      <c r="GG5823" s="77" t="s">
        <v>472</v>
      </c>
      <c r="GH5823" s="77" t="s">
        <v>474</v>
      </c>
      <c r="GI5823" s="77">
        <v>2021</v>
      </c>
      <c r="GJ5823" s="77" t="s">
        <v>303</v>
      </c>
      <c r="GK5823" s="77">
        <v>3.9894642198450722E-2</v>
      </c>
      <c r="GL5823" s="77">
        <v>572.41742999999997</v>
      </c>
      <c r="GM5823" s="77">
        <v>2021</v>
      </c>
      <c r="GN5823" s="77" t="s">
        <v>175</v>
      </c>
      <c r="GO5823" s="77">
        <v>5.3000000000000005E-2</v>
      </c>
      <c r="GP5823" s="77">
        <v>3</v>
      </c>
      <c r="GQ5823" s="77">
        <v>0</v>
      </c>
      <c r="GR5823" s="77" t="s">
        <v>423</v>
      </c>
      <c r="GS5823" s="77">
        <v>5.5966209081309407E-2</v>
      </c>
      <c r="GT5823" s="77">
        <v>2.2327518865025223E-3</v>
      </c>
      <c r="GU5823" s="77">
        <v>5.5966209081309407E-2</v>
      </c>
      <c r="GV5823" s="77">
        <v>2.2327518865025223E-3</v>
      </c>
      <c r="GW5823" s="77">
        <v>0</v>
      </c>
      <c r="GX5823" s="77">
        <v>0</v>
      </c>
      <c r="GY5823" s="77">
        <v>0</v>
      </c>
      <c r="GZ5823" s="77">
        <v>0</v>
      </c>
    </row>
    <row r="5824" spans="187:208" x14ac:dyDescent="0.25">
      <c r="GE5824" s="77" t="s">
        <v>422</v>
      </c>
      <c r="GF5824" s="77" t="s">
        <v>155</v>
      </c>
      <c r="GG5824" s="77" t="s">
        <v>472</v>
      </c>
      <c r="GH5824" s="77" t="s">
        <v>474</v>
      </c>
      <c r="GI5824" s="77">
        <v>2022</v>
      </c>
      <c r="GJ5824" s="77" t="s">
        <v>305</v>
      </c>
      <c r="GK5824" s="77">
        <v>3.6425060683954312E-2</v>
      </c>
      <c r="GL5824" s="77">
        <v>572.41742999999997</v>
      </c>
      <c r="GM5824" s="77">
        <v>2022</v>
      </c>
      <c r="GN5824" s="77" t="s">
        <v>175</v>
      </c>
      <c r="GO5824" s="77">
        <v>0.13250000000000001</v>
      </c>
      <c r="GP5824" s="77">
        <v>3</v>
      </c>
      <c r="GQ5824" s="77">
        <v>0</v>
      </c>
      <c r="GR5824" s="77" t="s">
        <v>423</v>
      </c>
      <c r="GS5824" s="77">
        <v>0.1527377521613833</v>
      </c>
      <c r="GT5824" s="77">
        <v>5.5634818912091606E-3</v>
      </c>
      <c r="GU5824" s="77">
        <v>0.1527377521613833</v>
      </c>
      <c r="GV5824" s="77">
        <v>5.5634818912091606E-3</v>
      </c>
      <c r="GW5824" s="77">
        <v>0.1527377521613833</v>
      </c>
      <c r="GX5824" s="77">
        <v>5.5634818912091606E-3</v>
      </c>
      <c r="GY5824" s="77">
        <v>0</v>
      </c>
      <c r="GZ5824" s="77">
        <v>0</v>
      </c>
    </row>
    <row r="5825" spans="187:208" x14ac:dyDescent="0.25">
      <c r="GE5825" s="77" t="s">
        <v>425</v>
      </c>
      <c r="GF5825" s="77" t="s">
        <v>155</v>
      </c>
      <c r="GG5825" s="77" t="s">
        <v>472</v>
      </c>
      <c r="GH5825" s="77" t="s">
        <v>474</v>
      </c>
      <c r="GI5825" s="77">
        <v>2022</v>
      </c>
      <c r="GJ5825" s="77" t="s">
        <v>301</v>
      </c>
      <c r="GK5825" s="77">
        <v>1.580872452543102E-3</v>
      </c>
      <c r="GL5825" s="77">
        <v>572.41742999999997</v>
      </c>
      <c r="GM5825" s="77">
        <v>2022</v>
      </c>
      <c r="GN5825" s="77" t="s">
        <v>175</v>
      </c>
      <c r="GO5825" s="77">
        <v>5.3000000000000005E-2</v>
      </c>
      <c r="GP5825" s="77">
        <v>3</v>
      </c>
      <c r="GQ5825" s="77">
        <v>0</v>
      </c>
      <c r="GR5825" s="77" t="s">
        <v>423</v>
      </c>
      <c r="GS5825" s="77">
        <v>5.5966209081309407E-2</v>
      </c>
      <c r="GT5825" s="77">
        <v>8.8475438209909625E-5</v>
      </c>
      <c r="GU5825" s="77">
        <v>5.5966209081309407E-2</v>
      </c>
      <c r="GV5825" s="77">
        <v>8.8475438209909625E-5</v>
      </c>
      <c r="GW5825" s="77">
        <v>5.5966209081309407E-2</v>
      </c>
      <c r="GX5825" s="77">
        <v>8.8475438209909625E-5</v>
      </c>
      <c r="GY5825" s="77">
        <v>0</v>
      </c>
      <c r="GZ5825" s="77">
        <v>0</v>
      </c>
    </row>
    <row r="5826" spans="187:208" x14ac:dyDescent="0.25">
      <c r="GE5826" s="77" t="s">
        <v>427</v>
      </c>
      <c r="GF5826" s="77" t="s">
        <v>155</v>
      </c>
      <c r="GG5826" s="77" t="s">
        <v>472</v>
      </c>
      <c r="GH5826" s="77" t="s">
        <v>474</v>
      </c>
      <c r="GI5826" s="77">
        <v>2022</v>
      </c>
      <c r="GJ5826" s="77" t="s">
        <v>303</v>
      </c>
      <c r="GK5826" s="77">
        <v>3.9894642198450722E-2</v>
      </c>
      <c r="GL5826" s="77">
        <v>572.41742999999997</v>
      </c>
      <c r="GM5826" s="77">
        <v>2022</v>
      </c>
      <c r="GN5826" s="77" t="s">
        <v>175</v>
      </c>
      <c r="GO5826" s="77">
        <v>5.3000000000000005E-2</v>
      </c>
      <c r="GP5826" s="77">
        <v>3</v>
      </c>
      <c r="GQ5826" s="77">
        <v>0</v>
      </c>
      <c r="GR5826" s="77" t="s">
        <v>423</v>
      </c>
      <c r="GS5826" s="77">
        <v>5.5966209081309407E-2</v>
      </c>
      <c r="GT5826" s="77">
        <v>2.2327518865025223E-3</v>
      </c>
      <c r="GU5826" s="77">
        <v>5.5966209081309407E-2</v>
      </c>
      <c r="GV5826" s="77">
        <v>2.2327518865025223E-3</v>
      </c>
      <c r="GW5826" s="77">
        <v>5.5966209081309407E-2</v>
      </c>
      <c r="GX5826" s="77">
        <v>2.2327518865025223E-3</v>
      </c>
      <c r="GY5826" s="77">
        <v>0</v>
      </c>
      <c r="GZ5826" s="77">
        <v>0</v>
      </c>
    </row>
    <row r="5827" spans="187:208" x14ac:dyDescent="0.25">
      <c r="GE5827" s="77" t="s">
        <v>422</v>
      </c>
      <c r="GF5827" s="77" t="s">
        <v>155</v>
      </c>
      <c r="GG5827" s="77" t="s">
        <v>472</v>
      </c>
      <c r="GH5827" s="77" t="s">
        <v>474</v>
      </c>
      <c r="GI5827" s="77">
        <v>2023</v>
      </c>
      <c r="GJ5827" s="77" t="s">
        <v>305</v>
      </c>
      <c r="GK5827" s="77">
        <v>3.7590224611390763E-2</v>
      </c>
      <c r="GL5827" s="77">
        <v>572.41742999999997</v>
      </c>
      <c r="GM5827" s="77">
        <v>2023</v>
      </c>
      <c r="GN5827" s="77" t="s">
        <v>175</v>
      </c>
      <c r="GO5827" s="77">
        <v>0.13250000000000001</v>
      </c>
      <c r="GP5827" s="77">
        <v>3</v>
      </c>
      <c r="GQ5827" s="77">
        <v>0</v>
      </c>
      <c r="GR5827" s="77" t="s">
        <v>423</v>
      </c>
      <c r="GS5827" s="77">
        <v>0</v>
      </c>
      <c r="GT5827" s="77">
        <v>0</v>
      </c>
      <c r="GU5827" s="77">
        <v>0.1527377521613833</v>
      </c>
      <c r="GV5827" s="77">
        <v>5.7414464103853332E-3</v>
      </c>
      <c r="GW5827" s="77">
        <v>0.1527377521613833</v>
      </c>
      <c r="GX5827" s="77">
        <v>5.7414464103853332E-3</v>
      </c>
      <c r="GY5827" s="77">
        <v>0.1527377521613833</v>
      </c>
      <c r="GZ5827" s="77">
        <v>5.7414464103853332E-3</v>
      </c>
    </row>
    <row r="5828" spans="187:208" x14ac:dyDescent="0.25">
      <c r="GE5828" s="77" t="s">
        <v>425</v>
      </c>
      <c r="GF5828" s="77" t="s">
        <v>155</v>
      </c>
      <c r="GG5828" s="77" t="s">
        <v>472</v>
      </c>
      <c r="GH5828" s="77" t="s">
        <v>474</v>
      </c>
      <c r="GI5828" s="77">
        <v>2023</v>
      </c>
      <c r="GJ5828" s="77" t="s">
        <v>301</v>
      </c>
      <c r="GK5828" s="77">
        <v>1.6314334115686781E-3</v>
      </c>
      <c r="GL5828" s="77">
        <v>572.41742999999997</v>
      </c>
      <c r="GM5828" s="77">
        <v>2023</v>
      </c>
      <c r="GN5828" s="77" t="s">
        <v>175</v>
      </c>
      <c r="GO5828" s="77">
        <v>5.3000000000000005E-2</v>
      </c>
      <c r="GP5828" s="77">
        <v>3</v>
      </c>
      <c r="GQ5828" s="77">
        <v>0</v>
      </c>
      <c r="GR5828" s="77" t="s">
        <v>423</v>
      </c>
      <c r="GS5828" s="77">
        <v>0</v>
      </c>
      <c r="GT5828" s="77">
        <v>0</v>
      </c>
      <c r="GU5828" s="77">
        <v>5.5966209081309407E-2</v>
      </c>
      <c r="GV5828" s="77">
        <v>9.1305143414086536E-5</v>
      </c>
      <c r="GW5828" s="77">
        <v>5.5966209081309407E-2</v>
      </c>
      <c r="GX5828" s="77">
        <v>9.1305143414086536E-5</v>
      </c>
      <c r="GY5828" s="77">
        <v>5.5966209081309407E-2</v>
      </c>
      <c r="GZ5828" s="77">
        <v>9.1305143414086536E-5</v>
      </c>
    </row>
    <row r="5829" spans="187:208" x14ac:dyDescent="0.25">
      <c r="GE5829" s="77" t="s">
        <v>427</v>
      </c>
      <c r="GF5829" s="77" t="s">
        <v>155</v>
      </c>
      <c r="GG5829" s="77" t="s">
        <v>472</v>
      </c>
      <c r="GH5829" s="77" t="s">
        <v>474</v>
      </c>
      <c r="GI5829" s="77">
        <v>2023</v>
      </c>
      <c r="GJ5829" s="77" t="s">
        <v>303</v>
      </c>
      <c r="GK5829" s="77">
        <v>4.1186611014017702E-2</v>
      </c>
      <c r="GL5829" s="77">
        <v>572.41742999999997</v>
      </c>
      <c r="GM5829" s="77">
        <v>2023</v>
      </c>
      <c r="GN5829" s="77" t="s">
        <v>175</v>
      </c>
      <c r="GO5829" s="77">
        <v>5.3000000000000005E-2</v>
      </c>
      <c r="GP5829" s="77">
        <v>3</v>
      </c>
      <c r="GQ5829" s="77">
        <v>0</v>
      </c>
      <c r="GR5829" s="77" t="s">
        <v>423</v>
      </c>
      <c r="GS5829" s="77">
        <v>0</v>
      </c>
      <c r="GT5829" s="77">
        <v>0</v>
      </c>
      <c r="GU5829" s="77">
        <v>5.5966209081309407E-2</v>
      </c>
      <c r="GV5829" s="77">
        <v>2.3050584833610756E-3</v>
      </c>
      <c r="GW5829" s="77">
        <v>5.5966209081309407E-2</v>
      </c>
      <c r="GX5829" s="77">
        <v>2.3050584833610756E-3</v>
      </c>
      <c r="GY5829" s="77">
        <v>5.5966209081309407E-2</v>
      </c>
      <c r="GZ5829" s="77">
        <v>2.3050584833610756E-3</v>
      </c>
    </row>
    <row r="5830" spans="187:208" x14ac:dyDescent="0.25">
      <c r="GE5830" s="77" t="s">
        <v>422</v>
      </c>
      <c r="GF5830" s="77" t="s">
        <v>155</v>
      </c>
      <c r="GG5830" s="77" t="s">
        <v>472</v>
      </c>
      <c r="GH5830" s="77" t="s">
        <v>474</v>
      </c>
      <c r="GI5830" s="77">
        <v>2024</v>
      </c>
      <c r="GJ5830" s="77" t="s">
        <v>305</v>
      </c>
      <c r="GK5830" s="77">
        <v>3.7590224611390763E-2</v>
      </c>
      <c r="GL5830" s="77">
        <v>572.41742999999997</v>
      </c>
      <c r="GM5830" s="77">
        <v>2024</v>
      </c>
      <c r="GN5830" s="77" t="s">
        <v>175</v>
      </c>
      <c r="GO5830" s="77">
        <v>0.13250000000000001</v>
      </c>
      <c r="GP5830" s="77">
        <v>3</v>
      </c>
      <c r="GQ5830" s="77">
        <v>0</v>
      </c>
      <c r="GR5830" s="77" t="s">
        <v>423</v>
      </c>
      <c r="GS5830" s="77">
        <v>0</v>
      </c>
      <c r="GT5830" s="77">
        <v>0</v>
      </c>
      <c r="GU5830" s="77">
        <v>0</v>
      </c>
      <c r="GV5830" s="77">
        <v>0</v>
      </c>
      <c r="GW5830" s="77">
        <v>0.1527377521613833</v>
      </c>
      <c r="GX5830" s="77">
        <v>5.7414464103853332E-3</v>
      </c>
      <c r="GY5830" s="77">
        <v>0.1527377521613833</v>
      </c>
      <c r="GZ5830" s="77">
        <v>5.7414464103853332E-3</v>
      </c>
    </row>
    <row r="5831" spans="187:208" x14ac:dyDescent="0.25">
      <c r="GE5831" s="77" t="s">
        <v>425</v>
      </c>
      <c r="GF5831" s="77" t="s">
        <v>155</v>
      </c>
      <c r="GG5831" s="77" t="s">
        <v>472</v>
      </c>
      <c r="GH5831" s="77" t="s">
        <v>474</v>
      </c>
      <c r="GI5831" s="77">
        <v>2024</v>
      </c>
      <c r="GJ5831" s="77" t="s">
        <v>301</v>
      </c>
      <c r="GK5831" s="77">
        <v>1.6314334115686781E-3</v>
      </c>
      <c r="GL5831" s="77">
        <v>572.41742999999997</v>
      </c>
      <c r="GM5831" s="77">
        <v>2024</v>
      </c>
      <c r="GN5831" s="77" t="s">
        <v>175</v>
      </c>
      <c r="GO5831" s="77">
        <v>5.3000000000000005E-2</v>
      </c>
      <c r="GP5831" s="77">
        <v>3</v>
      </c>
      <c r="GQ5831" s="77">
        <v>0</v>
      </c>
      <c r="GR5831" s="77" t="s">
        <v>423</v>
      </c>
      <c r="GS5831" s="77">
        <v>0</v>
      </c>
      <c r="GT5831" s="77">
        <v>0</v>
      </c>
      <c r="GU5831" s="77">
        <v>0</v>
      </c>
      <c r="GV5831" s="77">
        <v>0</v>
      </c>
      <c r="GW5831" s="77">
        <v>5.5966209081309407E-2</v>
      </c>
      <c r="GX5831" s="77">
        <v>9.1305143414086536E-5</v>
      </c>
      <c r="GY5831" s="77">
        <v>5.5966209081309407E-2</v>
      </c>
      <c r="GZ5831" s="77">
        <v>9.1305143414086536E-5</v>
      </c>
    </row>
    <row r="5832" spans="187:208" x14ac:dyDescent="0.25">
      <c r="GE5832" s="77" t="s">
        <v>427</v>
      </c>
      <c r="GF5832" s="77" t="s">
        <v>155</v>
      </c>
      <c r="GG5832" s="77" t="s">
        <v>472</v>
      </c>
      <c r="GH5832" s="77" t="s">
        <v>474</v>
      </c>
      <c r="GI5832" s="77">
        <v>2024</v>
      </c>
      <c r="GJ5832" s="77" t="s">
        <v>303</v>
      </c>
      <c r="GK5832" s="77">
        <v>4.1186611014017702E-2</v>
      </c>
      <c r="GL5832" s="77">
        <v>572.41742999999997</v>
      </c>
      <c r="GM5832" s="77">
        <v>2024</v>
      </c>
      <c r="GN5832" s="77" t="s">
        <v>175</v>
      </c>
      <c r="GO5832" s="77">
        <v>5.3000000000000005E-2</v>
      </c>
      <c r="GP5832" s="77">
        <v>3</v>
      </c>
      <c r="GQ5832" s="77">
        <v>0</v>
      </c>
      <c r="GR5832" s="77" t="s">
        <v>423</v>
      </c>
      <c r="GS5832" s="77">
        <v>0</v>
      </c>
      <c r="GT5832" s="77">
        <v>0</v>
      </c>
      <c r="GU5832" s="77">
        <v>0</v>
      </c>
      <c r="GV5832" s="77">
        <v>0</v>
      </c>
      <c r="GW5832" s="77">
        <v>5.5966209081309407E-2</v>
      </c>
      <c r="GX5832" s="77">
        <v>2.3050584833610756E-3</v>
      </c>
      <c r="GY5832" s="77">
        <v>5.5966209081309407E-2</v>
      </c>
      <c r="GZ5832" s="77">
        <v>2.3050584833610756E-3</v>
      </c>
    </row>
    <row r="5833" spans="187:208" x14ac:dyDescent="0.25">
      <c r="GE5833" s="77" t="s">
        <v>422</v>
      </c>
      <c r="GF5833" s="77" t="s">
        <v>155</v>
      </c>
      <c r="GG5833" s="77" t="s">
        <v>472</v>
      </c>
      <c r="GH5833" s="77" t="s">
        <v>474</v>
      </c>
      <c r="GI5833" s="77">
        <v>2025</v>
      </c>
      <c r="GJ5833" s="77" t="s">
        <v>305</v>
      </c>
      <c r="GK5833" s="77">
        <v>3.7590224611390763E-2</v>
      </c>
      <c r="GL5833" s="77">
        <v>572.41742999999997</v>
      </c>
      <c r="GM5833" s="77">
        <v>2025</v>
      </c>
      <c r="GN5833" s="77" t="s">
        <v>175</v>
      </c>
      <c r="GO5833" s="77">
        <v>0.13250000000000001</v>
      </c>
      <c r="GP5833" s="77">
        <v>3</v>
      </c>
      <c r="GQ5833" s="77">
        <v>0</v>
      </c>
      <c r="GR5833" s="77" t="s">
        <v>423</v>
      </c>
      <c r="GS5833" s="77">
        <v>0</v>
      </c>
      <c r="GT5833" s="77">
        <v>0</v>
      </c>
      <c r="GU5833" s="77">
        <v>0</v>
      </c>
      <c r="GV5833" s="77">
        <v>0</v>
      </c>
      <c r="GW5833" s="77">
        <v>0</v>
      </c>
      <c r="GX5833" s="77">
        <v>0</v>
      </c>
      <c r="GY5833" s="77">
        <v>0.1527377521613833</v>
      </c>
      <c r="GZ5833" s="77">
        <v>5.7414464103853332E-3</v>
      </c>
    </row>
    <row r="5834" spans="187:208" x14ac:dyDescent="0.25">
      <c r="GE5834" s="77" t="s">
        <v>425</v>
      </c>
      <c r="GF5834" s="77" t="s">
        <v>155</v>
      </c>
      <c r="GG5834" s="77" t="s">
        <v>472</v>
      </c>
      <c r="GH5834" s="77" t="s">
        <v>474</v>
      </c>
      <c r="GI5834" s="77">
        <v>2025</v>
      </c>
      <c r="GJ5834" s="77" t="s">
        <v>301</v>
      </c>
      <c r="GK5834" s="77">
        <v>1.6314334115686781E-3</v>
      </c>
      <c r="GL5834" s="77">
        <v>572.41742999999997</v>
      </c>
      <c r="GM5834" s="77">
        <v>2025</v>
      </c>
      <c r="GN5834" s="77" t="s">
        <v>175</v>
      </c>
      <c r="GO5834" s="77">
        <v>5.3000000000000005E-2</v>
      </c>
      <c r="GP5834" s="77">
        <v>3</v>
      </c>
      <c r="GQ5834" s="77">
        <v>0</v>
      </c>
      <c r="GR5834" s="77" t="s">
        <v>423</v>
      </c>
      <c r="GS5834" s="77">
        <v>0</v>
      </c>
      <c r="GT5834" s="77">
        <v>0</v>
      </c>
      <c r="GU5834" s="77">
        <v>0</v>
      </c>
      <c r="GV5834" s="77">
        <v>0</v>
      </c>
      <c r="GW5834" s="77">
        <v>0</v>
      </c>
      <c r="GX5834" s="77">
        <v>0</v>
      </c>
      <c r="GY5834" s="77">
        <v>5.5966209081309407E-2</v>
      </c>
      <c r="GZ5834" s="77">
        <v>9.1305143414086536E-5</v>
      </c>
    </row>
    <row r="5835" spans="187:208" x14ac:dyDescent="0.25">
      <c r="GE5835" s="77" t="s">
        <v>427</v>
      </c>
      <c r="GF5835" s="77" t="s">
        <v>155</v>
      </c>
      <c r="GG5835" s="77" t="s">
        <v>472</v>
      </c>
      <c r="GH5835" s="77" t="s">
        <v>474</v>
      </c>
      <c r="GI5835" s="77">
        <v>2025</v>
      </c>
      <c r="GJ5835" s="77" t="s">
        <v>303</v>
      </c>
      <c r="GK5835" s="77">
        <v>4.1186611014017702E-2</v>
      </c>
      <c r="GL5835" s="77">
        <v>572.41742999999997</v>
      </c>
      <c r="GM5835" s="77">
        <v>2025</v>
      </c>
      <c r="GN5835" s="77" t="s">
        <v>175</v>
      </c>
      <c r="GO5835" s="77">
        <v>5.3000000000000005E-2</v>
      </c>
      <c r="GP5835" s="77">
        <v>3</v>
      </c>
      <c r="GQ5835" s="77">
        <v>0</v>
      </c>
      <c r="GR5835" s="77" t="s">
        <v>423</v>
      </c>
      <c r="GS5835" s="77">
        <v>0</v>
      </c>
      <c r="GT5835" s="77">
        <v>0</v>
      </c>
      <c r="GU5835" s="77">
        <v>0</v>
      </c>
      <c r="GV5835" s="77">
        <v>0</v>
      </c>
      <c r="GW5835" s="77">
        <v>0</v>
      </c>
      <c r="GX5835" s="77">
        <v>0</v>
      </c>
      <c r="GY5835" s="77">
        <v>5.5966209081309407E-2</v>
      </c>
      <c r="GZ5835" s="77">
        <v>2.3050584833610756E-3</v>
      </c>
    </row>
    <row r="5836" spans="187:208" x14ac:dyDescent="0.25">
      <c r="GE5836" s="77" t="s">
        <v>422</v>
      </c>
      <c r="GF5836" s="77" t="s">
        <v>155</v>
      </c>
      <c r="GG5836" s="77" t="s">
        <v>472</v>
      </c>
      <c r="GH5836" s="77" t="s">
        <v>481</v>
      </c>
      <c r="GI5836" s="77">
        <v>2021</v>
      </c>
      <c r="GJ5836" s="77" t="s">
        <v>305</v>
      </c>
      <c r="GK5836" s="77">
        <v>409.22373582044048</v>
      </c>
      <c r="GL5836" s="77">
        <v>572.41742999999997</v>
      </c>
      <c r="GM5836" s="77">
        <v>2021</v>
      </c>
      <c r="GN5836" s="77" t="s">
        <v>175</v>
      </c>
      <c r="GO5836" s="77">
        <v>0.13250000000000001</v>
      </c>
      <c r="GP5836" s="77">
        <v>3</v>
      </c>
      <c r="GQ5836" s="77">
        <v>0</v>
      </c>
      <c r="GR5836" s="77" t="s">
        <v>423</v>
      </c>
      <c r="GS5836" s="77">
        <v>0.1527377521613833</v>
      </c>
      <c r="GT5836" s="77">
        <v>62.50391354029783</v>
      </c>
      <c r="GU5836" s="77">
        <v>0.1527377521613833</v>
      </c>
      <c r="GV5836" s="77">
        <v>62.50391354029783</v>
      </c>
      <c r="GW5836" s="77">
        <v>0</v>
      </c>
      <c r="GX5836" s="77">
        <v>0</v>
      </c>
      <c r="GY5836" s="77">
        <v>0</v>
      </c>
      <c r="GZ5836" s="77">
        <v>0</v>
      </c>
    </row>
    <row r="5837" spans="187:208" x14ac:dyDescent="0.25">
      <c r="GE5837" s="77" t="s">
        <v>425</v>
      </c>
      <c r="GF5837" s="77" t="s">
        <v>155</v>
      </c>
      <c r="GG5837" s="77" t="s">
        <v>472</v>
      </c>
      <c r="GH5837" s="77" t="s">
        <v>481</v>
      </c>
      <c r="GI5837" s="77">
        <v>2021</v>
      </c>
      <c r="GJ5837" s="77" t="s">
        <v>301</v>
      </c>
      <c r="GK5837" s="77">
        <v>13469.087812378681</v>
      </c>
      <c r="GL5837" s="77">
        <v>572.41742999999997</v>
      </c>
      <c r="GM5837" s="77">
        <v>2021</v>
      </c>
      <c r="GN5837" s="77" t="s">
        <v>175</v>
      </c>
      <c r="GO5837" s="77">
        <v>5.3000000000000005E-2</v>
      </c>
      <c r="GP5837" s="77">
        <v>3</v>
      </c>
      <c r="GQ5837" s="77">
        <v>0</v>
      </c>
      <c r="GR5837" s="77" t="s">
        <v>423</v>
      </c>
      <c r="GS5837" s="77">
        <v>5.5966209081309407E-2</v>
      </c>
      <c r="GT5837" s="77">
        <v>753.81378464210161</v>
      </c>
      <c r="GU5837" s="77">
        <v>5.5966209081309407E-2</v>
      </c>
      <c r="GV5837" s="77">
        <v>753.81378464210161</v>
      </c>
      <c r="GW5837" s="77">
        <v>0</v>
      </c>
      <c r="GX5837" s="77">
        <v>0</v>
      </c>
      <c r="GY5837" s="77">
        <v>0</v>
      </c>
      <c r="GZ5837" s="77">
        <v>0</v>
      </c>
    </row>
    <row r="5838" spans="187:208" x14ac:dyDescent="0.25">
      <c r="GE5838" s="77" t="s">
        <v>427</v>
      </c>
      <c r="GF5838" s="77" t="s">
        <v>155</v>
      </c>
      <c r="GG5838" s="77" t="s">
        <v>472</v>
      </c>
      <c r="GH5838" s="77" t="s">
        <v>481</v>
      </c>
      <c r="GI5838" s="77">
        <v>2021</v>
      </c>
      <c r="GJ5838" s="77" t="s">
        <v>303</v>
      </c>
      <c r="GK5838" s="77">
        <v>7205.5312760251236</v>
      </c>
      <c r="GL5838" s="77">
        <v>572.41742999999997</v>
      </c>
      <c r="GM5838" s="77">
        <v>2021</v>
      </c>
      <c r="GN5838" s="77" t="s">
        <v>175</v>
      </c>
      <c r="GO5838" s="77">
        <v>5.3000000000000005E-2</v>
      </c>
      <c r="GP5838" s="77">
        <v>3</v>
      </c>
      <c r="GQ5838" s="77">
        <v>0</v>
      </c>
      <c r="GR5838" s="77" t="s">
        <v>423</v>
      </c>
      <c r="GS5838" s="77">
        <v>5.5966209081309407E-2</v>
      </c>
      <c r="GT5838" s="77">
        <v>403.26626993593624</v>
      </c>
      <c r="GU5838" s="77">
        <v>5.5966209081309407E-2</v>
      </c>
      <c r="GV5838" s="77">
        <v>403.26626993593624</v>
      </c>
      <c r="GW5838" s="77">
        <v>0</v>
      </c>
      <c r="GX5838" s="77">
        <v>0</v>
      </c>
      <c r="GY5838" s="77">
        <v>0</v>
      </c>
      <c r="GZ5838" s="77">
        <v>0</v>
      </c>
    </row>
    <row r="5839" spans="187:208" x14ac:dyDescent="0.25">
      <c r="GE5839" s="77" t="s">
        <v>422</v>
      </c>
      <c r="GF5839" s="77" t="s">
        <v>155</v>
      </c>
      <c r="GG5839" s="77" t="s">
        <v>472</v>
      </c>
      <c r="GH5839" s="77" t="s">
        <v>481</v>
      </c>
      <c r="GI5839" s="77">
        <v>2022</v>
      </c>
      <c r="GJ5839" s="77" t="s">
        <v>305</v>
      </c>
      <c r="GK5839" s="77">
        <v>409.22373582044048</v>
      </c>
      <c r="GL5839" s="77">
        <v>572.41742999999997</v>
      </c>
      <c r="GM5839" s="77">
        <v>2022</v>
      </c>
      <c r="GN5839" s="77" t="s">
        <v>175</v>
      </c>
      <c r="GO5839" s="77">
        <v>0.13250000000000001</v>
      </c>
      <c r="GP5839" s="77">
        <v>3</v>
      </c>
      <c r="GQ5839" s="77">
        <v>0</v>
      </c>
      <c r="GR5839" s="77" t="s">
        <v>423</v>
      </c>
      <c r="GS5839" s="77">
        <v>0.1527377521613833</v>
      </c>
      <c r="GT5839" s="77">
        <v>62.50391354029783</v>
      </c>
      <c r="GU5839" s="77">
        <v>0.1527377521613833</v>
      </c>
      <c r="GV5839" s="77">
        <v>62.50391354029783</v>
      </c>
      <c r="GW5839" s="77">
        <v>0.1527377521613833</v>
      </c>
      <c r="GX5839" s="77">
        <v>62.50391354029783</v>
      </c>
      <c r="GY5839" s="77">
        <v>0</v>
      </c>
      <c r="GZ5839" s="77">
        <v>0</v>
      </c>
    </row>
    <row r="5840" spans="187:208" x14ac:dyDescent="0.25">
      <c r="GE5840" s="77" t="s">
        <v>425</v>
      </c>
      <c r="GF5840" s="77" t="s">
        <v>155</v>
      </c>
      <c r="GG5840" s="77" t="s">
        <v>472</v>
      </c>
      <c r="GH5840" s="77" t="s">
        <v>481</v>
      </c>
      <c r="GI5840" s="77">
        <v>2022</v>
      </c>
      <c r="GJ5840" s="77" t="s">
        <v>301</v>
      </c>
      <c r="GK5840" s="77">
        <v>13469.087812378681</v>
      </c>
      <c r="GL5840" s="77">
        <v>572.41742999999997</v>
      </c>
      <c r="GM5840" s="77">
        <v>2022</v>
      </c>
      <c r="GN5840" s="77" t="s">
        <v>175</v>
      </c>
      <c r="GO5840" s="77">
        <v>5.3000000000000005E-2</v>
      </c>
      <c r="GP5840" s="77">
        <v>3</v>
      </c>
      <c r="GQ5840" s="77">
        <v>0</v>
      </c>
      <c r="GR5840" s="77" t="s">
        <v>423</v>
      </c>
      <c r="GS5840" s="77">
        <v>5.5966209081309407E-2</v>
      </c>
      <c r="GT5840" s="77">
        <v>753.81378464210161</v>
      </c>
      <c r="GU5840" s="77">
        <v>5.5966209081309407E-2</v>
      </c>
      <c r="GV5840" s="77">
        <v>753.81378464210161</v>
      </c>
      <c r="GW5840" s="77">
        <v>5.5966209081309407E-2</v>
      </c>
      <c r="GX5840" s="77">
        <v>753.81378464210161</v>
      </c>
      <c r="GY5840" s="77">
        <v>0</v>
      </c>
      <c r="GZ5840" s="77">
        <v>0</v>
      </c>
    </row>
    <row r="5841" spans="187:208" x14ac:dyDescent="0.25">
      <c r="GE5841" s="77" t="s">
        <v>427</v>
      </c>
      <c r="GF5841" s="77" t="s">
        <v>155</v>
      </c>
      <c r="GG5841" s="77" t="s">
        <v>472</v>
      </c>
      <c r="GH5841" s="77" t="s">
        <v>481</v>
      </c>
      <c r="GI5841" s="77">
        <v>2022</v>
      </c>
      <c r="GJ5841" s="77" t="s">
        <v>303</v>
      </c>
      <c r="GK5841" s="77">
        <v>7205.5312760251236</v>
      </c>
      <c r="GL5841" s="77">
        <v>572.41742999999997</v>
      </c>
      <c r="GM5841" s="77">
        <v>2022</v>
      </c>
      <c r="GN5841" s="77" t="s">
        <v>175</v>
      </c>
      <c r="GO5841" s="77">
        <v>5.3000000000000005E-2</v>
      </c>
      <c r="GP5841" s="77">
        <v>3</v>
      </c>
      <c r="GQ5841" s="77">
        <v>0</v>
      </c>
      <c r="GR5841" s="77" t="s">
        <v>423</v>
      </c>
      <c r="GS5841" s="77">
        <v>5.5966209081309407E-2</v>
      </c>
      <c r="GT5841" s="77">
        <v>403.26626993593624</v>
      </c>
      <c r="GU5841" s="77">
        <v>5.5966209081309407E-2</v>
      </c>
      <c r="GV5841" s="77">
        <v>403.26626993593624</v>
      </c>
      <c r="GW5841" s="77">
        <v>5.5966209081309407E-2</v>
      </c>
      <c r="GX5841" s="77">
        <v>403.26626993593624</v>
      </c>
      <c r="GY5841" s="77">
        <v>0</v>
      </c>
      <c r="GZ5841" s="77">
        <v>0</v>
      </c>
    </row>
    <row r="5842" spans="187:208" x14ac:dyDescent="0.25">
      <c r="GE5842" s="77" t="s">
        <v>422</v>
      </c>
      <c r="GF5842" s="77" t="s">
        <v>155</v>
      </c>
      <c r="GG5842" s="77" t="s">
        <v>472</v>
      </c>
      <c r="GH5842" s="77" t="s">
        <v>481</v>
      </c>
      <c r="GI5842" s="77">
        <v>2023</v>
      </c>
      <c r="GJ5842" s="77" t="s">
        <v>305</v>
      </c>
      <c r="GK5842" s="77">
        <v>428.60232122030828</v>
      </c>
      <c r="GL5842" s="77">
        <v>572.41742999999997</v>
      </c>
      <c r="GM5842" s="77">
        <v>2023</v>
      </c>
      <c r="GN5842" s="77" t="s">
        <v>175</v>
      </c>
      <c r="GO5842" s="77">
        <v>0.13250000000000001</v>
      </c>
      <c r="GP5842" s="77">
        <v>3</v>
      </c>
      <c r="GQ5842" s="77">
        <v>0</v>
      </c>
      <c r="GR5842" s="77" t="s">
        <v>423</v>
      </c>
      <c r="GS5842" s="77">
        <v>0</v>
      </c>
      <c r="GT5842" s="77">
        <v>0</v>
      </c>
      <c r="GU5842" s="77">
        <v>0.1527377521613833</v>
      </c>
      <c r="GV5842" s="77">
        <v>65.463755114341041</v>
      </c>
      <c r="GW5842" s="77">
        <v>0.1527377521613833</v>
      </c>
      <c r="GX5842" s="77">
        <v>65.463755114341041</v>
      </c>
      <c r="GY5842" s="77">
        <v>0.1527377521613833</v>
      </c>
      <c r="GZ5842" s="77">
        <v>65.463755114341041</v>
      </c>
    </row>
    <row r="5843" spans="187:208" x14ac:dyDescent="0.25">
      <c r="GE5843" s="77" t="s">
        <v>425</v>
      </c>
      <c r="GF5843" s="77" t="s">
        <v>155</v>
      </c>
      <c r="GG5843" s="77" t="s">
        <v>472</v>
      </c>
      <c r="GH5843" s="77" t="s">
        <v>481</v>
      </c>
      <c r="GI5843" s="77">
        <v>2023</v>
      </c>
      <c r="GJ5843" s="77" t="s">
        <v>301</v>
      </c>
      <c r="GK5843" s="77">
        <v>13939.560973457121</v>
      </c>
      <c r="GL5843" s="77">
        <v>572.41742999999997</v>
      </c>
      <c r="GM5843" s="77">
        <v>2023</v>
      </c>
      <c r="GN5843" s="77" t="s">
        <v>175</v>
      </c>
      <c r="GO5843" s="77">
        <v>5.3000000000000005E-2</v>
      </c>
      <c r="GP5843" s="77">
        <v>3</v>
      </c>
      <c r="GQ5843" s="77">
        <v>0</v>
      </c>
      <c r="GR5843" s="77" t="s">
        <v>423</v>
      </c>
      <c r="GS5843" s="77">
        <v>0</v>
      </c>
      <c r="GT5843" s="77">
        <v>0</v>
      </c>
      <c r="GU5843" s="77">
        <v>5.5966209081309407E-2</v>
      </c>
      <c r="GV5843" s="77">
        <v>780.14438394216211</v>
      </c>
      <c r="GW5843" s="77">
        <v>5.5966209081309407E-2</v>
      </c>
      <c r="GX5843" s="77">
        <v>780.14438394216211</v>
      </c>
      <c r="GY5843" s="77">
        <v>5.5966209081309407E-2</v>
      </c>
      <c r="GZ5843" s="77">
        <v>780.14438394216211</v>
      </c>
    </row>
    <row r="5844" spans="187:208" x14ac:dyDescent="0.25">
      <c r="GE5844" s="77" t="s">
        <v>427</v>
      </c>
      <c r="GF5844" s="77" t="s">
        <v>155</v>
      </c>
      <c r="GG5844" s="77" t="s">
        <v>472</v>
      </c>
      <c r="GH5844" s="77" t="s">
        <v>481</v>
      </c>
      <c r="GI5844" s="77">
        <v>2023</v>
      </c>
      <c r="GJ5844" s="77" t="s">
        <v>303</v>
      </c>
      <c r="GK5844" s="77">
        <v>7467.8148194521846</v>
      </c>
      <c r="GL5844" s="77">
        <v>572.41742999999997</v>
      </c>
      <c r="GM5844" s="77">
        <v>2023</v>
      </c>
      <c r="GN5844" s="77" t="s">
        <v>175</v>
      </c>
      <c r="GO5844" s="77">
        <v>5.3000000000000005E-2</v>
      </c>
      <c r="GP5844" s="77">
        <v>3</v>
      </c>
      <c r="GQ5844" s="77">
        <v>0</v>
      </c>
      <c r="GR5844" s="77" t="s">
        <v>423</v>
      </c>
      <c r="GS5844" s="77">
        <v>0</v>
      </c>
      <c r="GT5844" s="77">
        <v>0</v>
      </c>
      <c r="GU5844" s="77">
        <v>5.5966209081309407E-2</v>
      </c>
      <c r="GV5844" s="77">
        <v>417.9452855659618</v>
      </c>
      <c r="GW5844" s="77">
        <v>5.5966209081309407E-2</v>
      </c>
      <c r="GX5844" s="77">
        <v>417.9452855659618</v>
      </c>
      <c r="GY5844" s="77">
        <v>5.5966209081309407E-2</v>
      </c>
      <c r="GZ5844" s="77">
        <v>417.9452855659618</v>
      </c>
    </row>
    <row r="5845" spans="187:208" x14ac:dyDescent="0.25">
      <c r="GE5845" s="77" t="s">
        <v>422</v>
      </c>
      <c r="GF5845" s="77" t="s">
        <v>155</v>
      </c>
      <c r="GG5845" s="77" t="s">
        <v>472</v>
      </c>
      <c r="GH5845" s="77" t="s">
        <v>481</v>
      </c>
      <c r="GI5845" s="77">
        <v>2024</v>
      </c>
      <c r="GJ5845" s="77" t="s">
        <v>305</v>
      </c>
      <c r="GK5845" s="77">
        <v>428.60232122030828</v>
      </c>
      <c r="GL5845" s="77">
        <v>572.41742999999997</v>
      </c>
      <c r="GM5845" s="77">
        <v>2024</v>
      </c>
      <c r="GN5845" s="77" t="s">
        <v>175</v>
      </c>
      <c r="GO5845" s="77">
        <v>0.13250000000000001</v>
      </c>
      <c r="GP5845" s="77">
        <v>3</v>
      </c>
      <c r="GQ5845" s="77">
        <v>0</v>
      </c>
      <c r="GR5845" s="77" t="s">
        <v>423</v>
      </c>
      <c r="GS5845" s="77">
        <v>0</v>
      </c>
      <c r="GT5845" s="77">
        <v>0</v>
      </c>
      <c r="GU5845" s="77">
        <v>0</v>
      </c>
      <c r="GV5845" s="77">
        <v>0</v>
      </c>
      <c r="GW5845" s="77">
        <v>0.1527377521613833</v>
      </c>
      <c r="GX5845" s="77">
        <v>65.463755114341041</v>
      </c>
      <c r="GY5845" s="77">
        <v>0.1527377521613833</v>
      </c>
      <c r="GZ5845" s="77">
        <v>65.463755114341041</v>
      </c>
    </row>
    <row r="5846" spans="187:208" x14ac:dyDescent="0.25">
      <c r="GE5846" s="77" t="s">
        <v>425</v>
      </c>
      <c r="GF5846" s="77" t="s">
        <v>155</v>
      </c>
      <c r="GG5846" s="77" t="s">
        <v>472</v>
      </c>
      <c r="GH5846" s="77" t="s">
        <v>481</v>
      </c>
      <c r="GI5846" s="77">
        <v>2024</v>
      </c>
      <c r="GJ5846" s="77" t="s">
        <v>301</v>
      </c>
      <c r="GK5846" s="77">
        <v>13939.560973457121</v>
      </c>
      <c r="GL5846" s="77">
        <v>572.41742999999997</v>
      </c>
      <c r="GM5846" s="77">
        <v>2024</v>
      </c>
      <c r="GN5846" s="77" t="s">
        <v>175</v>
      </c>
      <c r="GO5846" s="77">
        <v>5.3000000000000005E-2</v>
      </c>
      <c r="GP5846" s="77">
        <v>3</v>
      </c>
      <c r="GQ5846" s="77">
        <v>0</v>
      </c>
      <c r="GR5846" s="77" t="s">
        <v>423</v>
      </c>
      <c r="GS5846" s="77">
        <v>0</v>
      </c>
      <c r="GT5846" s="77">
        <v>0</v>
      </c>
      <c r="GU5846" s="77">
        <v>0</v>
      </c>
      <c r="GV5846" s="77">
        <v>0</v>
      </c>
      <c r="GW5846" s="77">
        <v>5.5966209081309407E-2</v>
      </c>
      <c r="GX5846" s="77">
        <v>780.14438394216211</v>
      </c>
      <c r="GY5846" s="77">
        <v>5.5966209081309407E-2</v>
      </c>
      <c r="GZ5846" s="77">
        <v>780.14438394216211</v>
      </c>
    </row>
    <row r="5847" spans="187:208" x14ac:dyDescent="0.25">
      <c r="GE5847" s="77" t="s">
        <v>427</v>
      </c>
      <c r="GF5847" s="77" t="s">
        <v>155</v>
      </c>
      <c r="GG5847" s="77" t="s">
        <v>472</v>
      </c>
      <c r="GH5847" s="77" t="s">
        <v>481</v>
      </c>
      <c r="GI5847" s="77">
        <v>2024</v>
      </c>
      <c r="GJ5847" s="77" t="s">
        <v>303</v>
      </c>
      <c r="GK5847" s="77">
        <v>7467.8148194521846</v>
      </c>
      <c r="GL5847" s="77">
        <v>572.41742999999997</v>
      </c>
      <c r="GM5847" s="77">
        <v>2024</v>
      </c>
      <c r="GN5847" s="77" t="s">
        <v>175</v>
      </c>
      <c r="GO5847" s="77">
        <v>5.3000000000000005E-2</v>
      </c>
      <c r="GP5847" s="77">
        <v>3</v>
      </c>
      <c r="GQ5847" s="77">
        <v>0</v>
      </c>
      <c r="GR5847" s="77" t="s">
        <v>423</v>
      </c>
      <c r="GS5847" s="77">
        <v>0</v>
      </c>
      <c r="GT5847" s="77">
        <v>0</v>
      </c>
      <c r="GU5847" s="77">
        <v>0</v>
      </c>
      <c r="GV5847" s="77">
        <v>0</v>
      </c>
      <c r="GW5847" s="77">
        <v>5.5966209081309407E-2</v>
      </c>
      <c r="GX5847" s="77">
        <v>417.9452855659618</v>
      </c>
      <c r="GY5847" s="77">
        <v>5.5966209081309407E-2</v>
      </c>
      <c r="GZ5847" s="77">
        <v>417.9452855659618</v>
      </c>
    </row>
    <row r="5848" spans="187:208" x14ac:dyDescent="0.25">
      <c r="GE5848" s="77" t="s">
        <v>422</v>
      </c>
      <c r="GF5848" s="77" t="s">
        <v>155</v>
      </c>
      <c r="GG5848" s="77" t="s">
        <v>472</v>
      </c>
      <c r="GH5848" s="77" t="s">
        <v>481</v>
      </c>
      <c r="GI5848" s="77">
        <v>2025</v>
      </c>
      <c r="GJ5848" s="77" t="s">
        <v>305</v>
      </c>
      <c r="GK5848" s="77">
        <v>428.60232122030828</v>
      </c>
      <c r="GL5848" s="77">
        <v>572.41742999999997</v>
      </c>
      <c r="GM5848" s="77">
        <v>2025</v>
      </c>
      <c r="GN5848" s="77" t="s">
        <v>175</v>
      </c>
      <c r="GO5848" s="77">
        <v>0.13250000000000001</v>
      </c>
      <c r="GP5848" s="77">
        <v>3</v>
      </c>
      <c r="GQ5848" s="77">
        <v>0</v>
      </c>
      <c r="GR5848" s="77" t="s">
        <v>423</v>
      </c>
      <c r="GS5848" s="77">
        <v>0</v>
      </c>
      <c r="GT5848" s="77">
        <v>0</v>
      </c>
      <c r="GU5848" s="77">
        <v>0</v>
      </c>
      <c r="GV5848" s="77">
        <v>0</v>
      </c>
      <c r="GW5848" s="77">
        <v>0</v>
      </c>
      <c r="GX5848" s="77">
        <v>0</v>
      </c>
      <c r="GY5848" s="77">
        <v>0.1527377521613833</v>
      </c>
      <c r="GZ5848" s="77">
        <v>65.463755114341041</v>
      </c>
    </row>
    <row r="5849" spans="187:208" x14ac:dyDescent="0.25">
      <c r="GE5849" s="77" t="s">
        <v>425</v>
      </c>
      <c r="GF5849" s="77" t="s">
        <v>155</v>
      </c>
      <c r="GG5849" s="77" t="s">
        <v>472</v>
      </c>
      <c r="GH5849" s="77" t="s">
        <v>481</v>
      </c>
      <c r="GI5849" s="77">
        <v>2025</v>
      </c>
      <c r="GJ5849" s="77" t="s">
        <v>301</v>
      </c>
      <c r="GK5849" s="77">
        <v>13939.560973457121</v>
      </c>
      <c r="GL5849" s="77">
        <v>572.41742999999997</v>
      </c>
      <c r="GM5849" s="77">
        <v>2025</v>
      </c>
      <c r="GN5849" s="77" t="s">
        <v>175</v>
      </c>
      <c r="GO5849" s="77">
        <v>5.3000000000000005E-2</v>
      </c>
      <c r="GP5849" s="77">
        <v>3</v>
      </c>
      <c r="GQ5849" s="77">
        <v>0</v>
      </c>
      <c r="GR5849" s="77" t="s">
        <v>423</v>
      </c>
      <c r="GS5849" s="77">
        <v>0</v>
      </c>
      <c r="GT5849" s="77">
        <v>0</v>
      </c>
      <c r="GU5849" s="77">
        <v>0</v>
      </c>
      <c r="GV5849" s="77">
        <v>0</v>
      </c>
      <c r="GW5849" s="77">
        <v>0</v>
      </c>
      <c r="GX5849" s="77">
        <v>0</v>
      </c>
      <c r="GY5849" s="77">
        <v>5.5966209081309407E-2</v>
      </c>
      <c r="GZ5849" s="77">
        <v>780.14438394216211</v>
      </c>
    </row>
    <row r="5850" spans="187:208" x14ac:dyDescent="0.25">
      <c r="GE5850" s="77" t="s">
        <v>427</v>
      </c>
      <c r="GF5850" s="77" t="s">
        <v>155</v>
      </c>
      <c r="GG5850" s="77" t="s">
        <v>472</v>
      </c>
      <c r="GH5850" s="77" t="s">
        <v>481</v>
      </c>
      <c r="GI5850" s="77">
        <v>2025</v>
      </c>
      <c r="GJ5850" s="77" t="s">
        <v>303</v>
      </c>
      <c r="GK5850" s="77">
        <v>7467.8148194521846</v>
      </c>
      <c r="GL5850" s="77">
        <v>572.41742999999997</v>
      </c>
      <c r="GM5850" s="77">
        <v>2025</v>
      </c>
      <c r="GN5850" s="77" t="s">
        <v>175</v>
      </c>
      <c r="GO5850" s="77">
        <v>5.3000000000000005E-2</v>
      </c>
      <c r="GP5850" s="77">
        <v>3</v>
      </c>
      <c r="GQ5850" s="77">
        <v>0</v>
      </c>
      <c r="GR5850" s="77" t="s">
        <v>423</v>
      </c>
      <c r="GS5850" s="77">
        <v>0</v>
      </c>
      <c r="GT5850" s="77">
        <v>0</v>
      </c>
      <c r="GU5850" s="77">
        <v>0</v>
      </c>
      <c r="GV5850" s="77">
        <v>0</v>
      </c>
      <c r="GW5850" s="77">
        <v>0</v>
      </c>
      <c r="GX5850" s="77">
        <v>0</v>
      </c>
      <c r="GY5850" s="77">
        <v>5.5966209081309407E-2</v>
      </c>
      <c r="GZ5850" s="77">
        <v>417.9452855659618</v>
      </c>
    </row>
    <row r="5851" spans="187:208" x14ac:dyDescent="0.25">
      <c r="GE5851" s="77" t="s">
        <v>422</v>
      </c>
      <c r="GF5851" s="77" t="s">
        <v>155</v>
      </c>
      <c r="GG5851" s="77" t="s">
        <v>472</v>
      </c>
      <c r="GH5851" s="77" t="s">
        <v>488</v>
      </c>
      <c r="GI5851" s="77">
        <v>2021</v>
      </c>
      <c r="GJ5851" s="77" t="s">
        <v>305</v>
      </c>
      <c r="GK5851" s="77">
        <v>409.22373582043161</v>
      </c>
      <c r="GL5851" s="77">
        <v>572.41742999999997</v>
      </c>
      <c r="GM5851" s="77">
        <v>2021</v>
      </c>
      <c r="GN5851" s="77" t="s">
        <v>175</v>
      </c>
      <c r="GO5851" s="77">
        <v>0.13250000000000001</v>
      </c>
      <c r="GP5851" s="77">
        <v>3</v>
      </c>
      <c r="GQ5851" s="77">
        <v>0</v>
      </c>
      <c r="GR5851" s="77" t="s">
        <v>423</v>
      </c>
      <c r="GS5851" s="77">
        <v>0.1527377521613833</v>
      </c>
      <c r="GT5851" s="77">
        <v>62.50391354029648</v>
      </c>
      <c r="GU5851" s="77">
        <v>0.1527377521613833</v>
      </c>
      <c r="GV5851" s="77">
        <v>62.50391354029648</v>
      </c>
      <c r="GW5851" s="77">
        <v>0</v>
      </c>
      <c r="GX5851" s="77">
        <v>0</v>
      </c>
      <c r="GY5851" s="77">
        <v>0</v>
      </c>
      <c r="GZ5851" s="77">
        <v>0</v>
      </c>
    </row>
    <row r="5852" spans="187:208" x14ac:dyDescent="0.25">
      <c r="GE5852" s="77" t="s">
        <v>425</v>
      </c>
      <c r="GF5852" s="77" t="s">
        <v>155</v>
      </c>
      <c r="GG5852" s="77" t="s">
        <v>472</v>
      </c>
      <c r="GH5852" s="77" t="s">
        <v>488</v>
      </c>
      <c r="GI5852" s="77">
        <v>2021</v>
      </c>
      <c r="GJ5852" s="77" t="s">
        <v>301</v>
      </c>
      <c r="GK5852" s="77">
        <v>13469.08781237873</v>
      </c>
      <c r="GL5852" s="77">
        <v>572.41742999999997</v>
      </c>
      <c r="GM5852" s="77">
        <v>2021</v>
      </c>
      <c r="GN5852" s="77" t="s">
        <v>175</v>
      </c>
      <c r="GO5852" s="77">
        <v>5.3000000000000005E-2</v>
      </c>
      <c r="GP5852" s="77">
        <v>3</v>
      </c>
      <c r="GQ5852" s="77">
        <v>0</v>
      </c>
      <c r="GR5852" s="77" t="s">
        <v>423</v>
      </c>
      <c r="GS5852" s="77">
        <v>5.5966209081309407E-2</v>
      </c>
      <c r="GT5852" s="77">
        <v>753.81378464210434</v>
      </c>
      <c r="GU5852" s="77">
        <v>5.5966209081309407E-2</v>
      </c>
      <c r="GV5852" s="77">
        <v>753.81378464210434</v>
      </c>
      <c r="GW5852" s="77">
        <v>0</v>
      </c>
      <c r="GX5852" s="77">
        <v>0</v>
      </c>
      <c r="GY5852" s="77">
        <v>0</v>
      </c>
      <c r="GZ5852" s="77">
        <v>0</v>
      </c>
    </row>
    <row r="5853" spans="187:208" x14ac:dyDescent="0.25">
      <c r="GE5853" s="77" t="s">
        <v>427</v>
      </c>
      <c r="GF5853" s="77" t="s">
        <v>155</v>
      </c>
      <c r="GG5853" s="77" t="s">
        <v>472</v>
      </c>
      <c r="GH5853" s="77" t="s">
        <v>488</v>
      </c>
      <c r="GI5853" s="77">
        <v>2021</v>
      </c>
      <c r="GJ5853" s="77" t="s">
        <v>303</v>
      </c>
      <c r="GK5853" s="77">
        <v>7205.5312760252791</v>
      </c>
      <c r="GL5853" s="77">
        <v>572.41742999999997</v>
      </c>
      <c r="GM5853" s="77">
        <v>2021</v>
      </c>
      <c r="GN5853" s="77" t="s">
        <v>175</v>
      </c>
      <c r="GO5853" s="77">
        <v>5.3000000000000005E-2</v>
      </c>
      <c r="GP5853" s="77">
        <v>3</v>
      </c>
      <c r="GQ5853" s="77">
        <v>0</v>
      </c>
      <c r="GR5853" s="77" t="s">
        <v>423</v>
      </c>
      <c r="GS5853" s="77">
        <v>5.5966209081309407E-2</v>
      </c>
      <c r="GT5853" s="77">
        <v>403.26626993594493</v>
      </c>
      <c r="GU5853" s="77">
        <v>5.5966209081309407E-2</v>
      </c>
      <c r="GV5853" s="77">
        <v>403.26626993594493</v>
      </c>
      <c r="GW5853" s="77">
        <v>0</v>
      </c>
      <c r="GX5853" s="77">
        <v>0</v>
      </c>
      <c r="GY5853" s="77">
        <v>0</v>
      </c>
      <c r="GZ5853" s="77">
        <v>0</v>
      </c>
    </row>
    <row r="5854" spans="187:208" x14ac:dyDescent="0.25">
      <c r="GE5854" s="77" t="s">
        <v>422</v>
      </c>
      <c r="GF5854" s="77" t="s">
        <v>155</v>
      </c>
      <c r="GG5854" s="77" t="s">
        <v>472</v>
      </c>
      <c r="GH5854" s="77" t="s">
        <v>488</v>
      </c>
      <c r="GI5854" s="77">
        <v>2022</v>
      </c>
      <c r="GJ5854" s="77" t="s">
        <v>305</v>
      </c>
      <c r="GK5854" s="77">
        <v>409.22373582043161</v>
      </c>
      <c r="GL5854" s="77">
        <v>572.41742999999997</v>
      </c>
      <c r="GM5854" s="77">
        <v>2022</v>
      </c>
      <c r="GN5854" s="77" t="s">
        <v>175</v>
      </c>
      <c r="GO5854" s="77">
        <v>0.13250000000000001</v>
      </c>
      <c r="GP5854" s="77">
        <v>3</v>
      </c>
      <c r="GQ5854" s="77">
        <v>0</v>
      </c>
      <c r="GR5854" s="77" t="s">
        <v>423</v>
      </c>
      <c r="GS5854" s="77">
        <v>0.1527377521613833</v>
      </c>
      <c r="GT5854" s="77">
        <v>62.50391354029648</v>
      </c>
      <c r="GU5854" s="77">
        <v>0.1527377521613833</v>
      </c>
      <c r="GV5854" s="77">
        <v>62.50391354029648</v>
      </c>
      <c r="GW5854" s="77">
        <v>0.1527377521613833</v>
      </c>
      <c r="GX5854" s="77">
        <v>62.50391354029648</v>
      </c>
      <c r="GY5854" s="77">
        <v>0</v>
      </c>
      <c r="GZ5854" s="77">
        <v>0</v>
      </c>
    </row>
    <row r="5855" spans="187:208" x14ac:dyDescent="0.25">
      <c r="GE5855" s="77" t="s">
        <v>425</v>
      </c>
      <c r="GF5855" s="77" t="s">
        <v>155</v>
      </c>
      <c r="GG5855" s="77" t="s">
        <v>472</v>
      </c>
      <c r="GH5855" s="77" t="s">
        <v>488</v>
      </c>
      <c r="GI5855" s="77">
        <v>2022</v>
      </c>
      <c r="GJ5855" s="77" t="s">
        <v>301</v>
      </c>
      <c r="GK5855" s="77">
        <v>13469.08781237873</v>
      </c>
      <c r="GL5855" s="77">
        <v>572.41742999999997</v>
      </c>
      <c r="GM5855" s="77">
        <v>2022</v>
      </c>
      <c r="GN5855" s="77" t="s">
        <v>175</v>
      </c>
      <c r="GO5855" s="77">
        <v>5.3000000000000005E-2</v>
      </c>
      <c r="GP5855" s="77">
        <v>3</v>
      </c>
      <c r="GQ5855" s="77">
        <v>0</v>
      </c>
      <c r="GR5855" s="77" t="s">
        <v>423</v>
      </c>
      <c r="GS5855" s="77">
        <v>5.5966209081309407E-2</v>
      </c>
      <c r="GT5855" s="77">
        <v>753.81378464210434</v>
      </c>
      <c r="GU5855" s="77">
        <v>5.5966209081309407E-2</v>
      </c>
      <c r="GV5855" s="77">
        <v>753.81378464210434</v>
      </c>
      <c r="GW5855" s="77">
        <v>5.5966209081309407E-2</v>
      </c>
      <c r="GX5855" s="77">
        <v>753.81378464210434</v>
      </c>
      <c r="GY5855" s="77">
        <v>0</v>
      </c>
      <c r="GZ5855" s="77">
        <v>0</v>
      </c>
    </row>
    <row r="5856" spans="187:208" x14ac:dyDescent="0.25">
      <c r="GE5856" s="77" t="s">
        <v>427</v>
      </c>
      <c r="GF5856" s="77" t="s">
        <v>155</v>
      </c>
      <c r="GG5856" s="77" t="s">
        <v>472</v>
      </c>
      <c r="GH5856" s="77" t="s">
        <v>488</v>
      </c>
      <c r="GI5856" s="77">
        <v>2022</v>
      </c>
      <c r="GJ5856" s="77" t="s">
        <v>303</v>
      </c>
      <c r="GK5856" s="77">
        <v>7205.5312760252791</v>
      </c>
      <c r="GL5856" s="77">
        <v>572.41742999999997</v>
      </c>
      <c r="GM5856" s="77">
        <v>2022</v>
      </c>
      <c r="GN5856" s="77" t="s">
        <v>175</v>
      </c>
      <c r="GO5856" s="77">
        <v>5.3000000000000005E-2</v>
      </c>
      <c r="GP5856" s="77">
        <v>3</v>
      </c>
      <c r="GQ5856" s="77">
        <v>0</v>
      </c>
      <c r="GR5856" s="77" t="s">
        <v>423</v>
      </c>
      <c r="GS5856" s="77">
        <v>5.5966209081309407E-2</v>
      </c>
      <c r="GT5856" s="77">
        <v>403.26626993594493</v>
      </c>
      <c r="GU5856" s="77">
        <v>5.5966209081309407E-2</v>
      </c>
      <c r="GV5856" s="77">
        <v>403.26626993594493</v>
      </c>
      <c r="GW5856" s="77">
        <v>5.5966209081309407E-2</v>
      </c>
      <c r="GX5856" s="77">
        <v>403.26626993594493</v>
      </c>
      <c r="GY5856" s="77">
        <v>0</v>
      </c>
      <c r="GZ5856" s="77">
        <v>0</v>
      </c>
    </row>
    <row r="5857" spans="187:208" x14ac:dyDescent="0.25">
      <c r="GE5857" s="77" t="s">
        <v>422</v>
      </c>
      <c r="GF5857" s="77" t="s">
        <v>155</v>
      </c>
      <c r="GG5857" s="77" t="s">
        <v>472</v>
      </c>
      <c r="GH5857" s="77" t="s">
        <v>488</v>
      </c>
      <c r="GI5857" s="77">
        <v>2023</v>
      </c>
      <c r="GJ5857" s="77" t="s">
        <v>305</v>
      </c>
      <c r="GK5857" s="77">
        <v>428.60232122030328</v>
      </c>
      <c r="GL5857" s="77">
        <v>572.41742999999997</v>
      </c>
      <c r="GM5857" s="77">
        <v>2023</v>
      </c>
      <c r="GN5857" s="77" t="s">
        <v>175</v>
      </c>
      <c r="GO5857" s="77">
        <v>0.13250000000000001</v>
      </c>
      <c r="GP5857" s="77">
        <v>3</v>
      </c>
      <c r="GQ5857" s="77">
        <v>0</v>
      </c>
      <c r="GR5857" s="77" t="s">
        <v>423</v>
      </c>
      <c r="GS5857" s="77">
        <v>0</v>
      </c>
      <c r="GT5857" s="77">
        <v>0</v>
      </c>
      <c r="GU5857" s="77">
        <v>0.1527377521613833</v>
      </c>
      <c r="GV5857" s="77">
        <v>65.463755114340273</v>
      </c>
      <c r="GW5857" s="77">
        <v>0.1527377521613833</v>
      </c>
      <c r="GX5857" s="77">
        <v>65.463755114340273</v>
      </c>
      <c r="GY5857" s="77">
        <v>0.1527377521613833</v>
      </c>
      <c r="GZ5857" s="77">
        <v>65.463755114340273</v>
      </c>
    </row>
    <row r="5858" spans="187:208" x14ac:dyDescent="0.25">
      <c r="GE5858" s="77" t="s">
        <v>425</v>
      </c>
      <c r="GF5858" s="77" t="s">
        <v>155</v>
      </c>
      <c r="GG5858" s="77" t="s">
        <v>472</v>
      </c>
      <c r="GH5858" s="77" t="s">
        <v>488</v>
      </c>
      <c r="GI5858" s="77">
        <v>2023</v>
      </c>
      <c r="GJ5858" s="77" t="s">
        <v>301</v>
      </c>
      <c r="GK5858" s="77">
        <v>13939.560973457539</v>
      </c>
      <c r="GL5858" s="77">
        <v>572.41742999999997</v>
      </c>
      <c r="GM5858" s="77">
        <v>2023</v>
      </c>
      <c r="GN5858" s="77" t="s">
        <v>175</v>
      </c>
      <c r="GO5858" s="77">
        <v>5.3000000000000005E-2</v>
      </c>
      <c r="GP5858" s="77">
        <v>3</v>
      </c>
      <c r="GQ5858" s="77">
        <v>0</v>
      </c>
      <c r="GR5858" s="77" t="s">
        <v>423</v>
      </c>
      <c r="GS5858" s="77">
        <v>0</v>
      </c>
      <c r="GT5858" s="77">
        <v>0</v>
      </c>
      <c r="GU5858" s="77">
        <v>5.5966209081309407E-2</v>
      </c>
      <c r="GV5858" s="77">
        <v>780.14438394218553</v>
      </c>
      <c r="GW5858" s="77">
        <v>5.5966209081309407E-2</v>
      </c>
      <c r="GX5858" s="77">
        <v>780.14438394218553</v>
      </c>
      <c r="GY5858" s="77">
        <v>5.5966209081309407E-2</v>
      </c>
      <c r="GZ5858" s="77">
        <v>780.14438394218553</v>
      </c>
    </row>
    <row r="5859" spans="187:208" x14ac:dyDescent="0.25">
      <c r="GE5859" s="77" t="s">
        <v>427</v>
      </c>
      <c r="GF5859" s="77" t="s">
        <v>155</v>
      </c>
      <c r="GG5859" s="77" t="s">
        <v>472</v>
      </c>
      <c r="GH5859" s="77" t="s">
        <v>488</v>
      </c>
      <c r="GI5859" s="77">
        <v>2023</v>
      </c>
      <c r="GJ5859" s="77" t="s">
        <v>303</v>
      </c>
      <c r="GK5859" s="77">
        <v>7467.814819452552</v>
      </c>
      <c r="GL5859" s="77">
        <v>572.41742999999997</v>
      </c>
      <c r="GM5859" s="77">
        <v>2023</v>
      </c>
      <c r="GN5859" s="77" t="s">
        <v>175</v>
      </c>
      <c r="GO5859" s="77">
        <v>5.3000000000000005E-2</v>
      </c>
      <c r="GP5859" s="77">
        <v>3</v>
      </c>
      <c r="GQ5859" s="77">
        <v>0</v>
      </c>
      <c r="GR5859" s="77" t="s">
        <v>423</v>
      </c>
      <c r="GS5859" s="77">
        <v>0</v>
      </c>
      <c r="GT5859" s="77">
        <v>0</v>
      </c>
      <c r="GU5859" s="77">
        <v>5.5966209081309407E-2</v>
      </c>
      <c r="GV5859" s="77">
        <v>417.94528556598237</v>
      </c>
      <c r="GW5859" s="77">
        <v>5.5966209081309407E-2</v>
      </c>
      <c r="GX5859" s="77">
        <v>417.94528556598237</v>
      </c>
      <c r="GY5859" s="77">
        <v>5.5966209081309407E-2</v>
      </c>
      <c r="GZ5859" s="77">
        <v>417.94528556598237</v>
      </c>
    </row>
    <row r="5860" spans="187:208" x14ac:dyDescent="0.25">
      <c r="GE5860" s="77" t="s">
        <v>422</v>
      </c>
      <c r="GF5860" s="77" t="s">
        <v>155</v>
      </c>
      <c r="GG5860" s="77" t="s">
        <v>472</v>
      </c>
      <c r="GH5860" s="77" t="s">
        <v>488</v>
      </c>
      <c r="GI5860" s="77">
        <v>2024</v>
      </c>
      <c r="GJ5860" s="77" t="s">
        <v>305</v>
      </c>
      <c r="GK5860" s="77">
        <v>428.60232122030328</v>
      </c>
      <c r="GL5860" s="77">
        <v>572.41742999999997</v>
      </c>
      <c r="GM5860" s="77">
        <v>2024</v>
      </c>
      <c r="GN5860" s="77" t="s">
        <v>175</v>
      </c>
      <c r="GO5860" s="77">
        <v>0.13250000000000001</v>
      </c>
      <c r="GP5860" s="77">
        <v>3</v>
      </c>
      <c r="GQ5860" s="77">
        <v>0</v>
      </c>
      <c r="GR5860" s="77" t="s">
        <v>423</v>
      </c>
      <c r="GS5860" s="77">
        <v>0</v>
      </c>
      <c r="GT5860" s="77">
        <v>0</v>
      </c>
      <c r="GU5860" s="77">
        <v>0</v>
      </c>
      <c r="GV5860" s="77">
        <v>0</v>
      </c>
      <c r="GW5860" s="77">
        <v>0.1527377521613833</v>
      </c>
      <c r="GX5860" s="77">
        <v>65.463755114340273</v>
      </c>
      <c r="GY5860" s="77">
        <v>0.1527377521613833</v>
      </c>
      <c r="GZ5860" s="77">
        <v>65.463755114340273</v>
      </c>
    </row>
    <row r="5861" spans="187:208" x14ac:dyDescent="0.25">
      <c r="GE5861" s="77" t="s">
        <v>425</v>
      </c>
      <c r="GF5861" s="77" t="s">
        <v>155</v>
      </c>
      <c r="GG5861" s="77" t="s">
        <v>472</v>
      </c>
      <c r="GH5861" s="77" t="s">
        <v>488</v>
      </c>
      <c r="GI5861" s="77">
        <v>2024</v>
      </c>
      <c r="GJ5861" s="77" t="s">
        <v>301</v>
      </c>
      <c r="GK5861" s="77">
        <v>13939.560973457539</v>
      </c>
      <c r="GL5861" s="77">
        <v>572.41742999999997</v>
      </c>
      <c r="GM5861" s="77">
        <v>2024</v>
      </c>
      <c r="GN5861" s="77" t="s">
        <v>175</v>
      </c>
      <c r="GO5861" s="77">
        <v>5.3000000000000005E-2</v>
      </c>
      <c r="GP5861" s="77">
        <v>3</v>
      </c>
      <c r="GQ5861" s="77">
        <v>0</v>
      </c>
      <c r="GR5861" s="77" t="s">
        <v>423</v>
      </c>
      <c r="GS5861" s="77">
        <v>0</v>
      </c>
      <c r="GT5861" s="77">
        <v>0</v>
      </c>
      <c r="GU5861" s="77">
        <v>0</v>
      </c>
      <c r="GV5861" s="77">
        <v>0</v>
      </c>
      <c r="GW5861" s="77">
        <v>5.5966209081309407E-2</v>
      </c>
      <c r="GX5861" s="77">
        <v>780.14438394218553</v>
      </c>
      <c r="GY5861" s="77">
        <v>5.5966209081309407E-2</v>
      </c>
      <c r="GZ5861" s="77">
        <v>780.14438394218553</v>
      </c>
    </row>
    <row r="5862" spans="187:208" x14ac:dyDescent="0.25">
      <c r="GE5862" s="77" t="s">
        <v>427</v>
      </c>
      <c r="GF5862" s="77" t="s">
        <v>155</v>
      </c>
      <c r="GG5862" s="77" t="s">
        <v>472</v>
      </c>
      <c r="GH5862" s="77" t="s">
        <v>488</v>
      </c>
      <c r="GI5862" s="77">
        <v>2024</v>
      </c>
      <c r="GJ5862" s="77" t="s">
        <v>303</v>
      </c>
      <c r="GK5862" s="77">
        <v>7467.814819452552</v>
      </c>
      <c r="GL5862" s="77">
        <v>572.41742999999997</v>
      </c>
      <c r="GM5862" s="77">
        <v>2024</v>
      </c>
      <c r="GN5862" s="77" t="s">
        <v>175</v>
      </c>
      <c r="GO5862" s="77">
        <v>5.3000000000000005E-2</v>
      </c>
      <c r="GP5862" s="77">
        <v>3</v>
      </c>
      <c r="GQ5862" s="77">
        <v>0</v>
      </c>
      <c r="GR5862" s="77" t="s">
        <v>423</v>
      </c>
      <c r="GS5862" s="77">
        <v>0</v>
      </c>
      <c r="GT5862" s="77">
        <v>0</v>
      </c>
      <c r="GU5862" s="77">
        <v>0</v>
      </c>
      <c r="GV5862" s="77">
        <v>0</v>
      </c>
      <c r="GW5862" s="77">
        <v>5.5966209081309407E-2</v>
      </c>
      <c r="GX5862" s="77">
        <v>417.94528556598237</v>
      </c>
      <c r="GY5862" s="77">
        <v>5.5966209081309407E-2</v>
      </c>
      <c r="GZ5862" s="77">
        <v>417.94528556598237</v>
      </c>
    </row>
    <row r="5863" spans="187:208" x14ac:dyDescent="0.25">
      <c r="GE5863" s="77" t="s">
        <v>422</v>
      </c>
      <c r="GF5863" s="77" t="s">
        <v>155</v>
      </c>
      <c r="GG5863" s="77" t="s">
        <v>472</v>
      </c>
      <c r="GH5863" s="77" t="s">
        <v>488</v>
      </c>
      <c r="GI5863" s="77">
        <v>2025</v>
      </c>
      <c r="GJ5863" s="77" t="s">
        <v>305</v>
      </c>
      <c r="GK5863" s="77">
        <v>428.60232122030328</v>
      </c>
      <c r="GL5863" s="77">
        <v>572.41742999999997</v>
      </c>
      <c r="GM5863" s="77">
        <v>2025</v>
      </c>
      <c r="GN5863" s="77" t="s">
        <v>175</v>
      </c>
      <c r="GO5863" s="77">
        <v>0.13250000000000001</v>
      </c>
      <c r="GP5863" s="77">
        <v>3</v>
      </c>
      <c r="GQ5863" s="77">
        <v>0</v>
      </c>
      <c r="GR5863" s="77" t="s">
        <v>423</v>
      </c>
      <c r="GS5863" s="77">
        <v>0</v>
      </c>
      <c r="GT5863" s="77">
        <v>0</v>
      </c>
      <c r="GU5863" s="77">
        <v>0</v>
      </c>
      <c r="GV5863" s="77">
        <v>0</v>
      </c>
      <c r="GW5863" s="77">
        <v>0</v>
      </c>
      <c r="GX5863" s="77">
        <v>0</v>
      </c>
      <c r="GY5863" s="77">
        <v>0.1527377521613833</v>
      </c>
      <c r="GZ5863" s="77">
        <v>65.463755114340273</v>
      </c>
    </row>
    <row r="5864" spans="187:208" x14ac:dyDescent="0.25">
      <c r="GE5864" s="77" t="s">
        <v>425</v>
      </c>
      <c r="GF5864" s="77" t="s">
        <v>155</v>
      </c>
      <c r="GG5864" s="77" t="s">
        <v>472</v>
      </c>
      <c r="GH5864" s="77" t="s">
        <v>488</v>
      </c>
      <c r="GI5864" s="77">
        <v>2025</v>
      </c>
      <c r="GJ5864" s="77" t="s">
        <v>301</v>
      </c>
      <c r="GK5864" s="77">
        <v>13939.560973457539</v>
      </c>
      <c r="GL5864" s="77">
        <v>572.41742999999997</v>
      </c>
      <c r="GM5864" s="77">
        <v>2025</v>
      </c>
      <c r="GN5864" s="77" t="s">
        <v>175</v>
      </c>
      <c r="GO5864" s="77">
        <v>5.3000000000000005E-2</v>
      </c>
      <c r="GP5864" s="77">
        <v>3</v>
      </c>
      <c r="GQ5864" s="77">
        <v>0</v>
      </c>
      <c r="GR5864" s="77" t="s">
        <v>423</v>
      </c>
      <c r="GS5864" s="77">
        <v>0</v>
      </c>
      <c r="GT5864" s="77">
        <v>0</v>
      </c>
      <c r="GU5864" s="77">
        <v>0</v>
      </c>
      <c r="GV5864" s="77">
        <v>0</v>
      </c>
      <c r="GW5864" s="77">
        <v>0</v>
      </c>
      <c r="GX5864" s="77">
        <v>0</v>
      </c>
      <c r="GY5864" s="77">
        <v>5.5966209081309407E-2</v>
      </c>
      <c r="GZ5864" s="77">
        <v>780.14438394218553</v>
      </c>
    </row>
    <row r="5865" spans="187:208" x14ac:dyDescent="0.25">
      <c r="GE5865" s="77" t="s">
        <v>427</v>
      </c>
      <c r="GF5865" s="77" t="s">
        <v>155</v>
      </c>
      <c r="GG5865" s="77" t="s">
        <v>472</v>
      </c>
      <c r="GH5865" s="77" t="s">
        <v>488</v>
      </c>
      <c r="GI5865" s="77">
        <v>2025</v>
      </c>
      <c r="GJ5865" s="77" t="s">
        <v>303</v>
      </c>
      <c r="GK5865" s="77">
        <v>7467.814819452552</v>
      </c>
      <c r="GL5865" s="77">
        <v>572.41742999999997</v>
      </c>
      <c r="GM5865" s="77">
        <v>2025</v>
      </c>
      <c r="GN5865" s="77" t="s">
        <v>175</v>
      </c>
      <c r="GO5865" s="77">
        <v>5.3000000000000005E-2</v>
      </c>
      <c r="GP5865" s="77">
        <v>3</v>
      </c>
      <c r="GQ5865" s="77">
        <v>0</v>
      </c>
      <c r="GR5865" s="77" t="s">
        <v>423</v>
      </c>
      <c r="GS5865" s="77">
        <v>0</v>
      </c>
      <c r="GT5865" s="77">
        <v>0</v>
      </c>
      <c r="GU5865" s="77">
        <v>0</v>
      </c>
      <c r="GV5865" s="77">
        <v>0</v>
      </c>
      <c r="GW5865" s="77">
        <v>0</v>
      </c>
      <c r="GX5865" s="77">
        <v>0</v>
      </c>
      <c r="GY5865" s="77">
        <v>5.5966209081309407E-2</v>
      </c>
      <c r="GZ5865" s="77">
        <v>417.94528556598237</v>
      </c>
    </row>
    <row r="5866" spans="187:208" x14ac:dyDescent="0.25">
      <c r="GE5866" s="77" t="s">
        <v>422</v>
      </c>
      <c r="GF5866" s="77" t="s">
        <v>155</v>
      </c>
      <c r="GG5866" s="77" t="s">
        <v>473</v>
      </c>
      <c r="GH5866" s="77" t="s">
        <v>300</v>
      </c>
      <c r="GI5866" s="77">
        <v>2021</v>
      </c>
      <c r="GJ5866" s="77" t="s">
        <v>305</v>
      </c>
      <c r="GK5866" s="77">
        <v>222.22942162790329</v>
      </c>
      <c r="GL5866" s="77">
        <v>334.86425300000002</v>
      </c>
      <c r="GM5866" s="77">
        <v>2021</v>
      </c>
      <c r="GN5866" s="77" t="s">
        <v>175</v>
      </c>
      <c r="GO5866" s="77">
        <v>0.13250000000000001</v>
      </c>
      <c r="GP5866" s="77">
        <v>3</v>
      </c>
      <c r="GQ5866" s="77">
        <v>0</v>
      </c>
      <c r="GR5866" s="77" t="s">
        <v>423</v>
      </c>
      <c r="GS5866" s="77">
        <v>0.1527377521613833</v>
      </c>
      <c r="GT5866" s="77">
        <v>33.942822323570248</v>
      </c>
      <c r="GU5866" s="77">
        <v>0.1527377521613833</v>
      </c>
      <c r="GV5866" s="77">
        <v>33.942822323570248</v>
      </c>
      <c r="GW5866" s="77">
        <v>0</v>
      </c>
      <c r="GX5866" s="77">
        <v>0</v>
      </c>
      <c r="GY5866" s="77">
        <v>0</v>
      </c>
      <c r="GZ5866" s="77">
        <v>0</v>
      </c>
    </row>
    <row r="5867" spans="187:208" x14ac:dyDescent="0.25">
      <c r="GE5867" s="77" t="s">
        <v>425</v>
      </c>
      <c r="GF5867" s="77" t="s">
        <v>155</v>
      </c>
      <c r="GG5867" s="77" t="s">
        <v>473</v>
      </c>
      <c r="GH5867" s="77" t="s">
        <v>300</v>
      </c>
      <c r="GI5867" s="77">
        <v>2021</v>
      </c>
      <c r="GJ5867" s="77" t="s">
        <v>301</v>
      </c>
      <c r="GK5867" s="77">
        <v>8585.7228092507739</v>
      </c>
      <c r="GL5867" s="77">
        <v>334.86425300000002</v>
      </c>
      <c r="GM5867" s="77">
        <v>2021</v>
      </c>
      <c r="GN5867" s="77" t="s">
        <v>175</v>
      </c>
      <c r="GO5867" s="77">
        <v>5.3000000000000005E-2</v>
      </c>
      <c r="GP5867" s="77">
        <v>3</v>
      </c>
      <c r="GQ5867" s="77">
        <v>0</v>
      </c>
      <c r="GR5867" s="77" t="s">
        <v>423</v>
      </c>
      <c r="GS5867" s="77">
        <v>5.59662090813094E-2</v>
      </c>
      <c r="GT5867" s="77">
        <v>480.51035785669592</v>
      </c>
      <c r="GU5867" s="77">
        <v>5.59662090813094E-2</v>
      </c>
      <c r="GV5867" s="77">
        <v>480.51035785669592</v>
      </c>
      <c r="GW5867" s="77">
        <v>0</v>
      </c>
      <c r="GX5867" s="77">
        <v>0</v>
      </c>
      <c r="GY5867" s="77">
        <v>0</v>
      </c>
      <c r="GZ5867" s="77">
        <v>0</v>
      </c>
    </row>
    <row r="5868" spans="187:208" x14ac:dyDescent="0.25">
      <c r="GE5868" s="77" t="s">
        <v>427</v>
      </c>
      <c r="GF5868" s="77" t="s">
        <v>155</v>
      </c>
      <c r="GG5868" s="77" t="s">
        <v>473</v>
      </c>
      <c r="GH5868" s="77" t="s">
        <v>300</v>
      </c>
      <c r="GI5868" s="77">
        <v>2021</v>
      </c>
      <c r="GJ5868" s="77" t="s">
        <v>303</v>
      </c>
      <c r="GK5868" s="77">
        <v>5338.1784104585049</v>
      </c>
      <c r="GL5868" s="77">
        <v>334.86425300000002</v>
      </c>
      <c r="GM5868" s="77">
        <v>2021</v>
      </c>
      <c r="GN5868" s="77" t="s">
        <v>175</v>
      </c>
      <c r="GO5868" s="77">
        <v>5.3000000000000005E-2</v>
      </c>
      <c r="GP5868" s="77">
        <v>3</v>
      </c>
      <c r="GQ5868" s="77">
        <v>0</v>
      </c>
      <c r="GR5868" s="77" t="s">
        <v>423</v>
      </c>
      <c r="GS5868" s="77">
        <v>5.59662090813094E-2</v>
      </c>
      <c r="GT5868" s="77">
        <v>298.75760903305257</v>
      </c>
      <c r="GU5868" s="77">
        <v>5.59662090813094E-2</v>
      </c>
      <c r="GV5868" s="77">
        <v>298.75760903305257</v>
      </c>
      <c r="GW5868" s="77">
        <v>0</v>
      </c>
      <c r="GX5868" s="77">
        <v>0</v>
      </c>
      <c r="GY5868" s="77">
        <v>0</v>
      </c>
      <c r="GZ5868" s="77">
        <v>0</v>
      </c>
    </row>
    <row r="5869" spans="187:208" x14ac:dyDescent="0.25">
      <c r="GE5869" s="77" t="s">
        <v>422</v>
      </c>
      <c r="GF5869" s="77" t="s">
        <v>155</v>
      </c>
      <c r="GG5869" s="77" t="s">
        <v>473</v>
      </c>
      <c r="GH5869" s="77" t="s">
        <v>300</v>
      </c>
      <c r="GI5869" s="77">
        <v>2022</v>
      </c>
      <c r="GJ5869" s="77" t="s">
        <v>305</v>
      </c>
      <c r="GK5869" s="77">
        <v>222.22942162790329</v>
      </c>
      <c r="GL5869" s="77">
        <v>334.86425300000002</v>
      </c>
      <c r="GM5869" s="77">
        <v>2022</v>
      </c>
      <c r="GN5869" s="77" t="s">
        <v>175</v>
      </c>
      <c r="GO5869" s="77">
        <v>0.13250000000000001</v>
      </c>
      <c r="GP5869" s="77">
        <v>3</v>
      </c>
      <c r="GQ5869" s="77">
        <v>0</v>
      </c>
      <c r="GR5869" s="77" t="s">
        <v>423</v>
      </c>
      <c r="GS5869" s="77">
        <v>0.1527377521613833</v>
      </c>
      <c r="GT5869" s="77">
        <v>33.942822323570248</v>
      </c>
      <c r="GU5869" s="77">
        <v>0.1527377521613833</v>
      </c>
      <c r="GV5869" s="77">
        <v>33.942822323570248</v>
      </c>
      <c r="GW5869" s="77">
        <v>0.1527377521613833</v>
      </c>
      <c r="GX5869" s="77">
        <v>33.942822323570248</v>
      </c>
      <c r="GY5869" s="77">
        <v>0</v>
      </c>
      <c r="GZ5869" s="77">
        <v>0</v>
      </c>
    </row>
    <row r="5870" spans="187:208" x14ac:dyDescent="0.25">
      <c r="GE5870" s="77" t="s">
        <v>425</v>
      </c>
      <c r="GF5870" s="77" t="s">
        <v>155</v>
      </c>
      <c r="GG5870" s="77" t="s">
        <v>473</v>
      </c>
      <c r="GH5870" s="77" t="s">
        <v>300</v>
      </c>
      <c r="GI5870" s="77">
        <v>2022</v>
      </c>
      <c r="GJ5870" s="77" t="s">
        <v>301</v>
      </c>
      <c r="GK5870" s="77">
        <v>8585.7228092507739</v>
      </c>
      <c r="GL5870" s="77">
        <v>334.86425300000002</v>
      </c>
      <c r="GM5870" s="77">
        <v>2022</v>
      </c>
      <c r="GN5870" s="77" t="s">
        <v>175</v>
      </c>
      <c r="GO5870" s="77">
        <v>5.3000000000000005E-2</v>
      </c>
      <c r="GP5870" s="77">
        <v>3</v>
      </c>
      <c r="GQ5870" s="77">
        <v>0</v>
      </c>
      <c r="GR5870" s="77" t="s">
        <v>423</v>
      </c>
      <c r="GS5870" s="77">
        <v>5.59662090813094E-2</v>
      </c>
      <c r="GT5870" s="77">
        <v>480.51035785669592</v>
      </c>
      <c r="GU5870" s="77">
        <v>5.59662090813094E-2</v>
      </c>
      <c r="GV5870" s="77">
        <v>480.51035785669592</v>
      </c>
      <c r="GW5870" s="77">
        <v>5.59662090813094E-2</v>
      </c>
      <c r="GX5870" s="77">
        <v>480.51035785669592</v>
      </c>
      <c r="GY5870" s="77">
        <v>0</v>
      </c>
      <c r="GZ5870" s="77">
        <v>0</v>
      </c>
    </row>
    <row r="5871" spans="187:208" x14ac:dyDescent="0.25">
      <c r="GE5871" s="77" t="s">
        <v>427</v>
      </c>
      <c r="GF5871" s="77" t="s">
        <v>155</v>
      </c>
      <c r="GG5871" s="77" t="s">
        <v>473</v>
      </c>
      <c r="GH5871" s="77" t="s">
        <v>300</v>
      </c>
      <c r="GI5871" s="77">
        <v>2022</v>
      </c>
      <c r="GJ5871" s="77" t="s">
        <v>303</v>
      </c>
      <c r="GK5871" s="77">
        <v>5338.1784104585049</v>
      </c>
      <c r="GL5871" s="77">
        <v>334.86425300000002</v>
      </c>
      <c r="GM5871" s="77">
        <v>2022</v>
      </c>
      <c r="GN5871" s="77" t="s">
        <v>175</v>
      </c>
      <c r="GO5871" s="77">
        <v>5.3000000000000005E-2</v>
      </c>
      <c r="GP5871" s="77">
        <v>3</v>
      </c>
      <c r="GQ5871" s="77">
        <v>0</v>
      </c>
      <c r="GR5871" s="77" t="s">
        <v>423</v>
      </c>
      <c r="GS5871" s="77">
        <v>5.59662090813094E-2</v>
      </c>
      <c r="GT5871" s="77">
        <v>298.75760903305257</v>
      </c>
      <c r="GU5871" s="77">
        <v>5.59662090813094E-2</v>
      </c>
      <c r="GV5871" s="77">
        <v>298.75760903305257</v>
      </c>
      <c r="GW5871" s="77">
        <v>5.59662090813094E-2</v>
      </c>
      <c r="GX5871" s="77">
        <v>298.75760903305257</v>
      </c>
      <c r="GY5871" s="77">
        <v>0</v>
      </c>
      <c r="GZ5871" s="77">
        <v>0</v>
      </c>
    </row>
    <row r="5872" spans="187:208" x14ac:dyDescent="0.25">
      <c r="GE5872" s="77" t="s">
        <v>422</v>
      </c>
      <c r="GF5872" s="77" t="s">
        <v>155</v>
      </c>
      <c r="GG5872" s="77" t="s">
        <v>473</v>
      </c>
      <c r="GH5872" s="77" t="s">
        <v>300</v>
      </c>
      <c r="GI5872" s="77">
        <v>2023</v>
      </c>
      <c r="GJ5872" s="77" t="s">
        <v>305</v>
      </c>
      <c r="GK5872" s="77">
        <v>233.23007680801541</v>
      </c>
      <c r="GL5872" s="77">
        <v>334.86425300000002</v>
      </c>
      <c r="GM5872" s="77">
        <v>2023</v>
      </c>
      <c r="GN5872" s="77" t="s">
        <v>175</v>
      </c>
      <c r="GO5872" s="77">
        <v>0.13250000000000001</v>
      </c>
      <c r="GP5872" s="77">
        <v>3</v>
      </c>
      <c r="GQ5872" s="77">
        <v>0</v>
      </c>
      <c r="GR5872" s="77" t="s">
        <v>423</v>
      </c>
      <c r="GS5872" s="77">
        <v>0</v>
      </c>
      <c r="GT5872" s="77">
        <v>0</v>
      </c>
      <c r="GU5872" s="77">
        <v>0.1527377521613833</v>
      </c>
      <c r="GV5872" s="77">
        <v>35.62303766808305</v>
      </c>
      <c r="GW5872" s="77">
        <v>0.1527377521613833</v>
      </c>
      <c r="GX5872" s="77">
        <v>35.62303766808305</v>
      </c>
      <c r="GY5872" s="77">
        <v>0.1527377521613833</v>
      </c>
      <c r="GZ5872" s="77">
        <v>35.62303766808305</v>
      </c>
    </row>
    <row r="5873" spans="187:208" x14ac:dyDescent="0.25">
      <c r="GE5873" s="77" t="s">
        <v>425</v>
      </c>
      <c r="GF5873" s="77" t="s">
        <v>155</v>
      </c>
      <c r="GG5873" s="77" t="s">
        <v>473</v>
      </c>
      <c r="GH5873" s="77" t="s">
        <v>300</v>
      </c>
      <c r="GI5873" s="77">
        <v>2023</v>
      </c>
      <c r="GJ5873" s="77" t="s">
        <v>301</v>
      </c>
      <c r="GK5873" s="77">
        <v>8896.515993431527</v>
      </c>
      <c r="GL5873" s="77">
        <v>334.86425300000002</v>
      </c>
      <c r="GM5873" s="77">
        <v>2023</v>
      </c>
      <c r="GN5873" s="77" t="s">
        <v>175</v>
      </c>
      <c r="GO5873" s="77">
        <v>5.3000000000000005E-2</v>
      </c>
      <c r="GP5873" s="77">
        <v>3</v>
      </c>
      <c r="GQ5873" s="77">
        <v>0</v>
      </c>
      <c r="GR5873" s="77" t="s">
        <v>423</v>
      </c>
      <c r="GS5873" s="77">
        <v>0</v>
      </c>
      <c r="GT5873" s="77">
        <v>0</v>
      </c>
      <c r="GU5873" s="77">
        <v>5.59662090813094E-2</v>
      </c>
      <c r="GV5873" s="77">
        <v>497.90427418360184</v>
      </c>
      <c r="GW5873" s="77">
        <v>5.59662090813094E-2</v>
      </c>
      <c r="GX5873" s="77">
        <v>497.90427418360184</v>
      </c>
      <c r="GY5873" s="77">
        <v>5.59662090813094E-2</v>
      </c>
      <c r="GZ5873" s="77">
        <v>497.90427418360184</v>
      </c>
    </row>
    <row r="5874" spans="187:208" x14ac:dyDescent="0.25">
      <c r="GE5874" s="77" t="s">
        <v>427</v>
      </c>
      <c r="GF5874" s="77" t="s">
        <v>155</v>
      </c>
      <c r="GG5874" s="77" t="s">
        <v>473</v>
      </c>
      <c r="GH5874" s="77" t="s">
        <v>300</v>
      </c>
      <c r="GI5874" s="77">
        <v>2023</v>
      </c>
      <c r="GJ5874" s="77" t="s">
        <v>303</v>
      </c>
      <c r="GK5874" s="77">
        <v>5534.8914862019174</v>
      </c>
      <c r="GL5874" s="77">
        <v>334.86425300000002</v>
      </c>
      <c r="GM5874" s="77">
        <v>2023</v>
      </c>
      <c r="GN5874" s="77" t="s">
        <v>175</v>
      </c>
      <c r="GO5874" s="77">
        <v>5.3000000000000005E-2</v>
      </c>
      <c r="GP5874" s="77">
        <v>3</v>
      </c>
      <c r="GQ5874" s="77">
        <v>0</v>
      </c>
      <c r="GR5874" s="77" t="s">
        <v>423</v>
      </c>
      <c r="GS5874" s="77">
        <v>0</v>
      </c>
      <c r="GT5874" s="77">
        <v>0</v>
      </c>
      <c r="GU5874" s="77">
        <v>5.59662090813094E-2</v>
      </c>
      <c r="GV5874" s="77">
        <v>309.7668941591358</v>
      </c>
      <c r="GW5874" s="77">
        <v>5.59662090813094E-2</v>
      </c>
      <c r="GX5874" s="77">
        <v>309.7668941591358</v>
      </c>
      <c r="GY5874" s="77">
        <v>5.59662090813094E-2</v>
      </c>
      <c r="GZ5874" s="77">
        <v>309.7668941591358</v>
      </c>
    </row>
    <row r="5875" spans="187:208" x14ac:dyDescent="0.25">
      <c r="GE5875" s="77" t="s">
        <v>422</v>
      </c>
      <c r="GF5875" s="77" t="s">
        <v>155</v>
      </c>
      <c r="GG5875" s="77" t="s">
        <v>473</v>
      </c>
      <c r="GH5875" s="77" t="s">
        <v>300</v>
      </c>
      <c r="GI5875" s="77">
        <v>2024</v>
      </c>
      <c r="GJ5875" s="77" t="s">
        <v>305</v>
      </c>
      <c r="GK5875" s="77">
        <v>233.23007680801541</v>
      </c>
      <c r="GL5875" s="77">
        <v>334.86425300000002</v>
      </c>
      <c r="GM5875" s="77">
        <v>2024</v>
      </c>
      <c r="GN5875" s="77" t="s">
        <v>175</v>
      </c>
      <c r="GO5875" s="77">
        <v>0.13250000000000001</v>
      </c>
      <c r="GP5875" s="77">
        <v>3</v>
      </c>
      <c r="GQ5875" s="77">
        <v>0</v>
      </c>
      <c r="GR5875" s="77" t="s">
        <v>423</v>
      </c>
      <c r="GS5875" s="77">
        <v>0</v>
      </c>
      <c r="GT5875" s="77">
        <v>0</v>
      </c>
      <c r="GU5875" s="77">
        <v>0</v>
      </c>
      <c r="GV5875" s="77">
        <v>0</v>
      </c>
      <c r="GW5875" s="77">
        <v>0.1527377521613833</v>
      </c>
      <c r="GX5875" s="77">
        <v>35.62303766808305</v>
      </c>
      <c r="GY5875" s="77">
        <v>0.1527377521613833</v>
      </c>
      <c r="GZ5875" s="77">
        <v>35.62303766808305</v>
      </c>
    </row>
    <row r="5876" spans="187:208" x14ac:dyDescent="0.25">
      <c r="GE5876" s="77" t="s">
        <v>425</v>
      </c>
      <c r="GF5876" s="77" t="s">
        <v>155</v>
      </c>
      <c r="GG5876" s="77" t="s">
        <v>473</v>
      </c>
      <c r="GH5876" s="77" t="s">
        <v>300</v>
      </c>
      <c r="GI5876" s="77">
        <v>2024</v>
      </c>
      <c r="GJ5876" s="77" t="s">
        <v>301</v>
      </c>
      <c r="GK5876" s="77">
        <v>8896.515993431527</v>
      </c>
      <c r="GL5876" s="77">
        <v>334.86425300000002</v>
      </c>
      <c r="GM5876" s="77">
        <v>2024</v>
      </c>
      <c r="GN5876" s="77" t="s">
        <v>175</v>
      </c>
      <c r="GO5876" s="77">
        <v>5.3000000000000005E-2</v>
      </c>
      <c r="GP5876" s="77">
        <v>3</v>
      </c>
      <c r="GQ5876" s="77">
        <v>0</v>
      </c>
      <c r="GR5876" s="77" t="s">
        <v>423</v>
      </c>
      <c r="GS5876" s="77">
        <v>0</v>
      </c>
      <c r="GT5876" s="77">
        <v>0</v>
      </c>
      <c r="GU5876" s="77">
        <v>0</v>
      </c>
      <c r="GV5876" s="77">
        <v>0</v>
      </c>
      <c r="GW5876" s="77">
        <v>5.59662090813094E-2</v>
      </c>
      <c r="GX5876" s="77">
        <v>497.90427418360184</v>
      </c>
      <c r="GY5876" s="77">
        <v>5.59662090813094E-2</v>
      </c>
      <c r="GZ5876" s="77">
        <v>497.90427418360184</v>
      </c>
    </row>
    <row r="5877" spans="187:208" x14ac:dyDescent="0.25">
      <c r="GE5877" s="77" t="s">
        <v>427</v>
      </c>
      <c r="GF5877" s="77" t="s">
        <v>155</v>
      </c>
      <c r="GG5877" s="77" t="s">
        <v>473</v>
      </c>
      <c r="GH5877" s="77" t="s">
        <v>300</v>
      </c>
      <c r="GI5877" s="77">
        <v>2024</v>
      </c>
      <c r="GJ5877" s="77" t="s">
        <v>303</v>
      </c>
      <c r="GK5877" s="77">
        <v>5534.8914862019174</v>
      </c>
      <c r="GL5877" s="77">
        <v>334.86425300000002</v>
      </c>
      <c r="GM5877" s="77">
        <v>2024</v>
      </c>
      <c r="GN5877" s="77" t="s">
        <v>175</v>
      </c>
      <c r="GO5877" s="77">
        <v>5.3000000000000005E-2</v>
      </c>
      <c r="GP5877" s="77">
        <v>3</v>
      </c>
      <c r="GQ5877" s="77">
        <v>0</v>
      </c>
      <c r="GR5877" s="77" t="s">
        <v>423</v>
      </c>
      <c r="GS5877" s="77">
        <v>0</v>
      </c>
      <c r="GT5877" s="77">
        <v>0</v>
      </c>
      <c r="GU5877" s="77">
        <v>0</v>
      </c>
      <c r="GV5877" s="77">
        <v>0</v>
      </c>
      <c r="GW5877" s="77">
        <v>5.59662090813094E-2</v>
      </c>
      <c r="GX5877" s="77">
        <v>309.7668941591358</v>
      </c>
      <c r="GY5877" s="77">
        <v>5.59662090813094E-2</v>
      </c>
      <c r="GZ5877" s="77">
        <v>309.7668941591358</v>
      </c>
    </row>
    <row r="5878" spans="187:208" x14ac:dyDescent="0.25">
      <c r="GE5878" s="77" t="s">
        <v>422</v>
      </c>
      <c r="GF5878" s="77" t="s">
        <v>155</v>
      </c>
      <c r="GG5878" s="77" t="s">
        <v>473</v>
      </c>
      <c r="GH5878" s="77" t="s">
        <v>300</v>
      </c>
      <c r="GI5878" s="77">
        <v>2025</v>
      </c>
      <c r="GJ5878" s="77" t="s">
        <v>305</v>
      </c>
      <c r="GK5878" s="77">
        <v>233.23007680801541</v>
      </c>
      <c r="GL5878" s="77">
        <v>334.86425300000002</v>
      </c>
      <c r="GM5878" s="77">
        <v>2025</v>
      </c>
      <c r="GN5878" s="77" t="s">
        <v>175</v>
      </c>
      <c r="GO5878" s="77">
        <v>0.13250000000000001</v>
      </c>
      <c r="GP5878" s="77">
        <v>3</v>
      </c>
      <c r="GQ5878" s="77">
        <v>0</v>
      </c>
      <c r="GR5878" s="77" t="s">
        <v>423</v>
      </c>
      <c r="GS5878" s="77">
        <v>0</v>
      </c>
      <c r="GT5878" s="77">
        <v>0</v>
      </c>
      <c r="GU5878" s="77">
        <v>0</v>
      </c>
      <c r="GV5878" s="77">
        <v>0</v>
      </c>
      <c r="GW5878" s="77">
        <v>0</v>
      </c>
      <c r="GX5878" s="77">
        <v>0</v>
      </c>
      <c r="GY5878" s="77">
        <v>0.1527377521613833</v>
      </c>
      <c r="GZ5878" s="77">
        <v>35.62303766808305</v>
      </c>
    </row>
    <row r="5879" spans="187:208" x14ac:dyDescent="0.25">
      <c r="GE5879" s="77" t="s">
        <v>425</v>
      </c>
      <c r="GF5879" s="77" t="s">
        <v>155</v>
      </c>
      <c r="GG5879" s="77" t="s">
        <v>473</v>
      </c>
      <c r="GH5879" s="77" t="s">
        <v>300</v>
      </c>
      <c r="GI5879" s="77">
        <v>2025</v>
      </c>
      <c r="GJ5879" s="77" t="s">
        <v>301</v>
      </c>
      <c r="GK5879" s="77">
        <v>8896.515993431527</v>
      </c>
      <c r="GL5879" s="77">
        <v>334.86425300000002</v>
      </c>
      <c r="GM5879" s="77">
        <v>2025</v>
      </c>
      <c r="GN5879" s="77" t="s">
        <v>175</v>
      </c>
      <c r="GO5879" s="77">
        <v>5.3000000000000005E-2</v>
      </c>
      <c r="GP5879" s="77">
        <v>3</v>
      </c>
      <c r="GQ5879" s="77">
        <v>0</v>
      </c>
      <c r="GR5879" s="77" t="s">
        <v>423</v>
      </c>
      <c r="GS5879" s="77">
        <v>0</v>
      </c>
      <c r="GT5879" s="77">
        <v>0</v>
      </c>
      <c r="GU5879" s="77">
        <v>0</v>
      </c>
      <c r="GV5879" s="77">
        <v>0</v>
      </c>
      <c r="GW5879" s="77">
        <v>0</v>
      </c>
      <c r="GX5879" s="77">
        <v>0</v>
      </c>
      <c r="GY5879" s="77">
        <v>5.59662090813094E-2</v>
      </c>
      <c r="GZ5879" s="77">
        <v>497.90427418360184</v>
      </c>
    </row>
    <row r="5880" spans="187:208" x14ac:dyDescent="0.25">
      <c r="GE5880" s="77" t="s">
        <v>427</v>
      </c>
      <c r="GF5880" s="77" t="s">
        <v>155</v>
      </c>
      <c r="GG5880" s="77" t="s">
        <v>473</v>
      </c>
      <c r="GH5880" s="77" t="s">
        <v>300</v>
      </c>
      <c r="GI5880" s="77">
        <v>2025</v>
      </c>
      <c r="GJ5880" s="77" t="s">
        <v>303</v>
      </c>
      <c r="GK5880" s="77">
        <v>5534.8914862019174</v>
      </c>
      <c r="GL5880" s="77">
        <v>334.86425300000002</v>
      </c>
      <c r="GM5880" s="77">
        <v>2025</v>
      </c>
      <c r="GN5880" s="77" t="s">
        <v>175</v>
      </c>
      <c r="GO5880" s="77">
        <v>5.3000000000000005E-2</v>
      </c>
      <c r="GP5880" s="77">
        <v>3</v>
      </c>
      <c r="GQ5880" s="77">
        <v>0</v>
      </c>
      <c r="GR5880" s="77" t="s">
        <v>423</v>
      </c>
      <c r="GS5880" s="77">
        <v>0</v>
      </c>
      <c r="GT5880" s="77">
        <v>0</v>
      </c>
      <c r="GU5880" s="77">
        <v>0</v>
      </c>
      <c r="GV5880" s="77">
        <v>0</v>
      </c>
      <c r="GW5880" s="77">
        <v>0</v>
      </c>
      <c r="GX5880" s="77">
        <v>0</v>
      </c>
      <c r="GY5880" s="77">
        <v>5.59662090813094E-2</v>
      </c>
      <c r="GZ5880" s="77">
        <v>309.7668941591358</v>
      </c>
    </row>
    <row r="5881" spans="187:208" x14ac:dyDescent="0.25">
      <c r="GE5881" s="77" t="s">
        <v>422</v>
      </c>
      <c r="GF5881" s="77" t="s">
        <v>155</v>
      </c>
      <c r="GG5881" s="77" t="s">
        <v>473</v>
      </c>
      <c r="GH5881" s="77" t="s">
        <v>432</v>
      </c>
      <c r="GI5881" s="77">
        <v>2021</v>
      </c>
      <c r="GJ5881" s="77" t="s">
        <v>305</v>
      </c>
      <c r="GK5881" s="77">
        <v>222.22942162790281</v>
      </c>
      <c r="GL5881" s="77">
        <v>334.86425300000002</v>
      </c>
      <c r="GM5881" s="77">
        <v>2021</v>
      </c>
      <c r="GN5881" s="77" t="s">
        <v>175</v>
      </c>
      <c r="GO5881" s="77">
        <v>0.13250000000000001</v>
      </c>
      <c r="GP5881" s="77">
        <v>3</v>
      </c>
      <c r="GQ5881" s="77">
        <v>0</v>
      </c>
      <c r="GR5881" s="77" t="s">
        <v>423</v>
      </c>
      <c r="GS5881" s="77">
        <v>0.1527377521613833</v>
      </c>
      <c r="GT5881" s="77">
        <v>33.942822323570176</v>
      </c>
      <c r="GU5881" s="77">
        <v>0.1527377521613833</v>
      </c>
      <c r="GV5881" s="77">
        <v>33.942822323570176</v>
      </c>
      <c r="GW5881" s="77">
        <v>0</v>
      </c>
      <c r="GX5881" s="77">
        <v>0</v>
      </c>
      <c r="GY5881" s="77">
        <v>0</v>
      </c>
      <c r="GZ5881" s="77">
        <v>0</v>
      </c>
    </row>
    <row r="5882" spans="187:208" x14ac:dyDescent="0.25">
      <c r="GE5882" s="77" t="s">
        <v>425</v>
      </c>
      <c r="GF5882" s="77" t="s">
        <v>155</v>
      </c>
      <c r="GG5882" s="77" t="s">
        <v>473</v>
      </c>
      <c r="GH5882" s="77" t="s">
        <v>432</v>
      </c>
      <c r="GI5882" s="77">
        <v>2021</v>
      </c>
      <c r="GJ5882" s="77" t="s">
        <v>301</v>
      </c>
      <c r="GK5882" s="77">
        <v>8585.7228092507376</v>
      </c>
      <c r="GL5882" s="77">
        <v>334.86425300000002</v>
      </c>
      <c r="GM5882" s="77">
        <v>2021</v>
      </c>
      <c r="GN5882" s="77" t="s">
        <v>175</v>
      </c>
      <c r="GO5882" s="77">
        <v>5.3000000000000005E-2</v>
      </c>
      <c r="GP5882" s="77">
        <v>3</v>
      </c>
      <c r="GQ5882" s="77">
        <v>0</v>
      </c>
      <c r="GR5882" s="77" t="s">
        <v>423</v>
      </c>
      <c r="GS5882" s="77">
        <v>5.59662090813094E-2</v>
      </c>
      <c r="GT5882" s="77">
        <v>480.51035785669387</v>
      </c>
      <c r="GU5882" s="77">
        <v>5.59662090813094E-2</v>
      </c>
      <c r="GV5882" s="77">
        <v>480.51035785669387</v>
      </c>
      <c r="GW5882" s="77">
        <v>0</v>
      </c>
      <c r="GX5882" s="77">
        <v>0</v>
      </c>
      <c r="GY5882" s="77">
        <v>0</v>
      </c>
      <c r="GZ5882" s="77">
        <v>0</v>
      </c>
    </row>
    <row r="5883" spans="187:208" x14ac:dyDescent="0.25">
      <c r="GE5883" s="77" t="s">
        <v>422</v>
      </c>
      <c r="GF5883" s="77" t="s">
        <v>155</v>
      </c>
      <c r="GG5883" s="77" t="s">
        <v>473</v>
      </c>
      <c r="GH5883" s="77" t="s">
        <v>432</v>
      </c>
      <c r="GI5883" s="77">
        <v>2022</v>
      </c>
      <c r="GJ5883" s="77" t="s">
        <v>305</v>
      </c>
      <c r="GK5883" s="77">
        <v>222.22942162790281</v>
      </c>
      <c r="GL5883" s="77">
        <v>334.86425300000002</v>
      </c>
      <c r="GM5883" s="77">
        <v>2022</v>
      </c>
      <c r="GN5883" s="77" t="s">
        <v>175</v>
      </c>
      <c r="GO5883" s="77">
        <v>0.13250000000000001</v>
      </c>
      <c r="GP5883" s="77">
        <v>3</v>
      </c>
      <c r="GQ5883" s="77">
        <v>0</v>
      </c>
      <c r="GR5883" s="77" t="s">
        <v>423</v>
      </c>
      <c r="GS5883" s="77">
        <v>0.1527377521613833</v>
      </c>
      <c r="GT5883" s="77">
        <v>33.942822323570176</v>
      </c>
      <c r="GU5883" s="77">
        <v>0.1527377521613833</v>
      </c>
      <c r="GV5883" s="77">
        <v>33.942822323570176</v>
      </c>
      <c r="GW5883" s="77">
        <v>0.1527377521613833</v>
      </c>
      <c r="GX5883" s="77">
        <v>33.942822323570176</v>
      </c>
      <c r="GY5883" s="77">
        <v>0</v>
      </c>
      <c r="GZ5883" s="77">
        <v>0</v>
      </c>
    </row>
    <row r="5884" spans="187:208" x14ac:dyDescent="0.25">
      <c r="GE5884" s="77" t="s">
        <v>425</v>
      </c>
      <c r="GF5884" s="77" t="s">
        <v>155</v>
      </c>
      <c r="GG5884" s="77" t="s">
        <v>473</v>
      </c>
      <c r="GH5884" s="77" t="s">
        <v>432</v>
      </c>
      <c r="GI5884" s="77">
        <v>2022</v>
      </c>
      <c r="GJ5884" s="77" t="s">
        <v>301</v>
      </c>
      <c r="GK5884" s="77">
        <v>8585.7228092507376</v>
      </c>
      <c r="GL5884" s="77">
        <v>334.86425300000002</v>
      </c>
      <c r="GM5884" s="77">
        <v>2022</v>
      </c>
      <c r="GN5884" s="77" t="s">
        <v>175</v>
      </c>
      <c r="GO5884" s="77">
        <v>5.3000000000000005E-2</v>
      </c>
      <c r="GP5884" s="77">
        <v>3</v>
      </c>
      <c r="GQ5884" s="77">
        <v>0</v>
      </c>
      <c r="GR5884" s="77" t="s">
        <v>423</v>
      </c>
      <c r="GS5884" s="77">
        <v>5.59662090813094E-2</v>
      </c>
      <c r="GT5884" s="77">
        <v>480.51035785669387</v>
      </c>
      <c r="GU5884" s="77">
        <v>5.59662090813094E-2</v>
      </c>
      <c r="GV5884" s="77">
        <v>480.51035785669387</v>
      </c>
      <c r="GW5884" s="77">
        <v>5.59662090813094E-2</v>
      </c>
      <c r="GX5884" s="77">
        <v>480.51035785669387</v>
      </c>
      <c r="GY5884" s="77">
        <v>0</v>
      </c>
      <c r="GZ5884" s="77">
        <v>0</v>
      </c>
    </row>
    <row r="5885" spans="187:208" x14ac:dyDescent="0.25">
      <c r="GE5885" s="77" t="s">
        <v>422</v>
      </c>
      <c r="GF5885" s="77" t="s">
        <v>155</v>
      </c>
      <c r="GG5885" s="77" t="s">
        <v>473</v>
      </c>
      <c r="GH5885" s="77" t="s">
        <v>432</v>
      </c>
      <c r="GI5885" s="77">
        <v>2023</v>
      </c>
      <c r="GJ5885" s="77" t="s">
        <v>305</v>
      </c>
      <c r="GK5885" s="77">
        <v>233.23007680801459</v>
      </c>
      <c r="GL5885" s="77">
        <v>334.86425300000002</v>
      </c>
      <c r="GM5885" s="77">
        <v>2023</v>
      </c>
      <c r="GN5885" s="77" t="s">
        <v>175</v>
      </c>
      <c r="GO5885" s="77">
        <v>0.13250000000000001</v>
      </c>
      <c r="GP5885" s="77">
        <v>3</v>
      </c>
      <c r="GQ5885" s="77">
        <v>0</v>
      </c>
      <c r="GR5885" s="77" t="s">
        <v>423</v>
      </c>
      <c r="GS5885" s="77">
        <v>0</v>
      </c>
      <c r="GT5885" s="77">
        <v>0</v>
      </c>
      <c r="GU5885" s="77">
        <v>0.1527377521613833</v>
      </c>
      <c r="GV5885" s="77">
        <v>35.623037668082922</v>
      </c>
      <c r="GW5885" s="77">
        <v>0.1527377521613833</v>
      </c>
      <c r="GX5885" s="77">
        <v>35.623037668082922</v>
      </c>
      <c r="GY5885" s="77">
        <v>0.1527377521613833</v>
      </c>
      <c r="GZ5885" s="77">
        <v>35.623037668082922</v>
      </c>
    </row>
    <row r="5886" spans="187:208" x14ac:dyDescent="0.25">
      <c r="GE5886" s="77" t="s">
        <v>425</v>
      </c>
      <c r="GF5886" s="77" t="s">
        <v>155</v>
      </c>
      <c r="GG5886" s="77" t="s">
        <v>473</v>
      </c>
      <c r="GH5886" s="77" t="s">
        <v>432</v>
      </c>
      <c r="GI5886" s="77">
        <v>2023</v>
      </c>
      <c r="GJ5886" s="77" t="s">
        <v>301</v>
      </c>
      <c r="GK5886" s="77">
        <v>8896.5159934314888</v>
      </c>
      <c r="GL5886" s="77">
        <v>334.86425300000002</v>
      </c>
      <c r="GM5886" s="77">
        <v>2023</v>
      </c>
      <c r="GN5886" s="77" t="s">
        <v>175</v>
      </c>
      <c r="GO5886" s="77">
        <v>5.3000000000000005E-2</v>
      </c>
      <c r="GP5886" s="77">
        <v>3</v>
      </c>
      <c r="GQ5886" s="77">
        <v>0</v>
      </c>
      <c r="GR5886" s="77" t="s">
        <v>423</v>
      </c>
      <c r="GS5886" s="77">
        <v>0</v>
      </c>
      <c r="GT5886" s="77">
        <v>0</v>
      </c>
      <c r="GU5886" s="77">
        <v>5.59662090813094E-2</v>
      </c>
      <c r="GV5886" s="77">
        <v>497.90427418359968</v>
      </c>
      <c r="GW5886" s="77">
        <v>5.59662090813094E-2</v>
      </c>
      <c r="GX5886" s="77">
        <v>497.90427418359968</v>
      </c>
      <c r="GY5886" s="77">
        <v>5.59662090813094E-2</v>
      </c>
      <c r="GZ5886" s="77">
        <v>497.90427418359968</v>
      </c>
    </row>
    <row r="5887" spans="187:208" x14ac:dyDescent="0.25">
      <c r="GE5887" s="77" t="s">
        <v>422</v>
      </c>
      <c r="GF5887" s="77" t="s">
        <v>155</v>
      </c>
      <c r="GG5887" s="77" t="s">
        <v>473</v>
      </c>
      <c r="GH5887" s="77" t="s">
        <v>432</v>
      </c>
      <c r="GI5887" s="77">
        <v>2024</v>
      </c>
      <c r="GJ5887" s="77" t="s">
        <v>305</v>
      </c>
      <c r="GK5887" s="77">
        <v>233.23007680801459</v>
      </c>
      <c r="GL5887" s="77">
        <v>334.86425300000002</v>
      </c>
      <c r="GM5887" s="77">
        <v>2024</v>
      </c>
      <c r="GN5887" s="77" t="s">
        <v>175</v>
      </c>
      <c r="GO5887" s="77">
        <v>0.13250000000000001</v>
      </c>
      <c r="GP5887" s="77">
        <v>3</v>
      </c>
      <c r="GQ5887" s="77">
        <v>0</v>
      </c>
      <c r="GR5887" s="77" t="s">
        <v>423</v>
      </c>
      <c r="GS5887" s="77">
        <v>0</v>
      </c>
      <c r="GT5887" s="77">
        <v>0</v>
      </c>
      <c r="GU5887" s="77">
        <v>0</v>
      </c>
      <c r="GV5887" s="77">
        <v>0</v>
      </c>
      <c r="GW5887" s="77">
        <v>0.1527377521613833</v>
      </c>
      <c r="GX5887" s="77">
        <v>35.623037668082922</v>
      </c>
      <c r="GY5887" s="77">
        <v>0.1527377521613833</v>
      </c>
      <c r="GZ5887" s="77">
        <v>35.623037668082922</v>
      </c>
    </row>
    <row r="5888" spans="187:208" x14ac:dyDescent="0.25">
      <c r="GE5888" s="77" t="s">
        <v>425</v>
      </c>
      <c r="GF5888" s="77" t="s">
        <v>155</v>
      </c>
      <c r="GG5888" s="77" t="s">
        <v>473</v>
      </c>
      <c r="GH5888" s="77" t="s">
        <v>432</v>
      </c>
      <c r="GI5888" s="77">
        <v>2024</v>
      </c>
      <c r="GJ5888" s="77" t="s">
        <v>301</v>
      </c>
      <c r="GK5888" s="77">
        <v>8896.5159934314888</v>
      </c>
      <c r="GL5888" s="77">
        <v>334.86425300000002</v>
      </c>
      <c r="GM5888" s="77">
        <v>2024</v>
      </c>
      <c r="GN5888" s="77" t="s">
        <v>175</v>
      </c>
      <c r="GO5888" s="77">
        <v>5.3000000000000005E-2</v>
      </c>
      <c r="GP5888" s="77">
        <v>3</v>
      </c>
      <c r="GQ5888" s="77">
        <v>0</v>
      </c>
      <c r="GR5888" s="77" t="s">
        <v>423</v>
      </c>
      <c r="GS5888" s="77">
        <v>0</v>
      </c>
      <c r="GT5888" s="77">
        <v>0</v>
      </c>
      <c r="GU5888" s="77">
        <v>0</v>
      </c>
      <c r="GV5888" s="77">
        <v>0</v>
      </c>
      <c r="GW5888" s="77">
        <v>5.59662090813094E-2</v>
      </c>
      <c r="GX5888" s="77">
        <v>497.90427418359968</v>
      </c>
      <c r="GY5888" s="77">
        <v>5.59662090813094E-2</v>
      </c>
      <c r="GZ5888" s="77">
        <v>497.90427418359968</v>
      </c>
    </row>
    <row r="5889" spans="187:208" x14ac:dyDescent="0.25">
      <c r="GE5889" s="77" t="s">
        <v>422</v>
      </c>
      <c r="GF5889" s="77" t="s">
        <v>155</v>
      </c>
      <c r="GG5889" s="77" t="s">
        <v>473</v>
      </c>
      <c r="GH5889" s="77" t="s">
        <v>432</v>
      </c>
      <c r="GI5889" s="77">
        <v>2025</v>
      </c>
      <c r="GJ5889" s="77" t="s">
        <v>305</v>
      </c>
      <c r="GK5889" s="77">
        <v>233.23007680801459</v>
      </c>
      <c r="GL5889" s="77">
        <v>334.86425300000002</v>
      </c>
      <c r="GM5889" s="77">
        <v>2025</v>
      </c>
      <c r="GN5889" s="77" t="s">
        <v>175</v>
      </c>
      <c r="GO5889" s="77">
        <v>0.13250000000000001</v>
      </c>
      <c r="GP5889" s="77">
        <v>3</v>
      </c>
      <c r="GQ5889" s="77">
        <v>0</v>
      </c>
      <c r="GR5889" s="77" t="s">
        <v>423</v>
      </c>
      <c r="GS5889" s="77">
        <v>0</v>
      </c>
      <c r="GT5889" s="77">
        <v>0</v>
      </c>
      <c r="GU5889" s="77">
        <v>0</v>
      </c>
      <c r="GV5889" s="77">
        <v>0</v>
      </c>
      <c r="GW5889" s="77">
        <v>0</v>
      </c>
      <c r="GX5889" s="77">
        <v>0</v>
      </c>
      <c r="GY5889" s="77">
        <v>0.1527377521613833</v>
      </c>
      <c r="GZ5889" s="77">
        <v>35.623037668082922</v>
      </c>
    </row>
    <row r="5890" spans="187:208" x14ac:dyDescent="0.25">
      <c r="GE5890" s="77" t="s">
        <v>425</v>
      </c>
      <c r="GF5890" s="77" t="s">
        <v>155</v>
      </c>
      <c r="GG5890" s="77" t="s">
        <v>473</v>
      </c>
      <c r="GH5890" s="77" t="s">
        <v>432</v>
      </c>
      <c r="GI5890" s="77">
        <v>2025</v>
      </c>
      <c r="GJ5890" s="77" t="s">
        <v>301</v>
      </c>
      <c r="GK5890" s="77">
        <v>8896.5159934314888</v>
      </c>
      <c r="GL5890" s="77">
        <v>334.86425300000002</v>
      </c>
      <c r="GM5890" s="77">
        <v>2025</v>
      </c>
      <c r="GN5890" s="77" t="s">
        <v>175</v>
      </c>
      <c r="GO5890" s="77">
        <v>5.3000000000000005E-2</v>
      </c>
      <c r="GP5890" s="77">
        <v>3</v>
      </c>
      <c r="GQ5890" s="77">
        <v>0</v>
      </c>
      <c r="GR5890" s="77" t="s">
        <v>423</v>
      </c>
      <c r="GS5890" s="77">
        <v>0</v>
      </c>
      <c r="GT5890" s="77">
        <v>0</v>
      </c>
      <c r="GU5890" s="77">
        <v>0</v>
      </c>
      <c r="GV5890" s="77">
        <v>0</v>
      </c>
      <c r="GW5890" s="77">
        <v>0</v>
      </c>
      <c r="GX5890" s="77">
        <v>0</v>
      </c>
      <c r="GY5890" s="77">
        <v>5.59662090813094E-2</v>
      </c>
      <c r="GZ5890" s="77">
        <v>497.90427418359968</v>
      </c>
    </row>
    <row r="5891" spans="187:208" x14ac:dyDescent="0.25">
      <c r="GE5891" s="77" t="s">
        <v>422</v>
      </c>
      <c r="GF5891" s="77" t="s">
        <v>155</v>
      </c>
      <c r="GG5891" s="77" t="s">
        <v>473</v>
      </c>
      <c r="GH5891" s="77" t="s">
        <v>439</v>
      </c>
      <c r="GI5891" s="77">
        <v>2021</v>
      </c>
      <c r="GJ5891" s="77" t="s">
        <v>305</v>
      </c>
      <c r="GK5891" s="77">
        <v>0.69641821681223448</v>
      </c>
      <c r="GL5891" s="77">
        <v>334.86425300000002</v>
      </c>
      <c r="GM5891" s="77">
        <v>2021</v>
      </c>
      <c r="GN5891" s="77" t="s">
        <v>175</v>
      </c>
      <c r="GO5891" s="77">
        <v>0.13250000000000001</v>
      </c>
      <c r="GP5891" s="77">
        <v>3</v>
      </c>
      <c r="GQ5891" s="77">
        <v>0</v>
      </c>
      <c r="GR5891" s="77" t="s">
        <v>423</v>
      </c>
      <c r="GS5891" s="77">
        <v>0.1527377521613833</v>
      </c>
      <c r="GT5891" s="77">
        <v>0.10636935300013957</v>
      </c>
      <c r="GU5891" s="77">
        <v>0.1527377521613833</v>
      </c>
      <c r="GV5891" s="77">
        <v>0.10636935300013957</v>
      </c>
      <c r="GW5891" s="77">
        <v>0</v>
      </c>
      <c r="GX5891" s="77">
        <v>0</v>
      </c>
      <c r="GY5891" s="77">
        <v>0</v>
      </c>
      <c r="GZ5891" s="77">
        <v>0</v>
      </c>
    </row>
    <row r="5892" spans="187:208" x14ac:dyDescent="0.25">
      <c r="GE5892" s="77" t="s">
        <v>425</v>
      </c>
      <c r="GF5892" s="77" t="s">
        <v>155</v>
      </c>
      <c r="GG5892" s="77" t="s">
        <v>473</v>
      </c>
      <c r="GH5892" s="77" t="s">
        <v>439</v>
      </c>
      <c r="GI5892" s="77">
        <v>2021</v>
      </c>
      <c r="GJ5892" s="77" t="s">
        <v>301</v>
      </c>
      <c r="GK5892" s="77">
        <v>2.9419641522810842</v>
      </c>
      <c r="GL5892" s="77">
        <v>334.86425300000002</v>
      </c>
      <c r="GM5892" s="77">
        <v>2021</v>
      </c>
      <c r="GN5892" s="77" t="s">
        <v>175</v>
      </c>
      <c r="GO5892" s="77">
        <v>5.3000000000000005E-2</v>
      </c>
      <c r="GP5892" s="77">
        <v>3</v>
      </c>
      <c r="GQ5892" s="77">
        <v>0</v>
      </c>
      <c r="GR5892" s="77" t="s">
        <v>423</v>
      </c>
      <c r="GS5892" s="77">
        <v>5.59662090813094E-2</v>
      </c>
      <c r="GT5892" s="77">
        <v>0.16465058085628032</v>
      </c>
      <c r="GU5892" s="77">
        <v>5.59662090813094E-2</v>
      </c>
      <c r="GV5892" s="77">
        <v>0.16465058085628032</v>
      </c>
      <c r="GW5892" s="77">
        <v>0</v>
      </c>
      <c r="GX5892" s="77">
        <v>0</v>
      </c>
      <c r="GY5892" s="77">
        <v>0</v>
      </c>
      <c r="GZ5892" s="77">
        <v>0</v>
      </c>
    </row>
    <row r="5893" spans="187:208" x14ac:dyDescent="0.25">
      <c r="GE5893" s="77" t="s">
        <v>427</v>
      </c>
      <c r="GF5893" s="77" t="s">
        <v>155</v>
      </c>
      <c r="GG5893" s="77" t="s">
        <v>473</v>
      </c>
      <c r="GH5893" s="77" t="s">
        <v>439</v>
      </c>
      <c r="GI5893" s="77">
        <v>2021</v>
      </c>
      <c r="GJ5893" s="77" t="s">
        <v>303</v>
      </c>
      <c r="GK5893" s="77">
        <v>1.60217596220832</v>
      </c>
      <c r="GL5893" s="77">
        <v>334.86425300000002</v>
      </c>
      <c r="GM5893" s="77">
        <v>2021</v>
      </c>
      <c r="GN5893" s="77" t="s">
        <v>175</v>
      </c>
      <c r="GO5893" s="77">
        <v>5.3000000000000005E-2</v>
      </c>
      <c r="GP5893" s="77">
        <v>3</v>
      </c>
      <c r="GQ5893" s="77">
        <v>0</v>
      </c>
      <c r="GR5893" s="77" t="s">
        <v>423</v>
      </c>
      <c r="GS5893" s="77">
        <v>5.59662090813094E-2</v>
      </c>
      <c r="GT5893" s="77">
        <v>8.9667714885998909E-2</v>
      </c>
      <c r="GU5893" s="77">
        <v>5.59662090813094E-2</v>
      </c>
      <c r="GV5893" s="77">
        <v>8.9667714885998909E-2</v>
      </c>
      <c r="GW5893" s="77">
        <v>0</v>
      </c>
      <c r="GX5893" s="77">
        <v>0</v>
      </c>
      <c r="GY5893" s="77">
        <v>0</v>
      </c>
      <c r="GZ5893" s="77">
        <v>0</v>
      </c>
    </row>
    <row r="5894" spans="187:208" x14ac:dyDescent="0.25">
      <c r="GE5894" s="77" t="s">
        <v>422</v>
      </c>
      <c r="GF5894" s="77" t="s">
        <v>155</v>
      </c>
      <c r="GG5894" s="77" t="s">
        <v>473</v>
      </c>
      <c r="GH5894" s="77" t="s">
        <v>439</v>
      </c>
      <c r="GI5894" s="77">
        <v>2022</v>
      </c>
      <c r="GJ5894" s="77" t="s">
        <v>305</v>
      </c>
      <c r="GK5894" s="77">
        <v>0.69641821681223448</v>
      </c>
      <c r="GL5894" s="77">
        <v>334.86425300000002</v>
      </c>
      <c r="GM5894" s="77">
        <v>2022</v>
      </c>
      <c r="GN5894" s="77" t="s">
        <v>175</v>
      </c>
      <c r="GO5894" s="77">
        <v>0.13250000000000001</v>
      </c>
      <c r="GP5894" s="77">
        <v>3</v>
      </c>
      <c r="GQ5894" s="77">
        <v>0</v>
      </c>
      <c r="GR5894" s="77" t="s">
        <v>423</v>
      </c>
      <c r="GS5894" s="77">
        <v>0.1527377521613833</v>
      </c>
      <c r="GT5894" s="77">
        <v>0.10636935300013957</v>
      </c>
      <c r="GU5894" s="77">
        <v>0.1527377521613833</v>
      </c>
      <c r="GV5894" s="77">
        <v>0.10636935300013957</v>
      </c>
      <c r="GW5894" s="77">
        <v>0.1527377521613833</v>
      </c>
      <c r="GX5894" s="77">
        <v>0.10636935300013957</v>
      </c>
      <c r="GY5894" s="77">
        <v>0</v>
      </c>
      <c r="GZ5894" s="77">
        <v>0</v>
      </c>
    </row>
    <row r="5895" spans="187:208" x14ac:dyDescent="0.25">
      <c r="GE5895" s="77" t="s">
        <v>425</v>
      </c>
      <c r="GF5895" s="77" t="s">
        <v>155</v>
      </c>
      <c r="GG5895" s="77" t="s">
        <v>473</v>
      </c>
      <c r="GH5895" s="77" t="s">
        <v>439</v>
      </c>
      <c r="GI5895" s="77">
        <v>2022</v>
      </c>
      <c r="GJ5895" s="77" t="s">
        <v>301</v>
      </c>
      <c r="GK5895" s="77">
        <v>2.9419641522810842</v>
      </c>
      <c r="GL5895" s="77">
        <v>334.86425300000002</v>
      </c>
      <c r="GM5895" s="77">
        <v>2022</v>
      </c>
      <c r="GN5895" s="77" t="s">
        <v>175</v>
      </c>
      <c r="GO5895" s="77">
        <v>5.3000000000000005E-2</v>
      </c>
      <c r="GP5895" s="77">
        <v>3</v>
      </c>
      <c r="GQ5895" s="77">
        <v>0</v>
      </c>
      <c r="GR5895" s="77" t="s">
        <v>423</v>
      </c>
      <c r="GS5895" s="77">
        <v>5.59662090813094E-2</v>
      </c>
      <c r="GT5895" s="77">
        <v>0.16465058085628032</v>
      </c>
      <c r="GU5895" s="77">
        <v>5.59662090813094E-2</v>
      </c>
      <c r="GV5895" s="77">
        <v>0.16465058085628032</v>
      </c>
      <c r="GW5895" s="77">
        <v>5.59662090813094E-2</v>
      </c>
      <c r="GX5895" s="77">
        <v>0.16465058085628032</v>
      </c>
      <c r="GY5895" s="77">
        <v>0</v>
      </c>
      <c r="GZ5895" s="77">
        <v>0</v>
      </c>
    </row>
    <row r="5896" spans="187:208" x14ac:dyDescent="0.25">
      <c r="GE5896" s="77" t="s">
        <v>427</v>
      </c>
      <c r="GF5896" s="77" t="s">
        <v>155</v>
      </c>
      <c r="GG5896" s="77" t="s">
        <v>473</v>
      </c>
      <c r="GH5896" s="77" t="s">
        <v>439</v>
      </c>
      <c r="GI5896" s="77">
        <v>2022</v>
      </c>
      <c r="GJ5896" s="77" t="s">
        <v>303</v>
      </c>
      <c r="GK5896" s="77">
        <v>1.60217596220832</v>
      </c>
      <c r="GL5896" s="77">
        <v>334.86425300000002</v>
      </c>
      <c r="GM5896" s="77">
        <v>2022</v>
      </c>
      <c r="GN5896" s="77" t="s">
        <v>175</v>
      </c>
      <c r="GO5896" s="77">
        <v>5.3000000000000005E-2</v>
      </c>
      <c r="GP5896" s="77">
        <v>3</v>
      </c>
      <c r="GQ5896" s="77">
        <v>0</v>
      </c>
      <c r="GR5896" s="77" t="s">
        <v>423</v>
      </c>
      <c r="GS5896" s="77">
        <v>5.59662090813094E-2</v>
      </c>
      <c r="GT5896" s="77">
        <v>8.9667714885998909E-2</v>
      </c>
      <c r="GU5896" s="77">
        <v>5.59662090813094E-2</v>
      </c>
      <c r="GV5896" s="77">
        <v>8.9667714885998909E-2</v>
      </c>
      <c r="GW5896" s="77">
        <v>5.59662090813094E-2</v>
      </c>
      <c r="GX5896" s="77">
        <v>8.9667714885998909E-2</v>
      </c>
      <c r="GY5896" s="77">
        <v>0</v>
      </c>
      <c r="GZ5896" s="77">
        <v>0</v>
      </c>
    </row>
    <row r="5897" spans="187:208" x14ac:dyDescent="0.25">
      <c r="GE5897" s="77" t="s">
        <v>422</v>
      </c>
      <c r="GF5897" s="77" t="s">
        <v>155</v>
      </c>
      <c r="GG5897" s="77" t="s">
        <v>473</v>
      </c>
      <c r="GH5897" s="77" t="s">
        <v>439</v>
      </c>
      <c r="GI5897" s="77">
        <v>2023</v>
      </c>
      <c r="GJ5897" s="77" t="s">
        <v>305</v>
      </c>
      <c r="GK5897" s="77">
        <v>0.71896016785823058</v>
      </c>
      <c r="GL5897" s="77">
        <v>334.86425300000002</v>
      </c>
      <c r="GM5897" s="77">
        <v>2023</v>
      </c>
      <c r="GN5897" s="77" t="s">
        <v>175</v>
      </c>
      <c r="GO5897" s="77">
        <v>0.13250000000000001</v>
      </c>
      <c r="GP5897" s="77">
        <v>3</v>
      </c>
      <c r="GQ5897" s="77">
        <v>0</v>
      </c>
      <c r="GR5897" s="77" t="s">
        <v>423</v>
      </c>
      <c r="GS5897" s="77">
        <v>0</v>
      </c>
      <c r="GT5897" s="77">
        <v>0</v>
      </c>
      <c r="GU5897" s="77">
        <v>0.1527377521613833</v>
      </c>
      <c r="GV5897" s="77">
        <v>0.10981235993223695</v>
      </c>
      <c r="GW5897" s="77">
        <v>0.1527377521613833</v>
      </c>
      <c r="GX5897" s="77">
        <v>0.10981235993223695</v>
      </c>
      <c r="GY5897" s="77">
        <v>0.1527377521613833</v>
      </c>
      <c r="GZ5897" s="77">
        <v>0.10981235993223695</v>
      </c>
    </row>
    <row r="5898" spans="187:208" x14ac:dyDescent="0.25">
      <c r="GE5898" s="77" t="s">
        <v>425</v>
      </c>
      <c r="GF5898" s="77" t="s">
        <v>155</v>
      </c>
      <c r="GG5898" s="77" t="s">
        <v>473</v>
      </c>
      <c r="GH5898" s="77" t="s">
        <v>439</v>
      </c>
      <c r="GI5898" s="77">
        <v>2023</v>
      </c>
      <c r="GJ5898" s="77" t="s">
        <v>301</v>
      </c>
      <c r="GK5898" s="77">
        <v>3.071497198615166</v>
      </c>
      <c r="GL5898" s="77">
        <v>334.86425300000002</v>
      </c>
      <c r="GM5898" s="77">
        <v>2023</v>
      </c>
      <c r="GN5898" s="77" t="s">
        <v>175</v>
      </c>
      <c r="GO5898" s="77">
        <v>5.3000000000000005E-2</v>
      </c>
      <c r="GP5898" s="77">
        <v>3</v>
      </c>
      <c r="GQ5898" s="77">
        <v>0</v>
      </c>
      <c r="GR5898" s="77" t="s">
        <v>423</v>
      </c>
      <c r="GS5898" s="77">
        <v>0</v>
      </c>
      <c r="GT5898" s="77">
        <v>0</v>
      </c>
      <c r="GU5898" s="77">
        <v>5.59662090813094E-2</v>
      </c>
      <c r="GV5898" s="77">
        <v>0.1719000544103525</v>
      </c>
      <c r="GW5898" s="77">
        <v>5.59662090813094E-2</v>
      </c>
      <c r="GX5898" s="77">
        <v>0.1719000544103525</v>
      </c>
      <c r="GY5898" s="77">
        <v>5.59662090813094E-2</v>
      </c>
      <c r="GZ5898" s="77">
        <v>0.1719000544103525</v>
      </c>
    </row>
    <row r="5899" spans="187:208" x14ac:dyDescent="0.25">
      <c r="GE5899" s="77" t="s">
        <v>427</v>
      </c>
      <c r="GF5899" s="77" t="s">
        <v>155</v>
      </c>
      <c r="GG5899" s="77" t="s">
        <v>473</v>
      </c>
      <c r="GH5899" s="77" t="s">
        <v>439</v>
      </c>
      <c r="GI5899" s="77">
        <v>2023</v>
      </c>
      <c r="GJ5899" s="77" t="s">
        <v>303</v>
      </c>
      <c r="GK5899" s="77">
        <v>1.684577240534481</v>
      </c>
      <c r="GL5899" s="77">
        <v>334.86425300000002</v>
      </c>
      <c r="GM5899" s="77">
        <v>2023</v>
      </c>
      <c r="GN5899" s="77" t="s">
        <v>175</v>
      </c>
      <c r="GO5899" s="77">
        <v>5.3000000000000005E-2</v>
      </c>
      <c r="GP5899" s="77">
        <v>3</v>
      </c>
      <c r="GQ5899" s="77">
        <v>0</v>
      </c>
      <c r="GR5899" s="77" t="s">
        <v>423</v>
      </c>
      <c r="GS5899" s="77">
        <v>0</v>
      </c>
      <c r="GT5899" s="77">
        <v>0</v>
      </c>
      <c r="GU5899" s="77">
        <v>5.59662090813094E-2</v>
      </c>
      <c r="GV5899" s="77">
        <v>9.4279402057367998E-2</v>
      </c>
      <c r="GW5899" s="77">
        <v>5.59662090813094E-2</v>
      </c>
      <c r="GX5899" s="77">
        <v>9.4279402057367998E-2</v>
      </c>
      <c r="GY5899" s="77">
        <v>5.59662090813094E-2</v>
      </c>
      <c r="GZ5899" s="77">
        <v>9.4279402057367998E-2</v>
      </c>
    </row>
    <row r="5900" spans="187:208" x14ac:dyDescent="0.25">
      <c r="GE5900" s="77" t="s">
        <v>422</v>
      </c>
      <c r="GF5900" s="77" t="s">
        <v>155</v>
      </c>
      <c r="GG5900" s="77" t="s">
        <v>473</v>
      </c>
      <c r="GH5900" s="77" t="s">
        <v>439</v>
      </c>
      <c r="GI5900" s="77">
        <v>2024</v>
      </c>
      <c r="GJ5900" s="77" t="s">
        <v>305</v>
      </c>
      <c r="GK5900" s="77">
        <v>0.71896016785823058</v>
      </c>
      <c r="GL5900" s="77">
        <v>334.86425300000002</v>
      </c>
      <c r="GM5900" s="77">
        <v>2024</v>
      </c>
      <c r="GN5900" s="77" t="s">
        <v>175</v>
      </c>
      <c r="GO5900" s="77">
        <v>0.13250000000000001</v>
      </c>
      <c r="GP5900" s="77">
        <v>3</v>
      </c>
      <c r="GQ5900" s="77">
        <v>0</v>
      </c>
      <c r="GR5900" s="77" t="s">
        <v>423</v>
      </c>
      <c r="GS5900" s="77">
        <v>0</v>
      </c>
      <c r="GT5900" s="77">
        <v>0</v>
      </c>
      <c r="GU5900" s="77">
        <v>0</v>
      </c>
      <c r="GV5900" s="77">
        <v>0</v>
      </c>
      <c r="GW5900" s="77">
        <v>0.1527377521613833</v>
      </c>
      <c r="GX5900" s="77">
        <v>0.10981235993223695</v>
      </c>
      <c r="GY5900" s="77">
        <v>0.1527377521613833</v>
      </c>
      <c r="GZ5900" s="77">
        <v>0.10981235993223695</v>
      </c>
    </row>
    <row r="5901" spans="187:208" x14ac:dyDescent="0.25">
      <c r="GE5901" s="77" t="s">
        <v>425</v>
      </c>
      <c r="GF5901" s="77" t="s">
        <v>155</v>
      </c>
      <c r="GG5901" s="77" t="s">
        <v>473</v>
      </c>
      <c r="GH5901" s="77" t="s">
        <v>439</v>
      </c>
      <c r="GI5901" s="77">
        <v>2024</v>
      </c>
      <c r="GJ5901" s="77" t="s">
        <v>301</v>
      </c>
      <c r="GK5901" s="77">
        <v>3.071497198615166</v>
      </c>
      <c r="GL5901" s="77">
        <v>334.86425300000002</v>
      </c>
      <c r="GM5901" s="77">
        <v>2024</v>
      </c>
      <c r="GN5901" s="77" t="s">
        <v>175</v>
      </c>
      <c r="GO5901" s="77">
        <v>5.3000000000000005E-2</v>
      </c>
      <c r="GP5901" s="77">
        <v>3</v>
      </c>
      <c r="GQ5901" s="77">
        <v>0</v>
      </c>
      <c r="GR5901" s="77" t="s">
        <v>423</v>
      </c>
      <c r="GS5901" s="77">
        <v>0</v>
      </c>
      <c r="GT5901" s="77">
        <v>0</v>
      </c>
      <c r="GU5901" s="77">
        <v>0</v>
      </c>
      <c r="GV5901" s="77">
        <v>0</v>
      </c>
      <c r="GW5901" s="77">
        <v>5.59662090813094E-2</v>
      </c>
      <c r="GX5901" s="77">
        <v>0.1719000544103525</v>
      </c>
      <c r="GY5901" s="77">
        <v>5.59662090813094E-2</v>
      </c>
      <c r="GZ5901" s="77">
        <v>0.1719000544103525</v>
      </c>
    </row>
    <row r="5902" spans="187:208" x14ac:dyDescent="0.25">
      <c r="GE5902" s="77" t="s">
        <v>427</v>
      </c>
      <c r="GF5902" s="77" t="s">
        <v>155</v>
      </c>
      <c r="GG5902" s="77" t="s">
        <v>473</v>
      </c>
      <c r="GH5902" s="77" t="s">
        <v>439</v>
      </c>
      <c r="GI5902" s="77">
        <v>2024</v>
      </c>
      <c r="GJ5902" s="77" t="s">
        <v>303</v>
      </c>
      <c r="GK5902" s="77">
        <v>1.684577240534481</v>
      </c>
      <c r="GL5902" s="77">
        <v>334.86425300000002</v>
      </c>
      <c r="GM5902" s="77">
        <v>2024</v>
      </c>
      <c r="GN5902" s="77" t="s">
        <v>175</v>
      </c>
      <c r="GO5902" s="77">
        <v>5.3000000000000005E-2</v>
      </c>
      <c r="GP5902" s="77">
        <v>3</v>
      </c>
      <c r="GQ5902" s="77">
        <v>0</v>
      </c>
      <c r="GR5902" s="77" t="s">
        <v>423</v>
      </c>
      <c r="GS5902" s="77">
        <v>0</v>
      </c>
      <c r="GT5902" s="77">
        <v>0</v>
      </c>
      <c r="GU5902" s="77">
        <v>0</v>
      </c>
      <c r="GV5902" s="77">
        <v>0</v>
      </c>
      <c r="GW5902" s="77">
        <v>5.59662090813094E-2</v>
      </c>
      <c r="GX5902" s="77">
        <v>9.4279402057367998E-2</v>
      </c>
      <c r="GY5902" s="77">
        <v>5.59662090813094E-2</v>
      </c>
      <c r="GZ5902" s="77">
        <v>9.4279402057367998E-2</v>
      </c>
    </row>
    <row r="5903" spans="187:208" x14ac:dyDescent="0.25">
      <c r="GE5903" s="77" t="s">
        <v>422</v>
      </c>
      <c r="GF5903" s="77" t="s">
        <v>155</v>
      </c>
      <c r="GG5903" s="77" t="s">
        <v>473</v>
      </c>
      <c r="GH5903" s="77" t="s">
        <v>439</v>
      </c>
      <c r="GI5903" s="77">
        <v>2025</v>
      </c>
      <c r="GJ5903" s="77" t="s">
        <v>305</v>
      </c>
      <c r="GK5903" s="77">
        <v>0.71896016785823058</v>
      </c>
      <c r="GL5903" s="77">
        <v>334.86425300000002</v>
      </c>
      <c r="GM5903" s="77">
        <v>2025</v>
      </c>
      <c r="GN5903" s="77" t="s">
        <v>175</v>
      </c>
      <c r="GO5903" s="77">
        <v>0.13250000000000001</v>
      </c>
      <c r="GP5903" s="77">
        <v>3</v>
      </c>
      <c r="GQ5903" s="77">
        <v>0</v>
      </c>
      <c r="GR5903" s="77" t="s">
        <v>423</v>
      </c>
      <c r="GS5903" s="77">
        <v>0</v>
      </c>
      <c r="GT5903" s="77">
        <v>0</v>
      </c>
      <c r="GU5903" s="77">
        <v>0</v>
      </c>
      <c r="GV5903" s="77">
        <v>0</v>
      </c>
      <c r="GW5903" s="77">
        <v>0</v>
      </c>
      <c r="GX5903" s="77">
        <v>0</v>
      </c>
      <c r="GY5903" s="77">
        <v>0.1527377521613833</v>
      </c>
      <c r="GZ5903" s="77">
        <v>0.10981235993223695</v>
      </c>
    </row>
    <row r="5904" spans="187:208" x14ac:dyDescent="0.25">
      <c r="GE5904" s="77" t="s">
        <v>425</v>
      </c>
      <c r="GF5904" s="77" t="s">
        <v>155</v>
      </c>
      <c r="GG5904" s="77" t="s">
        <v>473</v>
      </c>
      <c r="GH5904" s="77" t="s">
        <v>439</v>
      </c>
      <c r="GI5904" s="77">
        <v>2025</v>
      </c>
      <c r="GJ5904" s="77" t="s">
        <v>301</v>
      </c>
      <c r="GK5904" s="77">
        <v>3.071497198615166</v>
      </c>
      <c r="GL5904" s="77">
        <v>334.86425300000002</v>
      </c>
      <c r="GM5904" s="77">
        <v>2025</v>
      </c>
      <c r="GN5904" s="77" t="s">
        <v>175</v>
      </c>
      <c r="GO5904" s="77">
        <v>5.3000000000000005E-2</v>
      </c>
      <c r="GP5904" s="77">
        <v>3</v>
      </c>
      <c r="GQ5904" s="77">
        <v>0</v>
      </c>
      <c r="GR5904" s="77" t="s">
        <v>423</v>
      </c>
      <c r="GS5904" s="77">
        <v>0</v>
      </c>
      <c r="GT5904" s="77">
        <v>0</v>
      </c>
      <c r="GU5904" s="77">
        <v>0</v>
      </c>
      <c r="GV5904" s="77">
        <v>0</v>
      </c>
      <c r="GW5904" s="77">
        <v>0</v>
      </c>
      <c r="GX5904" s="77">
        <v>0</v>
      </c>
      <c r="GY5904" s="77">
        <v>5.59662090813094E-2</v>
      </c>
      <c r="GZ5904" s="77">
        <v>0.1719000544103525</v>
      </c>
    </row>
    <row r="5905" spans="187:208" x14ac:dyDescent="0.25">
      <c r="GE5905" s="77" t="s">
        <v>427</v>
      </c>
      <c r="GF5905" s="77" t="s">
        <v>155</v>
      </c>
      <c r="GG5905" s="77" t="s">
        <v>473</v>
      </c>
      <c r="GH5905" s="77" t="s">
        <v>439</v>
      </c>
      <c r="GI5905" s="77">
        <v>2025</v>
      </c>
      <c r="GJ5905" s="77" t="s">
        <v>303</v>
      </c>
      <c r="GK5905" s="77">
        <v>1.684577240534481</v>
      </c>
      <c r="GL5905" s="77">
        <v>334.86425300000002</v>
      </c>
      <c r="GM5905" s="77">
        <v>2025</v>
      </c>
      <c r="GN5905" s="77" t="s">
        <v>175</v>
      </c>
      <c r="GO5905" s="77">
        <v>5.3000000000000005E-2</v>
      </c>
      <c r="GP5905" s="77">
        <v>3</v>
      </c>
      <c r="GQ5905" s="77">
        <v>0</v>
      </c>
      <c r="GR5905" s="77" t="s">
        <v>423</v>
      </c>
      <c r="GS5905" s="77">
        <v>0</v>
      </c>
      <c r="GT5905" s="77">
        <v>0</v>
      </c>
      <c r="GU5905" s="77">
        <v>0</v>
      </c>
      <c r="GV5905" s="77">
        <v>0</v>
      </c>
      <c r="GW5905" s="77">
        <v>0</v>
      </c>
      <c r="GX5905" s="77">
        <v>0</v>
      </c>
      <c r="GY5905" s="77">
        <v>5.59662090813094E-2</v>
      </c>
      <c r="GZ5905" s="77">
        <v>9.4279402057367998E-2</v>
      </c>
    </row>
    <row r="5906" spans="187:208" x14ac:dyDescent="0.25">
      <c r="GE5906" s="77" t="s">
        <v>422</v>
      </c>
      <c r="GF5906" s="77" t="s">
        <v>155</v>
      </c>
      <c r="GG5906" s="77" t="s">
        <v>473</v>
      </c>
      <c r="GH5906" s="77" t="s">
        <v>446</v>
      </c>
      <c r="GI5906" s="77">
        <v>2021</v>
      </c>
      <c r="GJ5906" s="77" t="s">
        <v>305</v>
      </c>
      <c r="GK5906" s="77">
        <v>3.6425060683954479E-2</v>
      </c>
      <c r="GL5906" s="77">
        <v>334.86425300000002</v>
      </c>
      <c r="GM5906" s="77">
        <v>2021</v>
      </c>
      <c r="GN5906" s="77" t="s">
        <v>175</v>
      </c>
      <c r="GO5906" s="77">
        <v>0.13250000000000001</v>
      </c>
      <c r="GP5906" s="77">
        <v>3</v>
      </c>
      <c r="GQ5906" s="77">
        <v>0</v>
      </c>
      <c r="GR5906" s="77" t="s">
        <v>423</v>
      </c>
      <c r="GS5906" s="77">
        <v>0.1527377521613833</v>
      </c>
      <c r="GT5906" s="77">
        <v>5.5634818912091858E-3</v>
      </c>
      <c r="GU5906" s="77">
        <v>0.1527377521613833</v>
      </c>
      <c r="GV5906" s="77">
        <v>5.5634818912091858E-3</v>
      </c>
      <c r="GW5906" s="77">
        <v>0</v>
      </c>
      <c r="GX5906" s="77">
        <v>0</v>
      </c>
      <c r="GY5906" s="77">
        <v>0</v>
      </c>
      <c r="GZ5906" s="77">
        <v>0</v>
      </c>
    </row>
    <row r="5907" spans="187:208" x14ac:dyDescent="0.25">
      <c r="GE5907" s="77" t="s">
        <v>425</v>
      </c>
      <c r="GF5907" s="77" t="s">
        <v>155</v>
      </c>
      <c r="GG5907" s="77" t="s">
        <v>473</v>
      </c>
      <c r="GH5907" s="77" t="s">
        <v>446</v>
      </c>
      <c r="GI5907" s="77">
        <v>2021</v>
      </c>
      <c r="GJ5907" s="77" t="s">
        <v>301</v>
      </c>
      <c r="GK5907" s="77">
        <v>1.580872452543202E-3</v>
      </c>
      <c r="GL5907" s="77">
        <v>334.86425300000002</v>
      </c>
      <c r="GM5907" s="77">
        <v>2021</v>
      </c>
      <c r="GN5907" s="77" t="s">
        <v>175</v>
      </c>
      <c r="GO5907" s="77">
        <v>5.3000000000000005E-2</v>
      </c>
      <c r="GP5907" s="77">
        <v>3</v>
      </c>
      <c r="GQ5907" s="77">
        <v>0</v>
      </c>
      <c r="GR5907" s="77" t="s">
        <v>423</v>
      </c>
      <c r="GS5907" s="77">
        <v>5.59662090813094E-2</v>
      </c>
      <c r="GT5907" s="77">
        <v>8.8475438209915209E-5</v>
      </c>
      <c r="GU5907" s="77">
        <v>5.59662090813094E-2</v>
      </c>
      <c r="GV5907" s="77">
        <v>8.8475438209915209E-5</v>
      </c>
      <c r="GW5907" s="77">
        <v>0</v>
      </c>
      <c r="GX5907" s="77">
        <v>0</v>
      </c>
      <c r="GY5907" s="77">
        <v>0</v>
      </c>
      <c r="GZ5907" s="77">
        <v>0</v>
      </c>
    </row>
    <row r="5908" spans="187:208" x14ac:dyDescent="0.25">
      <c r="GE5908" s="77" t="s">
        <v>427</v>
      </c>
      <c r="GF5908" s="77" t="s">
        <v>155</v>
      </c>
      <c r="GG5908" s="77" t="s">
        <v>473</v>
      </c>
      <c r="GH5908" s="77" t="s">
        <v>446</v>
      </c>
      <c r="GI5908" s="77">
        <v>2021</v>
      </c>
      <c r="GJ5908" s="77" t="s">
        <v>303</v>
      </c>
      <c r="GK5908" s="77">
        <v>3.9894642198450687E-2</v>
      </c>
      <c r="GL5908" s="77">
        <v>334.86425300000002</v>
      </c>
      <c r="GM5908" s="77">
        <v>2021</v>
      </c>
      <c r="GN5908" s="77" t="s">
        <v>175</v>
      </c>
      <c r="GO5908" s="77">
        <v>5.3000000000000005E-2</v>
      </c>
      <c r="GP5908" s="77">
        <v>3</v>
      </c>
      <c r="GQ5908" s="77">
        <v>0</v>
      </c>
      <c r="GR5908" s="77" t="s">
        <v>423</v>
      </c>
      <c r="GS5908" s="77">
        <v>5.59662090813094E-2</v>
      </c>
      <c r="GT5908" s="77">
        <v>2.2327518865025201E-3</v>
      </c>
      <c r="GU5908" s="77">
        <v>5.59662090813094E-2</v>
      </c>
      <c r="GV5908" s="77">
        <v>2.2327518865025201E-3</v>
      </c>
      <c r="GW5908" s="77">
        <v>0</v>
      </c>
      <c r="GX5908" s="77">
        <v>0</v>
      </c>
      <c r="GY5908" s="77">
        <v>0</v>
      </c>
      <c r="GZ5908" s="77">
        <v>0</v>
      </c>
    </row>
    <row r="5909" spans="187:208" x14ac:dyDescent="0.25">
      <c r="GE5909" s="77" t="s">
        <v>422</v>
      </c>
      <c r="GF5909" s="77" t="s">
        <v>155</v>
      </c>
      <c r="GG5909" s="77" t="s">
        <v>473</v>
      </c>
      <c r="GH5909" s="77" t="s">
        <v>446</v>
      </c>
      <c r="GI5909" s="77">
        <v>2022</v>
      </c>
      <c r="GJ5909" s="77" t="s">
        <v>305</v>
      </c>
      <c r="GK5909" s="77">
        <v>3.6425060683954479E-2</v>
      </c>
      <c r="GL5909" s="77">
        <v>334.86425300000002</v>
      </c>
      <c r="GM5909" s="77">
        <v>2022</v>
      </c>
      <c r="GN5909" s="77" t="s">
        <v>175</v>
      </c>
      <c r="GO5909" s="77">
        <v>0.13250000000000001</v>
      </c>
      <c r="GP5909" s="77">
        <v>3</v>
      </c>
      <c r="GQ5909" s="77">
        <v>0</v>
      </c>
      <c r="GR5909" s="77" t="s">
        <v>423</v>
      </c>
      <c r="GS5909" s="77">
        <v>0.1527377521613833</v>
      </c>
      <c r="GT5909" s="77">
        <v>5.5634818912091858E-3</v>
      </c>
      <c r="GU5909" s="77">
        <v>0.1527377521613833</v>
      </c>
      <c r="GV5909" s="77">
        <v>5.5634818912091858E-3</v>
      </c>
      <c r="GW5909" s="77">
        <v>0.1527377521613833</v>
      </c>
      <c r="GX5909" s="77">
        <v>5.5634818912091858E-3</v>
      </c>
      <c r="GY5909" s="77">
        <v>0</v>
      </c>
      <c r="GZ5909" s="77">
        <v>0</v>
      </c>
    </row>
    <row r="5910" spans="187:208" x14ac:dyDescent="0.25">
      <c r="GE5910" s="77" t="s">
        <v>425</v>
      </c>
      <c r="GF5910" s="77" t="s">
        <v>155</v>
      </c>
      <c r="GG5910" s="77" t="s">
        <v>473</v>
      </c>
      <c r="GH5910" s="77" t="s">
        <v>446</v>
      </c>
      <c r="GI5910" s="77">
        <v>2022</v>
      </c>
      <c r="GJ5910" s="77" t="s">
        <v>301</v>
      </c>
      <c r="GK5910" s="77">
        <v>1.580872452543202E-3</v>
      </c>
      <c r="GL5910" s="77">
        <v>334.86425300000002</v>
      </c>
      <c r="GM5910" s="77">
        <v>2022</v>
      </c>
      <c r="GN5910" s="77" t="s">
        <v>175</v>
      </c>
      <c r="GO5910" s="77">
        <v>5.3000000000000005E-2</v>
      </c>
      <c r="GP5910" s="77">
        <v>3</v>
      </c>
      <c r="GQ5910" s="77">
        <v>0</v>
      </c>
      <c r="GR5910" s="77" t="s">
        <v>423</v>
      </c>
      <c r="GS5910" s="77">
        <v>5.59662090813094E-2</v>
      </c>
      <c r="GT5910" s="77">
        <v>8.8475438209915209E-5</v>
      </c>
      <c r="GU5910" s="77">
        <v>5.59662090813094E-2</v>
      </c>
      <c r="GV5910" s="77">
        <v>8.8475438209915209E-5</v>
      </c>
      <c r="GW5910" s="77">
        <v>5.59662090813094E-2</v>
      </c>
      <c r="GX5910" s="77">
        <v>8.8475438209915209E-5</v>
      </c>
      <c r="GY5910" s="77">
        <v>0</v>
      </c>
      <c r="GZ5910" s="77">
        <v>0</v>
      </c>
    </row>
    <row r="5911" spans="187:208" x14ac:dyDescent="0.25">
      <c r="GE5911" s="77" t="s">
        <v>427</v>
      </c>
      <c r="GF5911" s="77" t="s">
        <v>155</v>
      </c>
      <c r="GG5911" s="77" t="s">
        <v>473</v>
      </c>
      <c r="GH5911" s="77" t="s">
        <v>446</v>
      </c>
      <c r="GI5911" s="77">
        <v>2022</v>
      </c>
      <c r="GJ5911" s="77" t="s">
        <v>303</v>
      </c>
      <c r="GK5911" s="77">
        <v>3.9894642198450687E-2</v>
      </c>
      <c r="GL5911" s="77">
        <v>334.86425300000002</v>
      </c>
      <c r="GM5911" s="77">
        <v>2022</v>
      </c>
      <c r="GN5911" s="77" t="s">
        <v>175</v>
      </c>
      <c r="GO5911" s="77">
        <v>5.3000000000000005E-2</v>
      </c>
      <c r="GP5911" s="77">
        <v>3</v>
      </c>
      <c r="GQ5911" s="77">
        <v>0</v>
      </c>
      <c r="GR5911" s="77" t="s">
        <v>423</v>
      </c>
      <c r="GS5911" s="77">
        <v>5.59662090813094E-2</v>
      </c>
      <c r="GT5911" s="77">
        <v>2.2327518865025201E-3</v>
      </c>
      <c r="GU5911" s="77">
        <v>5.59662090813094E-2</v>
      </c>
      <c r="GV5911" s="77">
        <v>2.2327518865025201E-3</v>
      </c>
      <c r="GW5911" s="77">
        <v>5.59662090813094E-2</v>
      </c>
      <c r="GX5911" s="77">
        <v>2.2327518865025201E-3</v>
      </c>
      <c r="GY5911" s="77">
        <v>0</v>
      </c>
      <c r="GZ5911" s="77">
        <v>0</v>
      </c>
    </row>
    <row r="5912" spans="187:208" x14ac:dyDescent="0.25">
      <c r="GE5912" s="77" t="s">
        <v>422</v>
      </c>
      <c r="GF5912" s="77" t="s">
        <v>155</v>
      </c>
      <c r="GG5912" s="77" t="s">
        <v>473</v>
      </c>
      <c r="GH5912" s="77" t="s">
        <v>446</v>
      </c>
      <c r="GI5912" s="77">
        <v>2023</v>
      </c>
      <c r="GJ5912" s="77" t="s">
        <v>305</v>
      </c>
      <c r="GK5912" s="77">
        <v>3.7590224611390687E-2</v>
      </c>
      <c r="GL5912" s="77">
        <v>334.86425300000002</v>
      </c>
      <c r="GM5912" s="77">
        <v>2023</v>
      </c>
      <c r="GN5912" s="77" t="s">
        <v>175</v>
      </c>
      <c r="GO5912" s="77">
        <v>0.13250000000000001</v>
      </c>
      <c r="GP5912" s="77">
        <v>3</v>
      </c>
      <c r="GQ5912" s="77">
        <v>0</v>
      </c>
      <c r="GR5912" s="77" t="s">
        <v>423</v>
      </c>
      <c r="GS5912" s="77">
        <v>0</v>
      </c>
      <c r="GT5912" s="77">
        <v>0</v>
      </c>
      <c r="GU5912" s="77">
        <v>0.1527377521613833</v>
      </c>
      <c r="GV5912" s="77">
        <v>5.741446410385322E-3</v>
      </c>
      <c r="GW5912" s="77">
        <v>0.1527377521613833</v>
      </c>
      <c r="GX5912" s="77">
        <v>5.741446410385322E-3</v>
      </c>
      <c r="GY5912" s="77">
        <v>0.1527377521613833</v>
      </c>
      <c r="GZ5912" s="77">
        <v>5.741446410385322E-3</v>
      </c>
    </row>
    <row r="5913" spans="187:208" x14ac:dyDescent="0.25">
      <c r="GE5913" s="77" t="s">
        <v>425</v>
      </c>
      <c r="GF5913" s="77" t="s">
        <v>155</v>
      </c>
      <c r="GG5913" s="77" t="s">
        <v>473</v>
      </c>
      <c r="GH5913" s="77" t="s">
        <v>446</v>
      </c>
      <c r="GI5913" s="77">
        <v>2023</v>
      </c>
      <c r="GJ5913" s="77" t="s">
        <v>301</v>
      </c>
      <c r="GK5913" s="77">
        <v>1.631433411568677E-3</v>
      </c>
      <c r="GL5913" s="77">
        <v>334.86425300000002</v>
      </c>
      <c r="GM5913" s="77">
        <v>2023</v>
      </c>
      <c r="GN5913" s="77" t="s">
        <v>175</v>
      </c>
      <c r="GO5913" s="77">
        <v>5.3000000000000005E-2</v>
      </c>
      <c r="GP5913" s="77">
        <v>3</v>
      </c>
      <c r="GQ5913" s="77">
        <v>0</v>
      </c>
      <c r="GR5913" s="77" t="s">
        <v>423</v>
      </c>
      <c r="GS5913" s="77">
        <v>0</v>
      </c>
      <c r="GT5913" s="77">
        <v>0</v>
      </c>
      <c r="GU5913" s="77">
        <v>5.59662090813094E-2</v>
      </c>
      <c r="GV5913" s="77">
        <v>9.1305143414086468E-5</v>
      </c>
      <c r="GW5913" s="77">
        <v>5.59662090813094E-2</v>
      </c>
      <c r="GX5913" s="77">
        <v>9.1305143414086468E-5</v>
      </c>
      <c r="GY5913" s="77">
        <v>5.59662090813094E-2</v>
      </c>
      <c r="GZ5913" s="77">
        <v>9.1305143414086468E-5</v>
      </c>
    </row>
    <row r="5914" spans="187:208" x14ac:dyDescent="0.25">
      <c r="GE5914" s="77" t="s">
        <v>427</v>
      </c>
      <c r="GF5914" s="77" t="s">
        <v>155</v>
      </c>
      <c r="GG5914" s="77" t="s">
        <v>473</v>
      </c>
      <c r="GH5914" s="77" t="s">
        <v>446</v>
      </c>
      <c r="GI5914" s="77">
        <v>2023</v>
      </c>
      <c r="GJ5914" s="77" t="s">
        <v>303</v>
      </c>
      <c r="GK5914" s="77">
        <v>4.1186611014017681E-2</v>
      </c>
      <c r="GL5914" s="77">
        <v>334.86425300000002</v>
      </c>
      <c r="GM5914" s="77">
        <v>2023</v>
      </c>
      <c r="GN5914" s="77" t="s">
        <v>175</v>
      </c>
      <c r="GO5914" s="77">
        <v>5.3000000000000005E-2</v>
      </c>
      <c r="GP5914" s="77">
        <v>3</v>
      </c>
      <c r="GQ5914" s="77">
        <v>0</v>
      </c>
      <c r="GR5914" s="77" t="s">
        <v>423</v>
      </c>
      <c r="GS5914" s="77">
        <v>0</v>
      </c>
      <c r="GT5914" s="77">
        <v>0</v>
      </c>
      <c r="GU5914" s="77">
        <v>5.59662090813094E-2</v>
      </c>
      <c r="GV5914" s="77">
        <v>2.3050584833610743E-3</v>
      </c>
      <c r="GW5914" s="77">
        <v>5.59662090813094E-2</v>
      </c>
      <c r="GX5914" s="77">
        <v>2.3050584833610743E-3</v>
      </c>
      <c r="GY5914" s="77">
        <v>5.59662090813094E-2</v>
      </c>
      <c r="GZ5914" s="77">
        <v>2.3050584833610743E-3</v>
      </c>
    </row>
    <row r="5915" spans="187:208" x14ac:dyDescent="0.25">
      <c r="GE5915" s="77" t="s">
        <v>422</v>
      </c>
      <c r="GF5915" s="77" t="s">
        <v>155</v>
      </c>
      <c r="GG5915" s="77" t="s">
        <v>473</v>
      </c>
      <c r="GH5915" s="77" t="s">
        <v>446</v>
      </c>
      <c r="GI5915" s="77">
        <v>2024</v>
      </c>
      <c r="GJ5915" s="77" t="s">
        <v>305</v>
      </c>
      <c r="GK5915" s="77">
        <v>3.7590224611390687E-2</v>
      </c>
      <c r="GL5915" s="77">
        <v>334.86425300000002</v>
      </c>
      <c r="GM5915" s="77">
        <v>2024</v>
      </c>
      <c r="GN5915" s="77" t="s">
        <v>175</v>
      </c>
      <c r="GO5915" s="77">
        <v>0.13250000000000001</v>
      </c>
      <c r="GP5915" s="77">
        <v>3</v>
      </c>
      <c r="GQ5915" s="77">
        <v>0</v>
      </c>
      <c r="GR5915" s="77" t="s">
        <v>423</v>
      </c>
      <c r="GS5915" s="77">
        <v>0</v>
      </c>
      <c r="GT5915" s="77">
        <v>0</v>
      </c>
      <c r="GU5915" s="77">
        <v>0</v>
      </c>
      <c r="GV5915" s="77">
        <v>0</v>
      </c>
      <c r="GW5915" s="77">
        <v>0.1527377521613833</v>
      </c>
      <c r="GX5915" s="77">
        <v>5.741446410385322E-3</v>
      </c>
      <c r="GY5915" s="77">
        <v>0.1527377521613833</v>
      </c>
      <c r="GZ5915" s="77">
        <v>5.741446410385322E-3</v>
      </c>
    </row>
    <row r="5916" spans="187:208" x14ac:dyDescent="0.25">
      <c r="GE5916" s="77" t="s">
        <v>425</v>
      </c>
      <c r="GF5916" s="77" t="s">
        <v>155</v>
      </c>
      <c r="GG5916" s="77" t="s">
        <v>473</v>
      </c>
      <c r="GH5916" s="77" t="s">
        <v>446</v>
      </c>
      <c r="GI5916" s="77">
        <v>2024</v>
      </c>
      <c r="GJ5916" s="77" t="s">
        <v>301</v>
      </c>
      <c r="GK5916" s="77">
        <v>1.631433411568677E-3</v>
      </c>
      <c r="GL5916" s="77">
        <v>334.86425300000002</v>
      </c>
      <c r="GM5916" s="77">
        <v>2024</v>
      </c>
      <c r="GN5916" s="77" t="s">
        <v>175</v>
      </c>
      <c r="GO5916" s="77">
        <v>5.3000000000000005E-2</v>
      </c>
      <c r="GP5916" s="77">
        <v>3</v>
      </c>
      <c r="GQ5916" s="77">
        <v>0</v>
      </c>
      <c r="GR5916" s="77" t="s">
        <v>423</v>
      </c>
      <c r="GS5916" s="77">
        <v>0</v>
      </c>
      <c r="GT5916" s="77">
        <v>0</v>
      </c>
      <c r="GU5916" s="77">
        <v>0</v>
      </c>
      <c r="GV5916" s="77">
        <v>0</v>
      </c>
      <c r="GW5916" s="77">
        <v>5.59662090813094E-2</v>
      </c>
      <c r="GX5916" s="77">
        <v>9.1305143414086468E-5</v>
      </c>
      <c r="GY5916" s="77">
        <v>5.59662090813094E-2</v>
      </c>
      <c r="GZ5916" s="77">
        <v>9.1305143414086468E-5</v>
      </c>
    </row>
    <row r="5917" spans="187:208" x14ac:dyDescent="0.25">
      <c r="GE5917" s="77" t="s">
        <v>427</v>
      </c>
      <c r="GF5917" s="77" t="s">
        <v>155</v>
      </c>
      <c r="GG5917" s="77" t="s">
        <v>473</v>
      </c>
      <c r="GH5917" s="77" t="s">
        <v>446</v>
      </c>
      <c r="GI5917" s="77">
        <v>2024</v>
      </c>
      <c r="GJ5917" s="77" t="s">
        <v>303</v>
      </c>
      <c r="GK5917" s="77">
        <v>4.1186611014017681E-2</v>
      </c>
      <c r="GL5917" s="77">
        <v>334.86425300000002</v>
      </c>
      <c r="GM5917" s="77">
        <v>2024</v>
      </c>
      <c r="GN5917" s="77" t="s">
        <v>175</v>
      </c>
      <c r="GO5917" s="77">
        <v>5.3000000000000005E-2</v>
      </c>
      <c r="GP5917" s="77">
        <v>3</v>
      </c>
      <c r="GQ5917" s="77">
        <v>0</v>
      </c>
      <c r="GR5917" s="77" t="s">
        <v>423</v>
      </c>
      <c r="GS5917" s="77">
        <v>0</v>
      </c>
      <c r="GT5917" s="77">
        <v>0</v>
      </c>
      <c r="GU5917" s="77">
        <v>0</v>
      </c>
      <c r="GV5917" s="77">
        <v>0</v>
      </c>
      <c r="GW5917" s="77">
        <v>5.59662090813094E-2</v>
      </c>
      <c r="GX5917" s="77">
        <v>2.3050584833610743E-3</v>
      </c>
      <c r="GY5917" s="77">
        <v>5.59662090813094E-2</v>
      </c>
      <c r="GZ5917" s="77">
        <v>2.3050584833610743E-3</v>
      </c>
    </row>
    <row r="5918" spans="187:208" x14ac:dyDescent="0.25">
      <c r="GE5918" s="77" t="s">
        <v>422</v>
      </c>
      <c r="GF5918" s="77" t="s">
        <v>155</v>
      </c>
      <c r="GG5918" s="77" t="s">
        <v>473</v>
      </c>
      <c r="GH5918" s="77" t="s">
        <v>446</v>
      </c>
      <c r="GI5918" s="77">
        <v>2025</v>
      </c>
      <c r="GJ5918" s="77" t="s">
        <v>305</v>
      </c>
      <c r="GK5918" s="77">
        <v>3.7590224611390687E-2</v>
      </c>
      <c r="GL5918" s="77">
        <v>334.86425300000002</v>
      </c>
      <c r="GM5918" s="77">
        <v>2025</v>
      </c>
      <c r="GN5918" s="77" t="s">
        <v>175</v>
      </c>
      <c r="GO5918" s="77">
        <v>0.13250000000000001</v>
      </c>
      <c r="GP5918" s="77">
        <v>3</v>
      </c>
      <c r="GQ5918" s="77">
        <v>0</v>
      </c>
      <c r="GR5918" s="77" t="s">
        <v>423</v>
      </c>
      <c r="GS5918" s="77">
        <v>0</v>
      </c>
      <c r="GT5918" s="77">
        <v>0</v>
      </c>
      <c r="GU5918" s="77">
        <v>0</v>
      </c>
      <c r="GV5918" s="77">
        <v>0</v>
      </c>
      <c r="GW5918" s="77">
        <v>0</v>
      </c>
      <c r="GX5918" s="77">
        <v>0</v>
      </c>
      <c r="GY5918" s="77">
        <v>0.1527377521613833</v>
      </c>
      <c r="GZ5918" s="77">
        <v>5.741446410385322E-3</v>
      </c>
    </row>
    <row r="5919" spans="187:208" x14ac:dyDescent="0.25">
      <c r="GE5919" s="77" t="s">
        <v>425</v>
      </c>
      <c r="GF5919" s="77" t="s">
        <v>155</v>
      </c>
      <c r="GG5919" s="77" t="s">
        <v>473</v>
      </c>
      <c r="GH5919" s="77" t="s">
        <v>446</v>
      </c>
      <c r="GI5919" s="77">
        <v>2025</v>
      </c>
      <c r="GJ5919" s="77" t="s">
        <v>301</v>
      </c>
      <c r="GK5919" s="77">
        <v>1.631433411568677E-3</v>
      </c>
      <c r="GL5919" s="77">
        <v>334.86425300000002</v>
      </c>
      <c r="GM5919" s="77">
        <v>2025</v>
      </c>
      <c r="GN5919" s="77" t="s">
        <v>175</v>
      </c>
      <c r="GO5919" s="77">
        <v>5.3000000000000005E-2</v>
      </c>
      <c r="GP5919" s="77">
        <v>3</v>
      </c>
      <c r="GQ5919" s="77">
        <v>0</v>
      </c>
      <c r="GR5919" s="77" t="s">
        <v>423</v>
      </c>
      <c r="GS5919" s="77">
        <v>0</v>
      </c>
      <c r="GT5919" s="77">
        <v>0</v>
      </c>
      <c r="GU5919" s="77">
        <v>0</v>
      </c>
      <c r="GV5919" s="77">
        <v>0</v>
      </c>
      <c r="GW5919" s="77">
        <v>0</v>
      </c>
      <c r="GX5919" s="77">
        <v>0</v>
      </c>
      <c r="GY5919" s="77">
        <v>5.59662090813094E-2</v>
      </c>
      <c r="GZ5919" s="77">
        <v>9.1305143414086468E-5</v>
      </c>
    </row>
    <row r="5920" spans="187:208" x14ac:dyDescent="0.25">
      <c r="GE5920" s="77" t="s">
        <v>427</v>
      </c>
      <c r="GF5920" s="77" t="s">
        <v>155</v>
      </c>
      <c r="GG5920" s="77" t="s">
        <v>473</v>
      </c>
      <c r="GH5920" s="77" t="s">
        <v>446</v>
      </c>
      <c r="GI5920" s="77">
        <v>2025</v>
      </c>
      <c r="GJ5920" s="77" t="s">
        <v>303</v>
      </c>
      <c r="GK5920" s="77">
        <v>4.1186611014017681E-2</v>
      </c>
      <c r="GL5920" s="77">
        <v>334.86425300000002</v>
      </c>
      <c r="GM5920" s="77">
        <v>2025</v>
      </c>
      <c r="GN5920" s="77" t="s">
        <v>175</v>
      </c>
      <c r="GO5920" s="77">
        <v>5.3000000000000005E-2</v>
      </c>
      <c r="GP5920" s="77">
        <v>3</v>
      </c>
      <c r="GQ5920" s="77">
        <v>0</v>
      </c>
      <c r="GR5920" s="77" t="s">
        <v>423</v>
      </c>
      <c r="GS5920" s="77">
        <v>0</v>
      </c>
      <c r="GT5920" s="77">
        <v>0</v>
      </c>
      <c r="GU5920" s="77">
        <v>0</v>
      </c>
      <c r="GV5920" s="77">
        <v>0</v>
      </c>
      <c r="GW5920" s="77">
        <v>0</v>
      </c>
      <c r="GX5920" s="77">
        <v>0</v>
      </c>
      <c r="GY5920" s="77">
        <v>5.59662090813094E-2</v>
      </c>
      <c r="GZ5920" s="77">
        <v>2.3050584833610743E-3</v>
      </c>
    </row>
    <row r="5921" spans="187:208" x14ac:dyDescent="0.25">
      <c r="GE5921" s="77" t="s">
        <v>422</v>
      </c>
      <c r="GF5921" s="77" t="s">
        <v>155</v>
      </c>
      <c r="GG5921" s="77" t="s">
        <v>473</v>
      </c>
      <c r="GH5921" s="77" t="s">
        <v>453</v>
      </c>
      <c r="GI5921" s="77">
        <v>2021</v>
      </c>
      <c r="GJ5921" s="77" t="s">
        <v>305</v>
      </c>
      <c r="GK5921" s="77">
        <v>222.22942162783781</v>
      </c>
      <c r="GL5921" s="77">
        <v>334.86425300000002</v>
      </c>
      <c r="GM5921" s="77">
        <v>2021</v>
      </c>
      <c r="GN5921" s="77" t="s">
        <v>175</v>
      </c>
      <c r="GO5921" s="77">
        <v>0.13250000000000001</v>
      </c>
      <c r="GP5921" s="77">
        <v>3</v>
      </c>
      <c r="GQ5921" s="77">
        <v>0</v>
      </c>
      <c r="GR5921" s="77" t="s">
        <v>423</v>
      </c>
      <c r="GS5921" s="77">
        <v>0.1527377521613833</v>
      </c>
      <c r="GT5921" s="77">
        <v>33.942822323560243</v>
      </c>
      <c r="GU5921" s="77">
        <v>0.1527377521613833</v>
      </c>
      <c r="GV5921" s="77">
        <v>33.942822323560243</v>
      </c>
      <c r="GW5921" s="77">
        <v>0</v>
      </c>
      <c r="GX5921" s="77">
        <v>0</v>
      </c>
      <c r="GY5921" s="77">
        <v>0</v>
      </c>
      <c r="GZ5921" s="77">
        <v>0</v>
      </c>
    </row>
    <row r="5922" spans="187:208" x14ac:dyDescent="0.25">
      <c r="GE5922" s="77" t="s">
        <v>425</v>
      </c>
      <c r="GF5922" s="77" t="s">
        <v>155</v>
      </c>
      <c r="GG5922" s="77" t="s">
        <v>473</v>
      </c>
      <c r="GH5922" s="77" t="s">
        <v>453</v>
      </c>
      <c r="GI5922" s="77">
        <v>2021</v>
      </c>
      <c r="GJ5922" s="77" t="s">
        <v>301</v>
      </c>
      <c r="GK5922" s="77">
        <v>8585.7228092482255</v>
      </c>
      <c r="GL5922" s="77">
        <v>334.86425300000002</v>
      </c>
      <c r="GM5922" s="77">
        <v>2021</v>
      </c>
      <c r="GN5922" s="77" t="s">
        <v>175</v>
      </c>
      <c r="GO5922" s="77">
        <v>5.3000000000000005E-2</v>
      </c>
      <c r="GP5922" s="77">
        <v>3</v>
      </c>
      <c r="GQ5922" s="77">
        <v>0</v>
      </c>
      <c r="GR5922" s="77" t="s">
        <v>423</v>
      </c>
      <c r="GS5922" s="77">
        <v>5.59662090813094E-2</v>
      </c>
      <c r="GT5922" s="77">
        <v>480.5103578565533</v>
      </c>
      <c r="GU5922" s="77">
        <v>5.59662090813094E-2</v>
      </c>
      <c r="GV5922" s="77">
        <v>480.5103578565533</v>
      </c>
      <c r="GW5922" s="77">
        <v>0</v>
      </c>
      <c r="GX5922" s="77">
        <v>0</v>
      </c>
      <c r="GY5922" s="77">
        <v>0</v>
      </c>
      <c r="GZ5922" s="77">
        <v>0</v>
      </c>
    </row>
    <row r="5923" spans="187:208" x14ac:dyDescent="0.25">
      <c r="GE5923" s="77" t="s">
        <v>427</v>
      </c>
      <c r="GF5923" s="77" t="s">
        <v>155</v>
      </c>
      <c r="GG5923" s="77" t="s">
        <v>473</v>
      </c>
      <c r="GH5923" s="77" t="s">
        <v>453</v>
      </c>
      <c r="GI5923" s="77">
        <v>2021</v>
      </c>
      <c r="GJ5923" s="77" t="s">
        <v>303</v>
      </c>
      <c r="GK5923" s="77">
        <v>5338.1784104569188</v>
      </c>
      <c r="GL5923" s="77">
        <v>334.86425300000002</v>
      </c>
      <c r="GM5923" s="77">
        <v>2021</v>
      </c>
      <c r="GN5923" s="77" t="s">
        <v>175</v>
      </c>
      <c r="GO5923" s="77">
        <v>5.3000000000000005E-2</v>
      </c>
      <c r="GP5923" s="77">
        <v>3</v>
      </c>
      <c r="GQ5923" s="77">
        <v>0</v>
      </c>
      <c r="GR5923" s="77" t="s">
        <v>423</v>
      </c>
      <c r="GS5923" s="77">
        <v>5.59662090813094E-2</v>
      </c>
      <c r="GT5923" s="77">
        <v>298.75760903296379</v>
      </c>
      <c r="GU5923" s="77">
        <v>5.59662090813094E-2</v>
      </c>
      <c r="GV5923" s="77">
        <v>298.75760903296379</v>
      </c>
      <c r="GW5923" s="77">
        <v>0</v>
      </c>
      <c r="GX5923" s="77">
        <v>0</v>
      </c>
      <c r="GY5923" s="77">
        <v>0</v>
      </c>
      <c r="GZ5923" s="77">
        <v>0</v>
      </c>
    </row>
    <row r="5924" spans="187:208" x14ac:dyDescent="0.25">
      <c r="GE5924" s="77" t="s">
        <v>422</v>
      </c>
      <c r="GF5924" s="77" t="s">
        <v>155</v>
      </c>
      <c r="GG5924" s="77" t="s">
        <v>473</v>
      </c>
      <c r="GH5924" s="77" t="s">
        <v>453</v>
      </c>
      <c r="GI5924" s="77">
        <v>2022</v>
      </c>
      <c r="GJ5924" s="77" t="s">
        <v>305</v>
      </c>
      <c r="GK5924" s="77">
        <v>222.22942162783781</v>
      </c>
      <c r="GL5924" s="77">
        <v>334.86425300000002</v>
      </c>
      <c r="GM5924" s="77">
        <v>2022</v>
      </c>
      <c r="GN5924" s="77" t="s">
        <v>175</v>
      </c>
      <c r="GO5924" s="77">
        <v>0.13250000000000001</v>
      </c>
      <c r="GP5924" s="77">
        <v>3</v>
      </c>
      <c r="GQ5924" s="77">
        <v>0</v>
      </c>
      <c r="GR5924" s="77" t="s">
        <v>423</v>
      </c>
      <c r="GS5924" s="77">
        <v>0.1527377521613833</v>
      </c>
      <c r="GT5924" s="77">
        <v>33.942822323560243</v>
      </c>
      <c r="GU5924" s="77">
        <v>0.1527377521613833</v>
      </c>
      <c r="GV5924" s="77">
        <v>33.942822323560243</v>
      </c>
      <c r="GW5924" s="77">
        <v>0.1527377521613833</v>
      </c>
      <c r="GX5924" s="77">
        <v>33.942822323560243</v>
      </c>
      <c r="GY5924" s="77">
        <v>0</v>
      </c>
      <c r="GZ5924" s="77">
        <v>0</v>
      </c>
    </row>
    <row r="5925" spans="187:208" x14ac:dyDescent="0.25">
      <c r="GE5925" s="77" t="s">
        <v>425</v>
      </c>
      <c r="GF5925" s="77" t="s">
        <v>155</v>
      </c>
      <c r="GG5925" s="77" t="s">
        <v>473</v>
      </c>
      <c r="GH5925" s="77" t="s">
        <v>453</v>
      </c>
      <c r="GI5925" s="77">
        <v>2022</v>
      </c>
      <c r="GJ5925" s="77" t="s">
        <v>301</v>
      </c>
      <c r="GK5925" s="77">
        <v>8585.7228092482255</v>
      </c>
      <c r="GL5925" s="77">
        <v>334.86425300000002</v>
      </c>
      <c r="GM5925" s="77">
        <v>2022</v>
      </c>
      <c r="GN5925" s="77" t="s">
        <v>175</v>
      </c>
      <c r="GO5925" s="77">
        <v>5.3000000000000005E-2</v>
      </c>
      <c r="GP5925" s="77">
        <v>3</v>
      </c>
      <c r="GQ5925" s="77">
        <v>0</v>
      </c>
      <c r="GR5925" s="77" t="s">
        <v>423</v>
      </c>
      <c r="GS5925" s="77">
        <v>5.59662090813094E-2</v>
      </c>
      <c r="GT5925" s="77">
        <v>480.5103578565533</v>
      </c>
      <c r="GU5925" s="77">
        <v>5.59662090813094E-2</v>
      </c>
      <c r="GV5925" s="77">
        <v>480.5103578565533</v>
      </c>
      <c r="GW5925" s="77">
        <v>5.59662090813094E-2</v>
      </c>
      <c r="GX5925" s="77">
        <v>480.5103578565533</v>
      </c>
      <c r="GY5925" s="77">
        <v>0</v>
      </c>
      <c r="GZ5925" s="77">
        <v>0</v>
      </c>
    </row>
    <row r="5926" spans="187:208" x14ac:dyDescent="0.25">
      <c r="GE5926" s="77" t="s">
        <v>427</v>
      </c>
      <c r="GF5926" s="77" t="s">
        <v>155</v>
      </c>
      <c r="GG5926" s="77" t="s">
        <v>473</v>
      </c>
      <c r="GH5926" s="77" t="s">
        <v>453</v>
      </c>
      <c r="GI5926" s="77">
        <v>2022</v>
      </c>
      <c r="GJ5926" s="77" t="s">
        <v>303</v>
      </c>
      <c r="GK5926" s="77">
        <v>5338.1784104569188</v>
      </c>
      <c r="GL5926" s="77">
        <v>334.86425300000002</v>
      </c>
      <c r="GM5926" s="77">
        <v>2022</v>
      </c>
      <c r="GN5926" s="77" t="s">
        <v>175</v>
      </c>
      <c r="GO5926" s="77">
        <v>5.3000000000000005E-2</v>
      </c>
      <c r="GP5926" s="77">
        <v>3</v>
      </c>
      <c r="GQ5926" s="77">
        <v>0</v>
      </c>
      <c r="GR5926" s="77" t="s">
        <v>423</v>
      </c>
      <c r="GS5926" s="77">
        <v>5.59662090813094E-2</v>
      </c>
      <c r="GT5926" s="77">
        <v>298.75760903296379</v>
      </c>
      <c r="GU5926" s="77">
        <v>5.59662090813094E-2</v>
      </c>
      <c r="GV5926" s="77">
        <v>298.75760903296379</v>
      </c>
      <c r="GW5926" s="77">
        <v>5.59662090813094E-2</v>
      </c>
      <c r="GX5926" s="77">
        <v>298.75760903296379</v>
      </c>
      <c r="GY5926" s="77">
        <v>0</v>
      </c>
      <c r="GZ5926" s="77">
        <v>0</v>
      </c>
    </row>
    <row r="5927" spans="187:208" x14ac:dyDescent="0.25">
      <c r="GE5927" s="77" t="s">
        <v>422</v>
      </c>
      <c r="GF5927" s="77" t="s">
        <v>155</v>
      </c>
      <c r="GG5927" s="77" t="s">
        <v>473</v>
      </c>
      <c r="GH5927" s="77" t="s">
        <v>453</v>
      </c>
      <c r="GI5927" s="77">
        <v>2023</v>
      </c>
      <c r="GJ5927" s="77" t="s">
        <v>305</v>
      </c>
      <c r="GK5927" s="77">
        <v>233.2300768079468</v>
      </c>
      <c r="GL5927" s="77">
        <v>334.86425300000002</v>
      </c>
      <c r="GM5927" s="77">
        <v>2023</v>
      </c>
      <c r="GN5927" s="77" t="s">
        <v>175</v>
      </c>
      <c r="GO5927" s="77">
        <v>0.13250000000000001</v>
      </c>
      <c r="GP5927" s="77">
        <v>3</v>
      </c>
      <c r="GQ5927" s="77">
        <v>0</v>
      </c>
      <c r="GR5927" s="77" t="s">
        <v>423</v>
      </c>
      <c r="GS5927" s="77">
        <v>0</v>
      </c>
      <c r="GT5927" s="77">
        <v>0</v>
      </c>
      <c r="GU5927" s="77">
        <v>0.1527377521613833</v>
      </c>
      <c r="GV5927" s="77">
        <v>35.62303766807257</v>
      </c>
      <c r="GW5927" s="77">
        <v>0.1527377521613833</v>
      </c>
      <c r="GX5927" s="77">
        <v>35.62303766807257</v>
      </c>
      <c r="GY5927" s="77">
        <v>0.1527377521613833</v>
      </c>
      <c r="GZ5927" s="77">
        <v>35.62303766807257</v>
      </c>
    </row>
    <row r="5928" spans="187:208" x14ac:dyDescent="0.25">
      <c r="GE5928" s="77" t="s">
        <v>425</v>
      </c>
      <c r="GF5928" s="77" t="s">
        <v>155</v>
      </c>
      <c r="GG5928" s="77" t="s">
        <v>473</v>
      </c>
      <c r="GH5928" s="77" t="s">
        <v>453</v>
      </c>
      <c r="GI5928" s="77">
        <v>2023</v>
      </c>
      <c r="GJ5928" s="77" t="s">
        <v>301</v>
      </c>
      <c r="GK5928" s="77">
        <v>8896.515993428884</v>
      </c>
      <c r="GL5928" s="77">
        <v>334.86425300000002</v>
      </c>
      <c r="GM5928" s="77">
        <v>2023</v>
      </c>
      <c r="GN5928" s="77" t="s">
        <v>175</v>
      </c>
      <c r="GO5928" s="77">
        <v>5.3000000000000005E-2</v>
      </c>
      <c r="GP5928" s="77">
        <v>3</v>
      </c>
      <c r="GQ5928" s="77">
        <v>0</v>
      </c>
      <c r="GR5928" s="77" t="s">
        <v>423</v>
      </c>
      <c r="GS5928" s="77">
        <v>0</v>
      </c>
      <c r="GT5928" s="77">
        <v>0</v>
      </c>
      <c r="GU5928" s="77">
        <v>5.59662090813094E-2</v>
      </c>
      <c r="GV5928" s="77">
        <v>497.90427418345394</v>
      </c>
      <c r="GW5928" s="77">
        <v>5.59662090813094E-2</v>
      </c>
      <c r="GX5928" s="77">
        <v>497.90427418345394</v>
      </c>
      <c r="GY5928" s="77">
        <v>5.59662090813094E-2</v>
      </c>
      <c r="GZ5928" s="77">
        <v>497.90427418345394</v>
      </c>
    </row>
    <row r="5929" spans="187:208" x14ac:dyDescent="0.25">
      <c r="GE5929" s="77" t="s">
        <v>427</v>
      </c>
      <c r="GF5929" s="77" t="s">
        <v>155</v>
      </c>
      <c r="GG5929" s="77" t="s">
        <v>473</v>
      </c>
      <c r="GH5929" s="77" t="s">
        <v>453</v>
      </c>
      <c r="GI5929" s="77">
        <v>2023</v>
      </c>
      <c r="GJ5929" s="77" t="s">
        <v>303</v>
      </c>
      <c r="GK5929" s="77">
        <v>5534.891486200273</v>
      </c>
      <c r="GL5929" s="77">
        <v>334.86425300000002</v>
      </c>
      <c r="GM5929" s="77">
        <v>2023</v>
      </c>
      <c r="GN5929" s="77" t="s">
        <v>175</v>
      </c>
      <c r="GO5929" s="77">
        <v>5.3000000000000005E-2</v>
      </c>
      <c r="GP5929" s="77">
        <v>3</v>
      </c>
      <c r="GQ5929" s="77">
        <v>0</v>
      </c>
      <c r="GR5929" s="77" t="s">
        <v>423</v>
      </c>
      <c r="GS5929" s="77">
        <v>0</v>
      </c>
      <c r="GT5929" s="77">
        <v>0</v>
      </c>
      <c r="GU5929" s="77">
        <v>5.59662090813094E-2</v>
      </c>
      <c r="GV5929" s="77">
        <v>309.76689415904377</v>
      </c>
      <c r="GW5929" s="77">
        <v>5.59662090813094E-2</v>
      </c>
      <c r="GX5929" s="77">
        <v>309.76689415904377</v>
      </c>
      <c r="GY5929" s="77">
        <v>5.59662090813094E-2</v>
      </c>
      <c r="GZ5929" s="77">
        <v>309.76689415904377</v>
      </c>
    </row>
    <row r="5930" spans="187:208" x14ac:dyDescent="0.25">
      <c r="GE5930" s="77" t="s">
        <v>422</v>
      </c>
      <c r="GF5930" s="77" t="s">
        <v>155</v>
      </c>
      <c r="GG5930" s="77" t="s">
        <v>473</v>
      </c>
      <c r="GH5930" s="77" t="s">
        <v>453</v>
      </c>
      <c r="GI5930" s="77">
        <v>2024</v>
      </c>
      <c r="GJ5930" s="77" t="s">
        <v>305</v>
      </c>
      <c r="GK5930" s="77">
        <v>233.2300768079468</v>
      </c>
      <c r="GL5930" s="77">
        <v>334.86425300000002</v>
      </c>
      <c r="GM5930" s="77">
        <v>2024</v>
      </c>
      <c r="GN5930" s="77" t="s">
        <v>175</v>
      </c>
      <c r="GO5930" s="77">
        <v>0.13250000000000001</v>
      </c>
      <c r="GP5930" s="77">
        <v>3</v>
      </c>
      <c r="GQ5930" s="77">
        <v>0</v>
      </c>
      <c r="GR5930" s="77" t="s">
        <v>423</v>
      </c>
      <c r="GS5930" s="77">
        <v>0</v>
      </c>
      <c r="GT5930" s="77">
        <v>0</v>
      </c>
      <c r="GU5930" s="77">
        <v>0</v>
      </c>
      <c r="GV5930" s="77">
        <v>0</v>
      </c>
      <c r="GW5930" s="77">
        <v>0.1527377521613833</v>
      </c>
      <c r="GX5930" s="77">
        <v>35.62303766807257</v>
      </c>
      <c r="GY5930" s="77">
        <v>0.1527377521613833</v>
      </c>
      <c r="GZ5930" s="77">
        <v>35.62303766807257</v>
      </c>
    </row>
    <row r="5931" spans="187:208" x14ac:dyDescent="0.25">
      <c r="GE5931" s="77" t="s">
        <v>425</v>
      </c>
      <c r="GF5931" s="77" t="s">
        <v>155</v>
      </c>
      <c r="GG5931" s="77" t="s">
        <v>473</v>
      </c>
      <c r="GH5931" s="77" t="s">
        <v>453</v>
      </c>
      <c r="GI5931" s="77">
        <v>2024</v>
      </c>
      <c r="GJ5931" s="77" t="s">
        <v>301</v>
      </c>
      <c r="GK5931" s="77">
        <v>8896.515993428884</v>
      </c>
      <c r="GL5931" s="77">
        <v>334.86425300000002</v>
      </c>
      <c r="GM5931" s="77">
        <v>2024</v>
      </c>
      <c r="GN5931" s="77" t="s">
        <v>175</v>
      </c>
      <c r="GO5931" s="77">
        <v>5.3000000000000005E-2</v>
      </c>
      <c r="GP5931" s="77">
        <v>3</v>
      </c>
      <c r="GQ5931" s="77">
        <v>0</v>
      </c>
      <c r="GR5931" s="77" t="s">
        <v>423</v>
      </c>
      <c r="GS5931" s="77">
        <v>0</v>
      </c>
      <c r="GT5931" s="77">
        <v>0</v>
      </c>
      <c r="GU5931" s="77">
        <v>0</v>
      </c>
      <c r="GV5931" s="77">
        <v>0</v>
      </c>
      <c r="GW5931" s="77">
        <v>5.59662090813094E-2</v>
      </c>
      <c r="GX5931" s="77">
        <v>497.90427418345394</v>
      </c>
      <c r="GY5931" s="77">
        <v>5.59662090813094E-2</v>
      </c>
      <c r="GZ5931" s="77">
        <v>497.90427418345394</v>
      </c>
    </row>
    <row r="5932" spans="187:208" x14ac:dyDescent="0.25">
      <c r="GE5932" s="77" t="s">
        <v>427</v>
      </c>
      <c r="GF5932" s="77" t="s">
        <v>155</v>
      </c>
      <c r="GG5932" s="77" t="s">
        <v>473</v>
      </c>
      <c r="GH5932" s="77" t="s">
        <v>453</v>
      </c>
      <c r="GI5932" s="77">
        <v>2024</v>
      </c>
      <c r="GJ5932" s="77" t="s">
        <v>303</v>
      </c>
      <c r="GK5932" s="77">
        <v>5534.891486200273</v>
      </c>
      <c r="GL5932" s="77">
        <v>334.86425300000002</v>
      </c>
      <c r="GM5932" s="77">
        <v>2024</v>
      </c>
      <c r="GN5932" s="77" t="s">
        <v>175</v>
      </c>
      <c r="GO5932" s="77">
        <v>5.3000000000000005E-2</v>
      </c>
      <c r="GP5932" s="77">
        <v>3</v>
      </c>
      <c r="GQ5932" s="77">
        <v>0</v>
      </c>
      <c r="GR5932" s="77" t="s">
        <v>423</v>
      </c>
      <c r="GS5932" s="77">
        <v>0</v>
      </c>
      <c r="GT5932" s="77">
        <v>0</v>
      </c>
      <c r="GU5932" s="77">
        <v>0</v>
      </c>
      <c r="GV5932" s="77">
        <v>0</v>
      </c>
      <c r="GW5932" s="77">
        <v>5.59662090813094E-2</v>
      </c>
      <c r="GX5932" s="77">
        <v>309.76689415904377</v>
      </c>
      <c r="GY5932" s="77">
        <v>5.59662090813094E-2</v>
      </c>
      <c r="GZ5932" s="77">
        <v>309.76689415904377</v>
      </c>
    </row>
    <row r="5933" spans="187:208" x14ac:dyDescent="0.25">
      <c r="GE5933" s="77" t="s">
        <v>422</v>
      </c>
      <c r="GF5933" s="77" t="s">
        <v>155</v>
      </c>
      <c r="GG5933" s="77" t="s">
        <v>473</v>
      </c>
      <c r="GH5933" s="77" t="s">
        <v>453</v>
      </c>
      <c r="GI5933" s="77">
        <v>2025</v>
      </c>
      <c r="GJ5933" s="77" t="s">
        <v>305</v>
      </c>
      <c r="GK5933" s="77">
        <v>233.2300768079468</v>
      </c>
      <c r="GL5933" s="77">
        <v>334.86425300000002</v>
      </c>
      <c r="GM5933" s="77">
        <v>2025</v>
      </c>
      <c r="GN5933" s="77" t="s">
        <v>175</v>
      </c>
      <c r="GO5933" s="77">
        <v>0.13250000000000001</v>
      </c>
      <c r="GP5933" s="77">
        <v>3</v>
      </c>
      <c r="GQ5933" s="77">
        <v>0</v>
      </c>
      <c r="GR5933" s="77" t="s">
        <v>423</v>
      </c>
      <c r="GS5933" s="77">
        <v>0</v>
      </c>
      <c r="GT5933" s="77">
        <v>0</v>
      </c>
      <c r="GU5933" s="77">
        <v>0</v>
      </c>
      <c r="GV5933" s="77">
        <v>0</v>
      </c>
      <c r="GW5933" s="77">
        <v>0</v>
      </c>
      <c r="GX5933" s="77">
        <v>0</v>
      </c>
      <c r="GY5933" s="77">
        <v>0.1527377521613833</v>
      </c>
      <c r="GZ5933" s="77">
        <v>35.62303766807257</v>
      </c>
    </row>
    <row r="5934" spans="187:208" x14ac:dyDescent="0.25">
      <c r="GE5934" s="77" t="s">
        <v>425</v>
      </c>
      <c r="GF5934" s="77" t="s">
        <v>155</v>
      </c>
      <c r="GG5934" s="77" t="s">
        <v>473</v>
      </c>
      <c r="GH5934" s="77" t="s">
        <v>453</v>
      </c>
      <c r="GI5934" s="77">
        <v>2025</v>
      </c>
      <c r="GJ5934" s="77" t="s">
        <v>301</v>
      </c>
      <c r="GK5934" s="77">
        <v>8896.515993428884</v>
      </c>
      <c r="GL5934" s="77">
        <v>334.86425300000002</v>
      </c>
      <c r="GM5934" s="77">
        <v>2025</v>
      </c>
      <c r="GN5934" s="77" t="s">
        <v>175</v>
      </c>
      <c r="GO5934" s="77">
        <v>5.3000000000000005E-2</v>
      </c>
      <c r="GP5934" s="77">
        <v>3</v>
      </c>
      <c r="GQ5934" s="77">
        <v>0</v>
      </c>
      <c r="GR5934" s="77" t="s">
        <v>423</v>
      </c>
      <c r="GS5934" s="77">
        <v>0</v>
      </c>
      <c r="GT5934" s="77">
        <v>0</v>
      </c>
      <c r="GU5934" s="77">
        <v>0</v>
      </c>
      <c r="GV5934" s="77">
        <v>0</v>
      </c>
      <c r="GW5934" s="77">
        <v>0</v>
      </c>
      <c r="GX5934" s="77">
        <v>0</v>
      </c>
      <c r="GY5934" s="77">
        <v>5.59662090813094E-2</v>
      </c>
      <c r="GZ5934" s="77">
        <v>497.90427418345394</v>
      </c>
    </row>
    <row r="5935" spans="187:208" x14ac:dyDescent="0.25">
      <c r="GE5935" s="77" t="s">
        <v>427</v>
      </c>
      <c r="GF5935" s="77" t="s">
        <v>155</v>
      </c>
      <c r="GG5935" s="77" t="s">
        <v>473</v>
      </c>
      <c r="GH5935" s="77" t="s">
        <v>453</v>
      </c>
      <c r="GI5935" s="77">
        <v>2025</v>
      </c>
      <c r="GJ5935" s="77" t="s">
        <v>303</v>
      </c>
      <c r="GK5935" s="77">
        <v>5534.891486200273</v>
      </c>
      <c r="GL5935" s="77">
        <v>334.86425300000002</v>
      </c>
      <c r="GM5935" s="77">
        <v>2025</v>
      </c>
      <c r="GN5935" s="77" t="s">
        <v>175</v>
      </c>
      <c r="GO5935" s="77">
        <v>5.3000000000000005E-2</v>
      </c>
      <c r="GP5935" s="77">
        <v>3</v>
      </c>
      <c r="GQ5935" s="77">
        <v>0</v>
      </c>
      <c r="GR5935" s="77" t="s">
        <v>423</v>
      </c>
      <c r="GS5935" s="77">
        <v>0</v>
      </c>
      <c r="GT5935" s="77">
        <v>0</v>
      </c>
      <c r="GU5935" s="77">
        <v>0</v>
      </c>
      <c r="GV5935" s="77">
        <v>0</v>
      </c>
      <c r="GW5935" s="77">
        <v>0</v>
      </c>
      <c r="GX5935" s="77">
        <v>0</v>
      </c>
      <c r="GY5935" s="77">
        <v>5.59662090813094E-2</v>
      </c>
      <c r="GZ5935" s="77">
        <v>309.76689415904377</v>
      </c>
    </row>
    <row r="5936" spans="187:208" x14ac:dyDescent="0.25">
      <c r="GE5936" s="77" t="s">
        <v>422</v>
      </c>
      <c r="GF5936" s="77" t="s">
        <v>155</v>
      </c>
      <c r="GG5936" s="77" t="s">
        <v>473</v>
      </c>
      <c r="GH5936" s="77" t="s">
        <v>460</v>
      </c>
      <c r="GI5936" s="77">
        <v>2021</v>
      </c>
      <c r="GJ5936" s="77" t="s">
        <v>305</v>
      </c>
      <c r="GK5936" s="77">
        <v>222.22942162783789</v>
      </c>
      <c r="GL5936" s="77">
        <v>334.86425300000002</v>
      </c>
      <c r="GM5936" s="77">
        <v>2021</v>
      </c>
      <c r="GN5936" s="77" t="s">
        <v>175</v>
      </c>
      <c r="GO5936" s="77">
        <v>0.13250000000000001</v>
      </c>
      <c r="GP5936" s="77">
        <v>3</v>
      </c>
      <c r="GQ5936" s="77">
        <v>0</v>
      </c>
      <c r="GR5936" s="77" t="s">
        <v>423</v>
      </c>
      <c r="GS5936" s="77">
        <v>0.1527377521613833</v>
      </c>
      <c r="GT5936" s="77">
        <v>33.942822323560257</v>
      </c>
      <c r="GU5936" s="77">
        <v>0.1527377521613833</v>
      </c>
      <c r="GV5936" s="77">
        <v>33.942822323560257</v>
      </c>
      <c r="GW5936" s="77">
        <v>0</v>
      </c>
      <c r="GX5936" s="77">
        <v>0</v>
      </c>
      <c r="GY5936" s="77">
        <v>0</v>
      </c>
      <c r="GZ5936" s="77">
        <v>0</v>
      </c>
    </row>
    <row r="5937" spans="187:208" x14ac:dyDescent="0.25">
      <c r="GE5937" s="77" t="s">
        <v>425</v>
      </c>
      <c r="GF5937" s="77" t="s">
        <v>155</v>
      </c>
      <c r="GG5937" s="77" t="s">
        <v>473</v>
      </c>
      <c r="GH5937" s="77" t="s">
        <v>460</v>
      </c>
      <c r="GI5937" s="77">
        <v>2021</v>
      </c>
      <c r="GJ5937" s="77" t="s">
        <v>301</v>
      </c>
      <c r="GK5937" s="77">
        <v>8585.7228092482292</v>
      </c>
      <c r="GL5937" s="77">
        <v>334.86425300000002</v>
      </c>
      <c r="GM5937" s="77">
        <v>2021</v>
      </c>
      <c r="GN5937" s="77" t="s">
        <v>175</v>
      </c>
      <c r="GO5937" s="77">
        <v>5.3000000000000005E-2</v>
      </c>
      <c r="GP5937" s="77">
        <v>3</v>
      </c>
      <c r="GQ5937" s="77">
        <v>0</v>
      </c>
      <c r="GR5937" s="77" t="s">
        <v>423</v>
      </c>
      <c r="GS5937" s="77">
        <v>5.59662090813094E-2</v>
      </c>
      <c r="GT5937" s="77">
        <v>480.51035785655347</v>
      </c>
      <c r="GU5937" s="77">
        <v>5.59662090813094E-2</v>
      </c>
      <c r="GV5937" s="77">
        <v>480.51035785655347</v>
      </c>
      <c r="GW5937" s="77">
        <v>0</v>
      </c>
      <c r="GX5937" s="77">
        <v>0</v>
      </c>
      <c r="GY5937" s="77">
        <v>0</v>
      </c>
      <c r="GZ5937" s="77">
        <v>0</v>
      </c>
    </row>
    <row r="5938" spans="187:208" x14ac:dyDescent="0.25">
      <c r="GE5938" s="77" t="s">
        <v>422</v>
      </c>
      <c r="GF5938" s="77" t="s">
        <v>155</v>
      </c>
      <c r="GG5938" s="77" t="s">
        <v>473</v>
      </c>
      <c r="GH5938" s="77" t="s">
        <v>460</v>
      </c>
      <c r="GI5938" s="77">
        <v>2022</v>
      </c>
      <c r="GJ5938" s="77" t="s">
        <v>305</v>
      </c>
      <c r="GK5938" s="77">
        <v>222.22942162783789</v>
      </c>
      <c r="GL5938" s="77">
        <v>334.86425300000002</v>
      </c>
      <c r="GM5938" s="77">
        <v>2022</v>
      </c>
      <c r="GN5938" s="77" t="s">
        <v>175</v>
      </c>
      <c r="GO5938" s="77">
        <v>0.13250000000000001</v>
      </c>
      <c r="GP5938" s="77">
        <v>3</v>
      </c>
      <c r="GQ5938" s="77">
        <v>0</v>
      </c>
      <c r="GR5938" s="77" t="s">
        <v>423</v>
      </c>
      <c r="GS5938" s="77">
        <v>0.1527377521613833</v>
      </c>
      <c r="GT5938" s="77">
        <v>33.942822323560257</v>
      </c>
      <c r="GU5938" s="77">
        <v>0.1527377521613833</v>
      </c>
      <c r="GV5938" s="77">
        <v>33.942822323560257</v>
      </c>
      <c r="GW5938" s="77">
        <v>0.1527377521613833</v>
      </c>
      <c r="GX5938" s="77">
        <v>33.942822323560257</v>
      </c>
      <c r="GY5938" s="77">
        <v>0</v>
      </c>
      <c r="GZ5938" s="77">
        <v>0</v>
      </c>
    </row>
    <row r="5939" spans="187:208" x14ac:dyDescent="0.25">
      <c r="GE5939" s="77" t="s">
        <v>425</v>
      </c>
      <c r="GF5939" s="77" t="s">
        <v>155</v>
      </c>
      <c r="GG5939" s="77" t="s">
        <v>473</v>
      </c>
      <c r="GH5939" s="77" t="s">
        <v>460</v>
      </c>
      <c r="GI5939" s="77">
        <v>2022</v>
      </c>
      <c r="GJ5939" s="77" t="s">
        <v>301</v>
      </c>
      <c r="GK5939" s="77">
        <v>8585.7228092482292</v>
      </c>
      <c r="GL5939" s="77">
        <v>334.86425300000002</v>
      </c>
      <c r="GM5939" s="77">
        <v>2022</v>
      </c>
      <c r="GN5939" s="77" t="s">
        <v>175</v>
      </c>
      <c r="GO5939" s="77">
        <v>5.3000000000000005E-2</v>
      </c>
      <c r="GP5939" s="77">
        <v>3</v>
      </c>
      <c r="GQ5939" s="77">
        <v>0</v>
      </c>
      <c r="GR5939" s="77" t="s">
        <v>423</v>
      </c>
      <c r="GS5939" s="77">
        <v>5.59662090813094E-2</v>
      </c>
      <c r="GT5939" s="77">
        <v>480.51035785655347</v>
      </c>
      <c r="GU5939" s="77">
        <v>5.59662090813094E-2</v>
      </c>
      <c r="GV5939" s="77">
        <v>480.51035785655347</v>
      </c>
      <c r="GW5939" s="77">
        <v>5.59662090813094E-2</v>
      </c>
      <c r="GX5939" s="77">
        <v>480.51035785655347</v>
      </c>
      <c r="GY5939" s="77">
        <v>0</v>
      </c>
      <c r="GZ5939" s="77">
        <v>0</v>
      </c>
    </row>
    <row r="5940" spans="187:208" x14ac:dyDescent="0.25">
      <c r="GE5940" s="77" t="s">
        <v>422</v>
      </c>
      <c r="GF5940" s="77" t="s">
        <v>155</v>
      </c>
      <c r="GG5940" s="77" t="s">
        <v>473</v>
      </c>
      <c r="GH5940" s="77" t="s">
        <v>460</v>
      </c>
      <c r="GI5940" s="77">
        <v>2023</v>
      </c>
      <c r="GJ5940" s="77" t="s">
        <v>305</v>
      </c>
      <c r="GK5940" s="77">
        <v>233.2300768079468</v>
      </c>
      <c r="GL5940" s="77">
        <v>334.86425300000002</v>
      </c>
      <c r="GM5940" s="77">
        <v>2023</v>
      </c>
      <c r="GN5940" s="77" t="s">
        <v>175</v>
      </c>
      <c r="GO5940" s="77">
        <v>0.13250000000000001</v>
      </c>
      <c r="GP5940" s="77">
        <v>3</v>
      </c>
      <c r="GQ5940" s="77">
        <v>0</v>
      </c>
      <c r="GR5940" s="77" t="s">
        <v>423</v>
      </c>
      <c r="GS5940" s="77">
        <v>0</v>
      </c>
      <c r="GT5940" s="77">
        <v>0</v>
      </c>
      <c r="GU5940" s="77">
        <v>0.1527377521613833</v>
      </c>
      <c r="GV5940" s="77">
        <v>35.62303766807257</v>
      </c>
      <c r="GW5940" s="77">
        <v>0.1527377521613833</v>
      </c>
      <c r="GX5940" s="77">
        <v>35.62303766807257</v>
      </c>
      <c r="GY5940" s="77">
        <v>0.1527377521613833</v>
      </c>
      <c r="GZ5940" s="77">
        <v>35.62303766807257</v>
      </c>
    </row>
    <row r="5941" spans="187:208" x14ac:dyDescent="0.25">
      <c r="GE5941" s="77" t="s">
        <v>425</v>
      </c>
      <c r="GF5941" s="77" t="s">
        <v>155</v>
      </c>
      <c r="GG5941" s="77" t="s">
        <v>473</v>
      </c>
      <c r="GH5941" s="77" t="s">
        <v>460</v>
      </c>
      <c r="GI5941" s="77">
        <v>2023</v>
      </c>
      <c r="GJ5941" s="77" t="s">
        <v>301</v>
      </c>
      <c r="GK5941" s="77">
        <v>8896.5159934288895</v>
      </c>
      <c r="GL5941" s="77">
        <v>334.86425300000002</v>
      </c>
      <c r="GM5941" s="77">
        <v>2023</v>
      </c>
      <c r="GN5941" s="77" t="s">
        <v>175</v>
      </c>
      <c r="GO5941" s="77">
        <v>5.3000000000000005E-2</v>
      </c>
      <c r="GP5941" s="77">
        <v>3</v>
      </c>
      <c r="GQ5941" s="77">
        <v>0</v>
      </c>
      <c r="GR5941" s="77" t="s">
        <v>423</v>
      </c>
      <c r="GS5941" s="77">
        <v>0</v>
      </c>
      <c r="GT5941" s="77">
        <v>0</v>
      </c>
      <c r="GU5941" s="77">
        <v>5.59662090813094E-2</v>
      </c>
      <c r="GV5941" s="77">
        <v>497.90427418345422</v>
      </c>
      <c r="GW5941" s="77">
        <v>5.59662090813094E-2</v>
      </c>
      <c r="GX5941" s="77">
        <v>497.90427418345422</v>
      </c>
      <c r="GY5941" s="77">
        <v>5.59662090813094E-2</v>
      </c>
      <c r="GZ5941" s="77">
        <v>497.90427418345422</v>
      </c>
    </row>
    <row r="5942" spans="187:208" x14ac:dyDescent="0.25">
      <c r="GE5942" s="77" t="s">
        <v>422</v>
      </c>
      <c r="GF5942" s="77" t="s">
        <v>155</v>
      </c>
      <c r="GG5942" s="77" t="s">
        <v>473</v>
      </c>
      <c r="GH5942" s="77" t="s">
        <v>460</v>
      </c>
      <c r="GI5942" s="77">
        <v>2024</v>
      </c>
      <c r="GJ5942" s="77" t="s">
        <v>305</v>
      </c>
      <c r="GK5942" s="77">
        <v>233.2300768079468</v>
      </c>
      <c r="GL5942" s="77">
        <v>334.86425300000002</v>
      </c>
      <c r="GM5942" s="77">
        <v>2024</v>
      </c>
      <c r="GN5942" s="77" t="s">
        <v>175</v>
      </c>
      <c r="GO5942" s="77">
        <v>0.13250000000000001</v>
      </c>
      <c r="GP5942" s="77">
        <v>3</v>
      </c>
      <c r="GQ5942" s="77">
        <v>0</v>
      </c>
      <c r="GR5942" s="77" t="s">
        <v>423</v>
      </c>
      <c r="GS5942" s="77">
        <v>0</v>
      </c>
      <c r="GT5942" s="77">
        <v>0</v>
      </c>
      <c r="GU5942" s="77">
        <v>0</v>
      </c>
      <c r="GV5942" s="77">
        <v>0</v>
      </c>
      <c r="GW5942" s="77">
        <v>0.1527377521613833</v>
      </c>
      <c r="GX5942" s="77">
        <v>35.62303766807257</v>
      </c>
      <c r="GY5942" s="77">
        <v>0.1527377521613833</v>
      </c>
      <c r="GZ5942" s="77">
        <v>35.62303766807257</v>
      </c>
    </row>
    <row r="5943" spans="187:208" x14ac:dyDescent="0.25">
      <c r="GE5943" s="77" t="s">
        <v>425</v>
      </c>
      <c r="GF5943" s="77" t="s">
        <v>155</v>
      </c>
      <c r="GG5943" s="77" t="s">
        <v>473</v>
      </c>
      <c r="GH5943" s="77" t="s">
        <v>460</v>
      </c>
      <c r="GI5943" s="77">
        <v>2024</v>
      </c>
      <c r="GJ5943" s="77" t="s">
        <v>301</v>
      </c>
      <c r="GK5943" s="77">
        <v>8896.5159934288895</v>
      </c>
      <c r="GL5943" s="77">
        <v>334.86425300000002</v>
      </c>
      <c r="GM5943" s="77">
        <v>2024</v>
      </c>
      <c r="GN5943" s="77" t="s">
        <v>175</v>
      </c>
      <c r="GO5943" s="77">
        <v>5.3000000000000005E-2</v>
      </c>
      <c r="GP5943" s="77">
        <v>3</v>
      </c>
      <c r="GQ5943" s="77">
        <v>0</v>
      </c>
      <c r="GR5943" s="77" t="s">
        <v>423</v>
      </c>
      <c r="GS5943" s="77">
        <v>0</v>
      </c>
      <c r="GT5943" s="77">
        <v>0</v>
      </c>
      <c r="GU5943" s="77">
        <v>0</v>
      </c>
      <c r="GV5943" s="77">
        <v>0</v>
      </c>
      <c r="GW5943" s="77">
        <v>5.59662090813094E-2</v>
      </c>
      <c r="GX5943" s="77">
        <v>497.90427418345422</v>
      </c>
      <c r="GY5943" s="77">
        <v>5.59662090813094E-2</v>
      </c>
      <c r="GZ5943" s="77">
        <v>497.90427418345422</v>
      </c>
    </row>
    <row r="5944" spans="187:208" x14ac:dyDescent="0.25">
      <c r="GE5944" s="77" t="s">
        <v>422</v>
      </c>
      <c r="GF5944" s="77" t="s">
        <v>155</v>
      </c>
      <c r="GG5944" s="77" t="s">
        <v>473</v>
      </c>
      <c r="GH5944" s="77" t="s">
        <v>460</v>
      </c>
      <c r="GI5944" s="77">
        <v>2025</v>
      </c>
      <c r="GJ5944" s="77" t="s">
        <v>305</v>
      </c>
      <c r="GK5944" s="77">
        <v>233.2300768079468</v>
      </c>
      <c r="GL5944" s="77">
        <v>334.86425300000002</v>
      </c>
      <c r="GM5944" s="77">
        <v>2025</v>
      </c>
      <c r="GN5944" s="77" t="s">
        <v>175</v>
      </c>
      <c r="GO5944" s="77">
        <v>0.13250000000000001</v>
      </c>
      <c r="GP5944" s="77">
        <v>3</v>
      </c>
      <c r="GQ5944" s="77">
        <v>0</v>
      </c>
      <c r="GR5944" s="77" t="s">
        <v>423</v>
      </c>
      <c r="GS5944" s="77">
        <v>0</v>
      </c>
      <c r="GT5944" s="77">
        <v>0</v>
      </c>
      <c r="GU5944" s="77">
        <v>0</v>
      </c>
      <c r="GV5944" s="77">
        <v>0</v>
      </c>
      <c r="GW5944" s="77">
        <v>0</v>
      </c>
      <c r="GX5944" s="77">
        <v>0</v>
      </c>
      <c r="GY5944" s="77">
        <v>0.1527377521613833</v>
      </c>
      <c r="GZ5944" s="77">
        <v>35.62303766807257</v>
      </c>
    </row>
    <row r="5945" spans="187:208" x14ac:dyDescent="0.25">
      <c r="GE5945" s="77" t="s">
        <v>425</v>
      </c>
      <c r="GF5945" s="77" t="s">
        <v>155</v>
      </c>
      <c r="GG5945" s="77" t="s">
        <v>473</v>
      </c>
      <c r="GH5945" s="77" t="s">
        <v>460</v>
      </c>
      <c r="GI5945" s="77">
        <v>2025</v>
      </c>
      <c r="GJ5945" s="77" t="s">
        <v>301</v>
      </c>
      <c r="GK5945" s="77">
        <v>8896.5159934288895</v>
      </c>
      <c r="GL5945" s="77">
        <v>334.86425300000002</v>
      </c>
      <c r="GM5945" s="77">
        <v>2025</v>
      </c>
      <c r="GN5945" s="77" t="s">
        <v>175</v>
      </c>
      <c r="GO5945" s="77">
        <v>5.3000000000000005E-2</v>
      </c>
      <c r="GP5945" s="77">
        <v>3</v>
      </c>
      <c r="GQ5945" s="77">
        <v>0</v>
      </c>
      <c r="GR5945" s="77" t="s">
        <v>423</v>
      </c>
      <c r="GS5945" s="77">
        <v>0</v>
      </c>
      <c r="GT5945" s="77">
        <v>0</v>
      </c>
      <c r="GU5945" s="77">
        <v>0</v>
      </c>
      <c r="GV5945" s="77">
        <v>0</v>
      </c>
      <c r="GW5945" s="77">
        <v>0</v>
      </c>
      <c r="GX5945" s="77">
        <v>0</v>
      </c>
      <c r="GY5945" s="77">
        <v>5.59662090813094E-2</v>
      </c>
      <c r="GZ5945" s="77">
        <v>497.90427418345422</v>
      </c>
    </row>
    <row r="5946" spans="187:208" x14ac:dyDescent="0.25">
      <c r="GE5946" s="77" t="s">
        <v>422</v>
      </c>
      <c r="GF5946" s="77" t="s">
        <v>155</v>
      </c>
      <c r="GG5946" s="77" t="s">
        <v>473</v>
      </c>
      <c r="GH5946" s="77" t="s">
        <v>467</v>
      </c>
      <c r="GI5946" s="77">
        <v>2021</v>
      </c>
      <c r="GJ5946" s="77" t="s">
        <v>305</v>
      </c>
      <c r="GK5946" s="77">
        <v>0.69641821681223692</v>
      </c>
      <c r="GL5946" s="77">
        <v>334.86425300000002</v>
      </c>
      <c r="GM5946" s="77">
        <v>2021</v>
      </c>
      <c r="GN5946" s="77" t="s">
        <v>175</v>
      </c>
      <c r="GO5946" s="77">
        <v>0.13250000000000001</v>
      </c>
      <c r="GP5946" s="77">
        <v>3</v>
      </c>
      <c r="GQ5946" s="77">
        <v>0</v>
      </c>
      <c r="GR5946" s="77" t="s">
        <v>423</v>
      </c>
      <c r="GS5946" s="77">
        <v>0.1527377521613833</v>
      </c>
      <c r="GT5946" s="77">
        <v>0.10636935300013994</v>
      </c>
      <c r="GU5946" s="77">
        <v>0.1527377521613833</v>
      </c>
      <c r="GV5946" s="77">
        <v>0.10636935300013994</v>
      </c>
      <c r="GW5946" s="77">
        <v>0</v>
      </c>
      <c r="GX5946" s="77">
        <v>0</v>
      </c>
      <c r="GY5946" s="77">
        <v>0</v>
      </c>
      <c r="GZ5946" s="77">
        <v>0</v>
      </c>
    </row>
    <row r="5947" spans="187:208" x14ac:dyDescent="0.25">
      <c r="GE5947" s="77" t="s">
        <v>425</v>
      </c>
      <c r="GF5947" s="77" t="s">
        <v>155</v>
      </c>
      <c r="GG5947" s="77" t="s">
        <v>473</v>
      </c>
      <c r="GH5947" s="77" t="s">
        <v>467</v>
      </c>
      <c r="GI5947" s="77">
        <v>2021</v>
      </c>
      <c r="GJ5947" s="77" t="s">
        <v>301</v>
      </c>
      <c r="GK5947" s="77">
        <v>2.941964152281038</v>
      </c>
      <c r="GL5947" s="77">
        <v>334.86425300000002</v>
      </c>
      <c r="GM5947" s="77">
        <v>2021</v>
      </c>
      <c r="GN5947" s="77" t="s">
        <v>175</v>
      </c>
      <c r="GO5947" s="77">
        <v>5.3000000000000005E-2</v>
      </c>
      <c r="GP5947" s="77">
        <v>3</v>
      </c>
      <c r="GQ5947" s="77">
        <v>0</v>
      </c>
      <c r="GR5947" s="77" t="s">
        <v>423</v>
      </c>
      <c r="GS5947" s="77">
        <v>5.59662090813094E-2</v>
      </c>
      <c r="GT5947" s="77">
        <v>0.16465058085627773</v>
      </c>
      <c r="GU5947" s="77">
        <v>5.59662090813094E-2</v>
      </c>
      <c r="GV5947" s="77">
        <v>0.16465058085627773</v>
      </c>
      <c r="GW5947" s="77">
        <v>0</v>
      </c>
      <c r="GX5947" s="77">
        <v>0</v>
      </c>
      <c r="GY5947" s="77">
        <v>0</v>
      </c>
      <c r="GZ5947" s="77">
        <v>0</v>
      </c>
    </row>
    <row r="5948" spans="187:208" x14ac:dyDescent="0.25">
      <c r="GE5948" s="77" t="s">
        <v>427</v>
      </c>
      <c r="GF5948" s="77" t="s">
        <v>155</v>
      </c>
      <c r="GG5948" s="77" t="s">
        <v>473</v>
      </c>
      <c r="GH5948" s="77" t="s">
        <v>467</v>
      </c>
      <c r="GI5948" s="77">
        <v>2021</v>
      </c>
      <c r="GJ5948" s="77" t="s">
        <v>303</v>
      </c>
      <c r="GK5948" s="77">
        <v>1.6021759622082921</v>
      </c>
      <c r="GL5948" s="77">
        <v>334.86425300000002</v>
      </c>
      <c r="GM5948" s="77">
        <v>2021</v>
      </c>
      <c r="GN5948" s="77" t="s">
        <v>175</v>
      </c>
      <c r="GO5948" s="77">
        <v>5.3000000000000005E-2</v>
      </c>
      <c r="GP5948" s="77">
        <v>3</v>
      </c>
      <c r="GQ5948" s="77">
        <v>0</v>
      </c>
      <c r="GR5948" s="77" t="s">
        <v>423</v>
      </c>
      <c r="GS5948" s="77">
        <v>5.59662090813094E-2</v>
      </c>
      <c r="GT5948" s="77">
        <v>8.9667714885997341E-2</v>
      </c>
      <c r="GU5948" s="77">
        <v>5.59662090813094E-2</v>
      </c>
      <c r="GV5948" s="77">
        <v>8.9667714885997341E-2</v>
      </c>
      <c r="GW5948" s="77">
        <v>0</v>
      </c>
      <c r="GX5948" s="77">
        <v>0</v>
      </c>
      <c r="GY5948" s="77">
        <v>0</v>
      </c>
      <c r="GZ5948" s="77">
        <v>0</v>
      </c>
    </row>
    <row r="5949" spans="187:208" x14ac:dyDescent="0.25">
      <c r="GE5949" s="77" t="s">
        <v>422</v>
      </c>
      <c r="GF5949" s="77" t="s">
        <v>155</v>
      </c>
      <c r="GG5949" s="77" t="s">
        <v>473</v>
      </c>
      <c r="GH5949" s="77" t="s">
        <v>467</v>
      </c>
      <c r="GI5949" s="77">
        <v>2022</v>
      </c>
      <c r="GJ5949" s="77" t="s">
        <v>305</v>
      </c>
      <c r="GK5949" s="77">
        <v>0.69641821681223692</v>
      </c>
      <c r="GL5949" s="77">
        <v>334.86425300000002</v>
      </c>
      <c r="GM5949" s="77">
        <v>2022</v>
      </c>
      <c r="GN5949" s="77" t="s">
        <v>175</v>
      </c>
      <c r="GO5949" s="77">
        <v>0.13250000000000001</v>
      </c>
      <c r="GP5949" s="77">
        <v>3</v>
      </c>
      <c r="GQ5949" s="77">
        <v>0</v>
      </c>
      <c r="GR5949" s="77" t="s">
        <v>423</v>
      </c>
      <c r="GS5949" s="77">
        <v>0.1527377521613833</v>
      </c>
      <c r="GT5949" s="77">
        <v>0.10636935300013994</v>
      </c>
      <c r="GU5949" s="77">
        <v>0.1527377521613833</v>
      </c>
      <c r="GV5949" s="77">
        <v>0.10636935300013994</v>
      </c>
      <c r="GW5949" s="77">
        <v>0.1527377521613833</v>
      </c>
      <c r="GX5949" s="77">
        <v>0.10636935300013994</v>
      </c>
      <c r="GY5949" s="77">
        <v>0</v>
      </c>
      <c r="GZ5949" s="77">
        <v>0</v>
      </c>
    </row>
    <row r="5950" spans="187:208" x14ac:dyDescent="0.25">
      <c r="GE5950" s="77" t="s">
        <v>425</v>
      </c>
      <c r="GF5950" s="77" t="s">
        <v>155</v>
      </c>
      <c r="GG5950" s="77" t="s">
        <v>473</v>
      </c>
      <c r="GH5950" s="77" t="s">
        <v>467</v>
      </c>
      <c r="GI5950" s="77">
        <v>2022</v>
      </c>
      <c r="GJ5950" s="77" t="s">
        <v>301</v>
      </c>
      <c r="GK5950" s="77">
        <v>2.941964152281038</v>
      </c>
      <c r="GL5950" s="77">
        <v>334.86425300000002</v>
      </c>
      <c r="GM5950" s="77">
        <v>2022</v>
      </c>
      <c r="GN5950" s="77" t="s">
        <v>175</v>
      </c>
      <c r="GO5950" s="77">
        <v>5.3000000000000005E-2</v>
      </c>
      <c r="GP5950" s="77">
        <v>3</v>
      </c>
      <c r="GQ5950" s="77">
        <v>0</v>
      </c>
      <c r="GR5950" s="77" t="s">
        <v>423</v>
      </c>
      <c r="GS5950" s="77">
        <v>5.59662090813094E-2</v>
      </c>
      <c r="GT5950" s="77">
        <v>0.16465058085627773</v>
      </c>
      <c r="GU5950" s="77">
        <v>5.59662090813094E-2</v>
      </c>
      <c r="GV5950" s="77">
        <v>0.16465058085627773</v>
      </c>
      <c r="GW5950" s="77">
        <v>5.59662090813094E-2</v>
      </c>
      <c r="GX5950" s="77">
        <v>0.16465058085627773</v>
      </c>
      <c r="GY5950" s="77">
        <v>0</v>
      </c>
      <c r="GZ5950" s="77">
        <v>0</v>
      </c>
    </row>
    <row r="5951" spans="187:208" x14ac:dyDescent="0.25">
      <c r="GE5951" s="77" t="s">
        <v>427</v>
      </c>
      <c r="GF5951" s="77" t="s">
        <v>155</v>
      </c>
      <c r="GG5951" s="77" t="s">
        <v>473</v>
      </c>
      <c r="GH5951" s="77" t="s">
        <v>467</v>
      </c>
      <c r="GI5951" s="77">
        <v>2022</v>
      </c>
      <c r="GJ5951" s="77" t="s">
        <v>303</v>
      </c>
      <c r="GK5951" s="77">
        <v>1.6021759622082921</v>
      </c>
      <c r="GL5951" s="77">
        <v>334.86425300000002</v>
      </c>
      <c r="GM5951" s="77">
        <v>2022</v>
      </c>
      <c r="GN5951" s="77" t="s">
        <v>175</v>
      </c>
      <c r="GO5951" s="77">
        <v>5.3000000000000005E-2</v>
      </c>
      <c r="GP5951" s="77">
        <v>3</v>
      </c>
      <c r="GQ5951" s="77">
        <v>0</v>
      </c>
      <c r="GR5951" s="77" t="s">
        <v>423</v>
      </c>
      <c r="GS5951" s="77">
        <v>5.59662090813094E-2</v>
      </c>
      <c r="GT5951" s="77">
        <v>8.9667714885997341E-2</v>
      </c>
      <c r="GU5951" s="77">
        <v>5.59662090813094E-2</v>
      </c>
      <c r="GV5951" s="77">
        <v>8.9667714885997341E-2</v>
      </c>
      <c r="GW5951" s="77">
        <v>5.59662090813094E-2</v>
      </c>
      <c r="GX5951" s="77">
        <v>8.9667714885997341E-2</v>
      </c>
      <c r="GY5951" s="77">
        <v>0</v>
      </c>
      <c r="GZ5951" s="77">
        <v>0</v>
      </c>
    </row>
    <row r="5952" spans="187:208" x14ac:dyDescent="0.25">
      <c r="GE5952" s="77" t="s">
        <v>422</v>
      </c>
      <c r="GF5952" s="77" t="s">
        <v>155</v>
      </c>
      <c r="GG5952" s="77" t="s">
        <v>473</v>
      </c>
      <c r="GH5952" s="77" t="s">
        <v>467</v>
      </c>
      <c r="GI5952" s="77">
        <v>2023</v>
      </c>
      <c r="GJ5952" s="77" t="s">
        <v>305</v>
      </c>
      <c r="GK5952" s="77">
        <v>0.71896016785821126</v>
      </c>
      <c r="GL5952" s="77">
        <v>334.86425300000002</v>
      </c>
      <c r="GM5952" s="77">
        <v>2023</v>
      </c>
      <c r="GN5952" s="77" t="s">
        <v>175</v>
      </c>
      <c r="GO5952" s="77">
        <v>0.13250000000000001</v>
      </c>
      <c r="GP5952" s="77">
        <v>3</v>
      </c>
      <c r="GQ5952" s="77">
        <v>0</v>
      </c>
      <c r="GR5952" s="77" t="s">
        <v>423</v>
      </c>
      <c r="GS5952" s="77">
        <v>0</v>
      </c>
      <c r="GT5952" s="77">
        <v>0</v>
      </c>
      <c r="GU5952" s="77">
        <v>0.1527377521613833</v>
      </c>
      <c r="GV5952" s="77">
        <v>0.10981235993223401</v>
      </c>
      <c r="GW5952" s="77">
        <v>0.1527377521613833</v>
      </c>
      <c r="GX5952" s="77">
        <v>0.10981235993223401</v>
      </c>
      <c r="GY5952" s="77">
        <v>0.1527377521613833</v>
      </c>
      <c r="GZ5952" s="77">
        <v>0.10981235993223401</v>
      </c>
    </row>
    <row r="5953" spans="187:208" x14ac:dyDescent="0.25">
      <c r="GE5953" s="77" t="s">
        <v>425</v>
      </c>
      <c r="GF5953" s="77" t="s">
        <v>155</v>
      </c>
      <c r="GG5953" s="77" t="s">
        <v>473</v>
      </c>
      <c r="GH5953" s="77" t="s">
        <v>467</v>
      </c>
      <c r="GI5953" s="77">
        <v>2023</v>
      </c>
      <c r="GJ5953" s="77" t="s">
        <v>301</v>
      </c>
      <c r="GK5953" s="77">
        <v>3.071497198615122</v>
      </c>
      <c r="GL5953" s="77">
        <v>334.86425300000002</v>
      </c>
      <c r="GM5953" s="77">
        <v>2023</v>
      </c>
      <c r="GN5953" s="77" t="s">
        <v>175</v>
      </c>
      <c r="GO5953" s="77">
        <v>5.3000000000000005E-2</v>
      </c>
      <c r="GP5953" s="77">
        <v>3</v>
      </c>
      <c r="GQ5953" s="77">
        <v>0</v>
      </c>
      <c r="GR5953" s="77" t="s">
        <v>423</v>
      </c>
      <c r="GS5953" s="77">
        <v>0</v>
      </c>
      <c r="GT5953" s="77">
        <v>0</v>
      </c>
      <c r="GU5953" s="77">
        <v>5.59662090813094E-2</v>
      </c>
      <c r="GV5953" s="77">
        <v>0.17190005441035003</v>
      </c>
      <c r="GW5953" s="77">
        <v>5.59662090813094E-2</v>
      </c>
      <c r="GX5953" s="77">
        <v>0.17190005441035003</v>
      </c>
      <c r="GY5953" s="77">
        <v>5.59662090813094E-2</v>
      </c>
      <c r="GZ5953" s="77">
        <v>0.17190005441035003</v>
      </c>
    </row>
    <row r="5954" spans="187:208" x14ac:dyDescent="0.25">
      <c r="GE5954" s="77" t="s">
        <v>427</v>
      </c>
      <c r="GF5954" s="77" t="s">
        <v>155</v>
      </c>
      <c r="GG5954" s="77" t="s">
        <v>473</v>
      </c>
      <c r="GH5954" s="77" t="s">
        <v>467</v>
      </c>
      <c r="GI5954" s="77">
        <v>2023</v>
      </c>
      <c r="GJ5954" s="77" t="s">
        <v>303</v>
      </c>
      <c r="GK5954" s="77">
        <v>1.6845772405344519</v>
      </c>
      <c r="GL5954" s="77">
        <v>334.86425300000002</v>
      </c>
      <c r="GM5954" s="77">
        <v>2023</v>
      </c>
      <c r="GN5954" s="77" t="s">
        <v>175</v>
      </c>
      <c r="GO5954" s="77">
        <v>5.3000000000000005E-2</v>
      </c>
      <c r="GP5954" s="77">
        <v>3</v>
      </c>
      <c r="GQ5954" s="77">
        <v>0</v>
      </c>
      <c r="GR5954" s="77" t="s">
        <v>423</v>
      </c>
      <c r="GS5954" s="77">
        <v>0</v>
      </c>
      <c r="GT5954" s="77">
        <v>0</v>
      </c>
      <c r="GU5954" s="77">
        <v>5.59662090813094E-2</v>
      </c>
      <c r="GV5954" s="77">
        <v>9.4279402057366374E-2</v>
      </c>
      <c r="GW5954" s="77">
        <v>5.59662090813094E-2</v>
      </c>
      <c r="GX5954" s="77">
        <v>9.4279402057366374E-2</v>
      </c>
      <c r="GY5954" s="77">
        <v>5.59662090813094E-2</v>
      </c>
      <c r="GZ5954" s="77">
        <v>9.4279402057366374E-2</v>
      </c>
    </row>
    <row r="5955" spans="187:208" x14ac:dyDescent="0.25">
      <c r="GE5955" s="77" t="s">
        <v>422</v>
      </c>
      <c r="GF5955" s="77" t="s">
        <v>155</v>
      </c>
      <c r="GG5955" s="77" t="s">
        <v>473</v>
      </c>
      <c r="GH5955" s="77" t="s">
        <v>467</v>
      </c>
      <c r="GI5955" s="77">
        <v>2024</v>
      </c>
      <c r="GJ5955" s="77" t="s">
        <v>305</v>
      </c>
      <c r="GK5955" s="77">
        <v>0.71896016785821126</v>
      </c>
      <c r="GL5955" s="77">
        <v>334.86425300000002</v>
      </c>
      <c r="GM5955" s="77">
        <v>2024</v>
      </c>
      <c r="GN5955" s="77" t="s">
        <v>175</v>
      </c>
      <c r="GO5955" s="77">
        <v>0.13250000000000001</v>
      </c>
      <c r="GP5955" s="77">
        <v>3</v>
      </c>
      <c r="GQ5955" s="77">
        <v>0</v>
      </c>
      <c r="GR5955" s="77" t="s">
        <v>423</v>
      </c>
      <c r="GS5955" s="77">
        <v>0</v>
      </c>
      <c r="GT5955" s="77">
        <v>0</v>
      </c>
      <c r="GU5955" s="77">
        <v>0</v>
      </c>
      <c r="GV5955" s="77">
        <v>0</v>
      </c>
      <c r="GW5955" s="77">
        <v>0.1527377521613833</v>
      </c>
      <c r="GX5955" s="77">
        <v>0.10981235993223401</v>
      </c>
      <c r="GY5955" s="77">
        <v>0.1527377521613833</v>
      </c>
      <c r="GZ5955" s="77">
        <v>0.10981235993223401</v>
      </c>
    </row>
    <row r="5956" spans="187:208" x14ac:dyDescent="0.25">
      <c r="GE5956" s="77" t="s">
        <v>425</v>
      </c>
      <c r="GF5956" s="77" t="s">
        <v>155</v>
      </c>
      <c r="GG5956" s="77" t="s">
        <v>473</v>
      </c>
      <c r="GH5956" s="77" t="s">
        <v>467</v>
      </c>
      <c r="GI5956" s="77">
        <v>2024</v>
      </c>
      <c r="GJ5956" s="77" t="s">
        <v>301</v>
      </c>
      <c r="GK5956" s="77">
        <v>3.071497198615122</v>
      </c>
      <c r="GL5956" s="77">
        <v>334.86425300000002</v>
      </c>
      <c r="GM5956" s="77">
        <v>2024</v>
      </c>
      <c r="GN5956" s="77" t="s">
        <v>175</v>
      </c>
      <c r="GO5956" s="77">
        <v>5.3000000000000005E-2</v>
      </c>
      <c r="GP5956" s="77">
        <v>3</v>
      </c>
      <c r="GQ5956" s="77">
        <v>0</v>
      </c>
      <c r="GR5956" s="77" t="s">
        <v>423</v>
      </c>
      <c r="GS5956" s="77">
        <v>0</v>
      </c>
      <c r="GT5956" s="77">
        <v>0</v>
      </c>
      <c r="GU5956" s="77">
        <v>0</v>
      </c>
      <c r="GV5956" s="77">
        <v>0</v>
      </c>
      <c r="GW5956" s="77">
        <v>5.59662090813094E-2</v>
      </c>
      <c r="GX5956" s="77">
        <v>0.17190005441035003</v>
      </c>
      <c r="GY5956" s="77">
        <v>5.59662090813094E-2</v>
      </c>
      <c r="GZ5956" s="77">
        <v>0.17190005441035003</v>
      </c>
    </row>
    <row r="5957" spans="187:208" x14ac:dyDescent="0.25">
      <c r="GE5957" s="77" t="s">
        <v>427</v>
      </c>
      <c r="GF5957" s="77" t="s">
        <v>155</v>
      </c>
      <c r="GG5957" s="77" t="s">
        <v>473</v>
      </c>
      <c r="GH5957" s="77" t="s">
        <v>467</v>
      </c>
      <c r="GI5957" s="77">
        <v>2024</v>
      </c>
      <c r="GJ5957" s="77" t="s">
        <v>303</v>
      </c>
      <c r="GK5957" s="77">
        <v>1.6845772405344519</v>
      </c>
      <c r="GL5957" s="77">
        <v>334.86425300000002</v>
      </c>
      <c r="GM5957" s="77">
        <v>2024</v>
      </c>
      <c r="GN5957" s="77" t="s">
        <v>175</v>
      </c>
      <c r="GO5957" s="77">
        <v>5.3000000000000005E-2</v>
      </c>
      <c r="GP5957" s="77">
        <v>3</v>
      </c>
      <c r="GQ5957" s="77">
        <v>0</v>
      </c>
      <c r="GR5957" s="77" t="s">
        <v>423</v>
      </c>
      <c r="GS5957" s="77">
        <v>0</v>
      </c>
      <c r="GT5957" s="77">
        <v>0</v>
      </c>
      <c r="GU5957" s="77">
        <v>0</v>
      </c>
      <c r="GV5957" s="77">
        <v>0</v>
      </c>
      <c r="GW5957" s="77">
        <v>5.59662090813094E-2</v>
      </c>
      <c r="GX5957" s="77">
        <v>9.4279402057366374E-2</v>
      </c>
      <c r="GY5957" s="77">
        <v>5.59662090813094E-2</v>
      </c>
      <c r="GZ5957" s="77">
        <v>9.4279402057366374E-2</v>
      </c>
    </row>
    <row r="5958" spans="187:208" x14ac:dyDescent="0.25">
      <c r="GE5958" s="77" t="s">
        <v>422</v>
      </c>
      <c r="GF5958" s="77" t="s">
        <v>155</v>
      </c>
      <c r="GG5958" s="77" t="s">
        <v>473</v>
      </c>
      <c r="GH5958" s="77" t="s">
        <v>467</v>
      </c>
      <c r="GI5958" s="77">
        <v>2025</v>
      </c>
      <c r="GJ5958" s="77" t="s">
        <v>305</v>
      </c>
      <c r="GK5958" s="77">
        <v>0.71896016785821126</v>
      </c>
      <c r="GL5958" s="77">
        <v>334.86425300000002</v>
      </c>
      <c r="GM5958" s="77">
        <v>2025</v>
      </c>
      <c r="GN5958" s="77" t="s">
        <v>175</v>
      </c>
      <c r="GO5958" s="77">
        <v>0.13250000000000001</v>
      </c>
      <c r="GP5958" s="77">
        <v>3</v>
      </c>
      <c r="GQ5958" s="77">
        <v>0</v>
      </c>
      <c r="GR5958" s="77" t="s">
        <v>423</v>
      </c>
      <c r="GS5958" s="77">
        <v>0</v>
      </c>
      <c r="GT5958" s="77">
        <v>0</v>
      </c>
      <c r="GU5958" s="77">
        <v>0</v>
      </c>
      <c r="GV5958" s="77">
        <v>0</v>
      </c>
      <c r="GW5958" s="77">
        <v>0</v>
      </c>
      <c r="GX5958" s="77">
        <v>0</v>
      </c>
      <c r="GY5958" s="77">
        <v>0.1527377521613833</v>
      </c>
      <c r="GZ5958" s="77">
        <v>0.10981235993223401</v>
      </c>
    </row>
    <row r="5959" spans="187:208" x14ac:dyDescent="0.25">
      <c r="GE5959" s="77" t="s">
        <v>425</v>
      </c>
      <c r="GF5959" s="77" t="s">
        <v>155</v>
      </c>
      <c r="GG5959" s="77" t="s">
        <v>473</v>
      </c>
      <c r="GH5959" s="77" t="s">
        <v>467</v>
      </c>
      <c r="GI5959" s="77">
        <v>2025</v>
      </c>
      <c r="GJ5959" s="77" t="s">
        <v>301</v>
      </c>
      <c r="GK5959" s="77">
        <v>3.071497198615122</v>
      </c>
      <c r="GL5959" s="77">
        <v>334.86425300000002</v>
      </c>
      <c r="GM5959" s="77">
        <v>2025</v>
      </c>
      <c r="GN5959" s="77" t="s">
        <v>175</v>
      </c>
      <c r="GO5959" s="77">
        <v>5.3000000000000005E-2</v>
      </c>
      <c r="GP5959" s="77">
        <v>3</v>
      </c>
      <c r="GQ5959" s="77">
        <v>0</v>
      </c>
      <c r="GR5959" s="77" t="s">
        <v>423</v>
      </c>
      <c r="GS5959" s="77">
        <v>0</v>
      </c>
      <c r="GT5959" s="77">
        <v>0</v>
      </c>
      <c r="GU5959" s="77">
        <v>0</v>
      </c>
      <c r="GV5959" s="77">
        <v>0</v>
      </c>
      <c r="GW5959" s="77">
        <v>0</v>
      </c>
      <c r="GX5959" s="77">
        <v>0</v>
      </c>
      <c r="GY5959" s="77">
        <v>5.59662090813094E-2</v>
      </c>
      <c r="GZ5959" s="77">
        <v>0.17190005441035003</v>
      </c>
    </row>
    <row r="5960" spans="187:208" x14ac:dyDescent="0.25">
      <c r="GE5960" s="77" t="s">
        <v>427</v>
      </c>
      <c r="GF5960" s="77" t="s">
        <v>155</v>
      </c>
      <c r="GG5960" s="77" t="s">
        <v>473</v>
      </c>
      <c r="GH5960" s="77" t="s">
        <v>467</v>
      </c>
      <c r="GI5960" s="77">
        <v>2025</v>
      </c>
      <c r="GJ5960" s="77" t="s">
        <v>303</v>
      </c>
      <c r="GK5960" s="77">
        <v>1.6845772405344519</v>
      </c>
      <c r="GL5960" s="77">
        <v>334.86425300000002</v>
      </c>
      <c r="GM5960" s="77">
        <v>2025</v>
      </c>
      <c r="GN5960" s="77" t="s">
        <v>175</v>
      </c>
      <c r="GO5960" s="77">
        <v>5.3000000000000005E-2</v>
      </c>
      <c r="GP5960" s="77">
        <v>3</v>
      </c>
      <c r="GQ5960" s="77">
        <v>0</v>
      </c>
      <c r="GR5960" s="77" t="s">
        <v>423</v>
      </c>
      <c r="GS5960" s="77">
        <v>0</v>
      </c>
      <c r="GT5960" s="77">
        <v>0</v>
      </c>
      <c r="GU5960" s="77">
        <v>0</v>
      </c>
      <c r="GV5960" s="77">
        <v>0</v>
      </c>
      <c r="GW5960" s="77">
        <v>0</v>
      </c>
      <c r="GX5960" s="77">
        <v>0</v>
      </c>
      <c r="GY5960" s="77">
        <v>5.59662090813094E-2</v>
      </c>
      <c r="GZ5960" s="77">
        <v>9.4279402057366374E-2</v>
      </c>
    </row>
    <row r="5961" spans="187:208" x14ac:dyDescent="0.25">
      <c r="GE5961" s="77" t="s">
        <v>422</v>
      </c>
      <c r="GF5961" s="77" t="s">
        <v>155</v>
      </c>
      <c r="GG5961" s="77" t="s">
        <v>473</v>
      </c>
      <c r="GH5961" s="77" t="s">
        <v>474</v>
      </c>
      <c r="GI5961" s="77">
        <v>2021</v>
      </c>
      <c r="GJ5961" s="77" t="s">
        <v>305</v>
      </c>
      <c r="GK5961" s="77">
        <v>3.642506068395443E-2</v>
      </c>
      <c r="GL5961" s="77">
        <v>334.86425300000002</v>
      </c>
      <c r="GM5961" s="77">
        <v>2021</v>
      </c>
      <c r="GN5961" s="77" t="s">
        <v>175</v>
      </c>
      <c r="GO5961" s="77">
        <v>0.13250000000000001</v>
      </c>
      <c r="GP5961" s="77">
        <v>3</v>
      </c>
      <c r="GQ5961" s="77">
        <v>0</v>
      </c>
      <c r="GR5961" s="77" t="s">
        <v>423</v>
      </c>
      <c r="GS5961" s="77">
        <v>0.1527377521613833</v>
      </c>
      <c r="GT5961" s="77">
        <v>5.5634818912091788E-3</v>
      </c>
      <c r="GU5961" s="77">
        <v>0.1527377521613833</v>
      </c>
      <c r="GV5961" s="77">
        <v>5.5634818912091788E-3</v>
      </c>
      <c r="GW5961" s="77">
        <v>0</v>
      </c>
      <c r="GX5961" s="77">
        <v>0</v>
      </c>
      <c r="GY5961" s="77">
        <v>0</v>
      </c>
      <c r="GZ5961" s="77">
        <v>0</v>
      </c>
    </row>
    <row r="5962" spans="187:208" x14ac:dyDescent="0.25">
      <c r="GE5962" s="77" t="s">
        <v>425</v>
      </c>
      <c r="GF5962" s="77" t="s">
        <v>155</v>
      </c>
      <c r="GG5962" s="77" t="s">
        <v>473</v>
      </c>
      <c r="GH5962" s="77" t="s">
        <v>474</v>
      </c>
      <c r="GI5962" s="77">
        <v>2021</v>
      </c>
      <c r="GJ5962" s="77" t="s">
        <v>301</v>
      </c>
      <c r="GK5962" s="77">
        <v>1.5808724525430409E-3</v>
      </c>
      <c r="GL5962" s="77">
        <v>334.86425300000002</v>
      </c>
      <c r="GM5962" s="77">
        <v>2021</v>
      </c>
      <c r="GN5962" s="77" t="s">
        <v>175</v>
      </c>
      <c r="GO5962" s="77">
        <v>5.3000000000000005E-2</v>
      </c>
      <c r="GP5962" s="77">
        <v>3</v>
      </c>
      <c r="GQ5962" s="77">
        <v>0</v>
      </c>
      <c r="GR5962" s="77" t="s">
        <v>423</v>
      </c>
      <c r="GS5962" s="77">
        <v>5.59662090813094E-2</v>
      </c>
      <c r="GT5962" s="77">
        <v>8.8475438209906196E-5</v>
      </c>
      <c r="GU5962" s="77">
        <v>5.59662090813094E-2</v>
      </c>
      <c r="GV5962" s="77">
        <v>8.8475438209906196E-5</v>
      </c>
      <c r="GW5962" s="77">
        <v>0</v>
      </c>
      <c r="GX5962" s="77">
        <v>0</v>
      </c>
      <c r="GY5962" s="77">
        <v>0</v>
      </c>
      <c r="GZ5962" s="77">
        <v>0</v>
      </c>
    </row>
    <row r="5963" spans="187:208" x14ac:dyDescent="0.25">
      <c r="GE5963" s="77" t="s">
        <v>427</v>
      </c>
      <c r="GF5963" s="77" t="s">
        <v>155</v>
      </c>
      <c r="GG5963" s="77" t="s">
        <v>473</v>
      </c>
      <c r="GH5963" s="77" t="s">
        <v>474</v>
      </c>
      <c r="GI5963" s="77">
        <v>2021</v>
      </c>
      <c r="GJ5963" s="77" t="s">
        <v>303</v>
      </c>
      <c r="GK5963" s="77">
        <v>3.9894642198450597E-2</v>
      </c>
      <c r="GL5963" s="77">
        <v>334.86425300000002</v>
      </c>
      <c r="GM5963" s="77">
        <v>2021</v>
      </c>
      <c r="GN5963" s="77" t="s">
        <v>175</v>
      </c>
      <c r="GO5963" s="77">
        <v>5.3000000000000005E-2</v>
      </c>
      <c r="GP5963" s="77">
        <v>3</v>
      </c>
      <c r="GQ5963" s="77">
        <v>0</v>
      </c>
      <c r="GR5963" s="77" t="s">
        <v>423</v>
      </c>
      <c r="GS5963" s="77">
        <v>5.59662090813094E-2</v>
      </c>
      <c r="GT5963" s="77">
        <v>2.2327518865025149E-3</v>
      </c>
      <c r="GU5963" s="77">
        <v>5.59662090813094E-2</v>
      </c>
      <c r="GV5963" s="77">
        <v>2.2327518865025149E-3</v>
      </c>
      <c r="GW5963" s="77">
        <v>0</v>
      </c>
      <c r="GX5963" s="77">
        <v>0</v>
      </c>
      <c r="GY5963" s="77">
        <v>0</v>
      </c>
      <c r="GZ5963" s="77">
        <v>0</v>
      </c>
    </row>
    <row r="5964" spans="187:208" x14ac:dyDescent="0.25">
      <c r="GE5964" s="77" t="s">
        <v>422</v>
      </c>
      <c r="GF5964" s="77" t="s">
        <v>155</v>
      </c>
      <c r="GG5964" s="77" t="s">
        <v>473</v>
      </c>
      <c r="GH5964" s="77" t="s">
        <v>474</v>
      </c>
      <c r="GI5964" s="77">
        <v>2022</v>
      </c>
      <c r="GJ5964" s="77" t="s">
        <v>305</v>
      </c>
      <c r="GK5964" s="77">
        <v>3.642506068395443E-2</v>
      </c>
      <c r="GL5964" s="77">
        <v>334.86425300000002</v>
      </c>
      <c r="GM5964" s="77">
        <v>2022</v>
      </c>
      <c r="GN5964" s="77" t="s">
        <v>175</v>
      </c>
      <c r="GO5964" s="77">
        <v>0.13250000000000001</v>
      </c>
      <c r="GP5964" s="77">
        <v>3</v>
      </c>
      <c r="GQ5964" s="77">
        <v>0</v>
      </c>
      <c r="GR5964" s="77" t="s">
        <v>423</v>
      </c>
      <c r="GS5964" s="77">
        <v>0.1527377521613833</v>
      </c>
      <c r="GT5964" s="77">
        <v>5.5634818912091788E-3</v>
      </c>
      <c r="GU5964" s="77">
        <v>0.1527377521613833</v>
      </c>
      <c r="GV5964" s="77">
        <v>5.5634818912091788E-3</v>
      </c>
      <c r="GW5964" s="77">
        <v>0.1527377521613833</v>
      </c>
      <c r="GX5964" s="77">
        <v>5.5634818912091788E-3</v>
      </c>
      <c r="GY5964" s="77">
        <v>0</v>
      </c>
      <c r="GZ5964" s="77">
        <v>0</v>
      </c>
    </row>
    <row r="5965" spans="187:208" x14ac:dyDescent="0.25">
      <c r="GE5965" s="77" t="s">
        <v>425</v>
      </c>
      <c r="GF5965" s="77" t="s">
        <v>155</v>
      </c>
      <c r="GG5965" s="77" t="s">
        <v>473</v>
      </c>
      <c r="GH5965" s="77" t="s">
        <v>474</v>
      </c>
      <c r="GI5965" s="77">
        <v>2022</v>
      </c>
      <c r="GJ5965" s="77" t="s">
        <v>301</v>
      </c>
      <c r="GK5965" s="77">
        <v>1.5808724525430409E-3</v>
      </c>
      <c r="GL5965" s="77">
        <v>334.86425300000002</v>
      </c>
      <c r="GM5965" s="77">
        <v>2022</v>
      </c>
      <c r="GN5965" s="77" t="s">
        <v>175</v>
      </c>
      <c r="GO5965" s="77">
        <v>5.3000000000000005E-2</v>
      </c>
      <c r="GP5965" s="77">
        <v>3</v>
      </c>
      <c r="GQ5965" s="77">
        <v>0</v>
      </c>
      <c r="GR5965" s="77" t="s">
        <v>423</v>
      </c>
      <c r="GS5965" s="77">
        <v>5.59662090813094E-2</v>
      </c>
      <c r="GT5965" s="77">
        <v>8.8475438209906196E-5</v>
      </c>
      <c r="GU5965" s="77">
        <v>5.59662090813094E-2</v>
      </c>
      <c r="GV5965" s="77">
        <v>8.8475438209906196E-5</v>
      </c>
      <c r="GW5965" s="77">
        <v>5.59662090813094E-2</v>
      </c>
      <c r="GX5965" s="77">
        <v>8.8475438209906196E-5</v>
      </c>
      <c r="GY5965" s="77">
        <v>0</v>
      </c>
      <c r="GZ5965" s="77">
        <v>0</v>
      </c>
    </row>
    <row r="5966" spans="187:208" x14ac:dyDescent="0.25">
      <c r="GE5966" s="77" t="s">
        <v>427</v>
      </c>
      <c r="GF5966" s="77" t="s">
        <v>155</v>
      </c>
      <c r="GG5966" s="77" t="s">
        <v>473</v>
      </c>
      <c r="GH5966" s="77" t="s">
        <v>474</v>
      </c>
      <c r="GI5966" s="77">
        <v>2022</v>
      </c>
      <c r="GJ5966" s="77" t="s">
        <v>303</v>
      </c>
      <c r="GK5966" s="77">
        <v>3.9894642198450597E-2</v>
      </c>
      <c r="GL5966" s="77">
        <v>334.86425300000002</v>
      </c>
      <c r="GM5966" s="77">
        <v>2022</v>
      </c>
      <c r="GN5966" s="77" t="s">
        <v>175</v>
      </c>
      <c r="GO5966" s="77">
        <v>5.3000000000000005E-2</v>
      </c>
      <c r="GP5966" s="77">
        <v>3</v>
      </c>
      <c r="GQ5966" s="77">
        <v>0</v>
      </c>
      <c r="GR5966" s="77" t="s">
        <v>423</v>
      </c>
      <c r="GS5966" s="77">
        <v>5.59662090813094E-2</v>
      </c>
      <c r="GT5966" s="77">
        <v>2.2327518865025149E-3</v>
      </c>
      <c r="GU5966" s="77">
        <v>5.59662090813094E-2</v>
      </c>
      <c r="GV5966" s="77">
        <v>2.2327518865025149E-3</v>
      </c>
      <c r="GW5966" s="77">
        <v>5.59662090813094E-2</v>
      </c>
      <c r="GX5966" s="77">
        <v>2.2327518865025149E-3</v>
      </c>
      <c r="GY5966" s="77">
        <v>0</v>
      </c>
      <c r="GZ5966" s="77">
        <v>0</v>
      </c>
    </row>
    <row r="5967" spans="187:208" x14ac:dyDescent="0.25">
      <c r="GE5967" s="77" t="s">
        <v>422</v>
      </c>
      <c r="GF5967" s="77" t="s">
        <v>155</v>
      </c>
      <c r="GG5967" s="77" t="s">
        <v>473</v>
      </c>
      <c r="GH5967" s="77" t="s">
        <v>474</v>
      </c>
      <c r="GI5967" s="77">
        <v>2023</v>
      </c>
      <c r="GJ5967" s="77" t="s">
        <v>305</v>
      </c>
      <c r="GK5967" s="77">
        <v>3.7590224611390458E-2</v>
      </c>
      <c r="GL5967" s="77">
        <v>334.86425300000002</v>
      </c>
      <c r="GM5967" s="77">
        <v>2023</v>
      </c>
      <c r="GN5967" s="77" t="s">
        <v>175</v>
      </c>
      <c r="GO5967" s="77">
        <v>0.13250000000000001</v>
      </c>
      <c r="GP5967" s="77">
        <v>3</v>
      </c>
      <c r="GQ5967" s="77">
        <v>0</v>
      </c>
      <c r="GR5967" s="77" t="s">
        <v>423</v>
      </c>
      <c r="GS5967" s="77">
        <v>0</v>
      </c>
      <c r="GT5967" s="77">
        <v>0</v>
      </c>
      <c r="GU5967" s="77">
        <v>0.1527377521613833</v>
      </c>
      <c r="GV5967" s="77">
        <v>5.7414464103852864E-3</v>
      </c>
      <c r="GW5967" s="77">
        <v>0.1527377521613833</v>
      </c>
      <c r="GX5967" s="77">
        <v>5.7414464103852864E-3</v>
      </c>
      <c r="GY5967" s="77">
        <v>0.1527377521613833</v>
      </c>
      <c r="GZ5967" s="77">
        <v>5.7414464103852864E-3</v>
      </c>
    </row>
    <row r="5968" spans="187:208" x14ac:dyDescent="0.25">
      <c r="GE5968" s="77" t="s">
        <v>425</v>
      </c>
      <c r="GF5968" s="77" t="s">
        <v>155</v>
      </c>
      <c r="GG5968" s="77" t="s">
        <v>473</v>
      </c>
      <c r="GH5968" s="77" t="s">
        <v>474</v>
      </c>
      <c r="GI5968" s="77">
        <v>2023</v>
      </c>
      <c r="GJ5968" s="77" t="s">
        <v>301</v>
      </c>
      <c r="GK5968" s="77">
        <v>1.631433411568397E-3</v>
      </c>
      <c r="GL5968" s="77">
        <v>334.86425300000002</v>
      </c>
      <c r="GM5968" s="77">
        <v>2023</v>
      </c>
      <c r="GN5968" s="77" t="s">
        <v>175</v>
      </c>
      <c r="GO5968" s="77">
        <v>5.3000000000000005E-2</v>
      </c>
      <c r="GP5968" s="77">
        <v>3</v>
      </c>
      <c r="GQ5968" s="77">
        <v>0</v>
      </c>
      <c r="GR5968" s="77" t="s">
        <v>423</v>
      </c>
      <c r="GS5968" s="77">
        <v>0</v>
      </c>
      <c r="GT5968" s="77">
        <v>0</v>
      </c>
      <c r="GU5968" s="77">
        <v>5.59662090813094E-2</v>
      </c>
      <c r="GV5968" s="77">
        <v>9.1305143414070801E-5</v>
      </c>
      <c r="GW5968" s="77">
        <v>5.59662090813094E-2</v>
      </c>
      <c r="GX5968" s="77">
        <v>9.1305143414070801E-5</v>
      </c>
      <c r="GY5968" s="77">
        <v>5.59662090813094E-2</v>
      </c>
      <c r="GZ5968" s="77">
        <v>9.1305143414070801E-5</v>
      </c>
    </row>
    <row r="5969" spans="187:208" x14ac:dyDescent="0.25">
      <c r="GE5969" s="77" t="s">
        <v>427</v>
      </c>
      <c r="GF5969" s="77" t="s">
        <v>155</v>
      </c>
      <c r="GG5969" s="77" t="s">
        <v>473</v>
      </c>
      <c r="GH5969" s="77" t="s">
        <v>474</v>
      </c>
      <c r="GI5969" s="77">
        <v>2023</v>
      </c>
      <c r="GJ5969" s="77" t="s">
        <v>303</v>
      </c>
      <c r="GK5969" s="77">
        <v>4.1186611014017369E-2</v>
      </c>
      <c r="GL5969" s="77">
        <v>334.86425300000002</v>
      </c>
      <c r="GM5969" s="77">
        <v>2023</v>
      </c>
      <c r="GN5969" s="77" t="s">
        <v>175</v>
      </c>
      <c r="GO5969" s="77">
        <v>5.3000000000000005E-2</v>
      </c>
      <c r="GP5969" s="77">
        <v>3</v>
      </c>
      <c r="GQ5969" s="77">
        <v>0</v>
      </c>
      <c r="GR5969" s="77" t="s">
        <v>423</v>
      </c>
      <c r="GS5969" s="77">
        <v>0</v>
      </c>
      <c r="GT5969" s="77">
        <v>0</v>
      </c>
      <c r="GU5969" s="77">
        <v>5.59662090813094E-2</v>
      </c>
      <c r="GV5969" s="77">
        <v>2.3050584833610565E-3</v>
      </c>
      <c r="GW5969" s="77">
        <v>5.59662090813094E-2</v>
      </c>
      <c r="GX5969" s="77">
        <v>2.3050584833610565E-3</v>
      </c>
      <c r="GY5969" s="77">
        <v>5.59662090813094E-2</v>
      </c>
      <c r="GZ5969" s="77">
        <v>2.3050584833610565E-3</v>
      </c>
    </row>
    <row r="5970" spans="187:208" x14ac:dyDescent="0.25">
      <c r="GE5970" s="77" t="s">
        <v>422</v>
      </c>
      <c r="GF5970" s="77" t="s">
        <v>155</v>
      </c>
      <c r="GG5970" s="77" t="s">
        <v>473</v>
      </c>
      <c r="GH5970" s="77" t="s">
        <v>474</v>
      </c>
      <c r="GI5970" s="77">
        <v>2024</v>
      </c>
      <c r="GJ5970" s="77" t="s">
        <v>305</v>
      </c>
      <c r="GK5970" s="77">
        <v>3.7590224611390458E-2</v>
      </c>
      <c r="GL5970" s="77">
        <v>334.86425300000002</v>
      </c>
      <c r="GM5970" s="77">
        <v>2024</v>
      </c>
      <c r="GN5970" s="77" t="s">
        <v>175</v>
      </c>
      <c r="GO5970" s="77">
        <v>0.13250000000000001</v>
      </c>
      <c r="GP5970" s="77">
        <v>3</v>
      </c>
      <c r="GQ5970" s="77">
        <v>0</v>
      </c>
      <c r="GR5970" s="77" t="s">
        <v>423</v>
      </c>
      <c r="GS5970" s="77">
        <v>0</v>
      </c>
      <c r="GT5970" s="77">
        <v>0</v>
      </c>
      <c r="GU5970" s="77">
        <v>0</v>
      </c>
      <c r="GV5970" s="77">
        <v>0</v>
      </c>
      <c r="GW5970" s="77">
        <v>0.1527377521613833</v>
      </c>
      <c r="GX5970" s="77">
        <v>5.7414464103852864E-3</v>
      </c>
      <c r="GY5970" s="77">
        <v>0.1527377521613833</v>
      </c>
      <c r="GZ5970" s="77">
        <v>5.7414464103852864E-3</v>
      </c>
    </row>
    <row r="5971" spans="187:208" x14ac:dyDescent="0.25">
      <c r="GE5971" s="77" t="s">
        <v>425</v>
      </c>
      <c r="GF5971" s="77" t="s">
        <v>155</v>
      </c>
      <c r="GG5971" s="77" t="s">
        <v>473</v>
      </c>
      <c r="GH5971" s="77" t="s">
        <v>474</v>
      </c>
      <c r="GI5971" s="77">
        <v>2024</v>
      </c>
      <c r="GJ5971" s="77" t="s">
        <v>301</v>
      </c>
      <c r="GK5971" s="77">
        <v>1.631433411568397E-3</v>
      </c>
      <c r="GL5971" s="77">
        <v>334.86425300000002</v>
      </c>
      <c r="GM5971" s="77">
        <v>2024</v>
      </c>
      <c r="GN5971" s="77" t="s">
        <v>175</v>
      </c>
      <c r="GO5971" s="77">
        <v>5.3000000000000005E-2</v>
      </c>
      <c r="GP5971" s="77">
        <v>3</v>
      </c>
      <c r="GQ5971" s="77">
        <v>0</v>
      </c>
      <c r="GR5971" s="77" t="s">
        <v>423</v>
      </c>
      <c r="GS5971" s="77">
        <v>0</v>
      </c>
      <c r="GT5971" s="77">
        <v>0</v>
      </c>
      <c r="GU5971" s="77">
        <v>0</v>
      </c>
      <c r="GV5971" s="77">
        <v>0</v>
      </c>
      <c r="GW5971" s="77">
        <v>5.59662090813094E-2</v>
      </c>
      <c r="GX5971" s="77">
        <v>9.1305143414070801E-5</v>
      </c>
      <c r="GY5971" s="77">
        <v>5.59662090813094E-2</v>
      </c>
      <c r="GZ5971" s="77">
        <v>9.1305143414070801E-5</v>
      </c>
    </row>
    <row r="5972" spans="187:208" x14ac:dyDescent="0.25">
      <c r="GE5972" s="77" t="s">
        <v>427</v>
      </c>
      <c r="GF5972" s="77" t="s">
        <v>155</v>
      </c>
      <c r="GG5972" s="77" t="s">
        <v>473</v>
      </c>
      <c r="GH5972" s="77" t="s">
        <v>474</v>
      </c>
      <c r="GI5972" s="77">
        <v>2024</v>
      </c>
      <c r="GJ5972" s="77" t="s">
        <v>303</v>
      </c>
      <c r="GK5972" s="77">
        <v>4.1186611014017369E-2</v>
      </c>
      <c r="GL5972" s="77">
        <v>334.86425300000002</v>
      </c>
      <c r="GM5972" s="77">
        <v>2024</v>
      </c>
      <c r="GN5972" s="77" t="s">
        <v>175</v>
      </c>
      <c r="GO5972" s="77">
        <v>5.3000000000000005E-2</v>
      </c>
      <c r="GP5972" s="77">
        <v>3</v>
      </c>
      <c r="GQ5972" s="77">
        <v>0</v>
      </c>
      <c r="GR5972" s="77" t="s">
        <v>423</v>
      </c>
      <c r="GS5972" s="77">
        <v>0</v>
      </c>
      <c r="GT5972" s="77">
        <v>0</v>
      </c>
      <c r="GU5972" s="77">
        <v>0</v>
      </c>
      <c r="GV5972" s="77">
        <v>0</v>
      </c>
      <c r="GW5972" s="77">
        <v>5.59662090813094E-2</v>
      </c>
      <c r="GX5972" s="77">
        <v>2.3050584833610565E-3</v>
      </c>
      <c r="GY5972" s="77">
        <v>5.59662090813094E-2</v>
      </c>
      <c r="GZ5972" s="77">
        <v>2.3050584833610565E-3</v>
      </c>
    </row>
    <row r="5973" spans="187:208" x14ac:dyDescent="0.25">
      <c r="GE5973" s="77" t="s">
        <v>422</v>
      </c>
      <c r="GF5973" s="77" t="s">
        <v>155</v>
      </c>
      <c r="GG5973" s="77" t="s">
        <v>473</v>
      </c>
      <c r="GH5973" s="77" t="s">
        <v>474</v>
      </c>
      <c r="GI5973" s="77">
        <v>2025</v>
      </c>
      <c r="GJ5973" s="77" t="s">
        <v>305</v>
      </c>
      <c r="GK5973" s="77">
        <v>3.7590224611390458E-2</v>
      </c>
      <c r="GL5973" s="77">
        <v>334.86425300000002</v>
      </c>
      <c r="GM5973" s="77">
        <v>2025</v>
      </c>
      <c r="GN5973" s="77" t="s">
        <v>175</v>
      </c>
      <c r="GO5973" s="77">
        <v>0.13250000000000001</v>
      </c>
      <c r="GP5973" s="77">
        <v>3</v>
      </c>
      <c r="GQ5973" s="77">
        <v>0</v>
      </c>
      <c r="GR5973" s="77" t="s">
        <v>423</v>
      </c>
      <c r="GS5973" s="77">
        <v>0</v>
      </c>
      <c r="GT5973" s="77">
        <v>0</v>
      </c>
      <c r="GU5973" s="77">
        <v>0</v>
      </c>
      <c r="GV5973" s="77">
        <v>0</v>
      </c>
      <c r="GW5973" s="77">
        <v>0</v>
      </c>
      <c r="GX5973" s="77">
        <v>0</v>
      </c>
      <c r="GY5973" s="77">
        <v>0.1527377521613833</v>
      </c>
      <c r="GZ5973" s="77">
        <v>5.7414464103852864E-3</v>
      </c>
    </row>
    <row r="5974" spans="187:208" x14ac:dyDescent="0.25">
      <c r="GE5974" s="77" t="s">
        <v>425</v>
      </c>
      <c r="GF5974" s="77" t="s">
        <v>155</v>
      </c>
      <c r="GG5974" s="77" t="s">
        <v>473</v>
      </c>
      <c r="GH5974" s="77" t="s">
        <v>474</v>
      </c>
      <c r="GI5974" s="77">
        <v>2025</v>
      </c>
      <c r="GJ5974" s="77" t="s">
        <v>301</v>
      </c>
      <c r="GK5974" s="77">
        <v>1.631433411568397E-3</v>
      </c>
      <c r="GL5974" s="77">
        <v>334.86425300000002</v>
      </c>
      <c r="GM5974" s="77">
        <v>2025</v>
      </c>
      <c r="GN5974" s="77" t="s">
        <v>175</v>
      </c>
      <c r="GO5974" s="77">
        <v>5.3000000000000005E-2</v>
      </c>
      <c r="GP5974" s="77">
        <v>3</v>
      </c>
      <c r="GQ5974" s="77">
        <v>0</v>
      </c>
      <c r="GR5974" s="77" t="s">
        <v>423</v>
      </c>
      <c r="GS5974" s="77">
        <v>0</v>
      </c>
      <c r="GT5974" s="77">
        <v>0</v>
      </c>
      <c r="GU5974" s="77">
        <v>0</v>
      </c>
      <c r="GV5974" s="77">
        <v>0</v>
      </c>
      <c r="GW5974" s="77">
        <v>0</v>
      </c>
      <c r="GX5974" s="77">
        <v>0</v>
      </c>
      <c r="GY5974" s="77">
        <v>5.59662090813094E-2</v>
      </c>
      <c r="GZ5974" s="77">
        <v>9.1305143414070801E-5</v>
      </c>
    </row>
    <row r="5975" spans="187:208" x14ac:dyDescent="0.25">
      <c r="GE5975" s="77" t="s">
        <v>427</v>
      </c>
      <c r="GF5975" s="77" t="s">
        <v>155</v>
      </c>
      <c r="GG5975" s="77" t="s">
        <v>473</v>
      </c>
      <c r="GH5975" s="77" t="s">
        <v>474</v>
      </c>
      <c r="GI5975" s="77">
        <v>2025</v>
      </c>
      <c r="GJ5975" s="77" t="s">
        <v>303</v>
      </c>
      <c r="GK5975" s="77">
        <v>4.1186611014017369E-2</v>
      </c>
      <c r="GL5975" s="77">
        <v>334.86425300000002</v>
      </c>
      <c r="GM5975" s="77">
        <v>2025</v>
      </c>
      <c r="GN5975" s="77" t="s">
        <v>175</v>
      </c>
      <c r="GO5975" s="77">
        <v>5.3000000000000005E-2</v>
      </c>
      <c r="GP5975" s="77">
        <v>3</v>
      </c>
      <c r="GQ5975" s="77">
        <v>0</v>
      </c>
      <c r="GR5975" s="77" t="s">
        <v>423</v>
      </c>
      <c r="GS5975" s="77">
        <v>0</v>
      </c>
      <c r="GT5975" s="77">
        <v>0</v>
      </c>
      <c r="GU5975" s="77">
        <v>0</v>
      </c>
      <c r="GV5975" s="77">
        <v>0</v>
      </c>
      <c r="GW5975" s="77">
        <v>0</v>
      </c>
      <c r="GX5975" s="77">
        <v>0</v>
      </c>
      <c r="GY5975" s="77">
        <v>5.59662090813094E-2</v>
      </c>
      <c r="GZ5975" s="77">
        <v>2.3050584833610565E-3</v>
      </c>
    </row>
    <row r="5976" spans="187:208" x14ac:dyDescent="0.25">
      <c r="GE5976" s="77" t="s">
        <v>422</v>
      </c>
      <c r="GF5976" s="77" t="s">
        <v>155</v>
      </c>
      <c r="GG5976" s="77" t="s">
        <v>473</v>
      </c>
      <c r="GH5976" s="77" t="s">
        <v>481</v>
      </c>
      <c r="GI5976" s="77">
        <v>2021</v>
      </c>
      <c r="GJ5976" s="77" t="s">
        <v>305</v>
      </c>
      <c r="GK5976" s="77">
        <v>409.22373582044048</v>
      </c>
      <c r="GL5976" s="77">
        <v>334.86425300000002</v>
      </c>
      <c r="GM5976" s="77">
        <v>2021</v>
      </c>
      <c r="GN5976" s="77" t="s">
        <v>175</v>
      </c>
      <c r="GO5976" s="77">
        <v>0.13250000000000001</v>
      </c>
      <c r="GP5976" s="77">
        <v>3</v>
      </c>
      <c r="GQ5976" s="77">
        <v>0</v>
      </c>
      <c r="GR5976" s="77" t="s">
        <v>423</v>
      </c>
      <c r="GS5976" s="77">
        <v>0.1527377521613833</v>
      </c>
      <c r="GT5976" s="77">
        <v>62.50391354029783</v>
      </c>
      <c r="GU5976" s="77">
        <v>0.1527377521613833</v>
      </c>
      <c r="GV5976" s="77">
        <v>62.50391354029783</v>
      </c>
      <c r="GW5976" s="77">
        <v>0</v>
      </c>
      <c r="GX5976" s="77">
        <v>0</v>
      </c>
      <c r="GY5976" s="77">
        <v>0</v>
      </c>
      <c r="GZ5976" s="77">
        <v>0</v>
      </c>
    </row>
    <row r="5977" spans="187:208" x14ac:dyDescent="0.25">
      <c r="GE5977" s="77" t="s">
        <v>425</v>
      </c>
      <c r="GF5977" s="77" t="s">
        <v>155</v>
      </c>
      <c r="GG5977" s="77" t="s">
        <v>473</v>
      </c>
      <c r="GH5977" s="77" t="s">
        <v>481</v>
      </c>
      <c r="GI5977" s="77">
        <v>2021</v>
      </c>
      <c r="GJ5977" s="77" t="s">
        <v>301</v>
      </c>
      <c r="GK5977" s="77">
        <v>13469.0878123781</v>
      </c>
      <c r="GL5977" s="77">
        <v>334.86425300000002</v>
      </c>
      <c r="GM5977" s="77">
        <v>2021</v>
      </c>
      <c r="GN5977" s="77" t="s">
        <v>175</v>
      </c>
      <c r="GO5977" s="77">
        <v>5.3000000000000005E-2</v>
      </c>
      <c r="GP5977" s="77">
        <v>3</v>
      </c>
      <c r="GQ5977" s="77">
        <v>0</v>
      </c>
      <c r="GR5977" s="77" t="s">
        <v>423</v>
      </c>
      <c r="GS5977" s="77">
        <v>5.59662090813094E-2</v>
      </c>
      <c r="GT5977" s="77">
        <v>753.81378464206898</v>
      </c>
      <c r="GU5977" s="77">
        <v>5.59662090813094E-2</v>
      </c>
      <c r="GV5977" s="77">
        <v>753.81378464206898</v>
      </c>
      <c r="GW5977" s="77">
        <v>0</v>
      </c>
      <c r="GX5977" s="77">
        <v>0</v>
      </c>
      <c r="GY5977" s="77">
        <v>0</v>
      </c>
      <c r="GZ5977" s="77">
        <v>0</v>
      </c>
    </row>
    <row r="5978" spans="187:208" x14ac:dyDescent="0.25">
      <c r="GE5978" s="77" t="s">
        <v>427</v>
      </c>
      <c r="GF5978" s="77" t="s">
        <v>155</v>
      </c>
      <c r="GG5978" s="77" t="s">
        <v>473</v>
      </c>
      <c r="GH5978" s="77" t="s">
        <v>481</v>
      </c>
      <c r="GI5978" s="77">
        <v>2021</v>
      </c>
      <c r="GJ5978" s="77" t="s">
        <v>303</v>
      </c>
      <c r="GK5978" s="77">
        <v>7205.5312760249572</v>
      </c>
      <c r="GL5978" s="77">
        <v>334.86425300000002</v>
      </c>
      <c r="GM5978" s="77">
        <v>2021</v>
      </c>
      <c r="GN5978" s="77" t="s">
        <v>175</v>
      </c>
      <c r="GO5978" s="77">
        <v>5.3000000000000005E-2</v>
      </c>
      <c r="GP5978" s="77">
        <v>3</v>
      </c>
      <c r="GQ5978" s="77">
        <v>0</v>
      </c>
      <c r="GR5978" s="77" t="s">
        <v>423</v>
      </c>
      <c r="GS5978" s="77">
        <v>5.59662090813094E-2</v>
      </c>
      <c r="GT5978" s="77">
        <v>403.26626993592686</v>
      </c>
      <c r="GU5978" s="77">
        <v>5.59662090813094E-2</v>
      </c>
      <c r="GV5978" s="77">
        <v>403.26626993592686</v>
      </c>
      <c r="GW5978" s="77">
        <v>0</v>
      </c>
      <c r="GX5978" s="77">
        <v>0</v>
      </c>
      <c r="GY5978" s="77">
        <v>0</v>
      </c>
      <c r="GZ5978" s="77">
        <v>0</v>
      </c>
    </row>
    <row r="5979" spans="187:208" x14ac:dyDescent="0.25">
      <c r="GE5979" s="77" t="s">
        <v>422</v>
      </c>
      <c r="GF5979" s="77" t="s">
        <v>155</v>
      </c>
      <c r="GG5979" s="77" t="s">
        <v>473</v>
      </c>
      <c r="GH5979" s="77" t="s">
        <v>481</v>
      </c>
      <c r="GI5979" s="77">
        <v>2022</v>
      </c>
      <c r="GJ5979" s="77" t="s">
        <v>305</v>
      </c>
      <c r="GK5979" s="77">
        <v>409.22373582044048</v>
      </c>
      <c r="GL5979" s="77">
        <v>334.86425300000002</v>
      </c>
      <c r="GM5979" s="77">
        <v>2022</v>
      </c>
      <c r="GN5979" s="77" t="s">
        <v>175</v>
      </c>
      <c r="GO5979" s="77">
        <v>0.13250000000000001</v>
      </c>
      <c r="GP5979" s="77">
        <v>3</v>
      </c>
      <c r="GQ5979" s="77">
        <v>0</v>
      </c>
      <c r="GR5979" s="77" t="s">
        <v>423</v>
      </c>
      <c r="GS5979" s="77">
        <v>0.1527377521613833</v>
      </c>
      <c r="GT5979" s="77">
        <v>62.50391354029783</v>
      </c>
      <c r="GU5979" s="77">
        <v>0.1527377521613833</v>
      </c>
      <c r="GV5979" s="77">
        <v>62.50391354029783</v>
      </c>
      <c r="GW5979" s="77">
        <v>0.1527377521613833</v>
      </c>
      <c r="GX5979" s="77">
        <v>62.50391354029783</v>
      </c>
      <c r="GY5979" s="77">
        <v>0</v>
      </c>
      <c r="GZ5979" s="77">
        <v>0</v>
      </c>
    </row>
    <row r="5980" spans="187:208" x14ac:dyDescent="0.25">
      <c r="GE5980" s="77" t="s">
        <v>425</v>
      </c>
      <c r="GF5980" s="77" t="s">
        <v>155</v>
      </c>
      <c r="GG5980" s="77" t="s">
        <v>473</v>
      </c>
      <c r="GH5980" s="77" t="s">
        <v>481</v>
      </c>
      <c r="GI5980" s="77">
        <v>2022</v>
      </c>
      <c r="GJ5980" s="77" t="s">
        <v>301</v>
      </c>
      <c r="GK5980" s="77">
        <v>13469.0878123781</v>
      </c>
      <c r="GL5980" s="77">
        <v>334.86425300000002</v>
      </c>
      <c r="GM5980" s="77">
        <v>2022</v>
      </c>
      <c r="GN5980" s="77" t="s">
        <v>175</v>
      </c>
      <c r="GO5980" s="77">
        <v>5.3000000000000005E-2</v>
      </c>
      <c r="GP5980" s="77">
        <v>3</v>
      </c>
      <c r="GQ5980" s="77">
        <v>0</v>
      </c>
      <c r="GR5980" s="77" t="s">
        <v>423</v>
      </c>
      <c r="GS5980" s="77">
        <v>5.59662090813094E-2</v>
      </c>
      <c r="GT5980" s="77">
        <v>753.81378464206898</v>
      </c>
      <c r="GU5980" s="77">
        <v>5.59662090813094E-2</v>
      </c>
      <c r="GV5980" s="77">
        <v>753.81378464206898</v>
      </c>
      <c r="GW5980" s="77">
        <v>5.59662090813094E-2</v>
      </c>
      <c r="GX5980" s="77">
        <v>753.81378464206898</v>
      </c>
      <c r="GY5980" s="77">
        <v>0</v>
      </c>
      <c r="GZ5980" s="77">
        <v>0</v>
      </c>
    </row>
    <row r="5981" spans="187:208" x14ac:dyDescent="0.25">
      <c r="GE5981" s="77" t="s">
        <v>427</v>
      </c>
      <c r="GF5981" s="77" t="s">
        <v>155</v>
      </c>
      <c r="GG5981" s="77" t="s">
        <v>473</v>
      </c>
      <c r="GH5981" s="77" t="s">
        <v>481</v>
      </c>
      <c r="GI5981" s="77">
        <v>2022</v>
      </c>
      <c r="GJ5981" s="77" t="s">
        <v>303</v>
      </c>
      <c r="GK5981" s="77">
        <v>7205.5312760249572</v>
      </c>
      <c r="GL5981" s="77">
        <v>334.86425300000002</v>
      </c>
      <c r="GM5981" s="77">
        <v>2022</v>
      </c>
      <c r="GN5981" s="77" t="s">
        <v>175</v>
      </c>
      <c r="GO5981" s="77">
        <v>5.3000000000000005E-2</v>
      </c>
      <c r="GP5981" s="77">
        <v>3</v>
      </c>
      <c r="GQ5981" s="77">
        <v>0</v>
      </c>
      <c r="GR5981" s="77" t="s">
        <v>423</v>
      </c>
      <c r="GS5981" s="77">
        <v>5.59662090813094E-2</v>
      </c>
      <c r="GT5981" s="77">
        <v>403.26626993592686</v>
      </c>
      <c r="GU5981" s="77">
        <v>5.59662090813094E-2</v>
      </c>
      <c r="GV5981" s="77">
        <v>403.26626993592686</v>
      </c>
      <c r="GW5981" s="77">
        <v>5.59662090813094E-2</v>
      </c>
      <c r="GX5981" s="77">
        <v>403.26626993592686</v>
      </c>
      <c r="GY5981" s="77">
        <v>0</v>
      </c>
      <c r="GZ5981" s="77">
        <v>0</v>
      </c>
    </row>
    <row r="5982" spans="187:208" x14ac:dyDescent="0.25">
      <c r="GE5982" s="77" t="s">
        <v>422</v>
      </c>
      <c r="GF5982" s="77" t="s">
        <v>155</v>
      </c>
      <c r="GG5982" s="77" t="s">
        <v>473</v>
      </c>
      <c r="GH5982" s="77" t="s">
        <v>481</v>
      </c>
      <c r="GI5982" s="77">
        <v>2023</v>
      </c>
      <c r="GJ5982" s="77" t="s">
        <v>305</v>
      </c>
      <c r="GK5982" s="77">
        <v>428.60232122030828</v>
      </c>
      <c r="GL5982" s="77">
        <v>334.86425300000002</v>
      </c>
      <c r="GM5982" s="77">
        <v>2023</v>
      </c>
      <c r="GN5982" s="77" t="s">
        <v>175</v>
      </c>
      <c r="GO5982" s="77">
        <v>0.13250000000000001</v>
      </c>
      <c r="GP5982" s="77">
        <v>3</v>
      </c>
      <c r="GQ5982" s="77">
        <v>0</v>
      </c>
      <c r="GR5982" s="77" t="s">
        <v>423</v>
      </c>
      <c r="GS5982" s="77">
        <v>0</v>
      </c>
      <c r="GT5982" s="77">
        <v>0</v>
      </c>
      <c r="GU5982" s="77">
        <v>0.1527377521613833</v>
      </c>
      <c r="GV5982" s="77">
        <v>65.463755114341041</v>
      </c>
      <c r="GW5982" s="77">
        <v>0.1527377521613833</v>
      </c>
      <c r="GX5982" s="77">
        <v>65.463755114341041</v>
      </c>
      <c r="GY5982" s="77">
        <v>0.1527377521613833</v>
      </c>
      <c r="GZ5982" s="77">
        <v>65.463755114341041</v>
      </c>
    </row>
    <row r="5983" spans="187:208" x14ac:dyDescent="0.25">
      <c r="GE5983" s="77" t="s">
        <v>425</v>
      </c>
      <c r="GF5983" s="77" t="s">
        <v>155</v>
      </c>
      <c r="GG5983" s="77" t="s">
        <v>473</v>
      </c>
      <c r="GH5983" s="77" t="s">
        <v>481</v>
      </c>
      <c r="GI5983" s="77">
        <v>2023</v>
      </c>
      <c r="GJ5983" s="77" t="s">
        <v>301</v>
      </c>
      <c r="GK5983" s="77">
        <v>13939.560973457361</v>
      </c>
      <c r="GL5983" s="77">
        <v>334.86425300000002</v>
      </c>
      <c r="GM5983" s="77">
        <v>2023</v>
      </c>
      <c r="GN5983" s="77" t="s">
        <v>175</v>
      </c>
      <c r="GO5983" s="77">
        <v>5.3000000000000005E-2</v>
      </c>
      <c r="GP5983" s="77">
        <v>3</v>
      </c>
      <c r="GQ5983" s="77">
        <v>0</v>
      </c>
      <c r="GR5983" s="77" t="s">
        <v>423</v>
      </c>
      <c r="GS5983" s="77">
        <v>0</v>
      </c>
      <c r="GT5983" s="77">
        <v>0</v>
      </c>
      <c r="GU5983" s="77">
        <v>5.59662090813094E-2</v>
      </c>
      <c r="GV5983" s="77">
        <v>780.14438394217541</v>
      </c>
      <c r="GW5983" s="77">
        <v>5.59662090813094E-2</v>
      </c>
      <c r="GX5983" s="77">
        <v>780.14438394217541</v>
      </c>
      <c r="GY5983" s="77">
        <v>5.59662090813094E-2</v>
      </c>
      <c r="GZ5983" s="77">
        <v>780.14438394217541</v>
      </c>
    </row>
    <row r="5984" spans="187:208" x14ac:dyDescent="0.25">
      <c r="GE5984" s="77" t="s">
        <v>427</v>
      </c>
      <c r="GF5984" s="77" t="s">
        <v>155</v>
      </c>
      <c r="GG5984" s="77" t="s">
        <v>473</v>
      </c>
      <c r="GH5984" s="77" t="s">
        <v>481</v>
      </c>
      <c r="GI5984" s="77">
        <v>2023</v>
      </c>
      <c r="GJ5984" s="77" t="s">
        <v>303</v>
      </c>
      <c r="GK5984" s="77">
        <v>7467.8148194524438</v>
      </c>
      <c r="GL5984" s="77">
        <v>334.86425300000002</v>
      </c>
      <c r="GM5984" s="77">
        <v>2023</v>
      </c>
      <c r="GN5984" s="77" t="s">
        <v>175</v>
      </c>
      <c r="GO5984" s="77">
        <v>5.3000000000000005E-2</v>
      </c>
      <c r="GP5984" s="77">
        <v>3</v>
      </c>
      <c r="GQ5984" s="77">
        <v>0</v>
      </c>
      <c r="GR5984" s="77" t="s">
        <v>423</v>
      </c>
      <c r="GS5984" s="77">
        <v>0</v>
      </c>
      <c r="GT5984" s="77">
        <v>0</v>
      </c>
      <c r="GU5984" s="77">
        <v>5.59662090813094E-2</v>
      </c>
      <c r="GV5984" s="77">
        <v>417.94528556597629</v>
      </c>
      <c r="GW5984" s="77">
        <v>5.59662090813094E-2</v>
      </c>
      <c r="GX5984" s="77">
        <v>417.94528556597629</v>
      </c>
      <c r="GY5984" s="77">
        <v>5.59662090813094E-2</v>
      </c>
      <c r="GZ5984" s="77">
        <v>417.94528556597629</v>
      </c>
    </row>
    <row r="5985" spans="187:208" x14ac:dyDescent="0.25">
      <c r="GE5985" s="77" t="s">
        <v>422</v>
      </c>
      <c r="GF5985" s="77" t="s">
        <v>155</v>
      </c>
      <c r="GG5985" s="77" t="s">
        <v>473</v>
      </c>
      <c r="GH5985" s="77" t="s">
        <v>481</v>
      </c>
      <c r="GI5985" s="77">
        <v>2024</v>
      </c>
      <c r="GJ5985" s="77" t="s">
        <v>305</v>
      </c>
      <c r="GK5985" s="77">
        <v>428.60232122030828</v>
      </c>
      <c r="GL5985" s="77">
        <v>334.86425300000002</v>
      </c>
      <c r="GM5985" s="77">
        <v>2024</v>
      </c>
      <c r="GN5985" s="77" t="s">
        <v>175</v>
      </c>
      <c r="GO5985" s="77">
        <v>0.13250000000000001</v>
      </c>
      <c r="GP5985" s="77">
        <v>3</v>
      </c>
      <c r="GQ5985" s="77">
        <v>0</v>
      </c>
      <c r="GR5985" s="77" t="s">
        <v>423</v>
      </c>
      <c r="GS5985" s="77">
        <v>0</v>
      </c>
      <c r="GT5985" s="77">
        <v>0</v>
      </c>
      <c r="GU5985" s="77">
        <v>0</v>
      </c>
      <c r="GV5985" s="77">
        <v>0</v>
      </c>
      <c r="GW5985" s="77">
        <v>0.1527377521613833</v>
      </c>
      <c r="GX5985" s="77">
        <v>65.463755114341041</v>
      </c>
      <c r="GY5985" s="77">
        <v>0.1527377521613833</v>
      </c>
      <c r="GZ5985" s="77">
        <v>65.463755114341041</v>
      </c>
    </row>
    <row r="5986" spans="187:208" x14ac:dyDescent="0.25">
      <c r="GE5986" s="77" t="s">
        <v>425</v>
      </c>
      <c r="GF5986" s="77" t="s">
        <v>155</v>
      </c>
      <c r="GG5986" s="77" t="s">
        <v>473</v>
      </c>
      <c r="GH5986" s="77" t="s">
        <v>481</v>
      </c>
      <c r="GI5986" s="77">
        <v>2024</v>
      </c>
      <c r="GJ5986" s="77" t="s">
        <v>301</v>
      </c>
      <c r="GK5986" s="77">
        <v>13939.560973457361</v>
      </c>
      <c r="GL5986" s="77">
        <v>334.86425300000002</v>
      </c>
      <c r="GM5986" s="77">
        <v>2024</v>
      </c>
      <c r="GN5986" s="77" t="s">
        <v>175</v>
      </c>
      <c r="GO5986" s="77">
        <v>5.3000000000000005E-2</v>
      </c>
      <c r="GP5986" s="77">
        <v>3</v>
      </c>
      <c r="GQ5986" s="77">
        <v>0</v>
      </c>
      <c r="GR5986" s="77" t="s">
        <v>423</v>
      </c>
      <c r="GS5986" s="77">
        <v>0</v>
      </c>
      <c r="GT5986" s="77">
        <v>0</v>
      </c>
      <c r="GU5986" s="77">
        <v>0</v>
      </c>
      <c r="GV5986" s="77">
        <v>0</v>
      </c>
      <c r="GW5986" s="77">
        <v>5.59662090813094E-2</v>
      </c>
      <c r="GX5986" s="77">
        <v>780.14438394217541</v>
      </c>
      <c r="GY5986" s="77">
        <v>5.59662090813094E-2</v>
      </c>
      <c r="GZ5986" s="77">
        <v>780.14438394217541</v>
      </c>
    </row>
    <row r="5987" spans="187:208" x14ac:dyDescent="0.25">
      <c r="GE5987" s="77" t="s">
        <v>427</v>
      </c>
      <c r="GF5987" s="77" t="s">
        <v>155</v>
      </c>
      <c r="GG5987" s="77" t="s">
        <v>473</v>
      </c>
      <c r="GH5987" s="77" t="s">
        <v>481</v>
      </c>
      <c r="GI5987" s="77">
        <v>2024</v>
      </c>
      <c r="GJ5987" s="77" t="s">
        <v>303</v>
      </c>
      <c r="GK5987" s="77">
        <v>7467.8148194524438</v>
      </c>
      <c r="GL5987" s="77">
        <v>334.86425300000002</v>
      </c>
      <c r="GM5987" s="77">
        <v>2024</v>
      </c>
      <c r="GN5987" s="77" t="s">
        <v>175</v>
      </c>
      <c r="GO5987" s="77">
        <v>5.3000000000000005E-2</v>
      </c>
      <c r="GP5987" s="77">
        <v>3</v>
      </c>
      <c r="GQ5987" s="77">
        <v>0</v>
      </c>
      <c r="GR5987" s="77" t="s">
        <v>423</v>
      </c>
      <c r="GS5987" s="77">
        <v>0</v>
      </c>
      <c r="GT5987" s="77">
        <v>0</v>
      </c>
      <c r="GU5987" s="77">
        <v>0</v>
      </c>
      <c r="GV5987" s="77">
        <v>0</v>
      </c>
      <c r="GW5987" s="77">
        <v>5.59662090813094E-2</v>
      </c>
      <c r="GX5987" s="77">
        <v>417.94528556597629</v>
      </c>
      <c r="GY5987" s="77">
        <v>5.59662090813094E-2</v>
      </c>
      <c r="GZ5987" s="77">
        <v>417.94528556597629</v>
      </c>
    </row>
    <row r="5988" spans="187:208" x14ac:dyDescent="0.25">
      <c r="GE5988" s="77" t="s">
        <v>422</v>
      </c>
      <c r="GF5988" s="77" t="s">
        <v>155</v>
      </c>
      <c r="GG5988" s="77" t="s">
        <v>473</v>
      </c>
      <c r="GH5988" s="77" t="s">
        <v>481</v>
      </c>
      <c r="GI5988" s="77">
        <v>2025</v>
      </c>
      <c r="GJ5988" s="77" t="s">
        <v>305</v>
      </c>
      <c r="GK5988" s="77">
        <v>428.60232122030828</v>
      </c>
      <c r="GL5988" s="77">
        <v>334.86425300000002</v>
      </c>
      <c r="GM5988" s="77">
        <v>2025</v>
      </c>
      <c r="GN5988" s="77" t="s">
        <v>175</v>
      </c>
      <c r="GO5988" s="77">
        <v>0.13250000000000001</v>
      </c>
      <c r="GP5988" s="77">
        <v>3</v>
      </c>
      <c r="GQ5988" s="77">
        <v>0</v>
      </c>
      <c r="GR5988" s="77" t="s">
        <v>423</v>
      </c>
      <c r="GS5988" s="77">
        <v>0</v>
      </c>
      <c r="GT5988" s="77">
        <v>0</v>
      </c>
      <c r="GU5988" s="77">
        <v>0</v>
      </c>
      <c r="GV5988" s="77">
        <v>0</v>
      </c>
      <c r="GW5988" s="77">
        <v>0</v>
      </c>
      <c r="GX5988" s="77">
        <v>0</v>
      </c>
      <c r="GY5988" s="77">
        <v>0.1527377521613833</v>
      </c>
      <c r="GZ5988" s="77">
        <v>65.463755114341041</v>
      </c>
    </row>
    <row r="5989" spans="187:208" x14ac:dyDescent="0.25">
      <c r="GE5989" s="77" t="s">
        <v>425</v>
      </c>
      <c r="GF5989" s="77" t="s">
        <v>155</v>
      </c>
      <c r="GG5989" s="77" t="s">
        <v>473</v>
      </c>
      <c r="GH5989" s="77" t="s">
        <v>481</v>
      </c>
      <c r="GI5989" s="77">
        <v>2025</v>
      </c>
      <c r="GJ5989" s="77" t="s">
        <v>301</v>
      </c>
      <c r="GK5989" s="77">
        <v>13939.560973457361</v>
      </c>
      <c r="GL5989" s="77">
        <v>334.86425300000002</v>
      </c>
      <c r="GM5989" s="77">
        <v>2025</v>
      </c>
      <c r="GN5989" s="77" t="s">
        <v>175</v>
      </c>
      <c r="GO5989" s="77">
        <v>5.3000000000000005E-2</v>
      </c>
      <c r="GP5989" s="77">
        <v>3</v>
      </c>
      <c r="GQ5989" s="77">
        <v>0</v>
      </c>
      <c r="GR5989" s="77" t="s">
        <v>423</v>
      </c>
      <c r="GS5989" s="77">
        <v>0</v>
      </c>
      <c r="GT5989" s="77">
        <v>0</v>
      </c>
      <c r="GU5989" s="77">
        <v>0</v>
      </c>
      <c r="GV5989" s="77">
        <v>0</v>
      </c>
      <c r="GW5989" s="77">
        <v>0</v>
      </c>
      <c r="GX5989" s="77">
        <v>0</v>
      </c>
      <c r="GY5989" s="77">
        <v>5.59662090813094E-2</v>
      </c>
      <c r="GZ5989" s="77">
        <v>780.14438394217541</v>
      </c>
    </row>
    <row r="5990" spans="187:208" x14ac:dyDescent="0.25">
      <c r="GE5990" s="77" t="s">
        <v>427</v>
      </c>
      <c r="GF5990" s="77" t="s">
        <v>155</v>
      </c>
      <c r="GG5990" s="77" t="s">
        <v>473</v>
      </c>
      <c r="GH5990" s="77" t="s">
        <v>481</v>
      </c>
      <c r="GI5990" s="77">
        <v>2025</v>
      </c>
      <c r="GJ5990" s="77" t="s">
        <v>303</v>
      </c>
      <c r="GK5990" s="77">
        <v>7467.8148194524438</v>
      </c>
      <c r="GL5990" s="77">
        <v>334.86425300000002</v>
      </c>
      <c r="GM5990" s="77">
        <v>2025</v>
      </c>
      <c r="GN5990" s="77" t="s">
        <v>175</v>
      </c>
      <c r="GO5990" s="77">
        <v>5.3000000000000005E-2</v>
      </c>
      <c r="GP5990" s="77">
        <v>3</v>
      </c>
      <c r="GQ5990" s="77">
        <v>0</v>
      </c>
      <c r="GR5990" s="77" t="s">
        <v>423</v>
      </c>
      <c r="GS5990" s="77">
        <v>0</v>
      </c>
      <c r="GT5990" s="77">
        <v>0</v>
      </c>
      <c r="GU5990" s="77">
        <v>0</v>
      </c>
      <c r="GV5990" s="77">
        <v>0</v>
      </c>
      <c r="GW5990" s="77">
        <v>0</v>
      </c>
      <c r="GX5990" s="77">
        <v>0</v>
      </c>
      <c r="GY5990" s="77">
        <v>5.59662090813094E-2</v>
      </c>
      <c r="GZ5990" s="77">
        <v>417.94528556597629</v>
      </c>
    </row>
    <row r="5991" spans="187:208" x14ac:dyDescent="0.25">
      <c r="GE5991" s="77" t="s">
        <v>422</v>
      </c>
      <c r="GF5991" s="77" t="s">
        <v>155</v>
      </c>
      <c r="GG5991" s="77" t="s">
        <v>473</v>
      </c>
      <c r="GH5991" s="77" t="s">
        <v>488</v>
      </c>
      <c r="GI5991" s="77">
        <v>2021</v>
      </c>
      <c r="GJ5991" s="77" t="s">
        <v>305</v>
      </c>
      <c r="GK5991" s="77">
        <v>409.22373582043451</v>
      </c>
      <c r="GL5991" s="77">
        <v>334.86425300000002</v>
      </c>
      <c r="GM5991" s="77">
        <v>2021</v>
      </c>
      <c r="GN5991" s="77" t="s">
        <v>175</v>
      </c>
      <c r="GO5991" s="77">
        <v>0.13250000000000001</v>
      </c>
      <c r="GP5991" s="77">
        <v>3</v>
      </c>
      <c r="GQ5991" s="77">
        <v>0</v>
      </c>
      <c r="GR5991" s="77" t="s">
        <v>423</v>
      </c>
      <c r="GS5991" s="77">
        <v>0.1527377521613833</v>
      </c>
      <c r="GT5991" s="77">
        <v>62.503913540296921</v>
      </c>
      <c r="GU5991" s="77">
        <v>0.1527377521613833</v>
      </c>
      <c r="GV5991" s="77">
        <v>62.503913540296921</v>
      </c>
      <c r="GW5991" s="77">
        <v>0</v>
      </c>
      <c r="GX5991" s="77">
        <v>0</v>
      </c>
      <c r="GY5991" s="77">
        <v>0</v>
      </c>
      <c r="GZ5991" s="77">
        <v>0</v>
      </c>
    </row>
    <row r="5992" spans="187:208" x14ac:dyDescent="0.25">
      <c r="GE5992" s="77" t="s">
        <v>425</v>
      </c>
      <c r="GF5992" s="77" t="s">
        <v>155</v>
      </c>
      <c r="GG5992" s="77" t="s">
        <v>473</v>
      </c>
      <c r="GH5992" s="77" t="s">
        <v>488</v>
      </c>
      <c r="GI5992" s="77">
        <v>2021</v>
      </c>
      <c r="GJ5992" s="77" t="s">
        <v>301</v>
      </c>
      <c r="GK5992" s="77">
        <v>13469.08781237873</v>
      </c>
      <c r="GL5992" s="77">
        <v>334.86425300000002</v>
      </c>
      <c r="GM5992" s="77">
        <v>2021</v>
      </c>
      <c r="GN5992" s="77" t="s">
        <v>175</v>
      </c>
      <c r="GO5992" s="77">
        <v>5.3000000000000005E-2</v>
      </c>
      <c r="GP5992" s="77">
        <v>3</v>
      </c>
      <c r="GQ5992" s="77">
        <v>0</v>
      </c>
      <c r="GR5992" s="77" t="s">
        <v>423</v>
      </c>
      <c r="GS5992" s="77">
        <v>5.59662090813094E-2</v>
      </c>
      <c r="GT5992" s="77">
        <v>753.81378464210422</v>
      </c>
      <c r="GU5992" s="77">
        <v>5.59662090813094E-2</v>
      </c>
      <c r="GV5992" s="77">
        <v>753.81378464210422</v>
      </c>
      <c r="GW5992" s="77">
        <v>0</v>
      </c>
      <c r="GX5992" s="77">
        <v>0</v>
      </c>
      <c r="GY5992" s="77">
        <v>0</v>
      </c>
      <c r="GZ5992" s="77">
        <v>0</v>
      </c>
    </row>
    <row r="5993" spans="187:208" x14ac:dyDescent="0.25">
      <c r="GE5993" s="77" t="s">
        <v>427</v>
      </c>
      <c r="GF5993" s="77" t="s">
        <v>155</v>
      </c>
      <c r="GG5993" s="77" t="s">
        <v>473</v>
      </c>
      <c r="GH5993" s="77" t="s">
        <v>488</v>
      </c>
      <c r="GI5993" s="77">
        <v>2021</v>
      </c>
      <c r="GJ5993" s="77" t="s">
        <v>303</v>
      </c>
      <c r="GK5993" s="77">
        <v>7205.5312760252746</v>
      </c>
      <c r="GL5993" s="77">
        <v>334.86425300000002</v>
      </c>
      <c r="GM5993" s="77">
        <v>2021</v>
      </c>
      <c r="GN5993" s="77" t="s">
        <v>175</v>
      </c>
      <c r="GO5993" s="77">
        <v>5.3000000000000005E-2</v>
      </c>
      <c r="GP5993" s="77">
        <v>3</v>
      </c>
      <c r="GQ5993" s="77">
        <v>0</v>
      </c>
      <c r="GR5993" s="77" t="s">
        <v>423</v>
      </c>
      <c r="GS5993" s="77">
        <v>5.59662090813094E-2</v>
      </c>
      <c r="GT5993" s="77">
        <v>403.26626993594465</v>
      </c>
      <c r="GU5993" s="77">
        <v>5.59662090813094E-2</v>
      </c>
      <c r="GV5993" s="77">
        <v>403.26626993594465</v>
      </c>
      <c r="GW5993" s="77">
        <v>0</v>
      </c>
      <c r="GX5993" s="77">
        <v>0</v>
      </c>
      <c r="GY5993" s="77">
        <v>0</v>
      </c>
      <c r="GZ5993" s="77">
        <v>0</v>
      </c>
    </row>
    <row r="5994" spans="187:208" x14ac:dyDescent="0.25">
      <c r="GE5994" s="77" t="s">
        <v>422</v>
      </c>
      <c r="GF5994" s="77" t="s">
        <v>155</v>
      </c>
      <c r="GG5994" s="77" t="s">
        <v>473</v>
      </c>
      <c r="GH5994" s="77" t="s">
        <v>488</v>
      </c>
      <c r="GI5994" s="77">
        <v>2022</v>
      </c>
      <c r="GJ5994" s="77" t="s">
        <v>305</v>
      </c>
      <c r="GK5994" s="77">
        <v>409.22373582043451</v>
      </c>
      <c r="GL5994" s="77">
        <v>334.86425300000002</v>
      </c>
      <c r="GM5994" s="77">
        <v>2022</v>
      </c>
      <c r="GN5994" s="77" t="s">
        <v>175</v>
      </c>
      <c r="GO5994" s="77">
        <v>0.13250000000000001</v>
      </c>
      <c r="GP5994" s="77">
        <v>3</v>
      </c>
      <c r="GQ5994" s="77">
        <v>0</v>
      </c>
      <c r="GR5994" s="77" t="s">
        <v>423</v>
      </c>
      <c r="GS5994" s="77">
        <v>0.1527377521613833</v>
      </c>
      <c r="GT5994" s="77">
        <v>62.503913540296921</v>
      </c>
      <c r="GU5994" s="77">
        <v>0.1527377521613833</v>
      </c>
      <c r="GV5994" s="77">
        <v>62.503913540296921</v>
      </c>
      <c r="GW5994" s="77">
        <v>0.1527377521613833</v>
      </c>
      <c r="GX5994" s="77">
        <v>62.503913540296921</v>
      </c>
      <c r="GY5994" s="77">
        <v>0</v>
      </c>
      <c r="GZ5994" s="77">
        <v>0</v>
      </c>
    </row>
    <row r="5995" spans="187:208" x14ac:dyDescent="0.25">
      <c r="GE5995" s="77" t="s">
        <v>425</v>
      </c>
      <c r="GF5995" s="77" t="s">
        <v>155</v>
      </c>
      <c r="GG5995" s="77" t="s">
        <v>473</v>
      </c>
      <c r="GH5995" s="77" t="s">
        <v>488</v>
      </c>
      <c r="GI5995" s="77">
        <v>2022</v>
      </c>
      <c r="GJ5995" s="77" t="s">
        <v>301</v>
      </c>
      <c r="GK5995" s="77">
        <v>13469.08781237873</v>
      </c>
      <c r="GL5995" s="77">
        <v>334.86425300000002</v>
      </c>
      <c r="GM5995" s="77">
        <v>2022</v>
      </c>
      <c r="GN5995" s="77" t="s">
        <v>175</v>
      </c>
      <c r="GO5995" s="77">
        <v>5.3000000000000005E-2</v>
      </c>
      <c r="GP5995" s="77">
        <v>3</v>
      </c>
      <c r="GQ5995" s="77">
        <v>0</v>
      </c>
      <c r="GR5995" s="77" t="s">
        <v>423</v>
      </c>
      <c r="GS5995" s="77">
        <v>5.59662090813094E-2</v>
      </c>
      <c r="GT5995" s="77">
        <v>753.81378464210422</v>
      </c>
      <c r="GU5995" s="77">
        <v>5.59662090813094E-2</v>
      </c>
      <c r="GV5995" s="77">
        <v>753.81378464210422</v>
      </c>
      <c r="GW5995" s="77">
        <v>5.59662090813094E-2</v>
      </c>
      <c r="GX5995" s="77">
        <v>753.81378464210422</v>
      </c>
      <c r="GY5995" s="77">
        <v>0</v>
      </c>
      <c r="GZ5995" s="77">
        <v>0</v>
      </c>
    </row>
    <row r="5996" spans="187:208" x14ac:dyDescent="0.25">
      <c r="GE5996" s="77" t="s">
        <v>427</v>
      </c>
      <c r="GF5996" s="77" t="s">
        <v>155</v>
      </c>
      <c r="GG5996" s="77" t="s">
        <v>473</v>
      </c>
      <c r="GH5996" s="77" t="s">
        <v>488</v>
      </c>
      <c r="GI5996" s="77">
        <v>2022</v>
      </c>
      <c r="GJ5996" s="77" t="s">
        <v>303</v>
      </c>
      <c r="GK5996" s="77">
        <v>7205.5312760252746</v>
      </c>
      <c r="GL5996" s="77">
        <v>334.86425300000002</v>
      </c>
      <c r="GM5996" s="77">
        <v>2022</v>
      </c>
      <c r="GN5996" s="77" t="s">
        <v>175</v>
      </c>
      <c r="GO5996" s="77">
        <v>5.3000000000000005E-2</v>
      </c>
      <c r="GP5996" s="77">
        <v>3</v>
      </c>
      <c r="GQ5996" s="77">
        <v>0</v>
      </c>
      <c r="GR5996" s="77" t="s">
        <v>423</v>
      </c>
      <c r="GS5996" s="77">
        <v>5.59662090813094E-2</v>
      </c>
      <c r="GT5996" s="77">
        <v>403.26626993594465</v>
      </c>
      <c r="GU5996" s="77">
        <v>5.59662090813094E-2</v>
      </c>
      <c r="GV5996" s="77">
        <v>403.26626993594465</v>
      </c>
      <c r="GW5996" s="77">
        <v>5.59662090813094E-2</v>
      </c>
      <c r="GX5996" s="77">
        <v>403.26626993594465</v>
      </c>
      <c r="GY5996" s="77">
        <v>0</v>
      </c>
      <c r="GZ5996" s="77">
        <v>0</v>
      </c>
    </row>
    <row r="5997" spans="187:208" x14ac:dyDescent="0.25">
      <c r="GE5997" s="77" t="s">
        <v>422</v>
      </c>
      <c r="GF5997" s="77" t="s">
        <v>155</v>
      </c>
      <c r="GG5997" s="77" t="s">
        <v>473</v>
      </c>
      <c r="GH5997" s="77" t="s">
        <v>488</v>
      </c>
      <c r="GI5997" s="77">
        <v>2023</v>
      </c>
      <c r="GJ5997" s="77" t="s">
        <v>305</v>
      </c>
      <c r="GK5997" s="77">
        <v>428.60232122029248</v>
      </c>
      <c r="GL5997" s="77">
        <v>334.86425300000002</v>
      </c>
      <c r="GM5997" s="77">
        <v>2023</v>
      </c>
      <c r="GN5997" s="77" t="s">
        <v>175</v>
      </c>
      <c r="GO5997" s="77">
        <v>0.13250000000000001</v>
      </c>
      <c r="GP5997" s="77">
        <v>3</v>
      </c>
      <c r="GQ5997" s="77">
        <v>0</v>
      </c>
      <c r="GR5997" s="77" t="s">
        <v>423</v>
      </c>
      <c r="GS5997" s="77">
        <v>0</v>
      </c>
      <c r="GT5997" s="77">
        <v>0</v>
      </c>
      <c r="GU5997" s="77">
        <v>0.1527377521613833</v>
      </c>
      <c r="GV5997" s="77">
        <v>65.463755114338625</v>
      </c>
      <c r="GW5997" s="77">
        <v>0.1527377521613833</v>
      </c>
      <c r="GX5997" s="77">
        <v>65.463755114338625</v>
      </c>
      <c r="GY5997" s="77">
        <v>0.1527377521613833</v>
      </c>
      <c r="GZ5997" s="77">
        <v>65.463755114338625</v>
      </c>
    </row>
    <row r="5998" spans="187:208" x14ac:dyDescent="0.25">
      <c r="GE5998" s="77" t="s">
        <v>425</v>
      </c>
      <c r="GF5998" s="77" t="s">
        <v>155</v>
      </c>
      <c r="GG5998" s="77" t="s">
        <v>473</v>
      </c>
      <c r="GH5998" s="77" t="s">
        <v>488</v>
      </c>
      <c r="GI5998" s="77">
        <v>2023</v>
      </c>
      <c r="GJ5998" s="77" t="s">
        <v>301</v>
      </c>
      <c r="GK5998" s="77">
        <v>13939.56097345755</v>
      </c>
      <c r="GL5998" s="77">
        <v>334.86425300000002</v>
      </c>
      <c r="GM5998" s="77">
        <v>2023</v>
      </c>
      <c r="GN5998" s="77" t="s">
        <v>175</v>
      </c>
      <c r="GO5998" s="77">
        <v>5.3000000000000005E-2</v>
      </c>
      <c r="GP5998" s="77">
        <v>3</v>
      </c>
      <c r="GQ5998" s="77">
        <v>0</v>
      </c>
      <c r="GR5998" s="77" t="s">
        <v>423</v>
      </c>
      <c r="GS5998" s="77">
        <v>0</v>
      </c>
      <c r="GT5998" s="77">
        <v>0</v>
      </c>
      <c r="GU5998" s="77">
        <v>5.59662090813094E-2</v>
      </c>
      <c r="GV5998" s="77">
        <v>780.14438394218598</v>
      </c>
      <c r="GW5998" s="77">
        <v>5.59662090813094E-2</v>
      </c>
      <c r="GX5998" s="77">
        <v>780.14438394218598</v>
      </c>
      <c r="GY5998" s="77">
        <v>5.59662090813094E-2</v>
      </c>
      <c r="GZ5998" s="77">
        <v>780.14438394218598</v>
      </c>
    </row>
    <row r="5999" spans="187:208" x14ac:dyDescent="0.25">
      <c r="GE5999" s="77" t="s">
        <v>427</v>
      </c>
      <c r="GF5999" s="77" t="s">
        <v>155</v>
      </c>
      <c r="GG5999" s="77" t="s">
        <v>473</v>
      </c>
      <c r="GH5999" s="77" t="s">
        <v>488</v>
      </c>
      <c r="GI5999" s="77">
        <v>2023</v>
      </c>
      <c r="GJ5999" s="77" t="s">
        <v>303</v>
      </c>
      <c r="GK5999" s="77">
        <v>7467.8148194525502</v>
      </c>
      <c r="GL5999" s="77">
        <v>334.86425300000002</v>
      </c>
      <c r="GM5999" s="77">
        <v>2023</v>
      </c>
      <c r="GN5999" s="77" t="s">
        <v>175</v>
      </c>
      <c r="GO5999" s="77">
        <v>5.3000000000000005E-2</v>
      </c>
      <c r="GP5999" s="77">
        <v>3</v>
      </c>
      <c r="GQ5999" s="77">
        <v>0</v>
      </c>
      <c r="GR5999" s="77" t="s">
        <v>423</v>
      </c>
      <c r="GS5999" s="77">
        <v>0</v>
      </c>
      <c r="GT5999" s="77">
        <v>0</v>
      </c>
      <c r="GU5999" s="77">
        <v>5.59662090813094E-2</v>
      </c>
      <c r="GV5999" s="77">
        <v>417.9452855659822</v>
      </c>
      <c r="GW5999" s="77">
        <v>5.59662090813094E-2</v>
      </c>
      <c r="GX5999" s="77">
        <v>417.9452855659822</v>
      </c>
      <c r="GY5999" s="77">
        <v>5.59662090813094E-2</v>
      </c>
      <c r="GZ5999" s="77">
        <v>417.9452855659822</v>
      </c>
    </row>
    <row r="6000" spans="187:208" x14ac:dyDescent="0.25">
      <c r="GE6000" s="77" t="s">
        <v>422</v>
      </c>
      <c r="GF6000" s="77" t="s">
        <v>155</v>
      </c>
      <c r="GG6000" s="77" t="s">
        <v>473</v>
      </c>
      <c r="GH6000" s="77" t="s">
        <v>488</v>
      </c>
      <c r="GI6000" s="77">
        <v>2024</v>
      </c>
      <c r="GJ6000" s="77" t="s">
        <v>305</v>
      </c>
      <c r="GK6000" s="77">
        <v>428.60232122029248</v>
      </c>
      <c r="GL6000" s="77">
        <v>334.86425300000002</v>
      </c>
      <c r="GM6000" s="77">
        <v>2024</v>
      </c>
      <c r="GN6000" s="77" t="s">
        <v>175</v>
      </c>
      <c r="GO6000" s="77">
        <v>0.13250000000000001</v>
      </c>
      <c r="GP6000" s="77">
        <v>3</v>
      </c>
      <c r="GQ6000" s="77">
        <v>0</v>
      </c>
      <c r="GR6000" s="77" t="s">
        <v>423</v>
      </c>
      <c r="GS6000" s="77">
        <v>0</v>
      </c>
      <c r="GT6000" s="77">
        <v>0</v>
      </c>
      <c r="GU6000" s="77">
        <v>0</v>
      </c>
      <c r="GV6000" s="77">
        <v>0</v>
      </c>
      <c r="GW6000" s="77">
        <v>0.1527377521613833</v>
      </c>
      <c r="GX6000" s="77">
        <v>65.463755114338625</v>
      </c>
      <c r="GY6000" s="77">
        <v>0.1527377521613833</v>
      </c>
      <c r="GZ6000" s="77">
        <v>65.463755114338625</v>
      </c>
    </row>
    <row r="6001" spans="187:208" x14ac:dyDescent="0.25">
      <c r="GE6001" s="77" t="s">
        <v>425</v>
      </c>
      <c r="GF6001" s="77" t="s">
        <v>155</v>
      </c>
      <c r="GG6001" s="77" t="s">
        <v>473</v>
      </c>
      <c r="GH6001" s="77" t="s">
        <v>488</v>
      </c>
      <c r="GI6001" s="77">
        <v>2024</v>
      </c>
      <c r="GJ6001" s="77" t="s">
        <v>301</v>
      </c>
      <c r="GK6001" s="77">
        <v>13939.56097345755</v>
      </c>
      <c r="GL6001" s="77">
        <v>334.86425300000002</v>
      </c>
      <c r="GM6001" s="77">
        <v>2024</v>
      </c>
      <c r="GN6001" s="77" t="s">
        <v>175</v>
      </c>
      <c r="GO6001" s="77">
        <v>5.3000000000000005E-2</v>
      </c>
      <c r="GP6001" s="77">
        <v>3</v>
      </c>
      <c r="GQ6001" s="77">
        <v>0</v>
      </c>
      <c r="GR6001" s="77" t="s">
        <v>423</v>
      </c>
      <c r="GS6001" s="77">
        <v>0</v>
      </c>
      <c r="GT6001" s="77">
        <v>0</v>
      </c>
      <c r="GU6001" s="77">
        <v>0</v>
      </c>
      <c r="GV6001" s="77">
        <v>0</v>
      </c>
      <c r="GW6001" s="77">
        <v>5.59662090813094E-2</v>
      </c>
      <c r="GX6001" s="77">
        <v>780.14438394218598</v>
      </c>
      <c r="GY6001" s="77">
        <v>5.59662090813094E-2</v>
      </c>
      <c r="GZ6001" s="77">
        <v>780.14438394218598</v>
      </c>
    </row>
    <row r="6002" spans="187:208" x14ac:dyDescent="0.25">
      <c r="GE6002" s="77" t="s">
        <v>427</v>
      </c>
      <c r="GF6002" s="77" t="s">
        <v>155</v>
      </c>
      <c r="GG6002" s="77" t="s">
        <v>473</v>
      </c>
      <c r="GH6002" s="77" t="s">
        <v>488</v>
      </c>
      <c r="GI6002" s="77">
        <v>2024</v>
      </c>
      <c r="GJ6002" s="77" t="s">
        <v>303</v>
      </c>
      <c r="GK6002" s="77">
        <v>7467.8148194525502</v>
      </c>
      <c r="GL6002" s="77">
        <v>334.86425300000002</v>
      </c>
      <c r="GM6002" s="77">
        <v>2024</v>
      </c>
      <c r="GN6002" s="77" t="s">
        <v>175</v>
      </c>
      <c r="GO6002" s="77">
        <v>5.3000000000000005E-2</v>
      </c>
      <c r="GP6002" s="77">
        <v>3</v>
      </c>
      <c r="GQ6002" s="77">
        <v>0</v>
      </c>
      <c r="GR6002" s="77" t="s">
        <v>423</v>
      </c>
      <c r="GS6002" s="77">
        <v>0</v>
      </c>
      <c r="GT6002" s="77">
        <v>0</v>
      </c>
      <c r="GU6002" s="77">
        <v>0</v>
      </c>
      <c r="GV6002" s="77">
        <v>0</v>
      </c>
      <c r="GW6002" s="77">
        <v>5.59662090813094E-2</v>
      </c>
      <c r="GX6002" s="77">
        <v>417.9452855659822</v>
      </c>
      <c r="GY6002" s="77">
        <v>5.59662090813094E-2</v>
      </c>
      <c r="GZ6002" s="77">
        <v>417.9452855659822</v>
      </c>
    </row>
    <row r="6003" spans="187:208" x14ac:dyDescent="0.25">
      <c r="GE6003" s="77" t="s">
        <v>422</v>
      </c>
      <c r="GF6003" s="77" t="s">
        <v>155</v>
      </c>
      <c r="GG6003" s="77" t="s">
        <v>473</v>
      </c>
      <c r="GH6003" s="77" t="s">
        <v>488</v>
      </c>
      <c r="GI6003" s="77">
        <v>2025</v>
      </c>
      <c r="GJ6003" s="77" t="s">
        <v>305</v>
      </c>
      <c r="GK6003" s="77">
        <v>428.60232122029248</v>
      </c>
      <c r="GL6003" s="77">
        <v>334.86425300000002</v>
      </c>
      <c r="GM6003" s="77">
        <v>2025</v>
      </c>
      <c r="GN6003" s="77" t="s">
        <v>175</v>
      </c>
      <c r="GO6003" s="77">
        <v>0.13250000000000001</v>
      </c>
      <c r="GP6003" s="77">
        <v>3</v>
      </c>
      <c r="GQ6003" s="77">
        <v>0</v>
      </c>
      <c r="GR6003" s="77" t="s">
        <v>423</v>
      </c>
      <c r="GS6003" s="77">
        <v>0</v>
      </c>
      <c r="GT6003" s="77">
        <v>0</v>
      </c>
      <c r="GU6003" s="77">
        <v>0</v>
      </c>
      <c r="GV6003" s="77">
        <v>0</v>
      </c>
      <c r="GW6003" s="77">
        <v>0</v>
      </c>
      <c r="GX6003" s="77">
        <v>0</v>
      </c>
      <c r="GY6003" s="77">
        <v>0.1527377521613833</v>
      </c>
      <c r="GZ6003" s="77">
        <v>65.463755114338625</v>
      </c>
    </row>
    <row r="6004" spans="187:208" x14ac:dyDescent="0.25">
      <c r="GE6004" s="77" t="s">
        <v>425</v>
      </c>
      <c r="GF6004" s="77" t="s">
        <v>155</v>
      </c>
      <c r="GG6004" s="77" t="s">
        <v>473</v>
      </c>
      <c r="GH6004" s="77" t="s">
        <v>488</v>
      </c>
      <c r="GI6004" s="77">
        <v>2025</v>
      </c>
      <c r="GJ6004" s="77" t="s">
        <v>301</v>
      </c>
      <c r="GK6004" s="77">
        <v>13939.56097345755</v>
      </c>
      <c r="GL6004" s="77">
        <v>334.86425300000002</v>
      </c>
      <c r="GM6004" s="77">
        <v>2025</v>
      </c>
      <c r="GN6004" s="77" t="s">
        <v>175</v>
      </c>
      <c r="GO6004" s="77">
        <v>5.3000000000000005E-2</v>
      </c>
      <c r="GP6004" s="77">
        <v>3</v>
      </c>
      <c r="GQ6004" s="77">
        <v>0</v>
      </c>
      <c r="GR6004" s="77" t="s">
        <v>423</v>
      </c>
      <c r="GS6004" s="77">
        <v>0</v>
      </c>
      <c r="GT6004" s="77">
        <v>0</v>
      </c>
      <c r="GU6004" s="77">
        <v>0</v>
      </c>
      <c r="GV6004" s="77">
        <v>0</v>
      </c>
      <c r="GW6004" s="77">
        <v>0</v>
      </c>
      <c r="GX6004" s="77">
        <v>0</v>
      </c>
      <c r="GY6004" s="77">
        <v>5.59662090813094E-2</v>
      </c>
      <c r="GZ6004" s="77">
        <v>780.14438394218598</v>
      </c>
    </row>
    <row r="6005" spans="187:208" x14ac:dyDescent="0.25">
      <c r="GE6005" s="77" t="s">
        <v>427</v>
      </c>
      <c r="GF6005" s="77" t="s">
        <v>155</v>
      </c>
      <c r="GG6005" s="77" t="s">
        <v>473</v>
      </c>
      <c r="GH6005" s="77" t="s">
        <v>488</v>
      </c>
      <c r="GI6005" s="77">
        <v>2025</v>
      </c>
      <c r="GJ6005" s="77" t="s">
        <v>303</v>
      </c>
      <c r="GK6005" s="77">
        <v>7467.8148194525502</v>
      </c>
      <c r="GL6005" s="77">
        <v>334.86425300000002</v>
      </c>
      <c r="GM6005" s="77">
        <v>2025</v>
      </c>
      <c r="GN6005" s="77" t="s">
        <v>175</v>
      </c>
      <c r="GO6005" s="77">
        <v>5.3000000000000005E-2</v>
      </c>
      <c r="GP6005" s="77">
        <v>3</v>
      </c>
      <c r="GQ6005" s="77">
        <v>0</v>
      </c>
      <c r="GR6005" s="77" t="s">
        <v>423</v>
      </c>
      <c r="GS6005" s="77">
        <v>0</v>
      </c>
      <c r="GT6005" s="77">
        <v>0</v>
      </c>
      <c r="GU6005" s="77">
        <v>0</v>
      </c>
      <c r="GV6005" s="77">
        <v>0</v>
      </c>
      <c r="GW6005" s="77">
        <v>0</v>
      </c>
      <c r="GX6005" s="77">
        <v>0</v>
      </c>
      <c r="GY6005" s="77">
        <v>5.59662090813094E-2</v>
      </c>
      <c r="GZ6005" s="77">
        <v>417.9452855659822</v>
      </c>
    </row>
    <row r="6006" spans="187:208" x14ac:dyDescent="0.25">
      <c r="GE6006" s="77" t="s">
        <v>422</v>
      </c>
      <c r="GF6006" s="77" t="s">
        <v>155</v>
      </c>
      <c r="GG6006" s="77" t="s">
        <v>475</v>
      </c>
      <c r="GH6006" s="77" t="s">
        <v>300</v>
      </c>
      <c r="GI6006" s="77">
        <v>2021</v>
      </c>
      <c r="GJ6006" s="77" t="s">
        <v>305</v>
      </c>
      <c r="GK6006" s="77">
        <v>222.22942162783011</v>
      </c>
      <c r="GL6006" s="77">
        <v>248.68309399999899</v>
      </c>
      <c r="GM6006" s="77">
        <v>2021</v>
      </c>
      <c r="GN6006" s="77" t="s">
        <v>175</v>
      </c>
      <c r="GO6006" s="77">
        <v>0.13250000000000001</v>
      </c>
      <c r="GP6006" s="77">
        <v>3</v>
      </c>
      <c r="GQ6006" s="77">
        <v>0</v>
      </c>
      <c r="GR6006" s="77" t="s">
        <v>423</v>
      </c>
      <c r="GS6006" s="77">
        <v>0.1527377521613833</v>
      </c>
      <c r="GT6006" s="77">
        <v>33.942822323559071</v>
      </c>
      <c r="GU6006" s="77">
        <v>0.1527377521613833</v>
      </c>
      <c r="GV6006" s="77">
        <v>33.942822323559071</v>
      </c>
      <c r="GW6006" s="77">
        <v>0</v>
      </c>
      <c r="GX6006" s="77">
        <v>0</v>
      </c>
      <c r="GY6006" s="77">
        <v>0</v>
      </c>
      <c r="GZ6006" s="77">
        <v>0</v>
      </c>
    </row>
    <row r="6007" spans="187:208" x14ac:dyDescent="0.25">
      <c r="GE6007" s="77" t="s">
        <v>425</v>
      </c>
      <c r="GF6007" s="77" t="s">
        <v>155</v>
      </c>
      <c r="GG6007" s="77" t="s">
        <v>475</v>
      </c>
      <c r="GH6007" s="77" t="s">
        <v>300</v>
      </c>
      <c r="GI6007" s="77">
        <v>2021</v>
      </c>
      <c r="GJ6007" s="77" t="s">
        <v>301</v>
      </c>
      <c r="GK6007" s="77">
        <v>8585.7228092479454</v>
      </c>
      <c r="GL6007" s="77">
        <v>248.68309399999899</v>
      </c>
      <c r="GM6007" s="77">
        <v>2021</v>
      </c>
      <c r="GN6007" s="77" t="s">
        <v>175</v>
      </c>
      <c r="GO6007" s="77">
        <v>5.3000000000000005E-2</v>
      </c>
      <c r="GP6007" s="77">
        <v>3</v>
      </c>
      <c r="GQ6007" s="77">
        <v>0</v>
      </c>
      <c r="GR6007" s="77" t="s">
        <v>423</v>
      </c>
      <c r="GS6007" s="77">
        <v>5.5966209081309413E-2</v>
      </c>
      <c r="GT6007" s="77">
        <v>480.51035785653772</v>
      </c>
      <c r="GU6007" s="77">
        <v>5.5966209081309413E-2</v>
      </c>
      <c r="GV6007" s="77">
        <v>480.51035785653772</v>
      </c>
      <c r="GW6007" s="77">
        <v>0</v>
      </c>
      <c r="GX6007" s="77">
        <v>0</v>
      </c>
      <c r="GY6007" s="77">
        <v>0</v>
      </c>
      <c r="GZ6007" s="77">
        <v>0</v>
      </c>
    </row>
    <row r="6008" spans="187:208" x14ac:dyDescent="0.25">
      <c r="GE6008" s="77" t="s">
        <v>427</v>
      </c>
      <c r="GF6008" s="77" t="s">
        <v>155</v>
      </c>
      <c r="GG6008" s="77" t="s">
        <v>475</v>
      </c>
      <c r="GH6008" s="77" t="s">
        <v>300</v>
      </c>
      <c r="GI6008" s="77">
        <v>2021</v>
      </c>
      <c r="GJ6008" s="77" t="s">
        <v>303</v>
      </c>
      <c r="GK6008" s="77">
        <v>5338.178410456745</v>
      </c>
      <c r="GL6008" s="77">
        <v>248.68309399999899</v>
      </c>
      <c r="GM6008" s="77">
        <v>2021</v>
      </c>
      <c r="GN6008" s="77" t="s">
        <v>175</v>
      </c>
      <c r="GO6008" s="77">
        <v>5.3000000000000005E-2</v>
      </c>
      <c r="GP6008" s="77">
        <v>3</v>
      </c>
      <c r="GQ6008" s="77">
        <v>0</v>
      </c>
      <c r="GR6008" s="77" t="s">
        <v>423</v>
      </c>
      <c r="GS6008" s="77">
        <v>5.5966209081309413E-2</v>
      </c>
      <c r="GT6008" s="77">
        <v>298.75760903295412</v>
      </c>
      <c r="GU6008" s="77">
        <v>5.5966209081309413E-2</v>
      </c>
      <c r="GV6008" s="77">
        <v>298.75760903295412</v>
      </c>
      <c r="GW6008" s="77">
        <v>0</v>
      </c>
      <c r="GX6008" s="77">
        <v>0</v>
      </c>
      <c r="GY6008" s="77">
        <v>0</v>
      </c>
      <c r="GZ6008" s="77">
        <v>0</v>
      </c>
    </row>
    <row r="6009" spans="187:208" x14ac:dyDescent="0.25">
      <c r="GE6009" s="77" t="s">
        <v>422</v>
      </c>
      <c r="GF6009" s="77" t="s">
        <v>155</v>
      </c>
      <c r="GG6009" s="77" t="s">
        <v>475</v>
      </c>
      <c r="GH6009" s="77" t="s">
        <v>300</v>
      </c>
      <c r="GI6009" s="77">
        <v>2022</v>
      </c>
      <c r="GJ6009" s="77" t="s">
        <v>305</v>
      </c>
      <c r="GK6009" s="77">
        <v>222.22942162783011</v>
      </c>
      <c r="GL6009" s="77">
        <v>248.68309399999899</v>
      </c>
      <c r="GM6009" s="77">
        <v>2022</v>
      </c>
      <c r="GN6009" s="77" t="s">
        <v>175</v>
      </c>
      <c r="GO6009" s="77">
        <v>0.13250000000000001</v>
      </c>
      <c r="GP6009" s="77">
        <v>3</v>
      </c>
      <c r="GQ6009" s="77">
        <v>0</v>
      </c>
      <c r="GR6009" s="77" t="s">
        <v>423</v>
      </c>
      <c r="GS6009" s="77">
        <v>0.1527377521613833</v>
      </c>
      <c r="GT6009" s="77">
        <v>33.942822323559071</v>
      </c>
      <c r="GU6009" s="77">
        <v>0.1527377521613833</v>
      </c>
      <c r="GV6009" s="77">
        <v>33.942822323559071</v>
      </c>
      <c r="GW6009" s="77">
        <v>0.1527377521613833</v>
      </c>
      <c r="GX6009" s="77">
        <v>33.942822323559071</v>
      </c>
      <c r="GY6009" s="77">
        <v>0</v>
      </c>
      <c r="GZ6009" s="77">
        <v>0</v>
      </c>
    </row>
    <row r="6010" spans="187:208" x14ac:dyDescent="0.25">
      <c r="GE6010" s="77" t="s">
        <v>425</v>
      </c>
      <c r="GF6010" s="77" t="s">
        <v>155</v>
      </c>
      <c r="GG6010" s="77" t="s">
        <v>475</v>
      </c>
      <c r="GH6010" s="77" t="s">
        <v>300</v>
      </c>
      <c r="GI6010" s="77">
        <v>2022</v>
      </c>
      <c r="GJ6010" s="77" t="s">
        <v>301</v>
      </c>
      <c r="GK6010" s="77">
        <v>8585.7228092479454</v>
      </c>
      <c r="GL6010" s="77">
        <v>248.68309399999899</v>
      </c>
      <c r="GM6010" s="77">
        <v>2022</v>
      </c>
      <c r="GN6010" s="77" t="s">
        <v>175</v>
      </c>
      <c r="GO6010" s="77">
        <v>5.3000000000000005E-2</v>
      </c>
      <c r="GP6010" s="77">
        <v>3</v>
      </c>
      <c r="GQ6010" s="77">
        <v>0</v>
      </c>
      <c r="GR6010" s="77" t="s">
        <v>423</v>
      </c>
      <c r="GS6010" s="77">
        <v>5.5966209081309413E-2</v>
      </c>
      <c r="GT6010" s="77">
        <v>480.51035785653772</v>
      </c>
      <c r="GU6010" s="77">
        <v>5.5966209081309413E-2</v>
      </c>
      <c r="GV6010" s="77">
        <v>480.51035785653772</v>
      </c>
      <c r="GW6010" s="77">
        <v>5.5966209081309413E-2</v>
      </c>
      <c r="GX6010" s="77">
        <v>480.51035785653772</v>
      </c>
      <c r="GY6010" s="77">
        <v>0</v>
      </c>
      <c r="GZ6010" s="77">
        <v>0</v>
      </c>
    </row>
    <row r="6011" spans="187:208" x14ac:dyDescent="0.25">
      <c r="GE6011" s="77" t="s">
        <v>427</v>
      </c>
      <c r="GF6011" s="77" t="s">
        <v>155</v>
      </c>
      <c r="GG6011" s="77" t="s">
        <v>475</v>
      </c>
      <c r="GH6011" s="77" t="s">
        <v>300</v>
      </c>
      <c r="GI6011" s="77">
        <v>2022</v>
      </c>
      <c r="GJ6011" s="77" t="s">
        <v>303</v>
      </c>
      <c r="GK6011" s="77">
        <v>5338.178410456745</v>
      </c>
      <c r="GL6011" s="77">
        <v>248.68309399999899</v>
      </c>
      <c r="GM6011" s="77">
        <v>2022</v>
      </c>
      <c r="GN6011" s="77" t="s">
        <v>175</v>
      </c>
      <c r="GO6011" s="77">
        <v>5.3000000000000005E-2</v>
      </c>
      <c r="GP6011" s="77">
        <v>3</v>
      </c>
      <c r="GQ6011" s="77">
        <v>0</v>
      </c>
      <c r="GR6011" s="77" t="s">
        <v>423</v>
      </c>
      <c r="GS6011" s="77">
        <v>5.5966209081309413E-2</v>
      </c>
      <c r="GT6011" s="77">
        <v>298.75760903295412</v>
      </c>
      <c r="GU6011" s="77">
        <v>5.5966209081309413E-2</v>
      </c>
      <c r="GV6011" s="77">
        <v>298.75760903295412</v>
      </c>
      <c r="GW6011" s="77">
        <v>5.5966209081309413E-2</v>
      </c>
      <c r="GX6011" s="77">
        <v>298.75760903295412</v>
      </c>
      <c r="GY6011" s="77">
        <v>0</v>
      </c>
      <c r="GZ6011" s="77">
        <v>0</v>
      </c>
    </row>
    <row r="6012" spans="187:208" x14ac:dyDescent="0.25">
      <c r="GE6012" s="77" t="s">
        <v>422</v>
      </c>
      <c r="GF6012" s="77" t="s">
        <v>155</v>
      </c>
      <c r="GG6012" s="77" t="s">
        <v>475</v>
      </c>
      <c r="GH6012" s="77" t="s">
        <v>300</v>
      </c>
      <c r="GI6012" s="77">
        <v>2023</v>
      </c>
      <c r="GJ6012" s="77" t="s">
        <v>305</v>
      </c>
      <c r="GK6012" s="77">
        <v>233.23007680793839</v>
      </c>
      <c r="GL6012" s="77">
        <v>248.68309399999899</v>
      </c>
      <c r="GM6012" s="77">
        <v>2023</v>
      </c>
      <c r="GN6012" s="77" t="s">
        <v>175</v>
      </c>
      <c r="GO6012" s="77">
        <v>0.13250000000000001</v>
      </c>
      <c r="GP6012" s="77">
        <v>3</v>
      </c>
      <c r="GQ6012" s="77">
        <v>0</v>
      </c>
      <c r="GR6012" s="77" t="s">
        <v>423</v>
      </c>
      <c r="GS6012" s="77">
        <v>0</v>
      </c>
      <c r="GT6012" s="77">
        <v>0</v>
      </c>
      <c r="GU6012" s="77">
        <v>0.1527377521613833</v>
      </c>
      <c r="GV6012" s="77">
        <v>35.623037668071284</v>
      </c>
      <c r="GW6012" s="77">
        <v>0.1527377521613833</v>
      </c>
      <c r="GX6012" s="77">
        <v>35.623037668071284</v>
      </c>
      <c r="GY6012" s="77">
        <v>0.1527377521613833</v>
      </c>
      <c r="GZ6012" s="77">
        <v>35.623037668071284</v>
      </c>
    </row>
    <row r="6013" spans="187:208" x14ac:dyDescent="0.25">
      <c r="GE6013" s="77" t="s">
        <v>425</v>
      </c>
      <c r="GF6013" s="77" t="s">
        <v>155</v>
      </c>
      <c r="GG6013" s="77" t="s">
        <v>475</v>
      </c>
      <c r="GH6013" s="77" t="s">
        <v>300</v>
      </c>
      <c r="GI6013" s="77">
        <v>2023</v>
      </c>
      <c r="GJ6013" s="77" t="s">
        <v>301</v>
      </c>
      <c r="GK6013" s="77">
        <v>8896.5159934285948</v>
      </c>
      <c r="GL6013" s="77">
        <v>248.68309399999899</v>
      </c>
      <c r="GM6013" s="77">
        <v>2023</v>
      </c>
      <c r="GN6013" s="77" t="s">
        <v>175</v>
      </c>
      <c r="GO6013" s="77">
        <v>5.3000000000000005E-2</v>
      </c>
      <c r="GP6013" s="77">
        <v>3</v>
      </c>
      <c r="GQ6013" s="77">
        <v>0</v>
      </c>
      <c r="GR6013" s="77" t="s">
        <v>423</v>
      </c>
      <c r="GS6013" s="77">
        <v>0</v>
      </c>
      <c r="GT6013" s="77">
        <v>0</v>
      </c>
      <c r="GU6013" s="77">
        <v>5.5966209081309413E-2</v>
      </c>
      <c r="GV6013" s="77">
        <v>497.90427418343785</v>
      </c>
      <c r="GW6013" s="77">
        <v>5.5966209081309413E-2</v>
      </c>
      <c r="GX6013" s="77">
        <v>497.90427418343785</v>
      </c>
      <c r="GY6013" s="77">
        <v>5.5966209081309413E-2</v>
      </c>
      <c r="GZ6013" s="77">
        <v>497.90427418343785</v>
      </c>
    </row>
    <row r="6014" spans="187:208" x14ac:dyDescent="0.25">
      <c r="GE6014" s="77" t="s">
        <v>427</v>
      </c>
      <c r="GF6014" s="77" t="s">
        <v>155</v>
      </c>
      <c r="GG6014" s="77" t="s">
        <v>475</v>
      </c>
      <c r="GH6014" s="77" t="s">
        <v>300</v>
      </c>
      <c r="GI6014" s="77">
        <v>2023</v>
      </c>
      <c r="GJ6014" s="77" t="s">
        <v>303</v>
      </c>
      <c r="GK6014" s="77">
        <v>5534.8914862000929</v>
      </c>
      <c r="GL6014" s="77">
        <v>248.68309399999899</v>
      </c>
      <c r="GM6014" s="77">
        <v>2023</v>
      </c>
      <c r="GN6014" s="77" t="s">
        <v>175</v>
      </c>
      <c r="GO6014" s="77">
        <v>5.3000000000000005E-2</v>
      </c>
      <c r="GP6014" s="77">
        <v>3</v>
      </c>
      <c r="GQ6014" s="77">
        <v>0</v>
      </c>
      <c r="GR6014" s="77" t="s">
        <v>423</v>
      </c>
      <c r="GS6014" s="77">
        <v>0</v>
      </c>
      <c r="GT6014" s="77">
        <v>0</v>
      </c>
      <c r="GU6014" s="77">
        <v>5.5966209081309413E-2</v>
      </c>
      <c r="GV6014" s="77">
        <v>309.76689415903377</v>
      </c>
      <c r="GW6014" s="77">
        <v>5.5966209081309413E-2</v>
      </c>
      <c r="GX6014" s="77">
        <v>309.76689415903377</v>
      </c>
      <c r="GY6014" s="77">
        <v>5.5966209081309413E-2</v>
      </c>
      <c r="GZ6014" s="77">
        <v>309.76689415903377</v>
      </c>
    </row>
    <row r="6015" spans="187:208" x14ac:dyDescent="0.25">
      <c r="GE6015" s="77" t="s">
        <v>422</v>
      </c>
      <c r="GF6015" s="77" t="s">
        <v>155</v>
      </c>
      <c r="GG6015" s="77" t="s">
        <v>475</v>
      </c>
      <c r="GH6015" s="77" t="s">
        <v>300</v>
      </c>
      <c r="GI6015" s="77">
        <v>2024</v>
      </c>
      <c r="GJ6015" s="77" t="s">
        <v>305</v>
      </c>
      <c r="GK6015" s="77">
        <v>233.23007680793839</v>
      </c>
      <c r="GL6015" s="77">
        <v>248.68309399999899</v>
      </c>
      <c r="GM6015" s="77">
        <v>2024</v>
      </c>
      <c r="GN6015" s="77" t="s">
        <v>175</v>
      </c>
      <c r="GO6015" s="77">
        <v>0.13250000000000001</v>
      </c>
      <c r="GP6015" s="77">
        <v>3</v>
      </c>
      <c r="GQ6015" s="77">
        <v>0</v>
      </c>
      <c r="GR6015" s="77" t="s">
        <v>423</v>
      </c>
      <c r="GS6015" s="77">
        <v>0</v>
      </c>
      <c r="GT6015" s="77">
        <v>0</v>
      </c>
      <c r="GU6015" s="77">
        <v>0</v>
      </c>
      <c r="GV6015" s="77">
        <v>0</v>
      </c>
      <c r="GW6015" s="77">
        <v>0.1527377521613833</v>
      </c>
      <c r="GX6015" s="77">
        <v>35.623037668071284</v>
      </c>
      <c r="GY6015" s="77">
        <v>0.1527377521613833</v>
      </c>
      <c r="GZ6015" s="77">
        <v>35.623037668071284</v>
      </c>
    </row>
    <row r="6016" spans="187:208" x14ac:dyDescent="0.25">
      <c r="GE6016" s="77" t="s">
        <v>425</v>
      </c>
      <c r="GF6016" s="77" t="s">
        <v>155</v>
      </c>
      <c r="GG6016" s="77" t="s">
        <v>475</v>
      </c>
      <c r="GH6016" s="77" t="s">
        <v>300</v>
      </c>
      <c r="GI6016" s="77">
        <v>2024</v>
      </c>
      <c r="GJ6016" s="77" t="s">
        <v>301</v>
      </c>
      <c r="GK6016" s="77">
        <v>8896.5159934285948</v>
      </c>
      <c r="GL6016" s="77">
        <v>248.68309399999899</v>
      </c>
      <c r="GM6016" s="77">
        <v>2024</v>
      </c>
      <c r="GN6016" s="77" t="s">
        <v>175</v>
      </c>
      <c r="GO6016" s="77">
        <v>5.3000000000000005E-2</v>
      </c>
      <c r="GP6016" s="77">
        <v>3</v>
      </c>
      <c r="GQ6016" s="77">
        <v>0</v>
      </c>
      <c r="GR6016" s="77" t="s">
        <v>423</v>
      </c>
      <c r="GS6016" s="77">
        <v>0</v>
      </c>
      <c r="GT6016" s="77">
        <v>0</v>
      </c>
      <c r="GU6016" s="77">
        <v>0</v>
      </c>
      <c r="GV6016" s="77">
        <v>0</v>
      </c>
      <c r="GW6016" s="77">
        <v>5.5966209081309413E-2</v>
      </c>
      <c r="GX6016" s="77">
        <v>497.90427418343785</v>
      </c>
      <c r="GY6016" s="77">
        <v>5.5966209081309413E-2</v>
      </c>
      <c r="GZ6016" s="77">
        <v>497.90427418343785</v>
      </c>
    </row>
    <row r="6017" spans="187:208" x14ac:dyDescent="0.25">
      <c r="GE6017" s="77" t="s">
        <v>427</v>
      </c>
      <c r="GF6017" s="77" t="s">
        <v>155</v>
      </c>
      <c r="GG6017" s="77" t="s">
        <v>475</v>
      </c>
      <c r="GH6017" s="77" t="s">
        <v>300</v>
      </c>
      <c r="GI6017" s="77">
        <v>2024</v>
      </c>
      <c r="GJ6017" s="77" t="s">
        <v>303</v>
      </c>
      <c r="GK6017" s="77">
        <v>5534.8914862000929</v>
      </c>
      <c r="GL6017" s="77">
        <v>248.68309399999899</v>
      </c>
      <c r="GM6017" s="77">
        <v>2024</v>
      </c>
      <c r="GN6017" s="77" t="s">
        <v>175</v>
      </c>
      <c r="GO6017" s="77">
        <v>5.3000000000000005E-2</v>
      </c>
      <c r="GP6017" s="77">
        <v>3</v>
      </c>
      <c r="GQ6017" s="77">
        <v>0</v>
      </c>
      <c r="GR6017" s="77" t="s">
        <v>423</v>
      </c>
      <c r="GS6017" s="77">
        <v>0</v>
      </c>
      <c r="GT6017" s="77">
        <v>0</v>
      </c>
      <c r="GU6017" s="77">
        <v>0</v>
      </c>
      <c r="GV6017" s="77">
        <v>0</v>
      </c>
      <c r="GW6017" s="77">
        <v>5.5966209081309413E-2</v>
      </c>
      <c r="GX6017" s="77">
        <v>309.76689415903377</v>
      </c>
      <c r="GY6017" s="77">
        <v>5.5966209081309413E-2</v>
      </c>
      <c r="GZ6017" s="77">
        <v>309.76689415903377</v>
      </c>
    </row>
    <row r="6018" spans="187:208" x14ac:dyDescent="0.25">
      <c r="GE6018" s="77" t="s">
        <v>422</v>
      </c>
      <c r="GF6018" s="77" t="s">
        <v>155</v>
      </c>
      <c r="GG6018" s="77" t="s">
        <v>475</v>
      </c>
      <c r="GH6018" s="77" t="s">
        <v>300</v>
      </c>
      <c r="GI6018" s="77">
        <v>2025</v>
      </c>
      <c r="GJ6018" s="77" t="s">
        <v>305</v>
      </c>
      <c r="GK6018" s="77">
        <v>233.23007680793839</v>
      </c>
      <c r="GL6018" s="77">
        <v>248.68309399999899</v>
      </c>
      <c r="GM6018" s="77">
        <v>2025</v>
      </c>
      <c r="GN6018" s="77" t="s">
        <v>175</v>
      </c>
      <c r="GO6018" s="77">
        <v>0.13250000000000001</v>
      </c>
      <c r="GP6018" s="77">
        <v>3</v>
      </c>
      <c r="GQ6018" s="77">
        <v>0</v>
      </c>
      <c r="GR6018" s="77" t="s">
        <v>423</v>
      </c>
      <c r="GS6018" s="77">
        <v>0</v>
      </c>
      <c r="GT6018" s="77">
        <v>0</v>
      </c>
      <c r="GU6018" s="77">
        <v>0</v>
      </c>
      <c r="GV6018" s="77">
        <v>0</v>
      </c>
      <c r="GW6018" s="77">
        <v>0</v>
      </c>
      <c r="GX6018" s="77">
        <v>0</v>
      </c>
      <c r="GY6018" s="77">
        <v>0.1527377521613833</v>
      </c>
      <c r="GZ6018" s="77">
        <v>35.623037668071284</v>
      </c>
    </row>
    <row r="6019" spans="187:208" x14ac:dyDescent="0.25">
      <c r="GE6019" s="77" t="s">
        <v>425</v>
      </c>
      <c r="GF6019" s="77" t="s">
        <v>155</v>
      </c>
      <c r="GG6019" s="77" t="s">
        <v>475</v>
      </c>
      <c r="GH6019" s="77" t="s">
        <v>300</v>
      </c>
      <c r="GI6019" s="77">
        <v>2025</v>
      </c>
      <c r="GJ6019" s="77" t="s">
        <v>301</v>
      </c>
      <c r="GK6019" s="77">
        <v>8896.5159934285948</v>
      </c>
      <c r="GL6019" s="77">
        <v>248.68309399999899</v>
      </c>
      <c r="GM6019" s="77">
        <v>2025</v>
      </c>
      <c r="GN6019" s="77" t="s">
        <v>175</v>
      </c>
      <c r="GO6019" s="77">
        <v>5.3000000000000005E-2</v>
      </c>
      <c r="GP6019" s="77">
        <v>3</v>
      </c>
      <c r="GQ6019" s="77">
        <v>0</v>
      </c>
      <c r="GR6019" s="77" t="s">
        <v>423</v>
      </c>
      <c r="GS6019" s="77">
        <v>0</v>
      </c>
      <c r="GT6019" s="77">
        <v>0</v>
      </c>
      <c r="GU6019" s="77">
        <v>0</v>
      </c>
      <c r="GV6019" s="77">
        <v>0</v>
      </c>
      <c r="GW6019" s="77">
        <v>0</v>
      </c>
      <c r="GX6019" s="77">
        <v>0</v>
      </c>
      <c r="GY6019" s="77">
        <v>5.5966209081309413E-2</v>
      </c>
      <c r="GZ6019" s="77">
        <v>497.90427418343785</v>
      </c>
    </row>
    <row r="6020" spans="187:208" x14ac:dyDescent="0.25">
      <c r="GE6020" s="77" t="s">
        <v>427</v>
      </c>
      <c r="GF6020" s="77" t="s">
        <v>155</v>
      </c>
      <c r="GG6020" s="77" t="s">
        <v>475</v>
      </c>
      <c r="GH6020" s="77" t="s">
        <v>300</v>
      </c>
      <c r="GI6020" s="77">
        <v>2025</v>
      </c>
      <c r="GJ6020" s="77" t="s">
        <v>303</v>
      </c>
      <c r="GK6020" s="77">
        <v>5534.8914862000929</v>
      </c>
      <c r="GL6020" s="77">
        <v>248.68309399999899</v>
      </c>
      <c r="GM6020" s="77">
        <v>2025</v>
      </c>
      <c r="GN6020" s="77" t="s">
        <v>175</v>
      </c>
      <c r="GO6020" s="77">
        <v>5.3000000000000005E-2</v>
      </c>
      <c r="GP6020" s="77">
        <v>3</v>
      </c>
      <c r="GQ6020" s="77">
        <v>0</v>
      </c>
      <c r="GR6020" s="77" t="s">
        <v>423</v>
      </c>
      <c r="GS6020" s="77">
        <v>0</v>
      </c>
      <c r="GT6020" s="77">
        <v>0</v>
      </c>
      <c r="GU6020" s="77">
        <v>0</v>
      </c>
      <c r="GV6020" s="77">
        <v>0</v>
      </c>
      <c r="GW6020" s="77">
        <v>0</v>
      </c>
      <c r="GX6020" s="77">
        <v>0</v>
      </c>
      <c r="GY6020" s="77">
        <v>5.5966209081309413E-2</v>
      </c>
      <c r="GZ6020" s="77">
        <v>309.76689415903377</v>
      </c>
    </row>
    <row r="6021" spans="187:208" x14ac:dyDescent="0.25">
      <c r="GE6021" s="77" t="s">
        <v>422</v>
      </c>
      <c r="GF6021" s="77" t="s">
        <v>155</v>
      </c>
      <c r="GG6021" s="77" t="s">
        <v>475</v>
      </c>
      <c r="GH6021" s="77" t="s">
        <v>432</v>
      </c>
      <c r="GI6021" s="77">
        <v>2021</v>
      </c>
      <c r="GJ6021" s="77" t="s">
        <v>305</v>
      </c>
      <c r="GK6021" s="77">
        <v>222.229421628003</v>
      </c>
      <c r="GL6021" s="77">
        <v>248.68309399999899</v>
      </c>
      <c r="GM6021" s="77">
        <v>2021</v>
      </c>
      <c r="GN6021" s="77" t="s">
        <v>175</v>
      </c>
      <c r="GO6021" s="77">
        <v>0.13250000000000001</v>
      </c>
      <c r="GP6021" s="77">
        <v>3</v>
      </c>
      <c r="GQ6021" s="77">
        <v>0</v>
      </c>
      <c r="GR6021" s="77" t="s">
        <v>423</v>
      </c>
      <c r="GS6021" s="77">
        <v>0.1527377521613833</v>
      </c>
      <c r="GT6021" s="77">
        <v>33.942822323585474</v>
      </c>
      <c r="GU6021" s="77">
        <v>0.1527377521613833</v>
      </c>
      <c r="GV6021" s="77">
        <v>33.942822323585474</v>
      </c>
      <c r="GW6021" s="77">
        <v>0</v>
      </c>
      <c r="GX6021" s="77">
        <v>0</v>
      </c>
      <c r="GY6021" s="77">
        <v>0</v>
      </c>
      <c r="GZ6021" s="77">
        <v>0</v>
      </c>
    </row>
    <row r="6022" spans="187:208" x14ac:dyDescent="0.25">
      <c r="GE6022" s="77" t="s">
        <v>425</v>
      </c>
      <c r="GF6022" s="77" t="s">
        <v>155</v>
      </c>
      <c r="GG6022" s="77" t="s">
        <v>475</v>
      </c>
      <c r="GH6022" s="77" t="s">
        <v>432</v>
      </c>
      <c r="GI6022" s="77">
        <v>2021</v>
      </c>
      <c r="GJ6022" s="77" t="s">
        <v>301</v>
      </c>
      <c r="GK6022" s="77">
        <v>8585.7228092546247</v>
      </c>
      <c r="GL6022" s="77">
        <v>248.68309399999899</v>
      </c>
      <c r="GM6022" s="77">
        <v>2021</v>
      </c>
      <c r="GN6022" s="77" t="s">
        <v>175</v>
      </c>
      <c r="GO6022" s="77">
        <v>5.3000000000000005E-2</v>
      </c>
      <c r="GP6022" s="77">
        <v>3</v>
      </c>
      <c r="GQ6022" s="77">
        <v>0</v>
      </c>
      <c r="GR6022" s="77" t="s">
        <v>423</v>
      </c>
      <c r="GS6022" s="77">
        <v>5.5966209081309413E-2</v>
      </c>
      <c r="GT6022" s="77">
        <v>480.51035785691153</v>
      </c>
      <c r="GU6022" s="77">
        <v>5.5966209081309413E-2</v>
      </c>
      <c r="GV6022" s="77">
        <v>480.51035785691153</v>
      </c>
      <c r="GW6022" s="77">
        <v>0</v>
      </c>
      <c r="GX6022" s="77">
        <v>0</v>
      </c>
      <c r="GY6022" s="77">
        <v>0</v>
      </c>
      <c r="GZ6022" s="77">
        <v>0</v>
      </c>
    </row>
    <row r="6023" spans="187:208" x14ac:dyDescent="0.25">
      <c r="GE6023" s="77" t="s">
        <v>422</v>
      </c>
      <c r="GF6023" s="77" t="s">
        <v>155</v>
      </c>
      <c r="GG6023" s="77" t="s">
        <v>475</v>
      </c>
      <c r="GH6023" s="77" t="s">
        <v>432</v>
      </c>
      <c r="GI6023" s="77">
        <v>2022</v>
      </c>
      <c r="GJ6023" s="77" t="s">
        <v>305</v>
      </c>
      <c r="GK6023" s="77">
        <v>222.229421628003</v>
      </c>
      <c r="GL6023" s="77">
        <v>248.68309399999899</v>
      </c>
      <c r="GM6023" s="77">
        <v>2022</v>
      </c>
      <c r="GN6023" s="77" t="s">
        <v>175</v>
      </c>
      <c r="GO6023" s="77">
        <v>0.13250000000000001</v>
      </c>
      <c r="GP6023" s="77">
        <v>3</v>
      </c>
      <c r="GQ6023" s="77">
        <v>0</v>
      </c>
      <c r="GR6023" s="77" t="s">
        <v>423</v>
      </c>
      <c r="GS6023" s="77">
        <v>0.1527377521613833</v>
      </c>
      <c r="GT6023" s="77">
        <v>33.942822323585474</v>
      </c>
      <c r="GU6023" s="77">
        <v>0.1527377521613833</v>
      </c>
      <c r="GV6023" s="77">
        <v>33.942822323585474</v>
      </c>
      <c r="GW6023" s="77">
        <v>0.1527377521613833</v>
      </c>
      <c r="GX6023" s="77">
        <v>33.942822323585474</v>
      </c>
      <c r="GY6023" s="77">
        <v>0</v>
      </c>
      <c r="GZ6023" s="77">
        <v>0</v>
      </c>
    </row>
    <row r="6024" spans="187:208" x14ac:dyDescent="0.25">
      <c r="GE6024" s="77" t="s">
        <v>425</v>
      </c>
      <c r="GF6024" s="77" t="s">
        <v>155</v>
      </c>
      <c r="GG6024" s="77" t="s">
        <v>475</v>
      </c>
      <c r="GH6024" s="77" t="s">
        <v>432</v>
      </c>
      <c r="GI6024" s="77">
        <v>2022</v>
      </c>
      <c r="GJ6024" s="77" t="s">
        <v>301</v>
      </c>
      <c r="GK6024" s="77">
        <v>8585.7228092546247</v>
      </c>
      <c r="GL6024" s="77">
        <v>248.68309399999899</v>
      </c>
      <c r="GM6024" s="77">
        <v>2022</v>
      </c>
      <c r="GN6024" s="77" t="s">
        <v>175</v>
      </c>
      <c r="GO6024" s="77">
        <v>5.3000000000000005E-2</v>
      </c>
      <c r="GP6024" s="77">
        <v>3</v>
      </c>
      <c r="GQ6024" s="77">
        <v>0</v>
      </c>
      <c r="GR6024" s="77" t="s">
        <v>423</v>
      </c>
      <c r="GS6024" s="77">
        <v>5.5966209081309413E-2</v>
      </c>
      <c r="GT6024" s="77">
        <v>480.51035785691153</v>
      </c>
      <c r="GU6024" s="77">
        <v>5.5966209081309413E-2</v>
      </c>
      <c r="GV6024" s="77">
        <v>480.51035785691153</v>
      </c>
      <c r="GW6024" s="77">
        <v>5.5966209081309413E-2</v>
      </c>
      <c r="GX6024" s="77">
        <v>480.51035785691153</v>
      </c>
      <c r="GY6024" s="77">
        <v>0</v>
      </c>
      <c r="GZ6024" s="77">
        <v>0</v>
      </c>
    </row>
    <row r="6025" spans="187:208" x14ac:dyDescent="0.25">
      <c r="GE6025" s="77" t="s">
        <v>422</v>
      </c>
      <c r="GF6025" s="77" t="s">
        <v>155</v>
      </c>
      <c r="GG6025" s="77" t="s">
        <v>475</v>
      </c>
      <c r="GH6025" s="77" t="s">
        <v>432</v>
      </c>
      <c r="GI6025" s="77">
        <v>2023</v>
      </c>
      <c r="GJ6025" s="77" t="s">
        <v>305</v>
      </c>
      <c r="GK6025" s="77">
        <v>233.2300768081206</v>
      </c>
      <c r="GL6025" s="77">
        <v>248.68309399999899</v>
      </c>
      <c r="GM6025" s="77">
        <v>2023</v>
      </c>
      <c r="GN6025" s="77" t="s">
        <v>175</v>
      </c>
      <c r="GO6025" s="77">
        <v>0.13250000000000001</v>
      </c>
      <c r="GP6025" s="77">
        <v>3</v>
      </c>
      <c r="GQ6025" s="77">
        <v>0</v>
      </c>
      <c r="GR6025" s="77" t="s">
        <v>423</v>
      </c>
      <c r="GS6025" s="77">
        <v>0</v>
      </c>
      <c r="GT6025" s="77">
        <v>0</v>
      </c>
      <c r="GU6025" s="77">
        <v>0.1527377521613833</v>
      </c>
      <c r="GV6025" s="77">
        <v>35.623037668099116</v>
      </c>
      <c r="GW6025" s="77">
        <v>0.1527377521613833</v>
      </c>
      <c r="GX6025" s="77">
        <v>35.623037668099116</v>
      </c>
      <c r="GY6025" s="77">
        <v>0.1527377521613833</v>
      </c>
      <c r="GZ6025" s="77">
        <v>35.623037668099116</v>
      </c>
    </row>
    <row r="6026" spans="187:208" x14ac:dyDescent="0.25">
      <c r="GE6026" s="77" t="s">
        <v>425</v>
      </c>
      <c r="GF6026" s="77" t="s">
        <v>155</v>
      </c>
      <c r="GG6026" s="77" t="s">
        <v>475</v>
      </c>
      <c r="GH6026" s="77" t="s">
        <v>432</v>
      </c>
      <c r="GI6026" s="77">
        <v>2023</v>
      </c>
      <c r="GJ6026" s="77" t="s">
        <v>301</v>
      </c>
      <c r="GK6026" s="77">
        <v>8896.5159934355161</v>
      </c>
      <c r="GL6026" s="77">
        <v>248.68309399999899</v>
      </c>
      <c r="GM6026" s="77">
        <v>2023</v>
      </c>
      <c r="GN6026" s="77" t="s">
        <v>175</v>
      </c>
      <c r="GO6026" s="77">
        <v>5.3000000000000005E-2</v>
      </c>
      <c r="GP6026" s="77">
        <v>3</v>
      </c>
      <c r="GQ6026" s="77">
        <v>0</v>
      </c>
      <c r="GR6026" s="77" t="s">
        <v>423</v>
      </c>
      <c r="GS6026" s="77">
        <v>0</v>
      </c>
      <c r="GT6026" s="77">
        <v>0</v>
      </c>
      <c r="GU6026" s="77">
        <v>5.5966209081309413E-2</v>
      </c>
      <c r="GV6026" s="77">
        <v>497.90427418382524</v>
      </c>
      <c r="GW6026" s="77">
        <v>5.5966209081309413E-2</v>
      </c>
      <c r="GX6026" s="77">
        <v>497.90427418382524</v>
      </c>
      <c r="GY6026" s="77">
        <v>5.5966209081309413E-2</v>
      </c>
      <c r="GZ6026" s="77">
        <v>497.90427418382524</v>
      </c>
    </row>
    <row r="6027" spans="187:208" x14ac:dyDescent="0.25">
      <c r="GE6027" s="77" t="s">
        <v>422</v>
      </c>
      <c r="GF6027" s="77" t="s">
        <v>155</v>
      </c>
      <c r="GG6027" s="77" t="s">
        <v>475</v>
      </c>
      <c r="GH6027" s="77" t="s">
        <v>432</v>
      </c>
      <c r="GI6027" s="77">
        <v>2024</v>
      </c>
      <c r="GJ6027" s="77" t="s">
        <v>305</v>
      </c>
      <c r="GK6027" s="77">
        <v>233.2300768081206</v>
      </c>
      <c r="GL6027" s="77">
        <v>248.68309399999899</v>
      </c>
      <c r="GM6027" s="77">
        <v>2024</v>
      </c>
      <c r="GN6027" s="77" t="s">
        <v>175</v>
      </c>
      <c r="GO6027" s="77">
        <v>0.13250000000000001</v>
      </c>
      <c r="GP6027" s="77">
        <v>3</v>
      </c>
      <c r="GQ6027" s="77">
        <v>0</v>
      </c>
      <c r="GR6027" s="77" t="s">
        <v>423</v>
      </c>
      <c r="GS6027" s="77">
        <v>0</v>
      </c>
      <c r="GT6027" s="77">
        <v>0</v>
      </c>
      <c r="GU6027" s="77">
        <v>0</v>
      </c>
      <c r="GV6027" s="77">
        <v>0</v>
      </c>
      <c r="GW6027" s="77">
        <v>0.1527377521613833</v>
      </c>
      <c r="GX6027" s="77">
        <v>35.623037668099116</v>
      </c>
      <c r="GY6027" s="77">
        <v>0.1527377521613833</v>
      </c>
      <c r="GZ6027" s="77">
        <v>35.623037668099116</v>
      </c>
    </row>
    <row r="6028" spans="187:208" x14ac:dyDescent="0.25">
      <c r="GE6028" s="77" t="s">
        <v>425</v>
      </c>
      <c r="GF6028" s="77" t="s">
        <v>155</v>
      </c>
      <c r="GG6028" s="77" t="s">
        <v>475</v>
      </c>
      <c r="GH6028" s="77" t="s">
        <v>432</v>
      </c>
      <c r="GI6028" s="77">
        <v>2024</v>
      </c>
      <c r="GJ6028" s="77" t="s">
        <v>301</v>
      </c>
      <c r="GK6028" s="77">
        <v>8896.5159934355161</v>
      </c>
      <c r="GL6028" s="77">
        <v>248.68309399999899</v>
      </c>
      <c r="GM6028" s="77">
        <v>2024</v>
      </c>
      <c r="GN6028" s="77" t="s">
        <v>175</v>
      </c>
      <c r="GO6028" s="77">
        <v>5.3000000000000005E-2</v>
      </c>
      <c r="GP6028" s="77">
        <v>3</v>
      </c>
      <c r="GQ6028" s="77">
        <v>0</v>
      </c>
      <c r="GR6028" s="77" t="s">
        <v>423</v>
      </c>
      <c r="GS6028" s="77">
        <v>0</v>
      </c>
      <c r="GT6028" s="77">
        <v>0</v>
      </c>
      <c r="GU6028" s="77">
        <v>0</v>
      </c>
      <c r="GV6028" s="77">
        <v>0</v>
      </c>
      <c r="GW6028" s="77">
        <v>5.5966209081309413E-2</v>
      </c>
      <c r="GX6028" s="77">
        <v>497.90427418382524</v>
      </c>
      <c r="GY6028" s="77">
        <v>5.5966209081309413E-2</v>
      </c>
      <c r="GZ6028" s="77">
        <v>497.90427418382524</v>
      </c>
    </row>
    <row r="6029" spans="187:208" x14ac:dyDescent="0.25">
      <c r="GE6029" s="77" t="s">
        <v>422</v>
      </c>
      <c r="GF6029" s="77" t="s">
        <v>155</v>
      </c>
      <c r="GG6029" s="77" t="s">
        <v>475</v>
      </c>
      <c r="GH6029" s="77" t="s">
        <v>432</v>
      </c>
      <c r="GI6029" s="77">
        <v>2025</v>
      </c>
      <c r="GJ6029" s="77" t="s">
        <v>305</v>
      </c>
      <c r="GK6029" s="77">
        <v>233.2300768081206</v>
      </c>
      <c r="GL6029" s="77">
        <v>248.68309399999899</v>
      </c>
      <c r="GM6029" s="77">
        <v>2025</v>
      </c>
      <c r="GN6029" s="77" t="s">
        <v>175</v>
      </c>
      <c r="GO6029" s="77">
        <v>0.13250000000000001</v>
      </c>
      <c r="GP6029" s="77">
        <v>3</v>
      </c>
      <c r="GQ6029" s="77">
        <v>0</v>
      </c>
      <c r="GR6029" s="77" t="s">
        <v>423</v>
      </c>
      <c r="GS6029" s="77">
        <v>0</v>
      </c>
      <c r="GT6029" s="77">
        <v>0</v>
      </c>
      <c r="GU6029" s="77">
        <v>0</v>
      </c>
      <c r="GV6029" s="77">
        <v>0</v>
      </c>
      <c r="GW6029" s="77">
        <v>0</v>
      </c>
      <c r="GX6029" s="77">
        <v>0</v>
      </c>
      <c r="GY6029" s="77">
        <v>0.1527377521613833</v>
      </c>
      <c r="GZ6029" s="77">
        <v>35.623037668099116</v>
      </c>
    </row>
    <row r="6030" spans="187:208" x14ac:dyDescent="0.25">
      <c r="GE6030" s="77" t="s">
        <v>425</v>
      </c>
      <c r="GF6030" s="77" t="s">
        <v>155</v>
      </c>
      <c r="GG6030" s="77" t="s">
        <v>475</v>
      </c>
      <c r="GH6030" s="77" t="s">
        <v>432</v>
      </c>
      <c r="GI6030" s="77">
        <v>2025</v>
      </c>
      <c r="GJ6030" s="77" t="s">
        <v>301</v>
      </c>
      <c r="GK6030" s="77">
        <v>8896.5159934355161</v>
      </c>
      <c r="GL6030" s="77">
        <v>248.68309399999899</v>
      </c>
      <c r="GM6030" s="77">
        <v>2025</v>
      </c>
      <c r="GN6030" s="77" t="s">
        <v>175</v>
      </c>
      <c r="GO6030" s="77">
        <v>5.3000000000000005E-2</v>
      </c>
      <c r="GP6030" s="77">
        <v>3</v>
      </c>
      <c r="GQ6030" s="77">
        <v>0</v>
      </c>
      <c r="GR6030" s="77" t="s">
        <v>423</v>
      </c>
      <c r="GS6030" s="77">
        <v>0</v>
      </c>
      <c r="GT6030" s="77">
        <v>0</v>
      </c>
      <c r="GU6030" s="77">
        <v>0</v>
      </c>
      <c r="GV6030" s="77">
        <v>0</v>
      </c>
      <c r="GW6030" s="77">
        <v>0</v>
      </c>
      <c r="GX6030" s="77">
        <v>0</v>
      </c>
      <c r="GY6030" s="77">
        <v>5.5966209081309413E-2</v>
      </c>
      <c r="GZ6030" s="77">
        <v>497.90427418382524</v>
      </c>
    </row>
    <row r="6031" spans="187:208" x14ac:dyDescent="0.25">
      <c r="GE6031" s="77" t="s">
        <v>422</v>
      </c>
      <c r="GF6031" s="77" t="s">
        <v>155</v>
      </c>
      <c r="GG6031" s="77" t="s">
        <v>475</v>
      </c>
      <c r="GH6031" s="77" t="s">
        <v>439</v>
      </c>
      <c r="GI6031" s="77">
        <v>2021</v>
      </c>
      <c r="GJ6031" s="77" t="s">
        <v>305</v>
      </c>
      <c r="GK6031" s="77">
        <v>0.69641821681220573</v>
      </c>
      <c r="GL6031" s="77">
        <v>248.68309399999899</v>
      </c>
      <c r="GM6031" s="77">
        <v>2021</v>
      </c>
      <c r="GN6031" s="77" t="s">
        <v>175</v>
      </c>
      <c r="GO6031" s="77">
        <v>0.13250000000000001</v>
      </c>
      <c r="GP6031" s="77">
        <v>3</v>
      </c>
      <c r="GQ6031" s="77">
        <v>0</v>
      </c>
      <c r="GR6031" s="77" t="s">
        <v>423</v>
      </c>
      <c r="GS6031" s="77">
        <v>0.1527377521613833</v>
      </c>
      <c r="GT6031" s="77">
        <v>0.10636935300013518</v>
      </c>
      <c r="GU6031" s="77">
        <v>0.1527377521613833</v>
      </c>
      <c r="GV6031" s="77">
        <v>0.10636935300013518</v>
      </c>
      <c r="GW6031" s="77">
        <v>0</v>
      </c>
      <c r="GX6031" s="77">
        <v>0</v>
      </c>
      <c r="GY6031" s="77">
        <v>0</v>
      </c>
      <c r="GZ6031" s="77">
        <v>0</v>
      </c>
    </row>
    <row r="6032" spans="187:208" x14ac:dyDescent="0.25">
      <c r="GE6032" s="77" t="s">
        <v>425</v>
      </c>
      <c r="GF6032" s="77" t="s">
        <v>155</v>
      </c>
      <c r="GG6032" s="77" t="s">
        <v>475</v>
      </c>
      <c r="GH6032" s="77" t="s">
        <v>439</v>
      </c>
      <c r="GI6032" s="77">
        <v>2021</v>
      </c>
      <c r="GJ6032" s="77" t="s">
        <v>301</v>
      </c>
      <c r="GK6032" s="77">
        <v>2.94196415228101</v>
      </c>
      <c r="GL6032" s="77">
        <v>248.68309399999899</v>
      </c>
      <c r="GM6032" s="77">
        <v>2021</v>
      </c>
      <c r="GN6032" s="77" t="s">
        <v>175</v>
      </c>
      <c r="GO6032" s="77">
        <v>5.3000000000000005E-2</v>
      </c>
      <c r="GP6032" s="77">
        <v>3</v>
      </c>
      <c r="GQ6032" s="77">
        <v>0</v>
      </c>
      <c r="GR6032" s="77" t="s">
        <v>423</v>
      </c>
      <c r="GS6032" s="77">
        <v>5.5966209081309413E-2</v>
      </c>
      <c r="GT6032" s="77">
        <v>0.16465058085627621</v>
      </c>
      <c r="GU6032" s="77">
        <v>5.5966209081309413E-2</v>
      </c>
      <c r="GV6032" s="77">
        <v>0.16465058085627621</v>
      </c>
      <c r="GW6032" s="77">
        <v>0</v>
      </c>
      <c r="GX6032" s="77">
        <v>0</v>
      </c>
      <c r="GY6032" s="77">
        <v>0</v>
      </c>
      <c r="GZ6032" s="77">
        <v>0</v>
      </c>
    </row>
    <row r="6033" spans="187:208" x14ac:dyDescent="0.25">
      <c r="GE6033" s="77" t="s">
        <v>427</v>
      </c>
      <c r="GF6033" s="77" t="s">
        <v>155</v>
      </c>
      <c r="GG6033" s="77" t="s">
        <v>475</v>
      </c>
      <c r="GH6033" s="77" t="s">
        <v>439</v>
      </c>
      <c r="GI6033" s="77">
        <v>2021</v>
      </c>
      <c r="GJ6033" s="77" t="s">
        <v>303</v>
      </c>
      <c r="GK6033" s="77">
        <v>1.602175962208263</v>
      </c>
      <c r="GL6033" s="77">
        <v>248.68309399999899</v>
      </c>
      <c r="GM6033" s="77">
        <v>2021</v>
      </c>
      <c r="GN6033" s="77" t="s">
        <v>175</v>
      </c>
      <c r="GO6033" s="77">
        <v>5.3000000000000005E-2</v>
      </c>
      <c r="GP6033" s="77">
        <v>3</v>
      </c>
      <c r="GQ6033" s="77">
        <v>0</v>
      </c>
      <c r="GR6033" s="77" t="s">
        <v>423</v>
      </c>
      <c r="GS6033" s="77">
        <v>5.5966209081309413E-2</v>
      </c>
      <c r="GT6033" s="77">
        <v>8.9667714885995731E-2</v>
      </c>
      <c r="GU6033" s="77">
        <v>5.5966209081309413E-2</v>
      </c>
      <c r="GV6033" s="77">
        <v>8.9667714885995731E-2</v>
      </c>
      <c r="GW6033" s="77">
        <v>0</v>
      </c>
      <c r="GX6033" s="77">
        <v>0</v>
      </c>
      <c r="GY6033" s="77">
        <v>0</v>
      </c>
      <c r="GZ6033" s="77">
        <v>0</v>
      </c>
    </row>
    <row r="6034" spans="187:208" x14ac:dyDescent="0.25">
      <c r="GE6034" s="77" t="s">
        <v>422</v>
      </c>
      <c r="GF6034" s="77" t="s">
        <v>155</v>
      </c>
      <c r="GG6034" s="77" t="s">
        <v>475</v>
      </c>
      <c r="GH6034" s="77" t="s">
        <v>439</v>
      </c>
      <c r="GI6034" s="77">
        <v>2022</v>
      </c>
      <c r="GJ6034" s="77" t="s">
        <v>305</v>
      </c>
      <c r="GK6034" s="77">
        <v>0.69641821681220573</v>
      </c>
      <c r="GL6034" s="77">
        <v>248.68309399999899</v>
      </c>
      <c r="GM6034" s="77">
        <v>2022</v>
      </c>
      <c r="GN6034" s="77" t="s">
        <v>175</v>
      </c>
      <c r="GO6034" s="77">
        <v>0.13250000000000001</v>
      </c>
      <c r="GP6034" s="77">
        <v>3</v>
      </c>
      <c r="GQ6034" s="77">
        <v>0</v>
      </c>
      <c r="GR6034" s="77" t="s">
        <v>423</v>
      </c>
      <c r="GS6034" s="77">
        <v>0.1527377521613833</v>
      </c>
      <c r="GT6034" s="77">
        <v>0.10636935300013518</v>
      </c>
      <c r="GU6034" s="77">
        <v>0.1527377521613833</v>
      </c>
      <c r="GV6034" s="77">
        <v>0.10636935300013518</v>
      </c>
      <c r="GW6034" s="77">
        <v>0.1527377521613833</v>
      </c>
      <c r="GX6034" s="77">
        <v>0.10636935300013518</v>
      </c>
      <c r="GY6034" s="77">
        <v>0</v>
      </c>
      <c r="GZ6034" s="77">
        <v>0</v>
      </c>
    </row>
    <row r="6035" spans="187:208" x14ac:dyDescent="0.25">
      <c r="GE6035" s="77" t="s">
        <v>425</v>
      </c>
      <c r="GF6035" s="77" t="s">
        <v>155</v>
      </c>
      <c r="GG6035" s="77" t="s">
        <v>475</v>
      </c>
      <c r="GH6035" s="77" t="s">
        <v>439</v>
      </c>
      <c r="GI6035" s="77">
        <v>2022</v>
      </c>
      <c r="GJ6035" s="77" t="s">
        <v>301</v>
      </c>
      <c r="GK6035" s="77">
        <v>2.94196415228101</v>
      </c>
      <c r="GL6035" s="77">
        <v>248.68309399999899</v>
      </c>
      <c r="GM6035" s="77">
        <v>2022</v>
      </c>
      <c r="GN6035" s="77" t="s">
        <v>175</v>
      </c>
      <c r="GO6035" s="77">
        <v>5.3000000000000005E-2</v>
      </c>
      <c r="GP6035" s="77">
        <v>3</v>
      </c>
      <c r="GQ6035" s="77">
        <v>0</v>
      </c>
      <c r="GR6035" s="77" t="s">
        <v>423</v>
      </c>
      <c r="GS6035" s="77">
        <v>5.5966209081309413E-2</v>
      </c>
      <c r="GT6035" s="77">
        <v>0.16465058085627621</v>
      </c>
      <c r="GU6035" s="77">
        <v>5.5966209081309413E-2</v>
      </c>
      <c r="GV6035" s="77">
        <v>0.16465058085627621</v>
      </c>
      <c r="GW6035" s="77">
        <v>5.5966209081309413E-2</v>
      </c>
      <c r="GX6035" s="77">
        <v>0.16465058085627621</v>
      </c>
      <c r="GY6035" s="77">
        <v>0</v>
      </c>
      <c r="GZ6035" s="77">
        <v>0</v>
      </c>
    </row>
    <row r="6036" spans="187:208" x14ac:dyDescent="0.25">
      <c r="GE6036" s="77" t="s">
        <v>427</v>
      </c>
      <c r="GF6036" s="77" t="s">
        <v>155</v>
      </c>
      <c r="GG6036" s="77" t="s">
        <v>475</v>
      </c>
      <c r="GH6036" s="77" t="s">
        <v>439</v>
      </c>
      <c r="GI6036" s="77">
        <v>2022</v>
      </c>
      <c r="GJ6036" s="77" t="s">
        <v>303</v>
      </c>
      <c r="GK6036" s="77">
        <v>1.602175962208263</v>
      </c>
      <c r="GL6036" s="77">
        <v>248.68309399999899</v>
      </c>
      <c r="GM6036" s="77">
        <v>2022</v>
      </c>
      <c r="GN6036" s="77" t="s">
        <v>175</v>
      </c>
      <c r="GO6036" s="77">
        <v>5.3000000000000005E-2</v>
      </c>
      <c r="GP6036" s="77">
        <v>3</v>
      </c>
      <c r="GQ6036" s="77">
        <v>0</v>
      </c>
      <c r="GR6036" s="77" t="s">
        <v>423</v>
      </c>
      <c r="GS6036" s="77">
        <v>5.5966209081309413E-2</v>
      </c>
      <c r="GT6036" s="77">
        <v>8.9667714885995731E-2</v>
      </c>
      <c r="GU6036" s="77">
        <v>5.5966209081309413E-2</v>
      </c>
      <c r="GV6036" s="77">
        <v>8.9667714885995731E-2</v>
      </c>
      <c r="GW6036" s="77">
        <v>5.5966209081309413E-2</v>
      </c>
      <c r="GX6036" s="77">
        <v>8.9667714885995731E-2</v>
      </c>
      <c r="GY6036" s="77">
        <v>0</v>
      </c>
      <c r="GZ6036" s="77">
        <v>0</v>
      </c>
    </row>
    <row r="6037" spans="187:208" x14ac:dyDescent="0.25">
      <c r="GE6037" s="77" t="s">
        <v>422</v>
      </c>
      <c r="GF6037" s="77" t="s">
        <v>155</v>
      </c>
      <c r="GG6037" s="77" t="s">
        <v>475</v>
      </c>
      <c r="GH6037" s="77" t="s">
        <v>439</v>
      </c>
      <c r="GI6037" s="77">
        <v>2023</v>
      </c>
      <c r="GJ6037" s="77" t="s">
        <v>305</v>
      </c>
      <c r="GK6037" s="77">
        <v>0.71896016785819405</v>
      </c>
      <c r="GL6037" s="77">
        <v>248.68309399999899</v>
      </c>
      <c r="GM6037" s="77">
        <v>2023</v>
      </c>
      <c r="GN6037" s="77" t="s">
        <v>175</v>
      </c>
      <c r="GO6037" s="77">
        <v>0.13250000000000001</v>
      </c>
      <c r="GP6037" s="77">
        <v>3</v>
      </c>
      <c r="GQ6037" s="77">
        <v>0</v>
      </c>
      <c r="GR6037" s="77" t="s">
        <v>423</v>
      </c>
      <c r="GS6037" s="77">
        <v>0</v>
      </c>
      <c r="GT6037" s="77">
        <v>0</v>
      </c>
      <c r="GU6037" s="77">
        <v>0.1527377521613833</v>
      </c>
      <c r="GV6037" s="77">
        <v>0.10981235993223137</v>
      </c>
      <c r="GW6037" s="77">
        <v>0.1527377521613833</v>
      </c>
      <c r="GX6037" s="77">
        <v>0.10981235993223137</v>
      </c>
      <c r="GY6037" s="77">
        <v>0.1527377521613833</v>
      </c>
      <c r="GZ6037" s="77">
        <v>0.10981235993223137</v>
      </c>
    </row>
    <row r="6038" spans="187:208" x14ac:dyDescent="0.25">
      <c r="GE6038" s="77" t="s">
        <v>425</v>
      </c>
      <c r="GF6038" s="77" t="s">
        <v>155</v>
      </c>
      <c r="GG6038" s="77" t="s">
        <v>475</v>
      </c>
      <c r="GH6038" s="77" t="s">
        <v>439</v>
      </c>
      <c r="GI6038" s="77">
        <v>2023</v>
      </c>
      <c r="GJ6038" s="77" t="s">
        <v>301</v>
      </c>
      <c r="GK6038" s="77">
        <v>3.0714971986150998</v>
      </c>
      <c r="GL6038" s="77">
        <v>248.68309399999899</v>
      </c>
      <c r="GM6038" s="77">
        <v>2023</v>
      </c>
      <c r="GN6038" s="77" t="s">
        <v>175</v>
      </c>
      <c r="GO6038" s="77">
        <v>5.3000000000000005E-2</v>
      </c>
      <c r="GP6038" s="77">
        <v>3</v>
      </c>
      <c r="GQ6038" s="77">
        <v>0</v>
      </c>
      <c r="GR6038" s="77" t="s">
        <v>423</v>
      </c>
      <c r="GS6038" s="77">
        <v>0</v>
      </c>
      <c r="GT6038" s="77">
        <v>0</v>
      </c>
      <c r="GU6038" s="77">
        <v>5.5966209081309413E-2</v>
      </c>
      <c r="GV6038" s="77">
        <v>0.17190005441034883</v>
      </c>
      <c r="GW6038" s="77">
        <v>5.5966209081309413E-2</v>
      </c>
      <c r="GX6038" s="77">
        <v>0.17190005441034883</v>
      </c>
      <c r="GY6038" s="77">
        <v>5.5966209081309413E-2</v>
      </c>
      <c r="GZ6038" s="77">
        <v>0.17190005441034883</v>
      </c>
    </row>
    <row r="6039" spans="187:208" x14ac:dyDescent="0.25">
      <c r="GE6039" s="77" t="s">
        <v>427</v>
      </c>
      <c r="GF6039" s="77" t="s">
        <v>155</v>
      </c>
      <c r="GG6039" s="77" t="s">
        <v>475</v>
      </c>
      <c r="GH6039" s="77" t="s">
        <v>439</v>
      </c>
      <c r="GI6039" s="77">
        <v>2023</v>
      </c>
      <c r="GJ6039" s="77" t="s">
        <v>303</v>
      </c>
      <c r="GK6039" s="77">
        <v>1.6845772405344199</v>
      </c>
      <c r="GL6039" s="77">
        <v>248.68309399999899</v>
      </c>
      <c r="GM6039" s="77">
        <v>2023</v>
      </c>
      <c r="GN6039" s="77" t="s">
        <v>175</v>
      </c>
      <c r="GO6039" s="77">
        <v>5.3000000000000005E-2</v>
      </c>
      <c r="GP6039" s="77">
        <v>3</v>
      </c>
      <c r="GQ6039" s="77">
        <v>0</v>
      </c>
      <c r="GR6039" s="77" t="s">
        <v>423</v>
      </c>
      <c r="GS6039" s="77">
        <v>0</v>
      </c>
      <c r="GT6039" s="77">
        <v>0</v>
      </c>
      <c r="GU6039" s="77">
        <v>5.5966209081309413E-2</v>
      </c>
      <c r="GV6039" s="77">
        <v>9.4279402057364611E-2</v>
      </c>
      <c r="GW6039" s="77">
        <v>5.5966209081309413E-2</v>
      </c>
      <c r="GX6039" s="77">
        <v>9.4279402057364611E-2</v>
      </c>
      <c r="GY6039" s="77">
        <v>5.5966209081309413E-2</v>
      </c>
      <c r="GZ6039" s="77">
        <v>9.4279402057364611E-2</v>
      </c>
    </row>
    <row r="6040" spans="187:208" x14ac:dyDescent="0.25">
      <c r="GE6040" s="77" t="s">
        <v>422</v>
      </c>
      <c r="GF6040" s="77" t="s">
        <v>155</v>
      </c>
      <c r="GG6040" s="77" t="s">
        <v>475</v>
      </c>
      <c r="GH6040" s="77" t="s">
        <v>439</v>
      </c>
      <c r="GI6040" s="77">
        <v>2024</v>
      </c>
      <c r="GJ6040" s="77" t="s">
        <v>305</v>
      </c>
      <c r="GK6040" s="77">
        <v>0.71896016785819405</v>
      </c>
      <c r="GL6040" s="77">
        <v>248.68309399999899</v>
      </c>
      <c r="GM6040" s="77">
        <v>2024</v>
      </c>
      <c r="GN6040" s="77" t="s">
        <v>175</v>
      </c>
      <c r="GO6040" s="77">
        <v>0.13250000000000001</v>
      </c>
      <c r="GP6040" s="77">
        <v>3</v>
      </c>
      <c r="GQ6040" s="77">
        <v>0</v>
      </c>
      <c r="GR6040" s="77" t="s">
        <v>423</v>
      </c>
      <c r="GS6040" s="77">
        <v>0</v>
      </c>
      <c r="GT6040" s="77">
        <v>0</v>
      </c>
      <c r="GU6040" s="77">
        <v>0</v>
      </c>
      <c r="GV6040" s="77">
        <v>0</v>
      </c>
      <c r="GW6040" s="77">
        <v>0.1527377521613833</v>
      </c>
      <c r="GX6040" s="77">
        <v>0.10981235993223137</v>
      </c>
      <c r="GY6040" s="77">
        <v>0.1527377521613833</v>
      </c>
      <c r="GZ6040" s="77">
        <v>0.10981235993223137</v>
      </c>
    </row>
    <row r="6041" spans="187:208" x14ac:dyDescent="0.25">
      <c r="GE6041" s="77" t="s">
        <v>425</v>
      </c>
      <c r="GF6041" s="77" t="s">
        <v>155</v>
      </c>
      <c r="GG6041" s="77" t="s">
        <v>475</v>
      </c>
      <c r="GH6041" s="77" t="s">
        <v>439</v>
      </c>
      <c r="GI6041" s="77">
        <v>2024</v>
      </c>
      <c r="GJ6041" s="77" t="s">
        <v>301</v>
      </c>
      <c r="GK6041" s="77">
        <v>3.0714971986150998</v>
      </c>
      <c r="GL6041" s="77">
        <v>248.68309399999899</v>
      </c>
      <c r="GM6041" s="77">
        <v>2024</v>
      </c>
      <c r="GN6041" s="77" t="s">
        <v>175</v>
      </c>
      <c r="GO6041" s="77">
        <v>5.3000000000000005E-2</v>
      </c>
      <c r="GP6041" s="77">
        <v>3</v>
      </c>
      <c r="GQ6041" s="77">
        <v>0</v>
      </c>
      <c r="GR6041" s="77" t="s">
        <v>423</v>
      </c>
      <c r="GS6041" s="77">
        <v>0</v>
      </c>
      <c r="GT6041" s="77">
        <v>0</v>
      </c>
      <c r="GU6041" s="77">
        <v>0</v>
      </c>
      <c r="GV6041" s="77">
        <v>0</v>
      </c>
      <c r="GW6041" s="77">
        <v>5.5966209081309413E-2</v>
      </c>
      <c r="GX6041" s="77">
        <v>0.17190005441034883</v>
      </c>
      <c r="GY6041" s="77">
        <v>5.5966209081309413E-2</v>
      </c>
      <c r="GZ6041" s="77">
        <v>0.17190005441034883</v>
      </c>
    </row>
    <row r="6042" spans="187:208" x14ac:dyDescent="0.25">
      <c r="GE6042" s="77" t="s">
        <v>427</v>
      </c>
      <c r="GF6042" s="77" t="s">
        <v>155</v>
      </c>
      <c r="GG6042" s="77" t="s">
        <v>475</v>
      </c>
      <c r="GH6042" s="77" t="s">
        <v>439</v>
      </c>
      <c r="GI6042" s="77">
        <v>2024</v>
      </c>
      <c r="GJ6042" s="77" t="s">
        <v>303</v>
      </c>
      <c r="GK6042" s="77">
        <v>1.6845772405344199</v>
      </c>
      <c r="GL6042" s="77">
        <v>248.68309399999899</v>
      </c>
      <c r="GM6042" s="77">
        <v>2024</v>
      </c>
      <c r="GN6042" s="77" t="s">
        <v>175</v>
      </c>
      <c r="GO6042" s="77">
        <v>5.3000000000000005E-2</v>
      </c>
      <c r="GP6042" s="77">
        <v>3</v>
      </c>
      <c r="GQ6042" s="77">
        <v>0</v>
      </c>
      <c r="GR6042" s="77" t="s">
        <v>423</v>
      </c>
      <c r="GS6042" s="77">
        <v>0</v>
      </c>
      <c r="GT6042" s="77">
        <v>0</v>
      </c>
      <c r="GU6042" s="77">
        <v>0</v>
      </c>
      <c r="GV6042" s="77">
        <v>0</v>
      </c>
      <c r="GW6042" s="77">
        <v>5.5966209081309413E-2</v>
      </c>
      <c r="GX6042" s="77">
        <v>9.4279402057364611E-2</v>
      </c>
      <c r="GY6042" s="77">
        <v>5.5966209081309413E-2</v>
      </c>
      <c r="GZ6042" s="77">
        <v>9.4279402057364611E-2</v>
      </c>
    </row>
    <row r="6043" spans="187:208" x14ac:dyDescent="0.25">
      <c r="GE6043" s="77" t="s">
        <v>422</v>
      </c>
      <c r="GF6043" s="77" t="s">
        <v>155</v>
      </c>
      <c r="GG6043" s="77" t="s">
        <v>475</v>
      </c>
      <c r="GH6043" s="77" t="s">
        <v>439</v>
      </c>
      <c r="GI6043" s="77">
        <v>2025</v>
      </c>
      <c r="GJ6043" s="77" t="s">
        <v>305</v>
      </c>
      <c r="GK6043" s="77">
        <v>0.71896016785819405</v>
      </c>
      <c r="GL6043" s="77">
        <v>248.68309399999899</v>
      </c>
      <c r="GM6043" s="77">
        <v>2025</v>
      </c>
      <c r="GN6043" s="77" t="s">
        <v>175</v>
      </c>
      <c r="GO6043" s="77">
        <v>0.13250000000000001</v>
      </c>
      <c r="GP6043" s="77">
        <v>3</v>
      </c>
      <c r="GQ6043" s="77">
        <v>0</v>
      </c>
      <c r="GR6043" s="77" t="s">
        <v>423</v>
      </c>
      <c r="GS6043" s="77">
        <v>0</v>
      </c>
      <c r="GT6043" s="77">
        <v>0</v>
      </c>
      <c r="GU6043" s="77">
        <v>0</v>
      </c>
      <c r="GV6043" s="77">
        <v>0</v>
      </c>
      <c r="GW6043" s="77">
        <v>0</v>
      </c>
      <c r="GX6043" s="77">
        <v>0</v>
      </c>
      <c r="GY6043" s="77">
        <v>0.1527377521613833</v>
      </c>
      <c r="GZ6043" s="77">
        <v>0.10981235993223137</v>
      </c>
    </row>
    <row r="6044" spans="187:208" x14ac:dyDescent="0.25">
      <c r="GE6044" s="77" t="s">
        <v>425</v>
      </c>
      <c r="GF6044" s="77" t="s">
        <v>155</v>
      </c>
      <c r="GG6044" s="77" t="s">
        <v>475</v>
      </c>
      <c r="GH6044" s="77" t="s">
        <v>439</v>
      </c>
      <c r="GI6044" s="77">
        <v>2025</v>
      </c>
      <c r="GJ6044" s="77" t="s">
        <v>301</v>
      </c>
      <c r="GK6044" s="77">
        <v>3.0714971986150998</v>
      </c>
      <c r="GL6044" s="77">
        <v>248.68309399999899</v>
      </c>
      <c r="GM6044" s="77">
        <v>2025</v>
      </c>
      <c r="GN6044" s="77" t="s">
        <v>175</v>
      </c>
      <c r="GO6044" s="77">
        <v>5.3000000000000005E-2</v>
      </c>
      <c r="GP6044" s="77">
        <v>3</v>
      </c>
      <c r="GQ6044" s="77">
        <v>0</v>
      </c>
      <c r="GR6044" s="77" t="s">
        <v>423</v>
      </c>
      <c r="GS6044" s="77">
        <v>0</v>
      </c>
      <c r="GT6044" s="77">
        <v>0</v>
      </c>
      <c r="GU6044" s="77">
        <v>0</v>
      </c>
      <c r="GV6044" s="77">
        <v>0</v>
      </c>
      <c r="GW6044" s="77">
        <v>0</v>
      </c>
      <c r="GX6044" s="77">
        <v>0</v>
      </c>
      <c r="GY6044" s="77">
        <v>5.5966209081309413E-2</v>
      </c>
      <c r="GZ6044" s="77">
        <v>0.17190005441034883</v>
      </c>
    </row>
    <row r="6045" spans="187:208" x14ac:dyDescent="0.25">
      <c r="GE6045" s="77" t="s">
        <v>427</v>
      </c>
      <c r="GF6045" s="77" t="s">
        <v>155</v>
      </c>
      <c r="GG6045" s="77" t="s">
        <v>475</v>
      </c>
      <c r="GH6045" s="77" t="s">
        <v>439</v>
      </c>
      <c r="GI6045" s="77">
        <v>2025</v>
      </c>
      <c r="GJ6045" s="77" t="s">
        <v>303</v>
      </c>
      <c r="GK6045" s="77">
        <v>1.6845772405344199</v>
      </c>
      <c r="GL6045" s="77">
        <v>248.68309399999899</v>
      </c>
      <c r="GM6045" s="77">
        <v>2025</v>
      </c>
      <c r="GN6045" s="77" t="s">
        <v>175</v>
      </c>
      <c r="GO6045" s="77">
        <v>5.3000000000000005E-2</v>
      </c>
      <c r="GP6045" s="77">
        <v>3</v>
      </c>
      <c r="GQ6045" s="77">
        <v>0</v>
      </c>
      <c r="GR6045" s="77" t="s">
        <v>423</v>
      </c>
      <c r="GS6045" s="77">
        <v>0</v>
      </c>
      <c r="GT6045" s="77">
        <v>0</v>
      </c>
      <c r="GU6045" s="77">
        <v>0</v>
      </c>
      <c r="GV6045" s="77">
        <v>0</v>
      </c>
      <c r="GW6045" s="77">
        <v>0</v>
      </c>
      <c r="GX6045" s="77">
        <v>0</v>
      </c>
      <c r="GY6045" s="77">
        <v>5.5966209081309413E-2</v>
      </c>
      <c r="GZ6045" s="77">
        <v>9.4279402057364611E-2</v>
      </c>
    </row>
    <row r="6046" spans="187:208" x14ac:dyDescent="0.25">
      <c r="GE6046" s="77" t="s">
        <v>422</v>
      </c>
      <c r="GF6046" s="77" t="s">
        <v>155</v>
      </c>
      <c r="GG6046" s="77" t="s">
        <v>475</v>
      </c>
      <c r="GH6046" s="77" t="s">
        <v>446</v>
      </c>
      <c r="GI6046" s="77">
        <v>2021</v>
      </c>
      <c r="GJ6046" s="77" t="s">
        <v>305</v>
      </c>
      <c r="GK6046" s="77">
        <v>3.6425060683954472E-2</v>
      </c>
      <c r="GL6046" s="77">
        <v>248.68309399999899</v>
      </c>
      <c r="GM6046" s="77">
        <v>2021</v>
      </c>
      <c r="GN6046" s="77" t="s">
        <v>175</v>
      </c>
      <c r="GO6046" s="77">
        <v>0.13250000000000001</v>
      </c>
      <c r="GP6046" s="77">
        <v>3</v>
      </c>
      <c r="GQ6046" s="77">
        <v>0</v>
      </c>
      <c r="GR6046" s="77" t="s">
        <v>423</v>
      </c>
      <c r="GS6046" s="77">
        <v>0.1527377521613833</v>
      </c>
      <c r="GT6046" s="77">
        <v>5.5634818912091849E-3</v>
      </c>
      <c r="GU6046" s="77">
        <v>0.1527377521613833</v>
      </c>
      <c r="GV6046" s="77">
        <v>5.5634818912091849E-3</v>
      </c>
      <c r="GW6046" s="77">
        <v>0</v>
      </c>
      <c r="GX6046" s="77">
        <v>0</v>
      </c>
      <c r="GY6046" s="77">
        <v>0</v>
      </c>
      <c r="GZ6046" s="77">
        <v>0</v>
      </c>
    </row>
    <row r="6047" spans="187:208" x14ac:dyDescent="0.25">
      <c r="GE6047" s="77" t="s">
        <v>425</v>
      </c>
      <c r="GF6047" s="77" t="s">
        <v>155</v>
      </c>
      <c r="GG6047" s="77" t="s">
        <v>475</v>
      </c>
      <c r="GH6047" s="77" t="s">
        <v>446</v>
      </c>
      <c r="GI6047" s="77">
        <v>2021</v>
      </c>
      <c r="GJ6047" s="77" t="s">
        <v>301</v>
      </c>
      <c r="GK6047" s="77">
        <v>1.5808724525432491E-3</v>
      </c>
      <c r="GL6047" s="77">
        <v>248.68309399999899</v>
      </c>
      <c r="GM6047" s="77">
        <v>2021</v>
      </c>
      <c r="GN6047" s="77" t="s">
        <v>175</v>
      </c>
      <c r="GO6047" s="77">
        <v>5.3000000000000005E-2</v>
      </c>
      <c r="GP6047" s="77">
        <v>3</v>
      </c>
      <c r="GQ6047" s="77">
        <v>0</v>
      </c>
      <c r="GR6047" s="77" t="s">
        <v>423</v>
      </c>
      <c r="GS6047" s="77">
        <v>5.5966209081309413E-2</v>
      </c>
      <c r="GT6047" s="77">
        <v>8.8475438209917865E-5</v>
      </c>
      <c r="GU6047" s="77">
        <v>5.5966209081309413E-2</v>
      </c>
      <c r="GV6047" s="77">
        <v>8.8475438209917865E-5</v>
      </c>
      <c r="GW6047" s="77">
        <v>0</v>
      </c>
      <c r="GX6047" s="77">
        <v>0</v>
      </c>
      <c r="GY6047" s="77">
        <v>0</v>
      </c>
      <c r="GZ6047" s="77">
        <v>0</v>
      </c>
    </row>
    <row r="6048" spans="187:208" x14ac:dyDescent="0.25">
      <c r="GE6048" s="77" t="s">
        <v>427</v>
      </c>
      <c r="GF6048" s="77" t="s">
        <v>155</v>
      </c>
      <c r="GG6048" s="77" t="s">
        <v>475</v>
      </c>
      <c r="GH6048" s="77" t="s">
        <v>446</v>
      </c>
      <c r="GI6048" s="77">
        <v>2021</v>
      </c>
      <c r="GJ6048" s="77" t="s">
        <v>303</v>
      </c>
      <c r="GK6048" s="77">
        <v>3.9894642198450701E-2</v>
      </c>
      <c r="GL6048" s="77">
        <v>248.68309399999899</v>
      </c>
      <c r="GM6048" s="77">
        <v>2021</v>
      </c>
      <c r="GN6048" s="77" t="s">
        <v>175</v>
      </c>
      <c r="GO6048" s="77">
        <v>5.3000000000000005E-2</v>
      </c>
      <c r="GP6048" s="77">
        <v>3</v>
      </c>
      <c r="GQ6048" s="77">
        <v>0</v>
      </c>
      <c r="GR6048" s="77" t="s">
        <v>423</v>
      </c>
      <c r="GS6048" s="77">
        <v>5.5966209081309413E-2</v>
      </c>
      <c r="GT6048" s="77">
        <v>2.2327518865025214E-3</v>
      </c>
      <c r="GU6048" s="77">
        <v>5.5966209081309413E-2</v>
      </c>
      <c r="GV6048" s="77">
        <v>2.2327518865025214E-3</v>
      </c>
      <c r="GW6048" s="77">
        <v>0</v>
      </c>
      <c r="GX6048" s="77">
        <v>0</v>
      </c>
      <c r="GY6048" s="77">
        <v>0</v>
      </c>
      <c r="GZ6048" s="77">
        <v>0</v>
      </c>
    </row>
    <row r="6049" spans="187:208" x14ac:dyDescent="0.25">
      <c r="GE6049" s="77" t="s">
        <v>422</v>
      </c>
      <c r="GF6049" s="77" t="s">
        <v>155</v>
      </c>
      <c r="GG6049" s="77" t="s">
        <v>475</v>
      </c>
      <c r="GH6049" s="77" t="s">
        <v>446</v>
      </c>
      <c r="GI6049" s="77">
        <v>2022</v>
      </c>
      <c r="GJ6049" s="77" t="s">
        <v>305</v>
      </c>
      <c r="GK6049" s="77">
        <v>3.6425060683954472E-2</v>
      </c>
      <c r="GL6049" s="77">
        <v>248.68309399999899</v>
      </c>
      <c r="GM6049" s="77">
        <v>2022</v>
      </c>
      <c r="GN6049" s="77" t="s">
        <v>175</v>
      </c>
      <c r="GO6049" s="77">
        <v>0.13250000000000001</v>
      </c>
      <c r="GP6049" s="77">
        <v>3</v>
      </c>
      <c r="GQ6049" s="77">
        <v>0</v>
      </c>
      <c r="GR6049" s="77" t="s">
        <v>423</v>
      </c>
      <c r="GS6049" s="77">
        <v>0.1527377521613833</v>
      </c>
      <c r="GT6049" s="77">
        <v>5.5634818912091849E-3</v>
      </c>
      <c r="GU6049" s="77">
        <v>0.1527377521613833</v>
      </c>
      <c r="GV6049" s="77">
        <v>5.5634818912091849E-3</v>
      </c>
      <c r="GW6049" s="77">
        <v>0.1527377521613833</v>
      </c>
      <c r="GX6049" s="77">
        <v>5.5634818912091849E-3</v>
      </c>
      <c r="GY6049" s="77">
        <v>0</v>
      </c>
      <c r="GZ6049" s="77">
        <v>0</v>
      </c>
    </row>
    <row r="6050" spans="187:208" x14ac:dyDescent="0.25">
      <c r="GE6050" s="77" t="s">
        <v>425</v>
      </c>
      <c r="GF6050" s="77" t="s">
        <v>155</v>
      </c>
      <c r="GG6050" s="77" t="s">
        <v>475</v>
      </c>
      <c r="GH6050" s="77" t="s">
        <v>446</v>
      </c>
      <c r="GI6050" s="77">
        <v>2022</v>
      </c>
      <c r="GJ6050" s="77" t="s">
        <v>301</v>
      </c>
      <c r="GK6050" s="77">
        <v>1.5808724525432491E-3</v>
      </c>
      <c r="GL6050" s="77">
        <v>248.68309399999899</v>
      </c>
      <c r="GM6050" s="77">
        <v>2022</v>
      </c>
      <c r="GN6050" s="77" t="s">
        <v>175</v>
      </c>
      <c r="GO6050" s="77">
        <v>5.3000000000000005E-2</v>
      </c>
      <c r="GP6050" s="77">
        <v>3</v>
      </c>
      <c r="GQ6050" s="77">
        <v>0</v>
      </c>
      <c r="GR6050" s="77" t="s">
        <v>423</v>
      </c>
      <c r="GS6050" s="77">
        <v>5.5966209081309413E-2</v>
      </c>
      <c r="GT6050" s="77">
        <v>8.8475438209917865E-5</v>
      </c>
      <c r="GU6050" s="77">
        <v>5.5966209081309413E-2</v>
      </c>
      <c r="GV6050" s="77">
        <v>8.8475438209917865E-5</v>
      </c>
      <c r="GW6050" s="77">
        <v>5.5966209081309413E-2</v>
      </c>
      <c r="GX6050" s="77">
        <v>8.8475438209917865E-5</v>
      </c>
      <c r="GY6050" s="77">
        <v>0</v>
      </c>
      <c r="GZ6050" s="77">
        <v>0</v>
      </c>
    </row>
    <row r="6051" spans="187:208" x14ac:dyDescent="0.25">
      <c r="GE6051" s="77" t="s">
        <v>427</v>
      </c>
      <c r="GF6051" s="77" t="s">
        <v>155</v>
      </c>
      <c r="GG6051" s="77" t="s">
        <v>475</v>
      </c>
      <c r="GH6051" s="77" t="s">
        <v>446</v>
      </c>
      <c r="GI6051" s="77">
        <v>2022</v>
      </c>
      <c r="GJ6051" s="77" t="s">
        <v>303</v>
      </c>
      <c r="GK6051" s="77">
        <v>3.9894642198450701E-2</v>
      </c>
      <c r="GL6051" s="77">
        <v>248.68309399999899</v>
      </c>
      <c r="GM6051" s="77">
        <v>2022</v>
      </c>
      <c r="GN6051" s="77" t="s">
        <v>175</v>
      </c>
      <c r="GO6051" s="77">
        <v>5.3000000000000005E-2</v>
      </c>
      <c r="GP6051" s="77">
        <v>3</v>
      </c>
      <c r="GQ6051" s="77">
        <v>0</v>
      </c>
      <c r="GR6051" s="77" t="s">
        <v>423</v>
      </c>
      <c r="GS6051" s="77">
        <v>5.5966209081309413E-2</v>
      </c>
      <c r="GT6051" s="77">
        <v>2.2327518865025214E-3</v>
      </c>
      <c r="GU6051" s="77">
        <v>5.5966209081309413E-2</v>
      </c>
      <c r="GV6051" s="77">
        <v>2.2327518865025214E-3</v>
      </c>
      <c r="GW6051" s="77">
        <v>5.5966209081309413E-2</v>
      </c>
      <c r="GX6051" s="77">
        <v>2.2327518865025214E-3</v>
      </c>
      <c r="GY6051" s="77">
        <v>0</v>
      </c>
      <c r="GZ6051" s="77">
        <v>0</v>
      </c>
    </row>
    <row r="6052" spans="187:208" x14ac:dyDescent="0.25">
      <c r="GE6052" s="77" t="s">
        <v>422</v>
      </c>
      <c r="GF6052" s="77" t="s">
        <v>155</v>
      </c>
      <c r="GG6052" s="77" t="s">
        <v>475</v>
      </c>
      <c r="GH6052" s="77" t="s">
        <v>446</v>
      </c>
      <c r="GI6052" s="77">
        <v>2023</v>
      </c>
      <c r="GJ6052" s="77" t="s">
        <v>305</v>
      </c>
      <c r="GK6052" s="77">
        <v>3.7590224611390749E-2</v>
      </c>
      <c r="GL6052" s="77">
        <v>248.68309399999899</v>
      </c>
      <c r="GM6052" s="77">
        <v>2023</v>
      </c>
      <c r="GN6052" s="77" t="s">
        <v>175</v>
      </c>
      <c r="GO6052" s="77">
        <v>0.13250000000000001</v>
      </c>
      <c r="GP6052" s="77">
        <v>3</v>
      </c>
      <c r="GQ6052" s="77">
        <v>0</v>
      </c>
      <c r="GR6052" s="77" t="s">
        <v>423</v>
      </c>
      <c r="GS6052" s="77">
        <v>0</v>
      </c>
      <c r="GT6052" s="77">
        <v>0</v>
      </c>
      <c r="GU6052" s="77">
        <v>0.1527377521613833</v>
      </c>
      <c r="GV6052" s="77">
        <v>5.7414464103853315E-3</v>
      </c>
      <c r="GW6052" s="77">
        <v>0.1527377521613833</v>
      </c>
      <c r="GX6052" s="77">
        <v>5.7414464103853315E-3</v>
      </c>
      <c r="GY6052" s="77">
        <v>0.1527377521613833</v>
      </c>
      <c r="GZ6052" s="77">
        <v>5.7414464103853315E-3</v>
      </c>
    </row>
    <row r="6053" spans="187:208" x14ac:dyDescent="0.25">
      <c r="GE6053" s="77" t="s">
        <v>425</v>
      </c>
      <c r="GF6053" s="77" t="s">
        <v>155</v>
      </c>
      <c r="GG6053" s="77" t="s">
        <v>475</v>
      </c>
      <c r="GH6053" s="77" t="s">
        <v>446</v>
      </c>
      <c r="GI6053" s="77">
        <v>2023</v>
      </c>
      <c r="GJ6053" s="77" t="s">
        <v>301</v>
      </c>
      <c r="GK6053" s="77">
        <v>1.6314334115687141E-3</v>
      </c>
      <c r="GL6053" s="77">
        <v>248.68309399999899</v>
      </c>
      <c r="GM6053" s="77">
        <v>2023</v>
      </c>
      <c r="GN6053" s="77" t="s">
        <v>175</v>
      </c>
      <c r="GO6053" s="77">
        <v>5.3000000000000005E-2</v>
      </c>
      <c r="GP6053" s="77">
        <v>3</v>
      </c>
      <c r="GQ6053" s="77">
        <v>0</v>
      </c>
      <c r="GR6053" s="77" t="s">
        <v>423</v>
      </c>
      <c r="GS6053" s="77">
        <v>0</v>
      </c>
      <c r="GT6053" s="77">
        <v>0</v>
      </c>
      <c r="GU6053" s="77">
        <v>5.5966209081309413E-2</v>
      </c>
      <c r="GV6053" s="77">
        <v>9.1305143414088569E-5</v>
      </c>
      <c r="GW6053" s="77">
        <v>5.5966209081309413E-2</v>
      </c>
      <c r="GX6053" s="77">
        <v>9.1305143414088569E-5</v>
      </c>
      <c r="GY6053" s="77">
        <v>5.5966209081309413E-2</v>
      </c>
      <c r="GZ6053" s="77">
        <v>9.1305143414088569E-5</v>
      </c>
    </row>
    <row r="6054" spans="187:208" x14ac:dyDescent="0.25">
      <c r="GE6054" s="77" t="s">
        <v>427</v>
      </c>
      <c r="GF6054" s="77" t="s">
        <v>155</v>
      </c>
      <c r="GG6054" s="77" t="s">
        <v>475</v>
      </c>
      <c r="GH6054" s="77" t="s">
        <v>446</v>
      </c>
      <c r="GI6054" s="77">
        <v>2023</v>
      </c>
      <c r="GJ6054" s="77" t="s">
        <v>303</v>
      </c>
      <c r="GK6054" s="77">
        <v>4.1186611014017722E-2</v>
      </c>
      <c r="GL6054" s="77">
        <v>248.68309399999899</v>
      </c>
      <c r="GM6054" s="77">
        <v>2023</v>
      </c>
      <c r="GN6054" s="77" t="s">
        <v>175</v>
      </c>
      <c r="GO6054" s="77">
        <v>5.3000000000000005E-2</v>
      </c>
      <c r="GP6054" s="77">
        <v>3</v>
      </c>
      <c r="GQ6054" s="77">
        <v>0</v>
      </c>
      <c r="GR6054" s="77" t="s">
        <v>423</v>
      </c>
      <c r="GS6054" s="77">
        <v>0</v>
      </c>
      <c r="GT6054" s="77">
        <v>0</v>
      </c>
      <c r="GU6054" s="77">
        <v>5.5966209081309413E-2</v>
      </c>
      <c r="GV6054" s="77">
        <v>2.3050584833610769E-3</v>
      </c>
      <c r="GW6054" s="77">
        <v>5.5966209081309413E-2</v>
      </c>
      <c r="GX6054" s="77">
        <v>2.3050584833610769E-3</v>
      </c>
      <c r="GY6054" s="77">
        <v>5.5966209081309413E-2</v>
      </c>
      <c r="GZ6054" s="77">
        <v>2.3050584833610769E-3</v>
      </c>
    </row>
    <row r="6055" spans="187:208" x14ac:dyDescent="0.25">
      <c r="GE6055" s="77" t="s">
        <v>422</v>
      </c>
      <c r="GF6055" s="77" t="s">
        <v>155</v>
      </c>
      <c r="GG6055" s="77" t="s">
        <v>475</v>
      </c>
      <c r="GH6055" s="77" t="s">
        <v>446</v>
      </c>
      <c r="GI6055" s="77">
        <v>2024</v>
      </c>
      <c r="GJ6055" s="77" t="s">
        <v>305</v>
      </c>
      <c r="GK6055" s="77">
        <v>3.7590224611390749E-2</v>
      </c>
      <c r="GL6055" s="77">
        <v>248.68309399999899</v>
      </c>
      <c r="GM6055" s="77">
        <v>2024</v>
      </c>
      <c r="GN6055" s="77" t="s">
        <v>175</v>
      </c>
      <c r="GO6055" s="77">
        <v>0.13250000000000001</v>
      </c>
      <c r="GP6055" s="77">
        <v>3</v>
      </c>
      <c r="GQ6055" s="77">
        <v>0</v>
      </c>
      <c r="GR6055" s="77" t="s">
        <v>423</v>
      </c>
      <c r="GS6055" s="77">
        <v>0</v>
      </c>
      <c r="GT6055" s="77">
        <v>0</v>
      </c>
      <c r="GU6055" s="77">
        <v>0</v>
      </c>
      <c r="GV6055" s="77">
        <v>0</v>
      </c>
      <c r="GW6055" s="77">
        <v>0.1527377521613833</v>
      </c>
      <c r="GX6055" s="77">
        <v>5.7414464103853315E-3</v>
      </c>
      <c r="GY6055" s="77">
        <v>0.1527377521613833</v>
      </c>
      <c r="GZ6055" s="77">
        <v>5.7414464103853315E-3</v>
      </c>
    </row>
    <row r="6056" spans="187:208" x14ac:dyDescent="0.25">
      <c r="GE6056" s="77" t="s">
        <v>425</v>
      </c>
      <c r="GF6056" s="77" t="s">
        <v>155</v>
      </c>
      <c r="GG6056" s="77" t="s">
        <v>475</v>
      </c>
      <c r="GH6056" s="77" t="s">
        <v>446</v>
      </c>
      <c r="GI6056" s="77">
        <v>2024</v>
      </c>
      <c r="GJ6056" s="77" t="s">
        <v>301</v>
      </c>
      <c r="GK6056" s="77">
        <v>1.6314334115687141E-3</v>
      </c>
      <c r="GL6056" s="77">
        <v>248.68309399999899</v>
      </c>
      <c r="GM6056" s="77">
        <v>2024</v>
      </c>
      <c r="GN6056" s="77" t="s">
        <v>175</v>
      </c>
      <c r="GO6056" s="77">
        <v>5.3000000000000005E-2</v>
      </c>
      <c r="GP6056" s="77">
        <v>3</v>
      </c>
      <c r="GQ6056" s="77">
        <v>0</v>
      </c>
      <c r="GR6056" s="77" t="s">
        <v>423</v>
      </c>
      <c r="GS6056" s="77">
        <v>0</v>
      </c>
      <c r="GT6056" s="77">
        <v>0</v>
      </c>
      <c r="GU6056" s="77">
        <v>0</v>
      </c>
      <c r="GV6056" s="77">
        <v>0</v>
      </c>
      <c r="GW6056" s="77">
        <v>5.5966209081309413E-2</v>
      </c>
      <c r="GX6056" s="77">
        <v>9.1305143414088569E-5</v>
      </c>
      <c r="GY6056" s="77">
        <v>5.5966209081309413E-2</v>
      </c>
      <c r="GZ6056" s="77">
        <v>9.1305143414088569E-5</v>
      </c>
    </row>
    <row r="6057" spans="187:208" x14ac:dyDescent="0.25">
      <c r="GE6057" s="77" t="s">
        <v>427</v>
      </c>
      <c r="GF6057" s="77" t="s">
        <v>155</v>
      </c>
      <c r="GG6057" s="77" t="s">
        <v>475</v>
      </c>
      <c r="GH6057" s="77" t="s">
        <v>446</v>
      </c>
      <c r="GI6057" s="77">
        <v>2024</v>
      </c>
      <c r="GJ6057" s="77" t="s">
        <v>303</v>
      </c>
      <c r="GK6057" s="77">
        <v>4.1186611014017722E-2</v>
      </c>
      <c r="GL6057" s="77">
        <v>248.68309399999899</v>
      </c>
      <c r="GM6057" s="77">
        <v>2024</v>
      </c>
      <c r="GN6057" s="77" t="s">
        <v>175</v>
      </c>
      <c r="GO6057" s="77">
        <v>5.3000000000000005E-2</v>
      </c>
      <c r="GP6057" s="77">
        <v>3</v>
      </c>
      <c r="GQ6057" s="77">
        <v>0</v>
      </c>
      <c r="GR6057" s="77" t="s">
        <v>423</v>
      </c>
      <c r="GS6057" s="77">
        <v>0</v>
      </c>
      <c r="GT6057" s="77">
        <v>0</v>
      </c>
      <c r="GU6057" s="77">
        <v>0</v>
      </c>
      <c r="GV6057" s="77">
        <v>0</v>
      </c>
      <c r="GW6057" s="77">
        <v>5.5966209081309413E-2</v>
      </c>
      <c r="GX6057" s="77">
        <v>2.3050584833610769E-3</v>
      </c>
      <c r="GY6057" s="77">
        <v>5.5966209081309413E-2</v>
      </c>
      <c r="GZ6057" s="77">
        <v>2.3050584833610769E-3</v>
      </c>
    </row>
    <row r="6058" spans="187:208" x14ac:dyDescent="0.25">
      <c r="GE6058" s="77" t="s">
        <v>422</v>
      </c>
      <c r="GF6058" s="77" t="s">
        <v>155</v>
      </c>
      <c r="GG6058" s="77" t="s">
        <v>475</v>
      </c>
      <c r="GH6058" s="77" t="s">
        <v>446</v>
      </c>
      <c r="GI6058" s="77">
        <v>2025</v>
      </c>
      <c r="GJ6058" s="77" t="s">
        <v>305</v>
      </c>
      <c r="GK6058" s="77">
        <v>3.7590224611390749E-2</v>
      </c>
      <c r="GL6058" s="77">
        <v>248.68309399999899</v>
      </c>
      <c r="GM6058" s="77">
        <v>2025</v>
      </c>
      <c r="GN6058" s="77" t="s">
        <v>175</v>
      </c>
      <c r="GO6058" s="77">
        <v>0.13250000000000001</v>
      </c>
      <c r="GP6058" s="77">
        <v>3</v>
      </c>
      <c r="GQ6058" s="77">
        <v>0</v>
      </c>
      <c r="GR6058" s="77" t="s">
        <v>423</v>
      </c>
      <c r="GS6058" s="77">
        <v>0</v>
      </c>
      <c r="GT6058" s="77">
        <v>0</v>
      </c>
      <c r="GU6058" s="77">
        <v>0</v>
      </c>
      <c r="GV6058" s="77">
        <v>0</v>
      </c>
      <c r="GW6058" s="77">
        <v>0</v>
      </c>
      <c r="GX6058" s="77">
        <v>0</v>
      </c>
      <c r="GY6058" s="77">
        <v>0.1527377521613833</v>
      </c>
      <c r="GZ6058" s="77">
        <v>5.7414464103853315E-3</v>
      </c>
    </row>
    <row r="6059" spans="187:208" x14ac:dyDescent="0.25">
      <c r="GE6059" s="77" t="s">
        <v>425</v>
      </c>
      <c r="GF6059" s="77" t="s">
        <v>155</v>
      </c>
      <c r="GG6059" s="77" t="s">
        <v>475</v>
      </c>
      <c r="GH6059" s="77" t="s">
        <v>446</v>
      </c>
      <c r="GI6059" s="77">
        <v>2025</v>
      </c>
      <c r="GJ6059" s="77" t="s">
        <v>301</v>
      </c>
      <c r="GK6059" s="77">
        <v>1.6314334115687141E-3</v>
      </c>
      <c r="GL6059" s="77">
        <v>248.68309399999899</v>
      </c>
      <c r="GM6059" s="77">
        <v>2025</v>
      </c>
      <c r="GN6059" s="77" t="s">
        <v>175</v>
      </c>
      <c r="GO6059" s="77">
        <v>5.3000000000000005E-2</v>
      </c>
      <c r="GP6059" s="77">
        <v>3</v>
      </c>
      <c r="GQ6059" s="77">
        <v>0</v>
      </c>
      <c r="GR6059" s="77" t="s">
        <v>423</v>
      </c>
      <c r="GS6059" s="77">
        <v>0</v>
      </c>
      <c r="GT6059" s="77">
        <v>0</v>
      </c>
      <c r="GU6059" s="77">
        <v>0</v>
      </c>
      <c r="GV6059" s="77">
        <v>0</v>
      </c>
      <c r="GW6059" s="77">
        <v>0</v>
      </c>
      <c r="GX6059" s="77">
        <v>0</v>
      </c>
      <c r="GY6059" s="77">
        <v>5.5966209081309413E-2</v>
      </c>
      <c r="GZ6059" s="77">
        <v>9.1305143414088569E-5</v>
      </c>
    </row>
    <row r="6060" spans="187:208" x14ac:dyDescent="0.25">
      <c r="GE6060" s="77" t="s">
        <v>427</v>
      </c>
      <c r="GF6060" s="77" t="s">
        <v>155</v>
      </c>
      <c r="GG6060" s="77" t="s">
        <v>475</v>
      </c>
      <c r="GH6060" s="77" t="s">
        <v>446</v>
      </c>
      <c r="GI6060" s="77">
        <v>2025</v>
      </c>
      <c r="GJ6060" s="77" t="s">
        <v>303</v>
      </c>
      <c r="GK6060" s="77">
        <v>4.1186611014017722E-2</v>
      </c>
      <c r="GL6060" s="77">
        <v>248.68309399999899</v>
      </c>
      <c r="GM6060" s="77">
        <v>2025</v>
      </c>
      <c r="GN6060" s="77" t="s">
        <v>175</v>
      </c>
      <c r="GO6060" s="77">
        <v>5.3000000000000005E-2</v>
      </c>
      <c r="GP6060" s="77">
        <v>3</v>
      </c>
      <c r="GQ6060" s="77">
        <v>0</v>
      </c>
      <c r="GR6060" s="77" t="s">
        <v>423</v>
      </c>
      <c r="GS6060" s="77">
        <v>0</v>
      </c>
      <c r="GT6060" s="77">
        <v>0</v>
      </c>
      <c r="GU6060" s="77">
        <v>0</v>
      </c>
      <c r="GV6060" s="77">
        <v>0</v>
      </c>
      <c r="GW6060" s="77">
        <v>0</v>
      </c>
      <c r="GX6060" s="77">
        <v>0</v>
      </c>
      <c r="GY6060" s="77">
        <v>5.5966209081309413E-2</v>
      </c>
      <c r="GZ6060" s="77">
        <v>2.3050584833610769E-3</v>
      </c>
    </row>
    <row r="6061" spans="187:208" x14ac:dyDescent="0.25">
      <c r="GE6061" s="77" t="s">
        <v>422</v>
      </c>
      <c r="GF6061" s="77" t="s">
        <v>155</v>
      </c>
      <c r="GG6061" s="77" t="s">
        <v>475</v>
      </c>
      <c r="GH6061" s="77" t="s">
        <v>453</v>
      </c>
      <c r="GI6061" s="77">
        <v>2021</v>
      </c>
      <c r="GJ6061" s="77" t="s">
        <v>305</v>
      </c>
      <c r="GK6061" s="77">
        <v>222.22942162783971</v>
      </c>
      <c r="GL6061" s="77">
        <v>248.68309399999899</v>
      </c>
      <c r="GM6061" s="77">
        <v>2021</v>
      </c>
      <c r="GN6061" s="77" t="s">
        <v>175</v>
      </c>
      <c r="GO6061" s="77">
        <v>0.13250000000000001</v>
      </c>
      <c r="GP6061" s="77">
        <v>3</v>
      </c>
      <c r="GQ6061" s="77">
        <v>0</v>
      </c>
      <c r="GR6061" s="77" t="s">
        <v>423</v>
      </c>
      <c r="GS6061" s="77">
        <v>0.1527377521613833</v>
      </c>
      <c r="GT6061" s="77">
        <v>33.942822323560534</v>
      </c>
      <c r="GU6061" s="77">
        <v>0.1527377521613833</v>
      </c>
      <c r="GV6061" s="77">
        <v>33.942822323560534</v>
      </c>
      <c r="GW6061" s="77">
        <v>0</v>
      </c>
      <c r="GX6061" s="77">
        <v>0</v>
      </c>
      <c r="GY6061" s="77">
        <v>0</v>
      </c>
      <c r="GZ6061" s="77">
        <v>0</v>
      </c>
    </row>
    <row r="6062" spans="187:208" x14ac:dyDescent="0.25">
      <c r="GE6062" s="77" t="s">
        <v>425</v>
      </c>
      <c r="GF6062" s="77" t="s">
        <v>155</v>
      </c>
      <c r="GG6062" s="77" t="s">
        <v>475</v>
      </c>
      <c r="GH6062" s="77" t="s">
        <v>453</v>
      </c>
      <c r="GI6062" s="77">
        <v>2021</v>
      </c>
      <c r="GJ6062" s="77" t="s">
        <v>301</v>
      </c>
      <c r="GK6062" s="77">
        <v>8585.7228092482965</v>
      </c>
      <c r="GL6062" s="77">
        <v>248.68309399999899</v>
      </c>
      <c r="GM6062" s="77">
        <v>2021</v>
      </c>
      <c r="GN6062" s="77" t="s">
        <v>175</v>
      </c>
      <c r="GO6062" s="77">
        <v>5.3000000000000005E-2</v>
      </c>
      <c r="GP6062" s="77">
        <v>3</v>
      </c>
      <c r="GQ6062" s="77">
        <v>0</v>
      </c>
      <c r="GR6062" s="77" t="s">
        <v>423</v>
      </c>
      <c r="GS6062" s="77">
        <v>5.5966209081309413E-2</v>
      </c>
      <c r="GT6062" s="77">
        <v>480.51035785655739</v>
      </c>
      <c r="GU6062" s="77">
        <v>5.5966209081309413E-2</v>
      </c>
      <c r="GV6062" s="77">
        <v>480.51035785655739</v>
      </c>
      <c r="GW6062" s="77">
        <v>0</v>
      </c>
      <c r="GX6062" s="77">
        <v>0</v>
      </c>
      <c r="GY6062" s="77">
        <v>0</v>
      </c>
      <c r="GZ6062" s="77">
        <v>0</v>
      </c>
    </row>
    <row r="6063" spans="187:208" x14ac:dyDescent="0.25">
      <c r="GE6063" s="77" t="s">
        <v>427</v>
      </c>
      <c r="GF6063" s="77" t="s">
        <v>155</v>
      </c>
      <c r="GG6063" s="77" t="s">
        <v>475</v>
      </c>
      <c r="GH6063" s="77" t="s">
        <v>453</v>
      </c>
      <c r="GI6063" s="77">
        <v>2021</v>
      </c>
      <c r="GJ6063" s="77" t="s">
        <v>303</v>
      </c>
      <c r="GK6063" s="77">
        <v>5338.1784104569642</v>
      </c>
      <c r="GL6063" s="77">
        <v>248.68309399999899</v>
      </c>
      <c r="GM6063" s="77">
        <v>2021</v>
      </c>
      <c r="GN6063" s="77" t="s">
        <v>175</v>
      </c>
      <c r="GO6063" s="77">
        <v>5.3000000000000005E-2</v>
      </c>
      <c r="GP6063" s="77">
        <v>3</v>
      </c>
      <c r="GQ6063" s="77">
        <v>0</v>
      </c>
      <c r="GR6063" s="77" t="s">
        <v>423</v>
      </c>
      <c r="GS6063" s="77">
        <v>5.5966209081309413E-2</v>
      </c>
      <c r="GT6063" s="77">
        <v>298.7576090329664</v>
      </c>
      <c r="GU6063" s="77">
        <v>5.5966209081309413E-2</v>
      </c>
      <c r="GV6063" s="77">
        <v>298.7576090329664</v>
      </c>
      <c r="GW6063" s="77">
        <v>0</v>
      </c>
      <c r="GX6063" s="77">
        <v>0</v>
      </c>
      <c r="GY6063" s="77">
        <v>0</v>
      </c>
      <c r="GZ6063" s="77">
        <v>0</v>
      </c>
    </row>
    <row r="6064" spans="187:208" x14ac:dyDescent="0.25">
      <c r="GE6064" s="77" t="s">
        <v>422</v>
      </c>
      <c r="GF6064" s="77" t="s">
        <v>155</v>
      </c>
      <c r="GG6064" s="77" t="s">
        <v>475</v>
      </c>
      <c r="GH6064" s="77" t="s">
        <v>453</v>
      </c>
      <c r="GI6064" s="77">
        <v>2022</v>
      </c>
      <c r="GJ6064" s="77" t="s">
        <v>305</v>
      </c>
      <c r="GK6064" s="77">
        <v>222.22942162783971</v>
      </c>
      <c r="GL6064" s="77">
        <v>248.68309399999899</v>
      </c>
      <c r="GM6064" s="77">
        <v>2022</v>
      </c>
      <c r="GN6064" s="77" t="s">
        <v>175</v>
      </c>
      <c r="GO6064" s="77">
        <v>0.13250000000000001</v>
      </c>
      <c r="GP6064" s="77">
        <v>3</v>
      </c>
      <c r="GQ6064" s="77">
        <v>0</v>
      </c>
      <c r="GR6064" s="77" t="s">
        <v>423</v>
      </c>
      <c r="GS6064" s="77">
        <v>0.1527377521613833</v>
      </c>
      <c r="GT6064" s="77">
        <v>33.942822323560534</v>
      </c>
      <c r="GU6064" s="77">
        <v>0.1527377521613833</v>
      </c>
      <c r="GV6064" s="77">
        <v>33.942822323560534</v>
      </c>
      <c r="GW6064" s="77">
        <v>0.1527377521613833</v>
      </c>
      <c r="GX6064" s="77">
        <v>33.942822323560534</v>
      </c>
      <c r="GY6064" s="77">
        <v>0</v>
      </c>
      <c r="GZ6064" s="77">
        <v>0</v>
      </c>
    </row>
    <row r="6065" spans="187:208" x14ac:dyDescent="0.25">
      <c r="GE6065" s="77" t="s">
        <v>425</v>
      </c>
      <c r="GF6065" s="77" t="s">
        <v>155</v>
      </c>
      <c r="GG6065" s="77" t="s">
        <v>475</v>
      </c>
      <c r="GH6065" s="77" t="s">
        <v>453</v>
      </c>
      <c r="GI6065" s="77">
        <v>2022</v>
      </c>
      <c r="GJ6065" s="77" t="s">
        <v>301</v>
      </c>
      <c r="GK6065" s="77">
        <v>8585.7228092482965</v>
      </c>
      <c r="GL6065" s="77">
        <v>248.68309399999899</v>
      </c>
      <c r="GM6065" s="77">
        <v>2022</v>
      </c>
      <c r="GN6065" s="77" t="s">
        <v>175</v>
      </c>
      <c r="GO6065" s="77">
        <v>5.3000000000000005E-2</v>
      </c>
      <c r="GP6065" s="77">
        <v>3</v>
      </c>
      <c r="GQ6065" s="77">
        <v>0</v>
      </c>
      <c r="GR6065" s="77" t="s">
        <v>423</v>
      </c>
      <c r="GS6065" s="77">
        <v>5.5966209081309413E-2</v>
      </c>
      <c r="GT6065" s="77">
        <v>480.51035785655739</v>
      </c>
      <c r="GU6065" s="77">
        <v>5.5966209081309413E-2</v>
      </c>
      <c r="GV6065" s="77">
        <v>480.51035785655739</v>
      </c>
      <c r="GW6065" s="77">
        <v>5.5966209081309413E-2</v>
      </c>
      <c r="GX6065" s="77">
        <v>480.51035785655739</v>
      </c>
      <c r="GY6065" s="77">
        <v>0</v>
      </c>
      <c r="GZ6065" s="77">
        <v>0</v>
      </c>
    </row>
    <row r="6066" spans="187:208" x14ac:dyDescent="0.25">
      <c r="GE6066" s="77" t="s">
        <v>427</v>
      </c>
      <c r="GF6066" s="77" t="s">
        <v>155</v>
      </c>
      <c r="GG6066" s="77" t="s">
        <v>475</v>
      </c>
      <c r="GH6066" s="77" t="s">
        <v>453</v>
      </c>
      <c r="GI6066" s="77">
        <v>2022</v>
      </c>
      <c r="GJ6066" s="77" t="s">
        <v>303</v>
      </c>
      <c r="GK6066" s="77">
        <v>5338.1784104569642</v>
      </c>
      <c r="GL6066" s="77">
        <v>248.68309399999899</v>
      </c>
      <c r="GM6066" s="77">
        <v>2022</v>
      </c>
      <c r="GN6066" s="77" t="s">
        <v>175</v>
      </c>
      <c r="GO6066" s="77">
        <v>5.3000000000000005E-2</v>
      </c>
      <c r="GP6066" s="77">
        <v>3</v>
      </c>
      <c r="GQ6066" s="77">
        <v>0</v>
      </c>
      <c r="GR6066" s="77" t="s">
        <v>423</v>
      </c>
      <c r="GS6066" s="77">
        <v>5.5966209081309413E-2</v>
      </c>
      <c r="GT6066" s="77">
        <v>298.7576090329664</v>
      </c>
      <c r="GU6066" s="77">
        <v>5.5966209081309413E-2</v>
      </c>
      <c r="GV6066" s="77">
        <v>298.7576090329664</v>
      </c>
      <c r="GW6066" s="77">
        <v>5.5966209081309413E-2</v>
      </c>
      <c r="GX6066" s="77">
        <v>298.7576090329664</v>
      </c>
      <c r="GY6066" s="77">
        <v>0</v>
      </c>
      <c r="GZ6066" s="77">
        <v>0</v>
      </c>
    </row>
    <row r="6067" spans="187:208" x14ac:dyDescent="0.25">
      <c r="GE6067" s="77" t="s">
        <v>422</v>
      </c>
      <c r="GF6067" s="77" t="s">
        <v>155</v>
      </c>
      <c r="GG6067" s="77" t="s">
        <v>475</v>
      </c>
      <c r="GH6067" s="77" t="s">
        <v>453</v>
      </c>
      <c r="GI6067" s="77">
        <v>2023</v>
      </c>
      <c r="GJ6067" s="77" t="s">
        <v>305</v>
      </c>
      <c r="GK6067" s="77">
        <v>233.23007680794879</v>
      </c>
      <c r="GL6067" s="77">
        <v>248.68309399999899</v>
      </c>
      <c r="GM6067" s="77">
        <v>2023</v>
      </c>
      <c r="GN6067" s="77" t="s">
        <v>175</v>
      </c>
      <c r="GO6067" s="77">
        <v>0.13250000000000001</v>
      </c>
      <c r="GP6067" s="77">
        <v>3</v>
      </c>
      <c r="GQ6067" s="77">
        <v>0</v>
      </c>
      <c r="GR6067" s="77" t="s">
        <v>423</v>
      </c>
      <c r="GS6067" s="77">
        <v>0</v>
      </c>
      <c r="GT6067" s="77">
        <v>0</v>
      </c>
      <c r="GU6067" s="77">
        <v>0.1527377521613833</v>
      </c>
      <c r="GV6067" s="77">
        <v>35.623037668072875</v>
      </c>
      <c r="GW6067" s="77">
        <v>0.1527377521613833</v>
      </c>
      <c r="GX6067" s="77">
        <v>35.623037668072875</v>
      </c>
      <c r="GY6067" s="77">
        <v>0.1527377521613833</v>
      </c>
      <c r="GZ6067" s="77">
        <v>35.623037668072875</v>
      </c>
    </row>
    <row r="6068" spans="187:208" x14ac:dyDescent="0.25">
      <c r="GE6068" s="77" t="s">
        <v>425</v>
      </c>
      <c r="GF6068" s="77" t="s">
        <v>155</v>
      </c>
      <c r="GG6068" s="77" t="s">
        <v>475</v>
      </c>
      <c r="GH6068" s="77" t="s">
        <v>453</v>
      </c>
      <c r="GI6068" s="77">
        <v>2023</v>
      </c>
      <c r="GJ6068" s="77" t="s">
        <v>301</v>
      </c>
      <c r="GK6068" s="77">
        <v>8896.5159934289622</v>
      </c>
      <c r="GL6068" s="77">
        <v>248.68309399999899</v>
      </c>
      <c r="GM6068" s="77">
        <v>2023</v>
      </c>
      <c r="GN6068" s="77" t="s">
        <v>175</v>
      </c>
      <c r="GO6068" s="77">
        <v>5.3000000000000005E-2</v>
      </c>
      <c r="GP6068" s="77">
        <v>3</v>
      </c>
      <c r="GQ6068" s="77">
        <v>0</v>
      </c>
      <c r="GR6068" s="77" t="s">
        <v>423</v>
      </c>
      <c r="GS6068" s="77">
        <v>0</v>
      </c>
      <c r="GT6068" s="77">
        <v>0</v>
      </c>
      <c r="GU6068" s="77">
        <v>5.5966209081309413E-2</v>
      </c>
      <c r="GV6068" s="77">
        <v>497.90427418345843</v>
      </c>
      <c r="GW6068" s="77">
        <v>5.5966209081309413E-2</v>
      </c>
      <c r="GX6068" s="77">
        <v>497.90427418345843</v>
      </c>
      <c r="GY6068" s="77">
        <v>5.5966209081309413E-2</v>
      </c>
      <c r="GZ6068" s="77">
        <v>497.90427418345843</v>
      </c>
    </row>
    <row r="6069" spans="187:208" x14ac:dyDescent="0.25">
      <c r="GE6069" s="77" t="s">
        <v>427</v>
      </c>
      <c r="GF6069" s="77" t="s">
        <v>155</v>
      </c>
      <c r="GG6069" s="77" t="s">
        <v>475</v>
      </c>
      <c r="GH6069" s="77" t="s">
        <v>453</v>
      </c>
      <c r="GI6069" s="77">
        <v>2023</v>
      </c>
      <c r="GJ6069" s="77" t="s">
        <v>303</v>
      </c>
      <c r="GK6069" s="77">
        <v>5534.8914862003203</v>
      </c>
      <c r="GL6069" s="77">
        <v>248.68309399999899</v>
      </c>
      <c r="GM6069" s="77">
        <v>2023</v>
      </c>
      <c r="GN6069" s="77" t="s">
        <v>175</v>
      </c>
      <c r="GO6069" s="77">
        <v>5.3000000000000005E-2</v>
      </c>
      <c r="GP6069" s="77">
        <v>3</v>
      </c>
      <c r="GQ6069" s="77">
        <v>0</v>
      </c>
      <c r="GR6069" s="77" t="s">
        <v>423</v>
      </c>
      <c r="GS6069" s="77">
        <v>0</v>
      </c>
      <c r="GT6069" s="77">
        <v>0</v>
      </c>
      <c r="GU6069" s="77">
        <v>5.5966209081309413E-2</v>
      </c>
      <c r="GV6069" s="77">
        <v>309.7668941590465</v>
      </c>
      <c r="GW6069" s="77">
        <v>5.5966209081309413E-2</v>
      </c>
      <c r="GX6069" s="77">
        <v>309.7668941590465</v>
      </c>
      <c r="GY6069" s="77">
        <v>5.5966209081309413E-2</v>
      </c>
      <c r="GZ6069" s="77">
        <v>309.7668941590465</v>
      </c>
    </row>
    <row r="6070" spans="187:208" x14ac:dyDescent="0.25">
      <c r="GE6070" s="77" t="s">
        <v>422</v>
      </c>
      <c r="GF6070" s="77" t="s">
        <v>155</v>
      </c>
      <c r="GG6070" s="77" t="s">
        <v>475</v>
      </c>
      <c r="GH6070" s="77" t="s">
        <v>453</v>
      </c>
      <c r="GI6070" s="77">
        <v>2024</v>
      </c>
      <c r="GJ6070" s="77" t="s">
        <v>305</v>
      </c>
      <c r="GK6070" s="77">
        <v>233.23007680794879</v>
      </c>
      <c r="GL6070" s="77">
        <v>248.68309399999899</v>
      </c>
      <c r="GM6070" s="77">
        <v>2024</v>
      </c>
      <c r="GN6070" s="77" t="s">
        <v>175</v>
      </c>
      <c r="GO6070" s="77">
        <v>0.13250000000000001</v>
      </c>
      <c r="GP6070" s="77">
        <v>3</v>
      </c>
      <c r="GQ6070" s="77">
        <v>0</v>
      </c>
      <c r="GR6070" s="77" t="s">
        <v>423</v>
      </c>
      <c r="GS6070" s="77">
        <v>0</v>
      </c>
      <c r="GT6070" s="77">
        <v>0</v>
      </c>
      <c r="GU6070" s="77">
        <v>0</v>
      </c>
      <c r="GV6070" s="77">
        <v>0</v>
      </c>
      <c r="GW6070" s="77">
        <v>0.1527377521613833</v>
      </c>
      <c r="GX6070" s="77">
        <v>35.623037668072875</v>
      </c>
      <c r="GY6070" s="77">
        <v>0.1527377521613833</v>
      </c>
      <c r="GZ6070" s="77">
        <v>35.623037668072875</v>
      </c>
    </row>
    <row r="6071" spans="187:208" x14ac:dyDescent="0.25">
      <c r="GE6071" s="77" t="s">
        <v>425</v>
      </c>
      <c r="GF6071" s="77" t="s">
        <v>155</v>
      </c>
      <c r="GG6071" s="77" t="s">
        <v>475</v>
      </c>
      <c r="GH6071" s="77" t="s">
        <v>453</v>
      </c>
      <c r="GI6071" s="77">
        <v>2024</v>
      </c>
      <c r="GJ6071" s="77" t="s">
        <v>301</v>
      </c>
      <c r="GK6071" s="77">
        <v>8896.5159934289622</v>
      </c>
      <c r="GL6071" s="77">
        <v>248.68309399999899</v>
      </c>
      <c r="GM6071" s="77">
        <v>2024</v>
      </c>
      <c r="GN6071" s="77" t="s">
        <v>175</v>
      </c>
      <c r="GO6071" s="77">
        <v>5.3000000000000005E-2</v>
      </c>
      <c r="GP6071" s="77">
        <v>3</v>
      </c>
      <c r="GQ6071" s="77">
        <v>0</v>
      </c>
      <c r="GR6071" s="77" t="s">
        <v>423</v>
      </c>
      <c r="GS6071" s="77">
        <v>0</v>
      </c>
      <c r="GT6071" s="77">
        <v>0</v>
      </c>
      <c r="GU6071" s="77">
        <v>0</v>
      </c>
      <c r="GV6071" s="77">
        <v>0</v>
      </c>
      <c r="GW6071" s="77">
        <v>5.5966209081309413E-2</v>
      </c>
      <c r="GX6071" s="77">
        <v>497.90427418345843</v>
      </c>
      <c r="GY6071" s="77">
        <v>5.5966209081309413E-2</v>
      </c>
      <c r="GZ6071" s="77">
        <v>497.90427418345843</v>
      </c>
    </row>
    <row r="6072" spans="187:208" x14ac:dyDescent="0.25">
      <c r="GE6072" s="77" t="s">
        <v>427</v>
      </c>
      <c r="GF6072" s="77" t="s">
        <v>155</v>
      </c>
      <c r="GG6072" s="77" t="s">
        <v>475</v>
      </c>
      <c r="GH6072" s="77" t="s">
        <v>453</v>
      </c>
      <c r="GI6072" s="77">
        <v>2024</v>
      </c>
      <c r="GJ6072" s="77" t="s">
        <v>303</v>
      </c>
      <c r="GK6072" s="77">
        <v>5534.8914862003203</v>
      </c>
      <c r="GL6072" s="77">
        <v>248.68309399999899</v>
      </c>
      <c r="GM6072" s="77">
        <v>2024</v>
      </c>
      <c r="GN6072" s="77" t="s">
        <v>175</v>
      </c>
      <c r="GO6072" s="77">
        <v>5.3000000000000005E-2</v>
      </c>
      <c r="GP6072" s="77">
        <v>3</v>
      </c>
      <c r="GQ6072" s="77">
        <v>0</v>
      </c>
      <c r="GR6072" s="77" t="s">
        <v>423</v>
      </c>
      <c r="GS6072" s="77">
        <v>0</v>
      </c>
      <c r="GT6072" s="77">
        <v>0</v>
      </c>
      <c r="GU6072" s="77">
        <v>0</v>
      </c>
      <c r="GV6072" s="77">
        <v>0</v>
      </c>
      <c r="GW6072" s="77">
        <v>5.5966209081309413E-2</v>
      </c>
      <c r="GX6072" s="77">
        <v>309.7668941590465</v>
      </c>
      <c r="GY6072" s="77">
        <v>5.5966209081309413E-2</v>
      </c>
      <c r="GZ6072" s="77">
        <v>309.7668941590465</v>
      </c>
    </row>
    <row r="6073" spans="187:208" x14ac:dyDescent="0.25">
      <c r="GE6073" s="77" t="s">
        <v>422</v>
      </c>
      <c r="GF6073" s="77" t="s">
        <v>155</v>
      </c>
      <c r="GG6073" s="77" t="s">
        <v>475</v>
      </c>
      <c r="GH6073" s="77" t="s">
        <v>453</v>
      </c>
      <c r="GI6073" s="77">
        <v>2025</v>
      </c>
      <c r="GJ6073" s="77" t="s">
        <v>305</v>
      </c>
      <c r="GK6073" s="77">
        <v>233.23007680794879</v>
      </c>
      <c r="GL6073" s="77">
        <v>248.68309399999899</v>
      </c>
      <c r="GM6073" s="77">
        <v>2025</v>
      </c>
      <c r="GN6073" s="77" t="s">
        <v>175</v>
      </c>
      <c r="GO6073" s="77">
        <v>0.13250000000000001</v>
      </c>
      <c r="GP6073" s="77">
        <v>3</v>
      </c>
      <c r="GQ6073" s="77">
        <v>0</v>
      </c>
      <c r="GR6073" s="77" t="s">
        <v>423</v>
      </c>
      <c r="GS6073" s="77">
        <v>0</v>
      </c>
      <c r="GT6073" s="77">
        <v>0</v>
      </c>
      <c r="GU6073" s="77">
        <v>0</v>
      </c>
      <c r="GV6073" s="77">
        <v>0</v>
      </c>
      <c r="GW6073" s="77">
        <v>0</v>
      </c>
      <c r="GX6073" s="77">
        <v>0</v>
      </c>
      <c r="GY6073" s="77">
        <v>0.1527377521613833</v>
      </c>
      <c r="GZ6073" s="77">
        <v>35.623037668072875</v>
      </c>
    </row>
    <row r="6074" spans="187:208" x14ac:dyDescent="0.25">
      <c r="GE6074" s="77" t="s">
        <v>425</v>
      </c>
      <c r="GF6074" s="77" t="s">
        <v>155</v>
      </c>
      <c r="GG6074" s="77" t="s">
        <v>475</v>
      </c>
      <c r="GH6074" s="77" t="s">
        <v>453</v>
      </c>
      <c r="GI6074" s="77">
        <v>2025</v>
      </c>
      <c r="GJ6074" s="77" t="s">
        <v>301</v>
      </c>
      <c r="GK6074" s="77">
        <v>8896.5159934289622</v>
      </c>
      <c r="GL6074" s="77">
        <v>248.68309399999899</v>
      </c>
      <c r="GM6074" s="77">
        <v>2025</v>
      </c>
      <c r="GN6074" s="77" t="s">
        <v>175</v>
      </c>
      <c r="GO6074" s="77">
        <v>5.3000000000000005E-2</v>
      </c>
      <c r="GP6074" s="77">
        <v>3</v>
      </c>
      <c r="GQ6074" s="77">
        <v>0</v>
      </c>
      <c r="GR6074" s="77" t="s">
        <v>423</v>
      </c>
      <c r="GS6074" s="77">
        <v>0</v>
      </c>
      <c r="GT6074" s="77">
        <v>0</v>
      </c>
      <c r="GU6074" s="77">
        <v>0</v>
      </c>
      <c r="GV6074" s="77">
        <v>0</v>
      </c>
      <c r="GW6074" s="77">
        <v>0</v>
      </c>
      <c r="GX6074" s="77">
        <v>0</v>
      </c>
      <c r="GY6074" s="77">
        <v>5.5966209081309413E-2</v>
      </c>
      <c r="GZ6074" s="77">
        <v>497.90427418345843</v>
      </c>
    </row>
    <row r="6075" spans="187:208" x14ac:dyDescent="0.25">
      <c r="GE6075" s="77" t="s">
        <v>427</v>
      </c>
      <c r="GF6075" s="77" t="s">
        <v>155</v>
      </c>
      <c r="GG6075" s="77" t="s">
        <v>475</v>
      </c>
      <c r="GH6075" s="77" t="s">
        <v>453</v>
      </c>
      <c r="GI6075" s="77">
        <v>2025</v>
      </c>
      <c r="GJ6075" s="77" t="s">
        <v>303</v>
      </c>
      <c r="GK6075" s="77">
        <v>5534.8914862003203</v>
      </c>
      <c r="GL6075" s="77">
        <v>248.68309399999899</v>
      </c>
      <c r="GM6075" s="77">
        <v>2025</v>
      </c>
      <c r="GN6075" s="77" t="s">
        <v>175</v>
      </c>
      <c r="GO6075" s="77">
        <v>5.3000000000000005E-2</v>
      </c>
      <c r="GP6075" s="77">
        <v>3</v>
      </c>
      <c r="GQ6075" s="77">
        <v>0</v>
      </c>
      <c r="GR6075" s="77" t="s">
        <v>423</v>
      </c>
      <c r="GS6075" s="77">
        <v>0</v>
      </c>
      <c r="GT6075" s="77">
        <v>0</v>
      </c>
      <c r="GU6075" s="77">
        <v>0</v>
      </c>
      <c r="GV6075" s="77">
        <v>0</v>
      </c>
      <c r="GW6075" s="77">
        <v>0</v>
      </c>
      <c r="GX6075" s="77">
        <v>0</v>
      </c>
      <c r="GY6075" s="77">
        <v>5.5966209081309413E-2</v>
      </c>
      <c r="GZ6075" s="77">
        <v>309.7668941590465</v>
      </c>
    </row>
    <row r="6076" spans="187:208" x14ac:dyDescent="0.25">
      <c r="GE6076" s="77" t="s">
        <v>422</v>
      </c>
      <c r="GF6076" s="77" t="s">
        <v>155</v>
      </c>
      <c r="GG6076" s="77" t="s">
        <v>475</v>
      </c>
      <c r="GH6076" s="77" t="s">
        <v>460</v>
      </c>
      <c r="GI6076" s="77">
        <v>2021</v>
      </c>
      <c r="GJ6076" s="77" t="s">
        <v>305</v>
      </c>
      <c r="GK6076" s="77">
        <v>222.22942162787871</v>
      </c>
      <c r="GL6076" s="77">
        <v>248.68309399999899</v>
      </c>
      <c r="GM6076" s="77">
        <v>2021</v>
      </c>
      <c r="GN6076" s="77" t="s">
        <v>175</v>
      </c>
      <c r="GO6076" s="77">
        <v>0.13250000000000001</v>
      </c>
      <c r="GP6076" s="77">
        <v>3</v>
      </c>
      <c r="GQ6076" s="77">
        <v>0</v>
      </c>
      <c r="GR6076" s="77" t="s">
        <v>423</v>
      </c>
      <c r="GS6076" s="77">
        <v>0.1527377521613833</v>
      </c>
      <c r="GT6076" s="77">
        <v>33.942822323566489</v>
      </c>
      <c r="GU6076" s="77">
        <v>0.1527377521613833</v>
      </c>
      <c r="GV6076" s="77">
        <v>33.942822323566489</v>
      </c>
      <c r="GW6076" s="77">
        <v>0</v>
      </c>
      <c r="GX6076" s="77">
        <v>0</v>
      </c>
      <c r="GY6076" s="77">
        <v>0</v>
      </c>
      <c r="GZ6076" s="77">
        <v>0</v>
      </c>
    </row>
    <row r="6077" spans="187:208" x14ac:dyDescent="0.25">
      <c r="GE6077" s="77" t="s">
        <v>425</v>
      </c>
      <c r="GF6077" s="77" t="s">
        <v>155</v>
      </c>
      <c r="GG6077" s="77" t="s">
        <v>475</v>
      </c>
      <c r="GH6077" s="77" t="s">
        <v>460</v>
      </c>
      <c r="GI6077" s="77">
        <v>2021</v>
      </c>
      <c r="GJ6077" s="77" t="s">
        <v>301</v>
      </c>
      <c r="GK6077" s="77">
        <v>8585.7228092498062</v>
      </c>
      <c r="GL6077" s="77">
        <v>248.68309399999899</v>
      </c>
      <c r="GM6077" s="77">
        <v>2021</v>
      </c>
      <c r="GN6077" s="77" t="s">
        <v>175</v>
      </c>
      <c r="GO6077" s="77">
        <v>5.3000000000000005E-2</v>
      </c>
      <c r="GP6077" s="77">
        <v>3</v>
      </c>
      <c r="GQ6077" s="77">
        <v>0</v>
      </c>
      <c r="GR6077" s="77" t="s">
        <v>423</v>
      </c>
      <c r="GS6077" s="77">
        <v>5.5966209081309413E-2</v>
      </c>
      <c r="GT6077" s="77">
        <v>480.51035785664186</v>
      </c>
      <c r="GU6077" s="77">
        <v>5.5966209081309413E-2</v>
      </c>
      <c r="GV6077" s="77">
        <v>480.51035785664186</v>
      </c>
      <c r="GW6077" s="77">
        <v>0</v>
      </c>
      <c r="GX6077" s="77">
        <v>0</v>
      </c>
      <c r="GY6077" s="77">
        <v>0</v>
      </c>
      <c r="GZ6077" s="77">
        <v>0</v>
      </c>
    </row>
    <row r="6078" spans="187:208" x14ac:dyDescent="0.25">
      <c r="GE6078" s="77" t="s">
        <v>422</v>
      </c>
      <c r="GF6078" s="77" t="s">
        <v>155</v>
      </c>
      <c r="GG6078" s="77" t="s">
        <v>475</v>
      </c>
      <c r="GH6078" s="77" t="s">
        <v>460</v>
      </c>
      <c r="GI6078" s="77">
        <v>2022</v>
      </c>
      <c r="GJ6078" s="77" t="s">
        <v>305</v>
      </c>
      <c r="GK6078" s="77">
        <v>222.22942162787871</v>
      </c>
      <c r="GL6078" s="77">
        <v>248.68309399999899</v>
      </c>
      <c r="GM6078" s="77">
        <v>2022</v>
      </c>
      <c r="GN6078" s="77" t="s">
        <v>175</v>
      </c>
      <c r="GO6078" s="77">
        <v>0.13250000000000001</v>
      </c>
      <c r="GP6078" s="77">
        <v>3</v>
      </c>
      <c r="GQ6078" s="77">
        <v>0</v>
      </c>
      <c r="GR6078" s="77" t="s">
        <v>423</v>
      </c>
      <c r="GS6078" s="77">
        <v>0.1527377521613833</v>
      </c>
      <c r="GT6078" s="77">
        <v>33.942822323566489</v>
      </c>
      <c r="GU6078" s="77">
        <v>0.1527377521613833</v>
      </c>
      <c r="GV6078" s="77">
        <v>33.942822323566489</v>
      </c>
      <c r="GW6078" s="77">
        <v>0.1527377521613833</v>
      </c>
      <c r="GX6078" s="77">
        <v>33.942822323566489</v>
      </c>
      <c r="GY6078" s="77">
        <v>0</v>
      </c>
      <c r="GZ6078" s="77">
        <v>0</v>
      </c>
    </row>
    <row r="6079" spans="187:208" x14ac:dyDescent="0.25">
      <c r="GE6079" s="77" t="s">
        <v>425</v>
      </c>
      <c r="GF6079" s="77" t="s">
        <v>155</v>
      </c>
      <c r="GG6079" s="77" t="s">
        <v>475</v>
      </c>
      <c r="GH6079" s="77" t="s">
        <v>460</v>
      </c>
      <c r="GI6079" s="77">
        <v>2022</v>
      </c>
      <c r="GJ6079" s="77" t="s">
        <v>301</v>
      </c>
      <c r="GK6079" s="77">
        <v>8585.7228092498062</v>
      </c>
      <c r="GL6079" s="77">
        <v>248.68309399999899</v>
      </c>
      <c r="GM6079" s="77">
        <v>2022</v>
      </c>
      <c r="GN6079" s="77" t="s">
        <v>175</v>
      </c>
      <c r="GO6079" s="77">
        <v>5.3000000000000005E-2</v>
      </c>
      <c r="GP6079" s="77">
        <v>3</v>
      </c>
      <c r="GQ6079" s="77">
        <v>0</v>
      </c>
      <c r="GR6079" s="77" t="s">
        <v>423</v>
      </c>
      <c r="GS6079" s="77">
        <v>5.5966209081309413E-2</v>
      </c>
      <c r="GT6079" s="77">
        <v>480.51035785664186</v>
      </c>
      <c r="GU6079" s="77">
        <v>5.5966209081309413E-2</v>
      </c>
      <c r="GV6079" s="77">
        <v>480.51035785664186</v>
      </c>
      <c r="GW6079" s="77">
        <v>5.5966209081309413E-2</v>
      </c>
      <c r="GX6079" s="77">
        <v>480.51035785664186</v>
      </c>
      <c r="GY6079" s="77">
        <v>0</v>
      </c>
      <c r="GZ6079" s="77">
        <v>0</v>
      </c>
    </row>
    <row r="6080" spans="187:208" x14ac:dyDescent="0.25">
      <c r="GE6080" s="77" t="s">
        <v>422</v>
      </c>
      <c r="GF6080" s="77" t="s">
        <v>155</v>
      </c>
      <c r="GG6080" s="77" t="s">
        <v>475</v>
      </c>
      <c r="GH6080" s="77" t="s">
        <v>460</v>
      </c>
      <c r="GI6080" s="77">
        <v>2023</v>
      </c>
      <c r="GJ6080" s="77" t="s">
        <v>305</v>
      </c>
      <c r="GK6080" s="77">
        <v>233.23007680798969</v>
      </c>
      <c r="GL6080" s="77">
        <v>248.68309399999899</v>
      </c>
      <c r="GM6080" s="77">
        <v>2023</v>
      </c>
      <c r="GN6080" s="77" t="s">
        <v>175</v>
      </c>
      <c r="GO6080" s="77">
        <v>0.13250000000000001</v>
      </c>
      <c r="GP6080" s="77">
        <v>3</v>
      </c>
      <c r="GQ6080" s="77">
        <v>0</v>
      </c>
      <c r="GR6080" s="77" t="s">
        <v>423</v>
      </c>
      <c r="GS6080" s="77">
        <v>0</v>
      </c>
      <c r="GT6080" s="77">
        <v>0</v>
      </c>
      <c r="GU6080" s="77">
        <v>0.1527377521613833</v>
      </c>
      <c r="GV6080" s="77">
        <v>35.623037668079121</v>
      </c>
      <c r="GW6080" s="77">
        <v>0.1527377521613833</v>
      </c>
      <c r="GX6080" s="77">
        <v>35.623037668079121</v>
      </c>
      <c r="GY6080" s="77">
        <v>0.1527377521613833</v>
      </c>
      <c r="GZ6080" s="77">
        <v>35.623037668079121</v>
      </c>
    </row>
    <row r="6081" spans="187:208" x14ac:dyDescent="0.25">
      <c r="GE6081" s="77" t="s">
        <v>425</v>
      </c>
      <c r="GF6081" s="77" t="s">
        <v>155</v>
      </c>
      <c r="GG6081" s="77" t="s">
        <v>475</v>
      </c>
      <c r="GH6081" s="77" t="s">
        <v>460</v>
      </c>
      <c r="GI6081" s="77">
        <v>2023</v>
      </c>
      <c r="GJ6081" s="77" t="s">
        <v>301</v>
      </c>
      <c r="GK6081" s="77">
        <v>8896.5159934305211</v>
      </c>
      <c r="GL6081" s="77">
        <v>248.68309399999899</v>
      </c>
      <c r="GM6081" s="77">
        <v>2023</v>
      </c>
      <c r="GN6081" s="77" t="s">
        <v>175</v>
      </c>
      <c r="GO6081" s="77">
        <v>5.3000000000000005E-2</v>
      </c>
      <c r="GP6081" s="77">
        <v>3</v>
      </c>
      <c r="GQ6081" s="77">
        <v>0</v>
      </c>
      <c r="GR6081" s="77" t="s">
        <v>423</v>
      </c>
      <c r="GS6081" s="77">
        <v>0</v>
      </c>
      <c r="GT6081" s="77">
        <v>0</v>
      </c>
      <c r="GU6081" s="77">
        <v>5.5966209081309413E-2</v>
      </c>
      <c r="GV6081" s="77">
        <v>497.90427418354568</v>
      </c>
      <c r="GW6081" s="77">
        <v>5.5966209081309413E-2</v>
      </c>
      <c r="GX6081" s="77">
        <v>497.90427418354568</v>
      </c>
      <c r="GY6081" s="77">
        <v>5.5966209081309413E-2</v>
      </c>
      <c r="GZ6081" s="77">
        <v>497.90427418354568</v>
      </c>
    </row>
    <row r="6082" spans="187:208" x14ac:dyDescent="0.25">
      <c r="GE6082" s="77" t="s">
        <v>422</v>
      </c>
      <c r="GF6082" s="77" t="s">
        <v>155</v>
      </c>
      <c r="GG6082" s="77" t="s">
        <v>475</v>
      </c>
      <c r="GH6082" s="77" t="s">
        <v>460</v>
      </c>
      <c r="GI6082" s="77">
        <v>2024</v>
      </c>
      <c r="GJ6082" s="77" t="s">
        <v>305</v>
      </c>
      <c r="GK6082" s="77">
        <v>233.23007680798969</v>
      </c>
      <c r="GL6082" s="77">
        <v>248.68309399999899</v>
      </c>
      <c r="GM6082" s="77">
        <v>2024</v>
      </c>
      <c r="GN6082" s="77" t="s">
        <v>175</v>
      </c>
      <c r="GO6082" s="77">
        <v>0.13250000000000001</v>
      </c>
      <c r="GP6082" s="77">
        <v>3</v>
      </c>
      <c r="GQ6082" s="77">
        <v>0</v>
      </c>
      <c r="GR6082" s="77" t="s">
        <v>423</v>
      </c>
      <c r="GS6082" s="77">
        <v>0</v>
      </c>
      <c r="GT6082" s="77">
        <v>0</v>
      </c>
      <c r="GU6082" s="77">
        <v>0</v>
      </c>
      <c r="GV6082" s="77">
        <v>0</v>
      </c>
      <c r="GW6082" s="77">
        <v>0.1527377521613833</v>
      </c>
      <c r="GX6082" s="77">
        <v>35.623037668079121</v>
      </c>
      <c r="GY6082" s="77">
        <v>0.1527377521613833</v>
      </c>
      <c r="GZ6082" s="77">
        <v>35.623037668079121</v>
      </c>
    </row>
    <row r="6083" spans="187:208" x14ac:dyDescent="0.25">
      <c r="GE6083" s="77" t="s">
        <v>425</v>
      </c>
      <c r="GF6083" s="77" t="s">
        <v>155</v>
      </c>
      <c r="GG6083" s="77" t="s">
        <v>475</v>
      </c>
      <c r="GH6083" s="77" t="s">
        <v>460</v>
      </c>
      <c r="GI6083" s="77">
        <v>2024</v>
      </c>
      <c r="GJ6083" s="77" t="s">
        <v>301</v>
      </c>
      <c r="GK6083" s="77">
        <v>8896.5159934305211</v>
      </c>
      <c r="GL6083" s="77">
        <v>248.68309399999899</v>
      </c>
      <c r="GM6083" s="77">
        <v>2024</v>
      </c>
      <c r="GN6083" s="77" t="s">
        <v>175</v>
      </c>
      <c r="GO6083" s="77">
        <v>5.3000000000000005E-2</v>
      </c>
      <c r="GP6083" s="77">
        <v>3</v>
      </c>
      <c r="GQ6083" s="77">
        <v>0</v>
      </c>
      <c r="GR6083" s="77" t="s">
        <v>423</v>
      </c>
      <c r="GS6083" s="77">
        <v>0</v>
      </c>
      <c r="GT6083" s="77">
        <v>0</v>
      </c>
      <c r="GU6083" s="77">
        <v>0</v>
      </c>
      <c r="GV6083" s="77">
        <v>0</v>
      </c>
      <c r="GW6083" s="77">
        <v>5.5966209081309413E-2</v>
      </c>
      <c r="GX6083" s="77">
        <v>497.90427418354568</v>
      </c>
      <c r="GY6083" s="77">
        <v>5.5966209081309413E-2</v>
      </c>
      <c r="GZ6083" s="77">
        <v>497.90427418354568</v>
      </c>
    </row>
    <row r="6084" spans="187:208" x14ac:dyDescent="0.25">
      <c r="GE6084" s="77" t="s">
        <v>422</v>
      </c>
      <c r="GF6084" s="77" t="s">
        <v>155</v>
      </c>
      <c r="GG6084" s="77" t="s">
        <v>475</v>
      </c>
      <c r="GH6084" s="77" t="s">
        <v>460</v>
      </c>
      <c r="GI6084" s="77">
        <v>2025</v>
      </c>
      <c r="GJ6084" s="77" t="s">
        <v>305</v>
      </c>
      <c r="GK6084" s="77">
        <v>233.23007680798969</v>
      </c>
      <c r="GL6084" s="77">
        <v>248.68309399999899</v>
      </c>
      <c r="GM6084" s="77">
        <v>2025</v>
      </c>
      <c r="GN6084" s="77" t="s">
        <v>175</v>
      </c>
      <c r="GO6084" s="77">
        <v>0.13250000000000001</v>
      </c>
      <c r="GP6084" s="77">
        <v>3</v>
      </c>
      <c r="GQ6084" s="77">
        <v>0</v>
      </c>
      <c r="GR6084" s="77" t="s">
        <v>423</v>
      </c>
      <c r="GS6084" s="77">
        <v>0</v>
      </c>
      <c r="GT6084" s="77">
        <v>0</v>
      </c>
      <c r="GU6084" s="77">
        <v>0</v>
      </c>
      <c r="GV6084" s="77">
        <v>0</v>
      </c>
      <c r="GW6084" s="77">
        <v>0</v>
      </c>
      <c r="GX6084" s="77">
        <v>0</v>
      </c>
      <c r="GY6084" s="77">
        <v>0.1527377521613833</v>
      </c>
      <c r="GZ6084" s="77">
        <v>35.623037668079121</v>
      </c>
    </row>
    <row r="6085" spans="187:208" x14ac:dyDescent="0.25">
      <c r="GE6085" s="77" t="s">
        <v>425</v>
      </c>
      <c r="GF6085" s="77" t="s">
        <v>155</v>
      </c>
      <c r="GG6085" s="77" t="s">
        <v>475</v>
      </c>
      <c r="GH6085" s="77" t="s">
        <v>460</v>
      </c>
      <c r="GI6085" s="77">
        <v>2025</v>
      </c>
      <c r="GJ6085" s="77" t="s">
        <v>301</v>
      </c>
      <c r="GK6085" s="77">
        <v>8896.5159934305211</v>
      </c>
      <c r="GL6085" s="77">
        <v>248.68309399999899</v>
      </c>
      <c r="GM6085" s="77">
        <v>2025</v>
      </c>
      <c r="GN6085" s="77" t="s">
        <v>175</v>
      </c>
      <c r="GO6085" s="77">
        <v>5.3000000000000005E-2</v>
      </c>
      <c r="GP6085" s="77">
        <v>3</v>
      </c>
      <c r="GQ6085" s="77">
        <v>0</v>
      </c>
      <c r="GR6085" s="77" t="s">
        <v>423</v>
      </c>
      <c r="GS6085" s="77">
        <v>0</v>
      </c>
      <c r="GT6085" s="77">
        <v>0</v>
      </c>
      <c r="GU6085" s="77">
        <v>0</v>
      </c>
      <c r="GV6085" s="77">
        <v>0</v>
      </c>
      <c r="GW6085" s="77">
        <v>0</v>
      </c>
      <c r="GX6085" s="77">
        <v>0</v>
      </c>
      <c r="GY6085" s="77">
        <v>5.5966209081309413E-2</v>
      </c>
      <c r="GZ6085" s="77">
        <v>497.90427418354568</v>
      </c>
    </row>
    <row r="6086" spans="187:208" x14ac:dyDescent="0.25">
      <c r="GE6086" s="77" t="s">
        <v>422</v>
      </c>
      <c r="GF6086" s="77" t="s">
        <v>155</v>
      </c>
      <c r="GG6086" s="77" t="s">
        <v>475</v>
      </c>
      <c r="GH6086" s="77" t="s">
        <v>467</v>
      </c>
      <c r="GI6086" s="77">
        <v>2021</v>
      </c>
      <c r="GJ6086" s="77" t="s">
        <v>305</v>
      </c>
      <c r="GK6086" s="77">
        <v>0.69641821681222249</v>
      </c>
      <c r="GL6086" s="77">
        <v>248.68309399999899</v>
      </c>
      <c r="GM6086" s="77">
        <v>2021</v>
      </c>
      <c r="GN6086" s="77" t="s">
        <v>175</v>
      </c>
      <c r="GO6086" s="77">
        <v>0.13250000000000001</v>
      </c>
      <c r="GP6086" s="77">
        <v>3</v>
      </c>
      <c r="GQ6086" s="77">
        <v>0</v>
      </c>
      <c r="GR6086" s="77" t="s">
        <v>423</v>
      </c>
      <c r="GS6086" s="77">
        <v>0.1527377521613833</v>
      </c>
      <c r="GT6086" s="77">
        <v>0.10636935300013774</v>
      </c>
      <c r="GU6086" s="77">
        <v>0.1527377521613833</v>
      </c>
      <c r="GV6086" s="77">
        <v>0.10636935300013774</v>
      </c>
      <c r="GW6086" s="77">
        <v>0</v>
      </c>
      <c r="GX6086" s="77">
        <v>0</v>
      </c>
      <c r="GY6086" s="77">
        <v>0</v>
      </c>
      <c r="GZ6086" s="77">
        <v>0</v>
      </c>
    </row>
    <row r="6087" spans="187:208" x14ac:dyDescent="0.25">
      <c r="GE6087" s="77" t="s">
        <v>425</v>
      </c>
      <c r="GF6087" s="77" t="s">
        <v>155</v>
      </c>
      <c r="GG6087" s="77" t="s">
        <v>475</v>
      </c>
      <c r="GH6087" s="77" t="s">
        <v>467</v>
      </c>
      <c r="GI6087" s="77">
        <v>2021</v>
      </c>
      <c r="GJ6087" s="77" t="s">
        <v>301</v>
      </c>
      <c r="GK6087" s="77">
        <v>2.9419641522810291</v>
      </c>
      <c r="GL6087" s="77">
        <v>248.68309399999899</v>
      </c>
      <c r="GM6087" s="77">
        <v>2021</v>
      </c>
      <c r="GN6087" s="77" t="s">
        <v>175</v>
      </c>
      <c r="GO6087" s="77">
        <v>5.3000000000000005E-2</v>
      </c>
      <c r="GP6087" s="77">
        <v>3</v>
      </c>
      <c r="GQ6087" s="77">
        <v>0</v>
      </c>
      <c r="GR6087" s="77" t="s">
        <v>423</v>
      </c>
      <c r="GS6087" s="77">
        <v>5.5966209081309413E-2</v>
      </c>
      <c r="GT6087" s="77">
        <v>0.16465058085627729</v>
      </c>
      <c r="GU6087" s="77">
        <v>5.5966209081309413E-2</v>
      </c>
      <c r="GV6087" s="77">
        <v>0.16465058085627729</v>
      </c>
      <c r="GW6087" s="77">
        <v>0</v>
      </c>
      <c r="GX6087" s="77">
        <v>0</v>
      </c>
      <c r="GY6087" s="77">
        <v>0</v>
      </c>
      <c r="GZ6087" s="77">
        <v>0</v>
      </c>
    </row>
    <row r="6088" spans="187:208" x14ac:dyDescent="0.25">
      <c r="GE6088" s="77" t="s">
        <v>427</v>
      </c>
      <c r="GF6088" s="77" t="s">
        <v>155</v>
      </c>
      <c r="GG6088" s="77" t="s">
        <v>475</v>
      </c>
      <c r="GH6088" s="77" t="s">
        <v>467</v>
      </c>
      <c r="GI6088" s="77">
        <v>2021</v>
      </c>
      <c r="GJ6088" s="77" t="s">
        <v>303</v>
      </c>
      <c r="GK6088" s="77">
        <v>1.6021759622082929</v>
      </c>
      <c r="GL6088" s="77">
        <v>248.68309399999899</v>
      </c>
      <c r="GM6088" s="77">
        <v>2021</v>
      </c>
      <c r="GN6088" s="77" t="s">
        <v>175</v>
      </c>
      <c r="GO6088" s="77">
        <v>5.3000000000000005E-2</v>
      </c>
      <c r="GP6088" s="77">
        <v>3</v>
      </c>
      <c r="GQ6088" s="77">
        <v>0</v>
      </c>
      <c r="GR6088" s="77" t="s">
        <v>423</v>
      </c>
      <c r="GS6088" s="77">
        <v>5.5966209081309413E-2</v>
      </c>
      <c r="GT6088" s="77">
        <v>8.966771488599741E-2</v>
      </c>
      <c r="GU6088" s="77">
        <v>5.5966209081309413E-2</v>
      </c>
      <c r="GV6088" s="77">
        <v>8.966771488599741E-2</v>
      </c>
      <c r="GW6088" s="77">
        <v>0</v>
      </c>
      <c r="GX6088" s="77">
        <v>0</v>
      </c>
      <c r="GY6088" s="77">
        <v>0</v>
      </c>
      <c r="GZ6088" s="77">
        <v>0</v>
      </c>
    </row>
    <row r="6089" spans="187:208" x14ac:dyDescent="0.25">
      <c r="GE6089" s="77" t="s">
        <v>422</v>
      </c>
      <c r="GF6089" s="77" t="s">
        <v>155</v>
      </c>
      <c r="GG6089" s="77" t="s">
        <v>475</v>
      </c>
      <c r="GH6089" s="77" t="s">
        <v>467</v>
      </c>
      <c r="GI6089" s="77">
        <v>2022</v>
      </c>
      <c r="GJ6089" s="77" t="s">
        <v>305</v>
      </c>
      <c r="GK6089" s="77">
        <v>0.69641821681222249</v>
      </c>
      <c r="GL6089" s="77">
        <v>248.68309399999899</v>
      </c>
      <c r="GM6089" s="77">
        <v>2022</v>
      </c>
      <c r="GN6089" s="77" t="s">
        <v>175</v>
      </c>
      <c r="GO6089" s="77">
        <v>0.13250000000000001</v>
      </c>
      <c r="GP6089" s="77">
        <v>3</v>
      </c>
      <c r="GQ6089" s="77">
        <v>0</v>
      </c>
      <c r="GR6089" s="77" t="s">
        <v>423</v>
      </c>
      <c r="GS6089" s="77">
        <v>0.1527377521613833</v>
      </c>
      <c r="GT6089" s="77">
        <v>0.10636935300013774</v>
      </c>
      <c r="GU6089" s="77">
        <v>0.1527377521613833</v>
      </c>
      <c r="GV6089" s="77">
        <v>0.10636935300013774</v>
      </c>
      <c r="GW6089" s="77">
        <v>0.1527377521613833</v>
      </c>
      <c r="GX6089" s="77">
        <v>0.10636935300013774</v>
      </c>
      <c r="GY6089" s="77">
        <v>0</v>
      </c>
      <c r="GZ6089" s="77">
        <v>0</v>
      </c>
    </row>
    <row r="6090" spans="187:208" x14ac:dyDescent="0.25">
      <c r="GE6090" s="77" t="s">
        <v>425</v>
      </c>
      <c r="GF6090" s="77" t="s">
        <v>155</v>
      </c>
      <c r="GG6090" s="77" t="s">
        <v>475</v>
      </c>
      <c r="GH6090" s="77" t="s">
        <v>467</v>
      </c>
      <c r="GI6090" s="77">
        <v>2022</v>
      </c>
      <c r="GJ6090" s="77" t="s">
        <v>301</v>
      </c>
      <c r="GK6090" s="77">
        <v>2.9419641522810291</v>
      </c>
      <c r="GL6090" s="77">
        <v>248.68309399999899</v>
      </c>
      <c r="GM6090" s="77">
        <v>2022</v>
      </c>
      <c r="GN6090" s="77" t="s">
        <v>175</v>
      </c>
      <c r="GO6090" s="77">
        <v>5.3000000000000005E-2</v>
      </c>
      <c r="GP6090" s="77">
        <v>3</v>
      </c>
      <c r="GQ6090" s="77">
        <v>0</v>
      </c>
      <c r="GR6090" s="77" t="s">
        <v>423</v>
      </c>
      <c r="GS6090" s="77">
        <v>5.5966209081309413E-2</v>
      </c>
      <c r="GT6090" s="77">
        <v>0.16465058085627729</v>
      </c>
      <c r="GU6090" s="77">
        <v>5.5966209081309413E-2</v>
      </c>
      <c r="GV6090" s="77">
        <v>0.16465058085627729</v>
      </c>
      <c r="GW6090" s="77">
        <v>5.5966209081309413E-2</v>
      </c>
      <c r="GX6090" s="77">
        <v>0.16465058085627729</v>
      </c>
      <c r="GY6090" s="77">
        <v>0</v>
      </c>
      <c r="GZ6090" s="77">
        <v>0</v>
      </c>
    </row>
    <row r="6091" spans="187:208" x14ac:dyDescent="0.25">
      <c r="GE6091" s="77" t="s">
        <v>427</v>
      </c>
      <c r="GF6091" s="77" t="s">
        <v>155</v>
      </c>
      <c r="GG6091" s="77" t="s">
        <v>475</v>
      </c>
      <c r="GH6091" s="77" t="s">
        <v>467</v>
      </c>
      <c r="GI6091" s="77">
        <v>2022</v>
      </c>
      <c r="GJ6091" s="77" t="s">
        <v>303</v>
      </c>
      <c r="GK6091" s="77">
        <v>1.6021759622082929</v>
      </c>
      <c r="GL6091" s="77">
        <v>248.68309399999899</v>
      </c>
      <c r="GM6091" s="77">
        <v>2022</v>
      </c>
      <c r="GN6091" s="77" t="s">
        <v>175</v>
      </c>
      <c r="GO6091" s="77">
        <v>5.3000000000000005E-2</v>
      </c>
      <c r="GP6091" s="77">
        <v>3</v>
      </c>
      <c r="GQ6091" s="77">
        <v>0</v>
      </c>
      <c r="GR6091" s="77" t="s">
        <v>423</v>
      </c>
      <c r="GS6091" s="77">
        <v>5.5966209081309413E-2</v>
      </c>
      <c r="GT6091" s="77">
        <v>8.966771488599741E-2</v>
      </c>
      <c r="GU6091" s="77">
        <v>5.5966209081309413E-2</v>
      </c>
      <c r="GV6091" s="77">
        <v>8.966771488599741E-2</v>
      </c>
      <c r="GW6091" s="77">
        <v>5.5966209081309413E-2</v>
      </c>
      <c r="GX6091" s="77">
        <v>8.966771488599741E-2</v>
      </c>
      <c r="GY6091" s="77">
        <v>0</v>
      </c>
      <c r="GZ6091" s="77">
        <v>0</v>
      </c>
    </row>
    <row r="6092" spans="187:208" x14ac:dyDescent="0.25">
      <c r="GE6092" s="77" t="s">
        <v>422</v>
      </c>
      <c r="GF6092" s="77" t="s">
        <v>155</v>
      </c>
      <c r="GG6092" s="77" t="s">
        <v>475</v>
      </c>
      <c r="GH6092" s="77" t="s">
        <v>467</v>
      </c>
      <c r="GI6092" s="77">
        <v>2023</v>
      </c>
      <c r="GJ6092" s="77" t="s">
        <v>305</v>
      </c>
      <c r="GK6092" s="77">
        <v>0.71896016785820482</v>
      </c>
      <c r="GL6092" s="77">
        <v>248.68309399999899</v>
      </c>
      <c r="GM6092" s="77">
        <v>2023</v>
      </c>
      <c r="GN6092" s="77" t="s">
        <v>175</v>
      </c>
      <c r="GO6092" s="77">
        <v>0.13250000000000001</v>
      </c>
      <c r="GP6092" s="77">
        <v>3</v>
      </c>
      <c r="GQ6092" s="77">
        <v>0</v>
      </c>
      <c r="GR6092" s="77" t="s">
        <v>423</v>
      </c>
      <c r="GS6092" s="77">
        <v>0</v>
      </c>
      <c r="GT6092" s="77">
        <v>0</v>
      </c>
      <c r="GU6092" s="77">
        <v>0.1527377521613833</v>
      </c>
      <c r="GV6092" s="77">
        <v>0.10981235993223303</v>
      </c>
      <c r="GW6092" s="77">
        <v>0.1527377521613833</v>
      </c>
      <c r="GX6092" s="77">
        <v>0.10981235993223303</v>
      </c>
      <c r="GY6092" s="77">
        <v>0.1527377521613833</v>
      </c>
      <c r="GZ6092" s="77">
        <v>0.10981235993223303</v>
      </c>
    </row>
    <row r="6093" spans="187:208" x14ac:dyDescent="0.25">
      <c r="GE6093" s="77" t="s">
        <v>425</v>
      </c>
      <c r="GF6093" s="77" t="s">
        <v>155</v>
      </c>
      <c r="GG6093" s="77" t="s">
        <v>475</v>
      </c>
      <c r="GH6093" s="77" t="s">
        <v>467</v>
      </c>
      <c r="GI6093" s="77">
        <v>2023</v>
      </c>
      <c r="GJ6093" s="77" t="s">
        <v>301</v>
      </c>
      <c r="GK6093" s="77">
        <v>3.0714971986151252</v>
      </c>
      <c r="GL6093" s="77">
        <v>248.68309399999899</v>
      </c>
      <c r="GM6093" s="77">
        <v>2023</v>
      </c>
      <c r="GN6093" s="77" t="s">
        <v>175</v>
      </c>
      <c r="GO6093" s="77">
        <v>5.3000000000000005E-2</v>
      </c>
      <c r="GP6093" s="77">
        <v>3</v>
      </c>
      <c r="GQ6093" s="77">
        <v>0</v>
      </c>
      <c r="GR6093" s="77" t="s">
        <v>423</v>
      </c>
      <c r="GS6093" s="77">
        <v>0</v>
      </c>
      <c r="GT6093" s="77">
        <v>0</v>
      </c>
      <c r="GU6093" s="77">
        <v>5.5966209081309413E-2</v>
      </c>
      <c r="GV6093" s="77">
        <v>0.17190005441035025</v>
      </c>
      <c r="GW6093" s="77">
        <v>5.5966209081309413E-2</v>
      </c>
      <c r="GX6093" s="77">
        <v>0.17190005441035025</v>
      </c>
      <c r="GY6093" s="77">
        <v>5.5966209081309413E-2</v>
      </c>
      <c r="GZ6093" s="77">
        <v>0.17190005441035025</v>
      </c>
    </row>
    <row r="6094" spans="187:208" x14ac:dyDescent="0.25">
      <c r="GE6094" s="77" t="s">
        <v>427</v>
      </c>
      <c r="GF6094" s="77" t="s">
        <v>155</v>
      </c>
      <c r="GG6094" s="77" t="s">
        <v>475</v>
      </c>
      <c r="GH6094" s="77" t="s">
        <v>467</v>
      </c>
      <c r="GI6094" s="77">
        <v>2023</v>
      </c>
      <c r="GJ6094" s="77" t="s">
        <v>303</v>
      </c>
      <c r="GK6094" s="77">
        <v>1.684577240534453</v>
      </c>
      <c r="GL6094" s="77">
        <v>248.68309399999899</v>
      </c>
      <c r="GM6094" s="77">
        <v>2023</v>
      </c>
      <c r="GN6094" s="77" t="s">
        <v>175</v>
      </c>
      <c r="GO6094" s="77">
        <v>5.3000000000000005E-2</v>
      </c>
      <c r="GP6094" s="77">
        <v>3</v>
      </c>
      <c r="GQ6094" s="77">
        <v>0</v>
      </c>
      <c r="GR6094" s="77" t="s">
        <v>423</v>
      </c>
      <c r="GS6094" s="77">
        <v>0</v>
      </c>
      <c r="GT6094" s="77">
        <v>0</v>
      </c>
      <c r="GU6094" s="77">
        <v>5.5966209081309413E-2</v>
      </c>
      <c r="GV6094" s="77">
        <v>9.4279402057366457E-2</v>
      </c>
      <c r="GW6094" s="77">
        <v>5.5966209081309413E-2</v>
      </c>
      <c r="GX6094" s="77">
        <v>9.4279402057366457E-2</v>
      </c>
      <c r="GY6094" s="77">
        <v>5.5966209081309413E-2</v>
      </c>
      <c r="GZ6094" s="77">
        <v>9.4279402057366457E-2</v>
      </c>
    </row>
    <row r="6095" spans="187:208" x14ac:dyDescent="0.25">
      <c r="GE6095" s="77" t="s">
        <v>422</v>
      </c>
      <c r="GF6095" s="77" t="s">
        <v>155</v>
      </c>
      <c r="GG6095" s="77" t="s">
        <v>475</v>
      </c>
      <c r="GH6095" s="77" t="s">
        <v>467</v>
      </c>
      <c r="GI6095" s="77">
        <v>2024</v>
      </c>
      <c r="GJ6095" s="77" t="s">
        <v>305</v>
      </c>
      <c r="GK6095" s="77">
        <v>0.71896016785820482</v>
      </c>
      <c r="GL6095" s="77">
        <v>248.68309399999899</v>
      </c>
      <c r="GM6095" s="77">
        <v>2024</v>
      </c>
      <c r="GN6095" s="77" t="s">
        <v>175</v>
      </c>
      <c r="GO6095" s="77">
        <v>0.13250000000000001</v>
      </c>
      <c r="GP6095" s="77">
        <v>3</v>
      </c>
      <c r="GQ6095" s="77">
        <v>0</v>
      </c>
      <c r="GR6095" s="77" t="s">
        <v>423</v>
      </c>
      <c r="GS6095" s="77">
        <v>0</v>
      </c>
      <c r="GT6095" s="77">
        <v>0</v>
      </c>
      <c r="GU6095" s="77">
        <v>0</v>
      </c>
      <c r="GV6095" s="77">
        <v>0</v>
      </c>
      <c r="GW6095" s="77">
        <v>0.1527377521613833</v>
      </c>
      <c r="GX6095" s="77">
        <v>0.10981235993223303</v>
      </c>
      <c r="GY6095" s="77">
        <v>0.1527377521613833</v>
      </c>
      <c r="GZ6095" s="77">
        <v>0.10981235993223303</v>
      </c>
    </row>
    <row r="6096" spans="187:208" x14ac:dyDescent="0.25">
      <c r="GE6096" s="77" t="s">
        <v>425</v>
      </c>
      <c r="GF6096" s="77" t="s">
        <v>155</v>
      </c>
      <c r="GG6096" s="77" t="s">
        <v>475</v>
      </c>
      <c r="GH6096" s="77" t="s">
        <v>467</v>
      </c>
      <c r="GI6096" s="77">
        <v>2024</v>
      </c>
      <c r="GJ6096" s="77" t="s">
        <v>301</v>
      </c>
      <c r="GK6096" s="77">
        <v>3.0714971986151252</v>
      </c>
      <c r="GL6096" s="77">
        <v>248.68309399999899</v>
      </c>
      <c r="GM6096" s="77">
        <v>2024</v>
      </c>
      <c r="GN6096" s="77" t="s">
        <v>175</v>
      </c>
      <c r="GO6096" s="77">
        <v>5.3000000000000005E-2</v>
      </c>
      <c r="GP6096" s="77">
        <v>3</v>
      </c>
      <c r="GQ6096" s="77">
        <v>0</v>
      </c>
      <c r="GR6096" s="77" t="s">
        <v>423</v>
      </c>
      <c r="GS6096" s="77">
        <v>0</v>
      </c>
      <c r="GT6096" s="77">
        <v>0</v>
      </c>
      <c r="GU6096" s="77">
        <v>0</v>
      </c>
      <c r="GV6096" s="77">
        <v>0</v>
      </c>
      <c r="GW6096" s="77">
        <v>5.5966209081309413E-2</v>
      </c>
      <c r="GX6096" s="77">
        <v>0.17190005441035025</v>
      </c>
      <c r="GY6096" s="77">
        <v>5.5966209081309413E-2</v>
      </c>
      <c r="GZ6096" s="77">
        <v>0.17190005441035025</v>
      </c>
    </row>
    <row r="6097" spans="187:208" x14ac:dyDescent="0.25">
      <c r="GE6097" s="77" t="s">
        <v>427</v>
      </c>
      <c r="GF6097" s="77" t="s">
        <v>155</v>
      </c>
      <c r="GG6097" s="77" t="s">
        <v>475</v>
      </c>
      <c r="GH6097" s="77" t="s">
        <v>467</v>
      </c>
      <c r="GI6097" s="77">
        <v>2024</v>
      </c>
      <c r="GJ6097" s="77" t="s">
        <v>303</v>
      </c>
      <c r="GK6097" s="77">
        <v>1.684577240534453</v>
      </c>
      <c r="GL6097" s="77">
        <v>248.68309399999899</v>
      </c>
      <c r="GM6097" s="77">
        <v>2024</v>
      </c>
      <c r="GN6097" s="77" t="s">
        <v>175</v>
      </c>
      <c r="GO6097" s="77">
        <v>5.3000000000000005E-2</v>
      </c>
      <c r="GP6097" s="77">
        <v>3</v>
      </c>
      <c r="GQ6097" s="77">
        <v>0</v>
      </c>
      <c r="GR6097" s="77" t="s">
        <v>423</v>
      </c>
      <c r="GS6097" s="77">
        <v>0</v>
      </c>
      <c r="GT6097" s="77">
        <v>0</v>
      </c>
      <c r="GU6097" s="77">
        <v>0</v>
      </c>
      <c r="GV6097" s="77">
        <v>0</v>
      </c>
      <c r="GW6097" s="77">
        <v>5.5966209081309413E-2</v>
      </c>
      <c r="GX6097" s="77">
        <v>9.4279402057366457E-2</v>
      </c>
      <c r="GY6097" s="77">
        <v>5.5966209081309413E-2</v>
      </c>
      <c r="GZ6097" s="77">
        <v>9.4279402057366457E-2</v>
      </c>
    </row>
    <row r="6098" spans="187:208" x14ac:dyDescent="0.25">
      <c r="GE6098" s="77" t="s">
        <v>422</v>
      </c>
      <c r="GF6098" s="77" t="s">
        <v>155</v>
      </c>
      <c r="GG6098" s="77" t="s">
        <v>475</v>
      </c>
      <c r="GH6098" s="77" t="s">
        <v>467</v>
      </c>
      <c r="GI6098" s="77">
        <v>2025</v>
      </c>
      <c r="GJ6098" s="77" t="s">
        <v>305</v>
      </c>
      <c r="GK6098" s="77">
        <v>0.71896016785820482</v>
      </c>
      <c r="GL6098" s="77">
        <v>248.68309399999899</v>
      </c>
      <c r="GM6098" s="77">
        <v>2025</v>
      </c>
      <c r="GN6098" s="77" t="s">
        <v>175</v>
      </c>
      <c r="GO6098" s="77">
        <v>0.13250000000000001</v>
      </c>
      <c r="GP6098" s="77">
        <v>3</v>
      </c>
      <c r="GQ6098" s="77">
        <v>0</v>
      </c>
      <c r="GR6098" s="77" t="s">
        <v>423</v>
      </c>
      <c r="GS6098" s="77">
        <v>0</v>
      </c>
      <c r="GT6098" s="77">
        <v>0</v>
      </c>
      <c r="GU6098" s="77">
        <v>0</v>
      </c>
      <c r="GV6098" s="77">
        <v>0</v>
      </c>
      <c r="GW6098" s="77">
        <v>0</v>
      </c>
      <c r="GX6098" s="77">
        <v>0</v>
      </c>
      <c r="GY6098" s="77">
        <v>0.1527377521613833</v>
      </c>
      <c r="GZ6098" s="77">
        <v>0.10981235993223303</v>
      </c>
    </row>
    <row r="6099" spans="187:208" x14ac:dyDescent="0.25">
      <c r="GE6099" s="77" t="s">
        <v>425</v>
      </c>
      <c r="GF6099" s="77" t="s">
        <v>155</v>
      </c>
      <c r="GG6099" s="77" t="s">
        <v>475</v>
      </c>
      <c r="GH6099" s="77" t="s">
        <v>467</v>
      </c>
      <c r="GI6099" s="77">
        <v>2025</v>
      </c>
      <c r="GJ6099" s="77" t="s">
        <v>301</v>
      </c>
      <c r="GK6099" s="77">
        <v>3.0714971986151252</v>
      </c>
      <c r="GL6099" s="77">
        <v>248.68309399999899</v>
      </c>
      <c r="GM6099" s="77">
        <v>2025</v>
      </c>
      <c r="GN6099" s="77" t="s">
        <v>175</v>
      </c>
      <c r="GO6099" s="77">
        <v>5.3000000000000005E-2</v>
      </c>
      <c r="GP6099" s="77">
        <v>3</v>
      </c>
      <c r="GQ6099" s="77">
        <v>0</v>
      </c>
      <c r="GR6099" s="77" t="s">
        <v>423</v>
      </c>
      <c r="GS6099" s="77">
        <v>0</v>
      </c>
      <c r="GT6099" s="77">
        <v>0</v>
      </c>
      <c r="GU6099" s="77">
        <v>0</v>
      </c>
      <c r="GV6099" s="77">
        <v>0</v>
      </c>
      <c r="GW6099" s="77">
        <v>0</v>
      </c>
      <c r="GX6099" s="77">
        <v>0</v>
      </c>
      <c r="GY6099" s="77">
        <v>5.5966209081309413E-2</v>
      </c>
      <c r="GZ6099" s="77">
        <v>0.17190005441035025</v>
      </c>
    </row>
    <row r="6100" spans="187:208" x14ac:dyDescent="0.25">
      <c r="GE6100" s="77" t="s">
        <v>427</v>
      </c>
      <c r="GF6100" s="77" t="s">
        <v>155</v>
      </c>
      <c r="GG6100" s="77" t="s">
        <v>475</v>
      </c>
      <c r="GH6100" s="77" t="s">
        <v>467</v>
      </c>
      <c r="GI6100" s="77">
        <v>2025</v>
      </c>
      <c r="GJ6100" s="77" t="s">
        <v>303</v>
      </c>
      <c r="GK6100" s="77">
        <v>1.684577240534453</v>
      </c>
      <c r="GL6100" s="77">
        <v>248.68309399999899</v>
      </c>
      <c r="GM6100" s="77">
        <v>2025</v>
      </c>
      <c r="GN6100" s="77" t="s">
        <v>175</v>
      </c>
      <c r="GO6100" s="77">
        <v>5.3000000000000005E-2</v>
      </c>
      <c r="GP6100" s="77">
        <v>3</v>
      </c>
      <c r="GQ6100" s="77">
        <v>0</v>
      </c>
      <c r="GR6100" s="77" t="s">
        <v>423</v>
      </c>
      <c r="GS6100" s="77">
        <v>0</v>
      </c>
      <c r="GT6100" s="77">
        <v>0</v>
      </c>
      <c r="GU6100" s="77">
        <v>0</v>
      </c>
      <c r="GV6100" s="77">
        <v>0</v>
      </c>
      <c r="GW6100" s="77">
        <v>0</v>
      </c>
      <c r="GX6100" s="77">
        <v>0</v>
      </c>
      <c r="GY6100" s="77">
        <v>5.5966209081309413E-2</v>
      </c>
      <c r="GZ6100" s="77">
        <v>9.4279402057366457E-2</v>
      </c>
    </row>
    <row r="6101" spans="187:208" x14ac:dyDescent="0.25">
      <c r="GE6101" s="77" t="s">
        <v>422</v>
      </c>
      <c r="GF6101" s="77" t="s">
        <v>155</v>
      </c>
      <c r="GG6101" s="77" t="s">
        <v>475</v>
      </c>
      <c r="GH6101" s="77" t="s">
        <v>474</v>
      </c>
      <c r="GI6101" s="77">
        <v>2021</v>
      </c>
      <c r="GJ6101" s="77" t="s">
        <v>305</v>
      </c>
      <c r="GK6101" s="77">
        <v>3.6425060683954291E-2</v>
      </c>
      <c r="GL6101" s="77">
        <v>248.68309399999899</v>
      </c>
      <c r="GM6101" s="77">
        <v>2021</v>
      </c>
      <c r="GN6101" s="77" t="s">
        <v>175</v>
      </c>
      <c r="GO6101" s="77">
        <v>0.13250000000000001</v>
      </c>
      <c r="GP6101" s="77">
        <v>3</v>
      </c>
      <c r="GQ6101" s="77">
        <v>0</v>
      </c>
      <c r="GR6101" s="77" t="s">
        <v>423</v>
      </c>
      <c r="GS6101" s="77">
        <v>0.1527377521613833</v>
      </c>
      <c r="GT6101" s="77">
        <v>5.5634818912091571E-3</v>
      </c>
      <c r="GU6101" s="77">
        <v>0.1527377521613833</v>
      </c>
      <c r="GV6101" s="77">
        <v>5.5634818912091571E-3</v>
      </c>
      <c r="GW6101" s="77">
        <v>0</v>
      </c>
      <c r="GX6101" s="77">
        <v>0</v>
      </c>
      <c r="GY6101" s="77">
        <v>0</v>
      </c>
      <c r="GZ6101" s="77">
        <v>0</v>
      </c>
    </row>
    <row r="6102" spans="187:208" x14ac:dyDescent="0.25">
      <c r="GE6102" s="77" t="s">
        <v>425</v>
      </c>
      <c r="GF6102" s="77" t="s">
        <v>155</v>
      </c>
      <c r="GG6102" s="77" t="s">
        <v>475</v>
      </c>
      <c r="GH6102" s="77" t="s">
        <v>474</v>
      </c>
      <c r="GI6102" s="77">
        <v>2021</v>
      </c>
      <c r="GJ6102" s="77" t="s">
        <v>301</v>
      </c>
      <c r="GK6102" s="77">
        <v>1.580872452542692E-3</v>
      </c>
      <c r="GL6102" s="77">
        <v>248.68309399999899</v>
      </c>
      <c r="GM6102" s="77">
        <v>2021</v>
      </c>
      <c r="GN6102" s="77" t="s">
        <v>175</v>
      </c>
      <c r="GO6102" s="77">
        <v>5.3000000000000005E-2</v>
      </c>
      <c r="GP6102" s="77">
        <v>3</v>
      </c>
      <c r="GQ6102" s="77">
        <v>0</v>
      </c>
      <c r="GR6102" s="77" t="s">
        <v>423</v>
      </c>
      <c r="GS6102" s="77">
        <v>5.5966209081309413E-2</v>
      </c>
      <c r="GT6102" s="77">
        <v>8.8475438209886694E-5</v>
      </c>
      <c r="GU6102" s="77">
        <v>5.5966209081309413E-2</v>
      </c>
      <c r="GV6102" s="77">
        <v>8.8475438209886694E-5</v>
      </c>
      <c r="GW6102" s="77">
        <v>0</v>
      </c>
      <c r="GX6102" s="77">
        <v>0</v>
      </c>
      <c r="GY6102" s="77">
        <v>0</v>
      </c>
      <c r="GZ6102" s="77">
        <v>0</v>
      </c>
    </row>
    <row r="6103" spans="187:208" x14ac:dyDescent="0.25">
      <c r="GE6103" s="77" t="s">
        <v>427</v>
      </c>
      <c r="GF6103" s="77" t="s">
        <v>155</v>
      </c>
      <c r="GG6103" s="77" t="s">
        <v>475</v>
      </c>
      <c r="GH6103" s="77" t="s">
        <v>474</v>
      </c>
      <c r="GI6103" s="77">
        <v>2021</v>
      </c>
      <c r="GJ6103" s="77" t="s">
        <v>303</v>
      </c>
      <c r="GK6103" s="77">
        <v>3.9894642198450479E-2</v>
      </c>
      <c r="GL6103" s="77">
        <v>248.68309399999899</v>
      </c>
      <c r="GM6103" s="77">
        <v>2021</v>
      </c>
      <c r="GN6103" s="77" t="s">
        <v>175</v>
      </c>
      <c r="GO6103" s="77">
        <v>5.3000000000000005E-2</v>
      </c>
      <c r="GP6103" s="77">
        <v>3</v>
      </c>
      <c r="GQ6103" s="77">
        <v>0</v>
      </c>
      <c r="GR6103" s="77" t="s">
        <v>423</v>
      </c>
      <c r="GS6103" s="77">
        <v>5.5966209081309413E-2</v>
      </c>
      <c r="GT6103" s="77">
        <v>2.2327518865025088E-3</v>
      </c>
      <c r="GU6103" s="77">
        <v>5.5966209081309413E-2</v>
      </c>
      <c r="GV6103" s="77">
        <v>2.2327518865025088E-3</v>
      </c>
      <c r="GW6103" s="77">
        <v>0</v>
      </c>
      <c r="GX6103" s="77">
        <v>0</v>
      </c>
      <c r="GY6103" s="77">
        <v>0</v>
      </c>
      <c r="GZ6103" s="77">
        <v>0</v>
      </c>
    </row>
    <row r="6104" spans="187:208" x14ac:dyDescent="0.25">
      <c r="GE6104" s="77" t="s">
        <v>422</v>
      </c>
      <c r="GF6104" s="77" t="s">
        <v>155</v>
      </c>
      <c r="GG6104" s="77" t="s">
        <v>475</v>
      </c>
      <c r="GH6104" s="77" t="s">
        <v>474</v>
      </c>
      <c r="GI6104" s="77">
        <v>2022</v>
      </c>
      <c r="GJ6104" s="77" t="s">
        <v>305</v>
      </c>
      <c r="GK6104" s="77">
        <v>3.6425060683954291E-2</v>
      </c>
      <c r="GL6104" s="77">
        <v>248.68309399999899</v>
      </c>
      <c r="GM6104" s="77">
        <v>2022</v>
      </c>
      <c r="GN6104" s="77" t="s">
        <v>175</v>
      </c>
      <c r="GO6104" s="77">
        <v>0.13250000000000001</v>
      </c>
      <c r="GP6104" s="77">
        <v>3</v>
      </c>
      <c r="GQ6104" s="77">
        <v>0</v>
      </c>
      <c r="GR6104" s="77" t="s">
        <v>423</v>
      </c>
      <c r="GS6104" s="77">
        <v>0.1527377521613833</v>
      </c>
      <c r="GT6104" s="77">
        <v>5.5634818912091571E-3</v>
      </c>
      <c r="GU6104" s="77">
        <v>0.1527377521613833</v>
      </c>
      <c r="GV6104" s="77">
        <v>5.5634818912091571E-3</v>
      </c>
      <c r="GW6104" s="77">
        <v>0.1527377521613833</v>
      </c>
      <c r="GX6104" s="77">
        <v>5.5634818912091571E-3</v>
      </c>
      <c r="GY6104" s="77">
        <v>0</v>
      </c>
      <c r="GZ6104" s="77">
        <v>0</v>
      </c>
    </row>
    <row r="6105" spans="187:208" x14ac:dyDescent="0.25">
      <c r="GE6105" s="77" t="s">
        <v>425</v>
      </c>
      <c r="GF6105" s="77" t="s">
        <v>155</v>
      </c>
      <c r="GG6105" s="77" t="s">
        <v>475</v>
      </c>
      <c r="GH6105" s="77" t="s">
        <v>474</v>
      </c>
      <c r="GI6105" s="77">
        <v>2022</v>
      </c>
      <c r="GJ6105" s="77" t="s">
        <v>301</v>
      </c>
      <c r="GK6105" s="77">
        <v>1.580872452542692E-3</v>
      </c>
      <c r="GL6105" s="77">
        <v>248.68309399999899</v>
      </c>
      <c r="GM6105" s="77">
        <v>2022</v>
      </c>
      <c r="GN6105" s="77" t="s">
        <v>175</v>
      </c>
      <c r="GO6105" s="77">
        <v>5.3000000000000005E-2</v>
      </c>
      <c r="GP6105" s="77">
        <v>3</v>
      </c>
      <c r="GQ6105" s="77">
        <v>0</v>
      </c>
      <c r="GR6105" s="77" t="s">
        <v>423</v>
      </c>
      <c r="GS6105" s="77">
        <v>5.5966209081309413E-2</v>
      </c>
      <c r="GT6105" s="77">
        <v>8.8475438209886694E-5</v>
      </c>
      <c r="GU6105" s="77">
        <v>5.5966209081309413E-2</v>
      </c>
      <c r="GV6105" s="77">
        <v>8.8475438209886694E-5</v>
      </c>
      <c r="GW6105" s="77">
        <v>5.5966209081309413E-2</v>
      </c>
      <c r="GX6105" s="77">
        <v>8.8475438209886694E-5</v>
      </c>
      <c r="GY6105" s="77">
        <v>0</v>
      </c>
      <c r="GZ6105" s="77">
        <v>0</v>
      </c>
    </row>
    <row r="6106" spans="187:208" x14ac:dyDescent="0.25">
      <c r="GE6106" s="77" t="s">
        <v>427</v>
      </c>
      <c r="GF6106" s="77" t="s">
        <v>155</v>
      </c>
      <c r="GG6106" s="77" t="s">
        <v>475</v>
      </c>
      <c r="GH6106" s="77" t="s">
        <v>474</v>
      </c>
      <c r="GI6106" s="77">
        <v>2022</v>
      </c>
      <c r="GJ6106" s="77" t="s">
        <v>303</v>
      </c>
      <c r="GK6106" s="77">
        <v>3.9894642198450479E-2</v>
      </c>
      <c r="GL6106" s="77">
        <v>248.68309399999899</v>
      </c>
      <c r="GM6106" s="77">
        <v>2022</v>
      </c>
      <c r="GN6106" s="77" t="s">
        <v>175</v>
      </c>
      <c r="GO6106" s="77">
        <v>5.3000000000000005E-2</v>
      </c>
      <c r="GP6106" s="77">
        <v>3</v>
      </c>
      <c r="GQ6106" s="77">
        <v>0</v>
      </c>
      <c r="GR6106" s="77" t="s">
        <v>423</v>
      </c>
      <c r="GS6106" s="77">
        <v>5.5966209081309413E-2</v>
      </c>
      <c r="GT6106" s="77">
        <v>2.2327518865025088E-3</v>
      </c>
      <c r="GU6106" s="77">
        <v>5.5966209081309413E-2</v>
      </c>
      <c r="GV6106" s="77">
        <v>2.2327518865025088E-3</v>
      </c>
      <c r="GW6106" s="77">
        <v>5.5966209081309413E-2</v>
      </c>
      <c r="GX6106" s="77">
        <v>2.2327518865025088E-3</v>
      </c>
      <c r="GY6106" s="77">
        <v>0</v>
      </c>
      <c r="GZ6106" s="77">
        <v>0</v>
      </c>
    </row>
    <row r="6107" spans="187:208" x14ac:dyDescent="0.25">
      <c r="GE6107" s="77" t="s">
        <v>422</v>
      </c>
      <c r="GF6107" s="77" t="s">
        <v>155</v>
      </c>
      <c r="GG6107" s="77" t="s">
        <v>475</v>
      </c>
      <c r="GH6107" s="77" t="s">
        <v>474</v>
      </c>
      <c r="GI6107" s="77">
        <v>2023</v>
      </c>
      <c r="GJ6107" s="77" t="s">
        <v>305</v>
      </c>
      <c r="GK6107" s="77">
        <v>3.7590224611390118E-2</v>
      </c>
      <c r="GL6107" s="77">
        <v>248.68309399999899</v>
      </c>
      <c r="GM6107" s="77">
        <v>2023</v>
      </c>
      <c r="GN6107" s="77" t="s">
        <v>175</v>
      </c>
      <c r="GO6107" s="77">
        <v>0.13250000000000001</v>
      </c>
      <c r="GP6107" s="77">
        <v>3</v>
      </c>
      <c r="GQ6107" s="77">
        <v>0</v>
      </c>
      <c r="GR6107" s="77" t="s">
        <v>423</v>
      </c>
      <c r="GS6107" s="77">
        <v>0</v>
      </c>
      <c r="GT6107" s="77">
        <v>0</v>
      </c>
      <c r="GU6107" s="77">
        <v>0.1527377521613833</v>
      </c>
      <c r="GV6107" s="77">
        <v>5.7414464103852344E-3</v>
      </c>
      <c r="GW6107" s="77">
        <v>0.1527377521613833</v>
      </c>
      <c r="GX6107" s="77">
        <v>5.7414464103852344E-3</v>
      </c>
      <c r="GY6107" s="77">
        <v>0.1527377521613833</v>
      </c>
      <c r="GZ6107" s="77">
        <v>5.7414464103852344E-3</v>
      </c>
    </row>
    <row r="6108" spans="187:208" x14ac:dyDescent="0.25">
      <c r="GE6108" s="77" t="s">
        <v>425</v>
      </c>
      <c r="GF6108" s="77" t="s">
        <v>155</v>
      </c>
      <c r="GG6108" s="77" t="s">
        <v>475</v>
      </c>
      <c r="GH6108" s="77" t="s">
        <v>474</v>
      </c>
      <c r="GI6108" s="77">
        <v>2023</v>
      </c>
      <c r="GJ6108" s="77" t="s">
        <v>301</v>
      </c>
      <c r="GK6108" s="77">
        <v>1.631433411568517E-3</v>
      </c>
      <c r="GL6108" s="77">
        <v>248.68309399999899</v>
      </c>
      <c r="GM6108" s="77">
        <v>2023</v>
      </c>
      <c r="GN6108" s="77" t="s">
        <v>175</v>
      </c>
      <c r="GO6108" s="77">
        <v>5.3000000000000005E-2</v>
      </c>
      <c r="GP6108" s="77">
        <v>3</v>
      </c>
      <c r="GQ6108" s="77">
        <v>0</v>
      </c>
      <c r="GR6108" s="77" t="s">
        <v>423</v>
      </c>
      <c r="GS6108" s="77">
        <v>0</v>
      </c>
      <c r="GT6108" s="77">
        <v>0</v>
      </c>
      <c r="GU6108" s="77">
        <v>5.5966209081309413E-2</v>
      </c>
      <c r="GV6108" s="77">
        <v>9.1305143414077537E-5</v>
      </c>
      <c r="GW6108" s="77">
        <v>5.5966209081309413E-2</v>
      </c>
      <c r="GX6108" s="77">
        <v>9.1305143414077537E-5</v>
      </c>
      <c r="GY6108" s="77">
        <v>5.5966209081309413E-2</v>
      </c>
      <c r="GZ6108" s="77">
        <v>9.1305143414077537E-5</v>
      </c>
    </row>
    <row r="6109" spans="187:208" x14ac:dyDescent="0.25">
      <c r="GE6109" s="77" t="s">
        <v>427</v>
      </c>
      <c r="GF6109" s="77" t="s">
        <v>155</v>
      </c>
      <c r="GG6109" s="77" t="s">
        <v>475</v>
      </c>
      <c r="GH6109" s="77" t="s">
        <v>474</v>
      </c>
      <c r="GI6109" s="77">
        <v>2023</v>
      </c>
      <c r="GJ6109" s="77" t="s">
        <v>303</v>
      </c>
      <c r="GK6109" s="77">
        <v>4.1186611014017382E-2</v>
      </c>
      <c r="GL6109" s="77">
        <v>248.68309399999899</v>
      </c>
      <c r="GM6109" s="77">
        <v>2023</v>
      </c>
      <c r="GN6109" s="77" t="s">
        <v>175</v>
      </c>
      <c r="GO6109" s="77">
        <v>5.3000000000000005E-2</v>
      </c>
      <c r="GP6109" s="77">
        <v>3</v>
      </c>
      <c r="GQ6109" s="77">
        <v>0</v>
      </c>
      <c r="GR6109" s="77" t="s">
        <v>423</v>
      </c>
      <c r="GS6109" s="77">
        <v>0</v>
      </c>
      <c r="GT6109" s="77">
        <v>0</v>
      </c>
      <c r="GU6109" s="77">
        <v>5.5966209081309413E-2</v>
      </c>
      <c r="GV6109" s="77">
        <v>2.3050584833610578E-3</v>
      </c>
      <c r="GW6109" s="77">
        <v>5.5966209081309413E-2</v>
      </c>
      <c r="GX6109" s="77">
        <v>2.3050584833610578E-3</v>
      </c>
      <c r="GY6109" s="77">
        <v>5.5966209081309413E-2</v>
      </c>
      <c r="GZ6109" s="77">
        <v>2.3050584833610578E-3</v>
      </c>
    </row>
    <row r="6110" spans="187:208" x14ac:dyDescent="0.25">
      <c r="GE6110" s="77" t="s">
        <v>422</v>
      </c>
      <c r="GF6110" s="77" t="s">
        <v>155</v>
      </c>
      <c r="GG6110" s="77" t="s">
        <v>475</v>
      </c>
      <c r="GH6110" s="77" t="s">
        <v>474</v>
      </c>
      <c r="GI6110" s="77">
        <v>2024</v>
      </c>
      <c r="GJ6110" s="77" t="s">
        <v>305</v>
      </c>
      <c r="GK6110" s="77">
        <v>3.7590224611390118E-2</v>
      </c>
      <c r="GL6110" s="77">
        <v>248.68309399999899</v>
      </c>
      <c r="GM6110" s="77">
        <v>2024</v>
      </c>
      <c r="GN6110" s="77" t="s">
        <v>175</v>
      </c>
      <c r="GO6110" s="77">
        <v>0.13250000000000001</v>
      </c>
      <c r="GP6110" s="77">
        <v>3</v>
      </c>
      <c r="GQ6110" s="77">
        <v>0</v>
      </c>
      <c r="GR6110" s="77" t="s">
        <v>423</v>
      </c>
      <c r="GS6110" s="77">
        <v>0</v>
      </c>
      <c r="GT6110" s="77">
        <v>0</v>
      </c>
      <c r="GU6110" s="77">
        <v>0</v>
      </c>
      <c r="GV6110" s="77">
        <v>0</v>
      </c>
      <c r="GW6110" s="77">
        <v>0.1527377521613833</v>
      </c>
      <c r="GX6110" s="77">
        <v>5.7414464103852344E-3</v>
      </c>
      <c r="GY6110" s="77">
        <v>0.1527377521613833</v>
      </c>
      <c r="GZ6110" s="77">
        <v>5.7414464103852344E-3</v>
      </c>
    </row>
    <row r="6111" spans="187:208" x14ac:dyDescent="0.25">
      <c r="GE6111" s="77" t="s">
        <v>425</v>
      </c>
      <c r="GF6111" s="77" t="s">
        <v>155</v>
      </c>
      <c r="GG6111" s="77" t="s">
        <v>475</v>
      </c>
      <c r="GH6111" s="77" t="s">
        <v>474</v>
      </c>
      <c r="GI6111" s="77">
        <v>2024</v>
      </c>
      <c r="GJ6111" s="77" t="s">
        <v>301</v>
      </c>
      <c r="GK6111" s="77">
        <v>1.631433411568517E-3</v>
      </c>
      <c r="GL6111" s="77">
        <v>248.68309399999899</v>
      </c>
      <c r="GM6111" s="77">
        <v>2024</v>
      </c>
      <c r="GN6111" s="77" t="s">
        <v>175</v>
      </c>
      <c r="GO6111" s="77">
        <v>5.3000000000000005E-2</v>
      </c>
      <c r="GP6111" s="77">
        <v>3</v>
      </c>
      <c r="GQ6111" s="77">
        <v>0</v>
      </c>
      <c r="GR6111" s="77" t="s">
        <v>423</v>
      </c>
      <c r="GS6111" s="77">
        <v>0</v>
      </c>
      <c r="GT6111" s="77">
        <v>0</v>
      </c>
      <c r="GU6111" s="77">
        <v>0</v>
      </c>
      <c r="GV6111" s="77">
        <v>0</v>
      </c>
      <c r="GW6111" s="77">
        <v>5.5966209081309413E-2</v>
      </c>
      <c r="GX6111" s="77">
        <v>9.1305143414077537E-5</v>
      </c>
      <c r="GY6111" s="77">
        <v>5.5966209081309413E-2</v>
      </c>
      <c r="GZ6111" s="77">
        <v>9.1305143414077537E-5</v>
      </c>
    </row>
    <row r="6112" spans="187:208" x14ac:dyDescent="0.25">
      <c r="GE6112" s="77" t="s">
        <v>427</v>
      </c>
      <c r="GF6112" s="77" t="s">
        <v>155</v>
      </c>
      <c r="GG6112" s="77" t="s">
        <v>475</v>
      </c>
      <c r="GH6112" s="77" t="s">
        <v>474</v>
      </c>
      <c r="GI6112" s="77">
        <v>2024</v>
      </c>
      <c r="GJ6112" s="77" t="s">
        <v>303</v>
      </c>
      <c r="GK6112" s="77">
        <v>4.1186611014017382E-2</v>
      </c>
      <c r="GL6112" s="77">
        <v>248.68309399999899</v>
      </c>
      <c r="GM6112" s="77">
        <v>2024</v>
      </c>
      <c r="GN6112" s="77" t="s">
        <v>175</v>
      </c>
      <c r="GO6112" s="77">
        <v>5.3000000000000005E-2</v>
      </c>
      <c r="GP6112" s="77">
        <v>3</v>
      </c>
      <c r="GQ6112" s="77">
        <v>0</v>
      </c>
      <c r="GR6112" s="77" t="s">
        <v>423</v>
      </c>
      <c r="GS6112" s="77">
        <v>0</v>
      </c>
      <c r="GT6112" s="77">
        <v>0</v>
      </c>
      <c r="GU6112" s="77">
        <v>0</v>
      </c>
      <c r="GV6112" s="77">
        <v>0</v>
      </c>
      <c r="GW6112" s="77">
        <v>5.5966209081309413E-2</v>
      </c>
      <c r="GX6112" s="77">
        <v>2.3050584833610578E-3</v>
      </c>
      <c r="GY6112" s="77">
        <v>5.5966209081309413E-2</v>
      </c>
      <c r="GZ6112" s="77">
        <v>2.3050584833610578E-3</v>
      </c>
    </row>
    <row r="6113" spans="187:208" x14ac:dyDescent="0.25">
      <c r="GE6113" s="77" t="s">
        <v>422</v>
      </c>
      <c r="GF6113" s="77" t="s">
        <v>155</v>
      </c>
      <c r="GG6113" s="77" t="s">
        <v>475</v>
      </c>
      <c r="GH6113" s="77" t="s">
        <v>474</v>
      </c>
      <c r="GI6113" s="77">
        <v>2025</v>
      </c>
      <c r="GJ6113" s="77" t="s">
        <v>305</v>
      </c>
      <c r="GK6113" s="77">
        <v>3.7590224611390118E-2</v>
      </c>
      <c r="GL6113" s="77">
        <v>248.68309399999899</v>
      </c>
      <c r="GM6113" s="77">
        <v>2025</v>
      </c>
      <c r="GN6113" s="77" t="s">
        <v>175</v>
      </c>
      <c r="GO6113" s="77">
        <v>0.13250000000000001</v>
      </c>
      <c r="GP6113" s="77">
        <v>3</v>
      </c>
      <c r="GQ6113" s="77">
        <v>0</v>
      </c>
      <c r="GR6113" s="77" t="s">
        <v>423</v>
      </c>
      <c r="GS6113" s="77">
        <v>0</v>
      </c>
      <c r="GT6113" s="77">
        <v>0</v>
      </c>
      <c r="GU6113" s="77">
        <v>0</v>
      </c>
      <c r="GV6113" s="77">
        <v>0</v>
      </c>
      <c r="GW6113" s="77">
        <v>0</v>
      </c>
      <c r="GX6113" s="77">
        <v>0</v>
      </c>
      <c r="GY6113" s="77">
        <v>0.1527377521613833</v>
      </c>
      <c r="GZ6113" s="77">
        <v>5.7414464103852344E-3</v>
      </c>
    </row>
    <row r="6114" spans="187:208" x14ac:dyDescent="0.25">
      <c r="GE6114" s="77" t="s">
        <v>425</v>
      </c>
      <c r="GF6114" s="77" t="s">
        <v>155</v>
      </c>
      <c r="GG6114" s="77" t="s">
        <v>475</v>
      </c>
      <c r="GH6114" s="77" t="s">
        <v>474</v>
      </c>
      <c r="GI6114" s="77">
        <v>2025</v>
      </c>
      <c r="GJ6114" s="77" t="s">
        <v>301</v>
      </c>
      <c r="GK6114" s="77">
        <v>1.631433411568517E-3</v>
      </c>
      <c r="GL6114" s="77">
        <v>248.68309399999899</v>
      </c>
      <c r="GM6114" s="77">
        <v>2025</v>
      </c>
      <c r="GN6114" s="77" t="s">
        <v>175</v>
      </c>
      <c r="GO6114" s="77">
        <v>5.3000000000000005E-2</v>
      </c>
      <c r="GP6114" s="77">
        <v>3</v>
      </c>
      <c r="GQ6114" s="77">
        <v>0</v>
      </c>
      <c r="GR6114" s="77" t="s">
        <v>423</v>
      </c>
      <c r="GS6114" s="77">
        <v>0</v>
      </c>
      <c r="GT6114" s="77">
        <v>0</v>
      </c>
      <c r="GU6114" s="77">
        <v>0</v>
      </c>
      <c r="GV6114" s="77">
        <v>0</v>
      </c>
      <c r="GW6114" s="77">
        <v>0</v>
      </c>
      <c r="GX6114" s="77">
        <v>0</v>
      </c>
      <c r="GY6114" s="77">
        <v>5.5966209081309413E-2</v>
      </c>
      <c r="GZ6114" s="77">
        <v>9.1305143414077537E-5</v>
      </c>
    </row>
    <row r="6115" spans="187:208" x14ac:dyDescent="0.25">
      <c r="GE6115" s="77" t="s">
        <v>427</v>
      </c>
      <c r="GF6115" s="77" t="s">
        <v>155</v>
      </c>
      <c r="GG6115" s="77" t="s">
        <v>475</v>
      </c>
      <c r="GH6115" s="77" t="s">
        <v>474</v>
      </c>
      <c r="GI6115" s="77">
        <v>2025</v>
      </c>
      <c r="GJ6115" s="77" t="s">
        <v>303</v>
      </c>
      <c r="GK6115" s="77">
        <v>4.1186611014017382E-2</v>
      </c>
      <c r="GL6115" s="77">
        <v>248.68309399999899</v>
      </c>
      <c r="GM6115" s="77">
        <v>2025</v>
      </c>
      <c r="GN6115" s="77" t="s">
        <v>175</v>
      </c>
      <c r="GO6115" s="77">
        <v>5.3000000000000005E-2</v>
      </c>
      <c r="GP6115" s="77">
        <v>3</v>
      </c>
      <c r="GQ6115" s="77">
        <v>0</v>
      </c>
      <c r="GR6115" s="77" t="s">
        <v>423</v>
      </c>
      <c r="GS6115" s="77">
        <v>0</v>
      </c>
      <c r="GT6115" s="77">
        <v>0</v>
      </c>
      <c r="GU6115" s="77">
        <v>0</v>
      </c>
      <c r="GV6115" s="77">
        <v>0</v>
      </c>
      <c r="GW6115" s="77">
        <v>0</v>
      </c>
      <c r="GX6115" s="77">
        <v>0</v>
      </c>
      <c r="GY6115" s="77">
        <v>5.5966209081309413E-2</v>
      </c>
      <c r="GZ6115" s="77">
        <v>2.3050584833610578E-3</v>
      </c>
    </row>
    <row r="6116" spans="187:208" x14ac:dyDescent="0.25">
      <c r="GE6116" s="77" t="s">
        <v>422</v>
      </c>
      <c r="GF6116" s="77" t="s">
        <v>155</v>
      </c>
      <c r="GG6116" s="77" t="s">
        <v>475</v>
      </c>
      <c r="GH6116" s="77" t="s">
        <v>481</v>
      </c>
      <c r="GI6116" s="77">
        <v>2021</v>
      </c>
      <c r="GJ6116" s="77" t="s">
        <v>305</v>
      </c>
      <c r="GK6116" s="77">
        <v>409.22373582044048</v>
      </c>
      <c r="GL6116" s="77">
        <v>248.68309399999899</v>
      </c>
      <c r="GM6116" s="77">
        <v>2021</v>
      </c>
      <c r="GN6116" s="77" t="s">
        <v>175</v>
      </c>
      <c r="GO6116" s="77">
        <v>0.13250000000000001</v>
      </c>
      <c r="GP6116" s="77">
        <v>3</v>
      </c>
      <c r="GQ6116" s="77">
        <v>0</v>
      </c>
      <c r="GR6116" s="77" t="s">
        <v>423</v>
      </c>
      <c r="GS6116" s="77">
        <v>0.1527377521613833</v>
      </c>
      <c r="GT6116" s="77">
        <v>62.50391354029783</v>
      </c>
      <c r="GU6116" s="77">
        <v>0.1527377521613833</v>
      </c>
      <c r="GV6116" s="77">
        <v>62.50391354029783</v>
      </c>
      <c r="GW6116" s="77">
        <v>0</v>
      </c>
      <c r="GX6116" s="77">
        <v>0</v>
      </c>
      <c r="GY6116" s="77">
        <v>0</v>
      </c>
      <c r="GZ6116" s="77">
        <v>0</v>
      </c>
    </row>
    <row r="6117" spans="187:208" x14ac:dyDescent="0.25">
      <c r="GE6117" s="77" t="s">
        <v>425</v>
      </c>
      <c r="GF6117" s="77" t="s">
        <v>155</v>
      </c>
      <c r="GG6117" s="77" t="s">
        <v>475</v>
      </c>
      <c r="GH6117" s="77" t="s">
        <v>481</v>
      </c>
      <c r="GI6117" s="77">
        <v>2021</v>
      </c>
      <c r="GJ6117" s="77" t="s">
        <v>301</v>
      </c>
      <c r="GK6117" s="77">
        <v>13469.08781237736</v>
      </c>
      <c r="GL6117" s="77">
        <v>248.68309399999899</v>
      </c>
      <c r="GM6117" s="77">
        <v>2021</v>
      </c>
      <c r="GN6117" s="77" t="s">
        <v>175</v>
      </c>
      <c r="GO6117" s="77">
        <v>5.3000000000000005E-2</v>
      </c>
      <c r="GP6117" s="77">
        <v>3</v>
      </c>
      <c r="GQ6117" s="77">
        <v>0</v>
      </c>
      <c r="GR6117" s="77" t="s">
        <v>423</v>
      </c>
      <c r="GS6117" s="77">
        <v>5.5966209081309413E-2</v>
      </c>
      <c r="GT6117" s="77">
        <v>753.81378464202771</v>
      </c>
      <c r="GU6117" s="77">
        <v>5.5966209081309413E-2</v>
      </c>
      <c r="GV6117" s="77">
        <v>753.81378464202771</v>
      </c>
      <c r="GW6117" s="77">
        <v>0</v>
      </c>
      <c r="GX6117" s="77">
        <v>0</v>
      </c>
      <c r="GY6117" s="77">
        <v>0</v>
      </c>
      <c r="GZ6117" s="77">
        <v>0</v>
      </c>
    </row>
    <row r="6118" spans="187:208" x14ac:dyDescent="0.25">
      <c r="GE6118" s="77" t="s">
        <v>427</v>
      </c>
      <c r="GF6118" s="77" t="s">
        <v>155</v>
      </c>
      <c r="GG6118" s="77" t="s">
        <v>475</v>
      </c>
      <c r="GH6118" s="77" t="s">
        <v>481</v>
      </c>
      <c r="GI6118" s="77">
        <v>2021</v>
      </c>
      <c r="GJ6118" s="77" t="s">
        <v>303</v>
      </c>
      <c r="GK6118" s="77">
        <v>7205.5312760244578</v>
      </c>
      <c r="GL6118" s="77">
        <v>248.68309399999899</v>
      </c>
      <c r="GM6118" s="77">
        <v>2021</v>
      </c>
      <c r="GN6118" s="77" t="s">
        <v>175</v>
      </c>
      <c r="GO6118" s="77">
        <v>5.3000000000000005E-2</v>
      </c>
      <c r="GP6118" s="77">
        <v>3</v>
      </c>
      <c r="GQ6118" s="77">
        <v>0</v>
      </c>
      <c r="GR6118" s="77" t="s">
        <v>423</v>
      </c>
      <c r="GS6118" s="77">
        <v>5.5966209081309413E-2</v>
      </c>
      <c r="GT6118" s="77">
        <v>403.266269935899</v>
      </c>
      <c r="GU6118" s="77">
        <v>5.5966209081309413E-2</v>
      </c>
      <c r="GV6118" s="77">
        <v>403.266269935899</v>
      </c>
      <c r="GW6118" s="77">
        <v>0</v>
      </c>
      <c r="GX6118" s="77">
        <v>0</v>
      </c>
      <c r="GY6118" s="77">
        <v>0</v>
      </c>
      <c r="GZ6118" s="77">
        <v>0</v>
      </c>
    </row>
    <row r="6119" spans="187:208" x14ac:dyDescent="0.25">
      <c r="GE6119" s="77" t="s">
        <v>422</v>
      </c>
      <c r="GF6119" s="77" t="s">
        <v>155</v>
      </c>
      <c r="GG6119" s="77" t="s">
        <v>475</v>
      </c>
      <c r="GH6119" s="77" t="s">
        <v>481</v>
      </c>
      <c r="GI6119" s="77">
        <v>2022</v>
      </c>
      <c r="GJ6119" s="77" t="s">
        <v>305</v>
      </c>
      <c r="GK6119" s="77">
        <v>409.22373582044048</v>
      </c>
      <c r="GL6119" s="77">
        <v>248.68309399999899</v>
      </c>
      <c r="GM6119" s="77">
        <v>2022</v>
      </c>
      <c r="GN6119" s="77" t="s">
        <v>175</v>
      </c>
      <c r="GO6119" s="77">
        <v>0.13250000000000001</v>
      </c>
      <c r="GP6119" s="77">
        <v>3</v>
      </c>
      <c r="GQ6119" s="77">
        <v>0</v>
      </c>
      <c r="GR6119" s="77" t="s">
        <v>423</v>
      </c>
      <c r="GS6119" s="77">
        <v>0.1527377521613833</v>
      </c>
      <c r="GT6119" s="77">
        <v>62.50391354029783</v>
      </c>
      <c r="GU6119" s="77">
        <v>0.1527377521613833</v>
      </c>
      <c r="GV6119" s="77">
        <v>62.50391354029783</v>
      </c>
      <c r="GW6119" s="77">
        <v>0.1527377521613833</v>
      </c>
      <c r="GX6119" s="77">
        <v>62.50391354029783</v>
      </c>
      <c r="GY6119" s="77">
        <v>0</v>
      </c>
      <c r="GZ6119" s="77">
        <v>0</v>
      </c>
    </row>
    <row r="6120" spans="187:208" x14ac:dyDescent="0.25">
      <c r="GE6120" s="77" t="s">
        <v>425</v>
      </c>
      <c r="GF6120" s="77" t="s">
        <v>155</v>
      </c>
      <c r="GG6120" s="77" t="s">
        <v>475</v>
      </c>
      <c r="GH6120" s="77" t="s">
        <v>481</v>
      </c>
      <c r="GI6120" s="77">
        <v>2022</v>
      </c>
      <c r="GJ6120" s="77" t="s">
        <v>301</v>
      </c>
      <c r="GK6120" s="77">
        <v>13469.08781237736</v>
      </c>
      <c r="GL6120" s="77">
        <v>248.68309399999899</v>
      </c>
      <c r="GM6120" s="77">
        <v>2022</v>
      </c>
      <c r="GN6120" s="77" t="s">
        <v>175</v>
      </c>
      <c r="GO6120" s="77">
        <v>5.3000000000000005E-2</v>
      </c>
      <c r="GP6120" s="77">
        <v>3</v>
      </c>
      <c r="GQ6120" s="77">
        <v>0</v>
      </c>
      <c r="GR6120" s="77" t="s">
        <v>423</v>
      </c>
      <c r="GS6120" s="77">
        <v>5.5966209081309413E-2</v>
      </c>
      <c r="GT6120" s="77">
        <v>753.81378464202771</v>
      </c>
      <c r="GU6120" s="77">
        <v>5.5966209081309413E-2</v>
      </c>
      <c r="GV6120" s="77">
        <v>753.81378464202771</v>
      </c>
      <c r="GW6120" s="77">
        <v>5.5966209081309413E-2</v>
      </c>
      <c r="GX6120" s="77">
        <v>753.81378464202771</v>
      </c>
      <c r="GY6120" s="77">
        <v>0</v>
      </c>
      <c r="GZ6120" s="77">
        <v>0</v>
      </c>
    </row>
    <row r="6121" spans="187:208" x14ac:dyDescent="0.25">
      <c r="GE6121" s="77" t="s">
        <v>427</v>
      </c>
      <c r="GF6121" s="77" t="s">
        <v>155</v>
      </c>
      <c r="GG6121" s="77" t="s">
        <v>475</v>
      </c>
      <c r="GH6121" s="77" t="s">
        <v>481</v>
      </c>
      <c r="GI6121" s="77">
        <v>2022</v>
      </c>
      <c r="GJ6121" s="77" t="s">
        <v>303</v>
      </c>
      <c r="GK6121" s="77">
        <v>7205.5312760244578</v>
      </c>
      <c r="GL6121" s="77">
        <v>248.68309399999899</v>
      </c>
      <c r="GM6121" s="77">
        <v>2022</v>
      </c>
      <c r="GN6121" s="77" t="s">
        <v>175</v>
      </c>
      <c r="GO6121" s="77">
        <v>5.3000000000000005E-2</v>
      </c>
      <c r="GP6121" s="77">
        <v>3</v>
      </c>
      <c r="GQ6121" s="77">
        <v>0</v>
      </c>
      <c r="GR6121" s="77" t="s">
        <v>423</v>
      </c>
      <c r="GS6121" s="77">
        <v>5.5966209081309413E-2</v>
      </c>
      <c r="GT6121" s="77">
        <v>403.266269935899</v>
      </c>
      <c r="GU6121" s="77">
        <v>5.5966209081309413E-2</v>
      </c>
      <c r="GV6121" s="77">
        <v>403.266269935899</v>
      </c>
      <c r="GW6121" s="77">
        <v>5.5966209081309413E-2</v>
      </c>
      <c r="GX6121" s="77">
        <v>403.266269935899</v>
      </c>
      <c r="GY6121" s="77">
        <v>0</v>
      </c>
      <c r="GZ6121" s="77">
        <v>0</v>
      </c>
    </row>
    <row r="6122" spans="187:208" x14ac:dyDescent="0.25">
      <c r="GE6122" s="77" t="s">
        <v>422</v>
      </c>
      <c r="GF6122" s="77" t="s">
        <v>155</v>
      </c>
      <c r="GG6122" s="77" t="s">
        <v>475</v>
      </c>
      <c r="GH6122" s="77" t="s">
        <v>481</v>
      </c>
      <c r="GI6122" s="77">
        <v>2023</v>
      </c>
      <c r="GJ6122" s="77" t="s">
        <v>305</v>
      </c>
      <c r="GK6122" s="77">
        <v>428.60232122030828</v>
      </c>
      <c r="GL6122" s="77">
        <v>248.68309399999899</v>
      </c>
      <c r="GM6122" s="77">
        <v>2023</v>
      </c>
      <c r="GN6122" s="77" t="s">
        <v>175</v>
      </c>
      <c r="GO6122" s="77">
        <v>0.13250000000000001</v>
      </c>
      <c r="GP6122" s="77">
        <v>3</v>
      </c>
      <c r="GQ6122" s="77">
        <v>0</v>
      </c>
      <c r="GR6122" s="77" t="s">
        <v>423</v>
      </c>
      <c r="GS6122" s="77">
        <v>0</v>
      </c>
      <c r="GT6122" s="77">
        <v>0</v>
      </c>
      <c r="GU6122" s="77">
        <v>0.1527377521613833</v>
      </c>
      <c r="GV6122" s="77">
        <v>65.463755114341041</v>
      </c>
      <c r="GW6122" s="77">
        <v>0.1527377521613833</v>
      </c>
      <c r="GX6122" s="77">
        <v>65.463755114341041</v>
      </c>
      <c r="GY6122" s="77">
        <v>0.1527377521613833</v>
      </c>
      <c r="GZ6122" s="77">
        <v>65.463755114341041</v>
      </c>
    </row>
    <row r="6123" spans="187:208" x14ac:dyDescent="0.25">
      <c r="GE6123" s="77" t="s">
        <v>425</v>
      </c>
      <c r="GF6123" s="77" t="s">
        <v>155</v>
      </c>
      <c r="GG6123" s="77" t="s">
        <v>475</v>
      </c>
      <c r="GH6123" s="77" t="s">
        <v>481</v>
      </c>
      <c r="GI6123" s="77">
        <v>2023</v>
      </c>
      <c r="GJ6123" s="77" t="s">
        <v>301</v>
      </c>
      <c r="GK6123" s="77">
        <v>13939.560973456581</v>
      </c>
      <c r="GL6123" s="77">
        <v>248.68309399999899</v>
      </c>
      <c r="GM6123" s="77">
        <v>2023</v>
      </c>
      <c r="GN6123" s="77" t="s">
        <v>175</v>
      </c>
      <c r="GO6123" s="77">
        <v>5.3000000000000005E-2</v>
      </c>
      <c r="GP6123" s="77">
        <v>3</v>
      </c>
      <c r="GQ6123" s="77">
        <v>0</v>
      </c>
      <c r="GR6123" s="77" t="s">
        <v>423</v>
      </c>
      <c r="GS6123" s="77">
        <v>0</v>
      </c>
      <c r="GT6123" s="77">
        <v>0</v>
      </c>
      <c r="GU6123" s="77">
        <v>5.5966209081309413E-2</v>
      </c>
      <c r="GV6123" s="77">
        <v>780.14438394213198</v>
      </c>
      <c r="GW6123" s="77">
        <v>5.5966209081309413E-2</v>
      </c>
      <c r="GX6123" s="77">
        <v>780.14438394213198</v>
      </c>
      <c r="GY6123" s="77">
        <v>5.5966209081309413E-2</v>
      </c>
      <c r="GZ6123" s="77">
        <v>780.14438394213198</v>
      </c>
    </row>
    <row r="6124" spans="187:208" x14ac:dyDescent="0.25">
      <c r="GE6124" s="77" t="s">
        <v>427</v>
      </c>
      <c r="GF6124" s="77" t="s">
        <v>155</v>
      </c>
      <c r="GG6124" s="77" t="s">
        <v>475</v>
      </c>
      <c r="GH6124" s="77" t="s">
        <v>481</v>
      </c>
      <c r="GI6124" s="77">
        <v>2023</v>
      </c>
      <c r="GJ6124" s="77" t="s">
        <v>303</v>
      </c>
      <c r="GK6124" s="77">
        <v>7467.8148194512214</v>
      </c>
      <c r="GL6124" s="77">
        <v>248.68309399999899</v>
      </c>
      <c r="GM6124" s="77">
        <v>2023</v>
      </c>
      <c r="GN6124" s="77" t="s">
        <v>175</v>
      </c>
      <c r="GO6124" s="77">
        <v>5.3000000000000005E-2</v>
      </c>
      <c r="GP6124" s="77">
        <v>3</v>
      </c>
      <c r="GQ6124" s="77">
        <v>0</v>
      </c>
      <c r="GR6124" s="77" t="s">
        <v>423</v>
      </c>
      <c r="GS6124" s="77">
        <v>0</v>
      </c>
      <c r="GT6124" s="77">
        <v>0</v>
      </c>
      <c r="GU6124" s="77">
        <v>5.5966209081309413E-2</v>
      </c>
      <c r="GV6124" s="77">
        <v>417.94528556590797</v>
      </c>
      <c r="GW6124" s="77">
        <v>5.5966209081309413E-2</v>
      </c>
      <c r="GX6124" s="77">
        <v>417.94528556590797</v>
      </c>
      <c r="GY6124" s="77">
        <v>5.5966209081309413E-2</v>
      </c>
      <c r="GZ6124" s="77">
        <v>417.94528556590797</v>
      </c>
    </row>
    <row r="6125" spans="187:208" x14ac:dyDescent="0.25">
      <c r="GE6125" s="77" t="s">
        <v>422</v>
      </c>
      <c r="GF6125" s="77" t="s">
        <v>155</v>
      </c>
      <c r="GG6125" s="77" t="s">
        <v>475</v>
      </c>
      <c r="GH6125" s="77" t="s">
        <v>481</v>
      </c>
      <c r="GI6125" s="77">
        <v>2024</v>
      </c>
      <c r="GJ6125" s="77" t="s">
        <v>305</v>
      </c>
      <c r="GK6125" s="77">
        <v>428.60232122030828</v>
      </c>
      <c r="GL6125" s="77">
        <v>248.68309399999899</v>
      </c>
      <c r="GM6125" s="77">
        <v>2024</v>
      </c>
      <c r="GN6125" s="77" t="s">
        <v>175</v>
      </c>
      <c r="GO6125" s="77">
        <v>0.13250000000000001</v>
      </c>
      <c r="GP6125" s="77">
        <v>3</v>
      </c>
      <c r="GQ6125" s="77">
        <v>0</v>
      </c>
      <c r="GR6125" s="77" t="s">
        <v>423</v>
      </c>
      <c r="GS6125" s="77">
        <v>0</v>
      </c>
      <c r="GT6125" s="77">
        <v>0</v>
      </c>
      <c r="GU6125" s="77">
        <v>0</v>
      </c>
      <c r="GV6125" s="77">
        <v>0</v>
      </c>
      <c r="GW6125" s="77">
        <v>0.1527377521613833</v>
      </c>
      <c r="GX6125" s="77">
        <v>65.463755114341041</v>
      </c>
      <c r="GY6125" s="77">
        <v>0.1527377521613833</v>
      </c>
      <c r="GZ6125" s="77">
        <v>65.463755114341041</v>
      </c>
    </row>
    <row r="6126" spans="187:208" x14ac:dyDescent="0.25">
      <c r="GE6126" s="77" t="s">
        <v>425</v>
      </c>
      <c r="GF6126" s="77" t="s">
        <v>155</v>
      </c>
      <c r="GG6126" s="77" t="s">
        <v>475</v>
      </c>
      <c r="GH6126" s="77" t="s">
        <v>481</v>
      </c>
      <c r="GI6126" s="77">
        <v>2024</v>
      </c>
      <c r="GJ6126" s="77" t="s">
        <v>301</v>
      </c>
      <c r="GK6126" s="77">
        <v>13939.560973456581</v>
      </c>
      <c r="GL6126" s="77">
        <v>248.68309399999899</v>
      </c>
      <c r="GM6126" s="77">
        <v>2024</v>
      </c>
      <c r="GN6126" s="77" t="s">
        <v>175</v>
      </c>
      <c r="GO6126" s="77">
        <v>5.3000000000000005E-2</v>
      </c>
      <c r="GP6126" s="77">
        <v>3</v>
      </c>
      <c r="GQ6126" s="77">
        <v>0</v>
      </c>
      <c r="GR6126" s="77" t="s">
        <v>423</v>
      </c>
      <c r="GS6126" s="77">
        <v>0</v>
      </c>
      <c r="GT6126" s="77">
        <v>0</v>
      </c>
      <c r="GU6126" s="77">
        <v>0</v>
      </c>
      <c r="GV6126" s="77">
        <v>0</v>
      </c>
      <c r="GW6126" s="77">
        <v>5.5966209081309413E-2</v>
      </c>
      <c r="GX6126" s="77">
        <v>780.14438394213198</v>
      </c>
      <c r="GY6126" s="77">
        <v>5.5966209081309413E-2</v>
      </c>
      <c r="GZ6126" s="77">
        <v>780.14438394213198</v>
      </c>
    </row>
    <row r="6127" spans="187:208" x14ac:dyDescent="0.25">
      <c r="GE6127" s="77" t="s">
        <v>427</v>
      </c>
      <c r="GF6127" s="77" t="s">
        <v>155</v>
      </c>
      <c r="GG6127" s="77" t="s">
        <v>475</v>
      </c>
      <c r="GH6127" s="77" t="s">
        <v>481</v>
      </c>
      <c r="GI6127" s="77">
        <v>2024</v>
      </c>
      <c r="GJ6127" s="77" t="s">
        <v>303</v>
      </c>
      <c r="GK6127" s="77">
        <v>7467.8148194512214</v>
      </c>
      <c r="GL6127" s="77">
        <v>248.68309399999899</v>
      </c>
      <c r="GM6127" s="77">
        <v>2024</v>
      </c>
      <c r="GN6127" s="77" t="s">
        <v>175</v>
      </c>
      <c r="GO6127" s="77">
        <v>5.3000000000000005E-2</v>
      </c>
      <c r="GP6127" s="77">
        <v>3</v>
      </c>
      <c r="GQ6127" s="77">
        <v>0</v>
      </c>
      <c r="GR6127" s="77" t="s">
        <v>423</v>
      </c>
      <c r="GS6127" s="77">
        <v>0</v>
      </c>
      <c r="GT6127" s="77">
        <v>0</v>
      </c>
      <c r="GU6127" s="77">
        <v>0</v>
      </c>
      <c r="GV6127" s="77">
        <v>0</v>
      </c>
      <c r="GW6127" s="77">
        <v>5.5966209081309413E-2</v>
      </c>
      <c r="GX6127" s="77">
        <v>417.94528556590797</v>
      </c>
      <c r="GY6127" s="77">
        <v>5.5966209081309413E-2</v>
      </c>
      <c r="GZ6127" s="77">
        <v>417.94528556590797</v>
      </c>
    </row>
    <row r="6128" spans="187:208" x14ac:dyDescent="0.25">
      <c r="GE6128" s="77" t="s">
        <v>422</v>
      </c>
      <c r="GF6128" s="77" t="s">
        <v>155</v>
      </c>
      <c r="GG6128" s="77" t="s">
        <v>475</v>
      </c>
      <c r="GH6128" s="77" t="s">
        <v>481</v>
      </c>
      <c r="GI6128" s="77">
        <v>2025</v>
      </c>
      <c r="GJ6128" s="77" t="s">
        <v>305</v>
      </c>
      <c r="GK6128" s="77">
        <v>428.60232122030828</v>
      </c>
      <c r="GL6128" s="77">
        <v>248.68309399999899</v>
      </c>
      <c r="GM6128" s="77">
        <v>2025</v>
      </c>
      <c r="GN6128" s="77" t="s">
        <v>175</v>
      </c>
      <c r="GO6128" s="77">
        <v>0.13250000000000001</v>
      </c>
      <c r="GP6128" s="77">
        <v>3</v>
      </c>
      <c r="GQ6128" s="77">
        <v>0</v>
      </c>
      <c r="GR6128" s="77" t="s">
        <v>423</v>
      </c>
      <c r="GS6128" s="77">
        <v>0</v>
      </c>
      <c r="GT6128" s="77">
        <v>0</v>
      </c>
      <c r="GU6128" s="77">
        <v>0</v>
      </c>
      <c r="GV6128" s="77">
        <v>0</v>
      </c>
      <c r="GW6128" s="77">
        <v>0</v>
      </c>
      <c r="GX6128" s="77">
        <v>0</v>
      </c>
      <c r="GY6128" s="77">
        <v>0.1527377521613833</v>
      </c>
      <c r="GZ6128" s="77">
        <v>65.463755114341041</v>
      </c>
    </row>
    <row r="6129" spans="187:208" x14ac:dyDescent="0.25">
      <c r="GE6129" s="77" t="s">
        <v>425</v>
      </c>
      <c r="GF6129" s="77" t="s">
        <v>155</v>
      </c>
      <c r="GG6129" s="77" t="s">
        <v>475</v>
      </c>
      <c r="GH6129" s="77" t="s">
        <v>481</v>
      </c>
      <c r="GI6129" s="77">
        <v>2025</v>
      </c>
      <c r="GJ6129" s="77" t="s">
        <v>301</v>
      </c>
      <c r="GK6129" s="77">
        <v>13939.560973456581</v>
      </c>
      <c r="GL6129" s="77">
        <v>248.68309399999899</v>
      </c>
      <c r="GM6129" s="77">
        <v>2025</v>
      </c>
      <c r="GN6129" s="77" t="s">
        <v>175</v>
      </c>
      <c r="GO6129" s="77">
        <v>5.3000000000000005E-2</v>
      </c>
      <c r="GP6129" s="77">
        <v>3</v>
      </c>
      <c r="GQ6129" s="77">
        <v>0</v>
      </c>
      <c r="GR6129" s="77" t="s">
        <v>423</v>
      </c>
      <c r="GS6129" s="77">
        <v>0</v>
      </c>
      <c r="GT6129" s="77">
        <v>0</v>
      </c>
      <c r="GU6129" s="77">
        <v>0</v>
      </c>
      <c r="GV6129" s="77">
        <v>0</v>
      </c>
      <c r="GW6129" s="77">
        <v>0</v>
      </c>
      <c r="GX6129" s="77">
        <v>0</v>
      </c>
      <c r="GY6129" s="77">
        <v>5.5966209081309413E-2</v>
      </c>
      <c r="GZ6129" s="77">
        <v>780.14438394213198</v>
      </c>
    </row>
    <row r="6130" spans="187:208" x14ac:dyDescent="0.25">
      <c r="GE6130" s="77" t="s">
        <v>427</v>
      </c>
      <c r="GF6130" s="77" t="s">
        <v>155</v>
      </c>
      <c r="GG6130" s="77" t="s">
        <v>475</v>
      </c>
      <c r="GH6130" s="77" t="s">
        <v>481</v>
      </c>
      <c r="GI6130" s="77">
        <v>2025</v>
      </c>
      <c r="GJ6130" s="77" t="s">
        <v>303</v>
      </c>
      <c r="GK6130" s="77">
        <v>7467.8148194512214</v>
      </c>
      <c r="GL6130" s="77">
        <v>248.68309399999899</v>
      </c>
      <c r="GM6130" s="77">
        <v>2025</v>
      </c>
      <c r="GN6130" s="77" t="s">
        <v>175</v>
      </c>
      <c r="GO6130" s="77">
        <v>5.3000000000000005E-2</v>
      </c>
      <c r="GP6130" s="77">
        <v>3</v>
      </c>
      <c r="GQ6130" s="77">
        <v>0</v>
      </c>
      <c r="GR6130" s="77" t="s">
        <v>423</v>
      </c>
      <c r="GS6130" s="77">
        <v>0</v>
      </c>
      <c r="GT6130" s="77">
        <v>0</v>
      </c>
      <c r="GU6130" s="77">
        <v>0</v>
      </c>
      <c r="GV6130" s="77">
        <v>0</v>
      </c>
      <c r="GW6130" s="77">
        <v>0</v>
      </c>
      <c r="GX6130" s="77">
        <v>0</v>
      </c>
      <c r="GY6130" s="77">
        <v>5.5966209081309413E-2</v>
      </c>
      <c r="GZ6130" s="77">
        <v>417.94528556590797</v>
      </c>
    </row>
    <row r="6131" spans="187:208" x14ac:dyDescent="0.25">
      <c r="GE6131" s="77" t="s">
        <v>422</v>
      </c>
      <c r="GF6131" s="77" t="s">
        <v>155</v>
      </c>
      <c r="GG6131" s="77" t="s">
        <v>475</v>
      </c>
      <c r="GH6131" s="77" t="s">
        <v>488</v>
      </c>
      <c r="GI6131" s="77">
        <v>2021</v>
      </c>
      <c r="GJ6131" s="77" t="s">
        <v>305</v>
      </c>
      <c r="GK6131" s="77">
        <v>409.22373582041428</v>
      </c>
      <c r="GL6131" s="77">
        <v>248.68309399999899</v>
      </c>
      <c r="GM6131" s="77">
        <v>2021</v>
      </c>
      <c r="GN6131" s="77" t="s">
        <v>175</v>
      </c>
      <c r="GO6131" s="77">
        <v>0.13250000000000001</v>
      </c>
      <c r="GP6131" s="77">
        <v>3</v>
      </c>
      <c r="GQ6131" s="77">
        <v>0</v>
      </c>
      <c r="GR6131" s="77" t="s">
        <v>423</v>
      </c>
      <c r="GS6131" s="77">
        <v>0.1527377521613833</v>
      </c>
      <c r="GT6131" s="77">
        <v>62.50391354029383</v>
      </c>
      <c r="GU6131" s="77">
        <v>0.1527377521613833</v>
      </c>
      <c r="GV6131" s="77">
        <v>62.50391354029383</v>
      </c>
      <c r="GW6131" s="77">
        <v>0</v>
      </c>
      <c r="GX6131" s="77">
        <v>0</v>
      </c>
      <c r="GY6131" s="77">
        <v>0</v>
      </c>
      <c r="GZ6131" s="77">
        <v>0</v>
      </c>
    </row>
    <row r="6132" spans="187:208" x14ac:dyDescent="0.25">
      <c r="GE6132" s="77" t="s">
        <v>425</v>
      </c>
      <c r="GF6132" s="77" t="s">
        <v>155</v>
      </c>
      <c r="GG6132" s="77" t="s">
        <v>475</v>
      </c>
      <c r="GH6132" s="77" t="s">
        <v>488</v>
      </c>
      <c r="GI6132" s="77">
        <v>2021</v>
      </c>
      <c r="GJ6132" s="77" t="s">
        <v>301</v>
      </c>
      <c r="GK6132" s="77">
        <v>13469.087812378721</v>
      </c>
      <c r="GL6132" s="77">
        <v>248.68309399999899</v>
      </c>
      <c r="GM6132" s="77">
        <v>2021</v>
      </c>
      <c r="GN6132" s="77" t="s">
        <v>175</v>
      </c>
      <c r="GO6132" s="77">
        <v>5.3000000000000005E-2</v>
      </c>
      <c r="GP6132" s="77">
        <v>3</v>
      </c>
      <c r="GQ6132" s="77">
        <v>0</v>
      </c>
      <c r="GR6132" s="77" t="s">
        <v>423</v>
      </c>
      <c r="GS6132" s="77">
        <v>5.5966209081309413E-2</v>
      </c>
      <c r="GT6132" s="77">
        <v>753.81378464210388</v>
      </c>
      <c r="GU6132" s="77">
        <v>5.5966209081309413E-2</v>
      </c>
      <c r="GV6132" s="77">
        <v>753.81378464210388</v>
      </c>
      <c r="GW6132" s="77">
        <v>0</v>
      </c>
      <c r="GX6132" s="77">
        <v>0</v>
      </c>
      <c r="GY6132" s="77">
        <v>0</v>
      </c>
      <c r="GZ6132" s="77">
        <v>0</v>
      </c>
    </row>
    <row r="6133" spans="187:208" x14ac:dyDescent="0.25">
      <c r="GE6133" s="77" t="s">
        <v>427</v>
      </c>
      <c r="GF6133" s="77" t="s">
        <v>155</v>
      </c>
      <c r="GG6133" s="77" t="s">
        <v>475</v>
      </c>
      <c r="GH6133" s="77" t="s">
        <v>488</v>
      </c>
      <c r="GI6133" s="77">
        <v>2021</v>
      </c>
      <c r="GJ6133" s="77" t="s">
        <v>303</v>
      </c>
      <c r="GK6133" s="77">
        <v>7205.53127602526</v>
      </c>
      <c r="GL6133" s="77">
        <v>248.68309399999899</v>
      </c>
      <c r="GM6133" s="77">
        <v>2021</v>
      </c>
      <c r="GN6133" s="77" t="s">
        <v>175</v>
      </c>
      <c r="GO6133" s="77">
        <v>5.3000000000000005E-2</v>
      </c>
      <c r="GP6133" s="77">
        <v>3</v>
      </c>
      <c r="GQ6133" s="77">
        <v>0</v>
      </c>
      <c r="GR6133" s="77" t="s">
        <v>423</v>
      </c>
      <c r="GS6133" s="77">
        <v>5.5966209081309413E-2</v>
      </c>
      <c r="GT6133" s="77">
        <v>403.26626993594391</v>
      </c>
      <c r="GU6133" s="77">
        <v>5.5966209081309413E-2</v>
      </c>
      <c r="GV6133" s="77">
        <v>403.26626993594391</v>
      </c>
      <c r="GW6133" s="77">
        <v>0</v>
      </c>
      <c r="GX6133" s="77">
        <v>0</v>
      </c>
      <c r="GY6133" s="77">
        <v>0</v>
      </c>
      <c r="GZ6133" s="77">
        <v>0</v>
      </c>
    </row>
    <row r="6134" spans="187:208" x14ac:dyDescent="0.25">
      <c r="GE6134" s="77" t="s">
        <v>422</v>
      </c>
      <c r="GF6134" s="77" t="s">
        <v>155</v>
      </c>
      <c r="GG6134" s="77" t="s">
        <v>475</v>
      </c>
      <c r="GH6134" s="77" t="s">
        <v>488</v>
      </c>
      <c r="GI6134" s="77">
        <v>2022</v>
      </c>
      <c r="GJ6134" s="77" t="s">
        <v>305</v>
      </c>
      <c r="GK6134" s="77">
        <v>409.22373582041428</v>
      </c>
      <c r="GL6134" s="77">
        <v>248.68309399999899</v>
      </c>
      <c r="GM6134" s="77">
        <v>2022</v>
      </c>
      <c r="GN6134" s="77" t="s">
        <v>175</v>
      </c>
      <c r="GO6134" s="77">
        <v>0.13250000000000001</v>
      </c>
      <c r="GP6134" s="77">
        <v>3</v>
      </c>
      <c r="GQ6134" s="77">
        <v>0</v>
      </c>
      <c r="GR6134" s="77" t="s">
        <v>423</v>
      </c>
      <c r="GS6134" s="77">
        <v>0.1527377521613833</v>
      </c>
      <c r="GT6134" s="77">
        <v>62.50391354029383</v>
      </c>
      <c r="GU6134" s="77">
        <v>0.1527377521613833</v>
      </c>
      <c r="GV6134" s="77">
        <v>62.50391354029383</v>
      </c>
      <c r="GW6134" s="77">
        <v>0.1527377521613833</v>
      </c>
      <c r="GX6134" s="77">
        <v>62.50391354029383</v>
      </c>
      <c r="GY6134" s="77">
        <v>0</v>
      </c>
      <c r="GZ6134" s="77">
        <v>0</v>
      </c>
    </row>
    <row r="6135" spans="187:208" x14ac:dyDescent="0.25">
      <c r="GE6135" s="77" t="s">
        <v>425</v>
      </c>
      <c r="GF6135" s="77" t="s">
        <v>155</v>
      </c>
      <c r="GG6135" s="77" t="s">
        <v>475</v>
      </c>
      <c r="GH6135" s="77" t="s">
        <v>488</v>
      </c>
      <c r="GI6135" s="77">
        <v>2022</v>
      </c>
      <c r="GJ6135" s="77" t="s">
        <v>301</v>
      </c>
      <c r="GK6135" s="77">
        <v>13469.087812378721</v>
      </c>
      <c r="GL6135" s="77">
        <v>248.68309399999899</v>
      </c>
      <c r="GM6135" s="77">
        <v>2022</v>
      </c>
      <c r="GN6135" s="77" t="s">
        <v>175</v>
      </c>
      <c r="GO6135" s="77">
        <v>5.3000000000000005E-2</v>
      </c>
      <c r="GP6135" s="77">
        <v>3</v>
      </c>
      <c r="GQ6135" s="77">
        <v>0</v>
      </c>
      <c r="GR6135" s="77" t="s">
        <v>423</v>
      </c>
      <c r="GS6135" s="77">
        <v>5.5966209081309413E-2</v>
      </c>
      <c r="GT6135" s="77">
        <v>753.81378464210388</v>
      </c>
      <c r="GU6135" s="77">
        <v>5.5966209081309413E-2</v>
      </c>
      <c r="GV6135" s="77">
        <v>753.81378464210388</v>
      </c>
      <c r="GW6135" s="77">
        <v>5.5966209081309413E-2</v>
      </c>
      <c r="GX6135" s="77">
        <v>753.81378464210388</v>
      </c>
      <c r="GY6135" s="77">
        <v>0</v>
      </c>
      <c r="GZ6135" s="77">
        <v>0</v>
      </c>
    </row>
    <row r="6136" spans="187:208" x14ac:dyDescent="0.25">
      <c r="GE6136" s="77" t="s">
        <v>427</v>
      </c>
      <c r="GF6136" s="77" t="s">
        <v>155</v>
      </c>
      <c r="GG6136" s="77" t="s">
        <v>475</v>
      </c>
      <c r="GH6136" s="77" t="s">
        <v>488</v>
      </c>
      <c r="GI6136" s="77">
        <v>2022</v>
      </c>
      <c r="GJ6136" s="77" t="s">
        <v>303</v>
      </c>
      <c r="GK6136" s="77">
        <v>7205.53127602526</v>
      </c>
      <c r="GL6136" s="77">
        <v>248.68309399999899</v>
      </c>
      <c r="GM6136" s="77">
        <v>2022</v>
      </c>
      <c r="GN6136" s="77" t="s">
        <v>175</v>
      </c>
      <c r="GO6136" s="77">
        <v>5.3000000000000005E-2</v>
      </c>
      <c r="GP6136" s="77">
        <v>3</v>
      </c>
      <c r="GQ6136" s="77">
        <v>0</v>
      </c>
      <c r="GR6136" s="77" t="s">
        <v>423</v>
      </c>
      <c r="GS6136" s="77">
        <v>5.5966209081309413E-2</v>
      </c>
      <c r="GT6136" s="77">
        <v>403.26626993594391</v>
      </c>
      <c r="GU6136" s="77">
        <v>5.5966209081309413E-2</v>
      </c>
      <c r="GV6136" s="77">
        <v>403.26626993594391</v>
      </c>
      <c r="GW6136" s="77">
        <v>5.5966209081309413E-2</v>
      </c>
      <c r="GX6136" s="77">
        <v>403.26626993594391</v>
      </c>
      <c r="GY6136" s="77">
        <v>0</v>
      </c>
      <c r="GZ6136" s="77">
        <v>0</v>
      </c>
    </row>
    <row r="6137" spans="187:208" x14ac:dyDescent="0.25">
      <c r="GE6137" s="77" t="s">
        <v>422</v>
      </c>
      <c r="GF6137" s="77" t="s">
        <v>155</v>
      </c>
      <c r="GG6137" s="77" t="s">
        <v>475</v>
      </c>
      <c r="GH6137" s="77" t="s">
        <v>488</v>
      </c>
      <c r="GI6137" s="77">
        <v>2023</v>
      </c>
      <c r="GJ6137" s="77" t="s">
        <v>305</v>
      </c>
      <c r="GK6137" s="77">
        <v>428.60232122028953</v>
      </c>
      <c r="GL6137" s="77">
        <v>248.68309399999899</v>
      </c>
      <c r="GM6137" s="77">
        <v>2023</v>
      </c>
      <c r="GN6137" s="77" t="s">
        <v>175</v>
      </c>
      <c r="GO6137" s="77">
        <v>0.13250000000000001</v>
      </c>
      <c r="GP6137" s="77">
        <v>3</v>
      </c>
      <c r="GQ6137" s="77">
        <v>0</v>
      </c>
      <c r="GR6137" s="77" t="s">
        <v>423</v>
      </c>
      <c r="GS6137" s="77">
        <v>0</v>
      </c>
      <c r="GT6137" s="77">
        <v>0</v>
      </c>
      <c r="GU6137" s="77">
        <v>0.1527377521613833</v>
      </c>
      <c r="GV6137" s="77">
        <v>65.46375511433817</v>
      </c>
      <c r="GW6137" s="77">
        <v>0.1527377521613833</v>
      </c>
      <c r="GX6137" s="77">
        <v>65.46375511433817</v>
      </c>
      <c r="GY6137" s="77">
        <v>0.1527377521613833</v>
      </c>
      <c r="GZ6137" s="77">
        <v>65.46375511433817</v>
      </c>
    </row>
    <row r="6138" spans="187:208" x14ac:dyDescent="0.25">
      <c r="GE6138" s="77" t="s">
        <v>425</v>
      </c>
      <c r="GF6138" s="77" t="s">
        <v>155</v>
      </c>
      <c r="GG6138" s="77" t="s">
        <v>475</v>
      </c>
      <c r="GH6138" s="77" t="s">
        <v>488</v>
      </c>
      <c r="GI6138" s="77">
        <v>2023</v>
      </c>
      <c r="GJ6138" s="77" t="s">
        <v>301</v>
      </c>
      <c r="GK6138" s="77">
        <v>13939.560973457559</v>
      </c>
      <c r="GL6138" s="77">
        <v>248.68309399999899</v>
      </c>
      <c r="GM6138" s="77">
        <v>2023</v>
      </c>
      <c r="GN6138" s="77" t="s">
        <v>175</v>
      </c>
      <c r="GO6138" s="77">
        <v>5.3000000000000005E-2</v>
      </c>
      <c r="GP6138" s="77">
        <v>3</v>
      </c>
      <c r="GQ6138" s="77">
        <v>0</v>
      </c>
      <c r="GR6138" s="77" t="s">
        <v>423</v>
      </c>
      <c r="GS6138" s="77">
        <v>0</v>
      </c>
      <c r="GT6138" s="77">
        <v>0</v>
      </c>
      <c r="GU6138" s="77">
        <v>5.5966209081309413E-2</v>
      </c>
      <c r="GV6138" s="77">
        <v>780.14438394218678</v>
      </c>
      <c r="GW6138" s="77">
        <v>5.5966209081309413E-2</v>
      </c>
      <c r="GX6138" s="77">
        <v>780.14438394218678</v>
      </c>
      <c r="GY6138" s="77">
        <v>5.5966209081309413E-2</v>
      </c>
      <c r="GZ6138" s="77">
        <v>780.14438394218678</v>
      </c>
    </row>
    <row r="6139" spans="187:208" x14ac:dyDescent="0.25">
      <c r="GE6139" s="77" t="s">
        <v>427</v>
      </c>
      <c r="GF6139" s="77" t="s">
        <v>155</v>
      </c>
      <c r="GG6139" s="77" t="s">
        <v>475</v>
      </c>
      <c r="GH6139" s="77" t="s">
        <v>488</v>
      </c>
      <c r="GI6139" s="77">
        <v>2023</v>
      </c>
      <c r="GJ6139" s="77" t="s">
        <v>303</v>
      </c>
      <c r="GK6139" s="77">
        <v>7467.8148194525556</v>
      </c>
      <c r="GL6139" s="77">
        <v>248.68309399999899</v>
      </c>
      <c r="GM6139" s="77">
        <v>2023</v>
      </c>
      <c r="GN6139" s="77" t="s">
        <v>175</v>
      </c>
      <c r="GO6139" s="77">
        <v>5.3000000000000005E-2</v>
      </c>
      <c r="GP6139" s="77">
        <v>3</v>
      </c>
      <c r="GQ6139" s="77">
        <v>0</v>
      </c>
      <c r="GR6139" s="77" t="s">
        <v>423</v>
      </c>
      <c r="GS6139" s="77">
        <v>0</v>
      </c>
      <c r="GT6139" s="77">
        <v>0</v>
      </c>
      <c r="GU6139" s="77">
        <v>5.5966209081309413E-2</v>
      </c>
      <c r="GV6139" s="77">
        <v>417.94528556598266</v>
      </c>
      <c r="GW6139" s="77">
        <v>5.5966209081309413E-2</v>
      </c>
      <c r="GX6139" s="77">
        <v>417.94528556598266</v>
      </c>
      <c r="GY6139" s="77">
        <v>5.5966209081309413E-2</v>
      </c>
      <c r="GZ6139" s="77">
        <v>417.94528556598266</v>
      </c>
    </row>
    <row r="6140" spans="187:208" x14ac:dyDescent="0.25">
      <c r="GE6140" s="77" t="s">
        <v>422</v>
      </c>
      <c r="GF6140" s="77" t="s">
        <v>155</v>
      </c>
      <c r="GG6140" s="77" t="s">
        <v>475</v>
      </c>
      <c r="GH6140" s="77" t="s">
        <v>488</v>
      </c>
      <c r="GI6140" s="77">
        <v>2024</v>
      </c>
      <c r="GJ6140" s="77" t="s">
        <v>305</v>
      </c>
      <c r="GK6140" s="77">
        <v>428.60232122028953</v>
      </c>
      <c r="GL6140" s="77">
        <v>248.68309399999899</v>
      </c>
      <c r="GM6140" s="77">
        <v>2024</v>
      </c>
      <c r="GN6140" s="77" t="s">
        <v>175</v>
      </c>
      <c r="GO6140" s="77">
        <v>0.13250000000000001</v>
      </c>
      <c r="GP6140" s="77">
        <v>3</v>
      </c>
      <c r="GQ6140" s="77">
        <v>0</v>
      </c>
      <c r="GR6140" s="77" t="s">
        <v>423</v>
      </c>
      <c r="GS6140" s="77">
        <v>0</v>
      </c>
      <c r="GT6140" s="77">
        <v>0</v>
      </c>
      <c r="GU6140" s="77">
        <v>0</v>
      </c>
      <c r="GV6140" s="77">
        <v>0</v>
      </c>
      <c r="GW6140" s="77">
        <v>0.1527377521613833</v>
      </c>
      <c r="GX6140" s="77">
        <v>65.46375511433817</v>
      </c>
      <c r="GY6140" s="77">
        <v>0.1527377521613833</v>
      </c>
      <c r="GZ6140" s="77">
        <v>65.46375511433817</v>
      </c>
    </row>
    <row r="6141" spans="187:208" x14ac:dyDescent="0.25">
      <c r="GE6141" s="77" t="s">
        <v>425</v>
      </c>
      <c r="GF6141" s="77" t="s">
        <v>155</v>
      </c>
      <c r="GG6141" s="77" t="s">
        <v>475</v>
      </c>
      <c r="GH6141" s="77" t="s">
        <v>488</v>
      </c>
      <c r="GI6141" s="77">
        <v>2024</v>
      </c>
      <c r="GJ6141" s="77" t="s">
        <v>301</v>
      </c>
      <c r="GK6141" s="77">
        <v>13939.560973457559</v>
      </c>
      <c r="GL6141" s="77">
        <v>248.68309399999899</v>
      </c>
      <c r="GM6141" s="77">
        <v>2024</v>
      </c>
      <c r="GN6141" s="77" t="s">
        <v>175</v>
      </c>
      <c r="GO6141" s="77">
        <v>5.3000000000000005E-2</v>
      </c>
      <c r="GP6141" s="77">
        <v>3</v>
      </c>
      <c r="GQ6141" s="77">
        <v>0</v>
      </c>
      <c r="GR6141" s="77" t="s">
        <v>423</v>
      </c>
      <c r="GS6141" s="77">
        <v>0</v>
      </c>
      <c r="GT6141" s="77">
        <v>0</v>
      </c>
      <c r="GU6141" s="77">
        <v>0</v>
      </c>
      <c r="GV6141" s="77">
        <v>0</v>
      </c>
      <c r="GW6141" s="77">
        <v>5.5966209081309413E-2</v>
      </c>
      <c r="GX6141" s="77">
        <v>780.14438394218678</v>
      </c>
      <c r="GY6141" s="77">
        <v>5.5966209081309413E-2</v>
      </c>
      <c r="GZ6141" s="77">
        <v>780.14438394218678</v>
      </c>
    </row>
    <row r="6142" spans="187:208" x14ac:dyDescent="0.25">
      <c r="GE6142" s="77" t="s">
        <v>427</v>
      </c>
      <c r="GF6142" s="77" t="s">
        <v>155</v>
      </c>
      <c r="GG6142" s="77" t="s">
        <v>475</v>
      </c>
      <c r="GH6142" s="77" t="s">
        <v>488</v>
      </c>
      <c r="GI6142" s="77">
        <v>2024</v>
      </c>
      <c r="GJ6142" s="77" t="s">
        <v>303</v>
      </c>
      <c r="GK6142" s="77">
        <v>7467.8148194525556</v>
      </c>
      <c r="GL6142" s="77">
        <v>248.68309399999899</v>
      </c>
      <c r="GM6142" s="77">
        <v>2024</v>
      </c>
      <c r="GN6142" s="77" t="s">
        <v>175</v>
      </c>
      <c r="GO6142" s="77">
        <v>5.3000000000000005E-2</v>
      </c>
      <c r="GP6142" s="77">
        <v>3</v>
      </c>
      <c r="GQ6142" s="77">
        <v>0</v>
      </c>
      <c r="GR6142" s="77" t="s">
        <v>423</v>
      </c>
      <c r="GS6142" s="77">
        <v>0</v>
      </c>
      <c r="GT6142" s="77">
        <v>0</v>
      </c>
      <c r="GU6142" s="77">
        <v>0</v>
      </c>
      <c r="GV6142" s="77">
        <v>0</v>
      </c>
      <c r="GW6142" s="77">
        <v>5.5966209081309413E-2</v>
      </c>
      <c r="GX6142" s="77">
        <v>417.94528556598266</v>
      </c>
      <c r="GY6142" s="77">
        <v>5.5966209081309413E-2</v>
      </c>
      <c r="GZ6142" s="77">
        <v>417.94528556598266</v>
      </c>
    </row>
    <row r="6143" spans="187:208" x14ac:dyDescent="0.25">
      <c r="GE6143" s="77" t="s">
        <v>422</v>
      </c>
      <c r="GF6143" s="77" t="s">
        <v>155</v>
      </c>
      <c r="GG6143" s="77" t="s">
        <v>475</v>
      </c>
      <c r="GH6143" s="77" t="s">
        <v>488</v>
      </c>
      <c r="GI6143" s="77">
        <v>2025</v>
      </c>
      <c r="GJ6143" s="77" t="s">
        <v>305</v>
      </c>
      <c r="GK6143" s="77">
        <v>428.60232122028953</v>
      </c>
      <c r="GL6143" s="77">
        <v>248.68309399999899</v>
      </c>
      <c r="GM6143" s="77">
        <v>2025</v>
      </c>
      <c r="GN6143" s="77" t="s">
        <v>175</v>
      </c>
      <c r="GO6143" s="77">
        <v>0.13250000000000001</v>
      </c>
      <c r="GP6143" s="77">
        <v>3</v>
      </c>
      <c r="GQ6143" s="77">
        <v>0</v>
      </c>
      <c r="GR6143" s="77" t="s">
        <v>423</v>
      </c>
      <c r="GS6143" s="77">
        <v>0</v>
      </c>
      <c r="GT6143" s="77">
        <v>0</v>
      </c>
      <c r="GU6143" s="77">
        <v>0</v>
      </c>
      <c r="GV6143" s="77">
        <v>0</v>
      </c>
      <c r="GW6143" s="77">
        <v>0</v>
      </c>
      <c r="GX6143" s="77">
        <v>0</v>
      </c>
      <c r="GY6143" s="77">
        <v>0.1527377521613833</v>
      </c>
      <c r="GZ6143" s="77">
        <v>65.46375511433817</v>
      </c>
    </row>
    <row r="6144" spans="187:208" x14ac:dyDescent="0.25">
      <c r="GE6144" s="77" t="s">
        <v>425</v>
      </c>
      <c r="GF6144" s="77" t="s">
        <v>155</v>
      </c>
      <c r="GG6144" s="77" t="s">
        <v>475</v>
      </c>
      <c r="GH6144" s="77" t="s">
        <v>488</v>
      </c>
      <c r="GI6144" s="77">
        <v>2025</v>
      </c>
      <c r="GJ6144" s="77" t="s">
        <v>301</v>
      </c>
      <c r="GK6144" s="77">
        <v>13939.560973457559</v>
      </c>
      <c r="GL6144" s="77">
        <v>248.68309399999899</v>
      </c>
      <c r="GM6144" s="77">
        <v>2025</v>
      </c>
      <c r="GN6144" s="77" t="s">
        <v>175</v>
      </c>
      <c r="GO6144" s="77">
        <v>5.3000000000000005E-2</v>
      </c>
      <c r="GP6144" s="77">
        <v>3</v>
      </c>
      <c r="GQ6144" s="77">
        <v>0</v>
      </c>
      <c r="GR6144" s="77" t="s">
        <v>423</v>
      </c>
      <c r="GS6144" s="77">
        <v>0</v>
      </c>
      <c r="GT6144" s="77">
        <v>0</v>
      </c>
      <c r="GU6144" s="77">
        <v>0</v>
      </c>
      <c r="GV6144" s="77">
        <v>0</v>
      </c>
      <c r="GW6144" s="77">
        <v>0</v>
      </c>
      <c r="GX6144" s="77">
        <v>0</v>
      </c>
      <c r="GY6144" s="77">
        <v>5.5966209081309413E-2</v>
      </c>
      <c r="GZ6144" s="77">
        <v>780.14438394218678</v>
      </c>
    </row>
    <row r="6145" spans="187:208" x14ac:dyDescent="0.25">
      <c r="GE6145" s="77" t="s">
        <v>427</v>
      </c>
      <c r="GF6145" s="77" t="s">
        <v>155</v>
      </c>
      <c r="GG6145" s="77" t="s">
        <v>475</v>
      </c>
      <c r="GH6145" s="77" t="s">
        <v>488</v>
      </c>
      <c r="GI6145" s="77">
        <v>2025</v>
      </c>
      <c r="GJ6145" s="77" t="s">
        <v>303</v>
      </c>
      <c r="GK6145" s="77">
        <v>7467.8148194525556</v>
      </c>
      <c r="GL6145" s="77">
        <v>248.68309399999899</v>
      </c>
      <c r="GM6145" s="77">
        <v>2025</v>
      </c>
      <c r="GN6145" s="77" t="s">
        <v>175</v>
      </c>
      <c r="GO6145" s="77">
        <v>5.3000000000000005E-2</v>
      </c>
      <c r="GP6145" s="77">
        <v>3</v>
      </c>
      <c r="GQ6145" s="77">
        <v>0</v>
      </c>
      <c r="GR6145" s="77" t="s">
        <v>423</v>
      </c>
      <c r="GS6145" s="77">
        <v>0</v>
      </c>
      <c r="GT6145" s="77">
        <v>0</v>
      </c>
      <c r="GU6145" s="77">
        <v>0</v>
      </c>
      <c r="GV6145" s="77">
        <v>0</v>
      </c>
      <c r="GW6145" s="77">
        <v>0</v>
      </c>
      <c r="GX6145" s="77">
        <v>0</v>
      </c>
      <c r="GY6145" s="77">
        <v>5.5966209081309413E-2</v>
      </c>
      <c r="GZ6145" s="77">
        <v>417.94528556598266</v>
      </c>
    </row>
    <row r="6146" spans="187:208" x14ac:dyDescent="0.25">
      <c r="GE6146" s="77" t="s">
        <v>422</v>
      </c>
      <c r="GF6146" s="77" t="s">
        <v>155</v>
      </c>
      <c r="GG6146" s="77" t="s">
        <v>476</v>
      </c>
      <c r="GH6146" s="77" t="s">
        <v>300</v>
      </c>
      <c r="GI6146" s="77">
        <v>2021</v>
      </c>
      <c r="GJ6146" s="77" t="s">
        <v>305</v>
      </c>
      <c r="GK6146" s="77">
        <v>222.22942162782729</v>
      </c>
      <c r="GL6146" s="77">
        <v>73.245042999999995</v>
      </c>
      <c r="GM6146" s="77">
        <v>2021</v>
      </c>
      <c r="GN6146" s="77" t="s">
        <v>175</v>
      </c>
      <c r="GO6146" s="77">
        <v>0.13250000000000001</v>
      </c>
      <c r="GP6146" s="77">
        <v>3</v>
      </c>
      <c r="GQ6146" s="77">
        <v>0</v>
      </c>
      <c r="GR6146" s="77" t="s">
        <v>423</v>
      </c>
      <c r="GS6146" s="77">
        <v>0.1527377521613833</v>
      </c>
      <c r="GT6146" s="77">
        <v>33.942822323558637</v>
      </c>
      <c r="GU6146" s="77">
        <v>0.1527377521613833</v>
      </c>
      <c r="GV6146" s="77">
        <v>33.942822323558637</v>
      </c>
      <c r="GW6146" s="77">
        <v>0</v>
      </c>
      <c r="GX6146" s="77">
        <v>0</v>
      </c>
      <c r="GY6146" s="77">
        <v>0</v>
      </c>
      <c r="GZ6146" s="77">
        <v>0</v>
      </c>
    </row>
    <row r="6147" spans="187:208" x14ac:dyDescent="0.25">
      <c r="GE6147" s="77" t="s">
        <v>425</v>
      </c>
      <c r="GF6147" s="77" t="s">
        <v>155</v>
      </c>
      <c r="GG6147" s="77" t="s">
        <v>476</v>
      </c>
      <c r="GH6147" s="77" t="s">
        <v>300</v>
      </c>
      <c r="GI6147" s="77">
        <v>2021</v>
      </c>
      <c r="GJ6147" s="77" t="s">
        <v>301</v>
      </c>
      <c r="GK6147" s="77">
        <v>8585.7228092479381</v>
      </c>
      <c r="GL6147" s="77">
        <v>73.245042999999995</v>
      </c>
      <c r="GM6147" s="77">
        <v>2021</v>
      </c>
      <c r="GN6147" s="77" t="s">
        <v>175</v>
      </c>
      <c r="GO6147" s="77">
        <v>5.3000000000000005E-2</v>
      </c>
      <c r="GP6147" s="77">
        <v>3</v>
      </c>
      <c r="GQ6147" s="77">
        <v>0</v>
      </c>
      <c r="GR6147" s="77" t="s">
        <v>423</v>
      </c>
      <c r="GS6147" s="77">
        <v>5.5966209081309407E-2</v>
      </c>
      <c r="GT6147" s="77">
        <v>480.51035785653727</v>
      </c>
      <c r="GU6147" s="77">
        <v>5.5966209081309407E-2</v>
      </c>
      <c r="GV6147" s="77">
        <v>480.51035785653727</v>
      </c>
      <c r="GW6147" s="77">
        <v>0</v>
      </c>
      <c r="GX6147" s="77">
        <v>0</v>
      </c>
      <c r="GY6147" s="77">
        <v>0</v>
      </c>
      <c r="GZ6147" s="77">
        <v>0</v>
      </c>
    </row>
    <row r="6148" spans="187:208" x14ac:dyDescent="0.25">
      <c r="GE6148" s="77" t="s">
        <v>427</v>
      </c>
      <c r="GF6148" s="77" t="s">
        <v>155</v>
      </c>
      <c r="GG6148" s="77" t="s">
        <v>476</v>
      </c>
      <c r="GH6148" s="77" t="s">
        <v>300</v>
      </c>
      <c r="GI6148" s="77">
        <v>2021</v>
      </c>
      <c r="GJ6148" s="77" t="s">
        <v>303</v>
      </c>
      <c r="GK6148" s="77">
        <v>5338.1784104567387</v>
      </c>
      <c r="GL6148" s="77">
        <v>73.245042999999995</v>
      </c>
      <c r="GM6148" s="77">
        <v>2021</v>
      </c>
      <c r="GN6148" s="77" t="s">
        <v>175</v>
      </c>
      <c r="GO6148" s="77">
        <v>5.3000000000000005E-2</v>
      </c>
      <c r="GP6148" s="77">
        <v>3</v>
      </c>
      <c r="GQ6148" s="77">
        <v>0</v>
      </c>
      <c r="GR6148" s="77" t="s">
        <v>423</v>
      </c>
      <c r="GS6148" s="77">
        <v>5.5966209081309407E-2</v>
      </c>
      <c r="GT6148" s="77">
        <v>298.75760903295372</v>
      </c>
      <c r="GU6148" s="77">
        <v>5.5966209081309407E-2</v>
      </c>
      <c r="GV6148" s="77">
        <v>298.75760903295372</v>
      </c>
      <c r="GW6148" s="77">
        <v>0</v>
      </c>
      <c r="GX6148" s="77">
        <v>0</v>
      </c>
      <c r="GY6148" s="77">
        <v>0</v>
      </c>
      <c r="GZ6148" s="77">
        <v>0</v>
      </c>
    </row>
    <row r="6149" spans="187:208" x14ac:dyDescent="0.25">
      <c r="GE6149" s="77" t="s">
        <v>422</v>
      </c>
      <c r="GF6149" s="77" t="s">
        <v>155</v>
      </c>
      <c r="GG6149" s="77" t="s">
        <v>476</v>
      </c>
      <c r="GH6149" s="77" t="s">
        <v>300</v>
      </c>
      <c r="GI6149" s="77">
        <v>2022</v>
      </c>
      <c r="GJ6149" s="77" t="s">
        <v>305</v>
      </c>
      <c r="GK6149" s="77">
        <v>222.22942162782729</v>
      </c>
      <c r="GL6149" s="77">
        <v>73.245042999999995</v>
      </c>
      <c r="GM6149" s="77">
        <v>2022</v>
      </c>
      <c r="GN6149" s="77" t="s">
        <v>175</v>
      </c>
      <c r="GO6149" s="77">
        <v>0.13250000000000001</v>
      </c>
      <c r="GP6149" s="77">
        <v>3</v>
      </c>
      <c r="GQ6149" s="77">
        <v>0</v>
      </c>
      <c r="GR6149" s="77" t="s">
        <v>423</v>
      </c>
      <c r="GS6149" s="77">
        <v>0.1527377521613833</v>
      </c>
      <c r="GT6149" s="77">
        <v>33.942822323558637</v>
      </c>
      <c r="GU6149" s="77">
        <v>0.1527377521613833</v>
      </c>
      <c r="GV6149" s="77">
        <v>33.942822323558637</v>
      </c>
      <c r="GW6149" s="77">
        <v>0.1527377521613833</v>
      </c>
      <c r="GX6149" s="77">
        <v>33.942822323558637</v>
      </c>
      <c r="GY6149" s="77">
        <v>0</v>
      </c>
      <c r="GZ6149" s="77">
        <v>0</v>
      </c>
    </row>
    <row r="6150" spans="187:208" x14ac:dyDescent="0.25">
      <c r="GE6150" s="77" t="s">
        <v>425</v>
      </c>
      <c r="GF6150" s="77" t="s">
        <v>155</v>
      </c>
      <c r="GG6150" s="77" t="s">
        <v>476</v>
      </c>
      <c r="GH6150" s="77" t="s">
        <v>300</v>
      </c>
      <c r="GI6150" s="77">
        <v>2022</v>
      </c>
      <c r="GJ6150" s="77" t="s">
        <v>301</v>
      </c>
      <c r="GK6150" s="77">
        <v>8585.7228092479381</v>
      </c>
      <c r="GL6150" s="77">
        <v>73.245042999999995</v>
      </c>
      <c r="GM6150" s="77">
        <v>2022</v>
      </c>
      <c r="GN6150" s="77" t="s">
        <v>175</v>
      </c>
      <c r="GO6150" s="77">
        <v>5.3000000000000005E-2</v>
      </c>
      <c r="GP6150" s="77">
        <v>3</v>
      </c>
      <c r="GQ6150" s="77">
        <v>0</v>
      </c>
      <c r="GR6150" s="77" t="s">
        <v>423</v>
      </c>
      <c r="GS6150" s="77">
        <v>5.5966209081309407E-2</v>
      </c>
      <c r="GT6150" s="77">
        <v>480.51035785653727</v>
      </c>
      <c r="GU6150" s="77">
        <v>5.5966209081309407E-2</v>
      </c>
      <c r="GV6150" s="77">
        <v>480.51035785653727</v>
      </c>
      <c r="GW6150" s="77">
        <v>5.5966209081309407E-2</v>
      </c>
      <c r="GX6150" s="77">
        <v>480.51035785653727</v>
      </c>
      <c r="GY6150" s="77">
        <v>0</v>
      </c>
      <c r="GZ6150" s="77">
        <v>0</v>
      </c>
    </row>
    <row r="6151" spans="187:208" x14ac:dyDescent="0.25">
      <c r="GE6151" s="77" t="s">
        <v>427</v>
      </c>
      <c r="GF6151" s="77" t="s">
        <v>155</v>
      </c>
      <c r="GG6151" s="77" t="s">
        <v>476</v>
      </c>
      <c r="GH6151" s="77" t="s">
        <v>300</v>
      </c>
      <c r="GI6151" s="77">
        <v>2022</v>
      </c>
      <c r="GJ6151" s="77" t="s">
        <v>303</v>
      </c>
      <c r="GK6151" s="77">
        <v>5338.1784104567387</v>
      </c>
      <c r="GL6151" s="77">
        <v>73.245042999999995</v>
      </c>
      <c r="GM6151" s="77">
        <v>2022</v>
      </c>
      <c r="GN6151" s="77" t="s">
        <v>175</v>
      </c>
      <c r="GO6151" s="77">
        <v>5.3000000000000005E-2</v>
      </c>
      <c r="GP6151" s="77">
        <v>3</v>
      </c>
      <c r="GQ6151" s="77">
        <v>0</v>
      </c>
      <c r="GR6151" s="77" t="s">
        <v>423</v>
      </c>
      <c r="GS6151" s="77">
        <v>5.5966209081309407E-2</v>
      </c>
      <c r="GT6151" s="77">
        <v>298.75760903295372</v>
      </c>
      <c r="GU6151" s="77">
        <v>5.5966209081309407E-2</v>
      </c>
      <c r="GV6151" s="77">
        <v>298.75760903295372</v>
      </c>
      <c r="GW6151" s="77">
        <v>5.5966209081309407E-2</v>
      </c>
      <c r="GX6151" s="77">
        <v>298.75760903295372</v>
      </c>
      <c r="GY6151" s="77">
        <v>0</v>
      </c>
      <c r="GZ6151" s="77">
        <v>0</v>
      </c>
    </row>
    <row r="6152" spans="187:208" x14ac:dyDescent="0.25">
      <c r="GE6152" s="77" t="s">
        <v>422</v>
      </c>
      <c r="GF6152" s="77" t="s">
        <v>155</v>
      </c>
      <c r="GG6152" s="77" t="s">
        <v>476</v>
      </c>
      <c r="GH6152" s="77" t="s">
        <v>300</v>
      </c>
      <c r="GI6152" s="77">
        <v>2023</v>
      </c>
      <c r="GJ6152" s="77" t="s">
        <v>305</v>
      </c>
      <c r="GK6152" s="77">
        <v>233.2300768079335</v>
      </c>
      <c r="GL6152" s="77">
        <v>73.245042999999995</v>
      </c>
      <c r="GM6152" s="77">
        <v>2023</v>
      </c>
      <c r="GN6152" s="77" t="s">
        <v>175</v>
      </c>
      <c r="GO6152" s="77">
        <v>0.13250000000000001</v>
      </c>
      <c r="GP6152" s="77">
        <v>3</v>
      </c>
      <c r="GQ6152" s="77">
        <v>0</v>
      </c>
      <c r="GR6152" s="77" t="s">
        <v>423</v>
      </c>
      <c r="GS6152" s="77">
        <v>0</v>
      </c>
      <c r="GT6152" s="77">
        <v>0</v>
      </c>
      <c r="GU6152" s="77">
        <v>0.1527377521613833</v>
      </c>
      <c r="GV6152" s="77">
        <v>35.623037668070538</v>
      </c>
      <c r="GW6152" s="77">
        <v>0.1527377521613833</v>
      </c>
      <c r="GX6152" s="77">
        <v>35.623037668070538</v>
      </c>
      <c r="GY6152" s="77">
        <v>0.1527377521613833</v>
      </c>
      <c r="GZ6152" s="77">
        <v>35.623037668070538</v>
      </c>
    </row>
    <row r="6153" spans="187:208" x14ac:dyDescent="0.25">
      <c r="GE6153" s="77" t="s">
        <v>425</v>
      </c>
      <c r="GF6153" s="77" t="s">
        <v>155</v>
      </c>
      <c r="GG6153" s="77" t="s">
        <v>476</v>
      </c>
      <c r="GH6153" s="77" t="s">
        <v>300</v>
      </c>
      <c r="GI6153" s="77">
        <v>2023</v>
      </c>
      <c r="GJ6153" s="77" t="s">
        <v>301</v>
      </c>
      <c r="GK6153" s="77">
        <v>8896.5159934285912</v>
      </c>
      <c r="GL6153" s="77">
        <v>73.245042999999995</v>
      </c>
      <c r="GM6153" s="77">
        <v>2023</v>
      </c>
      <c r="GN6153" s="77" t="s">
        <v>175</v>
      </c>
      <c r="GO6153" s="77">
        <v>5.3000000000000005E-2</v>
      </c>
      <c r="GP6153" s="77">
        <v>3</v>
      </c>
      <c r="GQ6153" s="77">
        <v>0</v>
      </c>
      <c r="GR6153" s="77" t="s">
        <v>423</v>
      </c>
      <c r="GS6153" s="77">
        <v>0</v>
      </c>
      <c r="GT6153" s="77">
        <v>0</v>
      </c>
      <c r="GU6153" s="77">
        <v>5.5966209081309407E-2</v>
      </c>
      <c r="GV6153" s="77">
        <v>497.90427418343762</v>
      </c>
      <c r="GW6153" s="77">
        <v>5.5966209081309407E-2</v>
      </c>
      <c r="GX6153" s="77">
        <v>497.90427418343762</v>
      </c>
      <c r="GY6153" s="77">
        <v>5.5966209081309407E-2</v>
      </c>
      <c r="GZ6153" s="77">
        <v>497.90427418343762</v>
      </c>
    </row>
    <row r="6154" spans="187:208" x14ac:dyDescent="0.25">
      <c r="GE6154" s="77" t="s">
        <v>427</v>
      </c>
      <c r="GF6154" s="77" t="s">
        <v>155</v>
      </c>
      <c r="GG6154" s="77" t="s">
        <v>476</v>
      </c>
      <c r="GH6154" s="77" t="s">
        <v>300</v>
      </c>
      <c r="GI6154" s="77">
        <v>2023</v>
      </c>
      <c r="GJ6154" s="77" t="s">
        <v>303</v>
      </c>
      <c r="GK6154" s="77">
        <v>5534.8914862000847</v>
      </c>
      <c r="GL6154" s="77">
        <v>73.245042999999995</v>
      </c>
      <c r="GM6154" s="77">
        <v>2023</v>
      </c>
      <c r="GN6154" s="77" t="s">
        <v>175</v>
      </c>
      <c r="GO6154" s="77">
        <v>5.3000000000000005E-2</v>
      </c>
      <c r="GP6154" s="77">
        <v>3</v>
      </c>
      <c r="GQ6154" s="77">
        <v>0</v>
      </c>
      <c r="GR6154" s="77" t="s">
        <v>423</v>
      </c>
      <c r="GS6154" s="77">
        <v>0</v>
      </c>
      <c r="GT6154" s="77">
        <v>0</v>
      </c>
      <c r="GU6154" s="77">
        <v>5.5966209081309407E-2</v>
      </c>
      <c r="GV6154" s="77">
        <v>309.76689415903331</v>
      </c>
      <c r="GW6154" s="77">
        <v>5.5966209081309407E-2</v>
      </c>
      <c r="GX6154" s="77">
        <v>309.76689415903331</v>
      </c>
      <c r="GY6154" s="77">
        <v>5.5966209081309407E-2</v>
      </c>
      <c r="GZ6154" s="77">
        <v>309.76689415903331</v>
      </c>
    </row>
    <row r="6155" spans="187:208" x14ac:dyDescent="0.25">
      <c r="GE6155" s="77" t="s">
        <v>422</v>
      </c>
      <c r="GF6155" s="77" t="s">
        <v>155</v>
      </c>
      <c r="GG6155" s="77" t="s">
        <v>476</v>
      </c>
      <c r="GH6155" s="77" t="s">
        <v>300</v>
      </c>
      <c r="GI6155" s="77">
        <v>2024</v>
      </c>
      <c r="GJ6155" s="77" t="s">
        <v>305</v>
      </c>
      <c r="GK6155" s="77">
        <v>233.2300768079335</v>
      </c>
      <c r="GL6155" s="77">
        <v>73.245042999999995</v>
      </c>
      <c r="GM6155" s="77">
        <v>2024</v>
      </c>
      <c r="GN6155" s="77" t="s">
        <v>175</v>
      </c>
      <c r="GO6155" s="77">
        <v>0.13250000000000001</v>
      </c>
      <c r="GP6155" s="77">
        <v>3</v>
      </c>
      <c r="GQ6155" s="77">
        <v>0</v>
      </c>
      <c r="GR6155" s="77" t="s">
        <v>423</v>
      </c>
      <c r="GS6155" s="77">
        <v>0</v>
      </c>
      <c r="GT6155" s="77">
        <v>0</v>
      </c>
      <c r="GU6155" s="77">
        <v>0</v>
      </c>
      <c r="GV6155" s="77">
        <v>0</v>
      </c>
      <c r="GW6155" s="77">
        <v>0.1527377521613833</v>
      </c>
      <c r="GX6155" s="77">
        <v>35.623037668070538</v>
      </c>
      <c r="GY6155" s="77">
        <v>0.1527377521613833</v>
      </c>
      <c r="GZ6155" s="77">
        <v>35.623037668070538</v>
      </c>
    </row>
    <row r="6156" spans="187:208" x14ac:dyDescent="0.25">
      <c r="GE6156" s="77" t="s">
        <v>425</v>
      </c>
      <c r="GF6156" s="77" t="s">
        <v>155</v>
      </c>
      <c r="GG6156" s="77" t="s">
        <v>476</v>
      </c>
      <c r="GH6156" s="77" t="s">
        <v>300</v>
      </c>
      <c r="GI6156" s="77">
        <v>2024</v>
      </c>
      <c r="GJ6156" s="77" t="s">
        <v>301</v>
      </c>
      <c r="GK6156" s="77">
        <v>8896.5159934285912</v>
      </c>
      <c r="GL6156" s="77">
        <v>73.245042999999995</v>
      </c>
      <c r="GM6156" s="77">
        <v>2024</v>
      </c>
      <c r="GN6156" s="77" t="s">
        <v>175</v>
      </c>
      <c r="GO6156" s="77">
        <v>5.3000000000000005E-2</v>
      </c>
      <c r="GP6156" s="77">
        <v>3</v>
      </c>
      <c r="GQ6156" s="77">
        <v>0</v>
      </c>
      <c r="GR6156" s="77" t="s">
        <v>423</v>
      </c>
      <c r="GS6156" s="77">
        <v>0</v>
      </c>
      <c r="GT6156" s="77">
        <v>0</v>
      </c>
      <c r="GU6156" s="77">
        <v>0</v>
      </c>
      <c r="GV6156" s="77">
        <v>0</v>
      </c>
      <c r="GW6156" s="77">
        <v>5.5966209081309407E-2</v>
      </c>
      <c r="GX6156" s="77">
        <v>497.90427418343762</v>
      </c>
      <c r="GY6156" s="77">
        <v>5.5966209081309407E-2</v>
      </c>
      <c r="GZ6156" s="77">
        <v>497.90427418343762</v>
      </c>
    </row>
    <row r="6157" spans="187:208" x14ac:dyDescent="0.25">
      <c r="GE6157" s="77" t="s">
        <v>427</v>
      </c>
      <c r="GF6157" s="77" t="s">
        <v>155</v>
      </c>
      <c r="GG6157" s="77" t="s">
        <v>476</v>
      </c>
      <c r="GH6157" s="77" t="s">
        <v>300</v>
      </c>
      <c r="GI6157" s="77">
        <v>2024</v>
      </c>
      <c r="GJ6157" s="77" t="s">
        <v>303</v>
      </c>
      <c r="GK6157" s="77">
        <v>5534.8914862000847</v>
      </c>
      <c r="GL6157" s="77">
        <v>73.245042999999995</v>
      </c>
      <c r="GM6157" s="77">
        <v>2024</v>
      </c>
      <c r="GN6157" s="77" t="s">
        <v>175</v>
      </c>
      <c r="GO6157" s="77">
        <v>5.3000000000000005E-2</v>
      </c>
      <c r="GP6157" s="77">
        <v>3</v>
      </c>
      <c r="GQ6157" s="77">
        <v>0</v>
      </c>
      <c r="GR6157" s="77" t="s">
        <v>423</v>
      </c>
      <c r="GS6157" s="77">
        <v>0</v>
      </c>
      <c r="GT6157" s="77">
        <v>0</v>
      </c>
      <c r="GU6157" s="77">
        <v>0</v>
      </c>
      <c r="GV6157" s="77">
        <v>0</v>
      </c>
      <c r="GW6157" s="77">
        <v>5.5966209081309407E-2</v>
      </c>
      <c r="GX6157" s="77">
        <v>309.76689415903331</v>
      </c>
      <c r="GY6157" s="77">
        <v>5.5966209081309407E-2</v>
      </c>
      <c r="GZ6157" s="77">
        <v>309.76689415903331</v>
      </c>
    </row>
    <row r="6158" spans="187:208" x14ac:dyDescent="0.25">
      <c r="GE6158" s="77" t="s">
        <v>422</v>
      </c>
      <c r="GF6158" s="77" t="s">
        <v>155</v>
      </c>
      <c r="GG6158" s="77" t="s">
        <v>476</v>
      </c>
      <c r="GH6158" s="77" t="s">
        <v>300</v>
      </c>
      <c r="GI6158" s="77">
        <v>2025</v>
      </c>
      <c r="GJ6158" s="77" t="s">
        <v>305</v>
      </c>
      <c r="GK6158" s="77">
        <v>233.2300768079335</v>
      </c>
      <c r="GL6158" s="77">
        <v>73.245042999999995</v>
      </c>
      <c r="GM6158" s="77">
        <v>2025</v>
      </c>
      <c r="GN6158" s="77" t="s">
        <v>175</v>
      </c>
      <c r="GO6158" s="77">
        <v>0.13250000000000001</v>
      </c>
      <c r="GP6158" s="77">
        <v>3</v>
      </c>
      <c r="GQ6158" s="77">
        <v>0</v>
      </c>
      <c r="GR6158" s="77" t="s">
        <v>423</v>
      </c>
      <c r="GS6158" s="77">
        <v>0</v>
      </c>
      <c r="GT6158" s="77">
        <v>0</v>
      </c>
      <c r="GU6158" s="77">
        <v>0</v>
      </c>
      <c r="GV6158" s="77">
        <v>0</v>
      </c>
      <c r="GW6158" s="77">
        <v>0</v>
      </c>
      <c r="GX6158" s="77">
        <v>0</v>
      </c>
      <c r="GY6158" s="77">
        <v>0.1527377521613833</v>
      </c>
      <c r="GZ6158" s="77">
        <v>35.623037668070538</v>
      </c>
    </row>
    <row r="6159" spans="187:208" x14ac:dyDescent="0.25">
      <c r="GE6159" s="77" t="s">
        <v>425</v>
      </c>
      <c r="GF6159" s="77" t="s">
        <v>155</v>
      </c>
      <c r="GG6159" s="77" t="s">
        <v>476</v>
      </c>
      <c r="GH6159" s="77" t="s">
        <v>300</v>
      </c>
      <c r="GI6159" s="77">
        <v>2025</v>
      </c>
      <c r="GJ6159" s="77" t="s">
        <v>301</v>
      </c>
      <c r="GK6159" s="77">
        <v>8896.5159934285912</v>
      </c>
      <c r="GL6159" s="77">
        <v>73.245042999999995</v>
      </c>
      <c r="GM6159" s="77">
        <v>2025</v>
      </c>
      <c r="GN6159" s="77" t="s">
        <v>175</v>
      </c>
      <c r="GO6159" s="77">
        <v>5.3000000000000005E-2</v>
      </c>
      <c r="GP6159" s="77">
        <v>3</v>
      </c>
      <c r="GQ6159" s="77">
        <v>0</v>
      </c>
      <c r="GR6159" s="77" t="s">
        <v>423</v>
      </c>
      <c r="GS6159" s="77">
        <v>0</v>
      </c>
      <c r="GT6159" s="77">
        <v>0</v>
      </c>
      <c r="GU6159" s="77">
        <v>0</v>
      </c>
      <c r="GV6159" s="77">
        <v>0</v>
      </c>
      <c r="GW6159" s="77">
        <v>0</v>
      </c>
      <c r="GX6159" s="77">
        <v>0</v>
      </c>
      <c r="GY6159" s="77">
        <v>5.5966209081309407E-2</v>
      </c>
      <c r="GZ6159" s="77">
        <v>497.90427418343762</v>
      </c>
    </row>
    <row r="6160" spans="187:208" x14ac:dyDescent="0.25">
      <c r="GE6160" s="77" t="s">
        <v>427</v>
      </c>
      <c r="GF6160" s="77" t="s">
        <v>155</v>
      </c>
      <c r="GG6160" s="77" t="s">
        <v>476</v>
      </c>
      <c r="GH6160" s="77" t="s">
        <v>300</v>
      </c>
      <c r="GI6160" s="77">
        <v>2025</v>
      </c>
      <c r="GJ6160" s="77" t="s">
        <v>303</v>
      </c>
      <c r="GK6160" s="77">
        <v>5534.8914862000847</v>
      </c>
      <c r="GL6160" s="77">
        <v>73.245042999999995</v>
      </c>
      <c r="GM6160" s="77">
        <v>2025</v>
      </c>
      <c r="GN6160" s="77" t="s">
        <v>175</v>
      </c>
      <c r="GO6160" s="77">
        <v>5.3000000000000005E-2</v>
      </c>
      <c r="GP6160" s="77">
        <v>3</v>
      </c>
      <c r="GQ6160" s="77">
        <v>0</v>
      </c>
      <c r="GR6160" s="77" t="s">
        <v>423</v>
      </c>
      <c r="GS6160" s="77">
        <v>0</v>
      </c>
      <c r="GT6160" s="77">
        <v>0</v>
      </c>
      <c r="GU6160" s="77">
        <v>0</v>
      </c>
      <c r="GV6160" s="77">
        <v>0</v>
      </c>
      <c r="GW6160" s="77">
        <v>0</v>
      </c>
      <c r="GX6160" s="77">
        <v>0</v>
      </c>
      <c r="GY6160" s="77">
        <v>5.5966209081309407E-2</v>
      </c>
      <c r="GZ6160" s="77">
        <v>309.76689415903331</v>
      </c>
    </row>
    <row r="6161" spans="187:208" x14ac:dyDescent="0.25">
      <c r="GE6161" s="77" t="s">
        <v>422</v>
      </c>
      <c r="GF6161" s="77" t="s">
        <v>155</v>
      </c>
      <c r="GG6161" s="77" t="s">
        <v>476</v>
      </c>
      <c r="GH6161" s="77" t="s">
        <v>432</v>
      </c>
      <c r="GI6161" s="77">
        <v>2021</v>
      </c>
      <c r="GJ6161" s="77" t="s">
        <v>305</v>
      </c>
      <c r="GK6161" s="77">
        <v>222.2294216278282</v>
      </c>
      <c r="GL6161" s="77">
        <v>73.245042999999995</v>
      </c>
      <c r="GM6161" s="77">
        <v>2021</v>
      </c>
      <c r="GN6161" s="77" t="s">
        <v>175</v>
      </c>
      <c r="GO6161" s="77">
        <v>0.13250000000000001</v>
      </c>
      <c r="GP6161" s="77">
        <v>3</v>
      </c>
      <c r="GQ6161" s="77">
        <v>0</v>
      </c>
      <c r="GR6161" s="77" t="s">
        <v>423</v>
      </c>
      <c r="GS6161" s="77">
        <v>0.1527377521613833</v>
      </c>
      <c r="GT6161" s="77">
        <v>33.942822323558779</v>
      </c>
      <c r="GU6161" s="77">
        <v>0.1527377521613833</v>
      </c>
      <c r="GV6161" s="77">
        <v>33.942822323558779</v>
      </c>
      <c r="GW6161" s="77">
        <v>0</v>
      </c>
      <c r="GX6161" s="77">
        <v>0</v>
      </c>
      <c r="GY6161" s="77">
        <v>0</v>
      </c>
      <c r="GZ6161" s="77">
        <v>0</v>
      </c>
    </row>
    <row r="6162" spans="187:208" x14ac:dyDescent="0.25">
      <c r="GE6162" s="77" t="s">
        <v>425</v>
      </c>
      <c r="GF6162" s="77" t="s">
        <v>155</v>
      </c>
      <c r="GG6162" s="77" t="s">
        <v>476</v>
      </c>
      <c r="GH6162" s="77" t="s">
        <v>432</v>
      </c>
      <c r="GI6162" s="77">
        <v>2021</v>
      </c>
      <c r="GJ6162" s="77" t="s">
        <v>301</v>
      </c>
      <c r="GK6162" s="77">
        <v>8585.7228092479418</v>
      </c>
      <c r="GL6162" s="77">
        <v>73.245042999999995</v>
      </c>
      <c r="GM6162" s="77">
        <v>2021</v>
      </c>
      <c r="GN6162" s="77" t="s">
        <v>175</v>
      </c>
      <c r="GO6162" s="77">
        <v>5.3000000000000005E-2</v>
      </c>
      <c r="GP6162" s="77">
        <v>3</v>
      </c>
      <c r="GQ6162" s="77">
        <v>0</v>
      </c>
      <c r="GR6162" s="77" t="s">
        <v>423</v>
      </c>
      <c r="GS6162" s="77">
        <v>5.5966209081309407E-2</v>
      </c>
      <c r="GT6162" s="77">
        <v>480.5103578565375</v>
      </c>
      <c r="GU6162" s="77">
        <v>5.5966209081309407E-2</v>
      </c>
      <c r="GV6162" s="77">
        <v>480.5103578565375</v>
      </c>
      <c r="GW6162" s="77">
        <v>0</v>
      </c>
      <c r="GX6162" s="77">
        <v>0</v>
      </c>
      <c r="GY6162" s="77">
        <v>0</v>
      </c>
      <c r="GZ6162" s="77">
        <v>0</v>
      </c>
    </row>
    <row r="6163" spans="187:208" x14ac:dyDescent="0.25">
      <c r="GE6163" s="77" t="s">
        <v>422</v>
      </c>
      <c r="GF6163" s="77" t="s">
        <v>155</v>
      </c>
      <c r="GG6163" s="77" t="s">
        <v>476</v>
      </c>
      <c r="GH6163" s="77" t="s">
        <v>432</v>
      </c>
      <c r="GI6163" s="77">
        <v>2022</v>
      </c>
      <c r="GJ6163" s="77" t="s">
        <v>305</v>
      </c>
      <c r="GK6163" s="77">
        <v>222.2294216278282</v>
      </c>
      <c r="GL6163" s="77">
        <v>73.245042999999995</v>
      </c>
      <c r="GM6163" s="77">
        <v>2022</v>
      </c>
      <c r="GN6163" s="77" t="s">
        <v>175</v>
      </c>
      <c r="GO6163" s="77">
        <v>0.13250000000000001</v>
      </c>
      <c r="GP6163" s="77">
        <v>3</v>
      </c>
      <c r="GQ6163" s="77">
        <v>0</v>
      </c>
      <c r="GR6163" s="77" t="s">
        <v>423</v>
      </c>
      <c r="GS6163" s="77">
        <v>0.1527377521613833</v>
      </c>
      <c r="GT6163" s="77">
        <v>33.942822323558779</v>
      </c>
      <c r="GU6163" s="77">
        <v>0.1527377521613833</v>
      </c>
      <c r="GV6163" s="77">
        <v>33.942822323558779</v>
      </c>
      <c r="GW6163" s="77">
        <v>0.1527377521613833</v>
      </c>
      <c r="GX6163" s="77">
        <v>33.942822323558779</v>
      </c>
      <c r="GY6163" s="77">
        <v>0</v>
      </c>
      <c r="GZ6163" s="77">
        <v>0</v>
      </c>
    </row>
    <row r="6164" spans="187:208" x14ac:dyDescent="0.25">
      <c r="GE6164" s="77" t="s">
        <v>425</v>
      </c>
      <c r="GF6164" s="77" t="s">
        <v>155</v>
      </c>
      <c r="GG6164" s="77" t="s">
        <v>476</v>
      </c>
      <c r="GH6164" s="77" t="s">
        <v>432</v>
      </c>
      <c r="GI6164" s="77">
        <v>2022</v>
      </c>
      <c r="GJ6164" s="77" t="s">
        <v>301</v>
      </c>
      <c r="GK6164" s="77">
        <v>8585.7228092479418</v>
      </c>
      <c r="GL6164" s="77">
        <v>73.245042999999995</v>
      </c>
      <c r="GM6164" s="77">
        <v>2022</v>
      </c>
      <c r="GN6164" s="77" t="s">
        <v>175</v>
      </c>
      <c r="GO6164" s="77">
        <v>5.3000000000000005E-2</v>
      </c>
      <c r="GP6164" s="77">
        <v>3</v>
      </c>
      <c r="GQ6164" s="77">
        <v>0</v>
      </c>
      <c r="GR6164" s="77" t="s">
        <v>423</v>
      </c>
      <c r="GS6164" s="77">
        <v>5.5966209081309407E-2</v>
      </c>
      <c r="GT6164" s="77">
        <v>480.5103578565375</v>
      </c>
      <c r="GU6164" s="77">
        <v>5.5966209081309407E-2</v>
      </c>
      <c r="GV6164" s="77">
        <v>480.5103578565375</v>
      </c>
      <c r="GW6164" s="77">
        <v>5.5966209081309407E-2</v>
      </c>
      <c r="GX6164" s="77">
        <v>480.5103578565375</v>
      </c>
      <c r="GY6164" s="77">
        <v>0</v>
      </c>
      <c r="GZ6164" s="77">
        <v>0</v>
      </c>
    </row>
    <row r="6165" spans="187:208" x14ac:dyDescent="0.25">
      <c r="GE6165" s="77" t="s">
        <v>422</v>
      </c>
      <c r="GF6165" s="77" t="s">
        <v>155</v>
      </c>
      <c r="GG6165" s="77" t="s">
        <v>476</v>
      </c>
      <c r="GH6165" s="77" t="s">
        <v>432</v>
      </c>
      <c r="GI6165" s="77">
        <v>2023</v>
      </c>
      <c r="GJ6165" s="77" t="s">
        <v>305</v>
      </c>
      <c r="GK6165" s="77">
        <v>233.23007680793921</v>
      </c>
      <c r="GL6165" s="77">
        <v>73.245042999999995</v>
      </c>
      <c r="GM6165" s="77">
        <v>2023</v>
      </c>
      <c r="GN6165" s="77" t="s">
        <v>175</v>
      </c>
      <c r="GO6165" s="77">
        <v>0.13250000000000001</v>
      </c>
      <c r="GP6165" s="77">
        <v>3</v>
      </c>
      <c r="GQ6165" s="77">
        <v>0</v>
      </c>
      <c r="GR6165" s="77" t="s">
        <v>423</v>
      </c>
      <c r="GS6165" s="77">
        <v>0</v>
      </c>
      <c r="GT6165" s="77">
        <v>0</v>
      </c>
      <c r="GU6165" s="77">
        <v>0.1527377521613833</v>
      </c>
      <c r="GV6165" s="77">
        <v>35.623037668071412</v>
      </c>
      <c r="GW6165" s="77">
        <v>0.1527377521613833</v>
      </c>
      <c r="GX6165" s="77">
        <v>35.623037668071412</v>
      </c>
      <c r="GY6165" s="77">
        <v>0.1527377521613833</v>
      </c>
      <c r="GZ6165" s="77">
        <v>35.623037668071412</v>
      </c>
    </row>
    <row r="6166" spans="187:208" x14ac:dyDescent="0.25">
      <c r="GE6166" s="77" t="s">
        <v>425</v>
      </c>
      <c r="GF6166" s="77" t="s">
        <v>155</v>
      </c>
      <c r="GG6166" s="77" t="s">
        <v>476</v>
      </c>
      <c r="GH6166" s="77" t="s">
        <v>432</v>
      </c>
      <c r="GI6166" s="77">
        <v>2023</v>
      </c>
      <c r="GJ6166" s="77" t="s">
        <v>301</v>
      </c>
      <c r="GK6166" s="77">
        <v>8896.515993428593</v>
      </c>
      <c r="GL6166" s="77">
        <v>73.245042999999995</v>
      </c>
      <c r="GM6166" s="77">
        <v>2023</v>
      </c>
      <c r="GN6166" s="77" t="s">
        <v>175</v>
      </c>
      <c r="GO6166" s="77">
        <v>5.3000000000000005E-2</v>
      </c>
      <c r="GP6166" s="77">
        <v>3</v>
      </c>
      <c r="GQ6166" s="77">
        <v>0</v>
      </c>
      <c r="GR6166" s="77" t="s">
        <v>423</v>
      </c>
      <c r="GS6166" s="77">
        <v>0</v>
      </c>
      <c r="GT6166" s="77">
        <v>0</v>
      </c>
      <c r="GU6166" s="77">
        <v>5.5966209081309407E-2</v>
      </c>
      <c r="GV6166" s="77">
        <v>497.90427418343768</v>
      </c>
      <c r="GW6166" s="77">
        <v>5.5966209081309407E-2</v>
      </c>
      <c r="GX6166" s="77">
        <v>497.90427418343768</v>
      </c>
      <c r="GY6166" s="77">
        <v>5.5966209081309407E-2</v>
      </c>
      <c r="GZ6166" s="77">
        <v>497.90427418343768</v>
      </c>
    </row>
    <row r="6167" spans="187:208" x14ac:dyDescent="0.25">
      <c r="GE6167" s="77" t="s">
        <v>422</v>
      </c>
      <c r="GF6167" s="77" t="s">
        <v>155</v>
      </c>
      <c r="GG6167" s="77" t="s">
        <v>476</v>
      </c>
      <c r="GH6167" s="77" t="s">
        <v>432</v>
      </c>
      <c r="GI6167" s="77">
        <v>2024</v>
      </c>
      <c r="GJ6167" s="77" t="s">
        <v>305</v>
      </c>
      <c r="GK6167" s="77">
        <v>233.23007680793921</v>
      </c>
      <c r="GL6167" s="77">
        <v>73.245042999999995</v>
      </c>
      <c r="GM6167" s="77">
        <v>2024</v>
      </c>
      <c r="GN6167" s="77" t="s">
        <v>175</v>
      </c>
      <c r="GO6167" s="77">
        <v>0.13250000000000001</v>
      </c>
      <c r="GP6167" s="77">
        <v>3</v>
      </c>
      <c r="GQ6167" s="77">
        <v>0</v>
      </c>
      <c r="GR6167" s="77" t="s">
        <v>423</v>
      </c>
      <c r="GS6167" s="77">
        <v>0</v>
      </c>
      <c r="GT6167" s="77">
        <v>0</v>
      </c>
      <c r="GU6167" s="77">
        <v>0</v>
      </c>
      <c r="GV6167" s="77">
        <v>0</v>
      </c>
      <c r="GW6167" s="77">
        <v>0.1527377521613833</v>
      </c>
      <c r="GX6167" s="77">
        <v>35.623037668071412</v>
      </c>
      <c r="GY6167" s="77">
        <v>0.1527377521613833</v>
      </c>
      <c r="GZ6167" s="77">
        <v>35.623037668071412</v>
      </c>
    </row>
    <row r="6168" spans="187:208" x14ac:dyDescent="0.25">
      <c r="GE6168" s="77" t="s">
        <v>425</v>
      </c>
      <c r="GF6168" s="77" t="s">
        <v>155</v>
      </c>
      <c r="GG6168" s="77" t="s">
        <v>476</v>
      </c>
      <c r="GH6168" s="77" t="s">
        <v>432</v>
      </c>
      <c r="GI6168" s="77">
        <v>2024</v>
      </c>
      <c r="GJ6168" s="77" t="s">
        <v>301</v>
      </c>
      <c r="GK6168" s="77">
        <v>8896.515993428593</v>
      </c>
      <c r="GL6168" s="77">
        <v>73.245042999999995</v>
      </c>
      <c r="GM6168" s="77">
        <v>2024</v>
      </c>
      <c r="GN6168" s="77" t="s">
        <v>175</v>
      </c>
      <c r="GO6168" s="77">
        <v>5.3000000000000005E-2</v>
      </c>
      <c r="GP6168" s="77">
        <v>3</v>
      </c>
      <c r="GQ6168" s="77">
        <v>0</v>
      </c>
      <c r="GR6168" s="77" t="s">
        <v>423</v>
      </c>
      <c r="GS6168" s="77">
        <v>0</v>
      </c>
      <c r="GT6168" s="77">
        <v>0</v>
      </c>
      <c r="GU6168" s="77">
        <v>0</v>
      </c>
      <c r="GV6168" s="77">
        <v>0</v>
      </c>
      <c r="GW6168" s="77">
        <v>5.5966209081309407E-2</v>
      </c>
      <c r="GX6168" s="77">
        <v>497.90427418343768</v>
      </c>
      <c r="GY6168" s="77">
        <v>5.5966209081309407E-2</v>
      </c>
      <c r="GZ6168" s="77">
        <v>497.90427418343768</v>
      </c>
    </row>
    <row r="6169" spans="187:208" x14ac:dyDescent="0.25">
      <c r="GE6169" s="77" t="s">
        <v>422</v>
      </c>
      <c r="GF6169" s="77" t="s">
        <v>155</v>
      </c>
      <c r="GG6169" s="77" t="s">
        <v>476</v>
      </c>
      <c r="GH6169" s="77" t="s">
        <v>432</v>
      </c>
      <c r="GI6169" s="77">
        <v>2025</v>
      </c>
      <c r="GJ6169" s="77" t="s">
        <v>305</v>
      </c>
      <c r="GK6169" s="77">
        <v>233.23007680793921</v>
      </c>
      <c r="GL6169" s="77">
        <v>73.245042999999995</v>
      </c>
      <c r="GM6169" s="77">
        <v>2025</v>
      </c>
      <c r="GN6169" s="77" t="s">
        <v>175</v>
      </c>
      <c r="GO6169" s="77">
        <v>0.13250000000000001</v>
      </c>
      <c r="GP6169" s="77">
        <v>3</v>
      </c>
      <c r="GQ6169" s="77">
        <v>0</v>
      </c>
      <c r="GR6169" s="77" t="s">
        <v>423</v>
      </c>
      <c r="GS6169" s="77">
        <v>0</v>
      </c>
      <c r="GT6169" s="77">
        <v>0</v>
      </c>
      <c r="GU6169" s="77">
        <v>0</v>
      </c>
      <c r="GV6169" s="77">
        <v>0</v>
      </c>
      <c r="GW6169" s="77">
        <v>0</v>
      </c>
      <c r="GX6169" s="77">
        <v>0</v>
      </c>
      <c r="GY6169" s="77">
        <v>0.1527377521613833</v>
      </c>
      <c r="GZ6169" s="77">
        <v>35.623037668071412</v>
      </c>
    </row>
    <row r="6170" spans="187:208" x14ac:dyDescent="0.25">
      <c r="GE6170" s="77" t="s">
        <v>425</v>
      </c>
      <c r="GF6170" s="77" t="s">
        <v>155</v>
      </c>
      <c r="GG6170" s="77" t="s">
        <v>476</v>
      </c>
      <c r="GH6170" s="77" t="s">
        <v>432</v>
      </c>
      <c r="GI6170" s="77">
        <v>2025</v>
      </c>
      <c r="GJ6170" s="77" t="s">
        <v>301</v>
      </c>
      <c r="GK6170" s="77">
        <v>8896.515993428593</v>
      </c>
      <c r="GL6170" s="77">
        <v>73.245042999999995</v>
      </c>
      <c r="GM6170" s="77">
        <v>2025</v>
      </c>
      <c r="GN6170" s="77" t="s">
        <v>175</v>
      </c>
      <c r="GO6170" s="77">
        <v>5.3000000000000005E-2</v>
      </c>
      <c r="GP6170" s="77">
        <v>3</v>
      </c>
      <c r="GQ6170" s="77">
        <v>0</v>
      </c>
      <c r="GR6170" s="77" t="s">
        <v>423</v>
      </c>
      <c r="GS6170" s="77">
        <v>0</v>
      </c>
      <c r="GT6170" s="77">
        <v>0</v>
      </c>
      <c r="GU6170" s="77">
        <v>0</v>
      </c>
      <c r="GV6170" s="77">
        <v>0</v>
      </c>
      <c r="GW6170" s="77">
        <v>0</v>
      </c>
      <c r="GX6170" s="77">
        <v>0</v>
      </c>
      <c r="GY6170" s="77">
        <v>5.5966209081309407E-2</v>
      </c>
      <c r="GZ6170" s="77">
        <v>497.90427418343768</v>
      </c>
    </row>
    <row r="6171" spans="187:208" x14ac:dyDescent="0.25">
      <c r="GE6171" s="77" t="s">
        <v>422</v>
      </c>
      <c r="GF6171" s="77" t="s">
        <v>155</v>
      </c>
      <c r="GG6171" s="77" t="s">
        <v>476</v>
      </c>
      <c r="GH6171" s="77" t="s">
        <v>439</v>
      </c>
      <c r="GI6171" s="77">
        <v>2021</v>
      </c>
      <c r="GJ6171" s="77" t="s">
        <v>305</v>
      </c>
      <c r="GK6171" s="77">
        <v>0.69641821681224059</v>
      </c>
      <c r="GL6171" s="77">
        <v>73.245042999999995</v>
      </c>
      <c r="GM6171" s="77">
        <v>2021</v>
      </c>
      <c r="GN6171" s="77" t="s">
        <v>175</v>
      </c>
      <c r="GO6171" s="77">
        <v>0.13250000000000001</v>
      </c>
      <c r="GP6171" s="77">
        <v>3</v>
      </c>
      <c r="GQ6171" s="77">
        <v>0</v>
      </c>
      <c r="GR6171" s="77" t="s">
        <v>423</v>
      </c>
      <c r="GS6171" s="77">
        <v>0.1527377521613833</v>
      </c>
      <c r="GT6171" s="77">
        <v>0.1063693530001405</v>
      </c>
      <c r="GU6171" s="77">
        <v>0.1527377521613833</v>
      </c>
      <c r="GV6171" s="77">
        <v>0.1063693530001405</v>
      </c>
      <c r="GW6171" s="77">
        <v>0</v>
      </c>
      <c r="GX6171" s="77">
        <v>0</v>
      </c>
      <c r="GY6171" s="77">
        <v>0</v>
      </c>
      <c r="GZ6171" s="77">
        <v>0</v>
      </c>
    </row>
    <row r="6172" spans="187:208" x14ac:dyDescent="0.25">
      <c r="GE6172" s="77" t="s">
        <v>425</v>
      </c>
      <c r="GF6172" s="77" t="s">
        <v>155</v>
      </c>
      <c r="GG6172" s="77" t="s">
        <v>476</v>
      </c>
      <c r="GH6172" s="77" t="s">
        <v>439</v>
      </c>
      <c r="GI6172" s="77">
        <v>2021</v>
      </c>
      <c r="GJ6172" s="77" t="s">
        <v>301</v>
      </c>
      <c r="GK6172" s="77">
        <v>2.9419641522811069</v>
      </c>
      <c r="GL6172" s="77">
        <v>73.245042999999995</v>
      </c>
      <c r="GM6172" s="77">
        <v>2021</v>
      </c>
      <c r="GN6172" s="77" t="s">
        <v>175</v>
      </c>
      <c r="GO6172" s="77">
        <v>5.3000000000000005E-2</v>
      </c>
      <c r="GP6172" s="77">
        <v>3</v>
      </c>
      <c r="GQ6172" s="77">
        <v>0</v>
      </c>
      <c r="GR6172" s="77" t="s">
        <v>423</v>
      </c>
      <c r="GS6172" s="77">
        <v>5.5966209081309407E-2</v>
      </c>
      <c r="GT6172" s="77">
        <v>0.16465058085628162</v>
      </c>
      <c r="GU6172" s="77">
        <v>5.5966209081309407E-2</v>
      </c>
      <c r="GV6172" s="77">
        <v>0.16465058085628162</v>
      </c>
      <c r="GW6172" s="77">
        <v>0</v>
      </c>
      <c r="GX6172" s="77">
        <v>0</v>
      </c>
      <c r="GY6172" s="77">
        <v>0</v>
      </c>
      <c r="GZ6172" s="77">
        <v>0</v>
      </c>
    </row>
    <row r="6173" spans="187:208" x14ac:dyDescent="0.25">
      <c r="GE6173" s="77" t="s">
        <v>427</v>
      </c>
      <c r="GF6173" s="77" t="s">
        <v>155</v>
      </c>
      <c r="GG6173" s="77" t="s">
        <v>476</v>
      </c>
      <c r="GH6173" s="77" t="s">
        <v>439</v>
      </c>
      <c r="GI6173" s="77">
        <v>2021</v>
      </c>
      <c r="GJ6173" s="77" t="s">
        <v>303</v>
      </c>
      <c r="GK6173" s="77">
        <v>1.602175962208348</v>
      </c>
      <c r="GL6173" s="77">
        <v>73.245042999999995</v>
      </c>
      <c r="GM6173" s="77">
        <v>2021</v>
      </c>
      <c r="GN6173" s="77" t="s">
        <v>175</v>
      </c>
      <c r="GO6173" s="77">
        <v>5.3000000000000005E-2</v>
      </c>
      <c r="GP6173" s="77">
        <v>3</v>
      </c>
      <c r="GQ6173" s="77">
        <v>0</v>
      </c>
      <c r="GR6173" s="77" t="s">
        <v>423</v>
      </c>
      <c r="GS6173" s="77">
        <v>5.5966209081309407E-2</v>
      </c>
      <c r="GT6173" s="77">
        <v>8.9667714886000477E-2</v>
      </c>
      <c r="GU6173" s="77">
        <v>5.5966209081309407E-2</v>
      </c>
      <c r="GV6173" s="77">
        <v>8.9667714886000477E-2</v>
      </c>
      <c r="GW6173" s="77">
        <v>0</v>
      </c>
      <c r="GX6173" s="77">
        <v>0</v>
      </c>
      <c r="GY6173" s="77">
        <v>0</v>
      </c>
      <c r="GZ6173" s="77">
        <v>0</v>
      </c>
    </row>
    <row r="6174" spans="187:208" x14ac:dyDescent="0.25">
      <c r="GE6174" s="77" t="s">
        <v>422</v>
      </c>
      <c r="GF6174" s="77" t="s">
        <v>155</v>
      </c>
      <c r="GG6174" s="77" t="s">
        <v>476</v>
      </c>
      <c r="GH6174" s="77" t="s">
        <v>439</v>
      </c>
      <c r="GI6174" s="77">
        <v>2022</v>
      </c>
      <c r="GJ6174" s="77" t="s">
        <v>305</v>
      </c>
      <c r="GK6174" s="77">
        <v>0.69641821681224059</v>
      </c>
      <c r="GL6174" s="77">
        <v>73.245042999999995</v>
      </c>
      <c r="GM6174" s="77">
        <v>2022</v>
      </c>
      <c r="GN6174" s="77" t="s">
        <v>175</v>
      </c>
      <c r="GO6174" s="77">
        <v>0.13250000000000001</v>
      </c>
      <c r="GP6174" s="77">
        <v>3</v>
      </c>
      <c r="GQ6174" s="77">
        <v>0</v>
      </c>
      <c r="GR6174" s="77" t="s">
        <v>423</v>
      </c>
      <c r="GS6174" s="77">
        <v>0.1527377521613833</v>
      </c>
      <c r="GT6174" s="77">
        <v>0.1063693530001405</v>
      </c>
      <c r="GU6174" s="77">
        <v>0.1527377521613833</v>
      </c>
      <c r="GV6174" s="77">
        <v>0.1063693530001405</v>
      </c>
      <c r="GW6174" s="77">
        <v>0.1527377521613833</v>
      </c>
      <c r="GX6174" s="77">
        <v>0.1063693530001405</v>
      </c>
      <c r="GY6174" s="77">
        <v>0</v>
      </c>
      <c r="GZ6174" s="77">
        <v>0</v>
      </c>
    </row>
    <row r="6175" spans="187:208" x14ac:dyDescent="0.25">
      <c r="GE6175" s="77" t="s">
        <v>425</v>
      </c>
      <c r="GF6175" s="77" t="s">
        <v>155</v>
      </c>
      <c r="GG6175" s="77" t="s">
        <v>476</v>
      </c>
      <c r="GH6175" s="77" t="s">
        <v>439</v>
      </c>
      <c r="GI6175" s="77">
        <v>2022</v>
      </c>
      <c r="GJ6175" s="77" t="s">
        <v>301</v>
      </c>
      <c r="GK6175" s="77">
        <v>2.9419641522811069</v>
      </c>
      <c r="GL6175" s="77">
        <v>73.245042999999995</v>
      </c>
      <c r="GM6175" s="77">
        <v>2022</v>
      </c>
      <c r="GN6175" s="77" t="s">
        <v>175</v>
      </c>
      <c r="GO6175" s="77">
        <v>5.3000000000000005E-2</v>
      </c>
      <c r="GP6175" s="77">
        <v>3</v>
      </c>
      <c r="GQ6175" s="77">
        <v>0</v>
      </c>
      <c r="GR6175" s="77" t="s">
        <v>423</v>
      </c>
      <c r="GS6175" s="77">
        <v>5.5966209081309407E-2</v>
      </c>
      <c r="GT6175" s="77">
        <v>0.16465058085628162</v>
      </c>
      <c r="GU6175" s="77">
        <v>5.5966209081309407E-2</v>
      </c>
      <c r="GV6175" s="77">
        <v>0.16465058085628162</v>
      </c>
      <c r="GW6175" s="77">
        <v>5.5966209081309407E-2</v>
      </c>
      <c r="GX6175" s="77">
        <v>0.16465058085628162</v>
      </c>
      <c r="GY6175" s="77">
        <v>0</v>
      </c>
      <c r="GZ6175" s="77">
        <v>0</v>
      </c>
    </row>
    <row r="6176" spans="187:208" x14ac:dyDescent="0.25">
      <c r="GE6176" s="77" t="s">
        <v>427</v>
      </c>
      <c r="GF6176" s="77" t="s">
        <v>155</v>
      </c>
      <c r="GG6176" s="77" t="s">
        <v>476</v>
      </c>
      <c r="GH6176" s="77" t="s">
        <v>439</v>
      </c>
      <c r="GI6176" s="77">
        <v>2022</v>
      </c>
      <c r="GJ6176" s="77" t="s">
        <v>303</v>
      </c>
      <c r="GK6176" s="77">
        <v>1.602175962208348</v>
      </c>
      <c r="GL6176" s="77">
        <v>73.245042999999995</v>
      </c>
      <c r="GM6176" s="77">
        <v>2022</v>
      </c>
      <c r="GN6176" s="77" t="s">
        <v>175</v>
      </c>
      <c r="GO6176" s="77">
        <v>5.3000000000000005E-2</v>
      </c>
      <c r="GP6176" s="77">
        <v>3</v>
      </c>
      <c r="GQ6176" s="77">
        <v>0</v>
      </c>
      <c r="GR6176" s="77" t="s">
        <v>423</v>
      </c>
      <c r="GS6176" s="77">
        <v>5.5966209081309407E-2</v>
      </c>
      <c r="GT6176" s="77">
        <v>8.9667714886000477E-2</v>
      </c>
      <c r="GU6176" s="77">
        <v>5.5966209081309407E-2</v>
      </c>
      <c r="GV6176" s="77">
        <v>8.9667714886000477E-2</v>
      </c>
      <c r="GW6176" s="77">
        <v>5.5966209081309407E-2</v>
      </c>
      <c r="GX6176" s="77">
        <v>8.9667714886000477E-2</v>
      </c>
      <c r="GY6176" s="77">
        <v>0</v>
      </c>
      <c r="GZ6176" s="77">
        <v>0</v>
      </c>
    </row>
    <row r="6177" spans="187:208" x14ac:dyDescent="0.25">
      <c r="GE6177" s="77" t="s">
        <v>422</v>
      </c>
      <c r="GF6177" s="77" t="s">
        <v>155</v>
      </c>
      <c r="GG6177" s="77" t="s">
        <v>476</v>
      </c>
      <c r="GH6177" s="77" t="s">
        <v>439</v>
      </c>
      <c r="GI6177" s="77">
        <v>2023</v>
      </c>
      <c r="GJ6177" s="77" t="s">
        <v>305</v>
      </c>
      <c r="GK6177" s="77">
        <v>0.71896016785813277</v>
      </c>
      <c r="GL6177" s="77">
        <v>73.245042999999995</v>
      </c>
      <c r="GM6177" s="77">
        <v>2023</v>
      </c>
      <c r="GN6177" s="77" t="s">
        <v>175</v>
      </c>
      <c r="GO6177" s="77">
        <v>0.13250000000000001</v>
      </c>
      <c r="GP6177" s="77">
        <v>3</v>
      </c>
      <c r="GQ6177" s="77">
        <v>0</v>
      </c>
      <c r="GR6177" s="77" t="s">
        <v>423</v>
      </c>
      <c r="GS6177" s="77">
        <v>0</v>
      </c>
      <c r="GT6177" s="77">
        <v>0</v>
      </c>
      <c r="GU6177" s="77">
        <v>0.1527377521613833</v>
      </c>
      <c r="GV6177" s="77">
        <v>0.10981235993222202</v>
      </c>
      <c r="GW6177" s="77">
        <v>0.1527377521613833</v>
      </c>
      <c r="GX6177" s="77">
        <v>0.10981235993222202</v>
      </c>
      <c r="GY6177" s="77">
        <v>0.1527377521613833</v>
      </c>
      <c r="GZ6177" s="77">
        <v>0.10981235993222202</v>
      </c>
    </row>
    <row r="6178" spans="187:208" x14ac:dyDescent="0.25">
      <c r="GE6178" s="77" t="s">
        <v>425</v>
      </c>
      <c r="GF6178" s="77" t="s">
        <v>155</v>
      </c>
      <c r="GG6178" s="77" t="s">
        <v>476</v>
      </c>
      <c r="GH6178" s="77" t="s">
        <v>439</v>
      </c>
      <c r="GI6178" s="77">
        <v>2023</v>
      </c>
      <c r="GJ6178" s="77" t="s">
        <v>301</v>
      </c>
      <c r="GK6178" s="77">
        <v>3.0714971986151771</v>
      </c>
      <c r="GL6178" s="77">
        <v>73.245042999999995</v>
      </c>
      <c r="GM6178" s="77">
        <v>2023</v>
      </c>
      <c r="GN6178" s="77" t="s">
        <v>175</v>
      </c>
      <c r="GO6178" s="77">
        <v>5.3000000000000005E-2</v>
      </c>
      <c r="GP6178" s="77">
        <v>3</v>
      </c>
      <c r="GQ6178" s="77">
        <v>0</v>
      </c>
      <c r="GR6178" s="77" t="s">
        <v>423</v>
      </c>
      <c r="GS6178" s="77">
        <v>0</v>
      </c>
      <c r="GT6178" s="77">
        <v>0</v>
      </c>
      <c r="GU6178" s="77">
        <v>5.5966209081309407E-2</v>
      </c>
      <c r="GV6178" s="77">
        <v>0.17190005441035314</v>
      </c>
      <c r="GW6178" s="77">
        <v>5.5966209081309407E-2</v>
      </c>
      <c r="GX6178" s="77">
        <v>0.17190005441035314</v>
      </c>
      <c r="GY6178" s="77">
        <v>5.5966209081309407E-2</v>
      </c>
      <c r="GZ6178" s="77">
        <v>0.17190005441035314</v>
      </c>
    </row>
    <row r="6179" spans="187:208" x14ac:dyDescent="0.25">
      <c r="GE6179" s="77" t="s">
        <v>427</v>
      </c>
      <c r="GF6179" s="77" t="s">
        <v>155</v>
      </c>
      <c r="GG6179" s="77" t="s">
        <v>476</v>
      </c>
      <c r="GH6179" s="77" t="s">
        <v>439</v>
      </c>
      <c r="GI6179" s="77">
        <v>2023</v>
      </c>
      <c r="GJ6179" s="77" t="s">
        <v>303</v>
      </c>
      <c r="GK6179" s="77">
        <v>1.684577240534429</v>
      </c>
      <c r="GL6179" s="77">
        <v>73.245042999999995</v>
      </c>
      <c r="GM6179" s="77">
        <v>2023</v>
      </c>
      <c r="GN6179" s="77" t="s">
        <v>175</v>
      </c>
      <c r="GO6179" s="77">
        <v>5.3000000000000005E-2</v>
      </c>
      <c r="GP6179" s="77">
        <v>3</v>
      </c>
      <c r="GQ6179" s="77">
        <v>0</v>
      </c>
      <c r="GR6179" s="77" t="s">
        <v>423</v>
      </c>
      <c r="GS6179" s="77">
        <v>0</v>
      </c>
      <c r="GT6179" s="77">
        <v>0</v>
      </c>
      <c r="GU6179" s="77">
        <v>5.5966209081309407E-2</v>
      </c>
      <c r="GV6179" s="77">
        <v>9.4279402057365097E-2</v>
      </c>
      <c r="GW6179" s="77">
        <v>5.5966209081309407E-2</v>
      </c>
      <c r="GX6179" s="77">
        <v>9.4279402057365097E-2</v>
      </c>
      <c r="GY6179" s="77">
        <v>5.5966209081309407E-2</v>
      </c>
      <c r="GZ6179" s="77">
        <v>9.4279402057365097E-2</v>
      </c>
    </row>
    <row r="6180" spans="187:208" x14ac:dyDescent="0.25">
      <c r="GE6180" s="77" t="s">
        <v>422</v>
      </c>
      <c r="GF6180" s="77" t="s">
        <v>155</v>
      </c>
      <c r="GG6180" s="77" t="s">
        <v>476</v>
      </c>
      <c r="GH6180" s="77" t="s">
        <v>439</v>
      </c>
      <c r="GI6180" s="77">
        <v>2024</v>
      </c>
      <c r="GJ6180" s="77" t="s">
        <v>305</v>
      </c>
      <c r="GK6180" s="77">
        <v>0.71896016785813277</v>
      </c>
      <c r="GL6180" s="77">
        <v>73.245042999999995</v>
      </c>
      <c r="GM6180" s="77">
        <v>2024</v>
      </c>
      <c r="GN6180" s="77" t="s">
        <v>175</v>
      </c>
      <c r="GO6180" s="77">
        <v>0.13250000000000001</v>
      </c>
      <c r="GP6180" s="77">
        <v>3</v>
      </c>
      <c r="GQ6180" s="77">
        <v>0</v>
      </c>
      <c r="GR6180" s="77" t="s">
        <v>423</v>
      </c>
      <c r="GS6180" s="77">
        <v>0</v>
      </c>
      <c r="GT6180" s="77">
        <v>0</v>
      </c>
      <c r="GU6180" s="77">
        <v>0</v>
      </c>
      <c r="GV6180" s="77">
        <v>0</v>
      </c>
      <c r="GW6180" s="77">
        <v>0.1527377521613833</v>
      </c>
      <c r="GX6180" s="77">
        <v>0.10981235993222202</v>
      </c>
      <c r="GY6180" s="77">
        <v>0.1527377521613833</v>
      </c>
      <c r="GZ6180" s="77">
        <v>0.10981235993222202</v>
      </c>
    </row>
    <row r="6181" spans="187:208" x14ac:dyDescent="0.25">
      <c r="GE6181" s="77" t="s">
        <v>425</v>
      </c>
      <c r="GF6181" s="77" t="s">
        <v>155</v>
      </c>
      <c r="GG6181" s="77" t="s">
        <v>476</v>
      </c>
      <c r="GH6181" s="77" t="s">
        <v>439</v>
      </c>
      <c r="GI6181" s="77">
        <v>2024</v>
      </c>
      <c r="GJ6181" s="77" t="s">
        <v>301</v>
      </c>
      <c r="GK6181" s="77">
        <v>3.0714971986151771</v>
      </c>
      <c r="GL6181" s="77">
        <v>73.245042999999995</v>
      </c>
      <c r="GM6181" s="77">
        <v>2024</v>
      </c>
      <c r="GN6181" s="77" t="s">
        <v>175</v>
      </c>
      <c r="GO6181" s="77">
        <v>5.3000000000000005E-2</v>
      </c>
      <c r="GP6181" s="77">
        <v>3</v>
      </c>
      <c r="GQ6181" s="77">
        <v>0</v>
      </c>
      <c r="GR6181" s="77" t="s">
        <v>423</v>
      </c>
      <c r="GS6181" s="77">
        <v>0</v>
      </c>
      <c r="GT6181" s="77">
        <v>0</v>
      </c>
      <c r="GU6181" s="77">
        <v>0</v>
      </c>
      <c r="GV6181" s="77">
        <v>0</v>
      </c>
      <c r="GW6181" s="77">
        <v>5.5966209081309407E-2</v>
      </c>
      <c r="GX6181" s="77">
        <v>0.17190005441035314</v>
      </c>
      <c r="GY6181" s="77">
        <v>5.5966209081309407E-2</v>
      </c>
      <c r="GZ6181" s="77">
        <v>0.17190005441035314</v>
      </c>
    </row>
    <row r="6182" spans="187:208" x14ac:dyDescent="0.25">
      <c r="GE6182" s="77" t="s">
        <v>427</v>
      </c>
      <c r="GF6182" s="77" t="s">
        <v>155</v>
      </c>
      <c r="GG6182" s="77" t="s">
        <v>476</v>
      </c>
      <c r="GH6182" s="77" t="s">
        <v>439</v>
      </c>
      <c r="GI6182" s="77">
        <v>2024</v>
      </c>
      <c r="GJ6182" s="77" t="s">
        <v>303</v>
      </c>
      <c r="GK6182" s="77">
        <v>1.684577240534429</v>
      </c>
      <c r="GL6182" s="77">
        <v>73.245042999999995</v>
      </c>
      <c r="GM6182" s="77">
        <v>2024</v>
      </c>
      <c r="GN6182" s="77" t="s">
        <v>175</v>
      </c>
      <c r="GO6182" s="77">
        <v>5.3000000000000005E-2</v>
      </c>
      <c r="GP6182" s="77">
        <v>3</v>
      </c>
      <c r="GQ6182" s="77">
        <v>0</v>
      </c>
      <c r="GR6182" s="77" t="s">
        <v>423</v>
      </c>
      <c r="GS6182" s="77">
        <v>0</v>
      </c>
      <c r="GT6182" s="77">
        <v>0</v>
      </c>
      <c r="GU6182" s="77">
        <v>0</v>
      </c>
      <c r="GV6182" s="77">
        <v>0</v>
      </c>
      <c r="GW6182" s="77">
        <v>5.5966209081309407E-2</v>
      </c>
      <c r="GX6182" s="77">
        <v>9.4279402057365097E-2</v>
      </c>
      <c r="GY6182" s="77">
        <v>5.5966209081309407E-2</v>
      </c>
      <c r="GZ6182" s="77">
        <v>9.4279402057365097E-2</v>
      </c>
    </row>
    <row r="6183" spans="187:208" x14ac:dyDescent="0.25">
      <c r="GE6183" s="77" t="s">
        <v>422</v>
      </c>
      <c r="GF6183" s="77" t="s">
        <v>155</v>
      </c>
      <c r="GG6183" s="77" t="s">
        <v>476</v>
      </c>
      <c r="GH6183" s="77" t="s">
        <v>439</v>
      </c>
      <c r="GI6183" s="77">
        <v>2025</v>
      </c>
      <c r="GJ6183" s="77" t="s">
        <v>305</v>
      </c>
      <c r="GK6183" s="77">
        <v>0.71896016785813277</v>
      </c>
      <c r="GL6183" s="77">
        <v>73.245042999999995</v>
      </c>
      <c r="GM6183" s="77">
        <v>2025</v>
      </c>
      <c r="GN6183" s="77" t="s">
        <v>175</v>
      </c>
      <c r="GO6183" s="77">
        <v>0.13250000000000001</v>
      </c>
      <c r="GP6183" s="77">
        <v>3</v>
      </c>
      <c r="GQ6183" s="77">
        <v>0</v>
      </c>
      <c r="GR6183" s="77" t="s">
        <v>423</v>
      </c>
      <c r="GS6183" s="77">
        <v>0</v>
      </c>
      <c r="GT6183" s="77">
        <v>0</v>
      </c>
      <c r="GU6183" s="77">
        <v>0</v>
      </c>
      <c r="GV6183" s="77">
        <v>0</v>
      </c>
      <c r="GW6183" s="77">
        <v>0</v>
      </c>
      <c r="GX6183" s="77">
        <v>0</v>
      </c>
      <c r="GY6183" s="77">
        <v>0.1527377521613833</v>
      </c>
      <c r="GZ6183" s="77">
        <v>0.10981235993222202</v>
      </c>
    </row>
    <row r="6184" spans="187:208" x14ac:dyDescent="0.25">
      <c r="GE6184" s="77" t="s">
        <v>425</v>
      </c>
      <c r="GF6184" s="77" t="s">
        <v>155</v>
      </c>
      <c r="GG6184" s="77" t="s">
        <v>476</v>
      </c>
      <c r="GH6184" s="77" t="s">
        <v>439</v>
      </c>
      <c r="GI6184" s="77">
        <v>2025</v>
      </c>
      <c r="GJ6184" s="77" t="s">
        <v>301</v>
      </c>
      <c r="GK6184" s="77">
        <v>3.0714971986151771</v>
      </c>
      <c r="GL6184" s="77">
        <v>73.245042999999995</v>
      </c>
      <c r="GM6184" s="77">
        <v>2025</v>
      </c>
      <c r="GN6184" s="77" t="s">
        <v>175</v>
      </c>
      <c r="GO6184" s="77">
        <v>5.3000000000000005E-2</v>
      </c>
      <c r="GP6184" s="77">
        <v>3</v>
      </c>
      <c r="GQ6184" s="77">
        <v>0</v>
      </c>
      <c r="GR6184" s="77" t="s">
        <v>423</v>
      </c>
      <c r="GS6184" s="77">
        <v>0</v>
      </c>
      <c r="GT6184" s="77">
        <v>0</v>
      </c>
      <c r="GU6184" s="77">
        <v>0</v>
      </c>
      <c r="GV6184" s="77">
        <v>0</v>
      </c>
      <c r="GW6184" s="77">
        <v>0</v>
      </c>
      <c r="GX6184" s="77">
        <v>0</v>
      </c>
      <c r="GY6184" s="77">
        <v>5.5966209081309407E-2</v>
      </c>
      <c r="GZ6184" s="77">
        <v>0.17190005441035314</v>
      </c>
    </row>
    <row r="6185" spans="187:208" x14ac:dyDescent="0.25">
      <c r="GE6185" s="77" t="s">
        <v>427</v>
      </c>
      <c r="GF6185" s="77" t="s">
        <v>155</v>
      </c>
      <c r="GG6185" s="77" t="s">
        <v>476</v>
      </c>
      <c r="GH6185" s="77" t="s">
        <v>439</v>
      </c>
      <c r="GI6185" s="77">
        <v>2025</v>
      </c>
      <c r="GJ6185" s="77" t="s">
        <v>303</v>
      </c>
      <c r="GK6185" s="77">
        <v>1.684577240534429</v>
      </c>
      <c r="GL6185" s="77">
        <v>73.245042999999995</v>
      </c>
      <c r="GM6185" s="77">
        <v>2025</v>
      </c>
      <c r="GN6185" s="77" t="s">
        <v>175</v>
      </c>
      <c r="GO6185" s="77">
        <v>5.3000000000000005E-2</v>
      </c>
      <c r="GP6185" s="77">
        <v>3</v>
      </c>
      <c r="GQ6185" s="77">
        <v>0</v>
      </c>
      <c r="GR6185" s="77" t="s">
        <v>423</v>
      </c>
      <c r="GS6185" s="77">
        <v>0</v>
      </c>
      <c r="GT6185" s="77">
        <v>0</v>
      </c>
      <c r="GU6185" s="77">
        <v>0</v>
      </c>
      <c r="GV6185" s="77">
        <v>0</v>
      </c>
      <c r="GW6185" s="77">
        <v>0</v>
      </c>
      <c r="GX6185" s="77">
        <v>0</v>
      </c>
      <c r="GY6185" s="77">
        <v>5.5966209081309407E-2</v>
      </c>
      <c r="GZ6185" s="77">
        <v>9.4279402057365097E-2</v>
      </c>
    </row>
    <row r="6186" spans="187:208" x14ac:dyDescent="0.25">
      <c r="GE6186" s="77" t="s">
        <v>422</v>
      </c>
      <c r="GF6186" s="77" t="s">
        <v>155</v>
      </c>
      <c r="GG6186" s="77" t="s">
        <v>476</v>
      </c>
      <c r="GH6186" s="77" t="s">
        <v>446</v>
      </c>
      <c r="GI6186" s="77">
        <v>2021</v>
      </c>
      <c r="GJ6186" s="77" t="s">
        <v>305</v>
      </c>
      <c r="GK6186" s="77">
        <v>3.642506068395425E-2</v>
      </c>
      <c r="GL6186" s="77">
        <v>73.245042999999995</v>
      </c>
      <c r="GM6186" s="77">
        <v>2021</v>
      </c>
      <c r="GN6186" s="77" t="s">
        <v>175</v>
      </c>
      <c r="GO6186" s="77">
        <v>0.13250000000000001</v>
      </c>
      <c r="GP6186" s="77">
        <v>3</v>
      </c>
      <c r="GQ6186" s="77">
        <v>0</v>
      </c>
      <c r="GR6186" s="77" t="s">
        <v>423</v>
      </c>
      <c r="GS6186" s="77">
        <v>0.1527377521613833</v>
      </c>
      <c r="GT6186" s="77">
        <v>5.5634818912091511E-3</v>
      </c>
      <c r="GU6186" s="77">
        <v>0.1527377521613833</v>
      </c>
      <c r="GV6186" s="77">
        <v>5.5634818912091511E-3</v>
      </c>
      <c r="GW6186" s="77">
        <v>0</v>
      </c>
      <c r="GX6186" s="77">
        <v>0</v>
      </c>
      <c r="GY6186" s="77">
        <v>0</v>
      </c>
      <c r="GZ6186" s="77">
        <v>0</v>
      </c>
    </row>
    <row r="6187" spans="187:208" x14ac:dyDescent="0.25">
      <c r="GE6187" s="77" t="s">
        <v>425</v>
      </c>
      <c r="GF6187" s="77" t="s">
        <v>155</v>
      </c>
      <c r="GG6187" s="77" t="s">
        <v>476</v>
      </c>
      <c r="GH6187" s="77" t="s">
        <v>446</v>
      </c>
      <c r="GI6187" s="77">
        <v>2021</v>
      </c>
      <c r="GJ6187" s="77" t="s">
        <v>301</v>
      </c>
      <c r="GK6187" s="77">
        <v>1.580872452543168E-3</v>
      </c>
      <c r="GL6187" s="77">
        <v>73.245042999999995</v>
      </c>
      <c r="GM6187" s="77">
        <v>2021</v>
      </c>
      <c r="GN6187" s="77" t="s">
        <v>175</v>
      </c>
      <c r="GO6187" s="77">
        <v>5.3000000000000005E-2</v>
      </c>
      <c r="GP6187" s="77">
        <v>3</v>
      </c>
      <c r="GQ6187" s="77">
        <v>0</v>
      </c>
      <c r="GR6187" s="77" t="s">
        <v>423</v>
      </c>
      <c r="GS6187" s="77">
        <v>5.5966209081309407E-2</v>
      </c>
      <c r="GT6187" s="77">
        <v>8.8475438209913325E-5</v>
      </c>
      <c r="GU6187" s="77">
        <v>5.5966209081309407E-2</v>
      </c>
      <c r="GV6187" s="77">
        <v>8.8475438209913325E-5</v>
      </c>
      <c r="GW6187" s="77">
        <v>0</v>
      </c>
      <c r="GX6187" s="77">
        <v>0</v>
      </c>
      <c r="GY6187" s="77">
        <v>0</v>
      </c>
      <c r="GZ6187" s="77">
        <v>0</v>
      </c>
    </row>
    <row r="6188" spans="187:208" x14ac:dyDescent="0.25">
      <c r="GE6188" s="77" t="s">
        <v>427</v>
      </c>
      <c r="GF6188" s="77" t="s">
        <v>155</v>
      </c>
      <c r="GG6188" s="77" t="s">
        <v>476</v>
      </c>
      <c r="GH6188" s="77" t="s">
        <v>446</v>
      </c>
      <c r="GI6188" s="77">
        <v>2021</v>
      </c>
      <c r="GJ6188" s="77" t="s">
        <v>303</v>
      </c>
      <c r="GK6188" s="77">
        <v>3.9894642198450521E-2</v>
      </c>
      <c r="GL6188" s="77">
        <v>73.245042999999995</v>
      </c>
      <c r="GM6188" s="77">
        <v>2021</v>
      </c>
      <c r="GN6188" s="77" t="s">
        <v>175</v>
      </c>
      <c r="GO6188" s="77">
        <v>5.3000000000000005E-2</v>
      </c>
      <c r="GP6188" s="77">
        <v>3</v>
      </c>
      <c r="GQ6188" s="77">
        <v>0</v>
      </c>
      <c r="GR6188" s="77" t="s">
        <v>423</v>
      </c>
      <c r="GS6188" s="77">
        <v>5.5966209081309407E-2</v>
      </c>
      <c r="GT6188" s="77">
        <v>2.232751886502511E-3</v>
      </c>
      <c r="GU6188" s="77">
        <v>5.5966209081309407E-2</v>
      </c>
      <c r="GV6188" s="77">
        <v>2.232751886502511E-3</v>
      </c>
      <c r="GW6188" s="77">
        <v>0</v>
      </c>
      <c r="GX6188" s="77">
        <v>0</v>
      </c>
      <c r="GY6188" s="77">
        <v>0</v>
      </c>
      <c r="GZ6188" s="77">
        <v>0</v>
      </c>
    </row>
    <row r="6189" spans="187:208" x14ac:dyDescent="0.25">
      <c r="GE6189" s="77" t="s">
        <v>422</v>
      </c>
      <c r="GF6189" s="77" t="s">
        <v>155</v>
      </c>
      <c r="GG6189" s="77" t="s">
        <v>476</v>
      </c>
      <c r="GH6189" s="77" t="s">
        <v>446</v>
      </c>
      <c r="GI6189" s="77">
        <v>2022</v>
      </c>
      <c r="GJ6189" s="77" t="s">
        <v>305</v>
      </c>
      <c r="GK6189" s="77">
        <v>3.642506068395425E-2</v>
      </c>
      <c r="GL6189" s="77">
        <v>73.245042999999995</v>
      </c>
      <c r="GM6189" s="77">
        <v>2022</v>
      </c>
      <c r="GN6189" s="77" t="s">
        <v>175</v>
      </c>
      <c r="GO6189" s="77">
        <v>0.13250000000000001</v>
      </c>
      <c r="GP6189" s="77">
        <v>3</v>
      </c>
      <c r="GQ6189" s="77">
        <v>0</v>
      </c>
      <c r="GR6189" s="77" t="s">
        <v>423</v>
      </c>
      <c r="GS6189" s="77">
        <v>0.1527377521613833</v>
      </c>
      <c r="GT6189" s="77">
        <v>5.5634818912091511E-3</v>
      </c>
      <c r="GU6189" s="77">
        <v>0.1527377521613833</v>
      </c>
      <c r="GV6189" s="77">
        <v>5.5634818912091511E-3</v>
      </c>
      <c r="GW6189" s="77">
        <v>0.1527377521613833</v>
      </c>
      <c r="GX6189" s="77">
        <v>5.5634818912091511E-3</v>
      </c>
      <c r="GY6189" s="77">
        <v>0</v>
      </c>
      <c r="GZ6189" s="77">
        <v>0</v>
      </c>
    </row>
    <row r="6190" spans="187:208" x14ac:dyDescent="0.25">
      <c r="GE6190" s="77" t="s">
        <v>425</v>
      </c>
      <c r="GF6190" s="77" t="s">
        <v>155</v>
      </c>
      <c r="GG6190" s="77" t="s">
        <v>476</v>
      </c>
      <c r="GH6190" s="77" t="s">
        <v>446</v>
      </c>
      <c r="GI6190" s="77">
        <v>2022</v>
      </c>
      <c r="GJ6190" s="77" t="s">
        <v>301</v>
      </c>
      <c r="GK6190" s="77">
        <v>1.580872452543168E-3</v>
      </c>
      <c r="GL6190" s="77">
        <v>73.245042999999995</v>
      </c>
      <c r="GM6190" s="77">
        <v>2022</v>
      </c>
      <c r="GN6190" s="77" t="s">
        <v>175</v>
      </c>
      <c r="GO6190" s="77">
        <v>5.3000000000000005E-2</v>
      </c>
      <c r="GP6190" s="77">
        <v>3</v>
      </c>
      <c r="GQ6190" s="77">
        <v>0</v>
      </c>
      <c r="GR6190" s="77" t="s">
        <v>423</v>
      </c>
      <c r="GS6190" s="77">
        <v>5.5966209081309407E-2</v>
      </c>
      <c r="GT6190" s="77">
        <v>8.8475438209913325E-5</v>
      </c>
      <c r="GU6190" s="77">
        <v>5.5966209081309407E-2</v>
      </c>
      <c r="GV6190" s="77">
        <v>8.8475438209913325E-5</v>
      </c>
      <c r="GW6190" s="77">
        <v>5.5966209081309407E-2</v>
      </c>
      <c r="GX6190" s="77">
        <v>8.8475438209913325E-5</v>
      </c>
      <c r="GY6190" s="77">
        <v>0</v>
      </c>
      <c r="GZ6190" s="77">
        <v>0</v>
      </c>
    </row>
    <row r="6191" spans="187:208" x14ac:dyDescent="0.25">
      <c r="GE6191" s="77" t="s">
        <v>427</v>
      </c>
      <c r="GF6191" s="77" t="s">
        <v>155</v>
      </c>
      <c r="GG6191" s="77" t="s">
        <v>476</v>
      </c>
      <c r="GH6191" s="77" t="s">
        <v>446</v>
      </c>
      <c r="GI6191" s="77">
        <v>2022</v>
      </c>
      <c r="GJ6191" s="77" t="s">
        <v>303</v>
      </c>
      <c r="GK6191" s="77">
        <v>3.9894642198450521E-2</v>
      </c>
      <c r="GL6191" s="77">
        <v>73.245042999999995</v>
      </c>
      <c r="GM6191" s="77">
        <v>2022</v>
      </c>
      <c r="GN6191" s="77" t="s">
        <v>175</v>
      </c>
      <c r="GO6191" s="77">
        <v>5.3000000000000005E-2</v>
      </c>
      <c r="GP6191" s="77">
        <v>3</v>
      </c>
      <c r="GQ6191" s="77">
        <v>0</v>
      </c>
      <c r="GR6191" s="77" t="s">
        <v>423</v>
      </c>
      <c r="GS6191" s="77">
        <v>5.5966209081309407E-2</v>
      </c>
      <c r="GT6191" s="77">
        <v>2.232751886502511E-3</v>
      </c>
      <c r="GU6191" s="77">
        <v>5.5966209081309407E-2</v>
      </c>
      <c r="GV6191" s="77">
        <v>2.232751886502511E-3</v>
      </c>
      <c r="GW6191" s="77">
        <v>5.5966209081309407E-2</v>
      </c>
      <c r="GX6191" s="77">
        <v>2.232751886502511E-3</v>
      </c>
      <c r="GY6191" s="77">
        <v>0</v>
      </c>
      <c r="GZ6191" s="77">
        <v>0</v>
      </c>
    </row>
    <row r="6192" spans="187:208" x14ac:dyDescent="0.25">
      <c r="GE6192" s="77" t="s">
        <v>422</v>
      </c>
      <c r="GF6192" s="77" t="s">
        <v>155</v>
      </c>
      <c r="GG6192" s="77" t="s">
        <v>476</v>
      </c>
      <c r="GH6192" s="77" t="s">
        <v>446</v>
      </c>
      <c r="GI6192" s="77">
        <v>2023</v>
      </c>
      <c r="GJ6192" s="77" t="s">
        <v>305</v>
      </c>
      <c r="GK6192" s="77">
        <v>3.7590224611390548E-2</v>
      </c>
      <c r="GL6192" s="77">
        <v>73.245042999999995</v>
      </c>
      <c r="GM6192" s="77">
        <v>2023</v>
      </c>
      <c r="GN6192" s="77" t="s">
        <v>175</v>
      </c>
      <c r="GO6192" s="77">
        <v>0.13250000000000001</v>
      </c>
      <c r="GP6192" s="77">
        <v>3</v>
      </c>
      <c r="GQ6192" s="77">
        <v>0</v>
      </c>
      <c r="GR6192" s="77" t="s">
        <v>423</v>
      </c>
      <c r="GS6192" s="77">
        <v>0</v>
      </c>
      <c r="GT6192" s="77">
        <v>0</v>
      </c>
      <c r="GU6192" s="77">
        <v>0.1527377521613833</v>
      </c>
      <c r="GV6192" s="77">
        <v>5.7414464103853003E-3</v>
      </c>
      <c r="GW6192" s="77">
        <v>0.1527377521613833</v>
      </c>
      <c r="GX6192" s="77">
        <v>5.7414464103853003E-3</v>
      </c>
      <c r="GY6192" s="77">
        <v>0.1527377521613833</v>
      </c>
      <c r="GZ6192" s="77">
        <v>5.7414464103853003E-3</v>
      </c>
    </row>
    <row r="6193" spans="187:208" x14ac:dyDescent="0.25">
      <c r="GE6193" s="77" t="s">
        <v>425</v>
      </c>
      <c r="GF6193" s="77" t="s">
        <v>155</v>
      </c>
      <c r="GG6193" s="77" t="s">
        <v>476</v>
      </c>
      <c r="GH6193" s="77" t="s">
        <v>446</v>
      </c>
      <c r="GI6193" s="77">
        <v>2023</v>
      </c>
      <c r="GJ6193" s="77" t="s">
        <v>301</v>
      </c>
      <c r="GK6193" s="77">
        <v>1.631433411568579E-3</v>
      </c>
      <c r="GL6193" s="77">
        <v>73.245042999999995</v>
      </c>
      <c r="GM6193" s="77">
        <v>2023</v>
      </c>
      <c r="GN6193" s="77" t="s">
        <v>175</v>
      </c>
      <c r="GO6193" s="77">
        <v>5.3000000000000005E-2</v>
      </c>
      <c r="GP6193" s="77">
        <v>3</v>
      </c>
      <c r="GQ6193" s="77">
        <v>0</v>
      </c>
      <c r="GR6193" s="77" t="s">
        <v>423</v>
      </c>
      <c r="GS6193" s="77">
        <v>0</v>
      </c>
      <c r="GT6193" s="77">
        <v>0</v>
      </c>
      <c r="GU6193" s="77">
        <v>5.5966209081309407E-2</v>
      </c>
      <c r="GV6193" s="77">
        <v>9.1305143414080993E-5</v>
      </c>
      <c r="GW6193" s="77">
        <v>5.5966209081309407E-2</v>
      </c>
      <c r="GX6193" s="77">
        <v>9.1305143414080993E-5</v>
      </c>
      <c r="GY6193" s="77">
        <v>5.5966209081309407E-2</v>
      </c>
      <c r="GZ6193" s="77">
        <v>9.1305143414080993E-5</v>
      </c>
    </row>
    <row r="6194" spans="187:208" x14ac:dyDescent="0.25">
      <c r="GE6194" s="77" t="s">
        <v>427</v>
      </c>
      <c r="GF6194" s="77" t="s">
        <v>155</v>
      </c>
      <c r="GG6194" s="77" t="s">
        <v>476</v>
      </c>
      <c r="GH6194" s="77" t="s">
        <v>446</v>
      </c>
      <c r="GI6194" s="77">
        <v>2023</v>
      </c>
      <c r="GJ6194" s="77" t="s">
        <v>303</v>
      </c>
      <c r="GK6194" s="77">
        <v>4.1186611014017487E-2</v>
      </c>
      <c r="GL6194" s="77">
        <v>73.245042999999995</v>
      </c>
      <c r="GM6194" s="77">
        <v>2023</v>
      </c>
      <c r="GN6194" s="77" t="s">
        <v>175</v>
      </c>
      <c r="GO6194" s="77">
        <v>5.3000000000000005E-2</v>
      </c>
      <c r="GP6194" s="77">
        <v>3</v>
      </c>
      <c r="GQ6194" s="77">
        <v>0</v>
      </c>
      <c r="GR6194" s="77" t="s">
        <v>423</v>
      </c>
      <c r="GS6194" s="77">
        <v>0</v>
      </c>
      <c r="GT6194" s="77">
        <v>0</v>
      </c>
      <c r="GU6194" s="77">
        <v>5.5966209081309407E-2</v>
      </c>
      <c r="GV6194" s="77">
        <v>2.3050584833610634E-3</v>
      </c>
      <c r="GW6194" s="77">
        <v>5.5966209081309407E-2</v>
      </c>
      <c r="GX6194" s="77">
        <v>2.3050584833610634E-3</v>
      </c>
      <c r="GY6194" s="77">
        <v>5.5966209081309407E-2</v>
      </c>
      <c r="GZ6194" s="77">
        <v>2.3050584833610634E-3</v>
      </c>
    </row>
    <row r="6195" spans="187:208" x14ac:dyDescent="0.25">
      <c r="GE6195" s="77" t="s">
        <v>422</v>
      </c>
      <c r="GF6195" s="77" t="s">
        <v>155</v>
      </c>
      <c r="GG6195" s="77" t="s">
        <v>476</v>
      </c>
      <c r="GH6195" s="77" t="s">
        <v>446</v>
      </c>
      <c r="GI6195" s="77">
        <v>2024</v>
      </c>
      <c r="GJ6195" s="77" t="s">
        <v>305</v>
      </c>
      <c r="GK6195" s="77">
        <v>3.7590224611390548E-2</v>
      </c>
      <c r="GL6195" s="77">
        <v>73.245042999999995</v>
      </c>
      <c r="GM6195" s="77">
        <v>2024</v>
      </c>
      <c r="GN6195" s="77" t="s">
        <v>175</v>
      </c>
      <c r="GO6195" s="77">
        <v>0.13250000000000001</v>
      </c>
      <c r="GP6195" s="77">
        <v>3</v>
      </c>
      <c r="GQ6195" s="77">
        <v>0</v>
      </c>
      <c r="GR6195" s="77" t="s">
        <v>423</v>
      </c>
      <c r="GS6195" s="77">
        <v>0</v>
      </c>
      <c r="GT6195" s="77">
        <v>0</v>
      </c>
      <c r="GU6195" s="77">
        <v>0</v>
      </c>
      <c r="GV6195" s="77">
        <v>0</v>
      </c>
      <c r="GW6195" s="77">
        <v>0.1527377521613833</v>
      </c>
      <c r="GX6195" s="77">
        <v>5.7414464103853003E-3</v>
      </c>
      <c r="GY6195" s="77">
        <v>0.1527377521613833</v>
      </c>
      <c r="GZ6195" s="77">
        <v>5.7414464103853003E-3</v>
      </c>
    </row>
    <row r="6196" spans="187:208" x14ac:dyDescent="0.25">
      <c r="GE6196" s="77" t="s">
        <v>425</v>
      </c>
      <c r="GF6196" s="77" t="s">
        <v>155</v>
      </c>
      <c r="GG6196" s="77" t="s">
        <v>476</v>
      </c>
      <c r="GH6196" s="77" t="s">
        <v>446</v>
      </c>
      <c r="GI6196" s="77">
        <v>2024</v>
      </c>
      <c r="GJ6196" s="77" t="s">
        <v>301</v>
      </c>
      <c r="GK6196" s="77">
        <v>1.631433411568579E-3</v>
      </c>
      <c r="GL6196" s="77">
        <v>73.245042999999995</v>
      </c>
      <c r="GM6196" s="77">
        <v>2024</v>
      </c>
      <c r="GN6196" s="77" t="s">
        <v>175</v>
      </c>
      <c r="GO6196" s="77">
        <v>5.3000000000000005E-2</v>
      </c>
      <c r="GP6196" s="77">
        <v>3</v>
      </c>
      <c r="GQ6196" s="77">
        <v>0</v>
      </c>
      <c r="GR6196" s="77" t="s">
        <v>423</v>
      </c>
      <c r="GS6196" s="77">
        <v>0</v>
      </c>
      <c r="GT6196" s="77">
        <v>0</v>
      </c>
      <c r="GU6196" s="77">
        <v>0</v>
      </c>
      <c r="GV6196" s="77">
        <v>0</v>
      </c>
      <c r="GW6196" s="77">
        <v>5.5966209081309407E-2</v>
      </c>
      <c r="GX6196" s="77">
        <v>9.1305143414080993E-5</v>
      </c>
      <c r="GY6196" s="77">
        <v>5.5966209081309407E-2</v>
      </c>
      <c r="GZ6196" s="77">
        <v>9.1305143414080993E-5</v>
      </c>
    </row>
    <row r="6197" spans="187:208" x14ac:dyDescent="0.25">
      <c r="GE6197" s="77" t="s">
        <v>427</v>
      </c>
      <c r="GF6197" s="77" t="s">
        <v>155</v>
      </c>
      <c r="GG6197" s="77" t="s">
        <v>476</v>
      </c>
      <c r="GH6197" s="77" t="s">
        <v>446</v>
      </c>
      <c r="GI6197" s="77">
        <v>2024</v>
      </c>
      <c r="GJ6197" s="77" t="s">
        <v>303</v>
      </c>
      <c r="GK6197" s="77">
        <v>4.1186611014017487E-2</v>
      </c>
      <c r="GL6197" s="77">
        <v>73.245042999999995</v>
      </c>
      <c r="GM6197" s="77">
        <v>2024</v>
      </c>
      <c r="GN6197" s="77" t="s">
        <v>175</v>
      </c>
      <c r="GO6197" s="77">
        <v>5.3000000000000005E-2</v>
      </c>
      <c r="GP6197" s="77">
        <v>3</v>
      </c>
      <c r="GQ6197" s="77">
        <v>0</v>
      </c>
      <c r="GR6197" s="77" t="s">
        <v>423</v>
      </c>
      <c r="GS6197" s="77">
        <v>0</v>
      </c>
      <c r="GT6197" s="77">
        <v>0</v>
      </c>
      <c r="GU6197" s="77">
        <v>0</v>
      </c>
      <c r="GV6197" s="77">
        <v>0</v>
      </c>
      <c r="GW6197" s="77">
        <v>5.5966209081309407E-2</v>
      </c>
      <c r="GX6197" s="77">
        <v>2.3050584833610634E-3</v>
      </c>
      <c r="GY6197" s="77">
        <v>5.5966209081309407E-2</v>
      </c>
      <c r="GZ6197" s="77">
        <v>2.3050584833610634E-3</v>
      </c>
    </row>
    <row r="6198" spans="187:208" x14ac:dyDescent="0.25">
      <c r="GE6198" s="77" t="s">
        <v>422</v>
      </c>
      <c r="GF6198" s="77" t="s">
        <v>155</v>
      </c>
      <c r="GG6198" s="77" t="s">
        <v>476</v>
      </c>
      <c r="GH6198" s="77" t="s">
        <v>446</v>
      </c>
      <c r="GI6198" s="77">
        <v>2025</v>
      </c>
      <c r="GJ6198" s="77" t="s">
        <v>305</v>
      </c>
      <c r="GK6198" s="77">
        <v>3.7590224611390548E-2</v>
      </c>
      <c r="GL6198" s="77">
        <v>73.245042999999995</v>
      </c>
      <c r="GM6198" s="77">
        <v>2025</v>
      </c>
      <c r="GN6198" s="77" t="s">
        <v>175</v>
      </c>
      <c r="GO6198" s="77">
        <v>0.13250000000000001</v>
      </c>
      <c r="GP6198" s="77">
        <v>3</v>
      </c>
      <c r="GQ6198" s="77">
        <v>0</v>
      </c>
      <c r="GR6198" s="77" t="s">
        <v>423</v>
      </c>
      <c r="GS6198" s="77">
        <v>0</v>
      </c>
      <c r="GT6198" s="77">
        <v>0</v>
      </c>
      <c r="GU6198" s="77">
        <v>0</v>
      </c>
      <c r="GV6198" s="77">
        <v>0</v>
      </c>
      <c r="GW6198" s="77">
        <v>0</v>
      </c>
      <c r="GX6198" s="77">
        <v>0</v>
      </c>
      <c r="GY6198" s="77">
        <v>0.1527377521613833</v>
      </c>
      <c r="GZ6198" s="77">
        <v>5.7414464103853003E-3</v>
      </c>
    </row>
    <row r="6199" spans="187:208" x14ac:dyDescent="0.25">
      <c r="GE6199" s="77" t="s">
        <v>425</v>
      </c>
      <c r="GF6199" s="77" t="s">
        <v>155</v>
      </c>
      <c r="GG6199" s="77" t="s">
        <v>476</v>
      </c>
      <c r="GH6199" s="77" t="s">
        <v>446</v>
      </c>
      <c r="GI6199" s="77">
        <v>2025</v>
      </c>
      <c r="GJ6199" s="77" t="s">
        <v>301</v>
      </c>
      <c r="GK6199" s="77">
        <v>1.631433411568579E-3</v>
      </c>
      <c r="GL6199" s="77">
        <v>73.245042999999995</v>
      </c>
      <c r="GM6199" s="77">
        <v>2025</v>
      </c>
      <c r="GN6199" s="77" t="s">
        <v>175</v>
      </c>
      <c r="GO6199" s="77">
        <v>5.3000000000000005E-2</v>
      </c>
      <c r="GP6199" s="77">
        <v>3</v>
      </c>
      <c r="GQ6199" s="77">
        <v>0</v>
      </c>
      <c r="GR6199" s="77" t="s">
        <v>423</v>
      </c>
      <c r="GS6199" s="77">
        <v>0</v>
      </c>
      <c r="GT6199" s="77">
        <v>0</v>
      </c>
      <c r="GU6199" s="77">
        <v>0</v>
      </c>
      <c r="GV6199" s="77">
        <v>0</v>
      </c>
      <c r="GW6199" s="77">
        <v>0</v>
      </c>
      <c r="GX6199" s="77">
        <v>0</v>
      </c>
      <c r="GY6199" s="77">
        <v>5.5966209081309407E-2</v>
      </c>
      <c r="GZ6199" s="77">
        <v>9.1305143414080993E-5</v>
      </c>
    </row>
    <row r="6200" spans="187:208" x14ac:dyDescent="0.25">
      <c r="GE6200" s="77" t="s">
        <v>427</v>
      </c>
      <c r="GF6200" s="77" t="s">
        <v>155</v>
      </c>
      <c r="GG6200" s="77" t="s">
        <v>476</v>
      </c>
      <c r="GH6200" s="77" t="s">
        <v>446</v>
      </c>
      <c r="GI6200" s="77">
        <v>2025</v>
      </c>
      <c r="GJ6200" s="77" t="s">
        <v>303</v>
      </c>
      <c r="GK6200" s="77">
        <v>4.1186611014017487E-2</v>
      </c>
      <c r="GL6200" s="77">
        <v>73.245042999999995</v>
      </c>
      <c r="GM6200" s="77">
        <v>2025</v>
      </c>
      <c r="GN6200" s="77" t="s">
        <v>175</v>
      </c>
      <c r="GO6200" s="77">
        <v>5.3000000000000005E-2</v>
      </c>
      <c r="GP6200" s="77">
        <v>3</v>
      </c>
      <c r="GQ6200" s="77">
        <v>0</v>
      </c>
      <c r="GR6200" s="77" t="s">
        <v>423</v>
      </c>
      <c r="GS6200" s="77">
        <v>0</v>
      </c>
      <c r="GT6200" s="77">
        <v>0</v>
      </c>
      <c r="GU6200" s="77">
        <v>0</v>
      </c>
      <c r="GV6200" s="77">
        <v>0</v>
      </c>
      <c r="GW6200" s="77">
        <v>0</v>
      </c>
      <c r="GX6200" s="77">
        <v>0</v>
      </c>
      <c r="GY6200" s="77">
        <v>5.5966209081309407E-2</v>
      </c>
      <c r="GZ6200" s="77">
        <v>2.3050584833610634E-3</v>
      </c>
    </row>
    <row r="6201" spans="187:208" x14ac:dyDescent="0.25">
      <c r="GE6201" s="77" t="s">
        <v>422</v>
      </c>
      <c r="GF6201" s="77" t="s">
        <v>155</v>
      </c>
      <c r="GG6201" s="77" t="s">
        <v>476</v>
      </c>
      <c r="GH6201" s="77" t="s">
        <v>453</v>
      </c>
      <c r="GI6201" s="77">
        <v>2021</v>
      </c>
      <c r="GJ6201" s="77" t="s">
        <v>305</v>
      </c>
      <c r="GK6201" s="77">
        <v>222.22942162783909</v>
      </c>
      <c r="GL6201" s="77">
        <v>73.245042999999995</v>
      </c>
      <c r="GM6201" s="77">
        <v>2021</v>
      </c>
      <c r="GN6201" s="77" t="s">
        <v>175</v>
      </c>
      <c r="GO6201" s="77">
        <v>0.13250000000000001</v>
      </c>
      <c r="GP6201" s="77">
        <v>3</v>
      </c>
      <c r="GQ6201" s="77">
        <v>0</v>
      </c>
      <c r="GR6201" s="77" t="s">
        <v>423</v>
      </c>
      <c r="GS6201" s="77">
        <v>0.1527377521613833</v>
      </c>
      <c r="GT6201" s="77">
        <v>33.942822323560442</v>
      </c>
      <c r="GU6201" s="77">
        <v>0.1527377521613833</v>
      </c>
      <c r="GV6201" s="77">
        <v>33.942822323560442</v>
      </c>
      <c r="GW6201" s="77">
        <v>0</v>
      </c>
      <c r="GX6201" s="77">
        <v>0</v>
      </c>
      <c r="GY6201" s="77">
        <v>0</v>
      </c>
      <c r="GZ6201" s="77">
        <v>0</v>
      </c>
    </row>
    <row r="6202" spans="187:208" x14ac:dyDescent="0.25">
      <c r="GE6202" s="77" t="s">
        <v>425</v>
      </c>
      <c r="GF6202" s="77" t="s">
        <v>155</v>
      </c>
      <c r="GG6202" s="77" t="s">
        <v>476</v>
      </c>
      <c r="GH6202" s="77" t="s">
        <v>453</v>
      </c>
      <c r="GI6202" s="77">
        <v>2021</v>
      </c>
      <c r="GJ6202" s="77" t="s">
        <v>301</v>
      </c>
      <c r="GK6202" s="77">
        <v>8585.7228092482783</v>
      </c>
      <c r="GL6202" s="77">
        <v>73.245042999999995</v>
      </c>
      <c r="GM6202" s="77">
        <v>2021</v>
      </c>
      <c r="GN6202" s="77" t="s">
        <v>175</v>
      </c>
      <c r="GO6202" s="77">
        <v>5.3000000000000005E-2</v>
      </c>
      <c r="GP6202" s="77">
        <v>3</v>
      </c>
      <c r="GQ6202" s="77">
        <v>0</v>
      </c>
      <c r="GR6202" s="77" t="s">
        <v>423</v>
      </c>
      <c r="GS6202" s="77">
        <v>5.5966209081309407E-2</v>
      </c>
      <c r="GT6202" s="77">
        <v>480.51035785655631</v>
      </c>
      <c r="GU6202" s="77">
        <v>5.5966209081309407E-2</v>
      </c>
      <c r="GV6202" s="77">
        <v>480.51035785655631</v>
      </c>
      <c r="GW6202" s="77">
        <v>0</v>
      </c>
      <c r="GX6202" s="77">
        <v>0</v>
      </c>
      <c r="GY6202" s="77">
        <v>0</v>
      </c>
      <c r="GZ6202" s="77">
        <v>0</v>
      </c>
    </row>
    <row r="6203" spans="187:208" x14ac:dyDescent="0.25">
      <c r="GE6203" s="77" t="s">
        <v>427</v>
      </c>
      <c r="GF6203" s="77" t="s">
        <v>155</v>
      </c>
      <c r="GG6203" s="77" t="s">
        <v>476</v>
      </c>
      <c r="GH6203" s="77" t="s">
        <v>453</v>
      </c>
      <c r="GI6203" s="77">
        <v>2021</v>
      </c>
      <c r="GJ6203" s="77" t="s">
        <v>303</v>
      </c>
      <c r="GK6203" s="77">
        <v>5338.1784104569524</v>
      </c>
      <c r="GL6203" s="77">
        <v>73.245042999999995</v>
      </c>
      <c r="GM6203" s="77">
        <v>2021</v>
      </c>
      <c r="GN6203" s="77" t="s">
        <v>175</v>
      </c>
      <c r="GO6203" s="77">
        <v>5.3000000000000005E-2</v>
      </c>
      <c r="GP6203" s="77">
        <v>3</v>
      </c>
      <c r="GQ6203" s="77">
        <v>0</v>
      </c>
      <c r="GR6203" s="77" t="s">
        <v>423</v>
      </c>
      <c r="GS6203" s="77">
        <v>5.5966209081309407E-2</v>
      </c>
      <c r="GT6203" s="77">
        <v>298.75760903296572</v>
      </c>
      <c r="GU6203" s="77">
        <v>5.5966209081309407E-2</v>
      </c>
      <c r="GV6203" s="77">
        <v>298.75760903296572</v>
      </c>
      <c r="GW6203" s="77">
        <v>0</v>
      </c>
      <c r="GX6203" s="77">
        <v>0</v>
      </c>
      <c r="GY6203" s="77">
        <v>0</v>
      </c>
      <c r="GZ6203" s="77">
        <v>0</v>
      </c>
    </row>
    <row r="6204" spans="187:208" x14ac:dyDescent="0.25">
      <c r="GE6204" s="77" t="s">
        <v>422</v>
      </c>
      <c r="GF6204" s="77" t="s">
        <v>155</v>
      </c>
      <c r="GG6204" s="77" t="s">
        <v>476</v>
      </c>
      <c r="GH6204" s="77" t="s">
        <v>453</v>
      </c>
      <c r="GI6204" s="77">
        <v>2022</v>
      </c>
      <c r="GJ6204" s="77" t="s">
        <v>305</v>
      </c>
      <c r="GK6204" s="77">
        <v>222.22942162783909</v>
      </c>
      <c r="GL6204" s="77">
        <v>73.245042999999995</v>
      </c>
      <c r="GM6204" s="77">
        <v>2022</v>
      </c>
      <c r="GN6204" s="77" t="s">
        <v>175</v>
      </c>
      <c r="GO6204" s="77">
        <v>0.13250000000000001</v>
      </c>
      <c r="GP6204" s="77">
        <v>3</v>
      </c>
      <c r="GQ6204" s="77">
        <v>0</v>
      </c>
      <c r="GR6204" s="77" t="s">
        <v>423</v>
      </c>
      <c r="GS6204" s="77">
        <v>0.1527377521613833</v>
      </c>
      <c r="GT6204" s="77">
        <v>33.942822323560442</v>
      </c>
      <c r="GU6204" s="77">
        <v>0.1527377521613833</v>
      </c>
      <c r="GV6204" s="77">
        <v>33.942822323560442</v>
      </c>
      <c r="GW6204" s="77">
        <v>0.1527377521613833</v>
      </c>
      <c r="GX6204" s="77">
        <v>33.942822323560442</v>
      </c>
      <c r="GY6204" s="77">
        <v>0</v>
      </c>
      <c r="GZ6204" s="77">
        <v>0</v>
      </c>
    </row>
    <row r="6205" spans="187:208" x14ac:dyDescent="0.25">
      <c r="GE6205" s="77" t="s">
        <v>425</v>
      </c>
      <c r="GF6205" s="77" t="s">
        <v>155</v>
      </c>
      <c r="GG6205" s="77" t="s">
        <v>476</v>
      </c>
      <c r="GH6205" s="77" t="s">
        <v>453</v>
      </c>
      <c r="GI6205" s="77">
        <v>2022</v>
      </c>
      <c r="GJ6205" s="77" t="s">
        <v>301</v>
      </c>
      <c r="GK6205" s="77">
        <v>8585.7228092482783</v>
      </c>
      <c r="GL6205" s="77">
        <v>73.245042999999995</v>
      </c>
      <c r="GM6205" s="77">
        <v>2022</v>
      </c>
      <c r="GN6205" s="77" t="s">
        <v>175</v>
      </c>
      <c r="GO6205" s="77">
        <v>5.3000000000000005E-2</v>
      </c>
      <c r="GP6205" s="77">
        <v>3</v>
      </c>
      <c r="GQ6205" s="77">
        <v>0</v>
      </c>
      <c r="GR6205" s="77" t="s">
        <v>423</v>
      </c>
      <c r="GS6205" s="77">
        <v>5.5966209081309407E-2</v>
      </c>
      <c r="GT6205" s="77">
        <v>480.51035785655631</v>
      </c>
      <c r="GU6205" s="77">
        <v>5.5966209081309407E-2</v>
      </c>
      <c r="GV6205" s="77">
        <v>480.51035785655631</v>
      </c>
      <c r="GW6205" s="77">
        <v>5.5966209081309407E-2</v>
      </c>
      <c r="GX6205" s="77">
        <v>480.51035785655631</v>
      </c>
      <c r="GY6205" s="77">
        <v>0</v>
      </c>
      <c r="GZ6205" s="77">
        <v>0</v>
      </c>
    </row>
    <row r="6206" spans="187:208" x14ac:dyDescent="0.25">
      <c r="GE6206" s="77" t="s">
        <v>427</v>
      </c>
      <c r="GF6206" s="77" t="s">
        <v>155</v>
      </c>
      <c r="GG6206" s="77" t="s">
        <v>476</v>
      </c>
      <c r="GH6206" s="77" t="s">
        <v>453</v>
      </c>
      <c r="GI6206" s="77">
        <v>2022</v>
      </c>
      <c r="GJ6206" s="77" t="s">
        <v>303</v>
      </c>
      <c r="GK6206" s="77">
        <v>5338.1784104569524</v>
      </c>
      <c r="GL6206" s="77">
        <v>73.245042999999995</v>
      </c>
      <c r="GM6206" s="77">
        <v>2022</v>
      </c>
      <c r="GN6206" s="77" t="s">
        <v>175</v>
      </c>
      <c r="GO6206" s="77">
        <v>5.3000000000000005E-2</v>
      </c>
      <c r="GP6206" s="77">
        <v>3</v>
      </c>
      <c r="GQ6206" s="77">
        <v>0</v>
      </c>
      <c r="GR6206" s="77" t="s">
        <v>423</v>
      </c>
      <c r="GS6206" s="77">
        <v>5.5966209081309407E-2</v>
      </c>
      <c r="GT6206" s="77">
        <v>298.75760903296572</v>
      </c>
      <c r="GU6206" s="77">
        <v>5.5966209081309407E-2</v>
      </c>
      <c r="GV6206" s="77">
        <v>298.75760903296572</v>
      </c>
      <c r="GW6206" s="77">
        <v>5.5966209081309407E-2</v>
      </c>
      <c r="GX6206" s="77">
        <v>298.75760903296572</v>
      </c>
      <c r="GY6206" s="77">
        <v>0</v>
      </c>
      <c r="GZ6206" s="77">
        <v>0</v>
      </c>
    </row>
    <row r="6207" spans="187:208" x14ac:dyDescent="0.25">
      <c r="GE6207" s="77" t="s">
        <v>422</v>
      </c>
      <c r="GF6207" s="77" t="s">
        <v>155</v>
      </c>
      <c r="GG6207" s="77" t="s">
        <v>476</v>
      </c>
      <c r="GH6207" s="77" t="s">
        <v>453</v>
      </c>
      <c r="GI6207" s="77">
        <v>2023</v>
      </c>
      <c r="GJ6207" s="77" t="s">
        <v>305</v>
      </c>
      <c r="GK6207" s="77">
        <v>233.23007680794811</v>
      </c>
      <c r="GL6207" s="77">
        <v>73.245042999999995</v>
      </c>
      <c r="GM6207" s="77">
        <v>2023</v>
      </c>
      <c r="GN6207" s="77" t="s">
        <v>175</v>
      </c>
      <c r="GO6207" s="77">
        <v>0.13250000000000001</v>
      </c>
      <c r="GP6207" s="77">
        <v>3</v>
      </c>
      <c r="GQ6207" s="77">
        <v>0</v>
      </c>
      <c r="GR6207" s="77" t="s">
        <v>423</v>
      </c>
      <c r="GS6207" s="77">
        <v>0</v>
      </c>
      <c r="GT6207" s="77">
        <v>0</v>
      </c>
      <c r="GU6207" s="77">
        <v>0.1527377521613833</v>
      </c>
      <c r="GV6207" s="77">
        <v>35.623037668072769</v>
      </c>
      <c r="GW6207" s="77">
        <v>0.1527377521613833</v>
      </c>
      <c r="GX6207" s="77">
        <v>35.623037668072769</v>
      </c>
      <c r="GY6207" s="77">
        <v>0.1527377521613833</v>
      </c>
      <c r="GZ6207" s="77">
        <v>35.623037668072769</v>
      </c>
    </row>
    <row r="6208" spans="187:208" x14ac:dyDescent="0.25">
      <c r="GE6208" s="77" t="s">
        <v>425</v>
      </c>
      <c r="GF6208" s="77" t="s">
        <v>155</v>
      </c>
      <c r="GG6208" s="77" t="s">
        <v>476</v>
      </c>
      <c r="GH6208" s="77" t="s">
        <v>453</v>
      </c>
      <c r="GI6208" s="77">
        <v>2023</v>
      </c>
      <c r="GJ6208" s="77" t="s">
        <v>301</v>
      </c>
      <c r="GK6208" s="77">
        <v>8896.5159934289404</v>
      </c>
      <c r="GL6208" s="77">
        <v>73.245042999999995</v>
      </c>
      <c r="GM6208" s="77">
        <v>2023</v>
      </c>
      <c r="GN6208" s="77" t="s">
        <v>175</v>
      </c>
      <c r="GO6208" s="77">
        <v>5.3000000000000005E-2</v>
      </c>
      <c r="GP6208" s="77">
        <v>3</v>
      </c>
      <c r="GQ6208" s="77">
        <v>0</v>
      </c>
      <c r="GR6208" s="77" t="s">
        <v>423</v>
      </c>
      <c r="GS6208" s="77">
        <v>0</v>
      </c>
      <c r="GT6208" s="77">
        <v>0</v>
      </c>
      <c r="GU6208" s="77">
        <v>5.5966209081309407E-2</v>
      </c>
      <c r="GV6208" s="77">
        <v>497.90427418345712</v>
      </c>
      <c r="GW6208" s="77">
        <v>5.5966209081309407E-2</v>
      </c>
      <c r="GX6208" s="77">
        <v>497.90427418345712</v>
      </c>
      <c r="GY6208" s="77">
        <v>5.5966209081309407E-2</v>
      </c>
      <c r="GZ6208" s="77">
        <v>497.90427418345712</v>
      </c>
    </row>
    <row r="6209" spans="187:208" x14ac:dyDescent="0.25">
      <c r="GE6209" s="77" t="s">
        <v>427</v>
      </c>
      <c r="GF6209" s="77" t="s">
        <v>155</v>
      </c>
      <c r="GG6209" s="77" t="s">
        <v>476</v>
      </c>
      <c r="GH6209" s="77" t="s">
        <v>453</v>
      </c>
      <c r="GI6209" s="77">
        <v>2023</v>
      </c>
      <c r="GJ6209" s="77" t="s">
        <v>303</v>
      </c>
      <c r="GK6209" s="77">
        <v>5534.8914862003076</v>
      </c>
      <c r="GL6209" s="77">
        <v>73.245042999999995</v>
      </c>
      <c r="GM6209" s="77">
        <v>2023</v>
      </c>
      <c r="GN6209" s="77" t="s">
        <v>175</v>
      </c>
      <c r="GO6209" s="77">
        <v>5.3000000000000005E-2</v>
      </c>
      <c r="GP6209" s="77">
        <v>3</v>
      </c>
      <c r="GQ6209" s="77">
        <v>0</v>
      </c>
      <c r="GR6209" s="77" t="s">
        <v>423</v>
      </c>
      <c r="GS6209" s="77">
        <v>0</v>
      </c>
      <c r="GT6209" s="77">
        <v>0</v>
      </c>
      <c r="GU6209" s="77">
        <v>5.5966209081309407E-2</v>
      </c>
      <c r="GV6209" s="77">
        <v>309.76689415904576</v>
      </c>
      <c r="GW6209" s="77">
        <v>5.5966209081309407E-2</v>
      </c>
      <c r="GX6209" s="77">
        <v>309.76689415904576</v>
      </c>
      <c r="GY6209" s="77">
        <v>5.5966209081309407E-2</v>
      </c>
      <c r="GZ6209" s="77">
        <v>309.76689415904576</v>
      </c>
    </row>
    <row r="6210" spans="187:208" x14ac:dyDescent="0.25">
      <c r="GE6210" s="77" t="s">
        <v>422</v>
      </c>
      <c r="GF6210" s="77" t="s">
        <v>155</v>
      </c>
      <c r="GG6210" s="77" t="s">
        <v>476</v>
      </c>
      <c r="GH6210" s="77" t="s">
        <v>453</v>
      </c>
      <c r="GI6210" s="77">
        <v>2024</v>
      </c>
      <c r="GJ6210" s="77" t="s">
        <v>305</v>
      </c>
      <c r="GK6210" s="77">
        <v>233.23007680794811</v>
      </c>
      <c r="GL6210" s="77">
        <v>73.245042999999995</v>
      </c>
      <c r="GM6210" s="77">
        <v>2024</v>
      </c>
      <c r="GN6210" s="77" t="s">
        <v>175</v>
      </c>
      <c r="GO6210" s="77">
        <v>0.13250000000000001</v>
      </c>
      <c r="GP6210" s="77">
        <v>3</v>
      </c>
      <c r="GQ6210" s="77">
        <v>0</v>
      </c>
      <c r="GR6210" s="77" t="s">
        <v>423</v>
      </c>
      <c r="GS6210" s="77">
        <v>0</v>
      </c>
      <c r="GT6210" s="77">
        <v>0</v>
      </c>
      <c r="GU6210" s="77">
        <v>0</v>
      </c>
      <c r="GV6210" s="77">
        <v>0</v>
      </c>
      <c r="GW6210" s="77">
        <v>0.1527377521613833</v>
      </c>
      <c r="GX6210" s="77">
        <v>35.623037668072769</v>
      </c>
      <c r="GY6210" s="77">
        <v>0.1527377521613833</v>
      </c>
      <c r="GZ6210" s="77">
        <v>35.623037668072769</v>
      </c>
    </row>
    <row r="6211" spans="187:208" x14ac:dyDescent="0.25">
      <c r="GE6211" s="77" t="s">
        <v>425</v>
      </c>
      <c r="GF6211" s="77" t="s">
        <v>155</v>
      </c>
      <c r="GG6211" s="77" t="s">
        <v>476</v>
      </c>
      <c r="GH6211" s="77" t="s">
        <v>453</v>
      </c>
      <c r="GI6211" s="77">
        <v>2024</v>
      </c>
      <c r="GJ6211" s="77" t="s">
        <v>301</v>
      </c>
      <c r="GK6211" s="77">
        <v>8896.5159934289404</v>
      </c>
      <c r="GL6211" s="77">
        <v>73.245042999999995</v>
      </c>
      <c r="GM6211" s="77">
        <v>2024</v>
      </c>
      <c r="GN6211" s="77" t="s">
        <v>175</v>
      </c>
      <c r="GO6211" s="77">
        <v>5.3000000000000005E-2</v>
      </c>
      <c r="GP6211" s="77">
        <v>3</v>
      </c>
      <c r="GQ6211" s="77">
        <v>0</v>
      </c>
      <c r="GR6211" s="77" t="s">
        <v>423</v>
      </c>
      <c r="GS6211" s="77">
        <v>0</v>
      </c>
      <c r="GT6211" s="77">
        <v>0</v>
      </c>
      <c r="GU6211" s="77">
        <v>0</v>
      </c>
      <c r="GV6211" s="77">
        <v>0</v>
      </c>
      <c r="GW6211" s="77">
        <v>5.5966209081309407E-2</v>
      </c>
      <c r="GX6211" s="77">
        <v>497.90427418345712</v>
      </c>
      <c r="GY6211" s="77">
        <v>5.5966209081309407E-2</v>
      </c>
      <c r="GZ6211" s="77">
        <v>497.90427418345712</v>
      </c>
    </row>
    <row r="6212" spans="187:208" x14ac:dyDescent="0.25">
      <c r="GE6212" s="77" t="s">
        <v>427</v>
      </c>
      <c r="GF6212" s="77" t="s">
        <v>155</v>
      </c>
      <c r="GG6212" s="77" t="s">
        <v>476</v>
      </c>
      <c r="GH6212" s="77" t="s">
        <v>453</v>
      </c>
      <c r="GI6212" s="77">
        <v>2024</v>
      </c>
      <c r="GJ6212" s="77" t="s">
        <v>303</v>
      </c>
      <c r="GK6212" s="77">
        <v>5534.8914862003076</v>
      </c>
      <c r="GL6212" s="77">
        <v>73.245042999999995</v>
      </c>
      <c r="GM6212" s="77">
        <v>2024</v>
      </c>
      <c r="GN6212" s="77" t="s">
        <v>175</v>
      </c>
      <c r="GO6212" s="77">
        <v>5.3000000000000005E-2</v>
      </c>
      <c r="GP6212" s="77">
        <v>3</v>
      </c>
      <c r="GQ6212" s="77">
        <v>0</v>
      </c>
      <c r="GR6212" s="77" t="s">
        <v>423</v>
      </c>
      <c r="GS6212" s="77">
        <v>0</v>
      </c>
      <c r="GT6212" s="77">
        <v>0</v>
      </c>
      <c r="GU6212" s="77">
        <v>0</v>
      </c>
      <c r="GV6212" s="77">
        <v>0</v>
      </c>
      <c r="GW6212" s="77">
        <v>5.5966209081309407E-2</v>
      </c>
      <c r="GX6212" s="77">
        <v>309.76689415904576</v>
      </c>
      <c r="GY6212" s="77">
        <v>5.5966209081309407E-2</v>
      </c>
      <c r="GZ6212" s="77">
        <v>309.76689415904576</v>
      </c>
    </row>
    <row r="6213" spans="187:208" x14ac:dyDescent="0.25">
      <c r="GE6213" s="77" t="s">
        <v>422</v>
      </c>
      <c r="GF6213" s="77" t="s">
        <v>155</v>
      </c>
      <c r="GG6213" s="77" t="s">
        <v>476</v>
      </c>
      <c r="GH6213" s="77" t="s">
        <v>453</v>
      </c>
      <c r="GI6213" s="77">
        <v>2025</v>
      </c>
      <c r="GJ6213" s="77" t="s">
        <v>305</v>
      </c>
      <c r="GK6213" s="77">
        <v>233.23007680794811</v>
      </c>
      <c r="GL6213" s="77">
        <v>73.245042999999995</v>
      </c>
      <c r="GM6213" s="77">
        <v>2025</v>
      </c>
      <c r="GN6213" s="77" t="s">
        <v>175</v>
      </c>
      <c r="GO6213" s="77">
        <v>0.13250000000000001</v>
      </c>
      <c r="GP6213" s="77">
        <v>3</v>
      </c>
      <c r="GQ6213" s="77">
        <v>0</v>
      </c>
      <c r="GR6213" s="77" t="s">
        <v>423</v>
      </c>
      <c r="GS6213" s="77">
        <v>0</v>
      </c>
      <c r="GT6213" s="77">
        <v>0</v>
      </c>
      <c r="GU6213" s="77">
        <v>0</v>
      </c>
      <c r="GV6213" s="77">
        <v>0</v>
      </c>
      <c r="GW6213" s="77">
        <v>0</v>
      </c>
      <c r="GX6213" s="77">
        <v>0</v>
      </c>
      <c r="GY6213" s="77">
        <v>0.1527377521613833</v>
      </c>
      <c r="GZ6213" s="77">
        <v>35.623037668072769</v>
      </c>
    </row>
    <row r="6214" spans="187:208" x14ac:dyDescent="0.25">
      <c r="GE6214" s="77" t="s">
        <v>425</v>
      </c>
      <c r="GF6214" s="77" t="s">
        <v>155</v>
      </c>
      <c r="GG6214" s="77" t="s">
        <v>476</v>
      </c>
      <c r="GH6214" s="77" t="s">
        <v>453</v>
      </c>
      <c r="GI6214" s="77">
        <v>2025</v>
      </c>
      <c r="GJ6214" s="77" t="s">
        <v>301</v>
      </c>
      <c r="GK6214" s="77">
        <v>8896.5159934289404</v>
      </c>
      <c r="GL6214" s="77">
        <v>73.245042999999995</v>
      </c>
      <c r="GM6214" s="77">
        <v>2025</v>
      </c>
      <c r="GN6214" s="77" t="s">
        <v>175</v>
      </c>
      <c r="GO6214" s="77">
        <v>5.3000000000000005E-2</v>
      </c>
      <c r="GP6214" s="77">
        <v>3</v>
      </c>
      <c r="GQ6214" s="77">
        <v>0</v>
      </c>
      <c r="GR6214" s="77" t="s">
        <v>423</v>
      </c>
      <c r="GS6214" s="77">
        <v>0</v>
      </c>
      <c r="GT6214" s="77">
        <v>0</v>
      </c>
      <c r="GU6214" s="77">
        <v>0</v>
      </c>
      <c r="GV6214" s="77">
        <v>0</v>
      </c>
      <c r="GW6214" s="77">
        <v>0</v>
      </c>
      <c r="GX6214" s="77">
        <v>0</v>
      </c>
      <c r="GY6214" s="77">
        <v>5.5966209081309407E-2</v>
      </c>
      <c r="GZ6214" s="77">
        <v>497.90427418345712</v>
      </c>
    </row>
    <row r="6215" spans="187:208" x14ac:dyDescent="0.25">
      <c r="GE6215" s="77" t="s">
        <v>427</v>
      </c>
      <c r="GF6215" s="77" t="s">
        <v>155</v>
      </c>
      <c r="GG6215" s="77" t="s">
        <v>476</v>
      </c>
      <c r="GH6215" s="77" t="s">
        <v>453</v>
      </c>
      <c r="GI6215" s="77">
        <v>2025</v>
      </c>
      <c r="GJ6215" s="77" t="s">
        <v>303</v>
      </c>
      <c r="GK6215" s="77">
        <v>5534.8914862003076</v>
      </c>
      <c r="GL6215" s="77">
        <v>73.245042999999995</v>
      </c>
      <c r="GM6215" s="77">
        <v>2025</v>
      </c>
      <c r="GN6215" s="77" t="s">
        <v>175</v>
      </c>
      <c r="GO6215" s="77">
        <v>5.3000000000000005E-2</v>
      </c>
      <c r="GP6215" s="77">
        <v>3</v>
      </c>
      <c r="GQ6215" s="77">
        <v>0</v>
      </c>
      <c r="GR6215" s="77" t="s">
        <v>423</v>
      </c>
      <c r="GS6215" s="77">
        <v>0</v>
      </c>
      <c r="GT6215" s="77">
        <v>0</v>
      </c>
      <c r="GU6215" s="77">
        <v>0</v>
      </c>
      <c r="GV6215" s="77">
        <v>0</v>
      </c>
      <c r="GW6215" s="77">
        <v>0</v>
      </c>
      <c r="GX6215" s="77">
        <v>0</v>
      </c>
      <c r="GY6215" s="77">
        <v>5.5966209081309407E-2</v>
      </c>
      <c r="GZ6215" s="77">
        <v>309.76689415904576</v>
      </c>
    </row>
    <row r="6216" spans="187:208" x14ac:dyDescent="0.25">
      <c r="GE6216" s="77" t="s">
        <v>422</v>
      </c>
      <c r="GF6216" s="77" t="s">
        <v>155</v>
      </c>
      <c r="GG6216" s="77" t="s">
        <v>476</v>
      </c>
      <c r="GH6216" s="77" t="s">
        <v>460</v>
      </c>
      <c r="GI6216" s="77">
        <v>2021</v>
      </c>
      <c r="GJ6216" s="77" t="s">
        <v>305</v>
      </c>
      <c r="GK6216" s="77">
        <v>222.22942162782931</v>
      </c>
      <c r="GL6216" s="77">
        <v>73.245042999999995</v>
      </c>
      <c r="GM6216" s="77">
        <v>2021</v>
      </c>
      <c r="GN6216" s="77" t="s">
        <v>175</v>
      </c>
      <c r="GO6216" s="77">
        <v>0.13250000000000001</v>
      </c>
      <c r="GP6216" s="77">
        <v>3</v>
      </c>
      <c r="GQ6216" s="77">
        <v>0</v>
      </c>
      <c r="GR6216" s="77" t="s">
        <v>423</v>
      </c>
      <c r="GS6216" s="77">
        <v>0.1527377521613833</v>
      </c>
      <c r="GT6216" s="77">
        <v>33.94282232355895</v>
      </c>
      <c r="GU6216" s="77">
        <v>0.1527377521613833</v>
      </c>
      <c r="GV6216" s="77">
        <v>33.94282232355895</v>
      </c>
      <c r="GW6216" s="77">
        <v>0</v>
      </c>
      <c r="GX6216" s="77">
        <v>0</v>
      </c>
      <c r="GY6216" s="77">
        <v>0</v>
      </c>
      <c r="GZ6216" s="77">
        <v>0</v>
      </c>
    </row>
    <row r="6217" spans="187:208" x14ac:dyDescent="0.25">
      <c r="GE6217" s="77" t="s">
        <v>425</v>
      </c>
      <c r="GF6217" s="77" t="s">
        <v>155</v>
      </c>
      <c r="GG6217" s="77" t="s">
        <v>476</v>
      </c>
      <c r="GH6217" s="77" t="s">
        <v>460</v>
      </c>
      <c r="GI6217" s="77">
        <v>2021</v>
      </c>
      <c r="GJ6217" s="77" t="s">
        <v>301</v>
      </c>
      <c r="GK6217" s="77">
        <v>8585.7228092479418</v>
      </c>
      <c r="GL6217" s="77">
        <v>73.245042999999995</v>
      </c>
      <c r="GM6217" s="77">
        <v>2021</v>
      </c>
      <c r="GN6217" s="77" t="s">
        <v>175</v>
      </c>
      <c r="GO6217" s="77">
        <v>5.3000000000000005E-2</v>
      </c>
      <c r="GP6217" s="77">
        <v>3</v>
      </c>
      <c r="GQ6217" s="77">
        <v>0</v>
      </c>
      <c r="GR6217" s="77" t="s">
        <v>423</v>
      </c>
      <c r="GS6217" s="77">
        <v>5.5966209081309407E-2</v>
      </c>
      <c r="GT6217" s="77">
        <v>480.5103578565375</v>
      </c>
      <c r="GU6217" s="77">
        <v>5.5966209081309407E-2</v>
      </c>
      <c r="GV6217" s="77">
        <v>480.5103578565375</v>
      </c>
      <c r="GW6217" s="77">
        <v>0</v>
      </c>
      <c r="GX6217" s="77">
        <v>0</v>
      </c>
      <c r="GY6217" s="77">
        <v>0</v>
      </c>
      <c r="GZ6217" s="77">
        <v>0</v>
      </c>
    </row>
    <row r="6218" spans="187:208" x14ac:dyDescent="0.25">
      <c r="GE6218" s="77" t="s">
        <v>422</v>
      </c>
      <c r="GF6218" s="77" t="s">
        <v>155</v>
      </c>
      <c r="GG6218" s="77" t="s">
        <v>476</v>
      </c>
      <c r="GH6218" s="77" t="s">
        <v>460</v>
      </c>
      <c r="GI6218" s="77">
        <v>2022</v>
      </c>
      <c r="GJ6218" s="77" t="s">
        <v>305</v>
      </c>
      <c r="GK6218" s="77">
        <v>222.22942162782931</v>
      </c>
      <c r="GL6218" s="77">
        <v>73.245042999999995</v>
      </c>
      <c r="GM6218" s="77">
        <v>2022</v>
      </c>
      <c r="GN6218" s="77" t="s">
        <v>175</v>
      </c>
      <c r="GO6218" s="77">
        <v>0.13250000000000001</v>
      </c>
      <c r="GP6218" s="77">
        <v>3</v>
      </c>
      <c r="GQ6218" s="77">
        <v>0</v>
      </c>
      <c r="GR6218" s="77" t="s">
        <v>423</v>
      </c>
      <c r="GS6218" s="77">
        <v>0.1527377521613833</v>
      </c>
      <c r="GT6218" s="77">
        <v>33.94282232355895</v>
      </c>
      <c r="GU6218" s="77">
        <v>0.1527377521613833</v>
      </c>
      <c r="GV6218" s="77">
        <v>33.94282232355895</v>
      </c>
      <c r="GW6218" s="77">
        <v>0.1527377521613833</v>
      </c>
      <c r="GX6218" s="77">
        <v>33.94282232355895</v>
      </c>
      <c r="GY6218" s="77">
        <v>0</v>
      </c>
      <c r="GZ6218" s="77">
        <v>0</v>
      </c>
    </row>
    <row r="6219" spans="187:208" x14ac:dyDescent="0.25">
      <c r="GE6219" s="77" t="s">
        <v>425</v>
      </c>
      <c r="GF6219" s="77" t="s">
        <v>155</v>
      </c>
      <c r="GG6219" s="77" t="s">
        <v>476</v>
      </c>
      <c r="GH6219" s="77" t="s">
        <v>460</v>
      </c>
      <c r="GI6219" s="77">
        <v>2022</v>
      </c>
      <c r="GJ6219" s="77" t="s">
        <v>301</v>
      </c>
      <c r="GK6219" s="77">
        <v>8585.7228092479418</v>
      </c>
      <c r="GL6219" s="77">
        <v>73.245042999999995</v>
      </c>
      <c r="GM6219" s="77">
        <v>2022</v>
      </c>
      <c r="GN6219" s="77" t="s">
        <v>175</v>
      </c>
      <c r="GO6219" s="77">
        <v>5.3000000000000005E-2</v>
      </c>
      <c r="GP6219" s="77">
        <v>3</v>
      </c>
      <c r="GQ6219" s="77">
        <v>0</v>
      </c>
      <c r="GR6219" s="77" t="s">
        <v>423</v>
      </c>
      <c r="GS6219" s="77">
        <v>5.5966209081309407E-2</v>
      </c>
      <c r="GT6219" s="77">
        <v>480.5103578565375</v>
      </c>
      <c r="GU6219" s="77">
        <v>5.5966209081309407E-2</v>
      </c>
      <c r="GV6219" s="77">
        <v>480.5103578565375</v>
      </c>
      <c r="GW6219" s="77">
        <v>5.5966209081309407E-2</v>
      </c>
      <c r="GX6219" s="77">
        <v>480.5103578565375</v>
      </c>
      <c r="GY6219" s="77">
        <v>0</v>
      </c>
      <c r="GZ6219" s="77">
        <v>0</v>
      </c>
    </row>
    <row r="6220" spans="187:208" x14ac:dyDescent="0.25">
      <c r="GE6220" s="77" t="s">
        <v>422</v>
      </c>
      <c r="GF6220" s="77" t="s">
        <v>155</v>
      </c>
      <c r="GG6220" s="77" t="s">
        <v>476</v>
      </c>
      <c r="GH6220" s="77" t="s">
        <v>460</v>
      </c>
      <c r="GI6220" s="77">
        <v>2023</v>
      </c>
      <c r="GJ6220" s="77" t="s">
        <v>305</v>
      </c>
      <c r="GK6220" s="77">
        <v>233.23007680793839</v>
      </c>
      <c r="GL6220" s="77">
        <v>73.245042999999995</v>
      </c>
      <c r="GM6220" s="77">
        <v>2023</v>
      </c>
      <c r="GN6220" s="77" t="s">
        <v>175</v>
      </c>
      <c r="GO6220" s="77">
        <v>0.13250000000000001</v>
      </c>
      <c r="GP6220" s="77">
        <v>3</v>
      </c>
      <c r="GQ6220" s="77">
        <v>0</v>
      </c>
      <c r="GR6220" s="77" t="s">
        <v>423</v>
      </c>
      <c r="GS6220" s="77">
        <v>0</v>
      </c>
      <c r="GT6220" s="77">
        <v>0</v>
      </c>
      <c r="GU6220" s="77">
        <v>0.1527377521613833</v>
      </c>
      <c r="GV6220" s="77">
        <v>35.623037668071284</v>
      </c>
      <c r="GW6220" s="77">
        <v>0.1527377521613833</v>
      </c>
      <c r="GX6220" s="77">
        <v>35.623037668071284</v>
      </c>
      <c r="GY6220" s="77">
        <v>0.1527377521613833</v>
      </c>
      <c r="GZ6220" s="77">
        <v>35.623037668071284</v>
      </c>
    </row>
    <row r="6221" spans="187:208" x14ac:dyDescent="0.25">
      <c r="GE6221" s="77" t="s">
        <v>425</v>
      </c>
      <c r="GF6221" s="77" t="s">
        <v>155</v>
      </c>
      <c r="GG6221" s="77" t="s">
        <v>476</v>
      </c>
      <c r="GH6221" s="77" t="s">
        <v>460</v>
      </c>
      <c r="GI6221" s="77">
        <v>2023</v>
      </c>
      <c r="GJ6221" s="77" t="s">
        <v>301</v>
      </c>
      <c r="GK6221" s="77">
        <v>8896.5159934285912</v>
      </c>
      <c r="GL6221" s="77">
        <v>73.245042999999995</v>
      </c>
      <c r="GM6221" s="77">
        <v>2023</v>
      </c>
      <c r="GN6221" s="77" t="s">
        <v>175</v>
      </c>
      <c r="GO6221" s="77">
        <v>5.3000000000000005E-2</v>
      </c>
      <c r="GP6221" s="77">
        <v>3</v>
      </c>
      <c r="GQ6221" s="77">
        <v>0</v>
      </c>
      <c r="GR6221" s="77" t="s">
        <v>423</v>
      </c>
      <c r="GS6221" s="77">
        <v>0</v>
      </c>
      <c r="GT6221" s="77">
        <v>0</v>
      </c>
      <c r="GU6221" s="77">
        <v>5.5966209081309407E-2</v>
      </c>
      <c r="GV6221" s="77">
        <v>497.90427418343762</v>
      </c>
      <c r="GW6221" s="77">
        <v>5.5966209081309407E-2</v>
      </c>
      <c r="GX6221" s="77">
        <v>497.90427418343762</v>
      </c>
      <c r="GY6221" s="77">
        <v>5.5966209081309407E-2</v>
      </c>
      <c r="GZ6221" s="77">
        <v>497.90427418343762</v>
      </c>
    </row>
    <row r="6222" spans="187:208" x14ac:dyDescent="0.25">
      <c r="GE6222" s="77" t="s">
        <v>422</v>
      </c>
      <c r="GF6222" s="77" t="s">
        <v>155</v>
      </c>
      <c r="GG6222" s="77" t="s">
        <v>476</v>
      </c>
      <c r="GH6222" s="77" t="s">
        <v>460</v>
      </c>
      <c r="GI6222" s="77">
        <v>2024</v>
      </c>
      <c r="GJ6222" s="77" t="s">
        <v>305</v>
      </c>
      <c r="GK6222" s="77">
        <v>233.23007680793839</v>
      </c>
      <c r="GL6222" s="77">
        <v>73.245042999999995</v>
      </c>
      <c r="GM6222" s="77">
        <v>2024</v>
      </c>
      <c r="GN6222" s="77" t="s">
        <v>175</v>
      </c>
      <c r="GO6222" s="77">
        <v>0.13250000000000001</v>
      </c>
      <c r="GP6222" s="77">
        <v>3</v>
      </c>
      <c r="GQ6222" s="77">
        <v>0</v>
      </c>
      <c r="GR6222" s="77" t="s">
        <v>423</v>
      </c>
      <c r="GS6222" s="77">
        <v>0</v>
      </c>
      <c r="GT6222" s="77">
        <v>0</v>
      </c>
      <c r="GU6222" s="77">
        <v>0</v>
      </c>
      <c r="GV6222" s="77">
        <v>0</v>
      </c>
      <c r="GW6222" s="77">
        <v>0.1527377521613833</v>
      </c>
      <c r="GX6222" s="77">
        <v>35.623037668071284</v>
      </c>
      <c r="GY6222" s="77">
        <v>0.1527377521613833</v>
      </c>
      <c r="GZ6222" s="77">
        <v>35.623037668071284</v>
      </c>
    </row>
    <row r="6223" spans="187:208" x14ac:dyDescent="0.25">
      <c r="GE6223" s="77" t="s">
        <v>425</v>
      </c>
      <c r="GF6223" s="77" t="s">
        <v>155</v>
      </c>
      <c r="GG6223" s="77" t="s">
        <v>476</v>
      </c>
      <c r="GH6223" s="77" t="s">
        <v>460</v>
      </c>
      <c r="GI6223" s="77">
        <v>2024</v>
      </c>
      <c r="GJ6223" s="77" t="s">
        <v>301</v>
      </c>
      <c r="GK6223" s="77">
        <v>8896.5159934285912</v>
      </c>
      <c r="GL6223" s="77">
        <v>73.245042999999995</v>
      </c>
      <c r="GM6223" s="77">
        <v>2024</v>
      </c>
      <c r="GN6223" s="77" t="s">
        <v>175</v>
      </c>
      <c r="GO6223" s="77">
        <v>5.3000000000000005E-2</v>
      </c>
      <c r="GP6223" s="77">
        <v>3</v>
      </c>
      <c r="GQ6223" s="77">
        <v>0</v>
      </c>
      <c r="GR6223" s="77" t="s">
        <v>423</v>
      </c>
      <c r="GS6223" s="77">
        <v>0</v>
      </c>
      <c r="GT6223" s="77">
        <v>0</v>
      </c>
      <c r="GU6223" s="77">
        <v>0</v>
      </c>
      <c r="GV6223" s="77">
        <v>0</v>
      </c>
      <c r="GW6223" s="77">
        <v>5.5966209081309407E-2</v>
      </c>
      <c r="GX6223" s="77">
        <v>497.90427418343762</v>
      </c>
      <c r="GY6223" s="77">
        <v>5.5966209081309407E-2</v>
      </c>
      <c r="GZ6223" s="77">
        <v>497.90427418343762</v>
      </c>
    </row>
    <row r="6224" spans="187:208" x14ac:dyDescent="0.25">
      <c r="GE6224" s="77" t="s">
        <v>422</v>
      </c>
      <c r="GF6224" s="77" t="s">
        <v>155</v>
      </c>
      <c r="GG6224" s="77" t="s">
        <v>476</v>
      </c>
      <c r="GH6224" s="77" t="s">
        <v>460</v>
      </c>
      <c r="GI6224" s="77">
        <v>2025</v>
      </c>
      <c r="GJ6224" s="77" t="s">
        <v>305</v>
      </c>
      <c r="GK6224" s="77">
        <v>233.23007680793839</v>
      </c>
      <c r="GL6224" s="77">
        <v>73.245042999999995</v>
      </c>
      <c r="GM6224" s="77">
        <v>2025</v>
      </c>
      <c r="GN6224" s="77" t="s">
        <v>175</v>
      </c>
      <c r="GO6224" s="77">
        <v>0.13250000000000001</v>
      </c>
      <c r="GP6224" s="77">
        <v>3</v>
      </c>
      <c r="GQ6224" s="77">
        <v>0</v>
      </c>
      <c r="GR6224" s="77" t="s">
        <v>423</v>
      </c>
      <c r="GS6224" s="77">
        <v>0</v>
      </c>
      <c r="GT6224" s="77">
        <v>0</v>
      </c>
      <c r="GU6224" s="77">
        <v>0</v>
      </c>
      <c r="GV6224" s="77">
        <v>0</v>
      </c>
      <c r="GW6224" s="77">
        <v>0</v>
      </c>
      <c r="GX6224" s="77">
        <v>0</v>
      </c>
      <c r="GY6224" s="77">
        <v>0.1527377521613833</v>
      </c>
      <c r="GZ6224" s="77">
        <v>35.623037668071284</v>
      </c>
    </row>
    <row r="6225" spans="187:208" x14ac:dyDescent="0.25">
      <c r="GE6225" s="77" t="s">
        <v>425</v>
      </c>
      <c r="GF6225" s="77" t="s">
        <v>155</v>
      </c>
      <c r="GG6225" s="77" t="s">
        <v>476</v>
      </c>
      <c r="GH6225" s="77" t="s">
        <v>460</v>
      </c>
      <c r="GI6225" s="77">
        <v>2025</v>
      </c>
      <c r="GJ6225" s="77" t="s">
        <v>301</v>
      </c>
      <c r="GK6225" s="77">
        <v>8896.5159934285912</v>
      </c>
      <c r="GL6225" s="77">
        <v>73.245042999999995</v>
      </c>
      <c r="GM6225" s="77">
        <v>2025</v>
      </c>
      <c r="GN6225" s="77" t="s">
        <v>175</v>
      </c>
      <c r="GO6225" s="77">
        <v>5.3000000000000005E-2</v>
      </c>
      <c r="GP6225" s="77">
        <v>3</v>
      </c>
      <c r="GQ6225" s="77">
        <v>0</v>
      </c>
      <c r="GR6225" s="77" t="s">
        <v>423</v>
      </c>
      <c r="GS6225" s="77">
        <v>0</v>
      </c>
      <c r="GT6225" s="77">
        <v>0</v>
      </c>
      <c r="GU6225" s="77">
        <v>0</v>
      </c>
      <c r="GV6225" s="77">
        <v>0</v>
      </c>
      <c r="GW6225" s="77">
        <v>0</v>
      </c>
      <c r="GX6225" s="77">
        <v>0</v>
      </c>
      <c r="GY6225" s="77">
        <v>5.5966209081309407E-2</v>
      </c>
      <c r="GZ6225" s="77">
        <v>497.90427418343762</v>
      </c>
    </row>
    <row r="6226" spans="187:208" x14ac:dyDescent="0.25">
      <c r="GE6226" s="77" t="s">
        <v>422</v>
      </c>
      <c r="GF6226" s="77" t="s">
        <v>155</v>
      </c>
      <c r="GG6226" s="77" t="s">
        <v>476</v>
      </c>
      <c r="GH6226" s="77" t="s">
        <v>467</v>
      </c>
      <c r="GI6226" s="77">
        <v>2021</v>
      </c>
      <c r="GJ6226" s="77" t="s">
        <v>305</v>
      </c>
      <c r="GK6226" s="77">
        <v>0.69641821681223315</v>
      </c>
      <c r="GL6226" s="77">
        <v>73.245042999999995</v>
      </c>
      <c r="GM6226" s="77">
        <v>2021</v>
      </c>
      <c r="GN6226" s="77" t="s">
        <v>175</v>
      </c>
      <c r="GO6226" s="77">
        <v>0.13250000000000001</v>
      </c>
      <c r="GP6226" s="77">
        <v>3</v>
      </c>
      <c r="GQ6226" s="77">
        <v>0</v>
      </c>
      <c r="GR6226" s="77" t="s">
        <v>423</v>
      </c>
      <c r="GS6226" s="77">
        <v>0.1527377521613833</v>
      </c>
      <c r="GT6226" s="77">
        <v>0.10636935300013936</v>
      </c>
      <c r="GU6226" s="77">
        <v>0.1527377521613833</v>
      </c>
      <c r="GV6226" s="77">
        <v>0.10636935300013936</v>
      </c>
      <c r="GW6226" s="77">
        <v>0</v>
      </c>
      <c r="GX6226" s="77">
        <v>0</v>
      </c>
      <c r="GY6226" s="77">
        <v>0</v>
      </c>
      <c r="GZ6226" s="77">
        <v>0</v>
      </c>
    </row>
    <row r="6227" spans="187:208" x14ac:dyDescent="0.25">
      <c r="GE6227" s="77" t="s">
        <v>425</v>
      </c>
      <c r="GF6227" s="77" t="s">
        <v>155</v>
      </c>
      <c r="GG6227" s="77" t="s">
        <v>476</v>
      </c>
      <c r="GH6227" s="77" t="s">
        <v>467</v>
      </c>
      <c r="GI6227" s="77">
        <v>2021</v>
      </c>
      <c r="GJ6227" s="77" t="s">
        <v>301</v>
      </c>
      <c r="GK6227" s="77">
        <v>2.9419641522811268</v>
      </c>
      <c r="GL6227" s="77">
        <v>73.245042999999995</v>
      </c>
      <c r="GM6227" s="77">
        <v>2021</v>
      </c>
      <c r="GN6227" s="77" t="s">
        <v>175</v>
      </c>
      <c r="GO6227" s="77">
        <v>5.3000000000000005E-2</v>
      </c>
      <c r="GP6227" s="77">
        <v>3</v>
      </c>
      <c r="GQ6227" s="77">
        <v>0</v>
      </c>
      <c r="GR6227" s="77" t="s">
        <v>423</v>
      </c>
      <c r="GS6227" s="77">
        <v>5.5966209081309407E-2</v>
      </c>
      <c r="GT6227" s="77">
        <v>0.16465058085628273</v>
      </c>
      <c r="GU6227" s="77">
        <v>5.5966209081309407E-2</v>
      </c>
      <c r="GV6227" s="77">
        <v>0.16465058085628273</v>
      </c>
      <c r="GW6227" s="77">
        <v>0</v>
      </c>
      <c r="GX6227" s="77">
        <v>0</v>
      </c>
      <c r="GY6227" s="77">
        <v>0</v>
      </c>
      <c r="GZ6227" s="77">
        <v>0</v>
      </c>
    </row>
    <row r="6228" spans="187:208" x14ac:dyDescent="0.25">
      <c r="GE6228" s="77" t="s">
        <v>427</v>
      </c>
      <c r="GF6228" s="77" t="s">
        <v>155</v>
      </c>
      <c r="GG6228" s="77" t="s">
        <v>476</v>
      </c>
      <c r="GH6228" s="77" t="s">
        <v>467</v>
      </c>
      <c r="GI6228" s="77">
        <v>2021</v>
      </c>
      <c r="GJ6228" s="77" t="s">
        <v>303</v>
      </c>
      <c r="GK6228" s="77">
        <v>1.6021759622082961</v>
      </c>
      <c r="GL6228" s="77">
        <v>73.245042999999995</v>
      </c>
      <c r="GM6228" s="77">
        <v>2021</v>
      </c>
      <c r="GN6228" s="77" t="s">
        <v>175</v>
      </c>
      <c r="GO6228" s="77">
        <v>5.3000000000000005E-2</v>
      </c>
      <c r="GP6228" s="77">
        <v>3</v>
      </c>
      <c r="GQ6228" s="77">
        <v>0</v>
      </c>
      <c r="GR6228" s="77" t="s">
        <v>423</v>
      </c>
      <c r="GS6228" s="77">
        <v>5.5966209081309407E-2</v>
      </c>
      <c r="GT6228" s="77">
        <v>8.9667714885997576E-2</v>
      </c>
      <c r="GU6228" s="77">
        <v>5.5966209081309407E-2</v>
      </c>
      <c r="GV6228" s="77">
        <v>8.9667714885997576E-2</v>
      </c>
      <c r="GW6228" s="77">
        <v>0</v>
      </c>
      <c r="GX6228" s="77">
        <v>0</v>
      </c>
      <c r="GY6228" s="77">
        <v>0</v>
      </c>
      <c r="GZ6228" s="77">
        <v>0</v>
      </c>
    </row>
    <row r="6229" spans="187:208" x14ac:dyDescent="0.25">
      <c r="GE6229" s="77" t="s">
        <v>422</v>
      </c>
      <c r="GF6229" s="77" t="s">
        <v>155</v>
      </c>
      <c r="GG6229" s="77" t="s">
        <v>476</v>
      </c>
      <c r="GH6229" s="77" t="s">
        <v>467</v>
      </c>
      <c r="GI6229" s="77">
        <v>2022</v>
      </c>
      <c r="GJ6229" s="77" t="s">
        <v>305</v>
      </c>
      <c r="GK6229" s="77">
        <v>0.69641821681223315</v>
      </c>
      <c r="GL6229" s="77">
        <v>73.245042999999995</v>
      </c>
      <c r="GM6229" s="77">
        <v>2022</v>
      </c>
      <c r="GN6229" s="77" t="s">
        <v>175</v>
      </c>
      <c r="GO6229" s="77">
        <v>0.13250000000000001</v>
      </c>
      <c r="GP6229" s="77">
        <v>3</v>
      </c>
      <c r="GQ6229" s="77">
        <v>0</v>
      </c>
      <c r="GR6229" s="77" t="s">
        <v>423</v>
      </c>
      <c r="GS6229" s="77">
        <v>0.1527377521613833</v>
      </c>
      <c r="GT6229" s="77">
        <v>0.10636935300013936</v>
      </c>
      <c r="GU6229" s="77">
        <v>0.1527377521613833</v>
      </c>
      <c r="GV6229" s="77">
        <v>0.10636935300013936</v>
      </c>
      <c r="GW6229" s="77">
        <v>0.1527377521613833</v>
      </c>
      <c r="GX6229" s="77">
        <v>0.10636935300013936</v>
      </c>
      <c r="GY6229" s="77">
        <v>0</v>
      </c>
      <c r="GZ6229" s="77">
        <v>0</v>
      </c>
    </row>
    <row r="6230" spans="187:208" x14ac:dyDescent="0.25">
      <c r="GE6230" s="77" t="s">
        <v>425</v>
      </c>
      <c r="GF6230" s="77" t="s">
        <v>155</v>
      </c>
      <c r="GG6230" s="77" t="s">
        <v>476</v>
      </c>
      <c r="GH6230" s="77" t="s">
        <v>467</v>
      </c>
      <c r="GI6230" s="77">
        <v>2022</v>
      </c>
      <c r="GJ6230" s="77" t="s">
        <v>301</v>
      </c>
      <c r="GK6230" s="77">
        <v>2.9419641522811268</v>
      </c>
      <c r="GL6230" s="77">
        <v>73.245042999999995</v>
      </c>
      <c r="GM6230" s="77">
        <v>2022</v>
      </c>
      <c r="GN6230" s="77" t="s">
        <v>175</v>
      </c>
      <c r="GO6230" s="77">
        <v>5.3000000000000005E-2</v>
      </c>
      <c r="GP6230" s="77">
        <v>3</v>
      </c>
      <c r="GQ6230" s="77">
        <v>0</v>
      </c>
      <c r="GR6230" s="77" t="s">
        <v>423</v>
      </c>
      <c r="GS6230" s="77">
        <v>5.5966209081309407E-2</v>
      </c>
      <c r="GT6230" s="77">
        <v>0.16465058085628273</v>
      </c>
      <c r="GU6230" s="77">
        <v>5.5966209081309407E-2</v>
      </c>
      <c r="GV6230" s="77">
        <v>0.16465058085628273</v>
      </c>
      <c r="GW6230" s="77">
        <v>5.5966209081309407E-2</v>
      </c>
      <c r="GX6230" s="77">
        <v>0.16465058085628273</v>
      </c>
      <c r="GY6230" s="77">
        <v>0</v>
      </c>
      <c r="GZ6230" s="77">
        <v>0</v>
      </c>
    </row>
    <row r="6231" spans="187:208" x14ac:dyDescent="0.25">
      <c r="GE6231" s="77" t="s">
        <v>427</v>
      </c>
      <c r="GF6231" s="77" t="s">
        <v>155</v>
      </c>
      <c r="GG6231" s="77" t="s">
        <v>476</v>
      </c>
      <c r="GH6231" s="77" t="s">
        <v>467</v>
      </c>
      <c r="GI6231" s="77">
        <v>2022</v>
      </c>
      <c r="GJ6231" s="77" t="s">
        <v>303</v>
      </c>
      <c r="GK6231" s="77">
        <v>1.6021759622082961</v>
      </c>
      <c r="GL6231" s="77">
        <v>73.245042999999995</v>
      </c>
      <c r="GM6231" s="77">
        <v>2022</v>
      </c>
      <c r="GN6231" s="77" t="s">
        <v>175</v>
      </c>
      <c r="GO6231" s="77">
        <v>5.3000000000000005E-2</v>
      </c>
      <c r="GP6231" s="77">
        <v>3</v>
      </c>
      <c r="GQ6231" s="77">
        <v>0</v>
      </c>
      <c r="GR6231" s="77" t="s">
        <v>423</v>
      </c>
      <c r="GS6231" s="77">
        <v>5.5966209081309407E-2</v>
      </c>
      <c r="GT6231" s="77">
        <v>8.9667714885997576E-2</v>
      </c>
      <c r="GU6231" s="77">
        <v>5.5966209081309407E-2</v>
      </c>
      <c r="GV6231" s="77">
        <v>8.9667714885997576E-2</v>
      </c>
      <c r="GW6231" s="77">
        <v>5.5966209081309407E-2</v>
      </c>
      <c r="GX6231" s="77">
        <v>8.9667714885997576E-2</v>
      </c>
      <c r="GY6231" s="77">
        <v>0</v>
      </c>
      <c r="GZ6231" s="77">
        <v>0</v>
      </c>
    </row>
    <row r="6232" spans="187:208" x14ac:dyDescent="0.25">
      <c r="GE6232" s="77" t="s">
        <v>422</v>
      </c>
      <c r="GF6232" s="77" t="s">
        <v>155</v>
      </c>
      <c r="GG6232" s="77" t="s">
        <v>476</v>
      </c>
      <c r="GH6232" s="77" t="s">
        <v>467</v>
      </c>
      <c r="GI6232" s="77">
        <v>2023</v>
      </c>
      <c r="GJ6232" s="77" t="s">
        <v>305</v>
      </c>
      <c r="GK6232" s="77">
        <v>0.71896016785817307</v>
      </c>
      <c r="GL6232" s="77">
        <v>73.245042999999995</v>
      </c>
      <c r="GM6232" s="77">
        <v>2023</v>
      </c>
      <c r="GN6232" s="77" t="s">
        <v>175</v>
      </c>
      <c r="GO6232" s="77">
        <v>0.13250000000000001</v>
      </c>
      <c r="GP6232" s="77">
        <v>3</v>
      </c>
      <c r="GQ6232" s="77">
        <v>0</v>
      </c>
      <c r="GR6232" s="77" t="s">
        <v>423</v>
      </c>
      <c r="GS6232" s="77">
        <v>0</v>
      </c>
      <c r="GT6232" s="77">
        <v>0</v>
      </c>
      <c r="GU6232" s="77">
        <v>0.1527377521613833</v>
      </c>
      <c r="GV6232" s="77">
        <v>0.10981235993222817</v>
      </c>
      <c r="GW6232" s="77">
        <v>0.1527377521613833</v>
      </c>
      <c r="GX6232" s="77">
        <v>0.10981235993222817</v>
      </c>
      <c r="GY6232" s="77">
        <v>0.1527377521613833</v>
      </c>
      <c r="GZ6232" s="77">
        <v>0.10981235993222817</v>
      </c>
    </row>
    <row r="6233" spans="187:208" x14ac:dyDescent="0.25">
      <c r="GE6233" s="77" t="s">
        <v>425</v>
      </c>
      <c r="GF6233" s="77" t="s">
        <v>155</v>
      </c>
      <c r="GG6233" s="77" t="s">
        <v>476</v>
      </c>
      <c r="GH6233" s="77" t="s">
        <v>467</v>
      </c>
      <c r="GI6233" s="77">
        <v>2023</v>
      </c>
      <c r="GJ6233" s="77" t="s">
        <v>301</v>
      </c>
      <c r="GK6233" s="77">
        <v>3.0714971986152211</v>
      </c>
      <c r="GL6233" s="77">
        <v>73.245042999999995</v>
      </c>
      <c r="GM6233" s="77">
        <v>2023</v>
      </c>
      <c r="GN6233" s="77" t="s">
        <v>175</v>
      </c>
      <c r="GO6233" s="77">
        <v>5.3000000000000005E-2</v>
      </c>
      <c r="GP6233" s="77">
        <v>3</v>
      </c>
      <c r="GQ6233" s="77">
        <v>0</v>
      </c>
      <c r="GR6233" s="77" t="s">
        <v>423</v>
      </c>
      <c r="GS6233" s="77">
        <v>0</v>
      </c>
      <c r="GT6233" s="77">
        <v>0</v>
      </c>
      <c r="GU6233" s="77">
        <v>5.5966209081309407E-2</v>
      </c>
      <c r="GV6233" s="77">
        <v>0.17190005441035558</v>
      </c>
      <c r="GW6233" s="77">
        <v>5.5966209081309407E-2</v>
      </c>
      <c r="GX6233" s="77">
        <v>0.17190005441035558</v>
      </c>
      <c r="GY6233" s="77">
        <v>5.5966209081309407E-2</v>
      </c>
      <c r="GZ6233" s="77">
        <v>0.17190005441035558</v>
      </c>
    </row>
    <row r="6234" spans="187:208" x14ac:dyDescent="0.25">
      <c r="GE6234" s="77" t="s">
        <v>427</v>
      </c>
      <c r="GF6234" s="77" t="s">
        <v>155</v>
      </c>
      <c r="GG6234" s="77" t="s">
        <v>476</v>
      </c>
      <c r="GH6234" s="77" t="s">
        <v>467</v>
      </c>
      <c r="GI6234" s="77">
        <v>2023</v>
      </c>
      <c r="GJ6234" s="77" t="s">
        <v>303</v>
      </c>
      <c r="GK6234" s="77">
        <v>1.6845772405344559</v>
      </c>
      <c r="GL6234" s="77">
        <v>73.245042999999995</v>
      </c>
      <c r="GM6234" s="77">
        <v>2023</v>
      </c>
      <c r="GN6234" s="77" t="s">
        <v>175</v>
      </c>
      <c r="GO6234" s="77">
        <v>5.3000000000000005E-2</v>
      </c>
      <c r="GP6234" s="77">
        <v>3</v>
      </c>
      <c r="GQ6234" s="77">
        <v>0</v>
      </c>
      <c r="GR6234" s="77" t="s">
        <v>423</v>
      </c>
      <c r="GS6234" s="77">
        <v>0</v>
      </c>
      <c r="GT6234" s="77">
        <v>0</v>
      </c>
      <c r="GU6234" s="77">
        <v>5.5966209081309407E-2</v>
      </c>
      <c r="GV6234" s="77">
        <v>9.427940205736661E-2</v>
      </c>
      <c r="GW6234" s="77">
        <v>5.5966209081309407E-2</v>
      </c>
      <c r="GX6234" s="77">
        <v>9.427940205736661E-2</v>
      </c>
      <c r="GY6234" s="77">
        <v>5.5966209081309407E-2</v>
      </c>
      <c r="GZ6234" s="77">
        <v>9.427940205736661E-2</v>
      </c>
    </row>
    <row r="6235" spans="187:208" x14ac:dyDescent="0.25">
      <c r="GE6235" s="77" t="s">
        <v>422</v>
      </c>
      <c r="GF6235" s="77" t="s">
        <v>155</v>
      </c>
      <c r="GG6235" s="77" t="s">
        <v>476</v>
      </c>
      <c r="GH6235" s="77" t="s">
        <v>467</v>
      </c>
      <c r="GI6235" s="77">
        <v>2024</v>
      </c>
      <c r="GJ6235" s="77" t="s">
        <v>305</v>
      </c>
      <c r="GK6235" s="77">
        <v>0.71896016785817307</v>
      </c>
      <c r="GL6235" s="77">
        <v>73.245042999999995</v>
      </c>
      <c r="GM6235" s="77">
        <v>2024</v>
      </c>
      <c r="GN6235" s="77" t="s">
        <v>175</v>
      </c>
      <c r="GO6235" s="77">
        <v>0.13250000000000001</v>
      </c>
      <c r="GP6235" s="77">
        <v>3</v>
      </c>
      <c r="GQ6235" s="77">
        <v>0</v>
      </c>
      <c r="GR6235" s="77" t="s">
        <v>423</v>
      </c>
      <c r="GS6235" s="77">
        <v>0</v>
      </c>
      <c r="GT6235" s="77">
        <v>0</v>
      </c>
      <c r="GU6235" s="77">
        <v>0</v>
      </c>
      <c r="GV6235" s="77">
        <v>0</v>
      </c>
      <c r="GW6235" s="77">
        <v>0.1527377521613833</v>
      </c>
      <c r="GX6235" s="77">
        <v>0.10981235993222817</v>
      </c>
      <c r="GY6235" s="77">
        <v>0.1527377521613833</v>
      </c>
      <c r="GZ6235" s="77">
        <v>0.10981235993222817</v>
      </c>
    </row>
    <row r="6236" spans="187:208" x14ac:dyDescent="0.25">
      <c r="GE6236" s="77" t="s">
        <v>425</v>
      </c>
      <c r="GF6236" s="77" t="s">
        <v>155</v>
      </c>
      <c r="GG6236" s="77" t="s">
        <v>476</v>
      </c>
      <c r="GH6236" s="77" t="s">
        <v>467</v>
      </c>
      <c r="GI6236" s="77">
        <v>2024</v>
      </c>
      <c r="GJ6236" s="77" t="s">
        <v>301</v>
      </c>
      <c r="GK6236" s="77">
        <v>3.0714971986152211</v>
      </c>
      <c r="GL6236" s="77">
        <v>73.245042999999995</v>
      </c>
      <c r="GM6236" s="77">
        <v>2024</v>
      </c>
      <c r="GN6236" s="77" t="s">
        <v>175</v>
      </c>
      <c r="GO6236" s="77">
        <v>5.3000000000000005E-2</v>
      </c>
      <c r="GP6236" s="77">
        <v>3</v>
      </c>
      <c r="GQ6236" s="77">
        <v>0</v>
      </c>
      <c r="GR6236" s="77" t="s">
        <v>423</v>
      </c>
      <c r="GS6236" s="77">
        <v>0</v>
      </c>
      <c r="GT6236" s="77">
        <v>0</v>
      </c>
      <c r="GU6236" s="77">
        <v>0</v>
      </c>
      <c r="GV6236" s="77">
        <v>0</v>
      </c>
      <c r="GW6236" s="77">
        <v>5.5966209081309407E-2</v>
      </c>
      <c r="GX6236" s="77">
        <v>0.17190005441035558</v>
      </c>
      <c r="GY6236" s="77">
        <v>5.5966209081309407E-2</v>
      </c>
      <c r="GZ6236" s="77">
        <v>0.17190005441035558</v>
      </c>
    </row>
    <row r="6237" spans="187:208" x14ac:dyDescent="0.25">
      <c r="GE6237" s="77" t="s">
        <v>427</v>
      </c>
      <c r="GF6237" s="77" t="s">
        <v>155</v>
      </c>
      <c r="GG6237" s="77" t="s">
        <v>476</v>
      </c>
      <c r="GH6237" s="77" t="s">
        <v>467</v>
      </c>
      <c r="GI6237" s="77">
        <v>2024</v>
      </c>
      <c r="GJ6237" s="77" t="s">
        <v>303</v>
      </c>
      <c r="GK6237" s="77">
        <v>1.6845772405344559</v>
      </c>
      <c r="GL6237" s="77">
        <v>73.245042999999995</v>
      </c>
      <c r="GM6237" s="77">
        <v>2024</v>
      </c>
      <c r="GN6237" s="77" t="s">
        <v>175</v>
      </c>
      <c r="GO6237" s="77">
        <v>5.3000000000000005E-2</v>
      </c>
      <c r="GP6237" s="77">
        <v>3</v>
      </c>
      <c r="GQ6237" s="77">
        <v>0</v>
      </c>
      <c r="GR6237" s="77" t="s">
        <v>423</v>
      </c>
      <c r="GS6237" s="77">
        <v>0</v>
      </c>
      <c r="GT6237" s="77">
        <v>0</v>
      </c>
      <c r="GU6237" s="77">
        <v>0</v>
      </c>
      <c r="GV6237" s="77">
        <v>0</v>
      </c>
      <c r="GW6237" s="77">
        <v>5.5966209081309407E-2</v>
      </c>
      <c r="GX6237" s="77">
        <v>9.427940205736661E-2</v>
      </c>
      <c r="GY6237" s="77">
        <v>5.5966209081309407E-2</v>
      </c>
      <c r="GZ6237" s="77">
        <v>9.427940205736661E-2</v>
      </c>
    </row>
    <row r="6238" spans="187:208" x14ac:dyDescent="0.25">
      <c r="GE6238" s="77" t="s">
        <v>422</v>
      </c>
      <c r="GF6238" s="77" t="s">
        <v>155</v>
      </c>
      <c r="GG6238" s="77" t="s">
        <v>476</v>
      </c>
      <c r="GH6238" s="77" t="s">
        <v>467</v>
      </c>
      <c r="GI6238" s="77">
        <v>2025</v>
      </c>
      <c r="GJ6238" s="77" t="s">
        <v>305</v>
      </c>
      <c r="GK6238" s="77">
        <v>0.71896016785817307</v>
      </c>
      <c r="GL6238" s="77">
        <v>73.245042999999995</v>
      </c>
      <c r="GM6238" s="77">
        <v>2025</v>
      </c>
      <c r="GN6238" s="77" t="s">
        <v>175</v>
      </c>
      <c r="GO6238" s="77">
        <v>0.13250000000000001</v>
      </c>
      <c r="GP6238" s="77">
        <v>3</v>
      </c>
      <c r="GQ6238" s="77">
        <v>0</v>
      </c>
      <c r="GR6238" s="77" t="s">
        <v>423</v>
      </c>
      <c r="GS6238" s="77">
        <v>0</v>
      </c>
      <c r="GT6238" s="77">
        <v>0</v>
      </c>
      <c r="GU6238" s="77">
        <v>0</v>
      </c>
      <c r="GV6238" s="77">
        <v>0</v>
      </c>
      <c r="GW6238" s="77">
        <v>0</v>
      </c>
      <c r="GX6238" s="77">
        <v>0</v>
      </c>
      <c r="GY6238" s="77">
        <v>0.1527377521613833</v>
      </c>
      <c r="GZ6238" s="77">
        <v>0.10981235993222817</v>
      </c>
    </row>
    <row r="6239" spans="187:208" x14ac:dyDescent="0.25">
      <c r="GE6239" s="77" t="s">
        <v>425</v>
      </c>
      <c r="GF6239" s="77" t="s">
        <v>155</v>
      </c>
      <c r="GG6239" s="77" t="s">
        <v>476</v>
      </c>
      <c r="GH6239" s="77" t="s">
        <v>467</v>
      </c>
      <c r="GI6239" s="77">
        <v>2025</v>
      </c>
      <c r="GJ6239" s="77" t="s">
        <v>301</v>
      </c>
      <c r="GK6239" s="77">
        <v>3.0714971986152211</v>
      </c>
      <c r="GL6239" s="77">
        <v>73.245042999999995</v>
      </c>
      <c r="GM6239" s="77">
        <v>2025</v>
      </c>
      <c r="GN6239" s="77" t="s">
        <v>175</v>
      </c>
      <c r="GO6239" s="77">
        <v>5.3000000000000005E-2</v>
      </c>
      <c r="GP6239" s="77">
        <v>3</v>
      </c>
      <c r="GQ6239" s="77">
        <v>0</v>
      </c>
      <c r="GR6239" s="77" t="s">
        <v>423</v>
      </c>
      <c r="GS6239" s="77">
        <v>0</v>
      </c>
      <c r="GT6239" s="77">
        <v>0</v>
      </c>
      <c r="GU6239" s="77">
        <v>0</v>
      </c>
      <c r="GV6239" s="77">
        <v>0</v>
      </c>
      <c r="GW6239" s="77">
        <v>0</v>
      </c>
      <c r="GX6239" s="77">
        <v>0</v>
      </c>
      <c r="GY6239" s="77">
        <v>5.5966209081309407E-2</v>
      </c>
      <c r="GZ6239" s="77">
        <v>0.17190005441035558</v>
      </c>
    </row>
    <row r="6240" spans="187:208" x14ac:dyDescent="0.25">
      <c r="GE6240" s="77" t="s">
        <v>427</v>
      </c>
      <c r="GF6240" s="77" t="s">
        <v>155</v>
      </c>
      <c r="GG6240" s="77" t="s">
        <v>476</v>
      </c>
      <c r="GH6240" s="77" t="s">
        <v>467</v>
      </c>
      <c r="GI6240" s="77">
        <v>2025</v>
      </c>
      <c r="GJ6240" s="77" t="s">
        <v>303</v>
      </c>
      <c r="GK6240" s="77">
        <v>1.6845772405344559</v>
      </c>
      <c r="GL6240" s="77">
        <v>73.245042999999995</v>
      </c>
      <c r="GM6240" s="77">
        <v>2025</v>
      </c>
      <c r="GN6240" s="77" t="s">
        <v>175</v>
      </c>
      <c r="GO6240" s="77">
        <v>5.3000000000000005E-2</v>
      </c>
      <c r="GP6240" s="77">
        <v>3</v>
      </c>
      <c r="GQ6240" s="77">
        <v>0</v>
      </c>
      <c r="GR6240" s="77" t="s">
        <v>423</v>
      </c>
      <c r="GS6240" s="77">
        <v>0</v>
      </c>
      <c r="GT6240" s="77">
        <v>0</v>
      </c>
      <c r="GU6240" s="77">
        <v>0</v>
      </c>
      <c r="GV6240" s="77">
        <v>0</v>
      </c>
      <c r="GW6240" s="77">
        <v>0</v>
      </c>
      <c r="GX6240" s="77">
        <v>0</v>
      </c>
      <c r="GY6240" s="77">
        <v>5.5966209081309407E-2</v>
      </c>
      <c r="GZ6240" s="77">
        <v>9.427940205736661E-2</v>
      </c>
    </row>
    <row r="6241" spans="187:208" x14ac:dyDescent="0.25">
      <c r="GE6241" s="77" t="s">
        <v>422</v>
      </c>
      <c r="GF6241" s="77" t="s">
        <v>155</v>
      </c>
      <c r="GG6241" s="77" t="s">
        <v>476</v>
      </c>
      <c r="GH6241" s="77" t="s">
        <v>474</v>
      </c>
      <c r="GI6241" s="77">
        <v>2021</v>
      </c>
      <c r="GJ6241" s="77" t="s">
        <v>305</v>
      </c>
      <c r="GK6241" s="77">
        <v>3.6425060683953972E-2</v>
      </c>
      <c r="GL6241" s="77">
        <v>73.245042999999995</v>
      </c>
      <c r="GM6241" s="77">
        <v>2021</v>
      </c>
      <c r="GN6241" s="77" t="s">
        <v>175</v>
      </c>
      <c r="GO6241" s="77">
        <v>0.13250000000000001</v>
      </c>
      <c r="GP6241" s="77">
        <v>3</v>
      </c>
      <c r="GQ6241" s="77">
        <v>0</v>
      </c>
      <c r="GR6241" s="77" t="s">
        <v>423</v>
      </c>
      <c r="GS6241" s="77">
        <v>0.1527377521613833</v>
      </c>
      <c r="GT6241" s="77">
        <v>5.5634818912091086E-3</v>
      </c>
      <c r="GU6241" s="77">
        <v>0.1527377521613833</v>
      </c>
      <c r="GV6241" s="77">
        <v>5.5634818912091086E-3</v>
      </c>
      <c r="GW6241" s="77">
        <v>0</v>
      </c>
      <c r="GX6241" s="77">
        <v>0</v>
      </c>
      <c r="GY6241" s="77">
        <v>0</v>
      </c>
      <c r="GZ6241" s="77">
        <v>0</v>
      </c>
    </row>
    <row r="6242" spans="187:208" x14ac:dyDescent="0.25">
      <c r="GE6242" s="77" t="s">
        <v>425</v>
      </c>
      <c r="GF6242" s="77" t="s">
        <v>155</v>
      </c>
      <c r="GG6242" s="77" t="s">
        <v>476</v>
      </c>
      <c r="GH6242" s="77" t="s">
        <v>474</v>
      </c>
      <c r="GI6242" s="77">
        <v>2021</v>
      </c>
      <c r="GJ6242" s="77" t="s">
        <v>301</v>
      </c>
      <c r="GK6242" s="77">
        <v>1.5808724525432729E-3</v>
      </c>
      <c r="GL6242" s="77">
        <v>73.245042999999995</v>
      </c>
      <c r="GM6242" s="77">
        <v>2021</v>
      </c>
      <c r="GN6242" s="77" t="s">
        <v>175</v>
      </c>
      <c r="GO6242" s="77">
        <v>5.3000000000000005E-2</v>
      </c>
      <c r="GP6242" s="77">
        <v>3</v>
      </c>
      <c r="GQ6242" s="77">
        <v>0</v>
      </c>
      <c r="GR6242" s="77" t="s">
        <v>423</v>
      </c>
      <c r="GS6242" s="77">
        <v>5.5966209081309407E-2</v>
      </c>
      <c r="GT6242" s="77">
        <v>8.8475438209919193E-5</v>
      </c>
      <c r="GU6242" s="77">
        <v>5.5966209081309407E-2</v>
      </c>
      <c r="GV6242" s="77">
        <v>8.8475438209919193E-5</v>
      </c>
      <c r="GW6242" s="77">
        <v>0</v>
      </c>
      <c r="GX6242" s="77">
        <v>0</v>
      </c>
      <c r="GY6242" s="77">
        <v>0</v>
      </c>
      <c r="GZ6242" s="77">
        <v>0</v>
      </c>
    </row>
    <row r="6243" spans="187:208" x14ac:dyDescent="0.25">
      <c r="GE6243" s="77" t="s">
        <v>427</v>
      </c>
      <c r="GF6243" s="77" t="s">
        <v>155</v>
      </c>
      <c r="GG6243" s="77" t="s">
        <v>476</v>
      </c>
      <c r="GH6243" s="77" t="s">
        <v>474</v>
      </c>
      <c r="GI6243" s="77">
        <v>2021</v>
      </c>
      <c r="GJ6243" s="77" t="s">
        <v>303</v>
      </c>
      <c r="GK6243" s="77">
        <v>3.989464219844864E-2</v>
      </c>
      <c r="GL6243" s="77">
        <v>73.245042999999995</v>
      </c>
      <c r="GM6243" s="77">
        <v>2021</v>
      </c>
      <c r="GN6243" s="77" t="s">
        <v>175</v>
      </c>
      <c r="GO6243" s="77">
        <v>5.3000000000000005E-2</v>
      </c>
      <c r="GP6243" s="77">
        <v>3</v>
      </c>
      <c r="GQ6243" s="77">
        <v>0</v>
      </c>
      <c r="GR6243" s="77" t="s">
        <v>423</v>
      </c>
      <c r="GS6243" s="77">
        <v>5.5966209081309407E-2</v>
      </c>
      <c r="GT6243" s="77">
        <v>2.2327518865024056E-3</v>
      </c>
      <c r="GU6243" s="77">
        <v>5.5966209081309407E-2</v>
      </c>
      <c r="GV6243" s="77">
        <v>2.2327518865024056E-3</v>
      </c>
      <c r="GW6243" s="77">
        <v>0</v>
      </c>
      <c r="GX6243" s="77">
        <v>0</v>
      </c>
      <c r="GY6243" s="77">
        <v>0</v>
      </c>
      <c r="GZ6243" s="77">
        <v>0</v>
      </c>
    </row>
    <row r="6244" spans="187:208" x14ac:dyDescent="0.25">
      <c r="GE6244" s="77" t="s">
        <v>422</v>
      </c>
      <c r="GF6244" s="77" t="s">
        <v>155</v>
      </c>
      <c r="GG6244" s="77" t="s">
        <v>476</v>
      </c>
      <c r="GH6244" s="77" t="s">
        <v>474</v>
      </c>
      <c r="GI6244" s="77">
        <v>2022</v>
      </c>
      <c r="GJ6244" s="77" t="s">
        <v>305</v>
      </c>
      <c r="GK6244" s="77">
        <v>3.6425060683953972E-2</v>
      </c>
      <c r="GL6244" s="77">
        <v>73.245042999999995</v>
      </c>
      <c r="GM6244" s="77">
        <v>2022</v>
      </c>
      <c r="GN6244" s="77" t="s">
        <v>175</v>
      </c>
      <c r="GO6244" s="77">
        <v>0.13250000000000001</v>
      </c>
      <c r="GP6244" s="77">
        <v>3</v>
      </c>
      <c r="GQ6244" s="77">
        <v>0</v>
      </c>
      <c r="GR6244" s="77" t="s">
        <v>423</v>
      </c>
      <c r="GS6244" s="77">
        <v>0.1527377521613833</v>
      </c>
      <c r="GT6244" s="77">
        <v>5.5634818912091086E-3</v>
      </c>
      <c r="GU6244" s="77">
        <v>0.1527377521613833</v>
      </c>
      <c r="GV6244" s="77">
        <v>5.5634818912091086E-3</v>
      </c>
      <c r="GW6244" s="77">
        <v>0.1527377521613833</v>
      </c>
      <c r="GX6244" s="77">
        <v>5.5634818912091086E-3</v>
      </c>
      <c r="GY6244" s="77">
        <v>0</v>
      </c>
      <c r="GZ6244" s="77">
        <v>0</v>
      </c>
    </row>
    <row r="6245" spans="187:208" x14ac:dyDescent="0.25">
      <c r="GE6245" s="77" t="s">
        <v>425</v>
      </c>
      <c r="GF6245" s="77" t="s">
        <v>155</v>
      </c>
      <c r="GG6245" s="77" t="s">
        <v>476</v>
      </c>
      <c r="GH6245" s="77" t="s">
        <v>474</v>
      </c>
      <c r="GI6245" s="77">
        <v>2022</v>
      </c>
      <c r="GJ6245" s="77" t="s">
        <v>301</v>
      </c>
      <c r="GK6245" s="77">
        <v>1.5808724525432729E-3</v>
      </c>
      <c r="GL6245" s="77">
        <v>73.245042999999995</v>
      </c>
      <c r="GM6245" s="77">
        <v>2022</v>
      </c>
      <c r="GN6245" s="77" t="s">
        <v>175</v>
      </c>
      <c r="GO6245" s="77">
        <v>5.3000000000000005E-2</v>
      </c>
      <c r="GP6245" s="77">
        <v>3</v>
      </c>
      <c r="GQ6245" s="77">
        <v>0</v>
      </c>
      <c r="GR6245" s="77" t="s">
        <v>423</v>
      </c>
      <c r="GS6245" s="77">
        <v>5.5966209081309407E-2</v>
      </c>
      <c r="GT6245" s="77">
        <v>8.8475438209919193E-5</v>
      </c>
      <c r="GU6245" s="77">
        <v>5.5966209081309407E-2</v>
      </c>
      <c r="GV6245" s="77">
        <v>8.8475438209919193E-5</v>
      </c>
      <c r="GW6245" s="77">
        <v>5.5966209081309407E-2</v>
      </c>
      <c r="GX6245" s="77">
        <v>8.8475438209919193E-5</v>
      </c>
      <c r="GY6245" s="77">
        <v>0</v>
      </c>
      <c r="GZ6245" s="77">
        <v>0</v>
      </c>
    </row>
    <row r="6246" spans="187:208" x14ac:dyDescent="0.25">
      <c r="GE6246" s="77" t="s">
        <v>427</v>
      </c>
      <c r="GF6246" s="77" t="s">
        <v>155</v>
      </c>
      <c r="GG6246" s="77" t="s">
        <v>476</v>
      </c>
      <c r="GH6246" s="77" t="s">
        <v>474</v>
      </c>
      <c r="GI6246" s="77">
        <v>2022</v>
      </c>
      <c r="GJ6246" s="77" t="s">
        <v>303</v>
      </c>
      <c r="GK6246" s="77">
        <v>3.989464219844864E-2</v>
      </c>
      <c r="GL6246" s="77">
        <v>73.245042999999995</v>
      </c>
      <c r="GM6246" s="77">
        <v>2022</v>
      </c>
      <c r="GN6246" s="77" t="s">
        <v>175</v>
      </c>
      <c r="GO6246" s="77">
        <v>5.3000000000000005E-2</v>
      </c>
      <c r="GP6246" s="77">
        <v>3</v>
      </c>
      <c r="GQ6246" s="77">
        <v>0</v>
      </c>
      <c r="GR6246" s="77" t="s">
        <v>423</v>
      </c>
      <c r="GS6246" s="77">
        <v>5.5966209081309407E-2</v>
      </c>
      <c r="GT6246" s="77">
        <v>2.2327518865024056E-3</v>
      </c>
      <c r="GU6246" s="77">
        <v>5.5966209081309407E-2</v>
      </c>
      <c r="GV6246" s="77">
        <v>2.2327518865024056E-3</v>
      </c>
      <c r="GW6246" s="77">
        <v>5.5966209081309407E-2</v>
      </c>
      <c r="GX6246" s="77">
        <v>2.2327518865024056E-3</v>
      </c>
      <c r="GY6246" s="77">
        <v>0</v>
      </c>
      <c r="GZ6246" s="77">
        <v>0</v>
      </c>
    </row>
    <row r="6247" spans="187:208" x14ac:dyDescent="0.25">
      <c r="GE6247" s="77" t="s">
        <v>422</v>
      </c>
      <c r="GF6247" s="77" t="s">
        <v>155</v>
      </c>
      <c r="GG6247" s="77" t="s">
        <v>476</v>
      </c>
      <c r="GH6247" s="77" t="s">
        <v>474</v>
      </c>
      <c r="GI6247" s="77">
        <v>2023</v>
      </c>
      <c r="GJ6247" s="77" t="s">
        <v>305</v>
      </c>
      <c r="GK6247" s="77">
        <v>3.7590224611388973E-2</v>
      </c>
      <c r="GL6247" s="77">
        <v>73.245042999999995</v>
      </c>
      <c r="GM6247" s="77">
        <v>2023</v>
      </c>
      <c r="GN6247" s="77" t="s">
        <v>175</v>
      </c>
      <c r="GO6247" s="77">
        <v>0.13250000000000001</v>
      </c>
      <c r="GP6247" s="77">
        <v>3</v>
      </c>
      <c r="GQ6247" s="77">
        <v>0</v>
      </c>
      <c r="GR6247" s="77" t="s">
        <v>423</v>
      </c>
      <c r="GS6247" s="77">
        <v>0</v>
      </c>
      <c r="GT6247" s="77">
        <v>0</v>
      </c>
      <c r="GU6247" s="77">
        <v>0.1527377521613833</v>
      </c>
      <c r="GV6247" s="77">
        <v>5.74144641038506E-3</v>
      </c>
      <c r="GW6247" s="77">
        <v>0.1527377521613833</v>
      </c>
      <c r="GX6247" s="77">
        <v>5.74144641038506E-3</v>
      </c>
      <c r="GY6247" s="77">
        <v>0.1527377521613833</v>
      </c>
      <c r="GZ6247" s="77">
        <v>5.74144641038506E-3</v>
      </c>
    </row>
    <row r="6248" spans="187:208" x14ac:dyDescent="0.25">
      <c r="GE6248" s="77" t="s">
        <v>425</v>
      </c>
      <c r="GF6248" s="77" t="s">
        <v>155</v>
      </c>
      <c r="GG6248" s="77" t="s">
        <v>476</v>
      </c>
      <c r="GH6248" s="77" t="s">
        <v>474</v>
      </c>
      <c r="GI6248" s="77">
        <v>2023</v>
      </c>
      <c r="GJ6248" s="77" t="s">
        <v>301</v>
      </c>
      <c r="GK6248" s="77">
        <v>1.6314334115687481E-3</v>
      </c>
      <c r="GL6248" s="77">
        <v>73.245042999999995</v>
      </c>
      <c r="GM6248" s="77">
        <v>2023</v>
      </c>
      <c r="GN6248" s="77" t="s">
        <v>175</v>
      </c>
      <c r="GO6248" s="77">
        <v>5.3000000000000005E-2</v>
      </c>
      <c r="GP6248" s="77">
        <v>3</v>
      </c>
      <c r="GQ6248" s="77">
        <v>0</v>
      </c>
      <c r="GR6248" s="77" t="s">
        <v>423</v>
      </c>
      <c r="GS6248" s="77">
        <v>0</v>
      </c>
      <c r="GT6248" s="77">
        <v>0</v>
      </c>
      <c r="GU6248" s="77">
        <v>5.5966209081309407E-2</v>
      </c>
      <c r="GV6248" s="77">
        <v>9.1305143414090452E-5</v>
      </c>
      <c r="GW6248" s="77">
        <v>5.5966209081309407E-2</v>
      </c>
      <c r="GX6248" s="77">
        <v>9.1305143414090452E-5</v>
      </c>
      <c r="GY6248" s="77">
        <v>5.5966209081309407E-2</v>
      </c>
      <c r="GZ6248" s="77">
        <v>9.1305143414090452E-5</v>
      </c>
    </row>
    <row r="6249" spans="187:208" x14ac:dyDescent="0.25">
      <c r="GE6249" s="77" t="s">
        <v>427</v>
      </c>
      <c r="GF6249" s="77" t="s">
        <v>155</v>
      </c>
      <c r="GG6249" s="77" t="s">
        <v>476</v>
      </c>
      <c r="GH6249" s="77" t="s">
        <v>474</v>
      </c>
      <c r="GI6249" s="77">
        <v>2023</v>
      </c>
      <c r="GJ6249" s="77" t="s">
        <v>303</v>
      </c>
      <c r="GK6249" s="77">
        <v>4.1186611014015322E-2</v>
      </c>
      <c r="GL6249" s="77">
        <v>73.245042999999995</v>
      </c>
      <c r="GM6249" s="77">
        <v>2023</v>
      </c>
      <c r="GN6249" s="77" t="s">
        <v>175</v>
      </c>
      <c r="GO6249" s="77">
        <v>5.3000000000000005E-2</v>
      </c>
      <c r="GP6249" s="77">
        <v>3</v>
      </c>
      <c r="GQ6249" s="77">
        <v>0</v>
      </c>
      <c r="GR6249" s="77" t="s">
        <v>423</v>
      </c>
      <c r="GS6249" s="77">
        <v>0</v>
      </c>
      <c r="GT6249" s="77">
        <v>0</v>
      </c>
      <c r="GU6249" s="77">
        <v>5.5966209081309407E-2</v>
      </c>
      <c r="GV6249" s="77">
        <v>2.3050584833609424E-3</v>
      </c>
      <c r="GW6249" s="77">
        <v>5.5966209081309407E-2</v>
      </c>
      <c r="GX6249" s="77">
        <v>2.3050584833609424E-3</v>
      </c>
      <c r="GY6249" s="77">
        <v>5.5966209081309407E-2</v>
      </c>
      <c r="GZ6249" s="77">
        <v>2.3050584833609424E-3</v>
      </c>
    </row>
    <row r="6250" spans="187:208" x14ac:dyDescent="0.25">
      <c r="GE6250" s="77" t="s">
        <v>422</v>
      </c>
      <c r="GF6250" s="77" t="s">
        <v>155</v>
      </c>
      <c r="GG6250" s="77" t="s">
        <v>476</v>
      </c>
      <c r="GH6250" s="77" t="s">
        <v>474</v>
      </c>
      <c r="GI6250" s="77">
        <v>2024</v>
      </c>
      <c r="GJ6250" s="77" t="s">
        <v>305</v>
      </c>
      <c r="GK6250" s="77">
        <v>3.7590224611388973E-2</v>
      </c>
      <c r="GL6250" s="77">
        <v>73.245042999999995</v>
      </c>
      <c r="GM6250" s="77">
        <v>2024</v>
      </c>
      <c r="GN6250" s="77" t="s">
        <v>175</v>
      </c>
      <c r="GO6250" s="77">
        <v>0.13250000000000001</v>
      </c>
      <c r="GP6250" s="77">
        <v>3</v>
      </c>
      <c r="GQ6250" s="77">
        <v>0</v>
      </c>
      <c r="GR6250" s="77" t="s">
        <v>423</v>
      </c>
      <c r="GS6250" s="77">
        <v>0</v>
      </c>
      <c r="GT6250" s="77">
        <v>0</v>
      </c>
      <c r="GU6250" s="77">
        <v>0</v>
      </c>
      <c r="GV6250" s="77">
        <v>0</v>
      </c>
      <c r="GW6250" s="77">
        <v>0.1527377521613833</v>
      </c>
      <c r="GX6250" s="77">
        <v>5.74144641038506E-3</v>
      </c>
      <c r="GY6250" s="77">
        <v>0.1527377521613833</v>
      </c>
      <c r="GZ6250" s="77">
        <v>5.74144641038506E-3</v>
      </c>
    </row>
    <row r="6251" spans="187:208" x14ac:dyDescent="0.25">
      <c r="GE6251" s="77" t="s">
        <v>425</v>
      </c>
      <c r="GF6251" s="77" t="s">
        <v>155</v>
      </c>
      <c r="GG6251" s="77" t="s">
        <v>476</v>
      </c>
      <c r="GH6251" s="77" t="s">
        <v>474</v>
      </c>
      <c r="GI6251" s="77">
        <v>2024</v>
      </c>
      <c r="GJ6251" s="77" t="s">
        <v>301</v>
      </c>
      <c r="GK6251" s="77">
        <v>1.6314334115687481E-3</v>
      </c>
      <c r="GL6251" s="77">
        <v>73.245042999999995</v>
      </c>
      <c r="GM6251" s="77">
        <v>2024</v>
      </c>
      <c r="GN6251" s="77" t="s">
        <v>175</v>
      </c>
      <c r="GO6251" s="77">
        <v>5.3000000000000005E-2</v>
      </c>
      <c r="GP6251" s="77">
        <v>3</v>
      </c>
      <c r="GQ6251" s="77">
        <v>0</v>
      </c>
      <c r="GR6251" s="77" t="s">
        <v>423</v>
      </c>
      <c r="GS6251" s="77">
        <v>0</v>
      </c>
      <c r="GT6251" s="77">
        <v>0</v>
      </c>
      <c r="GU6251" s="77">
        <v>0</v>
      </c>
      <c r="GV6251" s="77">
        <v>0</v>
      </c>
      <c r="GW6251" s="77">
        <v>5.5966209081309407E-2</v>
      </c>
      <c r="GX6251" s="77">
        <v>9.1305143414090452E-5</v>
      </c>
      <c r="GY6251" s="77">
        <v>5.5966209081309407E-2</v>
      </c>
      <c r="GZ6251" s="77">
        <v>9.1305143414090452E-5</v>
      </c>
    </row>
    <row r="6252" spans="187:208" x14ac:dyDescent="0.25">
      <c r="GE6252" s="77" t="s">
        <v>427</v>
      </c>
      <c r="GF6252" s="77" t="s">
        <v>155</v>
      </c>
      <c r="GG6252" s="77" t="s">
        <v>476</v>
      </c>
      <c r="GH6252" s="77" t="s">
        <v>474</v>
      </c>
      <c r="GI6252" s="77">
        <v>2024</v>
      </c>
      <c r="GJ6252" s="77" t="s">
        <v>303</v>
      </c>
      <c r="GK6252" s="77">
        <v>4.1186611014015322E-2</v>
      </c>
      <c r="GL6252" s="77">
        <v>73.245042999999995</v>
      </c>
      <c r="GM6252" s="77">
        <v>2024</v>
      </c>
      <c r="GN6252" s="77" t="s">
        <v>175</v>
      </c>
      <c r="GO6252" s="77">
        <v>5.3000000000000005E-2</v>
      </c>
      <c r="GP6252" s="77">
        <v>3</v>
      </c>
      <c r="GQ6252" s="77">
        <v>0</v>
      </c>
      <c r="GR6252" s="77" t="s">
        <v>423</v>
      </c>
      <c r="GS6252" s="77">
        <v>0</v>
      </c>
      <c r="GT6252" s="77">
        <v>0</v>
      </c>
      <c r="GU6252" s="77">
        <v>0</v>
      </c>
      <c r="GV6252" s="77">
        <v>0</v>
      </c>
      <c r="GW6252" s="77">
        <v>5.5966209081309407E-2</v>
      </c>
      <c r="GX6252" s="77">
        <v>2.3050584833609424E-3</v>
      </c>
      <c r="GY6252" s="77">
        <v>5.5966209081309407E-2</v>
      </c>
      <c r="GZ6252" s="77">
        <v>2.3050584833609424E-3</v>
      </c>
    </row>
    <row r="6253" spans="187:208" x14ac:dyDescent="0.25">
      <c r="GE6253" s="77" t="s">
        <v>422</v>
      </c>
      <c r="GF6253" s="77" t="s">
        <v>155</v>
      </c>
      <c r="GG6253" s="77" t="s">
        <v>476</v>
      </c>
      <c r="GH6253" s="77" t="s">
        <v>474</v>
      </c>
      <c r="GI6253" s="77">
        <v>2025</v>
      </c>
      <c r="GJ6253" s="77" t="s">
        <v>305</v>
      </c>
      <c r="GK6253" s="77">
        <v>3.7590224611388973E-2</v>
      </c>
      <c r="GL6253" s="77">
        <v>73.245042999999995</v>
      </c>
      <c r="GM6253" s="77">
        <v>2025</v>
      </c>
      <c r="GN6253" s="77" t="s">
        <v>175</v>
      </c>
      <c r="GO6253" s="77">
        <v>0.13250000000000001</v>
      </c>
      <c r="GP6253" s="77">
        <v>3</v>
      </c>
      <c r="GQ6253" s="77">
        <v>0</v>
      </c>
      <c r="GR6253" s="77" t="s">
        <v>423</v>
      </c>
      <c r="GS6253" s="77">
        <v>0</v>
      </c>
      <c r="GT6253" s="77">
        <v>0</v>
      </c>
      <c r="GU6253" s="77">
        <v>0</v>
      </c>
      <c r="GV6253" s="77">
        <v>0</v>
      </c>
      <c r="GW6253" s="77">
        <v>0</v>
      </c>
      <c r="GX6253" s="77">
        <v>0</v>
      </c>
      <c r="GY6253" s="77">
        <v>0.1527377521613833</v>
      </c>
      <c r="GZ6253" s="77">
        <v>5.74144641038506E-3</v>
      </c>
    </row>
    <row r="6254" spans="187:208" x14ac:dyDescent="0.25">
      <c r="GE6254" s="77" t="s">
        <v>425</v>
      </c>
      <c r="GF6254" s="77" t="s">
        <v>155</v>
      </c>
      <c r="GG6254" s="77" t="s">
        <v>476</v>
      </c>
      <c r="GH6254" s="77" t="s">
        <v>474</v>
      </c>
      <c r="GI6254" s="77">
        <v>2025</v>
      </c>
      <c r="GJ6254" s="77" t="s">
        <v>301</v>
      </c>
      <c r="GK6254" s="77">
        <v>1.6314334115687481E-3</v>
      </c>
      <c r="GL6254" s="77">
        <v>73.245042999999995</v>
      </c>
      <c r="GM6254" s="77">
        <v>2025</v>
      </c>
      <c r="GN6254" s="77" t="s">
        <v>175</v>
      </c>
      <c r="GO6254" s="77">
        <v>5.3000000000000005E-2</v>
      </c>
      <c r="GP6254" s="77">
        <v>3</v>
      </c>
      <c r="GQ6254" s="77">
        <v>0</v>
      </c>
      <c r="GR6254" s="77" t="s">
        <v>423</v>
      </c>
      <c r="GS6254" s="77">
        <v>0</v>
      </c>
      <c r="GT6254" s="77">
        <v>0</v>
      </c>
      <c r="GU6254" s="77">
        <v>0</v>
      </c>
      <c r="GV6254" s="77">
        <v>0</v>
      </c>
      <c r="GW6254" s="77">
        <v>0</v>
      </c>
      <c r="GX6254" s="77">
        <v>0</v>
      </c>
      <c r="GY6254" s="77">
        <v>5.5966209081309407E-2</v>
      </c>
      <c r="GZ6254" s="77">
        <v>9.1305143414090452E-5</v>
      </c>
    </row>
    <row r="6255" spans="187:208" x14ac:dyDescent="0.25">
      <c r="GE6255" s="77" t="s">
        <v>427</v>
      </c>
      <c r="GF6255" s="77" t="s">
        <v>155</v>
      </c>
      <c r="GG6255" s="77" t="s">
        <v>476</v>
      </c>
      <c r="GH6255" s="77" t="s">
        <v>474</v>
      </c>
      <c r="GI6255" s="77">
        <v>2025</v>
      </c>
      <c r="GJ6255" s="77" t="s">
        <v>303</v>
      </c>
      <c r="GK6255" s="77">
        <v>4.1186611014015322E-2</v>
      </c>
      <c r="GL6255" s="77">
        <v>73.245042999999995</v>
      </c>
      <c r="GM6255" s="77">
        <v>2025</v>
      </c>
      <c r="GN6255" s="77" t="s">
        <v>175</v>
      </c>
      <c r="GO6255" s="77">
        <v>5.3000000000000005E-2</v>
      </c>
      <c r="GP6255" s="77">
        <v>3</v>
      </c>
      <c r="GQ6255" s="77">
        <v>0</v>
      </c>
      <c r="GR6255" s="77" t="s">
        <v>423</v>
      </c>
      <c r="GS6255" s="77">
        <v>0</v>
      </c>
      <c r="GT6255" s="77">
        <v>0</v>
      </c>
      <c r="GU6255" s="77">
        <v>0</v>
      </c>
      <c r="GV6255" s="77">
        <v>0</v>
      </c>
      <c r="GW6255" s="77">
        <v>0</v>
      </c>
      <c r="GX6255" s="77">
        <v>0</v>
      </c>
      <c r="GY6255" s="77">
        <v>5.5966209081309407E-2</v>
      </c>
      <c r="GZ6255" s="77">
        <v>2.3050584833609424E-3</v>
      </c>
    </row>
    <row r="6256" spans="187:208" x14ac:dyDescent="0.25">
      <c r="GE6256" s="77" t="s">
        <v>422</v>
      </c>
      <c r="GF6256" s="77" t="s">
        <v>155</v>
      </c>
      <c r="GG6256" s="77" t="s">
        <v>476</v>
      </c>
      <c r="GH6256" s="77" t="s">
        <v>481</v>
      </c>
      <c r="GI6256" s="77">
        <v>2021</v>
      </c>
      <c r="GJ6256" s="77" t="s">
        <v>305</v>
      </c>
      <c r="GK6256" s="77">
        <v>409.2237358204406</v>
      </c>
      <c r="GL6256" s="77">
        <v>73.245042999999995</v>
      </c>
      <c r="GM6256" s="77">
        <v>2021</v>
      </c>
      <c r="GN6256" s="77" t="s">
        <v>175</v>
      </c>
      <c r="GO6256" s="77">
        <v>0.13250000000000001</v>
      </c>
      <c r="GP6256" s="77">
        <v>3</v>
      </c>
      <c r="GQ6256" s="77">
        <v>0</v>
      </c>
      <c r="GR6256" s="77" t="s">
        <v>423</v>
      </c>
      <c r="GS6256" s="77">
        <v>0.1527377521613833</v>
      </c>
      <c r="GT6256" s="77">
        <v>62.503913540297852</v>
      </c>
      <c r="GU6256" s="77">
        <v>0.1527377521613833</v>
      </c>
      <c r="GV6256" s="77">
        <v>62.503913540297852</v>
      </c>
      <c r="GW6256" s="77">
        <v>0</v>
      </c>
      <c r="GX6256" s="77">
        <v>0</v>
      </c>
      <c r="GY6256" s="77">
        <v>0</v>
      </c>
      <c r="GZ6256" s="77">
        <v>0</v>
      </c>
    </row>
    <row r="6257" spans="187:208" x14ac:dyDescent="0.25">
      <c r="GE6257" s="77" t="s">
        <v>425</v>
      </c>
      <c r="GF6257" s="77" t="s">
        <v>155</v>
      </c>
      <c r="GG6257" s="77" t="s">
        <v>476</v>
      </c>
      <c r="GH6257" s="77" t="s">
        <v>481</v>
      </c>
      <c r="GI6257" s="77">
        <v>2021</v>
      </c>
      <c r="GJ6257" s="77" t="s">
        <v>301</v>
      </c>
      <c r="GK6257" s="77">
        <v>13469.087812376751</v>
      </c>
      <c r="GL6257" s="77">
        <v>73.245042999999995</v>
      </c>
      <c r="GM6257" s="77">
        <v>2021</v>
      </c>
      <c r="GN6257" s="77" t="s">
        <v>175</v>
      </c>
      <c r="GO6257" s="77">
        <v>5.3000000000000005E-2</v>
      </c>
      <c r="GP6257" s="77">
        <v>3</v>
      </c>
      <c r="GQ6257" s="77">
        <v>0</v>
      </c>
      <c r="GR6257" s="77" t="s">
        <v>423</v>
      </c>
      <c r="GS6257" s="77">
        <v>5.5966209081309407E-2</v>
      </c>
      <c r="GT6257" s="77">
        <v>753.81378464199361</v>
      </c>
      <c r="GU6257" s="77">
        <v>5.5966209081309407E-2</v>
      </c>
      <c r="GV6257" s="77">
        <v>753.81378464199361</v>
      </c>
      <c r="GW6257" s="77">
        <v>0</v>
      </c>
      <c r="GX6257" s="77">
        <v>0</v>
      </c>
      <c r="GY6257" s="77">
        <v>0</v>
      </c>
      <c r="GZ6257" s="77">
        <v>0</v>
      </c>
    </row>
    <row r="6258" spans="187:208" x14ac:dyDescent="0.25">
      <c r="GE6258" s="77" t="s">
        <v>427</v>
      </c>
      <c r="GF6258" s="77" t="s">
        <v>155</v>
      </c>
      <c r="GG6258" s="77" t="s">
        <v>476</v>
      </c>
      <c r="GH6258" s="77" t="s">
        <v>481</v>
      </c>
      <c r="GI6258" s="77">
        <v>2021</v>
      </c>
      <c r="GJ6258" s="77" t="s">
        <v>303</v>
      </c>
      <c r="GK6258" s="77">
        <v>7205.5312760246661</v>
      </c>
      <c r="GL6258" s="77">
        <v>73.245042999999995</v>
      </c>
      <c r="GM6258" s="77">
        <v>2021</v>
      </c>
      <c r="GN6258" s="77" t="s">
        <v>175</v>
      </c>
      <c r="GO6258" s="77">
        <v>5.3000000000000005E-2</v>
      </c>
      <c r="GP6258" s="77">
        <v>3</v>
      </c>
      <c r="GQ6258" s="77">
        <v>0</v>
      </c>
      <c r="GR6258" s="77" t="s">
        <v>423</v>
      </c>
      <c r="GS6258" s="77">
        <v>5.5966209081309407E-2</v>
      </c>
      <c r="GT6258" s="77">
        <v>403.2662699359106</v>
      </c>
      <c r="GU6258" s="77">
        <v>5.5966209081309407E-2</v>
      </c>
      <c r="GV6258" s="77">
        <v>403.2662699359106</v>
      </c>
      <c r="GW6258" s="77">
        <v>0</v>
      </c>
      <c r="GX6258" s="77">
        <v>0</v>
      </c>
      <c r="GY6258" s="77">
        <v>0</v>
      </c>
      <c r="GZ6258" s="77">
        <v>0</v>
      </c>
    </row>
    <row r="6259" spans="187:208" x14ac:dyDescent="0.25">
      <c r="GE6259" s="77" t="s">
        <v>422</v>
      </c>
      <c r="GF6259" s="77" t="s">
        <v>155</v>
      </c>
      <c r="GG6259" s="77" t="s">
        <v>476</v>
      </c>
      <c r="GH6259" s="77" t="s">
        <v>481</v>
      </c>
      <c r="GI6259" s="77">
        <v>2022</v>
      </c>
      <c r="GJ6259" s="77" t="s">
        <v>305</v>
      </c>
      <c r="GK6259" s="77">
        <v>409.2237358204406</v>
      </c>
      <c r="GL6259" s="77">
        <v>73.245042999999995</v>
      </c>
      <c r="GM6259" s="77">
        <v>2022</v>
      </c>
      <c r="GN6259" s="77" t="s">
        <v>175</v>
      </c>
      <c r="GO6259" s="77">
        <v>0.13250000000000001</v>
      </c>
      <c r="GP6259" s="77">
        <v>3</v>
      </c>
      <c r="GQ6259" s="77">
        <v>0</v>
      </c>
      <c r="GR6259" s="77" t="s">
        <v>423</v>
      </c>
      <c r="GS6259" s="77">
        <v>0.1527377521613833</v>
      </c>
      <c r="GT6259" s="77">
        <v>62.503913540297852</v>
      </c>
      <c r="GU6259" s="77">
        <v>0.1527377521613833</v>
      </c>
      <c r="GV6259" s="77">
        <v>62.503913540297852</v>
      </c>
      <c r="GW6259" s="77">
        <v>0.1527377521613833</v>
      </c>
      <c r="GX6259" s="77">
        <v>62.503913540297852</v>
      </c>
      <c r="GY6259" s="77">
        <v>0</v>
      </c>
      <c r="GZ6259" s="77">
        <v>0</v>
      </c>
    </row>
    <row r="6260" spans="187:208" x14ac:dyDescent="0.25">
      <c r="GE6260" s="77" t="s">
        <v>425</v>
      </c>
      <c r="GF6260" s="77" t="s">
        <v>155</v>
      </c>
      <c r="GG6260" s="77" t="s">
        <v>476</v>
      </c>
      <c r="GH6260" s="77" t="s">
        <v>481</v>
      </c>
      <c r="GI6260" s="77">
        <v>2022</v>
      </c>
      <c r="GJ6260" s="77" t="s">
        <v>301</v>
      </c>
      <c r="GK6260" s="77">
        <v>13469.087812376751</v>
      </c>
      <c r="GL6260" s="77">
        <v>73.245042999999995</v>
      </c>
      <c r="GM6260" s="77">
        <v>2022</v>
      </c>
      <c r="GN6260" s="77" t="s">
        <v>175</v>
      </c>
      <c r="GO6260" s="77">
        <v>5.3000000000000005E-2</v>
      </c>
      <c r="GP6260" s="77">
        <v>3</v>
      </c>
      <c r="GQ6260" s="77">
        <v>0</v>
      </c>
      <c r="GR6260" s="77" t="s">
        <v>423</v>
      </c>
      <c r="GS6260" s="77">
        <v>5.5966209081309407E-2</v>
      </c>
      <c r="GT6260" s="77">
        <v>753.81378464199361</v>
      </c>
      <c r="GU6260" s="77">
        <v>5.5966209081309407E-2</v>
      </c>
      <c r="GV6260" s="77">
        <v>753.81378464199361</v>
      </c>
      <c r="GW6260" s="77">
        <v>5.5966209081309407E-2</v>
      </c>
      <c r="GX6260" s="77">
        <v>753.81378464199361</v>
      </c>
      <c r="GY6260" s="77">
        <v>0</v>
      </c>
      <c r="GZ6260" s="77">
        <v>0</v>
      </c>
    </row>
    <row r="6261" spans="187:208" x14ac:dyDescent="0.25">
      <c r="GE6261" s="77" t="s">
        <v>427</v>
      </c>
      <c r="GF6261" s="77" t="s">
        <v>155</v>
      </c>
      <c r="GG6261" s="77" t="s">
        <v>476</v>
      </c>
      <c r="GH6261" s="77" t="s">
        <v>481</v>
      </c>
      <c r="GI6261" s="77">
        <v>2022</v>
      </c>
      <c r="GJ6261" s="77" t="s">
        <v>303</v>
      </c>
      <c r="GK6261" s="77">
        <v>7205.5312760246661</v>
      </c>
      <c r="GL6261" s="77">
        <v>73.245042999999995</v>
      </c>
      <c r="GM6261" s="77">
        <v>2022</v>
      </c>
      <c r="GN6261" s="77" t="s">
        <v>175</v>
      </c>
      <c r="GO6261" s="77">
        <v>5.3000000000000005E-2</v>
      </c>
      <c r="GP6261" s="77">
        <v>3</v>
      </c>
      <c r="GQ6261" s="77">
        <v>0</v>
      </c>
      <c r="GR6261" s="77" t="s">
        <v>423</v>
      </c>
      <c r="GS6261" s="77">
        <v>5.5966209081309407E-2</v>
      </c>
      <c r="GT6261" s="77">
        <v>403.2662699359106</v>
      </c>
      <c r="GU6261" s="77">
        <v>5.5966209081309407E-2</v>
      </c>
      <c r="GV6261" s="77">
        <v>403.2662699359106</v>
      </c>
      <c r="GW6261" s="77">
        <v>5.5966209081309407E-2</v>
      </c>
      <c r="GX6261" s="77">
        <v>403.2662699359106</v>
      </c>
      <c r="GY6261" s="77">
        <v>0</v>
      </c>
      <c r="GZ6261" s="77">
        <v>0</v>
      </c>
    </row>
    <row r="6262" spans="187:208" x14ac:dyDescent="0.25">
      <c r="GE6262" s="77" t="s">
        <v>422</v>
      </c>
      <c r="GF6262" s="77" t="s">
        <v>155</v>
      </c>
      <c r="GG6262" s="77" t="s">
        <v>476</v>
      </c>
      <c r="GH6262" s="77" t="s">
        <v>481</v>
      </c>
      <c r="GI6262" s="77">
        <v>2023</v>
      </c>
      <c r="GJ6262" s="77" t="s">
        <v>305</v>
      </c>
      <c r="GK6262" s="77">
        <v>428.60232122030828</v>
      </c>
      <c r="GL6262" s="77">
        <v>73.245042999999995</v>
      </c>
      <c r="GM6262" s="77">
        <v>2023</v>
      </c>
      <c r="GN6262" s="77" t="s">
        <v>175</v>
      </c>
      <c r="GO6262" s="77">
        <v>0.13250000000000001</v>
      </c>
      <c r="GP6262" s="77">
        <v>3</v>
      </c>
      <c r="GQ6262" s="77">
        <v>0</v>
      </c>
      <c r="GR6262" s="77" t="s">
        <v>423</v>
      </c>
      <c r="GS6262" s="77">
        <v>0</v>
      </c>
      <c r="GT6262" s="77">
        <v>0</v>
      </c>
      <c r="GU6262" s="77">
        <v>0.1527377521613833</v>
      </c>
      <c r="GV6262" s="77">
        <v>65.463755114341041</v>
      </c>
      <c r="GW6262" s="77">
        <v>0.1527377521613833</v>
      </c>
      <c r="GX6262" s="77">
        <v>65.463755114341041</v>
      </c>
      <c r="GY6262" s="77">
        <v>0.1527377521613833</v>
      </c>
      <c r="GZ6262" s="77">
        <v>65.463755114341041</v>
      </c>
    </row>
    <row r="6263" spans="187:208" x14ac:dyDescent="0.25">
      <c r="GE6263" s="77" t="s">
        <v>425</v>
      </c>
      <c r="GF6263" s="77" t="s">
        <v>155</v>
      </c>
      <c r="GG6263" s="77" t="s">
        <v>476</v>
      </c>
      <c r="GH6263" s="77" t="s">
        <v>481</v>
      </c>
      <c r="GI6263" s="77">
        <v>2023</v>
      </c>
      <c r="GJ6263" s="77" t="s">
        <v>301</v>
      </c>
      <c r="GK6263" s="77">
        <v>13939.56097345498</v>
      </c>
      <c r="GL6263" s="77">
        <v>73.245042999999995</v>
      </c>
      <c r="GM6263" s="77">
        <v>2023</v>
      </c>
      <c r="GN6263" s="77" t="s">
        <v>175</v>
      </c>
      <c r="GO6263" s="77">
        <v>5.3000000000000005E-2</v>
      </c>
      <c r="GP6263" s="77">
        <v>3</v>
      </c>
      <c r="GQ6263" s="77">
        <v>0</v>
      </c>
      <c r="GR6263" s="77" t="s">
        <v>423</v>
      </c>
      <c r="GS6263" s="77">
        <v>0</v>
      </c>
      <c r="GT6263" s="77">
        <v>0</v>
      </c>
      <c r="GU6263" s="77">
        <v>5.5966209081309407E-2</v>
      </c>
      <c r="GV6263" s="77">
        <v>780.14438394204228</v>
      </c>
      <c r="GW6263" s="77">
        <v>5.5966209081309407E-2</v>
      </c>
      <c r="GX6263" s="77">
        <v>780.14438394204228</v>
      </c>
      <c r="GY6263" s="77">
        <v>5.5966209081309407E-2</v>
      </c>
      <c r="GZ6263" s="77">
        <v>780.14438394204228</v>
      </c>
    </row>
    <row r="6264" spans="187:208" x14ac:dyDescent="0.25">
      <c r="GE6264" s="77" t="s">
        <v>427</v>
      </c>
      <c r="GF6264" s="77" t="s">
        <v>155</v>
      </c>
      <c r="GG6264" s="77" t="s">
        <v>476</v>
      </c>
      <c r="GH6264" s="77" t="s">
        <v>481</v>
      </c>
      <c r="GI6264" s="77">
        <v>2023</v>
      </c>
      <c r="GJ6264" s="77" t="s">
        <v>303</v>
      </c>
      <c r="GK6264" s="77">
        <v>7467.8148194494897</v>
      </c>
      <c r="GL6264" s="77">
        <v>73.245042999999995</v>
      </c>
      <c r="GM6264" s="77">
        <v>2023</v>
      </c>
      <c r="GN6264" s="77" t="s">
        <v>175</v>
      </c>
      <c r="GO6264" s="77">
        <v>5.3000000000000005E-2</v>
      </c>
      <c r="GP6264" s="77">
        <v>3</v>
      </c>
      <c r="GQ6264" s="77">
        <v>0</v>
      </c>
      <c r="GR6264" s="77" t="s">
        <v>423</v>
      </c>
      <c r="GS6264" s="77">
        <v>0</v>
      </c>
      <c r="GT6264" s="77">
        <v>0</v>
      </c>
      <c r="GU6264" s="77">
        <v>5.5966209081309407E-2</v>
      </c>
      <c r="GV6264" s="77">
        <v>417.94528556581099</v>
      </c>
      <c r="GW6264" s="77">
        <v>5.5966209081309407E-2</v>
      </c>
      <c r="GX6264" s="77">
        <v>417.94528556581099</v>
      </c>
      <c r="GY6264" s="77">
        <v>5.5966209081309407E-2</v>
      </c>
      <c r="GZ6264" s="77">
        <v>417.94528556581099</v>
      </c>
    </row>
    <row r="6265" spans="187:208" x14ac:dyDescent="0.25">
      <c r="GE6265" s="77" t="s">
        <v>422</v>
      </c>
      <c r="GF6265" s="77" t="s">
        <v>155</v>
      </c>
      <c r="GG6265" s="77" t="s">
        <v>476</v>
      </c>
      <c r="GH6265" s="77" t="s">
        <v>481</v>
      </c>
      <c r="GI6265" s="77">
        <v>2024</v>
      </c>
      <c r="GJ6265" s="77" t="s">
        <v>305</v>
      </c>
      <c r="GK6265" s="77">
        <v>428.60232122030828</v>
      </c>
      <c r="GL6265" s="77">
        <v>73.245042999999995</v>
      </c>
      <c r="GM6265" s="77">
        <v>2024</v>
      </c>
      <c r="GN6265" s="77" t="s">
        <v>175</v>
      </c>
      <c r="GO6265" s="77">
        <v>0.13250000000000001</v>
      </c>
      <c r="GP6265" s="77">
        <v>3</v>
      </c>
      <c r="GQ6265" s="77">
        <v>0</v>
      </c>
      <c r="GR6265" s="77" t="s">
        <v>423</v>
      </c>
      <c r="GS6265" s="77">
        <v>0</v>
      </c>
      <c r="GT6265" s="77">
        <v>0</v>
      </c>
      <c r="GU6265" s="77">
        <v>0</v>
      </c>
      <c r="GV6265" s="77">
        <v>0</v>
      </c>
      <c r="GW6265" s="77">
        <v>0.1527377521613833</v>
      </c>
      <c r="GX6265" s="77">
        <v>65.463755114341041</v>
      </c>
      <c r="GY6265" s="77">
        <v>0.1527377521613833</v>
      </c>
      <c r="GZ6265" s="77">
        <v>65.463755114341041</v>
      </c>
    </row>
    <row r="6266" spans="187:208" x14ac:dyDescent="0.25">
      <c r="GE6266" s="77" t="s">
        <v>425</v>
      </c>
      <c r="GF6266" s="77" t="s">
        <v>155</v>
      </c>
      <c r="GG6266" s="77" t="s">
        <v>476</v>
      </c>
      <c r="GH6266" s="77" t="s">
        <v>481</v>
      </c>
      <c r="GI6266" s="77">
        <v>2024</v>
      </c>
      <c r="GJ6266" s="77" t="s">
        <v>301</v>
      </c>
      <c r="GK6266" s="77">
        <v>13939.56097345498</v>
      </c>
      <c r="GL6266" s="77">
        <v>73.245042999999995</v>
      </c>
      <c r="GM6266" s="77">
        <v>2024</v>
      </c>
      <c r="GN6266" s="77" t="s">
        <v>175</v>
      </c>
      <c r="GO6266" s="77">
        <v>5.3000000000000005E-2</v>
      </c>
      <c r="GP6266" s="77">
        <v>3</v>
      </c>
      <c r="GQ6266" s="77">
        <v>0</v>
      </c>
      <c r="GR6266" s="77" t="s">
        <v>423</v>
      </c>
      <c r="GS6266" s="77">
        <v>0</v>
      </c>
      <c r="GT6266" s="77">
        <v>0</v>
      </c>
      <c r="GU6266" s="77">
        <v>0</v>
      </c>
      <c r="GV6266" s="77">
        <v>0</v>
      </c>
      <c r="GW6266" s="77">
        <v>5.5966209081309407E-2</v>
      </c>
      <c r="GX6266" s="77">
        <v>780.14438394204228</v>
      </c>
      <c r="GY6266" s="77">
        <v>5.5966209081309407E-2</v>
      </c>
      <c r="GZ6266" s="77">
        <v>780.14438394204228</v>
      </c>
    </row>
    <row r="6267" spans="187:208" x14ac:dyDescent="0.25">
      <c r="GE6267" s="77" t="s">
        <v>427</v>
      </c>
      <c r="GF6267" s="77" t="s">
        <v>155</v>
      </c>
      <c r="GG6267" s="77" t="s">
        <v>476</v>
      </c>
      <c r="GH6267" s="77" t="s">
        <v>481</v>
      </c>
      <c r="GI6267" s="77">
        <v>2024</v>
      </c>
      <c r="GJ6267" s="77" t="s">
        <v>303</v>
      </c>
      <c r="GK6267" s="77">
        <v>7467.8148194494897</v>
      </c>
      <c r="GL6267" s="77">
        <v>73.245042999999995</v>
      </c>
      <c r="GM6267" s="77">
        <v>2024</v>
      </c>
      <c r="GN6267" s="77" t="s">
        <v>175</v>
      </c>
      <c r="GO6267" s="77">
        <v>5.3000000000000005E-2</v>
      </c>
      <c r="GP6267" s="77">
        <v>3</v>
      </c>
      <c r="GQ6267" s="77">
        <v>0</v>
      </c>
      <c r="GR6267" s="77" t="s">
        <v>423</v>
      </c>
      <c r="GS6267" s="77">
        <v>0</v>
      </c>
      <c r="GT6267" s="77">
        <v>0</v>
      </c>
      <c r="GU6267" s="77">
        <v>0</v>
      </c>
      <c r="GV6267" s="77">
        <v>0</v>
      </c>
      <c r="GW6267" s="77">
        <v>5.5966209081309407E-2</v>
      </c>
      <c r="GX6267" s="77">
        <v>417.94528556581099</v>
      </c>
      <c r="GY6267" s="77">
        <v>5.5966209081309407E-2</v>
      </c>
      <c r="GZ6267" s="77">
        <v>417.94528556581099</v>
      </c>
    </row>
    <row r="6268" spans="187:208" x14ac:dyDescent="0.25">
      <c r="GE6268" s="77" t="s">
        <v>422</v>
      </c>
      <c r="GF6268" s="77" t="s">
        <v>155</v>
      </c>
      <c r="GG6268" s="77" t="s">
        <v>476</v>
      </c>
      <c r="GH6268" s="77" t="s">
        <v>481</v>
      </c>
      <c r="GI6268" s="77">
        <v>2025</v>
      </c>
      <c r="GJ6268" s="77" t="s">
        <v>305</v>
      </c>
      <c r="GK6268" s="77">
        <v>428.60232122030828</v>
      </c>
      <c r="GL6268" s="77">
        <v>73.245042999999995</v>
      </c>
      <c r="GM6268" s="77">
        <v>2025</v>
      </c>
      <c r="GN6268" s="77" t="s">
        <v>175</v>
      </c>
      <c r="GO6268" s="77">
        <v>0.13250000000000001</v>
      </c>
      <c r="GP6268" s="77">
        <v>3</v>
      </c>
      <c r="GQ6268" s="77">
        <v>0</v>
      </c>
      <c r="GR6268" s="77" t="s">
        <v>423</v>
      </c>
      <c r="GS6268" s="77">
        <v>0</v>
      </c>
      <c r="GT6268" s="77">
        <v>0</v>
      </c>
      <c r="GU6268" s="77">
        <v>0</v>
      </c>
      <c r="GV6268" s="77">
        <v>0</v>
      </c>
      <c r="GW6268" s="77">
        <v>0</v>
      </c>
      <c r="GX6268" s="77">
        <v>0</v>
      </c>
      <c r="GY6268" s="77">
        <v>0.1527377521613833</v>
      </c>
      <c r="GZ6268" s="77">
        <v>65.463755114341041</v>
      </c>
    </row>
    <row r="6269" spans="187:208" x14ac:dyDescent="0.25">
      <c r="GE6269" s="77" t="s">
        <v>425</v>
      </c>
      <c r="GF6269" s="77" t="s">
        <v>155</v>
      </c>
      <c r="GG6269" s="77" t="s">
        <v>476</v>
      </c>
      <c r="GH6269" s="77" t="s">
        <v>481</v>
      </c>
      <c r="GI6269" s="77">
        <v>2025</v>
      </c>
      <c r="GJ6269" s="77" t="s">
        <v>301</v>
      </c>
      <c r="GK6269" s="77">
        <v>13939.56097345498</v>
      </c>
      <c r="GL6269" s="77">
        <v>73.245042999999995</v>
      </c>
      <c r="GM6269" s="77">
        <v>2025</v>
      </c>
      <c r="GN6269" s="77" t="s">
        <v>175</v>
      </c>
      <c r="GO6269" s="77">
        <v>5.3000000000000005E-2</v>
      </c>
      <c r="GP6269" s="77">
        <v>3</v>
      </c>
      <c r="GQ6269" s="77">
        <v>0</v>
      </c>
      <c r="GR6269" s="77" t="s">
        <v>423</v>
      </c>
      <c r="GS6269" s="77">
        <v>0</v>
      </c>
      <c r="GT6269" s="77">
        <v>0</v>
      </c>
      <c r="GU6269" s="77">
        <v>0</v>
      </c>
      <c r="GV6269" s="77">
        <v>0</v>
      </c>
      <c r="GW6269" s="77">
        <v>0</v>
      </c>
      <c r="GX6269" s="77">
        <v>0</v>
      </c>
      <c r="GY6269" s="77">
        <v>5.5966209081309407E-2</v>
      </c>
      <c r="GZ6269" s="77">
        <v>780.14438394204228</v>
      </c>
    </row>
    <row r="6270" spans="187:208" x14ac:dyDescent="0.25">
      <c r="GE6270" s="77" t="s">
        <v>427</v>
      </c>
      <c r="GF6270" s="77" t="s">
        <v>155</v>
      </c>
      <c r="GG6270" s="77" t="s">
        <v>476</v>
      </c>
      <c r="GH6270" s="77" t="s">
        <v>481</v>
      </c>
      <c r="GI6270" s="77">
        <v>2025</v>
      </c>
      <c r="GJ6270" s="77" t="s">
        <v>303</v>
      </c>
      <c r="GK6270" s="77">
        <v>7467.8148194494897</v>
      </c>
      <c r="GL6270" s="77">
        <v>73.245042999999995</v>
      </c>
      <c r="GM6270" s="77">
        <v>2025</v>
      </c>
      <c r="GN6270" s="77" t="s">
        <v>175</v>
      </c>
      <c r="GO6270" s="77">
        <v>5.3000000000000005E-2</v>
      </c>
      <c r="GP6270" s="77">
        <v>3</v>
      </c>
      <c r="GQ6270" s="77">
        <v>0</v>
      </c>
      <c r="GR6270" s="77" t="s">
        <v>423</v>
      </c>
      <c r="GS6270" s="77">
        <v>0</v>
      </c>
      <c r="GT6270" s="77">
        <v>0</v>
      </c>
      <c r="GU6270" s="77">
        <v>0</v>
      </c>
      <c r="GV6270" s="77">
        <v>0</v>
      </c>
      <c r="GW6270" s="77">
        <v>0</v>
      </c>
      <c r="GX6270" s="77">
        <v>0</v>
      </c>
      <c r="GY6270" s="77">
        <v>5.5966209081309407E-2</v>
      </c>
      <c r="GZ6270" s="77">
        <v>417.94528556581099</v>
      </c>
    </row>
    <row r="6271" spans="187:208" x14ac:dyDescent="0.25">
      <c r="GE6271" s="77" t="s">
        <v>422</v>
      </c>
      <c r="GF6271" s="77" t="s">
        <v>155</v>
      </c>
      <c r="GG6271" s="77" t="s">
        <v>476</v>
      </c>
      <c r="GH6271" s="77" t="s">
        <v>488</v>
      </c>
      <c r="GI6271" s="77">
        <v>2021</v>
      </c>
      <c r="GJ6271" s="77" t="s">
        <v>305</v>
      </c>
      <c r="GK6271" s="77">
        <v>409.22373582043713</v>
      </c>
      <c r="GL6271" s="77">
        <v>73.245042999999995</v>
      </c>
      <c r="GM6271" s="77">
        <v>2021</v>
      </c>
      <c r="GN6271" s="77" t="s">
        <v>175</v>
      </c>
      <c r="GO6271" s="77">
        <v>0.13250000000000001</v>
      </c>
      <c r="GP6271" s="77">
        <v>3</v>
      </c>
      <c r="GQ6271" s="77">
        <v>0</v>
      </c>
      <c r="GR6271" s="77" t="s">
        <v>423</v>
      </c>
      <c r="GS6271" s="77">
        <v>0.1527377521613833</v>
      </c>
      <c r="GT6271" s="77">
        <v>62.503913540297319</v>
      </c>
      <c r="GU6271" s="77">
        <v>0.1527377521613833</v>
      </c>
      <c r="GV6271" s="77">
        <v>62.503913540297319</v>
      </c>
      <c r="GW6271" s="77">
        <v>0</v>
      </c>
      <c r="GX6271" s="77">
        <v>0</v>
      </c>
      <c r="GY6271" s="77">
        <v>0</v>
      </c>
      <c r="GZ6271" s="77">
        <v>0</v>
      </c>
    </row>
    <row r="6272" spans="187:208" x14ac:dyDescent="0.25">
      <c r="GE6272" s="77" t="s">
        <v>425</v>
      </c>
      <c r="GF6272" s="77" t="s">
        <v>155</v>
      </c>
      <c r="GG6272" s="77" t="s">
        <v>476</v>
      </c>
      <c r="GH6272" s="77" t="s">
        <v>488</v>
      </c>
      <c r="GI6272" s="77">
        <v>2021</v>
      </c>
      <c r="GJ6272" s="77" t="s">
        <v>301</v>
      </c>
      <c r="GK6272" s="77">
        <v>13469.087812378701</v>
      </c>
      <c r="GL6272" s="77">
        <v>73.245042999999995</v>
      </c>
      <c r="GM6272" s="77">
        <v>2021</v>
      </c>
      <c r="GN6272" s="77" t="s">
        <v>175</v>
      </c>
      <c r="GO6272" s="77">
        <v>5.3000000000000005E-2</v>
      </c>
      <c r="GP6272" s="77">
        <v>3</v>
      </c>
      <c r="GQ6272" s="77">
        <v>0</v>
      </c>
      <c r="GR6272" s="77" t="s">
        <v>423</v>
      </c>
      <c r="GS6272" s="77">
        <v>5.5966209081309407E-2</v>
      </c>
      <c r="GT6272" s="77">
        <v>753.81378464210263</v>
      </c>
      <c r="GU6272" s="77">
        <v>5.5966209081309407E-2</v>
      </c>
      <c r="GV6272" s="77">
        <v>753.81378464210263</v>
      </c>
      <c r="GW6272" s="77">
        <v>0</v>
      </c>
      <c r="GX6272" s="77">
        <v>0</v>
      </c>
      <c r="GY6272" s="77">
        <v>0</v>
      </c>
      <c r="GZ6272" s="77">
        <v>0</v>
      </c>
    </row>
    <row r="6273" spans="187:208" x14ac:dyDescent="0.25">
      <c r="GE6273" s="77" t="s">
        <v>427</v>
      </c>
      <c r="GF6273" s="77" t="s">
        <v>155</v>
      </c>
      <c r="GG6273" s="77" t="s">
        <v>476</v>
      </c>
      <c r="GH6273" s="77" t="s">
        <v>488</v>
      </c>
      <c r="GI6273" s="77">
        <v>2021</v>
      </c>
      <c r="GJ6273" s="77" t="s">
        <v>303</v>
      </c>
      <c r="GK6273" s="77">
        <v>7205.5312760252473</v>
      </c>
      <c r="GL6273" s="77">
        <v>73.245042999999995</v>
      </c>
      <c r="GM6273" s="77">
        <v>2021</v>
      </c>
      <c r="GN6273" s="77" t="s">
        <v>175</v>
      </c>
      <c r="GO6273" s="77">
        <v>5.3000000000000005E-2</v>
      </c>
      <c r="GP6273" s="77">
        <v>3</v>
      </c>
      <c r="GQ6273" s="77">
        <v>0</v>
      </c>
      <c r="GR6273" s="77" t="s">
        <v>423</v>
      </c>
      <c r="GS6273" s="77">
        <v>5.5966209081309407E-2</v>
      </c>
      <c r="GT6273" s="77">
        <v>403.26626993594317</v>
      </c>
      <c r="GU6273" s="77">
        <v>5.5966209081309407E-2</v>
      </c>
      <c r="GV6273" s="77">
        <v>403.26626993594317</v>
      </c>
      <c r="GW6273" s="77">
        <v>0</v>
      </c>
      <c r="GX6273" s="77">
        <v>0</v>
      </c>
      <c r="GY6273" s="77">
        <v>0</v>
      </c>
      <c r="GZ6273" s="77">
        <v>0</v>
      </c>
    </row>
    <row r="6274" spans="187:208" x14ac:dyDescent="0.25">
      <c r="GE6274" s="77" t="s">
        <v>422</v>
      </c>
      <c r="GF6274" s="77" t="s">
        <v>155</v>
      </c>
      <c r="GG6274" s="77" t="s">
        <v>476</v>
      </c>
      <c r="GH6274" s="77" t="s">
        <v>488</v>
      </c>
      <c r="GI6274" s="77">
        <v>2022</v>
      </c>
      <c r="GJ6274" s="77" t="s">
        <v>305</v>
      </c>
      <c r="GK6274" s="77">
        <v>409.22373582043713</v>
      </c>
      <c r="GL6274" s="77">
        <v>73.245042999999995</v>
      </c>
      <c r="GM6274" s="77">
        <v>2022</v>
      </c>
      <c r="GN6274" s="77" t="s">
        <v>175</v>
      </c>
      <c r="GO6274" s="77">
        <v>0.13250000000000001</v>
      </c>
      <c r="GP6274" s="77">
        <v>3</v>
      </c>
      <c r="GQ6274" s="77">
        <v>0</v>
      </c>
      <c r="GR6274" s="77" t="s">
        <v>423</v>
      </c>
      <c r="GS6274" s="77">
        <v>0.1527377521613833</v>
      </c>
      <c r="GT6274" s="77">
        <v>62.503913540297319</v>
      </c>
      <c r="GU6274" s="77">
        <v>0.1527377521613833</v>
      </c>
      <c r="GV6274" s="77">
        <v>62.503913540297319</v>
      </c>
      <c r="GW6274" s="77">
        <v>0.1527377521613833</v>
      </c>
      <c r="GX6274" s="77">
        <v>62.503913540297319</v>
      </c>
      <c r="GY6274" s="77">
        <v>0</v>
      </c>
      <c r="GZ6274" s="77">
        <v>0</v>
      </c>
    </row>
    <row r="6275" spans="187:208" x14ac:dyDescent="0.25">
      <c r="GE6275" s="77" t="s">
        <v>425</v>
      </c>
      <c r="GF6275" s="77" t="s">
        <v>155</v>
      </c>
      <c r="GG6275" s="77" t="s">
        <v>476</v>
      </c>
      <c r="GH6275" s="77" t="s">
        <v>488</v>
      </c>
      <c r="GI6275" s="77">
        <v>2022</v>
      </c>
      <c r="GJ6275" s="77" t="s">
        <v>301</v>
      </c>
      <c r="GK6275" s="77">
        <v>13469.087812378701</v>
      </c>
      <c r="GL6275" s="77">
        <v>73.245042999999995</v>
      </c>
      <c r="GM6275" s="77">
        <v>2022</v>
      </c>
      <c r="GN6275" s="77" t="s">
        <v>175</v>
      </c>
      <c r="GO6275" s="77">
        <v>5.3000000000000005E-2</v>
      </c>
      <c r="GP6275" s="77">
        <v>3</v>
      </c>
      <c r="GQ6275" s="77">
        <v>0</v>
      </c>
      <c r="GR6275" s="77" t="s">
        <v>423</v>
      </c>
      <c r="GS6275" s="77">
        <v>5.5966209081309407E-2</v>
      </c>
      <c r="GT6275" s="77">
        <v>753.81378464210263</v>
      </c>
      <c r="GU6275" s="77">
        <v>5.5966209081309407E-2</v>
      </c>
      <c r="GV6275" s="77">
        <v>753.81378464210263</v>
      </c>
      <c r="GW6275" s="77">
        <v>5.5966209081309407E-2</v>
      </c>
      <c r="GX6275" s="77">
        <v>753.81378464210263</v>
      </c>
      <c r="GY6275" s="77">
        <v>0</v>
      </c>
      <c r="GZ6275" s="77">
        <v>0</v>
      </c>
    </row>
    <row r="6276" spans="187:208" x14ac:dyDescent="0.25">
      <c r="GE6276" s="77" t="s">
        <v>427</v>
      </c>
      <c r="GF6276" s="77" t="s">
        <v>155</v>
      </c>
      <c r="GG6276" s="77" t="s">
        <v>476</v>
      </c>
      <c r="GH6276" s="77" t="s">
        <v>488</v>
      </c>
      <c r="GI6276" s="77">
        <v>2022</v>
      </c>
      <c r="GJ6276" s="77" t="s">
        <v>303</v>
      </c>
      <c r="GK6276" s="77">
        <v>7205.5312760252473</v>
      </c>
      <c r="GL6276" s="77">
        <v>73.245042999999995</v>
      </c>
      <c r="GM6276" s="77">
        <v>2022</v>
      </c>
      <c r="GN6276" s="77" t="s">
        <v>175</v>
      </c>
      <c r="GO6276" s="77">
        <v>5.3000000000000005E-2</v>
      </c>
      <c r="GP6276" s="77">
        <v>3</v>
      </c>
      <c r="GQ6276" s="77">
        <v>0</v>
      </c>
      <c r="GR6276" s="77" t="s">
        <v>423</v>
      </c>
      <c r="GS6276" s="77">
        <v>5.5966209081309407E-2</v>
      </c>
      <c r="GT6276" s="77">
        <v>403.26626993594317</v>
      </c>
      <c r="GU6276" s="77">
        <v>5.5966209081309407E-2</v>
      </c>
      <c r="GV6276" s="77">
        <v>403.26626993594317</v>
      </c>
      <c r="GW6276" s="77">
        <v>5.5966209081309407E-2</v>
      </c>
      <c r="GX6276" s="77">
        <v>403.26626993594317</v>
      </c>
      <c r="GY6276" s="77">
        <v>0</v>
      </c>
      <c r="GZ6276" s="77">
        <v>0</v>
      </c>
    </row>
    <row r="6277" spans="187:208" x14ac:dyDescent="0.25">
      <c r="GE6277" s="77" t="s">
        <v>422</v>
      </c>
      <c r="GF6277" s="77" t="s">
        <v>155</v>
      </c>
      <c r="GG6277" s="77" t="s">
        <v>476</v>
      </c>
      <c r="GH6277" s="77" t="s">
        <v>488</v>
      </c>
      <c r="GI6277" s="77">
        <v>2023</v>
      </c>
      <c r="GJ6277" s="77" t="s">
        <v>305</v>
      </c>
      <c r="GK6277" s="77">
        <v>428.60232122025229</v>
      </c>
      <c r="GL6277" s="77">
        <v>73.245042999999995</v>
      </c>
      <c r="GM6277" s="77">
        <v>2023</v>
      </c>
      <c r="GN6277" s="77" t="s">
        <v>175</v>
      </c>
      <c r="GO6277" s="77">
        <v>0.13250000000000001</v>
      </c>
      <c r="GP6277" s="77">
        <v>3</v>
      </c>
      <c r="GQ6277" s="77">
        <v>0</v>
      </c>
      <c r="GR6277" s="77" t="s">
        <v>423</v>
      </c>
      <c r="GS6277" s="77">
        <v>0</v>
      </c>
      <c r="GT6277" s="77">
        <v>0</v>
      </c>
      <c r="GU6277" s="77">
        <v>0.1527377521613833</v>
      </c>
      <c r="GV6277" s="77">
        <v>65.463755114332486</v>
      </c>
      <c r="GW6277" s="77">
        <v>0.1527377521613833</v>
      </c>
      <c r="GX6277" s="77">
        <v>65.463755114332486</v>
      </c>
      <c r="GY6277" s="77">
        <v>0.1527377521613833</v>
      </c>
      <c r="GZ6277" s="77">
        <v>65.463755114332486</v>
      </c>
    </row>
    <row r="6278" spans="187:208" x14ac:dyDescent="0.25">
      <c r="GE6278" s="77" t="s">
        <v>425</v>
      </c>
      <c r="GF6278" s="77" t="s">
        <v>155</v>
      </c>
      <c r="GG6278" s="77" t="s">
        <v>476</v>
      </c>
      <c r="GH6278" s="77" t="s">
        <v>488</v>
      </c>
      <c r="GI6278" s="77">
        <v>2023</v>
      </c>
      <c r="GJ6278" s="77" t="s">
        <v>301</v>
      </c>
      <c r="GK6278" s="77">
        <v>13939.56097345747</v>
      </c>
      <c r="GL6278" s="77">
        <v>73.245042999999995</v>
      </c>
      <c r="GM6278" s="77">
        <v>2023</v>
      </c>
      <c r="GN6278" s="77" t="s">
        <v>175</v>
      </c>
      <c r="GO6278" s="77">
        <v>5.3000000000000005E-2</v>
      </c>
      <c r="GP6278" s="77">
        <v>3</v>
      </c>
      <c r="GQ6278" s="77">
        <v>0</v>
      </c>
      <c r="GR6278" s="77" t="s">
        <v>423</v>
      </c>
      <c r="GS6278" s="77">
        <v>0</v>
      </c>
      <c r="GT6278" s="77">
        <v>0</v>
      </c>
      <c r="GU6278" s="77">
        <v>5.5966209081309407E-2</v>
      </c>
      <c r="GV6278" s="77">
        <v>780.14438394218166</v>
      </c>
      <c r="GW6278" s="77">
        <v>5.5966209081309407E-2</v>
      </c>
      <c r="GX6278" s="77">
        <v>780.14438394218166</v>
      </c>
      <c r="GY6278" s="77">
        <v>5.5966209081309407E-2</v>
      </c>
      <c r="GZ6278" s="77">
        <v>780.14438394218166</v>
      </c>
    </row>
    <row r="6279" spans="187:208" x14ac:dyDescent="0.25">
      <c r="GE6279" s="77" t="s">
        <v>427</v>
      </c>
      <c r="GF6279" s="77" t="s">
        <v>155</v>
      </c>
      <c r="GG6279" s="77" t="s">
        <v>476</v>
      </c>
      <c r="GH6279" s="77" t="s">
        <v>488</v>
      </c>
      <c r="GI6279" s="77">
        <v>2023</v>
      </c>
      <c r="GJ6279" s="77" t="s">
        <v>303</v>
      </c>
      <c r="GK6279" s="77">
        <v>7467.8148194524929</v>
      </c>
      <c r="GL6279" s="77">
        <v>73.245042999999995</v>
      </c>
      <c r="GM6279" s="77">
        <v>2023</v>
      </c>
      <c r="GN6279" s="77" t="s">
        <v>175</v>
      </c>
      <c r="GO6279" s="77">
        <v>5.3000000000000005E-2</v>
      </c>
      <c r="GP6279" s="77">
        <v>3</v>
      </c>
      <c r="GQ6279" s="77">
        <v>0</v>
      </c>
      <c r="GR6279" s="77" t="s">
        <v>423</v>
      </c>
      <c r="GS6279" s="77">
        <v>0</v>
      </c>
      <c r="GT6279" s="77">
        <v>0</v>
      </c>
      <c r="GU6279" s="77">
        <v>5.5966209081309407E-2</v>
      </c>
      <c r="GV6279" s="77">
        <v>417.94528556597908</v>
      </c>
      <c r="GW6279" s="77">
        <v>5.5966209081309407E-2</v>
      </c>
      <c r="GX6279" s="77">
        <v>417.94528556597908</v>
      </c>
      <c r="GY6279" s="77">
        <v>5.5966209081309407E-2</v>
      </c>
      <c r="GZ6279" s="77">
        <v>417.94528556597908</v>
      </c>
    </row>
    <row r="6280" spans="187:208" x14ac:dyDescent="0.25">
      <c r="GE6280" s="77" t="s">
        <v>422</v>
      </c>
      <c r="GF6280" s="77" t="s">
        <v>155</v>
      </c>
      <c r="GG6280" s="77" t="s">
        <v>476</v>
      </c>
      <c r="GH6280" s="77" t="s">
        <v>488</v>
      </c>
      <c r="GI6280" s="77">
        <v>2024</v>
      </c>
      <c r="GJ6280" s="77" t="s">
        <v>305</v>
      </c>
      <c r="GK6280" s="77">
        <v>428.60232122025229</v>
      </c>
      <c r="GL6280" s="77">
        <v>73.245042999999995</v>
      </c>
      <c r="GM6280" s="77">
        <v>2024</v>
      </c>
      <c r="GN6280" s="77" t="s">
        <v>175</v>
      </c>
      <c r="GO6280" s="77">
        <v>0.13250000000000001</v>
      </c>
      <c r="GP6280" s="77">
        <v>3</v>
      </c>
      <c r="GQ6280" s="77">
        <v>0</v>
      </c>
      <c r="GR6280" s="77" t="s">
        <v>423</v>
      </c>
      <c r="GS6280" s="77">
        <v>0</v>
      </c>
      <c r="GT6280" s="77">
        <v>0</v>
      </c>
      <c r="GU6280" s="77">
        <v>0</v>
      </c>
      <c r="GV6280" s="77">
        <v>0</v>
      </c>
      <c r="GW6280" s="77">
        <v>0.1527377521613833</v>
      </c>
      <c r="GX6280" s="77">
        <v>65.463755114332486</v>
      </c>
      <c r="GY6280" s="77">
        <v>0.1527377521613833</v>
      </c>
      <c r="GZ6280" s="77">
        <v>65.463755114332486</v>
      </c>
    </row>
    <row r="6281" spans="187:208" x14ac:dyDescent="0.25">
      <c r="GE6281" s="77" t="s">
        <v>425</v>
      </c>
      <c r="GF6281" s="77" t="s">
        <v>155</v>
      </c>
      <c r="GG6281" s="77" t="s">
        <v>476</v>
      </c>
      <c r="GH6281" s="77" t="s">
        <v>488</v>
      </c>
      <c r="GI6281" s="77">
        <v>2024</v>
      </c>
      <c r="GJ6281" s="77" t="s">
        <v>301</v>
      </c>
      <c r="GK6281" s="77">
        <v>13939.56097345747</v>
      </c>
      <c r="GL6281" s="77">
        <v>73.245042999999995</v>
      </c>
      <c r="GM6281" s="77">
        <v>2024</v>
      </c>
      <c r="GN6281" s="77" t="s">
        <v>175</v>
      </c>
      <c r="GO6281" s="77">
        <v>5.3000000000000005E-2</v>
      </c>
      <c r="GP6281" s="77">
        <v>3</v>
      </c>
      <c r="GQ6281" s="77">
        <v>0</v>
      </c>
      <c r="GR6281" s="77" t="s">
        <v>423</v>
      </c>
      <c r="GS6281" s="77">
        <v>0</v>
      </c>
      <c r="GT6281" s="77">
        <v>0</v>
      </c>
      <c r="GU6281" s="77">
        <v>0</v>
      </c>
      <c r="GV6281" s="77">
        <v>0</v>
      </c>
      <c r="GW6281" s="77">
        <v>5.5966209081309407E-2</v>
      </c>
      <c r="GX6281" s="77">
        <v>780.14438394218166</v>
      </c>
      <c r="GY6281" s="77">
        <v>5.5966209081309407E-2</v>
      </c>
      <c r="GZ6281" s="77">
        <v>780.14438394218166</v>
      </c>
    </row>
    <row r="6282" spans="187:208" x14ac:dyDescent="0.25">
      <c r="GE6282" s="77" t="s">
        <v>427</v>
      </c>
      <c r="GF6282" s="77" t="s">
        <v>155</v>
      </c>
      <c r="GG6282" s="77" t="s">
        <v>476</v>
      </c>
      <c r="GH6282" s="77" t="s">
        <v>488</v>
      </c>
      <c r="GI6282" s="77">
        <v>2024</v>
      </c>
      <c r="GJ6282" s="77" t="s">
        <v>303</v>
      </c>
      <c r="GK6282" s="77">
        <v>7467.8148194524929</v>
      </c>
      <c r="GL6282" s="77">
        <v>73.245042999999995</v>
      </c>
      <c r="GM6282" s="77">
        <v>2024</v>
      </c>
      <c r="GN6282" s="77" t="s">
        <v>175</v>
      </c>
      <c r="GO6282" s="77">
        <v>5.3000000000000005E-2</v>
      </c>
      <c r="GP6282" s="77">
        <v>3</v>
      </c>
      <c r="GQ6282" s="77">
        <v>0</v>
      </c>
      <c r="GR6282" s="77" t="s">
        <v>423</v>
      </c>
      <c r="GS6282" s="77">
        <v>0</v>
      </c>
      <c r="GT6282" s="77">
        <v>0</v>
      </c>
      <c r="GU6282" s="77">
        <v>0</v>
      </c>
      <c r="GV6282" s="77">
        <v>0</v>
      </c>
      <c r="GW6282" s="77">
        <v>5.5966209081309407E-2</v>
      </c>
      <c r="GX6282" s="77">
        <v>417.94528556597908</v>
      </c>
      <c r="GY6282" s="77">
        <v>5.5966209081309407E-2</v>
      </c>
      <c r="GZ6282" s="77">
        <v>417.94528556597908</v>
      </c>
    </row>
    <row r="6283" spans="187:208" x14ac:dyDescent="0.25">
      <c r="GE6283" s="77" t="s">
        <v>422</v>
      </c>
      <c r="GF6283" s="77" t="s">
        <v>155</v>
      </c>
      <c r="GG6283" s="77" t="s">
        <v>476</v>
      </c>
      <c r="GH6283" s="77" t="s">
        <v>488</v>
      </c>
      <c r="GI6283" s="77">
        <v>2025</v>
      </c>
      <c r="GJ6283" s="77" t="s">
        <v>305</v>
      </c>
      <c r="GK6283" s="77">
        <v>428.60232122025229</v>
      </c>
      <c r="GL6283" s="77">
        <v>73.245042999999995</v>
      </c>
      <c r="GM6283" s="77">
        <v>2025</v>
      </c>
      <c r="GN6283" s="77" t="s">
        <v>175</v>
      </c>
      <c r="GO6283" s="77">
        <v>0.13250000000000001</v>
      </c>
      <c r="GP6283" s="77">
        <v>3</v>
      </c>
      <c r="GQ6283" s="77">
        <v>0</v>
      </c>
      <c r="GR6283" s="77" t="s">
        <v>423</v>
      </c>
      <c r="GS6283" s="77">
        <v>0</v>
      </c>
      <c r="GT6283" s="77">
        <v>0</v>
      </c>
      <c r="GU6283" s="77">
        <v>0</v>
      </c>
      <c r="GV6283" s="77">
        <v>0</v>
      </c>
      <c r="GW6283" s="77">
        <v>0</v>
      </c>
      <c r="GX6283" s="77">
        <v>0</v>
      </c>
      <c r="GY6283" s="77">
        <v>0.1527377521613833</v>
      </c>
      <c r="GZ6283" s="77">
        <v>65.463755114332486</v>
      </c>
    </row>
    <row r="6284" spans="187:208" x14ac:dyDescent="0.25">
      <c r="GE6284" s="77" t="s">
        <v>425</v>
      </c>
      <c r="GF6284" s="77" t="s">
        <v>155</v>
      </c>
      <c r="GG6284" s="77" t="s">
        <v>476</v>
      </c>
      <c r="GH6284" s="77" t="s">
        <v>488</v>
      </c>
      <c r="GI6284" s="77">
        <v>2025</v>
      </c>
      <c r="GJ6284" s="77" t="s">
        <v>301</v>
      </c>
      <c r="GK6284" s="77">
        <v>13939.56097345747</v>
      </c>
      <c r="GL6284" s="77">
        <v>73.245042999999995</v>
      </c>
      <c r="GM6284" s="77">
        <v>2025</v>
      </c>
      <c r="GN6284" s="77" t="s">
        <v>175</v>
      </c>
      <c r="GO6284" s="77">
        <v>5.3000000000000005E-2</v>
      </c>
      <c r="GP6284" s="77">
        <v>3</v>
      </c>
      <c r="GQ6284" s="77">
        <v>0</v>
      </c>
      <c r="GR6284" s="77" t="s">
        <v>423</v>
      </c>
      <c r="GS6284" s="77">
        <v>0</v>
      </c>
      <c r="GT6284" s="77">
        <v>0</v>
      </c>
      <c r="GU6284" s="77">
        <v>0</v>
      </c>
      <c r="GV6284" s="77">
        <v>0</v>
      </c>
      <c r="GW6284" s="77">
        <v>0</v>
      </c>
      <c r="GX6284" s="77">
        <v>0</v>
      </c>
      <c r="GY6284" s="77">
        <v>5.5966209081309407E-2</v>
      </c>
      <c r="GZ6284" s="77">
        <v>780.14438394218166</v>
      </c>
    </row>
    <row r="6285" spans="187:208" x14ac:dyDescent="0.25">
      <c r="GE6285" s="77" t="s">
        <v>427</v>
      </c>
      <c r="GF6285" s="77" t="s">
        <v>155</v>
      </c>
      <c r="GG6285" s="77" t="s">
        <v>476</v>
      </c>
      <c r="GH6285" s="77" t="s">
        <v>488</v>
      </c>
      <c r="GI6285" s="77">
        <v>2025</v>
      </c>
      <c r="GJ6285" s="77" t="s">
        <v>303</v>
      </c>
      <c r="GK6285" s="77">
        <v>7467.8148194524929</v>
      </c>
      <c r="GL6285" s="77">
        <v>73.245042999999995</v>
      </c>
      <c r="GM6285" s="77">
        <v>2025</v>
      </c>
      <c r="GN6285" s="77" t="s">
        <v>175</v>
      </c>
      <c r="GO6285" s="77">
        <v>5.3000000000000005E-2</v>
      </c>
      <c r="GP6285" s="77">
        <v>3</v>
      </c>
      <c r="GQ6285" s="77">
        <v>0</v>
      </c>
      <c r="GR6285" s="77" t="s">
        <v>423</v>
      </c>
      <c r="GS6285" s="77">
        <v>0</v>
      </c>
      <c r="GT6285" s="77">
        <v>0</v>
      </c>
      <c r="GU6285" s="77">
        <v>0</v>
      </c>
      <c r="GV6285" s="77">
        <v>0</v>
      </c>
      <c r="GW6285" s="77">
        <v>0</v>
      </c>
      <c r="GX6285" s="77">
        <v>0</v>
      </c>
      <c r="GY6285" s="77">
        <v>5.5966209081309407E-2</v>
      </c>
      <c r="GZ6285" s="77">
        <v>417.94528556597908</v>
      </c>
    </row>
    <row r="6286" spans="187:208" x14ac:dyDescent="0.25">
      <c r="GE6286" s="77" t="s">
        <v>422</v>
      </c>
      <c r="GF6286" s="77" t="s">
        <v>155</v>
      </c>
      <c r="GG6286" s="77" t="s">
        <v>477</v>
      </c>
      <c r="GH6286" s="77" t="s">
        <v>300</v>
      </c>
      <c r="GI6286" s="77">
        <v>2021</v>
      </c>
      <c r="GJ6286" s="77" t="s">
        <v>305</v>
      </c>
      <c r="GK6286" s="77">
        <v>222.22942162791881</v>
      </c>
      <c r="GL6286" s="77">
        <v>1419.6505749999999</v>
      </c>
      <c r="GM6286" s="77">
        <v>2021</v>
      </c>
      <c r="GN6286" s="77" t="s">
        <v>175</v>
      </c>
      <c r="GO6286" s="77">
        <v>0.13250000000000001</v>
      </c>
      <c r="GP6286" s="77">
        <v>3</v>
      </c>
      <c r="GQ6286" s="77">
        <v>0</v>
      </c>
      <c r="GR6286" s="77" t="s">
        <v>423</v>
      </c>
      <c r="GS6286" s="77">
        <v>0.1527377521613833</v>
      </c>
      <c r="GT6286" s="77">
        <v>33.942822323572614</v>
      </c>
      <c r="GU6286" s="77">
        <v>0.1527377521613833</v>
      </c>
      <c r="GV6286" s="77">
        <v>33.942822323572614</v>
      </c>
      <c r="GW6286" s="77">
        <v>0</v>
      </c>
      <c r="GX6286" s="77">
        <v>0</v>
      </c>
      <c r="GY6286" s="77">
        <v>0</v>
      </c>
      <c r="GZ6286" s="77">
        <v>0</v>
      </c>
    </row>
    <row r="6287" spans="187:208" x14ac:dyDescent="0.25">
      <c r="GE6287" s="77" t="s">
        <v>425</v>
      </c>
      <c r="GF6287" s="77" t="s">
        <v>155</v>
      </c>
      <c r="GG6287" s="77" t="s">
        <v>477</v>
      </c>
      <c r="GH6287" s="77" t="s">
        <v>300</v>
      </c>
      <c r="GI6287" s="77">
        <v>2021</v>
      </c>
      <c r="GJ6287" s="77" t="s">
        <v>301</v>
      </c>
      <c r="GK6287" s="77">
        <v>8585.7228092513742</v>
      </c>
      <c r="GL6287" s="77">
        <v>1419.6505749999999</v>
      </c>
      <c r="GM6287" s="77">
        <v>2021</v>
      </c>
      <c r="GN6287" s="77" t="s">
        <v>175</v>
      </c>
      <c r="GO6287" s="77">
        <v>5.3000000000000005E-2</v>
      </c>
      <c r="GP6287" s="77">
        <v>3</v>
      </c>
      <c r="GQ6287" s="77">
        <v>0</v>
      </c>
      <c r="GR6287" s="77" t="s">
        <v>423</v>
      </c>
      <c r="GS6287" s="77">
        <v>5.5966209081309407E-2</v>
      </c>
      <c r="GT6287" s="77">
        <v>480.51035785672957</v>
      </c>
      <c r="GU6287" s="77">
        <v>5.5966209081309407E-2</v>
      </c>
      <c r="GV6287" s="77">
        <v>480.51035785672957</v>
      </c>
      <c r="GW6287" s="77">
        <v>0</v>
      </c>
      <c r="GX6287" s="77">
        <v>0</v>
      </c>
      <c r="GY6287" s="77">
        <v>0</v>
      </c>
      <c r="GZ6287" s="77">
        <v>0</v>
      </c>
    </row>
    <row r="6288" spans="187:208" x14ac:dyDescent="0.25">
      <c r="GE6288" s="77" t="s">
        <v>427</v>
      </c>
      <c r="GF6288" s="77" t="s">
        <v>155</v>
      </c>
      <c r="GG6288" s="77" t="s">
        <v>477</v>
      </c>
      <c r="GH6288" s="77" t="s">
        <v>300</v>
      </c>
      <c r="GI6288" s="77">
        <v>2021</v>
      </c>
      <c r="GJ6288" s="77" t="s">
        <v>303</v>
      </c>
      <c r="GK6288" s="77">
        <v>5338.1784104588778</v>
      </c>
      <c r="GL6288" s="77">
        <v>1419.6505749999999</v>
      </c>
      <c r="GM6288" s="77">
        <v>2021</v>
      </c>
      <c r="GN6288" s="77" t="s">
        <v>175</v>
      </c>
      <c r="GO6288" s="77">
        <v>5.3000000000000005E-2</v>
      </c>
      <c r="GP6288" s="77">
        <v>3</v>
      </c>
      <c r="GQ6288" s="77">
        <v>0</v>
      </c>
      <c r="GR6288" s="77" t="s">
        <v>423</v>
      </c>
      <c r="GS6288" s="77">
        <v>5.5966209081309407E-2</v>
      </c>
      <c r="GT6288" s="77">
        <v>298.75760903307344</v>
      </c>
      <c r="GU6288" s="77">
        <v>5.5966209081309407E-2</v>
      </c>
      <c r="GV6288" s="77">
        <v>298.75760903307344</v>
      </c>
      <c r="GW6288" s="77">
        <v>0</v>
      </c>
      <c r="GX6288" s="77">
        <v>0</v>
      </c>
      <c r="GY6288" s="77">
        <v>0</v>
      </c>
      <c r="GZ6288" s="77">
        <v>0</v>
      </c>
    </row>
    <row r="6289" spans="187:208" x14ac:dyDescent="0.25">
      <c r="GE6289" s="77" t="s">
        <v>422</v>
      </c>
      <c r="GF6289" s="77" t="s">
        <v>155</v>
      </c>
      <c r="GG6289" s="77" t="s">
        <v>477</v>
      </c>
      <c r="GH6289" s="77" t="s">
        <v>300</v>
      </c>
      <c r="GI6289" s="77">
        <v>2022</v>
      </c>
      <c r="GJ6289" s="77" t="s">
        <v>305</v>
      </c>
      <c r="GK6289" s="77">
        <v>222.22942162791881</v>
      </c>
      <c r="GL6289" s="77">
        <v>1419.6505749999999</v>
      </c>
      <c r="GM6289" s="77">
        <v>2022</v>
      </c>
      <c r="GN6289" s="77" t="s">
        <v>175</v>
      </c>
      <c r="GO6289" s="77">
        <v>0.13250000000000001</v>
      </c>
      <c r="GP6289" s="77">
        <v>3</v>
      </c>
      <c r="GQ6289" s="77">
        <v>0</v>
      </c>
      <c r="GR6289" s="77" t="s">
        <v>423</v>
      </c>
      <c r="GS6289" s="77">
        <v>0.1527377521613833</v>
      </c>
      <c r="GT6289" s="77">
        <v>33.942822323572614</v>
      </c>
      <c r="GU6289" s="77">
        <v>0.1527377521613833</v>
      </c>
      <c r="GV6289" s="77">
        <v>33.942822323572614</v>
      </c>
      <c r="GW6289" s="77">
        <v>0.1527377521613833</v>
      </c>
      <c r="GX6289" s="77">
        <v>33.942822323572614</v>
      </c>
      <c r="GY6289" s="77">
        <v>0</v>
      </c>
      <c r="GZ6289" s="77">
        <v>0</v>
      </c>
    </row>
    <row r="6290" spans="187:208" x14ac:dyDescent="0.25">
      <c r="GE6290" s="77" t="s">
        <v>425</v>
      </c>
      <c r="GF6290" s="77" t="s">
        <v>155</v>
      </c>
      <c r="GG6290" s="77" t="s">
        <v>477</v>
      </c>
      <c r="GH6290" s="77" t="s">
        <v>300</v>
      </c>
      <c r="GI6290" s="77">
        <v>2022</v>
      </c>
      <c r="GJ6290" s="77" t="s">
        <v>301</v>
      </c>
      <c r="GK6290" s="77">
        <v>8585.7228092513742</v>
      </c>
      <c r="GL6290" s="77">
        <v>1419.6505749999999</v>
      </c>
      <c r="GM6290" s="77">
        <v>2022</v>
      </c>
      <c r="GN6290" s="77" t="s">
        <v>175</v>
      </c>
      <c r="GO6290" s="77">
        <v>5.3000000000000005E-2</v>
      </c>
      <c r="GP6290" s="77">
        <v>3</v>
      </c>
      <c r="GQ6290" s="77">
        <v>0</v>
      </c>
      <c r="GR6290" s="77" t="s">
        <v>423</v>
      </c>
      <c r="GS6290" s="77">
        <v>5.5966209081309407E-2</v>
      </c>
      <c r="GT6290" s="77">
        <v>480.51035785672957</v>
      </c>
      <c r="GU6290" s="77">
        <v>5.5966209081309407E-2</v>
      </c>
      <c r="GV6290" s="77">
        <v>480.51035785672957</v>
      </c>
      <c r="GW6290" s="77">
        <v>5.5966209081309407E-2</v>
      </c>
      <c r="GX6290" s="77">
        <v>480.51035785672957</v>
      </c>
      <c r="GY6290" s="77">
        <v>0</v>
      </c>
      <c r="GZ6290" s="77">
        <v>0</v>
      </c>
    </row>
    <row r="6291" spans="187:208" x14ac:dyDescent="0.25">
      <c r="GE6291" s="77" t="s">
        <v>427</v>
      </c>
      <c r="GF6291" s="77" t="s">
        <v>155</v>
      </c>
      <c r="GG6291" s="77" t="s">
        <v>477</v>
      </c>
      <c r="GH6291" s="77" t="s">
        <v>300</v>
      </c>
      <c r="GI6291" s="77">
        <v>2022</v>
      </c>
      <c r="GJ6291" s="77" t="s">
        <v>303</v>
      </c>
      <c r="GK6291" s="77">
        <v>5338.1784104588778</v>
      </c>
      <c r="GL6291" s="77">
        <v>1419.6505749999999</v>
      </c>
      <c r="GM6291" s="77">
        <v>2022</v>
      </c>
      <c r="GN6291" s="77" t="s">
        <v>175</v>
      </c>
      <c r="GO6291" s="77">
        <v>5.3000000000000005E-2</v>
      </c>
      <c r="GP6291" s="77">
        <v>3</v>
      </c>
      <c r="GQ6291" s="77">
        <v>0</v>
      </c>
      <c r="GR6291" s="77" t="s">
        <v>423</v>
      </c>
      <c r="GS6291" s="77">
        <v>5.5966209081309407E-2</v>
      </c>
      <c r="GT6291" s="77">
        <v>298.75760903307344</v>
      </c>
      <c r="GU6291" s="77">
        <v>5.5966209081309407E-2</v>
      </c>
      <c r="GV6291" s="77">
        <v>298.75760903307344</v>
      </c>
      <c r="GW6291" s="77">
        <v>5.5966209081309407E-2</v>
      </c>
      <c r="GX6291" s="77">
        <v>298.75760903307344</v>
      </c>
      <c r="GY6291" s="77">
        <v>0</v>
      </c>
      <c r="GZ6291" s="77">
        <v>0</v>
      </c>
    </row>
    <row r="6292" spans="187:208" x14ac:dyDescent="0.25">
      <c r="GE6292" s="77" t="s">
        <v>422</v>
      </c>
      <c r="GF6292" s="77" t="s">
        <v>155</v>
      </c>
      <c r="GG6292" s="77" t="s">
        <v>477</v>
      </c>
      <c r="GH6292" s="77" t="s">
        <v>300</v>
      </c>
      <c r="GI6292" s="77">
        <v>2023</v>
      </c>
      <c r="GJ6292" s="77" t="s">
        <v>305</v>
      </c>
      <c r="GK6292" s="77">
        <v>233.23007680803201</v>
      </c>
      <c r="GL6292" s="77">
        <v>1419.6505749999999</v>
      </c>
      <c r="GM6292" s="77">
        <v>2023</v>
      </c>
      <c r="GN6292" s="77" t="s">
        <v>175</v>
      </c>
      <c r="GO6292" s="77">
        <v>0.13250000000000001</v>
      </c>
      <c r="GP6292" s="77">
        <v>3</v>
      </c>
      <c r="GQ6292" s="77">
        <v>0</v>
      </c>
      <c r="GR6292" s="77" t="s">
        <v>423</v>
      </c>
      <c r="GS6292" s="77">
        <v>0</v>
      </c>
      <c r="GT6292" s="77">
        <v>0</v>
      </c>
      <c r="GU6292" s="77">
        <v>0.1527377521613833</v>
      </c>
      <c r="GV6292" s="77">
        <v>35.623037668085587</v>
      </c>
      <c r="GW6292" s="77">
        <v>0.1527377521613833</v>
      </c>
      <c r="GX6292" s="77">
        <v>35.623037668085587</v>
      </c>
      <c r="GY6292" s="77">
        <v>0.1527377521613833</v>
      </c>
      <c r="GZ6292" s="77">
        <v>35.623037668085587</v>
      </c>
    </row>
    <row r="6293" spans="187:208" x14ac:dyDescent="0.25">
      <c r="GE6293" s="77" t="s">
        <v>425</v>
      </c>
      <c r="GF6293" s="77" t="s">
        <v>155</v>
      </c>
      <c r="GG6293" s="77" t="s">
        <v>477</v>
      </c>
      <c r="GH6293" s="77" t="s">
        <v>300</v>
      </c>
      <c r="GI6293" s="77">
        <v>2023</v>
      </c>
      <c r="GJ6293" s="77" t="s">
        <v>301</v>
      </c>
      <c r="GK6293" s="77">
        <v>8896.5159934321509</v>
      </c>
      <c r="GL6293" s="77">
        <v>1419.6505749999999</v>
      </c>
      <c r="GM6293" s="77">
        <v>2023</v>
      </c>
      <c r="GN6293" s="77" t="s">
        <v>175</v>
      </c>
      <c r="GO6293" s="77">
        <v>5.3000000000000005E-2</v>
      </c>
      <c r="GP6293" s="77">
        <v>3</v>
      </c>
      <c r="GQ6293" s="77">
        <v>0</v>
      </c>
      <c r="GR6293" s="77" t="s">
        <v>423</v>
      </c>
      <c r="GS6293" s="77">
        <v>0</v>
      </c>
      <c r="GT6293" s="77">
        <v>0</v>
      </c>
      <c r="GU6293" s="77">
        <v>5.5966209081309407E-2</v>
      </c>
      <c r="GV6293" s="77">
        <v>497.9042741836368</v>
      </c>
      <c r="GW6293" s="77">
        <v>5.5966209081309407E-2</v>
      </c>
      <c r="GX6293" s="77">
        <v>497.9042741836368</v>
      </c>
      <c r="GY6293" s="77">
        <v>5.5966209081309407E-2</v>
      </c>
      <c r="GZ6293" s="77">
        <v>497.9042741836368</v>
      </c>
    </row>
    <row r="6294" spans="187:208" x14ac:dyDescent="0.25">
      <c r="GE6294" s="77" t="s">
        <v>427</v>
      </c>
      <c r="GF6294" s="77" t="s">
        <v>155</v>
      </c>
      <c r="GG6294" s="77" t="s">
        <v>477</v>
      </c>
      <c r="GH6294" s="77" t="s">
        <v>300</v>
      </c>
      <c r="GI6294" s="77">
        <v>2023</v>
      </c>
      <c r="GJ6294" s="77" t="s">
        <v>303</v>
      </c>
      <c r="GK6294" s="77">
        <v>5534.8914862023048</v>
      </c>
      <c r="GL6294" s="77">
        <v>1419.6505749999999</v>
      </c>
      <c r="GM6294" s="77">
        <v>2023</v>
      </c>
      <c r="GN6294" s="77" t="s">
        <v>175</v>
      </c>
      <c r="GO6294" s="77">
        <v>5.3000000000000005E-2</v>
      </c>
      <c r="GP6294" s="77">
        <v>3</v>
      </c>
      <c r="GQ6294" s="77">
        <v>0</v>
      </c>
      <c r="GR6294" s="77" t="s">
        <v>423</v>
      </c>
      <c r="GS6294" s="77">
        <v>0</v>
      </c>
      <c r="GT6294" s="77">
        <v>0</v>
      </c>
      <c r="GU6294" s="77">
        <v>5.5966209081309407E-2</v>
      </c>
      <c r="GV6294" s="77">
        <v>309.76689415915757</v>
      </c>
      <c r="GW6294" s="77">
        <v>5.5966209081309407E-2</v>
      </c>
      <c r="GX6294" s="77">
        <v>309.76689415915757</v>
      </c>
      <c r="GY6294" s="77">
        <v>5.5966209081309407E-2</v>
      </c>
      <c r="GZ6294" s="77">
        <v>309.76689415915757</v>
      </c>
    </row>
    <row r="6295" spans="187:208" x14ac:dyDescent="0.25">
      <c r="GE6295" s="77" t="s">
        <v>422</v>
      </c>
      <c r="GF6295" s="77" t="s">
        <v>155</v>
      </c>
      <c r="GG6295" s="77" t="s">
        <v>477</v>
      </c>
      <c r="GH6295" s="77" t="s">
        <v>300</v>
      </c>
      <c r="GI6295" s="77">
        <v>2024</v>
      </c>
      <c r="GJ6295" s="77" t="s">
        <v>305</v>
      </c>
      <c r="GK6295" s="77">
        <v>233.23007680803201</v>
      </c>
      <c r="GL6295" s="77">
        <v>1419.6505749999999</v>
      </c>
      <c r="GM6295" s="77">
        <v>2024</v>
      </c>
      <c r="GN6295" s="77" t="s">
        <v>175</v>
      </c>
      <c r="GO6295" s="77">
        <v>0.13250000000000001</v>
      </c>
      <c r="GP6295" s="77">
        <v>3</v>
      </c>
      <c r="GQ6295" s="77">
        <v>0</v>
      </c>
      <c r="GR6295" s="77" t="s">
        <v>423</v>
      </c>
      <c r="GS6295" s="77">
        <v>0</v>
      </c>
      <c r="GT6295" s="77">
        <v>0</v>
      </c>
      <c r="GU6295" s="77">
        <v>0</v>
      </c>
      <c r="GV6295" s="77">
        <v>0</v>
      </c>
      <c r="GW6295" s="77">
        <v>0.1527377521613833</v>
      </c>
      <c r="GX6295" s="77">
        <v>35.623037668085587</v>
      </c>
      <c r="GY6295" s="77">
        <v>0.1527377521613833</v>
      </c>
      <c r="GZ6295" s="77">
        <v>35.623037668085587</v>
      </c>
    </row>
    <row r="6296" spans="187:208" x14ac:dyDescent="0.25">
      <c r="GE6296" s="77" t="s">
        <v>425</v>
      </c>
      <c r="GF6296" s="77" t="s">
        <v>155</v>
      </c>
      <c r="GG6296" s="77" t="s">
        <v>477</v>
      </c>
      <c r="GH6296" s="77" t="s">
        <v>300</v>
      </c>
      <c r="GI6296" s="77">
        <v>2024</v>
      </c>
      <c r="GJ6296" s="77" t="s">
        <v>301</v>
      </c>
      <c r="GK6296" s="77">
        <v>8896.5159934321509</v>
      </c>
      <c r="GL6296" s="77">
        <v>1419.6505749999999</v>
      </c>
      <c r="GM6296" s="77">
        <v>2024</v>
      </c>
      <c r="GN6296" s="77" t="s">
        <v>175</v>
      </c>
      <c r="GO6296" s="77">
        <v>5.3000000000000005E-2</v>
      </c>
      <c r="GP6296" s="77">
        <v>3</v>
      </c>
      <c r="GQ6296" s="77">
        <v>0</v>
      </c>
      <c r="GR6296" s="77" t="s">
        <v>423</v>
      </c>
      <c r="GS6296" s="77">
        <v>0</v>
      </c>
      <c r="GT6296" s="77">
        <v>0</v>
      </c>
      <c r="GU6296" s="77">
        <v>0</v>
      </c>
      <c r="GV6296" s="77">
        <v>0</v>
      </c>
      <c r="GW6296" s="77">
        <v>5.5966209081309407E-2</v>
      </c>
      <c r="GX6296" s="77">
        <v>497.9042741836368</v>
      </c>
      <c r="GY6296" s="77">
        <v>5.5966209081309407E-2</v>
      </c>
      <c r="GZ6296" s="77">
        <v>497.9042741836368</v>
      </c>
    </row>
    <row r="6297" spans="187:208" x14ac:dyDescent="0.25">
      <c r="GE6297" s="77" t="s">
        <v>427</v>
      </c>
      <c r="GF6297" s="77" t="s">
        <v>155</v>
      </c>
      <c r="GG6297" s="77" t="s">
        <v>477</v>
      </c>
      <c r="GH6297" s="77" t="s">
        <v>300</v>
      </c>
      <c r="GI6297" s="77">
        <v>2024</v>
      </c>
      <c r="GJ6297" s="77" t="s">
        <v>303</v>
      </c>
      <c r="GK6297" s="77">
        <v>5534.8914862023048</v>
      </c>
      <c r="GL6297" s="77">
        <v>1419.6505749999999</v>
      </c>
      <c r="GM6297" s="77">
        <v>2024</v>
      </c>
      <c r="GN6297" s="77" t="s">
        <v>175</v>
      </c>
      <c r="GO6297" s="77">
        <v>5.3000000000000005E-2</v>
      </c>
      <c r="GP6297" s="77">
        <v>3</v>
      </c>
      <c r="GQ6297" s="77">
        <v>0</v>
      </c>
      <c r="GR6297" s="77" t="s">
        <v>423</v>
      </c>
      <c r="GS6297" s="77">
        <v>0</v>
      </c>
      <c r="GT6297" s="77">
        <v>0</v>
      </c>
      <c r="GU6297" s="77">
        <v>0</v>
      </c>
      <c r="GV6297" s="77">
        <v>0</v>
      </c>
      <c r="GW6297" s="77">
        <v>5.5966209081309407E-2</v>
      </c>
      <c r="GX6297" s="77">
        <v>309.76689415915757</v>
      </c>
      <c r="GY6297" s="77">
        <v>5.5966209081309407E-2</v>
      </c>
      <c r="GZ6297" s="77">
        <v>309.76689415915757</v>
      </c>
    </row>
    <row r="6298" spans="187:208" x14ac:dyDescent="0.25">
      <c r="GE6298" s="77" t="s">
        <v>422</v>
      </c>
      <c r="GF6298" s="77" t="s">
        <v>155</v>
      </c>
      <c r="GG6298" s="77" t="s">
        <v>477</v>
      </c>
      <c r="GH6298" s="77" t="s">
        <v>300</v>
      </c>
      <c r="GI6298" s="77">
        <v>2025</v>
      </c>
      <c r="GJ6298" s="77" t="s">
        <v>305</v>
      </c>
      <c r="GK6298" s="77">
        <v>233.23007680803201</v>
      </c>
      <c r="GL6298" s="77">
        <v>1419.6505749999999</v>
      </c>
      <c r="GM6298" s="77">
        <v>2025</v>
      </c>
      <c r="GN6298" s="77" t="s">
        <v>175</v>
      </c>
      <c r="GO6298" s="77">
        <v>0.13250000000000001</v>
      </c>
      <c r="GP6298" s="77">
        <v>3</v>
      </c>
      <c r="GQ6298" s="77">
        <v>0</v>
      </c>
      <c r="GR6298" s="77" t="s">
        <v>423</v>
      </c>
      <c r="GS6298" s="77">
        <v>0</v>
      </c>
      <c r="GT6298" s="77">
        <v>0</v>
      </c>
      <c r="GU6298" s="77">
        <v>0</v>
      </c>
      <c r="GV6298" s="77">
        <v>0</v>
      </c>
      <c r="GW6298" s="77">
        <v>0</v>
      </c>
      <c r="GX6298" s="77">
        <v>0</v>
      </c>
      <c r="GY6298" s="77">
        <v>0.1527377521613833</v>
      </c>
      <c r="GZ6298" s="77">
        <v>35.623037668085587</v>
      </c>
    </row>
    <row r="6299" spans="187:208" x14ac:dyDescent="0.25">
      <c r="GE6299" s="77" t="s">
        <v>425</v>
      </c>
      <c r="GF6299" s="77" t="s">
        <v>155</v>
      </c>
      <c r="GG6299" s="77" t="s">
        <v>477</v>
      </c>
      <c r="GH6299" s="77" t="s">
        <v>300</v>
      </c>
      <c r="GI6299" s="77">
        <v>2025</v>
      </c>
      <c r="GJ6299" s="77" t="s">
        <v>301</v>
      </c>
      <c r="GK6299" s="77">
        <v>8896.5159934321509</v>
      </c>
      <c r="GL6299" s="77">
        <v>1419.6505749999999</v>
      </c>
      <c r="GM6299" s="77">
        <v>2025</v>
      </c>
      <c r="GN6299" s="77" t="s">
        <v>175</v>
      </c>
      <c r="GO6299" s="77">
        <v>5.3000000000000005E-2</v>
      </c>
      <c r="GP6299" s="77">
        <v>3</v>
      </c>
      <c r="GQ6299" s="77">
        <v>0</v>
      </c>
      <c r="GR6299" s="77" t="s">
        <v>423</v>
      </c>
      <c r="GS6299" s="77">
        <v>0</v>
      </c>
      <c r="GT6299" s="77">
        <v>0</v>
      </c>
      <c r="GU6299" s="77">
        <v>0</v>
      </c>
      <c r="GV6299" s="77">
        <v>0</v>
      </c>
      <c r="GW6299" s="77">
        <v>0</v>
      </c>
      <c r="GX6299" s="77">
        <v>0</v>
      </c>
      <c r="GY6299" s="77">
        <v>5.5966209081309407E-2</v>
      </c>
      <c r="GZ6299" s="77">
        <v>497.9042741836368</v>
      </c>
    </row>
    <row r="6300" spans="187:208" x14ac:dyDescent="0.25">
      <c r="GE6300" s="77" t="s">
        <v>427</v>
      </c>
      <c r="GF6300" s="77" t="s">
        <v>155</v>
      </c>
      <c r="GG6300" s="77" t="s">
        <v>477</v>
      </c>
      <c r="GH6300" s="77" t="s">
        <v>300</v>
      </c>
      <c r="GI6300" s="77">
        <v>2025</v>
      </c>
      <c r="GJ6300" s="77" t="s">
        <v>303</v>
      </c>
      <c r="GK6300" s="77">
        <v>5534.8914862023048</v>
      </c>
      <c r="GL6300" s="77">
        <v>1419.6505749999999</v>
      </c>
      <c r="GM6300" s="77">
        <v>2025</v>
      </c>
      <c r="GN6300" s="77" t="s">
        <v>175</v>
      </c>
      <c r="GO6300" s="77">
        <v>5.3000000000000005E-2</v>
      </c>
      <c r="GP6300" s="77">
        <v>3</v>
      </c>
      <c r="GQ6300" s="77">
        <v>0</v>
      </c>
      <c r="GR6300" s="77" t="s">
        <v>423</v>
      </c>
      <c r="GS6300" s="77">
        <v>0</v>
      </c>
      <c r="GT6300" s="77">
        <v>0</v>
      </c>
      <c r="GU6300" s="77">
        <v>0</v>
      </c>
      <c r="GV6300" s="77">
        <v>0</v>
      </c>
      <c r="GW6300" s="77">
        <v>0</v>
      </c>
      <c r="GX6300" s="77">
        <v>0</v>
      </c>
      <c r="GY6300" s="77">
        <v>5.5966209081309407E-2</v>
      </c>
      <c r="GZ6300" s="77">
        <v>309.76689415915757</v>
      </c>
    </row>
    <row r="6301" spans="187:208" x14ac:dyDescent="0.25">
      <c r="GE6301" s="77" t="s">
        <v>422</v>
      </c>
      <c r="GF6301" s="77" t="s">
        <v>155</v>
      </c>
      <c r="GG6301" s="77" t="s">
        <v>477</v>
      </c>
      <c r="GH6301" s="77" t="s">
        <v>432</v>
      </c>
      <c r="GI6301" s="77">
        <v>2021</v>
      </c>
      <c r="GJ6301" s="77" t="s">
        <v>305</v>
      </c>
      <c r="GK6301" s="77">
        <v>222.2294216278886</v>
      </c>
      <c r="GL6301" s="77">
        <v>1419.6505749999999</v>
      </c>
      <c r="GM6301" s="77">
        <v>2021</v>
      </c>
      <c r="GN6301" s="77" t="s">
        <v>175</v>
      </c>
      <c r="GO6301" s="77">
        <v>0.13250000000000001</v>
      </c>
      <c r="GP6301" s="77">
        <v>3</v>
      </c>
      <c r="GQ6301" s="77">
        <v>0</v>
      </c>
      <c r="GR6301" s="77" t="s">
        <v>423</v>
      </c>
      <c r="GS6301" s="77">
        <v>0.1527377521613833</v>
      </c>
      <c r="GT6301" s="77">
        <v>33.942822323568002</v>
      </c>
      <c r="GU6301" s="77">
        <v>0.1527377521613833</v>
      </c>
      <c r="GV6301" s="77">
        <v>33.942822323568002</v>
      </c>
      <c r="GW6301" s="77">
        <v>0</v>
      </c>
      <c r="GX6301" s="77">
        <v>0</v>
      </c>
      <c r="GY6301" s="77">
        <v>0</v>
      </c>
      <c r="GZ6301" s="77">
        <v>0</v>
      </c>
    </row>
    <row r="6302" spans="187:208" x14ac:dyDescent="0.25">
      <c r="GE6302" s="77" t="s">
        <v>425</v>
      </c>
      <c r="GF6302" s="77" t="s">
        <v>155</v>
      </c>
      <c r="GG6302" s="77" t="s">
        <v>477</v>
      </c>
      <c r="GH6302" s="77" t="s">
        <v>432</v>
      </c>
      <c r="GI6302" s="77">
        <v>2021</v>
      </c>
      <c r="GJ6302" s="77" t="s">
        <v>301</v>
      </c>
      <c r="GK6302" s="77">
        <v>8585.722809250201</v>
      </c>
      <c r="GL6302" s="77">
        <v>1419.6505749999999</v>
      </c>
      <c r="GM6302" s="77">
        <v>2021</v>
      </c>
      <c r="GN6302" s="77" t="s">
        <v>175</v>
      </c>
      <c r="GO6302" s="77">
        <v>5.3000000000000005E-2</v>
      </c>
      <c r="GP6302" s="77">
        <v>3</v>
      </c>
      <c r="GQ6302" s="77">
        <v>0</v>
      </c>
      <c r="GR6302" s="77" t="s">
        <v>423</v>
      </c>
      <c r="GS6302" s="77">
        <v>5.5966209081309407E-2</v>
      </c>
      <c r="GT6302" s="77">
        <v>480.51035785666392</v>
      </c>
      <c r="GU6302" s="77">
        <v>5.5966209081309407E-2</v>
      </c>
      <c r="GV6302" s="77">
        <v>480.51035785666392</v>
      </c>
      <c r="GW6302" s="77">
        <v>0</v>
      </c>
      <c r="GX6302" s="77">
        <v>0</v>
      </c>
      <c r="GY6302" s="77">
        <v>0</v>
      </c>
      <c r="GZ6302" s="77">
        <v>0</v>
      </c>
    </row>
    <row r="6303" spans="187:208" x14ac:dyDescent="0.25">
      <c r="GE6303" s="77" t="s">
        <v>422</v>
      </c>
      <c r="GF6303" s="77" t="s">
        <v>155</v>
      </c>
      <c r="GG6303" s="77" t="s">
        <v>477</v>
      </c>
      <c r="GH6303" s="77" t="s">
        <v>432</v>
      </c>
      <c r="GI6303" s="77">
        <v>2022</v>
      </c>
      <c r="GJ6303" s="77" t="s">
        <v>305</v>
      </c>
      <c r="GK6303" s="77">
        <v>222.2294216278886</v>
      </c>
      <c r="GL6303" s="77">
        <v>1419.6505749999999</v>
      </c>
      <c r="GM6303" s="77">
        <v>2022</v>
      </c>
      <c r="GN6303" s="77" t="s">
        <v>175</v>
      </c>
      <c r="GO6303" s="77">
        <v>0.13250000000000001</v>
      </c>
      <c r="GP6303" s="77">
        <v>3</v>
      </c>
      <c r="GQ6303" s="77">
        <v>0</v>
      </c>
      <c r="GR6303" s="77" t="s">
        <v>423</v>
      </c>
      <c r="GS6303" s="77">
        <v>0.1527377521613833</v>
      </c>
      <c r="GT6303" s="77">
        <v>33.942822323568002</v>
      </c>
      <c r="GU6303" s="77">
        <v>0.1527377521613833</v>
      </c>
      <c r="GV6303" s="77">
        <v>33.942822323568002</v>
      </c>
      <c r="GW6303" s="77">
        <v>0.1527377521613833</v>
      </c>
      <c r="GX6303" s="77">
        <v>33.942822323568002</v>
      </c>
      <c r="GY6303" s="77">
        <v>0</v>
      </c>
      <c r="GZ6303" s="77">
        <v>0</v>
      </c>
    </row>
    <row r="6304" spans="187:208" x14ac:dyDescent="0.25">
      <c r="GE6304" s="77" t="s">
        <v>425</v>
      </c>
      <c r="GF6304" s="77" t="s">
        <v>155</v>
      </c>
      <c r="GG6304" s="77" t="s">
        <v>477</v>
      </c>
      <c r="GH6304" s="77" t="s">
        <v>432</v>
      </c>
      <c r="GI6304" s="77">
        <v>2022</v>
      </c>
      <c r="GJ6304" s="77" t="s">
        <v>301</v>
      </c>
      <c r="GK6304" s="77">
        <v>8585.722809250201</v>
      </c>
      <c r="GL6304" s="77">
        <v>1419.6505749999999</v>
      </c>
      <c r="GM6304" s="77">
        <v>2022</v>
      </c>
      <c r="GN6304" s="77" t="s">
        <v>175</v>
      </c>
      <c r="GO6304" s="77">
        <v>5.3000000000000005E-2</v>
      </c>
      <c r="GP6304" s="77">
        <v>3</v>
      </c>
      <c r="GQ6304" s="77">
        <v>0</v>
      </c>
      <c r="GR6304" s="77" t="s">
        <v>423</v>
      </c>
      <c r="GS6304" s="77">
        <v>5.5966209081309407E-2</v>
      </c>
      <c r="GT6304" s="77">
        <v>480.51035785666392</v>
      </c>
      <c r="GU6304" s="77">
        <v>5.5966209081309407E-2</v>
      </c>
      <c r="GV6304" s="77">
        <v>480.51035785666392</v>
      </c>
      <c r="GW6304" s="77">
        <v>5.5966209081309407E-2</v>
      </c>
      <c r="GX6304" s="77">
        <v>480.51035785666392</v>
      </c>
      <c r="GY6304" s="77">
        <v>0</v>
      </c>
      <c r="GZ6304" s="77">
        <v>0</v>
      </c>
    </row>
    <row r="6305" spans="187:208" x14ac:dyDescent="0.25">
      <c r="GE6305" s="77" t="s">
        <v>422</v>
      </c>
      <c r="GF6305" s="77" t="s">
        <v>155</v>
      </c>
      <c r="GG6305" s="77" t="s">
        <v>477</v>
      </c>
      <c r="GH6305" s="77" t="s">
        <v>432</v>
      </c>
      <c r="GI6305" s="77">
        <v>2023</v>
      </c>
      <c r="GJ6305" s="77" t="s">
        <v>305</v>
      </c>
      <c r="GK6305" s="77">
        <v>233.23007680800049</v>
      </c>
      <c r="GL6305" s="77">
        <v>1419.6505749999999</v>
      </c>
      <c r="GM6305" s="77">
        <v>2023</v>
      </c>
      <c r="GN6305" s="77" t="s">
        <v>175</v>
      </c>
      <c r="GO6305" s="77">
        <v>0.13250000000000001</v>
      </c>
      <c r="GP6305" s="77">
        <v>3</v>
      </c>
      <c r="GQ6305" s="77">
        <v>0</v>
      </c>
      <c r="GR6305" s="77" t="s">
        <v>423</v>
      </c>
      <c r="GS6305" s="77">
        <v>0</v>
      </c>
      <c r="GT6305" s="77">
        <v>0</v>
      </c>
      <c r="GU6305" s="77">
        <v>0.1527377521613833</v>
      </c>
      <c r="GV6305" s="77">
        <v>35.623037668080769</v>
      </c>
      <c r="GW6305" s="77">
        <v>0.1527377521613833</v>
      </c>
      <c r="GX6305" s="77">
        <v>35.623037668080769</v>
      </c>
      <c r="GY6305" s="77">
        <v>0.1527377521613833</v>
      </c>
      <c r="GZ6305" s="77">
        <v>35.623037668080769</v>
      </c>
    </row>
    <row r="6306" spans="187:208" x14ac:dyDescent="0.25">
      <c r="GE6306" s="77" t="s">
        <v>425</v>
      </c>
      <c r="GF6306" s="77" t="s">
        <v>155</v>
      </c>
      <c r="GG6306" s="77" t="s">
        <v>477</v>
      </c>
      <c r="GH6306" s="77" t="s">
        <v>432</v>
      </c>
      <c r="GI6306" s="77">
        <v>2023</v>
      </c>
      <c r="GJ6306" s="77" t="s">
        <v>301</v>
      </c>
      <c r="GK6306" s="77">
        <v>8896.5159934309322</v>
      </c>
      <c r="GL6306" s="77">
        <v>1419.6505749999999</v>
      </c>
      <c r="GM6306" s="77">
        <v>2023</v>
      </c>
      <c r="GN6306" s="77" t="s">
        <v>175</v>
      </c>
      <c r="GO6306" s="77">
        <v>5.3000000000000005E-2</v>
      </c>
      <c r="GP6306" s="77">
        <v>3</v>
      </c>
      <c r="GQ6306" s="77">
        <v>0</v>
      </c>
      <c r="GR6306" s="77" t="s">
        <v>423</v>
      </c>
      <c r="GS6306" s="77">
        <v>0</v>
      </c>
      <c r="GT6306" s="77">
        <v>0</v>
      </c>
      <c r="GU6306" s="77">
        <v>5.5966209081309407E-2</v>
      </c>
      <c r="GV6306" s="77">
        <v>497.90427418356859</v>
      </c>
      <c r="GW6306" s="77">
        <v>5.5966209081309407E-2</v>
      </c>
      <c r="GX6306" s="77">
        <v>497.90427418356859</v>
      </c>
      <c r="GY6306" s="77">
        <v>5.5966209081309407E-2</v>
      </c>
      <c r="GZ6306" s="77">
        <v>497.90427418356859</v>
      </c>
    </row>
    <row r="6307" spans="187:208" x14ac:dyDescent="0.25">
      <c r="GE6307" s="77" t="s">
        <v>422</v>
      </c>
      <c r="GF6307" s="77" t="s">
        <v>155</v>
      </c>
      <c r="GG6307" s="77" t="s">
        <v>477</v>
      </c>
      <c r="GH6307" s="77" t="s">
        <v>432</v>
      </c>
      <c r="GI6307" s="77">
        <v>2024</v>
      </c>
      <c r="GJ6307" s="77" t="s">
        <v>305</v>
      </c>
      <c r="GK6307" s="77">
        <v>233.23007680800049</v>
      </c>
      <c r="GL6307" s="77">
        <v>1419.6505749999999</v>
      </c>
      <c r="GM6307" s="77">
        <v>2024</v>
      </c>
      <c r="GN6307" s="77" t="s">
        <v>175</v>
      </c>
      <c r="GO6307" s="77">
        <v>0.13250000000000001</v>
      </c>
      <c r="GP6307" s="77">
        <v>3</v>
      </c>
      <c r="GQ6307" s="77">
        <v>0</v>
      </c>
      <c r="GR6307" s="77" t="s">
        <v>423</v>
      </c>
      <c r="GS6307" s="77">
        <v>0</v>
      </c>
      <c r="GT6307" s="77">
        <v>0</v>
      </c>
      <c r="GU6307" s="77">
        <v>0</v>
      </c>
      <c r="GV6307" s="77">
        <v>0</v>
      </c>
      <c r="GW6307" s="77">
        <v>0.1527377521613833</v>
      </c>
      <c r="GX6307" s="77">
        <v>35.623037668080769</v>
      </c>
      <c r="GY6307" s="77">
        <v>0.1527377521613833</v>
      </c>
      <c r="GZ6307" s="77">
        <v>35.623037668080769</v>
      </c>
    </row>
    <row r="6308" spans="187:208" x14ac:dyDescent="0.25">
      <c r="GE6308" s="77" t="s">
        <v>425</v>
      </c>
      <c r="GF6308" s="77" t="s">
        <v>155</v>
      </c>
      <c r="GG6308" s="77" t="s">
        <v>477</v>
      </c>
      <c r="GH6308" s="77" t="s">
        <v>432</v>
      </c>
      <c r="GI6308" s="77">
        <v>2024</v>
      </c>
      <c r="GJ6308" s="77" t="s">
        <v>301</v>
      </c>
      <c r="GK6308" s="77">
        <v>8896.5159934309322</v>
      </c>
      <c r="GL6308" s="77">
        <v>1419.6505749999999</v>
      </c>
      <c r="GM6308" s="77">
        <v>2024</v>
      </c>
      <c r="GN6308" s="77" t="s">
        <v>175</v>
      </c>
      <c r="GO6308" s="77">
        <v>5.3000000000000005E-2</v>
      </c>
      <c r="GP6308" s="77">
        <v>3</v>
      </c>
      <c r="GQ6308" s="77">
        <v>0</v>
      </c>
      <c r="GR6308" s="77" t="s">
        <v>423</v>
      </c>
      <c r="GS6308" s="77">
        <v>0</v>
      </c>
      <c r="GT6308" s="77">
        <v>0</v>
      </c>
      <c r="GU6308" s="77">
        <v>0</v>
      </c>
      <c r="GV6308" s="77">
        <v>0</v>
      </c>
      <c r="GW6308" s="77">
        <v>5.5966209081309407E-2</v>
      </c>
      <c r="GX6308" s="77">
        <v>497.90427418356859</v>
      </c>
      <c r="GY6308" s="77">
        <v>5.5966209081309407E-2</v>
      </c>
      <c r="GZ6308" s="77">
        <v>497.90427418356859</v>
      </c>
    </row>
    <row r="6309" spans="187:208" x14ac:dyDescent="0.25">
      <c r="GE6309" s="77" t="s">
        <v>422</v>
      </c>
      <c r="GF6309" s="77" t="s">
        <v>155</v>
      </c>
      <c r="GG6309" s="77" t="s">
        <v>477</v>
      </c>
      <c r="GH6309" s="77" t="s">
        <v>432</v>
      </c>
      <c r="GI6309" s="77">
        <v>2025</v>
      </c>
      <c r="GJ6309" s="77" t="s">
        <v>305</v>
      </c>
      <c r="GK6309" s="77">
        <v>233.23007680800049</v>
      </c>
      <c r="GL6309" s="77">
        <v>1419.6505749999999</v>
      </c>
      <c r="GM6309" s="77">
        <v>2025</v>
      </c>
      <c r="GN6309" s="77" t="s">
        <v>175</v>
      </c>
      <c r="GO6309" s="77">
        <v>0.13250000000000001</v>
      </c>
      <c r="GP6309" s="77">
        <v>3</v>
      </c>
      <c r="GQ6309" s="77">
        <v>0</v>
      </c>
      <c r="GR6309" s="77" t="s">
        <v>423</v>
      </c>
      <c r="GS6309" s="77">
        <v>0</v>
      </c>
      <c r="GT6309" s="77">
        <v>0</v>
      </c>
      <c r="GU6309" s="77">
        <v>0</v>
      </c>
      <c r="GV6309" s="77">
        <v>0</v>
      </c>
      <c r="GW6309" s="77">
        <v>0</v>
      </c>
      <c r="GX6309" s="77">
        <v>0</v>
      </c>
      <c r="GY6309" s="77">
        <v>0.1527377521613833</v>
      </c>
      <c r="GZ6309" s="77">
        <v>35.623037668080769</v>
      </c>
    </row>
    <row r="6310" spans="187:208" x14ac:dyDescent="0.25">
      <c r="GE6310" s="77" t="s">
        <v>425</v>
      </c>
      <c r="GF6310" s="77" t="s">
        <v>155</v>
      </c>
      <c r="GG6310" s="77" t="s">
        <v>477</v>
      </c>
      <c r="GH6310" s="77" t="s">
        <v>432</v>
      </c>
      <c r="GI6310" s="77">
        <v>2025</v>
      </c>
      <c r="GJ6310" s="77" t="s">
        <v>301</v>
      </c>
      <c r="GK6310" s="77">
        <v>8896.5159934309322</v>
      </c>
      <c r="GL6310" s="77">
        <v>1419.6505749999999</v>
      </c>
      <c r="GM6310" s="77">
        <v>2025</v>
      </c>
      <c r="GN6310" s="77" t="s">
        <v>175</v>
      </c>
      <c r="GO6310" s="77">
        <v>5.3000000000000005E-2</v>
      </c>
      <c r="GP6310" s="77">
        <v>3</v>
      </c>
      <c r="GQ6310" s="77">
        <v>0</v>
      </c>
      <c r="GR6310" s="77" t="s">
        <v>423</v>
      </c>
      <c r="GS6310" s="77">
        <v>0</v>
      </c>
      <c r="GT6310" s="77">
        <v>0</v>
      </c>
      <c r="GU6310" s="77">
        <v>0</v>
      </c>
      <c r="GV6310" s="77">
        <v>0</v>
      </c>
      <c r="GW6310" s="77">
        <v>0</v>
      </c>
      <c r="GX6310" s="77">
        <v>0</v>
      </c>
      <c r="GY6310" s="77">
        <v>5.5966209081309407E-2</v>
      </c>
      <c r="GZ6310" s="77">
        <v>497.90427418356859</v>
      </c>
    </row>
    <row r="6311" spans="187:208" x14ac:dyDescent="0.25">
      <c r="GE6311" s="77" t="s">
        <v>422</v>
      </c>
      <c r="GF6311" s="77" t="s">
        <v>155</v>
      </c>
      <c r="GG6311" s="77" t="s">
        <v>477</v>
      </c>
      <c r="GH6311" s="77" t="s">
        <v>439</v>
      </c>
      <c r="GI6311" s="77">
        <v>2021</v>
      </c>
      <c r="GJ6311" s="77" t="s">
        <v>305</v>
      </c>
      <c r="GK6311" s="77">
        <v>0.69641821681223104</v>
      </c>
      <c r="GL6311" s="77">
        <v>1419.6505749999999</v>
      </c>
      <c r="GM6311" s="77">
        <v>2021</v>
      </c>
      <c r="GN6311" s="77" t="s">
        <v>175</v>
      </c>
      <c r="GO6311" s="77">
        <v>0.13250000000000001</v>
      </c>
      <c r="GP6311" s="77">
        <v>3</v>
      </c>
      <c r="GQ6311" s="77">
        <v>0</v>
      </c>
      <c r="GR6311" s="77" t="s">
        <v>423</v>
      </c>
      <c r="GS6311" s="77">
        <v>0.1527377521613833</v>
      </c>
      <c r="GT6311" s="77">
        <v>0.10636935300013904</v>
      </c>
      <c r="GU6311" s="77">
        <v>0.1527377521613833</v>
      </c>
      <c r="GV6311" s="77">
        <v>0.10636935300013904</v>
      </c>
      <c r="GW6311" s="77">
        <v>0</v>
      </c>
      <c r="GX6311" s="77">
        <v>0</v>
      </c>
      <c r="GY6311" s="77">
        <v>0</v>
      </c>
      <c r="GZ6311" s="77">
        <v>0</v>
      </c>
    </row>
    <row r="6312" spans="187:208" x14ac:dyDescent="0.25">
      <c r="GE6312" s="77" t="s">
        <v>425</v>
      </c>
      <c r="GF6312" s="77" t="s">
        <v>155</v>
      </c>
      <c r="GG6312" s="77" t="s">
        <v>477</v>
      </c>
      <c r="GH6312" s="77" t="s">
        <v>439</v>
      </c>
      <c r="GI6312" s="77">
        <v>2021</v>
      </c>
      <c r="GJ6312" s="77" t="s">
        <v>301</v>
      </c>
      <c r="GK6312" s="77">
        <v>2.9419641522810189</v>
      </c>
      <c r="GL6312" s="77">
        <v>1419.6505749999999</v>
      </c>
      <c r="GM6312" s="77">
        <v>2021</v>
      </c>
      <c r="GN6312" s="77" t="s">
        <v>175</v>
      </c>
      <c r="GO6312" s="77">
        <v>5.3000000000000005E-2</v>
      </c>
      <c r="GP6312" s="77">
        <v>3</v>
      </c>
      <c r="GQ6312" s="77">
        <v>0</v>
      </c>
      <c r="GR6312" s="77" t="s">
        <v>423</v>
      </c>
      <c r="GS6312" s="77">
        <v>5.5966209081309407E-2</v>
      </c>
      <c r="GT6312" s="77">
        <v>0.16465058085627668</v>
      </c>
      <c r="GU6312" s="77">
        <v>5.5966209081309407E-2</v>
      </c>
      <c r="GV6312" s="77">
        <v>0.16465058085627668</v>
      </c>
      <c r="GW6312" s="77">
        <v>0</v>
      </c>
      <c r="GX6312" s="77">
        <v>0</v>
      </c>
      <c r="GY6312" s="77">
        <v>0</v>
      </c>
      <c r="GZ6312" s="77">
        <v>0</v>
      </c>
    </row>
    <row r="6313" spans="187:208" x14ac:dyDescent="0.25">
      <c r="GE6313" s="77" t="s">
        <v>427</v>
      </c>
      <c r="GF6313" s="77" t="s">
        <v>155</v>
      </c>
      <c r="GG6313" s="77" t="s">
        <v>477</v>
      </c>
      <c r="GH6313" s="77" t="s">
        <v>439</v>
      </c>
      <c r="GI6313" s="77">
        <v>2021</v>
      </c>
      <c r="GJ6313" s="77" t="s">
        <v>303</v>
      </c>
      <c r="GK6313" s="77">
        <v>1.6021759622082921</v>
      </c>
      <c r="GL6313" s="77">
        <v>1419.6505749999999</v>
      </c>
      <c r="GM6313" s="77">
        <v>2021</v>
      </c>
      <c r="GN6313" s="77" t="s">
        <v>175</v>
      </c>
      <c r="GO6313" s="77">
        <v>5.3000000000000005E-2</v>
      </c>
      <c r="GP6313" s="77">
        <v>3</v>
      </c>
      <c r="GQ6313" s="77">
        <v>0</v>
      </c>
      <c r="GR6313" s="77" t="s">
        <v>423</v>
      </c>
      <c r="GS6313" s="77">
        <v>5.5966209081309407E-2</v>
      </c>
      <c r="GT6313" s="77">
        <v>8.9667714885997354E-2</v>
      </c>
      <c r="GU6313" s="77">
        <v>5.5966209081309407E-2</v>
      </c>
      <c r="GV6313" s="77">
        <v>8.9667714885997354E-2</v>
      </c>
      <c r="GW6313" s="77">
        <v>0</v>
      </c>
      <c r="GX6313" s="77">
        <v>0</v>
      </c>
      <c r="GY6313" s="77">
        <v>0</v>
      </c>
      <c r="GZ6313" s="77">
        <v>0</v>
      </c>
    </row>
    <row r="6314" spans="187:208" x14ac:dyDescent="0.25">
      <c r="GE6314" s="77" t="s">
        <v>422</v>
      </c>
      <c r="GF6314" s="77" t="s">
        <v>155</v>
      </c>
      <c r="GG6314" s="77" t="s">
        <v>477</v>
      </c>
      <c r="GH6314" s="77" t="s">
        <v>439</v>
      </c>
      <c r="GI6314" s="77">
        <v>2022</v>
      </c>
      <c r="GJ6314" s="77" t="s">
        <v>305</v>
      </c>
      <c r="GK6314" s="77">
        <v>0.69641821681223104</v>
      </c>
      <c r="GL6314" s="77">
        <v>1419.6505749999999</v>
      </c>
      <c r="GM6314" s="77">
        <v>2022</v>
      </c>
      <c r="GN6314" s="77" t="s">
        <v>175</v>
      </c>
      <c r="GO6314" s="77">
        <v>0.13250000000000001</v>
      </c>
      <c r="GP6314" s="77">
        <v>3</v>
      </c>
      <c r="GQ6314" s="77">
        <v>0</v>
      </c>
      <c r="GR6314" s="77" t="s">
        <v>423</v>
      </c>
      <c r="GS6314" s="77">
        <v>0.1527377521613833</v>
      </c>
      <c r="GT6314" s="77">
        <v>0.10636935300013904</v>
      </c>
      <c r="GU6314" s="77">
        <v>0.1527377521613833</v>
      </c>
      <c r="GV6314" s="77">
        <v>0.10636935300013904</v>
      </c>
      <c r="GW6314" s="77">
        <v>0.1527377521613833</v>
      </c>
      <c r="GX6314" s="77">
        <v>0.10636935300013904</v>
      </c>
      <c r="GY6314" s="77">
        <v>0</v>
      </c>
      <c r="GZ6314" s="77">
        <v>0</v>
      </c>
    </row>
    <row r="6315" spans="187:208" x14ac:dyDescent="0.25">
      <c r="GE6315" s="77" t="s">
        <v>425</v>
      </c>
      <c r="GF6315" s="77" t="s">
        <v>155</v>
      </c>
      <c r="GG6315" s="77" t="s">
        <v>477</v>
      </c>
      <c r="GH6315" s="77" t="s">
        <v>439</v>
      </c>
      <c r="GI6315" s="77">
        <v>2022</v>
      </c>
      <c r="GJ6315" s="77" t="s">
        <v>301</v>
      </c>
      <c r="GK6315" s="77">
        <v>2.9419641522810189</v>
      </c>
      <c r="GL6315" s="77">
        <v>1419.6505749999999</v>
      </c>
      <c r="GM6315" s="77">
        <v>2022</v>
      </c>
      <c r="GN6315" s="77" t="s">
        <v>175</v>
      </c>
      <c r="GO6315" s="77">
        <v>5.3000000000000005E-2</v>
      </c>
      <c r="GP6315" s="77">
        <v>3</v>
      </c>
      <c r="GQ6315" s="77">
        <v>0</v>
      </c>
      <c r="GR6315" s="77" t="s">
        <v>423</v>
      </c>
      <c r="GS6315" s="77">
        <v>5.5966209081309407E-2</v>
      </c>
      <c r="GT6315" s="77">
        <v>0.16465058085627668</v>
      </c>
      <c r="GU6315" s="77">
        <v>5.5966209081309407E-2</v>
      </c>
      <c r="GV6315" s="77">
        <v>0.16465058085627668</v>
      </c>
      <c r="GW6315" s="77">
        <v>5.5966209081309407E-2</v>
      </c>
      <c r="GX6315" s="77">
        <v>0.16465058085627668</v>
      </c>
      <c r="GY6315" s="77">
        <v>0</v>
      </c>
      <c r="GZ6315" s="77">
        <v>0</v>
      </c>
    </row>
    <row r="6316" spans="187:208" x14ac:dyDescent="0.25">
      <c r="GE6316" s="77" t="s">
        <v>427</v>
      </c>
      <c r="GF6316" s="77" t="s">
        <v>155</v>
      </c>
      <c r="GG6316" s="77" t="s">
        <v>477</v>
      </c>
      <c r="GH6316" s="77" t="s">
        <v>439</v>
      </c>
      <c r="GI6316" s="77">
        <v>2022</v>
      </c>
      <c r="GJ6316" s="77" t="s">
        <v>303</v>
      </c>
      <c r="GK6316" s="77">
        <v>1.6021759622082921</v>
      </c>
      <c r="GL6316" s="77">
        <v>1419.6505749999999</v>
      </c>
      <c r="GM6316" s="77">
        <v>2022</v>
      </c>
      <c r="GN6316" s="77" t="s">
        <v>175</v>
      </c>
      <c r="GO6316" s="77">
        <v>5.3000000000000005E-2</v>
      </c>
      <c r="GP6316" s="77">
        <v>3</v>
      </c>
      <c r="GQ6316" s="77">
        <v>0</v>
      </c>
      <c r="GR6316" s="77" t="s">
        <v>423</v>
      </c>
      <c r="GS6316" s="77">
        <v>5.5966209081309407E-2</v>
      </c>
      <c r="GT6316" s="77">
        <v>8.9667714885997354E-2</v>
      </c>
      <c r="GU6316" s="77">
        <v>5.5966209081309407E-2</v>
      </c>
      <c r="GV6316" s="77">
        <v>8.9667714885997354E-2</v>
      </c>
      <c r="GW6316" s="77">
        <v>5.5966209081309407E-2</v>
      </c>
      <c r="GX6316" s="77">
        <v>8.9667714885997354E-2</v>
      </c>
      <c r="GY6316" s="77">
        <v>0</v>
      </c>
      <c r="GZ6316" s="77">
        <v>0</v>
      </c>
    </row>
    <row r="6317" spans="187:208" x14ac:dyDescent="0.25">
      <c r="GE6317" s="77" t="s">
        <v>422</v>
      </c>
      <c r="GF6317" s="77" t="s">
        <v>155</v>
      </c>
      <c r="GG6317" s="77" t="s">
        <v>477</v>
      </c>
      <c r="GH6317" s="77" t="s">
        <v>439</v>
      </c>
      <c r="GI6317" s="77">
        <v>2023</v>
      </c>
      <c r="GJ6317" s="77" t="s">
        <v>305</v>
      </c>
      <c r="GK6317" s="77">
        <v>0.71896016785821326</v>
      </c>
      <c r="GL6317" s="77">
        <v>1419.6505749999999</v>
      </c>
      <c r="GM6317" s="77">
        <v>2023</v>
      </c>
      <c r="GN6317" s="77" t="s">
        <v>175</v>
      </c>
      <c r="GO6317" s="77">
        <v>0.13250000000000001</v>
      </c>
      <c r="GP6317" s="77">
        <v>3</v>
      </c>
      <c r="GQ6317" s="77">
        <v>0</v>
      </c>
      <c r="GR6317" s="77" t="s">
        <v>423</v>
      </c>
      <c r="GS6317" s="77">
        <v>0</v>
      </c>
      <c r="GT6317" s="77">
        <v>0</v>
      </c>
      <c r="GU6317" s="77">
        <v>0.1527377521613833</v>
      </c>
      <c r="GV6317" s="77">
        <v>0.10981235993223432</v>
      </c>
      <c r="GW6317" s="77">
        <v>0.1527377521613833</v>
      </c>
      <c r="GX6317" s="77">
        <v>0.10981235993223432</v>
      </c>
      <c r="GY6317" s="77">
        <v>0.1527377521613833</v>
      </c>
      <c r="GZ6317" s="77">
        <v>0.10981235993223432</v>
      </c>
    </row>
    <row r="6318" spans="187:208" x14ac:dyDescent="0.25">
      <c r="GE6318" s="77" t="s">
        <v>425</v>
      </c>
      <c r="GF6318" s="77" t="s">
        <v>155</v>
      </c>
      <c r="GG6318" s="77" t="s">
        <v>477</v>
      </c>
      <c r="GH6318" s="77" t="s">
        <v>439</v>
      </c>
      <c r="GI6318" s="77">
        <v>2023</v>
      </c>
      <c r="GJ6318" s="77" t="s">
        <v>301</v>
      </c>
      <c r="GK6318" s="77">
        <v>3.0714971986151069</v>
      </c>
      <c r="GL6318" s="77">
        <v>1419.6505749999999</v>
      </c>
      <c r="GM6318" s="77">
        <v>2023</v>
      </c>
      <c r="GN6318" s="77" t="s">
        <v>175</v>
      </c>
      <c r="GO6318" s="77">
        <v>5.3000000000000005E-2</v>
      </c>
      <c r="GP6318" s="77">
        <v>3</v>
      </c>
      <c r="GQ6318" s="77">
        <v>0</v>
      </c>
      <c r="GR6318" s="77" t="s">
        <v>423</v>
      </c>
      <c r="GS6318" s="77">
        <v>0</v>
      </c>
      <c r="GT6318" s="77">
        <v>0</v>
      </c>
      <c r="GU6318" s="77">
        <v>5.5966209081309407E-2</v>
      </c>
      <c r="GV6318" s="77">
        <v>0.1719000544103492</v>
      </c>
      <c r="GW6318" s="77">
        <v>5.5966209081309407E-2</v>
      </c>
      <c r="GX6318" s="77">
        <v>0.1719000544103492</v>
      </c>
      <c r="GY6318" s="77">
        <v>5.5966209081309407E-2</v>
      </c>
      <c r="GZ6318" s="77">
        <v>0.1719000544103492</v>
      </c>
    </row>
    <row r="6319" spans="187:208" x14ac:dyDescent="0.25">
      <c r="GE6319" s="77" t="s">
        <v>427</v>
      </c>
      <c r="GF6319" s="77" t="s">
        <v>155</v>
      </c>
      <c r="GG6319" s="77" t="s">
        <v>477</v>
      </c>
      <c r="GH6319" s="77" t="s">
        <v>439</v>
      </c>
      <c r="GI6319" s="77">
        <v>2023</v>
      </c>
      <c r="GJ6319" s="77" t="s">
        <v>303</v>
      </c>
      <c r="GK6319" s="77">
        <v>1.684577240534449</v>
      </c>
      <c r="GL6319" s="77">
        <v>1419.6505749999999</v>
      </c>
      <c r="GM6319" s="77">
        <v>2023</v>
      </c>
      <c r="GN6319" s="77" t="s">
        <v>175</v>
      </c>
      <c r="GO6319" s="77">
        <v>5.3000000000000005E-2</v>
      </c>
      <c r="GP6319" s="77">
        <v>3</v>
      </c>
      <c r="GQ6319" s="77">
        <v>0</v>
      </c>
      <c r="GR6319" s="77" t="s">
        <v>423</v>
      </c>
      <c r="GS6319" s="77">
        <v>0</v>
      </c>
      <c r="GT6319" s="77">
        <v>0</v>
      </c>
      <c r="GU6319" s="77">
        <v>5.5966209081309407E-2</v>
      </c>
      <c r="GV6319" s="77">
        <v>9.4279402057366221E-2</v>
      </c>
      <c r="GW6319" s="77">
        <v>5.5966209081309407E-2</v>
      </c>
      <c r="GX6319" s="77">
        <v>9.4279402057366221E-2</v>
      </c>
      <c r="GY6319" s="77">
        <v>5.5966209081309407E-2</v>
      </c>
      <c r="GZ6319" s="77">
        <v>9.4279402057366221E-2</v>
      </c>
    </row>
    <row r="6320" spans="187:208" x14ac:dyDescent="0.25">
      <c r="GE6320" s="77" t="s">
        <v>422</v>
      </c>
      <c r="GF6320" s="77" t="s">
        <v>155</v>
      </c>
      <c r="GG6320" s="77" t="s">
        <v>477</v>
      </c>
      <c r="GH6320" s="77" t="s">
        <v>439</v>
      </c>
      <c r="GI6320" s="77">
        <v>2024</v>
      </c>
      <c r="GJ6320" s="77" t="s">
        <v>305</v>
      </c>
      <c r="GK6320" s="77">
        <v>0.71896016785821326</v>
      </c>
      <c r="GL6320" s="77">
        <v>1419.6505749999999</v>
      </c>
      <c r="GM6320" s="77">
        <v>2024</v>
      </c>
      <c r="GN6320" s="77" t="s">
        <v>175</v>
      </c>
      <c r="GO6320" s="77">
        <v>0.13250000000000001</v>
      </c>
      <c r="GP6320" s="77">
        <v>3</v>
      </c>
      <c r="GQ6320" s="77">
        <v>0</v>
      </c>
      <c r="GR6320" s="77" t="s">
        <v>423</v>
      </c>
      <c r="GS6320" s="77">
        <v>0</v>
      </c>
      <c r="GT6320" s="77">
        <v>0</v>
      </c>
      <c r="GU6320" s="77">
        <v>0</v>
      </c>
      <c r="GV6320" s="77">
        <v>0</v>
      </c>
      <c r="GW6320" s="77">
        <v>0.1527377521613833</v>
      </c>
      <c r="GX6320" s="77">
        <v>0.10981235993223432</v>
      </c>
      <c r="GY6320" s="77">
        <v>0.1527377521613833</v>
      </c>
      <c r="GZ6320" s="77">
        <v>0.10981235993223432</v>
      </c>
    </row>
    <row r="6321" spans="187:208" x14ac:dyDescent="0.25">
      <c r="GE6321" s="77" t="s">
        <v>425</v>
      </c>
      <c r="GF6321" s="77" t="s">
        <v>155</v>
      </c>
      <c r="GG6321" s="77" t="s">
        <v>477</v>
      </c>
      <c r="GH6321" s="77" t="s">
        <v>439</v>
      </c>
      <c r="GI6321" s="77">
        <v>2024</v>
      </c>
      <c r="GJ6321" s="77" t="s">
        <v>301</v>
      </c>
      <c r="GK6321" s="77">
        <v>3.0714971986151069</v>
      </c>
      <c r="GL6321" s="77">
        <v>1419.6505749999999</v>
      </c>
      <c r="GM6321" s="77">
        <v>2024</v>
      </c>
      <c r="GN6321" s="77" t="s">
        <v>175</v>
      </c>
      <c r="GO6321" s="77">
        <v>5.3000000000000005E-2</v>
      </c>
      <c r="GP6321" s="77">
        <v>3</v>
      </c>
      <c r="GQ6321" s="77">
        <v>0</v>
      </c>
      <c r="GR6321" s="77" t="s">
        <v>423</v>
      </c>
      <c r="GS6321" s="77">
        <v>0</v>
      </c>
      <c r="GT6321" s="77">
        <v>0</v>
      </c>
      <c r="GU6321" s="77">
        <v>0</v>
      </c>
      <c r="GV6321" s="77">
        <v>0</v>
      </c>
      <c r="GW6321" s="77">
        <v>5.5966209081309407E-2</v>
      </c>
      <c r="GX6321" s="77">
        <v>0.1719000544103492</v>
      </c>
      <c r="GY6321" s="77">
        <v>5.5966209081309407E-2</v>
      </c>
      <c r="GZ6321" s="77">
        <v>0.1719000544103492</v>
      </c>
    </row>
    <row r="6322" spans="187:208" x14ac:dyDescent="0.25">
      <c r="GE6322" s="77" t="s">
        <v>427</v>
      </c>
      <c r="GF6322" s="77" t="s">
        <v>155</v>
      </c>
      <c r="GG6322" s="77" t="s">
        <v>477</v>
      </c>
      <c r="GH6322" s="77" t="s">
        <v>439</v>
      </c>
      <c r="GI6322" s="77">
        <v>2024</v>
      </c>
      <c r="GJ6322" s="77" t="s">
        <v>303</v>
      </c>
      <c r="GK6322" s="77">
        <v>1.684577240534449</v>
      </c>
      <c r="GL6322" s="77">
        <v>1419.6505749999999</v>
      </c>
      <c r="GM6322" s="77">
        <v>2024</v>
      </c>
      <c r="GN6322" s="77" t="s">
        <v>175</v>
      </c>
      <c r="GO6322" s="77">
        <v>5.3000000000000005E-2</v>
      </c>
      <c r="GP6322" s="77">
        <v>3</v>
      </c>
      <c r="GQ6322" s="77">
        <v>0</v>
      </c>
      <c r="GR6322" s="77" t="s">
        <v>423</v>
      </c>
      <c r="GS6322" s="77">
        <v>0</v>
      </c>
      <c r="GT6322" s="77">
        <v>0</v>
      </c>
      <c r="GU6322" s="77">
        <v>0</v>
      </c>
      <c r="GV6322" s="77">
        <v>0</v>
      </c>
      <c r="GW6322" s="77">
        <v>5.5966209081309407E-2</v>
      </c>
      <c r="GX6322" s="77">
        <v>9.4279402057366221E-2</v>
      </c>
      <c r="GY6322" s="77">
        <v>5.5966209081309407E-2</v>
      </c>
      <c r="GZ6322" s="77">
        <v>9.4279402057366221E-2</v>
      </c>
    </row>
    <row r="6323" spans="187:208" x14ac:dyDescent="0.25">
      <c r="GE6323" s="77" t="s">
        <v>422</v>
      </c>
      <c r="GF6323" s="77" t="s">
        <v>155</v>
      </c>
      <c r="GG6323" s="77" t="s">
        <v>477</v>
      </c>
      <c r="GH6323" s="77" t="s">
        <v>439</v>
      </c>
      <c r="GI6323" s="77">
        <v>2025</v>
      </c>
      <c r="GJ6323" s="77" t="s">
        <v>305</v>
      </c>
      <c r="GK6323" s="77">
        <v>0.71896016785821326</v>
      </c>
      <c r="GL6323" s="77">
        <v>1419.6505749999999</v>
      </c>
      <c r="GM6323" s="77">
        <v>2025</v>
      </c>
      <c r="GN6323" s="77" t="s">
        <v>175</v>
      </c>
      <c r="GO6323" s="77">
        <v>0.13250000000000001</v>
      </c>
      <c r="GP6323" s="77">
        <v>3</v>
      </c>
      <c r="GQ6323" s="77">
        <v>0</v>
      </c>
      <c r="GR6323" s="77" t="s">
        <v>423</v>
      </c>
      <c r="GS6323" s="77">
        <v>0</v>
      </c>
      <c r="GT6323" s="77">
        <v>0</v>
      </c>
      <c r="GU6323" s="77">
        <v>0</v>
      </c>
      <c r="GV6323" s="77">
        <v>0</v>
      </c>
      <c r="GW6323" s="77">
        <v>0</v>
      </c>
      <c r="GX6323" s="77">
        <v>0</v>
      </c>
      <c r="GY6323" s="77">
        <v>0.1527377521613833</v>
      </c>
      <c r="GZ6323" s="77">
        <v>0.10981235993223432</v>
      </c>
    </row>
    <row r="6324" spans="187:208" x14ac:dyDescent="0.25">
      <c r="GE6324" s="77" t="s">
        <v>425</v>
      </c>
      <c r="GF6324" s="77" t="s">
        <v>155</v>
      </c>
      <c r="GG6324" s="77" t="s">
        <v>477</v>
      </c>
      <c r="GH6324" s="77" t="s">
        <v>439</v>
      </c>
      <c r="GI6324" s="77">
        <v>2025</v>
      </c>
      <c r="GJ6324" s="77" t="s">
        <v>301</v>
      </c>
      <c r="GK6324" s="77">
        <v>3.0714971986151069</v>
      </c>
      <c r="GL6324" s="77">
        <v>1419.6505749999999</v>
      </c>
      <c r="GM6324" s="77">
        <v>2025</v>
      </c>
      <c r="GN6324" s="77" t="s">
        <v>175</v>
      </c>
      <c r="GO6324" s="77">
        <v>5.3000000000000005E-2</v>
      </c>
      <c r="GP6324" s="77">
        <v>3</v>
      </c>
      <c r="GQ6324" s="77">
        <v>0</v>
      </c>
      <c r="GR6324" s="77" t="s">
        <v>423</v>
      </c>
      <c r="GS6324" s="77">
        <v>0</v>
      </c>
      <c r="GT6324" s="77">
        <v>0</v>
      </c>
      <c r="GU6324" s="77">
        <v>0</v>
      </c>
      <c r="GV6324" s="77">
        <v>0</v>
      </c>
      <c r="GW6324" s="77">
        <v>0</v>
      </c>
      <c r="GX6324" s="77">
        <v>0</v>
      </c>
      <c r="GY6324" s="77">
        <v>5.5966209081309407E-2</v>
      </c>
      <c r="GZ6324" s="77">
        <v>0.1719000544103492</v>
      </c>
    </row>
    <row r="6325" spans="187:208" x14ac:dyDescent="0.25">
      <c r="GE6325" s="77" t="s">
        <v>427</v>
      </c>
      <c r="GF6325" s="77" t="s">
        <v>155</v>
      </c>
      <c r="GG6325" s="77" t="s">
        <v>477</v>
      </c>
      <c r="GH6325" s="77" t="s">
        <v>439</v>
      </c>
      <c r="GI6325" s="77">
        <v>2025</v>
      </c>
      <c r="GJ6325" s="77" t="s">
        <v>303</v>
      </c>
      <c r="GK6325" s="77">
        <v>1.684577240534449</v>
      </c>
      <c r="GL6325" s="77">
        <v>1419.6505749999999</v>
      </c>
      <c r="GM6325" s="77">
        <v>2025</v>
      </c>
      <c r="GN6325" s="77" t="s">
        <v>175</v>
      </c>
      <c r="GO6325" s="77">
        <v>5.3000000000000005E-2</v>
      </c>
      <c r="GP6325" s="77">
        <v>3</v>
      </c>
      <c r="GQ6325" s="77">
        <v>0</v>
      </c>
      <c r="GR6325" s="77" t="s">
        <v>423</v>
      </c>
      <c r="GS6325" s="77">
        <v>0</v>
      </c>
      <c r="GT6325" s="77">
        <v>0</v>
      </c>
      <c r="GU6325" s="77">
        <v>0</v>
      </c>
      <c r="GV6325" s="77">
        <v>0</v>
      </c>
      <c r="GW6325" s="77">
        <v>0</v>
      </c>
      <c r="GX6325" s="77">
        <v>0</v>
      </c>
      <c r="GY6325" s="77">
        <v>5.5966209081309407E-2</v>
      </c>
      <c r="GZ6325" s="77">
        <v>9.4279402057366221E-2</v>
      </c>
    </row>
    <row r="6326" spans="187:208" x14ac:dyDescent="0.25">
      <c r="GE6326" s="77" t="s">
        <v>422</v>
      </c>
      <c r="GF6326" s="77" t="s">
        <v>155</v>
      </c>
      <c r="GG6326" s="77" t="s">
        <v>477</v>
      </c>
      <c r="GH6326" s="77" t="s">
        <v>446</v>
      </c>
      <c r="GI6326" s="77">
        <v>2021</v>
      </c>
      <c r="GJ6326" s="77" t="s">
        <v>305</v>
      </c>
      <c r="GK6326" s="77">
        <v>3.6425060683954513E-2</v>
      </c>
      <c r="GL6326" s="77">
        <v>1419.6505749999999</v>
      </c>
      <c r="GM6326" s="77">
        <v>2021</v>
      </c>
      <c r="GN6326" s="77" t="s">
        <v>175</v>
      </c>
      <c r="GO6326" s="77">
        <v>0.13250000000000001</v>
      </c>
      <c r="GP6326" s="77">
        <v>3</v>
      </c>
      <c r="GQ6326" s="77">
        <v>0</v>
      </c>
      <c r="GR6326" s="77" t="s">
        <v>423</v>
      </c>
      <c r="GS6326" s="77">
        <v>0.1527377521613833</v>
      </c>
      <c r="GT6326" s="77">
        <v>5.563481891209191E-3</v>
      </c>
      <c r="GU6326" s="77">
        <v>0.1527377521613833</v>
      </c>
      <c r="GV6326" s="77">
        <v>5.563481891209191E-3</v>
      </c>
      <c r="GW6326" s="77">
        <v>0</v>
      </c>
      <c r="GX6326" s="77">
        <v>0</v>
      </c>
      <c r="GY6326" s="77">
        <v>0</v>
      </c>
      <c r="GZ6326" s="77">
        <v>0</v>
      </c>
    </row>
    <row r="6327" spans="187:208" x14ac:dyDescent="0.25">
      <c r="GE6327" s="77" t="s">
        <v>425</v>
      </c>
      <c r="GF6327" s="77" t="s">
        <v>155</v>
      </c>
      <c r="GG6327" s="77" t="s">
        <v>477</v>
      </c>
      <c r="GH6327" s="77" t="s">
        <v>446</v>
      </c>
      <c r="GI6327" s="77">
        <v>2021</v>
      </c>
      <c r="GJ6327" s="77" t="s">
        <v>301</v>
      </c>
      <c r="GK6327" s="77">
        <v>1.5808724525432651E-3</v>
      </c>
      <c r="GL6327" s="77">
        <v>1419.6505749999999</v>
      </c>
      <c r="GM6327" s="77">
        <v>2021</v>
      </c>
      <c r="GN6327" s="77" t="s">
        <v>175</v>
      </c>
      <c r="GO6327" s="77">
        <v>5.3000000000000005E-2</v>
      </c>
      <c r="GP6327" s="77">
        <v>3</v>
      </c>
      <c r="GQ6327" s="77">
        <v>0</v>
      </c>
      <c r="GR6327" s="77" t="s">
        <v>423</v>
      </c>
      <c r="GS6327" s="77">
        <v>5.5966209081309407E-2</v>
      </c>
      <c r="GT6327" s="77">
        <v>8.847543820991876E-5</v>
      </c>
      <c r="GU6327" s="77">
        <v>5.5966209081309407E-2</v>
      </c>
      <c r="GV6327" s="77">
        <v>8.847543820991876E-5</v>
      </c>
      <c r="GW6327" s="77">
        <v>0</v>
      </c>
      <c r="GX6327" s="77">
        <v>0</v>
      </c>
      <c r="GY6327" s="77">
        <v>0</v>
      </c>
      <c r="GZ6327" s="77">
        <v>0</v>
      </c>
    </row>
    <row r="6328" spans="187:208" x14ac:dyDescent="0.25">
      <c r="GE6328" s="77" t="s">
        <v>427</v>
      </c>
      <c r="GF6328" s="77" t="s">
        <v>155</v>
      </c>
      <c r="GG6328" s="77" t="s">
        <v>477</v>
      </c>
      <c r="GH6328" s="77" t="s">
        <v>446</v>
      </c>
      <c r="GI6328" s="77">
        <v>2021</v>
      </c>
      <c r="GJ6328" s="77" t="s">
        <v>303</v>
      </c>
      <c r="GK6328" s="77">
        <v>3.989464219845075E-2</v>
      </c>
      <c r="GL6328" s="77">
        <v>1419.6505749999999</v>
      </c>
      <c r="GM6328" s="77">
        <v>2021</v>
      </c>
      <c r="GN6328" s="77" t="s">
        <v>175</v>
      </c>
      <c r="GO6328" s="77">
        <v>5.3000000000000005E-2</v>
      </c>
      <c r="GP6328" s="77">
        <v>3</v>
      </c>
      <c r="GQ6328" s="77">
        <v>0</v>
      </c>
      <c r="GR6328" s="77" t="s">
        <v>423</v>
      </c>
      <c r="GS6328" s="77">
        <v>5.5966209081309407E-2</v>
      </c>
      <c r="GT6328" s="77">
        <v>2.232751886502524E-3</v>
      </c>
      <c r="GU6328" s="77">
        <v>5.5966209081309407E-2</v>
      </c>
      <c r="GV6328" s="77">
        <v>2.232751886502524E-3</v>
      </c>
      <c r="GW6328" s="77">
        <v>0</v>
      </c>
      <c r="GX6328" s="77">
        <v>0</v>
      </c>
      <c r="GY6328" s="77">
        <v>0</v>
      </c>
      <c r="GZ6328" s="77">
        <v>0</v>
      </c>
    </row>
    <row r="6329" spans="187:208" x14ac:dyDescent="0.25">
      <c r="GE6329" s="77" t="s">
        <v>422</v>
      </c>
      <c r="GF6329" s="77" t="s">
        <v>155</v>
      </c>
      <c r="GG6329" s="77" t="s">
        <v>477</v>
      </c>
      <c r="GH6329" s="77" t="s">
        <v>446</v>
      </c>
      <c r="GI6329" s="77">
        <v>2022</v>
      </c>
      <c r="GJ6329" s="77" t="s">
        <v>305</v>
      </c>
      <c r="GK6329" s="77">
        <v>3.6425060683954513E-2</v>
      </c>
      <c r="GL6329" s="77">
        <v>1419.6505749999999</v>
      </c>
      <c r="GM6329" s="77">
        <v>2022</v>
      </c>
      <c r="GN6329" s="77" t="s">
        <v>175</v>
      </c>
      <c r="GO6329" s="77">
        <v>0.13250000000000001</v>
      </c>
      <c r="GP6329" s="77">
        <v>3</v>
      </c>
      <c r="GQ6329" s="77">
        <v>0</v>
      </c>
      <c r="GR6329" s="77" t="s">
        <v>423</v>
      </c>
      <c r="GS6329" s="77">
        <v>0.1527377521613833</v>
      </c>
      <c r="GT6329" s="77">
        <v>5.563481891209191E-3</v>
      </c>
      <c r="GU6329" s="77">
        <v>0.1527377521613833</v>
      </c>
      <c r="GV6329" s="77">
        <v>5.563481891209191E-3</v>
      </c>
      <c r="GW6329" s="77">
        <v>0.1527377521613833</v>
      </c>
      <c r="GX6329" s="77">
        <v>5.563481891209191E-3</v>
      </c>
      <c r="GY6329" s="77">
        <v>0</v>
      </c>
      <c r="GZ6329" s="77">
        <v>0</v>
      </c>
    </row>
    <row r="6330" spans="187:208" x14ac:dyDescent="0.25">
      <c r="GE6330" s="77" t="s">
        <v>425</v>
      </c>
      <c r="GF6330" s="77" t="s">
        <v>155</v>
      </c>
      <c r="GG6330" s="77" t="s">
        <v>477</v>
      </c>
      <c r="GH6330" s="77" t="s">
        <v>446</v>
      </c>
      <c r="GI6330" s="77">
        <v>2022</v>
      </c>
      <c r="GJ6330" s="77" t="s">
        <v>301</v>
      </c>
      <c r="GK6330" s="77">
        <v>1.5808724525432651E-3</v>
      </c>
      <c r="GL6330" s="77">
        <v>1419.6505749999999</v>
      </c>
      <c r="GM6330" s="77">
        <v>2022</v>
      </c>
      <c r="GN6330" s="77" t="s">
        <v>175</v>
      </c>
      <c r="GO6330" s="77">
        <v>5.3000000000000005E-2</v>
      </c>
      <c r="GP6330" s="77">
        <v>3</v>
      </c>
      <c r="GQ6330" s="77">
        <v>0</v>
      </c>
      <c r="GR6330" s="77" t="s">
        <v>423</v>
      </c>
      <c r="GS6330" s="77">
        <v>5.5966209081309407E-2</v>
      </c>
      <c r="GT6330" s="77">
        <v>8.847543820991876E-5</v>
      </c>
      <c r="GU6330" s="77">
        <v>5.5966209081309407E-2</v>
      </c>
      <c r="GV6330" s="77">
        <v>8.847543820991876E-5</v>
      </c>
      <c r="GW6330" s="77">
        <v>5.5966209081309407E-2</v>
      </c>
      <c r="GX6330" s="77">
        <v>8.847543820991876E-5</v>
      </c>
      <c r="GY6330" s="77">
        <v>0</v>
      </c>
      <c r="GZ6330" s="77">
        <v>0</v>
      </c>
    </row>
    <row r="6331" spans="187:208" x14ac:dyDescent="0.25">
      <c r="GE6331" s="77" t="s">
        <v>427</v>
      </c>
      <c r="GF6331" s="77" t="s">
        <v>155</v>
      </c>
      <c r="GG6331" s="77" t="s">
        <v>477</v>
      </c>
      <c r="GH6331" s="77" t="s">
        <v>446</v>
      </c>
      <c r="GI6331" s="77">
        <v>2022</v>
      </c>
      <c r="GJ6331" s="77" t="s">
        <v>303</v>
      </c>
      <c r="GK6331" s="77">
        <v>3.989464219845075E-2</v>
      </c>
      <c r="GL6331" s="77">
        <v>1419.6505749999999</v>
      </c>
      <c r="GM6331" s="77">
        <v>2022</v>
      </c>
      <c r="GN6331" s="77" t="s">
        <v>175</v>
      </c>
      <c r="GO6331" s="77">
        <v>5.3000000000000005E-2</v>
      </c>
      <c r="GP6331" s="77">
        <v>3</v>
      </c>
      <c r="GQ6331" s="77">
        <v>0</v>
      </c>
      <c r="GR6331" s="77" t="s">
        <v>423</v>
      </c>
      <c r="GS6331" s="77">
        <v>5.5966209081309407E-2</v>
      </c>
      <c r="GT6331" s="77">
        <v>2.232751886502524E-3</v>
      </c>
      <c r="GU6331" s="77">
        <v>5.5966209081309407E-2</v>
      </c>
      <c r="GV6331" s="77">
        <v>2.232751886502524E-3</v>
      </c>
      <c r="GW6331" s="77">
        <v>5.5966209081309407E-2</v>
      </c>
      <c r="GX6331" s="77">
        <v>2.232751886502524E-3</v>
      </c>
      <c r="GY6331" s="77">
        <v>0</v>
      </c>
      <c r="GZ6331" s="77">
        <v>0</v>
      </c>
    </row>
    <row r="6332" spans="187:208" x14ac:dyDescent="0.25">
      <c r="GE6332" s="77" t="s">
        <v>422</v>
      </c>
      <c r="GF6332" s="77" t="s">
        <v>155</v>
      </c>
      <c r="GG6332" s="77" t="s">
        <v>477</v>
      </c>
      <c r="GH6332" s="77" t="s">
        <v>446</v>
      </c>
      <c r="GI6332" s="77">
        <v>2023</v>
      </c>
      <c r="GJ6332" s="77" t="s">
        <v>305</v>
      </c>
      <c r="GK6332" s="77">
        <v>3.759022461139077E-2</v>
      </c>
      <c r="GL6332" s="77">
        <v>1419.6505749999999</v>
      </c>
      <c r="GM6332" s="77">
        <v>2023</v>
      </c>
      <c r="GN6332" s="77" t="s">
        <v>175</v>
      </c>
      <c r="GO6332" s="77">
        <v>0.13250000000000001</v>
      </c>
      <c r="GP6332" s="77">
        <v>3</v>
      </c>
      <c r="GQ6332" s="77">
        <v>0</v>
      </c>
      <c r="GR6332" s="77" t="s">
        <v>423</v>
      </c>
      <c r="GS6332" s="77">
        <v>0</v>
      </c>
      <c r="GT6332" s="77">
        <v>0</v>
      </c>
      <c r="GU6332" s="77">
        <v>0.1527377521613833</v>
      </c>
      <c r="GV6332" s="77">
        <v>5.7414464103853341E-3</v>
      </c>
      <c r="GW6332" s="77">
        <v>0.1527377521613833</v>
      </c>
      <c r="GX6332" s="77">
        <v>5.7414464103853341E-3</v>
      </c>
      <c r="GY6332" s="77">
        <v>0.1527377521613833</v>
      </c>
      <c r="GZ6332" s="77">
        <v>5.7414464103853341E-3</v>
      </c>
    </row>
    <row r="6333" spans="187:208" x14ac:dyDescent="0.25">
      <c r="GE6333" s="77" t="s">
        <v>425</v>
      </c>
      <c r="GF6333" s="77" t="s">
        <v>155</v>
      </c>
      <c r="GG6333" s="77" t="s">
        <v>477</v>
      </c>
      <c r="GH6333" s="77" t="s">
        <v>446</v>
      </c>
      <c r="GI6333" s="77">
        <v>2023</v>
      </c>
      <c r="GJ6333" s="77" t="s">
        <v>301</v>
      </c>
      <c r="GK6333" s="77">
        <v>1.6314334115687429E-3</v>
      </c>
      <c r="GL6333" s="77">
        <v>1419.6505749999999</v>
      </c>
      <c r="GM6333" s="77">
        <v>2023</v>
      </c>
      <c r="GN6333" s="77" t="s">
        <v>175</v>
      </c>
      <c r="GO6333" s="77">
        <v>5.3000000000000005E-2</v>
      </c>
      <c r="GP6333" s="77">
        <v>3</v>
      </c>
      <c r="GQ6333" s="77">
        <v>0</v>
      </c>
      <c r="GR6333" s="77" t="s">
        <v>423</v>
      </c>
      <c r="GS6333" s="77">
        <v>0</v>
      </c>
      <c r="GT6333" s="77">
        <v>0</v>
      </c>
      <c r="GU6333" s="77">
        <v>5.5966209081309407E-2</v>
      </c>
      <c r="GV6333" s="77">
        <v>9.1305143414090168E-5</v>
      </c>
      <c r="GW6333" s="77">
        <v>5.5966209081309407E-2</v>
      </c>
      <c r="GX6333" s="77">
        <v>9.1305143414090168E-5</v>
      </c>
      <c r="GY6333" s="77">
        <v>5.5966209081309407E-2</v>
      </c>
      <c r="GZ6333" s="77">
        <v>9.1305143414090168E-5</v>
      </c>
    </row>
    <row r="6334" spans="187:208" x14ac:dyDescent="0.25">
      <c r="GE6334" s="77" t="s">
        <v>427</v>
      </c>
      <c r="GF6334" s="77" t="s">
        <v>155</v>
      </c>
      <c r="GG6334" s="77" t="s">
        <v>477</v>
      </c>
      <c r="GH6334" s="77" t="s">
        <v>446</v>
      </c>
      <c r="GI6334" s="77">
        <v>2023</v>
      </c>
      <c r="GJ6334" s="77" t="s">
        <v>303</v>
      </c>
      <c r="GK6334" s="77">
        <v>4.1186611014017743E-2</v>
      </c>
      <c r="GL6334" s="77">
        <v>1419.6505749999999</v>
      </c>
      <c r="GM6334" s="77">
        <v>2023</v>
      </c>
      <c r="GN6334" s="77" t="s">
        <v>175</v>
      </c>
      <c r="GO6334" s="77">
        <v>5.3000000000000005E-2</v>
      </c>
      <c r="GP6334" s="77">
        <v>3</v>
      </c>
      <c r="GQ6334" s="77">
        <v>0</v>
      </c>
      <c r="GR6334" s="77" t="s">
        <v>423</v>
      </c>
      <c r="GS6334" s="77">
        <v>0</v>
      </c>
      <c r="GT6334" s="77">
        <v>0</v>
      </c>
      <c r="GU6334" s="77">
        <v>5.5966209081309407E-2</v>
      </c>
      <c r="GV6334" s="77">
        <v>2.3050584833610777E-3</v>
      </c>
      <c r="GW6334" s="77">
        <v>5.5966209081309407E-2</v>
      </c>
      <c r="GX6334" s="77">
        <v>2.3050584833610777E-3</v>
      </c>
      <c r="GY6334" s="77">
        <v>5.5966209081309407E-2</v>
      </c>
      <c r="GZ6334" s="77">
        <v>2.3050584833610777E-3</v>
      </c>
    </row>
    <row r="6335" spans="187:208" x14ac:dyDescent="0.25">
      <c r="GE6335" s="77" t="s">
        <v>422</v>
      </c>
      <c r="GF6335" s="77" t="s">
        <v>155</v>
      </c>
      <c r="GG6335" s="77" t="s">
        <v>477</v>
      </c>
      <c r="GH6335" s="77" t="s">
        <v>446</v>
      </c>
      <c r="GI6335" s="77">
        <v>2024</v>
      </c>
      <c r="GJ6335" s="77" t="s">
        <v>305</v>
      </c>
      <c r="GK6335" s="77">
        <v>3.759022461139077E-2</v>
      </c>
      <c r="GL6335" s="77">
        <v>1419.6505749999999</v>
      </c>
      <c r="GM6335" s="77">
        <v>2024</v>
      </c>
      <c r="GN6335" s="77" t="s">
        <v>175</v>
      </c>
      <c r="GO6335" s="77">
        <v>0.13250000000000001</v>
      </c>
      <c r="GP6335" s="77">
        <v>3</v>
      </c>
      <c r="GQ6335" s="77">
        <v>0</v>
      </c>
      <c r="GR6335" s="77" t="s">
        <v>423</v>
      </c>
      <c r="GS6335" s="77">
        <v>0</v>
      </c>
      <c r="GT6335" s="77">
        <v>0</v>
      </c>
      <c r="GU6335" s="77">
        <v>0</v>
      </c>
      <c r="GV6335" s="77">
        <v>0</v>
      </c>
      <c r="GW6335" s="77">
        <v>0.1527377521613833</v>
      </c>
      <c r="GX6335" s="77">
        <v>5.7414464103853341E-3</v>
      </c>
      <c r="GY6335" s="77">
        <v>0.1527377521613833</v>
      </c>
      <c r="GZ6335" s="77">
        <v>5.7414464103853341E-3</v>
      </c>
    </row>
    <row r="6336" spans="187:208" x14ac:dyDescent="0.25">
      <c r="GE6336" s="77" t="s">
        <v>425</v>
      </c>
      <c r="GF6336" s="77" t="s">
        <v>155</v>
      </c>
      <c r="GG6336" s="77" t="s">
        <v>477</v>
      </c>
      <c r="GH6336" s="77" t="s">
        <v>446</v>
      </c>
      <c r="GI6336" s="77">
        <v>2024</v>
      </c>
      <c r="GJ6336" s="77" t="s">
        <v>301</v>
      </c>
      <c r="GK6336" s="77">
        <v>1.6314334115687429E-3</v>
      </c>
      <c r="GL6336" s="77">
        <v>1419.6505749999999</v>
      </c>
      <c r="GM6336" s="77">
        <v>2024</v>
      </c>
      <c r="GN6336" s="77" t="s">
        <v>175</v>
      </c>
      <c r="GO6336" s="77">
        <v>5.3000000000000005E-2</v>
      </c>
      <c r="GP6336" s="77">
        <v>3</v>
      </c>
      <c r="GQ6336" s="77">
        <v>0</v>
      </c>
      <c r="GR6336" s="77" t="s">
        <v>423</v>
      </c>
      <c r="GS6336" s="77">
        <v>0</v>
      </c>
      <c r="GT6336" s="77">
        <v>0</v>
      </c>
      <c r="GU6336" s="77">
        <v>0</v>
      </c>
      <c r="GV6336" s="77">
        <v>0</v>
      </c>
      <c r="GW6336" s="77">
        <v>5.5966209081309407E-2</v>
      </c>
      <c r="GX6336" s="77">
        <v>9.1305143414090168E-5</v>
      </c>
      <c r="GY6336" s="77">
        <v>5.5966209081309407E-2</v>
      </c>
      <c r="GZ6336" s="77">
        <v>9.1305143414090168E-5</v>
      </c>
    </row>
    <row r="6337" spans="187:208" x14ac:dyDescent="0.25">
      <c r="GE6337" s="77" t="s">
        <v>427</v>
      </c>
      <c r="GF6337" s="77" t="s">
        <v>155</v>
      </c>
      <c r="GG6337" s="77" t="s">
        <v>477</v>
      </c>
      <c r="GH6337" s="77" t="s">
        <v>446</v>
      </c>
      <c r="GI6337" s="77">
        <v>2024</v>
      </c>
      <c r="GJ6337" s="77" t="s">
        <v>303</v>
      </c>
      <c r="GK6337" s="77">
        <v>4.1186611014017743E-2</v>
      </c>
      <c r="GL6337" s="77">
        <v>1419.6505749999999</v>
      </c>
      <c r="GM6337" s="77">
        <v>2024</v>
      </c>
      <c r="GN6337" s="77" t="s">
        <v>175</v>
      </c>
      <c r="GO6337" s="77">
        <v>5.3000000000000005E-2</v>
      </c>
      <c r="GP6337" s="77">
        <v>3</v>
      </c>
      <c r="GQ6337" s="77">
        <v>0</v>
      </c>
      <c r="GR6337" s="77" t="s">
        <v>423</v>
      </c>
      <c r="GS6337" s="77">
        <v>0</v>
      </c>
      <c r="GT6337" s="77">
        <v>0</v>
      </c>
      <c r="GU6337" s="77">
        <v>0</v>
      </c>
      <c r="GV6337" s="77">
        <v>0</v>
      </c>
      <c r="GW6337" s="77">
        <v>5.5966209081309407E-2</v>
      </c>
      <c r="GX6337" s="77">
        <v>2.3050584833610777E-3</v>
      </c>
      <c r="GY6337" s="77">
        <v>5.5966209081309407E-2</v>
      </c>
      <c r="GZ6337" s="77">
        <v>2.3050584833610777E-3</v>
      </c>
    </row>
    <row r="6338" spans="187:208" x14ac:dyDescent="0.25">
      <c r="GE6338" s="77" t="s">
        <v>422</v>
      </c>
      <c r="GF6338" s="77" t="s">
        <v>155</v>
      </c>
      <c r="GG6338" s="77" t="s">
        <v>477</v>
      </c>
      <c r="GH6338" s="77" t="s">
        <v>446</v>
      </c>
      <c r="GI6338" s="77">
        <v>2025</v>
      </c>
      <c r="GJ6338" s="77" t="s">
        <v>305</v>
      </c>
      <c r="GK6338" s="77">
        <v>3.759022461139077E-2</v>
      </c>
      <c r="GL6338" s="77">
        <v>1419.6505749999999</v>
      </c>
      <c r="GM6338" s="77">
        <v>2025</v>
      </c>
      <c r="GN6338" s="77" t="s">
        <v>175</v>
      </c>
      <c r="GO6338" s="77">
        <v>0.13250000000000001</v>
      </c>
      <c r="GP6338" s="77">
        <v>3</v>
      </c>
      <c r="GQ6338" s="77">
        <v>0</v>
      </c>
      <c r="GR6338" s="77" t="s">
        <v>423</v>
      </c>
      <c r="GS6338" s="77">
        <v>0</v>
      </c>
      <c r="GT6338" s="77">
        <v>0</v>
      </c>
      <c r="GU6338" s="77">
        <v>0</v>
      </c>
      <c r="GV6338" s="77">
        <v>0</v>
      </c>
      <c r="GW6338" s="77">
        <v>0</v>
      </c>
      <c r="GX6338" s="77">
        <v>0</v>
      </c>
      <c r="GY6338" s="77">
        <v>0.1527377521613833</v>
      </c>
      <c r="GZ6338" s="77">
        <v>5.7414464103853341E-3</v>
      </c>
    </row>
    <row r="6339" spans="187:208" x14ac:dyDescent="0.25">
      <c r="GE6339" s="77" t="s">
        <v>425</v>
      </c>
      <c r="GF6339" s="77" t="s">
        <v>155</v>
      </c>
      <c r="GG6339" s="77" t="s">
        <v>477</v>
      </c>
      <c r="GH6339" s="77" t="s">
        <v>446</v>
      </c>
      <c r="GI6339" s="77">
        <v>2025</v>
      </c>
      <c r="GJ6339" s="77" t="s">
        <v>301</v>
      </c>
      <c r="GK6339" s="77">
        <v>1.6314334115687429E-3</v>
      </c>
      <c r="GL6339" s="77">
        <v>1419.6505749999999</v>
      </c>
      <c r="GM6339" s="77">
        <v>2025</v>
      </c>
      <c r="GN6339" s="77" t="s">
        <v>175</v>
      </c>
      <c r="GO6339" s="77">
        <v>5.3000000000000005E-2</v>
      </c>
      <c r="GP6339" s="77">
        <v>3</v>
      </c>
      <c r="GQ6339" s="77">
        <v>0</v>
      </c>
      <c r="GR6339" s="77" t="s">
        <v>423</v>
      </c>
      <c r="GS6339" s="77">
        <v>0</v>
      </c>
      <c r="GT6339" s="77">
        <v>0</v>
      </c>
      <c r="GU6339" s="77">
        <v>0</v>
      </c>
      <c r="GV6339" s="77">
        <v>0</v>
      </c>
      <c r="GW6339" s="77">
        <v>0</v>
      </c>
      <c r="GX6339" s="77">
        <v>0</v>
      </c>
      <c r="GY6339" s="77">
        <v>5.5966209081309407E-2</v>
      </c>
      <c r="GZ6339" s="77">
        <v>9.1305143414090168E-5</v>
      </c>
    </row>
    <row r="6340" spans="187:208" x14ac:dyDescent="0.25">
      <c r="GE6340" s="77" t="s">
        <v>427</v>
      </c>
      <c r="GF6340" s="77" t="s">
        <v>155</v>
      </c>
      <c r="GG6340" s="77" t="s">
        <v>477</v>
      </c>
      <c r="GH6340" s="77" t="s">
        <v>446</v>
      </c>
      <c r="GI6340" s="77">
        <v>2025</v>
      </c>
      <c r="GJ6340" s="77" t="s">
        <v>303</v>
      </c>
      <c r="GK6340" s="77">
        <v>4.1186611014017743E-2</v>
      </c>
      <c r="GL6340" s="77">
        <v>1419.6505749999999</v>
      </c>
      <c r="GM6340" s="77">
        <v>2025</v>
      </c>
      <c r="GN6340" s="77" t="s">
        <v>175</v>
      </c>
      <c r="GO6340" s="77">
        <v>5.3000000000000005E-2</v>
      </c>
      <c r="GP6340" s="77">
        <v>3</v>
      </c>
      <c r="GQ6340" s="77">
        <v>0</v>
      </c>
      <c r="GR6340" s="77" t="s">
        <v>423</v>
      </c>
      <c r="GS6340" s="77">
        <v>0</v>
      </c>
      <c r="GT6340" s="77">
        <v>0</v>
      </c>
      <c r="GU6340" s="77">
        <v>0</v>
      </c>
      <c r="GV6340" s="77">
        <v>0</v>
      </c>
      <c r="GW6340" s="77">
        <v>0</v>
      </c>
      <c r="GX6340" s="77">
        <v>0</v>
      </c>
      <c r="GY6340" s="77">
        <v>5.5966209081309407E-2</v>
      </c>
      <c r="GZ6340" s="77">
        <v>2.3050584833610777E-3</v>
      </c>
    </row>
    <row r="6341" spans="187:208" x14ac:dyDescent="0.25">
      <c r="GE6341" s="77" t="s">
        <v>422</v>
      </c>
      <c r="GF6341" s="77" t="s">
        <v>155</v>
      </c>
      <c r="GG6341" s="77" t="s">
        <v>477</v>
      </c>
      <c r="GH6341" s="77" t="s">
        <v>453</v>
      </c>
      <c r="GI6341" s="77">
        <v>2021</v>
      </c>
      <c r="GJ6341" s="77" t="s">
        <v>305</v>
      </c>
      <c r="GK6341" s="77">
        <v>222.22942162783531</v>
      </c>
      <c r="GL6341" s="77">
        <v>1419.6505749999999</v>
      </c>
      <c r="GM6341" s="77">
        <v>2021</v>
      </c>
      <c r="GN6341" s="77" t="s">
        <v>175</v>
      </c>
      <c r="GO6341" s="77">
        <v>0.13250000000000001</v>
      </c>
      <c r="GP6341" s="77">
        <v>3</v>
      </c>
      <c r="GQ6341" s="77">
        <v>0</v>
      </c>
      <c r="GR6341" s="77" t="s">
        <v>423</v>
      </c>
      <c r="GS6341" s="77">
        <v>0.1527377521613833</v>
      </c>
      <c r="GT6341" s="77">
        <v>33.942822323559859</v>
      </c>
      <c r="GU6341" s="77">
        <v>0.1527377521613833</v>
      </c>
      <c r="GV6341" s="77">
        <v>33.942822323559859</v>
      </c>
      <c r="GW6341" s="77">
        <v>0</v>
      </c>
      <c r="GX6341" s="77">
        <v>0</v>
      </c>
      <c r="GY6341" s="77">
        <v>0</v>
      </c>
      <c r="GZ6341" s="77">
        <v>0</v>
      </c>
    </row>
    <row r="6342" spans="187:208" x14ac:dyDescent="0.25">
      <c r="GE6342" s="77" t="s">
        <v>425</v>
      </c>
      <c r="GF6342" s="77" t="s">
        <v>155</v>
      </c>
      <c r="GG6342" s="77" t="s">
        <v>477</v>
      </c>
      <c r="GH6342" s="77" t="s">
        <v>453</v>
      </c>
      <c r="GI6342" s="77">
        <v>2021</v>
      </c>
      <c r="GJ6342" s="77" t="s">
        <v>301</v>
      </c>
      <c r="GK6342" s="77">
        <v>8585.7228092481273</v>
      </c>
      <c r="GL6342" s="77">
        <v>1419.6505749999999</v>
      </c>
      <c r="GM6342" s="77">
        <v>2021</v>
      </c>
      <c r="GN6342" s="77" t="s">
        <v>175</v>
      </c>
      <c r="GO6342" s="77">
        <v>5.3000000000000005E-2</v>
      </c>
      <c r="GP6342" s="77">
        <v>3</v>
      </c>
      <c r="GQ6342" s="77">
        <v>0</v>
      </c>
      <c r="GR6342" s="77" t="s">
        <v>423</v>
      </c>
      <c r="GS6342" s="77">
        <v>5.5966209081309407E-2</v>
      </c>
      <c r="GT6342" s="77">
        <v>480.51035785654784</v>
      </c>
      <c r="GU6342" s="77">
        <v>5.5966209081309407E-2</v>
      </c>
      <c r="GV6342" s="77">
        <v>480.51035785654784</v>
      </c>
      <c r="GW6342" s="77">
        <v>0</v>
      </c>
      <c r="GX6342" s="77">
        <v>0</v>
      </c>
      <c r="GY6342" s="77">
        <v>0</v>
      </c>
      <c r="GZ6342" s="77">
        <v>0</v>
      </c>
    </row>
    <row r="6343" spans="187:208" x14ac:dyDescent="0.25">
      <c r="GE6343" s="77" t="s">
        <v>427</v>
      </c>
      <c r="GF6343" s="77" t="s">
        <v>155</v>
      </c>
      <c r="GG6343" s="77" t="s">
        <v>477</v>
      </c>
      <c r="GH6343" s="77" t="s">
        <v>453</v>
      </c>
      <c r="GI6343" s="77">
        <v>2021</v>
      </c>
      <c r="GJ6343" s="77" t="s">
        <v>303</v>
      </c>
      <c r="GK6343" s="77">
        <v>5338.1784104568587</v>
      </c>
      <c r="GL6343" s="77">
        <v>1419.6505749999999</v>
      </c>
      <c r="GM6343" s="77">
        <v>2021</v>
      </c>
      <c r="GN6343" s="77" t="s">
        <v>175</v>
      </c>
      <c r="GO6343" s="77">
        <v>5.3000000000000005E-2</v>
      </c>
      <c r="GP6343" s="77">
        <v>3</v>
      </c>
      <c r="GQ6343" s="77">
        <v>0</v>
      </c>
      <c r="GR6343" s="77" t="s">
        <v>423</v>
      </c>
      <c r="GS6343" s="77">
        <v>5.5966209081309407E-2</v>
      </c>
      <c r="GT6343" s="77">
        <v>298.75760903296043</v>
      </c>
      <c r="GU6343" s="77">
        <v>5.5966209081309407E-2</v>
      </c>
      <c r="GV6343" s="77">
        <v>298.75760903296043</v>
      </c>
      <c r="GW6343" s="77">
        <v>0</v>
      </c>
      <c r="GX6343" s="77">
        <v>0</v>
      </c>
      <c r="GY6343" s="77">
        <v>0</v>
      </c>
      <c r="GZ6343" s="77">
        <v>0</v>
      </c>
    </row>
    <row r="6344" spans="187:208" x14ac:dyDescent="0.25">
      <c r="GE6344" s="77" t="s">
        <v>422</v>
      </c>
      <c r="GF6344" s="77" t="s">
        <v>155</v>
      </c>
      <c r="GG6344" s="77" t="s">
        <v>477</v>
      </c>
      <c r="GH6344" s="77" t="s">
        <v>453</v>
      </c>
      <c r="GI6344" s="77">
        <v>2022</v>
      </c>
      <c r="GJ6344" s="77" t="s">
        <v>305</v>
      </c>
      <c r="GK6344" s="77">
        <v>222.22942162783531</v>
      </c>
      <c r="GL6344" s="77">
        <v>1419.6505749999999</v>
      </c>
      <c r="GM6344" s="77">
        <v>2022</v>
      </c>
      <c r="GN6344" s="77" t="s">
        <v>175</v>
      </c>
      <c r="GO6344" s="77">
        <v>0.13250000000000001</v>
      </c>
      <c r="GP6344" s="77">
        <v>3</v>
      </c>
      <c r="GQ6344" s="77">
        <v>0</v>
      </c>
      <c r="GR6344" s="77" t="s">
        <v>423</v>
      </c>
      <c r="GS6344" s="77">
        <v>0.1527377521613833</v>
      </c>
      <c r="GT6344" s="77">
        <v>33.942822323559859</v>
      </c>
      <c r="GU6344" s="77">
        <v>0.1527377521613833</v>
      </c>
      <c r="GV6344" s="77">
        <v>33.942822323559859</v>
      </c>
      <c r="GW6344" s="77">
        <v>0.1527377521613833</v>
      </c>
      <c r="GX6344" s="77">
        <v>33.942822323559859</v>
      </c>
      <c r="GY6344" s="77">
        <v>0</v>
      </c>
      <c r="GZ6344" s="77">
        <v>0</v>
      </c>
    </row>
    <row r="6345" spans="187:208" x14ac:dyDescent="0.25">
      <c r="GE6345" s="77" t="s">
        <v>425</v>
      </c>
      <c r="GF6345" s="77" t="s">
        <v>155</v>
      </c>
      <c r="GG6345" s="77" t="s">
        <v>477</v>
      </c>
      <c r="GH6345" s="77" t="s">
        <v>453</v>
      </c>
      <c r="GI6345" s="77">
        <v>2022</v>
      </c>
      <c r="GJ6345" s="77" t="s">
        <v>301</v>
      </c>
      <c r="GK6345" s="77">
        <v>8585.7228092481273</v>
      </c>
      <c r="GL6345" s="77">
        <v>1419.6505749999999</v>
      </c>
      <c r="GM6345" s="77">
        <v>2022</v>
      </c>
      <c r="GN6345" s="77" t="s">
        <v>175</v>
      </c>
      <c r="GO6345" s="77">
        <v>5.3000000000000005E-2</v>
      </c>
      <c r="GP6345" s="77">
        <v>3</v>
      </c>
      <c r="GQ6345" s="77">
        <v>0</v>
      </c>
      <c r="GR6345" s="77" t="s">
        <v>423</v>
      </c>
      <c r="GS6345" s="77">
        <v>5.5966209081309407E-2</v>
      </c>
      <c r="GT6345" s="77">
        <v>480.51035785654784</v>
      </c>
      <c r="GU6345" s="77">
        <v>5.5966209081309407E-2</v>
      </c>
      <c r="GV6345" s="77">
        <v>480.51035785654784</v>
      </c>
      <c r="GW6345" s="77">
        <v>5.5966209081309407E-2</v>
      </c>
      <c r="GX6345" s="77">
        <v>480.51035785654784</v>
      </c>
      <c r="GY6345" s="77">
        <v>0</v>
      </c>
      <c r="GZ6345" s="77">
        <v>0</v>
      </c>
    </row>
    <row r="6346" spans="187:208" x14ac:dyDescent="0.25">
      <c r="GE6346" s="77" t="s">
        <v>427</v>
      </c>
      <c r="GF6346" s="77" t="s">
        <v>155</v>
      </c>
      <c r="GG6346" s="77" t="s">
        <v>477</v>
      </c>
      <c r="GH6346" s="77" t="s">
        <v>453</v>
      </c>
      <c r="GI6346" s="77">
        <v>2022</v>
      </c>
      <c r="GJ6346" s="77" t="s">
        <v>303</v>
      </c>
      <c r="GK6346" s="77">
        <v>5338.1784104568587</v>
      </c>
      <c r="GL6346" s="77">
        <v>1419.6505749999999</v>
      </c>
      <c r="GM6346" s="77">
        <v>2022</v>
      </c>
      <c r="GN6346" s="77" t="s">
        <v>175</v>
      </c>
      <c r="GO6346" s="77">
        <v>5.3000000000000005E-2</v>
      </c>
      <c r="GP6346" s="77">
        <v>3</v>
      </c>
      <c r="GQ6346" s="77">
        <v>0</v>
      </c>
      <c r="GR6346" s="77" t="s">
        <v>423</v>
      </c>
      <c r="GS6346" s="77">
        <v>5.5966209081309407E-2</v>
      </c>
      <c r="GT6346" s="77">
        <v>298.75760903296043</v>
      </c>
      <c r="GU6346" s="77">
        <v>5.5966209081309407E-2</v>
      </c>
      <c r="GV6346" s="77">
        <v>298.75760903296043</v>
      </c>
      <c r="GW6346" s="77">
        <v>5.5966209081309407E-2</v>
      </c>
      <c r="GX6346" s="77">
        <v>298.75760903296043</v>
      </c>
      <c r="GY6346" s="77">
        <v>0</v>
      </c>
      <c r="GZ6346" s="77">
        <v>0</v>
      </c>
    </row>
    <row r="6347" spans="187:208" x14ac:dyDescent="0.25">
      <c r="GE6347" s="77" t="s">
        <v>422</v>
      </c>
      <c r="GF6347" s="77" t="s">
        <v>155</v>
      </c>
      <c r="GG6347" s="77" t="s">
        <v>477</v>
      </c>
      <c r="GH6347" s="77" t="s">
        <v>453</v>
      </c>
      <c r="GI6347" s="77">
        <v>2023</v>
      </c>
      <c r="GJ6347" s="77" t="s">
        <v>305</v>
      </c>
      <c r="GK6347" s="77">
        <v>233.2300768079441</v>
      </c>
      <c r="GL6347" s="77">
        <v>1419.6505749999999</v>
      </c>
      <c r="GM6347" s="77">
        <v>2023</v>
      </c>
      <c r="GN6347" s="77" t="s">
        <v>175</v>
      </c>
      <c r="GO6347" s="77">
        <v>0.13250000000000001</v>
      </c>
      <c r="GP6347" s="77">
        <v>3</v>
      </c>
      <c r="GQ6347" s="77">
        <v>0</v>
      </c>
      <c r="GR6347" s="77" t="s">
        <v>423</v>
      </c>
      <c r="GS6347" s="77">
        <v>0</v>
      </c>
      <c r="GT6347" s="77">
        <v>0</v>
      </c>
      <c r="GU6347" s="77">
        <v>0.1527377521613833</v>
      </c>
      <c r="GV6347" s="77">
        <v>35.623037668072158</v>
      </c>
      <c r="GW6347" s="77">
        <v>0.1527377521613833</v>
      </c>
      <c r="GX6347" s="77">
        <v>35.623037668072158</v>
      </c>
      <c r="GY6347" s="77">
        <v>0.1527377521613833</v>
      </c>
      <c r="GZ6347" s="77">
        <v>35.623037668072158</v>
      </c>
    </row>
    <row r="6348" spans="187:208" x14ac:dyDescent="0.25">
      <c r="GE6348" s="77" t="s">
        <v>425</v>
      </c>
      <c r="GF6348" s="77" t="s">
        <v>155</v>
      </c>
      <c r="GG6348" s="77" t="s">
        <v>477</v>
      </c>
      <c r="GH6348" s="77" t="s">
        <v>453</v>
      </c>
      <c r="GI6348" s="77">
        <v>2023</v>
      </c>
      <c r="GJ6348" s="77" t="s">
        <v>301</v>
      </c>
      <c r="GK6348" s="77">
        <v>8896.5159934287822</v>
      </c>
      <c r="GL6348" s="77">
        <v>1419.6505749999999</v>
      </c>
      <c r="GM6348" s="77">
        <v>2023</v>
      </c>
      <c r="GN6348" s="77" t="s">
        <v>175</v>
      </c>
      <c r="GO6348" s="77">
        <v>5.3000000000000005E-2</v>
      </c>
      <c r="GP6348" s="77">
        <v>3</v>
      </c>
      <c r="GQ6348" s="77">
        <v>0</v>
      </c>
      <c r="GR6348" s="77" t="s">
        <v>423</v>
      </c>
      <c r="GS6348" s="77">
        <v>0</v>
      </c>
      <c r="GT6348" s="77">
        <v>0</v>
      </c>
      <c r="GU6348" s="77">
        <v>5.5966209081309407E-2</v>
      </c>
      <c r="GV6348" s="77">
        <v>497.90427418344831</v>
      </c>
      <c r="GW6348" s="77">
        <v>5.5966209081309407E-2</v>
      </c>
      <c r="GX6348" s="77">
        <v>497.90427418344831</v>
      </c>
      <c r="GY6348" s="77">
        <v>5.5966209081309407E-2</v>
      </c>
      <c r="GZ6348" s="77">
        <v>497.90427418344831</v>
      </c>
    </row>
    <row r="6349" spans="187:208" x14ac:dyDescent="0.25">
      <c r="GE6349" s="77" t="s">
        <v>427</v>
      </c>
      <c r="GF6349" s="77" t="s">
        <v>155</v>
      </c>
      <c r="GG6349" s="77" t="s">
        <v>477</v>
      </c>
      <c r="GH6349" s="77" t="s">
        <v>453</v>
      </c>
      <c r="GI6349" s="77">
        <v>2023</v>
      </c>
      <c r="GJ6349" s="77" t="s">
        <v>303</v>
      </c>
      <c r="GK6349" s="77">
        <v>5534.8914862002102</v>
      </c>
      <c r="GL6349" s="77">
        <v>1419.6505749999999</v>
      </c>
      <c r="GM6349" s="77">
        <v>2023</v>
      </c>
      <c r="GN6349" s="77" t="s">
        <v>175</v>
      </c>
      <c r="GO6349" s="77">
        <v>5.3000000000000005E-2</v>
      </c>
      <c r="GP6349" s="77">
        <v>3</v>
      </c>
      <c r="GQ6349" s="77">
        <v>0</v>
      </c>
      <c r="GR6349" s="77" t="s">
        <v>423</v>
      </c>
      <c r="GS6349" s="77">
        <v>0</v>
      </c>
      <c r="GT6349" s="77">
        <v>0</v>
      </c>
      <c r="GU6349" s="77">
        <v>5.5966209081309407E-2</v>
      </c>
      <c r="GV6349" s="77">
        <v>309.76689415904031</v>
      </c>
      <c r="GW6349" s="77">
        <v>5.5966209081309407E-2</v>
      </c>
      <c r="GX6349" s="77">
        <v>309.76689415904031</v>
      </c>
      <c r="GY6349" s="77">
        <v>5.5966209081309407E-2</v>
      </c>
      <c r="GZ6349" s="77">
        <v>309.76689415904031</v>
      </c>
    </row>
    <row r="6350" spans="187:208" x14ac:dyDescent="0.25">
      <c r="GE6350" s="77" t="s">
        <v>422</v>
      </c>
      <c r="GF6350" s="77" t="s">
        <v>155</v>
      </c>
      <c r="GG6350" s="77" t="s">
        <v>477</v>
      </c>
      <c r="GH6350" s="77" t="s">
        <v>453</v>
      </c>
      <c r="GI6350" s="77">
        <v>2024</v>
      </c>
      <c r="GJ6350" s="77" t="s">
        <v>305</v>
      </c>
      <c r="GK6350" s="77">
        <v>233.2300768079441</v>
      </c>
      <c r="GL6350" s="77">
        <v>1419.6505749999999</v>
      </c>
      <c r="GM6350" s="77">
        <v>2024</v>
      </c>
      <c r="GN6350" s="77" t="s">
        <v>175</v>
      </c>
      <c r="GO6350" s="77">
        <v>0.13250000000000001</v>
      </c>
      <c r="GP6350" s="77">
        <v>3</v>
      </c>
      <c r="GQ6350" s="77">
        <v>0</v>
      </c>
      <c r="GR6350" s="77" t="s">
        <v>423</v>
      </c>
      <c r="GS6350" s="77">
        <v>0</v>
      </c>
      <c r="GT6350" s="77">
        <v>0</v>
      </c>
      <c r="GU6350" s="77">
        <v>0</v>
      </c>
      <c r="GV6350" s="77">
        <v>0</v>
      </c>
      <c r="GW6350" s="77">
        <v>0.1527377521613833</v>
      </c>
      <c r="GX6350" s="77">
        <v>35.623037668072158</v>
      </c>
      <c r="GY6350" s="77">
        <v>0.1527377521613833</v>
      </c>
      <c r="GZ6350" s="77">
        <v>35.623037668072158</v>
      </c>
    </row>
    <row r="6351" spans="187:208" x14ac:dyDescent="0.25">
      <c r="GE6351" s="77" t="s">
        <v>425</v>
      </c>
      <c r="GF6351" s="77" t="s">
        <v>155</v>
      </c>
      <c r="GG6351" s="77" t="s">
        <v>477</v>
      </c>
      <c r="GH6351" s="77" t="s">
        <v>453</v>
      </c>
      <c r="GI6351" s="77">
        <v>2024</v>
      </c>
      <c r="GJ6351" s="77" t="s">
        <v>301</v>
      </c>
      <c r="GK6351" s="77">
        <v>8896.5159934287822</v>
      </c>
      <c r="GL6351" s="77">
        <v>1419.6505749999999</v>
      </c>
      <c r="GM6351" s="77">
        <v>2024</v>
      </c>
      <c r="GN6351" s="77" t="s">
        <v>175</v>
      </c>
      <c r="GO6351" s="77">
        <v>5.3000000000000005E-2</v>
      </c>
      <c r="GP6351" s="77">
        <v>3</v>
      </c>
      <c r="GQ6351" s="77">
        <v>0</v>
      </c>
      <c r="GR6351" s="77" t="s">
        <v>423</v>
      </c>
      <c r="GS6351" s="77">
        <v>0</v>
      </c>
      <c r="GT6351" s="77">
        <v>0</v>
      </c>
      <c r="GU6351" s="77">
        <v>0</v>
      </c>
      <c r="GV6351" s="77">
        <v>0</v>
      </c>
      <c r="GW6351" s="77">
        <v>5.5966209081309407E-2</v>
      </c>
      <c r="GX6351" s="77">
        <v>497.90427418344831</v>
      </c>
      <c r="GY6351" s="77">
        <v>5.5966209081309407E-2</v>
      </c>
      <c r="GZ6351" s="77">
        <v>497.90427418344831</v>
      </c>
    </row>
    <row r="6352" spans="187:208" x14ac:dyDescent="0.25">
      <c r="GE6352" s="77" t="s">
        <v>427</v>
      </c>
      <c r="GF6352" s="77" t="s">
        <v>155</v>
      </c>
      <c r="GG6352" s="77" t="s">
        <v>477</v>
      </c>
      <c r="GH6352" s="77" t="s">
        <v>453</v>
      </c>
      <c r="GI6352" s="77">
        <v>2024</v>
      </c>
      <c r="GJ6352" s="77" t="s">
        <v>303</v>
      </c>
      <c r="GK6352" s="77">
        <v>5534.8914862002102</v>
      </c>
      <c r="GL6352" s="77">
        <v>1419.6505749999999</v>
      </c>
      <c r="GM6352" s="77">
        <v>2024</v>
      </c>
      <c r="GN6352" s="77" t="s">
        <v>175</v>
      </c>
      <c r="GO6352" s="77">
        <v>5.3000000000000005E-2</v>
      </c>
      <c r="GP6352" s="77">
        <v>3</v>
      </c>
      <c r="GQ6352" s="77">
        <v>0</v>
      </c>
      <c r="GR6352" s="77" t="s">
        <v>423</v>
      </c>
      <c r="GS6352" s="77">
        <v>0</v>
      </c>
      <c r="GT6352" s="77">
        <v>0</v>
      </c>
      <c r="GU6352" s="77">
        <v>0</v>
      </c>
      <c r="GV6352" s="77">
        <v>0</v>
      </c>
      <c r="GW6352" s="77">
        <v>5.5966209081309407E-2</v>
      </c>
      <c r="GX6352" s="77">
        <v>309.76689415904031</v>
      </c>
      <c r="GY6352" s="77">
        <v>5.5966209081309407E-2</v>
      </c>
      <c r="GZ6352" s="77">
        <v>309.76689415904031</v>
      </c>
    </row>
    <row r="6353" spans="187:208" x14ac:dyDescent="0.25">
      <c r="GE6353" s="77" t="s">
        <v>422</v>
      </c>
      <c r="GF6353" s="77" t="s">
        <v>155</v>
      </c>
      <c r="GG6353" s="77" t="s">
        <v>477</v>
      </c>
      <c r="GH6353" s="77" t="s">
        <v>453</v>
      </c>
      <c r="GI6353" s="77">
        <v>2025</v>
      </c>
      <c r="GJ6353" s="77" t="s">
        <v>305</v>
      </c>
      <c r="GK6353" s="77">
        <v>233.2300768079441</v>
      </c>
      <c r="GL6353" s="77">
        <v>1419.6505749999999</v>
      </c>
      <c r="GM6353" s="77">
        <v>2025</v>
      </c>
      <c r="GN6353" s="77" t="s">
        <v>175</v>
      </c>
      <c r="GO6353" s="77">
        <v>0.13250000000000001</v>
      </c>
      <c r="GP6353" s="77">
        <v>3</v>
      </c>
      <c r="GQ6353" s="77">
        <v>0</v>
      </c>
      <c r="GR6353" s="77" t="s">
        <v>423</v>
      </c>
      <c r="GS6353" s="77">
        <v>0</v>
      </c>
      <c r="GT6353" s="77">
        <v>0</v>
      </c>
      <c r="GU6353" s="77">
        <v>0</v>
      </c>
      <c r="GV6353" s="77">
        <v>0</v>
      </c>
      <c r="GW6353" s="77">
        <v>0</v>
      </c>
      <c r="GX6353" s="77">
        <v>0</v>
      </c>
      <c r="GY6353" s="77">
        <v>0.1527377521613833</v>
      </c>
      <c r="GZ6353" s="77">
        <v>35.623037668072158</v>
      </c>
    </row>
    <row r="6354" spans="187:208" x14ac:dyDescent="0.25">
      <c r="GE6354" s="77" t="s">
        <v>425</v>
      </c>
      <c r="GF6354" s="77" t="s">
        <v>155</v>
      </c>
      <c r="GG6354" s="77" t="s">
        <v>477</v>
      </c>
      <c r="GH6354" s="77" t="s">
        <v>453</v>
      </c>
      <c r="GI6354" s="77">
        <v>2025</v>
      </c>
      <c r="GJ6354" s="77" t="s">
        <v>301</v>
      </c>
      <c r="GK6354" s="77">
        <v>8896.5159934287822</v>
      </c>
      <c r="GL6354" s="77">
        <v>1419.6505749999999</v>
      </c>
      <c r="GM6354" s="77">
        <v>2025</v>
      </c>
      <c r="GN6354" s="77" t="s">
        <v>175</v>
      </c>
      <c r="GO6354" s="77">
        <v>5.3000000000000005E-2</v>
      </c>
      <c r="GP6354" s="77">
        <v>3</v>
      </c>
      <c r="GQ6354" s="77">
        <v>0</v>
      </c>
      <c r="GR6354" s="77" t="s">
        <v>423</v>
      </c>
      <c r="GS6354" s="77">
        <v>0</v>
      </c>
      <c r="GT6354" s="77">
        <v>0</v>
      </c>
      <c r="GU6354" s="77">
        <v>0</v>
      </c>
      <c r="GV6354" s="77">
        <v>0</v>
      </c>
      <c r="GW6354" s="77">
        <v>0</v>
      </c>
      <c r="GX6354" s="77">
        <v>0</v>
      </c>
      <c r="GY6354" s="77">
        <v>5.5966209081309407E-2</v>
      </c>
      <c r="GZ6354" s="77">
        <v>497.90427418344831</v>
      </c>
    </row>
    <row r="6355" spans="187:208" x14ac:dyDescent="0.25">
      <c r="GE6355" s="77" t="s">
        <v>427</v>
      </c>
      <c r="GF6355" s="77" t="s">
        <v>155</v>
      </c>
      <c r="GG6355" s="77" t="s">
        <v>477</v>
      </c>
      <c r="GH6355" s="77" t="s">
        <v>453</v>
      </c>
      <c r="GI6355" s="77">
        <v>2025</v>
      </c>
      <c r="GJ6355" s="77" t="s">
        <v>303</v>
      </c>
      <c r="GK6355" s="77">
        <v>5534.8914862002102</v>
      </c>
      <c r="GL6355" s="77">
        <v>1419.6505749999999</v>
      </c>
      <c r="GM6355" s="77">
        <v>2025</v>
      </c>
      <c r="GN6355" s="77" t="s">
        <v>175</v>
      </c>
      <c r="GO6355" s="77">
        <v>5.3000000000000005E-2</v>
      </c>
      <c r="GP6355" s="77">
        <v>3</v>
      </c>
      <c r="GQ6355" s="77">
        <v>0</v>
      </c>
      <c r="GR6355" s="77" t="s">
        <v>423</v>
      </c>
      <c r="GS6355" s="77">
        <v>0</v>
      </c>
      <c r="GT6355" s="77">
        <v>0</v>
      </c>
      <c r="GU6355" s="77">
        <v>0</v>
      </c>
      <c r="GV6355" s="77">
        <v>0</v>
      </c>
      <c r="GW6355" s="77">
        <v>0</v>
      </c>
      <c r="GX6355" s="77">
        <v>0</v>
      </c>
      <c r="GY6355" s="77">
        <v>5.5966209081309407E-2</v>
      </c>
      <c r="GZ6355" s="77">
        <v>309.76689415904031</v>
      </c>
    </row>
    <row r="6356" spans="187:208" x14ac:dyDescent="0.25">
      <c r="GE6356" s="77" t="s">
        <v>422</v>
      </c>
      <c r="GF6356" s="77" t="s">
        <v>155</v>
      </c>
      <c r="GG6356" s="77" t="s">
        <v>477</v>
      </c>
      <c r="GH6356" s="77" t="s">
        <v>460</v>
      </c>
      <c r="GI6356" s="77">
        <v>2021</v>
      </c>
      <c r="GJ6356" s="77" t="s">
        <v>305</v>
      </c>
      <c r="GK6356" s="77">
        <v>222.22942162785731</v>
      </c>
      <c r="GL6356" s="77">
        <v>1419.6505749999999</v>
      </c>
      <c r="GM6356" s="77">
        <v>2021</v>
      </c>
      <c r="GN6356" s="77" t="s">
        <v>175</v>
      </c>
      <c r="GO6356" s="77">
        <v>0.13250000000000001</v>
      </c>
      <c r="GP6356" s="77">
        <v>3</v>
      </c>
      <c r="GQ6356" s="77">
        <v>0</v>
      </c>
      <c r="GR6356" s="77" t="s">
        <v>423</v>
      </c>
      <c r="GS6356" s="77">
        <v>0.1527377521613833</v>
      </c>
      <c r="GT6356" s="77">
        <v>33.94282232356322</v>
      </c>
      <c r="GU6356" s="77">
        <v>0.1527377521613833</v>
      </c>
      <c r="GV6356" s="77">
        <v>33.94282232356322</v>
      </c>
      <c r="GW6356" s="77">
        <v>0</v>
      </c>
      <c r="GX6356" s="77">
        <v>0</v>
      </c>
      <c r="GY6356" s="77">
        <v>0</v>
      </c>
      <c r="GZ6356" s="77">
        <v>0</v>
      </c>
    </row>
    <row r="6357" spans="187:208" x14ac:dyDescent="0.25">
      <c r="GE6357" s="77" t="s">
        <v>425</v>
      </c>
      <c r="GF6357" s="77" t="s">
        <v>155</v>
      </c>
      <c r="GG6357" s="77" t="s">
        <v>477</v>
      </c>
      <c r="GH6357" s="77" t="s">
        <v>460</v>
      </c>
      <c r="GI6357" s="77">
        <v>2021</v>
      </c>
      <c r="GJ6357" s="77" t="s">
        <v>301</v>
      </c>
      <c r="GK6357" s="77">
        <v>8585.7228092489822</v>
      </c>
      <c r="GL6357" s="77">
        <v>1419.6505749999999</v>
      </c>
      <c r="GM6357" s="77">
        <v>2021</v>
      </c>
      <c r="GN6357" s="77" t="s">
        <v>175</v>
      </c>
      <c r="GO6357" s="77">
        <v>5.3000000000000005E-2</v>
      </c>
      <c r="GP6357" s="77">
        <v>3</v>
      </c>
      <c r="GQ6357" s="77">
        <v>0</v>
      </c>
      <c r="GR6357" s="77" t="s">
        <v>423</v>
      </c>
      <c r="GS6357" s="77">
        <v>5.5966209081309407E-2</v>
      </c>
      <c r="GT6357" s="77">
        <v>480.5103578565957</v>
      </c>
      <c r="GU6357" s="77">
        <v>5.5966209081309407E-2</v>
      </c>
      <c r="GV6357" s="77">
        <v>480.5103578565957</v>
      </c>
      <c r="GW6357" s="77">
        <v>0</v>
      </c>
      <c r="GX6357" s="77">
        <v>0</v>
      </c>
      <c r="GY6357" s="77">
        <v>0</v>
      </c>
      <c r="GZ6357" s="77">
        <v>0</v>
      </c>
    </row>
    <row r="6358" spans="187:208" x14ac:dyDescent="0.25">
      <c r="GE6358" s="77" t="s">
        <v>422</v>
      </c>
      <c r="GF6358" s="77" t="s">
        <v>155</v>
      </c>
      <c r="GG6358" s="77" t="s">
        <v>477</v>
      </c>
      <c r="GH6358" s="77" t="s">
        <v>460</v>
      </c>
      <c r="GI6358" s="77">
        <v>2022</v>
      </c>
      <c r="GJ6358" s="77" t="s">
        <v>305</v>
      </c>
      <c r="GK6358" s="77">
        <v>222.22942162785731</v>
      </c>
      <c r="GL6358" s="77">
        <v>1419.6505749999999</v>
      </c>
      <c r="GM6358" s="77">
        <v>2022</v>
      </c>
      <c r="GN6358" s="77" t="s">
        <v>175</v>
      </c>
      <c r="GO6358" s="77">
        <v>0.13250000000000001</v>
      </c>
      <c r="GP6358" s="77">
        <v>3</v>
      </c>
      <c r="GQ6358" s="77">
        <v>0</v>
      </c>
      <c r="GR6358" s="77" t="s">
        <v>423</v>
      </c>
      <c r="GS6358" s="77">
        <v>0.1527377521613833</v>
      </c>
      <c r="GT6358" s="77">
        <v>33.94282232356322</v>
      </c>
      <c r="GU6358" s="77">
        <v>0.1527377521613833</v>
      </c>
      <c r="GV6358" s="77">
        <v>33.94282232356322</v>
      </c>
      <c r="GW6358" s="77">
        <v>0.1527377521613833</v>
      </c>
      <c r="GX6358" s="77">
        <v>33.94282232356322</v>
      </c>
      <c r="GY6358" s="77">
        <v>0</v>
      </c>
      <c r="GZ6358" s="77">
        <v>0</v>
      </c>
    </row>
    <row r="6359" spans="187:208" x14ac:dyDescent="0.25">
      <c r="GE6359" s="77" t="s">
        <v>425</v>
      </c>
      <c r="GF6359" s="77" t="s">
        <v>155</v>
      </c>
      <c r="GG6359" s="77" t="s">
        <v>477</v>
      </c>
      <c r="GH6359" s="77" t="s">
        <v>460</v>
      </c>
      <c r="GI6359" s="77">
        <v>2022</v>
      </c>
      <c r="GJ6359" s="77" t="s">
        <v>301</v>
      </c>
      <c r="GK6359" s="77">
        <v>8585.7228092489822</v>
      </c>
      <c r="GL6359" s="77">
        <v>1419.6505749999999</v>
      </c>
      <c r="GM6359" s="77">
        <v>2022</v>
      </c>
      <c r="GN6359" s="77" t="s">
        <v>175</v>
      </c>
      <c r="GO6359" s="77">
        <v>5.3000000000000005E-2</v>
      </c>
      <c r="GP6359" s="77">
        <v>3</v>
      </c>
      <c r="GQ6359" s="77">
        <v>0</v>
      </c>
      <c r="GR6359" s="77" t="s">
        <v>423</v>
      </c>
      <c r="GS6359" s="77">
        <v>5.5966209081309407E-2</v>
      </c>
      <c r="GT6359" s="77">
        <v>480.5103578565957</v>
      </c>
      <c r="GU6359" s="77">
        <v>5.5966209081309407E-2</v>
      </c>
      <c r="GV6359" s="77">
        <v>480.5103578565957</v>
      </c>
      <c r="GW6359" s="77">
        <v>5.5966209081309407E-2</v>
      </c>
      <c r="GX6359" s="77">
        <v>480.5103578565957</v>
      </c>
      <c r="GY6359" s="77">
        <v>0</v>
      </c>
      <c r="GZ6359" s="77">
        <v>0</v>
      </c>
    </row>
    <row r="6360" spans="187:208" x14ac:dyDescent="0.25">
      <c r="GE6360" s="77" t="s">
        <v>422</v>
      </c>
      <c r="GF6360" s="77" t="s">
        <v>155</v>
      </c>
      <c r="GG6360" s="77" t="s">
        <v>477</v>
      </c>
      <c r="GH6360" s="77" t="s">
        <v>460</v>
      </c>
      <c r="GI6360" s="77">
        <v>2023</v>
      </c>
      <c r="GJ6360" s="77" t="s">
        <v>305</v>
      </c>
      <c r="GK6360" s="77">
        <v>233.23007680796741</v>
      </c>
      <c r="GL6360" s="77">
        <v>1419.6505749999999</v>
      </c>
      <c r="GM6360" s="77">
        <v>2023</v>
      </c>
      <c r="GN6360" s="77" t="s">
        <v>175</v>
      </c>
      <c r="GO6360" s="77">
        <v>0.13250000000000001</v>
      </c>
      <c r="GP6360" s="77">
        <v>3</v>
      </c>
      <c r="GQ6360" s="77">
        <v>0</v>
      </c>
      <c r="GR6360" s="77" t="s">
        <v>423</v>
      </c>
      <c r="GS6360" s="77">
        <v>0</v>
      </c>
      <c r="GT6360" s="77">
        <v>0</v>
      </c>
      <c r="GU6360" s="77">
        <v>0.1527377521613833</v>
      </c>
      <c r="GV6360" s="77">
        <v>35.623037668075717</v>
      </c>
      <c r="GW6360" s="77">
        <v>0.1527377521613833</v>
      </c>
      <c r="GX6360" s="77">
        <v>35.623037668075717</v>
      </c>
      <c r="GY6360" s="77">
        <v>0.1527377521613833</v>
      </c>
      <c r="GZ6360" s="77">
        <v>35.623037668075717</v>
      </c>
    </row>
    <row r="6361" spans="187:208" x14ac:dyDescent="0.25">
      <c r="GE6361" s="77" t="s">
        <v>425</v>
      </c>
      <c r="GF6361" s="77" t="s">
        <v>155</v>
      </c>
      <c r="GG6361" s="77" t="s">
        <v>477</v>
      </c>
      <c r="GH6361" s="77" t="s">
        <v>460</v>
      </c>
      <c r="GI6361" s="77">
        <v>2023</v>
      </c>
      <c r="GJ6361" s="77" t="s">
        <v>301</v>
      </c>
      <c r="GK6361" s="77">
        <v>8896.515993429668</v>
      </c>
      <c r="GL6361" s="77">
        <v>1419.6505749999999</v>
      </c>
      <c r="GM6361" s="77">
        <v>2023</v>
      </c>
      <c r="GN6361" s="77" t="s">
        <v>175</v>
      </c>
      <c r="GO6361" s="77">
        <v>5.3000000000000005E-2</v>
      </c>
      <c r="GP6361" s="77">
        <v>3</v>
      </c>
      <c r="GQ6361" s="77">
        <v>0</v>
      </c>
      <c r="GR6361" s="77" t="s">
        <v>423</v>
      </c>
      <c r="GS6361" s="77">
        <v>0</v>
      </c>
      <c r="GT6361" s="77">
        <v>0</v>
      </c>
      <c r="GU6361" s="77">
        <v>5.5966209081309407E-2</v>
      </c>
      <c r="GV6361" s="77">
        <v>497.90427418349788</v>
      </c>
      <c r="GW6361" s="77">
        <v>5.5966209081309407E-2</v>
      </c>
      <c r="GX6361" s="77">
        <v>497.90427418349788</v>
      </c>
      <c r="GY6361" s="77">
        <v>5.5966209081309407E-2</v>
      </c>
      <c r="GZ6361" s="77">
        <v>497.90427418349788</v>
      </c>
    </row>
    <row r="6362" spans="187:208" x14ac:dyDescent="0.25">
      <c r="GE6362" s="77" t="s">
        <v>422</v>
      </c>
      <c r="GF6362" s="77" t="s">
        <v>155</v>
      </c>
      <c r="GG6362" s="77" t="s">
        <v>477</v>
      </c>
      <c r="GH6362" s="77" t="s">
        <v>460</v>
      </c>
      <c r="GI6362" s="77">
        <v>2024</v>
      </c>
      <c r="GJ6362" s="77" t="s">
        <v>305</v>
      </c>
      <c r="GK6362" s="77">
        <v>233.23007680796741</v>
      </c>
      <c r="GL6362" s="77">
        <v>1419.6505749999999</v>
      </c>
      <c r="GM6362" s="77">
        <v>2024</v>
      </c>
      <c r="GN6362" s="77" t="s">
        <v>175</v>
      </c>
      <c r="GO6362" s="77">
        <v>0.13250000000000001</v>
      </c>
      <c r="GP6362" s="77">
        <v>3</v>
      </c>
      <c r="GQ6362" s="77">
        <v>0</v>
      </c>
      <c r="GR6362" s="77" t="s">
        <v>423</v>
      </c>
      <c r="GS6362" s="77">
        <v>0</v>
      </c>
      <c r="GT6362" s="77">
        <v>0</v>
      </c>
      <c r="GU6362" s="77">
        <v>0</v>
      </c>
      <c r="GV6362" s="77">
        <v>0</v>
      </c>
      <c r="GW6362" s="77">
        <v>0.1527377521613833</v>
      </c>
      <c r="GX6362" s="77">
        <v>35.623037668075717</v>
      </c>
      <c r="GY6362" s="77">
        <v>0.1527377521613833</v>
      </c>
      <c r="GZ6362" s="77">
        <v>35.623037668075717</v>
      </c>
    </row>
    <row r="6363" spans="187:208" x14ac:dyDescent="0.25">
      <c r="GE6363" s="77" t="s">
        <v>425</v>
      </c>
      <c r="GF6363" s="77" t="s">
        <v>155</v>
      </c>
      <c r="GG6363" s="77" t="s">
        <v>477</v>
      </c>
      <c r="GH6363" s="77" t="s">
        <v>460</v>
      </c>
      <c r="GI6363" s="77">
        <v>2024</v>
      </c>
      <c r="GJ6363" s="77" t="s">
        <v>301</v>
      </c>
      <c r="GK6363" s="77">
        <v>8896.515993429668</v>
      </c>
      <c r="GL6363" s="77">
        <v>1419.6505749999999</v>
      </c>
      <c r="GM6363" s="77">
        <v>2024</v>
      </c>
      <c r="GN6363" s="77" t="s">
        <v>175</v>
      </c>
      <c r="GO6363" s="77">
        <v>5.3000000000000005E-2</v>
      </c>
      <c r="GP6363" s="77">
        <v>3</v>
      </c>
      <c r="GQ6363" s="77">
        <v>0</v>
      </c>
      <c r="GR6363" s="77" t="s">
        <v>423</v>
      </c>
      <c r="GS6363" s="77">
        <v>0</v>
      </c>
      <c r="GT6363" s="77">
        <v>0</v>
      </c>
      <c r="GU6363" s="77">
        <v>0</v>
      </c>
      <c r="GV6363" s="77">
        <v>0</v>
      </c>
      <c r="GW6363" s="77">
        <v>5.5966209081309407E-2</v>
      </c>
      <c r="GX6363" s="77">
        <v>497.90427418349788</v>
      </c>
      <c r="GY6363" s="77">
        <v>5.5966209081309407E-2</v>
      </c>
      <c r="GZ6363" s="77">
        <v>497.90427418349788</v>
      </c>
    </row>
    <row r="6364" spans="187:208" x14ac:dyDescent="0.25">
      <c r="GE6364" s="77" t="s">
        <v>422</v>
      </c>
      <c r="GF6364" s="77" t="s">
        <v>155</v>
      </c>
      <c r="GG6364" s="77" t="s">
        <v>477</v>
      </c>
      <c r="GH6364" s="77" t="s">
        <v>460</v>
      </c>
      <c r="GI6364" s="77">
        <v>2025</v>
      </c>
      <c r="GJ6364" s="77" t="s">
        <v>305</v>
      </c>
      <c r="GK6364" s="77">
        <v>233.23007680796741</v>
      </c>
      <c r="GL6364" s="77">
        <v>1419.6505749999999</v>
      </c>
      <c r="GM6364" s="77">
        <v>2025</v>
      </c>
      <c r="GN6364" s="77" t="s">
        <v>175</v>
      </c>
      <c r="GO6364" s="77">
        <v>0.13250000000000001</v>
      </c>
      <c r="GP6364" s="77">
        <v>3</v>
      </c>
      <c r="GQ6364" s="77">
        <v>0</v>
      </c>
      <c r="GR6364" s="77" t="s">
        <v>423</v>
      </c>
      <c r="GS6364" s="77">
        <v>0</v>
      </c>
      <c r="GT6364" s="77">
        <v>0</v>
      </c>
      <c r="GU6364" s="77">
        <v>0</v>
      </c>
      <c r="GV6364" s="77">
        <v>0</v>
      </c>
      <c r="GW6364" s="77">
        <v>0</v>
      </c>
      <c r="GX6364" s="77">
        <v>0</v>
      </c>
      <c r="GY6364" s="77">
        <v>0.1527377521613833</v>
      </c>
      <c r="GZ6364" s="77">
        <v>35.623037668075717</v>
      </c>
    </row>
    <row r="6365" spans="187:208" x14ac:dyDescent="0.25">
      <c r="GE6365" s="77" t="s">
        <v>425</v>
      </c>
      <c r="GF6365" s="77" t="s">
        <v>155</v>
      </c>
      <c r="GG6365" s="77" t="s">
        <v>477</v>
      </c>
      <c r="GH6365" s="77" t="s">
        <v>460</v>
      </c>
      <c r="GI6365" s="77">
        <v>2025</v>
      </c>
      <c r="GJ6365" s="77" t="s">
        <v>301</v>
      </c>
      <c r="GK6365" s="77">
        <v>8896.515993429668</v>
      </c>
      <c r="GL6365" s="77">
        <v>1419.6505749999999</v>
      </c>
      <c r="GM6365" s="77">
        <v>2025</v>
      </c>
      <c r="GN6365" s="77" t="s">
        <v>175</v>
      </c>
      <c r="GO6365" s="77">
        <v>5.3000000000000005E-2</v>
      </c>
      <c r="GP6365" s="77">
        <v>3</v>
      </c>
      <c r="GQ6365" s="77">
        <v>0</v>
      </c>
      <c r="GR6365" s="77" t="s">
        <v>423</v>
      </c>
      <c r="GS6365" s="77">
        <v>0</v>
      </c>
      <c r="GT6365" s="77">
        <v>0</v>
      </c>
      <c r="GU6365" s="77">
        <v>0</v>
      </c>
      <c r="GV6365" s="77">
        <v>0</v>
      </c>
      <c r="GW6365" s="77">
        <v>0</v>
      </c>
      <c r="GX6365" s="77">
        <v>0</v>
      </c>
      <c r="GY6365" s="77">
        <v>5.5966209081309407E-2</v>
      </c>
      <c r="GZ6365" s="77">
        <v>497.90427418349788</v>
      </c>
    </row>
    <row r="6366" spans="187:208" x14ac:dyDescent="0.25">
      <c r="GE6366" s="77" t="s">
        <v>422</v>
      </c>
      <c r="GF6366" s="77" t="s">
        <v>155</v>
      </c>
      <c r="GG6366" s="77" t="s">
        <v>477</v>
      </c>
      <c r="GH6366" s="77" t="s">
        <v>467</v>
      </c>
      <c r="GI6366" s="77">
        <v>2021</v>
      </c>
      <c r="GJ6366" s="77" t="s">
        <v>305</v>
      </c>
      <c r="GK6366" s="77">
        <v>0.69641821681223126</v>
      </c>
      <c r="GL6366" s="77">
        <v>1419.6505749999999</v>
      </c>
      <c r="GM6366" s="77">
        <v>2021</v>
      </c>
      <c r="GN6366" s="77" t="s">
        <v>175</v>
      </c>
      <c r="GO6366" s="77">
        <v>0.13250000000000001</v>
      </c>
      <c r="GP6366" s="77">
        <v>3</v>
      </c>
      <c r="GQ6366" s="77">
        <v>0</v>
      </c>
      <c r="GR6366" s="77" t="s">
        <v>423</v>
      </c>
      <c r="GS6366" s="77">
        <v>0.1527377521613833</v>
      </c>
      <c r="GT6366" s="77">
        <v>0.10636935300013908</v>
      </c>
      <c r="GU6366" s="77">
        <v>0.1527377521613833</v>
      </c>
      <c r="GV6366" s="77">
        <v>0.10636935300013908</v>
      </c>
      <c r="GW6366" s="77">
        <v>0</v>
      </c>
      <c r="GX6366" s="77">
        <v>0</v>
      </c>
      <c r="GY6366" s="77">
        <v>0</v>
      </c>
      <c r="GZ6366" s="77">
        <v>0</v>
      </c>
    </row>
    <row r="6367" spans="187:208" x14ac:dyDescent="0.25">
      <c r="GE6367" s="77" t="s">
        <v>425</v>
      </c>
      <c r="GF6367" s="77" t="s">
        <v>155</v>
      </c>
      <c r="GG6367" s="77" t="s">
        <v>477</v>
      </c>
      <c r="GH6367" s="77" t="s">
        <v>467</v>
      </c>
      <c r="GI6367" s="77">
        <v>2021</v>
      </c>
      <c r="GJ6367" s="77" t="s">
        <v>301</v>
      </c>
      <c r="GK6367" s="77">
        <v>2.9419641522810172</v>
      </c>
      <c r="GL6367" s="77">
        <v>1419.6505749999999</v>
      </c>
      <c r="GM6367" s="77">
        <v>2021</v>
      </c>
      <c r="GN6367" s="77" t="s">
        <v>175</v>
      </c>
      <c r="GO6367" s="77">
        <v>5.3000000000000005E-2</v>
      </c>
      <c r="GP6367" s="77">
        <v>3</v>
      </c>
      <c r="GQ6367" s="77">
        <v>0</v>
      </c>
      <c r="GR6367" s="77" t="s">
        <v>423</v>
      </c>
      <c r="GS6367" s="77">
        <v>5.5966209081309407E-2</v>
      </c>
      <c r="GT6367" s="77">
        <v>0.1646505808562766</v>
      </c>
      <c r="GU6367" s="77">
        <v>5.5966209081309407E-2</v>
      </c>
      <c r="GV6367" s="77">
        <v>0.1646505808562766</v>
      </c>
      <c r="GW6367" s="77">
        <v>0</v>
      </c>
      <c r="GX6367" s="77">
        <v>0</v>
      </c>
      <c r="GY6367" s="77">
        <v>0</v>
      </c>
      <c r="GZ6367" s="77">
        <v>0</v>
      </c>
    </row>
    <row r="6368" spans="187:208" x14ac:dyDescent="0.25">
      <c r="GE6368" s="77" t="s">
        <v>427</v>
      </c>
      <c r="GF6368" s="77" t="s">
        <v>155</v>
      </c>
      <c r="GG6368" s="77" t="s">
        <v>477</v>
      </c>
      <c r="GH6368" s="77" t="s">
        <v>467</v>
      </c>
      <c r="GI6368" s="77">
        <v>2021</v>
      </c>
      <c r="GJ6368" s="77" t="s">
        <v>303</v>
      </c>
      <c r="GK6368" s="77">
        <v>1.602175962208289</v>
      </c>
      <c r="GL6368" s="77">
        <v>1419.6505749999999</v>
      </c>
      <c r="GM6368" s="77">
        <v>2021</v>
      </c>
      <c r="GN6368" s="77" t="s">
        <v>175</v>
      </c>
      <c r="GO6368" s="77">
        <v>5.3000000000000005E-2</v>
      </c>
      <c r="GP6368" s="77">
        <v>3</v>
      </c>
      <c r="GQ6368" s="77">
        <v>0</v>
      </c>
      <c r="GR6368" s="77" t="s">
        <v>423</v>
      </c>
      <c r="GS6368" s="77">
        <v>5.5966209081309407E-2</v>
      </c>
      <c r="GT6368" s="77">
        <v>8.9667714885997174E-2</v>
      </c>
      <c r="GU6368" s="77">
        <v>5.5966209081309407E-2</v>
      </c>
      <c r="GV6368" s="77">
        <v>8.9667714885997174E-2</v>
      </c>
      <c r="GW6368" s="77">
        <v>0</v>
      </c>
      <c r="GX6368" s="77">
        <v>0</v>
      </c>
      <c r="GY6368" s="77">
        <v>0</v>
      </c>
      <c r="GZ6368" s="77">
        <v>0</v>
      </c>
    </row>
    <row r="6369" spans="187:208" x14ac:dyDescent="0.25">
      <c r="GE6369" s="77" t="s">
        <v>422</v>
      </c>
      <c r="GF6369" s="77" t="s">
        <v>155</v>
      </c>
      <c r="GG6369" s="77" t="s">
        <v>477</v>
      </c>
      <c r="GH6369" s="77" t="s">
        <v>467</v>
      </c>
      <c r="GI6369" s="77">
        <v>2022</v>
      </c>
      <c r="GJ6369" s="77" t="s">
        <v>305</v>
      </c>
      <c r="GK6369" s="77">
        <v>0.69641821681223126</v>
      </c>
      <c r="GL6369" s="77">
        <v>1419.6505749999999</v>
      </c>
      <c r="GM6369" s="77">
        <v>2022</v>
      </c>
      <c r="GN6369" s="77" t="s">
        <v>175</v>
      </c>
      <c r="GO6369" s="77">
        <v>0.13250000000000001</v>
      </c>
      <c r="GP6369" s="77">
        <v>3</v>
      </c>
      <c r="GQ6369" s="77">
        <v>0</v>
      </c>
      <c r="GR6369" s="77" t="s">
        <v>423</v>
      </c>
      <c r="GS6369" s="77">
        <v>0.1527377521613833</v>
      </c>
      <c r="GT6369" s="77">
        <v>0.10636935300013908</v>
      </c>
      <c r="GU6369" s="77">
        <v>0.1527377521613833</v>
      </c>
      <c r="GV6369" s="77">
        <v>0.10636935300013908</v>
      </c>
      <c r="GW6369" s="77">
        <v>0.1527377521613833</v>
      </c>
      <c r="GX6369" s="77">
        <v>0.10636935300013908</v>
      </c>
      <c r="GY6369" s="77">
        <v>0</v>
      </c>
      <c r="GZ6369" s="77">
        <v>0</v>
      </c>
    </row>
    <row r="6370" spans="187:208" x14ac:dyDescent="0.25">
      <c r="GE6370" s="77" t="s">
        <v>425</v>
      </c>
      <c r="GF6370" s="77" t="s">
        <v>155</v>
      </c>
      <c r="GG6370" s="77" t="s">
        <v>477</v>
      </c>
      <c r="GH6370" s="77" t="s">
        <v>467</v>
      </c>
      <c r="GI6370" s="77">
        <v>2022</v>
      </c>
      <c r="GJ6370" s="77" t="s">
        <v>301</v>
      </c>
      <c r="GK6370" s="77">
        <v>2.9419641522810172</v>
      </c>
      <c r="GL6370" s="77">
        <v>1419.6505749999999</v>
      </c>
      <c r="GM6370" s="77">
        <v>2022</v>
      </c>
      <c r="GN6370" s="77" t="s">
        <v>175</v>
      </c>
      <c r="GO6370" s="77">
        <v>5.3000000000000005E-2</v>
      </c>
      <c r="GP6370" s="77">
        <v>3</v>
      </c>
      <c r="GQ6370" s="77">
        <v>0</v>
      </c>
      <c r="GR6370" s="77" t="s">
        <v>423</v>
      </c>
      <c r="GS6370" s="77">
        <v>5.5966209081309407E-2</v>
      </c>
      <c r="GT6370" s="77">
        <v>0.1646505808562766</v>
      </c>
      <c r="GU6370" s="77">
        <v>5.5966209081309407E-2</v>
      </c>
      <c r="GV6370" s="77">
        <v>0.1646505808562766</v>
      </c>
      <c r="GW6370" s="77">
        <v>5.5966209081309407E-2</v>
      </c>
      <c r="GX6370" s="77">
        <v>0.1646505808562766</v>
      </c>
      <c r="GY6370" s="77">
        <v>0</v>
      </c>
      <c r="GZ6370" s="77">
        <v>0</v>
      </c>
    </row>
    <row r="6371" spans="187:208" x14ac:dyDescent="0.25">
      <c r="GE6371" s="77" t="s">
        <v>427</v>
      </c>
      <c r="GF6371" s="77" t="s">
        <v>155</v>
      </c>
      <c r="GG6371" s="77" t="s">
        <v>477</v>
      </c>
      <c r="GH6371" s="77" t="s">
        <v>467</v>
      </c>
      <c r="GI6371" s="77">
        <v>2022</v>
      </c>
      <c r="GJ6371" s="77" t="s">
        <v>303</v>
      </c>
      <c r="GK6371" s="77">
        <v>1.602175962208289</v>
      </c>
      <c r="GL6371" s="77">
        <v>1419.6505749999999</v>
      </c>
      <c r="GM6371" s="77">
        <v>2022</v>
      </c>
      <c r="GN6371" s="77" t="s">
        <v>175</v>
      </c>
      <c r="GO6371" s="77">
        <v>5.3000000000000005E-2</v>
      </c>
      <c r="GP6371" s="77">
        <v>3</v>
      </c>
      <c r="GQ6371" s="77">
        <v>0</v>
      </c>
      <c r="GR6371" s="77" t="s">
        <v>423</v>
      </c>
      <c r="GS6371" s="77">
        <v>5.5966209081309407E-2</v>
      </c>
      <c r="GT6371" s="77">
        <v>8.9667714885997174E-2</v>
      </c>
      <c r="GU6371" s="77">
        <v>5.5966209081309407E-2</v>
      </c>
      <c r="GV6371" s="77">
        <v>8.9667714885997174E-2</v>
      </c>
      <c r="GW6371" s="77">
        <v>5.5966209081309407E-2</v>
      </c>
      <c r="GX6371" s="77">
        <v>8.9667714885997174E-2</v>
      </c>
      <c r="GY6371" s="77">
        <v>0</v>
      </c>
      <c r="GZ6371" s="77">
        <v>0</v>
      </c>
    </row>
    <row r="6372" spans="187:208" x14ac:dyDescent="0.25">
      <c r="GE6372" s="77" t="s">
        <v>422</v>
      </c>
      <c r="GF6372" s="77" t="s">
        <v>155</v>
      </c>
      <c r="GG6372" s="77" t="s">
        <v>477</v>
      </c>
      <c r="GH6372" s="77" t="s">
        <v>467</v>
      </c>
      <c r="GI6372" s="77">
        <v>2023</v>
      </c>
      <c r="GJ6372" s="77" t="s">
        <v>305</v>
      </c>
      <c r="GK6372" s="77">
        <v>0.71896016785821359</v>
      </c>
      <c r="GL6372" s="77">
        <v>1419.6505749999999</v>
      </c>
      <c r="GM6372" s="77">
        <v>2023</v>
      </c>
      <c r="GN6372" s="77" t="s">
        <v>175</v>
      </c>
      <c r="GO6372" s="77">
        <v>0.13250000000000001</v>
      </c>
      <c r="GP6372" s="77">
        <v>3</v>
      </c>
      <c r="GQ6372" s="77">
        <v>0</v>
      </c>
      <c r="GR6372" s="77" t="s">
        <v>423</v>
      </c>
      <c r="GS6372" s="77">
        <v>0</v>
      </c>
      <c r="GT6372" s="77">
        <v>0</v>
      </c>
      <c r="GU6372" s="77">
        <v>0.1527377521613833</v>
      </c>
      <c r="GV6372" s="77">
        <v>0.10981235993223436</v>
      </c>
      <c r="GW6372" s="77">
        <v>0.1527377521613833</v>
      </c>
      <c r="GX6372" s="77">
        <v>0.10981235993223436</v>
      </c>
      <c r="GY6372" s="77">
        <v>0.1527377521613833</v>
      </c>
      <c r="GZ6372" s="77">
        <v>0.10981235993223436</v>
      </c>
    </row>
    <row r="6373" spans="187:208" x14ac:dyDescent="0.25">
      <c r="GE6373" s="77" t="s">
        <v>425</v>
      </c>
      <c r="GF6373" s="77" t="s">
        <v>155</v>
      </c>
      <c r="GG6373" s="77" t="s">
        <v>477</v>
      </c>
      <c r="GH6373" s="77" t="s">
        <v>467</v>
      </c>
      <c r="GI6373" s="77">
        <v>2023</v>
      </c>
      <c r="GJ6373" s="77" t="s">
        <v>301</v>
      </c>
      <c r="GK6373" s="77">
        <v>3.071497198615103</v>
      </c>
      <c r="GL6373" s="77">
        <v>1419.6505749999999</v>
      </c>
      <c r="GM6373" s="77">
        <v>2023</v>
      </c>
      <c r="GN6373" s="77" t="s">
        <v>175</v>
      </c>
      <c r="GO6373" s="77">
        <v>5.3000000000000005E-2</v>
      </c>
      <c r="GP6373" s="77">
        <v>3</v>
      </c>
      <c r="GQ6373" s="77">
        <v>0</v>
      </c>
      <c r="GR6373" s="77" t="s">
        <v>423</v>
      </c>
      <c r="GS6373" s="77">
        <v>0</v>
      </c>
      <c r="GT6373" s="77">
        <v>0</v>
      </c>
      <c r="GU6373" s="77">
        <v>5.5966209081309407E-2</v>
      </c>
      <c r="GV6373" s="77">
        <v>0.17190005441034897</v>
      </c>
      <c r="GW6373" s="77">
        <v>5.5966209081309407E-2</v>
      </c>
      <c r="GX6373" s="77">
        <v>0.17190005441034897</v>
      </c>
      <c r="GY6373" s="77">
        <v>5.5966209081309407E-2</v>
      </c>
      <c r="GZ6373" s="77">
        <v>0.17190005441034897</v>
      </c>
    </row>
    <row r="6374" spans="187:208" x14ac:dyDescent="0.25">
      <c r="GE6374" s="77" t="s">
        <v>427</v>
      </c>
      <c r="GF6374" s="77" t="s">
        <v>155</v>
      </c>
      <c r="GG6374" s="77" t="s">
        <v>477</v>
      </c>
      <c r="GH6374" s="77" t="s">
        <v>467</v>
      </c>
      <c r="GI6374" s="77">
        <v>2023</v>
      </c>
      <c r="GJ6374" s="77" t="s">
        <v>303</v>
      </c>
      <c r="GK6374" s="77">
        <v>1.684577240534447</v>
      </c>
      <c r="GL6374" s="77">
        <v>1419.6505749999999</v>
      </c>
      <c r="GM6374" s="77">
        <v>2023</v>
      </c>
      <c r="GN6374" s="77" t="s">
        <v>175</v>
      </c>
      <c r="GO6374" s="77">
        <v>5.3000000000000005E-2</v>
      </c>
      <c r="GP6374" s="77">
        <v>3</v>
      </c>
      <c r="GQ6374" s="77">
        <v>0</v>
      </c>
      <c r="GR6374" s="77" t="s">
        <v>423</v>
      </c>
      <c r="GS6374" s="77">
        <v>0</v>
      </c>
      <c r="GT6374" s="77">
        <v>0</v>
      </c>
      <c r="GU6374" s="77">
        <v>5.5966209081309407E-2</v>
      </c>
      <c r="GV6374" s="77">
        <v>9.427940205736611E-2</v>
      </c>
      <c r="GW6374" s="77">
        <v>5.5966209081309407E-2</v>
      </c>
      <c r="GX6374" s="77">
        <v>9.427940205736611E-2</v>
      </c>
      <c r="GY6374" s="77">
        <v>5.5966209081309407E-2</v>
      </c>
      <c r="GZ6374" s="77">
        <v>9.427940205736611E-2</v>
      </c>
    </row>
    <row r="6375" spans="187:208" x14ac:dyDescent="0.25">
      <c r="GE6375" s="77" t="s">
        <v>422</v>
      </c>
      <c r="GF6375" s="77" t="s">
        <v>155</v>
      </c>
      <c r="GG6375" s="77" t="s">
        <v>477</v>
      </c>
      <c r="GH6375" s="77" t="s">
        <v>467</v>
      </c>
      <c r="GI6375" s="77">
        <v>2024</v>
      </c>
      <c r="GJ6375" s="77" t="s">
        <v>305</v>
      </c>
      <c r="GK6375" s="77">
        <v>0.71896016785821359</v>
      </c>
      <c r="GL6375" s="77">
        <v>1419.6505749999999</v>
      </c>
      <c r="GM6375" s="77">
        <v>2024</v>
      </c>
      <c r="GN6375" s="77" t="s">
        <v>175</v>
      </c>
      <c r="GO6375" s="77">
        <v>0.13250000000000001</v>
      </c>
      <c r="GP6375" s="77">
        <v>3</v>
      </c>
      <c r="GQ6375" s="77">
        <v>0</v>
      </c>
      <c r="GR6375" s="77" t="s">
        <v>423</v>
      </c>
      <c r="GS6375" s="77">
        <v>0</v>
      </c>
      <c r="GT6375" s="77">
        <v>0</v>
      </c>
      <c r="GU6375" s="77">
        <v>0</v>
      </c>
      <c r="GV6375" s="77">
        <v>0</v>
      </c>
      <c r="GW6375" s="77">
        <v>0.1527377521613833</v>
      </c>
      <c r="GX6375" s="77">
        <v>0.10981235993223436</v>
      </c>
      <c r="GY6375" s="77">
        <v>0.1527377521613833</v>
      </c>
      <c r="GZ6375" s="77">
        <v>0.10981235993223436</v>
      </c>
    </row>
    <row r="6376" spans="187:208" x14ac:dyDescent="0.25">
      <c r="GE6376" s="77" t="s">
        <v>425</v>
      </c>
      <c r="GF6376" s="77" t="s">
        <v>155</v>
      </c>
      <c r="GG6376" s="77" t="s">
        <v>477</v>
      </c>
      <c r="GH6376" s="77" t="s">
        <v>467</v>
      </c>
      <c r="GI6376" s="77">
        <v>2024</v>
      </c>
      <c r="GJ6376" s="77" t="s">
        <v>301</v>
      </c>
      <c r="GK6376" s="77">
        <v>3.071497198615103</v>
      </c>
      <c r="GL6376" s="77">
        <v>1419.6505749999999</v>
      </c>
      <c r="GM6376" s="77">
        <v>2024</v>
      </c>
      <c r="GN6376" s="77" t="s">
        <v>175</v>
      </c>
      <c r="GO6376" s="77">
        <v>5.3000000000000005E-2</v>
      </c>
      <c r="GP6376" s="77">
        <v>3</v>
      </c>
      <c r="GQ6376" s="77">
        <v>0</v>
      </c>
      <c r="GR6376" s="77" t="s">
        <v>423</v>
      </c>
      <c r="GS6376" s="77">
        <v>0</v>
      </c>
      <c r="GT6376" s="77">
        <v>0</v>
      </c>
      <c r="GU6376" s="77">
        <v>0</v>
      </c>
      <c r="GV6376" s="77">
        <v>0</v>
      </c>
      <c r="GW6376" s="77">
        <v>5.5966209081309407E-2</v>
      </c>
      <c r="GX6376" s="77">
        <v>0.17190005441034897</v>
      </c>
      <c r="GY6376" s="77">
        <v>5.5966209081309407E-2</v>
      </c>
      <c r="GZ6376" s="77">
        <v>0.17190005441034897</v>
      </c>
    </row>
    <row r="6377" spans="187:208" x14ac:dyDescent="0.25">
      <c r="GE6377" s="77" t="s">
        <v>427</v>
      </c>
      <c r="GF6377" s="77" t="s">
        <v>155</v>
      </c>
      <c r="GG6377" s="77" t="s">
        <v>477</v>
      </c>
      <c r="GH6377" s="77" t="s">
        <v>467</v>
      </c>
      <c r="GI6377" s="77">
        <v>2024</v>
      </c>
      <c r="GJ6377" s="77" t="s">
        <v>303</v>
      </c>
      <c r="GK6377" s="77">
        <v>1.684577240534447</v>
      </c>
      <c r="GL6377" s="77">
        <v>1419.6505749999999</v>
      </c>
      <c r="GM6377" s="77">
        <v>2024</v>
      </c>
      <c r="GN6377" s="77" t="s">
        <v>175</v>
      </c>
      <c r="GO6377" s="77">
        <v>5.3000000000000005E-2</v>
      </c>
      <c r="GP6377" s="77">
        <v>3</v>
      </c>
      <c r="GQ6377" s="77">
        <v>0</v>
      </c>
      <c r="GR6377" s="77" t="s">
        <v>423</v>
      </c>
      <c r="GS6377" s="77">
        <v>0</v>
      </c>
      <c r="GT6377" s="77">
        <v>0</v>
      </c>
      <c r="GU6377" s="77">
        <v>0</v>
      </c>
      <c r="GV6377" s="77">
        <v>0</v>
      </c>
      <c r="GW6377" s="77">
        <v>5.5966209081309407E-2</v>
      </c>
      <c r="GX6377" s="77">
        <v>9.427940205736611E-2</v>
      </c>
      <c r="GY6377" s="77">
        <v>5.5966209081309407E-2</v>
      </c>
      <c r="GZ6377" s="77">
        <v>9.427940205736611E-2</v>
      </c>
    </row>
    <row r="6378" spans="187:208" x14ac:dyDescent="0.25">
      <c r="GE6378" s="77" t="s">
        <v>422</v>
      </c>
      <c r="GF6378" s="77" t="s">
        <v>155</v>
      </c>
      <c r="GG6378" s="77" t="s">
        <v>477</v>
      </c>
      <c r="GH6378" s="77" t="s">
        <v>467</v>
      </c>
      <c r="GI6378" s="77">
        <v>2025</v>
      </c>
      <c r="GJ6378" s="77" t="s">
        <v>305</v>
      </c>
      <c r="GK6378" s="77">
        <v>0.71896016785821359</v>
      </c>
      <c r="GL6378" s="77">
        <v>1419.6505749999999</v>
      </c>
      <c r="GM6378" s="77">
        <v>2025</v>
      </c>
      <c r="GN6378" s="77" t="s">
        <v>175</v>
      </c>
      <c r="GO6378" s="77">
        <v>0.13250000000000001</v>
      </c>
      <c r="GP6378" s="77">
        <v>3</v>
      </c>
      <c r="GQ6378" s="77">
        <v>0</v>
      </c>
      <c r="GR6378" s="77" t="s">
        <v>423</v>
      </c>
      <c r="GS6378" s="77">
        <v>0</v>
      </c>
      <c r="GT6378" s="77">
        <v>0</v>
      </c>
      <c r="GU6378" s="77">
        <v>0</v>
      </c>
      <c r="GV6378" s="77">
        <v>0</v>
      </c>
      <c r="GW6378" s="77">
        <v>0</v>
      </c>
      <c r="GX6378" s="77">
        <v>0</v>
      </c>
      <c r="GY6378" s="77">
        <v>0.1527377521613833</v>
      </c>
      <c r="GZ6378" s="77">
        <v>0.10981235993223436</v>
      </c>
    </row>
    <row r="6379" spans="187:208" x14ac:dyDescent="0.25">
      <c r="GE6379" s="77" t="s">
        <v>425</v>
      </c>
      <c r="GF6379" s="77" t="s">
        <v>155</v>
      </c>
      <c r="GG6379" s="77" t="s">
        <v>477</v>
      </c>
      <c r="GH6379" s="77" t="s">
        <v>467</v>
      </c>
      <c r="GI6379" s="77">
        <v>2025</v>
      </c>
      <c r="GJ6379" s="77" t="s">
        <v>301</v>
      </c>
      <c r="GK6379" s="77">
        <v>3.071497198615103</v>
      </c>
      <c r="GL6379" s="77">
        <v>1419.6505749999999</v>
      </c>
      <c r="GM6379" s="77">
        <v>2025</v>
      </c>
      <c r="GN6379" s="77" t="s">
        <v>175</v>
      </c>
      <c r="GO6379" s="77">
        <v>5.3000000000000005E-2</v>
      </c>
      <c r="GP6379" s="77">
        <v>3</v>
      </c>
      <c r="GQ6379" s="77">
        <v>0</v>
      </c>
      <c r="GR6379" s="77" t="s">
        <v>423</v>
      </c>
      <c r="GS6379" s="77">
        <v>0</v>
      </c>
      <c r="GT6379" s="77">
        <v>0</v>
      </c>
      <c r="GU6379" s="77">
        <v>0</v>
      </c>
      <c r="GV6379" s="77">
        <v>0</v>
      </c>
      <c r="GW6379" s="77">
        <v>0</v>
      </c>
      <c r="GX6379" s="77">
        <v>0</v>
      </c>
      <c r="GY6379" s="77">
        <v>5.5966209081309407E-2</v>
      </c>
      <c r="GZ6379" s="77">
        <v>0.17190005441034897</v>
      </c>
    </row>
    <row r="6380" spans="187:208" x14ac:dyDescent="0.25">
      <c r="GE6380" s="77" t="s">
        <v>427</v>
      </c>
      <c r="GF6380" s="77" t="s">
        <v>155</v>
      </c>
      <c r="GG6380" s="77" t="s">
        <v>477</v>
      </c>
      <c r="GH6380" s="77" t="s">
        <v>467</v>
      </c>
      <c r="GI6380" s="77">
        <v>2025</v>
      </c>
      <c r="GJ6380" s="77" t="s">
        <v>303</v>
      </c>
      <c r="GK6380" s="77">
        <v>1.684577240534447</v>
      </c>
      <c r="GL6380" s="77">
        <v>1419.6505749999999</v>
      </c>
      <c r="GM6380" s="77">
        <v>2025</v>
      </c>
      <c r="GN6380" s="77" t="s">
        <v>175</v>
      </c>
      <c r="GO6380" s="77">
        <v>5.3000000000000005E-2</v>
      </c>
      <c r="GP6380" s="77">
        <v>3</v>
      </c>
      <c r="GQ6380" s="77">
        <v>0</v>
      </c>
      <c r="GR6380" s="77" t="s">
        <v>423</v>
      </c>
      <c r="GS6380" s="77">
        <v>0</v>
      </c>
      <c r="GT6380" s="77">
        <v>0</v>
      </c>
      <c r="GU6380" s="77">
        <v>0</v>
      </c>
      <c r="GV6380" s="77">
        <v>0</v>
      </c>
      <c r="GW6380" s="77">
        <v>0</v>
      </c>
      <c r="GX6380" s="77">
        <v>0</v>
      </c>
      <c r="GY6380" s="77">
        <v>5.5966209081309407E-2</v>
      </c>
      <c r="GZ6380" s="77">
        <v>9.427940205736611E-2</v>
      </c>
    </row>
    <row r="6381" spans="187:208" x14ac:dyDescent="0.25">
      <c r="GE6381" s="77" t="s">
        <v>422</v>
      </c>
      <c r="GF6381" s="77" t="s">
        <v>155</v>
      </c>
      <c r="GG6381" s="77" t="s">
        <v>477</v>
      </c>
      <c r="GH6381" s="77" t="s">
        <v>474</v>
      </c>
      <c r="GI6381" s="77">
        <v>2021</v>
      </c>
      <c r="GJ6381" s="77" t="s">
        <v>305</v>
      </c>
      <c r="GK6381" s="77">
        <v>3.6425060683954492E-2</v>
      </c>
      <c r="GL6381" s="77">
        <v>1419.6505749999999</v>
      </c>
      <c r="GM6381" s="77">
        <v>2021</v>
      </c>
      <c r="GN6381" s="77" t="s">
        <v>175</v>
      </c>
      <c r="GO6381" s="77">
        <v>0.13250000000000001</v>
      </c>
      <c r="GP6381" s="77">
        <v>3</v>
      </c>
      <c r="GQ6381" s="77">
        <v>0</v>
      </c>
      <c r="GR6381" s="77" t="s">
        <v>423</v>
      </c>
      <c r="GS6381" s="77">
        <v>0.1527377521613833</v>
      </c>
      <c r="GT6381" s="77">
        <v>5.5634818912091884E-3</v>
      </c>
      <c r="GU6381" s="77">
        <v>0.1527377521613833</v>
      </c>
      <c r="GV6381" s="77">
        <v>5.5634818912091884E-3</v>
      </c>
      <c r="GW6381" s="77">
        <v>0</v>
      </c>
      <c r="GX6381" s="77">
        <v>0</v>
      </c>
      <c r="GY6381" s="77">
        <v>0</v>
      </c>
      <c r="GZ6381" s="77">
        <v>0</v>
      </c>
    </row>
    <row r="6382" spans="187:208" x14ac:dyDescent="0.25">
      <c r="GE6382" s="77" t="s">
        <v>425</v>
      </c>
      <c r="GF6382" s="77" t="s">
        <v>155</v>
      </c>
      <c r="GG6382" s="77" t="s">
        <v>477</v>
      </c>
      <c r="GH6382" s="77" t="s">
        <v>474</v>
      </c>
      <c r="GI6382" s="77">
        <v>2021</v>
      </c>
      <c r="GJ6382" s="77" t="s">
        <v>301</v>
      </c>
      <c r="GK6382" s="77">
        <v>1.5808724525432311E-3</v>
      </c>
      <c r="GL6382" s="77">
        <v>1419.6505749999999</v>
      </c>
      <c r="GM6382" s="77">
        <v>2021</v>
      </c>
      <c r="GN6382" s="77" t="s">
        <v>175</v>
      </c>
      <c r="GO6382" s="77">
        <v>5.3000000000000005E-2</v>
      </c>
      <c r="GP6382" s="77">
        <v>3</v>
      </c>
      <c r="GQ6382" s="77">
        <v>0</v>
      </c>
      <c r="GR6382" s="77" t="s">
        <v>423</v>
      </c>
      <c r="GS6382" s="77">
        <v>5.5966209081309407E-2</v>
      </c>
      <c r="GT6382" s="77">
        <v>8.8475438209916849E-5</v>
      </c>
      <c r="GU6382" s="77">
        <v>5.5966209081309407E-2</v>
      </c>
      <c r="GV6382" s="77">
        <v>8.8475438209916849E-5</v>
      </c>
      <c r="GW6382" s="77">
        <v>0</v>
      </c>
      <c r="GX6382" s="77">
        <v>0</v>
      </c>
      <c r="GY6382" s="77">
        <v>0</v>
      </c>
      <c r="GZ6382" s="77">
        <v>0</v>
      </c>
    </row>
    <row r="6383" spans="187:208" x14ac:dyDescent="0.25">
      <c r="GE6383" s="77" t="s">
        <v>427</v>
      </c>
      <c r="GF6383" s="77" t="s">
        <v>155</v>
      </c>
      <c r="GG6383" s="77" t="s">
        <v>477</v>
      </c>
      <c r="GH6383" s="77" t="s">
        <v>474</v>
      </c>
      <c r="GI6383" s="77">
        <v>2021</v>
      </c>
      <c r="GJ6383" s="77" t="s">
        <v>303</v>
      </c>
      <c r="GK6383" s="77">
        <v>3.9894642198450743E-2</v>
      </c>
      <c r="GL6383" s="77">
        <v>1419.6505749999999</v>
      </c>
      <c r="GM6383" s="77">
        <v>2021</v>
      </c>
      <c r="GN6383" s="77" t="s">
        <v>175</v>
      </c>
      <c r="GO6383" s="77">
        <v>5.3000000000000005E-2</v>
      </c>
      <c r="GP6383" s="77">
        <v>3</v>
      </c>
      <c r="GQ6383" s="77">
        <v>0</v>
      </c>
      <c r="GR6383" s="77" t="s">
        <v>423</v>
      </c>
      <c r="GS6383" s="77">
        <v>5.5966209081309407E-2</v>
      </c>
      <c r="GT6383" s="77">
        <v>2.2327518865025236E-3</v>
      </c>
      <c r="GU6383" s="77">
        <v>5.5966209081309407E-2</v>
      </c>
      <c r="GV6383" s="77">
        <v>2.2327518865025236E-3</v>
      </c>
      <c r="GW6383" s="77">
        <v>0</v>
      </c>
      <c r="GX6383" s="77">
        <v>0</v>
      </c>
      <c r="GY6383" s="77">
        <v>0</v>
      </c>
      <c r="GZ6383" s="77">
        <v>0</v>
      </c>
    </row>
    <row r="6384" spans="187:208" x14ac:dyDescent="0.25">
      <c r="GE6384" s="77" t="s">
        <v>422</v>
      </c>
      <c r="GF6384" s="77" t="s">
        <v>155</v>
      </c>
      <c r="GG6384" s="77" t="s">
        <v>477</v>
      </c>
      <c r="GH6384" s="77" t="s">
        <v>474</v>
      </c>
      <c r="GI6384" s="77">
        <v>2022</v>
      </c>
      <c r="GJ6384" s="77" t="s">
        <v>305</v>
      </c>
      <c r="GK6384" s="77">
        <v>3.6425060683954492E-2</v>
      </c>
      <c r="GL6384" s="77">
        <v>1419.6505749999999</v>
      </c>
      <c r="GM6384" s="77">
        <v>2022</v>
      </c>
      <c r="GN6384" s="77" t="s">
        <v>175</v>
      </c>
      <c r="GO6384" s="77">
        <v>0.13250000000000001</v>
      </c>
      <c r="GP6384" s="77">
        <v>3</v>
      </c>
      <c r="GQ6384" s="77">
        <v>0</v>
      </c>
      <c r="GR6384" s="77" t="s">
        <v>423</v>
      </c>
      <c r="GS6384" s="77">
        <v>0.1527377521613833</v>
      </c>
      <c r="GT6384" s="77">
        <v>5.5634818912091884E-3</v>
      </c>
      <c r="GU6384" s="77">
        <v>0.1527377521613833</v>
      </c>
      <c r="GV6384" s="77">
        <v>5.5634818912091884E-3</v>
      </c>
      <c r="GW6384" s="77">
        <v>0.1527377521613833</v>
      </c>
      <c r="GX6384" s="77">
        <v>5.5634818912091884E-3</v>
      </c>
      <c r="GY6384" s="77">
        <v>0</v>
      </c>
      <c r="GZ6384" s="77">
        <v>0</v>
      </c>
    </row>
    <row r="6385" spans="187:208" x14ac:dyDescent="0.25">
      <c r="GE6385" s="77" t="s">
        <v>425</v>
      </c>
      <c r="GF6385" s="77" t="s">
        <v>155</v>
      </c>
      <c r="GG6385" s="77" t="s">
        <v>477</v>
      </c>
      <c r="GH6385" s="77" t="s">
        <v>474</v>
      </c>
      <c r="GI6385" s="77">
        <v>2022</v>
      </c>
      <c r="GJ6385" s="77" t="s">
        <v>301</v>
      </c>
      <c r="GK6385" s="77">
        <v>1.5808724525432311E-3</v>
      </c>
      <c r="GL6385" s="77">
        <v>1419.6505749999999</v>
      </c>
      <c r="GM6385" s="77">
        <v>2022</v>
      </c>
      <c r="GN6385" s="77" t="s">
        <v>175</v>
      </c>
      <c r="GO6385" s="77">
        <v>5.3000000000000005E-2</v>
      </c>
      <c r="GP6385" s="77">
        <v>3</v>
      </c>
      <c r="GQ6385" s="77">
        <v>0</v>
      </c>
      <c r="GR6385" s="77" t="s">
        <v>423</v>
      </c>
      <c r="GS6385" s="77">
        <v>5.5966209081309407E-2</v>
      </c>
      <c r="GT6385" s="77">
        <v>8.8475438209916849E-5</v>
      </c>
      <c r="GU6385" s="77">
        <v>5.5966209081309407E-2</v>
      </c>
      <c r="GV6385" s="77">
        <v>8.8475438209916849E-5</v>
      </c>
      <c r="GW6385" s="77">
        <v>5.5966209081309407E-2</v>
      </c>
      <c r="GX6385" s="77">
        <v>8.8475438209916849E-5</v>
      </c>
      <c r="GY6385" s="77">
        <v>0</v>
      </c>
      <c r="GZ6385" s="77">
        <v>0</v>
      </c>
    </row>
    <row r="6386" spans="187:208" x14ac:dyDescent="0.25">
      <c r="GE6386" s="77" t="s">
        <v>427</v>
      </c>
      <c r="GF6386" s="77" t="s">
        <v>155</v>
      </c>
      <c r="GG6386" s="77" t="s">
        <v>477</v>
      </c>
      <c r="GH6386" s="77" t="s">
        <v>474</v>
      </c>
      <c r="GI6386" s="77">
        <v>2022</v>
      </c>
      <c r="GJ6386" s="77" t="s">
        <v>303</v>
      </c>
      <c r="GK6386" s="77">
        <v>3.9894642198450743E-2</v>
      </c>
      <c r="GL6386" s="77">
        <v>1419.6505749999999</v>
      </c>
      <c r="GM6386" s="77">
        <v>2022</v>
      </c>
      <c r="GN6386" s="77" t="s">
        <v>175</v>
      </c>
      <c r="GO6386" s="77">
        <v>5.3000000000000005E-2</v>
      </c>
      <c r="GP6386" s="77">
        <v>3</v>
      </c>
      <c r="GQ6386" s="77">
        <v>0</v>
      </c>
      <c r="GR6386" s="77" t="s">
        <v>423</v>
      </c>
      <c r="GS6386" s="77">
        <v>5.5966209081309407E-2</v>
      </c>
      <c r="GT6386" s="77">
        <v>2.2327518865025236E-3</v>
      </c>
      <c r="GU6386" s="77">
        <v>5.5966209081309407E-2</v>
      </c>
      <c r="GV6386" s="77">
        <v>2.2327518865025236E-3</v>
      </c>
      <c r="GW6386" s="77">
        <v>5.5966209081309407E-2</v>
      </c>
      <c r="GX6386" s="77">
        <v>2.2327518865025236E-3</v>
      </c>
      <c r="GY6386" s="77">
        <v>0</v>
      </c>
      <c r="GZ6386" s="77">
        <v>0</v>
      </c>
    </row>
    <row r="6387" spans="187:208" x14ac:dyDescent="0.25">
      <c r="GE6387" s="77" t="s">
        <v>422</v>
      </c>
      <c r="GF6387" s="77" t="s">
        <v>155</v>
      </c>
      <c r="GG6387" s="77" t="s">
        <v>477</v>
      </c>
      <c r="GH6387" s="77" t="s">
        <v>474</v>
      </c>
      <c r="GI6387" s="77">
        <v>2023</v>
      </c>
      <c r="GJ6387" s="77" t="s">
        <v>305</v>
      </c>
      <c r="GK6387" s="77">
        <v>3.75902246113907E-2</v>
      </c>
      <c r="GL6387" s="77">
        <v>1419.6505749999999</v>
      </c>
      <c r="GM6387" s="77">
        <v>2023</v>
      </c>
      <c r="GN6387" s="77" t="s">
        <v>175</v>
      </c>
      <c r="GO6387" s="77">
        <v>0.13250000000000001</v>
      </c>
      <c r="GP6387" s="77">
        <v>3</v>
      </c>
      <c r="GQ6387" s="77">
        <v>0</v>
      </c>
      <c r="GR6387" s="77" t="s">
        <v>423</v>
      </c>
      <c r="GS6387" s="77">
        <v>0</v>
      </c>
      <c r="GT6387" s="77">
        <v>0</v>
      </c>
      <c r="GU6387" s="77">
        <v>0.1527377521613833</v>
      </c>
      <c r="GV6387" s="77">
        <v>5.7414464103853237E-3</v>
      </c>
      <c r="GW6387" s="77">
        <v>0.1527377521613833</v>
      </c>
      <c r="GX6387" s="77">
        <v>5.7414464103853237E-3</v>
      </c>
      <c r="GY6387" s="77">
        <v>0.1527377521613833</v>
      </c>
      <c r="GZ6387" s="77">
        <v>5.7414464103853237E-3</v>
      </c>
    </row>
    <row r="6388" spans="187:208" x14ac:dyDescent="0.25">
      <c r="GE6388" s="77" t="s">
        <v>425</v>
      </c>
      <c r="GF6388" s="77" t="s">
        <v>155</v>
      </c>
      <c r="GG6388" s="77" t="s">
        <v>477</v>
      </c>
      <c r="GH6388" s="77" t="s">
        <v>474</v>
      </c>
      <c r="GI6388" s="77">
        <v>2023</v>
      </c>
      <c r="GJ6388" s="77" t="s">
        <v>301</v>
      </c>
      <c r="GK6388" s="77">
        <v>1.631433411568718E-3</v>
      </c>
      <c r="GL6388" s="77">
        <v>1419.6505749999999</v>
      </c>
      <c r="GM6388" s="77">
        <v>2023</v>
      </c>
      <c r="GN6388" s="77" t="s">
        <v>175</v>
      </c>
      <c r="GO6388" s="77">
        <v>5.3000000000000005E-2</v>
      </c>
      <c r="GP6388" s="77">
        <v>3</v>
      </c>
      <c r="GQ6388" s="77">
        <v>0</v>
      </c>
      <c r="GR6388" s="77" t="s">
        <v>423</v>
      </c>
      <c r="GS6388" s="77">
        <v>0</v>
      </c>
      <c r="GT6388" s="77">
        <v>0</v>
      </c>
      <c r="GU6388" s="77">
        <v>5.5966209081309407E-2</v>
      </c>
      <c r="GV6388" s="77">
        <v>9.1305143414088772E-5</v>
      </c>
      <c r="GW6388" s="77">
        <v>5.5966209081309407E-2</v>
      </c>
      <c r="GX6388" s="77">
        <v>9.1305143414088772E-5</v>
      </c>
      <c r="GY6388" s="77">
        <v>5.5966209081309407E-2</v>
      </c>
      <c r="GZ6388" s="77">
        <v>9.1305143414088772E-5</v>
      </c>
    </row>
    <row r="6389" spans="187:208" x14ac:dyDescent="0.25">
      <c r="GE6389" s="77" t="s">
        <v>427</v>
      </c>
      <c r="GF6389" s="77" t="s">
        <v>155</v>
      </c>
      <c r="GG6389" s="77" t="s">
        <v>477</v>
      </c>
      <c r="GH6389" s="77" t="s">
        <v>474</v>
      </c>
      <c r="GI6389" s="77">
        <v>2023</v>
      </c>
      <c r="GJ6389" s="77" t="s">
        <v>303</v>
      </c>
      <c r="GK6389" s="77">
        <v>4.1186611014017667E-2</v>
      </c>
      <c r="GL6389" s="77">
        <v>1419.6505749999999</v>
      </c>
      <c r="GM6389" s="77">
        <v>2023</v>
      </c>
      <c r="GN6389" s="77" t="s">
        <v>175</v>
      </c>
      <c r="GO6389" s="77">
        <v>5.3000000000000005E-2</v>
      </c>
      <c r="GP6389" s="77">
        <v>3</v>
      </c>
      <c r="GQ6389" s="77">
        <v>0</v>
      </c>
      <c r="GR6389" s="77" t="s">
        <v>423</v>
      </c>
      <c r="GS6389" s="77">
        <v>0</v>
      </c>
      <c r="GT6389" s="77">
        <v>0</v>
      </c>
      <c r="GU6389" s="77">
        <v>5.5966209081309407E-2</v>
      </c>
      <c r="GV6389" s="77">
        <v>2.3050584833610734E-3</v>
      </c>
      <c r="GW6389" s="77">
        <v>5.5966209081309407E-2</v>
      </c>
      <c r="GX6389" s="77">
        <v>2.3050584833610734E-3</v>
      </c>
      <c r="GY6389" s="77">
        <v>5.5966209081309407E-2</v>
      </c>
      <c r="GZ6389" s="77">
        <v>2.3050584833610734E-3</v>
      </c>
    </row>
    <row r="6390" spans="187:208" x14ac:dyDescent="0.25">
      <c r="GE6390" s="77" t="s">
        <v>422</v>
      </c>
      <c r="GF6390" s="77" t="s">
        <v>155</v>
      </c>
      <c r="GG6390" s="77" t="s">
        <v>477</v>
      </c>
      <c r="GH6390" s="77" t="s">
        <v>474</v>
      </c>
      <c r="GI6390" s="77">
        <v>2024</v>
      </c>
      <c r="GJ6390" s="77" t="s">
        <v>305</v>
      </c>
      <c r="GK6390" s="77">
        <v>3.75902246113907E-2</v>
      </c>
      <c r="GL6390" s="77">
        <v>1419.6505749999999</v>
      </c>
      <c r="GM6390" s="77">
        <v>2024</v>
      </c>
      <c r="GN6390" s="77" t="s">
        <v>175</v>
      </c>
      <c r="GO6390" s="77">
        <v>0.13250000000000001</v>
      </c>
      <c r="GP6390" s="77">
        <v>3</v>
      </c>
      <c r="GQ6390" s="77">
        <v>0</v>
      </c>
      <c r="GR6390" s="77" t="s">
        <v>423</v>
      </c>
      <c r="GS6390" s="77">
        <v>0</v>
      </c>
      <c r="GT6390" s="77">
        <v>0</v>
      </c>
      <c r="GU6390" s="77">
        <v>0</v>
      </c>
      <c r="GV6390" s="77">
        <v>0</v>
      </c>
      <c r="GW6390" s="77">
        <v>0.1527377521613833</v>
      </c>
      <c r="GX6390" s="77">
        <v>5.7414464103853237E-3</v>
      </c>
      <c r="GY6390" s="77">
        <v>0.1527377521613833</v>
      </c>
      <c r="GZ6390" s="77">
        <v>5.7414464103853237E-3</v>
      </c>
    </row>
    <row r="6391" spans="187:208" x14ac:dyDescent="0.25">
      <c r="GE6391" s="77" t="s">
        <v>425</v>
      </c>
      <c r="GF6391" s="77" t="s">
        <v>155</v>
      </c>
      <c r="GG6391" s="77" t="s">
        <v>477</v>
      </c>
      <c r="GH6391" s="77" t="s">
        <v>474</v>
      </c>
      <c r="GI6391" s="77">
        <v>2024</v>
      </c>
      <c r="GJ6391" s="77" t="s">
        <v>301</v>
      </c>
      <c r="GK6391" s="77">
        <v>1.631433411568718E-3</v>
      </c>
      <c r="GL6391" s="77">
        <v>1419.6505749999999</v>
      </c>
      <c r="GM6391" s="77">
        <v>2024</v>
      </c>
      <c r="GN6391" s="77" t="s">
        <v>175</v>
      </c>
      <c r="GO6391" s="77">
        <v>5.3000000000000005E-2</v>
      </c>
      <c r="GP6391" s="77">
        <v>3</v>
      </c>
      <c r="GQ6391" s="77">
        <v>0</v>
      </c>
      <c r="GR6391" s="77" t="s">
        <v>423</v>
      </c>
      <c r="GS6391" s="77">
        <v>0</v>
      </c>
      <c r="GT6391" s="77">
        <v>0</v>
      </c>
      <c r="GU6391" s="77">
        <v>0</v>
      </c>
      <c r="GV6391" s="77">
        <v>0</v>
      </c>
      <c r="GW6391" s="77">
        <v>5.5966209081309407E-2</v>
      </c>
      <c r="GX6391" s="77">
        <v>9.1305143414088772E-5</v>
      </c>
      <c r="GY6391" s="77">
        <v>5.5966209081309407E-2</v>
      </c>
      <c r="GZ6391" s="77">
        <v>9.1305143414088772E-5</v>
      </c>
    </row>
    <row r="6392" spans="187:208" x14ac:dyDescent="0.25">
      <c r="GE6392" s="77" t="s">
        <v>427</v>
      </c>
      <c r="GF6392" s="77" t="s">
        <v>155</v>
      </c>
      <c r="GG6392" s="77" t="s">
        <v>477</v>
      </c>
      <c r="GH6392" s="77" t="s">
        <v>474</v>
      </c>
      <c r="GI6392" s="77">
        <v>2024</v>
      </c>
      <c r="GJ6392" s="77" t="s">
        <v>303</v>
      </c>
      <c r="GK6392" s="77">
        <v>4.1186611014017667E-2</v>
      </c>
      <c r="GL6392" s="77">
        <v>1419.6505749999999</v>
      </c>
      <c r="GM6392" s="77">
        <v>2024</v>
      </c>
      <c r="GN6392" s="77" t="s">
        <v>175</v>
      </c>
      <c r="GO6392" s="77">
        <v>5.3000000000000005E-2</v>
      </c>
      <c r="GP6392" s="77">
        <v>3</v>
      </c>
      <c r="GQ6392" s="77">
        <v>0</v>
      </c>
      <c r="GR6392" s="77" t="s">
        <v>423</v>
      </c>
      <c r="GS6392" s="77">
        <v>0</v>
      </c>
      <c r="GT6392" s="77">
        <v>0</v>
      </c>
      <c r="GU6392" s="77">
        <v>0</v>
      </c>
      <c r="GV6392" s="77">
        <v>0</v>
      </c>
      <c r="GW6392" s="77">
        <v>5.5966209081309407E-2</v>
      </c>
      <c r="GX6392" s="77">
        <v>2.3050584833610734E-3</v>
      </c>
      <c r="GY6392" s="77">
        <v>5.5966209081309407E-2</v>
      </c>
      <c r="GZ6392" s="77">
        <v>2.3050584833610734E-3</v>
      </c>
    </row>
    <row r="6393" spans="187:208" x14ac:dyDescent="0.25">
      <c r="GE6393" s="77" t="s">
        <v>422</v>
      </c>
      <c r="GF6393" s="77" t="s">
        <v>155</v>
      </c>
      <c r="GG6393" s="77" t="s">
        <v>477</v>
      </c>
      <c r="GH6393" s="77" t="s">
        <v>474</v>
      </c>
      <c r="GI6393" s="77">
        <v>2025</v>
      </c>
      <c r="GJ6393" s="77" t="s">
        <v>305</v>
      </c>
      <c r="GK6393" s="77">
        <v>3.75902246113907E-2</v>
      </c>
      <c r="GL6393" s="77">
        <v>1419.6505749999999</v>
      </c>
      <c r="GM6393" s="77">
        <v>2025</v>
      </c>
      <c r="GN6393" s="77" t="s">
        <v>175</v>
      </c>
      <c r="GO6393" s="77">
        <v>0.13250000000000001</v>
      </c>
      <c r="GP6393" s="77">
        <v>3</v>
      </c>
      <c r="GQ6393" s="77">
        <v>0</v>
      </c>
      <c r="GR6393" s="77" t="s">
        <v>423</v>
      </c>
      <c r="GS6393" s="77">
        <v>0</v>
      </c>
      <c r="GT6393" s="77">
        <v>0</v>
      </c>
      <c r="GU6393" s="77">
        <v>0</v>
      </c>
      <c r="GV6393" s="77">
        <v>0</v>
      </c>
      <c r="GW6393" s="77">
        <v>0</v>
      </c>
      <c r="GX6393" s="77">
        <v>0</v>
      </c>
      <c r="GY6393" s="77">
        <v>0.1527377521613833</v>
      </c>
      <c r="GZ6393" s="77">
        <v>5.7414464103853237E-3</v>
      </c>
    </row>
    <row r="6394" spans="187:208" x14ac:dyDescent="0.25">
      <c r="GE6394" s="77" t="s">
        <v>425</v>
      </c>
      <c r="GF6394" s="77" t="s">
        <v>155</v>
      </c>
      <c r="GG6394" s="77" t="s">
        <v>477</v>
      </c>
      <c r="GH6394" s="77" t="s">
        <v>474</v>
      </c>
      <c r="GI6394" s="77">
        <v>2025</v>
      </c>
      <c r="GJ6394" s="77" t="s">
        <v>301</v>
      </c>
      <c r="GK6394" s="77">
        <v>1.631433411568718E-3</v>
      </c>
      <c r="GL6394" s="77">
        <v>1419.6505749999999</v>
      </c>
      <c r="GM6394" s="77">
        <v>2025</v>
      </c>
      <c r="GN6394" s="77" t="s">
        <v>175</v>
      </c>
      <c r="GO6394" s="77">
        <v>5.3000000000000005E-2</v>
      </c>
      <c r="GP6394" s="77">
        <v>3</v>
      </c>
      <c r="GQ6394" s="77">
        <v>0</v>
      </c>
      <c r="GR6394" s="77" t="s">
        <v>423</v>
      </c>
      <c r="GS6394" s="77">
        <v>0</v>
      </c>
      <c r="GT6394" s="77">
        <v>0</v>
      </c>
      <c r="GU6394" s="77">
        <v>0</v>
      </c>
      <c r="GV6394" s="77">
        <v>0</v>
      </c>
      <c r="GW6394" s="77">
        <v>0</v>
      </c>
      <c r="GX6394" s="77">
        <v>0</v>
      </c>
      <c r="GY6394" s="77">
        <v>5.5966209081309407E-2</v>
      </c>
      <c r="GZ6394" s="77">
        <v>9.1305143414088772E-5</v>
      </c>
    </row>
    <row r="6395" spans="187:208" x14ac:dyDescent="0.25">
      <c r="GE6395" s="77" t="s">
        <v>427</v>
      </c>
      <c r="GF6395" s="77" t="s">
        <v>155</v>
      </c>
      <c r="GG6395" s="77" t="s">
        <v>477</v>
      </c>
      <c r="GH6395" s="77" t="s">
        <v>474</v>
      </c>
      <c r="GI6395" s="77">
        <v>2025</v>
      </c>
      <c r="GJ6395" s="77" t="s">
        <v>303</v>
      </c>
      <c r="GK6395" s="77">
        <v>4.1186611014017667E-2</v>
      </c>
      <c r="GL6395" s="77">
        <v>1419.6505749999999</v>
      </c>
      <c r="GM6395" s="77">
        <v>2025</v>
      </c>
      <c r="GN6395" s="77" t="s">
        <v>175</v>
      </c>
      <c r="GO6395" s="77">
        <v>5.3000000000000005E-2</v>
      </c>
      <c r="GP6395" s="77">
        <v>3</v>
      </c>
      <c r="GQ6395" s="77">
        <v>0</v>
      </c>
      <c r="GR6395" s="77" t="s">
        <v>423</v>
      </c>
      <c r="GS6395" s="77">
        <v>0</v>
      </c>
      <c r="GT6395" s="77">
        <v>0</v>
      </c>
      <c r="GU6395" s="77">
        <v>0</v>
      </c>
      <c r="GV6395" s="77">
        <v>0</v>
      </c>
      <c r="GW6395" s="77">
        <v>0</v>
      </c>
      <c r="GX6395" s="77">
        <v>0</v>
      </c>
      <c r="GY6395" s="77">
        <v>5.5966209081309407E-2</v>
      </c>
      <c r="GZ6395" s="77">
        <v>2.3050584833610734E-3</v>
      </c>
    </row>
    <row r="6396" spans="187:208" x14ac:dyDescent="0.25">
      <c r="GE6396" s="77" t="s">
        <v>422</v>
      </c>
      <c r="GF6396" s="77" t="s">
        <v>155</v>
      </c>
      <c r="GG6396" s="77" t="s">
        <v>477</v>
      </c>
      <c r="GH6396" s="77" t="s">
        <v>481</v>
      </c>
      <c r="GI6396" s="77">
        <v>2021</v>
      </c>
      <c r="GJ6396" s="77" t="s">
        <v>305</v>
      </c>
      <c r="GK6396" s="77">
        <v>409.22373582039609</v>
      </c>
      <c r="GL6396" s="77">
        <v>1419.6505749999999</v>
      </c>
      <c r="GM6396" s="77">
        <v>2021</v>
      </c>
      <c r="GN6396" s="77" t="s">
        <v>175</v>
      </c>
      <c r="GO6396" s="77">
        <v>0.13250000000000001</v>
      </c>
      <c r="GP6396" s="77">
        <v>3</v>
      </c>
      <c r="GQ6396" s="77">
        <v>0</v>
      </c>
      <c r="GR6396" s="77" t="s">
        <v>423</v>
      </c>
      <c r="GS6396" s="77">
        <v>0.1527377521613833</v>
      </c>
      <c r="GT6396" s="77">
        <v>62.503913540291052</v>
      </c>
      <c r="GU6396" s="77">
        <v>0.1527377521613833</v>
      </c>
      <c r="GV6396" s="77">
        <v>62.503913540291052</v>
      </c>
      <c r="GW6396" s="77">
        <v>0</v>
      </c>
      <c r="GX6396" s="77">
        <v>0</v>
      </c>
      <c r="GY6396" s="77">
        <v>0</v>
      </c>
      <c r="GZ6396" s="77">
        <v>0</v>
      </c>
    </row>
    <row r="6397" spans="187:208" x14ac:dyDescent="0.25">
      <c r="GE6397" s="77" t="s">
        <v>425</v>
      </c>
      <c r="GF6397" s="77" t="s">
        <v>155</v>
      </c>
      <c r="GG6397" s="77" t="s">
        <v>477</v>
      </c>
      <c r="GH6397" s="77" t="s">
        <v>481</v>
      </c>
      <c r="GI6397" s="77">
        <v>2021</v>
      </c>
      <c r="GJ6397" s="77" t="s">
        <v>301</v>
      </c>
      <c r="GK6397" s="77">
        <v>13469.08781237869</v>
      </c>
      <c r="GL6397" s="77">
        <v>1419.6505749999999</v>
      </c>
      <c r="GM6397" s="77">
        <v>2021</v>
      </c>
      <c r="GN6397" s="77" t="s">
        <v>175</v>
      </c>
      <c r="GO6397" s="77">
        <v>5.3000000000000005E-2</v>
      </c>
      <c r="GP6397" s="77">
        <v>3</v>
      </c>
      <c r="GQ6397" s="77">
        <v>0</v>
      </c>
      <c r="GR6397" s="77" t="s">
        <v>423</v>
      </c>
      <c r="GS6397" s="77">
        <v>5.5966209081309407E-2</v>
      </c>
      <c r="GT6397" s="77">
        <v>753.81378464210206</v>
      </c>
      <c r="GU6397" s="77">
        <v>5.5966209081309407E-2</v>
      </c>
      <c r="GV6397" s="77">
        <v>753.81378464210206</v>
      </c>
      <c r="GW6397" s="77">
        <v>0</v>
      </c>
      <c r="GX6397" s="77">
        <v>0</v>
      </c>
      <c r="GY6397" s="77">
        <v>0</v>
      </c>
      <c r="GZ6397" s="77">
        <v>0</v>
      </c>
    </row>
    <row r="6398" spans="187:208" x14ac:dyDescent="0.25">
      <c r="GE6398" s="77" t="s">
        <v>427</v>
      </c>
      <c r="GF6398" s="77" t="s">
        <v>155</v>
      </c>
      <c r="GG6398" s="77" t="s">
        <v>477</v>
      </c>
      <c r="GH6398" s="77" t="s">
        <v>481</v>
      </c>
      <c r="GI6398" s="77">
        <v>2021</v>
      </c>
      <c r="GJ6398" s="77" t="s">
        <v>303</v>
      </c>
      <c r="GK6398" s="77">
        <v>7205.5312760252336</v>
      </c>
      <c r="GL6398" s="77">
        <v>1419.6505749999999</v>
      </c>
      <c r="GM6398" s="77">
        <v>2021</v>
      </c>
      <c r="GN6398" s="77" t="s">
        <v>175</v>
      </c>
      <c r="GO6398" s="77">
        <v>5.3000000000000005E-2</v>
      </c>
      <c r="GP6398" s="77">
        <v>3</v>
      </c>
      <c r="GQ6398" s="77">
        <v>0</v>
      </c>
      <c r="GR6398" s="77" t="s">
        <v>423</v>
      </c>
      <c r="GS6398" s="77">
        <v>5.5966209081309407E-2</v>
      </c>
      <c r="GT6398" s="77">
        <v>403.26626993594238</v>
      </c>
      <c r="GU6398" s="77">
        <v>5.5966209081309407E-2</v>
      </c>
      <c r="GV6398" s="77">
        <v>403.26626993594238</v>
      </c>
      <c r="GW6398" s="77">
        <v>0</v>
      </c>
      <c r="GX6398" s="77">
        <v>0</v>
      </c>
      <c r="GY6398" s="77">
        <v>0</v>
      </c>
      <c r="GZ6398" s="77">
        <v>0</v>
      </c>
    </row>
    <row r="6399" spans="187:208" x14ac:dyDescent="0.25">
      <c r="GE6399" s="77" t="s">
        <v>422</v>
      </c>
      <c r="GF6399" s="77" t="s">
        <v>155</v>
      </c>
      <c r="GG6399" s="77" t="s">
        <v>477</v>
      </c>
      <c r="GH6399" s="77" t="s">
        <v>481</v>
      </c>
      <c r="GI6399" s="77">
        <v>2022</v>
      </c>
      <c r="GJ6399" s="77" t="s">
        <v>305</v>
      </c>
      <c r="GK6399" s="77">
        <v>409.22373582039609</v>
      </c>
      <c r="GL6399" s="77">
        <v>1419.6505749999999</v>
      </c>
      <c r="GM6399" s="77">
        <v>2022</v>
      </c>
      <c r="GN6399" s="77" t="s">
        <v>175</v>
      </c>
      <c r="GO6399" s="77">
        <v>0.13250000000000001</v>
      </c>
      <c r="GP6399" s="77">
        <v>3</v>
      </c>
      <c r="GQ6399" s="77">
        <v>0</v>
      </c>
      <c r="GR6399" s="77" t="s">
        <v>423</v>
      </c>
      <c r="GS6399" s="77">
        <v>0.1527377521613833</v>
      </c>
      <c r="GT6399" s="77">
        <v>62.503913540291052</v>
      </c>
      <c r="GU6399" s="77">
        <v>0.1527377521613833</v>
      </c>
      <c r="GV6399" s="77">
        <v>62.503913540291052</v>
      </c>
      <c r="GW6399" s="77">
        <v>0.1527377521613833</v>
      </c>
      <c r="GX6399" s="77">
        <v>62.503913540291052</v>
      </c>
      <c r="GY6399" s="77">
        <v>0</v>
      </c>
      <c r="GZ6399" s="77">
        <v>0</v>
      </c>
    </row>
    <row r="6400" spans="187:208" x14ac:dyDescent="0.25">
      <c r="GE6400" s="77" t="s">
        <v>425</v>
      </c>
      <c r="GF6400" s="77" t="s">
        <v>155</v>
      </c>
      <c r="GG6400" s="77" t="s">
        <v>477</v>
      </c>
      <c r="GH6400" s="77" t="s">
        <v>481</v>
      </c>
      <c r="GI6400" s="77">
        <v>2022</v>
      </c>
      <c r="GJ6400" s="77" t="s">
        <v>301</v>
      </c>
      <c r="GK6400" s="77">
        <v>13469.08781237869</v>
      </c>
      <c r="GL6400" s="77">
        <v>1419.6505749999999</v>
      </c>
      <c r="GM6400" s="77">
        <v>2022</v>
      </c>
      <c r="GN6400" s="77" t="s">
        <v>175</v>
      </c>
      <c r="GO6400" s="77">
        <v>5.3000000000000005E-2</v>
      </c>
      <c r="GP6400" s="77">
        <v>3</v>
      </c>
      <c r="GQ6400" s="77">
        <v>0</v>
      </c>
      <c r="GR6400" s="77" t="s">
        <v>423</v>
      </c>
      <c r="GS6400" s="77">
        <v>5.5966209081309407E-2</v>
      </c>
      <c r="GT6400" s="77">
        <v>753.81378464210206</v>
      </c>
      <c r="GU6400" s="77">
        <v>5.5966209081309407E-2</v>
      </c>
      <c r="GV6400" s="77">
        <v>753.81378464210206</v>
      </c>
      <c r="GW6400" s="77">
        <v>5.5966209081309407E-2</v>
      </c>
      <c r="GX6400" s="77">
        <v>753.81378464210206</v>
      </c>
      <c r="GY6400" s="77">
        <v>0</v>
      </c>
      <c r="GZ6400" s="77">
        <v>0</v>
      </c>
    </row>
    <row r="6401" spans="187:208" x14ac:dyDescent="0.25">
      <c r="GE6401" s="77" t="s">
        <v>427</v>
      </c>
      <c r="GF6401" s="77" t="s">
        <v>155</v>
      </c>
      <c r="GG6401" s="77" t="s">
        <v>477</v>
      </c>
      <c r="GH6401" s="77" t="s">
        <v>481</v>
      </c>
      <c r="GI6401" s="77">
        <v>2022</v>
      </c>
      <c r="GJ6401" s="77" t="s">
        <v>303</v>
      </c>
      <c r="GK6401" s="77">
        <v>7205.5312760252336</v>
      </c>
      <c r="GL6401" s="77">
        <v>1419.6505749999999</v>
      </c>
      <c r="GM6401" s="77">
        <v>2022</v>
      </c>
      <c r="GN6401" s="77" t="s">
        <v>175</v>
      </c>
      <c r="GO6401" s="77">
        <v>5.3000000000000005E-2</v>
      </c>
      <c r="GP6401" s="77">
        <v>3</v>
      </c>
      <c r="GQ6401" s="77">
        <v>0</v>
      </c>
      <c r="GR6401" s="77" t="s">
        <v>423</v>
      </c>
      <c r="GS6401" s="77">
        <v>5.5966209081309407E-2</v>
      </c>
      <c r="GT6401" s="77">
        <v>403.26626993594238</v>
      </c>
      <c r="GU6401" s="77">
        <v>5.5966209081309407E-2</v>
      </c>
      <c r="GV6401" s="77">
        <v>403.26626993594238</v>
      </c>
      <c r="GW6401" s="77">
        <v>5.5966209081309407E-2</v>
      </c>
      <c r="GX6401" s="77">
        <v>403.26626993594238</v>
      </c>
      <c r="GY6401" s="77">
        <v>0</v>
      </c>
      <c r="GZ6401" s="77">
        <v>0</v>
      </c>
    </row>
    <row r="6402" spans="187:208" x14ac:dyDescent="0.25">
      <c r="GE6402" s="77" t="s">
        <v>422</v>
      </c>
      <c r="GF6402" s="77" t="s">
        <v>155</v>
      </c>
      <c r="GG6402" s="77" t="s">
        <v>477</v>
      </c>
      <c r="GH6402" s="77" t="s">
        <v>481</v>
      </c>
      <c r="GI6402" s="77">
        <v>2023</v>
      </c>
      <c r="GJ6402" s="77" t="s">
        <v>305</v>
      </c>
      <c r="GK6402" s="77">
        <v>428.60232122030129</v>
      </c>
      <c r="GL6402" s="77">
        <v>1419.6505749999999</v>
      </c>
      <c r="GM6402" s="77">
        <v>2023</v>
      </c>
      <c r="GN6402" s="77" t="s">
        <v>175</v>
      </c>
      <c r="GO6402" s="77">
        <v>0.13250000000000001</v>
      </c>
      <c r="GP6402" s="77">
        <v>3</v>
      </c>
      <c r="GQ6402" s="77">
        <v>0</v>
      </c>
      <c r="GR6402" s="77" t="s">
        <v>423</v>
      </c>
      <c r="GS6402" s="77">
        <v>0</v>
      </c>
      <c r="GT6402" s="77">
        <v>0</v>
      </c>
      <c r="GU6402" s="77">
        <v>0.1527377521613833</v>
      </c>
      <c r="GV6402" s="77">
        <v>65.463755114339975</v>
      </c>
      <c r="GW6402" s="77">
        <v>0.1527377521613833</v>
      </c>
      <c r="GX6402" s="77">
        <v>65.463755114339975</v>
      </c>
      <c r="GY6402" s="77">
        <v>0.1527377521613833</v>
      </c>
      <c r="GZ6402" s="77">
        <v>65.463755114339975</v>
      </c>
    </row>
    <row r="6403" spans="187:208" x14ac:dyDescent="0.25">
      <c r="GE6403" s="77" t="s">
        <v>425</v>
      </c>
      <c r="GF6403" s="77" t="s">
        <v>155</v>
      </c>
      <c r="GG6403" s="77" t="s">
        <v>477</v>
      </c>
      <c r="GH6403" s="77" t="s">
        <v>481</v>
      </c>
      <c r="GI6403" s="77">
        <v>2023</v>
      </c>
      <c r="GJ6403" s="77" t="s">
        <v>301</v>
      </c>
      <c r="GK6403" s="77">
        <v>13939.560973457559</v>
      </c>
      <c r="GL6403" s="77">
        <v>1419.6505749999999</v>
      </c>
      <c r="GM6403" s="77">
        <v>2023</v>
      </c>
      <c r="GN6403" s="77" t="s">
        <v>175</v>
      </c>
      <c r="GO6403" s="77">
        <v>5.3000000000000005E-2</v>
      </c>
      <c r="GP6403" s="77">
        <v>3</v>
      </c>
      <c r="GQ6403" s="77">
        <v>0</v>
      </c>
      <c r="GR6403" s="77" t="s">
        <v>423</v>
      </c>
      <c r="GS6403" s="77">
        <v>0</v>
      </c>
      <c r="GT6403" s="77">
        <v>0</v>
      </c>
      <c r="GU6403" s="77">
        <v>5.5966209081309407E-2</v>
      </c>
      <c r="GV6403" s="77">
        <v>780.14438394218666</v>
      </c>
      <c r="GW6403" s="77">
        <v>5.5966209081309407E-2</v>
      </c>
      <c r="GX6403" s="77">
        <v>780.14438394218666</v>
      </c>
      <c r="GY6403" s="77">
        <v>5.5966209081309407E-2</v>
      </c>
      <c r="GZ6403" s="77">
        <v>780.14438394218666</v>
      </c>
    </row>
    <row r="6404" spans="187:208" x14ac:dyDescent="0.25">
      <c r="GE6404" s="77" t="s">
        <v>427</v>
      </c>
      <c r="GF6404" s="77" t="s">
        <v>155</v>
      </c>
      <c r="GG6404" s="77" t="s">
        <v>477</v>
      </c>
      <c r="GH6404" s="77" t="s">
        <v>481</v>
      </c>
      <c r="GI6404" s="77">
        <v>2023</v>
      </c>
      <c r="GJ6404" s="77" t="s">
        <v>303</v>
      </c>
      <c r="GK6404" s="77">
        <v>7467.8148194524774</v>
      </c>
      <c r="GL6404" s="77">
        <v>1419.6505749999999</v>
      </c>
      <c r="GM6404" s="77">
        <v>2023</v>
      </c>
      <c r="GN6404" s="77" t="s">
        <v>175</v>
      </c>
      <c r="GO6404" s="77">
        <v>5.3000000000000005E-2</v>
      </c>
      <c r="GP6404" s="77">
        <v>3</v>
      </c>
      <c r="GQ6404" s="77">
        <v>0</v>
      </c>
      <c r="GR6404" s="77" t="s">
        <v>423</v>
      </c>
      <c r="GS6404" s="77">
        <v>0</v>
      </c>
      <c r="GT6404" s="77">
        <v>0</v>
      </c>
      <c r="GU6404" s="77">
        <v>5.5966209081309407E-2</v>
      </c>
      <c r="GV6404" s="77">
        <v>417.94528556597822</v>
      </c>
      <c r="GW6404" s="77">
        <v>5.5966209081309407E-2</v>
      </c>
      <c r="GX6404" s="77">
        <v>417.94528556597822</v>
      </c>
      <c r="GY6404" s="77">
        <v>5.5966209081309407E-2</v>
      </c>
      <c r="GZ6404" s="77">
        <v>417.94528556597822</v>
      </c>
    </row>
    <row r="6405" spans="187:208" x14ac:dyDescent="0.25">
      <c r="GE6405" s="77" t="s">
        <v>422</v>
      </c>
      <c r="GF6405" s="77" t="s">
        <v>155</v>
      </c>
      <c r="GG6405" s="77" t="s">
        <v>477</v>
      </c>
      <c r="GH6405" s="77" t="s">
        <v>481</v>
      </c>
      <c r="GI6405" s="77">
        <v>2024</v>
      </c>
      <c r="GJ6405" s="77" t="s">
        <v>305</v>
      </c>
      <c r="GK6405" s="77">
        <v>428.60232122030129</v>
      </c>
      <c r="GL6405" s="77">
        <v>1419.6505749999999</v>
      </c>
      <c r="GM6405" s="77">
        <v>2024</v>
      </c>
      <c r="GN6405" s="77" t="s">
        <v>175</v>
      </c>
      <c r="GO6405" s="77">
        <v>0.13250000000000001</v>
      </c>
      <c r="GP6405" s="77">
        <v>3</v>
      </c>
      <c r="GQ6405" s="77">
        <v>0</v>
      </c>
      <c r="GR6405" s="77" t="s">
        <v>423</v>
      </c>
      <c r="GS6405" s="77">
        <v>0</v>
      </c>
      <c r="GT6405" s="77">
        <v>0</v>
      </c>
      <c r="GU6405" s="77">
        <v>0</v>
      </c>
      <c r="GV6405" s="77">
        <v>0</v>
      </c>
      <c r="GW6405" s="77">
        <v>0.1527377521613833</v>
      </c>
      <c r="GX6405" s="77">
        <v>65.463755114339975</v>
      </c>
      <c r="GY6405" s="77">
        <v>0.1527377521613833</v>
      </c>
      <c r="GZ6405" s="77">
        <v>65.463755114339975</v>
      </c>
    </row>
    <row r="6406" spans="187:208" x14ac:dyDescent="0.25">
      <c r="GE6406" s="77" t="s">
        <v>425</v>
      </c>
      <c r="GF6406" s="77" t="s">
        <v>155</v>
      </c>
      <c r="GG6406" s="77" t="s">
        <v>477</v>
      </c>
      <c r="GH6406" s="77" t="s">
        <v>481</v>
      </c>
      <c r="GI6406" s="77">
        <v>2024</v>
      </c>
      <c r="GJ6406" s="77" t="s">
        <v>301</v>
      </c>
      <c r="GK6406" s="77">
        <v>13939.560973457559</v>
      </c>
      <c r="GL6406" s="77">
        <v>1419.6505749999999</v>
      </c>
      <c r="GM6406" s="77">
        <v>2024</v>
      </c>
      <c r="GN6406" s="77" t="s">
        <v>175</v>
      </c>
      <c r="GO6406" s="77">
        <v>5.3000000000000005E-2</v>
      </c>
      <c r="GP6406" s="77">
        <v>3</v>
      </c>
      <c r="GQ6406" s="77">
        <v>0</v>
      </c>
      <c r="GR6406" s="77" t="s">
        <v>423</v>
      </c>
      <c r="GS6406" s="77">
        <v>0</v>
      </c>
      <c r="GT6406" s="77">
        <v>0</v>
      </c>
      <c r="GU6406" s="77">
        <v>0</v>
      </c>
      <c r="GV6406" s="77">
        <v>0</v>
      </c>
      <c r="GW6406" s="77">
        <v>5.5966209081309407E-2</v>
      </c>
      <c r="GX6406" s="77">
        <v>780.14438394218666</v>
      </c>
      <c r="GY6406" s="77">
        <v>5.5966209081309407E-2</v>
      </c>
      <c r="GZ6406" s="77">
        <v>780.14438394218666</v>
      </c>
    </row>
    <row r="6407" spans="187:208" x14ac:dyDescent="0.25">
      <c r="GE6407" s="77" t="s">
        <v>427</v>
      </c>
      <c r="GF6407" s="77" t="s">
        <v>155</v>
      </c>
      <c r="GG6407" s="77" t="s">
        <v>477</v>
      </c>
      <c r="GH6407" s="77" t="s">
        <v>481</v>
      </c>
      <c r="GI6407" s="77">
        <v>2024</v>
      </c>
      <c r="GJ6407" s="77" t="s">
        <v>303</v>
      </c>
      <c r="GK6407" s="77">
        <v>7467.8148194524774</v>
      </c>
      <c r="GL6407" s="77">
        <v>1419.6505749999999</v>
      </c>
      <c r="GM6407" s="77">
        <v>2024</v>
      </c>
      <c r="GN6407" s="77" t="s">
        <v>175</v>
      </c>
      <c r="GO6407" s="77">
        <v>5.3000000000000005E-2</v>
      </c>
      <c r="GP6407" s="77">
        <v>3</v>
      </c>
      <c r="GQ6407" s="77">
        <v>0</v>
      </c>
      <c r="GR6407" s="77" t="s">
        <v>423</v>
      </c>
      <c r="GS6407" s="77">
        <v>0</v>
      </c>
      <c r="GT6407" s="77">
        <v>0</v>
      </c>
      <c r="GU6407" s="77">
        <v>0</v>
      </c>
      <c r="GV6407" s="77">
        <v>0</v>
      </c>
      <c r="GW6407" s="77">
        <v>5.5966209081309407E-2</v>
      </c>
      <c r="GX6407" s="77">
        <v>417.94528556597822</v>
      </c>
      <c r="GY6407" s="77">
        <v>5.5966209081309407E-2</v>
      </c>
      <c r="GZ6407" s="77">
        <v>417.94528556597822</v>
      </c>
    </row>
    <row r="6408" spans="187:208" x14ac:dyDescent="0.25">
      <c r="GE6408" s="77" t="s">
        <v>422</v>
      </c>
      <c r="GF6408" s="77" t="s">
        <v>155</v>
      </c>
      <c r="GG6408" s="77" t="s">
        <v>477</v>
      </c>
      <c r="GH6408" s="77" t="s">
        <v>481</v>
      </c>
      <c r="GI6408" s="77">
        <v>2025</v>
      </c>
      <c r="GJ6408" s="77" t="s">
        <v>305</v>
      </c>
      <c r="GK6408" s="77">
        <v>428.60232122030129</v>
      </c>
      <c r="GL6408" s="77">
        <v>1419.6505749999999</v>
      </c>
      <c r="GM6408" s="77">
        <v>2025</v>
      </c>
      <c r="GN6408" s="77" t="s">
        <v>175</v>
      </c>
      <c r="GO6408" s="77">
        <v>0.13250000000000001</v>
      </c>
      <c r="GP6408" s="77">
        <v>3</v>
      </c>
      <c r="GQ6408" s="77">
        <v>0</v>
      </c>
      <c r="GR6408" s="77" t="s">
        <v>423</v>
      </c>
      <c r="GS6408" s="77">
        <v>0</v>
      </c>
      <c r="GT6408" s="77">
        <v>0</v>
      </c>
      <c r="GU6408" s="77">
        <v>0</v>
      </c>
      <c r="GV6408" s="77">
        <v>0</v>
      </c>
      <c r="GW6408" s="77">
        <v>0</v>
      </c>
      <c r="GX6408" s="77">
        <v>0</v>
      </c>
      <c r="GY6408" s="77">
        <v>0.1527377521613833</v>
      </c>
      <c r="GZ6408" s="77">
        <v>65.463755114339975</v>
      </c>
    </row>
    <row r="6409" spans="187:208" x14ac:dyDescent="0.25">
      <c r="GE6409" s="77" t="s">
        <v>425</v>
      </c>
      <c r="GF6409" s="77" t="s">
        <v>155</v>
      </c>
      <c r="GG6409" s="77" t="s">
        <v>477</v>
      </c>
      <c r="GH6409" s="77" t="s">
        <v>481</v>
      </c>
      <c r="GI6409" s="77">
        <v>2025</v>
      </c>
      <c r="GJ6409" s="77" t="s">
        <v>301</v>
      </c>
      <c r="GK6409" s="77">
        <v>13939.560973457559</v>
      </c>
      <c r="GL6409" s="77">
        <v>1419.6505749999999</v>
      </c>
      <c r="GM6409" s="77">
        <v>2025</v>
      </c>
      <c r="GN6409" s="77" t="s">
        <v>175</v>
      </c>
      <c r="GO6409" s="77">
        <v>5.3000000000000005E-2</v>
      </c>
      <c r="GP6409" s="77">
        <v>3</v>
      </c>
      <c r="GQ6409" s="77">
        <v>0</v>
      </c>
      <c r="GR6409" s="77" t="s">
        <v>423</v>
      </c>
      <c r="GS6409" s="77">
        <v>0</v>
      </c>
      <c r="GT6409" s="77">
        <v>0</v>
      </c>
      <c r="GU6409" s="77">
        <v>0</v>
      </c>
      <c r="GV6409" s="77">
        <v>0</v>
      </c>
      <c r="GW6409" s="77">
        <v>0</v>
      </c>
      <c r="GX6409" s="77">
        <v>0</v>
      </c>
      <c r="GY6409" s="77">
        <v>5.5966209081309407E-2</v>
      </c>
      <c r="GZ6409" s="77">
        <v>780.14438394218666</v>
      </c>
    </row>
    <row r="6410" spans="187:208" x14ac:dyDescent="0.25">
      <c r="GE6410" s="77" t="s">
        <v>427</v>
      </c>
      <c r="GF6410" s="77" t="s">
        <v>155</v>
      </c>
      <c r="GG6410" s="77" t="s">
        <v>477</v>
      </c>
      <c r="GH6410" s="77" t="s">
        <v>481</v>
      </c>
      <c r="GI6410" s="77">
        <v>2025</v>
      </c>
      <c r="GJ6410" s="77" t="s">
        <v>303</v>
      </c>
      <c r="GK6410" s="77">
        <v>7467.8148194524774</v>
      </c>
      <c r="GL6410" s="77">
        <v>1419.6505749999999</v>
      </c>
      <c r="GM6410" s="77">
        <v>2025</v>
      </c>
      <c r="GN6410" s="77" t="s">
        <v>175</v>
      </c>
      <c r="GO6410" s="77">
        <v>5.3000000000000005E-2</v>
      </c>
      <c r="GP6410" s="77">
        <v>3</v>
      </c>
      <c r="GQ6410" s="77">
        <v>0</v>
      </c>
      <c r="GR6410" s="77" t="s">
        <v>423</v>
      </c>
      <c r="GS6410" s="77">
        <v>0</v>
      </c>
      <c r="GT6410" s="77">
        <v>0</v>
      </c>
      <c r="GU6410" s="77">
        <v>0</v>
      </c>
      <c r="GV6410" s="77">
        <v>0</v>
      </c>
      <c r="GW6410" s="77">
        <v>0</v>
      </c>
      <c r="GX6410" s="77">
        <v>0</v>
      </c>
      <c r="GY6410" s="77">
        <v>5.5966209081309407E-2</v>
      </c>
      <c r="GZ6410" s="77">
        <v>417.94528556597822</v>
      </c>
    </row>
    <row r="6411" spans="187:208" x14ac:dyDescent="0.25">
      <c r="GE6411" s="77" t="s">
        <v>422</v>
      </c>
      <c r="GF6411" s="77" t="s">
        <v>155</v>
      </c>
      <c r="GG6411" s="77" t="s">
        <v>477</v>
      </c>
      <c r="GH6411" s="77" t="s">
        <v>488</v>
      </c>
      <c r="GI6411" s="77">
        <v>2021</v>
      </c>
      <c r="GJ6411" s="77" t="s">
        <v>305</v>
      </c>
      <c r="GK6411" s="77">
        <v>409.22373582043957</v>
      </c>
      <c r="GL6411" s="77">
        <v>1419.6505749999999</v>
      </c>
      <c r="GM6411" s="77">
        <v>2021</v>
      </c>
      <c r="GN6411" s="77" t="s">
        <v>175</v>
      </c>
      <c r="GO6411" s="77">
        <v>0.13250000000000001</v>
      </c>
      <c r="GP6411" s="77">
        <v>3</v>
      </c>
      <c r="GQ6411" s="77">
        <v>0</v>
      </c>
      <c r="GR6411" s="77" t="s">
        <v>423</v>
      </c>
      <c r="GS6411" s="77">
        <v>0.1527377521613833</v>
      </c>
      <c r="GT6411" s="77">
        <v>62.503913540297695</v>
      </c>
      <c r="GU6411" s="77">
        <v>0.1527377521613833</v>
      </c>
      <c r="GV6411" s="77">
        <v>62.503913540297695</v>
      </c>
      <c r="GW6411" s="77">
        <v>0</v>
      </c>
      <c r="GX6411" s="77">
        <v>0</v>
      </c>
      <c r="GY6411" s="77">
        <v>0</v>
      </c>
      <c r="GZ6411" s="77">
        <v>0</v>
      </c>
    </row>
    <row r="6412" spans="187:208" x14ac:dyDescent="0.25">
      <c r="GE6412" s="77" t="s">
        <v>425</v>
      </c>
      <c r="GF6412" s="77" t="s">
        <v>155</v>
      </c>
      <c r="GG6412" s="77" t="s">
        <v>477</v>
      </c>
      <c r="GH6412" s="77" t="s">
        <v>488</v>
      </c>
      <c r="GI6412" s="77">
        <v>2021</v>
      </c>
      <c r="GJ6412" s="77" t="s">
        <v>301</v>
      </c>
      <c r="GK6412" s="77">
        <v>13469.087812378741</v>
      </c>
      <c r="GL6412" s="77">
        <v>1419.6505749999999</v>
      </c>
      <c r="GM6412" s="77">
        <v>2021</v>
      </c>
      <c r="GN6412" s="77" t="s">
        <v>175</v>
      </c>
      <c r="GO6412" s="77">
        <v>5.3000000000000005E-2</v>
      </c>
      <c r="GP6412" s="77">
        <v>3</v>
      </c>
      <c r="GQ6412" s="77">
        <v>0</v>
      </c>
      <c r="GR6412" s="77" t="s">
        <v>423</v>
      </c>
      <c r="GS6412" s="77">
        <v>5.5966209081309407E-2</v>
      </c>
      <c r="GT6412" s="77">
        <v>753.81378464210491</v>
      </c>
      <c r="GU6412" s="77">
        <v>5.5966209081309407E-2</v>
      </c>
      <c r="GV6412" s="77">
        <v>753.81378464210491</v>
      </c>
      <c r="GW6412" s="77">
        <v>0</v>
      </c>
      <c r="GX6412" s="77">
        <v>0</v>
      </c>
      <c r="GY6412" s="77">
        <v>0</v>
      </c>
      <c r="GZ6412" s="77">
        <v>0</v>
      </c>
    </row>
    <row r="6413" spans="187:208" x14ac:dyDescent="0.25">
      <c r="GE6413" s="77" t="s">
        <v>427</v>
      </c>
      <c r="GF6413" s="77" t="s">
        <v>155</v>
      </c>
      <c r="GG6413" s="77" t="s">
        <v>477</v>
      </c>
      <c r="GH6413" s="77" t="s">
        <v>488</v>
      </c>
      <c r="GI6413" s="77">
        <v>2021</v>
      </c>
      <c r="GJ6413" s="77" t="s">
        <v>303</v>
      </c>
      <c r="GK6413" s="77">
        <v>7205.5312760252837</v>
      </c>
      <c r="GL6413" s="77">
        <v>1419.6505749999999</v>
      </c>
      <c r="GM6413" s="77">
        <v>2021</v>
      </c>
      <c r="GN6413" s="77" t="s">
        <v>175</v>
      </c>
      <c r="GO6413" s="77">
        <v>5.3000000000000005E-2</v>
      </c>
      <c r="GP6413" s="77">
        <v>3</v>
      </c>
      <c r="GQ6413" s="77">
        <v>0</v>
      </c>
      <c r="GR6413" s="77" t="s">
        <v>423</v>
      </c>
      <c r="GS6413" s="77">
        <v>5.5966209081309407E-2</v>
      </c>
      <c r="GT6413" s="77">
        <v>403.26626993594516</v>
      </c>
      <c r="GU6413" s="77">
        <v>5.5966209081309407E-2</v>
      </c>
      <c r="GV6413" s="77">
        <v>403.26626993594516</v>
      </c>
      <c r="GW6413" s="77">
        <v>0</v>
      </c>
      <c r="GX6413" s="77">
        <v>0</v>
      </c>
      <c r="GY6413" s="77">
        <v>0</v>
      </c>
      <c r="GZ6413" s="77">
        <v>0</v>
      </c>
    </row>
    <row r="6414" spans="187:208" x14ac:dyDescent="0.25">
      <c r="GE6414" s="77" t="s">
        <v>422</v>
      </c>
      <c r="GF6414" s="77" t="s">
        <v>155</v>
      </c>
      <c r="GG6414" s="77" t="s">
        <v>477</v>
      </c>
      <c r="GH6414" s="77" t="s">
        <v>488</v>
      </c>
      <c r="GI6414" s="77">
        <v>2022</v>
      </c>
      <c r="GJ6414" s="77" t="s">
        <v>305</v>
      </c>
      <c r="GK6414" s="77">
        <v>409.22373582043957</v>
      </c>
      <c r="GL6414" s="77">
        <v>1419.6505749999999</v>
      </c>
      <c r="GM6414" s="77">
        <v>2022</v>
      </c>
      <c r="GN6414" s="77" t="s">
        <v>175</v>
      </c>
      <c r="GO6414" s="77">
        <v>0.13250000000000001</v>
      </c>
      <c r="GP6414" s="77">
        <v>3</v>
      </c>
      <c r="GQ6414" s="77">
        <v>0</v>
      </c>
      <c r="GR6414" s="77" t="s">
        <v>423</v>
      </c>
      <c r="GS6414" s="77">
        <v>0.1527377521613833</v>
      </c>
      <c r="GT6414" s="77">
        <v>62.503913540297695</v>
      </c>
      <c r="GU6414" s="77">
        <v>0.1527377521613833</v>
      </c>
      <c r="GV6414" s="77">
        <v>62.503913540297695</v>
      </c>
      <c r="GW6414" s="77">
        <v>0.1527377521613833</v>
      </c>
      <c r="GX6414" s="77">
        <v>62.503913540297695</v>
      </c>
      <c r="GY6414" s="77">
        <v>0</v>
      </c>
      <c r="GZ6414" s="77">
        <v>0</v>
      </c>
    </row>
    <row r="6415" spans="187:208" x14ac:dyDescent="0.25">
      <c r="GE6415" s="77" t="s">
        <v>425</v>
      </c>
      <c r="GF6415" s="77" t="s">
        <v>155</v>
      </c>
      <c r="GG6415" s="77" t="s">
        <v>477</v>
      </c>
      <c r="GH6415" s="77" t="s">
        <v>488</v>
      </c>
      <c r="GI6415" s="77">
        <v>2022</v>
      </c>
      <c r="GJ6415" s="77" t="s">
        <v>301</v>
      </c>
      <c r="GK6415" s="77">
        <v>13469.087812378741</v>
      </c>
      <c r="GL6415" s="77">
        <v>1419.6505749999999</v>
      </c>
      <c r="GM6415" s="77">
        <v>2022</v>
      </c>
      <c r="GN6415" s="77" t="s">
        <v>175</v>
      </c>
      <c r="GO6415" s="77">
        <v>5.3000000000000005E-2</v>
      </c>
      <c r="GP6415" s="77">
        <v>3</v>
      </c>
      <c r="GQ6415" s="77">
        <v>0</v>
      </c>
      <c r="GR6415" s="77" t="s">
        <v>423</v>
      </c>
      <c r="GS6415" s="77">
        <v>5.5966209081309407E-2</v>
      </c>
      <c r="GT6415" s="77">
        <v>753.81378464210491</v>
      </c>
      <c r="GU6415" s="77">
        <v>5.5966209081309407E-2</v>
      </c>
      <c r="GV6415" s="77">
        <v>753.81378464210491</v>
      </c>
      <c r="GW6415" s="77">
        <v>5.5966209081309407E-2</v>
      </c>
      <c r="GX6415" s="77">
        <v>753.81378464210491</v>
      </c>
      <c r="GY6415" s="77">
        <v>0</v>
      </c>
      <c r="GZ6415" s="77">
        <v>0</v>
      </c>
    </row>
    <row r="6416" spans="187:208" x14ac:dyDescent="0.25">
      <c r="GE6416" s="77" t="s">
        <v>427</v>
      </c>
      <c r="GF6416" s="77" t="s">
        <v>155</v>
      </c>
      <c r="GG6416" s="77" t="s">
        <v>477</v>
      </c>
      <c r="GH6416" s="77" t="s">
        <v>488</v>
      </c>
      <c r="GI6416" s="77">
        <v>2022</v>
      </c>
      <c r="GJ6416" s="77" t="s">
        <v>303</v>
      </c>
      <c r="GK6416" s="77">
        <v>7205.5312760252837</v>
      </c>
      <c r="GL6416" s="77">
        <v>1419.6505749999999</v>
      </c>
      <c r="GM6416" s="77">
        <v>2022</v>
      </c>
      <c r="GN6416" s="77" t="s">
        <v>175</v>
      </c>
      <c r="GO6416" s="77">
        <v>5.3000000000000005E-2</v>
      </c>
      <c r="GP6416" s="77">
        <v>3</v>
      </c>
      <c r="GQ6416" s="77">
        <v>0</v>
      </c>
      <c r="GR6416" s="77" t="s">
        <v>423</v>
      </c>
      <c r="GS6416" s="77">
        <v>5.5966209081309407E-2</v>
      </c>
      <c r="GT6416" s="77">
        <v>403.26626993594516</v>
      </c>
      <c r="GU6416" s="77">
        <v>5.5966209081309407E-2</v>
      </c>
      <c r="GV6416" s="77">
        <v>403.26626993594516</v>
      </c>
      <c r="GW6416" s="77">
        <v>5.5966209081309407E-2</v>
      </c>
      <c r="GX6416" s="77">
        <v>403.26626993594516</v>
      </c>
      <c r="GY6416" s="77">
        <v>0</v>
      </c>
      <c r="GZ6416" s="77">
        <v>0</v>
      </c>
    </row>
    <row r="6417" spans="187:208" x14ac:dyDescent="0.25">
      <c r="GE6417" s="77" t="s">
        <v>422</v>
      </c>
      <c r="GF6417" s="77" t="s">
        <v>155</v>
      </c>
      <c r="GG6417" s="77" t="s">
        <v>477</v>
      </c>
      <c r="GH6417" s="77" t="s">
        <v>488</v>
      </c>
      <c r="GI6417" s="77">
        <v>2023</v>
      </c>
      <c r="GJ6417" s="77" t="s">
        <v>305</v>
      </c>
      <c r="GK6417" s="77">
        <v>428.60232122030823</v>
      </c>
      <c r="GL6417" s="77">
        <v>1419.6505749999999</v>
      </c>
      <c r="GM6417" s="77">
        <v>2023</v>
      </c>
      <c r="GN6417" s="77" t="s">
        <v>175</v>
      </c>
      <c r="GO6417" s="77">
        <v>0.13250000000000001</v>
      </c>
      <c r="GP6417" s="77">
        <v>3</v>
      </c>
      <c r="GQ6417" s="77">
        <v>0</v>
      </c>
      <c r="GR6417" s="77" t="s">
        <v>423</v>
      </c>
      <c r="GS6417" s="77">
        <v>0</v>
      </c>
      <c r="GT6417" s="77">
        <v>0</v>
      </c>
      <c r="GU6417" s="77">
        <v>0.1527377521613833</v>
      </c>
      <c r="GV6417" s="77">
        <v>65.463755114341026</v>
      </c>
      <c r="GW6417" s="77">
        <v>0.1527377521613833</v>
      </c>
      <c r="GX6417" s="77">
        <v>65.463755114341026</v>
      </c>
      <c r="GY6417" s="77">
        <v>0.1527377521613833</v>
      </c>
      <c r="GZ6417" s="77">
        <v>65.463755114341026</v>
      </c>
    </row>
    <row r="6418" spans="187:208" x14ac:dyDescent="0.25">
      <c r="GE6418" s="77" t="s">
        <v>425</v>
      </c>
      <c r="GF6418" s="77" t="s">
        <v>155</v>
      </c>
      <c r="GG6418" s="77" t="s">
        <v>477</v>
      </c>
      <c r="GH6418" s="77" t="s">
        <v>488</v>
      </c>
      <c r="GI6418" s="77">
        <v>2023</v>
      </c>
      <c r="GJ6418" s="77" t="s">
        <v>301</v>
      </c>
      <c r="GK6418" s="77">
        <v>13939.560973457559</v>
      </c>
      <c r="GL6418" s="77">
        <v>1419.6505749999999</v>
      </c>
      <c r="GM6418" s="77">
        <v>2023</v>
      </c>
      <c r="GN6418" s="77" t="s">
        <v>175</v>
      </c>
      <c r="GO6418" s="77">
        <v>5.3000000000000005E-2</v>
      </c>
      <c r="GP6418" s="77">
        <v>3</v>
      </c>
      <c r="GQ6418" s="77">
        <v>0</v>
      </c>
      <c r="GR6418" s="77" t="s">
        <v>423</v>
      </c>
      <c r="GS6418" s="77">
        <v>0</v>
      </c>
      <c r="GT6418" s="77">
        <v>0</v>
      </c>
      <c r="GU6418" s="77">
        <v>5.5966209081309407E-2</v>
      </c>
      <c r="GV6418" s="77">
        <v>780.14438394218666</v>
      </c>
      <c r="GW6418" s="77">
        <v>5.5966209081309407E-2</v>
      </c>
      <c r="GX6418" s="77">
        <v>780.14438394218666</v>
      </c>
      <c r="GY6418" s="77">
        <v>5.5966209081309407E-2</v>
      </c>
      <c r="GZ6418" s="77">
        <v>780.14438394218666</v>
      </c>
    </row>
    <row r="6419" spans="187:208" x14ac:dyDescent="0.25">
      <c r="GE6419" s="77" t="s">
        <v>427</v>
      </c>
      <c r="GF6419" s="77" t="s">
        <v>155</v>
      </c>
      <c r="GG6419" s="77" t="s">
        <v>477</v>
      </c>
      <c r="GH6419" s="77" t="s">
        <v>488</v>
      </c>
      <c r="GI6419" s="77">
        <v>2023</v>
      </c>
      <c r="GJ6419" s="77" t="s">
        <v>303</v>
      </c>
      <c r="GK6419" s="77">
        <v>7467.8148194525547</v>
      </c>
      <c r="GL6419" s="77">
        <v>1419.6505749999999</v>
      </c>
      <c r="GM6419" s="77">
        <v>2023</v>
      </c>
      <c r="GN6419" s="77" t="s">
        <v>175</v>
      </c>
      <c r="GO6419" s="77">
        <v>5.3000000000000005E-2</v>
      </c>
      <c r="GP6419" s="77">
        <v>3</v>
      </c>
      <c r="GQ6419" s="77">
        <v>0</v>
      </c>
      <c r="GR6419" s="77" t="s">
        <v>423</v>
      </c>
      <c r="GS6419" s="77">
        <v>0</v>
      </c>
      <c r="GT6419" s="77">
        <v>0</v>
      </c>
      <c r="GU6419" s="77">
        <v>5.5966209081309407E-2</v>
      </c>
      <c r="GV6419" s="77">
        <v>417.94528556598254</v>
      </c>
      <c r="GW6419" s="77">
        <v>5.5966209081309407E-2</v>
      </c>
      <c r="GX6419" s="77">
        <v>417.94528556598254</v>
      </c>
      <c r="GY6419" s="77">
        <v>5.5966209081309407E-2</v>
      </c>
      <c r="GZ6419" s="77">
        <v>417.94528556598254</v>
      </c>
    </row>
    <row r="6420" spans="187:208" x14ac:dyDescent="0.25">
      <c r="GE6420" s="77" t="s">
        <v>422</v>
      </c>
      <c r="GF6420" s="77" t="s">
        <v>155</v>
      </c>
      <c r="GG6420" s="77" t="s">
        <v>477</v>
      </c>
      <c r="GH6420" s="77" t="s">
        <v>488</v>
      </c>
      <c r="GI6420" s="77">
        <v>2024</v>
      </c>
      <c r="GJ6420" s="77" t="s">
        <v>305</v>
      </c>
      <c r="GK6420" s="77">
        <v>428.60232122030823</v>
      </c>
      <c r="GL6420" s="77">
        <v>1419.6505749999999</v>
      </c>
      <c r="GM6420" s="77">
        <v>2024</v>
      </c>
      <c r="GN6420" s="77" t="s">
        <v>175</v>
      </c>
      <c r="GO6420" s="77">
        <v>0.13250000000000001</v>
      </c>
      <c r="GP6420" s="77">
        <v>3</v>
      </c>
      <c r="GQ6420" s="77">
        <v>0</v>
      </c>
      <c r="GR6420" s="77" t="s">
        <v>423</v>
      </c>
      <c r="GS6420" s="77">
        <v>0</v>
      </c>
      <c r="GT6420" s="77">
        <v>0</v>
      </c>
      <c r="GU6420" s="77">
        <v>0</v>
      </c>
      <c r="GV6420" s="77">
        <v>0</v>
      </c>
      <c r="GW6420" s="77">
        <v>0.1527377521613833</v>
      </c>
      <c r="GX6420" s="77">
        <v>65.463755114341026</v>
      </c>
      <c r="GY6420" s="77">
        <v>0.1527377521613833</v>
      </c>
      <c r="GZ6420" s="77">
        <v>65.463755114341026</v>
      </c>
    </row>
    <row r="6421" spans="187:208" x14ac:dyDescent="0.25">
      <c r="GE6421" s="77" t="s">
        <v>425</v>
      </c>
      <c r="GF6421" s="77" t="s">
        <v>155</v>
      </c>
      <c r="GG6421" s="77" t="s">
        <v>477</v>
      </c>
      <c r="GH6421" s="77" t="s">
        <v>488</v>
      </c>
      <c r="GI6421" s="77">
        <v>2024</v>
      </c>
      <c r="GJ6421" s="77" t="s">
        <v>301</v>
      </c>
      <c r="GK6421" s="77">
        <v>13939.560973457559</v>
      </c>
      <c r="GL6421" s="77">
        <v>1419.6505749999999</v>
      </c>
      <c r="GM6421" s="77">
        <v>2024</v>
      </c>
      <c r="GN6421" s="77" t="s">
        <v>175</v>
      </c>
      <c r="GO6421" s="77">
        <v>5.3000000000000005E-2</v>
      </c>
      <c r="GP6421" s="77">
        <v>3</v>
      </c>
      <c r="GQ6421" s="77">
        <v>0</v>
      </c>
      <c r="GR6421" s="77" t="s">
        <v>423</v>
      </c>
      <c r="GS6421" s="77">
        <v>0</v>
      </c>
      <c r="GT6421" s="77">
        <v>0</v>
      </c>
      <c r="GU6421" s="77">
        <v>0</v>
      </c>
      <c r="GV6421" s="77">
        <v>0</v>
      </c>
      <c r="GW6421" s="77">
        <v>5.5966209081309407E-2</v>
      </c>
      <c r="GX6421" s="77">
        <v>780.14438394218666</v>
      </c>
      <c r="GY6421" s="77">
        <v>5.5966209081309407E-2</v>
      </c>
      <c r="GZ6421" s="77">
        <v>780.14438394218666</v>
      </c>
    </row>
    <row r="6422" spans="187:208" x14ac:dyDescent="0.25">
      <c r="GE6422" s="77" t="s">
        <v>427</v>
      </c>
      <c r="GF6422" s="77" t="s">
        <v>155</v>
      </c>
      <c r="GG6422" s="77" t="s">
        <v>477</v>
      </c>
      <c r="GH6422" s="77" t="s">
        <v>488</v>
      </c>
      <c r="GI6422" s="77">
        <v>2024</v>
      </c>
      <c r="GJ6422" s="77" t="s">
        <v>303</v>
      </c>
      <c r="GK6422" s="77">
        <v>7467.8148194525547</v>
      </c>
      <c r="GL6422" s="77">
        <v>1419.6505749999999</v>
      </c>
      <c r="GM6422" s="77">
        <v>2024</v>
      </c>
      <c r="GN6422" s="77" t="s">
        <v>175</v>
      </c>
      <c r="GO6422" s="77">
        <v>5.3000000000000005E-2</v>
      </c>
      <c r="GP6422" s="77">
        <v>3</v>
      </c>
      <c r="GQ6422" s="77">
        <v>0</v>
      </c>
      <c r="GR6422" s="77" t="s">
        <v>423</v>
      </c>
      <c r="GS6422" s="77">
        <v>0</v>
      </c>
      <c r="GT6422" s="77">
        <v>0</v>
      </c>
      <c r="GU6422" s="77">
        <v>0</v>
      </c>
      <c r="GV6422" s="77">
        <v>0</v>
      </c>
      <c r="GW6422" s="77">
        <v>5.5966209081309407E-2</v>
      </c>
      <c r="GX6422" s="77">
        <v>417.94528556598254</v>
      </c>
      <c r="GY6422" s="77">
        <v>5.5966209081309407E-2</v>
      </c>
      <c r="GZ6422" s="77">
        <v>417.94528556598254</v>
      </c>
    </row>
    <row r="6423" spans="187:208" x14ac:dyDescent="0.25">
      <c r="GE6423" s="77" t="s">
        <v>422</v>
      </c>
      <c r="GF6423" s="77" t="s">
        <v>155</v>
      </c>
      <c r="GG6423" s="77" t="s">
        <v>477</v>
      </c>
      <c r="GH6423" s="77" t="s">
        <v>488</v>
      </c>
      <c r="GI6423" s="77">
        <v>2025</v>
      </c>
      <c r="GJ6423" s="77" t="s">
        <v>305</v>
      </c>
      <c r="GK6423" s="77">
        <v>428.60232122030823</v>
      </c>
      <c r="GL6423" s="77">
        <v>1419.6505749999999</v>
      </c>
      <c r="GM6423" s="77">
        <v>2025</v>
      </c>
      <c r="GN6423" s="77" t="s">
        <v>175</v>
      </c>
      <c r="GO6423" s="77">
        <v>0.13250000000000001</v>
      </c>
      <c r="GP6423" s="77">
        <v>3</v>
      </c>
      <c r="GQ6423" s="77">
        <v>0</v>
      </c>
      <c r="GR6423" s="77" t="s">
        <v>423</v>
      </c>
      <c r="GS6423" s="77">
        <v>0</v>
      </c>
      <c r="GT6423" s="77">
        <v>0</v>
      </c>
      <c r="GU6423" s="77">
        <v>0</v>
      </c>
      <c r="GV6423" s="77">
        <v>0</v>
      </c>
      <c r="GW6423" s="77">
        <v>0</v>
      </c>
      <c r="GX6423" s="77">
        <v>0</v>
      </c>
      <c r="GY6423" s="77">
        <v>0.1527377521613833</v>
      </c>
      <c r="GZ6423" s="77">
        <v>65.463755114341026</v>
      </c>
    </row>
    <row r="6424" spans="187:208" x14ac:dyDescent="0.25">
      <c r="GE6424" s="77" t="s">
        <v>425</v>
      </c>
      <c r="GF6424" s="77" t="s">
        <v>155</v>
      </c>
      <c r="GG6424" s="77" t="s">
        <v>477</v>
      </c>
      <c r="GH6424" s="77" t="s">
        <v>488</v>
      </c>
      <c r="GI6424" s="77">
        <v>2025</v>
      </c>
      <c r="GJ6424" s="77" t="s">
        <v>301</v>
      </c>
      <c r="GK6424" s="77">
        <v>13939.560973457559</v>
      </c>
      <c r="GL6424" s="77">
        <v>1419.6505749999999</v>
      </c>
      <c r="GM6424" s="77">
        <v>2025</v>
      </c>
      <c r="GN6424" s="77" t="s">
        <v>175</v>
      </c>
      <c r="GO6424" s="77">
        <v>5.3000000000000005E-2</v>
      </c>
      <c r="GP6424" s="77">
        <v>3</v>
      </c>
      <c r="GQ6424" s="77">
        <v>0</v>
      </c>
      <c r="GR6424" s="77" t="s">
        <v>423</v>
      </c>
      <c r="GS6424" s="77">
        <v>0</v>
      </c>
      <c r="GT6424" s="77">
        <v>0</v>
      </c>
      <c r="GU6424" s="77">
        <v>0</v>
      </c>
      <c r="GV6424" s="77">
        <v>0</v>
      </c>
      <c r="GW6424" s="77">
        <v>0</v>
      </c>
      <c r="GX6424" s="77">
        <v>0</v>
      </c>
      <c r="GY6424" s="77">
        <v>5.5966209081309407E-2</v>
      </c>
      <c r="GZ6424" s="77">
        <v>780.14438394218666</v>
      </c>
    </row>
    <row r="6425" spans="187:208" x14ac:dyDescent="0.25">
      <c r="GE6425" s="77" t="s">
        <v>427</v>
      </c>
      <c r="GF6425" s="77" t="s">
        <v>155</v>
      </c>
      <c r="GG6425" s="77" t="s">
        <v>477</v>
      </c>
      <c r="GH6425" s="77" t="s">
        <v>488</v>
      </c>
      <c r="GI6425" s="77">
        <v>2025</v>
      </c>
      <c r="GJ6425" s="77" t="s">
        <v>303</v>
      </c>
      <c r="GK6425" s="77">
        <v>7467.8148194525547</v>
      </c>
      <c r="GL6425" s="77">
        <v>1419.6505749999999</v>
      </c>
      <c r="GM6425" s="77">
        <v>2025</v>
      </c>
      <c r="GN6425" s="77" t="s">
        <v>175</v>
      </c>
      <c r="GO6425" s="77">
        <v>5.3000000000000005E-2</v>
      </c>
      <c r="GP6425" s="77">
        <v>3</v>
      </c>
      <c r="GQ6425" s="77">
        <v>0</v>
      </c>
      <c r="GR6425" s="77" t="s">
        <v>423</v>
      </c>
      <c r="GS6425" s="77">
        <v>0</v>
      </c>
      <c r="GT6425" s="77">
        <v>0</v>
      </c>
      <c r="GU6425" s="77">
        <v>0</v>
      </c>
      <c r="GV6425" s="77">
        <v>0</v>
      </c>
      <c r="GW6425" s="77">
        <v>0</v>
      </c>
      <c r="GX6425" s="77">
        <v>0</v>
      </c>
      <c r="GY6425" s="77">
        <v>5.5966209081309407E-2</v>
      </c>
      <c r="GZ6425" s="77">
        <v>417.94528556598254</v>
      </c>
    </row>
    <row r="6426" spans="187:208" x14ac:dyDescent="0.25">
      <c r="GE6426" s="77" t="s">
        <v>422</v>
      </c>
      <c r="GF6426" s="77" t="s">
        <v>155</v>
      </c>
      <c r="GG6426" s="77" t="s">
        <v>478</v>
      </c>
      <c r="GH6426" s="77" t="s">
        <v>300</v>
      </c>
      <c r="GI6426" s="77">
        <v>2021</v>
      </c>
      <c r="GJ6426" s="77" t="s">
        <v>305</v>
      </c>
      <c r="GK6426" s="77">
        <v>222.22942162783011</v>
      </c>
      <c r="GL6426" s="77">
        <v>612.55666899999903</v>
      </c>
      <c r="GM6426" s="77">
        <v>2021</v>
      </c>
      <c r="GN6426" s="77" t="s">
        <v>175</v>
      </c>
      <c r="GO6426" s="77">
        <v>0.13250000000000001</v>
      </c>
      <c r="GP6426" s="77">
        <v>3</v>
      </c>
      <c r="GQ6426" s="77">
        <v>0</v>
      </c>
      <c r="GR6426" s="77" t="s">
        <v>423</v>
      </c>
      <c r="GS6426" s="77">
        <v>0.1527377521613833</v>
      </c>
      <c r="GT6426" s="77">
        <v>33.942822323559071</v>
      </c>
      <c r="GU6426" s="77">
        <v>0.1527377521613833</v>
      </c>
      <c r="GV6426" s="77">
        <v>33.942822323559071</v>
      </c>
      <c r="GW6426" s="77">
        <v>0</v>
      </c>
      <c r="GX6426" s="77">
        <v>0</v>
      </c>
      <c r="GY6426" s="77">
        <v>0</v>
      </c>
      <c r="GZ6426" s="77">
        <v>0</v>
      </c>
    </row>
    <row r="6427" spans="187:208" x14ac:dyDescent="0.25">
      <c r="GE6427" s="77" t="s">
        <v>425</v>
      </c>
      <c r="GF6427" s="77" t="s">
        <v>155</v>
      </c>
      <c r="GG6427" s="77" t="s">
        <v>478</v>
      </c>
      <c r="GH6427" s="77" t="s">
        <v>300</v>
      </c>
      <c r="GI6427" s="77">
        <v>2021</v>
      </c>
      <c r="GJ6427" s="77" t="s">
        <v>301</v>
      </c>
      <c r="GK6427" s="77">
        <v>8585.7228092479436</v>
      </c>
      <c r="GL6427" s="77">
        <v>612.55666899999903</v>
      </c>
      <c r="GM6427" s="77">
        <v>2021</v>
      </c>
      <c r="GN6427" s="77" t="s">
        <v>175</v>
      </c>
      <c r="GO6427" s="77">
        <v>5.3000000000000005E-2</v>
      </c>
      <c r="GP6427" s="77">
        <v>3</v>
      </c>
      <c r="GQ6427" s="77">
        <v>0</v>
      </c>
      <c r="GR6427" s="77" t="s">
        <v>423</v>
      </c>
      <c r="GS6427" s="77">
        <v>5.5966209081309413E-2</v>
      </c>
      <c r="GT6427" s="77">
        <v>480.51035785653761</v>
      </c>
      <c r="GU6427" s="77">
        <v>5.5966209081309413E-2</v>
      </c>
      <c r="GV6427" s="77">
        <v>480.51035785653761</v>
      </c>
      <c r="GW6427" s="77">
        <v>0</v>
      </c>
      <c r="GX6427" s="77">
        <v>0</v>
      </c>
      <c r="GY6427" s="77">
        <v>0</v>
      </c>
      <c r="GZ6427" s="77">
        <v>0</v>
      </c>
    </row>
    <row r="6428" spans="187:208" x14ac:dyDescent="0.25">
      <c r="GE6428" s="77" t="s">
        <v>427</v>
      </c>
      <c r="GF6428" s="77" t="s">
        <v>155</v>
      </c>
      <c r="GG6428" s="77" t="s">
        <v>478</v>
      </c>
      <c r="GH6428" s="77" t="s">
        <v>300</v>
      </c>
      <c r="GI6428" s="77">
        <v>2021</v>
      </c>
      <c r="GJ6428" s="77" t="s">
        <v>303</v>
      </c>
      <c r="GK6428" s="77">
        <v>5338.178410456745</v>
      </c>
      <c r="GL6428" s="77">
        <v>612.55666899999903</v>
      </c>
      <c r="GM6428" s="77">
        <v>2021</v>
      </c>
      <c r="GN6428" s="77" t="s">
        <v>175</v>
      </c>
      <c r="GO6428" s="77">
        <v>5.3000000000000005E-2</v>
      </c>
      <c r="GP6428" s="77">
        <v>3</v>
      </c>
      <c r="GQ6428" s="77">
        <v>0</v>
      </c>
      <c r="GR6428" s="77" t="s">
        <v>423</v>
      </c>
      <c r="GS6428" s="77">
        <v>5.5966209081309413E-2</v>
      </c>
      <c r="GT6428" s="77">
        <v>298.75760903295412</v>
      </c>
      <c r="GU6428" s="77">
        <v>5.5966209081309413E-2</v>
      </c>
      <c r="GV6428" s="77">
        <v>298.75760903295412</v>
      </c>
      <c r="GW6428" s="77">
        <v>0</v>
      </c>
      <c r="GX6428" s="77">
        <v>0</v>
      </c>
      <c r="GY6428" s="77">
        <v>0</v>
      </c>
      <c r="GZ6428" s="77">
        <v>0</v>
      </c>
    </row>
    <row r="6429" spans="187:208" x14ac:dyDescent="0.25">
      <c r="GE6429" s="77" t="s">
        <v>422</v>
      </c>
      <c r="GF6429" s="77" t="s">
        <v>155</v>
      </c>
      <c r="GG6429" s="77" t="s">
        <v>478</v>
      </c>
      <c r="GH6429" s="77" t="s">
        <v>300</v>
      </c>
      <c r="GI6429" s="77">
        <v>2022</v>
      </c>
      <c r="GJ6429" s="77" t="s">
        <v>305</v>
      </c>
      <c r="GK6429" s="77">
        <v>222.22942162783011</v>
      </c>
      <c r="GL6429" s="77">
        <v>612.55666899999903</v>
      </c>
      <c r="GM6429" s="77">
        <v>2022</v>
      </c>
      <c r="GN6429" s="77" t="s">
        <v>175</v>
      </c>
      <c r="GO6429" s="77">
        <v>0.13250000000000001</v>
      </c>
      <c r="GP6429" s="77">
        <v>3</v>
      </c>
      <c r="GQ6429" s="77">
        <v>0</v>
      </c>
      <c r="GR6429" s="77" t="s">
        <v>423</v>
      </c>
      <c r="GS6429" s="77">
        <v>0.1527377521613833</v>
      </c>
      <c r="GT6429" s="77">
        <v>33.942822323559071</v>
      </c>
      <c r="GU6429" s="77">
        <v>0.1527377521613833</v>
      </c>
      <c r="GV6429" s="77">
        <v>33.942822323559071</v>
      </c>
      <c r="GW6429" s="77">
        <v>0.1527377521613833</v>
      </c>
      <c r="GX6429" s="77">
        <v>33.942822323559071</v>
      </c>
      <c r="GY6429" s="77">
        <v>0</v>
      </c>
      <c r="GZ6429" s="77">
        <v>0</v>
      </c>
    </row>
    <row r="6430" spans="187:208" x14ac:dyDescent="0.25">
      <c r="GE6430" s="77" t="s">
        <v>425</v>
      </c>
      <c r="GF6430" s="77" t="s">
        <v>155</v>
      </c>
      <c r="GG6430" s="77" t="s">
        <v>478</v>
      </c>
      <c r="GH6430" s="77" t="s">
        <v>300</v>
      </c>
      <c r="GI6430" s="77">
        <v>2022</v>
      </c>
      <c r="GJ6430" s="77" t="s">
        <v>301</v>
      </c>
      <c r="GK6430" s="77">
        <v>8585.7228092479436</v>
      </c>
      <c r="GL6430" s="77">
        <v>612.55666899999903</v>
      </c>
      <c r="GM6430" s="77">
        <v>2022</v>
      </c>
      <c r="GN6430" s="77" t="s">
        <v>175</v>
      </c>
      <c r="GO6430" s="77">
        <v>5.3000000000000005E-2</v>
      </c>
      <c r="GP6430" s="77">
        <v>3</v>
      </c>
      <c r="GQ6430" s="77">
        <v>0</v>
      </c>
      <c r="GR6430" s="77" t="s">
        <v>423</v>
      </c>
      <c r="GS6430" s="77">
        <v>5.5966209081309413E-2</v>
      </c>
      <c r="GT6430" s="77">
        <v>480.51035785653761</v>
      </c>
      <c r="GU6430" s="77">
        <v>5.5966209081309413E-2</v>
      </c>
      <c r="GV6430" s="77">
        <v>480.51035785653761</v>
      </c>
      <c r="GW6430" s="77">
        <v>5.5966209081309413E-2</v>
      </c>
      <c r="GX6430" s="77">
        <v>480.51035785653761</v>
      </c>
      <c r="GY6430" s="77">
        <v>0</v>
      </c>
      <c r="GZ6430" s="77">
        <v>0</v>
      </c>
    </row>
    <row r="6431" spans="187:208" x14ac:dyDescent="0.25">
      <c r="GE6431" s="77" t="s">
        <v>427</v>
      </c>
      <c r="GF6431" s="77" t="s">
        <v>155</v>
      </c>
      <c r="GG6431" s="77" t="s">
        <v>478</v>
      </c>
      <c r="GH6431" s="77" t="s">
        <v>300</v>
      </c>
      <c r="GI6431" s="77">
        <v>2022</v>
      </c>
      <c r="GJ6431" s="77" t="s">
        <v>303</v>
      </c>
      <c r="GK6431" s="77">
        <v>5338.178410456745</v>
      </c>
      <c r="GL6431" s="77">
        <v>612.55666899999903</v>
      </c>
      <c r="GM6431" s="77">
        <v>2022</v>
      </c>
      <c r="GN6431" s="77" t="s">
        <v>175</v>
      </c>
      <c r="GO6431" s="77">
        <v>5.3000000000000005E-2</v>
      </c>
      <c r="GP6431" s="77">
        <v>3</v>
      </c>
      <c r="GQ6431" s="77">
        <v>0</v>
      </c>
      <c r="GR6431" s="77" t="s">
        <v>423</v>
      </c>
      <c r="GS6431" s="77">
        <v>5.5966209081309413E-2</v>
      </c>
      <c r="GT6431" s="77">
        <v>298.75760903295412</v>
      </c>
      <c r="GU6431" s="77">
        <v>5.5966209081309413E-2</v>
      </c>
      <c r="GV6431" s="77">
        <v>298.75760903295412</v>
      </c>
      <c r="GW6431" s="77">
        <v>5.5966209081309413E-2</v>
      </c>
      <c r="GX6431" s="77">
        <v>298.75760903295412</v>
      </c>
      <c r="GY6431" s="77">
        <v>0</v>
      </c>
      <c r="GZ6431" s="77">
        <v>0</v>
      </c>
    </row>
    <row r="6432" spans="187:208" x14ac:dyDescent="0.25">
      <c r="GE6432" s="77" t="s">
        <v>422</v>
      </c>
      <c r="GF6432" s="77" t="s">
        <v>155</v>
      </c>
      <c r="GG6432" s="77" t="s">
        <v>478</v>
      </c>
      <c r="GH6432" s="77" t="s">
        <v>300</v>
      </c>
      <c r="GI6432" s="77">
        <v>2023</v>
      </c>
      <c r="GJ6432" s="77" t="s">
        <v>305</v>
      </c>
      <c r="GK6432" s="77">
        <v>233.23007680793799</v>
      </c>
      <c r="GL6432" s="77">
        <v>612.55666899999903</v>
      </c>
      <c r="GM6432" s="77">
        <v>2023</v>
      </c>
      <c r="GN6432" s="77" t="s">
        <v>175</v>
      </c>
      <c r="GO6432" s="77">
        <v>0.13250000000000001</v>
      </c>
      <c r="GP6432" s="77">
        <v>3</v>
      </c>
      <c r="GQ6432" s="77">
        <v>0</v>
      </c>
      <c r="GR6432" s="77" t="s">
        <v>423</v>
      </c>
      <c r="GS6432" s="77">
        <v>0</v>
      </c>
      <c r="GT6432" s="77">
        <v>0</v>
      </c>
      <c r="GU6432" s="77">
        <v>0.1527377521613833</v>
      </c>
      <c r="GV6432" s="77">
        <v>35.623037668071227</v>
      </c>
      <c r="GW6432" s="77">
        <v>0.1527377521613833</v>
      </c>
      <c r="GX6432" s="77">
        <v>35.623037668071227</v>
      </c>
      <c r="GY6432" s="77">
        <v>0.1527377521613833</v>
      </c>
      <c r="GZ6432" s="77">
        <v>35.623037668071227</v>
      </c>
    </row>
    <row r="6433" spans="187:208" x14ac:dyDescent="0.25">
      <c r="GE6433" s="77" t="s">
        <v>425</v>
      </c>
      <c r="GF6433" s="77" t="s">
        <v>155</v>
      </c>
      <c r="GG6433" s="77" t="s">
        <v>478</v>
      </c>
      <c r="GH6433" s="77" t="s">
        <v>300</v>
      </c>
      <c r="GI6433" s="77">
        <v>2023</v>
      </c>
      <c r="GJ6433" s="77" t="s">
        <v>301</v>
      </c>
      <c r="GK6433" s="77">
        <v>8896.5159934285948</v>
      </c>
      <c r="GL6433" s="77">
        <v>612.55666899999903</v>
      </c>
      <c r="GM6433" s="77">
        <v>2023</v>
      </c>
      <c r="GN6433" s="77" t="s">
        <v>175</v>
      </c>
      <c r="GO6433" s="77">
        <v>5.3000000000000005E-2</v>
      </c>
      <c r="GP6433" s="77">
        <v>3</v>
      </c>
      <c r="GQ6433" s="77">
        <v>0</v>
      </c>
      <c r="GR6433" s="77" t="s">
        <v>423</v>
      </c>
      <c r="GS6433" s="77">
        <v>0</v>
      </c>
      <c r="GT6433" s="77">
        <v>0</v>
      </c>
      <c r="GU6433" s="77">
        <v>5.5966209081309413E-2</v>
      </c>
      <c r="GV6433" s="77">
        <v>497.90427418343785</v>
      </c>
      <c r="GW6433" s="77">
        <v>5.5966209081309413E-2</v>
      </c>
      <c r="GX6433" s="77">
        <v>497.90427418343785</v>
      </c>
      <c r="GY6433" s="77">
        <v>5.5966209081309413E-2</v>
      </c>
      <c r="GZ6433" s="77">
        <v>497.90427418343785</v>
      </c>
    </row>
    <row r="6434" spans="187:208" x14ac:dyDescent="0.25">
      <c r="GE6434" s="77" t="s">
        <v>427</v>
      </c>
      <c r="GF6434" s="77" t="s">
        <v>155</v>
      </c>
      <c r="GG6434" s="77" t="s">
        <v>478</v>
      </c>
      <c r="GH6434" s="77" t="s">
        <v>300</v>
      </c>
      <c r="GI6434" s="77">
        <v>2023</v>
      </c>
      <c r="GJ6434" s="77" t="s">
        <v>303</v>
      </c>
      <c r="GK6434" s="77">
        <v>5534.8914862000911</v>
      </c>
      <c r="GL6434" s="77">
        <v>612.55666899999903</v>
      </c>
      <c r="GM6434" s="77">
        <v>2023</v>
      </c>
      <c r="GN6434" s="77" t="s">
        <v>175</v>
      </c>
      <c r="GO6434" s="77">
        <v>5.3000000000000005E-2</v>
      </c>
      <c r="GP6434" s="77">
        <v>3</v>
      </c>
      <c r="GQ6434" s="77">
        <v>0</v>
      </c>
      <c r="GR6434" s="77" t="s">
        <v>423</v>
      </c>
      <c r="GS6434" s="77">
        <v>0</v>
      </c>
      <c r="GT6434" s="77">
        <v>0</v>
      </c>
      <c r="GU6434" s="77">
        <v>5.5966209081309413E-2</v>
      </c>
      <c r="GV6434" s="77">
        <v>309.76689415903371</v>
      </c>
      <c r="GW6434" s="77">
        <v>5.5966209081309413E-2</v>
      </c>
      <c r="GX6434" s="77">
        <v>309.76689415903371</v>
      </c>
      <c r="GY6434" s="77">
        <v>5.5966209081309413E-2</v>
      </c>
      <c r="GZ6434" s="77">
        <v>309.76689415903371</v>
      </c>
    </row>
    <row r="6435" spans="187:208" x14ac:dyDescent="0.25">
      <c r="GE6435" s="77" t="s">
        <v>422</v>
      </c>
      <c r="GF6435" s="77" t="s">
        <v>155</v>
      </c>
      <c r="GG6435" s="77" t="s">
        <v>478</v>
      </c>
      <c r="GH6435" s="77" t="s">
        <v>300</v>
      </c>
      <c r="GI6435" s="77">
        <v>2024</v>
      </c>
      <c r="GJ6435" s="77" t="s">
        <v>305</v>
      </c>
      <c r="GK6435" s="77">
        <v>233.23007680793799</v>
      </c>
      <c r="GL6435" s="77">
        <v>612.55666899999903</v>
      </c>
      <c r="GM6435" s="77">
        <v>2024</v>
      </c>
      <c r="GN6435" s="77" t="s">
        <v>175</v>
      </c>
      <c r="GO6435" s="77">
        <v>0.13250000000000001</v>
      </c>
      <c r="GP6435" s="77">
        <v>3</v>
      </c>
      <c r="GQ6435" s="77">
        <v>0</v>
      </c>
      <c r="GR6435" s="77" t="s">
        <v>423</v>
      </c>
      <c r="GS6435" s="77">
        <v>0</v>
      </c>
      <c r="GT6435" s="77">
        <v>0</v>
      </c>
      <c r="GU6435" s="77">
        <v>0</v>
      </c>
      <c r="GV6435" s="77">
        <v>0</v>
      </c>
      <c r="GW6435" s="77">
        <v>0.1527377521613833</v>
      </c>
      <c r="GX6435" s="77">
        <v>35.623037668071227</v>
      </c>
      <c r="GY6435" s="77">
        <v>0.1527377521613833</v>
      </c>
      <c r="GZ6435" s="77">
        <v>35.623037668071227</v>
      </c>
    </row>
    <row r="6436" spans="187:208" x14ac:dyDescent="0.25">
      <c r="GE6436" s="77" t="s">
        <v>425</v>
      </c>
      <c r="GF6436" s="77" t="s">
        <v>155</v>
      </c>
      <c r="GG6436" s="77" t="s">
        <v>478</v>
      </c>
      <c r="GH6436" s="77" t="s">
        <v>300</v>
      </c>
      <c r="GI6436" s="77">
        <v>2024</v>
      </c>
      <c r="GJ6436" s="77" t="s">
        <v>301</v>
      </c>
      <c r="GK6436" s="77">
        <v>8896.5159934285948</v>
      </c>
      <c r="GL6436" s="77">
        <v>612.55666899999903</v>
      </c>
      <c r="GM6436" s="77">
        <v>2024</v>
      </c>
      <c r="GN6436" s="77" t="s">
        <v>175</v>
      </c>
      <c r="GO6436" s="77">
        <v>5.3000000000000005E-2</v>
      </c>
      <c r="GP6436" s="77">
        <v>3</v>
      </c>
      <c r="GQ6436" s="77">
        <v>0</v>
      </c>
      <c r="GR6436" s="77" t="s">
        <v>423</v>
      </c>
      <c r="GS6436" s="77">
        <v>0</v>
      </c>
      <c r="GT6436" s="77">
        <v>0</v>
      </c>
      <c r="GU6436" s="77">
        <v>0</v>
      </c>
      <c r="GV6436" s="77">
        <v>0</v>
      </c>
      <c r="GW6436" s="77">
        <v>5.5966209081309413E-2</v>
      </c>
      <c r="GX6436" s="77">
        <v>497.90427418343785</v>
      </c>
      <c r="GY6436" s="77">
        <v>5.5966209081309413E-2</v>
      </c>
      <c r="GZ6436" s="77">
        <v>497.90427418343785</v>
      </c>
    </row>
    <row r="6437" spans="187:208" x14ac:dyDescent="0.25">
      <c r="GE6437" s="77" t="s">
        <v>427</v>
      </c>
      <c r="GF6437" s="77" t="s">
        <v>155</v>
      </c>
      <c r="GG6437" s="77" t="s">
        <v>478</v>
      </c>
      <c r="GH6437" s="77" t="s">
        <v>300</v>
      </c>
      <c r="GI6437" s="77">
        <v>2024</v>
      </c>
      <c r="GJ6437" s="77" t="s">
        <v>303</v>
      </c>
      <c r="GK6437" s="77">
        <v>5534.8914862000911</v>
      </c>
      <c r="GL6437" s="77">
        <v>612.55666899999903</v>
      </c>
      <c r="GM6437" s="77">
        <v>2024</v>
      </c>
      <c r="GN6437" s="77" t="s">
        <v>175</v>
      </c>
      <c r="GO6437" s="77">
        <v>5.3000000000000005E-2</v>
      </c>
      <c r="GP6437" s="77">
        <v>3</v>
      </c>
      <c r="GQ6437" s="77">
        <v>0</v>
      </c>
      <c r="GR6437" s="77" t="s">
        <v>423</v>
      </c>
      <c r="GS6437" s="77">
        <v>0</v>
      </c>
      <c r="GT6437" s="77">
        <v>0</v>
      </c>
      <c r="GU6437" s="77">
        <v>0</v>
      </c>
      <c r="GV6437" s="77">
        <v>0</v>
      </c>
      <c r="GW6437" s="77">
        <v>5.5966209081309413E-2</v>
      </c>
      <c r="GX6437" s="77">
        <v>309.76689415903371</v>
      </c>
      <c r="GY6437" s="77">
        <v>5.5966209081309413E-2</v>
      </c>
      <c r="GZ6437" s="77">
        <v>309.76689415903371</v>
      </c>
    </row>
    <row r="6438" spans="187:208" x14ac:dyDescent="0.25">
      <c r="GE6438" s="77" t="s">
        <v>422</v>
      </c>
      <c r="GF6438" s="77" t="s">
        <v>155</v>
      </c>
      <c r="GG6438" s="77" t="s">
        <v>478</v>
      </c>
      <c r="GH6438" s="77" t="s">
        <v>300</v>
      </c>
      <c r="GI6438" s="77">
        <v>2025</v>
      </c>
      <c r="GJ6438" s="77" t="s">
        <v>305</v>
      </c>
      <c r="GK6438" s="77">
        <v>233.23007680793799</v>
      </c>
      <c r="GL6438" s="77">
        <v>612.55666899999903</v>
      </c>
      <c r="GM6438" s="77">
        <v>2025</v>
      </c>
      <c r="GN6438" s="77" t="s">
        <v>175</v>
      </c>
      <c r="GO6438" s="77">
        <v>0.13250000000000001</v>
      </c>
      <c r="GP6438" s="77">
        <v>3</v>
      </c>
      <c r="GQ6438" s="77">
        <v>0</v>
      </c>
      <c r="GR6438" s="77" t="s">
        <v>423</v>
      </c>
      <c r="GS6438" s="77">
        <v>0</v>
      </c>
      <c r="GT6438" s="77">
        <v>0</v>
      </c>
      <c r="GU6438" s="77">
        <v>0</v>
      </c>
      <c r="GV6438" s="77">
        <v>0</v>
      </c>
      <c r="GW6438" s="77">
        <v>0</v>
      </c>
      <c r="GX6438" s="77">
        <v>0</v>
      </c>
      <c r="GY6438" s="77">
        <v>0.1527377521613833</v>
      </c>
      <c r="GZ6438" s="77">
        <v>35.623037668071227</v>
      </c>
    </row>
    <row r="6439" spans="187:208" x14ac:dyDescent="0.25">
      <c r="GE6439" s="77" t="s">
        <v>425</v>
      </c>
      <c r="GF6439" s="77" t="s">
        <v>155</v>
      </c>
      <c r="GG6439" s="77" t="s">
        <v>478</v>
      </c>
      <c r="GH6439" s="77" t="s">
        <v>300</v>
      </c>
      <c r="GI6439" s="77">
        <v>2025</v>
      </c>
      <c r="GJ6439" s="77" t="s">
        <v>301</v>
      </c>
      <c r="GK6439" s="77">
        <v>8896.5159934285948</v>
      </c>
      <c r="GL6439" s="77">
        <v>612.55666899999903</v>
      </c>
      <c r="GM6439" s="77">
        <v>2025</v>
      </c>
      <c r="GN6439" s="77" t="s">
        <v>175</v>
      </c>
      <c r="GO6439" s="77">
        <v>5.3000000000000005E-2</v>
      </c>
      <c r="GP6439" s="77">
        <v>3</v>
      </c>
      <c r="GQ6439" s="77">
        <v>0</v>
      </c>
      <c r="GR6439" s="77" t="s">
        <v>423</v>
      </c>
      <c r="GS6439" s="77">
        <v>0</v>
      </c>
      <c r="GT6439" s="77">
        <v>0</v>
      </c>
      <c r="GU6439" s="77">
        <v>0</v>
      </c>
      <c r="GV6439" s="77">
        <v>0</v>
      </c>
      <c r="GW6439" s="77">
        <v>0</v>
      </c>
      <c r="GX6439" s="77">
        <v>0</v>
      </c>
      <c r="GY6439" s="77">
        <v>5.5966209081309413E-2</v>
      </c>
      <c r="GZ6439" s="77">
        <v>497.90427418343785</v>
      </c>
    </row>
    <row r="6440" spans="187:208" x14ac:dyDescent="0.25">
      <c r="GE6440" s="77" t="s">
        <v>427</v>
      </c>
      <c r="GF6440" s="77" t="s">
        <v>155</v>
      </c>
      <c r="GG6440" s="77" t="s">
        <v>478</v>
      </c>
      <c r="GH6440" s="77" t="s">
        <v>300</v>
      </c>
      <c r="GI6440" s="77">
        <v>2025</v>
      </c>
      <c r="GJ6440" s="77" t="s">
        <v>303</v>
      </c>
      <c r="GK6440" s="77">
        <v>5534.8914862000911</v>
      </c>
      <c r="GL6440" s="77">
        <v>612.55666899999903</v>
      </c>
      <c r="GM6440" s="77">
        <v>2025</v>
      </c>
      <c r="GN6440" s="77" t="s">
        <v>175</v>
      </c>
      <c r="GO6440" s="77">
        <v>5.3000000000000005E-2</v>
      </c>
      <c r="GP6440" s="77">
        <v>3</v>
      </c>
      <c r="GQ6440" s="77">
        <v>0</v>
      </c>
      <c r="GR6440" s="77" t="s">
        <v>423</v>
      </c>
      <c r="GS6440" s="77">
        <v>0</v>
      </c>
      <c r="GT6440" s="77">
        <v>0</v>
      </c>
      <c r="GU6440" s="77">
        <v>0</v>
      </c>
      <c r="GV6440" s="77">
        <v>0</v>
      </c>
      <c r="GW6440" s="77">
        <v>0</v>
      </c>
      <c r="GX6440" s="77">
        <v>0</v>
      </c>
      <c r="GY6440" s="77">
        <v>5.5966209081309413E-2</v>
      </c>
      <c r="GZ6440" s="77">
        <v>309.76689415903371</v>
      </c>
    </row>
    <row r="6441" spans="187:208" x14ac:dyDescent="0.25">
      <c r="GE6441" s="77" t="s">
        <v>422</v>
      </c>
      <c r="GF6441" s="77" t="s">
        <v>155</v>
      </c>
      <c r="GG6441" s="77" t="s">
        <v>478</v>
      </c>
      <c r="GH6441" s="77" t="s">
        <v>432</v>
      </c>
      <c r="GI6441" s="77">
        <v>2021</v>
      </c>
      <c r="GJ6441" s="77" t="s">
        <v>305</v>
      </c>
      <c r="GK6441" s="77">
        <v>222.22942162782999</v>
      </c>
      <c r="GL6441" s="77">
        <v>612.55666899999903</v>
      </c>
      <c r="GM6441" s="77">
        <v>2021</v>
      </c>
      <c r="GN6441" s="77" t="s">
        <v>175</v>
      </c>
      <c r="GO6441" s="77">
        <v>0.13250000000000001</v>
      </c>
      <c r="GP6441" s="77">
        <v>3</v>
      </c>
      <c r="GQ6441" s="77">
        <v>0</v>
      </c>
      <c r="GR6441" s="77" t="s">
        <v>423</v>
      </c>
      <c r="GS6441" s="77">
        <v>0.1527377521613833</v>
      </c>
      <c r="GT6441" s="77">
        <v>33.942822323559049</v>
      </c>
      <c r="GU6441" s="77">
        <v>0.1527377521613833</v>
      </c>
      <c r="GV6441" s="77">
        <v>33.942822323559049</v>
      </c>
      <c r="GW6441" s="77">
        <v>0</v>
      </c>
      <c r="GX6441" s="77">
        <v>0</v>
      </c>
      <c r="GY6441" s="77">
        <v>0</v>
      </c>
      <c r="GZ6441" s="77">
        <v>0</v>
      </c>
    </row>
    <row r="6442" spans="187:208" x14ac:dyDescent="0.25">
      <c r="GE6442" s="77" t="s">
        <v>425</v>
      </c>
      <c r="GF6442" s="77" t="s">
        <v>155</v>
      </c>
      <c r="GG6442" s="77" t="s">
        <v>478</v>
      </c>
      <c r="GH6442" s="77" t="s">
        <v>432</v>
      </c>
      <c r="GI6442" s="77">
        <v>2021</v>
      </c>
      <c r="GJ6442" s="77" t="s">
        <v>301</v>
      </c>
      <c r="GK6442" s="77">
        <v>8585.7228092479399</v>
      </c>
      <c r="GL6442" s="77">
        <v>612.55666899999903</v>
      </c>
      <c r="GM6442" s="77">
        <v>2021</v>
      </c>
      <c r="GN6442" s="77" t="s">
        <v>175</v>
      </c>
      <c r="GO6442" s="77">
        <v>5.3000000000000005E-2</v>
      </c>
      <c r="GP6442" s="77">
        <v>3</v>
      </c>
      <c r="GQ6442" s="77">
        <v>0</v>
      </c>
      <c r="GR6442" s="77" t="s">
        <v>423</v>
      </c>
      <c r="GS6442" s="77">
        <v>5.5966209081309413E-2</v>
      </c>
      <c r="GT6442" s="77">
        <v>480.51035785653744</v>
      </c>
      <c r="GU6442" s="77">
        <v>5.5966209081309413E-2</v>
      </c>
      <c r="GV6442" s="77">
        <v>480.51035785653744</v>
      </c>
      <c r="GW6442" s="77">
        <v>0</v>
      </c>
      <c r="GX6442" s="77">
        <v>0</v>
      </c>
      <c r="GY6442" s="77">
        <v>0</v>
      </c>
      <c r="GZ6442" s="77">
        <v>0</v>
      </c>
    </row>
    <row r="6443" spans="187:208" x14ac:dyDescent="0.25">
      <c r="GE6443" s="77" t="s">
        <v>422</v>
      </c>
      <c r="GF6443" s="77" t="s">
        <v>155</v>
      </c>
      <c r="GG6443" s="77" t="s">
        <v>478</v>
      </c>
      <c r="GH6443" s="77" t="s">
        <v>432</v>
      </c>
      <c r="GI6443" s="77">
        <v>2022</v>
      </c>
      <c r="GJ6443" s="77" t="s">
        <v>305</v>
      </c>
      <c r="GK6443" s="77">
        <v>222.22942162782999</v>
      </c>
      <c r="GL6443" s="77">
        <v>612.55666899999903</v>
      </c>
      <c r="GM6443" s="77">
        <v>2022</v>
      </c>
      <c r="GN6443" s="77" t="s">
        <v>175</v>
      </c>
      <c r="GO6443" s="77">
        <v>0.13250000000000001</v>
      </c>
      <c r="GP6443" s="77">
        <v>3</v>
      </c>
      <c r="GQ6443" s="77">
        <v>0</v>
      </c>
      <c r="GR6443" s="77" t="s">
        <v>423</v>
      </c>
      <c r="GS6443" s="77">
        <v>0.1527377521613833</v>
      </c>
      <c r="GT6443" s="77">
        <v>33.942822323559049</v>
      </c>
      <c r="GU6443" s="77">
        <v>0.1527377521613833</v>
      </c>
      <c r="GV6443" s="77">
        <v>33.942822323559049</v>
      </c>
      <c r="GW6443" s="77">
        <v>0.1527377521613833</v>
      </c>
      <c r="GX6443" s="77">
        <v>33.942822323559049</v>
      </c>
      <c r="GY6443" s="77">
        <v>0</v>
      </c>
      <c r="GZ6443" s="77">
        <v>0</v>
      </c>
    </row>
    <row r="6444" spans="187:208" x14ac:dyDescent="0.25">
      <c r="GE6444" s="77" t="s">
        <v>425</v>
      </c>
      <c r="GF6444" s="77" t="s">
        <v>155</v>
      </c>
      <c r="GG6444" s="77" t="s">
        <v>478</v>
      </c>
      <c r="GH6444" s="77" t="s">
        <v>432</v>
      </c>
      <c r="GI6444" s="77">
        <v>2022</v>
      </c>
      <c r="GJ6444" s="77" t="s">
        <v>301</v>
      </c>
      <c r="GK6444" s="77">
        <v>8585.7228092479399</v>
      </c>
      <c r="GL6444" s="77">
        <v>612.55666899999903</v>
      </c>
      <c r="GM6444" s="77">
        <v>2022</v>
      </c>
      <c r="GN6444" s="77" t="s">
        <v>175</v>
      </c>
      <c r="GO6444" s="77">
        <v>5.3000000000000005E-2</v>
      </c>
      <c r="GP6444" s="77">
        <v>3</v>
      </c>
      <c r="GQ6444" s="77">
        <v>0</v>
      </c>
      <c r="GR6444" s="77" t="s">
        <v>423</v>
      </c>
      <c r="GS6444" s="77">
        <v>5.5966209081309413E-2</v>
      </c>
      <c r="GT6444" s="77">
        <v>480.51035785653744</v>
      </c>
      <c r="GU6444" s="77">
        <v>5.5966209081309413E-2</v>
      </c>
      <c r="GV6444" s="77">
        <v>480.51035785653744</v>
      </c>
      <c r="GW6444" s="77">
        <v>5.5966209081309413E-2</v>
      </c>
      <c r="GX6444" s="77">
        <v>480.51035785653744</v>
      </c>
      <c r="GY6444" s="77">
        <v>0</v>
      </c>
      <c r="GZ6444" s="77">
        <v>0</v>
      </c>
    </row>
    <row r="6445" spans="187:208" x14ac:dyDescent="0.25">
      <c r="GE6445" s="77" t="s">
        <v>422</v>
      </c>
      <c r="GF6445" s="77" t="s">
        <v>155</v>
      </c>
      <c r="GG6445" s="77" t="s">
        <v>478</v>
      </c>
      <c r="GH6445" s="77" t="s">
        <v>432</v>
      </c>
      <c r="GI6445" s="77">
        <v>2023</v>
      </c>
      <c r="GJ6445" s="77" t="s">
        <v>305</v>
      </c>
      <c r="GK6445" s="77">
        <v>233.2300768079383</v>
      </c>
      <c r="GL6445" s="77">
        <v>612.55666899999903</v>
      </c>
      <c r="GM6445" s="77">
        <v>2023</v>
      </c>
      <c r="GN6445" s="77" t="s">
        <v>175</v>
      </c>
      <c r="GO6445" s="77">
        <v>0.13250000000000001</v>
      </c>
      <c r="GP6445" s="77">
        <v>3</v>
      </c>
      <c r="GQ6445" s="77">
        <v>0</v>
      </c>
      <c r="GR6445" s="77" t="s">
        <v>423</v>
      </c>
      <c r="GS6445" s="77">
        <v>0</v>
      </c>
      <c r="GT6445" s="77">
        <v>0</v>
      </c>
      <c r="GU6445" s="77">
        <v>0.1527377521613833</v>
      </c>
      <c r="GV6445" s="77">
        <v>35.623037668071269</v>
      </c>
      <c r="GW6445" s="77">
        <v>0.1527377521613833</v>
      </c>
      <c r="GX6445" s="77">
        <v>35.623037668071269</v>
      </c>
      <c r="GY6445" s="77">
        <v>0.1527377521613833</v>
      </c>
      <c r="GZ6445" s="77">
        <v>35.623037668071269</v>
      </c>
    </row>
    <row r="6446" spans="187:208" x14ac:dyDescent="0.25">
      <c r="GE6446" s="77" t="s">
        <v>425</v>
      </c>
      <c r="GF6446" s="77" t="s">
        <v>155</v>
      </c>
      <c r="GG6446" s="77" t="s">
        <v>478</v>
      </c>
      <c r="GH6446" s="77" t="s">
        <v>432</v>
      </c>
      <c r="GI6446" s="77">
        <v>2023</v>
      </c>
      <c r="GJ6446" s="77" t="s">
        <v>301</v>
      </c>
      <c r="GK6446" s="77">
        <v>8896.5159934285894</v>
      </c>
      <c r="GL6446" s="77">
        <v>612.55666899999903</v>
      </c>
      <c r="GM6446" s="77">
        <v>2023</v>
      </c>
      <c r="GN6446" s="77" t="s">
        <v>175</v>
      </c>
      <c r="GO6446" s="77">
        <v>5.3000000000000005E-2</v>
      </c>
      <c r="GP6446" s="77">
        <v>3</v>
      </c>
      <c r="GQ6446" s="77">
        <v>0</v>
      </c>
      <c r="GR6446" s="77" t="s">
        <v>423</v>
      </c>
      <c r="GS6446" s="77">
        <v>0</v>
      </c>
      <c r="GT6446" s="77">
        <v>0</v>
      </c>
      <c r="GU6446" s="77">
        <v>5.5966209081309413E-2</v>
      </c>
      <c r="GV6446" s="77">
        <v>497.90427418343756</v>
      </c>
      <c r="GW6446" s="77">
        <v>5.5966209081309413E-2</v>
      </c>
      <c r="GX6446" s="77">
        <v>497.90427418343756</v>
      </c>
      <c r="GY6446" s="77">
        <v>5.5966209081309413E-2</v>
      </c>
      <c r="GZ6446" s="77">
        <v>497.90427418343756</v>
      </c>
    </row>
    <row r="6447" spans="187:208" x14ac:dyDescent="0.25">
      <c r="GE6447" s="77" t="s">
        <v>422</v>
      </c>
      <c r="GF6447" s="77" t="s">
        <v>155</v>
      </c>
      <c r="GG6447" s="77" t="s">
        <v>478</v>
      </c>
      <c r="GH6447" s="77" t="s">
        <v>432</v>
      </c>
      <c r="GI6447" s="77">
        <v>2024</v>
      </c>
      <c r="GJ6447" s="77" t="s">
        <v>305</v>
      </c>
      <c r="GK6447" s="77">
        <v>233.2300768079383</v>
      </c>
      <c r="GL6447" s="77">
        <v>612.55666899999903</v>
      </c>
      <c r="GM6447" s="77">
        <v>2024</v>
      </c>
      <c r="GN6447" s="77" t="s">
        <v>175</v>
      </c>
      <c r="GO6447" s="77">
        <v>0.13250000000000001</v>
      </c>
      <c r="GP6447" s="77">
        <v>3</v>
      </c>
      <c r="GQ6447" s="77">
        <v>0</v>
      </c>
      <c r="GR6447" s="77" t="s">
        <v>423</v>
      </c>
      <c r="GS6447" s="77">
        <v>0</v>
      </c>
      <c r="GT6447" s="77">
        <v>0</v>
      </c>
      <c r="GU6447" s="77">
        <v>0</v>
      </c>
      <c r="GV6447" s="77">
        <v>0</v>
      </c>
      <c r="GW6447" s="77">
        <v>0.1527377521613833</v>
      </c>
      <c r="GX6447" s="77">
        <v>35.623037668071269</v>
      </c>
      <c r="GY6447" s="77">
        <v>0.1527377521613833</v>
      </c>
      <c r="GZ6447" s="77">
        <v>35.623037668071269</v>
      </c>
    </row>
    <row r="6448" spans="187:208" x14ac:dyDescent="0.25">
      <c r="GE6448" s="77" t="s">
        <v>425</v>
      </c>
      <c r="GF6448" s="77" t="s">
        <v>155</v>
      </c>
      <c r="GG6448" s="77" t="s">
        <v>478</v>
      </c>
      <c r="GH6448" s="77" t="s">
        <v>432</v>
      </c>
      <c r="GI6448" s="77">
        <v>2024</v>
      </c>
      <c r="GJ6448" s="77" t="s">
        <v>301</v>
      </c>
      <c r="GK6448" s="77">
        <v>8896.5159934285894</v>
      </c>
      <c r="GL6448" s="77">
        <v>612.55666899999903</v>
      </c>
      <c r="GM6448" s="77">
        <v>2024</v>
      </c>
      <c r="GN6448" s="77" t="s">
        <v>175</v>
      </c>
      <c r="GO6448" s="77">
        <v>5.3000000000000005E-2</v>
      </c>
      <c r="GP6448" s="77">
        <v>3</v>
      </c>
      <c r="GQ6448" s="77">
        <v>0</v>
      </c>
      <c r="GR6448" s="77" t="s">
        <v>423</v>
      </c>
      <c r="GS6448" s="77">
        <v>0</v>
      </c>
      <c r="GT6448" s="77">
        <v>0</v>
      </c>
      <c r="GU6448" s="77">
        <v>0</v>
      </c>
      <c r="GV6448" s="77">
        <v>0</v>
      </c>
      <c r="GW6448" s="77">
        <v>5.5966209081309413E-2</v>
      </c>
      <c r="GX6448" s="77">
        <v>497.90427418343756</v>
      </c>
      <c r="GY6448" s="77">
        <v>5.5966209081309413E-2</v>
      </c>
      <c r="GZ6448" s="77">
        <v>497.90427418343756</v>
      </c>
    </row>
    <row r="6449" spans="187:208" x14ac:dyDescent="0.25">
      <c r="GE6449" s="77" t="s">
        <v>422</v>
      </c>
      <c r="GF6449" s="77" t="s">
        <v>155</v>
      </c>
      <c r="GG6449" s="77" t="s">
        <v>478</v>
      </c>
      <c r="GH6449" s="77" t="s">
        <v>432</v>
      </c>
      <c r="GI6449" s="77">
        <v>2025</v>
      </c>
      <c r="GJ6449" s="77" t="s">
        <v>305</v>
      </c>
      <c r="GK6449" s="77">
        <v>233.2300768079383</v>
      </c>
      <c r="GL6449" s="77">
        <v>612.55666899999903</v>
      </c>
      <c r="GM6449" s="77">
        <v>2025</v>
      </c>
      <c r="GN6449" s="77" t="s">
        <v>175</v>
      </c>
      <c r="GO6449" s="77">
        <v>0.13250000000000001</v>
      </c>
      <c r="GP6449" s="77">
        <v>3</v>
      </c>
      <c r="GQ6449" s="77">
        <v>0</v>
      </c>
      <c r="GR6449" s="77" t="s">
        <v>423</v>
      </c>
      <c r="GS6449" s="77">
        <v>0</v>
      </c>
      <c r="GT6449" s="77">
        <v>0</v>
      </c>
      <c r="GU6449" s="77">
        <v>0</v>
      </c>
      <c r="GV6449" s="77">
        <v>0</v>
      </c>
      <c r="GW6449" s="77">
        <v>0</v>
      </c>
      <c r="GX6449" s="77">
        <v>0</v>
      </c>
      <c r="GY6449" s="77">
        <v>0.1527377521613833</v>
      </c>
      <c r="GZ6449" s="77">
        <v>35.623037668071269</v>
      </c>
    </row>
    <row r="6450" spans="187:208" x14ac:dyDescent="0.25">
      <c r="GE6450" s="77" t="s">
        <v>425</v>
      </c>
      <c r="GF6450" s="77" t="s">
        <v>155</v>
      </c>
      <c r="GG6450" s="77" t="s">
        <v>478</v>
      </c>
      <c r="GH6450" s="77" t="s">
        <v>432</v>
      </c>
      <c r="GI6450" s="77">
        <v>2025</v>
      </c>
      <c r="GJ6450" s="77" t="s">
        <v>301</v>
      </c>
      <c r="GK6450" s="77">
        <v>8896.5159934285894</v>
      </c>
      <c r="GL6450" s="77">
        <v>612.55666899999903</v>
      </c>
      <c r="GM6450" s="77">
        <v>2025</v>
      </c>
      <c r="GN6450" s="77" t="s">
        <v>175</v>
      </c>
      <c r="GO6450" s="77">
        <v>5.3000000000000005E-2</v>
      </c>
      <c r="GP6450" s="77">
        <v>3</v>
      </c>
      <c r="GQ6450" s="77">
        <v>0</v>
      </c>
      <c r="GR6450" s="77" t="s">
        <v>423</v>
      </c>
      <c r="GS6450" s="77">
        <v>0</v>
      </c>
      <c r="GT6450" s="77">
        <v>0</v>
      </c>
      <c r="GU6450" s="77">
        <v>0</v>
      </c>
      <c r="GV6450" s="77">
        <v>0</v>
      </c>
      <c r="GW6450" s="77">
        <v>0</v>
      </c>
      <c r="GX6450" s="77">
        <v>0</v>
      </c>
      <c r="GY6450" s="77">
        <v>5.5966209081309413E-2</v>
      </c>
      <c r="GZ6450" s="77">
        <v>497.90427418343756</v>
      </c>
    </row>
    <row r="6451" spans="187:208" x14ac:dyDescent="0.25">
      <c r="GE6451" s="77" t="s">
        <v>422</v>
      </c>
      <c r="GF6451" s="77" t="s">
        <v>155</v>
      </c>
      <c r="GG6451" s="77" t="s">
        <v>478</v>
      </c>
      <c r="GH6451" s="77" t="s">
        <v>439</v>
      </c>
      <c r="GI6451" s="77">
        <v>2021</v>
      </c>
      <c r="GJ6451" s="77" t="s">
        <v>305</v>
      </c>
      <c r="GK6451" s="77">
        <v>0.69641821681222194</v>
      </c>
      <c r="GL6451" s="77">
        <v>612.55666899999903</v>
      </c>
      <c r="GM6451" s="77">
        <v>2021</v>
      </c>
      <c r="GN6451" s="77" t="s">
        <v>175</v>
      </c>
      <c r="GO6451" s="77">
        <v>0.13250000000000001</v>
      </c>
      <c r="GP6451" s="77">
        <v>3</v>
      </c>
      <c r="GQ6451" s="77">
        <v>0</v>
      </c>
      <c r="GR6451" s="77" t="s">
        <v>423</v>
      </c>
      <c r="GS6451" s="77">
        <v>0.1527377521613833</v>
      </c>
      <c r="GT6451" s="77">
        <v>0.10636935300013765</v>
      </c>
      <c r="GU6451" s="77">
        <v>0.1527377521613833</v>
      </c>
      <c r="GV6451" s="77">
        <v>0.10636935300013765</v>
      </c>
      <c r="GW6451" s="77">
        <v>0</v>
      </c>
      <c r="GX6451" s="77">
        <v>0</v>
      </c>
      <c r="GY6451" s="77">
        <v>0</v>
      </c>
      <c r="GZ6451" s="77">
        <v>0</v>
      </c>
    </row>
    <row r="6452" spans="187:208" x14ac:dyDescent="0.25">
      <c r="GE6452" s="77" t="s">
        <v>425</v>
      </c>
      <c r="GF6452" s="77" t="s">
        <v>155</v>
      </c>
      <c r="GG6452" s="77" t="s">
        <v>478</v>
      </c>
      <c r="GH6452" s="77" t="s">
        <v>439</v>
      </c>
      <c r="GI6452" s="77">
        <v>2021</v>
      </c>
      <c r="GJ6452" s="77" t="s">
        <v>301</v>
      </c>
      <c r="GK6452" s="77">
        <v>2.9419641522810118</v>
      </c>
      <c r="GL6452" s="77">
        <v>612.55666899999903</v>
      </c>
      <c r="GM6452" s="77">
        <v>2021</v>
      </c>
      <c r="GN6452" s="77" t="s">
        <v>175</v>
      </c>
      <c r="GO6452" s="77">
        <v>5.3000000000000005E-2</v>
      </c>
      <c r="GP6452" s="77">
        <v>3</v>
      </c>
      <c r="GQ6452" s="77">
        <v>0</v>
      </c>
      <c r="GR6452" s="77" t="s">
        <v>423</v>
      </c>
      <c r="GS6452" s="77">
        <v>5.5966209081309413E-2</v>
      </c>
      <c r="GT6452" s="77">
        <v>0.16465058085627632</v>
      </c>
      <c r="GU6452" s="77">
        <v>5.5966209081309413E-2</v>
      </c>
      <c r="GV6452" s="77">
        <v>0.16465058085627632</v>
      </c>
      <c r="GW6452" s="77">
        <v>0</v>
      </c>
      <c r="GX6452" s="77">
        <v>0</v>
      </c>
      <c r="GY6452" s="77">
        <v>0</v>
      </c>
      <c r="GZ6452" s="77">
        <v>0</v>
      </c>
    </row>
    <row r="6453" spans="187:208" x14ac:dyDescent="0.25">
      <c r="GE6453" s="77" t="s">
        <v>427</v>
      </c>
      <c r="GF6453" s="77" t="s">
        <v>155</v>
      </c>
      <c r="GG6453" s="77" t="s">
        <v>478</v>
      </c>
      <c r="GH6453" s="77" t="s">
        <v>439</v>
      </c>
      <c r="GI6453" s="77">
        <v>2021</v>
      </c>
      <c r="GJ6453" s="77" t="s">
        <v>303</v>
      </c>
      <c r="GK6453" s="77">
        <v>1.602175962208283</v>
      </c>
      <c r="GL6453" s="77">
        <v>612.55666899999903</v>
      </c>
      <c r="GM6453" s="77">
        <v>2021</v>
      </c>
      <c r="GN6453" s="77" t="s">
        <v>175</v>
      </c>
      <c r="GO6453" s="77">
        <v>5.3000000000000005E-2</v>
      </c>
      <c r="GP6453" s="77">
        <v>3</v>
      </c>
      <c r="GQ6453" s="77">
        <v>0</v>
      </c>
      <c r="GR6453" s="77" t="s">
        <v>423</v>
      </c>
      <c r="GS6453" s="77">
        <v>5.5966209081309413E-2</v>
      </c>
      <c r="GT6453" s="77">
        <v>8.9667714885996855E-2</v>
      </c>
      <c r="GU6453" s="77">
        <v>5.5966209081309413E-2</v>
      </c>
      <c r="GV6453" s="77">
        <v>8.9667714885996855E-2</v>
      </c>
      <c r="GW6453" s="77">
        <v>0</v>
      </c>
      <c r="GX6453" s="77">
        <v>0</v>
      </c>
      <c r="GY6453" s="77">
        <v>0</v>
      </c>
      <c r="GZ6453" s="77">
        <v>0</v>
      </c>
    </row>
    <row r="6454" spans="187:208" x14ac:dyDescent="0.25">
      <c r="GE6454" s="77" t="s">
        <v>422</v>
      </c>
      <c r="GF6454" s="77" t="s">
        <v>155</v>
      </c>
      <c r="GG6454" s="77" t="s">
        <v>478</v>
      </c>
      <c r="GH6454" s="77" t="s">
        <v>439</v>
      </c>
      <c r="GI6454" s="77">
        <v>2022</v>
      </c>
      <c r="GJ6454" s="77" t="s">
        <v>305</v>
      </c>
      <c r="GK6454" s="77">
        <v>0.69641821681222194</v>
      </c>
      <c r="GL6454" s="77">
        <v>612.55666899999903</v>
      </c>
      <c r="GM6454" s="77">
        <v>2022</v>
      </c>
      <c r="GN6454" s="77" t="s">
        <v>175</v>
      </c>
      <c r="GO6454" s="77">
        <v>0.13250000000000001</v>
      </c>
      <c r="GP6454" s="77">
        <v>3</v>
      </c>
      <c r="GQ6454" s="77">
        <v>0</v>
      </c>
      <c r="GR6454" s="77" t="s">
        <v>423</v>
      </c>
      <c r="GS6454" s="77">
        <v>0.1527377521613833</v>
      </c>
      <c r="GT6454" s="77">
        <v>0.10636935300013765</v>
      </c>
      <c r="GU6454" s="77">
        <v>0.1527377521613833</v>
      </c>
      <c r="GV6454" s="77">
        <v>0.10636935300013765</v>
      </c>
      <c r="GW6454" s="77">
        <v>0.1527377521613833</v>
      </c>
      <c r="GX6454" s="77">
        <v>0.10636935300013765</v>
      </c>
      <c r="GY6454" s="77">
        <v>0</v>
      </c>
      <c r="GZ6454" s="77">
        <v>0</v>
      </c>
    </row>
    <row r="6455" spans="187:208" x14ac:dyDescent="0.25">
      <c r="GE6455" s="77" t="s">
        <v>425</v>
      </c>
      <c r="GF6455" s="77" t="s">
        <v>155</v>
      </c>
      <c r="GG6455" s="77" t="s">
        <v>478</v>
      </c>
      <c r="GH6455" s="77" t="s">
        <v>439</v>
      </c>
      <c r="GI6455" s="77">
        <v>2022</v>
      </c>
      <c r="GJ6455" s="77" t="s">
        <v>301</v>
      </c>
      <c r="GK6455" s="77">
        <v>2.9419641522810118</v>
      </c>
      <c r="GL6455" s="77">
        <v>612.55666899999903</v>
      </c>
      <c r="GM6455" s="77">
        <v>2022</v>
      </c>
      <c r="GN6455" s="77" t="s">
        <v>175</v>
      </c>
      <c r="GO6455" s="77">
        <v>5.3000000000000005E-2</v>
      </c>
      <c r="GP6455" s="77">
        <v>3</v>
      </c>
      <c r="GQ6455" s="77">
        <v>0</v>
      </c>
      <c r="GR6455" s="77" t="s">
        <v>423</v>
      </c>
      <c r="GS6455" s="77">
        <v>5.5966209081309413E-2</v>
      </c>
      <c r="GT6455" s="77">
        <v>0.16465058085627632</v>
      </c>
      <c r="GU6455" s="77">
        <v>5.5966209081309413E-2</v>
      </c>
      <c r="GV6455" s="77">
        <v>0.16465058085627632</v>
      </c>
      <c r="GW6455" s="77">
        <v>5.5966209081309413E-2</v>
      </c>
      <c r="GX6455" s="77">
        <v>0.16465058085627632</v>
      </c>
      <c r="GY6455" s="77">
        <v>0</v>
      </c>
      <c r="GZ6455" s="77">
        <v>0</v>
      </c>
    </row>
    <row r="6456" spans="187:208" x14ac:dyDescent="0.25">
      <c r="GE6456" s="77" t="s">
        <v>427</v>
      </c>
      <c r="GF6456" s="77" t="s">
        <v>155</v>
      </c>
      <c r="GG6456" s="77" t="s">
        <v>478</v>
      </c>
      <c r="GH6456" s="77" t="s">
        <v>439</v>
      </c>
      <c r="GI6456" s="77">
        <v>2022</v>
      </c>
      <c r="GJ6456" s="77" t="s">
        <v>303</v>
      </c>
      <c r="GK6456" s="77">
        <v>1.602175962208283</v>
      </c>
      <c r="GL6456" s="77">
        <v>612.55666899999903</v>
      </c>
      <c r="GM6456" s="77">
        <v>2022</v>
      </c>
      <c r="GN6456" s="77" t="s">
        <v>175</v>
      </c>
      <c r="GO6456" s="77">
        <v>5.3000000000000005E-2</v>
      </c>
      <c r="GP6456" s="77">
        <v>3</v>
      </c>
      <c r="GQ6456" s="77">
        <v>0</v>
      </c>
      <c r="GR6456" s="77" t="s">
        <v>423</v>
      </c>
      <c r="GS6456" s="77">
        <v>5.5966209081309413E-2</v>
      </c>
      <c r="GT6456" s="77">
        <v>8.9667714885996855E-2</v>
      </c>
      <c r="GU6456" s="77">
        <v>5.5966209081309413E-2</v>
      </c>
      <c r="GV6456" s="77">
        <v>8.9667714885996855E-2</v>
      </c>
      <c r="GW6456" s="77">
        <v>5.5966209081309413E-2</v>
      </c>
      <c r="GX6456" s="77">
        <v>8.9667714885996855E-2</v>
      </c>
      <c r="GY6456" s="77">
        <v>0</v>
      </c>
      <c r="GZ6456" s="77">
        <v>0</v>
      </c>
    </row>
    <row r="6457" spans="187:208" x14ac:dyDescent="0.25">
      <c r="GE6457" s="77" t="s">
        <v>422</v>
      </c>
      <c r="GF6457" s="77" t="s">
        <v>155</v>
      </c>
      <c r="GG6457" s="77" t="s">
        <v>478</v>
      </c>
      <c r="GH6457" s="77" t="s">
        <v>439</v>
      </c>
      <c r="GI6457" s="77">
        <v>2023</v>
      </c>
      <c r="GJ6457" s="77" t="s">
        <v>305</v>
      </c>
      <c r="GK6457" s="77">
        <v>0.71896016785821237</v>
      </c>
      <c r="GL6457" s="77">
        <v>612.55666899999903</v>
      </c>
      <c r="GM6457" s="77">
        <v>2023</v>
      </c>
      <c r="GN6457" s="77" t="s">
        <v>175</v>
      </c>
      <c r="GO6457" s="77">
        <v>0.13250000000000001</v>
      </c>
      <c r="GP6457" s="77">
        <v>3</v>
      </c>
      <c r="GQ6457" s="77">
        <v>0</v>
      </c>
      <c r="GR6457" s="77" t="s">
        <v>423</v>
      </c>
      <c r="GS6457" s="77">
        <v>0</v>
      </c>
      <c r="GT6457" s="77">
        <v>0</v>
      </c>
      <c r="GU6457" s="77">
        <v>0.1527377521613833</v>
      </c>
      <c r="GV6457" s="77">
        <v>0.10981235993223418</v>
      </c>
      <c r="GW6457" s="77">
        <v>0.1527377521613833</v>
      </c>
      <c r="GX6457" s="77">
        <v>0.10981235993223418</v>
      </c>
      <c r="GY6457" s="77">
        <v>0.1527377521613833</v>
      </c>
      <c r="GZ6457" s="77">
        <v>0.10981235993223418</v>
      </c>
    </row>
    <row r="6458" spans="187:208" x14ac:dyDescent="0.25">
      <c r="GE6458" s="77" t="s">
        <v>425</v>
      </c>
      <c r="GF6458" s="77" t="s">
        <v>155</v>
      </c>
      <c r="GG6458" s="77" t="s">
        <v>478</v>
      </c>
      <c r="GH6458" s="77" t="s">
        <v>439</v>
      </c>
      <c r="GI6458" s="77">
        <v>2023</v>
      </c>
      <c r="GJ6458" s="77" t="s">
        <v>301</v>
      </c>
      <c r="GK6458" s="77">
        <v>3.071497198615095</v>
      </c>
      <c r="GL6458" s="77">
        <v>612.55666899999903</v>
      </c>
      <c r="GM6458" s="77">
        <v>2023</v>
      </c>
      <c r="GN6458" s="77" t="s">
        <v>175</v>
      </c>
      <c r="GO6458" s="77">
        <v>5.3000000000000005E-2</v>
      </c>
      <c r="GP6458" s="77">
        <v>3</v>
      </c>
      <c r="GQ6458" s="77">
        <v>0</v>
      </c>
      <c r="GR6458" s="77" t="s">
        <v>423</v>
      </c>
      <c r="GS6458" s="77">
        <v>0</v>
      </c>
      <c r="GT6458" s="77">
        <v>0</v>
      </c>
      <c r="GU6458" s="77">
        <v>5.5966209081309413E-2</v>
      </c>
      <c r="GV6458" s="77">
        <v>0.17190005441034856</v>
      </c>
      <c r="GW6458" s="77">
        <v>5.5966209081309413E-2</v>
      </c>
      <c r="GX6458" s="77">
        <v>0.17190005441034856</v>
      </c>
      <c r="GY6458" s="77">
        <v>5.5966209081309413E-2</v>
      </c>
      <c r="GZ6458" s="77">
        <v>0.17190005441034856</v>
      </c>
    </row>
    <row r="6459" spans="187:208" x14ac:dyDescent="0.25">
      <c r="GE6459" s="77" t="s">
        <v>427</v>
      </c>
      <c r="GF6459" s="77" t="s">
        <v>155</v>
      </c>
      <c r="GG6459" s="77" t="s">
        <v>478</v>
      </c>
      <c r="GH6459" s="77" t="s">
        <v>439</v>
      </c>
      <c r="GI6459" s="77">
        <v>2023</v>
      </c>
      <c r="GJ6459" s="77" t="s">
        <v>303</v>
      </c>
      <c r="GK6459" s="77">
        <v>1.684577240534441</v>
      </c>
      <c r="GL6459" s="77">
        <v>612.55666899999903</v>
      </c>
      <c r="GM6459" s="77">
        <v>2023</v>
      </c>
      <c r="GN6459" s="77" t="s">
        <v>175</v>
      </c>
      <c r="GO6459" s="77">
        <v>5.3000000000000005E-2</v>
      </c>
      <c r="GP6459" s="77">
        <v>3</v>
      </c>
      <c r="GQ6459" s="77">
        <v>0</v>
      </c>
      <c r="GR6459" s="77" t="s">
        <v>423</v>
      </c>
      <c r="GS6459" s="77">
        <v>0</v>
      </c>
      <c r="GT6459" s="77">
        <v>0</v>
      </c>
      <c r="GU6459" s="77">
        <v>5.5966209081309413E-2</v>
      </c>
      <c r="GV6459" s="77">
        <v>9.4279402057365791E-2</v>
      </c>
      <c r="GW6459" s="77">
        <v>5.5966209081309413E-2</v>
      </c>
      <c r="GX6459" s="77">
        <v>9.4279402057365791E-2</v>
      </c>
      <c r="GY6459" s="77">
        <v>5.5966209081309413E-2</v>
      </c>
      <c r="GZ6459" s="77">
        <v>9.4279402057365791E-2</v>
      </c>
    </row>
    <row r="6460" spans="187:208" x14ac:dyDescent="0.25">
      <c r="GE6460" s="77" t="s">
        <v>422</v>
      </c>
      <c r="GF6460" s="77" t="s">
        <v>155</v>
      </c>
      <c r="GG6460" s="77" t="s">
        <v>478</v>
      </c>
      <c r="GH6460" s="77" t="s">
        <v>439</v>
      </c>
      <c r="GI6460" s="77">
        <v>2024</v>
      </c>
      <c r="GJ6460" s="77" t="s">
        <v>305</v>
      </c>
      <c r="GK6460" s="77">
        <v>0.71896016785821237</v>
      </c>
      <c r="GL6460" s="77">
        <v>612.55666899999903</v>
      </c>
      <c r="GM6460" s="77">
        <v>2024</v>
      </c>
      <c r="GN6460" s="77" t="s">
        <v>175</v>
      </c>
      <c r="GO6460" s="77">
        <v>0.13250000000000001</v>
      </c>
      <c r="GP6460" s="77">
        <v>3</v>
      </c>
      <c r="GQ6460" s="77">
        <v>0</v>
      </c>
      <c r="GR6460" s="77" t="s">
        <v>423</v>
      </c>
      <c r="GS6460" s="77">
        <v>0</v>
      </c>
      <c r="GT6460" s="77">
        <v>0</v>
      </c>
      <c r="GU6460" s="77">
        <v>0</v>
      </c>
      <c r="GV6460" s="77">
        <v>0</v>
      </c>
      <c r="GW6460" s="77">
        <v>0.1527377521613833</v>
      </c>
      <c r="GX6460" s="77">
        <v>0.10981235993223418</v>
      </c>
      <c r="GY6460" s="77">
        <v>0.1527377521613833</v>
      </c>
      <c r="GZ6460" s="77">
        <v>0.10981235993223418</v>
      </c>
    </row>
    <row r="6461" spans="187:208" x14ac:dyDescent="0.25">
      <c r="GE6461" s="77" t="s">
        <v>425</v>
      </c>
      <c r="GF6461" s="77" t="s">
        <v>155</v>
      </c>
      <c r="GG6461" s="77" t="s">
        <v>478</v>
      </c>
      <c r="GH6461" s="77" t="s">
        <v>439</v>
      </c>
      <c r="GI6461" s="77">
        <v>2024</v>
      </c>
      <c r="GJ6461" s="77" t="s">
        <v>301</v>
      </c>
      <c r="GK6461" s="77">
        <v>3.071497198615095</v>
      </c>
      <c r="GL6461" s="77">
        <v>612.55666899999903</v>
      </c>
      <c r="GM6461" s="77">
        <v>2024</v>
      </c>
      <c r="GN6461" s="77" t="s">
        <v>175</v>
      </c>
      <c r="GO6461" s="77">
        <v>5.3000000000000005E-2</v>
      </c>
      <c r="GP6461" s="77">
        <v>3</v>
      </c>
      <c r="GQ6461" s="77">
        <v>0</v>
      </c>
      <c r="GR6461" s="77" t="s">
        <v>423</v>
      </c>
      <c r="GS6461" s="77">
        <v>0</v>
      </c>
      <c r="GT6461" s="77">
        <v>0</v>
      </c>
      <c r="GU6461" s="77">
        <v>0</v>
      </c>
      <c r="GV6461" s="77">
        <v>0</v>
      </c>
      <c r="GW6461" s="77">
        <v>5.5966209081309413E-2</v>
      </c>
      <c r="GX6461" s="77">
        <v>0.17190005441034856</v>
      </c>
      <c r="GY6461" s="77">
        <v>5.5966209081309413E-2</v>
      </c>
      <c r="GZ6461" s="77">
        <v>0.17190005441034856</v>
      </c>
    </row>
    <row r="6462" spans="187:208" x14ac:dyDescent="0.25">
      <c r="GE6462" s="77" t="s">
        <v>427</v>
      </c>
      <c r="GF6462" s="77" t="s">
        <v>155</v>
      </c>
      <c r="GG6462" s="77" t="s">
        <v>478</v>
      </c>
      <c r="GH6462" s="77" t="s">
        <v>439</v>
      </c>
      <c r="GI6462" s="77">
        <v>2024</v>
      </c>
      <c r="GJ6462" s="77" t="s">
        <v>303</v>
      </c>
      <c r="GK6462" s="77">
        <v>1.684577240534441</v>
      </c>
      <c r="GL6462" s="77">
        <v>612.55666899999903</v>
      </c>
      <c r="GM6462" s="77">
        <v>2024</v>
      </c>
      <c r="GN6462" s="77" t="s">
        <v>175</v>
      </c>
      <c r="GO6462" s="77">
        <v>5.3000000000000005E-2</v>
      </c>
      <c r="GP6462" s="77">
        <v>3</v>
      </c>
      <c r="GQ6462" s="77">
        <v>0</v>
      </c>
      <c r="GR6462" s="77" t="s">
        <v>423</v>
      </c>
      <c r="GS6462" s="77">
        <v>0</v>
      </c>
      <c r="GT6462" s="77">
        <v>0</v>
      </c>
      <c r="GU6462" s="77">
        <v>0</v>
      </c>
      <c r="GV6462" s="77">
        <v>0</v>
      </c>
      <c r="GW6462" s="77">
        <v>5.5966209081309413E-2</v>
      </c>
      <c r="GX6462" s="77">
        <v>9.4279402057365791E-2</v>
      </c>
      <c r="GY6462" s="77">
        <v>5.5966209081309413E-2</v>
      </c>
      <c r="GZ6462" s="77">
        <v>9.4279402057365791E-2</v>
      </c>
    </row>
    <row r="6463" spans="187:208" x14ac:dyDescent="0.25">
      <c r="GE6463" s="77" t="s">
        <v>422</v>
      </c>
      <c r="GF6463" s="77" t="s">
        <v>155</v>
      </c>
      <c r="GG6463" s="77" t="s">
        <v>478</v>
      </c>
      <c r="GH6463" s="77" t="s">
        <v>439</v>
      </c>
      <c r="GI6463" s="77">
        <v>2025</v>
      </c>
      <c r="GJ6463" s="77" t="s">
        <v>305</v>
      </c>
      <c r="GK6463" s="77">
        <v>0.71896016785821237</v>
      </c>
      <c r="GL6463" s="77">
        <v>612.55666899999903</v>
      </c>
      <c r="GM6463" s="77">
        <v>2025</v>
      </c>
      <c r="GN6463" s="77" t="s">
        <v>175</v>
      </c>
      <c r="GO6463" s="77">
        <v>0.13250000000000001</v>
      </c>
      <c r="GP6463" s="77">
        <v>3</v>
      </c>
      <c r="GQ6463" s="77">
        <v>0</v>
      </c>
      <c r="GR6463" s="77" t="s">
        <v>423</v>
      </c>
      <c r="GS6463" s="77">
        <v>0</v>
      </c>
      <c r="GT6463" s="77">
        <v>0</v>
      </c>
      <c r="GU6463" s="77">
        <v>0</v>
      </c>
      <c r="GV6463" s="77">
        <v>0</v>
      </c>
      <c r="GW6463" s="77">
        <v>0</v>
      </c>
      <c r="GX6463" s="77">
        <v>0</v>
      </c>
      <c r="GY6463" s="77">
        <v>0.1527377521613833</v>
      </c>
      <c r="GZ6463" s="77">
        <v>0.10981235993223418</v>
      </c>
    </row>
    <row r="6464" spans="187:208" x14ac:dyDescent="0.25">
      <c r="GE6464" s="77" t="s">
        <v>425</v>
      </c>
      <c r="GF6464" s="77" t="s">
        <v>155</v>
      </c>
      <c r="GG6464" s="77" t="s">
        <v>478</v>
      </c>
      <c r="GH6464" s="77" t="s">
        <v>439</v>
      </c>
      <c r="GI6464" s="77">
        <v>2025</v>
      </c>
      <c r="GJ6464" s="77" t="s">
        <v>301</v>
      </c>
      <c r="GK6464" s="77">
        <v>3.071497198615095</v>
      </c>
      <c r="GL6464" s="77">
        <v>612.55666899999903</v>
      </c>
      <c r="GM6464" s="77">
        <v>2025</v>
      </c>
      <c r="GN6464" s="77" t="s">
        <v>175</v>
      </c>
      <c r="GO6464" s="77">
        <v>5.3000000000000005E-2</v>
      </c>
      <c r="GP6464" s="77">
        <v>3</v>
      </c>
      <c r="GQ6464" s="77">
        <v>0</v>
      </c>
      <c r="GR6464" s="77" t="s">
        <v>423</v>
      </c>
      <c r="GS6464" s="77">
        <v>0</v>
      </c>
      <c r="GT6464" s="77">
        <v>0</v>
      </c>
      <c r="GU6464" s="77">
        <v>0</v>
      </c>
      <c r="GV6464" s="77">
        <v>0</v>
      </c>
      <c r="GW6464" s="77">
        <v>0</v>
      </c>
      <c r="GX6464" s="77">
        <v>0</v>
      </c>
      <c r="GY6464" s="77">
        <v>5.5966209081309413E-2</v>
      </c>
      <c r="GZ6464" s="77">
        <v>0.17190005441034856</v>
      </c>
    </row>
    <row r="6465" spans="187:208" x14ac:dyDescent="0.25">
      <c r="GE6465" s="77" t="s">
        <v>427</v>
      </c>
      <c r="GF6465" s="77" t="s">
        <v>155</v>
      </c>
      <c r="GG6465" s="77" t="s">
        <v>478</v>
      </c>
      <c r="GH6465" s="77" t="s">
        <v>439</v>
      </c>
      <c r="GI6465" s="77">
        <v>2025</v>
      </c>
      <c r="GJ6465" s="77" t="s">
        <v>303</v>
      </c>
      <c r="GK6465" s="77">
        <v>1.684577240534441</v>
      </c>
      <c r="GL6465" s="77">
        <v>612.55666899999903</v>
      </c>
      <c r="GM6465" s="77">
        <v>2025</v>
      </c>
      <c r="GN6465" s="77" t="s">
        <v>175</v>
      </c>
      <c r="GO6465" s="77">
        <v>5.3000000000000005E-2</v>
      </c>
      <c r="GP6465" s="77">
        <v>3</v>
      </c>
      <c r="GQ6465" s="77">
        <v>0</v>
      </c>
      <c r="GR6465" s="77" t="s">
        <v>423</v>
      </c>
      <c r="GS6465" s="77">
        <v>0</v>
      </c>
      <c r="GT6465" s="77">
        <v>0</v>
      </c>
      <c r="GU6465" s="77">
        <v>0</v>
      </c>
      <c r="GV6465" s="77">
        <v>0</v>
      </c>
      <c r="GW6465" s="77">
        <v>0</v>
      </c>
      <c r="GX6465" s="77">
        <v>0</v>
      </c>
      <c r="GY6465" s="77">
        <v>5.5966209081309413E-2</v>
      </c>
      <c r="GZ6465" s="77">
        <v>9.4279402057365791E-2</v>
      </c>
    </row>
    <row r="6466" spans="187:208" x14ac:dyDescent="0.25">
      <c r="GE6466" s="77" t="s">
        <v>422</v>
      </c>
      <c r="GF6466" s="77" t="s">
        <v>155</v>
      </c>
      <c r="GG6466" s="77" t="s">
        <v>478</v>
      </c>
      <c r="GH6466" s="77" t="s">
        <v>446</v>
      </c>
      <c r="GI6466" s="77">
        <v>2021</v>
      </c>
      <c r="GJ6466" s="77" t="s">
        <v>305</v>
      </c>
      <c r="GK6466" s="77">
        <v>3.6425060683954499E-2</v>
      </c>
      <c r="GL6466" s="77">
        <v>612.55666899999903</v>
      </c>
      <c r="GM6466" s="77">
        <v>2021</v>
      </c>
      <c r="GN6466" s="77" t="s">
        <v>175</v>
      </c>
      <c r="GO6466" s="77">
        <v>0.13250000000000001</v>
      </c>
      <c r="GP6466" s="77">
        <v>3</v>
      </c>
      <c r="GQ6466" s="77">
        <v>0</v>
      </c>
      <c r="GR6466" s="77" t="s">
        <v>423</v>
      </c>
      <c r="GS6466" s="77">
        <v>0.1527377521613833</v>
      </c>
      <c r="GT6466" s="77">
        <v>5.5634818912091892E-3</v>
      </c>
      <c r="GU6466" s="77">
        <v>0.1527377521613833</v>
      </c>
      <c r="GV6466" s="77">
        <v>5.5634818912091892E-3</v>
      </c>
      <c r="GW6466" s="77">
        <v>0</v>
      </c>
      <c r="GX6466" s="77">
        <v>0</v>
      </c>
      <c r="GY6466" s="77">
        <v>0</v>
      </c>
      <c r="GZ6466" s="77">
        <v>0</v>
      </c>
    </row>
    <row r="6467" spans="187:208" x14ac:dyDescent="0.25">
      <c r="GE6467" s="77" t="s">
        <v>425</v>
      </c>
      <c r="GF6467" s="77" t="s">
        <v>155</v>
      </c>
      <c r="GG6467" s="77" t="s">
        <v>478</v>
      </c>
      <c r="GH6467" s="77" t="s">
        <v>446</v>
      </c>
      <c r="GI6467" s="77">
        <v>2021</v>
      </c>
      <c r="GJ6467" s="77" t="s">
        <v>301</v>
      </c>
      <c r="GK6467" s="77">
        <v>1.5808724525432449E-3</v>
      </c>
      <c r="GL6467" s="77">
        <v>612.55666899999903</v>
      </c>
      <c r="GM6467" s="77">
        <v>2021</v>
      </c>
      <c r="GN6467" s="77" t="s">
        <v>175</v>
      </c>
      <c r="GO6467" s="77">
        <v>5.3000000000000005E-2</v>
      </c>
      <c r="GP6467" s="77">
        <v>3</v>
      </c>
      <c r="GQ6467" s="77">
        <v>0</v>
      </c>
      <c r="GR6467" s="77" t="s">
        <v>423</v>
      </c>
      <c r="GS6467" s="77">
        <v>5.5966209081309413E-2</v>
      </c>
      <c r="GT6467" s="77">
        <v>8.8475438209917635E-5</v>
      </c>
      <c r="GU6467" s="77">
        <v>5.5966209081309413E-2</v>
      </c>
      <c r="GV6467" s="77">
        <v>8.8475438209917635E-5</v>
      </c>
      <c r="GW6467" s="77">
        <v>0</v>
      </c>
      <c r="GX6467" s="77">
        <v>0</v>
      </c>
      <c r="GY6467" s="77">
        <v>0</v>
      </c>
      <c r="GZ6467" s="77">
        <v>0</v>
      </c>
    </row>
    <row r="6468" spans="187:208" x14ac:dyDescent="0.25">
      <c r="GE6468" s="77" t="s">
        <v>427</v>
      </c>
      <c r="GF6468" s="77" t="s">
        <v>155</v>
      </c>
      <c r="GG6468" s="77" t="s">
        <v>478</v>
      </c>
      <c r="GH6468" s="77" t="s">
        <v>446</v>
      </c>
      <c r="GI6468" s="77">
        <v>2021</v>
      </c>
      <c r="GJ6468" s="77" t="s">
        <v>303</v>
      </c>
      <c r="GK6468" s="77">
        <v>3.9894642198450729E-2</v>
      </c>
      <c r="GL6468" s="77">
        <v>612.55666899999903</v>
      </c>
      <c r="GM6468" s="77">
        <v>2021</v>
      </c>
      <c r="GN6468" s="77" t="s">
        <v>175</v>
      </c>
      <c r="GO6468" s="77">
        <v>5.3000000000000005E-2</v>
      </c>
      <c r="GP6468" s="77">
        <v>3</v>
      </c>
      <c r="GQ6468" s="77">
        <v>0</v>
      </c>
      <c r="GR6468" s="77" t="s">
        <v>423</v>
      </c>
      <c r="GS6468" s="77">
        <v>5.5966209081309413E-2</v>
      </c>
      <c r="GT6468" s="77">
        <v>2.2327518865025231E-3</v>
      </c>
      <c r="GU6468" s="77">
        <v>5.5966209081309413E-2</v>
      </c>
      <c r="GV6468" s="77">
        <v>2.2327518865025231E-3</v>
      </c>
      <c r="GW6468" s="77">
        <v>0</v>
      </c>
      <c r="GX6468" s="77">
        <v>0</v>
      </c>
      <c r="GY6468" s="77">
        <v>0</v>
      </c>
      <c r="GZ6468" s="77">
        <v>0</v>
      </c>
    </row>
    <row r="6469" spans="187:208" x14ac:dyDescent="0.25">
      <c r="GE6469" s="77" t="s">
        <v>422</v>
      </c>
      <c r="GF6469" s="77" t="s">
        <v>155</v>
      </c>
      <c r="GG6469" s="77" t="s">
        <v>478</v>
      </c>
      <c r="GH6469" s="77" t="s">
        <v>446</v>
      </c>
      <c r="GI6469" s="77">
        <v>2022</v>
      </c>
      <c r="GJ6469" s="77" t="s">
        <v>305</v>
      </c>
      <c r="GK6469" s="77">
        <v>3.6425060683954499E-2</v>
      </c>
      <c r="GL6469" s="77">
        <v>612.55666899999903</v>
      </c>
      <c r="GM6469" s="77">
        <v>2022</v>
      </c>
      <c r="GN6469" s="77" t="s">
        <v>175</v>
      </c>
      <c r="GO6469" s="77">
        <v>0.13250000000000001</v>
      </c>
      <c r="GP6469" s="77">
        <v>3</v>
      </c>
      <c r="GQ6469" s="77">
        <v>0</v>
      </c>
      <c r="GR6469" s="77" t="s">
        <v>423</v>
      </c>
      <c r="GS6469" s="77">
        <v>0.1527377521613833</v>
      </c>
      <c r="GT6469" s="77">
        <v>5.5634818912091892E-3</v>
      </c>
      <c r="GU6469" s="77">
        <v>0.1527377521613833</v>
      </c>
      <c r="GV6469" s="77">
        <v>5.5634818912091892E-3</v>
      </c>
      <c r="GW6469" s="77">
        <v>0.1527377521613833</v>
      </c>
      <c r="GX6469" s="77">
        <v>5.5634818912091892E-3</v>
      </c>
      <c r="GY6469" s="77">
        <v>0</v>
      </c>
      <c r="GZ6469" s="77">
        <v>0</v>
      </c>
    </row>
    <row r="6470" spans="187:208" x14ac:dyDescent="0.25">
      <c r="GE6470" s="77" t="s">
        <v>425</v>
      </c>
      <c r="GF6470" s="77" t="s">
        <v>155</v>
      </c>
      <c r="GG6470" s="77" t="s">
        <v>478</v>
      </c>
      <c r="GH6470" s="77" t="s">
        <v>446</v>
      </c>
      <c r="GI6470" s="77">
        <v>2022</v>
      </c>
      <c r="GJ6470" s="77" t="s">
        <v>301</v>
      </c>
      <c r="GK6470" s="77">
        <v>1.5808724525432449E-3</v>
      </c>
      <c r="GL6470" s="77">
        <v>612.55666899999903</v>
      </c>
      <c r="GM6470" s="77">
        <v>2022</v>
      </c>
      <c r="GN6470" s="77" t="s">
        <v>175</v>
      </c>
      <c r="GO6470" s="77">
        <v>5.3000000000000005E-2</v>
      </c>
      <c r="GP6470" s="77">
        <v>3</v>
      </c>
      <c r="GQ6470" s="77">
        <v>0</v>
      </c>
      <c r="GR6470" s="77" t="s">
        <v>423</v>
      </c>
      <c r="GS6470" s="77">
        <v>5.5966209081309413E-2</v>
      </c>
      <c r="GT6470" s="77">
        <v>8.8475438209917635E-5</v>
      </c>
      <c r="GU6470" s="77">
        <v>5.5966209081309413E-2</v>
      </c>
      <c r="GV6470" s="77">
        <v>8.8475438209917635E-5</v>
      </c>
      <c r="GW6470" s="77">
        <v>5.5966209081309413E-2</v>
      </c>
      <c r="GX6470" s="77">
        <v>8.8475438209917635E-5</v>
      </c>
      <c r="GY6470" s="77">
        <v>0</v>
      </c>
      <c r="GZ6470" s="77">
        <v>0</v>
      </c>
    </row>
    <row r="6471" spans="187:208" x14ac:dyDescent="0.25">
      <c r="GE6471" s="77" t="s">
        <v>427</v>
      </c>
      <c r="GF6471" s="77" t="s">
        <v>155</v>
      </c>
      <c r="GG6471" s="77" t="s">
        <v>478</v>
      </c>
      <c r="GH6471" s="77" t="s">
        <v>446</v>
      </c>
      <c r="GI6471" s="77">
        <v>2022</v>
      </c>
      <c r="GJ6471" s="77" t="s">
        <v>303</v>
      </c>
      <c r="GK6471" s="77">
        <v>3.9894642198450729E-2</v>
      </c>
      <c r="GL6471" s="77">
        <v>612.55666899999903</v>
      </c>
      <c r="GM6471" s="77">
        <v>2022</v>
      </c>
      <c r="GN6471" s="77" t="s">
        <v>175</v>
      </c>
      <c r="GO6471" s="77">
        <v>5.3000000000000005E-2</v>
      </c>
      <c r="GP6471" s="77">
        <v>3</v>
      </c>
      <c r="GQ6471" s="77">
        <v>0</v>
      </c>
      <c r="GR6471" s="77" t="s">
        <v>423</v>
      </c>
      <c r="GS6471" s="77">
        <v>5.5966209081309413E-2</v>
      </c>
      <c r="GT6471" s="77">
        <v>2.2327518865025231E-3</v>
      </c>
      <c r="GU6471" s="77">
        <v>5.5966209081309413E-2</v>
      </c>
      <c r="GV6471" s="77">
        <v>2.2327518865025231E-3</v>
      </c>
      <c r="GW6471" s="77">
        <v>5.5966209081309413E-2</v>
      </c>
      <c r="GX6471" s="77">
        <v>2.2327518865025231E-3</v>
      </c>
      <c r="GY6471" s="77">
        <v>0</v>
      </c>
      <c r="GZ6471" s="77">
        <v>0</v>
      </c>
    </row>
    <row r="6472" spans="187:208" x14ac:dyDescent="0.25">
      <c r="GE6472" s="77" t="s">
        <v>422</v>
      </c>
      <c r="GF6472" s="77" t="s">
        <v>155</v>
      </c>
      <c r="GG6472" s="77" t="s">
        <v>478</v>
      </c>
      <c r="GH6472" s="77" t="s">
        <v>446</v>
      </c>
      <c r="GI6472" s="77">
        <v>2023</v>
      </c>
      <c r="GJ6472" s="77" t="s">
        <v>305</v>
      </c>
      <c r="GK6472" s="77">
        <v>3.7590224611390749E-2</v>
      </c>
      <c r="GL6472" s="77">
        <v>612.55666899999903</v>
      </c>
      <c r="GM6472" s="77">
        <v>2023</v>
      </c>
      <c r="GN6472" s="77" t="s">
        <v>175</v>
      </c>
      <c r="GO6472" s="77">
        <v>0.13250000000000001</v>
      </c>
      <c r="GP6472" s="77">
        <v>3</v>
      </c>
      <c r="GQ6472" s="77">
        <v>0</v>
      </c>
      <c r="GR6472" s="77" t="s">
        <v>423</v>
      </c>
      <c r="GS6472" s="77">
        <v>0</v>
      </c>
      <c r="GT6472" s="77">
        <v>0</v>
      </c>
      <c r="GU6472" s="77">
        <v>0.1527377521613833</v>
      </c>
      <c r="GV6472" s="77">
        <v>5.7414464103853315E-3</v>
      </c>
      <c r="GW6472" s="77">
        <v>0.1527377521613833</v>
      </c>
      <c r="GX6472" s="77">
        <v>5.7414464103853315E-3</v>
      </c>
      <c r="GY6472" s="77">
        <v>0.1527377521613833</v>
      </c>
      <c r="GZ6472" s="77">
        <v>5.7414464103853315E-3</v>
      </c>
    </row>
    <row r="6473" spans="187:208" x14ac:dyDescent="0.25">
      <c r="GE6473" s="77" t="s">
        <v>425</v>
      </c>
      <c r="GF6473" s="77" t="s">
        <v>155</v>
      </c>
      <c r="GG6473" s="77" t="s">
        <v>478</v>
      </c>
      <c r="GH6473" s="77" t="s">
        <v>446</v>
      </c>
      <c r="GI6473" s="77">
        <v>2023</v>
      </c>
      <c r="GJ6473" s="77" t="s">
        <v>301</v>
      </c>
      <c r="GK6473" s="77">
        <v>1.6314334115687279E-3</v>
      </c>
      <c r="GL6473" s="77">
        <v>612.55666899999903</v>
      </c>
      <c r="GM6473" s="77">
        <v>2023</v>
      </c>
      <c r="GN6473" s="77" t="s">
        <v>175</v>
      </c>
      <c r="GO6473" s="77">
        <v>5.3000000000000005E-2</v>
      </c>
      <c r="GP6473" s="77">
        <v>3</v>
      </c>
      <c r="GQ6473" s="77">
        <v>0</v>
      </c>
      <c r="GR6473" s="77" t="s">
        <v>423</v>
      </c>
      <c r="GS6473" s="77">
        <v>0</v>
      </c>
      <c r="GT6473" s="77">
        <v>0</v>
      </c>
      <c r="GU6473" s="77">
        <v>5.5966209081309413E-2</v>
      </c>
      <c r="GV6473" s="77">
        <v>9.1305143414089341E-5</v>
      </c>
      <c r="GW6473" s="77">
        <v>5.5966209081309413E-2</v>
      </c>
      <c r="GX6473" s="77">
        <v>9.1305143414089341E-5</v>
      </c>
      <c r="GY6473" s="77">
        <v>5.5966209081309413E-2</v>
      </c>
      <c r="GZ6473" s="77">
        <v>9.1305143414089341E-5</v>
      </c>
    </row>
    <row r="6474" spans="187:208" x14ac:dyDescent="0.25">
      <c r="GE6474" s="77" t="s">
        <v>427</v>
      </c>
      <c r="GF6474" s="77" t="s">
        <v>155</v>
      </c>
      <c r="GG6474" s="77" t="s">
        <v>478</v>
      </c>
      <c r="GH6474" s="77" t="s">
        <v>446</v>
      </c>
      <c r="GI6474" s="77">
        <v>2023</v>
      </c>
      <c r="GJ6474" s="77" t="s">
        <v>303</v>
      </c>
      <c r="GK6474" s="77">
        <v>4.1186611014017722E-2</v>
      </c>
      <c r="GL6474" s="77">
        <v>612.55666899999903</v>
      </c>
      <c r="GM6474" s="77">
        <v>2023</v>
      </c>
      <c r="GN6474" s="77" t="s">
        <v>175</v>
      </c>
      <c r="GO6474" s="77">
        <v>5.3000000000000005E-2</v>
      </c>
      <c r="GP6474" s="77">
        <v>3</v>
      </c>
      <c r="GQ6474" s="77">
        <v>0</v>
      </c>
      <c r="GR6474" s="77" t="s">
        <v>423</v>
      </c>
      <c r="GS6474" s="77">
        <v>0</v>
      </c>
      <c r="GT6474" s="77">
        <v>0</v>
      </c>
      <c r="GU6474" s="77">
        <v>5.5966209081309413E-2</v>
      </c>
      <c r="GV6474" s="77">
        <v>2.3050584833610769E-3</v>
      </c>
      <c r="GW6474" s="77">
        <v>5.5966209081309413E-2</v>
      </c>
      <c r="GX6474" s="77">
        <v>2.3050584833610769E-3</v>
      </c>
      <c r="GY6474" s="77">
        <v>5.5966209081309413E-2</v>
      </c>
      <c r="GZ6474" s="77">
        <v>2.3050584833610769E-3</v>
      </c>
    </row>
    <row r="6475" spans="187:208" x14ac:dyDescent="0.25">
      <c r="GE6475" s="77" t="s">
        <v>422</v>
      </c>
      <c r="GF6475" s="77" t="s">
        <v>155</v>
      </c>
      <c r="GG6475" s="77" t="s">
        <v>478</v>
      </c>
      <c r="GH6475" s="77" t="s">
        <v>446</v>
      </c>
      <c r="GI6475" s="77">
        <v>2024</v>
      </c>
      <c r="GJ6475" s="77" t="s">
        <v>305</v>
      </c>
      <c r="GK6475" s="77">
        <v>3.7590224611390749E-2</v>
      </c>
      <c r="GL6475" s="77">
        <v>612.55666899999903</v>
      </c>
      <c r="GM6475" s="77">
        <v>2024</v>
      </c>
      <c r="GN6475" s="77" t="s">
        <v>175</v>
      </c>
      <c r="GO6475" s="77">
        <v>0.13250000000000001</v>
      </c>
      <c r="GP6475" s="77">
        <v>3</v>
      </c>
      <c r="GQ6475" s="77">
        <v>0</v>
      </c>
      <c r="GR6475" s="77" t="s">
        <v>423</v>
      </c>
      <c r="GS6475" s="77">
        <v>0</v>
      </c>
      <c r="GT6475" s="77">
        <v>0</v>
      </c>
      <c r="GU6475" s="77">
        <v>0</v>
      </c>
      <c r="GV6475" s="77">
        <v>0</v>
      </c>
      <c r="GW6475" s="77">
        <v>0.1527377521613833</v>
      </c>
      <c r="GX6475" s="77">
        <v>5.7414464103853315E-3</v>
      </c>
      <c r="GY6475" s="77">
        <v>0.1527377521613833</v>
      </c>
      <c r="GZ6475" s="77">
        <v>5.7414464103853315E-3</v>
      </c>
    </row>
    <row r="6476" spans="187:208" x14ac:dyDescent="0.25">
      <c r="GE6476" s="77" t="s">
        <v>425</v>
      </c>
      <c r="GF6476" s="77" t="s">
        <v>155</v>
      </c>
      <c r="GG6476" s="77" t="s">
        <v>478</v>
      </c>
      <c r="GH6476" s="77" t="s">
        <v>446</v>
      </c>
      <c r="GI6476" s="77">
        <v>2024</v>
      </c>
      <c r="GJ6476" s="77" t="s">
        <v>301</v>
      </c>
      <c r="GK6476" s="77">
        <v>1.6314334115687279E-3</v>
      </c>
      <c r="GL6476" s="77">
        <v>612.55666899999903</v>
      </c>
      <c r="GM6476" s="77">
        <v>2024</v>
      </c>
      <c r="GN6476" s="77" t="s">
        <v>175</v>
      </c>
      <c r="GO6476" s="77">
        <v>5.3000000000000005E-2</v>
      </c>
      <c r="GP6476" s="77">
        <v>3</v>
      </c>
      <c r="GQ6476" s="77">
        <v>0</v>
      </c>
      <c r="GR6476" s="77" t="s">
        <v>423</v>
      </c>
      <c r="GS6476" s="77">
        <v>0</v>
      </c>
      <c r="GT6476" s="77">
        <v>0</v>
      </c>
      <c r="GU6476" s="77">
        <v>0</v>
      </c>
      <c r="GV6476" s="77">
        <v>0</v>
      </c>
      <c r="GW6476" s="77">
        <v>5.5966209081309413E-2</v>
      </c>
      <c r="GX6476" s="77">
        <v>9.1305143414089341E-5</v>
      </c>
      <c r="GY6476" s="77">
        <v>5.5966209081309413E-2</v>
      </c>
      <c r="GZ6476" s="77">
        <v>9.1305143414089341E-5</v>
      </c>
    </row>
    <row r="6477" spans="187:208" x14ac:dyDescent="0.25">
      <c r="GE6477" s="77" t="s">
        <v>427</v>
      </c>
      <c r="GF6477" s="77" t="s">
        <v>155</v>
      </c>
      <c r="GG6477" s="77" t="s">
        <v>478</v>
      </c>
      <c r="GH6477" s="77" t="s">
        <v>446</v>
      </c>
      <c r="GI6477" s="77">
        <v>2024</v>
      </c>
      <c r="GJ6477" s="77" t="s">
        <v>303</v>
      </c>
      <c r="GK6477" s="77">
        <v>4.1186611014017722E-2</v>
      </c>
      <c r="GL6477" s="77">
        <v>612.55666899999903</v>
      </c>
      <c r="GM6477" s="77">
        <v>2024</v>
      </c>
      <c r="GN6477" s="77" t="s">
        <v>175</v>
      </c>
      <c r="GO6477" s="77">
        <v>5.3000000000000005E-2</v>
      </c>
      <c r="GP6477" s="77">
        <v>3</v>
      </c>
      <c r="GQ6477" s="77">
        <v>0</v>
      </c>
      <c r="GR6477" s="77" t="s">
        <v>423</v>
      </c>
      <c r="GS6477" s="77">
        <v>0</v>
      </c>
      <c r="GT6477" s="77">
        <v>0</v>
      </c>
      <c r="GU6477" s="77">
        <v>0</v>
      </c>
      <c r="GV6477" s="77">
        <v>0</v>
      </c>
      <c r="GW6477" s="77">
        <v>5.5966209081309413E-2</v>
      </c>
      <c r="GX6477" s="77">
        <v>2.3050584833610769E-3</v>
      </c>
      <c r="GY6477" s="77">
        <v>5.5966209081309413E-2</v>
      </c>
      <c r="GZ6477" s="77">
        <v>2.3050584833610769E-3</v>
      </c>
    </row>
    <row r="6478" spans="187:208" x14ac:dyDescent="0.25">
      <c r="GE6478" s="77" t="s">
        <v>422</v>
      </c>
      <c r="GF6478" s="77" t="s">
        <v>155</v>
      </c>
      <c r="GG6478" s="77" t="s">
        <v>478</v>
      </c>
      <c r="GH6478" s="77" t="s">
        <v>446</v>
      </c>
      <c r="GI6478" s="77">
        <v>2025</v>
      </c>
      <c r="GJ6478" s="77" t="s">
        <v>305</v>
      </c>
      <c r="GK6478" s="77">
        <v>3.7590224611390749E-2</v>
      </c>
      <c r="GL6478" s="77">
        <v>612.55666899999903</v>
      </c>
      <c r="GM6478" s="77">
        <v>2025</v>
      </c>
      <c r="GN6478" s="77" t="s">
        <v>175</v>
      </c>
      <c r="GO6478" s="77">
        <v>0.13250000000000001</v>
      </c>
      <c r="GP6478" s="77">
        <v>3</v>
      </c>
      <c r="GQ6478" s="77">
        <v>0</v>
      </c>
      <c r="GR6478" s="77" t="s">
        <v>423</v>
      </c>
      <c r="GS6478" s="77">
        <v>0</v>
      </c>
      <c r="GT6478" s="77">
        <v>0</v>
      </c>
      <c r="GU6478" s="77">
        <v>0</v>
      </c>
      <c r="GV6478" s="77">
        <v>0</v>
      </c>
      <c r="GW6478" s="77">
        <v>0</v>
      </c>
      <c r="GX6478" s="77">
        <v>0</v>
      </c>
      <c r="GY6478" s="77">
        <v>0.1527377521613833</v>
      </c>
      <c r="GZ6478" s="77">
        <v>5.7414464103853315E-3</v>
      </c>
    </row>
    <row r="6479" spans="187:208" x14ac:dyDescent="0.25">
      <c r="GE6479" s="77" t="s">
        <v>425</v>
      </c>
      <c r="GF6479" s="77" t="s">
        <v>155</v>
      </c>
      <c r="GG6479" s="77" t="s">
        <v>478</v>
      </c>
      <c r="GH6479" s="77" t="s">
        <v>446</v>
      </c>
      <c r="GI6479" s="77">
        <v>2025</v>
      </c>
      <c r="GJ6479" s="77" t="s">
        <v>301</v>
      </c>
      <c r="GK6479" s="77">
        <v>1.6314334115687279E-3</v>
      </c>
      <c r="GL6479" s="77">
        <v>612.55666899999903</v>
      </c>
      <c r="GM6479" s="77">
        <v>2025</v>
      </c>
      <c r="GN6479" s="77" t="s">
        <v>175</v>
      </c>
      <c r="GO6479" s="77">
        <v>5.3000000000000005E-2</v>
      </c>
      <c r="GP6479" s="77">
        <v>3</v>
      </c>
      <c r="GQ6479" s="77">
        <v>0</v>
      </c>
      <c r="GR6479" s="77" t="s">
        <v>423</v>
      </c>
      <c r="GS6479" s="77">
        <v>0</v>
      </c>
      <c r="GT6479" s="77">
        <v>0</v>
      </c>
      <c r="GU6479" s="77">
        <v>0</v>
      </c>
      <c r="GV6479" s="77">
        <v>0</v>
      </c>
      <c r="GW6479" s="77">
        <v>0</v>
      </c>
      <c r="GX6479" s="77">
        <v>0</v>
      </c>
      <c r="GY6479" s="77">
        <v>5.5966209081309413E-2</v>
      </c>
      <c r="GZ6479" s="77">
        <v>9.1305143414089341E-5</v>
      </c>
    </row>
    <row r="6480" spans="187:208" x14ac:dyDescent="0.25">
      <c r="GE6480" s="77" t="s">
        <v>427</v>
      </c>
      <c r="GF6480" s="77" t="s">
        <v>155</v>
      </c>
      <c r="GG6480" s="77" t="s">
        <v>478</v>
      </c>
      <c r="GH6480" s="77" t="s">
        <v>446</v>
      </c>
      <c r="GI6480" s="77">
        <v>2025</v>
      </c>
      <c r="GJ6480" s="77" t="s">
        <v>303</v>
      </c>
      <c r="GK6480" s="77">
        <v>4.1186611014017722E-2</v>
      </c>
      <c r="GL6480" s="77">
        <v>612.55666899999903</v>
      </c>
      <c r="GM6480" s="77">
        <v>2025</v>
      </c>
      <c r="GN6480" s="77" t="s">
        <v>175</v>
      </c>
      <c r="GO6480" s="77">
        <v>5.3000000000000005E-2</v>
      </c>
      <c r="GP6480" s="77">
        <v>3</v>
      </c>
      <c r="GQ6480" s="77">
        <v>0</v>
      </c>
      <c r="GR6480" s="77" t="s">
        <v>423</v>
      </c>
      <c r="GS6480" s="77">
        <v>0</v>
      </c>
      <c r="GT6480" s="77">
        <v>0</v>
      </c>
      <c r="GU6480" s="77">
        <v>0</v>
      </c>
      <c r="GV6480" s="77">
        <v>0</v>
      </c>
      <c r="GW6480" s="77">
        <v>0</v>
      </c>
      <c r="GX6480" s="77">
        <v>0</v>
      </c>
      <c r="GY6480" s="77">
        <v>5.5966209081309413E-2</v>
      </c>
      <c r="GZ6480" s="77">
        <v>2.3050584833610769E-3</v>
      </c>
    </row>
    <row r="6481" spans="187:208" x14ac:dyDescent="0.25">
      <c r="GE6481" s="77" t="s">
        <v>422</v>
      </c>
      <c r="GF6481" s="77" t="s">
        <v>155</v>
      </c>
      <c r="GG6481" s="77" t="s">
        <v>478</v>
      </c>
      <c r="GH6481" s="77" t="s">
        <v>453</v>
      </c>
      <c r="GI6481" s="77">
        <v>2021</v>
      </c>
      <c r="GJ6481" s="77" t="s">
        <v>305</v>
      </c>
      <c r="GK6481" s="77">
        <v>222.22942162783991</v>
      </c>
      <c r="GL6481" s="77">
        <v>612.55666899999903</v>
      </c>
      <c r="GM6481" s="77">
        <v>2021</v>
      </c>
      <c r="GN6481" s="77" t="s">
        <v>175</v>
      </c>
      <c r="GO6481" s="77">
        <v>0.13250000000000001</v>
      </c>
      <c r="GP6481" s="77">
        <v>3</v>
      </c>
      <c r="GQ6481" s="77">
        <v>0</v>
      </c>
      <c r="GR6481" s="77" t="s">
        <v>423</v>
      </c>
      <c r="GS6481" s="77">
        <v>0.1527377521613833</v>
      </c>
      <c r="GT6481" s="77">
        <v>33.942822323560563</v>
      </c>
      <c r="GU6481" s="77">
        <v>0.1527377521613833</v>
      </c>
      <c r="GV6481" s="77">
        <v>33.942822323560563</v>
      </c>
      <c r="GW6481" s="77">
        <v>0</v>
      </c>
      <c r="GX6481" s="77">
        <v>0</v>
      </c>
      <c r="GY6481" s="77">
        <v>0</v>
      </c>
      <c r="GZ6481" s="77">
        <v>0</v>
      </c>
    </row>
    <row r="6482" spans="187:208" x14ac:dyDescent="0.25">
      <c r="GE6482" s="77" t="s">
        <v>425</v>
      </c>
      <c r="GF6482" s="77" t="s">
        <v>155</v>
      </c>
      <c r="GG6482" s="77" t="s">
        <v>478</v>
      </c>
      <c r="GH6482" s="77" t="s">
        <v>453</v>
      </c>
      <c r="GI6482" s="77">
        <v>2021</v>
      </c>
      <c r="GJ6482" s="77" t="s">
        <v>301</v>
      </c>
      <c r="GK6482" s="77">
        <v>8585.7228092483056</v>
      </c>
      <c r="GL6482" s="77">
        <v>612.55666899999903</v>
      </c>
      <c r="GM6482" s="77">
        <v>2021</v>
      </c>
      <c r="GN6482" s="77" t="s">
        <v>175</v>
      </c>
      <c r="GO6482" s="77">
        <v>5.3000000000000005E-2</v>
      </c>
      <c r="GP6482" s="77">
        <v>3</v>
      </c>
      <c r="GQ6482" s="77">
        <v>0</v>
      </c>
      <c r="GR6482" s="77" t="s">
        <v>423</v>
      </c>
      <c r="GS6482" s="77">
        <v>5.5966209081309413E-2</v>
      </c>
      <c r="GT6482" s="77">
        <v>480.5103578565579</v>
      </c>
      <c r="GU6482" s="77">
        <v>5.5966209081309413E-2</v>
      </c>
      <c r="GV6482" s="77">
        <v>480.5103578565579</v>
      </c>
      <c r="GW6482" s="77">
        <v>0</v>
      </c>
      <c r="GX6482" s="77">
        <v>0</v>
      </c>
      <c r="GY6482" s="77">
        <v>0</v>
      </c>
      <c r="GZ6482" s="77">
        <v>0</v>
      </c>
    </row>
    <row r="6483" spans="187:208" x14ac:dyDescent="0.25">
      <c r="GE6483" s="77" t="s">
        <v>427</v>
      </c>
      <c r="GF6483" s="77" t="s">
        <v>155</v>
      </c>
      <c r="GG6483" s="77" t="s">
        <v>478</v>
      </c>
      <c r="GH6483" s="77" t="s">
        <v>453</v>
      </c>
      <c r="GI6483" s="77">
        <v>2021</v>
      </c>
      <c r="GJ6483" s="77" t="s">
        <v>303</v>
      </c>
      <c r="GK6483" s="77">
        <v>5338.1784104569688</v>
      </c>
      <c r="GL6483" s="77">
        <v>612.55666899999903</v>
      </c>
      <c r="GM6483" s="77">
        <v>2021</v>
      </c>
      <c r="GN6483" s="77" t="s">
        <v>175</v>
      </c>
      <c r="GO6483" s="77">
        <v>5.3000000000000005E-2</v>
      </c>
      <c r="GP6483" s="77">
        <v>3</v>
      </c>
      <c r="GQ6483" s="77">
        <v>0</v>
      </c>
      <c r="GR6483" s="77" t="s">
        <v>423</v>
      </c>
      <c r="GS6483" s="77">
        <v>5.5966209081309413E-2</v>
      </c>
      <c r="GT6483" s="77">
        <v>298.75760903296663</v>
      </c>
      <c r="GU6483" s="77">
        <v>5.5966209081309413E-2</v>
      </c>
      <c r="GV6483" s="77">
        <v>298.75760903296663</v>
      </c>
      <c r="GW6483" s="77">
        <v>0</v>
      </c>
      <c r="GX6483" s="77">
        <v>0</v>
      </c>
      <c r="GY6483" s="77">
        <v>0</v>
      </c>
      <c r="GZ6483" s="77">
        <v>0</v>
      </c>
    </row>
    <row r="6484" spans="187:208" x14ac:dyDescent="0.25">
      <c r="GE6484" s="77" t="s">
        <v>422</v>
      </c>
      <c r="GF6484" s="77" t="s">
        <v>155</v>
      </c>
      <c r="GG6484" s="77" t="s">
        <v>478</v>
      </c>
      <c r="GH6484" s="77" t="s">
        <v>453</v>
      </c>
      <c r="GI6484" s="77">
        <v>2022</v>
      </c>
      <c r="GJ6484" s="77" t="s">
        <v>305</v>
      </c>
      <c r="GK6484" s="77">
        <v>222.22942162783991</v>
      </c>
      <c r="GL6484" s="77">
        <v>612.55666899999903</v>
      </c>
      <c r="GM6484" s="77">
        <v>2022</v>
      </c>
      <c r="GN6484" s="77" t="s">
        <v>175</v>
      </c>
      <c r="GO6484" s="77">
        <v>0.13250000000000001</v>
      </c>
      <c r="GP6484" s="77">
        <v>3</v>
      </c>
      <c r="GQ6484" s="77">
        <v>0</v>
      </c>
      <c r="GR6484" s="77" t="s">
        <v>423</v>
      </c>
      <c r="GS6484" s="77">
        <v>0.1527377521613833</v>
      </c>
      <c r="GT6484" s="77">
        <v>33.942822323560563</v>
      </c>
      <c r="GU6484" s="77">
        <v>0.1527377521613833</v>
      </c>
      <c r="GV6484" s="77">
        <v>33.942822323560563</v>
      </c>
      <c r="GW6484" s="77">
        <v>0.1527377521613833</v>
      </c>
      <c r="GX6484" s="77">
        <v>33.942822323560563</v>
      </c>
      <c r="GY6484" s="77">
        <v>0</v>
      </c>
      <c r="GZ6484" s="77">
        <v>0</v>
      </c>
    </row>
    <row r="6485" spans="187:208" x14ac:dyDescent="0.25">
      <c r="GE6485" s="77" t="s">
        <v>425</v>
      </c>
      <c r="GF6485" s="77" t="s">
        <v>155</v>
      </c>
      <c r="GG6485" s="77" t="s">
        <v>478</v>
      </c>
      <c r="GH6485" s="77" t="s">
        <v>453</v>
      </c>
      <c r="GI6485" s="77">
        <v>2022</v>
      </c>
      <c r="GJ6485" s="77" t="s">
        <v>301</v>
      </c>
      <c r="GK6485" s="77">
        <v>8585.7228092483056</v>
      </c>
      <c r="GL6485" s="77">
        <v>612.55666899999903</v>
      </c>
      <c r="GM6485" s="77">
        <v>2022</v>
      </c>
      <c r="GN6485" s="77" t="s">
        <v>175</v>
      </c>
      <c r="GO6485" s="77">
        <v>5.3000000000000005E-2</v>
      </c>
      <c r="GP6485" s="77">
        <v>3</v>
      </c>
      <c r="GQ6485" s="77">
        <v>0</v>
      </c>
      <c r="GR6485" s="77" t="s">
        <v>423</v>
      </c>
      <c r="GS6485" s="77">
        <v>5.5966209081309413E-2</v>
      </c>
      <c r="GT6485" s="77">
        <v>480.5103578565579</v>
      </c>
      <c r="GU6485" s="77">
        <v>5.5966209081309413E-2</v>
      </c>
      <c r="GV6485" s="77">
        <v>480.5103578565579</v>
      </c>
      <c r="GW6485" s="77">
        <v>5.5966209081309413E-2</v>
      </c>
      <c r="GX6485" s="77">
        <v>480.5103578565579</v>
      </c>
      <c r="GY6485" s="77">
        <v>0</v>
      </c>
      <c r="GZ6485" s="77">
        <v>0</v>
      </c>
    </row>
    <row r="6486" spans="187:208" x14ac:dyDescent="0.25">
      <c r="GE6486" s="77" t="s">
        <v>427</v>
      </c>
      <c r="GF6486" s="77" t="s">
        <v>155</v>
      </c>
      <c r="GG6486" s="77" t="s">
        <v>478</v>
      </c>
      <c r="GH6486" s="77" t="s">
        <v>453</v>
      </c>
      <c r="GI6486" s="77">
        <v>2022</v>
      </c>
      <c r="GJ6486" s="77" t="s">
        <v>303</v>
      </c>
      <c r="GK6486" s="77">
        <v>5338.1784104569688</v>
      </c>
      <c r="GL6486" s="77">
        <v>612.55666899999903</v>
      </c>
      <c r="GM6486" s="77">
        <v>2022</v>
      </c>
      <c r="GN6486" s="77" t="s">
        <v>175</v>
      </c>
      <c r="GO6486" s="77">
        <v>5.3000000000000005E-2</v>
      </c>
      <c r="GP6486" s="77">
        <v>3</v>
      </c>
      <c r="GQ6486" s="77">
        <v>0</v>
      </c>
      <c r="GR6486" s="77" t="s">
        <v>423</v>
      </c>
      <c r="GS6486" s="77">
        <v>5.5966209081309413E-2</v>
      </c>
      <c r="GT6486" s="77">
        <v>298.75760903296663</v>
      </c>
      <c r="GU6486" s="77">
        <v>5.5966209081309413E-2</v>
      </c>
      <c r="GV6486" s="77">
        <v>298.75760903296663</v>
      </c>
      <c r="GW6486" s="77">
        <v>5.5966209081309413E-2</v>
      </c>
      <c r="GX6486" s="77">
        <v>298.75760903296663</v>
      </c>
      <c r="GY6486" s="77">
        <v>0</v>
      </c>
      <c r="GZ6486" s="77">
        <v>0</v>
      </c>
    </row>
    <row r="6487" spans="187:208" x14ac:dyDescent="0.25">
      <c r="GE6487" s="77" t="s">
        <v>422</v>
      </c>
      <c r="GF6487" s="77" t="s">
        <v>155</v>
      </c>
      <c r="GG6487" s="77" t="s">
        <v>478</v>
      </c>
      <c r="GH6487" s="77" t="s">
        <v>453</v>
      </c>
      <c r="GI6487" s="77">
        <v>2023</v>
      </c>
      <c r="GJ6487" s="77" t="s">
        <v>305</v>
      </c>
      <c r="GK6487" s="77">
        <v>233.2300768079489</v>
      </c>
      <c r="GL6487" s="77">
        <v>612.55666899999903</v>
      </c>
      <c r="GM6487" s="77">
        <v>2023</v>
      </c>
      <c r="GN6487" s="77" t="s">
        <v>175</v>
      </c>
      <c r="GO6487" s="77">
        <v>0.13250000000000001</v>
      </c>
      <c r="GP6487" s="77">
        <v>3</v>
      </c>
      <c r="GQ6487" s="77">
        <v>0</v>
      </c>
      <c r="GR6487" s="77" t="s">
        <v>423</v>
      </c>
      <c r="GS6487" s="77">
        <v>0</v>
      </c>
      <c r="GT6487" s="77">
        <v>0</v>
      </c>
      <c r="GU6487" s="77">
        <v>0.1527377521613833</v>
      </c>
      <c r="GV6487" s="77">
        <v>35.62303766807289</v>
      </c>
      <c r="GW6487" s="77">
        <v>0.1527377521613833</v>
      </c>
      <c r="GX6487" s="77">
        <v>35.62303766807289</v>
      </c>
      <c r="GY6487" s="77">
        <v>0.1527377521613833</v>
      </c>
      <c r="GZ6487" s="77">
        <v>35.62303766807289</v>
      </c>
    </row>
    <row r="6488" spans="187:208" x14ac:dyDescent="0.25">
      <c r="GE6488" s="77" t="s">
        <v>425</v>
      </c>
      <c r="GF6488" s="77" t="s">
        <v>155</v>
      </c>
      <c r="GG6488" s="77" t="s">
        <v>478</v>
      </c>
      <c r="GH6488" s="77" t="s">
        <v>453</v>
      </c>
      <c r="GI6488" s="77">
        <v>2023</v>
      </c>
      <c r="GJ6488" s="77" t="s">
        <v>301</v>
      </c>
      <c r="GK6488" s="77">
        <v>8896.5159934289677</v>
      </c>
      <c r="GL6488" s="77">
        <v>612.55666899999903</v>
      </c>
      <c r="GM6488" s="77">
        <v>2023</v>
      </c>
      <c r="GN6488" s="77" t="s">
        <v>175</v>
      </c>
      <c r="GO6488" s="77">
        <v>5.3000000000000005E-2</v>
      </c>
      <c r="GP6488" s="77">
        <v>3</v>
      </c>
      <c r="GQ6488" s="77">
        <v>0</v>
      </c>
      <c r="GR6488" s="77" t="s">
        <v>423</v>
      </c>
      <c r="GS6488" s="77">
        <v>0</v>
      </c>
      <c r="GT6488" s="77">
        <v>0</v>
      </c>
      <c r="GU6488" s="77">
        <v>5.5966209081309413E-2</v>
      </c>
      <c r="GV6488" s="77">
        <v>497.90427418345871</v>
      </c>
      <c r="GW6488" s="77">
        <v>5.5966209081309413E-2</v>
      </c>
      <c r="GX6488" s="77">
        <v>497.90427418345871</v>
      </c>
      <c r="GY6488" s="77">
        <v>5.5966209081309413E-2</v>
      </c>
      <c r="GZ6488" s="77">
        <v>497.90427418345871</v>
      </c>
    </row>
    <row r="6489" spans="187:208" x14ac:dyDescent="0.25">
      <c r="GE6489" s="77" t="s">
        <v>427</v>
      </c>
      <c r="GF6489" s="77" t="s">
        <v>155</v>
      </c>
      <c r="GG6489" s="77" t="s">
        <v>478</v>
      </c>
      <c r="GH6489" s="77" t="s">
        <v>453</v>
      </c>
      <c r="GI6489" s="77">
        <v>2023</v>
      </c>
      <c r="GJ6489" s="77" t="s">
        <v>303</v>
      </c>
      <c r="GK6489" s="77">
        <v>5534.8914862003248</v>
      </c>
      <c r="GL6489" s="77">
        <v>612.55666899999903</v>
      </c>
      <c r="GM6489" s="77">
        <v>2023</v>
      </c>
      <c r="GN6489" s="77" t="s">
        <v>175</v>
      </c>
      <c r="GO6489" s="77">
        <v>5.3000000000000005E-2</v>
      </c>
      <c r="GP6489" s="77">
        <v>3</v>
      </c>
      <c r="GQ6489" s="77">
        <v>0</v>
      </c>
      <c r="GR6489" s="77" t="s">
        <v>423</v>
      </c>
      <c r="GS6489" s="77">
        <v>0</v>
      </c>
      <c r="GT6489" s="77">
        <v>0</v>
      </c>
      <c r="GU6489" s="77">
        <v>5.5966209081309413E-2</v>
      </c>
      <c r="GV6489" s="77">
        <v>309.76689415904679</v>
      </c>
      <c r="GW6489" s="77">
        <v>5.5966209081309413E-2</v>
      </c>
      <c r="GX6489" s="77">
        <v>309.76689415904679</v>
      </c>
      <c r="GY6489" s="77">
        <v>5.5966209081309413E-2</v>
      </c>
      <c r="GZ6489" s="77">
        <v>309.76689415904679</v>
      </c>
    </row>
    <row r="6490" spans="187:208" x14ac:dyDescent="0.25">
      <c r="GE6490" s="77" t="s">
        <v>422</v>
      </c>
      <c r="GF6490" s="77" t="s">
        <v>155</v>
      </c>
      <c r="GG6490" s="77" t="s">
        <v>478</v>
      </c>
      <c r="GH6490" s="77" t="s">
        <v>453</v>
      </c>
      <c r="GI6490" s="77">
        <v>2024</v>
      </c>
      <c r="GJ6490" s="77" t="s">
        <v>305</v>
      </c>
      <c r="GK6490" s="77">
        <v>233.2300768079489</v>
      </c>
      <c r="GL6490" s="77">
        <v>612.55666899999903</v>
      </c>
      <c r="GM6490" s="77">
        <v>2024</v>
      </c>
      <c r="GN6490" s="77" t="s">
        <v>175</v>
      </c>
      <c r="GO6490" s="77">
        <v>0.13250000000000001</v>
      </c>
      <c r="GP6490" s="77">
        <v>3</v>
      </c>
      <c r="GQ6490" s="77">
        <v>0</v>
      </c>
      <c r="GR6490" s="77" t="s">
        <v>423</v>
      </c>
      <c r="GS6490" s="77">
        <v>0</v>
      </c>
      <c r="GT6490" s="77">
        <v>0</v>
      </c>
      <c r="GU6490" s="77">
        <v>0</v>
      </c>
      <c r="GV6490" s="77">
        <v>0</v>
      </c>
      <c r="GW6490" s="77">
        <v>0.1527377521613833</v>
      </c>
      <c r="GX6490" s="77">
        <v>35.62303766807289</v>
      </c>
      <c r="GY6490" s="77">
        <v>0.1527377521613833</v>
      </c>
      <c r="GZ6490" s="77">
        <v>35.62303766807289</v>
      </c>
    </row>
    <row r="6491" spans="187:208" x14ac:dyDescent="0.25">
      <c r="GE6491" s="77" t="s">
        <v>425</v>
      </c>
      <c r="GF6491" s="77" t="s">
        <v>155</v>
      </c>
      <c r="GG6491" s="77" t="s">
        <v>478</v>
      </c>
      <c r="GH6491" s="77" t="s">
        <v>453</v>
      </c>
      <c r="GI6491" s="77">
        <v>2024</v>
      </c>
      <c r="GJ6491" s="77" t="s">
        <v>301</v>
      </c>
      <c r="GK6491" s="77">
        <v>8896.5159934289677</v>
      </c>
      <c r="GL6491" s="77">
        <v>612.55666899999903</v>
      </c>
      <c r="GM6491" s="77">
        <v>2024</v>
      </c>
      <c r="GN6491" s="77" t="s">
        <v>175</v>
      </c>
      <c r="GO6491" s="77">
        <v>5.3000000000000005E-2</v>
      </c>
      <c r="GP6491" s="77">
        <v>3</v>
      </c>
      <c r="GQ6491" s="77">
        <v>0</v>
      </c>
      <c r="GR6491" s="77" t="s">
        <v>423</v>
      </c>
      <c r="GS6491" s="77">
        <v>0</v>
      </c>
      <c r="GT6491" s="77">
        <v>0</v>
      </c>
      <c r="GU6491" s="77">
        <v>0</v>
      </c>
      <c r="GV6491" s="77">
        <v>0</v>
      </c>
      <c r="GW6491" s="77">
        <v>5.5966209081309413E-2</v>
      </c>
      <c r="GX6491" s="77">
        <v>497.90427418345871</v>
      </c>
      <c r="GY6491" s="77">
        <v>5.5966209081309413E-2</v>
      </c>
      <c r="GZ6491" s="77">
        <v>497.90427418345871</v>
      </c>
    </row>
    <row r="6492" spans="187:208" x14ac:dyDescent="0.25">
      <c r="GE6492" s="77" t="s">
        <v>427</v>
      </c>
      <c r="GF6492" s="77" t="s">
        <v>155</v>
      </c>
      <c r="GG6492" s="77" t="s">
        <v>478</v>
      </c>
      <c r="GH6492" s="77" t="s">
        <v>453</v>
      </c>
      <c r="GI6492" s="77">
        <v>2024</v>
      </c>
      <c r="GJ6492" s="77" t="s">
        <v>303</v>
      </c>
      <c r="GK6492" s="77">
        <v>5534.8914862003248</v>
      </c>
      <c r="GL6492" s="77">
        <v>612.55666899999903</v>
      </c>
      <c r="GM6492" s="77">
        <v>2024</v>
      </c>
      <c r="GN6492" s="77" t="s">
        <v>175</v>
      </c>
      <c r="GO6492" s="77">
        <v>5.3000000000000005E-2</v>
      </c>
      <c r="GP6492" s="77">
        <v>3</v>
      </c>
      <c r="GQ6492" s="77">
        <v>0</v>
      </c>
      <c r="GR6492" s="77" t="s">
        <v>423</v>
      </c>
      <c r="GS6492" s="77">
        <v>0</v>
      </c>
      <c r="GT6492" s="77">
        <v>0</v>
      </c>
      <c r="GU6492" s="77">
        <v>0</v>
      </c>
      <c r="GV6492" s="77">
        <v>0</v>
      </c>
      <c r="GW6492" s="77">
        <v>5.5966209081309413E-2</v>
      </c>
      <c r="GX6492" s="77">
        <v>309.76689415904679</v>
      </c>
      <c r="GY6492" s="77">
        <v>5.5966209081309413E-2</v>
      </c>
      <c r="GZ6492" s="77">
        <v>309.76689415904679</v>
      </c>
    </row>
    <row r="6493" spans="187:208" x14ac:dyDescent="0.25">
      <c r="GE6493" s="77" t="s">
        <v>422</v>
      </c>
      <c r="GF6493" s="77" t="s">
        <v>155</v>
      </c>
      <c r="GG6493" s="77" t="s">
        <v>478</v>
      </c>
      <c r="GH6493" s="77" t="s">
        <v>453</v>
      </c>
      <c r="GI6493" s="77">
        <v>2025</v>
      </c>
      <c r="GJ6493" s="77" t="s">
        <v>305</v>
      </c>
      <c r="GK6493" s="77">
        <v>233.2300768079489</v>
      </c>
      <c r="GL6493" s="77">
        <v>612.55666899999903</v>
      </c>
      <c r="GM6493" s="77">
        <v>2025</v>
      </c>
      <c r="GN6493" s="77" t="s">
        <v>175</v>
      </c>
      <c r="GO6493" s="77">
        <v>0.13250000000000001</v>
      </c>
      <c r="GP6493" s="77">
        <v>3</v>
      </c>
      <c r="GQ6493" s="77">
        <v>0</v>
      </c>
      <c r="GR6493" s="77" t="s">
        <v>423</v>
      </c>
      <c r="GS6493" s="77">
        <v>0</v>
      </c>
      <c r="GT6493" s="77">
        <v>0</v>
      </c>
      <c r="GU6493" s="77">
        <v>0</v>
      </c>
      <c r="GV6493" s="77">
        <v>0</v>
      </c>
      <c r="GW6493" s="77">
        <v>0</v>
      </c>
      <c r="GX6493" s="77">
        <v>0</v>
      </c>
      <c r="GY6493" s="77">
        <v>0.1527377521613833</v>
      </c>
      <c r="GZ6493" s="77">
        <v>35.62303766807289</v>
      </c>
    </row>
    <row r="6494" spans="187:208" x14ac:dyDescent="0.25">
      <c r="GE6494" s="77" t="s">
        <v>425</v>
      </c>
      <c r="GF6494" s="77" t="s">
        <v>155</v>
      </c>
      <c r="GG6494" s="77" t="s">
        <v>478</v>
      </c>
      <c r="GH6494" s="77" t="s">
        <v>453</v>
      </c>
      <c r="GI6494" s="77">
        <v>2025</v>
      </c>
      <c r="GJ6494" s="77" t="s">
        <v>301</v>
      </c>
      <c r="GK6494" s="77">
        <v>8896.5159934289677</v>
      </c>
      <c r="GL6494" s="77">
        <v>612.55666899999903</v>
      </c>
      <c r="GM6494" s="77">
        <v>2025</v>
      </c>
      <c r="GN6494" s="77" t="s">
        <v>175</v>
      </c>
      <c r="GO6494" s="77">
        <v>5.3000000000000005E-2</v>
      </c>
      <c r="GP6494" s="77">
        <v>3</v>
      </c>
      <c r="GQ6494" s="77">
        <v>0</v>
      </c>
      <c r="GR6494" s="77" t="s">
        <v>423</v>
      </c>
      <c r="GS6494" s="77">
        <v>0</v>
      </c>
      <c r="GT6494" s="77">
        <v>0</v>
      </c>
      <c r="GU6494" s="77">
        <v>0</v>
      </c>
      <c r="GV6494" s="77">
        <v>0</v>
      </c>
      <c r="GW6494" s="77">
        <v>0</v>
      </c>
      <c r="GX6494" s="77">
        <v>0</v>
      </c>
      <c r="GY6494" s="77">
        <v>5.5966209081309413E-2</v>
      </c>
      <c r="GZ6494" s="77">
        <v>497.90427418345871</v>
      </c>
    </row>
    <row r="6495" spans="187:208" x14ac:dyDescent="0.25">
      <c r="GE6495" s="77" t="s">
        <v>427</v>
      </c>
      <c r="GF6495" s="77" t="s">
        <v>155</v>
      </c>
      <c r="GG6495" s="77" t="s">
        <v>478</v>
      </c>
      <c r="GH6495" s="77" t="s">
        <v>453</v>
      </c>
      <c r="GI6495" s="77">
        <v>2025</v>
      </c>
      <c r="GJ6495" s="77" t="s">
        <v>303</v>
      </c>
      <c r="GK6495" s="77">
        <v>5534.8914862003248</v>
      </c>
      <c r="GL6495" s="77">
        <v>612.55666899999903</v>
      </c>
      <c r="GM6495" s="77">
        <v>2025</v>
      </c>
      <c r="GN6495" s="77" t="s">
        <v>175</v>
      </c>
      <c r="GO6495" s="77">
        <v>5.3000000000000005E-2</v>
      </c>
      <c r="GP6495" s="77">
        <v>3</v>
      </c>
      <c r="GQ6495" s="77">
        <v>0</v>
      </c>
      <c r="GR6495" s="77" t="s">
        <v>423</v>
      </c>
      <c r="GS6495" s="77">
        <v>0</v>
      </c>
      <c r="GT6495" s="77">
        <v>0</v>
      </c>
      <c r="GU6495" s="77">
        <v>0</v>
      </c>
      <c r="GV6495" s="77">
        <v>0</v>
      </c>
      <c r="GW6495" s="77">
        <v>0</v>
      </c>
      <c r="GX6495" s="77">
        <v>0</v>
      </c>
      <c r="GY6495" s="77">
        <v>5.5966209081309413E-2</v>
      </c>
      <c r="GZ6495" s="77">
        <v>309.76689415904679</v>
      </c>
    </row>
    <row r="6496" spans="187:208" x14ac:dyDescent="0.25">
      <c r="GE6496" s="77" t="s">
        <v>422</v>
      </c>
      <c r="GF6496" s="77" t="s">
        <v>155</v>
      </c>
      <c r="GG6496" s="77" t="s">
        <v>478</v>
      </c>
      <c r="GH6496" s="77" t="s">
        <v>460</v>
      </c>
      <c r="GI6496" s="77">
        <v>2021</v>
      </c>
      <c r="GJ6496" s="77" t="s">
        <v>305</v>
      </c>
      <c r="GK6496" s="77">
        <v>222.229421627926</v>
      </c>
      <c r="GL6496" s="77">
        <v>612.55666899999903</v>
      </c>
      <c r="GM6496" s="77">
        <v>2021</v>
      </c>
      <c r="GN6496" s="77" t="s">
        <v>175</v>
      </c>
      <c r="GO6496" s="77">
        <v>0.13250000000000001</v>
      </c>
      <c r="GP6496" s="77">
        <v>3</v>
      </c>
      <c r="GQ6496" s="77">
        <v>0</v>
      </c>
      <c r="GR6496" s="77" t="s">
        <v>423</v>
      </c>
      <c r="GS6496" s="77">
        <v>0.1527377521613833</v>
      </c>
      <c r="GT6496" s="77">
        <v>33.942822323573715</v>
      </c>
      <c r="GU6496" s="77">
        <v>0.1527377521613833</v>
      </c>
      <c r="GV6496" s="77">
        <v>33.942822323573715</v>
      </c>
      <c r="GW6496" s="77">
        <v>0</v>
      </c>
      <c r="GX6496" s="77">
        <v>0</v>
      </c>
      <c r="GY6496" s="77">
        <v>0</v>
      </c>
      <c r="GZ6496" s="77">
        <v>0</v>
      </c>
    </row>
    <row r="6497" spans="187:208" x14ac:dyDescent="0.25">
      <c r="GE6497" s="77" t="s">
        <v>425</v>
      </c>
      <c r="GF6497" s="77" t="s">
        <v>155</v>
      </c>
      <c r="GG6497" s="77" t="s">
        <v>478</v>
      </c>
      <c r="GH6497" s="77" t="s">
        <v>460</v>
      </c>
      <c r="GI6497" s="77">
        <v>2021</v>
      </c>
      <c r="GJ6497" s="77" t="s">
        <v>301</v>
      </c>
      <c r="GK6497" s="77">
        <v>8585.7228092516361</v>
      </c>
      <c r="GL6497" s="77">
        <v>612.55666899999903</v>
      </c>
      <c r="GM6497" s="77">
        <v>2021</v>
      </c>
      <c r="GN6497" s="77" t="s">
        <v>175</v>
      </c>
      <c r="GO6497" s="77">
        <v>5.3000000000000005E-2</v>
      </c>
      <c r="GP6497" s="77">
        <v>3</v>
      </c>
      <c r="GQ6497" s="77">
        <v>0</v>
      </c>
      <c r="GR6497" s="77" t="s">
        <v>423</v>
      </c>
      <c r="GS6497" s="77">
        <v>5.5966209081309413E-2</v>
      </c>
      <c r="GT6497" s="77">
        <v>480.51035785674429</v>
      </c>
      <c r="GU6497" s="77">
        <v>5.5966209081309413E-2</v>
      </c>
      <c r="GV6497" s="77">
        <v>480.51035785674429</v>
      </c>
      <c r="GW6497" s="77">
        <v>0</v>
      </c>
      <c r="GX6497" s="77">
        <v>0</v>
      </c>
      <c r="GY6497" s="77">
        <v>0</v>
      </c>
      <c r="GZ6497" s="77">
        <v>0</v>
      </c>
    </row>
    <row r="6498" spans="187:208" x14ac:dyDescent="0.25">
      <c r="GE6498" s="77" t="s">
        <v>422</v>
      </c>
      <c r="GF6498" s="77" t="s">
        <v>155</v>
      </c>
      <c r="GG6498" s="77" t="s">
        <v>478</v>
      </c>
      <c r="GH6498" s="77" t="s">
        <v>460</v>
      </c>
      <c r="GI6498" s="77">
        <v>2022</v>
      </c>
      <c r="GJ6498" s="77" t="s">
        <v>305</v>
      </c>
      <c r="GK6498" s="77">
        <v>222.229421627926</v>
      </c>
      <c r="GL6498" s="77">
        <v>612.55666899999903</v>
      </c>
      <c r="GM6498" s="77">
        <v>2022</v>
      </c>
      <c r="GN6498" s="77" t="s">
        <v>175</v>
      </c>
      <c r="GO6498" s="77">
        <v>0.13250000000000001</v>
      </c>
      <c r="GP6498" s="77">
        <v>3</v>
      </c>
      <c r="GQ6498" s="77">
        <v>0</v>
      </c>
      <c r="GR6498" s="77" t="s">
        <v>423</v>
      </c>
      <c r="GS6498" s="77">
        <v>0.1527377521613833</v>
      </c>
      <c r="GT6498" s="77">
        <v>33.942822323573715</v>
      </c>
      <c r="GU6498" s="77">
        <v>0.1527377521613833</v>
      </c>
      <c r="GV6498" s="77">
        <v>33.942822323573715</v>
      </c>
      <c r="GW6498" s="77">
        <v>0.1527377521613833</v>
      </c>
      <c r="GX6498" s="77">
        <v>33.942822323573715</v>
      </c>
      <c r="GY6498" s="77">
        <v>0</v>
      </c>
      <c r="GZ6498" s="77">
        <v>0</v>
      </c>
    </row>
    <row r="6499" spans="187:208" x14ac:dyDescent="0.25">
      <c r="GE6499" s="77" t="s">
        <v>425</v>
      </c>
      <c r="GF6499" s="77" t="s">
        <v>155</v>
      </c>
      <c r="GG6499" s="77" t="s">
        <v>478</v>
      </c>
      <c r="GH6499" s="77" t="s">
        <v>460</v>
      </c>
      <c r="GI6499" s="77">
        <v>2022</v>
      </c>
      <c r="GJ6499" s="77" t="s">
        <v>301</v>
      </c>
      <c r="GK6499" s="77">
        <v>8585.7228092516361</v>
      </c>
      <c r="GL6499" s="77">
        <v>612.55666899999903</v>
      </c>
      <c r="GM6499" s="77">
        <v>2022</v>
      </c>
      <c r="GN6499" s="77" t="s">
        <v>175</v>
      </c>
      <c r="GO6499" s="77">
        <v>5.3000000000000005E-2</v>
      </c>
      <c r="GP6499" s="77">
        <v>3</v>
      </c>
      <c r="GQ6499" s="77">
        <v>0</v>
      </c>
      <c r="GR6499" s="77" t="s">
        <v>423</v>
      </c>
      <c r="GS6499" s="77">
        <v>5.5966209081309413E-2</v>
      </c>
      <c r="GT6499" s="77">
        <v>480.51035785674429</v>
      </c>
      <c r="GU6499" s="77">
        <v>5.5966209081309413E-2</v>
      </c>
      <c r="GV6499" s="77">
        <v>480.51035785674429</v>
      </c>
      <c r="GW6499" s="77">
        <v>5.5966209081309413E-2</v>
      </c>
      <c r="GX6499" s="77">
        <v>480.51035785674429</v>
      </c>
      <c r="GY6499" s="77">
        <v>0</v>
      </c>
      <c r="GZ6499" s="77">
        <v>0</v>
      </c>
    </row>
    <row r="6500" spans="187:208" x14ac:dyDescent="0.25">
      <c r="GE6500" s="77" t="s">
        <v>422</v>
      </c>
      <c r="GF6500" s="77" t="s">
        <v>155</v>
      </c>
      <c r="GG6500" s="77" t="s">
        <v>478</v>
      </c>
      <c r="GH6500" s="77" t="s">
        <v>460</v>
      </c>
      <c r="GI6500" s="77">
        <v>2023</v>
      </c>
      <c r="GJ6500" s="77" t="s">
        <v>305</v>
      </c>
      <c r="GK6500" s="77">
        <v>233.230076808039</v>
      </c>
      <c r="GL6500" s="77">
        <v>612.55666899999903</v>
      </c>
      <c r="GM6500" s="77">
        <v>2023</v>
      </c>
      <c r="GN6500" s="77" t="s">
        <v>175</v>
      </c>
      <c r="GO6500" s="77">
        <v>0.13250000000000001</v>
      </c>
      <c r="GP6500" s="77">
        <v>3</v>
      </c>
      <c r="GQ6500" s="77">
        <v>0</v>
      </c>
      <c r="GR6500" s="77" t="s">
        <v>423</v>
      </c>
      <c r="GS6500" s="77">
        <v>0</v>
      </c>
      <c r="GT6500" s="77">
        <v>0</v>
      </c>
      <c r="GU6500" s="77">
        <v>0.1527377521613833</v>
      </c>
      <c r="GV6500" s="77">
        <v>35.623037668086653</v>
      </c>
      <c r="GW6500" s="77">
        <v>0.1527377521613833</v>
      </c>
      <c r="GX6500" s="77">
        <v>35.623037668086653</v>
      </c>
      <c r="GY6500" s="77">
        <v>0.1527377521613833</v>
      </c>
      <c r="GZ6500" s="77">
        <v>35.623037668086653</v>
      </c>
    </row>
    <row r="6501" spans="187:208" x14ac:dyDescent="0.25">
      <c r="GE6501" s="77" t="s">
        <v>425</v>
      </c>
      <c r="GF6501" s="77" t="s">
        <v>155</v>
      </c>
      <c r="GG6501" s="77" t="s">
        <v>478</v>
      </c>
      <c r="GH6501" s="77" t="s">
        <v>460</v>
      </c>
      <c r="GI6501" s="77">
        <v>2023</v>
      </c>
      <c r="GJ6501" s="77" t="s">
        <v>301</v>
      </c>
      <c r="GK6501" s="77">
        <v>8896.5159934324183</v>
      </c>
      <c r="GL6501" s="77">
        <v>612.55666899999903</v>
      </c>
      <c r="GM6501" s="77">
        <v>2023</v>
      </c>
      <c r="GN6501" s="77" t="s">
        <v>175</v>
      </c>
      <c r="GO6501" s="77">
        <v>5.3000000000000005E-2</v>
      </c>
      <c r="GP6501" s="77">
        <v>3</v>
      </c>
      <c r="GQ6501" s="77">
        <v>0</v>
      </c>
      <c r="GR6501" s="77" t="s">
        <v>423</v>
      </c>
      <c r="GS6501" s="77">
        <v>0</v>
      </c>
      <c r="GT6501" s="77">
        <v>0</v>
      </c>
      <c r="GU6501" s="77">
        <v>5.5966209081309413E-2</v>
      </c>
      <c r="GV6501" s="77">
        <v>497.90427418365186</v>
      </c>
      <c r="GW6501" s="77">
        <v>5.5966209081309413E-2</v>
      </c>
      <c r="GX6501" s="77">
        <v>497.90427418365186</v>
      </c>
      <c r="GY6501" s="77">
        <v>5.5966209081309413E-2</v>
      </c>
      <c r="GZ6501" s="77">
        <v>497.90427418365186</v>
      </c>
    </row>
    <row r="6502" spans="187:208" x14ac:dyDescent="0.25">
      <c r="GE6502" s="77" t="s">
        <v>422</v>
      </c>
      <c r="GF6502" s="77" t="s">
        <v>155</v>
      </c>
      <c r="GG6502" s="77" t="s">
        <v>478</v>
      </c>
      <c r="GH6502" s="77" t="s">
        <v>460</v>
      </c>
      <c r="GI6502" s="77">
        <v>2024</v>
      </c>
      <c r="GJ6502" s="77" t="s">
        <v>305</v>
      </c>
      <c r="GK6502" s="77">
        <v>233.230076808039</v>
      </c>
      <c r="GL6502" s="77">
        <v>612.55666899999903</v>
      </c>
      <c r="GM6502" s="77">
        <v>2024</v>
      </c>
      <c r="GN6502" s="77" t="s">
        <v>175</v>
      </c>
      <c r="GO6502" s="77">
        <v>0.13250000000000001</v>
      </c>
      <c r="GP6502" s="77">
        <v>3</v>
      </c>
      <c r="GQ6502" s="77">
        <v>0</v>
      </c>
      <c r="GR6502" s="77" t="s">
        <v>423</v>
      </c>
      <c r="GS6502" s="77">
        <v>0</v>
      </c>
      <c r="GT6502" s="77">
        <v>0</v>
      </c>
      <c r="GU6502" s="77">
        <v>0</v>
      </c>
      <c r="GV6502" s="77">
        <v>0</v>
      </c>
      <c r="GW6502" s="77">
        <v>0.1527377521613833</v>
      </c>
      <c r="GX6502" s="77">
        <v>35.623037668086653</v>
      </c>
      <c r="GY6502" s="77">
        <v>0.1527377521613833</v>
      </c>
      <c r="GZ6502" s="77">
        <v>35.623037668086653</v>
      </c>
    </row>
    <row r="6503" spans="187:208" x14ac:dyDescent="0.25">
      <c r="GE6503" s="77" t="s">
        <v>425</v>
      </c>
      <c r="GF6503" s="77" t="s">
        <v>155</v>
      </c>
      <c r="GG6503" s="77" t="s">
        <v>478</v>
      </c>
      <c r="GH6503" s="77" t="s">
        <v>460</v>
      </c>
      <c r="GI6503" s="77">
        <v>2024</v>
      </c>
      <c r="GJ6503" s="77" t="s">
        <v>301</v>
      </c>
      <c r="GK6503" s="77">
        <v>8896.5159934324183</v>
      </c>
      <c r="GL6503" s="77">
        <v>612.55666899999903</v>
      </c>
      <c r="GM6503" s="77">
        <v>2024</v>
      </c>
      <c r="GN6503" s="77" t="s">
        <v>175</v>
      </c>
      <c r="GO6503" s="77">
        <v>5.3000000000000005E-2</v>
      </c>
      <c r="GP6503" s="77">
        <v>3</v>
      </c>
      <c r="GQ6503" s="77">
        <v>0</v>
      </c>
      <c r="GR6503" s="77" t="s">
        <v>423</v>
      </c>
      <c r="GS6503" s="77">
        <v>0</v>
      </c>
      <c r="GT6503" s="77">
        <v>0</v>
      </c>
      <c r="GU6503" s="77">
        <v>0</v>
      </c>
      <c r="GV6503" s="77">
        <v>0</v>
      </c>
      <c r="GW6503" s="77">
        <v>5.5966209081309413E-2</v>
      </c>
      <c r="GX6503" s="77">
        <v>497.90427418365186</v>
      </c>
      <c r="GY6503" s="77">
        <v>5.5966209081309413E-2</v>
      </c>
      <c r="GZ6503" s="77">
        <v>497.90427418365186</v>
      </c>
    </row>
    <row r="6504" spans="187:208" x14ac:dyDescent="0.25">
      <c r="GE6504" s="77" t="s">
        <v>422</v>
      </c>
      <c r="GF6504" s="77" t="s">
        <v>155</v>
      </c>
      <c r="GG6504" s="77" t="s">
        <v>478</v>
      </c>
      <c r="GH6504" s="77" t="s">
        <v>460</v>
      </c>
      <c r="GI6504" s="77">
        <v>2025</v>
      </c>
      <c r="GJ6504" s="77" t="s">
        <v>305</v>
      </c>
      <c r="GK6504" s="77">
        <v>233.230076808039</v>
      </c>
      <c r="GL6504" s="77">
        <v>612.55666899999903</v>
      </c>
      <c r="GM6504" s="77">
        <v>2025</v>
      </c>
      <c r="GN6504" s="77" t="s">
        <v>175</v>
      </c>
      <c r="GO6504" s="77">
        <v>0.13250000000000001</v>
      </c>
      <c r="GP6504" s="77">
        <v>3</v>
      </c>
      <c r="GQ6504" s="77">
        <v>0</v>
      </c>
      <c r="GR6504" s="77" t="s">
        <v>423</v>
      </c>
      <c r="GS6504" s="77">
        <v>0</v>
      </c>
      <c r="GT6504" s="77">
        <v>0</v>
      </c>
      <c r="GU6504" s="77">
        <v>0</v>
      </c>
      <c r="GV6504" s="77">
        <v>0</v>
      </c>
      <c r="GW6504" s="77">
        <v>0</v>
      </c>
      <c r="GX6504" s="77">
        <v>0</v>
      </c>
      <c r="GY6504" s="77">
        <v>0.1527377521613833</v>
      </c>
      <c r="GZ6504" s="77">
        <v>35.623037668086653</v>
      </c>
    </row>
    <row r="6505" spans="187:208" x14ac:dyDescent="0.25">
      <c r="GE6505" s="77" t="s">
        <v>425</v>
      </c>
      <c r="GF6505" s="77" t="s">
        <v>155</v>
      </c>
      <c r="GG6505" s="77" t="s">
        <v>478</v>
      </c>
      <c r="GH6505" s="77" t="s">
        <v>460</v>
      </c>
      <c r="GI6505" s="77">
        <v>2025</v>
      </c>
      <c r="GJ6505" s="77" t="s">
        <v>301</v>
      </c>
      <c r="GK6505" s="77">
        <v>8896.5159934324183</v>
      </c>
      <c r="GL6505" s="77">
        <v>612.55666899999903</v>
      </c>
      <c r="GM6505" s="77">
        <v>2025</v>
      </c>
      <c r="GN6505" s="77" t="s">
        <v>175</v>
      </c>
      <c r="GO6505" s="77">
        <v>5.3000000000000005E-2</v>
      </c>
      <c r="GP6505" s="77">
        <v>3</v>
      </c>
      <c r="GQ6505" s="77">
        <v>0</v>
      </c>
      <c r="GR6505" s="77" t="s">
        <v>423</v>
      </c>
      <c r="GS6505" s="77">
        <v>0</v>
      </c>
      <c r="GT6505" s="77">
        <v>0</v>
      </c>
      <c r="GU6505" s="77">
        <v>0</v>
      </c>
      <c r="GV6505" s="77">
        <v>0</v>
      </c>
      <c r="GW6505" s="77">
        <v>0</v>
      </c>
      <c r="GX6505" s="77">
        <v>0</v>
      </c>
      <c r="GY6505" s="77">
        <v>5.5966209081309413E-2</v>
      </c>
      <c r="GZ6505" s="77">
        <v>497.90427418365186</v>
      </c>
    </row>
    <row r="6506" spans="187:208" x14ac:dyDescent="0.25">
      <c r="GE6506" s="77" t="s">
        <v>422</v>
      </c>
      <c r="GF6506" s="77" t="s">
        <v>155</v>
      </c>
      <c r="GG6506" s="77" t="s">
        <v>478</v>
      </c>
      <c r="GH6506" s="77" t="s">
        <v>467</v>
      </c>
      <c r="GI6506" s="77">
        <v>2021</v>
      </c>
      <c r="GJ6506" s="77" t="s">
        <v>305</v>
      </c>
      <c r="GK6506" s="77">
        <v>0.69641821681223082</v>
      </c>
      <c r="GL6506" s="77">
        <v>612.55666899999903</v>
      </c>
      <c r="GM6506" s="77">
        <v>2021</v>
      </c>
      <c r="GN6506" s="77" t="s">
        <v>175</v>
      </c>
      <c r="GO6506" s="77">
        <v>0.13250000000000001</v>
      </c>
      <c r="GP6506" s="77">
        <v>3</v>
      </c>
      <c r="GQ6506" s="77">
        <v>0</v>
      </c>
      <c r="GR6506" s="77" t="s">
        <v>423</v>
      </c>
      <c r="GS6506" s="77">
        <v>0.1527377521613833</v>
      </c>
      <c r="GT6506" s="77">
        <v>0.10636935300013901</v>
      </c>
      <c r="GU6506" s="77">
        <v>0.1527377521613833</v>
      </c>
      <c r="GV6506" s="77">
        <v>0.10636935300013901</v>
      </c>
      <c r="GW6506" s="77">
        <v>0</v>
      </c>
      <c r="GX6506" s="77">
        <v>0</v>
      </c>
      <c r="GY6506" s="77">
        <v>0</v>
      </c>
      <c r="GZ6506" s="77">
        <v>0</v>
      </c>
    </row>
    <row r="6507" spans="187:208" x14ac:dyDescent="0.25">
      <c r="GE6507" s="77" t="s">
        <v>425</v>
      </c>
      <c r="GF6507" s="77" t="s">
        <v>155</v>
      </c>
      <c r="GG6507" s="77" t="s">
        <v>478</v>
      </c>
      <c r="GH6507" s="77" t="s">
        <v>467</v>
      </c>
      <c r="GI6507" s="77">
        <v>2021</v>
      </c>
      <c r="GJ6507" s="77" t="s">
        <v>301</v>
      </c>
      <c r="GK6507" s="77">
        <v>2.9419641522810309</v>
      </c>
      <c r="GL6507" s="77">
        <v>612.55666899999903</v>
      </c>
      <c r="GM6507" s="77">
        <v>2021</v>
      </c>
      <c r="GN6507" s="77" t="s">
        <v>175</v>
      </c>
      <c r="GO6507" s="77">
        <v>5.3000000000000005E-2</v>
      </c>
      <c r="GP6507" s="77">
        <v>3</v>
      </c>
      <c r="GQ6507" s="77">
        <v>0</v>
      </c>
      <c r="GR6507" s="77" t="s">
        <v>423</v>
      </c>
      <c r="GS6507" s="77">
        <v>5.5966209081309413E-2</v>
      </c>
      <c r="GT6507" s="77">
        <v>0.16465058085627737</v>
      </c>
      <c r="GU6507" s="77">
        <v>5.5966209081309413E-2</v>
      </c>
      <c r="GV6507" s="77">
        <v>0.16465058085627737</v>
      </c>
      <c r="GW6507" s="77">
        <v>0</v>
      </c>
      <c r="GX6507" s="77">
        <v>0</v>
      </c>
      <c r="GY6507" s="77">
        <v>0</v>
      </c>
      <c r="GZ6507" s="77">
        <v>0</v>
      </c>
    </row>
    <row r="6508" spans="187:208" x14ac:dyDescent="0.25">
      <c r="GE6508" s="77" t="s">
        <v>427</v>
      </c>
      <c r="GF6508" s="77" t="s">
        <v>155</v>
      </c>
      <c r="GG6508" s="77" t="s">
        <v>478</v>
      </c>
      <c r="GH6508" s="77" t="s">
        <v>467</v>
      </c>
      <c r="GI6508" s="77">
        <v>2021</v>
      </c>
      <c r="GJ6508" s="77" t="s">
        <v>303</v>
      </c>
      <c r="GK6508" s="77">
        <v>1.6021759622082961</v>
      </c>
      <c r="GL6508" s="77">
        <v>612.55666899999903</v>
      </c>
      <c r="GM6508" s="77">
        <v>2021</v>
      </c>
      <c r="GN6508" s="77" t="s">
        <v>175</v>
      </c>
      <c r="GO6508" s="77">
        <v>5.3000000000000005E-2</v>
      </c>
      <c r="GP6508" s="77">
        <v>3</v>
      </c>
      <c r="GQ6508" s="77">
        <v>0</v>
      </c>
      <c r="GR6508" s="77" t="s">
        <v>423</v>
      </c>
      <c r="GS6508" s="77">
        <v>5.5966209081309413E-2</v>
      </c>
      <c r="GT6508" s="77">
        <v>8.966771488599759E-2</v>
      </c>
      <c r="GU6508" s="77">
        <v>5.5966209081309413E-2</v>
      </c>
      <c r="GV6508" s="77">
        <v>8.966771488599759E-2</v>
      </c>
      <c r="GW6508" s="77">
        <v>0</v>
      </c>
      <c r="GX6508" s="77">
        <v>0</v>
      </c>
      <c r="GY6508" s="77">
        <v>0</v>
      </c>
      <c r="GZ6508" s="77">
        <v>0</v>
      </c>
    </row>
    <row r="6509" spans="187:208" x14ac:dyDescent="0.25">
      <c r="GE6509" s="77" t="s">
        <v>422</v>
      </c>
      <c r="GF6509" s="77" t="s">
        <v>155</v>
      </c>
      <c r="GG6509" s="77" t="s">
        <v>478</v>
      </c>
      <c r="GH6509" s="77" t="s">
        <v>467</v>
      </c>
      <c r="GI6509" s="77">
        <v>2022</v>
      </c>
      <c r="GJ6509" s="77" t="s">
        <v>305</v>
      </c>
      <c r="GK6509" s="77">
        <v>0.69641821681223082</v>
      </c>
      <c r="GL6509" s="77">
        <v>612.55666899999903</v>
      </c>
      <c r="GM6509" s="77">
        <v>2022</v>
      </c>
      <c r="GN6509" s="77" t="s">
        <v>175</v>
      </c>
      <c r="GO6509" s="77">
        <v>0.13250000000000001</v>
      </c>
      <c r="GP6509" s="77">
        <v>3</v>
      </c>
      <c r="GQ6509" s="77">
        <v>0</v>
      </c>
      <c r="GR6509" s="77" t="s">
        <v>423</v>
      </c>
      <c r="GS6509" s="77">
        <v>0.1527377521613833</v>
      </c>
      <c r="GT6509" s="77">
        <v>0.10636935300013901</v>
      </c>
      <c r="GU6509" s="77">
        <v>0.1527377521613833</v>
      </c>
      <c r="GV6509" s="77">
        <v>0.10636935300013901</v>
      </c>
      <c r="GW6509" s="77">
        <v>0.1527377521613833</v>
      </c>
      <c r="GX6509" s="77">
        <v>0.10636935300013901</v>
      </c>
      <c r="GY6509" s="77">
        <v>0</v>
      </c>
      <c r="GZ6509" s="77">
        <v>0</v>
      </c>
    </row>
    <row r="6510" spans="187:208" x14ac:dyDescent="0.25">
      <c r="GE6510" s="77" t="s">
        <v>425</v>
      </c>
      <c r="GF6510" s="77" t="s">
        <v>155</v>
      </c>
      <c r="GG6510" s="77" t="s">
        <v>478</v>
      </c>
      <c r="GH6510" s="77" t="s">
        <v>467</v>
      </c>
      <c r="GI6510" s="77">
        <v>2022</v>
      </c>
      <c r="GJ6510" s="77" t="s">
        <v>301</v>
      </c>
      <c r="GK6510" s="77">
        <v>2.9419641522810309</v>
      </c>
      <c r="GL6510" s="77">
        <v>612.55666899999903</v>
      </c>
      <c r="GM6510" s="77">
        <v>2022</v>
      </c>
      <c r="GN6510" s="77" t="s">
        <v>175</v>
      </c>
      <c r="GO6510" s="77">
        <v>5.3000000000000005E-2</v>
      </c>
      <c r="GP6510" s="77">
        <v>3</v>
      </c>
      <c r="GQ6510" s="77">
        <v>0</v>
      </c>
      <c r="GR6510" s="77" t="s">
        <v>423</v>
      </c>
      <c r="GS6510" s="77">
        <v>5.5966209081309413E-2</v>
      </c>
      <c r="GT6510" s="77">
        <v>0.16465058085627737</v>
      </c>
      <c r="GU6510" s="77">
        <v>5.5966209081309413E-2</v>
      </c>
      <c r="GV6510" s="77">
        <v>0.16465058085627737</v>
      </c>
      <c r="GW6510" s="77">
        <v>5.5966209081309413E-2</v>
      </c>
      <c r="GX6510" s="77">
        <v>0.16465058085627737</v>
      </c>
      <c r="GY6510" s="77">
        <v>0</v>
      </c>
      <c r="GZ6510" s="77">
        <v>0</v>
      </c>
    </row>
    <row r="6511" spans="187:208" x14ac:dyDescent="0.25">
      <c r="GE6511" s="77" t="s">
        <v>427</v>
      </c>
      <c r="GF6511" s="77" t="s">
        <v>155</v>
      </c>
      <c r="GG6511" s="77" t="s">
        <v>478</v>
      </c>
      <c r="GH6511" s="77" t="s">
        <v>467</v>
      </c>
      <c r="GI6511" s="77">
        <v>2022</v>
      </c>
      <c r="GJ6511" s="77" t="s">
        <v>303</v>
      </c>
      <c r="GK6511" s="77">
        <v>1.6021759622082961</v>
      </c>
      <c r="GL6511" s="77">
        <v>612.55666899999903</v>
      </c>
      <c r="GM6511" s="77">
        <v>2022</v>
      </c>
      <c r="GN6511" s="77" t="s">
        <v>175</v>
      </c>
      <c r="GO6511" s="77">
        <v>5.3000000000000005E-2</v>
      </c>
      <c r="GP6511" s="77">
        <v>3</v>
      </c>
      <c r="GQ6511" s="77">
        <v>0</v>
      </c>
      <c r="GR6511" s="77" t="s">
        <v>423</v>
      </c>
      <c r="GS6511" s="77">
        <v>5.5966209081309413E-2</v>
      </c>
      <c r="GT6511" s="77">
        <v>8.966771488599759E-2</v>
      </c>
      <c r="GU6511" s="77">
        <v>5.5966209081309413E-2</v>
      </c>
      <c r="GV6511" s="77">
        <v>8.966771488599759E-2</v>
      </c>
      <c r="GW6511" s="77">
        <v>5.5966209081309413E-2</v>
      </c>
      <c r="GX6511" s="77">
        <v>8.966771488599759E-2</v>
      </c>
      <c r="GY6511" s="77">
        <v>0</v>
      </c>
      <c r="GZ6511" s="77">
        <v>0</v>
      </c>
    </row>
    <row r="6512" spans="187:208" x14ac:dyDescent="0.25">
      <c r="GE6512" s="77" t="s">
        <v>422</v>
      </c>
      <c r="GF6512" s="77" t="s">
        <v>155</v>
      </c>
      <c r="GG6512" s="77" t="s">
        <v>478</v>
      </c>
      <c r="GH6512" s="77" t="s">
        <v>467</v>
      </c>
      <c r="GI6512" s="77">
        <v>2023</v>
      </c>
      <c r="GJ6512" s="77" t="s">
        <v>305</v>
      </c>
      <c r="GK6512" s="77">
        <v>0.71896016785821615</v>
      </c>
      <c r="GL6512" s="77">
        <v>612.55666899999903</v>
      </c>
      <c r="GM6512" s="77">
        <v>2023</v>
      </c>
      <c r="GN6512" s="77" t="s">
        <v>175</v>
      </c>
      <c r="GO6512" s="77">
        <v>0.13250000000000001</v>
      </c>
      <c r="GP6512" s="77">
        <v>3</v>
      </c>
      <c r="GQ6512" s="77">
        <v>0</v>
      </c>
      <c r="GR6512" s="77" t="s">
        <v>423</v>
      </c>
      <c r="GS6512" s="77">
        <v>0</v>
      </c>
      <c r="GT6512" s="77">
        <v>0</v>
      </c>
      <c r="GU6512" s="77">
        <v>0.1527377521613833</v>
      </c>
      <c r="GV6512" s="77">
        <v>0.10981235993223476</v>
      </c>
      <c r="GW6512" s="77">
        <v>0.1527377521613833</v>
      </c>
      <c r="GX6512" s="77">
        <v>0.10981235993223476</v>
      </c>
      <c r="GY6512" s="77">
        <v>0.1527377521613833</v>
      </c>
      <c r="GZ6512" s="77">
        <v>0.10981235993223476</v>
      </c>
    </row>
    <row r="6513" spans="187:208" x14ac:dyDescent="0.25">
      <c r="GE6513" s="77" t="s">
        <v>425</v>
      </c>
      <c r="GF6513" s="77" t="s">
        <v>155</v>
      </c>
      <c r="GG6513" s="77" t="s">
        <v>478</v>
      </c>
      <c r="GH6513" s="77" t="s">
        <v>467</v>
      </c>
      <c r="GI6513" s="77">
        <v>2023</v>
      </c>
      <c r="GJ6513" s="77" t="s">
        <v>301</v>
      </c>
      <c r="GK6513" s="77">
        <v>3.0714971986151181</v>
      </c>
      <c r="GL6513" s="77">
        <v>612.55666899999903</v>
      </c>
      <c r="GM6513" s="77">
        <v>2023</v>
      </c>
      <c r="GN6513" s="77" t="s">
        <v>175</v>
      </c>
      <c r="GO6513" s="77">
        <v>5.3000000000000005E-2</v>
      </c>
      <c r="GP6513" s="77">
        <v>3</v>
      </c>
      <c r="GQ6513" s="77">
        <v>0</v>
      </c>
      <c r="GR6513" s="77" t="s">
        <v>423</v>
      </c>
      <c r="GS6513" s="77">
        <v>0</v>
      </c>
      <c r="GT6513" s="77">
        <v>0</v>
      </c>
      <c r="GU6513" s="77">
        <v>5.5966209081309413E-2</v>
      </c>
      <c r="GV6513" s="77">
        <v>0.17190005441034983</v>
      </c>
      <c r="GW6513" s="77">
        <v>5.5966209081309413E-2</v>
      </c>
      <c r="GX6513" s="77">
        <v>0.17190005441034983</v>
      </c>
      <c r="GY6513" s="77">
        <v>5.5966209081309413E-2</v>
      </c>
      <c r="GZ6513" s="77">
        <v>0.17190005441034983</v>
      </c>
    </row>
    <row r="6514" spans="187:208" x14ac:dyDescent="0.25">
      <c r="GE6514" s="77" t="s">
        <v>427</v>
      </c>
      <c r="GF6514" s="77" t="s">
        <v>155</v>
      </c>
      <c r="GG6514" s="77" t="s">
        <v>478</v>
      </c>
      <c r="GH6514" s="77" t="s">
        <v>467</v>
      </c>
      <c r="GI6514" s="77">
        <v>2023</v>
      </c>
      <c r="GJ6514" s="77" t="s">
        <v>303</v>
      </c>
      <c r="GK6514" s="77">
        <v>1.6845772405344539</v>
      </c>
      <c r="GL6514" s="77">
        <v>612.55666899999903</v>
      </c>
      <c r="GM6514" s="77">
        <v>2023</v>
      </c>
      <c r="GN6514" s="77" t="s">
        <v>175</v>
      </c>
      <c r="GO6514" s="77">
        <v>5.3000000000000005E-2</v>
      </c>
      <c r="GP6514" s="77">
        <v>3</v>
      </c>
      <c r="GQ6514" s="77">
        <v>0</v>
      </c>
      <c r="GR6514" s="77" t="s">
        <v>423</v>
      </c>
      <c r="GS6514" s="77">
        <v>0</v>
      </c>
      <c r="GT6514" s="77">
        <v>0</v>
      </c>
      <c r="GU6514" s="77">
        <v>5.5966209081309413E-2</v>
      </c>
      <c r="GV6514" s="77">
        <v>9.4279402057366513E-2</v>
      </c>
      <c r="GW6514" s="77">
        <v>5.5966209081309413E-2</v>
      </c>
      <c r="GX6514" s="77">
        <v>9.4279402057366513E-2</v>
      </c>
      <c r="GY6514" s="77">
        <v>5.5966209081309413E-2</v>
      </c>
      <c r="GZ6514" s="77">
        <v>9.4279402057366513E-2</v>
      </c>
    </row>
    <row r="6515" spans="187:208" x14ac:dyDescent="0.25">
      <c r="GE6515" s="77" t="s">
        <v>422</v>
      </c>
      <c r="GF6515" s="77" t="s">
        <v>155</v>
      </c>
      <c r="GG6515" s="77" t="s">
        <v>478</v>
      </c>
      <c r="GH6515" s="77" t="s">
        <v>467</v>
      </c>
      <c r="GI6515" s="77">
        <v>2024</v>
      </c>
      <c r="GJ6515" s="77" t="s">
        <v>305</v>
      </c>
      <c r="GK6515" s="77">
        <v>0.71896016785821615</v>
      </c>
      <c r="GL6515" s="77">
        <v>612.55666899999903</v>
      </c>
      <c r="GM6515" s="77">
        <v>2024</v>
      </c>
      <c r="GN6515" s="77" t="s">
        <v>175</v>
      </c>
      <c r="GO6515" s="77">
        <v>0.13250000000000001</v>
      </c>
      <c r="GP6515" s="77">
        <v>3</v>
      </c>
      <c r="GQ6515" s="77">
        <v>0</v>
      </c>
      <c r="GR6515" s="77" t="s">
        <v>423</v>
      </c>
      <c r="GS6515" s="77">
        <v>0</v>
      </c>
      <c r="GT6515" s="77">
        <v>0</v>
      </c>
      <c r="GU6515" s="77">
        <v>0</v>
      </c>
      <c r="GV6515" s="77">
        <v>0</v>
      </c>
      <c r="GW6515" s="77">
        <v>0.1527377521613833</v>
      </c>
      <c r="GX6515" s="77">
        <v>0.10981235993223476</v>
      </c>
      <c r="GY6515" s="77">
        <v>0.1527377521613833</v>
      </c>
      <c r="GZ6515" s="77">
        <v>0.10981235993223476</v>
      </c>
    </row>
    <row r="6516" spans="187:208" x14ac:dyDescent="0.25">
      <c r="GE6516" s="77" t="s">
        <v>425</v>
      </c>
      <c r="GF6516" s="77" t="s">
        <v>155</v>
      </c>
      <c r="GG6516" s="77" t="s">
        <v>478</v>
      </c>
      <c r="GH6516" s="77" t="s">
        <v>467</v>
      </c>
      <c r="GI6516" s="77">
        <v>2024</v>
      </c>
      <c r="GJ6516" s="77" t="s">
        <v>301</v>
      </c>
      <c r="GK6516" s="77">
        <v>3.0714971986151181</v>
      </c>
      <c r="GL6516" s="77">
        <v>612.55666899999903</v>
      </c>
      <c r="GM6516" s="77">
        <v>2024</v>
      </c>
      <c r="GN6516" s="77" t="s">
        <v>175</v>
      </c>
      <c r="GO6516" s="77">
        <v>5.3000000000000005E-2</v>
      </c>
      <c r="GP6516" s="77">
        <v>3</v>
      </c>
      <c r="GQ6516" s="77">
        <v>0</v>
      </c>
      <c r="GR6516" s="77" t="s">
        <v>423</v>
      </c>
      <c r="GS6516" s="77">
        <v>0</v>
      </c>
      <c r="GT6516" s="77">
        <v>0</v>
      </c>
      <c r="GU6516" s="77">
        <v>0</v>
      </c>
      <c r="GV6516" s="77">
        <v>0</v>
      </c>
      <c r="GW6516" s="77">
        <v>5.5966209081309413E-2</v>
      </c>
      <c r="GX6516" s="77">
        <v>0.17190005441034983</v>
      </c>
      <c r="GY6516" s="77">
        <v>5.5966209081309413E-2</v>
      </c>
      <c r="GZ6516" s="77">
        <v>0.17190005441034983</v>
      </c>
    </row>
    <row r="6517" spans="187:208" x14ac:dyDescent="0.25">
      <c r="GE6517" s="77" t="s">
        <v>427</v>
      </c>
      <c r="GF6517" s="77" t="s">
        <v>155</v>
      </c>
      <c r="GG6517" s="77" t="s">
        <v>478</v>
      </c>
      <c r="GH6517" s="77" t="s">
        <v>467</v>
      </c>
      <c r="GI6517" s="77">
        <v>2024</v>
      </c>
      <c r="GJ6517" s="77" t="s">
        <v>303</v>
      </c>
      <c r="GK6517" s="77">
        <v>1.6845772405344539</v>
      </c>
      <c r="GL6517" s="77">
        <v>612.55666899999903</v>
      </c>
      <c r="GM6517" s="77">
        <v>2024</v>
      </c>
      <c r="GN6517" s="77" t="s">
        <v>175</v>
      </c>
      <c r="GO6517" s="77">
        <v>5.3000000000000005E-2</v>
      </c>
      <c r="GP6517" s="77">
        <v>3</v>
      </c>
      <c r="GQ6517" s="77">
        <v>0</v>
      </c>
      <c r="GR6517" s="77" t="s">
        <v>423</v>
      </c>
      <c r="GS6517" s="77">
        <v>0</v>
      </c>
      <c r="GT6517" s="77">
        <v>0</v>
      </c>
      <c r="GU6517" s="77">
        <v>0</v>
      </c>
      <c r="GV6517" s="77">
        <v>0</v>
      </c>
      <c r="GW6517" s="77">
        <v>5.5966209081309413E-2</v>
      </c>
      <c r="GX6517" s="77">
        <v>9.4279402057366513E-2</v>
      </c>
      <c r="GY6517" s="77">
        <v>5.5966209081309413E-2</v>
      </c>
      <c r="GZ6517" s="77">
        <v>9.4279402057366513E-2</v>
      </c>
    </row>
    <row r="6518" spans="187:208" x14ac:dyDescent="0.25">
      <c r="GE6518" s="77" t="s">
        <v>422</v>
      </c>
      <c r="GF6518" s="77" t="s">
        <v>155</v>
      </c>
      <c r="GG6518" s="77" t="s">
        <v>478</v>
      </c>
      <c r="GH6518" s="77" t="s">
        <v>467</v>
      </c>
      <c r="GI6518" s="77">
        <v>2025</v>
      </c>
      <c r="GJ6518" s="77" t="s">
        <v>305</v>
      </c>
      <c r="GK6518" s="77">
        <v>0.71896016785821615</v>
      </c>
      <c r="GL6518" s="77">
        <v>612.55666899999903</v>
      </c>
      <c r="GM6518" s="77">
        <v>2025</v>
      </c>
      <c r="GN6518" s="77" t="s">
        <v>175</v>
      </c>
      <c r="GO6518" s="77">
        <v>0.13250000000000001</v>
      </c>
      <c r="GP6518" s="77">
        <v>3</v>
      </c>
      <c r="GQ6518" s="77">
        <v>0</v>
      </c>
      <c r="GR6518" s="77" t="s">
        <v>423</v>
      </c>
      <c r="GS6518" s="77">
        <v>0</v>
      </c>
      <c r="GT6518" s="77">
        <v>0</v>
      </c>
      <c r="GU6518" s="77">
        <v>0</v>
      </c>
      <c r="GV6518" s="77">
        <v>0</v>
      </c>
      <c r="GW6518" s="77">
        <v>0</v>
      </c>
      <c r="GX6518" s="77">
        <v>0</v>
      </c>
      <c r="GY6518" s="77">
        <v>0.1527377521613833</v>
      </c>
      <c r="GZ6518" s="77">
        <v>0.10981235993223476</v>
      </c>
    </row>
    <row r="6519" spans="187:208" x14ac:dyDescent="0.25">
      <c r="GE6519" s="77" t="s">
        <v>425</v>
      </c>
      <c r="GF6519" s="77" t="s">
        <v>155</v>
      </c>
      <c r="GG6519" s="77" t="s">
        <v>478</v>
      </c>
      <c r="GH6519" s="77" t="s">
        <v>467</v>
      </c>
      <c r="GI6519" s="77">
        <v>2025</v>
      </c>
      <c r="GJ6519" s="77" t="s">
        <v>301</v>
      </c>
      <c r="GK6519" s="77">
        <v>3.0714971986151181</v>
      </c>
      <c r="GL6519" s="77">
        <v>612.55666899999903</v>
      </c>
      <c r="GM6519" s="77">
        <v>2025</v>
      </c>
      <c r="GN6519" s="77" t="s">
        <v>175</v>
      </c>
      <c r="GO6519" s="77">
        <v>5.3000000000000005E-2</v>
      </c>
      <c r="GP6519" s="77">
        <v>3</v>
      </c>
      <c r="GQ6519" s="77">
        <v>0</v>
      </c>
      <c r="GR6519" s="77" t="s">
        <v>423</v>
      </c>
      <c r="GS6519" s="77">
        <v>0</v>
      </c>
      <c r="GT6519" s="77">
        <v>0</v>
      </c>
      <c r="GU6519" s="77">
        <v>0</v>
      </c>
      <c r="GV6519" s="77">
        <v>0</v>
      </c>
      <c r="GW6519" s="77">
        <v>0</v>
      </c>
      <c r="GX6519" s="77">
        <v>0</v>
      </c>
      <c r="GY6519" s="77">
        <v>5.5966209081309413E-2</v>
      </c>
      <c r="GZ6519" s="77">
        <v>0.17190005441034983</v>
      </c>
    </row>
    <row r="6520" spans="187:208" x14ac:dyDescent="0.25">
      <c r="GE6520" s="77" t="s">
        <v>427</v>
      </c>
      <c r="GF6520" s="77" t="s">
        <v>155</v>
      </c>
      <c r="GG6520" s="77" t="s">
        <v>478</v>
      </c>
      <c r="GH6520" s="77" t="s">
        <v>467</v>
      </c>
      <c r="GI6520" s="77">
        <v>2025</v>
      </c>
      <c r="GJ6520" s="77" t="s">
        <v>303</v>
      </c>
      <c r="GK6520" s="77">
        <v>1.6845772405344539</v>
      </c>
      <c r="GL6520" s="77">
        <v>612.55666899999903</v>
      </c>
      <c r="GM6520" s="77">
        <v>2025</v>
      </c>
      <c r="GN6520" s="77" t="s">
        <v>175</v>
      </c>
      <c r="GO6520" s="77">
        <v>5.3000000000000005E-2</v>
      </c>
      <c r="GP6520" s="77">
        <v>3</v>
      </c>
      <c r="GQ6520" s="77">
        <v>0</v>
      </c>
      <c r="GR6520" s="77" t="s">
        <v>423</v>
      </c>
      <c r="GS6520" s="77">
        <v>0</v>
      </c>
      <c r="GT6520" s="77">
        <v>0</v>
      </c>
      <c r="GU6520" s="77">
        <v>0</v>
      </c>
      <c r="GV6520" s="77">
        <v>0</v>
      </c>
      <c r="GW6520" s="77">
        <v>0</v>
      </c>
      <c r="GX6520" s="77">
        <v>0</v>
      </c>
      <c r="GY6520" s="77">
        <v>5.5966209081309413E-2</v>
      </c>
      <c r="GZ6520" s="77">
        <v>9.4279402057366513E-2</v>
      </c>
    </row>
    <row r="6521" spans="187:208" x14ac:dyDescent="0.25">
      <c r="GE6521" s="77" t="s">
        <v>422</v>
      </c>
      <c r="GF6521" s="77" t="s">
        <v>155</v>
      </c>
      <c r="GG6521" s="77" t="s">
        <v>478</v>
      </c>
      <c r="GH6521" s="77" t="s">
        <v>474</v>
      </c>
      <c r="GI6521" s="77">
        <v>2021</v>
      </c>
      <c r="GJ6521" s="77" t="s">
        <v>305</v>
      </c>
      <c r="GK6521" s="77">
        <v>3.6425060683954368E-2</v>
      </c>
      <c r="GL6521" s="77">
        <v>612.55666899999903</v>
      </c>
      <c r="GM6521" s="77">
        <v>2021</v>
      </c>
      <c r="GN6521" s="77" t="s">
        <v>175</v>
      </c>
      <c r="GO6521" s="77">
        <v>0.13250000000000001</v>
      </c>
      <c r="GP6521" s="77">
        <v>3</v>
      </c>
      <c r="GQ6521" s="77">
        <v>0</v>
      </c>
      <c r="GR6521" s="77" t="s">
        <v>423</v>
      </c>
      <c r="GS6521" s="77">
        <v>0.1527377521613833</v>
      </c>
      <c r="GT6521" s="77">
        <v>5.5634818912091693E-3</v>
      </c>
      <c r="GU6521" s="77">
        <v>0.1527377521613833</v>
      </c>
      <c r="GV6521" s="77">
        <v>5.5634818912091693E-3</v>
      </c>
      <c r="GW6521" s="77">
        <v>0</v>
      </c>
      <c r="GX6521" s="77">
        <v>0</v>
      </c>
      <c r="GY6521" s="77">
        <v>0</v>
      </c>
      <c r="GZ6521" s="77">
        <v>0</v>
      </c>
    </row>
    <row r="6522" spans="187:208" x14ac:dyDescent="0.25">
      <c r="GE6522" s="77" t="s">
        <v>425</v>
      </c>
      <c r="GF6522" s="77" t="s">
        <v>155</v>
      </c>
      <c r="GG6522" s="77" t="s">
        <v>478</v>
      </c>
      <c r="GH6522" s="77" t="s">
        <v>474</v>
      </c>
      <c r="GI6522" s="77">
        <v>2021</v>
      </c>
      <c r="GJ6522" s="77" t="s">
        <v>301</v>
      </c>
      <c r="GK6522" s="77">
        <v>1.5808724525431419E-3</v>
      </c>
      <c r="GL6522" s="77">
        <v>612.55666899999903</v>
      </c>
      <c r="GM6522" s="77">
        <v>2021</v>
      </c>
      <c r="GN6522" s="77" t="s">
        <v>175</v>
      </c>
      <c r="GO6522" s="77">
        <v>5.3000000000000005E-2</v>
      </c>
      <c r="GP6522" s="77">
        <v>3</v>
      </c>
      <c r="GQ6522" s="77">
        <v>0</v>
      </c>
      <c r="GR6522" s="77" t="s">
        <v>423</v>
      </c>
      <c r="GS6522" s="77">
        <v>5.5966209081309413E-2</v>
      </c>
      <c r="GT6522" s="77">
        <v>8.8475438209911875E-5</v>
      </c>
      <c r="GU6522" s="77">
        <v>5.5966209081309413E-2</v>
      </c>
      <c r="GV6522" s="77">
        <v>8.8475438209911875E-5</v>
      </c>
      <c r="GW6522" s="77">
        <v>0</v>
      </c>
      <c r="GX6522" s="77">
        <v>0</v>
      </c>
      <c r="GY6522" s="77">
        <v>0</v>
      </c>
      <c r="GZ6522" s="77">
        <v>0</v>
      </c>
    </row>
    <row r="6523" spans="187:208" x14ac:dyDescent="0.25">
      <c r="GE6523" s="77" t="s">
        <v>427</v>
      </c>
      <c r="GF6523" s="77" t="s">
        <v>155</v>
      </c>
      <c r="GG6523" s="77" t="s">
        <v>478</v>
      </c>
      <c r="GH6523" s="77" t="s">
        <v>474</v>
      </c>
      <c r="GI6523" s="77">
        <v>2021</v>
      </c>
      <c r="GJ6523" s="77" t="s">
        <v>303</v>
      </c>
      <c r="GK6523" s="77">
        <v>3.9894642198450597E-2</v>
      </c>
      <c r="GL6523" s="77">
        <v>612.55666899999903</v>
      </c>
      <c r="GM6523" s="77">
        <v>2021</v>
      </c>
      <c r="GN6523" s="77" t="s">
        <v>175</v>
      </c>
      <c r="GO6523" s="77">
        <v>5.3000000000000005E-2</v>
      </c>
      <c r="GP6523" s="77">
        <v>3</v>
      </c>
      <c r="GQ6523" s="77">
        <v>0</v>
      </c>
      <c r="GR6523" s="77" t="s">
        <v>423</v>
      </c>
      <c r="GS6523" s="77">
        <v>5.5966209081309413E-2</v>
      </c>
      <c r="GT6523" s="77">
        <v>2.2327518865025158E-3</v>
      </c>
      <c r="GU6523" s="77">
        <v>5.5966209081309413E-2</v>
      </c>
      <c r="GV6523" s="77">
        <v>2.2327518865025158E-3</v>
      </c>
      <c r="GW6523" s="77">
        <v>0</v>
      </c>
      <c r="GX6523" s="77">
        <v>0</v>
      </c>
      <c r="GY6523" s="77">
        <v>0</v>
      </c>
      <c r="GZ6523" s="77">
        <v>0</v>
      </c>
    </row>
    <row r="6524" spans="187:208" x14ac:dyDescent="0.25">
      <c r="GE6524" s="77" t="s">
        <v>422</v>
      </c>
      <c r="GF6524" s="77" t="s">
        <v>155</v>
      </c>
      <c r="GG6524" s="77" t="s">
        <v>478</v>
      </c>
      <c r="GH6524" s="77" t="s">
        <v>474</v>
      </c>
      <c r="GI6524" s="77">
        <v>2022</v>
      </c>
      <c r="GJ6524" s="77" t="s">
        <v>305</v>
      </c>
      <c r="GK6524" s="77">
        <v>3.6425060683954368E-2</v>
      </c>
      <c r="GL6524" s="77">
        <v>612.55666899999903</v>
      </c>
      <c r="GM6524" s="77">
        <v>2022</v>
      </c>
      <c r="GN6524" s="77" t="s">
        <v>175</v>
      </c>
      <c r="GO6524" s="77">
        <v>0.13250000000000001</v>
      </c>
      <c r="GP6524" s="77">
        <v>3</v>
      </c>
      <c r="GQ6524" s="77">
        <v>0</v>
      </c>
      <c r="GR6524" s="77" t="s">
        <v>423</v>
      </c>
      <c r="GS6524" s="77">
        <v>0.1527377521613833</v>
      </c>
      <c r="GT6524" s="77">
        <v>5.5634818912091693E-3</v>
      </c>
      <c r="GU6524" s="77">
        <v>0.1527377521613833</v>
      </c>
      <c r="GV6524" s="77">
        <v>5.5634818912091693E-3</v>
      </c>
      <c r="GW6524" s="77">
        <v>0.1527377521613833</v>
      </c>
      <c r="GX6524" s="77">
        <v>5.5634818912091693E-3</v>
      </c>
      <c r="GY6524" s="77">
        <v>0</v>
      </c>
      <c r="GZ6524" s="77">
        <v>0</v>
      </c>
    </row>
    <row r="6525" spans="187:208" x14ac:dyDescent="0.25">
      <c r="GE6525" s="77" t="s">
        <v>425</v>
      </c>
      <c r="GF6525" s="77" t="s">
        <v>155</v>
      </c>
      <c r="GG6525" s="77" t="s">
        <v>478</v>
      </c>
      <c r="GH6525" s="77" t="s">
        <v>474</v>
      </c>
      <c r="GI6525" s="77">
        <v>2022</v>
      </c>
      <c r="GJ6525" s="77" t="s">
        <v>301</v>
      </c>
      <c r="GK6525" s="77">
        <v>1.5808724525431419E-3</v>
      </c>
      <c r="GL6525" s="77">
        <v>612.55666899999903</v>
      </c>
      <c r="GM6525" s="77">
        <v>2022</v>
      </c>
      <c r="GN6525" s="77" t="s">
        <v>175</v>
      </c>
      <c r="GO6525" s="77">
        <v>5.3000000000000005E-2</v>
      </c>
      <c r="GP6525" s="77">
        <v>3</v>
      </c>
      <c r="GQ6525" s="77">
        <v>0</v>
      </c>
      <c r="GR6525" s="77" t="s">
        <v>423</v>
      </c>
      <c r="GS6525" s="77">
        <v>5.5966209081309413E-2</v>
      </c>
      <c r="GT6525" s="77">
        <v>8.8475438209911875E-5</v>
      </c>
      <c r="GU6525" s="77">
        <v>5.5966209081309413E-2</v>
      </c>
      <c r="GV6525" s="77">
        <v>8.8475438209911875E-5</v>
      </c>
      <c r="GW6525" s="77">
        <v>5.5966209081309413E-2</v>
      </c>
      <c r="GX6525" s="77">
        <v>8.8475438209911875E-5</v>
      </c>
      <c r="GY6525" s="77">
        <v>0</v>
      </c>
      <c r="GZ6525" s="77">
        <v>0</v>
      </c>
    </row>
    <row r="6526" spans="187:208" x14ac:dyDescent="0.25">
      <c r="GE6526" s="77" t="s">
        <v>427</v>
      </c>
      <c r="GF6526" s="77" t="s">
        <v>155</v>
      </c>
      <c r="GG6526" s="77" t="s">
        <v>478</v>
      </c>
      <c r="GH6526" s="77" t="s">
        <v>474</v>
      </c>
      <c r="GI6526" s="77">
        <v>2022</v>
      </c>
      <c r="GJ6526" s="77" t="s">
        <v>303</v>
      </c>
      <c r="GK6526" s="77">
        <v>3.9894642198450597E-2</v>
      </c>
      <c r="GL6526" s="77">
        <v>612.55666899999903</v>
      </c>
      <c r="GM6526" s="77">
        <v>2022</v>
      </c>
      <c r="GN6526" s="77" t="s">
        <v>175</v>
      </c>
      <c r="GO6526" s="77">
        <v>5.3000000000000005E-2</v>
      </c>
      <c r="GP6526" s="77">
        <v>3</v>
      </c>
      <c r="GQ6526" s="77">
        <v>0</v>
      </c>
      <c r="GR6526" s="77" t="s">
        <v>423</v>
      </c>
      <c r="GS6526" s="77">
        <v>5.5966209081309413E-2</v>
      </c>
      <c r="GT6526" s="77">
        <v>2.2327518865025158E-3</v>
      </c>
      <c r="GU6526" s="77">
        <v>5.5966209081309413E-2</v>
      </c>
      <c r="GV6526" s="77">
        <v>2.2327518865025158E-3</v>
      </c>
      <c r="GW6526" s="77">
        <v>5.5966209081309413E-2</v>
      </c>
      <c r="GX6526" s="77">
        <v>2.2327518865025158E-3</v>
      </c>
      <c r="GY6526" s="77">
        <v>0</v>
      </c>
      <c r="GZ6526" s="77">
        <v>0</v>
      </c>
    </row>
    <row r="6527" spans="187:208" x14ac:dyDescent="0.25">
      <c r="GE6527" s="77" t="s">
        <v>422</v>
      </c>
      <c r="GF6527" s="77" t="s">
        <v>155</v>
      </c>
      <c r="GG6527" s="77" t="s">
        <v>478</v>
      </c>
      <c r="GH6527" s="77" t="s">
        <v>474</v>
      </c>
      <c r="GI6527" s="77">
        <v>2023</v>
      </c>
      <c r="GJ6527" s="77" t="s">
        <v>305</v>
      </c>
      <c r="GK6527" s="77">
        <v>3.7590224611390673E-2</v>
      </c>
      <c r="GL6527" s="77">
        <v>612.55666899999903</v>
      </c>
      <c r="GM6527" s="77">
        <v>2023</v>
      </c>
      <c r="GN6527" s="77" t="s">
        <v>175</v>
      </c>
      <c r="GO6527" s="77">
        <v>0.13250000000000001</v>
      </c>
      <c r="GP6527" s="77">
        <v>3</v>
      </c>
      <c r="GQ6527" s="77">
        <v>0</v>
      </c>
      <c r="GR6527" s="77" t="s">
        <v>423</v>
      </c>
      <c r="GS6527" s="77">
        <v>0</v>
      </c>
      <c r="GT6527" s="77">
        <v>0</v>
      </c>
      <c r="GU6527" s="77">
        <v>0.1527377521613833</v>
      </c>
      <c r="GV6527" s="77">
        <v>5.7414464103853194E-3</v>
      </c>
      <c r="GW6527" s="77">
        <v>0.1527377521613833</v>
      </c>
      <c r="GX6527" s="77">
        <v>5.7414464103853194E-3</v>
      </c>
      <c r="GY6527" s="77">
        <v>0.1527377521613833</v>
      </c>
      <c r="GZ6527" s="77">
        <v>5.7414464103853194E-3</v>
      </c>
    </row>
    <row r="6528" spans="187:208" x14ac:dyDescent="0.25">
      <c r="GE6528" s="77" t="s">
        <v>425</v>
      </c>
      <c r="GF6528" s="77" t="s">
        <v>155</v>
      </c>
      <c r="GG6528" s="77" t="s">
        <v>478</v>
      </c>
      <c r="GH6528" s="77" t="s">
        <v>474</v>
      </c>
      <c r="GI6528" s="77">
        <v>2023</v>
      </c>
      <c r="GJ6528" s="77" t="s">
        <v>301</v>
      </c>
      <c r="GK6528" s="77">
        <v>1.631433411568713E-3</v>
      </c>
      <c r="GL6528" s="77">
        <v>612.55666899999903</v>
      </c>
      <c r="GM6528" s="77">
        <v>2023</v>
      </c>
      <c r="GN6528" s="77" t="s">
        <v>175</v>
      </c>
      <c r="GO6528" s="77">
        <v>5.3000000000000005E-2</v>
      </c>
      <c r="GP6528" s="77">
        <v>3</v>
      </c>
      <c r="GQ6528" s="77">
        <v>0</v>
      </c>
      <c r="GR6528" s="77" t="s">
        <v>423</v>
      </c>
      <c r="GS6528" s="77">
        <v>0</v>
      </c>
      <c r="GT6528" s="77">
        <v>0</v>
      </c>
      <c r="GU6528" s="77">
        <v>5.5966209081309413E-2</v>
      </c>
      <c r="GV6528" s="77">
        <v>9.1305143414088501E-5</v>
      </c>
      <c r="GW6528" s="77">
        <v>5.5966209081309413E-2</v>
      </c>
      <c r="GX6528" s="77">
        <v>9.1305143414088501E-5</v>
      </c>
      <c r="GY6528" s="77">
        <v>5.5966209081309413E-2</v>
      </c>
      <c r="GZ6528" s="77">
        <v>9.1305143414088501E-5</v>
      </c>
    </row>
    <row r="6529" spans="187:208" x14ac:dyDescent="0.25">
      <c r="GE6529" s="77" t="s">
        <v>427</v>
      </c>
      <c r="GF6529" s="77" t="s">
        <v>155</v>
      </c>
      <c r="GG6529" s="77" t="s">
        <v>478</v>
      </c>
      <c r="GH6529" s="77" t="s">
        <v>474</v>
      </c>
      <c r="GI6529" s="77">
        <v>2023</v>
      </c>
      <c r="GJ6529" s="77" t="s">
        <v>303</v>
      </c>
      <c r="GK6529" s="77">
        <v>4.1186611014017722E-2</v>
      </c>
      <c r="GL6529" s="77">
        <v>612.55666899999903</v>
      </c>
      <c r="GM6529" s="77">
        <v>2023</v>
      </c>
      <c r="GN6529" s="77" t="s">
        <v>175</v>
      </c>
      <c r="GO6529" s="77">
        <v>5.3000000000000005E-2</v>
      </c>
      <c r="GP6529" s="77">
        <v>3</v>
      </c>
      <c r="GQ6529" s="77">
        <v>0</v>
      </c>
      <c r="GR6529" s="77" t="s">
        <v>423</v>
      </c>
      <c r="GS6529" s="77">
        <v>0</v>
      </c>
      <c r="GT6529" s="77">
        <v>0</v>
      </c>
      <c r="GU6529" s="77">
        <v>5.5966209081309413E-2</v>
      </c>
      <c r="GV6529" s="77">
        <v>2.3050584833610769E-3</v>
      </c>
      <c r="GW6529" s="77">
        <v>5.5966209081309413E-2</v>
      </c>
      <c r="GX6529" s="77">
        <v>2.3050584833610769E-3</v>
      </c>
      <c r="GY6529" s="77">
        <v>5.5966209081309413E-2</v>
      </c>
      <c r="GZ6529" s="77">
        <v>2.3050584833610769E-3</v>
      </c>
    </row>
    <row r="6530" spans="187:208" x14ac:dyDescent="0.25">
      <c r="GE6530" s="77" t="s">
        <v>422</v>
      </c>
      <c r="GF6530" s="77" t="s">
        <v>155</v>
      </c>
      <c r="GG6530" s="77" t="s">
        <v>478</v>
      </c>
      <c r="GH6530" s="77" t="s">
        <v>474</v>
      </c>
      <c r="GI6530" s="77">
        <v>2024</v>
      </c>
      <c r="GJ6530" s="77" t="s">
        <v>305</v>
      </c>
      <c r="GK6530" s="77">
        <v>3.7590224611390673E-2</v>
      </c>
      <c r="GL6530" s="77">
        <v>612.55666899999903</v>
      </c>
      <c r="GM6530" s="77">
        <v>2024</v>
      </c>
      <c r="GN6530" s="77" t="s">
        <v>175</v>
      </c>
      <c r="GO6530" s="77">
        <v>0.13250000000000001</v>
      </c>
      <c r="GP6530" s="77">
        <v>3</v>
      </c>
      <c r="GQ6530" s="77">
        <v>0</v>
      </c>
      <c r="GR6530" s="77" t="s">
        <v>423</v>
      </c>
      <c r="GS6530" s="77">
        <v>0</v>
      </c>
      <c r="GT6530" s="77">
        <v>0</v>
      </c>
      <c r="GU6530" s="77">
        <v>0</v>
      </c>
      <c r="GV6530" s="77">
        <v>0</v>
      </c>
      <c r="GW6530" s="77">
        <v>0.1527377521613833</v>
      </c>
      <c r="GX6530" s="77">
        <v>5.7414464103853194E-3</v>
      </c>
      <c r="GY6530" s="77">
        <v>0.1527377521613833</v>
      </c>
      <c r="GZ6530" s="77">
        <v>5.7414464103853194E-3</v>
      </c>
    </row>
    <row r="6531" spans="187:208" x14ac:dyDescent="0.25">
      <c r="GE6531" s="77" t="s">
        <v>425</v>
      </c>
      <c r="GF6531" s="77" t="s">
        <v>155</v>
      </c>
      <c r="GG6531" s="77" t="s">
        <v>478</v>
      </c>
      <c r="GH6531" s="77" t="s">
        <v>474</v>
      </c>
      <c r="GI6531" s="77">
        <v>2024</v>
      </c>
      <c r="GJ6531" s="77" t="s">
        <v>301</v>
      </c>
      <c r="GK6531" s="77">
        <v>1.631433411568713E-3</v>
      </c>
      <c r="GL6531" s="77">
        <v>612.55666899999903</v>
      </c>
      <c r="GM6531" s="77">
        <v>2024</v>
      </c>
      <c r="GN6531" s="77" t="s">
        <v>175</v>
      </c>
      <c r="GO6531" s="77">
        <v>5.3000000000000005E-2</v>
      </c>
      <c r="GP6531" s="77">
        <v>3</v>
      </c>
      <c r="GQ6531" s="77">
        <v>0</v>
      </c>
      <c r="GR6531" s="77" t="s">
        <v>423</v>
      </c>
      <c r="GS6531" s="77">
        <v>0</v>
      </c>
      <c r="GT6531" s="77">
        <v>0</v>
      </c>
      <c r="GU6531" s="77">
        <v>0</v>
      </c>
      <c r="GV6531" s="77">
        <v>0</v>
      </c>
      <c r="GW6531" s="77">
        <v>5.5966209081309413E-2</v>
      </c>
      <c r="GX6531" s="77">
        <v>9.1305143414088501E-5</v>
      </c>
      <c r="GY6531" s="77">
        <v>5.5966209081309413E-2</v>
      </c>
      <c r="GZ6531" s="77">
        <v>9.1305143414088501E-5</v>
      </c>
    </row>
    <row r="6532" spans="187:208" x14ac:dyDescent="0.25">
      <c r="GE6532" s="77" t="s">
        <v>427</v>
      </c>
      <c r="GF6532" s="77" t="s">
        <v>155</v>
      </c>
      <c r="GG6532" s="77" t="s">
        <v>478</v>
      </c>
      <c r="GH6532" s="77" t="s">
        <v>474</v>
      </c>
      <c r="GI6532" s="77">
        <v>2024</v>
      </c>
      <c r="GJ6532" s="77" t="s">
        <v>303</v>
      </c>
      <c r="GK6532" s="77">
        <v>4.1186611014017722E-2</v>
      </c>
      <c r="GL6532" s="77">
        <v>612.55666899999903</v>
      </c>
      <c r="GM6532" s="77">
        <v>2024</v>
      </c>
      <c r="GN6532" s="77" t="s">
        <v>175</v>
      </c>
      <c r="GO6532" s="77">
        <v>5.3000000000000005E-2</v>
      </c>
      <c r="GP6532" s="77">
        <v>3</v>
      </c>
      <c r="GQ6532" s="77">
        <v>0</v>
      </c>
      <c r="GR6532" s="77" t="s">
        <v>423</v>
      </c>
      <c r="GS6532" s="77">
        <v>0</v>
      </c>
      <c r="GT6532" s="77">
        <v>0</v>
      </c>
      <c r="GU6532" s="77">
        <v>0</v>
      </c>
      <c r="GV6532" s="77">
        <v>0</v>
      </c>
      <c r="GW6532" s="77">
        <v>5.5966209081309413E-2</v>
      </c>
      <c r="GX6532" s="77">
        <v>2.3050584833610769E-3</v>
      </c>
      <c r="GY6532" s="77">
        <v>5.5966209081309413E-2</v>
      </c>
      <c r="GZ6532" s="77">
        <v>2.3050584833610769E-3</v>
      </c>
    </row>
    <row r="6533" spans="187:208" x14ac:dyDescent="0.25">
      <c r="GE6533" s="77" t="s">
        <v>422</v>
      </c>
      <c r="GF6533" s="77" t="s">
        <v>155</v>
      </c>
      <c r="GG6533" s="77" t="s">
        <v>478</v>
      </c>
      <c r="GH6533" s="77" t="s">
        <v>474</v>
      </c>
      <c r="GI6533" s="77">
        <v>2025</v>
      </c>
      <c r="GJ6533" s="77" t="s">
        <v>305</v>
      </c>
      <c r="GK6533" s="77">
        <v>3.7590224611390673E-2</v>
      </c>
      <c r="GL6533" s="77">
        <v>612.55666899999903</v>
      </c>
      <c r="GM6533" s="77">
        <v>2025</v>
      </c>
      <c r="GN6533" s="77" t="s">
        <v>175</v>
      </c>
      <c r="GO6533" s="77">
        <v>0.13250000000000001</v>
      </c>
      <c r="GP6533" s="77">
        <v>3</v>
      </c>
      <c r="GQ6533" s="77">
        <v>0</v>
      </c>
      <c r="GR6533" s="77" t="s">
        <v>423</v>
      </c>
      <c r="GS6533" s="77">
        <v>0</v>
      </c>
      <c r="GT6533" s="77">
        <v>0</v>
      </c>
      <c r="GU6533" s="77">
        <v>0</v>
      </c>
      <c r="GV6533" s="77">
        <v>0</v>
      </c>
      <c r="GW6533" s="77">
        <v>0</v>
      </c>
      <c r="GX6533" s="77">
        <v>0</v>
      </c>
      <c r="GY6533" s="77">
        <v>0.1527377521613833</v>
      </c>
      <c r="GZ6533" s="77">
        <v>5.7414464103853194E-3</v>
      </c>
    </row>
    <row r="6534" spans="187:208" x14ac:dyDescent="0.25">
      <c r="GE6534" s="77" t="s">
        <v>425</v>
      </c>
      <c r="GF6534" s="77" t="s">
        <v>155</v>
      </c>
      <c r="GG6534" s="77" t="s">
        <v>478</v>
      </c>
      <c r="GH6534" s="77" t="s">
        <v>474</v>
      </c>
      <c r="GI6534" s="77">
        <v>2025</v>
      </c>
      <c r="GJ6534" s="77" t="s">
        <v>301</v>
      </c>
      <c r="GK6534" s="77">
        <v>1.631433411568713E-3</v>
      </c>
      <c r="GL6534" s="77">
        <v>612.55666899999903</v>
      </c>
      <c r="GM6534" s="77">
        <v>2025</v>
      </c>
      <c r="GN6534" s="77" t="s">
        <v>175</v>
      </c>
      <c r="GO6534" s="77">
        <v>5.3000000000000005E-2</v>
      </c>
      <c r="GP6534" s="77">
        <v>3</v>
      </c>
      <c r="GQ6534" s="77">
        <v>0</v>
      </c>
      <c r="GR6534" s="77" t="s">
        <v>423</v>
      </c>
      <c r="GS6534" s="77">
        <v>0</v>
      </c>
      <c r="GT6534" s="77">
        <v>0</v>
      </c>
      <c r="GU6534" s="77">
        <v>0</v>
      </c>
      <c r="GV6534" s="77">
        <v>0</v>
      </c>
      <c r="GW6534" s="77">
        <v>0</v>
      </c>
      <c r="GX6534" s="77">
        <v>0</v>
      </c>
      <c r="GY6534" s="77">
        <v>5.5966209081309413E-2</v>
      </c>
      <c r="GZ6534" s="77">
        <v>9.1305143414088501E-5</v>
      </c>
    </row>
    <row r="6535" spans="187:208" x14ac:dyDescent="0.25">
      <c r="GE6535" s="77" t="s">
        <v>427</v>
      </c>
      <c r="GF6535" s="77" t="s">
        <v>155</v>
      </c>
      <c r="GG6535" s="77" t="s">
        <v>478</v>
      </c>
      <c r="GH6535" s="77" t="s">
        <v>474</v>
      </c>
      <c r="GI6535" s="77">
        <v>2025</v>
      </c>
      <c r="GJ6535" s="77" t="s">
        <v>303</v>
      </c>
      <c r="GK6535" s="77">
        <v>4.1186611014017722E-2</v>
      </c>
      <c r="GL6535" s="77">
        <v>612.55666899999903</v>
      </c>
      <c r="GM6535" s="77">
        <v>2025</v>
      </c>
      <c r="GN6535" s="77" t="s">
        <v>175</v>
      </c>
      <c r="GO6535" s="77">
        <v>5.3000000000000005E-2</v>
      </c>
      <c r="GP6535" s="77">
        <v>3</v>
      </c>
      <c r="GQ6535" s="77">
        <v>0</v>
      </c>
      <c r="GR6535" s="77" t="s">
        <v>423</v>
      </c>
      <c r="GS6535" s="77">
        <v>0</v>
      </c>
      <c r="GT6535" s="77">
        <v>0</v>
      </c>
      <c r="GU6535" s="77">
        <v>0</v>
      </c>
      <c r="GV6535" s="77">
        <v>0</v>
      </c>
      <c r="GW6535" s="77">
        <v>0</v>
      </c>
      <c r="GX6535" s="77">
        <v>0</v>
      </c>
      <c r="GY6535" s="77">
        <v>5.5966209081309413E-2</v>
      </c>
      <c r="GZ6535" s="77">
        <v>2.3050584833610769E-3</v>
      </c>
    </row>
    <row r="6536" spans="187:208" x14ac:dyDescent="0.25">
      <c r="GE6536" s="77" t="s">
        <v>422</v>
      </c>
      <c r="GF6536" s="77" t="s">
        <v>155</v>
      </c>
      <c r="GG6536" s="77" t="s">
        <v>478</v>
      </c>
      <c r="GH6536" s="77" t="s">
        <v>481</v>
      </c>
      <c r="GI6536" s="77">
        <v>2021</v>
      </c>
      <c r="GJ6536" s="77" t="s">
        <v>305</v>
      </c>
      <c r="GK6536" s="77">
        <v>409.22373582032111</v>
      </c>
      <c r="GL6536" s="77">
        <v>612.55666899999903</v>
      </c>
      <c r="GM6536" s="77">
        <v>2021</v>
      </c>
      <c r="GN6536" s="77" t="s">
        <v>175</v>
      </c>
      <c r="GO6536" s="77">
        <v>0.13250000000000001</v>
      </c>
      <c r="GP6536" s="77">
        <v>3</v>
      </c>
      <c r="GQ6536" s="77">
        <v>0</v>
      </c>
      <c r="GR6536" s="77" t="s">
        <v>423</v>
      </c>
      <c r="GS6536" s="77">
        <v>0.1527377521613833</v>
      </c>
      <c r="GT6536" s="77">
        <v>62.503913540279598</v>
      </c>
      <c r="GU6536" s="77">
        <v>0.1527377521613833</v>
      </c>
      <c r="GV6536" s="77">
        <v>62.503913540279598</v>
      </c>
      <c r="GW6536" s="77">
        <v>0</v>
      </c>
      <c r="GX6536" s="77">
        <v>0</v>
      </c>
      <c r="GY6536" s="77">
        <v>0</v>
      </c>
      <c r="GZ6536" s="77">
        <v>0</v>
      </c>
    </row>
    <row r="6537" spans="187:208" x14ac:dyDescent="0.25">
      <c r="GE6537" s="77" t="s">
        <v>425</v>
      </c>
      <c r="GF6537" s="77" t="s">
        <v>155</v>
      </c>
      <c r="GG6537" s="77" t="s">
        <v>478</v>
      </c>
      <c r="GH6537" s="77" t="s">
        <v>481</v>
      </c>
      <c r="GI6537" s="77">
        <v>2021</v>
      </c>
      <c r="GJ6537" s="77" t="s">
        <v>301</v>
      </c>
      <c r="GK6537" s="77">
        <v>13469.087812378721</v>
      </c>
      <c r="GL6537" s="77">
        <v>612.55666899999903</v>
      </c>
      <c r="GM6537" s="77">
        <v>2021</v>
      </c>
      <c r="GN6537" s="77" t="s">
        <v>175</v>
      </c>
      <c r="GO6537" s="77">
        <v>5.3000000000000005E-2</v>
      </c>
      <c r="GP6537" s="77">
        <v>3</v>
      </c>
      <c r="GQ6537" s="77">
        <v>0</v>
      </c>
      <c r="GR6537" s="77" t="s">
        <v>423</v>
      </c>
      <c r="GS6537" s="77">
        <v>5.5966209081309413E-2</v>
      </c>
      <c r="GT6537" s="77">
        <v>753.81378464210388</v>
      </c>
      <c r="GU6537" s="77">
        <v>5.5966209081309413E-2</v>
      </c>
      <c r="GV6537" s="77">
        <v>753.81378464210388</v>
      </c>
      <c r="GW6537" s="77">
        <v>0</v>
      </c>
      <c r="GX6537" s="77">
        <v>0</v>
      </c>
      <c r="GY6537" s="77">
        <v>0</v>
      </c>
      <c r="GZ6537" s="77">
        <v>0</v>
      </c>
    </row>
    <row r="6538" spans="187:208" x14ac:dyDescent="0.25">
      <c r="GE6538" s="77" t="s">
        <v>427</v>
      </c>
      <c r="GF6538" s="77" t="s">
        <v>155</v>
      </c>
      <c r="GG6538" s="77" t="s">
        <v>478</v>
      </c>
      <c r="GH6538" s="77" t="s">
        <v>481</v>
      </c>
      <c r="GI6538" s="77">
        <v>2021</v>
      </c>
      <c r="GJ6538" s="77" t="s">
        <v>303</v>
      </c>
      <c r="GK6538" s="77">
        <v>7205.5312760251072</v>
      </c>
      <c r="GL6538" s="77">
        <v>612.55666899999903</v>
      </c>
      <c r="GM6538" s="77">
        <v>2021</v>
      </c>
      <c r="GN6538" s="77" t="s">
        <v>175</v>
      </c>
      <c r="GO6538" s="77">
        <v>5.3000000000000005E-2</v>
      </c>
      <c r="GP6538" s="77">
        <v>3</v>
      </c>
      <c r="GQ6538" s="77">
        <v>0</v>
      </c>
      <c r="GR6538" s="77" t="s">
        <v>423</v>
      </c>
      <c r="GS6538" s="77">
        <v>5.5966209081309413E-2</v>
      </c>
      <c r="GT6538" s="77">
        <v>403.26626993593538</v>
      </c>
      <c r="GU6538" s="77">
        <v>5.5966209081309413E-2</v>
      </c>
      <c r="GV6538" s="77">
        <v>403.26626993593538</v>
      </c>
      <c r="GW6538" s="77">
        <v>0</v>
      </c>
      <c r="GX6538" s="77">
        <v>0</v>
      </c>
      <c r="GY6538" s="77">
        <v>0</v>
      </c>
      <c r="GZ6538" s="77">
        <v>0</v>
      </c>
    </row>
    <row r="6539" spans="187:208" x14ac:dyDescent="0.25">
      <c r="GE6539" s="77" t="s">
        <v>422</v>
      </c>
      <c r="GF6539" s="77" t="s">
        <v>155</v>
      </c>
      <c r="GG6539" s="77" t="s">
        <v>478</v>
      </c>
      <c r="GH6539" s="77" t="s">
        <v>481</v>
      </c>
      <c r="GI6539" s="77">
        <v>2022</v>
      </c>
      <c r="GJ6539" s="77" t="s">
        <v>305</v>
      </c>
      <c r="GK6539" s="77">
        <v>409.22373582032111</v>
      </c>
      <c r="GL6539" s="77">
        <v>612.55666899999903</v>
      </c>
      <c r="GM6539" s="77">
        <v>2022</v>
      </c>
      <c r="GN6539" s="77" t="s">
        <v>175</v>
      </c>
      <c r="GO6539" s="77">
        <v>0.13250000000000001</v>
      </c>
      <c r="GP6539" s="77">
        <v>3</v>
      </c>
      <c r="GQ6539" s="77">
        <v>0</v>
      </c>
      <c r="GR6539" s="77" t="s">
        <v>423</v>
      </c>
      <c r="GS6539" s="77">
        <v>0.1527377521613833</v>
      </c>
      <c r="GT6539" s="77">
        <v>62.503913540279598</v>
      </c>
      <c r="GU6539" s="77">
        <v>0.1527377521613833</v>
      </c>
      <c r="GV6539" s="77">
        <v>62.503913540279598</v>
      </c>
      <c r="GW6539" s="77">
        <v>0.1527377521613833</v>
      </c>
      <c r="GX6539" s="77">
        <v>62.503913540279598</v>
      </c>
      <c r="GY6539" s="77">
        <v>0</v>
      </c>
      <c r="GZ6539" s="77">
        <v>0</v>
      </c>
    </row>
    <row r="6540" spans="187:208" x14ac:dyDescent="0.25">
      <c r="GE6540" s="77" t="s">
        <v>425</v>
      </c>
      <c r="GF6540" s="77" t="s">
        <v>155</v>
      </c>
      <c r="GG6540" s="77" t="s">
        <v>478</v>
      </c>
      <c r="GH6540" s="77" t="s">
        <v>481</v>
      </c>
      <c r="GI6540" s="77">
        <v>2022</v>
      </c>
      <c r="GJ6540" s="77" t="s">
        <v>301</v>
      </c>
      <c r="GK6540" s="77">
        <v>13469.087812378721</v>
      </c>
      <c r="GL6540" s="77">
        <v>612.55666899999903</v>
      </c>
      <c r="GM6540" s="77">
        <v>2022</v>
      </c>
      <c r="GN6540" s="77" t="s">
        <v>175</v>
      </c>
      <c r="GO6540" s="77">
        <v>5.3000000000000005E-2</v>
      </c>
      <c r="GP6540" s="77">
        <v>3</v>
      </c>
      <c r="GQ6540" s="77">
        <v>0</v>
      </c>
      <c r="GR6540" s="77" t="s">
        <v>423</v>
      </c>
      <c r="GS6540" s="77">
        <v>5.5966209081309413E-2</v>
      </c>
      <c r="GT6540" s="77">
        <v>753.81378464210388</v>
      </c>
      <c r="GU6540" s="77">
        <v>5.5966209081309413E-2</v>
      </c>
      <c r="GV6540" s="77">
        <v>753.81378464210388</v>
      </c>
      <c r="GW6540" s="77">
        <v>5.5966209081309413E-2</v>
      </c>
      <c r="GX6540" s="77">
        <v>753.81378464210388</v>
      </c>
      <c r="GY6540" s="77">
        <v>0</v>
      </c>
      <c r="GZ6540" s="77">
        <v>0</v>
      </c>
    </row>
    <row r="6541" spans="187:208" x14ac:dyDescent="0.25">
      <c r="GE6541" s="77" t="s">
        <v>427</v>
      </c>
      <c r="GF6541" s="77" t="s">
        <v>155</v>
      </c>
      <c r="GG6541" s="77" t="s">
        <v>478</v>
      </c>
      <c r="GH6541" s="77" t="s">
        <v>481</v>
      </c>
      <c r="GI6541" s="77">
        <v>2022</v>
      </c>
      <c r="GJ6541" s="77" t="s">
        <v>303</v>
      </c>
      <c r="GK6541" s="77">
        <v>7205.5312760251072</v>
      </c>
      <c r="GL6541" s="77">
        <v>612.55666899999903</v>
      </c>
      <c r="GM6541" s="77">
        <v>2022</v>
      </c>
      <c r="GN6541" s="77" t="s">
        <v>175</v>
      </c>
      <c r="GO6541" s="77">
        <v>5.3000000000000005E-2</v>
      </c>
      <c r="GP6541" s="77">
        <v>3</v>
      </c>
      <c r="GQ6541" s="77">
        <v>0</v>
      </c>
      <c r="GR6541" s="77" t="s">
        <v>423</v>
      </c>
      <c r="GS6541" s="77">
        <v>5.5966209081309413E-2</v>
      </c>
      <c r="GT6541" s="77">
        <v>403.26626993593538</v>
      </c>
      <c r="GU6541" s="77">
        <v>5.5966209081309413E-2</v>
      </c>
      <c r="GV6541" s="77">
        <v>403.26626993593538</v>
      </c>
      <c r="GW6541" s="77">
        <v>5.5966209081309413E-2</v>
      </c>
      <c r="GX6541" s="77">
        <v>403.26626993593538</v>
      </c>
      <c r="GY6541" s="77">
        <v>0</v>
      </c>
      <c r="GZ6541" s="77">
        <v>0</v>
      </c>
    </row>
    <row r="6542" spans="187:208" x14ac:dyDescent="0.25">
      <c r="GE6542" s="77" t="s">
        <v>422</v>
      </c>
      <c r="GF6542" s="77" t="s">
        <v>155</v>
      </c>
      <c r="GG6542" s="77" t="s">
        <v>478</v>
      </c>
      <c r="GH6542" s="77" t="s">
        <v>481</v>
      </c>
      <c r="GI6542" s="77">
        <v>2023</v>
      </c>
      <c r="GJ6542" s="77" t="s">
        <v>305</v>
      </c>
      <c r="GK6542" s="77">
        <v>428.60232122006278</v>
      </c>
      <c r="GL6542" s="77">
        <v>612.55666899999903</v>
      </c>
      <c r="GM6542" s="77">
        <v>2023</v>
      </c>
      <c r="GN6542" s="77" t="s">
        <v>175</v>
      </c>
      <c r="GO6542" s="77">
        <v>0.13250000000000001</v>
      </c>
      <c r="GP6542" s="77">
        <v>3</v>
      </c>
      <c r="GQ6542" s="77">
        <v>0</v>
      </c>
      <c r="GR6542" s="77" t="s">
        <v>423</v>
      </c>
      <c r="GS6542" s="77">
        <v>0</v>
      </c>
      <c r="GT6542" s="77">
        <v>0</v>
      </c>
      <c r="GU6542" s="77">
        <v>0.1527377521613833</v>
      </c>
      <c r="GV6542" s="77">
        <v>65.463755114303538</v>
      </c>
      <c r="GW6542" s="77">
        <v>0.1527377521613833</v>
      </c>
      <c r="GX6542" s="77">
        <v>65.463755114303538</v>
      </c>
      <c r="GY6542" s="77">
        <v>0.1527377521613833</v>
      </c>
      <c r="GZ6542" s="77">
        <v>65.463755114303538</v>
      </c>
    </row>
    <row r="6543" spans="187:208" x14ac:dyDescent="0.25">
      <c r="GE6543" s="77" t="s">
        <v>425</v>
      </c>
      <c r="GF6543" s="77" t="s">
        <v>155</v>
      </c>
      <c r="GG6543" s="77" t="s">
        <v>478</v>
      </c>
      <c r="GH6543" s="77" t="s">
        <v>481</v>
      </c>
      <c r="GI6543" s="77">
        <v>2023</v>
      </c>
      <c r="GJ6543" s="77" t="s">
        <v>301</v>
      </c>
      <c r="GK6543" s="77">
        <v>13939.56097345725</v>
      </c>
      <c r="GL6543" s="77">
        <v>612.55666899999903</v>
      </c>
      <c r="GM6543" s="77">
        <v>2023</v>
      </c>
      <c r="GN6543" s="77" t="s">
        <v>175</v>
      </c>
      <c r="GO6543" s="77">
        <v>5.3000000000000005E-2</v>
      </c>
      <c r="GP6543" s="77">
        <v>3</v>
      </c>
      <c r="GQ6543" s="77">
        <v>0</v>
      </c>
      <c r="GR6543" s="77" t="s">
        <v>423</v>
      </c>
      <c r="GS6543" s="77">
        <v>0</v>
      </c>
      <c r="GT6543" s="77">
        <v>0</v>
      </c>
      <c r="GU6543" s="77">
        <v>5.5966209081309413E-2</v>
      </c>
      <c r="GV6543" s="77">
        <v>780.14438394216938</v>
      </c>
      <c r="GW6543" s="77">
        <v>5.5966209081309413E-2</v>
      </c>
      <c r="GX6543" s="77">
        <v>780.14438394216938</v>
      </c>
      <c r="GY6543" s="77">
        <v>5.5966209081309413E-2</v>
      </c>
      <c r="GZ6543" s="77">
        <v>780.14438394216938</v>
      </c>
    </row>
    <row r="6544" spans="187:208" x14ac:dyDescent="0.25">
      <c r="GE6544" s="77" t="s">
        <v>427</v>
      </c>
      <c r="GF6544" s="77" t="s">
        <v>155</v>
      </c>
      <c r="GG6544" s="77" t="s">
        <v>478</v>
      </c>
      <c r="GH6544" s="77" t="s">
        <v>481</v>
      </c>
      <c r="GI6544" s="77">
        <v>2023</v>
      </c>
      <c r="GJ6544" s="77" t="s">
        <v>303</v>
      </c>
      <c r="GK6544" s="77">
        <v>7467.8148194522291</v>
      </c>
      <c r="GL6544" s="77">
        <v>612.55666899999903</v>
      </c>
      <c r="GM6544" s="77">
        <v>2023</v>
      </c>
      <c r="GN6544" s="77" t="s">
        <v>175</v>
      </c>
      <c r="GO6544" s="77">
        <v>5.3000000000000005E-2</v>
      </c>
      <c r="GP6544" s="77">
        <v>3</v>
      </c>
      <c r="GQ6544" s="77">
        <v>0</v>
      </c>
      <c r="GR6544" s="77" t="s">
        <v>423</v>
      </c>
      <c r="GS6544" s="77">
        <v>0</v>
      </c>
      <c r="GT6544" s="77">
        <v>0</v>
      </c>
      <c r="GU6544" s="77">
        <v>5.5966209081309413E-2</v>
      </c>
      <c r="GV6544" s="77">
        <v>417.94528556596435</v>
      </c>
      <c r="GW6544" s="77">
        <v>5.5966209081309413E-2</v>
      </c>
      <c r="GX6544" s="77">
        <v>417.94528556596435</v>
      </c>
      <c r="GY6544" s="77">
        <v>5.5966209081309413E-2</v>
      </c>
      <c r="GZ6544" s="77">
        <v>417.94528556596435</v>
      </c>
    </row>
    <row r="6545" spans="187:208" x14ac:dyDescent="0.25">
      <c r="GE6545" s="77" t="s">
        <v>422</v>
      </c>
      <c r="GF6545" s="77" t="s">
        <v>155</v>
      </c>
      <c r="GG6545" s="77" t="s">
        <v>478</v>
      </c>
      <c r="GH6545" s="77" t="s">
        <v>481</v>
      </c>
      <c r="GI6545" s="77">
        <v>2024</v>
      </c>
      <c r="GJ6545" s="77" t="s">
        <v>305</v>
      </c>
      <c r="GK6545" s="77">
        <v>428.60232122006278</v>
      </c>
      <c r="GL6545" s="77">
        <v>612.55666899999903</v>
      </c>
      <c r="GM6545" s="77">
        <v>2024</v>
      </c>
      <c r="GN6545" s="77" t="s">
        <v>175</v>
      </c>
      <c r="GO6545" s="77">
        <v>0.13250000000000001</v>
      </c>
      <c r="GP6545" s="77">
        <v>3</v>
      </c>
      <c r="GQ6545" s="77">
        <v>0</v>
      </c>
      <c r="GR6545" s="77" t="s">
        <v>423</v>
      </c>
      <c r="GS6545" s="77">
        <v>0</v>
      </c>
      <c r="GT6545" s="77">
        <v>0</v>
      </c>
      <c r="GU6545" s="77">
        <v>0</v>
      </c>
      <c r="GV6545" s="77">
        <v>0</v>
      </c>
      <c r="GW6545" s="77">
        <v>0.1527377521613833</v>
      </c>
      <c r="GX6545" s="77">
        <v>65.463755114303538</v>
      </c>
      <c r="GY6545" s="77">
        <v>0.1527377521613833</v>
      </c>
      <c r="GZ6545" s="77">
        <v>65.463755114303538</v>
      </c>
    </row>
    <row r="6546" spans="187:208" x14ac:dyDescent="0.25">
      <c r="GE6546" s="77" t="s">
        <v>425</v>
      </c>
      <c r="GF6546" s="77" t="s">
        <v>155</v>
      </c>
      <c r="GG6546" s="77" t="s">
        <v>478</v>
      </c>
      <c r="GH6546" s="77" t="s">
        <v>481</v>
      </c>
      <c r="GI6546" s="77">
        <v>2024</v>
      </c>
      <c r="GJ6546" s="77" t="s">
        <v>301</v>
      </c>
      <c r="GK6546" s="77">
        <v>13939.56097345725</v>
      </c>
      <c r="GL6546" s="77">
        <v>612.55666899999903</v>
      </c>
      <c r="GM6546" s="77">
        <v>2024</v>
      </c>
      <c r="GN6546" s="77" t="s">
        <v>175</v>
      </c>
      <c r="GO6546" s="77">
        <v>5.3000000000000005E-2</v>
      </c>
      <c r="GP6546" s="77">
        <v>3</v>
      </c>
      <c r="GQ6546" s="77">
        <v>0</v>
      </c>
      <c r="GR6546" s="77" t="s">
        <v>423</v>
      </c>
      <c r="GS6546" s="77">
        <v>0</v>
      </c>
      <c r="GT6546" s="77">
        <v>0</v>
      </c>
      <c r="GU6546" s="77">
        <v>0</v>
      </c>
      <c r="GV6546" s="77">
        <v>0</v>
      </c>
      <c r="GW6546" s="77">
        <v>5.5966209081309413E-2</v>
      </c>
      <c r="GX6546" s="77">
        <v>780.14438394216938</v>
      </c>
      <c r="GY6546" s="77">
        <v>5.5966209081309413E-2</v>
      </c>
      <c r="GZ6546" s="77">
        <v>780.14438394216938</v>
      </c>
    </row>
    <row r="6547" spans="187:208" x14ac:dyDescent="0.25">
      <c r="GE6547" s="77" t="s">
        <v>427</v>
      </c>
      <c r="GF6547" s="77" t="s">
        <v>155</v>
      </c>
      <c r="GG6547" s="77" t="s">
        <v>478</v>
      </c>
      <c r="GH6547" s="77" t="s">
        <v>481</v>
      </c>
      <c r="GI6547" s="77">
        <v>2024</v>
      </c>
      <c r="GJ6547" s="77" t="s">
        <v>303</v>
      </c>
      <c r="GK6547" s="77">
        <v>7467.8148194522291</v>
      </c>
      <c r="GL6547" s="77">
        <v>612.55666899999903</v>
      </c>
      <c r="GM6547" s="77">
        <v>2024</v>
      </c>
      <c r="GN6547" s="77" t="s">
        <v>175</v>
      </c>
      <c r="GO6547" s="77">
        <v>5.3000000000000005E-2</v>
      </c>
      <c r="GP6547" s="77">
        <v>3</v>
      </c>
      <c r="GQ6547" s="77">
        <v>0</v>
      </c>
      <c r="GR6547" s="77" t="s">
        <v>423</v>
      </c>
      <c r="GS6547" s="77">
        <v>0</v>
      </c>
      <c r="GT6547" s="77">
        <v>0</v>
      </c>
      <c r="GU6547" s="77">
        <v>0</v>
      </c>
      <c r="GV6547" s="77">
        <v>0</v>
      </c>
      <c r="GW6547" s="77">
        <v>5.5966209081309413E-2</v>
      </c>
      <c r="GX6547" s="77">
        <v>417.94528556596435</v>
      </c>
      <c r="GY6547" s="77">
        <v>5.5966209081309413E-2</v>
      </c>
      <c r="GZ6547" s="77">
        <v>417.94528556596435</v>
      </c>
    </row>
    <row r="6548" spans="187:208" x14ac:dyDescent="0.25">
      <c r="GE6548" s="77" t="s">
        <v>422</v>
      </c>
      <c r="GF6548" s="77" t="s">
        <v>155</v>
      </c>
      <c r="GG6548" s="77" t="s">
        <v>478</v>
      </c>
      <c r="GH6548" s="77" t="s">
        <v>481</v>
      </c>
      <c r="GI6548" s="77">
        <v>2025</v>
      </c>
      <c r="GJ6548" s="77" t="s">
        <v>305</v>
      </c>
      <c r="GK6548" s="77">
        <v>428.60232122006278</v>
      </c>
      <c r="GL6548" s="77">
        <v>612.55666899999903</v>
      </c>
      <c r="GM6548" s="77">
        <v>2025</v>
      </c>
      <c r="GN6548" s="77" t="s">
        <v>175</v>
      </c>
      <c r="GO6548" s="77">
        <v>0.13250000000000001</v>
      </c>
      <c r="GP6548" s="77">
        <v>3</v>
      </c>
      <c r="GQ6548" s="77">
        <v>0</v>
      </c>
      <c r="GR6548" s="77" t="s">
        <v>423</v>
      </c>
      <c r="GS6548" s="77">
        <v>0</v>
      </c>
      <c r="GT6548" s="77">
        <v>0</v>
      </c>
      <c r="GU6548" s="77">
        <v>0</v>
      </c>
      <c r="GV6548" s="77">
        <v>0</v>
      </c>
      <c r="GW6548" s="77">
        <v>0</v>
      </c>
      <c r="GX6548" s="77">
        <v>0</v>
      </c>
      <c r="GY6548" s="77">
        <v>0.1527377521613833</v>
      </c>
      <c r="GZ6548" s="77">
        <v>65.463755114303538</v>
      </c>
    </row>
    <row r="6549" spans="187:208" x14ac:dyDescent="0.25">
      <c r="GE6549" s="77" t="s">
        <v>425</v>
      </c>
      <c r="GF6549" s="77" t="s">
        <v>155</v>
      </c>
      <c r="GG6549" s="77" t="s">
        <v>478</v>
      </c>
      <c r="GH6549" s="77" t="s">
        <v>481</v>
      </c>
      <c r="GI6549" s="77">
        <v>2025</v>
      </c>
      <c r="GJ6549" s="77" t="s">
        <v>301</v>
      </c>
      <c r="GK6549" s="77">
        <v>13939.56097345725</v>
      </c>
      <c r="GL6549" s="77">
        <v>612.55666899999903</v>
      </c>
      <c r="GM6549" s="77">
        <v>2025</v>
      </c>
      <c r="GN6549" s="77" t="s">
        <v>175</v>
      </c>
      <c r="GO6549" s="77">
        <v>5.3000000000000005E-2</v>
      </c>
      <c r="GP6549" s="77">
        <v>3</v>
      </c>
      <c r="GQ6549" s="77">
        <v>0</v>
      </c>
      <c r="GR6549" s="77" t="s">
        <v>423</v>
      </c>
      <c r="GS6549" s="77">
        <v>0</v>
      </c>
      <c r="GT6549" s="77">
        <v>0</v>
      </c>
      <c r="GU6549" s="77">
        <v>0</v>
      </c>
      <c r="GV6549" s="77">
        <v>0</v>
      </c>
      <c r="GW6549" s="77">
        <v>0</v>
      </c>
      <c r="GX6549" s="77">
        <v>0</v>
      </c>
      <c r="GY6549" s="77">
        <v>5.5966209081309413E-2</v>
      </c>
      <c r="GZ6549" s="77">
        <v>780.14438394216938</v>
      </c>
    </row>
    <row r="6550" spans="187:208" x14ac:dyDescent="0.25">
      <c r="GE6550" s="77" t="s">
        <v>427</v>
      </c>
      <c r="GF6550" s="77" t="s">
        <v>155</v>
      </c>
      <c r="GG6550" s="77" t="s">
        <v>478</v>
      </c>
      <c r="GH6550" s="77" t="s">
        <v>481</v>
      </c>
      <c r="GI6550" s="77">
        <v>2025</v>
      </c>
      <c r="GJ6550" s="77" t="s">
        <v>303</v>
      </c>
      <c r="GK6550" s="77">
        <v>7467.8148194522291</v>
      </c>
      <c r="GL6550" s="77">
        <v>612.55666899999903</v>
      </c>
      <c r="GM6550" s="77">
        <v>2025</v>
      </c>
      <c r="GN6550" s="77" t="s">
        <v>175</v>
      </c>
      <c r="GO6550" s="77">
        <v>5.3000000000000005E-2</v>
      </c>
      <c r="GP6550" s="77">
        <v>3</v>
      </c>
      <c r="GQ6550" s="77">
        <v>0</v>
      </c>
      <c r="GR6550" s="77" t="s">
        <v>423</v>
      </c>
      <c r="GS6550" s="77">
        <v>0</v>
      </c>
      <c r="GT6550" s="77">
        <v>0</v>
      </c>
      <c r="GU6550" s="77">
        <v>0</v>
      </c>
      <c r="GV6550" s="77">
        <v>0</v>
      </c>
      <c r="GW6550" s="77">
        <v>0</v>
      </c>
      <c r="GX6550" s="77">
        <v>0</v>
      </c>
      <c r="GY6550" s="77">
        <v>5.5966209081309413E-2</v>
      </c>
      <c r="GZ6550" s="77">
        <v>417.94528556596435</v>
      </c>
    </row>
    <row r="6551" spans="187:208" x14ac:dyDescent="0.25">
      <c r="GE6551" s="77" t="s">
        <v>422</v>
      </c>
      <c r="GF6551" s="77" t="s">
        <v>155</v>
      </c>
      <c r="GG6551" s="77" t="s">
        <v>478</v>
      </c>
      <c r="GH6551" s="77" t="s">
        <v>488</v>
      </c>
      <c r="GI6551" s="77">
        <v>2021</v>
      </c>
      <c r="GJ6551" s="77" t="s">
        <v>305</v>
      </c>
      <c r="GK6551" s="77">
        <v>409.22373582043411</v>
      </c>
      <c r="GL6551" s="77">
        <v>612.55666899999903</v>
      </c>
      <c r="GM6551" s="77">
        <v>2021</v>
      </c>
      <c r="GN6551" s="77" t="s">
        <v>175</v>
      </c>
      <c r="GO6551" s="77">
        <v>0.13250000000000001</v>
      </c>
      <c r="GP6551" s="77">
        <v>3</v>
      </c>
      <c r="GQ6551" s="77">
        <v>0</v>
      </c>
      <c r="GR6551" s="77" t="s">
        <v>423</v>
      </c>
      <c r="GS6551" s="77">
        <v>0.1527377521613833</v>
      </c>
      <c r="GT6551" s="77">
        <v>62.503913540296857</v>
      </c>
      <c r="GU6551" s="77">
        <v>0.1527377521613833</v>
      </c>
      <c r="GV6551" s="77">
        <v>62.503913540296857</v>
      </c>
      <c r="GW6551" s="77">
        <v>0</v>
      </c>
      <c r="GX6551" s="77">
        <v>0</v>
      </c>
      <c r="GY6551" s="77">
        <v>0</v>
      </c>
      <c r="GZ6551" s="77">
        <v>0</v>
      </c>
    </row>
    <row r="6552" spans="187:208" x14ac:dyDescent="0.25">
      <c r="GE6552" s="77" t="s">
        <v>425</v>
      </c>
      <c r="GF6552" s="77" t="s">
        <v>155</v>
      </c>
      <c r="GG6552" s="77" t="s">
        <v>478</v>
      </c>
      <c r="GH6552" s="77" t="s">
        <v>488</v>
      </c>
      <c r="GI6552" s="77">
        <v>2021</v>
      </c>
      <c r="GJ6552" s="77" t="s">
        <v>301</v>
      </c>
      <c r="GK6552" s="77">
        <v>13469.08781237873</v>
      </c>
      <c r="GL6552" s="77">
        <v>612.55666899999903</v>
      </c>
      <c r="GM6552" s="77">
        <v>2021</v>
      </c>
      <c r="GN6552" s="77" t="s">
        <v>175</v>
      </c>
      <c r="GO6552" s="77">
        <v>5.3000000000000005E-2</v>
      </c>
      <c r="GP6552" s="77">
        <v>3</v>
      </c>
      <c r="GQ6552" s="77">
        <v>0</v>
      </c>
      <c r="GR6552" s="77" t="s">
        <v>423</v>
      </c>
      <c r="GS6552" s="77">
        <v>5.5966209081309413E-2</v>
      </c>
      <c r="GT6552" s="77">
        <v>753.81378464210445</v>
      </c>
      <c r="GU6552" s="77">
        <v>5.5966209081309413E-2</v>
      </c>
      <c r="GV6552" s="77">
        <v>753.81378464210445</v>
      </c>
      <c r="GW6552" s="77">
        <v>0</v>
      </c>
      <c r="GX6552" s="77">
        <v>0</v>
      </c>
      <c r="GY6552" s="77">
        <v>0</v>
      </c>
      <c r="GZ6552" s="77">
        <v>0</v>
      </c>
    </row>
    <row r="6553" spans="187:208" x14ac:dyDescent="0.25">
      <c r="GE6553" s="77" t="s">
        <v>427</v>
      </c>
      <c r="GF6553" s="77" t="s">
        <v>155</v>
      </c>
      <c r="GG6553" s="77" t="s">
        <v>478</v>
      </c>
      <c r="GH6553" s="77" t="s">
        <v>488</v>
      </c>
      <c r="GI6553" s="77">
        <v>2021</v>
      </c>
      <c r="GJ6553" s="77" t="s">
        <v>303</v>
      </c>
      <c r="GK6553" s="77">
        <v>7205.5312760252809</v>
      </c>
      <c r="GL6553" s="77">
        <v>612.55666899999903</v>
      </c>
      <c r="GM6553" s="77">
        <v>2021</v>
      </c>
      <c r="GN6553" s="77" t="s">
        <v>175</v>
      </c>
      <c r="GO6553" s="77">
        <v>5.3000000000000005E-2</v>
      </c>
      <c r="GP6553" s="77">
        <v>3</v>
      </c>
      <c r="GQ6553" s="77">
        <v>0</v>
      </c>
      <c r="GR6553" s="77" t="s">
        <v>423</v>
      </c>
      <c r="GS6553" s="77">
        <v>5.5966209081309413E-2</v>
      </c>
      <c r="GT6553" s="77">
        <v>403.2662699359451</v>
      </c>
      <c r="GU6553" s="77">
        <v>5.5966209081309413E-2</v>
      </c>
      <c r="GV6553" s="77">
        <v>403.2662699359451</v>
      </c>
      <c r="GW6553" s="77">
        <v>0</v>
      </c>
      <c r="GX6553" s="77">
        <v>0</v>
      </c>
      <c r="GY6553" s="77">
        <v>0</v>
      </c>
      <c r="GZ6553" s="77">
        <v>0</v>
      </c>
    </row>
    <row r="6554" spans="187:208" x14ac:dyDescent="0.25">
      <c r="GE6554" s="77" t="s">
        <v>422</v>
      </c>
      <c r="GF6554" s="77" t="s">
        <v>155</v>
      </c>
      <c r="GG6554" s="77" t="s">
        <v>478</v>
      </c>
      <c r="GH6554" s="77" t="s">
        <v>488</v>
      </c>
      <c r="GI6554" s="77">
        <v>2022</v>
      </c>
      <c r="GJ6554" s="77" t="s">
        <v>305</v>
      </c>
      <c r="GK6554" s="77">
        <v>409.22373582043411</v>
      </c>
      <c r="GL6554" s="77">
        <v>612.55666899999903</v>
      </c>
      <c r="GM6554" s="77">
        <v>2022</v>
      </c>
      <c r="GN6554" s="77" t="s">
        <v>175</v>
      </c>
      <c r="GO6554" s="77">
        <v>0.13250000000000001</v>
      </c>
      <c r="GP6554" s="77">
        <v>3</v>
      </c>
      <c r="GQ6554" s="77">
        <v>0</v>
      </c>
      <c r="GR6554" s="77" t="s">
        <v>423</v>
      </c>
      <c r="GS6554" s="77">
        <v>0.1527377521613833</v>
      </c>
      <c r="GT6554" s="77">
        <v>62.503913540296857</v>
      </c>
      <c r="GU6554" s="77">
        <v>0.1527377521613833</v>
      </c>
      <c r="GV6554" s="77">
        <v>62.503913540296857</v>
      </c>
      <c r="GW6554" s="77">
        <v>0.1527377521613833</v>
      </c>
      <c r="GX6554" s="77">
        <v>62.503913540296857</v>
      </c>
      <c r="GY6554" s="77">
        <v>0</v>
      </c>
      <c r="GZ6554" s="77">
        <v>0</v>
      </c>
    </row>
    <row r="6555" spans="187:208" x14ac:dyDescent="0.25">
      <c r="GE6555" s="77" t="s">
        <v>425</v>
      </c>
      <c r="GF6555" s="77" t="s">
        <v>155</v>
      </c>
      <c r="GG6555" s="77" t="s">
        <v>478</v>
      </c>
      <c r="GH6555" s="77" t="s">
        <v>488</v>
      </c>
      <c r="GI6555" s="77">
        <v>2022</v>
      </c>
      <c r="GJ6555" s="77" t="s">
        <v>301</v>
      </c>
      <c r="GK6555" s="77">
        <v>13469.08781237873</v>
      </c>
      <c r="GL6555" s="77">
        <v>612.55666899999903</v>
      </c>
      <c r="GM6555" s="77">
        <v>2022</v>
      </c>
      <c r="GN6555" s="77" t="s">
        <v>175</v>
      </c>
      <c r="GO6555" s="77">
        <v>5.3000000000000005E-2</v>
      </c>
      <c r="GP6555" s="77">
        <v>3</v>
      </c>
      <c r="GQ6555" s="77">
        <v>0</v>
      </c>
      <c r="GR6555" s="77" t="s">
        <v>423</v>
      </c>
      <c r="GS6555" s="77">
        <v>5.5966209081309413E-2</v>
      </c>
      <c r="GT6555" s="77">
        <v>753.81378464210445</v>
      </c>
      <c r="GU6555" s="77">
        <v>5.5966209081309413E-2</v>
      </c>
      <c r="GV6555" s="77">
        <v>753.81378464210445</v>
      </c>
      <c r="GW6555" s="77">
        <v>5.5966209081309413E-2</v>
      </c>
      <c r="GX6555" s="77">
        <v>753.81378464210445</v>
      </c>
      <c r="GY6555" s="77">
        <v>0</v>
      </c>
      <c r="GZ6555" s="77">
        <v>0</v>
      </c>
    </row>
    <row r="6556" spans="187:208" x14ac:dyDescent="0.25">
      <c r="GE6556" s="77" t="s">
        <v>427</v>
      </c>
      <c r="GF6556" s="77" t="s">
        <v>155</v>
      </c>
      <c r="GG6556" s="77" t="s">
        <v>478</v>
      </c>
      <c r="GH6556" s="77" t="s">
        <v>488</v>
      </c>
      <c r="GI6556" s="77">
        <v>2022</v>
      </c>
      <c r="GJ6556" s="77" t="s">
        <v>303</v>
      </c>
      <c r="GK6556" s="77">
        <v>7205.5312760252809</v>
      </c>
      <c r="GL6556" s="77">
        <v>612.55666899999903</v>
      </c>
      <c r="GM6556" s="77">
        <v>2022</v>
      </c>
      <c r="GN6556" s="77" t="s">
        <v>175</v>
      </c>
      <c r="GO6556" s="77">
        <v>5.3000000000000005E-2</v>
      </c>
      <c r="GP6556" s="77">
        <v>3</v>
      </c>
      <c r="GQ6556" s="77">
        <v>0</v>
      </c>
      <c r="GR6556" s="77" t="s">
        <v>423</v>
      </c>
      <c r="GS6556" s="77">
        <v>5.5966209081309413E-2</v>
      </c>
      <c r="GT6556" s="77">
        <v>403.2662699359451</v>
      </c>
      <c r="GU6556" s="77">
        <v>5.5966209081309413E-2</v>
      </c>
      <c r="GV6556" s="77">
        <v>403.2662699359451</v>
      </c>
      <c r="GW6556" s="77">
        <v>5.5966209081309413E-2</v>
      </c>
      <c r="GX6556" s="77">
        <v>403.2662699359451</v>
      </c>
      <c r="GY6556" s="77">
        <v>0</v>
      </c>
      <c r="GZ6556" s="77">
        <v>0</v>
      </c>
    </row>
    <row r="6557" spans="187:208" x14ac:dyDescent="0.25">
      <c r="GE6557" s="77" t="s">
        <v>422</v>
      </c>
      <c r="GF6557" s="77" t="s">
        <v>155</v>
      </c>
      <c r="GG6557" s="77" t="s">
        <v>478</v>
      </c>
      <c r="GH6557" s="77" t="s">
        <v>488</v>
      </c>
      <c r="GI6557" s="77">
        <v>2023</v>
      </c>
      <c r="GJ6557" s="77" t="s">
        <v>305</v>
      </c>
      <c r="GK6557" s="77">
        <v>428.60232122030618</v>
      </c>
      <c r="GL6557" s="77">
        <v>612.55666899999903</v>
      </c>
      <c r="GM6557" s="77">
        <v>2023</v>
      </c>
      <c r="GN6557" s="77" t="s">
        <v>175</v>
      </c>
      <c r="GO6557" s="77">
        <v>0.13250000000000001</v>
      </c>
      <c r="GP6557" s="77">
        <v>3</v>
      </c>
      <c r="GQ6557" s="77">
        <v>0</v>
      </c>
      <c r="GR6557" s="77" t="s">
        <v>423</v>
      </c>
      <c r="GS6557" s="77">
        <v>0</v>
      </c>
      <c r="GT6557" s="77">
        <v>0</v>
      </c>
      <c r="GU6557" s="77">
        <v>0.1527377521613833</v>
      </c>
      <c r="GV6557" s="77">
        <v>65.463755114340714</v>
      </c>
      <c r="GW6557" s="77">
        <v>0.1527377521613833</v>
      </c>
      <c r="GX6557" s="77">
        <v>65.463755114340714</v>
      </c>
      <c r="GY6557" s="77">
        <v>0.1527377521613833</v>
      </c>
      <c r="GZ6557" s="77">
        <v>65.463755114340714</v>
      </c>
    </row>
    <row r="6558" spans="187:208" x14ac:dyDescent="0.25">
      <c r="GE6558" s="77" t="s">
        <v>425</v>
      </c>
      <c r="GF6558" s="77" t="s">
        <v>155</v>
      </c>
      <c r="GG6558" s="77" t="s">
        <v>478</v>
      </c>
      <c r="GH6558" s="77" t="s">
        <v>488</v>
      </c>
      <c r="GI6558" s="77">
        <v>2023</v>
      </c>
      <c r="GJ6558" s="77" t="s">
        <v>301</v>
      </c>
      <c r="GK6558" s="77">
        <v>13939.56097345755</v>
      </c>
      <c r="GL6558" s="77">
        <v>612.55666899999903</v>
      </c>
      <c r="GM6558" s="77">
        <v>2023</v>
      </c>
      <c r="GN6558" s="77" t="s">
        <v>175</v>
      </c>
      <c r="GO6558" s="77">
        <v>5.3000000000000005E-2</v>
      </c>
      <c r="GP6558" s="77">
        <v>3</v>
      </c>
      <c r="GQ6558" s="77">
        <v>0</v>
      </c>
      <c r="GR6558" s="77" t="s">
        <v>423</v>
      </c>
      <c r="GS6558" s="77">
        <v>0</v>
      </c>
      <c r="GT6558" s="77">
        <v>0</v>
      </c>
      <c r="GU6558" s="77">
        <v>5.5966209081309413E-2</v>
      </c>
      <c r="GV6558" s="77">
        <v>780.14438394218621</v>
      </c>
      <c r="GW6558" s="77">
        <v>5.5966209081309413E-2</v>
      </c>
      <c r="GX6558" s="77">
        <v>780.14438394218621</v>
      </c>
      <c r="GY6558" s="77">
        <v>5.5966209081309413E-2</v>
      </c>
      <c r="GZ6558" s="77">
        <v>780.14438394218621</v>
      </c>
    </row>
    <row r="6559" spans="187:208" x14ac:dyDescent="0.25">
      <c r="GE6559" s="77" t="s">
        <v>427</v>
      </c>
      <c r="GF6559" s="77" t="s">
        <v>155</v>
      </c>
      <c r="GG6559" s="77" t="s">
        <v>478</v>
      </c>
      <c r="GH6559" s="77" t="s">
        <v>488</v>
      </c>
      <c r="GI6559" s="77">
        <v>2023</v>
      </c>
      <c r="GJ6559" s="77" t="s">
        <v>303</v>
      </c>
      <c r="GK6559" s="77">
        <v>7467.8148194525511</v>
      </c>
      <c r="GL6559" s="77">
        <v>612.55666899999903</v>
      </c>
      <c r="GM6559" s="77">
        <v>2023</v>
      </c>
      <c r="GN6559" s="77" t="s">
        <v>175</v>
      </c>
      <c r="GO6559" s="77">
        <v>5.3000000000000005E-2</v>
      </c>
      <c r="GP6559" s="77">
        <v>3</v>
      </c>
      <c r="GQ6559" s="77">
        <v>0</v>
      </c>
      <c r="GR6559" s="77" t="s">
        <v>423</v>
      </c>
      <c r="GS6559" s="77">
        <v>0</v>
      </c>
      <c r="GT6559" s="77">
        <v>0</v>
      </c>
      <c r="GU6559" s="77">
        <v>5.5966209081309413E-2</v>
      </c>
      <c r="GV6559" s="77">
        <v>417.94528556598237</v>
      </c>
      <c r="GW6559" s="77">
        <v>5.5966209081309413E-2</v>
      </c>
      <c r="GX6559" s="77">
        <v>417.94528556598237</v>
      </c>
      <c r="GY6559" s="77">
        <v>5.5966209081309413E-2</v>
      </c>
      <c r="GZ6559" s="77">
        <v>417.94528556598237</v>
      </c>
    </row>
    <row r="6560" spans="187:208" x14ac:dyDescent="0.25">
      <c r="GE6560" s="77" t="s">
        <v>422</v>
      </c>
      <c r="GF6560" s="77" t="s">
        <v>155</v>
      </c>
      <c r="GG6560" s="77" t="s">
        <v>478</v>
      </c>
      <c r="GH6560" s="77" t="s">
        <v>488</v>
      </c>
      <c r="GI6560" s="77">
        <v>2024</v>
      </c>
      <c r="GJ6560" s="77" t="s">
        <v>305</v>
      </c>
      <c r="GK6560" s="77">
        <v>428.60232122030618</v>
      </c>
      <c r="GL6560" s="77">
        <v>612.55666899999903</v>
      </c>
      <c r="GM6560" s="77">
        <v>2024</v>
      </c>
      <c r="GN6560" s="77" t="s">
        <v>175</v>
      </c>
      <c r="GO6560" s="77">
        <v>0.13250000000000001</v>
      </c>
      <c r="GP6560" s="77">
        <v>3</v>
      </c>
      <c r="GQ6560" s="77">
        <v>0</v>
      </c>
      <c r="GR6560" s="77" t="s">
        <v>423</v>
      </c>
      <c r="GS6560" s="77">
        <v>0</v>
      </c>
      <c r="GT6560" s="77">
        <v>0</v>
      </c>
      <c r="GU6560" s="77">
        <v>0</v>
      </c>
      <c r="GV6560" s="77">
        <v>0</v>
      </c>
      <c r="GW6560" s="77">
        <v>0.1527377521613833</v>
      </c>
      <c r="GX6560" s="77">
        <v>65.463755114340714</v>
      </c>
      <c r="GY6560" s="77">
        <v>0.1527377521613833</v>
      </c>
      <c r="GZ6560" s="77">
        <v>65.463755114340714</v>
      </c>
    </row>
    <row r="6561" spans="187:208" x14ac:dyDescent="0.25">
      <c r="GE6561" s="77" t="s">
        <v>425</v>
      </c>
      <c r="GF6561" s="77" t="s">
        <v>155</v>
      </c>
      <c r="GG6561" s="77" t="s">
        <v>478</v>
      </c>
      <c r="GH6561" s="77" t="s">
        <v>488</v>
      </c>
      <c r="GI6561" s="77">
        <v>2024</v>
      </c>
      <c r="GJ6561" s="77" t="s">
        <v>301</v>
      </c>
      <c r="GK6561" s="77">
        <v>13939.56097345755</v>
      </c>
      <c r="GL6561" s="77">
        <v>612.55666899999903</v>
      </c>
      <c r="GM6561" s="77">
        <v>2024</v>
      </c>
      <c r="GN6561" s="77" t="s">
        <v>175</v>
      </c>
      <c r="GO6561" s="77">
        <v>5.3000000000000005E-2</v>
      </c>
      <c r="GP6561" s="77">
        <v>3</v>
      </c>
      <c r="GQ6561" s="77">
        <v>0</v>
      </c>
      <c r="GR6561" s="77" t="s">
        <v>423</v>
      </c>
      <c r="GS6561" s="77">
        <v>0</v>
      </c>
      <c r="GT6561" s="77">
        <v>0</v>
      </c>
      <c r="GU6561" s="77">
        <v>0</v>
      </c>
      <c r="GV6561" s="77">
        <v>0</v>
      </c>
      <c r="GW6561" s="77">
        <v>5.5966209081309413E-2</v>
      </c>
      <c r="GX6561" s="77">
        <v>780.14438394218621</v>
      </c>
      <c r="GY6561" s="77">
        <v>5.5966209081309413E-2</v>
      </c>
      <c r="GZ6561" s="77">
        <v>780.14438394218621</v>
      </c>
    </row>
    <row r="6562" spans="187:208" x14ac:dyDescent="0.25">
      <c r="GE6562" s="77" t="s">
        <v>427</v>
      </c>
      <c r="GF6562" s="77" t="s">
        <v>155</v>
      </c>
      <c r="GG6562" s="77" t="s">
        <v>478</v>
      </c>
      <c r="GH6562" s="77" t="s">
        <v>488</v>
      </c>
      <c r="GI6562" s="77">
        <v>2024</v>
      </c>
      <c r="GJ6562" s="77" t="s">
        <v>303</v>
      </c>
      <c r="GK6562" s="77">
        <v>7467.8148194525511</v>
      </c>
      <c r="GL6562" s="77">
        <v>612.55666899999903</v>
      </c>
      <c r="GM6562" s="77">
        <v>2024</v>
      </c>
      <c r="GN6562" s="77" t="s">
        <v>175</v>
      </c>
      <c r="GO6562" s="77">
        <v>5.3000000000000005E-2</v>
      </c>
      <c r="GP6562" s="77">
        <v>3</v>
      </c>
      <c r="GQ6562" s="77">
        <v>0</v>
      </c>
      <c r="GR6562" s="77" t="s">
        <v>423</v>
      </c>
      <c r="GS6562" s="77">
        <v>0</v>
      </c>
      <c r="GT6562" s="77">
        <v>0</v>
      </c>
      <c r="GU6562" s="77">
        <v>0</v>
      </c>
      <c r="GV6562" s="77">
        <v>0</v>
      </c>
      <c r="GW6562" s="77">
        <v>5.5966209081309413E-2</v>
      </c>
      <c r="GX6562" s="77">
        <v>417.94528556598237</v>
      </c>
      <c r="GY6562" s="77">
        <v>5.5966209081309413E-2</v>
      </c>
      <c r="GZ6562" s="77">
        <v>417.94528556598237</v>
      </c>
    </row>
    <row r="6563" spans="187:208" x14ac:dyDescent="0.25">
      <c r="GE6563" s="77" t="s">
        <v>422</v>
      </c>
      <c r="GF6563" s="77" t="s">
        <v>155</v>
      </c>
      <c r="GG6563" s="77" t="s">
        <v>478</v>
      </c>
      <c r="GH6563" s="77" t="s">
        <v>488</v>
      </c>
      <c r="GI6563" s="77">
        <v>2025</v>
      </c>
      <c r="GJ6563" s="77" t="s">
        <v>305</v>
      </c>
      <c r="GK6563" s="77">
        <v>428.60232122030618</v>
      </c>
      <c r="GL6563" s="77">
        <v>612.55666899999903</v>
      </c>
      <c r="GM6563" s="77">
        <v>2025</v>
      </c>
      <c r="GN6563" s="77" t="s">
        <v>175</v>
      </c>
      <c r="GO6563" s="77">
        <v>0.13250000000000001</v>
      </c>
      <c r="GP6563" s="77">
        <v>3</v>
      </c>
      <c r="GQ6563" s="77">
        <v>0</v>
      </c>
      <c r="GR6563" s="77" t="s">
        <v>423</v>
      </c>
      <c r="GS6563" s="77">
        <v>0</v>
      </c>
      <c r="GT6563" s="77">
        <v>0</v>
      </c>
      <c r="GU6563" s="77">
        <v>0</v>
      </c>
      <c r="GV6563" s="77">
        <v>0</v>
      </c>
      <c r="GW6563" s="77">
        <v>0</v>
      </c>
      <c r="GX6563" s="77">
        <v>0</v>
      </c>
      <c r="GY6563" s="77">
        <v>0.1527377521613833</v>
      </c>
      <c r="GZ6563" s="77">
        <v>65.463755114340714</v>
      </c>
    </row>
    <row r="6564" spans="187:208" x14ac:dyDescent="0.25">
      <c r="GE6564" s="77" t="s">
        <v>425</v>
      </c>
      <c r="GF6564" s="77" t="s">
        <v>155</v>
      </c>
      <c r="GG6564" s="77" t="s">
        <v>478</v>
      </c>
      <c r="GH6564" s="77" t="s">
        <v>488</v>
      </c>
      <c r="GI6564" s="77">
        <v>2025</v>
      </c>
      <c r="GJ6564" s="77" t="s">
        <v>301</v>
      </c>
      <c r="GK6564" s="77">
        <v>13939.56097345755</v>
      </c>
      <c r="GL6564" s="77">
        <v>612.55666899999903</v>
      </c>
      <c r="GM6564" s="77">
        <v>2025</v>
      </c>
      <c r="GN6564" s="77" t="s">
        <v>175</v>
      </c>
      <c r="GO6564" s="77">
        <v>5.3000000000000005E-2</v>
      </c>
      <c r="GP6564" s="77">
        <v>3</v>
      </c>
      <c r="GQ6564" s="77">
        <v>0</v>
      </c>
      <c r="GR6564" s="77" t="s">
        <v>423</v>
      </c>
      <c r="GS6564" s="77">
        <v>0</v>
      </c>
      <c r="GT6564" s="77">
        <v>0</v>
      </c>
      <c r="GU6564" s="77">
        <v>0</v>
      </c>
      <c r="GV6564" s="77">
        <v>0</v>
      </c>
      <c r="GW6564" s="77">
        <v>0</v>
      </c>
      <c r="GX6564" s="77">
        <v>0</v>
      </c>
      <c r="GY6564" s="77">
        <v>5.5966209081309413E-2</v>
      </c>
      <c r="GZ6564" s="77">
        <v>780.14438394218621</v>
      </c>
    </row>
    <row r="6565" spans="187:208" x14ac:dyDescent="0.25">
      <c r="GE6565" s="77" t="s">
        <v>427</v>
      </c>
      <c r="GF6565" s="77" t="s">
        <v>155</v>
      </c>
      <c r="GG6565" s="77" t="s">
        <v>478</v>
      </c>
      <c r="GH6565" s="77" t="s">
        <v>488</v>
      </c>
      <c r="GI6565" s="77">
        <v>2025</v>
      </c>
      <c r="GJ6565" s="77" t="s">
        <v>303</v>
      </c>
      <c r="GK6565" s="77">
        <v>7467.8148194525511</v>
      </c>
      <c r="GL6565" s="77">
        <v>612.55666899999903</v>
      </c>
      <c r="GM6565" s="77">
        <v>2025</v>
      </c>
      <c r="GN6565" s="77" t="s">
        <v>175</v>
      </c>
      <c r="GO6565" s="77">
        <v>5.3000000000000005E-2</v>
      </c>
      <c r="GP6565" s="77">
        <v>3</v>
      </c>
      <c r="GQ6565" s="77">
        <v>0</v>
      </c>
      <c r="GR6565" s="77" t="s">
        <v>423</v>
      </c>
      <c r="GS6565" s="77">
        <v>0</v>
      </c>
      <c r="GT6565" s="77">
        <v>0</v>
      </c>
      <c r="GU6565" s="77">
        <v>0</v>
      </c>
      <c r="GV6565" s="77">
        <v>0</v>
      </c>
      <c r="GW6565" s="77">
        <v>0</v>
      </c>
      <c r="GX6565" s="77">
        <v>0</v>
      </c>
      <c r="GY6565" s="77">
        <v>5.5966209081309413E-2</v>
      </c>
      <c r="GZ6565" s="77">
        <v>417.94528556598237</v>
      </c>
    </row>
    <row r="6566" spans="187:208" x14ac:dyDescent="0.25">
      <c r="GE6566" s="77" t="s">
        <v>422</v>
      </c>
      <c r="GF6566" s="77" t="s">
        <v>155</v>
      </c>
      <c r="GG6566" s="77" t="s">
        <v>479</v>
      </c>
      <c r="GH6566" s="77" t="s">
        <v>300</v>
      </c>
      <c r="GI6566" s="77">
        <v>2021</v>
      </c>
      <c r="GJ6566" s="77" t="s">
        <v>305</v>
      </c>
      <c r="GK6566" s="77">
        <v>222.2294216278265</v>
      </c>
      <c r="GL6566" s="77">
        <v>143.62803700000001</v>
      </c>
      <c r="GM6566" s="77">
        <v>2021</v>
      </c>
      <c r="GN6566" s="77" t="s">
        <v>175</v>
      </c>
      <c r="GO6566" s="77">
        <v>0.13250000000000001</v>
      </c>
      <c r="GP6566" s="77">
        <v>3</v>
      </c>
      <c r="GQ6566" s="77">
        <v>0</v>
      </c>
      <c r="GR6566" s="77" t="s">
        <v>423</v>
      </c>
      <c r="GS6566" s="77">
        <v>0.1527377521613833</v>
      </c>
      <c r="GT6566" s="77">
        <v>33.942822323558516</v>
      </c>
      <c r="GU6566" s="77">
        <v>0.1527377521613833</v>
      </c>
      <c r="GV6566" s="77">
        <v>33.942822323558516</v>
      </c>
      <c r="GW6566" s="77">
        <v>0</v>
      </c>
      <c r="GX6566" s="77">
        <v>0</v>
      </c>
      <c r="GY6566" s="77">
        <v>0</v>
      </c>
      <c r="GZ6566" s="77">
        <v>0</v>
      </c>
    </row>
    <row r="6567" spans="187:208" x14ac:dyDescent="0.25">
      <c r="GE6567" s="77" t="s">
        <v>425</v>
      </c>
      <c r="GF6567" s="77" t="s">
        <v>155</v>
      </c>
      <c r="GG6567" s="77" t="s">
        <v>479</v>
      </c>
      <c r="GH6567" s="77" t="s">
        <v>300</v>
      </c>
      <c r="GI6567" s="77">
        <v>2021</v>
      </c>
      <c r="GJ6567" s="77" t="s">
        <v>301</v>
      </c>
      <c r="GK6567" s="77">
        <v>8585.7228092479399</v>
      </c>
      <c r="GL6567" s="77">
        <v>143.62803700000001</v>
      </c>
      <c r="GM6567" s="77">
        <v>2021</v>
      </c>
      <c r="GN6567" s="77" t="s">
        <v>175</v>
      </c>
      <c r="GO6567" s="77">
        <v>5.3000000000000005E-2</v>
      </c>
      <c r="GP6567" s="77">
        <v>3</v>
      </c>
      <c r="GQ6567" s="77">
        <v>0</v>
      </c>
      <c r="GR6567" s="77" t="s">
        <v>423</v>
      </c>
      <c r="GS6567" s="77">
        <v>5.5966209081309407E-2</v>
      </c>
      <c r="GT6567" s="77">
        <v>480.51035785653738</v>
      </c>
      <c r="GU6567" s="77">
        <v>5.5966209081309407E-2</v>
      </c>
      <c r="GV6567" s="77">
        <v>480.51035785653738</v>
      </c>
      <c r="GW6567" s="77">
        <v>0</v>
      </c>
      <c r="GX6567" s="77">
        <v>0</v>
      </c>
      <c r="GY6567" s="77">
        <v>0</v>
      </c>
      <c r="GZ6567" s="77">
        <v>0</v>
      </c>
    </row>
    <row r="6568" spans="187:208" x14ac:dyDescent="0.25">
      <c r="GE6568" s="77" t="s">
        <v>427</v>
      </c>
      <c r="GF6568" s="77" t="s">
        <v>155</v>
      </c>
      <c r="GG6568" s="77" t="s">
        <v>479</v>
      </c>
      <c r="GH6568" s="77" t="s">
        <v>300</v>
      </c>
      <c r="GI6568" s="77">
        <v>2021</v>
      </c>
      <c r="GJ6568" s="77" t="s">
        <v>303</v>
      </c>
      <c r="GK6568" s="77">
        <v>5338.1784104567441</v>
      </c>
      <c r="GL6568" s="77">
        <v>143.62803700000001</v>
      </c>
      <c r="GM6568" s="77">
        <v>2021</v>
      </c>
      <c r="GN6568" s="77" t="s">
        <v>175</v>
      </c>
      <c r="GO6568" s="77">
        <v>5.3000000000000005E-2</v>
      </c>
      <c r="GP6568" s="77">
        <v>3</v>
      </c>
      <c r="GQ6568" s="77">
        <v>0</v>
      </c>
      <c r="GR6568" s="77" t="s">
        <v>423</v>
      </c>
      <c r="GS6568" s="77">
        <v>5.5966209081309407E-2</v>
      </c>
      <c r="GT6568" s="77">
        <v>298.75760903295406</v>
      </c>
      <c r="GU6568" s="77">
        <v>5.5966209081309407E-2</v>
      </c>
      <c r="GV6568" s="77">
        <v>298.75760903295406</v>
      </c>
      <c r="GW6568" s="77">
        <v>0</v>
      </c>
      <c r="GX6568" s="77">
        <v>0</v>
      </c>
      <c r="GY6568" s="77">
        <v>0</v>
      </c>
      <c r="GZ6568" s="77">
        <v>0</v>
      </c>
    </row>
    <row r="6569" spans="187:208" x14ac:dyDescent="0.25">
      <c r="GE6569" s="77" t="s">
        <v>422</v>
      </c>
      <c r="GF6569" s="77" t="s">
        <v>155</v>
      </c>
      <c r="GG6569" s="77" t="s">
        <v>479</v>
      </c>
      <c r="GH6569" s="77" t="s">
        <v>300</v>
      </c>
      <c r="GI6569" s="77">
        <v>2022</v>
      </c>
      <c r="GJ6569" s="77" t="s">
        <v>305</v>
      </c>
      <c r="GK6569" s="77">
        <v>222.2294216278265</v>
      </c>
      <c r="GL6569" s="77">
        <v>143.62803700000001</v>
      </c>
      <c r="GM6569" s="77">
        <v>2022</v>
      </c>
      <c r="GN6569" s="77" t="s">
        <v>175</v>
      </c>
      <c r="GO6569" s="77">
        <v>0.13250000000000001</v>
      </c>
      <c r="GP6569" s="77">
        <v>3</v>
      </c>
      <c r="GQ6569" s="77">
        <v>0</v>
      </c>
      <c r="GR6569" s="77" t="s">
        <v>423</v>
      </c>
      <c r="GS6569" s="77">
        <v>0.1527377521613833</v>
      </c>
      <c r="GT6569" s="77">
        <v>33.942822323558516</v>
      </c>
      <c r="GU6569" s="77">
        <v>0.1527377521613833</v>
      </c>
      <c r="GV6569" s="77">
        <v>33.942822323558516</v>
      </c>
      <c r="GW6569" s="77">
        <v>0.1527377521613833</v>
      </c>
      <c r="GX6569" s="77">
        <v>33.942822323558516</v>
      </c>
      <c r="GY6569" s="77">
        <v>0</v>
      </c>
      <c r="GZ6569" s="77">
        <v>0</v>
      </c>
    </row>
    <row r="6570" spans="187:208" x14ac:dyDescent="0.25">
      <c r="GE6570" s="77" t="s">
        <v>425</v>
      </c>
      <c r="GF6570" s="77" t="s">
        <v>155</v>
      </c>
      <c r="GG6570" s="77" t="s">
        <v>479</v>
      </c>
      <c r="GH6570" s="77" t="s">
        <v>300</v>
      </c>
      <c r="GI6570" s="77">
        <v>2022</v>
      </c>
      <c r="GJ6570" s="77" t="s">
        <v>301</v>
      </c>
      <c r="GK6570" s="77">
        <v>8585.7228092479399</v>
      </c>
      <c r="GL6570" s="77">
        <v>143.62803700000001</v>
      </c>
      <c r="GM6570" s="77">
        <v>2022</v>
      </c>
      <c r="GN6570" s="77" t="s">
        <v>175</v>
      </c>
      <c r="GO6570" s="77">
        <v>5.3000000000000005E-2</v>
      </c>
      <c r="GP6570" s="77">
        <v>3</v>
      </c>
      <c r="GQ6570" s="77">
        <v>0</v>
      </c>
      <c r="GR6570" s="77" t="s">
        <v>423</v>
      </c>
      <c r="GS6570" s="77">
        <v>5.5966209081309407E-2</v>
      </c>
      <c r="GT6570" s="77">
        <v>480.51035785653738</v>
      </c>
      <c r="GU6570" s="77">
        <v>5.5966209081309407E-2</v>
      </c>
      <c r="GV6570" s="77">
        <v>480.51035785653738</v>
      </c>
      <c r="GW6570" s="77">
        <v>5.5966209081309407E-2</v>
      </c>
      <c r="GX6570" s="77">
        <v>480.51035785653738</v>
      </c>
      <c r="GY6570" s="77">
        <v>0</v>
      </c>
      <c r="GZ6570" s="77">
        <v>0</v>
      </c>
    </row>
    <row r="6571" spans="187:208" x14ac:dyDescent="0.25">
      <c r="GE6571" s="77" t="s">
        <v>427</v>
      </c>
      <c r="GF6571" s="77" t="s">
        <v>155</v>
      </c>
      <c r="GG6571" s="77" t="s">
        <v>479</v>
      </c>
      <c r="GH6571" s="77" t="s">
        <v>300</v>
      </c>
      <c r="GI6571" s="77">
        <v>2022</v>
      </c>
      <c r="GJ6571" s="77" t="s">
        <v>303</v>
      </c>
      <c r="GK6571" s="77">
        <v>5338.1784104567441</v>
      </c>
      <c r="GL6571" s="77">
        <v>143.62803700000001</v>
      </c>
      <c r="GM6571" s="77">
        <v>2022</v>
      </c>
      <c r="GN6571" s="77" t="s">
        <v>175</v>
      </c>
      <c r="GO6571" s="77">
        <v>5.3000000000000005E-2</v>
      </c>
      <c r="GP6571" s="77">
        <v>3</v>
      </c>
      <c r="GQ6571" s="77">
        <v>0</v>
      </c>
      <c r="GR6571" s="77" t="s">
        <v>423</v>
      </c>
      <c r="GS6571" s="77">
        <v>5.5966209081309407E-2</v>
      </c>
      <c r="GT6571" s="77">
        <v>298.75760903295406</v>
      </c>
      <c r="GU6571" s="77">
        <v>5.5966209081309407E-2</v>
      </c>
      <c r="GV6571" s="77">
        <v>298.75760903295406</v>
      </c>
      <c r="GW6571" s="77">
        <v>5.5966209081309407E-2</v>
      </c>
      <c r="GX6571" s="77">
        <v>298.75760903295406</v>
      </c>
      <c r="GY6571" s="77">
        <v>0</v>
      </c>
      <c r="GZ6571" s="77">
        <v>0</v>
      </c>
    </row>
    <row r="6572" spans="187:208" x14ac:dyDescent="0.25">
      <c r="GE6572" s="77" t="s">
        <v>422</v>
      </c>
      <c r="GF6572" s="77" t="s">
        <v>155</v>
      </c>
      <c r="GG6572" s="77" t="s">
        <v>479</v>
      </c>
      <c r="GH6572" s="77" t="s">
        <v>300</v>
      </c>
      <c r="GI6572" s="77">
        <v>2023</v>
      </c>
      <c r="GJ6572" s="77" t="s">
        <v>305</v>
      </c>
      <c r="GK6572" s="77">
        <v>233.23007680793771</v>
      </c>
      <c r="GL6572" s="77">
        <v>143.62803700000001</v>
      </c>
      <c r="GM6572" s="77">
        <v>2023</v>
      </c>
      <c r="GN6572" s="77" t="s">
        <v>175</v>
      </c>
      <c r="GO6572" s="77">
        <v>0.13250000000000001</v>
      </c>
      <c r="GP6572" s="77">
        <v>3</v>
      </c>
      <c r="GQ6572" s="77">
        <v>0</v>
      </c>
      <c r="GR6572" s="77" t="s">
        <v>423</v>
      </c>
      <c r="GS6572" s="77">
        <v>0</v>
      </c>
      <c r="GT6572" s="77">
        <v>0</v>
      </c>
      <c r="GU6572" s="77">
        <v>0.1527377521613833</v>
      </c>
      <c r="GV6572" s="77">
        <v>35.623037668071177</v>
      </c>
      <c r="GW6572" s="77">
        <v>0.1527377521613833</v>
      </c>
      <c r="GX6572" s="77">
        <v>35.623037668071177</v>
      </c>
      <c r="GY6572" s="77">
        <v>0.1527377521613833</v>
      </c>
      <c r="GZ6572" s="77">
        <v>35.623037668071177</v>
      </c>
    </row>
    <row r="6573" spans="187:208" x14ac:dyDescent="0.25">
      <c r="GE6573" s="77" t="s">
        <v>425</v>
      </c>
      <c r="GF6573" s="77" t="s">
        <v>155</v>
      </c>
      <c r="GG6573" s="77" t="s">
        <v>479</v>
      </c>
      <c r="GH6573" s="77" t="s">
        <v>300</v>
      </c>
      <c r="GI6573" s="77">
        <v>2023</v>
      </c>
      <c r="GJ6573" s="77" t="s">
        <v>301</v>
      </c>
      <c r="GK6573" s="77">
        <v>8896.5159934285912</v>
      </c>
      <c r="GL6573" s="77">
        <v>143.62803700000001</v>
      </c>
      <c r="GM6573" s="77">
        <v>2023</v>
      </c>
      <c r="GN6573" s="77" t="s">
        <v>175</v>
      </c>
      <c r="GO6573" s="77">
        <v>5.3000000000000005E-2</v>
      </c>
      <c r="GP6573" s="77">
        <v>3</v>
      </c>
      <c r="GQ6573" s="77">
        <v>0</v>
      </c>
      <c r="GR6573" s="77" t="s">
        <v>423</v>
      </c>
      <c r="GS6573" s="77">
        <v>0</v>
      </c>
      <c r="GT6573" s="77">
        <v>0</v>
      </c>
      <c r="GU6573" s="77">
        <v>5.5966209081309407E-2</v>
      </c>
      <c r="GV6573" s="77">
        <v>497.90427418343762</v>
      </c>
      <c r="GW6573" s="77">
        <v>5.5966209081309407E-2</v>
      </c>
      <c r="GX6573" s="77">
        <v>497.90427418343762</v>
      </c>
      <c r="GY6573" s="77">
        <v>5.5966209081309407E-2</v>
      </c>
      <c r="GZ6573" s="77">
        <v>497.90427418343762</v>
      </c>
    </row>
    <row r="6574" spans="187:208" x14ac:dyDescent="0.25">
      <c r="GE6574" s="77" t="s">
        <v>427</v>
      </c>
      <c r="GF6574" s="77" t="s">
        <v>155</v>
      </c>
      <c r="GG6574" s="77" t="s">
        <v>479</v>
      </c>
      <c r="GH6574" s="77" t="s">
        <v>300</v>
      </c>
      <c r="GI6574" s="77">
        <v>2023</v>
      </c>
      <c r="GJ6574" s="77" t="s">
        <v>303</v>
      </c>
      <c r="GK6574" s="77">
        <v>5534.8914862000911</v>
      </c>
      <c r="GL6574" s="77">
        <v>143.62803700000001</v>
      </c>
      <c r="GM6574" s="77">
        <v>2023</v>
      </c>
      <c r="GN6574" s="77" t="s">
        <v>175</v>
      </c>
      <c r="GO6574" s="77">
        <v>5.3000000000000005E-2</v>
      </c>
      <c r="GP6574" s="77">
        <v>3</v>
      </c>
      <c r="GQ6574" s="77">
        <v>0</v>
      </c>
      <c r="GR6574" s="77" t="s">
        <v>423</v>
      </c>
      <c r="GS6574" s="77">
        <v>0</v>
      </c>
      <c r="GT6574" s="77">
        <v>0</v>
      </c>
      <c r="GU6574" s="77">
        <v>5.5966209081309407E-2</v>
      </c>
      <c r="GV6574" s="77">
        <v>309.76689415903365</v>
      </c>
      <c r="GW6574" s="77">
        <v>5.5966209081309407E-2</v>
      </c>
      <c r="GX6574" s="77">
        <v>309.76689415903365</v>
      </c>
      <c r="GY6574" s="77">
        <v>5.5966209081309407E-2</v>
      </c>
      <c r="GZ6574" s="77">
        <v>309.76689415903365</v>
      </c>
    </row>
    <row r="6575" spans="187:208" x14ac:dyDescent="0.25">
      <c r="GE6575" s="77" t="s">
        <v>422</v>
      </c>
      <c r="GF6575" s="77" t="s">
        <v>155</v>
      </c>
      <c r="GG6575" s="77" t="s">
        <v>479</v>
      </c>
      <c r="GH6575" s="77" t="s">
        <v>300</v>
      </c>
      <c r="GI6575" s="77">
        <v>2024</v>
      </c>
      <c r="GJ6575" s="77" t="s">
        <v>305</v>
      </c>
      <c r="GK6575" s="77">
        <v>233.23007680793771</v>
      </c>
      <c r="GL6575" s="77">
        <v>143.62803700000001</v>
      </c>
      <c r="GM6575" s="77">
        <v>2024</v>
      </c>
      <c r="GN6575" s="77" t="s">
        <v>175</v>
      </c>
      <c r="GO6575" s="77">
        <v>0.13250000000000001</v>
      </c>
      <c r="GP6575" s="77">
        <v>3</v>
      </c>
      <c r="GQ6575" s="77">
        <v>0</v>
      </c>
      <c r="GR6575" s="77" t="s">
        <v>423</v>
      </c>
      <c r="GS6575" s="77">
        <v>0</v>
      </c>
      <c r="GT6575" s="77">
        <v>0</v>
      </c>
      <c r="GU6575" s="77">
        <v>0</v>
      </c>
      <c r="GV6575" s="77">
        <v>0</v>
      </c>
      <c r="GW6575" s="77">
        <v>0.1527377521613833</v>
      </c>
      <c r="GX6575" s="77">
        <v>35.623037668071177</v>
      </c>
      <c r="GY6575" s="77">
        <v>0.1527377521613833</v>
      </c>
      <c r="GZ6575" s="77">
        <v>35.623037668071177</v>
      </c>
    </row>
    <row r="6576" spans="187:208" x14ac:dyDescent="0.25">
      <c r="GE6576" s="77" t="s">
        <v>425</v>
      </c>
      <c r="GF6576" s="77" t="s">
        <v>155</v>
      </c>
      <c r="GG6576" s="77" t="s">
        <v>479</v>
      </c>
      <c r="GH6576" s="77" t="s">
        <v>300</v>
      </c>
      <c r="GI6576" s="77">
        <v>2024</v>
      </c>
      <c r="GJ6576" s="77" t="s">
        <v>301</v>
      </c>
      <c r="GK6576" s="77">
        <v>8896.5159934285912</v>
      </c>
      <c r="GL6576" s="77">
        <v>143.62803700000001</v>
      </c>
      <c r="GM6576" s="77">
        <v>2024</v>
      </c>
      <c r="GN6576" s="77" t="s">
        <v>175</v>
      </c>
      <c r="GO6576" s="77">
        <v>5.3000000000000005E-2</v>
      </c>
      <c r="GP6576" s="77">
        <v>3</v>
      </c>
      <c r="GQ6576" s="77">
        <v>0</v>
      </c>
      <c r="GR6576" s="77" t="s">
        <v>423</v>
      </c>
      <c r="GS6576" s="77">
        <v>0</v>
      </c>
      <c r="GT6576" s="77">
        <v>0</v>
      </c>
      <c r="GU6576" s="77">
        <v>0</v>
      </c>
      <c r="GV6576" s="77">
        <v>0</v>
      </c>
      <c r="GW6576" s="77">
        <v>5.5966209081309407E-2</v>
      </c>
      <c r="GX6576" s="77">
        <v>497.90427418343762</v>
      </c>
      <c r="GY6576" s="77">
        <v>5.5966209081309407E-2</v>
      </c>
      <c r="GZ6576" s="77">
        <v>497.90427418343762</v>
      </c>
    </row>
    <row r="6577" spans="187:208" x14ac:dyDescent="0.25">
      <c r="GE6577" s="77" t="s">
        <v>427</v>
      </c>
      <c r="GF6577" s="77" t="s">
        <v>155</v>
      </c>
      <c r="GG6577" s="77" t="s">
        <v>479</v>
      </c>
      <c r="GH6577" s="77" t="s">
        <v>300</v>
      </c>
      <c r="GI6577" s="77">
        <v>2024</v>
      </c>
      <c r="GJ6577" s="77" t="s">
        <v>303</v>
      </c>
      <c r="GK6577" s="77">
        <v>5534.8914862000911</v>
      </c>
      <c r="GL6577" s="77">
        <v>143.62803700000001</v>
      </c>
      <c r="GM6577" s="77">
        <v>2024</v>
      </c>
      <c r="GN6577" s="77" t="s">
        <v>175</v>
      </c>
      <c r="GO6577" s="77">
        <v>5.3000000000000005E-2</v>
      </c>
      <c r="GP6577" s="77">
        <v>3</v>
      </c>
      <c r="GQ6577" s="77">
        <v>0</v>
      </c>
      <c r="GR6577" s="77" t="s">
        <v>423</v>
      </c>
      <c r="GS6577" s="77">
        <v>0</v>
      </c>
      <c r="GT6577" s="77">
        <v>0</v>
      </c>
      <c r="GU6577" s="77">
        <v>0</v>
      </c>
      <c r="GV6577" s="77">
        <v>0</v>
      </c>
      <c r="GW6577" s="77">
        <v>5.5966209081309407E-2</v>
      </c>
      <c r="GX6577" s="77">
        <v>309.76689415903365</v>
      </c>
      <c r="GY6577" s="77">
        <v>5.5966209081309407E-2</v>
      </c>
      <c r="GZ6577" s="77">
        <v>309.76689415903365</v>
      </c>
    </row>
    <row r="6578" spans="187:208" x14ac:dyDescent="0.25">
      <c r="GE6578" s="77" t="s">
        <v>422</v>
      </c>
      <c r="GF6578" s="77" t="s">
        <v>155</v>
      </c>
      <c r="GG6578" s="77" t="s">
        <v>479</v>
      </c>
      <c r="GH6578" s="77" t="s">
        <v>300</v>
      </c>
      <c r="GI6578" s="77">
        <v>2025</v>
      </c>
      <c r="GJ6578" s="77" t="s">
        <v>305</v>
      </c>
      <c r="GK6578" s="77">
        <v>233.23007680793771</v>
      </c>
      <c r="GL6578" s="77">
        <v>143.62803700000001</v>
      </c>
      <c r="GM6578" s="77">
        <v>2025</v>
      </c>
      <c r="GN6578" s="77" t="s">
        <v>175</v>
      </c>
      <c r="GO6578" s="77">
        <v>0.13250000000000001</v>
      </c>
      <c r="GP6578" s="77">
        <v>3</v>
      </c>
      <c r="GQ6578" s="77">
        <v>0</v>
      </c>
      <c r="GR6578" s="77" t="s">
        <v>423</v>
      </c>
      <c r="GS6578" s="77">
        <v>0</v>
      </c>
      <c r="GT6578" s="77">
        <v>0</v>
      </c>
      <c r="GU6578" s="77">
        <v>0</v>
      </c>
      <c r="GV6578" s="77">
        <v>0</v>
      </c>
      <c r="GW6578" s="77">
        <v>0</v>
      </c>
      <c r="GX6578" s="77">
        <v>0</v>
      </c>
      <c r="GY6578" s="77">
        <v>0.1527377521613833</v>
      </c>
      <c r="GZ6578" s="77">
        <v>35.623037668071177</v>
      </c>
    </row>
    <row r="6579" spans="187:208" x14ac:dyDescent="0.25">
      <c r="GE6579" s="77" t="s">
        <v>425</v>
      </c>
      <c r="GF6579" s="77" t="s">
        <v>155</v>
      </c>
      <c r="GG6579" s="77" t="s">
        <v>479</v>
      </c>
      <c r="GH6579" s="77" t="s">
        <v>300</v>
      </c>
      <c r="GI6579" s="77">
        <v>2025</v>
      </c>
      <c r="GJ6579" s="77" t="s">
        <v>301</v>
      </c>
      <c r="GK6579" s="77">
        <v>8896.5159934285912</v>
      </c>
      <c r="GL6579" s="77">
        <v>143.62803700000001</v>
      </c>
      <c r="GM6579" s="77">
        <v>2025</v>
      </c>
      <c r="GN6579" s="77" t="s">
        <v>175</v>
      </c>
      <c r="GO6579" s="77">
        <v>5.3000000000000005E-2</v>
      </c>
      <c r="GP6579" s="77">
        <v>3</v>
      </c>
      <c r="GQ6579" s="77">
        <v>0</v>
      </c>
      <c r="GR6579" s="77" t="s">
        <v>423</v>
      </c>
      <c r="GS6579" s="77">
        <v>0</v>
      </c>
      <c r="GT6579" s="77">
        <v>0</v>
      </c>
      <c r="GU6579" s="77">
        <v>0</v>
      </c>
      <c r="GV6579" s="77">
        <v>0</v>
      </c>
      <c r="GW6579" s="77">
        <v>0</v>
      </c>
      <c r="GX6579" s="77">
        <v>0</v>
      </c>
      <c r="GY6579" s="77">
        <v>5.5966209081309407E-2</v>
      </c>
      <c r="GZ6579" s="77">
        <v>497.90427418343762</v>
      </c>
    </row>
    <row r="6580" spans="187:208" x14ac:dyDescent="0.25">
      <c r="GE6580" s="77" t="s">
        <v>427</v>
      </c>
      <c r="GF6580" s="77" t="s">
        <v>155</v>
      </c>
      <c r="GG6580" s="77" t="s">
        <v>479</v>
      </c>
      <c r="GH6580" s="77" t="s">
        <v>300</v>
      </c>
      <c r="GI6580" s="77">
        <v>2025</v>
      </c>
      <c r="GJ6580" s="77" t="s">
        <v>303</v>
      </c>
      <c r="GK6580" s="77">
        <v>5534.8914862000911</v>
      </c>
      <c r="GL6580" s="77">
        <v>143.62803700000001</v>
      </c>
      <c r="GM6580" s="77">
        <v>2025</v>
      </c>
      <c r="GN6580" s="77" t="s">
        <v>175</v>
      </c>
      <c r="GO6580" s="77">
        <v>5.3000000000000005E-2</v>
      </c>
      <c r="GP6580" s="77">
        <v>3</v>
      </c>
      <c r="GQ6580" s="77">
        <v>0</v>
      </c>
      <c r="GR6580" s="77" t="s">
        <v>423</v>
      </c>
      <c r="GS6580" s="77">
        <v>0</v>
      </c>
      <c r="GT6580" s="77">
        <v>0</v>
      </c>
      <c r="GU6580" s="77">
        <v>0</v>
      </c>
      <c r="GV6580" s="77">
        <v>0</v>
      </c>
      <c r="GW6580" s="77">
        <v>0</v>
      </c>
      <c r="GX6580" s="77">
        <v>0</v>
      </c>
      <c r="GY6580" s="77">
        <v>5.5966209081309407E-2</v>
      </c>
      <c r="GZ6580" s="77">
        <v>309.76689415903365</v>
      </c>
    </row>
    <row r="6581" spans="187:208" x14ac:dyDescent="0.25">
      <c r="GE6581" s="77" t="s">
        <v>422</v>
      </c>
      <c r="GF6581" s="77" t="s">
        <v>155</v>
      </c>
      <c r="GG6581" s="77" t="s">
        <v>479</v>
      </c>
      <c r="GH6581" s="77" t="s">
        <v>432</v>
      </c>
      <c r="GI6581" s="77">
        <v>2021</v>
      </c>
      <c r="GJ6581" s="77" t="s">
        <v>305</v>
      </c>
      <c r="GK6581" s="77">
        <v>222.2294216278259</v>
      </c>
      <c r="GL6581" s="77">
        <v>143.62803700000001</v>
      </c>
      <c r="GM6581" s="77">
        <v>2021</v>
      </c>
      <c r="GN6581" s="77" t="s">
        <v>175</v>
      </c>
      <c r="GO6581" s="77">
        <v>0.13250000000000001</v>
      </c>
      <c r="GP6581" s="77">
        <v>3</v>
      </c>
      <c r="GQ6581" s="77">
        <v>0</v>
      </c>
      <c r="GR6581" s="77" t="s">
        <v>423</v>
      </c>
      <c r="GS6581" s="77">
        <v>0.1527377521613833</v>
      </c>
      <c r="GT6581" s="77">
        <v>33.942822323558424</v>
      </c>
      <c r="GU6581" s="77">
        <v>0.1527377521613833</v>
      </c>
      <c r="GV6581" s="77">
        <v>33.942822323558424</v>
      </c>
      <c r="GW6581" s="77">
        <v>0</v>
      </c>
      <c r="GX6581" s="77">
        <v>0</v>
      </c>
      <c r="GY6581" s="77">
        <v>0</v>
      </c>
      <c r="GZ6581" s="77">
        <v>0</v>
      </c>
    </row>
    <row r="6582" spans="187:208" x14ac:dyDescent="0.25">
      <c r="GE6582" s="77" t="s">
        <v>425</v>
      </c>
      <c r="GF6582" s="77" t="s">
        <v>155</v>
      </c>
      <c r="GG6582" s="77" t="s">
        <v>479</v>
      </c>
      <c r="GH6582" s="77" t="s">
        <v>432</v>
      </c>
      <c r="GI6582" s="77">
        <v>2021</v>
      </c>
      <c r="GJ6582" s="77" t="s">
        <v>301</v>
      </c>
      <c r="GK6582" s="77">
        <v>8585.7228092479436</v>
      </c>
      <c r="GL6582" s="77">
        <v>143.62803700000001</v>
      </c>
      <c r="GM6582" s="77">
        <v>2021</v>
      </c>
      <c r="GN6582" s="77" t="s">
        <v>175</v>
      </c>
      <c r="GO6582" s="77">
        <v>5.3000000000000005E-2</v>
      </c>
      <c r="GP6582" s="77">
        <v>3</v>
      </c>
      <c r="GQ6582" s="77">
        <v>0</v>
      </c>
      <c r="GR6582" s="77" t="s">
        <v>423</v>
      </c>
      <c r="GS6582" s="77">
        <v>5.5966209081309407E-2</v>
      </c>
      <c r="GT6582" s="77">
        <v>480.51035785653755</v>
      </c>
      <c r="GU6582" s="77">
        <v>5.5966209081309407E-2</v>
      </c>
      <c r="GV6582" s="77">
        <v>480.51035785653755</v>
      </c>
      <c r="GW6582" s="77">
        <v>0</v>
      </c>
      <c r="GX6582" s="77">
        <v>0</v>
      </c>
      <c r="GY6582" s="77">
        <v>0</v>
      </c>
      <c r="GZ6582" s="77">
        <v>0</v>
      </c>
    </row>
    <row r="6583" spans="187:208" x14ac:dyDescent="0.25">
      <c r="GE6583" s="77" t="s">
        <v>422</v>
      </c>
      <c r="GF6583" s="77" t="s">
        <v>155</v>
      </c>
      <c r="GG6583" s="77" t="s">
        <v>479</v>
      </c>
      <c r="GH6583" s="77" t="s">
        <v>432</v>
      </c>
      <c r="GI6583" s="77">
        <v>2022</v>
      </c>
      <c r="GJ6583" s="77" t="s">
        <v>305</v>
      </c>
      <c r="GK6583" s="77">
        <v>222.2294216278259</v>
      </c>
      <c r="GL6583" s="77">
        <v>143.62803700000001</v>
      </c>
      <c r="GM6583" s="77">
        <v>2022</v>
      </c>
      <c r="GN6583" s="77" t="s">
        <v>175</v>
      </c>
      <c r="GO6583" s="77">
        <v>0.13250000000000001</v>
      </c>
      <c r="GP6583" s="77">
        <v>3</v>
      </c>
      <c r="GQ6583" s="77">
        <v>0</v>
      </c>
      <c r="GR6583" s="77" t="s">
        <v>423</v>
      </c>
      <c r="GS6583" s="77">
        <v>0.1527377521613833</v>
      </c>
      <c r="GT6583" s="77">
        <v>33.942822323558424</v>
      </c>
      <c r="GU6583" s="77">
        <v>0.1527377521613833</v>
      </c>
      <c r="GV6583" s="77">
        <v>33.942822323558424</v>
      </c>
      <c r="GW6583" s="77">
        <v>0.1527377521613833</v>
      </c>
      <c r="GX6583" s="77">
        <v>33.942822323558424</v>
      </c>
      <c r="GY6583" s="77">
        <v>0</v>
      </c>
      <c r="GZ6583" s="77">
        <v>0</v>
      </c>
    </row>
    <row r="6584" spans="187:208" x14ac:dyDescent="0.25">
      <c r="GE6584" s="77" t="s">
        <v>425</v>
      </c>
      <c r="GF6584" s="77" t="s">
        <v>155</v>
      </c>
      <c r="GG6584" s="77" t="s">
        <v>479</v>
      </c>
      <c r="GH6584" s="77" t="s">
        <v>432</v>
      </c>
      <c r="GI6584" s="77">
        <v>2022</v>
      </c>
      <c r="GJ6584" s="77" t="s">
        <v>301</v>
      </c>
      <c r="GK6584" s="77">
        <v>8585.7228092479436</v>
      </c>
      <c r="GL6584" s="77">
        <v>143.62803700000001</v>
      </c>
      <c r="GM6584" s="77">
        <v>2022</v>
      </c>
      <c r="GN6584" s="77" t="s">
        <v>175</v>
      </c>
      <c r="GO6584" s="77">
        <v>5.3000000000000005E-2</v>
      </c>
      <c r="GP6584" s="77">
        <v>3</v>
      </c>
      <c r="GQ6584" s="77">
        <v>0</v>
      </c>
      <c r="GR6584" s="77" t="s">
        <v>423</v>
      </c>
      <c r="GS6584" s="77">
        <v>5.5966209081309407E-2</v>
      </c>
      <c r="GT6584" s="77">
        <v>480.51035785653755</v>
      </c>
      <c r="GU6584" s="77">
        <v>5.5966209081309407E-2</v>
      </c>
      <c r="GV6584" s="77">
        <v>480.51035785653755</v>
      </c>
      <c r="GW6584" s="77">
        <v>5.5966209081309407E-2</v>
      </c>
      <c r="GX6584" s="77">
        <v>480.51035785653755</v>
      </c>
      <c r="GY6584" s="77">
        <v>0</v>
      </c>
      <c r="GZ6584" s="77">
        <v>0</v>
      </c>
    </row>
    <row r="6585" spans="187:208" x14ac:dyDescent="0.25">
      <c r="GE6585" s="77" t="s">
        <v>422</v>
      </c>
      <c r="GF6585" s="77" t="s">
        <v>155</v>
      </c>
      <c r="GG6585" s="77" t="s">
        <v>479</v>
      </c>
      <c r="GH6585" s="77" t="s">
        <v>432</v>
      </c>
      <c r="GI6585" s="77">
        <v>2023</v>
      </c>
      <c r="GJ6585" s="77" t="s">
        <v>305</v>
      </c>
      <c r="GK6585" s="77">
        <v>233.23007680793549</v>
      </c>
      <c r="GL6585" s="77">
        <v>143.62803700000001</v>
      </c>
      <c r="GM6585" s="77">
        <v>2023</v>
      </c>
      <c r="GN6585" s="77" t="s">
        <v>175</v>
      </c>
      <c r="GO6585" s="77">
        <v>0.13250000000000001</v>
      </c>
      <c r="GP6585" s="77">
        <v>3</v>
      </c>
      <c r="GQ6585" s="77">
        <v>0</v>
      </c>
      <c r="GR6585" s="77" t="s">
        <v>423</v>
      </c>
      <c r="GS6585" s="77">
        <v>0</v>
      </c>
      <c r="GT6585" s="77">
        <v>0</v>
      </c>
      <c r="GU6585" s="77">
        <v>0.1527377521613833</v>
      </c>
      <c r="GV6585" s="77">
        <v>35.623037668070843</v>
      </c>
      <c r="GW6585" s="77">
        <v>0.1527377521613833</v>
      </c>
      <c r="GX6585" s="77">
        <v>35.623037668070843</v>
      </c>
      <c r="GY6585" s="77">
        <v>0.1527377521613833</v>
      </c>
      <c r="GZ6585" s="77">
        <v>35.623037668070843</v>
      </c>
    </row>
    <row r="6586" spans="187:208" x14ac:dyDescent="0.25">
      <c r="GE6586" s="77" t="s">
        <v>425</v>
      </c>
      <c r="GF6586" s="77" t="s">
        <v>155</v>
      </c>
      <c r="GG6586" s="77" t="s">
        <v>479</v>
      </c>
      <c r="GH6586" s="77" t="s">
        <v>432</v>
      </c>
      <c r="GI6586" s="77">
        <v>2023</v>
      </c>
      <c r="GJ6586" s="77" t="s">
        <v>301</v>
      </c>
      <c r="GK6586" s="77">
        <v>8896.5159934285948</v>
      </c>
      <c r="GL6586" s="77">
        <v>143.62803700000001</v>
      </c>
      <c r="GM6586" s="77">
        <v>2023</v>
      </c>
      <c r="GN6586" s="77" t="s">
        <v>175</v>
      </c>
      <c r="GO6586" s="77">
        <v>5.3000000000000005E-2</v>
      </c>
      <c r="GP6586" s="77">
        <v>3</v>
      </c>
      <c r="GQ6586" s="77">
        <v>0</v>
      </c>
      <c r="GR6586" s="77" t="s">
        <v>423</v>
      </c>
      <c r="GS6586" s="77">
        <v>0</v>
      </c>
      <c r="GT6586" s="77">
        <v>0</v>
      </c>
      <c r="GU6586" s="77">
        <v>5.5966209081309407E-2</v>
      </c>
      <c r="GV6586" s="77">
        <v>497.90427418343779</v>
      </c>
      <c r="GW6586" s="77">
        <v>5.5966209081309407E-2</v>
      </c>
      <c r="GX6586" s="77">
        <v>497.90427418343779</v>
      </c>
      <c r="GY6586" s="77">
        <v>5.5966209081309407E-2</v>
      </c>
      <c r="GZ6586" s="77">
        <v>497.90427418343779</v>
      </c>
    </row>
    <row r="6587" spans="187:208" x14ac:dyDescent="0.25">
      <c r="GE6587" s="77" t="s">
        <v>422</v>
      </c>
      <c r="GF6587" s="77" t="s">
        <v>155</v>
      </c>
      <c r="GG6587" s="77" t="s">
        <v>479</v>
      </c>
      <c r="GH6587" s="77" t="s">
        <v>432</v>
      </c>
      <c r="GI6587" s="77">
        <v>2024</v>
      </c>
      <c r="GJ6587" s="77" t="s">
        <v>305</v>
      </c>
      <c r="GK6587" s="77">
        <v>233.23007680793549</v>
      </c>
      <c r="GL6587" s="77">
        <v>143.62803700000001</v>
      </c>
      <c r="GM6587" s="77">
        <v>2024</v>
      </c>
      <c r="GN6587" s="77" t="s">
        <v>175</v>
      </c>
      <c r="GO6587" s="77">
        <v>0.13250000000000001</v>
      </c>
      <c r="GP6587" s="77">
        <v>3</v>
      </c>
      <c r="GQ6587" s="77">
        <v>0</v>
      </c>
      <c r="GR6587" s="77" t="s">
        <v>423</v>
      </c>
      <c r="GS6587" s="77">
        <v>0</v>
      </c>
      <c r="GT6587" s="77">
        <v>0</v>
      </c>
      <c r="GU6587" s="77">
        <v>0</v>
      </c>
      <c r="GV6587" s="77">
        <v>0</v>
      </c>
      <c r="GW6587" s="77">
        <v>0.1527377521613833</v>
      </c>
      <c r="GX6587" s="77">
        <v>35.623037668070843</v>
      </c>
      <c r="GY6587" s="77">
        <v>0.1527377521613833</v>
      </c>
      <c r="GZ6587" s="77">
        <v>35.623037668070843</v>
      </c>
    </row>
    <row r="6588" spans="187:208" x14ac:dyDescent="0.25">
      <c r="GE6588" s="77" t="s">
        <v>425</v>
      </c>
      <c r="GF6588" s="77" t="s">
        <v>155</v>
      </c>
      <c r="GG6588" s="77" t="s">
        <v>479</v>
      </c>
      <c r="GH6588" s="77" t="s">
        <v>432</v>
      </c>
      <c r="GI6588" s="77">
        <v>2024</v>
      </c>
      <c r="GJ6588" s="77" t="s">
        <v>301</v>
      </c>
      <c r="GK6588" s="77">
        <v>8896.5159934285948</v>
      </c>
      <c r="GL6588" s="77">
        <v>143.62803700000001</v>
      </c>
      <c r="GM6588" s="77">
        <v>2024</v>
      </c>
      <c r="GN6588" s="77" t="s">
        <v>175</v>
      </c>
      <c r="GO6588" s="77">
        <v>5.3000000000000005E-2</v>
      </c>
      <c r="GP6588" s="77">
        <v>3</v>
      </c>
      <c r="GQ6588" s="77">
        <v>0</v>
      </c>
      <c r="GR6588" s="77" t="s">
        <v>423</v>
      </c>
      <c r="GS6588" s="77">
        <v>0</v>
      </c>
      <c r="GT6588" s="77">
        <v>0</v>
      </c>
      <c r="GU6588" s="77">
        <v>0</v>
      </c>
      <c r="GV6588" s="77">
        <v>0</v>
      </c>
      <c r="GW6588" s="77">
        <v>5.5966209081309407E-2</v>
      </c>
      <c r="GX6588" s="77">
        <v>497.90427418343779</v>
      </c>
      <c r="GY6588" s="77">
        <v>5.5966209081309407E-2</v>
      </c>
      <c r="GZ6588" s="77">
        <v>497.90427418343779</v>
      </c>
    </row>
    <row r="6589" spans="187:208" x14ac:dyDescent="0.25">
      <c r="GE6589" s="77" t="s">
        <v>422</v>
      </c>
      <c r="GF6589" s="77" t="s">
        <v>155</v>
      </c>
      <c r="GG6589" s="77" t="s">
        <v>479</v>
      </c>
      <c r="GH6589" s="77" t="s">
        <v>432</v>
      </c>
      <c r="GI6589" s="77">
        <v>2025</v>
      </c>
      <c r="GJ6589" s="77" t="s">
        <v>305</v>
      </c>
      <c r="GK6589" s="77">
        <v>233.23007680793549</v>
      </c>
      <c r="GL6589" s="77">
        <v>143.62803700000001</v>
      </c>
      <c r="GM6589" s="77">
        <v>2025</v>
      </c>
      <c r="GN6589" s="77" t="s">
        <v>175</v>
      </c>
      <c r="GO6589" s="77">
        <v>0.13250000000000001</v>
      </c>
      <c r="GP6589" s="77">
        <v>3</v>
      </c>
      <c r="GQ6589" s="77">
        <v>0</v>
      </c>
      <c r="GR6589" s="77" t="s">
        <v>423</v>
      </c>
      <c r="GS6589" s="77">
        <v>0</v>
      </c>
      <c r="GT6589" s="77">
        <v>0</v>
      </c>
      <c r="GU6589" s="77">
        <v>0</v>
      </c>
      <c r="GV6589" s="77">
        <v>0</v>
      </c>
      <c r="GW6589" s="77">
        <v>0</v>
      </c>
      <c r="GX6589" s="77">
        <v>0</v>
      </c>
      <c r="GY6589" s="77">
        <v>0.1527377521613833</v>
      </c>
      <c r="GZ6589" s="77">
        <v>35.623037668070843</v>
      </c>
    </row>
    <row r="6590" spans="187:208" x14ac:dyDescent="0.25">
      <c r="GE6590" s="77" t="s">
        <v>425</v>
      </c>
      <c r="GF6590" s="77" t="s">
        <v>155</v>
      </c>
      <c r="GG6590" s="77" t="s">
        <v>479</v>
      </c>
      <c r="GH6590" s="77" t="s">
        <v>432</v>
      </c>
      <c r="GI6590" s="77">
        <v>2025</v>
      </c>
      <c r="GJ6590" s="77" t="s">
        <v>301</v>
      </c>
      <c r="GK6590" s="77">
        <v>8896.5159934285948</v>
      </c>
      <c r="GL6590" s="77">
        <v>143.62803700000001</v>
      </c>
      <c r="GM6590" s="77">
        <v>2025</v>
      </c>
      <c r="GN6590" s="77" t="s">
        <v>175</v>
      </c>
      <c r="GO6590" s="77">
        <v>5.3000000000000005E-2</v>
      </c>
      <c r="GP6590" s="77">
        <v>3</v>
      </c>
      <c r="GQ6590" s="77">
        <v>0</v>
      </c>
      <c r="GR6590" s="77" t="s">
        <v>423</v>
      </c>
      <c r="GS6590" s="77">
        <v>0</v>
      </c>
      <c r="GT6590" s="77">
        <v>0</v>
      </c>
      <c r="GU6590" s="77">
        <v>0</v>
      </c>
      <c r="GV6590" s="77">
        <v>0</v>
      </c>
      <c r="GW6590" s="77">
        <v>0</v>
      </c>
      <c r="GX6590" s="77">
        <v>0</v>
      </c>
      <c r="GY6590" s="77">
        <v>5.5966209081309407E-2</v>
      </c>
      <c r="GZ6590" s="77">
        <v>497.90427418343779</v>
      </c>
    </row>
    <row r="6591" spans="187:208" x14ac:dyDescent="0.25">
      <c r="GE6591" s="77" t="s">
        <v>422</v>
      </c>
      <c r="GF6591" s="77" t="s">
        <v>155</v>
      </c>
      <c r="GG6591" s="77" t="s">
        <v>479</v>
      </c>
      <c r="GH6591" s="77" t="s">
        <v>439</v>
      </c>
      <c r="GI6591" s="77">
        <v>2021</v>
      </c>
      <c r="GJ6591" s="77" t="s">
        <v>305</v>
      </c>
      <c r="GK6591" s="77">
        <v>0.69641821681220206</v>
      </c>
      <c r="GL6591" s="77">
        <v>143.62803700000001</v>
      </c>
      <c r="GM6591" s="77">
        <v>2021</v>
      </c>
      <c r="GN6591" s="77" t="s">
        <v>175</v>
      </c>
      <c r="GO6591" s="77">
        <v>0.13250000000000001</v>
      </c>
      <c r="GP6591" s="77">
        <v>3</v>
      </c>
      <c r="GQ6591" s="77">
        <v>0</v>
      </c>
      <c r="GR6591" s="77" t="s">
        <v>423</v>
      </c>
      <c r="GS6591" s="77">
        <v>0.1527377521613833</v>
      </c>
      <c r="GT6591" s="77">
        <v>0.10636935300013461</v>
      </c>
      <c r="GU6591" s="77">
        <v>0.1527377521613833</v>
      </c>
      <c r="GV6591" s="77">
        <v>0.10636935300013461</v>
      </c>
      <c r="GW6591" s="77">
        <v>0</v>
      </c>
      <c r="GX6591" s="77">
        <v>0</v>
      </c>
      <c r="GY6591" s="77">
        <v>0</v>
      </c>
      <c r="GZ6591" s="77">
        <v>0</v>
      </c>
    </row>
    <row r="6592" spans="187:208" x14ac:dyDescent="0.25">
      <c r="GE6592" s="77" t="s">
        <v>425</v>
      </c>
      <c r="GF6592" s="77" t="s">
        <v>155</v>
      </c>
      <c r="GG6592" s="77" t="s">
        <v>479</v>
      </c>
      <c r="GH6592" s="77" t="s">
        <v>439</v>
      </c>
      <c r="GI6592" s="77">
        <v>2021</v>
      </c>
      <c r="GJ6592" s="77" t="s">
        <v>301</v>
      </c>
      <c r="GK6592" s="77">
        <v>2.9419641522809798</v>
      </c>
      <c r="GL6592" s="77">
        <v>143.62803700000001</v>
      </c>
      <c r="GM6592" s="77">
        <v>2021</v>
      </c>
      <c r="GN6592" s="77" t="s">
        <v>175</v>
      </c>
      <c r="GO6592" s="77">
        <v>5.3000000000000005E-2</v>
      </c>
      <c r="GP6592" s="77">
        <v>3</v>
      </c>
      <c r="GQ6592" s="77">
        <v>0</v>
      </c>
      <c r="GR6592" s="77" t="s">
        <v>423</v>
      </c>
      <c r="GS6592" s="77">
        <v>5.5966209081309407E-2</v>
      </c>
      <c r="GT6592" s="77">
        <v>0.16465058085627451</v>
      </c>
      <c r="GU6592" s="77">
        <v>5.5966209081309407E-2</v>
      </c>
      <c r="GV6592" s="77">
        <v>0.16465058085627451</v>
      </c>
      <c r="GW6592" s="77">
        <v>0</v>
      </c>
      <c r="GX6592" s="77">
        <v>0</v>
      </c>
      <c r="GY6592" s="77">
        <v>0</v>
      </c>
      <c r="GZ6592" s="77">
        <v>0</v>
      </c>
    </row>
    <row r="6593" spans="187:208" x14ac:dyDescent="0.25">
      <c r="GE6593" s="77" t="s">
        <v>427</v>
      </c>
      <c r="GF6593" s="77" t="s">
        <v>155</v>
      </c>
      <c r="GG6593" s="77" t="s">
        <v>479</v>
      </c>
      <c r="GH6593" s="77" t="s">
        <v>439</v>
      </c>
      <c r="GI6593" s="77">
        <v>2021</v>
      </c>
      <c r="GJ6593" s="77" t="s">
        <v>303</v>
      </c>
      <c r="GK6593" s="77">
        <v>1.6021759622082961</v>
      </c>
      <c r="GL6593" s="77">
        <v>143.62803700000001</v>
      </c>
      <c r="GM6593" s="77">
        <v>2021</v>
      </c>
      <c r="GN6593" s="77" t="s">
        <v>175</v>
      </c>
      <c r="GO6593" s="77">
        <v>5.3000000000000005E-2</v>
      </c>
      <c r="GP6593" s="77">
        <v>3</v>
      </c>
      <c r="GQ6593" s="77">
        <v>0</v>
      </c>
      <c r="GR6593" s="77" t="s">
        <v>423</v>
      </c>
      <c r="GS6593" s="77">
        <v>5.5966209081309407E-2</v>
      </c>
      <c r="GT6593" s="77">
        <v>8.9667714885997576E-2</v>
      </c>
      <c r="GU6593" s="77">
        <v>5.5966209081309407E-2</v>
      </c>
      <c r="GV6593" s="77">
        <v>8.9667714885997576E-2</v>
      </c>
      <c r="GW6593" s="77">
        <v>0</v>
      </c>
      <c r="GX6593" s="77">
        <v>0</v>
      </c>
      <c r="GY6593" s="77">
        <v>0</v>
      </c>
      <c r="GZ6593" s="77">
        <v>0</v>
      </c>
    </row>
    <row r="6594" spans="187:208" x14ac:dyDescent="0.25">
      <c r="GE6594" s="77" t="s">
        <v>422</v>
      </c>
      <c r="GF6594" s="77" t="s">
        <v>155</v>
      </c>
      <c r="GG6594" s="77" t="s">
        <v>479</v>
      </c>
      <c r="GH6594" s="77" t="s">
        <v>439</v>
      </c>
      <c r="GI6594" s="77">
        <v>2022</v>
      </c>
      <c r="GJ6594" s="77" t="s">
        <v>305</v>
      </c>
      <c r="GK6594" s="77">
        <v>0.69641821681220206</v>
      </c>
      <c r="GL6594" s="77">
        <v>143.62803700000001</v>
      </c>
      <c r="GM6594" s="77">
        <v>2022</v>
      </c>
      <c r="GN6594" s="77" t="s">
        <v>175</v>
      </c>
      <c r="GO6594" s="77">
        <v>0.13250000000000001</v>
      </c>
      <c r="GP6594" s="77">
        <v>3</v>
      </c>
      <c r="GQ6594" s="77">
        <v>0</v>
      </c>
      <c r="GR6594" s="77" t="s">
        <v>423</v>
      </c>
      <c r="GS6594" s="77">
        <v>0.1527377521613833</v>
      </c>
      <c r="GT6594" s="77">
        <v>0.10636935300013461</v>
      </c>
      <c r="GU6594" s="77">
        <v>0.1527377521613833</v>
      </c>
      <c r="GV6594" s="77">
        <v>0.10636935300013461</v>
      </c>
      <c r="GW6594" s="77">
        <v>0.1527377521613833</v>
      </c>
      <c r="GX6594" s="77">
        <v>0.10636935300013461</v>
      </c>
      <c r="GY6594" s="77">
        <v>0</v>
      </c>
      <c r="GZ6594" s="77">
        <v>0</v>
      </c>
    </row>
    <row r="6595" spans="187:208" x14ac:dyDescent="0.25">
      <c r="GE6595" s="77" t="s">
        <v>425</v>
      </c>
      <c r="GF6595" s="77" t="s">
        <v>155</v>
      </c>
      <c r="GG6595" s="77" t="s">
        <v>479</v>
      </c>
      <c r="GH6595" s="77" t="s">
        <v>439</v>
      </c>
      <c r="GI6595" s="77">
        <v>2022</v>
      </c>
      <c r="GJ6595" s="77" t="s">
        <v>301</v>
      </c>
      <c r="GK6595" s="77">
        <v>2.9419641522809798</v>
      </c>
      <c r="GL6595" s="77">
        <v>143.62803700000001</v>
      </c>
      <c r="GM6595" s="77">
        <v>2022</v>
      </c>
      <c r="GN6595" s="77" t="s">
        <v>175</v>
      </c>
      <c r="GO6595" s="77">
        <v>5.3000000000000005E-2</v>
      </c>
      <c r="GP6595" s="77">
        <v>3</v>
      </c>
      <c r="GQ6595" s="77">
        <v>0</v>
      </c>
      <c r="GR6595" s="77" t="s">
        <v>423</v>
      </c>
      <c r="GS6595" s="77">
        <v>5.5966209081309407E-2</v>
      </c>
      <c r="GT6595" s="77">
        <v>0.16465058085627451</v>
      </c>
      <c r="GU6595" s="77">
        <v>5.5966209081309407E-2</v>
      </c>
      <c r="GV6595" s="77">
        <v>0.16465058085627451</v>
      </c>
      <c r="GW6595" s="77">
        <v>5.5966209081309407E-2</v>
      </c>
      <c r="GX6595" s="77">
        <v>0.16465058085627451</v>
      </c>
      <c r="GY6595" s="77">
        <v>0</v>
      </c>
      <c r="GZ6595" s="77">
        <v>0</v>
      </c>
    </row>
    <row r="6596" spans="187:208" x14ac:dyDescent="0.25">
      <c r="GE6596" s="77" t="s">
        <v>427</v>
      </c>
      <c r="GF6596" s="77" t="s">
        <v>155</v>
      </c>
      <c r="GG6596" s="77" t="s">
        <v>479</v>
      </c>
      <c r="GH6596" s="77" t="s">
        <v>439</v>
      </c>
      <c r="GI6596" s="77">
        <v>2022</v>
      </c>
      <c r="GJ6596" s="77" t="s">
        <v>303</v>
      </c>
      <c r="GK6596" s="77">
        <v>1.6021759622082961</v>
      </c>
      <c r="GL6596" s="77">
        <v>143.62803700000001</v>
      </c>
      <c r="GM6596" s="77">
        <v>2022</v>
      </c>
      <c r="GN6596" s="77" t="s">
        <v>175</v>
      </c>
      <c r="GO6596" s="77">
        <v>5.3000000000000005E-2</v>
      </c>
      <c r="GP6596" s="77">
        <v>3</v>
      </c>
      <c r="GQ6596" s="77">
        <v>0</v>
      </c>
      <c r="GR6596" s="77" t="s">
        <v>423</v>
      </c>
      <c r="GS6596" s="77">
        <v>5.5966209081309407E-2</v>
      </c>
      <c r="GT6596" s="77">
        <v>8.9667714885997576E-2</v>
      </c>
      <c r="GU6596" s="77">
        <v>5.5966209081309407E-2</v>
      </c>
      <c r="GV6596" s="77">
        <v>8.9667714885997576E-2</v>
      </c>
      <c r="GW6596" s="77">
        <v>5.5966209081309407E-2</v>
      </c>
      <c r="GX6596" s="77">
        <v>8.9667714885997576E-2</v>
      </c>
      <c r="GY6596" s="77">
        <v>0</v>
      </c>
      <c r="GZ6596" s="77">
        <v>0</v>
      </c>
    </row>
    <row r="6597" spans="187:208" x14ac:dyDescent="0.25">
      <c r="GE6597" s="77" t="s">
        <v>422</v>
      </c>
      <c r="GF6597" s="77" t="s">
        <v>155</v>
      </c>
      <c r="GG6597" s="77" t="s">
        <v>479</v>
      </c>
      <c r="GH6597" s="77" t="s">
        <v>439</v>
      </c>
      <c r="GI6597" s="77">
        <v>2023</v>
      </c>
      <c r="GJ6597" s="77" t="s">
        <v>305</v>
      </c>
      <c r="GK6597" s="77">
        <v>0.71896016785815364</v>
      </c>
      <c r="GL6597" s="77">
        <v>143.62803700000001</v>
      </c>
      <c r="GM6597" s="77">
        <v>2023</v>
      </c>
      <c r="GN6597" s="77" t="s">
        <v>175</v>
      </c>
      <c r="GO6597" s="77">
        <v>0.13250000000000001</v>
      </c>
      <c r="GP6597" s="77">
        <v>3</v>
      </c>
      <c r="GQ6597" s="77">
        <v>0</v>
      </c>
      <c r="GR6597" s="77" t="s">
        <v>423</v>
      </c>
      <c r="GS6597" s="77">
        <v>0</v>
      </c>
      <c r="GT6597" s="77">
        <v>0</v>
      </c>
      <c r="GU6597" s="77">
        <v>0.1527377521613833</v>
      </c>
      <c r="GV6597" s="77">
        <v>0.10981235993222521</v>
      </c>
      <c r="GW6597" s="77">
        <v>0.1527377521613833</v>
      </c>
      <c r="GX6597" s="77">
        <v>0.10981235993222521</v>
      </c>
      <c r="GY6597" s="77">
        <v>0.1527377521613833</v>
      </c>
      <c r="GZ6597" s="77">
        <v>0.10981235993222521</v>
      </c>
    </row>
    <row r="6598" spans="187:208" x14ac:dyDescent="0.25">
      <c r="GE6598" s="77" t="s">
        <v>425</v>
      </c>
      <c r="GF6598" s="77" t="s">
        <v>155</v>
      </c>
      <c r="GG6598" s="77" t="s">
        <v>479</v>
      </c>
      <c r="GH6598" s="77" t="s">
        <v>439</v>
      </c>
      <c r="GI6598" s="77">
        <v>2023</v>
      </c>
      <c r="GJ6598" s="77" t="s">
        <v>301</v>
      </c>
      <c r="GK6598" s="77">
        <v>3.071497198615083</v>
      </c>
      <c r="GL6598" s="77">
        <v>143.62803700000001</v>
      </c>
      <c r="GM6598" s="77">
        <v>2023</v>
      </c>
      <c r="GN6598" s="77" t="s">
        <v>175</v>
      </c>
      <c r="GO6598" s="77">
        <v>5.3000000000000005E-2</v>
      </c>
      <c r="GP6598" s="77">
        <v>3</v>
      </c>
      <c r="GQ6598" s="77">
        <v>0</v>
      </c>
      <c r="GR6598" s="77" t="s">
        <v>423</v>
      </c>
      <c r="GS6598" s="77">
        <v>0</v>
      </c>
      <c r="GT6598" s="77">
        <v>0</v>
      </c>
      <c r="GU6598" s="77">
        <v>5.5966209081309407E-2</v>
      </c>
      <c r="GV6598" s="77">
        <v>0.17190005441034786</v>
      </c>
      <c r="GW6598" s="77">
        <v>5.5966209081309407E-2</v>
      </c>
      <c r="GX6598" s="77">
        <v>0.17190005441034786</v>
      </c>
      <c r="GY6598" s="77">
        <v>5.5966209081309407E-2</v>
      </c>
      <c r="GZ6598" s="77">
        <v>0.17190005441034786</v>
      </c>
    </row>
    <row r="6599" spans="187:208" x14ac:dyDescent="0.25">
      <c r="GE6599" s="77" t="s">
        <v>427</v>
      </c>
      <c r="GF6599" s="77" t="s">
        <v>155</v>
      </c>
      <c r="GG6599" s="77" t="s">
        <v>479</v>
      </c>
      <c r="GH6599" s="77" t="s">
        <v>439</v>
      </c>
      <c r="GI6599" s="77">
        <v>2023</v>
      </c>
      <c r="GJ6599" s="77" t="s">
        <v>303</v>
      </c>
      <c r="GK6599" s="77">
        <v>1.6845772405344219</v>
      </c>
      <c r="GL6599" s="77">
        <v>143.62803700000001</v>
      </c>
      <c r="GM6599" s="77">
        <v>2023</v>
      </c>
      <c r="GN6599" s="77" t="s">
        <v>175</v>
      </c>
      <c r="GO6599" s="77">
        <v>5.3000000000000005E-2</v>
      </c>
      <c r="GP6599" s="77">
        <v>3</v>
      </c>
      <c r="GQ6599" s="77">
        <v>0</v>
      </c>
      <c r="GR6599" s="77" t="s">
        <v>423</v>
      </c>
      <c r="GS6599" s="77">
        <v>0</v>
      </c>
      <c r="GT6599" s="77">
        <v>0</v>
      </c>
      <c r="GU6599" s="77">
        <v>5.5966209081309407E-2</v>
      </c>
      <c r="GV6599" s="77">
        <v>9.4279402057364708E-2</v>
      </c>
      <c r="GW6599" s="77">
        <v>5.5966209081309407E-2</v>
      </c>
      <c r="GX6599" s="77">
        <v>9.4279402057364708E-2</v>
      </c>
      <c r="GY6599" s="77">
        <v>5.5966209081309407E-2</v>
      </c>
      <c r="GZ6599" s="77">
        <v>9.4279402057364708E-2</v>
      </c>
    </row>
    <row r="6600" spans="187:208" x14ac:dyDescent="0.25">
      <c r="GE6600" s="77" t="s">
        <v>422</v>
      </c>
      <c r="GF6600" s="77" t="s">
        <v>155</v>
      </c>
      <c r="GG6600" s="77" t="s">
        <v>479</v>
      </c>
      <c r="GH6600" s="77" t="s">
        <v>439</v>
      </c>
      <c r="GI6600" s="77">
        <v>2024</v>
      </c>
      <c r="GJ6600" s="77" t="s">
        <v>305</v>
      </c>
      <c r="GK6600" s="77">
        <v>0.71896016785815364</v>
      </c>
      <c r="GL6600" s="77">
        <v>143.62803700000001</v>
      </c>
      <c r="GM6600" s="77">
        <v>2024</v>
      </c>
      <c r="GN6600" s="77" t="s">
        <v>175</v>
      </c>
      <c r="GO6600" s="77">
        <v>0.13250000000000001</v>
      </c>
      <c r="GP6600" s="77">
        <v>3</v>
      </c>
      <c r="GQ6600" s="77">
        <v>0</v>
      </c>
      <c r="GR6600" s="77" t="s">
        <v>423</v>
      </c>
      <c r="GS6600" s="77">
        <v>0</v>
      </c>
      <c r="GT6600" s="77">
        <v>0</v>
      </c>
      <c r="GU6600" s="77">
        <v>0</v>
      </c>
      <c r="GV6600" s="77">
        <v>0</v>
      </c>
      <c r="GW6600" s="77">
        <v>0.1527377521613833</v>
      </c>
      <c r="GX6600" s="77">
        <v>0.10981235993222521</v>
      </c>
      <c r="GY6600" s="77">
        <v>0.1527377521613833</v>
      </c>
      <c r="GZ6600" s="77">
        <v>0.10981235993222521</v>
      </c>
    </row>
    <row r="6601" spans="187:208" x14ac:dyDescent="0.25">
      <c r="GE6601" s="77" t="s">
        <v>425</v>
      </c>
      <c r="GF6601" s="77" t="s">
        <v>155</v>
      </c>
      <c r="GG6601" s="77" t="s">
        <v>479</v>
      </c>
      <c r="GH6601" s="77" t="s">
        <v>439</v>
      </c>
      <c r="GI6601" s="77">
        <v>2024</v>
      </c>
      <c r="GJ6601" s="77" t="s">
        <v>301</v>
      </c>
      <c r="GK6601" s="77">
        <v>3.071497198615083</v>
      </c>
      <c r="GL6601" s="77">
        <v>143.62803700000001</v>
      </c>
      <c r="GM6601" s="77">
        <v>2024</v>
      </c>
      <c r="GN6601" s="77" t="s">
        <v>175</v>
      </c>
      <c r="GO6601" s="77">
        <v>5.3000000000000005E-2</v>
      </c>
      <c r="GP6601" s="77">
        <v>3</v>
      </c>
      <c r="GQ6601" s="77">
        <v>0</v>
      </c>
      <c r="GR6601" s="77" t="s">
        <v>423</v>
      </c>
      <c r="GS6601" s="77">
        <v>0</v>
      </c>
      <c r="GT6601" s="77">
        <v>0</v>
      </c>
      <c r="GU6601" s="77">
        <v>0</v>
      </c>
      <c r="GV6601" s="77">
        <v>0</v>
      </c>
      <c r="GW6601" s="77">
        <v>5.5966209081309407E-2</v>
      </c>
      <c r="GX6601" s="77">
        <v>0.17190005441034786</v>
      </c>
      <c r="GY6601" s="77">
        <v>5.5966209081309407E-2</v>
      </c>
      <c r="GZ6601" s="77">
        <v>0.17190005441034786</v>
      </c>
    </row>
    <row r="6602" spans="187:208" x14ac:dyDescent="0.25">
      <c r="GE6602" s="77" t="s">
        <v>427</v>
      </c>
      <c r="GF6602" s="77" t="s">
        <v>155</v>
      </c>
      <c r="GG6602" s="77" t="s">
        <v>479</v>
      </c>
      <c r="GH6602" s="77" t="s">
        <v>439</v>
      </c>
      <c r="GI6602" s="77">
        <v>2024</v>
      </c>
      <c r="GJ6602" s="77" t="s">
        <v>303</v>
      </c>
      <c r="GK6602" s="77">
        <v>1.6845772405344219</v>
      </c>
      <c r="GL6602" s="77">
        <v>143.62803700000001</v>
      </c>
      <c r="GM6602" s="77">
        <v>2024</v>
      </c>
      <c r="GN6602" s="77" t="s">
        <v>175</v>
      </c>
      <c r="GO6602" s="77">
        <v>5.3000000000000005E-2</v>
      </c>
      <c r="GP6602" s="77">
        <v>3</v>
      </c>
      <c r="GQ6602" s="77">
        <v>0</v>
      </c>
      <c r="GR6602" s="77" t="s">
        <v>423</v>
      </c>
      <c r="GS6602" s="77">
        <v>0</v>
      </c>
      <c r="GT6602" s="77">
        <v>0</v>
      </c>
      <c r="GU6602" s="77">
        <v>0</v>
      </c>
      <c r="GV6602" s="77">
        <v>0</v>
      </c>
      <c r="GW6602" s="77">
        <v>5.5966209081309407E-2</v>
      </c>
      <c r="GX6602" s="77">
        <v>9.4279402057364708E-2</v>
      </c>
      <c r="GY6602" s="77">
        <v>5.5966209081309407E-2</v>
      </c>
      <c r="GZ6602" s="77">
        <v>9.4279402057364708E-2</v>
      </c>
    </row>
    <row r="6603" spans="187:208" x14ac:dyDescent="0.25">
      <c r="GE6603" s="77" t="s">
        <v>422</v>
      </c>
      <c r="GF6603" s="77" t="s">
        <v>155</v>
      </c>
      <c r="GG6603" s="77" t="s">
        <v>479</v>
      </c>
      <c r="GH6603" s="77" t="s">
        <v>439</v>
      </c>
      <c r="GI6603" s="77">
        <v>2025</v>
      </c>
      <c r="GJ6603" s="77" t="s">
        <v>305</v>
      </c>
      <c r="GK6603" s="77">
        <v>0.71896016785815364</v>
      </c>
      <c r="GL6603" s="77">
        <v>143.62803700000001</v>
      </c>
      <c r="GM6603" s="77">
        <v>2025</v>
      </c>
      <c r="GN6603" s="77" t="s">
        <v>175</v>
      </c>
      <c r="GO6603" s="77">
        <v>0.13250000000000001</v>
      </c>
      <c r="GP6603" s="77">
        <v>3</v>
      </c>
      <c r="GQ6603" s="77">
        <v>0</v>
      </c>
      <c r="GR6603" s="77" t="s">
        <v>423</v>
      </c>
      <c r="GS6603" s="77">
        <v>0</v>
      </c>
      <c r="GT6603" s="77">
        <v>0</v>
      </c>
      <c r="GU6603" s="77">
        <v>0</v>
      </c>
      <c r="GV6603" s="77">
        <v>0</v>
      </c>
      <c r="GW6603" s="77">
        <v>0</v>
      </c>
      <c r="GX6603" s="77">
        <v>0</v>
      </c>
      <c r="GY6603" s="77">
        <v>0.1527377521613833</v>
      </c>
      <c r="GZ6603" s="77">
        <v>0.10981235993222521</v>
      </c>
    </row>
    <row r="6604" spans="187:208" x14ac:dyDescent="0.25">
      <c r="GE6604" s="77" t="s">
        <v>425</v>
      </c>
      <c r="GF6604" s="77" t="s">
        <v>155</v>
      </c>
      <c r="GG6604" s="77" t="s">
        <v>479</v>
      </c>
      <c r="GH6604" s="77" t="s">
        <v>439</v>
      </c>
      <c r="GI6604" s="77">
        <v>2025</v>
      </c>
      <c r="GJ6604" s="77" t="s">
        <v>301</v>
      </c>
      <c r="GK6604" s="77">
        <v>3.071497198615083</v>
      </c>
      <c r="GL6604" s="77">
        <v>143.62803700000001</v>
      </c>
      <c r="GM6604" s="77">
        <v>2025</v>
      </c>
      <c r="GN6604" s="77" t="s">
        <v>175</v>
      </c>
      <c r="GO6604" s="77">
        <v>5.3000000000000005E-2</v>
      </c>
      <c r="GP6604" s="77">
        <v>3</v>
      </c>
      <c r="GQ6604" s="77">
        <v>0</v>
      </c>
      <c r="GR6604" s="77" t="s">
        <v>423</v>
      </c>
      <c r="GS6604" s="77">
        <v>0</v>
      </c>
      <c r="GT6604" s="77">
        <v>0</v>
      </c>
      <c r="GU6604" s="77">
        <v>0</v>
      </c>
      <c r="GV6604" s="77">
        <v>0</v>
      </c>
      <c r="GW6604" s="77">
        <v>0</v>
      </c>
      <c r="GX6604" s="77">
        <v>0</v>
      </c>
      <c r="GY6604" s="77">
        <v>5.5966209081309407E-2</v>
      </c>
      <c r="GZ6604" s="77">
        <v>0.17190005441034786</v>
      </c>
    </row>
    <row r="6605" spans="187:208" x14ac:dyDescent="0.25">
      <c r="GE6605" s="77" t="s">
        <v>427</v>
      </c>
      <c r="GF6605" s="77" t="s">
        <v>155</v>
      </c>
      <c r="GG6605" s="77" t="s">
        <v>479</v>
      </c>
      <c r="GH6605" s="77" t="s">
        <v>439</v>
      </c>
      <c r="GI6605" s="77">
        <v>2025</v>
      </c>
      <c r="GJ6605" s="77" t="s">
        <v>303</v>
      </c>
      <c r="GK6605" s="77">
        <v>1.6845772405344219</v>
      </c>
      <c r="GL6605" s="77">
        <v>143.62803700000001</v>
      </c>
      <c r="GM6605" s="77">
        <v>2025</v>
      </c>
      <c r="GN6605" s="77" t="s">
        <v>175</v>
      </c>
      <c r="GO6605" s="77">
        <v>5.3000000000000005E-2</v>
      </c>
      <c r="GP6605" s="77">
        <v>3</v>
      </c>
      <c r="GQ6605" s="77">
        <v>0</v>
      </c>
      <c r="GR6605" s="77" t="s">
        <v>423</v>
      </c>
      <c r="GS6605" s="77">
        <v>0</v>
      </c>
      <c r="GT6605" s="77">
        <v>0</v>
      </c>
      <c r="GU6605" s="77">
        <v>0</v>
      </c>
      <c r="GV6605" s="77">
        <v>0</v>
      </c>
      <c r="GW6605" s="77">
        <v>0</v>
      </c>
      <c r="GX6605" s="77">
        <v>0</v>
      </c>
      <c r="GY6605" s="77">
        <v>5.5966209081309407E-2</v>
      </c>
      <c r="GZ6605" s="77">
        <v>9.4279402057364708E-2</v>
      </c>
    </row>
    <row r="6606" spans="187:208" x14ac:dyDescent="0.25">
      <c r="GE6606" s="77" t="s">
        <v>422</v>
      </c>
      <c r="GF6606" s="77" t="s">
        <v>155</v>
      </c>
      <c r="GG6606" s="77" t="s">
        <v>479</v>
      </c>
      <c r="GH6606" s="77" t="s">
        <v>446</v>
      </c>
      <c r="GI6606" s="77">
        <v>2021</v>
      </c>
      <c r="GJ6606" s="77" t="s">
        <v>305</v>
      </c>
      <c r="GK6606" s="77">
        <v>3.6425060683954423E-2</v>
      </c>
      <c r="GL6606" s="77">
        <v>143.62803700000001</v>
      </c>
      <c r="GM6606" s="77">
        <v>2021</v>
      </c>
      <c r="GN6606" s="77" t="s">
        <v>175</v>
      </c>
      <c r="GO6606" s="77">
        <v>0.13250000000000001</v>
      </c>
      <c r="GP6606" s="77">
        <v>3</v>
      </c>
      <c r="GQ6606" s="77">
        <v>0</v>
      </c>
      <c r="GR6606" s="77" t="s">
        <v>423</v>
      </c>
      <c r="GS6606" s="77">
        <v>0.1527377521613833</v>
      </c>
      <c r="GT6606" s="77">
        <v>5.563481891209178E-3</v>
      </c>
      <c r="GU6606" s="77">
        <v>0.1527377521613833</v>
      </c>
      <c r="GV6606" s="77">
        <v>5.563481891209178E-3</v>
      </c>
      <c r="GW6606" s="77">
        <v>0</v>
      </c>
      <c r="GX6606" s="77">
        <v>0</v>
      </c>
      <c r="GY6606" s="77">
        <v>0</v>
      </c>
      <c r="GZ6606" s="77">
        <v>0</v>
      </c>
    </row>
    <row r="6607" spans="187:208" x14ac:dyDescent="0.25">
      <c r="GE6607" s="77" t="s">
        <v>425</v>
      </c>
      <c r="GF6607" s="77" t="s">
        <v>155</v>
      </c>
      <c r="GG6607" s="77" t="s">
        <v>479</v>
      </c>
      <c r="GH6607" s="77" t="s">
        <v>446</v>
      </c>
      <c r="GI6607" s="77">
        <v>2021</v>
      </c>
      <c r="GJ6607" s="77" t="s">
        <v>301</v>
      </c>
      <c r="GK6607" s="77">
        <v>1.580872452543256E-3</v>
      </c>
      <c r="GL6607" s="77">
        <v>143.62803700000001</v>
      </c>
      <c r="GM6607" s="77">
        <v>2021</v>
      </c>
      <c r="GN6607" s="77" t="s">
        <v>175</v>
      </c>
      <c r="GO6607" s="77">
        <v>5.3000000000000005E-2</v>
      </c>
      <c r="GP6607" s="77">
        <v>3</v>
      </c>
      <c r="GQ6607" s="77">
        <v>0</v>
      </c>
      <c r="GR6607" s="77" t="s">
        <v>423</v>
      </c>
      <c r="GS6607" s="77">
        <v>5.5966209081309407E-2</v>
      </c>
      <c r="GT6607" s="77">
        <v>8.8475438209918245E-5</v>
      </c>
      <c r="GU6607" s="77">
        <v>5.5966209081309407E-2</v>
      </c>
      <c r="GV6607" s="77">
        <v>8.8475438209918245E-5</v>
      </c>
      <c r="GW6607" s="77">
        <v>0</v>
      </c>
      <c r="GX6607" s="77">
        <v>0</v>
      </c>
      <c r="GY6607" s="77">
        <v>0</v>
      </c>
      <c r="GZ6607" s="77">
        <v>0</v>
      </c>
    </row>
    <row r="6608" spans="187:208" x14ac:dyDescent="0.25">
      <c r="GE6608" s="77" t="s">
        <v>427</v>
      </c>
      <c r="GF6608" s="77" t="s">
        <v>155</v>
      </c>
      <c r="GG6608" s="77" t="s">
        <v>479</v>
      </c>
      <c r="GH6608" s="77" t="s">
        <v>446</v>
      </c>
      <c r="GI6608" s="77">
        <v>2021</v>
      </c>
      <c r="GJ6608" s="77" t="s">
        <v>303</v>
      </c>
      <c r="GK6608" s="77">
        <v>3.9894642198450667E-2</v>
      </c>
      <c r="GL6608" s="77">
        <v>143.62803700000001</v>
      </c>
      <c r="GM6608" s="77">
        <v>2021</v>
      </c>
      <c r="GN6608" s="77" t="s">
        <v>175</v>
      </c>
      <c r="GO6608" s="77">
        <v>5.3000000000000005E-2</v>
      </c>
      <c r="GP6608" s="77">
        <v>3</v>
      </c>
      <c r="GQ6608" s="77">
        <v>0</v>
      </c>
      <c r="GR6608" s="77" t="s">
        <v>423</v>
      </c>
      <c r="GS6608" s="77">
        <v>5.5966209081309407E-2</v>
      </c>
      <c r="GT6608" s="77">
        <v>2.2327518865025192E-3</v>
      </c>
      <c r="GU6608" s="77">
        <v>5.5966209081309407E-2</v>
      </c>
      <c r="GV6608" s="77">
        <v>2.2327518865025192E-3</v>
      </c>
      <c r="GW6608" s="77">
        <v>0</v>
      </c>
      <c r="GX6608" s="77">
        <v>0</v>
      </c>
      <c r="GY6608" s="77">
        <v>0</v>
      </c>
      <c r="GZ6608" s="77">
        <v>0</v>
      </c>
    </row>
    <row r="6609" spans="187:208" x14ac:dyDescent="0.25">
      <c r="GE6609" s="77" t="s">
        <v>422</v>
      </c>
      <c r="GF6609" s="77" t="s">
        <v>155</v>
      </c>
      <c r="GG6609" s="77" t="s">
        <v>479</v>
      </c>
      <c r="GH6609" s="77" t="s">
        <v>446</v>
      </c>
      <c r="GI6609" s="77">
        <v>2022</v>
      </c>
      <c r="GJ6609" s="77" t="s">
        <v>305</v>
      </c>
      <c r="GK6609" s="77">
        <v>3.6425060683954423E-2</v>
      </c>
      <c r="GL6609" s="77">
        <v>143.62803700000001</v>
      </c>
      <c r="GM6609" s="77">
        <v>2022</v>
      </c>
      <c r="GN6609" s="77" t="s">
        <v>175</v>
      </c>
      <c r="GO6609" s="77">
        <v>0.13250000000000001</v>
      </c>
      <c r="GP6609" s="77">
        <v>3</v>
      </c>
      <c r="GQ6609" s="77">
        <v>0</v>
      </c>
      <c r="GR6609" s="77" t="s">
        <v>423</v>
      </c>
      <c r="GS6609" s="77">
        <v>0.1527377521613833</v>
      </c>
      <c r="GT6609" s="77">
        <v>5.563481891209178E-3</v>
      </c>
      <c r="GU6609" s="77">
        <v>0.1527377521613833</v>
      </c>
      <c r="GV6609" s="77">
        <v>5.563481891209178E-3</v>
      </c>
      <c r="GW6609" s="77">
        <v>0.1527377521613833</v>
      </c>
      <c r="GX6609" s="77">
        <v>5.563481891209178E-3</v>
      </c>
      <c r="GY6609" s="77">
        <v>0</v>
      </c>
      <c r="GZ6609" s="77">
        <v>0</v>
      </c>
    </row>
    <row r="6610" spans="187:208" x14ac:dyDescent="0.25">
      <c r="GE6610" s="77" t="s">
        <v>425</v>
      </c>
      <c r="GF6610" s="77" t="s">
        <v>155</v>
      </c>
      <c r="GG6610" s="77" t="s">
        <v>479</v>
      </c>
      <c r="GH6610" s="77" t="s">
        <v>446</v>
      </c>
      <c r="GI6610" s="77">
        <v>2022</v>
      </c>
      <c r="GJ6610" s="77" t="s">
        <v>301</v>
      </c>
      <c r="GK6610" s="77">
        <v>1.580872452543256E-3</v>
      </c>
      <c r="GL6610" s="77">
        <v>143.62803700000001</v>
      </c>
      <c r="GM6610" s="77">
        <v>2022</v>
      </c>
      <c r="GN6610" s="77" t="s">
        <v>175</v>
      </c>
      <c r="GO6610" s="77">
        <v>5.3000000000000005E-2</v>
      </c>
      <c r="GP6610" s="77">
        <v>3</v>
      </c>
      <c r="GQ6610" s="77">
        <v>0</v>
      </c>
      <c r="GR6610" s="77" t="s">
        <v>423</v>
      </c>
      <c r="GS6610" s="77">
        <v>5.5966209081309407E-2</v>
      </c>
      <c r="GT6610" s="77">
        <v>8.8475438209918245E-5</v>
      </c>
      <c r="GU6610" s="77">
        <v>5.5966209081309407E-2</v>
      </c>
      <c r="GV6610" s="77">
        <v>8.8475438209918245E-5</v>
      </c>
      <c r="GW6610" s="77">
        <v>5.5966209081309407E-2</v>
      </c>
      <c r="GX6610" s="77">
        <v>8.8475438209918245E-5</v>
      </c>
      <c r="GY6610" s="77">
        <v>0</v>
      </c>
      <c r="GZ6610" s="77">
        <v>0</v>
      </c>
    </row>
    <row r="6611" spans="187:208" x14ac:dyDescent="0.25">
      <c r="GE6611" s="77" t="s">
        <v>427</v>
      </c>
      <c r="GF6611" s="77" t="s">
        <v>155</v>
      </c>
      <c r="GG6611" s="77" t="s">
        <v>479</v>
      </c>
      <c r="GH6611" s="77" t="s">
        <v>446</v>
      </c>
      <c r="GI6611" s="77">
        <v>2022</v>
      </c>
      <c r="GJ6611" s="77" t="s">
        <v>303</v>
      </c>
      <c r="GK6611" s="77">
        <v>3.9894642198450667E-2</v>
      </c>
      <c r="GL6611" s="77">
        <v>143.62803700000001</v>
      </c>
      <c r="GM6611" s="77">
        <v>2022</v>
      </c>
      <c r="GN6611" s="77" t="s">
        <v>175</v>
      </c>
      <c r="GO6611" s="77">
        <v>5.3000000000000005E-2</v>
      </c>
      <c r="GP6611" s="77">
        <v>3</v>
      </c>
      <c r="GQ6611" s="77">
        <v>0</v>
      </c>
      <c r="GR6611" s="77" t="s">
        <v>423</v>
      </c>
      <c r="GS6611" s="77">
        <v>5.5966209081309407E-2</v>
      </c>
      <c r="GT6611" s="77">
        <v>2.2327518865025192E-3</v>
      </c>
      <c r="GU6611" s="77">
        <v>5.5966209081309407E-2</v>
      </c>
      <c r="GV6611" s="77">
        <v>2.2327518865025192E-3</v>
      </c>
      <c r="GW6611" s="77">
        <v>5.5966209081309407E-2</v>
      </c>
      <c r="GX6611" s="77">
        <v>2.2327518865025192E-3</v>
      </c>
      <c r="GY6611" s="77">
        <v>0</v>
      </c>
      <c r="GZ6611" s="77">
        <v>0</v>
      </c>
    </row>
    <row r="6612" spans="187:208" x14ac:dyDescent="0.25">
      <c r="GE6612" s="77" t="s">
        <v>422</v>
      </c>
      <c r="GF6612" s="77" t="s">
        <v>155</v>
      </c>
      <c r="GG6612" s="77" t="s">
        <v>479</v>
      </c>
      <c r="GH6612" s="77" t="s">
        <v>446</v>
      </c>
      <c r="GI6612" s="77">
        <v>2023</v>
      </c>
      <c r="GJ6612" s="77" t="s">
        <v>305</v>
      </c>
      <c r="GK6612" s="77">
        <v>3.7590224611390631E-2</v>
      </c>
      <c r="GL6612" s="77">
        <v>143.62803700000001</v>
      </c>
      <c r="GM6612" s="77">
        <v>2023</v>
      </c>
      <c r="GN6612" s="77" t="s">
        <v>175</v>
      </c>
      <c r="GO6612" s="77">
        <v>0.13250000000000001</v>
      </c>
      <c r="GP6612" s="77">
        <v>3</v>
      </c>
      <c r="GQ6612" s="77">
        <v>0</v>
      </c>
      <c r="GR6612" s="77" t="s">
        <v>423</v>
      </c>
      <c r="GS6612" s="77">
        <v>0</v>
      </c>
      <c r="GT6612" s="77">
        <v>0</v>
      </c>
      <c r="GU6612" s="77">
        <v>0.1527377521613833</v>
      </c>
      <c r="GV6612" s="77">
        <v>5.7414464103853133E-3</v>
      </c>
      <c r="GW6612" s="77">
        <v>0.1527377521613833</v>
      </c>
      <c r="GX6612" s="77">
        <v>5.7414464103853133E-3</v>
      </c>
      <c r="GY6612" s="77">
        <v>0.1527377521613833</v>
      </c>
      <c r="GZ6612" s="77">
        <v>5.7414464103853133E-3</v>
      </c>
    </row>
    <row r="6613" spans="187:208" x14ac:dyDescent="0.25">
      <c r="GE6613" s="77" t="s">
        <v>425</v>
      </c>
      <c r="GF6613" s="77" t="s">
        <v>155</v>
      </c>
      <c r="GG6613" s="77" t="s">
        <v>479</v>
      </c>
      <c r="GH6613" s="77" t="s">
        <v>446</v>
      </c>
      <c r="GI6613" s="77">
        <v>2023</v>
      </c>
      <c r="GJ6613" s="77" t="s">
        <v>301</v>
      </c>
      <c r="GK6613" s="77">
        <v>1.6314334115685889E-3</v>
      </c>
      <c r="GL6613" s="77">
        <v>143.62803700000001</v>
      </c>
      <c r="GM6613" s="77">
        <v>2023</v>
      </c>
      <c r="GN6613" s="77" t="s">
        <v>175</v>
      </c>
      <c r="GO6613" s="77">
        <v>5.3000000000000005E-2</v>
      </c>
      <c r="GP6613" s="77">
        <v>3</v>
      </c>
      <c r="GQ6613" s="77">
        <v>0</v>
      </c>
      <c r="GR6613" s="77" t="s">
        <v>423</v>
      </c>
      <c r="GS6613" s="77">
        <v>0</v>
      </c>
      <c r="GT6613" s="77">
        <v>0</v>
      </c>
      <c r="GU6613" s="77">
        <v>5.5966209081309407E-2</v>
      </c>
      <c r="GV6613" s="77">
        <v>9.1305143414081548E-5</v>
      </c>
      <c r="GW6613" s="77">
        <v>5.5966209081309407E-2</v>
      </c>
      <c r="GX6613" s="77">
        <v>9.1305143414081548E-5</v>
      </c>
      <c r="GY6613" s="77">
        <v>5.5966209081309407E-2</v>
      </c>
      <c r="GZ6613" s="77">
        <v>9.1305143414081548E-5</v>
      </c>
    </row>
    <row r="6614" spans="187:208" x14ac:dyDescent="0.25">
      <c r="GE6614" s="77" t="s">
        <v>427</v>
      </c>
      <c r="GF6614" s="77" t="s">
        <v>155</v>
      </c>
      <c r="GG6614" s="77" t="s">
        <v>479</v>
      </c>
      <c r="GH6614" s="77" t="s">
        <v>446</v>
      </c>
      <c r="GI6614" s="77">
        <v>2023</v>
      </c>
      <c r="GJ6614" s="77" t="s">
        <v>303</v>
      </c>
      <c r="GK6614" s="77">
        <v>4.1186611014017611E-2</v>
      </c>
      <c r="GL6614" s="77">
        <v>143.62803700000001</v>
      </c>
      <c r="GM6614" s="77">
        <v>2023</v>
      </c>
      <c r="GN6614" s="77" t="s">
        <v>175</v>
      </c>
      <c r="GO6614" s="77">
        <v>5.3000000000000005E-2</v>
      </c>
      <c r="GP6614" s="77">
        <v>3</v>
      </c>
      <c r="GQ6614" s="77">
        <v>0</v>
      </c>
      <c r="GR6614" s="77" t="s">
        <v>423</v>
      </c>
      <c r="GS6614" s="77">
        <v>0</v>
      </c>
      <c r="GT6614" s="77">
        <v>0</v>
      </c>
      <c r="GU6614" s="77">
        <v>5.5966209081309407E-2</v>
      </c>
      <c r="GV6614" s="77">
        <v>2.3050584833610704E-3</v>
      </c>
      <c r="GW6614" s="77">
        <v>5.5966209081309407E-2</v>
      </c>
      <c r="GX6614" s="77">
        <v>2.3050584833610704E-3</v>
      </c>
      <c r="GY6614" s="77">
        <v>5.5966209081309407E-2</v>
      </c>
      <c r="GZ6614" s="77">
        <v>2.3050584833610704E-3</v>
      </c>
    </row>
    <row r="6615" spans="187:208" x14ac:dyDescent="0.25">
      <c r="GE6615" s="77" t="s">
        <v>422</v>
      </c>
      <c r="GF6615" s="77" t="s">
        <v>155</v>
      </c>
      <c r="GG6615" s="77" t="s">
        <v>479</v>
      </c>
      <c r="GH6615" s="77" t="s">
        <v>446</v>
      </c>
      <c r="GI6615" s="77">
        <v>2024</v>
      </c>
      <c r="GJ6615" s="77" t="s">
        <v>305</v>
      </c>
      <c r="GK6615" s="77">
        <v>3.7590224611390631E-2</v>
      </c>
      <c r="GL6615" s="77">
        <v>143.62803700000001</v>
      </c>
      <c r="GM6615" s="77">
        <v>2024</v>
      </c>
      <c r="GN6615" s="77" t="s">
        <v>175</v>
      </c>
      <c r="GO6615" s="77">
        <v>0.13250000000000001</v>
      </c>
      <c r="GP6615" s="77">
        <v>3</v>
      </c>
      <c r="GQ6615" s="77">
        <v>0</v>
      </c>
      <c r="GR6615" s="77" t="s">
        <v>423</v>
      </c>
      <c r="GS6615" s="77">
        <v>0</v>
      </c>
      <c r="GT6615" s="77">
        <v>0</v>
      </c>
      <c r="GU6615" s="77">
        <v>0</v>
      </c>
      <c r="GV6615" s="77">
        <v>0</v>
      </c>
      <c r="GW6615" s="77">
        <v>0.1527377521613833</v>
      </c>
      <c r="GX6615" s="77">
        <v>5.7414464103853133E-3</v>
      </c>
      <c r="GY6615" s="77">
        <v>0.1527377521613833</v>
      </c>
      <c r="GZ6615" s="77">
        <v>5.7414464103853133E-3</v>
      </c>
    </row>
    <row r="6616" spans="187:208" x14ac:dyDescent="0.25">
      <c r="GE6616" s="77" t="s">
        <v>425</v>
      </c>
      <c r="GF6616" s="77" t="s">
        <v>155</v>
      </c>
      <c r="GG6616" s="77" t="s">
        <v>479</v>
      </c>
      <c r="GH6616" s="77" t="s">
        <v>446</v>
      </c>
      <c r="GI6616" s="77">
        <v>2024</v>
      </c>
      <c r="GJ6616" s="77" t="s">
        <v>301</v>
      </c>
      <c r="GK6616" s="77">
        <v>1.6314334115685889E-3</v>
      </c>
      <c r="GL6616" s="77">
        <v>143.62803700000001</v>
      </c>
      <c r="GM6616" s="77">
        <v>2024</v>
      </c>
      <c r="GN6616" s="77" t="s">
        <v>175</v>
      </c>
      <c r="GO6616" s="77">
        <v>5.3000000000000005E-2</v>
      </c>
      <c r="GP6616" s="77">
        <v>3</v>
      </c>
      <c r="GQ6616" s="77">
        <v>0</v>
      </c>
      <c r="GR6616" s="77" t="s">
        <v>423</v>
      </c>
      <c r="GS6616" s="77">
        <v>0</v>
      </c>
      <c r="GT6616" s="77">
        <v>0</v>
      </c>
      <c r="GU6616" s="77">
        <v>0</v>
      </c>
      <c r="GV6616" s="77">
        <v>0</v>
      </c>
      <c r="GW6616" s="77">
        <v>5.5966209081309407E-2</v>
      </c>
      <c r="GX6616" s="77">
        <v>9.1305143414081548E-5</v>
      </c>
      <c r="GY6616" s="77">
        <v>5.5966209081309407E-2</v>
      </c>
      <c r="GZ6616" s="77">
        <v>9.1305143414081548E-5</v>
      </c>
    </row>
    <row r="6617" spans="187:208" x14ac:dyDescent="0.25">
      <c r="GE6617" s="77" t="s">
        <v>427</v>
      </c>
      <c r="GF6617" s="77" t="s">
        <v>155</v>
      </c>
      <c r="GG6617" s="77" t="s">
        <v>479</v>
      </c>
      <c r="GH6617" s="77" t="s">
        <v>446</v>
      </c>
      <c r="GI6617" s="77">
        <v>2024</v>
      </c>
      <c r="GJ6617" s="77" t="s">
        <v>303</v>
      </c>
      <c r="GK6617" s="77">
        <v>4.1186611014017611E-2</v>
      </c>
      <c r="GL6617" s="77">
        <v>143.62803700000001</v>
      </c>
      <c r="GM6617" s="77">
        <v>2024</v>
      </c>
      <c r="GN6617" s="77" t="s">
        <v>175</v>
      </c>
      <c r="GO6617" s="77">
        <v>5.3000000000000005E-2</v>
      </c>
      <c r="GP6617" s="77">
        <v>3</v>
      </c>
      <c r="GQ6617" s="77">
        <v>0</v>
      </c>
      <c r="GR6617" s="77" t="s">
        <v>423</v>
      </c>
      <c r="GS6617" s="77">
        <v>0</v>
      </c>
      <c r="GT6617" s="77">
        <v>0</v>
      </c>
      <c r="GU6617" s="77">
        <v>0</v>
      </c>
      <c r="GV6617" s="77">
        <v>0</v>
      </c>
      <c r="GW6617" s="77">
        <v>5.5966209081309407E-2</v>
      </c>
      <c r="GX6617" s="77">
        <v>2.3050584833610704E-3</v>
      </c>
      <c r="GY6617" s="77">
        <v>5.5966209081309407E-2</v>
      </c>
      <c r="GZ6617" s="77">
        <v>2.3050584833610704E-3</v>
      </c>
    </row>
    <row r="6618" spans="187:208" x14ac:dyDescent="0.25">
      <c r="GE6618" s="77" t="s">
        <v>422</v>
      </c>
      <c r="GF6618" s="77" t="s">
        <v>155</v>
      </c>
      <c r="GG6618" s="77" t="s">
        <v>479</v>
      </c>
      <c r="GH6618" s="77" t="s">
        <v>446</v>
      </c>
      <c r="GI6618" s="77">
        <v>2025</v>
      </c>
      <c r="GJ6618" s="77" t="s">
        <v>305</v>
      </c>
      <c r="GK6618" s="77">
        <v>3.7590224611390631E-2</v>
      </c>
      <c r="GL6618" s="77">
        <v>143.62803700000001</v>
      </c>
      <c r="GM6618" s="77">
        <v>2025</v>
      </c>
      <c r="GN6618" s="77" t="s">
        <v>175</v>
      </c>
      <c r="GO6618" s="77">
        <v>0.13250000000000001</v>
      </c>
      <c r="GP6618" s="77">
        <v>3</v>
      </c>
      <c r="GQ6618" s="77">
        <v>0</v>
      </c>
      <c r="GR6618" s="77" t="s">
        <v>423</v>
      </c>
      <c r="GS6618" s="77">
        <v>0</v>
      </c>
      <c r="GT6618" s="77">
        <v>0</v>
      </c>
      <c r="GU6618" s="77">
        <v>0</v>
      </c>
      <c r="GV6618" s="77">
        <v>0</v>
      </c>
      <c r="GW6618" s="77">
        <v>0</v>
      </c>
      <c r="GX6618" s="77">
        <v>0</v>
      </c>
      <c r="GY6618" s="77">
        <v>0.1527377521613833</v>
      </c>
      <c r="GZ6618" s="77">
        <v>5.7414464103853133E-3</v>
      </c>
    </row>
    <row r="6619" spans="187:208" x14ac:dyDescent="0.25">
      <c r="GE6619" s="77" t="s">
        <v>425</v>
      </c>
      <c r="GF6619" s="77" t="s">
        <v>155</v>
      </c>
      <c r="GG6619" s="77" t="s">
        <v>479</v>
      </c>
      <c r="GH6619" s="77" t="s">
        <v>446</v>
      </c>
      <c r="GI6619" s="77">
        <v>2025</v>
      </c>
      <c r="GJ6619" s="77" t="s">
        <v>301</v>
      </c>
      <c r="GK6619" s="77">
        <v>1.6314334115685889E-3</v>
      </c>
      <c r="GL6619" s="77">
        <v>143.62803700000001</v>
      </c>
      <c r="GM6619" s="77">
        <v>2025</v>
      </c>
      <c r="GN6619" s="77" t="s">
        <v>175</v>
      </c>
      <c r="GO6619" s="77">
        <v>5.3000000000000005E-2</v>
      </c>
      <c r="GP6619" s="77">
        <v>3</v>
      </c>
      <c r="GQ6619" s="77">
        <v>0</v>
      </c>
      <c r="GR6619" s="77" t="s">
        <v>423</v>
      </c>
      <c r="GS6619" s="77">
        <v>0</v>
      </c>
      <c r="GT6619" s="77">
        <v>0</v>
      </c>
      <c r="GU6619" s="77">
        <v>0</v>
      </c>
      <c r="GV6619" s="77">
        <v>0</v>
      </c>
      <c r="GW6619" s="77">
        <v>0</v>
      </c>
      <c r="GX6619" s="77">
        <v>0</v>
      </c>
      <c r="GY6619" s="77">
        <v>5.5966209081309407E-2</v>
      </c>
      <c r="GZ6619" s="77">
        <v>9.1305143414081548E-5</v>
      </c>
    </row>
    <row r="6620" spans="187:208" x14ac:dyDescent="0.25">
      <c r="GE6620" s="77" t="s">
        <v>427</v>
      </c>
      <c r="GF6620" s="77" t="s">
        <v>155</v>
      </c>
      <c r="GG6620" s="77" t="s">
        <v>479</v>
      </c>
      <c r="GH6620" s="77" t="s">
        <v>446</v>
      </c>
      <c r="GI6620" s="77">
        <v>2025</v>
      </c>
      <c r="GJ6620" s="77" t="s">
        <v>303</v>
      </c>
      <c r="GK6620" s="77">
        <v>4.1186611014017611E-2</v>
      </c>
      <c r="GL6620" s="77">
        <v>143.62803700000001</v>
      </c>
      <c r="GM6620" s="77">
        <v>2025</v>
      </c>
      <c r="GN6620" s="77" t="s">
        <v>175</v>
      </c>
      <c r="GO6620" s="77">
        <v>5.3000000000000005E-2</v>
      </c>
      <c r="GP6620" s="77">
        <v>3</v>
      </c>
      <c r="GQ6620" s="77">
        <v>0</v>
      </c>
      <c r="GR6620" s="77" t="s">
        <v>423</v>
      </c>
      <c r="GS6620" s="77">
        <v>0</v>
      </c>
      <c r="GT6620" s="77">
        <v>0</v>
      </c>
      <c r="GU6620" s="77">
        <v>0</v>
      </c>
      <c r="GV6620" s="77">
        <v>0</v>
      </c>
      <c r="GW6620" s="77">
        <v>0</v>
      </c>
      <c r="GX6620" s="77">
        <v>0</v>
      </c>
      <c r="GY6620" s="77">
        <v>5.5966209081309407E-2</v>
      </c>
      <c r="GZ6620" s="77">
        <v>2.3050584833610704E-3</v>
      </c>
    </row>
    <row r="6621" spans="187:208" x14ac:dyDescent="0.25">
      <c r="GE6621" s="77" t="s">
        <v>422</v>
      </c>
      <c r="GF6621" s="77" t="s">
        <v>155</v>
      </c>
      <c r="GG6621" s="77" t="s">
        <v>479</v>
      </c>
      <c r="GH6621" s="77" t="s">
        <v>453</v>
      </c>
      <c r="GI6621" s="77">
        <v>2021</v>
      </c>
      <c r="GJ6621" s="77" t="s">
        <v>305</v>
      </c>
      <c r="GK6621" s="77">
        <v>222.22942162785921</v>
      </c>
      <c r="GL6621" s="77">
        <v>143.62803700000001</v>
      </c>
      <c r="GM6621" s="77">
        <v>2021</v>
      </c>
      <c r="GN6621" s="77" t="s">
        <v>175</v>
      </c>
      <c r="GO6621" s="77">
        <v>0.13250000000000001</v>
      </c>
      <c r="GP6621" s="77">
        <v>3</v>
      </c>
      <c r="GQ6621" s="77">
        <v>0</v>
      </c>
      <c r="GR6621" s="77" t="s">
        <v>423</v>
      </c>
      <c r="GS6621" s="77">
        <v>0.1527377521613833</v>
      </c>
      <c r="GT6621" s="77">
        <v>33.942822323563512</v>
      </c>
      <c r="GU6621" s="77">
        <v>0.1527377521613833</v>
      </c>
      <c r="GV6621" s="77">
        <v>33.942822323563512</v>
      </c>
      <c r="GW6621" s="77">
        <v>0</v>
      </c>
      <c r="GX6621" s="77">
        <v>0</v>
      </c>
      <c r="GY6621" s="77">
        <v>0</v>
      </c>
      <c r="GZ6621" s="77">
        <v>0</v>
      </c>
    </row>
    <row r="6622" spans="187:208" x14ac:dyDescent="0.25">
      <c r="GE6622" s="77" t="s">
        <v>425</v>
      </c>
      <c r="GF6622" s="77" t="s">
        <v>155</v>
      </c>
      <c r="GG6622" s="77" t="s">
        <v>479</v>
      </c>
      <c r="GH6622" s="77" t="s">
        <v>453</v>
      </c>
      <c r="GI6622" s="77">
        <v>2021</v>
      </c>
      <c r="GJ6622" s="77" t="s">
        <v>301</v>
      </c>
      <c r="GK6622" s="77">
        <v>8585.722809249055</v>
      </c>
      <c r="GL6622" s="77">
        <v>143.62803700000001</v>
      </c>
      <c r="GM6622" s="77">
        <v>2021</v>
      </c>
      <c r="GN6622" s="77" t="s">
        <v>175</v>
      </c>
      <c r="GO6622" s="77">
        <v>5.3000000000000005E-2</v>
      </c>
      <c r="GP6622" s="77">
        <v>3</v>
      </c>
      <c r="GQ6622" s="77">
        <v>0</v>
      </c>
      <c r="GR6622" s="77" t="s">
        <v>423</v>
      </c>
      <c r="GS6622" s="77">
        <v>5.5966209081309407E-2</v>
      </c>
      <c r="GT6622" s="77">
        <v>480.5103578565998</v>
      </c>
      <c r="GU6622" s="77">
        <v>5.5966209081309407E-2</v>
      </c>
      <c r="GV6622" s="77">
        <v>480.5103578565998</v>
      </c>
      <c r="GW6622" s="77">
        <v>0</v>
      </c>
      <c r="GX6622" s="77">
        <v>0</v>
      </c>
      <c r="GY6622" s="77">
        <v>0</v>
      </c>
      <c r="GZ6622" s="77">
        <v>0</v>
      </c>
    </row>
    <row r="6623" spans="187:208" x14ac:dyDescent="0.25">
      <c r="GE6623" s="77" t="s">
        <v>427</v>
      </c>
      <c r="GF6623" s="77" t="s">
        <v>155</v>
      </c>
      <c r="GG6623" s="77" t="s">
        <v>479</v>
      </c>
      <c r="GH6623" s="77" t="s">
        <v>453</v>
      </c>
      <c r="GI6623" s="77">
        <v>2021</v>
      </c>
      <c r="GJ6623" s="77" t="s">
        <v>303</v>
      </c>
      <c r="GK6623" s="77">
        <v>5338.1784104574353</v>
      </c>
      <c r="GL6623" s="77">
        <v>143.62803700000001</v>
      </c>
      <c r="GM6623" s="77">
        <v>2021</v>
      </c>
      <c r="GN6623" s="77" t="s">
        <v>175</v>
      </c>
      <c r="GO6623" s="77">
        <v>5.3000000000000005E-2</v>
      </c>
      <c r="GP6623" s="77">
        <v>3</v>
      </c>
      <c r="GQ6623" s="77">
        <v>0</v>
      </c>
      <c r="GR6623" s="77" t="s">
        <v>423</v>
      </c>
      <c r="GS6623" s="77">
        <v>5.5966209081309407E-2</v>
      </c>
      <c r="GT6623" s="77">
        <v>298.75760903299272</v>
      </c>
      <c r="GU6623" s="77">
        <v>5.5966209081309407E-2</v>
      </c>
      <c r="GV6623" s="77">
        <v>298.75760903299272</v>
      </c>
      <c r="GW6623" s="77">
        <v>0</v>
      </c>
      <c r="GX6623" s="77">
        <v>0</v>
      </c>
      <c r="GY6623" s="77">
        <v>0</v>
      </c>
      <c r="GZ6623" s="77">
        <v>0</v>
      </c>
    </row>
    <row r="6624" spans="187:208" x14ac:dyDescent="0.25">
      <c r="GE6624" s="77" t="s">
        <v>422</v>
      </c>
      <c r="GF6624" s="77" t="s">
        <v>155</v>
      </c>
      <c r="GG6624" s="77" t="s">
        <v>479</v>
      </c>
      <c r="GH6624" s="77" t="s">
        <v>453</v>
      </c>
      <c r="GI6624" s="77">
        <v>2022</v>
      </c>
      <c r="GJ6624" s="77" t="s">
        <v>305</v>
      </c>
      <c r="GK6624" s="77">
        <v>222.22942162785921</v>
      </c>
      <c r="GL6624" s="77">
        <v>143.62803700000001</v>
      </c>
      <c r="GM6624" s="77">
        <v>2022</v>
      </c>
      <c r="GN6624" s="77" t="s">
        <v>175</v>
      </c>
      <c r="GO6624" s="77">
        <v>0.13250000000000001</v>
      </c>
      <c r="GP6624" s="77">
        <v>3</v>
      </c>
      <c r="GQ6624" s="77">
        <v>0</v>
      </c>
      <c r="GR6624" s="77" t="s">
        <v>423</v>
      </c>
      <c r="GS6624" s="77">
        <v>0.1527377521613833</v>
      </c>
      <c r="GT6624" s="77">
        <v>33.942822323563512</v>
      </c>
      <c r="GU6624" s="77">
        <v>0.1527377521613833</v>
      </c>
      <c r="GV6624" s="77">
        <v>33.942822323563512</v>
      </c>
      <c r="GW6624" s="77">
        <v>0.1527377521613833</v>
      </c>
      <c r="GX6624" s="77">
        <v>33.942822323563512</v>
      </c>
      <c r="GY6624" s="77">
        <v>0</v>
      </c>
      <c r="GZ6624" s="77">
        <v>0</v>
      </c>
    </row>
    <row r="6625" spans="187:208" x14ac:dyDescent="0.25">
      <c r="GE6625" s="77" t="s">
        <v>425</v>
      </c>
      <c r="GF6625" s="77" t="s">
        <v>155</v>
      </c>
      <c r="GG6625" s="77" t="s">
        <v>479</v>
      </c>
      <c r="GH6625" s="77" t="s">
        <v>453</v>
      </c>
      <c r="GI6625" s="77">
        <v>2022</v>
      </c>
      <c r="GJ6625" s="77" t="s">
        <v>301</v>
      </c>
      <c r="GK6625" s="77">
        <v>8585.722809249055</v>
      </c>
      <c r="GL6625" s="77">
        <v>143.62803700000001</v>
      </c>
      <c r="GM6625" s="77">
        <v>2022</v>
      </c>
      <c r="GN6625" s="77" t="s">
        <v>175</v>
      </c>
      <c r="GO6625" s="77">
        <v>5.3000000000000005E-2</v>
      </c>
      <c r="GP6625" s="77">
        <v>3</v>
      </c>
      <c r="GQ6625" s="77">
        <v>0</v>
      </c>
      <c r="GR6625" s="77" t="s">
        <v>423</v>
      </c>
      <c r="GS6625" s="77">
        <v>5.5966209081309407E-2</v>
      </c>
      <c r="GT6625" s="77">
        <v>480.5103578565998</v>
      </c>
      <c r="GU6625" s="77">
        <v>5.5966209081309407E-2</v>
      </c>
      <c r="GV6625" s="77">
        <v>480.5103578565998</v>
      </c>
      <c r="GW6625" s="77">
        <v>5.5966209081309407E-2</v>
      </c>
      <c r="GX6625" s="77">
        <v>480.5103578565998</v>
      </c>
      <c r="GY6625" s="77">
        <v>0</v>
      </c>
      <c r="GZ6625" s="77">
        <v>0</v>
      </c>
    </row>
    <row r="6626" spans="187:208" x14ac:dyDescent="0.25">
      <c r="GE6626" s="77" t="s">
        <v>427</v>
      </c>
      <c r="GF6626" s="77" t="s">
        <v>155</v>
      </c>
      <c r="GG6626" s="77" t="s">
        <v>479</v>
      </c>
      <c r="GH6626" s="77" t="s">
        <v>453</v>
      </c>
      <c r="GI6626" s="77">
        <v>2022</v>
      </c>
      <c r="GJ6626" s="77" t="s">
        <v>303</v>
      </c>
      <c r="GK6626" s="77">
        <v>5338.1784104574353</v>
      </c>
      <c r="GL6626" s="77">
        <v>143.62803700000001</v>
      </c>
      <c r="GM6626" s="77">
        <v>2022</v>
      </c>
      <c r="GN6626" s="77" t="s">
        <v>175</v>
      </c>
      <c r="GO6626" s="77">
        <v>5.3000000000000005E-2</v>
      </c>
      <c r="GP6626" s="77">
        <v>3</v>
      </c>
      <c r="GQ6626" s="77">
        <v>0</v>
      </c>
      <c r="GR6626" s="77" t="s">
        <v>423</v>
      </c>
      <c r="GS6626" s="77">
        <v>5.5966209081309407E-2</v>
      </c>
      <c r="GT6626" s="77">
        <v>298.75760903299272</v>
      </c>
      <c r="GU6626" s="77">
        <v>5.5966209081309407E-2</v>
      </c>
      <c r="GV6626" s="77">
        <v>298.75760903299272</v>
      </c>
      <c r="GW6626" s="77">
        <v>5.5966209081309407E-2</v>
      </c>
      <c r="GX6626" s="77">
        <v>298.75760903299272</v>
      </c>
      <c r="GY6626" s="77">
        <v>0</v>
      </c>
      <c r="GZ6626" s="77">
        <v>0</v>
      </c>
    </row>
    <row r="6627" spans="187:208" x14ac:dyDescent="0.25">
      <c r="GE6627" s="77" t="s">
        <v>422</v>
      </c>
      <c r="GF6627" s="77" t="s">
        <v>155</v>
      </c>
      <c r="GG6627" s="77" t="s">
        <v>479</v>
      </c>
      <c r="GH6627" s="77" t="s">
        <v>453</v>
      </c>
      <c r="GI6627" s="77">
        <v>2023</v>
      </c>
      <c r="GJ6627" s="77" t="s">
        <v>305</v>
      </c>
      <c r="GK6627" s="77">
        <v>233.2300768079692</v>
      </c>
      <c r="GL6627" s="77">
        <v>143.62803700000001</v>
      </c>
      <c r="GM6627" s="77">
        <v>2023</v>
      </c>
      <c r="GN6627" s="77" t="s">
        <v>175</v>
      </c>
      <c r="GO6627" s="77">
        <v>0.13250000000000001</v>
      </c>
      <c r="GP6627" s="77">
        <v>3</v>
      </c>
      <c r="GQ6627" s="77">
        <v>0</v>
      </c>
      <c r="GR6627" s="77" t="s">
        <v>423</v>
      </c>
      <c r="GS6627" s="77">
        <v>0</v>
      </c>
      <c r="GT6627" s="77">
        <v>0</v>
      </c>
      <c r="GU6627" s="77">
        <v>0.1527377521613833</v>
      </c>
      <c r="GV6627" s="77">
        <v>35.623037668075987</v>
      </c>
      <c r="GW6627" s="77">
        <v>0.1527377521613833</v>
      </c>
      <c r="GX6627" s="77">
        <v>35.623037668075987</v>
      </c>
      <c r="GY6627" s="77">
        <v>0.1527377521613833</v>
      </c>
      <c r="GZ6627" s="77">
        <v>35.623037668075987</v>
      </c>
    </row>
    <row r="6628" spans="187:208" x14ac:dyDescent="0.25">
      <c r="GE6628" s="77" t="s">
        <v>425</v>
      </c>
      <c r="GF6628" s="77" t="s">
        <v>155</v>
      </c>
      <c r="GG6628" s="77" t="s">
        <v>479</v>
      </c>
      <c r="GH6628" s="77" t="s">
        <v>453</v>
      </c>
      <c r="GI6628" s="77">
        <v>2023</v>
      </c>
      <c r="GJ6628" s="77" t="s">
        <v>301</v>
      </c>
      <c r="GK6628" s="77">
        <v>8896.5159934297444</v>
      </c>
      <c r="GL6628" s="77">
        <v>143.62803700000001</v>
      </c>
      <c r="GM6628" s="77">
        <v>2023</v>
      </c>
      <c r="GN6628" s="77" t="s">
        <v>175</v>
      </c>
      <c r="GO6628" s="77">
        <v>5.3000000000000005E-2</v>
      </c>
      <c r="GP6628" s="77">
        <v>3</v>
      </c>
      <c r="GQ6628" s="77">
        <v>0</v>
      </c>
      <c r="GR6628" s="77" t="s">
        <v>423</v>
      </c>
      <c r="GS6628" s="77">
        <v>0</v>
      </c>
      <c r="GT6628" s="77">
        <v>0</v>
      </c>
      <c r="GU6628" s="77">
        <v>5.5966209081309407E-2</v>
      </c>
      <c r="GV6628" s="77">
        <v>497.90427418350214</v>
      </c>
      <c r="GW6628" s="77">
        <v>5.5966209081309407E-2</v>
      </c>
      <c r="GX6628" s="77">
        <v>497.90427418350214</v>
      </c>
      <c r="GY6628" s="77">
        <v>5.5966209081309407E-2</v>
      </c>
      <c r="GZ6628" s="77">
        <v>497.90427418350214</v>
      </c>
    </row>
    <row r="6629" spans="187:208" x14ac:dyDescent="0.25">
      <c r="GE6629" s="77" t="s">
        <v>427</v>
      </c>
      <c r="GF6629" s="77" t="s">
        <v>155</v>
      </c>
      <c r="GG6629" s="77" t="s">
        <v>479</v>
      </c>
      <c r="GH6629" s="77" t="s">
        <v>453</v>
      </c>
      <c r="GI6629" s="77">
        <v>2023</v>
      </c>
      <c r="GJ6629" s="77" t="s">
        <v>303</v>
      </c>
      <c r="GK6629" s="77">
        <v>5534.8914862008087</v>
      </c>
      <c r="GL6629" s="77">
        <v>143.62803700000001</v>
      </c>
      <c r="GM6629" s="77">
        <v>2023</v>
      </c>
      <c r="GN6629" s="77" t="s">
        <v>175</v>
      </c>
      <c r="GO6629" s="77">
        <v>5.3000000000000005E-2</v>
      </c>
      <c r="GP6629" s="77">
        <v>3</v>
      </c>
      <c r="GQ6629" s="77">
        <v>0</v>
      </c>
      <c r="GR6629" s="77" t="s">
        <v>423</v>
      </c>
      <c r="GS6629" s="77">
        <v>0</v>
      </c>
      <c r="GT6629" s="77">
        <v>0</v>
      </c>
      <c r="GU6629" s="77">
        <v>5.5966209081309407E-2</v>
      </c>
      <c r="GV6629" s="77">
        <v>309.76689415907384</v>
      </c>
      <c r="GW6629" s="77">
        <v>5.5966209081309407E-2</v>
      </c>
      <c r="GX6629" s="77">
        <v>309.76689415907384</v>
      </c>
      <c r="GY6629" s="77">
        <v>5.5966209081309407E-2</v>
      </c>
      <c r="GZ6629" s="77">
        <v>309.76689415907384</v>
      </c>
    </row>
    <row r="6630" spans="187:208" x14ac:dyDescent="0.25">
      <c r="GE6630" s="77" t="s">
        <v>422</v>
      </c>
      <c r="GF6630" s="77" t="s">
        <v>155</v>
      </c>
      <c r="GG6630" s="77" t="s">
        <v>479</v>
      </c>
      <c r="GH6630" s="77" t="s">
        <v>453</v>
      </c>
      <c r="GI6630" s="77">
        <v>2024</v>
      </c>
      <c r="GJ6630" s="77" t="s">
        <v>305</v>
      </c>
      <c r="GK6630" s="77">
        <v>233.2300768079692</v>
      </c>
      <c r="GL6630" s="77">
        <v>143.62803700000001</v>
      </c>
      <c r="GM6630" s="77">
        <v>2024</v>
      </c>
      <c r="GN6630" s="77" t="s">
        <v>175</v>
      </c>
      <c r="GO6630" s="77">
        <v>0.13250000000000001</v>
      </c>
      <c r="GP6630" s="77">
        <v>3</v>
      </c>
      <c r="GQ6630" s="77">
        <v>0</v>
      </c>
      <c r="GR6630" s="77" t="s">
        <v>423</v>
      </c>
      <c r="GS6630" s="77">
        <v>0</v>
      </c>
      <c r="GT6630" s="77">
        <v>0</v>
      </c>
      <c r="GU6630" s="77">
        <v>0</v>
      </c>
      <c r="GV6630" s="77">
        <v>0</v>
      </c>
      <c r="GW6630" s="77">
        <v>0.1527377521613833</v>
      </c>
      <c r="GX6630" s="77">
        <v>35.623037668075987</v>
      </c>
      <c r="GY6630" s="77">
        <v>0.1527377521613833</v>
      </c>
      <c r="GZ6630" s="77">
        <v>35.623037668075987</v>
      </c>
    </row>
    <row r="6631" spans="187:208" x14ac:dyDescent="0.25">
      <c r="GE6631" s="77" t="s">
        <v>425</v>
      </c>
      <c r="GF6631" s="77" t="s">
        <v>155</v>
      </c>
      <c r="GG6631" s="77" t="s">
        <v>479</v>
      </c>
      <c r="GH6631" s="77" t="s">
        <v>453</v>
      </c>
      <c r="GI6631" s="77">
        <v>2024</v>
      </c>
      <c r="GJ6631" s="77" t="s">
        <v>301</v>
      </c>
      <c r="GK6631" s="77">
        <v>8896.5159934297444</v>
      </c>
      <c r="GL6631" s="77">
        <v>143.62803700000001</v>
      </c>
      <c r="GM6631" s="77">
        <v>2024</v>
      </c>
      <c r="GN6631" s="77" t="s">
        <v>175</v>
      </c>
      <c r="GO6631" s="77">
        <v>5.3000000000000005E-2</v>
      </c>
      <c r="GP6631" s="77">
        <v>3</v>
      </c>
      <c r="GQ6631" s="77">
        <v>0</v>
      </c>
      <c r="GR6631" s="77" t="s">
        <v>423</v>
      </c>
      <c r="GS6631" s="77">
        <v>0</v>
      </c>
      <c r="GT6631" s="77">
        <v>0</v>
      </c>
      <c r="GU6631" s="77">
        <v>0</v>
      </c>
      <c r="GV6631" s="77">
        <v>0</v>
      </c>
      <c r="GW6631" s="77">
        <v>5.5966209081309407E-2</v>
      </c>
      <c r="GX6631" s="77">
        <v>497.90427418350214</v>
      </c>
      <c r="GY6631" s="77">
        <v>5.5966209081309407E-2</v>
      </c>
      <c r="GZ6631" s="77">
        <v>497.90427418350214</v>
      </c>
    </row>
    <row r="6632" spans="187:208" x14ac:dyDescent="0.25">
      <c r="GE6632" s="77" t="s">
        <v>427</v>
      </c>
      <c r="GF6632" s="77" t="s">
        <v>155</v>
      </c>
      <c r="GG6632" s="77" t="s">
        <v>479</v>
      </c>
      <c r="GH6632" s="77" t="s">
        <v>453</v>
      </c>
      <c r="GI6632" s="77">
        <v>2024</v>
      </c>
      <c r="GJ6632" s="77" t="s">
        <v>303</v>
      </c>
      <c r="GK6632" s="77">
        <v>5534.8914862008087</v>
      </c>
      <c r="GL6632" s="77">
        <v>143.62803700000001</v>
      </c>
      <c r="GM6632" s="77">
        <v>2024</v>
      </c>
      <c r="GN6632" s="77" t="s">
        <v>175</v>
      </c>
      <c r="GO6632" s="77">
        <v>5.3000000000000005E-2</v>
      </c>
      <c r="GP6632" s="77">
        <v>3</v>
      </c>
      <c r="GQ6632" s="77">
        <v>0</v>
      </c>
      <c r="GR6632" s="77" t="s">
        <v>423</v>
      </c>
      <c r="GS6632" s="77">
        <v>0</v>
      </c>
      <c r="GT6632" s="77">
        <v>0</v>
      </c>
      <c r="GU6632" s="77">
        <v>0</v>
      </c>
      <c r="GV6632" s="77">
        <v>0</v>
      </c>
      <c r="GW6632" s="77">
        <v>5.5966209081309407E-2</v>
      </c>
      <c r="GX6632" s="77">
        <v>309.76689415907384</v>
      </c>
      <c r="GY6632" s="77">
        <v>5.5966209081309407E-2</v>
      </c>
      <c r="GZ6632" s="77">
        <v>309.76689415907384</v>
      </c>
    </row>
    <row r="6633" spans="187:208" x14ac:dyDescent="0.25">
      <c r="GE6633" s="77" t="s">
        <v>422</v>
      </c>
      <c r="GF6633" s="77" t="s">
        <v>155</v>
      </c>
      <c r="GG6633" s="77" t="s">
        <v>479</v>
      </c>
      <c r="GH6633" s="77" t="s">
        <v>453</v>
      </c>
      <c r="GI6633" s="77">
        <v>2025</v>
      </c>
      <c r="GJ6633" s="77" t="s">
        <v>305</v>
      </c>
      <c r="GK6633" s="77">
        <v>233.2300768079692</v>
      </c>
      <c r="GL6633" s="77">
        <v>143.62803700000001</v>
      </c>
      <c r="GM6633" s="77">
        <v>2025</v>
      </c>
      <c r="GN6633" s="77" t="s">
        <v>175</v>
      </c>
      <c r="GO6633" s="77">
        <v>0.13250000000000001</v>
      </c>
      <c r="GP6633" s="77">
        <v>3</v>
      </c>
      <c r="GQ6633" s="77">
        <v>0</v>
      </c>
      <c r="GR6633" s="77" t="s">
        <v>423</v>
      </c>
      <c r="GS6633" s="77">
        <v>0</v>
      </c>
      <c r="GT6633" s="77">
        <v>0</v>
      </c>
      <c r="GU6633" s="77">
        <v>0</v>
      </c>
      <c r="GV6633" s="77">
        <v>0</v>
      </c>
      <c r="GW6633" s="77">
        <v>0</v>
      </c>
      <c r="GX6633" s="77">
        <v>0</v>
      </c>
      <c r="GY6633" s="77">
        <v>0.1527377521613833</v>
      </c>
      <c r="GZ6633" s="77">
        <v>35.623037668075987</v>
      </c>
    </row>
    <row r="6634" spans="187:208" x14ac:dyDescent="0.25">
      <c r="GE6634" s="77" t="s">
        <v>425</v>
      </c>
      <c r="GF6634" s="77" t="s">
        <v>155</v>
      </c>
      <c r="GG6634" s="77" t="s">
        <v>479</v>
      </c>
      <c r="GH6634" s="77" t="s">
        <v>453</v>
      </c>
      <c r="GI6634" s="77">
        <v>2025</v>
      </c>
      <c r="GJ6634" s="77" t="s">
        <v>301</v>
      </c>
      <c r="GK6634" s="77">
        <v>8896.5159934297444</v>
      </c>
      <c r="GL6634" s="77">
        <v>143.62803700000001</v>
      </c>
      <c r="GM6634" s="77">
        <v>2025</v>
      </c>
      <c r="GN6634" s="77" t="s">
        <v>175</v>
      </c>
      <c r="GO6634" s="77">
        <v>5.3000000000000005E-2</v>
      </c>
      <c r="GP6634" s="77">
        <v>3</v>
      </c>
      <c r="GQ6634" s="77">
        <v>0</v>
      </c>
      <c r="GR6634" s="77" t="s">
        <v>423</v>
      </c>
      <c r="GS6634" s="77">
        <v>0</v>
      </c>
      <c r="GT6634" s="77">
        <v>0</v>
      </c>
      <c r="GU6634" s="77">
        <v>0</v>
      </c>
      <c r="GV6634" s="77">
        <v>0</v>
      </c>
      <c r="GW6634" s="77">
        <v>0</v>
      </c>
      <c r="GX6634" s="77">
        <v>0</v>
      </c>
      <c r="GY6634" s="77">
        <v>5.5966209081309407E-2</v>
      </c>
      <c r="GZ6634" s="77">
        <v>497.90427418350214</v>
      </c>
    </row>
    <row r="6635" spans="187:208" x14ac:dyDescent="0.25">
      <c r="GE6635" s="77" t="s">
        <v>427</v>
      </c>
      <c r="GF6635" s="77" t="s">
        <v>155</v>
      </c>
      <c r="GG6635" s="77" t="s">
        <v>479</v>
      </c>
      <c r="GH6635" s="77" t="s">
        <v>453</v>
      </c>
      <c r="GI6635" s="77">
        <v>2025</v>
      </c>
      <c r="GJ6635" s="77" t="s">
        <v>303</v>
      </c>
      <c r="GK6635" s="77">
        <v>5534.8914862008087</v>
      </c>
      <c r="GL6635" s="77">
        <v>143.62803700000001</v>
      </c>
      <c r="GM6635" s="77">
        <v>2025</v>
      </c>
      <c r="GN6635" s="77" t="s">
        <v>175</v>
      </c>
      <c r="GO6635" s="77">
        <v>5.3000000000000005E-2</v>
      </c>
      <c r="GP6635" s="77">
        <v>3</v>
      </c>
      <c r="GQ6635" s="77">
        <v>0</v>
      </c>
      <c r="GR6635" s="77" t="s">
        <v>423</v>
      </c>
      <c r="GS6635" s="77">
        <v>0</v>
      </c>
      <c r="GT6635" s="77">
        <v>0</v>
      </c>
      <c r="GU6635" s="77">
        <v>0</v>
      </c>
      <c r="GV6635" s="77">
        <v>0</v>
      </c>
      <c r="GW6635" s="77">
        <v>0</v>
      </c>
      <c r="GX6635" s="77">
        <v>0</v>
      </c>
      <c r="GY6635" s="77">
        <v>5.5966209081309407E-2</v>
      </c>
      <c r="GZ6635" s="77">
        <v>309.76689415907384</v>
      </c>
    </row>
    <row r="6636" spans="187:208" x14ac:dyDescent="0.25">
      <c r="GE6636" s="77" t="s">
        <v>422</v>
      </c>
      <c r="GF6636" s="77" t="s">
        <v>155</v>
      </c>
      <c r="GG6636" s="77" t="s">
        <v>479</v>
      </c>
      <c r="GH6636" s="77" t="s">
        <v>460</v>
      </c>
      <c r="GI6636" s="77">
        <v>2021</v>
      </c>
      <c r="GJ6636" s="77" t="s">
        <v>305</v>
      </c>
      <c r="GK6636" s="77">
        <v>222.22942162782951</v>
      </c>
      <c r="GL6636" s="77">
        <v>143.62803700000001</v>
      </c>
      <c r="GM6636" s="77">
        <v>2021</v>
      </c>
      <c r="GN6636" s="77" t="s">
        <v>175</v>
      </c>
      <c r="GO6636" s="77">
        <v>0.13250000000000001</v>
      </c>
      <c r="GP6636" s="77">
        <v>3</v>
      </c>
      <c r="GQ6636" s="77">
        <v>0</v>
      </c>
      <c r="GR6636" s="77" t="s">
        <v>423</v>
      </c>
      <c r="GS6636" s="77">
        <v>0.1527377521613833</v>
      </c>
      <c r="GT6636" s="77">
        <v>33.942822323558978</v>
      </c>
      <c r="GU6636" s="77">
        <v>0.1527377521613833</v>
      </c>
      <c r="GV6636" s="77">
        <v>33.942822323558978</v>
      </c>
      <c r="GW6636" s="77">
        <v>0</v>
      </c>
      <c r="GX6636" s="77">
        <v>0</v>
      </c>
      <c r="GY6636" s="77">
        <v>0</v>
      </c>
      <c r="GZ6636" s="77">
        <v>0</v>
      </c>
    </row>
    <row r="6637" spans="187:208" x14ac:dyDescent="0.25">
      <c r="GE6637" s="77" t="s">
        <v>425</v>
      </c>
      <c r="GF6637" s="77" t="s">
        <v>155</v>
      </c>
      <c r="GG6637" s="77" t="s">
        <v>479</v>
      </c>
      <c r="GH6637" s="77" t="s">
        <v>460</v>
      </c>
      <c r="GI6637" s="77">
        <v>2021</v>
      </c>
      <c r="GJ6637" s="77" t="s">
        <v>301</v>
      </c>
      <c r="GK6637" s="77">
        <v>8585.7228092479436</v>
      </c>
      <c r="GL6637" s="77">
        <v>143.62803700000001</v>
      </c>
      <c r="GM6637" s="77">
        <v>2021</v>
      </c>
      <c r="GN6637" s="77" t="s">
        <v>175</v>
      </c>
      <c r="GO6637" s="77">
        <v>5.3000000000000005E-2</v>
      </c>
      <c r="GP6637" s="77">
        <v>3</v>
      </c>
      <c r="GQ6637" s="77">
        <v>0</v>
      </c>
      <c r="GR6637" s="77" t="s">
        <v>423</v>
      </c>
      <c r="GS6637" s="77">
        <v>5.5966209081309407E-2</v>
      </c>
      <c r="GT6637" s="77">
        <v>480.51035785653755</v>
      </c>
      <c r="GU6637" s="77">
        <v>5.5966209081309407E-2</v>
      </c>
      <c r="GV6637" s="77">
        <v>480.51035785653755</v>
      </c>
      <c r="GW6637" s="77">
        <v>0</v>
      </c>
      <c r="GX6637" s="77">
        <v>0</v>
      </c>
      <c r="GY6637" s="77">
        <v>0</v>
      </c>
      <c r="GZ6637" s="77">
        <v>0</v>
      </c>
    </row>
    <row r="6638" spans="187:208" x14ac:dyDescent="0.25">
      <c r="GE6638" s="77" t="s">
        <v>422</v>
      </c>
      <c r="GF6638" s="77" t="s">
        <v>155</v>
      </c>
      <c r="GG6638" s="77" t="s">
        <v>479</v>
      </c>
      <c r="GH6638" s="77" t="s">
        <v>460</v>
      </c>
      <c r="GI6638" s="77">
        <v>2022</v>
      </c>
      <c r="GJ6638" s="77" t="s">
        <v>305</v>
      </c>
      <c r="GK6638" s="77">
        <v>222.22942162782951</v>
      </c>
      <c r="GL6638" s="77">
        <v>143.62803700000001</v>
      </c>
      <c r="GM6638" s="77">
        <v>2022</v>
      </c>
      <c r="GN6638" s="77" t="s">
        <v>175</v>
      </c>
      <c r="GO6638" s="77">
        <v>0.13250000000000001</v>
      </c>
      <c r="GP6638" s="77">
        <v>3</v>
      </c>
      <c r="GQ6638" s="77">
        <v>0</v>
      </c>
      <c r="GR6638" s="77" t="s">
        <v>423</v>
      </c>
      <c r="GS6638" s="77">
        <v>0.1527377521613833</v>
      </c>
      <c r="GT6638" s="77">
        <v>33.942822323558978</v>
      </c>
      <c r="GU6638" s="77">
        <v>0.1527377521613833</v>
      </c>
      <c r="GV6638" s="77">
        <v>33.942822323558978</v>
      </c>
      <c r="GW6638" s="77">
        <v>0.1527377521613833</v>
      </c>
      <c r="GX6638" s="77">
        <v>33.942822323558978</v>
      </c>
      <c r="GY6638" s="77">
        <v>0</v>
      </c>
      <c r="GZ6638" s="77">
        <v>0</v>
      </c>
    </row>
    <row r="6639" spans="187:208" x14ac:dyDescent="0.25">
      <c r="GE6639" s="77" t="s">
        <v>425</v>
      </c>
      <c r="GF6639" s="77" t="s">
        <v>155</v>
      </c>
      <c r="GG6639" s="77" t="s">
        <v>479</v>
      </c>
      <c r="GH6639" s="77" t="s">
        <v>460</v>
      </c>
      <c r="GI6639" s="77">
        <v>2022</v>
      </c>
      <c r="GJ6639" s="77" t="s">
        <v>301</v>
      </c>
      <c r="GK6639" s="77">
        <v>8585.7228092479436</v>
      </c>
      <c r="GL6639" s="77">
        <v>143.62803700000001</v>
      </c>
      <c r="GM6639" s="77">
        <v>2022</v>
      </c>
      <c r="GN6639" s="77" t="s">
        <v>175</v>
      </c>
      <c r="GO6639" s="77">
        <v>5.3000000000000005E-2</v>
      </c>
      <c r="GP6639" s="77">
        <v>3</v>
      </c>
      <c r="GQ6639" s="77">
        <v>0</v>
      </c>
      <c r="GR6639" s="77" t="s">
        <v>423</v>
      </c>
      <c r="GS6639" s="77">
        <v>5.5966209081309407E-2</v>
      </c>
      <c r="GT6639" s="77">
        <v>480.51035785653755</v>
      </c>
      <c r="GU6639" s="77">
        <v>5.5966209081309407E-2</v>
      </c>
      <c r="GV6639" s="77">
        <v>480.51035785653755</v>
      </c>
      <c r="GW6639" s="77">
        <v>5.5966209081309407E-2</v>
      </c>
      <c r="GX6639" s="77">
        <v>480.51035785653755</v>
      </c>
      <c r="GY6639" s="77">
        <v>0</v>
      </c>
      <c r="GZ6639" s="77">
        <v>0</v>
      </c>
    </row>
    <row r="6640" spans="187:208" x14ac:dyDescent="0.25">
      <c r="GE6640" s="77" t="s">
        <v>422</v>
      </c>
      <c r="GF6640" s="77" t="s">
        <v>155</v>
      </c>
      <c r="GG6640" s="77" t="s">
        <v>479</v>
      </c>
      <c r="GH6640" s="77" t="s">
        <v>460</v>
      </c>
      <c r="GI6640" s="77">
        <v>2023</v>
      </c>
      <c r="GJ6640" s="77" t="s">
        <v>305</v>
      </c>
      <c r="GK6640" s="77">
        <v>233.23007680793751</v>
      </c>
      <c r="GL6640" s="77">
        <v>143.62803700000001</v>
      </c>
      <c r="GM6640" s="77">
        <v>2023</v>
      </c>
      <c r="GN6640" s="77" t="s">
        <v>175</v>
      </c>
      <c r="GO6640" s="77">
        <v>0.13250000000000001</v>
      </c>
      <c r="GP6640" s="77">
        <v>3</v>
      </c>
      <c r="GQ6640" s="77">
        <v>0</v>
      </c>
      <c r="GR6640" s="77" t="s">
        <v>423</v>
      </c>
      <c r="GS6640" s="77">
        <v>0</v>
      </c>
      <c r="GT6640" s="77">
        <v>0</v>
      </c>
      <c r="GU6640" s="77">
        <v>0.1527377521613833</v>
      </c>
      <c r="GV6640" s="77">
        <v>35.623037668071149</v>
      </c>
      <c r="GW6640" s="77">
        <v>0.1527377521613833</v>
      </c>
      <c r="GX6640" s="77">
        <v>35.623037668071149</v>
      </c>
      <c r="GY6640" s="77">
        <v>0.1527377521613833</v>
      </c>
      <c r="GZ6640" s="77">
        <v>35.623037668071149</v>
      </c>
    </row>
    <row r="6641" spans="187:208" x14ac:dyDescent="0.25">
      <c r="GE6641" s="77" t="s">
        <v>425</v>
      </c>
      <c r="GF6641" s="77" t="s">
        <v>155</v>
      </c>
      <c r="GG6641" s="77" t="s">
        <v>479</v>
      </c>
      <c r="GH6641" s="77" t="s">
        <v>460</v>
      </c>
      <c r="GI6641" s="77">
        <v>2023</v>
      </c>
      <c r="GJ6641" s="77" t="s">
        <v>301</v>
      </c>
      <c r="GK6641" s="77">
        <v>8896.515993428593</v>
      </c>
      <c r="GL6641" s="77">
        <v>143.62803700000001</v>
      </c>
      <c r="GM6641" s="77">
        <v>2023</v>
      </c>
      <c r="GN6641" s="77" t="s">
        <v>175</v>
      </c>
      <c r="GO6641" s="77">
        <v>5.3000000000000005E-2</v>
      </c>
      <c r="GP6641" s="77">
        <v>3</v>
      </c>
      <c r="GQ6641" s="77">
        <v>0</v>
      </c>
      <c r="GR6641" s="77" t="s">
        <v>423</v>
      </c>
      <c r="GS6641" s="77">
        <v>0</v>
      </c>
      <c r="GT6641" s="77">
        <v>0</v>
      </c>
      <c r="GU6641" s="77">
        <v>5.5966209081309407E-2</v>
      </c>
      <c r="GV6641" s="77">
        <v>497.90427418343768</v>
      </c>
      <c r="GW6641" s="77">
        <v>5.5966209081309407E-2</v>
      </c>
      <c r="GX6641" s="77">
        <v>497.90427418343768</v>
      </c>
      <c r="GY6641" s="77">
        <v>5.5966209081309407E-2</v>
      </c>
      <c r="GZ6641" s="77">
        <v>497.90427418343768</v>
      </c>
    </row>
    <row r="6642" spans="187:208" x14ac:dyDescent="0.25">
      <c r="GE6642" s="77" t="s">
        <v>422</v>
      </c>
      <c r="GF6642" s="77" t="s">
        <v>155</v>
      </c>
      <c r="GG6642" s="77" t="s">
        <v>479</v>
      </c>
      <c r="GH6642" s="77" t="s">
        <v>460</v>
      </c>
      <c r="GI6642" s="77">
        <v>2024</v>
      </c>
      <c r="GJ6642" s="77" t="s">
        <v>305</v>
      </c>
      <c r="GK6642" s="77">
        <v>233.23007680793751</v>
      </c>
      <c r="GL6642" s="77">
        <v>143.62803700000001</v>
      </c>
      <c r="GM6642" s="77">
        <v>2024</v>
      </c>
      <c r="GN6642" s="77" t="s">
        <v>175</v>
      </c>
      <c r="GO6642" s="77">
        <v>0.13250000000000001</v>
      </c>
      <c r="GP6642" s="77">
        <v>3</v>
      </c>
      <c r="GQ6642" s="77">
        <v>0</v>
      </c>
      <c r="GR6642" s="77" t="s">
        <v>423</v>
      </c>
      <c r="GS6642" s="77">
        <v>0</v>
      </c>
      <c r="GT6642" s="77">
        <v>0</v>
      </c>
      <c r="GU6642" s="77">
        <v>0</v>
      </c>
      <c r="GV6642" s="77">
        <v>0</v>
      </c>
      <c r="GW6642" s="77">
        <v>0.1527377521613833</v>
      </c>
      <c r="GX6642" s="77">
        <v>35.623037668071149</v>
      </c>
      <c r="GY6642" s="77">
        <v>0.1527377521613833</v>
      </c>
      <c r="GZ6642" s="77">
        <v>35.623037668071149</v>
      </c>
    </row>
    <row r="6643" spans="187:208" x14ac:dyDescent="0.25">
      <c r="GE6643" s="77" t="s">
        <v>425</v>
      </c>
      <c r="GF6643" s="77" t="s">
        <v>155</v>
      </c>
      <c r="GG6643" s="77" t="s">
        <v>479</v>
      </c>
      <c r="GH6643" s="77" t="s">
        <v>460</v>
      </c>
      <c r="GI6643" s="77">
        <v>2024</v>
      </c>
      <c r="GJ6643" s="77" t="s">
        <v>301</v>
      </c>
      <c r="GK6643" s="77">
        <v>8896.515993428593</v>
      </c>
      <c r="GL6643" s="77">
        <v>143.62803700000001</v>
      </c>
      <c r="GM6643" s="77">
        <v>2024</v>
      </c>
      <c r="GN6643" s="77" t="s">
        <v>175</v>
      </c>
      <c r="GO6643" s="77">
        <v>5.3000000000000005E-2</v>
      </c>
      <c r="GP6643" s="77">
        <v>3</v>
      </c>
      <c r="GQ6643" s="77">
        <v>0</v>
      </c>
      <c r="GR6643" s="77" t="s">
        <v>423</v>
      </c>
      <c r="GS6643" s="77">
        <v>0</v>
      </c>
      <c r="GT6643" s="77">
        <v>0</v>
      </c>
      <c r="GU6643" s="77">
        <v>0</v>
      </c>
      <c r="GV6643" s="77">
        <v>0</v>
      </c>
      <c r="GW6643" s="77">
        <v>5.5966209081309407E-2</v>
      </c>
      <c r="GX6643" s="77">
        <v>497.90427418343768</v>
      </c>
      <c r="GY6643" s="77">
        <v>5.5966209081309407E-2</v>
      </c>
      <c r="GZ6643" s="77">
        <v>497.90427418343768</v>
      </c>
    </row>
    <row r="6644" spans="187:208" x14ac:dyDescent="0.25">
      <c r="GE6644" s="77" t="s">
        <v>422</v>
      </c>
      <c r="GF6644" s="77" t="s">
        <v>155</v>
      </c>
      <c r="GG6644" s="77" t="s">
        <v>479</v>
      </c>
      <c r="GH6644" s="77" t="s">
        <v>460</v>
      </c>
      <c r="GI6644" s="77">
        <v>2025</v>
      </c>
      <c r="GJ6644" s="77" t="s">
        <v>305</v>
      </c>
      <c r="GK6644" s="77">
        <v>233.23007680793751</v>
      </c>
      <c r="GL6644" s="77">
        <v>143.62803700000001</v>
      </c>
      <c r="GM6644" s="77">
        <v>2025</v>
      </c>
      <c r="GN6644" s="77" t="s">
        <v>175</v>
      </c>
      <c r="GO6644" s="77">
        <v>0.13250000000000001</v>
      </c>
      <c r="GP6644" s="77">
        <v>3</v>
      </c>
      <c r="GQ6644" s="77">
        <v>0</v>
      </c>
      <c r="GR6644" s="77" t="s">
        <v>423</v>
      </c>
      <c r="GS6644" s="77">
        <v>0</v>
      </c>
      <c r="GT6644" s="77">
        <v>0</v>
      </c>
      <c r="GU6644" s="77">
        <v>0</v>
      </c>
      <c r="GV6644" s="77">
        <v>0</v>
      </c>
      <c r="GW6644" s="77">
        <v>0</v>
      </c>
      <c r="GX6644" s="77">
        <v>0</v>
      </c>
      <c r="GY6644" s="77">
        <v>0.1527377521613833</v>
      </c>
      <c r="GZ6644" s="77">
        <v>35.623037668071149</v>
      </c>
    </row>
    <row r="6645" spans="187:208" x14ac:dyDescent="0.25">
      <c r="GE6645" s="77" t="s">
        <v>425</v>
      </c>
      <c r="GF6645" s="77" t="s">
        <v>155</v>
      </c>
      <c r="GG6645" s="77" t="s">
        <v>479</v>
      </c>
      <c r="GH6645" s="77" t="s">
        <v>460</v>
      </c>
      <c r="GI6645" s="77">
        <v>2025</v>
      </c>
      <c r="GJ6645" s="77" t="s">
        <v>301</v>
      </c>
      <c r="GK6645" s="77">
        <v>8896.515993428593</v>
      </c>
      <c r="GL6645" s="77">
        <v>143.62803700000001</v>
      </c>
      <c r="GM6645" s="77">
        <v>2025</v>
      </c>
      <c r="GN6645" s="77" t="s">
        <v>175</v>
      </c>
      <c r="GO6645" s="77">
        <v>5.3000000000000005E-2</v>
      </c>
      <c r="GP6645" s="77">
        <v>3</v>
      </c>
      <c r="GQ6645" s="77">
        <v>0</v>
      </c>
      <c r="GR6645" s="77" t="s">
        <v>423</v>
      </c>
      <c r="GS6645" s="77">
        <v>0</v>
      </c>
      <c r="GT6645" s="77">
        <v>0</v>
      </c>
      <c r="GU6645" s="77">
        <v>0</v>
      </c>
      <c r="GV6645" s="77">
        <v>0</v>
      </c>
      <c r="GW6645" s="77">
        <v>0</v>
      </c>
      <c r="GX6645" s="77">
        <v>0</v>
      </c>
      <c r="GY6645" s="77">
        <v>5.5966209081309407E-2</v>
      </c>
      <c r="GZ6645" s="77">
        <v>497.90427418343768</v>
      </c>
    </row>
    <row r="6646" spans="187:208" x14ac:dyDescent="0.25">
      <c r="GE6646" s="77" t="s">
        <v>422</v>
      </c>
      <c r="GF6646" s="77" t="s">
        <v>155</v>
      </c>
      <c r="GG6646" s="77" t="s">
        <v>479</v>
      </c>
      <c r="GH6646" s="77" t="s">
        <v>467</v>
      </c>
      <c r="GI6646" s="77">
        <v>2021</v>
      </c>
      <c r="GJ6646" s="77" t="s">
        <v>305</v>
      </c>
      <c r="GK6646" s="77">
        <v>0.69641821681222926</v>
      </c>
      <c r="GL6646" s="77">
        <v>143.62803700000001</v>
      </c>
      <c r="GM6646" s="77">
        <v>2021</v>
      </c>
      <c r="GN6646" s="77" t="s">
        <v>175</v>
      </c>
      <c r="GO6646" s="77">
        <v>0.13250000000000001</v>
      </c>
      <c r="GP6646" s="77">
        <v>3</v>
      </c>
      <c r="GQ6646" s="77">
        <v>0</v>
      </c>
      <c r="GR6646" s="77" t="s">
        <v>423</v>
      </c>
      <c r="GS6646" s="77">
        <v>0.1527377521613833</v>
      </c>
      <c r="GT6646" s="77">
        <v>0.10636935300013878</v>
      </c>
      <c r="GU6646" s="77">
        <v>0.1527377521613833</v>
      </c>
      <c r="GV6646" s="77">
        <v>0.10636935300013878</v>
      </c>
      <c r="GW6646" s="77">
        <v>0</v>
      </c>
      <c r="GX6646" s="77">
        <v>0</v>
      </c>
      <c r="GY6646" s="77">
        <v>0</v>
      </c>
      <c r="GZ6646" s="77">
        <v>0</v>
      </c>
    </row>
    <row r="6647" spans="187:208" x14ac:dyDescent="0.25">
      <c r="GE6647" s="77" t="s">
        <v>425</v>
      </c>
      <c r="GF6647" s="77" t="s">
        <v>155</v>
      </c>
      <c r="GG6647" s="77" t="s">
        <v>479</v>
      </c>
      <c r="GH6647" s="77" t="s">
        <v>467</v>
      </c>
      <c r="GI6647" s="77">
        <v>2021</v>
      </c>
      <c r="GJ6647" s="77" t="s">
        <v>301</v>
      </c>
      <c r="GK6647" s="77">
        <v>2.941964152281046</v>
      </c>
      <c r="GL6647" s="77">
        <v>143.62803700000001</v>
      </c>
      <c r="GM6647" s="77">
        <v>2021</v>
      </c>
      <c r="GN6647" s="77" t="s">
        <v>175</v>
      </c>
      <c r="GO6647" s="77">
        <v>5.3000000000000005E-2</v>
      </c>
      <c r="GP6647" s="77">
        <v>3</v>
      </c>
      <c r="GQ6647" s="77">
        <v>0</v>
      </c>
      <c r="GR6647" s="77" t="s">
        <v>423</v>
      </c>
      <c r="GS6647" s="77">
        <v>5.5966209081309407E-2</v>
      </c>
      <c r="GT6647" s="77">
        <v>0.16465058085627821</v>
      </c>
      <c r="GU6647" s="77">
        <v>5.5966209081309407E-2</v>
      </c>
      <c r="GV6647" s="77">
        <v>0.16465058085627821</v>
      </c>
      <c r="GW6647" s="77">
        <v>0</v>
      </c>
      <c r="GX6647" s="77">
        <v>0</v>
      </c>
      <c r="GY6647" s="77">
        <v>0</v>
      </c>
      <c r="GZ6647" s="77">
        <v>0</v>
      </c>
    </row>
    <row r="6648" spans="187:208" x14ac:dyDescent="0.25">
      <c r="GE6648" s="77" t="s">
        <v>427</v>
      </c>
      <c r="GF6648" s="77" t="s">
        <v>155</v>
      </c>
      <c r="GG6648" s="77" t="s">
        <v>479</v>
      </c>
      <c r="GH6648" s="77" t="s">
        <v>467</v>
      </c>
      <c r="GI6648" s="77">
        <v>2021</v>
      </c>
      <c r="GJ6648" s="77" t="s">
        <v>303</v>
      </c>
      <c r="GK6648" s="77">
        <v>1.6021759622083029</v>
      </c>
      <c r="GL6648" s="77">
        <v>143.62803700000001</v>
      </c>
      <c r="GM6648" s="77">
        <v>2021</v>
      </c>
      <c r="GN6648" s="77" t="s">
        <v>175</v>
      </c>
      <c r="GO6648" s="77">
        <v>5.3000000000000005E-2</v>
      </c>
      <c r="GP6648" s="77">
        <v>3</v>
      </c>
      <c r="GQ6648" s="77">
        <v>0</v>
      </c>
      <c r="GR6648" s="77" t="s">
        <v>423</v>
      </c>
      <c r="GS6648" s="77">
        <v>5.5966209081309407E-2</v>
      </c>
      <c r="GT6648" s="77">
        <v>8.9667714885997965E-2</v>
      </c>
      <c r="GU6648" s="77">
        <v>5.5966209081309407E-2</v>
      </c>
      <c r="GV6648" s="77">
        <v>8.9667714885997965E-2</v>
      </c>
      <c r="GW6648" s="77">
        <v>0</v>
      </c>
      <c r="GX6648" s="77">
        <v>0</v>
      </c>
      <c r="GY6648" s="77">
        <v>0</v>
      </c>
      <c r="GZ6648" s="77">
        <v>0</v>
      </c>
    </row>
    <row r="6649" spans="187:208" x14ac:dyDescent="0.25">
      <c r="GE6649" s="77" t="s">
        <v>422</v>
      </c>
      <c r="GF6649" s="77" t="s">
        <v>155</v>
      </c>
      <c r="GG6649" s="77" t="s">
        <v>479</v>
      </c>
      <c r="GH6649" s="77" t="s">
        <v>467</v>
      </c>
      <c r="GI6649" s="77">
        <v>2022</v>
      </c>
      <c r="GJ6649" s="77" t="s">
        <v>305</v>
      </c>
      <c r="GK6649" s="77">
        <v>0.69641821681222926</v>
      </c>
      <c r="GL6649" s="77">
        <v>143.62803700000001</v>
      </c>
      <c r="GM6649" s="77">
        <v>2022</v>
      </c>
      <c r="GN6649" s="77" t="s">
        <v>175</v>
      </c>
      <c r="GO6649" s="77">
        <v>0.13250000000000001</v>
      </c>
      <c r="GP6649" s="77">
        <v>3</v>
      </c>
      <c r="GQ6649" s="77">
        <v>0</v>
      </c>
      <c r="GR6649" s="77" t="s">
        <v>423</v>
      </c>
      <c r="GS6649" s="77">
        <v>0.1527377521613833</v>
      </c>
      <c r="GT6649" s="77">
        <v>0.10636935300013878</v>
      </c>
      <c r="GU6649" s="77">
        <v>0.1527377521613833</v>
      </c>
      <c r="GV6649" s="77">
        <v>0.10636935300013878</v>
      </c>
      <c r="GW6649" s="77">
        <v>0.1527377521613833</v>
      </c>
      <c r="GX6649" s="77">
        <v>0.10636935300013878</v>
      </c>
      <c r="GY6649" s="77">
        <v>0</v>
      </c>
      <c r="GZ6649" s="77">
        <v>0</v>
      </c>
    </row>
    <row r="6650" spans="187:208" x14ac:dyDescent="0.25">
      <c r="GE6650" s="77" t="s">
        <v>425</v>
      </c>
      <c r="GF6650" s="77" t="s">
        <v>155</v>
      </c>
      <c r="GG6650" s="77" t="s">
        <v>479</v>
      </c>
      <c r="GH6650" s="77" t="s">
        <v>467</v>
      </c>
      <c r="GI6650" s="77">
        <v>2022</v>
      </c>
      <c r="GJ6650" s="77" t="s">
        <v>301</v>
      </c>
      <c r="GK6650" s="77">
        <v>2.941964152281046</v>
      </c>
      <c r="GL6650" s="77">
        <v>143.62803700000001</v>
      </c>
      <c r="GM6650" s="77">
        <v>2022</v>
      </c>
      <c r="GN6650" s="77" t="s">
        <v>175</v>
      </c>
      <c r="GO6650" s="77">
        <v>5.3000000000000005E-2</v>
      </c>
      <c r="GP6650" s="77">
        <v>3</v>
      </c>
      <c r="GQ6650" s="77">
        <v>0</v>
      </c>
      <c r="GR6650" s="77" t="s">
        <v>423</v>
      </c>
      <c r="GS6650" s="77">
        <v>5.5966209081309407E-2</v>
      </c>
      <c r="GT6650" s="77">
        <v>0.16465058085627821</v>
      </c>
      <c r="GU6650" s="77">
        <v>5.5966209081309407E-2</v>
      </c>
      <c r="GV6650" s="77">
        <v>0.16465058085627821</v>
      </c>
      <c r="GW6650" s="77">
        <v>5.5966209081309407E-2</v>
      </c>
      <c r="GX6650" s="77">
        <v>0.16465058085627821</v>
      </c>
      <c r="GY6650" s="77">
        <v>0</v>
      </c>
      <c r="GZ6650" s="77">
        <v>0</v>
      </c>
    </row>
    <row r="6651" spans="187:208" x14ac:dyDescent="0.25">
      <c r="GE6651" s="77" t="s">
        <v>427</v>
      </c>
      <c r="GF6651" s="77" t="s">
        <v>155</v>
      </c>
      <c r="GG6651" s="77" t="s">
        <v>479</v>
      </c>
      <c r="GH6651" s="77" t="s">
        <v>467</v>
      </c>
      <c r="GI6651" s="77">
        <v>2022</v>
      </c>
      <c r="GJ6651" s="77" t="s">
        <v>303</v>
      </c>
      <c r="GK6651" s="77">
        <v>1.6021759622083029</v>
      </c>
      <c r="GL6651" s="77">
        <v>143.62803700000001</v>
      </c>
      <c r="GM6651" s="77">
        <v>2022</v>
      </c>
      <c r="GN6651" s="77" t="s">
        <v>175</v>
      </c>
      <c r="GO6651" s="77">
        <v>5.3000000000000005E-2</v>
      </c>
      <c r="GP6651" s="77">
        <v>3</v>
      </c>
      <c r="GQ6651" s="77">
        <v>0</v>
      </c>
      <c r="GR6651" s="77" t="s">
        <v>423</v>
      </c>
      <c r="GS6651" s="77">
        <v>5.5966209081309407E-2</v>
      </c>
      <c r="GT6651" s="77">
        <v>8.9667714885997965E-2</v>
      </c>
      <c r="GU6651" s="77">
        <v>5.5966209081309407E-2</v>
      </c>
      <c r="GV6651" s="77">
        <v>8.9667714885997965E-2</v>
      </c>
      <c r="GW6651" s="77">
        <v>5.5966209081309407E-2</v>
      </c>
      <c r="GX6651" s="77">
        <v>8.9667714885997965E-2</v>
      </c>
      <c r="GY6651" s="77">
        <v>0</v>
      </c>
      <c r="GZ6651" s="77">
        <v>0</v>
      </c>
    </row>
    <row r="6652" spans="187:208" x14ac:dyDescent="0.25">
      <c r="GE6652" s="77" t="s">
        <v>422</v>
      </c>
      <c r="GF6652" s="77" t="s">
        <v>155</v>
      </c>
      <c r="GG6652" s="77" t="s">
        <v>479</v>
      </c>
      <c r="GH6652" s="77" t="s">
        <v>467</v>
      </c>
      <c r="GI6652" s="77">
        <v>2023</v>
      </c>
      <c r="GJ6652" s="77" t="s">
        <v>305</v>
      </c>
      <c r="GK6652" s="77">
        <v>0.71896016785819472</v>
      </c>
      <c r="GL6652" s="77">
        <v>143.62803700000001</v>
      </c>
      <c r="GM6652" s="77">
        <v>2023</v>
      </c>
      <c r="GN6652" s="77" t="s">
        <v>175</v>
      </c>
      <c r="GO6652" s="77">
        <v>0.13250000000000001</v>
      </c>
      <c r="GP6652" s="77">
        <v>3</v>
      </c>
      <c r="GQ6652" s="77">
        <v>0</v>
      </c>
      <c r="GR6652" s="77" t="s">
        <v>423</v>
      </c>
      <c r="GS6652" s="77">
        <v>0</v>
      </c>
      <c r="GT6652" s="77">
        <v>0</v>
      </c>
      <c r="GU6652" s="77">
        <v>0.1527377521613833</v>
      </c>
      <c r="GV6652" s="77">
        <v>0.10981235993223148</v>
      </c>
      <c r="GW6652" s="77">
        <v>0.1527377521613833</v>
      </c>
      <c r="GX6652" s="77">
        <v>0.10981235993223148</v>
      </c>
      <c r="GY6652" s="77">
        <v>0.1527377521613833</v>
      </c>
      <c r="GZ6652" s="77">
        <v>0.10981235993223148</v>
      </c>
    </row>
    <row r="6653" spans="187:208" x14ac:dyDescent="0.25">
      <c r="GE6653" s="77" t="s">
        <v>425</v>
      </c>
      <c r="GF6653" s="77" t="s">
        <v>155</v>
      </c>
      <c r="GG6653" s="77" t="s">
        <v>479</v>
      </c>
      <c r="GH6653" s="77" t="s">
        <v>467</v>
      </c>
      <c r="GI6653" s="77">
        <v>2023</v>
      </c>
      <c r="GJ6653" s="77" t="s">
        <v>301</v>
      </c>
      <c r="GK6653" s="77">
        <v>3.07149719861513</v>
      </c>
      <c r="GL6653" s="77">
        <v>143.62803700000001</v>
      </c>
      <c r="GM6653" s="77">
        <v>2023</v>
      </c>
      <c r="GN6653" s="77" t="s">
        <v>175</v>
      </c>
      <c r="GO6653" s="77">
        <v>5.3000000000000005E-2</v>
      </c>
      <c r="GP6653" s="77">
        <v>3</v>
      </c>
      <c r="GQ6653" s="77">
        <v>0</v>
      </c>
      <c r="GR6653" s="77" t="s">
        <v>423</v>
      </c>
      <c r="GS6653" s="77">
        <v>0</v>
      </c>
      <c r="GT6653" s="77">
        <v>0</v>
      </c>
      <c r="GU6653" s="77">
        <v>5.5966209081309407E-2</v>
      </c>
      <c r="GV6653" s="77">
        <v>0.1719000544103505</v>
      </c>
      <c r="GW6653" s="77">
        <v>5.5966209081309407E-2</v>
      </c>
      <c r="GX6653" s="77">
        <v>0.1719000544103505</v>
      </c>
      <c r="GY6653" s="77">
        <v>5.5966209081309407E-2</v>
      </c>
      <c r="GZ6653" s="77">
        <v>0.1719000544103505</v>
      </c>
    </row>
    <row r="6654" spans="187:208" x14ac:dyDescent="0.25">
      <c r="GE6654" s="77" t="s">
        <v>427</v>
      </c>
      <c r="GF6654" s="77" t="s">
        <v>155</v>
      </c>
      <c r="GG6654" s="77" t="s">
        <v>479</v>
      </c>
      <c r="GH6654" s="77" t="s">
        <v>467</v>
      </c>
      <c r="GI6654" s="77">
        <v>2023</v>
      </c>
      <c r="GJ6654" s="77" t="s">
        <v>303</v>
      </c>
      <c r="GK6654" s="77">
        <v>1.684577240534463</v>
      </c>
      <c r="GL6654" s="77">
        <v>143.62803700000001</v>
      </c>
      <c r="GM6654" s="77">
        <v>2023</v>
      </c>
      <c r="GN6654" s="77" t="s">
        <v>175</v>
      </c>
      <c r="GO6654" s="77">
        <v>5.3000000000000005E-2</v>
      </c>
      <c r="GP6654" s="77">
        <v>3</v>
      </c>
      <c r="GQ6654" s="77">
        <v>0</v>
      </c>
      <c r="GR6654" s="77" t="s">
        <v>423</v>
      </c>
      <c r="GS6654" s="77">
        <v>0</v>
      </c>
      <c r="GT6654" s="77">
        <v>0</v>
      </c>
      <c r="GU6654" s="77">
        <v>5.5966209081309407E-2</v>
      </c>
      <c r="GV6654" s="77">
        <v>9.4279402057366998E-2</v>
      </c>
      <c r="GW6654" s="77">
        <v>5.5966209081309407E-2</v>
      </c>
      <c r="GX6654" s="77">
        <v>9.4279402057366998E-2</v>
      </c>
      <c r="GY6654" s="77">
        <v>5.5966209081309407E-2</v>
      </c>
      <c r="GZ6654" s="77">
        <v>9.4279402057366998E-2</v>
      </c>
    </row>
    <row r="6655" spans="187:208" x14ac:dyDescent="0.25">
      <c r="GE6655" s="77" t="s">
        <v>422</v>
      </c>
      <c r="GF6655" s="77" t="s">
        <v>155</v>
      </c>
      <c r="GG6655" s="77" t="s">
        <v>479</v>
      </c>
      <c r="GH6655" s="77" t="s">
        <v>467</v>
      </c>
      <c r="GI6655" s="77">
        <v>2024</v>
      </c>
      <c r="GJ6655" s="77" t="s">
        <v>305</v>
      </c>
      <c r="GK6655" s="77">
        <v>0.71896016785819472</v>
      </c>
      <c r="GL6655" s="77">
        <v>143.62803700000001</v>
      </c>
      <c r="GM6655" s="77">
        <v>2024</v>
      </c>
      <c r="GN6655" s="77" t="s">
        <v>175</v>
      </c>
      <c r="GO6655" s="77">
        <v>0.13250000000000001</v>
      </c>
      <c r="GP6655" s="77">
        <v>3</v>
      </c>
      <c r="GQ6655" s="77">
        <v>0</v>
      </c>
      <c r="GR6655" s="77" t="s">
        <v>423</v>
      </c>
      <c r="GS6655" s="77">
        <v>0</v>
      </c>
      <c r="GT6655" s="77">
        <v>0</v>
      </c>
      <c r="GU6655" s="77">
        <v>0</v>
      </c>
      <c r="GV6655" s="77">
        <v>0</v>
      </c>
      <c r="GW6655" s="77">
        <v>0.1527377521613833</v>
      </c>
      <c r="GX6655" s="77">
        <v>0.10981235993223148</v>
      </c>
      <c r="GY6655" s="77">
        <v>0.1527377521613833</v>
      </c>
      <c r="GZ6655" s="77">
        <v>0.10981235993223148</v>
      </c>
    </row>
    <row r="6656" spans="187:208" x14ac:dyDescent="0.25">
      <c r="GE6656" s="77" t="s">
        <v>425</v>
      </c>
      <c r="GF6656" s="77" t="s">
        <v>155</v>
      </c>
      <c r="GG6656" s="77" t="s">
        <v>479</v>
      </c>
      <c r="GH6656" s="77" t="s">
        <v>467</v>
      </c>
      <c r="GI6656" s="77">
        <v>2024</v>
      </c>
      <c r="GJ6656" s="77" t="s">
        <v>301</v>
      </c>
      <c r="GK6656" s="77">
        <v>3.07149719861513</v>
      </c>
      <c r="GL6656" s="77">
        <v>143.62803700000001</v>
      </c>
      <c r="GM6656" s="77">
        <v>2024</v>
      </c>
      <c r="GN6656" s="77" t="s">
        <v>175</v>
      </c>
      <c r="GO6656" s="77">
        <v>5.3000000000000005E-2</v>
      </c>
      <c r="GP6656" s="77">
        <v>3</v>
      </c>
      <c r="GQ6656" s="77">
        <v>0</v>
      </c>
      <c r="GR6656" s="77" t="s">
        <v>423</v>
      </c>
      <c r="GS6656" s="77">
        <v>0</v>
      </c>
      <c r="GT6656" s="77">
        <v>0</v>
      </c>
      <c r="GU6656" s="77">
        <v>0</v>
      </c>
      <c r="GV6656" s="77">
        <v>0</v>
      </c>
      <c r="GW6656" s="77">
        <v>5.5966209081309407E-2</v>
      </c>
      <c r="GX6656" s="77">
        <v>0.1719000544103505</v>
      </c>
      <c r="GY6656" s="77">
        <v>5.5966209081309407E-2</v>
      </c>
      <c r="GZ6656" s="77">
        <v>0.1719000544103505</v>
      </c>
    </row>
    <row r="6657" spans="187:208" x14ac:dyDescent="0.25">
      <c r="GE6657" s="77" t="s">
        <v>427</v>
      </c>
      <c r="GF6657" s="77" t="s">
        <v>155</v>
      </c>
      <c r="GG6657" s="77" t="s">
        <v>479</v>
      </c>
      <c r="GH6657" s="77" t="s">
        <v>467</v>
      </c>
      <c r="GI6657" s="77">
        <v>2024</v>
      </c>
      <c r="GJ6657" s="77" t="s">
        <v>303</v>
      </c>
      <c r="GK6657" s="77">
        <v>1.684577240534463</v>
      </c>
      <c r="GL6657" s="77">
        <v>143.62803700000001</v>
      </c>
      <c r="GM6657" s="77">
        <v>2024</v>
      </c>
      <c r="GN6657" s="77" t="s">
        <v>175</v>
      </c>
      <c r="GO6657" s="77">
        <v>5.3000000000000005E-2</v>
      </c>
      <c r="GP6657" s="77">
        <v>3</v>
      </c>
      <c r="GQ6657" s="77">
        <v>0</v>
      </c>
      <c r="GR6657" s="77" t="s">
        <v>423</v>
      </c>
      <c r="GS6657" s="77">
        <v>0</v>
      </c>
      <c r="GT6657" s="77">
        <v>0</v>
      </c>
      <c r="GU6657" s="77">
        <v>0</v>
      </c>
      <c r="GV6657" s="77">
        <v>0</v>
      </c>
      <c r="GW6657" s="77">
        <v>5.5966209081309407E-2</v>
      </c>
      <c r="GX6657" s="77">
        <v>9.4279402057366998E-2</v>
      </c>
      <c r="GY6657" s="77">
        <v>5.5966209081309407E-2</v>
      </c>
      <c r="GZ6657" s="77">
        <v>9.4279402057366998E-2</v>
      </c>
    </row>
    <row r="6658" spans="187:208" x14ac:dyDescent="0.25">
      <c r="GE6658" s="77" t="s">
        <v>422</v>
      </c>
      <c r="GF6658" s="77" t="s">
        <v>155</v>
      </c>
      <c r="GG6658" s="77" t="s">
        <v>479</v>
      </c>
      <c r="GH6658" s="77" t="s">
        <v>467</v>
      </c>
      <c r="GI6658" s="77">
        <v>2025</v>
      </c>
      <c r="GJ6658" s="77" t="s">
        <v>305</v>
      </c>
      <c r="GK6658" s="77">
        <v>0.71896016785819472</v>
      </c>
      <c r="GL6658" s="77">
        <v>143.62803700000001</v>
      </c>
      <c r="GM6658" s="77">
        <v>2025</v>
      </c>
      <c r="GN6658" s="77" t="s">
        <v>175</v>
      </c>
      <c r="GO6658" s="77">
        <v>0.13250000000000001</v>
      </c>
      <c r="GP6658" s="77">
        <v>3</v>
      </c>
      <c r="GQ6658" s="77">
        <v>0</v>
      </c>
      <c r="GR6658" s="77" t="s">
        <v>423</v>
      </c>
      <c r="GS6658" s="77">
        <v>0</v>
      </c>
      <c r="GT6658" s="77">
        <v>0</v>
      </c>
      <c r="GU6658" s="77">
        <v>0</v>
      </c>
      <c r="GV6658" s="77">
        <v>0</v>
      </c>
      <c r="GW6658" s="77">
        <v>0</v>
      </c>
      <c r="GX6658" s="77">
        <v>0</v>
      </c>
      <c r="GY6658" s="77">
        <v>0.1527377521613833</v>
      </c>
      <c r="GZ6658" s="77">
        <v>0.10981235993223148</v>
      </c>
    </row>
    <row r="6659" spans="187:208" x14ac:dyDescent="0.25">
      <c r="GE6659" s="77" t="s">
        <v>425</v>
      </c>
      <c r="GF6659" s="77" t="s">
        <v>155</v>
      </c>
      <c r="GG6659" s="77" t="s">
        <v>479</v>
      </c>
      <c r="GH6659" s="77" t="s">
        <v>467</v>
      </c>
      <c r="GI6659" s="77">
        <v>2025</v>
      </c>
      <c r="GJ6659" s="77" t="s">
        <v>301</v>
      </c>
      <c r="GK6659" s="77">
        <v>3.07149719861513</v>
      </c>
      <c r="GL6659" s="77">
        <v>143.62803700000001</v>
      </c>
      <c r="GM6659" s="77">
        <v>2025</v>
      </c>
      <c r="GN6659" s="77" t="s">
        <v>175</v>
      </c>
      <c r="GO6659" s="77">
        <v>5.3000000000000005E-2</v>
      </c>
      <c r="GP6659" s="77">
        <v>3</v>
      </c>
      <c r="GQ6659" s="77">
        <v>0</v>
      </c>
      <c r="GR6659" s="77" t="s">
        <v>423</v>
      </c>
      <c r="GS6659" s="77">
        <v>0</v>
      </c>
      <c r="GT6659" s="77">
        <v>0</v>
      </c>
      <c r="GU6659" s="77">
        <v>0</v>
      </c>
      <c r="GV6659" s="77">
        <v>0</v>
      </c>
      <c r="GW6659" s="77">
        <v>0</v>
      </c>
      <c r="GX6659" s="77">
        <v>0</v>
      </c>
      <c r="GY6659" s="77">
        <v>5.5966209081309407E-2</v>
      </c>
      <c r="GZ6659" s="77">
        <v>0.1719000544103505</v>
      </c>
    </row>
    <row r="6660" spans="187:208" x14ac:dyDescent="0.25">
      <c r="GE6660" s="77" t="s">
        <v>427</v>
      </c>
      <c r="GF6660" s="77" t="s">
        <v>155</v>
      </c>
      <c r="GG6660" s="77" t="s">
        <v>479</v>
      </c>
      <c r="GH6660" s="77" t="s">
        <v>467</v>
      </c>
      <c r="GI6660" s="77">
        <v>2025</v>
      </c>
      <c r="GJ6660" s="77" t="s">
        <v>303</v>
      </c>
      <c r="GK6660" s="77">
        <v>1.684577240534463</v>
      </c>
      <c r="GL6660" s="77">
        <v>143.62803700000001</v>
      </c>
      <c r="GM6660" s="77">
        <v>2025</v>
      </c>
      <c r="GN6660" s="77" t="s">
        <v>175</v>
      </c>
      <c r="GO6660" s="77">
        <v>5.3000000000000005E-2</v>
      </c>
      <c r="GP6660" s="77">
        <v>3</v>
      </c>
      <c r="GQ6660" s="77">
        <v>0</v>
      </c>
      <c r="GR6660" s="77" t="s">
        <v>423</v>
      </c>
      <c r="GS6660" s="77">
        <v>0</v>
      </c>
      <c r="GT6660" s="77">
        <v>0</v>
      </c>
      <c r="GU6660" s="77">
        <v>0</v>
      </c>
      <c r="GV6660" s="77">
        <v>0</v>
      </c>
      <c r="GW6660" s="77">
        <v>0</v>
      </c>
      <c r="GX6660" s="77">
        <v>0</v>
      </c>
      <c r="GY6660" s="77">
        <v>5.5966209081309407E-2</v>
      </c>
      <c r="GZ6660" s="77">
        <v>9.4279402057366998E-2</v>
      </c>
    </row>
    <row r="6661" spans="187:208" x14ac:dyDescent="0.25">
      <c r="GE6661" s="77" t="s">
        <v>422</v>
      </c>
      <c r="GF6661" s="77" t="s">
        <v>155</v>
      </c>
      <c r="GG6661" s="77" t="s">
        <v>479</v>
      </c>
      <c r="GH6661" s="77" t="s">
        <v>474</v>
      </c>
      <c r="GI6661" s="77">
        <v>2021</v>
      </c>
      <c r="GJ6661" s="77" t="s">
        <v>305</v>
      </c>
      <c r="GK6661" s="77">
        <v>3.6425060683954423E-2</v>
      </c>
      <c r="GL6661" s="77">
        <v>143.62803700000001</v>
      </c>
      <c r="GM6661" s="77">
        <v>2021</v>
      </c>
      <c r="GN6661" s="77" t="s">
        <v>175</v>
      </c>
      <c r="GO6661" s="77">
        <v>0.13250000000000001</v>
      </c>
      <c r="GP6661" s="77">
        <v>3</v>
      </c>
      <c r="GQ6661" s="77">
        <v>0</v>
      </c>
      <c r="GR6661" s="77" t="s">
        <v>423</v>
      </c>
      <c r="GS6661" s="77">
        <v>0.1527377521613833</v>
      </c>
      <c r="GT6661" s="77">
        <v>5.563481891209178E-3</v>
      </c>
      <c r="GU6661" s="77">
        <v>0.1527377521613833</v>
      </c>
      <c r="GV6661" s="77">
        <v>5.563481891209178E-3</v>
      </c>
      <c r="GW6661" s="77">
        <v>0</v>
      </c>
      <c r="GX6661" s="77">
        <v>0</v>
      </c>
      <c r="GY6661" s="77">
        <v>0</v>
      </c>
      <c r="GZ6661" s="77">
        <v>0</v>
      </c>
    </row>
    <row r="6662" spans="187:208" x14ac:dyDescent="0.25">
      <c r="GE6662" s="77" t="s">
        <v>425</v>
      </c>
      <c r="GF6662" s="77" t="s">
        <v>155</v>
      </c>
      <c r="GG6662" s="77" t="s">
        <v>479</v>
      </c>
      <c r="GH6662" s="77" t="s">
        <v>474</v>
      </c>
      <c r="GI6662" s="77">
        <v>2021</v>
      </c>
      <c r="GJ6662" s="77" t="s">
        <v>301</v>
      </c>
      <c r="GK6662" s="77">
        <v>1.580872452542877E-3</v>
      </c>
      <c r="GL6662" s="77">
        <v>143.62803700000001</v>
      </c>
      <c r="GM6662" s="77">
        <v>2021</v>
      </c>
      <c r="GN6662" s="77" t="s">
        <v>175</v>
      </c>
      <c r="GO6662" s="77">
        <v>5.3000000000000005E-2</v>
      </c>
      <c r="GP6662" s="77">
        <v>3</v>
      </c>
      <c r="GQ6662" s="77">
        <v>0</v>
      </c>
      <c r="GR6662" s="77" t="s">
        <v>423</v>
      </c>
      <c r="GS6662" s="77">
        <v>5.5966209081309407E-2</v>
      </c>
      <c r="GT6662" s="77">
        <v>8.8475438209897035E-5</v>
      </c>
      <c r="GU6662" s="77">
        <v>5.5966209081309407E-2</v>
      </c>
      <c r="GV6662" s="77">
        <v>8.8475438209897035E-5</v>
      </c>
      <c r="GW6662" s="77">
        <v>0</v>
      </c>
      <c r="GX6662" s="77">
        <v>0</v>
      </c>
      <c r="GY6662" s="77">
        <v>0</v>
      </c>
      <c r="GZ6662" s="77">
        <v>0</v>
      </c>
    </row>
    <row r="6663" spans="187:208" x14ac:dyDescent="0.25">
      <c r="GE6663" s="77" t="s">
        <v>427</v>
      </c>
      <c r="GF6663" s="77" t="s">
        <v>155</v>
      </c>
      <c r="GG6663" s="77" t="s">
        <v>479</v>
      </c>
      <c r="GH6663" s="77" t="s">
        <v>474</v>
      </c>
      <c r="GI6663" s="77">
        <v>2021</v>
      </c>
      <c r="GJ6663" s="77" t="s">
        <v>303</v>
      </c>
      <c r="GK6663" s="77">
        <v>3.9894642198450493E-2</v>
      </c>
      <c r="GL6663" s="77">
        <v>143.62803700000001</v>
      </c>
      <c r="GM6663" s="77">
        <v>2021</v>
      </c>
      <c r="GN6663" s="77" t="s">
        <v>175</v>
      </c>
      <c r="GO6663" s="77">
        <v>5.3000000000000005E-2</v>
      </c>
      <c r="GP6663" s="77">
        <v>3</v>
      </c>
      <c r="GQ6663" s="77">
        <v>0</v>
      </c>
      <c r="GR6663" s="77" t="s">
        <v>423</v>
      </c>
      <c r="GS6663" s="77">
        <v>5.5966209081309407E-2</v>
      </c>
      <c r="GT6663" s="77">
        <v>2.2327518865025093E-3</v>
      </c>
      <c r="GU6663" s="77">
        <v>5.5966209081309407E-2</v>
      </c>
      <c r="GV6663" s="77">
        <v>2.2327518865025093E-3</v>
      </c>
      <c r="GW6663" s="77">
        <v>0</v>
      </c>
      <c r="GX6663" s="77">
        <v>0</v>
      </c>
      <c r="GY6663" s="77">
        <v>0</v>
      </c>
      <c r="GZ6663" s="77">
        <v>0</v>
      </c>
    </row>
    <row r="6664" spans="187:208" x14ac:dyDescent="0.25">
      <c r="GE6664" s="77" t="s">
        <v>422</v>
      </c>
      <c r="GF6664" s="77" t="s">
        <v>155</v>
      </c>
      <c r="GG6664" s="77" t="s">
        <v>479</v>
      </c>
      <c r="GH6664" s="77" t="s">
        <v>474</v>
      </c>
      <c r="GI6664" s="77">
        <v>2022</v>
      </c>
      <c r="GJ6664" s="77" t="s">
        <v>305</v>
      </c>
      <c r="GK6664" s="77">
        <v>3.6425060683954423E-2</v>
      </c>
      <c r="GL6664" s="77">
        <v>143.62803700000001</v>
      </c>
      <c r="GM6664" s="77">
        <v>2022</v>
      </c>
      <c r="GN6664" s="77" t="s">
        <v>175</v>
      </c>
      <c r="GO6664" s="77">
        <v>0.13250000000000001</v>
      </c>
      <c r="GP6664" s="77">
        <v>3</v>
      </c>
      <c r="GQ6664" s="77">
        <v>0</v>
      </c>
      <c r="GR6664" s="77" t="s">
        <v>423</v>
      </c>
      <c r="GS6664" s="77">
        <v>0.1527377521613833</v>
      </c>
      <c r="GT6664" s="77">
        <v>5.563481891209178E-3</v>
      </c>
      <c r="GU6664" s="77">
        <v>0.1527377521613833</v>
      </c>
      <c r="GV6664" s="77">
        <v>5.563481891209178E-3</v>
      </c>
      <c r="GW6664" s="77">
        <v>0.1527377521613833</v>
      </c>
      <c r="GX6664" s="77">
        <v>5.563481891209178E-3</v>
      </c>
      <c r="GY6664" s="77">
        <v>0</v>
      </c>
      <c r="GZ6664" s="77">
        <v>0</v>
      </c>
    </row>
    <row r="6665" spans="187:208" x14ac:dyDescent="0.25">
      <c r="GE6665" s="77" t="s">
        <v>425</v>
      </c>
      <c r="GF6665" s="77" t="s">
        <v>155</v>
      </c>
      <c r="GG6665" s="77" t="s">
        <v>479</v>
      </c>
      <c r="GH6665" s="77" t="s">
        <v>474</v>
      </c>
      <c r="GI6665" s="77">
        <v>2022</v>
      </c>
      <c r="GJ6665" s="77" t="s">
        <v>301</v>
      </c>
      <c r="GK6665" s="77">
        <v>1.580872452542877E-3</v>
      </c>
      <c r="GL6665" s="77">
        <v>143.62803700000001</v>
      </c>
      <c r="GM6665" s="77">
        <v>2022</v>
      </c>
      <c r="GN6665" s="77" t="s">
        <v>175</v>
      </c>
      <c r="GO6665" s="77">
        <v>5.3000000000000005E-2</v>
      </c>
      <c r="GP6665" s="77">
        <v>3</v>
      </c>
      <c r="GQ6665" s="77">
        <v>0</v>
      </c>
      <c r="GR6665" s="77" t="s">
        <v>423</v>
      </c>
      <c r="GS6665" s="77">
        <v>5.5966209081309407E-2</v>
      </c>
      <c r="GT6665" s="77">
        <v>8.8475438209897035E-5</v>
      </c>
      <c r="GU6665" s="77">
        <v>5.5966209081309407E-2</v>
      </c>
      <c r="GV6665" s="77">
        <v>8.8475438209897035E-5</v>
      </c>
      <c r="GW6665" s="77">
        <v>5.5966209081309407E-2</v>
      </c>
      <c r="GX6665" s="77">
        <v>8.8475438209897035E-5</v>
      </c>
      <c r="GY6665" s="77">
        <v>0</v>
      </c>
      <c r="GZ6665" s="77">
        <v>0</v>
      </c>
    </row>
    <row r="6666" spans="187:208" x14ac:dyDescent="0.25">
      <c r="GE6666" s="77" t="s">
        <v>427</v>
      </c>
      <c r="GF6666" s="77" t="s">
        <v>155</v>
      </c>
      <c r="GG6666" s="77" t="s">
        <v>479</v>
      </c>
      <c r="GH6666" s="77" t="s">
        <v>474</v>
      </c>
      <c r="GI6666" s="77">
        <v>2022</v>
      </c>
      <c r="GJ6666" s="77" t="s">
        <v>303</v>
      </c>
      <c r="GK6666" s="77">
        <v>3.9894642198450493E-2</v>
      </c>
      <c r="GL6666" s="77">
        <v>143.62803700000001</v>
      </c>
      <c r="GM6666" s="77">
        <v>2022</v>
      </c>
      <c r="GN6666" s="77" t="s">
        <v>175</v>
      </c>
      <c r="GO6666" s="77">
        <v>5.3000000000000005E-2</v>
      </c>
      <c r="GP6666" s="77">
        <v>3</v>
      </c>
      <c r="GQ6666" s="77">
        <v>0</v>
      </c>
      <c r="GR6666" s="77" t="s">
        <v>423</v>
      </c>
      <c r="GS6666" s="77">
        <v>5.5966209081309407E-2</v>
      </c>
      <c r="GT6666" s="77">
        <v>2.2327518865025093E-3</v>
      </c>
      <c r="GU6666" s="77">
        <v>5.5966209081309407E-2</v>
      </c>
      <c r="GV6666" s="77">
        <v>2.2327518865025093E-3</v>
      </c>
      <c r="GW6666" s="77">
        <v>5.5966209081309407E-2</v>
      </c>
      <c r="GX6666" s="77">
        <v>2.2327518865025093E-3</v>
      </c>
      <c r="GY6666" s="77">
        <v>0</v>
      </c>
      <c r="GZ6666" s="77">
        <v>0</v>
      </c>
    </row>
    <row r="6667" spans="187:208" x14ac:dyDescent="0.25">
      <c r="GE6667" s="77" t="s">
        <v>422</v>
      </c>
      <c r="GF6667" s="77" t="s">
        <v>155</v>
      </c>
      <c r="GG6667" s="77" t="s">
        <v>479</v>
      </c>
      <c r="GH6667" s="77" t="s">
        <v>474</v>
      </c>
      <c r="GI6667" s="77">
        <v>2023</v>
      </c>
      <c r="GJ6667" s="77" t="s">
        <v>305</v>
      </c>
      <c r="GK6667" s="77">
        <v>3.7590224611390742E-2</v>
      </c>
      <c r="GL6667" s="77">
        <v>143.62803700000001</v>
      </c>
      <c r="GM6667" s="77">
        <v>2023</v>
      </c>
      <c r="GN6667" s="77" t="s">
        <v>175</v>
      </c>
      <c r="GO6667" s="77">
        <v>0.13250000000000001</v>
      </c>
      <c r="GP6667" s="77">
        <v>3</v>
      </c>
      <c r="GQ6667" s="77">
        <v>0</v>
      </c>
      <c r="GR6667" s="77" t="s">
        <v>423</v>
      </c>
      <c r="GS6667" s="77">
        <v>0</v>
      </c>
      <c r="GT6667" s="77">
        <v>0</v>
      </c>
      <c r="GU6667" s="77">
        <v>0.1527377521613833</v>
      </c>
      <c r="GV6667" s="77">
        <v>5.7414464103853298E-3</v>
      </c>
      <c r="GW6667" s="77">
        <v>0.1527377521613833</v>
      </c>
      <c r="GX6667" s="77">
        <v>5.7414464103853298E-3</v>
      </c>
      <c r="GY6667" s="77">
        <v>0.1527377521613833</v>
      </c>
      <c r="GZ6667" s="77">
        <v>5.7414464103853298E-3</v>
      </c>
    </row>
    <row r="6668" spans="187:208" x14ac:dyDescent="0.25">
      <c r="GE6668" s="77" t="s">
        <v>425</v>
      </c>
      <c r="GF6668" s="77" t="s">
        <v>155</v>
      </c>
      <c r="GG6668" s="77" t="s">
        <v>479</v>
      </c>
      <c r="GH6668" s="77" t="s">
        <v>474</v>
      </c>
      <c r="GI6668" s="77">
        <v>2023</v>
      </c>
      <c r="GJ6668" s="77" t="s">
        <v>301</v>
      </c>
      <c r="GK6668" s="77">
        <v>1.631433411568288E-3</v>
      </c>
      <c r="GL6668" s="77">
        <v>143.62803700000001</v>
      </c>
      <c r="GM6668" s="77">
        <v>2023</v>
      </c>
      <c r="GN6668" s="77" t="s">
        <v>175</v>
      </c>
      <c r="GO6668" s="77">
        <v>5.3000000000000005E-2</v>
      </c>
      <c r="GP6668" s="77">
        <v>3</v>
      </c>
      <c r="GQ6668" s="77">
        <v>0</v>
      </c>
      <c r="GR6668" s="77" t="s">
        <v>423</v>
      </c>
      <c r="GS6668" s="77">
        <v>0</v>
      </c>
      <c r="GT6668" s="77">
        <v>0</v>
      </c>
      <c r="GU6668" s="77">
        <v>5.5966209081309407E-2</v>
      </c>
      <c r="GV6668" s="77">
        <v>9.1305143414064703E-5</v>
      </c>
      <c r="GW6668" s="77">
        <v>5.5966209081309407E-2</v>
      </c>
      <c r="GX6668" s="77">
        <v>9.1305143414064703E-5</v>
      </c>
      <c r="GY6668" s="77">
        <v>5.5966209081309407E-2</v>
      </c>
      <c r="GZ6668" s="77">
        <v>9.1305143414064703E-5</v>
      </c>
    </row>
    <row r="6669" spans="187:208" x14ac:dyDescent="0.25">
      <c r="GE6669" s="77" t="s">
        <v>427</v>
      </c>
      <c r="GF6669" s="77" t="s">
        <v>155</v>
      </c>
      <c r="GG6669" s="77" t="s">
        <v>479</v>
      </c>
      <c r="GH6669" s="77" t="s">
        <v>474</v>
      </c>
      <c r="GI6669" s="77">
        <v>2023</v>
      </c>
      <c r="GJ6669" s="77" t="s">
        <v>303</v>
      </c>
      <c r="GK6669" s="77">
        <v>4.1186611014017598E-2</v>
      </c>
      <c r="GL6669" s="77">
        <v>143.62803700000001</v>
      </c>
      <c r="GM6669" s="77">
        <v>2023</v>
      </c>
      <c r="GN6669" s="77" t="s">
        <v>175</v>
      </c>
      <c r="GO6669" s="77">
        <v>5.3000000000000005E-2</v>
      </c>
      <c r="GP6669" s="77">
        <v>3</v>
      </c>
      <c r="GQ6669" s="77">
        <v>0</v>
      </c>
      <c r="GR6669" s="77" t="s">
        <v>423</v>
      </c>
      <c r="GS6669" s="77">
        <v>0</v>
      </c>
      <c r="GT6669" s="77">
        <v>0</v>
      </c>
      <c r="GU6669" s="77">
        <v>5.5966209081309407E-2</v>
      </c>
      <c r="GV6669" s="77">
        <v>2.3050584833610695E-3</v>
      </c>
      <c r="GW6669" s="77">
        <v>5.5966209081309407E-2</v>
      </c>
      <c r="GX6669" s="77">
        <v>2.3050584833610695E-3</v>
      </c>
      <c r="GY6669" s="77">
        <v>5.5966209081309407E-2</v>
      </c>
      <c r="GZ6669" s="77">
        <v>2.3050584833610695E-3</v>
      </c>
    </row>
    <row r="6670" spans="187:208" x14ac:dyDescent="0.25">
      <c r="GE6670" s="77" t="s">
        <v>422</v>
      </c>
      <c r="GF6670" s="77" t="s">
        <v>155</v>
      </c>
      <c r="GG6670" s="77" t="s">
        <v>479</v>
      </c>
      <c r="GH6670" s="77" t="s">
        <v>474</v>
      </c>
      <c r="GI6670" s="77">
        <v>2024</v>
      </c>
      <c r="GJ6670" s="77" t="s">
        <v>305</v>
      </c>
      <c r="GK6670" s="77">
        <v>3.7590224611390742E-2</v>
      </c>
      <c r="GL6670" s="77">
        <v>143.62803700000001</v>
      </c>
      <c r="GM6670" s="77">
        <v>2024</v>
      </c>
      <c r="GN6670" s="77" t="s">
        <v>175</v>
      </c>
      <c r="GO6670" s="77">
        <v>0.13250000000000001</v>
      </c>
      <c r="GP6670" s="77">
        <v>3</v>
      </c>
      <c r="GQ6670" s="77">
        <v>0</v>
      </c>
      <c r="GR6670" s="77" t="s">
        <v>423</v>
      </c>
      <c r="GS6670" s="77">
        <v>0</v>
      </c>
      <c r="GT6670" s="77">
        <v>0</v>
      </c>
      <c r="GU6670" s="77">
        <v>0</v>
      </c>
      <c r="GV6670" s="77">
        <v>0</v>
      </c>
      <c r="GW6670" s="77">
        <v>0.1527377521613833</v>
      </c>
      <c r="GX6670" s="77">
        <v>5.7414464103853298E-3</v>
      </c>
      <c r="GY6670" s="77">
        <v>0.1527377521613833</v>
      </c>
      <c r="GZ6670" s="77">
        <v>5.7414464103853298E-3</v>
      </c>
    </row>
    <row r="6671" spans="187:208" x14ac:dyDescent="0.25">
      <c r="GE6671" s="77" t="s">
        <v>425</v>
      </c>
      <c r="GF6671" s="77" t="s">
        <v>155</v>
      </c>
      <c r="GG6671" s="77" t="s">
        <v>479</v>
      </c>
      <c r="GH6671" s="77" t="s">
        <v>474</v>
      </c>
      <c r="GI6671" s="77">
        <v>2024</v>
      </c>
      <c r="GJ6671" s="77" t="s">
        <v>301</v>
      </c>
      <c r="GK6671" s="77">
        <v>1.631433411568288E-3</v>
      </c>
      <c r="GL6671" s="77">
        <v>143.62803700000001</v>
      </c>
      <c r="GM6671" s="77">
        <v>2024</v>
      </c>
      <c r="GN6671" s="77" t="s">
        <v>175</v>
      </c>
      <c r="GO6671" s="77">
        <v>5.3000000000000005E-2</v>
      </c>
      <c r="GP6671" s="77">
        <v>3</v>
      </c>
      <c r="GQ6671" s="77">
        <v>0</v>
      </c>
      <c r="GR6671" s="77" t="s">
        <v>423</v>
      </c>
      <c r="GS6671" s="77">
        <v>0</v>
      </c>
      <c r="GT6671" s="77">
        <v>0</v>
      </c>
      <c r="GU6671" s="77">
        <v>0</v>
      </c>
      <c r="GV6671" s="77">
        <v>0</v>
      </c>
      <c r="GW6671" s="77">
        <v>5.5966209081309407E-2</v>
      </c>
      <c r="GX6671" s="77">
        <v>9.1305143414064703E-5</v>
      </c>
      <c r="GY6671" s="77">
        <v>5.5966209081309407E-2</v>
      </c>
      <c r="GZ6671" s="77">
        <v>9.1305143414064703E-5</v>
      </c>
    </row>
    <row r="6672" spans="187:208" x14ac:dyDescent="0.25">
      <c r="GE6672" s="77" t="s">
        <v>427</v>
      </c>
      <c r="GF6672" s="77" t="s">
        <v>155</v>
      </c>
      <c r="GG6672" s="77" t="s">
        <v>479</v>
      </c>
      <c r="GH6672" s="77" t="s">
        <v>474</v>
      </c>
      <c r="GI6672" s="77">
        <v>2024</v>
      </c>
      <c r="GJ6672" s="77" t="s">
        <v>303</v>
      </c>
      <c r="GK6672" s="77">
        <v>4.1186611014017598E-2</v>
      </c>
      <c r="GL6672" s="77">
        <v>143.62803700000001</v>
      </c>
      <c r="GM6672" s="77">
        <v>2024</v>
      </c>
      <c r="GN6672" s="77" t="s">
        <v>175</v>
      </c>
      <c r="GO6672" s="77">
        <v>5.3000000000000005E-2</v>
      </c>
      <c r="GP6672" s="77">
        <v>3</v>
      </c>
      <c r="GQ6672" s="77">
        <v>0</v>
      </c>
      <c r="GR6672" s="77" t="s">
        <v>423</v>
      </c>
      <c r="GS6672" s="77">
        <v>0</v>
      </c>
      <c r="GT6672" s="77">
        <v>0</v>
      </c>
      <c r="GU6672" s="77">
        <v>0</v>
      </c>
      <c r="GV6672" s="77">
        <v>0</v>
      </c>
      <c r="GW6672" s="77">
        <v>5.5966209081309407E-2</v>
      </c>
      <c r="GX6672" s="77">
        <v>2.3050584833610695E-3</v>
      </c>
      <c r="GY6672" s="77">
        <v>5.5966209081309407E-2</v>
      </c>
      <c r="GZ6672" s="77">
        <v>2.3050584833610695E-3</v>
      </c>
    </row>
    <row r="6673" spans="187:208" x14ac:dyDescent="0.25">
      <c r="GE6673" s="77" t="s">
        <v>422</v>
      </c>
      <c r="GF6673" s="77" t="s">
        <v>155</v>
      </c>
      <c r="GG6673" s="77" t="s">
        <v>479</v>
      </c>
      <c r="GH6673" s="77" t="s">
        <v>474</v>
      </c>
      <c r="GI6673" s="77">
        <v>2025</v>
      </c>
      <c r="GJ6673" s="77" t="s">
        <v>305</v>
      </c>
      <c r="GK6673" s="77">
        <v>3.7590224611390742E-2</v>
      </c>
      <c r="GL6673" s="77">
        <v>143.62803700000001</v>
      </c>
      <c r="GM6673" s="77">
        <v>2025</v>
      </c>
      <c r="GN6673" s="77" t="s">
        <v>175</v>
      </c>
      <c r="GO6673" s="77">
        <v>0.13250000000000001</v>
      </c>
      <c r="GP6673" s="77">
        <v>3</v>
      </c>
      <c r="GQ6673" s="77">
        <v>0</v>
      </c>
      <c r="GR6673" s="77" t="s">
        <v>423</v>
      </c>
      <c r="GS6673" s="77">
        <v>0</v>
      </c>
      <c r="GT6673" s="77">
        <v>0</v>
      </c>
      <c r="GU6673" s="77">
        <v>0</v>
      </c>
      <c r="GV6673" s="77">
        <v>0</v>
      </c>
      <c r="GW6673" s="77">
        <v>0</v>
      </c>
      <c r="GX6673" s="77">
        <v>0</v>
      </c>
      <c r="GY6673" s="77">
        <v>0.1527377521613833</v>
      </c>
      <c r="GZ6673" s="77">
        <v>5.7414464103853298E-3</v>
      </c>
    </row>
    <row r="6674" spans="187:208" x14ac:dyDescent="0.25">
      <c r="GE6674" s="77" t="s">
        <v>425</v>
      </c>
      <c r="GF6674" s="77" t="s">
        <v>155</v>
      </c>
      <c r="GG6674" s="77" t="s">
        <v>479</v>
      </c>
      <c r="GH6674" s="77" t="s">
        <v>474</v>
      </c>
      <c r="GI6674" s="77">
        <v>2025</v>
      </c>
      <c r="GJ6674" s="77" t="s">
        <v>301</v>
      </c>
      <c r="GK6674" s="77">
        <v>1.631433411568288E-3</v>
      </c>
      <c r="GL6674" s="77">
        <v>143.62803700000001</v>
      </c>
      <c r="GM6674" s="77">
        <v>2025</v>
      </c>
      <c r="GN6674" s="77" t="s">
        <v>175</v>
      </c>
      <c r="GO6674" s="77">
        <v>5.3000000000000005E-2</v>
      </c>
      <c r="GP6674" s="77">
        <v>3</v>
      </c>
      <c r="GQ6674" s="77">
        <v>0</v>
      </c>
      <c r="GR6674" s="77" t="s">
        <v>423</v>
      </c>
      <c r="GS6674" s="77">
        <v>0</v>
      </c>
      <c r="GT6674" s="77">
        <v>0</v>
      </c>
      <c r="GU6674" s="77">
        <v>0</v>
      </c>
      <c r="GV6674" s="77">
        <v>0</v>
      </c>
      <c r="GW6674" s="77">
        <v>0</v>
      </c>
      <c r="GX6674" s="77">
        <v>0</v>
      </c>
      <c r="GY6674" s="77">
        <v>5.5966209081309407E-2</v>
      </c>
      <c r="GZ6674" s="77">
        <v>9.1305143414064703E-5</v>
      </c>
    </row>
    <row r="6675" spans="187:208" x14ac:dyDescent="0.25">
      <c r="GE6675" s="77" t="s">
        <v>427</v>
      </c>
      <c r="GF6675" s="77" t="s">
        <v>155</v>
      </c>
      <c r="GG6675" s="77" t="s">
        <v>479</v>
      </c>
      <c r="GH6675" s="77" t="s">
        <v>474</v>
      </c>
      <c r="GI6675" s="77">
        <v>2025</v>
      </c>
      <c r="GJ6675" s="77" t="s">
        <v>303</v>
      </c>
      <c r="GK6675" s="77">
        <v>4.1186611014017598E-2</v>
      </c>
      <c r="GL6675" s="77">
        <v>143.62803700000001</v>
      </c>
      <c r="GM6675" s="77">
        <v>2025</v>
      </c>
      <c r="GN6675" s="77" t="s">
        <v>175</v>
      </c>
      <c r="GO6675" s="77">
        <v>5.3000000000000005E-2</v>
      </c>
      <c r="GP6675" s="77">
        <v>3</v>
      </c>
      <c r="GQ6675" s="77">
        <v>0</v>
      </c>
      <c r="GR6675" s="77" t="s">
        <v>423</v>
      </c>
      <c r="GS6675" s="77">
        <v>0</v>
      </c>
      <c r="GT6675" s="77">
        <v>0</v>
      </c>
      <c r="GU6675" s="77">
        <v>0</v>
      </c>
      <c r="GV6675" s="77">
        <v>0</v>
      </c>
      <c r="GW6675" s="77">
        <v>0</v>
      </c>
      <c r="GX6675" s="77">
        <v>0</v>
      </c>
      <c r="GY6675" s="77">
        <v>5.5966209081309407E-2</v>
      </c>
      <c r="GZ6675" s="77">
        <v>2.3050584833610695E-3</v>
      </c>
    </row>
    <row r="6676" spans="187:208" x14ac:dyDescent="0.25">
      <c r="GE6676" s="77" t="s">
        <v>422</v>
      </c>
      <c r="GF6676" s="77" t="s">
        <v>155</v>
      </c>
      <c r="GG6676" s="77" t="s">
        <v>479</v>
      </c>
      <c r="GH6676" s="77" t="s">
        <v>481</v>
      </c>
      <c r="GI6676" s="77">
        <v>2021</v>
      </c>
      <c r="GJ6676" s="77" t="s">
        <v>305</v>
      </c>
      <c r="GK6676" s="77">
        <v>409.22373582044048</v>
      </c>
      <c r="GL6676" s="77">
        <v>143.62803700000001</v>
      </c>
      <c r="GM6676" s="77">
        <v>2021</v>
      </c>
      <c r="GN6676" s="77" t="s">
        <v>175</v>
      </c>
      <c r="GO6676" s="77">
        <v>0.13250000000000001</v>
      </c>
      <c r="GP6676" s="77">
        <v>3</v>
      </c>
      <c r="GQ6676" s="77">
        <v>0</v>
      </c>
      <c r="GR6676" s="77" t="s">
        <v>423</v>
      </c>
      <c r="GS6676" s="77">
        <v>0.1527377521613833</v>
      </c>
      <c r="GT6676" s="77">
        <v>62.50391354029783</v>
      </c>
      <c r="GU6676" s="77">
        <v>0.1527377521613833</v>
      </c>
      <c r="GV6676" s="77">
        <v>62.50391354029783</v>
      </c>
      <c r="GW6676" s="77">
        <v>0</v>
      </c>
      <c r="GX6676" s="77">
        <v>0</v>
      </c>
      <c r="GY6676" s="77">
        <v>0</v>
      </c>
      <c r="GZ6676" s="77">
        <v>0</v>
      </c>
    </row>
    <row r="6677" spans="187:208" x14ac:dyDescent="0.25">
      <c r="GE6677" s="77" t="s">
        <v>425</v>
      </c>
      <c r="GF6677" s="77" t="s">
        <v>155</v>
      </c>
      <c r="GG6677" s="77" t="s">
        <v>479</v>
      </c>
      <c r="GH6677" s="77" t="s">
        <v>481</v>
      </c>
      <c r="GI6677" s="77">
        <v>2021</v>
      </c>
      <c r="GJ6677" s="77" t="s">
        <v>301</v>
      </c>
      <c r="GK6677" s="77">
        <v>13469.087812378581</v>
      </c>
      <c r="GL6677" s="77">
        <v>143.62803700000001</v>
      </c>
      <c r="GM6677" s="77">
        <v>2021</v>
      </c>
      <c r="GN6677" s="77" t="s">
        <v>175</v>
      </c>
      <c r="GO6677" s="77">
        <v>5.3000000000000005E-2</v>
      </c>
      <c r="GP6677" s="77">
        <v>3</v>
      </c>
      <c r="GQ6677" s="77">
        <v>0</v>
      </c>
      <c r="GR6677" s="77" t="s">
        <v>423</v>
      </c>
      <c r="GS6677" s="77">
        <v>5.5966209081309407E-2</v>
      </c>
      <c r="GT6677" s="77">
        <v>753.81378464209592</v>
      </c>
      <c r="GU6677" s="77">
        <v>5.5966209081309407E-2</v>
      </c>
      <c r="GV6677" s="77">
        <v>753.81378464209592</v>
      </c>
      <c r="GW6677" s="77">
        <v>0</v>
      </c>
      <c r="GX6677" s="77">
        <v>0</v>
      </c>
      <c r="GY6677" s="77">
        <v>0</v>
      </c>
      <c r="GZ6677" s="77">
        <v>0</v>
      </c>
    </row>
    <row r="6678" spans="187:208" x14ac:dyDescent="0.25">
      <c r="GE6678" s="77" t="s">
        <v>427</v>
      </c>
      <c r="GF6678" s="77" t="s">
        <v>155</v>
      </c>
      <c r="GG6678" s="77" t="s">
        <v>479</v>
      </c>
      <c r="GH6678" s="77" t="s">
        <v>481</v>
      </c>
      <c r="GI6678" s="77">
        <v>2021</v>
      </c>
      <c r="GJ6678" s="77" t="s">
        <v>303</v>
      </c>
      <c r="GK6678" s="77">
        <v>7205.5312760249453</v>
      </c>
      <c r="GL6678" s="77">
        <v>143.62803700000001</v>
      </c>
      <c r="GM6678" s="77">
        <v>2021</v>
      </c>
      <c r="GN6678" s="77" t="s">
        <v>175</v>
      </c>
      <c r="GO6678" s="77">
        <v>5.3000000000000005E-2</v>
      </c>
      <c r="GP6678" s="77">
        <v>3</v>
      </c>
      <c r="GQ6678" s="77">
        <v>0</v>
      </c>
      <c r="GR6678" s="77" t="s">
        <v>423</v>
      </c>
      <c r="GS6678" s="77">
        <v>5.5966209081309407E-2</v>
      </c>
      <c r="GT6678" s="77">
        <v>403.26626993592623</v>
      </c>
      <c r="GU6678" s="77">
        <v>5.5966209081309407E-2</v>
      </c>
      <c r="GV6678" s="77">
        <v>403.26626993592623</v>
      </c>
      <c r="GW6678" s="77">
        <v>0</v>
      </c>
      <c r="GX6678" s="77">
        <v>0</v>
      </c>
      <c r="GY6678" s="77">
        <v>0</v>
      </c>
      <c r="GZ6678" s="77">
        <v>0</v>
      </c>
    </row>
    <row r="6679" spans="187:208" x14ac:dyDescent="0.25">
      <c r="GE6679" s="77" t="s">
        <v>422</v>
      </c>
      <c r="GF6679" s="77" t="s">
        <v>155</v>
      </c>
      <c r="GG6679" s="77" t="s">
        <v>479</v>
      </c>
      <c r="GH6679" s="77" t="s">
        <v>481</v>
      </c>
      <c r="GI6679" s="77">
        <v>2022</v>
      </c>
      <c r="GJ6679" s="77" t="s">
        <v>305</v>
      </c>
      <c r="GK6679" s="77">
        <v>409.22373582044048</v>
      </c>
      <c r="GL6679" s="77">
        <v>143.62803700000001</v>
      </c>
      <c r="GM6679" s="77">
        <v>2022</v>
      </c>
      <c r="GN6679" s="77" t="s">
        <v>175</v>
      </c>
      <c r="GO6679" s="77">
        <v>0.13250000000000001</v>
      </c>
      <c r="GP6679" s="77">
        <v>3</v>
      </c>
      <c r="GQ6679" s="77">
        <v>0</v>
      </c>
      <c r="GR6679" s="77" t="s">
        <v>423</v>
      </c>
      <c r="GS6679" s="77">
        <v>0.1527377521613833</v>
      </c>
      <c r="GT6679" s="77">
        <v>62.50391354029783</v>
      </c>
      <c r="GU6679" s="77">
        <v>0.1527377521613833</v>
      </c>
      <c r="GV6679" s="77">
        <v>62.50391354029783</v>
      </c>
      <c r="GW6679" s="77">
        <v>0.1527377521613833</v>
      </c>
      <c r="GX6679" s="77">
        <v>62.50391354029783</v>
      </c>
      <c r="GY6679" s="77">
        <v>0</v>
      </c>
      <c r="GZ6679" s="77">
        <v>0</v>
      </c>
    </row>
    <row r="6680" spans="187:208" x14ac:dyDescent="0.25">
      <c r="GE6680" s="77" t="s">
        <v>425</v>
      </c>
      <c r="GF6680" s="77" t="s">
        <v>155</v>
      </c>
      <c r="GG6680" s="77" t="s">
        <v>479</v>
      </c>
      <c r="GH6680" s="77" t="s">
        <v>481</v>
      </c>
      <c r="GI6680" s="77">
        <v>2022</v>
      </c>
      <c r="GJ6680" s="77" t="s">
        <v>301</v>
      </c>
      <c r="GK6680" s="77">
        <v>13469.087812378581</v>
      </c>
      <c r="GL6680" s="77">
        <v>143.62803700000001</v>
      </c>
      <c r="GM6680" s="77">
        <v>2022</v>
      </c>
      <c r="GN6680" s="77" t="s">
        <v>175</v>
      </c>
      <c r="GO6680" s="77">
        <v>5.3000000000000005E-2</v>
      </c>
      <c r="GP6680" s="77">
        <v>3</v>
      </c>
      <c r="GQ6680" s="77">
        <v>0</v>
      </c>
      <c r="GR6680" s="77" t="s">
        <v>423</v>
      </c>
      <c r="GS6680" s="77">
        <v>5.5966209081309407E-2</v>
      </c>
      <c r="GT6680" s="77">
        <v>753.81378464209592</v>
      </c>
      <c r="GU6680" s="77">
        <v>5.5966209081309407E-2</v>
      </c>
      <c r="GV6680" s="77">
        <v>753.81378464209592</v>
      </c>
      <c r="GW6680" s="77">
        <v>5.5966209081309407E-2</v>
      </c>
      <c r="GX6680" s="77">
        <v>753.81378464209592</v>
      </c>
      <c r="GY6680" s="77">
        <v>0</v>
      </c>
      <c r="GZ6680" s="77">
        <v>0</v>
      </c>
    </row>
    <row r="6681" spans="187:208" x14ac:dyDescent="0.25">
      <c r="GE6681" s="77" t="s">
        <v>427</v>
      </c>
      <c r="GF6681" s="77" t="s">
        <v>155</v>
      </c>
      <c r="GG6681" s="77" t="s">
        <v>479</v>
      </c>
      <c r="GH6681" s="77" t="s">
        <v>481</v>
      </c>
      <c r="GI6681" s="77">
        <v>2022</v>
      </c>
      <c r="GJ6681" s="77" t="s">
        <v>303</v>
      </c>
      <c r="GK6681" s="77">
        <v>7205.5312760249453</v>
      </c>
      <c r="GL6681" s="77">
        <v>143.62803700000001</v>
      </c>
      <c r="GM6681" s="77">
        <v>2022</v>
      </c>
      <c r="GN6681" s="77" t="s">
        <v>175</v>
      </c>
      <c r="GO6681" s="77">
        <v>5.3000000000000005E-2</v>
      </c>
      <c r="GP6681" s="77">
        <v>3</v>
      </c>
      <c r="GQ6681" s="77">
        <v>0</v>
      </c>
      <c r="GR6681" s="77" t="s">
        <v>423</v>
      </c>
      <c r="GS6681" s="77">
        <v>5.5966209081309407E-2</v>
      </c>
      <c r="GT6681" s="77">
        <v>403.26626993592623</v>
      </c>
      <c r="GU6681" s="77">
        <v>5.5966209081309407E-2</v>
      </c>
      <c r="GV6681" s="77">
        <v>403.26626993592623</v>
      </c>
      <c r="GW6681" s="77">
        <v>5.5966209081309407E-2</v>
      </c>
      <c r="GX6681" s="77">
        <v>403.26626993592623</v>
      </c>
      <c r="GY6681" s="77">
        <v>0</v>
      </c>
      <c r="GZ6681" s="77">
        <v>0</v>
      </c>
    </row>
    <row r="6682" spans="187:208" x14ac:dyDescent="0.25">
      <c r="GE6682" s="77" t="s">
        <v>422</v>
      </c>
      <c r="GF6682" s="77" t="s">
        <v>155</v>
      </c>
      <c r="GG6682" s="77" t="s">
        <v>479</v>
      </c>
      <c r="GH6682" s="77" t="s">
        <v>481</v>
      </c>
      <c r="GI6682" s="77">
        <v>2023</v>
      </c>
      <c r="GJ6682" s="77" t="s">
        <v>305</v>
      </c>
      <c r="GK6682" s="77">
        <v>428.60232122030828</v>
      </c>
      <c r="GL6682" s="77">
        <v>143.62803700000001</v>
      </c>
      <c r="GM6682" s="77">
        <v>2023</v>
      </c>
      <c r="GN6682" s="77" t="s">
        <v>175</v>
      </c>
      <c r="GO6682" s="77">
        <v>0.13250000000000001</v>
      </c>
      <c r="GP6682" s="77">
        <v>3</v>
      </c>
      <c r="GQ6682" s="77">
        <v>0</v>
      </c>
      <c r="GR6682" s="77" t="s">
        <v>423</v>
      </c>
      <c r="GS6682" s="77">
        <v>0</v>
      </c>
      <c r="GT6682" s="77">
        <v>0</v>
      </c>
      <c r="GU6682" s="77">
        <v>0.1527377521613833</v>
      </c>
      <c r="GV6682" s="77">
        <v>65.463755114341041</v>
      </c>
      <c r="GW6682" s="77">
        <v>0.1527377521613833</v>
      </c>
      <c r="GX6682" s="77">
        <v>65.463755114341041</v>
      </c>
      <c r="GY6682" s="77">
        <v>0.1527377521613833</v>
      </c>
      <c r="GZ6682" s="77">
        <v>65.463755114341041</v>
      </c>
    </row>
    <row r="6683" spans="187:208" x14ac:dyDescent="0.25">
      <c r="GE6683" s="77" t="s">
        <v>425</v>
      </c>
      <c r="GF6683" s="77" t="s">
        <v>155</v>
      </c>
      <c r="GG6683" s="77" t="s">
        <v>479</v>
      </c>
      <c r="GH6683" s="77" t="s">
        <v>481</v>
      </c>
      <c r="GI6683" s="77">
        <v>2023</v>
      </c>
      <c r="GJ6683" s="77" t="s">
        <v>301</v>
      </c>
      <c r="GK6683" s="77">
        <v>13939.560973457161</v>
      </c>
      <c r="GL6683" s="77">
        <v>143.62803700000001</v>
      </c>
      <c r="GM6683" s="77">
        <v>2023</v>
      </c>
      <c r="GN6683" s="77" t="s">
        <v>175</v>
      </c>
      <c r="GO6683" s="77">
        <v>5.3000000000000005E-2</v>
      </c>
      <c r="GP6683" s="77">
        <v>3</v>
      </c>
      <c r="GQ6683" s="77">
        <v>0</v>
      </c>
      <c r="GR6683" s="77" t="s">
        <v>423</v>
      </c>
      <c r="GS6683" s="77">
        <v>0</v>
      </c>
      <c r="GT6683" s="77">
        <v>0</v>
      </c>
      <c r="GU6683" s="77">
        <v>5.5966209081309407E-2</v>
      </c>
      <c r="GV6683" s="77">
        <v>780.14438394216438</v>
      </c>
      <c r="GW6683" s="77">
        <v>5.5966209081309407E-2</v>
      </c>
      <c r="GX6683" s="77">
        <v>780.14438394216438</v>
      </c>
      <c r="GY6683" s="77">
        <v>5.5966209081309407E-2</v>
      </c>
      <c r="GZ6683" s="77">
        <v>780.14438394216438</v>
      </c>
    </row>
    <row r="6684" spans="187:208" x14ac:dyDescent="0.25">
      <c r="GE6684" s="77" t="s">
        <v>427</v>
      </c>
      <c r="GF6684" s="77" t="s">
        <v>155</v>
      </c>
      <c r="GG6684" s="77" t="s">
        <v>479</v>
      </c>
      <c r="GH6684" s="77" t="s">
        <v>481</v>
      </c>
      <c r="GI6684" s="77">
        <v>2023</v>
      </c>
      <c r="GJ6684" s="77" t="s">
        <v>303</v>
      </c>
      <c r="GK6684" s="77">
        <v>7467.8148194524974</v>
      </c>
      <c r="GL6684" s="77">
        <v>143.62803700000001</v>
      </c>
      <c r="GM6684" s="77">
        <v>2023</v>
      </c>
      <c r="GN6684" s="77" t="s">
        <v>175</v>
      </c>
      <c r="GO6684" s="77">
        <v>5.3000000000000005E-2</v>
      </c>
      <c r="GP6684" s="77">
        <v>3</v>
      </c>
      <c r="GQ6684" s="77">
        <v>0</v>
      </c>
      <c r="GR6684" s="77" t="s">
        <v>423</v>
      </c>
      <c r="GS6684" s="77">
        <v>0</v>
      </c>
      <c r="GT6684" s="77">
        <v>0</v>
      </c>
      <c r="GU6684" s="77">
        <v>5.5966209081309407E-2</v>
      </c>
      <c r="GV6684" s="77">
        <v>417.9452855659793</v>
      </c>
      <c r="GW6684" s="77">
        <v>5.5966209081309407E-2</v>
      </c>
      <c r="GX6684" s="77">
        <v>417.9452855659793</v>
      </c>
      <c r="GY6684" s="77">
        <v>5.5966209081309407E-2</v>
      </c>
      <c r="GZ6684" s="77">
        <v>417.9452855659793</v>
      </c>
    </row>
    <row r="6685" spans="187:208" x14ac:dyDescent="0.25">
      <c r="GE6685" s="77" t="s">
        <v>422</v>
      </c>
      <c r="GF6685" s="77" t="s">
        <v>155</v>
      </c>
      <c r="GG6685" s="77" t="s">
        <v>479</v>
      </c>
      <c r="GH6685" s="77" t="s">
        <v>481</v>
      </c>
      <c r="GI6685" s="77">
        <v>2024</v>
      </c>
      <c r="GJ6685" s="77" t="s">
        <v>305</v>
      </c>
      <c r="GK6685" s="77">
        <v>428.60232122030828</v>
      </c>
      <c r="GL6685" s="77">
        <v>143.62803700000001</v>
      </c>
      <c r="GM6685" s="77">
        <v>2024</v>
      </c>
      <c r="GN6685" s="77" t="s">
        <v>175</v>
      </c>
      <c r="GO6685" s="77">
        <v>0.13250000000000001</v>
      </c>
      <c r="GP6685" s="77">
        <v>3</v>
      </c>
      <c r="GQ6685" s="77">
        <v>0</v>
      </c>
      <c r="GR6685" s="77" t="s">
        <v>423</v>
      </c>
      <c r="GS6685" s="77">
        <v>0</v>
      </c>
      <c r="GT6685" s="77">
        <v>0</v>
      </c>
      <c r="GU6685" s="77">
        <v>0</v>
      </c>
      <c r="GV6685" s="77">
        <v>0</v>
      </c>
      <c r="GW6685" s="77">
        <v>0.1527377521613833</v>
      </c>
      <c r="GX6685" s="77">
        <v>65.463755114341041</v>
      </c>
      <c r="GY6685" s="77">
        <v>0.1527377521613833</v>
      </c>
      <c r="GZ6685" s="77">
        <v>65.463755114341041</v>
      </c>
    </row>
    <row r="6686" spans="187:208" x14ac:dyDescent="0.25">
      <c r="GE6686" s="77" t="s">
        <v>425</v>
      </c>
      <c r="GF6686" s="77" t="s">
        <v>155</v>
      </c>
      <c r="GG6686" s="77" t="s">
        <v>479</v>
      </c>
      <c r="GH6686" s="77" t="s">
        <v>481</v>
      </c>
      <c r="GI6686" s="77">
        <v>2024</v>
      </c>
      <c r="GJ6686" s="77" t="s">
        <v>301</v>
      </c>
      <c r="GK6686" s="77">
        <v>13939.560973457161</v>
      </c>
      <c r="GL6686" s="77">
        <v>143.62803700000001</v>
      </c>
      <c r="GM6686" s="77">
        <v>2024</v>
      </c>
      <c r="GN6686" s="77" t="s">
        <v>175</v>
      </c>
      <c r="GO6686" s="77">
        <v>5.3000000000000005E-2</v>
      </c>
      <c r="GP6686" s="77">
        <v>3</v>
      </c>
      <c r="GQ6686" s="77">
        <v>0</v>
      </c>
      <c r="GR6686" s="77" t="s">
        <v>423</v>
      </c>
      <c r="GS6686" s="77">
        <v>0</v>
      </c>
      <c r="GT6686" s="77">
        <v>0</v>
      </c>
      <c r="GU6686" s="77">
        <v>0</v>
      </c>
      <c r="GV6686" s="77">
        <v>0</v>
      </c>
      <c r="GW6686" s="77">
        <v>5.5966209081309407E-2</v>
      </c>
      <c r="GX6686" s="77">
        <v>780.14438394216438</v>
      </c>
      <c r="GY6686" s="77">
        <v>5.5966209081309407E-2</v>
      </c>
      <c r="GZ6686" s="77">
        <v>780.14438394216438</v>
      </c>
    </row>
    <row r="6687" spans="187:208" x14ac:dyDescent="0.25">
      <c r="GE6687" s="77" t="s">
        <v>427</v>
      </c>
      <c r="GF6687" s="77" t="s">
        <v>155</v>
      </c>
      <c r="GG6687" s="77" t="s">
        <v>479</v>
      </c>
      <c r="GH6687" s="77" t="s">
        <v>481</v>
      </c>
      <c r="GI6687" s="77">
        <v>2024</v>
      </c>
      <c r="GJ6687" s="77" t="s">
        <v>303</v>
      </c>
      <c r="GK6687" s="77">
        <v>7467.8148194524974</v>
      </c>
      <c r="GL6687" s="77">
        <v>143.62803700000001</v>
      </c>
      <c r="GM6687" s="77">
        <v>2024</v>
      </c>
      <c r="GN6687" s="77" t="s">
        <v>175</v>
      </c>
      <c r="GO6687" s="77">
        <v>5.3000000000000005E-2</v>
      </c>
      <c r="GP6687" s="77">
        <v>3</v>
      </c>
      <c r="GQ6687" s="77">
        <v>0</v>
      </c>
      <c r="GR6687" s="77" t="s">
        <v>423</v>
      </c>
      <c r="GS6687" s="77">
        <v>0</v>
      </c>
      <c r="GT6687" s="77">
        <v>0</v>
      </c>
      <c r="GU6687" s="77">
        <v>0</v>
      </c>
      <c r="GV6687" s="77">
        <v>0</v>
      </c>
      <c r="GW6687" s="77">
        <v>5.5966209081309407E-2</v>
      </c>
      <c r="GX6687" s="77">
        <v>417.9452855659793</v>
      </c>
      <c r="GY6687" s="77">
        <v>5.5966209081309407E-2</v>
      </c>
      <c r="GZ6687" s="77">
        <v>417.9452855659793</v>
      </c>
    </row>
    <row r="6688" spans="187:208" x14ac:dyDescent="0.25">
      <c r="GE6688" s="77" t="s">
        <v>422</v>
      </c>
      <c r="GF6688" s="77" t="s">
        <v>155</v>
      </c>
      <c r="GG6688" s="77" t="s">
        <v>479</v>
      </c>
      <c r="GH6688" s="77" t="s">
        <v>481</v>
      </c>
      <c r="GI6688" s="77">
        <v>2025</v>
      </c>
      <c r="GJ6688" s="77" t="s">
        <v>305</v>
      </c>
      <c r="GK6688" s="77">
        <v>428.60232122030828</v>
      </c>
      <c r="GL6688" s="77">
        <v>143.62803700000001</v>
      </c>
      <c r="GM6688" s="77">
        <v>2025</v>
      </c>
      <c r="GN6688" s="77" t="s">
        <v>175</v>
      </c>
      <c r="GO6688" s="77">
        <v>0.13250000000000001</v>
      </c>
      <c r="GP6688" s="77">
        <v>3</v>
      </c>
      <c r="GQ6688" s="77">
        <v>0</v>
      </c>
      <c r="GR6688" s="77" t="s">
        <v>423</v>
      </c>
      <c r="GS6688" s="77">
        <v>0</v>
      </c>
      <c r="GT6688" s="77">
        <v>0</v>
      </c>
      <c r="GU6688" s="77">
        <v>0</v>
      </c>
      <c r="GV6688" s="77">
        <v>0</v>
      </c>
      <c r="GW6688" s="77">
        <v>0</v>
      </c>
      <c r="GX6688" s="77">
        <v>0</v>
      </c>
      <c r="GY6688" s="77">
        <v>0.1527377521613833</v>
      </c>
      <c r="GZ6688" s="77">
        <v>65.463755114341041</v>
      </c>
    </row>
    <row r="6689" spans="187:208" x14ac:dyDescent="0.25">
      <c r="GE6689" s="77" t="s">
        <v>425</v>
      </c>
      <c r="GF6689" s="77" t="s">
        <v>155</v>
      </c>
      <c r="GG6689" s="77" t="s">
        <v>479</v>
      </c>
      <c r="GH6689" s="77" t="s">
        <v>481</v>
      </c>
      <c r="GI6689" s="77">
        <v>2025</v>
      </c>
      <c r="GJ6689" s="77" t="s">
        <v>301</v>
      </c>
      <c r="GK6689" s="77">
        <v>13939.560973457161</v>
      </c>
      <c r="GL6689" s="77">
        <v>143.62803700000001</v>
      </c>
      <c r="GM6689" s="77">
        <v>2025</v>
      </c>
      <c r="GN6689" s="77" t="s">
        <v>175</v>
      </c>
      <c r="GO6689" s="77">
        <v>5.3000000000000005E-2</v>
      </c>
      <c r="GP6689" s="77">
        <v>3</v>
      </c>
      <c r="GQ6689" s="77">
        <v>0</v>
      </c>
      <c r="GR6689" s="77" t="s">
        <v>423</v>
      </c>
      <c r="GS6689" s="77">
        <v>0</v>
      </c>
      <c r="GT6689" s="77">
        <v>0</v>
      </c>
      <c r="GU6689" s="77">
        <v>0</v>
      </c>
      <c r="GV6689" s="77">
        <v>0</v>
      </c>
      <c r="GW6689" s="77">
        <v>0</v>
      </c>
      <c r="GX6689" s="77">
        <v>0</v>
      </c>
      <c r="GY6689" s="77">
        <v>5.5966209081309407E-2</v>
      </c>
      <c r="GZ6689" s="77">
        <v>780.14438394216438</v>
      </c>
    </row>
    <row r="6690" spans="187:208" x14ac:dyDescent="0.25">
      <c r="GE6690" s="77" t="s">
        <v>427</v>
      </c>
      <c r="GF6690" s="77" t="s">
        <v>155</v>
      </c>
      <c r="GG6690" s="77" t="s">
        <v>479</v>
      </c>
      <c r="GH6690" s="77" t="s">
        <v>481</v>
      </c>
      <c r="GI6690" s="77">
        <v>2025</v>
      </c>
      <c r="GJ6690" s="77" t="s">
        <v>303</v>
      </c>
      <c r="GK6690" s="77">
        <v>7467.8148194524974</v>
      </c>
      <c r="GL6690" s="77">
        <v>143.62803700000001</v>
      </c>
      <c r="GM6690" s="77">
        <v>2025</v>
      </c>
      <c r="GN6690" s="77" t="s">
        <v>175</v>
      </c>
      <c r="GO6690" s="77">
        <v>5.3000000000000005E-2</v>
      </c>
      <c r="GP6690" s="77">
        <v>3</v>
      </c>
      <c r="GQ6690" s="77">
        <v>0</v>
      </c>
      <c r="GR6690" s="77" t="s">
        <v>423</v>
      </c>
      <c r="GS6690" s="77">
        <v>0</v>
      </c>
      <c r="GT6690" s="77">
        <v>0</v>
      </c>
      <c r="GU6690" s="77">
        <v>0</v>
      </c>
      <c r="GV6690" s="77">
        <v>0</v>
      </c>
      <c r="GW6690" s="77">
        <v>0</v>
      </c>
      <c r="GX6690" s="77">
        <v>0</v>
      </c>
      <c r="GY6690" s="77">
        <v>5.5966209081309407E-2</v>
      </c>
      <c r="GZ6690" s="77">
        <v>417.9452855659793</v>
      </c>
    </row>
    <row r="6691" spans="187:208" x14ac:dyDescent="0.25">
      <c r="GE6691" s="77" t="s">
        <v>422</v>
      </c>
      <c r="GF6691" s="77" t="s">
        <v>155</v>
      </c>
      <c r="GG6691" s="77" t="s">
        <v>479</v>
      </c>
      <c r="GH6691" s="77" t="s">
        <v>488</v>
      </c>
      <c r="GI6691" s="77">
        <v>2021</v>
      </c>
      <c r="GJ6691" s="77" t="s">
        <v>305</v>
      </c>
      <c r="GK6691" s="77">
        <v>409.22373582043099</v>
      </c>
      <c r="GL6691" s="77">
        <v>143.62803700000001</v>
      </c>
      <c r="GM6691" s="77">
        <v>2021</v>
      </c>
      <c r="GN6691" s="77" t="s">
        <v>175</v>
      </c>
      <c r="GO6691" s="77">
        <v>0.13250000000000001</v>
      </c>
      <c r="GP6691" s="77">
        <v>3</v>
      </c>
      <c r="GQ6691" s="77">
        <v>0</v>
      </c>
      <c r="GR6691" s="77" t="s">
        <v>423</v>
      </c>
      <c r="GS6691" s="77">
        <v>0.1527377521613833</v>
      </c>
      <c r="GT6691" s="77">
        <v>62.503913540296381</v>
      </c>
      <c r="GU6691" s="77">
        <v>0.1527377521613833</v>
      </c>
      <c r="GV6691" s="77">
        <v>62.503913540296381</v>
      </c>
      <c r="GW6691" s="77">
        <v>0</v>
      </c>
      <c r="GX6691" s="77">
        <v>0</v>
      </c>
      <c r="GY6691" s="77">
        <v>0</v>
      </c>
      <c r="GZ6691" s="77">
        <v>0</v>
      </c>
    </row>
    <row r="6692" spans="187:208" x14ac:dyDescent="0.25">
      <c r="GE6692" s="77" t="s">
        <v>425</v>
      </c>
      <c r="GF6692" s="77" t="s">
        <v>155</v>
      </c>
      <c r="GG6692" s="77" t="s">
        <v>479</v>
      </c>
      <c r="GH6692" s="77" t="s">
        <v>488</v>
      </c>
      <c r="GI6692" s="77">
        <v>2021</v>
      </c>
      <c r="GJ6692" s="77" t="s">
        <v>301</v>
      </c>
      <c r="GK6692" s="77">
        <v>13469.08781237873</v>
      </c>
      <c r="GL6692" s="77">
        <v>143.62803700000001</v>
      </c>
      <c r="GM6692" s="77">
        <v>2021</v>
      </c>
      <c r="GN6692" s="77" t="s">
        <v>175</v>
      </c>
      <c r="GO6692" s="77">
        <v>5.3000000000000005E-2</v>
      </c>
      <c r="GP6692" s="77">
        <v>3</v>
      </c>
      <c r="GQ6692" s="77">
        <v>0</v>
      </c>
      <c r="GR6692" s="77" t="s">
        <v>423</v>
      </c>
      <c r="GS6692" s="77">
        <v>5.5966209081309407E-2</v>
      </c>
      <c r="GT6692" s="77">
        <v>753.81378464210434</v>
      </c>
      <c r="GU6692" s="77">
        <v>5.5966209081309407E-2</v>
      </c>
      <c r="GV6692" s="77">
        <v>753.81378464210434</v>
      </c>
      <c r="GW6692" s="77">
        <v>0</v>
      </c>
      <c r="GX6692" s="77">
        <v>0</v>
      </c>
      <c r="GY6692" s="77">
        <v>0</v>
      </c>
      <c r="GZ6692" s="77">
        <v>0</v>
      </c>
    </row>
    <row r="6693" spans="187:208" x14ac:dyDescent="0.25">
      <c r="GE6693" s="77" t="s">
        <v>427</v>
      </c>
      <c r="GF6693" s="77" t="s">
        <v>155</v>
      </c>
      <c r="GG6693" s="77" t="s">
        <v>479</v>
      </c>
      <c r="GH6693" s="77" t="s">
        <v>488</v>
      </c>
      <c r="GI6693" s="77">
        <v>2021</v>
      </c>
      <c r="GJ6693" s="77" t="s">
        <v>303</v>
      </c>
      <c r="GK6693" s="77">
        <v>7205.5312760252746</v>
      </c>
      <c r="GL6693" s="77">
        <v>143.62803700000001</v>
      </c>
      <c r="GM6693" s="77">
        <v>2021</v>
      </c>
      <c r="GN6693" s="77" t="s">
        <v>175</v>
      </c>
      <c r="GO6693" s="77">
        <v>5.3000000000000005E-2</v>
      </c>
      <c r="GP6693" s="77">
        <v>3</v>
      </c>
      <c r="GQ6693" s="77">
        <v>0</v>
      </c>
      <c r="GR6693" s="77" t="s">
        <v>423</v>
      </c>
      <c r="GS6693" s="77">
        <v>5.5966209081309407E-2</v>
      </c>
      <c r="GT6693" s="77">
        <v>403.26626993594465</v>
      </c>
      <c r="GU6693" s="77">
        <v>5.5966209081309407E-2</v>
      </c>
      <c r="GV6693" s="77">
        <v>403.26626993594465</v>
      </c>
      <c r="GW6693" s="77">
        <v>0</v>
      </c>
      <c r="GX6693" s="77">
        <v>0</v>
      </c>
      <c r="GY6693" s="77">
        <v>0</v>
      </c>
      <c r="GZ6693" s="77">
        <v>0</v>
      </c>
    </row>
    <row r="6694" spans="187:208" x14ac:dyDescent="0.25">
      <c r="GE6694" s="77" t="s">
        <v>422</v>
      </c>
      <c r="GF6694" s="77" t="s">
        <v>155</v>
      </c>
      <c r="GG6694" s="77" t="s">
        <v>479</v>
      </c>
      <c r="GH6694" s="77" t="s">
        <v>488</v>
      </c>
      <c r="GI6694" s="77">
        <v>2022</v>
      </c>
      <c r="GJ6694" s="77" t="s">
        <v>305</v>
      </c>
      <c r="GK6694" s="77">
        <v>409.22373582043099</v>
      </c>
      <c r="GL6694" s="77">
        <v>143.62803700000001</v>
      </c>
      <c r="GM6694" s="77">
        <v>2022</v>
      </c>
      <c r="GN6694" s="77" t="s">
        <v>175</v>
      </c>
      <c r="GO6694" s="77">
        <v>0.13250000000000001</v>
      </c>
      <c r="GP6694" s="77">
        <v>3</v>
      </c>
      <c r="GQ6694" s="77">
        <v>0</v>
      </c>
      <c r="GR6694" s="77" t="s">
        <v>423</v>
      </c>
      <c r="GS6694" s="77">
        <v>0.1527377521613833</v>
      </c>
      <c r="GT6694" s="77">
        <v>62.503913540296381</v>
      </c>
      <c r="GU6694" s="77">
        <v>0.1527377521613833</v>
      </c>
      <c r="GV6694" s="77">
        <v>62.503913540296381</v>
      </c>
      <c r="GW6694" s="77">
        <v>0.1527377521613833</v>
      </c>
      <c r="GX6694" s="77">
        <v>62.503913540296381</v>
      </c>
      <c r="GY6694" s="77">
        <v>0</v>
      </c>
      <c r="GZ6694" s="77">
        <v>0</v>
      </c>
    </row>
    <row r="6695" spans="187:208" x14ac:dyDescent="0.25">
      <c r="GE6695" s="77" t="s">
        <v>425</v>
      </c>
      <c r="GF6695" s="77" t="s">
        <v>155</v>
      </c>
      <c r="GG6695" s="77" t="s">
        <v>479</v>
      </c>
      <c r="GH6695" s="77" t="s">
        <v>488</v>
      </c>
      <c r="GI6695" s="77">
        <v>2022</v>
      </c>
      <c r="GJ6695" s="77" t="s">
        <v>301</v>
      </c>
      <c r="GK6695" s="77">
        <v>13469.08781237873</v>
      </c>
      <c r="GL6695" s="77">
        <v>143.62803700000001</v>
      </c>
      <c r="GM6695" s="77">
        <v>2022</v>
      </c>
      <c r="GN6695" s="77" t="s">
        <v>175</v>
      </c>
      <c r="GO6695" s="77">
        <v>5.3000000000000005E-2</v>
      </c>
      <c r="GP6695" s="77">
        <v>3</v>
      </c>
      <c r="GQ6695" s="77">
        <v>0</v>
      </c>
      <c r="GR6695" s="77" t="s">
        <v>423</v>
      </c>
      <c r="GS6695" s="77">
        <v>5.5966209081309407E-2</v>
      </c>
      <c r="GT6695" s="77">
        <v>753.81378464210434</v>
      </c>
      <c r="GU6695" s="77">
        <v>5.5966209081309407E-2</v>
      </c>
      <c r="GV6695" s="77">
        <v>753.81378464210434</v>
      </c>
      <c r="GW6695" s="77">
        <v>5.5966209081309407E-2</v>
      </c>
      <c r="GX6695" s="77">
        <v>753.81378464210434</v>
      </c>
      <c r="GY6695" s="77">
        <v>0</v>
      </c>
      <c r="GZ6695" s="77">
        <v>0</v>
      </c>
    </row>
    <row r="6696" spans="187:208" x14ac:dyDescent="0.25">
      <c r="GE6696" s="77" t="s">
        <v>427</v>
      </c>
      <c r="GF6696" s="77" t="s">
        <v>155</v>
      </c>
      <c r="GG6696" s="77" t="s">
        <v>479</v>
      </c>
      <c r="GH6696" s="77" t="s">
        <v>488</v>
      </c>
      <c r="GI6696" s="77">
        <v>2022</v>
      </c>
      <c r="GJ6696" s="77" t="s">
        <v>303</v>
      </c>
      <c r="GK6696" s="77">
        <v>7205.5312760252746</v>
      </c>
      <c r="GL6696" s="77">
        <v>143.62803700000001</v>
      </c>
      <c r="GM6696" s="77">
        <v>2022</v>
      </c>
      <c r="GN6696" s="77" t="s">
        <v>175</v>
      </c>
      <c r="GO6696" s="77">
        <v>5.3000000000000005E-2</v>
      </c>
      <c r="GP6696" s="77">
        <v>3</v>
      </c>
      <c r="GQ6696" s="77">
        <v>0</v>
      </c>
      <c r="GR6696" s="77" t="s">
        <v>423</v>
      </c>
      <c r="GS6696" s="77">
        <v>5.5966209081309407E-2</v>
      </c>
      <c r="GT6696" s="77">
        <v>403.26626993594465</v>
      </c>
      <c r="GU6696" s="77">
        <v>5.5966209081309407E-2</v>
      </c>
      <c r="GV6696" s="77">
        <v>403.26626993594465</v>
      </c>
      <c r="GW6696" s="77">
        <v>5.5966209081309407E-2</v>
      </c>
      <c r="GX6696" s="77">
        <v>403.26626993594465</v>
      </c>
      <c r="GY6696" s="77">
        <v>0</v>
      </c>
      <c r="GZ6696" s="77">
        <v>0</v>
      </c>
    </row>
    <row r="6697" spans="187:208" x14ac:dyDescent="0.25">
      <c r="GE6697" s="77" t="s">
        <v>422</v>
      </c>
      <c r="GF6697" s="77" t="s">
        <v>155</v>
      </c>
      <c r="GG6697" s="77" t="s">
        <v>479</v>
      </c>
      <c r="GH6697" s="77" t="s">
        <v>488</v>
      </c>
      <c r="GI6697" s="77">
        <v>2023</v>
      </c>
      <c r="GJ6697" s="77" t="s">
        <v>305</v>
      </c>
      <c r="GK6697" s="77">
        <v>428.60232122030538</v>
      </c>
      <c r="GL6697" s="77">
        <v>143.62803700000001</v>
      </c>
      <c r="GM6697" s="77">
        <v>2023</v>
      </c>
      <c r="GN6697" s="77" t="s">
        <v>175</v>
      </c>
      <c r="GO6697" s="77">
        <v>0.13250000000000001</v>
      </c>
      <c r="GP6697" s="77">
        <v>3</v>
      </c>
      <c r="GQ6697" s="77">
        <v>0</v>
      </c>
      <c r="GR6697" s="77" t="s">
        <v>423</v>
      </c>
      <c r="GS6697" s="77">
        <v>0</v>
      </c>
      <c r="GT6697" s="77">
        <v>0</v>
      </c>
      <c r="GU6697" s="77">
        <v>0.1527377521613833</v>
      </c>
      <c r="GV6697" s="77">
        <v>65.4637551143406</v>
      </c>
      <c r="GW6697" s="77">
        <v>0.1527377521613833</v>
      </c>
      <c r="GX6697" s="77">
        <v>65.4637551143406</v>
      </c>
      <c r="GY6697" s="77">
        <v>0.1527377521613833</v>
      </c>
      <c r="GZ6697" s="77">
        <v>65.4637551143406</v>
      </c>
    </row>
    <row r="6698" spans="187:208" x14ac:dyDescent="0.25">
      <c r="GE6698" s="77" t="s">
        <v>425</v>
      </c>
      <c r="GF6698" s="77" t="s">
        <v>155</v>
      </c>
      <c r="GG6698" s="77" t="s">
        <v>479</v>
      </c>
      <c r="GH6698" s="77" t="s">
        <v>488</v>
      </c>
      <c r="GI6698" s="77">
        <v>2023</v>
      </c>
      <c r="GJ6698" s="77" t="s">
        <v>301</v>
      </c>
      <c r="GK6698" s="77">
        <v>13939.560973457539</v>
      </c>
      <c r="GL6698" s="77">
        <v>143.62803700000001</v>
      </c>
      <c r="GM6698" s="77">
        <v>2023</v>
      </c>
      <c r="GN6698" s="77" t="s">
        <v>175</v>
      </c>
      <c r="GO6698" s="77">
        <v>5.3000000000000005E-2</v>
      </c>
      <c r="GP6698" s="77">
        <v>3</v>
      </c>
      <c r="GQ6698" s="77">
        <v>0</v>
      </c>
      <c r="GR6698" s="77" t="s">
        <v>423</v>
      </c>
      <c r="GS6698" s="77">
        <v>0</v>
      </c>
      <c r="GT6698" s="77">
        <v>0</v>
      </c>
      <c r="GU6698" s="77">
        <v>5.5966209081309407E-2</v>
      </c>
      <c r="GV6698" s="77">
        <v>780.14438394218553</v>
      </c>
      <c r="GW6698" s="77">
        <v>5.5966209081309407E-2</v>
      </c>
      <c r="GX6698" s="77">
        <v>780.14438394218553</v>
      </c>
      <c r="GY6698" s="77">
        <v>5.5966209081309407E-2</v>
      </c>
      <c r="GZ6698" s="77">
        <v>780.14438394218553</v>
      </c>
    </row>
    <row r="6699" spans="187:208" x14ac:dyDescent="0.25">
      <c r="GE6699" s="77" t="s">
        <v>427</v>
      </c>
      <c r="GF6699" s="77" t="s">
        <v>155</v>
      </c>
      <c r="GG6699" s="77" t="s">
        <v>479</v>
      </c>
      <c r="GH6699" s="77" t="s">
        <v>488</v>
      </c>
      <c r="GI6699" s="77">
        <v>2023</v>
      </c>
      <c r="GJ6699" s="77" t="s">
        <v>303</v>
      </c>
      <c r="GK6699" s="77">
        <v>7467.8148194525511</v>
      </c>
      <c r="GL6699" s="77">
        <v>143.62803700000001</v>
      </c>
      <c r="GM6699" s="77">
        <v>2023</v>
      </c>
      <c r="GN6699" s="77" t="s">
        <v>175</v>
      </c>
      <c r="GO6699" s="77">
        <v>5.3000000000000005E-2</v>
      </c>
      <c r="GP6699" s="77">
        <v>3</v>
      </c>
      <c r="GQ6699" s="77">
        <v>0</v>
      </c>
      <c r="GR6699" s="77" t="s">
        <v>423</v>
      </c>
      <c r="GS6699" s="77">
        <v>0</v>
      </c>
      <c r="GT6699" s="77">
        <v>0</v>
      </c>
      <c r="GU6699" s="77">
        <v>5.5966209081309407E-2</v>
      </c>
      <c r="GV6699" s="77">
        <v>417.94528556598232</v>
      </c>
      <c r="GW6699" s="77">
        <v>5.5966209081309407E-2</v>
      </c>
      <c r="GX6699" s="77">
        <v>417.94528556598232</v>
      </c>
      <c r="GY6699" s="77">
        <v>5.5966209081309407E-2</v>
      </c>
      <c r="GZ6699" s="77">
        <v>417.94528556598232</v>
      </c>
    </row>
    <row r="6700" spans="187:208" x14ac:dyDescent="0.25">
      <c r="GE6700" s="77" t="s">
        <v>422</v>
      </c>
      <c r="GF6700" s="77" t="s">
        <v>155</v>
      </c>
      <c r="GG6700" s="77" t="s">
        <v>479</v>
      </c>
      <c r="GH6700" s="77" t="s">
        <v>488</v>
      </c>
      <c r="GI6700" s="77">
        <v>2024</v>
      </c>
      <c r="GJ6700" s="77" t="s">
        <v>305</v>
      </c>
      <c r="GK6700" s="77">
        <v>428.60232122030538</v>
      </c>
      <c r="GL6700" s="77">
        <v>143.62803700000001</v>
      </c>
      <c r="GM6700" s="77">
        <v>2024</v>
      </c>
      <c r="GN6700" s="77" t="s">
        <v>175</v>
      </c>
      <c r="GO6700" s="77">
        <v>0.13250000000000001</v>
      </c>
      <c r="GP6700" s="77">
        <v>3</v>
      </c>
      <c r="GQ6700" s="77">
        <v>0</v>
      </c>
      <c r="GR6700" s="77" t="s">
        <v>423</v>
      </c>
      <c r="GS6700" s="77">
        <v>0</v>
      </c>
      <c r="GT6700" s="77">
        <v>0</v>
      </c>
      <c r="GU6700" s="77">
        <v>0</v>
      </c>
      <c r="GV6700" s="77">
        <v>0</v>
      </c>
      <c r="GW6700" s="77">
        <v>0.1527377521613833</v>
      </c>
      <c r="GX6700" s="77">
        <v>65.4637551143406</v>
      </c>
      <c r="GY6700" s="77">
        <v>0.1527377521613833</v>
      </c>
      <c r="GZ6700" s="77">
        <v>65.4637551143406</v>
      </c>
    </row>
    <row r="6701" spans="187:208" x14ac:dyDescent="0.25">
      <c r="GE6701" s="77" t="s">
        <v>425</v>
      </c>
      <c r="GF6701" s="77" t="s">
        <v>155</v>
      </c>
      <c r="GG6701" s="77" t="s">
        <v>479</v>
      </c>
      <c r="GH6701" s="77" t="s">
        <v>488</v>
      </c>
      <c r="GI6701" s="77">
        <v>2024</v>
      </c>
      <c r="GJ6701" s="77" t="s">
        <v>301</v>
      </c>
      <c r="GK6701" s="77">
        <v>13939.560973457539</v>
      </c>
      <c r="GL6701" s="77">
        <v>143.62803700000001</v>
      </c>
      <c r="GM6701" s="77">
        <v>2024</v>
      </c>
      <c r="GN6701" s="77" t="s">
        <v>175</v>
      </c>
      <c r="GO6701" s="77">
        <v>5.3000000000000005E-2</v>
      </c>
      <c r="GP6701" s="77">
        <v>3</v>
      </c>
      <c r="GQ6701" s="77">
        <v>0</v>
      </c>
      <c r="GR6701" s="77" t="s">
        <v>423</v>
      </c>
      <c r="GS6701" s="77">
        <v>0</v>
      </c>
      <c r="GT6701" s="77">
        <v>0</v>
      </c>
      <c r="GU6701" s="77">
        <v>0</v>
      </c>
      <c r="GV6701" s="77">
        <v>0</v>
      </c>
      <c r="GW6701" s="77">
        <v>5.5966209081309407E-2</v>
      </c>
      <c r="GX6701" s="77">
        <v>780.14438394218553</v>
      </c>
      <c r="GY6701" s="77">
        <v>5.5966209081309407E-2</v>
      </c>
      <c r="GZ6701" s="77">
        <v>780.14438394218553</v>
      </c>
    </row>
    <row r="6702" spans="187:208" x14ac:dyDescent="0.25">
      <c r="GE6702" s="77" t="s">
        <v>427</v>
      </c>
      <c r="GF6702" s="77" t="s">
        <v>155</v>
      </c>
      <c r="GG6702" s="77" t="s">
        <v>479</v>
      </c>
      <c r="GH6702" s="77" t="s">
        <v>488</v>
      </c>
      <c r="GI6702" s="77">
        <v>2024</v>
      </c>
      <c r="GJ6702" s="77" t="s">
        <v>303</v>
      </c>
      <c r="GK6702" s="77">
        <v>7467.8148194525511</v>
      </c>
      <c r="GL6702" s="77">
        <v>143.62803700000001</v>
      </c>
      <c r="GM6702" s="77">
        <v>2024</v>
      </c>
      <c r="GN6702" s="77" t="s">
        <v>175</v>
      </c>
      <c r="GO6702" s="77">
        <v>5.3000000000000005E-2</v>
      </c>
      <c r="GP6702" s="77">
        <v>3</v>
      </c>
      <c r="GQ6702" s="77">
        <v>0</v>
      </c>
      <c r="GR6702" s="77" t="s">
        <v>423</v>
      </c>
      <c r="GS6702" s="77">
        <v>0</v>
      </c>
      <c r="GT6702" s="77">
        <v>0</v>
      </c>
      <c r="GU6702" s="77">
        <v>0</v>
      </c>
      <c r="GV6702" s="77">
        <v>0</v>
      </c>
      <c r="GW6702" s="77">
        <v>5.5966209081309407E-2</v>
      </c>
      <c r="GX6702" s="77">
        <v>417.94528556598232</v>
      </c>
      <c r="GY6702" s="77">
        <v>5.5966209081309407E-2</v>
      </c>
      <c r="GZ6702" s="77">
        <v>417.94528556598232</v>
      </c>
    </row>
    <row r="6703" spans="187:208" x14ac:dyDescent="0.25">
      <c r="GE6703" s="77" t="s">
        <v>422</v>
      </c>
      <c r="GF6703" s="77" t="s">
        <v>155</v>
      </c>
      <c r="GG6703" s="77" t="s">
        <v>479</v>
      </c>
      <c r="GH6703" s="77" t="s">
        <v>488</v>
      </c>
      <c r="GI6703" s="77">
        <v>2025</v>
      </c>
      <c r="GJ6703" s="77" t="s">
        <v>305</v>
      </c>
      <c r="GK6703" s="77">
        <v>428.60232122030538</v>
      </c>
      <c r="GL6703" s="77">
        <v>143.62803700000001</v>
      </c>
      <c r="GM6703" s="77">
        <v>2025</v>
      </c>
      <c r="GN6703" s="77" t="s">
        <v>175</v>
      </c>
      <c r="GO6703" s="77">
        <v>0.13250000000000001</v>
      </c>
      <c r="GP6703" s="77">
        <v>3</v>
      </c>
      <c r="GQ6703" s="77">
        <v>0</v>
      </c>
      <c r="GR6703" s="77" t="s">
        <v>423</v>
      </c>
      <c r="GS6703" s="77">
        <v>0</v>
      </c>
      <c r="GT6703" s="77">
        <v>0</v>
      </c>
      <c r="GU6703" s="77">
        <v>0</v>
      </c>
      <c r="GV6703" s="77">
        <v>0</v>
      </c>
      <c r="GW6703" s="77">
        <v>0</v>
      </c>
      <c r="GX6703" s="77">
        <v>0</v>
      </c>
      <c r="GY6703" s="77">
        <v>0.1527377521613833</v>
      </c>
      <c r="GZ6703" s="77">
        <v>65.4637551143406</v>
      </c>
    </row>
    <row r="6704" spans="187:208" x14ac:dyDescent="0.25">
      <c r="GE6704" s="77" t="s">
        <v>425</v>
      </c>
      <c r="GF6704" s="77" t="s">
        <v>155</v>
      </c>
      <c r="GG6704" s="77" t="s">
        <v>479</v>
      </c>
      <c r="GH6704" s="77" t="s">
        <v>488</v>
      </c>
      <c r="GI6704" s="77">
        <v>2025</v>
      </c>
      <c r="GJ6704" s="77" t="s">
        <v>301</v>
      </c>
      <c r="GK6704" s="77">
        <v>13939.560973457539</v>
      </c>
      <c r="GL6704" s="77">
        <v>143.62803700000001</v>
      </c>
      <c r="GM6704" s="77">
        <v>2025</v>
      </c>
      <c r="GN6704" s="77" t="s">
        <v>175</v>
      </c>
      <c r="GO6704" s="77">
        <v>5.3000000000000005E-2</v>
      </c>
      <c r="GP6704" s="77">
        <v>3</v>
      </c>
      <c r="GQ6704" s="77">
        <v>0</v>
      </c>
      <c r="GR6704" s="77" t="s">
        <v>423</v>
      </c>
      <c r="GS6704" s="77">
        <v>0</v>
      </c>
      <c r="GT6704" s="77">
        <v>0</v>
      </c>
      <c r="GU6704" s="77">
        <v>0</v>
      </c>
      <c r="GV6704" s="77">
        <v>0</v>
      </c>
      <c r="GW6704" s="77">
        <v>0</v>
      </c>
      <c r="GX6704" s="77">
        <v>0</v>
      </c>
      <c r="GY6704" s="77">
        <v>5.5966209081309407E-2</v>
      </c>
      <c r="GZ6704" s="77">
        <v>780.14438394218553</v>
      </c>
    </row>
    <row r="6705" spans="187:208" x14ac:dyDescent="0.25">
      <c r="GE6705" s="77" t="s">
        <v>427</v>
      </c>
      <c r="GF6705" s="77" t="s">
        <v>155</v>
      </c>
      <c r="GG6705" s="77" t="s">
        <v>479</v>
      </c>
      <c r="GH6705" s="77" t="s">
        <v>488</v>
      </c>
      <c r="GI6705" s="77">
        <v>2025</v>
      </c>
      <c r="GJ6705" s="77" t="s">
        <v>303</v>
      </c>
      <c r="GK6705" s="77">
        <v>7467.8148194525511</v>
      </c>
      <c r="GL6705" s="77">
        <v>143.62803700000001</v>
      </c>
      <c r="GM6705" s="77">
        <v>2025</v>
      </c>
      <c r="GN6705" s="77" t="s">
        <v>175</v>
      </c>
      <c r="GO6705" s="77">
        <v>5.3000000000000005E-2</v>
      </c>
      <c r="GP6705" s="77">
        <v>3</v>
      </c>
      <c r="GQ6705" s="77">
        <v>0</v>
      </c>
      <c r="GR6705" s="77" t="s">
        <v>423</v>
      </c>
      <c r="GS6705" s="77">
        <v>0</v>
      </c>
      <c r="GT6705" s="77">
        <v>0</v>
      </c>
      <c r="GU6705" s="77">
        <v>0</v>
      </c>
      <c r="GV6705" s="77">
        <v>0</v>
      </c>
      <c r="GW6705" s="77">
        <v>0</v>
      </c>
      <c r="GX6705" s="77">
        <v>0</v>
      </c>
      <c r="GY6705" s="77">
        <v>5.5966209081309407E-2</v>
      </c>
      <c r="GZ6705" s="77">
        <v>417.94528556598232</v>
      </c>
    </row>
    <row r="6706" spans="187:208" x14ac:dyDescent="0.25">
      <c r="GE6706" s="77" t="s">
        <v>422</v>
      </c>
      <c r="GF6706" s="77" t="s">
        <v>155</v>
      </c>
      <c r="GG6706" s="77" t="s">
        <v>480</v>
      </c>
      <c r="GH6706" s="77" t="s">
        <v>300</v>
      </c>
      <c r="GI6706" s="77">
        <v>2021</v>
      </c>
      <c r="GJ6706" s="77" t="s">
        <v>305</v>
      </c>
      <c r="GK6706" s="77">
        <v>222.22942162781979</v>
      </c>
      <c r="GL6706" s="77">
        <v>84.742206999999993</v>
      </c>
      <c r="GM6706" s="77">
        <v>2021</v>
      </c>
      <c r="GN6706" s="77" t="s">
        <v>175</v>
      </c>
      <c r="GO6706" s="77">
        <v>0.13250000000000001</v>
      </c>
      <c r="GP6706" s="77">
        <v>3</v>
      </c>
      <c r="GQ6706" s="77">
        <v>0</v>
      </c>
      <c r="GR6706" s="77" t="s">
        <v>423</v>
      </c>
      <c r="GS6706" s="77">
        <v>0.1527377521613833</v>
      </c>
      <c r="GT6706" s="77">
        <v>33.942822323557493</v>
      </c>
      <c r="GU6706" s="77">
        <v>0.1527377521613833</v>
      </c>
      <c r="GV6706" s="77">
        <v>33.942822323557493</v>
      </c>
      <c r="GW6706" s="77">
        <v>0</v>
      </c>
      <c r="GX6706" s="77">
        <v>0</v>
      </c>
      <c r="GY6706" s="77">
        <v>0</v>
      </c>
      <c r="GZ6706" s="77">
        <v>0</v>
      </c>
    </row>
    <row r="6707" spans="187:208" x14ac:dyDescent="0.25">
      <c r="GE6707" s="77" t="s">
        <v>425</v>
      </c>
      <c r="GF6707" s="77" t="s">
        <v>155</v>
      </c>
      <c r="GG6707" s="77" t="s">
        <v>480</v>
      </c>
      <c r="GH6707" s="77" t="s">
        <v>300</v>
      </c>
      <c r="GI6707" s="77">
        <v>2021</v>
      </c>
      <c r="GJ6707" s="77" t="s">
        <v>301</v>
      </c>
      <c r="GK6707" s="77">
        <v>8585.7228092479327</v>
      </c>
      <c r="GL6707" s="77">
        <v>84.742206999999993</v>
      </c>
      <c r="GM6707" s="77">
        <v>2021</v>
      </c>
      <c r="GN6707" s="77" t="s">
        <v>175</v>
      </c>
      <c r="GO6707" s="77">
        <v>5.3000000000000005E-2</v>
      </c>
      <c r="GP6707" s="77">
        <v>3</v>
      </c>
      <c r="GQ6707" s="77">
        <v>0</v>
      </c>
      <c r="GR6707" s="77" t="s">
        <v>423</v>
      </c>
      <c r="GS6707" s="77">
        <v>5.5966209081309407E-2</v>
      </c>
      <c r="GT6707" s="77">
        <v>480.51035785653698</v>
      </c>
      <c r="GU6707" s="77">
        <v>5.5966209081309407E-2</v>
      </c>
      <c r="GV6707" s="77">
        <v>480.51035785653698</v>
      </c>
      <c r="GW6707" s="77">
        <v>0</v>
      </c>
      <c r="GX6707" s="77">
        <v>0</v>
      </c>
      <c r="GY6707" s="77">
        <v>0</v>
      </c>
      <c r="GZ6707" s="77">
        <v>0</v>
      </c>
    </row>
    <row r="6708" spans="187:208" x14ac:dyDescent="0.25">
      <c r="GE6708" s="77" t="s">
        <v>427</v>
      </c>
      <c r="GF6708" s="77" t="s">
        <v>155</v>
      </c>
      <c r="GG6708" s="77" t="s">
        <v>480</v>
      </c>
      <c r="GH6708" s="77" t="s">
        <v>300</v>
      </c>
      <c r="GI6708" s="77">
        <v>2021</v>
      </c>
      <c r="GJ6708" s="77" t="s">
        <v>303</v>
      </c>
      <c r="GK6708" s="77">
        <v>5338.1784104567359</v>
      </c>
      <c r="GL6708" s="77">
        <v>84.742206999999993</v>
      </c>
      <c r="GM6708" s="77">
        <v>2021</v>
      </c>
      <c r="GN6708" s="77" t="s">
        <v>175</v>
      </c>
      <c r="GO6708" s="77">
        <v>5.3000000000000005E-2</v>
      </c>
      <c r="GP6708" s="77">
        <v>3</v>
      </c>
      <c r="GQ6708" s="77">
        <v>0</v>
      </c>
      <c r="GR6708" s="77" t="s">
        <v>423</v>
      </c>
      <c r="GS6708" s="77">
        <v>5.5966209081309407E-2</v>
      </c>
      <c r="GT6708" s="77">
        <v>298.75760903295361</v>
      </c>
      <c r="GU6708" s="77">
        <v>5.5966209081309407E-2</v>
      </c>
      <c r="GV6708" s="77">
        <v>298.75760903295361</v>
      </c>
      <c r="GW6708" s="77">
        <v>0</v>
      </c>
      <c r="GX6708" s="77">
        <v>0</v>
      </c>
      <c r="GY6708" s="77">
        <v>0</v>
      </c>
      <c r="GZ6708" s="77">
        <v>0</v>
      </c>
    </row>
    <row r="6709" spans="187:208" x14ac:dyDescent="0.25">
      <c r="GE6709" s="77" t="s">
        <v>422</v>
      </c>
      <c r="GF6709" s="77" t="s">
        <v>155</v>
      </c>
      <c r="GG6709" s="77" t="s">
        <v>480</v>
      </c>
      <c r="GH6709" s="77" t="s">
        <v>300</v>
      </c>
      <c r="GI6709" s="77">
        <v>2022</v>
      </c>
      <c r="GJ6709" s="77" t="s">
        <v>305</v>
      </c>
      <c r="GK6709" s="77">
        <v>222.22942162781979</v>
      </c>
      <c r="GL6709" s="77">
        <v>84.742206999999993</v>
      </c>
      <c r="GM6709" s="77">
        <v>2022</v>
      </c>
      <c r="GN6709" s="77" t="s">
        <v>175</v>
      </c>
      <c r="GO6709" s="77">
        <v>0.13250000000000001</v>
      </c>
      <c r="GP6709" s="77">
        <v>3</v>
      </c>
      <c r="GQ6709" s="77">
        <v>0</v>
      </c>
      <c r="GR6709" s="77" t="s">
        <v>423</v>
      </c>
      <c r="GS6709" s="77">
        <v>0.1527377521613833</v>
      </c>
      <c r="GT6709" s="77">
        <v>33.942822323557493</v>
      </c>
      <c r="GU6709" s="77">
        <v>0.1527377521613833</v>
      </c>
      <c r="GV6709" s="77">
        <v>33.942822323557493</v>
      </c>
      <c r="GW6709" s="77">
        <v>0.1527377521613833</v>
      </c>
      <c r="GX6709" s="77">
        <v>33.942822323557493</v>
      </c>
      <c r="GY6709" s="77">
        <v>0</v>
      </c>
      <c r="GZ6709" s="77">
        <v>0</v>
      </c>
    </row>
    <row r="6710" spans="187:208" x14ac:dyDescent="0.25">
      <c r="GE6710" s="77" t="s">
        <v>425</v>
      </c>
      <c r="GF6710" s="77" t="s">
        <v>155</v>
      </c>
      <c r="GG6710" s="77" t="s">
        <v>480</v>
      </c>
      <c r="GH6710" s="77" t="s">
        <v>300</v>
      </c>
      <c r="GI6710" s="77">
        <v>2022</v>
      </c>
      <c r="GJ6710" s="77" t="s">
        <v>301</v>
      </c>
      <c r="GK6710" s="77">
        <v>8585.7228092479327</v>
      </c>
      <c r="GL6710" s="77">
        <v>84.742206999999993</v>
      </c>
      <c r="GM6710" s="77">
        <v>2022</v>
      </c>
      <c r="GN6710" s="77" t="s">
        <v>175</v>
      </c>
      <c r="GO6710" s="77">
        <v>5.3000000000000005E-2</v>
      </c>
      <c r="GP6710" s="77">
        <v>3</v>
      </c>
      <c r="GQ6710" s="77">
        <v>0</v>
      </c>
      <c r="GR6710" s="77" t="s">
        <v>423</v>
      </c>
      <c r="GS6710" s="77">
        <v>5.5966209081309407E-2</v>
      </c>
      <c r="GT6710" s="77">
        <v>480.51035785653698</v>
      </c>
      <c r="GU6710" s="77">
        <v>5.5966209081309407E-2</v>
      </c>
      <c r="GV6710" s="77">
        <v>480.51035785653698</v>
      </c>
      <c r="GW6710" s="77">
        <v>5.5966209081309407E-2</v>
      </c>
      <c r="GX6710" s="77">
        <v>480.51035785653698</v>
      </c>
      <c r="GY6710" s="77">
        <v>0</v>
      </c>
      <c r="GZ6710" s="77">
        <v>0</v>
      </c>
    </row>
    <row r="6711" spans="187:208" x14ac:dyDescent="0.25">
      <c r="GE6711" s="77" t="s">
        <v>427</v>
      </c>
      <c r="GF6711" s="77" t="s">
        <v>155</v>
      </c>
      <c r="GG6711" s="77" t="s">
        <v>480</v>
      </c>
      <c r="GH6711" s="77" t="s">
        <v>300</v>
      </c>
      <c r="GI6711" s="77">
        <v>2022</v>
      </c>
      <c r="GJ6711" s="77" t="s">
        <v>303</v>
      </c>
      <c r="GK6711" s="77">
        <v>5338.1784104567359</v>
      </c>
      <c r="GL6711" s="77">
        <v>84.742206999999993</v>
      </c>
      <c r="GM6711" s="77">
        <v>2022</v>
      </c>
      <c r="GN6711" s="77" t="s">
        <v>175</v>
      </c>
      <c r="GO6711" s="77">
        <v>5.3000000000000005E-2</v>
      </c>
      <c r="GP6711" s="77">
        <v>3</v>
      </c>
      <c r="GQ6711" s="77">
        <v>0</v>
      </c>
      <c r="GR6711" s="77" t="s">
        <v>423</v>
      </c>
      <c r="GS6711" s="77">
        <v>5.5966209081309407E-2</v>
      </c>
      <c r="GT6711" s="77">
        <v>298.75760903295361</v>
      </c>
      <c r="GU6711" s="77">
        <v>5.5966209081309407E-2</v>
      </c>
      <c r="GV6711" s="77">
        <v>298.75760903295361</v>
      </c>
      <c r="GW6711" s="77">
        <v>5.5966209081309407E-2</v>
      </c>
      <c r="GX6711" s="77">
        <v>298.75760903295361</v>
      </c>
      <c r="GY6711" s="77">
        <v>0</v>
      </c>
      <c r="GZ6711" s="77">
        <v>0</v>
      </c>
    </row>
    <row r="6712" spans="187:208" x14ac:dyDescent="0.25">
      <c r="GE6712" s="77" t="s">
        <v>422</v>
      </c>
      <c r="GF6712" s="77" t="s">
        <v>155</v>
      </c>
      <c r="GG6712" s="77" t="s">
        <v>480</v>
      </c>
      <c r="GH6712" s="77" t="s">
        <v>300</v>
      </c>
      <c r="GI6712" s="77">
        <v>2023</v>
      </c>
      <c r="GJ6712" s="77" t="s">
        <v>305</v>
      </c>
      <c r="GK6712" s="77">
        <v>233.23007680793731</v>
      </c>
      <c r="GL6712" s="77">
        <v>84.742206999999993</v>
      </c>
      <c r="GM6712" s="77">
        <v>2023</v>
      </c>
      <c r="GN6712" s="77" t="s">
        <v>175</v>
      </c>
      <c r="GO6712" s="77">
        <v>0.13250000000000001</v>
      </c>
      <c r="GP6712" s="77">
        <v>3</v>
      </c>
      <c r="GQ6712" s="77">
        <v>0</v>
      </c>
      <c r="GR6712" s="77" t="s">
        <v>423</v>
      </c>
      <c r="GS6712" s="77">
        <v>0</v>
      </c>
      <c r="GT6712" s="77">
        <v>0</v>
      </c>
      <c r="GU6712" s="77">
        <v>0.1527377521613833</v>
      </c>
      <c r="GV6712" s="77">
        <v>35.62303766807112</v>
      </c>
      <c r="GW6712" s="77">
        <v>0.1527377521613833</v>
      </c>
      <c r="GX6712" s="77">
        <v>35.62303766807112</v>
      </c>
      <c r="GY6712" s="77">
        <v>0.1527377521613833</v>
      </c>
      <c r="GZ6712" s="77">
        <v>35.62303766807112</v>
      </c>
    </row>
    <row r="6713" spans="187:208" x14ac:dyDescent="0.25">
      <c r="GE6713" s="77" t="s">
        <v>425</v>
      </c>
      <c r="GF6713" s="77" t="s">
        <v>155</v>
      </c>
      <c r="GG6713" s="77" t="s">
        <v>480</v>
      </c>
      <c r="GH6713" s="77" t="s">
        <v>300</v>
      </c>
      <c r="GI6713" s="77">
        <v>2023</v>
      </c>
      <c r="GJ6713" s="77" t="s">
        <v>301</v>
      </c>
      <c r="GK6713" s="77">
        <v>8896.5159934285821</v>
      </c>
      <c r="GL6713" s="77">
        <v>84.742206999999993</v>
      </c>
      <c r="GM6713" s="77">
        <v>2023</v>
      </c>
      <c r="GN6713" s="77" t="s">
        <v>175</v>
      </c>
      <c r="GO6713" s="77">
        <v>5.3000000000000005E-2</v>
      </c>
      <c r="GP6713" s="77">
        <v>3</v>
      </c>
      <c r="GQ6713" s="77">
        <v>0</v>
      </c>
      <c r="GR6713" s="77" t="s">
        <v>423</v>
      </c>
      <c r="GS6713" s="77">
        <v>0</v>
      </c>
      <c r="GT6713" s="77">
        <v>0</v>
      </c>
      <c r="GU6713" s="77">
        <v>5.5966209081309407E-2</v>
      </c>
      <c r="GV6713" s="77">
        <v>497.90427418343711</v>
      </c>
      <c r="GW6713" s="77">
        <v>5.5966209081309407E-2</v>
      </c>
      <c r="GX6713" s="77">
        <v>497.90427418343711</v>
      </c>
      <c r="GY6713" s="77">
        <v>5.5966209081309407E-2</v>
      </c>
      <c r="GZ6713" s="77">
        <v>497.90427418343711</v>
      </c>
    </row>
    <row r="6714" spans="187:208" x14ac:dyDescent="0.25">
      <c r="GE6714" s="77" t="s">
        <v>427</v>
      </c>
      <c r="GF6714" s="77" t="s">
        <v>155</v>
      </c>
      <c r="GG6714" s="77" t="s">
        <v>480</v>
      </c>
      <c r="GH6714" s="77" t="s">
        <v>300</v>
      </c>
      <c r="GI6714" s="77">
        <v>2023</v>
      </c>
      <c r="GJ6714" s="77" t="s">
        <v>303</v>
      </c>
      <c r="GK6714" s="77">
        <v>5534.8914862000884</v>
      </c>
      <c r="GL6714" s="77">
        <v>84.742206999999993</v>
      </c>
      <c r="GM6714" s="77">
        <v>2023</v>
      </c>
      <c r="GN6714" s="77" t="s">
        <v>175</v>
      </c>
      <c r="GO6714" s="77">
        <v>5.3000000000000005E-2</v>
      </c>
      <c r="GP6714" s="77">
        <v>3</v>
      </c>
      <c r="GQ6714" s="77">
        <v>0</v>
      </c>
      <c r="GR6714" s="77" t="s">
        <v>423</v>
      </c>
      <c r="GS6714" s="77">
        <v>0</v>
      </c>
      <c r="GT6714" s="77">
        <v>0</v>
      </c>
      <c r="GU6714" s="77">
        <v>5.5966209081309407E-2</v>
      </c>
      <c r="GV6714" s="77">
        <v>309.76689415903348</v>
      </c>
      <c r="GW6714" s="77">
        <v>5.5966209081309407E-2</v>
      </c>
      <c r="GX6714" s="77">
        <v>309.76689415903348</v>
      </c>
      <c r="GY6714" s="77">
        <v>5.5966209081309407E-2</v>
      </c>
      <c r="GZ6714" s="77">
        <v>309.76689415903348</v>
      </c>
    </row>
    <row r="6715" spans="187:208" x14ac:dyDescent="0.25">
      <c r="GE6715" s="77" t="s">
        <v>422</v>
      </c>
      <c r="GF6715" s="77" t="s">
        <v>155</v>
      </c>
      <c r="GG6715" s="77" t="s">
        <v>480</v>
      </c>
      <c r="GH6715" s="77" t="s">
        <v>300</v>
      </c>
      <c r="GI6715" s="77">
        <v>2024</v>
      </c>
      <c r="GJ6715" s="77" t="s">
        <v>305</v>
      </c>
      <c r="GK6715" s="77">
        <v>233.23007680793731</v>
      </c>
      <c r="GL6715" s="77">
        <v>84.742206999999993</v>
      </c>
      <c r="GM6715" s="77">
        <v>2024</v>
      </c>
      <c r="GN6715" s="77" t="s">
        <v>175</v>
      </c>
      <c r="GO6715" s="77">
        <v>0.13250000000000001</v>
      </c>
      <c r="GP6715" s="77">
        <v>3</v>
      </c>
      <c r="GQ6715" s="77">
        <v>0</v>
      </c>
      <c r="GR6715" s="77" t="s">
        <v>423</v>
      </c>
      <c r="GS6715" s="77">
        <v>0</v>
      </c>
      <c r="GT6715" s="77">
        <v>0</v>
      </c>
      <c r="GU6715" s="77">
        <v>0</v>
      </c>
      <c r="GV6715" s="77">
        <v>0</v>
      </c>
      <c r="GW6715" s="77">
        <v>0.1527377521613833</v>
      </c>
      <c r="GX6715" s="77">
        <v>35.62303766807112</v>
      </c>
      <c r="GY6715" s="77">
        <v>0.1527377521613833</v>
      </c>
      <c r="GZ6715" s="77">
        <v>35.62303766807112</v>
      </c>
    </row>
    <row r="6716" spans="187:208" x14ac:dyDescent="0.25">
      <c r="GE6716" s="77" t="s">
        <v>425</v>
      </c>
      <c r="GF6716" s="77" t="s">
        <v>155</v>
      </c>
      <c r="GG6716" s="77" t="s">
        <v>480</v>
      </c>
      <c r="GH6716" s="77" t="s">
        <v>300</v>
      </c>
      <c r="GI6716" s="77">
        <v>2024</v>
      </c>
      <c r="GJ6716" s="77" t="s">
        <v>301</v>
      </c>
      <c r="GK6716" s="77">
        <v>8896.5159934285821</v>
      </c>
      <c r="GL6716" s="77">
        <v>84.742206999999993</v>
      </c>
      <c r="GM6716" s="77">
        <v>2024</v>
      </c>
      <c r="GN6716" s="77" t="s">
        <v>175</v>
      </c>
      <c r="GO6716" s="77">
        <v>5.3000000000000005E-2</v>
      </c>
      <c r="GP6716" s="77">
        <v>3</v>
      </c>
      <c r="GQ6716" s="77">
        <v>0</v>
      </c>
      <c r="GR6716" s="77" t="s">
        <v>423</v>
      </c>
      <c r="GS6716" s="77">
        <v>0</v>
      </c>
      <c r="GT6716" s="77">
        <v>0</v>
      </c>
      <c r="GU6716" s="77">
        <v>0</v>
      </c>
      <c r="GV6716" s="77">
        <v>0</v>
      </c>
      <c r="GW6716" s="77">
        <v>5.5966209081309407E-2</v>
      </c>
      <c r="GX6716" s="77">
        <v>497.90427418343711</v>
      </c>
      <c r="GY6716" s="77">
        <v>5.5966209081309407E-2</v>
      </c>
      <c r="GZ6716" s="77">
        <v>497.90427418343711</v>
      </c>
    </row>
    <row r="6717" spans="187:208" x14ac:dyDescent="0.25">
      <c r="GE6717" s="77" t="s">
        <v>427</v>
      </c>
      <c r="GF6717" s="77" t="s">
        <v>155</v>
      </c>
      <c r="GG6717" s="77" t="s">
        <v>480</v>
      </c>
      <c r="GH6717" s="77" t="s">
        <v>300</v>
      </c>
      <c r="GI6717" s="77">
        <v>2024</v>
      </c>
      <c r="GJ6717" s="77" t="s">
        <v>303</v>
      </c>
      <c r="GK6717" s="77">
        <v>5534.8914862000884</v>
      </c>
      <c r="GL6717" s="77">
        <v>84.742206999999993</v>
      </c>
      <c r="GM6717" s="77">
        <v>2024</v>
      </c>
      <c r="GN6717" s="77" t="s">
        <v>175</v>
      </c>
      <c r="GO6717" s="77">
        <v>5.3000000000000005E-2</v>
      </c>
      <c r="GP6717" s="77">
        <v>3</v>
      </c>
      <c r="GQ6717" s="77">
        <v>0</v>
      </c>
      <c r="GR6717" s="77" t="s">
        <v>423</v>
      </c>
      <c r="GS6717" s="77">
        <v>0</v>
      </c>
      <c r="GT6717" s="77">
        <v>0</v>
      </c>
      <c r="GU6717" s="77">
        <v>0</v>
      </c>
      <c r="GV6717" s="77">
        <v>0</v>
      </c>
      <c r="GW6717" s="77">
        <v>5.5966209081309407E-2</v>
      </c>
      <c r="GX6717" s="77">
        <v>309.76689415903348</v>
      </c>
      <c r="GY6717" s="77">
        <v>5.5966209081309407E-2</v>
      </c>
      <c r="GZ6717" s="77">
        <v>309.76689415903348</v>
      </c>
    </row>
    <row r="6718" spans="187:208" x14ac:dyDescent="0.25">
      <c r="GE6718" s="77" t="s">
        <v>422</v>
      </c>
      <c r="GF6718" s="77" t="s">
        <v>155</v>
      </c>
      <c r="GG6718" s="77" t="s">
        <v>480</v>
      </c>
      <c r="GH6718" s="77" t="s">
        <v>300</v>
      </c>
      <c r="GI6718" s="77">
        <v>2025</v>
      </c>
      <c r="GJ6718" s="77" t="s">
        <v>305</v>
      </c>
      <c r="GK6718" s="77">
        <v>233.23007680793731</v>
      </c>
      <c r="GL6718" s="77">
        <v>84.742206999999993</v>
      </c>
      <c r="GM6718" s="77">
        <v>2025</v>
      </c>
      <c r="GN6718" s="77" t="s">
        <v>175</v>
      </c>
      <c r="GO6718" s="77">
        <v>0.13250000000000001</v>
      </c>
      <c r="GP6718" s="77">
        <v>3</v>
      </c>
      <c r="GQ6718" s="77">
        <v>0</v>
      </c>
      <c r="GR6718" s="77" t="s">
        <v>423</v>
      </c>
      <c r="GS6718" s="77">
        <v>0</v>
      </c>
      <c r="GT6718" s="77">
        <v>0</v>
      </c>
      <c r="GU6718" s="77">
        <v>0</v>
      </c>
      <c r="GV6718" s="77">
        <v>0</v>
      </c>
      <c r="GW6718" s="77">
        <v>0</v>
      </c>
      <c r="GX6718" s="77">
        <v>0</v>
      </c>
      <c r="GY6718" s="77">
        <v>0.1527377521613833</v>
      </c>
      <c r="GZ6718" s="77">
        <v>35.62303766807112</v>
      </c>
    </row>
    <row r="6719" spans="187:208" x14ac:dyDescent="0.25">
      <c r="GE6719" s="77" t="s">
        <v>425</v>
      </c>
      <c r="GF6719" s="77" t="s">
        <v>155</v>
      </c>
      <c r="GG6719" s="77" t="s">
        <v>480</v>
      </c>
      <c r="GH6719" s="77" t="s">
        <v>300</v>
      </c>
      <c r="GI6719" s="77">
        <v>2025</v>
      </c>
      <c r="GJ6719" s="77" t="s">
        <v>301</v>
      </c>
      <c r="GK6719" s="77">
        <v>8896.5159934285821</v>
      </c>
      <c r="GL6719" s="77">
        <v>84.742206999999993</v>
      </c>
      <c r="GM6719" s="77">
        <v>2025</v>
      </c>
      <c r="GN6719" s="77" t="s">
        <v>175</v>
      </c>
      <c r="GO6719" s="77">
        <v>5.3000000000000005E-2</v>
      </c>
      <c r="GP6719" s="77">
        <v>3</v>
      </c>
      <c r="GQ6719" s="77">
        <v>0</v>
      </c>
      <c r="GR6719" s="77" t="s">
        <v>423</v>
      </c>
      <c r="GS6719" s="77">
        <v>0</v>
      </c>
      <c r="GT6719" s="77">
        <v>0</v>
      </c>
      <c r="GU6719" s="77">
        <v>0</v>
      </c>
      <c r="GV6719" s="77">
        <v>0</v>
      </c>
      <c r="GW6719" s="77">
        <v>0</v>
      </c>
      <c r="GX6719" s="77">
        <v>0</v>
      </c>
      <c r="GY6719" s="77">
        <v>5.5966209081309407E-2</v>
      </c>
      <c r="GZ6719" s="77">
        <v>497.90427418343711</v>
      </c>
    </row>
    <row r="6720" spans="187:208" x14ac:dyDescent="0.25">
      <c r="GE6720" s="77" t="s">
        <v>427</v>
      </c>
      <c r="GF6720" s="77" t="s">
        <v>155</v>
      </c>
      <c r="GG6720" s="77" t="s">
        <v>480</v>
      </c>
      <c r="GH6720" s="77" t="s">
        <v>300</v>
      </c>
      <c r="GI6720" s="77">
        <v>2025</v>
      </c>
      <c r="GJ6720" s="77" t="s">
        <v>303</v>
      </c>
      <c r="GK6720" s="77">
        <v>5534.8914862000884</v>
      </c>
      <c r="GL6720" s="77">
        <v>84.742206999999993</v>
      </c>
      <c r="GM6720" s="77">
        <v>2025</v>
      </c>
      <c r="GN6720" s="77" t="s">
        <v>175</v>
      </c>
      <c r="GO6720" s="77">
        <v>5.3000000000000005E-2</v>
      </c>
      <c r="GP6720" s="77">
        <v>3</v>
      </c>
      <c r="GQ6720" s="77">
        <v>0</v>
      </c>
      <c r="GR6720" s="77" t="s">
        <v>423</v>
      </c>
      <c r="GS6720" s="77">
        <v>0</v>
      </c>
      <c r="GT6720" s="77">
        <v>0</v>
      </c>
      <c r="GU6720" s="77">
        <v>0</v>
      </c>
      <c r="GV6720" s="77">
        <v>0</v>
      </c>
      <c r="GW6720" s="77">
        <v>0</v>
      </c>
      <c r="GX6720" s="77">
        <v>0</v>
      </c>
      <c r="GY6720" s="77">
        <v>5.5966209081309407E-2</v>
      </c>
      <c r="GZ6720" s="77">
        <v>309.76689415903348</v>
      </c>
    </row>
    <row r="6721" spans="187:208" x14ac:dyDescent="0.25">
      <c r="GE6721" s="77" t="s">
        <v>422</v>
      </c>
      <c r="GF6721" s="77" t="s">
        <v>155</v>
      </c>
      <c r="GG6721" s="77" t="s">
        <v>480</v>
      </c>
      <c r="GH6721" s="77" t="s">
        <v>432</v>
      </c>
      <c r="GI6721" s="77">
        <v>2021</v>
      </c>
      <c r="GJ6721" s="77" t="s">
        <v>305</v>
      </c>
      <c r="GK6721" s="77">
        <v>222.2294216278213</v>
      </c>
      <c r="GL6721" s="77">
        <v>84.742206999999993</v>
      </c>
      <c r="GM6721" s="77">
        <v>2021</v>
      </c>
      <c r="GN6721" s="77" t="s">
        <v>175</v>
      </c>
      <c r="GO6721" s="77">
        <v>0.13250000000000001</v>
      </c>
      <c r="GP6721" s="77">
        <v>3</v>
      </c>
      <c r="GQ6721" s="77">
        <v>0</v>
      </c>
      <c r="GR6721" s="77" t="s">
        <v>423</v>
      </c>
      <c r="GS6721" s="77">
        <v>0.1527377521613833</v>
      </c>
      <c r="GT6721" s="77">
        <v>33.942822323557721</v>
      </c>
      <c r="GU6721" s="77">
        <v>0.1527377521613833</v>
      </c>
      <c r="GV6721" s="77">
        <v>33.942822323557721</v>
      </c>
      <c r="GW6721" s="77">
        <v>0</v>
      </c>
      <c r="GX6721" s="77">
        <v>0</v>
      </c>
      <c r="GY6721" s="77">
        <v>0</v>
      </c>
      <c r="GZ6721" s="77">
        <v>0</v>
      </c>
    </row>
    <row r="6722" spans="187:208" x14ac:dyDescent="0.25">
      <c r="GE6722" s="77" t="s">
        <v>425</v>
      </c>
      <c r="GF6722" s="77" t="s">
        <v>155</v>
      </c>
      <c r="GG6722" s="77" t="s">
        <v>480</v>
      </c>
      <c r="GH6722" s="77" t="s">
        <v>432</v>
      </c>
      <c r="GI6722" s="77">
        <v>2021</v>
      </c>
      <c r="GJ6722" s="77" t="s">
        <v>301</v>
      </c>
      <c r="GK6722" s="77">
        <v>8585.7228092479345</v>
      </c>
      <c r="GL6722" s="77">
        <v>84.742206999999993</v>
      </c>
      <c r="GM6722" s="77">
        <v>2021</v>
      </c>
      <c r="GN6722" s="77" t="s">
        <v>175</v>
      </c>
      <c r="GO6722" s="77">
        <v>5.3000000000000005E-2</v>
      </c>
      <c r="GP6722" s="77">
        <v>3</v>
      </c>
      <c r="GQ6722" s="77">
        <v>0</v>
      </c>
      <c r="GR6722" s="77" t="s">
        <v>423</v>
      </c>
      <c r="GS6722" s="77">
        <v>5.5966209081309407E-2</v>
      </c>
      <c r="GT6722" s="77">
        <v>480.51035785653704</v>
      </c>
      <c r="GU6722" s="77">
        <v>5.5966209081309407E-2</v>
      </c>
      <c r="GV6722" s="77">
        <v>480.51035785653704</v>
      </c>
      <c r="GW6722" s="77">
        <v>0</v>
      </c>
      <c r="GX6722" s="77">
        <v>0</v>
      </c>
      <c r="GY6722" s="77">
        <v>0</v>
      </c>
      <c r="GZ6722" s="77">
        <v>0</v>
      </c>
    </row>
    <row r="6723" spans="187:208" x14ac:dyDescent="0.25">
      <c r="GE6723" s="77" t="s">
        <v>422</v>
      </c>
      <c r="GF6723" s="77" t="s">
        <v>155</v>
      </c>
      <c r="GG6723" s="77" t="s">
        <v>480</v>
      </c>
      <c r="GH6723" s="77" t="s">
        <v>432</v>
      </c>
      <c r="GI6723" s="77">
        <v>2022</v>
      </c>
      <c r="GJ6723" s="77" t="s">
        <v>305</v>
      </c>
      <c r="GK6723" s="77">
        <v>222.2294216278213</v>
      </c>
      <c r="GL6723" s="77">
        <v>84.742206999999993</v>
      </c>
      <c r="GM6723" s="77">
        <v>2022</v>
      </c>
      <c r="GN6723" s="77" t="s">
        <v>175</v>
      </c>
      <c r="GO6723" s="77">
        <v>0.13250000000000001</v>
      </c>
      <c r="GP6723" s="77">
        <v>3</v>
      </c>
      <c r="GQ6723" s="77">
        <v>0</v>
      </c>
      <c r="GR6723" s="77" t="s">
        <v>423</v>
      </c>
      <c r="GS6723" s="77">
        <v>0.1527377521613833</v>
      </c>
      <c r="GT6723" s="77">
        <v>33.942822323557721</v>
      </c>
      <c r="GU6723" s="77">
        <v>0.1527377521613833</v>
      </c>
      <c r="GV6723" s="77">
        <v>33.942822323557721</v>
      </c>
      <c r="GW6723" s="77">
        <v>0.1527377521613833</v>
      </c>
      <c r="GX6723" s="77">
        <v>33.942822323557721</v>
      </c>
      <c r="GY6723" s="77">
        <v>0</v>
      </c>
      <c r="GZ6723" s="77">
        <v>0</v>
      </c>
    </row>
    <row r="6724" spans="187:208" x14ac:dyDescent="0.25">
      <c r="GE6724" s="77" t="s">
        <v>425</v>
      </c>
      <c r="GF6724" s="77" t="s">
        <v>155</v>
      </c>
      <c r="GG6724" s="77" t="s">
        <v>480</v>
      </c>
      <c r="GH6724" s="77" t="s">
        <v>432</v>
      </c>
      <c r="GI6724" s="77">
        <v>2022</v>
      </c>
      <c r="GJ6724" s="77" t="s">
        <v>301</v>
      </c>
      <c r="GK6724" s="77">
        <v>8585.7228092479345</v>
      </c>
      <c r="GL6724" s="77">
        <v>84.742206999999993</v>
      </c>
      <c r="GM6724" s="77">
        <v>2022</v>
      </c>
      <c r="GN6724" s="77" t="s">
        <v>175</v>
      </c>
      <c r="GO6724" s="77">
        <v>5.3000000000000005E-2</v>
      </c>
      <c r="GP6724" s="77">
        <v>3</v>
      </c>
      <c r="GQ6724" s="77">
        <v>0</v>
      </c>
      <c r="GR6724" s="77" t="s">
        <v>423</v>
      </c>
      <c r="GS6724" s="77">
        <v>5.5966209081309407E-2</v>
      </c>
      <c r="GT6724" s="77">
        <v>480.51035785653704</v>
      </c>
      <c r="GU6724" s="77">
        <v>5.5966209081309407E-2</v>
      </c>
      <c r="GV6724" s="77">
        <v>480.51035785653704</v>
      </c>
      <c r="GW6724" s="77">
        <v>5.5966209081309407E-2</v>
      </c>
      <c r="GX6724" s="77">
        <v>480.51035785653704</v>
      </c>
      <c r="GY6724" s="77">
        <v>0</v>
      </c>
      <c r="GZ6724" s="77">
        <v>0</v>
      </c>
    </row>
    <row r="6725" spans="187:208" x14ac:dyDescent="0.25">
      <c r="GE6725" s="77" t="s">
        <v>422</v>
      </c>
      <c r="GF6725" s="77" t="s">
        <v>155</v>
      </c>
      <c r="GG6725" s="77" t="s">
        <v>480</v>
      </c>
      <c r="GH6725" s="77" t="s">
        <v>432</v>
      </c>
      <c r="GI6725" s="77">
        <v>2023</v>
      </c>
      <c r="GJ6725" s="77" t="s">
        <v>305</v>
      </c>
      <c r="GK6725" s="77">
        <v>233.23007680792861</v>
      </c>
      <c r="GL6725" s="77">
        <v>84.742206999999993</v>
      </c>
      <c r="GM6725" s="77">
        <v>2023</v>
      </c>
      <c r="GN6725" s="77" t="s">
        <v>175</v>
      </c>
      <c r="GO6725" s="77">
        <v>0.13250000000000001</v>
      </c>
      <c r="GP6725" s="77">
        <v>3</v>
      </c>
      <c r="GQ6725" s="77">
        <v>0</v>
      </c>
      <c r="GR6725" s="77" t="s">
        <v>423</v>
      </c>
      <c r="GS6725" s="77">
        <v>0</v>
      </c>
      <c r="GT6725" s="77">
        <v>0</v>
      </c>
      <c r="GU6725" s="77">
        <v>0.1527377521613833</v>
      </c>
      <c r="GV6725" s="77">
        <v>35.623037668069792</v>
      </c>
      <c r="GW6725" s="77">
        <v>0.1527377521613833</v>
      </c>
      <c r="GX6725" s="77">
        <v>35.623037668069792</v>
      </c>
      <c r="GY6725" s="77">
        <v>0.1527377521613833</v>
      </c>
      <c r="GZ6725" s="77">
        <v>35.623037668069792</v>
      </c>
    </row>
    <row r="6726" spans="187:208" x14ac:dyDescent="0.25">
      <c r="GE6726" s="77" t="s">
        <v>425</v>
      </c>
      <c r="GF6726" s="77" t="s">
        <v>155</v>
      </c>
      <c r="GG6726" s="77" t="s">
        <v>480</v>
      </c>
      <c r="GH6726" s="77" t="s">
        <v>432</v>
      </c>
      <c r="GI6726" s="77">
        <v>2023</v>
      </c>
      <c r="GJ6726" s="77" t="s">
        <v>301</v>
      </c>
      <c r="GK6726" s="77">
        <v>8896.5159934285857</v>
      </c>
      <c r="GL6726" s="77">
        <v>84.742206999999993</v>
      </c>
      <c r="GM6726" s="77">
        <v>2023</v>
      </c>
      <c r="GN6726" s="77" t="s">
        <v>175</v>
      </c>
      <c r="GO6726" s="77">
        <v>5.3000000000000005E-2</v>
      </c>
      <c r="GP6726" s="77">
        <v>3</v>
      </c>
      <c r="GQ6726" s="77">
        <v>0</v>
      </c>
      <c r="GR6726" s="77" t="s">
        <v>423</v>
      </c>
      <c r="GS6726" s="77">
        <v>0</v>
      </c>
      <c r="GT6726" s="77">
        <v>0</v>
      </c>
      <c r="GU6726" s="77">
        <v>5.5966209081309407E-2</v>
      </c>
      <c r="GV6726" s="77">
        <v>497.90427418343728</v>
      </c>
      <c r="GW6726" s="77">
        <v>5.5966209081309407E-2</v>
      </c>
      <c r="GX6726" s="77">
        <v>497.90427418343728</v>
      </c>
      <c r="GY6726" s="77">
        <v>5.5966209081309407E-2</v>
      </c>
      <c r="GZ6726" s="77">
        <v>497.90427418343728</v>
      </c>
    </row>
    <row r="6727" spans="187:208" x14ac:dyDescent="0.25">
      <c r="GE6727" s="77" t="s">
        <v>422</v>
      </c>
      <c r="GF6727" s="77" t="s">
        <v>155</v>
      </c>
      <c r="GG6727" s="77" t="s">
        <v>480</v>
      </c>
      <c r="GH6727" s="77" t="s">
        <v>432</v>
      </c>
      <c r="GI6727" s="77">
        <v>2024</v>
      </c>
      <c r="GJ6727" s="77" t="s">
        <v>305</v>
      </c>
      <c r="GK6727" s="77">
        <v>233.23007680792861</v>
      </c>
      <c r="GL6727" s="77">
        <v>84.742206999999993</v>
      </c>
      <c r="GM6727" s="77">
        <v>2024</v>
      </c>
      <c r="GN6727" s="77" t="s">
        <v>175</v>
      </c>
      <c r="GO6727" s="77">
        <v>0.13250000000000001</v>
      </c>
      <c r="GP6727" s="77">
        <v>3</v>
      </c>
      <c r="GQ6727" s="77">
        <v>0</v>
      </c>
      <c r="GR6727" s="77" t="s">
        <v>423</v>
      </c>
      <c r="GS6727" s="77">
        <v>0</v>
      </c>
      <c r="GT6727" s="77">
        <v>0</v>
      </c>
      <c r="GU6727" s="77">
        <v>0</v>
      </c>
      <c r="GV6727" s="77">
        <v>0</v>
      </c>
      <c r="GW6727" s="77">
        <v>0.1527377521613833</v>
      </c>
      <c r="GX6727" s="77">
        <v>35.623037668069792</v>
      </c>
      <c r="GY6727" s="77">
        <v>0.1527377521613833</v>
      </c>
      <c r="GZ6727" s="77">
        <v>35.623037668069792</v>
      </c>
    </row>
    <row r="6728" spans="187:208" x14ac:dyDescent="0.25">
      <c r="GE6728" s="77" t="s">
        <v>425</v>
      </c>
      <c r="GF6728" s="77" t="s">
        <v>155</v>
      </c>
      <c r="GG6728" s="77" t="s">
        <v>480</v>
      </c>
      <c r="GH6728" s="77" t="s">
        <v>432</v>
      </c>
      <c r="GI6728" s="77">
        <v>2024</v>
      </c>
      <c r="GJ6728" s="77" t="s">
        <v>301</v>
      </c>
      <c r="GK6728" s="77">
        <v>8896.5159934285857</v>
      </c>
      <c r="GL6728" s="77">
        <v>84.742206999999993</v>
      </c>
      <c r="GM6728" s="77">
        <v>2024</v>
      </c>
      <c r="GN6728" s="77" t="s">
        <v>175</v>
      </c>
      <c r="GO6728" s="77">
        <v>5.3000000000000005E-2</v>
      </c>
      <c r="GP6728" s="77">
        <v>3</v>
      </c>
      <c r="GQ6728" s="77">
        <v>0</v>
      </c>
      <c r="GR6728" s="77" t="s">
        <v>423</v>
      </c>
      <c r="GS6728" s="77">
        <v>0</v>
      </c>
      <c r="GT6728" s="77">
        <v>0</v>
      </c>
      <c r="GU6728" s="77">
        <v>0</v>
      </c>
      <c r="GV6728" s="77">
        <v>0</v>
      </c>
      <c r="GW6728" s="77">
        <v>5.5966209081309407E-2</v>
      </c>
      <c r="GX6728" s="77">
        <v>497.90427418343728</v>
      </c>
      <c r="GY6728" s="77">
        <v>5.5966209081309407E-2</v>
      </c>
      <c r="GZ6728" s="77">
        <v>497.90427418343728</v>
      </c>
    </row>
    <row r="6729" spans="187:208" x14ac:dyDescent="0.25">
      <c r="GE6729" s="77" t="s">
        <v>422</v>
      </c>
      <c r="GF6729" s="77" t="s">
        <v>155</v>
      </c>
      <c r="GG6729" s="77" t="s">
        <v>480</v>
      </c>
      <c r="GH6729" s="77" t="s">
        <v>432</v>
      </c>
      <c r="GI6729" s="77">
        <v>2025</v>
      </c>
      <c r="GJ6729" s="77" t="s">
        <v>305</v>
      </c>
      <c r="GK6729" s="77">
        <v>233.23007680792861</v>
      </c>
      <c r="GL6729" s="77">
        <v>84.742206999999993</v>
      </c>
      <c r="GM6729" s="77">
        <v>2025</v>
      </c>
      <c r="GN6729" s="77" t="s">
        <v>175</v>
      </c>
      <c r="GO6729" s="77">
        <v>0.13250000000000001</v>
      </c>
      <c r="GP6729" s="77">
        <v>3</v>
      </c>
      <c r="GQ6729" s="77">
        <v>0</v>
      </c>
      <c r="GR6729" s="77" t="s">
        <v>423</v>
      </c>
      <c r="GS6729" s="77">
        <v>0</v>
      </c>
      <c r="GT6729" s="77">
        <v>0</v>
      </c>
      <c r="GU6729" s="77">
        <v>0</v>
      </c>
      <c r="GV6729" s="77">
        <v>0</v>
      </c>
      <c r="GW6729" s="77">
        <v>0</v>
      </c>
      <c r="GX6729" s="77">
        <v>0</v>
      </c>
      <c r="GY6729" s="77">
        <v>0.1527377521613833</v>
      </c>
      <c r="GZ6729" s="77">
        <v>35.623037668069792</v>
      </c>
    </row>
    <row r="6730" spans="187:208" x14ac:dyDescent="0.25">
      <c r="GE6730" s="77" t="s">
        <v>425</v>
      </c>
      <c r="GF6730" s="77" t="s">
        <v>155</v>
      </c>
      <c r="GG6730" s="77" t="s">
        <v>480</v>
      </c>
      <c r="GH6730" s="77" t="s">
        <v>432</v>
      </c>
      <c r="GI6730" s="77">
        <v>2025</v>
      </c>
      <c r="GJ6730" s="77" t="s">
        <v>301</v>
      </c>
      <c r="GK6730" s="77">
        <v>8896.5159934285857</v>
      </c>
      <c r="GL6730" s="77">
        <v>84.742206999999993</v>
      </c>
      <c r="GM6730" s="77">
        <v>2025</v>
      </c>
      <c r="GN6730" s="77" t="s">
        <v>175</v>
      </c>
      <c r="GO6730" s="77">
        <v>5.3000000000000005E-2</v>
      </c>
      <c r="GP6730" s="77">
        <v>3</v>
      </c>
      <c r="GQ6730" s="77">
        <v>0</v>
      </c>
      <c r="GR6730" s="77" t="s">
        <v>423</v>
      </c>
      <c r="GS6730" s="77">
        <v>0</v>
      </c>
      <c r="GT6730" s="77">
        <v>0</v>
      </c>
      <c r="GU6730" s="77">
        <v>0</v>
      </c>
      <c r="GV6730" s="77">
        <v>0</v>
      </c>
      <c r="GW6730" s="77">
        <v>0</v>
      </c>
      <c r="GX6730" s="77">
        <v>0</v>
      </c>
      <c r="GY6730" s="77">
        <v>5.5966209081309407E-2</v>
      </c>
      <c r="GZ6730" s="77">
        <v>497.90427418343728</v>
      </c>
    </row>
    <row r="6731" spans="187:208" x14ac:dyDescent="0.25">
      <c r="GE6731" s="77" t="s">
        <v>422</v>
      </c>
      <c r="GF6731" s="77" t="s">
        <v>155</v>
      </c>
      <c r="GG6731" s="77" t="s">
        <v>480</v>
      </c>
      <c r="GH6731" s="77" t="s">
        <v>439</v>
      </c>
      <c r="GI6731" s="77">
        <v>2021</v>
      </c>
      <c r="GJ6731" s="77" t="s">
        <v>305</v>
      </c>
      <c r="GK6731" s="77">
        <v>0.69641821681224947</v>
      </c>
      <c r="GL6731" s="77">
        <v>84.742206999999993</v>
      </c>
      <c r="GM6731" s="77">
        <v>2021</v>
      </c>
      <c r="GN6731" s="77" t="s">
        <v>175</v>
      </c>
      <c r="GO6731" s="77">
        <v>0.13250000000000001</v>
      </c>
      <c r="GP6731" s="77">
        <v>3</v>
      </c>
      <c r="GQ6731" s="77">
        <v>0</v>
      </c>
      <c r="GR6731" s="77" t="s">
        <v>423</v>
      </c>
      <c r="GS6731" s="77">
        <v>0.1527377521613833</v>
      </c>
      <c r="GT6731" s="77">
        <v>0.10636935300014186</v>
      </c>
      <c r="GU6731" s="77">
        <v>0.1527377521613833</v>
      </c>
      <c r="GV6731" s="77">
        <v>0.10636935300014186</v>
      </c>
      <c r="GW6731" s="77">
        <v>0</v>
      </c>
      <c r="GX6731" s="77">
        <v>0</v>
      </c>
      <c r="GY6731" s="77">
        <v>0</v>
      </c>
      <c r="GZ6731" s="77">
        <v>0</v>
      </c>
    </row>
    <row r="6732" spans="187:208" x14ac:dyDescent="0.25">
      <c r="GE6732" s="77" t="s">
        <v>425</v>
      </c>
      <c r="GF6732" s="77" t="s">
        <v>155</v>
      </c>
      <c r="GG6732" s="77" t="s">
        <v>480</v>
      </c>
      <c r="GH6732" s="77" t="s">
        <v>439</v>
      </c>
      <c r="GI6732" s="77">
        <v>2021</v>
      </c>
      <c r="GJ6732" s="77" t="s">
        <v>301</v>
      </c>
      <c r="GK6732" s="77">
        <v>2.9419641522811548</v>
      </c>
      <c r="GL6732" s="77">
        <v>84.742206999999993</v>
      </c>
      <c r="GM6732" s="77">
        <v>2021</v>
      </c>
      <c r="GN6732" s="77" t="s">
        <v>175</v>
      </c>
      <c r="GO6732" s="77">
        <v>5.3000000000000005E-2</v>
      </c>
      <c r="GP6732" s="77">
        <v>3</v>
      </c>
      <c r="GQ6732" s="77">
        <v>0</v>
      </c>
      <c r="GR6732" s="77" t="s">
        <v>423</v>
      </c>
      <c r="GS6732" s="77">
        <v>5.5966209081309407E-2</v>
      </c>
      <c r="GT6732" s="77">
        <v>0.16465058085628428</v>
      </c>
      <c r="GU6732" s="77">
        <v>5.5966209081309407E-2</v>
      </c>
      <c r="GV6732" s="77">
        <v>0.16465058085628428</v>
      </c>
      <c r="GW6732" s="77">
        <v>0</v>
      </c>
      <c r="GX6732" s="77">
        <v>0</v>
      </c>
      <c r="GY6732" s="77">
        <v>0</v>
      </c>
      <c r="GZ6732" s="77">
        <v>0</v>
      </c>
    </row>
    <row r="6733" spans="187:208" x14ac:dyDescent="0.25">
      <c r="GE6733" s="77" t="s">
        <v>427</v>
      </c>
      <c r="GF6733" s="77" t="s">
        <v>155</v>
      </c>
      <c r="GG6733" s="77" t="s">
        <v>480</v>
      </c>
      <c r="GH6733" s="77" t="s">
        <v>439</v>
      </c>
      <c r="GI6733" s="77">
        <v>2021</v>
      </c>
      <c r="GJ6733" s="77" t="s">
        <v>303</v>
      </c>
      <c r="GK6733" s="77">
        <v>1.602175962208285</v>
      </c>
      <c r="GL6733" s="77">
        <v>84.742206999999993</v>
      </c>
      <c r="GM6733" s="77">
        <v>2021</v>
      </c>
      <c r="GN6733" s="77" t="s">
        <v>175</v>
      </c>
      <c r="GO6733" s="77">
        <v>5.3000000000000005E-2</v>
      </c>
      <c r="GP6733" s="77">
        <v>3</v>
      </c>
      <c r="GQ6733" s="77">
        <v>0</v>
      </c>
      <c r="GR6733" s="77" t="s">
        <v>423</v>
      </c>
      <c r="GS6733" s="77">
        <v>5.5966209081309407E-2</v>
      </c>
      <c r="GT6733" s="77">
        <v>8.9667714885996952E-2</v>
      </c>
      <c r="GU6733" s="77">
        <v>5.5966209081309407E-2</v>
      </c>
      <c r="GV6733" s="77">
        <v>8.9667714885996952E-2</v>
      </c>
      <c r="GW6733" s="77">
        <v>0</v>
      </c>
      <c r="GX6733" s="77">
        <v>0</v>
      </c>
      <c r="GY6733" s="77">
        <v>0</v>
      </c>
      <c r="GZ6733" s="77">
        <v>0</v>
      </c>
    </row>
    <row r="6734" spans="187:208" x14ac:dyDescent="0.25">
      <c r="GE6734" s="77" t="s">
        <v>422</v>
      </c>
      <c r="GF6734" s="77" t="s">
        <v>155</v>
      </c>
      <c r="GG6734" s="77" t="s">
        <v>480</v>
      </c>
      <c r="GH6734" s="77" t="s">
        <v>439</v>
      </c>
      <c r="GI6734" s="77">
        <v>2022</v>
      </c>
      <c r="GJ6734" s="77" t="s">
        <v>305</v>
      </c>
      <c r="GK6734" s="77">
        <v>0.69641821681224947</v>
      </c>
      <c r="GL6734" s="77">
        <v>84.742206999999993</v>
      </c>
      <c r="GM6734" s="77">
        <v>2022</v>
      </c>
      <c r="GN6734" s="77" t="s">
        <v>175</v>
      </c>
      <c r="GO6734" s="77">
        <v>0.13250000000000001</v>
      </c>
      <c r="GP6734" s="77">
        <v>3</v>
      </c>
      <c r="GQ6734" s="77">
        <v>0</v>
      </c>
      <c r="GR6734" s="77" t="s">
        <v>423</v>
      </c>
      <c r="GS6734" s="77">
        <v>0.1527377521613833</v>
      </c>
      <c r="GT6734" s="77">
        <v>0.10636935300014186</v>
      </c>
      <c r="GU6734" s="77">
        <v>0.1527377521613833</v>
      </c>
      <c r="GV6734" s="77">
        <v>0.10636935300014186</v>
      </c>
      <c r="GW6734" s="77">
        <v>0.1527377521613833</v>
      </c>
      <c r="GX6734" s="77">
        <v>0.10636935300014186</v>
      </c>
      <c r="GY6734" s="77">
        <v>0</v>
      </c>
      <c r="GZ6734" s="77">
        <v>0</v>
      </c>
    </row>
    <row r="6735" spans="187:208" x14ac:dyDescent="0.25">
      <c r="GE6735" s="77" t="s">
        <v>425</v>
      </c>
      <c r="GF6735" s="77" t="s">
        <v>155</v>
      </c>
      <c r="GG6735" s="77" t="s">
        <v>480</v>
      </c>
      <c r="GH6735" s="77" t="s">
        <v>439</v>
      </c>
      <c r="GI6735" s="77">
        <v>2022</v>
      </c>
      <c r="GJ6735" s="77" t="s">
        <v>301</v>
      </c>
      <c r="GK6735" s="77">
        <v>2.9419641522811548</v>
      </c>
      <c r="GL6735" s="77">
        <v>84.742206999999993</v>
      </c>
      <c r="GM6735" s="77">
        <v>2022</v>
      </c>
      <c r="GN6735" s="77" t="s">
        <v>175</v>
      </c>
      <c r="GO6735" s="77">
        <v>5.3000000000000005E-2</v>
      </c>
      <c r="GP6735" s="77">
        <v>3</v>
      </c>
      <c r="GQ6735" s="77">
        <v>0</v>
      </c>
      <c r="GR6735" s="77" t="s">
        <v>423</v>
      </c>
      <c r="GS6735" s="77">
        <v>5.5966209081309407E-2</v>
      </c>
      <c r="GT6735" s="77">
        <v>0.16465058085628428</v>
      </c>
      <c r="GU6735" s="77">
        <v>5.5966209081309407E-2</v>
      </c>
      <c r="GV6735" s="77">
        <v>0.16465058085628428</v>
      </c>
      <c r="GW6735" s="77">
        <v>5.5966209081309407E-2</v>
      </c>
      <c r="GX6735" s="77">
        <v>0.16465058085628428</v>
      </c>
      <c r="GY6735" s="77">
        <v>0</v>
      </c>
      <c r="GZ6735" s="77">
        <v>0</v>
      </c>
    </row>
    <row r="6736" spans="187:208" x14ac:dyDescent="0.25">
      <c r="GE6736" s="77" t="s">
        <v>427</v>
      </c>
      <c r="GF6736" s="77" t="s">
        <v>155</v>
      </c>
      <c r="GG6736" s="77" t="s">
        <v>480</v>
      </c>
      <c r="GH6736" s="77" t="s">
        <v>439</v>
      </c>
      <c r="GI6736" s="77">
        <v>2022</v>
      </c>
      <c r="GJ6736" s="77" t="s">
        <v>303</v>
      </c>
      <c r="GK6736" s="77">
        <v>1.602175962208285</v>
      </c>
      <c r="GL6736" s="77">
        <v>84.742206999999993</v>
      </c>
      <c r="GM6736" s="77">
        <v>2022</v>
      </c>
      <c r="GN6736" s="77" t="s">
        <v>175</v>
      </c>
      <c r="GO6736" s="77">
        <v>5.3000000000000005E-2</v>
      </c>
      <c r="GP6736" s="77">
        <v>3</v>
      </c>
      <c r="GQ6736" s="77">
        <v>0</v>
      </c>
      <c r="GR6736" s="77" t="s">
        <v>423</v>
      </c>
      <c r="GS6736" s="77">
        <v>5.5966209081309407E-2</v>
      </c>
      <c r="GT6736" s="77">
        <v>8.9667714885996952E-2</v>
      </c>
      <c r="GU6736" s="77">
        <v>5.5966209081309407E-2</v>
      </c>
      <c r="GV6736" s="77">
        <v>8.9667714885996952E-2</v>
      </c>
      <c r="GW6736" s="77">
        <v>5.5966209081309407E-2</v>
      </c>
      <c r="GX6736" s="77">
        <v>8.9667714885996952E-2</v>
      </c>
      <c r="GY6736" s="77">
        <v>0</v>
      </c>
      <c r="GZ6736" s="77">
        <v>0</v>
      </c>
    </row>
    <row r="6737" spans="187:208" x14ac:dyDescent="0.25">
      <c r="GE6737" s="77" t="s">
        <v>422</v>
      </c>
      <c r="GF6737" s="77" t="s">
        <v>155</v>
      </c>
      <c r="GG6737" s="77" t="s">
        <v>480</v>
      </c>
      <c r="GH6737" s="77" t="s">
        <v>439</v>
      </c>
      <c r="GI6737" s="77">
        <v>2023</v>
      </c>
      <c r="GJ6737" s="77" t="s">
        <v>305</v>
      </c>
      <c r="GK6737" s="77">
        <v>0.71896016785820682</v>
      </c>
      <c r="GL6737" s="77">
        <v>84.742206999999993</v>
      </c>
      <c r="GM6737" s="77">
        <v>2023</v>
      </c>
      <c r="GN6737" s="77" t="s">
        <v>175</v>
      </c>
      <c r="GO6737" s="77">
        <v>0.13250000000000001</v>
      </c>
      <c r="GP6737" s="77">
        <v>3</v>
      </c>
      <c r="GQ6737" s="77">
        <v>0</v>
      </c>
      <c r="GR6737" s="77" t="s">
        <v>423</v>
      </c>
      <c r="GS6737" s="77">
        <v>0</v>
      </c>
      <c r="GT6737" s="77">
        <v>0</v>
      </c>
      <c r="GU6737" s="77">
        <v>0.1527377521613833</v>
      </c>
      <c r="GV6737" s="77">
        <v>0.10981235993223333</v>
      </c>
      <c r="GW6737" s="77">
        <v>0.1527377521613833</v>
      </c>
      <c r="GX6737" s="77">
        <v>0.10981235993223333</v>
      </c>
      <c r="GY6737" s="77">
        <v>0.1527377521613833</v>
      </c>
      <c r="GZ6737" s="77">
        <v>0.10981235993223333</v>
      </c>
    </row>
    <row r="6738" spans="187:208" x14ac:dyDescent="0.25">
      <c r="GE6738" s="77" t="s">
        <v>425</v>
      </c>
      <c r="GF6738" s="77" t="s">
        <v>155</v>
      </c>
      <c r="GG6738" s="77" t="s">
        <v>480</v>
      </c>
      <c r="GH6738" s="77" t="s">
        <v>439</v>
      </c>
      <c r="GI6738" s="77">
        <v>2023</v>
      </c>
      <c r="GJ6738" s="77" t="s">
        <v>301</v>
      </c>
      <c r="GK6738" s="77">
        <v>3.0714971986151549</v>
      </c>
      <c r="GL6738" s="77">
        <v>84.742206999999993</v>
      </c>
      <c r="GM6738" s="77">
        <v>2023</v>
      </c>
      <c r="GN6738" s="77" t="s">
        <v>175</v>
      </c>
      <c r="GO6738" s="77">
        <v>5.3000000000000005E-2</v>
      </c>
      <c r="GP6738" s="77">
        <v>3</v>
      </c>
      <c r="GQ6738" s="77">
        <v>0</v>
      </c>
      <c r="GR6738" s="77" t="s">
        <v>423</v>
      </c>
      <c r="GS6738" s="77">
        <v>0</v>
      </c>
      <c r="GT6738" s="77">
        <v>0</v>
      </c>
      <c r="GU6738" s="77">
        <v>5.5966209081309407E-2</v>
      </c>
      <c r="GV6738" s="77">
        <v>0.17190005441035189</v>
      </c>
      <c r="GW6738" s="77">
        <v>5.5966209081309407E-2</v>
      </c>
      <c r="GX6738" s="77">
        <v>0.17190005441035189</v>
      </c>
      <c r="GY6738" s="77">
        <v>5.5966209081309407E-2</v>
      </c>
      <c r="GZ6738" s="77">
        <v>0.17190005441035189</v>
      </c>
    </row>
    <row r="6739" spans="187:208" x14ac:dyDescent="0.25">
      <c r="GE6739" s="77" t="s">
        <v>427</v>
      </c>
      <c r="GF6739" s="77" t="s">
        <v>155</v>
      </c>
      <c r="GG6739" s="77" t="s">
        <v>480</v>
      </c>
      <c r="GH6739" s="77" t="s">
        <v>439</v>
      </c>
      <c r="GI6739" s="77">
        <v>2023</v>
      </c>
      <c r="GJ6739" s="77" t="s">
        <v>303</v>
      </c>
      <c r="GK6739" s="77">
        <v>1.6845772405345241</v>
      </c>
      <c r="GL6739" s="77">
        <v>84.742206999999993</v>
      </c>
      <c r="GM6739" s="77">
        <v>2023</v>
      </c>
      <c r="GN6739" s="77" t="s">
        <v>175</v>
      </c>
      <c r="GO6739" s="77">
        <v>5.3000000000000005E-2</v>
      </c>
      <c r="GP6739" s="77">
        <v>3</v>
      </c>
      <c r="GQ6739" s="77">
        <v>0</v>
      </c>
      <c r="GR6739" s="77" t="s">
        <v>423</v>
      </c>
      <c r="GS6739" s="77">
        <v>0</v>
      </c>
      <c r="GT6739" s="77">
        <v>0</v>
      </c>
      <c r="GU6739" s="77">
        <v>5.5966209081309407E-2</v>
      </c>
      <c r="GV6739" s="77">
        <v>9.4279402057370426E-2</v>
      </c>
      <c r="GW6739" s="77">
        <v>5.5966209081309407E-2</v>
      </c>
      <c r="GX6739" s="77">
        <v>9.4279402057370426E-2</v>
      </c>
      <c r="GY6739" s="77">
        <v>5.5966209081309407E-2</v>
      </c>
      <c r="GZ6739" s="77">
        <v>9.4279402057370426E-2</v>
      </c>
    </row>
    <row r="6740" spans="187:208" x14ac:dyDescent="0.25">
      <c r="GE6740" s="77" t="s">
        <v>422</v>
      </c>
      <c r="GF6740" s="77" t="s">
        <v>155</v>
      </c>
      <c r="GG6740" s="77" t="s">
        <v>480</v>
      </c>
      <c r="GH6740" s="77" t="s">
        <v>439</v>
      </c>
      <c r="GI6740" s="77">
        <v>2024</v>
      </c>
      <c r="GJ6740" s="77" t="s">
        <v>305</v>
      </c>
      <c r="GK6740" s="77">
        <v>0.71896016785820682</v>
      </c>
      <c r="GL6740" s="77">
        <v>84.742206999999993</v>
      </c>
      <c r="GM6740" s="77">
        <v>2024</v>
      </c>
      <c r="GN6740" s="77" t="s">
        <v>175</v>
      </c>
      <c r="GO6740" s="77">
        <v>0.13250000000000001</v>
      </c>
      <c r="GP6740" s="77">
        <v>3</v>
      </c>
      <c r="GQ6740" s="77">
        <v>0</v>
      </c>
      <c r="GR6740" s="77" t="s">
        <v>423</v>
      </c>
      <c r="GS6740" s="77">
        <v>0</v>
      </c>
      <c r="GT6740" s="77">
        <v>0</v>
      </c>
      <c r="GU6740" s="77">
        <v>0</v>
      </c>
      <c r="GV6740" s="77">
        <v>0</v>
      </c>
      <c r="GW6740" s="77">
        <v>0.1527377521613833</v>
      </c>
      <c r="GX6740" s="77">
        <v>0.10981235993223333</v>
      </c>
      <c r="GY6740" s="77">
        <v>0.1527377521613833</v>
      </c>
      <c r="GZ6740" s="77">
        <v>0.10981235993223333</v>
      </c>
    </row>
    <row r="6741" spans="187:208" x14ac:dyDescent="0.25">
      <c r="GE6741" s="77" t="s">
        <v>425</v>
      </c>
      <c r="GF6741" s="77" t="s">
        <v>155</v>
      </c>
      <c r="GG6741" s="77" t="s">
        <v>480</v>
      </c>
      <c r="GH6741" s="77" t="s">
        <v>439</v>
      </c>
      <c r="GI6741" s="77">
        <v>2024</v>
      </c>
      <c r="GJ6741" s="77" t="s">
        <v>301</v>
      </c>
      <c r="GK6741" s="77">
        <v>3.0714971986151549</v>
      </c>
      <c r="GL6741" s="77">
        <v>84.742206999999993</v>
      </c>
      <c r="GM6741" s="77">
        <v>2024</v>
      </c>
      <c r="GN6741" s="77" t="s">
        <v>175</v>
      </c>
      <c r="GO6741" s="77">
        <v>5.3000000000000005E-2</v>
      </c>
      <c r="GP6741" s="77">
        <v>3</v>
      </c>
      <c r="GQ6741" s="77">
        <v>0</v>
      </c>
      <c r="GR6741" s="77" t="s">
        <v>423</v>
      </c>
      <c r="GS6741" s="77">
        <v>0</v>
      </c>
      <c r="GT6741" s="77">
        <v>0</v>
      </c>
      <c r="GU6741" s="77">
        <v>0</v>
      </c>
      <c r="GV6741" s="77">
        <v>0</v>
      </c>
      <c r="GW6741" s="77">
        <v>5.5966209081309407E-2</v>
      </c>
      <c r="GX6741" s="77">
        <v>0.17190005441035189</v>
      </c>
      <c r="GY6741" s="77">
        <v>5.5966209081309407E-2</v>
      </c>
      <c r="GZ6741" s="77">
        <v>0.17190005441035189</v>
      </c>
    </row>
    <row r="6742" spans="187:208" x14ac:dyDescent="0.25">
      <c r="GE6742" s="77" t="s">
        <v>427</v>
      </c>
      <c r="GF6742" s="77" t="s">
        <v>155</v>
      </c>
      <c r="GG6742" s="77" t="s">
        <v>480</v>
      </c>
      <c r="GH6742" s="77" t="s">
        <v>439</v>
      </c>
      <c r="GI6742" s="77">
        <v>2024</v>
      </c>
      <c r="GJ6742" s="77" t="s">
        <v>303</v>
      </c>
      <c r="GK6742" s="77">
        <v>1.6845772405345241</v>
      </c>
      <c r="GL6742" s="77">
        <v>84.742206999999993</v>
      </c>
      <c r="GM6742" s="77">
        <v>2024</v>
      </c>
      <c r="GN6742" s="77" t="s">
        <v>175</v>
      </c>
      <c r="GO6742" s="77">
        <v>5.3000000000000005E-2</v>
      </c>
      <c r="GP6742" s="77">
        <v>3</v>
      </c>
      <c r="GQ6742" s="77">
        <v>0</v>
      </c>
      <c r="GR6742" s="77" t="s">
        <v>423</v>
      </c>
      <c r="GS6742" s="77">
        <v>0</v>
      </c>
      <c r="GT6742" s="77">
        <v>0</v>
      </c>
      <c r="GU6742" s="77">
        <v>0</v>
      </c>
      <c r="GV6742" s="77">
        <v>0</v>
      </c>
      <c r="GW6742" s="77">
        <v>5.5966209081309407E-2</v>
      </c>
      <c r="GX6742" s="77">
        <v>9.4279402057370426E-2</v>
      </c>
      <c r="GY6742" s="77">
        <v>5.5966209081309407E-2</v>
      </c>
      <c r="GZ6742" s="77">
        <v>9.4279402057370426E-2</v>
      </c>
    </row>
    <row r="6743" spans="187:208" x14ac:dyDescent="0.25">
      <c r="GE6743" s="77" t="s">
        <v>422</v>
      </c>
      <c r="GF6743" s="77" t="s">
        <v>155</v>
      </c>
      <c r="GG6743" s="77" t="s">
        <v>480</v>
      </c>
      <c r="GH6743" s="77" t="s">
        <v>439</v>
      </c>
      <c r="GI6743" s="77">
        <v>2025</v>
      </c>
      <c r="GJ6743" s="77" t="s">
        <v>305</v>
      </c>
      <c r="GK6743" s="77">
        <v>0.71896016785820682</v>
      </c>
      <c r="GL6743" s="77">
        <v>84.742206999999993</v>
      </c>
      <c r="GM6743" s="77">
        <v>2025</v>
      </c>
      <c r="GN6743" s="77" t="s">
        <v>175</v>
      </c>
      <c r="GO6743" s="77">
        <v>0.13250000000000001</v>
      </c>
      <c r="GP6743" s="77">
        <v>3</v>
      </c>
      <c r="GQ6743" s="77">
        <v>0</v>
      </c>
      <c r="GR6743" s="77" t="s">
        <v>423</v>
      </c>
      <c r="GS6743" s="77">
        <v>0</v>
      </c>
      <c r="GT6743" s="77">
        <v>0</v>
      </c>
      <c r="GU6743" s="77">
        <v>0</v>
      </c>
      <c r="GV6743" s="77">
        <v>0</v>
      </c>
      <c r="GW6743" s="77">
        <v>0</v>
      </c>
      <c r="GX6743" s="77">
        <v>0</v>
      </c>
      <c r="GY6743" s="77">
        <v>0.1527377521613833</v>
      </c>
      <c r="GZ6743" s="77">
        <v>0.10981235993223333</v>
      </c>
    </row>
    <row r="6744" spans="187:208" x14ac:dyDescent="0.25">
      <c r="GE6744" s="77" t="s">
        <v>425</v>
      </c>
      <c r="GF6744" s="77" t="s">
        <v>155</v>
      </c>
      <c r="GG6744" s="77" t="s">
        <v>480</v>
      </c>
      <c r="GH6744" s="77" t="s">
        <v>439</v>
      </c>
      <c r="GI6744" s="77">
        <v>2025</v>
      </c>
      <c r="GJ6744" s="77" t="s">
        <v>301</v>
      </c>
      <c r="GK6744" s="77">
        <v>3.0714971986151549</v>
      </c>
      <c r="GL6744" s="77">
        <v>84.742206999999993</v>
      </c>
      <c r="GM6744" s="77">
        <v>2025</v>
      </c>
      <c r="GN6744" s="77" t="s">
        <v>175</v>
      </c>
      <c r="GO6744" s="77">
        <v>5.3000000000000005E-2</v>
      </c>
      <c r="GP6744" s="77">
        <v>3</v>
      </c>
      <c r="GQ6744" s="77">
        <v>0</v>
      </c>
      <c r="GR6744" s="77" t="s">
        <v>423</v>
      </c>
      <c r="GS6744" s="77">
        <v>0</v>
      </c>
      <c r="GT6744" s="77">
        <v>0</v>
      </c>
      <c r="GU6744" s="77">
        <v>0</v>
      </c>
      <c r="GV6744" s="77">
        <v>0</v>
      </c>
      <c r="GW6744" s="77">
        <v>0</v>
      </c>
      <c r="GX6744" s="77">
        <v>0</v>
      </c>
      <c r="GY6744" s="77">
        <v>5.5966209081309407E-2</v>
      </c>
      <c r="GZ6744" s="77">
        <v>0.17190005441035189</v>
      </c>
    </row>
    <row r="6745" spans="187:208" x14ac:dyDescent="0.25">
      <c r="GE6745" s="77" t="s">
        <v>427</v>
      </c>
      <c r="GF6745" s="77" t="s">
        <v>155</v>
      </c>
      <c r="GG6745" s="77" t="s">
        <v>480</v>
      </c>
      <c r="GH6745" s="77" t="s">
        <v>439</v>
      </c>
      <c r="GI6745" s="77">
        <v>2025</v>
      </c>
      <c r="GJ6745" s="77" t="s">
        <v>303</v>
      </c>
      <c r="GK6745" s="77">
        <v>1.6845772405345241</v>
      </c>
      <c r="GL6745" s="77">
        <v>84.742206999999993</v>
      </c>
      <c r="GM6745" s="77">
        <v>2025</v>
      </c>
      <c r="GN6745" s="77" t="s">
        <v>175</v>
      </c>
      <c r="GO6745" s="77">
        <v>5.3000000000000005E-2</v>
      </c>
      <c r="GP6745" s="77">
        <v>3</v>
      </c>
      <c r="GQ6745" s="77">
        <v>0</v>
      </c>
      <c r="GR6745" s="77" t="s">
        <v>423</v>
      </c>
      <c r="GS6745" s="77">
        <v>0</v>
      </c>
      <c r="GT6745" s="77">
        <v>0</v>
      </c>
      <c r="GU6745" s="77">
        <v>0</v>
      </c>
      <c r="GV6745" s="77">
        <v>0</v>
      </c>
      <c r="GW6745" s="77">
        <v>0</v>
      </c>
      <c r="GX6745" s="77">
        <v>0</v>
      </c>
      <c r="GY6745" s="77">
        <v>5.5966209081309407E-2</v>
      </c>
      <c r="GZ6745" s="77">
        <v>9.4279402057370426E-2</v>
      </c>
    </row>
    <row r="6746" spans="187:208" x14ac:dyDescent="0.25">
      <c r="GE6746" s="77" t="s">
        <v>422</v>
      </c>
      <c r="GF6746" s="77" t="s">
        <v>155</v>
      </c>
      <c r="GG6746" s="77" t="s">
        <v>480</v>
      </c>
      <c r="GH6746" s="77" t="s">
        <v>446</v>
      </c>
      <c r="GI6746" s="77">
        <v>2021</v>
      </c>
      <c r="GJ6746" s="77" t="s">
        <v>305</v>
      </c>
      <c r="GK6746" s="77">
        <v>3.6425060683954333E-2</v>
      </c>
      <c r="GL6746" s="77">
        <v>84.742206999999993</v>
      </c>
      <c r="GM6746" s="77">
        <v>2021</v>
      </c>
      <c r="GN6746" s="77" t="s">
        <v>175</v>
      </c>
      <c r="GO6746" s="77">
        <v>0.13250000000000001</v>
      </c>
      <c r="GP6746" s="77">
        <v>3</v>
      </c>
      <c r="GQ6746" s="77">
        <v>0</v>
      </c>
      <c r="GR6746" s="77" t="s">
        <v>423</v>
      </c>
      <c r="GS6746" s="77">
        <v>0.1527377521613833</v>
      </c>
      <c r="GT6746" s="77">
        <v>5.5634818912091641E-3</v>
      </c>
      <c r="GU6746" s="77">
        <v>0.1527377521613833</v>
      </c>
      <c r="GV6746" s="77">
        <v>5.5634818912091641E-3</v>
      </c>
      <c r="GW6746" s="77">
        <v>0</v>
      </c>
      <c r="GX6746" s="77">
        <v>0</v>
      </c>
      <c r="GY6746" s="77">
        <v>0</v>
      </c>
      <c r="GZ6746" s="77">
        <v>0</v>
      </c>
    </row>
    <row r="6747" spans="187:208" x14ac:dyDescent="0.25">
      <c r="GE6747" s="77" t="s">
        <v>425</v>
      </c>
      <c r="GF6747" s="77" t="s">
        <v>155</v>
      </c>
      <c r="GG6747" s="77" t="s">
        <v>480</v>
      </c>
      <c r="GH6747" s="77" t="s">
        <v>446</v>
      </c>
      <c r="GI6747" s="77">
        <v>2021</v>
      </c>
      <c r="GJ6747" s="77" t="s">
        <v>301</v>
      </c>
      <c r="GK6747" s="77">
        <v>1.580872452543251E-3</v>
      </c>
      <c r="GL6747" s="77">
        <v>84.742206999999993</v>
      </c>
      <c r="GM6747" s="77">
        <v>2021</v>
      </c>
      <c r="GN6747" s="77" t="s">
        <v>175</v>
      </c>
      <c r="GO6747" s="77">
        <v>5.3000000000000005E-2</v>
      </c>
      <c r="GP6747" s="77">
        <v>3</v>
      </c>
      <c r="GQ6747" s="77">
        <v>0</v>
      </c>
      <c r="GR6747" s="77" t="s">
        <v>423</v>
      </c>
      <c r="GS6747" s="77">
        <v>5.5966209081309407E-2</v>
      </c>
      <c r="GT6747" s="77">
        <v>8.8475438209917974E-5</v>
      </c>
      <c r="GU6747" s="77">
        <v>5.5966209081309407E-2</v>
      </c>
      <c r="GV6747" s="77">
        <v>8.8475438209917974E-5</v>
      </c>
      <c r="GW6747" s="77">
        <v>0</v>
      </c>
      <c r="GX6747" s="77">
        <v>0</v>
      </c>
      <c r="GY6747" s="77">
        <v>0</v>
      </c>
      <c r="GZ6747" s="77">
        <v>0</v>
      </c>
    </row>
    <row r="6748" spans="187:208" x14ac:dyDescent="0.25">
      <c r="GE6748" s="77" t="s">
        <v>427</v>
      </c>
      <c r="GF6748" s="77" t="s">
        <v>155</v>
      </c>
      <c r="GG6748" s="77" t="s">
        <v>480</v>
      </c>
      <c r="GH6748" s="77" t="s">
        <v>446</v>
      </c>
      <c r="GI6748" s="77">
        <v>2021</v>
      </c>
      <c r="GJ6748" s="77" t="s">
        <v>303</v>
      </c>
      <c r="GK6748" s="77">
        <v>3.9894642198450583E-2</v>
      </c>
      <c r="GL6748" s="77">
        <v>84.742206999999993</v>
      </c>
      <c r="GM6748" s="77">
        <v>2021</v>
      </c>
      <c r="GN6748" s="77" t="s">
        <v>175</v>
      </c>
      <c r="GO6748" s="77">
        <v>5.3000000000000005E-2</v>
      </c>
      <c r="GP6748" s="77">
        <v>3</v>
      </c>
      <c r="GQ6748" s="77">
        <v>0</v>
      </c>
      <c r="GR6748" s="77" t="s">
        <v>423</v>
      </c>
      <c r="GS6748" s="77">
        <v>5.5966209081309407E-2</v>
      </c>
      <c r="GT6748" s="77">
        <v>2.2327518865025145E-3</v>
      </c>
      <c r="GU6748" s="77">
        <v>5.5966209081309407E-2</v>
      </c>
      <c r="GV6748" s="77">
        <v>2.2327518865025145E-3</v>
      </c>
      <c r="GW6748" s="77">
        <v>0</v>
      </c>
      <c r="GX6748" s="77">
        <v>0</v>
      </c>
      <c r="GY6748" s="77">
        <v>0</v>
      </c>
      <c r="GZ6748" s="77">
        <v>0</v>
      </c>
    </row>
    <row r="6749" spans="187:208" x14ac:dyDescent="0.25">
      <c r="GE6749" s="77" t="s">
        <v>422</v>
      </c>
      <c r="GF6749" s="77" t="s">
        <v>155</v>
      </c>
      <c r="GG6749" s="77" t="s">
        <v>480</v>
      </c>
      <c r="GH6749" s="77" t="s">
        <v>446</v>
      </c>
      <c r="GI6749" s="77">
        <v>2022</v>
      </c>
      <c r="GJ6749" s="77" t="s">
        <v>305</v>
      </c>
      <c r="GK6749" s="77">
        <v>3.6425060683954333E-2</v>
      </c>
      <c r="GL6749" s="77">
        <v>84.742206999999993</v>
      </c>
      <c r="GM6749" s="77">
        <v>2022</v>
      </c>
      <c r="GN6749" s="77" t="s">
        <v>175</v>
      </c>
      <c r="GO6749" s="77">
        <v>0.13250000000000001</v>
      </c>
      <c r="GP6749" s="77">
        <v>3</v>
      </c>
      <c r="GQ6749" s="77">
        <v>0</v>
      </c>
      <c r="GR6749" s="77" t="s">
        <v>423</v>
      </c>
      <c r="GS6749" s="77">
        <v>0.1527377521613833</v>
      </c>
      <c r="GT6749" s="77">
        <v>5.5634818912091641E-3</v>
      </c>
      <c r="GU6749" s="77">
        <v>0.1527377521613833</v>
      </c>
      <c r="GV6749" s="77">
        <v>5.5634818912091641E-3</v>
      </c>
      <c r="GW6749" s="77">
        <v>0.1527377521613833</v>
      </c>
      <c r="GX6749" s="77">
        <v>5.5634818912091641E-3</v>
      </c>
      <c r="GY6749" s="77">
        <v>0</v>
      </c>
      <c r="GZ6749" s="77">
        <v>0</v>
      </c>
    </row>
    <row r="6750" spans="187:208" x14ac:dyDescent="0.25">
      <c r="GE6750" s="77" t="s">
        <v>425</v>
      </c>
      <c r="GF6750" s="77" t="s">
        <v>155</v>
      </c>
      <c r="GG6750" s="77" t="s">
        <v>480</v>
      </c>
      <c r="GH6750" s="77" t="s">
        <v>446</v>
      </c>
      <c r="GI6750" s="77">
        <v>2022</v>
      </c>
      <c r="GJ6750" s="77" t="s">
        <v>301</v>
      </c>
      <c r="GK6750" s="77">
        <v>1.580872452543251E-3</v>
      </c>
      <c r="GL6750" s="77">
        <v>84.742206999999993</v>
      </c>
      <c r="GM6750" s="77">
        <v>2022</v>
      </c>
      <c r="GN6750" s="77" t="s">
        <v>175</v>
      </c>
      <c r="GO6750" s="77">
        <v>5.3000000000000005E-2</v>
      </c>
      <c r="GP6750" s="77">
        <v>3</v>
      </c>
      <c r="GQ6750" s="77">
        <v>0</v>
      </c>
      <c r="GR6750" s="77" t="s">
        <v>423</v>
      </c>
      <c r="GS6750" s="77">
        <v>5.5966209081309407E-2</v>
      </c>
      <c r="GT6750" s="77">
        <v>8.8475438209917974E-5</v>
      </c>
      <c r="GU6750" s="77">
        <v>5.5966209081309407E-2</v>
      </c>
      <c r="GV6750" s="77">
        <v>8.8475438209917974E-5</v>
      </c>
      <c r="GW6750" s="77">
        <v>5.5966209081309407E-2</v>
      </c>
      <c r="GX6750" s="77">
        <v>8.8475438209917974E-5</v>
      </c>
      <c r="GY6750" s="77">
        <v>0</v>
      </c>
      <c r="GZ6750" s="77">
        <v>0</v>
      </c>
    </row>
    <row r="6751" spans="187:208" x14ac:dyDescent="0.25">
      <c r="GE6751" s="77" t="s">
        <v>427</v>
      </c>
      <c r="GF6751" s="77" t="s">
        <v>155</v>
      </c>
      <c r="GG6751" s="77" t="s">
        <v>480</v>
      </c>
      <c r="GH6751" s="77" t="s">
        <v>446</v>
      </c>
      <c r="GI6751" s="77">
        <v>2022</v>
      </c>
      <c r="GJ6751" s="77" t="s">
        <v>303</v>
      </c>
      <c r="GK6751" s="77">
        <v>3.9894642198450583E-2</v>
      </c>
      <c r="GL6751" s="77">
        <v>84.742206999999993</v>
      </c>
      <c r="GM6751" s="77">
        <v>2022</v>
      </c>
      <c r="GN6751" s="77" t="s">
        <v>175</v>
      </c>
      <c r="GO6751" s="77">
        <v>5.3000000000000005E-2</v>
      </c>
      <c r="GP6751" s="77">
        <v>3</v>
      </c>
      <c r="GQ6751" s="77">
        <v>0</v>
      </c>
      <c r="GR6751" s="77" t="s">
        <v>423</v>
      </c>
      <c r="GS6751" s="77">
        <v>5.5966209081309407E-2</v>
      </c>
      <c r="GT6751" s="77">
        <v>2.2327518865025145E-3</v>
      </c>
      <c r="GU6751" s="77">
        <v>5.5966209081309407E-2</v>
      </c>
      <c r="GV6751" s="77">
        <v>2.2327518865025145E-3</v>
      </c>
      <c r="GW6751" s="77">
        <v>5.5966209081309407E-2</v>
      </c>
      <c r="GX6751" s="77">
        <v>2.2327518865025145E-3</v>
      </c>
      <c r="GY6751" s="77">
        <v>0</v>
      </c>
      <c r="GZ6751" s="77">
        <v>0</v>
      </c>
    </row>
    <row r="6752" spans="187:208" x14ac:dyDescent="0.25">
      <c r="GE6752" s="77" t="s">
        <v>422</v>
      </c>
      <c r="GF6752" s="77" t="s">
        <v>155</v>
      </c>
      <c r="GG6752" s="77" t="s">
        <v>480</v>
      </c>
      <c r="GH6752" s="77" t="s">
        <v>446</v>
      </c>
      <c r="GI6752" s="77">
        <v>2023</v>
      </c>
      <c r="GJ6752" s="77" t="s">
        <v>305</v>
      </c>
      <c r="GK6752" s="77">
        <v>3.7590224611390763E-2</v>
      </c>
      <c r="GL6752" s="77">
        <v>84.742206999999993</v>
      </c>
      <c r="GM6752" s="77">
        <v>2023</v>
      </c>
      <c r="GN6752" s="77" t="s">
        <v>175</v>
      </c>
      <c r="GO6752" s="77">
        <v>0.13250000000000001</v>
      </c>
      <c r="GP6752" s="77">
        <v>3</v>
      </c>
      <c r="GQ6752" s="77">
        <v>0</v>
      </c>
      <c r="GR6752" s="77" t="s">
        <v>423</v>
      </c>
      <c r="GS6752" s="77">
        <v>0</v>
      </c>
      <c r="GT6752" s="77">
        <v>0</v>
      </c>
      <c r="GU6752" s="77">
        <v>0.1527377521613833</v>
      </c>
      <c r="GV6752" s="77">
        <v>5.7414464103853332E-3</v>
      </c>
      <c r="GW6752" s="77">
        <v>0.1527377521613833</v>
      </c>
      <c r="GX6752" s="77">
        <v>5.7414464103853332E-3</v>
      </c>
      <c r="GY6752" s="77">
        <v>0.1527377521613833</v>
      </c>
      <c r="GZ6752" s="77">
        <v>5.7414464103853332E-3</v>
      </c>
    </row>
    <row r="6753" spans="187:208" x14ac:dyDescent="0.25">
      <c r="GE6753" s="77" t="s">
        <v>425</v>
      </c>
      <c r="GF6753" s="77" t="s">
        <v>155</v>
      </c>
      <c r="GG6753" s="77" t="s">
        <v>480</v>
      </c>
      <c r="GH6753" s="77" t="s">
        <v>446</v>
      </c>
      <c r="GI6753" s="77">
        <v>2023</v>
      </c>
      <c r="GJ6753" s="77" t="s">
        <v>301</v>
      </c>
      <c r="GK6753" s="77">
        <v>1.6314334115684159E-3</v>
      </c>
      <c r="GL6753" s="77">
        <v>84.742206999999993</v>
      </c>
      <c r="GM6753" s="77">
        <v>2023</v>
      </c>
      <c r="GN6753" s="77" t="s">
        <v>175</v>
      </c>
      <c r="GO6753" s="77">
        <v>5.3000000000000005E-2</v>
      </c>
      <c r="GP6753" s="77">
        <v>3</v>
      </c>
      <c r="GQ6753" s="77">
        <v>0</v>
      </c>
      <c r="GR6753" s="77" t="s">
        <v>423</v>
      </c>
      <c r="GS6753" s="77">
        <v>0</v>
      </c>
      <c r="GT6753" s="77">
        <v>0</v>
      </c>
      <c r="GU6753" s="77">
        <v>5.5966209081309407E-2</v>
      </c>
      <c r="GV6753" s="77">
        <v>9.1305143414071858E-5</v>
      </c>
      <c r="GW6753" s="77">
        <v>5.5966209081309407E-2</v>
      </c>
      <c r="GX6753" s="77">
        <v>9.1305143414071858E-5</v>
      </c>
      <c r="GY6753" s="77">
        <v>5.5966209081309407E-2</v>
      </c>
      <c r="GZ6753" s="77">
        <v>9.1305143414071858E-5</v>
      </c>
    </row>
    <row r="6754" spans="187:208" x14ac:dyDescent="0.25">
      <c r="GE6754" s="77" t="s">
        <v>427</v>
      </c>
      <c r="GF6754" s="77" t="s">
        <v>155</v>
      </c>
      <c r="GG6754" s="77" t="s">
        <v>480</v>
      </c>
      <c r="GH6754" s="77" t="s">
        <v>446</v>
      </c>
      <c r="GI6754" s="77">
        <v>2023</v>
      </c>
      <c r="GJ6754" s="77" t="s">
        <v>303</v>
      </c>
      <c r="GK6754" s="77">
        <v>4.1186611014017438E-2</v>
      </c>
      <c r="GL6754" s="77">
        <v>84.742206999999993</v>
      </c>
      <c r="GM6754" s="77">
        <v>2023</v>
      </c>
      <c r="GN6754" s="77" t="s">
        <v>175</v>
      </c>
      <c r="GO6754" s="77">
        <v>5.3000000000000005E-2</v>
      </c>
      <c r="GP6754" s="77">
        <v>3</v>
      </c>
      <c r="GQ6754" s="77">
        <v>0</v>
      </c>
      <c r="GR6754" s="77" t="s">
        <v>423</v>
      </c>
      <c r="GS6754" s="77">
        <v>0</v>
      </c>
      <c r="GT6754" s="77">
        <v>0</v>
      </c>
      <c r="GU6754" s="77">
        <v>5.5966209081309407E-2</v>
      </c>
      <c r="GV6754" s="77">
        <v>2.3050584833610608E-3</v>
      </c>
      <c r="GW6754" s="77">
        <v>5.5966209081309407E-2</v>
      </c>
      <c r="GX6754" s="77">
        <v>2.3050584833610608E-3</v>
      </c>
      <c r="GY6754" s="77">
        <v>5.5966209081309407E-2</v>
      </c>
      <c r="GZ6754" s="77">
        <v>2.3050584833610608E-3</v>
      </c>
    </row>
    <row r="6755" spans="187:208" x14ac:dyDescent="0.25">
      <c r="GE6755" s="77" t="s">
        <v>422</v>
      </c>
      <c r="GF6755" s="77" t="s">
        <v>155</v>
      </c>
      <c r="GG6755" s="77" t="s">
        <v>480</v>
      </c>
      <c r="GH6755" s="77" t="s">
        <v>446</v>
      </c>
      <c r="GI6755" s="77">
        <v>2024</v>
      </c>
      <c r="GJ6755" s="77" t="s">
        <v>305</v>
      </c>
      <c r="GK6755" s="77">
        <v>3.7590224611390763E-2</v>
      </c>
      <c r="GL6755" s="77">
        <v>84.742206999999993</v>
      </c>
      <c r="GM6755" s="77">
        <v>2024</v>
      </c>
      <c r="GN6755" s="77" t="s">
        <v>175</v>
      </c>
      <c r="GO6755" s="77">
        <v>0.13250000000000001</v>
      </c>
      <c r="GP6755" s="77">
        <v>3</v>
      </c>
      <c r="GQ6755" s="77">
        <v>0</v>
      </c>
      <c r="GR6755" s="77" t="s">
        <v>423</v>
      </c>
      <c r="GS6755" s="77">
        <v>0</v>
      </c>
      <c r="GT6755" s="77">
        <v>0</v>
      </c>
      <c r="GU6755" s="77">
        <v>0</v>
      </c>
      <c r="GV6755" s="77">
        <v>0</v>
      </c>
      <c r="GW6755" s="77">
        <v>0.1527377521613833</v>
      </c>
      <c r="GX6755" s="77">
        <v>5.7414464103853332E-3</v>
      </c>
      <c r="GY6755" s="77">
        <v>0.1527377521613833</v>
      </c>
      <c r="GZ6755" s="77">
        <v>5.7414464103853332E-3</v>
      </c>
    </row>
    <row r="6756" spans="187:208" x14ac:dyDescent="0.25">
      <c r="GE6756" s="77" t="s">
        <v>425</v>
      </c>
      <c r="GF6756" s="77" t="s">
        <v>155</v>
      </c>
      <c r="GG6756" s="77" t="s">
        <v>480</v>
      </c>
      <c r="GH6756" s="77" t="s">
        <v>446</v>
      </c>
      <c r="GI6756" s="77">
        <v>2024</v>
      </c>
      <c r="GJ6756" s="77" t="s">
        <v>301</v>
      </c>
      <c r="GK6756" s="77">
        <v>1.6314334115684159E-3</v>
      </c>
      <c r="GL6756" s="77">
        <v>84.742206999999993</v>
      </c>
      <c r="GM6756" s="77">
        <v>2024</v>
      </c>
      <c r="GN6756" s="77" t="s">
        <v>175</v>
      </c>
      <c r="GO6756" s="77">
        <v>5.3000000000000005E-2</v>
      </c>
      <c r="GP6756" s="77">
        <v>3</v>
      </c>
      <c r="GQ6756" s="77">
        <v>0</v>
      </c>
      <c r="GR6756" s="77" t="s">
        <v>423</v>
      </c>
      <c r="GS6756" s="77">
        <v>0</v>
      </c>
      <c r="GT6756" s="77">
        <v>0</v>
      </c>
      <c r="GU6756" s="77">
        <v>0</v>
      </c>
      <c r="GV6756" s="77">
        <v>0</v>
      </c>
      <c r="GW6756" s="77">
        <v>5.5966209081309407E-2</v>
      </c>
      <c r="GX6756" s="77">
        <v>9.1305143414071858E-5</v>
      </c>
      <c r="GY6756" s="77">
        <v>5.5966209081309407E-2</v>
      </c>
      <c r="GZ6756" s="77">
        <v>9.1305143414071858E-5</v>
      </c>
    </row>
    <row r="6757" spans="187:208" x14ac:dyDescent="0.25">
      <c r="GE6757" s="77" t="s">
        <v>427</v>
      </c>
      <c r="GF6757" s="77" t="s">
        <v>155</v>
      </c>
      <c r="GG6757" s="77" t="s">
        <v>480</v>
      </c>
      <c r="GH6757" s="77" t="s">
        <v>446</v>
      </c>
      <c r="GI6757" s="77">
        <v>2024</v>
      </c>
      <c r="GJ6757" s="77" t="s">
        <v>303</v>
      </c>
      <c r="GK6757" s="77">
        <v>4.1186611014017438E-2</v>
      </c>
      <c r="GL6757" s="77">
        <v>84.742206999999993</v>
      </c>
      <c r="GM6757" s="77">
        <v>2024</v>
      </c>
      <c r="GN6757" s="77" t="s">
        <v>175</v>
      </c>
      <c r="GO6757" s="77">
        <v>5.3000000000000005E-2</v>
      </c>
      <c r="GP6757" s="77">
        <v>3</v>
      </c>
      <c r="GQ6757" s="77">
        <v>0</v>
      </c>
      <c r="GR6757" s="77" t="s">
        <v>423</v>
      </c>
      <c r="GS6757" s="77">
        <v>0</v>
      </c>
      <c r="GT6757" s="77">
        <v>0</v>
      </c>
      <c r="GU6757" s="77">
        <v>0</v>
      </c>
      <c r="GV6757" s="77">
        <v>0</v>
      </c>
      <c r="GW6757" s="77">
        <v>5.5966209081309407E-2</v>
      </c>
      <c r="GX6757" s="77">
        <v>2.3050584833610608E-3</v>
      </c>
      <c r="GY6757" s="77">
        <v>5.5966209081309407E-2</v>
      </c>
      <c r="GZ6757" s="77">
        <v>2.3050584833610608E-3</v>
      </c>
    </row>
    <row r="6758" spans="187:208" x14ac:dyDescent="0.25">
      <c r="GE6758" s="77" t="s">
        <v>422</v>
      </c>
      <c r="GF6758" s="77" t="s">
        <v>155</v>
      </c>
      <c r="GG6758" s="77" t="s">
        <v>480</v>
      </c>
      <c r="GH6758" s="77" t="s">
        <v>446</v>
      </c>
      <c r="GI6758" s="77">
        <v>2025</v>
      </c>
      <c r="GJ6758" s="77" t="s">
        <v>305</v>
      </c>
      <c r="GK6758" s="77">
        <v>3.7590224611390763E-2</v>
      </c>
      <c r="GL6758" s="77">
        <v>84.742206999999993</v>
      </c>
      <c r="GM6758" s="77">
        <v>2025</v>
      </c>
      <c r="GN6758" s="77" t="s">
        <v>175</v>
      </c>
      <c r="GO6758" s="77">
        <v>0.13250000000000001</v>
      </c>
      <c r="GP6758" s="77">
        <v>3</v>
      </c>
      <c r="GQ6758" s="77">
        <v>0</v>
      </c>
      <c r="GR6758" s="77" t="s">
        <v>423</v>
      </c>
      <c r="GS6758" s="77">
        <v>0</v>
      </c>
      <c r="GT6758" s="77">
        <v>0</v>
      </c>
      <c r="GU6758" s="77">
        <v>0</v>
      </c>
      <c r="GV6758" s="77">
        <v>0</v>
      </c>
      <c r="GW6758" s="77">
        <v>0</v>
      </c>
      <c r="GX6758" s="77">
        <v>0</v>
      </c>
      <c r="GY6758" s="77">
        <v>0.1527377521613833</v>
      </c>
      <c r="GZ6758" s="77">
        <v>5.7414464103853332E-3</v>
      </c>
    </row>
    <row r="6759" spans="187:208" x14ac:dyDescent="0.25">
      <c r="GE6759" s="77" t="s">
        <v>425</v>
      </c>
      <c r="GF6759" s="77" t="s">
        <v>155</v>
      </c>
      <c r="GG6759" s="77" t="s">
        <v>480</v>
      </c>
      <c r="GH6759" s="77" t="s">
        <v>446</v>
      </c>
      <c r="GI6759" s="77">
        <v>2025</v>
      </c>
      <c r="GJ6759" s="77" t="s">
        <v>301</v>
      </c>
      <c r="GK6759" s="77">
        <v>1.6314334115684159E-3</v>
      </c>
      <c r="GL6759" s="77">
        <v>84.742206999999993</v>
      </c>
      <c r="GM6759" s="77">
        <v>2025</v>
      </c>
      <c r="GN6759" s="77" t="s">
        <v>175</v>
      </c>
      <c r="GO6759" s="77">
        <v>5.3000000000000005E-2</v>
      </c>
      <c r="GP6759" s="77">
        <v>3</v>
      </c>
      <c r="GQ6759" s="77">
        <v>0</v>
      </c>
      <c r="GR6759" s="77" t="s">
        <v>423</v>
      </c>
      <c r="GS6759" s="77">
        <v>0</v>
      </c>
      <c r="GT6759" s="77">
        <v>0</v>
      </c>
      <c r="GU6759" s="77">
        <v>0</v>
      </c>
      <c r="GV6759" s="77">
        <v>0</v>
      </c>
      <c r="GW6759" s="77">
        <v>0</v>
      </c>
      <c r="GX6759" s="77">
        <v>0</v>
      </c>
      <c r="GY6759" s="77">
        <v>5.5966209081309407E-2</v>
      </c>
      <c r="GZ6759" s="77">
        <v>9.1305143414071858E-5</v>
      </c>
    </row>
    <row r="6760" spans="187:208" x14ac:dyDescent="0.25">
      <c r="GE6760" s="77" t="s">
        <v>427</v>
      </c>
      <c r="GF6760" s="77" t="s">
        <v>155</v>
      </c>
      <c r="GG6760" s="77" t="s">
        <v>480</v>
      </c>
      <c r="GH6760" s="77" t="s">
        <v>446</v>
      </c>
      <c r="GI6760" s="77">
        <v>2025</v>
      </c>
      <c r="GJ6760" s="77" t="s">
        <v>303</v>
      </c>
      <c r="GK6760" s="77">
        <v>4.1186611014017438E-2</v>
      </c>
      <c r="GL6760" s="77">
        <v>84.742206999999993</v>
      </c>
      <c r="GM6760" s="77">
        <v>2025</v>
      </c>
      <c r="GN6760" s="77" t="s">
        <v>175</v>
      </c>
      <c r="GO6760" s="77">
        <v>5.3000000000000005E-2</v>
      </c>
      <c r="GP6760" s="77">
        <v>3</v>
      </c>
      <c r="GQ6760" s="77">
        <v>0</v>
      </c>
      <c r="GR6760" s="77" t="s">
        <v>423</v>
      </c>
      <c r="GS6760" s="77">
        <v>0</v>
      </c>
      <c r="GT6760" s="77">
        <v>0</v>
      </c>
      <c r="GU6760" s="77">
        <v>0</v>
      </c>
      <c r="GV6760" s="77">
        <v>0</v>
      </c>
      <c r="GW6760" s="77">
        <v>0</v>
      </c>
      <c r="GX6760" s="77">
        <v>0</v>
      </c>
      <c r="GY6760" s="77">
        <v>5.5966209081309407E-2</v>
      </c>
      <c r="GZ6760" s="77">
        <v>2.3050584833610608E-3</v>
      </c>
    </row>
    <row r="6761" spans="187:208" x14ac:dyDescent="0.25">
      <c r="GE6761" s="77" t="s">
        <v>422</v>
      </c>
      <c r="GF6761" s="77" t="s">
        <v>155</v>
      </c>
      <c r="GG6761" s="77" t="s">
        <v>480</v>
      </c>
      <c r="GH6761" s="77" t="s">
        <v>453</v>
      </c>
      <c r="GI6761" s="77">
        <v>2021</v>
      </c>
      <c r="GJ6761" s="77" t="s">
        <v>305</v>
      </c>
      <c r="GK6761" s="77">
        <v>222.22942162790801</v>
      </c>
      <c r="GL6761" s="77">
        <v>84.742206999999993</v>
      </c>
      <c r="GM6761" s="77">
        <v>2021</v>
      </c>
      <c r="GN6761" s="77" t="s">
        <v>175</v>
      </c>
      <c r="GO6761" s="77">
        <v>0.13250000000000001</v>
      </c>
      <c r="GP6761" s="77">
        <v>3</v>
      </c>
      <c r="GQ6761" s="77">
        <v>0</v>
      </c>
      <c r="GR6761" s="77" t="s">
        <v>423</v>
      </c>
      <c r="GS6761" s="77">
        <v>0.1527377521613833</v>
      </c>
      <c r="GT6761" s="77">
        <v>33.942822323570965</v>
      </c>
      <c r="GU6761" s="77">
        <v>0.1527377521613833</v>
      </c>
      <c r="GV6761" s="77">
        <v>33.942822323570965</v>
      </c>
      <c r="GW6761" s="77">
        <v>0</v>
      </c>
      <c r="GX6761" s="77">
        <v>0</v>
      </c>
      <c r="GY6761" s="77">
        <v>0</v>
      </c>
      <c r="GZ6761" s="77">
        <v>0</v>
      </c>
    </row>
    <row r="6762" spans="187:208" x14ac:dyDescent="0.25">
      <c r="GE6762" s="77" t="s">
        <v>425</v>
      </c>
      <c r="GF6762" s="77" t="s">
        <v>155</v>
      </c>
      <c r="GG6762" s="77" t="s">
        <v>480</v>
      </c>
      <c r="GH6762" s="77" t="s">
        <v>453</v>
      </c>
      <c r="GI6762" s="77">
        <v>2021</v>
      </c>
      <c r="GJ6762" s="77" t="s">
        <v>301</v>
      </c>
      <c r="GK6762" s="77">
        <v>8585.7228092509376</v>
      </c>
      <c r="GL6762" s="77">
        <v>84.742206999999993</v>
      </c>
      <c r="GM6762" s="77">
        <v>2021</v>
      </c>
      <c r="GN6762" s="77" t="s">
        <v>175</v>
      </c>
      <c r="GO6762" s="77">
        <v>5.3000000000000005E-2</v>
      </c>
      <c r="GP6762" s="77">
        <v>3</v>
      </c>
      <c r="GQ6762" s="77">
        <v>0</v>
      </c>
      <c r="GR6762" s="77" t="s">
        <v>423</v>
      </c>
      <c r="GS6762" s="77">
        <v>5.5966209081309407E-2</v>
      </c>
      <c r="GT6762" s="77">
        <v>480.51035785670513</v>
      </c>
      <c r="GU6762" s="77">
        <v>5.5966209081309407E-2</v>
      </c>
      <c r="GV6762" s="77">
        <v>480.51035785670513</v>
      </c>
      <c r="GW6762" s="77">
        <v>0</v>
      </c>
      <c r="GX6762" s="77">
        <v>0</v>
      </c>
      <c r="GY6762" s="77">
        <v>0</v>
      </c>
      <c r="GZ6762" s="77">
        <v>0</v>
      </c>
    </row>
    <row r="6763" spans="187:208" x14ac:dyDescent="0.25">
      <c r="GE6763" s="77" t="s">
        <v>427</v>
      </c>
      <c r="GF6763" s="77" t="s">
        <v>155</v>
      </c>
      <c r="GG6763" s="77" t="s">
        <v>480</v>
      </c>
      <c r="GH6763" s="77" t="s">
        <v>453</v>
      </c>
      <c r="GI6763" s="77">
        <v>2021</v>
      </c>
      <c r="GJ6763" s="77" t="s">
        <v>303</v>
      </c>
      <c r="GK6763" s="77">
        <v>5338.1784104586068</v>
      </c>
      <c r="GL6763" s="77">
        <v>84.742206999999993</v>
      </c>
      <c r="GM6763" s="77">
        <v>2021</v>
      </c>
      <c r="GN6763" s="77" t="s">
        <v>175</v>
      </c>
      <c r="GO6763" s="77">
        <v>5.3000000000000005E-2</v>
      </c>
      <c r="GP6763" s="77">
        <v>3</v>
      </c>
      <c r="GQ6763" s="77">
        <v>0</v>
      </c>
      <c r="GR6763" s="77" t="s">
        <v>423</v>
      </c>
      <c r="GS6763" s="77">
        <v>5.5966209081309407E-2</v>
      </c>
      <c r="GT6763" s="77">
        <v>298.75760903305832</v>
      </c>
      <c r="GU6763" s="77">
        <v>5.5966209081309407E-2</v>
      </c>
      <c r="GV6763" s="77">
        <v>298.75760903305832</v>
      </c>
      <c r="GW6763" s="77">
        <v>0</v>
      </c>
      <c r="GX6763" s="77">
        <v>0</v>
      </c>
      <c r="GY6763" s="77">
        <v>0</v>
      </c>
      <c r="GZ6763" s="77">
        <v>0</v>
      </c>
    </row>
    <row r="6764" spans="187:208" x14ac:dyDescent="0.25">
      <c r="GE6764" s="77" t="s">
        <v>422</v>
      </c>
      <c r="GF6764" s="77" t="s">
        <v>155</v>
      </c>
      <c r="GG6764" s="77" t="s">
        <v>480</v>
      </c>
      <c r="GH6764" s="77" t="s">
        <v>453</v>
      </c>
      <c r="GI6764" s="77">
        <v>2022</v>
      </c>
      <c r="GJ6764" s="77" t="s">
        <v>305</v>
      </c>
      <c r="GK6764" s="77">
        <v>222.22942162790801</v>
      </c>
      <c r="GL6764" s="77">
        <v>84.742206999999993</v>
      </c>
      <c r="GM6764" s="77">
        <v>2022</v>
      </c>
      <c r="GN6764" s="77" t="s">
        <v>175</v>
      </c>
      <c r="GO6764" s="77">
        <v>0.13250000000000001</v>
      </c>
      <c r="GP6764" s="77">
        <v>3</v>
      </c>
      <c r="GQ6764" s="77">
        <v>0</v>
      </c>
      <c r="GR6764" s="77" t="s">
        <v>423</v>
      </c>
      <c r="GS6764" s="77">
        <v>0.1527377521613833</v>
      </c>
      <c r="GT6764" s="77">
        <v>33.942822323570965</v>
      </c>
      <c r="GU6764" s="77">
        <v>0.1527377521613833</v>
      </c>
      <c r="GV6764" s="77">
        <v>33.942822323570965</v>
      </c>
      <c r="GW6764" s="77">
        <v>0.1527377521613833</v>
      </c>
      <c r="GX6764" s="77">
        <v>33.942822323570965</v>
      </c>
      <c r="GY6764" s="77">
        <v>0</v>
      </c>
      <c r="GZ6764" s="77">
        <v>0</v>
      </c>
    </row>
    <row r="6765" spans="187:208" x14ac:dyDescent="0.25">
      <c r="GE6765" s="77" t="s">
        <v>425</v>
      </c>
      <c r="GF6765" s="77" t="s">
        <v>155</v>
      </c>
      <c r="GG6765" s="77" t="s">
        <v>480</v>
      </c>
      <c r="GH6765" s="77" t="s">
        <v>453</v>
      </c>
      <c r="GI6765" s="77">
        <v>2022</v>
      </c>
      <c r="GJ6765" s="77" t="s">
        <v>301</v>
      </c>
      <c r="GK6765" s="77">
        <v>8585.7228092509376</v>
      </c>
      <c r="GL6765" s="77">
        <v>84.742206999999993</v>
      </c>
      <c r="GM6765" s="77">
        <v>2022</v>
      </c>
      <c r="GN6765" s="77" t="s">
        <v>175</v>
      </c>
      <c r="GO6765" s="77">
        <v>5.3000000000000005E-2</v>
      </c>
      <c r="GP6765" s="77">
        <v>3</v>
      </c>
      <c r="GQ6765" s="77">
        <v>0</v>
      </c>
      <c r="GR6765" s="77" t="s">
        <v>423</v>
      </c>
      <c r="GS6765" s="77">
        <v>5.5966209081309407E-2</v>
      </c>
      <c r="GT6765" s="77">
        <v>480.51035785670513</v>
      </c>
      <c r="GU6765" s="77">
        <v>5.5966209081309407E-2</v>
      </c>
      <c r="GV6765" s="77">
        <v>480.51035785670513</v>
      </c>
      <c r="GW6765" s="77">
        <v>5.5966209081309407E-2</v>
      </c>
      <c r="GX6765" s="77">
        <v>480.51035785670513</v>
      </c>
      <c r="GY6765" s="77">
        <v>0</v>
      </c>
      <c r="GZ6765" s="77">
        <v>0</v>
      </c>
    </row>
    <row r="6766" spans="187:208" x14ac:dyDescent="0.25">
      <c r="GE6766" s="77" t="s">
        <v>427</v>
      </c>
      <c r="GF6766" s="77" t="s">
        <v>155</v>
      </c>
      <c r="GG6766" s="77" t="s">
        <v>480</v>
      </c>
      <c r="GH6766" s="77" t="s">
        <v>453</v>
      </c>
      <c r="GI6766" s="77">
        <v>2022</v>
      </c>
      <c r="GJ6766" s="77" t="s">
        <v>303</v>
      </c>
      <c r="GK6766" s="77">
        <v>5338.1784104586068</v>
      </c>
      <c r="GL6766" s="77">
        <v>84.742206999999993</v>
      </c>
      <c r="GM6766" s="77">
        <v>2022</v>
      </c>
      <c r="GN6766" s="77" t="s">
        <v>175</v>
      </c>
      <c r="GO6766" s="77">
        <v>5.3000000000000005E-2</v>
      </c>
      <c r="GP6766" s="77">
        <v>3</v>
      </c>
      <c r="GQ6766" s="77">
        <v>0</v>
      </c>
      <c r="GR6766" s="77" t="s">
        <v>423</v>
      </c>
      <c r="GS6766" s="77">
        <v>5.5966209081309407E-2</v>
      </c>
      <c r="GT6766" s="77">
        <v>298.75760903305832</v>
      </c>
      <c r="GU6766" s="77">
        <v>5.5966209081309407E-2</v>
      </c>
      <c r="GV6766" s="77">
        <v>298.75760903305832</v>
      </c>
      <c r="GW6766" s="77">
        <v>5.5966209081309407E-2</v>
      </c>
      <c r="GX6766" s="77">
        <v>298.75760903305832</v>
      </c>
      <c r="GY6766" s="77">
        <v>0</v>
      </c>
      <c r="GZ6766" s="77">
        <v>0</v>
      </c>
    </row>
    <row r="6767" spans="187:208" x14ac:dyDescent="0.25">
      <c r="GE6767" s="77" t="s">
        <v>422</v>
      </c>
      <c r="GF6767" s="77" t="s">
        <v>155</v>
      </c>
      <c r="GG6767" s="77" t="s">
        <v>480</v>
      </c>
      <c r="GH6767" s="77" t="s">
        <v>453</v>
      </c>
      <c r="GI6767" s="77">
        <v>2023</v>
      </c>
      <c r="GJ6767" s="77" t="s">
        <v>305</v>
      </c>
      <c r="GK6767" s="77">
        <v>233.2300768080203</v>
      </c>
      <c r="GL6767" s="77">
        <v>84.742206999999993</v>
      </c>
      <c r="GM6767" s="77">
        <v>2023</v>
      </c>
      <c r="GN6767" s="77" t="s">
        <v>175</v>
      </c>
      <c r="GO6767" s="77">
        <v>0.13250000000000001</v>
      </c>
      <c r="GP6767" s="77">
        <v>3</v>
      </c>
      <c r="GQ6767" s="77">
        <v>0</v>
      </c>
      <c r="GR6767" s="77" t="s">
        <v>423</v>
      </c>
      <c r="GS6767" s="77">
        <v>0</v>
      </c>
      <c r="GT6767" s="77">
        <v>0</v>
      </c>
      <c r="GU6767" s="77">
        <v>0.1527377521613833</v>
      </c>
      <c r="GV6767" s="77">
        <v>35.623037668083796</v>
      </c>
      <c r="GW6767" s="77">
        <v>0.1527377521613833</v>
      </c>
      <c r="GX6767" s="77">
        <v>35.623037668083796</v>
      </c>
      <c r="GY6767" s="77">
        <v>0.1527377521613833</v>
      </c>
      <c r="GZ6767" s="77">
        <v>35.623037668083796</v>
      </c>
    </row>
    <row r="6768" spans="187:208" x14ac:dyDescent="0.25">
      <c r="GE6768" s="77" t="s">
        <v>425</v>
      </c>
      <c r="GF6768" s="77" t="s">
        <v>155</v>
      </c>
      <c r="GG6768" s="77" t="s">
        <v>480</v>
      </c>
      <c r="GH6768" s="77" t="s">
        <v>453</v>
      </c>
      <c r="GI6768" s="77">
        <v>2023</v>
      </c>
      <c r="GJ6768" s="77" t="s">
        <v>301</v>
      </c>
      <c r="GK6768" s="77">
        <v>8896.5159934316962</v>
      </c>
      <c r="GL6768" s="77">
        <v>84.742206999999993</v>
      </c>
      <c r="GM6768" s="77">
        <v>2023</v>
      </c>
      <c r="GN6768" s="77" t="s">
        <v>175</v>
      </c>
      <c r="GO6768" s="77">
        <v>5.3000000000000005E-2</v>
      </c>
      <c r="GP6768" s="77">
        <v>3</v>
      </c>
      <c r="GQ6768" s="77">
        <v>0</v>
      </c>
      <c r="GR6768" s="77" t="s">
        <v>423</v>
      </c>
      <c r="GS6768" s="77">
        <v>0</v>
      </c>
      <c r="GT6768" s="77">
        <v>0</v>
      </c>
      <c r="GU6768" s="77">
        <v>5.5966209081309407E-2</v>
      </c>
      <c r="GV6768" s="77">
        <v>497.90427418361139</v>
      </c>
      <c r="GW6768" s="77">
        <v>5.5966209081309407E-2</v>
      </c>
      <c r="GX6768" s="77">
        <v>497.90427418361139</v>
      </c>
      <c r="GY6768" s="77">
        <v>5.5966209081309407E-2</v>
      </c>
      <c r="GZ6768" s="77">
        <v>497.90427418361139</v>
      </c>
    </row>
    <row r="6769" spans="187:208" x14ac:dyDescent="0.25">
      <c r="GE6769" s="77" t="s">
        <v>427</v>
      </c>
      <c r="GF6769" s="77" t="s">
        <v>155</v>
      </c>
      <c r="GG6769" s="77" t="s">
        <v>480</v>
      </c>
      <c r="GH6769" s="77" t="s">
        <v>453</v>
      </c>
      <c r="GI6769" s="77">
        <v>2023</v>
      </c>
      <c r="GJ6769" s="77" t="s">
        <v>303</v>
      </c>
      <c r="GK6769" s="77">
        <v>5534.8914862020229</v>
      </c>
      <c r="GL6769" s="77">
        <v>84.742206999999993</v>
      </c>
      <c r="GM6769" s="77">
        <v>2023</v>
      </c>
      <c r="GN6769" s="77" t="s">
        <v>175</v>
      </c>
      <c r="GO6769" s="77">
        <v>5.3000000000000005E-2</v>
      </c>
      <c r="GP6769" s="77">
        <v>3</v>
      </c>
      <c r="GQ6769" s="77">
        <v>0</v>
      </c>
      <c r="GR6769" s="77" t="s">
        <v>423</v>
      </c>
      <c r="GS6769" s="77">
        <v>0</v>
      </c>
      <c r="GT6769" s="77">
        <v>0</v>
      </c>
      <c r="GU6769" s="77">
        <v>5.5966209081309407E-2</v>
      </c>
      <c r="GV6769" s="77">
        <v>309.76689415914177</v>
      </c>
      <c r="GW6769" s="77">
        <v>5.5966209081309407E-2</v>
      </c>
      <c r="GX6769" s="77">
        <v>309.76689415914177</v>
      </c>
      <c r="GY6769" s="77">
        <v>5.5966209081309407E-2</v>
      </c>
      <c r="GZ6769" s="77">
        <v>309.76689415914177</v>
      </c>
    </row>
    <row r="6770" spans="187:208" x14ac:dyDescent="0.25">
      <c r="GE6770" s="77" t="s">
        <v>422</v>
      </c>
      <c r="GF6770" s="77" t="s">
        <v>155</v>
      </c>
      <c r="GG6770" s="77" t="s">
        <v>480</v>
      </c>
      <c r="GH6770" s="77" t="s">
        <v>453</v>
      </c>
      <c r="GI6770" s="77">
        <v>2024</v>
      </c>
      <c r="GJ6770" s="77" t="s">
        <v>305</v>
      </c>
      <c r="GK6770" s="77">
        <v>233.2300768080203</v>
      </c>
      <c r="GL6770" s="77">
        <v>84.742206999999993</v>
      </c>
      <c r="GM6770" s="77">
        <v>2024</v>
      </c>
      <c r="GN6770" s="77" t="s">
        <v>175</v>
      </c>
      <c r="GO6770" s="77">
        <v>0.13250000000000001</v>
      </c>
      <c r="GP6770" s="77">
        <v>3</v>
      </c>
      <c r="GQ6770" s="77">
        <v>0</v>
      </c>
      <c r="GR6770" s="77" t="s">
        <v>423</v>
      </c>
      <c r="GS6770" s="77">
        <v>0</v>
      </c>
      <c r="GT6770" s="77">
        <v>0</v>
      </c>
      <c r="GU6770" s="77">
        <v>0</v>
      </c>
      <c r="GV6770" s="77">
        <v>0</v>
      </c>
      <c r="GW6770" s="77">
        <v>0.1527377521613833</v>
      </c>
      <c r="GX6770" s="77">
        <v>35.623037668083796</v>
      </c>
      <c r="GY6770" s="77">
        <v>0.1527377521613833</v>
      </c>
      <c r="GZ6770" s="77">
        <v>35.623037668083796</v>
      </c>
    </row>
    <row r="6771" spans="187:208" x14ac:dyDescent="0.25">
      <c r="GE6771" s="77" t="s">
        <v>425</v>
      </c>
      <c r="GF6771" s="77" t="s">
        <v>155</v>
      </c>
      <c r="GG6771" s="77" t="s">
        <v>480</v>
      </c>
      <c r="GH6771" s="77" t="s">
        <v>453</v>
      </c>
      <c r="GI6771" s="77">
        <v>2024</v>
      </c>
      <c r="GJ6771" s="77" t="s">
        <v>301</v>
      </c>
      <c r="GK6771" s="77">
        <v>8896.5159934316962</v>
      </c>
      <c r="GL6771" s="77">
        <v>84.742206999999993</v>
      </c>
      <c r="GM6771" s="77">
        <v>2024</v>
      </c>
      <c r="GN6771" s="77" t="s">
        <v>175</v>
      </c>
      <c r="GO6771" s="77">
        <v>5.3000000000000005E-2</v>
      </c>
      <c r="GP6771" s="77">
        <v>3</v>
      </c>
      <c r="GQ6771" s="77">
        <v>0</v>
      </c>
      <c r="GR6771" s="77" t="s">
        <v>423</v>
      </c>
      <c r="GS6771" s="77">
        <v>0</v>
      </c>
      <c r="GT6771" s="77">
        <v>0</v>
      </c>
      <c r="GU6771" s="77">
        <v>0</v>
      </c>
      <c r="GV6771" s="77">
        <v>0</v>
      </c>
      <c r="GW6771" s="77">
        <v>5.5966209081309407E-2</v>
      </c>
      <c r="GX6771" s="77">
        <v>497.90427418361139</v>
      </c>
      <c r="GY6771" s="77">
        <v>5.5966209081309407E-2</v>
      </c>
      <c r="GZ6771" s="77">
        <v>497.90427418361139</v>
      </c>
    </row>
    <row r="6772" spans="187:208" x14ac:dyDescent="0.25">
      <c r="GE6772" s="77" t="s">
        <v>427</v>
      </c>
      <c r="GF6772" s="77" t="s">
        <v>155</v>
      </c>
      <c r="GG6772" s="77" t="s">
        <v>480</v>
      </c>
      <c r="GH6772" s="77" t="s">
        <v>453</v>
      </c>
      <c r="GI6772" s="77">
        <v>2024</v>
      </c>
      <c r="GJ6772" s="77" t="s">
        <v>303</v>
      </c>
      <c r="GK6772" s="77">
        <v>5534.8914862020229</v>
      </c>
      <c r="GL6772" s="77">
        <v>84.742206999999993</v>
      </c>
      <c r="GM6772" s="77">
        <v>2024</v>
      </c>
      <c r="GN6772" s="77" t="s">
        <v>175</v>
      </c>
      <c r="GO6772" s="77">
        <v>5.3000000000000005E-2</v>
      </c>
      <c r="GP6772" s="77">
        <v>3</v>
      </c>
      <c r="GQ6772" s="77">
        <v>0</v>
      </c>
      <c r="GR6772" s="77" t="s">
        <v>423</v>
      </c>
      <c r="GS6772" s="77">
        <v>0</v>
      </c>
      <c r="GT6772" s="77">
        <v>0</v>
      </c>
      <c r="GU6772" s="77">
        <v>0</v>
      </c>
      <c r="GV6772" s="77">
        <v>0</v>
      </c>
      <c r="GW6772" s="77">
        <v>5.5966209081309407E-2</v>
      </c>
      <c r="GX6772" s="77">
        <v>309.76689415914177</v>
      </c>
      <c r="GY6772" s="77">
        <v>5.5966209081309407E-2</v>
      </c>
      <c r="GZ6772" s="77">
        <v>309.76689415914177</v>
      </c>
    </row>
    <row r="6773" spans="187:208" x14ac:dyDescent="0.25">
      <c r="GE6773" s="77" t="s">
        <v>422</v>
      </c>
      <c r="GF6773" s="77" t="s">
        <v>155</v>
      </c>
      <c r="GG6773" s="77" t="s">
        <v>480</v>
      </c>
      <c r="GH6773" s="77" t="s">
        <v>453</v>
      </c>
      <c r="GI6773" s="77">
        <v>2025</v>
      </c>
      <c r="GJ6773" s="77" t="s">
        <v>305</v>
      </c>
      <c r="GK6773" s="77">
        <v>233.2300768080203</v>
      </c>
      <c r="GL6773" s="77">
        <v>84.742206999999993</v>
      </c>
      <c r="GM6773" s="77">
        <v>2025</v>
      </c>
      <c r="GN6773" s="77" t="s">
        <v>175</v>
      </c>
      <c r="GO6773" s="77">
        <v>0.13250000000000001</v>
      </c>
      <c r="GP6773" s="77">
        <v>3</v>
      </c>
      <c r="GQ6773" s="77">
        <v>0</v>
      </c>
      <c r="GR6773" s="77" t="s">
        <v>423</v>
      </c>
      <c r="GS6773" s="77">
        <v>0</v>
      </c>
      <c r="GT6773" s="77">
        <v>0</v>
      </c>
      <c r="GU6773" s="77">
        <v>0</v>
      </c>
      <c r="GV6773" s="77">
        <v>0</v>
      </c>
      <c r="GW6773" s="77">
        <v>0</v>
      </c>
      <c r="GX6773" s="77">
        <v>0</v>
      </c>
      <c r="GY6773" s="77">
        <v>0.1527377521613833</v>
      </c>
      <c r="GZ6773" s="77">
        <v>35.623037668083796</v>
      </c>
    </row>
    <row r="6774" spans="187:208" x14ac:dyDescent="0.25">
      <c r="GE6774" s="77" t="s">
        <v>425</v>
      </c>
      <c r="GF6774" s="77" t="s">
        <v>155</v>
      </c>
      <c r="GG6774" s="77" t="s">
        <v>480</v>
      </c>
      <c r="GH6774" s="77" t="s">
        <v>453</v>
      </c>
      <c r="GI6774" s="77">
        <v>2025</v>
      </c>
      <c r="GJ6774" s="77" t="s">
        <v>301</v>
      </c>
      <c r="GK6774" s="77">
        <v>8896.5159934316962</v>
      </c>
      <c r="GL6774" s="77">
        <v>84.742206999999993</v>
      </c>
      <c r="GM6774" s="77">
        <v>2025</v>
      </c>
      <c r="GN6774" s="77" t="s">
        <v>175</v>
      </c>
      <c r="GO6774" s="77">
        <v>5.3000000000000005E-2</v>
      </c>
      <c r="GP6774" s="77">
        <v>3</v>
      </c>
      <c r="GQ6774" s="77">
        <v>0</v>
      </c>
      <c r="GR6774" s="77" t="s">
        <v>423</v>
      </c>
      <c r="GS6774" s="77">
        <v>0</v>
      </c>
      <c r="GT6774" s="77">
        <v>0</v>
      </c>
      <c r="GU6774" s="77">
        <v>0</v>
      </c>
      <c r="GV6774" s="77">
        <v>0</v>
      </c>
      <c r="GW6774" s="77">
        <v>0</v>
      </c>
      <c r="GX6774" s="77">
        <v>0</v>
      </c>
      <c r="GY6774" s="77">
        <v>5.5966209081309407E-2</v>
      </c>
      <c r="GZ6774" s="77">
        <v>497.90427418361139</v>
      </c>
    </row>
    <row r="6775" spans="187:208" x14ac:dyDescent="0.25">
      <c r="GE6775" s="77" t="s">
        <v>427</v>
      </c>
      <c r="GF6775" s="77" t="s">
        <v>155</v>
      </c>
      <c r="GG6775" s="77" t="s">
        <v>480</v>
      </c>
      <c r="GH6775" s="77" t="s">
        <v>453</v>
      </c>
      <c r="GI6775" s="77">
        <v>2025</v>
      </c>
      <c r="GJ6775" s="77" t="s">
        <v>303</v>
      </c>
      <c r="GK6775" s="77">
        <v>5534.8914862020229</v>
      </c>
      <c r="GL6775" s="77">
        <v>84.742206999999993</v>
      </c>
      <c r="GM6775" s="77">
        <v>2025</v>
      </c>
      <c r="GN6775" s="77" t="s">
        <v>175</v>
      </c>
      <c r="GO6775" s="77">
        <v>5.3000000000000005E-2</v>
      </c>
      <c r="GP6775" s="77">
        <v>3</v>
      </c>
      <c r="GQ6775" s="77">
        <v>0</v>
      </c>
      <c r="GR6775" s="77" t="s">
        <v>423</v>
      </c>
      <c r="GS6775" s="77">
        <v>0</v>
      </c>
      <c r="GT6775" s="77">
        <v>0</v>
      </c>
      <c r="GU6775" s="77">
        <v>0</v>
      </c>
      <c r="GV6775" s="77">
        <v>0</v>
      </c>
      <c r="GW6775" s="77">
        <v>0</v>
      </c>
      <c r="GX6775" s="77">
        <v>0</v>
      </c>
      <c r="GY6775" s="77">
        <v>5.5966209081309407E-2</v>
      </c>
      <c r="GZ6775" s="77">
        <v>309.76689415914177</v>
      </c>
    </row>
    <row r="6776" spans="187:208" x14ac:dyDescent="0.25">
      <c r="GE6776" s="77" t="s">
        <v>422</v>
      </c>
      <c r="GF6776" s="77" t="s">
        <v>155</v>
      </c>
      <c r="GG6776" s="77" t="s">
        <v>480</v>
      </c>
      <c r="GH6776" s="77" t="s">
        <v>460</v>
      </c>
      <c r="GI6776" s="77">
        <v>2021</v>
      </c>
      <c r="GJ6776" s="77" t="s">
        <v>305</v>
      </c>
      <c r="GK6776" s="77">
        <v>222.22942162782729</v>
      </c>
      <c r="GL6776" s="77">
        <v>84.742206999999993</v>
      </c>
      <c r="GM6776" s="77">
        <v>2021</v>
      </c>
      <c r="GN6776" s="77" t="s">
        <v>175</v>
      </c>
      <c r="GO6776" s="77">
        <v>0.13250000000000001</v>
      </c>
      <c r="GP6776" s="77">
        <v>3</v>
      </c>
      <c r="GQ6776" s="77">
        <v>0</v>
      </c>
      <c r="GR6776" s="77" t="s">
        <v>423</v>
      </c>
      <c r="GS6776" s="77">
        <v>0.1527377521613833</v>
      </c>
      <c r="GT6776" s="77">
        <v>33.942822323558637</v>
      </c>
      <c r="GU6776" s="77">
        <v>0.1527377521613833</v>
      </c>
      <c r="GV6776" s="77">
        <v>33.942822323558637</v>
      </c>
      <c r="GW6776" s="77">
        <v>0</v>
      </c>
      <c r="GX6776" s="77">
        <v>0</v>
      </c>
      <c r="GY6776" s="77">
        <v>0</v>
      </c>
      <c r="GZ6776" s="77">
        <v>0</v>
      </c>
    </row>
    <row r="6777" spans="187:208" x14ac:dyDescent="0.25">
      <c r="GE6777" s="77" t="s">
        <v>425</v>
      </c>
      <c r="GF6777" s="77" t="s">
        <v>155</v>
      </c>
      <c r="GG6777" s="77" t="s">
        <v>480</v>
      </c>
      <c r="GH6777" s="77" t="s">
        <v>460</v>
      </c>
      <c r="GI6777" s="77">
        <v>2021</v>
      </c>
      <c r="GJ6777" s="77" t="s">
        <v>301</v>
      </c>
      <c r="GK6777" s="77">
        <v>8585.7228092479472</v>
      </c>
      <c r="GL6777" s="77">
        <v>84.742206999999993</v>
      </c>
      <c r="GM6777" s="77">
        <v>2021</v>
      </c>
      <c r="GN6777" s="77" t="s">
        <v>175</v>
      </c>
      <c r="GO6777" s="77">
        <v>5.3000000000000005E-2</v>
      </c>
      <c r="GP6777" s="77">
        <v>3</v>
      </c>
      <c r="GQ6777" s="77">
        <v>0</v>
      </c>
      <c r="GR6777" s="77" t="s">
        <v>423</v>
      </c>
      <c r="GS6777" s="77">
        <v>5.5966209081309407E-2</v>
      </c>
      <c r="GT6777" s="77">
        <v>480.51035785653778</v>
      </c>
      <c r="GU6777" s="77">
        <v>5.5966209081309407E-2</v>
      </c>
      <c r="GV6777" s="77">
        <v>480.51035785653778</v>
      </c>
      <c r="GW6777" s="77">
        <v>0</v>
      </c>
      <c r="GX6777" s="77">
        <v>0</v>
      </c>
      <c r="GY6777" s="77">
        <v>0</v>
      </c>
      <c r="GZ6777" s="77">
        <v>0</v>
      </c>
    </row>
    <row r="6778" spans="187:208" x14ac:dyDescent="0.25">
      <c r="GE6778" s="77" t="s">
        <v>422</v>
      </c>
      <c r="GF6778" s="77" t="s">
        <v>155</v>
      </c>
      <c r="GG6778" s="77" t="s">
        <v>480</v>
      </c>
      <c r="GH6778" s="77" t="s">
        <v>460</v>
      </c>
      <c r="GI6778" s="77">
        <v>2022</v>
      </c>
      <c r="GJ6778" s="77" t="s">
        <v>305</v>
      </c>
      <c r="GK6778" s="77">
        <v>222.22942162782729</v>
      </c>
      <c r="GL6778" s="77">
        <v>84.742206999999993</v>
      </c>
      <c r="GM6778" s="77">
        <v>2022</v>
      </c>
      <c r="GN6778" s="77" t="s">
        <v>175</v>
      </c>
      <c r="GO6778" s="77">
        <v>0.13250000000000001</v>
      </c>
      <c r="GP6778" s="77">
        <v>3</v>
      </c>
      <c r="GQ6778" s="77">
        <v>0</v>
      </c>
      <c r="GR6778" s="77" t="s">
        <v>423</v>
      </c>
      <c r="GS6778" s="77">
        <v>0.1527377521613833</v>
      </c>
      <c r="GT6778" s="77">
        <v>33.942822323558637</v>
      </c>
      <c r="GU6778" s="77">
        <v>0.1527377521613833</v>
      </c>
      <c r="GV6778" s="77">
        <v>33.942822323558637</v>
      </c>
      <c r="GW6778" s="77">
        <v>0.1527377521613833</v>
      </c>
      <c r="GX6778" s="77">
        <v>33.942822323558637</v>
      </c>
      <c r="GY6778" s="77">
        <v>0</v>
      </c>
      <c r="GZ6778" s="77">
        <v>0</v>
      </c>
    </row>
    <row r="6779" spans="187:208" x14ac:dyDescent="0.25">
      <c r="GE6779" s="77" t="s">
        <v>425</v>
      </c>
      <c r="GF6779" s="77" t="s">
        <v>155</v>
      </c>
      <c r="GG6779" s="77" t="s">
        <v>480</v>
      </c>
      <c r="GH6779" s="77" t="s">
        <v>460</v>
      </c>
      <c r="GI6779" s="77">
        <v>2022</v>
      </c>
      <c r="GJ6779" s="77" t="s">
        <v>301</v>
      </c>
      <c r="GK6779" s="77">
        <v>8585.7228092479472</v>
      </c>
      <c r="GL6779" s="77">
        <v>84.742206999999993</v>
      </c>
      <c r="GM6779" s="77">
        <v>2022</v>
      </c>
      <c r="GN6779" s="77" t="s">
        <v>175</v>
      </c>
      <c r="GO6779" s="77">
        <v>5.3000000000000005E-2</v>
      </c>
      <c r="GP6779" s="77">
        <v>3</v>
      </c>
      <c r="GQ6779" s="77">
        <v>0</v>
      </c>
      <c r="GR6779" s="77" t="s">
        <v>423</v>
      </c>
      <c r="GS6779" s="77">
        <v>5.5966209081309407E-2</v>
      </c>
      <c r="GT6779" s="77">
        <v>480.51035785653778</v>
      </c>
      <c r="GU6779" s="77">
        <v>5.5966209081309407E-2</v>
      </c>
      <c r="GV6779" s="77">
        <v>480.51035785653778</v>
      </c>
      <c r="GW6779" s="77">
        <v>5.5966209081309407E-2</v>
      </c>
      <c r="GX6779" s="77">
        <v>480.51035785653778</v>
      </c>
      <c r="GY6779" s="77">
        <v>0</v>
      </c>
      <c r="GZ6779" s="77">
        <v>0</v>
      </c>
    </row>
    <row r="6780" spans="187:208" x14ac:dyDescent="0.25">
      <c r="GE6780" s="77" t="s">
        <v>422</v>
      </c>
      <c r="GF6780" s="77" t="s">
        <v>155</v>
      </c>
      <c r="GG6780" s="77" t="s">
        <v>480</v>
      </c>
      <c r="GH6780" s="77" t="s">
        <v>460</v>
      </c>
      <c r="GI6780" s="77">
        <v>2023</v>
      </c>
      <c r="GJ6780" s="77" t="s">
        <v>305</v>
      </c>
      <c r="GK6780" s="77">
        <v>233.230076807937</v>
      </c>
      <c r="GL6780" s="77">
        <v>84.742206999999993</v>
      </c>
      <c r="GM6780" s="77">
        <v>2023</v>
      </c>
      <c r="GN6780" s="77" t="s">
        <v>175</v>
      </c>
      <c r="GO6780" s="77">
        <v>0.13250000000000001</v>
      </c>
      <c r="GP6780" s="77">
        <v>3</v>
      </c>
      <c r="GQ6780" s="77">
        <v>0</v>
      </c>
      <c r="GR6780" s="77" t="s">
        <v>423</v>
      </c>
      <c r="GS6780" s="77">
        <v>0</v>
      </c>
      <c r="GT6780" s="77">
        <v>0</v>
      </c>
      <c r="GU6780" s="77">
        <v>0.1527377521613833</v>
      </c>
      <c r="GV6780" s="77">
        <v>35.623037668071071</v>
      </c>
      <c r="GW6780" s="77">
        <v>0.1527377521613833</v>
      </c>
      <c r="GX6780" s="77">
        <v>35.623037668071071</v>
      </c>
      <c r="GY6780" s="77">
        <v>0.1527377521613833</v>
      </c>
      <c r="GZ6780" s="77">
        <v>35.623037668071071</v>
      </c>
    </row>
    <row r="6781" spans="187:208" x14ac:dyDescent="0.25">
      <c r="GE6781" s="77" t="s">
        <v>425</v>
      </c>
      <c r="GF6781" s="77" t="s">
        <v>155</v>
      </c>
      <c r="GG6781" s="77" t="s">
        <v>480</v>
      </c>
      <c r="GH6781" s="77" t="s">
        <v>460</v>
      </c>
      <c r="GI6781" s="77">
        <v>2023</v>
      </c>
      <c r="GJ6781" s="77" t="s">
        <v>301</v>
      </c>
      <c r="GK6781" s="77">
        <v>8896.5159934285966</v>
      </c>
      <c r="GL6781" s="77">
        <v>84.742206999999993</v>
      </c>
      <c r="GM6781" s="77">
        <v>2023</v>
      </c>
      <c r="GN6781" s="77" t="s">
        <v>175</v>
      </c>
      <c r="GO6781" s="77">
        <v>5.3000000000000005E-2</v>
      </c>
      <c r="GP6781" s="77">
        <v>3</v>
      </c>
      <c r="GQ6781" s="77">
        <v>0</v>
      </c>
      <c r="GR6781" s="77" t="s">
        <v>423</v>
      </c>
      <c r="GS6781" s="77">
        <v>0</v>
      </c>
      <c r="GT6781" s="77">
        <v>0</v>
      </c>
      <c r="GU6781" s="77">
        <v>5.5966209081309407E-2</v>
      </c>
      <c r="GV6781" s="77">
        <v>497.90427418343791</v>
      </c>
      <c r="GW6781" s="77">
        <v>5.5966209081309407E-2</v>
      </c>
      <c r="GX6781" s="77">
        <v>497.90427418343791</v>
      </c>
      <c r="GY6781" s="77">
        <v>5.5966209081309407E-2</v>
      </c>
      <c r="GZ6781" s="77">
        <v>497.90427418343791</v>
      </c>
    </row>
    <row r="6782" spans="187:208" x14ac:dyDescent="0.25">
      <c r="GE6782" s="77" t="s">
        <v>422</v>
      </c>
      <c r="GF6782" s="77" t="s">
        <v>155</v>
      </c>
      <c r="GG6782" s="77" t="s">
        <v>480</v>
      </c>
      <c r="GH6782" s="77" t="s">
        <v>460</v>
      </c>
      <c r="GI6782" s="77">
        <v>2024</v>
      </c>
      <c r="GJ6782" s="77" t="s">
        <v>305</v>
      </c>
      <c r="GK6782" s="77">
        <v>233.230076807937</v>
      </c>
      <c r="GL6782" s="77">
        <v>84.742206999999993</v>
      </c>
      <c r="GM6782" s="77">
        <v>2024</v>
      </c>
      <c r="GN6782" s="77" t="s">
        <v>175</v>
      </c>
      <c r="GO6782" s="77">
        <v>0.13250000000000001</v>
      </c>
      <c r="GP6782" s="77">
        <v>3</v>
      </c>
      <c r="GQ6782" s="77">
        <v>0</v>
      </c>
      <c r="GR6782" s="77" t="s">
        <v>423</v>
      </c>
      <c r="GS6782" s="77">
        <v>0</v>
      </c>
      <c r="GT6782" s="77">
        <v>0</v>
      </c>
      <c r="GU6782" s="77">
        <v>0</v>
      </c>
      <c r="GV6782" s="77">
        <v>0</v>
      </c>
      <c r="GW6782" s="77">
        <v>0.1527377521613833</v>
      </c>
      <c r="GX6782" s="77">
        <v>35.623037668071071</v>
      </c>
      <c r="GY6782" s="77">
        <v>0.1527377521613833</v>
      </c>
      <c r="GZ6782" s="77">
        <v>35.623037668071071</v>
      </c>
    </row>
    <row r="6783" spans="187:208" x14ac:dyDescent="0.25">
      <c r="GE6783" s="77" t="s">
        <v>425</v>
      </c>
      <c r="GF6783" s="77" t="s">
        <v>155</v>
      </c>
      <c r="GG6783" s="77" t="s">
        <v>480</v>
      </c>
      <c r="GH6783" s="77" t="s">
        <v>460</v>
      </c>
      <c r="GI6783" s="77">
        <v>2024</v>
      </c>
      <c r="GJ6783" s="77" t="s">
        <v>301</v>
      </c>
      <c r="GK6783" s="77">
        <v>8896.5159934285966</v>
      </c>
      <c r="GL6783" s="77">
        <v>84.742206999999993</v>
      </c>
      <c r="GM6783" s="77">
        <v>2024</v>
      </c>
      <c r="GN6783" s="77" t="s">
        <v>175</v>
      </c>
      <c r="GO6783" s="77">
        <v>5.3000000000000005E-2</v>
      </c>
      <c r="GP6783" s="77">
        <v>3</v>
      </c>
      <c r="GQ6783" s="77">
        <v>0</v>
      </c>
      <c r="GR6783" s="77" t="s">
        <v>423</v>
      </c>
      <c r="GS6783" s="77">
        <v>0</v>
      </c>
      <c r="GT6783" s="77">
        <v>0</v>
      </c>
      <c r="GU6783" s="77">
        <v>0</v>
      </c>
      <c r="GV6783" s="77">
        <v>0</v>
      </c>
      <c r="GW6783" s="77">
        <v>5.5966209081309407E-2</v>
      </c>
      <c r="GX6783" s="77">
        <v>497.90427418343791</v>
      </c>
      <c r="GY6783" s="77">
        <v>5.5966209081309407E-2</v>
      </c>
      <c r="GZ6783" s="77">
        <v>497.90427418343791</v>
      </c>
    </row>
    <row r="6784" spans="187:208" x14ac:dyDescent="0.25">
      <c r="GE6784" s="77" t="s">
        <v>422</v>
      </c>
      <c r="GF6784" s="77" t="s">
        <v>155</v>
      </c>
      <c r="GG6784" s="77" t="s">
        <v>480</v>
      </c>
      <c r="GH6784" s="77" t="s">
        <v>460</v>
      </c>
      <c r="GI6784" s="77">
        <v>2025</v>
      </c>
      <c r="GJ6784" s="77" t="s">
        <v>305</v>
      </c>
      <c r="GK6784" s="77">
        <v>233.230076807937</v>
      </c>
      <c r="GL6784" s="77">
        <v>84.742206999999993</v>
      </c>
      <c r="GM6784" s="77">
        <v>2025</v>
      </c>
      <c r="GN6784" s="77" t="s">
        <v>175</v>
      </c>
      <c r="GO6784" s="77">
        <v>0.13250000000000001</v>
      </c>
      <c r="GP6784" s="77">
        <v>3</v>
      </c>
      <c r="GQ6784" s="77">
        <v>0</v>
      </c>
      <c r="GR6784" s="77" t="s">
        <v>423</v>
      </c>
      <c r="GS6784" s="77">
        <v>0</v>
      </c>
      <c r="GT6784" s="77">
        <v>0</v>
      </c>
      <c r="GU6784" s="77">
        <v>0</v>
      </c>
      <c r="GV6784" s="77">
        <v>0</v>
      </c>
      <c r="GW6784" s="77">
        <v>0</v>
      </c>
      <c r="GX6784" s="77">
        <v>0</v>
      </c>
      <c r="GY6784" s="77">
        <v>0.1527377521613833</v>
      </c>
      <c r="GZ6784" s="77">
        <v>35.623037668071071</v>
      </c>
    </row>
    <row r="6785" spans="187:208" x14ac:dyDescent="0.25">
      <c r="GE6785" s="77" t="s">
        <v>425</v>
      </c>
      <c r="GF6785" s="77" t="s">
        <v>155</v>
      </c>
      <c r="GG6785" s="77" t="s">
        <v>480</v>
      </c>
      <c r="GH6785" s="77" t="s">
        <v>460</v>
      </c>
      <c r="GI6785" s="77">
        <v>2025</v>
      </c>
      <c r="GJ6785" s="77" t="s">
        <v>301</v>
      </c>
      <c r="GK6785" s="77">
        <v>8896.5159934285966</v>
      </c>
      <c r="GL6785" s="77">
        <v>84.742206999999993</v>
      </c>
      <c r="GM6785" s="77">
        <v>2025</v>
      </c>
      <c r="GN6785" s="77" t="s">
        <v>175</v>
      </c>
      <c r="GO6785" s="77">
        <v>5.3000000000000005E-2</v>
      </c>
      <c r="GP6785" s="77">
        <v>3</v>
      </c>
      <c r="GQ6785" s="77">
        <v>0</v>
      </c>
      <c r="GR6785" s="77" t="s">
        <v>423</v>
      </c>
      <c r="GS6785" s="77">
        <v>0</v>
      </c>
      <c r="GT6785" s="77">
        <v>0</v>
      </c>
      <c r="GU6785" s="77">
        <v>0</v>
      </c>
      <c r="GV6785" s="77">
        <v>0</v>
      </c>
      <c r="GW6785" s="77">
        <v>0</v>
      </c>
      <c r="GX6785" s="77">
        <v>0</v>
      </c>
      <c r="GY6785" s="77">
        <v>5.5966209081309407E-2</v>
      </c>
      <c r="GZ6785" s="77">
        <v>497.90427418343791</v>
      </c>
    </row>
    <row r="6786" spans="187:208" x14ac:dyDescent="0.25">
      <c r="GE6786" s="77" t="s">
        <v>422</v>
      </c>
      <c r="GF6786" s="77" t="s">
        <v>155</v>
      </c>
      <c r="GG6786" s="77" t="s">
        <v>480</v>
      </c>
      <c r="GH6786" s="77" t="s">
        <v>467</v>
      </c>
      <c r="GI6786" s="77">
        <v>2021</v>
      </c>
      <c r="GJ6786" s="77" t="s">
        <v>305</v>
      </c>
      <c r="GK6786" s="77">
        <v>0.69641821681222416</v>
      </c>
      <c r="GL6786" s="77">
        <v>84.742206999999993</v>
      </c>
      <c r="GM6786" s="77">
        <v>2021</v>
      </c>
      <c r="GN6786" s="77" t="s">
        <v>175</v>
      </c>
      <c r="GO6786" s="77">
        <v>0.13250000000000001</v>
      </c>
      <c r="GP6786" s="77">
        <v>3</v>
      </c>
      <c r="GQ6786" s="77">
        <v>0</v>
      </c>
      <c r="GR6786" s="77" t="s">
        <v>423</v>
      </c>
      <c r="GS6786" s="77">
        <v>0.1527377521613833</v>
      </c>
      <c r="GT6786" s="77">
        <v>0.106369353000138</v>
      </c>
      <c r="GU6786" s="77">
        <v>0.1527377521613833</v>
      </c>
      <c r="GV6786" s="77">
        <v>0.106369353000138</v>
      </c>
      <c r="GW6786" s="77">
        <v>0</v>
      </c>
      <c r="GX6786" s="77">
        <v>0</v>
      </c>
      <c r="GY6786" s="77">
        <v>0</v>
      </c>
      <c r="GZ6786" s="77">
        <v>0</v>
      </c>
    </row>
    <row r="6787" spans="187:208" x14ac:dyDescent="0.25">
      <c r="GE6787" s="77" t="s">
        <v>425</v>
      </c>
      <c r="GF6787" s="77" t="s">
        <v>155</v>
      </c>
      <c r="GG6787" s="77" t="s">
        <v>480</v>
      </c>
      <c r="GH6787" s="77" t="s">
        <v>467</v>
      </c>
      <c r="GI6787" s="77">
        <v>2021</v>
      </c>
      <c r="GJ6787" s="77" t="s">
        <v>301</v>
      </c>
      <c r="GK6787" s="77">
        <v>2.9419641522810061</v>
      </c>
      <c r="GL6787" s="77">
        <v>84.742206999999993</v>
      </c>
      <c r="GM6787" s="77">
        <v>2021</v>
      </c>
      <c r="GN6787" s="77" t="s">
        <v>175</v>
      </c>
      <c r="GO6787" s="77">
        <v>5.3000000000000005E-2</v>
      </c>
      <c r="GP6787" s="77">
        <v>3</v>
      </c>
      <c r="GQ6787" s="77">
        <v>0</v>
      </c>
      <c r="GR6787" s="77" t="s">
        <v>423</v>
      </c>
      <c r="GS6787" s="77">
        <v>5.5966209081309407E-2</v>
      </c>
      <c r="GT6787" s="77">
        <v>0.16465058085627596</v>
      </c>
      <c r="GU6787" s="77">
        <v>5.5966209081309407E-2</v>
      </c>
      <c r="GV6787" s="77">
        <v>0.16465058085627596</v>
      </c>
      <c r="GW6787" s="77">
        <v>0</v>
      </c>
      <c r="GX6787" s="77">
        <v>0</v>
      </c>
      <c r="GY6787" s="77">
        <v>0</v>
      </c>
      <c r="GZ6787" s="77">
        <v>0</v>
      </c>
    </row>
    <row r="6788" spans="187:208" x14ac:dyDescent="0.25">
      <c r="GE6788" s="77" t="s">
        <v>427</v>
      </c>
      <c r="GF6788" s="77" t="s">
        <v>155</v>
      </c>
      <c r="GG6788" s="77" t="s">
        <v>480</v>
      </c>
      <c r="GH6788" s="77" t="s">
        <v>467</v>
      </c>
      <c r="GI6788" s="77">
        <v>2021</v>
      </c>
      <c r="GJ6788" s="77" t="s">
        <v>303</v>
      </c>
      <c r="GK6788" s="77">
        <v>1.602175962208241</v>
      </c>
      <c r="GL6788" s="77">
        <v>84.742206999999993</v>
      </c>
      <c r="GM6788" s="77">
        <v>2021</v>
      </c>
      <c r="GN6788" s="77" t="s">
        <v>175</v>
      </c>
      <c r="GO6788" s="77">
        <v>5.3000000000000005E-2</v>
      </c>
      <c r="GP6788" s="77">
        <v>3</v>
      </c>
      <c r="GQ6788" s="77">
        <v>0</v>
      </c>
      <c r="GR6788" s="77" t="s">
        <v>423</v>
      </c>
      <c r="GS6788" s="77">
        <v>5.5966209081309407E-2</v>
      </c>
      <c r="GT6788" s="77">
        <v>8.9667714885994496E-2</v>
      </c>
      <c r="GU6788" s="77">
        <v>5.5966209081309407E-2</v>
      </c>
      <c r="GV6788" s="77">
        <v>8.9667714885994496E-2</v>
      </c>
      <c r="GW6788" s="77">
        <v>0</v>
      </c>
      <c r="GX6788" s="77">
        <v>0</v>
      </c>
      <c r="GY6788" s="77">
        <v>0</v>
      </c>
      <c r="GZ6788" s="77">
        <v>0</v>
      </c>
    </row>
    <row r="6789" spans="187:208" x14ac:dyDescent="0.25">
      <c r="GE6789" s="77" t="s">
        <v>422</v>
      </c>
      <c r="GF6789" s="77" t="s">
        <v>155</v>
      </c>
      <c r="GG6789" s="77" t="s">
        <v>480</v>
      </c>
      <c r="GH6789" s="77" t="s">
        <v>467</v>
      </c>
      <c r="GI6789" s="77">
        <v>2022</v>
      </c>
      <c r="GJ6789" s="77" t="s">
        <v>305</v>
      </c>
      <c r="GK6789" s="77">
        <v>0.69641821681222416</v>
      </c>
      <c r="GL6789" s="77">
        <v>84.742206999999993</v>
      </c>
      <c r="GM6789" s="77">
        <v>2022</v>
      </c>
      <c r="GN6789" s="77" t="s">
        <v>175</v>
      </c>
      <c r="GO6789" s="77">
        <v>0.13250000000000001</v>
      </c>
      <c r="GP6789" s="77">
        <v>3</v>
      </c>
      <c r="GQ6789" s="77">
        <v>0</v>
      </c>
      <c r="GR6789" s="77" t="s">
        <v>423</v>
      </c>
      <c r="GS6789" s="77">
        <v>0.1527377521613833</v>
      </c>
      <c r="GT6789" s="77">
        <v>0.106369353000138</v>
      </c>
      <c r="GU6789" s="77">
        <v>0.1527377521613833</v>
      </c>
      <c r="GV6789" s="77">
        <v>0.106369353000138</v>
      </c>
      <c r="GW6789" s="77">
        <v>0.1527377521613833</v>
      </c>
      <c r="GX6789" s="77">
        <v>0.106369353000138</v>
      </c>
      <c r="GY6789" s="77">
        <v>0</v>
      </c>
      <c r="GZ6789" s="77">
        <v>0</v>
      </c>
    </row>
    <row r="6790" spans="187:208" x14ac:dyDescent="0.25">
      <c r="GE6790" s="77" t="s">
        <v>425</v>
      </c>
      <c r="GF6790" s="77" t="s">
        <v>155</v>
      </c>
      <c r="GG6790" s="77" t="s">
        <v>480</v>
      </c>
      <c r="GH6790" s="77" t="s">
        <v>467</v>
      </c>
      <c r="GI6790" s="77">
        <v>2022</v>
      </c>
      <c r="GJ6790" s="77" t="s">
        <v>301</v>
      </c>
      <c r="GK6790" s="77">
        <v>2.9419641522810061</v>
      </c>
      <c r="GL6790" s="77">
        <v>84.742206999999993</v>
      </c>
      <c r="GM6790" s="77">
        <v>2022</v>
      </c>
      <c r="GN6790" s="77" t="s">
        <v>175</v>
      </c>
      <c r="GO6790" s="77">
        <v>5.3000000000000005E-2</v>
      </c>
      <c r="GP6790" s="77">
        <v>3</v>
      </c>
      <c r="GQ6790" s="77">
        <v>0</v>
      </c>
      <c r="GR6790" s="77" t="s">
        <v>423</v>
      </c>
      <c r="GS6790" s="77">
        <v>5.5966209081309407E-2</v>
      </c>
      <c r="GT6790" s="77">
        <v>0.16465058085627596</v>
      </c>
      <c r="GU6790" s="77">
        <v>5.5966209081309407E-2</v>
      </c>
      <c r="GV6790" s="77">
        <v>0.16465058085627596</v>
      </c>
      <c r="GW6790" s="77">
        <v>5.5966209081309407E-2</v>
      </c>
      <c r="GX6790" s="77">
        <v>0.16465058085627596</v>
      </c>
      <c r="GY6790" s="77">
        <v>0</v>
      </c>
      <c r="GZ6790" s="77">
        <v>0</v>
      </c>
    </row>
    <row r="6791" spans="187:208" x14ac:dyDescent="0.25">
      <c r="GE6791" s="77" t="s">
        <v>427</v>
      </c>
      <c r="GF6791" s="77" t="s">
        <v>155</v>
      </c>
      <c r="GG6791" s="77" t="s">
        <v>480</v>
      </c>
      <c r="GH6791" s="77" t="s">
        <v>467</v>
      </c>
      <c r="GI6791" s="77">
        <v>2022</v>
      </c>
      <c r="GJ6791" s="77" t="s">
        <v>303</v>
      </c>
      <c r="GK6791" s="77">
        <v>1.602175962208241</v>
      </c>
      <c r="GL6791" s="77">
        <v>84.742206999999993</v>
      </c>
      <c r="GM6791" s="77">
        <v>2022</v>
      </c>
      <c r="GN6791" s="77" t="s">
        <v>175</v>
      </c>
      <c r="GO6791" s="77">
        <v>5.3000000000000005E-2</v>
      </c>
      <c r="GP6791" s="77">
        <v>3</v>
      </c>
      <c r="GQ6791" s="77">
        <v>0</v>
      </c>
      <c r="GR6791" s="77" t="s">
        <v>423</v>
      </c>
      <c r="GS6791" s="77">
        <v>5.5966209081309407E-2</v>
      </c>
      <c r="GT6791" s="77">
        <v>8.9667714885994496E-2</v>
      </c>
      <c r="GU6791" s="77">
        <v>5.5966209081309407E-2</v>
      </c>
      <c r="GV6791" s="77">
        <v>8.9667714885994496E-2</v>
      </c>
      <c r="GW6791" s="77">
        <v>5.5966209081309407E-2</v>
      </c>
      <c r="GX6791" s="77">
        <v>8.9667714885994496E-2</v>
      </c>
      <c r="GY6791" s="77">
        <v>0</v>
      </c>
      <c r="GZ6791" s="77">
        <v>0</v>
      </c>
    </row>
    <row r="6792" spans="187:208" x14ac:dyDescent="0.25">
      <c r="GE6792" s="77" t="s">
        <v>422</v>
      </c>
      <c r="GF6792" s="77" t="s">
        <v>155</v>
      </c>
      <c r="GG6792" s="77" t="s">
        <v>480</v>
      </c>
      <c r="GH6792" s="77" t="s">
        <v>467</v>
      </c>
      <c r="GI6792" s="77">
        <v>2023</v>
      </c>
      <c r="GJ6792" s="77" t="s">
        <v>305</v>
      </c>
      <c r="GK6792" s="77">
        <v>0.71896016785816719</v>
      </c>
      <c r="GL6792" s="77">
        <v>84.742206999999993</v>
      </c>
      <c r="GM6792" s="77">
        <v>2023</v>
      </c>
      <c r="GN6792" s="77" t="s">
        <v>175</v>
      </c>
      <c r="GO6792" s="77">
        <v>0.13250000000000001</v>
      </c>
      <c r="GP6792" s="77">
        <v>3</v>
      </c>
      <c r="GQ6792" s="77">
        <v>0</v>
      </c>
      <c r="GR6792" s="77" t="s">
        <v>423</v>
      </c>
      <c r="GS6792" s="77">
        <v>0</v>
      </c>
      <c r="GT6792" s="77">
        <v>0</v>
      </c>
      <c r="GU6792" s="77">
        <v>0.1527377521613833</v>
      </c>
      <c r="GV6792" s="77">
        <v>0.10981235993222728</v>
      </c>
      <c r="GW6792" s="77">
        <v>0.1527377521613833</v>
      </c>
      <c r="GX6792" s="77">
        <v>0.10981235993222728</v>
      </c>
      <c r="GY6792" s="77">
        <v>0.1527377521613833</v>
      </c>
      <c r="GZ6792" s="77">
        <v>0.10981235993222728</v>
      </c>
    </row>
    <row r="6793" spans="187:208" x14ac:dyDescent="0.25">
      <c r="GE6793" s="77" t="s">
        <v>425</v>
      </c>
      <c r="GF6793" s="77" t="s">
        <v>155</v>
      </c>
      <c r="GG6793" s="77" t="s">
        <v>480</v>
      </c>
      <c r="GH6793" s="77" t="s">
        <v>467</v>
      </c>
      <c r="GI6793" s="77">
        <v>2023</v>
      </c>
      <c r="GJ6793" s="77" t="s">
        <v>301</v>
      </c>
      <c r="GK6793" s="77">
        <v>3.0714971986151061</v>
      </c>
      <c r="GL6793" s="77">
        <v>84.742206999999993</v>
      </c>
      <c r="GM6793" s="77">
        <v>2023</v>
      </c>
      <c r="GN6793" s="77" t="s">
        <v>175</v>
      </c>
      <c r="GO6793" s="77">
        <v>5.3000000000000005E-2</v>
      </c>
      <c r="GP6793" s="77">
        <v>3</v>
      </c>
      <c r="GQ6793" s="77">
        <v>0</v>
      </c>
      <c r="GR6793" s="77" t="s">
        <v>423</v>
      </c>
      <c r="GS6793" s="77">
        <v>0</v>
      </c>
      <c r="GT6793" s="77">
        <v>0</v>
      </c>
      <c r="GU6793" s="77">
        <v>5.5966209081309407E-2</v>
      </c>
      <c r="GV6793" s="77">
        <v>0.17190005441034914</v>
      </c>
      <c r="GW6793" s="77">
        <v>5.5966209081309407E-2</v>
      </c>
      <c r="GX6793" s="77">
        <v>0.17190005441034914</v>
      </c>
      <c r="GY6793" s="77">
        <v>5.5966209081309407E-2</v>
      </c>
      <c r="GZ6793" s="77">
        <v>0.17190005441034914</v>
      </c>
    </row>
    <row r="6794" spans="187:208" x14ac:dyDescent="0.25">
      <c r="GE6794" s="77" t="s">
        <v>427</v>
      </c>
      <c r="GF6794" s="77" t="s">
        <v>155</v>
      </c>
      <c r="GG6794" s="77" t="s">
        <v>480</v>
      </c>
      <c r="GH6794" s="77" t="s">
        <v>467</v>
      </c>
      <c r="GI6794" s="77">
        <v>2023</v>
      </c>
      <c r="GJ6794" s="77" t="s">
        <v>303</v>
      </c>
      <c r="GK6794" s="77">
        <v>1.6845772405343959</v>
      </c>
      <c r="GL6794" s="77">
        <v>84.742206999999993</v>
      </c>
      <c r="GM6794" s="77">
        <v>2023</v>
      </c>
      <c r="GN6794" s="77" t="s">
        <v>175</v>
      </c>
      <c r="GO6794" s="77">
        <v>5.3000000000000005E-2</v>
      </c>
      <c r="GP6794" s="77">
        <v>3</v>
      </c>
      <c r="GQ6794" s="77">
        <v>0</v>
      </c>
      <c r="GR6794" s="77" t="s">
        <v>423</v>
      </c>
      <c r="GS6794" s="77">
        <v>0</v>
      </c>
      <c r="GT6794" s="77">
        <v>0</v>
      </c>
      <c r="GU6794" s="77">
        <v>5.5966209081309407E-2</v>
      </c>
      <c r="GV6794" s="77">
        <v>9.4279402057363251E-2</v>
      </c>
      <c r="GW6794" s="77">
        <v>5.5966209081309407E-2</v>
      </c>
      <c r="GX6794" s="77">
        <v>9.4279402057363251E-2</v>
      </c>
      <c r="GY6794" s="77">
        <v>5.5966209081309407E-2</v>
      </c>
      <c r="GZ6794" s="77">
        <v>9.4279402057363251E-2</v>
      </c>
    </row>
    <row r="6795" spans="187:208" x14ac:dyDescent="0.25">
      <c r="GE6795" s="77" t="s">
        <v>422</v>
      </c>
      <c r="GF6795" s="77" t="s">
        <v>155</v>
      </c>
      <c r="GG6795" s="77" t="s">
        <v>480</v>
      </c>
      <c r="GH6795" s="77" t="s">
        <v>467</v>
      </c>
      <c r="GI6795" s="77">
        <v>2024</v>
      </c>
      <c r="GJ6795" s="77" t="s">
        <v>305</v>
      </c>
      <c r="GK6795" s="77">
        <v>0.71896016785816719</v>
      </c>
      <c r="GL6795" s="77">
        <v>84.742206999999993</v>
      </c>
      <c r="GM6795" s="77">
        <v>2024</v>
      </c>
      <c r="GN6795" s="77" t="s">
        <v>175</v>
      </c>
      <c r="GO6795" s="77">
        <v>0.13250000000000001</v>
      </c>
      <c r="GP6795" s="77">
        <v>3</v>
      </c>
      <c r="GQ6795" s="77">
        <v>0</v>
      </c>
      <c r="GR6795" s="77" t="s">
        <v>423</v>
      </c>
      <c r="GS6795" s="77">
        <v>0</v>
      </c>
      <c r="GT6795" s="77">
        <v>0</v>
      </c>
      <c r="GU6795" s="77">
        <v>0</v>
      </c>
      <c r="GV6795" s="77">
        <v>0</v>
      </c>
      <c r="GW6795" s="77">
        <v>0.1527377521613833</v>
      </c>
      <c r="GX6795" s="77">
        <v>0.10981235993222728</v>
      </c>
      <c r="GY6795" s="77">
        <v>0.1527377521613833</v>
      </c>
      <c r="GZ6795" s="77">
        <v>0.10981235993222728</v>
      </c>
    </row>
    <row r="6796" spans="187:208" x14ac:dyDescent="0.25">
      <c r="GE6796" s="77" t="s">
        <v>425</v>
      </c>
      <c r="GF6796" s="77" t="s">
        <v>155</v>
      </c>
      <c r="GG6796" s="77" t="s">
        <v>480</v>
      </c>
      <c r="GH6796" s="77" t="s">
        <v>467</v>
      </c>
      <c r="GI6796" s="77">
        <v>2024</v>
      </c>
      <c r="GJ6796" s="77" t="s">
        <v>301</v>
      </c>
      <c r="GK6796" s="77">
        <v>3.0714971986151061</v>
      </c>
      <c r="GL6796" s="77">
        <v>84.742206999999993</v>
      </c>
      <c r="GM6796" s="77">
        <v>2024</v>
      </c>
      <c r="GN6796" s="77" t="s">
        <v>175</v>
      </c>
      <c r="GO6796" s="77">
        <v>5.3000000000000005E-2</v>
      </c>
      <c r="GP6796" s="77">
        <v>3</v>
      </c>
      <c r="GQ6796" s="77">
        <v>0</v>
      </c>
      <c r="GR6796" s="77" t="s">
        <v>423</v>
      </c>
      <c r="GS6796" s="77">
        <v>0</v>
      </c>
      <c r="GT6796" s="77">
        <v>0</v>
      </c>
      <c r="GU6796" s="77">
        <v>0</v>
      </c>
      <c r="GV6796" s="77">
        <v>0</v>
      </c>
      <c r="GW6796" s="77">
        <v>5.5966209081309407E-2</v>
      </c>
      <c r="GX6796" s="77">
        <v>0.17190005441034914</v>
      </c>
      <c r="GY6796" s="77">
        <v>5.5966209081309407E-2</v>
      </c>
      <c r="GZ6796" s="77">
        <v>0.17190005441034914</v>
      </c>
    </row>
    <row r="6797" spans="187:208" x14ac:dyDescent="0.25">
      <c r="GE6797" s="77" t="s">
        <v>427</v>
      </c>
      <c r="GF6797" s="77" t="s">
        <v>155</v>
      </c>
      <c r="GG6797" s="77" t="s">
        <v>480</v>
      </c>
      <c r="GH6797" s="77" t="s">
        <v>467</v>
      </c>
      <c r="GI6797" s="77">
        <v>2024</v>
      </c>
      <c r="GJ6797" s="77" t="s">
        <v>303</v>
      </c>
      <c r="GK6797" s="77">
        <v>1.6845772405343959</v>
      </c>
      <c r="GL6797" s="77">
        <v>84.742206999999993</v>
      </c>
      <c r="GM6797" s="77">
        <v>2024</v>
      </c>
      <c r="GN6797" s="77" t="s">
        <v>175</v>
      </c>
      <c r="GO6797" s="77">
        <v>5.3000000000000005E-2</v>
      </c>
      <c r="GP6797" s="77">
        <v>3</v>
      </c>
      <c r="GQ6797" s="77">
        <v>0</v>
      </c>
      <c r="GR6797" s="77" t="s">
        <v>423</v>
      </c>
      <c r="GS6797" s="77">
        <v>0</v>
      </c>
      <c r="GT6797" s="77">
        <v>0</v>
      </c>
      <c r="GU6797" s="77">
        <v>0</v>
      </c>
      <c r="GV6797" s="77">
        <v>0</v>
      </c>
      <c r="GW6797" s="77">
        <v>5.5966209081309407E-2</v>
      </c>
      <c r="GX6797" s="77">
        <v>9.4279402057363251E-2</v>
      </c>
      <c r="GY6797" s="77">
        <v>5.5966209081309407E-2</v>
      </c>
      <c r="GZ6797" s="77">
        <v>9.4279402057363251E-2</v>
      </c>
    </row>
    <row r="6798" spans="187:208" x14ac:dyDescent="0.25">
      <c r="GE6798" s="77" t="s">
        <v>422</v>
      </c>
      <c r="GF6798" s="77" t="s">
        <v>155</v>
      </c>
      <c r="GG6798" s="77" t="s">
        <v>480</v>
      </c>
      <c r="GH6798" s="77" t="s">
        <v>467</v>
      </c>
      <c r="GI6798" s="77">
        <v>2025</v>
      </c>
      <c r="GJ6798" s="77" t="s">
        <v>305</v>
      </c>
      <c r="GK6798" s="77">
        <v>0.71896016785816719</v>
      </c>
      <c r="GL6798" s="77">
        <v>84.742206999999993</v>
      </c>
      <c r="GM6798" s="77">
        <v>2025</v>
      </c>
      <c r="GN6798" s="77" t="s">
        <v>175</v>
      </c>
      <c r="GO6798" s="77">
        <v>0.13250000000000001</v>
      </c>
      <c r="GP6798" s="77">
        <v>3</v>
      </c>
      <c r="GQ6798" s="77">
        <v>0</v>
      </c>
      <c r="GR6798" s="77" t="s">
        <v>423</v>
      </c>
      <c r="GS6798" s="77">
        <v>0</v>
      </c>
      <c r="GT6798" s="77">
        <v>0</v>
      </c>
      <c r="GU6798" s="77">
        <v>0</v>
      </c>
      <c r="GV6798" s="77">
        <v>0</v>
      </c>
      <c r="GW6798" s="77">
        <v>0</v>
      </c>
      <c r="GX6798" s="77">
        <v>0</v>
      </c>
      <c r="GY6798" s="77">
        <v>0.1527377521613833</v>
      </c>
      <c r="GZ6798" s="77">
        <v>0.10981235993222728</v>
      </c>
    </row>
    <row r="6799" spans="187:208" x14ac:dyDescent="0.25">
      <c r="GE6799" s="77" t="s">
        <v>425</v>
      </c>
      <c r="GF6799" s="77" t="s">
        <v>155</v>
      </c>
      <c r="GG6799" s="77" t="s">
        <v>480</v>
      </c>
      <c r="GH6799" s="77" t="s">
        <v>467</v>
      </c>
      <c r="GI6799" s="77">
        <v>2025</v>
      </c>
      <c r="GJ6799" s="77" t="s">
        <v>301</v>
      </c>
      <c r="GK6799" s="77">
        <v>3.0714971986151061</v>
      </c>
      <c r="GL6799" s="77">
        <v>84.742206999999993</v>
      </c>
      <c r="GM6799" s="77">
        <v>2025</v>
      </c>
      <c r="GN6799" s="77" t="s">
        <v>175</v>
      </c>
      <c r="GO6799" s="77">
        <v>5.3000000000000005E-2</v>
      </c>
      <c r="GP6799" s="77">
        <v>3</v>
      </c>
      <c r="GQ6799" s="77">
        <v>0</v>
      </c>
      <c r="GR6799" s="77" t="s">
        <v>423</v>
      </c>
      <c r="GS6799" s="77">
        <v>0</v>
      </c>
      <c r="GT6799" s="77">
        <v>0</v>
      </c>
      <c r="GU6799" s="77">
        <v>0</v>
      </c>
      <c r="GV6799" s="77">
        <v>0</v>
      </c>
      <c r="GW6799" s="77">
        <v>0</v>
      </c>
      <c r="GX6799" s="77">
        <v>0</v>
      </c>
      <c r="GY6799" s="77">
        <v>5.5966209081309407E-2</v>
      </c>
      <c r="GZ6799" s="77">
        <v>0.17190005441034914</v>
      </c>
    </row>
    <row r="6800" spans="187:208" x14ac:dyDescent="0.25">
      <c r="GE6800" s="77" t="s">
        <v>427</v>
      </c>
      <c r="GF6800" s="77" t="s">
        <v>155</v>
      </c>
      <c r="GG6800" s="77" t="s">
        <v>480</v>
      </c>
      <c r="GH6800" s="77" t="s">
        <v>467</v>
      </c>
      <c r="GI6800" s="77">
        <v>2025</v>
      </c>
      <c r="GJ6800" s="77" t="s">
        <v>303</v>
      </c>
      <c r="GK6800" s="77">
        <v>1.6845772405343959</v>
      </c>
      <c r="GL6800" s="77">
        <v>84.742206999999993</v>
      </c>
      <c r="GM6800" s="77">
        <v>2025</v>
      </c>
      <c r="GN6800" s="77" t="s">
        <v>175</v>
      </c>
      <c r="GO6800" s="77">
        <v>5.3000000000000005E-2</v>
      </c>
      <c r="GP6800" s="77">
        <v>3</v>
      </c>
      <c r="GQ6800" s="77">
        <v>0</v>
      </c>
      <c r="GR6800" s="77" t="s">
        <v>423</v>
      </c>
      <c r="GS6800" s="77">
        <v>0</v>
      </c>
      <c r="GT6800" s="77">
        <v>0</v>
      </c>
      <c r="GU6800" s="77">
        <v>0</v>
      </c>
      <c r="GV6800" s="77">
        <v>0</v>
      </c>
      <c r="GW6800" s="77">
        <v>0</v>
      </c>
      <c r="GX6800" s="77">
        <v>0</v>
      </c>
      <c r="GY6800" s="77">
        <v>5.5966209081309407E-2</v>
      </c>
      <c r="GZ6800" s="77">
        <v>9.4279402057363251E-2</v>
      </c>
    </row>
    <row r="6801" spans="187:208" x14ac:dyDescent="0.25">
      <c r="GE6801" s="77" t="s">
        <v>422</v>
      </c>
      <c r="GF6801" s="77" t="s">
        <v>155</v>
      </c>
      <c r="GG6801" s="77" t="s">
        <v>480</v>
      </c>
      <c r="GH6801" s="77" t="s">
        <v>474</v>
      </c>
      <c r="GI6801" s="77">
        <v>2021</v>
      </c>
      <c r="GJ6801" s="77" t="s">
        <v>305</v>
      </c>
      <c r="GK6801" s="77">
        <v>3.6425060683954333E-2</v>
      </c>
      <c r="GL6801" s="77">
        <v>84.742206999999993</v>
      </c>
      <c r="GM6801" s="77">
        <v>2021</v>
      </c>
      <c r="GN6801" s="77" t="s">
        <v>175</v>
      </c>
      <c r="GO6801" s="77">
        <v>0.13250000000000001</v>
      </c>
      <c r="GP6801" s="77">
        <v>3</v>
      </c>
      <c r="GQ6801" s="77">
        <v>0</v>
      </c>
      <c r="GR6801" s="77" t="s">
        <v>423</v>
      </c>
      <c r="GS6801" s="77">
        <v>0.1527377521613833</v>
      </c>
      <c r="GT6801" s="77">
        <v>5.5634818912091641E-3</v>
      </c>
      <c r="GU6801" s="77">
        <v>0.1527377521613833</v>
      </c>
      <c r="GV6801" s="77">
        <v>5.5634818912091641E-3</v>
      </c>
      <c r="GW6801" s="77">
        <v>0</v>
      </c>
      <c r="GX6801" s="77">
        <v>0</v>
      </c>
      <c r="GY6801" s="77">
        <v>0</v>
      </c>
      <c r="GZ6801" s="77">
        <v>0</v>
      </c>
    </row>
    <row r="6802" spans="187:208" x14ac:dyDescent="0.25">
      <c r="GE6802" s="77" t="s">
        <v>425</v>
      </c>
      <c r="GF6802" s="77" t="s">
        <v>155</v>
      </c>
      <c r="GG6802" s="77" t="s">
        <v>480</v>
      </c>
      <c r="GH6802" s="77" t="s">
        <v>474</v>
      </c>
      <c r="GI6802" s="77">
        <v>2021</v>
      </c>
      <c r="GJ6802" s="77" t="s">
        <v>301</v>
      </c>
      <c r="GK6802" s="77">
        <v>1.580872452543272E-3</v>
      </c>
      <c r="GL6802" s="77">
        <v>84.742206999999993</v>
      </c>
      <c r="GM6802" s="77">
        <v>2021</v>
      </c>
      <c r="GN6802" s="77" t="s">
        <v>175</v>
      </c>
      <c r="GO6802" s="77">
        <v>5.3000000000000005E-2</v>
      </c>
      <c r="GP6802" s="77">
        <v>3</v>
      </c>
      <c r="GQ6802" s="77">
        <v>0</v>
      </c>
      <c r="GR6802" s="77" t="s">
        <v>423</v>
      </c>
      <c r="GS6802" s="77">
        <v>5.5966209081309407E-2</v>
      </c>
      <c r="GT6802" s="77">
        <v>8.8475438209919139E-5</v>
      </c>
      <c r="GU6802" s="77">
        <v>5.5966209081309407E-2</v>
      </c>
      <c r="GV6802" s="77">
        <v>8.8475438209919139E-5</v>
      </c>
      <c r="GW6802" s="77">
        <v>0</v>
      </c>
      <c r="GX6802" s="77">
        <v>0</v>
      </c>
      <c r="GY6802" s="77">
        <v>0</v>
      </c>
      <c r="GZ6802" s="77">
        <v>0</v>
      </c>
    </row>
    <row r="6803" spans="187:208" x14ac:dyDescent="0.25">
      <c r="GE6803" s="77" t="s">
        <v>427</v>
      </c>
      <c r="GF6803" s="77" t="s">
        <v>155</v>
      </c>
      <c r="GG6803" s="77" t="s">
        <v>480</v>
      </c>
      <c r="GH6803" s="77" t="s">
        <v>474</v>
      </c>
      <c r="GI6803" s="77">
        <v>2021</v>
      </c>
      <c r="GJ6803" s="77" t="s">
        <v>303</v>
      </c>
      <c r="GK6803" s="77">
        <v>3.9894642198448807E-2</v>
      </c>
      <c r="GL6803" s="77">
        <v>84.742206999999993</v>
      </c>
      <c r="GM6803" s="77">
        <v>2021</v>
      </c>
      <c r="GN6803" s="77" t="s">
        <v>175</v>
      </c>
      <c r="GO6803" s="77">
        <v>5.3000000000000005E-2</v>
      </c>
      <c r="GP6803" s="77">
        <v>3</v>
      </c>
      <c r="GQ6803" s="77">
        <v>0</v>
      </c>
      <c r="GR6803" s="77" t="s">
        <v>423</v>
      </c>
      <c r="GS6803" s="77">
        <v>5.5966209081309407E-2</v>
      </c>
      <c r="GT6803" s="77">
        <v>2.2327518865024151E-3</v>
      </c>
      <c r="GU6803" s="77">
        <v>5.5966209081309407E-2</v>
      </c>
      <c r="GV6803" s="77">
        <v>2.2327518865024151E-3</v>
      </c>
      <c r="GW6803" s="77">
        <v>0</v>
      </c>
      <c r="GX6803" s="77">
        <v>0</v>
      </c>
      <c r="GY6803" s="77">
        <v>0</v>
      </c>
      <c r="GZ6803" s="77">
        <v>0</v>
      </c>
    </row>
    <row r="6804" spans="187:208" x14ac:dyDescent="0.25">
      <c r="GE6804" s="77" t="s">
        <v>422</v>
      </c>
      <c r="GF6804" s="77" t="s">
        <v>155</v>
      </c>
      <c r="GG6804" s="77" t="s">
        <v>480</v>
      </c>
      <c r="GH6804" s="77" t="s">
        <v>474</v>
      </c>
      <c r="GI6804" s="77">
        <v>2022</v>
      </c>
      <c r="GJ6804" s="77" t="s">
        <v>305</v>
      </c>
      <c r="GK6804" s="77">
        <v>3.6425060683954333E-2</v>
      </c>
      <c r="GL6804" s="77">
        <v>84.742206999999993</v>
      </c>
      <c r="GM6804" s="77">
        <v>2022</v>
      </c>
      <c r="GN6804" s="77" t="s">
        <v>175</v>
      </c>
      <c r="GO6804" s="77">
        <v>0.13250000000000001</v>
      </c>
      <c r="GP6804" s="77">
        <v>3</v>
      </c>
      <c r="GQ6804" s="77">
        <v>0</v>
      </c>
      <c r="GR6804" s="77" t="s">
        <v>423</v>
      </c>
      <c r="GS6804" s="77">
        <v>0.1527377521613833</v>
      </c>
      <c r="GT6804" s="77">
        <v>5.5634818912091641E-3</v>
      </c>
      <c r="GU6804" s="77">
        <v>0.1527377521613833</v>
      </c>
      <c r="GV6804" s="77">
        <v>5.5634818912091641E-3</v>
      </c>
      <c r="GW6804" s="77">
        <v>0.1527377521613833</v>
      </c>
      <c r="GX6804" s="77">
        <v>5.5634818912091641E-3</v>
      </c>
      <c r="GY6804" s="77">
        <v>0</v>
      </c>
      <c r="GZ6804" s="77">
        <v>0</v>
      </c>
    </row>
    <row r="6805" spans="187:208" x14ac:dyDescent="0.25">
      <c r="GE6805" s="77" t="s">
        <v>425</v>
      </c>
      <c r="GF6805" s="77" t="s">
        <v>155</v>
      </c>
      <c r="GG6805" s="77" t="s">
        <v>480</v>
      </c>
      <c r="GH6805" s="77" t="s">
        <v>474</v>
      </c>
      <c r="GI6805" s="77">
        <v>2022</v>
      </c>
      <c r="GJ6805" s="77" t="s">
        <v>301</v>
      </c>
      <c r="GK6805" s="77">
        <v>1.580872452543272E-3</v>
      </c>
      <c r="GL6805" s="77">
        <v>84.742206999999993</v>
      </c>
      <c r="GM6805" s="77">
        <v>2022</v>
      </c>
      <c r="GN6805" s="77" t="s">
        <v>175</v>
      </c>
      <c r="GO6805" s="77">
        <v>5.3000000000000005E-2</v>
      </c>
      <c r="GP6805" s="77">
        <v>3</v>
      </c>
      <c r="GQ6805" s="77">
        <v>0</v>
      </c>
      <c r="GR6805" s="77" t="s">
        <v>423</v>
      </c>
      <c r="GS6805" s="77">
        <v>5.5966209081309407E-2</v>
      </c>
      <c r="GT6805" s="77">
        <v>8.8475438209919139E-5</v>
      </c>
      <c r="GU6805" s="77">
        <v>5.5966209081309407E-2</v>
      </c>
      <c r="GV6805" s="77">
        <v>8.8475438209919139E-5</v>
      </c>
      <c r="GW6805" s="77">
        <v>5.5966209081309407E-2</v>
      </c>
      <c r="GX6805" s="77">
        <v>8.8475438209919139E-5</v>
      </c>
      <c r="GY6805" s="77">
        <v>0</v>
      </c>
      <c r="GZ6805" s="77">
        <v>0</v>
      </c>
    </row>
    <row r="6806" spans="187:208" x14ac:dyDescent="0.25">
      <c r="GE6806" s="77" t="s">
        <v>427</v>
      </c>
      <c r="GF6806" s="77" t="s">
        <v>155</v>
      </c>
      <c r="GG6806" s="77" t="s">
        <v>480</v>
      </c>
      <c r="GH6806" s="77" t="s">
        <v>474</v>
      </c>
      <c r="GI6806" s="77">
        <v>2022</v>
      </c>
      <c r="GJ6806" s="77" t="s">
        <v>303</v>
      </c>
      <c r="GK6806" s="77">
        <v>3.9894642198448807E-2</v>
      </c>
      <c r="GL6806" s="77">
        <v>84.742206999999993</v>
      </c>
      <c r="GM6806" s="77">
        <v>2022</v>
      </c>
      <c r="GN6806" s="77" t="s">
        <v>175</v>
      </c>
      <c r="GO6806" s="77">
        <v>5.3000000000000005E-2</v>
      </c>
      <c r="GP6806" s="77">
        <v>3</v>
      </c>
      <c r="GQ6806" s="77">
        <v>0</v>
      </c>
      <c r="GR6806" s="77" t="s">
        <v>423</v>
      </c>
      <c r="GS6806" s="77">
        <v>5.5966209081309407E-2</v>
      </c>
      <c r="GT6806" s="77">
        <v>2.2327518865024151E-3</v>
      </c>
      <c r="GU6806" s="77">
        <v>5.5966209081309407E-2</v>
      </c>
      <c r="GV6806" s="77">
        <v>2.2327518865024151E-3</v>
      </c>
      <c r="GW6806" s="77">
        <v>5.5966209081309407E-2</v>
      </c>
      <c r="GX6806" s="77">
        <v>2.2327518865024151E-3</v>
      </c>
      <c r="GY6806" s="77">
        <v>0</v>
      </c>
      <c r="GZ6806" s="77">
        <v>0</v>
      </c>
    </row>
    <row r="6807" spans="187:208" x14ac:dyDescent="0.25">
      <c r="GE6807" s="77" t="s">
        <v>422</v>
      </c>
      <c r="GF6807" s="77" t="s">
        <v>155</v>
      </c>
      <c r="GG6807" s="77" t="s">
        <v>480</v>
      </c>
      <c r="GH6807" s="77" t="s">
        <v>474</v>
      </c>
      <c r="GI6807" s="77">
        <v>2023</v>
      </c>
      <c r="GJ6807" s="77" t="s">
        <v>305</v>
      </c>
      <c r="GK6807" s="77">
        <v>3.7590224611388737E-2</v>
      </c>
      <c r="GL6807" s="77">
        <v>84.742206999999993</v>
      </c>
      <c r="GM6807" s="77">
        <v>2023</v>
      </c>
      <c r="GN6807" s="77" t="s">
        <v>175</v>
      </c>
      <c r="GO6807" s="77">
        <v>0.13250000000000001</v>
      </c>
      <c r="GP6807" s="77">
        <v>3</v>
      </c>
      <c r="GQ6807" s="77">
        <v>0</v>
      </c>
      <c r="GR6807" s="77" t="s">
        <v>423</v>
      </c>
      <c r="GS6807" s="77">
        <v>0</v>
      </c>
      <c r="GT6807" s="77">
        <v>0</v>
      </c>
      <c r="GU6807" s="77">
        <v>0.1527377521613833</v>
      </c>
      <c r="GV6807" s="77">
        <v>5.7414464103850236E-3</v>
      </c>
      <c r="GW6807" s="77">
        <v>0.1527377521613833</v>
      </c>
      <c r="GX6807" s="77">
        <v>5.7414464103850236E-3</v>
      </c>
      <c r="GY6807" s="77">
        <v>0.1527377521613833</v>
      </c>
      <c r="GZ6807" s="77">
        <v>5.7414464103850236E-3</v>
      </c>
    </row>
    <row r="6808" spans="187:208" x14ac:dyDescent="0.25">
      <c r="GE6808" s="77" t="s">
        <v>425</v>
      </c>
      <c r="GF6808" s="77" t="s">
        <v>155</v>
      </c>
      <c r="GG6808" s="77" t="s">
        <v>480</v>
      </c>
      <c r="GH6808" s="77" t="s">
        <v>474</v>
      </c>
      <c r="GI6808" s="77">
        <v>2023</v>
      </c>
      <c r="GJ6808" s="77" t="s">
        <v>301</v>
      </c>
      <c r="GK6808" s="77">
        <v>1.631433411568747E-3</v>
      </c>
      <c r="GL6808" s="77">
        <v>84.742206999999993</v>
      </c>
      <c r="GM6808" s="77">
        <v>2023</v>
      </c>
      <c r="GN6808" s="77" t="s">
        <v>175</v>
      </c>
      <c r="GO6808" s="77">
        <v>5.3000000000000005E-2</v>
      </c>
      <c r="GP6808" s="77">
        <v>3</v>
      </c>
      <c r="GQ6808" s="77">
        <v>0</v>
      </c>
      <c r="GR6808" s="77" t="s">
        <v>423</v>
      </c>
      <c r="GS6808" s="77">
        <v>0</v>
      </c>
      <c r="GT6808" s="77">
        <v>0</v>
      </c>
      <c r="GU6808" s="77">
        <v>5.5966209081309407E-2</v>
      </c>
      <c r="GV6808" s="77">
        <v>9.1305143414090398E-5</v>
      </c>
      <c r="GW6808" s="77">
        <v>5.5966209081309407E-2</v>
      </c>
      <c r="GX6808" s="77">
        <v>9.1305143414090398E-5</v>
      </c>
      <c r="GY6808" s="77">
        <v>5.5966209081309407E-2</v>
      </c>
      <c r="GZ6808" s="77">
        <v>9.1305143414090398E-5</v>
      </c>
    </row>
    <row r="6809" spans="187:208" x14ac:dyDescent="0.25">
      <c r="GE6809" s="77" t="s">
        <v>427</v>
      </c>
      <c r="GF6809" s="77" t="s">
        <v>155</v>
      </c>
      <c r="GG6809" s="77" t="s">
        <v>480</v>
      </c>
      <c r="GH6809" s="77" t="s">
        <v>474</v>
      </c>
      <c r="GI6809" s="77">
        <v>2023</v>
      </c>
      <c r="GJ6809" s="77" t="s">
        <v>303</v>
      </c>
      <c r="GK6809" s="77">
        <v>4.1186611014017813E-2</v>
      </c>
      <c r="GL6809" s="77">
        <v>84.742206999999993</v>
      </c>
      <c r="GM6809" s="77">
        <v>2023</v>
      </c>
      <c r="GN6809" s="77" t="s">
        <v>175</v>
      </c>
      <c r="GO6809" s="77">
        <v>5.3000000000000005E-2</v>
      </c>
      <c r="GP6809" s="77">
        <v>3</v>
      </c>
      <c r="GQ6809" s="77">
        <v>0</v>
      </c>
      <c r="GR6809" s="77" t="s">
        <v>423</v>
      </c>
      <c r="GS6809" s="77">
        <v>0</v>
      </c>
      <c r="GT6809" s="77">
        <v>0</v>
      </c>
      <c r="GU6809" s="77">
        <v>5.5966209081309407E-2</v>
      </c>
      <c r="GV6809" s="77">
        <v>2.3050584833610816E-3</v>
      </c>
      <c r="GW6809" s="77">
        <v>5.5966209081309407E-2</v>
      </c>
      <c r="GX6809" s="77">
        <v>2.3050584833610816E-3</v>
      </c>
      <c r="GY6809" s="77">
        <v>5.5966209081309407E-2</v>
      </c>
      <c r="GZ6809" s="77">
        <v>2.3050584833610816E-3</v>
      </c>
    </row>
    <row r="6810" spans="187:208" x14ac:dyDescent="0.25">
      <c r="GE6810" s="77" t="s">
        <v>422</v>
      </c>
      <c r="GF6810" s="77" t="s">
        <v>155</v>
      </c>
      <c r="GG6810" s="77" t="s">
        <v>480</v>
      </c>
      <c r="GH6810" s="77" t="s">
        <v>474</v>
      </c>
      <c r="GI6810" s="77">
        <v>2024</v>
      </c>
      <c r="GJ6810" s="77" t="s">
        <v>305</v>
      </c>
      <c r="GK6810" s="77">
        <v>3.7590224611388737E-2</v>
      </c>
      <c r="GL6810" s="77">
        <v>84.742206999999993</v>
      </c>
      <c r="GM6810" s="77">
        <v>2024</v>
      </c>
      <c r="GN6810" s="77" t="s">
        <v>175</v>
      </c>
      <c r="GO6810" s="77">
        <v>0.13250000000000001</v>
      </c>
      <c r="GP6810" s="77">
        <v>3</v>
      </c>
      <c r="GQ6810" s="77">
        <v>0</v>
      </c>
      <c r="GR6810" s="77" t="s">
        <v>423</v>
      </c>
      <c r="GS6810" s="77">
        <v>0</v>
      </c>
      <c r="GT6810" s="77">
        <v>0</v>
      </c>
      <c r="GU6810" s="77">
        <v>0</v>
      </c>
      <c r="GV6810" s="77">
        <v>0</v>
      </c>
      <c r="GW6810" s="77">
        <v>0.1527377521613833</v>
      </c>
      <c r="GX6810" s="77">
        <v>5.7414464103850236E-3</v>
      </c>
      <c r="GY6810" s="77">
        <v>0.1527377521613833</v>
      </c>
      <c r="GZ6810" s="77">
        <v>5.7414464103850236E-3</v>
      </c>
    </row>
    <row r="6811" spans="187:208" x14ac:dyDescent="0.25">
      <c r="GE6811" s="77" t="s">
        <v>425</v>
      </c>
      <c r="GF6811" s="77" t="s">
        <v>155</v>
      </c>
      <c r="GG6811" s="77" t="s">
        <v>480</v>
      </c>
      <c r="GH6811" s="77" t="s">
        <v>474</v>
      </c>
      <c r="GI6811" s="77">
        <v>2024</v>
      </c>
      <c r="GJ6811" s="77" t="s">
        <v>301</v>
      </c>
      <c r="GK6811" s="77">
        <v>1.631433411568747E-3</v>
      </c>
      <c r="GL6811" s="77">
        <v>84.742206999999993</v>
      </c>
      <c r="GM6811" s="77">
        <v>2024</v>
      </c>
      <c r="GN6811" s="77" t="s">
        <v>175</v>
      </c>
      <c r="GO6811" s="77">
        <v>5.3000000000000005E-2</v>
      </c>
      <c r="GP6811" s="77">
        <v>3</v>
      </c>
      <c r="GQ6811" s="77">
        <v>0</v>
      </c>
      <c r="GR6811" s="77" t="s">
        <v>423</v>
      </c>
      <c r="GS6811" s="77">
        <v>0</v>
      </c>
      <c r="GT6811" s="77">
        <v>0</v>
      </c>
      <c r="GU6811" s="77">
        <v>0</v>
      </c>
      <c r="GV6811" s="77">
        <v>0</v>
      </c>
      <c r="GW6811" s="77">
        <v>5.5966209081309407E-2</v>
      </c>
      <c r="GX6811" s="77">
        <v>9.1305143414090398E-5</v>
      </c>
      <c r="GY6811" s="77">
        <v>5.5966209081309407E-2</v>
      </c>
      <c r="GZ6811" s="77">
        <v>9.1305143414090398E-5</v>
      </c>
    </row>
    <row r="6812" spans="187:208" x14ac:dyDescent="0.25">
      <c r="GE6812" s="77" t="s">
        <v>427</v>
      </c>
      <c r="GF6812" s="77" t="s">
        <v>155</v>
      </c>
      <c r="GG6812" s="77" t="s">
        <v>480</v>
      </c>
      <c r="GH6812" s="77" t="s">
        <v>474</v>
      </c>
      <c r="GI6812" s="77">
        <v>2024</v>
      </c>
      <c r="GJ6812" s="77" t="s">
        <v>303</v>
      </c>
      <c r="GK6812" s="77">
        <v>4.1186611014017813E-2</v>
      </c>
      <c r="GL6812" s="77">
        <v>84.742206999999993</v>
      </c>
      <c r="GM6812" s="77">
        <v>2024</v>
      </c>
      <c r="GN6812" s="77" t="s">
        <v>175</v>
      </c>
      <c r="GO6812" s="77">
        <v>5.3000000000000005E-2</v>
      </c>
      <c r="GP6812" s="77">
        <v>3</v>
      </c>
      <c r="GQ6812" s="77">
        <v>0</v>
      </c>
      <c r="GR6812" s="77" t="s">
        <v>423</v>
      </c>
      <c r="GS6812" s="77">
        <v>0</v>
      </c>
      <c r="GT6812" s="77">
        <v>0</v>
      </c>
      <c r="GU6812" s="77">
        <v>0</v>
      </c>
      <c r="GV6812" s="77">
        <v>0</v>
      </c>
      <c r="GW6812" s="77">
        <v>5.5966209081309407E-2</v>
      </c>
      <c r="GX6812" s="77">
        <v>2.3050584833610816E-3</v>
      </c>
      <c r="GY6812" s="77">
        <v>5.5966209081309407E-2</v>
      </c>
      <c r="GZ6812" s="77">
        <v>2.3050584833610816E-3</v>
      </c>
    </row>
    <row r="6813" spans="187:208" x14ac:dyDescent="0.25">
      <c r="GE6813" s="77" t="s">
        <v>422</v>
      </c>
      <c r="GF6813" s="77" t="s">
        <v>155</v>
      </c>
      <c r="GG6813" s="77" t="s">
        <v>480</v>
      </c>
      <c r="GH6813" s="77" t="s">
        <v>474</v>
      </c>
      <c r="GI6813" s="77">
        <v>2025</v>
      </c>
      <c r="GJ6813" s="77" t="s">
        <v>305</v>
      </c>
      <c r="GK6813" s="77">
        <v>3.7590224611388737E-2</v>
      </c>
      <c r="GL6813" s="77">
        <v>84.742206999999993</v>
      </c>
      <c r="GM6813" s="77">
        <v>2025</v>
      </c>
      <c r="GN6813" s="77" t="s">
        <v>175</v>
      </c>
      <c r="GO6813" s="77">
        <v>0.13250000000000001</v>
      </c>
      <c r="GP6813" s="77">
        <v>3</v>
      </c>
      <c r="GQ6813" s="77">
        <v>0</v>
      </c>
      <c r="GR6813" s="77" t="s">
        <v>423</v>
      </c>
      <c r="GS6813" s="77">
        <v>0</v>
      </c>
      <c r="GT6813" s="77">
        <v>0</v>
      </c>
      <c r="GU6813" s="77">
        <v>0</v>
      </c>
      <c r="GV6813" s="77">
        <v>0</v>
      </c>
      <c r="GW6813" s="77">
        <v>0</v>
      </c>
      <c r="GX6813" s="77">
        <v>0</v>
      </c>
      <c r="GY6813" s="77">
        <v>0.1527377521613833</v>
      </c>
      <c r="GZ6813" s="77">
        <v>5.7414464103850236E-3</v>
      </c>
    </row>
    <row r="6814" spans="187:208" x14ac:dyDescent="0.25">
      <c r="GE6814" s="77" t="s">
        <v>425</v>
      </c>
      <c r="GF6814" s="77" t="s">
        <v>155</v>
      </c>
      <c r="GG6814" s="77" t="s">
        <v>480</v>
      </c>
      <c r="GH6814" s="77" t="s">
        <v>474</v>
      </c>
      <c r="GI6814" s="77">
        <v>2025</v>
      </c>
      <c r="GJ6814" s="77" t="s">
        <v>301</v>
      </c>
      <c r="GK6814" s="77">
        <v>1.631433411568747E-3</v>
      </c>
      <c r="GL6814" s="77">
        <v>84.742206999999993</v>
      </c>
      <c r="GM6814" s="77">
        <v>2025</v>
      </c>
      <c r="GN6814" s="77" t="s">
        <v>175</v>
      </c>
      <c r="GO6814" s="77">
        <v>5.3000000000000005E-2</v>
      </c>
      <c r="GP6814" s="77">
        <v>3</v>
      </c>
      <c r="GQ6814" s="77">
        <v>0</v>
      </c>
      <c r="GR6814" s="77" t="s">
        <v>423</v>
      </c>
      <c r="GS6814" s="77">
        <v>0</v>
      </c>
      <c r="GT6814" s="77">
        <v>0</v>
      </c>
      <c r="GU6814" s="77">
        <v>0</v>
      </c>
      <c r="GV6814" s="77">
        <v>0</v>
      </c>
      <c r="GW6814" s="77">
        <v>0</v>
      </c>
      <c r="GX6814" s="77">
        <v>0</v>
      </c>
      <c r="GY6814" s="77">
        <v>5.5966209081309407E-2</v>
      </c>
      <c r="GZ6814" s="77">
        <v>9.1305143414090398E-5</v>
      </c>
    </row>
    <row r="6815" spans="187:208" x14ac:dyDescent="0.25">
      <c r="GE6815" s="77" t="s">
        <v>427</v>
      </c>
      <c r="GF6815" s="77" t="s">
        <v>155</v>
      </c>
      <c r="GG6815" s="77" t="s">
        <v>480</v>
      </c>
      <c r="GH6815" s="77" t="s">
        <v>474</v>
      </c>
      <c r="GI6815" s="77">
        <v>2025</v>
      </c>
      <c r="GJ6815" s="77" t="s">
        <v>303</v>
      </c>
      <c r="GK6815" s="77">
        <v>4.1186611014017813E-2</v>
      </c>
      <c r="GL6815" s="77">
        <v>84.742206999999993</v>
      </c>
      <c r="GM6815" s="77">
        <v>2025</v>
      </c>
      <c r="GN6815" s="77" t="s">
        <v>175</v>
      </c>
      <c r="GO6815" s="77">
        <v>5.3000000000000005E-2</v>
      </c>
      <c r="GP6815" s="77">
        <v>3</v>
      </c>
      <c r="GQ6815" s="77">
        <v>0</v>
      </c>
      <c r="GR6815" s="77" t="s">
        <v>423</v>
      </c>
      <c r="GS6815" s="77">
        <v>0</v>
      </c>
      <c r="GT6815" s="77">
        <v>0</v>
      </c>
      <c r="GU6815" s="77">
        <v>0</v>
      </c>
      <c r="GV6815" s="77">
        <v>0</v>
      </c>
      <c r="GW6815" s="77">
        <v>0</v>
      </c>
      <c r="GX6815" s="77">
        <v>0</v>
      </c>
      <c r="GY6815" s="77">
        <v>5.5966209081309407E-2</v>
      </c>
      <c r="GZ6815" s="77">
        <v>2.3050584833610816E-3</v>
      </c>
    </row>
    <row r="6816" spans="187:208" x14ac:dyDescent="0.25">
      <c r="GE6816" s="77" t="s">
        <v>422</v>
      </c>
      <c r="GF6816" s="77" t="s">
        <v>155</v>
      </c>
      <c r="GG6816" s="77" t="s">
        <v>480</v>
      </c>
      <c r="GH6816" s="77" t="s">
        <v>481</v>
      </c>
      <c r="GI6816" s="77">
        <v>2021</v>
      </c>
      <c r="GJ6816" s="77" t="s">
        <v>305</v>
      </c>
      <c r="GK6816" s="77">
        <v>409.22373582044048</v>
      </c>
      <c r="GL6816" s="77">
        <v>84.742206999999993</v>
      </c>
      <c r="GM6816" s="77">
        <v>2021</v>
      </c>
      <c r="GN6816" s="77" t="s">
        <v>175</v>
      </c>
      <c r="GO6816" s="77">
        <v>0.13250000000000001</v>
      </c>
      <c r="GP6816" s="77">
        <v>3</v>
      </c>
      <c r="GQ6816" s="77">
        <v>0</v>
      </c>
      <c r="GR6816" s="77" t="s">
        <v>423</v>
      </c>
      <c r="GS6816" s="77">
        <v>0.1527377521613833</v>
      </c>
      <c r="GT6816" s="77">
        <v>62.50391354029783</v>
      </c>
      <c r="GU6816" s="77">
        <v>0.1527377521613833</v>
      </c>
      <c r="GV6816" s="77">
        <v>62.50391354029783</v>
      </c>
      <c r="GW6816" s="77">
        <v>0</v>
      </c>
      <c r="GX6816" s="77">
        <v>0</v>
      </c>
      <c r="GY6816" s="77">
        <v>0</v>
      </c>
      <c r="GZ6816" s="77">
        <v>0</v>
      </c>
    </row>
    <row r="6817" spans="187:208" x14ac:dyDescent="0.25">
      <c r="GE6817" s="77" t="s">
        <v>425</v>
      </c>
      <c r="GF6817" s="77" t="s">
        <v>155</v>
      </c>
      <c r="GG6817" s="77" t="s">
        <v>480</v>
      </c>
      <c r="GH6817" s="77" t="s">
        <v>481</v>
      </c>
      <c r="GI6817" s="77">
        <v>2021</v>
      </c>
      <c r="GJ6817" s="77" t="s">
        <v>301</v>
      </c>
      <c r="GK6817" s="77">
        <v>13469.08781237638</v>
      </c>
      <c r="GL6817" s="77">
        <v>84.742206999999993</v>
      </c>
      <c r="GM6817" s="77">
        <v>2021</v>
      </c>
      <c r="GN6817" s="77" t="s">
        <v>175</v>
      </c>
      <c r="GO6817" s="77">
        <v>5.3000000000000005E-2</v>
      </c>
      <c r="GP6817" s="77">
        <v>3</v>
      </c>
      <c r="GQ6817" s="77">
        <v>0</v>
      </c>
      <c r="GR6817" s="77" t="s">
        <v>423</v>
      </c>
      <c r="GS6817" s="77">
        <v>5.5966209081309407E-2</v>
      </c>
      <c r="GT6817" s="77">
        <v>753.8137846419728</v>
      </c>
      <c r="GU6817" s="77">
        <v>5.5966209081309407E-2</v>
      </c>
      <c r="GV6817" s="77">
        <v>753.8137846419728</v>
      </c>
      <c r="GW6817" s="77">
        <v>0</v>
      </c>
      <c r="GX6817" s="77">
        <v>0</v>
      </c>
      <c r="GY6817" s="77">
        <v>0</v>
      </c>
      <c r="GZ6817" s="77">
        <v>0</v>
      </c>
    </row>
    <row r="6818" spans="187:208" x14ac:dyDescent="0.25">
      <c r="GE6818" s="77" t="s">
        <v>427</v>
      </c>
      <c r="GF6818" s="77" t="s">
        <v>155</v>
      </c>
      <c r="GG6818" s="77" t="s">
        <v>480</v>
      </c>
      <c r="GH6818" s="77" t="s">
        <v>481</v>
      </c>
      <c r="GI6818" s="77">
        <v>2021</v>
      </c>
      <c r="GJ6818" s="77" t="s">
        <v>303</v>
      </c>
      <c r="GK6818" s="77">
        <v>7205.5312760227971</v>
      </c>
      <c r="GL6818" s="77">
        <v>84.742206999999993</v>
      </c>
      <c r="GM6818" s="77">
        <v>2021</v>
      </c>
      <c r="GN6818" s="77" t="s">
        <v>175</v>
      </c>
      <c r="GO6818" s="77">
        <v>5.3000000000000005E-2</v>
      </c>
      <c r="GP6818" s="77">
        <v>3</v>
      </c>
      <c r="GQ6818" s="77">
        <v>0</v>
      </c>
      <c r="GR6818" s="77" t="s">
        <v>423</v>
      </c>
      <c r="GS6818" s="77">
        <v>5.5966209081309407E-2</v>
      </c>
      <c r="GT6818" s="77">
        <v>403.26626993580601</v>
      </c>
      <c r="GU6818" s="77">
        <v>5.5966209081309407E-2</v>
      </c>
      <c r="GV6818" s="77">
        <v>403.26626993580601</v>
      </c>
      <c r="GW6818" s="77">
        <v>0</v>
      </c>
      <c r="GX6818" s="77">
        <v>0</v>
      </c>
      <c r="GY6818" s="77">
        <v>0</v>
      </c>
      <c r="GZ6818" s="77">
        <v>0</v>
      </c>
    </row>
    <row r="6819" spans="187:208" x14ac:dyDescent="0.25">
      <c r="GE6819" s="77" t="s">
        <v>422</v>
      </c>
      <c r="GF6819" s="77" t="s">
        <v>155</v>
      </c>
      <c r="GG6819" s="77" t="s">
        <v>480</v>
      </c>
      <c r="GH6819" s="77" t="s">
        <v>481</v>
      </c>
      <c r="GI6819" s="77">
        <v>2022</v>
      </c>
      <c r="GJ6819" s="77" t="s">
        <v>305</v>
      </c>
      <c r="GK6819" s="77">
        <v>409.22373582044048</v>
      </c>
      <c r="GL6819" s="77">
        <v>84.742206999999993</v>
      </c>
      <c r="GM6819" s="77">
        <v>2022</v>
      </c>
      <c r="GN6819" s="77" t="s">
        <v>175</v>
      </c>
      <c r="GO6819" s="77">
        <v>0.13250000000000001</v>
      </c>
      <c r="GP6819" s="77">
        <v>3</v>
      </c>
      <c r="GQ6819" s="77">
        <v>0</v>
      </c>
      <c r="GR6819" s="77" t="s">
        <v>423</v>
      </c>
      <c r="GS6819" s="77">
        <v>0.1527377521613833</v>
      </c>
      <c r="GT6819" s="77">
        <v>62.50391354029783</v>
      </c>
      <c r="GU6819" s="77">
        <v>0.1527377521613833</v>
      </c>
      <c r="GV6819" s="77">
        <v>62.50391354029783</v>
      </c>
      <c r="GW6819" s="77">
        <v>0.1527377521613833</v>
      </c>
      <c r="GX6819" s="77">
        <v>62.50391354029783</v>
      </c>
      <c r="GY6819" s="77">
        <v>0</v>
      </c>
      <c r="GZ6819" s="77">
        <v>0</v>
      </c>
    </row>
    <row r="6820" spans="187:208" x14ac:dyDescent="0.25">
      <c r="GE6820" s="77" t="s">
        <v>425</v>
      </c>
      <c r="GF6820" s="77" t="s">
        <v>155</v>
      </c>
      <c r="GG6820" s="77" t="s">
        <v>480</v>
      </c>
      <c r="GH6820" s="77" t="s">
        <v>481</v>
      </c>
      <c r="GI6820" s="77">
        <v>2022</v>
      </c>
      <c r="GJ6820" s="77" t="s">
        <v>301</v>
      </c>
      <c r="GK6820" s="77">
        <v>13469.08781237638</v>
      </c>
      <c r="GL6820" s="77">
        <v>84.742206999999993</v>
      </c>
      <c r="GM6820" s="77">
        <v>2022</v>
      </c>
      <c r="GN6820" s="77" t="s">
        <v>175</v>
      </c>
      <c r="GO6820" s="77">
        <v>5.3000000000000005E-2</v>
      </c>
      <c r="GP6820" s="77">
        <v>3</v>
      </c>
      <c r="GQ6820" s="77">
        <v>0</v>
      </c>
      <c r="GR6820" s="77" t="s">
        <v>423</v>
      </c>
      <c r="GS6820" s="77">
        <v>5.5966209081309407E-2</v>
      </c>
      <c r="GT6820" s="77">
        <v>753.8137846419728</v>
      </c>
      <c r="GU6820" s="77">
        <v>5.5966209081309407E-2</v>
      </c>
      <c r="GV6820" s="77">
        <v>753.8137846419728</v>
      </c>
      <c r="GW6820" s="77">
        <v>5.5966209081309407E-2</v>
      </c>
      <c r="GX6820" s="77">
        <v>753.8137846419728</v>
      </c>
      <c r="GY6820" s="77">
        <v>0</v>
      </c>
      <c r="GZ6820" s="77">
        <v>0</v>
      </c>
    </row>
    <row r="6821" spans="187:208" x14ac:dyDescent="0.25">
      <c r="GE6821" s="77" t="s">
        <v>427</v>
      </c>
      <c r="GF6821" s="77" t="s">
        <v>155</v>
      </c>
      <c r="GG6821" s="77" t="s">
        <v>480</v>
      </c>
      <c r="GH6821" s="77" t="s">
        <v>481</v>
      </c>
      <c r="GI6821" s="77">
        <v>2022</v>
      </c>
      <c r="GJ6821" s="77" t="s">
        <v>303</v>
      </c>
      <c r="GK6821" s="77">
        <v>7205.5312760227971</v>
      </c>
      <c r="GL6821" s="77">
        <v>84.742206999999993</v>
      </c>
      <c r="GM6821" s="77">
        <v>2022</v>
      </c>
      <c r="GN6821" s="77" t="s">
        <v>175</v>
      </c>
      <c r="GO6821" s="77">
        <v>5.3000000000000005E-2</v>
      </c>
      <c r="GP6821" s="77">
        <v>3</v>
      </c>
      <c r="GQ6821" s="77">
        <v>0</v>
      </c>
      <c r="GR6821" s="77" t="s">
        <v>423</v>
      </c>
      <c r="GS6821" s="77">
        <v>5.5966209081309407E-2</v>
      </c>
      <c r="GT6821" s="77">
        <v>403.26626993580601</v>
      </c>
      <c r="GU6821" s="77">
        <v>5.5966209081309407E-2</v>
      </c>
      <c r="GV6821" s="77">
        <v>403.26626993580601</v>
      </c>
      <c r="GW6821" s="77">
        <v>5.5966209081309407E-2</v>
      </c>
      <c r="GX6821" s="77">
        <v>403.26626993580601</v>
      </c>
      <c r="GY6821" s="77">
        <v>0</v>
      </c>
      <c r="GZ6821" s="77">
        <v>0</v>
      </c>
    </row>
    <row r="6822" spans="187:208" x14ac:dyDescent="0.25">
      <c r="GE6822" s="77" t="s">
        <v>422</v>
      </c>
      <c r="GF6822" s="77" t="s">
        <v>155</v>
      </c>
      <c r="GG6822" s="77" t="s">
        <v>480</v>
      </c>
      <c r="GH6822" s="77" t="s">
        <v>481</v>
      </c>
      <c r="GI6822" s="77">
        <v>2023</v>
      </c>
      <c r="GJ6822" s="77" t="s">
        <v>305</v>
      </c>
      <c r="GK6822" s="77">
        <v>428.60232122030828</v>
      </c>
      <c r="GL6822" s="77">
        <v>84.742206999999993</v>
      </c>
      <c r="GM6822" s="77">
        <v>2023</v>
      </c>
      <c r="GN6822" s="77" t="s">
        <v>175</v>
      </c>
      <c r="GO6822" s="77">
        <v>0.13250000000000001</v>
      </c>
      <c r="GP6822" s="77">
        <v>3</v>
      </c>
      <c r="GQ6822" s="77">
        <v>0</v>
      </c>
      <c r="GR6822" s="77" t="s">
        <v>423</v>
      </c>
      <c r="GS6822" s="77">
        <v>0</v>
      </c>
      <c r="GT6822" s="77">
        <v>0</v>
      </c>
      <c r="GU6822" s="77">
        <v>0.1527377521613833</v>
      </c>
      <c r="GV6822" s="77">
        <v>65.463755114341041</v>
      </c>
      <c r="GW6822" s="77">
        <v>0.1527377521613833</v>
      </c>
      <c r="GX6822" s="77">
        <v>65.463755114341041</v>
      </c>
      <c r="GY6822" s="77">
        <v>0.1527377521613833</v>
      </c>
      <c r="GZ6822" s="77">
        <v>65.463755114341041</v>
      </c>
    </row>
    <row r="6823" spans="187:208" x14ac:dyDescent="0.25">
      <c r="GE6823" s="77" t="s">
        <v>425</v>
      </c>
      <c r="GF6823" s="77" t="s">
        <v>155</v>
      </c>
      <c r="GG6823" s="77" t="s">
        <v>480</v>
      </c>
      <c r="GH6823" s="77" t="s">
        <v>481</v>
      </c>
      <c r="GI6823" s="77">
        <v>2023</v>
      </c>
      <c r="GJ6823" s="77" t="s">
        <v>301</v>
      </c>
      <c r="GK6823" s="77">
        <v>13939.560973455889</v>
      </c>
      <c r="GL6823" s="77">
        <v>84.742206999999993</v>
      </c>
      <c r="GM6823" s="77">
        <v>2023</v>
      </c>
      <c r="GN6823" s="77" t="s">
        <v>175</v>
      </c>
      <c r="GO6823" s="77">
        <v>5.3000000000000005E-2</v>
      </c>
      <c r="GP6823" s="77">
        <v>3</v>
      </c>
      <c r="GQ6823" s="77">
        <v>0</v>
      </c>
      <c r="GR6823" s="77" t="s">
        <v>423</v>
      </c>
      <c r="GS6823" s="77">
        <v>0</v>
      </c>
      <c r="GT6823" s="77">
        <v>0</v>
      </c>
      <c r="GU6823" s="77">
        <v>5.5966209081309407E-2</v>
      </c>
      <c r="GV6823" s="77">
        <v>780.14438394209321</v>
      </c>
      <c r="GW6823" s="77">
        <v>5.5966209081309407E-2</v>
      </c>
      <c r="GX6823" s="77">
        <v>780.14438394209321</v>
      </c>
      <c r="GY6823" s="77">
        <v>5.5966209081309407E-2</v>
      </c>
      <c r="GZ6823" s="77">
        <v>780.14438394209321</v>
      </c>
    </row>
    <row r="6824" spans="187:208" x14ac:dyDescent="0.25">
      <c r="GE6824" s="77" t="s">
        <v>427</v>
      </c>
      <c r="GF6824" s="77" t="s">
        <v>155</v>
      </c>
      <c r="GG6824" s="77" t="s">
        <v>480</v>
      </c>
      <c r="GH6824" s="77" t="s">
        <v>481</v>
      </c>
      <c r="GI6824" s="77">
        <v>2023</v>
      </c>
      <c r="GJ6824" s="77" t="s">
        <v>303</v>
      </c>
      <c r="GK6824" s="77">
        <v>7467.8148194511696</v>
      </c>
      <c r="GL6824" s="77">
        <v>84.742206999999993</v>
      </c>
      <c r="GM6824" s="77">
        <v>2023</v>
      </c>
      <c r="GN6824" s="77" t="s">
        <v>175</v>
      </c>
      <c r="GO6824" s="77">
        <v>5.3000000000000005E-2</v>
      </c>
      <c r="GP6824" s="77">
        <v>3</v>
      </c>
      <c r="GQ6824" s="77">
        <v>0</v>
      </c>
      <c r="GR6824" s="77" t="s">
        <v>423</v>
      </c>
      <c r="GS6824" s="77">
        <v>0</v>
      </c>
      <c r="GT6824" s="77">
        <v>0</v>
      </c>
      <c r="GU6824" s="77">
        <v>5.5966209081309407E-2</v>
      </c>
      <c r="GV6824" s="77">
        <v>417.94528556590501</v>
      </c>
      <c r="GW6824" s="77">
        <v>5.5966209081309407E-2</v>
      </c>
      <c r="GX6824" s="77">
        <v>417.94528556590501</v>
      </c>
      <c r="GY6824" s="77">
        <v>5.5966209081309407E-2</v>
      </c>
      <c r="GZ6824" s="77">
        <v>417.94528556590501</v>
      </c>
    </row>
    <row r="6825" spans="187:208" x14ac:dyDescent="0.25">
      <c r="GE6825" s="77" t="s">
        <v>422</v>
      </c>
      <c r="GF6825" s="77" t="s">
        <v>155</v>
      </c>
      <c r="GG6825" s="77" t="s">
        <v>480</v>
      </c>
      <c r="GH6825" s="77" t="s">
        <v>481</v>
      </c>
      <c r="GI6825" s="77">
        <v>2024</v>
      </c>
      <c r="GJ6825" s="77" t="s">
        <v>305</v>
      </c>
      <c r="GK6825" s="77">
        <v>428.60232122030828</v>
      </c>
      <c r="GL6825" s="77">
        <v>84.742206999999993</v>
      </c>
      <c r="GM6825" s="77">
        <v>2024</v>
      </c>
      <c r="GN6825" s="77" t="s">
        <v>175</v>
      </c>
      <c r="GO6825" s="77">
        <v>0.13250000000000001</v>
      </c>
      <c r="GP6825" s="77">
        <v>3</v>
      </c>
      <c r="GQ6825" s="77">
        <v>0</v>
      </c>
      <c r="GR6825" s="77" t="s">
        <v>423</v>
      </c>
      <c r="GS6825" s="77">
        <v>0</v>
      </c>
      <c r="GT6825" s="77">
        <v>0</v>
      </c>
      <c r="GU6825" s="77">
        <v>0</v>
      </c>
      <c r="GV6825" s="77">
        <v>0</v>
      </c>
      <c r="GW6825" s="77">
        <v>0.1527377521613833</v>
      </c>
      <c r="GX6825" s="77">
        <v>65.463755114341041</v>
      </c>
      <c r="GY6825" s="77">
        <v>0.1527377521613833</v>
      </c>
      <c r="GZ6825" s="77">
        <v>65.463755114341041</v>
      </c>
    </row>
    <row r="6826" spans="187:208" x14ac:dyDescent="0.25">
      <c r="GE6826" s="77" t="s">
        <v>425</v>
      </c>
      <c r="GF6826" s="77" t="s">
        <v>155</v>
      </c>
      <c r="GG6826" s="77" t="s">
        <v>480</v>
      </c>
      <c r="GH6826" s="77" t="s">
        <v>481</v>
      </c>
      <c r="GI6826" s="77">
        <v>2024</v>
      </c>
      <c r="GJ6826" s="77" t="s">
        <v>301</v>
      </c>
      <c r="GK6826" s="77">
        <v>13939.560973455889</v>
      </c>
      <c r="GL6826" s="77">
        <v>84.742206999999993</v>
      </c>
      <c r="GM6826" s="77">
        <v>2024</v>
      </c>
      <c r="GN6826" s="77" t="s">
        <v>175</v>
      </c>
      <c r="GO6826" s="77">
        <v>5.3000000000000005E-2</v>
      </c>
      <c r="GP6826" s="77">
        <v>3</v>
      </c>
      <c r="GQ6826" s="77">
        <v>0</v>
      </c>
      <c r="GR6826" s="77" t="s">
        <v>423</v>
      </c>
      <c r="GS6826" s="77">
        <v>0</v>
      </c>
      <c r="GT6826" s="77">
        <v>0</v>
      </c>
      <c r="GU6826" s="77">
        <v>0</v>
      </c>
      <c r="GV6826" s="77">
        <v>0</v>
      </c>
      <c r="GW6826" s="77">
        <v>5.5966209081309407E-2</v>
      </c>
      <c r="GX6826" s="77">
        <v>780.14438394209321</v>
      </c>
      <c r="GY6826" s="77">
        <v>5.5966209081309407E-2</v>
      </c>
      <c r="GZ6826" s="77">
        <v>780.14438394209321</v>
      </c>
    </row>
    <row r="6827" spans="187:208" x14ac:dyDescent="0.25">
      <c r="GE6827" s="77" t="s">
        <v>427</v>
      </c>
      <c r="GF6827" s="77" t="s">
        <v>155</v>
      </c>
      <c r="GG6827" s="77" t="s">
        <v>480</v>
      </c>
      <c r="GH6827" s="77" t="s">
        <v>481</v>
      </c>
      <c r="GI6827" s="77">
        <v>2024</v>
      </c>
      <c r="GJ6827" s="77" t="s">
        <v>303</v>
      </c>
      <c r="GK6827" s="77">
        <v>7467.8148194511696</v>
      </c>
      <c r="GL6827" s="77">
        <v>84.742206999999993</v>
      </c>
      <c r="GM6827" s="77">
        <v>2024</v>
      </c>
      <c r="GN6827" s="77" t="s">
        <v>175</v>
      </c>
      <c r="GO6827" s="77">
        <v>5.3000000000000005E-2</v>
      </c>
      <c r="GP6827" s="77">
        <v>3</v>
      </c>
      <c r="GQ6827" s="77">
        <v>0</v>
      </c>
      <c r="GR6827" s="77" t="s">
        <v>423</v>
      </c>
      <c r="GS6827" s="77">
        <v>0</v>
      </c>
      <c r="GT6827" s="77">
        <v>0</v>
      </c>
      <c r="GU6827" s="77">
        <v>0</v>
      </c>
      <c r="GV6827" s="77">
        <v>0</v>
      </c>
      <c r="GW6827" s="77">
        <v>5.5966209081309407E-2</v>
      </c>
      <c r="GX6827" s="77">
        <v>417.94528556590501</v>
      </c>
      <c r="GY6827" s="77">
        <v>5.5966209081309407E-2</v>
      </c>
      <c r="GZ6827" s="77">
        <v>417.94528556590501</v>
      </c>
    </row>
    <row r="6828" spans="187:208" x14ac:dyDescent="0.25">
      <c r="GE6828" s="77" t="s">
        <v>422</v>
      </c>
      <c r="GF6828" s="77" t="s">
        <v>155</v>
      </c>
      <c r="GG6828" s="77" t="s">
        <v>480</v>
      </c>
      <c r="GH6828" s="77" t="s">
        <v>481</v>
      </c>
      <c r="GI6828" s="77">
        <v>2025</v>
      </c>
      <c r="GJ6828" s="77" t="s">
        <v>305</v>
      </c>
      <c r="GK6828" s="77">
        <v>428.60232122030828</v>
      </c>
      <c r="GL6828" s="77">
        <v>84.742206999999993</v>
      </c>
      <c r="GM6828" s="77">
        <v>2025</v>
      </c>
      <c r="GN6828" s="77" t="s">
        <v>175</v>
      </c>
      <c r="GO6828" s="77">
        <v>0.13250000000000001</v>
      </c>
      <c r="GP6828" s="77">
        <v>3</v>
      </c>
      <c r="GQ6828" s="77">
        <v>0</v>
      </c>
      <c r="GR6828" s="77" t="s">
        <v>423</v>
      </c>
      <c r="GS6828" s="77">
        <v>0</v>
      </c>
      <c r="GT6828" s="77">
        <v>0</v>
      </c>
      <c r="GU6828" s="77">
        <v>0</v>
      </c>
      <c r="GV6828" s="77">
        <v>0</v>
      </c>
      <c r="GW6828" s="77">
        <v>0</v>
      </c>
      <c r="GX6828" s="77">
        <v>0</v>
      </c>
      <c r="GY6828" s="77">
        <v>0.1527377521613833</v>
      </c>
      <c r="GZ6828" s="77">
        <v>65.463755114341041</v>
      </c>
    </row>
    <row r="6829" spans="187:208" x14ac:dyDescent="0.25">
      <c r="GE6829" s="77" t="s">
        <v>425</v>
      </c>
      <c r="GF6829" s="77" t="s">
        <v>155</v>
      </c>
      <c r="GG6829" s="77" t="s">
        <v>480</v>
      </c>
      <c r="GH6829" s="77" t="s">
        <v>481</v>
      </c>
      <c r="GI6829" s="77">
        <v>2025</v>
      </c>
      <c r="GJ6829" s="77" t="s">
        <v>301</v>
      </c>
      <c r="GK6829" s="77">
        <v>13939.560973455889</v>
      </c>
      <c r="GL6829" s="77">
        <v>84.742206999999993</v>
      </c>
      <c r="GM6829" s="77">
        <v>2025</v>
      </c>
      <c r="GN6829" s="77" t="s">
        <v>175</v>
      </c>
      <c r="GO6829" s="77">
        <v>5.3000000000000005E-2</v>
      </c>
      <c r="GP6829" s="77">
        <v>3</v>
      </c>
      <c r="GQ6829" s="77">
        <v>0</v>
      </c>
      <c r="GR6829" s="77" t="s">
        <v>423</v>
      </c>
      <c r="GS6829" s="77">
        <v>0</v>
      </c>
      <c r="GT6829" s="77">
        <v>0</v>
      </c>
      <c r="GU6829" s="77">
        <v>0</v>
      </c>
      <c r="GV6829" s="77">
        <v>0</v>
      </c>
      <c r="GW6829" s="77">
        <v>0</v>
      </c>
      <c r="GX6829" s="77">
        <v>0</v>
      </c>
      <c r="GY6829" s="77">
        <v>5.5966209081309407E-2</v>
      </c>
      <c r="GZ6829" s="77">
        <v>780.14438394209321</v>
      </c>
    </row>
    <row r="6830" spans="187:208" x14ac:dyDescent="0.25">
      <c r="GE6830" s="77" t="s">
        <v>427</v>
      </c>
      <c r="GF6830" s="77" t="s">
        <v>155</v>
      </c>
      <c r="GG6830" s="77" t="s">
        <v>480</v>
      </c>
      <c r="GH6830" s="77" t="s">
        <v>481</v>
      </c>
      <c r="GI6830" s="77">
        <v>2025</v>
      </c>
      <c r="GJ6830" s="77" t="s">
        <v>303</v>
      </c>
      <c r="GK6830" s="77">
        <v>7467.8148194511696</v>
      </c>
      <c r="GL6830" s="77">
        <v>84.742206999999993</v>
      </c>
      <c r="GM6830" s="77">
        <v>2025</v>
      </c>
      <c r="GN6830" s="77" t="s">
        <v>175</v>
      </c>
      <c r="GO6830" s="77">
        <v>5.3000000000000005E-2</v>
      </c>
      <c r="GP6830" s="77">
        <v>3</v>
      </c>
      <c r="GQ6830" s="77">
        <v>0</v>
      </c>
      <c r="GR6830" s="77" t="s">
        <v>423</v>
      </c>
      <c r="GS6830" s="77">
        <v>0</v>
      </c>
      <c r="GT6830" s="77">
        <v>0</v>
      </c>
      <c r="GU6830" s="77">
        <v>0</v>
      </c>
      <c r="GV6830" s="77">
        <v>0</v>
      </c>
      <c r="GW6830" s="77">
        <v>0</v>
      </c>
      <c r="GX6830" s="77">
        <v>0</v>
      </c>
      <c r="GY6830" s="77">
        <v>5.5966209081309407E-2</v>
      </c>
      <c r="GZ6830" s="77">
        <v>417.94528556590501</v>
      </c>
    </row>
    <row r="6831" spans="187:208" x14ac:dyDescent="0.25">
      <c r="GE6831" s="77" t="s">
        <v>422</v>
      </c>
      <c r="GF6831" s="77" t="s">
        <v>155</v>
      </c>
      <c r="GG6831" s="77" t="s">
        <v>480</v>
      </c>
      <c r="GH6831" s="77" t="s">
        <v>488</v>
      </c>
      <c r="GI6831" s="77">
        <v>2021</v>
      </c>
      <c r="GJ6831" s="77" t="s">
        <v>305</v>
      </c>
      <c r="GK6831" s="77">
        <v>409.22373582042889</v>
      </c>
      <c r="GL6831" s="77">
        <v>84.742206999999993</v>
      </c>
      <c r="GM6831" s="77">
        <v>2021</v>
      </c>
      <c r="GN6831" s="77" t="s">
        <v>175</v>
      </c>
      <c r="GO6831" s="77">
        <v>0.13250000000000001</v>
      </c>
      <c r="GP6831" s="77">
        <v>3</v>
      </c>
      <c r="GQ6831" s="77">
        <v>0</v>
      </c>
      <c r="GR6831" s="77" t="s">
        <v>423</v>
      </c>
      <c r="GS6831" s="77">
        <v>0.1527377521613833</v>
      </c>
      <c r="GT6831" s="77">
        <v>62.503913540296061</v>
      </c>
      <c r="GU6831" s="77">
        <v>0.1527377521613833</v>
      </c>
      <c r="GV6831" s="77">
        <v>62.503913540296061</v>
      </c>
      <c r="GW6831" s="77">
        <v>0</v>
      </c>
      <c r="GX6831" s="77">
        <v>0</v>
      </c>
      <c r="GY6831" s="77">
        <v>0</v>
      </c>
      <c r="GZ6831" s="77">
        <v>0</v>
      </c>
    </row>
    <row r="6832" spans="187:208" x14ac:dyDescent="0.25">
      <c r="GE6832" s="77" t="s">
        <v>425</v>
      </c>
      <c r="GF6832" s="77" t="s">
        <v>155</v>
      </c>
      <c r="GG6832" s="77" t="s">
        <v>480</v>
      </c>
      <c r="GH6832" s="77" t="s">
        <v>488</v>
      </c>
      <c r="GI6832" s="77">
        <v>2021</v>
      </c>
      <c r="GJ6832" s="77" t="s">
        <v>301</v>
      </c>
      <c r="GK6832" s="77">
        <v>13469.08781237871</v>
      </c>
      <c r="GL6832" s="77">
        <v>84.742206999999993</v>
      </c>
      <c r="GM6832" s="77">
        <v>2021</v>
      </c>
      <c r="GN6832" s="77" t="s">
        <v>175</v>
      </c>
      <c r="GO6832" s="77">
        <v>5.3000000000000005E-2</v>
      </c>
      <c r="GP6832" s="77">
        <v>3</v>
      </c>
      <c r="GQ6832" s="77">
        <v>0</v>
      </c>
      <c r="GR6832" s="77" t="s">
        <v>423</v>
      </c>
      <c r="GS6832" s="77">
        <v>5.5966209081309407E-2</v>
      </c>
      <c r="GT6832" s="77">
        <v>753.8137846421032</v>
      </c>
      <c r="GU6832" s="77">
        <v>5.5966209081309407E-2</v>
      </c>
      <c r="GV6832" s="77">
        <v>753.8137846421032</v>
      </c>
      <c r="GW6832" s="77">
        <v>0</v>
      </c>
      <c r="GX6832" s="77">
        <v>0</v>
      </c>
      <c r="GY6832" s="77">
        <v>0</v>
      </c>
      <c r="GZ6832" s="77">
        <v>0</v>
      </c>
    </row>
    <row r="6833" spans="187:208" x14ac:dyDescent="0.25">
      <c r="GE6833" s="77" t="s">
        <v>427</v>
      </c>
      <c r="GF6833" s="77" t="s">
        <v>155</v>
      </c>
      <c r="GG6833" s="77" t="s">
        <v>480</v>
      </c>
      <c r="GH6833" s="77" t="s">
        <v>488</v>
      </c>
      <c r="GI6833" s="77">
        <v>2021</v>
      </c>
      <c r="GJ6833" s="77" t="s">
        <v>303</v>
      </c>
      <c r="GK6833" s="77">
        <v>7205.5312760252464</v>
      </c>
      <c r="GL6833" s="77">
        <v>84.742206999999993</v>
      </c>
      <c r="GM6833" s="77">
        <v>2021</v>
      </c>
      <c r="GN6833" s="77" t="s">
        <v>175</v>
      </c>
      <c r="GO6833" s="77">
        <v>5.3000000000000005E-2</v>
      </c>
      <c r="GP6833" s="77">
        <v>3</v>
      </c>
      <c r="GQ6833" s="77">
        <v>0</v>
      </c>
      <c r="GR6833" s="77" t="s">
        <v>423</v>
      </c>
      <c r="GS6833" s="77">
        <v>5.5966209081309407E-2</v>
      </c>
      <c r="GT6833" s="77">
        <v>403.26626993594311</v>
      </c>
      <c r="GU6833" s="77">
        <v>5.5966209081309407E-2</v>
      </c>
      <c r="GV6833" s="77">
        <v>403.26626993594311</v>
      </c>
      <c r="GW6833" s="77">
        <v>0</v>
      </c>
      <c r="GX6833" s="77">
        <v>0</v>
      </c>
      <c r="GY6833" s="77">
        <v>0</v>
      </c>
      <c r="GZ6833" s="77">
        <v>0</v>
      </c>
    </row>
    <row r="6834" spans="187:208" x14ac:dyDescent="0.25">
      <c r="GE6834" s="77" t="s">
        <v>422</v>
      </c>
      <c r="GF6834" s="77" t="s">
        <v>155</v>
      </c>
      <c r="GG6834" s="77" t="s">
        <v>480</v>
      </c>
      <c r="GH6834" s="77" t="s">
        <v>488</v>
      </c>
      <c r="GI6834" s="77">
        <v>2022</v>
      </c>
      <c r="GJ6834" s="77" t="s">
        <v>305</v>
      </c>
      <c r="GK6834" s="77">
        <v>409.22373582042889</v>
      </c>
      <c r="GL6834" s="77">
        <v>84.742206999999993</v>
      </c>
      <c r="GM6834" s="77">
        <v>2022</v>
      </c>
      <c r="GN6834" s="77" t="s">
        <v>175</v>
      </c>
      <c r="GO6834" s="77">
        <v>0.13250000000000001</v>
      </c>
      <c r="GP6834" s="77">
        <v>3</v>
      </c>
      <c r="GQ6834" s="77">
        <v>0</v>
      </c>
      <c r="GR6834" s="77" t="s">
        <v>423</v>
      </c>
      <c r="GS6834" s="77">
        <v>0.1527377521613833</v>
      </c>
      <c r="GT6834" s="77">
        <v>62.503913540296061</v>
      </c>
      <c r="GU6834" s="77">
        <v>0.1527377521613833</v>
      </c>
      <c r="GV6834" s="77">
        <v>62.503913540296061</v>
      </c>
      <c r="GW6834" s="77">
        <v>0.1527377521613833</v>
      </c>
      <c r="GX6834" s="77">
        <v>62.503913540296061</v>
      </c>
      <c r="GY6834" s="77">
        <v>0</v>
      </c>
      <c r="GZ6834" s="77">
        <v>0</v>
      </c>
    </row>
    <row r="6835" spans="187:208" x14ac:dyDescent="0.25">
      <c r="GE6835" s="77" t="s">
        <v>425</v>
      </c>
      <c r="GF6835" s="77" t="s">
        <v>155</v>
      </c>
      <c r="GG6835" s="77" t="s">
        <v>480</v>
      </c>
      <c r="GH6835" s="77" t="s">
        <v>488</v>
      </c>
      <c r="GI6835" s="77">
        <v>2022</v>
      </c>
      <c r="GJ6835" s="77" t="s">
        <v>301</v>
      </c>
      <c r="GK6835" s="77">
        <v>13469.08781237871</v>
      </c>
      <c r="GL6835" s="77">
        <v>84.742206999999993</v>
      </c>
      <c r="GM6835" s="77">
        <v>2022</v>
      </c>
      <c r="GN6835" s="77" t="s">
        <v>175</v>
      </c>
      <c r="GO6835" s="77">
        <v>5.3000000000000005E-2</v>
      </c>
      <c r="GP6835" s="77">
        <v>3</v>
      </c>
      <c r="GQ6835" s="77">
        <v>0</v>
      </c>
      <c r="GR6835" s="77" t="s">
        <v>423</v>
      </c>
      <c r="GS6835" s="77">
        <v>5.5966209081309407E-2</v>
      </c>
      <c r="GT6835" s="77">
        <v>753.8137846421032</v>
      </c>
      <c r="GU6835" s="77">
        <v>5.5966209081309407E-2</v>
      </c>
      <c r="GV6835" s="77">
        <v>753.8137846421032</v>
      </c>
      <c r="GW6835" s="77">
        <v>5.5966209081309407E-2</v>
      </c>
      <c r="GX6835" s="77">
        <v>753.8137846421032</v>
      </c>
      <c r="GY6835" s="77">
        <v>0</v>
      </c>
      <c r="GZ6835" s="77">
        <v>0</v>
      </c>
    </row>
    <row r="6836" spans="187:208" x14ac:dyDescent="0.25">
      <c r="GE6836" s="77" t="s">
        <v>427</v>
      </c>
      <c r="GF6836" s="77" t="s">
        <v>155</v>
      </c>
      <c r="GG6836" s="77" t="s">
        <v>480</v>
      </c>
      <c r="GH6836" s="77" t="s">
        <v>488</v>
      </c>
      <c r="GI6836" s="77">
        <v>2022</v>
      </c>
      <c r="GJ6836" s="77" t="s">
        <v>303</v>
      </c>
      <c r="GK6836" s="77">
        <v>7205.5312760252464</v>
      </c>
      <c r="GL6836" s="77">
        <v>84.742206999999993</v>
      </c>
      <c r="GM6836" s="77">
        <v>2022</v>
      </c>
      <c r="GN6836" s="77" t="s">
        <v>175</v>
      </c>
      <c r="GO6836" s="77">
        <v>5.3000000000000005E-2</v>
      </c>
      <c r="GP6836" s="77">
        <v>3</v>
      </c>
      <c r="GQ6836" s="77">
        <v>0</v>
      </c>
      <c r="GR6836" s="77" t="s">
        <v>423</v>
      </c>
      <c r="GS6836" s="77">
        <v>5.5966209081309407E-2</v>
      </c>
      <c r="GT6836" s="77">
        <v>403.26626993594311</v>
      </c>
      <c r="GU6836" s="77">
        <v>5.5966209081309407E-2</v>
      </c>
      <c r="GV6836" s="77">
        <v>403.26626993594311</v>
      </c>
      <c r="GW6836" s="77">
        <v>5.5966209081309407E-2</v>
      </c>
      <c r="GX6836" s="77">
        <v>403.26626993594311</v>
      </c>
      <c r="GY6836" s="77">
        <v>0</v>
      </c>
      <c r="GZ6836" s="77">
        <v>0</v>
      </c>
    </row>
    <row r="6837" spans="187:208" x14ac:dyDescent="0.25">
      <c r="GE6837" s="77" t="s">
        <v>422</v>
      </c>
      <c r="GF6837" s="77" t="s">
        <v>155</v>
      </c>
      <c r="GG6837" s="77" t="s">
        <v>480</v>
      </c>
      <c r="GH6837" s="77" t="s">
        <v>488</v>
      </c>
      <c r="GI6837" s="77">
        <v>2023</v>
      </c>
      <c r="GJ6837" s="77" t="s">
        <v>305</v>
      </c>
      <c r="GK6837" s="77">
        <v>428.60232122029339</v>
      </c>
      <c r="GL6837" s="77">
        <v>84.742206999999993</v>
      </c>
      <c r="GM6837" s="77">
        <v>2023</v>
      </c>
      <c r="GN6837" s="77" t="s">
        <v>175</v>
      </c>
      <c r="GO6837" s="77">
        <v>0.13250000000000001</v>
      </c>
      <c r="GP6837" s="77">
        <v>3</v>
      </c>
      <c r="GQ6837" s="77">
        <v>0</v>
      </c>
      <c r="GR6837" s="77" t="s">
        <v>423</v>
      </c>
      <c r="GS6837" s="77">
        <v>0</v>
      </c>
      <c r="GT6837" s="77">
        <v>0</v>
      </c>
      <c r="GU6837" s="77">
        <v>0.1527377521613833</v>
      </c>
      <c r="GV6837" s="77">
        <v>65.463755114338767</v>
      </c>
      <c r="GW6837" s="77">
        <v>0.1527377521613833</v>
      </c>
      <c r="GX6837" s="77">
        <v>65.463755114338767</v>
      </c>
      <c r="GY6837" s="77">
        <v>0.1527377521613833</v>
      </c>
      <c r="GZ6837" s="77">
        <v>65.463755114338767</v>
      </c>
    </row>
    <row r="6838" spans="187:208" x14ac:dyDescent="0.25">
      <c r="GE6838" s="77" t="s">
        <v>425</v>
      </c>
      <c r="GF6838" s="77" t="s">
        <v>155</v>
      </c>
      <c r="GG6838" s="77" t="s">
        <v>480</v>
      </c>
      <c r="GH6838" s="77" t="s">
        <v>488</v>
      </c>
      <c r="GI6838" s="77">
        <v>2023</v>
      </c>
      <c r="GJ6838" s="77" t="s">
        <v>301</v>
      </c>
      <c r="GK6838" s="77">
        <v>13939.560973457519</v>
      </c>
      <c r="GL6838" s="77">
        <v>84.742206999999993</v>
      </c>
      <c r="GM6838" s="77">
        <v>2023</v>
      </c>
      <c r="GN6838" s="77" t="s">
        <v>175</v>
      </c>
      <c r="GO6838" s="77">
        <v>5.3000000000000005E-2</v>
      </c>
      <c r="GP6838" s="77">
        <v>3</v>
      </c>
      <c r="GQ6838" s="77">
        <v>0</v>
      </c>
      <c r="GR6838" s="77" t="s">
        <v>423</v>
      </c>
      <c r="GS6838" s="77">
        <v>0</v>
      </c>
      <c r="GT6838" s="77">
        <v>0</v>
      </c>
      <c r="GU6838" s="77">
        <v>5.5966209081309407E-2</v>
      </c>
      <c r="GV6838" s="77">
        <v>780.14438394218439</v>
      </c>
      <c r="GW6838" s="77">
        <v>5.5966209081309407E-2</v>
      </c>
      <c r="GX6838" s="77">
        <v>780.14438394218439</v>
      </c>
      <c r="GY6838" s="77">
        <v>5.5966209081309407E-2</v>
      </c>
      <c r="GZ6838" s="77">
        <v>780.14438394218439</v>
      </c>
    </row>
    <row r="6839" spans="187:208" x14ac:dyDescent="0.25">
      <c r="GE6839" s="77" t="s">
        <v>427</v>
      </c>
      <c r="GF6839" s="77" t="s">
        <v>155</v>
      </c>
      <c r="GG6839" s="77" t="s">
        <v>480</v>
      </c>
      <c r="GH6839" s="77" t="s">
        <v>488</v>
      </c>
      <c r="GI6839" s="77">
        <v>2023</v>
      </c>
      <c r="GJ6839" s="77" t="s">
        <v>303</v>
      </c>
      <c r="GK6839" s="77">
        <v>7467.8148194525484</v>
      </c>
      <c r="GL6839" s="77">
        <v>84.742206999999993</v>
      </c>
      <c r="GM6839" s="77">
        <v>2023</v>
      </c>
      <c r="GN6839" s="77" t="s">
        <v>175</v>
      </c>
      <c r="GO6839" s="77">
        <v>5.3000000000000005E-2</v>
      </c>
      <c r="GP6839" s="77">
        <v>3</v>
      </c>
      <c r="GQ6839" s="77">
        <v>0</v>
      </c>
      <c r="GR6839" s="77" t="s">
        <v>423</v>
      </c>
      <c r="GS6839" s="77">
        <v>0</v>
      </c>
      <c r="GT6839" s="77">
        <v>0</v>
      </c>
      <c r="GU6839" s="77">
        <v>5.5966209081309407E-2</v>
      </c>
      <c r="GV6839" s="77">
        <v>417.9452855659822</v>
      </c>
      <c r="GW6839" s="77">
        <v>5.5966209081309407E-2</v>
      </c>
      <c r="GX6839" s="77">
        <v>417.9452855659822</v>
      </c>
      <c r="GY6839" s="77">
        <v>5.5966209081309407E-2</v>
      </c>
      <c r="GZ6839" s="77">
        <v>417.9452855659822</v>
      </c>
    </row>
    <row r="6840" spans="187:208" x14ac:dyDescent="0.25">
      <c r="GE6840" s="77" t="s">
        <v>422</v>
      </c>
      <c r="GF6840" s="77" t="s">
        <v>155</v>
      </c>
      <c r="GG6840" s="77" t="s">
        <v>480</v>
      </c>
      <c r="GH6840" s="77" t="s">
        <v>488</v>
      </c>
      <c r="GI6840" s="77">
        <v>2024</v>
      </c>
      <c r="GJ6840" s="77" t="s">
        <v>305</v>
      </c>
      <c r="GK6840" s="77">
        <v>428.60232122029339</v>
      </c>
      <c r="GL6840" s="77">
        <v>84.742206999999993</v>
      </c>
      <c r="GM6840" s="77">
        <v>2024</v>
      </c>
      <c r="GN6840" s="77" t="s">
        <v>175</v>
      </c>
      <c r="GO6840" s="77">
        <v>0.13250000000000001</v>
      </c>
      <c r="GP6840" s="77">
        <v>3</v>
      </c>
      <c r="GQ6840" s="77">
        <v>0</v>
      </c>
      <c r="GR6840" s="77" t="s">
        <v>423</v>
      </c>
      <c r="GS6840" s="77">
        <v>0</v>
      </c>
      <c r="GT6840" s="77">
        <v>0</v>
      </c>
      <c r="GU6840" s="77">
        <v>0</v>
      </c>
      <c r="GV6840" s="77">
        <v>0</v>
      </c>
      <c r="GW6840" s="77">
        <v>0.1527377521613833</v>
      </c>
      <c r="GX6840" s="77">
        <v>65.463755114338767</v>
      </c>
      <c r="GY6840" s="77">
        <v>0.1527377521613833</v>
      </c>
      <c r="GZ6840" s="77">
        <v>65.463755114338767</v>
      </c>
    </row>
    <row r="6841" spans="187:208" x14ac:dyDescent="0.25">
      <c r="GE6841" s="77" t="s">
        <v>425</v>
      </c>
      <c r="GF6841" s="77" t="s">
        <v>155</v>
      </c>
      <c r="GG6841" s="77" t="s">
        <v>480</v>
      </c>
      <c r="GH6841" s="77" t="s">
        <v>488</v>
      </c>
      <c r="GI6841" s="77">
        <v>2024</v>
      </c>
      <c r="GJ6841" s="77" t="s">
        <v>301</v>
      </c>
      <c r="GK6841" s="77">
        <v>13939.560973457519</v>
      </c>
      <c r="GL6841" s="77">
        <v>84.742206999999993</v>
      </c>
      <c r="GM6841" s="77">
        <v>2024</v>
      </c>
      <c r="GN6841" s="77" t="s">
        <v>175</v>
      </c>
      <c r="GO6841" s="77">
        <v>5.3000000000000005E-2</v>
      </c>
      <c r="GP6841" s="77">
        <v>3</v>
      </c>
      <c r="GQ6841" s="77">
        <v>0</v>
      </c>
      <c r="GR6841" s="77" t="s">
        <v>423</v>
      </c>
      <c r="GS6841" s="77">
        <v>0</v>
      </c>
      <c r="GT6841" s="77">
        <v>0</v>
      </c>
      <c r="GU6841" s="77">
        <v>0</v>
      </c>
      <c r="GV6841" s="77">
        <v>0</v>
      </c>
      <c r="GW6841" s="77">
        <v>5.5966209081309407E-2</v>
      </c>
      <c r="GX6841" s="77">
        <v>780.14438394218439</v>
      </c>
      <c r="GY6841" s="77">
        <v>5.5966209081309407E-2</v>
      </c>
      <c r="GZ6841" s="77">
        <v>780.14438394218439</v>
      </c>
    </row>
    <row r="6842" spans="187:208" x14ac:dyDescent="0.25">
      <c r="GE6842" s="77" t="s">
        <v>427</v>
      </c>
      <c r="GF6842" s="77" t="s">
        <v>155</v>
      </c>
      <c r="GG6842" s="77" t="s">
        <v>480</v>
      </c>
      <c r="GH6842" s="77" t="s">
        <v>488</v>
      </c>
      <c r="GI6842" s="77">
        <v>2024</v>
      </c>
      <c r="GJ6842" s="77" t="s">
        <v>303</v>
      </c>
      <c r="GK6842" s="77">
        <v>7467.8148194525484</v>
      </c>
      <c r="GL6842" s="77">
        <v>84.742206999999993</v>
      </c>
      <c r="GM6842" s="77">
        <v>2024</v>
      </c>
      <c r="GN6842" s="77" t="s">
        <v>175</v>
      </c>
      <c r="GO6842" s="77">
        <v>5.3000000000000005E-2</v>
      </c>
      <c r="GP6842" s="77">
        <v>3</v>
      </c>
      <c r="GQ6842" s="77">
        <v>0</v>
      </c>
      <c r="GR6842" s="77" t="s">
        <v>423</v>
      </c>
      <c r="GS6842" s="77">
        <v>0</v>
      </c>
      <c r="GT6842" s="77">
        <v>0</v>
      </c>
      <c r="GU6842" s="77">
        <v>0</v>
      </c>
      <c r="GV6842" s="77">
        <v>0</v>
      </c>
      <c r="GW6842" s="77">
        <v>5.5966209081309407E-2</v>
      </c>
      <c r="GX6842" s="77">
        <v>417.9452855659822</v>
      </c>
      <c r="GY6842" s="77">
        <v>5.5966209081309407E-2</v>
      </c>
      <c r="GZ6842" s="77">
        <v>417.9452855659822</v>
      </c>
    </row>
    <row r="6843" spans="187:208" x14ac:dyDescent="0.25">
      <c r="GE6843" s="77" t="s">
        <v>422</v>
      </c>
      <c r="GF6843" s="77" t="s">
        <v>155</v>
      </c>
      <c r="GG6843" s="77" t="s">
        <v>480</v>
      </c>
      <c r="GH6843" s="77" t="s">
        <v>488</v>
      </c>
      <c r="GI6843" s="77">
        <v>2025</v>
      </c>
      <c r="GJ6843" s="77" t="s">
        <v>305</v>
      </c>
      <c r="GK6843" s="77">
        <v>428.60232122029339</v>
      </c>
      <c r="GL6843" s="77">
        <v>84.742206999999993</v>
      </c>
      <c r="GM6843" s="77">
        <v>2025</v>
      </c>
      <c r="GN6843" s="77" t="s">
        <v>175</v>
      </c>
      <c r="GO6843" s="77">
        <v>0.13250000000000001</v>
      </c>
      <c r="GP6843" s="77">
        <v>3</v>
      </c>
      <c r="GQ6843" s="77">
        <v>0</v>
      </c>
      <c r="GR6843" s="77" t="s">
        <v>423</v>
      </c>
      <c r="GS6843" s="77">
        <v>0</v>
      </c>
      <c r="GT6843" s="77">
        <v>0</v>
      </c>
      <c r="GU6843" s="77">
        <v>0</v>
      </c>
      <c r="GV6843" s="77">
        <v>0</v>
      </c>
      <c r="GW6843" s="77">
        <v>0</v>
      </c>
      <c r="GX6843" s="77">
        <v>0</v>
      </c>
      <c r="GY6843" s="77">
        <v>0.1527377521613833</v>
      </c>
      <c r="GZ6843" s="77">
        <v>65.463755114338767</v>
      </c>
    </row>
    <row r="6844" spans="187:208" x14ac:dyDescent="0.25">
      <c r="GE6844" s="77" t="s">
        <v>425</v>
      </c>
      <c r="GF6844" s="77" t="s">
        <v>155</v>
      </c>
      <c r="GG6844" s="77" t="s">
        <v>480</v>
      </c>
      <c r="GH6844" s="77" t="s">
        <v>488</v>
      </c>
      <c r="GI6844" s="77">
        <v>2025</v>
      </c>
      <c r="GJ6844" s="77" t="s">
        <v>301</v>
      </c>
      <c r="GK6844" s="77">
        <v>13939.560973457519</v>
      </c>
      <c r="GL6844" s="77">
        <v>84.742206999999993</v>
      </c>
      <c r="GM6844" s="77">
        <v>2025</v>
      </c>
      <c r="GN6844" s="77" t="s">
        <v>175</v>
      </c>
      <c r="GO6844" s="77">
        <v>5.3000000000000005E-2</v>
      </c>
      <c r="GP6844" s="77">
        <v>3</v>
      </c>
      <c r="GQ6844" s="77">
        <v>0</v>
      </c>
      <c r="GR6844" s="77" t="s">
        <v>423</v>
      </c>
      <c r="GS6844" s="77">
        <v>0</v>
      </c>
      <c r="GT6844" s="77">
        <v>0</v>
      </c>
      <c r="GU6844" s="77">
        <v>0</v>
      </c>
      <c r="GV6844" s="77">
        <v>0</v>
      </c>
      <c r="GW6844" s="77">
        <v>0</v>
      </c>
      <c r="GX6844" s="77">
        <v>0</v>
      </c>
      <c r="GY6844" s="77">
        <v>5.5966209081309407E-2</v>
      </c>
      <c r="GZ6844" s="77">
        <v>780.14438394218439</v>
      </c>
    </row>
    <row r="6845" spans="187:208" x14ac:dyDescent="0.25">
      <c r="GE6845" s="77" t="s">
        <v>427</v>
      </c>
      <c r="GF6845" s="77" t="s">
        <v>155</v>
      </c>
      <c r="GG6845" s="77" t="s">
        <v>480</v>
      </c>
      <c r="GH6845" s="77" t="s">
        <v>488</v>
      </c>
      <c r="GI6845" s="77">
        <v>2025</v>
      </c>
      <c r="GJ6845" s="77" t="s">
        <v>303</v>
      </c>
      <c r="GK6845" s="77">
        <v>7467.8148194525484</v>
      </c>
      <c r="GL6845" s="77">
        <v>84.742206999999993</v>
      </c>
      <c r="GM6845" s="77">
        <v>2025</v>
      </c>
      <c r="GN6845" s="77" t="s">
        <v>175</v>
      </c>
      <c r="GO6845" s="77">
        <v>5.3000000000000005E-2</v>
      </c>
      <c r="GP6845" s="77">
        <v>3</v>
      </c>
      <c r="GQ6845" s="77">
        <v>0</v>
      </c>
      <c r="GR6845" s="77" t="s">
        <v>423</v>
      </c>
      <c r="GS6845" s="77">
        <v>0</v>
      </c>
      <c r="GT6845" s="77">
        <v>0</v>
      </c>
      <c r="GU6845" s="77">
        <v>0</v>
      </c>
      <c r="GV6845" s="77">
        <v>0</v>
      </c>
      <c r="GW6845" s="77">
        <v>0</v>
      </c>
      <c r="GX6845" s="77">
        <v>0</v>
      </c>
      <c r="GY6845" s="77">
        <v>5.5966209081309407E-2</v>
      </c>
      <c r="GZ6845" s="77">
        <v>417.9452855659822</v>
      </c>
    </row>
    <row r="6846" spans="187:208" x14ac:dyDescent="0.25">
      <c r="GE6846" s="77" t="s">
        <v>422</v>
      </c>
      <c r="GF6846" s="77" t="s">
        <v>155</v>
      </c>
      <c r="GG6846" s="77" t="s">
        <v>482</v>
      </c>
      <c r="GH6846" s="77" t="s">
        <v>300</v>
      </c>
      <c r="GI6846" s="77">
        <v>2021</v>
      </c>
      <c r="GJ6846" s="77" t="s">
        <v>305</v>
      </c>
      <c r="GK6846" s="77">
        <v>222.22942162781379</v>
      </c>
      <c r="GL6846" s="77">
        <v>79.797224</v>
      </c>
      <c r="GM6846" s="77">
        <v>2021</v>
      </c>
      <c r="GN6846" s="77" t="s">
        <v>175</v>
      </c>
      <c r="GO6846" s="77">
        <v>0.13250000000000001</v>
      </c>
      <c r="GP6846" s="77">
        <v>3</v>
      </c>
      <c r="GQ6846" s="77">
        <v>0</v>
      </c>
      <c r="GR6846" s="77" t="s">
        <v>423</v>
      </c>
      <c r="GS6846" s="77">
        <v>0.1527377521613833</v>
      </c>
      <c r="GT6846" s="77">
        <v>33.942822323556577</v>
      </c>
      <c r="GU6846" s="77">
        <v>0.1527377521613833</v>
      </c>
      <c r="GV6846" s="77">
        <v>33.942822323556577</v>
      </c>
      <c r="GW6846" s="77">
        <v>0</v>
      </c>
      <c r="GX6846" s="77">
        <v>0</v>
      </c>
      <c r="GY6846" s="77">
        <v>0</v>
      </c>
      <c r="GZ6846" s="77">
        <v>0</v>
      </c>
    </row>
    <row r="6847" spans="187:208" x14ac:dyDescent="0.25">
      <c r="GE6847" s="77" t="s">
        <v>425</v>
      </c>
      <c r="GF6847" s="77" t="s">
        <v>155</v>
      </c>
      <c r="GG6847" s="77" t="s">
        <v>482</v>
      </c>
      <c r="GH6847" s="77" t="s">
        <v>300</v>
      </c>
      <c r="GI6847" s="77">
        <v>2021</v>
      </c>
      <c r="GJ6847" s="77" t="s">
        <v>301</v>
      </c>
      <c r="GK6847" s="77">
        <v>8585.7228092479436</v>
      </c>
      <c r="GL6847" s="77">
        <v>79.797224</v>
      </c>
      <c r="GM6847" s="77">
        <v>2021</v>
      </c>
      <c r="GN6847" s="77" t="s">
        <v>175</v>
      </c>
      <c r="GO6847" s="77">
        <v>5.3000000000000005E-2</v>
      </c>
      <c r="GP6847" s="77">
        <v>3</v>
      </c>
      <c r="GQ6847" s="77">
        <v>0</v>
      </c>
      <c r="GR6847" s="77" t="s">
        <v>423</v>
      </c>
      <c r="GS6847" s="77">
        <v>5.59662090813094E-2</v>
      </c>
      <c r="GT6847" s="77">
        <v>480.5103578565375</v>
      </c>
      <c r="GU6847" s="77">
        <v>5.59662090813094E-2</v>
      </c>
      <c r="GV6847" s="77">
        <v>480.5103578565375</v>
      </c>
      <c r="GW6847" s="77">
        <v>0</v>
      </c>
      <c r="GX6847" s="77">
        <v>0</v>
      </c>
      <c r="GY6847" s="77">
        <v>0</v>
      </c>
      <c r="GZ6847" s="77">
        <v>0</v>
      </c>
    </row>
    <row r="6848" spans="187:208" x14ac:dyDescent="0.25">
      <c r="GE6848" s="77" t="s">
        <v>427</v>
      </c>
      <c r="GF6848" s="77" t="s">
        <v>155</v>
      </c>
      <c r="GG6848" s="77" t="s">
        <v>482</v>
      </c>
      <c r="GH6848" s="77" t="s">
        <v>300</v>
      </c>
      <c r="GI6848" s="77">
        <v>2021</v>
      </c>
      <c r="GJ6848" s="77" t="s">
        <v>303</v>
      </c>
      <c r="GK6848" s="77">
        <v>5338.1784104567168</v>
      </c>
      <c r="GL6848" s="77">
        <v>79.797224</v>
      </c>
      <c r="GM6848" s="77">
        <v>2021</v>
      </c>
      <c r="GN6848" s="77" t="s">
        <v>175</v>
      </c>
      <c r="GO6848" s="77">
        <v>5.3000000000000005E-2</v>
      </c>
      <c r="GP6848" s="77">
        <v>3</v>
      </c>
      <c r="GQ6848" s="77">
        <v>0</v>
      </c>
      <c r="GR6848" s="77" t="s">
        <v>423</v>
      </c>
      <c r="GS6848" s="77">
        <v>5.59662090813094E-2</v>
      </c>
      <c r="GT6848" s="77">
        <v>298.75760903295247</v>
      </c>
      <c r="GU6848" s="77">
        <v>5.59662090813094E-2</v>
      </c>
      <c r="GV6848" s="77">
        <v>298.75760903295247</v>
      </c>
      <c r="GW6848" s="77">
        <v>0</v>
      </c>
      <c r="GX6848" s="77">
        <v>0</v>
      </c>
      <c r="GY6848" s="77">
        <v>0</v>
      </c>
      <c r="GZ6848" s="77">
        <v>0</v>
      </c>
    </row>
    <row r="6849" spans="187:208" x14ac:dyDescent="0.25">
      <c r="GE6849" s="77" t="s">
        <v>422</v>
      </c>
      <c r="GF6849" s="77" t="s">
        <v>155</v>
      </c>
      <c r="GG6849" s="77" t="s">
        <v>482</v>
      </c>
      <c r="GH6849" s="77" t="s">
        <v>300</v>
      </c>
      <c r="GI6849" s="77">
        <v>2022</v>
      </c>
      <c r="GJ6849" s="77" t="s">
        <v>305</v>
      </c>
      <c r="GK6849" s="77">
        <v>222.22942162781379</v>
      </c>
      <c r="GL6849" s="77">
        <v>79.797224</v>
      </c>
      <c r="GM6849" s="77">
        <v>2022</v>
      </c>
      <c r="GN6849" s="77" t="s">
        <v>175</v>
      </c>
      <c r="GO6849" s="77">
        <v>0.13250000000000001</v>
      </c>
      <c r="GP6849" s="77">
        <v>3</v>
      </c>
      <c r="GQ6849" s="77">
        <v>0</v>
      </c>
      <c r="GR6849" s="77" t="s">
        <v>423</v>
      </c>
      <c r="GS6849" s="77">
        <v>0.1527377521613833</v>
      </c>
      <c r="GT6849" s="77">
        <v>33.942822323556577</v>
      </c>
      <c r="GU6849" s="77">
        <v>0.1527377521613833</v>
      </c>
      <c r="GV6849" s="77">
        <v>33.942822323556577</v>
      </c>
      <c r="GW6849" s="77">
        <v>0.1527377521613833</v>
      </c>
      <c r="GX6849" s="77">
        <v>33.942822323556577</v>
      </c>
      <c r="GY6849" s="77">
        <v>0</v>
      </c>
      <c r="GZ6849" s="77">
        <v>0</v>
      </c>
    </row>
    <row r="6850" spans="187:208" x14ac:dyDescent="0.25">
      <c r="GE6850" s="77" t="s">
        <v>425</v>
      </c>
      <c r="GF6850" s="77" t="s">
        <v>155</v>
      </c>
      <c r="GG6850" s="77" t="s">
        <v>482</v>
      </c>
      <c r="GH6850" s="77" t="s">
        <v>300</v>
      </c>
      <c r="GI6850" s="77">
        <v>2022</v>
      </c>
      <c r="GJ6850" s="77" t="s">
        <v>301</v>
      </c>
      <c r="GK6850" s="77">
        <v>8585.7228092479436</v>
      </c>
      <c r="GL6850" s="77">
        <v>79.797224</v>
      </c>
      <c r="GM6850" s="77">
        <v>2022</v>
      </c>
      <c r="GN6850" s="77" t="s">
        <v>175</v>
      </c>
      <c r="GO6850" s="77">
        <v>5.3000000000000005E-2</v>
      </c>
      <c r="GP6850" s="77">
        <v>3</v>
      </c>
      <c r="GQ6850" s="77">
        <v>0</v>
      </c>
      <c r="GR6850" s="77" t="s">
        <v>423</v>
      </c>
      <c r="GS6850" s="77">
        <v>5.59662090813094E-2</v>
      </c>
      <c r="GT6850" s="77">
        <v>480.5103578565375</v>
      </c>
      <c r="GU6850" s="77">
        <v>5.59662090813094E-2</v>
      </c>
      <c r="GV6850" s="77">
        <v>480.5103578565375</v>
      </c>
      <c r="GW6850" s="77">
        <v>5.59662090813094E-2</v>
      </c>
      <c r="GX6850" s="77">
        <v>480.5103578565375</v>
      </c>
      <c r="GY6850" s="77">
        <v>0</v>
      </c>
      <c r="GZ6850" s="77">
        <v>0</v>
      </c>
    </row>
    <row r="6851" spans="187:208" x14ac:dyDescent="0.25">
      <c r="GE6851" s="77" t="s">
        <v>427</v>
      </c>
      <c r="GF6851" s="77" t="s">
        <v>155</v>
      </c>
      <c r="GG6851" s="77" t="s">
        <v>482</v>
      </c>
      <c r="GH6851" s="77" t="s">
        <v>300</v>
      </c>
      <c r="GI6851" s="77">
        <v>2022</v>
      </c>
      <c r="GJ6851" s="77" t="s">
        <v>303</v>
      </c>
      <c r="GK6851" s="77">
        <v>5338.1784104567168</v>
      </c>
      <c r="GL6851" s="77">
        <v>79.797224</v>
      </c>
      <c r="GM6851" s="77">
        <v>2022</v>
      </c>
      <c r="GN6851" s="77" t="s">
        <v>175</v>
      </c>
      <c r="GO6851" s="77">
        <v>5.3000000000000005E-2</v>
      </c>
      <c r="GP6851" s="77">
        <v>3</v>
      </c>
      <c r="GQ6851" s="77">
        <v>0</v>
      </c>
      <c r="GR6851" s="77" t="s">
        <v>423</v>
      </c>
      <c r="GS6851" s="77">
        <v>5.59662090813094E-2</v>
      </c>
      <c r="GT6851" s="77">
        <v>298.75760903295247</v>
      </c>
      <c r="GU6851" s="77">
        <v>5.59662090813094E-2</v>
      </c>
      <c r="GV6851" s="77">
        <v>298.75760903295247</v>
      </c>
      <c r="GW6851" s="77">
        <v>5.59662090813094E-2</v>
      </c>
      <c r="GX6851" s="77">
        <v>298.75760903295247</v>
      </c>
      <c r="GY6851" s="77">
        <v>0</v>
      </c>
      <c r="GZ6851" s="77">
        <v>0</v>
      </c>
    </row>
    <row r="6852" spans="187:208" x14ac:dyDescent="0.25">
      <c r="GE6852" s="77" t="s">
        <v>422</v>
      </c>
      <c r="GF6852" s="77" t="s">
        <v>155</v>
      </c>
      <c r="GG6852" s="77" t="s">
        <v>482</v>
      </c>
      <c r="GH6852" s="77" t="s">
        <v>300</v>
      </c>
      <c r="GI6852" s="77">
        <v>2023</v>
      </c>
      <c r="GJ6852" s="77" t="s">
        <v>305</v>
      </c>
      <c r="GK6852" s="77">
        <v>233.2300768079163</v>
      </c>
      <c r="GL6852" s="77">
        <v>79.797224</v>
      </c>
      <c r="GM6852" s="77">
        <v>2023</v>
      </c>
      <c r="GN6852" s="77" t="s">
        <v>175</v>
      </c>
      <c r="GO6852" s="77">
        <v>0.13250000000000001</v>
      </c>
      <c r="GP6852" s="77">
        <v>3</v>
      </c>
      <c r="GQ6852" s="77">
        <v>0</v>
      </c>
      <c r="GR6852" s="77" t="s">
        <v>423</v>
      </c>
      <c r="GS6852" s="77">
        <v>0</v>
      </c>
      <c r="GT6852" s="77">
        <v>0</v>
      </c>
      <c r="GU6852" s="77">
        <v>0.1527377521613833</v>
      </c>
      <c r="GV6852" s="77">
        <v>35.623037668067909</v>
      </c>
      <c r="GW6852" s="77">
        <v>0.1527377521613833</v>
      </c>
      <c r="GX6852" s="77">
        <v>35.623037668067909</v>
      </c>
      <c r="GY6852" s="77">
        <v>0.1527377521613833</v>
      </c>
      <c r="GZ6852" s="77">
        <v>35.623037668067909</v>
      </c>
    </row>
    <row r="6853" spans="187:208" x14ac:dyDescent="0.25">
      <c r="GE6853" s="77" t="s">
        <v>425</v>
      </c>
      <c r="GF6853" s="77" t="s">
        <v>155</v>
      </c>
      <c r="GG6853" s="77" t="s">
        <v>482</v>
      </c>
      <c r="GH6853" s="77" t="s">
        <v>300</v>
      </c>
      <c r="GI6853" s="77">
        <v>2023</v>
      </c>
      <c r="GJ6853" s="77" t="s">
        <v>301</v>
      </c>
      <c r="GK6853" s="77">
        <v>8896.5159934285784</v>
      </c>
      <c r="GL6853" s="77">
        <v>79.797224</v>
      </c>
      <c r="GM6853" s="77">
        <v>2023</v>
      </c>
      <c r="GN6853" s="77" t="s">
        <v>175</v>
      </c>
      <c r="GO6853" s="77">
        <v>5.3000000000000005E-2</v>
      </c>
      <c r="GP6853" s="77">
        <v>3</v>
      </c>
      <c r="GQ6853" s="77">
        <v>0</v>
      </c>
      <c r="GR6853" s="77" t="s">
        <v>423</v>
      </c>
      <c r="GS6853" s="77">
        <v>0</v>
      </c>
      <c r="GT6853" s="77">
        <v>0</v>
      </c>
      <c r="GU6853" s="77">
        <v>5.59662090813094E-2</v>
      </c>
      <c r="GV6853" s="77">
        <v>497.90427418343683</v>
      </c>
      <c r="GW6853" s="77">
        <v>5.59662090813094E-2</v>
      </c>
      <c r="GX6853" s="77">
        <v>497.90427418343683</v>
      </c>
      <c r="GY6853" s="77">
        <v>5.59662090813094E-2</v>
      </c>
      <c r="GZ6853" s="77">
        <v>497.90427418343683</v>
      </c>
    </row>
    <row r="6854" spans="187:208" x14ac:dyDescent="0.25">
      <c r="GE6854" s="77" t="s">
        <v>427</v>
      </c>
      <c r="GF6854" s="77" t="s">
        <v>155</v>
      </c>
      <c r="GG6854" s="77" t="s">
        <v>482</v>
      </c>
      <c r="GH6854" s="77" t="s">
        <v>300</v>
      </c>
      <c r="GI6854" s="77">
        <v>2023</v>
      </c>
      <c r="GJ6854" s="77" t="s">
        <v>303</v>
      </c>
      <c r="GK6854" s="77">
        <v>5534.8914862000793</v>
      </c>
      <c r="GL6854" s="77">
        <v>79.797224</v>
      </c>
      <c r="GM6854" s="77">
        <v>2023</v>
      </c>
      <c r="GN6854" s="77" t="s">
        <v>175</v>
      </c>
      <c r="GO6854" s="77">
        <v>5.3000000000000005E-2</v>
      </c>
      <c r="GP6854" s="77">
        <v>3</v>
      </c>
      <c r="GQ6854" s="77">
        <v>0</v>
      </c>
      <c r="GR6854" s="77" t="s">
        <v>423</v>
      </c>
      <c r="GS6854" s="77">
        <v>0</v>
      </c>
      <c r="GT6854" s="77">
        <v>0</v>
      </c>
      <c r="GU6854" s="77">
        <v>5.59662090813094E-2</v>
      </c>
      <c r="GV6854" s="77">
        <v>309.76689415903297</v>
      </c>
      <c r="GW6854" s="77">
        <v>5.59662090813094E-2</v>
      </c>
      <c r="GX6854" s="77">
        <v>309.76689415903297</v>
      </c>
      <c r="GY6854" s="77">
        <v>5.59662090813094E-2</v>
      </c>
      <c r="GZ6854" s="77">
        <v>309.76689415903297</v>
      </c>
    </row>
    <row r="6855" spans="187:208" x14ac:dyDescent="0.25">
      <c r="GE6855" s="77" t="s">
        <v>422</v>
      </c>
      <c r="GF6855" s="77" t="s">
        <v>155</v>
      </c>
      <c r="GG6855" s="77" t="s">
        <v>482</v>
      </c>
      <c r="GH6855" s="77" t="s">
        <v>300</v>
      </c>
      <c r="GI6855" s="77">
        <v>2024</v>
      </c>
      <c r="GJ6855" s="77" t="s">
        <v>305</v>
      </c>
      <c r="GK6855" s="77">
        <v>233.2300768079163</v>
      </c>
      <c r="GL6855" s="77">
        <v>79.797224</v>
      </c>
      <c r="GM6855" s="77">
        <v>2024</v>
      </c>
      <c r="GN6855" s="77" t="s">
        <v>175</v>
      </c>
      <c r="GO6855" s="77">
        <v>0.13250000000000001</v>
      </c>
      <c r="GP6855" s="77">
        <v>3</v>
      </c>
      <c r="GQ6855" s="77">
        <v>0</v>
      </c>
      <c r="GR6855" s="77" t="s">
        <v>423</v>
      </c>
      <c r="GS6855" s="77">
        <v>0</v>
      </c>
      <c r="GT6855" s="77">
        <v>0</v>
      </c>
      <c r="GU6855" s="77">
        <v>0</v>
      </c>
      <c r="GV6855" s="77">
        <v>0</v>
      </c>
      <c r="GW6855" s="77">
        <v>0.1527377521613833</v>
      </c>
      <c r="GX6855" s="77">
        <v>35.623037668067909</v>
      </c>
      <c r="GY6855" s="77">
        <v>0.1527377521613833</v>
      </c>
      <c r="GZ6855" s="77">
        <v>35.623037668067909</v>
      </c>
    </row>
    <row r="6856" spans="187:208" x14ac:dyDescent="0.25">
      <c r="GE6856" s="77" t="s">
        <v>425</v>
      </c>
      <c r="GF6856" s="77" t="s">
        <v>155</v>
      </c>
      <c r="GG6856" s="77" t="s">
        <v>482</v>
      </c>
      <c r="GH6856" s="77" t="s">
        <v>300</v>
      </c>
      <c r="GI6856" s="77">
        <v>2024</v>
      </c>
      <c r="GJ6856" s="77" t="s">
        <v>301</v>
      </c>
      <c r="GK6856" s="77">
        <v>8896.5159934285784</v>
      </c>
      <c r="GL6856" s="77">
        <v>79.797224</v>
      </c>
      <c r="GM6856" s="77">
        <v>2024</v>
      </c>
      <c r="GN6856" s="77" t="s">
        <v>175</v>
      </c>
      <c r="GO6856" s="77">
        <v>5.3000000000000005E-2</v>
      </c>
      <c r="GP6856" s="77">
        <v>3</v>
      </c>
      <c r="GQ6856" s="77">
        <v>0</v>
      </c>
      <c r="GR6856" s="77" t="s">
        <v>423</v>
      </c>
      <c r="GS6856" s="77">
        <v>0</v>
      </c>
      <c r="GT6856" s="77">
        <v>0</v>
      </c>
      <c r="GU6856" s="77">
        <v>0</v>
      </c>
      <c r="GV6856" s="77">
        <v>0</v>
      </c>
      <c r="GW6856" s="77">
        <v>5.59662090813094E-2</v>
      </c>
      <c r="GX6856" s="77">
        <v>497.90427418343683</v>
      </c>
      <c r="GY6856" s="77">
        <v>5.59662090813094E-2</v>
      </c>
      <c r="GZ6856" s="77">
        <v>497.90427418343683</v>
      </c>
    </row>
    <row r="6857" spans="187:208" x14ac:dyDescent="0.25">
      <c r="GE6857" s="77" t="s">
        <v>427</v>
      </c>
      <c r="GF6857" s="77" t="s">
        <v>155</v>
      </c>
      <c r="GG6857" s="77" t="s">
        <v>482</v>
      </c>
      <c r="GH6857" s="77" t="s">
        <v>300</v>
      </c>
      <c r="GI6857" s="77">
        <v>2024</v>
      </c>
      <c r="GJ6857" s="77" t="s">
        <v>303</v>
      </c>
      <c r="GK6857" s="77">
        <v>5534.8914862000793</v>
      </c>
      <c r="GL6857" s="77">
        <v>79.797224</v>
      </c>
      <c r="GM6857" s="77">
        <v>2024</v>
      </c>
      <c r="GN6857" s="77" t="s">
        <v>175</v>
      </c>
      <c r="GO6857" s="77">
        <v>5.3000000000000005E-2</v>
      </c>
      <c r="GP6857" s="77">
        <v>3</v>
      </c>
      <c r="GQ6857" s="77">
        <v>0</v>
      </c>
      <c r="GR6857" s="77" t="s">
        <v>423</v>
      </c>
      <c r="GS6857" s="77">
        <v>0</v>
      </c>
      <c r="GT6857" s="77">
        <v>0</v>
      </c>
      <c r="GU6857" s="77">
        <v>0</v>
      </c>
      <c r="GV6857" s="77">
        <v>0</v>
      </c>
      <c r="GW6857" s="77">
        <v>5.59662090813094E-2</v>
      </c>
      <c r="GX6857" s="77">
        <v>309.76689415903297</v>
      </c>
      <c r="GY6857" s="77">
        <v>5.59662090813094E-2</v>
      </c>
      <c r="GZ6857" s="77">
        <v>309.76689415903297</v>
      </c>
    </row>
    <row r="6858" spans="187:208" x14ac:dyDescent="0.25">
      <c r="GE6858" s="77" t="s">
        <v>422</v>
      </c>
      <c r="GF6858" s="77" t="s">
        <v>155</v>
      </c>
      <c r="GG6858" s="77" t="s">
        <v>482</v>
      </c>
      <c r="GH6858" s="77" t="s">
        <v>300</v>
      </c>
      <c r="GI6858" s="77">
        <v>2025</v>
      </c>
      <c r="GJ6858" s="77" t="s">
        <v>305</v>
      </c>
      <c r="GK6858" s="77">
        <v>233.2300768079163</v>
      </c>
      <c r="GL6858" s="77">
        <v>79.797224</v>
      </c>
      <c r="GM6858" s="77">
        <v>2025</v>
      </c>
      <c r="GN6858" s="77" t="s">
        <v>175</v>
      </c>
      <c r="GO6858" s="77">
        <v>0.13250000000000001</v>
      </c>
      <c r="GP6858" s="77">
        <v>3</v>
      </c>
      <c r="GQ6858" s="77">
        <v>0</v>
      </c>
      <c r="GR6858" s="77" t="s">
        <v>423</v>
      </c>
      <c r="GS6858" s="77">
        <v>0</v>
      </c>
      <c r="GT6858" s="77">
        <v>0</v>
      </c>
      <c r="GU6858" s="77">
        <v>0</v>
      </c>
      <c r="GV6858" s="77">
        <v>0</v>
      </c>
      <c r="GW6858" s="77">
        <v>0</v>
      </c>
      <c r="GX6858" s="77">
        <v>0</v>
      </c>
      <c r="GY6858" s="77">
        <v>0.1527377521613833</v>
      </c>
      <c r="GZ6858" s="77">
        <v>35.623037668067909</v>
      </c>
    </row>
    <row r="6859" spans="187:208" x14ac:dyDescent="0.25">
      <c r="GE6859" s="77" t="s">
        <v>425</v>
      </c>
      <c r="GF6859" s="77" t="s">
        <v>155</v>
      </c>
      <c r="GG6859" s="77" t="s">
        <v>482</v>
      </c>
      <c r="GH6859" s="77" t="s">
        <v>300</v>
      </c>
      <c r="GI6859" s="77">
        <v>2025</v>
      </c>
      <c r="GJ6859" s="77" t="s">
        <v>301</v>
      </c>
      <c r="GK6859" s="77">
        <v>8896.5159934285784</v>
      </c>
      <c r="GL6859" s="77">
        <v>79.797224</v>
      </c>
      <c r="GM6859" s="77">
        <v>2025</v>
      </c>
      <c r="GN6859" s="77" t="s">
        <v>175</v>
      </c>
      <c r="GO6859" s="77">
        <v>5.3000000000000005E-2</v>
      </c>
      <c r="GP6859" s="77">
        <v>3</v>
      </c>
      <c r="GQ6859" s="77">
        <v>0</v>
      </c>
      <c r="GR6859" s="77" t="s">
        <v>423</v>
      </c>
      <c r="GS6859" s="77">
        <v>0</v>
      </c>
      <c r="GT6859" s="77">
        <v>0</v>
      </c>
      <c r="GU6859" s="77">
        <v>0</v>
      </c>
      <c r="GV6859" s="77">
        <v>0</v>
      </c>
      <c r="GW6859" s="77">
        <v>0</v>
      </c>
      <c r="GX6859" s="77">
        <v>0</v>
      </c>
      <c r="GY6859" s="77">
        <v>5.59662090813094E-2</v>
      </c>
      <c r="GZ6859" s="77">
        <v>497.90427418343683</v>
      </c>
    </row>
    <row r="6860" spans="187:208" x14ac:dyDescent="0.25">
      <c r="GE6860" s="77" t="s">
        <v>427</v>
      </c>
      <c r="GF6860" s="77" t="s">
        <v>155</v>
      </c>
      <c r="GG6860" s="77" t="s">
        <v>482</v>
      </c>
      <c r="GH6860" s="77" t="s">
        <v>300</v>
      </c>
      <c r="GI6860" s="77">
        <v>2025</v>
      </c>
      <c r="GJ6860" s="77" t="s">
        <v>303</v>
      </c>
      <c r="GK6860" s="77">
        <v>5534.8914862000793</v>
      </c>
      <c r="GL6860" s="77">
        <v>79.797224</v>
      </c>
      <c r="GM6860" s="77">
        <v>2025</v>
      </c>
      <c r="GN6860" s="77" t="s">
        <v>175</v>
      </c>
      <c r="GO6860" s="77">
        <v>5.3000000000000005E-2</v>
      </c>
      <c r="GP6860" s="77">
        <v>3</v>
      </c>
      <c r="GQ6860" s="77">
        <v>0</v>
      </c>
      <c r="GR6860" s="77" t="s">
        <v>423</v>
      </c>
      <c r="GS6860" s="77">
        <v>0</v>
      </c>
      <c r="GT6860" s="77">
        <v>0</v>
      </c>
      <c r="GU6860" s="77">
        <v>0</v>
      </c>
      <c r="GV6860" s="77">
        <v>0</v>
      </c>
      <c r="GW6860" s="77">
        <v>0</v>
      </c>
      <c r="GX6860" s="77">
        <v>0</v>
      </c>
      <c r="GY6860" s="77">
        <v>5.59662090813094E-2</v>
      </c>
      <c r="GZ6860" s="77">
        <v>309.76689415903297</v>
      </c>
    </row>
    <row r="6861" spans="187:208" x14ac:dyDescent="0.25">
      <c r="GE6861" s="77" t="s">
        <v>422</v>
      </c>
      <c r="GF6861" s="77" t="s">
        <v>155</v>
      </c>
      <c r="GG6861" s="77" t="s">
        <v>482</v>
      </c>
      <c r="GH6861" s="77" t="s">
        <v>432</v>
      </c>
      <c r="GI6861" s="77">
        <v>2021</v>
      </c>
      <c r="GJ6861" s="77" t="s">
        <v>305</v>
      </c>
      <c r="GK6861" s="77">
        <v>222.2294216278143</v>
      </c>
      <c r="GL6861" s="77">
        <v>79.797224</v>
      </c>
      <c r="GM6861" s="77">
        <v>2021</v>
      </c>
      <c r="GN6861" s="77" t="s">
        <v>175</v>
      </c>
      <c r="GO6861" s="77">
        <v>0.13250000000000001</v>
      </c>
      <c r="GP6861" s="77">
        <v>3</v>
      </c>
      <c r="GQ6861" s="77">
        <v>0</v>
      </c>
      <c r="GR6861" s="77" t="s">
        <v>423</v>
      </c>
      <c r="GS6861" s="77">
        <v>0.1527377521613833</v>
      </c>
      <c r="GT6861" s="77">
        <v>33.942822323556655</v>
      </c>
      <c r="GU6861" s="77">
        <v>0.1527377521613833</v>
      </c>
      <c r="GV6861" s="77">
        <v>33.942822323556655</v>
      </c>
      <c r="GW6861" s="77">
        <v>0</v>
      </c>
      <c r="GX6861" s="77">
        <v>0</v>
      </c>
      <c r="GY6861" s="77">
        <v>0</v>
      </c>
      <c r="GZ6861" s="77">
        <v>0</v>
      </c>
    </row>
    <row r="6862" spans="187:208" x14ac:dyDescent="0.25">
      <c r="GE6862" s="77" t="s">
        <v>425</v>
      </c>
      <c r="GF6862" s="77" t="s">
        <v>155</v>
      </c>
      <c r="GG6862" s="77" t="s">
        <v>482</v>
      </c>
      <c r="GH6862" s="77" t="s">
        <v>432</v>
      </c>
      <c r="GI6862" s="77">
        <v>2021</v>
      </c>
      <c r="GJ6862" s="77" t="s">
        <v>301</v>
      </c>
      <c r="GK6862" s="77">
        <v>8585.7228092479418</v>
      </c>
      <c r="GL6862" s="77">
        <v>79.797224</v>
      </c>
      <c r="GM6862" s="77">
        <v>2021</v>
      </c>
      <c r="GN6862" s="77" t="s">
        <v>175</v>
      </c>
      <c r="GO6862" s="77">
        <v>5.3000000000000005E-2</v>
      </c>
      <c r="GP6862" s="77">
        <v>3</v>
      </c>
      <c r="GQ6862" s="77">
        <v>0</v>
      </c>
      <c r="GR6862" s="77" t="s">
        <v>423</v>
      </c>
      <c r="GS6862" s="77">
        <v>5.59662090813094E-2</v>
      </c>
      <c r="GT6862" s="77">
        <v>480.51035785653738</v>
      </c>
      <c r="GU6862" s="77">
        <v>5.59662090813094E-2</v>
      </c>
      <c r="GV6862" s="77">
        <v>480.51035785653738</v>
      </c>
      <c r="GW6862" s="77">
        <v>0</v>
      </c>
      <c r="GX6862" s="77">
        <v>0</v>
      </c>
      <c r="GY6862" s="77">
        <v>0</v>
      </c>
      <c r="GZ6862" s="77">
        <v>0</v>
      </c>
    </row>
    <row r="6863" spans="187:208" x14ac:dyDescent="0.25">
      <c r="GE6863" s="77" t="s">
        <v>422</v>
      </c>
      <c r="GF6863" s="77" t="s">
        <v>155</v>
      </c>
      <c r="GG6863" s="77" t="s">
        <v>482</v>
      </c>
      <c r="GH6863" s="77" t="s">
        <v>432</v>
      </c>
      <c r="GI6863" s="77">
        <v>2022</v>
      </c>
      <c r="GJ6863" s="77" t="s">
        <v>305</v>
      </c>
      <c r="GK6863" s="77">
        <v>222.2294216278143</v>
      </c>
      <c r="GL6863" s="77">
        <v>79.797224</v>
      </c>
      <c r="GM6863" s="77">
        <v>2022</v>
      </c>
      <c r="GN6863" s="77" t="s">
        <v>175</v>
      </c>
      <c r="GO6863" s="77">
        <v>0.13250000000000001</v>
      </c>
      <c r="GP6863" s="77">
        <v>3</v>
      </c>
      <c r="GQ6863" s="77">
        <v>0</v>
      </c>
      <c r="GR6863" s="77" t="s">
        <v>423</v>
      </c>
      <c r="GS6863" s="77">
        <v>0.1527377521613833</v>
      </c>
      <c r="GT6863" s="77">
        <v>33.942822323556655</v>
      </c>
      <c r="GU6863" s="77">
        <v>0.1527377521613833</v>
      </c>
      <c r="GV6863" s="77">
        <v>33.942822323556655</v>
      </c>
      <c r="GW6863" s="77">
        <v>0.1527377521613833</v>
      </c>
      <c r="GX6863" s="77">
        <v>33.942822323556655</v>
      </c>
      <c r="GY6863" s="77">
        <v>0</v>
      </c>
      <c r="GZ6863" s="77">
        <v>0</v>
      </c>
    </row>
    <row r="6864" spans="187:208" x14ac:dyDescent="0.25">
      <c r="GE6864" s="77" t="s">
        <v>425</v>
      </c>
      <c r="GF6864" s="77" t="s">
        <v>155</v>
      </c>
      <c r="GG6864" s="77" t="s">
        <v>482</v>
      </c>
      <c r="GH6864" s="77" t="s">
        <v>432</v>
      </c>
      <c r="GI6864" s="77">
        <v>2022</v>
      </c>
      <c r="GJ6864" s="77" t="s">
        <v>301</v>
      </c>
      <c r="GK6864" s="77">
        <v>8585.7228092479418</v>
      </c>
      <c r="GL6864" s="77">
        <v>79.797224</v>
      </c>
      <c r="GM6864" s="77">
        <v>2022</v>
      </c>
      <c r="GN6864" s="77" t="s">
        <v>175</v>
      </c>
      <c r="GO6864" s="77">
        <v>5.3000000000000005E-2</v>
      </c>
      <c r="GP6864" s="77">
        <v>3</v>
      </c>
      <c r="GQ6864" s="77">
        <v>0</v>
      </c>
      <c r="GR6864" s="77" t="s">
        <v>423</v>
      </c>
      <c r="GS6864" s="77">
        <v>5.59662090813094E-2</v>
      </c>
      <c r="GT6864" s="77">
        <v>480.51035785653738</v>
      </c>
      <c r="GU6864" s="77">
        <v>5.59662090813094E-2</v>
      </c>
      <c r="GV6864" s="77">
        <v>480.51035785653738</v>
      </c>
      <c r="GW6864" s="77">
        <v>5.59662090813094E-2</v>
      </c>
      <c r="GX6864" s="77">
        <v>480.51035785653738</v>
      </c>
      <c r="GY6864" s="77">
        <v>0</v>
      </c>
      <c r="GZ6864" s="77">
        <v>0</v>
      </c>
    </row>
    <row r="6865" spans="187:208" x14ac:dyDescent="0.25">
      <c r="GE6865" s="77" t="s">
        <v>422</v>
      </c>
      <c r="GF6865" s="77" t="s">
        <v>155</v>
      </c>
      <c r="GG6865" s="77" t="s">
        <v>482</v>
      </c>
      <c r="GH6865" s="77" t="s">
        <v>432</v>
      </c>
      <c r="GI6865" s="77">
        <v>2023</v>
      </c>
      <c r="GJ6865" s="77" t="s">
        <v>305</v>
      </c>
      <c r="GK6865" s="77">
        <v>233.23007680793501</v>
      </c>
      <c r="GL6865" s="77">
        <v>79.797224</v>
      </c>
      <c r="GM6865" s="77">
        <v>2023</v>
      </c>
      <c r="GN6865" s="77" t="s">
        <v>175</v>
      </c>
      <c r="GO6865" s="77">
        <v>0.13250000000000001</v>
      </c>
      <c r="GP6865" s="77">
        <v>3</v>
      </c>
      <c r="GQ6865" s="77">
        <v>0</v>
      </c>
      <c r="GR6865" s="77" t="s">
        <v>423</v>
      </c>
      <c r="GS6865" s="77">
        <v>0</v>
      </c>
      <c r="GT6865" s="77">
        <v>0</v>
      </c>
      <c r="GU6865" s="77">
        <v>0.1527377521613833</v>
      </c>
      <c r="GV6865" s="77">
        <v>35.623037668070765</v>
      </c>
      <c r="GW6865" s="77">
        <v>0.1527377521613833</v>
      </c>
      <c r="GX6865" s="77">
        <v>35.623037668070765</v>
      </c>
      <c r="GY6865" s="77">
        <v>0.1527377521613833</v>
      </c>
      <c r="GZ6865" s="77">
        <v>35.623037668070765</v>
      </c>
    </row>
    <row r="6866" spans="187:208" x14ac:dyDescent="0.25">
      <c r="GE6866" s="77" t="s">
        <v>425</v>
      </c>
      <c r="GF6866" s="77" t="s">
        <v>155</v>
      </c>
      <c r="GG6866" s="77" t="s">
        <v>482</v>
      </c>
      <c r="GH6866" s="77" t="s">
        <v>432</v>
      </c>
      <c r="GI6866" s="77">
        <v>2023</v>
      </c>
      <c r="GJ6866" s="77" t="s">
        <v>301</v>
      </c>
      <c r="GK6866" s="77">
        <v>8896.5159934285821</v>
      </c>
      <c r="GL6866" s="77">
        <v>79.797224</v>
      </c>
      <c r="GM6866" s="77">
        <v>2023</v>
      </c>
      <c r="GN6866" s="77" t="s">
        <v>175</v>
      </c>
      <c r="GO6866" s="77">
        <v>5.3000000000000005E-2</v>
      </c>
      <c r="GP6866" s="77">
        <v>3</v>
      </c>
      <c r="GQ6866" s="77">
        <v>0</v>
      </c>
      <c r="GR6866" s="77" t="s">
        <v>423</v>
      </c>
      <c r="GS6866" s="77">
        <v>0</v>
      </c>
      <c r="GT6866" s="77">
        <v>0</v>
      </c>
      <c r="GU6866" s="77">
        <v>5.59662090813094E-2</v>
      </c>
      <c r="GV6866" s="77">
        <v>497.90427418343705</v>
      </c>
      <c r="GW6866" s="77">
        <v>5.59662090813094E-2</v>
      </c>
      <c r="GX6866" s="77">
        <v>497.90427418343705</v>
      </c>
      <c r="GY6866" s="77">
        <v>5.59662090813094E-2</v>
      </c>
      <c r="GZ6866" s="77">
        <v>497.90427418343705</v>
      </c>
    </row>
    <row r="6867" spans="187:208" x14ac:dyDescent="0.25">
      <c r="GE6867" s="77" t="s">
        <v>422</v>
      </c>
      <c r="GF6867" s="77" t="s">
        <v>155</v>
      </c>
      <c r="GG6867" s="77" t="s">
        <v>482</v>
      </c>
      <c r="GH6867" s="77" t="s">
        <v>432</v>
      </c>
      <c r="GI6867" s="77">
        <v>2024</v>
      </c>
      <c r="GJ6867" s="77" t="s">
        <v>305</v>
      </c>
      <c r="GK6867" s="77">
        <v>233.23007680793501</v>
      </c>
      <c r="GL6867" s="77">
        <v>79.797224</v>
      </c>
      <c r="GM6867" s="77">
        <v>2024</v>
      </c>
      <c r="GN6867" s="77" t="s">
        <v>175</v>
      </c>
      <c r="GO6867" s="77">
        <v>0.13250000000000001</v>
      </c>
      <c r="GP6867" s="77">
        <v>3</v>
      </c>
      <c r="GQ6867" s="77">
        <v>0</v>
      </c>
      <c r="GR6867" s="77" t="s">
        <v>423</v>
      </c>
      <c r="GS6867" s="77">
        <v>0</v>
      </c>
      <c r="GT6867" s="77">
        <v>0</v>
      </c>
      <c r="GU6867" s="77">
        <v>0</v>
      </c>
      <c r="GV6867" s="77">
        <v>0</v>
      </c>
      <c r="GW6867" s="77">
        <v>0.1527377521613833</v>
      </c>
      <c r="GX6867" s="77">
        <v>35.623037668070765</v>
      </c>
      <c r="GY6867" s="77">
        <v>0.1527377521613833</v>
      </c>
      <c r="GZ6867" s="77">
        <v>35.623037668070765</v>
      </c>
    </row>
    <row r="6868" spans="187:208" x14ac:dyDescent="0.25">
      <c r="GE6868" s="77" t="s">
        <v>425</v>
      </c>
      <c r="GF6868" s="77" t="s">
        <v>155</v>
      </c>
      <c r="GG6868" s="77" t="s">
        <v>482</v>
      </c>
      <c r="GH6868" s="77" t="s">
        <v>432</v>
      </c>
      <c r="GI6868" s="77">
        <v>2024</v>
      </c>
      <c r="GJ6868" s="77" t="s">
        <v>301</v>
      </c>
      <c r="GK6868" s="77">
        <v>8896.5159934285821</v>
      </c>
      <c r="GL6868" s="77">
        <v>79.797224</v>
      </c>
      <c r="GM6868" s="77">
        <v>2024</v>
      </c>
      <c r="GN6868" s="77" t="s">
        <v>175</v>
      </c>
      <c r="GO6868" s="77">
        <v>5.3000000000000005E-2</v>
      </c>
      <c r="GP6868" s="77">
        <v>3</v>
      </c>
      <c r="GQ6868" s="77">
        <v>0</v>
      </c>
      <c r="GR6868" s="77" t="s">
        <v>423</v>
      </c>
      <c r="GS6868" s="77">
        <v>0</v>
      </c>
      <c r="GT6868" s="77">
        <v>0</v>
      </c>
      <c r="GU6868" s="77">
        <v>0</v>
      </c>
      <c r="GV6868" s="77">
        <v>0</v>
      </c>
      <c r="GW6868" s="77">
        <v>5.59662090813094E-2</v>
      </c>
      <c r="GX6868" s="77">
        <v>497.90427418343705</v>
      </c>
      <c r="GY6868" s="77">
        <v>5.59662090813094E-2</v>
      </c>
      <c r="GZ6868" s="77">
        <v>497.90427418343705</v>
      </c>
    </row>
    <row r="6869" spans="187:208" x14ac:dyDescent="0.25">
      <c r="GE6869" s="77" t="s">
        <v>422</v>
      </c>
      <c r="GF6869" s="77" t="s">
        <v>155</v>
      </c>
      <c r="GG6869" s="77" t="s">
        <v>482</v>
      </c>
      <c r="GH6869" s="77" t="s">
        <v>432</v>
      </c>
      <c r="GI6869" s="77">
        <v>2025</v>
      </c>
      <c r="GJ6869" s="77" t="s">
        <v>305</v>
      </c>
      <c r="GK6869" s="77">
        <v>233.23007680793501</v>
      </c>
      <c r="GL6869" s="77">
        <v>79.797224</v>
      </c>
      <c r="GM6869" s="77">
        <v>2025</v>
      </c>
      <c r="GN6869" s="77" t="s">
        <v>175</v>
      </c>
      <c r="GO6869" s="77">
        <v>0.13250000000000001</v>
      </c>
      <c r="GP6869" s="77">
        <v>3</v>
      </c>
      <c r="GQ6869" s="77">
        <v>0</v>
      </c>
      <c r="GR6869" s="77" t="s">
        <v>423</v>
      </c>
      <c r="GS6869" s="77">
        <v>0</v>
      </c>
      <c r="GT6869" s="77">
        <v>0</v>
      </c>
      <c r="GU6869" s="77">
        <v>0</v>
      </c>
      <c r="GV6869" s="77">
        <v>0</v>
      </c>
      <c r="GW6869" s="77">
        <v>0</v>
      </c>
      <c r="GX6869" s="77">
        <v>0</v>
      </c>
      <c r="GY6869" s="77">
        <v>0.1527377521613833</v>
      </c>
      <c r="GZ6869" s="77">
        <v>35.623037668070765</v>
      </c>
    </row>
    <row r="6870" spans="187:208" x14ac:dyDescent="0.25">
      <c r="GE6870" s="77" t="s">
        <v>425</v>
      </c>
      <c r="GF6870" s="77" t="s">
        <v>155</v>
      </c>
      <c r="GG6870" s="77" t="s">
        <v>482</v>
      </c>
      <c r="GH6870" s="77" t="s">
        <v>432</v>
      </c>
      <c r="GI6870" s="77">
        <v>2025</v>
      </c>
      <c r="GJ6870" s="77" t="s">
        <v>301</v>
      </c>
      <c r="GK6870" s="77">
        <v>8896.5159934285821</v>
      </c>
      <c r="GL6870" s="77">
        <v>79.797224</v>
      </c>
      <c r="GM6870" s="77">
        <v>2025</v>
      </c>
      <c r="GN6870" s="77" t="s">
        <v>175</v>
      </c>
      <c r="GO6870" s="77">
        <v>5.3000000000000005E-2</v>
      </c>
      <c r="GP6870" s="77">
        <v>3</v>
      </c>
      <c r="GQ6870" s="77">
        <v>0</v>
      </c>
      <c r="GR6870" s="77" t="s">
        <v>423</v>
      </c>
      <c r="GS6870" s="77">
        <v>0</v>
      </c>
      <c r="GT6870" s="77">
        <v>0</v>
      </c>
      <c r="GU6870" s="77">
        <v>0</v>
      </c>
      <c r="GV6870" s="77">
        <v>0</v>
      </c>
      <c r="GW6870" s="77">
        <v>0</v>
      </c>
      <c r="GX6870" s="77">
        <v>0</v>
      </c>
      <c r="GY6870" s="77">
        <v>5.59662090813094E-2</v>
      </c>
      <c r="GZ6870" s="77">
        <v>497.90427418343705</v>
      </c>
    </row>
    <row r="6871" spans="187:208" x14ac:dyDescent="0.25">
      <c r="GE6871" s="77" t="s">
        <v>422</v>
      </c>
      <c r="GF6871" s="77" t="s">
        <v>155</v>
      </c>
      <c r="GG6871" s="77" t="s">
        <v>482</v>
      </c>
      <c r="GH6871" s="77" t="s">
        <v>439</v>
      </c>
      <c r="GI6871" s="77">
        <v>2021</v>
      </c>
      <c r="GJ6871" s="77" t="s">
        <v>305</v>
      </c>
      <c r="GK6871" s="77">
        <v>0.69641821681219418</v>
      </c>
      <c r="GL6871" s="77">
        <v>79.797224</v>
      </c>
      <c r="GM6871" s="77">
        <v>2021</v>
      </c>
      <c r="GN6871" s="77" t="s">
        <v>175</v>
      </c>
      <c r="GO6871" s="77">
        <v>0.13250000000000001</v>
      </c>
      <c r="GP6871" s="77">
        <v>3</v>
      </c>
      <c r="GQ6871" s="77">
        <v>0</v>
      </c>
      <c r="GR6871" s="77" t="s">
        <v>423</v>
      </c>
      <c r="GS6871" s="77">
        <v>0.1527377521613833</v>
      </c>
      <c r="GT6871" s="77">
        <v>0.10636935300013342</v>
      </c>
      <c r="GU6871" s="77">
        <v>0.1527377521613833</v>
      </c>
      <c r="GV6871" s="77">
        <v>0.10636935300013342</v>
      </c>
      <c r="GW6871" s="77">
        <v>0</v>
      </c>
      <c r="GX6871" s="77">
        <v>0</v>
      </c>
      <c r="GY6871" s="77">
        <v>0</v>
      </c>
      <c r="GZ6871" s="77">
        <v>0</v>
      </c>
    </row>
    <row r="6872" spans="187:208" x14ac:dyDescent="0.25">
      <c r="GE6872" s="77" t="s">
        <v>425</v>
      </c>
      <c r="GF6872" s="77" t="s">
        <v>155</v>
      </c>
      <c r="GG6872" s="77" t="s">
        <v>482</v>
      </c>
      <c r="GH6872" s="77" t="s">
        <v>439</v>
      </c>
      <c r="GI6872" s="77">
        <v>2021</v>
      </c>
      <c r="GJ6872" s="77" t="s">
        <v>301</v>
      </c>
      <c r="GK6872" s="77">
        <v>2.9419641522810669</v>
      </c>
      <c r="GL6872" s="77">
        <v>79.797224</v>
      </c>
      <c r="GM6872" s="77">
        <v>2021</v>
      </c>
      <c r="GN6872" s="77" t="s">
        <v>175</v>
      </c>
      <c r="GO6872" s="77">
        <v>5.3000000000000005E-2</v>
      </c>
      <c r="GP6872" s="77">
        <v>3</v>
      </c>
      <c r="GQ6872" s="77">
        <v>0</v>
      </c>
      <c r="GR6872" s="77" t="s">
        <v>423</v>
      </c>
      <c r="GS6872" s="77">
        <v>5.59662090813094E-2</v>
      </c>
      <c r="GT6872" s="77">
        <v>0.16465058085627934</v>
      </c>
      <c r="GU6872" s="77">
        <v>5.59662090813094E-2</v>
      </c>
      <c r="GV6872" s="77">
        <v>0.16465058085627934</v>
      </c>
      <c r="GW6872" s="77">
        <v>0</v>
      </c>
      <c r="GX6872" s="77">
        <v>0</v>
      </c>
      <c r="GY6872" s="77">
        <v>0</v>
      </c>
      <c r="GZ6872" s="77">
        <v>0</v>
      </c>
    </row>
    <row r="6873" spans="187:208" x14ac:dyDescent="0.25">
      <c r="GE6873" s="77" t="s">
        <v>427</v>
      </c>
      <c r="GF6873" s="77" t="s">
        <v>155</v>
      </c>
      <c r="GG6873" s="77" t="s">
        <v>482</v>
      </c>
      <c r="GH6873" s="77" t="s">
        <v>439</v>
      </c>
      <c r="GI6873" s="77">
        <v>2021</v>
      </c>
      <c r="GJ6873" s="77" t="s">
        <v>303</v>
      </c>
      <c r="GK6873" s="77">
        <v>1.6021759622082139</v>
      </c>
      <c r="GL6873" s="77">
        <v>79.797224</v>
      </c>
      <c r="GM6873" s="77">
        <v>2021</v>
      </c>
      <c r="GN6873" s="77" t="s">
        <v>175</v>
      </c>
      <c r="GO6873" s="77">
        <v>5.3000000000000005E-2</v>
      </c>
      <c r="GP6873" s="77">
        <v>3</v>
      </c>
      <c r="GQ6873" s="77">
        <v>0</v>
      </c>
      <c r="GR6873" s="77" t="s">
        <v>423</v>
      </c>
      <c r="GS6873" s="77">
        <v>5.59662090813094E-2</v>
      </c>
      <c r="GT6873" s="77">
        <v>8.9667714885992969E-2</v>
      </c>
      <c r="GU6873" s="77">
        <v>5.59662090813094E-2</v>
      </c>
      <c r="GV6873" s="77">
        <v>8.9667714885992969E-2</v>
      </c>
      <c r="GW6873" s="77">
        <v>0</v>
      </c>
      <c r="GX6873" s="77">
        <v>0</v>
      </c>
      <c r="GY6873" s="77">
        <v>0</v>
      </c>
      <c r="GZ6873" s="77">
        <v>0</v>
      </c>
    </row>
    <row r="6874" spans="187:208" x14ac:dyDescent="0.25">
      <c r="GE6874" s="77" t="s">
        <v>422</v>
      </c>
      <c r="GF6874" s="77" t="s">
        <v>155</v>
      </c>
      <c r="GG6874" s="77" t="s">
        <v>482</v>
      </c>
      <c r="GH6874" s="77" t="s">
        <v>439</v>
      </c>
      <c r="GI6874" s="77">
        <v>2022</v>
      </c>
      <c r="GJ6874" s="77" t="s">
        <v>305</v>
      </c>
      <c r="GK6874" s="77">
        <v>0.69641821681219418</v>
      </c>
      <c r="GL6874" s="77">
        <v>79.797224</v>
      </c>
      <c r="GM6874" s="77">
        <v>2022</v>
      </c>
      <c r="GN6874" s="77" t="s">
        <v>175</v>
      </c>
      <c r="GO6874" s="77">
        <v>0.13250000000000001</v>
      </c>
      <c r="GP6874" s="77">
        <v>3</v>
      </c>
      <c r="GQ6874" s="77">
        <v>0</v>
      </c>
      <c r="GR6874" s="77" t="s">
        <v>423</v>
      </c>
      <c r="GS6874" s="77">
        <v>0.1527377521613833</v>
      </c>
      <c r="GT6874" s="77">
        <v>0.10636935300013342</v>
      </c>
      <c r="GU6874" s="77">
        <v>0.1527377521613833</v>
      </c>
      <c r="GV6874" s="77">
        <v>0.10636935300013342</v>
      </c>
      <c r="GW6874" s="77">
        <v>0.1527377521613833</v>
      </c>
      <c r="GX6874" s="77">
        <v>0.10636935300013342</v>
      </c>
      <c r="GY6874" s="77">
        <v>0</v>
      </c>
      <c r="GZ6874" s="77">
        <v>0</v>
      </c>
    </row>
    <row r="6875" spans="187:208" x14ac:dyDescent="0.25">
      <c r="GE6875" s="77" t="s">
        <v>425</v>
      </c>
      <c r="GF6875" s="77" t="s">
        <v>155</v>
      </c>
      <c r="GG6875" s="77" t="s">
        <v>482</v>
      </c>
      <c r="GH6875" s="77" t="s">
        <v>439</v>
      </c>
      <c r="GI6875" s="77">
        <v>2022</v>
      </c>
      <c r="GJ6875" s="77" t="s">
        <v>301</v>
      </c>
      <c r="GK6875" s="77">
        <v>2.9419641522810669</v>
      </c>
      <c r="GL6875" s="77">
        <v>79.797224</v>
      </c>
      <c r="GM6875" s="77">
        <v>2022</v>
      </c>
      <c r="GN6875" s="77" t="s">
        <v>175</v>
      </c>
      <c r="GO6875" s="77">
        <v>5.3000000000000005E-2</v>
      </c>
      <c r="GP6875" s="77">
        <v>3</v>
      </c>
      <c r="GQ6875" s="77">
        <v>0</v>
      </c>
      <c r="GR6875" s="77" t="s">
        <v>423</v>
      </c>
      <c r="GS6875" s="77">
        <v>5.59662090813094E-2</v>
      </c>
      <c r="GT6875" s="77">
        <v>0.16465058085627934</v>
      </c>
      <c r="GU6875" s="77">
        <v>5.59662090813094E-2</v>
      </c>
      <c r="GV6875" s="77">
        <v>0.16465058085627934</v>
      </c>
      <c r="GW6875" s="77">
        <v>5.59662090813094E-2</v>
      </c>
      <c r="GX6875" s="77">
        <v>0.16465058085627934</v>
      </c>
      <c r="GY6875" s="77">
        <v>0</v>
      </c>
      <c r="GZ6875" s="77">
        <v>0</v>
      </c>
    </row>
    <row r="6876" spans="187:208" x14ac:dyDescent="0.25">
      <c r="GE6876" s="77" t="s">
        <v>427</v>
      </c>
      <c r="GF6876" s="77" t="s">
        <v>155</v>
      </c>
      <c r="GG6876" s="77" t="s">
        <v>482</v>
      </c>
      <c r="GH6876" s="77" t="s">
        <v>439</v>
      </c>
      <c r="GI6876" s="77">
        <v>2022</v>
      </c>
      <c r="GJ6876" s="77" t="s">
        <v>303</v>
      </c>
      <c r="GK6876" s="77">
        <v>1.6021759622082139</v>
      </c>
      <c r="GL6876" s="77">
        <v>79.797224</v>
      </c>
      <c r="GM6876" s="77">
        <v>2022</v>
      </c>
      <c r="GN6876" s="77" t="s">
        <v>175</v>
      </c>
      <c r="GO6876" s="77">
        <v>5.3000000000000005E-2</v>
      </c>
      <c r="GP6876" s="77">
        <v>3</v>
      </c>
      <c r="GQ6876" s="77">
        <v>0</v>
      </c>
      <c r="GR6876" s="77" t="s">
        <v>423</v>
      </c>
      <c r="GS6876" s="77">
        <v>5.59662090813094E-2</v>
      </c>
      <c r="GT6876" s="77">
        <v>8.9667714885992969E-2</v>
      </c>
      <c r="GU6876" s="77">
        <v>5.59662090813094E-2</v>
      </c>
      <c r="GV6876" s="77">
        <v>8.9667714885992969E-2</v>
      </c>
      <c r="GW6876" s="77">
        <v>5.59662090813094E-2</v>
      </c>
      <c r="GX6876" s="77">
        <v>8.9667714885992969E-2</v>
      </c>
      <c r="GY6876" s="77">
        <v>0</v>
      </c>
      <c r="GZ6876" s="77">
        <v>0</v>
      </c>
    </row>
    <row r="6877" spans="187:208" x14ac:dyDescent="0.25">
      <c r="GE6877" s="77" t="s">
        <v>422</v>
      </c>
      <c r="GF6877" s="77" t="s">
        <v>155</v>
      </c>
      <c r="GG6877" s="77" t="s">
        <v>482</v>
      </c>
      <c r="GH6877" s="77" t="s">
        <v>439</v>
      </c>
      <c r="GI6877" s="77">
        <v>2023</v>
      </c>
      <c r="GJ6877" s="77" t="s">
        <v>305</v>
      </c>
      <c r="GK6877" s="77">
        <v>0.71896016785811512</v>
      </c>
      <c r="GL6877" s="77">
        <v>79.797224</v>
      </c>
      <c r="GM6877" s="77">
        <v>2023</v>
      </c>
      <c r="GN6877" s="77" t="s">
        <v>175</v>
      </c>
      <c r="GO6877" s="77">
        <v>0.13250000000000001</v>
      </c>
      <c r="GP6877" s="77">
        <v>3</v>
      </c>
      <c r="GQ6877" s="77">
        <v>0</v>
      </c>
      <c r="GR6877" s="77" t="s">
        <v>423</v>
      </c>
      <c r="GS6877" s="77">
        <v>0</v>
      </c>
      <c r="GT6877" s="77">
        <v>0</v>
      </c>
      <c r="GU6877" s="77">
        <v>0.1527377521613833</v>
      </c>
      <c r="GV6877" s="77">
        <v>0.10981235993221933</v>
      </c>
      <c r="GW6877" s="77">
        <v>0.1527377521613833</v>
      </c>
      <c r="GX6877" s="77">
        <v>0.10981235993221933</v>
      </c>
      <c r="GY6877" s="77">
        <v>0.1527377521613833</v>
      </c>
      <c r="GZ6877" s="77">
        <v>0.10981235993221933</v>
      </c>
    </row>
    <row r="6878" spans="187:208" x14ac:dyDescent="0.25">
      <c r="GE6878" s="77" t="s">
        <v>425</v>
      </c>
      <c r="GF6878" s="77" t="s">
        <v>155</v>
      </c>
      <c r="GG6878" s="77" t="s">
        <v>482</v>
      </c>
      <c r="GH6878" s="77" t="s">
        <v>439</v>
      </c>
      <c r="GI6878" s="77">
        <v>2023</v>
      </c>
      <c r="GJ6878" s="77" t="s">
        <v>301</v>
      </c>
      <c r="GK6878" s="77">
        <v>3.071497198615158</v>
      </c>
      <c r="GL6878" s="77">
        <v>79.797224</v>
      </c>
      <c r="GM6878" s="77">
        <v>2023</v>
      </c>
      <c r="GN6878" s="77" t="s">
        <v>175</v>
      </c>
      <c r="GO6878" s="77">
        <v>5.3000000000000005E-2</v>
      </c>
      <c r="GP6878" s="77">
        <v>3</v>
      </c>
      <c r="GQ6878" s="77">
        <v>0</v>
      </c>
      <c r="GR6878" s="77" t="s">
        <v>423</v>
      </c>
      <c r="GS6878" s="77">
        <v>0</v>
      </c>
      <c r="GT6878" s="77">
        <v>0</v>
      </c>
      <c r="GU6878" s="77">
        <v>5.59662090813094E-2</v>
      </c>
      <c r="GV6878" s="77">
        <v>0.17190005441035203</v>
      </c>
      <c r="GW6878" s="77">
        <v>5.59662090813094E-2</v>
      </c>
      <c r="GX6878" s="77">
        <v>0.17190005441035203</v>
      </c>
      <c r="GY6878" s="77">
        <v>5.59662090813094E-2</v>
      </c>
      <c r="GZ6878" s="77">
        <v>0.17190005441035203</v>
      </c>
    </row>
    <row r="6879" spans="187:208" x14ac:dyDescent="0.25">
      <c r="GE6879" s="77" t="s">
        <v>427</v>
      </c>
      <c r="GF6879" s="77" t="s">
        <v>155</v>
      </c>
      <c r="GG6879" s="77" t="s">
        <v>482</v>
      </c>
      <c r="GH6879" s="77" t="s">
        <v>439</v>
      </c>
      <c r="GI6879" s="77">
        <v>2023</v>
      </c>
      <c r="GJ6879" s="77" t="s">
        <v>303</v>
      </c>
      <c r="GK6879" s="77">
        <v>1.684577240534485</v>
      </c>
      <c r="GL6879" s="77">
        <v>79.797224</v>
      </c>
      <c r="GM6879" s="77">
        <v>2023</v>
      </c>
      <c r="GN6879" s="77" t="s">
        <v>175</v>
      </c>
      <c r="GO6879" s="77">
        <v>5.3000000000000005E-2</v>
      </c>
      <c r="GP6879" s="77">
        <v>3</v>
      </c>
      <c r="GQ6879" s="77">
        <v>0</v>
      </c>
      <c r="GR6879" s="77" t="s">
        <v>423</v>
      </c>
      <c r="GS6879" s="77">
        <v>0</v>
      </c>
      <c r="GT6879" s="77">
        <v>0</v>
      </c>
      <c r="GU6879" s="77">
        <v>5.59662090813094E-2</v>
      </c>
      <c r="GV6879" s="77">
        <v>9.427940205736822E-2</v>
      </c>
      <c r="GW6879" s="77">
        <v>5.59662090813094E-2</v>
      </c>
      <c r="GX6879" s="77">
        <v>9.427940205736822E-2</v>
      </c>
      <c r="GY6879" s="77">
        <v>5.59662090813094E-2</v>
      </c>
      <c r="GZ6879" s="77">
        <v>9.427940205736822E-2</v>
      </c>
    </row>
    <row r="6880" spans="187:208" x14ac:dyDescent="0.25">
      <c r="GE6880" s="77" t="s">
        <v>422</v>
      </c>
      <c r="GF6880" s="77" t="s">
        <v>155</v>
      </c>
      <c r="GG6880" s="77" t="s">
        <v>482</v>
      </c>
      <c r="GH6880" s="77" t="s">
        <v>439</v>
      </c>
      <c r="GI6880" s="77">
        <v>2024</v>
      </c>
      <c r="GJ6880" s="77" t="s">
        <v>305</v>
      </c>
      <c r="GK6880" s="77">
        <v>0.71896016785811512</v>
      </c>
      <c r="GL6880" s="77">
        <v>79.797224</v>
      </c>
      <c r="GM6880" s="77">
        <v>2024</v>
      </c>
      <c r="GN6880" s="77" t="s">
        <v>175</v>
      </c>
      <c r="GO6880" s="77">
        <v>0.13250000000000001</v>
      </c>
      <c r="GP6880" s="77">
        <v>3</v>
      </c>
      <c r="GQ6880" s="77">
        <v>0</v>
      </c>
      <c r="GR6880" s="77" t="s">
        <v>423</v>
      </c>
      <c r="GS6880" s="77">
        <v>0</v>
      </c>
      <c r="GT6880" s="77">
        <v>0</v>
      </c>
      <c r="GU6880" s="77">
        <v>0</v>
      </c>
      <c r="GV6880" s="77">
        <v>0</v>
      </c>
      <c r="GW6880" s="77">
        <v>0.1527377521613833</v>
      </c>
      <c r="GX6880" s="77">
        <v>0.10981235993221933</v>
      </c>
      <c r="GY6880" s="77">
        <v>0.1527377521613833</v>
      </c>
      <c r="GZ6880" s="77">
        <v>0.10981235993221933</v>
      </c>
    </row>
    <row r="6881" spans="187:208" x14ac:dyDescent="0.25">
      <c r="GE6881" s="77" t="s">
        <v>425</v>
      </c>
      <c r="GF6881" s="77" t="s">
        <v>155</v>
      </c>
      <c r="GG6881" s="77" t="s">
        <v>482</v>
      </c>
      <c r="GH6881" s="77" t="s">
        <v>439</v>
      </c>
      <c r="GI6881" s="77">
        <v>2024</v>
      </c>
      <c r="GJ6881" s="77" t="s">
        <v>301</v>
      </c>
      <c r="GK6881" s="77">
        <v>3.071497198615158</v>
      </c>
      <c r="GL6881" s="77">
        <v>79.797224</v>
      </c>
      <c r="GM6881" s="77">
        <v>2024</v>
      </c>
      <c r="GN6881" s="77" t="s">
        <v>175</v>
      </c>
      <c r="GO6881" s="77">
        <v>5.3000000000000005E-2</v>
      </c>
      <c r="GP6881" s="77">
        <v>3</v>
      </c>
      <c r="GQ6881" s="77">
        <v>0</v>
      </c>
      <c r="GR6881" s="77" t="s">
        <v>423</v>
      </c>
      <c r="GS6881" s="77">
        <v>0</v>
      </c>
      <c r="GT6881" s="77">
        <v>0</v>
      </c>
      <c r="GU6881" s="77">
        <v>0</v>
      </c>
      <c r="GV6881" s="77">
        <v>0</v>
      </c>
      <c r="GW6881" s="77">
        <v>5.59662090813094E-2</v>
      </c>
      <c r="GX6881" s="77">
        <v>0.17190005441035203</v>
      </c>
      <c r="GY6881" s="77">
        <v>5.59662090813094E-2</v>
      </c>
      <c r="GZ6881" s="77">
        <v>0.17190005441035203</v>
      </c>
    </row>
    <row r="6882" spans="187:208" x14ac:dyDescent="0.25">
      <c r="GE6882" s="77" t="s">
        <v>427</v>
      </c>
      <c r="GF6882" s="77" t="s">
        <v>155</v>
      </c>
      <c r="GG6882" s="77" t="s">
        <v>482</v>
      </c>
      <c r="GH6882" s="77" t="s">
        <v>439</v>
      </c>
      <c r="GI6882" s="77">
        <v>2024</v>
      </c>
      <c r="GJ6882" s="77" t="s">
        <v>303</v>
      </c>
      <c r="GK6882" s="77">
        <v>1.684577240534485</v>
      </c>
      <c r="GL6882" s="77">
        <v>79.797224</v>
      </c>
      <c r="GM6882" s="77">
        <v>2024</v>
      </c>
      <c r="GN6882" s="77" t="s">
        <v>175</v>
      </c>
      <c r="GO6882" s="77">
        <v>5.3000000000000005E-2</v>
      </c>
      <c r="GP6882" s="77">
        <v>3</v>
      </c>
      <c r="GQ6882" s="77">
        <v>0</v>
      </c>
      <c r="GR6882" s="77" t="s">
        <v>423</v>
      </c>
      <c r="GS6882" s="77">
        <v>0</v>
      </c>
      <c r="GT6882" s="77">
        <v>0</v>
      </c>
      <c r="GU6882" s="77">
        <v>0</v>
      </c>
      <c r="GV6882" s="77">
        <v>0</v>
      </c>
      <c r="GW6882" s="77">
        <v>5.59662090813094E-2</v>
      </c>
      <c r="GX6882" s="77">
        <v>9.427940205736822E-2</v>
      </c>
      <c r="GY6882" s="77">
        <v>5.59662090813094E-2</v>
      </c>
      <c r="GZ6882" s="77">
        <v>9.427940205736822E-2</v>
      </c>
    </row>
    <row r="6883" spans="187:208" x14ac:dyDescent="0.25">
      <c r="GE6883" s="77" t="s">
        <v>422</v>
      </c>
      <c r="GF6883" s="77" t="s">
        <v>155</v>
      </c>
      <c r="GG6883" s="77" t="s">
        <v>482</v>
      </c>
      <c r="GH6883" s="77" t="s">
        <v>439</v>
      </c>
      <c r="GI6883" s="77">
        <v>2025</v>
      </c>
      <c r="GJ6883" s="77" t="s">
        <v>305</v>
      </c>
      <c r="GK6883" s="77">
        <v>0.71896016785811512</v>
      </c>
      <c r="GL6883" s="77">
        <v>79.797224</v>
      </c>
      <c r="GM6883" s="77">
        <v>2025</v>
      </c>
      <c r="GN6883" s="77" t="s">
        <v>175</v>
      </c>
      <c r="GO6883" s="77">
        <v>0.13250000000000001</v>
      </c>
      <c r="GP6883" s="77">
        <v>3</v>
      </c>
      <c r="GQ6883" s="77">
        <v>0</v>
      </c>
      <c r="GR6883" s="77" t="s">
        <v>423</v>
      </c>
      <c r="GS6883" s="77">
        <v>0</v>
      </c>
      <c r="GT6883" s="77">
        <v>0</v>
      </c>
      <c r="GU6883" s="77">
        <v>0</v>
      </c>
      <c r="GV6883" s="77">
        <v>0</v>
      </c>
      <c r="GW6883" s="77">
        <v>0</v>
      </c>
      <c r="GX6883" s="77">
        <v>0</v>
      </c>
      <c r="GY6883" s="77">
        <v>0.1527377521613833</v>
      </c>
      <c r="GZ6883" s="77">
        <v>0.10981235993221933</v>
      </c>
    </row>
    <row r="6884" spans="187:208" x14ac:dyDescent="0.25">
      <c r="GE6884" s="77" t="s">
        <v>425</v>
      </c>
      <c r="GF6884" s="77" t="s">
        <v>155</v>
      </c>
      <c r="GG6884" s="77" t="s">
        <v>482</v>
      </c>
      <c r="GH6884" s="77" t="s">
        <v>439</v>
      </c>
      <c r="GI6884" s="77">
        <v>2025</v>
      </c>
      <c r="GJ6884" s="77" t="s">
        <v>301</v>
      </c>
      <c r="GK6884" s="77">
        <v>3.071497198615158</v>
      </c>
      <c r="GL6884" s="77">
        <v>79.797224</v>
      </c>
      <c r="GM6884" s="77">
        <v>2025</v>
      </c>
      <c r="GN6884" s="77" t="s">
        <v>175</v>
      </c>
      <c r="GO6884" s="77">
        <v>5.3000000000000005E-2</v>
      </c>
      <c r="GP6884" s="77">
        <v>3</v>
      </c>
      <c r="GQ6884" s="77">
        <v>0</v>
      </c>
      <c r="GR6884" s="77" t="s">
        <v>423</v>
      </c>
      <c r="GS6884" s="77">
        <v>0</v>
      </c>
      <c r="GT6884" s="77">
        <v>0</v>
      </c>
      <c r="GU6884" s="77">
        <v>0</v>
      </c>
      <c r="GV6884" s="77">
        <v>0</v>
      </c>
      <c r="GW6884" s="77">
        <v>0</v>
      </c>
      <c r="GX6884" s="77">
        <v>0</v>
      </c>
      <c r="GY6884" s="77">
        <v>5.59662090813094E-2</v>
      </c>
      <c r="GZ6884" s="77">
        <v>0.17190005441035203</v>
      </c>
    </row>
    <row r="6885" spans="187:208" x14ac:dyDescent="0.25">
      <c r="GE6885" s="77" t="s">
        <v>427</v>
      </c>
      <c r="GF6885" s="77" t="s">
        <v>155</v>
      </c>
      <c r="GG6885" s="77" t="s">
        <v>482</v>
      </c>
      <c r="GH6885" s="77" t="s">
        <v>439</v>
      </c>
      <c r="GI6885" s="77">
        <v>2025</v>
      </c>
      <c r="GJ6885" s="77" t="s">
        <v>303</v>
      </c>
      <c r="GK6885" s="77">
        <v>1.684577240534485</v>
      </c>
      <c r="GL6885" s="77">
        <v>79.797224</v>
      </c>
      <c r="GM6885" s="77">
        <v>2025</v>
      </c>
      <c r="GN6885" s="77" t="s">
        <v>175</v>
      </c>
      <c r="GO6885" s="77">
        <v>5.3000000000000005E-2</v>
      </c>
      <c r="GP6885" s="77">
        <v>3</v>
      </c>
      <c r="GQ6885" s="77">
        <v>0</v>
      </c>
      <c r="GR6885" s="77" t="s">
        <v>423</v>
      </c>
      <c r="GS6885" s="77">
        <v>0</v>
      </c>
      <c r="GT6885" s="77">
        <v>0</v>
      </c>
      <c r="GU6885" s="77">
        <v>0</v>
      </c>
      <c r="GV6885" s="77">
        <v>0</v>
      </c>
      <c r="GW6885" s="77">
        <v>0</v>
      </c>
      <c r="GX6885" s="77">
        <v>0</v>
      </c>
      <c r="GY6885" s="77">
        <v>5.59662090813094E-2</v>
      </c>
      <c r="GZ6885" s="77">
        <v>9.427940205736822E-2</v>
      </c>
    </row>
    <row r="6886" spans="187:208" x14ac:dyDescent="0.25">
      <c r="GE6886" s="77" t="s">
        <v>422</v>
      </c>
      <c r="GF6886" s="77" t="s">
        <v>155</v>
      </c>
      <c r="GG6886" s="77" t="s">
        <v>482</v>
      </c>
      <c r="GH6886" s="77" t="s">
        <v>446</v>
      </c>
      <c r="GI6886" s="77">
        <v>2021</v>
      </c>
      <c r="GJ6886" s="77" t="s">
        <v>305</v>
      </c>
      <c r="GK6886" s="77">
        <v>3.642506068395409E-2</v>
      </c>
      <c r="GL6886" s="77">
        <v>79.797224</v>
      </c>
      <c r="GM6886" s="77">
        <v>2021</v>
      </c>
      <c r="GN6886" s="77" t="s">
        <v>175</v>
      </c>
      <c r="GO6886" s="77">
        <v>0.13250000000000001</v>
      </c>
      <c r="GP6886" s="77">
        <v>3</v>
      </c>
      <c r="GQ6886" s="77">
        <v>0</v>
      </c>
      <c r="GR6886" s="77" t="s">
        <v>423</v>
      </c>
      <c r="GS6886" s="77">
        <v>0.1527377521613833</v>
      </c>
      <c r="GT6886" s="77">
        <v>5.5634818912091268E-3</v>
      </c>
      <c r="GU6886" s="77">
        <v>0.1527377521613833</v>
      </c>
      <c r="GV6886" s="77">
        <v>5.5634818912091268E-3</v>
      </c>
      <c r="GW6886" s="77">
        <v>0</v>
      </c>
      <c r="GX6886" s="77">
        <v>0</v>
      </c>
      <c r="GY6886" s="77">
        <v>0</v>
      </c>
      <c r="GZ6886" s="77">
        <v>0</v>
      </c>
    </row>
    <row r="6887" spans="187:208" x14ac:dyDescent="0.25">
      <c r="GE6887" s="77" t="s">
        <v>425</v>
      </c>
      <c r="GF6887" s="77" t="s">
        <v>155</v>
      </c>
      <c r="GG6887" s="77" t="s">
        <v>482</v>
      </c>
      <c r="GH6887" s="77" t="s">
        <v>446</v>
      </c>
      <c r="GI6887" s="77">
        <v>2021</v>
      </c>
      <c r="GJ6887" s="77" t="s">
        <v>301</v>
      </c>
      <c r="GK6887" s="77">
        <v>1.580872452543065E-3</v>
      </c>
      <c r="GL6887" s="77">
        <v>79.797224</v>
      </c>
      <c r="GM6887" s="77">
        <v>2021</v>
      </c>
      <c r="GN6887" s="77" t="s">
        <v>175</v>
      </c>
      <c r="GO6887" s="77">
        <v>5.3000000000000005E-2</v>
      </c>
      <c r="GP6887" s="77">
        <v>3</v>
      </c>
      <c r="GQ6887" s="77">
        <v>0</v>
      </c>
      <c r="GR6887" s="77" t="s">
        <v>423</v>
      </c>
      <c r="GS6887" s="77">
        <v>5.59662090813094E-2</v>
      </c>
      <c r="GT6887" s="77">
        <v>8.8475438209907552E-5</v>
      </c>
      <c r="GU6887" s="77">
        <v>5.59662090813094E-2</v>
      </c>
      <c r="GV6887" s="77">
        <v>8.8475438209907552E-5</v>
      </c>
      <c r="GW6887" s="77">
        <v>0</v>
      </c>
      <c r="GX6887" s="77">
        <v>0</v>
      </c>
      <c r="GY6887" s="77">
        <v>0</v>
      </c>
      <c r="GZ6887" s="77">
        <v>0</v>
      </c>
    </row>
    <row r="6888" spans="187:208" x14ac:dyDescent="0.25">
      <c r="GE6888" s="77" t="s">
        <v>427</v>
      </c>
      <c r="GF6888" s="77" t="s">
        <v>155</v>
      </c>
      <c r="GG6888" s="77" t="s">
        <v>482</v>
      </c>
      <c r="GH6888" s="77" t="s">
        <v>446</v>
      </c>
      <c r="GI6888" s="77">
        <v>2021</v>
      </c>
      <c r="GJ6888" s="77" t="s">
        <v>303</v>
      </c>
      <c r="GK6888" s="77">
        <v>3.9894642198450687E-2</v>
      </c>
      <c r="GL6888" s="77">
        <v>79.797224</v>
      </c>
      <c r="GM6888" s="77">
        <v>2021</v>
      </c>
      <c r="GN6888" s="77" t="s">
        <v>175</v>
      </c>
      <c r="GO6888" s="77">
        <v>5.3000000000000005E-2</v>
      </c>
      <c r="GP6888" s="77">
        <v>3</v>
      </c>
      <c r="GQ6888" s="77">
        <v>0</v>
      </c>
      <c r="GR6888" s="77" t="s">
        <v>423</v>
      </c>
      <c r="GS6888" s="77">
        <v>5.59662090813094E-2</v>
      </c>
      <c r="GT6888" s="77">
        <v>2.2327518865025201E-3</v>
      </c>
      <c r="GU6888" s="77">
        <v>5.59662090813094E-2</v>
      </c>
      <c r="GV6888" s="77">
        <v>2.2327518865025201E-3</v>
      </c>
      <c r="GW6888" s="77">
        <v>0</v>
      </c>
      <c r="GX6888" s="77">
        <v>0</v>
      </c>
      <c r="GY6888" s="77">
        <v>0</v>
      </c>
      <c r="GZ6888" s="77">
        <v>0</v>
      </c>
    </row>
    <row r="6889" spans="187:208" x14ac:dyDescent="0.25">
      <c r="GE6889" s="77" t="s">
        <v>422</v>
      </c>
      <c r="GF6889" s="77" t="s">
        <v>155</v>
      </c>
      <c r="GG6889" s="77" t="s">
        <v>482</v>
      </c>
      <c r="GH6889" s="77" t="s">
        <v>446</v>
      </c>
      <c r="GI6889" s="77">
        <v>2022</v>
      </c>
      <c r="GJ6889" s="77" t="s">
        <v>305</v>
      </c>
      <c r="GK6889" s="77">
        <v>3.642506068395409E-2</v>
      </c>
      <c r="GL6889" s="77">
        <v>79.797224</v>
      </c>
      <c r="GM6889" s="77">
        <v>2022</v>
      </c>
      <c r="GN6889" s="77" t="s">
        <v>175</v>
      </c>
      <c r="GO6889" s="77">
        <v>0.13250000000000001</v>
      </c>
      <c r="GP6889" s="77">
        <v>3</v>
      </c>
      <c r="GQ6889" s="77">
        <v>0</v>
      </c>
      <c r="GR6889" s="77" t="s">
        <v>423</v>
      </c>
      <c r="GS6889" s="77">
        <v>0.1527377521613833</v>
      </c>
      <c r="GT6889" s="77">
        <v>5.5634818912091268E-3</v>
      </c>
      <c r="GU6889" s="77">
        <v>0.1527377521613833</v>
      </c>
      <c r="GV6889" s="77">
        <v>5.5634818912091268E-3</v>
      </c>
      <c r="GW6889" s="77">
        <v>0.1527377521613833</v>
      </c>
      <c r="GX6889" s="77">
        <v>5.5634818912091268E-3</v>
      </c>
      <c r="GY6889" s="77">
        <v>0</v>
      </c>
      <c r="GZ6889" s="77">
        <v>0</v>
      </c>
    </row>
    <row r="6890" spans="187:208" x14ac:dyDescent="0.25">
      <c r="GE6890" s="77" t="s">
        <v>425</v>
      </c>
      <c r="GF6890" s="77" t="s">
        <v>155</v>
      </c>
      <c r="GG6890" s="77" t="s">
        <v>482</v>
      </c>
      <c r="GH6890" s="77" t="s">
        <v>446</v>
      </c>
      <c r="GI6890" s="77">
        <v>2022</v>
      </c>
      <c r="GJ6890" s="77" t="s">
        <v>301</v>
      </c>
      <c r="GK6890" s="77">
        <v>1.580872452543065E-3</v>
      </c>
      <c r="GL6890" s="77">
        <v>79.797224</v>
      </c>
      <c r="GM6890" s="77">
        <v>2022</v>
      </c>
      <c r="GN6890" s="77" t="s">
        <v>175</v>
      </c>
      <c r="GO6890" s="77">
        <v>5.3000000000000005E-2</v>
      </c>
      <c r="GP6890" s="77">
        <v>3</v>
      </c>
      <c r="GQ6890" s="77">
        <v>0</v>
      </c>
      <c r="GR6890" s="77" t="s">
        <v>423</v>
      </c>
      <c r="GS6890" s="77">
        <v>5.59662090813094E-2</v>
      </c>
      <c r="GT6890" s="77">
        <v>8.8475438209907552E-5</v>
      </c>
      <c r="GU6890" s="77">
        <v>5.59662090813094E-2</v>
      </c>
      <c r="GV6890" s="77">
        <v>8.8475438209907552E-5</v>
      </c>
      <c r="GW6890" s="77">
        <v>5.59662090813094E-2</v>
      </c>
      <c r="GX6890" s="77">
        <v>8.8475438209907552E-5</v>
      </c>
      <c r="GY6890" s="77">
        <v>0</v>
      </c>
      <c r="GZ6890" s="77">
        <v>0</v>
      </c>
    </row>
    <row r="6891" spans="187:208" x14ac:dyDescent="0.25">
      <c r="GE6891" s="77" t="s">
        <v>427</v>
      </c>
      <c r="GF6891" s="77" t="s">
        <v>155</v>
      </c>
      <c r="GG6891" s="77" t="s">
        <v>482</v>
      </c>
      <c r="GH6891" s="77" t="s">
        <v>446</v>
      </c>
      <c r="GI6891" s="77">
        <v>2022</v>
      </c>
      <c r="GJ6891" s="77" t="s">
        <v>303</v>
      </c>
      <c r="GK6891" s="77">
        <v>3.9894642198450687E-2</v>
      </c>
      <c r="GL6891" s="77">
        <v>79.797224</v>
      </c>
      <c r="GM6891" s="77">
        <v>2022</v>
      </c>
      <c r="GN6891" s="77" t="s">
        <v>175</v>
      </c>
      <c r="GO6891" s="77">
        <v>5.3000000000000005E-2</v>
      </c>
      <c r="GP6891" s="77">
        <v>3</v>
      </c>
      <c r="GQ6891" s="77">
        <v>0</v>
      </c>
      <c r="GR6891" s="77" t="s">
        <v>423</v>
      </c>
      <c r="GS6891" s="77">
        <v>5.59662090813094E-2</v>
      </c>
      <c r="GT6891" s="77">
        <v>2.2327518865025201E-3</v>
      </c>
      <c r="GU6891" s="77">
        <v>5.59662090813094E-2</v>
      </c>
      <c r="GV6891" s="77">
        <v>2.2327518865025201E-3</v>
      </c>
      <c r="GW6891" s="77">
        <v>5.59662090813094E-2</v>
      </c>
      <c r="GX6891" s="77">
        <v>2.2327518865025201E-3</v>
      </c>
      <c r="GY6891" s="77">
        <v>0</v>
      </c>
      <c r="GZ6891" s="77">
        <v>0</v>
      </c>
    </row>
    <row r="6892" spans="187:208" x14ac:dyDescent="0.25">
      <c r="GE6892" s="77" t="s">
        <v>422</v>
      </c>
      <c r="GF6892" s="77" t="s">
        <v>155</v>
      </c>
      <c r="GG6892" s="77" t="s">
        <v>482</v>
      </c>
      <c r="GH6892" s="77" t="s">
        <v>446</v>
      </c>
      <c r="GI6892" s="77">
        <v>2023</v>
      </c>
      <c r="GJ6892" s="77" t="s">
        <v>305</v>
      </c>
      <c r="GK6892" s="77">
        <v>3.7590224611390513E-2</v>
      </c>
      <c r="GL6892" s="77">
        <v>79.797224</v>
      </c>
      <c r="GM6892" s="77">
        <v>2023</v>
      </c>
      <c r="GN6892" s="77" t="s">
        <v>175</v>
      </c>
      <c r="GO6892" s="77">
        <v>0.13250000000000001</v>
      </c>
      <c r="GP6892" s="77">
        <v>3</v>
      </c>
      <c r="GQ6892" s="77">
        <v>0</v>
      </c>
      <c r="GR6892" s="77" t="s">
        <v>423</v>
      </c>
      <c r="GS6892" s="77">
        <v>0</v>
      </c>
      <c r="GT6892" s="77">
        <v>0</v>
      </c>
      <c r="GU6892" s="77">
        <v>0.1527377521613833</v>
      </c>
      <c r="GV6892" s="77">
        <v>5.7414464103852951E-3</v>
      </c>
      <c r="GW6892" s="77">
        <v>0.1527377521613833</v>
      </c>
      <c r="GX6892" s="77">
        <v>5.7414464103852951E-3</v>
      </c>
      <c r="GY6892" s="77">
        <v>0.1527377521613833</v>
      </c>
      <c r="GZ6892" s="77">
        <v>5.7414464103852951E-3</v>
      </c>
    </row>
    <row r="6893" spans="187:208" x14ac:dyDescent="0.25">
      <c r="GE6893" s="77" t="s">
        <v>425</v>
      </c>
      <c r="GF6893" s="77" t="s">
        <v>155</v>
      </c>
      <c r="GG6893" s="77" t="s">
        <v>482</v>
      </c>
      <c r="GH6893" s="77" t="s">
        <v>446</v>
      </c>
      <c r="GI6893" s="77">
        <v>2023</v>
      </c>
      <c r="GJ6893" s="77" t="s">
        <v>301</v>
      </c>
      <c r="GK6893" s="77">
        <v>1.631433411568656E-3</v>
      </c>
      <c r="GL6893" s="77">
        <v>79.797224</v>
      </c>
      <c r="GM6893" s="77">
        <v>2023</v>
      </c>
      <c r="GN6893" s="77" t="s">
        <v>175</v>
      </c>
      <c r="GO6893" s="77">
        <v>5.3000000000000005E-2</v>
      </c>
      <c r="GP6893" s="77">
        <v>3</v>
      </c>
      <c r="GQ6893" s="77">
        <v>0</v>
      </c>
      <c r="GR6893" s="77" t="s">
        <v>423</v>
      </c>
      <c r="GS6893" s="77">
        <v>0</v>
      </c>
      <c r="GT6893" s="77">
        <v>0</v>
      </c>
      <c r="GU6893" s="77">
        <v>5.59662090813094E-2</v>
      </c>
      <c r="GV6893" s="77">
        <v>9.1305143414085289E-5</v>
      </c>
      <c r="GW6893" s="77">
        <v>5.59662090813094E-2</v>
      </c>
      <c r="GX6893" s="77">
        <v>9.1305143414085289E-5</v>
      </c>
      <c r="GY6893" s="77">
        <v>5.59662090813094E-2</v>
      </c>
      <c r="GZ6893" s="77">
        <v>9.1305143414085289E-5</v>
      </c>
    </row>
    <row r="6894" spans="187:208" x14ac:dyDescent="0.25">
      <c r="GE6894" s="77" t="s">
        <v>427</v>
      </c>
      <c r="GF6894" s="77" t="s">
        <v>155</v>
      </c>
      <c r="GG6894" s="77" t="s">
        <v>482</v>
      </c>
      <c r="GH6894" s="77" t="s">
        <v>446</v>
      </c>
      <c r="GI6894" s="77">
        <v>2023</v>
      </c>
      <c r="GJ6894" s="77" t="s">
        <v>303</v>
      </c>
      <c r="GK6894" s="77">
        <v>4.1186611014017438E-2</v>
      </c>
      <c r="GL6894" s="77">
        <v>79.797224</v>
      </c>
      <c r="GM6894" s="77">
        <v>2023</v>
      </c>
      <c r="GN6894" s="77" t="s">
        <v>175</v>
      </c>
      <c r="GO6894" s="77">
        <v>5.3000000000000005E-2</v>
      </c>
      <c r="GP6894" s="77">
        <v>3</v>
      </c>
      <c r="GQ6894" s="77">
        <v>0</v>
      </c>
      <c r="GR6894" s="77" t="s">
        <v>423</v>
      </c>
      <c r="GS6894" s="77">
        <v>0</v>
      </c>
      <c r="GT6894" s="77">
        <v>0</v>
      </c>
      <c r="GU6894" s="77">
        <v>5.59662090813094E-2</v>
      </c>
      <c r="GV6894" s="77">
        <v>2.3050584833610604E-3</v>
      </c>
      <c r="GW6894" s="77">
        <v>5.59662090813094E-2</v>
      </c>
      <c r="GX6894" s="77">
        <v>2.3050584833610604E-3</v>
      </c>
      <c r="GY6894" s="77">
        <v>5.59662090813094E-2</v>
      </c>
      <c r="GZ6894" s="77">
        <v>2.3050584833610604E-3</v>
      </c>
    </row>
    <row r="6895" spans="187:208" x14ac:dyDescent="0.25">
      <c r="GE6895" s="77" t="s">
        <v>422</v>
      </c>
      <c r="GF6895" s="77" t="s">
        <v>155</v>
      </c>
      <c r="GG6895" s="77" t="s">
        <v>482</v>
      </c>
      <c r="GH6895" s="77" t="s">
        <v>446</v>
      </c>
      <c r="GI6895" s="77">
        <v>2024</v>
      </c>
      <c r="GJ6895" s="77" t="s">
        <v>305</v>
      </c>
      <c r="GK6895" s="77">
        <v>3.7590224611390513E-2</v>
      </c>
      <c r="GL6895" s="77">
        <v>79.797224</v>
      </c>
      <c r="GM6895" s="77">
        <v>2024</v>
      </c>
      <c r="GN6895" s="77" t="s">
        <v>175</v>
      </c>
      <c r="GO6895" s="77">
        <v>0.13250000000000001</v>
      </c>
      <c r="GP6895" s="77">
        <v>3</v>
      </c>
      <c r="GQ6895" s="77">
        <v>0</v>
      </c>
      <c r="GR6895" s="77" t="s">
        <v>423</v>
      </c>
      <c r="GS6895" s="77">
        <v>0</v>
      </c>
      <c r="GT6895" s="77">
        <v>0</v>
      </c>
      <c r="GU6895" s="77">
        <v>0</v>
      </c>
      <c r="GV6895" s="77">
        <v>0</v>
      </c>
      <c r="GW6895" s="77">
        <v>0.1527377521613833</v>
      </c>
      <c r="GX6895" s="77">
        <v>5.7414464103852951E-3</v>
      </c>
      <c r="GY6895" s="77">
        <v>0.1527377521613833</v>
      </c>
      <c r="GZ6895" s="77">
        <v>5.7414464103852951E-3</v>
      </c>
    </row>
    <row r="6896" spans="187:208" x14ac:dyDescent="0.25">
      <c r="GE6896" s="77" t="s">
        <v>425</v>
      </c>
      <c r="GF6896" s="77" t="s">
        <v>155</v>
      </c>
      <c r="GG6896" s="77" t="s">
        <v>482</v>
      </c>
      <c r="GH6896" s="77" t="s">
        <v>446</v>
      </c>
      <c r="GI6896" s="77">
        <v>2024</v>
      </c>
      <c r="GJ6896" s="77" t="s">
        <v>301</v>
      </c>
      <c r="GK6896" s="77">
        <v>1.631433411568656E-3</v>
      </c>
      <c r="GL6896" s="77">
        <v>79.797224</v>
      </c>
      <c r="GM6896" s="77">
        <v>2024</v>
      </c>
      <c r="GN6896" s="77" t="s">
        <v>175</v>
      </c>
      <c r="GO6896" s="77">
        <v>5.3000000000000005E-2</v>
      </c>
      <c r="GP6896" s="77">
        <v>3</v>
      </c>
      <c r="GQ6896" s="77">
        <v>0</v>
      </c>
      <c r="GR6896" s="77" t="s">
        <v>423</v>
      </c>
      <c r="GS6896" s="77">
        <v>0</v>
      </c>
      <c r="GT6896" s="77">
        <v>0</v>
      </c>
      <c r="GU6896" s="77">
        <v>0</v>
      </c>
      <c r="GV6896" s="77">
        <v>0</v>
      </c>
      <c r="GW6896" s="77">
        <v>5.59662090813094E-2</v>
      </c>
      <c r="GX6896" s="77">
        <v>9.1305143414085289E-5</v>
      </c>
      <c r="GY6896" s="77">
        <v>5.59662090813094E-2</v>
      </c>
      <c r="GZ6896" s="77">
        <v>9.1305143414085289E-5</v>
      </c>
    </row>
    <row r="6897" spans="187:208" x14ac:dyDescent="0.25">
      <c r="GE6897" s="77" t="s">
        <v>427</v>
      </c>
      <c r="GF6897" s="77" t="s">
        <v>155</v>
      </c>
      <c r="GG6897" s="77" t="s">
        <v>482</v>
      </c>
      <c r="GH6897" s="77" t="s">
        <v>446</v>
      </c>
      <c r="GI6897" s="77">
        <v>2024</v>
      </c>
      <c r="GJ6897" s="77" t="s">
        <v>303</v>
      </c>
      <c r="GK6897" s="77">
        <v>4.1186611014017438E-2</v>
      </c>
      <c r="GL6897" s="77">
        <v>79.797224</v>
      </c>
      <c r="GM6897" s="77">
        <v>2024</v>
      </c>
      <c r="GN6897" s="77" t="s">
        <v>175</v>
      </c>
      <c r="GO6897" s="77">
        <v>5.3000000000000005E-2</v>
      </c>
      <c r="GP6897" s="77">
        <v>3</v>
      </c>
      <c r="GQ6897" s="77">
        <v>0</v>
      </c>
      <c r="GR6897" s="77" t="s">
        <v>423</v>
      </c>
      <c r="GS6897" s="77">
        <v>0</v>
      </c>
      <c r="GT6897" s="77">
        <v>0</v>
      </c>
      <c r="GU6897" s="77">
        <v>0</v>
      </c>
      <c r="GV6897" s="77">
        <v>0</v>
      </c>
      <c r="GW6897" s="77">
        <v>5.59662090813094E-2</v>
      </c>
      <c r="GX6897" s="77">
        <v>2.3050584833610604E-3</v>
      </c>
      <c r="GY6897" s="77">
        <v>5.59662090813094E-2</v>
      </c>
      <c r="GZ6897" s="77">
        <v>2.3050584833610604E-3</v>
      </c>
    </row>
    <row r="6898" spans="187:208" x14ac:dyDescent="0.25">
      <c r="GE6898" s="77" t="s">
        <v>422</v>
      </c>
      <c r="GF6898" s="77" t="s">
        <v>155</v>
      </c>
      <c r="GG6898" s="77" t="s">
        <v>482</v>
      </c>
      <c r="GH6898" s="77" t="s">
        <v>446</v>
      </c>
      <c r="GI6898" s="77">
        <v>2025</v>
      </c>
      <c r="GJ6898" s="77" t="s">
        <v>305</v>
      </c>
      <c r="GK6898" s="77">
        <v>3.7590224611390513E-2</v>
      </c>
      <c r="GL6898" s="77">
        <v>79.797224</v>
      </c>
      <c r="GM6898" s="77">
        <v>2025</v>
      </c>
      <c r="GN6898" s="77" t="s">
        <v>175</v>
      </c>
      <c r="GO6898" s="77">
        <v>0.13250000000000001</v>
      </c>
      <c r="GP6898" s="77">
        <v>3</v>
      </c>
      <c r="GQ6898" s="77">
        <v>0</v>
      </c>
      <c r="GR6898" s="77" t="s">
        <v>423</v>
      </c>
      <c r="GS6898" s="77">
        <v>0</v>
      </c>
      <c r="GT6898" s="77">
        <v>0</v>
      </c>
      <c r="GU6898" s="77">
        <v>0</v>
      </c>
      <c r="GV6898" s="77">
        <v>0</v>
      </c>
      <c r="GW6898" s="77">
        <v>0</v>
      </c>
      <c r="GX6898" s="77">
        <v>0</v>
      </c>
      <c r="GY6898" s="77">
        <v>0.1527377521613833</v>
      </c>
      <c r="GZ6898" s="77">
        <v>5.7414464103852951E-3</v>
      </c>
    </row>
    <row r="6899" spans="187:208" x14ac:dyDescent="0.25">
      <c r="GE6899" s="77" t="s">
        <v>425</v>
      </c>
      <c r="GF6899" s="77" t="s">
        <v>155</v>
      </c>
      <c r="GG6899" s="77" t="s">
        <v>482</v>
      </c>
      <c r="GH6899" s="77" t="s">
        <v>446</v>
      </c>
      <c r="GI6899" s="77">
        <v>2025</v>
      </c>
      <c r="GJ6899" s="77" t="s">
        <v>301</v>
      </c>
      <c r="GK6899" s="77">
        <v>1.631433411568656E-3</v>
      </c>
      <c r="GL6899" s="77">
        <v>79.797224</v>
      </c>
      <c r="GM6899" s="77">
        <v>2025</v>
      </c>
      <c r="GN6899" s="77" t="s">
        <v>175</v>
      </c>
      <c r="GO6899" s="77">
        <v>5.3000000000000005E-2</v>
      </c>
      <c r="GP6899" s="77">
        <v>3</v>
      </c>
      <c r="GQ6899" s="77">
        <v>0</v>
      </c>
      <c r="GR6899" s="77" t="s">
        <v>423</v>
      </c>
      <c r="GS6899" s="77">
        <v>0</v>
      </c>
      <c r="GT6899" s="77">
        <v>0</v>
      </c>
      <c r="GU6899" s="77">
        <v>0</v>
      </c>
      <c r="GV6899" s="77">
        <v>0</v>
      </c>
      <c r="GW6899" s="77">
        <v>0</v>
      </c>
      <c r="GX6899" s="77">
        <v>0</v>
      </c>
      <c r="GY6899" s="77">
        <v>5.59662090813094E-2</v>
      </c>
      <c r="GZ6899" s="77">
        <v>9.1305143414085289E-5</v>
      </c>
    </row>
    <row r="6900" spans="187:208" x14ac:dyDescent="0.25">
      <c r="GE6900" s="77" t="s">
        <v>427</v>
      </c>
      <c r="GF6900" s="77" t="s">
        <v>155</v>
      </c>
      <c r="GG6900" s="77" t="s">
        <v>482</v>
      </c>
      <c r="GH6900" s="77" t="s">
        <v>446</v>
      </c>
      <c r="GI6900" s="77">
        <v>2025</v>
      </c>
      <c r="GJ6900" s="77" t="s">
        <v>303</v>
      </c>
      <c r="GK6900" s="77">
        <v>4.1186611014017438E-2</v>
      </c>
      <c r="GL6900" s="77">
        <v>79.797224</v>
      </c>
      <c r="GM6900" s="77">
        <v>2025</v>
      </c>
      <c r="GN6900" s="77" t="s">
        <v>175</v>
      </c>
      <c r="GO6900" s="77">
        <v>5.3000000000000005E-2</v>
      </c>
      <c r="GP6900" s="77">
        <v>3</v>
      </c>
      <c r="GQ6900" s="77">
        <v>0</v>
      </c>
      <c r="GR6900" s="77" t="s">
        <v>423</v>
      </c>
      <c r="GS6900" s="77">
        <v>0</v>
      </c>
      <c r="GT6900" s="77">
        <v>0</v>
      </c>
      <c r="GU6900" s="77">
        <v>0</v>
      </c>
      <c r="GV6900" s="77">
        <v>0</v>
      </c>
      <c r="GW6900" s="77">
        <v>0</v>
      </c>
      <c r="GX6900" s="77">
        <v>0</v>
      </c>
      <c r="GY6900" s="77">
        <v>5.59662090813094E-2</v>
      </c>
      <c r="GZ6900" s="77">
        <v>2.3050584833610604E-3</v>
      </c>
    </row>
    <row r="6901" spans="187:208" x14ac:dyDescent="0.25">
      <c r="GE6901" s="77" t="s">
        <v>422</v>
      </c>
      <c r="GF6901" s="77" t="s">
        <v>155</v>
      </c>
      <c r="GG6901" s="77" t="s">
        <v>482</v>
      </c>
      <c r="GH6901" s="77" t="s">
        <v>453</v>
      </c>
      <c r="GI6901" s="77">
        <v>2021</v>
      </c>
      <c r="GJ6901" s="77" t="s">
        <v>305</v>
      </c>
      <c r="GK6901" s="77">
        <v>222.22942162783019</v>
      </c>
      <c r="GL6901" s="77">
        <v>79.797224</v>
      </c>
      <c r="GM6901" s="77">
        <v>2021</v>
      </c>
      <c r="GN6901" s="77" t="s">
        <v>175</v>
      </c>
      <c r="GO6901" s="77">
        <v>0.13250000000000001</v>
      </c>
      <c r="GP6901" s="77">
        <v>3</v>
      </c>
      <c r="GQ6901" s="77">
        <v>0</v>
      </c>
      <c r="GR6901" s="77" t="s">
        <v>423</v>
      </c>
      <c r="GS6901" s="77">
        <v>0.1527377521613833</v>
      </c>
      <c r="GT6901" s="77">
        <v>33.942822323559085</v>
      </c>
      <c r="GU6901" s="77">
        <v>0.1527377521613833</v>
      </c>
      <c r="GV6901" s="77">
        <v>33.942822323559085</v>
      </c>
      <c r="GW6901" s="77">
        <v>0</v>
      </c>
      <c r="GX6901" s="77">
        <v>0</v>
      </c>
      <c r="GY6901" s="77">
        <v>0</v>
      </c>
      <c r="GZ6901" s="77">
        <v>0</v>
      </c>
    </row>
    <row r="6902" spans="187:208" x14ac:dyDescent="0.25">
      <c r="GE6902" s="77" t="s">
        <v>425</v>
      </c>
      <c r="GF6902" s="77" t="s">
        <v>155</v>
      </c>
      <c r="GG6902" s="77" t="s">
        <v>482</v>
      </c>
      <c r="GH6902" s="77" t="s">
        <v>453</v>
      </c>
      <c r="GI6902" s="77">
        <v>2021</v>
      </c>
      <c r="GJ6902" s="77" t="s">
        <v>301</v>
      </c>
      <c r="GK6902" s="77">
        <v>8585.7228092479436</v>
      </c>
      <c r="GL6902" s="77">
        <v>79.797224</v>
      </c>
      <c r="GM6902" s="77">
        <v>2021</v>
      </c>
      <c r="GN6902" s="77" t="s">
        <v>175</v>
      </c>
      <c r="GO6902" s="77">
        <v>5.3000000000000005E-2</v>
      </c>
      <c r="GP6902" s="77">
        <v>3</v>
      </c>
      <c r="GQ6902" s="77">
        <v>0</v>
      </c>
      <c r="GR6902" s="77" t="s">
        <v>423</v>
      </c>
      <c r="GS6902" s="77">
        <v>5.59662090813094E-2</v>
      </c>
      <c r="GT6902" s="77">
        <v>480.5103578565375</v>
      </c>
      <c r="GU6902" s="77">
        <v>5.59662090813094E-2</v>
      </c>
      <c r="GV6902" s="77">
        <v>480.5103578565375</v>
      </c>
      <c r="GW6902" s="77">
        <v>0</v>
      </c>
      <c r="GX6902" s="77">
        <v>0</v>
      </c>
      <c r="GY6902" s="77">
        <v>0</v>
      </c>
      <c r="GZ6902" s="77">
        <v>0</v>
      </c>
    </row>
    <row r="6903" spans="187:208" x14ac:dyDescent="0.25">
      <c r="GE6903" s="77" t="s">
        <v>427</v>
      </c>
      <c r="GF6903" s="77" t="s">
        <v>155</v>
      </c>
      <c r="GG6903" s="77" t="s">
        <v>482</v>
      </c>
      <c r="GH6903" s="77" t="s">
        <v>453</v>
      </c>
      <c r="GI6903" s="77">
        <v>2021</v>
      </c>
      <c r="GJ6903" s="77" t="s">
        <v>303</v>
      </c>
      <c r="GK6903" s="77">
        <v>5338.1784104567441</v>
      </c>
      <c r="GL6903" s="77">
        <v>79.797224</v>
      </c>
      <c r="GM6903" s="77">
        <v>2021</v>
      </c>
      <c r="GN6903" s="77" t="s">
        <v>175</v>
      </c>
      <c r="GO6903" s="77">
        <v>5.3000000000000005E-2</v>
      </c>
      <c r="GP6903" s="77">
        <v>3</v>
      </c>
      <c r="GQ6903" s="77">
        <v>0</v>
      </c>
      <c r="GR6903" s="77" t="s">
        <v>423</v>
      </c>
      <c r="GS6903" s="77">
        <v>5.59662090813094E-2</v>
      </c>
      <c r="GT6903" s="77">
        <v>298.75760903295401</v>
      </c>
      <c r="GU6903" s="77">
        <v>5.59662090813094E-2</v>
      </c>
      <c r="GV6903" s="77">
        <v>298.75760903295401</v>
      </c>
      <c r="GW6903" s="77">
        <v>0</v>
      </c>
      <c r="GX6903" s="77">
        <v>0</v>
      </c>
      <c r="GY6903" s="77">
        <v>0</v>
      </c>
      <c r="GZ6903" s="77">
        <v>0</v>
      </c>
    </row>
    <row r="6904" spans="187:208" x14ac:dyDescent="0.25">
      <c r="GE6904" s="77" t="s">
        <v>422</v>
      </c>
      <c r="GF6904" s="77" t="s">
        <v>155</v>
      </c>
      <c r="GG6904" s="77" t="s">
        <v>482</v>
      </c>
      <c r="GH6904" s="77" t="s">
        <v>453</v>
      </c>
      <c r="GI6904" s="77">
        <v>2022</v>
      </c>
      <c r="GJ6904" s="77" t="s">
        <v>305</v>
      </c>
      <c r="GK6904" s="77">
        <v>222.22942162783019</v>
      </c>
      <c r="GL6904" s="77">
        <v>79.797224</v>
      </c>
      <c r="GM6904" s="77">
        <v>2022</v>
      </c>
      <c r="GN6904" s="77" t="s">
        <v>175</v>
      </c>
      <c r="GO6904" s="77">
        <v>0.13250000000000001</v>
      </c>
      <c r="GP6904" s="77">
        <v>3</v>
      </c>
      <c r="GQ6904" s="77">
        <v>0</v>
      </c>
      <c r="GR6904" s="77" t="s">
        <v>423</v>
      </c>
      <c r="GS6904" s="77">
        <v>0.1527377521613833</v>
      </c>
      <c r="GT6904" s="77">
        <v>33.942822323559085</v>
      </c>
      <c r="GU6904" s="77">
        <v>0.1527377521613833</v>
      </c>
      <c r="GV6904" s="77">
        <v>33.942822323559085</v>
      </c>
      <c r="GW6904" s="77">
        <v>0.1527377521613833</v>
      </c>
      <c r="GX6904" s="77">
        <v>33.942822323559085</v>
      </c>
      <c r="GY6904" s="77">
        <v>0</v>
      </c>
      <c r="GZ6904" s="77">
        <v>0</v>
      </c>
    </row>
    <row r="6905" spans="187:208" x14ac:dyDescent="0.25">
      <c r="GE6905" s="77" t="s">
        <v>425</v>
      </c>
      <c r="GF6905" s="77" t="s">
        <v>155</v>
      </c>
      <c r="GG6905" s="77" t="s">
        <v>482</v>
      </c>
      <c r="GH6905" s="77" t="s">
        <v>453</v>
      </c>
      <c r="GI6905" s="77">
        <v>2022</v>
      </c>
      <c r="GJ6905" s="77" t="s">
        <v>301</v>
      </c>
      <c r="GK6905" s="77">
        <v>8585.7228092479436</v>
      </c>
      <c r="GL6905" s="77">
        <v>79.797224</v>
      </c>
      <c r="GM6905" s="77">
        <v>2022</v>
      </c>
      <c r="GN6905" s="77" t="s">
        <v>175</v>
      </c>
      <c r="GO6905" s="77">
        <v>5.3000000000000005E-2</v>
      </c>
      <c r="GP6905" s="77">
        <v>3</v>
      </c>
      <c r="GQ6905" s="77">
        <v>0</v>
      </c>
      <c r="GR6905" s="77" t="s">
        <v>423</v>
      </c>
      <c r="GS6905" s="77">
        <v>5.59662090813094E-2</v>
      </c>
      <c r="GT6905" s="77">
        <v>480.5103578565375</v>
      </c>
      <c r="GU6905" s="77">
        <v>5.59662090813094E-2</v>
      </c>
      <c r="GV6905" s="77">
        <v>480.5103578565375</v>
      </c>
      <c r="GW6905" s="77">
        <v>5.59662090813094E-2</v>
      </c>
      <c r="GX6905" s="77">
        <v>480.5103578565375</v>
      </c>
      <c r="GY6905" s="77">
        <v>0</v>
      </c>
      <c r="GZ6905" s="77">
        <v>0</v>
      </c>
    </row>
    <row r="6906" spans="187:208" x14ac:dyDescent="0.25">
      <c r="GE6906" s="77" t="s">
        <v>427</v>
      </c>
      <c r="GF6906" s="77" t="s">
        <v>155</v>
      </c>
      <c r="GG6906" s="77" t="s">
        <v>482</v>
      </c>
      <c r="GH6906" s="77" t="s">
        <v>453</v>
      </c>
      <c r="GI6906" s="77">
        <v>2022</v>
      </c>
      <c r="GJ6906" s="77" t="s">
        <v>303</v>
      </c>
      <c r="GK6906" s="77">
        <v>5338.1784104567441</v>
      </c>
      <c r="GL6906" s="77">
        <v>79.797224</v>
      </c>
      <c r="GM6906" s="77">
        <v>2022</v>
      </c>
      <c r="GN6906" s="77" t="s">
        <v>175</v>
      </c>
      <c r="GO6906" s="77">
        <v>5.3000000000000005E-2</v>
      </c>
      <c r="GP6906" s="77">
        <v>3</v>
      </c>
      <c r="GQ6906" s="77">
        <v>0</v>
      </c>
      <c r="GR6906" s="77" t="s">
        <v>423</v>
      </c>
      <c r="GS6906" s="77">
        <v>5.59662090813094E-2</v>
      </c>
      <c r="GT6906" s="77">
        <v>298.75760903295401</v>
      </c>
      <c r="GU6906" s="77">
        <v>5.59662090813094E-2</v>
      </c>
      <c r="GV6906" s="77">
        <v>298.75760903295401</v>
      </c>
      <c r="GW6906" s="77">
        <v>5.59662090813094E-2</v>
      </c>
      <c r="GX6906" s="77">
        <v>298.75760903295401</v>
      </c>
      <c r="GY6906" s="77">
        <v>0</v>
      </c>
      <c r="GZ6906" s="77">
        <v>0</v>
      </c>
    </row>
    <row r="6907" spans="187:208" x14ac:dyDescent="0.25">
      <c r="GE6907" s="77" t="s">
        <v>422</v>
      </c>
      <c r="GF6907" s="77" t="s">
        <v>155</v>
      </c>
      <c r="GG6907" s="77" t="s">
        <v>482</v>
      </c>
      <c r="GH6907" s="77" t="s">
        <v>453</v>
      </c>
      <c r="GI6907" s="77">
        <v>2023</v>
      </c>
      <c r="GJ6907" s="77" t="s">
        <v>305</v>
      </c>
      <c r="GK6907" s="77">
        <v>233.23007680793921</v>
      </c>
      <c r="GL6907" s="77">
        <v>79.797224</v>
      </c>
      <c r="GM6907" s="77">
        <v>2023</v>
      </c>
      <c r="GN6907" s="77" t="s">
        <v>175</v>
      </c>
      <c r="GO6907" s="77">
        <v>0.13250000000000001</v>
      </c>
      <c r="GP6907" s="77">
        <v>3</v>
      </c>
      <c r="GQ6907" s="77">
        <v>0</v>
      </c>
      <c r="GR6907" s="77" t="s">
        <v>423</v>
      </c>
      <c r="GS6907" s="77">
        <v>0</v>
      </c>
      <c r="GT6907" s="77">
        <v>0</v>
      </c>
      <c r="GU6907" s="77">
        <v>0.1527377521613833</v>
      </c>
      <c r="GV6907" s="77">
        <v>35.623037668071412</v>
      </c>
      <c r="GW6907" s="77">
        <v>0.1527377521613833</v>
      </c>
      <c r="GX6907" s="77">
        <v>35.623037668071412</v>
      </c>
      <c r="GY6907" s="77">
        <v>0.1527377521613833</v>
      </c>
      <c r="GZ6907" s="77">
        <v>35.623037668071412</v>
      </c>
    </row>
    <row r="6908" spans="187:208" x14ac:dyDescent="0.25">
      <c r="GE6908" s="77" t="s">
        <v>425</v>
      </c>
      <c r="GF6908" s="77" t="s">
        <v>155</v>
      </c>
      <c r="GG6908" s="77" t="s">
        <v>482</v>
      </c>
      <c r="GH6908" s="77" t="s">
        <v>453</v>
      </c>
      <c r="GI6908" s="77">
        <v>2023</v>
      </c>
      <c r="GJ6908" s="77" t="s">
        <v>301</v>
      </c>
      <c r="GK6908" s="77">
        <v>8896.515993428593</v>
      </c>
      <c r="GL6908" s="77">
        <v>79.797224</v>
      </c>
      <c r="GM6908" s="77">
        <v>2023</v>
      </c>
      <c r="GN6908" s="77" t="s">
        <v>175</v>
      </c>
      <c r="GO6908" s="77">
        <v>5.3000000000000005E-2</v>
      </c>
      <c r="GP6908" s="77">
        <v>3</v>
      </c>
      <c r="GQ6908" s="77">
        <v>0</v>
      </c>
      <c r="GR6908" s="77" t="s">
        <v>423</v>
      </c>
      <c r="GS6908" s="77">
        <v>0</v>
      </c>
      <c r="GT6908" s="77">
        <v>0</v>
      </c>
      <c r="GU6908" s="77">
        <v>5.59662090813094E-2</v>
      </c>
      <c r="GV6908" s="77">
        <v>497.90427418343762</v>
      </c>
      <c r="GW6908" s="77">
        <v>5.59662090813094E-2</v>
      </c>
      <c r="GX6908" s="77">
        <v>497.90427418343762</v>
      </c>
      <c r="GY6908" s="77">
        <v>5.59662090813094E-2</v>
      </c>
      <c r="GZ6908" s="77">
        <v>497.90427418343762</v>
      </c>
    </row>
    <row r="6909" spans="187:208" x14ac:dyDescent="0.25">
      <c r="GE6909" s="77" t="s">
        <v>427</v>
      </c>
      <c r="GF6909" s="77" t="s">
        <v>155</v>
      </c>
      <c r="GG6909" s="77" t="s">
        <v>482</v>
      </c>
      <c r="GH6909" s="77" t="s">
        <v>453</v>
      </c>
      <c r="GI6909" s="77">
        <v>2023</v>
      </c>
      <c r="GJ6909" s="77" t="s">
        <v>303</v>
      </c>
      <c r="GK6909" s="77">
        <v>5534.8914862000911</v>
      </c>
      <c r="GL6909" s="77">
        <v>79.797224</v>
      </c>
      <c r="GM6909" s="77">
        <v>2023</v>
      </c>
      <c r="GN6909" s="77" t="s">
        <v>175</v>
      </c>
      <c r="GO6909" s="77">
        <v>5.3000000000000005E-2</v>
      </c>
      <c r="GP6909" s="77">
        <v>3</v>
      </c>
      <c r="GQ6909" s="77">
        <v>0</v>
      </c>
      <c r="GR6909" s="77" t="s">
        <v>423</v>
      </c>
      <c r="GS6909" s="77">
        <v>0</v>
      </c>
      <c r="GT6909" s="77">
        <v>0</v>
      </c>
      <c r="GU6909" s="77">
        <v>5.59662090813094E-2</v>
      </c>
      <c r="GV6909" s="77">
        <v>309.7668941590336</v>
      </c>
      <c r="GW6909" s="77">
        <v>5.59662090813094E-2</v>
      </c>
      <c r="GX6909" s="77">
        <v>309.7668941590336</v>
      </c>
      <c r="GY6909" s="77">
        <v>5.59662090813094E-2</v>
      </c>
      <c r="GZ6909" s="77">
        <v>309.7668941590336</v>
      </c>
    </row>
    <row r="6910" spans="187:208" x14ac:dyDescent="0.25">
      <c r="GE6910" s="77" t="s">
        <v>422</v>
      </c>
      <c r="GF6910" s="77" t="s">
        <v>155</v>
      </c>
      <c r="GG6910" s="77" t="s">
        <v>482</v>
      </c>
      <c r="GH6910" s="77" t="s">
        <v>453</v>
      </c>
      <c r="GI6910" s="77">
        <v>2024</v>
      </c>
      <c r="GJ6910" s="77" t="s">
        <v>305</v>
      </c>
      <c r="GK6910" s="77">
        <v>233.23007680793921</v>
      </c>
      <c r="GL6910" s="77">
        <v>79.797224</v>
      </c>
      <c r="GM6910" s="77">
        <v>2024</v>
      </c>
      <c r="GN6910" s="77" t="s">
        <v>175</v>
      </c>
      <c r="GO6910" s="77">
        <v>0.13250000000000001</v>
      </c>
      <c r="GP6910" s="77">
        <v>3</v>
      </c>
      <c r="GQ6910" s="77">
        <v>0</v>
      </c>
      <c r="GR6910" s="77" t="s">
        <v>423</v>
      </c>
      <c r="GS6910" s="77">
        <v>0</v>
      </c>
      <c r="GT6910" s="77">
        <v>0</v>
      </c>
      <c r="GU6910" s="77">
        <v>0</v>
      </c>
      <c r="GV6910" s="77">
        <v>0</v>
      </c>
      <c r="GW6910" s="77">
        <v>0.1527377521613833</v>
      </c>
      <c r="GX6910" s="77">
        <v>35.623037668071412</v>
      </c>
      <c r="GY6910" s="77">
        <v>0.1527377521613833</v>
      </c>
      <c r="GZ6910" s="77">
        <v>35.623037668071412</v>
      </c>
    </row>
    <row r="6911" spans="187:208" x14ac:dyDescent="0.25">
      <c r="GE6911" s="77" t="s">
        <v>425</v>
      </c>
      <c r="GF6911" s="77" t="s">
        <v>155</v>
      </c>
      <c r="GG6911" s="77" t="s">
        <v>482</v>
      </c>
      <c r="GH6911" s="77" t="s">
        <v>453</v>
      </c>
      <c r="GI6911" s="77">
        <v>2024</v>
      </c>
      <c r="GJ6911" s="77" t="s">
        <v>301</v>
      </c>
      <c r="GK6911" s="77">
        <v>8896.515993428593</v>
      </c>
      <c r="GL6911" s="77">
        <v>79.797224</v>
      </c>
      <c r="GM6911" s="77">
        <v>2024</v>
      </c>
      <c r="GN6911" s="77" t="s">
        <v>175</v>
      </c>
      <c r="GO6911" s="77">
        <v>5.3000000000000005E-2</v>
      </c>
      <c r="GP6911" s="77">
        <v>3</v>
      </c>
      <c r="GQ6911" s="77">
        <v>0</v>
      </c>
      <c r="GR6911" s="77" t="s">
        <v>423</v>
      </c>
      <c r="GS6911" s="77">
        <v>0</v>
      </c>
      <c r="GT6911" s="77">
        <v>0</v>
      </c>
      <c r="GU6911" s="77">
        <v>0</v>
      </c>
      <c r="GV6911" s="77">
        <v>0</v>
      </c>
      <c r="GW6911" s="77">
        <v>5.59662090813094E-2</v>
      </c>
      <c r="GX6911" s="77">
        <v>497.90427418343762</v>
      </c>
      <c r="GY6911" s="77">
        <v>5.59662090813094E-2</v>
      </c>
      <c r="GZ6911" s="77">
        <v>497.90427418343762</v>
      </c>
    </row>
    <row r="6912" spans="187:208" x14ac:dyDescent="0.25">
      <c r="GE6912" s="77" t="s">
        <v>427</v>
      </c>
      <c r="GF6912" s="77" t="s">
        <v>155</v>
      </c>
      <c r="GG6912" s="77" t="s">
        <v>482</v>
      </c>
      <c r="GH6912" s="77" t="s">
        <v>453</v>
      </c>
      <c r="GI6912" s="77">
        <v>2024</v>
      </c>
      <c r="GJ6912" s="77" t="s">
        <v>303</v>
      </c>
      <c r="GK6912" s="77">
        <v>5534.8914862000911</v>
      </c>
      <c r="GL6912" s="77">
        <v>79.797224</v>
      </c>
      <c r="GM6912" s="77">
        <v>2024</v>
      </c>
      <c r="GN6912" s="77" t="s">
        <v>175</v>
      </c>
      <c r="GO6912" s="77">
        <v>5.3000000000000005E-2</v>
      </c>
      <c r="GP6912" s="77">
        <v>3</v>
      </c>
      <c r="GQ6912" s="77">
        <v>0</v>
      </c>
      <c r="GR6912" s="77" t="s">
        <v>423</v>
      </c>
      <c r="GS6912" s="77">
        <v>0</v>
      </c>
      <c r="GT6912" s="77">
        <v>0</v>
      </c>
      <c r="GU6912" s="77">
        <v>0</v>
      </c>
      <c r="GV6912" s="77">
        <v>0</v>
      </c>
      <c r="GW6912" s="77">
        <v>5.59662090813094E-2</v>
      </c>
      <c r="GX6912" s="77">
        <v>309.7668941590336</v>
      </c>
      <c r="GY6912" s="77">
        <v>5.59662090813094E-2</v>
      </c>
      <c r="GZ6912" s="77">
        <v>309.7668941590336</v>
      </c>
    </row>
    <row r="6913" spans="187:208" x14ac:dyDescent="0.25">
      <c r="GE6913" s="77" t="s">
        <v>422</v>
      </c>
      <c r="GF6913" s="77" t="s">
        <v>155</v>
      </c>
      <c r="GG6913" s="77" t="s">
        <v>482</v>
      </c>
      <c r="GH6913" s="77" t="s">
        <v>453</v>
      </c>
      <c r="GI6913" s="77">
        <v>2025</v>
      </c>
      <c r="GJ6913" s="77" t="s">
        <v>305</v>
      </c>
      <c r="GK6913" s="77">
        <v>233.23007680793921</v>
      </c>
      <c r="GL6913" s="77">
        <v>79.797224</v>
      </c>
      <c r="GM6913" s="77">
        <v>2025</v>
      </c>
      <c r="GN6913" s="77" t="s">
        <v>175</v>
      </c>
      <c r="GO6913" s="77">
        <v>0.13250000000000001</v>
      </c>
      <c r="GP6913" s="77">
        <v>3</v>
      </c>
      <c r="GQ6913" s="77">
        <v>0</v>
      </c>
      <c r="GR6913" s="77" t="s">
        <v>423</v>
      </c>
      <c r="GS6913" s="77">
        <v>0</v>
      </c>
      <c r="GT6913" s="77">
        <v>0</v>
      </c>
      <c r="GU6913" s="77">
        <v>0</v>
      </c>
      <c r="GV6913" s="77">
        <v>0</v>
      </c>
      <c r="GW6913" s="77">
        <v>0</v>
      </c>
      <c r="GX6913" s="77">
        <v>0</v>
      </c>
      <c r="GY6913" s="77">
        <v>0.1527377521613833</v>
      </c>
      <c r="GZ6913" s="77">
        <v>35.623037668071412</v>
      </c>
    </row>
    <row r="6914" spans="187:208" x14ac:dyDescent="0.25">
      <c r="GE6914" s="77" t="s">
        <v>425</v>
      </c>
      <c r="GF6914" s="77" t="s">
        <v>155</v>
      </c>
      <c r="GG6914" s="77" t="s">
        <v>482</v>
      </c>
      <c r="GH6914" s="77" t="s">
        <v>453</v>
      </c>
      <c r="GI6914" s="77">
        <v>2025</v>
      </c>
      <c r="GJ6914" s="77" t="s">
        <v>301</v>
      </c>
      <c r="GK6914" s="77">
        <v>8896.515993428593</v>
      </c>
      <c r="GL6914" s="77">
        <v>79.797224</v>
      </c>
      <c r="GM6914" s="77">
        <v>2025</v>
      </c>
      <c r="GN6914" s="77" t="s">
        <v>175</v>
      </c>
      <c r="GO6914" s="77">
        <v>5.3000000000000005E-2</v>
      </c>
      <c r="GP6914" s="77">
        <v>3</v>
      </c>
      <c r="GQ6914" s="77">
        <v>0</v>
      </c>
      <c r="GR6914" s="77" t="s">
        <v>423</v>
      </c>
      <c r="GS6914" s="77">
        <v>0</v>
      </c>
      <c r="GT6914" s="77">
        <v>0</v>
      </c>
      <c r="GU6914" s="77">
        <v>0</v>
      </c>
      <c r="GV6914" s="77">
        <v>0</v>
      </c>
      <c r="GW6914" s="77">
        <v>0</v>
      </c>
      <c r="GX6914" s="77">
        <v>0</v>
      </c>
      <c r="GY6914" s="77">
        <v>5.59662090813094E-2</v>
      </c>
      <c r="GZ6914" s="77">
        <v>497.90427418343762</v>
      </c>
    </row>
    <row r="6915" spans="187:208" x14ac:dyDescent="0.25">
      <c r="GE6915" s="77" t="s">
        <v>427</v>
      </c>
      <c r="GF6915" s="77" t="s">
        <v>155</v>
      </c>
      <c r="GG6915" s="77" t="s">
        <v>482</v>
      </c>
      <c r="GH6915" s="77" t="s">
        <v>453</v>
      </c>
      <c r="GI6915" s="77">
        <v>2025</v>
      </c>
      <c r="GJ6915" s="77" t="s">
        <v>303</v>
      </c>
      <c r="GK6915" s="77">
        <v>5534.8914862000911</v>
      </c>
      <c r="GL6915" s="77">
        <v>79.797224</v>
      </c>
      <c r="GM6915" s="77">
        <v>2025</v>
      </c>
      <c r="GN6915" s="77" t="s">
        <v>175</v>
      </c>
      <c r="GO6915" s="77">
        <v>5.3000000000000005E-2</v>
      </c>
      <c r="GP6915" s="77">
        <v>3</v>
      </c>
      <c r="GQ6915" s="77">
        <v>0</v>
      </c>
      <c r="GR6915" s="77" t="s">
        <v>423</v>
      </c>
      <c r="GS6915" s="77">
        <v>0</v>
      </c>
      <c r="GT6915" s="77">
        <v>0</v>
      </c>
      <c r="GU6915" s="77">
        <v>0</v>
      </c>
      <c r="GV6915" s="77">
        <v>0</v>
      </c>
      <c r="GW6915" s="77">
        <v>0</v>
      </c>
      <c r="GX6915" s="77">
        <v>0</v>
      </c>
      <c r="GY6915" s="77">
        <v>5.59662090813094E-2</v>
      </c>
      <c r="GZ6915" s="77">
        <v>309.7668941590336</v>
      </c>
    </row>
    <row r="6916" spans="187:208" x14ac:dyDescent="0.25">
      <c r="GE6916" s="77" t="s">
        <v>422</v>
      </c>
      <c r="GF6916" s="77" t="s">
        <v>155</v>
      </c>
      <c r="GG6916" s="77" t="s">
        <v>482</v>
      </c>
      <c r="GH6916" s="77" t="s">
        <v>460</v>
      </c>
      <c r="GI6916" s="77">
        <v>2021</v>
      </c>
      <c r="GJ6916" s="77" t="s">
        <v>305</v>
      </c>
      <c r="GK6916" s="77">
        <v>222.22942162782641</v>
      </c>
      <c r="GL6916" s="77">
        <v>79.797224</v>
      </c>
      <c r="GM6916" s="77">
        <v>2021</v>
      </c>
      <c r="GN6916" s="77" t="s">
        <v>175</v>
      </c>
      <c r="GO6916" s="77">
        <v>0.13250000000000001</v>
      </c>
      <c r="GP6916" s="77">
        <v>3</v>
      </c>
      <c r="GQ6916" s="77">
        <v>0</v>
      </c>
      <c r="GR6916" s="77" t="s">
        <v>423</v>
      </c>
      <c r="GS6916" s="77">
        <v>0.1527377521613833</v>
      </c>
      <c r="GT6916" s="77">
        <v>33.942822323558502</v>
      </c>
      <c r="GU6916" s="77">
        <v>0.1527377521613833</v>
      </c>
      <c r="GV6916" s="77">
        <v>33.942822323558502</v>
      </c>
      <c r="GW6916" s="77">
        <v>0</v>
      </c>
      <c r="GX6916" s="77">
        <v>0</v>
      </c>
      <c r="GY6916" s="77">
        <v>0</v>
      </c>
      <c r="GZ6916" s="77">
        <v>0</v>
      </c>
    </row>
    <row r="6917" spans="187:208" x14ac:dyDescent="0.25">
      <c r="GE6917" s="77" t="s">
        <v>425</v>
      </c>
      <c r="GF6917" s="77" t="s">
        <v>155</v>
      </c>
      <c r="GG6917" s="77" t="s">
        <v>482</v>
      </c>
      <c r="GH6917" s="77" t="s">
        <v>460</v>
      </c>
      <c r="GI6917" s="77">
        <v>2021</v>
      </c>
      <c r="GJ6917" s="77" t="s">
        <v>301</v>
      </c>
      <c r="GK6917" s="77">
        <v>8585.7228092479399</v>
      </c>
      <c r="GL6917" s="77">
        <v>79.797224</v>
      </c>
      <c r="GM6917" s="77">
        <v>2021</v>
      </c>
      <c r="GN6917" s="77" t="s">
        <v>175</v>
      </c>
      <c r="GO6917" s="77">
        <v>5.3000000000000005E-2</v>
      </c>
      <c r="GP6917" s="77">
        <v>3</v>
      </c>
      <c r="GQ6917" s="77">
        <v>0</v>
      </c>
      <c r="GR6917" s="77" t="s">
        <v>423</v>
      </c>
      <c r="GS6917" s="77">
        <v>5.59662090813094E-2</v>
      </c>
      <c r="GT6917" s="77">
        <v>480.51035785653733</v>
      </c>
      <c r="GU6917" s="77">
        <v>5.59662090813094E-2</v>
      </c>
      <c r="GV6917" s="77">
        <v>480.51035785653733</v>
      </c>
      <c r="GW6917" s="77">
        <v>0</v>
      </c>
      <c r="GX6917" s="77">
        <v>0</v>
      </c>
      <c r="GY6917" s="77">
        <v>0</v>
      </c>
      <c r="GZ6917" s="77">
        <v>0</v>
      </c>
    </row>
    <row r="6918" spans="187:208" x14ac:dyDescent="0.25">
      <c r="GE6918" s="77" t="s">
        <v>422</v>
      </c>
      <c r="GF6918" s="77" t="s">
        <v>155</v>
      </c>
      <c r="GG6918" s="77" t="s">
        <v>482</v>
      </c>
      <c r="GH6918" s="77" t="s">
        <v>460</v>
      </c>
      <c r="GI6918" s="77">
        <v>2022</v>
      </c>
      <c r="GJ6918" s="77" t="s">
        <v>305</v>
      </c>
      <c r="GK6918" s="77">
        <v>222.22942162782641</v>
      </c>
      <c r="GL6918" s="77">
        <v>79.797224</v>
      </c>
      <c r="GM6918" s="77">
        <v>2022</v>
      </c>
      <c r="GN6918" s="77" t="s">
        <v>175</v>
      </c>
      <c r="GO6918" s="77">
        <v>0.13250000000000001</v>
      </c>
      <c r="GP6918" s="77">
        <v>3</v>
      </c>
      <c r="GQ6918" s="77">
        <v>0</v>
      </c>
      <c r="GR6918" s="77" t="s">
        <v>423</v>
      </c>
      <c r="GS6918" s="77">
        <v>0.1527377521613833</v>
      </c>
      <c r="GT6918" s="77">
        <v>33.942822323558502</v>
      </c>
      <c r="GU6918" s="77">
        <v>0.1527377521613833</v>
      </c>
      <c r="GV6918" s="77">
        <v>33.942822323558502</v>
      </c>
      <c r="GW6918" s="77">
        <v>0.1527377521613833</v>
      </c>
      <c r="GX6918" s="77">
        <v>33.942822323558502</v>
      </c>
      <c r="GY6918" s="77">
        <v>0</v>
      </c>
      <c r="GZ6918" s="77">
        <v>0</v>
      </c>
    </row>
    <row r="6919" spans="187:208" x14ac:dyDescent="0.25">
      <c r="GE6919" s="77" t="s">
        <v>425</v>
      </c>
      <c r="GF6919" s="77" t="s">
        <v>155</v>
      </c>
      <c r="GG6919" s="77" t="s">
        <v>482</v>
      </c>
      <c r="GH6919" s="77" t="s">
        <v>460</v>
      </c>
      <c r="GI6919" s="77">
        <v>2022</v>
      </c>
      <c r="GJ6919" s="77" t="s">
        <v>301</v>
      </c>
      <c r="GK6919" s="77">
        <v>8585.7228092479399</v>
      </c>
      <c r="GL6919" s="77">
        <v>79.797224</v>
      </c>
      <c r="GM6919" s="77">
        <v>2022</v>
      </c>
      <c r="GN6919" s="77" t="s">
        <v>175</v>
      </c>
      <c r="GO6919" s="77">
        <v>5.3000000000000005E-2</v>
      </c>
      <c r="GP6919" s="77">
        <v>3</v>
      </c>
      <c r="GQ6919" s="77">
        <v>0</v>
      </c>
      <c r="GR6919" s="77" t="s">
        <v>423</v>
      </c>
      <c r="GS6919" s="77">
        <v>5.59662090813094E-2</v>
      </c>
      <c r="GT6919" s="77">
        <v>480.51035785653733</v>
      </c>
      <c r="GU6919" s="77">
        <v>5.59662090813094E-2</v>
      </c>
      <c r="GV6919" s="77">
        <v>480.51035785653733</v>
      </c>
      <c r="GW6919" s="77">
        <v>5.59662090813094E-2</v>
      </c>
      <c r="GX6919" s="77">
        <v>480.51035785653733</v>
      </c>
      <c r="GY6919" s="77">
        <v>0</v>
      </c>
      <c r="GZ6919" s="77">
        <v>0</v>
      </c>
    </row>
    <row r="6920" spans="187:208" x14ac:dyDescent="0.25">
      <c r="GE6920" s="77" t="s">
        <v>422</v>
      </c>
      <c r="GF6920" s="77" t="s">
        <v>155</v>
      </c>
      <c r="GG6920" s="77" t="s">
        <v>482</v>
      </c>
      <c r="GH6920" s="77" t="s">
        <v>460</v>
      </c>
      <c r="GI6920" s="77">
        <v>2023</v>
      </c>
      <c r="GJ6920" s="77" t="s">
        <v>305</v>
      </c>
      <c r="GK6920" s="77">
        <v>233.23007680793421</v>
      </c>
      <c r="GL6920" s="77">
        <v>79.797224</v>
      </c>
      <c r="GM6920" s="77">
        <v>2023</v>
      </c>
      <c r="GN6920" s="77" t="s">
        <v>175</v>
      </c>
      <c r="GO6920" s="77">
        <v>0.13250000000000001</v>
      </c>
      <c r="GP6920" s="77">
        <v>3</v>
      </c>
      <c r="GQ6920" s="77">
        <v>0</v>
      </c>
      <c r="GR6920" s="77" t="s">
        <v>423</v>
      </c>
      <c r="GS6920" s="77">
        <v>0</v>
      </c>
      <c r="GT6920" s="77">
        <v>0</v>
      </c>
      <c r="GU6920" s="77">
        <v>0.1527377521613833</v>
      </c>
      <c r="GV6920" s="77">
        <v>35.623037668070644</v>
      </c>
      <c r="GW6920" s="77">
        <v>0.1527377521613833</v>
      </c>
      <c r="GX6920" s="77">
        <v>35.623037668070644</v>
      </c>
      <c r="GY6920" s="77">
        <v>0.1527377521613833</v>
      </c>
      <c r="GZ6920" s="77">
        <v>35.623037668070644</v>
      </c>
    </row>
    <row r="6921" spans="187:208" x14ac:dyDescent="0.25">
      <c r="GE6921" s="77" t="s">
        <v>425</v>
      </c>
      <c r="GF6921" s="77" t="s">
        <v>155</v>
      </c>
      <c r="GG6921" s="77" t="s">
        <v>482</v>
      </c>
      <c r="GH6921" s="77" t="s">
        <v>460</v>
      </c>
      <c r="GI6921" s="77">
        <v>2023</v>
      </c>
      <c r="GJ6921" s="77" t="s">
        <v>301</v>
      </c>
      <c r="GK6921" s="77">
        <v>8896.5159934285857</v>
      </c>
      <c r="GL6921" s="77">
        <v>79.797224</v>
      </c>
      <c r="GM6921" s="77">
        <v>2023</v>
      </c>
      <c r="GN6921" s="77" t="s">
        <v>175</v>
      </c>
      <c r="GO6921" s="77">
        <v>5.3000000000000005E-2</v>
      </c>
      <c r="GP6921" s="77">
        <v>3</v>
      </c>
      <c r="GQ6921" s="77">
        <v>0</v>
      </c>
      <c r="GR6921" s="77" t="s">
        <v>423</v>
      </c>
      <c r="GS6921" s="77">
        <v>0</v>
      </c>
      <c r="GT6921" s="77">
        <v>0</v>
      </c>
      <c r="GU6921" s="77">
        <v>5.59662090813094E-2</v>
      </c>
      <c r="GV6921" s="77">
        <v>497.90427418343722</v>
      </c>
      <c r="GW6921" s="77">
        <v>5.59662090813094E-2</v>
      </c>
      <c r="GX6921" s="77">
        <v>497.90427418343722</v>
      </c>
      <c r="GY6921" s="77">
        <v>5.59662090813094E-2</v>
      </c>
      <c r="GZ6921" s="77">
        <v>497.90427418343722</v>
      </c>
    </row>
    <row r="6922" spans="187:208" x14ac:dyDescent="0.25">
      <c r="GE6922" s="77" t="s">
        <v>422</v>
      </c>
      <c r="GF6922" s="77" t="s">
        <v>155</v>
      </c>
      <c r="GG6922" s="77" t="s">
        <v>482</v>
      </c>
      <c r="GH6922" s="77" t="s">
        <v>460</v>
      </c>
      <c r="GI6922" s="77">
        <v>2024</v>
      </c>
      <c r="GJ6922" s="77" t="s">
        <v>305</v>
      </c>
      <c r="GK6922" s="77">
        <v>233.23007680793421</v>
      </c>
      <c r="GL6922" s="77">
        <v>79.797224</v>
      </c>
      <c r="GM6922" s="77">
        <v>2024</v>
      </c>
      <c r="GN6922" s="77" t="s">
        <v>175</v>
      </c>
      <c r="GO6922" s="77">
        <v>0.13250000000000001</v>
      </c>
      <c r="GP6922" s="77">
        <v>3</v>
      </c>
      <c r="GQ6922" s="77">
        <v>0</v>
      </c>
      <c r="GR6922" s="77" t="s">
        <v>423</v>
      </c>
      <c r="GS6922" s="77">
        <v>0</v>
      </c>
      <c r="GT6922" s="77">
        <v>0</v>
      </c>
      <c r="GU6922" s="77">
        <v>0</v>
      </c>
      <c r="GV6922" s="77">
        <v>0</v>
      </c>
      <c r="GW6922" s="77">
        <v>0.1527377521613833</v>
      </c>
      <c r="GX6922" s="77">
        <v>35.623037668070644</v>
      </c>
      <c r="GY6922" s="77">
        <v>0.1527377521613833</v>
      </c>
      <c r="GZ6922" s="77">
        <v>35.623037668070644</v>
      </c>
    </row>
    <row r="6923" spans="187:208" x14ac:dyDescent="0.25">
      <c r="GE6923" s="77" t="s">
        <v>425</v>
      </c>
      <c r="GF6923" s="77" t="s">
        <v>155</v>
      </c>
      <c r="GG6923" s="77" t="s">
        <v>482</v>
      </c>
      <c r="GH6923" s="77" t="s">
        <v>460</v>
      </c>
      <c r="GI6923" s="77">
        <v>2024</v>
      </c>
      <c r="GJ6923" s="77" t="s">
        <v>301</v>
      </c>
      <c r="GK6923" s="77">
        <v>8896.5159934285857</v>
      </c>
      <c r="GL6923" s="77">
        <v>79.797224</v>
      </c>
      <c r="GM6923" s="77">
        <v>2024</v>
      </c>
      <c r="GN6923" s="77" t="s">
        <v>175</v>
      </c>
      <c r="GO6923" s="77">
        <v>5.3000000000000005E-2</v>
      </c>
      <c r="GP6923" s="77">
        <v>3</v>
      </c>
      <c r="GQ6923" s="77">
        <v>0</v>
      </c>
      <c r="GR6923" s="77" t="s">
        <v>423</v>
      </c>
      <c r="GS6923" s="77">
        <v>0</v>
      </c>
      <c r="GT6923" s="77">
        <v>0</v>
      </c>
      <c r="GU6923" s="77">
        <v>0</v>
      </c>
      <c r="GV6923" s="77">
        <v>0</v>
      </c>
      <c r="GW6923" s="77">
        <v>5.59662090813094E-2</v>
      </c>
      <c r="GX6923" s="77">
        <v>497.90427418343722</v>
      </c>
      <c r="GY6923" s="77">
        <v>5.59662090813094E-2</v>
      </c>
      <c r="GZ6923" s="77">
        <v>497.90427418343722</v>
      </c>
    </row>
    <row r="6924" spans="187:208" x14ac:dyDescent="0.25">
      <c r="GE6924" s="77" t="s">
        <v>422</v>
      </c>
      <c r="GF6924" s="77" t="s">
        <v>155</v>
      </c>
      <c r="GG6924" s="77" t="s">
        <v>482</v>
      </c>
      <c r="GH6924" s="77" t="s">
        <v>460</v>
      </c>
      <c r="GI6924" s="77">
        <v>2025</v>
      </c>
      <c r="GJ6924" s="77" t="s">
        <v>305</v>
      </c>
      <c r="GK6924" s="77">
        <v>233.23007680793421</v>
      </c>
      <c r="GL6924" s="77">
        <v>79.797224</v>
      </c>
      <c r="GM6924" s="77">
        <v>2025</v>
      </c>
      <c r="GN6924" s="77" t="s">
        <v>175</v>
      </c>
      <c r="GO6924" s="77">
        <v>0.13250000000000001</v>
      </c>
      <c r="GP6924" s="77">
        <v>3</v>
      </c>
      <c r="GQ6924" s="77">
        <v>0</v>
      </c>
      <c r="GR6924" s="77" t="s">
        <v>423</v>
      </c>
      <c r="GS6924" s="77">
        <v>0</v>
      </c>
      <c r="GT6924" s="77">
        <v>0</v>
      </c>
      <c r="GU6924" s="77">
        <v>0</v>
      </c>
      <c r="GV6924" s="77">
        <v>0</v>
      </c>
      <c r="GW6924" s="77">
        <v>0</v>
      </c>
      <c r="GX6924" s="77">
        <v>0</v>
      </c>
      <c r="GY6924" s="77">
        <v>0.1527377521613833</v>
      </c>
      <c r="GZ6924" s="77">
        <v>35.623037668070644</v>
      </c>
    </row>
    <row r="6925" spans="187:208" x14ac:dyDescent="0.25">
      <c r="GE6925" s="77" t="s">
        <v>425</v>
      </c>
      <c r="GF6925" s="77" t="s">
        <v>155</v>
      </c>
      <c r="GG6925" s="77" t="s">
        <v>482</v>
      </c>
      <c r="GH6925" s="77" t="s">
        <v>460</v>
      </c>
      <c r="GI6925" s="77">
        <v>2025</v>
      </c>
      <c r="GJ6925" s="77" t="s">
        <v>301</v>
      </c>
      <c r="GK6925" s="77">
        <v>8896.5159934285857</v>
      </c>
      <c r="GL6925" s="77">
        <v>79.797224</v>
      </c>
      <c r="GM6925" s="77">
        <v>2025</v>
      </c>
      <c r="GN6925" s="77" t="s">
        <v>175</v>
      </c>
      <c r="GO6925" s="77">
        <v>5.3000000000000005E-2</v>
      </c>
      <c r="GP6925" s="77">
        <v>3</v>
      </c>
      <c r="GQ6925" s="77">
        <v>0</v>
      </c>
      <c r="GR6925" s="77" t="s">
        <v>423</v>
      </c>
      <c r="GS6925" s="77">
        <v>0</v>
      </c>
      <c r="GT6925" s="77">
        <v>0</v>
      </c>
      <c r="GU6925" s="77">
        <v>0</v>
      </c>
      <c r="GV6925" s="77">
        <v>0</v>
      </c>
      <c r="GW6925" s="77">
        <v>0</v>
      </c>
      <c r="GX6925" s="77">
        <v>0</v>
      </c>
      <c r="GY6925" s="77">
        <v>5.59662090813094E-2</v>
      </c>
      <c r="GZ6925" s="77">
        <v>497.90427418343722</v>
      </c>
    </row>
    <row r="6926" spans="187:208" x14ac:dyDescent="0.25">
      <c r="GE6926" s="77" t="s">
        <v>422</v>
      </c>
      <c r="GF6926" s="77" t="s">
        <v>155</v>
      </c>
      <c r="GG6926" s="77" t="s">
        <v>482</v>
      </c>
      <c r="GH6926" s="77" t="s">
        <v>467</v>
      </c>
      <c r="GI6926" s="77">
        <v>2021</v>
      </c>
      <c r="GJ6926" s="77" t="s">
        <v>305</v>
      </c>
      <c r="GK6926" s="77">
        <v>0.69641821681227167</v>
      </c>
      <c r="GL6926" s="77">
        <v>79.797224</v>
      </c>
      <c r="GM6926" s="77">
        <v>2021</v>
      </c>
      <c r="GN6926" s="77" t="s">
        <v>175</v>
      </c>
      <c r="GO6926" s="77">
        <v>0.13250000000000001</v>
      </c>
      <c r="GP6926" s="77">
        <v>3</v>
      </c>
      <c r="GQ6926" s="77">
        <v>0</v>
      </c>
      <c r="GR6926" s="77" t="s">
        <v>423</v>
      </c>
      <c r="GS6926" s="77">
        <v>0.1527377521613833</v>
      </c>
      <c r="GT6926" s="77">
        <v>0.10636935300014524</v>
      </c>
      <c r="GU6926" s="77">
        <v>0.1527377521613833</v>
      </c>
      <c r="GV6926" s="77">
        <v>0.10636935300014524</v>
      </c>
      <c r="GW6926" s="77">
        <v>0</v>
      </c>
      <c r="GX6926" s="77">
        <v>0</v>
      </c>
      <c r="GY6926" s="77">
        <v>0</v>
      </c>
      <c r="GZ6926" s="77">
        <v>0</v>
      </c>
    </row>
    <row r="6927" spans="187:208" x14ac:dyDescent="0.25">
      <c r="GE6927" s="77" t="s">
        <v>425</v>
      </c>
      <c r="GF6927" s="77" t="s">
        <v>155</v>
      </c>
      <c r="GG6927" s="77" t="s">
        <v>482</v>
      </c>
      <c r="GH6927" s="77" t="s">
        <v>467</v>
      </c>
      <c r="GI6927" s="77">
        <v>2021</v>
      </c>
      <c r="GJ6927" s="77" t="s">
        <v>301</v>
      </c>
      <c r="GK6927" s="77">
        <v>2.941964152281209</v>
      </c>
      <c r="GL6927" s="77">
        <v>79.797224</v>
      </c>
      <c r="GM6927" s="77">
        <v>2021</v>
      </c>
      <c r="GN6927" s="77" t="s">
        <v>175</v>
      </c>
      <c r="GO6927" s="77">
        <v>5.3000000000000005E-2</v>
      </c>
      <c r="GP6927" s="77">
        <v>3</v>
      </c>
      <c r="GQ6927" s="77">
        <v>0</v>
      </c>
      <c r="GR6927" s="77" t="s">
        <v>423</v>
      </c>
      <c r="GS6927" s="77">
        <v>5.59662090813094E-2</v>
      </c>
      <c r="GT6927" s="77">
        <v>0.16465058085628731</v>
      </c>
      <c r="GU6927" s="77">
        <v>5.59662090813094E-2</v>
      </c>
      <c r="GV6927" s="77">
        <v>0.16465058085628731</v>
      </c>
      <c r="GW6927" s="77">
        <v>0</v>
      </c>
      <c r="GX6927" s="77">
        <v>0</v>
      </c>
      <c r="GY6927" s="77">
        <v>0</v>
      </c>
      <c r="GZ6927" s="77">
        <v>0</v>
      </c>
    </row>
    <row r="6928" spans="187:208" x14ac:dyDescent="0.25">
      <c r="GE6928" s="77" t="s">
        <v>427</v>
      </c>
      <c r="GF6928" s="77" t="s">
        <v>155</v>
      </c>
      <c r="GG6928" s="77" t="s">
        <v>482</v>
      </c>
      <c r="GH6928" s="77" t="s">
        <v>467</v>
      </c>
      <c r="GI6928" s="77">
        <v>2021</v>
      </c>
      <c r="GJ6928" s="77" t="s">
        <v>303</v>
      </c>
      <c r="GK6928" s="77">
        <v>1.6021759622083649</v>
      </c>
      <c r="GL6928" s="77">
        <v>79.797224</v>
      </c>
      <c r="GM6928" s="77">
        <v>2021</v>
      </c>
      <c r="GN6928" s="77" t="s">
        <v>175</v>
      </c>
      <c r="GO6928" s="77">
        <v>5.3000000000000005E-2</v>
      </c>
      <c r="GP6928" s="77">
        <v>3</v>
      </c>
      <c r="GQ6928" s="77">
        <v>0</v>
      </c>
      <c r="GR6928" s="77" t="s">
        <v>423</v>
      </c>
      <c r="GS6928" s="77">
        <v>5.59662090813094E-2</v>
      </c>
      <c r="GT6928" s="77">
        <v>8.9667714886001421E-2</v>
      </c>
      <c r="GU6928" s="77">
        <v>5.59662090813094E-2</v>
      </c>
      <c r="GV6928" s="77">
        <v>8.9667714886001421E-2</v>
      </c>
      <c r="GW6928" s="77">
        <v>0</v>
      </c>
      <c r="GX6928" s="77">
        <v>0</v>
      </c>
      <c r="GY6928" s="77">
        <v>0</v>
      </c>
      <c r="GZ6928" s="77">
        <v>0</v>
      </c>
    </row>
    <row r="6929" spans="187:208" x14ac:dyDescent="0.25">
      <c r="GE6929" s="77" t="s">
        <v>422</v>
      </c>
      <c r="GF6929" s="77" t="s">
        <v>155</v>
      </c>
      <c r="GG6929" s="77" t="s">
        <v>482</v>
      </c>
      <c r="GH6929" s="77" t="s">
        <v>467</v>
      </c>
      <c r="GI6929" s="77">
        <v>2022</v>
      </c>
      <c r="GJ6929" s="77" t="s">
        <v>305</v>
      </c>
      <c r="GK6929" s="77">
        <v>0.69641821681227167</v>
      </c>
      <c r="GL6929" s="77">
        <v>79.797224</v>
      </c>
      <c r="GM6929" s="77">
        <v>2022</v>
      </c>
      <c r="GN6929" s="77" t="s">
        <v>175</v>
      </c>
      <c r="GO6929" s="77">
        <v>0.13250000000000001</v>
      </c>
      <c r="GP6929" s="77">
        <v>3</v>
      </c>
      <c r="GQ6929" s="77">
        <v>0</v>
      </c>
      <c r="GR6929" s="77" t="s">
        <v>423</v>
      </c>
      <c r="GS6929" s="77">
        <v>0.1527377521613833</v>
      </c>
      <c r="GT6929" s="77">
        <v>0.10636935300014524</v>
      </c>
      <c r="GU6929" s="77">
        <v>0.1527377521613833</v>
      </c>
      <c r="GV6929" s="77">
        <v>0.10636935300014524</v>
      </c>
      <c r="GW6929" s="77">
        <v>0.1527377521613833</v>
      </c>
      <c r="GX6929" s="77">
        <v>0.10636935300014524</v>
      </c>
      <c r="GY6929" s="77">
        <v>0</v>
      </c>
      <c r="GZ6929" s="77">
        <v>0</v>
      </c>
    </row>
    <row r="6930" spans="187:208" x14ac:dyDescent="0.25">
      <c r="GE6930" s="77" t="s">
        <v>425</v>
      </c>
      <c r="GF6930" s="77" t="s">
        <v>155</v>
      </c>
      <c r="GG6930" s="77" t="s">
        <v>482</v>
      </c>
      <c r="GH6930" s="77" t="s">
        <v>467</v>
      </c>
      <c r="GI6930" s="77">
        <v>2022</v>
      </c>
      <c r="GJ6930" s="77" t="s">
        <v>301</v>
      </c>
      <c r="GK6930" s="77">
        <v>2.941964152281209</v>
      </c>
      <c r="GL6930" s="77">
        <v>79.797224</v>
      </c>
      <c r="GM6930" s="77">
        <v>2022</v>
      </c>
      <c r="GN6930" s="77" t="s">
        <v>175</v>
      </c>
      <c r="GO6930" s="77">
        <v>5.3000000000000005E-2</v>
      </c>
      <c r="GP6930" s="77">
        <v>3</v>
      </c>
      <c r="GQ6930" s="77">
        <v>0</v>
      </c>
      <c r="GR6930" s="77" t="s">
        <v>423</v>
      </c>
      <c r="GS6930" s="77">
        <v>5.59662090813094E-2</v>
      </c>
      <c r="GT6930" s="77">
        <v>0.16465058085628731</v>
      </c>
      <c r="GU6930" s="77">
        <v>5.59662090813094E-2</v>
      </c>
      <c r="GV6930" s="77">
        <v>0.16465058085628731</v>
      </c>
      <c r="GW6930" s="77">
        <v>5.59662090813094E-2</v>
      </c>
      <c r="GX6930" s="77">
        <v>0.16465058085628731</v>
      </c>
      <c r="GY6930" s="77">
        <v>0</v>
      </c>
      <c r="GZ6930" s="77">
        <v>0</v>
      </c>
    </row>
    <row r="6931" spans="187:208" x14ac:dyDescent="0.25">
      <c r="GE6931" s="77" t="s">
        <v>427</v>
      </c>
      <c r="GF6931" s="77" t="s">
        <v>155</v>
      </c>
      <c r="GG6931" s="77" t="s">
        <v>482</v>
      </c>
      <c r="GH6931" s="77" t="s">
        <v>467</v>
      </c>
      <c r="GI6931" s="77">
        <v>2022</v>
      </c>
      <c r="GJ6931" s="77" t="s">
        <v>303</v>
      </c>
      <c r="GK6931" s="77">
        <v>1.6021759622083649</v>
      </c>
      <c r="GL6931" s="77">
        <v>79.797224</v>
      </c>
      <c r="GM6931" s="77">
        <v>2022</v>
      </c>
      <c r="GN6931" s="77" t="s">
        <v>175</v>
      </c>
      <c r="GO6931" s="77">
        <v>5.3000000000000005E-2</v>
      </c>
      <c r="GP6931" s="77">
        <v>3</v>
      </c>
      <c r="GQ6931" s="77">
        <v>0</v>
      </c>
      <c r="GR6931" s="77" t="s">
        <v>423</v>
      </c>
      <c r="GS6931" s="77">
        <v>5.59662090813094E-2</v>
      </c>
      <c r="GT6931" s="77">
        <v>8.9667714886001421E-2</v>
      </c>
      <c r="GU6931" s="77">
        <v>5.59662090813094E-2</v>
      </c>
      <c r="GV6931" s="77">
        <v>8.9667714886001421E-2</v>
      </c>
      <c r="GW6931" s="77">
        <v>5.59662090813094E-2</v>
      </c>
      <c r="GX6931" s="77">
        <v>8.9667714886001421E-2</v>
      </c>
      <c r="GY6931" s="77">
        <v>0</v>
      </c>
      <c r="GZ6931" s="77">
        <v>0</v>
      </c>
    </row>
    <row r="6932" spans="187:208" x14ac:dyDescent="0.25">
      <c r="GE6932" s="77" t="s">
        <v>422</v>
      </c>
      <c r="GF6932" s="77" t="s">
        <v>155</v>
      </c>
      <c r="GG6932" s="77" t="s">
        <v>482</v>
      </c>
      <c r="GH6932" s="77" t="s">
        <v>467</v>
      </c>
      <c r="GI6932" s="77">
        <v>2023</v>
      </c>
      <c r="GJ6932" s="77" t="s">
        <v>305</v>
      </c>
      <c r="GK6932" s="77">
        <v>0.71896016785825223</v>
      </c>
      <c r="GL6932" s="77">
        <v>79.797224</v>
      </c>
      <c r="GM6932" s="77">
        <v>2023</v>
      </c>
      <c r="GN6932" s="77" t="s">
        <v>175</v>
      </c>
      <c r="GO6932" s="77">
        <v>0.13250000000000001</v>
      </c>
      <c r="GP6932" s="77">
        <v>3</v>
      </c>
      <c r="GQ6932" s="77">
        <v>0</v>
      </c>
      <c r="GR6932" s="77" t="s">
        <v>423</v>
      </c>
      <c r="GS6932" s="77">
        <v>0</v>
      </c>
      <c r="GT6932" s="77">
        <v>0</v>
      </c>
      <c r="GU6932" s="77">
        <v>0.1527377521613833</v>
      </c>
      <c r="GV6932" s="77">
        <v>0.10981235993224027</v>
      </c>
      <c r="GW6932" s="77">
        <v>0.1527377521613833</v>
      </c>
      <c r="GX6932" s="77">
        <v>0.10981235993224027</v>
      </c>
      <c r="GY6932" s="77">
        <v>0.1527377521613833</v>
      </c>
      <c r="GZ6932" s="77">
        <v>0.10981235993224027</v>
      </c>
    </row>
    <row r="6933" spans="187:208" x14ac:dyDescent="0.25">
      <c r="GE6933" s="77" t="s">
        <v>425</v>
      </c>
      <c r="GF6933" s="77" t="s">
        <v>155</v>
      </c>
      <c r="GG6933" s="77" t="s">
        <v>482</v>
      </c>
      <c r="GH6933" s="77" t="s">
        <v>467</v>
      </c>
      <c r="GI6933" s="77">
        <v>2023</v>
      </c>
      <c r="GJ6933" s="77" t="s">
        <v>301</v>
      </c>
      <c r="GK6933" s="77">
        <v>3.0714971986152668</v>
      </c>
      <c r="GL6933" s="77">
        <v>79.797224</v>
      </c>
      <c r="GM6933" s="77">
        <v>2023</v>
      </c>
      <c r="GN6933" s="77" t="s">
        <v>175</v>
      </c>
      <c r="GO6933" s="77">
        <v>5.3000000000000005E-2</v>
      </c>
      <c r="GP6933" s="77">
        <v>3</v>
      </c>
      <c r="GQ6933" s="77">
        <v>0</v>
      </c>
      <c r="GR6933" s="77" t="s">
        <v>423</v>
      </c>
      <c r="GS6933" s="77">
        <v>0</v>
      </c>
      <c r="GT6933" s="77">
        <v>0</v>
      </c>
      <c r="GU6933" s="77">
        <v>5.59662090813094E-2</v>
      </c>
      <c r="GV6933" s="77">
        <v>0.17190005441035813</v>
      </c>
      <c r="GW6933" s="77">
        <v>5.59662090813094E-2</v>
      </c>
      <c r="GX6933" s="77">
        <v>0.17190005441035813</v>
      </c>
      <c r="GY6933" s="77">
        <v>5.59662090813094E-2</v>
      </c>
      <c r="GZ6933" s="77">
        <v>0.17190005441035813</v>
      </c>
    </row>
    <row r="6934" spans="187:208" x14ac:dyDescent="0.25">
      <c r="GE6934" s="77" t="s">
        <v>427</v>
      </c>
      <c r="GF6934" s="77" t="s">
        <v>155</v>
      </c>
      <c r="GG6934" s="77" t="s">
        <v>482</v>
      </c>
      <c r="GH6934" s="77" t="s">
        <v>467</v>
      </c>
      <c r="GI6934" s="77">
        <v>2023</v>
      </c>
      <c r="GJ6934" s="77" t="s">
        <v>303</v>
      </c>
      <c r="GK6934" s="77">
        <v>1.6845772405345241</v>
      </c>
      <c r="GL6934" s="77">
        <v>79.797224</v>
      </c>
      <c r="GM6934" s="77">
        <v>2023</v>
      </c>
      <c r="GN6934" s="77" t="s">
        <v>175</v>
      </c>
      <c r="GO6934" s="77">
        <v>5.3000000000000005E-2</v>
      </c>
      <c r="GP6934" s="77">
        <v>3</v>
      </c>
      <c r="GQ6934" s="77">
        <v>0</v>
      </c>
      <c r="GR6934" s="77" t="s">
        <v>423</v>
      </c>
      <c r="GS6934" s="77">
        <v>0</v>
      </c>
      <c r="GT6934" s="77">
        <v>0</v>
      </c>
      <c r="GU6934" s="77">
        <v>5.59662090813094E-2</v>
      </c>
      <c r="GV6934" s="77">
        <v>9.4279402057370412E-2</v>
      </c>
      <c r="GW6934" s="77">
        <v>5.59662090813094E-2</v>
      </c>
      <c r="GX6934" s="77">
        <v>9.4279402057370412E-2</v>
      </c>
      <c r="GY6934" s="77">
        <v>5.59662090813094E-2</v>
      </c>
      <c r="GZ6934" s="77">
        <v>9.4279402057370412E-2</v>
      </c>
    </row>
    <row r="6935" spans="187:208" x14ac:dyDescent="0.25">
      <c r="GE6935" s="77" t="s">
        <v>422</v>
      </c>
      <c r="GF6935" s="77" t="s">
        <v>155</v>
      </c>
      <c r="GG6935" s="77" t="s">
        <v>482</v>
      </c>
      <c r="GH6935" s="77" t="s">
        <v>467</v>
      </c>
      <c r="GI6935" s="77">
        <v>2024</v>
      </c>
      <c r="GJ6935" s="77" t="s">
        <v>305</v>
      </c>
      <c r="GK6935" s="77">
        <v>0.71896016785825223</v>
      </c>
      <c r="GL6935" s="77">
        <v>79.797224</v>
      </c>
      <c r="GM6935" s="77">
        <v>2024</v>
      </c>
      <c r="GN6935" s="77" t="s">
        <v>175</v>
      </c>
      <c r="GO6935" s="77">
        <v>0.13250000000000001</v>
      </c>
      <c r="GP6935" s="77">
        <v>3</v>
      </c>
      <c r="GQ6935" s="77">
        <v>0</v>
      </c>
      <c r="GR6935" s="77" t="s">
        <v>423</v>
      </c>
      <c r="GS6935" s="77">
        <v>0</v>
      </c>
      <c r="GT6935" s="77">
        <v>0</v>
      </c>
      <c r="GU6935" s="77">
        <v>0</v>
      </c>
      <c r="GV6935" s="77">
        <v>0</v>
      </c>
      <c r="GW6935" s="77">
        <v>0.1527377521613833</v>
      </c>
      <c r="GX6935" s="77">
        <v>0.10981235993224027</v>
      </c>
      <c r="GY6935" s="77">
        <v>0.1527377521613833</v>
      </c>
      <c r="GZ6935" s="77">
        <v>0.10981235993224027</v>
      </c>
    </row>
    <row r="6936" spans="187:208" x14ac:dyDescent="0.25">
      <c r="GE6936" s="77" t="s">
        <v>425</v>
      </c>
      <c r="GF6936" s="77" t="s">
        <v>155</v>
      </c>
      <c r="GG6936" s="77" t="s">
        <v>482</v>
      </c>
      <c r="GH6936" s="77" t="s">
        <v>467</v>
      </c>
      <c r="GI6936" s="77">
        <v>2024</v>
      </c>
      <c r="GJ6936" s="77" t="s">
        <v>301</v>
      </c>
      <c r="GK6936" s="77">
        <v>3.0714971986152668</v>
      </c>
      <c r="GL6936" s="77">
        <v>79.797224</v>
      </c>
      <c r="GM6936" s="77">
        <v>2024</v>
      </c>
      <c r="GN6936" s="77" t="s">
        <v>175</v>
      </c>
      <c r="GO6936" s="77">
        <v>5.3000000000000005E-2</v>
      </c>
      <c r="GP6936" s="77">
        <v>3</v>
      </c>
      <c r="GQ6936" s="77">
        <v>0</v>
      </c>
      <c r="GR6936" s="77" t="s">
        <v>423</v>
      </c>
      <c r="GS6936" s="77">
        <v>0</v>
      </c>
      <c r="GT6936" s="77">
        <v>0</v>
      </c>
      <c r="GU6936" s="77">
        <v>0</v>
      </c>
      <c r="GV6936" s="77">
        <v>0</v>
      </c>
      <c r="GW6936" s="77">
        <v>5.59662090813094E-2</v>
      </c>
      <c r="GX6936" s="77">
        <v>0.17190005441035813</v>
      </c>
      <c r="GY6936" s="77">
        <v>5.59662090813094E-2</v>
      </c>
      <c r="GZ6936" s="77">
        <v>0.17190005441035813</v>
      </c>
    </row>
    <row r="6937" spans="187:208" x14ac:dyDescent="0.25">
      <c r="GE6937" s="77" t="s">
        <v>427</v>
      </c>
      <c r="GF6937" s="77" t="s">
        <v>155</v>
      </c>
      <c r="GG6937" s="77" t="s">
        <v>482</v>
      </c>
      <c r="GH6937" s="77" t="s">
        <v>467</v>
      </c>
      <c r="GI6937" s="77">
        <v>2024</v>
      </c>
      <c r="GJ6937" s="77" t="s">
        <v>303</v>
      </c>
      <c r="GK6937" s="77">
        <v>1.6845772405345241</v>
      </c>
      <c r="GL6937" s="77">
        <v>79.797224</v>
      </c>
      <c r="GM6937" s="77">
        <v>2024</v>
      </c>
      <c r="GN6937" s="77" t="s">
        <v>175</v>
      </c>
      <c r="GO6937" s="77">
        <v>5.3000000000000005E-2</v>
      </c>
      <c r="GP6937" s="77">
        <v>3</v>
      </c>
      <c r="GQ6937" s="77">
        <v>0</v>
      </c>
      <c r="GR6937" s="77" t="s">
        <v>423</v>
      </c>
      <c r="GS6937" s="77">
        <v>0</v>
      </c>
      <c r="GT6937" s="77">
        <v>0</v>
      </c>
      <c r="GU6937" s="77">
        <v>0</v>
      </c>
      <c r="GV6937" s="77">
        <v>0</v>
      </c>
      <c r="GW6937" s="77">
        <v>5.59662090813094E-2</v>
      </c>
      <c r="GX6937" s="77">
        <v>9.4279402057370412E-2</v>
      </c>
      <c r="GY6937" s="77">
        <v>5.59662090813094E-2</v>
      </c>
      <c r="GZ6937" s="77">
        <v>9.4279402057370412E-2</v>
      </c>
    </row>
    <row r="6938" spans="187:208" x14ac:dyDescent="0.25">
      <c r="GE6938" s="77" t="s">
        <v>422</v>
      </c>
      <c r="GF6938" s="77" t="s">
        <v>155</v>
      </c>
      <c r="GG6938" s="77" t="s">
        <v>482</v>
      </c>
      <c r="GH6938" s="77" t="s">
        <v>467</v>
      </c>
      <c r="GI6938" s="77">
        <v>2025</v>
      </c>
      <c r="GJ6938" s="77" t="s">
        <v>305</v>
      </c>
      <c r="GK6938" s="77">
        <v>0.71896016785825223</v>
      </c>
      <c r="GL6938" s="77">
        <v>79.797224</v>
      </c>
      <c r="GM6938" s="77">
        <v>2025</v>
      </c>
      <c r="GN6938" s="77" t="s">
        <v>175</v>
      </c>
      <c r="GO6938" s="77">
        <v>0.13250000000000001</v>
      </c>
      <c r="GP6938" s="77">
        <v>3</v>
      </c>
      <c r="GQ6938" s="77">
        <v>0</v>
      </c>
      <c r="GR6938" s="77" t="s">
        <v>423</v>
      </c>
      <c r="GS6938" s="77">
        <v>0</v>
      </c>
      <c r="GT6938" s="77">
        <v>0</v>
      </c>
      <c r="GU6938" s="77">
        <v>0</v>
      </c>
      <c r="GV6938" s="77">
        <v>0</v>
      </c>
      <c r="GW6938" s="77">
        <v>0</v>
      </c>
      <c r="GX6938" s="77">
        <v>0</v>
      </c>
      <c r="GY6938" s="77">
        <v>0.1527377521613833</v>
      </c>
      <c r="GZ6938" s="77">
        <v>0.10981235993224027</v>
      </c>
    </row>
    <row r="6939" spans="187:208" x14ac:dyDescent="0.25">
      <c r="GE6939" s="77" t="s">
        <v>425</v>
      </c>
      <c r="GF6939" s="77" t="s">
        <v>155</v>
      </c>
      <c r="GG6939" s="77" t="s">
        <v>482</v>
      </c>
      <c r="GH6939" s="77" t="s">
        <v>467</v>
      </c>
      <c r="GI6939" s="77">
        <v>2025</v>
      </c>
      <c r="GJ6939" s="77" t="s">
        <v>301</v>
      </c>
      <c r="GK6939" s="77">
        <v>3.0714971986152668</v>
      </c>
      <c r="GL6939" s="77">
        <v>79.797224</v>
      </c>
      <c r="GM6939" s="77">
        <v>2025</v>
      </c>
      <c r="GN6939" s="77" t="s">
        <v>175</v>
      </c>
      <c r="GO6939" s="77">
        <v>5.3000000000000005E-2</v>
      </c>
      <c r="GP6939" s="77">
        <v>3</v>
      </c>
      <c r="GQ6939" s="77">
        <v>0</v>
      </c>
      <c r="GR6939" s="77" t="s">
        <v>423</v>
      </c>
      <c r="GS6939" s="77">
        <v>0</v>
      </c>
      <c r="GT6939" s="77">
        <v>0</v>
      </c>
      <c r="GU6939" s="77">
        <v>0</v>
      </c>
      <c r="GV6939" s="77">
        <v>0</v>
      </c>
      <c r="GW6939" s="77">
        <v>0</v>
      </c>
      <c r="GX6939" s="77">
        <v>0</v>
      </c>
      <c r="GY6939" s="77">
        <v>5.59662090813094E-2</v>
      </c>
      <c r="GZ6939" s="77">
        <v>0.17190005441035813</v>
      </c>
    </row>
    <row r="6940" spans="187:208" x14ac:dyDescent="0.25">
      <c r="GE6940" s="77" t="s">
        <v>427</v>
      </c>
      <c r="GF6940" s="77" t="s">
        <v>155</v>
      </c>
      <c r="GG6940" s="77" t="s">
        <v>482</v>
      </c>
      <c r="GH6940" s="77" t="s">
        <v>467</v>
      </c>
      <c r="GI6940" s="77">
        <v>2025</v>
      </c>
      <c r="GJ6940" s="77" t="s">
        <v>303</v>
      </c>
      <c r="GK6940" s="77">
        <v>1.6845772405345241</v>
      </c>
      <c r="GL6940" s="77">
        <v>79.797224</v>
      </c>
      <c r="GM6940" s="77">
        <v>2025</v>
      </c>
      <c r="GN6940" s="77" t="s">
        <v>175</v>
      </c>
      <c r="GO6940" s="77">
        <v>5.3000000000000005E-2</v>
      </c>
      <c r="GP6940" s="77">
        <v>3</v>
      </c>
      <c r="GQ6940" s="77">
        <v>0</v>
      </c>
      <c r="GR6940" s="77" t="s">
        <v>423</v>
      </c>
      <c r="GS6940" s="77">
        <v>0</v>
      </c>
      <c r="GT6940" s="77">
        <v>0</v>
      </c>
      <c r="GU6940" s="77">
        <v>0</v>
      </c>
      <c r="GV6940" s="77">
        <v>0</v>
      </c>
      <c r="GW6940" s="77">
        <v>0</v>
      </c>
      <c r="GX6940" s="77">
        <v>0</v>
      </c>
      <c r="GY6940" s="77">
        <v>5.59662090813094E-2</v>
      </c>
      <c r="GZ6940" s="77">
        <v>9.4279402057370412E-2</v>
      </c>
    </row>
    <row r="6941" spans="187:208" x14ac:dyDescent="0.25">
      <c r="GE6941" s="77" t="s">
        <v>422</v>
      </c>
      <c r="GF6941" s="77" t="s">
        <v>155</v>
      </c>
      <c r="GG6941" s="77" t="s">
        <v>482</v>
      </c>
      <c r="GH6941" s="77" t="s">
        <v>474</v>
      </c>
      <c r="GI6941" s="77">
        <v>2021</v>
      </c>
      <c r="GJ6941" s="77" t="s">
        <v>305</v>
      </c>
      <c r="GK6941" s="77">
        <v>3.6425060683953139E-2</v>
      </c>
      <c r="GL6941" s="77">
        <v>79.797224</v>
      </c>
      <c r="GM6941" s="77">
        <v>2021</v>
      </c>
      <c r="GN6941" s="77" t="s">
        <v>175</v>
      </c>
      <c r="GO6941" s="77">
        <v>0.13250000000000001</v>
      </c>
      <c r="GP6941" s="77">
        <v>3</v>
      </c>
      <c r="GQ6941" s="77">
        <v>0</v>
      </c>
      <c r="GR6941" s="77" t="s">
        <v>423</v>
      </c>
      <c r="GS6941" s="77">
        <v>0.1527377521613833</v>
      </c>
      <c r="GT6941" s="77">
        <v>5.5634818912089811E-3</v>
      </c>
      <c r="GU6941" s="77">
        <v>0.1527377521613833</v>
      </c>
      <c r="GV6941" s="77">
        <v>5.5634818912089811E-3</v>
      </c>
      <c r="GW6941" s="77">
        <v>0</v>
      </c>
      <c r="GX6941" s="77">
        <v>0</v>
      </c>
      <c r="GY6941" s="77">
        <v>0</v>
      </c>
      <c r="GZ6941" s="77">
        <v>0</v>
      </c>
    </row>
    <row r="6942" spans="187:208" x14ac:dyDescent="0.25">
      <c r="GE6942" s="77" t="s">
        <v>425</v>
      </c>
      <c r="GF6942" s="77" t="s">
        <v>155</v>
      </c>
      <c r="GG6942" s="77" t="s">
        <v>482</v>
      </c>
      <c r="GH6942" s="77" t="s">
        <v>474</v>
      </c>
      <c r="GI6942" s="77">
        <v>2021</v>
      </c>
      <c r="GJ6942" s="77" t="s">
        <v>301</v>
      </c>
      <c r="GK6942" s="77">
        <v>1.5808724525432679E-3</v>
      </c>
      <c r="GL6942" s="77">
        <v>79.797224</v>
      </c>
      <c r="GM6942" s="77">
        <v>2021</v>
      </c>
      <c r="GN6942" s="77" t="s">
        <v>175</v>
      </c>
      <c r="GO6942" s="77">
        <v>5.3000000000000005E-2</v>
      </c>
      <c r="GP6942" s="77">
        <v>3</v>
      </c>
      <c r="GQ6942" s="77">
        <v>0</v>
      </c>
      <c r="GR6942" s="77" t="s">
        <v>423</v>
      </c>
      <c r="GS6942" s="77">
        <v>5.59662090813094E-2</v>
      </c>
      <c r="GT6942" s="77">
        <v>8.8475438209918909E-5</v>
      </c>
      <c r="GU6942" s="77">
        <v>5.59662090813094E-2</v>
      </c>
      <c r="GV6942" s="77">
        <v>8.8475438209918909E-5</v>
      </c>
      <c r="GW6942" s="77">
        <v>0</v>
      </c>
      <c r="GX6942" s="77">
        <v>0</v>
      </c>
      <c r="GY6942" s="77">
        <v>0</v>
      </c>
      <c r="GZ6942" s="77">
        <v>0</v>
      </c>
    </row>
    <row r="6943" spans="187:208" x14ac:dyDescent="0.25">
      <c r="GE6943" s="77" t="s">
        <v>427</v>
      </c>
      <c r="GF6943" s="77" t="s">
        <v>155</v>
      </c>
      <c r="GG6943" s="77" t="s">
        <v>482</v>
      </c>
      <c r="GH6943" s="77" t="s">
        <v>474</v>
      </c>
      <c r="GI6943" s="77">
        <v>2021</v>
      </c>
      <c r="GJ6943" s="77" t="s">
        <v>303</v>
      </c>
      <c r="GK6943" s="77">
        <v>3.9894642198450521E-2</v>
      </c>
      <c r="GL6943" s="77">
        <v>79.797224</v>
      </c>
      <c r="GM6943" s="77">
        <v>2021</v>
      </c>
      <c r="GN6943" s="77" t="s">
        <v>175</v>
      </c>
      <c r="GO6943" s="77">
        <v>5.3000000000000005E-2</v>
      </c>
      <c r="GP6943" s="77">
        <v>3</v>
      </c>
      <c r="GQ6943" s="77">
        <v>0</v>
      </c>
      <c r="GR6943" s="77" t="s">
        <v>423</v>
      </c>
      <c r="GS6943" s="77">
        <v>5.59662090813094E-2</v>
      </c>
      <c r="GT6943" s="77">
        <v>2.2327518865025106E-3</v>
      </c>
      <c r="GU6943" s="77">
        <v>5.59662090813094E-2</v>
      </c>
      <c r="GV6943" s="77">
        <v>2.2327518865025106E-3</v>
      </c>
      <c r="GW6943" s="77">
        <v>0</v>
      </c>
      <c r="GX6943" s="77">
        <v>0</v>
      </c>
      <c r="GY6943" s="77">
        <v>0</v>
      </c>
      <c r="GZ6943" s="77">
        <v>0</v>
      </c>
    </row>
    <row r="6944" spans="187:208" x14ac:dyDescent="0.25">
      <c r="GE6944" s="77" t="s">
        <v>422</v>
      </c>
      <c r="GF6944" s="77" t="s">
        <v>155</v>
      </c>
      <c r="GG6944" s="77" t="s">
        <v>482</v>
      </c>
      <c r="GH6944" s="77" t="s">
        <v>474</v>
      </c>
      <c r="GI6944" s="77">
        <v>2022</v>
      </c>
      <c r="GJ6944" s="77" t="s">
        <v>305</v>
      </c>
      <c r="GK6944" s="77">
        <v>3.6425060683953139E-2</v>
      </c>
      <c r="GL6944" s="77">
        <v>79.797224</v>
      </c>
      <c r="GM6944" s="77">
        <v>2022</v>
      </c>
      <c r="GN6944" s="77" t="s">
        <v>175</v>
      </c>
      <c r="GO6944" s="77">
        <v>0.13250000000000001</v>
      </c>
      <c r="GP6944" s="77">
        <v>3</v>
      </c>
      <c r="GQ6944" s="77">
        <v>0</v>
      </c>
      <c r="GR6944" s="77" t="s">
        <v>423</v>
      </c>
      <c r="GS6944" s="77">
        <v>0.1527377521613833</v>
      </c>
      <c r="GT6944" s="77">
        <v>5.5634818912089811E-3</v>
      </c>
      <c r="GU6944" s="77">
        <v>0.1527377521613833</v>
      </c>
      <c r="GV6944" s="77">
        <v>5.5634818912089811E-3</v>
      </c>
      <c r="GW6944" s="77">
        <v>0.1527377521613833</v>
      </c>
      <c r="GX6944" s="77">
        <v>5.5634818912089811E-3</v>
      </c>
      <c r="GY6944" s="77">
        <v>0</v>
      </c>
      <c r="GZ6944" s="77">
        <v>0</v>
      </c>
    </row>
    <row r="6945" spans="187:208" x14ac:dyDescent="0.25">
      <c r="GE6945" s="77" t="s">
        <v>425</v>
      </c>
      <c r="GF6945" s="77" t="s">
        <v>155</v>
      </c>
      <c r="GG6945" s="77" t="s">
        <v>482</v>
      </c>
      <c r="GH6945" s="77" t="s">
        <v>474</v>
      </c>
      <c r="GI6945" s="77">
        <v>2022</v>
      </c>
      <c r="GJ6945" s="77" t="s">
        <v>301</v>
      </c>
      <c r="GK6945" s="77">
        <v>1.5808724525432679E-3</v>
      </c>
      <c r="GL6945" s="77">
        <v>79.797224</v>
      </c>
      <c r="GM6945" s="77">
        <v>2022</v>
      </c>
      <c r="GN6945" s="77" t="s">
        <v>175</v>
      </c>
      <c r="GO6945" s="77">
        <v>5.3000000000000005E-2</v>
      </c>
      <c r="GP6945" s="77">
        <v>3</v>
      </c>
      <c r="GQ6945" s="77">
        <v>0</v>
      </c>
      <c r="GR6945" s="77" t="s">
        <v>423</v>
      </c>
      <c r="GS6945" s="77">
        <v>5.59662090813094E-2</v>
      </c>
      <c r="GT6945" s="77">
        <v>8.8475438209918909E-5</v>
      </c>
      <c r="GU6945" s="77">
        <v>5.59662090813094E-2</v>
      </c>
      <c r="GV6945" s="77">
        <v>8.8475438209918909E-5</v>
      </c>
      <c r="GW6945" s="77">
        <v>5.59662090813094E-2</v>
      </c>
      <c r="GX6945" s="77">
        <v>8.8475438209918909E-5</v>
      </c>
      <c r="GY6945" s="77">
        <v>0</v>
      </c>
      <c r="GZ6945" s="77">
        <v>0</v>
      </c>
    </row>
    <row r="6946" spans="187:208" x14ac:dyDescent="0.25">
      <c r="GE6946" s="77" t="s">
        <v>427</v>
      </c>
      <c r="GF6946" s="77" t="s">
        <v>155</v>
      </c>
      <c r="GG6946" s="77" t="s">
        <v>482</v>
      </c>
      <c r="GH6946" s="77" t="s">
        <v>474</v>
      </c>
      <c r="GI6946" s="77">
        <v>2022</v>
      </c>
      <c r="GJ6946" s="77" t="s">
        <v>303</v>
      </c>
      <c r="GK6946" s="77">
        <v>3.9894642198450521E-2</v>
      </c>
      <c r="GL6946" s="77">
        <v>79.797224</v>
      </c>
      <c r="GM6946" s="77">
        <v>2022</v>
      </c>
      <c r="GN6946" s="77" t="s">
        <v>175</v>
      </c>
      <c r="GO6946" s="77">
        <v>5.3000000000000005E-2</v>
      </c>
      <c r="GP6946" s="77">
        <v>3</v>
      </c>
      <c r="GQ6946" s="77">
        <v>0</v>
      </c>
      <c r="GR6946" s="77" t="s">
        <v>423</v>
      </c>
      <c r="GS6946" s="77">
        <v>5.59662090813094E-2</v>
      </c>
      <c r="GT6946" s="77">
        <v>2.2327518865025106E-3</v>
      </c>
      <c r="GU6946" s="77">
        <v>5.59662090813094E-2</v>
      </c>
      <c r="GV6946" s="77">
        <v>2.2327518865025106E-3</v>
      </c>
      <c r="GW6946" s="77">
        <v>5.59662090813094E-2</v>
      </c>
      <c r="GX6946" s="77">
        <v>2.2327518865025106E-3</v>
      </c>
      <c r="GY6946" s="77">
        <v>0</v>
      </c>
      <c r="GZ6946" s="77">
        <v>0</v>
      </c>
    </row>
    <row r="6947" spans="187:208" x14ac:dyDescent="0.25">
      <c r="GE6947" s="77" t="s">
        <v>422</v>
      </c>
      <c r="GF6947" s="77" t="s">
        <v>155</v>
      </c>
      <c r="GG6947" s="77" t="s">
        <v>482</v>
      </c>
      <c r="GH6947" s="77" t="s">
        <v>474</v>
      </c>
      <c r="GI6947" s="77">
        <v>2023</v>
      </c>
      <c r="GJ6947" s="77" t="s">
        <v>305</v>
      </c>
      <c r="GK6947" s="77">
        <v>3.7590224611388653E-2</v>
      </c>
      <c r="GL6947" s="77">
        <v>79.797224</v>
      </c>
      <c r="GM6947" s="77">
        <v>2023</v>
      </c>
      <c r="GN6947" s="77" t="s">
        <v>175</v>
      </c>
      <c r="GO6947" s="77">
        <v>0.13250000000000001</v>
      </c>
      <c r="GP6947" s="77">
        <v>3</v>
      </c>
      <c r="GQ6947" s="77">
        <v>0</v>
      </c>
      <c r="GR6947" s="77" t="s">
        <v>423</v>
      </c>
      <c r="GS6947" s="77">
        <v>0</v>
      </c>
      <c r="GT6947" s="77">
        <v>0</v>
      </c>
      <c r="GU6947" s="77">
        <v>0.1527377521613833</v>
      </c>
      <c r="GV6947" s="77">
        <v>5.7414464103850114E-3</v>
      </c>
      <c r="GW6947" s="77">
        <v>0.1527377521613833</v>
      </c>
      <c r="GX6947" s="77">
        <v>5.7414464103850114E-3</v>
      </c>
      <c r="GY6947" s="77">
        <v>0.1527377521613833</v>
      </c>
      <c r="GZ6947" s="77">
        <v>5.7414464103850114E-3</v>
      </c>
    </row>
    <row r="6948" spans="187:208" x14ac:dyDescent="0.25">
      <c r="GE6948" s="77" t="s">
        <v>425</v>
      </c>
      <c r="GF6948" s="77" t="s">
        <v>155</v>
      </c>
      <c r="GG6948" s="77" t="s">
        <v>482</v>
      </c>
      <c r="GH6948" s="77" t="s">
        <v>474</v>
      </c>
      <c r="GI6948" s="77">
        <v>2023</v>
      </c>
      <c r="GJ6948" s="77" t="s">
        <v>301</v>
      </c>
      <c r="GK6948" s="77">
        <v>1.631433411568744E-3</v>
      </c>
      <c r="GL6948" s="77">
        <v>79.797224</v>
      </c>
      <c r="GM6948" s="77">
        <v>2023</v>
      </c>
      <c r="GN6948" s="77" t="s">
        <v>175</v>
      </c>
      <c r="GO6948" s="77">
        <v>5.3000000000000005E-2</v>
      </c>
      <c r="GP6948" s="77">
        <v>3</v>
      </c>
      <c r="GQ6948" s="77">
        <v>0</v>
      </c>
      <c r="GR6948" s="77" t="s">
        <v>423</v>
      </c>
      <c r="GS6948" s="77">
        <v>0</v>
      </c>
      <c r="GT6948" s="77">
        <v>0</v>
      </c>
      <c r="GU6948" s="77">
        <v>5.59662090813094E-2</v>
      </c>
      <c r="GV6948" s="77">
        <v>9.1305143414090208E-5</v>
      </c>
      <c r="GW6948" s="77">
        <v>5.59662090813094E-2</v>
      </c>
      <c r="GX6948" s="77">
        <v>9.1305143414090208E-5</v>
      </c>
      <c r="GY6948" s="77">
        <v>5.59662090813094E-2</v>
      </c>
      <c r="GZ6948" s="77">
        <v>9.1305143414090208E-5</v>
      </c>
    </row>
    <row r="6949" spans="187:208" x14ac:dyDescent="0.25">
      <c r="GE6949" s="77" t="s">
        <v>427</v>
      </c>
      <c r="GF6949" s="77" t="s">
        <v>155</v>
      </c>
      <c r="GG6949" s="77" t="s">
        <v>482</v>
      </c>
      <c r="GH6949" s="77" t="s">
        <v>474</v>
      </c>
      <c r="GI6949" s="77">
        <v>2023</v>
      </c>
      <c r="GJ6949" s="77" t="s">
        <v>303</v>
      </c>
      <c r="GK6949" s="77">
        <v>4.1186611014015093E-2</v>
      </c>
      <c r="GL6949" s="77">
        <v>79.797224</v>
      </c>
      <c r="GM6949" s="77">
        <v>2023</v>
      </c>
      <c r="GN6949" s="77" t="s">
        <v>175</v>
      </c>
      <c r="GO6949" s="77">
        <v>5.3000000000000005E-2</v>
      </c>
      <c r="GP6949" s="77">
        <v>3</v>
      </c>
      <c r="GQ6949" s="77">
        <v>0</v>
      </c>
      <c r="GR6949" s="77" t="s">
        <v>423</v>
      </c>
      <c r="GS6949" s="77">
        <v>0</v>
      </c>
      <c r="GT6949" s="77">
        <v>0</v>
      </c>
      <c r="GU6949" s="77">
        <v>5.59662090813094E-2</v>
      </c>
      <c r="GV6949" s="77">
        <v>2.3050584833609294E-3</v>
      </c>
      <c r="GW6949" s="77">
        <v>5.59662090813094E-2</v>
      </c>
      <c r="GX6949" s="77">
        <v>2.3050584833609294E-3</v>
      </c>
      <c r="GY6949" s="77">
        <v>5.59662090813094E-2</v>
      </c>
      <c r="GZ6949" s="77">
        <v>2.3050584833609294E-3</v>
      </c>
    </row>
    <row r="6950" spans="187:208" x14ac:dyDescent="0.25">
      <c r="GE6950" s="77" t="s">
        <v>422</v>
      </c>
      <c r="GF6950" s="77" t="s">
        <v>155</v>
      </c>
      <c r="GG6950" s="77" t="s">
        <v>482</v>
      </c>
      <c r="GH6950" s="77" t="s">
        <v>474</v>
      </c>
      <c r="GI6950" s="77">
        <v>2024</v>
      </c>
      <c r="GJ6950" s="77" t="s">
        <v>305</v>
      </c>
      <c r="GK6950" s="77">
        <v>3.7590224611388653E-2</v>
      </c>
      <c r="GL6950" s="77">
        <v>79.797224</v>
      </c>
      <c r="GM6950" s="77">
        <v>2024</v>
      </c>
      <c r="GN6950" s="77" t="s">
        <v>175</v>
      </c>
      <c r="GO6950" s="77">
        <v>0.13250000000000001</v>
      </c>
      <c r="GP6950" s="77">
        <v>3</v>
      </c>
      <c r="GQ6950" s="77">
        <v>0</v>
      </c>
      <c r="GR6950" s="77" t="s">
        <v>423</v>
      </c>
      <c r="GS6950" s="77">
        <v>0</v>
      </c>
      <c r="GT6950" s="77">
        <v>0</v>
      </c>
      <c r="GU6950" s="77">
        <v>0</v>
      </c>
      <c r="GV6950" s="77">
        <v>0</v>
      </c>
      <c r="GW6950" s="77">
        <v>0.1527377521613833</v>
      </c>
      <c r="GX6950" s="77">
        <v>5.7414464103850114E-3</v>
      </c>
      <c r="GY6950" s="77">
        <v>0.1527377521613833</v>
      </c>
      <c r="GZ6950" s="77">
        <v>5.7414464103850114E-3</v>
      </c>
    </row>
    <row r="6951" spans="187:208" x14ac:dyDescent="0.25">
      <c r="GE6951" s="77" t="s">
        <v>425</v>
      </c>
      <c r="GF6951" s="77" t="s">
        <v>155</v>
      </c>
      <c r="GG6951" s="77" t="s">
        <v>482</v>
      </c>
      <c r="GH6951" s="77" t="s">
        <v>474</v>
      </c>
      <c r="GI6951" s="77">
        <v>2024</v>
      </c>
      <c r="GJ6951" s="77" t="s">
        <v>301</v>
      </c>
      <c r="GK6951" s="77">
        <v>1.631433411568744E-3</v>
      </c>
      <c r="GL6951" s="77">
        <v>79.797224</v>
      </c>
      <c r="GM6951" s="77">
        <v>2024</v>
      </c>
      <c r="GN6951" s="77" t="s">
        <v>175</v>
      </c>
      <c r="GO6951" s="77">
        <v>5.3000000000000005E-2</v>
      </c>
      <c r="GP6951" s="77">
        <v>3</v>
      </c>
      <c r="GQ6951" s="77">
        <v>0</v>
      </c>
      <c r="GR6951" s="77" t="s">
        <v>423</v>
      </c>
      <c r="GS6951" s="77">
        <v>0</v>
      </c>
      <c r="GT6951" s="77">
        <v>0</v>
      </c>
      <c r="GU6951" s="77">
        <v>0</v>
      </c>
      <c r="GV6951" s="77">
        <v>0</v>
      </c>
      <c r="GW6951" s="77">
        <v>5.59662090813094E-2</v>
      </c>
      <c r="GX6951" s="77">
        <v>9.1305143414090208E-5</v>
      </c>
      <c r="GY6951" s="77">
        <v>5.59662090813094E-2</v>
      </c>
      <c r="GZ6951" s="77">
        <v>9.1305143414090208E-5</v>
      </c>
    </row>
    <row r="6952" spans="187:208" x14ac:dyDescent="0.25">
      <c r="GE6952" s="77" t="s">
        <v>427</v>
      </c>
      <c r="GF6952" s="77" t="s">
        <v>155</v>
      </c>
      <c r="GG6952" s="77" t="s">
        <v>482</v>
      </c>
      <c r="GH6952" s="77" t="s">
        <v>474</v>
      </c>
      <c r="GI6952" s="77">
        <v>2024</v>
      </c>
      <c r="GJ6952" s="77" t="s">
        <v>303</v>
      </c>
      <c r="GK6952" s="77">
        <v>4.1186611014015093E-2</v>
      </c>
      <c r="GL6952" s="77">
        <v>79.797224</v>
      </c>
      <c r="GM6952" s="77">
        <v>2024</v>
      </c>
      <c r="GN6952" s="77" t="s">
        <v>175</v>
      </c>
      <c r="GO6952" s="77">
        <v>5.3000000000000005E-2</v>
      </c>
      <c r="GP6952" s="77">
        <v>3</v>
      </c>
      <c r="GQ6952" s="77">
        <v>0</v>
      </c>
      <c r="GR6952" s="77" t="s">
        <v>423</v>
      </c>
      <c r="GS6952" s="77">
        <v>0</v>
      </c>
      <c r="GT6952" s="77">
        <v>0</v>
      </c>
      <c r="GU6952" s="77">
        <v>0</v>
      </c>
      <c r="GV6952" s="77">
        <v>0</v>
      </c>
      <c r="GW6952" s="77">
        <v>5.59662090813094E-2</v>
      </c>
      <c r="GX6952" s="77">
        <v>2.3050584833609294E-3</v>
      </c>
      <c r="GY6952" s="77">
        <v>5.59662090813094E-2</v>
      </c>
      <c r="GZ6952" s="77">
        <v>2.3050584833609294E-3</v>
      </c>
    </row>
    <row r="6953" spans="187:208" x14ac:dyDescent="0.25">
      <c r="GE6953" s="77" t="s">
        <v>422</v>
      </c>
      <c r="GF6953" s="77" t="s">
        <v>155</v>
      </c>
      <c r="GG6953" s="77" t="s">
        <v>482</v>
      </c>
      <c r="GH6953" s="77" t="s">
        <v>474</v>
      </c>
      <c r="GI6953" s="77">
        <v>2025</v>
      </c>
      <c r="GJ6953" s="77" t="s">
        <v>305</v>
      </c>
      <c r="GK6953" s="77">
        <v>3.7590224611388653E-2</v>
      </c>
      <c r="GL6953" s="77">
        <v>79.797224</v>
      </c>
      <c r="GM6953" s="77">
        <v>2025</v>
      </c>
      <c r="GN6953" s="77" t="s">
        <v>175</v>
      </c>
      <c r="GO6953" s="77">
        <v>0.13250000000000001</v>
      </c>
      <c r="GP6953" s="77">
        <v>3</v>
      </c>
      <c r="GQ6953" s="77">
        <v>0</v>
      </c>
      <c r="GR6953" s="77" t="s">
        <v>423</v>
      </c>
      <c r="GS6953" s="77">
        <v>0</v>
      </c>
      <c r="GT6953" s="77">
        <v>0</v>
      </c>
      <c r="GU6953" s="77">
        <v>0</v>
      </c>
      <c r="GV6953" s="77">
        <v>0</v>
      </c>
      <c r="GW6953" s="77">
        <v>0</v>
      </c>
      <c r="GX6953" s="77">
        <v>0</v>
      </c>
      <c r="GY6953" s="77">
        <v>0.1527377521613833</v>
      </c>
      <c r="GZ6953" s="77">
        <v>5.7414464103850114E-3</v>
      </c>
    </row>
    <row r="6954" spans="187:208" x14ac:dyDescent="0.25">
      <c r="GE6954" s="77" t="s">
        <v>425</v>
      </c>
      <c r="GF6954" s="77" t="s">
        <v>155</v>
      </c>
      <c r="GG6954" s="77" t="s">
        <v>482</v>
      </c>
      <c r="GH6954" s="77" t="s">
        <v>474</v>
      </c>
      <c r="GI6954" s="77">
        <v>2025</v>
      </c>
      <c r="GJ6954" s="77" t="s">
        <v>301</v>
      </c>
      <c r="GK6954" s="77">
        <v>1.631433411568744E-3</v>
      </c>
      <c r="GL6954" s="77">
        <v>79.797224</v>
      </c>
      <c r="GM6954" s="77">
        <v>2025</v>
      </c>
      <c r="GN6954" s="77" t="s">
        <v>175</v>
      </c>
      <c r="GO6954" s="77">
        <v>5.3000000000000005E-2</v>
      </c>
      <c r="GP6954" s="77">
        <v>3</v>
      </c>
      <c r="GQ6954" s="77">
        <v>0</v>
      </c>
      <c r="GR6954" s="77" t="s">
        <v>423</v>
      </c>
      <c r="GS6954" s="77">
        <v>0</v>
      </c>
      <c r="GT6954" s="77">
        <v>0</v>
      </c>
      <c r="GU6954" s="77">
        <v>0</v>
      </c>
      <c r="GV6954" s="77">
        <v>0</v>
      </c>
      <c r="GW6954" s="77">
        <v>0</v>
      </c>
      <c r="GX6954" s="77">
        <v>0</v>
      </c>
      <c r="GY6954" s="77">
        <v>5.59662090813094E-2</v>
      </c>
      <c r="GZ6954" s="77">
        <v>9.1305143414090208E-5</v>
      </c>
    </row>
    <row r="6955" spans="187:208" x14ac:dyDescent="0.25">
      <c r="GE6955" s="77" t="s">
        <v>427</v>
      </c>
      <c r="GF6955" s="77" t="s">
        <v>155</v>
      </c>
      <c r="GG6955" s="77" t="s">
        <v>482</v>
      </c>
      <c r="GH6955" s="77" t="s">
        <v>474</v>
      </c>
      <c r="GI6955" s="77">
        <v>2025</v>
      </c>
      <c r="GJ6955" s="77" t="s">
        <v>303</v>
      </c>
      <c r="GK6955" s="77">
        <v>4.1186611014015093E-2</v>
      </c>
      <c r="GL6955" s="77">
        <v>79.797224</v>
      </c>
      <c r="GM6955" s="77">
        <v>2025</v>
      </c>
      <c r="GN6955" s="77" t="s">
        <v>175</v>
      </c>
      <c r="GO6955" s="77">
        <v>5.3000000000000005E-2</v>
      </c>
      <c r="GP6955" s="77">
        <v>3</v>
      </c>
      <c r="GQ6955" s="77">
        <v>0</v>
      </c>
      <c r="GR6955" s="77" t="s">
        <v>423</v>
      </c>
      <c r="GS6955" s="77">
        <v>0</v>
      </c>
      <c r="GT6955" s="77">
        <v>0</v>
      </c>
      <c r="GU6955" s="77">
        <v>0</v>
      </c>
      <c r="GV6955" s="77">
        <v>0</v>
      </c>
      <c r="GW6955" s="77">
        <v>0</v>
      </c>
      <c r="GX6955" s="77">
        <v>0</v>
      </c>
      <c r="GY6955" s="77">
        <v>5.59662090813094E-2</v>
      </c>
      <c r="GZ6955" s="77">
        <v>2.3050584833609294E-3</v>
      </c>
    </row>
    <row r="6956" spans="187:208" x14ac:dyDescent="0.25">
      <c r="GE6956" s="77" t="s">
        <v>422</v>
      </c>
      <c r="GF6956" s="77" t="s">
        <v>155</v>
      </c>
      <c r="GG6956" s="77" t="s">
        <v>482</v>
      </c>
      <c r="GH6956" s="77" t="s">
        <v>481</v>
      </c>
      <c r="GI6956" s="77">
        <v>2021</v>
      </c>
      <c r="GJ6956" s="77" t="s">
        <v>305</v>
      </c>
      <c r="GK6956" s="77">
        <v>409.22373582044048</v>
      </c>
      <c r="GL6956" s="77">
        <v>79.797224</v>
      </c>
      <c r="GM6956" s="77">
        <v>2021</v>
      </c>
      <c r="GN6956" s="77" t="s">
        <v>175</v>
      </c>
      <c r="GO6956" s="77">
        <v>0.13250000000000001</v>
      </c>
      <c r="GP6956" s="77">
        <v>3</v>
      </c>
      <c r="GQ6956" s="77">
        <v>0</v>
      </c>
      <c r="GR6956" s="77" t="s">
        <v>423</v>
      </c>
      <c r="GS6956" s="77">
        <v>0.1527377521613833</v>
      </c>
      <c r="GT6956" s="77">
        <v>62.50391354029783</v>
      </c>
      <c r="GU6956" s="77">
        <v>0.1527377521613833</v>
      </c>
      <c r="GV6956" s="77">
        <v>62.50391354029783</v>
      </c>
      <c r="GW6956" s="77">
        <v>0</v>
      </c>
      <c r="GX6956" s="77">
        <v>0</v>
      </c>
      <c r="GY6956" s="77">
        <v>0</v>
      </c>
      <c r="GZ6956" s="77">
        <v>0</v>
      </c>
    </row>
    <row r="6957" spans="187:208" x14ac:dyDescent="0.25">
      <c r="GE6957" s="77" t="s">
        <v>425</v>
      </c>
      <c r="GF6957" s="77" t="s">
        <v>155</v>
      </c>
      <c r="GG6957" s="77" t="s">
        <v>482</v>
      </c>
      <c r="GH6957" s="77" t="s">
        <v>481</v>
      </c>
      <c r="GI6957" s="77">
        <v>2021</v>
      </c>
      <c r="GJ6957" s="77" t="s">
        <v>301</v>
      </c>
      <c r="GK6957" s="77">
        <v>13469.087812377</v>
      </c>
      <c r="GL6957" s="77">
        <v>79.797224</v>
      </c>
      <c r="GM6957" s="77">
        <v>2021</v>
      </c>
      <c r="GN6957" s="77" t="s">
        <v>175</v>
      </c>
      <c r="GO6957" s="77">
        <v>5.3000000000000005E-2</v>
      </c>
      <c r="GP6957" s="77">
        <v>3</v>
      </c>
      <c r="GQ6957" s="77">
        <v>0</v>
      </c>
      <c r="GR6957" s="77" t="s">
        <v>423</v>
      </c>
      <c r="GS6957" s="77">
        <v>5.59662090813094E-2</v>
      </c>
      <c r="GT6957" s="77">
        <v>753.81378464200736</v>
      </c>
      <c r="GU6957" s="77">
        <v>5.59662090813094E-2</v>
      </c>
      <c r="GV6957" s="77">
        <v>753.81378464200736</v>
      </c>
      <c r="GW6957" s="77">
        <v>0</v>
      </c>
      <c r="GX6957" s="77">
        <v>0</v>
      </c>
      <c r="GY6957" s="77">
        <v>0</v>
      </c>
      <c r="GZ6957" s="77">
        <v>0</v>
      </c>
    </row>
    <row r="6958" spans="187:208" x14ac:dyDescent="0.25">
      <c r="GE6958" s="77" t="s">
        <v>427</v>
      </c>
      <c r="GF6958" s="77" t="s">
        <v>155</v>
      </c>
      <c r="GG6958" s="77" t="s">
        <v>482</v>
      </c>
      <c r="GH6958" s="77" t="s">
        <v>481</v>
      </c>
      <c r="GI6958" s="77">
        <v>2021</v>
      </c>
      <c r="GJ6958" s="77" t="s">
        <v>303</v>
      </c>
      <c r="GK6958" s="77">
        <v>7205.5312760241877</v>
      </c>
      <c r="GL6958" s="77">
        <v>79.797224</v>
      </c>
      <c r="GM6958" s="77">
        <v>2021</v>
      </c>
      <c r="GN6958" s="77" t="s">
        <v>175</v>
      </c>
      <c r="GO6958" s="77">
        <v>5.3000000000000005E-2</v>
      </c>
      <c r="GP6958" s="77">
        <v>3</v>
      </c>
      <c r="GQ6958" s="77">
        <v>0</v>
      </c>
      <c r="GR6958" s="77" t="s">
        <v>423</v>
      </c>
      <c r="GS6958" s="77">
        <v>5.59662090813094E-2</v>
      </c>
      <c r="GT6958" s="77">
        <v>403.26626993588383</v>
      </c>
      <c r="GU6958" s="77">
        <v>5.59662090813094E-2</v>
      </c>
      <c r="GV6958" s="77">
        <v>403.26626993588383</v>
      </c>
      <c r="GW6958" s="77">
        <v>0</v>
      </c>
      <c r="GX6958" s="77">
        <v>0</v>
      </c>
      <c r="GY6958" s="77">
        <v>0</v>
      </c>
      <c r="GZ6958" s="77">
        <v>0</v>
      </c>
    </row>
    <row r="6959" spans="187:208" x14ac:dyDescent="0.25">
      <c r="GE6959" s="77" t="s">
        <v>422</v>
      </c>
      <c r="GF6959" s="77" t="s">
        <v>155</v>
      </c>
      <c r="GG6959" s="77" t="s">
        <v>482</v>
      </c>
      <c r="GH6959" s="77" t="s">
        <v>481</v>
      </c>
      <c r="GI6959" s="77">
        <v>2022</v>
      </c>
      <c r="GJ6959" s="77" t="s">
        <v>305</v>
      </c>
      <c r="GK6959" s="77">
        <v>409.22373582044048</v>
      </c>
      <c r="GL6959" s="77">
        <v>79.797224</v>
      </c>
      <c r="GM6959" s="77">
        <v>2022</v>
      </c>
      <c r="GN6959" s="77" t="s">
        <v>175</v>
      </c>
      <c r="GO6959" s="77">
        <v>0.13250000000000001</v>
      </c>
      <c r="GP6959" s="77">
        <v>3</v>
      </c>
      <c r="GQ6959" s="77">
        <v>0</v>
      </c>
      <c r="GR6959" s="77" t="s">
        <v>423</v>
      </c>
      <c r="GS6959" s="77">
        <v>0.1527377521613833</v>
      </c>
      <c r="GT6959" s="77">
        <v>62.50391354029783</v>
      </c>
      <c r="GU6959" s="77">
        <v>0.1527377521613833</v>
      </c>
      <c r="GV6959" s="77">
        <v>62.50391354029783</v>
      </c>
      <c r="GW6959" s="77">
        <v>0.1527377521613833</v>
      </c>
      <c r="GX6959" s="77">
        <v>62.50391354029783</v>
      </c>
      <c r="GY6959" s="77">
        <v>0</v>
      </c>
      <c r="GZ6959" s="77">
        <v>0</v>
      </c>
    </row>
    <row r="6960" spans="187:208" x14ac:dyDescent="0.25">
      <c r="GE6960" s="77" t="s">
        <v>425</v>
      </c>
      <c r="GF6960" s="77" t="s">
        <v>155</v>
      </c>
      <c r="GG6960" s="77" t="s">
        <v>482</v>
      </c>
      <c r="GH6960" s="77" t="s">
        <v>481</v>
      </c>
      <c r="GI6960" s="77">
        <v>2022</v>
      </c>
      <c r="GJ6960" s="77" t="s">
        <v>301</v>
      </c>
      <c r="GK6960" s="77">
        <v>13469.087812377</v>
      </c>
      <c r="GL6960" s="77">
        <v>79.797224</v>
      </c>
      <c r="GM6960" s="77">
        <v>2022</v>
      </c>
      <c r="GN6960" s="77" t="s">
        <v>175</v>
      </c>
      <c r="GO6960" s="77">
        <v>5.3000000000000005E-2</v>
      </c>
      <c r="GP6960" s="77">
        <v>3</v>
      </c>
      <c r="GQ6960" s="77">
        <v>0</v>
      </c>
      <c r="GR6960" s="77" t="s">
        <v>423</v>
      </c>
      <c r="GS6960" s="77">
        <v>5.59662090813094E-2</v>
      </c>
      <c r="GT6960" s="77">
        <v>753.81378464200736</v>
      </c>
      <c r="GU6960" s="77">
        <v>5.59662090813094E-2</v>
      </c>
      <c r="GV6960" s="77">
        <v>753.81378464200736</v>
      </c>
      <c r="GW6960" s="77">
        <v>5.59662090813094E-2</v>
      </c>
      <c r="GX6960" s="77">
        <v>753.81378464200736</v>
      </c>
      <c r="GY6960" s="77">
        <v>0</v>
      </c>
      <c r="GZ6960" s="77">
        <v>0</v>
      </c>
    </row>
    <row r="6961" spans="187:208" x14ac:dyDescent="0.25">
      <c r="GE6961" s="77" t="s">
        <v>427</v>
      </c>
      <c r="GF6961" s="77" t="s">
        <v>155</v>
      </c>
      <c r="GG6961" s="77" t="s">
        <v>482</v>
      </c>
      <c r="GH6961" s="77" t="s">
        <v>481</v>
      </c>
      <c r="GI6961" s="77">
        <v>2022</v>
      </c>
      <c r="GJ6961" s="77" t="s">
        <v>303</v>
      </c>
      <c r="GK6961" s="77">
        <v>7205.5312760241877</v>
      </c>
      <c r="GL6961" s="77">
        <v>79.797224</v>
      </c>
      <c r="GM6961" s="77">
        <v>2022</v>
      </c>
      <c r="GN6961" s="77" t="s">
        <v>175</v>
      </c>
      <c r="GO6961" s="77">
        <v>5.3000000000000005E-2</v>
      </c>
      <c r="GP6961" s="77">
        <v>3</v>
      </c>
      <c r="GQ6961" s="77">
        <v>0</v>
      </c>
      <c r="GR6961" s="77" t="s">
        <v>423</v>
      </c>
      <c r="GS6961" s="77">
        <v>5.59662090813094E-2</v>
      </c>
      <c r="GT6961" s="77">
        <v>403.26626993588383</v>
      </c>
      <c r="GU6961" s="77">
        <v>5.59662090813094E-2</v>
      </c>
      <c r="GV6961" s="77">
        <v>403.26626993588383</v>
      </c>
      <c r="GW6961" s="77">
        <v>5.59662090813094E-2</v>
      </c>
      <c r="GX6961" s="77">
        <v>403.26626993588383</v>
      </c>
      <c r="GY6961" s="77">
        <v>0</v>
      </c>
      <c r="GZ6961" s="77">
        <v>0</v>
      </c>
    </row>
    <row r="6962" spans="187:208" x14ac:dyDescent="0.25">
      <c r="GE6962" s="77" t="s">
        <v>422</v>
      </c>
      <c r="GF6962" s="77" t="s">
        <v>155</v>
      </c>
      <c r="GG6962" s="77" t="s">
        <v>482</v>
      </c>
      <c r="GH6962" s="77" t="s">
        <v>481</v>
      </c>
      <c r="GI6962" s="77">
        <v>2023</v>
      </c>
      <c r="GJ6962" s="77" t="s">
        <v>305</v>
      </c>
      <c r="GK6962" s="77">
        <v>428.60232122030828</v>
      </c>
      <c r="GL6962" s="77">
        <v>79.797224</v>
      </c>
      <c r="GM6962" s="77">
        <v>2023</v>
      </c>
      <c r="GN6962" s="77" t="s">
        <v>175</v>
      </c>
      <c r="GO6962" s="77">
        <v>0.13250000000000001</v>
      </c>
      <c r="GP6962" s="77">
        <v>3</v>
      </c>
      <c r="GQ6962" s="77">
        <v>0</v>
      </c>
      <c r="GR6962" s="77" t="s">
        <v>423</v>
      </c>
      <c r="GS6962" s="77">
        <v>0</v>
      </c>
      <c r="GT6962" s="77">
        <v>0</v>
      </c>
      <c r="GU6962" s="77">
        <v>0.1527377521613833</v>
      </c>
      <c r="GV6962" s="77">
        <v>65.463755114341041</v>
      </c>
      <c r="GW6962" s="77">
        <v>0.1527377521613833</v>
      </c>
      <c r="GX6962" s="77">
        <v>65.463755114341041</v>
      </c>
      <c r="GY6962" s="77">
        <v>0.1527377521613833</v>
      </c>
      <c r="GZ6962" s="77">
        <v>65.463755114341041</v>
      </c>
    </row>
    <row r="6963" spans="187:208" x14ac:dyDescent="0.25">
      <c r="GE6963" s="77" t="s">
        <v>425</v>
      </c>
      <c r="GF6963" s="77" t="s">
        <v>155</v>
      </c>
      <c r="GG6963" s="77" t="s">
        <v>482</v>
      </c>
      <c r="GH6963" s="77" t="s">
        <v>481</v>
      </c>
      <c r="GI6963" s="77">
        <v>2023</v>
      </c>
      <c r="GJ6963" s="77" t="s">
        <v>301</v>
      </c>
      <c r="GK6963" s="77">
        <v>13939.56097345665</v>
      </c>
      <c r="GL6963" s="77">
        <v>79.797224</v>
      </c>
      <c r="GM6963" s="77">
        <v>2023</v>
      </c>
      <c r="GN6963" s="77" t="s">
        <v>175</v>
      </c>
      <c r="GO6963" s="77">
        <v>5.3000000000000005E-2</v>
      </c>
      <c r="GP6963" s="77">
        <v>3</v>
      </c>
      <c r="GQ6963" s="77">
        <v>0</v>
      </c>
      <c r="GR6963" s="77" t="s">
        <v>423</v>
      </c>
      <c r="GS6963" s="77">
        <v>0</v>
      </c>
      <c r="GT6963" s="77">
        <v>0</v>
      </c>
      <c r="GU6963" s="77">
        <v>5.59662090813094E-2</v>
      </c>
      <c r="GV6963" s="77">
        <v>780.14438394213562</v>
      </c>
      <c r="GW6963" s="77">
        <v>5.59662090813094E-2</v>
      </c>
      <c r="GX6963" s="77">
        <v>780.14438394213562</v>
      </c>
      <c r="GY6963" s="77">
        <v>5.59662090813094E-2</v>
      </c>
      <c r="GZ6963" s="77">
        <v>780.14438394213562</v>
      </c>
    </row>
    <row r="6964" spans="187:208" x14ac:dyDescent="0.25">
      <c r="GE6964" s="77" t="s">
        <v>427</v>
      </c>
      <c r="GF6964" s="77" t="s">
        <v>155</v>
      </c>
      <c r="GG6964" s="77" t="s">
        <v>482</v>
      </c>
      <c r="GH6964" s="77" t="s">
        <v>481</v>
      </c>
      <c r="GI6964" s="77">
        <v>2023</v>
      </c>
      <c r="GJ6964" s="77" t="s">
        <v>303</v>
      </c>
      <c r="GK6964" s="77">
        <v>7467.8148194512351</v>
      </c>
      <c r="GL6964" s="77">
        <v>79.797224</v>
      </c>
      <c r="GM6964" s="77">
        <v>2023</v>
      </c>
      <c r="GN6964" s="77" t="s">
        <v>175</v>
      </c>
      <c r="GO6964" s="77">
        <v>5.3000000000000005E-2</v>
      </c>
      <c r="GP6964" s="77">
        <v>3</v>
      </c>
      <c r="GQ6964" s="77">
        <v>0</v>
      </c>
      <c r="GR6964" s="77" t="s">
        <v>423</v>
      </c>
      <c r="GS6964" s="77">
        <v>0</v>
      </c>
      <c r="GT6964" s="77">
        <v>0</v>
      </c>
      <c r="GU6964" s="77">
        <v>5.59662090813094E-2</v>
      </c>
      <c r="GV6964" s="77">
        <v>417.94528556590865</v>
      </c>
      <c r="GW6964" s="77">
        <v>5.59662090813094E-2</v>
      </c>
      <c r="GX6964" s="77">
        <v>417.94528556590865</v>
      </c>
      <c r="GY6964" s="77">
        <v>5.59662090813094E-2</v>
      </c>
      <c r="GZ6964" s="77">
        <v>417.94528556590865</v>
      </c>
    </row>
    <row r="6965" spans="187:208" x14ac:dyDescent="0.25">
      <c r="GE6965" s="77" t="s">
        <v>422</v>
      </c>
      <c r="GF6965" s="77" t="s">
        <v>155</v>
      </c>
      <c r="GG6965" s="77" t="s">
        <v>482</v>
      </c>
      <c r="GH6965" s="77" t="s">
        <v>481</v>
      </c>
      <c r="GI6965" s="77">
        <v>2024</v>
      </c>
      <c r="GJ6965" s="77" t="s">
        <v>305</v>
      </c>
      <c r="GK6965" s="77">
        <v>428.60232122030828</v>
      </c>
      <c r="GL6965" s="77">
        <v>79.797224</v>
      </c>
      <c r="GM6965" s="77">
        <v>2024</v>
      </c>
      <c r="GN6965" s="77" t="s">
        <v>175</v>
      </c>
      <c r="GO6965" s="77">
        <v>0.13250000000000001</v>
      </c>
      <c r="GP6965" s="77">
        <v>3</v>
      </c>
      <c r="GQ6965" s="77">
        <v>0</v>
      </c>
      <c r="GR6965" s="77" t="s">
        <v>423</v>
      </c>
      <c r="GS6965" s="77">
        <v>0</v>
      </c>
      <c r="GT6965" s="77">
        <v>0</v>
      </c>
      <c r="GU6965" s="77">
        <v>0</v>
      </c>
      <c r="GV6965" s="77">
        <v>0</v>
      </c>
      <c r="GW6965" s="77">
        <v>0.1527377521613833</v>
      </c>
      <c r="GX6965" s="77">
        <v>65.463755114341041</v>
      </c>
      <c r="GY6965" s="77">
        <v>0.1527377521613833</v>
      </c>
      <c r="GZ6965" s="77">
        <v>65.463755114341041</v>
      </c>
    </row>
    <row r="6966" spans="187:208" x14ac:dyDescent="0.25">
      <c r="GE6966" s="77" t="s">
        <v>425</v>
      </c>
      <c r="GF6966" s="77" t="s">
        <v>155</v>
      </c>
      <c r="GG6966" s="77" t="s">
        <v>482</v>
      </c>
      <c r="GH6966" s="77" t="s">
        <v>481</v>
      </c>
      <c r="GI6966" s="77">
        <v>2024</v>
      </c>
      <c r="GJ6966" s="77" t="s">
        <v>301</v>
      </c>
      <c r="GK6966" s="77">
        <v>13939.56097345665</v>
      </c>
      <c r="GL6966" s="77">
        <v>79.797224</v>
      </c>
      <c r="GM6966" s="77">
        <v>2024</v>
      </c>
      <c r="GN6966" s="77" t="s">
        <v>175</v>
      </c>
      <c r="GO6966" s="77">
        <v>5.3000000000000005E-2</v>
      </c>
      <c r="GP6966" s="77">
        <v>3</v>
      </c>
      <c r="GQ6966" s="77">
        <v>0</v>
      </c>
      <c r="GR6966" s="77" t="s">
        <v>423</v>
      </c>
      <c r="GS6966" s="77">
        <v>0</v>
      </c>
      <c r="GT6966" s="77">
        <v>0</v>
      </c>
      <c r="GU6966" s="77">
        <v>0</v>
      </c>
      <c r="GV6966" s="77">
        <v>0</v>
      </c>
      <c r="GW6966" s="77">
        <v>5.59662090813094E-2</v>
      </c>
      <c r="GX6966" s="77">
        <v>780.14438394213562</v>
      </c>
      <c r="GY6966" s="77">
        <v>5.59662090813094E-2</v>
      </c>
      <c r="GZ6966" s="77">
        <v>780.14438394213562</v>
      </c>
    </row>
    <row r="6967" spans="187:208" x14ac:dyDescent="0.25">
      <c r="GE6967" s="77" t="s">
        <v>427</v>
      </c>
      <c r="GF6967" s="77" t="s">
        <v>155</v>
      </c>
      <c r="GG6967" s="77" t="s">
        <v>482</v>
      </c>
      <c r="GH6967" s="77" t="s">
        <v>481</v>
      </c>
      <c r="GI6967" s="77">
        <v>2024</v>
      </c>
      <c r="GJ6967" s="77" t="s">
        <v>303</v>
      </c>
      <c r="GK6967" s="77">
        <v>7467.8148194512351</v>
      </c>
      <c r="GL6967" s="77">
        <v>79.797224</v>
      </c>
      <c r="GM6967" s="77">
        <v>2024</v>
      </c>
      <c r="GN6967" s="77" t="s">
        <v>175</v>
      </c>
      <c r="GO6967" s="77">
        <v>5.3000000000000005E-2</v>
      </c>
      <c r="GP6967" s="77">
        <v>3</v>
      </c>
      <c r="GQ6967" s="77">
        <v>0</v>
      </c>
      <c r="GR6967" s="77" t="s">
        <v>423</v>
      </c>
      <c r="GS6967" s="77">
        <v>0</v>
      </c>
      <c r="GT6967" s="77">
        <v>0</v>
      </c>
      <c r="GU6967" s="77">
        <v>0</v>
      </c>
      <c r="GV6967" s="77">
        <v>0</v>
      </c>
      <c r="GW6967" s="77">
        <v>5.59662090813094E-2</v>
      </c>
      <c r="GX6967" s="77">
        <v>417.94528556590865</v>
      </c>
      <c r="GY6967" s="77">
        <v>5.59662090813094E-2</v>
      </c>
      <c r="GZ6967" s="77">
        <v>417.94528556590865</v>
      </c>
    </row>
    <row r="6968" spans="187:208" x14ac:dyDescent="0.25">
      <c r="GE6968" s="77" t="s">
        <v>422</v>
      </c>
      <c r="GF6968" s="77" t="s">
        <v>155</v>
      </c>
      <c r="GG6968" s="77" t="s">
        <v>482</v>
      </c>
      <c r="GH6968" s="77" t="s">
        <v>481</v>
      </c>
      <c r="GI6968" s="77">
        <v>2025</v>
      </c>
      <c r="GJ6968" s="77" t="s">
        <v>305</v>
      </c>
      <c r="GK6968" s="77">
        <v>428.60232122030828</v>
      </c>
      <c r="GL6968" s="77">
        <v>79.797224</v>
      </c>
      <c r="GM6968" s="77">
        <v>2025</v>
      </c>
      <c r="GN6968" s="77" t="s">
        <v>175</v>
      </c>
      <c r="GO6968" s="77">
        <v>0.13250000000000001</v>
      </c>
      <c r="GP6968" s="77">
        <v>3</v>
      </c>
      <c r="GQ6968" s="77">
        <v>0</v>
      </c>
      <c r="GR6968" s="77" t="s">
        <v>423</v>
      </c>
      <c r="GS6968" s="77">
        <v>0</v>
      </c>
      <c r="GT6968" s="77">
        <v>0</v>
      </c>
      <c r="GU6968" s="77">
        <v>0</v>
      </c>
      <c r="GV6968" s="77">
        <v>0</v>
      </c>
      <c r="GW6968" s="77">
        <v>0</v>
      </c>
      <c r="GX6968" s="77">
        <v>0</v>
      </c>
      <c r="GY6968" s="77">
        <v>0.1527377521613833</v>
      </c>
      <c r="GZ6968" s="77">
        <v>65.463755114341041</v>
      </c>
    </row>
    <row r="6969" spans="187:208" x14ac:dyDescent="0.25">
      <c r="GE6969" s="77" t="s">
        <v>425</v>
      </c>
      <c r="GF6969" s="77" t="s">
        <v>155</v>
      </c>
      <c r="GG6969" s="77" t="s">
        <v>482</v>
      </c>
      <c r="GH6969" s="77" t="s">
        <v>481</v>
      </c>
      <c r="GI6969" s="77">
        <v>2025</v>
      </c>
      <c r="GJ6969" s="77" t="s">
        <v>301</v>
      </c>
      <c r="GK6969" s="77">
        <v>13939.56097345665</v>
      </c>
      <c r="GL6969" s="77">
        <v>79.797224</v>
      </c>
      <c r="GM6969" s="77">
        <v>2025</v>
      </c>
      <c r="GN6969" s="77" t="s">
        <v>175</v>
      </c>
      <c r="GO6969" s="77">
        <v>5.3000000000000005E-2</v>
      </c>
      <c r="GP6969" s="77">
        <v>3</v>
      </c>
      <c r="GQ6969" s="77">
        <v>0</v>
      </c>
      <c r="GR6969" s="77" t="s">
        <v>423</v>
      </c>
      <c r="GS6969" s="77">
        <v>0</v>
      </c>
      <c r="GT6969" s="77">
        <v>0</v>
      </c>
      <c r="GU6969" s="77">
        <v>0</v>
      </c>
      <c r="GV6969" s="77">
        <v>0</v>
      </c>
      <c r="GW6969" s="77">
        <v>0</v>
      </c>
      <c r="GX6969" s="77">
        <v>0</v>
      </c>
      <c r="GY6969" s="77">
        <v>5.59662090813094E-2</v>
      </c>
      <c r="GZ6969" s="77">
        <v>780.14438394213562</v>
      </c>
    </row>
    <row r="6970" spans="187:208" x14ac:dyDescent="0.25">
      <c r="GE6970" s="77" t="s">
        <v>427</v>
      </c>
      <c r="GF6970" s="77" t="s">
        <v>155</v>
      </c>
      <c r="GG6970" s="77" t="s">
        <v>482</v>
      </c>
      <c r="GH6970" s="77" t="s">
        <v>481</v>
      </c>
      <c r="GI6970" s="77">
        <v>2025</v>
      </c>
      <c r="GJ6970" s="77" t="s">
        <v>303</v>
      </c>
      <c r="GK6970" s="77">
        <v>7467.8148194512351</v>
      </c>
      <c r="GL6970" s="77">
        <v>79.797224</v>
      </c>
      <c r="GM6970" s="77">
        <v>2025</v>
      </c>
      <c r="GN6970" s="77" t="s">
        <v>175</v>
      </c>
      <c r="GO6970" s="77">
        <v>5.3000000000000005E-2</v>
      </c>
      <c r="GP6970" s="77">
        <v>3</v>
      </c>
      <c r="GQ6970" s="77">
        <v>0</v>
      </c>
      <c r="GR6970" s="77" t="s">
        <v>423</v>
      </c>
      <c r="GS6970" s="77">
        <v>0</v>
      </c>
      <c r="GT6970" s="77">
        <v>0</v>
      </c>
      <c r="GU6970" s="77">
        <v>0</v>
      </c>
      <c r="GV6970" s="77">
        <v>0</v>
      </c>
      <c r="GW6970" s="77">
        <v>0</v>
      </c>
      <c r="GX6970" s="77">
        <v>0</v>
      </c>
      <c r="GY6970" s="77">
        <v>5.59662090813094E-2</v>
      </c>
      <c r="GZ6970" s="77">
        <v>417.94528556590865</v>
      </c>
    </row>
    <row r="6971" spans="187:208" x14ac:dyDescent="0.25">
      <c r="GE6971" s="77" t="s">
        <v>422</v>
      </c>
      <c r="GF6971" s="77" t="s">
        <v>155</v>
      </c>
      <c r="GG6971" s="77" t="s">
        <v>482</v>
      </c>
      <c r="GH6971" s="77" t="s">
        <v>488</v>
      </c>
      <c r="GI6971" s="77">
        <v>2021</v>
      </c>
      <c r="GJ6971" s="77" t="s">
        <v>305</v>
      </c>
      <c r="GK6971" s="77">
        <v>409.22373582041411</v>
      </c>
      <c r="GL6971" s="77">
        <v>79.797224</v>
      </c>
      <c r="GM6971" s="77">
        <v>2021</v>
      </c>
      <c r="GN6971" s="77" t="s">
        <v>175</v>
      </c>
      <c r="GO6971" s="77">
        <v>0.13250000000000001</v>
      </c>
      <c r="GP6971" s="77">
        <v>3</v>
      </c>
      <c r="GQ6971" s="77">
        <v>0</v>
      </c>
      <c r="GR6971" s="77" t="s">
        <v>423</v>
      </c>
      <c r="GS6971" s="77">
        <v>0.1527377521613833</v>
      </c>
      <c r="GT6971" s="77">
        <v>62.503913540293802</v>
      </c>
      <c r="GU6971" s="77">
        <v>0.1527377521613833</v>
      </c>
      <c r="GV6971" s="77">
        <v>62.503913540293802</v>
      </c>
      <c r="GW6971" s="77">
        <v>0</v>
      </c>
      <c r="GX6971" s="77">
        <v>0</v>
      </c>
      <c r="GY6971" s="77">
        <v>0</v>
      </c>
      <c r="GZ6971" s="77">
        <v>0</v>
      </c>
    </row>
    <row r="6972" spans="187:208" x14ac:dyDescent="0.25">
      <c r="GE6972" s="77" t="s">
        <v>425</v>
      </c>
      <c r="GF6972" s="77" t="s">
        <v>155</v>
      </c>
      <c r="GG6972" s="77" t="s">
        <v>482</v>
      </c>
      <c r="GH6972" s="77" t="s">
        <v>488</v>
      </c>
      <c r="GI6972" s="77">
        <v>2021</v>
      </c>
      <c r="GJ6972" s="77" t="s">
        <v>301</v>
      </c>
      <c r="GK6972" s="77">
        <v>13469.087812378741</v>
      </c>
      <c r="GL6972" s="77">
        <v>79.797224</v>
      </c>
      <c r="GM6972" s="77">
        <v>2021</v>
      </c>
      <c r="GN6972" s="77" t="s">
        <v>175</v>
      </c>
      <c r="GO6972" s="77">
        <v>5.3000000000000005E-2</v>
      </c>
      <c r="GP6972" s="77">
        <v>3</v>
      </c>
      <c r="GQ6972" s="77">
        <v>0</v>
      </c>
      <c r="GR6972" s="77" t="s">
        <v>423</v>
      </c>
      <c r="GS6972" s="77">
        <v>5.59662090813094E-2</v>
      </c>
      <c r="GT6972" s="77">
        <v>753.81378464210479</v>
      </c>
      <c r="GU6972" s="77">
        <v>5.59662090813094E-2</v>
      </c>
      <c r="GV6972" s="77">
        <v>753.81378464210479</v>
      </c>
      <c r="GW6972" s="77">
        <v>0</v>
      </c>
      <c r="GX6972" s="77">
        <v>0</v>
      </c>
      <c r="GY6972" s="77">
        <v>0</v>
      </c>
      <c r="GZ6972" s="77">
        <v>0</v>
      </c>
    </row>
    <row r="6973" spans="187:208" x14ac:dyDescent="0.25">
      <c r="GE6973" s="77" t="s">
        <v>427</v>
      </c>
      <c r="GF6973" s="77" t="s">
        <v>155</v>
      </c>
      <c r="GG6973" s="77" t="s">
        <v>482</v>
      </c>
      <c r="GH6973" s="77" t="s">
        <v>488</v>
      </c>
      <c r="GI6973" s="77">
        <v>2021</v>
      </c>
      <c r="GJ6973" s="77" t="s">
        <v>303</v>
      </c>
      <c r="GK6973" s="77">
        <v>7205.5312760252646</v>
      </c>
      <c r="GL6973" s="77">
        <v>79.797224</v>
      </c>
      <c r="GM6973" s="77">
        <v>2021</v>
      </c>
      <c r="GN6973" s="77" t="s">
        <v>175</v>
      </c>
      <c r="GO6973" s="77">
        <v>5.3000000000000005E-2</v>
      </c>
      <c r="GP6973" s="77">
        <v>3</v>
      </c>
      <c r="GQ6973" s="77">
        <v>0</v>
      </c>
      <c r="GR6973" s="77" t="s">
        <v>423</v>
      </c>
      <c r="GS6973" s="77">
        <v>5.59662090813094E-2</v>
      </c>
      <c r="GT6973" s="77">
        <v>403.26626993594408</v>
      </c>
      <c r="GU6973" s="77">
        <v>5.59662090813094E-2</v>
      </c>
      <c r="GV6973" s="77">
        <v>403.26626993594408</v>
      </c>
      <c r="GW6973" s="77">
        <v>0</v>
      </c>
      <c r="GX6973" s="77">
        <v>0</v>
      </c>
      <c r="GY6973" s="77">
        <v>0</v>
      </c>
      <c r="GZ6973" s="77">
        <v>0</v>
      </c>
    </row>
    <row r="6974" spans="187:208" x14ac:dyDescent="0.25">
      <c r="GE6974" s="77" t="s">
        <v>422</v>
      </c>
      <c r="GF6974" s="77" t="s">
        <v>155</v>
      </c>
      <c r="GG6974" s="77" t="s">
        <v>482</v>
      </c>
      <c r="GH6974" s="77" t="s">
        <v>488</v>
      </c>
      <c r="GI6974" s="77">
        <v>2022</v>
      </c>
      <c r="GJ6974" s="77" t="s">
        <v>305</v>
      </c>
      <c r="GK6974" s="77">
        <v>409.22373582041411</v>
      </c>
      <c r="GL6974" s="77">
        <v>79.797224</v>
      </c>
      <c r="GM6974" s="77">
        <v>2022</v>
      </c>
      <c r="GN6974" s="77" t="s">
        <v>175</v>
      </c>
      <c r="GO6974" s="77">
        <v>0.13250000000000001</v>
      </c>
      <c r="GP6974" s="77">
        <v>3</v>
      </c>
      <c r="GQ6974" s="77">
        <v>0</v>
      </c>
      <c r="GR6974" s="77" t="s">
        <v>423</v>
      </c>
      <c r="GS6974" s="77">
        <v>0.1527377521613833</v>
      </c>
      <c r="GT6974" s="77">
        <v>62.503913540293802</v>
      </c>
      <c r="GU6974" s="77">
        <v>0.1527377521613833</v>
      </c>
      <c r="GV6974" s="77">
        <v>62.503913540293802</v>
      </c>
      <c r="GW6974" s="77">
        <v>0.1527377521613833</v>
      </c>
      <c r="GX6974" s="77">
        <v>62.503913540293802</v>
      </c>
      <c r="GY6974" s="77">
        <v>0</v>
      </c>
      <c r="GZ6974" s="77">
        <v>0</v>
      </c>
    </row>
    <row r="6975" spans="187:208" x14ac:dyDescent="0.25">
      <c r="GE6975" s="77" t="s">
        <v>425</v>
      </c>
      <c r="GF6975" s="77" t="s">
        <v>155</v>
      </c>
      <c r="GG6975" s="77" t="s">
        <v>482</v>
      </c>
      <c r="GH6975" s="77" t="s">
        <v>488</v>
      </c>
      <c r="GI6975" s="77">
        <v>2022</v>
      </c>
      <c r="GJ6975" s="77" t="s">
        <v>301</v>
      </c>
      <c r="GK6975" s="77">
        <v>13469.087812378741</v>
      </c>
      <c r="GL6975" s="77">
        <v>79.797224</v>
      </c>
      <c r="GM6975" s="77">
        <v>2022</v>
      </c>
      <c r="GN6975" s="77" t="s">
        <v>175</v>
      </c>
      <c r="GO6975" s="77">
        <v>5.3000000000000005E-2</v>
      </c>
      <c r="GP6975" s="77">
        <v>3</v>
      </c>
      <c r="GQ6975" s="77">
        <v>0</v>
      </c>
      <c r="GR6975" s="77" t="s">
        <v>423</v>
      </c>
      <c r="GS6975" s="77">
        <v>5.59662090813094E-2</v>
      </c>
      <c r="GT6975" s="77">
        <v>753.81378464210479</v>
      </c>
      <c r="GU6975" s="77">
        <v>5.59662090813094E-2</v>
      </c>
      <c r="GV6975" s="77">
        <v>753.81378464210479</v>
      </c>
      <c r="GW6975" s="77">
        <v>5.59662090813094E-2</v>
      </c>
      <c r="GX6975" s="77">
        <v>753.81378464210479</v>
      </c>
      <c r="GY6975" s="77">
        <v>0</v>
      </c>
      <c r="GZ6975" s="77">
        <v>0</v>
      </c>
    </row>
    <row r="6976" spans="187:208" x14ac:dyDescent="0.25">
      <c r="GE6976" s="77" t="s">
        <v>427</v>
      </c>
      <c r="GF6976" s="77" t="s">
        <v>155</v>
      </c>
      <c r="GG6976" s="77" t="s">
        <v>482</v>
      </c>
      <c r="GH6976" s="77" t="s">
        <v>488</v>
      </c>
      <c r="GI6976" s="77">
        <v>2022</v>
      </c>
      <c r="GJ6976" s="77" t="s">
        <v>303</v>
      </c>
      <c r="GK6976" s="77">
        <v>7205.5312760252646</v>
      </c>
      <c r="GL6976" s="77">
        <v>79.797224</v>
      </c>
      <c r="GM6976" s="77">
        <v>2022</v>
      </c>
      <c r="GN6976" s="77" t="s">
        <v>175</v>
      </c>
      <c r="GO6976" s="77">
        <v>5.3000000000000005E-2</v>
      </c>
      <c r="GP6976" s="77">
        <v>3</v>
      </c>
      <c r="GQ6976" s="77">
        <v>0</v>
      </c>
      <c r="GR6976" s="77" t="s">
        <v>423</v>
      </c>
      <c r="GS6976" s="77">
        <v>5.59662090813094E-2</v>
      </c>
      <c r="GT6976" s="77">
        <v>403.26626993594408</v>
      </c>
      <c r="GU6976" s="77">
        <v>5.59662090813094E-2</v>
      </c>
      <c r="GV6976" s="77">
        <v>403.26626993594408</v>
      </c>
      <c r="GW6976" s="77">
        <v>5.59662090813094E-2</v>
      </c>
      <c r="GX6976" s="77">
        <v>403.26626993594408</v>
      </c>
      <c r="GY6976" s="77">
        <v>0</v>
      </c>
      <c r="GZ6976" s="77">
        <v>0</v>
      </c>
    </row>
    <row r="6977" spans="187:208" x14ac:dyDescent="0.25">
      <c r="GE6977" s="77" t="s">
        <v>422</v>
      </c>
      <c r="GF6977" s="77" t="s">
        <v>155</v>
      </c>
      <c r="GG6977" s="77" t="s">
        <v>482</v>
      </c>
      <c r="GH6977" s="77" t="s">
        <v>488</v>
      </c>
      <c r="GI6977" s="77">
        <v>2023</v>
      </c>
      <c r="GJ6977" s="77" t="s">
        <v>305</v>
      </c>
      <c r="GK6977" s="77">
        <v>428.60232122027298</v>
      </c>
      <c r="GL6977" s="77">
        <v>79.797224</v>
      </c>
      <c r="GM6977" s="77">
        <v>2023</v>
      </c>
      <c r="GN6977" s="77" t="s">
        <v>175</v>
      </c>
      <c r="GO6977" s="77">
        <v>0.13250000000000001</v>
      </c>
      <c r="GP6977" s="77">
        <v>3</v>
      </c>
      <c r="GQ6977" s="77">
        <v>0</v>
      </c>
      <c r="GR6977" s="77" t="s">
        <v>423</v>
      </c>
      <c r="GS6977" s="77">
        <v>0</v>
      </c>
      <c r="GT6977" s="77">
        <v>0</v>
      </c>
      <c r="GU6977" s="77">
        <v>0.1527377521613833</v>
      </c>
      <c r="GV6977" s="77">
        <v>65.463755114335655</v>
      </c>
      <c r="GW6977" s="77">
        <v>0.1527377521613833</v>
      </c>
      <c r="GX6977" s="77">
        <v>65.463755114335655</v>
      </c>
      <c r="GY6977" s="77">
        <v>0.1527377521613833</v>
      </c>
      <c r="GZ6977" s="77">
        <v>65.463755114335655</v>
      </c>
    </row>
    <row r="6978" spans="187:208" x14ac:dyDescent="0.25">
      <c r="GE6978" s="77" t="s">
        <v>425</v>
      </c>
      <c r="GF6978" s="77" t="s">
        <v>155</v>
      </c>
      <c r="GG6978" s="77" t="s">
        <v>482</v>
      </c>
      <c r="GH6978" s="77" t="s">
        <v>488</v>
      </c>
      <c r="GI6978" s="77">
        <v>2023</v>
      </c>
      <c r="GJ6978" s="77" t="s">
        <v>301</v>
      </c>
      <c r="GK6978" s="77">
        <v>13939.560973457539</v>
      </c>
      <c r="GL6978" s="77">
        <v>79.797224</v>
      </c>
      <c r="GM6978" s="77">
        <v>2023</v>
      </c>
      <c r="GN6978" s="77" t="s">
        <v>175</v>
      </c>
      <c r="GO6978" s="77">
        <v>5.3000000000000005E-2</v>
      </c>
      <c r="GP6978" s="77">
        <v>3</v>
      </c>
      <c r="GQ6978" s="77">
        <v>0</v>
      </c>
      <c r="GR6978" s="77" t="s">
        <v>423</v>
      </c>
      <c r="GS6978" s="77">
        <v>0</v>
      </c>
      <c r="GT6978" s="77">
        <v>0</v>
      </c>
      <c r="GU6978" s="77">
        <v>5.59662090813094E-2</v>
      </c>
      <c r="GV6978" s="77">
        <v>780.14438394218541</v>
      </c>
      <c r="GW6978" s="77">
        <v>5.59662090813094E-2</v>
      </c>
      <c r="GX6978" s="77">
        <v>780.14438394218541</v>
      </c>
      <c r="GY6978" s="77">
        <v>5.59662090813094E-2</v>
      </c>
      <c r="GZ6978" s="77">
        <v>780.14438394218541</v>
      </c>
    </row>
    <row r="6979" spans="187:208" x14ac:dyDescent="0.25">
      <c r="GE6979" s="77" t="s">
        <v>427</v>
      </c>
      <c r="GF6979" s="77" t="s">
        <v>155</v>
      </c>
      <c r="GG6979" s="77" t="s">
        <v>482</v>
      </c>
      <c r="GH6979" s="77" t="s">
        <v>488</v>
      </c>
      <c r="GI6979" s="77">
        <v>2023</v>
      </c>
      <c r="GJ6979" s="77" t="s">
        <v>303</v>
      </c>
      <c r="GK6979" s="77">
        <v>7467.8148194525174</v>
      </c>
      <c r="GL6979" s="77">
        <v>79.797224</v>
      </c>
      <c r="GM6979" s="77">
        <v>2023</v>
      </c>
      <c r="GN6979" s="77" t="s">
        <v>175</v>
      </c>
      <c r="GO6979" s="77">
        <v>5.3000000000000005E-2</v>
      </c>
      <c r="GP6979" s="77">
        <v>3</v>
      </c>
      <c r="GQ6979" s="77">
        <v>0</v>
      </c>
      <c r="GR6979" s="77" t="s">
        <v>423</v>
      </c>
      <c r="GS6979" s="77">
        <v>0</v>
      </c>
      <c r="GT6979" s="77">
        <v>0</v>
      </c>
      <c r="GU6979" s="77">
        <v>5.59662090813094E-2</v>
      </c>
      <c r="GV6979" s="77">
        <v>417.94528556598038</v>
      </c>
      <c r="GW6979" s="77">
        <v>5.59662090813094E-2</v>
      </c>
      <c r="GX6979" s="77">
        <v>417.94528556598038</v>
      </c>
      <c r="GY6979" s="77">
        <v>5.59662090813094E-2</v>
      </c>
      <c r="GZ6979" s="77">
        <v>417.94528556598038</v>
      </c>
    </row>
    <row r="6980" spans="187:208" x14ac:dyDescent="0.25">
      <c r="GE6980" s="77" t="s">
        <v>422</v>
      </c>
      <c r="GF6980" s="77" t="s">
        <v>155</v>
      </c>
      <c r="GG6980" s="77" t="s">
        <v>482</v>
      </c>
      <c r="GH6980" s="77" t="s">
        <v>488</v>
      </c>
      <c r="GI6980" s="77">
        <v>2024</v>
      </c>
      <c r="GJ6980" s="77" t="s">
        <v>305</v>
      </c>
      <c r="GK6980" s="77">
        <v>428.60232122027298</v>
      </c>
      <c r="GL6980" s="77">
        <v>79.797224</v>
      </c>
      <c r="GM6980" s="77">
        <v>2024</v>
      </c>
      <c r="GN6980" s="77" t="s">
        <v>175</v>
      </c>
      <c r="GO6980" s="77">
        <v>0.13250000000000001</v>
      </c>
      <c r="GP6980" s="77">
        <v>3</v>
      </c>
      <c r="GQ6980" s="77">
        <v>0</v>
      </c>
      <c r="GR6980" s="77" t="s">
        <v>423</v>
      </c>
      <c r="GS6980" s="77">
        <v>0</v>
      </c>
      <c r="GT6980" s="77">
        <v>0</v>
      </c>
      <c r="GU6980" s="77">
        <v>0</v>
      </c>
      <c r="GV6980" s="77">
        <v>0</v>
      </c>
      <c r="GW6980" s="77">
        <v>0.1527377521613833</v>
      </c>
      <c r="GX6980" s="77">
        <v>65.463755114335655</v>
      </c>
      <c r="GY6980" s="77">
        <v>0.1527377521613833</v>
      </c>
      <c r="GZ6980" s="77">
        <v>65.463755114335655</v>
      </c>
    </row>
    <row r="6981" spans="187:208" x14ac:dyDescent="0.25">
      <c r="GE6981" s="77" t="s">
        <v>425</v>
      </c>
      <c r="GF6981" s="77" t="s">
        <v>155</v>
      </c>
      <c r="GG6981" s="77" t="s">
        <v>482</v>
      </c>
      <c r="GH6981" s="77" t="s">
        <v>488</v>
      </c>
      <c r="GI6981" s="77">
        <v>2024</v>
      </c>
      <c r="GJ6981" s="77" t="s">
        <v>301</v>
      </c>
      <c r="GK6981" s="77">
        <v>13939.560973457539</v>
      </c>
      <c r="GL6981" s="77">
        <v>79.797224</v>
      </c>
      <c r="GM6981" s="77">
        <v>2024</v>
      </c>
      <c r="GN6981" s="77" t="s">
        <v>175</v>
      </c>
      <c r="GO6981" s="77">
        <v>5.3000000000000005E-2</v>
      </c>
      <c r="GP6981" s="77">
        <v>3</v>
      </c>
      <c r="GQ6981" s="77">
        <v>0</v>
      </c>
      <c r="GR6981" s="77" t="s">
        <v>423</v>
      </c>
      <c r="GS6981" s="77">
        <v>0</v>
      </c>
      <c r="GT6981" s="77">
        <v>0</v>
      </c>
      <c r="GU6981" s="77">
        <v>0</v>
      </c>
      <c r="GV6981" s="77">
        <v>0</v>
      </c>
      <c r="GW6981" s="77">
        <v>5.59662090813094E-2</v>
      </c>
      <c r="GX6981" s="77">
        <v>780.14438394218541</v>
      </c>
      <c r="GY6981" s="77">
        <v>5.59662090813094E-2</v>
      </c>
      <c r="GZ6981" s="77">
        <v>780.14438394218541</v>
      </c>
    </row>
    <row r="6982" spans="187:208" x14ac:dyDescent="0.25">
      <c r="GE6982" s="77" t="s">
        <v>427</v>
      </c>
      <c r="GF6982" s="77" t="s">
        <v>155</v>
      </c>
      <c r="GG6982" s="77" t="s">
        <v>482</v>
      </c>
      <c r="GH6982" s="77" t="s">
        <v>488</v>
      </c>
      <c r="GI6982" s="77">
        <v>2024</v>
      </c>
      <c r="GJ6982" s="77" t="s">
        <v>303</v>
      </c>
      <c r="GK6982" s="77">
        <v>7467.8148194525174</v>
      </c>
      <c r="GL6982" s="77">
        <v>79.797224</v>
      </c>
      <c r="GM6982" s="77">
        <v>2024</v>
      </c>
      <c r="GN6982" s="77" t="s">
        <v>175</v>
      </c>
      <c r="GO6982" s="77">
        <v>5.3000000000000005E-2</v>
      </c>
      <c r="GP6982" s="77">
        <v>3</v>
      </c>
      <c r="GQ6982" s="77">
        <v>0</v>
      </c>
      <c r="GR6982" s="77" t="s">
        <v>423</v>
      </c>
      <c r="GS6982" s="77">
        <v>0</v>
      </c>
      <c r="GT6982" s="77">
        <v>0</v>
      </c>
      <c r="GU6982" s="77">
        <v>0</v>
      </c>
      <c r="GV6982" s="77">
        <v>0</v>
      </c>
      <c r="GW6982" s="77">
        <v>5.59662090813094E-2</v>
      </c>
      <c r="GX6982" s="77">
        <v>417.94528556598038</v>
      </c>
      <c r="GY6982" s="77">
        <v>5.59662090813094E-2</v>
      </c>
      <c r="GZ6982" s="77">
        <v>417.94528556598038</v>
      </c>
    </row>
    <row r="6983" spans="187:208" x14ac:dyDescent="0.25">
      <c r="GE6983" s="77" t="s">
        <v>422</v>
      </c>
      <c r="GF6983" s="77" t="s">
        <v>155</v>
      </c>
      <c r="GG6983" s="77" t="s">
        <v>482</v>
      </c>
      <c r="GH6983" s="77" t="s">
        <v>488</v>
      </c>
      <c r="GI6983" s="77">
        <v>2025</v>
      </c>
      <c r="GJ6983" s="77" t="s">
        <v>305</v>
      </c>
      <c r="GK6983" s="77">
        <v>428.60232122027298</v>
      </c>
      <c r="GL6983" s="77">
        <v>79.797224</v>
      </c>
      <c r="GM6983" s="77">
        <v>2025</v>
      </c>
      <c r="GN6983" s="77" t="s">
        <v>175</v>
      </c>
      <c r="GO6983" s="77">
        <v>0.13250000000000001</v>
      </c>
      <c r="GP6983" s="77">
        <v>3</v>
      </c>
      <c r="GQ6983" s="77">
        <v>0</v>
      </c>
      <c r="GR6983" s="77" t="s">
        <v>423</v>
      </c>
      <c r="GS6983" s="77">
        <v>0</v>
      </c>
      <c r="GT6983" s="77">
        <v>0</v>
      </c>
      <c r="GU6983" s="77">
        <v>0</v>
      </c>
      <c r="GV6983" s="77">
        <v>0</v>
      </c>
      <c r="GW6983" s="77">
        <v>0</v>
      </c>
      <c r="GX6983" s="77">
        <v>0</v>
      </c>
      <c r="GY6983" s="77">
        <v>0.1527377521613833</v>
      </c>
      <c r="GZ6983" s="77">
        <v>65.463755114335655</v>
      </c>
    </row>
    <row r="6984" spans="187:208" x14ac:dyDescent="0.25">
      <c r="GE6984" s="77" t="s">
        <v>425</v>
      </c>
      <c r="GF6984" s="77" t="s">
        <v>155</v>
      </c>
      <c r="GG6984" s="77" t="s">
        <v>482</v>
      </c>
      <c r="GH6984" s="77" t="s">
        <v>488</v>
      </c>
      <c r="GI6984" s="77">
        <v>2025</v>
      </c>
      <c r="GJ6984" s="77" t="s">
        <v>301</v>
      </c>
      <c r="GK6984" s="77">
        <v>13939.560973457539</v>
      </c>
      <c r="GL6984" s="77">
        <v>79.797224</v>
      </c>
      <c r="GM6984" s="77">
        <v>2025</v>
      </c>
      <c r="GN6984" s="77" t="s">
        <v>175</v>
      </c>
      <c r="GO6984" s="77">
        <v>5.3000000000000005E-2</v>
      </c>
      <c r="GP6984" s="77">
        <v>3</v>
      </c>
      <c r="GQ6984" s="77">
        <v>0</v>
      </c>
      <c r="GR6984" s="77" t="s">
        <v>423</v>
      </c>
      <c r="GS6984" s="77">
        <v>0</v>
      </c>
      <c r="GT6984" s="77">
        <v>0</v>
      </c>
      <c r="GU6984" s="77">
        <v>0</v>
      </c>
      <c r="GV6984" s="77">
        <v>0</v>
      </c>
      <c r="GW6984" s="77">
        <v>0</v>
      </c>
      <c r="GX6984" s="77">
        <v>0</v>
      </c>
      <c r="GY6984" s="77">
        <v>5.59662090813094E-2</v>
      </c>
      <c r="GZ6984" s="77">
        <v>780.14438394218541</v>
      </c>
    </row>
    <row r="6985" spans="187:208" x14ac:dyDescent="0.25">
      <c r="GE6985" s="77" t="s">
        <v>427</v>
      </c>
      <c r="GF6985" s="77" t="s">
        <v>155</v>
      </c>
      <c r="GG6985" s="77" t="s">
        <v>482</v>
      </c>
      <c r="GH6985" s="77" t="s">
        <v>488</v>
      </c>
      <c r="GI6985" s="77">
        <v>2025</v>
      </c>
      <c r="GJ6985" s="77" t="s">
        <v>303</v>
      </c>
      <c r="GK6985" s="77">
        <v>7467.8148194525174</v>
      </c>
      <c r="GL6985" s="77">
        <v>79.797224</v>
      </c>
      <c r="GM6985" s="77">
        <v>2025</v>
      </c>
      <c r="GN6985" s="77" t="s">
        <v>175</v>
      </c>
      <c r="GO6985" s="77">
        <v>5.3000000000000005E-2</v>
      </c>
      <c r="GP6985" s="77">
        <v>3</v>
      </c>
      <c r="GQ6985" s="77">
        <v>0</v>
      </c>
      <c r="GR6985" s="77" t="s">
        <v>423</v>
      </c>
      <c r="GS6985" s="77">
        <v>0</v>
      </c>
      <c r="GT6985" s="77">
        <v>0</v>
      </c>
      <c r="GU6985" s="77">
        <v>0</v>
      </c>
      <c r="GV6985" s="77">
        <v>0</v>
      </c>
      <c r="GW6985" s="77">
        <v>0</v>
      </c>
      <c r="GX6985" s="77">
        <v>0</v>
      </c>
      <c r="GY6985" s="77">
        <v>5.59662090813094E-2</v>
      </c>
      <c r="GZ6985" s="77">
        <v>417.94528556598038</v>
      </c>
    </row>
    <row r="6986" spans="187:208" x14ac:dyDescent="0.25">
      <c r="GE6986" s="77" t="s">
        <v>422</v>
      </c>
      <c r="GF6986" s="77" t="s">
        <v>155</v>
      </c>
      <c r="GG6986" s="77" t="s">
        <v>483</v>
      </c>
      <c r="GH6986" s="77" t="s">
        <v>481</v>
      </c>
      <c r="GI6986" s="77">
        <v>2021</v>
      </c>
      <c r="GJ6986" s="77" t="s">
        <v>305</v>
      </c>
      <c r="GK6986" s="77">
        <v>409.22373582044048</v>
      </c>
      <c r="GL6986" s="77">
        <v>0.187832</v>
      </c>
      <c r="GM6986" s="77">
        <v>2021</v>
      </c>
      <c r="GN6986" s="77" t="s">
        <v>175</v>
      </c>
      <c r="GO6986" s="77">
        <v>0.13250000000000001</v>
      </c>
      <c r="GP6986" s="77">
        <v>3</v>
      </c>
      <c r="GQ6986" s="77">
        <v>0</v>
      </c>
      <c r="GR6986" s="77" t="s">
        <v>423</v>
      </c>
      <c r="GS6986" s="77">
        <v>0.1527377521613833</v>
      </c>
      <c r="GT6986" s="77">
        <v>62.50391354029783</v>
      </c>
      <c r="GU6986" s="77">
        <v>0.1527377521613833</v>
      </c>
      <c r="GV6986" s="77">
        <v>62.50391354029783</v>
      </c>
      <c r="GW6986" s="77">
        <v>0</v>
      </c>
      <c r="GX6986" s="77">
        <v>0</v>
      </c>
      <c r="GY6986" s="77">
        <v>0</v>
      </c>
      <c r="GZ6986" s="77">
        <v>0</v>
      </c>
    </row>
    <row r="6987" spans="187:208" x14ac:dyDescent="0.25">
      <c r="GE6987" s="77" t="s">
        <v>425</v>
      </c>
      <c r="GF6987" s="77" t="s">
        <v>155</v>
      </c>
      <c r="GG6987" s="77" t="s">
        <v>483</v>
      </c>
      <c r="GH6987" s="77" t="s">
        <v>481</v>
      </c>
      <c r="GI6987" s="77">
        <v>2021</v>
      </c>
      <c r="GJ6987" s="77" t="s">
        <v>301</v>
      </c>
      <c r="GK6987" s="77">
        <v>13469.087812378741</v>
      </c>
      <c r="GL6987" s="77">
        <v>0.187832</v>
      </c>
      <c r="GM6987" s="77">
        <v>2021</v>
      </c>
      <c r="GN6987" s="77" t="s">
        <v>175</v>
      </c>
      <c r="GO6987" s="77">
        <v>5.3000000000000005E-2</v>
      </c>
      <c r="GP6987" s="77">
        <v>3</v>
      </c>
      <c r="GQ6987" s="77">
        <v>0</v>
      </c>
      <c r="GR6987" s="77" t="s">
        <v>423</v>
      </c>
      <c r="GS6987" s="77">
        <v>5.5966209081309413E-2</v>
      </c>
      <c r="GT6987" s="77">
        <v>753.81378464210502</v>
      </c>
      <c r="GU6987" s="77">
        <v>5.5966209081309413E-2</v>
      </c>
      <c r="GV6987" s="77">
        <v>753.81378464210502</v>
      </c>
      <c r="GW6987" s="77">
        <v>0</v>
      </c>
      <c r="GX6987" s="77">
        <v>0</v>
      </c>
      <c r="GY6987" s="77">
        <v>0</v>
      </c>
      <c r="GZ6987" s="77">
        <v>0</v>
      </c>
    </row>
    <row r="6988" spans="187:208" x14ac:dyDescent="0.25">
      <c r="GE6988" s="77" t="s">
        <v>427</v>
      </c>
      <c r="GF6988" s="77" t="s">
        <v>155</v>
      </c>
      <c r="GG6988" s="77" t="s">
        <v>483</v>
      </c>
      <c r="GH6988" s="77" t="s">
        <v>481</v>
      </c>
      <c r="GI6988" s="77">
        <v>2021</v>
      </c>
      <c r="GJ6988" s="77" t="s">
        <v>303</v>
      </c>
      <c r="GK6988" s="77">
        <v>7205.5312760252846</v>
      </c>
      <c r="GL6988" s="77">
        <v>0.187832</v>
      </c>
      <c r="GM6988" s="77">
        <v>2021</v>
      </c>
      <c r="GN6988" s="77" t="s">
        <v>175</v>
      </c>
      <c r="GO6988" s="77">
        <v>5.3000000000000005E-2</v>
      </c>
      <c r="GP6988" s="77">
        <v>3</v>
      </c>
      <c r="GQ6988" s="77">
        <v>0</v>
      </c>
      <c r="GR6988" s="77" t="s">
        <v>423</v>
      </c>
      <c r="GS6988" s="77">
        <v>5.5966209081309413E-2</v>
      </c>
      <c r="GT6988" s="77">
        <v>403.26626993594527</v>
      </c>
      <c r="GU6988" s="77">
        <v>5.5966209081309413E-2</v>
      </c>
      <c r="GV6988" s="77">
        <v>403.26626993594527</v>
      </c>
      <c r="GW6988" s="77">
        <v>0</v>
      </c>
      <c r="GX6988" s="77">
        <v>0</v>
      </c>
      <c r="GY6988" s="77">
        <v>0</v>
      </c>
      <c r="GZ6988" s="77">
        <v>0</v>
      </c>
    </row>
    <row r="6989" spans="187:208" x14ac:dyDescent="0.25">
      <c r="GE6989" s="77" t="s">
        <v>422</v>
      </c>
      <c r="GF6989" s="77" t="s">
        <v>155</v>
      </c>
      <c r="GG6989" s="77" t="s">
        <v>483</v>
      </c>
      <c r="GH6989" s="77" t="s">
        <v>481</v>
      </c>
      <c r="GI6989" s="77">
        <v>2022</v>
      </c>
      <c r="GJ6989" s="77" t="s">
        <v>305</v>
      </c>
      <c r="GK6989" s="77">
        <v>409.22373582044048</v>
      </c>
      <c r="GL6989" s="77">
        <v>0.187832</v>
      </c>
      <c r="GM6989" s="77">
        <v>2022</v>
      </c>
      <c r="GN6989" s="77" t="s">
        <v>175</v>
      </c>
      <c r="GO6989" s="77">
        <v>0.13250000000000001</v>
      </c>
      <c r="GP6989" s="77">
        <v>3</v>
      </c>
      <c r="GQ6989" s="77">
        <v>0</v>
      </c>
      <c r="GR6989" s="77" t="s">
        <v>423</v>
      </c>
      <c r="GS6989" s="77">
        <v>0.1527377521613833</v>
      </c>
      <c r="GT6989" s="77">
        <v>62.50391354029783</v>
      </c>
      <c r="GU6989" s="77">
        <v>0.1527377521613833</v>
      </c>
      <c r="GV6989" s="77">
        <v>62.50391354029783</v>
      </c>
      <c r="GW6989" s="77">
        <v>0.1527377521613833</v>
      </c>
      <c r="GX6989" s="77">
        <v>62.50391354029783</v>
      </c>
      <c r="GY6989" s="77">
        <v>0</v>
      </c>
      <c r="GZ6989" s="77">
        <v>0</v>
      </c>
    </row>
    <row r="6990" spans="187:208" x14ac:dyDescent="0.25">
      <c r="GE6990" s="77" t="s">
        <v>425</v>
      </c>
      <c r="GF6990" s="77" t="s">
        <v>155</v>
      </c>
      <c r="GG6990" s="77" t="s">
        <v>483</v>
      </c>
      <c r="GH6990" s="77" t="s">
        <v>481</v>
      </c>
      <c r="GI6990" s="77">
        <v>2022</v>
      </c>
      <c r="GJ6990" s="77" t="s">
        <v>301</v>
      </c>
      <c r="GK6990" s="77">
        <v>13469.087812378741</v>
      </c>
      <c r="GL6990" s="77">
        <v>0.187832</v>
      </c>
      <c r="GM6990" s="77">
        <v>2022</v>
      </c>
      <c r="GN6990" s="77" t="s">
        <v>175</v>
      </c>
      <c r="GO6990" s="77">
        <v>5.3000000000000005E-2</v>
      </c>
      <c r="GP6990" s="77">
        <v>3</v>
      </c>
      <c r="GQ6990" s="77">
        <v>0</v>
      </c>
      <c r="GR6990" s="77" t="s">
        <v>423</v>
      </c>
      <c r="GS6990" s="77">
        <v>5.5966209081309413E-2</v>
      </c>
      <c r="GT6990" s="77">
        <v>753.81378464210502</v>
      </c>
      <c r="GU6990" s="77">
        <v>5.5966209081309413E-2</v>
      </c>
      <c r="GV6990" s="77">
        <v>753.81378464210502</v>
      </c>
      <c r="GW6990" s="77">
        <v>5.5966209081309413E-2</v>
      </c>
      <c r="GX6990" s="77">
        <v>753.81378464210502</v>
      </c>
      <c r="GY6990" s="77">
        <v>0</v>
      </c>
      <c r="GZ6990" s="77">
        <v>0</v>
      </c>
    </row>
    <row r="6991" spans="187:208" x14ac:dyDescent="0.25">
      <c r="GE6991" s="77" t="s">
        <v>427</v>
      </c>
      <c r="GF6991" s="77" t="s">
        <v>155</v>
      </c>
      <c r="GG6991" s="77" t="s">
        <v>483</v>
      </c>
      <c r="GH6991" s="77" t="s">
        <v>481</v>
      </c>
      <c r="GI6991" s="77">
        <v>2022</v>
      </c>
      <c r="GJ6991" s="77" t="s">
        <v>303</v>
      </c>
      <c r="GK6991" s="77">
        <v>7205.5312760252846</v>
      </c>
      <c r="GL6991" s="77">
        <v>0.187832</v>
      </c>
      <c r="GM6991" s="77">
        <v>2022</v>
      </c>
      <c r="GN6991" s="77" t="s">
        <v>175</v>
      </c>
      <c r="GO6991" s="77">
        <v>5.3000000000000005E-2</v>
      </c>
      <c r="GP6991" s="77">
        <v>3</v>
      </c>
      <c r="GQ6991" s="77">
        <v>0</v>
      </c>
      <c r="GR6991" s="77" t="s">
        <v>423</v>
      </c>
      <c r="GS6991" s="77">
        <v>5.5966209081309413E-2</v>
      </c>
      <c r="GT6991" s="77">
        <v>403.26626993594527</v>
      </c>
      <c r="GU6991" s="77">
        <v>5.5966209081309413E-2</v>
      </c>
      <c r="GV6991" s="77">
        <v>403.26626993594527</v>
      </c>
      <c r="GW6991" s="77">
        <v>5.5966209081309413E-2</v>
      </c>
      <c r="GX6991" s="77">
        <v>403.26626993594527</v>
      </c>
      <c r="GY6991" s="77">
        <v>0</v>
      </c>
      <c r="GZ6991" s="77">
        <v>0</v>
      </c>
    </row>
    <row r="6992" spans="187:208" x14ac:dyDescent="0.25">
      <c r="GE6992" s="77" t="s">
        <v>422</v>
      </c>
      <c r="GF6992" s="77" t="s">
        <v>155</v>
      </c>
      <c r="GG6992" s="77" t="s">
        <v>483</v>
      </c>
      <c r="GH6992" s="77" t="s">
        <v>481</v>
      </c>
      <c r="GI6992" s="77">
        <v>2023</v>
      </c>
      <c r="GJ6992" s="77" t="s">
        <v>305</v>
      </c>
      <c r="GK6992" s="77">
        <v>428.60232122030828</v>
      </c>
      <c r="GL6992" s="77">
        <v>0.187832</v>
      </c>
      <c r="GM6992" s="77">
        <v>2023</v>
      </c>
      <c r="GN6992" s="77" t="s">
        <v>175</v>
      </c>
      <c r="GO6992" s="77">
        <v>0.13250000000000001</v>
      </c>
      <c r="GP6992" s="77">
        <v>3</v>
      </c>
      <c r="GQ6992" s="77">
        <v>0</v>
      </c>
      <c r="GR6992" s="77" t="s">
        <v>423</v>
      </c>
      <c r="GS6992" s="77">
        <v>0</v>
      </c>
      <c r="GT6992" s="77">
        <v>0</v>
      </c>
      <c r="GU6992" s="77">
        <v>0.1527377521613833</v>
      </c>
      <c r="GV6992" s="77">
        <v>65.463755114341041</v>
      </c>
      <c r="GW6992" s="77">
        <v>0.1527377521613833</v>
      </c>
      <c r="GX6992" s="77">
        <v>65.463755114341041</v>
      </c>
      <c r="GY6992" s="77">
        <v>0.1527377521613833</v>
      </c>
      <c r="GZ6992" s="77">
        <v>65.463755114341041</v>
      </c>
    </row>
    <row r="6993" spans="187:208" x14ac:dyDescent="0.25">
      <c r="GE6993" s="77" t="s">
        <v>425</v>
      </c>
      <c r="GF6993" s="77" t="s">
        <v>155</v>
      </c>
      <c r="GG6993" s="77" t="s">
        <v>483</v>
      </c>
      <c r="GH6993" s="77" t="s">
        <v>481</v>
      </c>
      <c r="GI6993" s="77">
        <v>2023</v>
      </c>
      <c r="GJ6993" s="77" t="s">
        <v>301</v>
      </c>
      <c r="GK6993" s="77">
        <v>13939.560973457559</v>
      </c>
      <c r="GL6993" s="77">
        <v>0.187832</v>
      </c>
      <c r="GM6993" s="77">
        <v>2023</v>
      </c>
      <c r="GN6993" s="77" t="s">
        <v>175</v>
      </c>
      <c r="GO6993" s="77">
        <v>5.3000000000000005E-2</v>
      </c>
      <c r="GP6993" s="77">
        <v>3</v>
      </c>
      <c r="GQ6993" s="77">
        <v>0</v>
      </c>
      <c r="GR6993" s="77" t="s">
        <v>423</v>
      </c>
      <c r="GS6993" s="77">
        <v>0</v>
      </c>
      <c r="GT6993" s="77">
        <v>0</v>
      </c>
      <c r="GU6993" s="77">
        <v>5.5966209081309413E-2</v>
      </c>
      <c r="GV6993" s="77">
        <v>780.14438394218678</v>
      </c>
      <c r="GW6993" s="77">
        <v>5.5966209081309413E-2</v>
      </c>
      <c r="GX6993" s="77">
        <v>780.14438394218678</v>
      </c>
      <c r="GY6993" s="77">
        <v>5.5966209081309413E-2</v>
      </c>
      <c r="GZ6993" s="77">
        <v>780.14438394218678</v>
      </c>
    </row>
    <row r="6994" spans="187:208" x14ac:dyDescent="0.25">
      <c r="GE6994" s="77" t="s">
        <v>427</v>
      </c>
      <c r="GF6994" s="77" t="s">
        <v>155</v>
      </c>
      <c r="GG6994" s="77" t="s">
        <v>483</v>
      </c>
      <c r="GH6994" s="77" t="s">
        <v>481</v>
      </c>
      <c r="GI6994" s="77">
        <v>2023</v>
      </c>
      <c r="GJ6994" s="77" t="s">
        <v>303</v>
      </c>
      <c r="GK6994" s="77">
        <v>7467.8148194525547</v>
      </c>
      <c r="GL6994" s="77">
        <v>0.187832</v>
      </c>
      <c r="GM6994" s="77">
        <v>2023</v>
      </c>
      <c r="GN6994" s="77" t="s">
        <v>175</v>
      </c>
      <c r="GO6994" s="77">
        <v>5.3000000000000005E-2</v>
      </c>
      <c r="GP6994" s="77">
        <v>3</v>
      </c>
      <c r="GQ6994" s="77">
        <v>0</v>
      </c>
      <c r="GR6994" s="77" t="s">
        <v>423</v>
      </c>
      <c r="GS6994" s="77">
        <v>0</v>
      </c>
      <c r="GT6994" s="77">
        <v>0</v>
      </c>
      <c r="GU6994" s="77">
        <v>5.5966209081309413E-2</v>
      </c>
      <c r="GV6994" s="77">
        <v>417.9452855659826</v>
      </c>
      <c r="GW6994" s="77">
        <v>5.5966209081309413E-2</v>
      </c>
      <c r="GX6994" s="77">
        <v>417.9452855659826</v>
      </c>
      <c r="GY6994" s="77">
        <v>5.5966209081309413E-2</v>
      </c>
      <c r="GZ6994" s="77">
        <v>417.9452855659826</v>
      </c>
    </row>
    <row r="6995" spans="187:208" x14ac:dyDescent="0.25">
      <c r="GE6995" s="77" t="s">
        <v>422</v>
      </c>
      <c r="GF6995" s="77" t="s">
        <v>155</v>
      </c>
      <c r="GG6995" s="77" t="s">
        <v>483</v>
      </c>
      <c r="GH6995" s="77" t="s">
        <v>481</v>
      </c>
      <c r="GI6995" s="77">
        <v>2024</v>
      </c>
      <c r="GJ6995" s="77" t="s">
        <v>305</v>
      </c>
      <c r="GK6995" s="77">
        <v>428.60232122030828</v>
      </c>
      <c r="GL6995" s="77">
        <v>0.187832</v>
      </c>
      <c r="GM6995" s="77">
        <v>2024</v>
      </c>
      <c r="GN6995" s="77" t="s">
        <v>175</v>
      </c>
      <c r="GO6995" s="77">
        <v>0.13250000000000001</v>
      </c>
      <c r="GP6995" s="77">
        <v>3</v>
      </c>
      <c r="GQ6995" s="77">
        <v>0</v>
      </c>
      <c r="GR6995" s="77" t="s">
        <v>423</v>
      </c>
      <c r="GS6995" s="77">
        <v>0</v>
      </c>
      <c r="GT6995" s="77">
        <v>0</v>
      </c>
      <c r="GU6995" s="77">
        <v>0</v>
      </c>
      <c r="GV6995" s="77">
        <v>0</v>
      </c>
      <c r="GW6995" s="77">
        <v>0.1527377521613833</v>
      </c>
      <c r="GX6995" s="77">
        <v>65.463755114341041</v>
      </c>
      <c r="GY6995" s="77">
        <v>0.1527377521613833</v>
      </c>
      <c r="GZ6995" s="77">
        <v>65.463755114341041</v>
      </c>
    </row>
    <row r="6996" spans="187:208" x14ac:dyDescent="0.25">
      <c r="GE6996" s="77" t="s">
        <v>425</v>
      </c>
      <c r="GF6996" s="77" t="s">
        <v>155</v>
      </c>
      <c r="GG6996" s="77" t="s">
        <v>483</v>
      </c>
      <c r="GH6996" s="77" t="s">
        <v>481</v>
      </c>
      <c r="GI6996" s="77">
        <v>2024</v>
      </c>
      <c r="GJ6996" s="77" t="s">
        <v>301</v>
      </c>
      <c r="GK6996" s="77">
        <v>13939.560973457559</v>
      </c>
      <c r="GL6996" s="77">
        <v>0.187832</v>
      </c>
      <c r="GM6996" s="77">
        <v>2024</v>
      </c>
      <c r="GN6996" s="77" t="s">
        <v>175</v>
      </c>
      <c r="GO6996" s="77">
        <v>5.3000000000000005E-2</v>
      </c>
      <c r="GP6996" s="77">
        <v>3</v>
      </c>
      <c r="GQ6996" s="77">
        <v>0</v>
      </c>
      <c r="GR6996" s="77" t="s">
        <v>423</v>
      </c>
      <c r="GS6996" s="77">
        <v>0</v>
      </c>
      <c r="GT6996" s="77">
        <v>0</v>
      </c>
      <c r="GU6996" s="77">
        <v>0</v>
      </c>
      <c r="GV6996" s="77">
        <v>0</v>
      </c>
      <c r="GW6996" s="77">
        <v>5.5966209081309413E-2</v>
      </c>
      <c r="GX6996" s="77">
        <v>780.14438394218678</v>
      </c>
      <c r="GY6996" s="77">
        <v>5.5966209081309413E-2</v>
      </c>
      <c r="GZ6996" s="77">
        <v>780.14438394218678</v>
      </c>
    </row>
    <row r="6997" spans="187:208" x14ac:dyDescent="0.25">
      <c r="GE6997" s="77" t="s">
        <v>427</v>
      </c>
      <c r="GF6997" s="77" t="s">
        <v>155</v>
      </c>
      <c r="GG6997" s="77" t="s">
        <v>483</v>
      </c>
      <c r="GH6997" s="77" t="s">
        <v>481</v>
      </c>
      <c r="GI6997" s="77">
        <v>2024</v>
      </c>
      <c r="GJ6997" s="77" t="s">
        <v>303</v>
      </c>
      <c r="GK6997" s="77">
        <v>7467.8148194525547</v>
      </c>
      <c r="GL6997" s="77">
        <v>0.187832</v>
      </c>
      <c r="GM6997" s="77">
        <v>2024</v>
      </c>
      <c r="GN6997" s="77" t="s">
        <v>175</v>
      </c>
      <c r="GO6997" s="77">
        <v>5.3000000000000005E-2</v>
      </c>
      <c r="GP6997" s="77">
        <v>3</v>
      </c>
      <c r="GQ6997" s="77">
        <v>0</v>
      </c>
      <c r="GR6997" s="77" t="s">
        <v>423</v>
      </c>
      <c r="GS6997" s="77">
        <v>0</v>
      </c>
      <c r="GT6997" s="77">
        <v>0</v>
      </c>
      <c r="GU6997" s="77">
        <v>0</v>
      </c>
      <c r="GV6997" s="77">
        <v>0</v>
      </c>
      <c r="GW6997" s="77">
        <v>5.5966209081309413E-2</v>
      </c>
      <c r="GX6997" s="77">
        <v>417.9452855659826</v>
      </c>
      <c r="GY6997" s="77">
        <v>5.5966209081309413E-2</v>
      </c>
      <c r="GZ6997" s="77">
        <v>417.9452855659826</v>
      </c>
    </row>
    <row r="6998" spans="187:208" x14ac:dyDescent="0.25">
      <c r="GE6998" s="77" t="s">
        <v>422</v>
      </c>
      <c r="GF6998" s="77" t="s">
        <v>155</v>
      </c>
      <c r="GG6998" s="77" t="s">
        <v>483</v>
      </c>
      <c r="GH6998" s="77" t="s">
        <v>481</v>
      </c>
      <c r="GI6998" s="77">
        <v>2025</v>
      </c>
      <c r="GJ6998" s="77" t="s">
        <v>305</v>
      </c>
      <c r="GK6998" s="77">
        <v>428.60232122030828</v>
      </c>
      <c r="GL6998" s="77">
        <v>0.187832</v>
      </c>
      <c r="GM6998" s="77">
        <v>2025</v>
      </c>
      <c r="GN6998" s="77" t="s">
        <v>175</v>
      </c>
      <c r="GO6998" s="77">
        <v>0.13250000000000001</v>
      </c>
      <c r="GP6998" s="77">
        <v>3</v>
      </c>
      <c r="GQ6998" s="77">
        <v>0</v>
      </c>
      <c r="GR6998" s="77" t="s">
        <v>423</v>
      </c>
      <c r="GS6998" s="77">
        <v>0</v>
      </c>
      <c r="GT6998" s="77">
        <v>0</v>
      </c>
      <c r="GU6998" s="77">
        <v>0</v>
      </c>
      <c r="GV6998" s="77">
        <v>0</v>
      </c>
      <c r="GW6998" s="77">
        <v>0</v>
      </c>
      <c r="GX6998" s="77">
        <v>0</v>
      </c>
      <c r="GY6998" s="77">
        <v>0.1527377521613833</v>
      </c>
      <c r="GZ6998" s="77">
        <v>65.463755114341041</v>
      </c>
    </row>
    <row r="6999" spans="187:208" x14ac:dyDescent="0.25">
      <c r="GE6999" s="77" t="s">
        <v>425</v>
      </c>
      <c r="GF6999" s="77" t="s">
        <v>155</v>
      </c>
      <c r="GG6999" s="77" t="s">
        <v>483</v>
      </c>
      <c r="GH6999" s="77" t="s">
        <v>481</v>
      </c>
      <c r="GI6999" s="77">
        <v>2025</v>
      </c>
      <c r="GJ6999" s="77" t="s">
        <v>301</v>
      </c>
      <c r="GK6999" s="77">
        <v>13939.560973457559</v>
      </c>
      <c r="GL6999" s="77">
        <v>0.187832</v>
      </c>
      <c r="GM6999" s="77">
        <v>2025</v>
      </c>
      <c r="GN6999" s="77" t="s">
        <v>175</v>
      </c>
      <c r="GO6999" s="77">
        <v>5.3000000000000005E-2</v>
      </c>
      <c r="GP6999" s="77">
        <v>3</v>
      </c>
      <c r="GQ6999" s="77">
        <v>0</v>
      </c>
      <c r="GR6999" s="77" t="s">
        <v>423</v>
      </c>
      <c r="GS6999" s="77">
        <v>0</v>
      </c>
      <c r="GT6999" s="77">
        <v>0</v>
      </c>
      <c r="GU6999" s="77">
        <v>0</v>
      </c>
      <c r="GV6999" s="77">
        <v>0</v>
      </c>
      <c r="GW6999" s="77">
        <v>0</v>
      </c>
      <c r="GX6999" s="77">
        <v>0</v>
      </c>
      <c r="GY6999" s="77">
        <v>5.5966209081309413E-2</v>
      </c>
      <c r="GZ6999" s="77">
        <v>780.14438394218678</v>
      </c>
    </row>
    <row r="7000" spans="187:208" x14ac:dyDescent="0.25">
      <c r="GE7000" s="77" t="s">
        <v>427</v>
      </c>
      <c r="GF7000" s="77" t="s">
        <v>155</v>
      </c>
      <c r="GG7000" s="77" t="s">
        <v>483</v>
      </c>
      <c r="GH7000" s="77" t="s">
        <v>481</v>
      </c>
      <c r="GI7000" s="77">
        <v>2025</v>
      </c>
      <c r="GJ7000" s="77" t="s">
        <v>303</v>
      </c>
      <c r="GK7000" s="77">
        <v>7467.8148194525547</v>
      </c>
      <c r="GL7000" s="77">
        <v>0.187832</v>
      </c>
      <c r="GM7000" s="77">
        <v>2025</v>
      </c>
      <c r="GN7000" s="77" t="s">
        <v>175</v>
      </c>
      <c r="GO7000" s="77">
        <v>5.3000000000000005E-2</v>
      </c>
      <c r="GP7000" s="77">
        <v>3</v>
      </c>
      <c r="GQ7000" s="77">
        <v>0</v>
      </c>
      <c r="GR7000" s="77" t="s">
        <v>423</v>
      </c>
      <c r="GS7000" s="77">
        <v>0</v>
      </c>
      <c r="GT7000" s="77">
        <v>0</v>
      </c>
      <c r="GU7000" s="77">
        <v>0</v>
      </c>
      <c r="GV7000" s="77">
        <v>0</v>
      </c>
      <c r="GW7000" s="77">
        <v>0</v>
      </c>
      <c r="GX7000" s="77">
        <v>0</v>
      </c>
      <c r="GY7000" s="77">
        <v>5.5966209081309413E-2</v>
      </c>
      <c r="GZ7000" s="77">
        <v>417.9452855659826</v>
      </c>
    </row>
    <row r="7001" spans="187:208" x14ac:dyDescent="0.25">
      <c r="GE7001" s="77" t="s">
        <v>422</v>
      </c>
      <c r="GF7001" s="77" t="s">
        <v>155</v>
      </c>
      <c r="GG7001" s="77" t="s">
        <v>483</v>
      </c>
      <c r="GH7001" s="77" t="s">
        <v>488</v>
      </c>
      <c r="GI7001" s="77">
        <v>2021</v>
      </c>
      <c r="GJ7001" s="77" t="s">
        <v>305</v>
      </c>
      <c r="GK7001" s="77">
        <v>409.22373582044048</v>
      </c>
      <c r="GL7001" s="77">
        <v>0.187832</v>
      </c>
      <c r="GM7001" s="77">
        <v>2021</v>
      </c>
      <c r="GN7001" s="77" t="s">
        <v>175</v>
      </c>
      <c r="GO7001" s="77">
        <v>0.13250000000000001</v>
      </c>
      <c r="GP7001" s="77">
        <v>3</v>
      </c>
      <c r="GQ7001" s="77">
        <v>0</v>
      </c>
      <c r="GR7001" s="77" t="s">
        <v>423</v>
      </c>
      <c r="GS7001" s="77">
        <v>0.1527377521613833</v>
      </c>
      <c r="GT7001" s="77">
        <v>62.50391354029783</v>
      </c>
      <c r="GU7001" s="77">
        <v>0.1527377521613833</v>
      </c>
      <c r="GV7001" s="77">
        <v>62.50391354029783</v>
      </c>
      <c r="GW7001" s="77">
        <v>0</v>
      </c>
      <c r="GX7001" s="77">
        <v>0</v>
      </c>
      <c r="GY7001" s="77">
        <v>0</v>
      </c>
      <c r="GZ7001" s="77">
        <v>0</v>
      </c>
    </row>
    <row r="7002" spans="187:208" x14ac:dyDescent="0.25">
      <c r="GE7002" s="77" t="s">
        <v>425</v>
      </c>
      <c r="GF7002" s="77" t="s">
        <v>155</v>
      </c>
      <c r="GG7002" s="77" t="s">
        <v>483</v>
      </c>
      <c r="GH7002" s="77" t="s">
        <v>488</v>
      </c>
      <c r="GI7002" s="77">
        <v>2021</v>
      </c>
      <c r="GJ7002" s="77" t="s">
        <v>301</v>
      </c>
      <c r="GK7002" s="77">
        <v>13469.08781237784</v>
      </c>
      <c r="GL7002" s="77">
        <v>0.187832</v>
      </c>
      <c r="GM7002" s="77">
        <v>2021</v>
      </c>
      <c r="GN7002" s="77" t="s">
        <v>175</v>
      </c>
      <c r="GO7002" s="77">
        <v>5.3000000000000005E-2</v>
      </c>
      <c r="GP7002" s="77">
        <v>3</v>
      </c>
      <c r="GQ7002" s="77">
        <v>0</v>
      </c>
      <c r="GR7002" s="77" t="s">
        <v>423</v>
      </c>
      <c r="GS7002" s="77">
        <v>5.5966209081309413E-2</v>
      </c>
      <c r="GT7002" s="77">
        <v>753.81378464205466</v>
      </c>
      <c r="GU7002" s="77">
        <v>5.5966209081309413E-2</v>
      </c>
      <c r="GV7002" s="77">
        <v>753.81378464205466</v>
      </c>
      <c r="GW7002" s="77">
        <v>0</v>
      </c>
      <c r="GX7002" s="77">
        <v>0</v>
      </c>
      <c r="GY7002" s="77">
        <v>0</v>
      </c>
      <c r="GZ7002" s="77">
        <v>0</v>
      </c>
    </row>
    <row r="7003" spans="187:208" x14ac:dyDescent="0.25">
      <c r="GE7003" s="77" t="s">
        <v>427</v>
      </c>
      <c r="GF7003" s="77" t="s">
        <v>155</v>
      </c>
      <c r="GG7003" s="77" t="s">
        <v>483</v>
      </c>
      <c r="GH7003" s="77" t="s">
        <v>488</v>
      </c>
      <c r="GI7003" s="77">
        <v>2021</v>
      </c>
      <c r="GJ7003" s="77" t="s">
        <v>303</v>
      </c>
      <c r="GK7003" s="77">
        <v>7205.5312760232027</v>
      </c>
      <c r="GL7003" s="77">
        <v>0.187832</v>
      </c>
      <c r="GM7003" s="77">
        <v>2021</v>
      </c>
      <c r="GN7003" s="77" t="s">
        <v>175</v>
      </c>
      <c r="GO7003" s="77">
        <v>5.3000000000000005E-2</v>
      </c>
      <c r="GP7003" s="77">
        <v>3</v>
      </c>
      <c r="GQ7003" s="77">
        <v>0</v>
      </c>
      <c r="GR7003" s="77" t="s">
        <v>423</v>
      </c>
      <c r="GS7003" s="77">
        <v>5.5966209081309413E-2</v>
      </c>
      <c r="GT7003" s="77">
        <v>403.2662699358288</v>
      </c>
      <c r="GU7003" s="77">
        <v>5.5966209081309413E-2</v>
      </c>
      <c r="GV7003" s="77">
        <v>403.2662699358288</v>
      </c>
      <c r="GW7003" s="77">
        <v>0</v>
      </c>
      <c r="GX7003" s="77">
        <v>0</v>
      </c>
      <c r="GY7003" s="77">
        <v>0</v>
      </c>
      <c r="GZ7003" s="77">
        <v>0</v>
      </c>
    </row>
    <row r="7004" spans="187:208" x14ac:dyDescent="0.25">
      <c r="GE7004" s="77" t="s">
        <v>422</v>
      </c>
      <c r="GF7004" s="77" t="s">
        <v>155</v>
      </c>
      <c r="GG7004" s="77" t="s">
        <v>483</v>
      </c>
      <c r="GH7004" s="77" t="s">
        <v>488</v>
      </c>
      <c r="GI7004" s="77">
        <v>2022</v>
      </c>
      <c r="GJ7004" s="77" t="s">
        <v>305</v>
      </c>
      <c r="GK7004" s="77">
        <v>409.22373582044048</v>
      </c>
      <c r="GL7004" s="77">
        <v>0.187832</v>
      </c>
      <c r="GM7004" s="77">
        <v>2022</v>
      </c>
      <c r="GN7004" s="77" t="s">
        <v>175</v>
      </c>
      <c r="GO7004" s="77">
        <v>0.13250000000000001</v>
      </c>
      <c r="GP7004" s="77">
        <v>3</v>
      </c>
      <c r="GQ7004" s="77">
        <v>0</v>
      </c>
      <c r="GR7004" s="77" t="s">
        <v>423</v>
      </c>
      <c r="GS7004" s="77">
        <v>0.1527377521613833</v>
      </c>
      <c r="GT7004" s="77">
        <v>62.50391354029783</v>
      </c>
      <c r="GU7004" s="77">
        <v>0.1527377521613833</v>
      </c>
      <c r="GV7004" s="77">
        <v>62.50391354029783</v>
      </c>
      <c r="GW7004" s="77">
        <v>0.1527377521613833</v>
      </c>
      <c r="GX7004" s="77">
        <v>62.50391354029783</v>
      </c>
      <c r="GY7004" s="77">
        <v>0</v>
      </c>
      <c r="GZ7004" s="77">
        <v>0</v>
      </c>
    </row>
    <row r="7005" spans="187:208" x14ac:dyDescent="0.25">
      <c r="GE7005" s="77" t="s">
        <v>425</v>
      </c>
      <c r="GF7005" s="77" t="s">
        <v>155</v>
      </c>
      <c r="GG7005" s="77" t="s">
        <v>483</v>
      </c>
      <c r="GH7005" s="77" t="s">
        <v>488</v>
      </c>
      <c r="GI7005" s="77">
        <v>2022</v>
      </c>
      <c r="GJ7005" s="77" t="s">
        <v>301</v>
      </c>
      <c r="GK7005" s="77">
        <v>13469.08781237784</v>
      </c>
      <c r="GL7005" s="77">
        <v>0.187832</v>
      </c>
      <c r="GM7005" s="77">
        <v>2022</v>
      </c>
      <c r="GN7005" s="77" t="s">
        <v>175</v>
      </c>
      <c r="GO7005" s="77">
        <v>5.3000000000000005E-2</v>
      </c>
      <c r="GP7005" s="77">
        <v>3</v>
      </c>
      <c r="GQ7005" s="77">
        <v>0</v>
      </c>
      <c r="GR7005" s="77" t="s">
        <v>423</v>
      </c>
      <c r="GS7005" s="77">
        <v>5.5966209081309413E-2</v>
      </c>
      <c r="GT7005" s="77">
        <v>753.81378464205466</v>
      </c>
      <c r="GU7005" s="77">
        <v>5.5966209081309413E-2</v>
      </c>
      <c r="GV7005" s="77">
        <v>753.81378464205466</v>
      </c>
      <c r="GW7005" s="77">
        <v>5.5966209081309413E-2</v>
      </c>
      <c r="GX7005" s="77">
        <v>753.81378464205466</v>
      </c>
      <c r="GY7005" s="77">
        <v>0</v>
      </c>
      <c r="GZ7005" s="77">
        <v>0</v>
      </c>
    </row>
    <row r="7006" spans="187:208" x14ac:dyDescent="0.25">
      <c r="GE7006" s="77" t="s">
        <v>427</v>
      </c>
      <c r="GF7006" s="77" t="s">
        <v>155</v>
      </c>
      <c r="GG7006" s="77" t="s">
        <v>483</v>
      </c>
      <c r="GH7006" s="77" t="s">
        <v>488</v>
      </c>
      <c r="GI7006" s="77">
        <v>2022</v>
      </c>
      <c r="GJ7006" s="77" t="s">
        <v>303</v>
      </c>
      <c r="GK7006" s="77">
        <v>7205.5312760232027</v>
      </c>
      <c r="GL7006" s="77">
        <v>0.187832</v>
      </c>
      <c r="GM7006" s="77">
        <v>2022</v>
      </c>
      <c r="GN7006" s="77" t="s">
        <v>175</v>
      </c>
      <c r="GO7006" s="77">
        <v>5.3000000000000005E-2</v>
      </c>
      <c r="GP7006" s="77">
        <v>3</v>
      </c>
      <c r="GQ7006" s="77">
        <v>0</v>
      </c>
      <c r="GR7006" s="77" t="s">
        <v>423</v>
      </c>
      <c r="GS7006" s="77">
        <v>5.5966209081309413E-2</v>
      </c>
      <c r="GT7006" s="77">
        <v>403.2662699358288</v>
      </c>
      <c r="GU7006" s="77">
        <v>5.5966209081309413E-2</v>
      </c>
      <c r="GV7006" s="77">
        <v>403.2662699358288</v>
      </c>
      <c r="GW7006" s="77">
        <v>5.5966209081309413E-2</v>
      </c>
      <c r="GX7006" s="77">
        <v>403.2662699358288</v>
      </c>
      <c r="GY7006" s="77">
        <v>0</v>
      </c>
      <c r="GZ7006" s="77">
        <v>0</v>
      </c>
    </row>
    <row r="7007" spans="187:208" x14ac:dyDescent="0.25">
      <c r="GE7007" s="77" t="s">
        <v>422</v>
      </c>
      <c r="GF7007" s="77" t="s">
        <v>155</v>
      </c>
      <c r="GG7007" s="77" t="s">
        <v>483</v>
      </c>
      <c r="GH7007" s="77" t="s">
        <v>488</v>
      </c>
      <c r="GI7007" s="77">
        <v>2023</v>
      </c>
      <c r="GJ7007" s="77" t="s">
        <v>305</v>
      </c>
      <c r="GK7007" s="77">
        <v>428.60232122030828</v>
      </c>
      <c r="GL7007" s="77">
        <v>0.187832</v>
      </c>
      <c r="GM7007" s="77">
        <v>2023</v>
      </c>
      <c r="GN7007" s="77" t="s">
        <v>175</v>
      </c>
      <c r="GO7007" s="77">
        <v>0.13250000000000001</v>
      </c>
      <c r="GP7007" s="77">
        <v>3</v>
      </c>
      <c r="GQ7007" s="77">
        <v>0</v>
      </c>
      <c r="GR7007" s="77" t="s">
        <v>423</v>
      </c>
      <c r="GS7007" s="77">
        <v>0</v>
      </c>
      <c r="GT7007" s="77">
        <v>0</v>
      </c>
      <c r="GU7007" s="77">
        <v>0.1527377521613833</v>
      </c>
      <c r="GV7007" s="77">
        <v>65.463755114341041</v>
      </c>
      <c r="GW7007" s="77">
        <v>0.1527377521613833</v>
      </c>
      <c r="GX7007" s="77">
        <v>65.463755114341041</v>
      </c>
      <c r="GY7007" s="77">
        <v>0.1527377521613833</v>
      </c>
      <c r="GZ7007" s="77">
        <v>65.463755114341041</v>
      </c>
    </row>
    <row r="7008" spans="187:208" x14ac:dyDescent="0.25">
      <c r="GE7008" s="77" t="s">
        <v>425</v>
      </c>
      <c r="GF7008" s="77" t="s">
        <v>155</v>
      </c>
      <c r="GG7008" s="77" t="s">
        <v>483</v>
      </c>
      <c r="GH7008" s="77" t="s">
        <v>488</v>
      </c>
      <c r="GI7008" s="77">
        <v>2023</v>
      </c>
      <c r="GJ7008" s="77" t="s">
        <v>301</v>
      </c>
      <c r="GK7008" s="77">
        <v>13939.56097345315</v>
      </c>
      <c r="GL7008" s="77">
        <v>0.187832</v>
      </c>
      <c r="GM7008" s="77">
        <v>2023</v>
      </c>
      <c r="GN7008" s="77" t="s">
        <v>175</v>
      </c>
      <c r="GO7008" s="77">
        <v>5.3000000000000005E-2</v>
      </c>
      <c r="GP7008" s="77">
        <v>3</v>
      </c>
      <c r="GQ7008" s="77">
        <v>0</v>
      </c>
      <c r="GR7008" s="77" t="s">
        <v>423</v>
      </c>
      <c r="GS7008" s="77">
        <v>0</v>
      </c>
      <c r="GT7008" s="77">
        <v>0</v>
      </c>
      <c r="GU7008" s="77">
        <v>5.5966209081309413E-2</v>
      </c>
      <c r="GV7008" s="77">
        <v>780.14438394193996</v>
      </c>
      <c r="GW7008" s="77">
        <v>5.5966209081309413E-2</v>
      </c>
      <c r="GX7008" s="77">
        <v>780.14438394193996</v>
      </c>
      <c r="GY7008" s="77">
        <v>5.5966209081309413E-2</v>
      </c>
      <c r="GZ7008" s="77">
        <v>780.14438394193996</v>
      </c>
    </row>
    <row r="7009" spans="187:208" x14ac:dyDescent="0.25">
      <c r="GE7009" s="77" t="s">
        <v>427</v>
      </c>
      <c r="GF7009" s="77" t="s">
        <v>155</v>
      </c>
      <c r="GG7009" s="77" t="s">
        <v>483</v>
      </c>
      <c r="GH7009" s="77" t="s">
        <v>488</v>
      </c>
      <c r="GI7009" s="77">
        <v>2023</v>
      </c>
      <c r="GJ7009" s="77" t="s">
        <v>303</v>
      </c>
      <c r="GK7009" s="77">
        <v>7467.8148194502228</v>
      </c>
      <c r="GL7009" s="77">
        <v>0.187832</v>
      </c>
      <c r="GM7009" s="77">
        <v>2023</v>
      </c>
      <c r="GN7009" s="77" t="s">
        <v>175</v>
      </c>
      <c r="GO7009" s="77">
        <v>5.3000000000000005E-2</v>
      </c>
      <c r="GP7009" s="77">
        <v>3</v>
      </c>
      <c r="GQ7009" s="77">
        <v>0</v>
      </c>
      <c r="GR7009" s="77" t="s">
        <v>423</v>
      </c>
      <c r="GS7009" s="77">
        <v>0</v>
      </c>
      <c r="GT7009" s="77">
        <v>0</v>
      </c>
      <c r="GU7009" s="77">
        <v>5.5966209081309413E-2</v>
      </c>
      <c r="GV7009" s="77">
        <v>417.94528556585209</v>
      </c>
      <c r="GW7009" s="77">
        <v>5.5966209081309413E-2</v>
      </c>
      <c r="GX7009" s="77">
        <v>417.94528556585209</v>
      </c>
      <c r="GY7009" s="77">
        <v>5.5966209081309413E-2</v>
      </c>
      <c r="GZ7009" s="77">
        <v>417.94528556585209</v>
      </c>
    </row>
    <row r="7010" spans="187:208" x14ac:dyDescent="0.25">
      <c r="GE7010" s="77" t="s">
        <v>422</v>
      </c>
      <c r="GF7010" s="77" t="s">
        <v>155</v>
      </c>
      <c r="GG7010" s="77" t="s">
        <v>483</v>
      </c>
      <c r="GH7010" s="77" t="s">
        <v>488</v>
      </c>
      <c r="GI7010" s="77">
        <v>2024</v>
      </c>
      <c r="GJ7010" s="77" t="s">
        <v>305</v>
      </c>
      <c r="GK7010" s="77">
        <v>428.60232122030828</v>
      </c>
      <c r="GL7010" s="77">
        <v>0.187832</v>
      </c>
      <c r="GM7010" s="77">
        <v>2024</v>
      </c>
      <c r="GN7010" s="77" t="s">
        <v>175</v>
      </c>
      <c r="GO7010" s="77">
        <v>0.13250000000000001</v>
      </c>
      <c r="GP7010" s="77">
        <v>3</v>
      </c>
      <c r="GQ7010" s="77">
        <v>0</v>
      </c>
      <c r="GR7010" s="77" t="s">
        <v>423</v>
      </c>
      <c r="GS7010" s="77">
        <v>0</v>
      </c>
      <c r="GT7010" s="77">
        <v>0</v>
      </c>
      <c r="GU7010" s="77">
        <v>0</v>
      </c>
      <c r="GV7010" s="77">
        <v>0</v>
      </c>
      <c r="GW7010" s="77">
        <v>0.1527377521613833</v>
      </c>
      <c r="GX7010" s="77">
        <v>65.463755114341041</v>
      </c>
      <c r="GY7010" s="77">
        <v>0.1527377521613833</v>
      </c>
      <c r="GZ7010" s="77">
        <v>65.463755114341041</v>
      </c>
    </row>
    <row r="7011" spans="187:208" x14ac:dyDescent="0.25">
      <c r="GE7011" s="77" t="s">
        <v>425</v>
      </c>
      <c r="GF7011" s="77" t="s">
        <v>155</v>
      </c>
      <c r="GG7011" s="77" t="s">
        <v>483</v>
      </c>
      <c r="GH7011" s="77" t="s">
        <v>488</v>
      </c>
      <c r="GI7011" s="77">
        <v>2024</v>
      </c>
      <c r="GJ7011" s="77" t="s">
        <v>301</v>
      </c>
      <c r="GK7011" s="77">
        <v>13939.56097345315</v>
      </c>
      <c r="GL7011" s="77">
        <v>0.187832</v>
      </c>
      <c r="GM7011" s="77">
        <v>2024</v>
      </c>
      <c r="GN7011" s="77" t="s">
        <v>175</v>
      </c>
      <c r="GO7011" s="77">
        <v>5.3000000000000005E-2</v>
      </c>
      <c r="GP7011" s="77">
        <v>3</v>
      </c>
      <c r="GQ7011" s="77">
        <v>0</v>
      </c>
      <c r="GR7011" s="77" t="s">
        <v>423</v>
      </c>
      <c r="GS7011" s="77">
        <v>0</v>
      </c>
      <c r="GT7011" s="77">
        <v>0</v>
      </c>
      <c r="GU7011" s="77">
        <v>0</v>
      </c>
      <c r="GV7011" s="77">
        <v>0</v>
      </c>
      <c r="GW7011" s="77">
        <v>5.5966209081309413E-2</v>
      </c>
      <c r="GX7011" s="77">
        <v>780.14438394193996</v>
      </c>
      <c r="GY7011" s="77">
        <v>5.5966209081309413E-2</v>
      </c>
      <c r="GZ7011" s="77">
        <v>780.14438394193996</v>
      </c>
    </row>
    <row r="7012" spans="187:208" x14ac:dyDescent="0.25">
      <c r="GE7012" s="77" t="s">
        <v>427</v>
      </c>
      <c r="GF7012" s="77" t="s">
        <v>155</v>
      </c>
      <c r="GG7012" s="77" t="s">
        <v>483</v>
      </c>
      <c r="GH7012" s="77" t="s">
        <v>488</v>
      </c>
      <c r="GI7012" s="77">
        <v>2024</v>
      </c>
      <c r="GJ7012" s="77" t="s">
        <v>303</v>
      </c>
      <c r="GK7012" s="77">
        <v>7467.8148194502228</v>
      </c>
      <c r="GL7012" s="77">
        <v>0.187832</v>
      </c>
      <c r="GM7012" s="77">
        <v>2024</v>
      </c>
      <c r="GN7012" s="77" t="s">
        <v>175</v>
      </c>
      <c r="GO7012" s="77">
        <v>5.3000000000000005E-2</v>
      </c>
      <c r="GP7012" s="77">
        <v>3</v>
      </c>
      <c r="GQ7012" s="77">
        <v>0</v>
      </c>
      <c r="GR7012" s="77" t="s">
        <v>423</v>
      </c>
      <c r="GS7012" s="77">
        <v>0</v>
      </c>
      <c r="GT7012" s="77">
        <v>0</v>
      </c>
      <c r="GU7012" s="77">
        <v>0</v>
      </c>
      <c r="GV7012" s="77">
        <v>0</v>
      </c>
      <c r="GW7012" s="77">
        <v>5.5966209081309413E-2</v>
      </c>
      <c r="GX7012" s="77">
        <v>417.94528556585209</v>
      </c>
      <c r="GY7012" s="77">
        <v>5.5966209081309413E-2</v>
      </c>
      <c r="GZ7012" s="77">
        <v>417.94528556585209</v>
      </c>
    </row>
    <row r="7013" spans="187:208" x14ac:dyDescent="0.25">
      <c r="GE7013" s="77" t="s">
        <v>422</v>
      </c>
      <c r="GF7013" s="77" t="s">
        <v>155</v>
      </c>
      <c r="GG7013" s="77" t="s">
        <v>483</v>
      </c>
      <c r="GH7013" s="77" t="s">
        <v>488</v>
      </c>
      <c r="GI7013" s="77">
        <v>2025</v>
      </c>
      <c r="GJ7013" s="77" t="s">
        <v>305</v>
      </c>
      <c r="GK7013" s="77">
        <v>428.60232122030828</v>
      </c>
      <c r="GL7013" s="77">
        <v>0.187832</v>
      </c>
      <c r="GM7013" s="77">
        <v>2025</v>
      </c>
      <c r="GN7013" s="77" t="s">
        <v>175</v>
      </c>
      <c r="GO7013" s="77">
        <v>0.13250000000000001</v>
      </c>
      <c r="GP7013" s="77">
        <v>3</v>
      </c>
      <c r="GQ7013" s="77">
        <v>0</v>
      </c>
      <c r="GR7013" s="77" t="s">
        <v>423</v>
      </c>
      <c r="GS7013" s="77">
        <v>0</v>
      </c>
      <c r="GT7013" s="77">
        <v>0</v>
      </c>
      <c r="GU7013" s="77">
        <v>0</v>
      </c>
      <c r="GV7013" s="77">
        <v>0</v>
      </c>
      <c r="GW7013" s="77">
        <v>0</v>
      </c>
      <c r="GX7013" s="77">
        <v>0</v>
      </c>
      <c r="GY7013" s="77">
        <v>0.1527377521613833</v>
      </c>
      <c r="GZ7013" s="77">
        <v>65.463755114341041</v>
      </c>
    </row>
    <row r="7014" spans="187:208" x14ac:dyDescent="0.25">
      <c r="GE7014" s="77" t="s">
        <v>425</v>
      </c>
      <c r="GF7014" s="77" t="s">
        <v>155</v>
      </c>
      <c r="GG7014" s="77" t="s">
        <v>483</v>
      </c>
      <c r="GH7014" s="77" t="s">
        <v>488</v>
      </c>
      <c r="GI7014" s="77">
        <v>2025</v>
      </c>
      <c r="GJ7014" s="77" t="s">
        <v>301</v>
      </c>
      <c r="GK7014" s="77">
        <v>13939.56097345315</v>
      </c>
      <c r="GL7014" s="77">
        <v>0.187832</v>
      </c>
      <c r="GM7014" s="77">
        <v>2025</v>
      </c>
      <c r="GN7014" s="77" t="s">
        <v>175</v>
      </c>
      <c r="GO7014" s="77">
        <v>5.3000000000000005E-2</v>
      </c>
      <c r="GP7014" s="77">
        <v>3</v>
      </c>
      <c r="GQ7014" s="77">
        <v>0</v>
      </c>
      <c r="GR7014" s="77" t="s">
        <v>423</v>
      </c>
      <c r="GS7014" s="77">
        <v>0</v>
      </c>
      <c r="GT7014" s="77">
        <v>0</v>
      </c>
      <c r="GU7014" s="77">
        <v>0</v>
      </c>
      <c r="GV7014" s="77">
        <v>0</v>
      </c>
      <c r="GW7014" s="77">
        <v>0</v>
      </c>
      <c r="GX7014" s="77">
        <v>0</v>
      </c>
      <c r="GY7014" s="77">
        <v>5.5966209081309413E-2</v>
      </c>
      <c r="GZ7014" s="77">
        <v>780.14438394193996</v>
      </c>
    </row>
    <row r="7015" spans="187:208" x14ac:dyDescent="0.25">
      <c r="GE7015" s="77" t="s">
        <v>427</v>
      </c>
      <c r="GF7015" s="77" t="s">
        <v>155</v>
      </c>
      <c r="GG7015" s="77" t="s">
        <v>483</v>
      </c>
      <c r="GH7015" s="77" t="s">
        <v>488</v>
      </c>
      <c r="GI7015" s="77">
        <v>2025</v>
      </c>
      <c r="GJ7015" s="77" t="s">
        <v>303</v>
      </c>
      <c r="GK7015" s="77">
        <v>7467.8148194502228</v>
      </c>
      <c r="GL7015" s="77">
        <v>0.187832</v>
      </c>
      <c r="GM7015" s="77">
        <v>2025</v>
      </c>
      <c r="GN7015" s="77" t="s">
        <v>175</v>
      </c>
      <c r="GO7015" s="77">
        <v>5.3000000000000005E-2</v>
      </c>
      <c r="GP7015" s="77">
        <v>3</v>
      </c>
      <c r="GQ7015" s="77">
        <v>0</v>
      </c>
      <c r="GR7015" s="77" t="s">
        <v>423</v>
      </c>
      <c r="GS7015" s="77">
        <v>0</v>
      </c>
      <c r="GT7015" s="77">
        <v>0</v>
      </c>
      <c r="GU7015" s="77">
        <v>0</v>
      </c>
      <c r="GV7015" s="77">
        <v>0</v>
      </c>
      <c r="GW7015" s="77">
        <v>0</v>
      </c>
      <c r="GX7015" s="77">
        <v>0</v>
      </c>
      <c r="GY7015" s="77">
        <v>5.5966209081309413E-2</v>
      </c>
      <c r="GZ7015" s="77">
        <v>417.94528556585209</v>
      </c>
    </row>
    <row r="7016" spans="187:208" x14ac:dyDescent="0.25">
      <c r="GE7016" s="77" t="s">
        <v>422</v>
      </c>
      <c r="GF7016" s="77" t="s">
        <v>155</v>
      </c>
      <c r="GG7016" s="77" t="s">
        <v>484</v>
      </c>
      <c r="GH7016" s="77" t="s">
        <v>300</v>
      </c>
      <c r="GI7016" s="77">
        <v>2021</v>
      </c>
      <c r="GJ7016" s="77" t="s">
        <v>305</v>
      </c>
      <c r="GK7016" s="77">
        <v>222.22942162776681</v>
      </c>
      <c r="GL7016" s="77">
        <v>0.13441700000000001</v>
      </c>
      <c r="GM7016" s="77">
        <v>2021</v>
      </c>
      <c r="GN7016" s="77" t="s">
        <v>175</v>
      </c>
      <c r="GO7016" s="77">
        <v>0.13250000000000001</v>
      </c>
      <c r="GP7016" s="77">
        <v>3</v>
      </c>
      <c r="GQ7016" s="77">
        <v>0</v>
      </c>
      <c r="GR7016" s="77" t="s">
        <v>423</v>
      </c>
      <c r="GS7016" s="77">
        <v>0.1527377521613833</v>
      </c>
      <c r="GT7016" s="77">
        <v>33.9428223235494</v>
      </c>
      <c r="GU7016" s="77">
        <v>0.1527377521613833</v>
      </c>
      <c r="GV7016" s="77">
        <v>33.9428223235494</v>
      </c>
      <c r="GW7016" s="77">
        <v>0</v>
      </c>
      <c r="GX7016" s="77">
        <v>0</v>
      </c>
      <c r="GY7016" s="77">
        <v>0</v>
      </c>
      <c r="GZ7016" s="77">
        <v>0</v>
      </c>
    </row>
    <row r="7017" spans="187:208" x14ac:dyDescent="0.25">
      <c r="GE7017" s="77" t="s">
        <v>425</v>
      </c>
      <c r="GF7017" s="77" t="s">
        <v>155</v>
      </c>
      <c r="GG7017" s="77" t="s">
        <v>484</v>
      </c>
      <c r="GH7017" s="77" t="s">
        <v>300</v>
      </c>
      <c r="GI7017" s="77">
        <v>2021</v>
      </c>
      <c r="GJ7017" s="77" t="s">
        <v>301</v>
      </c>
      <c r="GK7017" s="77">
        <v>8585.722809247909</v>
      </c>
      <c r="GL7017" s="77">
        <v>0.13441700000000001</v>
      </c>
      <c r="GM7017" s="77">
        <v>2021</v>
      </c>
      <c r="GN7017" s="77" t="s">
        <v>175</v>
      </c>
      <c r="GO7017" s="77">
        <v>5.3000000000000005E-2</v>
      </c>
      <c r="GP7017" s="77">
        <v>3</v>
      </c>
      <c r="GQ7017" s="77">
        <v>0</v>
      </c>
      <c r="GR7017" s="77" t="s">
        <v>423</v>
      </c>
      <c r="GS7017" s="77">
        <v>5.5966209081309407E-2</v>
      </c>
      <c r="GT7017" s="77">
        <v>480.51035785653562</v>
      </c>
      <c r="GU7017" s="77">
        <v>5.5966209081309407E-2</v>
      </c>
      <c r="GV7017" s="77">
        <v>480.51035785653562</v>
      </c>
      <c r="GW7017" s="77">
        <v>0</v>
      </c>
      <c r="GX7017" s="77">
        <v>0</v>
      </c>
      <c r="GY7017" s="77">
        <v>0</v>
      </c>
      <c r="GZ7017" s="77">
        <v>0</v>
      </c>
    </row>
    <row r="7018" spans="187:208" x14ac:dyDescent="0.25">
      <c r="GE7018" s="77" t="s">
        <v>427</v>
      </c>
      <c r="GF7018" s="77" t="s">
        <v>155</v>
      </c>
      <c r="GG7018" s="77" t="s">
        <v>484</v>
      </c>
      <c r="GH7018" s="77" t="s">
        <v>300</v>
      </c>
      <c r="GI7018" s="77">
        <v>2021</v>
      </c>
      <c r="GJ7018" s="77" t="s">
        <v>303</v>
      </c>
      <c r="GK7018" s="77">
        <v>5338.1784104566104</v>
      </c>
      <c r="GL7018" s="77">
        <v>0.13441700000000001</v>
      </c>
      <c r="GM7018" s="77">
        <v>2021</v>
      </c>
      <c r="GN7018" s="77" t="s">
        <v>175</v>
      </c>
      <c r="GO7018" s="77">
        <v>5.3000000000000005E-2</v>
      </c>
      <c r="GP7018" s="77">
        <v>3</v>
      </c>
      <c r="GQ7018" s="77">
        <v>0</v>
      </c>
      <c r="GR7018" s="77" t="s">
        <v>423</v>
      </c>
      <c r="GS7018" s="77">
        <v>5.5966209081309407E-2</v>
      </c>
      <c r="GT7018" s="77">
        <v>298.75760903294656</v>
      </c>
      <c r="GU7018" s="77">
        <v>5.5966209081309407E-2</v>
      </c>
      <c r="GV7018" s="77">
        <v>298.75760903294656</v>
      </c>
      <c r="GW7018" s="77">
        <v>0</v>
      </c>
      <c r="GX7018" s="77">
        <v>0</v>
      </c>
      <c r="GY7018" s="77">
        <v>0</v>
      </c>
      <c r="GZ7018" s="77">
        <v>0</v>
      </c>
    </row>
    <row r="7019" spans="187:208" x14ac:dyDescent="0.25">
      <c r="GE7019" s="77" t="s">
        <v>422</v>
      </c>
      <c r="GF7019" s="77" t="s">
        <v>155</v>
      </c>
      <c r="GG7019" s="77" t="s">
        <v>484</v>
      </c>
      <c r="GH7019" s="77" t="s">
        <v>300</v>
      </c>
      <c r="GI7019" s="77">
        <v>2022</v>
      </c>
      <c r="GJ7019" s="77" t="s">
        <v>305</v>
      </c>
      <c r="GK7019" s="77">
        <v>222.22942162776681</v>
      </c>
      <c r="GL7019" s="77">
        <v>0.13441700000000001</v>
      </c>
      <c r="GM7019" s="77">
        <v>2022</v>
      </c>
      <c r="GN7019" s="77" t="s">
        <v>175</v>
      </c>
      <c r="GO7019" s="77">
        <v>0.13250000000000001</v>
      </c>
      <c r="GP7019" s="77">
        <v>3</v>
      </c>
      <c r="GQ7019" s="77">
        <v>0</v>
      </c>
      <c r="GR7019" s="77" t="s">
        <v>423</v>
      </c>
      <c r="GS7019" s="77">
        <v>0.1527377521613833</v>
      </c>
      <c r="GT7019" s="77">
        <v>33.9428223235494</v>
      </c>
      <c r="GU7019" s="77">
        <v>0.1527377521613833</v>
      </c>
      <c r="GV7019" s="77">
        <v>33.9428223235494</v>
      </c>
      <c r="GW7019" s="77">
        <v>0.1527377521613833</v>
      </c>
      <c r="GX7019" s="77">
        <v>33.9428223235494</v>
      </c>
      <c r="GY7019" s="77">
        <v>0</v>
      </c>
      <c r="GZ7019" s="77">
        <v>0</v>
      </c>
    </row>
    <row r="7020" spans="187:208" x14ac:dyDescent="0.25">
      <c r="GE7020" s="77" t="s">
        <v>425</v>
      </c>
      <c r="GF7020" s="77" t="s">
        <v>155</v>
      </c>
      <c r="GG7020" s="77" t="s">
        <v>484</v>
      </c>
      <c r="GH7020" s="77" t="s">
        <v>300</v>
      </c>
      <c r="GI7020" s="77">
        <v>2022</v>
      </c>
      <c r="GJ7020" s="77" t="s">
        <v>301</v>
      </c>
      <c r="GK7020" s="77">
        <v>8585.722809247909</v>
      </c>
      <c r="GL7020" s="77">
        <v>0.13441700000000001</v>
      </c>
      <c r="GM7020" s="77">
        <v>2022</v>
      </c>
      <c r="GN7020" s="77" t="s">
        <v>175</v>
      </c>
      <c r="GO7020" s="77">
        <v>5.3000000000000005E-2</v>
      </c>
      <c r="GP7020" s="77">
        <v>3</v>
      </c>
      <c r="GQ7020" s="77">
        <v>0</v>
      </c>
      <c r="GR7020" s="77" t="s">
        <v>423</v>
      </c>
      <c r="GS7020" s="77">
        <v>5.5966209081309407E-2</v>
      </c>
      <c r="GT7020" s="77">
        <v>480.51035785653562</v>
      </c>
      <c r="GU7020" s="77">
        <v>5.5966209081309407E-2</v>
      </c>
      <c r="GV7020" s="77">
        <v>480.51035785653562</v>
      </c>
      <c r="GW7020" s="77">
        <v>5.5966209081309407E-2</v>
      </c>
      <c r="GX7020" s="77">
        <v>480.51035785653562</v>
      </c>
      <c r="GY7020" s="77">
        <v>0</v>
      </c>
      <c r="GZ7020" s="77">
        <v>0</v>
      </c>
    </row>
    <row r="7021" spans="187:208" x14ac:dyDescent="0.25">
      <c r="GE7021" s="77" t="s">
        <v>427</v>
      </c>
      <c r="GF7021" s="77" t="s">
        <v>155</v>
      </c>
      <c r="GG7021" s="77" t="s">
        <v>484</v>
      </c>
      <c r="GH7021" s="77" t="s">
        <v>300</v>
      </c>
      <c r="GI7021" s="77">
        <v>2022</v>
      </c>
      <c r="GJ7021" s="77" t="s">
        <v>303</v>
      </c>
      <c r="GK7021" s="77">
        <v>5338.1784104566104</v>
      </c>
      <c r="GL7021" s="77">
        <v>0.13441700000000001</v>
      </c>
      <c r="GM7021" s="77">
        <v>2022</v>
      </c>
      <c r="GN7021" s="77" t="s">
        <v>175</v>
      </c>
      <c r="GO7021" s="77">
        <v>5.3000000000000005E-2</v>
      </c>
      <c r="GP7021" s="77">
        <v>3</v>
      </c>
      <c r="GQ7021" s="77">
        <v>0</v>
      </c>
      <c r="GR7021" s="77" t="s">
        <v>423</v>
      </c>
      <c r="GS7021" s="77">
        <v>5.5966209081309407E-2</v>
      </c>
      <c r="GT7021" s="77">
        <v>298.75760903294656</v>
      </c>
      <c r="GU7021" s="77">
        <v>5.5966209081309407E-2</v>
      </c>
      <c r="GV7021" s="77">
        <v>298.75760903294656</v>
      </c>
      <c r="GW7021" s="77">
        <v>5.5966209081309407E-2</v>
      </c>
      <c r="GX7021" s="77">
        <v>298.75760903294656</v>
      </c>
      <c r="GY7021" s="77">
        <v>0</v>
      </c>
      <c r="GZ7021" s="77">
        <v>0</v>
      </c>
    </row>
    <row r="7022" spans="187:208" x14ac:dyDescent="0.25">
      <c r="GE7022" s="77" t="s">
        <v>422</v>
      </c>
      <c r="GF7022" s="77" t="s">
        <v>155</v>
      </c>
      <c r="GG7022" s="77" t="s">
        <v>484</v>
      </c>
      <c r="GH7022" s="77" t="s">
        <v>300</v>
      </c>
      <c r="GI7022" s="77">
        <v>2023</v>
      </c>
      <c r="GJ7022" s="77" t="s">
        <v>305</v>
      </c>
      <c r="GK7022" s="77">
        <v>233.23007680793151</v>
      </c>
      <c r="GL7022" s="77">
        <v>0.13441700000000001</v>
      </c>
      <c r="GM7022" s="77">
        <v>2023</v>
      </c>
      <c r="GN7022" s="77" t="s">
        <v>175</v>
      </c>
      <c r="GO7022" s="77">
        <v>0.13250000000000001</v>
      </c>
      <c r="GP7022" s="77">
        <v>3</v>
      </c>
      <c r="GQ7022" s="77">
        <v>0</v>
      </c>
      <c r="GR7022" s="77" t="s">
        <v>423</v>
      </c>
      <c r="GS7022" s="77">
        <v>0</v>
      </c>
      <c r="GT7022" s="77">
        <v>0</v>
      </c>
      <c r="GU7022" s="77">
        <v>0.1527377521613833</v>
      </c>
      <c r="GV7022" s="77">
        <v>35.623037668070232</v>
      </c>
      <c r="GW7022" s="77">
        <v>0.1527377521613833</v>
      </c>
      <c r="GX7022" s="77">
        <v>35.623037668070232</v>
      </c>
      <c r="GY7022" s="77">
        <v>0.1527377521613833</v>
      </c>
      <c r="GZ7022" s="77">
        <v>35.623037668070232</v>
      </c>
    </row>
    <row r="7023" spans="187:208" x14ac:dyDescent="0.25">
      <c r="GE7023" s="77" t="s">
        <v>425</v>
      </c>
      <c r="GF7023" s="77" t="s">
        <v>155</v>
      </c>
      <c r="GG7023" s="77" t="s">
        <v>484</v>
      </c>
      <c r="GH7023" s="77" t="s">
        <v>300</v>
      </c>
      <c r="GI7023" s="77">
        <v>2023</v>
      </c>
      <c r="GJ7023" s="77" t="s">
        <v>301</v>
      </c>
      <c r="GK7023" s="77">
        <v>8896.5159934285311</v>
      </c>
      <c r="GL7023" s="77">
        <v>0.13441700000000001</v>
      </c>
      <c r="GM7023" s="77">
        <v>2023</v>
      </c>
      <c r="GN7023" s="77" t="s">
        <v>175</v>
      </c>
      <c r="GO7023" s="77">
        <v>5.3000000000000005E-2</v>
      </c>
      <c r="GP7023" s="77">
        <v>3</v>
      </c>
      <c r="GQ7023" s="77">
        <v>0</v>
      </c>
      <c r="GR7023" s="77" t="s">
        <v>423</v>
      </c>
      <c r="GS7023" s="77">
        <v>0</v>
      </c>
      <c r="GT7023" s="77">
        <v>0</v>
      </c>
      <c r="GU7023" s="77">
        <v>5.5966209081309407E-2</v>
      </c>
      <c r="GV7023" s="77">
        <v>497.90427418343421</v>
      </c>
      <c r="GW7023" s="77">
        <v>5.5966209081309407E-2</v>
      </c>
      <c r="GX7023" s="77">
        <v>497.90427418343421</v>
      </c>
      <c r="GY7023" s="77">
        <v>5.5966209081309407E-2</v>
      </c>
      <c r="GZ7023" s="77">
        <v>497.90427418343421</v>
      </c>
    </row>
    <row r="7024" spans="187:208" x14ac:dyDescent="0.25">
      <c r="GE7024" s="77" t="s">
        <v>427</v>
      </c>
      <c r="GF7024" s="77" t="s">
        <v>155</v>
      </c>
      <c r="GG7024" s="77" t="s">
        <v>484</v>
      </c>
      <c r="GH7024" s="77" t="s">
        <v>300</v>
      </c>
      <c r="GI7024" s="77">
        <v>2023</v>
      </c>
      <c r="GJ7024" s="77" t="s">
        <v>303</v>
      </c>
      <c r="GK7024" s="77">
        <v>5534.8914862000511</v>
      </c>
      <c r="GL7024" s="77">
        <v>0.13441700000000001</v>
      </c>
      <c r="GM7024" s="77">
        <v>2023</v>
      </c>
      <c r="GN7024" s="77" t="s">
        <v>175</v>
      </c>
      <c r="GO7024" s="77">
        <v>5.3000000000000005E-2</v>
      </c>
      <c r="GP7024" s="77">
        <v>3</v>
      </c>
      <c r="GQ7024" s="77">
        <v>0</v>
      </c>
      <c r="GR7024" s="77" t="s">
        <v>423</v>
      </c>
      <c r="GS7024" s="77">
        <v>0</v>
      </c>
      <c r="GT7024" s="77">
        <v>0</v>
      </c>
      <c r="GU7024" s="77">
        <v>5.5966209081309407E-2</v>
      </c>
      <c r="GV7024" s="77">
        <v>309.76689415903144</v>
      </c>
      <c r="GW7024" s="77">
        <v>5.5966209081309407E-2</v>
      </c>
      <c r="GX7024" s="77">
        <v>309.76689415903144</v>
      </c>
      <c r="GY7024" s="77">
        <v>5.5966209081309407E-2</v>
      </c>
      <c r="GZ7024" s="77">
        <v>309.76689415903144</v>
      </c>
    </row>
    <row r="7025" spans="187:208" x14ac:dyDescent="0.25">
      <c r="GE7025" s="77" t="s">
        <v>422</v>
      </c>
      <c r="GF7025" s="77" t="s">
        <v>155</v>
      </c>
      <c r="GG7025" s="77" t="s">
        <v>484</v>
      </c>
      <c r="GH7025" s="77" t="s">
        <v>300</v>
      </c>
      <c r="GI7025" s="77">
        <v>2024</v>
      </c>
      <c r="GJ7025" s="77" t="s">
        <v>305</v>
      </c>
      <c r="GK7025" s="77">
        <v>233.23007680793151</v>
      </c>
      <c r="GL7025" s="77">
        <v>0.13441700000000001</v>
      </c>
      <c r="GM7025" s="77">
        <v>2024</v>
      </c>
      <c r="GN7025" s="77" t="s">
        <v>175</v>
      </c>
      <c r="GO7025" s="77">
        <v>0.13250000000000001</v>
      </c>
      <c r="GP7025" s="77">
        <v>3</v>
      </c>
      <c r="GQ7025" s="77">
        <v>0</v>
      </c>
      <c r="GR7025" s="77" t="s">
        <v>423</v>
      </c>
      <c r="GS7025" s="77">
        <v>0</v>
      </c>
      <c r="GT7025" s="77">
        <v>0</v>
      </c>
      <c r="GU7025" s="77">
        <v>0</v>
      </c>
      <c r="GV7025" s="77">
        <v>0</v>
      </c>
      <c r="GW7025" s="77">
        <v>0.1527377521613833</v>
      </c>
      <c r="GX7025" s="77">
        <v>35.623037668070232</v>
      </c>
      <c r="GY7025" s="77">
        <v>0.1527377521613833</v>
      </c>
      <c r="GZ7025" s="77">
        <v>35.623037668070232</v>
      </c>
    </row>
    <row r="7026" spans="187:208" x14ac:dyDescent="0.25">
      <c r="GE7026" s="77" t="s">
        <v>425</v>
      </c>
      <c r="GF7026" s="77" t="s">
        <v>155</v>
      </c>
      <c r="GG7026" s="77" t="s">
        <v>484</v>
      </c>
      <c r="GH7026" s="77" t="s">
        <v>300</v>
      </c>
      <c r="GI7026" s="77">
        <v>2024</v>
      </c>
      <c r="GJ7026" s="77" t="s">
        <v>301</v>
      </c>
      <c r="GK7026" s="77">
        <v>8896.5159934285311</v>
      </c>
      <c r="GL7026" s="77">
        <v>0.13441700000000001</v>
      </c>
      <c r="GM7026" s="77">
        <v>2024</v>
      </c>
      <c r="GN7026" s="77" t="s">
        <v>175</v>
      </c>
      <c r="GO7026" s="77">
        <v>5.3000000000000005E-2</v>
      </c>
      <c r="GP7026" s="77">
        <v>3</v>
      </c>
      <c r="GQ7026" s="77">
        <v>0</v>
      </c>
      <c r="GR7026" s="77" t="s">
        <v>423</v>
      </c>
      <c r="GS7026" s="77">
        <v>0</v>
      </c>
      <c r="GT7026" s="77">
        <v>0</v>
      </c>
      <c r="GU7026" s="77">
        <v>0</v>
      </c>
      <c r="GV7026" s="77">
        <v>0</v>
      </c>
      <c r="GW7026" s="77">
        <v>5.5966209081309407E-2</v>
      </c>
      <c r="GX7026" s="77">
        <v>497.90427418343421</v>
      </c>
      <c r="GY7026" s="77">
        <v>5.5966209081309407E-2</v>
      </c>
      <c r="GZ7026" s="77">
        <v>497.90427418343421</v>
      </c>
    </row>
    <row r="7027" spans="187:208" x14ac:dyDescent="0.25">
      <c r="GE7027" s="77" t="s">
        <v>427</v>
      </c>
      <c r="GF7027" s="77" t="s">
        <v>155</v>
      </c>
      <c r="GG7027" s="77" t="s">
        <v>484</v>
      </c>
      <c r="GH7027" s="77" t="s">
        <v>300</v>
      </c>
      <c r="GI7027" s="77">
        <v>2024</v>
      </c>
      <c r="GJ7027" s="77" t="s">
        <v>303</v>
      </c>
      <c r="GK7027" s="77">
        <v>5534.8914862000511</v>
      </c>
      <c r="GL7027" s="77">
        <v>0.13441700000000001</v>
      </c>
      <c r="GM7027" s="77">
        <v>2024</v>
      </c>
      <c r="GN7027" s="77" t="s">
        <v>175</v>
      </c>
      <c r="GO7027" s="77">
        <v>5.3000000000000005E-2</v>
      </c>
      <c r="GP7027" s="77">
        <v>3</v>
      </c>
      <c r="GQ7027" s="77">
        <v>0</v>
      </c>
      <c r="GR7027" s="77" t="s">
        <v>423</v>
      </c>
      <c r="GS7027" s="77">
        <v>0</v>
      </c>
      <c r="GT7027" s="77">
        <v>0</v>
      </c>
      <c r="GU7027" s="77">
        <v>0</v>
      </c>
      <c r="GV7027" s="77">
        <v>0</v>
      </c>
      <c r="GW7027" s="77">
        <v>5.5966209081309407E-2</v>
      </c>
      <c r="GX7027" s="77">
        <v>309.76689415903144</v>
      </c>
      <c r="GY7027" s="77">
        <v>5.5966209081309407E-2</v>
      </c>
      <c r="GZ7027" s="77">
        <v>309.76689415903144</v>
      </c>
    </row>
    <row r="7028" spans="187:208" x14ac:dyDescent="0.25">
      <c r="GE7028" s="77" t="s">
        <v>422</v>
      </c>
      <c r="GF7028" s="77" t="s">
        <v>155</v>
      </c>
      <c r="GG7028" s="77" t="s">
        <v>484</v>
      </c>
      <c r="GH7028" s="77" t="s">
        <v>300</v>
      </c>
      <c r="GI7028" s="77">
        <v>2025</v>
      </c>
      <c r="GJ7028" s="77" t="s">
        <v>305</v>
      </c>
      <c r="GK7028" s="77">
        <v>233.23007680793151</v>
      </c>
      <c r="GL7028" s="77">
        <v>0.13441700000000001</v>
      </c>
      <c r="GM7028" s="77">
        <v>2025</v>
      </c>
      <c r="GN7028" s="77" t="s">
        <v>175</v>
      </c>
      <c r="GO7028" s="77">
        <v>0.13250000000000001</v>
      </c>
      <c r="GP7028" s="77">
        <v>3</v>
      </c>
      <c r="GQ7028" s="77">
        <v>0</v>
      </c>
      <c r="GR7028" s="77" t="s">
        <v>423</v>
      </c>
      <c r="GS7028" s="77">
        <v>0</v>
      </c>
      <c r="GT7028" s="77">
        <v>0</v>
      </c>
      <c r="GU7028" s="77">
        <v>0</v>
      </c>
      <c r="GV7028" s="77">
        <v>0</v>
      </c>
      <c r="GW7028" s="77">
        <v>0</v>
      </c>
      <c r="GX7028" s="77">
        <v>0</v>
      </c>
      <c r="GY7028" s="77">
        <v>0.1527377521613833</v>
      </c>
      <c r="GZ7028" s="77">
        <v>35.623037668070232</v>
      </c>
    </row>
    <row r="7029" spans="187:208" x14ac:dyDescent="0.25">
      <c r="GE7029" s="77" t="s">
        <v>425</v>
      </c>
      <c r="GF7029" s="77" t="s">
        <v>155</v>
      </c>
      <c r="GG7029" s="77" t="s">
        <v>484</v>
      </c>
      <c r="GH7029" s="77" t="s">
        <v>300</v>
      </c>
      <c r="GI7029" s="77">
        <v>2025</v>
      </c>
      <c r="GJ7029" s="77" t="s">
        <v>301</v>
      </c>
      <c r="GK7029" s="77">
        <v>8896.5159934285311</v>
      </c>
      <c r="GL7029" s="77">
        <v>0.13441700000000001</v>
      </c>
      <c r="GM7029" s="77">
        <v>2025</v>
      </c>
      <c r="GN7029" s="77" t="s">
        <v>175</v>
      </c>
      <c r="GO7029" s="77">
        <v>5.3000000000000005E-2</v>
      </c>
      <c r="GP7029" s="77">
        <v>3</v>
      </c>
      <c r="GQ7029" s="77">
        <v>0</v>
      </c>
      <c r="GR7029" s="77" t="s">
        <v>423</v>
      </c>
      <c r="GS7029" s="77">
        <v>0</v>
      </c>
      <c r="GT7029" s="77">
        <v>0</v>
      </c>
      <c r="GU7029" s="77">
        <v>0</v>
      </c>
      <c r="GV7029" s="77">
        <v>0</v>
      </c>
      <c r="GW7029" s="77">
        <v>0</v>
      </c>
      <c r="GX7029" s="77">
        <v>0</v>
      </c>
      <c r="GY7029" s="77">
        <v>5.5966209081309407E-2</v>
      </c>
      <c r="GZ7029" s="77">
        <v>497.90427418343421</v>
      </c>
    </row>
    <row r="7030" spans="187:208" x14ac:dyDescent="0.25">
      <c r="GE7030" s="77" t="s">
        <v>427</v>
      </c>
      <c r="GF7030" s="77" t="s">
        <v>155</v>
      </c>
      <c r="GG7030" s="77" t="s">
        <v>484</v>
      </c>
      <c r="GH7030" s="77" t="s">
        <v>300</v>
      </c>
      <c r="GI7030" s="77">
        <v>2025</v>
      </c>
      <c r="GJ7030" s="77" t="s">
        <v>303</v>
      </c>
      <c r="GK7030" s="77">
        <v>5534.8914862000511</v>
      </c>
      <c r="GL7030" s="77">
        <v>0.13441700000000001</v>
      </c>
      <c r="GM7030" s="77">
        <v>2025</v>
      </c>
      <c r="GN7030" s="77" t="s">
        <v>175</v>
      </c>
      <c r="GO7030" s="77">
        <v>5.3000000000000005E-2</v>
      </c>
      <c r="GP7030" s="77">
        <v>3</v>
      </c>
      <c r="GQ7030" s="77">
        <v>0</v>
      </c>
      <c r="GR7030" s="77" t="s">
        <v>423</v>
      </c>
      <c r="GS7030" s="77">
        <v>0</v>
      </c>
      <c r="GT7030" s="77">
        <v>0</v>
      </c>
      <c r="GU7030" s="77">
        <v>0</v>
      </c>
      <c r="GV7030" s="77">
        <v>0</v>
      </c>
      <c r="GW7030" s="77">
        <v>0</v>
      </c>
      <c r="GX7030" s="77">
        <v>0</v>
      </c>
      <c r="GY7030" s="77">
        <v>5.5966209081309407E-2</v>
      </c>
      <c r="GZ7030" s="77">
        <v>309.76689415903144</v>
      </c>
    </row>
    <row r="7031" spans="187:208" x14ac:dyDescent="0.25">
      <c r="GE7031" s="77" t="s">
        <v>422</v>
      </c>
      <c r="GF7031" s="77" t="s">
        <v>155</v>
      </c>
      <c r="GG7031" s="77" t="s">
        <v>484</v>
      </c>
      <c r="GH7031" s="77" t="s">
        <v>432</v>
      </c>
      <c r="GI7031" s="77">
        <v>2021</v>
      </c>
      <c r="GJ7031" s="77" t="s">
        <v>305</v>
      </c>
      <c r="GK7031" s="77">
        <v>222.22942162779989</v>
      </c>
      <c r="GL7031" s="77">
        <v>0.13441700000000001</v>
      </c>
      <c r="GM7031" s="77">
        <v>2021</v>
      </c>
      <c r="GN7031" s="77" t="s">
        <v>175</v>
      </c>
      <c r="GO7031" s="77">
        <v>0.13250000000000001</v>
      </c>
      <c r="GP7031" s="77">
        <v>3</v>
      </c>
      <c r="GQ7031" s="77">
        <v>0</v>
      </c>
      <c r="GR7031" s="77" t="s">
        <v>423</v>
      </c>
      <c r="GS7031" s="77">
        <v>0.1527377521613833</v>
      </c>
      <c r="GT7031" s="77">
        <v>33.942822323554452</v>
      </c>
      <c r="GU7031" s="77">
        <v>0.1527377521613833</v>
      </c>
      <c r="GV7031" s="77">
        <v>33.942822323554452</v>
      </c>
      <c r="GW7031" s="77">
        <v>0</v>
      </c>
      <c r="GX7031" s="77">
        <v>0</v>
      </c>
      <c r="GY7031" s="77">
        <v>0</v>
      </c>
      <c r="GZ7031" s="77">
        <v>0</v>
      </c>
    </row>
    <row r="7032" spans="187:208" x14ac:dyDescent="0.25">
      <c r="GE7032" s="77" t="s">
        <v>425</v>
      </c>
      <c r="GF7032" s="77" t="s">
        <v>155</v>
      </c>
      <c r="GG7032" s="77" t="s">
        <v>484</v>
      </c>
      <c r="GH7032" s="77" t="s">
        <v>432</v>
      </c>
      <c r="GI7032" s="77">
        <v>2021</v>
      </c>
      <c r="GJ7032" s="77" t="s">
        <v>301</v>
      </c>
      <c r="GK7032" s="77">
        <v>8585.7228092478726</v>
      </c>
      <c r="GL7032" s="77">
        <v>0.13441700000000001</v>
      </c>
      <c r="GM7032" s="77">
        <v>2021</v>
      </c>
      <c r="GN7032" s="77" t="s">
        <v>175</v>
      </c>
      <c r="GO7032" s="77">
        <v>5.3000000000000005E-2</v>
      </c>
      <c r="GP7032" s="77">
        <v>3</v>
      </c>
      <c r="GQ7032" s="77">
        <v>0</v>
      </c>
      <c r="GR7032" s="77" t="s">
        <v>423</v>
      </c>
      <c r="GS7032" s="77">
        <v>5.5966209081309407E-2</v>
      </c>
      <c r="GT7032" s="77">
        <v>480.51035785653357</v>
      </c>
      <c r="GU7032" s="77">
        <v>5.5966209081309407E-2</v>
      </c>
      <c r="GV7032" s="77">
        <v>480.51035785653357</v>
      </c>
      <c r="GW7032" s="77">
        <v>0</v>
      </c>
      <c r="GX7032" s="77">
        <v>0</v>
      </c>
      <c r="GY7032" s="77">
        <v>0</v>
      </c>
      <c r="GZ7032" s="77">
        <v>0</v>
      </c>
    </row>
    <row r="7033" spans="187:208" x14ac:dyDescent="0.25">
      <c r="GE7033" s="77" t="s">
        <v>422</v>
      </c>
      <c r="GF7033" s="77" t="s">
        <v>155</v>
      </c>
      <c r="GG7033" s="77" t="s">
        <v>484</v>
      </c>
      <c r="GH7033" s="77" t="s">
        <v>432</v>
      </c>
      <c r="GI7033" s="77">
        <v>2022</v>
      </c>
      <c r="GJ7033" s="77" t="s">
        <v>305</v>
      </c>
      <c r="GK7033" s="77">
        <v>222.22942162779989</v>
      </c>
      <c r="GL7033" s="77">
        <v>0.13441700000000001</v>
      </c>
      <c r="GM7033" s="77">
        <v>2022</v>
      </c>
      <c r="GN7033" s="77" t="s">
        <v>175</v>
      </c>
      <c r="GO7033" s="77">
        <v>0.13250000000000001</v>
      </c>
      <c r="GP7033" s="77">
        <v>3</v>
      </c>
      <c r="GQ7033" s="77">
        <v>0</v>
      </c>
      <c r="GR7033" s="77" t="s">
        <v>423</v>
      </c>
      <c r="GS7033" s="77">
        <v>0.1527377521613833</v>
      </c>
      <c r="GT7033" s="77">
        <v>33.942822323554452</v>
      </c>
      <c r="GU7033" s="77">
        <v>0.1527377521613833</v>
      </c>
      <c r="GV7033" s="77">
        <v>33.942822323554452</v>
      </c>
      <c r="GW7033" s="77">
        <v>0.1527377521613833</v>
      </c>
      <c r="GX7033" s="77">
        <v>33.942822323554452</v>
      </c>
      <c r="GY7033" s="77">
        <v>0</v>
      </c>
      <c r="GZ7033" s="77">
        <v>0</v>
      </c>
    </row>
    <row r="7034" spans="187:208" x14ac:dyDescent="0.25">
      <c r="GE7034" s="77" t="s">
        <v>425</v>
      </c>
      <c r="GF7034" s="77" t="s">
        <v>155</v>
      </c>
      <c r="GG7034" s="77" t="s">
        <v>484</v>
      </c>
      <c r="GH7034" s="77" t="s">
        <v>432</v>
      </c>
      <c r="GI7034" s="77">
        <v>2022</v>
      </c>
      <c r="GJ7034" s="77" t="s">
        <v>301</v>
      </c>
      <c r="GK7034" s="77">
        <v>8585.7228092478726</v>
      </c>
      <c r="GL7034" s="77">
        <v>0.13441700000000001</v>
      </c>
      <c r="GM7034" s="77">
        <v>2022</v>
      </c>
      <c r="GN7034" s="77" t="s">
        <v>175</v>
      </c>
      <c r="GO7034" s="77">
        <v>5.3000000000000005E-2</v>
      </c>
      <c r="GP7034" s="77">
        <v>3</v>
      </c>
      <c r="GQ7034" s="77">
        <v>0</v>
      </c>
      <c r="GR7034" s="77" t="s">
        <v>423</v>
      </c>
      <c r="GS7034" s="77">
        <v>5.5966209081309407E-2</v>
      </c>
      <c r="GT7034" s="77">
        <v>480.51035785653357</v>
      </c>
      <c r="GU7034" s="77">
        <v>5.5966209081309407E-2</v>
      </c>
      <c r="GV7034" s="77">
        <v>480.51035785653357</v>
      </c>
      <c r="GW7034" s="77">
        <v>5.5966209081309407E-2</v>
      </c>
      <c r="GX7034" s="77">
        <v>480.51035785653357</v>
      </c>
      <c r="GY7034" s="77">
        <v>0</v>
      </c>
      <c r="GZ7034" s="77">
        <v>0</v>
      </c>
    </row>
    <row r="7035" spans="187:208" x14ac:dyDescent="0.25">
      <c r="GE7035" s="77" t="s">
        <v>422</v>
      </c>
      <c r="GF7035" s="77" t="s">
        <v>155</v>
      </c>
      <c r="GG7035" s="77" t="s">
        <v>484</v>
      </c>
      <c r="GH7035" s="77" t="s">
        <v>432</v>
      </c>
      <c r="GI7035" s="77">
        <v>2023</v>
      </c>
      <c r="GJ7035" s="77" t="s">
        <v>305</v>
      </c>
      <c r="GK7035" s="77">
        <v>233.2300768078762</v>
      </c>
      <c r="GL7035" s="77">
        <v>0.13441700000000001</v>
      </c>
      <c r="GM7035" s="77">
        <v>2023</v>
      </c>
      <c r="GN7035" s="77" t="s">
        <v>175</v>
      </c>
      <c r="GO7035" s="77">
        <v>0.13250000000000001</v>
      </c>
      <c r="GP7035" s="77">
        <v>3</v>
      </c>
      <c r="GQ7035" s="77">
        <v>0</v>
      </c>
      <c r="GR7035" s="77" t="s">
        <v>423</v>
      </c>
      <c r="GS7035" s="77">
        <v>0</v>
      </c>
      <c r="GT7035" s="77">
        <v>0</v>
      </c>
      <c r="GU7035" s="77">
        <v>0.1527377521613833</v>
      </c>
      <c r="GV7035" s="77">
        <v>35.623037668061784</v>
      </c>
      <c r="GW7035" s="77">
        <v>0.1527377521613833</v>
      </c>
      <c r="GX7035" s="77">
        <v>35.623037668061784</v>
      </c>
      <c r="GY7035" s="77">
        <v>0.1527377521613833</v>
      </c>
      <c r="GZ7035" s="77">
        <v>35.623037668061784</v>
      </c>
    </row>
    <row r="7036" spans="187:208" x14ac:dyDescent="0.25">
      <c r="GE7036" s="77" t="s">
        <v>425</v>
      </c>
      <c r="GF7036" s="77" t="s">
        <v>155</v>
      </c>
      <c r="GG7036" s="77" t="s">
        <v>484</v>
      </c>
      <c r="GH7036" s="77" t="s">
        <v>432</v>
      </c>
      <c r="GI7036" s="77">
        <v>2023</v>
      </c>
      <c r="GJ7036" s="77" t="s">
        <v>301</v>
      </c>
      <c r="GK7036" s="77">
        <v>8896.5159934285493</v>
      </c>
      <c r="GL7036" s="77">
        <v>0.13441700000000001</v>
      </c>
      <c r="GM7036" s="77">
        <v>2023</v>
      </c>
      <c r="GN7036" s="77" t="s">
        <v>175</v>
      </c>
      <c r="GO7036" s="77">
        <v>5.3000000000000005E-2</v>
      </c>
      <c r="GP7036" s="77">
        <v>3</v>
      </c>
      <c r="GQ7036" s="77">
        <v>0</v>
      </c>
      <c r="GR7036" s="77" t="s">
        <v>423</v>
      </c>
      <c r="GS7036" s="77">
        <v>0</v>
      </c>
      <c r="GT7036" s="77">
        <v>0</v>
      </c>
      <c r="GU7036" s="77">
        <v>5.5966209081309407E-2</v>
      </c>
      <c r="GV7036" s="77">
        <v>497.90427418343523</v>
      </c>
      <c r="GW7036" s="77">
        <v>5.5966209081309407E-2</v>
      </c>
      <c r="GX7036" s="77">
        <v>497.90427418343523</v>
      </c>
      <c r="GY7036" s="77">
        <v>5.5966209081309407E-2</v>
      </c>
      <c r="GZ7036" s="77">
        <v>497.90427418343523</v>
      </c>
    </row>
    <row r="7037" spans="187:208" x14ac:dyDescent="0.25">
      <c r="GE7037" s="77" t="s">
        <v>422</v>
      </c>
      <c r="GF7037" s="77" t="s">
        <v>155</v>
      </c>
      <c r="GG7037" s="77" t="s">
        <v>484</v>
      </c>
      <c r="GH7037" s="77" t="s">
        <v>432</v>
      </c>
      <c r="GI7037" s="77">
        <v>2024</v>
      </c>
      <c r="GJ7037" s="77" t="s">
        <v>305</v>
      </c>
      <c r="GK7037" s="77">
        <v>233.2300768078762</v>
      </c>
      <c r="GL7037" s="77">
        <v>0.13441700000000001</v>
      </c>
      <c r="GM7037" s="77">
        <v>2024</v>
      </c>
      <c r="GN7037" s="77" t="s">
        <v>175</v>
      </c>
      <c r="GO7037" s="77">
        <v>0.13250000000000001</v>
      </c>
      <c r="GP7037" s="77">
        <v>3</v>
      </c>
      <c r="GQ7037" s="77">
        <v>0</v>
      </c>
      <c r="GR7037" s="77" t="s">
        <v>423</v>
      </c>
      <c r="GS7037" s="77">
        <v>0</v>
      </c>
      <c r="GT7037" s="77">
        <v>0</v>
      </c>
      <c r="GU7037" s="77">
        <v>0</v>
      </c>
      <c r="GV7037" s="77">
        <v>0</v>
      </c>
      <c r="GW7037" s="77">
        <v>0.1527377521613833</v>
      </c>
      <c r="GX7037" s="77">
        <v>35.623037668061784</v>
      </c>
      <c r="GY7037" s="77">
        <v>0.1527377521613833</v>
      </c>
      <c r="GZ7037" s="77">
        <v>35.623037668061784</v>
      </c>
    </row>
    <row r="7038" spans="187:208" x14ac:dyDescent="0.25">
      <c r="GE7038" s="77" t="s">
        <v>425</v>
      </c>
      <c r="GF7038" s="77" t="s">
        <v>155</v>
      </c>
      <c r="GG7038" s="77" t="s">
        <v>484</v>
      </c>
      <c r="GH7038" s="77" t="s">
        <v>432</v>
      </c>
      <c r="GI7038" s="77">
        <v>2024</v>
      </c>
      <c r="GJ7038" s="77" t="s">
        <v>301</v>
      </c>
      <c r="GK7038" s="77">
        <v>8896.5159934285493</v>
      </c>
      <c r="GL7038" s="77">
        <v>0.13441700000000001</v>
      </c>
      <c r="GM7038" s="77">
        <v>2024</v>
      </c>
      <c r="GN7038" s="77" t="s">
        <v>175</v>
      </c>
      <c r="GO7038" s="77">
        <v>5.3000000000000005E-2</v>
      </c>
      <c r="GP7038" s="77">
        <v>3</v>
      </c>
      <c r="GQ7038" s="77">
        <v>0</v>
      </c>
      <c r="GR7038" s="77" t="s">
        <v>423</v>
      </c>
      <c r="GS7038" s="77">
        <v>0</v>
      </c>
      <c r="GT7038" s="77">
        <v>0</v>
      </c>
      <c r="GU7038" s="77">
        <v>0</v>
      </c>
      <c r="GV7038" s="77">
        <v>0</v>
      </c>
      <c r="GW7038" s="77">
        <v>5.5966209081309407E-2</v>
      </c>
      <c r="GX7038" s="77">
        <v>497.90427418343523</v>
      </c>
      <c r="GY7038" s="77">
        <v>5.5966209081309407E-2</v>
      </c>
      <c r="GZ7038" s="77">
        <v>497.90427418343523</v>
      </c>
    </row>
    <row r="7039" spans="187:208" x14ac:dyDescent="0.25">
      <c r="GE7039" s="77" t="s">
        <v>422</v>
      </c>
      <c r="GF7039" s="77" t="s">
        <v>155</v>
      </c>
      <c r="GG7039" s="77" t="s">
        <v>484</v>
      </c>
      <c r="GH7039" s="77" t="s">
        <v>432</v>
      </c>
      <c r="GI7039" s="77">
        <v>2025</v>
      </c>
      <c r="GJ7039" s="77" t="s">
        <v>305</v>
      </c>
      <c r="GK7039" s="77">
        <v>233.2300768078762</v>
      </c>
      <c r="GL7039" s="77">
        <v>0.13441700000000001</v>
      </c>
      <c r="GM7039" s="77">
        <v>2025</v>
      </c>
      <c r="GN7039" s="77" t="s">
        <v>175</v>
      </c>
      <c r="GO7039" s="77">
        <v>0.13250000000000001</v>
      </c>
      <c r="GP7039" s="77">
        <v>3</v>
      </c>
      <c r="GQ7039" s="77">
        <v>0</v>
      </c>
      <c r="GR7039" s="77" t="s">
        <v>423</v>
      </c>
      <c r="GS7039" s="77">
        <v>0</v>
      </c>
      <c r="GT7039" s="77">
        <v>0</v>
      </c>
      <c r="GU7039" s="77">
        <v>0</v>
      </c>
      <c r="GV7039" s="77">
        <v>0</v>
      </c>
      <c r="GW7039" s="77">
        <v>0</v>
      </c>
      <c r="GX7039" s="77">
        <v>0</v>
      </c>
      <c r="GY7039" s="77">
        <v>0.1527377521613833</v>
      </c>
      <c r="GZ7039" s="77">
        <v>35.623037668061784</v>
      </c>
    </row>
    <row r="7040" spans="187:208" x14ac:dyDescent="0.25">
      <c r="GE7040" s="77" t="s">
        <v>425</v>
      </c>
      <c r="GF7040" s="77" t="s">
        <v>155</v>
      </c>
      <c r="GG7040" s="77" t="s">
        <v>484</v>
      </c>
      <c r="GH7040" s="77" t="s">
        <v>432</v>
      </c>
      <c r="GI7040" s="77">
        <v>2025</v>
      </c>
      <c r="GJ7040" s="77" t="s">
        <v>301</v>
      </c>
      <c r="GK7040" s="77">
        <v>8896.5159934285493</v>
      </c>
      <c r="GL7040" s="77">
        <v>0.13441700000000001</v>
      </c>
      <c r="GM7040" s="77">
        <v>2025</v>
      </c>
      <c r="GN7040" s="77" t="s">
        <v>175</v>
      </c>
      <c r="GO7040" s="77">
        <v>5.3000000000000005E-2</v>
      </c>
      <c r="GP7040" s="77">
        <v>3</v>
      </c>
      <c r="GQ7040" s="77">
        <v>0</v>
      </c>
      <c r="GR7040" s="77" t="s">
        <v>423</v>
      </c>
      <c r="GS7040" s="77">
        <v>0</v>
      </c>
      <c r="GT7040" s="77">
        <v>0</v>
      </c>
      <c r="GU7040" s="77">
        <v>0</v>
      </c>
      <c r="GV7040" s="77">
        <v>0</v>
      </c>
      <c r="GW7040" s="77">
        <v>0</v>
      </c>
      <c r="GX7040" s="77">
        <v>0</v>
      </c>
      <c r="GY7040" s="77">
        <v>5.5966209081309407E-2</v>
      </c>
      <c r="GZ7040" s="77">
        <v>497.90427418343523</v>
      </c>
    </row>
    <row r="7041" spans="187:208" x14ac:dyDescent="0.25">
      <c r="GE7041" s="77" t="s">
        <v>422</v>
      </c>
      <c r="GF7041" s="77" t="s">
        <v>155</v>
      </c>
      <c r="GG7041" s="77" t="s">
        <v>484</v>
      </c>
      <c r="GH7041" s="77" t="s">
        <v>439</v>
      </c>
      <c r="GI7041" s="77">
        <v>2021</v>
      </c>
      <c r="GJ7041" s="77" t="s">
        <v>305</v>
      </c>
      <c r="GK7041" s="77">
        <v>0.69641821681223237</v>
      </c>
      <c r="GL7041" s="77">
        <v>0.13441700000000001</v>
      </c>
      <c r="GM7041" s="77">
        <v>2021</v>
      </c>
      <c r="GN7041" s="77" t="s">
        <v>175</v>
      </c>
      <c r="GO7041" s="77">
        <v>0.13250000000000001</v>
      </c>
      <c r="GP7041" s="77">
        <v>3</v>
      </c>
      <c r="GQ7041" s="77">
        <v>0</v>
      </c>
      <c r="GR7041" s="77" t="s">
        <v>423</v>
      </c>
      <c r="GS7041" s="77">
        <v>0.1527377521613833</v>
      </c>
      <c r="GT7041" s="77">
        <v>0.10636935300013925</v>
      </c>
      <c r="GU7041" s="77">
        <v>0.1527377521613833</v>
      </c>
      <c r="GV7041" s="77">
        <v>0.10636935300013925</v>
      </c>
      <c r="GW7041" s="77">
        <v>0</v>
      </c>
      <c r="GX7041" s="77">
        <v>0</v>
      </c>
      <c r="GY7041" s="77">
        <v>0</v>
      </c>
      <c r="GZ7041" s="77">
        <v>0</v>
      </c>
    </row>
    <row r="7042" spans="187:208" x14ac:dyDescent="0.25">
      <c r="GE7042" s="77" t="s">
        <v>425</v>
      </c>
      <c r="GF7042" s="77" t="s">
        <v>155</v>
      </c>
      <c r="GG7042" s="77" t="s">
        <v>484</v>
      </c>
      <c r="GH7042" s="77" t="s">
        <v>439</v>
      </c>
      <c r="GI7042" s="77">
        <v>2021</v>
      </c>
      <c r="GJ7042" s="77" t="s">
        <v>301</v>
      </c>
      <c r="GK7042" s="77">
        <v>2.9419641522810158</v>
      </c>
      <c r="GL7042" s="77">
        <v>0.13441700000000001</v>
      </c>
      <c r="GM7042" s="77">
        <v>2021</v>
      </c>
      <c r="GN7042" s="77" t="s">
        <v>175</v>
      </c>
      <c r="GO7042" s="77">
        <v>5.3000000000000005E-2</v>
      </c>
      <c r="GP7042" s="77">
        <v>3</v>
      </c>
      <c r="GQ7042" s="77">
        <v>0</v>
      </c>
      <c r="GR7042" s="77" t="s">
        <v>423</v>
      </c>
      <c r="GS7042" s="77">
        <v>5.5966209081309407E-2</v>
      </c>
      <c r="GT7042" s="77">
        <v>0.16465058085627651</v>
      </c>
      <c r="GU7042" s="77">
        <v>5.5966209081309407E-2</v>
      </c>
      <c r="GV7042" s="77">
        <v>0.16465058085627651</v>
      </c>
      <c r="GW7042" s="77">
        <v>0</v>
      </c>
      <c r="GX7042" s="77">
        <v>0</v>
      </c>
      <c r="GY7042" s="77">
        <v>0</v>
      </c>
      <c r="GZ7042" s="77">
        <v>0</v>
      </c>
    </row>
    <row r="7043" spans="187:208" x14ac:dyDescent="0.25">
      <c r="GE7043" s="77" t="s">
        <v>427</v>
      </c>
      <c r="GF7043" s="77" t="s">
        <v>155</v>
      </c>
      <c r="GG7043" s="77" t="s">
        <v>484</v>
      </c>
      <c r="GH7043" s="77" t="s">
        <v>439</v>
      </c>
      <c r="GI7043" s="77">
        <v>2021</v>
      </c>
      <c r="GJ7043" s="77" t="s">
        <v>303</v>
      </c>
      <c r="GK7043" s="77">
        <v>1.6021759622082909</v>
      </c>
      <c r="GL7043" s="77">
        <v>0.13441700000000001</v>
      </c>
      <c r="GM7043" s="77">
        <v>2021</v>
      </c>
      <c r="GN7043" s="77" t="s">
        <v>175</v>
      </c>
      <c r="GO7043" s="77">
        <v>5.3000000000000005E-2</v>
      </c>
      <c r="GP7043" s="77">
        <v>3</v>
      </c>
      <c r="GQ7043" s="77">
        <v>0</v>
      </c>
      <c r="GR7043" s="77" t="s">
        <v>423</v>
      </c>
      <c r="GS7043" s="77">
        <v>5.5966209081309407E-2</v>
      </c>
      <c r="GT7043" s="77">
        <v>8.9667714885997285E-2</v>
      </c>
      <c r="GU7043" s="77">
        <v>5.5966209081309407E-2</v>
      </c>
      <c r="GV7043" s="77">
        <v>8.9667714885997285E-2</v>
      </c>
      <c r="GW7043" s="77">
        <v>0</v>
      </c>
      <c r="GX7043" s="77">
        <v>0</v>
      </c>
      <c r="GY7043" s="77">
        <v>0</v>
      </c>
      <c r="GZ7043" s="77">
        <v>0</v>
      </c>
    </row>
    <row r="7044" spans="187:208" x14ac:dyDescent="0.25">
      <c r="GE7044" s="77" t="s">
        <v>422</v>
      </c>
      <c r="GF7044" s="77" t="s">
        <v>155</v>
      </c>
      <c r="GG7044" s="77" t="s">
        <v>484</v>
      </c>
      <c r="GH7044" s="77" t="s">
        <v>439</v>
      </c>
      <c r="GI7044" s="77">
        <v>2022</v>
      </c>
      <c r="GJ7044" s="77" t="s">
        <v>305</v>
      </c>
      <c r="GK7044" s="77">
        <v>0.69641821681223237</v>
      </c>
      <c r="GL7044" s="77">
        <v>0.13441700000000001</v>
      </c>
      <c r="GM7044" s="77">
        <v>2022</v>
      </c>
      <c r="GN7044" s="77" t="s">
        <v>175</v>
      </c>
      <c r="GO7044" s="77">
        <v>0.13250000000000001</v>
      </c>
      <c r="GP7044" s="77">
        <v>3</v>
      </c>
      <c r="GQ7044" s="77">
        <v>0</v>
      </c>
      <c r="GR7044" s="77" t="s">
        <v>423</v>
      </c>
      <c r="GS7044" s="77">
        <v>0.1527377521613833</v>
      </c>
      <c r="GT7044" s="77">
        <v>0.10636935300013925</v>
      </c>
      <c r="GU7044" s="77">
        <v>0.1527377521613833</v>
      </c>
      <c r="GV7044" s="77">
        <v>0.10636935300013925</v>
      </c>
      <c r="GW7044" s="77">
        <v>0.1527377521613833</v>
      </c>
      <c r="GX7044" s="77">
        <v>0.10636935300013925</v>
      </c>
      <c r="GY7044" s="77">
        <v>0</v>
      </c>
      <c r="GZ7044" s="77">
        <v>0</v>
      </c>
    </row>
    <row r="7045" spans="187:208" x14ac:dyDescent="0.25">
      <c r="GE7045" s="77" t="s">
        <v>425</v>
      </c>
      <c r="GF7045" s="77" t="s">
        <v>155</v>
      </c>
      <c r="GG7045" s="77" t="s">
        <v>484</v>
      </c>
      <c r="GH7045" s="77" t="s">
        <v>439</v>
      </c>
      <c r="GI7045" s="77">
        <v>2022</v>
      </c>
      <c r="GJ7045" s="77" t="s">
        <v>301</v>
      </c>
      <c r="GK7045" s="77">
        <v>2.9419641522810158</v>
      </c>
      <c r="GL7045" s="77">
        <v>0.13441700000000001</v>
      </c>
      <c r="GM7045" s="77">
        <v>2022</v>
      </c>
      <c r="GN7045" s="77" t="s">
        <v>175</v>
      </c>
      <c r="GO7045" s="77">
        <v>5.3000000000000005E-2</v>
      </c>
      <c r="GP7045" s="77">
        <v>3</v>
      </c>
      <c r="GQ7045" s="77">
        <v>0</v>
      </c>
      <c r="GR7045" s="77" t="s">
        <v>423</v>
      </c>
      <c r="GS7045" s="77">
        <v>5.5966209081309407E-2</v>
      </c>
      <c r="GT7045" s="77">
        <v>0.16465058085627651</v>
      </c>
      <c r="GU7045" s="77">
        <v>5.5966209081309407E-2</v>
      </c>
      <c r="GV7045" s="77">
        <v>0.16465058085627651</v>
      </c>
      <c r="GW7045" s="77">
        <v>5.5966209081309407E-2</v>
      </c>
      <c r="GX7045" s="77">
        <v>0.16465058085627651</v>
      </c>
      <c r="GY7045" s="77">
        <v>0</v>
      </c>
      <c r="GZ7045" s="77">
        <v>0</v>
      </c>
    </row>
    <row r="7046" spans="187:208" x14ac:dyDescent="0.25">
      <c r="GE7046" s="77" t="s">
        <v>427</v>
      </c>
      <c r="GF7046" s="77" t="s">
        <v>155</v>
      </c>
      <c r="GG7046" s="77" t="s">
        <v>484</v>
      </c>
      <c r="GH7046" s="77" t="s">
        <v>439</v>
      </c>
      <c r="GI7046" s="77">
        <v>2022</v>
      </c>
      <c r="GJ7046" s="77" t="s">
        <v>303</v>
      </c>
      <c r="GK7046" s="77">
        <v>1.6021759622082909</v>
      </c>
      <c r="GL7046" s="77">
        <v>0.13441700000000001</v>
      </c>
      <c r="GM7046" s="77">
        <v>2022</v>
      </c>
      <c r="GN7046" s="77" t="s">
        <v>175</v>
      </c>
      <c r="GO7046" s="77">
        <v>5.3000000000000005E-2</v>
      </c>
      <c r="GP7046" s="77">
        <v>3</v>
      </c>
      <c r="GQ7046" s="77">
        <v>0</v>
      </c>
      <c r="GR7046" s="77" t="s">
        <v>423</v>
      </c>
      <c r="GS7046" s="77">
        <v>5.5966209081309407E-2</v>
      </c>
      <c r="GT7046" s="77">
        <v>8.9667714885997285E-2</v>
      </c>
      <c r="GU7046" s="77">
        <v>5.5966209081309407E-2</v>
      </c>
      <c r="GV7046" s="77">
        <v>8.9667714885997285E-2</v>
      </c>
      <c r="GW7046" s="77">
        <v>5.5966209081309407E-2</v>
      </c>
      <c r="GX7046" s="77">
        <v>8.9667714885997285E-2</v>
      </c>
      <c r="GY7046" s="77">
        <v>0</v>
      </c>
      <c r="GZ7046" s="77">
        <v>0</v>
      </c>
    </row>
    <row r="7047" spans="187:208" x14ac:dyDescent="0.25">
      <c r="GE7047" s="77" t="s">
        <v>422</v>
      </c>
      <c r="GF7047" s="77" t="s">
        <v>155</v>
      </c>
      <c r="GG7047" s="77" t="s">
        <v>484</v>
      </c>
      <c r="GH7047" s="77" t="s">
        <v>439</v>
      </c>
      <c r="GI7047" s="77">
        <v>2023</v>
      </c>
      <c r="GJ7047" s="77" t="s">
        <v>305</v>
      </c>
      <c r="GK7047" s="77">
        <v>0.71896016785821371</v>
      </c>
      <c r="GL7047" s="77">
        <v>0.13441700000000001</v>
      </c>
      <c r="GM7047" s="77">
        <v>2023</v>
      </c>
      <c r="GN7047" s="77" t="s">
        <v>175</v>
      </c>
      <c r="GO7047" s="77">
        <v>0.13250000000000001</v>
      </c>
      <c r="GP7047" s="77">
        <v>3</v>
      </c>
      <c r="GQ7047" s="77">
        <v>0</v>
      </c>
      <c r="GR7047" s="77" t="s">
        <v>423</v>
      </c>
      <c r="GS7047" s="77">
        <v>0</v>
      </c>
      <c r="GT7047" s="77">
        <v>0</v>
      </c>
      <c r="GU7047" s="77">
        <v>0.1527377521613833</v>
      </c>
      <c r="GV7047" s="77">
        <v>0.10981235993223439</v>
      </c>
      <c r="GW7047" s="77">
        <v>0.1527377521613833</v>
      </c>
      <c r="GX7047" s="77">
        <v>0.10981235993223439</v>
      </c>
      <c r="GY7047" s="77">
        <v>0.1527377521613833</v>
      </c>
      <c r="GZ7047" s="77">
        <v>0.10981235993223439</v>
      </c>
    </row>
    <row r="7048" spans="187:208" x14ac:dyDescent="0.25">
      <c r="GE7048" s="77" t="s">
        <v>425</v>
      </c>
      <c r="GF7048" s="77" t="s">
        <v>155</v>
      </c>
      <c r="GG7048" s="77" t="s">
        <v>484</v>
      </c>
      <c r="GH7048" s="77" t="s">
        <v>439</v>
      </c>
      <c r="GI7048" s="77">
        <v>2023</v>
      </c>
      <c r="GJ7048" s="77" t="s">
        <v>301</v>
      </c>
      <c r="GK7048" s="77">
        <v>3.0714971986151038</v>
      </c>
      <c r="GL7048" s="77">
        <v>0.13441700000000001</v>
      </c>
      <c r="GM7048" s="77">
        <v>2023</v>
      </c>
      <c r="GN7048" s="77" t="s">
        <v>175</v>
      </c>
      <c r="GO7048" s="77">
        <v>5.3000000000000005E-2</v>
      </c>
      <c r="GP7048" s="77">
        <v>3</v>
      </c>
      <c r="GQ7048" s="77">
        <v>0</v>
      </c>
      <c r="GR7048" s="77" t="s">
        <v>423</v>
      </c>
      <c r="GS7048" s="77">
        <v>0</v>
      </c>
      <c r="GT7048" s="77">
        <v>0</v>
      </c>
      <c r="GU7048" s="77">
        <v>5.5966209081309407E-2</v>
      </c>
      <c r="GV7048" s="77">
        <v>0.17190005441034903</v>
      </c>
      <c r="GW7048" s="77">
        <v>5.5966209081309407E-2</v>
      </c>
      <c r="GX7048" s="77">
        <v>0.17190005441034903</v>
      </c>
      <c r="GY7048" s="77">
        <v>5.5966209081309407E-2</v>
      </c>
      <c r="GZ7048" s="77">
        <v>0.17190005441034903</v>
      </c>
    </row>
    <row r="7049" spans="187:208" x14ac:dyDescent="0.25">
      <c r="GE7049" s="77" t="s">
        <v>427</v>
      </c>
      <c r="GF7049" s="77" t="s">
        <v>155</v>
      </c>
      <c r="GG7049" s="77" t="s">
        <v>484</v>
      </c>
      <c r="GH7049" s="77" t="s">
        <v>439</v>
      </c>
      <c r="GI7049" s="77">
        <v>2023</v>
      </c>
      <c r="GJ7049" s="77" t="s">
        <v>303</v>
      </c>
      <c r="GK7049" s="77">
        <v>1.6845772405344479</v>
      </c>
      <c r="GL7049" s="77">
        <v>0.13441700000000001</v>
      </c>
      <c r="GM7049" s="77">
        <v>2023</v>
      </c>
      <c r="GN7049" s="77" t="s">
        <v>175</v>
      </c>
      <c r="GO7049" s="77">
        <v>5.3000000000000005E-2</v>
      </c>
      <c r="GP7049" s="77">
        <v>3</v>
      </c>
      <c r="GQ7049" s="77">
        <v>0</v>
      </c>
      <c r="GR7049" s="77" t="s">
        <v>423</v>
      </c>
      <c r="GS7049" s="77">
        <v>0</v>
      </c>
      <c r="GT7049" s="77">
        <v>0</v>
      </c>
      <c r="GU7049" s="77">
        <v>5.5966209081309407E-2</v>
      </c>
      <c r="GV7049" s="77">
        <v>9.4279402057366166E-2</v>
      </c>
      <c r="GW7049" s="77">
        <v>5.5966209081309407E-2</v>
      </c>
      <c r="GX7049" s="77">
        <v>9.4279402057366166E-2</v>
      </c>
      <c r="GY7049" s="77">
        <v>5.5966209081309407E-2</v>
      </c>
      <c r="GZ7049" s="77">
        <v>9.4279402057366166E-2</v>
      </c>
    </row>
    <row r="7050" spans="187:208" x14ac:dyDescent="0.25">
      <c r="GE7050" s="77" t="s">
        <v>422</v>
      </c>
      <c r="GF7050" s="77" t="s">
        <v>155</v>
      </c>
      <c r="GG7050" s="77" t="s">
        <v>484</v>
      </c>
      <c r="GH7050" s="77" t="s">
        <v>439</v>
      </c>
      <c r="GI7050" s="77">
        <v>2024</v>
      </c>
      <c r="GJ7050" s="77" t="s">
        <v>305</v>
      </c>
      <c r="GK7050" s="77">
        <v>0.71896016785821371</v>
      </c>
      <c r="GL7050" s="77">
        <v>0.13441700000000001</v>
      </c>
      <c r="GM7050" s="77">
        <v>2024</v>
      </c>
      <c r="GN7050" s="77" t="s">
        <v>175</v>
      </c>
      <c r="GO7050" s="77">
        <v>0.13250000000000001</v>
      </c>
      <c r="GP7050" s="77">
        <v>3</v>
      </c>
      <c r="GQ7050" s="77">
        <v>0</v>
      </c>
      <c r="GR7050" s="77" t="s">
        <v>423</v>
      </c>
      <c r="GS7050" s="77">
        <v>0</v>
      </c>
      <c r="GT7050" s="77">
        <v>0</v>
      </c>
      <c r="GU7050" s="77">
        <v>0</v>
      </c>
      <c r="GV7050" s="77">
        <v>0</v>
      </c>
      <c r="GW7050" s="77">
        <v>0.1527377521613833</v>
      </c>
      <c r="GX7050" s="77">
        <v>0.10981235993223439</v>
      </c>
      <c r="GY7050" s="77">
        <v>0.1527377521613833</v>
      </c>
      <c r="GZ7050" s="77">
        <v>0.10981235993223439</v>
      </c>
    </row>
    <row r="7051" spans="187:208" x14ac:dyDescent="0.25">
      <c r="GE7051" s="77" t="s">
        <v>425</v>
      </c>
      <c r="GF7051" s="77" t="s">
        <v>155</v>
      </c>
      <c r="GG7051" s="77" t="s">
        <v>484</v>
      </c>
      <c r="GH7051" s="77" t="s">
        <v>439</v>
      </c>
      <c r="GI7051" s="77">
        <v>2024</v>
      </c>
      <c r="GJ7051" s="77" t="s">
        <v>301</v>
      </c>
      <c r="GK7051" s="77">
        <v>3.0714971986151038</v>
      </c>
      <c r="GL7051" s="77">
        <v>0.13441700000000001</v>
      </c>
      <c r="GM7051" s="77">
        <v>2024</v>
      </c>
      <c r="GN7051" s="77" t="s">
        <v>175</v>
      </c>
      <c r="GO7051" s="77">
        <v>5.3000000000000005E-2</v>
      </c>
      <c r="GP7051" s="77">
        <v>3</v>
      </c>
      <c r="GQ7051" s="77">
        <v>0</v>
      </c>
      <c r="GR7051" s="77" t="s">
        <v>423</v>
      </c>
      <c r="GS7051" s="77">
        <v>0</v>
      </c>
      <c r="GT7051" s="77">
        <v>0</v>
      </c>
      <c r="GU7051" s="77">
        <v>0</v>
      </c>
      <c r="GV7051" s="77">
        <v>0</v>
      </c>
      <c r="GW7051" s="77">
        <v>5.5966209081309407E-2</v>
      </c>
      <c r="GX7051" s="77">
        <v>0.17190005441034903</v>
      </c>
      <c r="GY7051" s="77">
        <v>5.5966209081309407E-2</v>
      </c>
      <c r="GZ7051" s="77">
        <v>0.17190005441034903</v>
      </c>
    </row>
    <row r="7052" spans="187:208" x14ac:dyDescent="0.25">
      <c r="GE7052" s="77" t="s">
        <v>427</v>
      </c>
      <c r="GF7052" s="77" t="s">
        <v>155</v>
      </c>
      <c r="GG7052" s="77" t="s">
        <v>484</v>
      </c>
      <c r="GH7052" s="77" t="s">
        <v>439</v>
      </c>
      <c r="GI7052" s="77">
        <v>2024</v>
      </c>
      <c r="GJ7052" s="77" t="s">
        <v>303</v>
      </c>
      <c r="GK7052" s="77">
        <v>1.6845772405344479</v>
      </c>
      <c r="GL7052" s="77">
        <v>0.13441700000000001</v>
      </c>
      <c r="GM7052" s="77">
        <v>2024</v>
      </c>
      <c r="GN7052" s="77" t="s">
        <v>175</v>
      </c>
      <c r="GO7052" s="77">
        <v>5.3000000000000005E-2</v>
      </c>
      <c r="GP7052" s="77">
        <v>3</v>
      </c>
      <c r="GQ7052" s="77">
        <v>0</v>
      </c>
      <c r="GR7052" s="77" t="s">
        <v>423</v>
      </c>
      <c r="GS7052" s="77">
        <v>0</v>
      </c>
      <c r="GT7052" s="77">
        <v>0</v>
      </c>
      <c r="GU7052" s="77">
        <v>0</v>
      </c>
      <c r="GV7052" s="77">
        <v>0</v>
      </c>
      <c r="GW7052" s="77">
        <v>5.5966209081309407E-2</v>
      </c>
      <c r="GX7052" s="77">
        <v>9.4279402057366166E-2</v>
      </c>
      <c r="GY7052" s="77">
        <v>5.5966209081309407E-2</v>
      </c>
      <c r="GZ7052" s="77">
        <v>9.4279402057366166E-2</v>
      </c>
    </row>
    <row r="7053" spans="187:208" x14ac:dyDescent="0.25">
      <c r="GE7053" s="77" t="s">
        <v>422</v>
      </c>
      <c r="GF7053" s="77" t="s">
        <v>155</v>
      </c>
      <c r="GG7053" s="77" t="s">
        <v>484</v>
      </c>
      <c r="GH7053" s="77" t="s">
        <v>439</v>
      </c>
      <c r="GI7053" s="77">
        <v>2025</v>
      </c>
      <c r="GJ7053" s="77" t="s">
        <v>305</v>
      </c>
      <c r="GK7053" s="77">
        <v>0.71896016785821371</v>
      </c>
      <c r="GL7053" s="77">
        <v>0.13441700000000001</v>
      </c>
      <c r="GM7053" s="77">
        <v>2025</v>
      </c>
      <c r="GN7053" s="77" t="s">
        <v>175</v>
      </c>
      <c r="GO7053" s="77">
        <v>0.13250000000000001</v>
      </c>
      <c r="GP7053" s="77">
        <v>3</v>
      </c>
      <c r="GQ7053" s="77">
        <v>0</v>
      </c>
      <c r="GR7053" s="77" t="s">
        <v>423</v>
      </c>
      <c r="GS7053" s="77">
        <v>0</v>
      </c>
      <c r="GT7053" s="77">
        <v>0</v>
      </c>
      <c r="GU7053" s="77">
        <v>0</v>
      </c>
      <c r="GV7053" s="77">
        <v>0</v>
      </c>
      <c r="GW7053" s="77">
        <v>0</v>
      </c>
      <c r="GX7053" s="77">
        <v>0</v>
      </c>
      <c r="GY7053" s="77">
        <v>0.1527377521613833</v>
      </c>
      <c r="GZ7053" s="77">
        <v>0.10981235993223439</v>
      </c>
    </row>
    <row r="7054" spans="187:208" x14ac:dyDescent="0.25">
      <c r="GE7054" s="77" t="s">
        <v>425</v>
      </c>
      <c r="GF7054" s="77" t="s">
        <v>155</v>
      </c>
      <c r="GG7054" s="77" t="s">
        <v>484</v>
      </c>
      <c r="GH7054" s="77" t="s">
        <v>439</v>
      </c>
      <c r="GI7054" s="77">
        <v>2025</v>
      </c>
      <c r="GJ7054" s="77" t="s">
        <v>301</v>
      </c>
      <c r="GK7054" s="77">
        <v>3.0714971986151038</v>
      </c>
      <c r="GL7054" s="77">
        <v>0.13441700000000001</v>
      </c>
      <c r="GM7054" s="77">
        <v>2025</v>
      </c>
      <c r="GN7054" s="77" t="s">
        <v>175</v>
      </c>
      <c r="GO7054" s="77">
        <v>5.3000000000000005E-2</v>
      </c>
      <c r="GP7054" s="77">
        <v>3</v>
      </c>
      <c r="GQ7054" s="77">
        <v>0</v>
      </c>
      <c r="GR7054" s="77" t="s">
        <v>423</v>
      </c>
      <c r="GS7054" s="77">
        <v>0</v>
      </c>
      <c r="GT7054" s="77">
        <v>0</v>
      </c>
      <c r="GU7054" s="77">
        <v>0</v>
      </c>
      <c r="GV7054" s="77">
        <v>0</v>
      </c>
      <c r="GW7054" s="77">
        <v>0</v>
      </c>
      <c r="GX7054" s="77">
        <v>0</v>
      </c>
      <c r="GY7054" s="77">
        <v>5.5966209081309407E-2</v>
      </c>
      <c r="GZ7054" s="77">
        <v>0.17190005441034903</v>
      </c>
    </row>
    <row r="7055" spans="187:208" x14ac:dyDescent="0.25">
      <c r="GE7055" s="77" t="s">
        <v>427</v>
      </c>
      <c r="GF7055" s="77" t="s">
        <v>155</v>
      </c>
      <c r="GG7055" s="77" t="s">
        <v>484</v>
      </c>
      <c r="GH7055" s="77" t="s">
        <v>439</v>
      </c>
      <c r="GI7055" s="77">
        <v>2025</v>
      </c>
      <c r="GJ7055" s="77" t="s">
        <v>303</v>
      </c>
      <c r="GK7055" s="77">
        <v>1.6845772405344479</v>
      </c>
      <c r="GL7055" s="77">
        <v>0.13441700000000001</v>
      </c>
      <c r="GM7055" s="77">
        <v>2025</v>
      </c>
      <c r="GN7055" s="77" t="s">
        <v>175</v>
      </c>
      <c r="GO7055" s="77">
        <v>5.3000000000000005E-2</v>
      </c>
      <c r="GP7055" s="77">
        <v>3</v>
      </c>
      <c r="GQ7055" s="77">
        <v>0</v>
      </c>
      <c r="GR7055" s="77" t="s">
        <v>423</v>
      </c>
      <c r="GS7055" s="77">
        <v>0</v>
      </c>
      <c r="GT7055" s="77">
        <v>0</v>
      </c>
      <c r="GU7055" s="77">
        <v>0</v>
      </c>
      <c r="GV7055" s="77">
        <v>0</v>
      </c>
      <c r="GW7055" s="77">
        <v>0</v>
      </c>
      <c r="GX7055" s="77">
        <v>0</v>
      </c>
      <c r="GY7055" s="77">
        <v>5.5966209081309407E-2</v>
      </c>
      <c r="GZ7055" s="77">
        <v>9.4279402057366166E-2</v>
      </c>
    </row>
    <row r="7056" spans="187:208" x14ac:dyDescent="0.25">
      <c r="GE7056" s="77" t="s">
        <v>422</v>
      </c>
      <c r="GF7056" s="77" t="s">
        <v>155</v>
      </c>
      <c r="GG7056" s="77" t="s">
        <v>484</v>
      </c>
      <c r="GH7056" s="77" t="s">
        <v>446</v>
      </c>
      <c r="GI7056" s="77">
        <v>2021</v>
      </c>
      <c r="GJ7056" s="77" t="s">
        <v>305</v>
      </c>
      <c r="GK7056" s="77">
        <v>3.6425060683935508E-2</v>
      </c>
      <c r="GL7056" s="77">
        <v>0.13441700000000001</v>
      </c>
      <c r="GM7056" s="77">
        <v>2021</v>
      </c>
      <c r="GN7056" s="77" t="s">
        <v>175</v>
      </c>
      <c r="GO7056" s="77">
        <v>0.13250000000000001</v>
      </c>
      <c r="GP7056" s="77">
        <v>3</v>
      </c>
      <c r="GQ7056" s="77">
        <v>0</v>
      </c>
      <c r="GR7056" s="77" t="s">
        <v>423</v>
      </c>
      <c r="GS7056" s="77">
        <v>0.1527377521613833</v>
      </c>
      <c r="GT7056" s="77">
        <v>5.5634818912062888E-3</v>
      </c>
      <c r="GU7056" s="77">
        <v>0.1527377521613833</v>
      </c>
      <c r="GV7056" s="77">
        <v>5.5634818912062888E-3</v>
      </c>
      <c r="GW7056" s="77">
        <v>0</v>
      </c>
      <c r="GX7056" s="77">
        <v>0</v>
      </c>
      <c r="GY7056" s="77">
        <v>0</v>
      </c>
      <c r="GZ7056" s="77">
        <v>0</v>
      </c>
    </row>
    <row r="7057" spans="187:208" x14ac:dyDescent="0.25">
      <c r="GE7057" s="77" t="s">
        <v>425</v>
      </c>
      <c r="GF7057" s="77" t="s">
        <v>155</v>
      </c>
      <c r="GG7057" s="77" t="s">
        <v>484</v>
      </c>
      <c r="GH7057" s="77" t="s">
        <v>446</v>
      </c>
      <c r="GI7057" s="77">
        <v>2021</v>
      </c>
      <c r="GJ7057" s="77" t="s">
        <v>301</v>
      </c>
      <c r="GK7057" s="77">
        <v>1.580872452543269E-3</v>
      </c>
      <c r="GL7057" s="77">
        <v>0.13441700000000001</v>
      </c>
      <c r="GM7057" s="77">
        <v>2021</v>
      </c>
      <c r="GN7057" s="77" t="s">
        <v>175</v>
      </c>
      <c r="GO7057" s="77">
        <v>5.3000000000000005E-2</v>
      </c>
      <c r="GP7057" s="77">
        <v>3</v>
      </c>
      <c r="GQ7057" s="77">
        <v>0</v>
      </c>
      <c r="GR7057" s="77" t="s">
        <v>423</v>
      </c>
      <c r="GS7057" s="77">
        <v>5.5966209081309407E-2</v>
      </c>
      <c r="GT7057" s="77">
        <v>8.8475438209918977E-5</v>
      </c>
      <c r="GU7057" s="77">
        <v>5.5966209081309407E-2</v>
      </c>
      <c r="GV7057" s="77">
        <v>8.8475438209918977E-5</v>
      </c>
      <c r="GW7057" s="77">
        <v>0</v>
      </c>
      <c r="GX7057" s="77">
        <v>0</v>
      </c>
      <c r="GY7057" s="77">
        <v>0</v>
      </c>
      <c r="GZ7057" s="77">
        <v>0</v>
      </c>
    </row>
    <row r="7058" spans="187:208" x14ac:dyDescent="0.25">
      <c r="GE7058" s="77" t="s">
        <v>427</v>
      </c>
      <c r="GF7058" s="77" t="s">
        <v>155</v>
      </c>
      <c r="GG7058" s="77" t="s">
        <v>484</v>
      </c>
      <c r="GH7058" s="77" t="s">
        <v>446</v>
      </c>
      <c r="GI7058" s="77">
        <v>2021</v>
      </c>
      <c r="GJ7058" s="77" t="s">
        <v>303</v>
      </c>
      <c r="GK7058" s="77">
        <v>3.9894642198440793E-2</v>
      </c>
      <c r="GL7058" s="77">
        <v>0.13441700000000001</v>
      </c>
      <c r="GM7058" s="77">
        <v>2021</v>
      </c>
      <c r="GN7058" s="77" t="s">
        <v>175</v>
      </c>
      <c r="GO7058" s="77">
        <v>5.3000000000000005E-2</v>
      </c>
      <c r="GP7058" s="77">
        <v>3</v>
      </c>
      <c r="GQ7058" s="77">
        <v>0</v>
      </c>
      <c r="GR7058" s="77" t="s">
        <v>423</v>
      </c>
      <c r="GS7058" s="77">
        <v>5.5966209081309407E-2</v>
      </c>
      <c r="GT7058" s="77">
        <v>2.2327518865019667E-3</v>
      </c>
      <c r="GU7058" s="77">
        <v>5.5966209081309407E-2</v>
      </c>
      <c r="GV7058" s="77">
        <v>2.2327518865019667E-3</v>
      </c>
      <c r="GW7058" s="77">
        <v>0</v>
      </c>
      <c r="GX7058" s="77">
        <v>0</v>
      </c>
      <c r="GY7058" s="77">
        <v>0</v>
      </c>
      <c r="GZ7058" s="77">
        <v>0</v>
      </c>
    </row>
    <row r="7059" spans="187:208" x14ac:dyDescent="0.25">
      <c r="GE7059" s="77" t="s">
        <v>422</v>
      </c>
      <c r="GF7059" s="77" t="s">
        <v>155</v>
      </c>
      <c r="GG7059" s="77" t="s">
        <v>484</v>
      </c>
      <c r="GH7059" s="77" t="s">
        <v>446</v>
      </c>
      <c r="GI7059" s="77">
        <v>2022</v>
      </c>
      <c r="GJ7059" s="77" t="s">
        <v>305</v>
      </c>
      <c r="GK7059" s="77">
        <v>3.6425060683935508E-2</v>
      </c>
      <c r="GL7059" s="77">
        <v>0.13441700000000001</v>
      </c>
      <c r="GM7059" s="77">
        <v>2022</v>
      </c>
      <c r="GN7059" s="77" t="s">
        <v>175</v>
      </c>
      <c r="GO7059" s="77">
        <v>0.13250000000000001</v>
      </c>
      <c r="GP7059" s="77">
        <v>3</v>
      </c>
      <c r="GQ7059" s="77">
        <v>0</v>
      </c>
      <c r="GR7059" s="77" t="s">
        <v>423</v>
      </c>
      <c r="GS7059" s="77">
        <v>0.1527377521613833</v>
      </c>
      <c r="GT7059" s="77">
        <v>5.5634818912062888E-3</v>
      </c>
      <c r="GU7059" s="77">
        <v>0.1527377521613833</v>
      </c>
      <c r="GV7059" s="77">
        <v>5.5634818912062888E-3</v>
      </c>
      <c r="GW7059" s="77">
        <v>0.1527377521613833</v>
      </c>
      <c r="GX7059" s="77">
        <v>5.5634818912062888E-3</v>
      </c>
      <c r="GY7059" s="77">
        <v>0</v>
      </c>
      <c r="GZ7059" s="77">
        <v>0</v>
      </c>
    </row>
    <row r="7060" spans="187:208" x14ac:dyDescent="0.25">
      <c r="GE7060" s="77" t="s">
        <v>425</v>
      </c>
      <c r="GF7060" s="77" t="s">
        <v>155</v>
      </c>
      <c r="GG7060" s="77" t="s">
        <v>484</v>
      </c>
      <c r="GH7060" s="77" t="s">
        <v>446</v>
      </c>
      <c r="GI7060" s="77">
        <v>2022</v>
      </c>
      <c r="GJ7060" s="77" t="s">
        <v>301</v>
      </c>
      <c r="GK7060" s="77">
        <v>1.580872452543269E-3</v>
      </c>
      <c r="GL7060" s="77">
        <v>0.13441700000000001</v>
      </c>
      <c r="GM7060" s="77">
        <v>2022</v>
      </c>
      <c r="GN7060" s="77" t="s">
        <v>175</v>
      </c>
      <c r="GO7060" s="77">
        <v>5.3000000000000005E-2</v>
      </c>
      <c r="GP7060" s="77">
        <v>3</v>
      </c>
      <c r="GQ7060" s="77">
        <v>0</v>
      </c>
      <c r="GR7060" s="77" t="s">
        <v>423</v>
      </c>
      <c r="GS7060" s="77">
        <v>5.5966209081309407E-2</v>
      </c>
      <c r="GT7060" s="77">
        <v>8.8475438209918977E-5</v>
      </c>
      <c r="GU7060" s="77">
        <v>5.5966209081309407E-2</v>
      </c>
      <c r="GV7060" s="77">
        <v>8.8475438209918977E-5</v>
      </c>
      <c r="GW7060" s="77">
        <v>5.5966209081309407E-2</v>
      </c>
      <c r="GX7060" s="77">
        <v>8.8475438209918977E-5</v>
      </c>
      <c r="GY7060" s="77">
        <v>0</v>
      </c>
      <c r="GZ7060" s="77">
        <v>0</v>
      </c>
    </row>
    <row r="7061" spans="187:208" x14ac:dyDescent="0.25">
      <c r="GE7061" s="77" t="s">
        <v>427</v>
      </c>
      <c r="GF7061" s="77" t="s">
        <v>155</v>
      </c>
      <c r="GG7061" s="77" t="s">
        <v>484</v>
      </c>
      <c r="GH7061" s="77" t="s">
        <v>446</v>
      </c>
      <c r="GI7061" s="77">
        <v>2022</v>
      </c>
      <c r="GJ7061" s="77" t="s">
        <v>303</v>
      </c>
      <c r="GK7061" s="77">
        <v>3.9894642198440793E-2</v>
      </c>
      <c r="GL7061" s="77">
        <v>0.13441700000000001</v>
      </c>
      <c r="GM7061" s="77">
        <v>2022</v>
      </c>
      <c r="GN7061" s="77" t="s">
        <v>175</v>
      </c>
      <c r="GO7061" s="77">
        <v>5.3000000000000005E-2</v>
      </c>
      <c r="GP7061" s="77">
        <v>3</v>
      </c>
      <c r="GQ7061" s="77">
        <v>0</v>
      </c>
      <c r="GR7061" s="77" t="s">
        <v>423</v>
      </c>
      <c r="GS7061" s="77">
        <v>5.5966209081309407E-2</v>
      </c>
      <c r="GT7061" s="77">
        <v>2.2327518865019667E-3</v>
      </c>
      <c r="GU7061" s="77">
        <v>5.5966209081309407E-2</v>
      </c>
      <c r="GV7061" s="77">
        <v>2.2327518865019667E-3</v>
      </c>
      <c r="GW7061" s="77">
        <v>5.5966209081309407E-2</v>
      </c>
      <c r="GX7061" s="77">
        <v>2.2327518865019667E-3</v>
      </c>
      <c r="GY7061" s="77">
        <v>0</v>
      </c>
      <c r="GZ7061" s="77">
        <v>0</v>
      </c>
    </row>
    <row r="7062" spans="187:208" x14ac:dyDescent="0.25">
      <c r="GE7062" s="77" t="s">
        <v>422</v>
      </c>
      <c r="GF7062" s="77" t="s">
        <v>155</v>
      </c>
      <c r="GG7062" s="77" t="s">
        <v>484</v>
      </c>
      <c r="GH7062" s="77" t="s">
        <v>446</v>
      </c>
      <c r="GI7062" s="77">
        <v>2023</v>
      </c>
      <c r="GJ7062" s="77" t="s">
        <v>305</v>
      </c>
      <c r="GK7062" s="77">
        <v>3.759022461137701E-2</v>
      </c>
      <c r="GL7062" s="77">
        <v>0.13441700000000001</v>
      </c>
      <c r="GM7062" s="77">
        <v>2023</v>
      </c>
      <c r="GN7062" s="77" t="s">
        <v>175</v>
      </c>
      <c r="GO7062" s="77">
        <v>0.13250000000000001</v>
      </c>
      <c r="GP7062" s="77">
        <v>3</v>
      </c>
      <c r="GQ7062" s="77">
        <v>0</v>
      </c>
      <c r="GR7062" s="77" t="s">
        <v>423</v>
      </c>
      <c r="GS7062" s="77">
        <v>0</v>
      </c>
      <c r="GT7062" s="77">
        <v>0</v>
      </c>
      <c r="GU7062" s="77">
        <v>0.1527377521613833</v>
      </c>
      <c r="GV7062" s="77">
        <v>5.7414464103832325E-3</v>
      </c>
      <c r="GW7062" s="77">
        <v>0.1527377521613833</v>
      </c>
      <c r="GX7062" s="77">
        <v>5.7414464103832325E-3</v>
      </c>
      <c r="GY7062" s="77">
        <v>0.1527377521613833</v>
      </c>
      <c r="GZ7062" s="77">
        <v>5.7414464103832325E-3</v>
      </c>
    </row>
    <row r="7063" spans="187:208" x14ac:dyDescent="0.25">
      <c r="GE7063" s="77" t="s">
        <v>425</v>
      </c>
      <c r="GF7063" s="77" t="s">
        <v>155</v>
      </c>
      <c r="GG7063" s="77" t="s">
        <v>484</v>
      </c>
      <c r="GH7063" s="77" t="s">
        <v>446</v>
      </c>
      <c r="GI7063" s="77">
        <v>2023</v>
      </c>
      <c r="GJ7063" s="77" t="s">
        <v>301</v>
      </c>
      <c r="GK7063" s="77">
        <v>1.631433411568744E-3</v>
      </c>
      <c r="GL7063" s="77">
        <v>0.13441700000000001</v>
      </c>
      <c r="GM7063" s="77">
        <v>2023</v>
      </c>
      <c r="GN7063" s="77" t="s">
        <v>175</v>
      </c>
      <c r="GO7063" s="77">
        <v>5.3000000000000005E-2</v>
      </c>
      <c r="GP7063" s="77">
        <v>3</v>
      </c>
      <c r="GQ7063" s="77">
        <v>0</v>
      </c>
      <c r="GR7063" s="77" t="s">
        <v>423</v>
      </c>
      <c r="GS7063" s="77">
        <v>0</v>
      </c>
      <c r="GT7063" s="77">
        <v>0</v>
      </c>
      <c r="GU7063" s="77">
        <v>5.5966209081309407E-2</v>
      </c>
      <c r="GV7063" s="77">
        <v>9.1305143414090222E-5</v>
      </c>
      <c r="GW7063" s="77">
        <v>5.5966209081309407E-2</v>
      </c>
      <c r="GX7063" s="77">
        <v>9.1305143414090222E-5</v>
      </c>
      <c r="GY7063" s="77">
        <v>5.5966209081309407E-2</v>
      </c>
      <c r="GZ7063" s="77">
        <v>9.1305143414090222E-5</v>
      </c>
    </row>
    <row r="7064" spans="187:208" x14ac:dyDescent="0.25">
      <c r="GE7064" s="77" t="s">
        <v>427</v>
      </c>
      <c r="GF7064" s="77" t="s">
        <v>155</v>
      </c>
      <c r="GG7064" s="77" t="s">
        <v>484</v>
      </c>
      <c r="GH7064" s="77" t="s">
        <v>446</v>
      </c>
      <c r="GI7064" s="77">
        <v>2023</v>
      </c>
      <c r="GJ7064" s="77" t="s">
        <v>303</v>
      </c>
      <c r="GK7064" s="77">
        <v>4.1186611013995851E-2</v>
      </c>
      <c r="GL7064" s="77">
        <v>0.13441700000000001</v>
      </c>
      <c r="GM7064" s="77">
        <v>2023</v>
      </c>
      <c r="GN7064" s="77" t="s">
        <v>175</v>
      </c>
      <c r="GO7064" s="77">
        <v>5.3000000000000005E-2</v>
      </c>
      <c r="GP7064" s="77">
        <v>3</v>
      </c>
      <c r="GQ7064" s="77">
        <v>0</v>
      </c>
      <c r="GR7064" s="77" t="s">
        <v>423</v>
      </c>
      <c r="GS7064" s="77">
        <v>0</v>
      </c>
      <c r="GT7064" s="77">
        <v>0</v>
      </c>
      <c r="GU7064" s="77">
        <v>5.5966209081309407E-2</v>
      </c>
      <c r="GV7064" s="77">
        <v>2.3050584833598526E-3</v>
      </c>
      <c r="GW7064" s="77">
        <v>5.5966209081309407E-2</v>
      </c>
      <c r="GX7064" s="77">
        <v>2.3050584833598526E-3</v>
      </c>
      <c r="GY7064" s="77">
        <v>5.5966209081309407E-2</v>
      </c>
      <c r="GZ7064" s="77">
        <v>2.3050584833598526E-3</v>
      </c>
    </row>
    <row r="7065" spans="187:208" x14ac:dyDescent="0.25">
      <c r="GE7065" s="77" t="s">
        <v>422</v>
      </c>
      <c r="GF7065" s="77" t="s">
        <v>155</v>
      </c>
      <c r="GG7065" s="77" t="s">
        <v>484</v>
      </c>
      <c r="GH7065" s="77" t="s">
        <v>446</v>
      </c>
      <c r="GI7065" s="77">
        <v>2024</v>
      </c>
      <c r="GJ7065" s="77" t="s">
        <v>305</v>
      </c>
      <c r="GK7065" s="77">
        <v>3.759022461137701E-2</v>
      </c>
      <c r="GL7065" s="77">
        <v>0.13441700000000001</v>
      </c>
      <c r="GM7065" s="77">
        <v>2024</v>
      </c>
      <c r="GN7065" s="77" t="s">
        <v>175</v>
      </c>
      <c r="GO7065" s="77">
        <v>0.13250000000000001</v>
      </c>
      <c r="GP7065" s="77">
        <v>3</v>
      </c>
      <c r="GQ7065" s="77">
        <v>0</v>
      </c>
      <c r="GR7065" s="77" t="s">
        <v>423</v>
      </c>
      <c r="GS7065" s="77">
        <v>0</v>
      </c>
      <c r="GT7065" s="77">
        <v>0</v>
      </c>
      <c r="GU7065" s="77">
        <v>0</v>
      </c>
      <c r="GV7065" s="77">
        <v>0</v>
      </c>
      <c r="GW7065" s="77">
        <v>0.1527377521613833</v>
      </c>
      <c r="GX7065" s="77">
        <v>5.7414464103832325E-3</v>
      </c>
      <c r="GY7065" s="77">
        <v>0.1527377521613833</v>
      </c>
      <c r="GZ7065" s="77">
        <v>5.7414464103832325E-3</v>
      </c>
    </row>
    <row r="7066" spans="187:208" x14ac:dyDescent="0.25">
      <c r="GE7066" s="77" t="s">
        <v>425</v>
      </c>
      <c r="GF7066" s="77" t="s">
        <v>155</v>
      </c>
      <c r="GG7066" s="77" t="s">
        <v>484</v>
      </c>
      <c r="GH7066" s="77" t="s">
        <v>446</v>
      </c>
      <c r="GI7066" s="77">
        <v>2024</v>
      </c>
      <c r="GJ7066" s="77" t="s">
        <v>301</v>
      </c>
      <c r="GK7066" s="77">
        <v>1.631433411568744E-3</v>
      </c>
      <c r="GL7066" s="77">
        <v>0.13441700000000001</v>
      </c>
      <c r="GM7066" s="77">
        <v>2024</v>
      </c>
      <c r="GN7066" s="77" t="s">
        <v>175</v>
      </c>
      <c r="GO7066" s="77">
        <v>5.3000000000000005E-2</v>
      </c>
      <c r="GP7066" s="77">
        <v>3</v>
      </c>
      <c r="GQ7066" s="77">
        <v>0</v>
      </c>
      <c r="GR7066" s="77" t="s">
        <v>423</v>
      </c>
      <c r="GS7066" s="77">
        <v>0</v>
      </c>
      <c r="GT7066" s="77">
        <v>0</v>
      </c>
      <c r="GU7066" s="77">
        <v>0</v>
      </c>
      <c r="GV7066" s="77">
        <v>0</v>
      </c>
      <c r="GW7066" s="77">
        <v>5.5966209081309407E-2</v>
      </c>
      <c r="GX7066" s="77">
        <v>9.1305143414090222E-5</v>
      </c>
      <c r="GY7066" s="77">
        <v>5.5966209081309407E-2</v>
      </c>
      <c r="GZ7066" s="77">
        <v>9.1305143414090222E-5</v>
      </c>
    </row>
    <row r="7067" spans="187:208" x14ac:dyDescent="0.25">
      <c r="GE7067" s="77" t="s">
        <v>427</v>
      </c>
      <c r="GF7067" s="77" t="s">
        <v>155</v>
      </c>
      <c r="GG7067" s="77" t="s">
        <v>484</v>
      </c>
      <c r="GH7067" s="77" t="s">
        <v>446</v>
      </c>
      <c r="GI7067" s="77">
        <v>2024</v>
      </c>
      <c r="GJ7067" s="77" t="s">
        <v>303</v>
      </c>
      <c r="GK7067" s="77">
        <v>4.1186611013995851E-2</v>
      </c>
      <c r="GL7067" s="77">
        <v>0.13441700000000001</v>
      </c>
      <c r="GM7067" s="77">
        <v>2024</v>
      </c>
      <c r="GN7067" s="77" t="s">
        <v>175</v>
      </c>
      <c r="GO7067" s="77">
        <v>5.3000000000000005E-2</v>
      </c>
      <c r="GP7067" s="77">
        <v>3</v>
      </c>
      <c r="GQ7067" s="77">
        <v>0</v>
      </c>
      <c r="GR7067" s="77" t="s">
        <v>423</v>
      </c>
      <c r="GS7067" s="77">
        <v>0</v>
      </c>
      <c r="GT7067" s="77">
        <v>0</v>
      </c>
      <c r="GU7067" s="77">
        <v>0</v>
      </c>
      <c r="GV7067" s="77">
        <v>0</v>
      </c>
      <c r="GW7067" s="77">
        <v>5.5966209081309407E-2</v>
      </c>
      <c r="GX7067" s="77">
        <v>2.3050584833598526E-3</v>
      </c>
      <c r="GY7067" s="77">
        <v>5.5966209081309407E-2</v>
      </c>
      <c r="GZ7067" s="77">
        <v>2.3050584833598526E-3</v>
      </c>
    </row>
    <row r="7068" spans="187:208" x14ac:dyDescent="0.25">
      <c r="GE7068" s="77" t="s">
        <v>422</v>
      </c>
      <c r="GF7068" s="77" t="s">
        <v>155</v>
      </c>
      <c r="GG7068" s="77" t="s">
        <v>484</v>
      </c>
      <c r="GH7068" s="77" t="s">
        <v>446</v>
      </c>
      <c r="GI7068" s="77">
        <v>2025</v>
      </c>
      <c r="GJ7068" s="77" t="s">
        <v>305</v>
      </c>
      <c r="GK7068" s="77">
        <v>3.759022461137701E-2</v>
      </c>
      <c r="GL7068" s="77">
        <v>0.13441700000000001</v>
      </c>
      <c r="GM7068" s="77">
        <v>2025</v>
      </c>
      <c r="GN7068" s="77" t="s">
        <v>175</v>
      </c>
      <c r="GO7068" s="77">
        <v>0.13250000000000001</v>
      </c>
      <c r="GP7068" s="77">
        <v>3</v>
      </c>
      <c r="GQ7068" s="77">
        <v>0</v>
      </c>
      <c r="GR7068" s="77" t="s">
        <v>423</v>
      </c>
      <c r="GS7068" s="77">
        <v>0</v>
      </c>
      <c r="GT7068" s="77">
        <v>0</v>
      </c>
      <c r="GU7068" s="77">
        <v>0</v>
      </c>
      <c r="GV7068" s="77">
        <v>0</v>
      </c>
      <c r="GW7068" s="77">
        <v>0</v>
      </c>
      <c r="GX7068" s="77">
        <v>0</v>
      </c>
      <c r="GY7068" s="77">
        <v>0.1527377521613833</v>
      </c>
      <c r="GZ7068" s="77">
        <v>5.7414464103832325E-3</v>
      </c>
    </row>
    <row r="7069" spans="187:208" x14ac:dyDescent="0.25">
      <c r="GE7069" s="77" t="s">
        <v>425</v>
      </c>
      <c r="GF7069" s="77" t="s">
        <v>155</v>
      </c>
      <c r="GG7069" s="77" t="s">
        <v>484</v>
      </c>
      <c r="GH7069" s="77" t="s">
        <v>446</v>
      </c>
      <c r="GI7069" s="77">
        <v>2025</v>
      </c>
      <c r="GJ7069" s="77" t="s">
        <v>301</v>
      </c>
      <c r="GK7069" s="77">
        <v>1.631433411568744E-3</v>
      </c>
      <c r="GL7069" s="77">
        <v>0.13441700000000001</v>
      </c>
      <c r="GM7069" s="77">
        <v>2025</v>
      </c>
      <c r="GN7069" s="77" t="s">
        <v>175</v>
      </c>
      <c r="GO7069" s="77">
        <v>5.3000000000000005E-2</v>
      </c>
      <c r="GP7069" s="77">
        <v>3</v>
      </c>
      <c r="GQ7069" s="77">
        <v>0</v>
      </c>
      <c r="GR7069" s="77" t="s">
        <v>423</v>
      </c>
      <c r="GS7069" s="77">
        <v>0</v>
      </c>
      <c r="GT7069" s="77">
        <v>0</v>
      </c>
      <c r="GU7069" s="77">
        <v>0</v>
      </c>
      <c r="GV7069" s="77">
        <v>0</v>
      </c>
      <c r="GW7069" s="77">
        <v>0</v>
      </c>
      <c r="GX7069" s="77">
        <v>0</v>
      </c>
      <c r="GY7069" s="77">
        <v>5.5966209081309407E-2</v>
      </c>
      <c r="GZ7069" s="77">
        <v>9.1305143414090222E-5</v>
      </c>
    </row>
    <row r="7070" spans="187:208" x14ac:dyDescent="0.25">
      <c r="GE7070" s="77" t="s">
        <v>427</v>
      </c>
      <c r="GF7070" s="77" t="s">
        <v>155</v>
      </c>
      <c r="GG7070" s="77" t="s">
        <v>484</v>
      </c>
      <c r="GH7070" s="77" t="s">
        <v>446</v>
      </c>
      <c r="GI7070" s="77">
        <v>2025</v>
      </c>
      <c r="GJ7070" s="77" t="s">
        <v>303</v>
      </c>
      <c r="GK7070" s="77">
        <v>4.1186611013995851E-2</v>
      </c>
      <c r="GL7070" s="77">
        <v>0.13441700000000001</v>
      </c>
      <c r="GM7070" s="77">
        <v>2025</v>
      </c>
      <c r="GN7070" s="77" t="s">
        <v>175</v>
      </c>
      <c r="GO7070" s="77">
        <v>5.3000000000000005E-2</v>
      </c>
      <c r="GP7070" s="77">
        <v>3</v>
      </c>
      <c r="GQ7070" s="77">
        <v>0</v>
      </c>
      <c r="GR7070" s="77" t="s">
        <v>423</v>
      </c>
      <c r="GS7070" s="77">
        <v>0</v>
      </c>
      <c r="GT7070" s="77">
        <v>0</v>
      </c>
      <c r="GU7070" s="77">
        <v>0</v>
      </c>
      <c r="GV7070" s="77">
        <v>0</v>
      </c>
      <c r="GW7070" s="77">
        <v>0</v>
      </c>
      <c r="GX7070" s="77">
        <v>0</v>
      </c>
      <c r="GY7070" s="77">
        <v>5.5966209081309407E-2</v>
      </c>
      <c r="GZ7070" s="77">
        <v>2.3050584833598526E-3</v>
      </c>
    </row>
    <row r="7071" spans="187:208" x14ac:dyDescent="0.25">
      <c r="GE7071" s="77" t="s">
        <v>422</v>
      </c>
      <c r="GF7071" s="77" t="s">
        <v>155</v>
      </c>
      <c r="GG7071" s="77" t="s">
        <v>484</v>
      </c>
      <c r="GH7071" s="77" t="s">
        <v>453</v>
      </c>
      <c r="GI7071" s="77">
        <v>2021</v>
      </c>
      <c r="GJ7071" s="77" t="s">
        <v>305</v>
      </c>
      <c r="GK7071" s="77">
        <v>222.22942162782141</v>
      </c>
      <c r="GL7071" s="77">
        <v>0.13441700000000001</v>
      </c>
      <c r="GM7071" s="77">
        <v>2021</v>
      </c>
      <c r="GN7071" s="77" t="s">
        <v>175</v>
      </c>
      <c r="GO7071" s="77">
        <v>0.13250000000000001</v>
      </c>
      <c r="GP7071" s="77">
        <v>3</v>
      </c>
      <c r="GQ7071" s="77">
        <v>0</v>
      </c>
      <c r="GR7071" s="77" t="s">
        <v>423</v>
      </c>
      <c r="GS7071" s="77">
        <v>0.1527377521613833</v>
      </c>
      <c r="GT7071" s="77">
        <v>33.942822323557742</v>
      </c>
      <c r="GU7071" s="77">
        <v>0.1527377521613833</v>
      </c>
      <c r="GV7071" s="77">
        <v>33.942822323557742</v>
      </c>
      <c r="GW7071" s="77">
        <v>0</v>
      </c>
      <c r="GX7071" s="77">
        <v>0</v>
      </c>
      <c r="GY7071" s="77">
        <v>0</v>
      </c>
      <c r="GZ7071" s="77">
        <v>0</v>
      </c>
    </row>
    <row r="7072" spans="187:208" x14ac:dyDescent="0.25">
      <c r="GE7072" s="77" t="s">
        <v>425</v>
      </c>
      <c r="GF7072" s="77" t="s">
        <v>155</v>
      </c>
      <c r="GG7072" s="77" t="s">
        <v>484</v>
      </c>
      <c r="GH7072" s="77" t="s">
        <v>453</v>
      </c>
      <c r="GI7072" s="77">
        <v>2021</v>
      </c>
      <c r="GJ7072" s="77" t="s">
        <v>301</v>
      </c>
      <c r="GK7072" s="77">
        <v>8585.7228092479418</v>
      </c>
      <c r="GL7072" s="77">
        <v>0.13441700000000001</v>
      </c>
      <c r="GM7072" s="77">
        <v>2021</v>
      </c>
      <c r="GN7072" s="77" t="s">
        <v>175</v>
      </c>
      <c r="GO7072" s="77">
        <v>5.3000000000000005E-2</v>
      </c>
      <c r="GP7072" s="77">
        <v>3</v>
      </c>
      <c r="GQ7072" s="77">
        <v>0</v>
      </c>
      <c r="GR7072" s="77" t="s">
        <v>423</v>
      </c>
      <c r="GS7072" s="77">
        <v>5.5966209081309407E-2</v>
      </c>
      <c r="GT7072" s="77">
        <v>480.5103578565375</v>
      </c>
      <c r="GU7072" s="77">
        <v>5.5966209081309407E-2</v>
      </c>
      <c r="GV7072" s="77">
        <v>480.5103578565375</v>
      </c>
      <c r="GW7072" s="77">
        <v>0</v>
      </c>
      <c r="GX7072" s="77">
        <v>0</v>
      </c>
      <c r="GY7072" s="77">
        <v>0</v>
      </c>
      <c r="GZ7072" s="77">
        <v>0</v>
      </c>
    </row>
    <row r="7073" spans="187:208" x14ac:dyDescent="0.25">
      <c r="GE7073" s="77" t="s">
        <v>427</v>
      </c>
      <c r="GF7073" s="77" t="s">
        <v>155</v>
      </c>
      <c r="GG7073" s="77" t="s">
        <v>484</v>
      </c>
      <c r="GH7073" s="77" t="s">
        <v>453</v>
      </c>
      <c r="GI7073" s="77">
        <v>2021</v>
      </c>
      <c r="GJ7073" s="77" t="s">
        <v>303</v>
      </c>
      <c r="GK7073" s="77">
        <v>5338.1784104567196</v>
      </c>
      <c r="GL7073" s="77">
        <v>0.13441700000000001</v>
      </c>
      <c r="GM7073" s="77">
        <v>2021</v>
      </c>
      <c r="GN7073" s="77" t="s">
        <v>175</v>
      </c>
      <c r="GO7073" s="77">
        <v>5.3000000000000005E-2</v>
      </c>
      <c r="GP7073" s="77">
        <v>3</v>
      </c>
      <c r="GQ7073" s="77">
        <v>0</v>
      </c>
      <c r="GR7073" s="77" t="s">
        <v>423</v>
      </c>
      <c r="GS7073" s="77">
        <v>5.5966209081309407E-2</v>
      </c>
      <c r="GT7073" s="77">
        <v>298.75760903295264</v>
      </c>
      <c r="GU7073" s="77">
        <v>5.5966209081309407E-2</v>
      </c>
      <c r="GV7073" s="77">
        <v>298.75760903295264</v>
      </c>
      <c r="GW7073" s="77">
        <v>0</v>
      </c>
      <c r="GX7073" s="77">
        <v>0</v>
      </c>
      <c r="GY7073" s="77">
        <v>0</v>
      </c>
      <c r="GZ7073" s="77">
        <v>0</v>
      </c>
    </row>
    <row r="7074" spans="187:208" x14ac:dyDescent="0.25">
      <c r="GE7074" s="77" t="s">
        <v>422</v>
      </c>
      <c r="GF7074" s="77" t="s">
        <v>155</v>
      </c>
      <c r="GG7074" s="77" t="s">
        <v>484</v>
      </c>
      <c r="GH7074" s="77" t="s">
        <v>453</v>
      </c>
      <c r="GI7074" s="77">
        <v>2022</v>
      </c>
      <c r="GJ7074" s="77" t="s">
        <v>305</v>
      </c>
      <c r="GK7074" s="77">
        <v>222.22942162782141</v>
      </c>
      <c r="GL7074" s="77">
        <v>0.13441700000000001</v>
      </c>
      <c r="GM7074" s="77">
        <v>2022</v>
      </c>
      <c r="GN7074" s="77" t="s">
        <v>175</v>
      </c>
      <c r="GO7074" s="77">
        <v>0.13250000000000001</v>
      </c>
      <c r="GP7074" s="77">
        <v>3</v>
      </c>
      <c r="GQ7074" s="77">
        <v>0</v>
      </c>
      <c r="GR7074" s="77" t="s">
        <v>423</v>
      </c>
      <c r="GS7074" s="77">
        <v>0.1527377521613833</v>
      </c>
      <c r="GT7074" s="77">
        <v>33.942822323557742</v>
      </c>
      <c r="GU7074" s="77">
        <v>0.1527377521613833</v>
      </c>
      <c r="GV7074" s="77">
        <v>33.942822323557742</v>
      </c>
      <c r="GW7074" s="77">
        <v>0.1527377521613833</v>
      </c>
      <c r="GX7074" s="77">
        <v>33.942822323557742</v>
      </c>
      <c r="GY7074" s="77">
        <v>0</v>
      </c>
      <c r="GZ7074" s="77">
        <v>0</v>
      </c>
    </row>
    <row r="7075" spans="187:208" x14ac:dyDescent="0.25">
      <c r="GE7075" s="77" t="s">
        <v>425</v>
      </c>
      <c r="GF7075" s="77" t="s">
        <v>155</v>
      </c>
      <c r="GG7075" s="77" t="s">
        <v>484</v>
      </c>
      <c r="GH7075" s="77" t="s">
        <v>453</v>
      </c>
      <c r="GI7075" s="77">
        <v>2022</v>
      </c>
      <c r="GJ7075" s="77" t="s">
        <v>301</v>
      </c>
      <c r="GK7075" s="77">
        <v>8585.7228092479418</v>
      </c>
      <c r="GL7075" s="77">
        <v>0.13441700000000001</v>
      </c>
      <c r="GM7075" s="77">
        <v>2022</v>
      </c>
      <c r="GN7075" s="77" t="s">
        <v>175</v>
      </c>
      <c r="GO7075" s="77">
        <v>5.3000000000000005E-2</v>
      </c>
      <c r="GP7075" s="77">
        <v>3</v>
      </c>
      <c r="GQ7075" s="77">
        <v>0</v>
      </c>
      <c r="GR7075" s="77" t="s">
        <v>423</v>
      </c>
      <c r="GS7075" s="77">
        <v>5.5966209081309407E-2</v>
      </c>
      <c r="GT7075" s="77">
        <v>480.5103578565375</v>
      </c>
      <c r="GU7075" s="77">
        <v>5.5966209081309407E-2</v>
      </c>
      <c r="GV7075" s="77">
        <v>480.5103578565375</v>
      </c>
      <c r="GW7075" s="77">
        <v>5.5966209081309407E-2</v>
      </c>
      <c r="GX7075" s="77">
        <v>480.5103578565375</v>
      </c>
      <c r="GY7075" s="77">
        <v>0</v>
      </c>
      <c r="GZ7075" s="77">
        <v>0</v>
      </c>
    </row>
    <row r="7076" spans="187:208" x14ac:dyDescent="0.25">
      <c r="GE7076" s="77" t="s">
        <v>427</v>
      </c>
      <c r="GF7076" s="77" t="s">
        <v>155</v>
      </c>
      <c r="GG7076" s="77" t="s">
        <v>484</v>
      </c>
      <c r="GH7076" s="77" t="s">
        <v>453</v>
      </c>
      <c r="GI7076" s="77">
        <v>2022</v>
      </c>
      <c r="GJ7076" s="77" t="s">
        <v>303</v>
      </c>
      <c r="GK7076" s="77">
        <v>5338.1784104567196</v>
      </c>
      <c r="GL7076" s="77">
        <v>0.13441700000000001</v>
      </c>
      <c r="GM7076" s="77">
        <v>2022</v>
      </c>
      <c r="GN7076" s="77" t="s">
        <v>175</v>
      </c>
      <c r="GO7076" s="77">
        <v>5.3000000000000005E-2</v>
      </c>
      <c r="GP7076" s="77">
        <v>3</v>
      </c>
      <c r="GQ7076" s="77">
        <v>0</v>
      </c>
      <c r="GR7076" s="77" t="s">
        <v>423</v>
      </c>
      <c r="GS7076" s="77">
        <v>5.5966209081309407E-2</v>
      </c>
      <c r="GT7076" s="77">
        <v>298.75760903295264</v>
      </c>
      <c r="GU7076" s="77">
        <v>5.5966209081309407E-2</v>
      </c>
      <c r="GV7076" s="77">
        <v>298.75760903295264</v>
      </c>
      <c r="GW7076" s="77">
        <v>5.5966209081309407E-2</v>
      </c>
      <c r="GX7076" s="77">
        <v>298.75760903295264</v>
      </c>
      <c r="GY7076" s="77">
        <v>0</v>
      </c>
      <c r="GZ7076" s="77">
        <v>0</v>
      </c>
    </row>
    <row r="7077" spans="187:208" x14ac:dyDescent="0.25">
      <c r="GE7077" s="77" t="s">
        <v>422</v>
      </c>
      <c r="GF7077" s="77" t="s">
        <v>155</v>
      </c>
      <c r="GG7077" s="77" t="s">
        <v>484</v>
      </c>
      <c r="GH7077" s="77" t="s">
        <v>453</v>
      </c>
      <c r="GI7077" s="77">
        <v>2023</v>
      </c>
      <c r="GJ7077" s="77" t="s">
        <v>305</v>
      </c>
      <c r="GK7077" s="77">
        <v>233.2300768079181</v>
      </c>
      <c r="GL7077" s="77">
        <v>0.13441700000000001</v>
      </c>
      <c r="GM7077" s="77">
        <v>2023</v>
      </c>
      <c r="GN7077" s="77" t="s">
        <v>175</v>
      </c>
      <c r="GO7077" s="77">
        <v>0.13250000000000001</v>
      </c>
      <c r="GP7077" s="77">
        <v>3</v>
      </c>
      <c r="GQ7077" s="77">
        <v>0</v>
      </c>
      <c r="GR7077" s="77" t="s">
        <v>423</v>
      </c>
      <c r="GS7077" s="77">
        <v>0</v>
      </c>
      <c r="GT7077" s="77">
        <v>0</v>
      </c>
      <c r="GU7077" s="77">
        <v>0.1527377521613833</v>
      </c>
      <c r="GV7077" s="77">
        <v>35.623037668068186</v>
      </c>
      <c r="GW7077" s="77">
        <v>0.1527377521613833</v>
      </c>
      <c r="GX7077" s="77">
        <v>35.623037668068186</v>
      </c>
      <c r="GY7077" s="77">
        <v>0.1527377521613833</v>
      </c>
      <c r="GZ7077" s="77">
        <v>35.623037668068186</v>
      </c>
    </row>
    <row r="7078" spans="187:208" x14ac:dyDescent="0.25">
      <c r="GE7078" s="77" t="s">
        <v>425</v>
      </c>
      <c r="GF7078" s="77" t="s">
        <v>155</v>
      </c>
      <c r="GG7078" s="77" t="s">
        <v>484</v>
      </c>
      <c r="GH7078" s="77" t="s">
        <v>453</v>
      </c>
      <c r="GI7078" s="77">
        <v>2023</v>
      </c>
      <c r="GJ7078" s="77" t="s">
        <v>301</v>
      </c>
      <c r="GK7078" s="77">
        <v>8896.5159934285784</v>
      </c>
      <c r="GL7078" s="77">
        <v>0.13441700000000001</v>
      </c>
      <c r="GM7078" s="77">
        <v>2023</v>
      </c>
      <c r="GN7078" s="77" t="s">
        <v>175</v>
      </c>
      <c r="GO7078" s="77">
        <v>5.3000000000000005E-2</v>
      </c>
      <c r="GP7078" s="77">
        <v>3</v>
      </c>
      <c r="GQ7078" s="77">
        <v>0</v>
      </c>
      <c r="GR7078" s="77" t="s">
        <v>423</v>
      </c>
      <c r="GS7078" s="77">
        <v>0</v>
      </c>
      <c r="GT7078" s="77">
        <v>0</v>
      </c>
      <c r="GU7078" s="77">
        <v>5.5966209081309407E-2</v>
      </c>
      <c r="GV7078" s="77">
        <v>497.90427418343688</v>
      </c>
      <c r="GW7078" s="77">
        <v>5.5966209081309407E-2</v>
      </c>
      <c r="GX7078" s="77">
        <v>497.90427418343688</v>
      </c>
      <c r="GY7078" s="77">
        <v>5.5966209081309407E-2</v>
      </c>
      <c r="GZ7078" s="77">
        <v>497.90427418343688</v>
      </c>
    </row>
    <row r="7079" spans="187:208" x14ac:dyDescent="0.25">
      <c r="GE7079" s="77" t="s">
        <v>427</v>
      </c>
      <c r="GF7079" s="77" t="s">
        <v>155</v>
      </c>
      <c r="GG7079" s="77" t="s">
        <v>484</v>
      </c>
      <c r="GH7079" s="77" t="s">
        <v>453</v>
      </c>
      <c r="GI7079" s="77">
        <v>2023</v>
      </c>
      <c r="GJ7079" s="77" t="s">
        <v>303</v>
      </c>
      <c r="GK7079" s="77">
        <v>5534.8914862000811</v>
      </c>
      <c r="GL7079" s="77">
        <v>0.13441700000000001</v>
      </c>
      <c r="GM7079" s="77">
        <v>2023</v>
      </c>
      <c r="GN7079" s="77" t="s">
        <v>175</v>
      </c>
      <c r="GO7079" s="77">
        <v>5.3000000000000005E-2</v>
      </c>
      <c r="GP7079" s="77">
        <v>3</v>
      </c>
      <c r="GQ7079" s="77">
        <v>0</v>
      </c>
      <c r="GR7079" s="77" t="s">
        <v>423</v>
      </c>
      <c r="GS7079" s="77">
        <v>0</v>
      </c>
      <c r="GT7079" s="77">
        <v>0</v>
      </c>
      <c r="GU7079" s="77">
        <v>5.5966209081309407E-2</v>
      </c>
      <c r="GV7079" s="77">
        <v>309.76689415903309</v>
      </c>
      <c r="GW7079" s="77">
        <v>5.5966209081309407E-2</v>
      </c>
      <c r="GX7079" s="77">
        <v>309.76689415903309</v>
      </c>
      <c r="GY7079" s="77">
        <v>5.5966209081309407E-2</v>
      </c>
      <c r="GZ7079" s="77">
        <v>309.76689415903309</v>
      </c>
    </row>
    <row r="7080" spans="187:208" x14ac:dyDescent="0.25">
      <c r="GE7080" s="77" t="s">
        <v>422</v>
      </c>
      <c r="GF7080" s="77" t="s">
        <v>155</v>
      </c>
      <c r="GG7080" s="77" t="s">
        <v>484</v>
      </c>
      <c r="GH7080" s="77" t="s">
        <v>453</v>
      </c>
      <c r="GI7080" s="77">
        <v>2024</v>
      </c>
      <c r="GJ7080" s="77" t="s">
        <v>305</v>
      </c>
      <c r="GK7080" s="77">
        <v>233.2300768079181</v>
      </c>
      <c r="GL7080" s="77">
        <v>0.13441700000000001</v>
      </c>
      <c r="GM7080" s="77">
        <v>2024</v>
      </c>
      <c r="GN7080" s="77" t="s">
        <v>175</v>
      </c>
      <c r="GO7080" s="77">
        <v>0.13250000000000001</v>
      </c>
      <c r="GP7080" s="77">
        <v>3</v>
      </c>
      <c r="GQ7080" s="77">
        <v>0</v>
      </c>
      <c r="GR7080" s="77" t="s">
        <v>423</v>
      </c>
      <c r="GS7080" s="77">
        <v>0</v>
      </c>
      <c r="GT7080" s="77">
        <v>0</v>
      </c>
      <c r="GU7080" s="77">
        <v>0</v>
      </c>
      <c r="GV7080" s="77">
        <v>0</v>
      </c>
      <c r="GW7080" s="77">
        <v>0.1527377521613833</v>
      </c>
      <c r="GX7080" s="77">
        <v>35.623037668068186</v>
      </c>
      <c r="GY7080" s="77">
        <v>0.1527377521613833</v>
      </c>
      <c r="GZ7080" s="77">
        <v>35.623037668068186</v>
      </c>
    </row>
    <row r="7081" spans="187:208" x14ac:dyDescent="0.25">
      <c r="GE7081" s="77" t="s">
        <v>425</v>
      </c>
      <c r="GF7081" s="77" t="s">
        <v>155</v>
      </c>
      <c r="GG7081" s="77" t="s">
        <v>484</v>
      </c>
      <c r="GH7081" s="77" t="s">
        <v>453</v>
      </c>
      <c r="GI7081" s="77">
        <v>2024</v>
      </c>
      <c r="GJ7081" s="77" t="s">
        <v>301</v>
      </c>
      <c r="GK7081" s="77">
        <v>8896.5159934285784</v>
      </c>
      <c r="GL7081" s="77">
        <v>0.13441700000000001</v>
      </c>
      <c r="GM7081" s="77">
        <v>2024</v>
      </c>
      <c r="GN7081" s="77" t="s">
        <v>175</v>
      </c>
      <c r="GO7081" s="77">
        <v>5.3000000000000005E-2</v>
      </c>
      <c r="GP7081" s="77">
        <v>3</v>
      </c>
      <c r="GQ7081" s="77">
        <v>0</v>
      </c>
      <c r="GR7081" s="77" t="s">
        <v>423</v>
      </c>
      <c r="GS7081" s="77">
        <v>0</v>
      </c>
      <c r="GT7081" s="77">
        <v>0</v>
      </c>
      <c r="GU7081" s="77">
        <v>0</v>
      </c>
      <c r="GV7081" s="77">
        <v>0</v>
      </c>
      <c r="GW7081" s="77">
        <v>5.5966209081309407E-2</v>
      </c>
      <c r="GX7081" s="77">
        <v>497.90427418343688</v>
      </c>
      <c r="GY7081" s="77">
        <v>5.5966209081309407E-2</v>
      </c>
      <c r="GZ7081" s="77">
        <v>497.90427418343688</v>
      </c>
    </row>
    <row r="7082" spans="187:208" x14ac:dyDescent="0.25">
      <c r="GE7082" s="77" t="s">
        <v>427</v>
      </c>
      <c r="GF7082" s="77" t="s">
        <v>155</v>
      </c>
      <c r="GG7082" s="77" t="s">
        <v>484</v>
      </c>
      <c r="GH7082" s="77" t="s">
        <v>453</v>
      </c>
      <c r="GI7082" s="77">
        <v>2024</v>
      </c>
      <c r="GJ7082" s="77" t="s">
        <v>303</v>
      </c>
      <c r="GK7082" s="77">
        <v>5534.8914862000811</v>
      </c>
      <c r="GL7082" s="77">
        <v>0.13441700000000001</v>
      </c>
      <c r="GM7082" s="77">
        <v>2024</v>
      </c>
      <c r="GN7082" s="77" t="s">
        <v>175</v>
      </c>
      <c r="GO7082" s="77">
        <v>5.3000000000000005E-2</v>
      </c>
      <c r="GP7082" s="77">
        <v>3</v>
      </c>
      <c r="GQ7082" s="77">
        <v>0</v>
      </c>
      <c r="GR7082" s="77" t="s">
        <v>423</v>
      </c>
      <c r="GS7082" s="77">
        <v>0</v>
      </c>
      <c r="GT7082" s="77">
        <v>0</v>
      </c>
      <c r="GU7082" s="77">
        <v>0</v>
      </c>
      <c r="GV7082" s="77">
        <v>0</v>
      </c>
      <c r="GW7082" s="77">
        <v>5.5966209081309407E-2</v>
      </c>
      <c r="GX7082" s="77">
        <v>309.76689415903309</v>
      </c>
      <c r="GY7082" s="77">
        <v>5.5966209081309407E-2</v>
      </c>
      <c r="GZ7082" s="77">
        <v>309.76689415903309</v>
      </c>
    </row>
    <row r="7083" spans="187:208" x14ac:dyDescent="0.25">
      <c r="GE7083" s="77" t="s">
        <v>422</v>
      </c>
      <c r="GF7083" s="77" t="s">
        <v>155</v>
      </c>
      <c r="GG7083" s="77" t="s">
        <v>484</v>
      </c>
      <c r="GH7083" s="77" t="s">
        <v>453</v>
      </c>
      <c r="GI7083" s="77">
        <v>2025</v>
      </c>
      <c r="GJ7083" s="77" t="s">
        <v>305</v>
      </c>
      <c r="GK7083" s="77">
        <v>233.2300768079181</v>
      </c>
      <c r="GL7083" s="77">
        <v>0.13441700000000001</v>
      </c>
      <c r="GM7083" s="77">
        <v>2025</v>
      </c>
      <c r="GN7083" s="77" t="s">
        <v>175</v>
      </c>
      <c r="GO7083" s="77">
        <v>0.13250000000000001</v>
      </c>
      <c r="GP7083" s="77">
        <v>3</v>
      </c>
      <c r="GQ7083" s="77">
        <v>0</v>
      </c>
      <c r="GR7083" s="77" t="s">
        <v>423</v>
      </c>
      <c r="GS7083" s="77">
        <v>0</v>
      </c>
      <c r="GT7083" s="77">
        <v>0</v>
      </c>
      <c r="GU7083" s="77">
        <v>0</v>
      </c>
      <c r="GV7083" s="77">
        <v>0</v>
      </c>
      <c r="GW7083" s="77">
        <v>0</v>
      </c>
      <c r="GX7083" s="77">
        <v>0</v>
      </c>
      <c r="GY7083" s="77">
        <v>0.1527377521613833</v>
      </c>
      <c r="GZ7083" s="77">
        <v>35.623037668068186</v>
      </c>
    </row>
    <row r="7084" spans="187:208" x14ac:dyDescent="0.25">
      <c r="GE7084" s="77" t="s">
        <v>425</v>
      </c>
      <c r="GF7084" s="77" t="s">
        <v>155</v>
      </c>
      <c r="GG7084" s="77" t="s">
        <v>484</v>
      </c>
      <c r="GH7084" s="77" t="s">
        <v>453</v>
      </c>
      <c r="GI7084" s="77">
        <v>2025</v>
      </c>
      <c r="GJ7084" s="77" t="s">
        <v>301</v>
      </c>
      <c r="GK7084" s="77">
        <v>8896.5159934285784</v>
      </c>
      <c r="GL7084" s="77">
        <v>0.13441700000000001</v>
      </c>
      <c r="GM7084" s="77">
        <v>2025</v>
      </c>
      <c r="GN7084" s="77" t="s">
        <v>175</v>
      </c>
      <c r="GO7084" s="77">
        <v>5.3000000000000005E-2</v>
      </c>
      <c r="GP7084" s="77">
        <v>3</v>
      </c>
      <c r="GQ7084" s="77">
        <v>0</v>
      </c>
      <c r="GR7084" s="77" t="s">
        <v>423</v>
      </c>
      <c r="GS7084" s="77">
        <v>0</v>
      </c>
      <c r="GT7084" s="77">
        <v>0</v>
      </c>
      <c r="GU7084" s="77">
        <v>0</v>
      </c>
      <c r="GV7084" s="77">
        <v>0</v>
      </c>
      <c r="GW7084" s="77">
        <v>0</v>
      </c>
      <c r="GX7084" s="77">
        <v>0</v>
      </c>
      <c r="GY7084" s="77">
        <v>5.5966209081309407E-2</v>
      </c>
      <c r="GZ7084" s="77">
        <v>497.90427418343688</v>
      </c>
    </row>
    <row r="7085" spans="187:208" x14ac:dyDescent="0.25">
      <c r="GE7085" s="77" t="s">
        <v>427</v>
      </c>
      <c r="GF7085" s="77" t="s">
        <v>155</v>
      </c>
      <c r="GG7085" s="77" t="s">
        <v>484</v>
      </c>
      <c r="GH7085" s="77" t="s">
        <v>453</v>
      </c>
      <c r="GI7085" s="77">
        <v>2025</v>
      </c>
      <c r="GJ7085" s="77" t="s">
        <v>303</v>
      </c>
      <c r="GK7085" s="77">
        <v>5534.8914862000811</v>
      </c>
      <c r="GL7085" s="77">
        <v>0.13441700000000001</v>
      </c>
      <c r="GM7085" s="77">
        <v>2025</v>
      </c>
      <c r="GN7085" s="77" t="s">
        <v>175</v>
      </c>
      <c r="GO7085" s="77">
        <v>5.3000000000000005E-2</v>
      </c>
      <c r="GP7085" s="77">
        <v>3</v>
      </c>
      <c r="GQ7085" s="77">
        <v>0</v>
      </c>
      <c r="GR7085" s="77" t="s">
        <v>423</v>
      </c>
      <c r="GS7085" s="77">
        <v>0</v>
      </c>
      <c r="GT7085" s="77">
        <v>0</v>
      </c>
      <c r="GU7085" s="77">
        <v>0</v>
      </c>
      <c r="GV7085" s="77">
        <v>0</v>
      </c>
      <c r="GW7085" s="77">
        <v>0</v>
      </c>
      <c r="GX7085" s="77">
        <v>0</v>
      </c>
      <c r="GY7085" s="77">
        <v>5.5966209081309407E-2</v>
      </c>
      <c r="GZ7085" s="77">
        <v>309.76689415903309</v>
      </c>
    </row>
    <row r="7086" spans="187:208" x14ac:dyDescent="0.25">
      <c r="GE7086" s="77" t="s">
        <v>422</v>
      </c>
      <c r="GF7086" s="77" t="s">
        <v>155</v>
      </c>
      <c r="GG7086" s="77" t="s">
        <v>484</v>
      </c>
      <c r="GH7086" s="77" t="s">
        <v>460</v>
      </c>
      <c r="GI7086" s="77">
        <v>2021</v>
      </c>
      <c r="GJ7086" s="77" t="s">
        <v>305</v>
      </c>
      <c r="GK7086" s="77">
        <v>222.22942162781749</v>
      </c>
      <c r="GL7086" s="77">
        <v>0.13441700000000001</v>
      </c>
      <c r="GM7086" s="77">
        <v>2021</v>
      </c>
      <c r="GN7086" s="77" t="s">
        <v>175</v>
      </c>
      <c r="GO7086" s="77">
        <v>0.13250000000000001</v>
      </c>
      <c r="GP7086" s="77">
        <v>3</v>
      </c>
      <c r="GQ7086" s="77">
        <v>0</v>
      </c>
      <c r="GR7086" s="77" t="s">
        <v>423</v>
      </c>
      <c r="GS7086" s="77">
        <v>0.1527377521613833</v>
      </c>
      <c r="GT7086" s="77">
        <v>33.942822323557138</v>
      </c>
      <c r="GU7086" s="77">
        <v>0.1527377521613833</v>
      </c>
      <c r="GV7086" s="77">
        <v>33.942822323557138</v>
      </c>
      <c r="GW7086" s="77">
        <v>0</v>
      </c>
      <c r="GX7086" s="77">
        <v>0</v>
      </c>
      <c r="GY7086" s="77">
        <v>0</v>
      </c>
      <c r="GZ7086" s="77">
        <v>0</v>
      </c>
    </row>
    <row r="7087" spans="187:208" x14ac:dyDescent="0.25">
      <c r="GE7087" s="77" t="s">
        <v>425</v>
      </c>
      <c r="GF7087" s="77" t="s">
        <v>155</v>
      </c>
      <c r="GG7087" s="77" t="s">
        <v>484</v>
      </c>
      <c r="GH7087" s="77" t="s">
        <v>460</v>
      </c>
      <c r="GI7087" s="77">
        <v>2021</v>
      </c>
      <c r="GJ7087" s="77" t="s">
        <v>301</v>
      </c>
      <c r="GK7087" s="77">
        <v>8585.722809247909</v>
      </c>
      <c r="GL7087" s="77">
        <v>0.13441700000000001</v>
      </c>
      <c r="GM7087" s="77">
        <v>2021</v>
      </c>
      <c r="GN7087" s="77" t="s">
        <v>175</v>
      </c>
      <c r="GO7087" s="77">
        <v>5.3000000000000005E-2</v>
      </c>
      <c r="GP7087" s="77">
        <v>3</v>
      </c>
      <c r="GQ7087" s="77">
        <v>0</v>
      </c>
      <c r="GR7087" s="77" t="s">
        <v>423</v>
      </c>
      <c r="GS7087" s="77">
        <v>5.5966209081309407E-2</v>
      </c>
      <c r="GT7087" s="77">
        <v>480.51035785653562</v>
      </c>
      <c r="GU7087" s="77">
        <v>5.5966209081309407E-2</v>
      </c>
      <c r="GV7087" s="77">
        <v>480.51035785653562</v>
      </c>
      <c r="GW7087" s="77">
        <v>0</v>
      </c>
      <c r="GX7087" s="77">
        <v>0</v>
      </c>
      <c r="GY7087" s="77">
        <v>0</v>
      </c>
      <c r="GZ7087" s="77">
        <v>0</v>
      </c>
    </row>
    <row r="7088" spans="187:208" x14ac:dyDescent="0.25">
      <c r="GE7088" s="77" t="s">
        <v>422</v>
      </c>
      <c r="GF7088" s="77" t="s">
        <v>155</v>
      </c>
      <c r="GG7088" s="77" t="s">
        <v>484</v>
      </c>
      <c r="GH7088" s="77" t="s">
        <v>460</v>
      </c>
      <c r="GI7088" s="77">
        <v>2022</v>
      </c>
      <c r="GJ7088" s="77" t="s">
        <v>305</v>
      </c>
      <c r="GK7088" s="77">
        <v>222.22942162781749</v>
      </c>
      <c r="GL7088" s="77">
        <v>0.13441700000000001</v>
      </c>
      <c r="GM7088" s="77">
        <v>2022</v>
      </c>
      <c r="GN7088" s="77" t="s">
        <v>175</v>
      </c>
      <c r="GO7088" s="77">
        <v>0.13250000000000001</v>
      </c>
      <c r="GP7088" s="77">
        <v>3</v>
      </c>
      <c r="GQ7088" s="77">
        <v>0</v>
      </c>
      <c r="GR7088" s="77" t="s">
        <v>423</v>
      </c>
      <c r="GS7088" s="77">
        <v>0.1527377521613833</v>
      </c>
      <c r="GT7088" s="77">
        <v>33.942822323557138</v>
      </c>
      <c r="GU7088" s="77">
        <v>0.1527377521613833</v>
      </c>
      <c r="GV7088" s="77">
        <v>33.942822323557138</v>
      </c>
      <c r="GW7088" s="77">
        <v>0.1527377521613833</v>
      </c>
      <c r="GX7088" s="77">
        <v>33.942822323557138</v>
      </c>
      <c r="GY7088" s="77">
        <v>0</v>
      </c>
      <c r="GZ7088" s="77">
        <v>0</v>
      </c>
    </row>
    <row r="7089" spans="187:208" x14ac:dyDescent="0.25">
      <c r="GE7089" s="77" t="s">
        <v>425</v>
      </c>
      <c r="GF7089" s="77" t="s">
        <v>155</v>
      </c>
      <c r="GG7089" s="77" t="s">
        <v>484</v>
      </c>
      <c r="GH7089" s="77" t="s">
        <v>460</v>
      </c>
      <c r="GI7089" s="77">
        <v>2022</v>
      </c>
      <c r="GJ7089" s="77" t="s">
        <v>301</v>
      </c>
      <c r="GK7089" s="77">
        <v>8585.722809247909</v>
      </c>
      <c r="GL7089" s="77">
        <v>0.13441700000000001</v>
      </c>
      <c r="GM7089" s="77">
        <v>2022</v>
      </c>
      <c r="GN7089" s="77" t="s">
        <v>175</v>
      </c>
      <c r="GO7089" s="77">
        <v>5.3000000000000005E-2</v>
      </c>
      <c r="GP7089" s="77">
        <v>3</v>
      </c>
      <c r="GQ7089" s="77">
        <v>0</v>
      </c>
      <c r="GR7089" s="77" t="s">
        <v>423</v>
      </c>
      <c r="GS7089" s="77">
        <v>5.5966209081309407E-2</v>
      </c>
      <c r="GT7089" s="77">
        <v>480.51035785653562</v>
      </c>
      <c r="GU7089" s="77">
        <v>5.5966209081309407E-2</v>
      </c>
      <c r="GV7089" s="77">
        <v>480.51035785653562</v>
      </c>
      <c r="GW7089" s="77">
        <v>5.5966209081309407E-2</v>
      </c>
      <c r="GX7089" s="77">
        <v>480.51035785653562</v>
      </c>
      <c r="GY7089" s="77">
        <v>0</v>
      </c>
      <c r="GZ7089" s="77">
        <v>0</v>
      </c>
    </row>
    <row r="7090" spans="187:208" x14ac:dyDescent="0.25">
      <c r="GE7090" s="77" t="s">
        <v>422</v>
      </c>
      <c r="GF7090" s="77" t="s">
        <v>155</v>
      </c>
      <c r="GG7090" s="77" t="s">
        <v>484</v>
      </c>
      <c r="GH7090" s="77" t="s">
        <v>460</v>
      </c>
      <c r="GI7090" s="77">
        <v>2023</v>
      </c>
      <c r="GJ7090" s="77" t="s">
        <v>305</v>
      </c>
      <c r="GK7090" s="77">
        <v>233.23007680792301</v>
      </c>
      <c r="GL7090" s="77">
        <v>0.13441700000000001</v>
      </c>
      <c r="GM7090" s="77">
        <v>2023</v>
      </c>
      <c r="GN7090" s="77" t="s">
        <v>175</v>
      </c>
      <c r="GO7090" s="77">
        <v>0.13250000000000001</v>
      </c>
      <c r="GP7090" s="77">
        <v>3</v>
      </c>
      <c r="GQ7090" s="77">
        <v>0</v>
      </c>
      <c r="GR7090" s="77" t="s">
        <v>423</v>
      </c>
      <c r="GS7090" s="77">
        <v>0</v>
      </c>
      <c r="GT7090" s="77">
        <v>0</v>
      </c>
      <c r="GU7090" s="77">
        <v>0.1527377521613833</v>
      </c>
      <c r="GV7090" s="77">
        <v>35.623037668068939</v>
      </c>
      <c r="GW7090" s="77">
        <v>0.1527377521613833</v>
      </c>
      <c r="GX7090" s="77">
        <v>35.623037668068939</v>
      </c>
      <c r="GY7090" s="77">
        <v>0.1527377521613833</v>
      </c>
      <c r="GZ7090" s="77">
        <v>35.623037668068939</v>
      </c>
    </row>
    <row r="7091" spans="187:208" x14ac:dyDescent="0.25">
      <c r="GE7091" s="77" t="s">
        <v>425</v>
      </c>
      <c r="GF7091" s="77" t="s">
        <v>155</v>
      </c>
      <c r="GG7091" s="77" t="s">
        <v>484</v>
      </c>
      <c r="GH7091" s="77" t="s">
        <v>460</v>
      </c>
      <c r="GI7091" s="77">
        <v>2023</v>
      </c>
      <c r="GJ7091" s="77" t="s">
        <v>301</v>
      </c>
      <c r="GK7091" s="77">
        <v>8896.5159934285584</v>
      </c>
      <c r="GL7091" s="77">
        <v>0.13441700000000001</v>
      </c>
      <c r="GM7091" s="77">
        <v>2023</v>
      </c>
      <c r="GN7091" s="77" t="s">
        <v>175</v>
      </c>
      <c r="GO7091" s="77">
        <v>5.3000000000000005E-2</v>
      </c>
      <c r="GP7091" s="77">
        <v>3</v>
      </c>
      <c r="GQ7091" s="77">
        <v>0</v>
      </c>
      <c r="GR7091" s="77" t="s">
        <v>423</v>
      </c>
      <c r="GS7091" s="77">
        <v>0</v>
      </c>
      <c r="GT7091" s="77">
        <v>0</v>
      </c>
      <c r="GU7091" s="77">
        <v>5.5966209081309407E-2</v>
      </c>
      <c r="GV7091" s="77">
        <v>497.90427418343575</v>
      </c>
      <c r="GW7091" s="77">
        <v>5.5966209081309407E-2</v>
      </c>
      <c r="GX7091" s="77">
        <v>497.90427418343575</v>
      </c>
      <c r="GY7091" s="77">
        <v>5.5966209081309407E-2</v>
      </c>
      <c r="GZ7091" s="77">
        <v>497.90427418343575</v>
      </c>
    </row>
    <row r="7092" spans="187:208" x14ac:dyDescent="0.25">
      <c r="GE7092" s="77" t="s">
        <v>422</v>
      </c>
      <c r="GF7092" s="77" t="s">
        <v>155</v>
      </c>
      <c r="GG7092" s="77" t="s">
        <v>484</v>
      </c>
      <c r="GH7092" s="77" t="s">
        <v>460</v>
      </c>
      <c r="GI7092" s="77">
        <v>2024</v>
      </c>
      <c r="GJ7092" s="77" t="s">
        <v>305</v>
      </c>
      <c r="GK7092" s="77">
        <v>233.23007680792301</v>
      </c>
      <c r="GL7092" s="77">
        <v>0.13441700000000001</v>
      </c>
      <c r="GM7092" s="77">
        <v>2024</v>
      </c>
      <c r="GN7092" s="77" t="s">
        <v>175</v>
      </c>
      <c r="GO7092" s="77">
        <v>0.13250000000000001</v>
      </c>
      <c r="GP7092" s="77">
        <v>3</v>
      </c>
      <c r="GQ7092" s="77">
        <v>0</v>
      </c>
      <c r="GR7092" s="77" t="s">
        <v>423</v>
      </c>
      <c r="GS7092" s="77">
        <v>0</v>
      </c>
      <c r="GT7092" s="77">
        <v>0</v>
      </c>
      <c r="GU7092" s="77">
        <v>0</v>
      </c>
      <c r="GV7092" s="77">
        <v>0</v>
      </c>
      <c r="GW7092" s="77">
        <v>0.1527377521613833</v>
      </c>
      <c r="GX7092" s="77">
        <v>35.623037668068939</v>
      </c>
      <c r="GY7092" s="77">
        <v>0.1527377521613833</v>
      </c>
      <c r="GZ7092" s="77">
        <v>35.623037668068939</v>
      </c>
    </row>
    <row r="7093" spans="187:208" x14ac:dyDescent="0.25">
      <c r="GE7093" s="77" t="s">
        <v>425</v>
      </c>
      <c r="GF7093" s="77" t="s">
        <v>155</v>
      </c>
      <c r="GG7093" s="77" t="s">
        <v>484</v>
      </c>
      <c r="GH7093" s="77" t="s">
        <v>460</v>
      </c>
      <c r="GI7093" s="77">
        <v>2024</v>
      </c>
      <c r="GJ7093" s="77" t="s">
        <v>301</v>
      </c>
      <c r="GK7093" s="77">
        <v>8896.5159934285584</v>
      </c>
      <c r="GL7093" s="77">
        <v>0.13441700000000001</v>
      </c>
      <c r="GM7093" s="77">
        <v>2024</v>
      </c>
      <c r="GN7093" s="77" t="s">
        <v>175</v>
      </c>
      <c r="GO7093" s="77">
        <v>5.3000000000000005E-2</v>
      </c>
      <c r="GP7093" s="77">
        <v>3</v>
      </c>
      <c r="GQ7093" s="77">
        <v>0</v>
      </c>
      <c r="GR7093" s="77" t="s">
        <v>423</v>
      </c>
      <c r="GS7093" s="77">
        <v>0</v>
      </c>
      <c r="GT7093" s="77">
        <v>0</v>
      </c>
      <c r="GU7093" s="77">
        <v>0</v>
      </c>
      <c r="GV7093" s="77">
        <v>0</v>
      </c>
      <c r="GW7093" s="77">
        <v>5.5966209081309407E-2</v>
      </c>
      <c r="GX7093" s="77">
        <v>497.90427418343575</v>
      </c>
      <c r="GY7093" s="77">
        <v>5.5966209081309407E-2</v>
      </c>
      <c r="GZ7093" s="77">
        <v>497.90427418343575</v>
      </c>
    </row>
    <row r="7094" spans="187:208" x14ac:dyDescent="0.25">
      <c r="GE7094" s="77" t="s">
        <v>422</v>
      </c>
      <c r="GF7094" s="77" t="s">
        <v>155</v>
      </c>
      <c r="GG7094" s="77" t="s">
        <v>484</v>
      </c>
      <c r="GH7094" s="77" t="s">
        <v>460</v>
      </c>
      <c r="GI7094" s="77">
        <v>2025</v>
      </c>
      <c r="GJ7094" s="77" t="s">
        <v>305</v>
      </c>
      <c r="GK7094" s="77">
        <v>233.23007680792301</v>
      </c>
      <c r="GL7094" s="77">
        <v>0.13441700000000001</v>
      </c>
      <c r="GM7094" s="77">
        <v>2025</v>
      </c>
      <c r="GN7094" s="77" t="s">
        <v>175</v>
      </c>
      <c r="GO7094" s="77">
        <v>0.13250000000000001</v>
      </c>
      <c r="GP7094" s="77">
        <v>3</v>
      </c>
      <c r="GQ7094" s="77">
        <v>0</v>
      </c>
      <c r="GR7094" s="77" t="s">
        <v>423</v>
      </c>
      <c r="GS7094" s="77">
        <v>0</v>
      </c>
      <c r="GT7094" s="77">
        <v>0</v>
      </c>
      <c r="GU7094" s="77">
        <v>0</v>
      </c>
      <c r="GV7094" s="77">
        <v>0</v>
      </c>
      <c r="GW7094" s="77">
        <v>0</v>
      </c>
      <c r="GX7094" s="77">
        <v>0</v>
      </c>
      <c r="GY7094" s="77">
        <v>0.1527377521613833</v>
      </c>
      <c r="GZ7094" s="77">
        <v>35.623037668068939</v>
      </c>
    </row>
    <row r="7095" spans="187:208" x14ac:dyDescent="0.25">
      <c r="GE7095" s="77" t="s">
        <v>425</v>
      </c>
      <c r="GF7095" s="77" t="s">
        <v>155</v>
      </c>
      <c r="GG7095" s="77" t="s">
        <v>484</v>
      </c>
      <c r="GH7095" s="77" t="s">
        <v>460</v>
      </c>
      <c r="GI7095" s="77">
        <v>2025</v>
      </c>
      <c r="GJ7095" s="77" t="s">
        <v>301</v>
      </c>
      <c r="GK7095" s="77">
        <v>8896.5159934285584</v>
      </c>
      <c r="GL7095" s="77">
        <v>0.13441700000000001</v>
      </c>
      <c r="GM7095" s="77">
        <v>2025</v>
      </c>
      <c r="GN7095" s="77" t="s">
        <v>175</v>
      </c>
      <c r="GO7095" s="77">
        <v>5.3000000000000005E-2</v>
      </c>
      <c r="GP7095" s="77">
        <v>3</v>
      </c>
      <c r="GQ7095" s="77">
        <v>0</v>
      </c>
      <c r="GR7095" s="77" t="s">
        <v>423</v>
      </c>
      <c r="GS7095" s="77">
        <v>0</v>
      </c>
      <c r="GT7095" s="77">
        <v>0</v>
      </c>
      <c r="GU7095" s="77">
        <v>0</v>
      </c>
      <c r="GV7095" s="77">
        <v>0</v>
      </c>
      <c r="GW7095" s="77">
        <v>0</v>
      </c>
      <c r="GX7095" s="77">
        <v>0</v>
      </c>
      <c r="GY7095" s="77">
        <v>5.5966209081309407E-2</v>
      </c>
      <c r="GZ7095" s="77">
        <v>497.90427418343575</v>
      </c>
    </row>
    <row r="7096" spans="187:208" x14ac:dyDescent="0.25">
      <c r="GE7096" s="77" t="s">
        <v>422</v>
      </c>
      <c r="GF7096" s="77" t="s">
        <v>155</v>
      </c>
      <c r="GG7096" s="77" t="s">
        <v>484</v>
      </c>
      <c r="GH7096" s="77" t="s">
        <v>467</v>
      </c>
      <c r="GI7096" s="77">
        <v>2021</v>
      </c>
      <c r="GJ7096" s="77" t="s">
        <v>305</v>
      </c>
      <c r="GK7096" s="77">
        <v>0.69641821681223248</v>
      </c>
      <c r="GL7096" s="77">
        <v>0.13441700000000001</v>
      </c>
      <c r="GM7096" s="77">
        <v>2021</v>
      </c>
      <c r="GN7096" s="77" t="s">
        <v>175</v>
      </c>
      <c r="GO7096" s="77">
        <v>0.13250000000000001</v>
      </c>
      <c r="GP7096" s="77">
        <v>3</v>
      </c>
      <c r="GQ7096" s="77">
        <v>0</v>
      </c>
      <c r="GR7096" s="77" t="s">
        <v>423</v>
      </c>
      <c r="GS7096" s="77">
        <v>0.1527377521613833</v>
      </c>
      <c r="GT7096" s="77">
        <v>0.10636935300013926</v>
      </c>
      <c r="GU7096" s="77">
        <v>0.1527377521613833</v>
      </c>
      <c r="GV7096" s="77">
        <v>0.10636935300013926</v>
      </c>
      <c r="GW7096" s="77">
        <v>0</v>
      </c>
      <c r="GX7096" s="77">
        <v>0</v>
      </c>
      <c r="GY7096" s="77">
        <v>0</v>
      </c>
      <c r="GZ7096" s="77">
        <v>0</v>
      </c>
    </row>
    <row r="7097" spans="187:208" x14ac:dyDescent="0.25">
      <c r="GE7097" s="77" t="s">
        <v>425</v>
      </c>
      <c r="GF7097" s="77" t="s">
        <v>155</v>
      </c>
      <c r="GG7097" s="77" t="s">
        <v>484</v>
      </c>
      <c r="GH7097" s="77" t="s">
        <v>467</v>
      </c>
      <c r="GI7097" s="77">
        <v>2021</v>
      </c>
      <c r="GJ7097" s="77" t="s">
        <v>301</v>
      </c>
      <c r="GK7097" s="77">
        <v>2.9419641522810172</v>
      </c>
      <c r="GL7097" s="77">
        <v>0.13441700000000001</v>
      </c>
      <c r="GM7097" s="77">
        <v>2021</v>
      </c>
      <c r="GN7097" s="77" t="s">
        <v>175</v>
      </c>
      <c r="GO7097" s="77">
        <v>5.3000000000000005E-2</v>
      </c>
      <c r="GP7097" s="77">
        <v>3</v>
      </c>
      <c r="GQ7097" s="77">
        <v>0</v>
      </c>
      <c r="GR7097" s="77" t="s">
        <v>423</v>
      </c>
      <c r="GS7097" s="77">
        <v>5.5966209081309407E-2</v>
      </c>
      <c r="GT7097" s="77">
        <v>0.1646505808562766</v>
      </c>
      <c r="GU7097" s="77">
        <v>5.5966209081309407E-2</v>
      </c>
      <c r="GV7097" s="77">
        <v>0.1646505808562766</v>
      </c>
      <c r="GW7097" s="77">
        <v>0</v>
      </c>
      <c r="GX7097" s="77">
        <v>0</v>
      </c>
      <c r="GY7097" s="77">
        <v>0</v>
      </c>
      <c r="GZ7097" s="77">
        <v>0</v>
      </c>
    </row>
    <row r="7098" spans="187:208" x14ac:dyDescent="0.25">
      <c r="GE7098" s="77" t="s">
        <v>427</v>
      </c>
      <c r="GF7098" s="77" t="s">
        <v>155</v>
      </c>
      <c r="GG7098" s="77" t="s">
        <v>484</v>
      </c>
      <c r="GH7098" s="77" t="s">
        <v>467</v>
      </c>
      <c r="GI7098" s="77">
        <v>2021</v>
      </c>
      <c r="GJ7098" s="77" t="s">
        <v>303</v>
      </c>
      <c r="GK7098" s="77">
        <v>1.6021759622082901</v>
      </c>
      <c r="GL7098" s="77">
        <v>0.13441700000000001</v>
      </c>
      <c r="GM7098" s="77">
        <v>2021</v>
      </c>
      <c r="GN7098" s="77" t="s">
        <v>175</v>
      </c>
      <c r="GO7098" s="77">
        <v>5.3000000000000005E-2</v>
      </c>
      <c r="GP7098" s="77">
        <v>3</v>
      </c>
      <c r="GQ7098" s="77">
        <v>0</v>
      </c>
      <c r="GR7098" s="77" t="s">
        <v>423</v>
      </c>
      <c r="GS7098" s="77">
        <v>5.5966209081309407E-2</v>
      </c>
      <c r="GT7098" s="77">
        <v>8.9667714885997243E-2</v>
      </c>
      <c r="GU7098" s="77">
        <v>5.5966209081309407E-2</v>
      </c>
      <c r="GV7098" s="77">
        <v>8.9667714885997243E-2</v>
      </c>
      <c r="GW7098" s="77">
        <v>0</v>
      </c>
      <c r="GX7098" s="77">
        <v>0</v>
      </c>
      <c r="GY7098" s="77">
        <v>0</v>
      </c>
      <c r="GZ7098" s="77">
        <v>0</v>
      </c>
    </row>
    <row r="7099" spans="187:208" x14ac:dyDescent="0.25">
      <c r="GE7099" s="77" t="s">
        <v>422</v>
      </c>
      <c r="GF7099" s="77" t="s">
        <v>155</v>
      </c>
      <c r="GG7099" s="77" t="s">
        <v>484</v>
      </c>
      <c r="GH7099" s="77" t="s">
        <v>467</v>
      </c>
      <c r="GI7099" s="77">
        <v>2022</v>
      </c>
      <c r="GJ7099" s="77" t="s">
        <v>305</v>
      </c>
      <c r="GK7099" s="77">
        <v>0.69641821681223248</v>
      </c>
      <c r="GL7099" s="77">
        <v>0.13441700000000001</v>
      </c>
      <c r="GM7099" s="77">
        <v>2022</v>
      </c>
      <c r="GN7099" s="77" t="s">
        <v>175</v>
      </c>
      <c r="GO7099" s="77">
        <v>0.13250000000000001</v>
      </c>
      <c r="GP7099" s="77">
        <v>3</v>
      </c>
      <c r="GQ7099" s="77">
        <v>0</v>
      </c>
      <c r="GR7099" s="77" t="s">
        <v>423</v>
      </c>
      <c r="GS7099" s="77">
        <v>0.1527377521613833</v>
      </c>
      <c r="GT7099" s="77">
        <v>0.10636935300013926</v>
      </c>
      <c r="GU7099" s="77">
        <v>0.1527377521613833</v>
      </c>
      <c r="GV7099" s="77">
        <v>0.10636935300013926</v>
      </c>
      <c r="GW7099" s="77">
        <v>0.1527377521613833</v>
      </c>
      <c r="GX7099" s="77">
        <v>0.10636935300013926</v>
      </c>
      <c r="GY7099" s="77">
        <v>0</v>
      </c>
      <c r="GZ7099" s="77">
        <v>0</v>
      </c>
    </row>
    <row r="7100" spans="187:208" x14ac:dyDescent="0.25">
      <c r="GE7100" s="77" t="s">
        <v>425</v>
      </c>
      <c r="GF7100" s="77" t="s">
        <v>155</v>
      </c>
      <c r="GG7100" s="77" t="s">
        <v>484</v>
      </c>
      <c r="GH7100" s="77" t="s">
        <v>467</v>
      </c>
      <c r="GI7100" s="77">
        <v>2022</v>
      </c>
      <c r="GJ7100" s="77" t="s">
        <v>301</v>
      </c>
      <c r="GK7100" s="77">
        <v>2.9419641522810172</v>
      </c>
      <c r="GL7100" s="77">
        <v>0.13441700000000001</v>
      </c>
      <c r="GM7100" s="77">
        <v>2022</v>
      </c>
      <c r="GN7100" s="77" t="s">
        <v>175</v>
      </c>
      <c r="GO7100" s="77">
        <v>5.3000000000000005E-2</v>
      </c>
      <c r="GP7100" s="77">
        <v>3</v>
      </c>
      <c r="GQ7100" s="77">
        <v>0</v>
      </c>
      <c r="GR7100" s="77" t="s">
        <v>423</v>
      </c>
      <c r="GS7100" s="77">
        <v>5.5966209081309407E-2</v>
      </c>
      <c r="GT7100" s="77">
        <v>0.1646505808562766</v>
      </c>
      <c r="GU7100" s="77">
        <v>5.5966209081309407E-2</v>
      </c>
      <c r="GV7100" s="77">
        <v>0.1646505808562766</v>
      </c>
      <c r="GW7100" s="77">
        <v>5.5966209081309407E-2</v>
      </c>
      <c r="GX7100" s="77">
        <v>0.1646505808562766</v>
      </c>
      <c r="GY7100" s="77">
        <v>0</v>
      </c>
      <c r="GZ7100" s="77">
        <v>0</v>
      </c>
    </row>
    <row r="7101" spans="187:208" x14ac:dyDescent="0.25">
      <c r="GE7101" s="77" t="s">
        <v>427</v>
      </c>
      <c r="GF7101" s="77" t="s">
        <v>155</v>
      </c>
      <c r="GG7101" s="77" t="s">
        <v>484</v>
      </c>
      <c r="GH7101" s="77" t="s">
        <v>467</v>
      </c>
      <c r="GI7101" s="77">
        <v>2022</v>
      </c>
      <c r="GJ7101" s="77" t="s">
        <v>303</v>
      </c>
      <c r="GK7101" s="77">
        <v>1.6021759622082901</v>
      </c>
      <c r="GL7101" s="77">
        <v>0.13441700000000001</v>
      </c>
      <c r="GM7101" s="77">
        <v>2022</v>
      </c>
      <c r="GN7101" s="77" t="s">
        <v>175</v>
      </c>
      <c r="GO7101" s="77">
        <v>5.3000000000000005E-2</v>
      </c>
      <c r="GP7101" s="77">
        <v>3</v>
      </c>
      <c r="GQ7101" s="77">
        <v>0</v>
      </c>
      <c r="GR7101" s="77" t="s">
        <v>423</v>
      </c>
      <c r="GS7101" s="77">
        <v>5.5966209081309407E-2</v>
      </c>
      <c r="GT7101" s="77">
        <v>8.9667714885997243E-2</v>
      </c>
      <c r="GU7101" s="77">
        <v>5.5966209081309407E-2</v>
      </c>
      <c r="GV7101" s="77">
        <v>8.9667714885997243E-2</v>
      </c>
      <c r="GW7101" s="77">
        <v>5.5966209081309407E-2</v>
      </c>
      <c r="GX7101" s="77">
        <v>8.9667714885997243E-2</v>
      </c>
      <c r="GY7101" s="77">
        <v>0</v>
      </c>
      <c r="GZ7101" s="77">
        <v>0</v>
      </c>
    </row>
    <row r="7102" spans="187:208" x14ac:dyDescent="0.25">
      <c r="GE7102" s="77" t="s">
        <v>422</v>
      </c>
      <c r="GF7102" s="77" t="s">
        <v>155</v>
      </c>
      <c r="GG7102" s="77" t="s">
        <v>484</v>
      </c>
      <c r="GH7102" s="77" t="s">
        <v>467</v>
      </c>
      <c r="GI7102" s="77">
        <v>2023</v>
      </c>
      <c r="GJ7102" s="77" t="s">
        <v>305</v>
      </c>
      <c r="GK7102" s="77">
        <v>0.71896016785821371</v>
      </c>
      <c r="GL7102" s="77">
        <v>0.13441700000000001</v>
      </c>
      <c r="GM7102" s="77">
        <v>2023</v>
      </c>
      <c r="GN7102" s="77" t="s">
        <v>175</v>
      </c>
      <c r="GO7102" s="77">
        <v>0.13250000000000001</v>
      </c>
      <c r="GP7102" s="77">
        <v>3</v>
      </c>
      <c r="GQ7102" s="77">
        <v>0</v>
      </c>
      <c r="GR7102" s="77" t="s">
        <v>423</v>
      </c>
      <c r="GS7102" s="77">
        <v>0</v>
      </c>
      <c r="GT7102" s="77">
        <v>0</v>
      </c>
      <c r="GU7102" s="77">
        <v>0.1527377521613833</v>
      </c>
      <c r="GV7102" s="77">
        <v>0.10981235993223439</v>
      </c>
      <c r="GW7102" s="77">
        <v>0.1527377521613833</v>
      </c>
      <c r="GX7102" s="77">
        <v>0.10981235993223439</v>
      </c>
      <c r="GY7102" s="77">
        <v>0.1527377521613833</v>
      </c>
      <c r="GZ7102" s="77">
        <v>0.10981235993223439</v>
      </c>
    </row>
    <row r="7103" spans="187:208" x14ac:dyDescent="0.25">
      <c r="GE7103" s="77" t="s">
        <v>425</v>
      </c>
      <c r="GF7103" s="77" t="s">
        <v>155</v>
      </c>
      <c r="GG7103" s="77" t="s">
        <v>484</v>
      </c>
      <c r="GH7103" s="77" t="s">
        <v>467</v>
      </c>
      <c r="GI7103" s="77">
        <v>2023</v>
      </c>
      <c r="GJ7103" s="77" t="s">
        <v>301</v>
      </c>
      <c r="GK7103" s="77">
        <v>3.071497198615103</v>
      </c>
      <c r="GL7103" s="77">
        <v>0.13441700000000001</v>
      </c>
      <c r="GM7103" s="77">
        <v>2023</v>
      </c>
      <c r="GN7103" s="77" t="s">
        <v>175</v>
      </c>
      <c r="GO7103" s="77">
        <v>5.3000000000000005E-2</v>
      </c>
      <c r="GP7103" s="77">
        <v>3</v>
      </c>
      <c r="GQ7103" s="77">
        <v>0</v>
      </c>
      <c r="GR7103" s="77" t="s">
        <v>423</v>
      </c>
      <c r="GS7103" s="77">
        <v>0</v>
      </c>
      <c r="GT7103" s="77">
        <v>0</v>
      </c>
      <c r="GU7103" s="77">
        <v>5.5966209081309407E-2</v>
      </c>
      <c r="GV7103" s="77">
        <v>0.17190005441034897</v>
      </c>
      <c r="GW7103" s="77">
        <v>5.5966209081309407E-2</v>
      </c>
      <c r="GX7103" s="77">
        <v>0.17190005441034897</v>
      </c>
      <c r="GY7103" s="77">
        <v>5.5966209081309407E-2</v>
      </c>
      <c r="GZ7103" s="77">
        <v>0.17190005441034897</v>
      </c>
    </row>
    <row r="7104" spans="187:208" x14ac:dyDescent="0.25">
      <c r="GE7104" s="77" t="s">
        <v>427</v>
      </c>
      <c r="GF7104" s="77" t="s">
        <v>155</v>
      </c>
      <c r="GG7104" s="77" t="s">
        <v>484</v>
      </c>
      <c r="GH7104" s="77" t="s">
        <v>467</v>
      </c>
      <c r="GI7104" s="77">
        <v>2023</v>
      </c>
      <c r="GJ7104" s="77" t="s">
        <v>303</v>
      </c>
      <c r="GK7104" s="77">
        <v>1.684577240534447</v>
      </c>
      <c r="GL7104" s="77">
        <v>0.13441700000000001</v>
      </c>
      <c r="GM7104" s="77">
        <v>2023</v>
      </c>
      <c r="GN7104" s="77" t="s">
        <v>175</v>
      </c>
      <c r="GO7104" s="77">
        <v>5.3000000000000005E-2</v>
      </c>
      <c r="GP7104" s="77">
        <v>3</v>
      </c>
      <c r="GQ7104" s="77">
        <v>0</v>
      </c>
      <c r="GR7104" s="77" t="s">
        <v>423</v>
      </c>
      <c r="GS7104" s="77">
        <v>0</v>
      </c>
      <c r="GT7104" s="77">
        <v>0</v>
      </c>
      <c r="GU7104" s="77">
        <v>5.5966209081309407E-2</v>
      </c>
      <c r="GV7104" s="77">
        <v>9.427940205736611E-2</v>
      </c>
      <c r="GW7104" s="77">
        <v>5.5966209081309407E-2</v>
      </c>
      <c r="GX7104" s="77">
        <v>9.427940205736611E-2</v>
      </c>
      <c r="GY7104" s="77">
        <v>5.5966209081309407E-2</v>
      </c>
      <c r="GZ7104" s="77">
        <v>9.427940205736611E-2</v>
      </c>
    </row>
    <row r="7105" spans="187:208" x14ac:dyDescent="0.25">
      <c r="GE7105" s="77" t="s">
        <v>422</v>
      </c>
      <c r="GF7105" s="77" t="s">
        <v>155</v>
      </c>
      <c r="GG7105" s="77" t="s">
        <v>484</v>
      </c>
      <c r="GH7105" s="77" t="s">
        <v>467</v>
      </c>
      <c r="GI7105" s="77">
        <v>2024</v>
      </c>
      <c r="GJ7105" s="77" t="s">
        <v>305</v>
      </c>
      <c r="GK7105" s="77">
        <v>0.71896016785821371</v>
      </c>
      <c r="GL7105" s="77">
        <v>0.13441700000000001</v>
      </c>
      <c r="GM7105" s="77">
        <v>2024</v>
      </c>
      <c r="GN7105" s="77" t="s">
        <v>175</v>
      </c>
      <c r="GO7105" s="77">
        <v>0.13250000000000001</v>
      </c>
      <c r="GP7105" s="77">
        <v>3</v>
      </c>
      <c r="GQ7105" s="77">
        <v>0</v>
      </c>
      <c r="GR7105" s="77" t="s">
        <v>423</v>
      </c>
      <c r="GS7105" s="77">
        <v>0</v>
      </c>
      <c r="GT7105" s="77">
        <v>0</v>
      </c>
      <c r="GU7105" s="77">
        <v>0</v>
      </c>
      <c r="GV7105" s="77">
        <v>0</v>
      </c>
      <c r="GW7105" s="77">
        <v>0.1527377521613833</v>
      </c>
      <c r="GX7105" s="77">
        <v>0.10981235993223439</v>
      </c>
      <c r="GY7105" s="77">
        <v>0.1527377521613833</v>
      </c>
      <c r="GZ7105" s="77">
        <v>0.10981235993223439</v>
      </c>
    </row>
    <row r="7106" spans="187:208" x14ac:dyDescent="0.25">
      <c r="GE7106" s="77" t="s">
        <v>425</v>
      </c>
      <c r="GF7106" s="77" t="s">
        <v>155</v>
      </c>
      <c r="GG7106" s="77" t="s">
        <v>484</v>
      </c>
      <c r="GH7106" s="77" t="s">
        <v>467</v>
      </c>
      <c r="GI7106" s="77">
        <v>2024</v>
      </c>
      <c r="GJ7106" s="77" t="s">
        <v>301</v>
      </c>
      <c r="GK7106" s="77">
        <v>3.071497198615103</v>
      </c>
      <c r="GL7106" s="77">
        <v>0.13441700000000001</v>
      </c>
      <c r="GM7106" s="77">
        <v>2024</v>
      </c>
      <c r="GN7106" s="77" t="s">
        <v>175</v>
      </c>
      <c r="GO7106" s="77">
        <v>5.3000000000000005E-2</v>
      </c>
      <c r="GP7106" s="77">
        <v>3</v>
      </c>
      <c r="GQ7106" s="77">
        <v>0</v>
      </c>
      <c r="GR7106" s="77" t="s">
        <v>423</v>
      </c>
      <c r="GS7106" s="77">
        <v>0</v>
      </c>
      <c r="GT7106" s="77">
        <v>0</v>
      </c>
      <c r="GU7106" s="77">
        <v>0</v>
      </c>
      <c r="GV7106" s="77">
        <v>0</v>
      </c>
      <c r="GW7106" s="77">
        <v>5.5966209081309407E-2</v>
      </c>
      <c r="GX7106" s="77">
        <v>0.17190005441034897</v>
      </c>
      <c r="GY7106" s="77">
        <v>5.5966209081309407E-2</v>
      </c>
      <c r="GZ7106" s="77">
        <v>0.17190005441034897</v>
      </c>
    </row>
    <row r="7107" spans="187:208" x14ac:dyDescent="0.25">
      <c r="GE7107" s="77" t="s">
        <v>427</v>
      </c>
      <c r="GF7107" s="77" t="s">
        <v>155</v>
      </c>
      <c r="GG7107" s="77" t="s">
        <v>484</v>
      </c>
      <c r="GH7107" s="77" t="s">
        <v>467</v>
      </c>
      <c r="GI7107" s="77">
        <v>2024</v>
      </c>
      <c r="GJ7107" s="77" t="s">
        <v>303</v>
      </c>
      <c r="GK7107" s="77">
        <v>1.684577240534447</v>
      </c>
      <c r="GL7107" s="77">
        <v>0.13441700000000001</v>
      </c>
      <c r="GM7107" s="77">
        <v>2024</v>
      </c>
      <c r="GN7107" s="77" t="s">
        <v>175</v>
      </c>
      <c r="GO7107" s="77">
        <v>5.3000000000000005E-2</v>
      </c>
      <c r="GP7107" s="77">
        <v>3</v>
      </c>
      <c r="GQ7107" s="77">
        <v>0</v>
      </c>
      <c r="GR7107" s="77" t="s">
        <v>423</v>
      </c>
      <c r="GS7107" s="77">
        <v>0</v>
      </c>
      <c r="GT7107" s="77">
        <v>0</v>
      </c>
      <c r="GU7107" s="77">
        <v>0</v>
      </c>
      <c r="GV7107" s="77">
        <v>0</v>
      </c>
      <c r="GW7107" s="77">
        <v>5.5966209081309407E-2</v>
      </c>
      <c r="GX7107" s="77">
        <v>9.427940205736611E-2</v>
      </c>
      <c r="GY7107" s="77">
        <v>5.5966209081309407E-2</v>
      </c>
      <c r="GZ7107" s="77">
        <v>9.427940205736611E-2</v>
      </c>
    </row>
    <row r="7108" spans="187:208" x14ac:dyDescent="0.25">
      <c r="GE7108" s="77" t="s">
        <v>422</v>
      </c>
      <c r="GF7108" s="77" t="s">
        <v>155</v>
      </c>
      <c r="GG7108" s="77" t="s">
        <v>484</v>
      </c>
      <c r="GH7108" s="77" t="s">
        <v>467</v>
      </c>
      <c r="GI7108" s="77">
        <v>2025</v>
      </c>
      <c r="GJ7108" s="77" t="s">
        <v>305</v>
      </c>
      <c r="GK7108" s="77">
        <v>0.71896016785821371</v>
      </c>
      <c r="GL7108" s="77">
        <v>0.13441700000000001</v>
      </c>
      <c r="GM7108" s="77">
        <v>2025</v>
      </c>
      <c r="GN7108" s="77" t="s">
        <v>175</v>
      </c>
      <c r="GO7108" s="77">
        <v>0.13250000000000001</v>
      </c>
      <c r="GP7108" s="77">
        <v>3</v>
      </c>
      <c r="GQ7108" s="77">
        <v>0</v>
      </c>
      <c r="GR7108" s="77" t="s">
        <v>423</v>
      </c>
      <c r="GS7108" s="77">
        <v>0</v>
      </c>
      <c r="GT7108" s="77">
        <v>0</v>
      </c>
      <c r="GU7108" s="77">
        <v>0</v>
      </c>
      <c r="GV7108" s="77">
        <v>0</v>
      </c>
      <c r="GW7108" s="77">
        <v>0</v>
      </c>
      <c r="GX7108" s="77">
        <v>0</v>
      </c>
      <c r="GY7108" s="77">
        <v>0.1527377521613833</v>
      </c>
      <c r="GZ7108" s="77">
        <v>0.10981235993223439</v>
      </c>
    </row>
    <row r="7109" spans="187:208" x14ac:dyDescent="0.25">
      <c r="GE7109" s="77" t="s">
        <v>425</v>
      </c>
      <c r="GF7109" s="77" t="s">
        <v>155</v>
      </c>
      <c r="GG7109" s="77" t="s">
        <v>484</v>
      </c>
      <c r="GH7109" s="77" t="s">
        <v>467</v>
      </c>
      <c r="GI7109" s="77">
        <v>2025</v>
      </c>
      <c r="GJ7109" s="77" t="s">
        <v>301</v>
      </c>
      <c r="GK7109" s="77">
        <v>3.071497198615103</v>
      </c>
      <c r="GL7109" s="77">
        <v>0.13441700000000001</v>
      </c>
      <c r="GM7109" s="77">
        <v>2025</v>
      </c>
      <c r="GN7109" s="77" t="s">
        <v>175</v>
      </c>
      <c r="GO7109" s="77">
        <v>5.3000000000000005E-2</v>
      </c>
      <c r="GP7109" s="77">
        <v>3</v>
      </c>
      <c r="GQ7109" s="77">
        <v>0</v>
      </c>
      <c r="GR7109" s="77" t="s">
        <v>423</v>
      </c>
      <c r="GS7109" s="77">
        <v>0</v>
      </c>
      <c r="GT7109" s="77">
        <v>0</v>
      </c>
      <c r="GU7109" s="77">
        <v>0</v>
      </c>
      <c r="GV7109" s="77">
        <v>0</v>
      </c>
      <c r="GW7109" s="77">
        <v>0</v>
      </c>
      <c r="GX7109" s="77">
        <v>0</v>
      </c>
      <c r="GY7109" s="77">
        <v>5.5966209081309407E-2</v>
      </c>
      <c r="GZ7109" s="77">
        <v>0.17190005441034897</v>
      </c>
    </row>
    <row r="7110" spans="187:208" x14ac:dyDescent="0.25">
      <c r="GE7110" s="77" t="s">
        <v>427</v>
      </c>
      <c r="GF7110" s="77" t="s">
        <v>155</v>
      </c>
      <c r="GG7110" s="77" t="s">
        <v>484</v>
      </c>
      <c r="GH7110" s="77" t="s">
        <v>467</v>
      </c>
      <c r="GI7110" s="77">
        <v>2025</v>
      </c>
      <c r="GJ7110" s="77" t="s">
        <v>303</v>
      </c>
      <c r="GK7110" s="77">
        <v>1.684577240534447</v>
      </c>
      <c r="GL7110" s="77">
        <v>0.13441700000000001</v>
      </c>
      <c r="GM7110" s="77">
        <v>2025</v>
      </c>
      <c r="GN7110" s="77" t="s">
        <v>175</v>
      </c>
      <c r="GO7110" s="77">
        <v>5.3000000000000005E-2</v>
      </c>
      <c r="GP7110" s="77">
        <v>3</v>
      </c>
      <c r="GQ7110" s="77">
        <v>0</v>
      </c>
      <c r="GR7110" s="77" t="s">
        <v>423</v>
      </c>
      <c r="GS7110" s="77">
        <v>0</v>
      </c>
      <c r="GT7110" s="77">
        <v>0</v>
      </c>
      <c r="GU7110" s="77">
        <v>0</v>
      </c>
      <c r="GV7110" s="77">
        <v>0</v>
      </c>
      <c r="GW7110" s="77">
        <v>0</v>
      </c>
      <c r="GX7110" s="77">
        <v>0</v>
      </c>
      <c r="GY7110" s="77">
        <v>5.5966209081309407E-2</v>
      </c>
      <c r="GZ7110" s="77">
        <v>9.427940205736611E-2</v>
      </c>
    </row>
    <row r="7111" spans="187:208" x14ac:dyDescent="0.25">
      <c r="GE7111" s="77" t="s">
        <v>422</v>
      </c>
      <c r="GF7111" s="77" t="s">
        <v>155</v>
      </c>
      <c r="GG7111" s="77" t="s">
        <v>484</v>
      </c>
      <c r="GH7111" s="77" t="s">
        <v>474</v>
      </c>
      <c r="GI7111" s="77">
        <v>2021</v>
      </c>
      <c r="GJ7111" s="77" t="s">
        <v>305</v>
      </c>
      <c r="GK7111" s="77">
        <v>3.6425060683965789E-2</v>
      </c>
      <c r="GL7111" s="77">
        <v>0.13441700000000001</v>
      </c>
      <c r="GM7111" s="77">
        <v>2021</v>
      </c>
      <c r="GN7111" s="77" t="s">
        <v>175</v>
      </c>
      <c r="GO7111" s="77">
        <v>0.13250000000000001</v>
      </c>
      <c r="GP7111" s="77">
        <v>3</v>
      </c>
      <c r="GQ7111" s="77">
        <v>0</v>
      </c>
      <c r="GR7111" s="77" t="s">
        <v>423</v>
      </c>
      <c r="GS7111" s="77">
        <v>0.1527377521613833</v>
      </c>
      <c r="GT7111" s="77">
        <v>5.5634818912109136E-3</v>
      </c>
      <c r="GU7111" s="77">
        <v>0.1527377521613833</v>
      </c>
      <c r="GV7111" s="77">
        <v>5.5634818912109136E-3</v>
      </c>
      <c r="GW7111" s="77">
        <v>0</v>
      </c>
      <c r="GX7111" s="77">
        <v>0</v>
      </c>
      <c r="GY7111" s="77">
        <v>0</v>
      </c>
      <c r="GZ7111" s="77">
        <v>0</v>
      </c>
    </row>
    <row r="7112" spans="187:208" x14ac:dyDescent="0.25">
      <c r="GE7112" s="77" t="s">
        <v>425</v>
      </c>
      <c r="GF7112" s="77" t="s">
        <v>155</v>
      </c>
      <c r="GG7112" s="77" t="s">
        <v>484</v>
      </c>
      <c r="GH7112" s="77" t="s">
        <v>474</v>
      </c>
      <c r="GI7112" s="77">
        <v>2021</v>
      </c>
      <c r="GJ7112" s="77" t="s">
        <v>301</v>
      </c>
      <c r="GK7112" s="77">
        <v>1.580872452543758E-3</v>
      </c>
      <c r="GL7112" s="77">
        <v>0.13441700000000001</v>
      </c>
      <c r="GM7112" s="77">
        <v>2021</v>
      </c>
      <c r="GN7112" s="77" t="s">
        <v>175</v>
      </c>
      <c r="GO7112" s="77">
        <v>5.3000000000000005E-2</v>
      </c>
      <c r="GP7112" s="77">
        <v>3</v>
      </c>
      <c r="GQ7112" s="77">
        <v>0</v>
      </c>
      <c r="GR7112" s="77" t="s">
        <v>423</v>
      </c>
      <c r="GS7112" s="77">
        <v>5.5966209081309407E-2</v>
      </c>
      <c r="GT7112" s="77">
        <v>8.8475438209946339E-5</v>
      </c>
      <c r="GU7112" s="77">
        <v>5.5966209081309407E-2</v>
      </c>
      <c r="GV7112" s="77">
        <v>8.8475438209946339E-5</v>
      </c>
      <c r="GW7112" s="77">
        <v>0</v>
      </c>
      <c r="GX7112" s="77">
        <v>0</v>
      </c>
      <c r="GY7112" s="77">
        <v>0</v>
      </c>
      <c r="GZ7112" s="77">
        <v>0</v>
      </c>
    </row>
    <row r="7113" spans="187:208" x14ac:dyDescent="0.25">
      <c r="GE7113" s="77" t="s">
        <v>427</v>
      </c>
      <c r="GF7113" s="77" t="s">
        <v>155</v>
      </c>
      <c r="GG7113" s="77" t="s">
        <v>484</v>
      </c>
      <c r="GH7113" s="77" t="s">
        <v>474</v>
      </c>
      <c r="GI7113" s="77">
        <v>2021</v>
      </c>
      <c r="GJ7113" s="77" t="s">
        <v>303</v>
      </c>
      <c r="GK7113" s="77">
        <v>3.9894642198463122E-2</v>
      </c>
      <c r="GL7113" s="77">
        <v>0.13441700000000001</v>
      </c>
      <c r="GM7113" s="77">
        <v>2021</v>
      </c>
      <c r="GN7113" s="77" t="s">
        <v>175</v>
      </c>
      <c r="GO7113" s="77">
        <v>5.3000000000000005E-2</v>
      </c>
      <c r="GP7113" s="77">
        <v>3</v>
      </c>
      <c r="GQ7113" s="77">
        <v>0</v>
      </c>
      <c r="GR7113" s="77" t="s">
        <v>423</v>
      </c>
      <c r="GS7113" s="77">
        <v>5.5966209081309407E-2</v>
      </c>
      <c r="GT7113" s="77">
        <v>2.2327518865032162E-3</v>
      </c>
      <c r="GU7113" s="77">
        <v>5.5966209081309407E-2</v>
      </c>
      <c r="GV7113" s="77">
        <v>2.2327518865032162E-3</v>
      </c>
      <c r="GW7113" s="77">
        <v>0</v>
      </c>
      <c r="GX7113" s="77">
        <v>0</v>
      </c>
      <c r="GY7113" s="77">
        <v>0</v>
      </c>
      <c r="GZ7113" s="77">
        <v>0</v>
      </c>
    </row>
    <row r="7114" spans="187:208" x14ac:dyDescent="0.25">
      <c r="GE7114" s="77" t="s">
        <v>422</v>
      </c>
      <c r="GF7114" s="77" t="s">
        <v>155</v>
      </c>
      <c r="GG7114" s="77" t="s">
        <v>484</v>
      </c>
      <c r="GH7114" s="77" t="s">
        <v>474</v>
      </c>
      <c r="GI7114" s="77">
        <v>2022</v>
      </c>
      <c r="GJ7114" s="77" t="s">
        <v>305</v>
      </c>
      <c r="GK7114" s="77">
        <v>3.6425060683965789E-2</v>
      </c>
      <c r="GL7114" s="77">
        <v>0.13441700000000001</v>
      </c>
      <c r="GM7114" s="77">
        <v>2022</v>
      </c>
      <c r="GN7114" s="77" t="s">
        <v>175</v>
      </c>
      <c r="GO7114" s="77">
        <v>0.13250000000000001</v>
      </c>
      <c r="GP7114" s="77">
        <v>3</v>
      </c>
      <c r="GQ7114" s="77">
        <v>0</v>
      </c>
      <c r="GR7114" s="77" t="s">
        <v>423</v>
      </c>
      <c r="GS7114" s="77">
        <v>0.1527377521613833</v>
      </c>
      <c r="GT7114" s="77">
        <v>5.5634818912109136E-3</v>
      </c>
      <c r="GU7114" s="77">
        <v>0.1527377521613833</v>
      </c>
      <c r="GV7114" s="77">
        <v>5.5634818912109136E-3</v>
      </c>
      <c r="GW7114" s="77">
        <v>0.1527377521613833</v>
      </c>
      <c r="GX7114" s="77">
        <v>5.5634818912109136E-3</v>
      </c>
      <c r="GY7114" s="77">
        <v>0</v>
      </c>
      <c r="GZ7114" s="77">
        <v>0</v>
      </c>
    </row>
    <row r="7115" spans="187:208" x14ac:dyDescent="0.25">
      <c r="GE7115" s="77" t="s">
        <v>425</v>
      </c>
      <c r="GF7115" s="77" t="s">
        <v>155</v>
      </c>
      <c r="GG7115" s="77" t="s">
        <v>484</v>
      </c>
      <c r="GH7115" s="77" t="s">
        <v>474</v>
      </c>
      <c r="GI7115" s="77">
        <v>2022</v>
      </c>
      <c r="GJ7115" s="77" t="s">
        <v>301</v>
      </c>
      <c r="GK7115" s="77">
        <v>1.580872452543758E-3</v>
      </c>
      <c r="GL7115" s="77">
        <v>0.13441700000000001</v>
      </c>
      <c r="GM7115" s="77">
        <v>2022</v>
      </c>
      <c r="GN7115" s="77" t="s">
        <v>175</v>
      </c>
      <c r="GO7115" s="77">
        <v>5.3000000000000005E-2</v>
      </c>
      <c r="GP7115" s="77">
        <v>3</v>
      </c>
      <c r="GQ7115" s="77">
        <v>0</v>
      </c>
      <c r="GR7115" s="77" t="s">
        <v>423</v>
      </c>
      <c r="GS7115" s="77">
        <v>5.5966209081309407E-2</v>
      </c>
      <c r="GT7115" s="77">
        <v>8.8475438209946339E-5</v>
      </c>
      <c r="GU7115" s="77">
        <v>5.5966209081309407E-2</v>
      </c>
      <c r="GV7115" s="77">
        <v>8.8475438209946339E-5</v>
      </c>
      <c r="GW7115" s="77">
        <v>5.5966209081309407E-2</v>
      </c>
      <c r="GX7115" s="77">
        <v>8.8475438209946339E-5</v>
      </c>
      <c r="GY7115" s="77">
        <v>0</v>
      </c>
      <c r="GZ7115" s="77">
        <v>0</v>
      </c>
    </row>
    <row r="7116" spans="187:208" x14ac:dyDescent="0.25">
      <c r="GE7116" s="77" t="s">
        <v>427</v>
      </c>
      <c r="GF7116" s="77" t="s">
        <v>155</v>
      </c>
      <c r="GG7116" s="77" t="s">
        <v>484</v>
      </c>
      <c r="GH7116" s="77" t="s">
        <v>474</v>
      </c>
      <c r="GI7116" s="77">
        <v>2022</v>
      </c>
      <c r="GJ7116" s="77" t="s">
        <v>303</v>
      </c>
      <c r="GK7116" s="77">
        <v>3.9894642198463122E-2</v>
      </c>
      <c r="GL7116" s="77">
        <v>0.13441700000000001</v>
      </c>
      <c r="GM7116" s="77">
        <v>2022</v>
      </c>
      <c r="GN7116" s="77" t="s">
        <v>175</v>
      </c>
      <c r="GO7116" s="77">
        <v>5.3000000000000005E-2</v>
      </c>
      <c r="GP7116" s="77">
        <v>3</v>
      </c>
      <c r="GQ7116" s="77">
        <v>0</v>
      </c>
      <c r="GR7116" s="77" t="s">
        <v>423</v>
      </c>
      <c r="GS7116" s="77">
        <v>5.5966209081309407E-2</v>
      </c>
      <c r="GT7116" s="77">
        <v>2.2327518865032162E-3</v>
      </c>
      <c r="GU7116" s="77">
        <v>5.5966209081309407E-2</v>
      </c>
      <c r="GV7116" s="77">
        <v>2.2327518865032162E-3</v>
      </c>
      <c r="GW7116" s="77">
        <v>5.5966209081309407E-2</v>
      </c>
      <c r="GX7116" s="77">
        <v>2.2327518865032162E-3</v>
      </c>
      <c r="GY7116" s="77">
        <v>0</v>
      </c>
      <c r="GZ7116" s="77">
        <v>0</v>
      </c>
    </row>
    <row r="7117" spans="187:208" x14ac:dyDescent="0.25">
      <c r="GE7117" s="77" t="s">
        <v>422</v>
      </c>
      <c r="GF7117" s="77" t="s">
        <v>155</v>
      </c>
      <c r="GG7117" s="77" t="s">
        <v>484</v>
      </c>
      <c r="GH7117" s="77" t="s">
        <v>474</v>
      </c>
      <c r="GI7117" s="77">
        <v>2023</v>
      </c>
      <c r="GJ7117" s="77" t="s">
        <v>305</v>
      </c>
      <c r="GK7117" s="77">
        <v>3.7590224611402413E-2</v>
      </c>
      <c r="GL7117" s="77">
        <v>0.13441700000000001</v>
      </c>
      <c r="GM7117" s="77">
        <v>2023</v>
      </c>
      <c r="GN7117" s="77" t="s">
        <v>175</v>
      </c>
      <c r="GO7117" s="77">
        <v>0.13250000000000001</v>
      </c>
      <c r="GP7117" s="77">
        <v>3</v>
      </c>
      <c r="GQ7117" s="77">
        <v>0</v>
      </c>
      <c r="GR7117" s="77" t="s">
        <v>423</v>
      </c>
      <c r="GS7117" s="77">
        <v>0</v>
      </c>
      <c r="GT7117" s="77">
        <v>0</v>
      </c>
      <c r="GU7117" s="77">
        <v>0.1527377521613833</v>
      </c>
      <c r="GV7117" s="77">
        <v>5.7414464103871131E-3</v>
      </c>
      <c r="GW7117" s="77">
        <v>0.1527377521613833</v>
      </c>
      <c r="GX7117" s="77">
        <v>5.7414464103871131E-3</v>
      </c>
      <c r="GY7117" s="77">
        <v>0.1527377521613833</v>
      </c>
      <c r="GZ7117" s="77">
        <v>5.7414464103871131E-3</v>
      </c>
    </row>
    <row r="7118" spans="187:208" x14ac:dyDescent="0.25">
      <c r="GE7118" s="77" t="s">
        <v>425</v>
      </c>
      <c r="GF7118" s="77" t="s">
        <v>155</v>
      </c>
      <c r="GG7118" s="77" t="s">
        <v>484</v>
      </c>
      <c r="GH7118" s="77" t="s">
        <v>474</v>
      </c>
      <c r="GI7118" s="77">
        <v>2023</v>
      </c>
      <c r="GJ7118" s="77" t="s">
        <v>301</v>
      </c>
      <c r="GK7118" s="77">
        <v>1.6314334115692479E-3</v>
      </c>
      <c r="GL7118" s="77">
        <v>0.13441700000000001</v>
      </c>
      <c r="GM7118" s="77">
        <v>2023</v>
      </c>
      <c r="GN7118" s="77" t="s">
        <v>175</v>
      </c>
      <c r="GO7118" s="77">
        <v>5.3000000000000005E-2</v>
      </c>
      <c r="GP7118" s="77">
        <v>3</v>
      </c>
      <c r="GQ7118" s="77">
        <v>0</v>
      </c>
      <c r="GR7118" s="77" t="s">
        <v>423</v>
      </c>
      <c r="GS7118" s="77">
        <v>0</v>
      </c>
      <c r="GT7118" s="77">
        <v>0</v>
      </c>
      <c r="GU7118" s="77">
        <v>5.5966209081309407E-2</v>
      </c>
      <c r="GV7118" s="77">
        <v>9.1305143414118425E-5</v>
      </c>
      <c r="GW7118" s="77">
        <v>5.5966209081309407E-2</v>
      </c>
      <c r="GX7118" s="77">
        <v>9.1305143414118425E-5</v>
      </c>
      <c r="GY7118" s="77">
        <v>5.5966209081309407E-2</v>
      </c>
      <c r="GZ7118" s="77">
        <v>9.1305143414118425E-5</v>
      </c>
    </row>
    <row r="7119" spans="187:208" x14ac:dyDescent="0.25">
      <c r="GE7119" s="77" t="s">
        <v>427</v>
      </c>
      <c r="GF7119" s="77" t="s">
        <v>155</v>
      </c>
      <c r="GG7119" s="77" t="s">
        <v>484</v>
      </c>
      <c r="GH7119" s="77" t="s">
        <v>474</v>
      </c>
      <c r="GI7119" s="77">
        <v>2023</v>
      </c>
      <c r="GJ7119" s="77" t="s">
        <v>303</v>
      </c>
      <c r="GK7119" s="77">
        <v>4.1186611014030483E-2</v>
      </c>
      <c r="GL7119" s="77">
        <v>0.13441700000000001</v>
      </c>
      <c r="GM7119" s="77">
        <v>2023</v>
      </c>
      <c r="GN7119" s="77" t="s">
        <v>175</v>
      </c>
      <c r="GO7119" s="77">
        <v>5.3000000000000005E-2</v>
      </c>
      <c r="GP7119" s="77">
        <v>3</v>
      </c>
      <c r="GQ7119" s="77">
        <v>0</v>
      </c>
      <c r="GR7119" s="77" t="s">
        <v>423</v>
      </c>
      <c r="GS7119" s="77">
        <v>0</v>
      </c>
      <c r="GT7119" s="77">
        <v>0</v>
      </c>
      <c r="GU7119" s="77">
        <v>5.5966209081309407E-2</v>
      </c>
      <c r="GV7119" s="77">
        <v>2.3050584833617907E-3</v>
      </c>
      <c r="GW7119" s="77">
        <v>5.5966209081309407E-2</v>
      </c>
      <c r="GX7119" s="77">
        <v>2.3050584833617907E-3</v>
      </c>
      <c r="GY7119" s="77">
        <v>5.5966209081309407E-2</v>
      </c>
      <c r="GZ7119" s="77">
        <v>2.3050584833617907E-3</v>
      </c>
    </row>
    <row r="7120" spans="187:208" x14ac:dyDescent="0.25">
      <c r="GE7120" s="77" t="s">
        <v>422</v>
      </c>
      <c r="GF7120" s="77" t="s">
        <v>155</v>
      </c>
      <c r="GG7120" s="77" t="s">
        <v>484</v>
      </c>
      <c r="GH7120" s="77" t="s">
        <v>474</v>
      </c>
      <c r="GI7120" s="77">
        <v>2024</v>
      </c>
      <c r="GJ7120" s="77" t="s">
        <v>305</v>
      </c>
      <c r="GK7120" s="77">
        <v>3.7590224611402413E-2</v>
      </c>
      <c r="GL7120" s="77">
        <v>0.13441700000000001</v>
      </c>
      <c r="GM7120" s="77">
        <v>2024</v>
      </c>
      <c r="GN7120" s="77" t="s">
        <v>175</v>
      </c>
      <c r="GO7120" s="77">
        <v>0.13250000000000001</v>
      </c>
      <c r="GP7120" s="77">
        <v>3</v>
      </c>
      <c r="GQ7120" s="77">
        <v>0</v>
      </c>
      <c r="GR7120" s="77" t="s">
        <v>423</v>
      </c>
      <c r="GS7120" s="77">
        <v>0</v>
      </c>
      <c r="GT7120" s="77">
        <v>0</v>
      </c>
      <c r="GU7120" s="77">
        <v>0</v>
      </c>
      <c r="GV7120" s="77">
        <v>0</v>
      </c>
      <c r="GW7120" s="77">
        <v>0.1527377521613833</v>
      </c>
      <c r="GX7120" s="77">
        <v>5.7414464103871131E-3</v>
      </c>
      <c r="GY7120" s="77">
        <v>0.1527377521613833</v>
      </c>
      <c r="GZ7120" s="77">
        <v>5.7414464103871131E-3</v>
      </c>
    </row>
    <row r="7121" spans="187:208" x14ac:dyDescent="0.25">
      <c r="GE7121" s="77" t="s">
        <v>425</v>
      </c>
      <c r="GF7121" s="77" t="s">
        <v>155</v>
      </c>
      <c r="GG7121" s="77" t="s">
        <v>484</v>
      </c>
      <c r="GH7121" s="77" t="s">
        <v>474</v>
      </c>
      <c r="GI7121" s="77">
        <v>2024</v>
      </c>
      <c r="GJ7121" s="77" t="s">
        <v>301</v>
      </c>
      <c r="GK7121" s="77">
        <v>1.6314334115692479E-3</v>
      </c>
      <c r="GL7121" s="77">
        <v>0.13441700000000001</v>
      </c>
      <c r="GM7121" s="77">
        <v>2024</v>
      </c>
      <c r="GN7121" s="77" t="s">
        <v>175</v>
      </c>
      <c r="GO7121" s="77">
        <v>5.3000000000000005E-2</v>
      </c>
      <c r="GP7121" s="77">
        <v>3</v>
      </c>
      <c r="GQ7121" s="77">
        <v>0</v>
      </c>
      <c r="GR7121" s="77" t="s">
        <v>423</v>
      </c>
      <c r="GS7121" s="77">
        <v>0</v>
      </c>
      <c r="GT7121" s="77">
        <v>0</v>
      </c>
      <c r="GU7121" s="77">
        <v>0</v>
      </c>
      <c r="GV7121" s="77">
        <v>0</v>
      </c>
      <c r="GW7121" s="77">
        <v>5.5966209081309407E-2</v>
      </c>
      <c r="GX7121" s="77">
        <v>9.1305143414118425E-5</v>
      </c>
      <c r="GY7121" s="77">
        <v>5.5966209081309407E-2</v>
      </c>
      <c r="GZ7121" s="77">
        <v>9.1305143414118425E-5</v>
      </c>
    </row>
    <row r="7122" spans="187:208" x14ac:dyDescent="0.25">
      <c r="GE7122" s="77" t="s">
        <v>427</v>
      </c>
      <c r="GF7122" s="77" t="s">
        <v>155</v>
      </c>
      <c r="GG7122" s="77" t="s">
        <v>484</v>
      </c>
      <c r="GH7122" s="77" t="s">
        <v>474</v>
      </c>
      <c r="GI7122" s="77">
        <v>2024</v>
      </c>
      <c r="GJ7122" s="77" t="s">
        <v>303</v>
      </c>
      <c r="GK7122" s="77">
        <v>4.1186611014030483E-2</v>
      </c>
      <c r="GL7122" s="77">
        <v>0.13441700000000001</v>
      </c>
      <c r="GM7122" s="77">
        <v>2024</v>
      </c>
      <c r="GN7122" s="77" t="s">
        <v>175</v>
      </c>
      <c r="GO7122" s="77">
        <v>5.3000000000000005E-2</v>
      </c>
      <c r="GP7122" s="77">
        <v>3</v>
      </c>
      <c r="GQ7122" s="77">
        <v>0</v>
      </c>
      <c r="GR7122" s="77" t="s">
        <v>423</v>
      </c>
      <c r="GS7122" s="77">
        <v>0</v>
      </c>
      <c r="GT7122" s="77">
        <v>0</v>
      </c>
      <c r="GU7122" s="77">
        <v>0</v>
      </c>
      <c r="GV7122" s="77">
        <v>0</v>
      </c>
      <c r="GW7122" s="77">
        <v>5.5966209081309407E-2</v>
      </c>
      <c r="GX7122" s="77">
        <v>2.3050584833617907E-3</v>
      </c>
      <c r="GY7122" s="77">
        <v>5.5966209081309407E-2</v>
      </c>
      <c r="GZ7122" s="77">
        <v>2.3050584833617907E-3</v>
      </c>
    </row>
    <row r="7123" spans="187:208" x14ac:dyDescent="0.25">
      <c r="GE7123" s="77" t="s">
        <v>422</v>
      </c>
      <c r="GF7123" s="77" t="s">
        <v>155</v>
      </c>
      <c r="GG7123" s="77" t="s">
        <v>484</v>
      </c>
      <c r="GH7123" s="77" t="s">
        <v>474</v>
      </c>
      <c r="GI7123" s="77">
        <v>2025</v>
      </c>
      <c r="GJ7123" s="77" t="s">
        <v>305</v>
      </c>
      <c r="GK7123" s="77">
        <v>3.7590224611402413E-2</v>
      </c>
      <c r="GL7123" s="77">
        <v>0.13441700000000001</v>
      </c>
      <c r="GM7123" s="77">
        <v>2025</v>
      </c>
      <c r="GN7123" s="77" t="s">
        <v>175</v>
      </c>
      <c r="GO7123" s="77">
        <v>0.13250000000000001</v>
      </c>
      <c r="GP7123" s="77">
        <v>3</v>
      </c>
      <c r="GQ7123" s="77">
        <v>0</v>
      </c>
      <c r="GR7123" s="77" t="s">
        <v>423</v>
      </c>
      <c r="GS7123" s="77">
        <v>0</v>
      </c>
      <c r="GT7123" s="77">
        <v>0</v>
      </c>
      <c r="GU7123" s="77">
        <v>0</v>
      </c>
      <c r="GV7123" s="77">
        <v>0</v>
      </c>
      <c r="GW7123" s="77">
        <v>0</v>
      </c>
      <c r="GX7123" s="77">
        <v>0</v>
      </c>
      <c r="GY7123" s="77">
        <v>0.1527377521613833</v>
      </c>
      <c r="GZ7123" s="77">
        <v>5.7414464103871131E-3</v>
      </c>
    </row>
    <row r="7124" spans="187:208" x14ac:dyDescent="0.25">
      <c r="GE7124" s="77" t="s">
        <v>425</v>
      </c>
      <c r="GF7124" s="77" t="s">
        <v>155</v>
      </c>
      <c r="GG7124" s="77" t="s">
        <v>484</v>
      </c>
      <c r="GH7124" s="77" t="s">
        <v>474</v>
      </c>
      <c r="GI7124" s="77">
        <v>2025</v>
      </c>
      <c r="GJ7124" s="77" t="s">
        <v>301</v>
      </c>
      <c r="GK7124" s="77">
        <v>1.6314334115692479E-3</v>
      </c>
      <c r="GL7124" s="77">
        <v>0.13441700000000001</v>
      </c>
      <c r="GM7124" s="77">
        <v>2025</v>
      </c>
      <c r="GN7124" s="77" t="s">
        <v>175</v>
      </c>
      <c r="GO7124" s="77">
        <v>5.3000000000000005E-2</v>
      </c>
      <c r="GP7124" s="77">
        <v>3</v>
      </c>
      <c r="GQ7124" s="77">
        <v>0</v>
      </c>
      <c r="GR7124" s="77" t="s">
        <v>423</v>
      </c>
      <c r="GS7124" s="77">
        <v>0</v>
      </c>
      <c r="GT7124" s="77">
        <v>0</v>
      </c>
      <c r="GU7124" s="77">
        <v>0</v>
      </c>
      <c r="GV7124" s="77">
        <v>0</v>
      </c>
      <c r="GW7124" s="77">
        <v>0</v>
      </c>
      <c r="GX7124" s="77">
        <v>0</v>
      </c>
      <c r="GY7124" s="77">
        <v>5.5966209081309407E-2</v>
      </c>
      <c r="GZ7124" s="77">
        <v>9.1305143414118425E-5</v>
      </c>
    </row>
    <row r="7125" spans="187:208" x14ac:dyDescent="0.25">
      <c r="GE7125" s="77" t="s">
        <v>427</v>
      </c>
      <c r="GF7125" s="77" t="s">
        <v>155</v>
      </c>
      <c r="GG7125" s="77" t="s">
        <v>484</v>
      </c>
      <c r="GH7125" s="77" t="s">
        <v>474</v>
      </c>
      <c r="GI7125" s="77">
        <v>2025</v>
      </c>
      <c r="GJ7125" s="77" t="s">
        <v>303</v>
      </c>
      <c r="GK7125" s="77">
        <v>4.1186611014030483E-2</v>
      </c>
      <c r="GL7125" s="77">
        <v>0.13441700000000001</v>
      </c>
      <c r="GM7125" s="77">
        <v>2025</v>
      </c>
      <c r="GN7125" s="77" t="s">
        <v>175</v>
      </c>
      <c r="GO7125" s="77">
        <v>5.3000000000000005E-2</v>
      </c>
      <c r="GP7125" s="77">
        <v>3</v>
      </c>
      <c r="GQ7125" s="77">
        <v>0</v>
      </c>
      <c r="GR7125" s="77" t="s">
        <v>423</v>
      </c>
      <c r="GS7125" s="77">
        <v>0</v>
      </c>
      <c r="GT7125" s="77">
        <v>0</v>
      </c>
      <c r="GU7125" s="77">
        <v>0</v>
      </c>
      <c r="GV7125" s="77">
        <v>0</v>
      </c>
      <c r="GW7125" s="77">
        <v>0</v>
      </c>
      <c r="GX7125" s="77">
        <v>0</v>
      </c>
      <c r="GY7125" s="77">
        <v>5.5966209081309407E-2</v>
      </c>
      <c r="GZ7125" s="77">
        <v>2.3050584833617907E-3</v>
      </c>
    </row>
    <row r="7126" spans="187:208" x14ac:dyDescent="0.25">
      <c r="GE7126" s="77" t="s">
        <v>422</v>
      </c>
      <c r="GF7126" s="77" t="s">
        <v>155</v>
      </c>
      <c r="GG7126" s="77" t="s">
        <v>485</v>
      </c>
      <c r="GH7126" s="77" t="s">
        <v>300</v>
      </c>
      <c r="GI7126" s="77">
        <v>2021</v>
      </c>
      <c r="GJ7126" s="77" t="s">
        <v>305</v>
      </c>
      <c r="GK7126" s="77">
        <v>222.22942162781229</v>
      </c>
      <c r="GL7126" s="77">
        <v>10.015393</v>
      </c>
      <c r="GM7126" s="77">
        <v>2021</v>
      </c>
      <c r="GN7126" s="77" t="s">
        <v>175</v>
      </c>
      <c r="GO7126" s="77">
        <v>0.13250000000000001</v>
      </c>
      <c r="GP7126" s="77">
        <v>3</v>
      </c>
      <c r="GQ7126" s="77">
        <v>0</v>
      </c>
      <c r="GR7126" s="77" t="s">
        <v>423</v>
      </c>
      <c r="GS7126" s="77">
        <v>0.1527377521613833</v>
      </c>
      <c r="GT7126" s="77">
        <v>33.942822323556349</v>
      </c>
      <c r="GU7126" s="77">
        <v>0.1527377521613833</v>
      </c>
      <c r="GV7126" s="77">
        <v>33.942822323556349</v>
      </c>
      <c r="GW7126" s="77">
        <v>0</v>
      </c>
      <c r="GX7126" s="77">
        <v>0</v>
      </c>
      <c r="GY7126" s="77">
        <v>0</v>
      </c>
      <c r="GZ7126" s="77">
        <v>0</v>
      </c>
    </row>
    <row r="7127" spans="187:208" x14ac:dyDescent="0.25">
      <c r="GE7127" s="77" t="s">
        <v>425</v>
      </c>
      <c r="GF7127" s="77" t="s">
        <v>155</v>
      </c>
      <c r="GG7127" s="77" t="s">
        <v>485</v>
      </c>
      <c r="GH7127" s="77" t="s">
        <v>300</v>
      </c>
      <c r="GI7127" s="77">
        <v>2021</v>
      </c>
      <c r="GJ7127" s="77" t="s">
        <v>301</v>
      </c>
      <c r="GK7127" s="77">
        <v>8585.7228092478927</v>
      </c>
      <c r="GL7127" s="77">
        <v>10.015393</v>
      </c>
      <c r="GM7127" s="77">
        <v>2021</v>
      </c>
      <c r="GN7127" s="77" t="s">
        <v>175</v>
      </c>
      <c r="GO7127" s="77">
        <v>5.3000000000000005E-2</v>
      </c>
      <c r="GP7127" s="77">
        <v>3</v>
      </c>
      <c r="GQ7127" s="77">
        <v>0</v>
      </c>
      <c r="GR7127" s="77" t="s">
        <v>423</v>
      </c>
      <c r="GS7127" s="77">
        <v>5.5966209081309407E-2</v>
      </c>
      <c r="GT7127" s="77">
        <v>480.51035785653471</v>
      </c>
      <c r="GU7127" s="77">
        <v>5.5966209081309407E-2</v>
      </c>
      <c r="GV7127" s="77">
        <v>480.51035785653471</v>
      </c>
      <c r="GW7127" s="77">
        <v>0</v>
      </c>
      <c r="GX7127" s="77">
        <v>0</v>
      </c>
      <c r="GY7127" s="77">
        <v>0</v>
      </c>
      <c r="GZ7127" s="77">
        <v>0</v>
      </c>
    </row>
    <row r="7128" spans="187:208" x14ac:dyDescent="0.25">
      <c r="GE7128" s="77" t="s">
        <v>427</v>
      </c>
      <c r="GF7128" s="77" t="s">
        <v>155</v>
      </c>
      <c r="GG7128" s="77" t="s">
        <v>485</v>
      </c>
      <c r="GH7128" s="77" t="s">
        <v>300</v>
      </c>
      <c r="GI7128" s="77">
        <v>2021</v>
      </c>
      <c r="GJ7128" s="77" t="s">
        <v>303</v>
      </c>
      <c r="GK7128" s="77">
        <v>5338.1784104567096</v>
      </c>
      <c r="GL7128" s="77">
        <v>10.015393</v>
      </c>
      <c r="GM7128" s="77">
        <v>2021</v>
      </c>
      <c r="GN7128" s="77" t="s">
        <v>175</v>
      </c>
      <c r="GO7128" s="77">
        <v>5.3000000000000005E-2</v>
      </c>
      <c r="GP7128" s="77">
        <v>3</v>
      </c>
      <c r="GQ7128" s="77">
        <v>0</v>
      </c>
      <c r="GR7128" s="77" t="s">
        <v>423</v>
      </c>
      <c r="GS7128" s="77">
        <v>5.5966209081309407E-2</v>
      </c>
      <c r="GT7128" s="77">
        <v>298.75760903295213</v>
      </c>
      <c r="GU7128" s="77">
        <v>5.5966209081309407E-2</v>
      </c>
      <c r="GV7128" s="77">
        <v>298.75760903295213</v>
      </c>
      <c r="GW7128" s="77">
        <v>0</v>
      </c>
      <c r="GX7128" s="77">
        <v>0</v>
      </c>
      <c r="GY7128" s="77">
        <v>0</v>
      </c>
      <c r="GZ7128" s="77">
        <v>0</v>
      </c>
    </row>
    <row r="7129" spans="187:208" x14ac:dyDescent="0.25">
      <c r="GE7129" s="77" t="s">
        <v>422</v>
      </c>
      <c r="GF7129" s="77" t="s">
        <v>155</v>
      </c>
      <c r="GG7129" s="77" t="s">
        <v>485</v>
      </c>
      <c r="GH7129" s="77" t="s">
        <v>300</v>
      </c>
      <c r="GI7129" s="77">
        <v>2022</v>
      </c>
      <c r="GJ7129" s="77" t="s">
        <v>305</v>
      </c>
      <c r="GK7129" s="77">
        <v>222.22942162781229</v>
      </c>
      <c r="GL7129" s="77">
        <v>10.015393</v>
      </c>
      <c r="GM7129" s="77">
        <v>2022</v>
      </c>
      <c r="GN7129" s="77" t="s">
        <v>175</v>
      </c>
      <c r="GO7129" s="77">
        <v>0.13250000000000001</v>
      </c>
      <c r="GP7129" s="77">
        <v>3</v>
      </c>
      <c r="GQ7129" s="77">
        <v>0</v>
      </c>
      <c r="GR7129" s="77" t="s">
        <v>423</v>
      </c>
      <c r="GS7129" s="77">
        <v>0.1527377521613833</v>
      </c>
      <c r="GT7129" s="77">
        <v>33.942822323556349</v>
      </c>
      <c r="GU7129" s="77">
        <v>0.1527377521613833</v>
      </c>
      <c r="GV7129" s="77">
        <v>33.942822323556349</v>
      </c>
      <c r="GW7129" s="77">
        <v>0.1527377521613833</v>
      </c>
      <c r="GX7129" s="77">
        <v>33.942822323556349</v>
      </c>
      <c r="GY7129" s="77">
        <v>0</v>
      </c>
      <c r="GZ7129" s="77">
        <v>0</v>
      </c>
    </row>
    <row r="7130" spans="187:208" x14ac:dyDescent="0.25">
      <c r="GE7130" s="77" t="s">
        <v>425</v>
      </c>
      <c r="GF7130" s="77" t="s">
        <v>155</v>
      </c>
      <c r="GG7130" s="77" t="s">
        <v>485</v>
      </c>
      <c r="GH7130" s="77" t="s">
        <v>300</v>
      </c>
      <c r="GI7130" s="77">
        <v>2022</v>
      </c>
      <c r="GJ7130" s="77" t="s">
        <v>301</v>
      </c>
      <c r="GK7130" s="77">
        <v>8585.7228092478927</v>
      </c>
      <c r="GL7130" s="77">
        <v>10.015393</v>
      </c>
      <c r="GM7130" s="77">
        <v>2022</v>
      </c>
      <c r="GN7130" s="77" t="s">
        <v>175</v>
      </c>
      <c r="GO7130" s="77">
        <v>5.3000000000000005E-2</v>
      </c>
      <c r="GP7130" s="77">
        <v>3</v>
      </c>
      <c r="GQ7130" s="77">
        <v>0</v>
      </c>
      <c r="GR7130" s="77" t="s">
        <v>423</v>
      </c>
      <c r="GS7130" s="77">
        <v>5.5966209081309407E-2</v>
      </c>
      <c r="GT7130" s="77">
        <v>480.51035785653471</v>
      </c>
      <c r="GU7130" s="77">
        <v>5.5966209081309407E-2</v>
      </c>
      <c r="GV7130" s="77">
        <v>480.51035785653471</v>
      </c>
      <c r="GW7130" s="77">
        <v>5.5966209081309407E-2</v>
      </c>
      <c r="GX7130" s="77">
        <v>480.51035785653471</v>
      </c>
      <c r="GY7130" s="77">
        <v>0</v>
      </c>
      <c r="GZ7130" s="77">
        <v>0</v>
      </c>
    </row>
    <row r="7131" spans="187:208" x14ac:dyDescent="0.25">
      <c r="GE7131" s="77" t="s">
        <v>427</v>
      </c>
      <c r="GF7131" s="77" t="s">
        <v>155</v>
      </c>
      <c r="GG7131" s="77" t="s">
        <v>485</v>
      </c>
      <c r="GH7131" s="77" t="s">
        <v>300</v>
      </c>
      <c r="GI7131" s="77">
        <v>2022</v>
      </c>
      <c r="GJ7131" s="77" t="s">
        <v>303</v>
      </c>
      <c r="GK7131" s="77">
        <v>5338.1784104567096</v>
      </c>
      <c r="GL7131" s="77">
        <v>10.015393</v>
      </c>
      <c r="GM7131" s="77">
        <v>2022</v>
      </c>
      <c r="GN7131" s="77" t="s">
        <v>175</v>
      </c>
      <c r="GO7131" s="77">
        <v>5.3000000000000005E-2</v>
      </c>
      <c r="GP7131" s="77">
        <v>3</v>
      </c>
      <c r="GQ7131" s="77">
        <v>0</v>
      </c>
      <c r="GR7131" s="77" t="s">
        <v>423</v>
      </c>
      <c r="GS7131" s="77">
        <v>5.5966209081309407E-2</v>
      </c>
      <c r="GT7131" s="77">
        <v>298.75760903295213</v>
      </c>
      <c r="GU7131" s="77">
        <v>5.5966209081309407E-2</v>
      </c>
      <c r="GV7131" s="77">
        <v>298.75760903295213</v>
      </c>
      <c r="GW7131" s="77">
        <v>5.5966209081309407E-2</v>
      </c>
      <c r="GX7131" s="77">
        <v>298.75760903295213</v>
      </c>
      <c r="GY7131" s="77">
        <v>0</v>
      </c>
      <c r="GZ7131" s="77">
        <v>0</v>
      </c>
    </row>
    <row r="7132" spans="187:208" x14ac:dyDescent="0.25">
      <c r="GE7132" s="77" t="s">
        <v>422</v>
      </c>
      <c r="GF7132" s="77" t="s">
        <v>155</v>
      </c>
      <c r="GG7132" s="77" t="s">
        <v>485</v>
      </c>
      <c r="GH7132" s="77" t="s">
        <v>300</v>
      </c>
      <c r="GI7132" s="77">
        <v>2023</v>
      </c>
      <c r="GJ7132" s="77" t="s">
        <v>305</v>
      </c>
      <c r="GK7132" s="77">
        <v>233.23007680792719</v>
      </c>
      <c r="GL7132" s="77">
        <v>10.015393</v>
      </c>
      <c r="GM7132" s="77">
        <v>2023</v>
      </c>
      <c r="GN7132" s="77" t="s">
        <v>175</v>
      </c>
      <c r="GO7132" s="77">
        <v>0.13250000000000001</v>
      </c>
      <c r="GP7132" s="77">
        <v>3</v>
      </c>
      <c r="GQ7132" s="77">
        <v>0</v>
      </c>
      <c r="GR7132" s="77" t="s">
        <v>423</v>
      </c>
      <c r="GS7132" s="77">
        <v>0</v>
      </c>
      <c r="GT7132" s="77">
        <v>0</v>
      </c>
      <c r="GU7132" s="77">
        <v>0.1527377521613833</v>
      </c>
      <c r="GV7132" s="77">
        <v>35.623037668069571</v>
      </c>
      <c r="GW7132" s="77">
        <v>0.1527377521613833</v>
      </c>
      <c r="GX7132" s="77">
        <v>35.623037668069571</v>
      </c>
      <c r="GY7132" s="77">
        <v>0.1527377521613833</v>
      </c>
      <c r="GZ7132" s="77">
        <v>35.623037668069571</v>
      </c>
    </row>
    <row r="7133" spans="187:208" x14ac:dyDescent="0.25">
      <c r="GE7133" s="77" t="s">
        <v>425</v>
      </c>
      <c r="GF7133" s="77" t="s">
        <v>155</v>
      </c>
      <c r="GG7133" s="77" t="s">
        <v>485</v>
      </c>
      <c r="GH7133" s="77" t="s">
        <v>300</v>
      </c>
      <c r="GI7133" s="77">
        <v>2023</v>
      </c>
      <c r="GJ7133" s="77" t="s">
        <v>301</v>
      </c>
      <c r="GK7133" s="77">
        <v>8896.5159934285311</v>
      </c>
      <c r="GL7133" s="77">
        <v>10.015393</v>
      </c>
      <c r="GM7133" s="77">
        <v>2023</v>
      </c>
      <c r="GN7133" s="77" t="s">
        <v>175</v>
      </c>
      <c r="GO7133" s="77">
        <v>5.3000000000000005E-2</v>
      </c>
      <c r="GP7133" s="77">
        <v>3</v>
      </c>
      <c r="GQ7133" s="77">
        <v>0</v>
      </c>
      <c r="GR7133" s="77" t="s">
        <v>423</v>
      </c>
      <c r="GS7133" s="77">
        <v>0</v>
      </c>
      <c r="GT7133" s="77">
        <v>0</v>
      </c>
      <c r="GU7133" s="77">
        <v>5.5966209081309407E-2</v>
      </c>
      <c r="GV7133" s="77">
        <v>497.90427418343421</v>
      </c>
      <c r="GW7133" s="77">
        <v>5.5966209081309407E-2</v>
      </c>
      <c r="GX7133" s="77">
        <v>497.90427418343421</v>
      </c>
      <c r="GY7133" s="77">
        <v>5.5966209081309407E-2</v>
      </c>
      <c r="GZ7133" s="77">
        <v>497.90427418343421</v>
      </c>
    </row>
    <row r="7134" spans="187:208" x14ac:dyDescent="0.25">
      <c r="GE7134" s="77" t="s">
        <v>427</v>
      </c>
      <c r="GF7134" s="77" t="s">
        <v>155</v>
      </c>
      <c r="GG7134" s="77" t="s">
        <v>485</v>
      </c>
      <c r="GH7134" s="77" t="s">
        <v>300</v>
      </c>
      <c r="GI7134" s="77">
        <v>2023</v>
      </c>
      <c r="GJ7134" s="77" t="s">
        <v>303</v>
      </c>
      <c r="GK7134" s="77">
        <v>5534.8914862000865</v>
      </c>
      <c r="GL7134" s="77">
        <v>10.015393</v>
      </c>
      <c r="GM7134" s="77">
        <v>2023</v>
      </c>
      <c r="GN7134" s="77" t="s">
        <v>175</v>
      </c>
      <c r="GO7134" s="77">
        <v>5.3000000000000005E-2</v>
      </c>
      <c r="GP7134" s="77">
        <v>3</v>
      </c>
      <c r="GQ7134" s="77">
        <v>0</v>
      </c>
      <c r="GR7134" s="77" t="s">
        <v>423</v>
      </c>
      <c r="GS7134" s="77">
        <v>0</v>
      </c>
      <c r="GT7134" s="77">
        <v>0</v>
      </c>
      <c r="GU7134" s="77">
        <v>5.5966209081309407E-2</v>
      </c>
      <c r="GV7134" s="77">
        <v>309.76689415903343</v>
      </c>
      <c r="GW7134" s="77">
        <v>5.5966209081309407E-2</v>
      </c>
      <c r="GX7134" s="77">
        <v>309.76689415903343</v>
      </c>
      <c r="GY7134" s="77">
        <v>5.5966209081309407E-2</v>
      </c>
      <c r="GZ7134" s="77">
        <v>309.76689415903343</v>
      </c>
    </row>
    <row r="7135" spans="187:208" x14ac:dyDescent="0.25">
      <c r="GE7135" s="77" t="s">
        <v>422</v>
      </c>
      <c r="GF7135" s="77" t="s">
        <v>155</v>
      </c>
      <c r="GG7135" s="77" t="s">
        <v>485</v>
      </c>
      <c r="GH7135" s="77" t="s">
        <v>300</v>
      </c>
      <c r="GI7135" s="77">
        <v>2024</v>
      </c>
      <c r="GJ7135" s="77" t="s">
        <v>305</v>
      </c>
      <c r="GK7135" s="77">
        <v>233.23007680792719</v>
      </c>
      <c r="GL7135" s="77">
        <v>10.015393</v>
      </c>
      <c r="GM7135" s="77">
        <v>2024</v>
      </c>
      <c r="GN7135" s="77" t="s">
        <v>175</v>
      </c>
      <c r="GO7135" s="77">
        <v>0.13250000000000001</v>
      </c>
      <c r="GP7135" s="77">
        <v>3</v>
      </c>
      <c r="GQ7135" s="77">
        <v>0</v>
      </c>
      <c r="GR7135" s="77" t="s">
        <v>423</v>
      </c>
      <c r="GS7135" s="77">
        <v>0</v>
      </c>
      <c r="GT7135" s="77">
        <v>0</v>
      </c>
      <c r="GU7135" s="77">
        <v>0</v>
      </c>
      <c r="GV7135" s="77">
        <v>0</v>
      </c>
      <c r="GW7135" s="77">
        <v>0.1527377521613833</v>
      </c>
      <c r="GX7135" s="77">
        <v>35.623037668069571</v>
      </c>
      <c r="GY7135" s="77">
        <v>0.1527377521613833</v>
      </c>
      <c r="GZ7135" s="77">
        <v>35.623037668069571</v>
      </c>
    </row>
    <row r="7136" spans="187:208" x14ac:dyDescent="0.25">
      <c r="GE7136" s="77" t="s">
        <v>425</v>
      </c>
      <c r="GF7136" s="77" t="s">
        <v>155</v>
      </c>
      <c r="GG7136" s="77" t="s">
        <v>485</v>
      </c>
      <c r="GH7136" s="77" t="s">
        <v>300</v>
      </c>
      <c r="GI7136" s="77">
        <v>2024</v>
      </c>
      <c r="GJ7136" s="77" t="s">
        <v>301</v>
      </c>
      <c r="GK7136" s="77">
        <v>8896.5159934285311</v>
      </c>
      <c r="GL7136" s="77">
        <v>10.015393</v>
      </c>
      <c r="GM7136" s="77">
        <v>2024</v>
      </c>
      <c r="GN7136" s="77" t="s">
        <v>175</v>
      </c>
      <c r="GO7136" s="77">
        <v>5.3000000000000005E-2</v>
      </c>
      <c r="GP7136" s="77">
        <v>3</v>
      </c>
      <c r="GQ7136" s="77">
        <v>0</v>
      </c>
      <c r="GR7136" s="77" t="s">
        <v>423</v>
      </c>
      <c r="GS7136" s="77">
        <v>0</v>
      </c>
      <c r="GT7136" s="77">
        <v>0</v>
      </c>
      <c r="GU7136" s="77">
        <v>0</v>
      </c>
      <c r="GV7136" s="77">
        <v>0</v>
      </c>
      <c r="GW7136" s="77">
        <v>5.5966209081309407E-2</v>
      </c>
      <c r="GX7136" s="77">
        <v>497.90427418343421</v>
      </c>
      <c r="GY7136" s="77">
        <v>5.5966209081309407E-2</v>
      </c>
      <c r="GZ7136" s="77">
        <v>497.90427418343421</v>
      </c>
    </row>
    <row r="7137" spans="187:208" x14ac:dyDescent="0.25">
      <c r="GE7137" s="77" t="s">
        <v>427</v>
      </c>
      <c r="GF7137" s="77" t="s">
        <v>155</v>
      </c>
      <c r="GG7137" s="77" t="s">
        <v>485</v>
      </c>
      <c r="GH7137" s="77" t="s">
        <v>300</v>
      </c>
      <c r="GI7137" s="77">
        <v>2024</v>
      </c>
      <c r="GJ7137" s="77" t="s">
        <v>303</v>
      </c>
      <c r="GK7137" s="77">
        <v>5534.8914862000865</v>
      </c>
      <c r="GL7137" s="77">
        <v>10.015393</v>
      </c>
      <c r="GM7137" s="77">
        <v>2024</v>
      </c>
      <c r="GN7137" s="77" t="s">
        <v>175</v>
      </c>
      <c r="GO7137" s="77">
        <v>5.3000000000000005E-2</v>
      </c>
      <c r="GP7137" s="77">
        <v>3</v>
      </c>
      <c r="GQ7137" s="77">
        <v>0</v>
      </c>
      <c r="GR7137" s="77" t="s">
        <v>423</v>
      </c>
      <c r="GS7137" s="77">
        <v>0</v>
      </c>
      <c r="GT7137" s="77">
        <v>0</v>
      </c>
      <c r="GU7137" s="77">
        <v>0</v>
      </c>
      <c r="GV7137" s="77">
        <v>0</v>
      </c>
      <c r="GW7137" s="77">
        <v>5.5966209081309407E-2</v>
      </c>
      <c r="GX7137" s="77">
        <v>309.76689415903343</v>
      </c>
      <c r="GY7137" s="77">
        <v>5.5966209081309407E-2</v>
      </c>
      <c r="GZ7137" s="77">
        <v>309.76689415903343</v>
      </c>
    </row>
    <row r="7138" spans="187:208" x14ac:dyDescent="0.25">
      <c r="GE7138" s="77" t="s">
        <v>422</v>
      </c>
      <c r="GF7138" s="77" t="s">
        <v>155</v>
      </c>
      <c r="GG7138" s="77" t="s">
        <v>485</v>
      </c>
      <c r="GH7138" s="77" t="s">
        <v>300</v>
      </c>
      <c r="GI7138" s="77">
        <v>2025</v>
      </c>
      <c r="GJ7138" s="77" t="s">
        <v>305</v>
      </c>
      <c r="GK7138" s="77">
        <v>233.23007680792719</v>
      </c>
      <c r="GL7138" s="77">
        <v>10.015393</v>
      </c>
      <c r="GM7138" s="77">
        <v>2025</v>
      </c>
      <c r="GN7138" s="77" t="s">
        <v>175</v>
      </c>
      <c r="GO7138" s="77">
        <v>0.13250000000000001</v>
      </c>
      <c r="GP7138" s="77">
        <v>3</v>
      </c>
      <c r="GQ7138" s="77">
        <v>0</v>
      </c>
      <c r="GR7138" s="77" t="s">
        <v>423</v>
      </c>
      <c r="GS7138" s="77">
        <v>0</v>
      </c>
      <c r="GT7138" s="77">
        <v>0</v>
      </c>
      <c r="GU7138" s="77">
        <v>0</v>
      </c>
      <c r="GV7138" s="77">
        <v>0</v>
      </c>
      <c r="GW7138" s="77">
        <v>0</v>
      </c>
      <c r="GX7138" s="77">
        <v>0</v>
      </c>
      <c r="GY7138" s="77">
        <v>0.1527377521613833</v>
      </c>
      <c r="GZ7138" s="77">
        <v>35.623037668069571</v>
      </c>
    </row>
    <row r="7139" spans="187:208" x14ac:dyDescent="0.25">
      <c r="GE7139" s="77" t="s">
        <v>425</v>
      </c>
      <c r="GF7139" s="77" t="s">
        <v>155</v>
      </c>
      <c r="GG7139" s="77" t="s">
        <v>485</v>
      </c>
      <c r="GH7139" s="77" t="s">
        <v>300</v>
      </c>
      <c r="GI7139" s="77">
        <v>2025</v>
      </c>
      <c r="GJ7139" s="77" t="s">
        <v>301</v>
      </c>
      <c r="GK7139" s="77">
        <v>8896.5159934285311</v>
      </c>
      <c r="GL7139" s="77">
        <v>10.015393</v>
      </c>
      <c r="GM7139" s="77">
        <v>2025</v>
      </c>
      <c r="GN7139" s="77" t="s">
        <v>175</v>
      </c>
      <c r="GO7139" s="77">
        <v>5.3000000000000005E-2</v>
      </c>
      <c r="GP7139" s="77">
        <v>3</v>
      </c>
      <c r="GQ7139" s="77">
        <v>0</v>
      </c>
      <c r="GR7139" s="77" t="s">
        <v>423</v>
      </c>
      <c r="GS7139" s="77">
        <v>0</v>
      </c>
      <c r="GT7139" s="77">
        <v>0</v>
      </c>
      <c r="GU7139" s="77">
        <v>0</v>
      </c>
      <c r="GV7139" s="77">
        <v>0</v>
      </c>
      <c r="GW7139" s="77">
        <v>0</v>
      </c>
      <c r="GX7139" s="77">
        <v>0</v>
      </c>
      <c r="GY7139" s="77">
        <v>5.5966209081309407E-2</v>
      </c>
      <c r="GZ7139" s="77">
        <v>497.90427418343421</v>
      </c>
    </row>
    <row r="7140" spans="187:208" x14ac:dyDescent="0.25">
      <c r="GE7140" s="77" t="s">
        <v>427</v>
      </c>
      <c r="GF7140" s="77" t="s">
        <v>155</v>
      </c>
      <c r="GG7140" s="77" t="s">
        <v>485</v>
      </c>
      <c r="GH7140" s="77" t="s">
        <v>300</v>
      </c>
      <c r="GI7140" s="77">
        <v>2025</v>
      </c>
      <c r="GJ7140" s="77" t="s">
        <v>303</v>
      </c>
      <c r="GK7140" s="77">
        <v>5534.8914862000865</v>
      </c>
      <c r="GL7140" s="77">
        <v>10.015393</v>
      </c>
      <c r="GM7140" s="77">
        <v>2025</v>
      </c>
      <c r="GN7140" s="77" t="s">
        <v>175</v>
      </c>
      <c r="GO7140" s="77">
        <v>5.3000000000000005E-2</v>
      </c>
      <c r="GP7140" s="77">
        <v>3</v>
      </c>
      <c r="GQ7140" s="77">
        <v>0</v>
      </c>
      <c r="GR7140" s="77" t="s">
        <v>423</v>
      </c>
      <c r="GS7140" s="77">
        <v>0</v>
      </c>
      <c r="GT7140" s="77">
        <v>0</v>
      </c>
      <c r="GU7140" s="77">
        <v>0</v>
      </c>
      <c r="GV7140" s="77">
        <v>0</v>
      </c>
      <c r="GW7140" s="77">
        <v>0</v>
      </c>
      <c r="GX7140" s="77">
        <v>0</v>
      </c>
      <c r="GY7140" s="77">
        <v>5.5966209081309407E-2</v>
      </c>
      <c r="GZ7140" s="77">
        <v>309.76689415903343</v>
      </c>
    </row>
    <row r="7141" spans="187:208" x14ac:dyDescent="0.25">
      <c r="GE7141" s="77" t="s">
        <v>422</v>
      </c>
      <c r="GF7141" s="77" t="s">
        <v>155</v>
      </c>
      <c r="GG7141" s="77" t="s">
        <v>485</v>
      </c>
      <c r="GH7141" s="77" t="s">
        <v>432</v>
      </c>
      <c r="GI7141" s="77">
        <v>2021</v>
      </c>
      <c r="GJ7141" s="77" t="s">
        <v>305</v>
      </c>
      <c r="GK7141" s="77">
        <v>222.22942162782579</v>
      </c>
      <c r="GL7141" s="77">
        <v>10.015393</v>
      </c>
      <c r="GM7141" s="77">
        <v>2021</v>
      </c>
      <c r="GN7141" s="77" t="s">
        <v>175</v>
      </c>
      <c r="GO7141" s="77">
        <v>0.13250000000000001</v>
      </c>
      <c r="GP7141" s="77">
        <v>3</v>
      </c>
      <c r="GQ7141" s="77">
        <v>0</v>
      </c>
      <c r="GR7141" s="77" t="s">
        <v>423</v>
      </c>
      <c r="GS7141" s="77">
        <v>0.1527377521613833</v>
      </c>
      <c r="GT7141" s="77">
        <v>33.94282232355841</v>
      </c>
      <c r="GU7141" s="77">
        <v>0.1527377521613833</v>
      </c>
      <c r="GV7141" s="77">
        <v>33.94282232355841</v>
      </c>
      <c r="GW7141" s="77">
        <v>0</v>
      </c>
      <c r="GX7141" s="77">
        <v>0</v>
      </c>
      <c r="GY7141" s="77">
        <v>0</v>
      </c>
      <c r="GZ7141" s="77">
        <v>0</v>
      </c>
    </row>
    <row r="7142" spans="187:208" x14ac:dyDescent="0.25">
      <c r="GE7142" s="77" t="s">
        <v>425</v>
      </c>
      <c r="GF7142" s="77" t="s">
        <v>155</v>
      </c>
      <c r="GG7142" s="77" t="s">
        <v>485</v>
      </c>
      <c r="GH7142" s="77" t="s">
        <v>432</v>
      </c>
      <c r="GI7142" s="77">
        <v>2021</v>
      </c>
      <c r="GJ7142" s="77" t="s">
        <v>301</v>
      </c>
      <c r="GK7142" s="77">
        <v>8585.722809247929</v>
      </c>
      <c r="GL7142" s="77">
        <v>10.015393</v>
      </c>
      <c r="GM7142" s="77">
        <v>2021</v>
      </c>
      <c r="GN7142" s="77" t="s">
        <v>175</v>
      </c>
      <c r="GO7142" s="77">
        <v>5.3000000000000005E-2</v>
      </c>
      <c r="GP7142" s="77">
        <v>3</v>
      </c>
      <c r="GQ7142" s="77">
        <v>0</v>
      </c>
      <c r="GR7142" s="77" t="s">
        <v>423</v>
      </c>
      <c r="GS7142" s="77">
        <v>5.5966209081309407E-2</v>
      </c>
      <c r="GT7142" s="77">
        <v>480.51035785653676</v>
      </c>
      <c r="GU7142" s="77">
        <v>5.5966209081309407E-2</v>
      </c>
      <c r="GV7142" s="77">
        <v>480.51035785653676</v>
      </c>
      <c r="GW7142" s="77">
        <v>0</v>
      </c>
      <c r="GX7142" s="77">
        <v>0</v>
      </c>
      <c r="GY7142" s="77">
        <v>0</v>
      </c>
      <c r="GZ7142" s="77">
        <v>0</v>
      </c>
    </row>
    <row r="7143" spans="187:208" x14ac:dyDescent="0.25">
      <c r="GE7143" s="77" t="s">
        <v>422</v>
      </c>
      <c r="GF7143" s="77" t="s">
        <v>155</v>
      </c>
      <c r="GG7143" s="77" t="s">
        <v>485</v>
      </c>
      <c r="GH7143" s="77" t="s">
        <v>432</v>
      </c>
      <c r="GI7143" s="77">
        <v>2022</v>
      </c>
      <c r="GJ7143" s="77" t="s">
        <v>305</v>
      </c>
      <c r="GK7143" s="77">
        <v>222.22942162782579</v>
      </c>
      <c r="GL7143" s="77">
        <v>10.015393</v>
      </c>
      <c r="GM7143" s="77">
        <v>2022</v>
      </c>
      <c r="GN7143" s="77" t="s">
        <v>175</v>
      </c>
      <c r="GO7143" s="77">
        <v>0.13250000000000001</v>
      </c>
      <c r="GP7143" s="77">
        <v>3</v>
      </c>
      <c r="GQ7143" s="77">
        <v>0</v>
      </c>
      <c r="GR7143" s="77" t="s">
        <v>423</v>
      </c>
      <c r="GS7143" s="77">
        <v>0.1527377521613833</v>
      </c>
      <c r="GT7143" s="77">
        <v>33.94282232355841</v>
      </c>
      <c r="GU7143" s="77">
        <v>0.1527377521613833</v>
      </c>
      <c r="GV7143" s="77">
        <v>33.94282232355841</v>
      </c>
      <c r="GW7143" s="77">
        <v>0.1527377521613833</v>
      </c>
      <c r="GX7143" s="77">
        <v>33.94282232355841</v>
      </c>
      <c r="GY7143" s="77">
        <v>0</v>
      </c>
      <c r="GZ7143" s="77">
        <v>0</v>
      </c>
    </row>
    <row r="7144" spans="187:208" x14ac:dyDescent="0.25">
      <c r="GE7144" s="77" t="s">
        <v>425</v>
      </c>
      <c r="GF7144" s="77" t="s">
        <v>155</v>
      </c>
      <c r="GG7144" s="77" t="s">
        <v>485</v>
      </c>
      <c r="GH7144" s="77" t="s">
        <v>432</v>
      </c>
      <c r="GI7144" s="77">
        <v>2022</v>
      </c>
      <c r="GJ7144" s="77" t="s">
        <v>301</v>
      </c>
      <c r="GK7144" s="77">
        <v>8585.722809247929</v>
      </c>
      <c r="GL7144" s="77">
        <v>10.015393</v>
      </c>
      <c r="GM7144" s="77">
        <v>2022</v>
      </c>
      <c r="GN7144" s="77" t="s">
        <v>175</v>
      </c>
      <c r="GO7144" s="77">
        <v>5.3000000000000005E-2</v>
      </c>
      <c r="GP7144" s="77">
        <v>3</v>
      </c>
      <c r="GQ7144" s="77">
        <v>0</v>
      </c>
      <c r="GR7144" s="77" t="s">
        <v>423</v>
      </c>
      <c r="GS7144" s="77">
        <v>5.5966209081309407E-2</v>
      </c>
      <c r="GT7144" s="77">
        <v>480.51035785653676</v>
      </c>
      <c r="GU7144" s="77">
        <v>5.5966209081309407E-2</v>
      </c>
      <c r="GV7144" s="77">
        <v>480.51035785653676</v>
      </c>
      <c r="GW7144" s="77">
        <v>5.5966209081309407E-2</v>
      </c>
      <c r="GX7144" s="77">
        <v>480.51035785653676</v>
      </c>
      <c r="GY7144" s="77">
        <v>0</v>
      </c>
      <c r="GZ7144" s="77">
        <v>0</v>
      </c>
    </row>
    <row r="7145" spans="187:208" x14ac:dyDescent="0.25">
      <c r="GE7145" s="77" t="s">
        <v>422</v>
      </c>
      <c r="GF7145" s="77" t="s">
        <v>155</v>
      </c>
      <c r="GG7145" s="77" t="s">
        <v>485</v>
      </c>
      <c r="GH7145" s="77" t="s">
        <v>432</v>
      </c>
      <c r="GI7145" s="77">
        <v>2023</v>
      </c>
      <c r="GJ7145" s="77" t="s">
        <v>305</v>
      </c>
      <c r="GK7145" s="77">
        <v>233.23007680790241</v>
      </c>
      <c r="GL7145" s="77">
        <v>10.015393</v>
      </c>
      <c r="GM7145" s="77">
        <v>2023</v>
      </c>
      <c r="GN7145" s="77" t="s">
        <v>175</v>
      </c>
      <c r="GO7145" s="77">
        <v>0.13250000000000001</v>
      </c>
      <c r="GP7145" s="77">
        <v>3</v>
      </c>
      <c r="GQ7145" s="77">
        <v>0</v>
      </c>
      <c r="GR7145" s="77" t="s">
        <v>423</v>
      </c>
      <c r="GS7145" s="77">
        <v>0</v>
      </c>
      <c r="GT7145" s="77">
        <v>0</v>
      </c>
      <c r="GU7145" s="77">
        <v>0.1527377521613833</v>
      </c>
      <c r="GV7145" s="77">
        <v>35.623037668065791</v>
      </c>
      <c r="GW7145" s="77">
        <v>0.1527377521613833</v>
      </c>
      <c r="GX7145" s="77">
        <v>35.623037668065791</v>
      </c>
      <c r="GY7145" s="77">
        <v>0.1527377521613833</v>
      </c>
      <c r="GZ7145" s="77">
        <v>35.623037668065791</v>
      </c>
    </row>
    <row r="7146" spans="187:208" x14ac:dyDescent="0.25">
      <c r="GE7146" s="77" t="s">
        <v>425</v>
      </c>
      <c r="GF7146" s="77" t="s">
        <v>155</v>
      </c>
      <c r="GG7146" s="77" t="s">
        <v>485</v>
      </c>
      <c r="GH7146" s="77" t="s">
        <v>432</v>
      </c>
      <c r="GI7146" s="77">
        <v>2023</v>
      </c>
      <c r="GJ7146" s="77" t="s">
        <v>301</v>
      </c>
      <c r="GK7146" s="77">
        <v>8896.5159934285784</v>
      </c>
      <c r="GL7146" s="77">
        <v>10.015393</v>
      </c>
      <c r="GM7146" s="77">
        <v>2023</v>
      </c>
      <c r="GN7146" s="77" t="s">
        <v>175</v>
      </c>
      <c r="GO7146" s="77">
        <v>5.3000000000000005E-2</v>
      </c>
      <c r="GP7146" s="77">
        <v>3</v>
      </c>
      <c r="GQ7146" s="77">
        <v>0</v>
      </c>
      <c r="GR7146" s="77" t="s">
        <v>423</v>
      </c>
      <c r="GS7146" s="77">
        <v>0</v>
      </c>
      <c r="GT7146" s="77">
        <v>0</v>
      </c>
      <c r="GU7146" s="77">
        <v>5.5966209081309407E-2</v>
      </c>
      <c r="GV7146" s="77">
        <v>497.90427418343688</v>
      </c>
      <c r="GW7146" s="77">
        <v>5.5966209081309407E-2</v>
      </c>
      <c r="GX7146" s="77">
        <v>497.90427418343688</v>
      </c>
      <c r="GY7146" s="77">
        <v>5.5966209081309407E-2</v>
      </c>
      <c r="GZ7146" s="77">
        <v>497.90427418343688</v>
      </c>
    </row>
    <row r="7147" spans="187:208" x14ac:dyDescent="0.25">
      <c r="GE7147" s="77" t="s">
        <v>422</v>
      </c>
      <c r="GF7147" s="77" t="s">
        <v>155</v>
      </c>
      <c r="GG7147" s="77" t="s">
        <v>485</v>
      </c>
      <c r="GH7147" s="77" t="s">
        <v>432</v>
      </c>
      <c r="GI7147" s="77">
        <v>2024</v>
      </c>
      <c r="GJ7147" s="77" t="s">
        <v>305</v>
      </c>
      <c r="GK7147" s="77">
        <v>233.23007680790241</v>
      </c>
      <c r="GL7147" s="77">
        <v>10.015393</v>
      </c>
      <c r="GM7147" s="77">
        <v>2024</v>
      </c>
      <c r="GN7147" s="77" t="s">
        <v>175</v>
      </c>
      <c r="GO7147" s="77">
        <v>0.13250000000000001</v>
      </c>
      <c r="GP7147" s="77">
        <v>3</v>
      </c>
      <c r="GQ7147" s="77">
        <v>0</v>
      </c>
      <c r="GR7147" s="77" t="s">
        <v>423</v>
      </c>
      <c r="GS7147" s="77">
        <v>0</v>
      </c>
      <c r="GT7147" s="77">
        <v>0</v>
      </c>
      <c r="GU7147" s="77">
        <v>0</v>
      </c>
      <c r="GV7147" s="77">
        <v>0</v>
      </c>
      <c r="GW7147" s="77">
        <v>0.1527377521613833</v>
      </c>
      <c r="GX7147" s="77">
        <v>35.623037668065791</v>
      </c>
      <c r="GY7147" s="77">
        <v>0.1527377521613833</v>
      </c>
      <c r="GZ7147" s="77">
        <v>35.623037668065791</v>
      </c>
    </row>
    <row r="7148" spans="187:208" x14ac:dyDescent="0.25">
      <c r="GE7148" s="77" t="s">
        <v>425</v>
      </c>
      <c r="GF7148" s="77" t="s">
        <v>155</v>
      </c>
      <c r="GG7148" s="77" t="s">
        <v>485</v>
      </c>
      <c r="GH7148" s="77" t="s">
        <v>432</v>
      </c>
      <c r="GI7148" s="77">
        <v>2024</v>
      </c>
      <c r="GJ7148" s="77" t="s">
        <v>301</v>
      </c>
      <c r="GK7148" s="77">
        <v>8896.5159934285784</v>
      </c>
      <c r="GL7148" s="77">
        <v>10.015393</v>
      </c>
      <c r="GM7148" s="77">
        <v>2024</v>
      </c>
      <c r="GN7148" s="77" t="s">
        <v>175</v>
      </c>
      <c r="GO7148" s="77">
        <v>5.3000000000000005E-2</v>
      </c>
      <c r="GP7148" s="77">
        <v>3</v>
      </c>
      <c r="GQ7148" s="77">
        <v>0</v>
      </c>
      <c r="GR7148" s="77" t="s">
        <v>423</v>
      </c>
      <c r="GS7148" s="77">
        <v>0</v>
      </c>
      <c r="GT7148" s="77">
        <v>0</v>
      </c>
      <c r="GU7148" s="77">
        <v>0</v>
      </c>
      <c r="GV7148" s="77">
        <v>0</v>
      </c>
      <c r="GW7148" s="77">
        <v>5.5966209081309407E-2</v>
      </c>
      <c r="GX7148" s="77">
        <v>497.90427418343688</v>
      </c>
      <c r="GY7148" s="77">
        <v>5.5966209081309407E-2</v>
      </c>
      <c r="GZ7148" s="77">
        <v>497.90427418343688</v>
      </c>
    </row>
    <row r="7149" spans="187:208" x14ac:dyDescent="0.25">
      <c r="GE7149" s="77" t="s">
        <v>422</v>
      </c>
      <c r="GF7149" s="77" t="s">
        <v>155</v>
      </c>
      <c r="GG7149" s="77" t="s">
        <v>485</v>
      </c>
      <c r="GH7149" s="77" t="s">
        <v>432</v>
      </c>
      <c r="GI7149" s="77">
        <v>2025</v>
      </c>
      <c r="GJ7149" s="77" t="s">
        <v>305</v>
      </c>
      <c r="GK7149" s="77">
        <v>233.23007680790241</v>
      </c>
      <c r="GL7149" s="77">
        <v>10.015393</v>
      </c>
      <c r="GM7149" s="77">
        <v>2025</v>
      </c>
      <c r="GN7149" s="77" t="s">
        <v>175</v>
      </c>
      <c r="GO7149" s="77">
        <v>0.13250000000000001</v>
      </c>
      <c r="GP7149" s="77">
        <v>3</v>
      </c>
      <c r="GQ7149" s="77">
        <v>0</v>
      </c>
      <c r="GR7149" s="77" t="s">
        <v>423</v>
      </c>
      <c r="GS7149" s="77">
        <v>0</v>
      </c>
      <c r="GT7149" s="77">
        <v>0</v>
      </c>
      <c r="GU7149" s="77">
        <v>0</v>
      </c>
      <c r="GV7149" s="77">
        <v>0</v>
      </c>
      <c r="GW7149" s="77">
        <v>0</v>
      </c>
      <c r="GX7149" s="77">
        <v>0</v>
      </c>
      <c r="GY7149" s="77">
        <v>0.1527377521613833</v>
      </c>
      <c r="GZ7149" s="77">
        <v>35.623037668065791</v>
      </c>
    </row>
    <row r="7150" spans="187:208" x14ac:dyDescent="0.25">
      <c r="GE7150" s="77" t="s">
        <v>425</v>
      </c>
      <c r="GF7150" s="77" t="s">
        <v>155</v>
      </c>
      <c r="GG7150" s="77" t="s">
        <v>485</v>
      </c>
      <c r="GH7150" s="77" t="s">
        <v>432</v>
      </c>
      <c r="GI7150" s="77">
        <v>2025</v>
      </c>
      <c r="GJ7150" s="77" t="s">
        <v>301</v>
      </c>
      <c r="GK7150" s="77">
        <v>8896.5159934285784</v>
      </c>
      <c r="GL7150" s="77">
        <v>10.015393</v>
      </c>
      <c r="GM7150" s="77">
        <v>2025</v>
      </c>
      <c r="GN7150" s="77" t="s">
        <v>175</v>
      </c>
      <c r="GO7150" s="77">
        <v>5.3000000000000005E-2</v>
      </c>
      <c r="GP7150" s="77">
        <v>3</v>
      </c>
      <c r="GQ7150" s="77">
        <v>0</v>
      </c>
      <c r="GR7150" s="77" t="s">
        <v>423</v>
      </c>
      <c r="GS7150" s="77">
        <v>0</v>
      </c>
      <c r="GT7150" s="77">
        <v>0</v>
      </c>
      <c r="GU7150" s="77">
        <v>0</v>
      </c>
      <c r="GV7150" s="77">
        <v>0</v>
      </c>
      <c r="GW7150" s="77">
        <v>0</v>
      </c>
      <c r="GX7150" s="77">
        <v>0</v>
      </c>
      <c r="GY7150" s="77">
        <v>5.5966209081309407E-2</v>
      </c>
      <c r="GZ7150" s="77">
        <v>497.90427418343688</v>
      </c>
    </row>
    <row r="7151" spans="187:208" x14ac:dyDescent="0.25">
      <c r="GE7151" s="77" t="s">
        <v>422</v>
      </c>
      <c r="GF7151" s="77" t="s">
        <v>155</v>
      </c>
      <c r="GG7151" s="77" t="s">
        <v>485</v>
      </c>
      <c r="GH7151" s="77" t="s">
        <v>439</v>
      </c>
      <c r="GI7151" s="77">
        <v>2021</v>
      </c>
      <c r="GJ7151" s="77" t="s">
        <v>305</v>
      </c>
      <c r="GK7151" s="77">
        <v>0.69641821681215388</v>
      </c>
      <c r="GL7151" s="77">
        <v>10.015393</v>
      </c>
      <c r="GM7151" s="77">
        <v>2021</v>
      </c>
      <c r="GN7151" s="77" t="s">
        <v>175</v>
      </c>
      <c r="GO7151" s="77">
        <v>0.13250000000000001</v>
      </c>
      <c r="GP7151" s="77">
        <v>3</v>
      </c>
      <c r="GQ7151" s="77">
        <v>0</v>
      </c>
      <c r="GR7151" s="77" t="s">
        <v>423</v>
      </c>
      <c r="GS7151" s="77">
        <v>0.1527377521613833</v>
      </c>
      <c r="GT7151" s="77">
        <v>0.10636935300012726</v>
      </c>
      <c r="GU7151" s="77">
        <v>0.1527377521613833</v>
      </c>
      <c r="GV7151" s="77">
        <v>0.10636935300012726</v>
      </c>
      <c r="GW7151" s="77">
        <v>0</v>
      </c>
      <c r="GX7151" s="77">
        <v>0</v>
      </c>
      <c r="GY7151" s="77">
        <v>0</v>
      </c>
      <c r="GZ7151" s="77">
        <v>0</v>
      </c>
    </row>
    <row r="7152" spans="187:208" x14ac:dyDescent="0.25">
      <c r="GE7152" s="77" t="s">
        <v>425</v>
      </c>
      <c r="GF7152" s="77" t="s">
        <v>155</v>
      </c>
      <c r="GG7152" s="77" t="s">
        <v>485</v>
      </c>
      <c r="GH7152" s="77" t="s">
        <v>439</v>
      </c>
      <c r="GI7152" s="77">
        <v>2021</v>
      </c>
      <c r="GJ7152" s="77" t="s">
        <v>301</v>
      </c>
      <c r="GK7152" s="77">
        <v>2.9419641522812081</v>
      </c>
      <c r="GL7152" s="77">
        <v>10.015393</v>
      </c>
      <c r="GM7152" s="77">
        <v>2021</v>
      </c>
      <c r="GN7152" s="77" t="s">
        <v>175</v>
      </c>
      <c r="GO7152" s="77">
        <v>5.3000000000000005E-2</v>
      </c>
      <c r="GP7152" s="77">
        <v>3</v>
      </c>
      <c r="GQ7152" s="77">
        <v>0</v>
      </c>
      <c r="GR7152" s="77" t="s">
        <v>423</v>
      </c>
      <c r="GS7152" s="77">
        <v>5.5966209081309407E-2</v>
      </c>
      <c r="GT7152" s="77">
        <v>0.16465058085628728</v>
      </c>
      <c r="GU7152" s="77">
        <v>5.5966209081309407E-2</v>
      </c>
      <c r="GV7152" s="77">
        <v>0.16465058085628728</v>
      </c>
      <c r="GW7152" s="77">
        <v>0</v>
      </c>
      <c r="GX7152" s="77">
        <v>0</v>
      </c>
      <c r="GY7152" s="77">
        <v>0</v>
      </c>
      <c r="GZ7152" s="77">
        <v>0</v>
      </c>
    </row>
    <row r="7153" spans="187:208" x14ac:dyDescent="0.25">
      <c r="GE7153" s="77" t="s">
        <v>427</v>
      </c>
      <c r="GF7153" s="77" t="s">
        <v>155</v>
      </c>
      <c r="GG7153" s="77" t="s">
        <v>485</v>
      </c>
      <c r="GH7153" s="77" t="s">
        <v>439</v>
      </c>
      <c r="GI7153" s="77">
        <v>2021</v>
      </c>
      <c r="GJ7153" s="77" t="s">
        <v>303</v>
      </c>
      <c r="GK7153" s="77">
        <v>1.602175962208428</v>
      </c>
      <c r="GL7153" s="77">
        <v>10.015393</v>
      </c>
      <c r="GM7153" s="77">
        <v>2021</v>
      </c>
      <c r="GN7153" s="77" t="s">
        <v>175</v>
      </c>
      <c r="GO7153" s="77">
        <v>5.3000000000000005E-2</v>
      </c>
      <c r="GP7153" s="77">
        <v>3</v>
      </c>
      <c r="GQ7153" s="77">
        <v>0</v>
      </c>
      <c r="GR7153" s="77" t="s">
        <v>423</v>
      </c>
      <c r="GS7153" s="77">
        <v>5.5966209081309407E-2</v>
      </c>
      <c r="GT7153" s="77">
        <v>8.9667714886004959E-2</v>
      </c>
      <c r="GU7153" s="77">
        <v>5.5966209081309407E-2</v>
      </c>
      <c r="GV7153" s="77">
        <v>8.9667714886004959E-2</v>
      </c>
      <c r="GW7153" s="77">
        <v>0</v>
      </c>
      <c r="GX7153" s="77">
        <v>0</v>
      </c>
      <c r="GY7153" s="77">
        <v>0</v>
      </c>
      <c r="GZ7153" s="77">
        <v>0</v>
      </c>
    </row>
    <row r="7154" spans="187:208" x14ac:dyDescent="0.25">
      <c r="GE7154" s="77" t="s">
        <v>422</v>
      </c>
      <c r="GF7154" s="77" t="s">
        <v>155</v>
      </c>
      <c r="GG7154" s="77" t="s">
        <v>485</v>
      </c>
      <c r="GH7154" s="77" t="s">
        <v>439</v>
      </c>
      <c r="GI7154" s="77">
        <v>2022</v>
      </c>
      <c r="GJ7154" s="77" t="s">
        <v>305</v>
      </c>
      <c r="GK7154" s="77">
        <v>0.69641821681215388</v>
      </c>
      <c r="GL7154" s="77">
        <v>10.015393</v>
      </c>
      <c r="GM7154" s="77">
        <v>2022</v>
      </c>
      <c r="GN7154" s="77" t="s">
        <v>175</v>
      </c>
      <c r="GO7154" s="77">
        <v>0.13250000000000001</v>
      </c>
      <c r="GP7154" s="77">
        <v>3</v>
      </c>
      <c r="GQ7154" s="77">
        <v>0</v>
      </c>
      <c r="GR7154" s="77" t="s">
        <v>423</v>
      </c>
      <c r="GS7154" s="77">
        <v>0.1527377521613833</v>
      </c>
      <c r="GT7154" s="77">
        <v>0.10636935300012726</v>
      </c>
      <c r="GU7154" s="77">
        <v>0.1527377521613833</v>
      </c>
      <c r="GV7154" s="77">
        <v>0.10636935300012726</v>
      </c>
      <c r="GW7154" s="77">
        <v>0.1527377521613833</v>
      </c>
      <c r="GX7154" s="77">
        <v>0.10636935300012726</v>
      </c>
      <c r="GY7154" s="77">
        <v>0</v>
      </c>
      <c r="GZ7154" s="77">
        <v>0</v>
      </c>
    </row>
    <row r="7155" spans="187:208" x14ac:dyDescent="0.25">
      <c r="GE7155" s="77" t="s">
        <v>425</v>
      </c>
      <c r="GF7155" s="77" t="s">
        <v>155</v>
      </c>
      <c r="GG7155" s="77" t="s">
        <v>485</v>
      </c>
      <c r="GH7155" s="77" t="s">
        <v>439</v>
      </c>
      <c r="GI7155" s="77">
        <v>2022</v>
      </c>
      <c r="GJ7155" s="77" t="s">
        <v>301</v>
      </c>
      <c r="GK7155" s="77">
        <v>2.9419641522812081</v>
      </c>
      <c r="GL7155" s="77">
        <v>10.015393</v>
      </c>
      <c r="GM7155" s="77">
        <v>2022</v>
      </c>
      <c r="GN7155" s="77" t="s">
        <v>175</v>
      </c>
      <c r="GO7155" s="77">
        <v>5.3000000000000005E-2</v>
      </c>
      <c r="GP7155" s="77">
        <v>3</v>
      </c>
      <c r="GQ7155" s="77">
        <v>0</v>
      </c>
      <c r="GR7155" s="77" t="s">
        <v>423</v>
      </c>
      <c r="GS7155" s="77">
        <v>5.5966209081309407E-2</v>
      </c>
      <c r="GT7155" s="77">
        <v>0.16465058085628728</v>
      </c>
      <c r="GU7155" s="77">
        <v>5.5966209081309407E-2</v>
      </c>
      <c r="GV7155" s="77">
        <v>0.16465058085628728</v>
      </c>
      <c r="GW7155" s="77">
        <v>5.5966209081309407E-2</v>
      </c>
      <c r="GX7155" s="77">
        <v>0.16465058085628728</v>
      </c>
      <c r="GY7155" s="77">
        <v>0</v>
      </c>
      <c r="GZ7155" s="77">
        <v>0</v>
      </c>
    </row>
    <row r="7156" spans="187:208" x14ac:dyDescent="0.25">
      <c r="GE7156" s="77" t="s">
        <v>427</v>
      </c>
      <c r="GF7156" s="77" t="s">
        <v>155</v>
      </c>
      <c r="GG7156" s="77" t="s">
        <v>485</v>
      </c>
      <c r="GH7156" s="77" t="s">
        <v>439</v>
      </c>
      <c r="GI7156" s="77">
        <v>2022</v>
      </c>
      <c r="GJ7156" s="77" t="s">
        <v>303</v>
      </c>
      <c r="GK7156" s="77">
        <v>1.602175962208428</v>
      </c>
      <c r="GL7156" s="77">
        <v>10.015393</v>
      </c>
      <c r="GM7156" s="77">
        <v>2022</v>
      </c>
      <c r="GN7156" s="77" t="s">
        <v>175</v>
      </c>
      <c r="GO7156" s="77">
        <v>5.3000000000000005E-2</v>
      </c>
      <c r="GP7156" s="77">
        <v>3</v>
      </c>
      <c r="GQ7156" s="77">
        <v>0</v>
      </c>
      <c r="GR7156" s="77" t="s">
        <v>423</v>
      </c>
      <c r="GS7156" s="77">
        <v>5.5966209081309407E-2</v>
      </c>
      <c r="GT7156" s="77">
        <v>8.9667714886004959E-2</v>
      </c>
      <c r="GU7156" s="77">
        <v>5.5966209081309407E-2</v>
      </c>
      <c r="GV7156" s="77">
        <v>8.9667714886004959E-2</v>
      </c>
      <c r="GW7156" s="77">
        <v>5.5966209081309407E-2</v>
      </c>
      <c r="GX7156" s="77">
        <v>8.9667714886004959E-2</v>
      </c>
      <c r="GY7156" s="77">
        <v>0</v>
      </c>
      <c r="GZ7156" s="77">
        <v>0</v>
      </c>
    </row>
    <row r="7157" spans="187:208" x14ac:dyDescent="0.25">
      <c r="GE7157" s="77" t="s">
        <v>422</v>
      </c>
      <c r="GF7157" s="77" t="s">
        <v>155</v>
      </c>
      <c r="GG7157" s="77" t="s">
        <v>485</v>
      </c>
      <c r="GH7157" s="77" t="s">
        <v>439</v>
      </c>
      <c r="GI7157" s="77">
        <v>2023</v>
      </c>
      <c r="GJ7157" s="77" t="s">
        <v>305</v>
      </c>
      <c r="GK7157" s="77">
        <v>0.71896016785826944</v>
      </c>
      <c r="GL7157" s="77">
        <v>10.015393</v>
      </c>
      <c r="GM7157" s="77">
        <v>2023</v>
      </c>
      <c r="GN7157" s="77" t="s">
        <v>175</v>
      </c>
      <c r="GO7157" s="77">
        <v>0.13250000000000001</v>
      </c>
      <c r="GP7157" s="77">
        <v>3</v>
      </c>
      <c r="GQ7157" s="77">
        <v>0</v>
      </c>
      <c r="GR7157" s="77" t="s">
        <v>423</v>
      </c>
      <c r="GS7157" s="77">
        <v>0</v>
      </c>
      <c r="GT7157" s="77">
        <v>0</v>
      </c>
      <c r="GU7157" s="77">
        <v>0.1527377521613833</v>
      </c>
      <c r="GV7157" s="77">
        <v>0.10981235993224289</v>
      </c>
      <c r="GW7157" s="77">
        <v>0.1527377521613833</v>
      </c>
      <c r="GX7157" s="77">
        <v>0.10981235993224289</v>
      </c>
      <c r="GY7157" s="77">
        <v>0.1527377521613833</v>
      </c>
      <c r="GZ7157" s="77">
        <v>0.10981235993224289</v>
      </c>
    </row>
    <row r="7158" spans="187:208" x14ac:dyDescent="0.25">
      <c r="GE7158" s="77" t="s">
        <v>425</v>
      </c>
      <c r="GF7158" s="77" t="s">
        <v>155</v>
      </c>
      <c r="GG7158" s="77" t="s">
        <v>485</v>
      </c>
      <c r="GH7158" s="77" t="s">
        <v>439</v>
      </c>
      <c r="GI7158" s="77">
        <v>2023</v>
      </c>
      <c r="GJ7158" s="77" t="s">
        <v>301</v>
      </c>
      <c r="GK7158" s="77">
        <v>3.071497198615404</v>
      </c>
      <c r="GL7158" s="77">
        <v>10.015393</v>
      </c>
      <c r="GM7158" s="77">
        <v>2023</v>
      </c>
      <c r="GN7158" s="77" t="s">
        <v>175</v>
      </c>
      <c r="GO7158" s="77">
        <v>5.3000000000000005E-2</v>
      </c>
      <c r="GP7158" s="77">
        <v>3</v>
      </c>
      <c r="GQ7158" s="77">
        <v>0</v>
      </c>
      <c r="GR7158" s="77" t="s">
        <v>423</v>
      </c>
      <c r="GS7158" s="77">
        <v>0</v>
      </c>
      <c r="GT7158" s="77">
        <v>0</v>
      </c>
      <c r="GU7158" s="77">
        <v>5.5966209081309407E-2</v>
      </c>
      <c r="GV7158" s="77">
        <v>0.17190005441036582</v>
      </c>
      <c r="GW7158" s="77">
        <v>5.5966209081309407E-2</v>
      </c>
      <c r="GX7158" s="77">
        <v>0.17190005441036582</v>
      </c>
      <c r="GY7158" s="77">
        <v>5.5966209081309407E-2</v>
      </c>
      <c r="GZ7158" s="77">
        <v>0.17190005441036582</v>
      </c>
    </row>
    <row r="7159" spans="187:208" x14ac:dyDescent="0.25">
      <c r="GE7159" s="77" t="s">
        <v>427</v>
      </c>
      <c r="GF7159" s="77" t="s">
        <v>155</v>
      </c>
      <c r="GG7159" s="77" t="s">
        <v>485</v>
      </c>
      <c r="GH7159" s="77" t="s">
        <v>439</v>
      </c>
      <c r="GI7159" s="77">
        <v>2023</v>
      </c>
      <c r="GJ7159" s="77" t="s">
        <v>303</v>
      </c>
      <c r="GK7159" s="77">
        <v>1.684577240534572</v>
      </c>
      <c r="GL7159" s="77">
        <v>10.015393</v>
      </c>
      <c r="GM7159" s="77">
        <v>2023</v>
      </c>
      <c r="GN7159" s="77" t="s">
        <v>175</v>
      </c>
      <c r="GO7159" s="77">
        <v>5.3000000000000005E-2</v>
      </c>
      <c r="GP7159" s="77">
        <v>3</v>
      </c>
      <c r="GQ7159" s="77">
        <v>0</v>
      </c>
      <c r="GR7159" s="77" t="s">
        <v>423</v>
      </c>
      <c r="GS7159" s="77">
        <v>0</v>
      </c>
      <c r="GT7159" s="77">
        <v>0</v>
      </c>
      <c r="GU7159" s="77">
        <v>5.5966209081309407E-2</v>
      </c>
      <c r="GV7159" s="77">
        <v>9.4279402057373105E-2</v>
      </c>
      <c r="GW7159" s="77">
        <v>5.5966209081309407E-2</v>
      </c>
      <c r="GX7159" s="77">
        <v>9.4279402057373105E-2</v>
      </c>
      <c r="GY7159" s="77">
        <v>5.5966209081309407E-2</v>
      </c>
      <c r="GZ7159" s="77">
        <v>9.4279402057373105E-2</v>
      </c>
    </row>
    <row r="7160" spans="187:208" x14ac:dyDescent="0.25">
      <c r="GE7160" s="77" t="s">
        <v>422</v>
      </c>
      <c r="GF7160" s="77" t="s">
        <v>155</v>
      </c>
      <c r="GG7160" s="77" t="s">
        <v>485</v>
      </c>
      <c r="GH7160" s="77" t="s">
        <v>439</v>
      </c>
      <c r="GI7160" s="77">
        <v>2024</v>
      </c>
      <c r="GJ7160" s="77" t="s">
        <v>305</v>
      </c>
      <c r="GK7160" s="77">
        <v>0.71896016785826944</v>
      </c>
      <c r="GL7160" s="77">
        <v>10.015393</v>
      </c>
      <c r="GM7160" s="77">
        <v>2024</v>
      </c>
      <c r="GN7160" s="77" t="s">
        <v>175</v>
      </c>
      <c r="GO7160" s="77">
        <v>0.13250000000000001</v>
      </c>
      <c r="GP7160" s="77">
        <v>3</v>
      </c>
      <c r="GQ7160" s="77">
        <v>0</v>
      </c>
      <c r="GR7160" s="77" t="s">
        <v>423</v>
      </c>
      <c r="GS7160" s="77">
        <v>0</v>
      </c>
      <c r="GT7160" s="77">
        <v>0</v>
      </c>
      <c r="GU7160" s="77">
        <v>0</v>
      </c>
      <c r="GV7160" s="77">
        <v>0</v>
      </c>
      <c r="GW7160" s="77">
        <v>0.1527377521613833</v>
      </c>
      <c r="GX7160" s="77">
        <v>0.10981235993224289</v>
      </c>
      <c r="GY7160" s="77">
        <v>0.1527377521613833</v>
      </c>
      <c r="GZ7160" s="77">
        <v>0.10981235993224289</v>
      </c>
    </row>
    <row r="7161" spans="187:208" x14ac:dyDescent="0.25">
      <c r="GE7161" s="77" t="s">
        <v>425</v>
      </c>
      <c r="GF7161" s="77" t="s">
        <v>155</v>
      </c>
      <c r="GG7161" s="77" t="s">
        <v>485</v>
      </c>
      <c r="GH7161" s="77" t="s">
        <v>439</v>
      </c>
      <c r="GI7161" s="77">
        <v>2024</v>
      </c>
      <c r="GJ7161" s="77" t="s">
        <v>301</v>
      </c>
      <c r="GK7161" s="77">
        <v>3.071497198615404</v>
      </c>
      <c r="GL7161" s="77">
        <v>10.015393</v>
      </c>
      <c r="GM7161" s="77">
        <v>2024</v>
      </c>
      <c r="GN7161" s="77" t="s">
        <v>175</v>
      </c>
      <c r="GO7161" s="77">
        <v>5.3000000000000005E-2</v>
      </c>
      <c r="GP7161" s="77">
        <v>3</v>
      </c>
      <c r="GQ7161" s="77">
        <v>0</v>
      </c>
      <c r="GR7161" s="77" t="s">
        <v>423</v>
      </c>
      <c r="GS7161" s="77">
        <v>0</v>
      </c>
      <c r="GT7161" s="77">
        <v>0</v>
      </c>
      <c r="GU7161" s="77">
        <v>0</v>
      </c>
      <c r="GV7161" s="77">
        <v>0</v>
      </c>
      <c r="GW7161" s="77">
        <v>5.5966209081309407E-2</v>
      </c>
      <c r="GX7161" s="77">
        <v>0.17190005441036582</v>
      </c>
      <c r="GY7161" s="77">
        <v>5.5966209081309407E-2</v>
      </c>
      <c r="GZ7161" s="77">
        <v>0.17190005441036582</v>
      </c>
    </row>
    <row r="7162" spans="187:208" x14ac:dyDescent="0.25">
      <c r="GE7162" s="77" t="s">
        <v>427</v>
      </c>
      <c r="GF7162" s="77" t="s">
        <v>155</v>
      </c>
      <c r="GG7162" s="77" t="s">
        <v>485</v>
      </c>
      <c r="GH7162" s="77" t="s">
        <v>439</v>
      </c>
      <c r="GI7162" s="77">
        <v>2024</v>
      </c>
      <c r="GJ7162" s="77" t="s">
        <v>303</v>
      </c>
      <c r="GK7162" s="77">
        <v>1.684577240534572</v>
      </c>
      <c r="GL7162" s="77">
        <v>10.015393</v>
      </c>
      <c r="GM7162" s="77">
        <v>2024</v>
      </c>
      <c r="GN7162" s="77" t="s">
        <v>175</v>
      </c>
      <c r="GO7162" s="77">
        <v>5.3000000000000005E-2</v>
      </c>
      <c r="GP7162" s="77">
        <v>3</v>
      </c>
      <c r="GQ7162" s="77">
        <v>0</v>
      </c>
      <c r="GR7162" s="77" t="s">
        <v>423</v>
      </c>
      <c r="GS7162" s="77">
        <v>0</v>
      </c>
      <c r="GT7162" s="77">
        <v>0</v>
      </c>
      <c r="GU7162" s="77">
        <v>0</v>
      </c>
      <c r="GV7162" s="77">
        <v>0</v>
      </c>
      <c r="GW7162" s="77">
        <v>5.5966209081309407E-2</v>
      </c>
      <c r="GX7162" s="77">
        <v>9.4279402057373105E-2</v>
      </c>
      <c r="GY7162" s="77">
        <v>5.5966209081309407E-2</v>
      </c>
      <c r="GZ7162" s="77">
        <v>9.4279402057373105E-2</v>
      </c>
    </row>
    <row r="7163" spans="187:208" x14ac:dyDescent="0.25">
      <c r="GE7163" s="77" t="s">
        <v>422</v>
      </c>
      <c r="GF7163" s="77" t="s">
        <v>155</v>
      </c>
      <c r="GG7163" s="77" t="s">
        <v>485</v>
      </c>
      <c r="GH7163" s="77" t="s">
        <v>439</v>
      </c>
      <c r="GI7163" s="77">
        <v>2025</v>
      </c>
      <c r="GJ7163" s="77" t="s">
        <v>305</v>
      </c>
      <c r="GK7163" s="77">
        <v>0.71896016785826944</v>
      </c>
      <c r="GL7163" s="77">
        <v>10.015393</v>
      </c>
      <c r="GM7163" s="77">
        <v>2025</v>
      </c>
      <c r="GN7163" s="77" t="s">
        <v>175</v>
      </c>
      <c r="GO7163" s="77">
        <v>0.13250000000000001</v>
      </c>
      <c r="GP7163" s="77">
        <v>3</v>
      </c>
      <c r="GQ7163" s="77">
        <v>0</v>
      </c>
      <c r="GR7163" s="77" t="s">
        <v>423</v>
      </c>
      <c r="GS7163" s="77">
        <v>0</v>
      </c>
      <c r="GT7163" s="77">
        <v>0</v>
      </c>
      <c r="GU7163" s="77">
        <v>0</v>
      </c>
      <c r="GV7163" s="77">
        <v>0</v>
      </c>
      <c r="GW7163" s="77">
        <v>0</v>
      </c>
      <c r="GX7163" s="77">
        <v>0</v>
      </c>
      <c r="GY7163" s="77">
        <v>0.1527377521613833</v>
      </c>
      <c r="GZ7163" s="77">
        <v>0.10981235993224289</v>
      </c>
    </row>
    <row r="7164" spans="187:208" x14ac:dyDescent="0.25">
      <c r="GE7164" s="77" t="s">
        <v>425</v>
      </c>
      <c r="GF7164" s="77" t="s">
        <v>155</v>
      </c>
      <c r="GG7164" s="77" t="s">
        <v>485</v>
      </c>
      <c r="GH7164" s="77" t="s">
        <v>439</v>
      </c>
      <c r="GI7164" s="77">
        <v>2025</v>
      </c>
      <c r="GJ7164" s="77" t="s">
        <v>301</v>
      </c>
      <c r="GK7164" s="77">
        <v>3.071497198615404</v>
      </c>
      <c r="GL7164" s="77">
        <v>10.015393</v>
      </c>
      <c r="GM7164" s="77">
        <v>2025</v>
      </c>
      <c r="GN7164" s="77" t="s">
        <v>175</v>
      </c>
      <c r="GO7164" s="77">
        <v>5.3000000000000005E-2</v>
      </c>
      <c r="GP7164" s="77">
        <v>3</v>
      </c>
      <c r="GQ7164" s="77">
        <v>0</v>
      </c>
      <c r="GR7164" s="77" t="s">
        <v>423</v>
      </c>
      <c r="GS7164" s="77">
        <v>0</v>
      </c>
      <c r="GT7164" s="77">
        <v>0</v>
      </c>
      <c r="GU7164" s="77">
        <v>0</v>
      </c>
      <c r="GV7164" s="77">
        <v>0</v>
      </c>
      <c r="GW7164" s="77">
        <v>0</v>
      </c>
      <c r="GX7164" s="77">
        <v>0</v>
      </c>
      <c r="GY7164" s="77">
        <v>5.5966209081309407E-2</v>
      </c>
      <c r="GZ7164" s="77">
        <v>0.17190005441036582</v>
      </c>
    </row>
    <row r="7165" spans="187:208" x14ac:dyDescent="0.25">
      <c r="GE7165" s="77" t="s">
        <v>427</v>
      </c>
      <c r="GF7165" s="77" t="s">
        <v>155</v>
      </c>
      <c r="GG7165" s="77" t="s">
        <v>485</v>
      </c>
      <c r="GH7165" s="77" t="s">
        <v>439</v>
      </c>
      <c r="GI7165" s="77">
        <v>2025</v>
      </c>
      <c r="GJ7165" s="77" t="s">
        <v>303</v>
      </c>
      <c r="GK7165" s="77">
        <v>1.684577240534572</v>
      </c>
      <c r="GL7165" s="77">
        <v>10.015393</v>
      </c>
      <c r="GM7165" s="77">
        <v>2025</v>
      </c>
      <c r="GN7165" s="77" t="s">
        <v>175</v>
      </c>
      <c r="GO7165" s="77">
        <v>5.3000000000000005E-2</v>
      </c>
      <c r="GP7165" s="77">
        <v>3</v>
      </c>
      <c r="GQ7165" s="77">
        <v>0</v>
      </c>
      <c r="GR7165" s="77" t="s">
        <v>423</v>
      </c>
      <c r="GS7165" s="77">
        <v>0</v>
      </c>
      <c r="GT7165" s="77">
        <v>0</v>
      </c>
      <c r="GU7165" s="77">
        <v>0</v>
      </c>
      <c r="GV7165" s="77">
        <v>0</v>
      </c>
      <c r="GW7165" s="77">
        <v>0</v>
      </c>
      <c r="GX7165" s="77">
        <v>0</v>
      </c>
      <c r="GY7165" s="77">
        <v>5.5966209081309407E-2</v>
      </c>
      <c r="GZ7165" s="77">
        <v>9.4279402057373105E-2</v>
      </c>
    </row>
    <row r="7166" spans="187:208" x14ac:dyDescent="0.25">
      <c r="GE7166" s="77" t="s">
        <v>422</v>
      </c>
      <c r="GF7166" s="77" t="s">
        <v>155</v>
      </c>
      <c r="GG7166" s="77" t="s">
        <v>485</v>
      </c>
      <c r="GH7166" s="77" t="s">
        <v>446</v>
      </c>
      <c r="GI7166" s="77">
        <v>2021</v>
      </c>
      <c r="GJ7166" s="77" t="s">
        <v>305</v>
      </c>
      <c r="GK7166" s="77">
        <v>3.6425060683954152E-2</v>
      </c>
      <c r="GL7166" s="77">
        <v>10.015393</v>
      </c>
      <c r="GM7166" s="77">
        <v>2021</v>
      </c>
      <c r="GN7166" s="77" t="s">
        <v>175</v>
      </c>
      <c r="GO7166" s="77">
        <v>0.13250000000000001</v>
      </c>
      <c r="GP7166" s="77">
        <v>3</v>
      </c>
      <c r="GQ7166" s="77">
        <v>0</v>
      </c>
      <c r="GR7166" s="77" t="s">
        <v>423</v>
      </c>
      <c r="GS7166" s="77">
        <v>0.1527377521613833</v>
      </c>
      <c r="GT7166" s="77">
        <v>5.5634818912091363E-3</v>
      </c>
      <c r="GU7166" s="77">
        <v>0.1527377521613833</v>
      </c>
      <c r="GV7166" s="77">
        <v>5.5634818912091363E-3</v>
      </c>
      <c r="GW7166" s="77">
        <v>0</v>
      </c>
      <c r="GX7166" s="77">
        <v>0</v>
      </c>
      <c r="GY7166" s="77">
        <v>0</v>
      </c>
      <c r="GZ7166" s="77">
        <v>0</v>
      </c>
    </row>
    <row r="7167" spans="187:208" x14ac:dyDescent="0.25">
      <c r="GE7167" s="77" t="s">
        <v>425</v>
      </c>
      <c r="GF7167" s="77" t="s">
        <v>155</v>
      </c>
      <c r="GG7167" s="77" t="s">
        <v>485</v>
      </c>
      <c r="GH7167" s="77" t="s">
        <v>446</v>
      </c>
      <c r="GI7167" s="77">
        <v>2021</v>
      </c>
      <c r="GJ7167" s="77" t="s">
        <v>301</v>
      </c>
      <c r="GK7167" s="77">
        <v>1.580872452542875E-3</v>
      </c>
      <c r="GL7167" s="77">
        <v>10.015393</v>
      </c>
      <c r="GM7167" s="77">
        <v>2021</v>
      </c>
      <c r="GN7167" s="77" t="s">
        <v>175</v>
      </c>
      <c r="GO7167" s="77">
        <v>5.3000000000000005E-2</v>
      </c>
      <c r="GP7167" s="77">
        <v>3</v>
      </c>
      <c r="GQ7167" s="77">
        <v>0</v>
      </c>
      <c r="GR7167" s="77" t="s">
        <v>423</v>
      </c>
      <c r="GS7167" s="77">
        <v>5.5966209081309407E-2</v>
      </c>
      <c r="GT7167" s="77">
        <v>8.8475438209896927E-5</v>
      </c>
      <c r="GU7167" s="77">
        <v>5.5966209081309407E-2</v>
      </c>
      <c r="GV7167" s="77">
        <v>8.8475438209896927E-5</v>
      </c>
      <c r="GW7167" s="77">
        <v>0</v>
      </c>
      <c r="GX7167" s="77">
        <v>0</v>
      </c>
      <c r="GY7167" s="77">
        <v>0</v>
      </c>
      <c r="GZ7167" s="77">
        <v>0</v>
      </c>
    </row>
    <row r="7168" spans="187:208" x14ac:dyDescent="0.25">
      <c r="GE7168" s="77" t="s">
        <v>427</v>
      </c>
      <c r="GF7168" s="77" t="s">
        <v>155</v>
      </c>
      <c r="GG7168" s="77" t="s">
        <v>485</v>
      </c>
      <c r="GH7168" s="77" t="s">
        <v>446</v>
      </c>
      <c r="GI7168" s="77">
        <v>2021</v>
      </c>
      <c r="GJ7168" s="77" t="s">
        <v>303</v>
      </c>
      <c r="GK7168" s="77">
        <v>3.9894642198450667E-2</v>
      </c>
      <c r="GL7168" s="77">
        <v>10.015393</v>
      </c>
      <c r="GM7168" s="77">
        <v>2021</v>
      </c>
      <c r="GN7168" s="77" t="s">
        <v>175</v>
      </c>
      <c r="GO7168" s="77">
        <v>5.3000000000000005E-2</v>
      </c>
      <c r="GP7168" s="77">
        <v>3</v>
      </c>
      <c r="GQ7168" s="77">
        <v>0</v>
      </c>
      <c r="GR7168" s="77" t="s">
        <v>423</v>
      </c>
      <c r="GS7168" s="77">
        <v>5.5966209081309407E-2</v>
      </c>
      <c r="GT7168" s="77">
        <v>2.2327518865025192E-3</v>
      </c>
      <c r="GU7168" s="77">
        <v>5.5966209081309407E-2</v>
      </c>
      <c r="GV7168" s="77">
        <v>2.2327518865025192E-3</v>
      </c>
      <c r="GW7168" s="77">
        <v>0</v>
      </c>
      <c r="GX7168" s="77">
        <v>0</v>
      </c>
      <c r="GY7168" s="77">
        <v>0</v>
      </c>
      <c r="GZ7168" s="77">
        <v>0</v>
      </c>
    </row>
    <row r="7169" spans="187:208" x14ac:dyDescent="0.25">
      <c r="GE7169" s="77" t="s">
        <v>422</v>
      </c>
      <c r="GF7169" s="77" t="s">
        <v>155</v>
      </c>
      <c r="GG7169" s="77" t="s">
        <v>485</v>
      </c>
      <c r="GH7169" s="77" t="s">
        <v>446</v>
      </c>
      <c r="GI7169" s="77">
        <v>2022</v>
      </c>
      <c r="GJ7169" s="77" t="s">
        <v>305</v>
      </c>
      <c r="GK7169" s="77">
        <v>3.6425060683954152E-2</v>
      </c>
      <c r="GL7169" s="77">
        <v>10.015393</v>
      </c>
      <c r="GM7169" s="77">
        <v>2022</v>
      </c>
      <c r="GN7169" s="77" t="s">
        <v>175</v>
      </c>
      <c r="GO7169" s="77">
        <v>0.13250000000000001</v>
      </c>
      <c r="GP7169" s="77">
        <v>3</v>
      </c>
      <c r="GQ7169" s="77">
        <v>0</v>
      </c>
      <c r="GR7169" s="77" t="s">
        <v>423</v>
      </c>
      <c r="GS7169" s="77">
        <v>0.1527377521613833</v>
      </c>
      <c r="GT7169" s="77">
        <v>5.5634818912091363E-3</v>
      </c>
      <c r="GU7169" s="77">
        <v>0.1527377521613833</v>
      </c>
      <c r="GV7169" s="77">
        <v>5.5634818912091363E-3</v>
      </c>
      <c r="GW7169" s="77">
        <v>0.1527377521613833</v>
      </c>
      <c r="GX7169" s="77">
        <v>5.5634818912091363E-3</v>
      </c>
      <c r="GY7169" s="77">
        <v>0</v>
      </c>
      <c r="GZ7169" s="77">
        <v>0</v>
      </c>
    </row>
    <row r="7170" spans="187:208" x14ac:dyDescent="0.25">
      <c r="GE7170" s="77" t="s">
        <v>425</v>
      </c>
      <c r="GF7170" s="77" t="s">
        <v>155</v>
      </c>
      <c r="GG7170" s="77" t="s">
        <v>485</v>
      </c>
      <c r="GH7170" s="77" t="s">
        <v>446</v>
      </c>
      <c r="GI7170" s="77">
        <v>2022</v>
      </c>
      <c r="GJ7170" s="77" t="s">
        <v>301</v>
      </c>
      <c r="GK7170" s="77">
        <v>1.580872452542875E-3</v>
      </c>
      <c r="GL7170" s="77">
        <v>10.015393</v>
      </c>
      <c r="GM7170" s="77">
        <v>2022</v>
      </c>
      <c r="GN7170" s="77" t="s">
        <v>175</v>
      </c>
      <c r="GO7170" s="77">
        <v>5.3000000000000005E-2</v>
      </c>
      <c r="GP7170" s="77">
        <v>3</v>
      </c>
      <c r="GQ7170" s="77">
        <v>0</v>
      </c>
      <c r="GR7170" s="77" t="s">
        <v>423</v>
      </c>
      <c r="GS7170" s="77">
        <v>5.5966209081309407E-2</v>
      </c>
      <c r="GT7170" s="77">
        <v>8.8475438209896927E-5</v>
      </c>
      <c r="GU7170" s="77">
        <v>5.5966209081309407E-2</v>
      </c>
      <c r="GV7170" s="77">
        <v>8.8475438209896927E-5</v>
      </c>
      <c r="GW7170" s="77">
        <v>5.5966209081309407E-2</v>
      </c>
      <c r="GX7170" s="77">
        <v>8.8475438209896927E-5</v>
      </c>
      <c r="GY7170" s="77">
        <v>0</v>
      </c>
      <c r="GZ7170" s="77">
        <v>0</v>
      </c>
    </row>
    <row r="7171" spans="187:208" x14ac:dyDescent="0.25">
      <c r="GE7171" s="77" t="s">
        <v>427</v>
      </c>
      <c r="GF7171" s="77" t="s">
        <v>155</v>
      </c>
      <c r="GG7171" s="77" t="s">
        <v>485</v>
      </c>
      <c r="GH7171" s="77" t="s">
        <v>446</v>
      </c>
      <c r="GI7171" s="77">
        <v>2022</v>
      </c>
      <c r="GJ7171" s="77" t="s">
        <v>303</v>
      </c>
      <c r="GK7171" s="77">
        <v>3.9894642198450667E-2</v>
      </c>
      <c r="GL7171" s="77">
        <v>10.015393</v>
      </c>
      <c r="GM7171" s="77">
        <v>2022</v>
      </c>
      <c r="GN7171" s="77" t="s">
        <v>175</v>
      </c>
      <c r="GO7171" s="77">
        <v>5.3000000000000005E-2</v>
      </c>
      <c r="GP7171" s="77">
        <v>3</v>
      </c>
      <c r="GQ7171" s="77">
        <v>0</v>
      </c>
      <c r="GR7171" s="77" t="s">
        <v>423</v>
      </c>
      <c r="GS7171" s="77">
        <v>5.5966209081309407E-2</v>
      </c>
      <c r="GT7171" s="77">
        <v>2.2327518865025192E-3</v>
      </c>
      <c r="GU7171" s="77">
        <v>5.5966209081309407E-2</v>
      </c>
      <c r="GV7171" s="77">
        <v>2.2327518865025192E-3</v>
      </c>
      <c r="GW7171" s="77">
        <v>5.5966209081309407E-2</v>
      </c>
      <c r="GX7171" s="77">
        <v>2.2327518865025192E-3</v>
      </c>
      <c r="GY7171" s="77">
        <v>0</v>
      </c>
      <c r="GZ7171" s="77">
        <v>0</v>
      </c>
    </row>
    <row r="7172" spans="187:208" x14ac:dyDescent="0.25">
      <c r="GE7172" s="77" t="s">
        <v>422</v>
      </c>
      <c r="GF7172" s="77" t="s">
        <v>155</v>
      </c>
      <c r="GG7172" s="77" t="s">
        <v>485</v>
      </c>
      <c r="GH7172" s="77" t="s">
        <v>446</v>
      </c>
      <c r="GI7172" s="77">
        <v>2023</v>
      </c>
      <c r="GJ7172" s="77" t="s">
        <v>305</v>
      </c>
      <c r="GK7172" s="77">
        <v>3.7590224611390638E-2</v>
      </c>
      <c r="GL7172" s="77">
        <v>10.015393</v>
      </c>
      <c r="GM7172" s="77">
        <v>2023</v>
      </c>
      <c r="GN7172" s="77" t="s">
        <v>175</v>
      </c>
      <c r="GO7172" s="77">
        <v>0.13250000000000001</v>
      </c>
      <c r="GP7172" s="77">
        <v>3</v>
      </c>
      <c r="GQ7172" s="77">
        <v>0</v>
      </c>
      <c r="GR7172" s="77" t="s">
        <v>423</v>
      </c>
      <c r="GS7172" s="77">
        <v>0</v>
      </c>
      <c r="GT7172" s="77">
        <v>0</v>
      </c>
      <c r="GU7172" s="77">
        <v>0.1527377521613833</v>
      </c>
      <c r="GV7172" s="77">
        <v>5.7414464103853141E-3</v>
      </c>
      <c r="GW7172" s="77">
        <v>0.1527377521613833</v>
      </c>
      <c r="GX7172" s="77">
        <v>5.7414464103853141E-3</v>
      </c>
      <c r="GY7172" s="77">
        <v>0.1527377521613833</v>
      </c>
      <c r="GZ7172" s="77">
        <v>5.7414464103853141E-3</v>
      </c>
    </row>
    <row r="7173" spans="187:208" x14ac:dyDescent="0.25">
      <c r="GE7173" s="77" t="s">
        <v>425</v>
      </c>
      <c r="GF7173" s="77" t="s">
        <v>155</v>
      </c>
      <c r="GG7173" s="77" t="s">
        <v>485</v>
      </c>
      <c r="GH7173" s="77" t="s">
        <v>446</v>
      </c>
      <c r="GI7173" s="77">
        <v>2023</v>
      </c>
      <c r="GJ7173" s="77" t="s">
        <v>301</v>
      </c>
      <c r="GK7173" s="77">
        <v>1.631433411568446E-3</v>
      </c>
      <c r="GL7173" s="77">
        <v>10.015393</v>
      </c>
      <c r="GM7173" s="77">
        <v>2023</v>
      </c>
      <c r="GN7173" s="77" t="s">
        <v>175</v>
      </c>
      <c r="GO7173" s="77">
        <v>5.3000000000000005E-2</v>
      </c>
      <c r="GP7173" s="77">
        <v>3</v>
      </c>
      <c r="GQ7173" s="77">
        <v>0</v>
      </c>
      <c r="GR7173" s="77" t="s">
        <v>423</v>
      </c>
      <c r="GS7173" s="77">
        <v>0</v>
      </c>
      <c r="GT7173" s="77">
        <v>0</v>
      </c>
      <c r="GU7173" s="77">
        <v>5.5966209081309407E-2</v>
      </c>
      <c r="GV7173" s="77">
        <v>9.1305143414073552E-5</v>
      </c>
      <c r="GW7173" s="77">
        <v>5.5966209081309407E-2</v>
      </c>
      <c r="GX7173" s="77">
        <v>9.1305143414073552E-5</v>
      </c>
      <c r="GY7173" s="77">
        <v>5.5966209081309407E-2</v>
      </c>
      <c r="GZ7173" s="77">
        <v>9.1305143414073552E-5</v>
      </c>
    </row>
    <row r="7174" spans="187:208" x14ac:dyDescent="0.25">
      <c r="GE7174" s="77" t="s">
        <v>427</v>
      </c>
      <c r="GF7174" s="77" t="s">
        <v>155</v>
      </c>
      <c r="GG7174" s="77" t="s">
        <v>485</v>
      </c>
      <c r="GH7174" s="77" t="s">
        <v>446</v>
      </c>
      <c r="GI7174" s="77">
        <v>2023</v>
      </c>
      <c r="GJ7174" s="77" t="s">
        <v>303</v>
      </c>
      <c r="GK7174" s="77">
        <v>4.1186611014017563E-2</v>
      </c>
      <c r="GL7174" s="77">
        <v>10.015393</v>
      </c>
      <c r="GM7174" s="77">
        <v>2023</v>
      </c>
      <c r="GN7174" s="77" t="s">
        <v>175</v>
      </c>
      <c r="GO7174" s="77">
        <v>5.3000000000000005E-2</v>
      </c>
      <c r="GP7174" s="77">
        <v>3</v>
      </c>
      <c r="GQ7174" s="77">
        <v>0</v>
      </c>
      <c r="GR7174" s="77" t="s">
        <v>423</v>
      </c>
      <c r="GS7174" s="77">
        <v>0</v>
      </c>
      <c r="GT7174" s="77">
        <v>0</v>
      </c>
      <c r="GU7174" s="77">
        <v>5.5966209081309407E-2</v>
      </c>
      <c r="GV7174" s="77">
        <v>2.3050584833610678E-3</v>
      </c>
      <c r="GW7174" s="77">
        <v>5.5966209081309407E-2</v>
      </c>
      <c r="GX7174" s="77">
        <v>2.3050584833610678E-3</v>
      </c>
      <c r="GY7174" s="77">
        <v>5.5966209081309407E-2</v>
      </c>
      <c r="GZ7174" s="77">
        <v>2.3050584833610678E-3</v>
      </c>
    </row>
    <row r="7175" spans="187:208" x14ac:dyDescent="0.25">
      <c r="GE7175" s="77" t="s">
        <v>422</v>
      </c>
      <c r="GF7175" s="77" t="s">
        <v>155</v>
      </c>
      <c r="GG7175" s="77" t="s">
        <v>485</v>
      </c>
      <c r="GH7175" s="77" t="s">
        <v>446</v>
      </c>
      <c r="GI7175" s="77">
        <v>2024</v>
      </c>
      <c r="GJ7175" s="77" t="s">
        <v>305</v>
      </c>
      <c r="GK7175" s="77">
        <v>3.7590224611390638E-2</v>
      </c>
      <c r="GL7175" s="77">
        <v>10.015393</v>
      </c>
      <c r="GM7175" s="77">
        <v>2024</v>
      </c>
      <c r="GN7175" s="77" t="s">
        <v>175</v>
      </c>
      <c r="GO7175" s="77">
        <v>0.13250000000000001</v>
      </c>
      <c r="GP7175" s="77">
        <v>3</v>
      </c>
      <c r="GQ7175" s="77">
        <v>0</v>
      </c>
      <c r="GR7175" s="77" t="s">
        <v>423</v>
      </c>
      <c r="GS7175" s="77">
        <v>0</v>
      </c>
      <c r="GT7175" s="77">
        <v>0</v>
      </c>
      <c r="GU7175" s="77">
        <v>0</v>
      </c>
      <c r="GV7175" s="77">
        <v>0</v>
      </c>
      <c r="GW7175" s="77">
        <v>0.1527377521613833</v>
      </c>
      <c r="GX7175" s="77">
        <v>5.7414464103853141E-3</v>
      </c>
      <c r="GY7175" s="77">
        <v>0.1527377521613833</v>
      </c>
      <c r="GZ7175" s="77">
        <v>5.7414464103853141E-3</v>
      </c>
    </row>
    <row r="7176" spans="187:208" x14ac:dyDescent="0.25">
      <c r="GE7176" s="77" t="s">
        <v>425</v>
      </c>
      <c r="GF7176" s="77" t="s">
        <v>155</v>
      </c>
      <c r="GG7176" s="77" t="s">
        <v>485</v>
      </c>
      <c r="GH7176" s="77" t="s">
        <v>446</v>
      </c>
      <c r="GI7176" s="77">
        <v>2024</v>
      </c>
      <c r="GJ7176" s="77" t="s">
        <v>301</v>
      </c>
      <c r="GK7176" s="77">
        <v>1.631433411568446E-3</v>
      </c>
      <c r="GL7176" s="77">
        <v>10.015393</v>
      </c>
      <c r="GM7176" s="77">
        <v>2024</v>
      </c>
      <c r="GN7176" s="77" t="s">
        <v>175</v>
      </c>
      <c r="GO7176" s="77">
        <v>5.3000000000000005E-2</v>
      </c>
      <c r="GP7176" s="77">
        <v>3</v>
      </c>
      <c r="GQ7176" s="77">
        <v>0</v>
      </c>
      <c r="GR7176" s="77" t="s">
        <v>423</v>
      </c>
      <c r="GS7176" s="77">
        <v>0</v>
      </c>
      <c r="GT7176" s="77">
        <v>0</v>
      </c>
      <c r="GU7176" s="77">
        <v>0</v>
      </c>
      <c r="GV7176" s="77">
        <v>0</v>
      </c>
      <c r="GW7176" s="77">
        <v>5.5966209081309407E-2</v>
      </c>
      <c r="GX7176" s="77">
        <v>9.1305143414073552E-5</v>
      </c>
      <c r="GY7176" s="77">
        <v>5.5966209081309407E-2</v>
      </c>
      <c r="GZ7176" s="77">
        <v>9.1305143414073552E-5</v>
      </c>
    </row>
    <row r="7177" spans="187:208" x14ac:dyDescent="0.25">
      <c r="GE7177" s="77" t="s">
        <v>427</v>
      </c>
      <c r="GF7177" s="77" t="s">
        <v>155</v>
      </c>
      <c r="GG7177" s="77" t="s">
        <v>485</v>
      </c>
      <c r="GH7177" s="77" t="s">
        <v>446</v>
      </c>
      <c r="GI7177" s="77">
        <v>2024</v>
      </c>
      <c r="GJ7177" s="77" t="s">
        <v>303</v>
      </c>
      <c r="GK7177" s="77">
        <v>4.1186611014017563E-2</v>
      </c>
      <c r="GL7177" s="77">
        <v>10.015393</v>
      </c>
      <c r="GM7177" s="77">
        <v>2024</v>
      </c>
      <c r="GN7177" s="77" t="s">
        <v>175</v>
      </c>
      <c r="GO7177" s="77">
        <v>5.3000000000000005E-2</v>
      </c>
      <c r="GP7177" s="77">
        <v>3</v>
      </c>
      <c r="GQ7177" s="77">
        <v>0</v>
      </c>
      <c r="GR7177" s="77" t="s">
        <v>423</v>
      </c>
      <c r="GS7177" s="77">
        <v>0</v>
      </c>
      <c r="GT7177" s="77">
        <v>0</v>
      </c>
      <c r="GU7177" s="77">
        <v>0</v>
      </c>
      <c r="GV7177" s="77">
        <v>0</v>
      </c>
      <c r="GW7177" s="77">
        <v>5.5966209081309407E-2</v>
      </c>
      <c r="GX7177" s="77">
        <v>2.3050584833610678E-3</v>
      </c>
      <c r="GY7177" s="77">
        <v>5.5966209081309407E-2</v>
      </c>
      <c r="GZ7177" s="77">
        <v>2.3050584833610678E-3</v>
      </c>
    </row>
    <row r="7178" spans="187:208" x14ac:dyDescent="0.25">
      <c r="GE7178" s="77" t="s">
        <v>422</v>
      </c>
      <c r="GF7178" s="77" t="s">
        <v>155</v>
      </c>
      <c r="GG7178" s="77" t="s">
        <v>485</v>
      </c>
      <c r="GH7178" s="77" t="s">
        <v>446</v>
      </c>
      <c r="GI7178" s="77">
        <v>2025</v>
      </c>
      <c r="GJ7178" s="77" t="s">
        <v>305</v>
      </c>
      <c r="GK7178" s="77">
        <v>3.7590224611390638E-2</v>
      </c>
      <c r="GL7178" s="77">
        <v>10.015393</v>
      </c>
      <c r="GM7178" s="77">
        <v>2025</v>
      </c>
      <c r="GN7178" s="77" t="s">
        <v>175</v>
      </c>
      <c r="GO7178" s="77">
        <v>0.13250000000000001</v>
      </c>
      <c r="GP7178" s="77">
        <v>3</v>
      </c>
      <c r="GQ7178" s="77">
        <v>0</v>
      </c>
      <c r="GR7178" s="77" t="s">
        <v>423</v>
      </c>
      <c r="GS7178" s="77">
        <v>0</v>
      </c>
      <c r="GT7178" s="77">
        <v>0</v>
      </c>
      <c r="GU7178" s="77">
        <v>0</v>
      </c>
      <c r="GV7178" s="77">
        <v>0</v>
      </c>
      <c r="GW7178" s="77">
        <v>0</v>
      </c>
      <c r="GX7178" s="77">
        <v>0</v>
      </c>
      <c r="GY7178" s="77">
        <v>0.1527377521613833</v>
      </c>
      <c r="GZ7178" s="77">
        <v>5.7414464103853141E-3</v>
      </c>
    </row>
    <row r="7179" spans="187:208" x14ac:dyDescent="0.25">
      <c r="GE7179" s="77" t="s">
        <v>425</v>
      </c>
      <c r="GF7179" s="77" t="s">
        <v>155</v>
      </c>
      <c r="GG7179" s="77" t="s">
        <v>485</v>
      </c>
      <c r="GH7179" s="77" t="s">
        <v>446</v>
      </c>
      <c r="GI7179" s="77">
        <v>2025</v>
      </c>
      <c r="GJ7179" s="77" t="s">
        <v>301</v>
      </c>
      <c r="GK7179" s="77">
        <v>1.631433411568446E-3</v>
      </c>
      <c r="GL7179" s="77">
        <v>10.015393</v>
      </c>
      <c r="GM7179" s="77">
        <v>2025</v>
      </c>
      <c r="GN7179" s="77" t="s">
        <v>175</v>
      </c>
      <c r="GO7179" s="77">
        <v>5.3000000000000005E-2</v>
      </c>
      <c r="GP7179" s="77">
        <v>3</v>
      </c>
      <c r="GQ7179" s="77">
        <v>0</v>
      </c>
      <c r="GR7179" s="77" t="s">
        <v>423</v>
      </c>
      <c r="GS7179" s="77">
        <v>0</v>
      </c>
      <c r="GT7179" s="77">
        <v>0</v>
      </c>
      <c r="GU7179" s="77">
        <v>0</v>
      </c>
      <c r="GV7179" s="77">
        <v>0</v>
      </c>
      <c r="GW7179" s="77">
        <v>0</v>
      </c>
      <c r="GX7179" s="77">
        <v>0</v>
      </c>
      <c r="GY7179" s="77">
        <v>5.5966209081309407E-2</v>
      </c>
      <c r="GZ7179" s="77">
        <v>9.1305143414073552E-5</v>
      </c>
    </row>
    <row r="7180" spans="187:208" x14ac:dyDescent="0.25">
      <c r="GE7180" s="77" t="s">
        <v>427</v>
      </c>
      <c r="GF7180" s="77" t="s">
        <v>155</v>
      </c>
      <c r="GG7180" s="77" t="s">
        <v>485</v>
      </c>
      <c r="GH7180" s="77" t="s">
        <v>446</v>
      </c>
      <c r="GI7180" s="77">
        <v>2025</v>
      </c>
      <c r="GJ7180" s="77" t="s">
        <v>303</v>
      </c>
      <c r="GK7180" s="77">
        <v>4.1186611014017563E-2</v>
      </c>
      <c r="GL7180" s="77">
        <v>10.015393</v>
      </c>
      <c r="GM7180" s="77">
        <v>2025</v>
      </c>
      <c r="GN7180" s="77" t="s">
        <v>175</v>
      </c>
      <c r="GO7180" s="77">
        <v>5.3000000000000005E-2</v>
      </c>
      <c r="GP7180" s="77">
        <v>3</v>
      </c>
      <c r="GQ7180" s="77">
        <v>0</v>
      </c>
      <c r="GR7180" s="77" t="s">
        <v>423</v>
      </c>
      <c r="GS7180" s="77">
        <v>0</v>
      </c>
      <c r="GT7180" s="77">
        <v>0</v>
      </c>
      <c r="GU7180" s="77">
        <v>0</v>
      </c>
      <c r="GV7180" s="77">
        <v>0</v>
      </c>
      <c r="GW7180" s="77">
        <v>0</v>
      </c>
      <c r="GX7180" s="77">
        <v>0</v>
      </c>
      <c r="GY7180" s="77">
        <v>5.5966209081309407E-2</v>
      </c>
      <c r="GZ7180" s="77">
        <v>2.3050584833610678E-3</v>
      </c>
    </row>
    <row r="7181" spans="187:208" x14ac:dyDescent="0.25">
      <c r="GE7181" s="77" t="s">
        <v>422</v>
      </c>
      <c r="GF7181" s="77" t="s">
        <v>155</v>
      </c>
      <c r="GG7181" s="77" t="s">
        <v>485</v>
      </c>
      <c r="GH7181" s="77" t="s">
        <v>453</v>
      </c>
      <c r="GI7181" s="77">
        <v>2021</v>
      </c>
      <c r="GJ7181" s="77" t="s">
        <v>305</v>
      </c>
      <c r="GK7181" s="77">
        <v>222.2294216277995</v>
      </c>
      <c r="GL7181" s="77">
        <v>10.015393</v>
      </c>
      <c r="GM7181" s="77">
        <v>2021</v>
      </c>
      <c r="GN7181" s="77" t="s">
        <v>175</v>
      </c>
      <c r="GO7181" s="77">
        <v>0.13250000000000001</v>
      </c>
      <c r="GP7181" s="77">
        <v>3</v>
      </c>
      <c r="GQ7181" s="77">
        <v>0</v>
      </c>
      <c r="GR7181" s="77" t="s">
        <v>423</v>
      </c>
      <c r="GS7181" s="77">
        <v>0.1527377521613833</v>
      </c>
      <c r="GT7181" s="77">
        <v>33.942822323554395</v>
      </c>
      <c r="GU7181" s="77">
        <v>0.1527377521613833</v>
      </c>
      <c r="GV7181" s="77">
        <v>33.942822323554395</v>
      </c>
      <c r="GW7181" s="77">
        <v>0</v>
      </c>
      <c r="GX7181" s="77">
        <v>0</v>
      </c>
      <c r="GY7181" s="77">
        <v>0</v>
      </c>
      <c r="GZ7181" s="77">
        <v>0</v>
      </c>
    </row>
    <row r="7182" spans="187:208" x14ac:dyDescent="0.25">
      <c r="GE7182" s="77" t="s">
        <v>425</v>
      </c>
      <c r="GF7182" s="77" t="s">
        <v>155</v>
      </c>
      <c r="GG7182" s="77" t="s">
        <v>485</v>
      </c>
      <c r="GH7182" s="77" t="s">
        <v>453</v>
      </c>
      <c r="GI7182" s="77">
        <v>2021</v>
      </c>
      <c r="GJ7182" s="77" t="s">
        <v>301</v>
      </c>
      <c r="GK7182" s="77">
        <v>8585.7228092479199</v>
      </c>
      <c r="GL7182" s="77">
        <v>10.015393</v>
      </c>
      <c r="GM7182" s="77">
        <v>2021</v>
      </c>
      <c r="GN7182" s="77" t="s">
        <v>175</v>
      </c>
      <c r="GO7182" s="77">
        <v>5.3000000000000005E-2</v>
      </c>
      <c r="GP7182" s="77">
        <v>3</v>
      </c>
      <c r="GQ7182" s="77">
        <v>0</v>
      </c>
      <c r="GR7182" s="77" t="s">
        <v>423</v>
      </c>
      <c r="GS7182" s="77">
        <v>5.5966209081309407E-2</v>
      </c>
      <c r="GT7182" s="77">
        <v>480.51035785653625</v>
      </c>
      <c r="GU7182" s="77">
        <v>5.5966209081309407E-2</v>
      </c>
      <c r="GV7182" s="77">
        <v>480.51035785653625</v>
      </c>
      <c r="GW7182" s="77">
        <v>0</v>
      </c>
      <c r="GX7182" s="77">
        <v>0</v>
      </c>
      <c r="GY7182" s="77">
        <v>0</v>
      </c>
      <c r="GZ7182" s="77">
        <v>0</v>
      </c>
    </row>
    <row r="7183" spans="187:208" x14ac:dyDescent="0.25">
      <c r="GE7183" s="77" t="s">
        <v>427</v>
      </c>
      <c r="GF7183" s="77" t="s">
        <v>155</v>
      </c>
      <c r="GG7183" s="77" t="s">
        <v>485</v>
      </c>
      <c r="GH7183" s="77" t="s">
        <v>453</v>
      </c>
      <c r="GI7183" s="77">
        <v>2021</v>
      </c>
      <c r="GJ7183" s="77" t="s">
        <v>303</v>
      </c>
      <c r="GK7183" s="77">
        <v>5338.1784104567178</v>
      </c>
      <c r="GL7183" s="77">
        <v>10.015393</v>
      </c>
      <c r="GM7183" s="77">
        <v>2021</v>
      </c>
      <c r="GN7183" s="77" t="s">
        <v>175</v>
      </c>
      <c r="GO7183" s="77">
        <v>5.3000000000000005E-2</v>
      </c>
      <c r="GP7183" s="77">
        <v>3</v>
      </c>
      <c r="GQ7183" s="77">
        <v>0</v>
      </c>
      <c r="GR7183" s="77" t="s">
        <v>423</v>
      </c>
      <c r="GS7183" s="77">
        <v>5.5966209081309407E-2</v>
      </c>
      <c r="GT7183" s="77">
        <v>298.75760903295259</v>
      </c>
      <c r="GU7183" s="77">
        <v>5.5966209081309407E-2</v>
      </c>
      <c r="GV7183" s="77">
        <v>298.75760903295259</v>
      </c>
      <c r="GW7183" s="77">
        <v>0</v>
      </c>
      <c r="GX7183" s="77">
        <v>0</v>
      </c>
      <c r="GY7183" s="77">
        <v>0</v>
      </c>
      <c r="GZ7183" s="77">
        <v>0</v>
      </c>
    </row>
    <row r="7184" spans="187:208" x14ac:dyDescent="0.25">
      <c r="GE7184" s="77" t="s">
        <v>422</v>
      </c>
      <c r="GF7184" s="77" t="s">
        <v>155</v>
      </c>
      <c r="GG7184" s="77" t="s">
        <v>485</v>
      </c>
      <c r="GH7184" s="77" t="s">
        <v>453</v>
      </c>
      <c r="GI7184" s="77">
        <v>2022</v>
      </c>
      <c r="GJ7184" s="77" t="s">
        <v>305</v>
      </c>
      <c r="GK7184" s="77">
        <v>222.2294216277995</v>
      </c>
      <c r="GL7184" s="77">
        <v>10.015393</v>
      </c>
      <c r="GM7184" s="77">
        <v>2022</v>
      </c>
      <c r="GN7184" s="77" t="s">
        <v>175</v>
      </c>
      <c r="GO7184" s="77">
        <v>0.13250000000000001</v>
      </c>
      <c r="GP7184" s="77">
        <v>3</v>
      </c>
      <c r="GQ7184" s="77">
        <v>0</v>
      </c>
      <c r="GR7184" s="77" t="s">
        <v>423</v>
      </c>
      <c r="GS7184" s="77">
        <v>0.1527377521613833</v>
      </c>
      <c r="GT7184" s="77">
        <v>33.942822323554395</v>
      </c>
      <c r="GU7184" s="77">
        <v>0.1527377521613833</v>
      </c>
      <c r="GV7184" s="77">
        <v>33.942822323554395</v>
      </c>
      <c r="GW7184" s="77">
        <v>0.1527377521613833</v>
      </c>
      <c r="GX7184" s="77">
        <v>33.942822323554395</v>
      </c>
      <c r="GY7184" s="77">
        <v>0</v>
      </c>
      <c r="GZ7184" s="77">
        <v>0</v>
      </c>
    </row>
    <row r="7185" spans="187:208" x14ac:dyDescent="0.25">
      <c r="GE7185" s="77" t="s">
        <v>425</v>
      </c>
      <c r="GF7185" s="77" t="s">
        <v>155</v>
      </c>
      <c r="GG7185" s="77" t="s">
        <v>485</v>
      </c>
      <c r="GH7185" s="77" t="s">
        <v>453</v>
      </c>
      <c r="GI7185" s="77">
        <v>2022</v>
      </c>
      <c r="GJ7185" s="77" t="s">
        <v>301</v>
      </c>
      <c r="GK7185" s="77">
        <v>8585.7228092479199</v>
      </c>
      <c r="GL7185" s="77">
        <v>10.015393</v>
      </c>
      <c r="GM7185" s="77">
        <v>2022</v>
      </c>
      <c r="GN7185" s="77" t="s">
        <v>175</v>
      </c>
      <c r="GO7185" s="77">
        <v>5.3000000000000005E-2</v>
      </c>
      <c r="GP7185" s="77">
        <v>3</v>
      </c>
      <c r="GQ7185" s="77">
        <v>0</v>
      </c>
      <c r="GR7185" s="77" t="s">
        <v>423</v>
      </c>
      <c r="GS7185" s="77">
        <v>5.5966209081309407E-2</v>
      </c>
      <c r="GT7185" s="77">
        <v>480.51035785653625</v>
      </c>
      <c r="GU7185" s="77">
        <v>5.5966209081309407E-2</v>
      </c>
      <c r="GV7185" s="77">
        <v>480.51035785653625</v>
      </c>
      <c r="GW7185" s="77">
        <v>5.5966209081309407E-2</v>
      </c>
      <c r="GX7185" s="77">
        <v>480.51035785653625</v>
      </c>
      <c r="GY7185" s="77">
        <v>0</v>
      </c>
      <c r="GZ7185" s="77">
        <v>0</v>
      </c>
    </row>
    <row r="7186" spans="187:208" x14ac:dyDescent="0.25">
      <c r="GE7186" s="77" t="s">
        <v>427</v>
      </c>
      <c r="GF7186" s="77" t="s">
        <v>155</v>
      </c>
      <c r="GG7186" s="77" t="s">
        <v>485</v>
      </c>
      <c r="GH7186" s="77" t="s">
        <v>453</v>
      </c>
      <c r="GI7186" s="77">
        <v>2022</v>
      </c>
      <c r="GJ7186" s="77" t="s">
        <v>303</v>
      </c>
      <c r="GK7186" s="77">
        <v>5338.1784104567178</v>
      </c>
      <c r="GL7186" s="77">
        <v>10.015393</v>
      </c>
      <c r="GM7186" s="77">
        <v>2022</v>
      </c>
      <c r="GN7186" s="77" t="s">
        <v>175</v>
      </c>
      <c r="GO7186" s="77">
        <v>5.3000000000000005E-2</v>
      </c>
      <c r="GP7186" s="77">
        <v>3</v>
      </c>
      <c r="GQ7186" s="77">
        <v>0</v>
      </c>
      <c r="GR7186" s="77" t="s">
        <v>423</v>
      </c>
      <c r="GS7186" s="77">
        <v>5.5966209081309407E-2</v>
      </c>
      <c r="GT7186" s="77">
        <v>298.75760903295259</v>
      </c>
      <c r="GU7186" s="77">
        <v>5.5966209081309407E-2</v>
      </c>
      <c r="GV7186" s="77">
        <v>298.75760903295259</v>
      </c>
      <c r="GW7186" s="77">
        <v>5.5966209081309407E-2</v>
      </c>
      <c r="GX7186" s="77">
        <v>298.75760903295259</v>
      </c>
      <c r="GY7186" s="77">
        <v>0</v>
      </c>
      <c r="GZ7186" s="77">
        <v>0</v>
      </c>
    </row>
    <row r="7187" spans="187:208" x14ac:dyDescent="0.25">
      <c r="GE7187" s="77" t="s">
        <v>422</v>
      </c>
      <c r="GF7187" s="77" t="s">
        <v>155</v>
      </c>
      <c r="GG7187" s="77" t="s">
        <v>485</v>
      </c>
      <c r="GH7187" s="77" t="s">
        <v>453</v>
      </c>
      <c r="GI7187" s="77">
        <v>2023</v>
      </c>
      <c r="GJ7187" s="77" t="s">
        <v>305</v>
      </c>
      <c r="GK7187" s="77">
        <v>233.23007680791639</v>
      </c>
      <c r="GL7187" s="77">
        <v>10.015393</v>
      </c>
      <c r="GM7187" s="77">
        <v>2023</v>
      </c>
      <c r="GN7187" s="77" t="s">
        <v>175</v>
      </c>
      <c r="GO7187" s="77">
        <v>0.13250000000000001</v>
      </c>
      <c r="GP7187" s="77">
        <v>3</v>
      </c>
      <c r="GQ7187" s="77">
        <v>0</v>
      </c>
      <c r="GR7187" s="77" t="s">
        <v>423</v>
      </c>
      <c r="GS7187" s="77">
        <v>0</v>
      </c>
      <c r="GT7187" s="77">
        <v>0</v>
      </c>
      <c r="GU7187" s="77">
        <v>0.1527377521613833</v>
      </c>
      <c r="GV7187" s="77">
        <v>35.623037668067923</v>
      </c>
      <c r="GW7187" s="77">
        <v>0.1527377521613833</v>
      </c>
      <c r="GX7187" s="77">
        <v>35.623037668067923</v>
      </c>
      <c r="GY7187" s="77">
        <v>0.1527377521613833</v>
      </c>
      <c r="GZ7187" s="77">
        <v>35.623037668067923</v>
      </c>
    </row>
    <row r="7188" spans="187:208" x14ac:dyDescent="0.25">
      <c r="GE7188" s="77" t="s">
        <v>425</v>
      </c>
      <c r="GF7188" s="77" t="s">
        <v>155</v>
      </c>
      <c r="GG7188" s="77" t="s">
        <v>485</v>
      </c>
      <c r="GH7188" s="77" t="s">
        <v>453</v>
      </c>
      <c r="GI7188" s="77">
        <v>2023</v>
      </c>
      <c r="GJ7188" s="77" t="s">
        <v>301</v>
      </c>
      <c r="GK7188" s="77">
        <v>8896.5159934285621</v>
      </c>
      <c r="GL7188" s="77">
        <v>10.015393</v>
      </c>
      <c r="GM7188" s="77">
        <v>2023</v>
      </c>
      <c r="GN7188" s="77" t="s">
        <v>175</v>
      </c>
      <c r="GO7188" s="77">
        <v>5.3000000000000005E-2</v>
      </c>
      <c r="GP7188" s="77">
        <v>3</v>
      </c>
      <c r="GQ7188" s="77">
        <v>0</v>
      </c>
      <c r="GR7188" s="77" t="s">
        <v>423</v>
      </c>
      <c r="GS7188" s="77">
        <v>0</v>
      </c>
      <c r="GT7188" s="77">
        <v>0</v>
      </c>
      <c r="GU7188" s="77">
        <v>5.5966209081309407E-2</v>
      </c>
      <c r="GV7188" s="77">
        <v>497.90427418343597</v>
      </c>
      <c r="GW7188" s="77">
        <v>5.5966209081309407E-2</v>
      </c>
      <c r="GX7188" s="77">
        <v>497.90427418343597</v>
      </c>
      <c r="GY7188" s="77">
        <v>5.5966209081309407E-2</v>
      </c>
      <c r="GZ7188" s="77">
        <v>497.90427418343597</v>
      </c>
    </row>
    <row r="7189" spans="187:208" x14ac:dyDescent="0.25">
      <c r="GE7189" s="77" t="s">
        <v>427</v>
      </c>
      <c r="GF7189" s="77" t="s">
        <v>155</v>
      </c>
      <c r="GG7189" s="77" t="s">
        <v>485</v>
      </c>
      <c r="GH7189" s="77" t="s">
        <v>453</v>
      </c>
      <c r="GI7189" s="77">
        <v>2023</v>
      </c>
      <c r="GJ7189" s="77" t="s">
        <v>303</v>
      </c>
      <c r="GK7189" s="77">
        <v>5534.8914862000684</v>
      </c>
      <c r="GL7189" s="77">
        <v>10.015393</v>
      </c>
      <c r="GM7189" s="77">
        <v>2023</v>
      </c>
      <c r="GN7189" s="77" t="s">
        <v>175</v>
      </c>
      <c r="GO7189" s="77">
        <v>5.3000000000000005E-2</v>
      </c>
      <c r="GP7189" s="77">
        <v>3</v>
      </c>
      <c r="GQ7189" s="77">
        <v>0</v>
      </c>
      <c r="GR7189" s="77" t="s">
        <v>423</v>
      </c>
      <c r="GS7189" s="77">
        <v>0</v>
      </c>
      <c r="GT7189" s="77">
        <v>0</v>
      </c>
      <c r="GU7189" s="77">
        <v>5.5966209081309407E-2</v>
      </c>
      <c r="GV7189" s="77">
        <v>309.7668941590324</v>
      </c>
      <c r="GW7189" s="77">
        <v>5.5966209081309407E-2</v>
      </c>
      <c r="GX7189" s="77">
        <v>309.7668941590324</v>
      </c>
      <c r="GY7189" s="77">
        <v>5.5966209081309407E-2</v>
      </c>
      <c r="GZ7189" s="77">
        <v>309.7668941590324</v>
      </c>
    </row>
    <row r="7190" spans="187:208" x14ac:dyDescent="0.25">
      <c r="GE7190" s="77" t="s">
        <v>422</v>
      </c>
      <c r="GF7190" s="77" t="s">
        <v>155</v>
      </c>
      <c r="GG7190" s="77" t="s">
        <v>485</v>
      </c>
      <c r="GH7190" s="77" t="s">
        <v>453</v>
      </c>
      <c r="GI7190" s="77">
        <v>2024</v>
      </c>
      <c r="GJ7190" s="77" t="s">
        <v>305</v>
      </c>
      <c r="GK7190" s="77">
        <v>233.23007680791639</v>
      </c>
      <c r="GL7190" s="77">
        <v>10.015393</v>
      </c>
      <c r="GM7190" s="77">
        <v>2024</v>
      </c>
      <c r="GN7190" s="77" t="s">
        <v>175</v>
      </c>
      <c r="GO7190" s="77">
        <v>0.13250000000000001</v>
      </c>
      <c r="GP7190" s="77">
        <v>3</v>
      </c>
      <c r="GQ7190" s="77">
        <v>0</v>
      </c>
      <c r="GR7190" s="77" t="s">
        <v>423</v>
      </c>
      <c r="GS7190" s="77">
        <v>0</v>
      </c>
      <c r="GT7190" s="77">
        <v>0</v>
      </c>
      <c r="GU7190" s="77">
        <v>0</v>
      </c>
      <c r="GV7190" s="77">
        <v>0</v>
      </c>
      <c r="GW7190" s="77">
        <v>0.1527377521613833</v>
      </c>
      <c r="GX7190" s="77">
        <v>35.623037668067923</v>
      </c>
      <c r="GY7190" s="77">
        <v>0.1527377521613833</v>
      </c>
      <c r="GZ7190" s="77">
        <v>35.623037668067923</v>
      </c>
    </row>
    <row r="7191" spans="187:208" x14ac:dyDescent="0.25">
      <c r="GE7191" s="77" t="s">
        <v>425</v>
      </c>
      <c r="GF7191" s="77" t="s">
        <v>155</v>
      </c>
      <c r="GG7191" s="77" t="s">
        <v>485</v>
      </c>
      <c r="GH7191" s="77" t="s">
        <v>453</v>
      </c>
      <c r="GI7191" s="77">
        <v>2024</v>
      </c>
      <c r="GJ7191" s="77" t="s">
        <v>301</v>
      </c>
      <c r="GK7191" s="77">
        <v>8896.5159934285621</v>
      </c>
      <c r="GL7191" s="77">
        <v>10.015393</v>
      </c>
      <c r="GM7191" s="77">
        <v>2024</v>
      </c>
      <c r="GN7191" s="77" t="s">
        <v>175</v>
      </c>
      <c r="GO7191" s="77">
        <v>5.3000000000000005E-2</v>
      </c>
      <c r="GP7191" s="77">
        <v>3</v>
      </c>
      <c r="GQ7191" s="77">
        <v>0</v>
      </c>
      <c r="GR7191" s="77" t="s">
        <v>423</v>
      </c>
      <c r="GS7191" s="77">
        <v>0</v>
      </c>
      <c r="GT7191" s="77">
        <v>0</v>
      </c>
      <c r="GU7191" s="77">
        <v>0</v>
      </c>
      <c r="GV7191" s="77">
        <v>0</v>
      </c>
      <c r="GW7191" s="77">
        <v>5.5966209081309407E-2</v>
      </c>
      <c r="GX7191" s="77">
        <v>497.90427418343597</v>
      </c>
      <c r="GY7191" s="77">
        <v>5.5966209081309407E-2</v>
      </c>
      <c r="GZ7191" s="77">
        <v>497.90427418343597</v>
      </c>
    </row>
    <row r="7192" spans="187:208" x14ac:dyDescent="0.25">
      <c r="GE7192" s="77" t="s">
        <v>427</v>
      </c>
      <c r="GF7192" s="77" t="s">
        <v>155</v>
      </c>
      <c r="GG7192" s="77" t="s">
        <v>485</v>
      </c>
      <c r="GH7192" s="77" t="s">
        <v>453</v>
      </c>
      <c r="GI7192" s="77">
        <v>2024</v>
      </c>
      <c r="GJ7192" s="77" t="s">
        <v>303</v>
      </c>
      <c r="GK7192" s="77">
        <v>5534.8914862000684</v>
      </c>
      <c r="GL7192" s="77">
        <v>10.015393</v>
      </c>
      <c r="GM7192" s="77">
        <v>2024</v>
      </c>
      <c r="GN7192" s="77" t="s">
        <v>175</v>
      </c>
      <c r="GO7192" s="77">
        <v>5.3000000000000005E-2</v>
      </c>
      <c r="GP7192" s="77">
        <v>3</v>
      </c>
      <c r="GQ7192" s="77">
        <v>0</v>
      </c>
      <c r="GR7192" s="77" t="s">
        <v>423</v>
      </c>
      <c r="GS7192" s="77">
        <v>0</v>
      </c>
      <c r="GT7192" s="77">
        <v>0</v>
      </c>
      <c r="GU7192" s="77">
        <v>0</v>
      </c>
      <c r="GV7192" s="77">
        <v>0</v>
      </c>
      <c r="GW7192" s="77">
        <v>5.5966209081309407E-2</v>
      </c>
      <c r="GX7192" s="77">
        <v>309.7668941590324</v>
      </c>
      <c r="GY7192" s="77">
        <v>5.5966209081309407E-2</v>
      </c>
      <c r="GZ7192" s="77">
        <v>309.7668941590324</v>
      </c>
    </row>
    <row r="7193" spans="187:208" x14ac:dyDescent="0.25">
      <c r="GE7193" s="77" t="s">
        <v>422</v>
      </c>
      <c r="GF7193" s="77" t="s">
        <v>155</v>
      </c>
      <c r="GG7193" s="77" t="s">
        <v>485</v>
      </c>
      <c r="GH7193" s="77" t="s">
        <v>453</v>
      </c>
      <c r="GI7193" s="77">
        <v>2025</v>
      </c>
      <c r="GJ7193" s="77" t="s">
        <v>305</v>
      </c>
      <c r="GK7193" s="77">
        <v>233.23007680791639</v>
      </c>
      <c r="GL7193" s="77">
        <v>10.015393</v>
      </c>
      <c r="GM7193" s="77">
        <v>2025</v>
      </c>
      <c r="GN7193" s="77" t="s">
        <v>175</v>
      </c>
      <c r="GO7193" s="77">
        <v>0.13250000000000001</v>
      </c>
      <c r="GP7193" s="77">
        <v>3</v>
      </c>
      <c r="GQ7193" s="77">
        <v>0</v>
      </c>
      <c r="GR7193" s="77" t="s">
        <v>423</v>
      </c>
      <c r="GS7193" s="77">
        <v>0</v>
      </c>
      <c r="GT7193" s="77">
        <v>0</v>
      </c>
      <c r="GU7193" s="77">
        <v>0</v>
      </c>
      <c r="GV7193" s="77">
        <v>0</v>
      </c>
      <c r="GW7193" s="77">
        <v>0</v>
      </c>
      <c r="GX7193" s="77">
        <v>0</v>
      </c>
      <c r="GY7193" s="77">
        <v>0.1527377521613833</v>
      </c>
      <c r="GZ7193" s="77">
        <v>35.623037668067923</v>
      </c>
    </row>
    <row r="7194" spans="187:208" x14ac:dyDescent="0.25">
      <c r="GE7194" s="77" t="s">
        <v>425</v>
      </c>
      <c r="GF7194" s="77" t="s">
        <v>155</v>
      </c>
      <c r="GG7194" s="77" t="s">
        <v>485</v>
      </c>
      <c r="GH7194" s="77" t="s">
        <v>453</v>
      </c>
      <c r="GI7194" s="77">
        <v>2025</v>
      </c>
      <c r="GJ7194" s="77" t="s">
        <v>301</v>
      </c>
      <c r="GK7194" s="77">
        <v>8896.5159934285621</v>
      </c>
      <c r="GL7194" s="77">
        <v>10.015393</v>
      </c>
      <c r="GM7194" s="77">
        <v>2025</v>
      </c>
      <c r="GN7194" s="77" t="s">
        <v>175</v>
      </c>
      <c r="GO7194" s="77">
        <v>5.3000000000000005E-2</v>
      </c>
      <c r="GP7194" s="77">
        <v>3</v>
      </c>
      <c r="GQ7194" s="77">
        <v>0</v>
      </c>
      <c r="GR7194" s="77" t="s">
        <v>423</v>
      </c>
      <c r="GS7194" s="77">
        <v>0</v>
      </c>
      <c r="GT7194" s="77">
        <v>0</v>
      </c>
      <c r="GU7194" s="77">
        <v>0</v>
      </c>
      <c r="GV7194" s="77">
        <v>0</v>
      </c>
      <c r="GW7194" s="77">
        <v>0</v>
      </c>
      <c r="GX7194" s="77">
        <v>0</v>
      </c>
      <c r="GY7194" s="77">
        <v>5.5966209081309407E-2</v>
      </c>
      <c r="GZ7194" s="77">
        <v>497.90427418343597</v>
      </c>
    </row>
    <row r="7195" spans="187:208" x14ac:dyDescent="0.25">
      <c r="GE7195" s="77" t="s">
        <v>427</v>
      </c>
      <c r="GF7195" s="77" t="s">
        <v>155</v>
      </c>
      <c r="GG7195" s="77" t="s">
        <v>485</v>
      </c>
      <c r="GH7195" s="77" t="s">
        <v>453</v>
      </c>
      <c r="GI7195" s="77">
        <v>2025</v>
      </c>
      <c r="GJ7195" s="77" t="s">
        <v>303</v>
      </c>
      <c r="GK7195" s="77">
        <v>5534.8914862000684</v>
      </c>
      <c r="GL7195" s="77">
        <v>10.015393</v>
      </c>
      <c r="GM7195" s="77">
        <v>2025</v>
      </c>
      <c r="GN7195" s="77" t="s">
        <v>175</v>
      </c>
      <c r="GO7195" s="77">
        <v>5.3000000000000005E-2</v>
      </c>
      <c r="GP7195" s="77">
        <v>3</v>
      </c>
      <c r="GQ7195" s="77">
        <v>0</v>
      </c>
      <c r="GR7195" s="77" t="s">
        <v>423</v>
      </c>
      <c r="GS7195" s="77">
        <v>0</v>
      </c>
      <c r="GT7195" s="77">
        <v>0</v>
      </c>
      <c r="GU7195" s="77">
        <v>0</v>
      </c>
      <c r="GV7195" s="77">
        <v>0</v>
      </c>
      <c r="GW7195" s="77">
        <v>0</v>
      </c>
      <c r="GX7195" s="77">
        <v>0</v>
      </c>
      <c r="GY7195" s="77">
        <v>5.5966209081309407E-2</v>
      </c>
      <c r="GZ7195" s="77">
        <v>309.7668941590324</v>
      </c>
    </row>
    <row r="7196" spans="187:208" x14ac:dyDescent="0.25">
      <c r="GE7196" s="77" t="s">
        <v>422</v>
      </c>
      <c r="GF7196" s="77" t="s">
        <v>155</v>
      </c>
      <c r="GG7196" s="77" t="s">
        <v>485</v>
      </c>
      <c r="GH7196" s="77" t="s">
        <v>460</v>
      </c>
      <c r="GI7196" s="77">
        <v>2021</v>
      </c>
      <c r="GJ7196" s="77" t="s">
        <v>305</v>
      </c>
      <c r="GK7196" s="77">
        <v>222.2294216277964</v>
      </c>
      <c r="GL7196" s="77">
        <v>10.015393</v>
      </c>
      <c r="GM7196" s="77">
        <v>2021</v>
      </c>
      <c r="GN7196" s="77" t="s">
        <v>175</v>
      </c>
      <c r="GO7196" s="77">
        <v>0.13250000000000001</v>
      </c>
      <c r="GP7196" s="77">
        <v>3</v>
      </c>
      <c r="GQ7196" s="77">
        <v>0</v>
      </c>
      <c r="GR7196" s="77" t="s">
        <v>423</v>
      </c>
      <c r="GS7196" s="77">
        <v>0.1527377521613833</v>
      </c>
      <c r="GT7196" s="77">
        <v>33.942822323553919</v>
      </c>
      <c r="GU7196" s="77">
        <v>0.1527377521613833</v>
      </c>
      <c r="GV7196" s="77">
        <v>33.942822323553919</v>
      </c>
      <c r="GW7196" s="77">
        <v>0</v>
      </c>
      <c r="GX7196" s="77">
        <v>0</v>
      </c>
      <c r="GY7196" s="77">
        <v>0</v>
      </c>
      <c r="GZ7196" s="77">
        <v>0</v>
      </c>
    </row>
    <row r="7197" spans="187:208" x14ac:dyDescent="0.25">
      <c r="GE7197" s="77" t="s">
        <v>425</v>
      </c>
      <c r="GF7197" s="77" t="s">
        <v>155</v>
      </c>
      <c r="GG7197" s="77" t="s">
        <v>485</v>
      </c>
      <c r="GH7197" s="77" t="s">
        <v>460</v>
      </c>
      <c r="GI7197" s="77">
        <v>2021</v>
      </c>
      <c r="GJ7197" s="77" t="s">
        <v>301</v>
      </c>
      <c r="GK7197" s="77">
        <v>8585.7228092479018</v>
      </c>
      <c r="GL7197" s="77">
        <v>10.015393</v>
      </c>
      <c r="GM7197" s="77">
        <v>2021</v>
      </c>
      <c r="GN7197" s="77" t="s">
        <v>175</v>
      </c>
      <c r="GO7197" s="77">
        <v>5.3000000000000005E-2</v>
      </c>
      <c r="GP7197" s="77">
        <v>3</v>
      </c>
      <c r="GQ7197" s="77">
        <v>0</v>
      </c>
      <c r="GR7197" s="77" t="s">
        <v>423</v>
      </c>
      <c r="GS7197" s="77">
        <v>5.5966209081309407E-2</v>
      </c>
      <c r="GT7197" s="77">
        <v>480.51035785653522</v>
      </c>
      <c r="GU7197" s="77">
        <v>5.5966209081309407E-2</v>
      </c>
      <c r="GV7197" s="77">
        <v>480.51035785653522</v>
      </c>
      <c r="GW7197" s="77">
        <v>0</v>
      </c>
      <c r="GX7197" s="77">
        <v>0</v>
      </c>
      <c r="GY7197" s="77">
        <v>0</v>
      </c>
      <c r="GZ7197" s="77">
        <v>0</v>
      </c>
    </row>
    <row r="7198" spans="187:208" x14ac:dyDescent="0.25">
      <c r="GE7198" s="77" t="s">
        <v>422</v>
      </c>
      <c r="GF7198" s="77" t="s">
        <v>155</v>
      </c>
      <c r="GG7198" s="77" t="s">
        <v>485</v>
      </c>
      <c r="GH7198" s="77" t="s">
        <v>460</v>
      </c>
      <c r="GI7198" s="77">
        <v>2022</v>
      </c>
      <c r="GJ7198" s="77" t="s">
        <v>305</v>
      </c>
      <c r="GK7198" s="77">
        <v>222.2294216277964</v>
      </c>
      <c r="GL7198" s="77">
        <v>10.015393</v>
      </c>
      <c r="GM7198" s="77">
        <v>2022</v>
      </c>
      <c r="GN7198" s="77" t="s">
        <v>175</v>
      </c>
      <c r="GO7198" s="77">
        <v>0.13250000000000001</v>
      </c>
      <c r="GP7198" s="77">
        <v>3</v>
      </c>
      <c r="GQ7198" s="77">
        <v>0</v>
      </c>
      <c r="GR7198" s="77" t="s">
        <v>423</v>
      </c>
      <c r="GS7198" s="77">
        <v>0.1527377521613833</v>
      </c>
      <c r="GT7198" s="77">
        <v>33.942822323553919</v>
      </c>
      <c r="GU7198" s="77">
        <v>0.1527377521613833</v>
      </c>
      <c r="GV7198" s="77">
        <v>33.942822323553919</v>
      </c>
      <c r="GW7198" s="77">
        <v>0.1527377521613833</v>
      </c>
      <c r="GX7198" s="77">
        <v>33.942822323553919</v>
      </c>
      <c r="GY7198" s="77">
        <v>0</v>
      </c>
      <c r="GZ7198" s="77">
        <v>0</v>
      </c>
    </row>
    <row r="7199" spans="187:208" x14ac:dyDescent="0.25">
      <c r="GE7199" s="77" t="s">
        <v>425</v>
      </c>
      <c r="GF7199" s="77" t="s">
        <v>155</v>
      </c>
      <c r="GG7199" s="77" t="s">
        <v>485</v>
      </c>
      <c r="GH7199" s="77" t="s">
        <v>460</v>
      </c>
      <c r="GI7199" s="77">
        <v>2022</v>
      </c>
      <c r="GJ7199" s="77" t="s">
        <v>301</v>
      </c>
      <c r="GK7199" s="77">
        <v>8585.7228092479018</v>
      </c>
      <c r="GL7199" s="77">
        <v>10.015393</v>
      </c>
      <c r="GM7199" s="77">
        <v>2022</v>
      </c>
      <c r="GN7199" s="77" t="s">
        <v>175</v>
      </c>
      <c r="GO7199" s="77">
        <v>5.3000000000000005E-2</v>
      </c>
      <c r="GP7199" s="77">
        <v>3</v>
      </c>
      <c r="GQ7199" s="77">
        <v>0</v>
      </c>
      <c r="GR7199" s="77" t="s">
        <v>423</v>
      </c>
      <c r="GS7199" s="77">
        <v>5.5966209081309407E-2</v>
      </c>
      <c r="GT7199" s="77">
        <v>480.51035785653522</v>
      </c>
      <c r="GU7199" s="77">
        <v>5.5966209081309407E-2</v>
      </c>
      <c r="GV7199" s="77">
        <v>480.51035785653522</v>
      </c>
      <c r="GW7199" s="77">
        <v>5.5966209081309407E-2</v>
      </c>
      <c r="GX7199" s="77">
        <v>480.51035785653522</v>
      </c>
      <c r="GY7199" s="77">
        <v>0</v>
      </c>
      <c r="GZ7199" s="77">
        <v>0</v>
      </c>
    </row>
    <row r="7200" spans="187:208" x14ac:dyDescent="0.25">
      <c r="GE7200" s="77" t="s">
        <v>422</v>
      </c>
      <c r="GF7200" s="77" t="s">
        <v>155</v>
      </c>
      <c r="GG7200" s="77" t="s">
        <v>485</v>
      </c>
      <c r="GH7200" s="77" t="s">
        <v>460</v>
      </c>
      <c r="GI7200" s="77">
        <v>2023</v>
      </c>
      <c r="GJ7200" s="77" t="s">
        <v>305</v>
      </c>
      <c r="GK7200" s="77">
        <v>233.23007680791571</v>
      </c>
      <c r="GL7200" s="77">
        <v>10.015393</v>
      </c>
      <c r="GM7200" s="77">
        <v>2023</v>
      </c>
      <c r="GN7200" s="77" t="s">
        <v>175</v>
      </c>
      <c r="GO7200" s="77">
        <v>0.13250000000000001</v>
      </c>
      <c r="GP7200" s="77">
        <v>3</v>
      </c>
      <c r="GQ7200" s="77">
        <v>0</v>
      </c>
      <c r="GR7200" s="77" t="s">
        <v>423</v>
      </c>
      <c r="GS7200" s="77">
        <v>0</v>
      </c>
      <c r="GT7200" s="77">
        <v>0</v>
      </c>
      <c r="GU7200" s="77">
        <v>0.1527377521613833</v>
      </c>
      <c r="GV7200" s="77">
        <v>35.623037668067823</v>
      </c>
      <c r="GW7200" s="77">
        <v>0.1527377521613833</v>
      </c>
      <c r="GX7200" s="77">
        <v>35.623037668067823</v>
      </c>
      <c r="GY7200" s="77">
        <v>0.1527377521613833</v>
      </c>
      <c r="GZ7200" s="77">
        <v>35.623037668067823</v>
      </c>
    </row>
    <row r="7201" spans="187:208" x14ac:dyDescent="0.25">
      <c r="GE7201" s="77" t="s">
        <v>425</v>
      </c>
      <c r="GF7201" s="77" t="s">
        <v>155</v>
      </c>
      <c r="GG7201" s="77" t="s">
        <v>485</v>
      </c>
      <c r="GH7201" s="77" t="s">
        <v>460</v>
      </c>
      <c r="GI7201" s="77">
        <v>2023</v>
      </c>
      <c r="GJ7201" s="77" t="s">
        <v>301</v>
      </c>
      <c r="GK7201" s="77">
        <v>8896.5159934285548</v>
      </c>
      <c r="GL7201" s="77">
        <v>10.015393</v>
      </c>
      <c r="GM7201" s="77">
        <v>2023</v>
      </c>
      <c r="GN7201" s="77" t="s">
        <v>175</v>
      </c>
      <c r="GO7201" s="77">
        <v>5.3000000000000005E-2</v>
      </c>
      <c r="GP7201" s="77">
        <v>3</v>
      </c>
      <c r="GQ7201" s="77">
        <v>0</v>
      </c>
      <c r="GR7201" s="77" t="s">
        <v>423</v>
      </c>
      <c r="GS7201" s="77">
        <v>0</v>
      </c>
      <c r="GT7201" s="77">
        <v>0</v>
      </c>
      <c r="GU7201" s="77">
        <v>5.5966209081309407E-2</v>
      </c>
      <c r="GV7201" s="77">
        <v>497.90427418343558</v>
      </c>
      <c r="GW7201" s="77">
        <v>5.5966209081309407E-2</v>
      </c>
      <c r="GX7201" s="77">
        <v>497.90427418343558</v>
      </c>
      <c r="GY7201" s="77">
        <v>5.5966209081309407E-2</v>
      </c>
      <c r="GZ7201" s="77">
        <v>497.90427418343558</v>
      </c>
    </row>
    <row r="7202" spans="187:208" x14ac:dyDescent="0.25">
      <c r="GE7202" s="77" t="s">
        <v>422</v>
      </c>
      <c r="GF7202" s="77" t="s">
        <v>155</v>
      </c>
      <c r="GG7202" s="77" t="s">
        <v>485</v>
      </c>
      <c r="GH7202" s="77" t="s">
        <v>460</v>
      </c>
      <c r="GI7202" s="77">
        <v>2024</v>
      </c>
      <c r="GJ7202" s="77" t="s">
        <v>305</v>
      </c>
      <c r="GK7202" s="77">
        <v>233.23007680791571</v>
      </c>
      <c r="GL7202" s="77">
        <v>10.015393</v>
      </c>
      <c r="GM7202" s="77">
        <v>2024</v>
      </c>
      <c r="GN7202" s="77" t="s">
        <v>175</v>
      </c>
      <c r="GO7202" s="77">
        <v>0.13250000000000001</v>
      </c>
      <c r="GP7202" s="77">
        <v>3</v>
      </c>
      <c r="GQ7202" s="77">
        <v>0</v>
      </c>
      <c r="GR7202" s="77" t="s">
        <v>423</v>
      </c>
      <c r="GS7202" s="77">
        <v>0</v>
      </c>
      <c r="GT7202" s="77">
        <v>0</v>
      </c>
      <c r="GU7202" s="77">
        <v>0</v>
      </c>
      <c r="GV7202" s="77">
        <v>0</v>
      </c>
      <c r="GW7202" s="77">
        <v>0.1527377521613833</v>
      </c>
      <c r="GX7202" s="77">
        <v>35.623037668067823</v>
      </c>
      <c r="GY7202" s="77">
        <v>0.1527377521613833</v>
      </c>
      <c r="GZ7202" s="77">
        <v>35.623037668067823</v>
      </c>
    </row>
    <row r="7203" spans="187:208" x14ac:dyDescent="0.25">
      <c r="GE7203" s="77" t="s">
        <v>425</v>
      </c>
      <c r="GF7203" s="77" t="s">
        <v>155</v>
      </c>
      <c r="GG7203" s="77" t="s">
        <v>485</v>
      </c>
      <c r="GH7203" s="77" t="s">
        <v>460</v>
      </c>
      <c r="GI7203" s="77">
        <v>2024</v>
      </c>
      <c r="GJ7203" s="77" t="s">
        <v>301</v>
      </c>
      <c r="GK7203" s="77">
        <v>8896.5159934285548</v>
      </c>
      <c r="GL7203" s="77">
        <v>10.015393</v>
      </c>
      <c r="GM7203" s="77">
        <v>2024</v>
      </c>
      <c r="GN7203" s="77" t="s">
        <v>175</v>
      </c>
      <c r="GO7203" s="77">
        <v>5.3000000000000005E-2</v>
      </c>
      <c r="GP7203" s="77">
        <v>3</v>
      </c>
      <c r="GQ7203" s="77">
        <v>0</v>
      </c>
      <c r="GR7203" s="77" t="s">
        <v>423</v>
      </c>
      <c r="GS7203" s="77">
        <v>0</v>
      </c>
      <c r="GT7203" s="77">
        <v>0</v>
      </c>
      <c r="GU7203" s="77">
        <v>0</v>
      </c>
      <c r="GV7203" s="77">
        <v>0</v>
      </c>
      <c r="GW7203" s="77">
        <v>5.5966209081309407E-2</v>
      </c>
      <c r="GX7203" s="77">
        <v>497.90427418343558</v>
      </c>
      <c r="GY7203" s="77">
        <v>5.5966209081309407E-2</v>
      </c>
      <c r="GZ7203" s="77">
        <v>497.90427418343558</v>
      </c>
    </row>
    <row r="7204" spans="187:208" x14ac:dyDescent="0.25">
      <c r="GE7204" s="77" t="s">
        <v>422</v>
      </c>
      <c r="GF7204" s="77" t="s">
        <v>155</v>
      </c>
      <c r="GG7204" s="77" t="s">
        <v>485</v>
      </c>
      <c r="GH7204" s="77" t="s">
        <v>460</v>
      </c>
      <c r="GI7204" s="77">
        <v>2025</v>
      </c>
      <c r="GJ7204" s="77" t="s">
        <v>305</v>
      </c>
      <c r="GK7204" s="77">
        <v>233.23007680791571</v>
      </c>
      <c r="GL7204" s="77">
        <v>10.015393</v>
      </c>
      <c r="GM7204" s="77">
        <v>2025</v>
      </c>
      <c r="GN7204" s="77" t="s">
        <v>175</v>
      </c>
      <c r="GO7204" s="77">
        <v>0.13250000000000001</v>
      </c>
      <c r="GP7204" s="77">
        <v>3</v>
      </c>
      <c r="GQ7204" s="77">
        <v>0</v>
      </c>
      <c r="GR7204" s="77" t="s">
        <v>423</v>
      </c>
      <c r="GS7204" s="77">
        <v>0</v>
      </c>
      <c r="GT7204" s="77">
        <v>0</v>
      </c>
      <c r="GU7204" s="77">
        <v>0</v>
      </c>
      <c r="GV7204" s="77">
        <v>0</v>
      </c>
      <c r="GW7204" s="77">
        <v>0</v>
      </c>
      <c r="GX7204" s="77">
        <v>0</v>
      </c>
      <c r="GY7204" s="77">
        <v>0.1527377521613833</v>
      </c>
      <c r="GZ7204" s="77">
        <v>35.623037668067823</v>
      </c>
    </row>
    <row r="7205" spans="187:208" x14ac:dyDescent="0.25">
      <c r="GE7205" s="77" t="s">
        <v>425</v>
      </c>
      <c r="GF7205" s="77" t="s">
        <v>155</v>
      </c>
      <c r="GG7205" s="77" t="s">
        <v>485</v>
      </c>
      <c r="GH7205" s="77" t="s">
        <v>460</v>
      </c>
      <c r="GI7205" s="77">
        <v>2025</v>
      </c>
      <c r="GJ7205" s="77" t="s">
        <v>301</v>
      </c>
      <c r="GK7205" s="77">
        <v>8896.5159934285548</v>
      </c>
      <c r="GL7205" s="77">
        <v>10.015393</v>
      </c>
      <c r="GM7205" s="77">
        <v>2025</v>
      </c>
      <c r="GN7205" s="77" t="s">
        <v>175</v>
      </c>
      <c r="GO7205" s="77">
        <v>5.3000000000000005E-2</v>
      </c>
      <c r="GP7205" s="77">
        <v>3</v>
      </c>
      <c r="GQ7205" s="77">
        <v>0</v>
      </c>
      <c r="GR7205" s="77" t="s">
        <v>423</v>
      </c>
      <c r="GS7205" s="77">
        <v>0</v>
      </c>
      <c r="GT7205" s="77">
        <v>0</v>
      </c>
      <c r="GU7205" s="77">
        <v>0</v>
      </c>
      <c r="GV7205" s="77">
        <v>0</v>
      </c>
      <c r="GW7205" s="77">
        <v>0</v>
      </c>
      <c r="GX7205" s="77">
        <v>0</v>
      </c>
      <c r="GY7205" s="77">
        <v>5.5966209081309407E-2</v>
      </c>
      <c r="GZ7205" s="77">
        <v>497.90427418343558</v>
      </c>
    </row>
    <row r="7206" spans="187:208" x14ac:dyDescent="0.25">
      <c r="GE7206" s="77" t="s">
        <v>422</v>
      </c>
      <c r="GF7206" s="77" t="s">
        <v>155</v>
      </c>
      <c r="GG7206" s="77" t="s">
        <v>485</v>
      </c>
      <c r="GH7206" s="77" t="s">
        <v>467</v>
      </c>
      <c r="GI7206" s="77">
        <v>2021</v>
      </c>
      <c r="GJ7206" s="77" t="s">
        <v>305</v>
      </c>
      <c r="GK7206" s="77">
        <v>0.69641821681220062</v>
      </c>
      <c r="GL7206" s="77">
        <v>10.015393</v>
      </c>
      <c r="GM7206" s="77">
        <v>2021</v>
      </c>
      <c r="GN7206" s="77" t="s">
        <v>175</v>
      </c>
      <c r="GO7206" s="77">
        <v>0.13250000000000001</v>
      </c>
      <c r="GP7206" s="77">
        <v>3</v>
      </c>
      <c r="GQ7206" s="77">
        <v>0</v>
      </c>
      <c r="GR7206" s="77" t="s">
        <v>423</v>
      </c>
      <c r="GS7206" s="77">
        <v>0.1527377521613833</v>
      </c>
      <c r="GT7206" s="77">
        <v>0.10636935300013439</v>
      </c>
      <c r="GU7206" s="77">
        <v>0.1527377521613833</v>
      </c>
      <c r="GV7206" s="77">
        <v>0.10636935300013439</v>
      </c>
      <c r="GW7206" s="77">
        <v>0</v>
      </c>
      <c r="GX7206" s="77">
        <v>0</v>
      </c>
      <c r="GY7206" s="77">
        <v>0</v>
      </c>
      <c r="GZ7206" s="77">
        <v>0</v>
      </c>
    </row>
    <row r="7207" spans="187:208" x14ac:dyDescent="0.25">
      <c r="GE7207" s="77" t="s">
        <v>425</v>
      </c>
      <c r="GF7207" s="77" t="s">
        <v>155</v>
      </c>
      <c r="GG7207" s="77" t="s">
        <v>485</v>
      </c>
      <c r="GH7207" s="77" t="s">
        <v>467</v>
      </c>
      <c r="GI7207" s="77">
        <v>2021</v>
      </c>
      <c r="GJ7207" s="77" t="s">
        <v>301</v>
      </c>
      <c r="GK7207" s="77">
        <v>2.9419641522810909</v>
      </c>
      <c r="GL7207" s="77">
        <v>10.015393</v>
      </c>
      <c r="GM7207" s="77">
        <v>2021</v>
      </c>
      <c r="GN7207" s="77" t="s">
        <v>175</v>
      </c>
      <c r="GO7207" s="77">
        <v>5.3000000000000005E-2</v>
      </c>
      <c r="GP7207" s="77">
        <v>3</v>
      </c>
      <c r="GQ7207" s="77">
        <v>0</v>
      </c>
      <c r="GR7207" s="77" t="s">
        <v>423</v>
      </c>
      <c r="GS7207" s="77">
        <v>5.5966209081309407E-2</v>
      </c>
      <c r="GT7207" s="77">
        <v>0.16465058085628073</v>
      </c>
      <c r="GU7207" s="77">
        <v>5.5966209081309407E-2</v>
      </c>
      <c r="GV7207" s="77">
        <v>0.16465058085628073</v>
      </c>
      <c r="GW7207" s="77">
        <v>0</v>
      </c>
      <c r="GX7207" s="77">
        <v>0</v>
      </c>
      <c r="GY7207" s="77">
        <v>0</v>
      </c>
      <c r="GZ7207" s="77">
        <v>0</v>
      </c>
    </row>
    <row r="7208" spans="187:208" x14ac:dyDescent="0.25">
      <c r="GE7208" s="77" t="s">
        <v>427</v>
      </c>
      <c r="GF7208" s="77" t="s">
        <v>155</v>
      </c>
      <c r="GG7208" s="77" t="s">
        <v>485</v>
      </c>
      <c r="GH7208" s="77" t="s">
        <v>467</v>
      </c>
      <c r="GI7208" s="77">
        <v>2021</v>
      </c>
      <c r="GJ7208" s="77" t="s">
        <v>303</v>
      </c>
      <c r="GK7208" s="77">
        <v>1.602175962208322</v>
      </c>
      <c r="GL7208" s="77">
        <v>10.015393</v>
      </c>
      <c r="GM7208" s="77">
        <v>2021</v>
      </c>
      <c r="GN7208" s="77" t="s">
        <v>175</v>
      </c>
      <c r="GO7208" s="77">
        <v>5.3000000000000005E-2</v>
      </c>
      <c r="GP7208" s="77">
        <v>3</v>
      </c>
      <c r="GQ7208" s="77">
        <v>0</v>
      </c>
      <c r="GR7208" s="77" t="s">
        <v>423</v>
      </c>
      <c r="GS7208" s="77">
        <v>5.5966209081309407E-2</v>
      </c>
      <c r="GT7208" s="77">
        <v>8.9667714885999034E-2</v>
      </c>
      <c r="GU7208" s="77">
        <v>5.5966209081309407E-2</v>
      </c>
      <c r="GV7208" s="77">
        <v>8.9667714885999034E-2</v>
      </c>
      <c r="GW7208" s="77">
        <v>0</v>
      </c>
      <c r="GX7208" s="77">
        <v>0</v>
      </c>
      <c r="GY7208" s="77">
        <v>0</v>
      </c>
      <c r="GZ7208" s="77">
        <v>0</v>
      </c>
    </row>
    <row r="7209" spans="187:208" x14ac:dyDescent="0.25">
      <c r="GE7209" s="77" t="s">
        <v>422</v>
      </c>
      <c r="GF7209" s="77" t="s">
        <v>155</v>
      </c>
      <c r="GG7209" s="77" t="s">
        <v>485</v>
      </c>
      <c r="GH7209" s="77" t="s">
        <v>467</v>
      </c>
      <c r="GI7209" s="77">
        <v>2022</v>
      </c>
      <c r="GJ7209" s="77" t="s">
        <v>305</v>
      </c>
      <c r="GK7209" s="77">
        <v>0.69641821681220062</v>
      </c>
      <c r="GL7209" s="77">
        <v>10.015393</v>
      </c>
      <c r="GM7209" s="77">
        <v>2022</v>
      </c>
      <c r="GN7209" s="77" t="s">
        <v>175</v>
      </c>
      <c r="GO7209" s="77">
        <v>0.13250000000000001</v>
      </c>
      <c r="GP7209" s="77">
        <v>3</v>
      </c>
      <c r="GQ7209" s="77">
        <v>0</v>
      </c>
      <c r="GR7209" s="77" t="s">
        <v>423</v>
      </c>
      <c r="GS7209" s="77">
        <v>0.1527377521613833</v>
      </c>
      <c r="GT7209" s="77">
        <v>0.10636935300013439</v>
      </c>
      <c r="GU7209" s="77">
        <v>0.1527377521613833</v>
      </c>
      <c r="GV7209" s="77">
        <v>0.10636935300013439</v>
      </c>
      <c r="GW7209" s="77">
        <v>0.1527377521613833</v>
      </c>
      <c r="GX7209" s="77">
        <v>0.10636935300013439</v>
      </c>
      <c r="GY7209" s="77">
        <v>0</v>
      </c>
      <c r="GZ7209" s="77">
        <v>0</v>
      </c>
    </row>
    <row r="7210" spans="187:208" x14ac:dyDescent="0.25">
      <c r="GE7210" s="77" t="s">
        <v>425</v>
      </c>
      <c r="GF7210" s="77" t="s">
        <v>155</v>
      </c>
      <c r="GG7210" s="77" t="s">
        <v>485</v>
      </c>
      <c r="GH7210" s="77" t="s">
        <v>467</v>
      </c>
      <c r="GI7210" s="77">
        <v>2022</v>
      </c>
      <c r="GJ7210" s="77" t="s">
        <v>301</v>
      </c>
      <c r="GK7210" s="77">
        <v>2.9419641522810909</v>
      </c>
      <c r="GL7210" s="77">
        <v>10.015393</v>
      </c>
      <c r="GM7210" s="77">
        <v>2022</v>
      </c>
      <c r="GN7210" s="77" t="s">
        <v>175</v>
      </c>
      <c r="GO7210" s="77">
        <v>5.3000000000000005E-2</v>
      </c>
      <c r="GP7210" s="77">
        <v>3</v>
      </c>
      <c r="GQ7210" s="77">
        <v>0</v>
      </c>
      <c r="GR7210" s="77" t="s">
        <v>423</v>
      </c>
      <c r="GS7210" s="77">
        <v>5.5966209081309407E-2</v>
      </c>
      <c r="GT7210" s="77">
        <v>0.16465058085628073</v>
      </c>
      <c r="GU7210" s="77">
        <v>5.5966209081309407E-2</v>
      </c>
      <c r="GV7210" s="77">
        <v>0.16465058085628073</v>
      </c>
      <c r="GW7210" s="77">
        <v>5.5966209081309407E-2</v>
      </c>
      <c r="GX7210" s="77">
        <v>0.16465058085628073</v>
      </c>
      <c r="GY7210" s="77">
        <v>0</v>
      </c>
      <c r="GZ7210" s="77">
        <v>0</v>
      </c>
    </row>
    <row r="7211" spans="187:208" x14ac:dyDescent="0.25">
      <c r="GE7211" s="77" t="s">
        <v>427</v>
      </c>
      <c r="GF7211" s="77" t="s">
        <v>155</v>
      </c>
      <c r="GG7211" s="77" t="s">
        <v>485</v>
      </c>
      <c r="GH7211" s="77" t="s">
        <v>467</v>
      </c>
      <c r="GI7211" s="77">
        <v>2022</v>
      </c>
      <c r="GJ7211" s="77" t="s">
        <v>303</v>
      </c>
      <c r="GK7211" s="77">
        <v>1.602175962208322</v>
      </c>
      <c r="GL7211" s="77">
        <v>10.015393</v>
      </c>
      <c r="GM7211" s="77">
        <v>2022</v>
      </c>
      <c r="GN7211" s="77" t="s">
        <v>175</v>
      </c>
      <c r="GO7211" s="77">
        <v>5.3000000000000005E-2</v>
      </c>
      <c r="GP7211" s="77">
        <v>3</v>
      </c>
      <c r="GQ7211" s="77">
        <v>0</v>
      </c>
      <c r="GR7211" s="77" t="s">
        <v>423</v>
      </c>
      <c r="GS7211" s="77">
        <v>5.5966209081309407E-2</v>
      </c>
      <c r="GT7211" s="77">
        <v>8.9667714885999034E-2</v>
      </c>
      <c r="GU7211" s="77">
        <v>5.5966209081309407E-2</v>
      </c>
      <c r="GV7211" s="77">
        <v>8.9667714885999034E-2</v>
      </c>
      <c r="GW7211" s="77">
        <v>5.5966209081309407E-2</v>
      </c>
      <c r="GX7211" s="77">
        <v>8.9667714885999034E-2</v>
      </c>
      <c r="GY7211" s="77">
        <v>0</v>
      </c>
      <c r="GZ7211" s="77">
        <v>0</v>
      </c>
    </row>
    <row r="7212" spans="187:208" x14ac:dyDescent="0.25">
      <c r="GE7212" s="77" t="s">
        <v>422</v>
      </c>
      <c r="GF7212" s="77" t="s">
        <v>155</v>
      </c>
      <c r="GG7212" s="77" t="s">
        <v>485</v>
      </c>
      <c r="GH7212" s="77" t="s">
        <v>467</v>
      </c>
      <c r="GI7212" s="77">
        <v>2023</v>
      </c>
      <c r="GJ7212" s="77" t="s">
        <v>305</v>
      </c>
      <c r="GK7212" s="77">
        <v>0.7189601678581673</v>
      </c>
      <c r="GL7212" s="77">
        <v>10.015393</v>
      </c>
      <c r="GM7212" s="77">
        <v>2023</v>
      </c>
      <c r="GN7212" s="77" t="s">
        <v>175</v>
      </c>
      <c r="GO7212" s="77">
        <v>0.13250000000000001</v>
      </c>
      <c r="GP7212" s="77">
        <v>3</v>
      </c>
      <c r="GQ7212" s="77">
        <v>0</v>
      </c>
      <c r="GR7212" s="77" t="s">
        <v>423</v>
      </c>
      <c r="GS7212" s="77">
        <v>0</v>
      </c>
      <c r="GT7212" s="77">
        <v>0</v>
      </c>
      <c r="GU7212" s="77">
        <v>0.1527377521613833</v>
      </c>
      <c r="GV7212" s="77">
        <v>0.10981235993222729</v>
      </c>
      <c r="GW7212" s="77">
        <v>0.1527377521613833</v>
      </c>
      <c r="GX7212" s="77">
        <v>0.10981235993222729</v>
      </c>
      <c r="GY7212" s="77">
        <v>0.1527377521613833</v>
      </c>
      <c r="GZ7212" s="77">
        <v>0.10981235993222729</v>
      </c>
    </row>
    <row r="7213" spans="187:208" x14ac:dyDescent="0.25">
      <c r="GE7213" s="77" t="s">
        <v>425</v>
      </c>
      <c r="GF7213" s="77" t="s">
        <v>155</v>
      </c>
      <c r="GG7213" s="77" t="s">
        <v>485</v>
      </c>
      <c r="GH7213" s="77" t="s">
        <v>467</v>
      </c>
      <c r="GI7213" s="77">
        <v>2023</v>
      </c>
      <c r="GJ7213" s="77" t="s">
        <v>301</v>
      </c>
      <c r="GK7213" s="77">
        <v>3.071497198615178</v>
      </c>
      <c r="GL7213" s="77">
        <v>10.015393</v>
      </c>
      <c r="GM7213" s="77">
        <v>2023</v>
      </c>
      <c r="GN7213" s="77" t="s">
        <v>175</v>
      </c>
      <c r="GO7213" s="77">
        <v>5.3000000000000005E-2</v>
      </c>
      <c r="GP7213" s="77">
        <v>3</v>
      </c>
      <c r="GQ7213" s="77">
        <v>0</v>
      </c>
      <c r="GR7213" s="77" t="s">
        <v>423</v>
      </c>
      <c r="GS7213" s="77">
        <v>0</v>
      </c>
      <c r="GT7213" s="77">
        <v>0</v>
      </c>
      <c r="GU7213" s="77">
        <v>5.5966209081309407E-2</v>
      </c>
      <c r="GV7213" s="77">
        <v>0.17190005441035316</v>
      </c>
      <c r="GW7213" s="77">
        <v>5.5966209081309407E-2</v>
      </c>
      <c r="GX7213" s="77">
        <v>0.17190005441035316</v>
      </c>
      <c r="GY7213" s="77">
        <v>5.5966209081309407E-2</v>
      </c>
      <c r="GZ7213" s="77">
        <v>0.17190005441035316</v>
      </c>
    </row>
    <row r="7214" spans="187:208" x14ac:dyDescent="0.25">
      <c r="GE7214" s="77" t="s">
        <v>427</v>
      </c>
      <c r="GF7214" s="77" t="s">
        <v>155</v>
      </c>
      <c r="GG7214" s="77" t="s">
        <v>485</v>
      </c>
      <c r="GH7214" s="77" t="s">
        <v>467</v>
      </c>
      <c r="GI7214" s="77">
        <v>2023</v>
      </c>
      <c r="GJ7214" s="77" t="s">
        <v>303</v>
      </c>
      <c r="GK7214" s="77">
        <v>1.684577240534483</v>
      </c>
      <c r="GL7214" s="77">
        <v>10.015393</v>
      </c>
      <c r="GM7214" s="77">
        <v>2023</v>
      </c>
      <c r="GN7214" s="77" t="s">
        <v>175</v>
      </c>
      <c r="GO7214" s="77">
        <v>5.3000000000000005E-2</v>
      </c>
      <c r="GP7214" s="77">
        <v>3</v>
      </c>
      <c r="GQ7214" s="77">
        <v>0</v>
      </c>
      <c r="GR7214" s="77" t="s">
        <v>423</v>
      </c>
      <c r="GS7214" s="77">
        <v>0</v>
      </c>
      <c r="GT7214" s="77">
        <v>0</v>
      </c>
      <c r="GU7214" s="77">
        <v>5.5966209081309407E-2</v>
      </c>
      <c r="GV7214" s="77">
        <v>9.4279402057368122E-2</v>
      </c>
      <c r="GW7214" s="77">
        <v>5.5966209081309407E-2</v>
      </c>
      <c r="GX7214" s="77">
        <v>9.4279402057368122E-2</v>
      </c>
      <c r="GY7214" s="77">
        <v>5.5966209081309407E-2</v>
      </c>
      <c r="GZ7214" s="77">
        <v>9.4279402057368122E-2</v>
      </c>
    </row>
    <row r="7215" spans="187:208" x14ac:dyDescent="0.25">
      <c r="GE7215" s="77" t="s">
        <v>422</v>
      </c>
      <c r="GF7215" s="77" t="s">
        <v>155</v>
      </c>
      <c r="GG7215" s="77" t="s">
        <v>485</v>
      </c>
      <c r="GH7215" s="77" t="s">
        <v>467</v>
      </c>
      <c r="GI7215" s="77">
        <v>2024</v>
      </c>
      <c r="GJ7215" s="77" t="s">
        <v>305</v>
      </c>
      <c r="GK7215" s="77">
        <v>0.7189601678581673</v>
      </c>
      <c r="GL7215" s="77">
        <v>10.015393</v>
      </c>
      <c r="GM7215" s="77">
        <v>2024</v>
      </c>
      <c r="GN7215" s="77" t="s">
        <v>175</v>
      </c>
      <c r="GO7215" s="77">
        <v>0.13250000000000001</v>
      </c>
      <c r="GP7215" s="77">
        <v>3</v>
      </c>
      <c r="GQ7215" s="77">
        <v>0</v>
      </c>
      <c r="GR7215" s="77" t="s">
        <v>423</v>
      </c>
      <c r="GS7215" s="77">
        <v>0</v>
      </c>
      <c r="GT7215" s="77">
        <v>0</v>
      </c>
      <c r="GU7215" s="77">
        <v>0</v>
      </c>
      <c r="GV7215" s="77">
        <v>0</v>
      </c>
      <c r="GW7215" s="77">
        <v>0.1527377521613833</v>
      </c>
      <c r="GX7215" s="77">
        <v>0.10981235993222729</v>
      </c>
      <c r="GY7215" s="77">
        <v>0.1527377521613833</v>
      </c>
      <c r="GZ7215" s="77">
        <v>0.10981235993222729</v>
      </c>
    </row>
    <row r="7216" spans="187:208" x14ac:dyDescent="0.25">
      <c r="GE7216" s="77" t="s">
        <v>425</v>
      </c>
      <c r="GF7216" s="77" t="s">
        <v>155</v>
      </c>
      <c r="GG7216" s="77" t="s">
        <v>485</v>
      </c>
      <c r="GH7216" s="77" t="s">
        <v>467</v>
      </c>
      <c r="GI7216" s="77">
        <v>2024</v>
      </c>
      <c r="GJ7216" s="77" t="s">
        <v>301</v>
      </c>
      <c r="GK7216" s="77">
        <v>3.071497198615178</v>
      </c>
      <c r="GL7216" s="77">
        <v>10.015393</v>
      </c>
      <c r="GM7216" s="77">
        <v>2024</v>
      </c>
      <c r="GN7216" s="77" t="s">
        <v>175</v>
      </c>
      <c r="GO7216" s="77">
        <v>5.3000000000000005E-2</v>
      </c>
      <c r="GP7216" s="77">
        <v>3</v>
      </c>
      <c r="GQ7216" s="77">
        <v>0</v>
      </c>
      <c r="GR7216" s="77" t="s">
        <v>423</v>
      </c>
      <c r="GS7216" s="77">
        <v>0</v>
      </c>
      <c r="GT7216" s="77">
        <v>0</v>
      </c>
      <c r="GU7216" s="77">
        <v>0</v>
      </c>
      <c r="GV7216" s="77">
        <v>0</v>
      </c>
      <c r="GW7216" s="77">
        <v>5.5966209081309407E-2</v>
      </c>
      <c r="GX7216" s="77">
        <v>0.17190005441035316</v>
      </c>
      <c r="GY7216" s="77">
        <v>5.5966209081309407E-2</v>
      </c>
      <c r="GZ7216" s="77">
        <v>0.17190005441035316</v>
      </c>
    </row>
    <row r="7217" spans="187:208" x14ac:dyDescent="0.25">
      <c r="GE7217" s="77" t="s">
        <v>427</v>
      </c>
      <c r="GF7217" s="77" t="s">
        <v>155</v>
      </c>
      <c r="GG7217" s="77" t="s">
        <v>485</v>
      </c>
      <c r="GH7217" s="77" t="s">
        <v>467</v>
      </c>
      <c r="GI7217" s="77">
        <v>2024</v>
      </c>
      <c r="GJ7217" s="77" t="s">
        <v>303</v>
      </c>
      <c r="GK7217" s="77">
        <v>1.684577240534483</v>
      </c>
      <c r="GL7217" s="77">
        <v>10.015393</v>
      </c>
      <c r="GM7217" s="77">
        <v>2024</v>
      </c>
      <c r="GN7217" s="77" t="s">
        <v>175</v>
      </c>
      <c r="GO7217" s="77">
        <v>5.3000000000000005E-2</v>
      </c>
      <c r="GP7217" s="77">
        <v>3</v>
      </c>
      <c r="GQ7217" s="77">
        <v>0</v>
      </c>
      <c r="GR7217" s="77" t="s">
        <v>423</v>
      </c>
      <c r="GS7217" s="77">
        <v>0</v>
      </c>
      <c r="GT7217" s="77">
        <v>0</v>
      </c>
      <c r="GU7217" s="77">
        <v>0</v>
      </c>
      <c r="GV7217" s="77">
        <v>0</v>
      </c>
      <c r="GW7217" s="77">
        <v>5.5966209081309407E-2</v>
      </c>
      <c r="GX7217" s="77">
        <v>9.4279402057368122E-2</v>
      </c>
      <c r="GY7217" s="77">
        <v>5.5966209081309407E-2</v>
      </c>
      <c r="GZ7217" s="77">
        <v>9.4279402057368122E-2</v>
      </c>
    </row>
    <row r="7218" spans="187:208" x14ac:dyDescent="0.25">
      <c r="GE7218" s="77" t="s">
        <v>422</v>
      </c>
      <c r="GF7218" s="77" t="s">
        <v>155</v>
      </c>
      <c r="GG7218" s="77" t="s">
        <v>485</v>
      </c>
      <c r="GH7218" s="77" t="s">
        <v>467</v>
      </c>
      <c r="GI7218" s="77">
        <v>2025</v>
      </c>
      <c r="GJ7218" s="77" t="s">
        <v>305</v>
      </c>
      <c r="GK7218" s="77">
        <v>0.7189601678581673</v>
      </c>
      <c r="GL7218" s="77">
        <v>10.015393</v>
      </c>
      <c r="GM7218" s="77">
        <v>2025</v>
      </c>
      <c r="GN7218" s="77" t="s">
        <v>175</v>
      </c>
      <c r="GO7218" s="77">
        <v>0.13250000000000001</v>
      </c>
      <c r="GP7218" s="77">
        <v>3</v>
      </c>
      <c r="GQ7218" s="77">
        <v>0</v>
      </c>
      <c r="GR7218" s="77" t="s">
        <v>423</v>
      </c>
      <c r="GS7218" s="77">
        <v>0</v>
      </c>
      <c r="GT7218" s="77">
        <v>0</v>
      </c>
      <c r="GU7218" s="77">
        <v>0</v>
      </c>
      <c r="GV7218" s="77">
        <v>0</v>
      </c>
      <c r="GW7218" s="77">
        <v>0</v>
      </c>
      <c r="GX7218" s="77">
        <v>0</v>
      </c>
      <c r="GY7218" s="77">
        <v>0.1527377521613833</v>
      </c>
      <c r="GZ7218" s="77">
        <v>0.10981235993222729</v>
      </c>
    </row>
    <row r="7219" spans="187:208" x14ac:dyDescent="0.25">
      <c r="GE7219" s="77" t="s">
        <v>425</v>
      </c>
      <c r="GF7219" s="77" t="s">
        <v>155</v>
      </c>
      <c r="GG7219" s="77" t="s">
        <v>485</v>
      </c>
      <c r="GH7219" s="77" t="s">
        <v>467</v>
      </c>
      <c r="GI7219" s="77">
        <v>2025</v>
      </c>
      <c r="GJ7219" s="77" t="s">
        <v>301</v>
      </c>
      <c r="GK7219" s="77">
        <v>3.071497198615178</v>
      </c>
      <c r="GL7219" s="77">
        <v>10.015393</v>
      </c>
      <c r="GM7219" s="77">
        <v>2025</v>
      </c>
      <c r="GN7219" s="77" t="s">
        <v>175</v>
      </c>
      <c r="GO7219" s="77">
        <v>5.3000000000000005E-2</v>
      </c>
      <c r="GP7219" s="77">
        <v>3</v>
      </c>
      <c r="GQ7219" s="77">
        <v>0</v>
      </c>
      <c r="GR7219" s="77" t="s">
        <v>423</v>
      </c>
      <c r="GS7219" s="77">
        <v>0</v>
      </c>
      <c r="GT7219" s="77">
        <v>0</v>
      </c>
      <c r="GU7219" s="77">
        <v>0</v>
      </c>
      <c r="GV7219" s="77">
        <v>0</v>
      </c>
      <c r="GW7219" s="77">
        <v>0</v>
      </c>
      <c r="GX7219" s="77">
        <v>0</v>
      </c>
      <c r="GY7219" s="77">
        <v>5.5966209081309407E-2</v>
      </c>
      <c r="GZ7219" s="77">
        <v>0.17190005441035316</v>
      </c>
    </row>
    <row r="7220" spans="187:208" x14ac:dyDescent="0.25">
      <c r="GE7220" s="77" t="s">
        <v>427</v>
      </c>
      <c r="GF7220" s="77" t="s">
        <v>155</v>
      </c>
      <c r="GG7220" s="77" t="s">
        <v>485</v>
      </c>
      <c r="GH7220" s="77" t="s">
        <v>467</v>
      </c>
      <c r="GI7220" s="77">
        <v>2025</v>
      </c>
      <c r="GJ7220" s="77" t="s">
        <v>303</v>
      </c>
      <c r="GK7220" s="77">
        <v>1.684577240534483</v>
      </c>
      <c r="GL7220" s="77">
        <v>10.015393</v>
      </c>
      <c r="GM7220" s="77">
        <v>2025</v>
      </c>
      <c r="GN7220" s="77" t="s">
        <v>175</v>
      </c>
      <c r="GO7220" s="77">
        <v>5.3000000000000005E-2</v>
      </c>
      <c r="GP7220" s="77">
        <v>3</v>
      </c>
      <c r="GQ7220" s="77">
        <v>0</v>
      </c>
      <c r="GR7220" s="77" t="s">
        <v>423</v>
      </c>
      <c r="GS7220" s="77">
        <v>0</v>
      </c>
      <c r="GT7220" s="77">
        <v>0</v>
      </c>
      <c r="GU7220" s="77">
        <v>0</v>
      </c>
      <c r="GV7220" s="77">
        <v>0</v>
      </c>
      <c r="GW7220" s="77">
        <v>0</v>
      </c>
      <c r="GX7220" s="77">
        <v>0</v>
      </c>
      <c r="GY7220" s="77">
        <v>5.5966209081309407E-2</v>
      </c>
      <c r="GZ7220" s="77">
        <v>9.4279402057368122E-2</v>
      </c>
    </row>
    <row r="7221" spans="187:208" x14ac:dyDescent="0.25">
      <c r="GE7221" s="77" t="s">
        <v>422</v>
      </c>
      <c r="GF7221" s="77" t="s">
        <v>155</v>
      </c>
      <c r="GG7221" s="77" t="s">
        <v>485</v>
      </c>
      <c r="GH7221" s="77" t="s">
        <v>474</v>
      </c>
      <c r="GI7221" s="77">
        <v>2021</v>
      </c>
      <c r="GJ7221" s="77" t="s">
        <v>305</v>
      </c>
      <c r="GK7221" s="77">
        <v>3.6425060683951342E-2</v>
      </c>
      <c r="GL7221" s="77">
        <v>10.015393</v>
      </c>
      <c r="GM7221" s="77">
        <v>2021</v>
      </c>
      <c r="GN7221" s="77" t="s">
        <v>175</v>
      </c>
      <c r="GO7221" s="77">
        <v>0.13250000000000001</v>
      </c>
      <c r="GP7221" s="77">
        <v>3</v>
      </c>
      <c r="GQ7221" s="77">
        <v>0</v>
      </c>
      <c r="GR7221" s="77" t="s">
        <v>423</v>
      </c>
      <c r="GS7221" s="77">
        <v>0.1527377521613833</v>
      </c>
      <c r="GT7221" s="77">
        <v>5.563481891208707E-3</v>
      </c>
      <c r="GU7221" s="77">
        <v>0.1527377521613833</v>
      </c>
      <c r="GV7221" s="77">
        <v>5.563481891208707E-3</v>
      </c>
      <c r="GW7221" s="77">
        <v>0</v>
      </c>
      <c r="GX7221" s="77">
        <v>0</v>
      </c>
      <c r="GY7221" s="77">
        <v>0</v>
      </c>
      <c r="GZ7221" s="77">
        <v>0</v>
      </c>
    </row>
    <row r="7222" spans="187:208" x14ac:dyDescent="0.25">
      <c r="GE7222" s="77" t="s">
        <v>425</v>
      </c>
      <c r="GF7222" s="77" t="s">
        <v>155</v>
      </c>
      <c r="GG7222" s="77" t="s">
        <v>485</v>
      </c>
      <c r="GH7222" s="77" t="s">
        <v>474</v>
      </c>
      <c r="GI7222" s="77">
        <v>2021</v>
      </c>
      <c r="GJ7222" s="77" t="s">
        <v>301</v>
      </c>
      <c r="GK7222" s="77">
        <v>1.5808724525432751E-3</v>
      </c>
      <c r="GL7222" s="77">
        <v>10.015393</v>
      </c>
      <c r="GM7222" s="77">
        <v>2021</v>
      </c>
      <c r="GN7222" s="77" t="s">
        <v>175</v>
      </c>
      <c r="GO7222" s="77">
        <v>5.3000000000000005E-2</v>
      </c>
      <c r="GP7222" s="77">
        <v>3</v>
      </c>
      <c r="GQ7222" s="77">
        <v>0</v>
      </c>
      <c r="GR7222" s="77" t="s">
        <v>423</v>
      </c>
      <c r="GS7222" s="77">
        <v>5.5966209081309407E-2</v>
      </c>
      <c r="GT7222" s="77">
        <v>8.8475438209919315E-5</v>
      </c>
      <c r="GU7222" s="77">
        <v>5.5966209081309407E-2</v>
      </c>
      <c r="GV7222" s="77">
        <v>8.8475438209919315E-5</v>
      </c>
      <c r="GW7222" s="77">
        <v>0</v>
      </c>
      <c r="GX7222" s="77">
        <v>0</v>
      </c>
      <c r="GY7222" s="77">
        <v>0</v>
      </c>
      <c r="GZ7222" s="77">
        <v>0</v>
      </c>
    </row>
    <row r="7223" spans="187:208" x14ac:dyDescent="0.25">
      <c r="GE7223" s="77" t="s">
        <v>427</v>
      </c>
      <c r="GF7223" s="77" t="s">
        <v>155</v>
      </c>
      <c r="GG7223" s="77" t="s">
        <v>485</v>
      </c>
      <c r="GH7223" s="77" t="s">
        <v>474</v>
      </c>
      <c r="GI7223" s="77">
        <v>2021</v>
      </c>
      <c r="GJ7223" s="77" t="s">
        <v>303</v>
      </c>
      <c r="GK7223" s="77">
        <v>3.9894642198447738E-2</v>
      </c>
      <c r="GL7223" s="77">
        <v>10.015393</v>
      </c>
      <c r="GM7223" s="77">
        <v>2021</v>
      </c>
      <c r="GN7223" s="77" t="s">
        <v>175</v>
      </c>
      <c r="GO7223" s="77">
        <v>5.3000000000000005E-2</v>
      </c>
      <c r="GP7223" s="77">
        <v>3</v>
      </c>
      <c r="GQ7223" s="77">
        <v>0</v>
      </c>
      <c r="GR7223" s="77" t="s">
        <v>423</v>
      </c>
      <c r="GS7223" s="77">
        <v>5.5966209081309407E-2</v>
      </c>
      <c r="GT7223" s="77">
        <v>2.2327518865023553E-3</v>
      </c>
      <c r="GU7223" s="77">
        <v>5.5966209081309407E-2</v>
      </c>
      <c r="GV7223" s="77">
        <v>2.2327518865023553E-3</v>
      </c>
      <c r="GW7223" s="77">
        <v>0</v>
      </c>
      <c r="GX7223" s="77">
        <v>0</v>
      </c>
      <c r="GY7223" s="77">
        <v>0</v>
      </c>
      <c r="GZ7223" s="77">
        <v>0</v>
      </c>
    </row>
    <row r="7224" spans="187:208" x14ac:dyDescent="0.25">
      <c r="GE7224" s="77" t="s">
        <v>422</v>
      </c>
      <c r="GF7224" s="77" t="s">
        <v>155</v>
      </c>
      <c r="GG7224" s="77" t="s">
        <v>485</v>
      </c>
      <c r="GH7224" s="77" t="s">
        <v>474</v>
      </c>
      <c r="GI7224" s="77">
        <v>2022</v>
      </c>
      <c r="GJ7224" s="77" t="s">
        <v>305</v>
      </c>
      <c r="GK7224" s="77">
        <v>3.6425060683951342E-2</v>
      </c>
      <c r="GL7224" s="77">
        <v>10.015393</v>
      </c>
      <c r="GM7224" s="77">
        <v>2022</v>
      </c>
      <c r="GN7224" s="77" t="s">
        <v>175</v>
      </c>
      <c r="GO7224" s="77">
        <v>0.13250000000000001</v>
      </c>
      <c r="GP7224" s="77">
        <v>3</v>
      </c>
      <c r="GQ7224" s="77">
        <v>0</v>
      </c>
      <c r="GR7224" s="77" t="s">
        <v>423</v>
      </c>
      <c r="GS7224" s="77">
        <v>0.1527377521613833</v>
      </c>
      <c r="GT7224" s="77">
        <v>5.563481891208707E-3</v>
      </c>
      <c r="GU7224" s="77">
        <v>0.1527377521613833</v>
      </c>
      <c r="GV7224" s="77">
        <v>5.563481891208707E-3</v>
      </c>
      <c r="GW7224" s="77">
        <v>0.1527377521613833</v>
      </c>
      <c r="GX7224" s="77">
        <v>5.563481891208707E-3</v>
      </c>
      <c r="GY7224" s="77">
        <v>0</v>
      </c>
      <c r="GZ7224" s="77">
        <v>0</v>
      </c>
    </row>
    <row r="7225" spans="187:208" x14ac:dyDescent="0.25">
      <c r="GE7225" s="77" t="s">
        <v>425</v>
      </c>
      <c r="GF7225" s="77" t="s">
        <v>155</v>
      </c>
      <c r="GG7225" s="77" t="s">
        <v>485</v>
      </c>
      <c r="GH7225" s="77" t="s">
        <v>474</v>
      </c>
      <c r="GI7225" s="77">
        <v>2022</v>
      </c>
      <c r="GJ7225" s="77" t="s">
        <v>301</v>
      </c>
      <c r="GK7225" s="77">
        <v>1.5808724525432751E-3</v>
      </c>
      <c r="GL7225" s="77">
        <v>10.015393</v>
      </c>
      <c r="GM7225" s="77">
        <v>2022</v>
      </c>
      <c r="GN7225" s="77" t="s">
        <v>175</v>
      </c>
      <c r="GO7225" s="77">
        <v>5.3000000000000005E-2</v>
      </c>
      <c r="GP7225" s="77">
        <v>3</v>
      </c>
      <c r="GQ7225" s="77">
        <v>0</v>
      </c>
      <c r="GR7225" s="77" t="s">
        <v>423</v>
      </c>
      <c r="GS7225" s="77">
        <v>5.5966209081309407E-2</v>
      </c>
      <c r="GT7225" s="77">
        <v>8.8475438209919315E-5</v>
      </c>
      <c r="GU7225" s="77">
        <v>5.5966209081309407E-2</v>
      </c>
      <c r="GV7225" s="77">
        <v>8.8475438209919315E-5</v>
      </c>
      <c r="GW7225" s="77">
        <v>5.5966209081309407E-2</v>
      </c>
      <c r="GX7225" s="77">
        <v>8.8475438209919315E-5</v>
      </c>
      <c r="GY7225" s="77">
        <v>0</v>
      </c>
      <c r="GZ7225" s="77">
        <v>0</v>
      </c>
    </row>
    <row r="7226" spans="187:208" x14ac:dyDescent="0.25">
      <c r="GE7226" s="77" t="s">
        <v>427</v>
      </c>
      <c r="GF7226" s="77" t="s">
        <v>155</v>
      </c>
      <c r="GG7226" s="77" t="s">
        <v>485</v>
      </c>
      <c r="GH7226" s="77" t="s">
        <v>474</v>
      </c>
      <c r="GI7226" s="77">
        <v>2022</v>
      </c>
      <c r="GJ7226" s="77" t="s">
        <v>303</v>
      </c>
      <c r="GK7226" s="77">
        <v>3.9894642198447738E-2</v>
      </c>
      <c r="GL7226" s="77">
        <v>10.015393</v>
      </c>
      <c r="GM7226" s="77">
        <v>2022</v>
      </c>
      <c r="GN7226" s="77" t="s">
        <v>175</v>
      </c>
      <c r="GO7226" s="77">
        <v>5.3000000000000005E-2</v>
      </c>
      <c r="GP7226" s="77">
        <v>3</v>
      </c>
      <c r="GQ7226" s="77">
        <v>0</v>
      </c>
      <c r="GR7226" s="77" t="s">
        <v>423</v>
      </c>
      <c r="GS7226" s="77">
        <v>5.5966209081309407E-2</v>
      </c>
      <c r="GT7226" s="77">
        <v>2.2327518865023553E-3</v>
      </c>
      <c r="GU7226" s="77">
        <v>5.5966209081309407E-2</v>
      </c>
      <c r="GV7226" s="77">
        <v>2.2327518865023553E-3</v>
      </c>
      <c r="GW7226" s="77">
        <v>5.5966209081309407E-2</v>
      </c>
      <c r="GX7226" s="77">
        <v>2.2327518865023553E-3</v>
      </c>
      <c r="GY7226" s="77">
        <v>0</v>
      </c>
      <c r="GZ7226" s="77">
        <v>0</v>
      </c>
    </row>
    <row r="7227" spans="187:208" x14ac:dyDescent="0.25">
      <c r="GE7227" s="77" t="s">
        <v>422</v>
      </c>
      <c r="GF7227" s="77" t="s">
        <v>155</v>
      </c>
      <c r="GG7227" s="77" t="s">
        <v>485</v>
      </c>
      <c r="GH7227" s="77" t="s">
        <v>474</v>
      </c>
      <c r="GI7227" s="77">
        <v>2023</v>
      </c>
      <c r="GJ7227" s="77" t="s">
        <v>305</v>
      </c>
      <c r="GK7227" s="77">
        <v>3.7590224611387529E-2</v>
      </c>
      <c r="GL7227" s="77">
        <v>10.015393</v>
      </c>
      <c r="GM7227" s="77">
        <v>2023</v>
      </c>
      <c r="GN7227" s="77" t="s">
        <v>175</v>
      </c>
      <c r="GO7227" s="77">
        <v>0.13250000000000001</v>
      </c>
      <c r="GP7227" s="77">
        <v>3</v>
      </c>
      <c r="GQ7227" s="77">
        <v>0</v>
      </c>
      <c r="GR7227" s="77" t="s">
        <v>423</v>
      </c>
      <c r="GS7227" s="77">
        <v>0</v>
      </c>
      <c r="GT7227" s="77">
        <v>0</v>
      </c>
      <c r="GU7227" s="77">
        <v>0.1527377521613833</v>
      </c>
      <c r="GV7227" s="77">
        <v>5.7414464103848397E-3</v>
      </c>
      <c r="GW7227" s="77">
        <v>0.1527377521613833</v>
      </c>
      <c r="GX7227" s="77">
        <v>5.7414464103848397E-3</v>
      </c>
      <c r="GY7227" s="77">
        <v>0.1527377521613833</v>
      </c>
      <c r="GZ7227" s="77">
        <v>5.7414464103848397E-3</v>
      </c>
    </row>
    <row r="7228" spans="187:208" x14ac:dyDescent="0.25">
      <c r="GE7228" s="77" t="s">
        <v>425</v>
      </c>
      <c r="GF7228" s="77" t="s">
        <v>155</v>
      </c>
      <c r="GG7228" s="77" t="s">
        <v>485</v>
      </c>
      <c r="GH7228" s="77" t="s">
        <v>474</v>
      </c>
      <c r="GI7228" s="77">
        <v>2023</v>
      </c>
      <c r="GJ7228" s="77" t="s">
        <v>301</v>
      </c>
      <c r="GK7228" s="77">
        <v>1.6314334115687509E-3</v>
      </c>
      <c r="GL7228" s="77">
        <v>10.015393</v>
      </c>
      <c r="GM7228" s="77">
        <v>2023</v>
      </c>
      <c r="GN7228" s="77" t="s">
        <v>175</v>
      </c>
      <c r="GO7228" s="77">
        <v>5.3000000000000005E-2</v>
      </c>
      <c r="GP7228" s="77">
        <v>3</v>
      </c>
      <c r="GQ7228" s="77">
        <v>0</v>
      </c>
      <c r="GR7228" s="77" t="s">
        <v>423</v>
      </c>
      <c r="GS7228" s="77">
        <v>0</v>
      </c>
      <c r="GT7228" s="77">
        <v>0</v>
      </c>
      <c r="GU7228" s="77">
        <v>5.5966209081309407E-2</v>
      </c>
      <c r="GV7228" s="77">
        <v>9.1305143414090615E-5</v>
      </c>
      <c r="GW7228" s="77">
        <v>5.5966209081309407E-2</v>
      </c>
      <c r="GX7228" s="77">
        <v>9.1305143414090615E-5</v>
      </c>
      <c r="GY7228" s="77">
        <v>5.5966209081309407E-2</v>
      </c>
      <c r="GZ7228" s="77">
        <v>9.1305143414090615E-5</v>
      </c>
    </row>
    <row r="7229" spans="187:208" x14ac:dyDescent="0.25">
      <c r="GE7229" s="77" t="s">
        <v>427</v>
      </c>
      <c r="GF7229" s="77" t="s">
        <v>155</v>
      </c>
      <c r="GG7229" s="77" t="s">
        <v>485</v>
      </c>
      <c r="GH7229" s="77" t="s">
        <v>474</v>
      </c>
      <c r="GI7229" s="77">
        <v>2023</v>
      </c>
      <c r="GJ7229" s="77" t="s">
        <v>303</v>
      </c>
      <c r="GK7229" s="77">
        <v>4.1186611014014343E-2</v>
      </c>
      <c r="GL7229" s="77">
        <v>10.015393</v>
      </c>
      <c r="GM7229" s="77">
        <v>2023</v>
      </c>
      <c r="GN7229" s="77" t="s">
        <v>175</v>
      </c>
      <c r="GO7229" s="77">
        <v>5.3000000000000005E-2</v>
      </c>
      <c r="GP7229" s="77">
        <v>3</v>
      </c>
      <c r="GQ7229" s="77">
        <v>0</v>
      </c>
      <c r="GR7229" s="77" t="s">
        <v>423</v>
      </c>
      <c r="GS7229" s="77">
        <v>0</v>
      </c>
      <c r="GT7229" s="77">
        <v>0</v>
      </c>
      <c r="GU7229" s="77">
        <v>5.5966209081309407E-2</v>
      </c>
      <c r="GV7229" s="77">
        <v>2.3050584833608874E-3</v>
      </c>
      <c r="GW7229" s="77">
        <v>5.5966209081309407E-2</v>
      </c>
      <c r="GX7229" s="77">
        <v>2.3050584833608874E-3</v>
      </c>
      <c r="GY7229" s="77">
        <v>5.5966209081309407E-2</v>
      </c>
      <c r="GZ7229" s="77">
        <v>2.3050584833608874E-3</v>
      </c>
    </row>
    <row r="7230" spans="187:208" x14ac:dyDescent="0.25">
      <c r="GE7230" s="77" t="s">
        <v>422</v>
      </c>
      <c r="GF7230" s="77" t="s">
        <v>155</v>
      </c>
      <c r="GG7230" s="77" t="s">
        <v>485</v>
      </c>
      <c r="GH7230" s="77" t="s">
        <v>474</v>
      </c>
      <c r="GI7230" s="77">
        <v>2024</v>
      </c>
      <c r="GJ7230" s="77" t="s">
        <v>305</v>
      </c>
      <c r="GK7230" s="77">
        <v>3.7590224611387529E-2</v>
      </c>
      <c r="GL7230" s="77">
        <v>10.015393</v>
      </c>
      <c r="GM7230" s="77">
        <v>2024</v>
      </c>
      <c r="GN7230" s="77" t="s">
        <v>175</v>
      </c>
      <c r="GO7230" s="77">
        <v>0.13250000000000001</v>
      </c>
      <c r="GP7230" s="77">
        <v>3</v>
      </c>
      <c r="GQ7230" s="77">
        <v>0</v>
      </c>
      <c r="GR7230" s="77" t="s">
        <v>423</v>
      </c>
      <c r="GS7230" s="77">
        <v>0</v>
      </c>
      <c r="GT7230" s="77">
        <v>0</v>
      </c>
      <c r="GU7230" s="77">
        <v>0</v>
      </c>
      <c r="GV7230" s="77">
        <v>0</v>
      </c>
      <c r="GW7230" s="77">
        <v>0.1527377521613833</v>
      </c>
      <c r="GX7230" s="77">
        <v>5.7414464103848397E-3</v>
      </c>
      <c r="GY7230" s="77">
        <v>0.1527377521613833</v>
      </c>
      <c r="GZ7230" s="77">
        <v>5.7414464103848397E-3</v>
      </c>
    </row>
    <row r="7231" spans="187:208" x14ac:dyDescent="0.25">
      <c r="GE7231" s="77" t="s">
        <v>425</v>
      </c>
      <c r="GF7231" s="77" t="s">
        <v>155</v>
      </c>
      <c r="GG7231" s="77" t="s">
        <v>485</v>
      </c>
      <c r="GH7231" s="77" t="s">
        <v>474</v>
      </c>
      <c r="GI7231" s="77">
        <v>2024</v>
      </c>
      <c r="GJ7231" s="77" t="s">
        <v>301</v>
      </c>
      <c r="GK7231" s="77">
        <v>1.6314334115687509E-3</v>
      </c>
      <c r="GL7231" s="77">
        <v>10.015393</v>
      </c>
      <c r="GM7231" s="77">
        <v>2024</v>
      </c>
      <c r="GN7231" s="77" t="s">
        <v>175</v>
      </c>
      <c r="GO7231" s="77">
        <v>5.3000000000000005E-2</v>
      </c>
      <c r="GP7231" s="77">
        <v>3</v>
      </c>
      <c r="GQ7231" s="77">
        <v>0</v>
      </c>
      <c r="GR7231" s="77" t="s">
        <v>423</v>
      </c>
      <c r="GS7231" s="77">
        <v>0</v>
      </c>
      <c r="GT7231" s="77">
        <v>0</v>
      </c>
      <c r="GU7231" s="77">
        <v>0</v>
      </c>
      <c r="GV7231" s="77">
        <v>0</v>
      </c>
      <c r="GW7231" s="77">
        <v>5.5966209081309407E-2</v>
      </c>
      <c r="GX7231" s="77">
        <v>9.1305143414090615E-5</v>
      </c>
      <c r="GY7231" s="77">
        <v>5.5966209081309407E-2</v>
      </c>
      <c r="GZ7231" s="77">
        <v>9.1305143414090615E-5</v>
      </c>
    </row>
    <row r="7232" spans="187:208" x14ac:dyDescent="0.25">
      <c r="GE7232" s="77" t="s">
        <v>427</v>
      </c>
      <c r="GF7232" s="77" t="s">
        <v>155</v>
      </c>
      <c r="GG7232" s="77" t="s">
        <v>485</v>
      </c>
      <c r="GH7232" s="77" t="s">
        <v>474</v>
      </c>
      <c r="GI7232" s="77">
        <v>2024</v>
      </c>
      <c r="GJ7232" s="77" t="s">
        <v>303</v>
      </c>
      <c r="GK7232" s="77">
        <v>4.1186611014014343E-2</v>
      </c>
      <c r="GL7232" s="77">
        <v>10.015393</v>
      </c>
      <c r="GM7232" s="77">
        <v>2024</v>
      </c>
      <c r="GN7232" s="77" t="s">
        <v>175</v>
      </c>
      <c r="GO7232" s="77">
        <v>5.3000000000000005E-2</v>
      </c>
      <c r="GP7232" s="77">
        <v>3</v>
      </c>
      <c r="GQ7232" s="77">
        <v>0</v>
      </c>
      <c r="GR7232" s="77" t="s">
        <v>423</v>
      </c>
      <c r="GS7232" s="77">
        <v>0</v>
      </c>
      <c r="GT7232" s="77">
        <v>0</v>
      </c>
      <c r="GU7232" s="77">
        <v>0</v>
      </c>
      <c r="GV7232" s="77">
        <v>0</v>
      </c>
      <c r="GW7232" s="77">
        <v>5.5966209081309407E-2</v>
      </c>
      <c r="GX7232" s="77">
        <v>2.3050584833608874E-3</v>
      </c>
      <c r="GY7232" s="77">
        <v>5.5966209081309407E-2</v>
      </c>
      <c r="GZ7232" s="77">
        <v>2.3050584833608874E-3</v>
      </c>
    </row>
    <row r="7233" spans="187:208" x14ac:dyDescent="0.25">
      <c r="GE7233" s="77" t="s">
        <v>422</v>
      </c>
      <c r="GF7233" s="77" t="s">
        <v>155</v>
      </c>
      <c r="GG7233" s="77" t="s">
        <v>485</v>
      </c>
      <c r="GH7233" s="77" t="s">
        <v>474</v>
      </c>
      <c r="GI7233" s="77">
        <v>2025</v>
      </c>
      <c r="GJ7233" s="77" t="s">
        <v>305</v>
      </c>
      <c r="GK7233" s="77">
        <v>3.7590224611387529E-2</v>
      </c>
      <c r="GL7233" s="77">
        <v>10.015393</v>
      </c>
      <c r="GM7233" s="77">
        <v>2025</v>
      </c>
      <c r="GN7233" s="77" t="s">
        <v>175</v>
      </c>
      <c r="GO7233" s="77">
        <v>0.13250000000000001</v>
      </c>
      <c r="GP7233" s="77">
        <v>3</v>
      </c>
      <c r="GQ7233" s="77">
        <v>0</v>
      </c>
      <c r="GR7233" s="77" t="s">
        <v>423</v>
      </c>
      <c r="GS7233" s="77">
        <v>0</v>
      </c>
      <c r="GT7233" s="77">
        <v>0</v>
      </c>
      <c r="GU7233" s="77">
        <v>0</v>
      </c>
      <c r="GV7233" s="77">
        <v>0</v>
      </c>
      <c r="GW7233" s="77">
        <v>0</v>
      </c>
      <c r="GX7233" s="77">
        <v>0</v>
      </c>
      <c r="GY7233" s="77">
        <v>0.1527377521613833</v>
      </c>
      <c r="GZ7233" s="77">
        <v>5.7414464103848397E-3</v>
      </c>
    </row>
    <row r="7234" spans="187:208" x14ac:dyDescent="0.25">
      <c r="GE7234" s="77" t="s">
        <v>425</v>
      </c>
      <c r="GF7234" s="77" t="s">
        <v>155</v>
      </c>
      <c r="GG7234" s="77" t="s">
        <v>485</v>
      </c>
      <c r="GH7234" s="77" t="s">
        <v>474</v>
      </c>
      <c r="GI7234" s="77">
        <v>2025</v>
      </c>
      <c r="GJ7234" s="77" t="s">
        <v>301</v>
      </c>
      <c r="GK7234" s="77">
        <v>1.6314334115687509E-3</v>
      </c>
      <c r="GL7234" s="77">
        <v>10.015393</v>
      </c>
      <c r="GM7234" s="77">
        <v>2025</v>
      </c>
      <c r="GN7234" s="77" t="s">
        <v>175</v>
      </c>
      <c r="GO7234" s="77">
        <v>5.3000000000000005E-2</v>
      </c>
      <c r="GP7234" s="77">
        <v>3</v>
      </c>
      <c r="GQ7234" s="77">
        <v>0</v>
      </c>
      <c r="GR7234" s="77" t="s">
        <v>423</v>
      </c>
      <c r="GS7234" s="77">
        <v>0</v>
      </c>
      <c r="GT7234" s="77">
        <v>0</v>
      </c>
      <c r="GU7234" s="77">
        <v>0</v>
      </c>
      <c r="GV7234" s="77">
        <v>0</v>
      </c>
      <c r="GW7234" s="77">
        <v>0</v>
      </c>
      <c r="GX7234" s="77">
        <v>0</v>
      </c>
      <c r="GY7234" s="77">
        <v>5.5966209081309407E-2</v>
      </c>
      <c r="GZ7234" s="77">
        <v>9.1305143414090615E-5</v>
      </c>
    </row>
    <row r="7235" spans="187:208" x14ac:dyDescent="0.25">
      <c r="GE7235" s="77" t="s">
        <v>427</v>
      </c>
      <c r="GF7235" s="77" t="s">
        <v>155</v>
      </c>
      <c r="GG7235" s="77" t="s">
        <v>485</v>
      </c>
      <c r="GH7235" s="77" t="s">
        <v>474</v>
      </c>
      <c r="GI7235" s="77">
        <v>2025</v>
      </c>
      <c r="GJ7235" s="77" t="s">
        <v>303</v>
      </c>
      <c r="GK7235" s="77">
        <v>4.1186611014014343E-2</v>
      </c>
      <c r="GL7235" s="77">
        <v>10.015393</v>
      </c>
      <c r="GM7235" s="77">
        <v>2025</v>
      </c>
      <c r="GN7235" s="77" t="s">
        <v>175</v>
      </c>
      <c r="GO7235" s="77">
        <v>5.3000000000000005E-2</v>
      </c>
      <c r="GP7235" s="77">
        <v>3</v>
      </c>
      <c r="GQ7235" s="77">
        <v>0</v>
      </c>
      <c r="GR7235" s="77" t="s">
        <v>423</v>
      </c>
      <c r="GS7235" s="77">
        <v>0</v>
      </c>
      <c r="GT7235" s="77">
        <v>0</v>
      </c>
      <c r="GU7235" s="77">
        <v>0</v>
      </c>
      <c r="GV7235" s="77">
        <v>0</v>
      </c>
      <c r="GW7235" s="77">
        <v>0</v>
      </c>
      <c r="GX7235" s="77">
        <v>0</v>
      </c>
      <c r="GY7235" s="77">
        <v>5.5966209081309407E-2</v>
      </c>
      <c r="GZ7235" s="77">
        <v>2.3050584833608874E-3</v>
      </c>
    </row>
    <row r="7236" spans="187:208" x14ac:dyDescent="0.25">
      <c r="GE7236" s="77" t="s">
        <v>422</v>
      </c>
      <c r="GF7236" s="77" t="s">
        <v>155</v>
      </c>
      <c r="GG7236" s="77" t="s">
        <v>485</v>
      </c>
      <c r="GH7236" s="77" t="s">
        <v>481</v>
      </c>
      <c r="GI7236" s="77">
        <v>2021</v>
      </c>
      <c r="GJ7236" s="77" t="s">
        <v>305</v>
      </c>
      <c r="GK7236" s="77">
        <v>409.2237358204406</v>
      </c>
      <c r="GL7236" s="77">
        <v>10.015393</v>
      </c>
      <c r="GM7236" s="77">
        <v>2021</v>
      </c>
      <c r="GN7236" s="77" t="s">
        <v>175</v>
      </c>
      <c r="GO7236" s="77">
        <v>0.13250000000000001</v>
      </c>
      <c r="GP7236" s="77">
        <v>3</v>
      </c>
      <c r="GQ7236" s="77">
        <v>0</v>
      </c>
      <c r="GR7236" s="77" t="s">
        <v>423</v>
      </c>
      <c r="GS7236" s="77">
        <v>0.1527377521613833</v>
      </c>
      <c r="GT7236" s="77">
        <v>62.503913540297852</v>
      </c>
      <c r="GU7236" s="77">
        <v>0.1527377521613833</v>
      </c>
      <c r="GV7236" s="77">
        <v>62.503913540297852</v>
      </c>
      <c r="GW7236" s="77">
        <v>0</v>
      </c>
      <c r="GX7236" s="77">
        <v>0</v>
      </c>
      <c r="GY7236" s="77">
        <v>0</v>
      </c>
      <c r="GZ7236" s="77">
        <v>0</v>
      </c>
    </row>
    <row r="7237" spans="187:208" x14ac:dyDescent="0.25">
      <c r="GE7237" s="77" t="s">
        <v>425</v>
      </c>
      <c r="GF7237" s="77" t="s">
        <v>155</v>
      </c>
      <c r="GG7237" s="77" t="s">
        <v>485</v>
      </c>
      <c r="GH7237" s="77" t="s">
        <v>481</v>
      </c>
      <c r="GI7237" s="77">
        <v>2021</v>
      </c>
      <c r="GJ7237" s="77" t="s">
        <v>301</v>
      </c>
      <c r="GK7237" s="77">
        <v>13469.087812378741</v>
      </c>
      <c r="GL7237" s="77">
        <v>10.015393</v>
      </c>
      <c r="GM7237" s="77">
        <v>2021</v>
      </c>
      <c r="GN7237" s="77" t="s">
        <v>175</v>
      </c>
      <c r="GO7237" s="77">
        <v>5.3000000000000005E-2</v>
      </c>
      <c r="GP7237" s="77">
        <v>3</v>
      </c>
      <c r="GQ7237" s="77">
        <v>0</v>
      </c>
      <c r="GR7237" s="77" t="s">
        <v>423</v>
      </c>
      <c r="GS7237" s="77">
        <v>5.5966209081309407E-2</v>
      </c>
      <c r="GT7237" s="77">
        <v>753.81378464210491</v>
      </c>
      <c r="GU7237" s="77">
        <v>5.5966209081309407E-2</v>
      </c>
      <c r="GV7237" s="77">
        <v>753.81378464210491</v>
      </c>
      <c r="GW7237" s="77">
        <v>0</v>
      </c>
      <c r="GX7237" s="77">
        <v>0</v>
      </c>
      <c r="GY7237" s="77">
        <v>0</v>
      </c>
      <c r="GZ7237" s="77">
        <v>0</v>
      </c>
    </row>
    <row r="7238" spans="187:208" x14ac:dyDescent="0.25">
      <c r="GE7238" s="77" t="s">
        <v>427</v>
      </c>
      <c r="GF7238" s="77" t="s">
        <v>155</v>
      </c>
      <c r="GG7238" s="77" t="s">
        <v>485</v>
      </c>
      <c r="GH7238" s="77" t="s">
        <v>481</v>
      </c>
      <c r="GI7238" s="77">
        <v>2021</v>
      </c>
      <c r="GJ7238" s="77" t="s">
        <v>303</v>
      </c>
      <c r="GK7238" s="77">
        <v>7205.5312760252846</v>
      </c>
      <c r="GL7238" s="77">
        <v>10.015393</v>
      </c>
      <c r="GM7238" s="77">
        <v>2021</v>
      </c>
      <c r="GN7238" s="77" t="s">
        <v>175</v>
      </c>
      <c r="GO7238" s="77">
        <v>5.3000000000000005E-2</v>
      </c>
      <c r="GP7238" s="77">
        <v>3</v>
      </c>
      <c r="GQ7238" s="77">
        <v>0</v>
      </c>
      <c r="GR7238" s="77" t="s">
        <v>423</v>
      </c>
      <c r="GS7238" s="77">
        <v>5.5966209081309407E-2</v>
      </c>
      <c r="GT7238" s="77">
        <v>403.26626993594522</v>
      </c>
      <c r="GU7238" s="77">
        <v>5.5966209081309407E-2</v>
      </c>
      <c r="GV7238" s="77">
        <v>403.26626993594522</v>
      </c>
      <c r="GW7238" s="77">
        <v>0</v>
      </c>
      <c r="GX7238" s="77">
        <v>0</v>
      </c>
      <c r="GY7238" s="77">
        <v>0</v>
      </c>
      <c r="GZ7238" s="77">
        <v>0</v>
      </c>
    </row>
    <row r="7239" spans="187:208" x14ac:dyDescent="0.25">
      <c r="GE7239" s="77" t="s">
        <v>422</v>
      </c>
      <c r="GF7239" s="77" t="s">
        <v>155</v>
      </c>
      <c r="GG7239" s="77" t="s">
        <v>485</v>
      </c>
      <c r="GH7239" s="77" t="s">
        <v>481</v>
      </c>
      <c r="GI7239" s="77">
        <v>2022</v>
      </c>
      <c r="GJ7239" s="77" t="s">
        <v>305</v>
      </c>
      <c r="GK7239" s="77">
        <v>409.2237358204406</v>
      </c>
      <c r="GL7239" s="77">
        <v>10.015393</v>
      </c>
      <c r="GM7239" s="77">
        <v>2022</v>
      </c>
      <c r="GN7239" s="77" t="s">
        <v>175</v>
      </c>
      <c r="GO7239" s="77">
        <v>0.13250000000000001</v>
      </c>
      <c r="GP7239" s="77">
        <v>3</v>
      </c>
      <c r="GQ7239" s="77">
        <v>0</v>
      </c>
      <c r="GR7239" s="77" t="s">
        <v>423</v>
      </c>
      <c r="GS7239" s="77">
        <v>0.1527377521613833</v>
      </c>
      <c r="GT7239" s="77">
        <v>62.503913540297852</v>
      </c>
      <c r="GU7239" s="77">
        <v>0.1527377521613833</v>
      </c>
      <c r="GV7239" s="77">
        <v>62.503913540297852</v>
      </c>
      <c r="GW7239" s="77">
        <v>0.1527377521613833</v>
      </c>
      <c r="GX7239" s="77">
        <v>62.503913540297852</v>
      </c>
      <c r="GY7239" s="77">
        <v>0</v>
      </c>
      <c r="GZ7239" s="77">
        <v>0</v>
      </c>
    </row>
    <row r="7240" spans="187:208" x14ac:dyDescent="0.25">
      <c r="GE7240" s="77" t="s">
        <v>425</v>
      </c>
      <c r="GF7240" s="77" t="s">
        <v>155</v>
      </c>
      <c r="GG7240" s="77" t="s">
        <v>485</v>
      </c>
      <c r="GH7240" s="77" t="s">
        <v>481</v>
      </c>
      <c r="GI7240" s="77">
        <v>2022</v>
      </c>
      <c r="GJ7240" s="77" t="s">
        <v>301</v>
      </c>
      <c r="GK7240" s="77">
        <v>13469.087812378741</v>
      </c>
      <c r="GL7240" s="77">
        <v>10.015393</v>
      </c>
      <c r="GM7240" s="77">
        <v>2022</v>
      </c>
      <c r="GN7240" s="77" t="s">
        <v>175</v>
      </c>
      <c r="GO7240" s="77">
        <v>5.3000000000000005E-2</v>
      </c>
      <c r="GP7240" s="77">
        <v>3</v>
      </c>
      <c r="GQ7240" s="77">
        <v>0</v>
      </c>
      <c r="GR7240" s="77" t="s">
        <v>423</v>
      </c>
      <c r="GS7240" s="77">
        <v>5.5966209081309407E-2</v>
      </c>
      <c r="GT7240" s="77">
        <v>753.81378464210491</v>
      </c>
      <c r="GU7240" s="77">
        <v>5.5966209081309407E-2</v>
      </c>
      <c r="GV7240" s="77">
        <v>753.81378464210491</v>
      </c>
      <c r="GW7240" s="77">
        <v>5.5966209081309407E-2</v>
      </c>
      <c r="GX7240" s="77">
        <v>753.81378464210491</v>
      </c>
      <c r="GY7240" s="77">
        <v>0</v>
      </c>
      <c r="GZ7240" s="77">
        <v>0</v>
      </c>
    </row>
    <row r="7241" spans="187:208" x14ac:dyDescent="0.25">
      <c r="GE7241" s="77" t="s">
        <v>427</v>
      </c>
      <c r="GF7241" s="77" t="s">
        <v>155</v>
      </c>
      <c r="GG7241" s="77" t="s">
        <v>485</v>
      </c>
      <c r="GH7241" s="77" t="s">
        <v>481</v>
      </c>
      <c r="GI7241" s="77">
        <v>2022</v>
      </c>
      <c r="GJ7241" s="77" t="s">
        <v>303</v>
      </c>
      <c r="GK7241" s="77">
        <v>7205.5312760252846</v>
      </c>
      <c r="GL7241" s="77">
        <v>10.015393</v>
      </c>
      <c r="GM7241" s="77">
        <v>2022</v>
      </c>
      <c r="GN7241" s="77" t="s">
        <v>175</v>
      </c>
      <c r="GO7241" s="77">
        <v>5.3000000000000005E-2</v>
      </c>
      <c r="GP7241" s="77">
        <v>3</v>
      </c>
      <c r="GQ7241" s="77">
        <v>0</v>
      </c>
      <c r="GR7241" s="77" t="s">
        <v>423</v>
      </c>
      <c r="GS7241" s="77">
        <v>5.5966209081309407E-2</v>
      </c>
      <c r="GT7241" s="77">
        <v>403.26626993594522</v>
      </c>
      <c r="GU7241" s="77">
        <v>5.5966209081309407E-2</v>
      </c>
      <c r="GV7241" s="77">
        <v>403.26626993594522</v>
      </c>
      <c r="GW7241" s="77">
        <v>5.5966209081309407E-2</v>
      </c>
      <c r="GX7241" s="77">
        <v>403.26626993594522</v>
      </c>
      <c r="GY7241" s="77">
        <v>0</v>
      </c>
      <c r="GZ7241" s="77">
        <v>0</v>
      </c>
    </row>
    <row r="7242" spans="187:208" x14ac:dyDescent="0.25">
      <c r="GE7242" s="77" t="s">
        <v>422</v>
      </c>
      <c r="GF7242" s="77" t="s">
        <v>155</v>
      </c>
      <c r="GG7242" s="77" t="s">
        <v>485</v>
      </c>
      <c r="GH7242" s="77" t="s">
        <v>481</v>
      </c>
      <c r="GI7242" s="77">
        <v>2023</v>
      </c>
      <c r="GJ7242" s="77" t="s">
        <v>305</v>
      </c>
      <c r="GK7242" s="77">
        <v>428.60232122030828</v>
      </c>
      <c r="GL7242" s="77">
        <v>10.015393</v>
      </c>
      <c r="GM7242" s="77">
        <v>2023</v>
      </c>
      <c r="GN7242" s="77" t="s">
        <v>175</v>
      </c>
      <c r="GO7242" s="77">
        <v>0.13250000000000001</v>
      </c>
      <c r="GP7242" s="77">
        <v>3</v>
      </c>
      <c r="GQ7242" s="77">
        <v>0</v>
      </c>
      <c r="GR7242" s="77" t="s">
        <v>423</v>
      </c>
      <c r="GS7242" s="77">
        <v>0</v>
      </c>
      <c r="GT7242" s="77">
        <v>0</v>
      </c>
      <c r="GU7242" s="77">
        <v>0.1527377521613833</v>
      </c>
      <c r="GV7242" s="77">
        <v>65.463755114341041</v>
      </c>
      <c r="GW7242" s="77">
        <v>0.1527377521613833</v>
      </c>
      <c r="GX7242" s="77">
        <v>65.463755114341041</v>
      </c>
      <c r="GY7242" s="77">
        <v>0.1527377521613833</v>
      </c>
      <c r="GZ7242" s="77">
        <v>65.463755114341041</v>
      </c>
    </row>
    <row r="7243" spans="187:208" x14ac:dyDescent="0.25">
      <c r="GE7243" s="77" t="s">
        <v>425</v>
      </c>
      <c r="GF7243" s="77" t="s">
        <v>155</v>
      </c>
      <c r="GG7243" s="77" t="s">
        <v>485</v>
      </c>
      <c r="GH7243" s="77" t="s">
        <v>481</v>
      </c>
      <c r="GI7243" s="77">
        <v>2023</v>
      </c>
      <c r="GJ7243" s="77" t="s">
        <v>301</v>
      </c>
      <c r="GK7243" s="77">
        <v>13939.560973457559</v>
      </c>
      <c r="GL7243" s="77">
        <v>10.015393</v>
      </c>
      <c r="GM7243" s="77">
        <v>2023</v>
      </c>
      <c r="GN7243" s="77" t="s">
        <v>175</v>
      </c>
      <c r="GO7243" s="77">
        <v>5.3000000000000005E-2</v>
      </c>
      <c r="GP7243" s="77">
        <v>3</v>
      </c>
      <c r="GQ7243" s="77">
        <v>0</v>
      </c>
      <c r="GR7243" s="77" t="s">
        <v>423</v>
      </c>
      <c r="GS7243" s="77">
        <v>0</v>
      </c>
      <c r="GT7243" s="77">
        <v>0</v>
      </c>
      <c r="GU7243" s="77">
        <v>5.5966209081309407E-2</v>
      </c>
      <c r="GV7243" s="77">
        <v>780.14438394218666</v>
      </c>
      <c r="GW7243" s="77">
        <v>5.5966209081309407E-2</v>
      </c>
      <c r="GX7243" s="77">
        <v>780.14438394218666</v>
      </c>
      <c r="GY7243" s="77">
        <v>5.5966209081309407E-2</v>
      </c>
      <c r="GZ7243" s="77">
        <v>780.14438394218666</v>
      </c>
    </row>
    <row r="7244" spans="187:208" x14ac:dyDescent="0.25">
      <c r="GE7244" s="77" t="s">
        <v>427</v>
      </c>
      <c r="GF7244" s="77" t="s">
        <v>155</v>
      </c>
      <c r="GG7244" s="77" t="s">
        <v>485</v>
      </c>
      <c r="GH7244" s="77" t="s">
        <v>481</v>
      </c>
      <c r="GI7244" s="77">
        <v>2023</v>
      </c>
      <c r="GJ7244" s="77" t="s">
        <v>303</v>
      </c>
      <c r="GK7244" s="77">
        <v>7467.8148194525547</v>
      </c>
      <c r="GL7244" s="77">
        <v>10.015393</v>
      </c>
      <c r="GM7244" s="77">
        <v>2023</v>
      </c>
      <c r="GN7244" s="77" t="s">
        <v>175</v>
      </c>
      <c r="GO7244" s="77">
        <v>5.3000000000000005E-2</v>
      </c>
      <c r="GP7244" s="77">
        <v>3</v>
      </c>
      <c r="GQ7244" s="77">
        <v>0</v>
      </c>
      <c r="GR7244" s="77" t="s">
        <v>423</v>
      </c>
      <c r="GS7244" s="77">
        <v>0</v>
      </c>
      <c r="GT7244" s="77">
        <v>0</v>
      </c>
      <c r="GU7244" s="77">
        <v>5.5966209081309407E-2</v>
      </c>
      <c r="GV7244" s="77">
        <v>417.94528556598254</v>
      </c>
      <c r="GW7244" s="77">
        <v>5.5966209081309407E-2</v>
      </c>
      <c r="GX7244" s="77">
        <v>417.94528556598254</v>
      </c>
      <c r="GY7244" s="77">
        <v>5.5966209081309407E-2</v>
      </c>
      <c r="GZ7244" s="77">
        <v>417.94528556598254</v>
      </c>
    </row>
    <row r="7245" spans="187:208" x14ac:dyDescent="0.25">
      <c r="GE7245" s="77" t="s">
        <v>422</v>
      </c>
      <c r="GF7245" s="77" t="s">
        <v>155</v>
      </c>
      <c r="GG7245" s="77" t="s">
        <v>485</v>
      </c>
      <c r="GH7245" s="77" t="s">
        <v>481</v>
      </c>
      <c r="GI7245" s="77">
        <v>2024</v>
      </c>
      <c r="GJ7245" s="77" t="s">
        <v>305</v>
      </c>
      <c r="GK7245" s="77">
        <v>428.60232122030828</v>
      </c>
      <c r="GL7245" s="77">
        <v>10.015393</v>
      </c>
      <c r="GM7245" s="77">
        <v>2024</v>
      </c>
      <c r="GN7245" s="77" t="s">
        <v>175</v>
      </c>
      <c r="GO7245" s="77">
        <v>0.13250000000000001</v>
      </c>
      <c r="GP7245" s="77">
        <v>3</v>
      </c>
      <c r="GQ7245" s="77">
        <v>0</v>
      </c>
      <c r="GR7245" s="77" t="s">
        <v>423</v>
      </c>
      <c r="GS7245" s="77">
        <v>0</v>
      </c>
      <c r="GT7245" s="77">
        <v>0</v>
      </c>
      <c r="GU7245" s="77">
        <v>0</v>
      </c>
      <c r="GV7245" s="77">
        <v>0</v>
      </c>
      <c r="GW7245" s="77">
        <v>0.1527377521613833</v>
      </c>
      <c r="GX7245" s="77">
        <v>65.463755114341041</v>
      </c>
      <c r="GY7245" s="77">
        <v>0.1527377521613833</v>
      </c>
      <c r="GZ7245" s="77">
        <v>65.463755114341041</v>
      </c>
    </row>
    <row r="7246" spans="187:208" x14ac:dyDescent="0.25">
      <c r="GE7246" s="77" t="s">
        <v>425</v>
      </c>
      <c r="GF7246" s="77" t="s">
        <v>155</v>
      </c>
      <c r="GG7246" s="77" t="s">
        <v>485</v>
      </c>
      <c r="GH7246" s="77" t="s">
        <v>481</v>
      </c>
      <c r="GI7246" s="77">
        <v>2024</v>
      </c>
      <c r="GJ7246" s="77" t="s">
        <v>301</v>
      </c>
      <c r="GK7246" s="77">
        <v>13939.560973457559</v>
      </c>
      <c r="GL7246" s="77">
        <v>10.015393</v>
      </c>
      <c r="GM7246" s="77">
        <v>2024</v>
      </c>
      <c r="GN7246" s="77" t="s">
        <v>175</v>
      </c>
      <c r="GO7246" s="77">
        <v>5.3000000000000005E-2</v>
      </c>
      <c r="GP7246" s="77">
        <v>3</v>
      </c>
      <c r="GQ7246" s="77">
        <v>0</v>
      </c>
      <c r="GR7246" s="77" t="s">
        <v>423</v>
      </c>
      <c r="GS7246" s="77">
        <v>0</v>
      </c>
      <c r="GT7246" s="77">
        <v>0</v>
      </c>
      <c r="GU7246" s="77">
        <v>0</v>
      </c>
      <c r="GV7246" s="77">
        <v>0</v>
      </c>
      <c r="GW7246" s="77">
        <v>5.5966209081309407E-2</v>
      </c>
      <c r="GX7246" s="77">
        <v>780.14438394218666</v>
      </c>
      <c r="GY7246" s="77">
        <v>5.5966209081309407E-2</v>
      </c>
      <c r="GZ7246" s="77">
        <v>780.14438394218666</v>
      </c>
    </row>
    <row r="7247" spans="187:208" x14ac:dyDescent="0.25">
      <c r="GE7247" s="77" t="s">
        <v>427</v>
      </c>
      <c r="GF7247" s="77" t="s">
        <v>155</v>
      </c>
      <c r="GG7247" s="77" t="s">
        <v>485</v>
      </c>
      <c r="GH7247" s="77" t="s">
        <v>481</v>
      </c>
      <c r="GI7247" s="77">
        <v>2024</v>
      </c>
      <c r="GJ7247" s="77" t="s">
        <v>303</v>
      </c>
      <c r="GK7247" s="77">
        <v>7467.8148194525547</v>
      </c>
      <c r="GL7247" s="77">
        <v>10.015393</v>
      </c>
      <c r="GM7247" s="77">
        <v>2024</v>
      </c>
      <c r="GN7247" s="77" t="s">
        <v>175</v>
      </c>
      <c r="GO7247" s="77">
        <v>5.3000000000000005E-2</v>
      </c>
      <c r="GP7247" s="77">
        <v>3</v>
      </c>
      <c r="GQ7247" s="77">
        <v>0</v>
      </c>
      <c r="GR7247" s="77" t="s">
        <v>423</v>
      </c>
      <c r="GS7247" s="77">
        <v>0</v>
      </c>
      <c r="GT7247" s="77">
        <v>0</v>
      </c>
      <c r="GU7247" s="77">
        <v>0</v>
      </c>
      <c r="GV7247" s="77">
        <v>0</v>
      </c>
      <c r="GW7247" s="77">
        <v>5.5966209081309407E-2</v>
      </c>
      <c r="GX7247" s="77">
        <v>417.94528556598254</v>
      </c>
      <c r="GY7247" s="77">
        <v>5.5966209081309407E-2</v>
      </c>
      <c r="GZ7247" s="77">
        <v>417.94528556598254</v>
      </c>
    </row>
    <row r="7248" spans="187:208" x14ac:dyDescent="0.25">
      <c r="GE7248" s="77" t="s">
        <v>422</v>
      </c>
      <c r="GF7248" s="77" t="s">
        <v>155</v>
      </c>
      <c r="GG7248" s="77" t="s">
        <v>485</v>
      </c>
      <c r="GH7248" s="77" t="s">
        <v>481</v>
      </c>
      <c r="GI7248" s="77">
        <v>2025</v>
      </c>
      <c r="GJ7248" s="77" t="s">
        <v>305</v>
      </c>
      <c r="GK7248" s="77">
        <v>428.60232122030828</v>
      </c>
      <c r="GL7248" s="77">
        <v>10.015393</v>
      </c>
      <c r="GM7248" s="77">
        <v>2025</v>
      </c>
      <c r="GN7248" s="77" t="s">
        <v>175</v>
      </c>
      <c r="GO7248" s="77">
        <v>0.13250000000000001</v>
      </c>
      <c r="GP7248" s="77">
        <v>3</v>
      </c>
      <c r="GQ7248" s="77">
        <v>0</v>
      </c>
      <c r="GR7248" s="77" t="s">
        <v>423</v>
      </c>
      <c r="GS7248" s="77">
        <v>0</v>
      </c>
      <c r="GT7248" s="77">
        <v>0</v>
      </c>
      <c r="GU7248" s="77">
        <v>0</v>
      </c>
      <c r="GV7248" s="77">
        <v>0</v>
      </c>
      <c r="GW7248" s="77">
        <v>0</v>
      </c>
      <c r="GX7248" s="77">
        <v>0</v>
      </c>
      <c r="GY7248" s="77">
        <v>0.1527377521613833</v>
      </c>
      <c r="GZ7248" s="77">
        <v>65.463755114341041</v>
      </c>
    </row>
    <row r="7249" spans="187:208" x14ac:dyDescent="0.25">
      <c r="GE7249" s="77" t="s">
        <v>425</v>
      </c>
      <c r="GF7249" s="77" t="s">
        <v>155</v>
      </c>
      <c r="GG7249" s="77" t="s">
        <v>485</v>
      </c>
      <c r="GH7249" s="77" t="s">
        <v>481</v>
      </c>
      <c r="GI7249" s="77">
        <v>2025</v>
      </c>
      <c r="GJ7249" s="77" t="s">
        <v>301</v>
      </c>
      <c r="GK7249" s="77">
        <v>13939.560973457559</v>
      </c>
      <c r="GL7249" s="77">
        <v>10.015393</v>
      </c>
      <c r="GM7249" s="77">
        <v>2025</v>
      </c>
      <c r="GN7249" s="77" t="s">
        <v>175</v>
      </c>
      <c r="GO7249" s="77">
        <v>5.3000000000000005E-2</v>
      </c>
      <c r="GP7249" s="77">
        <v>3</v>
      </c>
      <c r="GQ7249" s="77">
        <v>0</v>
      </c>
      <c r="GR7249" s="77" t="s">
        <v>423</v>
      </c>
      <c r="GS7249" s="77">
        <v>0</v>
      </c>
      <c r="GT7249" s="77">
        <v>0</v>
      </c>
      <c r="GU7249" s="77">
        <v>0</v>
      </c>
      <c r="GV7249" s="77">
        <v>0</v>
      </c>
      <c r="GW7249" s="77">
        <v>0</v>
      </c>
      <c r="GX7249" s="77">
        <v>0</v>
      </c>
      <c r="GY7249" s="77">
        <v>5.5966209081309407E-2</v>
      </c>
      <c r="GZ7249" s="77">
        <v>780.14438394218666</v>
      </c>
    </row>
    <row r="7250" spans="187:208" x14ac:dyDescent="0.25">
      <c r="GE7250" s="77" t="s">
        <v>427</v>
      </c>
      <c r="GF7250" s="77" t="s">
        <v>155</v>
      </c>
      <c r="GG7250" s="77" t="s">
        <v>485</v>
      </c>
      <c r="GH7250" s="77" t="s">
        <v>481</v>
      </c>
      <c r="GI7250" s="77">
        <v>2025</v>
      </c>
      <c r="GJ7250" s="77" t="s">
        <v>303</v>
      </c>
      <c r="GK7250" s="77">
        <v>7467.8148194525547</v>
      </c>
      <c r="GL7250" s="77">
        <v>10.015393</v>
      </c>
      <c r="GM7250" s="77">
        <v>2025</v>
      </c>
      <c r="GN7250" s="77" t="s">
        <v>175</v>
      </c>
      <c r="GO7250" s="77">
        <v>5.3000000000000005E-2</v>
      </c>
      <c r="GP7250" s="77">
        <v>3</v>
      </c>
      <c r="GQ7250" s="77">
        <v>0</v>
      </c>
      <c r="GR7250" s="77" t="s">
        <v>423</v>
      </c>
      <c r="GS7250" s="77">
        <v>0</v>
      </c>
      <c r="GT7250" s="77">
        <v>0</v>
      </c>
      <c r="GU7250" s="77">
        <v>0</v>
      </c>
      <c r="GV7250" s="77">
        <v>0</v>
      </c>
      <c r="GW7250" s="77">
        <v>0</v>
      </c>
      <c r="GX7250" s="77">
        <v>0</v>
      </c>
      <c r="GY7250" s="77">
        <v>5.5966209081309407E-2</v>
      </c>
      <c r="GZ7250" s="77">
        <v>417.94528556598254</v>
      </c>
    </row>
    <row r="7251" spans="187:208" x14ac:dyDescent="0.25">
      <c r="GE7251" s="77" t="s">
        <v>422</v>
      </c>
      <c r="GF7251" s="77" t="s">
        <v>155</v>
      </c>
      <c r="GG7251" s="77" t="s">
        <v>485</v>
      </c>
      <c r="GH7251" s="77" t="s">
        <v>488</v>
      </c>
      <c r="GI7251" s="77">
        <v>2021</v>
      </c>
      <c r="GJ7251" s="77" t="s">
        <v>305</v>
      </c>
      <c r="GK7251" s="77">
        <v>409.22373582044048</v>
      </c>
      <c r="GL7251" s="77">
        <v>10.015393</v>
      </c>
      <c r="GM7251" s="77">
        <v>2021</v>
      </c>
      <c r="GN7251" s="77" t="s">
        <v>175</v>
      </c>
      <c r="GO7251" s="77">
        <v>0.13250000000000001</v>
      </c>
      <c r="GP7251" s="77">
        <v>3</v>
      </c>
      <c r="GQ7251" s="77">
        <v>0</v>
      </c>
      <c r="GR7251" s="77" t="s">
        <v>423</v>
      </c>
      <c r="GS7251" s="77">
        <v>0.1527377521613833</v>
      </c>
      <c r="GT7251" s="77">
        <v>62.50391354029783</v>
      </c>
      <c r="GU7251" s="77">
        <v>0.1527377521613833</v>
      </c>
      <c r="GV7251" s="77">
        <v>62.50391354029783</v>
      </c>
      <c r="GW7251" s="77">
        <v>0</v>
      </c>
      <c r="GX7251" s="77">
        <v>0</v>
      </c>
      <c r="GY7251" s="77">
        <v>0</v>
      </c>
      <c r="GZ7251" s="77">
        <v>0</v>
      </c>
    </row>
    <row r="7252" spans="187:208" x14ac:dyDescent="0.25">
      <c r="GE7252" s="77" t="s">
        <v>425</v>
      </c>
      <c r="GF7252" s="77" t="s">
        <v>155</v>
      </c>
      <c r="GG7252" s="77" t="s">
        <v>485</v>
      </c>
      <c r="GH7252" s="77" t="s">
        <v>488</v>
      </c>
      <c r="GI7252" s="77">
        <v>2021</v>
      </c>
      <c r="GJ7252" s="77" t="s">
        <v>301</v>
      </c>
      <c r="GK7252" s="77">
        <v>13469.08781237674</v>
      </c>
      <c r="GL7252" s="77">
        <v>10.015393</v>
      </c>
      <c r="GM7252" s="77">
        <v>2021</v>
      </c>
      <c r="GN7252" s="77" t="s">
        <v>175</v>
      </c>
      <c r="GO7252" s="77">
        <v>5.3000000000000005E-2</v>
      </c>
      <c r="GP7252" s="77">
        <v>3</v>
      </c>
      <c r="GQ7252" s="77">
        <v>0</v>
      </c>
      <c r="GR7252" s="77" t="s">
        <v>423</v>
      </c>
      <c r="GS7252" s="77">
        <v>5.5966209081309407E-2</v>
      </c>
      <c r="GT7252" s="77">
        <v>753.81378464199292</v>
      </c>
      <c r="GU7252" s="77">
        <v>5.5966209081309407E-2</v>
      </c>
      <c r="GV7252" s="77">
        <v>753.81378464199292</v>
      </c>
      <c r="GW7252" s="77">
        <v>0</v>
      </c>
      <c r="GX7252" s="77">
        <v>0</v>
      </c>
      <c r="GY7252" s="77">
        <v>0</v>
      </c>
      <c r="GZ7252" s="77">
        <v>0</v>
      </c>
    </row>
    <row r="7253" spans="187:208" x14ac:dyDescent="0.25">
      <c r="GE7253" s="77" t="s">
        <v>427</v>
      </c>
      <c r="GF7253" s="77" t="s">
        <v>155</v>
      </c>
      <c r="GG7253" s="77" t="s">
        <v>485</v>
      </c>
      <c r="GH7253" s="77" t="s">
        <v>488</v>
      </c>
      <c r="GI7253" s="77">
        <v>2021</v>
      </c>
      <c r="GJ7253" s="77" t="s">
        <v>303</v>
      </c>
      <c r="GK7253" s="77">
        <v>7205.5312760247916</v>
      </c>
      <c r="GL7253" s="77">
        <v>10.015393</v>
      </c>
      <c r="GM7253" s="77">
        <v>2021</v>
      </c>
      <c r="GN7253" s="77" t="s">
        <v>175</v>
      </c>
      <c r="GO7253" s="77">
        <v>5.3000000000000005E-2</v>
      </c>
      <c r="GP7253" s="77">
        <v>3</v>
      </c>
      <c r="GQ7253" s="77">
        <v>0</v>
      </c>
      <c r="GR7253" s="77" t="s">
        <v>423</v>
      </c>
      <c r="GS7253" s="77">
        <v>5.5966209081309407E-2</v>
      </c>
      <c r="GT7253" s="77">
        <v>403.26626993591765</v>
      </c>
      <c r="GU7253" s="77">
        <v>5.5966209081309407E-2</v>
      </c>
      <c r="GV7253" s="77">
        <v>403.26626993591765</v>
      </c>
      <c r="GW7253" s="77">
        <v>0</v>
      </c>
      <c r="GX7253" s="77">
        <v>0</v>
      </c>
      <c r="GY7253" s="77">
        <v>0</v>
      </c>
      <c r="GZ7253" s="77">
        <v>0</v>
      </c>
    </row>
    <row r="7254" spans="187:208" x14ac:dyDescent="0.25">
      <c r="GE7254" s="77" t="s">
        <v>422</v>
      </c>
      <c r="GF7254" s="77" t="s">
        <v>155</v>
      </c>
      <c r="GG7254" s="77" t="s">
        <v>485</v>
      </c>
      <c r="GH7254" s="77" t="s">
        <v>488</v>
      </c>
      <c r="GI7254" s="77">
        <v>2022</v>
      </c>
      <c r="GJ7254" s="77" t="s">
        <v>305</v>
      </c>
      <c r="GK7254" s="77">
        <v>409.22373582044048</v>
      </c>
      <c r="GL7254" s="77">
        <v>10.015393</v>
      </c>
      <c r="GM7254" s="77">
        <v>2022</v>
      </c>
      <c r="GN7254" s="77" t="s">
        <v>175</v>
      </c>
      <c r="GO7254" s="77">
        <v>0.13250000000000001</v>
      </c>
      <c r="GP7254" s="77">
        <v>3</v>
      </c>
      <c r="GQ7254" s="77">
        <v>0</v>
      </c>
      <c r="GR7254" s="77" t="s">
        <v>423</v>
      </c>
      <c r="GS7254" s="77">
        <v>0.1527377521613833</v>
      </c>
      <c r="GT7254" s="77">
        <v>62.50391354029783</v>
      </c>
      <c r="GU7254" s="77">
        <v>0.1527377521613833</v>
      </c>
      <c r="GV7254" s="77">
        <v>62.50391354029783</v>
      </c>
      <c r="GW7254" s="77">
        <v>0.1527377521613833</v>
      </c>
      <c r="GX7254" s="77">
        <v>62.50391354029783</v>
      </c>
      <c r="GY7254" s="77">
        <v>0</v>
      </c>
      <c r="GZ7254" s="77">
        <v>0</v>
      </c>
    </row>
    <row r="7255" spans="187:208" x14ac:dyDescent="0.25">
      <c r="GE7255" s="77" t="s">
        <v>425</v>
      </c>
      <c r="GF7255" s="77" t="s">
        <v>155</v>
      </c>
      <c r="GG7255" s="77" t="s">
        <v>485</v>
      </c>
      <c r="GH7255" s="77" t="s">
        <v>488</v>
      </c>
      <c r="GI7255" s="77">
        <v>2022</v>
      </c>
      <c r="GJ7255" s="77" t="s">
        <v>301</v>
      </c>
      <c r="GK7255" s="77">
        <v>13469.08781237674</v>
      </c>
      <c r="GL7255" s="77">
        <v>10.015393</v>
      </c>
      <c r="GM7255" s="77">
        <v>2022</v>
      </c>
      <c r="GN7255" s="77" t="s">
        <v>175</v>
      </c>
      <c r="GO7255" s="77">
        <v>5.3000000000000005E-2</v>
      </c>
      <c r="GP7255" s="77">
        <v>3</v>
      </c>
      <c r="GQ7255" s="77">
        <v>0</v>
      </c>
      <c r="GR7255" s="77" t="s">
        <v>423</v>
      </c>
      <c r="GS7255" s="77">
        <v>5.5966209081309407E-2</v>
      </c>
      <c r="GT7255" s="77">
        <v>753.81378464199292</v>
      </c>
      <c r="GU7255" s="77">
        <v>5.5966209081309407E-2</v>
      </c>
      <c r="GV7255" s="77">
        <v>753.81378464199292</v>
      </c>
      <c r="GW7255" s="77">
        <v>5.5966209081309407E-2</v>
      </c>
      <c r="GX7255" s="77">
        <v>753.81378464199292</v>
      </c>
      <c r="GY7255" s="77">
        <v>0</v>
      </c>
      <c r="GZ7255" s="77">
        <v>0</v>
      </c>
    </row>
    <row r="7256" spans="187:208" x14ac:dyDescent="0.25">
      <c r="GE7256" s="77" t="s">
        <v>427</v>
      </c>
      <c r="GF7256" s="77" t="s">
        <v>155</v>
      </c>
      <c r="GG7256" s="77" t="s">
        <v>485</v>
      </c>
      <c r="GH7256" s="77" t="s">
        <v>488</v>
      </c>
      <c r="GI7256" s="77">
        <v>2022</v>
      </c>
      <c r="GJ7256" s="77" t="s">
        <v>303</v>
      </c>
      <c r="GK7256" s="77">
        <v>7205.5312760247916</v>
      </c>
      <c r="GL7256" s="77">
        <v>10.015393</v>
      </c>
      <c r="GM7256" s="77">
        <v>2022</v>
      </c>
      <c r="GN7256" s="77" t="s">
        <v>175</v>
      </c>
      <c r="GO7256" s="77">
        <v>5.3000000000000005E-2</v>
      </c>
      <c r="GP7256" s="77">
        <v>3</v>
      </c>
      <c r="GQ7256" s="77">
        <v>0</v>
      </c>
      <c r="GR7256" s="77" t="s">
        <v>423</v>
      </c>
      <c r="GS7256" s="77">
        <v>5.5966209081309407E-2</v>
      </c>
      <c r="GT7256" s="77">
        <v>403.26626993591765</v>
      </c>
      <c r="GU7256" s="77">
        <v>5.5966209081309407E-2</v>
      </c>
      <c r="GV7256" s="77">
        <v>403.26626993591765</v>
      </c>
      <c r="GW7256" s="77">
        <v>5.5966209081309407E-2</v>
      </c>
      <c r="GX7256" s="77">
        <v>403.26626993591765</v>
      </c>
      <c r="GY7256" s="77">
        <v>0</v>
      </c>
      <c r="GZ7256" s="77">
        <v>0</v>
      </c>
    </row>
    <row r="7257" spans="187:208" x14ac:dyDescent="0.25">
      <c r="GE7257" s="77" t="s">
        <v>422</v>
      </c>
      <c r="GF7257" s="77" t="s">
        <v>155</v>
      </c>
      <c r="GG7257" s="77" t="s">
        <v>485</v>
      </c>
      <c r="GH7257" s="77" t="s">
        <v>488</v>
      </c>
      <c r="GI7257" s="77">
        <v>2023</v>
      </c>
      <c r="GJ7257" s="77" t="s">
        <v>305</v>
      </c>
      <c r="GK7257" s="77">
        <v>428.60232122030828</v>
      </c>
      <c r="GL7257" s="77">
        <v>10.015393</v>
      </c>
      <c r="GM7257" s="77">
        <v>2023</v>
      </c>
      <c r="GN7257" s="77" t="s">
        <v>175</v>
      </c>
      <c r="GO7257" s="77">
        <v>0.13250000000000001</v>
      </c>
      <c r="GP7257" s="77">
        <v>3</v>
      </c>
      <c r="GQ7257" s="77">
        <v>0</v>
      </c>
      <c r="GR7257" s="77" t="s">
        <v>423</v>
      </c>
      <c r="GS7257" s="77">
        <v>0</v>
      </c>
      <c r="GT7257" s="77">
        <v>0</v>
      </c>
      <c r="GU7257" s="77">
        <v>0.1527377521613833</v>
      </c>
      <c r="GV7257" s="77">
        <v>65.463755114341041</v>
      </c>
      <c r="GW7257" s="77">
        <v>0.1527377521613833</v>
      </c>
      <c r="GX7257" s="77">
        <v>65.463755114341041</v>
      </c>
      <c r="GY7257" s="77">
        <v>0.1527377521613833</v>
      </c>
      <c r="GZ7257" s="77">
        <v>65.463755114341041</v>
      </c>
    </row>
    <row r="7258" spans="187:208" x14ac:dyDescent="0.25">
      <c r="GE7258" s="77" t="s">
        <v>425</v>
      </c>
      <c r="GF7258" s="77" t="s">
        <v>155</v>
      </c>
      <c r="GG7258" s="77" t="s">
        <v>485</v>
      </c>
      <c r="GH7258" s="77" t="s">
        <v>488</v>
      </c>
      <c r="GI7258" s="77">
        <v>2023</v>
      </c>
      <c r="GJ7258" s="77" t="s">
        <v>301</v>
      </c>
      <c r="GK7258" s="77">
        <v>13939.56097345631</v>
      </c>
      <c r="GL7258" s="77">
        <v>10.015393</v>
      </c>
      <c r="GM7258" s="77">
        <v>2023</v>
      </c>
      <c r="GN7258" s="77" t="s">
        <v>175</v>
      </c>
      <c r="GO7258" s="77">
        <v>5.3000000000000005E-2</v>
      </c>
      <c r="GP7258" s="77">
        <v>3</v>
      </c>
      <c r="GQ7258" s="77">
        <v>0</v>
      </c>
      <c r="GR7258" s="77" t="s">
        <v>423</v>
      </c>
      <c r="GS7258" s="77">
        <v>0</v>
      </c>
      <c r="GT7258" s="77">
        <v>0</v>
      </c>
      <c r="GU7258" s="77">
        <v>5.5966209081309407E-2</v>
      </c>
      <c r="GV7258" s="77">
        <v>780.14438394211675</v>
      </c>
      <c r="GW7258" s="77">
        <v>5.5966209081309407E-2</v>
      </c>
      <c r="GX7258" s="77">
        <v>780.14438394211675</v>
      </c>
      <c r="GY7258" s="77">
        <v>5.5966209081309407E-2</v>
      </c>
      <c r="GZ7258" s="77">
        <v>780.14438394211675</v>
      </c>
    </row>
    <row r="7259" spans="187:208" x14ac:dyDescent="0.25">
      <c r="GE7259" s="77" t="s">
        <v>427</v>
      </c>
      <c r="GF7259" s="77" t="s">
        <v>155</v>
      </c>
      <c r="GG7259" s="77" t="s">
        <v>485</v>
      </c>
      <c r="GH7259" s="77" t="s">
        <v>488</v>
      </c>
      <c r="GI7259" s="77">
        <v>2023</v>
      </c>
      <c r="GJ7259" s="77" t="s">
        <v>303</v>
      </c>
      <c r="GK7259" s="77">
        <v>7467.814819452241</v>
      </c>
      <c r="GL7259" s="77">
        <v>10.015393</v>
      </c>
      <c r="GM7259" s="77">
        <v>2023</v>
      </c>
      <c r="GN7259" s="77" t="s">
        <v>175</v>
      </c>
      <c r="GO7259" s="77">
        <v>5.3000000000000005E-2</v>
      </c>
      <c r="GP7259" s="77">
        <v>3</v>
      </c>
      <c r="GQ7259" s="77">
        <v>0</v>
      </c>
      <c r="GR7259" s="77" t="s">
        <v>423</v>
      </c>
      <c r="GS7259" s="77">
        <v>0</v>
      </c>
      <c r="GT7259" s="77">
        <v>0</v>
      </c>
      <c r="GU7259" s="77">
        <v>5.5966209081309407E-2</v>
      </c>
      <c r="GV7259" s="77">
        <v>417.94528556596498</v>
      </c>
      <c r="GW7259" s="77">
        <v>5.5966209081309407E-2</v>
      </c>
      <c r="GX7259" s="77">
        <v>417.94528556596498</v>
      </c>
      <c r="GY7259" s="77">
        <v>5.5966209081309407E-2</v>
      </c>
      <c r="GZ7259" s="77">
        <v>417.94528556596498</v>
      </c>
    </row>
    <row r="7260" spans="187:208" x14ac:dyDescent="0.25">
      <c r="GE7260" s="77" t="s">
        <v>422</v>
      </c>
      <c r="GF7260" s="77" t="s">
        <v>155</v>
      </c>
      <c r="GG7260" s="77" t="s">
        <v>485</v>
      </c>
      <c r="GH7260" s="77" t="s">
        <v>488</v>
      </c>
      <c r="GI7260" s="77">
        <v>2024</v>
      </c>
      <c r="GJ7260" s="77" t="s">
        <v>305</v>
      </c>
      <c r="GK7260" s="77">
        <v>428.60232122030828</v>
      </c>
      <c r="GL7260" s="77">
        <v>10.015393</v>
      </c>
      <c r="GM7260" s="77">
        <v>2024</v>
      </c>
      <c r="GN7260" s="77" t="s">
        <v>175</v>
      </c>
      <c r="GO7260" s="77">
        <v>0.13250000000000001</v>
      </c>
      <c r="GP7260" s="77">
        <v>3</v>
      </c>
      <c r="GQ7260" s="77">
        <v>0</v>
      </c>
      <c r="GR7260" s="77" t="s">
        <v>423</v>
      </c>
      <c r="GS7260" s="77">
        <v>0</v>
      </c>
      <c r="GT7260" s="77">
        <v>0</v>
      </c>
      <c r="GU7260" s="77">
        <v>0</v>
      </c>
      <c r="GV7260" s="77">
        <v>0</v>
      </c>
      <c r="GW7260" s="77">
        <v>0.1527377521613833</v>
      </c>
      <c r="GX7260" s="77">
        <v>65.463755114341041</v>
      </c>
      <c r="GY7260" s="77">
        <v>0.1527377521613833</v>
      </c>
      <c r="GZ7260" s="77">
        <v>65.463755114341041</v>
      </c>
    </row>
    <row r="7261" spans="187:208" x14ac:dyDescent="0.25">
      <c r="GE7261" s="77" t="s">
        <v>425</v>
      </c>
      <c r="GF7261" s="77" t="s">
        <v>155</v>
      </c>
      <c r="GG7261" s="77" t="s">
        <v>485</v>
      </c>
      <c r="GH7261" s="77" t="s">
        <v>488</v>
      </c>
      <c r="GI7261" s="77">
        <v>2024</v>
      </c>
      <c r="GJ7261" s="77" t="s">
        <v>301</v>
      </c>
      <c r="GK7261" s="77">
        <v>13939.56097345631</v>
      </c>
      <c r="GL7261" s="77">
        <v>10.015393</v>
      </c>
      <c r="GM7261" s="77">
        <v>2024</v>
      </c>
      <c r="GN7261" s="77" t="s">
        <v>175</v>
      </c>
      <c r="GO7261" s="77">
        <v>5.3000000000000005E-2</v>
      </c>
      <c r="GP7261" s="77">
        <v>3</v>
      </c>
      <c r="GQ7261" s="77">
        <v>0</v>
      </c>
      <c r="GR7261" s="77" t="s">
        <v>423</v>
      </c>
      <c r="GS7261" s="77">
        <v>0</v>
      </c>
      <c r="GT7261" s="77">
        <v>0</v>
      </c>
      <c r="GU7261" s="77">
        <v>0</v>
      </c>
      <c r="GV7261" s="77">
        <v>0</v>
      </c>
      <c r="GW7261" s="77">
        <v>5.5966209081309407E-2</v>
      </c>
      <c r="GX7261" s="77">
        <v>780.14438394211675</v>
      </c>
      <c r="GY7261" s="77">
        <v>5.5966209081309407E-2</v>
      </c>
      <c r="GZ7261" s="77">
        <v>780.14438394211675</v>
      </c>
    </row>
    <row r="7262" spans="187:208" x14ac:dyDescent="0.25">
      <c r="GE7262" s="77" t="s">
        <v>427</v>
      </c>
      <c r="GF7262" s="77" t="s">
        <v>155</v>
      </c>
      <c r="GG7262" s="77" t="s">
        <v>485</v>
      </c>
      <c r="GH7262" s="77" t="s">
        <v>488</v>
      </c>
      <c r="GI7262" s="77">
        <v>2024</v>
      </c>
      <c r="GJ7262" s="77" t="s">
        <v>303</v>
      </c>
      <c r="GK7262" s="77">
        <v>7467.814819452241</v>
      </c>
      <c r="GL7262" s="77">
        <v>10.015393</v>
      </c>
      <c r="GM7262" s="77">
        <v>2024</v>
      </c>
      <c r="GN7262" s="77" t="s">
        <v>175</v>
      </c>
      <c r="GO7262" s="77">
        <v>5.3000000000000005E-2</v>
      </c>
      <c r="GP7262" s="77">
        <v>3</v>
      </c>
      <c r="GQ7262" s="77">
        <v>0</v>
      </c>
      <c r="GR7262" s="77" t="s">
        <v>423</v>
      </c>
      <c r="GS7262" s="77">
        <v>0</v>
      </c>
      <c r="GT7262" s="77">
        <v>0</v>
      </c>
      <c r="GU7262" s="77">
        <v>0</v>
      </c>
      <c r="GV7262" s="77">
        <v>0</v>
      </c>
      <c r="GW7262" s="77">
        <v>5.5966209081309407E-2</v>
      </c>
      <c r="GX7262" s="77">
        <v>417.94528556596498</v>
      </c>
      <c r="GY7262" s="77">
        <v>5.5966209081309407E-2</v>
      </c>
      <c r="GZ7262" s="77">
        <v>417.94528556596498</v>
      </c>
    </row>
    <row r="7263" spans="187:208" x14ac:dyDescent="0.25">
      <c r="GE7263" s="77" t="s">
        <v>422</v>
      </c>
      <c r="GF7263" s="77" t="s">
        <v>155</v>
      </c>
      <c r="GG7263" s="77" t="s">
        <v>485</v>
      </c>
      <c r="GH7263" s="77" t="s">
        <v>488</v>
      </c>
      <c r="GI7263" s="77">
        <v>2025</v>
      </c>
      <c r="GJ7263" s="77" t="s">
        <v>305</v>
      </c>
      <c r="GK7263" s="77">
        <v>428.60232122030828</v>
      </c>
      <c r="GL7263" s="77">
        <v>10.015393</v>
      </c>
      <c r="GM7263" s="77">
        <v>2025</v>
      </c>
      <c r="GN7263" s="77" t="s">
        <v>175</v>
      </c>
      <c r="GO7263" s="77">
        <v>0.13250000000000001</v>
      </c>
      <c r="GP7263" s="77">
        <v>3</v>
      </c>
      <c r="GQ7263" s="77">
        <v>0</v>
      </c>
      <c r="GR7263" s="77" t="s">
        <v>423</v>
      </c>
      <c r="GS7263" s="77">
        <v>0</v>
      </c>
      <c r="GT7263" s="77">
        <v>0</v>
      </c>
      <c r="GU7263" s="77">
        <v>0</v>
      </c>
      <c r="GV7263" s="77">
        <v>0</v>
      </c>
      <c r="GW7263" s="77">
        <v>0</v>
      </c>
      <c r="GX7263" s="77">
        <v>0</v>
      </c>
      <c r="GY7263" s="77">
        <v>0.1527377521613833</v>
      </c>
      <c r="GZ7263" s="77">
        <v>65.463755114341041</v>
      </c>
    </row>
    <row r="7264" spans="187:208" x14ac:dyDescent="0.25">
      <c r="GE7264" s="77" t="s">
        <v>425</v>
      </c>
      <c r="GF7264" s="77" t="s">
        <v>155</v>
      </c>
      <c r="GG7264" s="77" t="s">
        <v>485</v>
      </c>
      <c r="GH7264" s="77" t="s">
        <v>488</v>
      </c>
      <c r="GI7264" s="77">
        <v>2025</v>
      </c>
      <c r="GJ7264" s="77" t="s">
        <v>301</v>
      </c>
      <c r="GK7264" s="77">
        <v>13939.56097345631</v>
      </c>
      <c r="GL7264" s="77">
        <v>10.015393</v>
      </c>
      <c r="GM7264" s="77">
        <v>2025</v>
      </c>
      <c r="GN7264" s="77" t="s">
        <v>175</v>
      </c>
      <c r="GO7264" s="77">
        <v>5.3000000000000005E-2</v>
      </c>
      <c r="GP7264" s="77">
        <v>3</v>
      </c>
      <c r="GQ7264" s="77">
        <v>0</v>
      </c>
      <c r="GR7264" s="77" t="s">
        <v>423</v>
      </c>
      <c r="GS7264" s="77">
        <v>0</v>
      </c>
      <c r="GT7264" s="77">
        <v>0</v>
      </c>
      <c r="GU7264" s="77">
        <v>0</v>
      </c>
      <c r="GV7264" s="77">
        <v>0</v>
      </c>
      <c r="GW7264" s="77">
        <v>0</v>
      </c>
      <c r="GX7264" s="77">
        <v>0</v>
      </c>
      <c r="GY7264" s="77">
        <v>5.5966209081309407E-2</v>
      </c>
      <c r="GZ7264" s="77">
        <v>780.14438394211675</v>
      </c>
    </row>
    <row r="7265" spans="187:208" x14ac:dyDescent="0.25">
      <c r="GE7265" s="77" t="s">
        <v>427</v>
      </c>
      <c r="GF7265" s="77" t="s">
        <v>155</v>
      </c>
      <c r="GG7265" s="77" t="s">
        <v>485</v>
      </c>
      <c r="GH7265" s="77" t="s">
        <v>488</v>
      </c>
      <c r="GI7265" s="77">
        <v>2025</v>
      </c>
      <c r="GJ7265" s="77" t="s">
        <v>303</v>
      </c>
      <c r="GK7265" s="77">
        <v>7467.814819452241</v>
      </c>
      <c r="GL7265" s="77">
        <v>10.015393</v>
      </c>
      <c r="GM7265" s="77">
        <v>2025</v>
      </c>
      <c r="GN7265" s="77" t="s">
        <v>175</v>
      </c>
      <c r="GO7265" s="77">
        <v>5.3000000000000005E-2</v>
      </c>
      <c r="GP7265" s="77">
        <v>3</v>
      </c>
      <c r="GQ7265" s="77">
        <v>0</v>
      </c>
      <c r="GR7265" s="77" t="s">
        <v>423</v>
      </c>
      <c r="GS7265" s="77">
        <v>0</v>
      </c>
      <c r="GT7265" s="77">
        <v>0</v>
      </c>
      <c r="GU7265" s="77">
        <v>0</v>
      </c>
      <c r="GV7265" s="77">
        <v>0</v>
      </c>
      <c r="GW7265" s="77">
        <v>0</v>
      </c>
      <c r="GX7265" s="77">
        <v>0</v>
      </c>
      <c r="GY7265" s="77">
        <v>5.5966209081309407E-2</v>
      </c>
      <c r="GZ7265" s="77">
        <v>417.94528556596498</v>
      </c>
    </row>
    <row r="7266" spans="187:208" x14ac:dyDescent="0.25">
      <c r="GE7266" s="77" t="s">
        <v>422</v>
      </c>
      <c r="GF7266" s="77" t="s">
        <v>155</v>
      </c>
      <c r="GG7266" s="77" t="s">
        <v>486</v>
      </c>
      <c r="GH7266" s="77" t="s">
        <v>439</v>
      </c>
      <c r="GI7266" s="77">
        <v>2021</v>
      </c>
      <c r="GJ7266" s="77" t="s">
        <v>305</v>
      </c>
      <c r="GK7266" s="77">
        <v>0.69641821681223237</v>
      </c>
      <c r="GL7266" s="77">
        <v>0.27821800000000002</v>
      </c>
      <c r="GM7266" s="77">
        <v>2021</v>
      </c>
      <c r="GN7266" s="77" t="s">
        <v>175</v>
      </c>
      <c r="GO7266" s="77">
        <v>0.13250000000000001</v>
      </c>
      <c r="GP7266" s="77">
        <v>3</v>
      </c>
      <c r="GQ7266" s="77">
        <v>0</v>
      </c>
      <c r="GR7266" s="77" t="s">
        <v>423</v>
      </c>
      <c r="GS7266" s="77">
        <v>0.1527377521613833</v>
      </c>
      <c r="GT7266" s="77">
        <v>0.10636935300013925</v>
      </c>
      <c r="GU7266" s="77">
        <v>0.1527377521613833</v>
      </c>
      <c r="GV7266" s="77">
        <v>0.10636935300013925</v>
      </c>
      <c r="GW7266" s="77">
        <v>0</v>
      </c>
      <c r="GX7266" s="77">
        <v>0</v>
      </c>
      <c r="GY7266" s="77">
        <v>0</v>
      </c>
      <c r="GZ7266" s="77">
        <v>0</v>
      </c>
    </row>
    <row r="7267" spans="187:208" x14ac:dyDescent="0.25">
      <c r="GE7267" s="77" t="s">
        <v>425</v>
      </c>
      <c r="GF7267" s="77" t="s">
        <v>155</v>
      </c>
      <c r="GG7267" s="77" t="s">
        <v>486</v>
      </c>
      <c r="GH7267" s="77" t="s">
        <v>439</v>
      </c>
      <c r="GI7267" s="77">
        <v>2021</v>
      </c>
      <c r="GJ7267" s="77" t="s">
        <v>301</v>
      </c>
      <c r="GK7267" s="77">
        <v>2.9419641522810172</v>
      </c>
      <c r="GL7267" s="77">
        <v>0.27821800000000002</v>
      </c>
      <c r="GM7267" s="77">
        <v>2021</v>
      </c>
      <c r="GN7267" s="77" t="s">
        <v>175</v>
      </c>
      <c r="GO7267" s="77">
        <v>5.3000000000000005E-2</v>
      </c>
      <c r="GP7267" s="77">
        <v>3</v>
      </c>
      <c r="GQ7267" s="77">
        <v>0</v>
      </c>
      <c r="GR7267" s="77" t="s">
        <v>423</v>
      </c>
      <c r="GS7267" s="77">
        <v>5.5966209081309407E-2</v>
      </c>
      <c r="GT7267" s="77">
        <v>0.1646505808562766</v>
      </c>
      <c r="GU7267" s="77">
        <v>5.5966209081309407E-2</v>
      </c>
      <c r="GV7267" s="77">
        <v>0.1646505808562766</v>
      </c>
      <c r="GW7267" s="77">
        <v>0</v>
      </c>
      <c r="GX7267" s="77">
        <v>0</v>
      </c>
      <c r="GY7267" s="77">
        <v>0</v>
      </c>
      <c r="GZ7267" s="77">
        <v>0</v>
      </c>
    </row>
    <row r="7268" spans="187:208" x14ac:dyDescent="0.25">
      <c r="GE7268" s="77" t="s">
        <v>427</v>
      </c>
      <c r="GF7268" s="77" t="s">
        <v>155</v>
      </c>
      <c r="GG7268" s="77" t="s">
        <v>486</v>
      </c>
      <c r="GH7268" s="77" t="s">
        <v>439</v>
      </c>
      <c r="GI7268" s="77">
        <v>2021</v>
      </c>
      <c r="GJ7268" s="77" t="s">
        <v>303</v>
      </c>
      <c r="GK7268" s="77">
        <v>1.6021759622082901</v>
      </c>
      <c r="GL7268" s="77">
        <v>0.27821800000000002</v>
      </c>
      <c r="GM7268" s="77">
        <v>2021</v>
      </c>
      <c r="GN7268" s="77" t="s">
        <v>175</v>
      </c>
      <c r="GO7268" s="77">
        <v>5.3000000000000005E-2</v>
      </c>
      <c r="GP7268" s="77">
        <v>3</v>
      </c>
      <c r="GQ7268" s="77">
        <v>0</v>
      </c>
      <c r="GR7268" s="77" t="s">
        <v>423</v>
      </c>
      <c r="GS7268" s="77">
        <v>5.5966209081309407E-2</v>
      </c>
      <c r="GT7268" s="77">
        <v>8.9667714885997243E-2</v>
      </c>
      <c r="GU7268" s="77">
        <v>5.5966209081309407E-2</v>
      </c>
      <c r="GV7268" s="77">
        <v>8.9667714885997243E-2</v>
      </c>
      <c r="GW7268" s="77">
        <v>0</v>
      </c>
      <c r="GX7268" s="77">
        <v>0</v>
      </c>
      <c r="GY7268" s="77">
        <v>0</v>
      </c>
      <c r="GZ7268" s="77">
        <v>0</v>
      </c>
    </row>
    <row r="7269" spans="187:208" x14ac:dyDescent="0.25">
      <c r="GE7269" s="77" t="s">
        <v>422</v>
      </c>
      <c r="GF7269" s="77" t="s">
        <v>155</v>
      </c>
      <c r="GG7269" s="77" t="s">
        <v>486</v>
      </c>
      <c r="GH7269" s="77" t="s">
        <v>439</v>
      </c>
      <c r="GI7269" s="77">
        <v>2022</v>
      </c>
      <c r="GJ7269" s="77" t="s">
        <v>305</v>
      </c>
      <c r="GK7269" s="77">
        <v>0.69641821681223237</v>
      </c>
      <c r="GL7269" s="77">
        <v>0.27821800000000002</v>
      </c>
      <c r="GM7269" s="77">
        <v>2022</v>
      </c>
      <c r="GN7269" s="77" t="s">
        <v>175</v>
      </c>
      <c r="GO7269" s="77">
        <v>0.13250000000000001</v>
      </c>
      <c r="GP7269" s="77">
        <v>3</v>
      </c>
      <c r="GQ7269" s="77">
        <v>0</v>
      </c>
      <c r="GR7269" s="77" t="s">
        <v>423</v>
      </c>
      <c r="GS7269" s="77">
        <v>0.1527377521613833</v>
      </c>
      <c r="GT7269" s="77">
        <v>0.10636935300013925</v>
      </c>
      <c r="GU7269" s="77">
        <v>0.1527377521613833</v>
      </c>
      <c r="GV7269" s="77">
        <v>0.10636935300013925</v>
      </c>
      <c r="GW7269" s="77">
        <v>0.1527377521613833</v>
      </c>
      <c r="GX7269" s="77">
        <v>0.10636935300013925</v>
      </c>
      <c r="GY7269" s="77">
        <v>0</v>
      </c>
      <c r="GZ7269" s="77">
        <v>0</v>
      </c>
    </row>
    <row r="7270" spans="187:208" x14ac:dyDescent="0.25">
      <c r="GE7270" s="77" t="s">
        <v>425</v>
      </c>
      <c r="GF7270" s="77" t="s">
        <v>155</v>
      </c>
      <c r="GG7270" s="77" t="s">
        <v>486</v>
      </c>
      <c r="GH7270" s="77" t="s">
        <v>439</v>
      </c>
      <c r="GI7270" s="77">
        <v>2022</v>
      </c>
      <c r="GJ7270" s="77" t="s">
        <v>301</v>
      </c>
      <c r="GK7270" s="77">
        <v>2.9419641522810172</v>
      </c>
      <c r="GL7270" s="77">
        <v>0.27821800000000002</v>
      </c>
      <c r="GM7270" s="77">
        <v>2022</v>
      </c>
      <c r="GN7270" s="77" t="s">
        <v>175</v>
      </c>
      <c r="GO7270" s="77">
        <v>5.3000000000000005E-2</v>
      </c>
      <c r="GP7270" s="77">
        <v>3</v>
      </c>
      <c r="GQ7270" s="77">
        <v>0</v>
      </c>
      <c r="GR7270" s="77" t="s">
        <v>423</v>
      </c>
      <c r="GS7270" s="77">
        <v>5.5966209081309407E-2</v>
      </c>
      <c r="GT7270" s="77">
        <v>0.1646505808562766</v>
      </c>
      <c r="GU7270" s="77">
        <v>5.5966209081309407E-2</v>
      </c>
      <c r="GV7270" s="77">
        <v>0.1646505808562766</v>
      </c>
      <c r="GW7270" s="77">
        <v>5.5966209081309407E-2</v>
      </c>
      <c r="GX7270" s="77">
        <v>0.1646505808562766</v>
      </c>
      <c r="GY7270" s="77">
        <v>0</v>
      </c>
      <c r="GZ7270" s="77">
        <v>0</v>
      </c>
    </row>
    <row r="7271" spans="187:208" x14ac:dyDescent="0.25">
      <c r="GE7271" s="77" t="s">
        <v>427</v>
      </c>
      <c r="GF7271" s="77" t="s">
        <v>155</v>
      </c>
      <c r="GG7271" s="77" t="s">
        <v>486</v>
      </c>
      <c r="GH7271" s="77" t="s">
        <v>439</v>
      </c>
      <c r="GI7271" s="77">
        <v>2022</v>
      </c>
      <c r="GJ7271" s="77" t="s">
        <v>303</v>
      </c>
      <c r="GK7271" s="77">
        <v>1.6021759622082901</v>
      </c>
      <c r="GL7271" s="77">
        <v>0.27821800000000002</v>
      </c>
      <c r="GM7271" s="77">
        <v>2022</v>
      </c>
      <c r="GN7271" s="77" t="s">
        <v>175</v>
      </c>
      <c r="GO7271" s="77">
        <v>5.3000000000000005E-2</v>
      </c>
      <c r="GP7271" s="77">
        <v>3</v>
      </c>
      <c r="GQ7271" s="77">
        <v>0</v>
      </c>
      <c r="GR7271" s="77" t="s">
        <v>423</v>
      </c>
      <c r="GS7271" s="77">
        <v>5.5966209081309407E-2</v>
      </c>
      <c r="GT7271" s="77">
        <v>8.9667714885997243E-2</v>
      </c>
      <c r="GU7271" s="77">
        <v>5.5966209081309407E-2</v>
      </c>
      <c r="GV7271" s="77">
        <v>8.9667714885997243E-2</v>
      </c>
      <c r="GW7271" s="77">
        <v>5.5966209081309407E-2</v>
      </c>
      <c r="GX7271" s="77">
        <v>8.9667714885997243E-2</v>
      </c>
      <c r="GY7271" s="77">
        <v>0</v>
      </c>
      <c r="GZ7271" s="77">
        <v>0</v>
      </c>
    </row>
    <row r="7272" spans="187:208" x14ac:dyDescent="0.25">
      <c r="GE7272" s="77" t="s">
        <v>422</v>
      </c>
      <c r="GF7272" s="77" t="s">
        <v>155</v>
      </c>
      <c r="GG7272" s="77" t="s">
        <v>486</v>
      </c>
      <c r="GH7272" s="77" t="s">
        <v>439</v>
      </c>
      <c r="GI7272" s="77">
        <v>2023</v>
      </c>
      <c r="GJ7272" s="77" t="s">
        <v>305</v>
      </c>
      <c r="GK7272" s="77">
        <v>0.71896016785821371</v>
      </c>
      <c r="GL7272" s="77">
        <v>0.27821800000000002</v>
      </c>
      <c r="GM7272" s="77">
        <v>2023</v>
      </c>
      <c r="GN7272" s="77" t="s">
        <v>175</v>
      </c>
      <c r="GO7272" s="77">
        <v>0.13250000000000001</v>
      </c>
      <c r="GP7272" s="77">
        <v>3</v>
      </c>
      <c r="GQ7272" s="77">
        <v>0</v>
      </c>
      <c r="GR7272" s="77" t="s">
        <v>423</v>
      </c>
      <c r="GS7272" s="77">
        <v>0</v>
      </c>
      <c r="GT7272" s="77">
        <v>0</v>
      </c>
      <c r="GU7272" s="77">
        <v>0.1527377521613833</v>
      </c>
      <c r="GV7272" s="77">
        <v>0.10981235993223439</v>
      </c>
      <c r="GW7272" s="77">
        <v>0.1527377521613833</v>
      </c>
      <c r="GX7272" s="77">
        <v>0.10981235993223439</v>
      </c>
      <c r="GY7272" s="77">
        <v>0.1527377521613833</v>
      </c>
      <c r="GZ7272" s="77">
        <v>0.10981235993223439</v>
      </c>
    </row>
    <row r="7273" spans="187:208" x14ac:dyDescent="0.25">
      <c r="GE7273" s="77" t="s">
        <v>425</v>
      </c>
      <c r="GF7273" s="77" t="s">
        <v>155</v>
      </c>
      <c r="GG7273" s="77" t="s">
        <v>486</v>
      </c>
      <c r="GH7273" s="77" t="s">
        <v>439</v>
      </c>
      <c r="GI7273" s="77">
        <v>2023</v>
      </c>
      <c r="GJ7273" s="77" t="s">
        <v>301</v>
      </c>
      <c r="GK7273" s="77">
        <v>3.071497198615103</v>
      </c>
      <c r="GL7273" s="77">
        <v>0.27821800000000002</v>
      </c>
      <c r="GM7273" s="77">
        <v>2023</v>
      </c>
      <c r="GN7273" s="77" t="s">
        <v>175</v>
      </c>
      <c r="GO7273" s="77">
        <v>5.3000000000000005E-2</v>
      </c>
      <c r="GP7273" s="77">
        <v>3</v>
      </c>
      <c r="GQ7273" s="77">
        <v>0</v>
      </c>
      <c r="GR7273" s="77" t="s">
        <v>423</v>
      </c>
      <c r="GS7273" s="77">
        <v>0</v>
      </c>
      <c r="GT7273" s="77">
        <v>0</v>
      </c>
      <c r="GU7273" s="77">
        <v>5.5966209081309407E-2</v>
      </c>
      <c r="GV7273" s="77">
        <v>0.17190005441034897</v>
      </c>
      <c r="GW7273" s="77">
        <v>5.5966209081309407E-2</v>
      </c>
      <c r="GX7273" s="77">
        <v>0.17190005441034897</v>
      </c>
      <c r="GY7273" s="77">
        <v>5.5966209081309407E-2</v>
      </c>
      <c r="GZ7273" s="77">
        <v>0.17190005441034897</v>
      </c>
    </row>
    <row r="7274" spans="187:208" x14ac:dyDescent="0.25">
      <c r="GE7274" s="77" t="s">
        <v>427</v>
      </c>
      <c r="GF7274" s="77" t="s">
        <v>155</v>
      </c>
      <c r="GG7274" s="77" t="s">
        <v>486</v>
      </c>
      <c r="GH7274" s="77" t="s">
        <v>439</v>
      </c>
      <c r="GI7274" s="77">
        <v>2023</v>
      </c>
      <c r="GJ7274" s="77" t="s">
        <v>303</v>
      </c>
      <c r="GK7274" s="77">
        <v>1.6845772405344479</v>
      </c>
      <c r="GL7274" s="77">
        <v>0.27821800000000002</v>
      </c>
      <c r="GM7274" s="77">
        <v>2023</v>
      </c>
      <c r="GN7274" s="77" t="s">
        <v>175</v>
      </c>
      <c r="GO7274" s="77">
        <v>5.3000000000000005E-2</v>
      </c>
      <c r="GP7274" s="77">
        <v>3</v>
      </c>
      <c r="GQ7274" s="77">
        <v>0</v>
      </c>
      <c r="GR7274" s="77" t="s">
        <v>423</v>
      </c>
      <c r="GS7274" s="77">
        <v>0</v>
      </c>
      <c r="GT7274" s="77">
        <v>0</v>
      </c>
      <c r="GU7274" s="77">
        <v>5.5966209081309407E-2</v>
      </c>
      <c r="GV7274" s="77">
        <v>9.4279402057366166E-2</v>
      </c>
      <c r="GW7274" s="77">
        <v>5.5966209081309407E-2</v>
      </c>
      <c r="GX7274" s="77">
        <v>9.4279402057366166E-2</v>
      </c>
      <c r="GY7274" s="77">
        <v>5.5966209081309407E-2</v>
      </c>
      <c r="GZ7274" s="77">
        <v>9.4279402057366166E-2</v>
      </c>
    </row>
    <row r="7275" spans="187:208" x14ac:dyDescent="0.25">
      <c r="GE7275" s="77" t="s">
        <v>422</v>
      </c>
      <c r="GF7275" s="77" t="s">
        <v>155</v>
      </c>
      <c r="GG7275" s="77" t="s">
        <v>486</v>
      </c>
      <c r="GH7275" s="77" t="s">
        <v>439</v>
      </c>
      <c r="GI7275" s="77">
        <v>2024</v>
      </c>
      <c r="GJ7275" s="77" t="s">
        <v>305</v>
      </c>
      <c r="GK7275" s="77">
        <v>0.71896016785821371</v>
      </c>
      <c r="GL7275" s="77">
        <v>0.27821800000000002</v>
      </c>
      <c r="GM7275" s="77">
        <v>2024</v>
      </c>
      <c r="GN7275" s="77" t="s">
        <v>175</v>
      </c>
      <c r="GO7275" s="77">
        <v>0.13250000000000001</v>
      </c>
      <c r="GP7275" s="77">
        <v>3</v>
      </c>
      <c r="GQ7275" s="77">
        <v>0</v>
      </c>
      <c r="GR7275" s="77" t="s">
        <v>423</v>
      </c>
      <c r="GS7275" s="77">
        <v>0</v>
      </c>
      <c r="GT7275" s="77">
        <v>0</v>
      </c>
      <c r="GU7275" s="77">
        <v>0</v>
      </c>
      <c r="GV7275" s="77">
        <v>0</v>
      </c>
      <c r="GW7275" s="77">
        <v>0.1527377521613833</v>
      </c>
      <c r="GX7275" s="77">
        <v>0.10981235993223439</v>
      </c>
      <c r="GY7275" s="77">
        <v>0.1527377521613833</v>
      </c>
      <c r="GZ7275" s="77">
        <v>0.10981235993223439</v>
      </c>
    </row>
    <row r="7276" spans="187:208" x14ac:dyDescent="0.25">
      <c r="GE7276" s="77" t="s">
        <v>425</v>
      </c>
      <c r="GF7276" s="77" t="s">
        <v>155</v>
      </c>
      <c r="GG7276" s="77" t="s">
        <v>486</v>
      </c>
      <c r="GH7276" s="77" t="s">
        <v>439</v>
      </c>
      <c r="GI7276" s="77">
        <v>2024</v>
      </c>
      <c r="GJ7276" s="77" t="s">
        <v>301</v>
      </c>
      <c r="GK7276" s="77">
        <v>3.071497198615103</v>
      </c>
      <c r="GL7276" s="77">
        <v>0.27821800000000002</v>
      </c>
      <c r="GM7276" s="77">
        <v>2024</v>
      </c>
      <c r="GN7276" s="77" t="s">
        <v>175</v>
      </c>
      <c r="GO7276" s="77">
        <v>5.3000000000000005E-2</v>
      </c>
      <c r="GP7276" s="77">
        <v>3</v>
      </c>
      <c r="GQ7276" s="77">
        <v>0</v>
      </c>
      <c r="GR7276" s="77" t="s">
        <v>423</v>
      </c>
      <c r="GS7276" s="77">
        <v>0</v>
      </c>
      <c r="GT7276" s="77">
        <v>0</v>
      </c>
      <c r="GU7276" s="77">
        <v>0</v>
      </c>
      <c r="GV7276" s="77">
        <v>0</v>
      </c>
      <c r="GW7276" s="77">
        <v>5.5966209081309407E-2</v>
      </c>
      <c r="GX7276" s="77">
        <v>0.17190005441034897</v>
      </c>
      <c r="GY7276" s="77">
        <v>5.5966209081309407E-2</v>
      </c>
      <c r="GZ7276" s="77">
        <v>0.17190005441034897</v>
      </c>
    </row>
    <row r="7277" spans="187:208" x14ac:dyDescent="0.25">
      <c r="GE7277" s="77" t="s">
        <v>427</v>
      </c>
      <c r="GF7277" s="77" t="s">
        <v>155</v>
      </c>
      <c r="GG7277" s="77" t="s">
        <v>486</v>
      </c>
      <c r="GH7277" s="77" t="s">
        <v>439</v>
      </c>
      <c r="GI7277" s="77">
        <v>2024</v>
      </c>
      <c r="GJ7277" s="77" t="s">
        <v>303</v>
      </c>
      <c r="GK7277" s="77">
        <v>1.6845772405344479</v>
      </c>
      <c r="GL7277" s="77">
        <v>0.27821800000000002</v>
      </c>
      <c r="GM7277" s="77">
        <v>2024</v>
      </c>
      <c r="GN7277" s="77" t="s">
        <v>175</v>
      </c>
      <c r="GO7277" s="77">
        <v>5.3000000000000005E-2</v>
      </c>
      <c r="GP7277" s="77">
        <v>3</v>
      </c>
      <c r="GQ7277" s="77">
        <v>0</v>
      </c>
      <c r="GR7277" s="77" t="s">
        <v>423</v>
      </c>
      <c r="GS7277" s="77">
        <v>0</v>
      </c>
      <c r="GT7277" s="77">
        <v>0</v>
      </c>
      <c r="GU7277" s="77">
        <v>0</v>
      </c>
      <c r="GV7277" s="77">
        <v>0</v>
      </c>
      <c r="GW7277" s="77">
        <v>5.5966209081309407E-2</v>
      </c>
      <c r="GX7277" s="77">
        <v>9.4279402057366166E-2</v>
      </c>
      <c r="GY7277" s="77">
        <v>5.5966209081309407E-2</v>
      </c>
      <c r="GZ7277" s="77">
        <v>9.4279402057366166E-2</v>
      </c>
    </row>
    <row r="7278" spans="187:208" x14ac:dyDescent="0.25">
      <c r="GE7278" s="77" t="s">
        <v>422</v>
      </c>
      <c r="GF7278" s="77" t="s">
        <v>155</v>
      </c>
      <c r="GG7278" s="77" t="s">
        <v>486</v>
      </c>
      <c r="GH7278" s="77" t="s">
        <v>439</v>
      </c>
      <c r="GI7278" s="77">
        <v>2025</v>
      </c>
      <c r="GJ7278" s="77" t="s">
        <v>305</v>
      </c>
      <c r="GK7278" s="77">
        <v>0.71896016785821371</v>
      </c>
      <c r="GL7278" s="77">
        <v>0.27821800000000002</v>
      </c>
      <c r="GM7278" s="77">
        <v>2025</v>
      </c>
      <c r="GN7278" s="77" t="s">
        <v>175</v>
      </c>
      <c r="GO7278" s="77">
        <v>0.13250000000000001</v>
      </c>
      <c r="GP7278" s="77">
        <v>3</v>
      </c>
      <c r="GQ7278" s="77">
        <v>0</v>
      </c>
      <c r="GR7278" s="77" t="s">
        <v>423</v>
      </c>
      <c r="GS7278" s="77">
        <v>0</v>
      </c>
      <c r="GT7278" s="77">
        <v>0</v>
      </c>
      <c r="GU7278" s="77">
        <v>0</v>
      </c>
      <c r="GV7278" s="77">
        <v>0</v>
      </c>
      <c r="GW7278" s="77">
        <v>0</v>
      </c>
      <c r="GX7278" s="77">
        <v>0</v>
      </c>
      <c r="GY7278" s="77">
        <v>0.1527377521613833</v>
      </c>
      <c r="GZ7278" s="77">
        <v>0.10981235993223439</v>
      </c>
    </row>
    <row r="7279" spans="187:208" x14ac:dyDescent="0.25">
      <c r="GE7279" s="77" t="s">
        <v>425</v>
      </c>
      <c r="GF7279" s="77" t="s">
        <v>155</v>
      </c>
      <c r="GG7279" s="77" t="s">
        <v>486</v>
      </c>
      <c r="GH7279" s="77" t="s">
        <v>439</v>
      </c>
      <c r="GI7279" s="77">
        <v>2025</v>
      </c>
      <c r="GJ7279" s="77" t="s">
        <v>301</v>
      </c>
      <c r="GK7279" s="77">
        <v>3.071497198615103</v>
      </c>
      <c r="GL7279" s="77">
        <v>0.27821800000000002</v>
      </c>
      <c r="GM7279" s="77">
        <v>2025</v>
      </c>
      <c r="GN7279" s="77" t="s">
        <v>175</v>
      </c>
      <c r="GO7279" s="77">
        <v>5.3000000000000005E-2</v>
      </c>
      <c r="GP7279" s="77">
        <v>3</v>
      </c>
      <c r="GQ7279" s="77">
        <v>0</v>
      </c>
      <c r="GR7279" s="77" t="s">
        <v>423</v>
      </c>
      <c r="GS7279" s="77">
        <v>0</v>
      </c>
      <c r="GT7279" s="77">
        <v>0</v>
      </c>
      <c r="GU7279" s="77">
        <v>0</v>
      </c>
      <c r="GV7279" s="77">
        <v>0</v>
      </c>
      <c r="GW7279" s="77">
        <v>0</v>
      </c>
      <c r="GX7279" s="77">
        <v>0</v>
      </c>
      <c r="GY7279" s="77">
        <v>5.5966209081309407E-2</v>
      </c>
      <c r="GZ7279" s="77">
        <v>0.17190005441034897</v>
      </c>
    </row>
    <row r="7280" spans="187:208" x14ac:dyDescent="0.25">
      <c r="GE7280" s="77" t="s">
        <v>427</v>
      </c>
      <c r="GF7280" s="77" t="s">
        <v>155</v>
      </c>
      <c r="GG7280" s="77" t="s">
        <v>486</v>
      </c>
      <c r="GH7280" s="77" t="s">
        <v>439</v>
      </c>
      <c r="GI7280" s="77">
        <v>2025</v>
      </c>
      <c r="GJ7280" s="77" t="s">
        <v>303</v>
      </c>
      <c r="GK7280" s="77">
        <v>1.6845772405344479</v>
      </c>
      <c r="GL7280" s="77">
        <v>0.27821800000000002</v>
      </c>
      <c r="GM7280" s="77">
        <v>2025</v>
      </c>
      <c r="GN7280" s="77" t="s">
        <v>175</v>
      </c>
      <c r="GO7280" s="77">
        <v>5.3000000000000005E-2</v>
      </c>
      <c r="GP7280" s="77">
        <v>3</v>
      </c>
      <c r="GQ7280" s="77">
        <v>0</v>
      </c>
      <c r="GR7280" s="77" t="s">
        <v>423</v>
      </c>
      <c r="GS7280" s="77">
        <v>0</v>
      </c>
      <c r="GT7280" s="77">
        <v>0</v>
      </c>
      <c r="GU7280" s="77">
        <v>0</v>
      </c>
      <c r="GV7280" s="77">
        <v>0</v>
      </c>
      <c r="GW7280" s="77">
        <v>0</v>
      </c>
      <c r="GX7280" s="77">
        <v>0</v>
      </c>
      <c r="GY7280" s="77">
        <v>5.5966209081309407E-2</v>
      </c>
      <c r="GZ7280" s="77">
        <v>9.4279402057366166E-2</v>
      </c>
    </row>
    <row r="7281" spans="187:208" x14ac:dyDescent="0.25">
      <c r="GE7281" s="77" t="s">
        <v>422</v>
      </c>
      <c r="GF7281" s="77" t="s">
        <v>155</v>
      </c>
      <c r="GG7281" s="77" t="s">
        <v>486</v>
      </c>
      <c r="GH7281" s="77" t="s">
        <v>446</v>
      </c>
      <c r="GI7281" s="77">
        <v>2021</v>
      </c>
      <c r="GJ7281" s="77" t="s">
        <v>305</v>
      </c>
      <c r="GK7281" s="77">
        <v>3.64250606839569E-2</v>
      </c>
      <c r="GL7281" s="77">
        <v>0.27821800000000002</v>
      </c>
      <c r="GM7281" s="77">
        <v>2021</v>
      </c>
      <c r="GN7281" s="77" t="s">
        <v>175</v>
      </c>
      <c r="GO7281" s="77">
        <v>0.13250000000000001</v>
      </c>
      <c r="GP7281" s="77">
        <v>3</v>
      </c>
      <c r="GQ7281" s="77">
        <v>0</v>
      </c>
      <c r="GR7281" s="77" t="s">
        <v>423</v>
      </c>
      <c r="GS7281" s="77">
        <v>0.1527377521613833</v>
      </c>
      <c r="GT7281" s="77">
        <v>5.5634818912095561E-3</v>
      </c>
      <c r="GU7281" s="77">
        <v>0.1527377521613833</v>
      </c>
      <c r="GV7281" s="77">
        <v>5.5634818912095561E-3</v>
      </c>
      <c r="GW7281" s="77">
        <v>0</v>
      </c>
      <c r="GX7281" s="77">
        <v>0</v>
      </c>
      <c r="GY7281" s="77">
        <v>0</v>
      </c>
      <c r="GZ7281" s="77">
        <v>0</v>
      </c>
    </row>
    <row r="7282" spans="187:208" x14ac:dyDescent="0.25">
      <c r="GE7282" s="77" t="s">
        <v>425</v>
      </c>
      <c r="GF7282" s="77" t="s">
        <v>155</v>
      </c>
      <c r="GG7282" s="77" t="s">
        <v>486</v>
      </c>
      <c r="GH7282" s="77" t="s">
        <v>446</v>
      </c>
      <c r="GI7282" s="77">
        <v>2021</v>
      </c>
      <c r="GJ7282" s="77" t="s">
        <v>301</v>
      </c>
      <c r="GK7282" s="77">
        <v>1.580872452543372E-3</v>
      </c>
      <c r="GL7282" s="77">
        <v>0.27821800000000002</v>
      </c>
      <c r="GM7282" s="77">
        <v>2021</v>
      </c>
      <c r="GN7282" s="77" t="s">
        <v>175</v>
      </c>
      <c r="GO7282" s="77">
        <v>5.3000000000000005E-2</v>
      </c>
      <c r="GP7282" s="77">
        <v>3</v>
      </c>
      <c r="GQ7282" s="77">
        <v>0</v>
      </c>
      <c r="GR7282" s="77" t="s">
        <v>423</v>
      </c>
      <c r="GS7282" s="77">
        <v>5.5966209081309407E-2</v>
      </c>
      <c r="GT7282" s="77">
        <v>8.8475438209924736E-5</v>
      </c>
      <c r="GU7282" s="77">
        <v>5.5966209081309407E-2</v>
      </c>
      <c r="GV7282" s="77">
        <v>8.8475438209924736E-5</v>
      </c>
      <c r="GW7282" s="77">
        <v>0</v>
      </c>
      <c r="GX7282" s="77">
        <v>0</v>
      </c>
      <c r="GY7282" s="77">
        <v>0</v>
      </c>
      <c r="GZ7282" s="77">
        <v>0</v>
      </c>
    </row>
    <row r="7283" spans="187:208" x14ac:dyDescent="0.25">
      <c r="GE7283" s="77" t="s">
        <v>427</v>
      </c>
      <c r="GF7283" s="77" t="s">
        <v>155</v>
      </c>
      <c r="GG7283" s="77" t="s">
        <v>486</v>
      </c>
      <c r="GH7283" s="77" t="s">
        <v>446</v>
      </c>
      <c r="GI7283" s="77">
        <v>2021</v>
      </c>
      <c r="GJ7283" s="77" t="s">
        <v>303</v>
      </c>
      <c r="GK7283" s="77">
        <v>3.989464219845338E-2</v>
      </c>
      <c r="GL7283" s="77">
        <v>0.27821800000000002</v>
      </c>
      <c r="GM7283" s="77">
        <v>2021</v>
      </c>
      <c r="GN7283" s="77" t="s">
        <v>175</v>
      </c>
      <c r="GO7283" s="77">
        <v>5.3000000000000005E-2</v>
      </c>
      <c r="GP7283" s="77">
        <v>3</v>
      </c>
      <c r="GQ7283" s="77">
        <v>0</v>
      </c>
      <c r="GR7283" s="77" t="s">
        <v>423</v>
      </c>
      <c r="GS7283" s="77">
        <v>5.5966209081309407E-2</v>
      </c>
      <c r="GT7283" s="77">
        <v>2.232751886502671E-3</v>
      </c>
      <c r="GU7283" s="77">
        <v>5.5966209081309407E-2</v>
      </c>
      <c r="GV7283" s="77">
        <v>2.232751886502671E-3</v>
      </c>
      <c r="GW7283" s="77">
        <v>0</v>
      </c>
      <c r="GX7283" s="77">
        <v>0</v>
      </c>
      <c r="GY7283" s="77">
        <v>0</v>
      </c>
      <c r="GZ7283" s="77">
        <v>0</v>
      </c>
    </row>
    <row r="7284" spans="187:208" x14ac:dyDescent="0.25">
      <c r="GE7284" s="77" t="s">
        <v>422</v>
      </c>
      <c r="GF7284" s="77" t="s">
        <v>155</v>
      </c>
      <c r="GG7284" s="77" t="s">
        <v>486</v>
      </c>
      <c r="GH7284" s="77" t="s">
        <v>446</v>
      </c>
      <c r="GI7284" s="77">
        <v>2022</v>
      </c>
      <c r="GJ7284" s="77" t="s">
        <v>305</v>
      </c>
      <c r="GK7284" s="77">
        <v>3.64250606839569E-2</v>
      </c>
      <c r="GL7284" s="77">
        <v>0.27821800000000002</v>
      </c>
      <c r="GM7284" s="77">
        <v>2022</v>
      </c>
      <c r="GN7284" s="77" t="s">
        <v>175</v>
      </c>
      <c r="GO7284" s="77">
        <v>0.13250000000000001</v>
      </c>
      <c r="GP7284" s="77">
        <v>3</v>
      </c>
      <c r="GQ7284" s="77">
        <v>0</v>
      </c>
      <c r="GR7284" s="77" t="s">
        <v>423</v>
      </c>
      <c r="GS7284" s="77">
        <v>0.1527377521613833</v>
      </c>
      <c r="GT7284" s="77">
        <v>5.5634818912095561E-3</v>
      </c>
      <c r="GU7284" s="77">
        <v>0.1527377521613833</v>
      </c>
      <c r="GV7284" s="77">
        <v>5.5634818912095561E-3</v>
      </c>
      <c r="GW7284" s="77">
        <v>0.1527377521613833</v>
      </c>
      <c r="GX7284" s="77">
        <v>5.5634818912095561E-3</v>
      </c>
      <c r="GY7284" s="77">
        <v>0</v>
      </c>
      <c r="GZ7284" s="77">
        <v>0</v>
      </c>
    </row>
    <row r="7285" spans="187:208" x14ac:dyDescent="0.25">
      <c r="GE7285" s="77" t="s">
        <v>425</v>
      </c>
      <c r="GF7285" s="77" t="s">
        <v>155</v>
      </c>
      <c r="GG7285" s="77" t="s">
        <v>486</v>
      </c>
      <c r="GH7285" s="77" t="s">
        <v>446</v>
      </c>
      <c r="GI7285" s="77">
        <v>2022</v>
      </c>
      <c r="GJ7285" s="77" t="s">
        <v>301</v>
      </c>
      <c r="GK7285" s="77">
        <v>1.580872452543372E-3</v>
      </c>
      <c r="GL7285" s="77">
        <v>0.27821800000000002</v>
      </c>
      <c r="GM7285" s="77">
        <v>2022</v>
      </c>
      <c r="GN7285" s="77" t="s">
        <v>175</v>
      </c>
      <c r="GO7285" s="77">
        <v>5.3000000000000005E-2</v>
      </c>
      <c r="GP7285" s="77">
        <v>3</v>
      </c>
      <c r="GQ7285" s="77">
        <v>0</v>
      </c>
      <c r="GR7285" s="77" t="s">
        <v>423</v>
      </c>
      <c r="GS7285" s="77">
        <v>5.5966209081309407E-2</v>
      </c>
      <c r="GT7285" s="77">
        <v>8.8475438209924736E-5</v>
      </c>
      <c r="GU7285" s="77">
        <v>5.5966209081309407E-2</v>
      </c>
      <c r="GV7285" s="77">
        <v>8.8475438209924736E-5</v>
      </c>
      <c r="GW7285" s="77">
        <v>5.5966209081309407E-2</v>
      </c>
      <c r="GX7285" s="77">
        <v>8.8475438209924736E-5</v>
      </c>
      <c r="GY7285" s="77">
        <v>0</v>
      </c>
      <c r="GZ7285" s="77">
        <v>0</v>
      </c>
    </row>
    <row r="7286" spans="187:208" x14ac:dyDescent="0.25">
      <c r="GE7286" s="77" t="s">
        <v>427</v>
      </c>
      <c r="GF7286" s="77" t="s">
        <v>155</v>
      </c>
      <c r="GG7286" s="77" t="s">
        <v>486</v>
      </c>
      <c r="GH7286" s="77" t="s">
        <v>446</v>
      </c>
      <c r="GI7286" s="77">
        <v>2022</v>
      </c>
      <c r="GJ7286" s="77" t="s">
        <v>303</v>
      </c>
      <c r="GK7286" s="77">
        <v>3.989464219845338E-2</v>
      </c>
      <c r="GL7286" s="77">
        <v>0.27821800000000002</v>
      </c>
      <c r="GM7286" s="77">
        <v>2022</v>
      </c>
      <c r="GN7286" s="77" t="s">
        <v>175</v>
      </c>
      <c r="GO7286" s="77">
        <v>5.3000000000000005E-2</v>
      </c>
      <c r="GP7286" s="77">
        <v>3</v>
      </c>
      <c r="GQ7286" s="77">
        <v>0</v>
      </c>
      <c r="GR7286" s="77" t="s">
        <v>423</v>
      </c>
      <c r="GS7286" s="77">
        <v>5.5966209081309407E-2</v>
      </c>
      <c r="GT7286" s="77">
        <v>2.232751886502671E-3</v>
      </c>
      <c r="GU7286" s="77">
        <v>5.5966209081309407E-2</v>
      </c>
      <c r="GV7286" s="77">
        <v>2.232751886502671E-3</v>
      </c>
      <c r="GW7286" s="77">
        <v>5.5966209081309407E-2</v>
      </c>
      <c r="GX7286" s="77">
        <v>2.232751886502671E-3</v>
      </c>
      <c r="GY7286" s="77">
        <v>0</v>
      </c>
      <c r="GZ7286" s="77">
        <v>0</v>
      </c>
    </row>
    <row r="7287" spans="187:208" x14ac:dyDescent="0.25">
      <c r="GE7287" s="77" t="s">
        <v>422</v>
      </c>
      <c r="GF7287" s="77" t="s">
        <v>155</v>
      </c>
      <c r="GG7287" s="77" t="s">
        <v>486</v>
      </c>
      <c r="GH7287" s="77" t="s">
        <v>446</v>
      </c>
      <c r="GI7287" s="77">
        <v>2023</v>
      </c>
      <c r="GJ7287" s="77" t="s">
        <v>305</v>
      </c>
      <c r="GK7287" s="77">
        <v>3.759022461139324E-2</v>
      </c>
      <c r="GL7287" s="77">
        <v>0.27821800000000002</v>
      </c>
      <c r="GM7287" s="77">
        <v>2023</v>
      </c>
      <c r="GN7287" s="77" t="s">
        <v>175</v>
      </c>
      <c r="GO7287" s="77">
        <v>0.13250000000000001</v>
      </c>
      <c r="GP7287" s="77">
        <v>3</v>
      </c>
      <c r="GQ7287" s="77">
        <v>0</v>
      </c>
      <c r="GR7287" s="77" t="s">
        <v>423</v>
      </c>
      <c r="GS7287" s="77">
        <v>0</v>
      </c>
      <c r="GT7287" s="77">
        <v>0</v>
      </c>
      <c r="GU7287" s="77">
        <v>0.1527377521613833</v>
      </c>
      <c r="GV7287" s="77">
        <v>5.7414464103857114E-3</v>
      </c>
      <c r="GW7287" s="77">
        <v>0.1527377521613833</v>
      </c>
      <c r="GX7287" s="77">
        <v>5.7414464103857114E-3</v>
      </c>
      <c r="GY7287" s="77">
        <v>0.1527377521613833</v>
      </c>
      <c r="GZ7287" s="77">
        <v>5.7414464103857114E-3</v>
      </c>
    </row>
    <row r="7288" spans="187:208" x14ac:dyDescent="0.25">
      <c r="GE7288" s="77" t="s">
        <v>425</v>
      </c>
      <c r="GF7288" s="77" t="s">
        <v>155</v>
      </c>
      <c r="GG7288" s="77" t="s">
        <v>486</v>
      </c>
      <c r="GH7288" s="77" t="s">
        <v>446</v>
      </c>
      <c r="GI7288" s="77">
        <v>2023</v>
      </c>
      <c r="GJ7288" s="77" t="s">
        <v>301</v>
      </c>
      <c r="GK7288" s="77">
        <v>1.63143341156885E-3</v>
      </c>
      <c r="GL7288" s="77">
        <v>0.27821800000000002</v>
      </c>
      <c r="GM7288" s="77">
        <v>2023</v>
      </c>
      <c r="GN7288" s="77" t="s">
        <v>175</v>
      </c>
      <c r="GO7288" s="77">
        <v>5.3000000000000005E-2</v>
      </c>
      <c r="GP7288" s="77">
        <v>3</v>
      </c>
      <c r="GQ7288" s="77">
        <v>0</v>
      </c>
      <c r="GR7288" s="77" t="s">
        <v>423</v>
      </c>
      <c r="GS7288" s="77">
        <v>0</v>
      </c>
      <c r="GT7288" s="77">
        <v>0</v>
      </c>
      <c r="GU7288" s="77">
        <v>5.5966209081309407E-2</v>
      </c>
      <c r="GV7288" s="77">
        <v>9.1305143414096158E-5</v>
      </c>
      <c r="GW7288" s="77">
        <v>5.5966209081309407E-2</v>
      </c>
      <c r="GX7288" s="77">
        <v>9.1305143414096158E-5</v>
      </c>
      <c r="GY7288" s="77">
        <v>5.5966209081309407E-2</v>
      </c>
      <c r="GZ7288" s="77">
        <v>9.1305143414096158E-5</v>
      </c>
    </row>
    <row r="7289" spans="187:208" x14ac:dyDescent="0.25">
      <c r="GE7289" s="77" t="s">
        <v>427</v>
      </c>
      <c r="GF7289" s="77" t="s">
        <v>155</v>
      </c>
      <c r="GG7289" s="77" t="s">
        <v>486</v>
      </c>
      <c r="GH7289" s="77" t="s">
        <v>446</v>
      </c>
      <c r="GI7289" s="77">
        <v>2023</v>
      </c>
      <c r="GJ7289" s="77" t="s">
        <v>303</v>
      </c>
      <c r="GK7289" s="77">
        <v>4.1186611014020443E-2</v>
      </c>
      <c r="GL7289" s="77">
        <v>0.27821800000000002</v>
      </c>
      <c r="GM7289" s="77">
        <v>2023</v>
      </c>
      <c r="GN7289" s="77" t="s">
        <v>175</v>
      </c>
      <c r="GO7289" s="77">
        <v>5.3000000000000005E-2</v>
      </c>
      <c r="GP7289" s="77">
        <v>3</v>
      </c>
      <c r="GQ7289" s="77">
        <v>0</v>
      </c>
      <c r="GR7289" s="77" t="s">
        <v>423</v>
      </c>
      <c r="GS7289" s="77">
        <v>0</v>
      </c>
      <c r="GT7289" s="77">
        <v>0</v>
      </c>
      <c r="GU7289" s="77">
        <v>5.5966209081309407E-2</v>
      </c>
      <c r="GV7289" s="77">
        <v>2.3050584833612291E-3</v>
      </c>
      <c r="GW7289" s="77">
        <v>5.5966209081309407E-2</v>
      </c>
      <c r="GX7289" s="77">
        <v>2.3050584833612291E-3</v>
      </c>
      <c r="GY7289" s="77">
        <v>5.5966209081309407E-2</v>
      </c>
      <c r="GZ7289" s="77">
        <v>2.3050584833612291E-3</v>
      </c>
    </row>
    <row r="7290" spans="187:208" x14ac:dyDescent="0.25">
      <c r="GE7290" s="77" t="s">
        <v>422</v>
      </c>
      <c r="GF7290" s="77" t="s">
        <v>155</v>
      </c>
      <c r="GG7290" s="77" t="s">
        <v>486</v>
      </c>
      <c r="GH7290" s="77" t="s">
        <v>446</v>
      </c>
      <c r="GI7290" s="77">
        <v>2024</v>
      </c>
      <c r="GJ7290" s="77" t="s">
        <v>305</v>
      </c>
      <c r="GK7290" s="77">
        <v>3.759022461139324E-2</v>
      </c>
      <c r="GL7290" s="77">
        <v>0.27821800000000002</v>
      </c>
      <c r="GM7290" s="77">
        <v>2024</v>
      </c>
      <c r="GN7290" s="77" t="s">
        <v>175</v>
      </c>
      <c r="GO7290" s="77">
        <v>0.13250000000000001</v>
      </c>
      <c r="GP7290" s="77">
        <v>3</v>
      </c>
      <c r="GQ7290" s="77">
        <v>0</v>
      </c>
      <c r="GR7290" s="77" t="s">
        <v>423</v>
      </c>
      <c r="GS7290" s="77">
        <v>0</v>
      </c>
      <c r="GT7290" s="77">
        <v>0</v>
      </c>
      <c r="GU7290" s="77">
        <v>0</v>
      </c>
      <c r="GV7290" s="77">
        <v>0</v>
      </c>
      <c r="GW7290" s="77">
        <v>0.1527377521613833</v>
      </c>
      <c r="GX7290" s="77">
        <v>5.7414464103857114E-3</v>
      </c>
      <c r="GY7290" s="77">
        <v>0.1527377521613833</v>
      </c>
      <c r="GZ7290" s="77">
        <v>5.7414464103857114E-3</v>
      </c>
    </row>
    <row r="7291" spans="187:208" x14ac:dyDescent="0.25">
      <c r="GE7291" s="77" t="s">
        <v>425</v>
      </c>
      <c r="GF7291" s="77" t="s">
        <v>155</v>
      </c>
      <c r="GG7291" s="77" t="s">
        <v>486</v>
      </c>
      <c r="GH7291" s="77" t="s">
        <v>446</v>
      </c>
      <c r="GI7291" s="77">
        <v>2024</v>
      </c>
      <c r="GJ7291" s="77" t="s">
        <v>301</v>
      </c>
      <c r="GK7291" s="77">
        <v>1.63143341156885E-3</v>
      </c>
      <c r="GL7291" s="77">
        <v>0.27821800000000002</v>
      </c>
      <c r="GM7291" s="77">
        <v>2024</v>
      </c>
      <c r="GN7291" s="77" t="s">
        <v>175</v>
      </c>
      <c r="GO7291" s="77">
        <v>5.3000000000000005E-2</v>
      </c>
      <c r="GP7291" s="77">
        <v>3</v>
      </c>
      <c r="GQ7291" s="77">
        <v>0</v>
      </c>
      <c r="GR7291" s="77" t="s">
        <v>423</v>
      </c>
      <c r="GS7291" s="77">
        <v>0</v>
      </c>
      <c r="GT7291" s="77">
        <v>0</v>
      </c>
      <c r="GU7291" s="77">
        <v>0</v>
      </c>
      <c r="GV7291" s="77">
        <v>0</v>
      </c>
      <c r="GW7291" s="77">
        <v>5.5966209081309407E-2</v>
      </c>
      <c r="GX7291" s="77">
        <v>9.1305143414096158E-5</v>
      </c>
      <c r="GY7291" s="77">
        <v>5.5966209081309407E-2</v>
      </c>
      <c r="GZ7291" s="77">
        <v>9.1305143414096158E-5</v>
      </c>
    </row>
    <row r="7292" spans="187:208" x14ac:dyDescent="0.25">
      <c r="GE7292" s="77" t="s">
        <v>427</v>
      </c>
      <c r="GF7292" s="77" t="s">
        <v>155</v>
      </c>
      <c r="GG7292" s="77" t="s">
        <v>486</v>
      </c>
      <c r="GH7292" s="77" t="s">
        <v>446</v>
      </c>
      <c r="GI7292" s="77">
        <v>2024</v>
      </c>
      <c r="GJ7292" s="77" t="s">
        <v>303</v>
      </c>
      <c r="GK7292" s="77">
        <v>4.1186611014020443E-2</v>
      </c>
      <c r="GL7292" s="77">
        <v>0.27821800000000002</v>
      </c>
      <c r="GM7292" s="77">
        <v>2024</v>
      </c>
      <c r="GN7292" s="77" t="s">
        <v>175</v>
      </c>
      <c r="GO7292" s="77">
        <v>5.3000000000000005E-2</v>
      </c>
      <c r="GP7292" s="77">
        <v>3</v>
      </c>
      <c r="GQ7292" s="77">
        <v>0</v>
      </c>
      <c r="GR7292" s="77" t="s">
        <v>423</v>
      </c>
      <c r="GS7292" s="77">
        <v>0</v>
      </c>
      <c r="GT7292" s="77">
        <v>0</v>
      </c>
      <c r="GU7292" s="77">
        <v>0</v>
      </c>
      <c r="GV7292" s="77">
        <v>0</v>
      </c>
      <c r="GW7292" s="77">
        <v>5.5966209081309407E-2</v>
      </c>
      <c r="GX7292" s="77">
        <v>2.3050584833612291E-3</v>
      </c>
      <c r="GY7292" s="77">
        <v>5.5966209081309407E-2</v>
      </c>
      <c r="GZ7292" s="77">
        <v>2.3050584833612291E-3</v>
      </c>
    </row>
    <row r="7293" spans="187:208" x14ac:dyDescent="0.25">
      <c r="GE7293" s="77" t="s">
        <v>422</v>
      </c>
      <c r="GF7293" s="77" t="s">
        <v>155</v>
      </c>
      <c r="GG7293" s="77" t="s">
        <v>486</v>
      </c>
      <c r="GH7293" s="77" t="s">
        <v>446</v>
      </c>
      <c r="GI7293" s="77">
        <v>2025</v>
      </c>
      <c r="GJ7293" s="77" t="s">
        <v>305</v>
      </c>
      <c r="GK7293" s="77">
        <v>3.759022461139324E-2</v>
      </c>
      <c r="GL7293" s="77">
        <v>0.27821800000000002</v>
      </c>
      <c r="GM7293" s="77">
        <v>2025</v>
      </c>
      <c r="GN7293" s="77" t="s">
        <v>175</v>
      </c>
      <c r="GO7293" s="77">
        <v>0.13250000000000001</v>
      </c>
      <c r="GP7293" s="77">
        <v>3</v>
      </c>
      <c r="GQ7293" s="77">
        <v>0</v>
      </c>
      <c r="GR7293" s="77" t="s">
        <v>423</v>
      </c>
      <c r="GS7293" s="77">
        <v>0</v>
      </c>
      <c r="GT7293" s="77">
        <v>0</v>
      </c>
      <c r="GU7293" s="77">
        <v>0</v>
      </c>
      <c r="GV7293" s="77">
        <v>0</v>
      </c>
      <c r="GW7293" s="77">
        <v>0</v>
      </c>
      <c r="GX7293" s="77">
        <v>0</v>
      </c>
      <c r="GY7293" s="77">
        <v>0.1527377521613833</v>
      </c>
      <c r="GZ7293" s="77">
        <v>5.7414464103857114E-3</v>
      </c>
    </row>
    <row r="7294" spans="187:208" x14ac:dyDescent="0.25">
      <c r="GE7294" s="77" t="s">
        <v>425</v>
      </c>
      <c r="GF7294" s="77" t="s">
        <v>155</v>
      </c>
      <c r="GG7294" s="77" t="s">
        <v>486</v>
      </c>
      <c r="GH7294" s="77" t="s">
        <v>446</v>
      </c>
      <c r="GI7294" s="77">
        <v>2025</v>
      </c>
      <c r="GJ7294" s="77" t="s">
        <v>301</v>
      </c>
      <c r="GK7294" s="77">
        <v>1.63143341156885E-3</v>
      </c>
      <c r="GL7294" s="77">
        <v>0.27821800000000002</v>
      </c>
      <c r="GM7294" s="77">
        <v>2025</v>
      </c>
      <c r="GN7294" s="77" t="s">
        <v>175</v>
      </c>
      <c r="GO7294" s="77">
        <v>5.3000000000000005E-2</v>
      </c>
      <c r="GP7294" s="77">
        <v>3</v>
      </c>
      <c r="GQ7294" s="77">
        <v>0</v>
      </c>
      <c r="GR7294" s="77" t="s">
        <v>423</v>
      </c>
      <c r="GS7294" s="77">
        <v>0</v>
      </c>
      <c r="GT7294" s="77">
        <v>0</v>
      </c>
      <c r="GU7294" s="77">
        <v>0</v>
      </c>
      <c r="GV7294" s="77">
        <v>0</v>
      </c>
      <c r="GW7294" s="77">
        <v>0</v>
      </c>
      <c r="GX7294" s="77">
        <v>0</v>
      </c>
      <c r="GY7294" s="77">
        <v>5.5966209081309407E-2</v>
      </c>
      <c r="GZ7294" s="77">
        <v>9.1305143414096158E-5</v>
      </c>
    </row>
    <row r="7295" spans="187:208" x14ac:dyDescent="0.25">
      <c r="GE7295" s="77" t="s">
        <v>427</v>
      </c>
      <c r="GF7295" s="77" t="s">
        <v>155</v>
      </c>
      <c r="GG7295" s="77" t="s">
        <v>486</v>
      </c>
      <c r="GH7295" s="77" t="s">
        <v>446</v>
      </c>
      <c r="GI7295" s="77">
        <v>2025</v>
      </c>
      <c r="GJ7295" s="77" t="s">
        <v>303</v>
      </c>
      <c r="GK7295" s="77">
        <v>4.1186611014020443E-2</v>
      </c>
      <c r="GL7295" s="77">
        <v>0.27821800000000002</v>
      </c>
      <c r="GM7295" s="77">
        <v>2025</v>
      </c>
      <c r="GN7295" s="77" t="s">
        <v>175</v>
      </c>
      <c r="GO7295" s="77">
        <v>5.3000000000000005E-2</v>
      </c>
      <c r="GP7295" s="77">
        <v>3</v>
      </c>
      <c r="GQ7295" s="77">
        <v>0</v>
      </c>
      <c r="GR7295" s="77" t="s">
        <v>423</v>
      </c>
      <c r="GS7295" s="77">
        <v>0</v>
      </c>
      <c r="GT7295" s="77">
        <v>0</v>
      </c>
      <c r="GU7295" s="77">
        <v>0</v>
      </c>
      <c r="GV7295" s="77">
        <v>0</v>
      </c>
      <c r="GW7295" s="77">
        <v>0</v>
      </c>
      <c r="GX7295" s="77">
        <v>0</v>
      </c>
      <c r="GY7295" s="77">
        <v>5.5966209081309407E-2</v>
      </c>
      <c r="GZ7295" s="77">
        <v>2.3050584833612291E-3</v>
      </c>
    </row>
    <row r="7296" spans="187:208" x14ac:dyDescent="0.25">
      <c r="GE7296" s="77" t="s">
        <v>422</v>
      </c>
      <c r="GF7296" s="77" t="s">
        <v>155</v>
      </c>
      <c r="GG7296" s="77" t="s">
        <v>486</v>
      </c>
      <c r="GH7296" s="77" t="s">
        <v>467</v>
      </c>
      <c r="GI7296" s="77">
        <v>2021</v>
      </c>
      <c r="GJ7296" s="77" t="s">
        <v>305</v>
      </c>
      <c r="GK7296" s="77">
        <v>0.69641821681223248</v>
      </c>
      <c r="GL7296" s="77">
        <v>0.27821800000000002</v>
      </c>
      <c r="GM7296" s="77">
        <v>2021</v>
      </c>
      <c r="GN7296" s="77" t="s">
        <v>175</v>
      </c>
      <c r="GO7296" s="77">
        <v>0.13250000000000001</v>
      </c>
      <c r="GP7296" s="77">
        <v>3</v>
      </c>
      <c r="GQ7296" s="77">
        <v>0</v>
      </c>
      <c r="GR7296" s="77" t="s">
        <v>423</v>
      </c>
      <c r="GS7296" s="77">
        <v>0.1527377521613833</v>
      </c>
      <c r="GT7296" s="77">
        <v>0.10636935300013926</v>
      </c>
      <c r="GU7296" s="77">
        <v>0.1527377521613833</v>
      </c>
      <c r="GV7296" s="77">
        <v>0.10636935300013926</v>
      </c>
      <c r="GW7296" s="77">
        <v>0</v>
      </c>
      <c r="GX7296" s="77">
        <v>0</v>
      </c>
      <c r="GY7296" s="77">
        <v>0</v>
      </c>
      <c r="GZ7296" s="77">
        <v>0</v>
      </c>
    </row>
    <row r="7297" spans="187:208" x14ac:dyDescent="0.25">
      <c r="GE7297" s="77" t="s">
        <v>425</v>
      </c>
      <c r="GF7297" s="77" t="s">
        <v>155</v>
      </c>
      <c r="GG7297" s="77" t="s">
        <v>486</v>
      </c>
      <c r="GH7297" s="77" t="s">
        <v>467</v>
      </c>
      <c r="GI7297" s="77">
        <v>2021</v>
      </c>
      <c r="GJ7297" s="77" t="s">
        <v>301</v>
      </c>
      <c r="GK7297" s="77">
        <v>2.9419641522810172</v>
      </c>
      <c r="GL7297" s="77">
        <v>0.27821800000000002</v>
      </c>
      <c r="GM7297" s="77">
        <v>2021</v>
      </c>
      <c r="GN7297" s="77" t="s">
        <v>175</v>
      </c>
      <c r="GO7297" s="77">
        <v>5.3000000000000005E-2</v>
      </c>
      <c r="GP7297" s="77">
        <v>3</v>
      </c>
      <c r="GQ7297" s="77">
        <v>0</v>
      </c>
      <c r="GR7297" s="77" t="s">
        <v>423</v>
      </c>
      <c r="GS7297" s="77">
        <v>5.5966209081309407E-2</v>
      </c>
      <c r="GT7297" s="77">
        <v>0.1646505808562766</v>
      </c>
      <c r="GU7297" s="77">
        <v>5.5966209081309407E-2</v>
      </c>
      <c r="GV7297" s="77">
        <v>0.1646505808562766</v>
      </c>
      <c r="GW7297" s="77">
        <v>0</v>
      </c>
      <c r="GX7297" s="77">
        <v>0</v>
      </c>
      <c r="GY7297" s="77">
        <v>0</v>
      </c>
      <c r="GZ7297" s="77">
        <v>0</v>
      </c>
    </row>
    <row r="7298" spans="187:208" x14ac:dyDescent="0.25">
      <c r="GE7298" s="77" t="s">
        <v>427</v>
      </c>
      <c r="GF7298" s="77" t="s">
        <v>155</v>
      </c>
      <c r="GG7298" s="77" t="s">
        <v>486</v>
      </c>
      <c r="GH7298" s="77" t="s">
        <v>467</v>
      </c>
      <c r="GI7298" s="77">
        <v>2021</v>
      </c>
      <c r="GJ7298" s="77" t="s">
        <v>303</v>
      </c>
      <c r="GK7298" s="77">
        <v>1.6021759622082901</v>
      </c>
      <c r="GL7298" s="77">
        <v>0.27821800000000002</v>
      </c>
      <c r="GM7298" s="77">
        <v>2021</v>
      </c>
      <c r="GN7298" s="77" t="s">
        <v>175</v>
      </c>
      <c r="GO7298" s="77">
        <v>5.3000000000000005E-2</v>
      </c>
      <c r="GP7298" s="77">
        <v>3</v>
      </c>
      <c r="GQ7298" s="77">
        <v>0</v>
      </c>
      <c r="GR7298" s="77" t="s">
        <v>423</v>
      </c>
      <c r="GS7298" s="77">
        <v>5.5966209081309407E-2</v>
      </c>
      <c r="GT7298" s="77">
        <v>8.9667714885997243E-2</v>
      </c>
      <c r="GU7298" s="77">
        <v>5.5966209081309407E-2</v>
      </c>
      <c r="GV7298" s="77">
        <v>8.9667714885997243E-2</v>
      </c>
      <c r="GW7298" s="77">
        <v>0</v>
      </c>
      <c r="GX7298" s="77">
        <v>0</v>
      </c>
      <c r="GY7298" s="77">
        <v>0</v>
      </c>
      <c r="GZ7298" s="77">
        <v>0</v>
      </c>
    </row>
    <row r="7299" spans="187:208" x14ac:dyDescent="0.25">
      <c r="GE7299" s="77" t="s">
        <v>422</v>
      </c>
      <c r="GF7299" s="77" t="s">
        <v>155</v>
      </c>
      <c r="GG7299" s="77" t="s">
        <v>486</v>
      </c>
      <c r="GH7299" s="77" t="s">
        <v>467</v>
      </c>
      <c r="GI7299" s="77">
        <v>2022</v>
      </c>
      <c r="GJ7299" s="77" t="s">
        <v>305</v>
      </c>
      <c r="GK7299" s="77">
        <v>0.69641821681223248</v>
      </c>
      <c r="GL7299" s="77">
        <v>0.27821800000000002</v>
      </c>
      <c r="GM7299" s="77">
        <v>2022</v>
      </c>
      <c r="GN7299" s="77" t="s">
        <v>175</v>
      </c>
      <c r="GO7299" s="77">
        <v>0.13250000000000001</v>
      </c>
      <c r="GP7299" s="77">
        <v>3</v>
      </c>
      <c r="GQ7299" s="77">
        <v>0</v>
      </c>
      <c r="GR7299" s="77" t="s">
        <v>423</v>
      </c>
      <c r="GS7299" s="77">
        <v>0.1527377521613833</v>
      </c>
      <c r="GT7299" s="77">
        <v>0.10636935300013926</v>
      </c>
      <c r="GU7299" s="77">
        <v>0.1527377521613833</v>
      </c>
      <c r="GV7299" s="77">
        <v>0.10636935300013926</v>
      </c>
      <c r="GW7299" s="77">
        <v>0.1527377521613833</v>
      </c>
      <c r="GX7299" s="77">
        <v>0.10636935300013926</v>
      </c>
      <c r="GY7299" s="77">
        <v>0</v>
      </c>
      <c r="GZ7299" s="77">
        <v>0</v>
      </c>
    </row>
    <row r="7300" spans="187:208" x14ac:dyDescent="0.25">
      <c r="GE7300" s="77" t="s">
        <v>425</v>
      </c>
      <c r="GF7300" s="77" t="s">
        <v>155</v>
      </c>
      <c r="GG7300" s="77" t="s">
        <v>486</v>
      </c>
      <c r="GH7300" s="77" t="s">
        <v>467</v>
      </c>
      <c r="GI7300" s="77">
        <v>2022</v>
      </c>
      <c r="GJ7300" s="77" t="s">
        <v>301</v>
      </c>
      <c r="GK7300" s="77">
        <v>2.9419641522810172</v>
      </c>
      <c r="GL7300" s="77">
        <v>0.27821800000000002</v>
      </c>
      <c r="GM7300" s="77">
        <v>2022</v>
      </c>
      <c r="GN7300" s="77" t="s">
        <v>175</v>
      </c>
      <c r="GO7300" s="77">
        <v>5.3000000000000005E-2</v>
      </c>
      <c r="GP7300" s="77">
        <v>3</v>
      </c>
      <c r="GQ7300" s="77">
        <v>0</v>
      </c>
      <c r="GR7300" s="77" t="s">
        <v>423</v>
      </c>
      <c r="GS7300" s="77">
        <v>5.5966209081309407E-2</v>
      </c>
      <c r="GT7300" s="77">
        <v>0.1646505808562766</v>
      </c>
      <c r="GU7300" s="77">
        <v>5.5966209081309407E-2</v>
      </c>
      <c r="GV7300" s="77">
        <v>0.1646505808562766</v>
      </c>
      <c r="GW7300" s="77">
        <v>5.5966209081309407E-2</v>
      </c>
      <c r="GX7300" s="77">
        <v>0.1646505808562766</v>
      </c>
      <c r="GY7300" s="77">
        <v>0</v>
      </c>
      <c r="GZ7300" s="77">
        <v>0</v>
      </c>
    </row>
    <row r="7301" spans="187:208" x14ac:dyDescent="0.25">
      <c r="GE7301" s="77" t="s">
        <v>427</v>
      </c>
      <c r="GF7301" s="77" t="s">
        <v>155</v>
      </c>
      <c r="GG7301" s="77" t="s">
        <v>486</v>
      </c>
      <c r="GH7301" s="77" t="s">
        <v>467</v>
      </c>
      <c r="GI7301" s="77">
        <v>2022</v>
      </c>
      <c r="GJ7301" s="77" t="s">
        <v>303</v>
      </c>
      <c r="GK7301" s="77">
        <v>1.6021759622082901</v>
      </c>
      <c r="GL7301" s="77">
        <v>0.27821800000000002</v>
      </c>
      <c r="GM7301" s="77">
        <v>2022</v>
      </c>
      <c r="GN7301" s="77" t="s">
        <v>175</v>
      </c>
      <c r="GO7301" s="77">
        <v>5.3000000000000005E-2</v>
      </c>
      <c r="GP7301" s="77">
        <v>3</v>
      </c>
      <c r="GQ7301" s="77">
        <v>0</v>
      </c>
      <c r="GR7301" s="77" t="s">
        <v>423</v>
      </c>
      <c r="GS7301" s="77">
        <v>5.5966209081309407E-2</v>
      </c>
      <c r="GT7301" s="77">
        <v>8.9667714885997243E-2</v>
      </c>
      <c r="GU7301" s="77">
        <v>5.5966209081309407E-2</v>
      </c>
      <c r="GV7301" s="77">
        <v>8.9667714885997243E-2</v>
      </c>
      <c r="GW7301" s="77">
        <v>5.5966209081309407E-2</v>
      </c>
      <c r="GX7301" s="77">
        <v>8.9667714885997243E-2</v>
      </c>
      <c r="GY7301" s="77">
        <v>0</v>
      </c>
      <c r="GZ7301" s="77">
        <v>0</v>
      </c>
    </row>
    <row r="7302" spans="187:208" x14ac:dyDescent="0.25">
      <c r="GE7302" s="77" t="s">
        <v>422</v>
      </c>
      <c r="GF7302" s="77" t="s">
        <v>155</v>
      </c>
      <c r="GG7302" s="77" t="s">
        <v>486</v>
      </c>
      <c r="GH7302" s="77" t="s">
        <v>467</v>
      </c>
      <c r="GI7302" s="77">
        <v>2023</v>
      </c>
      <c r="GJ7302" s="77" t="s">
        <v>305</v>
      </c>
      <c r="GK7302" s="77">
        <v>0.71896016785821382</v>
      </c>
      <c r="GL7302" s="77">
        <v>0.27821800000000002</v>
      </c>
      <c r="GM7302" s="77">
        <v>2023</v>
      </c>
      <c r="GN7302" s="77" t="s">
        <v>175</v>
      </c>
      <c r="GO7302" s="77">
        <v>0.13250000000000001</v>
      </c>
      <c r="GP7302" s="77">
        <v>3</v>
      </c>
      <c r="GQ7302" s="77">
        <v>0</v>
      </c>
      <c r="GR7302" s="77" t="s">
        <v>423</v>
      </c>
      <c r="GS7302" s="77">
        <v>0</v>
      </c>
      <c r="GT7302" s="77">
        <v>0</v>
      </c>
      <c r="GU7302" s="77">
        <v>0.1527377521613833</v>
      </c>
      <c r="GV7302" s="77">
        <v>0.1098123599322344</v>
      </c>
      <c r="GW7302" s="77">
        <v>0.1527377521613833</v>
      </c>
      <c r="GX7302" s="77">
        <v>0.1098123599322344</v>
      </c>
      <c r="GY7302" s="77">
        <v>0.1527377521613833</v>
      </c>
      <c r="GZ7302" s="77">
        <v>0.1098123599322344</v>
      </c>
    </row>
    <row r="7303" spans="187:208" x14ac:dyDescent="0.25">
      <c r="GE7303" s="77" t="s">
        <v>425</v>
      </c>
      <c r="GF7303" s="77" t="s">
        <v>155</v>
      </c>
      <c r="GG7303" s="77" t="s">
        <v>486</v>
      </c>
      <c r="GH7303" s="77" t="s">
        <v>467</v>
      </c>
      <c r="GI7303" s="77">
        <v>2023</v>
      </c>
      <c r="GJ7303" s="77" t="s">
        <v>301</v>
      </c>
      <c r="GK7303" s="77">
        <v>3.0714971986151038</v>
      </c>
      <c r="GL7303" s="77">
        <v>0.27821800000000002</v>
      </c>
      <c r="GM7303" s="77">
        <v>2023</v>
      </c>
      <c r="GN7303" s="77" t="s">
        <v>175</v>
      </c>
      <c r="GO7303" s="77">
        <v>5.3000000000000005E-2</v>
      </c>
      <c r="GP7303" s="77">
        <v>3</v>
      </c>
      <c r="GQ7303" s="77">
        <v>0</v>
      </c>
      <c r="GR7303" s="77" t="s">
        <v>423</v>
      </c>
      <c r="GS7303" s="77">
        <v>0</v>
      </c>
      <c r="GT7303" s="77">
        <v>0</v>
      </c>
      <c r="GU7303" s="77">
        <v>5.5966209081309407E-2</v>
      </c>
      <c r="GV7303" s="77">
        <v>0.17190005441034903</v>
      </c>
      <c r="GW7303" s="77">
        <v>5.5966209081309407E-2</v>
      </c>
      <c r="GX7303" s="77">
        <v>0.17190005441034903</v>
      </c>
      <c r="GY7303" s="77">
        <v>5.5966209081309407E-2</v>
      </c>
      <c r="GZ7303" s="77">
        <v>0.17190005441034903</v>
      </c>
    </row>
    <row r="7304" spans="187:208" x14ac:dyDescent="0.25">
      <c r="GE7304" s="77" t="s">
        <v>427</v>
      </c>
      <c r="GF7304" s="77" t="s">
        <v>155</v>
      </c>
      <c r="GG7304" s="77" t="s">
        <v>486</v>
      </c>
      <c r="GH7304" s="77" t="s">
        <v>467</v>
      </c>
      <c r="GI7304" s="77">
        <v>2023</v>
      </c>
      <c r="GJ7304" s="77" t="s">
        <v>303</v>
      </c>
      <c r="GK7304" s="77">
        <v>1.6845772405344479</v>
      </c>
      <c r="GL7304" s="77">
        <v>0.27821800000000002</v>
      </c>
      <c r="GM7304" s="77">
        <v>2023</v>
      </c>
      <c r="GN7304" s="77" t="s">
        <v>175</v>
      </c>
      <c r="GO7304" s="77">
        <v>5.3000000000000005E-2</v>
      </c>
      <c r="GP7304" s="77">
        <v>3</v>
      </c>
      <c r="GQ7304" s="77">
        <v>0</v>
      </c>
      <c r="GR7304" s="77" t="s">
        <v>423</v>
      </c>
      <c r="GS7304" s="77">
        <v>0</v>
      </c>
      <c r="GT7304" s="77">
        <v>0</v>
      </c>
      <c r="GU7304" s="77">
        <v>5.5966209081309407E-2</v>
      </c>
      <c r="GV7304" s="77">
        <v>9.4279402057366166E-2</v>
      </c>
      <c r="GW7304" s="77">
        <v>5.5966209081309407E-2</v>
      </c>
      <c r="GX7304" s="77">
        <v>9.4279402057366166E-2</v>
      </c>
      <c r="GY7304" s="77">
        <v>5.5966209081309407E-2</v>
      </c>
      <c r="GZ7304" s="77">
        <v>9.4279402057366166E-2</v>
      </c>
    </row>
    <row r="7305" spans="187:208" x14ac:dyDescent="0.25">
      <c r="GE7305" s="77" t="s">
        <v>422</v>
      </c>
      <c r="GF7305" s="77" t="s">
        <v>155</v>
      </c>
      <c r="GG7305" s="77" t="s">
        <v>486</v>
      </c>
      <c r="GH7305" s="77" t="s">
        <v>467</v>
      </c>
      <c r="GI7305" s="77">
        <v>2024</v>
      </c>
      <c r="GJ7305" s="77" t="s">
        <v>305</v>
      </c>
      <c r="GK7305" s="77">
        <v>0.71896016785821382</v>
      </c>
      <c r="GL7305" s="77">
        <v>0.27821800000000002</v>
      </c>
      <c r="GM7305" s="77">
        <v>2024</v>
      </c>
      <c r="GN7305" s="77" t="s">
        <v>175</v>
      </c>
      <c r="GO7305" s="77">
        <v>0.13250000000000001</v>
      </c>
      <c r="GP7305" s="77">
        <v>3</v>
      </c>
      <c r="GQ7305" s="77">
        <v>0</v>
      </c>
      <c r="GR7305" s="77" t="s">
        <v>423</v>
      </c>
      <c r="GS7305" s="77">
        <v>0</v>
      </c>
      <c r="GT7305" s="77">
        <v>0</v>
      </c>
      <c r="GU7305" s="77">
        <v>0</v>
      </c>
      <c r="GV7305" s="77">
        <v>0</v>
      </c>
      <c r="GW7305" s="77">
        <v>0.1527377521613833</v>
      </c>
      <c r="GX7305" s="77">
        <v>0.1098123599322344</v>
      </c>
      <c r="GY7305" s="77">
        <v>0.1527377521613833</v>
      </c>
      <c r="GZ7305" s="77">
        <v>0.1098123599322344</v>
      </c>
    </row>
    <row r="7306" spans="187:208" x14ac:dyDescent="0.25">
      <c r="GE7306" s="77" t="s">
        <v>425</v>
      </c>
      <c r="GF7306" s="77" t="s">
        <v>155</v>
      </c>
      <c r="GG7306" s="77" t="s">
        <v>486</v>
      </c>
      <c r="GH7306" s="77" t="s">
        <v>467</v>
      </c>
      <c r="GI7306" s="77">
        <v>2024</v>
      </c>
      <c r="GJ7306" s="77" t="s">
        <v>301</v>
      </c>
      <c r="GK7306" s="77">
        <v>3.0714971986151038</v>
      </c>
      <c r="GL7306" s="77">
        <v>0.27821800000000002</v>
      </c>
      <c r="GM7306" s="77">
        <v>2024</v>
      </c>
      <c r="GN7306" s="77" t="s">
        <v>175</v>
      </c>
      <c r="GO7306" s="77">
        <v>5.3000000000000005E-2</v>
      </c>
      <c r="GP7306" s="77">
        <v>3</v>
      </c>
      <c r="GQ7306" s="77">
        <v>0</v>
      </c>
      <c r="GR7306" s="77" t="s">
        <v>423</v>
      </c>
      <c r="GS7306" s="77">
        <v>0</v>
      </c>
      <c r="GT7306" s="77">
        <v>0</v>
      </c>
      <c r="GU7306" s="77">
        <v>0</v>
      </c>
      <c r="GV7306" s="77">
        <v>0</v>
      </c>
      <c r="GW7306" s="77">
        <v>5.5966209081309407E-2</v>
      </c>
      <c r="GX7306" s="77">
        <v>0.17190005441034903</v>
      </c>
      <c r="GY7306" s="77">
        <v>5.5966209081309407E-2</v>
      </c>
      <c r="GZ7306" s="77">
        <v>0.17190005441034903</v>
      </c>
    </row>
    <row r="7307" spans="187:208" x14ac:dyDescent="0.25">
      <c r="GE7307" s="77" t="s">
        <v>427</v>
      </c>
      <c r="GF7307" s="77" t="s">
        <v>155</v>
      </c>
      <c r="GG7307" s="77" t="s">
        <v>486</v>
      </c>
      <c r="GH7307" s="77" t="s">
        <v>467</v>
      </c>
      <c r="GI7307" s="77">
        <v>2024</v>
      </c>
      <c r="GJ7307" s="77" t="s">
        <v>303</v>
      </c>
      <c r="GK7307" s="77">
        <v>1.6845772405344479</v>
      </c>
      <c r="GL7307" s="77">
        <v>0.27821800000000002</v>
      </c>
      <c r="GM7307" s="77">
        <v>2024</v>
      </c>
      <c r="GN7307" s="77" t="s">
        <v>175</v>
      </c>
      <c r="GO7307" s="77">
        <v>5.3000000000000005E-2</v>
      </c>
      <c r="GP7307" s="77">
        <v>3</v>
      </c>
      <c r="GQ7307" s="77">
        <v>0</v>
      </c>
      <c r="GR7307" s="77" t="s">
        <v>423</v>
      </c>
      <c r="GS7307" s="77">
        <v>0</v>
      </c>
      <c r="GT7307" s="77">
        <v>0</v>
      </c>
      <c r="GU7307" s="77">
        <v>0</v>
      </c>
      <c r="GV7307" s="77">
        <v>0</v>
      </c>
      <c r="GW7307" s="77">
        <v>5.5966209081309407E-2</v>
      </c>
      <c r="GX7307" s="77">
        <v>9.4279402057366166E-2</v>
      </c>
      <c r="GY7307" s="77">
        <v>5.5966209081309407E-2</v>
      </c>
      <c r="GZ7307" s="77">
        <v>9.4279402057366166E-2</v>
      </c>
    </row>
    <row r="7308" spans="187:208" x14ac:dyDescent="0.25">
      <c r="GE7308" s="77" t="s">
        <v>422</v>
      </c>
      <c r="GF7308" s="77" t="s">
        <v>155</v>
      </c>
      <c r="GG7308" s="77" t="s">
        <v>486</v>
      </c>
      <c r="GH7308" s="77" t="s">
        <v>467</v>
      </c>
      <c r="GI7308" s="77">
        <v>2025</v>
      </c>
      <c r="GJ7308" s="77" t="s">
        <v>305</v>
      </c>
      <c r="GK7308" s="77">
        <v>0.71896016785821382</v>
      </c>
      <c r="GL7308" s="77">
        <v>0.27821800000000002</v>
      </c>
      <c r="GM7308" s="77">
        <v>2025</v>
      </c>
      <c r="GN7308" s="77" t="s">
        <v>175</v>
      </c>
      <c r="GO7308" s="77">
        <v>0.13250000000000001</v>
      </c>
      <c r="GP7308" s="77">
        <v>3</v>
      </c>
      <c r="GQ7308" s="77">
        <v>0</v>
      </c>
      <c r="GR7308" s="77" t="s">
        <v>423</v>
      </c>
      <c r="GS7308" s="77">
        <v>0</v>
      </c>
      <c r="GT7308" s="77">
        <v>0</v>
      </c>
      <c r="GU7308" s="77">
        <v>0</v>
      </c>
      <c r="GV7308" s="77">
        <v>0</v>
      </c>
      <c r="GW7308" s="77">
        <v>0</v>
      </c>
      <c r="GX7308" s="77">
        <v>0</v>
      </c>
      <c r="GY7308" s="77">
        <v>0.1527377521613833</v>
      </c>
      <c r="GZ7308" s="77">
        <v>0.1098123599322344</v>
      </c>
    </row>
    <row r="7309" spans="187:208" x14ac:dyDescent="0.25">
      <c r="GE7309" s="77" t="s">
        <v>425</v>
      </c>
      <c r="GF7309" s="77" t="s">
        <v>155</v>
      </c>
      <c r="GG7309" s="77" t="s">
        <v>486</v>
      </c>
      <c r="GH7309" s="77" t="s">
        <v>467</v>
      </c>
      <c r="GI7309" s="77">
        <v>2025</v>
      </c>
      <c r="GJ7309" s="77" t="s">
        <v>301</v>
      </c>
      <c r="GK7309" s="77">
        <v>3.0714971986151038</v>
      </c>
      <c r="GL7309" s="77">
        <v>0.27821800000000002</v>
      </c>
      <c r="GM7309" s="77">
        <v>2025</v>
      </c>
      <c r="GN7309" s="77" t="s">
        <v>175</v>
      </c>
      <c r="GO7309" s="77">
        <v>5.3000000000000005E-2</v>
      </c>
      <c r="GP7309" s="77">
        <v>3</v>
      </c>
      <c r="GQ7309" s="77">
        <v>0</v>
      </c>
      <c r="GR7309" s="77" t="s">
        <v>423</v>
      </c>
      <c r="GS7309" s="77">
        <v>0</v>
      </c>
      <c r="GT7309" s="77">
        <v>0</v>
      </c>
      <c r="GU7309" s="77">
        <v>0</v>
      </c>
      <c r="GV7309" s="77">
        <v>0</v>
      </c>
      <c r="GW7309" s="77">
        <v>0</v>
      </c>
      <c r="GX7309" s="77">
        <v>0</v>
      </c>
      <c r="GY7309" s="77">
        <v>5.5966209081309407E-2</v>
      </c>
      <c r="GZ7309" s="77">
        <v>0.17190005441034903</v>
      </c>
    </row>
    <row r="7310" spans="187:208" x14ac:dyDescent="0.25">
      <c r="GE7310" s="77" t="s">
        <v>427</v>
      </c>
      <c r="GF7310" s="77" t="s">
        <v>155</v>
      </c>
      <c r="GG7310" s="77" t="s">
        <v>486</v>
      </c>
      <c r="GH7310" s="77" t="s">
        <v>467</v>
      </c>
      <c r="GI7310" s="77">
        <v>2025</v>
      </c>
      <c r="GJ7310" s="77" t="s">
        <v>303</v>
      </c>
      <c r="GK7310" s="77">
        <v>1.6845772405344479</v>
      </c>
      <c r="GL7310" s="77">
        <v>0.27821800000000002</v>
      </c>
      <c r="GM7310" s="77">
        <v>2025</v>
      </c>
      <c r="GN7310" s="77" t="s">
        <v>175</v>
      </c>
      <c r="GO7310" s="77">
        <v>5.3000000000000005E-2</v>
      </c>
      <c r="GP7310" s="77">
        <v>3</v>
      </c>
      <c r="GQ7310" s="77">
        <v>0</v>
      </c>
      <c r="GR7310" s="77" t="s">
        <v>423</v>
      </c>
      <c r="GS7310" s="77">
        <v>0</v>
      </c>
      <c r="GT7310" s="77">
        <v>0</v>
      </c>
      <c r="GU7310" s="77">
        <v>0</v>
      </c>
      <c r="GV7310" s="77">
        <v>0</v>
      </c>
      <c r="GW7310" s="77">
        <v>0</v>
      </c>
      <c r="GX7310" s="77">
        <v>0</v>
      </c>
      <c r="GY7310" s="77">
        <v>5.5966209081309407E-2</v>
      </c>
      <c r="GZ7310" s="77">
        <v>9.4279402057366166E-2</v>
      </c>
    </row>
    <row r="7311" spans="187:208" x14ac:dyDescent="0.25">
      <c r="GE7311" s="77" t="s">
        <v>422</v>
      </c>
      <c r="GF7311" s="77" t="s">
        <v>155</v>
      </c>
      <c r="GG7311" s="77" t="s">
        <v>486</v>
      </c>
      <c r="GH7311" s="77" t="s">
        <v>474</v>
      </c>
      <c r="GI7311" s="77">
        <v>2021</v>
      </c>
      <c r="GJ7311" s="77" t="s">
        <v>305</v>
      </c>
      <c r="GK7311" s="77">
        <v>3.6425060683954499E-2</v>
      </c>
      <c r="GL7311" s="77">
        <v>0.27821800000000002</v>
      </c>
      <c r="GM7311" s="77">
        <v>2021</v>
      </c>
      <c r="GN7311" s="77" t="s">
        <v>175</v>
      </c>
      <c r="GO7311" s="77">
        <v>0.13250000000000001</v>
      </c>
      <c r="GP7311" s="77">
        <v>3</v>
      </c>
      <c r="GQ7311" s="77">
        <v>0</v>
      </c>
      <c r="GR7311" s="77" t="s">
        <v>423</v>
      </c>
      <c r="GS7311" s="77">
        <v>0.1527377521613833</v>
      </c>
      <c r="GT7311" s="77">
        <v>5.5634818912091892E-3</v>
      </c>
      <c r="GU7311" s="77">
        <v>0.1527377521613833</v>
      </c>
      <c r="GV7311" s="77">
        <v>5.5634818912091892E-3</v>
      </c>
      <c r="GW7311" s="77">
        <v>0</v>
      </c>
      <c r="GX7311" s="77">
        <v>0</v>
      </c>
      <c r="GY7311" s="77">
        <v>0</v>
      </c>
      <c r="GZ7311" s="77">
        <v>0</v>
      </c>
    </row>
    <row r="7312" spans="187:208" x14ac:dyDescent="0.25">
      <c r="GE7312" s="77" t="s">
        <v>425</v>
      </c>
      <c r="GF7312" s="77" t="s">
        <v>155</v>
      </c>
      <c r="GG7312" s="77" t="s">
        <v>486</v>
      </c>
      <c r="GH7312" s="77" t="s">
        <v>474</v>
      </c>
      <c r="GI7312" s="77">
        <v>2021</v>
      </c>
      <c r="GJ7312" s="77" t="s">
        <v>301</v>
      </c>
      <c r="GK7312" s="77">
        <v>1.5808724525432671E-3</v>
      </c>
      <c r="GL7312" s="77">
        <v>0.27821800000000002</v>
      </c>
      <c r="GM7312" s="77">
        <v>2021</v>
      </c>
      <c r="GN7312" s="77" t="s">
        <v>175</v>
      </c>
      <c r="GO7312" s="77">
        <v>5.3000000000000005E-2</v>
      </c>
      <c r="GP7312" s="77">
        <v>3</v>
      </c>
      <c r="GQ7312" s="77">
        <v>0</v>
      </c>
      <c r="GR7312" s="77" t="s">
        <v>423</v>
      </c>
      <c r="GS7312" s="77">
        <v>5.5966209081309407E-2</v>
      </c>
      <c r="GT7312" s="77">
        <v>8.8475438209918868E-5</v>
      </c>
      <c r="GU7312" s="77">
        <v>5.5966209081309407E-2</v>
      </c>
      <c r="GV7312" s="77">
        <v>8.8475438209918868E-5</v>
      </c>
      <c r="GW7312" s="77">
        <v>0</v>
      </c>
      <c r="GX7312" s="77">
        <v>0</v>
      </c>
      <c r="GY7312" s="77">
        <v>0</v>
      </c>
      <c r="GZ7312" s="77">
        <v>0</v>
      </c>
    </row>
    <row r="7313" spans="187:208" x14ac:dyDescent="0.25">
      <c r="GE7313" s="77" t="s">
        <v>427</v>
      </c>
      <c r="GF7313" s="77" t="s">
        <v>155</v>
      </c>
      <c r="GG7313" s="77" t="s">
        <v>486</v>
      </c>
      <c r="GH7313" s="77" t="s">
        <v>474</v>
      </c>
      <c r="GI7313" s="77">
        <v>2021</v>
      </c>
      <c r="GJ7313" s="77" t="s">
        <v>303</v>
      </c>
      <c r="GK7313" s="77">
        <v>3.9894642198450743E-2</v>
      </c>
      <c r="GL7313" s="77">
        <v>0.27821800000000002</v>
      </c>
      <c r="GM7313" s="77">
        <v>2021</v>
      </c>
      <c r="GN7313" s="77" t="s">
        <v>175</v>
      </c>
      <c r="GO7313" s="77">
        <v>5.3000000000000005E-2</v>
      </c>
      <c r="GP7313" s="77">
        <v>3</v>
      </c>
      <c r="GQ7313" s="77">
        <v>0</v>
      </c>
      <c r="GR7313" s="77" t="s">
        <v>423</v>
      </c>
      <c r="GS7313" s="77">
        <v>5.5966209081309407E-2</v>
      </c>
      <c r="GT7313" s="77">
        <v>2.2327518865025236E-3</v>
      </c>
      <c r="GU7313" s="77">
        <v>5.5966209081309407E-2</v>
      </c>
      <c r="GV7313" s="77">
        <v>2.2327518865025236E-3</v>
      </c>
      <c r="GW7313" s="77">
        <v>0</v>
      </c>
      <c r="GX7313" s="77">
        <v>0</v>
      </c>
      <c r="GY7313" s="77">
        <v>0</v>
      </c>
      <c r="GZ7313" s="77">
        <v>0</v>
      </c>
    </row>
    <row r="7314" spans="187:208" x14ac:dyDescent="0.25">
      <c r="GE7314" s="77" t="s">
        <v>422</v>
      </c>
      <c r="GF7314" s="77" t="s">
        <v>155</v>
      </c>
      <c r="GG7314" s="77" t="s">
        <v>486</v>
      </c>
      <c r="GH7314" s="77" t="s">
        <v>474</v>
      </c>
      <c r="GI7314" s="77">
        <v>2022</v>
      </c>
      <c r="GJ7314" s="77" t="s">
        <v>305</v>
      </c>
      <c r="GK7314" s="77">
        <v>3.6425060683954499E-2</v>
      </c>
      <c r="GL7314" s="77">
        <v>0.27821800000000002</v>
      </c>
      <c r="GM7314" s="77">
        <v>2022</v>
      </c>
      <c r="GN7314" s="77" t="s">
        <v>175</v>
      </c>
      <c r="GO7314" s="77">
        <v>0.13250000000000001</v>
      </c>
      <c r="GP7314" s="77">
        <v>3</v>
      </c>
      <c r="GQ7314" s="77">
        <v>0</v>
      </c>
      <c r="GR7314" s="77" t="s">
        <v>423</v>
      </c>
      <c r="GS7314" s="77">
        <v>0.1527377521613833</v>
      </c>
      <c r="GT7314" s="77">
        <v>5.5634818912091892E-3</v>
      </c>
      <c r="GU7314" s="77">
        <v>0.1527377521613833</v>
      </c>
      <c r="GV7314" s="77">
        <v>5.5634818912091892E-3</v>
      </c>
      <c r="GW7314" s="77">
        <v>0.1527377521613833</v>
      </c>
      <c r="GX7314" s="77">
        <v>5.5634818912091892E-3</v>
      </c>
      <c r="GY7314" s="77">
        <v>0</v>
      </c>
      <c r="GZ7314" s="77">
        <v>0</v>
      </c>
    </row>
    <row r="7315" spans="187:208" x14ac:dyDescent="0.25">
      <c r="GE7315" s="77" t="s">
        <v>425</v>
      </c>
      <c r="GF7315" s="77" t="s">
        <v>155</v>
      </c>
      <c r="GG7315" s="77" t="s">
        <v>486</v>
      </c>
      <c r="GH7315" s="77" t="s">
        <v>474</v>
      </c>
      <c r="GI7315" s="77">
        <v>2022</v>
      </c>
      <c r="GJ7315" s="77" t="s">
        <v>301</v>
      </c>
      <c r="GK7315" s="77">
        <v>1.5808724525432671E-3</v>
      </c>
      <c r="GL7315" s="77">
        <v>0.27821800000000002</v>
      </c>
      <c r="GM7315" s="77">
        <v>2022</v>
      </c>
      <c r="GN7315" s="77" t="s">
        <v>175</v>
      </c>
      <c r="GO7315" s="77">
        <v>5.3000000000000005E-2</v>
      </c>
      <c r="GP7315" s="77">
        <v>3</v>
      </c>
      <c r="GQ7315" s="77">
        <v>0</v>
      </c>
      <c r="GR7315" s="77" t="s">
        <v>423</v>
      </c>
      <c r="GS7315" s="77">
        <v>5.5966209081309407E-2</v>
      </c>
      <c r="GT7315" s="77">
        <v>8.8475438209918868E-5</v>
      </c>
      <c r="GU7315" s="77">
        <v>5.5966209081309407E-2</v>
      </c>
      <c r="GV7315" s="77">
        <v>8.8475438209918868E-5</v>
      </c>
      <c r="GW7315" s="77">
        <v>5.5966209081309407E-2</v>
      </c>
      <c r="GX7315" s="77">
        <v>8.8475438209918868E-5</v>
      </c>
      <c r="GY7315" s="77">
        <v>0</v>
      </c>
      <c r="GZ7315" s="77">
        <v>0</v>
      </c>
    </row>
    <row r="7316" spans="187:208" x14ac:dyDescent="0.25">
      <c r="GE7316" s="77" t="s">
        <v>427</v>
      </c>
      <c r="GF7316" s="77" t="s">
        <v>155</v>
      </c>
      <c r="GG7316" s="77" t="s">
        <v>486</v>
      </c>
      <c r="GH7316" s="77" t="s">
        <v>474</v>
      </c>
      <c r="GI7316" s="77">
        <v>2022</v>
      </c>
      <c r="GJ7316" s="77" t="s">
        <v>303</v>
      </c>
      <c r="GK7316" s="77">
        <v>3.9894642198450743E-2</v>
      </c>
      <c r="GL7316" s="77">
        <v>0.27821800000000002</v>
      </c>
      <c r="GM7316" s="77">
        <v>2022</v>
      </c>
      <c r="GN7316" s="77" t="s">
        <v>175</v>
      </c>
      <c r="GO7316" s="77">
        <v>5.3000000000000005E-2</v>
      </c>
      <c r="GP7316" s="77">
        <v>3</v>
      </c>
      <c r="GQ7316" s="77">
        <v>0</v>
      </c>
      <c r="GR7316" s="77" t="s">
        <v>423</v>
      </c>
      <c r="GS7316" s="77">
        <v>5.5966209081309407E-2</v>
      </c>
      <c r="GT7316" s="77">
        <v>2.2327518865025236E-3</v>
      </c>
      <c r="GU7316" s="77">
        <v>5.5966209081309407E-2</v>
      </c>
      <c r="GV7316" s="77">
        <v>2.2327518865025236E-3</v>
      </c>
      <c r="GW7316" s="77">
        <v>5.5966209081309407E-2</v>
      </c>
      <c r="GX7316" s="77">
        <v>2.2327518865025236E-3</v>
      </c>
      <c r="GY7316" s="77">
        <v>0</v>
      </c>
      <c r="GZ7316" s="77">
        <v>0</v>
      </c>
    </row>
    <row r="7317" spans="187:208" x14ac:dyDescent="0.25">
      <c r="GE7317" s="77" t="s">
        <v>422</v>
      </c>
      <c r="GF7317" s="77" t="s">
        <v>155</v>
      </c>
      <c r="GG7317" s="77" t="s">
        <v>486</v>
      </c>
      <c r="GH7317" s="77" t="s">
        <v>474</v>
      </c>
      <c r="GI7317" s="77">
        <v>2023</v>
      </c>
      <c r="GJ7317" s="77" t="s">
        <v>305</v>
      </c>
      <c r="GK7317" s="77">
        <v>3.7590224611390749E-2</v>
      </c>
      <c r="GL7317" s="77">
        <v>0.27821800000000002</v>
      </c>
      <c r="GM7317" s="77">
        <v>2023</v>
      </c>
      <c r="GN7317" s="77" t="s">
        <v>175</v>
      </c>
      <c r="GO7317" s="77">
        <v>0.13250000000000001</v>
      </c>
      <c r="GP7317" s="77">
        <v>3</v>
      </c>
      <c r="GQ7317" s="77">
        <v>0</v>
      </c>
      <c r="GR7317" s="77" t="s">
        <v>423</v>
      </c>
      <c r="GS7317" s="77">
        <v>0</v>
      </c>
      <c r="GT7317" s="77">
        <v>0</v>
      </c>
      <c r="GU7317" s="77">
        <v>0.1527377521613833</v>
      </c>
      <c r="GV7317" s="77">
        <v>5.7414464103853315E-3</v>
      </c>
      <c r="GW7317" s="77">
        <v>0.1527377521613833</v>
      </c>
      <c r="GX7317" s="77">
        <v>5.7414464103853315E-3</v>
      </c>
      <c r="GY7317" s="77">
        <v>0.1527377521613833</v>
      </c>
      <c r="GZ7317" s="77">
        <v>5.7414464103853315E-3</v>
      </c>
    </row>
    <row r="7318" spans="187:208" x14ac:dyDescent="0.25">
      <c r="GE7318" s="77" t="s">
        <v>425</v>
      </c>
      <c r="GF7318" s="77" t="s">
        <v>155</v>
      </c>
      <c r="GG7318" s="77" t="s">
        <v>486</v>
      </c>
      <c r="GH7318" s="77" t="s">
        <v>474</v>
      </c>
      <c r="GI7318" s="77">
        <v>2023</v>
      </c>
      <c r="GJ7318" s="77" t="s">
        <v>301</v>
      </c>
      <c r="GK7318" s="77">
        <v>1.6314334115687429E-3</v>
      </c>
      <c r="GL7318" s="77">
        <v>0.27821800000000002</v>
      </c>
      <c r="GM7318" s="77">
        <v>2023</v>
      </c>
      <c r="GN7318" s="77" t="s">
        <v>175</v>
      </c>
      <c r="GO7318" s="77">
        <v>5.3000000000000005E-2</v>
      </c>
      <c r="GP7318" s="77">
        <v>3</v>
      </c>
      <c r="GQ7318" s="77">
        <v>0</v>
      </c>
      <c r="GR7318" s="77" t="s">
        <v>423</v>
      </c>
      <c r="GS7318" s="77">
        <v>0</v>
      </c>
      <c r="GT7318" s="77">
        <v>0</v>
      </c>
      <c r="GU7318" s="77">
        <v>5.5966209081309407E-2</v>
      </c>
      <c r="GV7318" s="77">
        <v>9.1305143414090168E-5</v>
      </c>
      <c r="GW7318" s="77">
        <v>5.5966209081309407E-2</v>
      </c>
      <c r="GX7318" s="77">
        <v>9.1305143414090168E-5</v>
      </c>
      <c r="GY7318" s="77">
        <v>5.5966209081309407E-2</v>
      </c>
      <c r="GZ7318" s="77">
        <v>9.1305143414090168E-5</v>
      </c>
    </row>
    <row r="7319" spans="187:208" x14ac:dyDescent="0.25">
      <c r="GE7319" s="77" t="s">
        <v>427</v>
      </c>
      <c r="GF7319" s="77" t="s">
        <v>155</v>
      </c>
      <c r="GG7319" s="77" t="s">
        <v>486</v>
      </c>
      <c r="GH7319" s="77" t="s">
        <v>474</v>
      </c>
      <c r="GI7319" s="77">
        <v>2023</v>
      </c>
      <c r="GJ7319" s="77" t="s">
        <v>303</v>
      </c>
      <c r="GK7319" s="77">
        <v>4.1186611014017729E-2</v>
      </c>
      <c r="GL7319" s="77">
        <v>0.27821800000000002</v>
      </c>
      <c r="GM7319" s="77">
        <v>2023</v>
      </c>
      <c r="GN7319" s="77" t="s">
        <v>175</v>
      </c>
      <c r="GO7319" s="77">
        <v>5.3000000000000005E-2</v>
      </c>
      <c r="GP7319" s="77">
        <v>3</v>
      </c>
      <c r="GQ7319" s="77">
        <v>0</v>
      </c>
      <c r="GR7319" s="77" t="s">
        <v>423</v>
      </c>
      <c r="GS7319" s="77">
        <v>0</v>
      </c>
      <c r="GT7319" s="77">
        <v>0</v>
      </c>
      <c r="GU7319" s="77">
        <v>5.5966209081309407E-2</v>
      </c>
      <c r="GV7319" s="77">
        <v>2.3050584833610769E-3</v>
      </c>
      <c r="GW7319" s="77">
        <v>5.5966209081309407E-2</v>
      </c>
      <c r="GX7319" s="77">
        <v>2.3050584833610769E-3</v>
      </c>
      <c r="GY7319" s="77">
        <v>5.5966209081309407E-2</v>
      </c>
      <c r="GZ7319" s="77">
        <v>2.3050584833610769E-3</v>
      </c>
    </row>
    <row r="7320" spans="187:208" x14ac:dyDescent="0.25">
      <c r="GE7320" s="77" t="s">
        <v>422</v>
      </c>
      <c r="GF7320" s="77" t="s">
        <v>155</v>
      </c>
      <c r="GG7320" s="77" t="s">
        <v>486</v>
      </c>
      <c r="GH7320" s="77" t="s">
        <v>474</v>
      </c>
      <c r="GI7320" s="77">
        <v>2024</v>
      </c>
      <c r="GJ7320" s="77" t="s">
        <v>305</v>
      </c>
      <c r="GK7320" s="77">
        <v>3.7590224611390749E-2</v>
      </c>
      <c r="GL7320" s="77">
        <v>0.27821800000000002</v>
      </c>
      <c r="GM7320" s="77">
        <v>2024</v>
      </c>
      <c r="GN7320" s="77" t="s">
        <v>175</v>
      </c>
      <c r="GO7320" s="77">
        <v>0.13250000000000001</v>
      </c>
      <c r="GP7320" s="77">
        <v>3</v>
      </c>
      <c r="GQ7320" s="77">
        <v>0</v>
      </c>
      <c r="GR7320" s="77" t="s">
        <v>423</v>
      </c>
      <c r="GS7320" s="77">
        <v>0</v>
      </c>
      <c r="GT7320" s="77">
        <v>0</v>
      </c>
      <c r="GU7320" s="77">
        <v>0</v>
      </c>
      <c r="GV7320" s="77">
        <v>0</v>
      </c>
      <c r="GW7320" s="77">
        <v>0.1527377521613833</v>
      </c>
      <c r="GX7320" s="77">
        <v>5.7414464103853315E-3</v>
      </c>
      <c r="GY7320" s="77">
        <v>0.1527377521613833</v>
      </c>
      <c r="GZ7320" s="77">
        <v>5.7414464103853315E-3</v>
      </c>
    </row>
    <row r="7321" spans="187:208" x14ac:dyDescent="0.25">
      <c r="GE7321" s="77" t="s">
        <v>425</v>
      </c>
      <c r="GF7321" s="77" t="s">
        <v>155</v>
      </c>
      <c r="GG7321" s="77" t="s">
        <v>486</v>
      </c>
      <c r="GH7321" s="77" t="s">
        <v>474</v>
      </c>
      <c r="GI7321" s="77">
        <v>2024</v>
      </c>
      <c r="GJ7321" s="77" t="s">
        <v>301</v>
      </c>
      <c r="GK7321" s="77">
        <v>1.6314334115687429E-3</v>
      </c>
      <c r="GL7321" s="77">
        <v>0.27821800000000002</v>
      </c>
      <c r="GM7321" s="77">
        <v>2024</v>
      </c>
      <c r="GN7321" s="77" t="s">
        <v>175</v>
      </c>
      <c r="GO7321" s="77">
        <v>5.3000000000000005E-2</v>
      </c>
      <c r="GP7321" s="77">
        <v>3</v>
      </c>
      <c r="GQ7321" s="77">
        <v>0</v>
      </c>
      <c r="GR7321" s="77" t="s">
        <v>423</v>
      </c>
      <c r="GS7321" s="77">
        <v>0</v>
      </c>
      <c r="GT7321" s="77">
        <v>0</v>
      </c>
      <c r="GU7321" s="77">
        <v>0</v>
      </c>
      <c r="GV7321" s="77">
        <v>0</v>
      </c>
      <c r="GW7321" s="77">
        <v>5.5966209081309407E-2</v>
      </c>
      <c r="GX7321" s="77">
        <v>9.1305143414090168E-5</v>
      </c>
      <c r="GY7321" s="77">
        <v>5.5966209081309407E-2</v>
      </c>
      <c r="GZ7321" s="77">
        <v>9.1305143414090168E-5</v>
      </c>
    </row>
    <row r="7322" spans="187:208" x14ac:dyDescent="0.25">
      <c r="GE7322" s="77" t="s">
        <v>427</v>
      </c>
      <c r="GF7322" s="77" t="s">
        <v>155</v>
      </c>
      <c r="GG7322" s="77" t="s">
        <v>486</v>
      </c>
      <c r="GH7322" s="77" t="s">
        <v>474</v>
      </c>
      <c r="GI7322" s="77">
        <v>2024</v>
      </c>
      <c r="GJ7322" s="77" t="s">
        <v>303</v>
      </c>
      <c r="GK7322" s="77">
        <v>4.1186611014017729E-2</v>
      </c>
      <c r="GL7322" s="77">
        <v>0.27821800000000002</v>
      </c>
      <c r="GM7322" s="77">
        <v>2024</v>
      </c>
      <c r="GN7322" s="77" t="s">
        <v>175</v>
      </c>
      <c r="GO7322" s="77">
        <v>5.3000000000000005E-2</v>
      </c>
      <c r="GP7322" s="77">
        <v>3</v>
      </c>
      <c r="GQ7322" s="77">
        <v>0</v>
      </c>
      <c r="GR7322" s="77" t="s">
        <v>423</v>
      </c>
      <c r="GS7322" s="77">
        <v>0</v>
      </c>
      <c r="GT7322" s="77">
        <v>0</v>
      </c>
      <c r="GU7322" s="77">
        <v>0</v>
      </c>
      <c r="GV7322" s="77">
        <v>0</v>
      </c>
      <c r="GW7322" s="77">
        <v>5.5966209081309407E-2</v>
      </c>
      <c r="GX7322" s="77">
        <v>2.3050584833610769E-3</v>
      </c>
      <c r="GY7322" s="77">
        <v>5.5966209081309407E-2</v>
      </c>
      <c r="GZ7322" s="77">
        <v>2.3050584833610769E-3</v>
      </c>
    </row>
    <row r="7323" spans="187:208" x14ac:dyDescent="0.25">
      <c r="GE7323" s="77" t="s">
        <v>422</v>
      </c>
      <c r="GF7323" s="77" t="s">
        <v>155</v>
      </c>
      <c r="GG7323" s="77" t="s">
        <v>486</v>
      </c>
      <c r="GH7323" s="77" t="s">
        <v>474</v>
      </c>
      <c r="GI7323" s="77">
        <v>2025</v>
      </c>
      <c r="GJ7323" s="77" t="s">
        <v>305</v>
      </c>
      <c r="GK7323" s="77">
        <v>3.7590224611390749E-2</v>
      </c>
      <c r="GL7323" s="77">
        <v>0.27821800000000002</v>
      </c>
      <c r="GM7323" s="77">
        <v>2025</v>
      </c>
      <c r="GN7323" s="77" t="s">
        <v>175</v>
      </c>
      <c r="GO7323" s="77">
        <v>0.13250000000000001</v>
      </c>
      <c r="GP7323" s="77">
        <v>3</v>
      </c>
      <c r="GQ7323" s="77">
        <v>0</v>
      </c>
      <c r="GR7323" s="77" t="s">
        <v>423</v>
      </c>
      <c r="GS7323" s="77">
        <v>0</v>
      </c>
      <c r="GT7323" s="77">
        <v>0</v>
      </c>
      <c r="GU7323" s="77">
        <v>0</v>
      </c>
      <c r="GV7323" s="77">
        <v>0</v>
      </c>
      <c r="GW7323" s="77">
        <v>0</v>
      </c>
      <c r="GX7323" s="77">
        <v>0</v>
      </c>
      <c r="GY7323" s="77">
        <v>0.1527377521613833</v>
      </c>
      <c r="GZ7323" s="77">
        <v>5.7414464103853315E-3</v>
      </c>
    </row>
    <row r="7324" spans="187:208" x14ac:dyDescent="0.25">
      <c r="GE7324" s="77" t="s">
        <v>425</v>
      </c>
      <c r="GF7324" s="77" t="s">
        <v>155</v>
      </c>
      <c r="GG7324" s="77" t="s">
        <v>486</v>
      </c>
      <c r="GH7324" s="77" t="s">
        <v>474</v>
      </c>
      <c r="GI7324" s="77">
        <v>2025</v>
      </c>
      <c r="GJ7324" s="77" t="s">
        <v>301</v>
      </c>
      <c r="GK7324" s="77">
        <v>1.6314334115687429E-3</v>
      </c>
      <c r="GL7324" s="77">
        <v>0.27821800000000002</v>
      </c>
      <c r="GM7324" s="77">
        <v>2025</v>
      </c>
      <c r="GN7324" s="77" t="s">
        <v>175</v>
      </c>
      <c r="GO7324" s="77">
        <v>5.3000000000000005E-2</v>
      </c>
      <c r="GP7324" s="77">
        <v>3</v>
      </c>
      <c r="GQ7324" s="77">
        <v>0</v>
      </c>
      <c r="GR7324" s="77" t="s">
        <v>423</v>
      </c>
      <c r="GS7324" s="77">
        <v>0</v>
      </c>
      <c r="GT7324" s="77">
        <v>0</v>
      </c>
      <c r="GU7324" s="77">
        <v>0</v>
      </c>
      <c r="GV7324" s="77">
        <v>0</v>
      </c>
      <c r="GW7324" s="77">
        <v>0</v>
      </c>
      <c r="GX7324" s="77">
        <v>0</v>
      </c>
      <c r="GY7324" s="77">
        <v>5.5966209081309407E-2</v>
      </c>
      <c r="GZ7324" s="77">
        <v>9.1305143414090168E-5</v>
      </c>
    </row>
    <row r="7325" spans="187:208" x14ac:dyDescent="0.25">
      <c r="GE7325" s="77" t="s">
        <v>427</v>
      </c>
      <c r="GF7325" s="77" t="s">
        <v>155</v>
      </c>
      <c r="GG7325" s="77" t="s">
        <v>486</v>
      </c>
      <c r="GH7325" s="77" t="s">
        <v>474</v>
      </c>
      <c r="GI7325" s="77">
        <v>2025</v>
      </c>
      <c r="GJ7325" s="77" t="s">
        <v>303</v>
      </c>
      <c r="GK7325" s="77">
        <v>4.1186611014017729E-2</v>
      </c>
      <c r="GL7325" s="77">
        <v>0.27821800000000002</v>
      </c>
      <c r="GM7325" s="77">
        <v>2025</v>
      </c>
      <c r="GN7325" s="77" t="s">
        <v>175</v>
      </c>
      <c r="GO7325" s="77">
        <v>5.3000000000000005E-2</v>
      </c>
      <c r="GP7325" s="77">
        <v>3</v>
      </c>
      <c r="GQ7325" s="77">
        <v>0</v>
      </c>
      <c r="GR7325" s="77" t="s">
        <v>423</v>
      </c>
      <c r="GS7325" s="77">
        <v>0</v>
      </c>
      <c r="GT7325" s="77">
        <v>0</v>
      </c>
      <c r="GU7325" s="77">
        <v>0</v>
      </c>
      <c r="GV7325" s="77">
        <v>0</v>
      </c>
      <c r="GW7325" s="77">
        <v>0</v>
      </c>
      <c r="GX7325" s="77">
        <v>0</v>
      </c>
      <c r="GY7325" s="77">
        <v>5.5966209081309407E-2</v>
      </c>
      <c r="GZ7325" s="77">
        <v>2.3050584833610769E-3</v>
      </c>
    </row>
    <row r="7326" spans="187:208" x14ac:dyDescent="0.25">
      <c r="GE7326" s="77" t="s">
        <v>422</v>
      </c>
      <c r="GF7326" s="77" t="s">
        <v>155</v>
      </c>
      <c r="GG7326" s="77" t="s">
        <v>486</v>
      </c>
      <c r="GH7326" s="77" t="s">
        <v>481</v>
      </c>
      <c r="GI7326" s="77">
        <v>2021</v>
      </c>
      <c r="GJ7326" s="77" t="s">
        <v>305</v>
      </c>
      <c r="GK7326" s="77">
        <v>409.2237358204406</v>
      </c>
      <c r="GL7326" s="77">
        <v>0.27821800000000002</v>
      </c>
      <c r="GM7326" s="77">
        <v>2021</v>
      </c>
      <c r="GN7326" s="77" t="s">
        <v>175</v>
      </c>
      <c r="GO7326" s="77">
        <v>0.13250000000000001</v>
      </c>
      <c r="GP7326" s="77">
        <v>3</v>
      </c>
      <c r="GQ7326" s="77">
        <v>0</v>
      </c>
      <c r="GR7326" s="77" t="s">
        <v>423</v>
      </c>
      <c r="GS7326" s="77">
        <v>0.1527377521613833</v>
      </c>
      <c r="GT7326" s="77">
        <v>62.503913540297852</v>
      </c>
      <c r="GU7326" s="77">
        <v>0.1527377521613833</v>
      </c>
      <c r="GV7326" s="77">
        <v>62.503913540297852</v>
      </c>
      <c r="GW7326" s="77">
        <v>0</v>
      </c>
      <c r="GX7326" s="77">
        <v>0</v>
      </c>
      <c r="GY7326" s="77">
        <v>0</v>
      </c>
      <c r="GZ7326" s="77">
        <v>0</v>
      </c>
    </row>
    <row r="7327" spans="187:208" x14ac:dyDescent="0.25">
      <c r="GE7327" s="77" t="s">
        <v>425</v>
      </c>
      <c r="GF7327" s="77" t="s">
        <v>155</v>
      </c>
      <c r="GG7327" s="77" t="s">
        <v>486</v>
      </c>
      <c r="GH7327" s="77" t="s">
        <v>481</v>
      </c>
      <c r="GI7327" s="77">
        <v>2021</v>
      </c>
      <c r="GJ7327" s="77" t="s">
        <v>301</v>
      </c>
      <c r="GK7327" s="77">
        <v>13469.08781237873</v>
      </c>
      <c r="GL7327" s="77">
        <v>0.27821800000000002</v>
      </c>
      <c r="GM7327" s="77">
        <v>2021</v>
      </c>
      <c r="GN7327" s="77" t="s">
        <v>175</v>
      </c>
      <c r="GO7327" s="77">
        <v>5.3000000000000005E-2</v>
      </c>
      <c r="GP7327" s="77">
        <v>3</v>
      </c>
      <c r="GQ7327" s="77">
        <v>0</v>
      </c>
      <c r="GR7327" s="77" t="s">
        <v>423</v>
      </c>
      <c r="GS7327" s="77">
        <v>5.5966209081309407E-2</v>
      </c>
      <c r="GT7327" s="77">
        <v>753.81378464210434</v>
      </c>
      <c r="GU7327" s="77">
        <v>5.5966209081309407E-2</v>
      </c>
      <c r="GV7327" s="77">
        <v>753.81378464210434</v>
      </c>
      <c r="GW7327" s="77">
        <v>0</v>
      </c>
      <c r="GX7327" s="77">
        <v>0</v>
      </c>
      <c r="GY7327" s="77">
        <v>0</v>
      </c>
      <c r="GZ7327" s="77">
        <v>0</v>
      </c>
    </row>
    <row r="7328" spans="187:208" x14ac:dyDescent="0.25">
      <c r="GE7328" s="77" t="s">
        <v>427</v>
      </c>
      <c r="GF7328" s="77" t="s">
        <v>155</v>
      </c>
      <c r="GG7328" s="77" t="s">
        <v>486</v>
      </c>
      <c r="GH7328" s="77" t="s">
        <v>481</v>
      </c>
      <c r="GI7328" s="77">
        <v>2021</v>
      </c>
      <c r="GJ7328" s="77" t="s">
        <v>303</v>
      </c>
      <c r="GK7328" s="77">
        <v>7205.5312760252846</v>
      </c>
      <c r="GL7328" s="77">
        <v>0.27821800000000002</v>
      </c>
      <c r="GM7328" s="77">
        <v>2021</v>
      </c>
      <c r="GN7328" s="77" t="s">
        <v>175</v>
      </c>
      <c r="GO7328" s="77">
        <v>5.3000000000000005E-2</v>
      </c>
      <c r="GP7328" s="77">
        <v>3</v>
      </c>
      <c r="GQ7328" s="77">
        <v>0</v>
      </c>
      <c r="GR7328" s="77" t="s">
        <v>423</v>
      </c>
      <c r="GS7328" s="77">
        <v>5.5966209081309407E-2</v>
      </c>
      <c r="GT7328" s="77">
        <v>403.26626993594522</v>
      </c>
      <c r="GU7328" s="77">
        <v>5.5966209081309407E-2</v>
      </c>
      <c r="GV7328" s="77">
        <v>403.26626993594522</v>
      </c>
      <c r="GW7328" s="77">
        <v>0</v>
      </c>
      <c r="GX7328" s="77">
        <v>0</v>
      </c>
      <c r="GY7328" s="77">
        <v>0</v>
      </c>
      <c r="GZ7328" s="77">
        <v>0</v>
      </c>
    </row>
    <row r="7329" spans="187:208" x14ac:dyDescent="0.25">
      <c r="GE7329" s="77" t="s">
        <v>422</v>
      </c>
      <c r="GF7329" s="77" t="s">
        <v>155</v>
      </c>
      <c r="GG7329" s="77" t="s">
        <v>486</v>
      </c>
      <c r="GH7329" s="77" t="s">
        <v>481</v>
      </c>
      <c r="GI7329" s="77">
        <v>2022</v>
      </c>
      <c r="GJ7329" s="77" t="s">
        <v>305</v>
      </c>
      <c r="GK7329" s="77">
        <v>409.2237358204406</v>
      </c>
      <c r="GL7329" s="77">
        <v>0.27821800000000002</v>
      </c>
      <c r="GM7329" s="77">
        <v>2022</v>
      </c>
      <c r="GN7329" s="77" t="s">
        <v>175</v>
      </c>
      <c r="GO7329" s="77">
        <v>0.13250000000000001</v>
      </c>
      <c r="GP7329" s="77">
        <v>3</v>
      </c>
      <c r="GQ7329" s="77">
        <v>0</v>
      </c>
      <c r="GR7329" s="77" t="s">
        <v>423</v>
      </c>
      <c r="GS7329" s="77">
        <v>0.1527377521613833</v>
      </c>
      <c r="GT7329" s="77">
        <v>62.503913540297852</v>
      </c>
      <c r="GU7329" s="77">
        <v>0.1527377521613833</v>
      </c>
      <c r="GV7329" s="77">
        <v>62.503913540297852</v>
      </c>
      <c r="GW7329" s="77">
        <v>0.1527377521613833</v>
      </c>
      <c r="GX7329" s="77">
        <v>62.503913540297852</v>
      </c>
      <c r="GY7329" s="77">
        <v>0</v>
      </c>
      <c r="GZ7329" s="77">
        <v>0</v>
      </c>
    </row>
    <row r="7330" spans="187:208" x14ac:dyDescent="0.25">
      <c r="GE7330" s="77" t="s">
        <v>425</v>
      </c>
      <c r="GF7330" s="77" t="s">
        <v>155</v>
      </c>
      <c r="GG7330" s="77" t="s">
        <v>486</v>
      </c>
      <c r="GH7330" s="77" t="s">
        <v>481</v>
      </c>
      <c r="GI7330" s="77">
        <v>2022</v>
      </c>
      <c r="GJ7330" s="77" t="s">
        <v>301</v>
      </c>
      <c r="GK7330" s="77">
        <v>13469.08781237873</v>
      </c>
      <c r="GL7330" s="77">
        <v>0.27821800000000002</v>
      </c>
      <c r="GM7330" s="77">
        <v>2022</v>
      </c>
      <c r="GN7330" s="77" t="s">
        <v>175</v>
      </c>
      <c r="GO7330" s="77">
        <v>5.3000000000000005E-2</v>
      </c>
      <c r="GP7330" s="77">
        <v>3</v>
      </c>
      <c r="GQ7330" s="77">
        <v>0</v>
      </c>
      <c r="GR7330" s="77" t="s">
        <v>423</v>
      </c>
      <c r="GS7330" s="77">
        <v>5.5966209081309407E-2</v>
      </c>
      <c r="GT7330" s="77">
        <v>753.81378464210434</v>
      </c>
      <c r="GU7330" s="77">
        <v>5.5966209081309407E-2</v>
      </c>
      <c r="GV7330" s="77">
        <v>753.81378464210434</v>
      </c>
      <c r="GW7330" s="77">
        <v>5.5966209081309407E-2</v>
      </c>
      <c r="GX7330" s="77">
        <v>753.81378464210434</v>
      </c>
      <c r="GY7330" s="77">
        <v>0</v>
      </c>
      <c r="GZ7330" s="77">
        <v>0</v>
      </c>
    </row>
    <row r="7331" spans="187:208" x14ac:dyDescent="0.25">
      <c r="GE7331" s="77" t="s">
        <v>427</v>
      </c>
      <c r="GF7331" s="77" t="s">
        <v>155</v>
      </c>
      <c r="GG7331" s="77" t="s">
        <v>486</v>
      </c>
      <c r="GH7331" s="77" t="s">
        <v>481</v>
      </c>
      <c r="GI7331" s="77">
        <v>2022</v>
      </c>
      <c r="GJ7331" s="77" t="s">
        <v>303</v>
      </c>
      <c r="GK7331" s="77">
        <v>7205.5312760252846</v>
      </c>
      <c r="GL7331" s="77">
        <v>0.27821800000000002</v>
      </c>
      <c r="GM7331" s="77">
        <v>2022</v>
      </c>
      <c r="GN7331" s="77" t="s">
        <v>175</v>
      </c>
      <c r="GO7331" s="77">
        <v>5.3000000000000005E-2</v>
      </c>
      <c r="GP7331" s="77">
        <v>3</v>
      </c>
      <c r="GQ7331" s="77">
        <v>0</v>
      </c>
      <c r="GR7331" s="77" t="s">
        <v>423</v>
      </c>
      <c r="GS7331" s="77">
        <v>5.5966209081309407E-2</v>
      </c>
      <c r="GT7331" s="77">
        <v>403.26626993594522</v>
      </c>
      <c r="GU7331" s="77">
        <v>5.5966209081309407E-2</v>
      </c>
      <c r="GV7331" s="77">
        <v>403.26626993594522</v>
      </c>
      <c r="GW7331" s="77">
        <v>5.5966209081309407E-2</v>
      </c>
      <c r="GX7331" s="77">
        <v>403.26626993594522</v>
      </c>
      <c r="GY7331" s="77">
        <v>0</v>
      </c>
      <c r="GZ7331" s="77">
        <v>0</v>
      </c>
    </row>
    <row r="7332" spans="187:208" x14ac:dyDescent="0.25">
      <c r="GE7332" s="77" t="s">
        <v>422</v>
      </c>
      <c r="GF7332" s="77" t="s">
        <v>155</v>
      </c>
      <c r="GG7332" s="77" t="s">
        <v>486</v>
      </c>
      <c r="GH7332" s="77" t="s">
        <v>481</v>
      </c>
      <c r="GI7332" s="77">
        <v>2023</v>
      </c>
      <c r="GJ7332" s="77" t="s">
        <v>305</v>
      </c>
      <c r="GK7332" s="77">
        <v>428.60232122030828</v>
      </c>
      <c r="GL7332" s="77">
        <v>0.27821800000000002</v>
      </c>
      <c r="GM7332" s="77">
        <v>2023</v>
      </c>
      <c r="GN7332" s="77" t="s">
        <v>175</v>
      </c>
      <c r="GO7332" s="77">
        <v>0.13250000000000001</v>
      </c>
      <c r="GP7332" s="77">
        <v>3</v>
      </c>
      <c r="GQ7332" s="77">
        <v>0</v>
      </c>
      <c r="GR7332" s="77" t="s">
        <v>423</v>
      </c>
      <c r="GS7332" s="77">
        <v>0</v>
      </c>
      <c r="GT7332" s="77">
        <v>0</v>
      </c>
      <c r="GU7332" s="77">
        <v>0.1527377521613833</v>
      </c>
      <c r="GV7332" s="77">
        <v>65.463755114341041</v>
      </c>
      <c r="GW7332" s="77">
        <v>0.1527377521613833</v>
      </c>
      <c r="GX7332" s="77">
        <v>65.463755114341041</v>
      </c>
      <c r="GY7332" s="77">
        <v>0.1527377521613833</v>
      </c>
      <c r="GZ7332" s="77">
        <v>65.463755114341041</v>
      </c>
    </row>
    <row r="7333" spans="187:208" x14ac:dyDescent="0.25">
      <c r="GE7333" s="77" t="s">
        <v>425</v>
      </c>
      <c r="GF7333" s="77" t="s">
        <v>155</v>
      </c>
      <c r="GG7333" s="77" t="s">
        <v>486</v>
      </c>
      <c r="GH7333" s="77" t="s">
        <v>481</v>
      </c>
      <c r="GI7333" s="77">
        <v>2023</v>
      </c>
      <c r="GJ7333" s="77" t="s">
        <v>301</v>
      </c>
      <c r="GK7333" s="77">
        <v>13939.560973457559</v>
      </c>
      <c r="GL7333" s="77">
        <v>0.27821800000000002</v>
      </c>
      <c r="GM7333" s="77">
        <v>2023</v>
      </c>
      <c r="GN7333" s="77" t="s">
        <v>175</v>
      </c>
      <c r="GO7333" s="77">
        <v>5.3000000000000005E-2</v>
      </c>
      <c r="GP7333" s="77">
        <v>3</v>
      </c>
      <c r="GQ7333" s="77">
        <v>0</v>
      </c>
      <c r="GR7333" s="77" t="s">
        <v>423</v>
      </c>
      <c r="GS7333" s="77">
        <v>0</v>
      </c>
      <c r="GT7333" s="77">
        <v>0</v>
      </c>
      <c r="GU7333" s="77">
        <v>5.5966209081309407E-2</v>
      </c>
      <c r="GV7333" s="77">
        <v>780.14438394218666</v>
      </c>
      <c r="GW7333" s="77">
        <v>5.5966209081309407E-2</v>
      </c>
      <c r="GX7333" s="77">
        <v>780.14438394218666</v>
      </c>
      <c r="GY7333" s="77">
        <v>5.5966209081309407E-2</v>
      </c>
      <c r="GZ7333" s="77">
        <v>780.14438394218666</v>
      </c>
    </row>
    <row r="7334" spans="187:208" x14ac:dyDescent="0.25">
      <c r="GE7334" s="77" t="s">
        <v>427</v>
      </c>
      <c r="GF7334" s="77" t="s">
        <v>155</v>
      </c>
      <c r="GG7334" s="77" t="s">
        <v>486</v>
      </c>
      <c r="GH7334" s="77" t="s">
        <v>481</v>
      </c>
      <c r="GI7334" s="77">
        <v>2023</v>
      </c>
      <c r="GJ7334" s="77" t="s">
        <v>303</v>
      </c>
      <c r="GK7334" s="77">
        <v>7467.8148194525547</v>
      </c>
      <c r="GL7334" s="77">
        <v>0.27821800000000002</v>
      </c>
      <c r="GM7334" s="77">
        <v>2023</v>
      </c>
      <c r="GN7334" s="77" t="s">
        <v>175</v>
      </c>
      <c r="GO7334" s="77">
        <v>5.3000000000000005E-2</v>
      </c>
      <c r="GP7334" s="77">
        <v>3</v>
      </c>
      <c r="GQ7334" s="77">
        <v>0</v>
      </c>
      <c r="GR7334" s="77" t="s">
        <v>423</v>
      </c>
      <c r="GS7334" s="77">
        <v>0</v>
      </c>
      <c r="GT7334" s="77">
        <v>0</v>
      </c>
      <c r="GU7334" s="77">
        <v>5.5966209081309407E-2</v>
      </c>
      <c r="GV7334" s="77">
        <v>417.94528556598254</v>
      </c>
      <c r="GW7334" s="77">
        <v>5.5966209081309407E-2</v>
      </c>
      <c r="GX7334" s="77">
        <v>417.94528556598254</v>
      </c>
      <c r="GY7334" s="77">
        <v>5.5966209081309407E-2</v>
      </c>
      <c r="GZ7334" s="77">
        <v>417.94528556598254</v>
      </c>
    </row>
    <row r="7335" spans="187:208" x14ac:dyDescent="0.25">
      <c r="GE7335" s="77" t="s">
        <v>422</v>
      </c>
      <c r="GF7335" s="77" t="s">
        <v>155</v>
      </c>
      <c r="GG7335" s="77" t="s">
        <v>486</v>
      </c>
      <c r="GH7335" s="77" t="s">
        <v>481</v>
      </c>
      <c r="GI7335" s="77">
        <v>2024</v>
      </c>
      <c r="GJ7335" s="77" t="s">
        <v>305</v>
      </c>
      <c r="GK7335" s="77">
        <v>428.60232122030828</v>
      </c>
      <c r="GL7335" s="77">
        <v>0.27821800000000002</v>
      </c>
      <c r="GM7335" s="77">
        <v>2024</v>
      </c>
      <c r="GN7335" s="77" t="s">
        <v>175</v>
      </c>
      <c r="GO7335" s="77">
        <v>0.13250000000000001</v>
      </c>
      <c r="GP7335" s="77">
        <v>3</v>
      </c>
      <c r="GQ7335" s="77">
        <v>0</v>
      </c>
      <c r="GR7335" s="77" t="s">
        <v>423</v>
      </c>
      <c r="GS7335" s="77">
        <v>0</v>
      </c>
      <c r="GT7335" s="77">
        <v>0</v>
      </c>
      <c r="GU7335" s="77">
        <v>0</v>
      </c>
      <c r="GV7335" s="77">
        <v>0</v>
      </c>
      <c r="GW7335" s="77">
        <v>0.1527377521613833</v>
      </c>
      <c r="GX7335" s="77">
        <v>65.463755114341041</v>
      </c>
      <c r="GY7335" s="77">
        <v>0.1527377521613833</v>
      </c>
      <c r="GZ7335" s="77">
        <v>65.463755114341041</v>
      </c>
    </row>
    <row r="7336" spans="187:208" x14ac:dyDescent="0.25">
      <c r="GE7336" s="77" t="s">
        <v>425</v>
      </c>
      <c r="GF7336" s="77" t="s">
        <v>155</v>
      </c>
      <c r="GG7336" s="77" t="s">
        <v>486</v>
      </c>
      <c r="GH7336" s="77" t="s">
        <v>481</v>
      </c>
      <c r="GI7336" s="77">
        <v>2024</v>
      </c>
      <c r="GJ7336" s="77" t="s">
        <v>301</v>
      </c>
      <c r="GK7336" s="77">
        <v>13939.560973457559</v>
      </c>
      <c r="GL7336" s="77">
        <v>0.27821800000000002</v>
      </c>
      <c r="GM7336" s="77">
        <v>2024</v>
      </c>
      <c r="GN7336" s="77" t="s">
        <v>175</v>
      </c>
      <c r="GO7336" s="77">
        <v>5.3000000000000005E-2</v>
      </c>
      <c r="GP7336" s="77">
        <v>3</v>
      </c>
      <c r="GQ7336" s="77">
        <v>0</v>
      </c>
      <c r="GR7336" s="77" t="s">
        <v>423</v>
      </c>
      <c r="GS7336" s="77">
        <v>0</v>
      </c>
      <c r="GT7336" s="77">
        <v>0</v>
      </c>
      <c r="GU7336" s="77">
        <v>0</v>
      </c>
      <c r="GV7336" s="77">
        <v>0</v>
      </c>
      <c r="GW7336" s="77">
        <v>5.5966209081309407E-2</v>
      </c>
      <c r="GX7336" s="77">
        <v>780.14438394218666</v>
      </c>
      <c r="GY7336" s="77">
        <v>5.5966209081309407E-2</v>
      </c>
      <c r="GZ7336" s="77">
        <v>780.14438394218666</v>
      </c>
    </row>
    <row r="7337" spans="187:208" x14ac:dyDescent="0.25">
      <c r="GE7337" s="77" t="s">
        <v>427</v>
      </c>
      <c r="GF7337" s="77" t="s">
        <v>155</v>
      </c>
      <c r="GG7337" s="77" t="s">
        <v>486</v>
      </c>
      <c r="GH7337" s="77" t="s">
        <v>481</v>
      </c>
      <c r="GI7337" s="77">
        <v>2024</v>
      </c>
      <c r="GJ7337" s="77" t="s">
        <v>303</v>
      </c>
      <c r="GK7337" s="77">
        <v>7467.8148194525547</v>
      </c>
      <c r="GL7337" s="77">
        <v>0.27821800000000002</v>
      </c>
      <c r="GM7337" s="77">
        <v>2024</v>
      </c>
      <c r="GN7337" s="77" t="s">
        <v>175</v>
      </c>
      <c r="GO7337" s="77">
        <v>5.3000000000000005E-2</v>
      </c>
      <c r="GP7337" s="77">
        <v>3</v>
      </c>
      <c r="GQ7337" s="77">
        <v>0</v>
      </c>
      <c r="GR7337" s="77" t="s">
        <v>423</v>
      </c>
      <c r="GS7337" s="77">
        <v>0</v>
      </c>
      <c r="GT7337" s="77">
        <v>0</v>
      </c>
      <c r="GU7337" s="77">
        <v>0</v>
      </c>
      <c r="GV7337" s="77">
        <v>0</v>
      </c>
      <c r="GW7337" s="77">
        <v>5.5966209081309407E-2</v>
      </c>
      <c r="GX7337" s="77">
        <v>417.94528556598254</v>
      </c>
      <c r="GY7337" s="77">
        <v>5.5966209081309407E-2</v>
      </c>
      <c r="GZ7337" s="77">
        <v>417.94528556598254</v>
      </c>
    </row>
    <row r="7338" spans="187:208" x14ac:dyDescent="0.25">
      <c r="GE7338" s="77" t="s">
        <v>422</v>
      </c>
      <c r="GF7338" s="77" t="s">
        <v>155</v>
      </c>
      <c r="GG7338" s="77" t="s">
        <v>486</v>
      </c>
      <c r="GH7338" s="77" t="s">
        <v>481</v>
      </c>
      <c r="GI7338" s="77">
        <v>2025</v>
      </c>
      <c r="GJ7338" s="77" t="s">
        <v>305</v>
      </c>
      <c r="GK7338" s="77">
        <v>428.60232122030828</v>
      </c>
      <c r="GL7338" s="77">
        <v>0.27821800000000002</v>
      </c>
      <c r="GM7338" s="77">
        <v>2025</v>
      </c>
      <c r="GN7338" s="77" t="s">
        <v>175</v>
      </c>
      <c r="GO7338" s="77">
        <v>0.13250000000000001</v>
      </c>
      <c r="GP7338" s="77">
        <v>3</v>
      </c>
      <c r="GQ7338" s="77">
        <v>0</v>
      </c>
      <c r="GR7338" s="77" t="s">
        <v>423</v>
      </c>
      <c r="GS7338" s="77">
        <v>0</v>
      </c>
      <c r="GT7338" s="77">
        <v>0</v>
      </c>
      <c r="GU7338" s="77">
        <v>0</v>
      </c>
      <c r="GV7338" s="77">
        <v>0</v>
      </c>
      <c r="GW7338" s="77">
        <v>0</v>
      </c>
      <c r="GX7338" s="77">
        <v>0</v>
      </c>
      <c r="GY7338" s="77">
        <v>0.1527377521613833</v>
      </c>
      <c r="GZ7338" s="77">
        <v>65.463755114341041</v>
      </c>
    </row>
    <row r="7339" spans="187:208" x14ac:dyDescent="0.25">
      <c r="GE7339" s="77" t="s">
        <v>425</v>
      </c>
      <c r="GF7339" s="77" t="s">
        <v>155</v>
      </c>
      <c r="GG7339" s="77" t="s">
        <v>486</v>
      </c>
      <c r="GH7339" s="77" t="s">
        <v>481</v>
      </c>
      <c r="GI7339" s="77">
        <v>2025</v>
      </c>
      <c r="GJ7339" s="77" t="s">
        <v>301</v>
      </c>
      <c r="GK7339" s="77">
        <v>13939.560973457559</v>
      </c>
      <c r="GL7339" s="77">
        <v>0.27821800000000002</v>
      </c>
      <c r="GM7339" s="77">
        <v>2025</v>
      </c>
      <c r="GN7339" s="77" t="s">
        <v>175</v>
      </c>
      <c r="GO7339" s="77">
        <v>5.3000000000000005E-2</v>
      </c>
      <c r="GP7339" s="77">
        <v>3</v>
      </c>
      <c r="GQ7339" s="77">
        <v>0</v>
      </c>
      <c r="GR7339" s="77" t="s">
        <v>423</v>
      </c>
      <c r="GS7339" s="77">
        <v>0</v>
      </c>
      <c r="GT7339" s="77">
        <v>0</v>
      </c>
      <c r="GU7339" s="77">
        <v>0</v>
      </c>
      <c r="GV7339" s="77">
        <v>0</v>
      </c>
      <c r="GW7339" s="77">
        <v>0</v>
      </c>
      <c r="GX7339" s="77">
        <v>0</v>
      </c>
      <c r="GY7339" s="77">
        <v>5.5966209081309407E-2</v>
      </c>
      <c r="GZ7339" s="77">
        <v>780.14438394218666</v>
      </c>
    </row>
    <row r="7340" spans="187:208" x14ac:dyDescent="0.25">
      <c r="GE7340" s="77" t="s">
        <v>427</v>
      </c>
      <c r="GF7340" s="77" t="s">
        <v>155</v>
      </c>
      <c r="GG7340" s="77" t="s">
        <v>486</v>
      </c>
      <c r="GH7340" s="77" t="s">
        <v>481</v>
      </c>
      <c r="GI7340" s="77">
        <v>2025</v>
      </c>
      <c r="GJ7340" s="77" t="s">
        <v>303</v>
      </c>
      <c r="GK7340" s="77">
        <v>7467.8148194525547</v>
      </c>
      <c r="GL7340" s="77">
        <v>0.27821800000000002</v>
      </c>
      <c r="GM7340" s="77">
        <v>2025</v>
      </c>
      <c r="GN7340" s="77" t="s">
        <v>175</v>
      </c>
      <c r="GO7340" s="77">
        <v>5.3000000000000005E-2</v>
      </c>
      <c r="GP7340" s="77">
        <v>3</v>
      </c>
      <c r="GQ7340" s="77">
        <v>0</v>
      </c>
      <c r="GR7340" s="77" t="s">
        <v>423</v>
      </c>
      <c r="GS7340" s="77">
        <v>0</v>
      </c>
      <c r="GT7340" s="77">
        <v>0</v>
      </c>
      <c r="GU7340" s="77">
        <v>0</v>
      </c>
      <c r="GV7340" s="77">
        <v>0</v>
      </c>
      <c r="GW7340" s="77">
        <v>0</v>
      </c>
      <c r="GX7340" s="77">
        <v>0</v>
      </c>
      <c r="GY7340" s="77">
        <v>5.5966209081309407E-2</v>
      </c>
      <c r="GZ7340" s="77">
        <v>417.94528556598254</v>
      </c>
    </row>
    <row r="7341" spans="187:208" x14ac:dyDescent="0.25">
      <c r="GE7341" s="77" t="s">
        <v>422</v>
      </c>
      <c r="GF7341" s="77" t="s">
        <v>155</v>
      </c>
      <c r="GG7341" s="77" t="s">
        <v>486</v>
      </c>
      <c r="GH7341" s="77" t="s">
        <v>488</v>
      </c>
      <c r="GI7341" s="77">
        <v>2021</v>
      </c>
      <c r="GJ7341" s="77" t="s">
        <v>305</v>
      </c>
      <c r="GK7341" s="77">
        <v>409.22373582044048</v>
      </c>
      <c r="GL7341" s="77">
        <v>0.27821800000000002</v>
      </c>
      <c r="GM7341" s="77">
        <v>2021</v>
      </c>
      <c r="GN7341" s="77" t="s">
        <v>175</v>
      </c>
      <c r="GO7341" s="77">
        <v>0.13250000000000001</v>
      </c>
      <c r="GP7341" s="77">
        <v>3</v>
      </c>
      <c r="GQ7341" s="77">
        <v>0</v>
      </c>
      <c r="GR7341" s="77" t="s">
        <v>423</v>
      </c>
      <c r="GS7341" s="77">
        <v>0.1527377521613833</v>
      </c>
      <c r="GT7341" s="77">
        <v>62.50391354029783</v>
      </c>
      <c r="GU7341" s="77">
        <v>0.1527377521613833</v>
      </c>
      <c r="GV7341" s="77">
        <v>62.50391354029783</v>
      </c>
      <c r="GW7341" s="77">
        <v>0</v>
      </c>
      <c r="GX7341" s="77">
        <v>0</v>
      </c>
      <c r="GY7341" s="77">
        <v>0</v>
      </c>
      <c r="GZ7341" s="77">
        <v>0</v>
      </c>
    </row>
    <row r="7342" spans="187:208" x14ac:dyDescent="0.25">
      <c r="GE7342" s="77" t="s">
        <v>425</v>
      </c>
      <c r="GF7342" s="77" t="s">
        <v>155</v>
      </c>
      <c r="GG7342" s="77" t="s">
        <v>486</v>
      </c>
      <c r="GH7342" s="77" t="s">
        <v>488</v>
      </c>
      <c r="GI7342" s="77">
        <v>2021</v>
      </c>
      <c r="GJ7342" s="77" t="s">
        <v>301</v>
      </c>
      <c r="GK7342" s="77">
        <v>13469.087812378741</v>
      </c>
      <c r="GL7342" s="77">
        <v>0.27821800000000002</v>
      </c>
      <c r="GM7342" s="77">
        <v>2021</v>
      </c>
      <c r="GN7342" s="77" t="s">
        <v>175</v>
      </c>
      <c r="GO7342" s="77">
        <v>5.3000000000000005E-2</v>
      </c>
      <c r="GP7342" s="77">
        <v>3</v>
      </c>
      <c r="GQ7342" s="77">
        <v>0</v>
      </c>
      <c r="GR7342" s="77" t="s">
        <v>423</v>
      </c>
      <c r="GS7342" s="77">
        <v>5.5966209081309407E-2</v>
      </c>
      <c r="GT7342" s="77">
        <v>753.81378464210491</v>
      </c>
      <c r="GU7342" s="77">
        <v>5.5966209081309407E-2</v>
      </c>
      <c r="GV7342" s="77">
        <v>753.81378464210491</v>
      </c>
      <c r="GW7342" s="77">
        <v>0</v>
      </c>
      <c r="GX7342" s="77">
        <v>0</v>
      </c>
      <c r="GY7342" s="77">
        <v>0</v>
      </c>
      <c r="GZ7342" s="77">
        <v>0</v>
      </c>
    </row>
    <row r="7343" spans="187:208" x14ac:dyDescent="0.25">
      <c r="GE7343" s="77" t="s">
        <v>427</v>
      </c>
      <c r="GF7343" s="77" t="s">
        <v>155</v>
      </c>
      <c r="GG7343" s="77" t="s">
        <v>486</v>
      </c>
      <c r="GH7343" s="77" t="s">
        <v>488</v>
      </c>
      <c r="GI7343" s="77">
        <v>2021</v>
      </c>
      <c r="GJ7343" s="77" t="s">
        <v>303</v>
      </c>
      <c r="GK7343" s="77">
        <v>7205.5312760252837</v>
      </c>
      <c r="GL7343" s="77">
        <v>0.27821800000000002</v>
      </c>
      <c r="GM7343" s="77">
        <v>2021</v>
      </c>
      <c r="GN7343" s="77" t="s">
        <v>175</v>
      </c>
      <c r="GO7343" s="77">
        <v>5.3000000000000005E-2</v>
      </c>
      <c r="GP7343" s="77">
        <v>3</v>
      </c>
      <c r="GQ7343" s="77">
        <v>0</v>
      </c>
      <c r="GR7343" s="77" t="s">
        <v>423</v>
      </c>
      <c r="GS7343" s="77">
        <v>5.5966209081309407E-2</v>
      </c>
      <c r="GT7343" s="77">
        <v>403.26626993594516</v>
      </c>
      <c r="GU7343" s="77">
        <v>5.5966209081309407E-2</v>
      </c>
      <c r="GV7343" s="77">
        <v>403.26626993594516</v>
      </c>
      <c r="GW7343" s="77">
        <v>0</v>
      </c>
      <c r="GX7343" s="77">
        <v>0</v>
      </c>
      <c r="GY7343" s="77">
        <v>0</v>
      </c>
      <c r="GZ7343" s="77">
        <v>0</v>
      </c>
    </row>
    <row r="7344" spans="187:208" x14ac:dyDescent="0.25">
      <c r="GE7344" s="77" t="s">
        <v>422</v>
      </c>
      <c r="GF7344" s="77" t="s">
        <v>155</v>
      </c>
      <c r="GG7344" s="77" t="s">
        <v>486</v>
      </c>
      <c r="GH7344" s="77" t="s">
        <v>488</v>
      </c>
      <c r="GI7344" s="77">
        <v>2022</v>
      </c>
      <c r="GJ7344" s="77" t="s">
        <v>305</v>
      </c>
      <c r="GK7344" s="77">
        <v>409.22373582044048</v>
      </c>
      <c r="GL7344" s="77">
        <v>0.27821800000000002</v>
      </c>
      <c r="GM7344" s="77">
        <v>2022</v>
      </c>
      <c r="GN7344" s="77" t="s">
        <v>175</v>
      </c>
      <c r="GO7344" s="77">
        <v>0.13250000000000001</v>
      </c>
      <c r="GP7344" s="77">
        <v>3</v>
      </c>
      <c r="GQ7344" s="77">
        <v>0</v>
      </c>
      <c r="GR7344" s="77" t="s">
        <v>423</v>
      </c>
      <c r="GS7344" s="77">
        <v>0.1527377521613833</v>
      </c>
      <c r="GT7344" s="77">
        <v>62.50391354029783</v>
      </c>
      <c r="GU7344" s="77">
        <v>0.1527377521613833</v>
      </c>
      <c r="GV7344" s="77">
        <v>62.50391354029783</v>
      </c>
      <c r="GW7344" s="77">
        <v>0.1527377521613833</v>
      </c>
      <c r="GX7344" s="77">
        <v>62.50391354029783</v>
      </c>
      <c r="GY7344" s="77">
        <v>0</v>
      </c>
      <c r="GZ7344" s="77">
        <v>0</v>
      </c>
    </row>
    <row r="7345" spans="187:208" x14ac:dyDescent="0.25">
      <c r="GE7345" s="77" t="s">
        <v>425</v>
      </c>
      <c r="GF7345" s="77" t="s">
        <v>155</v>
      </c>
      <c r="GG7345" s="77" t="s">
        <v>486</v>
      </c>
      <c r="GH7345" s="77" t="s">
        <v>488</v>
      </c>
      <c r="GI7345" s="77">
        <v>2022</v>
      </c>
      <c r="GJ7345" s="77" t="s">
        <v>301</v>
      </c>
      <c r="GK7345" s="77">
        <v>13469.087812378741</v>
      </c>
      <c r="GL7345" s="77">
        <v>0.27821800000000002</v>
      </c>
      <c r="GM7345" s="77">
        <v>2022</v>
      </c>
      <c r="GN7345" s="77" t="s">
        <v>175</v>
      </c>
      <c r="GO7345" s="77">
        <v>5.3000000000000005E-2</v>
      </c>
      <c r="GP7345" s="77">
        <v>3</v>
      </c>
      <c r="GQ7345" s="77">
        <v>0</v>
      </c>
      <c r="GR7345" s="77" t="s">
        <v>423</v>
      </c>
      <c r="GS7345" s="77">
        <v>5.5966209081309407E-2</v>
      </c>
      <c r="GT7345" s="77">
        <v>753.81378464210491</v>
      </c>
      <c r="GU7345" s="77">
        <v>5.5966209081309407E-2</v>
      </c>
      <c r="GV7345" s="77">
        <v>753.81378464210491</v>
      </c>
      <c r="GW7345" s="77">
        <v>5.5966209081309407E-2</v>
      </c>
      <c r="GX7345" s="77">
        <v>753.81378464210491</v>
      </c>
      <c r="GY7345" s="77">
        <v>0</v>
      </c>
      <c r="GZ7345" s="77">
        <v>0</v>
      </c>
    </row>
    <row r="7346" spans="187:208" x14ac:dyDescent="0.25">
      <c r="GE7346" s="77" t="s">
        <v>427</v>
      </c>
      <c r="GF7346" s="77" t="s">
        <v>155</v>
      </c>
      <c r="GG7346" s="77" t="s">
        <v>486</v>
      </c>
      <c r="GH7346" s="77" t="s">
        <v>488</v>
      </c>
      <c r="GI7346" s="77">
        <v>2022</v>
      </c>
      <c r="GJ7346" s="77" t="s">
        <v>303</v>
      </c>
      <c r="GK7346" s="77">
        <v>7205.5312760252837</v>
      </c>
      <c r="GL7346" s="77">
        <v>0.27821800000000002</v>
      </c>
      <c r="GM7346" s="77">
        <v>2022</v>
      </c>
      <c r="GN7346" s="77" t="s">
        <v>175</v>
      </c>
      <c r="GO7346" s="77">
        <v>5.3000000000000005E-2</v>
      </c>
      <c r="GP7346" s="77">
        <v>3</v>
      </c>
      <c r="GQ7346" s="77">
        <v>0</v>
      </c>
      <c r="GR7346" s="77" t="s">
        <v>423</v>
      </c>
      <c r="GS7346" s="77">
        <v>5.5966209081309407E-2</v>
      </c>
      <c r="GT7346" s="77">
        <v>403.26626993594516</v>
      </c>
      <c r="GU7346" s="77">
        <v>5.5966209081309407E-2</v>
      </c>
      <c r="GV7346" s="77">
        <v>403.26626993594516</v>
      </c>
      <c r="GW7346" s="77">
        <v>5.5966209081309407E-2</v>
      </c>
      <c r="GX7346" s="77">
        <v>403.26626993594516</v>
      </c>
      <c r="GY7346" s="77">
        <v>0</v>
      </c>
      <c r="GZ7346" s="77">
        <v>0</v>
      </c>
    </row>
    <row r="7347" spans="187:208" x14ac:dyDescent="0.25">
      <c r="GE7347" s="77" t="s">
        <v>422</v>
      </c>
      <c r="GF7347" s="77" t="s">
        <v>155</v>
      </c>
      <c r="GG7347" s="77" t="s">
        <v>486</v>
      </c>
      <c r="GH7347" s="77" t="s">
        <v>488</v>
      </c>
      <c r="GI7347" s="77">
        <v>2023</v>
      </c>
      <c r="GJ7347" s="77" t="s">
        <v>305</v>
      </c>
      <c r="GK7347" s="77">
        <v>428.60232122030828</v>
      </c>
      <c r="GL7347" s="77">
        <v>0.27821800000000002</v>
      </c>
      <c r="GM7347" s="77">
        <v>2023</v>
      </c>
      <c r="GN7347" s="77" t="s">
        <v>175</v>
      </c>
      <c r="GO7347" s="77">
        <v>0.13250000000000001</v>
      </c>
      <c r="GP7347" s="77">
        <v>3</v>
      </c>
      <c r="GQ7347" s="77">
        <v>0</v>
      </c>
      <c r="GR7347" s="77" t="s">
        <v>423</v>
      </c>
      <c r="GS7347" s="77">
        <v>0</v>
      </c>
      <c r="GT7347" s="77">
        <v>0</v>
      </c>
      <c r="GU7347" s="77">
        <v>0.1527377521613833</v>
      </c>
      <c r="GV7347" s="77">
        <v>65.463755114341041</v>
      </c>
      <c r="GW7347" s="77">
        <v>0.1527377521613833</v>
      </c>
      <c r="GX7347" s="77">
        <v>65.463755114341041</v>
      </c>
      <c r="GY7347" s="77">
        <v>0.1527377521613833</v>
      </c>
      <c r="GZ7347" s="77">
        <v>65.463755114341041</v>
      </c>
    </row>
    <row r="7348" spans="187:208" x14ac:dyDescent="0.25">
      <c r="GE7348" s="77" t="s">
        <v>425</v>
      </c>
      <c r="GF7348" s="77" t="s">
        <v>155</v>
      </c>
      <c r="GG7348" s="77" t="s">
        <v>486</v>
      </c>
      <c r="GH7348" s="77" t="s">
        <v>488</v>
      </c>
      <c r="GI7348" s="77">
        <v>2023</v>
      </c>
      <c r="GJ7348" s="77" t="s">
        <v>301</v>
      </c>
      <c r="GK7348" s="77">
        <v>13939.56097345755</v>
      </c>
      <c r="GL7348" s="77">
        <v>0.27821800000000002</v>
      </c>
      <c r="GM7348" s="77">
        <v>2023</v>
      </c>
      <c r="GN7348" s="77" t="s">
        <v>175</v>
      </c>
      <c r="GO7348" s="77">
        <v>5.3000000000000005E-2</v>
      </c>
      <c r="GP7348" s="77">
        <v>3</v>
      </c>
      <c r="GQ7348" s="77">
        <v>0</v>
      </c>
      <c r="GR7348" s="77" t="s">
        <v>423</v>
      </c>
      <c r="GS7348" s="77">
        <v>0</v>
      </c>
      <c r="GT7348" s="77">
        <v>0</v>
      </c>
      <c r="GU7348" s="77">
        <v>5.5966209081309407E-2</v>
      </c>
      <c r="GV7348" s="77">
        <v>780.1443839421861</v>
      </c>
      <c r="GW7348" s="77">
        <v>5.5966209081309407E-2</v>
      </c>
      <c r="GX7348" s="77">
        <v>780.1443839421861</v>
      </c>
      <c r="GY7348" s="77">
        <v>5.5966209081309407E-2</v>
      </c>
      <c r="GZ7348" s="77">
        <v>780.1443839421861</v>
      </c>
    </row>
    <row r="7349" spans="187:208" x14ac:dyDescent="0.25">
      <c r="GE7349" s="77" t="s">
        <v>427</v>
      </c>
      <c r="GF7349" s="77" t="s">
        <v>155</v>
      </c>
      <c r="GG7349" s="77" t="s">
        <v>486</v>
      </c>
      <c r="GH7349" s="77" t="s">
        <v>488</v>
      </c>
      <c r="GI7349" s="77">
        <v>2023</v>
      </c>
      <c r="GJ7349" s="77" t="s">
        <v>303</v>
      </c>
      <c r="GK7349" s="77">
        <v>7467.8148194525538</v>
      </c>
      <c r="GL7349" s="77">
        <v>0.27821800000000002</v>
      </c>
      <c r="GM7349" s="77">
        <v>2023</v>
      </c>
      <c r="GN7349" s="77" t="s">
        <v>175</v>
      </c>
      <c r="GO7349" s="77">
        <v>5.3000000000000005E-2</v>
      </c>
      <c r="GP7349" s="77">
        <v>3</v>
      </c>
      <c r="GQ7349" s="77">
        <v>0</v>
      </c>
      <c r="GR7349" s="77" t="s">
        <v>423</v>
      </c>
      <c r="GS7349" s="77">
        <v>0</v>
      </c>
      <c r="GT7349" s="77">
        <v>0</v>
      </c>
      <c r="GU7349" s="77">
        <v>5.5966209081309407E-2</v>
      </c>
      <c r="GV7349" s="77">
        <v>417.94528556598249</v>
      </c>
      <c r="GW7349" s="77">
        <v>5.5966209081309407E-2</v>
      </c>
      <c r="GX7349" s="77">
        <v>417.94528556598249</v>
      </c>
      <c r="GY7349" s="77">
        <v>5.5966209081309407E-2</v>
      </c>
      <c r="GZ7349" s="77">
        <v>417.94528556598249</v>
      </c>
    </row>
    <row r="7350" spans="187:208" x14ac:dyDescent="0.25">
      <c r="GE7350" s="77" t="s">
        <v>422</v>
      </c>
      <c r="GF7350" s="77" t="s">
        <v>155</v>
      </c>
      <c r="GG7350" s="77" t="s">
        <v>486</v>
      </c>
      <c r="GH7350" s="77" t="s">
        <v>488</v>
      </c>
      <c r="GI7350" s="77">
        <v>2024</v>
      </c>
      <c r="GJ7350" s="77" t="s">
        <v>305</v>
      </c>
      <c r="GK7350" s="77">
        <v>428.60232122030828</v>
      </c>
      <c r="GL7350" s="77">
        <v>0.27821800000000002</v>
      </c>
      <c r="GM7350" s="77">
        <v>2024</v>
      </c>
      <c r="GN7350" s="77" t="s">
        <v>175</v>
      </c>
      <c r="GO7350" s="77">
        <v>0.13250000000000001</v>
      </c>
      <c r="GP7350" s="77">
        <v>3</v>
      </c>
      <c r="GQ7350" s="77">
        <v>0</v>
      </c>
      <c r="GR7350" s="77" t="s">
        <v>423</v>
      </c>
      <c r="GS7350" s="77">
        <v>0</v>
      </c>
      <c r="GT7350" s="77">
        <v>0</v>
      </c>
      <c r="GU7350" s="77">
        <v>0</v>
      </c>
      <c r="GV7350" s="77">
        <v>0</v>
      </c>
      <c r="GW7350" s="77">
        <v>0.1527377521613833</v>
      </c>
      <c r="GX7350" s="77">
        <v>65.463755114341041</v>
      </c>
      <c r="GY7350" s="77">
        <v>0.1527377521613833</v>
      </c>
      <c r="GZ7350" s="77">
        <v>65.463755114341041</v>
      </c>
    </row>
    <row r="7351" spans="187:208" x14ac:dyDescent="0.25">
      <c r="GE7351" s="77" t="s">
        <v>425</v>
      </c>
      <c r="GF7351" s="77" t="s">
        <v>155</v>
      </c>
      <c r="GG7351" s="77" t="s">
        <v>486</v>
      </c>
      <c r="GH7351" s="77" t="s">
        <v>488</v>
      </c>
      <c r="GI7351" s="77">
        <v>2024</v>
      </c>
      <c r="GJ7351" s="77" t="s">
        <v>301</v>
      </c>
      <c r="GK7351" s="77">
        <v>13939.56097345755</v>
      </c>
      <c r="GL7351" s="77">
        <v>0.27821800000000002</v>
      </c>
      <c r="GM7351" s="77">
        <v>2024</v>
      </c>
      <c r="GN7351" s="77" t="s">
        <v>175</v>
      </c>
      <c r="GO7351" s="77">
        <v>5.3000000000000005E-2</v>
      </c>
      <c r="GP7351" s="77">
        <v>3</v>
      </c>
      <c r="GQ7351" s="77">
        <v>0</v>
      </c>
      <c r="GR7351" s="77" t="s">
        <v>423</v>
      </c>
      <c r="GS7351" s="77">
        <v>0</v>
      </c>
      <c r="GT7351" s="77">
        <v>0</v>
      </c>
      <c r="GU7351" s="77">
        <v>0</v>
      </c>
      <c r="GV7351" s="77">
        <v>0</v>
      </c>
      <c r="GW7351" s="77">
        <v>5.5966209081309407E-2</v>
      </c>
      <c r="GX7351" s="77">
        <v>780.1443839421861</v>
      </c>
      <c r="GY7351" s="77">
        <v>5.5966209081309407E-2</v>
      </c>
      <c r="GZ7351" s="77">
        <v>780.1443839421861</v>
      </c>
    </row>
    <row r="7352" spans="187:208" x14ac:dyDescent="0.25">
      <c r="GE7352" s="77" t="s">
        <v>427</v>
      </c>
      <c r="GF7352" s="77" t="s">
        <v>155</v>
      </c>
      <c r="GG7352" s="77" t="s">
        <v>486</v>
      </c>
      <c r="GH7352" s="77" t="s">
        <v>488</v>
      </c>
      <c r="GI7352" s="77">
        <v>2024</v>
      </c>
      <c r="GJ7352" s="77" t="s">
        <v>303</v>
      </c>
      <c r="GK7352" s="77">
        <v>7467.8148194525538</v>
      </c>
      <c r="GL7352" s="77">
        <v>0.27821800000000002</v>
      </c>
      <c r="GM7352" s="77">
        <v>2024</v>
      </c>
      <c r="GN7352" s="77" t="s">
        <v>175</v>
      </c>
      <c r="GO7352" s="77">
        <v>5.3000000000000005E-2</v>
      </c>
      <c r="GP7352" s="77">
        <v>3</v>
      </c>
      <c r="GQ7352" s="77">
        <v>0</v>
      </c>
      <c r="GR7352" s="77" t="s">
        <v>423</v>
      </c>
      <c r="GS7352" s="77">
        <v>0</v>
      </c>
      <c r="GT7352" s="77">
        <v>0</v>
      </c>
      <c r="GU7352" s="77">
        <v>0</v>
      </c>
      <c r="GV7352" s="77">
        <v>0</v>
      </c>
      <c r="GW7352" s="77">
        <v>5.5966209081309407E-2</v>
      </c>
      <c r="GX7352" s="77">
        <v>417.94528556598249</v>
      </c>
      <c r="GY7352" s="77">
        <v>5.5966209081309407E-2</v>
      </c>
      <c r="GZ7352" s="77">
        <v>417.94528556598249</v>
      </c>
    </row>
    <row r="7353" spans="187:208" x14ac:dyDescent="0.25">
      <c r="GE7353" s="77" t="s">
        <v>422</v>
      </c>
      <c r="GF7353" s="77" t="s">
        <v>155</v>
      </c>
      <c r="GG7353" s="77" t="s">
        <v>486</v>
      </c>
      <c r="GH7353" s="77" t="s">
        <v>488</v>
      </c>
      <c r="GI7353" s="77">
        <v>2025</v>
      </c>
      <c r="GJ7353" s="77" t="s">
        <v>305</v>
      </c>
      <c r="GK7353" s="77">
        <v>428.60232122030828</v>
      </c>
      <c r="GL7353" s="77">
        <v>0.27821800000000002</v>
      </c>
      <c r="GM7353" s="77">
        <v>2025</v>
      </c>
      <c r="GN7353" s="77" t="s">
        <v>175</v>
      </c>
      <c r="GO7353" s="77">
        <v>0.13250000000000001</v>
      </c>
      <c r="GP7353" s="77">
        <v>3</v>
      </c>
      <c r="GQ7353" s="77">
        <v>0</v>
      </c>
      <c r="GR7353" s="77" t="s">
        <v>423</v>
      </c>
      <c r="GS7353" s="77">
        <v>0</v>
      </c>
      <c r="GT7353" s="77">
        <v>0</v>
      </c>
      <c r="GU7353" s="77">
        <v>0</v>
      </c>
      <c r="GV7353" s="77">
        <v>0</v>
      </c>
      <c r="GW7353" s="77">
        <v>0</v>
      </c>
      <c r="GX7353" s="77">
        <v>0</v>
      </c>
      <c r="GY7353" s="77">
        <v>0.1527377521613833</v>
      </c>
      <c r="GZ7353" s="77">
        <v>65.463755114341041</v>
      </c>
    </row>
    <row r="7354" spans="187:208" x14ac:dyDescent="0.25">
      <c r="GE7354" s="77" t="s">
        <v>425</v>
      </c>
      <c r="GF7354" s="77" t="s">
        <v>155</v>
      </c>
      <c r="GG7354" s="77" t="s">
        <v>486</v>
      </c>
      <c r="GH7354" s="77" t="s">
        <v>488</v>
      </c>
      <c r="GI7354" s="77">
        <v>2025</v>
      </c>
      <c r="GJ7354" s="77" t="s">
        <v>301</v>
      </c>
      <c r="GK7354" s="77">
        <v>13939.56097345755</v>
      </c>
      <c r="GL7354" s="77">
        <v>0.27821800000000002</v>
      </c>
      <c r="GM7354" s="77">
        <v>2025</v>
      </c>
      <c r="GN7354" s="77" t="s">
        <v>175</v>
      </c>
      <c r="GO7354" s="77">
        <v>5.3000000000000005E-2</v>
      </c>
      <c r="GP7354" s="77">
        <v>3</v>
      </c>
      <c r="GQ7354" s="77">
        <v>0</v>
      </c>
      <c r="GR7354" s="77" t="s">
        <v>423</v>
      </c>
      <c r="GS7354" s="77">
        <v>0</v>
      </c>
      <c r="GT7354" s="77">
        <v>0</v>
      </c>
      <c r="GU7354" s="77">
        <v>0</v>
      </c>
      <c r="GV7354" s="77">
        <v>0</v>
      </c>
      <c r="GW7354" s="77">
        <v>0</v>
      </c>
      <c r="GX7354" s="77">
        <v>0</v>
      </c>
      <c r="GY7354" s="77">
        <v>5.5966209081309407E-2</v>
      </c>
      <c r="GZ7354" s="77">
        <v>780.1443839421861</v>
      </c>
    </row>
    <row r="7355" spans="187:208" x14ac:dyDescent="0.25">
      <c r="GE7355" s="77" t="s">
        <v>427</v>
      </c>
      <c r="GF7355" s="77" t="s">
        <v>155</v>
      </c>
      <c r="GG7355" s="77" t="s">
        <v>486</v>
      </c>
      <c r="GH7355" s="77" t="s">
        <v>488</v>
      </c>
      <c r="GI7355" s="77">
        <v>2025</v>
      </c>
      <c r="GJ7355" s="77" t="s">
        <v>303</v>
      </c>
      <c r="GK7355" s="77">
        <v>7467.8148194525538</v>
      </c>
      <c r="GL7355" s="77">
        <v>0.27821800000000002</v>
      </c>
      <c r="GM7355" s="77">
        <v>2025</v>
      </c>
      <c r="GN7355" s="77" t="s">
        <v>175</v>
      </c>
      <c r="GO7355" s="77">
        <v>5.3000000000000005E-2</v>
      </c>
      <c r="GP7355" s="77">
        <v>3</v>
      </c>
      <c r="GQ7355" s="77">
        <v>0</v>
      </c>
      <c r="GR7355" s="77" t="s">
        <v>423</v>
      </c>
      <c r="GS7355" s="77">
        <v>0</v>
      </c>
      <c r="GT7355" s="77">
        <v>0</v>
      </c>
      <c r="GU7355" s="77">
        <v>0</v>
      </c>
      <c r="GV7355" s="77">
        <v>0</v>
      </c>
      <c r="GW7355" s="77">
        <v>0</v>
      </c>
      <c r="GX7355" s="77">
        <v>0</v>
      </c>
      <c r="GY7355" s="77">
        <v>5.5966209081309407E-2</v>
      </c>
      <c r="GZ7355" s="77">
        <v>417.94528556598249</v>
      </c>
    </row>
    <row r="7356" spans="187:208" x14ac:dyDescent="0.25">
      <c r="GE7356" s="77" t="s">
        <v>422</v>
      </c>
      <c r="GF7356" s="77" t="s">
        <v>155</v>
      </c>
      <c r="GG7356" s="77" t="s">
        <v>487</v>
      </c>
      <c r="GH7356" s="77" t="s">
        <v>300</v>
      </c>
      <c r="GI7356" s="77">
        <v>2021</v>
      </c>
      <c r="GJ7356" s="77" t="s">
        <v>305</v>
      </c>
      <c r="GK7356" s="77">
        <v>222.22942162783019</v>
      </c>
      <c r="GL7356" s="77">
        <v>1</v>
      </c>
      <c r="GM7356" s="77">
        <v>2021</v>
      </c>
      <c r="GN7356" s="77" t="s">
        <v>175</v>
      </c>
      <c r="GO7356" s="77">
        <v>0.13250000000000001</v>
      </c>
      <c r="GP7356" s="77">
        <v>3</v>
      </c>
      <c r="GQ7356" s="77">
        <v>0</v>
      </c>
      <c r="GR7356" s="77" t="s">
        <v>423</v>
      </c>
      <c r="GS7356" s="77">
        <v>0.1527377521613833</v>
      </c>
      <c r="GT7356" s="77">
        <v>33.942822323559085</v>
      </c>
      <c r="GU7356" s="77">
        <v>0.1527377521613833</v>
      </c>
      <c r="GV7356" s="77">
        <v>33.942822323559085</v>
      </c>
      <c r="GW7356" s="77">
        <v>0</v>
      </c>
      <c r="GX7356" s="77">
        <v>0</v>
      </c>
      <c r="GY7356" s="77">
        <v>0</v>
      </c>
      <c r="GZ7356" s="77">
        <v>0</v>
      </c>
    </row>
    <row r="7357" spans="187:208" x14ac:dyDescent="0.25">
      <c r="GE7357" s="77" t="s">
        <v>425</v>
      </c>
      <c r="GF7357" s="77" t="s">
        <v>155</v>
      </c>
      <c r="GG7357" s="77" t="s">
        <v>487</v>
      </c>
      <c r="GH7357" s="77" t="s">
        <v>300</v>
      </c>
      <c r="GI7357" s="77">
        <v>2021</v>
      </c>
      <c r="GJ7357" s="77" t="s">
        <v>301</v>
      </c>
      <c r="GK7357" s="77">
        <v>8585.7228092479418</v>
      </c>
      <c r="GL7357" s="77">
        <v>1</v>
      </c>
      <c r="GM7357" s="77">
        <v>2021</v>
      </c>
      <c r="GN7357" s="77" t="s">
        <v>175</v>
      </c>
      <c r="GO7357" s="77">
        <v>5.3000000000000005E-2</v>
      </c>
      <c r="GP7357" s="77">
        <v>3</v>
      </c>
      <c r="GQ7357" s="77">
        <v>0</v>
      </c>
      <c r="GR7357" s="77" t="s">
        <v>423</v>
      </c>
      <c r="GS7357" s="77">
        <v>5.5966209081309407E-2</v>
      </c>
      <c r="GT7357" s="77">
        <v>480.5103578565375</v>
      </c>
      <c r="GU7357" s="77">
        <v>5.5966209081309407E-2</v>
      </c>
      <c r="GV7357" s="77">
        <v>480.5103578565375</v>
      </c>
      <c r="GW7357" s="77">
        <v>0</v>
      </c>
      <c r="GX7357" s="77">
        <v>0</v>
      </c>
      <c r="GY7357" s="77">
        <v>0</v>
      </c>
      <c r="GZ7357" s="77">
        <v>0</v>
      </c>
    </row>
    <row r="7358" spans="187:208" x14ac:dyDescent="0.25">
      <c r="GE7358" s="77" t="s">
        <v>427</v>
      </c>
      <c r="GF7358" s="77" t="s">
        <v>155</v>
      </c>
      <c r="GG7358" s="77" t="s">
        <v>487</v>
      </c>
      <c r="GH7358" s="77" t="s">
        <v>300</v>
      </c>
      <c r="GI7358" s="77">
        <v>2021</v>
      </c>
      <c r="GJ7358" s="77" t="s">
        <v>303</v>
      </c>
      <c r="GK7358" s="77">
        <v>5338.1784104567432</v>
      </c>
      <c r="GL7358" s="77">
        <v>1</v>
      </c>
      <c r="GM7358" s="77">
        <v>2021</v>
      </c>
      <c r="GN7358" s="77" t="s">
        <v>175</v>
      </c>
      <c r="GO7358" s="77">
        <v>5.3000000000000005E-2</v>
      </c>
      <c r="GP7358" s="77">
        <v>3</v>
      </c>
      <c r="GQ7358" s="77">
        <v>0</v>
      </c>
      <c r="GR7358" s="77" t="s">
        <v>423</v>
      </c>
      <c r="GS7358" s="77">
        <v>5.5966209081309407E-2</v>
      </c>
      <c r="GT7358" s="77">
        <v>298.75760903295401</v>
      </c>
      <c r="GU7358" s="77">
        <v>5.5966209081309407E-2</v>
      </c>
      <c r="GV7358" s="77">
        <v>298.75760903295401</v>
      </c>
      <c r="GW7358" s="77">
        <v>0</v>
      </c>
      <c r="GX7358" s="77">
        <v>0</v>
      </c>
      <c r="GY7358" s="77">
        <v>0</v>
      </c>
      <c r="GZ7358" s="77">
        <v>0</v>
      </c>
    </row>
    <row r="7359" spans="187:208" x14ac:dyDescent="0.25">
      <c r="GE7359" s="77" t="s">
        <v>422</v>
      </c>
      <c r="GF7359" s="77" t="s">
        <v>155</v>
      </c>
      <c r="GG7359" s="77" t="s">
        <v>487</v>
      </c>
      <c r="GH7359" s="77" t="s">
        <v>300</v>
      </c>
      <c r="GI7359" s="77">
        <v>2022</v>
      </c>
      <c r="GJ7359" s="77" t="s">
        <v>305</v>
      </c>
      <c r="GK7359" s="77">
        <v>222.22942162783019</v>
      </c>
      <c r="GL7359" s="77">
        <v>1</v>
      </c>
      <c r="GM7359" s="77">
        <v>2022</v>
      </c>
      <c r="GN7359" s="77" t="s">
        <v>175</v>
      </c>
      <c r="GO7359" s="77">
        <v>0.13250000000000001</v>
      </c>
      <c r="GP7359" s="77">
        <v>3</v>
      </c>
      <c r="GQ7359" s="77">
        <v>0</v>
      </c>
      <c r="GR7359" s="77" t="s">
        <v>423</v>
      </c>
      <c r="GS7359" s="77">
        <v>0.1527377521613833</v>
      </c>
      <c r="GT7359" s="77">
        <v>33.942822323559085</v>
      </c>
      <c r="GU7359" s="77">
        <v>0.1527377521613833</v>
      </c>
      <c r="GV7359" s="77">
        <v>33.942822323559085</v>
      </c>
      <c r="GW7359" s="77">
        <v>0.1527377521613833</v>
      </c>
      <c r="GX7359" s="77">
        <v>33.942822323559085</v>
      </c>
      <c r="GY7359" s="77">
        <v>0</v>
      </c>
      <c r="GZ7359" s="77">
        <v>0</v>
      </c>
    </row>
    <row r="7360" spans="187:208" x14ac:dyDescent="0.25">
      <c r="GE7360" s="77" t="s">
        <v>425</v>
      </c>
      <c r="GF7360" s="77" t="s">
        <v>155</v>
      </c>
      <c r="GG7360" s="77" t="s">
        <v>487</v>
      </c>
      <c r="GH7360" s="77" t="s">
        <v>300</v>
      </c>
      <c r="GI7360" s="77">
        <v>2022</v>
      </c>
      <c r="GJ7360" s="77" t="s">
        <v>301</v>
      </c>
      <c r="GK7360" s="77">
        <v>8585.7228092479418</v>
      </c>
      <c r="GL7360" s="77">
        <v>1</v>
      </c>
      <c r="GM7360" s="77">
        <v>2022</v>
      </c>
      <c r="GN7360" s="77" t="s">
        <v>175</v>
      </c>
      <c r="GO7360" s="77">
        <v>5.3000000000000005E-2</v>
      </c>
      <c r="GP7360" s="77">
        <v>3</v>
      </c>
      <c r="GQ7360" s="77">
        <v>0</v>
      </c>
      <c r="GR7360" s="77" t="s">
        <v>423</v>
      </c>
      <c r="GS7360" s="77">
        <v>5.5966209081309407E-2</v>
      </c>
      <c r="GT7360" s="77">
        <v>480.5103578565375</v>
      </c>
      <c r="GU7360" s="77">
        <v>5.5966209081309407E-2</v>
      </c>
      <c r="GV7360" s="77">
        <v>480.5103578565375</v>
      </c>
      <c r="GW7360" s="77">
        <v>5.5966209081309407E-2</v>
      </c>
      <c r="GX7360" s="77">
        <v>480.5103578565375</v>
      </c>
      <c r="GY7360" s="77">
        <v>0</v>
      </c>
      <c r="GZ7360" s="77">
        <v>0</v>
      </c>
    </row>
    <row r="7361" spans="187:208" x14ac:dyDescent="0.25">
      <c r="GE7361" s="77" t="s">
        <v>427</v>
      </c>
      <c r="GF7361" s="77" t="s">
        <v>155</v>
      </c>
      <c r="GG7361" s="77" t="s">
        <v>487</v>
      </c>
      <c r="GH7361" s="77" t="s">
        <v>300</v>
      </c>
      <c r="GI7361" s="77">
        <v>2022</v>
      </c>
      <c r="GJ7361" s="77" t="s">
        <v>303</v>
      </c>
      <c r="GK7361" s="77">
        <v>5338.1784104567432</v>
      </c>
      <c r="GL7361" s="77">
        <v>1</v>
      </c>
      <c r="GM7361" s="77">
        <v>2022</v>
      </c>
      <c r="GN7361" s="77" t="s">
        <v>175</v>
      </c>
      <c r="GO7361" s="77">
        <v>5.3000000000000005E-2</v>
      </c>
      <c r="GP7361" s="77">
        <v>3</v>
      </c>
      <c r="GQ7361" s="77">
        <v>0</v>
      </c>
      <c r="GR7361" s="77" t="s">
        <v>423</v>
      </c>
      <c r="GS7361" s="77">
        <v>5.5966209081309407E-2</v>
      </c>
      <c r="GT7361" s="77">
        <v>298.75760903295401</v>
      </c>
      <c r="GU7361" s="77">
        <v>5.5966209081309407E-2</v>
      </c>
      <c r="GV7361" s="77">
        <v>298.75760903295401</v>
      </c>
      <c r="GW7361" s="77">
        <v>5.5966209081309407E-2</v>
      </c>
      <c r="GX7361" s="77">
        <v>298.75760903295401</v>
      </c>
      <c r="GY7361" s="77">
        <v>0</v>
      </c>
      <c r="GZ7361" s="77">
        <v>0</v>
      </c>
    </row>
    <row r="7362" spans="187:208" x14ac:dyDescent="0.25">
      <c r="GE7362" s="77" t="s">
        <v>422</v>
      </c>
      <c r="GF7362" s="77" t="s">
        <v>155</v>
      </c>
      <c r="GG7362" s="77" t="s">
        <v>487</v>
      </c>
      <c r="GH7362" s="77" t="s">
        <v>300</v>
      </c>
      <c r="GI7362" s="77">
        <v>2023</v>
      </c>
      <c r="GJ7362" s="77" t="s">
        <v>305</v>
      </c>
      <c r="GK7362" s="77">
        <v>233.2300768079389</v>
      </c>
      <c r="GL7362" s="77">
        <v>1</v>
      </c>
      <c r="GM7362" s="77">
        <v>2023</v>
      </c>
      <c r="GN7362" s="77" t="s">
        <v>175</v>
      </c>
      <c r="GO7362" s="77">
        <v>0.13250000000000001</v>
      </c>
      <c r="GP7362" s="77">
        <v>3</v>
      </c>
      <c r="GQ7362" s="77">
        <v>0</v>
      </c>
      <c r="GR7362" s="77" t="s">
        <v>423</v>
      </c>
      <c r="GS7362" s="77">
        <v>0</v>
      </c>
      <c r="GT7362" s="77">
        <v>0</v>
      </c>
      <c r="GU7362" s="77">
        <v>0.1527377521613833</v>
      </c>
      <c r="GV7362" s="77">
        <v>35.623037668071362</v>
      </c>
      <c r="GW7362" s="77">
        <v>0.1527377521613833</v>
      </c>
      <c r="GX7362" s="77">
        <v>35.623037668071362</v>
      </c>
      <c r="GY7362" s="77">
        <v>0.1527377521613833</v>
      </c>
      <c r="GZ7362" s="77">
        <v>35.623037668071362</v>
      </c>
    </row>
    <row r="7363" spans="187:208" x14ac:dyDescent="0.25">
      <c r="GE7363" s="77" t="s">
        <v>425</v>
      </c>
      <c r="GF7363" s="77" t="s">
        <v>155</v>
      </c>
      <c r="GG7363" s="77" t="s">
        <v>487</v>
      </c>
      <c r="GH7363" s="77" t="s">
        <v>300</v>
      </c>
      <c r="GI7363" s="77">
        <v>2023</v>
      </c>
      <c r="GJ7363" s="77" t="s">
        <v>301</v>
      </c>
      <c r="GK7363" s="77">
        <v>8896.5159934285912</v>
      </c>
      <c r="GL7363" s="77">
        <v>1</v>
      </c>
      <c r="GM7363" s="77">
        <v>2023</v>
      </c>
      <c r="GN7363" s="77" t="s">
        <v>175</v>
      </c>
      <c r="GO7363" s="77">
        <v>5.3000000000000005E-2</v>
      </c>
      <c r="GP7363" s="77">
        <v>3</v>
      </c>
      <c r="GQ7363" s="77">
        <v>0</v>
      </c>
      <c r="GR7363" s="77" t="s">
        <v>423</v>
      </c>
      <c r="GS7363" s="77">
        <v>0</v>
      </c>
      <c r="GT7363" s="77">
        <v>0</v>
      </c>
      <c r="GU7363" s="77">
        <v>5.5966209081309407E-2</v>
      </c>
      <c r="GV7363" s="77">
        <v>497.90427418343762</v>
      </c>
      <c r="GW7363" s="77">
        <v>5.5966209081309407E-2</v>
      </c>
      <c r="GX7363" s="77">
        <v>497.90427418343762</v>
      </c>
      <c r="GY7363" s="77">
        <v>5.5966209081309407E-2</v>
      </c>
      <c r="GZ7363" s="77">
        <v>497.90427418343762</v>
      </c>
    </row>
    <row r="7364" spans="187:208" x14ac:dyDescent="0.25">
      <c r="GE7364" s="77" t="s">
        <v>427</v>
      </c>
      <c r="GF7364" s="77" t="s">
        <v>155</v>
      </c>
      <c r="GG7364" s="77" t="s">
        <v>487</v>
      </c>
      <c r="GH7364" s="77" t="s">
        <v>300</v>
      </c>
      <c r="GI7364" s="77">
        <v>2023</v>
      </c>
      <c r="GJ7364" s="77" t="s">
        <v>303</v>
      </c>
      <c r="GK7364" s="77">
        <v>5534.8914862000911</v>
      </c>
      <c r="GL7364" s="77">
        <v>1</v>
      </c>
      <c r="GM7364" s="77">
        <v>2023</v>
      </c>
      <c r="GN7364" s="77" t="s">
        <v>175</v>
      </c>
      <c r="GO7364" s="77">
        <v>5.3000000000000005E-2</v>
      </c>
      <c r="GP7364" s="77">
        <v>3</v>
      </c>
      <c r="GQ7364" s="77">
        <v>0</v>
      </c>
      <c r="GR7364" s="77" t="s">
        <v>423</v>
      </c>
      <c r="GS7364" s="77">
        <v>0</v>
      </c>
      <c r="GT7364" s="77">
        <v>0</v>
      </c>
      <c r="GU7364" s="77">
        <v>5.5966209081309407E-2</v>
      </c>
      <c r="GV7364" s="77">
        <v>309.76689415903365</v>
      </c>
      <c r="GW7364" s="77">
        <v>5.5966209081309407E-2</v>
      </c>
      <c r="GX7364" s="77">
        <v>309.76689415903365</v>
      </c>
      <c r="GY7364" s="77">
        <v>5.5966209081309407E-2</v>
      </c>
      <c r="GZ7364" s="77">
        <v>309.76689415903365</v>
      </c>
    </row>
    <row r="7365" spans="187:208" x14ac:dyDescent="0.25">
      <c r="GE7365" s="77" t="s">
        <v>422</v>
      </c>
      <c r="GF7365" s="77" t="s">
        <v>155</v>
      </c>
      <c r="GG7365" s="77" t="s">
        <v>487</v>
      </c>
      <c r="GH7365" s="77" t="s">
        <v>300</v>
      </c>
      <c r="GI7365" s="77">
        <v>2024</v>
      </c>
      <c r="GJ7365" s="77" t="s">
        <v>305</v>
      </c>
      <c r="GK7365" s="77">
        <v>233.2300768079389</v>
      </c>
      <c r="GL7365" s="77">
        <v>1</v>
      </c>
      <c r="GM7365" s="77">
        <v>2024</v>
      </c>
      <c r="GN7365" s="77" t="s">
        <v>175</v>
      </c>
      <c r="GO7365" s="77">
        <v>0.13250000000000001</v>
      </c>
      <c r="GP7365" s="77">
        <v>3</v>
      </c>
      <c r="GQ7365" s="77">
        <v>0</v>
      </c>
      <c r="GR7365" s="77" t="s">
        <v>423</v>
      </c>
      <c r="GS7365" s="77">
        <v>0</v>
      </c>
      <c r="GT7365" s="77">
        <v>0</v>
      </c>
      <c r="GU7365" s="77">
        <v>0</v>
      </c>
      <c r="GV7365" s="77">
        <v>0</v>
      </c>
      <c r="GW7365" s="77">
        <v>0.1527377521613833</v>
      </c>
      <c r="GX7365" s="77">
        <v>35.623037668071362</v>
      </c>
      <c r="GY7365" s="77">
        <v>0.1527377521613833</v>
      </c>
      <c r="GZ7365" s="77">
        <v>35.623037668071362</v>
      </c>
    </row>
    <row r="7366" spans="187:208" x14ac:dyDescent="0.25">
      <c r="GE7366" s="77" t="s">
        <v>425</v>
      </c>
      <c r="GF7366" s="77" t="s">
        <v>155</v>
      </c>
      <c r="GG7366" s="77" t="s">
        <v>487</v>
      </c>
      <c r="GH7366" s="77" t="s">
        <v>300</v>
      </c>
      <c r="GI7366" s="77">
        <v>2024</v>
      </c>
      <c r="GJ7366" s="77" t="s">
        <v>301</v>
      </c>
      <c r="GK7366" s="77">
        <v>8896.5159934285912</v>
      </c>
      <c r="GL7366" s="77">
        <v>1</v>
      </c>
      <c r="GM7366" s="77">
        <v>2024</v>
      </c>
      <c r="GN7366" s="77" t="s">
        <v>175</v>
      </c>
      <c r="GO7366" s="77">
        <v>5.3000000000000005E-2</v>
      </c>
      <c r="GP7366" s="77">
        <v>3</v>
      </c>
      <c r="GQ7366" s="77">
        <v>0</v>
      </c>
      <c r="GR7366" s="77" t="s">
        <v>423</v>
      </c>
      <c r="GS7366" s="77">
        <v>0</v>
      </c>
      <c r="GT7366" s="77">
        <v>0</v>
      </c>
      <c r="GU7366" s="77">
        <v>0</v>
      </c>
      <c r="GV7366" s="77">
        <v>0</v>
      </c>
      <c r="GW7366" s="77">
        <v>5.5966209081309407E-2</v>
      </c>
      <c r="GX7366" s="77">
        <v>497.90427418343762</v>
      </c>
      <c r="GY7366" s="77">
        <v>5.5966209081309407E-2</v>
      </c>
      <c r="GZ7366" s="77">
        <v>497.90427418343762</v>
      </c>
    </row>
    <row r="7367" spans="187:208" x14ac:dyDescent="0.25">
      <c r="GE7367" s="77" t="s">
        <v>427</v>
      </c>
      <c r="GF7367" s="77" t="s">
        <v>155</v>
      </c>
      <c r="GG7367" s="77" t="s">
        <v>487</v>
      </c>
      <c r="GH7367" s="77" t="s">
        <v>300</v>
      </c>
      <c r="GI7367" s="77">
        <v>2024</v>
      </c>
      <c r="GJ7367" s="77" t="s">
        <v>303</v>
      </c>
      <c r="GK7367" s="77">
        <v>5534.8914862000911</v>
      </c>
      <c r="GL7367" s="77">
        <v>1</v>
      </c>
      <c r="GM7367" s="77">
        <v>2024</v>
      </c>
      <c r="GN7367" s="77" t="s">
        <v>175</v>
      </c>
      <c r="GO7367" s="77">
        <v>5.3000000000000005E-2</v>
      </c>
      <c r="GP7367" s="77">
        <v>3</v>
      </c>
      <c r="GQ7367" s="77">
        <v>0</v>
      </c>
      <c r="GR7367" s="77" t="s">
        <v>423</v>
      </c>
      <c r="GS7367" s="77">
        <v>0</v>
      </c>
      <c r="GT7367" s="77">
        <v>0</v>
      </c>
      <c r="GU7367" s="77">
        <v>0</v>
      </c>
      <c r="GV7367" s="77">
        <v>0</v>
      </c>
      <c r="GW7367" s="77">
        <v>5.5966209081309407E-2</v>
      </c>
      <c r="GX7367" s="77">
        <v>309.76689415903365</v>
      </c>
      <c r="GY7367" s="77">
        <v>5.5966209081309407E-2</v>
      </c>
      <c r="GZ7367" s="77">
        <v>309.76689415903365</v>
      </c>
    </row>
    <row r="7368" spans="187:208" x14ac:dyDescent="0.25">
      <c r="GE7368" s="77" t="s">
        <v>422</v>
      </c>
      <c r="GF7368" s="77" t="s">
        <v>155</v>
      </c>
      <c r="GG7368" s="77" t="s">
        <v>487</v>
      </c>
      <c r="GH7368" s="77" t="s">
        <v>300</v>
      </c>
      <c r="GI7368" s="77">
        <v>2025</v>
      </c>
      <c r="GJ7368" s="77" t="s">
        <v>305</v>
      </c>
      <c r="GK7368" s="77">
        <v>233.2300768079389</v>
      </c>
      <c r="GL7368" s="77">
        <v>1</v>
      </c>
      <c r="GM7368" s="77">
        <v>2025</v>
      </c>
      <c r="GN7368" s="77" t="s">
        <v>175</v>
      </c>
      <c r="GO7368" s="77">
        <v>0.13250000000000001</v>
      </c>
      <c r="GP7368" s="77">
        <v>3</v>
      </c>
      <c r="GQ7368" s="77">
        <v>0</v>
      </c>
      <c r="GR7368" s="77" t="s">
        <v>423</v>
      </c>
      <c r="GS7368" s="77">
        <v>0</v>
      </c>
      <c r="GT7368" s="77">
        <v>0</v>
      </c>
      <c r="GU7368" s="77">
        <v>0</v>
      </c>
      <c r="GV7368" s="77">
        <v>0</v>
      </c>
      <c r="GW7368" s="77">
        <v>0</v>
      </c>
      <c r="GX7368" s="77">
        <v>0</v>
      </c>
      <c r="GY7368" s="77">
        <v>0.1527377521613833</v>
      </c>
      <c r="GZ7368" s="77">
        <v>35.623037668071362</v>
      </c>
    </row>
    <row r="7369" spans="187:208" x14ac:dyDescent="0.25">
      <c r="GE7369" s="77" t="s">
        <v>425</v>
      </c>
      <c r="GF7369" s="77" t="s">
        <v>155</v>
      </c>
      <c r="GG7369" s="77" t="s">
        <v>487</v>
      </c>
      <c r="GH7369" s="77" t="s">
        <v>300</v>
      </c>
      <c r="GI7369" s="77">
        <v>2025</v>
      </c>
      <c r="GJ7369" s="77" t="s">
        <v>301</v>
      </c>
      <c r="GK7369" s="77">
        <v>8896.5159934285912</v>
      </c>
      <c r="GL7369" s="77">
        <v>1</v>
      </c>
      <c r="GM7369" s="77">
        <v>2025</v>
      </c>
      <c r="GN7369" s="77" t="s">
        <v>175</v>
      </c>
      <c r="GO7369" s="77">
        <v>5.3000000000000005E-2</v>
      </c>
      <c r="GP7369" s="77">
        <v>3</v>
      </c>
      <c r="GQ7369" s="77">
        <v>0</v>
      </c>
      <c r="GR7369" s="77" t="s">
        <v>423</v>
      </c>
      <c r="GS7369" s="77">
        <v>0</v>
      </c>
      <c r="GT7369" s="77">
        <v>0</v>
      </c>
      <c r="GU7369" s="77">
        <v>0</v>
      </c>
      <c r="GV7369" s="77">
        <v>0</v>
      </c>
      <c r="GW7369" s="77">
        <v>0</v>
      </c>
      <c r="GX7369" s="77">
        <v>0</v>
      </c>
      <c r="GY7369" s="77">
        <v>5.5966209081309407E-2</v>
      </c>
      <c r="GZ7369" s="77">
        <v>497.90427418343762</v>
      </c>
    </row>
    <row r="7370" spans="187:208" x14ac:dyDescent="0.25">
      <c r="GE7370" s="77" t="s">
        <v>427</v>
      </c>
      <c r="GF7370" s="77" t="s">
        <v>155</v>
      </c>
      <c r="GG7370" s="77" t="s">
        <v>487</v>
      </c>
      <c r="GH7370" s="77" t="s">
        <v>300</v>
      </c>
      <c r="GI7370" s="77">
        <v>2025</v>
      </c>
      <c r="GJ7370" s="77" t="s">
        <v>303</v>
      </c>
      <c r="GK7370" s="77">
        <v>5534.8914862000911</v>
      </c>
      <c r="GL7370" s="77">
        <v>1</v>
      </c>
      <c r="GM7370" s="77">
        <v>2025</v>
      </c>
      <c r="GN7370" s="77" t="s">
        <v>175</v>
      </c>
      <c r="GO7370" s="77">
        <v>5.3000000000000005E-2</v>
      </c>
      <c r="GP7370" s="77">
        <v>3</v>
      </c>
      <c r="GQ7370" s="77">
        <v>0</v>
      </c>
      <c r="GR7370" s="77" t="s">
        <v>423</v>
      </c>
      <c r="GS7370" s="77">
        <v>0</v>
      </c>
      <c r="GT7370" s="77">
        <v>0</v>
      </c>
      <c r="GU7370" s="77">
        <v>0</v>
      </c>
      <c r="GV7370" s="77">
        <v>0</v>
      </c>
      <c r="GW7370" s="77">
        <v>0</v>
      </c>
      <c r="GX7370" s="77">
        <v>0</v>
      </c>
      <c r="GY7370" s="77">
        <v>5.5966209081309407E-2</v>
      </c>
      <c r="GZ7370" s="77">
        <v>309.76689415903365</v>
      </c>
    </row>
    <row r="7371" spans="187:208" x14ac:dyDescent="0.25">
      <c r="GE7371" s="77" t="s">
        <v>422</v>
      </c>
      <c r="GF7371" s="77" t="s">
        <v>155</v>
      </c>
      <c r="GG7371" s="77" t="s">
        <v>487</v>
      </c>
      <c r="GH7371" s="77" t="s">
        <v>432</v>
      </c>
      <c r="GI7371" s="77">
        <v>2021</v>
      </c>
      <c r="GJ7371" s="77" t="s">
        <v>305</v>
      </c>
      <c r="GK7371" s="77">
        <v>222.22942162783019</v>
      </c>
      <c r="GL7371" s="77">
        <v>1</v>
      </c>
      <c r="GM7371" s="77">
        <v>2021</v>
      </c>
      <c r="GN7371" s="77" t="s">
        <v>175</v>
      </c>
      <c r="GO7371" s="77">
        <v>0.13250000000000001</v>
      </c>
      <c r="GP7371" s="77">
        <v>3</v>
      </c>
      <c r="GQ7371" s="77">
        <v>0</v>
      </c>
      <c r="GR7371" s="77" t="s">
        <v>423</v>
      </c>
      <c r="GS7371" s="77">
        <v>0.1527377521613833</v>
      </c>
      <c r="GT7371" s="77">
        <v>33.942822323559085</v>
      </c>
      <c r="GU7371" s="77">
        <v>0.1527377521613833</v>
      </c>
      <c r="GV7371" s="77">
        <v>33.942822323559085</v>
      </c>
      <c r="GW7371" s="77">
        <v>0</v>
      </c>
      <c r="GX7371" s="77">
        <v>0</v>
      </c>
      <c r="GY7371" s="77">
        <v>0</v>
      </c>
      <c r="GZ7371" s="77">
        <v>0</v>
      </c>
    </row>
    <row r="7372" spans="187:208" x14ac:dyDescent="0.25">
      <c r="GE7372" s="77" t="s">
        <v>425</v>
      </c>
      <c r="GF7372" s="77" t="s">
        <v>155</v>
      </c>
      <c r="GG7372" s="77" t="s">
        <v>487</v>
      </c>
      <c r="GH7372" s="77" t="s">
        <v>432</v>
      </c>
      <c r="GI7372" s="77">
        <v>2021</v>
      </c>
      <c r="GJ7372" s="77" t="s">
        <v>301</v>
      </c>
      <c r="GK7372" s="77">
        <v>8585.7228092479418</v>
      </c>
      <c r="GL7372" s="77">
        <v>1</v>
      </c>
      <c r="GM7372" s="77">
        <v>2021</v>
      </c>
      <c r="GN7372" s="77" t="s">
        <v>175</v>
      </c>
      <c r="GO7372" s="77">
        <v>5.3000000000000005E-2</v>
      </c>
      <c r="GP7372" s="77">
        <v>3</v>
      </c>
      <c r="GQ7372" s="77">
        <v>0</v>
      </c>
      <c r="GR7372" s="77" t="s">
        <v>423</v>
      </c>
      <c r="GS7372" s="77">
        <v>5.5966209081309407E-2</v>
      </c>
      <c r="GT7372" s="77">
        <v>480.5103578565375</v>
      </c>
      <c r="GU7372" s="77">
        <v>5.5966209081309407E-2</v>
      </c>
      <c r="GV7372" s="77">
        <v>480.5103578565375</v>
      </c>
      <c r="GW7372" s="77">
        <v>0</v>
      </c>
      <c r="GX7372" s="77">
        <v>0</v>
      </c>
      <c r="GY7372" s="77">
        <v>0</v>
      </c>
      <c r="GZ7372" s="77">
        <v>0</v>
      </c>
    </row>
    <row r="7373" spans="187:208" x14ac:dyDescent="0.25">
      <c r="GE7373" s="77" t="s">
        <v>422</v>
      </c>
      <c r="GF7373" s="77" t="s">
        <v>155</v>
      </c>
      <c r="GG7373" s="77" t="s">
        <v>487</v>
      </c>
      <c r="GH7373" s="77" t="s">
        <v>432</v>
      </c>
      <c r="GI7373" s="77">
        <v>2022</v>
      </c>
      <c r="GJ7373" s="77" t="s">
        <v>305</v>
      </c>
      <c r="GK7373" s="77">
        <v>222.22942162783019</v>
      </c>
      <c r="GL7373" s="77">
        <v>1</v>
      </c>
      <c r="GM7373" s="77">
        <v>2022</v>
      </c>
      <c r="GN7373" s="77" t="s">
        <v>175</v>
      </c>
      <c r="GO7373" s="77">
        <v>0.13250000000000001</v>
      </c>
      <c r="GP7373" s="77">
        <v>3</v>
      </c>
      <c r="GQ7373" s="77">
        <v>0</v>
      </c>
      <c r="GR7373" s="77" t="s">
        <v>423</v>
      </c>
      <c r="GS7373" s="77">
        <v>0.1527377521613833</v>
      </c>
      <c r="GT7373" s="77">
        <v>33.942822323559085</v>
      </c>
      <c r="GU7373" s="77">
        <v>0.1527377521613833</v>
      </c>
      <c r="GV7373" s="77">
        <v>33.942822323559085</v>
      </c>
      <c r="GW7373" s="77">
        <v>0.1527377521613833</v>
      </c>
      <c r="GX7373" s="77">
        <v>33.942822323559085</v>
      </c>
      <c r="GY7373" s="77">
        <v>0</v>
      </c>
      <c r="GZ7373" s="77">
        <v>0</v>
      </c>
    </row>
    <row r="7374" spans="187:208" x14ac:dyDescent="0.25">
      <c r="GE7374" s="77" t="s">
        <v>425</v>
      </c>
      <c r="GF7374" s="77" t="s">
        <v>155</v>
      </c>
      <c r="GG7374" s="77" t="s">
        <v>487</v>
      </c>
      <c r="GH7374" s="77" t="s">
        <v>432</v>
      </c>
      <c r="GI7374" s="77">
        <v>2022</v>
      </c>
      <c r="GJ7374" s="77" t="s">
        <v>301</v>
      </c>
      <c r="GK7374" s="77">
        <v>8585.7228092479418</v>
      </c>
      <c r="GL7374" s="77">
        <v>1</v>
      </c>
      <c r="GM7374" s="77">
        <v>2022</v>
      </c>
      <c r="GN7374" s="77" t="s">
        <v>175</v>
      </c>
      <c r="GO7374" s="77">
        <v>5.3000000000000005E-2</v>
      </c>
      <c r="GP7374" s="77">
        <v>3</v>
      </c>
      <c r="GQ7374" s="77">
        <v>0</v>
      </c>
      <c r="GR7374" s="77" t="s">
        <v>423</v>
      </c>
      <c r="GS7374" s="77">
        <v>5.5966209081309407E-2</v>
      </c>
      <c r="GT7374" s="77">
        <v>480.5103578565375</v>
      </c>
      <c r="GU7374" s="77">
        <v>5.5966209081309407E-2</v>
      </c>
      <c r="GV7374" s="77">
        <v>480.5103578565375</v>
      </c>
      <c r="GW7374" s="77">
        <v>5.5966209081309407E-2</v>
      </c>
      <c r="GX7374" s="77">
        <v>480.5103578565375</v>
      </c>
      <c r="GY7374" s="77">
        <v>0</v>
      </c>
      <c r="GZ7374" s="77">
        <v>0</v>
      </c>
    </row>
    <row r="7375" spans="187:208" x14ac:dyDescent="0.25">
      <c r="GE7375" s="77" t="s">
        <v>422</v>
      </c>
      <c r="GF7375" s="77" t="s">
        <v>155</v>
      </c>
      <c r="GG7375" s="77" t="s">
        <v>487</v>
      </c>
      <c r="GH7375" s="77" t="s">
        <v>432</v>
      </c>
      <c r="GI7375" s="77">
        <v>2023</v>
      </c>
      <c r="GJ7375" s="77" t="s">
        <v>305</v>
      </c>
      <c r="GK7375" s="77">
        <v>233.2300768079389</v>
      </c>
      <c r="GL7375" s="77">
        <v>1</v>
      </c>
      <c r="GM7375" s="77">
        <v>2023</v>
      </c>
      <c r="GN7375" s="77" t="s">
        <v>175</v>
      </c>
      <c r="GO7375" s="77">
        <v>0.13250000000000001</v>
      </c>
      <c r="GP7375" s="77">
        <v>3</v>
      </c>
      <c r="GQ7375" s="77">
        <v>0</v>
      </c>
      <c r="GR7375" s="77" t="s">
        <v>423</v>
      </c>
      <c r="GS7375" s="77">
        <v>0</v>
      </c>
      <c r="GT7375" s="77">
        <v>0</v>
      </c>
      <c r="GU7375" s="77">
        <v>0.1527377521613833</v>
      </c>
      <c r="GV7375" s="77">
        <v>35.623037668071362</v>
      </c>
      <c r="GW7375" s="77">
        <v>0.1527377521613833</v>
      </c>
      <c r="GX7375" s="77">
        <v>35.623037668071362</v>
      </c>
      <c r="GY7375" s="77">
        <v>0.1527377521613833</v>
      </c>
      <c r="GZ7375" s="77">
        <v>35.623037668071362</v>
      </c>
    </row>
    <row r="7376" spans="187:208" x14ac:dyDescent="0.25">
      <c r="GE7376" s="77" t="s">
        <v>425</v>
      </c>
      <c r="GF7376" s="77" t="s">
        <v>155</v>
      </c>
      <c r="GG7376" s="77" t="s">
        <v>487</v>
      </c>
      <c r="GH7376" s="77" t="s">
        <v>432</v>
      </c>
      <c r="GI7376" s="77">
        <v>2023</v>
      </c>
      <c r="GJ7376" s="77" t="s">
        <v>301</v>
      </c>
      <c r="GK7376" s="77">
        <v>8896.5159934285912</v>
      </c>
      <c r="GL7376" s="77">
        <v>1</v>
      </c>
      <c r="GM7376" s="77">
        <v>2023</v>
      </c>
      <c r="GN7376" s="77" t="s">
        <v>175</v>
      </c>
      <c r="GO7376" s="77">
        <v>5.3000000000000005E-2</v>
      </c>
      <c r="GP7376" s="77">
        <v>3</v>
      </c>
      <c r="GQ7376" s="77">
        <v>0</v>
      </c>
      <c r="GR7376" s="77" t="s">
        <v>423</v>
      </c>
      <c r="GS7376" s="77">
        <v>0</v>
      </c>
      <c r="GT7376" s="77">
        <v>0</v>
      </c>
      <c r="GU7376" s="77">
        <v>5.5966209081309407E-2</v>
      </c>
      <c r="GV7376" s="77">
        <v>497.90427418343762</v>
      </c>
      <c r="GW7376" s="77">
        <v>5.5966209081309407E-2</v>
      </c>
      <c r="GX7376" s="77">
        <v>497.90427418343762</v>
      </c>
      <c r="GY7376" s="77">
        <v>5.5966209081309407E-2</v>
      </c>
      <c r="GZ7376" s="77">
        <v>497.90427418343762</v>
      </c>
    </row>
    <row r="7377" spans="187:208" x14ac:dyDescent="0.25">
      <c r="GE7377" s="77" t="s">
        <v>422</v>
      </c>
      <c r="GF7377" s="77" t="s">
        <v>155</v>
      </c>
      <c r="GG7377" s="77" t="s">
        <v>487</v>
      </c>
      <c r="GH7377" s="77" t="s">
        <v>432</v>
      </c>
      <c r="GI7377" s="77">
        <v>2024</v>
      </c>
      <c r="GJ7377" s="77" t="s">
        <v>305</v>
      </c>
      <c r="GK7377" s="77">
        <v>233.2300768079389</v>
      </c>
      <c r="GL7377" s="77">
        <v>1</v>
      </c>
      <c r="GM7377" s="77">
        <v>2024</v>
      </c>
      <c r="GN7377" s="77" t="s">
        <v>175</v>
      </c>
      <c r="GO7377" s="77">
        <v>0.13250000000000001</v>
      </c>
      <c r="GP7377" s="77">
        <v>3</v>
      </c>
      <c r="GQ7377" s="77">
        <v>0</v>
      </c>
      <c r="GR7377" s="77" t="s">
        <v>423</v>
      </c>
      <c r="GS7377" s="77">
        <v>0</v>
      </c>
      <c r="GT7377" s="77">
        <v>0</v>
      </c>
      <c r="GU7377" s="77">
        <v>0</v>
      </c>
      <c r="GV7377" s="77">
        <v>0</v>
      </c>
      <c r="GW7377" s="77">
        <v>0.1527377521613833</v>
      </c>
      <c r="GX7377" s="77">
        <v>35.623037668071362</v>
      </c>
      <c r="GY7377" s="77">
        <v>0.1527377521613833</v>
      </c>
      <c r="GZ7377" s="77">
        <v>35.623037668071362</v>
      </c>
    </row>
    <row r="7378" spans="187:208" x14ac:dyDescent="0.25">
      <c r="GE7378" s="77" t="s">
        <v>425</v>
      </c>
      <c r="GF7378" s="77" t="s">
        <v>155</v>
      </c>
      <c r="GG7378" s="77" t="s">
        <v>487</v>
      </c>
      <c r="GH7378" s="77" t="s">
        <v>432</v>
      </c>
      <c r="GI7378" s="77">
        <v>2024</v>
      </c>
      <c r="GJ7378" s="77" t="s">
        <v>301</v>
      </c>
      <c r="GK7378" s="77">
        <v>8896.5159934285912</v>
      </c>
      <c r="GL7378" s="77">
        <v>1</v>
      </c>
      <c r="GM7378" s="77">
        <v>2024</v>
      </c>
      <c r="GN7378" s="77" t="s">
        <v>175</v>
      </c>
      <c r="GO7378" s="77">
        <v>5.3000000000000005E-2</v>
      </c>
      <c r="GP7378" s="77">
        <v>3</v>
      </c>
      <c r="GQ7378" s="77">
        <v>0</v>
      </c>
      <c r="GR7378" s="77" t="s">
        <v>423</v>
      </c>
      <c r="GS7378" s="77">
        <v>0</v>
      </c>
      <c r="GT7378" s="77">
        <v>0</v>
      </c>
      <c r="GU7378" s="77">
        <v>0</v>
      </c>
      <c r="GV7378" s="77">
        <v>0</v>
      </c>
      <c r="GW7378" s="77">
        <v>5.5966209081309407E-2</v>
      </c>
      <c r="GX7378" s="77">
        <v>497.90427418343762</v>
      </c>
      <c r="GY7378" s="77">
        <v>5.5966209081309407E-2</v>
      </c>
      <c r="GZ7378" s="77">
        <v>497.90427418343762</v>
      </c>
    </row>
    <row r="7379" spans="187:208" x14ac:dyDescent="0.25">
      <c r="GE7379" s="77" t="s">
        <v>422</v>
      </c>
      <c r="GF7379" s="77" t="s">
        <v>155</v>
      </c>
      <c r="GG7379" s="77" t="s">
        <v>487</v>
      </c>
      <c r="GH7379" s="77" t="s">
        <v>432</v>
      </c>
      <c r="GI7379" s="77">
        <v>2025</v>
      </c>
      <c r="GJ7379" s="77" t="s">
        <v>305</v>
      </c>
      <c r="GK7379" s="77">
        <v>233.2300768079389</v>
      </c>
      <c r="GL7379" s="77">
        <v>1</v>
      </c>
      <c r="GM7379" s="77">
        <v>2025</v>
      </c>
      <c r="GN7379" s="77" t="s">
        <v>175</v>
      </c>
      <c r="GO7379" s="77">
        <v>0.13250000000000001</v>
      </c>
      <c r="GP7379" s="77">
        <v>3</v>
      </c>
      <c r="GQ7379" s="77">
        <v>0</v>
      </c>
      <c r="GR7379" s="77" t="s">
        <v>423</v>
      </c>
      <c r="GS7379" s="77">
        <v>0</v>
      </c>
      <c r="GT7379" s="77">
        <v>0</v>
      </c>
      <c r="GU7379" s="77">
        <v>0</v>
      </c>
      <c r="GV7379" s="77">
        <v>0</v>
      </c>
      <c r="GW7379" s="77">
        <v>0</v>
      </c>
      <c r="GX7379" s="77">
        <v>0</v>
      </c>
      <c r="GY7379" s="77">
        <v>0.1527377521613833</v>
      </c>
      <c r="GZ7379" s="77">
        <v>35.623037668071362</v>
      </c>
    </row>
    <row r="7380" spans="187:208" x14ac:dyDescent="0.25">
      <c r="GE7380" s="77" t="s">
        <v>425</v>
      </c>
      <c r="GF7380" s="77" t="s">
        <v>155</v>
      </c>
      <c r="GG7380" s="77" t="s">
        <v>487</v>
      </c>
      <c r="GH7380" s="77" t="s">
        <v>432</v>
      </c>
      <c r="GI7380" s="77">
        <v>2025</v>
      </c>
      <c r="GJ7380" s="77" t="s">
        <v>301</v>
      </c>
      <c r="GK7380" s="77">
        <v>8896.5159934285912</v>
      </c>
      <c r="GL7380" s="77">
        <v>1</v>
      </c>
      <c r="GM7380" s="77">
        <v>2025</v>
      </c>
      <c r="GN7380" s="77" t="s">
        <v>175</v>
      </c>
      <c r="GO7380" s="77">
        <v>5.3000000000000005E-2</v>
      </c>
      <c r="GP7380" s="77">
        <v>3</v>
      </c>
      <c r="GQ7380" s="77">
        <v>0</v>
      </c>
      <c r="GR7380" s="77" t="s">
        <v>423</v>
      </c>
      <c r="GS7380" s="77">
        <v>0</v>
      </c>
      <c r="GT7380" s="77">
        <v>0</v>
      </c>
      <c r="GU7380" s="77">
        <v>0</v>
      </c>
      <c r="GV7380" s="77">
        <v>0</v>
      </c>
      <c r="GW7380" s="77">
        <v>0</v>
      </c>
      <c r="GX7380" s="77">
        <v>0</v>
      </c>
      <c r="GY7380" s="77">
        <v>5.5966209081309407E-2</v>
      </c>
      <c r="GZ7380" s="77">
        <v>497.90427418343762</v>
      </c>
    </row>
    <row r="7381" spans="187:208" x14ac:dyDescent="0.25">
      <c r="GE7381" s="77" t="s">
        <v>422</v>
      </c>
      <c r="GF7381" s="77" t="s">
        <v>155</v>
      </c>
      <c r="GG7381" s="77" t="s">
        <v>487</v>
      </c>
      <c r="GH7381" s="77" t="s">
        <v>439</v>
      </c>
      <c r="GI7381" s="77">
        <v>2021</v>
      </c>
      <c r="GJ7381" s="77" t="s">
        <v>305</v>
      </c>
      <c r="GK7381" s="77">
        <v>0.6964182168121561</v>
      </c>
      <c r="GL7381" s="77">
        <v>1</v>
      </c>
      <c r="GM7381" s="77">
        <v>2021</v>
      </c>
      <c r="GN7381" s="77" t="s">
        <v>175</v>
      </c>
      <c r="GO7381" s="77">
        <v>0.13250000000000001</v>
      </c>
      <c r="GP7381" s="77">
        <v>3</v>
      </c>
      <c r="GQ7381" s="77">
        <v>0</v>
      </c>
      <c r="GR7381" s="77" t="s">
        <v>423</v>
      </c>
      <c r="GS7381" s="77">
        <v>0.1527377521613833</v>
      </c>
      <c r="GT7381" s="77">
        <v>0.10636935300012759</v>
      </c>
      <c r="GU7381" s="77">
        <v>0.1527377521613833</v>
      </c>
      <c r="GV7381" s="77">
        <v>0.10636935300012759</v>
      </c>
      <c r="GW7381" s="77">
        <v>0</v>
      </c>
      <c r="GX7381" s="77">
        <v>0</v>
      </c>
      <c r="GY7381" s="77">
        <v>0</v>
      </c>
      <c r="GZ7381" s="77">
        <v>0</v>
      </c>
    </row>
    <row r="7382" spans="187:208" x14ac:dyDescent="0.25">
      <c r="GE7382" s="77" t="s">
        <v>425</v>
      </c>
      <c r="GF7382" s="77" t="s">
        <v>155</v>
      </c>
      <c r="GG7382" s="77" t="s">
        <v>487</v>
      </c>
      <c r="GH7382" s="77" t="s">
        <v>439</v>
      </c>
      <c r="GI7382" s="77">
        <v>2021</v>
      </c>
      <c r="GJ7382" s="77" t="s">
        <v>301</v>
      </c>
      <c r="GK7382" s="77">
        <v>2.9419641522809949</v>
      </c>
      <c r="GL7382" s="77">
        <v>1</v>
      </c>
      <c r="GM7382" s="77">
        <v>2021</v>
      </c>
      <c r="GN7382" s="77" t="s">
        <v>175</v>
      </c>
      <c r="GO7382" s="77">
        <v>5.3000000000000005E-2</v>
      </c>
      <c r="GP7382" s="77">
        <v>3</v>
      </c>
      <c r="GQ7382" s="77">
        <v>0</v>
      </c>
      <c r="GR7382" s="77" t="s">
        <v>423</v>
      </c>
      <c r="GS7382" s="77">
        <v>5.5966209081309407E-2</v>
      </c>
      <c r="GT7382" s="77">
        <v>0.16465058085627535</v>
      </c>
      <c r="GU7382" s="77">
        <v>5.5966209081309407E-2</v>
      </c>
      <c r="GV7382" s="77">
        <v>0.16465058085627535</v>
      </c>
      <c r="GW7382" s="77">
        <v>0</v>
      </c>
      <c r="GX7382" s="77">
        <v>0</v>
      </c>
      <c r="GY7382" s="77">
        <v>0</v>
      </c>
      <c r="GZ7382" s="77">
        <v>0</v>
      </c>
    </row>
    <row r="7383" spans="187:208" x14ac:dyDescent="0.25">
      <c r="GE7383" s="77" t="s">
        <v>427</v>
      </c>
      <c r="GF7383" s="77" t="s">
        <v>155</v>
      </c>
      <c r="GG7383" s="77" t="s">
        <v>487</v>
      </c>
      <c r="GH7383" s="77" t="s">
        <v>439</v>
      </c>
      <c r="GI7383" s="77">
        <v>2021</v>
      </c>
      <c r="GJ7383" s="77" t="s">
        <v>303</v>
      </c>
      <c r="GK7383" s="77">
        <v>1.602175962208308</v>
      </c>
      <c r="GL7383" s="77">
        <v>1</v>
      </c>
      <c r="GM7383" s="77">
        <v>2021</v>
      </c>
      <c r="GN7383" s="77" t="s">
        <v>175</v>
      </c>
      <c r="GO7383" s="77">
        <v>5.3000000000000005E-2</v>
      </c>
      <c r="GP7383" s="77">
        <v>3</v>
      </c>
      <c r="GQ7383" s="77">
        <v>0</v>
      </c>
      <c r="GR7383" s="77" t="s">
        <v>423</v>
      </c>
      <c r="GS7383" s="77">
        <v>5.5966209081309407E-2</v>
      </c>
      <c r="GT7383" s="77">
        <v>8.9667714885998243E-2</v>
      </c>
      <c r="GU7383" s="77">
        <v>5.5966209081309407E-2</v>
      </c>
      <c r="GV7383" s="77">
        <v>8.9667714885998243E-2</v>
      </c>
      <c r="GW7383" s="77">
        <v>0</v>
      </c>
      <c r="GX7383" s="77">
        <v>0</v>
      </c>
      <c r="GY7383" s="77">
        <v>0</v>
      </c>
      <c r="GZ7383" s="77">
        <v>0</v>
      </c>
    </row>
    <row r="7384" spans="187:208" x14ac:dyDescent="0.25">
      <c r="GE7384" s="77" t="s">
        <v>422</v>
      </c>
      <c r="GF7384" s="77" t="s">
        <v>155</v>
      </c>
      <c r="GG7384" s="77" t="s">
        <v>487</v>
      </c>
      <c r="GH7384" s="77" t="s">
        <v>439</v>
      </c>
      <c r="GI7384" s="77">
        <v>2022</v>
      </c>
      <c r="GJ7384" s="77" t="s">
        <v>305</v>
      </c>
      <c r="GK7384" s="77">
        <v>0.6964182168121561</v>
      </c>
      <c r="GL7384" s="77">
        <v>1</v>
      </c>
      <c r="GM7384" s="77">
        <v>2022</v>
      </c>
      <c r="GN7384" s="77" t="s">
        <v>175</v>
      </c>
      <c r="GO7384" s="77">
        <v>0.13250000000000001</v>
      </c>
      <c r="GP7384" s="77">
        <v>3</v>
      </c>
      <c r="GQ7384" s="77">
        <v>0</v>
      </c>
      <c r="GR7384" s="77" t="s">
        <v>423</v>
      </c>
      <c r="GS7384" s="77">
        <v>0.1527377521613833</v>
      </c>
      <c r="GT7384" s="77">
        <v>0.10636935300012759</v>
      </c>
      <c r="GU7384" s="77">
        <v>0.1527377521613833</v>
      </c>
      <c r="GV7384" s="77">
        <v>0.10636935300012759</v>
      </c>
      <c r="GW7384" s="77">
        <v>0.1527377521613833</v>
      </c>
      <c r="GX7384" s="77">
        <v>0.10636935300012759</v>
      </c>
      <c r="GY7384" s="77">
        <v>0</v>
      </c>
      <c r="GZ7384" s="77">
        <v>0</v>
      </c>
    </row>
    <row r="7385" spans="187:208" x14ac:dyDescent="0.25">
      <c r="GE7385" s="77" t="s">
        <v>425</v>
      </c>
      <c r="GF7385" s="77" t="s">
        <v>155</v>
      </c>
      <c r="GG7385" s="77" t="s">
        <v>487</v>
      </c>
      <c r="GH7385" s="77" t="s">
        <v>439</v>
      </c>
      <c r="GI7385" s="77">
        <v>2022</v>
      </c>
      <c r="GJ7385" s="77" t="s">
        <v>301</v>
      </c>
      <c r="GK7385" s="77">
        <v>2.9419641522809949</v>
      </c>
      <c r="GL7385" s="77">
        <v>1</v>
      </c>
      <c r="GM7385" s="77">
        <v>2022</v>
      </c>
      <c r="GN7385" s="77" t="s">
        <v>175</v>
      </c>
      <c r="GO7385" s="77">
        <v>5.3000000000000005E-2</v>
      </c>
      <c r="GP7385" s="77">
        <v>3</v>
      </c>
      <c r="GQ7385" s="77">
        <v>0</v>
      </c>
      <c r="GR7385" s="77" t="s">
        <v>423</v>
      </c>
      <c r="GS7385" s="77">
        <v>5.5966209081309407E-2</v>
      </c>
      <c r="GT7385" s="77">
        <v>0.16465058085627535</v>
      </c>
      <c r="GU7385" s="77">
        <v>5.5966209081309407E-2</v>
      </c>
      <c r="GV7385" s="77">
        <v>0.16465058085627535</v>
      </c>
      <c r="GW7385" s="77">
        <v>5.5966209081309407E-2</v>
      </c>
      <c r="GX7385" s="77">
        <v>0.16465058085627535</v>
      </c>
      <c r="GY7385" s="77">
        <v>0</v>
      </c>
      <c r="GZ7385" s="77">
        <v>0</v>
      </c>
    </row>
    <row r="7386" spans="187:208" x14ac:dyDescent="0.25">
      <c r="GE7386" s="77" t="s">
        <v>427</v>
      </c>
      <c r="GF7386" s="77" t="s">
        <v>155</v>
      </c>
      <c r="GG7386" s="77" t="s">
        <v>487</v>
      </c>
      <c r="GH7386" s="77" t="s">
        <v>439</v>
      </c>
      <c r="GI7386" s="77">
        <v>2022</v>
      </c>
      <c r="GJ7386" s="77" t="s">
        <v>303</v>
      </c>
      <c r="GK7386" s="77">
        <v>1.602175962208308</v>
      </c>
      <c r="GL7386" s="77">
        <v>1</v>
      </c>
      <c r="GM7386" s="77">
        <v>2022</v>
      </c>
      <c r="GN7386" s="77" t="s">
        <v>175</v>
      </c>
      <c r="GO7386" s="77">
        <v>5.3000000000000005E-2</v>
      </c>
      <c r="GP7386" s="77">
        <v>3</v>
      </c>
      <c r="GQ7386" s="77">
        <v>0</v>
      </c>
      <c r="GR7386" s="77" t="s">
        <v>423</v>
      </c>
      <c r="GS7386" s="77">
        <v>5.5966209081309407E-2</v>
      </c>
      <c r="GT7386" s="77">
        <v>8.9667714885998243E-2</v>
      </c>
      <c r="GU7386" s="77">
        <v>5.5966209081309407E-2</v>
      </c>
      <c r="GV7386" s="77">
        <v>8.9667714885998243E-2</v>
      </c>
      <c r="GW7386" s="77">
        <v>5.5966209081309407E-2</v>
      </c>
      <c r="GX7386" s="77">
        <v>8.9667714885998243E-2</v>
      </c>
      <c r="GY7386" s="77">
        <v>0</v>
      </c>
      <c r="GZ7386" s="77">
        <v>0</v>
      </c>
    </row>
    <row r="7387" spans="187:208" x14ac:dyDescent="0.25">
      <c r="GE7387" s="77" t="s">
        <v>422</v>
      </c>
      <c r="GF7387" s="77" t="s">
        <v>155</v>
      </c>
      <c r="GG7387" s="77" t="s">
        <v>487</v>
      </c>
      <c r="GH7387" s="77" t="s">
        <v>439</v>
      </c>
      <c r="GI7387" s="77">
        <v>2023</v>
      </c>
      <c r="GJ7387" s="77" t="s">
        <v>305</v>
      </c>
      <c r="GK7387" s="77">
        <v>0.7189601678581975</v>
      </c>
      <c r="GL7387" s="77">
        <v>1</v>
      </c>
      <c r="GM7387" s="77">
        <v>2023</v>
      </c>
      <c r="GN7387" s="77" t="s">
        <v>175</v>
      </c>
      <c r="GO7387" s="77">
        <v>0.13250000000000001</v>
      </c>
      <c r="GP7387" s="77">
        <v>3</v>
      </c>
      <c r="GQ7387" s="77">
        <v>0</v>
      </c>
      <c r="GR7387" s="77" t="s">
        <v>423</v>
      </c>
      <c r="GS7387" s="77">
        <v>0</v>
      </c>
      <c r="GT7387" s="77">
        <v>0</v>
      </c>
      <c r="GU7387" s="77">
        <v>0.1527377521613833</v>
      </c>
      <c r="GV7387" s="77">
        <v>0.1098123599322319</v>
      </c>
      <c r="GW7387" s="77">
        <v>0.1527377521613833</v>
      </c>
      <c r="GX7387" s="77">
        <v>0.1098123599322319</v>
      </c>
      <c r="GY7387" s="77">
        <v>0.1527377521613833</v>
      </c>
      <c r="GZ7387" s="77">
        <v>0.1098123599322319</v>
      </c>
    </row>
    <row r="7388" spans="187:208" x14ac:dyDescent="0.25">
      <c r="GE7388" s="77" t="s">
        <v>425</v>
      </c>
      <c r="GF7388" s="77" t="s">
        <v>155</v>
      </c>
      <c r="GG7388" s="77" t="s">
        <v>487</v>
      </c>
      <c r="GH7388" s="77" t="s">
        <v>439</v>
      </c>
      <c r="GI7388" s="77">
        <v>2023</v>
      </c>
      <c r="GJ7388" s="77" t="s">
        <v>301</v>
      </c>
      <c r="GK7388" s="77">
        <v>3.0714971986151611</v>
      </c>
      <c r="GL7388" s="77">
        <v>1</v>
      </c>
      <c r="GM7388" s="77">
        <v>2023</v>
      </c>
      <c r="GN7388" s="77" t="s">
        <v>175</v>
      </c>
      <c r="GO7388" s="77">
        <v>5.3000000000000005E-2</v>
      </c>
      <c r="GP7388" s="77">
        <v>3</v>
      </c>
      <c r="GQ7388" s="77">
        <v>0</v>
      </c>
      <c r="GR7388" s="77" t="s">
        <v>423</v>
      </c>
      <c r="GS7388" s="77">
        <v>0</v>
      </c>
      <c r="GT7388" s="77">
        <v>0</v>
      </c>
      <c r="GU7388" s="77">
        <v>5.5966209081309407E-2</v>
      </c>
      <c r="GV7388" s="77">
        <v>0.17190005441035222</v>
      </c>
      <c r="GW7388" s="77">
        <v>5.5966209081309407E-2</v>
      </c>
      <c r="GX7388" s="77">
        <v>0.17190005441035222</v>
      </c>
      <c r="GY7388" s="77">
        <v>5.5966209081309407E-2</v>
      </c>
      <c r="GZ7388" s="77">
        <v>0.17190005441035222</v>
      </c>
    </row>
    <row r="7389" spans="187:208" x14ac:dyDescent="0.25">
      <c r="GE7389" s="77" t="s">
        <v>427</v>
      </c>
      <c r="GF7389" s="77" t="s">
        <v>155</v>
      </c>
      <c r="GG7389" s="77" t="s">
        <v>487</v>
      </c>
      <c r="GH7389" s="77" t="s">
        <v>439</v>
      </c>
      <c r="GI7389" s="77">
        <v>2023</v>
      </c>
      <c r="GJ7389" s="77" t="s">
        <v>303</v>
      </c>
      <c r="GK7389" s="77">
        <v>1.6845772405344459</v>
      </c>
      <c r="GL7389" s="77">
        <v>1</v>
      </c>
      <c r="GM7389" s="77">
        <v>2023</v>
      </c>
      <c r="GN7389" s="77" t="s">
        <v>175</v>
      </c>
      <c r="GO7389" s="77">
        <v>5.3000000000000005E-2</v>
      </c>
      <c r="GP7389" s="77">
        <v>3</v>
      </c>
      <c r="GQ7389" s="77">
        <v>0</v>
      </c>
      <c r="GR7389" s="77" t="s">
        <v>423</v>
      </c>
      <c r="GS7389" s="77">
        <v>0</v>
      </c>
      <c r="GT7389" s="77">
        <v>0</v>
      </c>
      <c r="GU7389" s="77">
        <v>5.5966209081309407E-2</v>
      </c>
      <c r="GV7389" s="77">
        <v>9.4279402057366041E-2</v>
      </c>
      <c r="GW7389" s="77">
        <v>5.5966209081309407E-2</v>
      </c>
      <c r="GX7389" s="77">
        <v>9.4279402057366041E-2</v>
      </c>
      <c r="GY7389" s="77">
        <v>5.5966209081309407E-2</v>
      </c>
      <c r="GZ7389" s="77">
        <v>9.4279402057366041E-2</v>
      </c>
    </row>
    <row r="7390" spans="187:208" x14ac:dyDescent="0.25">
      <c r="GE7390" s="77" t="s">
        <v>422</v>
      </c>
      <c r="GF7390" s="77" t="s">
        <v>155</v>
      </c>
      <c r="GG7390" s="77" t="s">
        <v>487</v>
      </c>
      <c r="GH7390" s="77" t="s">
        <v>439</v>
      </c>
      <c r="GI7390" s="77">
        <v>2024</v>
      </c>
      <c r="GJ7390" s="77" t="s">
        <v>305</v>
      </c>
      <c r="GK7390" s="77">
        <v>0.7189601678581975</v>
      </c>
      <c r="GL7390" s="77">
        <v>1</v>
      </c>
      <c r="GM7390" s="77">
        <v>2024</v>
      </c>
      <c r="GN7390" s="77" t="s">
        <v>175</v>
      </c>
      <c r="GO7390" s="77">
        <v>0.13250000000000001</v>
      </c>
      <c r="GP7390" s="77">
        <v>3</v>
      </c>
      <c r="GQ7390" s="77">
        <v>0</v>
      </c>
      <c r="GR7390" s="77" t="s">
        <v>423</v>
      </c>
      <c r="GS7390" s="77">
        <v>0</v>
      </c>
      <c r="GT7390" s="77">
        <v>0</v>
      </c>
      <c r="GU7390" s="77">
        <v>0</v>
      </c>
      <c r="GV7390" s="77">
        <v>0</v>
      </c>
      <c r="GW7390" s="77">
        <v>0.1527377521613833</v>
      </c>
      <c r="GX7390" s="77">
        <v>0.1098123599322319</v>
      </c>
      <c r="GY7390" s="77">
        <v>0.1527377521613833</v>
      </c>
      <c r="GZ7390" s="77">
        <v>0.1098123599322319</v>
      </c>
    </row>
    <row r="7391" spans="187:208" x14ac:dyDescent="0.25">
      <c r="GE7391" s="77" t="s">
        <v>425</v>
      </c>
      <c r="GF7391" s="77" t="s">
        <v>155</v>
      </c>
      <c r="GG7391" s="77" t="s">
        <v>487</v>
      </c>
      <c r="GH7391" s="77" t="s">
        <v>439</v>
      </c>
      <c r="GI7391" s="77">
        <v>2024</v>
      </c>
      <c r="GJ7391" s="77" t="s">
        <v>301</v>
      </c>
      <c r="GK7391" s="77">
        <v>3.0714971986151611</v>
      </c>
      <c r="GL7391" s="77">
        <v>1</v>
      </c>
      <c r="GM7391" s="77">
        <v>2024</v>
      </c>
      <c r="GN7391" s="77" t="s">
        <v>175</v>
      </c>
      <c r="GO7391" s="77">
        <v>5.3000000000000005E-2</v>
      </c>
      <c r="GP7391" s="77">
        <v>3</v>
      </c>
      <c r="GQ7391" s="77">
        <v>0</v>
      </c>
      <c r="GR7391" s="77" t="s">
        <v>423</v>
      </c>
      <c r="GS7391" s="77">
        <v>0</v>
      </c>
      <c r="GT7391" s="77">
        <v>0</v>
      </c>
      <c r="GU7391" s="77">
        <v>0</v>
      </c>
      <c r="GV7391" s="77">
        <v>0</v>
      </c>
      <c r="GW7391" s="77">
        <v>5.5966209081309407E-2</v>
      </c>
      <c r="GX7391" s="77">
        <v>0.17190005441035222</v>
      </c>
      <c r="GY7391" s="77">
        <v>5.5966209081309407E-2</v>
      </c>
      <c r="GZ7391" s="77">
        <v>0.17190005441035222</v>
      </c>
    </row>
    <row r="7392" spans="187:208" x14ac:dyDescent="0.25">
      <c r="GE7392" s="77" t="s">
        <v>427</v>
      </c>
      <c r="GF7392" s="77" t="s">
        <v>155</v>
      </c>
      <c r="GG7392" s="77" t="s">
        <v>487</v>
      </c>
      <c r="GH7392" s="77" t="s">
        <v>439</v>
      </c>
      <c r="GI7392" s="77">
        <v>2024</v>
      </c>
      <c r="GJ7392" s="77" t="s">
        <v>303</v>
      </c>
      <c r="GK7392" s="77">
        <v>1.6845772405344459</v>
      </c>
      <c r="GL7392" s="77">
        <v>1</v>
      </c>
      <c r="GM7392" s="77">
        <v>2024</v>
      </c>
      <c r="GN7392" s="77" t="s">
        <v>175</v>
      </c>
      <c r="GO7392" s="77">
        <v>5.3000000000000005E-2</v>
      </c>
      <c r="GP7392" s="77">
        <v>3</v>
      </c>
      <c r="GQ7392" s="77">
        <v>0</v>
      </c>
      <c r="GR7392" s="77" t="s">
        <v>423</v>
      </c>
      <c r="GS7392" s="77">
        <v>0</v>
      </c>
      <c r="GT7392" s="77">
        <v>0</v>
      </c>
      <c r="GU7392" s="77">
        <v>0</v>
      </c>
      <c r="GV7392" s="77">
        <v>0</v>
      </c>
      <c r="GW7392" s="77">
        <v>5.5966209081309407E-2</v>
      </c>
      <c r="GX7392" s="77">
        <v>9.4279402057366041E-2</v>
      </c>
      <c r="GY7392" s="77">
        <v>5.5966209081309407E-2</v>
      </c>
      <c r="GZ7392" s="77">
        <v>9.4279402057366041E-2</v>
      </c>
    </row>
    <row r="7393" spans="187:208" x14ac:dyDescent="0.25">
      <c r="GE7393" s="77" t="s">
        <v>422</v>
      </c>
      <c r="GF7393" s="77" t="s">
        <v>155</v>
      </c>
      <c r="GG7393" s="77" t="s">
        <v>487</v>
      </c>
      <c r="GH7393" s="77" t="s">
        <v>439</v>
      </c>
      <c r="GI7393" s="77">
        <v>2025</v>
      </c>
      <c r="GJ7393" s="77" t="s">
        <v>305</v>
      </c>
      <c r="GK7393" s="77">
        <v>0.7189601678581975</v>
      </c>
      <c r="GL7393" s="77">
        <v>1</v>
      </c>
      <c r="GM7393" s="77">
        <v>2025</v>
      </c>
      <c r="GN7393" s="77" t="s">
        <v>175</v>
      </c>
      <c r="GO7393" s="77">
        <v>0.13250000000000001</v>
      </c>
      <c r="GP7393" s="77">
        <v>3</v>
      </c>
      <c r="GQ7393" s="77">
        <v>0</v>
      </c>
      <c r="GR7393" s="77" t="s">
        <v>423</v>
      </c>
      <c r="GS7393" s="77">
        <v>0</v>
      </c>
      <c r="GT7393" s="77">
        <v>0</v>
      </c>
      <c r="GU7393" s="77">
        <v>0</v>
      </c>
      <c r="GV7393" s="77">
        <v>0</v>
      </c>
      <c r="GW7393" s="77">
        <v>0</v>
      </c>
      <c r="GX7393" s="77">
        <v>0</v>
      </c>
      <c r="GY7393" s="77">
        <v>0.1527377521613833</v>
      </c>
      <c r="GZ7393" s="77">
        <v>0.1098123599322319</v>
      </c>
    </row>
    <row r="7394" spans="187:208" x14ac:dyDescent="0.25">
      <c r="GE7394" s="77" t="s">
        <v>425</v>
      </c>
      <c r="GF7394" s="77" t="s">
        <v>155</v>
      </c>
      <c r="GG7394" s="77" t="s">
        <v>487</v>
      </c>
      <c r="GH7394" s="77" t="s">
        <v>439</v>
      </c>
      <c r="GI7394" s="77">
        <v>2025</v>
      </c>
      <c r="GJ7394" s="77" t="s">
        <v>301</v>
      </c>
      <c r="GK7394" s="77">
        <v>3.0714971986151611</v>
      </c>
      <c r="GL7394" s="77">
        <v>1</v>
      </c>
      <c r="GM7394" s="77">
        <v>2025</v>
      </c>
      <c r="GN7394" s="77" t="s">
        <v>175</v>
      </c>
      <c r="GO7394" s="77">
        <v>5.3000000000000005E-2</v>
      </c>
      <c r="GP7394" s="77">
        <v>3</v>
      </c>
      <c r="GQ7394" s="77">
        <v>0</v>
      </c>
      <c r="GR7394" s="77" t="s">
        <v>423</v>
      </c>
      <c r="GS7394" s="77">
        <v>0</v>
      </c>
      <c r="GT7394" s="77">
        <v>0</v>
      </c>
      <c r="GU7394" s="77">
        <v>0</v>
      </c>
      <c r="GV7394" s="77">
        <v>0</v>
      </c>
      <c r="GW7394" s="77">
        <v>0</v>
      </c>
      <c r="GX7394" s="77">
        <v>0</v>
      </c>
      <c r="GY7394" s="77">
        <v>5.5966209081309407E-2</v>
      </c>
      <c r="GZ7394" s="77">
        <v>0.17190005441035222</v>
      </c>
    </row>
    <row r="7395" spans="187:208" x14ac:dyDescent="0.25">
      <c r="GE7395" s="77" t="s">
        <v>427</v>
      </c>
      <c r="GF7395" s="77" t="s">
        <v>155</v>
      </c>
      <c r="GG7395" s="77" t="s">
        <v>487</v>
      </c>
      <c r="GH7395" s="77" t="s">
        <v>439</v>
      </c>
      <c r="GI7395" s="77">
        <v>2025</v>
      </c>
      <c r="GJ7395" s="77" t="s">
        <v>303</v>
      </c>
      <c r="GK7395" s="77">
        <v>1.6845772405344459</v>
      </c>
      <c r="GL7395" s="77">
        <v>1</v>
      </c>
      <c r="GM7395" s="77">
        <v>2025</v>
      </c>
      <c r="GN7395" s="77" t="s">
        <v>175</v>
      </c>
      <c r="GO7395" s="77">
        <v>5.3000000000000005E-2</v>
      </c>
      <c r="GP7395" s="77">
        <v>3</v>
      </c>
      <c r="GQ7395" s="77">
        <v>0</v>
      </c>
      <c r="GR7395" s="77" t="s">
        <v>423</v>
      </c>
      <c r="GS7395" s="77">
        <v>0</v>
      </c>
      <c r="GT7395" s="77">
        <v>0</v>
      </c>
      <c r="GU7395" s="77">
        <v>0</v>
      </c>
      <c r="GV7395" s="77">
        <v>0</v>
      </c>
      <c r="GW7395" s="77">
        <v>0</v>
      </c>
      <c r="GX7395" s="77">
        <v>0</v>
      </c>
      <c r="GY7395" s="77">
        <v>5.5966209081309407E-2</v>
      </c>
      <c r="GZ7395" s="77">
        <v>9.4279402057366041E-2</v>
      </c>
    </row>
    <row r="7396" spans="187:208" x14ac:dyDescent="0.25">
      <c r="GE7396" s="77" t="s">
        <v>422</v>
      </c>
      <c r="GF7396" s="77" t="s">
        <v>155</v>
      </c>
      <c r="GG7396" s="77" t="s">
        <v>487</v>
      </c>
      <c r="GH7396" s="77" t="s">
        <v>446</v>
      </c>
      <c r="GI7396" s="77">
        <v>2021</v>
      </c>
      <c r="GJ7396" s="77" t="s">
        <v>305</v>
      </c>
      <c r="GK7396" s="77">
        <v>3.6425060683954409E-2</v>
      </c>
      <c r="GL7396" s="77">
        <v>1</v>
      </c>
      <c r="GM7396" s="77">
        <v>2021</v>
      </c>
      <c r="GN7396" s="77" t="s">
        <v>175</v>
      </c>
      <c r="GO7396" s="77">
        <v>0.13250000000000001</v>
      </c>
      <c r="GP7396" s="77">
        <v>3</v>
      </c>
      <c r="GQ7396" s="77">
        <v>0</v>
      </c>
      <c r="GR7396" s="77" t="s">
        <v>423</v>
      </c>
      <c r="GS7396" s="77">
        <v>0.1527377521613833</v>
      </c>
      <c r="GT7396" s="77">
        <v>5.5634818912091754E-3</v>
      </c>
      <c r="GU7396" s="77">
        <v>0.1527377521613833</v>
      </c>
      <c r="GV7396" s="77">
        <v>5.5634818912091754E-3</v>
      </c>
      <c r="GW7396" s="77">
        <v>0</v>
      </c>
      <c r="GX7396" s="77">
        <v>0</v>
      </c>
      <c r="GY7396" s="77">
        <v>0</v>
      </c>
      <c r="GZ7396" s="77">
        <v>0</v>
      </c>
    </row>
    <row r="7397" spans="187:208" x14ac:dyDescent="0.25">
      <c r="GE7397" s="77" t="s">
        <v>425</v>
      </c>
      <c r="GF7397" s="77" t="s">
        <v>155</v>
      </c>
      <c r="GG7397" s="77" t="s">
        <v>487</v>
      </c>
      <c r="GH7397" s="77" t="s">
        <v>446</v>
      </c>
      <c r="GI7397" s="77">
        <v>2021</v>
      </c>
      <c r="GJ7397" s="77" t="s">
        <v>301</v>
      </c>
      <c r="GK7397" s="77">
        <v>1.5808724525429431E-3</v>
      </c>
      <c r="GL7397" s="77">
        <v>1</v>
      </c>
      <c r="GM7397" s="77">
        <v>2021</v>
      </c>
      <c r="GN7397" s="77" t="s">
        <v>175</v>
      </c>
      <c r="GO7397" s="77">
        <v>5.3000000000000005E-2</v>
      </c>
      <c r="GP7397" s="77">
        <v>3</v>
      </c>
      <c r="GQ7397" s="77">
        <v>0</v>
      </c>
      <c r="GR7397" s="77" t="s">
        <v>423</v>
      </c>
      <c r="GS7397" s="77">
        <v>5.5966209081309407E-2</v>
      </c>
      <c r="GT7397" s="77">
        <v>8.8475438209900735E-5</v>
      </c>
      <c r="GU7397" s="77">
        <v>5.5966209081309407E-2</v>
      </c>
      <c r="GV7397" s="77">
        <v>8.8475438209900735E-5</v>
      </c>
      <c r="GW7397" s="77">
        <v>0</v>
      </c>
      <c r="GX7397" s="77">
        <v>0</v>
      </c>
      <c r="GY7397" s="77">
        <v>0</v>
      </c>
      <c r="GZ7397" s="77">
        <v>0</v>
      </c>
    </row>
    <row r="7398" spans="187:208" x14ac:dyDescent="0.25">
      <c r="GE7398" s="77" t="s">
        <v>427</v>
      </c>
      <c r="GF7398" s="77" t="s">
        <v>155</v>
      </c>
      <c r="GG7398" s="77" t="s">
        <v>487</v>
      </c>
      <c r="GH7398" s="77" t="s">
        <v>446</v>
      </c>
      <c r="GI7398" s="77">
        <v>2021</v>
      </c>
      <c r="GJ7398" s="77" t="s">
        <v>303</v>
      </c>
      <c r="GK7398" s="77">
        <v>3.9894642198450257E-2</v>
      </c>
      <c r="GL7398" s="77">
        <v>1</v>
      </c>
      <c r="GM7398" s="77">
        <v>2021</v>
      </c>
      <c r="GN7398" s="77" t="s">
        <v>175</v>
      </c>
      <c r="GO7398" s="77">
        <v>5.3000000000000005E-2</v>
      </c>
      <c r="GP7398" s="77">
        <v>3</v>
      </c>
      <c r="GQ7398" s="77">
        <v>0</v>
      </c>
      <c r="GR7398" s="77" t="s">
        <v>423</v>
      </c>
      <c r="GS7398" s="77">
        <v>5.5966209081309407E-2</v>
      </c>
      <c r="GT7398" s="77">
        <v>2.2327518865024962E-3</v>
      </c>
      <c r="GU7398" s="77">
        <v>5.5966209081309407E-2</v>
      </c>
      <c r="GV7398" s="77">
        <v>2.2327518865024962E-3</v>
      </c>
      <c r="GW7398" s="77">
        <v>0</v>
      </c>
      <c r="GX7398" s="77">
        <v>0</v>
      </c>
      <c r="GY7398" s="77">
        <v>0</v>
      </c>
      <c r="GZ7398" s="77">
        <v>0</v>
      </c>
    </row>
    <row r="7399" spans="187:208" x14ac:dyDescent="0.25">
      <c r="GE7399" s="77" t="s">
        <v>422</v>
      </c>
      <c r="GF7399" s="77" t="s">
        <v>155</v>
      </c>
      <c r="GG7399" s="77" t="s">
        <v>487</v>
      </c>
      <c r="GH7399" s="77" t="s">
        <v>446</v>
      </c>
      <c r="GI7399" s="77">
        <v>2022</v>
      </c>
      <c r="GJ7399" s="77" t="s">
        <v>305</v>
      </c>
      <c r="GK7399" s="77">
        <v>3.6425060683954409E-2</v>
      </c>
      <c r="GL7399" s="77">
        <v>1</v>
      </c>
      <c r="GM7399" s="77">
        <v>2022</v>
      </c>
      <c r="GN7399" s="77" t="s">
        <v>175</v>
      </c>
      <c r="GO7399" s="77">
        <v>0.13250000000000001</v>
      </c>
      <c r="GP7399" s="77">
        <v>3</v>
      </c>
      <c r="GQ7399" s="77">
        <v>0</v>
      </c>
      <c r="GR7399" s="77" t="s">
        <v>423</v>
      </c>
      <c r="GS7399" s="77">
        <v>0.1527377521613833</v>
      </c>
      <c r="GT7399" s="77">
        <v>5.5634818912091754E-3</v>
      </c>
      <c r="GU7399" s="77">
        <v>0.1527377521613833</v>
      </c>
      <c r="GV7399" s="77">
        <v>5.5634818912091754E-3</v>
      </c>
      <c r="GW7399" s="77">
        <v>0.1527377521613833</v>
      </c>
      <c r="GX7399" s="77">
        <v>5.5634818912091754E-3</v>
      </c>
      <c r="GY7399" s="77">
        <v>0</v>
      </c>
      <c r="GZ7399" s="77">
        <v>0</v>
      </c>
    </row>
    <row r="7400" spans="187:208" x14ac:dyDescent="0.25">
      <c r="GE7400" s="77" t="s">
        <v>425</v>
      </c>
      <c r="GF7400" s="77" t="s">
        <v>155</v>
      </c>
      <c r="GG7400" s="77" t="s">
        <v>487</v>
      </c>
      <c r="GH7400" s="77" t="s">
        <v>446</v>
      </c>
      <c r="GI7400" s="77">
        <v>2022</v>
      </c>
      <c r="GJ7400" s="77" t="s">
        <v>301</v>
      </c>
      <c r="GK7400" s="77">
        <v>1.5808724525429431E-3</v>
      </c>
      <c r="GL7400" s="77">
        <v>1</v>
      </c>
      <c r="GM7400" s="77">
        <v>2022</v>
      </c>
      <c r="GN7400" s="77" t="s">
        <v>175</v>
      </c>
      <c r="GO7400" s="77">
        <v>5.3000000000000005E-2</v>
      </c>
      <c r="GP7400" s="77">
        <v>3</v>
      </c>
      <c r="GQ7400" s="77">
        <v>0</v>
      </c>
      <c r="GR7400" s="77" t="s">
        <v>423</v>
      </c>
      <c r="GS7400" s="77">
        <v>5.5966209081309407E-2</v>
      </c>
      <c r="GT7400" s="77">
        <v>8.8475438209900735E-5</v>
      </c>
      <c r="GU7400" s="77">
        <v>5.5966209081309407E-2</v>
      </c>
      <c r="GV7400" s="77">
        <v>8.8475438209900735E-5</v>
      </c>
      <c r="GW7400" s="77">
        <v>5.5966209081309407E-2</v>
      </c>
      <c r="GX7400" s="77">
        <v>8.8475438209900735E-5</v>
      </c>
      <c r="GY7400" s="77">
        <v>0</v>
      </c>
      <c r="GZ7400" s="77">
        <v>0</v>
      </c>
    </row>
    <row r="7401" spans="187:208" x14ac:dyDescent="0.25">
      <c r="GE7401" s="77" t="s">
        <v>427</v>
      </c>
      <c r="GF7401" s="77" t="s">
        <v>155</v>
      </c>
      <c r="GG7401" s="77" t="s">
        <v>487</v>
      </c>
      <c r="GH7401" s="77" t="s">
        <v>446</v>
      </c>
      <c r="GI7401" s="77">
        <v>2022</v>
      </c>
      <c r="GJ7401" s="77" t="s">
        <v>303</v>
      </c>
      <c r="GK7401" s="77">
        <v>3.9894642198450257E-2</v>
      </c>
      <c r="GL7401" s="77">
        <v>1</v>
      </c>
      <c r="GM7401" s="77">
        <v>2022</v>
      </c>
      <c r="GN7401" s="77" t="s">
        <v>175</v>
      </c>
      <c r="GO7401" s="77">
        <v>5.3000000000000005E-2</v>
      </c>
      <c r="GP7401" s="77">
        <v>3</v>
      </c>
      <c r="GQ7401" s="77">
        <v>0</v>
      </c>
      <c r="GR7401" s="77" t="s">
        <v>423</v>
      </c>
      <c r="GS7401" s="77">
        <v>5.5966209081309407E-2</v>
      </c>
      <c r="GT7401" s="77">
        <v>2.2327518865024962E-3</v>
      </c>
      <c r="GU7401" s="77">
        <v>5.5966209081309407E-2</v>
      </c>
      <c r="GV7401" s="77">
        <v>2.2327518865024962E-3</v>
      </c>
      <c r="GW7401" s="77">
        <v>5.5966209081309407E-2</v>
      </c>
      <c r="GX7401" s="77">
        <v>2.2327518865024962E-3</v>
      </c>
      <c r="GY7401" s="77">
        <v>0</v>
      </c>
      <c r="GZ7401" s="77">
        <v>0</v>
      </c>
    </row>
    <row r="7402" spans="187:208" x14ac:dyDescent="0.25">
      <c r="GE7402" s="77" t="s">
        <v>422</v>
      </c>
      <c r="GF7402" s="77" t="s">
        <v>155</v>
      </c>
      <c r="GG7402" s="77" t="s">
        <v>487</v>
      </c>
      <c r="GH7402" s="77" t="s">
        <v>446</v>
      </c>
      <c r="GI7402" s="77">
        <v>2023</v>
      </c>
      <c r="GJ7402" s="77" t="s">
        <v>305</v>
      </c>
      <c r="GK7402" s="77">
        <v>3.7590224611390541E-2</v>
      </c>
      <c r="GL7402" s="77">
        <v>1</v>
      </c>
      <c r="GM7402" s="77">
        <v>2023</v>
      </c>
      <c r="GN7402" s="77" t="s">
        <v>175</v>
      </c>
      <c r="GO7402" s="77">
        <v>0.13250000000000001</v>
      </c>
      <c r="GP7402" s="77">
        <v>3</v>
      </c>
      <c r="GQ7402" s="77">
        <v>0</v>
      </c>
      <c r="GR7402" s="77" t="s">
        <v>423</v>
      </c>
      <c r="GS7402" s="77">
        <v>0</v>
      </c>
      <c r="GT7402" s="77">
        <v>0</v>
      </c>
      <c r="GU7402" s="77">
        <v>0.1527377521613833</v>
      </c>
      <c r="GV7402" s="77">
        <v>5.7414464103852994E-3</v>
      </c>
      <c r="GW7402" s="77">
        <v>0.1527377521613833</v>
      </c>
      <c r="GX7402" s="77">
        <v>5.7414464103852994E-3</v>
      </c>
      <c r="GY7402" s="77">
        <v>0.1527377521613833</v>
      </c>
      <c r="GZ7402" s="77">
        <v>5.7414464103852994E-3</v>
      </c>
    </row>
    <row r="7403" spans="187:208" x14ac:dyDescent="0.25">
      <c r="GE7403" s="77" t="s">
        <v>425</v>
      </c>
      <c r="GF7403" s="77" t="s">
        <v>155</v>
      </c>
      <c r="GG7403" s="77" t="s">
        <v>487</v>
      </c>
      <c r="GH7403" s="77" t="s">
        <v>446</v>
      </c>
      <c r="GI7403" s="77">
        <v>2023</v>
      </c>
      <c r="GJ7403" s="77" t="s">
        <v>301</v>
      </c>
      <c r="GK7403" s="77">
        <v>1.6314334115680831E-3</v>
      </c>
      <c r="GL7403" s="77">
        <v>1</v>
      </c>
      <c r="GM7403" s="77">
        <v>2023</v>
      </c>
      <c r="GN7403" s="77" t="s">
        <v>175</v>
      </c>
      <c r="GO7403" s="77">
        <v>5.3000000000000005E-2</v>
      </c>
      <c r="GP7403" s="77">
        <v>3</v>
      </c>
      <c r="GQ7403" s="77">
        <v>0</v>
      </c>
      <c r="GR7403" s="77" t="s">
        <v>423</v>
      </c>
      <c r="GS7403" s="77">
        <v>0</v>
      </c>
      <c r="GT7403" s="77">
        <v>0</v>
      </c>
      <c r="GU7403" s="77">
        <v>5.5966209081309407E-2</v>
      </c>
      <c r="GV7403" s="77">
        <v>9.1305143414053237E-5</v>
      </c>
      <c r="GW7403" s="77">
        <v>5.5966209081309407E-2</v>
      </c>
      <c r="GX7403" s="77">
        <v>9.1305143414053237E-5</v>
      </c>
      <c r="GY7403" s="77">
        <v>5.5966209081309407E-2</v>
      </c>
      <c r="GZ7403" s="77">
        <v>9.1305143414053237E-5</v>
      </c>
    </row>
    <row r="7404" spans="187:208" x14ac:dyDescent="0.25">
      <c r="GE7404" s="77" t="s">
        <v>427</v>
      </c>
      <c r="GF7404" s="77" t="s">
        <v>155</v>
      </c>
      <c r="GG7404" s="77" t="s">
        <v>487</v>
      </c>
      <c r="GH7404" s="77" t="s">
        <v>446</v>
      </c>
      <c r="GI7404" s="77">
        <v>2023</v>
      </c>
      <c r="GJ7404" s="77" t="s">
        <v>303</v>
      </c>
      <c r="GK7404" s="77">
        <v>4.1186611014017237E-2</v>
      </c>
      <c r="GL7404" s="77">
        <v>1</v>
      </c>
      <c r="GM7404" s="77">
        <v>2023</v>
      </c>
      <c r="GN7404" s="77" t="s">
        <v>175</v>
      </c>
      <c r="GO7404" s="77">
        <v>5.3000000000000005E-2</v>
      </c>
      <c r="GP7404" s="77">
        <v>3</v>
      </c>
      <c r="GQ7404" s="77">
        <v>0</v>
      </c>
      <c r="GR7404" s="77" t="s">
        <v>423</v>
      </c>
      <c r="GS7404" s="77">
        <v>0</v>
      </c>
      <c r="GT7404" s="77">
        <v>0</v>
      </c>
      <c r="GU7404" s="77">
        <v>5.5966209081309407E-2</v>
      </c>
      <c r="GV7404" s="77">
        <v>2.3050584833610496E-3</v>
      </c>
      <c r="GW7404" s="77">
        <v>5.5966209081309407E-2</v>
      </c>
      <c r="GX7404" s="77">
        <v>2.3050584833610496E-3</v>
      </c>
      <c r="GY7404" s="77">
        <v>5.5966209081309407E-2</v>
      </c>
      <c r="GZ7404" s="77">
        <v>2.3050584833610496E-3</v>
      </c>
    </row>
    <row r="7405" spans="187:208" x14ac:dyDescent="0.25">
      <c r="GE7405" s="77" t="s">
        <v>422</v>
      </c>
      <c r="GF7405" s="77" t="s">
        <v>155</v>
      </c>
      <c r="GG7405" s="77" t="s">
        <v>487</v>
      </c>
      <c r="GH7405" s="77" t="s">
        <v>446</v>
      </c>
      <c r="GI7405" s="77">
        <v>2024</v>
      </c>
      <c r="GJ7405" s="77" t="s">
        <v>305</v>
      </c>
      <c r="GK7405" s="77">
        <v>3.7590224611390541E-2</v>
      </c>
      <c r="GL7405" s="77">
        <v>1</v>
      </c>
      <c r="GM7405" s="77">
        <v>2024</v>
      </c>
      <c r="GN7405" s="77" t="s">
        <v>175</v>
      </c>
      <c r="GO7405" s="77">
        <v>0.13250000000000001</v>
      </c>
      <c r="GP7405" s="77">
        <v>3</v>
      </c>
      <c r="GQ7405" s="77">
        <v>0</v>
      </c>
      <c r="GR7405" s="77" t="s">
        <v>423</v>
      </c>
      <c r="GS7405" s="77">
        <v>0</v>
      </c>
      <c r="GT7405" s="77">
        <v>0</v>
      </c>
      <c r="GU7405" s="77">
        <v>0</v>
      </c>
      <c r="GV7405" s="77">
        <v>0</v>
      </c>
      <c r="GW7405" s="77">
        <v>0.1527377521613833</v>
      </c>
      <c r="GX7405" s="77">
        <v>5.7414464103852994E-3</v>
      </c>
      <c r="GY7405" s="77">
        <v>0.1527377521613833</v>
      </c>
      <c r="GZ7405" s="77">
        <v>5.7414464103852994E-3</v>
      </c>
    </row>
    <row r="7406" spans="187:208" x14ac:dyDescent="0.25">
      <c r="GE7406" s="77" t="s">
        <v>425</v>
      </c>
      <c r="GF7406" s="77" t="s">
        <v>155</v>
      </c>
      <c r="GG7406" s="77" t="s">
        <v>487</v>
      </c>
      <c r="GH7406" s="77" t="s">
        <v>446</v>
      </c>
      <c r="GI7406" s="77">
        <v>2024</v>
      </c>
      <c r="GJ7406" s="77" t="s">
        <v>301</v>
      </c>
      <c r="GK7406" s="77">
        <v>1.6314334115680831E-3</v>
      </c>
      <c r="GL7406" s="77">
        <v>1</v>
      </c>
      <c r="GM7406" s="77">
        <v>2024</v>
      </c>
      <c r="GN7406" s="77" t="s">
        <v>175</v>
      </c>
      <c r="GO7406" s="77">
        <v>5.3000000000000005E-2</v>
      </c>
      <c r="GP7406" s="77">
        <v>3</v>
      </c>
      <c r="GQ7406" s="77">
        <v>0</v>
      </c>
      <c r="GR7406" s="77" t="s">
        <v>423</v>
      </c>
      <c r="GS7406" s="77">
        <v>0</v>
      </c>
      <c r="GT7406" s="77">
        <v>0</v>
      </c>
      <c r="GU7406" s="77">
        <v>0</v>
      </c>
      <c r="GV7406" s="77">
        <v>0</v>
      </c>
      <c r="GW7406" s="77">
        <v>5.5966209081309407E-2</v>
      </c>
      <c r="GX7406" s="77">
        <v>9.1305143414053237E-5</v>
      </c>
      <c r="GY7406" s="77">
        <v>5.5966209081309407E-2</v>
      </c>
      <c r="GZ7406" s="77">
        <v>9.1305143414053237E-5</v>
      </c>
    </row>
    <row r="7407" spans="187:208" x14ac:dyDescent="0.25">
      <c r="GE7407" s="77" t="s">
        <v>427</v>
      </c>
      <c r="GF7407" s="77" t="s">
        <v>155</v>
      </c>
      <c r="GG7407" s="77" t="s">
        <v>487</v>
      </c>
      <c r="GH7407" s="77" t="s">
        <v>446</v>
      </c>
      <c r="GI7407" s="77">
        <v>2024</v>
      </c>
      <c r="GJ7407" s="77" t="s">
        <v>303</v>
      </c>
      <c r="GK7407" s="77">
        <v>4.1186611014017237E-2</v>
      </c>
      <c r="GL7407" s="77">
        <v>1</v>
      </c>
      <c r="GM7407" s="77">
        <v>2024</v>
      </c>
      <c r="GN7407" s="77" t="s">
        <v>175</v>
      </c>
      <c r="GO7407" s="77">
        <v>5.3000000000000005E-2</v>
      </c>
      <c r="GP7407" s="77">
        <v>3</v>
      </c>
      <c r="GQ7407" s="77">
        <v>0</v>
      </c>
      <c r="GR7407" s="77" t="s">
        <v>423</v>
      </c>
      <c r="GS7407" s="77">
        <v>0</v>
      </c>
      <c r="GT7407" s="77">
        <v>0</v>
      </c>
      <c r="GU7407" s="77">
        <v>0</v>
      </c>
      <c r="GV7407" s="77">
        <v>0</v>
      </c>
      <c r="GW7407" s="77">
        <v>5.5966209081309407E-2</v>
      </c>
      <c r="GX7407" s="77">
        <v>2.3050584833610496E-3</v>
      </c>
      <c r="GY7407" s="77">
        <v>5.5966209081309407E-2</v>
      </c>
      <c r="GZ7407" s="77">
        <v>2.3050584833610496E-3</v>
      </c>
    </row>
    <row r="7408" spans="187:208" x14ac:dyDescent="0.25">
      <c r="GE7408" s="77" t="s">
        <v>422</v>
      </c>
      <c r="GF7408" s="77" t="s">
        <v>155</v>
      </c>
      <c r="GG7408" s="77" t="s">
        <v>487</v>
      </c>
      <c r="GH7408" s="77" t="s">
        <v>446</v>
      </c>
      <c r="GI7408" s="77">
        <v>2025</v>
      </c>
      <c r="GJ7408" s="77" t="s">
        <v>305</v>
      </c>
      <c r="GK7408" s="77">
        <v>3.7590224611390541E-2</v>
      </c>
      <c r="GL7408" s="77">
        <v>1</v>
      </c>
      <c r="GM7408" s="77">
        <v>2025</v>
      </c>
      <c r="GN7408" s="77" t="s">
        <v>175</v>
      </c>
      <c r="GO7408" s="77">
        <v>0.13250000000000001</v>
      </c>
      <c r="GP7408" s="77">
        <v>3</v>
      </c>
      <c r="GQ7408" s="77">
        <v>0</v>
      </c>
      <c r="GR7408" s="77" t="s">
        <v>423</v>
      </c>
      <c r="GS7408" s="77">
        <v>0</v>
      </c>
      <c r="GT7408" s="77">
        <v>0</v>
      </c>
      <c r="GU7408" s="77">
        <v>0</v>
      </c>
      <c r="GV7408" s="77">
        <v>0</v>
      </c>
      <c r="GW7408" s="77">
        <v>0</v>
      </c>
      <c r="GX7408" s="77">
        <v>0</v>
      </c>
      <c r="GY7408" s="77">
        <v>0.1527377521613833</v>
      </c>
      <c r="GZ7408" s="77">
        <v>5.7414464103852994E-3</v>
      </c>
    </row>
    <row r="7409" spans="187:208" x14ac:dyDescent="0.25">
      <c r="GE7409" s="77" t="s">
        <v>425</v>
      </c>
      <c r="GF7409" s="77" t="s">
        <v>155</v>
      </c>
      <c r="GG7409" s="77" t="s">
        <v>487</v>
      </c>
      <c r="GH7409" s="77" t="s">
        <v>446</v>
      </c>
      <c r="GI7409" s="77">
        <v>2025</v>
      </c>
      <c r="GJ7409" s="77" t="s">
        <v>301</v>
      </c>
      <c r="GK7409" s="77">
        <v>1.6314334115680831E-3</v>
      </c>
      <c r="GL7409" s="77">
        <v>1</v>
      </c>
      <c r="GM7409" s="77">
        <v>2025</v>
      </c>
      <c r="GN7409" s="77" t="s">
        <v>175</v>
      </c>
      <c r="GO7409" s="77">
        <v>5.3000000000000005E-2</v>
      </c>
      <c r="GP7409" s="77">
        <v>3</v>
      </c>
      <c r="GQ7409" s="77">
        <v>0</v>
      </c>
      <c r="GR7409" s="77" t="s">
        <v>423</v>
      </c>
      <c r="GS7409" s="77">
        <v>0</v>
      </c>
      <c r="GT7409" s="77">
        <v>0</v>
      </c>
      <c r="GU7409" s="77">
        <v>0</v>
      </c>
      <c r="GV7409" s="77">
        <v>0</v>
      </c>
      <c r="GW7409" s="77">
        <v>0</v>
      </c>
      <c r="GX7409" s="77">
        <v>0</v>
      </c>
      <c r="GY7409" s="77">
        <v>5.5966209081309407E-2</v>
      </c>
      <c r="GZ7409" s="77">
        <v>9.1305143414053237E-5</v>
      </c>
    </row>
    <row r="7410" spans="187:208" x14ac:dyDescent="0.25">
      <c r="GE7410" s="77" t="s">
        <v>427</v>
      </c>
      <c r="GF7410" s="77" t="s">
        <v>155</v>
      </c>
      <c r="GG7410" s="77" t="s">
        <v>487</v>
      </c>
      <c r="GH7410" s="77" t="s">
        <v>446</v>
      </c>
      <c r="GI7410" s="77">
        <v>2025</v>
      </c>
      <c r="GJ7410" s="77" t="s">
        <v>303</v>
      </c>
      <c r="GK7410" s="77">
        <v>4.1186611014017237E-2</v>
      </c>
      <c r="GL7410" s="77">
        <v>1</v>
      </c>
      <c r="GM7410" s="77">
        <v>2025</v>
      </c>
      <c r="GN7410" s="77" t="s">
        <v>175</v>
      </c>
      <c r="GO7410" s="77">
        <v>5.3000000000000005E-2</v>
      </c>
      <c r="GP7410" s="77">
        <v>3</v>
      </c>
      <c r="GQ7410" s="77">
        <v>0</v>
      </c>
      <c r="GR7410" s="77" t="s">
        <v>423</v>
      </c>
      <c r="GS7410" s="77">
        <v>0</v>
      </c>
      <c r="GT7410" s="77">
        <v>0</v>
      </c>
      <c r="GU7410" s="77">
        <v>0</v>
      </c>
      <c r="GV7410" s="77">
        <v>0</v>
      </c>
      <c r="GW7410" s="77">
        <v>0</v>
      </c>
      <c r="GX7410" s="77">
        <v>0</v>
      </c>
      <c r="GY7410" s="77">
        <v>5.5966209081309407E-2</v>
      </c>
      <c r="GZ7410" s="77">
        <v>2.3050584833610496E-3</v>
      </c>
    </row>
    <row r="7411" spans="187:208" x14ac:dyDescent="0.25">
      <c r="GE7411" s="77" t="s">
        <v>422</v>
      </c>
      <c r="GF7411" s="77" t="s">
        <v>155</v>
      </c>
      <c r="GG7411" s="77" t="s">
        <v>487</v>
      </c>
      <c r="GH7411" s="77" t="s">
        <v>453</v>
      </c>
      <c r="GI7411" s="77">
        <v>2021</v>
      </c>
      <c r="GJ7411" s="77" t="s">
        <v>305</v>
      </c>
      <c r="GK7411" s="77">
        <v>222.22942162783411</v>
      </c>
      <c r="GL7411" s="77">
        <v>1</v>
      </c>
      <c r="GM7411" s="77">
        <v>2021</v>
      </c>
      <c r="GN7411" s="77" t="s">
        <v>175</v>
      </c>
      <c r="GO7411" s="77">
        <v>0.13250000000000001</v>
      </c>
      <c r="GP7411" s="77">
        <v>3</v>
      </c>
      <c r="GQ7411" s="77">
        <v>0</v>
      </c>
      <c r="GR7411" s="77" t="s">
        <v>423</v>
      </c>
      <c r="GS7411" s="77">
        <v>0.1527377521613833</v>
      </c>
      <c r="GT7411" s="77">
        <v>33.942822323559682</v>
      </c>
      <c r="GU7411" s="77">
        <v>0.1527377521613833</v>
      </c>
      <c r="GV7411" s="77">
        <v>33.942822323559682</v>
      </c>
      <c r="GW7411" s="77">
        <v>0</v>
      </c>
      <c r="GX7411" s="77">
        <v>0</v>
      </c>
      <c r="GY7411" s="77">
        <v>0</v>
      </c>
      <c r="GZ7411" s="77">
        <v>0</v>
      </c>
    </row>
    <row r="7412" spans="187:208" x14ac:dyDescent="0.25">
      <c r="GE7412" s="77" t="s">
        <v>425</v>
      </c>
      <c r="GF7412" s="77" t="s">
        <v>155</v>
      </c>
      <c r="GG7412" s="77" t="s">
        <v>487</v>
      </c>
      <c r="GH7412" s="77" t="s">
        <v>453</v>
      </c>
      <c r="GI7412" s="77">
        <v>2021</v>
      </c>
      <c r="GJ7412" s="77" t="s">
        <v>301</v>
      </c>
      <c r="GK7412" s="77">
        <v>8585.7228092480818</v>
      </c>
      <c r="GL7412" s="77">
        <v>1</v>
      </c>
      <c r="GM7412" s="77">
        <v>2021</v>
      </c>
      <c r="GN7412" s="77" t="s">
        <v>175</v>
      </c>
      <c r="GO7412" s="77">
        <v>5.3000000000000005E-2</v>
      </c>
      <c r="GP7412" s="77">
        <v>3</v>
      </c>
      <c r="GQ7412" s="77">
        <v>0</v>
      </c>
      <c r="GR7412" s="77" t="s">
        <v>423</v>
      </c>
      <c r="GS7412" s="77">
        <v>5.5966209081309407E-2</v>
      </c>
      <c r="GT7412" s="77">
        <v>480.51035785654528</v>
      </c>
      <c r="GU7412" s="77">
        <v>5.5966209081309407E-2</v>
      </c>
      <c r="GV7412" s="77">
        <v>480.51035785654528</v>
      </c>
      <c r="GW7412" s="77">
        <v>0</v>
      </c>
      <c r="GX7412" s="77">
        <v>0</v>
      </c>
      <c r="GY7412" s="77">
        <v>0</v>
      </c>
      <c r="GZ7412" s="77">
        <v>0</v>
      </c>
    </row>
    <row r="7413" spans="187:208" x14ac:dyDescent="0.25">
      <c r="GE7413" s="77" t="s">
        <v>427</v>
      </c>
      <c r="GF7413" s="77" t="s">
        <v>155</v>
      </c>
      <c r="GG7413" s="77" t="s">
        <v>487</v>
      </c>
      <c r="GH7413" s="77" t="s">
        <v>453</v>
      </c>
      <c r="GI7413" s="77">
        <v>2021</v>
      </c>
      <c r="GJ7413" s="77" t="s">
        <v>303</v>
      </c>
      <c r="GK7413" s="77">
        <v>5338.1784104568296</v>
      </c>
      <c r="GL7413" s="77">
        <v>1</v>
      </c>
      <c r="GM7413" s="77">
        <v>2021</v>
      </c>
      <c r="GN7413" s="77" t="s">
        <v>175</v>
      </c>
      <c r="GO7413" s="77">
        <v>5.3000000000000005E-2</v>
      </c>
      <c r="GP7413" s="77">
        <v>3</v>
      </c>
      <c r="GQ7413" s="77">
        <v>0</v>
      </c>
      <c r="GR7413" s="77" t="s">
        <v>423</v>
      </c>
      <c r="GS7413" s="77">
        <v>5.5966209081309407E-2</v>
      </c>
      <c r="GT7413" s="77">
        <v>298.75760903295884</v>
      </c>
      <c r="GU7413" s="77">
        <v>5.5966209081309407E-2</v>
      </c>
      <c r="GV7413" s="77">
        <v>298.75760903295884</v>
      </c>
      <c r="GW7413" s="77">
        <v>0</v>
      </c>
      <c r="GX7413" s="77">
        <v>0</v>
      </c>
      <c r="GY7413" s="77">
        <v>0</v>
      </c>
      <c r="GZ7413" s="77">
        <v>0</v>
      </c>
    </row>
    <row r="7414" spans="187:208" x14ac:dyDescent="0.25">
      <c r="GE7414" s="77" t="s">
        <v>422</v>
      </c>
      <c r="GF7414" s="77" t="s">
        <v>155</v>
      </c>
      <c r="GG7414" s="77" t="s">
        <v>487</v>
      </c>
      <c r="GH7414" s="77" t="s">
        <v>453</v>
      </c>
      <c r="GI7414" s="77">
        <v>2022</v>
      </c>
      <c r="GJ7414" s="77" t="s">
        <v>305</v>
      </c>
      <c r="GK7414" s="77">
        <v>222.22942162783411</v>
      </c>
      <c r="GL7414" s="77">
        <v>1</v>
      </c>
      <c r="GM7414" s="77">
        <v>2022</v>
      </c>
      <c r="GN7414" s="77" t="s">
        <v>175</v>
      </c>
      <c r="GO7414" s="77">
        <v>0.13250000000000001</v>
      </c>
      <c r="GP7414" s="77">
        <v>3</v>
      </c>
      <c r="GQ7414" s="77">
        <v>0</v>
      </c>
      <c r="GR7414" s="77" t="s">
        <v>423</v>
      </c>
      <c r="GS7414" s="77">
        <v>0.1527377521613833</v>
      </c>
      <c r="GT7414" s="77">
        <v>33.942822323559682</v>
      </c>
      <c r="GU7414" s="77">
        <v>0.1527377521613833</v>
      </c>
      <c r="GV7414" s="77">
        <v>33.942822323559682</v>
      </c>
      <c r="GW7414" s="77">
        <v>0.1527377521613833</v>
      </c>
      <c r="GX7414" s="77">
        <v>33.942822323559682</v>
      </c>
      <c r="GY7414" s="77">
        <v>0</v>
      </c>
      <c r="GZ7414" s="77">
        <v>0</v>
      </c>
    </row>
    <row r="7415" spans="187:208" x14ac:dyDescent="0.25">
      <c r="GE7415" s="77" t="s">
        <v>425</v>
      </c>
      <c r="GF7415" s="77" t="s">
        <v>155</v>
      </c>
      <c r="GG7415" s="77" t="s">
        <v>487</v>
      </c>
      <c r="GH7415" s="77" t="s">
        <v>453</v>
      </c>
      <c r="GI7415" s="77">
        <v>2022</v>
      </c>
      <c r="GJ7415" s="77" t="s">
        <v>301</v>
      </c>
      <c r="GK7415" s="77">
        <v>8585.7228092480818</v>
      </c>
      <c r="GL7415" s="77">
        <v>1</v>
      </c>
      <c r="GM7415" s="77">
        <v>2022</v>
      </c>
      <c r="GN7415" s="77" t="s">
        <v>175</v>
      </c>
      <c r="GO7415" s="77">
        <v>5.3000000000000005E-2</v>
      </c>
      <c r="GP7415" s="77">
        <v>3</v>
      </c>
      <c r="GQ7415" s="77">
        <v>0</v>
      </c>
      <c r="GR7415" s="77" t="s">
        <v>423</v>
      </c>
      <c r="GS7415" s="77">
        <v>5.5966209081309407E-2</v>
      </c>
      <c r="GT7415" s="77">
        <v>480.51035785654528</v>
      </c>
      <c r="GU7415" s="77">
        <v>5.5966209081309407E-2</v>
      </c>
      <c r="GV7415" s="77">
        <v>480.51035785654528</v>
      </c>
      <c r="GW7415" s="77">
        <v>5.5966209081309407E-2</v>
      </c>
      <c r="GX7415" s="77">
        <v>480.51035785654528</v>
      </c>
      <c r="GY7415" s="77">
        <v>0</v>
      </c>
      <c r="GZ7415" s="77">
        <v>0</v>
      </c>
    </row>
    <row r="7416" spans="187:208" x14ac:dyDescent="0.25">
      <c r="GE7416" s="77" t="s">
        <v>427</v>
      </c>
      <c r="GF7416" s="77" t="s">
        <v>155</v>
      </c>
      <c r="GG7416" s="77" t="s">
        <v>487</v>
      </c>
      <c r="GH7416" s="77" t="s">
        <v>453</v>
      </c>
      <c r="GI7416" s="77">
        <v>2022</v>
      </c>
      <c r="GJ7416" s="77" t="s">
        <v>303</v>
      </c>
      <c r="GK7416" s="77">
        <v>5338.1784104568296</v>
      </c>
      <c r="GL7416" s="77">
        <v>1</v>
      </c>
      <c r="GM7416" s="77">
        <v>2022</v>
      </c>
      <c r="GN7416" s="77" t="s">
        <v>175</v>
      </c>
      <c r="GO7416" s="77">
        <v>5.3000000000000005E-2</v>
      </c>
      <c r="GP7416" s="77">
        <v>3</v>
      </c>
      <c r="GQ7416" s="77">
        <v>0</v>
      </c>
      <c r="GR7416" s="77" t="s">
        <v>423</v>
      </c>
      <c r="GS7416" s="77">
        <v>5.5966209081309407E-2</v>
      </c>
      <c r="GT7416" s="77">
        <v>298.75760903295884</v>
      </c>
      <c r="GU7416" s="77">
        <v>5.5966209081309407E-2</v>
      </c>
      <c r="GV7416" s="77">
        <v>298.75760903295884</v>
      </c>
      <c r="GW7416" s="77">
        <v>5.5966209081309407E-2</v>
      </c>
      <c r="GX7416" s="77">
        <v>298.75760903295884</v>
      </c>
      <c r="GY7416" s="77">
        <v>0</v>
      </c>
      <c r="GZ7416" s="77">
        <v>0</v>
      </c>
    </row>
    <row r="7417" spans="187:208" x14ac:dyDescent="0.25">
      <c r="GE7417" s="77" t="s">
        <v>422</v>
      </c>
      <c r="GF7417" s="77" t="s">
        <v>155</v>
      </c>
      <c r="GG7417" s="77" t="s">
        <v>487</v>
      </c>
      <c r="GH7417" s="77" t="s">
        <v>453</v>
      </c>
      <c r="GI7417" s="77">
        <v>2023</v>
      </c>
      <c r="GJ7417" s="77" t="s">
        <v>305</v>
      </c>
      <c r="GK7417" s="77">
        <v>233.23007680794291</v>
      </c>
      <c r="GL7417" s="77">
        <v>1</v>
      </c>
      <c r="GM7417" s="77">
        <v>2023</v>
      </c>
      <c r="GN7417" s="77" t="s">
        <v>175</v>
      </c>
      <c r="GO7417" s="77">
        <v>0.13250000000000001</v>
      </c>
      <c r="GP7417" s="77">
        <v>3</v>
      </c>
      <c r="GQ7417" s="77">
        <v>0</v>
      </c>
      <c r="GR7417" s="77" t="s">
        <v>423</v>
      </c>
      <c r="GS7417" s="77">
        <v>0</v>
      </c>
      <c r="GT7417" s="77">
        <v>0</v>
      </c>
      <c r="GU7417" s="77">
        <v>0.1527377521613833</v>
      </c>
      <c r="GV7417" s="77">
        <v>35.623037668071973</v>
      </c>
      <c r="GW7417" s="77">
        <v>0.1527377521613833</v>
      </c>
      <c r="GX7417" s="77">
        <v>35.623037668071973</v>
      </c>
      <c r="GY7417" s="77">
        <v>0.1527377521613833</v>
      </c>
      <c r="GZ7417" s="77">
        <v>35.623037668071973</v>
      </c>
    </row>
    <row r="7418" spans="187:208" x14ac:dyDescent="0.25">
      <c r="GE7418" s="77" t="s">
        <v>425</v>
      </c>
      <c r="GF7418" s="77" t="s">
        <v>155</v>
      </c>
      <c r="GG7418" s="77" t="s">
        <v>487</v>
      </c>
      <c r="GH7418" s="77" t="s">
        <v>453</v>
      </c>
      <c r="GI7418" s="77">
        <v>2023</v>
      </c>
      <c r="GJ7418" s="77" t="s">
        <v>301</v>
      </c>
      <c r="GK7418" s="77">
        <v>8896.5159934287349</v>
      </c>
      <c r="GL7418" s="77">
        <v>1</v>
      </c>
      <c r="GM7418" s="77">
        <v>2023</v>
      </c>
      <c r="GN7418" s="77" t="s">
        <v>175</v>
      </c>
      <c r="GO7418" s="77">
        <v>5.3000000000000005E-2</v>
      </c>
      <c r="GP7418" s="77">
        <v>3</v>
      </c>
      <c r="GQ7418" s="77">
        <v>0</v>
      </c>
      <c r="GR7418" s="77" t="s">
        <v>423</v>
      </c>
      <c r="GS7418" s="77">
        <v>0</v>
      </c>
      <c r="GT7418" s="77">
        <v>0</v>
      </c>
      <c r="GU7418" s="77">
        <v>5.5966209081309407E-2</v>
      </c>
      <c r="GV7418" s="77">
        <v>497.90427418344564</v>
      </c>
      <c r="GW7418" s="77">
        <v>5.5966209081309407E-2</v>
      </c>
      <c r="GX7418" s="77">
        <v>497.90427418344564</v>
      </c>
      <c r="GY7418" s="77">
        <v>5.5966209081309407E-2</v>
      </c>
      <c r="GZ7418" s="77">
        <v>497.90427418344564</v>
      </c>
    </row>
    <row r="7419" spans="187:208" x14ac:dyDescent="0.25">
      <c r="GE7419" s="77" t="s">
        <v>427</v>
      </c>
      <c r="GF7419" s="77" t="s">
        <v>155</v>
      </c>
      <c r="GG7419" s="77" t="s">
        <v>487</v>
      </c>
      <c r="GH7419" s="77" t="s">
        <v>453</v>
      </c>
      <c r="GI7419" s="77">
        <v>2023</v>
      </c>
      <c r="GJ7419" s="77" t="s">
        <v>303</v>
      </c>
      <c r="GK7419" s="77">
        <v>5534.8914862001811</v>
      </c>
      <c r="GL7419" s="77">
        <v>1</v>
      </c>
      <c r="GM7419" s="77">
        <v>2023</v>
      </c>
      <c r="GN7419" s="77" t="s">
        <v>175</v>
      </c>
      <c r="GO7419" s="77">
        <v>5.3000000000000005E-2</v>
      </c>
      <c r="GP7419" s="77">
        <v>3</v>
      </c>
      <c r="GQ7419" s="77">
        <v>0</v>
      </c>
      <c r="GR7419" s="77" t="s">
        <v>423</v>
      </c>
      <c r="GS7419" s="77">
        <v>0</v>
      </c>
      <c r="GT7419" s="77">
        <v>0</v>
      </c>
      <c r="GU7419" s="77">
        <v>5.5966209081309407E-2</v>
      </c>
      <c r="GV7419" s="77">
        <v>309.76689415903871</v>
      </c>
      <c r="GW7419" s="77">
        <v>5.5966209081309407E-2</v>
      </c>
      <c r="GX7419" s="77">
        <v>309.76689415903871</v>
      </c>
      <c r="GY7419" s="77">
        <v>5.5966209081309407E-2</v>
      </c>
      <c r="GZ7419" s="77">
        <v>309.76689415903871</v>
      </c>
    </row>
    <row r="7420" spans="187:208" x14ac:dyDescent="0.25">
      <c r="GE7420" s="77" t="s">
        <v>422</v>
      </c>
      <c r="GF7420" s="77" t="s">
        <v>155</v>
      </c>
      <c r="GG7420" s="77" t="s">
        <v>487</v>
      </c>
      <c r="GH7420" s="77" t="s">
        <v>453</v>
      </c>
      <c r="GI7420" s="77">
        <v>2024</v>
      </c>
      <c r="GJ7420" s="77" t="s">
        <v>305</v>
      </c>
      <c r="GK7420" s="77">
        <v>233.23007680794291</v>
      </c>
      <c r="GL7420" s="77">
        <v>1</v>
      </c>
      <c r="GM7420" s="77">
        <v>2024</v>
      </c>
      <c r="GN7420" s="77" t="s">
        <v>175</v>
      </c>
      <c r="GO7420" s="77">
        <v>0.13250000000000001</v>
      </c>
      <c r="GP7420" s="77">
        <v>3</v>
      </c>
      <c r="GQ7420" s="77">
        <v>0</v>
      </c>
      <c r="GR7420" s="77" t="s">
        <v>423</v>
      </c>
      <c r="GS7420" s="77">
        <v>0</v>
      </c>
      <c r="GT7420" s="77">
        <v>0</v>
      </c>
      <c r="GU7420" s="77">
        <v>0</v>
      </c>
      <c r="GV7420" s="77">
        <v>0</v>
      </c>
      <c r="GW7420" s="77">
        <v>0.1527377521613833</v>
      </c>
      <c r="GX7420" s="77">
        <v>35.623037668071973</v>
      </c>
      <c r="GY7420" s="77">
        <v>0.1527377521613833</v>
      </c>
      <c r="GZ7420" s="77">
        <v>35.623037668071973</v>
      </c>
    </row>
    <row r="7421" spans="187:208" x14ac:dyDescent="0.25">
      <c r="GE7421" s="77" t="s">
        <v>425</v>
      </c>
      <c r="GF7421" s="77" t="s">
        <v>155</v>
      </c>
      <c r="GG7421" s="77" t="s">
        <v>487</v>
      </c>
      <c r="GH7421" s="77" t="s">
        <v>453</v>
      </c>
      <c r="GI7421" s="77">
        <v>2024</v>
      </c>
      <c r="GJ7421" s="77" t="s">
        <v>301</v>
      </c>
      <c r="GK7421" s="77">
        <v>8896.5159934287349</v>
      </c>
      <c r="GL7421" s="77">
        <v>1</v>
      </c>
      <c r="GM7421" s="77">
        <v>2024</v>
      </c>
      <c r="GN7421" s="77" t="s">
        <v>175</v>
      </c>
      <c r="GO7421" s="77">
        <v>5.3000000000000005E-2</v>
      </c>
      <c r="GP7421" s="77">
        <v>3</v>
      </c>
      <c r="GQ7421" s="77">
        <v>0</v>
      </c>
      <c r="GR7421" s="77" t="s">
        <v>423</v>
      </c>
      <c r="GS7421" s="77">
        <v>0</v>
      </c>
      <c r="GT7421" s="77">
        <v>0</v>
      </c>
      <c r="GU7421" s="77">
        <v>0</v>
      </c>
      <c r="GV7421" s="77">
        <v>0</v>
      </c>
      <c r="GW7421" s="77">
        <v>5.5966209081309407E-2</v>
      </c>
      <c r="GX7421" s="77">
        <v>497.90427418344564</v>
      </c>
      <c r="GY7421" s="77">
        <v>5.5966209081309407E-2</v>
      </c>
      <c r="GZ7421" s="77">
        <v>497.90427418344564</v>
      </c>
    </row>
    <row r="7422" spans="187:208" x14ac:dyDescent="0.25">
      <c r="GE7422" s="77" t="s">
        <v>427</v>
      </c>
      <c r="GF7422" s="77" t="s">
        <v>155</v>
      </c>
      <c r="GG7422" s="77" t="s">
        <v>487</v>
      </c>
      <c r="GH7422" s="77" t="s">
        <v>453</v>
      </c>
      <c r="GI7422" s="77">
        <v>2024</v>
      </c>
      <c r="GJ7422" s="77" t="s">
        <v>303</v>
      </c>
      <c r="GK7422" s="77">
        <v>5534.8914862001811</v>
      </c>
      <c r="GL7422" s="77">
        <v>1</v>
      </c>
      <c r="GM7422" s="77">
        <v>2024</v>
      </c>
      <c r="GN7422" s="77" t="s">
        <v>175</v>
      </c>
      <c r="GO7422" s="77">
        <v>5.3000000000000005E-2</v>
      </c>
      <c r="GP7422" s="77">
        <v>3</v>
      </c>
      <c r="GQ7422" s="77">
        <v>0</v>
      </c>
      <c r="GR7422" s="77" t="s">
        <v>423</v>
      </c>
      <c r="GS7422" s="77">
        <v>0</v>
      </c>
      <c r="GT7422" s="77">
        <v>0</v>
      </c>
      <c r="GU7422" s="77">
        <v>0</v>
      </c>
      <c r="GV7422" s="77">
        <v>0</v>
      </c>
      <c r="GW7422" s="77">
        <v>5.5966209081309407E-2</v>
      </c>
      <c r="GX7422" s="77">
        <v>309.76689415903871</v>
      </c>
      <c r="GY7422" s="77">
        <v>5.5966209081309407E-2</v>
      </c>
      <c r="GZ7422" s="77">
        <v>309.76689415903871</v>
      </c>
    </row>
    <row r="7423" spans="187:208" x14ac:dyDescent="0.25">
      <c r="GE7423" s="77" t="s">
        <v>422</v>
      </c>
      <c r="GF7423" s="77" t="s">
        <v>155</v>
      </c>
      <c r="GG7423" s="77" t="s">
        <v>487</v>
      </c>
      <c r="GH7423" s="77" t="s">
        <v>453</v>
      </c>
      <c r="GI7423" s="77">
        <v>2025</v>
      </c>
      <c r="GJ7423" s="77" t="s">
        <v>305</v>
      </c>
      <c r="GK7423" s="77">
        <v>233.23007680794291</v>
      </c>
      <c r="GL7423" s="77">
        <v>1</v>
      </c>
      <c r="GM7423" s="77">
        <v>2025</v>
      </c>
      <c r="GN7423" s="77" t="s">
        <v>175</v>
      </c>
      <c r="GO7423" s="77">
        <v>0.13250000000000001</v>
      </c>
      <c r="GP7423" s="77">
        <v>3</v>
      </c>
      <c r="GQ7423" s="77">
        <v>0</v>
      </c>
      <c r="GR7423" s="77" t="s">
        <v>423</v>
      </c>
      <c r="GS7423" s="77">
        <v>0</v>
      </c>
      <c r="GT7423" s="77">
        <v>0</v>
      </c>
      <c r="GU7423" s="77">
        <v>0</v>
      </c>
      <c r="GV7423" s="77">
        <v>0</v>
      </c>
      <c r="GW7423" s="77">
        <v>0</v>
      </c>
      <c r="GX7423" s="77">
        <v>0</v>
      </c>
      <c r="GY7423" s="77">
        <v>0.1527377521613833</v>
      </c>
      <c r="GZ7423" s="77">
        <v>35.623037668071973</v>
      </c>
    </row>
    <row r="7424" spans="187:208" x14ac:dyDescent="0.25">
      <c r="GE7424" s="77" t="s">
        <v>425</v>
      </c>
      <c r="GF7424" s="77" t="s">
        <v>155</v>
      </c>
      <c r="GG7424" s="77" t="s">
        <v>487</v>
      </c>
      <c r="GH7424" s="77" t="s">
        <v>453</v>
      </c>
      <c r="GI7424" s="77">
        <v>2025</v>
      </c>
      <c r="GJ7424" s="77" t="s">
        <v>301</v>
      </c>
      <c r="GK7424" s="77">
        <v>8896.5159934287349</v>
      </c>
      <c r="GL7424" s="77">
        <v>1</v>
      </c>
      <c r="GM7424" s="77">
        <v>2025</v>
      </c>
      <c r="GN7424" s="77" t="s">
        <v>175</v>
      </c>
      <c r="GO7424" s="77">
        <v>5.3000000000000005E-2</v>
      </c>
      <c r="GP7424" s="77">
        <v>3</v>
      </c>
      <c r="GQ7424" s="77">
        <v>0</v>
      </c>
      <c r="GR7424" s="77" t="s">
        <v>423</v>
      </c>
      <c r="GS7424" s="77">
        <v>0</v>
      </c>
      <c r="GT7424" s="77">
        <v>0</v>
      </c>
      <c r="GU7424" s="77">
        <v>0</v>
      </c>
      <c r="GV7424" s="77">
        <v>0</v>
      </c>
      <c r="GW7424" s="77">
        <v>0</v>
      </c>
      <c r="GX7424" s="77">
        <v>0</v>
      </c>
      <c r="GY7424" s="77">
        <v>5.5966209081309407E-2</v>
      </c>
      <c r="GZ7424" s="77">
        <v>497.90427418344564</v>
      </c>
    </row>
    <row r="7425" spans="187:208" x14ac:dyDescent="0.25">
      <c r="GE7425" s="77" t="s">
        <v>427</v>
      </c>
      <c r="GF7425" s="77" t="s">
        <v>155</v>
      </c>
      <c r="GG7425" s="77" t="s">
        <v>487</v>
      </c>
      <c r="GH7425" s="77" t="s">
        <v>453</v>
      </c>
      <c r="GI7425" s="77">
        <v>2025</v>
      </c>
      <c r="GJ7425" s="77" t="s">
        <v>303</v>
      </c>
      <c r="GK7425" s="77">
        <v>5534.8914862001811</v>
      </c>
      <c r="GL7425" s="77">
        <v>1</v>
      </c>
      <c r="GM7425" s="77">
        <v>2025</v>
      </c>
      <c r="GN7425" s="77" t="s">
        <v>175</v>
      </c>
      <c r="GO7425" s="77">
        <v>5.3000000000000005E-2</v>
      </c>
      <c r="GP7425" s="77">
        <v>3</v>
      </c>
      <c r="GQ7425" s="77">
        <v>0</v>
      </c>
      <c r="GR7425" s="77" t="s">
        <v>423</v>
      </c>
      <c r="GS7425" s="77">
        <v>0</v>
      </c>
      <c r="GT7425" s="77">
        <v>0</v>
      </c>
      <c r="GU7425" s="77">
        <v>0</v>
      </c>
      <c r="GV7425" s="77">
        <v>0</v>
      </c>
      <c r="GW7425" s="77">
        <v>0</v>
      </c>
      <c r="GX7425" s="77">
        <v>0</v>
      </c>
      <c r="GY7425" s="77">
        <v>5.5966209081309407E-2</v>
      </c>
      <c r="GZ7425" s="77">
        <v>309.76689415903871</v>
      </c>
    </row>
    <row r="7426" spans="187:208" x14ac:dyDescent="0.25">
      <c r="GE7426" s="77" t="s">
        <v>422</v>
      </c>
      <c r="GF7426" s="77" t="s">
        <v>155</v>
      </c>
      <c r="GG7426" s="77" t="s">
        <v>487</v>
      </c>
      <c r="GH7426" s="77" t="s">
        <v>460</v>
      </c>
      <c r="GI7426" s="77">
        <v>2021</v>
      </c>
      <c r="GJ7426" s="77" t="s">
        <v>305</v>
      </c>
      <c r="GK7426" s="77">
        <v>222.22942162783289</v>
      </c>
      <c r="GL7426" s="77">
        <v>1</v>
      </c>
      <c r="GM7426" s="77">
        <v>2021</v>
      </c>
      <c r="GN7426" s="77" t="s">
        <v>175</v>
      </c>
      <c r="GO7426" s="77">
        <v>0.13250000000000001</v>
      </c>
      <c r="GP7426" s="77">
        <v>3</v>
      </c>
      <c r="GQ7426" s="77">
        <v>0</v>
      </c>
      <c r="GR7426" s="77" t="s">
        <v>423</v>
      </c>
      <c r="GS7426" s="77">
        <v>0.1527377521613833</v>
      </c>
      <c r="GT7426" s="77">
        <v>33.942822323559497</v>
      </c>
      <c r="GU7426" s="77">
        <v>0.1527377521613833</v>
      </c>
      <c r="GV7426" s="77">
        <v>33.942822323559497</v>
      </c>
      <c r="GW7426" s="77">
        <v>0</v>
      </c>
      <c r="GX7426" s="77">
        <v>0</v>
      </c>
      <c r="GY7426" s="77">
        <v>0</v>
      </c>
      <c r="GZ7426" s="77">
        <v>0</v>
      </c>
    </row>
    <row r="7427" spans="187:208" x14ac:dyDescent="0.25">
      <c r="GE7427" s="77" t="s">
        <v>425</v>
      </c>
      <c r="GF7427" s="77" t="s">
        <v>155</v>
      </c>
      <c r="GG7427" s="77" t="s">
        <v>487</v>
      </c>
      <c r="GH7427" s="77" t="s">
        <v>460</v>
      </c>
      <c r="GI7427" s="77">
        <v>2021</v>
      </c>
      <c r="GJ7427" s="77" t="s">
        <v>301</v>
      </c>
      <c r="GK7427" s="77">
        <v>8585.7228092480509</v>
      </c>
      <c r="GL7427" s="77">
        <v>1</v>
      </c>
      <c r="GM7427" s="77">
        <v>2021</v>
      </c>
      <c r="GN7427" s="77" t="s">
        <v>175</v>
      </c>
      <c r="GO7427" s="77">
        <v>5.3000000000000005E-2</v>
      </c>
      <c r="GP7427" s="77">
        <v>3</v>
      </c>
      <c r="GQ7427" s="77">
        <v>0</v>
      </c>
      <c r="GR7427" s="77" t="s">
        <v>423</v>
      </c>
      <c r="GS7427" s="77">
        <v>5.5966209081309407E-2</v>
      </c>
      <c r="GT7427" s="77">
        <v>480.51035785654358</v>
      </c>
      <c r="GU7427" s="77">
        <v>5.5966209081309407E-2</v>
      </c>
      <c r="GV7427" s="77">
        <v>480.51035785654358</v>
      </c>
      <c r="GW7427" s="77">
        <v>0</v>
      </c>
      <c r="GX7427" s="77">
        <v>0</v>
      </c>
      <c r="GY7427" s="77">
        <v>0</v>
      </c>
      <c r="GZ7427" s="77">
        <v>0</v>
      </c>
    </row>
    <row r="7428" spans="187:208" x14ac:dyDescent="0.25">
      <c r="GE7428" s="77" t="s">
        <v>422</v>
      </c>
      <c r="GF7428" s="77" t="s">
        <v>155</v>
      </c>
      <c r="GG7428" s="77" t="s">
        <v>487</v>
      </c>
      <c r="GH7428" s="77" t="s">
        <v>460</v>
      </c>
      <c r="GI7428" s="77">
        <v>2022</v>
      </c>
      <c r="GJ7428" s="77" t="s">
        <v>305</v>
      </c>
      <c r="GK7428" s="77">
        <v>222.22942162783289</v>
      </c>
      <c r="GL7428" s="77">
        <v>1</v>
      </c>
      <c r="GM7428" s="77">
        <v>2022</v>
      </c>
      <c r="GN7428" s="77" t="s">
        <v>175</v>
      </c>
      <c r="GO7428" s="77">
        <v>0.13250000000000001</v>
      </c>
      <c r="GP7428" s="77">
        <v>3</v>
      </c>
      <c r="GQ7428" s="77">
        <v>0</v>
      </c>
      <c r="GR7428" s="77" t="s">
        <v>423</v>
      </c>
      <c r="GS7428" s="77">
        <v>0.1527377521613833</v>
      </c>
      <c r="GT7428" s="77">
        <v>33.942822323559497</v>
      </c>
      <c r="GU7428" s="77">
        <v>0.1527377521613833</v>
      </c>
      <c r="GV7428" s="77">
        <v>33.942822323559497</v>
      </c>
      <c r="GW7428" s="77">
        <v>0.1527377521613833</v>
      </c>
      <c r="GX7428" s="77">
        <v>33.942822323559497</v>
      </c>
      <c r="GY7428" s="77">
        <v>0</v>
      </c>
      <c r="GZ7428" s="77">
        <v>0</v>
      </c>
    </row>
    <row r="7429" spans="187:208" x14ac:dyDescent="0.25">
      <c r="GE7429" s="77" t="s">
        <v>425</v>
      </c>
      <c r="GF7429" s="77" t="s">
        <v>155</v>
      </c>
      <c r="GG7429" s="77" t="s">
        <v>487</v>
      </c>
      <c r="GH7429" s="77" t="s">
        <v>460</v>
      </c>
      <c r="GI7429" s="77">
        <v>2022</v>
      </c>
      <c r="GJ7429" s="77" t="s">
        <v>301</v>
      </c>
      <c r="GK7429" s="77">
        <v>8585.7228092480509</v>
      </c>
      <c r="GL7429" s="77">
        <v>1</v>
      </c>
      <c r="GM7429" s="77">
        <v>2022</v>
      </c>
      <c r="GN7429" s="77" t="s">
        <v>175</v>
      </c>
      <c r="GO7429" s="77">
        <v>5.3000000000000005E-2</v>
      </c>
      <c r="GP7429" s="77">
        <v>3</v>
      </c>
      <c r="GQ7429" s="77">
        <v>0</v>
      </c>
      <c r="GR7429" s="77" t="s">
        <v>423</v>
      </c>
      <c r="GS7429" s="77">
        <v>5.5966209081309407E-2</v>
      </c>
      <c r="GT7429" s="77">
        <v>480.51035785654358</v>
      </c>
      <c r="GU7429" s="77">
        <v>5.5966209081309407E-2</v>
      </c>
      <c r="GV7429" s="77">
        <v>480.51035785654358</v>
      </c>
      <c r="GW7429" s="77">
        <v>5.5966209081309407E-2</v>
      </c>
      <c r="GX7429" s="77">
        <v>480.51035785654358</v>
      </c>
      <c r="GY7429" s="77">
        <v>0</v>
      </c>
      <c r="GZ7429" s="77">
        <v>0</v>
      </c>
    </row>
    <row r="7430" spans="187:208" x14ac:dyDescent="0.25">
      <c r="GE7430" s="77" t="s">
        <v>422</v>
      </c>
      <c r="GF7430" s="77" t="s">
        <v>155</v>
      </c>
      <c r="GG7430" s="77" t="s">
        <v>487</v>
      </c>
      <c r="GH7430" s="77" t="s">
        <v>460</v>
      </c>
      <c r="GI7430" s="77">
        <v>2023</v>
      </c>
      <c r="GJ7430" s="77" t="s">
        <v>305</v>
      </c>
      <c r="GK7430" s="77">
        <v>233.2300768079416</v>
      </c>
      <c r="GL7430" s="77">
        <v>1</v>
      </c>
      <c r="GM7430" s="77">
        <v>2023</v>
      </c>
      <c r="GN7430" s="77" t="s">
        <v>175</v>
      </c>
      <c r="GO7430" s="77">
        <v>0.13250000000000001</v>
      </c>
      <c r="GP7430" s="77">
        <v>3</v>
      </c>
      <c r="GQ7430" s="77">
        <v>0</v>
      </c>
      <c r="GR7430" s="77" t="s">
        <v>423</v>
      </c>
      <c r="GS7430" s="77">
        <v>0</v>
      </c>
      <c r="GT7430" s="77">
        <v>0</v>
      </c>
      <c r="GU7430" s="77">
        <v>0.1527377521613833</v>
      </c>
      <c r="GV7430" s="77">
        <v>35.623037668071774</v>
      </c>
      <c r="GW7430" s="77">
        <v>0.1527377521613833</v>
      </c>
      <c r="GX7430" s="77">
        <v>35.623037668071774</v>
      </c>
      <c r="GY7430" s="77">
        <v>0.1527377521613833</v>
      </c>
      <c r="GZ7430" s="77">
        <v>35.623037668071774</v>
      </c>
    </row>
    <row r="7431" spans="187:208" x14ac:dyDescent="0.25">
      <c r="GE7431" s="77" t="s">
        <v>425</v>
      </c>
      <c r="GF7431" s="77" t="s">
        <v>155</v>
      </c>
      <c r="GG7431" s="77" t="s">
        <v>487</v>
      </c>
      <c r="GH7431" s="77" t="s">
        <v>460</v>
      </c>
      <c r="GI7431" s="77">
        <v>2023</v>
      </c>
      <c r="GJ7431" s="77" t="s">
        <v>301</v>
      </c>
      <c r="GK7431" s="77">
        <v>8896.5159934287058</v>
      </c>
      <c r="GL7431" s="77">
        <v>1</v>
      </c>
      <c r="GM7431" s="77">
        <v>2023</v>
      </c>
      <c r="GN7431" s="77" t="s">
        <v>175</v>
      </c>
      <c r="GO7431" s="77">
        <v>5.3000000000000005E-2</v>
      </c>
      <c r="GP7431" s="77">
        <v>3</v>
      </c>
      <c r="GQ7431" s="77">
        <v>0</v>
      </c>
      <c r="GR7431" s="77" t="s">
        <v>423</v>
      </c>
      <c r="GS7431" s="77">
        <v>0</v>
      </c>
      <c r="GT7431" s="77">
        <v>0</v>
      </c>
      <c r="GU7431" s="77">
        <v>5.5966209081309407E-2</v>
      </c>
      <c r="GV7431" s="77">
        <v>497.90427418344399</v>
      </c>
      <c r="GW7431" s="77">
        <v>5.5966209081309407E-2</v>
      </c>
      <c r="GX7431" s="77">
        <v>497.90427418344399</v>
      </c>
      <c r="GY7431" s="77">
        <v>5.5966209081309407E-2</v>
      </c>
      <c r="GZ7431" s="77">
        <v>497.90427418344399</v>
      </c>
    </row>
    <row r="7432" spans="187:208" x14ac:dyDescent="0.25">
      <c r="GE7432" s="77" t="s">
        <v>422</v>
      </c>
      <c r="GF7432" s="77" t="s">
        <v>155</v>
      </c>
      <c r="GG7432" s="77" t="s">
        <v>487</v>
      </c>
      <c r="GH7432" s="77" t="s">
        <v>460</v>
      </c>
      <c r="GI7432" s="77">
        <v>2024</v>
      </c>
      <c r="GJ7432" s="77" t="s">
        <v>305</v>
      </c>
      <c r="GK7432" s="77">
        <v>233.2300768079416</v>
      </c>
      <c r="GL7432" s="77">
        <v>1</v>
      </c>
      <c r="GM7432" s="77">
        <v>2024</v>
      </c>
      <c r="GN7432" s="77" t="s">
        <v>175</v>
      </c>
      <c r="GO7432" s="77">
        <v>0.13250000000000001</v>
      </c>
      <c r="GP7432" s="77">
        <v>3</v>
      </c>
      <c r="GQ7432" s="77">
        <v>0</v>
      </c>
      <c r="GR7432" s="77" t="s">
        <v>423</v>
      </c>
      <c r="GS7432" s="77">
        <v>0</v>
      </c>
      <c r="GT7432" s="77">
        <v>0</v>
      </c>
      <c r="GU7432" s="77">
        <v>0</v>
      </c>
      <c r="GV7432" s="77">
        <v>0</v>
      </c>
      <c r="GW7432" s="77">
        <v>0.1527377521613833</v>
      </c>
      <c r="GX7432" s="77">
        <v>35.623037668071774</v>
      </c>
      <c r="GY7432" s="77">
        <v>0.1527377521613833</v>
      </c>
      <c r="GZ7432" s="77">
        <v>35.623037668071774</v>
      </c>
    </row>
    <row r="7433" spans="187:208" x14ac:dyDescent="0.25">
      <c r="GE7433" s="77" t="s">
        <v>425</v>
      </c>
      <c r="GF7433" s="77" t="s">
        <v>155</v>
      </c>
      <c r="GG7433" s="77" t="s">
        <v>487</v>
      </c>
      <c r="GH7433" s="77" t="s">
        <v>460</v>
      </c>
      <c r="GI7433" s="77">
        <v>2024</v>
      </c>
      <c r="GJ7433" s="77" t="s">
        <v>301</v>
      </c>
      <c r="GK7433" s="77">
        <v>8896.5159934287058</v>
      </c>
      <c r="GL7433" s="77">
        <v>1</v>
      </c>
      <c r="GM7433" s="77">
        <v>2024</v>
      </c>
      <c r="GN7433" s="77" t="s">
        <v>175</v>
      </c>
      <c r="GO7433" s="77">
        <v>5.3000000000000005E-2</v>
      </c>
      <c r="GP7433" s="77">
        <v>3</v>
      </c>
      <c r="GQ7433" s="77">
        <v>0</v>
      </c>
      <c r="GR7433" s="77" t="s">
        <v>423</v>
      </c>
      <c r="GS7433" s="77">
        <v>0</v>
      </c>
      <c r="GT7433" s="77">
        <v>0</v>
      </c>
      <c r="GU7433" s="77">
        <v>0</v>
      </c>
      <c r="GV7433" s="77">
        <v>0</v>
      </c>
      <c r="GW7433" s="77">
        <v>5.5966209081309407E-2</v>
      </c>
      <c r="GX7433" s="77">
        <v>497.90427418344399</v>
      </c>
      <c r="GY7433" s="77">
        <v>5.5966209081309407E-2</v>
      </c>
      <c r="GZ7433" s="77">
        <v>497.90427418344399</v>
      </c>
    </row>
    <row r="7434" spans="187:208" x14ac:dyDescent="0.25">
      <c r="GE7434" s="77" t="s">
        <v>422</v>
      </c>
      <c r="GF7434" s="77" t="s">
        <v>155</v>
      </c>
      <c r="GG7434" s="77" t="s">
        <v>487</v>
      </c>
      <c r="GH7434" s="77" t="s">
        <v>460</v>
      </c>
      <c r="GI7434" s="77">
        <v>2025</v>
      </c>
      <c r="GJ7434" s="77" t="s">
        <v>305</v>
      </c>
      <c r="GK7434" s="77">
        <v>233.2300768079416</v>
      </c>
      <c r="GL7434" s="77">
        <v>1</v>
      </c>
      <c r="GM7434" s="77">
        <v>2025</v>
      </c>
      <c r="GN7434" s="77" t="s">
        <v>175</v>
      </c>
      <c r="GO7434" s="77">
        <v>0.13250000000000001</v>
      </c>
      <c r="GP7434" s="77">
        <v>3</v>
      </c>
      <c r="GQ7434" s="77">
        <v>0</v>
      </c>
      <c r="GR7434" s="77" t="s">
        <v>423</v>
      </c>
      <c r="GS7434" s="77">
        <v>0</v>
      </c>
      <c r="GT7434" s="77">
        <v>0</v>
      </c>
      <c r="GU7434" s="77">
        <v>0</v>
      </c>
      <c r="GV7434" s="77">
        <v>0</v>
      </c>
      <c r="GW7434" s="77">
        <v>0</v>
      </c>
      <c r="GX7434" s="77">
        <v>0</v>
      </c>
      <c r="GY7434" s="77">
        <v>0.1527377521613833</v>
      </c>
      <c r="GZ7434" s="77">
        <v>35.623037668071774</v>
      </c>
    </row>
    <row r="7435" spans="187:208" x14ac:dyDescent="0.25">
      <c r="GE7435" s="77" t="s">
        <v>425</v>
      </c>
      <c r="GF7435" s="77" t="s">
        <v>155</v>
      </c>
      <c r="GG7435" s="77" t="s">
        <v>487</v>
      </c>
      <c r="GH7435" s="77" t="s">
        <v>460</v>
      </c>
      <c r="GI7435" s="77">
        <v>2025</v>
      </c>
      <c r="GJ7435" s="77" t="s">
        <v>301</v>
      </c>
      <c r="GK7435" s="77">
        <v>8896.5159934287058</v>
      </c>
      <c r="GL7435" s="77">
        <v>1</v>
      </c>
      <c r="GM7435" s="77">
        <v>2025</v>
      </c>
      <c r="GN7435" s="77" t="s">
        <v>175</v>
      </c>
      <c r="GO7435" s="77">
        <v>5.3000000000000005E-2</v>
      </c>
      <c r="GP7435" s="77">
        <v>3</v>
      </c>
      <c r="GQ7435" s="77">
        <v>0</v>
      </c>
      <c r="GR7435" s="77" t="s">
        <v>423</v>
      </c>
      <c r="GS7435" s="77">
        <v>0</v>
      </c>
      <c r="GT7435" s="77">
        <v>0</v>
      </c>
      <c r="GU7435" s="77">
        <v>0</v>
      </c>
      <c r="GV7435" s="77">
        <v>0</v>
      </c>
      <c r="GW7435" s="77">
        <v>0</v>
      </c>
      <c r="GX7435" s="77">
        <v>0</v>
      </c>
      <c r="GY7435" s="77">
        <v>5.5966209081309407E-2</v>
      </c>
      <c r="GZ7435" s="77">
        <v>497.90427418344399</v>
      </c>
    </row>
    <row r="7436" spans="187:208" x14ac:dyDescent="0.25">
      <c r="GE7436" s="77" t="s">
        <v>422</v>
      </c>
      <c r="GF7436" s="77" t="s">
        <v>155</v>
      </c>
      <c r="GG7436" s="77" t="s">
        <v>487</v>
      </c>
      <c r="GH7436" s="77" t="s">
        <v>467</v>
      </c>
      <c r="GI7436" s="77">
        <v>2021</v>
      </c>
      <c r="GJ7436" s="77" t="s">
        <v>305</v>
      </c>
      <c r="GK7436" s="77">
        <v>0.69641821681218563</v>
      </c>
      <c r="GL7436" s="77">
        <v>1</v>
      </c>
      <c r="GM7436" s="77">
        <v>2021</v>
      </c>
      <c r="GN7436" s="77" t="s">
        <v>175</v>
      </c>
      <c r="GO7436" s="77">
        <v>0.13250000000000001</v>
      </c>
      <c r="GP7436" s="77">
        <v>3</v>
      </c>
      <c r="GQ7436" s="77">
        <v>0</v>
      </c>
      <c r="GR7436" s="77" t="s">
        <v>423</v>
      </c>
      <c r="GS7436" s="77">
        <v>0.1527377521613833</v>
      </c>
      <c r="GT7436" s="77">
        <v>0.10636935300013212</v>
      </c>
      <c r="GU7436" s="77">
        <v>0.1527377521613833</v>
      </c>
      <c r="GV7436" s="77">
        <v>0.10636935300013212</v>
      </c>
      <c r="GW7436" s="77">
        <v>0</v>
      </c>
      <c r="GX7436" s="77">
        <v>0</v>
      </c>
      <c r="GY7436" s="77">
        <v>0</v>
      </c>
      <c r="GZ7436" s="77">
        <v>0</v>
      </c>
    </row>
    <row r="7437" spans="187:208" x14ac:dyDescent="0.25">
      <c r="GE7437" s="77" t="s">
        <v>425</v>
      </c>
      <c r="GF7437" s="77" t="s">
        <v>155</v>
      </c>
      <c r="GG7437" s="77" t="s">
        <v>487</v>
      </c>
      <c r="GH7437" s="77" t="s">
        <v>467</v>
      </c>
      <c r="GI7437" s="77">
        <v>2021</v>
      </c>
      <c r="GJ7437" s="77" t="s">
        <v>301</v>
      </c>
      <c r="GK7437" s="77">
        <v>2.941964152280967</v>
      </c>
      <c r="GL7437" s="77">
        <v>1</v>
      </c>
      <c r="GM7437" s="77">
        <v>2021</v>
      </c>
      <c r="GN7437" s="77" t="s">
        <v>175</v>
      </c>
      <c r="GO7437" s="77">
        <v>5.3000000000000005E-2</v>
      </c>
      <c r="GP7437" s="77">
        <v>3</v>
      </c>
      <c r="GQ7437" s="77">
        <v>0</v>
      </c>
      <c r="GR7437" s="77" t="s">
        <v>423</v>
      </c>
      <c r="GS7437" s="77">
        <v>5.5966209081309407E-2</v>
      </c>
      <c r="GT7437" s="77">
        <v>0.16465058085627379</v>
      </c>
      <c r="GU7437" s="77">
        <v>5.5966209081309407E-2</v>
      </c>
      <c r="GV7437" s="77">
        <v>0.16465058085627379</v>
      </c>
      <c r="GW7437" s="77">
        <v>0</v>
      </c>
      <c r="GX7437" s="77">
        <v>0</v>
      </c>
      <c r="GY7437" s="77">
        <v>0</v>
      </c>
      <c r="GZ7437" s="77">
        <v>0</v>
      </c>
    </row>
    <row r="7438" spans="187:208" x14ac:dyDescent="0.25">
      <c r="GE7438" s="77" t="s">
        <v>427</v>
      </c>
      <c r="GF7438" s="77" t="s">
        <v>155</v>
      </c>
      <c r="GG7438" s="77" t="s">
        <v>487</v>
      </c>
      <c r="GH7438" s="77" t="s">
        <v>467</v>
      </c>
      <c r="GI7438" s="77">
        <v>2021</v>
      </c>
      <c r="GJ7438" s="77" t="s">
        <v>303</v>
      </c>
      <c r="GK7438" s="77">
        <v>1.602175962208283</v>
      </c>
      <c r="GL7438" s="77">
        <v>1</v>
      </c>
      <c r="GM7438" s="77">
        <v>2021</v>
      </c>
      <c r="GN7438" s="77" t="s">
        <v>175</v>
      </c>
      <c r="GO7438" s="77">
        <v>5.3000000000000005E-2</v>
      </c>
      <c r="GP7438" s="77">
        <v>3</v>
      </c>
      <c r="GQ7438" s="77">
        <v>0</v>
      </c>
      <c r="GR7438" s="77" t="s">
        <v>423</v>
      </c>
      <c r="GS7438" s="77">
        <v>5.5966209081309407E-2</v>
      </c>
      <c r="GT7438" s="77">
        <v>8.9667714885996841E-2</v>
      </c>
      <c r="GU7438" s="77">
        <v>5.5966209081309407E-2</v>
      </c>
      <c r="GV7438" s="77">
        <v>8.9667714885996841E-2</v>
      </c>
      <c r="GW7438" s="77">
        <v>0</v>
      </c>
      <c r="GX7438" s="77">
        <v>0</v>
      </c>
      <c r="GY7438" s="77">
        <v>0</v>
      </c>
      <c r="GZ7438" s="77">
        <v>0</v>
      </c>
    </row>
    <row r="7439" spans="187:208" x14ac:dyDescent="0.25">
      <c r="GE7439" s="77" t="s">
        <v>422</v>
      </c>
      <c r="GF7439" s="77" t="s">
        <v>155</v>
      </c>
      <c r="GG7439" s="77" t="s">
        <v>487</v>
      </c>
      <c r="GH7439" s="77" t="s">
        <v>467</v>
      </c>
      <c r="GI7439" s="77">
        <v>2022</v>
      </c>
      <c r="GJ7439" s="77" t="s">
        <v>305</v>
      </c>
      <c r="GK7439" s="77">
        <v>0.69641821681218563</v>
      </c>
      <c r="GL7439" s="77">
        <v>1</v>
      </c>
      <c r="GM7439" s="77">
        <v>2022</v>
      </c>
      <c r="GN7439" s="77" t="s">
        <v>175</v>
      </c>
      <c r="GO7439" s="77">
        <v>0.13250000000000001</v>
      </c>
      <c r="GP7439" s="77">
        <v>3</v>
      </c>
      <c r="GQ7439" s="77">
        <v>0</v>
      </c>
      <c r="GR7439" s="77" t="s">
        <v>423</v>
      </c>
      <c r="GS7439" s="77">
        <v>0.1527377521613833</v>
      </c>
      <c r="GT7439" s="77">
        <v>0.10636935300013212</v>
      </c>
      <c r="GU7439" s="77">
        <v>0.1527377521613833</v>
      </c>
      <c r="GV7439" s="77">
        <v>0.10636935300013212</v>
      </c>
      <c r="GW7439" s="77">
        <v>0.1527377521613833</v>
      </c>
      <c r="GX7439" s="77">
        <v>0.10636935300013212</v>
      </c>
      <c r="GY7439" s="77">
        <v>0</v>
      </c>
      <c r="GZ7439" s="77">
        <v>0</v>
      </c>
    </row>
    <row r="7440" spans="187:208" x14ac:dyDescent="0.25">
      <c r="GE7440" s="77" t="s">
        <v>425</v>
      </c>
      <c r="GF7440" s="77" t="s">
        <v>155</v>
      </c>
      <c r="GG7440" s="77" t="s">
        <v>487</v>
      </c>
      <c r="GH7440" s="77" t="s">
        <v>467</v>
      </c>
      <c r="GI7440" s="77">
        <v>2022</v>
      </c>
      <c r="GJ7440" s="77" t="s">
        <v>301</v>
      </c>
      <c r="GK7440" s="77">
        <v>2.941964152280967</v>
      </c>
      <c r="GL7440" s="77">
        <v>1</v>
      </c>
      <c r="GM7440" s="77">
        <v>2022</v>
      </c>
      <c r="GN7440" s="77" t="s">
        <v>175</v>
      </c>
      <c r="GO7440" s="77">
        <v>5.3000000000000005E-2</v>
      </c>
      <c r="GP7440" s="77">
        <v>3</v>
      </c>
      <c r="GQ7440" s="77">
        <v>0</v>
      </c>
      <c r="GR7440" s="77" t="s">
        <v>423</v>
      </c>
      <c r="GS7440" s="77">
        <v>5.5966209081309407E-2</v>
      </c>
      <c r="GT7440" s="77">
        <v>0.16465058085627379</v>
      </c>
      <c r="GU7440" s="77">
        <v>5.5966209081309407E-2</v>
      </c>
      <c r="GV7440" s="77">
        <v>0.16465058085627379</v>
      </c>
      <c r="GW7440" s="77">
        <v>5.5966209081309407E-2</v>
      </c>
      <c r="GX7440" s="77">
        <v>0.16465058085627379</v>
      </c>
      <c r="GY7440" s="77">
        <v>0</v>
      </c>
      <c r="GZ7440" s="77">
        <v>0</v>
      </c>
    </row>
    <row r="7441" spans="187:208" x14ac:dyDescent="0.25">
      <c r="GE7441" s="77" t="s">
        <v>427</v>
      </c>
      <c r="GF7441" s="77" t="s">
        <v>155</v>
      </c>
      <c r="GG7441" s="77" t="s">
        <v>487</v>
      </c>
      <c r="GH7441" s="77" t="s">
        <v>467</v>
      </c>
      <c r="GI7441" s="77">
        <v>2022</v>
      </c>
      <c r="GJ7441" s="77" t="s">
        <v>303</v>
      </c>
      <c r="GK7441" s="77">
        <v>1.602175962208283</v>
      </c>
      <c r="GL7441" s="77">
        <v>1</v>
      </c>
      <c r="GM7441" s="77">
        <v>2022</v>
      </c>
      <c r="GN7441" s="77" t="s">
        <v>175</v>
      </c>
      <c r="GO7441" s="77">
        <v>5.3000000000000005E-2</v>
      </c>
      <c r="GP7441" s="77">
        <v>3</v>
      </c>
      <c r="GQ7441" s="77">
        <v>0</v>
      </c>
      <c r="GR7441" s="77" t="s">
        <v>423</v>
      </c>
      <c r="GS7441" s="77">
        <v>5.5966209081309407E-2</v>
      </c>
      <c r="GT7441" s="77">
        <v>8.9667714885996841E-2</v>
      </c>
      <c r="GU7441" s="77">
        <v>5.5966209081309407E-2</v>
      </c>
      <c r="GV7441" s="77">
        <v>8.9667714885996841E-2</v>
      </c>
      <c r="GW7441" s="77">
        <v>5.5966209081309407E-2</v>
      </c>
      <c r="GX7441" s="77">
        <v>8.9667714885996841E-2</v>
      </c>
      <c r="GY7441" s="77">
        <v>0</v>
      </c>
      <c r="GZ7441" s="77">
        <v>0</v>
      </c>
    </row>
    <row r="7442" spans="187:208" x14ac:dyDescent="0.25">
      <c r="GE7442" s="77" t="s">
        <v>422</v>
      </c>
      <c r="GF7442" s="77" t="s">
        <v>155</v>
      </c>
      <c r="GG7442" s="77" t="s">
        <v>487</v>
      </c>
      <c r="GH7442" s="77" t="s">
        <v>467</v>
      </c>
      <c r="GI7442" s="77">
        <v>2023</v>
      </c>
      <c r="GJ7442" s="77" t="s">
        <v>305</v>
      </c>
      <c r="GK7442" s="77">
        <v>0.71896016785815409</v>
      </c>
      <c r="GL7442" s="77">
        <v>1</v>
      </c>
      <c r="GM7442" s="77">
        <v>2023</v>
      </c>
      <c r="GN7442" s="77" t="s">
        <v>175</v>
      </c>
      <c r="GO7442" s="77">
        <v>0.13250000000000001</v>
      </c>
      <c r="GP7442" s="77">
        <v>3</v>
      </c>
      <c r="GQ7442" s="77">
        <v>0</v>
      </c>
      <c r="GR7442" s="77" t="s">
        <v>423</v>
      </c>
      <c r="GS7442" s="77">
        <v>0</v>
      </c>
      <c r="GT7442" s="77">
        <v>0</v>
      </c>
      <c r="GU7442" s="77">
        <v>0.1527377521613833</v>
      </c>
      <c r="GV7442" s="77">
        <v>0.10981235993222528</v>
      </c>
      <c r="GW7442" s="77">
        <v>0.1527377521613833</v>
      </c>
      <c r="GX7442" s="77">
        <v>0.10981235993222528</v>
      </c>
      <c r="GY7442" s="77">
        <v>0.1527377521613833</v>
      </c>
      <c r="GZ7442" s="77">
        <v>0.10981235993222528</v>
      </c>
    </row>
    <row r="7443" spans="187:208" x14ac:dyDescent="0.25">
      <c r="GE7443" s="77" t="s">
        <v>425</v>
      </c>
      <c r="GF7443" s="77" t="s">
        <v>155</v>
      </c>
      <c r="GG7443" s="77" t="s">
        <v>487</v>
      </c>
      <c r="GH7443" s="77" t="s">
        <v>467</v>
      </c>
      <c r="GI7443" s="77">
        <v>2023</v>
      </c>
      <c r="GJ7443" s="77" t="s">
        <v>301</v>
      </c>
      <c r="GK7443" s="77">
        <v>3.071497198615031</v>
      </c>
      <c r="GL7443" s="77">
        <v>1</v>
      </c>
      <c r="GM7443" s="77">
        <v>2023</v>
      </c>
      <c r="GN7443" s="77" t="s">
        <v>175</v>
      </c>
      <c r="GO7443" s="77">
        <v>5.3000000000000005E-2</v>
      </c>
      <c r="GP7443" s="77">
        <v>3</v>
      </c>
      <c r="GQ7443" s="77">
        <v>0</v>
      </c>
      <c r="GR7443" s="77" t="s">
        <v>423</v>
      </c>
      <c r="GS7443" s="77">
        <v>0</v>
      </c>
      <c r="GT7443" s="77">
        <v>0</v>
      </c>
      <c r="GU7443" s="77">
        <v>5.5966209081309407E-2</v>
      </c>
      <c r="GV7443" s="77">
        <v>0.17190005441034495</v>
      </c>
      <c r="GW7443" s="77">
        <v>5.5966209081309407E-2</v>
      </c>
      <c r="GX7443" s="77">
        <v>0.17190005441034495</v>
      </c>
      <c r="GY7443" s="77">
        <v>5.5966209081309407E-2</v>
      </c>
      <c r="GZ7443" s="77">
        <v>0.17190005441034495</v>
      </c>
    </row>
    <row r="7444" spans="187:208" x14ac:dyDescent="0.25">
      <c r="GE7444" s="77" t="s">
        <v>427</v>
      </c>
      <c r="GF7444" s="77" t="s">
        <v>155</v>
      </c>
      <c r="GG7444" s="77" t="s">
        <v>487</v>
      </c>
      <c r="GH7444" s="77" t="s">
        <v>467</v>
      </c>
      <c r="GI7444" s="77">
        <v>2023</v>
      </c>
      <c r="GJ7444" s="77" t="s">
        <v>303</v>
      </c>
      <c r="GK7444" s="77">
        <v>1.6845772405343551</v>
      </c>
      <c r="GL7444" s="77">
        <v>1</v>
      </c>
      <c r="GM7444" s="77">
        <v>2023</v>
      </c>
      <c r="GN7444" s="77" t="s">
        <v>175</v>
      </c>
      <c r="GO7444" s="77">
        <v>5.3000000000000005E-2</v>
      </c>
      <c r="GP7444" s="77">
        <v>3</v>
      </c>
      <c r="GQ7444" s="77">
        <v>0</v>
      </c>
      <c r="GR7444" s="77" t="s">
        <v>423</v>
      </c>
      <c r="GS7444" s="77">
        <v>0</v>
      </c>
      <c r="GT7444" s="77">
        <v>0</v>
      </c>
      <c r="GU7444" s="77">
        <v>5.5966209081309407E-2</v>
      </c>
      <c r="GV7444" s="77">
        <v>9.4279402057360961E-2</v>
      </c>
      <c r="GW7444" s="77">
        <v>5.5966209081309407E-2</v>
      </c>
      <c r="GX7444" s="77">
        <v>9.4279402057360961E-2</v>
      </c>
      <c r="GY7444" s="77">
        <v>5.5966209081309407E-2</v>
      </c>
      <c r="GZ7444" s="77">
        <v>9.4279402057360961E-2</v>
      </c>
    </row>
    <row r="7445" spans="187:208" x14ac:dyDescent="0.25">
      <c r="GE7445" s="77" t="s">
        <v>422</v>
      </c>
      <c r="GF7445" s="77" t="s">
        <v>155</v>
      </c>
      <c r="GG7445" s="77" t="s">
        <v>487</v>
      </c>
      <c r="GH7445" s="77" t="s">
        <v>467</v>
      </c>
      <c r="GI7445" s="77">
        <v>2024</v>
      </c>
      <c r="GJ7445" s="77" t="s">
        <v>305</v>
      </c>
      <c r="GK7445" s="77">
        <v>0.71896016785815409</v>
      </c>
      <c r="GL7445" s="77">
        <v>1</v>
      </c>
      <c r="GM7445" s="77">
        <v>2024</v>
      </c>
      <c r="GN7445" s="77" t="s">
        <v>175</v>
      </c>
      <c r="GO7445" s="77">
        <v>0.13250000000000001</v>
      </c>
      <c r="GP7445" s="77">
        <v>3</v>
      </c>
      <c r="GQ7445" s="77">
        <v>0</v>
      </c>
      <c r="GR7445" s="77" t="s">
        <v>423</v>
      </c>
      <c r="GS7445" s="77">
        <v>0</v>
      </c>
      <c r="GT7445" s="77">
        <v>0</v>
      </c>
      <c r="GU7445" s="77">
        <v>0</v>
      </c>
      <c r="GV7445" s="77">
        <v>0</v>
      </c>
      <c r="GW7445" s="77">
        <v>0.1527377521613833</v>
      </c>
      <c r="GX7445" s="77">
        <v>0.10981235993222528</v>
      </c>
      <c r="GY7445" s="77">
        <v>0.1527377521613833</v>
      </c>
      <c r="GZ7445" s="77">
        <v>0.10981235993222528</v>
      </c>
    </row>
    <row r="7446" spans="187:208" x14ac:dyDescent="0.25">
      <c r="GE7446" s="77" t="s">
        <v>425</v>
      </c>
      <c r="GF7446" s="77" t="s">
        <v>155</v>
      </c>
      <c r="GG7446" s="77" t="s">
        <v>487</v>
      </c>
      <c r="GH7446" s="77" t="s">
        <v>467</v>
      </c>
      <c r="GI7446" s="77">
        <v>2024</v>
      </c>
      <c r="GJ7446" s="77" t="s">
        <v>301</v>
      </c>
      <c r="GK7446" s="77">
        <v>3.071497198615031</v>
      </c>
      <c r="GL7446" s="77">
        <v>1</v>
      </c>
      <c r="GM7446" s="77">
        <v>2024</v>
      </c>
      <c r="GN7446" s="77" t="s">
        <v>175</v>
      </c>
      <c r="GO7446" s="77">
        <v>5.3000000000000005E-2</v>
      </c>
      <c r="GP7446" s="77">
        <v>3</v>
      </c>
      <c r="GQ7446" s="77">
        <v>0</v>
      </c>
      <c r="GR7446" s="77" t="s">
        <v>423</v>
      </c>
      <c r="GS7446" s="77">
        <v>0</v>
      </c>
      <c r="GT7446" s="77">
        <v>0</v>
      </c>
      <c r="GU7446" s="77">
        <v>0</v>
      </c>
      <c r="GV7446" s="77">
        <v>0</v>
      </c>
      <c r="GW7446" s="77">
        <v>5.5966209081309407E-2</v>
      </c>
      <c r="GX7446" s="77">
        <v>0.17190005441034495</v>
      </c>
      <c r="GY7446" s="77">
        <v>5.5966209081309407E-2</v>
      </c>
      <c r="GZ7446" s="77">
        <v>0.17190005441034495</v>
      </c>
    </row>
    <row r="7447" spans="187:208" x14ac:dyDescent="0.25">
      <c r="GE7447" s="77" t="s">
        <v>427</v>
      </c>
      <c r="GF7447" s="77" t="s">
        <v>155</v>
      </c>
      <c r="GG7447" s="77" t="s">
        <v>487</v>
      </c>
      <c r="GH7447" s="77" t="s">
        <v>467</v>
      </c>
      <c r="GI7447" s="77">
        <v>2024</v>
      </c>
      <c r="GJ7447" s="77" t="s">
        <v>303</v>
      </c>
      <c r="GK7447" s="77">
        <v>1.6845772405343551</v>
      </c>
      <c r="GL7447" s="77">
        <v>1</v>
      </c>
      <c r="GM7447" s="77">
        <v>2024</v>
      </c>
      <c r="GN7447" s="77" t="s">
        <v>175</v>
      </c>
      <c r="GO7447" s="77">
        <v>5.3000000000000005E-2</v>
      </c>
      <c r="GP7447" s="77">
        <v>3</v>
      </c>
      <c r="GQ7447" s="77">
        <v>0</v>
      </c>
      <c r="GR7447" s="77" t="s">
        <v>423</v>
      </c>
      <c r="GS7447" s="77">
        <v>0</v>
      </c>
      <c r="GT7447" s="77">
        <v>0</v>
      </c>
      <c r="GU7447" s="77">
        <v>0</v>
      </c>
      <c r="GV7447" s="77">
        <v>0</v>
      </c>
      <c r="GW7447" s="77">
        <v>5.5966209081309407E-2</v>
      </c>
      <c r="GX7447" s="77">
        <v>9.4279402057360961E-2</v>
      </c>
      <c r="GY7447" s="77">
        <v>5.5966209081309407E-2</v>
      </c>
      <c r="GZ7447" s="77">
        <v>9.4279402057360961E-2</v>
      </c>
    </row>
    <row r="7448" spans="187:208" x14ac:dyDescent="0.25">
      <c r="GE7448" s="77" t="s">
        <v>422</v>
      </c>
      <c r="GF7448" s="77" t="s">
        <v>155</v>
      </c>
      <c r="GG7448" s="77" t="s">
        <v>487</v>
      </c>
      <c r="GH7448" s="77" t="s">
        <v>467</v>
      </c>
      <c r="GI7448" s="77">
        <v>2025</v>
      </c>
      <c r="GJ7448" s="77" t="s">
        <v>305</v>
      </c>
      <c r="GK7448" s="77">
        <v>0.71896016785815409</v>
      </c>
      <c r="GL7448" s="77">
        <v>1</v>
      </c>
      <c r="GM7448" s="77">
        <v>2025</v>
      </c>
      <c r="GN7448" s="77" t="s">
        <v>175</v>
      </c>
      <c r="GO7448" s="77">
        <v>0.13250000000000001</v>
      </c>
      <c r="GP7448" s="77">
        <v>3</v>
      </c>
      <c r="GQ7448" s="77">
        <v>0</v>
      </c>
      <c r="GR7448" s="77" t="s">
        <v>423</v>
      </c>
      <c r="GS7448" s="77">
        <v>0</v>
      </c>
      <c r="GT7448" s="77">
        <v>0</v>
      </c>
      <c r="GU7448" s="77">
        <v>0</v>
      </c>
      <c r="GV7448" s="77">
        <v>0</v>
      </c>
      <c r="GW7448" s="77">
        <v>0</v>
      </c>
      <c r="GX7448" s="77">
        <v>0</v>
      </c>
      <c r="GY7448" s="77">
        <v>0.1527377521613833</v>
      </c>
      <c r="GZ7448" s="77">
        <v>0.10981235993222528</v>
      </c>
    </row>
    <row r="7449" spans="187:208" x14ac:dyDescent="0.25">
      <c r="GE7449" s="77" t="s">
        <v>425</v>
      </c>
      <c r="GF7449" s="77" t="s">
        <v>155</v>
      </c>
      <c r="GG7449" s="77" t="s">
        <v>487</v>
      </c>
      <c r="GH7449" s="77" t="s">
        <v>467</v>
      </c>
      <c r="GI7449" s="77">
        <v>2025</v>
      </c>
      <c r="GJ7449" s="77" t="s">
        <v>301</v>
      </c>
      <c r="GK7449" s="77">
        <v>3.071497198615031</v>
      </c>
      <c r="GL7449" s="77">
        <v>1</v>
      </c>
      <c r="GM7449" s="77">
        <v>2025</v>
      </c>
      <c r="GN7449" s="77" t="s">
        <v>175</v>
      </c>
      <c r="GO7449" s="77">
        <v>5.3000000000000005E-2</v>
      </c>
      <c r="GP7449" s="77">
        <v>3</v>
      </c>
      <c r="GQ7449" s="77">
        <v>0</v>
      </c>
      <c r="GR7449" s="77" t="s">
        <v>423</v>
      </c>
      <c r="GS7449" s="77">
        <v>0</v>
      </c>
      <c r="GT7449" s="77">
        <v>0</v>
      </c>
      <c r="GU7449" s="77">
        <v>0</v>
      </c>
      <c r="GV7449" s="77">
        <v>0</v>
      </c>
      <c r="GW7449" s="77">
        <v>0</v>
      </c>
      <c r="GX7449" s="77">
        <v>0</v>
      </c>
      <c r="GY7449" s="77">
        <v>5.5966209081309407E-2</v>
      </c>
      <c r="GZ7449" s="77">
        <v>0.17190005441034495</v>
      </c>
    </row>
    <row r="7450" spans="187:208" x14ac:dyDescent="0.25">
      <c r="GE7450" s="77" t="s">
        <v>427</v>
      </c>
      <c r="GF7450" s="77" t="s">
        <v>155</v>
      </c>
      <c r="GG7450" s="77" t="s">
        <v>487</v>
      </c>
      <c r="GH7450" s="77" t="s">
        <v>467</v>
      </c>
      <c r="GI7450" s="77">
        <v>2025</v>
      </c>
      <c r="GJ7450" s="77" t="s">
        <v>303</v>
      </c>
      <c r="GK7450" s="77">
        <v>1.6845772405343551</v>
      </c>
      <c r="GL7450" s="77">
        <v>1</v>
      </c>
      <c r="GM7450" s="77">
        <v>2025</v>
      </c>
      <c r="GN7450" s="77" t="s">
        <v>175</v>
      </c>
      <c r="GO7450" s="77">
        <v>5.3000000000000005E-2</v>
      </c>
      <c r="GP7450" s="77">
        <v>3</v>
      </c>
      <c r="GQ7450" s="77">
        <v>0</v>
      </c>
      <c r="GR7450" s="77" t="s">
        <v>423</v>
      </c>
      <c r="GS7450" s="77">
        <v>0</v>
      </c>
      <c r="GT7450" s="77">
        <v>0</v>
      </c>
      <c r="GU7450" s="77">
        <v>0</v>
      </c>
      <c r="GV7450" s="77">
        <v>0</v>
      </c>
      <c r="GW7450" s="77">
        <v>0</v>
      </c>
      <c r="GX7450" s="77">
        <v>0</v>
      </c>
      <c r="GY7450" s="77">
        <v>5.5966209081309407E-2</v>
      </c>
      <c r="GZ7450" s="77">
        <v>9.4279402057360961E-2</v>
      </c>
    </row>
    <row r="7451" spans="187:208" x14ac:dyDescent="0.25">
      <c r="GE7451" s="77" t="s">
        <v>422</v>
      </c>
      <c r="GF7451" s="77" t="s">
        <v>155</v>
      </c>
      <c r="GG7451" s="77" t="s">
        <v>487</v>
      </c>
      <c r="GH7451" s="77" t="s">
        <v>474</v>
      </c>
      <c r="GI7451" s="77">
        <v>2021</v>
      </c>
      <c r="GJ7451" s="77" t="s">
        <v>305</v>
      </c>
      <c r="GK7451" s="77">
        <v>3.6425060683947262E-2</v>
      </c>
      <c r="GL7451" s="77">
        <v>1</v>
      </c>
      <c r="GM7451" s="77">
        <v>2021</v>
      </c>
      <c r="GN7451" s="77" t="s">
        <v>175</v>
      </c>
      <c r="GO7451" s="77">
        <v>0.13250000000000001</v>
      </c>
      <c r="GP7451" s="77">
        <v>3</v>
      </c>
      <c r="GQ7451" s="77">
        <v>0</v>
      </c>
      <c r="GR7451" s="77" t="s">
        <v>423</v>
      </c>
      <c r="GS7451" s="77">
        <v>0.1527377521613833</v>
      </c>
      <c r="GT7451" s="77">
        <v>5.5634818912080842E-3</v>
      </c>
      <c r="GU7451" s="77">
        <v>0.1527377521613833</v>
      </c>
      <c r="GV7451" s="77">
        <v>5.5634818912080842E-3</v>
      </c>
      <c r="GW7451" s="77">
        <v>0</v>
      </c>
      <c r="GX7451" s="77">
        <v>0</v>
      </c>
      <c r="GY7451" s="77">
        <v>0</v>
      </c>
      <c r="GZ7451" s="77">
        <v>0</v>
      </c>
    </row>
    <row r="7452" spans="187:208" x14ac:dyDescent="0.25">
      <c r="GE7452" s="77" t="s">
        <v>425</v>
      </c>
      <c r="GF7452" s="77" t="s">
        <v>155</v>
      </c>
      <c r="GG7452" s="77" t="s">
        <v>487</v>
      </c>
      <c r="GH7452" s="77" t="s">
        <v>474</v>
      </c>
      <c r="GI7452" s="77">
        <v>2021</v>
      </c>
      <c r="GJ7452" s="77" t="s">
        <v>301</v>
      </c>
      <c r="GK7452" s="77">
        <v>1.5808724525432701E-3</v>
      </c>
      <c r="GL7452" s="77">
        <v>1</v>
      </c>
      <c r="GM7452" s="77">
        <v>2021</v>
      </c>
      <c r="GN7452" s="77" t="s">
        <v>175</v>
      </c>
      <c r="GO7452" s="77">
        <v>5.3000000000000005E-2</v>
      </c>
      <c r="GP7452" s="77">
        <v>3</v>
      </c>
      <c r="GQ7452" s="77">
        <v>0</v>
      </c>
      <c r="GR7452" s="77" t="s">
        <v>423</v>
      </c>
      <c r="GS7452" s="77">
        <v>5.5966209081309407E-2</v>
      </c>
      <c r="GT7452" s="77">
        <v>8.8475438209919031E-5</v>
      </c>
      <c r="GU7452" s="77">
        <v>5.5966209081309407E-2</v>
      </c>
      <c r="GV7452" s="77">
        <v>8.8475438209919031E-5</v>
      </c>
      <c r="GW7452" s="77">
        <v>0</v>
      </c>
      <c r="GX7452" s="77">
        <v>0</v>
      </c>
      <c r="GY7452" s="77">
        <v>0</v>
      </c>
      <c r="GZ7452" s="77">
        <v>0</v>
      </c>
    </row>
    <row r="7453" spans="187:208" x14ac:dyDescent="0.25">
      <c r="GE7453" s="77" t="s">
        <v>427</v>
      </c>
      <c r="GF7453" s="77" t="s">
        <v>155</v>
      </c>
      <c r="GG7453" s="77" t="s">
        <v>487</v>
      </c>
      <c r="GH7453" s="77" t="s">
        <v>474</v>
      </c>
      <c r="GI7453" s="77">
        <v>2021</v>
      </c>
      <c r="GJ7453" s="77" t="s">
        <v>303</v>
      </c>
      <c r="GK7453" s="77">
        <v>3.9894642198445282E-2</v>
      </c>
      <c r="GL7453" s="77">
        <v>1</v>
      </c>
      <c r="GM7453" s="77">
        <v>2021</v>
      </c>
      <c r="GN7453" s="77" t="s">
        <v>175</v>
      </c>
      <c r="GO7453" s="77">
        <v>5.3000000000000005E-2</v>
      </c>
      <c r="GP7453" s="77">
        <v>3</v>
      </c>
      <c r="GQ7453" s="77">
        <v>0</v>
      </c>
      <c r="GR7453" s="77" t="s">
        <v>423</v>
      </c>
      <c r="GS7453" s="77">
        <v>5.5966209081309407E-2</v>
      </c>
      <c r="GT7453" s="77">
        <v>2.2327518865022178E-3</v>
      </c>
      <c r="GU7453" s="77">
        <v>5.5966209081309407E-2</v>
      </c>
      <c r="GV7453" s="77">
        <v>2.2327518865022178E-3</v>
      </c>
      <c r="GW7453" s="77">
        <v>0</v>
      </c>
      <c r="GX7453" s="77">
        <v>0</v>
      </c>
      <c r="GY7453" s="77">
        <v>0</v>
      </c>
      <c r="GZ7453" s="77">
        <v>0</v>
      </c>
    </row>
    <row r="7454" spans="187:208" x14ac:dyDescent="0.25">
      <c r="GE7454" s="77" t="s">
        <v>422</v>
      </c>
      <c r="GF7454" s="77" t="s">
        <v>155</v>
      </c>
      <c r="GG7454" s="77" t="s">
        <v>487</v>
      </c>
      <c r="GH7454" s="77" t="s">
        <v>474</v>
      </c>
      <c r="GI7454" s="77">
        <v>2022</v>
      </c>
      <c r="GJ7454" s="77" t="s">
        <v>305</v>
      </c>
      <c r="GK7454" s="77">
        <v>3.6425060683947262E-2</v>
      </c>
      <c r="GL7454" s="77">
        <v>1</v>
      </c>
      <c r="GM7454" s="77">
        <v>2022</v>
      </c>
      <c r="GN7454" s="77" t="s">
        <v>175</v>
      </c>
      <c r="GO7454" s="77">
        <v>0.13250000000000001</v>
      </c>
      <c r="GP7454" s="77">
        <v>3</v>
      </c>
      <c r="GQ7454" s="77">
        <v>0</v>
      </c>
      <c r="GR7454" s="77" t="s">
        <v>423</v>
      </c>
      <c r="GS7454" s="77">
        <v>0.1527377521613833</v>
      </c>
      <c r="GT7454" s="77">
        <v>5.5634818912080842E-3</v>
      </c>
      <c r="GU7454" s="77">
        <v>0.1527377521613833</v>
      </c>
      <c r="GV7454" s="77">
        <v>5.5634818912080842E-3</v>
      </c>
      <c r="GW7454" s="77">
        <v>0.1527377521613833</v>
      </c>
      <c r="GX7454" s="77">
        <v>5.5634818912080842E-3</v>
      </c>
      <c r="GY7454" s="77">
        <v>0</v>
      </c>
      <c r="GZ7454" s="77">
        <v>0</v>
      </c>
    </row>
    <row r="7455" spans="187:208" x14ac:dyDescent="0.25">
      <c r="GE7455" s="77" t="s">
        <v>425</v>
      </c>
      <c r="GF7455" s="77" t="s">
        <v>155</v>
      </c>
      <c r="GG7455" s="77" t="s">
        <v>487</v>
      </c>
      <c r="GH7455" s="77" t="s">
        <v>474</v>
      </c>
      <c r="GI7455" s="77">
        <v>2022</v>
      </c>
      <c r="GJ7455" s="77" t="s">
        <v>301</v>
      </c>
      <c r="GK7455" s="77">
        <v>1.5808724525432701E-3</v>
      </c>
      <c r="GL7455" s="77">
        <v>1</v>
      </c>
      <c r="GM7455" s="77">
        <v>2022</v>
      </c>
      <c r="GN7455" s="77" t="s">
        <v>175</v>
      </c>
      <c r="GO7455" s="77">
        <v>5.3000000000000005E-2</v>
      </c>
      <c r="GP7455" s="77">
        <v>3</v>
      </c>
      <c r="GQ7455" s="77">
        <v>0</v>
      </c>
      <c r="GR7455" s="77" t="s">
        <v>423</v>
      </c>
      <c r="GS7455" s="77">
        <v>5.5966209081309407E-2</v>
      </c>
      <c r="GT7455" s="77">
        <v>8.8475438209919031E-5</v>
      </c>
      <c r="GU7455" s="77">
        <v>5.5966209081309407E-2</v>
      </c>
      <c r="GV7455" s="77">
        <v>8.8475438209919031E-5</v>
      </c>
      <c r="GW7455" s="77">
        <v>5.5966209081309407E-2</v>
      </c>
      <c r="GX7455" s="77">
        <v>8.8475438209919031E-5</v>
      </c>
      <c r="GY7455" s="77">
        <v>0</v>
      </c>
      <c r="GZ7455" s="77">
        <v>0</v>
      </c>
    </row>
    <row r="7456" spans="187:208" x14ac:dyDescent="0.25">
      <c r="GE7456" s="77" t="s">
        <v>427</v>
      </c>
      <c r="GF7456" s="77" t="s">
        <v>155</v>
      </c>
      <c r="GG7456" s="77" t="s">
        <v>487</v>
      </c>
      <c r="GH7456" s="77" t="s">
        <v>474</v>
      </c>
      <c r="GI7456" s="77">
        <v>2022</v>
      </c>
      <c r="GJ7456" s="77" t="s">
        <v>303</v>
      </c>
      <c r="GK7456" s="77">
        <v>3.9894642198445282E-2</v>
      </c>
      <c r="GL7456" s="77">
        <v>1</v>
      </c>
      <c r="GM7456" s="77">
        <v>2022</v>
      </c>
      <c r="GN7456" s="77" t="s">
        <v>175</v>
      </c>
      <c r="GO7456" s="77">
        <v>5.3000000000000005E-2</v>
      </c>
      <c r="GP7456" s="77">
        <v>3</v>
      </c>
      <c r="GQ7456" s="77">
        <v>0</v>
      </c>
      <c r="GR7456" s="77" t="s">
        <v>423</v>
      </c>
      <c r="GS7456" s="77">
        <v>5.5966209081309407E-2</v>
      </c>
      <c r="GT7456" s="77">
        <v>2.2327518865022178E-3</v>
      </c>
      <c r="GU7456" s="77">
        <v>5.5966209081309407E-2</v>
      </c>
      <c r="GV7456" s="77">
        <v>2.2327518865022178E-3</v>
      </c>
      <c r="GW7456" s="77">
        <v>5.5966209081309407E-2</v>
      </c>
      <c r="GX7456" s="77">
        <v>2.2327518865022178E-3</v>
      </c>
      <c r="GY7456" s="77">
        <v>0</v>
      </c>
      <c r="GZ7456" s="77">
        <v>0</v>
      </c>
    </row>
    <row r="7457" spans="187:208" x14ac:dyDescent="0.25">
      <c r="GE7457" s="77" t="s">
        <v>422</v>
      </c>
      <c r="GF7457" s="77" t="s">
        <v>155</v>
      </c>
      <c r="GG7457" s="77" t="s">
        <v>487</v>
      </c>
      <c r="GH7457" s="77" t="s">
        <v>474</v>
      </c>
      <c r="GI7457" s="77">
        <v>2023</v>
      </c>
      <c r="GJ7457" s="77" t="s">
        <v>305</v>
      </c>
      <c r="GK7457" s="77">
        <v>3.7590224611384337E-2</v>
      </c>
      <c r="GL7457" s="77">
        <v>1</v>
      </c>
      <c r="GM7457" s="77">
        <v>2023</v>
      </c>
      <c r="GN7457" s="77" t="s">
        <v>175</v>
      </c>
      <c r="GO7457" s="77">
        <v>0.13250000000000001</v>
      </c>
      <c r="GP7457" s="77">
        <v>3</v>
      </c>
      <c r="GQ7457" s="77">
        <v>0</v>
      </c>
      <c r="GR7457" s="77" t="s">
        <v>423</v>
      </c>
      <c r="GS7457" s="77">
        <v>0</v>
      </c>
      <c r="GT7457" s="77">
        <v>0</v>
      </c>
      <c r="GU7457" s="77">
        <v>0.1527377521613833</v>
      </c>
      <c r="GV7457" s="77">
        <v>5.7414464103843514E-3</v>
      </c>
      <c r="GW7457" s="77">
        <v>0.1527377521613833</v>
      </c>
      <c r="GX7457" s="77">
        <v>5.7414464103843514E-3</v>
      </c>
      <c r="GY7457" s="77">
        <v>0.1527377521613833</v>
      </c>
      <c r="GZ7457" s="77">
        <v>5.7414464103843514E-3</v>
      </c>
    </row>
    <row r="7458" spans="187:208" x14ac:dyDescent="0.25">
      <c r="GE7458" s="77" t="s">
        <v>425</v>
      </c>
      <c r="GF7458" s="77" t="s">
        <v>155</v>
      </c>
      <c r="GG7458" s="77" t="s">
        <v>487</v>
      </c>
      <c r="GH7458" s="77" t="s">
        <v>474</v>
      </c>
      <c r="GI7458" s="77">
        <v>2023</v>
      </c>
      <c r="GJ7458" s="77" t="s">
        <v>301</v>
      </c>
      <c r="GK7458" s="77">
        <v>1.6314334115687459E-3</v>
      </c>
      <c r="GL7458" s="77">
        <v>1</v>
      </c>
      <c r="GM7458" s="77">
        <v>2023</v>
      </c>
      <c r="GN7458" s="77" t="s">
        <v>175</v>
      </c>
      <c r="GO7458" s="77">
        <v>5.3000000000000005E-2</v>
      </c>
      <c r="GP7458" s="77">
        <v>3</v>
      </c>
      <c r="GQ7458" s="77">
        <v>0</v>
      </c>
      <c r="GR7458" s="77" t="s">
        <v>423</v>
      </c>
      <c r="GS7458" s="77">
        <v>0</v>
      </c>
      <c r="GT7458" s="77">
        <v>0</v>
      </c>
      <c r="GU7458" s="77">
        <v>5.5966209081309407E-2</v>
      </c>
      <c r="GV7458" s="77">
        <v>9.130514341409033E-5</v>
      </c>
      <c r="GW7458" s="77">
        <v>5.5966209081309407E-2</v>
      </c>
      <c r="GX7458" s="77">
        <v>9.130514341409033E-5</v>
      </c>
      <c r="GY7458" s="77">
        <v>5.5966209081309407E-2</v>
      </c>
      <c r="GZ7458" s="77">
        <v>9.130514341409033E-5</v>
      </c>
    </row>
    <row r="7459" spans="187:208" x14ac:dyDescent="0.25">
      <c r="GE7459" s="77" t="s">
        <v>427</v>
      </c>
      <c r="GF7459" s="77" t="s">
        <v>155</v>
      </c>
      <c r="GG7459" s="77" t="s">
        <v>487</v>
      </c>
      <c r="GH7459" s="77" t="s">
        <v>474</v>
      </c>
      <c r="GI7459" s="77">
        <v>2023</v>
      </c>
      <c r="GJ7459" s="77" t="s">
        <v>303</v>
      </c>
      <c r="GK7459" s="77">
        <v>4.1186611014013413E-2</v>
      </c>
      <c r="GL7459" s="77">
        <v>1</v>
      </c>
      <c r="GM7459" s="77">
        <v>2023</v>
      </c>
      <c r="GN7459" s="77" t="s">
        <v>175</v>
      </c>
      <c r="GO7459" s="77">
        <v>5.3000000000000005E-2</v>
      </c>
      <c r="GP7459" s="77">
        <v>3</v>
      </c>
      <c r="GQ7459" s="77">
        <v>0</v>
      </c>
      <c r="GR7459" s="77" t="s">
        <v>423</v>
      </c>
      <c r="GS7459" s="77">
        <v>0</v>
      </c>
      <c r="GT7459" s="77">
        <v>0</v>
      </c>
      <c r="GU7459" s="77">
        <v>5.5966209081309407E-2</v>
      </c>
      <c r="GV7459" s="77">
        <v>2.3050584833608353E-3</v>
      </c>
      <c r="GW7459" s="77">
        <v>5.5966209081309407E-2</v>
      </c>
      <c r="GX7459" s="77">
        <v>2.3050584833608353E-3</v>
      </c>
      <c r="GY7459" s="77">
        <v>5.5966209081309407E-2</v>
      </c>
      <c r="GZ7459" s="77">
        <v>2.3050584833608353E-3</v>
      </c>
    </row>
    <row r="7460" spans="187:208" x14ac:dyDescent="0.25">
      <c r="GE7460" s="77" t="s">
        <v>422</v>
      </c>
      <c r="GF7460" s="77" t="s">
        <v>155</v>
      </c>
      <c r="GG7460" s="77" t="s">
        <v>487</v>
      </c>
      <c r="GH7460" s="77" t="s">
        <v>474</v>
      </c>
      <c r="GI7460" s="77">
        <v>2024</v>
      </c>
      <c r="GJ7460" s="77" t="s">
        <v>305</v>
      </c>
      <c r="GK7460" s="77">
        <v>3.7590224611384337E-2</v>
      </c>
      <c r="GL7460" s="77">
        <v>1</v>
      </c>
      <c r="GM7460" s="77">
        <v>2024</v>
      </c>
      <c r="GN7460" s="77" t="s">
        <v>175</v>
      </c>
      <c r="GO7460" s="77">
        <v>0.13250000000000001</v>
      </c>
      <c r="GP7460" s="77">
        <v>3</v>
      </c>
      <c r="GQ7460" s="77">
        <v>0</v>
      </c>
      <c r="GR7460" s="77" t="s">
        <v>423</v>
      </c>
      <c r="GS7460" s="77">
        <v>0</v>
      </c>
      <c r="GT7460" s="77">
        <v>0</v>
      </c>
      <c r="GU7460" s="77">
        <v>0</v>
      </c>
      <c r="GV7460" s="77">
        <v>0</v>
      </c>
      <c r="GW7460" s="77">
        <v>0.1527377521613833</v>
      </c>
      <c r="GX7460" s="77">
        <v>5.7414464103843514E-3</v>
      </c>
      <c r="GY7460" s="77">
        <v>0.1527377521613833</v>
      </c>
      <c r="GZ7460" s="77">
        <v>5.7414464103843514E-3</v>
      </c>
    </row>
    <row r="7461" spans="187:208" x14ac:dyDescent="0.25">
      <c r="GE7461" s="77" t="s">
        <v>425</v>
      </c>
      <c r="GF7461" s="77" t="s">
        <v>155</v>
      </c>
      <c r="GG7461" s="77" t="s">
        <v>487</v>
      </c>
      <c r="GH7461" s="77" t="s">
        <v>474</v>
      </c>
      <c r="GI7461" s="77">
        <v>2024</v>
      </c>
      <c r="GJ7461" s="77" t="s">
        <v>301</v>
      </c>
      <c r="GK7461" s="77">
        <v>1.6314334115687459E-3</v>
      </c>
      <c r="GL7461" s="77">
        <v>1</v>
      </c>
      <c r="GM7461" s="77">
        <v>2024</v>
      </c>
      <c r="GN7461" s="77" t="s">
        <v>175</v>
      </c>
      <c r="GO7461" s="77">
        <v>5.3000000000000005E-2</v>
      </c>
      <c r="GP7461" s="77">
        <v>3</v>
      </c>
      <c r="GQ7461" s="77">
        <v>0</v>
      </c>
      <c r="GR7461" s="77" t="s">
        <v>423</v>
      </c>
      <c r="GS7461" s="77">
        <v>0</v>
      </c>
      <c r="GT7461" s="77">
        <v>0</v>
      </c>
      <c r="GU7461" s="77">
        <v>0</v>
      </c>
      <c r="GV7461" s="77">
        <v>0</v>
      </c>
      <c r="GW7461" s="77">
        <v>5.5966209081309407E-2</v>
      </c>
      <c r="GX7461" s="77">
        <v>9.130514341409033E-5</v>
      </c>
      <c r="GY7461" s="77">
        <v>5.5966209081309407E-2</v>
      </c>
      <c r="GZ7461" s="77">
        <v>9.130514341409033E-5</v>
      </c>
    </row>
    <row r="7462" spans="187:208" x14ac:dyDescent="0.25">
      <c r="GE7462" s="77" t="s">
        <v>427</v>
      </c>
      <c r="GF7462" s="77" t="s">
        <v>155</v>
      </c>
      <c r="GG7462" s="77" t="s">
        <v>487</v>
      </c>
      <c r="GH7462" s="77" t="s">
        <v>474</v>
      </c>
      <c r="GI7462" s="77">
        <v>2024</v>
      </c>
      <c r="GJ7462" s="77" t="s">
        <v>303</v>
      </c>
      <c r="GK7462" s="77">
        <v>4.1186611014013413E-2</v>
      </c>
      <c r="GL7462" s="77">
        <v>1</v>
      </c>
      <c r="GM7462" s="77">
        <v>2024</v>
      </c>
      <c r="GN7462" s="77" t="s">
        <v>175</v>
      </c>
      <c r="GO7462" s="77">
        <v>5.3000000000000005E-2</v>
      </c>
      <c r="GP7462" s="77">
        <v>3</v>
      </c>
      <c r="GQ7462" s="77">
        <v>0</v>
      </c>
      <c r="GR7462" s="77" t="s">
        <v>423</v>
      </c>
      <c r="GS7462" s="77">
        <v>0</v>
      </c>
      <c r="GT7462" s="77">
        <v>0</v>
      </c>
      <c r="GU7462" s="77">
        <v>0</v>
      </c>
      <c r="GV7462" s="77">
        <v>0</v>
      </c>
      <c r="GW7462" s="77">
        <v>5.5966209081309407E-2</v>
      </c>
      <c r="GX7462" s="77">
        <v>2.3050584833608353E-3</v>
      </c>
      <c r="GY7462" s="77">
        <v>5.5966209081309407E-2</v>
      </c>
      <c r="GZ7462" s="77">
        <v>2.3050584833608353E-3</v>
      </c>
    </row>
    <row r="7463" spans="187:208" x14ac:dyDescent="0.25">
      <c r="GE7463" s="77" t="s">
        <v>422</v>
      </c>
      <c r="GF7463" s="77" t="s">
        <v>155</v>
      </c>
      <c r="GG7463" s="77" t="s">
        <v>487</v>
      </c>
      <c r="GH7463" s="77" t="s">
        <v>474</v>
      </c>
      <c r="GI7463" s="77">
        <v>2025</v>
      </c>
      <c r="GJ7463" s="77" t="s">
        <v>305</v>
      </c>
      <c r="GK7463" s="77">
        <v>3.7590224611384337E-2</v>
      </c>
      <c r="GL7463" s="77">
        <v>1</v>
      </c>
      <c r="GM7463" s="77">
        <v>2025</v>
      </c>
      <c r="GN7463" s="77" t="s">
        <v>175</v>
      </c>
      <c r="GO7463" s="77">
        <v>0.13250000000000001</v>
      </c>
      <c r="GP7463" s="77">
        <v>3</v>
      </c>
      <c r="GQ7463" s="77">
        <v>0</v>
      </c>
      <c r="GR7463" s="77" t="s">
        <v>423</v>
      </c>
      <c r="GS7463" s="77">
        <v>0</v>
      </c>
      <c r="GT7463" s="77">
        <v>0</v>
      </c>
      <c r="GU7463" s="77">
        <v>0</v>
      </c>
      <c r="GV7463" s="77">
        <v>0</v>
      </c>
      <c r="GW7463" s="77">
        <v>0</v>
      </c>
      <c r="GX7463" s="77">
        <v>0</v>
      </c>
      <c r="GY7463" s="77">
        <v>0.1527377521613833</v>
      </c>
      <c r="GZ7463" s="77">
        <v>5.7414464103843514E-3</v>
      </c>
    </row>
    <row r="7464" spans="187:208" x14ac:dyDescent="0.25">
      <c r="GE7464" s="77" t="s">
        <v>425</v>
      </c>
      <c r="GF7464" s="77" t="s">
        <v>155</v>
      </c>
      <c r="GG7464" s="77" t="s">
        <v>487</v>
      </c>
      <c r="GH7464" s="77" t="s">
        <v>474</v>
      </c>
      <c r="GI7464" s="77">
        <v>2025</v>
      </c>
      <c r="GJ7464" s="77" t="s">
        <v>301</v>
      </c>
      <c r="GK7464" s="77">
        <v>1.6314334115687459E-3</v>
      </c>
      <c r="GL7464" s="77">
        <v>1</v>
      </c>
      <c r="GM7464" s="77">
        <v>2025</v>
      </c>
      <c r="GN7464" s="77" t="s">
        <v>175</v>
      </c>
      <c r="GO7464" s="77">
        <v>5.3000000000000005E-2</v>
      </c>
      <c r="GP7464" s="77">
        <v>3</v>
      </c>
      <c r="GQ7464" s="77">
        <v>0</v>
      </c>
      <c r="GR7464" s="77" t="s">
        <v>423</v>
      </c>
      <c r="GS7464" s="77">
        <v>0</v>
      </c>
      <c r="GT7464" s="77">
        <v>0</v>
      </c>
      <c r="GU7464" s="77">
        <v>0</v>
      </c>
      <c r="GV7464" s="77">
        <v>0</v>
      </c>
      <c r="GW7464" s="77">
        <v>0</v>
      </c>
      <c r="GX7464" s="77">
        <v>0</v>
      </c>
      <c r="GY7464" s="77">
        <v>5.5966209081309407E-2</v>
      </c>
      <c r="GZ7464" s="77">
        <v>9.130514341409033E-5</v>
      </c>
    </row>
    <row r="7465" spans="187:208" x14ac:dyDescent="0.25">
      <c r="GE7465" s="77" t="s">
        <v>427</v>
      </c>
      <c r="GF7465" s="77" t="s">
        <v>155</v>
      </c>
      <c r="GG7465" s="77" t="s">
        <v>487</v>
      </c>
      <c r="GH7465" s="77" t="s">
        <v>474</v>
      </c>
      <c r="GI7465" s="77">
        <v>2025</v>
      </c>
      <c r="GJ7465" s="77" t="s">
        <v>303</v>
      </c>
      <c r="GK7465" s="77">
        <v>4.1186611014013413E-2</v>
      </c>
      <c r="GL7465" s="77">
        <v>1</v>
      </c>
      <c r="GM7465" s="77">
        <v>2025</v>
      </c>
      <c r="GN7465" s="77" t="s">
        <v>175</v>
      </c>
      <c r="GO7465" s="77">
        <v>5.3000000000000005E-2</v>
      </c>
      <c r="GP7465" s="77">
        <v>3</v>
      </c>
      <c r="GQ7465" s="77">
        <v>0</v>
      </c>
      <c r="GR7465" s="77" t="s">
        <v>423</v>
      </c>
      <c r="GS7465" s="77">
        <v>0</v>
      </c>
      <c r="GT7465" s="77">
        <v>0</v>
      </c>
      <c r="GU7465" s="77">
        <v>0</v>
      </c>
      <c r="GV7465" s="77">
        <v>0</v>
      </c>
      <c r="GW7465" s="77">
        <v>0</v>
      </c>
      <c r="GX7465" s="77">
        <v>0</v>
      </c>
      <c r="GY7465" s="77">
        <v>5.5966209081309407E-2</v>
      </c>
      <c r="GZ7465" s="77">
        <v>2.3050584833608353E-3</v>
      </c>
    </row>
    <row r="7466" spans="187:208" x14ac:dyDescent="0.25">
      <c r="GE7466" s="77" t="s">
        <v>422</v>
      </c>
      <c r="GF7466" s="77" t="s">
        <v>155</v>
      </c>
      <c r="GG7466" s="77" t="s">
        <v>489</v>
      </c>
      <c r="GH7466" s="77" t="s">
        <v>300</v>
      </c>
      <c r="GI7466" s="77">
        <v>2021</v>
      </c>
      <c r="GJ7466" s="77" t="s">
        <v>305</v>
      </c>
      <c r="GK7466" s="77">
        <v>222.2294216278375</v>
      </c>
      <c r="GL7466" s="77">
        <v>1299.3</v>
      </c>
      <c r="GM7466" s="77">
        <v>2021</v>
      </c>
      <c r="GN7466" s="77" t="s">
        <v>175</v>
      </c>
      <c r="GO7466" s="77">
        <v>0.13250000000000001</v>
      </c>
      <c r="GP7466" s="77">
        <v>3</v>
      </c>
      <c r="GQ7466" s="77">
        <v>0</v>
      </c>
      <c r="GR7466" s="77" t="s">
        <v>423</v>
      </c>
      <c r="GS7466" s="77">
        <v>0.1527377521613833</v>
      </c>
      <c r="GT7466" s="77">
        <v>33.9428223235602</v>
      </c>
      <c r="GU7466" s="77">
        <v>0.1527377521613833</v>
      </c>
      <c r="GV7466" s="77">
        <v>33.9428223235602</v>
      </c>
      <c r="GW7466" s="77">
        <v>0</v>
      </c>
      <c r="GX7466" s="77">
        <v>0</v>
      </c>
      <c r="GY7466" s="77">
        <v>0</v>
      </c>
      <c r="GZ7466" s="77">
        <v>0</v>
      </c>
    </row>
    <row r="7467" spans="187:208" x14ac:dyDescent="0.25">
      <c r="GE7467" s="77" t="s">
        <v>425</v>
      </c>
      <c r="GF7467" s="77" t="s">
        <v>155</v>
      </c>
      <c r="GG7467" s="77" t="s">
        <v>489</v>
      </c>
      <c r="GH7467" s="77" t="s">
        <v>300</v>
      </c>
      <c r="GI7467" s="77">
        <v>2021</v>
      </c>
      <c r="GJ7467" s="77" t="s">
        <v>301</v>
      </c>
      <c r="GK7467" s="77">
        <v>8585.7228092482146</v>
      </c>
      <c r="GL7467" s="77">
        <v>1299.3</v>
      </c>
      <c r="GM7467" s="77">
        <v>2021</v>
      </c>
      <c r="GN7467" s="77" t="s">
        <v>175</v>
      </c>
      <c r="GO7467" s="77">
        <v>5.3000000000000005E-2</v>
      </c>
      <c r="GP7467" s="77">
        <v>3</v>
      </c>
      <c r="GQ7467" s="77">
        <v>0</v>
      </c>
      <c r="GR7467" s="77" t="s">
        <v>423</v>
      </c>
      <c r="GS7467" s="77">
        <v>5.5966209081309413E-2</v>
      </c>
      <c r="GT7467" s="77">
        <v>480.51035785655279</v>
      </c>
      <c r="GU7467" s="77">
        <v>5.5966209081309413E-2</v>
      </c>
      <c r="GV7467" s="77">
        <v>480.51035785655279</v>
      </c>
      <c r="GW7467" s="77">
        <v>0</v>
      </c>
      <c r="GX7467" s="77">
        <v>0</v>
      </c>
      <c r="GY7467" s="77">
        <v>0</v>
      </c>
      <c r="GZ7467" s="77">
        <v>0</v>
      </c>
    </row>
    <row r="7468" spans="187:208" x14ac:dyDescent="0.25">
      <c r="GE7468" s="77" t="s">
        <v>427</v>
      </c>
      <c r="GF7468" s="77" t="s">
        <v>155</v>
      </c>
      <c r="GG7468" s="77" t="s">
        <v>489</v>
      </c>
      <c r="GH7468" s="77" t="s">
        <v>300</v>
      </c>
      <c r="GI7468" s="77">
        <v>2021</v>
      </c>
      <c r="GJ7468" s="77" t="s">
        <v>303</v>
      </c>
      <c r="GK7468" s="77">
        <v>5338.1784104569133</v>
      </c>
      <c r="GL7468" s="77">
        <v>1299.3</v>
      </c>
      <c r="GM7468" s="77">
        <v>2021</v>
      </c>
      <c r="GN7468" s="77" t="s">
        <v>175</v>
      </c>
      <c r="GO7468" s="77">
        <v>5.3000000000000005E-2</v>
      </c>
      <c r="GP7468" s="77">
        <v>3</v>
      </c>
      <c r="GQ7468" s="77">
        <v>0</v>
      </c>
      <c r="GR7468" s="77" t="s">
        <v>423</v>
      </c>
      <c r="GS7468" s="77">
        <v>5.5966209081309413E-2</v>
      </c>
      <c r="GT7468" s="77">
        <v>298.75760903296356</v>
      </c>
      <c r="GU7468" s="77">
        <v>5.5966209081309413E-2</v>
      </c>
      <c r="GV7468" s="77">
        <v>298.75760903296356</v>
      </c>
      <c r="GW7468" s="77">
        <v>0</v>
      </c>
      <c r="GX7468" s="77">
        <v>0</v>
      </c>
      <c r="GY7468" s="77">
        <v>0</v>
      </c>
      <c r="GZ7468" s="77">
        <v>0</v>
      </c>
    </row>
    <row r="7469" spans="187:208" x14ac:dyDescent="0.25">
      <c r="GE7469" s="77" t="s">
        <v>422</v>
      </c>
      <c r="GF7469" s="77" t="s">
        <v>155</v>
      </c>
      <c r="GG7469" s="77" t="s">
        <v>489</v>
      </c>
      <c r="GH7469" s="77" t="s">
        <v>300</v>
      </c>
      <c r="GI7469" s="77">
        <v>2022</v>
      </c>
      <c r="GJ7469" s="77" t="s">
        <v>305</v>
      </c>
      <c r="GK7469" s="77">
        <v>222.2294216278375</v>
      </c>
      <c r="GL7469" s="77">
        <v>1299.3</v>
      </c>
      <c r="GM7469" s="77">
        <v>2022</v>
      </c>
      <c r="GN7469" s="77" t="s">
        <v>175</v>
      </c>
      <c r="GO7469" s="77">
        <v>0.13250000000000001</v>
      </c>
      <c r="GP7469" s="77">
        <v>3</v>
      </c>
      <c r="GQ7469" s="77">
        <v>0</v>
      </c>
      <c r="GR7469" s="77" t="s">
        <v>423</v>
      </c>
      <c r="GS7469" s="77">
        <v>0.1527377521613833</v>
      </c>
      <c r="GT7469" s="77">
        <v>33.9428223235602</v>
      </c>
      <c r="GU7469" s="77">
        <v>0.1527377521613833</v>
      </c>
      <c r="GV7469" s="77">
        <v>33.9428223235602</v>
      </c>
      <c r="GW7469" s="77">
        <v>0.1527377521613833</v>
      </c>
      <c r="GX7469" s="77">
        <v>33.9428223235602</v>
      </c>
      <c r="GY7469" s="77">
        <v>0</v>
      </c>
      <c r="GZ7469" s="77">
        <v>0</v>
      </c>
    </row>
    <row r="7470" spans="187:208" x14ac:dyDescent="0.25">
      <c r="GE7470" s="77" t="s">
        <v>425</v>
      </c>
      <c r="GF7470" s="77" t="s">
        <v>155</v>
      </c>
      <c r="GG7470" s="77" t="s">
        <v>489</v>
      </c>
      <c r="GH7470" s="77" t="s">
        <v>300</v>
      </c>
      <c r="GI7470" s="77">
        <v>2022</v>
      </c>
      <c r="GJ7470" s="77" t="s">
        <v>301</v>
      </c>
      <c r="GK7470" s="77">
        <v>8585.7228092482146</v>
      </c>
      <c r="GL7470" s="77">
        <v>1299.3</v>
      </c>
      <c r="GM7470" s="77">
        <v>2022</v>
      </c>
      <c r="GN7470" s="77" t="s">
        <v>175</v>
      </c>
      <c r="GO7470" s="77">
        <v>5.3000000000000005E-2</v>
      </c>
      <c r="GP7470" s="77">
        <v>3</v>
      </c>
      <c r="GQ7470" s="77">
        <v>0</v>
      </c>
      <c r="GR7470" s="77" t="s">
        <v>423</v>
      </c>
      <c r="GS7470" s="77">
        <v>5.5966209081309413E-2</v>
      </c>
      <c r="GT7470" s="77">
        <v>480.51035785655279</v>
      </c>
      <c r="GU7470" s="77">
        <v>5.5966209081309413E-2</v>
      </c>
      <c r="GV7470" s="77">
        <v>480.51035785655279</v>
      </c>
      <c r="GW7470" s="77">
        <v>5.5966209081309413E-2</v>
      </c>
      <c r="GX7470" s="77">
        <v>480.51035785655279</v>
      </c>
      <c r="GY7470" s="77">
        <v>0</v>
      </c>
      <c r="GZ7470" s="77">
        <v>0</v>
      </c>
    </row>
    <row r="7471" spans="187:208" x14ac:dyDescent="0.25">
      <c r="GE7471" s="77" t="s">
        <v>427</v>
      </c>
      <c r="GF7471" s="77" t="s">
        <v>155</v>
      </c>
      <c r="GG7471" s="77" t="s">
        <v>489</v>
      </c>
      <c r="GH7471" s="77" t="s">
        <v>300</v>
      </c>
      <c r="GI7471" s="77">
        <v>2022</v>
      </c>
      <c r="GJ7471" s="77" t="s">
        <v>303</v>
      </c>
      <c r="GK7471" s="77">
        <v>5338.1784104569133</v>
      </c>
      <c r="GL7471" s="77">
        <v>1299.3</v>
      </c>
      <c r="GM7471" s="77">
        <v>2022</v>
      </c>
      <c r="GN7471" s="77" t="s">
        <v>175</v>
      </c>
      <c r="GO7471" s="77">
        <v>5.3000000000000005E-2</v>
      </c>
      <c r="GP7471" s="77">
        <v>3</v>
      </c>
      <c r="GQ7471" s="77">
        <v>0</v>
      </c>
      <c r="GR7471" s="77" t="s">
        <v>423</v>
      </c>
      <c r="GS7471" s="77">
        <v>5.5966209081309413E-2</v>
      </c>
      <c r="GT7471" s="77">
        <v>298.75760903296356</v>
      </c>
      <c r="GU7471" s="77">
        <v>5.5966209081309413E-2</v>
      </c>
      <c r="GV7471" s="77">
        <v>298.75760903296356</v>
      </c>
      <c r="GW7471" s="77">
        <v>5.5966209081309413E-2</v>
      </c>
      <c r="GX7471" s="77">
        <v>298.75760903296356</v>
      </c>
      <c r="GY7471" s="77">
        <v>0</v>
      </c>
      <c r="GZ7471" s="77">
        <v>0</v>
      </c>
    </row>
    <row r="7472" spans="187:208" x14ac:dyDescent="0.25">
      <c r="GE7472" s="77" t="s">
        <v>422</v>
      </c>
      <c r="GF7472" s="77" t="s">
        <v>155</v>
      </c>
      <c r="GG7472" s="77" t="s">
        <v>489</v>
      </c>
      <c r="GH7472" s="77" t="s">
        <v>300</v>
      </c>
      <c r="GI7472" s="77">
        <v>2023</v>
      </c>
      <c r="GJ7472" s="77" t="s">
        <v>305</v>
      </c>
      <c r="GK7472" s="77">
        <v>233.23007680794649</v>
      </c>
      <c r="GL7472" s="77">
        <v>1299.3</v>
      </c>
      <c r="GM7472" s="77">
        <v>2023</v>
      </c>
      <c r="GN7472" s="77" t="s">
        <v>175</v>
      </c>
      <c r="GO7472" s="77">
        <v>0.13250000000000001</v>
      </c>
      <c r="GP7472" s="77">
        <v>3</v>
      </c>
      <c r="GQ7472" s="77">
        <v>0</v>
      </c>
      <c r="GR7472" s="77" t="s">
        <v>423</v>
      </c>
      <c r="GS7472" s="77">
        <v>0</v>
      </c>
      <c r="GT7472" s="77">
        <v>0</v>
      </c>
      <c r="GU7472" s="77">
        <v>0.1527377521613833</v>
      </c>
      <c r="GV7472" s="77">
        <v>35.62303766807252</v>
      </c>
      <c r="GW7472" s="77">
        <v>0.1527377521613833</v>
      </c>
      <c r="GX7472" s="77">
        <v>35.62303766807252</v>
      </c>
      <c r="GY7472" s="77">
        <v>0.1527377521613833</v>
      </c>
      <c r="GZ7472" s="77">
        <v>35.62303766807252</v>
      </c>
    </row>
    <row r="7473" spans="187:208" x14ac:dyDescent="0.25">
      <c r="GE7473" s="77" t="s">
        <v>425</v>
      </c>
      <c r="GF7473" s="77" t="s">
        <v>155</v>
      </c>
      <c r="GG7473" s="77" t="s">
        <v>489</v>
      </c>
      <c r="GH7473" s="77" t="s">
        <v>300</v>
      </c>
      <c r="GI7473" s="77">
        <v>2023</v>
      </c>
      <c r="GJ7473" s="77" t="s">
        <v>301</v>
      </c>
      <c r="GK7473" s="77">
        <v>8896.5159934288731</v>
      </c>
      <c r="GL7473" s="77">
        <v>1299.3</v>
      </c>
      <c r="GM7473" s="77">
        <v>2023</v>
      </c>
      <c r="GN7473" s="77" t="s">
        <v>175</v>
      </c>
      <c r="GO7473" s="77">
        <v>5.3000000000000005E-2</v>
      </c>
      <c r="GP7473" s="77">
        <v>3</v>
      </c>
      <c r="GQ7473" s="77">
        <v>0</v>
      </c>
      <c r="GR7473" s="77" t="s">
        <v>423</v>
      </c>
      <c r="GS7473" s="77">
        <v>0</v>
      </c>
      <c r="GT7473" s="77">
        <v>0</v>
      </c>
      <c r="GU7473" s="77">
        <v>5.5966209081309413E-2</v>
      </c>
      <c r="GV7473" s="77">
        <v>497.90427418345342</v>
      </c>
      <c r="GW7473" s="77">
        <v>5.5966209081309413E-2</v>
      </c>
      <c r="GX7473" s="77">
        <v>497.90427418345342</v>
      </c>
      <c r="GY7473" s="77">
        <v>5.5966209081309413E-2</v>
      </c>
      <c r="GZ7473" s="77">
        <v>497.90427418345342</v>
      </c>
    </row>
    <row r="7474" spans="187:208" x14ac:dyDescent="0.25">
      <c r="GE7474" s="77" t="s">
        <v>427</v>
      </c>
      <c r="GF7474" s="77" t="s">
        <v>155</v>
      </c>
      <c r="GG7474" s="77" t="s">
        <v>489</v>
      </c>
      <c r="GH7474" s="77" t="s">
        <v>300</v>
      </c>
      <c r="GI7474" s="77">
        <v>2023</v>
      </c>
      <c r="GJ7474" s="77" t="s">
        <v>303</v>
      </c>
      <c r="GK7474" s="77">
        <v>5534.8914862002666</v>
      </c>
      <c r="GL7474" s="77">
        <v>1299.3</v>
      </c>
      <c r="GM7474" s="77">
        <v>2023</v>
      </c>
      <c r="GN7474" s="77" t="s">
        <v>175</v>
      </c>
      <c r="GO7474" s="77">
        <v>5.3000000000000005E-2</v>
      </c>
      <c r="GP7474" s="77">
        <v>3</v>
      </c>
      <c r="GQ7474" s="77">
        <v>0</v>
      </c>
      <c r="GR7474" s="77" t="s">
        <v>423</v>
      </c>
      <c r="GS7474" s="77">
        <v>0</v>
      </c>
      <c r="GT7474" s="77">
        <v>0</v>
      </c>
      <c r="GU7474" s="77">
        <v>5.5966209081309413E-2</v>
      </c>
      <c r="GV7474" s="77">
        <v>309.76689415904355</v>
      </c>
      <c r="GW7474" s="77">
        <v>5.5966209081309413E-2</v>
      </c>
      <c r="GX7474" s="77">
        <v>309.76689415904355</v>
      </c>
      <c r="GY7474" s="77">
        <v>5.5966209081309413E-2</v>
      </c>
      <c r="GZ7474" s="77">
        <v>309.76689415904355</v>
      </c>
    </row>
    <row r="7475" spans="187:208" x14ac:dyDescent="0.25">
      <c r="GE7475" s="77" t="s">
        <v>422</v>
      </c>
      <c r="GF7475" s="77" t="s">
        <v>155</v>
      </c>
      <c r="GG7475" s="77" t="s">
        <v>489</v>
      </c>
      <c r="GH7475" s="77" t="s">
        <v>300</v>
      </c>
      <c r="GI7475" s="77">
        <v>2024</v>
      </c>
      <c r="GJ7475" s="77" t="s">
        <v>305</v>
      </c>
      <c r="GK7475" s="77">
        <v>233.23007680794649</v>
      </c>
      <c r="GL7475" s="77">
        <v>1299.3</v>
      </c>
      <c r="GM7475" s="77">
        <v>2024</v>
      </c>
      <c r="GN7475" s="77" t="s">
        <v>175</v>
      </c>
      <c r="GO7475" s="77">
        <v>0.13250000000000001</v>
      </c>
      <c r="GP7475" s="77">
        <v>3</v>
      </c>
      <c r="GQ7475" s="77">
        <v>0</v>
      </c>
      <c r="GR7475" s="77" t="s">
        <v>423</v>
      </c>
      <c r="GS7475" s="77">
        <v>0</v>
      </c>
      <c r="GT7475" s="77">
        <v>0</v>
      </c>
      <c r="GU7475" s="77">
        <v>0</v>
      </c>
      <c r="GV7475" s="77">
        <v>0</v>
      </c>
      <c r="GW7475" s="77">
        <v>0.1527377521613833</v>
      </c>
      <c r="GX7475" s="77">
        <v>35.62303766807252</v>
      </c>
      <c r="GY7475" s="77">
        <v>0.1527377521613833</v>
      </c>
      <c r="GZ7475" s="77">
        <v>35.62303766807252</v>
      </c>
    </row>
    <row r="7476" spans="187:208" x14ac:dyDescent="0.25">
      <c r="GE7476" s="77" t="s">
        <v>425</v>
      </c>
      <c r="GF7476" s="77" t="s">
        <v>155</v>
      </c>
      <c r="GG7476" s="77" t="s">
        <v>489</v>
      </c>
      <c r="GH7476" s="77" t="s">
        <v>300</v>
      </c>
      <c r="GI7476" s="77">
        <v>2024</v>
      </c>
      <c r="GJ7476" s="77" t="s">
        <v>301</v>
      </c>
      <c r="GK7476" s="77">
        <v>8896.5159934288731</v>
      </c>
      <c r="GL7476" s="77">
        <v>1299.3</v>
      </c>
      <c r="GM7476" s="77">
        <v>2024</v>
      </c>
      <c r="GN7476" s="77" t="s">
        <v>175</v>
      </c>
      <c r="GO7476" s="77">
        <v>5.3000000000000005E-2</v>
      </c>
      <c r="GP7476" s="77">
        <v>3</v>
      </c>
      <c r="GQ7476" s="77">
        <v>0</v>
      </c>
      <c r="GR7476" s="77" t="s">
        <v>423</v>
      </c>
      <c r="GS7476" s="77">
        <v>0</v>
      </c>
      <c r="GT7476" s="77">
        <v>0</v>
      </c>
      <c r="GU7476" s="77">
        <v>0</v>
      </c>
      <c r="GV7476" s="77">
        <v>0</v>
      </c>
      <c r="GW7476" s="77">
        <v>5.5966209081309413E-2</v>
      </c>
      <c r="GX7476" s="77">
        <v>497.90427418345342</v>
      </c>
      <c r="GY7476" s="77">
        <v>5.5966209081309413E-2</v>
      </c>
      <c r="GZ7476" s="77">
        <v>497.90427418345342</v>
      </c>
    </row>
    <row r="7477" spans="187:208" x14ac:dyDescent="0.25">
      <c r="GE7477" s="77" t="s">
        <v>427</v>
      </c>
      <c r="GF7477" s="77" t="s">
        <v>155</v>
      </c>
      <c r="GG7477" s="77" t="s">
        <v>489</v>
      </c>
      <c r="GH7477" s="77" t="s">
        <v>300</v>
      </c>
      <c r="GI7477" s="77">
        <v>2024</v>
      </c>
      <c r="GJ7477" s="77" t="s">
        <v>303</v>
      </c>
      <c r="GK7477" s="77">
        <v>5534.8914862002666</v>
      </c>
      <c r="GL7477" s="77">
        <v>1299.3</v>
      </c>
      <c r="GM7477" s="77">
        <v>2024</v>
      </c>
      <c r="GN7477" s="77" t="s">
        <v>175</v>
      </c>
      <c r="GO7477" s="77">
        <v>5.3000000000000005E-2</v>
      </c>
      <c r="GP7477" s="77">
        <v>3</v>
      </c>
      <c r="GQ7477" s="77">
        <v>0</v>
      </c>
      <c r="GR7477" s="77" t="s">
        <v>423</v>
      </c>
      <c r="GS7477" s="77">
        <v>0</v>
      </c>
      <c r="GT7477" s="77">
        <v>0</v>
      </c>
      <c r="GU7477" s="77">
        <v>0</v>
      </c>
      <c r="GV7477" s="77">
        <v>0</v>
      </c>
      <c r="GW7477" s="77">
        <v>5.5966209081309413E-2</v>
      </c>
      <c r="GX7477" s="77">
        <v>309.76689415904355</v>
      </c>
      <c r="GY7477" s="77">
        <v>5.5966209081309413E-2</v>
      </c>
      <c r="GZ7477" s="77">
        <v>309.76689415904355</v>
      </c>
    </row>
    <row r="7478" spans="187:208" x14ac:dyDescent="0.25">
      <c r="GE7478" s="77" t="s">
        <v>422</v>
      </c>
      <c r="GF7478" s="77" t="s">
        <v>155</v>
      </c>
      <c r="GG7478" s="77" t="s">
        <v>489</v>
      </c>
      <c r="GH7478" s="77" t="s">
        <v>300</v>
      </c>
      <c r="GI7478" s="77">
        <v>2025</v>
      </c>
      <c r="GJ7478" s="77" t="s">
        <v>305</v>
      </c>
      <c r="GK7478" s="77">
        <v>233.23007680794649</v>
      </c>
      <c r="GL7478" s="77">
        <v>1299.3</v>
      </c>
      <c r="GM7478" s="77">
        <v>2025</v>
      </c>
      <c r="GN7478" s="77" t="s">
        <v>175</v>
      </c>
      <c r="GO7478" s="77">
        <v>0.13250000000000001</v>
      </c>
      <c r="GP7478" s="77">
        <v>3</v>
      </c>
      <c r="GQ7478" s="77">
        <v>0</v>
      </c>
      <c r="GR7478" s="77" t="s">
        <v>423</v>
      </c>
      <c r="GS7478" s="77">
        <v>0</v>
      </c>
      <c r="GT7478" s="77">
        <v>0</v>
      </c>
      <c r="GU7478" s="77">
        <v>0</v>
      </c>
      <c r="GV7478" s="77">
        <v>0</v>
      </c>
      <c r="GW7478" s="77">
        <v>0</v>
      </c>
      <c r="GX7478" s="77">
        <v>0</v>
      </c>
      <c r="GY7478" s="77">
        <v>0.1527377521613833</v>
      </c>
      <c r="GZ7478" s="77">
        <v>35.62303766807252</v>
      </c>
    </row>
    <row r="7479" spans="187:208" x14ac:dyDescent="0.25">
      <c r="GE7479" s="77" t="s">
        <v>425</v>
      </c>
      <c r="GF7479" s="77" t="s">
        <v>155</v>
      </c>
      <c r="GG7479" s="77" t="s">
        <v>489</v>
      </c>
      <c r="GH7479" s="77" t="s">
        <v>300</v>
      </c>
      <c r="GI7479" s="77">
        <v>2025</v>
      </c>
      <c r="GJ7479" s="77" t="s">
        <v>301</v>
      </c>
      <c r="GK7479" s="77">
        <v>8896.5159934288731</v>
      </c>
      <c r="GL7479" s="77">
        <v>1299.3</v>
      </c>
      <c r="GM7479" s="77">
        <v>2025</v>
      </c>
      <c r="GN7479" s="77" t="s">
        <v>175</v>
      </c>
      <c r="GO7479" s="77">
        <v>5.3000000000000005E-2</v>
      </c>
      <c r="GP7479" s="77">
        <v>3</v>
      </c>
      <c r="GQ7479" s="77">
        <v>0</v>
      </c>
      <c r="GR7479" s="77" t="s">
        <v>423</v>
      </c>
      <c r="GS7479" s="77">
        <v>0</v>
      </c>
      <c r="GT7479" s="77">
        <v>0</v>
      </c>
      <c r="GU7479" s="77">
        <v>0</v>
      </c>
      <c r="GV7479" s="77">
        <v>0</v>
      </c>
      <c r="GW7479" s="77">
        <v>0</v>
      </c>
      <c r="GX7479" s="77">
        <v>0</v>
      </c>
      <c r="GY7479" s="77">
        <v>5.5966209081309413E-2</v>
      </c>
      <c r="GZ7479" s="77">
        <v>497.90427418345342</v>
      </c>
    </row>
    <row r="7480" spans="187:208" x14ac:dyDescent="0.25">
      <c r="GE7480" s="77" t="s">
        <v>427</v>
      </c>
      <c r="GF7480" s="77" t="s">
        <v>155</v>
      </c>
      <c r="GG7480" s="77" t="s">
        <v>489</v>
      </c>
      <c r="GH7480" s="77" t="s">
        <v>300</v>
      </c>
      <c r="GI7480" s="77">
        <v>2025</v>
      </c>
      <c r="GJ7480" s="77" t="s">
        <v>303</v>
      </c>
      <c r="GK7480" s="77">
        <v>5534.8914862002666</v>
      </c>
      <c r="GL7480" s="77">
        <v>1299.3</v>
      </c>
      <c r="GM7480" s="77">
        <v>2025</v>
      </c>
      <c r="GN7480" s="77" t="s">
        <v>175</v>
      </c>
      <c r="GO7480" s="77">
        <v>5.3000000000000005E-2</v>
      </c>
      <c r="GP7480" s="77">
        <v>3</v>
      </c>
      <c r="GQ7480" s="77">
        <v>0</v>
      </c>
      <c r="GR7480" s="77" t="s">
        <v>423</v>
      </c>
      <c r="GS7480" s="77">
        <v>0</v>
      </c>
      <c r="GT7480" s="77">
        <v>0</v>
      </c>
      <c r="GU7480" s="77">
        <v>0</v>
      </c>
      <c r="GV7480" s="77">
        <v>0</v>
      </c>
      <c r="GW7480" s="77">
        <v>0</v>
      </c>
      <c r="GX7480" s="77">
        <v>0</v>
      </c>
      <c r="GY7480" s="77">
        <v>5.5966209081309413E-2</v>
      </c>
      <c r="GZ7480" s="77">
        <v>309.76689415904355</v>
      </c>
    </row>
    <row r="7481" spans="187:208" x14ac:dyDescent="0.25">
      <c r="GE7481" s="77" t="s">
        <v>422</v>
      </c>
      <c r="GF7481" s="77" t="s">
        <v>155</v>
      </c>
      <c r="GG7481" s="77" t="s">
        <v>489</v>
      </c>
      <c r="GH7481" s="77" t="s">
        <v>432</v>
      </c>
      <c r="GI7481" s="77">
        <v>2021</v>
      </c>
      <c r="GJ7481" s="77" t="s">
        <v>305</v>
      </c>
      <c r="GK7481" s="77">
        <v>222.2294216278375</v>
      </c>
      <c r="GL7481" s="77">
        <v>1299.3</v>
      </c>
      <c r="GM7481" s="77">
        <v>2021</v>
      </c>
      <c r="GN7481" s="77" t="s">
        <v>175</v>
      </c>
      <c r="GO7481" s="77">
        <v>0.13250000000000001</v>
      </c>
      <c r="GP7481" s="77">
        <v>3</v>
      </c>
      <c r="GQ7481" s="77">
        <v>0</v>
      </c>
      <c r="GR7481" s="77" t="s">
        <v>423</v>
      </c>
      <c r="GS7481" s="77">
        <v>0.1527377521613833</v>
      </c>
      <c r="GT7481" s="77">
        <v>33.9428223235602</v>
      </c>
      <c r="GU7481" s="77">
        <v>0.1527377521613833</v>
      </c>
      <c r="GV7481" s="77">
        <v>33.9428223235602</v>
      </c>
      <c r="GW7481" s="77">
        <v>0</v>
      </c>
      <c r="GX7481" s="77">
        <v>0</v>
      </c>
      <c r="GY7481" s="77">
        <v>0</v>
      </c>
      <c r="GZ7481" s="77">
        <v>0</v>
      </c>
    </row>
    <row r="7482" spans="187:208" x14ac:dyDescent="0.25">
      <c r="GE7482" s="77" t="s">
        <v>425</v>
      </c>
      <c r="GF7482" s="77" t="s">
        <v>155</v>
      </c>
      <c r="GG7482" s="77" t="s">
        <v>489</v>
      </c>
      <c r="GH7482" s="77" t="s">
        <v>432</v>
      </c>
      <c r="GI7482" s="77">
        <v>2021</v>
      </c>
      <c r="GJ7482" s="77" t="s">
        <v>301</v>
      </c>
      <c r="GK7482" s="77">
        <v>8585.7228092482146</v>
      </c>
      <c r="GL7482" s="77">
        <v>1299.3</v>
      </c>
      <c r="GM7482" s="77">
        <v>2021</v>
      </c>
      <c r="GN7482" s="77" t="s">
        <v>175</v>
      </c>
      <c r="GO7482" s="77">
        <v>5.3000000000000005E-2</v>
      </c>
      <c r="GP7482" s="77">
        <v>3</v>
      </c>
      <c r="GQ7482" s="77">
        <v>0</v>
      </c>
      <c r="GR7482" s="77" t="s">
        <v>423</v>
      </c>
      <c r="GS7482" s="77">
        <v>5.5966209081309413E-2</v>
      </c>
      <c r="GT7482" s="77">
        <v>480.51035785655279</v>
      </c>
      <c r="GU7482" s="77">
        <v>5.5966209081309413E-2</v>
      </c>
      <c r="GV7482" s="77">
        <v>480.51035785655279</v>
      </c>
      <c r="GW7482" s="77">
        <v>0</v>
      </c>
      <c r="GX7482" s="77">
        <v>0</v>
      </c>
      <c r="GY7482" s="77">
        <v>0</v>
      </c>
      <c r="GZ7482" s="77">
        <v>0</v>
      </c>
    </row>
    <row r="7483" spans="187:208" x14ac:dyDescent="0.25">
      <c r="GE7483" s="77" t="s">
        <v>422</v>
      </c>
      <c r="GF7483" s="77" t="s">
        <v>155</v>
      </c>
      <c r="GG7483" s="77" t="s">
        <v>489</v>
      </c>
      <c r="GH7483" s="77" t="s">
        <v>432</v>
      </c>
      <c r="GI7483" s="77">
        <v>2022</v>
      </c>
      <c r="GJ7483" s="77" t="s">
        <v>305</v>
      </c>
      <c r="GK7483" s="77">
        <v>222.2294216278375</v>
      </c>
      <c r="GL7483" s="77">
        <v>1299.3</v>
      </c>
      <c r="GM7483" s="77">
        <v>2022</v>
      </c>
      <c r="GN7483" s="77" t="s">
        <v>175</v>
      </c>
      <c r="GO7483" s="77">
        <v>0.13250000000000001</v>
      </c>
      <c r="GP7483" s="77">
        <v>3</v>
      </c>
      <c r="GQ7483" s="77">
        <v>0</v>
      </c>
      <c r="GR7483" s="77" t="s">
        <v>423</v>
      </c>
      <c r="GS7483" s="77">
        <v>0.1527377521613833</v>
      </c>
      <c r="GT7483" s="77">
        <v>33.9428223235602</v>
      </c>
      <c r="GU7483" s="77">
        <v>0.1527377521613833</v>
      </c>
      <c r="GV7483" s="77">
        <v>33.9428223235602</v>
      </c>
      <c r="GW7483" s="77">
        <v>0.1527377521613833</v>
      </c>
      <c r="GX7483" s="77">
        <v>33.9428223235602</v>
      </c>
      <c r="GY7483" s="77">
        <v>0</v>
      </c>
      <c r="GZ7483" s="77">
        <v>0</v>
      </c>
    </row>
    <row r="7484" spans="187:208" x14ac:dyDescent="0.25">
      <c r="GE7484" s="77" t="s">
        <v>425</v>
      </c>
      <c r="GF7484" s="77" t="s">
        <v>155</v>
      </c>
      <c r="GG7484" s="77" t="s">
        <v>489</v>
      </c>
      <c r="GH7484" s="77" t="s">
        <v>432</v>
      </c>
      <c r="GI7484" s="77">
        <v>2022</v>
      </c>
      <c r="GJ7484" s="77" t="s">
        <v>301</v>
      </c>
      <c r="GK7484" s="77">
        <v>8585.7228092482146</v>
      </c>
      <c r="GL7484" s="77">
        <v>1299.3</v>
      </c>
      <c r="GM7484" s="77">
        <v>2022</v>
      </c>
      <c r="GN7484" s="77" t="s">
        <v>175</v>
      </c>
      <c r="GO7484" s="77">
        <v>5.3000000000000005E-2</v>
      </c>
      <c r="GP7484" s="77">
        <v>3</v>
      </c>
      <c r="GQ7484" s="77">
        <v>0</v>
      </c>
      <c r="GR7484" s="77" t="s">
        <v>423</v>
      </c>
      <c r="GS7484" s="77">
        <v>5.5966209081309413E-2</v>
      </c>
      <c r="GT7484" s="77">
        <v>480.51035785655279</v>
      </c>
      <c r="GU7484" s="77">
        <v>5.5966209081309413E-2</v>
      </c>
      <c r="GV7484" s="77">
        <v>480.51035785655279</v>
      </c>
      <c r="GW7484" s="77">
        <v>5.5966209081309413E-2</v>
      </c>
      <c r="GX7484" s="77">
        <v>480.51035785655279</v>
      </c>
      <c r="GY7484" s="77">
        <v>0</v>
      </c>
      <c r="GZ7484" s="77">
        <v>0</v>
      </c>
    </row>
    <row r="7485" spans="187:208" x14ac:dyDescent="0.25">
      <c r="GE7485" s="77" t="s">
        <v>422</v>
      </c>
      <c r="GF7485" s="77" t="s">
        <v>155</v>
      </c>
      <c r="GG7485" s="77" t="s">
        <v>489</v>
      </c>
      <c r="GH7485" s="77" t="s">
        <v>432</v>
      </c>
      <c r="GI7485" s="77">
        <v>2023</v>
      </c>
      <c r="GJ7485" s="77" t="s">
        <v>305</v>
      </c>
      <c r="GK7485" s="77">
        <v>233.23007680794649</v>
      </c>
      <c r="GL7485" s="77">
        <v>1299.3</v>
      </c>
      <c r="GM7485" s="77">
        <v>2023</v>
      </c>
      <c r="GN7485" s="77" t="s">
        <v>175</v>
      </c>
      <c r="GO7485" s="77">
        <v>0.13250000000000001</v>
      </c>
      <c r="GP7485" s="77">
        <v>3</v>
      </c>
      <c r="GQ7485" s="77">
        <v>0</v>
      </c>
      <c r="GR7485" s="77" t="s">
        <v>423</v>
      </c>
      <c r="GS7485" s="77">
        <v>0</v>
      </c>
      <c r="GT7485" s="77">
        <v>0</v>
      </c>
      <c r="GU7485" s="77">
        <v>0.1527377521613833</v>
      </c>
      <c r="GV7485" s="77">
        <v>35.62303766807252</v>
      </c>
      <c r="GW7485" s="77">
        <v>0.1527377521613833</v>
      </c>
      <c r="GX7485" s="77">
        <v>35.62303766807252</v>
      </c>
      <c r="GY7485" s="77">
        <v>0.1527377521613833</v>
      </c>
      <c r="GZ7485" s="77">
        <v>35.62303766807252</v>
      </c>
    </row>
    <row r="7486" spans="187:208" x14ac:dyDescent="0.25">
      <c r="GE7486" s="77" t="s">
        <v>425</v>
      </c>
      <c r="GF7486" s="77" t="s">
        <v>155</v>
      </c>
      <c r="GG7486" s="77" t="s">
        <v>489</v>
      </c>
      <c r="GH7486" s="77" t="s">
        <v>432</v>
      </c>
      <c r="GI7486" s="77">
        <v>2023</v>
      </c>
      <c r="GJ7486" s="77" t="s">
        <v>301</v>
      </c>
      <c r="GK7486" s="77">
        <v>8896.5159934288731</v>
      </c>
      <c r="GL7486" s="77">
        <v>1299.3</v>
      </c>
      <c r="GM7486" s="77">
        <v>2023</v>
      </c>
      <c r="GN7486" s="77" t="s">
        <v>175</v>
      </c>
      <c r="GO7486" s="77">
        <v>5.3000000000000005E-2</v>
      </c>
      <c r="GP7486" s="77">
        <v>3</v>
      </c>
      <c r="GQ7486" s="77">
        <v>0</v>
      </c>
      <c r="GR7486" s="77" t="s">
        <v>423</v>
      </c>
      <c r="GS7486" s="77">
        <v>0</v>
      </c>
      <c r="GT7486" s="77">
        <v>0</v>
      </c>
      <c r="GU7486" s="77">
        <v>5.5966209081309413E-2</v>
      </c>
      <c r="GV7486" s="77">
        <v>497.90427418345342</v>
      </c>
      <c r="GW7486" s="77">
        <v>5.5966209081309413E-2</v>
      </c>
      <c r="GX7486" s="77">
        <v>497.90427418345342</v>
      </c>
      <c r="GY7486" s="77">
        <v>5.5966209081309413E-2</v>
      </c>
      <c r="GZ7486" s="77">
        <v>497.90427418345342</v>
      </c>
    </row>
    <row r="7487" spans="187:208" x14ac:dyDescent="0.25">
      <c r="GE7487" s="77" t="s">
        <v>422</v>
      </c>
      <c r="GF7487" s="77" t="s">
        <v>155</v>
      </c>
      <c r="GG7487" s="77" t="s">
        <v>489</v>
      </c>
      <c r="GH7487" s="77" t="s">
        <v>432</v>
      </c>
      <c r="GI7487" s="77">
        <v>2024</v>
      </c>
      <c r="GJ7487" s="77" t="s">
        <v>305</v>
      </c>
      <c r="GK7487" s="77">
        <v>233.23007680794649</v>
      </c>
      <c r="GL7487" s="77">
        <v>1299.3</v>
      </c>
      <c r="GM7487" s="77">
        <v>2024</v>
      </c>
      <c r="GN7487" s="77" t="s">
        <v>175</v>
      </c>
      <c r="GO7487" s="77">
        <v>0.13250000000000001</v>
      </c>
      <c r="GP7487" s="77">
        <v>3</v>
      </c>
      <c r="GQ7487" s="77">
        <v>0</v>
      </c>
      <c r="GR7487" s="77" t="s">
        <v>423</v>
      </c>
      <c r="GS7487" s="77">
        <v>0</v>
      </c>
      <c r="GT7487" s="77">
        <v>0</v>
      </c>
      <c r="GU7487" s="77">
        <v>0</v>
      </c>
      <c r="GV7487" s="77">
        <v>0</v>
      </c>
      <c r="GW7487" s="77">
        <v>0.1527377521613833</v>
      </c>
      <c r="GX7487" s="77">
        <v>35.62303766807252</v>
      </c>
      <c r="GY7487" s="77">
        <v>0.1527377521613833</v>
      </c>
      <c r="GZ7487" s="77">
        <v>35.62303766807252</v>
      </c>
    </row>
    <row r="7488" spans="187:208" x14ac:dyDescent="0.25">
      <c r="GE7488" s="77" t="s">
        <v>425</v>
      </c>
      <c r="GF7488" s="77" t="s">
        <v>155</v>
      </c>
      <c r="GG7488" s="77" t="s">
        <v>489</v>
      </c>
      <c r="GH7488" s="77" t="s">
        <v>432</v>
      </c>
      <c r="GI7488" s="77">
        <v>2024</v>
      </c>
      <c r="GJ7488" s="77" t="s">
        <v>301</v>
      </c>
      <c r="GK7488" s="77">
        <v>8896.5159934288731</v>
      </c>
      <c r="GL7488" s="77">
        <v>1299.3</v>
      </c>
      <c r="GM7488" s="77">
        <v>2024</v>
      </c>
      <c r="GN7488" s="77" t="s">
        <v>175</v>
      </c>
      <c r="GO7488" s="77">
        <v>5.3000000000000005E-2</v>
      </c>
      <c r="GP7488" s="77">
        <v>3</v>
      </c>
      <c r="GQ7488" s="77">
        <v>0</v>
      </c>
      <c r="GR7488" s="77" t="s">
        <v>423</v>
      </c>
      <c r="GS7488" s="77">
        <v>0</v>
      </c>
      <c r="GT7488" s="77">
        <v>0</v>
      </c>
      <c r="GU7488" s="77">
        <v>0</v>
      </c>
      <c r="GV7488" s="77">
        <v>0</v>
      </c>
      <c r="GW7488" s="77">
        <v>5.5966209081309413E-2</v>
      </c>
      <c r="GX7488" s="77">
        <v>497.90427418345342</v>
      </c>
      <c r="GY7488" s="77">
        <v>5.5966209081309413E-2</v>
      </c>
      <c r="GZ7488" s="77">
        <v>497.90427418345342</v>
      </c>
    </row>
    <row r="7489" spans="187:208" x14ac:dyDescent="0.25">
      <c r="GE7489" s="77" t="s">
        <v>422</v>
      </c>
      <c r="GF7489" s="77" t="s">
        <v>155</v>
      </c>
      <c r="GG7489" s="77" t="s">
        <v>489</v>
      </c>
      <c r="GH7489" s="77" t="s">
        <v>432</v>
      </c>
      <c r="GI7489" s="77">
        <v>2025</v>
      </c>
      <c r="GJ7489" s="77" t="s">
        <v>305</v>
      </c>
      <c r="GK7489" s="77">
        <v>233.23007680794649</v>
      </c>
      <c r="GL7489" s="77">
        <v>1299.3</v>
      </c>
      <c r="GM7489" s="77">
        <v>2025</v>
      </c>
      <c r="GN7489" s="77" t="s">
        <v>175</v>
      </c>
      <c r="GO7489" s="77">
        <v>0.13250000000000001</v>
      </c>
      <c r="GP7489" s="77">
        <v>3</v>
      </c>
      <c r="GQ7489" s="77">
        <v>0</v>
      </c>
      <c r="GR7489" s="77" t="s">
        <v>423</v>
      </c>
      <c r="GS7489" s="77">
        <v>0</v>
      </c>
      <c r="GT7489" s="77">
        <v>0</v>
      </c>
      <c r="GU7489" s="77">
        <v>0</v>
      </c>
      <c r="GV7489" s="77">
        <v>0</v>
      </c>
      <c r="GW7489" s="77">
        <v>0</v>
      </c>
      <c r="GX7489" s="77">
        <v>0</v>
      </c>
      <c r="GY7489" s="77">
        <v>0.1527377521613833</v>
      </c>
      <c r="GZ7489" s="77">
        <v>35.62303766807252</v>
      </c>
    </row>
    <row r="7490" spans="187:208" x14ac:dyDescent="0.25">
      <c r="GE7490" s="77" t="s">
        <v>425</v>
      </c>
      <c r="GF7490" s="77" t="s">
        <v>155</v>
      </c>
      <c r="GG7490" s="77" t="s">
        <v>489</v>
      </c>
      <c r="GH7490" s="77" t="s">
        <v>432</v>
      </c>
      <c r="GI7490" s="77">
        <v>2025</v>
      </c>
      <c r="GJ7490" s="77" t="s">
        <v>301</v>
      </c>
      <c r="GK7490" s="77">
        <v>8896.5159934288731</v>
      </c>
      <c r="GL7490" s="77">
        <v>1299.3</v>
      </c>
      <c r="GM7490" s="77">
        <v>2025</v>
      </c>
      <c r="GN7490" s="77" t="s">
        <v>175</v>
      </c>
      <c r="GO7490" s="77">
        <v>5.3000000000000005E-2</v>
      </c>
      <c r="GP7490" s="77">
        <v>3</v>
      </c>
      <c r="GQ7490" s="77">
        <v>0</v>
      </c>
      <c r="GR7490" s="77" t="s">
        <v>423</v>
      </c>
      <c r="GS7490" s="77">
        <v>0</v>
      </c>
      <c r="GT7490" s="77">
        <v>0</v>
      </c>
      <c r="GU7490" s="77">
        <v>0</v>
      </c>
      <c r="GV7490" s="77">
        <v>0</v>
      </c>
      <c r="GW7490" s="77">
        <v>0</v>
      </c>
      <c r="GX7490" s="77">
        <v>0</v>
      </c>
      <c r="GY7490" s="77">
        <v>5.5966209081309413E-2</v>
      </c>
      <c r="GZ7490" s="77">
        <v>497.90427418345342</v>
      </c>
    </row>
    <row r="7491" spans="187:208" x14ac:dyDescent="0.25">
      <c r="GE7491" s="77" t="s">
        <v>422</v>
      </c>
      <c r="GF7491" s="77" t="s">
        <v>155</v>
      </c>
      <c r="GG7491" s="77" t="s">
        <v>489</v>
      </c>
      <c r="GH7491" s="77" t="s">
        <v>439</v>
      </c>
      <c r="GI7491" s="77">
        <v>2021</v>
      </c>
      <c r="GJ7491" s="77" t="s">
        <v>305</v>
      </c>
      <c r="GK7491" s="77">
        <v>0.69641821681223126</v>
      </c>
      <c r="GL7491" s="77">
        <v>1299.3</v>
      </c>
      <c r="GM7491" s="77">
        <v>2021</v>
      </c>
      <c r="GN7491" s="77" t="s">
        <v>175</v>
      </c>
      <c r="GO7491" s="77">
        <v>0.13250000000000001</v>
      </c>
      <c r="GP7491" s="77">
        <v>3</v>
      </c>
      <c r="GQ7491" s="77">
        <v>0</v>
      </c>
      <c r="GR7491" s="77" t="s">
        <v>423</v>
      </c>
      <c r="GS7491" s="77">
        <v>0.1527377521613833</v>
      </c>
      <c r="GT7491" s="77">
        <v>0.10636935300013908</v>
      </c>
      <c r="GU7491" s="77">
        <v>0.1527377521613833</v>
      </c>
      <c r="GV7491" s="77">
        <v>0.10636935300013908</v>
      </c>
      <c r="GW7491" s="77">
        <v>0</v>
      </c>
      <c r="GX7491" s="77">
        <v>0</v>
      </c>
      <c r="GY7491" s="77">
        <v>0</v>
      </c>
      <c r="GZ7491" s="77">
        <v>0</v>
      </c>
    </row>
    <row r="7492" spans="187:208" x14ac:dyDescent="0.25">
      <c r="GE7492" s="77" t="s">
        <v>425</v>
      </c>
      <c r="GF7492" s="77" t="s">
        <v>155</v>
      </c>
      <c r="GG7492" s="77" t="s">
        <v>489</v>
      </c>
      <c r="GH7492" s="77" t="s">
        <v>439</v>
      </c>
      <c r="GI7492" s="77">
        <v>2021</v>
      </c>
      <c r="GJ7492" s="77" t="s">
        <v>301</v>
      </c>
      <c r="GK7492" s="77">
        <v>2.9419641522810251</v>
      </c>
      <c r="GL7492" s="77">
        <v>1299.3</v>
      </c>
      <c r="GM7492" s="77">
        <v>2021</v>
      </c>
      <c r="GN7492" s="77" t="s">
        <v>175</v>
      </c>
      <c r="GO7492" s="77">
        <v>5.3000000000000005E-2</v>
      </c>
      <c r="GP7492" s="77">
        <v>3</v>
      </c>
      <c r="GQ7492" s="77">
        <v>0</v>
      </c>
      <c r="GR7492" s="77" t="s">
        <v>423</v>
      </c>
      <c r="GS7492" s="77">
        <v>5.5966209081309413E-2</v>
      </c>
      <c r="GT7492" s="77">
        <v>0.16465058085627707</v>
      </c>
      <c r="GU7492" s="77">
        <v>5.5966209081309413E-2</v>
      </c>
      <c r="GV7492" s="77">
        <v>0.16465058085627707</v>
      </c>
      <c r="GW7492" s="77">
        <v>0</v>
      </c>
      <c r="GX7492" s="77">
        <v>0</v>
      </c>
      <c r="GY7492" s="77">
        <v>0</v>
      </c>
      <c r="GZ7492" s="77">
        <v>0</v>
      </c>
    </row>
    <row r="7493" spans="187:208" x14ac:dyDescent="0.25">
      <c r="GE7493" s="77" t="s">
        <v>427</v>
      </c>
      <c r="GF7493" s="77" t="s">
        <v>155</v>
      </c>
      <c r="GG7493" s="77" t="s">
        <v>489</v>
      </c>
      <c r="GH7493" s="77" t="s">
        <v>439</v>
      </c>
      <c r="GI7493" s="77">
        <v>2021</v>
      </c>
      <c r="GJ7493" s="77" t="s">
        <v>303</v>
      </c>
      <c r="GK7493" s="77">
        <v>1.6021759622082901</v>
      </c>
      <c r="GL7493" s="77">
        <v>1299.3</v>
      </c>
      <c r="GM7493" s="77">
        <v>2021</v>
      </c>
      <c r="GN7493" s="77" t="s">
        <v>175</v>
      </c>
      <c r="GO7493" s="77">
        <v>5.3000000000000005E-2</v>
      </c>
      <c r="GP7493" s="77">
        <v>3</v>
      </c>
      <c r="GQ7493" s="77">
        <v>0</v>
      </c>
      <c r="GR7493" s="77" t="s">
        <v>423</v>
      </c>
      <c r="GS7493" s="77">
        <v>5.5966209081309413E-2</v>
      </c>
      <c r="GT7493" s="77">
        <v>8.9667714885997257E-2</v>
      </c>
      <c r="GU7493" s="77">
        <v>5.5966209081309413E-2</v>
      </c>
      <c r="GV7493" s="77">
        <v>8.9667714885997257E-2</v>
      </c>
      <c r="GW7493" s="77">
        <v>0</v>
      </c>
      <c r="GX7493" s="77">
        <v>0</v>
      </c>
      <c r="GY7493" s="77">
        <v>0</v>
      </c>
      <c r="GZ7493" s="77">
        <v>0</v>
      </c>
    </row>
    <row r="7494" spans="187:208" x14ac:dyDescent="0.25">
      <c r="GE7494" s="77" t="s">
        <v>422</v>
      </c>
      <c r="GF7494" s="77" t="s">
        <v>155</v>
      </c>
      <c r="GG7494" s="77" t="s">
        <v>489</v>
      </c>
      <c r="GH7494" s="77" t="s">
        <v>439</v>
      </c>
      <c r="GI7494" s="77">
        <v>2022</v>
      </c>
      <c r="GJ7494" s="77" t="s">
        <v>305</v>
      </c>
      <c r="GK7494" s="77">
        <v>0.69641821681223126</v>
      </c>
      <c r="GL7494" s="77">
        <v>1299.3</v>
      </c>
      <c r="GM7494" s="77">
        <v>2022</v>
      </c>
      <c r="GN7494" s="77" t="s">
        <v>175</v>
      </c>
      <c r="GO7494" s="77">
        <v>0.13250000000000001</v>
      </c>
      <c r="GP7494" s="77">
        <v>3</v>
      </c>
      <c r="GQ7494" s="77">
        <v>0</v>
      </c>
      <c r="GR7494" s="77" t="s">
        <v>423</v>
      </c>
      <c r="GS7494" s="77">
        <v>0.1527377521613833</v>
      </c>
      <c r="GT7494" s="77">
        <v>0.10636935300013908</v>
      </c>
      <c r="GU7494" s="77">
        <v>0.1527377521613833</v>
      </c>
      <c r="GV7494" s="77">
        <v>0.10636935300013908</v>
      </c>
      <c r="GW7494" s="77">
        <v>0.1527377521613833</v>
      </c>
      <c r="GX7494" s="77">
        <v>0.10636935300013908</v>
      </c>
      <c r="GY7494" s="77">
        <v>0</v>
      </c>
      <c r="GZ7494" s="77">
        <v>0</v>
      </c>
    </row>
    <row r="7495" spans="187:208" x14ac:dyDescent="0.25">
      <c r="GE7495" s="77" t="s">
        <v>425</v>
      </c>
      <c r="GF7495" s="77" t="s">
        <v>155</v>
      </c>
      <c r="GG7495" s="77" t="s">
        <v>489</v>
      </c>
      <c r="GH7495" s="77" t="s">
        <v>439</v>
      </c>
      <c r="GI7495" s="77">
        <v>2022</v>
      </c>
      <c r="GJ7495" s="77" t="s">
        <v>301</v>
      </c>
      <c r="GK7495" s="77">
        <v>2.9419641522810251</v>
      </c>
      <c r="GL7495" s="77">
        <v>1299.3</v>
      </c>
      <c r="GM7495" s="77">
        <v>2022</v>
      </c>
      <c r="GN7495" s="77" t="s">
        <v>175</v>
      </c>
      <c r="GO7495" s="77">
        <v>5.3000000000000005E-2</v>
      </c>
      <c r="GP7495" s="77">
        <v>3</v>
      </c>
      <c r="GQ7495" s="77">
        <v>0</v>
      </c>
      <c r="GR7495" s="77" t="s">
        <v>423</v>
      </c>
      <c r="GS7495" s="77">
        <v>5.5966209081309413E-2</v>
      </c>
      <c r="GT7495" s="77">
        <v>0.16465058085627707</v>
      </c>
      <c r="GU7495" s="77">
        <v>5.5966209081309413E-2</v>
      </c>
      <c r="GV7495" s="77">
        <v>0.16465058085627707</v>
      </c>
      <c r="GW7495" s="77">
        <v>5.5966209081309413E-2</v>
      </c>
      <c r="GX7495" s="77">
        <v>0.16465058085627707</v>
      </c>
      <c r="GY7495" s="77">
        <v>0</v>
      </c>
      <c r="GZ7495" s="77">
        <v>0</v>
      </c>
    </row>
    <row r="7496" spans="187:208" x14ac:dyDescent="0.25">
      <c r="GE7496" s="77" t="s">
        <v>427</v>
      </c>
      <c r="GF7496" s="77" t="s">
        <v>155</v>
      </c>
      <c r="GG7496" s="77" t="s">
        <v>489</v>
      </c>
      <c r="GH7496" s="77" t="s">
        <v>439</v>
      </c>
      <c r="GI7496" s="77">
        <v>2022</v>
      </c>
      <c r="GJ7496" s="77" t="s">
        <v>303</v>
      </c>
      <c r="GK7496" s="77">
        <v>1.6021759622082901</v>
      </c>
      <c r="GL7496" s="77">
        <v>1299.3</v>
      </c>
      <c r="GM7496" s="77">
        <v>2022</v>
      </c>
      <c r="GN7496" s="77" t="s">
        <v>175</v>
      </c>
      <c r="GO7496" s="77">
        <v>5.3000000000000005E-2</v>
      </c>
      <c r="GP7496" s="77">
        <v>3</v>
      </c>
      <c r="GQ7496" s="77">
        <v>0</v>
      </c>
      <c r="GR7496" s="77" t="s">
        <v>423</v>
      </c>
      <c r="GS7496" s="77">
        <v>5.5966209081309413E-2</v>
      </c>
      <c r="GT7496" s="77">
        <v>8.9667714885997257E-2</v>
      </c>
      <c r="GU7496" s="77">
        <v>5.5966209081309413E-2</v>
      </c>
      <c r="GV7496" s="77">
        <v>8.9667714885997257E-2</v>
      </c>
      <c r="GW7496" s="77">
        <v>5.5966209081309413E-2</v>
      </c>
      <c r="GX7496" s="77">
        <v>8.9667714885997257E-2</v>
      </c>
      <c r="GY7496" s="77">
        <v>0</v>
      </c>
      <c r="GZ7496" s="77">
        <v>0</v>
      </c>
    </row>
    <row r="7497" spans="187:208" x14ac:dyDescent="0.25">
      <c r="GE7497" s="77" t="s">
        <v>422</v>
      </c>
      <c r="GF7497" s="77" t="s">
        <v>155</v>
      </c>
      <c r="GG7497" s="77" t="s">
        <v>489</v>
      </c>
      <c r="GH7497" s="77" t="s">
        <v>439</v>
      </c>
      <c r="GI7497" s="77">
        <v>2023</v>
      </c>
      <c r="GJ7497" s="77" t="s">
        <v>305</v>
      </c>
      <c r="GK7497" s="77">
        <v>0.71896016785821226</v>
      </c>
      <c r="GL7497" s="77">
        <v>1299.3</v>
      </c>
      <c r="GM7497" s="77">
        <v>2023</v>
      </c>
      <c r="GN7497" s="77" t="s">
        <v>175</v>
      </c>
      <c r="GO7497" s="77">
        <v>0.13250000000000001</v>
      </c>
      <c r="GP7497" s="77">
        <v>3</v>
      </c>
      <c r="GQ7497" s="77">
        <v>0</v>
      </c>
      <c r="GR7497" s="77" t="s">
        <v>423</v>
      </c>
      <c r="GS7497" s="77">
        <v>0</v>
      </c>
      <c r="GT7497" s="77">
        <v>0</v>
      </c>
      <c r="GU7497" s="77">
        <v>0.1527377521613833</v>
      </c>
      <c r="GV7497" s="77">
        <v>0.10981235993223416</v>
      </c>
      <c r="GW7497" s="77">
        <v>0.1527377521613833</v>
      </c>
      <c r="GX7497" s="77">
        <v>0.10981235993223416</v>
      </c>
      <c r="GY7497" s="77">
        <v>0.1527377521613833</v>
      </c>
      <c r="GZ7497" s="77">
        <v>0.10981235993223416</v>
      </c>
    </row>
    <row r="7498" spans="187:208" x14ac:dyDescent="0.25">
      <c r="GE7498" s="77" t="s">
        <v>425</v>
      </c>
      <c r="GF7498" s="77" t="s">
        <v>155</v>
      </c>
      <c r="GG7498" s="77" t="s">
        <v>489</v>
      </c>
      <c r="GH7498" s="77" t="s">
        <v>439</v>
      </c>
      <c r="GI7498" s="77">
        <v>2023</v>
      </c>
      <c r="GJ7498" s="77" t="s">
        <v>301</v>
      </c>
      <c r="GK7498" s="77">
        <v>3.0714971986151109</v>
      </c>
      <c r="GL7498" s="77">
        <v>1299.3</v>
      </c>
      <c r="GM7498" s="77">
        <v>2023</v>
      </c>
      <c r="GN7498" s="77" t="s">
        <v>175</v>
      </c>
      <c r="GO7498" s="77">
        <v>5.3000000000000005E-2</v>
      </c>
      <c r="GP7498" s="77">
        <v>3</v>
      </c>
      <c r="GQ7498" s="77">
        <v>0</v>
      </c>
      <c r="GR7498" s="77" t="s">
        <v>423</v>
      </c>
      <c r="GS7498" s="77">
        <v>0</v>
      </c>
      <c r="GT7498" s="77">
        <v>0</v>
      </c>
      <c r="GU7498" s="77">
        <v>5.5966209081309413E-2</v>
      </c>
      <c r="GV7498" s="77">
        <v>0.17190005441034945</v>
      </c>
      <c r="GW7498" s="77">
        <v>5.5966209081309413E-2</v>
      </c>
      <c r="GX7498" s="77">
        <v>0.17190005441034945</v>
      </c>
      <c r="GY7498" s="77">
        <v>5.5966209081309413E-2</v>
      </c>
      <c r="GZ7498" s="77">
        <v>0.17190005441034945</v>
      </c>
    </row>
    <row r="7499" spans="187:208" x14ac:dyDescent="0.25">
      <c r="GE7499" s="77" t="s">
        <v>427</v>
      </c>
      <c r="GF7499" s="77" t="s">
        <v>155</v>
      </c>
      <c r="GG7499" s="77" t="s">
        <v>489</v>
      </c>
      <c r="GH7499" s="77" t="s">
        <v>439</v>
      </c>
      <c r="GI7499" s="77">
        <v>2023</v>
      </c>
      <c r="GJ7499" s="77" t="s">
        <v>303</v>
      </c>
      <c r="GK7499" s="77">
        <v>1.6845772405344519</v>
      </c>
      <c r="GL7499" s="77">
        <v>1299.3</v>
      </c>
      <c r="GM7499" s="77">
        <v>2023</v>
      </c>
      <c r="GN7499" s="77" t="s">
        <v>175</v>
      </c>
      <c r="GO7499" s="77">
        <v>5.3000000000000005E-2</v>
      </c>
      <c r="GP7499" s="77">
        <v>3</v>
      </c>
      <c r="GQ7499" s="77">
        <v>0</v>
      </c>
      <c r="GR7499" s="77" t="s">
        <v>423</v>
      </c>
      <c r="GS7499" s="77">
        <v>0</v>
      </c>
      <c r="GT7499" s="77">
        <v>0</v>
      </c>
      <c r="GU7499" s="77">
        <v>5.5966209081309413E-2</v>
      </c>
      <c r="GV7499" s="77">
        <v>9.4279402057366388E-2</v>
      </c>
      <c r="GW7499" s="77">
        <v>5.5966209081309413E-2</v>
      </c>
      <c r="GX7499" s="77">
        <v>9.4279402057366388E-2</v>
      </c>
      <c r="GY7499" s="77">
        <v>5.5966209081309413E-2</v>
      </c>
      <c r="GZ7499" s="77">
        <v>9.4279402057366388E-2</v>
      </c>
    </row>
    <row r="7500" spans="187:208" x14ac:dyDescent="0.25">
      <c r="GE7500" s="77" t="s">
        <v>422</v>
      </c>
      <c r="GF7500" s="77" t="s">
        <v>155</v>
      </c>
      <c r="GG7500" s="77" t="s">
        <v>489</v>
      </c>
      <c r="GH7500" s="77" t="s">
        <v>439</v>
      </c>
      <c r="GI7500" s="77">
        <v>2024</v>
      </c>
      <c r="GJ7500" s="77" t="s">
        <v>305</v>
      </c>
      <c r="GK7500" s="77">
        <v>0.71896016785821226</v>
      </c>
      <c r="GL7500" s="77">
        <v>1299.3</v>
      </c>
      <c r="GM7500" s="77">
        <v>2024</v>
      </c>
      <c r="GN7500" s="77" t="s">
        <v>175</v>
      </c>
      <c r="GO7500" s="77">
        <v>0.13250000000000001</v>
      </c>
      <c r="GP7500" s="77">
        <v>3</v>
      </c>
      <c r="GQ7500" s="77">
        <v>0</v>
      </c>
      <c r="GR7500" s="77" t="s">
        <v>423</v>
      </c>
      <c r="GS7500" s="77">
        <v>0</v>
      </c>
      <c r="GT7500" s="77">
        <v>0</v>
      </c>
      <c r="GU7500" s="77">
        <v>0</v>
      </c>
      <c r="GV7500" s="77">
        <v>0</v>
      </c>
      <c r="GW7500" s="77">
        <v>0.1527377521613833</v>
      </c>
      <c r="GX7500" s="77">
        <v>0.10981235993223416</v>
      </c>
      <c r="GY7500" s="77">
        <v>0.1527377521613833</v>
      </c>
      <c r="GZ7500" s="77">
        <v>0.10981235993223416</v>
      </c>
    </row>
    <row r="7501" spans="187:208" x14ac:dyDescent="0.25">
      <c r="GE7501" s="77" t="s">
        <v>425</v>
      </c>
      <c r="GF7501" s="77" t="s">
        <v>155</v>
      </c>
      <c r="GG7501" s="77" t="s">
        <v>489</v>
      </c>
      <c r="GH7501" s="77" t="s">
        <v>439</v>
      </c>
      <c r="GI7501" s="77">
        <v>2024</v>
      </c>
      <c r="GJ7501" s="77" t="s">
        <v>301</v>
      </c>
      <c r="GK7501" s="77">
        <v>3.0714971986151109</v>
      </c>
      <c r="GL7501" s="77">
        <v>1299.3</v>
      </c>
      <c r="GM7501" s="77">
        <v>2024</v>
      </c>
      <c r="GN7501" s="77" t="s">
        <v>175</v>
      </c>
      <c r="GO7501" s="77">
        <v>5.3000000000000005E-2</v>
      </c>
      <c r="GP7501" s="77">
        <v>3</v>
      </c>
      <c r="GQ7501" s="77">
        <v>0</v>
      </c>
      <c r="GR7501" s="77" t="s">
        <v>423</v>
      </c>
      <c r="GS7501" s="77">
        <v>0</v>
      </c>
      <c r="GT7501" s="77">
        <v>0</v>
      </c>
      <c r="GU7501" s="77">
        <v>0</v>
      </c>
      <c r="GV7501" s="77">
        <v>0</v>
      </c>
      <c r="GW7501" s="77">
        <v>5.5966209081309413E-2</v>
      </c>
      <c r="GX7501" s="77">
        <v>0.17190005441034945</v>
      </c>
      <c r="GY7501" s="77">
        <v>5.5966209081309413E-2</v>
      </c>
      <c r="GZ7501" s="77">
        <v>0.17190005441034945</v>
      </c>
    </row>
    <row r="7502" spans="187:208" x14ac:dyDescent="0.25">
      <c r="GE7502" s="77" t="s">
        <v>427</v>
      </c>
      <c r="GF7502" s="77" t="s">
        <v>155</v>
      </c>
      <c r="GG7502" s="77" t="s">
        <v>489</v>
      </c>
      <c r="GH7502" s="77" t="s">
        <v>439</v>
      </c>
      <c r="GI7502" s="77">
        <v>2024</v>
      </c>
      <c r="GJ7502" s="77" t="s">
        <v>303</v>
      </c>
      <c r="GK7502" s="77">
        <v>1.6845772405344519</v>
      </c>
      <c r="GL7502" s="77">
        <v>1299.3</v>
      </c>
      <c r="GM7502" s="77">
        <v>2024</v>
      </c>
      <c r="GN7502" s="77" t="s">
        <v>175</v>
      </c>
      <c r="GO7502" s="77">
        <v>5.3000000000000005E-2</v>
      </c>
      <c r="GP7502" s="77">
        <v>3</v>
      </c>
      <c r="GQ7502" s="77">
        <v>0</v>
      </c>
      <c r="GR7502" s="77" t="s">
        <v>423</v>
      </c>
      <c r="GS7502" s="77">
        <v>0</v>
      </c>
      <c r="GT7502" s="77">
        <v>0</v>
      </c>
      <c r="GU7502" s="77">
        <v>0</v>
      </c>
      <c r="GV7502" s="77">
        <v>0</v>
      </c>
      <c r="GW7502" s="77">
        <v>5.5966209081309413E-2</v>
      </c>
      <c r="GX7502" s="77">
        <v>9.4279402057366388E-2</v>
      </c>
      <c r="GY7502" s="77">
        <v>5.5966209081309413E-2</v>
      </c>
      <c r="GZ7502" s="77">
        <v>9.4279402057366388E-2</v>
      </c>
    </row>
    <row r="7503" spans="187:208" x14ac:dyDescent="0.25">
      <c r="GE7503" s="77" t="s">
        <v>422</v>
      </c>
      <c r="GF7503" s="77" t="s">
        <v>155</v>
      </c>
      <c r="GG7503" s="77" t="s">
        <v>489</v>
      </c>
      <c r="GH7503" s="77" t="s">
        <v>439</v>
      </c>
      <c r="GI7503" s="77">
        <v>2025</v>
      </c>
      <c r="GJ7503" s="77" t="s">
        <v>305</v>
      </c>
      <c r="GK7503" s="77">
        <v>0.71896016785821226</v>
      </c>
      <c r="GL7503" s="77">
        <v>1299.3</v>
      </c>
      <c r="GM7503" s="77">
        <v>2025</v>
      </c>
      <c r="GN7503" s="77" t="s">
        <v>175</v>
      </c>
      <c r="GO7503" s="77">
        <v>0.13250000000000001</v>
      </c>
      <c r="GP7503" s="77">
        <v>3</v>
      </c>
      <c r="GQ7503" s="77">
        <v>0</v>
      </c>
      <c r="GR7503" s="77" t="s">
        <v>423</v>
      </c>
      <c r="GS7503" s="77">
        <v>0</v>
      </c>
      <c r="GT7503" s="77">
        <v>0</v>
      </c>
      <c r="GU7503" s="77">
        <v>0</v>
      </c>
      <c r="GV7503" s="77">
        <v>0</v>
      </c>
      <c r="GW7503" s="77">
        <v>0</v>
      </c>
      <c r="GX7503" s="77">
        <v>0</v>
      </c>
      <c r="GY7503" s="77">
        <v>0.1527377521613833</v>
      </c>
      <c r="GZ7503" s="77">
        <v>0.10981235993223416</v>
      </c>
    </row>
    <row r="7504" spans="187:208" x14ac:dyDescent="0.25">
      <c r="GE7504" s="77" t="s">
        <v>425</v>
      </c>
      <c r="GF7504" s="77" t="s">
        <v>155</v>
      </c>
      <c r="GG7504" s="77" t="s">
        <v>489</v>
      </c>
      <c r="GH7504" s="77" t="s">
        <v>439</v>
      </c>
      <c r="GI7504" s="77">
        <v>2025</v>
      </c>
      <c r="GJ7504" s="77" t="s">
        <v>301</v>
      </c>
      <c r="GK7504" s="77">
        <v>3.0714971986151109</v>
      </c>
      <c r="GL7504" s="77">
        <v>1299.3</v>
      </c>
      <c r="GM7504" s="77">
        <v>2025</v>
      </c>
      <c r="GN7504" s="77" t="s">
        <v>175</v>
      </c>
      <c r="GO7504" s="77">
        <v>5.3000000000000005E-2</v>
      </c>
      <c r="GP7504" s="77">
        <v>3</v>
      </c>
      <c r="GQ7504" s="77">
        <v>0</v>
      </c>
      <c r="GR7504" s="77" t="s">
        <v>423</v>
      </c>
      <c r="GS7504" s="77">
        <v>0</v>
      </c>
      <c r="GT7504" s="77">
        <v>0</v>
      </c>
      <c r="GU7504" s="77">
        <v>0</v>
      </c>
      <c r="GV7504" s="77">
        <v>0</v>
      </c>
      <c r="GW7504" s="77">
        <v>0</v>
      </c>
      <c r="GX7504" s="77">
        <v>0</v>
      </c>
      <c r="GY7504" s="77">
        <v>5.5966209081309413E-2</v>
      </c>
      <c r="GZ7504" s="77">
        <v>0.17190005441034945</v>
      </c>
    </row>
    <row r="7505" spans="187:208" x14ac:dyDescent="0.25">
      <c r="GE7505" s="77" t="s">
        <v>427</v>
      </c>
      <c r="GF7505" s="77" t="s">
        <v>155</v>
      </c>
      <c r="GG7505" s="77" t="s">
        <v>489</v>
      </c>
      <c r="GH7505" s="77" t="s">
        <v>439</v>
      </c>
      <c r="GI7505" s="77">
        <v>2025</v>
      </c>
      <c r="GJ7505" s="77" t="s">
        <v>303</v>
      </c>
      <c r="GK7505" s="77">
        <v>1.6845772405344519</v>
      </c>
      <c r="GL7505" s="77">
        <v>1299.3</v>
      </c>
      <c r="GM7505" s="77">
        <v>2025</v>
      </c>
      <c r="GN7505" s="77" t="s">
        <v>175</v>
      </c>
      <c r="GO7505" s="77">
        <v>5.3000000000000005E-2</v>
      </c>
      <c r="GP7505" s="77">
        <v>3</v>
      </c>
      <c r="GQ7505" s="77">
        <v>0</v>
      </c>
      <c r="GR7505" s="77" t="s">
        <v>423</v>
      </c>
      <c r="GS7505" s="77">
        <v>0</v>
      </c>
      <c r="GT7505" s="77">
        <v>0</v>
      </c>
      <c r="GU7505" s="77">
        <v>0</v>
      </c>
      <c r="GV7505" s="77">
        <v>0</v>
      </c>
      <c r="GW7505" s="77">
        <v>0</v>
      </c>
      <c r="GX7505" s="77">
        <v>0</v>
      </c>
      <c r="GY7505" s="77">
        <v>5.5966209081309413E-2</v>
      </c>
      <c r="GZ7505" s="77">
        <v>9.4279402057366388E-2</v>
      </c>
    </row>
    <row r="7506" spans="187:208" x14ac:dyDescent="0.25">
      <c r="GE7506" s="77" t="s">
        <v>422</v>
      </c>
      <c r="GF7506" s="77" t="s">
        <v>155</v>
      </c>
      <c r="GG7506" s="77" t="s">
        <v>489</v>
      </c>
      <c r="GH7506" s="77" t="s">
        <v>446</v>
      </c>
      <c r="GI7506" s="77">
        <v>2021</v>
      </c>
      <c r="GJ7506" s="77" t="s">
        <v>305</v>
      </c>
      <c r="GK7506" s="77">
        <v>3.6425060683954513E-2</v>
      </c>
      <c r="GL7506" s="77">
        <v>1299.3</v>
      </c>
      <c r="GM7506" s="77">
        <v>2021</v>
      </c>
      <c r="GN7506" s="77" t="s">
        <v>175</v>
      </c>
      <c r="GO7506" s="77">
        <v>0.13250000000000001</v>
      </c>
      <c r="GP7506" s="77">
        <v>3</v>
      </c>
      <c r="GQ7506" s="77">
        <v>0</v>
      </c>
      <c r="GR7506" s="77" t="s">
        <v>423</v>
      </c>
      <c r="GS7506" s="77">
        <v>0.1527377521613833</v>
      </c>
      <c r="GT7506" s="77">
        <v>5.563481891209191E-3</v>
      </c>
      <c r="GU7506" s="77">
        <v>0.1527377521613833</v>
      </c>
      <c r="GV7506" s="77">
        <v>5.563481891209191E-3</v>
      </c>
      <c r="GW7506" s="77">
        <v>0</v>
      </c>
      <c r="GX7506" s="77">
        <v>0</v>
      </c>
      <c r="GY7506" s="77">
        <v>0</v>
      </c>
      <c r="GZ7506" s="77">
        <v>0</v>
      </c>
    </row>
    <row r="7507" spans="187:208" x14ac:dyDescent="0.25">
      <c r="GE7507" s="77" t="s">
        <v>425</v>
      </c>
      <c r="GF7507" s="77" t="s">
        <v>155</v>
      </c>
      <c r="GG7507" s="77" t="s">
        <v>489</v>
      </c>
      <c r="GH7507" s="77" t="s">
        <v>446</v>
      </c>
      <c r="GI7507" s="77">
        <v>2021</v>
      </c>
      <c r="GJ7507" s="77" t="s">
        <v>301</v>
      </c>
      <c r="GK7507" s="77">
        <v>1.580872452543235E-3</v>
      </c>
      <c r="GL7507" s="77">
        <v>1299.3</v>
      </c>
      <c r="GM7507" s="77">
        <v>2021</v>
      </c>
      <c r="GN7507" s="77" t="s">
        <v>175</v>
      </c>
      <c r="GO7507" s="77">
        <v>5.3000000000000005E-2</v>
      </c>
      <c r="GP7507" s="77">
        <v>3</v>
      </c>
      <c r="GQ7507" s="77">
        <v>0</v>
      </c>
      <c r="GR7507" s="77" t="s">
        <v>423</v>
      </c>
      <c r="GS7507" s="77">
        <v>5.5966209081309413E-2</v>
      </c>
      <c r="GT7507" s="77">
        <v>8.8475438209917079E-5</v>
      </c>
      <c r="GU7507" s="77">
        <v>5.5966209081309413E-2</v>
      </c>
      <c r="GV7507" s="77">
        <v>8.8475438209917079E-5</v>
      </c>
      <c r="GW7507" s="77">
        <v>0</v>
      </c>
      <c r="GX7507" s="77">
        <v>0</v>
      </c>
      <c r="GY7507" s="77">
        <v>0</v>
      </c>
      <c r="GZ7507" s="77">
        <v>0</v>
      </c>
    </row>
    <row r="7508" spans="187:208" x14ac:dyDescent="0.25">
      <c r="GE7508" s="77" t="s">
        <v>427</v>
      </c>
      <c r="GF7508" s="77" t="s">
        <v>155</v>
      </c>
      <c r="GG7508" s="77" t="s">
        <v>489</v>
      </c>
      <c r="GH7508" s="77" t="s">
        <v>446</v>
      </c>
      <c r="GI7508" s="77">
        <v>2021</v>
      </c>
      <c r="GJ7508" s="77" t="s">
        <v>303</v>
      </c>
      <c r="GK7508" s="77">
        <v>3.9894642198450757E-2</v>
      </c>
      <c r="GL7508" s="77">
        <v>1299.3</v>
      </c>
      <c r="GM7508" s="77">
        <v>2021</v>
      </c>
      <c r="GN7508" s="77" t="s">
        <v>175</v>
      </c>
      <c r="GO7508" s="77">
        <v>5.3000000000000005E-2</v>
      </c>
      <c r="GP7508" s="77">
        <v>3</v>
      </c>
      <c r="GQ7508" s="77">
        <v>0</v>
      </c>
      <c r="GR7508" s="77" t="s">
        <v>423</v>
      </c>
      <c r="GS7508" s="77">
        <v>5.5966209081309413E-2</v>
      </c>
      <c r="GT7508" s="77">
        <v>2.2327518865025244E-3</v>
      </c>
      <c r="GU7508" s="77">
        <v>5.5966209081309413E-2</v>
      </c>
      <c r="GV7508" s="77">
        <v>2.2327518865025244E-3</v>
      </c>
      <c r="GW7508" s="77">
        <v>0</v>
      </c>
      <c r="GX7508" s="77">
        <v>0</v>
      </c>
      <c r="GY7508" s="77">
        <v>0</v>
      </c>
      <c r="GZ7508" s="77">
        <v>0</v>
      </c>
    </row>
    <row r="7509" spans="187:208" x14ac:dyDescent="0.25">
      <c r="GE7509" s="77" t="s">
        <v>422</v>
      </c>
      <c r="GF7509" s="77" t="s">
        <v>155</v>
      </c>
      <c r="GG7509" s="77" t="s">
        <v>489</v>
      </c>
      <c r="GH7509" s="77" t="s">
        <v>446</v>
      </c>
      <c r="GI7509" s="77">
        <v>2022</v>
      </c>
      <c r="GJ7509" s="77" t="s">
        <v>305</v>
      </c>
      <c r="GK7509" s="77">
        <v>3.6425060683954513E-2</v>
      </c>
      <c r="GL7509" s="77">
        <v>1299.3</v>
      </c>
      <c r="GM7509" s="77">
        <v>2022</v>
      </c>
      <c r="GN7509" s="77" t="s">
        <v>175</v>
      </c>
      <c r="GO7509" s="77">
        <v>0.13250000000000001</v>
      </c>
      <c r="GP7509" s="77">
        <v>3</v>
      </c>
      <c r="GQ7509" s="77">
        <v>0</v>
      </c>
      <c r="GR7509" s="77" t="s">
        <v>423</v>
      </c>
      <c r="GS7509" s="77">
        <v>0.1527377521613833</v>
      </c>
      <c r="GT7509" s="77">
        <v>5.563481891209191E-3</v>
      </c>
      <c r="GU7509" s="77">
        <v>0.1527377521613833</v>
      </c>
      <c r="GV7509" s="77">
        <v>5.563481891209191E-3</v>
      </c>
      <c r="GW7509" s="77">
        <v>0.1527377521613833</v>
      </c>
      <c r="GX7509" s="77">
        <v>5.563481891209191E-3</v>
      </c>
      <c r="GY7509" s="77">
        <v>0</v>
      </c>
      <c r="GZ7509" s="77">
        <v>0</v>
      </c>
    </row>
    <row r="7510" spans="187:208" x14ac:dyDescent="0.25">
      <c r="GE7510" s="77" t="s">
        <v>425</v>
      </c>
      <c r="GF7510" s="77" t="s">
        <v>155</v>
      </c>
      <c r="GG7510" s="77" t="s">
        <v>489</v>
      </c>
      <c r="GH7510" s="77" t="s">
        <v>446</v>
      </c>
      <c r="GI7510" s="77">
        <v>2022</v>
      </c>
      <c r="GJ7510" s="77" t="s">
        <v>301</v>
      </c>
      <c r="GK7510" s="77">
        <v>1.580872452543235E-3</v>
      </c>
      <c r="GL7510" s="77">
        <v>1299.3</v>
      </c>
      <c r="GM7510" s="77">
        <v>2022</v>
      </c>
      <c r="GN7510" s="77" t="s">
        <v>175</v>
      </c>
      <c r="GO7510" s="77">
        <v>5.3000000000000005E-2</v>
      </c>
      <c r="GP7510" s="77">
        <v>3</v>
      </c>
      <c r="GQ7510" s="77">
        <v>0</v>
      </c>
      <c r="GR7510" s="77" t="s">
        <v>423</v>
      </c>
      <c r="GS7510" s="77">
        <v>5.5966209081309413E-2</v>
      </c>
      <c r="GT7510" s="77">
        <v>8.8475438209917079E-5</v>
      </c>
      <c r="GU7510" s="77">
        <v>5.5966209081309413E-2</v>
      </c>
      <c r="GV7510" s="77">
        <v>8.8475438209917079E-5</v>
      </c>
      <c r="GW7510" s="77">
        <v>5.5966209081309413E-2</v>
      </c>
      <c r="GX7510" s="77">
        <v>8.8475438209917079E-5</v>
      </c>
      <c r="GY7510" s="77">
        <v>0</v>
      </c>
      <c r="GZ7510" s="77">
        <v>0</v>
      </c>
    </row>
    <row r="7511" spans="187:208" x14ac:dyDescent="0.25">
      <c r="GE7511" s="77" t="s">
        <v>427</v>
      </c>
      <c r="GF7511" s="77" t="s">
        <v>155</v>
      </c>
      <c r="GG7511" s="77" t="s">
        <v>489</v>
      </c>
      <c r="GH7511" s="77" t="s">
        <v>446</v>
      </c>
      <c r="GI7511" s="77">
        <v>2022</v>
      </c>
      <c r="GJ7511" s="77" t="s">
        <v>303</v>
      </c>
      <c r="GK7511" s="77">
        <v>3.9894642198450757E-2</v>
      </c>
      <c r="GL7511" s="77">
        <v>1299.3</v>
      </c>
      <c r="GM7511" s="77">
        <v>2022</v>
      </c>
      <c r="GN7511" s="77" t="s">
        <v>175</v>
      </c>
      <c r="GO7511" s="77">
        <v>5.3000000000000005E-2</v>
      </c>
      <c r="GP7511" s="77">
        <v>3</v>
      </c>
      <c r="GQ7511" s="77">
        <v>0</v>
      </c>
      <c r="GR7511" s="77" t="s">
        <v>423</v>
      </c>
      <c r="GS7511" s="77">
        <v>5.5966209081309413E-2</v>
      </c>
      <c r="GT7511" s="77">
        <v>2.2327518865025244E-3</v>
      </c>
      <c r="GU7511" s="77">
        <v>5.5966209081309413E-2</v>
      </c>
      <c r="GV7511" s="77">
        <v>2.2327518865025244E-3</v>
      </c>
      <c r="GW7511" s="77">
        <v>5.5966209081309413E-2</v>
      </c>
      <c r="GX7511" s="77">
        <v>2.2327518865025244E-3</v>
      </c>
      <c r="GY7511" s="77">
        <v>0</v>
      </c>
      <c r="GZ7511" s="77">
        <v>0</v>
      </c>
    </row>
    <row r="7512" spans="187:208" x14ac:dyDescent="0.25">
      <c r="GE7512" s="77" t="s">
        <v>422</v>
      </c>
      <c r="GF7512" s="77" t="s">
        <v>155</v>
      </c>
      <c r="GG7512" s="77" t="s">
        <v>489</v>
      </c>
      <c r="GH7512" s="77" t="s">
        <v>446</v>
      </c>
      <c r="GI7512" s="77">
        <v>2023</v>
      </c>
      <c r="GJ7512" s="77" t="s">
        <v>305</v>
      </c>
      <c r="GK7512" s="77">
        <v>3.7590224611390763E-2</v>
      </c>
      <c r="GL7512" s="77">
        <v>1299.3</v>
      </c>
      <c r="GM7512" s="77">
        <v>2023</v>
      </c>
      <c r="GN7512" s="77" t="s">
        <v>175</v>
      </c>
      <c r="GO7512" s="77">
        <v>0.13250000000000001</v>
      </c>
      <c r="GP7512" s="77">
        <v>3</v>
      </c>
      <c r="GQ7512" s="77">
        <v>0</v>
      </c>
      <c r="GR7512" s="77" t="s">
        <v>423</v>
      </c>
      <c r="GS7512" s="77">
        <v>0</v>
      </c>
      <c r="GT7512" s="77">
        <v>0</v>
      </c>
      <c r="GU7512" s="77">
        <v>0.1527377521613833</v>
      </c>
      <c r="GV7512" s="77">
        <v>5.7414464103853332E-3</v>
      </c>
      <c r="GW7512" s="77">
        <v>0.1527377521613833</v>
      </c>
      <c r="GX7512" s="77">
        <v>5.7414464103853332E-3</v>
      </c>
      <c r="GY7512" s="77">
        <v>0.1527377521613833</v>
      </c>
      <c r="GZ7512" s="77">
        <v>5.7414464103853332E-3</v>
      </c>
    </row>
    <row r="7513" spans="187:208" x14ac:dyDescent="0.25">
      <c r="GE7513" s="77" t="s">
        <v>425</v>
      </c>
      <c r="GF7513" s="77" t="s">
        <v>155</v>
      </c>
      <c r="GG7513" s="77" t="s">
        <v>489</v>
      </c>
      <c r="GH7513" s="77" t="s">
        <v>446</v>
      </c>
      <c r="GI7513" s="77">
        <v>2023</v>
      </c>
      <c r="GJ7513" s="77" t="s">
        <v>301</v>
      </c>
      <c r="GK7513" s="77">
        <v>1.631433411568729E-3</v>
      </c>
      <c r="GL7513" s="77">
        <v>1299.3</v>
      </c>
      <c r="GM7513" s="77">
        <v>2023</v>
      </c>
      <c r="GN7513" s="77" t="s">
        <v>175</v>
      </c>
      <c r="GO7513" s="77">
        <v>5.3000000000000005E-2</v>
      </c>
      <c r="GP7513" s="77">
        <v>3</v>
      </c>
      <c r="GQ7513" s="77">
        <v>0</v>
      </c>
      <c r="GR7513" s="77" t="s">
        <v>423</v>
      </c>
      <c r="GS7513" s="77">
        <v>0</v>
      </c>
      <c r="GT7513" s="77">
        <v>0</v>
      </c>
      <c r="GU7513" s="77">
        <v>5.5966209081309413E-2</v>
      </c>
      <c r="GV7513" s="77">
        <v>9.1305143414089395E-5</v>
      </c>
      <c r="GW7513" s="77">
        <v>5.5966209081309413E-2</v>
      </c>
      <c r="GX7513" s="77">
        <v>9.1305143414089395E-5</v>
      </c>
      <c r="GY7513" s="77">
        <v>5.5966209081309413E-2</v>
      </c>
      <c r="GZ7513" s="77">
        <v>9.1305143414089395E-5</v>
      </c>
    </row>
    <row r="7514" spans="187:208" x14ac:dyDescent="0.25">
      <c r="GE7514" s="77" t="s">
        <v>427</v>
      </c>
      <c r="GF7514" s="77" t="s">
        <v>155</v>
      </c>
      <c r="GG7514" s="77" t="s">
        <v>489</v>
      </c>
      <c r="GH7514" s="77" t="s">
        <v>446</v>
      </c>
      <c r="GI7514" s="77">
        <v>2023</v>
      </c>
      <c r="GJ7514" s="77" t="s">
        <v>303</v>
      </c>
      <c r="GK7514" s="77">
        <v>4.1186611014017722E-2</v>
      </c>
      <c r="GL7514" s="77">
        <v>1299.3</v>
      </c>
      <c r="GM7514" s="77">
        <v>2023</v>
      </c>
      <c r="GN7514" s="77" t="s">
        <v>175</v>
      </c>
      <c r="GO7514" s="77">
        <v>5.3000000000000005E-2</v>
      </c>
      <c r="GP7514" s="77">
        <v>3</v>
      </c>
      <c r="GQ7514" s="77">
        <v>0</v>
      </c>
      <c r="GR7514" s="77" t="s">
        <v>423</v>
      </c>
      <c r="GS7514" s="77">
        <v>0</v>
      </c>
      <c r="GT7514" s="77">
        <v>0</v>
      </c>
      <c r="GU7514" s="77">
        <v>5.5966209081309413E-2</v>
      </c>
      <c r="GV7514" s="77">
        <v>2.3050584833610769E-3</v>
      </c>
      <c r="GW7514" s="77">
        <v>5.5966209081309413E-2</v>
      </c>
      <c r="GX7514" s="77">
        <v>2.3050584833610769E-3</v>
      </c>
      <c r="GY7514" s="77">
        <v>5.5966209081309413E-2</v>
      </c>
      <c r="GZ7514" s="77">
        <v>2.3050584833610769E-3</v>
      </c>
    </row>
    <row r="7515" spans="187:208" x14ac:dyDescent="0.25">
      <c r="GE7515" s="77" t="s">
        <v>422</v>
      </c>
      <c r="GF7515" s="77" t="s">
        <v>155</v>
      </c>
      <c r="GG7515" s="77" t="s">
        <v>489</v>
      </c>
      <c r="GH7515" s="77" t="s">
        <v>446</v>
      </c>
      <c r="GI7515" s="77">
        <v>2024</v>
      </c>
      <c r="GJ7515" s="77" t="s">
        <v>305</v>
      </c>
      <c r="GK7515" s="77">
        <v>3.7590224611390763E-2</v>
      </c>
      <c r="GL7515" s="77">
        <v>1299.3</v>
      </c>
      <c r="GM7515" s="77">
        <v>2024</v>
      </c>
      <c r="GN7515" s="77" t="s">
        <v>175</v>
      </c>
      <c r="GO7515" s="77">
        <v>0.13250000000000001</v>
      </c>
      <c r="GP7515" s="77">
        <v>3</v>
      </c>
      <c r="GQ7515" s="77">
        <v>0</v>
      </c>
      <c r="GR7515" s="77" t="s">
        <v>423</v>
      </c>
      <c r="GS7515" s="77">
        <v>0</v>
      </c>
      <c r="GT7515" s="77">
        <v>0</v>
      </c>
      <c r="GU7515" s="77">
        <v>0</v>
      </c>
      <c r="GV7515" s="77">
        <v>0</v>
      </c>
      <c r="GW7515" s="77">
        <v>0.1527377521613833</v>
      </c>
      <c r="GX7515" s="77">
        <v>5.7414464103853332E-3</v>
      </c>
      <c r="GY7515" s="77">
        <v>0.1527377521613833</v>
      </c>
      <c r="GZ7515" s="77">
        <v>5.7414464103853332E-3</v>
      </c>
    </row>
    <row r="7516" spans="187:208" x14ac:dyDescent="0.25">
      <c r="GE7516" s="77" t="s">
        <v>425</v>
      </c>
      <c r="GF7516" s="77" t="s">
        <v>155</v>
      </c>
      <c r="GG7516" s="77" t="s">
        <v>489</v>
      </c>
      <c r="GH7516" s="77" t="s">
        <v>446</v>
      </c>
      <c r="GI7516" s="77">
        <v>2024</v>
      </c>
      <c r="GJ7516" s="77" t="s">
        <v>301</v>
      </c>
      <c r="GK7516" s="77">
        <v>1.631433411568729E-3</v>
      </c>
      <c r="GL7516" s="77">
        <v>1299.3</v>
      </c>
      <c r="GM7516" s="77">
        <v>2024</v>
      </c>
      <c r="GN7516" s="77" t="s">
        <v>175</v>
      </c>
      <c r="GO7516" s="77">
        <v>5.3000000000000005E-2</v>
      </c>
      <c r="GP7516" s="77">
        <v>3</v>
      </c>
      <c r="GQ7516" s="77">
        <v>0</v>
      </c>
      <c r="GR7516" s="77" t="s">
        <v>423</v>
      </c>
      <c r="GS7516" s="77">
        <v>0</v>
      </c>
      <c r="GT7516" s="77">
        <v>0</v>
      </c>
      <c r="GU7516" s="77">
        <v>0</v>
      </c>
      <c r="GV7516" s="77">
        <v>0</v>
      </c>
      <c r="GW7516" s="77">
        <v>5.5966209081309413E-2</v>
      </c>
      <c r="GX7516" s="77">
        <v>9.1305143414089395E-5</v>
      </c>
      <c r="GY7516" s="77">
        <v>5.5966209081309413E-2</v>
      </c>
      <c r="GZ7516" s="77">
        <v>9.1305143414089395E-5</v>
      </c>
    </row>
    <row r="7517" spans="187:208" x14ac:dyDescent="0.25">
      <c r="GE7517" s="77" t="s">
        <v>427</v>
      </c>
      <c r="GF7517" s="77" t="s">
        <v>155</v>
      </c>
      <c r="GG7517" s="77" t="s">
        <v>489</v>
      </c>
      <c r="GH7517" s="77" t="s">
        <v>446</v>
      </c>
      <c r="GI7517" s="77">
        <v>2024</v>
      </c>
      <c r="GJ7517" s="77" t="s">
        <v>303</v>
      </c>
      <c r="GK7517" s="77">
        <v>4.1186611014017722E-2</v>
      </c>
      <c r="GL7517" s="77">
        <v>1299.3</v>
      </c>
      <c r="GM7517" s="77">
        <v>2024</v>
      </c>
      <c r="GN7517" s="77" t="s">
        <v>175</v>
      </c>
      <c r="GO7517" s="77">
        <v>5.3000000000000005E-2</v>
      </c>
      <c r="GP7517" s="77">
        <v>3</v>
      </c>
      <c r="GQ7517" s="77">
        <v>0</v>
      </c>
      <c r="GR7517" s="77" t="s">
        <v>423</v>
      </c>
      <c r="GS7517" s="77">
        <v>0</v>
      </c>
      <c r="GT7517" s="77">
        <v>0</v>
      </c>
      <c r="GU7517" s="77">
        <v>0</v>
      </c>
      <c r="GV7517" s="77">
        <v>0</v>
      </c>
      <c r="GW7517" s="77">
        <v>5.5966209081309413E-2</v>
      </c>
      <c r="GX7517" s="77">
        <v>2.3050584833610769E-3</v>
      </c>
      <c r="GY7517" s="77">
        <v>5.5966209081309413E-2</v>
      </c>
      <c r="GZ7517" s="77">
        <v>2.3050584833610769E-3</v>
      </c>
    </row>
    <row r="7518" spans="187:208" x14ac:dyDescent="0.25">
      <c r="GE7518" s="77" t="s">
        <v>422</v>
      </c>
      <c r="GF7518" s="77" t="s">
        <v>155</v>
      </c>
      <c r="GG7518" s="77" t="s">
        <v>489</v>
      </c>
      <c r="GH7518" s="77" t="s">
        <v>446</v>
      </c>
      <c r="GI7518" s="77">
        <v>2025</v>
      </c>
      <c r="GJ7518" s="77" t="s">
        <v>305</v>
      </c>
      <c r="GK7518" s="77">
        <v>3.7590224611390763E-2</v>
      </c>
      <c r="GL7518" s="77">
        <v>1299.3</v>
      </c>
      <c r="GM7518" s="77">
        <v>2025</v>
      </c>
      <c r="GN7518" s="77" t="s">
        <v>175</v>
      </c>
      <c r="GO7518" s="77">
        <v>0.13250000000000001</v>
      </c>
      <c r="GP7518" s="77">
        <v>3</v>
      </c>
      <c r="GQ7518" s="77">
        <v>0</v>
      </c>
      <c r="GR7518" s="77" t="s">
        <v>423</v>
      </c>
      <c r="GS7518" s="77">
        <v>0</v>
      </c>
      <c r="GT7518" s="77">
        <v>0</v>
      </c>
      <c r="GU7518" s="77">
        <v>0</v>
      </c>
      <c r="GV7518" s="77">
        <v>0</v>
      </c>
      <c r="GW7518" s="77">
        <v>0</v>
      </c>
      <c r="GX7518" s="77">
        <v>0</v>
      </c>
      <c r="GY7518" s="77">
        <v>0.1527377521613833</v>
      </c>
      <c r="GZ7518" s="77">
        <v>5.7414464103853332E-3</v>
      </c>
    </row>
    <row r="7519" spans="187:208" x14ac:dyDescent="0.25">
      <c r="GE7519" s="77" t="s">
        <v>425</v>
      </c>
      <c r="GF7519" s="77" t="s">
        <v>155</v>
      </c>
      <c r="GG7519" s="77" t="s">
        <v>489</v>
      </c>
      <c r="GH7519" s="77" t="s">
        <v>446</v>
      </c>
      <c r="GI7519" s="77">
        <v>2025</v>
      </c>
      <c r="GJ7519" s="77" t="s">
        <v>301</v>
      </c>
      <c r="GK7519" s="77">
        <v>1.631433411568729E-3</v>
      </c>
      <c r="GL7519" s="77">
        <v>1299.3</v>
      </c>
      <c r="GM7519" s="77">
        <v>2025</v>
      </c>
      <c r="GN7519" s="77" t="s">
        <v>175</v>
      </c>
      <c r="GO7519" s="77">
        <v>5.3000000000000005E-2</v>
      </c>
      <c r="GP7519" s="77">
        <v>3</v>
      </c>
      <c r="GQ7519" s="77">
        <v>0</v>
      </c>
      <c r="GR7519" s="77" t="s">
        <v>423</v>
      </c>
      <c r="GS7519" s="77">
        <v>0</v>
      </c>
      <c r="GT7519" s="77">
        <v>0</v>
      </c>
      <c r="GU7519" s="77">
        <v>0</v>
      </c>
      <c r="GV7519" s="77">
        <v>0</v>
      </c>
      <c r="GW7519" s="77">
        <v>0</v>
      </c>
      <c r="GX7519" s="77">
        <v>0</v>
      </c>
      <c r="GY7519" s="77">
        <v>5.5966209081309413E-2</v>
      </c>
      <c r="GZ7519" s="77">
        <v>9.1305143414089395E-5</v>
      </c>
    </row>
    <row r="7520" spans="187:208" x14ac:dyDescent="0.25">
      <c r="GE7520" s="77" t="s">
        <v>427</v>
      </c>
      <c r="GF7520" s="77" t="s">
        <v>155</v>
      </c>
      <c r="GG7520" s="77" t="s">
        <v>489</v>
      </c>
      <c r="GH7520" s="77" t="s">
        <v>446</v>
      </c>
      <c r="GI7520" s="77">
        <v>2025</v>
      </c>
      <c r="GJ7520" s="77" t="s">
        <v>303</v>
      </c>
      <c r="GK7520" s="77">
        <v>4.1186611014017722E-2</v>
      </c>
      <c r="GL7520" s="77">
        <v>1299.3</v>
      </c>
      <c r="GM7520" s="77">
        <v>2025</v>
      </c>
      <c r="GN7520" s="77" t="s">
        <v>175</v>
      </c>
      <c r="GO7520" s="77">
        <v>5.3000000000000005E-2</v>
      </c>
      <c r="GP7520" s="77">
        <v>3</v>
      </c>
      <c r="GQ7520" s="77">
        <v>0</v>
      </c>
      <c r="GR7520" s="77" t="s">
        <v>423</v>
      </c>
      <c r="GS7520" s="77">
        <v>0</v>
      </c>
      <c r="GT7520" s="77">
        <v>0</v>
      </c>
      <c r="GU7520" s="77">
        <v>0</v>
      </c>
      <c r="GV7520" s="77">
        <v>0</v>
      </c>
      <c r="GW7520" s="77">
        <v>0</v>
      </c>
      <c r="GX7520" s="77">
        <v>0</v>
      </c>
      <c r="GY7520" s="77">
        <v>5.5966209081309413E-2</v>
      </c>
      <c r="GZ7520" s="77">
        <v>2.3050584833610769E-3</v>
      </c>
    </row>
    <row r="7521" spans="187:208" x14ac:dyDescent="0.25">
      <c r="GE7521" s="77" t="s">
        <v>422</v>
      </c>
      <c r="GF7521" s="77" t="s">
        <v>155</v>
      </c>
      <c r="GG7521" s="77" t="s">
        <v>489</v>
      </c>
      <c r="GH7521" s="77" t="s">
        <v>453</v>
      </c>
      <c r="GI7521" s="77">
        <v>2021</v>
      </c>
      <c r="GJ7521" s="77" t="s">
        <v>305</v>
      </c>
      <c r="GK7521" s="77">
        <v>222.22942162783079</v>
      </c>
      <c r="GL7521" s="77">
        <v>1299.3</v>
      </c>
      <c r="GM7521" s="77">
        <v>2021</v>
      </c>
      <c r="GN7521" s="77" t="s">
        <v>175</v>
      </c>
      <c r="GO7521" s="77">
        <v>0.13250000000000001</v>
      </c>
      <c r="GP7521" s="77">
        <v>3</v>
      </c>
      <c r="GQ7521" s="77">
        <v>0</v>
      </c>
      <c r="GR7521" s="77" t="s">
        <v>423</v>
      </c>
      <c r="GS7521" s="77">
        <v>0.1527377521613833</v>
      </c>
      <c r="GT7521" s="77">
        <v>33.94282232355917</v>
      </c>
      <c r="GU7521" s="77">
        <v>0.1527377521613833</v>
      </c>
      <c r="GV7521" s="77">
        <v>33.94282232355917</v>
      </c>
      <c r="GW7521" s="77">
        <v>0</v>
      </c>
      <c r="GX7521" s="77">
        <v>0</v>
      </c>
      <c r="GY7521" s="77">
        <v>0</v>
      </c>
      <c r="GZ7521" s="77">
        <v>0</v>
      </c>
    </row>
    <row r="7522" spans="187:208" x14ac:dyDescent="0.25">
      <c r="GE7522" s="77" t="s">
        <v>425</v>
      </c>
      <c r="GF7522" s="77" t="s">
        <v>155</v>
      </c>
      <c r="GG7522" s="77" t="s">
        <v>489</v>
      </c>
      <c r="GH7522" s="77" t="s">
        <v>453</v>
      </c>
      <c r="GI7522" s="77">
        <v>2021</v>
      </c>
      <c r="GJ7522" s="77" t="s">
        <v>301</v>
      </c>
      <c r="GK7522" s="77">
        <v>8585.7228092479527</v>
      </c>
      <c r="GL7522" s="77">
        <v>1299.3</v>
      </c>
      <c r="GM7522" s="77">
        <v>2021</v>
      </c>
      <c r="GN7522" s="77" t="s">
        <v>175</v>
      </c>
      <c r="GO7522" s="77">
        <v>5.3000000000000005E-2</v>
      </c>
      <c r="GP7522" s="77">
        <v>3</v>
      </c>
      <c r="GQ7522" s="77">
        <v>0</v>
      </c>
      <c r="GR7522" s="77" t="s">
        <v>423</v>
      </c>
      <c r="GS7522" s="77">
        <v>5.5966209081309413E-2</v>
      </c>
      <c r="GT7522" s="77">
        <v>480.51035785653812</v>
      </c>
      <c r="GU7522" s="77">
        <v>5.5966209081309413E-2</v>
      </c>
      <c r="GV7522" s="77">
        <v>480.51035785653812</v>
      </c>
      <c r="GW7522" s="77">
        <v>0</v>
      </c>
      <c r="GX7522" s="77">
        <v>0</v>
      </c>
      <c r="GY7522" s="77">
        <v>0</v>
      </c>
      <c r="GZ7522" s="77">
        <v>0</v>
      </c>
    </row>
    <row r="7523" spans="187:208" x14ac:dyDescent="0.25">
      <c r="GE7523" s="77" t="s">
        <v>427</v>
      </c>
      <c r="GF7523" s="77" t="s">
        <v>155</v>
      </c>
      <c r="GG7523" s="77" t="s">
        <v>489</v>
      </c>
      <c r="GH7523" s="77" t="s">
        <v>453</v>
      </c>
      <c r="GI7523" s="77">
        <v>2021</v>
      </c>
      <c r="GJ7523" s="77" t="s">
        <v>303</v>
      </c>
      <c r="GK7523" s="77">
        <v>5338.1784104567496</v>
      </c>
      <c r="GL7523" s="77">
        <v>1299.3</v>
      </c>
      <c r="GM7523" s="77">
        <v>2021</v>
      </c>
      <c r="GN7523" s="77" t="s">
        <v>175</v>
      </c>
      <c r="GO7523" s="77">
        <v>5.3000000000000005E-2</v>
      </c>
      <c r="GP7523" s="77">
        <v>3</v>
      </c>
      <c r="GQ7523" s="77">
        <v>0</v>
      </c>
      <c r="GR7523" s="77" t="s">
        <v>423</v>
      </c>
      <c r="GS7523" s="77">
        <v>5.5966209081309413E-2</v>
      </c>
      <c r="GT7523" s="77">
        <v>298.75760903295441</v>
      </c>
      <c r="GU7523" s="77">
        <v>5.5966209081309413E-2</v>
      </c>
      <c r="GV7523" s="77">
        <v>298.75760903295441</v>
      </c>
      <c r="GW7523" s="77">
        <v>0</v>
      </c>
      <c r="GX7523" s="77">
        <v>0</v>
      </c>
      <c r="GY7523" s="77">
        <v>0</v>
      </c>
      <c r="GZ7523" s="77">
        <v>0</v>
      </c>
    </row>
    <row r="7524" spans="187:208" x14ac:dyDescent="0.25">
      <c r="GE7524" s="77" t="s">
        <v>422</v>
      </c>
      <c r="GF7524" s="77" t="s">
        <v>155</v>
      </c>
      <c r="GG7524" s="77" t="s">
        <v>489</v>
      </c>
      <c r="GH7524" s="77" t="s">
        <v>453</v>
      </c>
      <c r="GI7524" s="77">
        <v>2022</v>
      </c>
      <c r="GJ7524" s="77" t="s">
        <v>305</v>
      </c>
      <c r="GK7524" s="77">
        <v>222.22942162783079</v>
      </c>
      <c r="GL7524" s="77">
        <v>1299.3</v>
      </c>
      <c r="GM7524" s="77">
        <v>2022</v>
      </c>
      <c r="GN7524" s="77" t="s">
        <v>175</v>
      </c>
      <c r="GO7524" s="77">
        <v>0.13250000000000001</v>
      </c>
      <c r="GP7524" s="77">
        <v>3</v>
      </c>
      <c r="GQ7524" s="77">
        <v>0</v>
      </c>
      <c r="GR7524" s="77" t="s">
        <v>423</v>
      </c>
      <c r="GS7524" s="77">
        <v>0.1527377521613833</v>
      </c>
      <c r="GT7524" s="77">
        <v>33.94282232355917</v>
      </c>
      <c r="GU7524" s="77">
        <v>0.1527377521613833</v>
      </c>
      <c r="GV7524" s="77">
        <v>33.94282232355917</v>
      </c>
      <c r="GW7524" s="77">
        <v>0.1527377521613833</v>
      </c>
      <c r="GX7524" s="77">
        <v>33.94282232355917</v>
      </c>
      <c r="GY7524" s="77">
        <v>0</v>
      </c>
      <c r="GZ7524" s="77">
        <v>0</v>
      </c>
    </row>
    <row r="7525" spans="187:208" x14ac:dyDescent="0.25">
      <c r="GE7525" s="77" t="s">
        <v>425</v>
      </c>
      <c r="GF7525" s="77" t="s">
        <v>155</v>
      </c>
      <c r="GG7525" s="77" t="s">
        <v>489</v>
      </c>
      <c r="GH7525" s="77" t="s">
        <v>453</v>
      </c>
      <c r="GI7525" s="77">
        <v>2022</v>
      </c>
      <c r="GJ7525" s="77" t="s">
        <v>301</v>
      </c>
      <c r="GK7525" s="77">
        <v>8585.7228092479527</v>
      </c>
      <c r="GL7525" s="77">
        <v>1299.3</v>
      </c>
      <c r="GM7525" s="77">
        <v>2022</v>
      </c>
      <c r="GN7525" s="77" t="s">
        <v>175</v>
      </c>
      <c r="GO7525" s="77">
        <v>5.3000000000000005E-2</v>
      </c>
      <c r="GP7525" s="77">
        <v>3</v>
      </c>
      <c r="GQ7525" s="77">
        <v>0</v>
      </c>
      <c r="GR7525" s="77" t="s">
        <v>423</v>
      </c>
      <c r="GS7525" s="77">
        <v>5.5966209081309413E-2</v>
      </c>
      <c r="GT7525" s="77">
        <v>480.51035785653812</v>
      </c>
      <c r="GU7525" s="77">
        <v>5.5966209081309413E-2</v>
      </c>
      <c r="GV7525" s="77">
        <v>480.51035785653812</v>
      </c>
      <c r="GW7525" s="77">
        <v>5.5966209081309413E-2</v>
      </c>
      <c r="GX7525" s="77">
        <v>480.51035785653812</v>
      </c>
      <c r="GY7525" s="77">
        <v>0</v>
      </c>
      <c r="GZ7525" s="77">
        <v>0</v>
      </c>
    </row>
    <row r="7526" spans="187:208" x14ac:dyDescent="0.25">
      <c r="GE7526" s="77" t="s">
        <v>427</v>
      </c>
      <c r="GF7526" s="77" t="s">
        <v>155</v>
      </c>
      <c r="GG7526" s="77" t="s">
        <v>489</v>
      </c>
      <c r="GH7526" s="77" t="s">
        <v>453</v>
      </c>
      <c r="GI7526" s="77">
        <v>2022</v>
      </c>
      <c r="GJ7526" s="77" t="s">
        <v>303</v>
      </c>
      <c r="GK7526" s="77">
        <v>5338.1784104567496</v>
      </c>
      <c r="GL7526" s="77">
        <v>1299.3</v>
      </c>
      <c r="GM7526" s="77">
        <v>2022</v>
      </c>
      <c r="GN7526" s="77" t="s">
        <v>175</v>
      </c>
      <c r="GO7526" s="77">
        <v>5.3000000000000005E-2</v>
      </c>
      <c r="GP7526" s="77">
        <v>3</v>
      </c>
      <c r="GQ7526" s="77">
        <v>0</v>
      </c>
      <c r="GR7526" s="77" t="s">
        <v>423</v>
      </c>
      <c r="GS7526" s="77">
        <v>5.5966209081309413E-2</v>
      </c>
      <c r="GT7526" s="77">
        <v>298.75760903295441</v>
      </c>
      <c r="GU7526" s="77">
        <v>5.5966209081309413E-2</v>
      </c>
      <c r="GV7526" s="77">
        <v>298.75760903295441</v>
      </c>
      <c r="GW7526" s="77">
        <v>5.5966209081309413E-2</v>
      </c>
      <c r="GX7526" s="77">
        <v>298.75760903295441</v>
      </c>
      <c r="GY7526" s="77">
        <v>0</v>
      </c>
      <c r="GZ7526" s="77">
        <v>0</v>
      </c>
    </row>
    <row r="7527" spans="187:208" x14ac:dyDescent="0.25">
      <c r="GE7527" s="77" t="s">
        <v>422</v>
      </c>
      <c r="GF7527" s="77" t="s">
        <v>155</v>
      </c>
      <c r="GG7527" s="77" t="s">
        <v>489</v>
      </c>
      <c r="GH7527" s="77" t="s">
        <v>453</v>
      </c>
      <c r="GI7527" s="77">
        <v>2023</v>
      </c>
      <c r="GJ7527" s="77" t="s">
        <v>305</v>
      </c>
      <c r="GK7527" s="77">
        <v>233.23007680793941</v>
      </c>
      <c r="GL7527" s="77">
        <v>1299.3</v>
      </c>
      <c r="GM7527" s="77">
        <v>2023</v>
      </c>
      <c r="GN7527" s="77" t="s">
        <v>175</v>
      </c>
      <c r="GO7527" s="77">
        <v>0.13250000000000001</v>
      </c>
      <c r="GP7527" s="77">
        <v>3</v>
      </c>
      <c r="GQ7527" s="77">
        <v>0</v>
      </c>
      <c r="GR7527" s="77" t="s">
        <v>423</v>
      </c>
      <c r="GS7527" s="77">
        <v>0</v>
      </c>
      <c r="GT7527" s="77">
        <v>0</v>
      </c>
      <c r="GU7527" s="77">
        <v>0.1527377521613833</v>
      </c>
      <c r="GV7527" s="77">
        <v>35.62303766807144</v>
      </c>
      <c r="GW7527" s="77">
        <v>0.1527377521613833</v>
      </c>
      <c r="GX7527" s="77">
        <v>35.62303766807144</v>
      </c>
      <c r="GY7527" s="77">
        <v>0.1527377521613833</v>
      </c>
      <c r="GZ7527" s="77">
        <v>35.62303766807144</v>
      </c>
    </row>
    <row r="7528" spans="187:208" x14ac:dyDescent="0.25">
      <c r="GE7528" s="77" t="s">
        <v>425</v>
      </c>
      <c r="GF7528" s="77" t="s">
        <v>155</v>
      </c>
      <c r="GG7528" s="77" t="s">
        <v>489</v>
      </c>
      <c r="GH7528" s="77" t="s">
        <v>453</v>
      </c>
      <c r="GI7528" s="77">
        <v>2023</v>
      </c>
      <c r="GJ7528" s="77" t="s">
        <v>301</v>
      </c>
      <c r="GK7528" s="77">
        <v>8896.5159934286039</v>
      </c>
      <c r="GL7528" s="77">
        <v>1299.3</v>
      </c>
      <c r="GM7528" s="77">
        <v>2023</v>
      </c>
      <c r="GN7528" s="77" t="s">
        <v>175</v>
      </c>
      <c r="GO7528" s="77">
        <v>5.3000000000000005E-2</v>
      </c>
      <c r="GP7528" s="77">
        <v>3</v>
      </c>
      <c r="GQ7528" s="77">
        <v>0</v>
      </c>
      <c r="GR7528" s="77" t="s">
        <v>423</v>
      </c>
      <c r="GS7528" s="77">
        <v>0</v>
      </c>
      <c r="GT7528" s="77">
        <v>0</v>
      </c>
      <c r="GU7528" s="77">
        <v>5.5966209081309413E-2</v>
      </c>
      <c r="GV7528" s="77">
        <v>497.90427418343836</v>
      </c>
      <c r="GW7528" s="77">
        <v>5.5966209081309413E-2</v>
      </c>
      <c r="GX7528" s="77">
        <v>497.90427418343836</v>
      </c>
      <c r="GY7528" s="77">
        <v>5.5966209081309413E-2</v>
      </c>
      <c r="GZ7528" s="77">
        <v>497.90427418343836</v>
      </c>
    </row>
    <row r="7529" spans="187:208" x14ac:dyDescent="0.25">
      <c r="GE7529" s="77" t="s">
        <v>427</v>
      </c>
      <c r="GF7529" s="77" t="s">
        <v>155</v>
      </c>
      <c r="GG7529" s="77" t="s">
        <v>489</v>
      </c>
      <c r="GH7529" s="77" t="s">
        <v>453</v>
      </c>
      <c r="GI7529" s="77">
        <v>2023</v>
      </c>
      <c r="GJ7529" s="77" t="s">
        <v>303</v>
      </c>
      <c r="GK7529" s="77">
        <v>5534.8914862000984</v>
      </c>
      <c r="GL7529" s="77">
        <v>1299.3</v>
      </c>
      <c r="GM7529" s="77">
        <v>2023</v>
      </c>
      <c r="GN7529" s="77" t="s">
        <v>175</v>
      </c>
      <c r="GO7529" s="77">
        <v>5.3000000000000005E-2</v>
      </c>
      <c r="GP7529" s="77">
        <v>3</v>
      </c>
      <c r="GQ7529" s="77">
        <v>0</v>
      </c>
      <c r="GR7529" s="77" t="s">
        <v>423</v>
      </c>
      <c r="GS7529" s="77">
        <v>0</v>
      </c>
      <c r="GT7529" s="77">
        <v>0</v>
      </c>
      <c r="GU7529" s="77">
        <v>5.5966209081309413E-2</v>
      </c>
      <c r="GV7529" s="77">
        <v>309.76689415903411</v>
      </c>
      <c r="GW7529" s="77">
        <v>5.5966209081309413E-2</v>
      </c>
      <c r="GX7529" s="77">
        <v>309.76689415903411</v>
      </c>
      <c r="GY7529" s="77">
        <v>5.5966209081309413E-2</v>
      </c>
      <c r="GZ7529" s="77">
        <v>309.76689415903411</v>
      </c>
    </row>
    <row r="7530" spans="187:208" x14ac:dyDescent="0.25">
      <c r="GE7530" s="77" t="s">
        <v>422</v>
      </c>
      <c r="GF7530" s="77" t="s">
        <v>155</v>
      </c>
      <c r="GG7530" s="77" t="s">
        <v>489</v>
      </c>
      <c r="GH7530" s="77" t="s">
        <v>453</v>
      </c>
      <c r="GI7530" s="77">
        <v>2024</v>
      </c>
      <c r="GJ7530" s="77" t="s">
        <v>305</v>
      </c>
      <c r="GK7530" s="77">
        <v>233.23007680793941</v>
      </c>
      <c r="GL7530" s="77">
        <v>1299.3</v>
      </c>
      <c r="GM7530" s="77">
        <v>2024</v>
      </c>
      <c r="GN7530" s="77" t="s">
        <v>175</v>
      </c>
      <c r="GO7530" s="77">
        <v>0.13250000000000001</v>
      </c>
      <c r="GP7530" s="77">
        <v>3</v>
      </c>
      <c r="GQ7530" s="77">
        <v>0</v>
      </c>
      <c r="GR7530" s="77" t="s">
        <v>423</v>
      </c>
      <c r="GS7530" s="77">
        <v>0</v>
      </c>
      <c r="GT7530" s="77">
        <v>0</v>
      </c>
      <c r="GU7530" s="77">
        <v>0</v>
      </c>
      <c r="GV7530" s="77">
        <v>0</v>
      </c>
      <c r="GW7530" s="77">
        <v>0.1527377521613833</v>
      </c>
      <c r="GX7530" s="77">
        <v>35.62303766807144</v>
      </c>
      <c r="GY7530" s="77">
        <v>0.1527377521613833</v>
      </c>
      <c r="GZ7530" s="77">
        <v>35.62303766807144</v>
      </c>
    </row>
    <row r="7531" spans="187:208" x14ac:dyDescent="0.25">
      <c r="GE7531" s="77" t="s">
        <v>425</v>
      </c>
      <c r="GF7531" s="77" t="s">
        <v>155</v>
      </c>
      <c r="GG7531" s="77" t="s">
        <v>489</v>
      </c>
      <c r="GH7531" s="77" t="s">
        <v>453</v>
      </c>
      <c r="GI7531" s="77">
        <v>2024</v>
      </c>
      <c r="GJ7531" s="77" t="s">
        <v>301</v>
      </c>
      <c r="GK7531" s="77">
        <v>8896.5159934286039</v>
      </c>
      <c r="GL7531" s="77">
        <v>1299.3</v>
      </c>
      <c r="GM7531" s="77">
        <v>2024</v>
      </c>
      <c r="GN7531" s="77" t="s">
        <v>175</v>
      </c>
      <c r="GO7531" s="77">
        <v>5.3000000000000005E-2</v>
      </c>
      <c r="GP7531" s="77">
        <v>3</v>
      </c>
      <c r="GQ7531" s="77">
        <v>0</v>
      </c>
      <c r="GR7531" s="77" t="s">
        <v>423</v>
      </c>
      <c r="GS7531" s="77">
        <v>0</v>
      </c>
      <c r="GT7531" s="77">
        <v>0</v>
      </c>
      <c r="GU7531" s="77">
        <v>0</v>
      </c>
      <c r="GV7531" s="77">
        <v>0</v>
      </c>
      <c r="GW7531" s="77">
        <v>5.5966209081309413E-2</v>
      </c>
      <c r="GX7531" s="77">
        <v>497.90427418343836</v>
      </c>
      <c r="GY7531" s="77">
        <v>5.5966209081309413E-2</v>
      </c>
      <c r="GZ7531" s="77">
        <v>497.90427418343836</v>
      </c>
    </row>
    <row r="7532" spans="187:208" x14ac:dyDescent="0.25">
      <c r="GE7532" s="77" t="s">
        <v>427</v>
      </c>
      <c r="GF7532" s="77" t="s">
        <v>155</v>
      </c>
      <c r="GG7532" s="77" t="s">
        <v>489</v>
      </c>
      <c r="GH7532" s="77" t="s">
        <v>453</v>
      </c>
      <c r="GI7532" s="77">
        <v>2024</v>
      </c>
      <c r="GJ7532" s="77" t="s">
        <v>303</v>
      </c>
      <c r="GK7532" s="77">
        <v>5534.8914862000984</v>
      </c>
      <c r="GL7532" s="77">
        <v>1299.3</v>
      </c>
      <c r="GM7532" s="77">
        <v>2024</v>
      </c>
      <c r="GN7532" s="77" t="s">
        <v>175</v>
      </c>
      <c r="GO7532" s="77">
        <v>5.3000000000000005E-2</v>
      </c>
      <c r="GP7532" s="77">
        <v>3</v>
      </c>
      <c r="GQ7532" s="77">
        <v>0</v>
      </c>
      <c r="GR7532" s="77" t="s">
        <v>423</v>
      </c>
      <c r="GS7532" s="77">
        <v>0</v>
      </c>
      <c r="GT7532" s="77">
        <v>0</v>
      </c>
      <c r="GU7532" s="77">
        <v>0</v>
      </c>
      <c r="GV7532" s="77">
        <v>0</v>
      </c>
      <c r="GW7532" s="77">
        <v>5.5966209081309413E-2</v>
      </c>
      <c r="GX7532" s="77">
        <v>309.76689415903411</v>
      </c>
      <c r="GY7532" s="77">
        <v>5.5966209081309413E-2</v>
      </c>
      <c r="GZ7532" s="77">
        <v>309.76689415903411</v>
      </c>
    </row>
    <row r="7533" spans="187:208" x14ac:dyDescent="0.25">
      <c r="GE7533" s="77" t="s">
        <v>422</v>
      </c>
      <c r="GF7533" s="77" t="s">
        <v>155</v>
      </c>
      <c r="GG7533" s="77" t="s">
        <v>489</v>
      </c>
      <c r="GH7533" s="77" t="s">
        <v>453</v>
      </c>
      <c r="GI7533" s="77">
        <v>2025</v>
      </c>
      <c r="GJ7533" s="77" t="s">
        <v>305</v>
      </c>
      <c r="GK7533" s="77">
        <v>233.23007680793941</v>
      </c>
      <c r="GL7533" s="77">
        <v>1299.3</v>
      </c>
      <c r="GM7533" s="77">
        <v>2025</v>
      </c>
      <c r="GN7533" s="77" t="s">
        <v>175</v>
      </c>
      <c r="GO7533" s="77">
        <v>0.13250000000000001</v>
      </c>
      <c r="GP7533" s="77">
        <v>3</v>
      </c>
      <c r="GQ7533" s="77">
        <v>0</v>
      </c>
      <c r="GR7533" s="77" t="s">
        <v>423</v>
      </c>
      <c r="GS7533" s="77">
        <v>0</v>
      </c>
      <c r="GT7533" s="77">
        <v>0</v>
      </c>
      <c r="GU7533" s="77">
        <v>0</v>
      </c>
      <c r="GV7533" s="77">
        <v>0</v>
      </c>
      <c r="GW7533" s="77">
        <v>0</v>
      </c>
      <c r="GX7533" s="77">
        <v>0</v>
      </c>
      <c r="GY7533" s="77">
        <v>0.1527377521613833</v>
      </c>
      <c r="GZ7533" s="77">
        <v>35.62303766807144</v>
      </c>
    </row>
    <row r="7534" spans="187:208" x14ac:dyDescent="0.25">
      <c r="GE7534" s="77" t="s">
        <v>425</v>
      </c>
      <c r="GF7534" s="77" t="s">
        <v>155</v>
      </c>
      <c r="GG7534" s="77" t="s">
        <v>489</v>
      </c>
      <c r="GH7534" s="77" t="s">
        <v>453</v>
      </c>
      <c r="GI7534" s="77">
        <v>2025</v>
      </c>
      <c r="GJ7534" s="77" t="s">
        <v>301</v>
      </c>
      <c r="GK7534" s="77">
        <v>8896.5159934286039</v>
      </c>
      <c r="GL7534" s="77">
        <v>1299.3</v>
      </c>
      <c r="GM7534" s="77">
        <v>2025</v>
      </c>
      <c r="GN7534" s="77" t="s">
        <v>175</v>
      </c>
      <c r="GO7534" s="77">
        <v>5.3000000000000005E-2</v>
      </c>
      <c r="GP7534" s="77">
        <v>3</v>
      </c>
      <c r="GQ7534" s="77">
        <v>0</v>
      </c>
      <c r="GR7534" s="77" t="s">
        <v>423</v>
      </c>
      <c r="GS7534" s="77">
        <v>0</v>
      </c>
      <c r="GT7534" s="77">
        <v>0</v>
      </c>
      <c r="GU7534" s="77">
        <v>0</v>
      </c>
      <c r="GV7534" s="77">
        <v>0</v>
      </c>
      <c r="GW7534" s="77">
        <v>0</v>
      </c>
      <c r="GX7534" s="77">
        <v>0</v>
      </c>
      <c r="GY7534" s="77">
        <v>5.5966209081309413E-2</v>
      </c>
      <c r="GZ7534" s="77">
        <v>497.90427418343836</v>
      </c>
    </row>
    <row r="7535" spans="187:208" x14ac:dyDescent="0.25">
      <c r="GE7535" s="77" t="s">
        <v>427</v>
      </c>
      <c r="GF7535" s="77" t="s">
        <v>155</v>
      </c>
      <c r="GG7535" s="77" t="s">
        <v>489</v>
      </c>
      <c r="GH7535" s="77" t="s">
        <v>453</v>
      </c>
      <c r="GI7535" s="77">
        <v>2025</v>
      </c>
      <c r="GJ7535" s="77" t="s">
        <v>303</v>
      </c>
      <c r="GK7535" s="77">
        <v>5534.8914862000984</v>
      </c>
      <c r="GL7535" s="77">
        <v>1299.3</v>
      </c>
      <c r="GM7535" s="77">
        <v>2025</v>
      </c>
      <c r="GN7535" s="77" t="s">
        <v>175</v>
      </c>
      <c r="GO7535" s="77">
        <v>5.3000000000000005E-2</v>
      </c>
      <c r="GP7535" s="77">
        <v>3</v>
      </c>
      <c r="GQ7535" s="77">
        <v>0</v>
      </c>
      <c r="GR7535" s="77" t="s">
        <v>423</v>
      </c>
      <c r="GS7535" s="77">
        <v>0</v>
      </c>
      <c r="GT7535" s="77">
        <v>0</v>
      </c>
      <c r="GU7535" s="77">
        <v>0</v>
      </c>
      <c r="GV7535" s="77">
        <v>0</v>
      </c>
      <c r="GW7535" s="77">
        <v>0</v>
      </c>
      <c r="GX7535" s="77">
        <v>0</v>
      </c>
      <c r="GY7535" s="77">
        <v>5.5966209081309413E-2</v>
      </c>
      <c r="GZ7535" s="77">
        <v>309.76689415903411</v>
      </c>
    </row>
    <row r="7536" spans="187:208" x14ac:dyDescent="0.25">
      <c r="GE7536" s="77" t="s">
        <v>422</v>
      </c>
      <c r="GF7536" s="77" t="s">
        <v>155</v>
      </c>
      <c r="GG7536" s="77" t="s">
        <v>489</v>
      </c>
      <c r="GH7536" s="77" t="s">
        <v>460</v>
      </c>
      <c r="GI7536" s="77">
        <v>2021</v>
      </c>
      <c r="GJ7536" s="77" t="s">
        <v>305</v>
      </c>
      <c r="GK7536" s="77">
        <v>222.22942162784079</v>
      </c>
      <c r="GL7536" s="77">
        <v>1299.3</v>
      </c>
      <c r="GM7536" s="77">
        <v>2021</v>
      </c>
      <c r="GN7536" s="77" t="s">
        <v>175</v>
      </c>
      <c r="GO7536" s="77">
        <v>0.13250000000000001</v>
      </c>
      <c r="GP7536" s="77">
        <v>3</v>
      </c>
      <c r="GQ7536" s="77">
        <v>0</v>
      </c>
      <c r="GR7536" s="77" t="s">
        <v>423</v>
      </c>
      <c r="GS7536" s="77">
        <v>0.1527377521613833</v>
      </c>
      <c r="GT7536" s="77">
        <v>33.942822323560698</v>
      </c>
      <c r="GU7536" s="77">
        <v>0.1527377521613833</v>
      </c>
      <c r="GV7536" s="77">
        <v>33.942822323560698</v>
      </c>
      <c r="GW7536" s="77">
        <v>0</v>
      </c>
      <c r="GX7536" s="77">
        <v>0</v>
      </c>
      <c r="GY7536" s="77">
        <v>0</v>
      </c>
      <c r="GZ7536" s="77">
        <v>0</v>
      </c>
    </row>
    <row r="7537" spans="187:208" x14ac:dyDescent="0.25">
      <c r="GE7537" s="77" t="s">
        <v>425</v>
      </c>
      <c r="GF7537" s="77" t="s">
        <v>155</v>
      </c>
      <c r="GG7537" s="77" t="s">
        <v>489</v>
      </c>
      <c r="GH7537" s="77" t="s">
        <v>460</v>
      </c>
      <c r="GI7537" s="77">
        <v>2021</v>
      </c>
      <c r="GJ7537" s="77" t="s">
        <v>301</v>
      </c>
      <c r="GK7537" s="77">
        <v>8585.7228092483419</v>
      </c>
      <c r="GL7537" s="77">
        <v>1299.3</v>
      </c>
      <c r="GM7537" s="77">
        <v>2021</v>
      </c>
      <c r="GN7537" s="77" t="s">
        <v>175</v>
      </c>
      <c r="GO7537" s="77">
        <v>5.3000000000000005E-2</v>
      </c>
      <c r="GP7537" s="77">
        <v>3</v>
      </c>
      <c r="GQ7537" s="77">
        <v>0</v>
      </c>
      <c r="GR7537" s="77" t="s">
        <v>423</v>
      </c>
      <c r="GS7537" s="77">
        <v>5.5966209081309413E-2</v>
      </c>
      <c r="GT7537" s="77">
        <v>480.51035785655995</v>
      </c>
      <c r="GU7537" s="77">
        <v>5.5966209081309413E-2</v>
      </c>
      <c r="GV7537" s="77">
        <v>480.51035785655995</v>
      </c>
      <c r="GW7537" s="77">
        <v>0</v>
      </c>
      <c r="GX7537" s="77">
        <v>0</v>
      </c>
      <c r="GY7537" s="77">
        <v>0</v>
      </c>
      <c r="GZ7537" s="77">
        <v>0</v>
      </c>
    </row>
    <row r="7538" spans="187:208" x14ac:dyDescent="0.25">
      <c r="GE7538" s="77" t="s">
        <v>422</v>
      </c>
      <c r="GF7538" s="77" t="s">
        <v>155</v>
      </c>
      <c r="GG7538" s="77" t="s">
        <v>489</v>
      </c>
      <c r="GH7538" s="77" t="s">
        <v>460</v>
      </c>
      <c r="GI7538" s="77">
        <v>2022</v>
      </c>
      <c r="GJ7538" s="77" t="s">
        <v>305</v>
      </c>
      <c r="GK7538" s="77">
        <v>222.22942162784079</v>
      </c>
      <c r="GL7538" s="77">
        <v>1299.3</v>
      </c>
      <c r="GM7538" s="77">
        <v>2022</v>
      </c>
      <c r="GN7538" s="77" t="s">
        <v>175</v>
      </c>
      <c r="GO7538" s="77">
        <v>0.13250000000000001</v>
      </c>
      <c r="GP7538" s="77">
        <v>3</v>
      </c>
      <c r="GQ7538" s="77">
        <v>0</v>
      </c>
      <c r="GR7538" s="77" t="s">
        <v>423</v>
      </c>
      <c r="GS7538" s="77">
        <v>0.1527377521613833</v>
      </c>
      <c r="GT7538" s="77">
        <v>33.942822323560698</v>
      </c>
      <c r="GU7538" s="77">
        <v>0.1527377521613833</v>
      </c>
      <c r="GV7538" s="77">
        <v>33.942822323560698</v>
      </c>
      <c r="GW7538" s="77">
        <v>0.1527377521613833</v>
      </c>
      <c r="GX7538" s="77">
        <v>33.942822323560698</v>
      </c>
      <c r="GY7538" s="77">
        <v>0</v>
      </c>
      <c r="GZ7538" s="77">
        <v>0</v>
      </c>
    </row>
    <row r="7539" spans="187:208" x14ac:dyDescent="0.25">
      <c r="GE7539" s="77" t="s">
        <v>425</v>
      </c>
      <c r="GF7539" s="77" t="s">
        <v>155</v>
      </c>
      <c r="GG7539" s="77" t="s">
        <v>489</v>
      </c>
      <c r="GH7539" s="77" t="s">
        <v>460</v>
      </c>
      <c r="GI7539" s="77">
        <v>2022</v>
      </c>
      <c r="GJ7539" s="77" t="s">
        <v>301</v>
      </c>
      <c r="GK7539" s="77">
        <v>8585.7228092483419</v>
      </c>
      <c r="GL7539" s="77">
        <v>1299.3</v>
      </c>
      <c r="GM7539" s="77">
        <v>2022</v>
      </c>
      <c r="GN7539" s="77" t="s">
        <v>175</v>
      </c>
      <c r="GO7539" s="77">
        <v>5.3000000000000005E-2</v>
      </c>
      <c r="GP7539" s="77">
        <v>3</v>
      </c>
      <c r="GQ7539" s="77">
        <v>0</v>
      </c>
      <c r="GR7539" s="77" t="s">
        <v>423</v>
      </c>
      <c r="GS7539" s="77">
        <v>5.5966209081309413E-2</v>
      </c>
      <c r="GT7539" s="77">
        <v>480.51035785655995</v>
      </c>
      <c r="GU7539" s="77">
        <v>5.5966209081309413E-2</v>
      </c>
      <c r="GV7539" s="77">
        <v>480.51035785655995</v>
      </c>
      <c r="GW7539" s="77">
        <v>5.5966209081309413E-2</v>
      </c>
      <c r="GX7539" s="77">
        <v>480.51035785655995</v>
      </c>
      <c r="GY7539" s="77">
        <v>0</v>
      </c>
      <c r="GZ7539" s="77">
        <v>0</v>
      </c>
    </row>
    <row r="7540" spans="187:208" x14ac:dyDescent="0.25">
      <c r="GE7540" s="77" t="s">
        <v>422</v>
      </c>
      <c r="GF7540" s="77" t="s">
        <v>155</v>
      </c>
      <c r="GG7540" s="77" t="s">
        <v>489</v>
      </c>
      <c r="GH7540" s="77" t="s">
        <v>460</v>
      </c>
      <c r="GI7540" s="77">
        <v>2023</v>
      </c>
      <c r="GJ7540" s="77" t="s">
        <v>305</v>
      </c>
      <c r="GK7540" s="77">
        <v>233.2300768079499</v>
      </c>
      <c r="GL7540" s="77">
        <v>1299.3</v>
      </c>
      <c r="GM7540" s="77">
        <v>2023</v>
      </c>
      <c r="GN7540" s="77" t="s">
        <v>175</v>
      </c>
      <c r="GO7540" s="77">
        <v>0.13250000000000001</v>
      </c>
      <c r="GP7540" s="77">
        <v>3</v>
      </c>
      <c r="GQ7540" s="77">
        <v>0</v>
      </c>
      <c r="GR7540" s="77" t="s">
        <v>423</v>
      </c>
      <c r="GS7540" s="77">
        <v>0</v>
      </c>
      <c r="GT7540" s="77">
        <v>0</v>
      </c>
      <c r="GU7540" s="77">
        <v>0.1527377521613833</v>
      </c>
      <c r="GV7540" s="77">
        <v>35.623037668073046</v>
      </c>
      <c r="GW7540" s="77">
        <v>0.1527377521613833</v>
      </c>
      <c r="GX7540" s="77">
        <v>35.623037668073046</v>
      </c>
      <c r="GY7540" s="77">
        <v>0.1527377521613833</v>
      </c>
      <c r="GZ7540" s="77">
        <v>35.623037668073046</v>
      </c>
    </row>
    <row r="7541" spans="187:208" x14ac:dyDescent="0.25">
      <c r="GE7541" s="77" t="s">
        <v>425</v>
      </c>
      <c r="GF7541" s="77" t="s">
        <v>155</v>
      </c>
      <c r="GG7541" s="77" t="s">
        <v>489</v>
      </c>
      <c r="GH7541" s="77" t="s">
        <v>460</v>
      </c>
      <c r="GI7541" s="77">
        <v>2023</v>
      </c>
      <c r="GJ7541" s="77" t="s">
        <v>301</v>
      </c>
      <c r="GK7541" s="77">
        <v>8896.5159934290041</v>
      </c>
      <c r="GL7541" s="77">
        <v>1299.3</v>
      </c>
      <c r="GM7541" s="77">
        <v>2023</v>
      </c>
      <c r="GN7541" s="77" t="s">
        <v>175</v>
      </c>
      <c r="GO7541" s="77">
        <v>5.3000000000000005E-2</v>
      </c>
      <c r="GP7541" s="77">
        <v>3</v>
      </c>
      <c r="GQ7541" s="77">
        <v>0</v>
      </c>
      <c r="GR7541" s="77" t="s">
        <v>423</v>
      </c>
      <c r="GS7541" s="77">
        <v>0</v>
      </c>
      <c r="GT7541" s="77">
        <v>0</v>
      </c>
      <c r="GU7541" s="77">
        <v>5.5966209081309413E-2</v>
      </c>
      <c r="GV7541" s="77">
        <v>497.90427418346076</v>
      </c>
      <c r="GW7541" s="77">
        <v>5.5966209081309413E-2</v>
      </c>
      <c r="GX7541" s="77">
        <v>497.90427418346076</v>
      </c>
      <c r="GY7541" s="77">
        <v>5.5966209081309413E-2</v>
      </c>
      <c r="GZ7541" s="77">
        <v>497.90427418346076</v>
      </c>
    </row>
    <row r="7542" spans="187:208" x14ac:dyDescent="0.25">
      <c r="GE7542" s="77" t="s">
        <v>422</v>
      </c>
      <c r="GF7542" s="77" t="s">
        <v>155</v>
      </c>
      <c r="GG7542" s="77" t="s">
        <v>489</v>
      </c>
      <c r="GH7542" s="77" t="s">
        <v>460</v>
      </c>
      <c r="GI7542" s="77">
        <v>2024</v>
      </c>
      <c r="GJ7542" s="77" t="s">
        <v>305</v>
      </c>
      <c r="GK7542" s="77">
        <v>233.2300768079499</v>
      </c>
      <c r="GL7542" s="77">
        <v>1299.3</v>
      </c>
      <c r="GM7542" s="77">
        <v>2024</v>
      </c>
      <c r="GN7542" s="77" t="s">
        <v>175</v>
      </c>
      <c r="GO7542" s="77">
        <v>0.13250000000000001</v>
      </c>
      <c r="GP7542" s="77">
        <v>3</v>
      </c>
      <c r="GQ7542" s="77">
        <v>0</v>
      </c>
      <c r="GR7542" s="77" t="s">
        <v>423</v>
      </c>
      <c r="GS7542" s="77">
        <v>0</v>
      </c>
      <c r="GT7542" s="77">
        <v>0</v>
      </c>
      <c r="GU7542" s="77">
        <v>0</v>
      </c>
      <c r="GV7542" s="77">
        <v>0</v>
      </c>
      <c r="GW7542" s="77">
        <v>0.1527377521613833</v>
      </c>
      <c r="GX7542" s="77">
        <v>35.623037668073046</v>
      </c>
      <c r="GY7542" s="77">
        <v>0.1527377521613833</v>
      </c>
      <c r="GZ7542" s="77">
        <v>35.623037668073046</v>
      </c>
    </row>
    <row r="7543" spans="187:208" x14ac:dyDescent="0.25">
      <c r="GE7543" s="77" t="s">
        <v>425</v>
      </c>
      <c r="GF7543" s="77" t="s">
        <v>155</v>
      </c>
      <c r="GG7543" s="77" t="s">
        <v>489</v>
      </c>
      <c r="GH7543" s="77" t="s">
        <v>460</v>
      </c>
      <c r="GI7543" s="77">
        <v>2024</v>
      </c>
      <c r="GJ7543" s="77" t="s">
        <v>301</v>
      </c>
      <c r="GK7543" s="77">
        <v>8896.5159934290041</v>
      </c>
      <c r="GL7543" s="77">
        <v>1299.3</v>
      </c>
      <c r="GM7543" s="77">
        <v>2024</v>
      </c>
      <c r="GN7543" s="77" t="s">
        <v>175</v>
      </c>
      <c r="GO7543" s="77">
        <v>5.3000000000000005E-2</v>
      </c>
      <c r="GP7543" s="77">
        <v>3</v>
      </c>
      <c r="GQ7543" s="77">
        <v>0</v>
      </c>
      <c r="GR7543" s="77" t="s">
        <v>423</v>
      </c>
      <c r="GS7543" s="77">
        <v>0</v>
      </c>
      <c r="GT7543" s="77">
        <v>0</v>
      </c>
      <c r="GU7543" s="77">
        <v>0</v>
      </c>
      <c r="GV7543" s="77">
        <v>0</v>
      </c>
      <c r="GW7543" s="77">
        <v>5.5966209081309413E-2</v>
      </c>
      <c r="GX7543" s="77">
        <v>497.90427418346076</v>
      </c>
      <c r="GY7543" s="77">
        <v>5.5966209081309413E-2</v>
      </c>
      <c r="GZ7543" s="77">
        <v>497.90427418346076</v>
      </c>
    </row>
    <row r="7544" spans="187:208" x14ac:dyDescent="0.25">
      <c r="GE7544" s="77" t="s">
        <v>422</v>
      </c>
      <c r="GF7544" s="77" t="s">
        <v>155</v>
      </c>
      <c r="GG7544" s="77" t="s">
        <v>489</v>
      </c>
      <c r="GH7544" s="77" t="s">
        <v>460</v>
      </c>
      <c r="GI7544" s="77">
        <v>2025</v>
      </c>
      <c r="GJ7544" s="77" t="s">
        <v>305</v>
      </c>
      <c r="GK7544" s="77">
        <v>233.2300768079499</v>
      </c>
      <c r="GL7544" s="77">
        <v>1299.3</v>
      </c>
      <c r="GM7544" s="77">
        <v>2025</v>
      </c>
      <c r="GN7544" s="77" t="s">
        <v>175</v>
      </c>
      <c r="GO7544" s="77">
        <v>0.13250000000000001</v>
      </c>
      <c r="GP7544" s="77">
        <v>3</v>
      </c>
      <c r="GQ7544" s="77">
        <v>0</v>
      </c>
      <c r="GR7544" s="77" t="s">
        <v>423</v>
      </c>
      <c r="GS7544" s="77">
        <v>0</v>
      </c>
      <c r="GT7544" s="77">
        <v>0</v>
      </c>
      <c r="GU7544" s="77">
        <v>0</v>
      </c>
      <c r="GV7544" s="77">
        <v>0</v>
      </c>
      <c r="GW7544" s="77">
        <v>0</v>
      </c>
      <c r="GX7544" s="77">
        <v>0</v>
      </c>
      <c r="GY7544" s="77">
        <v>0.1527377521613833</v>
      </c>
      <c r="GZ7544" s="77">
        <v>35.623037668073046</v>
      </c>
    </row>
    <row r="7545" spans="187:208" x14ac:dyDescent="0.25">
      <c r="GE7545" s="77" t="s">
        <v>425</v>
      </c>
      <c r="GF7545" s="77" t="s">
        <v>155</v>
      </c>
      <c r="GG7545" s="77" t="s">
        <v>489</v>
      </c>
      <c r="GH7545" s="77" t="s">
        <v>460</v>
      </c>
      <c r="GI7545" s="77">
        <v>2025</v>
      </c>
      <c r="GJ7545" s="77" t="s">
        <v>301</v>
      </c>
      <c r="GK7545" s="77">
        <v>8896.5159934290041</v>
      </c>
      <c r="GL7545" s="77">
        <v>1299.3</v>
      </c>
      <c r="GM7545" s="77">
        <v>2025</v>
      </c>
      <c r="GN7545" s="77" t="s">
        <v>175</v>
      </c>
      <c r="GO7545" s="77">
        <v>5.3000000000000005E-2</v>
      </c>
      <c r="GP7545" s="77">
        <v>3</v>
      </c>
      <c r="GQ7545" s="77">
        <v>0</v>
      </c>
      <c r="GR7545" s="77" t="s">
        <v>423</v>
      </c>
      <c r="GS7545" s="77">
        <v>0</v>
      </c>
      <c r="GT7545" s="77">
        <v>0</v>
      </c>
      <c r="GU7545" s="77">
        <v>0</v>
      </c>
      <c r="GV7545" s="77">
        <v>0</v>
      </c>
      <c r="GW7545" s="77">
        <v>0</v>
      </c>
      <c r="GX7545" s="77">
        <v>0</v>
      </c>
      <c r="GY7545" s="77">
        <v>5.5966209081309413E-2</v>
      </c>
      <c r="GZ7545" s="77">
        <v>497.90427418346076</v>
      </c>
    </row>
    <row r="7546" spans="187:208" x14ac:dyDescent="0.25">
      <c r="GE7546" s="77" t="s">
        <v>422</v>
      </c>
      <c r="GF7546" s="77" t="s">
        <v>155</v>
      </c>
      <c r="GG7546" s="77" t="s">
        <v>489</v>
      </c>
      <c r="GH7546" s="77" t="s">
        <v>467</v>
      </c>
      <c r="GI7546" s="77">
        <v>2021</v>
      </c>
      <c r="GJ7546" s="77" t="s">
        <v>305</v>
      </c>
      <c r="GK7546" s="77">
        <v>0.69641821681222871</v>
      </c>
      <c r="GL7546" s="77">
        <v>1299.3</v>
      </c>
      <c r="GM7546" s="77">
        <v>2021</v>
      </c>
      <c r="GN7546" s="77" t="s">
        <v>175</v>
      </c>
      <c r="GO7546" s="77">
        <v>0.13250000000000001</v>
      </c>
      <c r="GP7546" s="77">
        <v>3</v>
      </c>
      <c r="GQ7546" s="77">
        <v>0</v>
      </c>
      <c r="GR7546" s="77" t="s">
        <v>423</v>
      </c>
      <c r="GS7546" s="77">
        <v>0.1527377521613833</v>
      </c>
      <c r="GT7546" s="77">
        <v>0.10636935300013869</v>
      </c>
      <c r="GU7546" s="77">
        <v>0.1527377521613833</v>
      </c>
      <c r="GV7546" s="77">
        <v>0.10636935300013869</v>
      </c>
      <c r="GW7546" s="77">
        <v>0</v>
      </c>
      <c r="GX7546" s="77">
        <v>0</v>
      </c>
      <c r="GY7546" s="77">
        <v>0</v>
      </c>
      <c r="GZ7546" s="77">
        <v>0</v>
      </c>
    </row>
    <row r="7547" spans="187:208" x14ac:dyDescent="0.25">
      <c r="GE7547" s="77" t="s">
        <v>425</v>
      </c>
      <c r="GF7547" s="77" t="s">
        <v>155</v>
      </c>
      <c r="GG7547" s="77" t="s">
        <v>489</v>
      </c>
      <c r="GH7547" s="77" t="s">
        <v>467</v>
      </c>
      <c r="GI7547" s="77">
        <v>2021</v>
      </c>
      <c r="GJ7547" s="77" t="s">
        <v>301</v>
      </c>
      <c r="GK7547" s="77">
        <v>2.9419641522810318</v>
      </c>
      <c r="GL7547" s="77">
        <v>1299.3</v>
      </c>
      <c r="GM7547" s="77">
        <v>2021</v>
      </c>
      <c r="GN7547" s="77" t="s">
        <v>175</v>
      </c>
      <c r="GO7547" s="77">
        <v>5.3000000000000005E-2</v>
      </c>
      <c r="GP7547" s="77">
        <v>3</v>
      </c>
      <c r="GQ7547" s="77">
        <v>0</v>
      </c>
      <c r="GR7547" s="77" t="s">
        <v>423</v>
      </c>
      <c r="GS7547" s="77">
        <v>5.5966209081309413E-2</v>
      </c>
      <c r="GT7547" s="77">
        <v>0.16465058085627743</v>
      </c>
      <c r="GU7547" s="77">
        <v>5.5966209081309413E-2</v>
      </c>
      <c r="GV7547" s="77">
        <v>0.16465058085627743</v>
      </c>
      <c r="GW7547" s="77">
        <v>0</v>
      </c>
      <c r="GX7547" s="77">
        <v>0</v>
      </c>
      <c r="GY7547" s="77">
        <v>0</v>
      </c>
      <c r="GZ7547" s="77">
        <v>0</v>
      </c>
    </row>
    <row r="7548" spans="187:208" x14ac:dyDescent="0.25">
      <c r="GE7548" s="77" t="s">
        <v>427</v>
      </c>
      <c r="GF7548" s="77" t="s">
        <v>155</v>
      </c>
      <c r="GG7548" s="77" t="s">
        <v>489</v>
      </c>
      <c r="GH7548" s="77" t="s">
        <v>467</v>
      </c>
      <c r="GI7548" s="77">
        <v>2021</v>
      </c>
      <c r="GJ7548" s="77" t="s">
        <v>303</v>
      </c>
      <c r="GK7548" s="77">
        <v>1.6021759622082981</v>
      </c>
      <c r="GL7548" s="77">
        <v>1299.3</v>
      </c>
      <c r="GM7548" s="77">
        <v>2021</v>
      </c>
      <c r="GN7548" s="77" t="s">
        <v>175</v>
      </c>
      <c r="GO7548" s="77">
        <v>5.3000000000000005E-2</v>
      </c>
      <c r="GP7548" s="77">
        <v>3</v>
      </c>
      <c r="GQ7548" s="77">
        <v>0</v>
      </c>
      <c r="GR7548" s="77" t="s">
        <v>423</v>
      </c>
      <c r="GS7548" s="77">
        <v>5.5966209081309413E-2</v>
      </c>
      <c r="GT7548" s="77">
        <v>8.9667714885997701E-2</v>
      </c>
      <c r="GU7548" s="77">
        <v>5.5966209081309413E-2</v>
      </c>
      <c r="GV7548" s="77">
        <v>8.9667714885997701E-2</v>
      </c>
      <c r="GW7548" s="77">
        <v>0</v>
      </c>
      <c r="GX7548" s="77">
        <v>0</v>
      </c>
      <c r="GY7548" s="77">
        <v>0</v>
      </c>
      <c r="GZ7548" s="77">
        <v>0</v>
      </c>
    </row>
    <row r="7549" spans="187:208" x14ac:dyDescent="0.25">
      <c r="GE7549" s="77" t="s">
        <v>422</v>
      </c>
      <c r="GF7549" s="77" t="s">
        <v>155</v>
      </c>
      <c r="GG7549" s="77" t="s">
        <v>489</v>
      </c>
      <c r="GH7549" s="77" t="s">
        <v>467</v>
      </c>
      <c r="GI7549" s="77">
        <v>2022</v>
      </c>
      <c r="GJ7549" s="77" t="s">
        <v>305</v>
      </c>
      <c r="GK7549" s="77">
        <v>0.69641821681222871</v>
      </c>
      <c r="GL7549" s="77">
        <v>1299.3</v>
      </c>
      <c r="GM7549" s="77">
        <v>2022</v>
      </c>
      <c r="GN7549" s="77" t="s">
        <v>175</v>
      </c>
      <c r="GO7549" s="77">
        <v>0.13250000000000001</v>
      </c>
      <c r="GP7549" s="77">
        <v>3</v>
      </c>
      <c r="GQ7549" s="77">
        <v>0</v>
      </c>
      <c r="GR7549" s="77" t="s">
        <v>423</v>
      </c>
      <c r="GS7549" s="77">
        <v>0.1527377521613833</v>
      </c>
      <c r="GT7549" s="77">
        <v>0.10636935300013869</v>
      </c>
      <c r="GU7549" s="77">
        <v>0.1527377521613833</v>
      </c>
      <c r="GV7549" s="77">
        <v>0.10636935300013869</v>
      </c>
      <c r="GW7549" s="77">
        <v>0.1527377521613833</v>
      </c>
      <c r="GX7549" s="77">
        <v>0.10636935300013869</v>
      </c>
      <c r="GY7549" s="77">
        <v>0</v>
      </c>
      <c r="GZ7549" s="77">
        <v>0</v>
      </c>
    </row>
    <row r="7550" spans="187:208" x14ac:dyDescent="0.25">
      <c r="GE7550" s="77" t="s">
        <v>425</v>
      </c>
      <c r="GF7550" s="77" t="s">
        <v>155</v>
      </c>
      <c r="GG7550" s="77" t="s">
        <v>489</v>
      </c>
      <c r="GH7550" s="77" t="s">
        <v>467</v>
      </c>
      <c r="GI7550" s="77">
        <v>2022</v>
      </c>
      <c r="GJ7550" s="77" t="s">
        <v>301</v>
      </c>
      <c r="GK7550" s="77">
        <v>2.9419641522810318</v>
      </c>
      <c r="GL7550" s="77">
        <v>1299.3</v>
      </c>
      <c r="GM7550" s="77">
        <v>2022</v>
      </c>
      <c r="GN7550" s="77" t="s">
        <v>175</v>
      </c>
      <c r="GO7550" s="77">
        <v>5.3000000000000005E-2</v>
      </c>
      <c r="GP7550" s="77">
        <v>3</v>
      </c>
      <c r="GQ7550" s="77">
        <v>0</v>
      </c>
      <c r="GR7550" s="77" t="s">
        <v>423</v>
      </c>
      <c r="GS7550" s="77">
        <v>5.5966209081309413E-2</v>
      </c>
      <c r="GT7550" s="77">
        <v>0.16465058085627743</v>
      </c>
      <c r="GU7550" s="77">
        <v>5.5966209081309413E-2</v>
      </c>
      <c r="GV7550" s="77">
        <v>0.16465058085627743</v>
      </c>
      <c r="GW7550" s="77">
        <v>5.5966209081309413E-2</v>
      </c>
      <c r="GX7550" s="77">
        <v>0.16465058085627743</v>
      </c>
      <c r="GY7550" s="77">
        <v>0</v>
      </c>
      <c r="GZ7550" s="77">
        <v>0</v>
      </c>
    </row>
    <row r="7551" spans="187:208" x14ac:dyDescent="0.25">
      <c r="GE7551" s="77" t="s">
        <v>427</v>
      </c>
      <c r="GF7551" s="77" t="s">
        <v>155</v>
      </c>
      <c r="GG7551" s="77" t="s">
        <v>489</v>
      </c>
      <c r="GH7551" s="77" t="s">
        <v>467</v>
      </c>
      <c r="GI7551" s="77">
        <v>2022</v>
      </c>
      <c r="GJ7551" s="77" t="s">
        <v>303</v>
      </c>
      <c r="GK7551" s="77">
        <v>1.6021759622082981</v>
      </c>
      <c r="GL7551" s="77">
        <v>1299.3</v>
      </c>
      <c r="GM7551" s="77">
        <v>2022</v>
      </c>
      <c r="GN7551" s="77" t="s">
        <v>175</v>
      </c>
      <c r="GO7551" s="77">
        <v>5.3000000000000005E-2</v>
      </c>
      <c r="GP7551" s="77">
        <v>3</v>
      </c>
      <c r="GQ7551" s="77">
        <v>0</v>
      </c>
      <c r="GR7551" s="77" t="s">
        <v>423</v>
      </c>
      <c r="GS7551" s="77">
        <v>5.5966209081309413E-2</v>
      </c>
      <c r="GT7551" s="77">
        <v>8.9667714885997701E-2</v>
      </c>
      <c r="GU7551" s="77">
        <v>5.5966209081309413E-2</v>
      </c>
      <c r="GV7551" s="77">
        <v>8.9667714885997701E-2</v>
      </c>
      <c r="GW7551" s="77">
        <v>5.5966209081309413E-2</v>
      </c>
      <c r="GX7551" s="77">
        <v>8.9667714885997701E-2</v>
      </c>
      <c r="GY7551" s="77">
        <v>0</v>
      </c>
      <c r="GZ7551" s="77">
        <v>0</v>
      </c>
    </row>
    <row r="7552" spans="187:208" x14ac:dyDescent="0.25">
      <c r="GE7552" s="77" t="s">
        <v>422</v>
      </c>
      <c r="GF7552" s="77" t="s">
        <v>155</v>
      </c>
      <c r="GG7552" s="77" t="s">
        <v>489</v>
      </c>
      <c r="GH7552" s="77" t="s">
        <v>467</v>
      </c>
      <c r="GI7552" s="77">
        <v>2023</v>
      </c>
      <c r="GJ7552" s="77" t="s">
        <v>305</v>
      </c>
      <c r="GK7552" s="77">
        <v>0.71896016785821504</v>
      </c>
      <c r="GL7552" s="77">
        <v>1299.3</v>
      </c>
      <c r="GM7552" s="77">
        <v>2023</v>
      </c>
      <c r="GN7552" s="77" t="s">
        <v>175</v>
      </c>
      <c r="GO7552" s="77">
        <v>0.13250000000000001</v>
      </c>
      <c r="GP7552" s="77">
        <v>3</v>
      </c>
      <c r="GQ7552" s="77">
        <v>0</v>
      </c>
      <c r="GR7552" s="77" t="s">
        <v>423</v>
      </c>
      <c r="GS7552" s="77">
        <v>0</v>
      </c>
      <c r="GT7552" s="77">
        <v>0</v>
      </c>
      <c r="GU7552" s="77">
        <v>0.1527377521613833</v>
      </c>
      <c r="GV7552" s="77">
        <v>0.10981235993223458</v>
      </c>
      <c r="GW7552" s="77">
        <v>0.1527377521613833</v>
      </c>
      <c r="GX7552" s="77">
        <v>0.10981235993223458</v>
      </c>
      <c r="GY7552" s="77">
        <v>0.1527377521613833</v>
      </c>
      <c r="GZ7552" s="77">
        <v>0.10981235993223458</v>
      </c>
    </row>
    <row r="7553" spans="187:208" x14ac:dyDescent="0.25">
      <c r="GE7553" s="77" t="s">
        <v>425</v>
      </c>
      <c r="GF7553" s="77" t="s">
        <v>155</v>
      </c>
      <c r="GG7553" s="77" t="s">
        <v>489</v>
      </c>
      <c r="GH7553" s="77" t="s">
        <v>467</v>
      </c>
      <c r="GI7553" s="77">
        <v>2023</v>
      </c>
      <c r="GJ7553" s="77" t="s">
        <v>301</v>
      </c>
      <c r="GK7553" s="77">
        <v>3.0714971986151141</v>
      </c>
      <c r="GL7553" s="77">
        <v>1299.3</v>
      </c>
      <c r="GM7553" s="77">
        <v>2023</v>
      </c>
      <c r="GN7553" s="77" t="s">
        <v>175</v>
      </c>
      <c r="GO7553" s="77">
        <v>5.3000000000000005E-2</v>
      </c>
      <c r="GP7553" s="77">
        <v>3</v>
      </c>
      <c r="GQ7553" s="77">
        <v>0</v>
      </c>
      <c r="GR7553" s="77" t="s">
        <v>423</v>
      </c>
      <c r="GS7553" s="77">
        <v>0</v>
      </c>
      <c r="GT7553" s="77">
        <v>0</v>
      </c>
      <c r="GU7553" s="77">
        <v>5.5966209081309413E-2</v>
      </c>
      <c r="GV7553" s="77">
        <v>0.17190005441034961</v>
      </c>
      <c r="GW7553" s="77">
        <v>5.5966209081309413E-2</v>
      </c>
      <c r="GX7553" s="77">
        <v>0.17190005441034961</v>
      </c>
      <c r="GY7553" s="77">
        <v>5.5966209081309413E-2</v>
      </c>
      <c r="GZ7553" s="77">
        <v>0.17190005441034961</v>
      </c>
    </row>
    <row r="7554" spans="187:208" x14ac:dyDescent="0.25">
      <c r="GE7554" s="77" t="s">
        <v>427</v>
      </c>
      <c r="GF7554" s="77" t="s">
        <v>155</v>
      </c>
      <c r="GG7554" s="77" t="s">
        <v>489</v>
      </c>
      <c r="GH7554" s="77" t="s">
        <v>467</v>
      </c>
      <c r="GI7554" s="77">
        <v>2023</v>
      </c>
      <c r="GJ7554" s="77" t="s">
        <v>303</v>
      </c>
      <c r="GK7554" s="77">
        <v>1.684577240534449</v>
      </c>
      <c r="GL7554" s="77">
        <v>1299.3</v>
      </c>
      <c r="GM7554" s="77">
        <v>2023</v>
      </c>
      <c r="GN7554" s="77" t="s">
        <v>175</v>
      </c>
      <c r="GO7554" s="77">
        <v>5.3000000000000005E-2</v>
      </c>
      <c r="GP7554" s="77">
        <v>3</v>
      </c>
      <c r="GQ7554" s="77">
        <v>0</v>
      </c>
      <c r="GR7554" s="77" t="s">
        <v>423</v>
      </c>
      <c r="GS7554" s="77">
        <v>0</v>
      </c>
      <c r="GT7554" s="77">
        <v>0</v>
      </c>
      <c r="GU7554" s="77">
        <v>5.5966209081309413E-2</v>
      </c>
      <c r="GV7554" s="77">
        <v>9.4279402057366235E-2</v>
      </c>
      <c r="GW7554" s="77">
        <v>5.5966209081309413E-2</v>
      </c>
      <c r="GX7554" s="77">
        <v>9.4279402057366235E-2</v>
      </c>
      <c r="GY7554" s="77">
        <v>5.5966209081309413E-2</v>
      </c>
      <c r="GZ7554" s="77">
        <v>9.4279402057366235E-2</v>
      </c>
    </row>
    <row r="7555" spans="187:208" x14ac:dyDescent="0.25">
      <c r="GE7555" s="77" t="s">
        <v>422</v>
      </c>
      <c r="GF7555" s="77" t="s">
        <v>155</v>
      </c>
      <c r="GG7555" s="77" t="s">
        <v>489</v>
      </c>
      <c r="GH7555" s="77" t="s">
        <v>467</v>
      </c>
      <c r="GI7555" s="77">
        <v>2024</v>
      </c>
      <c r="GJ7555" s="77" t="s">
        <v>305</v>
      </c>
      <c r="GK7555" s="77">
        <v>0.71896016785821504</v>
      </c>
      <c r="GL7555" s="77">
        <v>1299.3</v>
      </c>
      <c r="GM7555" s="77">
        <v>2024</v>
      </c>
      <c r="GN7555" s="77" t="s">
        <v>175</v>
      </c>
      <c r="GO7555" s="77">
        <v>0.13250000000000001</v>
      </c>
      <c r="GP7555" s="77">
        <v>3</v>
      </c>
      <c r="GQ7555" s="77">
        <v>0</v>
      </c>
      <c r="GR7555" s="77" t="s">
        <v>423</v>
      </c>
      <c r="GS7555" s="77">
        <v>0</v>
      </c>
      <c r="GT7555" s="77">
        <v>0</v>
      </c>
      <c r="GU7555" s="77">
        <v>0</v>
      </c>
      <c r="GV7555" s="77">
        <v>0</v>
      </c>
      <c r="GW7555" s="77">
        <v>0.1527377521613833</v>
      </c>
      <c r="GX7555" s="77">
        <v>0.10981235993223458</v>
      </c>
      <c r="GY7555" s="77">
        <v>0.1527377521613833</v>
      </c>
      <c r="GZ7555" s="77">
        <v>0.10981235993223458</v>
      </c>
    </row>
    <row r="7556" spans="187:208" x14ac:dyDescent="0.25">
      <c r="GE7556" s="77" t="s">
        <v>425</v>
      </c>
      <c r="GF7556" s="77" t="s">
        <v>155</v>
      </c>
      <c r="GG7556" s="77" t="s">
        <v>489</v>
      </c>
      <c r="GH7556" s="77" t="s">
        <v>467</v>
      </c>
      <c r="GI7556" s="77">
        <v>2024</v>
      </c>
      <c r="GJ7556" s="77" t="s">
        <v>301</v>
      </c>
      <c r="GK7556" s="77">
        <v>3.0714971986151141</v>
      </c>
      <c r="GL7556" s="77">
        <v>1299.3</v>
      </c>
      <c r="GM7556" s="77">
        <v>2024</v>
      </c>
      <c r="GN7556" s="77" t="s">
        <v>175</v>
      </c>
      <c r="GO7556" s="77">
        <v>5.3000000000000005E-2</v>
      </c>
      <c r="GP7556" s="77">
        <v>3</v>
      </c>
      <c r="GQ7556" s="77">
        <v>0</v>
      </c>
      <c r="GR7556" s="77" t="s">
        <v>423</v>
      </c>
      <c r="GS7556" s="77">
        <v>0</v>
      </c>
      <c r="GT7556" s="77">
        <v>0</v>
      </c>
      <c r="GU7556" s="77">
        <v>0</v>
      </c>
      <c r="GV7556" s="77">
        <v>0</v>
      </c>
      <c r="GW7556" s="77">
        <v>5.5966209081309413E-2</v>
      </c>
      <c r="GX7556" s="77">
        <v>0.17190005441034961</v>
      </c>
      <c r="GY7556" s="77">
        <v>5.5966209081309413E-2</v>
      </c>
      <c r="GZ7556" s="77">
        <v>0.17190005441034961</v>
      </c>
    </row>
    <row r="7557" spans="187:208" x14ac:dyDescent="0.25">
      <c r="GE7557" s="77" t="s">
        <v>427</v>
      </c>
      <c r="GF7557" s="77" t="s">
        <v>155</v>
      </c>
      <c r="GG7557" s="77" t="s">
        <v>489</v>
      </c>
      <c r="GH7557" s="77" t="s">
        <v>467</v>
      </c>
      <c r="GI7557" s="77">
        <v>2024</v>
      </c>
      <c r="GJ7557" s="77" t="s">
        <v>303</v>
      </c>
      <c r="GK7557" s="77">
        <v>1.684577240534449</v>
      </c>
      <c r="GL7557" s="77">
        <v>1299.3</v>
      </c>
      <c r="GM7557" s="77">
        <v>2024</v>
      </c>
      <c r="GN7557" s="77" t="s">
        <v>175</v>
      </c>
      <c r="GO7557" s="77">
        <v>5.3000000000000005E-2</v>
      </c>
      <c r="GP7557" s="77">
        <v>3</v>
      </c>
      <c r="GQ7557" s="77">
        <v>0</v>
      </c>
      <c r="GR7557" s="77" t="s">
        <v>423</v>
      </c>
      <c r="GS7557" s="77">
        <v>0</v>
      </c>
      <c r="GT7557" s="77">
        <v>0</v>
      </c>
      <c r="GU7557" s="77">
        <v>0</v>
      </c>
      <c r="GV7557" s="77">
        <v>0</v>
      </c>
      <c r="GW7557" s="77">
        <v>5.5966209081309413E-2</v>
      </c>
      <c r="GX7557" s="77">
        <v>9.4279402057366235E-2</v>
      </c>
      <c r="GY7557" s="77">
        <v>5.5966209081309413E-2</v>
      </c>
      <c r="GZ7557" s="77">
        <v>9.4279402057366235E-2</v>
      </c>
    </row>
    <row r="7558" spans="187:208" x14ac:dyDescent="0.25">
      <c r="GE7558" s="77" t="s">
        <v>422</v>
      </c>
      <c r="GF7558" s="77" t="s">
        <v>155</v>
      </c>
      <c r="GG7558" s="77" t="s">
        <v>489</v>
      </c>
      <c r="GH7558" s="77" t="s">
        <v>467</v>
      </c>
      <c r="GI7558" s="77">
        <v>2025</v>
      </c>
      <c r="GJ7558" s="77" t="s">
        <v>305</v>
      </c>
      <c r="GK7558" s="77">
        <v>0.71896016785821504</v>
      </c>
      <c r="GL7558" s="77">
        <v>1299.3</v>
      </c>
      <c r="GM7558" s="77">
        <v>2025</v>
      </c>
      <c r="GN7558" s="77" t="s">
        <v>175</v>
      </c>
      <c r="GO7558" s="77">
        <v>0.13250000000000001</v>
      </c>
      <c r="GP7558" s="77">
        <v>3</v>
      </c>
      <c r="GQ7558" s="77">
        <v>0</v>
      </c>
      <c r="GR7558" s="77" t="s">
        <v>423</v>
      </c>
      <c r="GS7558" s="77">
        <v>0</v>
      </c>
      <c r="GT7558" s="77">
        <v>0</v>
      </c>
      <c r="GU7558" s="77">
        <v>0</v>
      </c>
      <c r="GV7558" s="77">
        <v>0</v>
      </c>
      <c r="GW7558" s="77">
        <v>0</v>
      </c>
      <c r="GX7558" s="77">
        <v>0</v>
      </c>
      <c r="GY7558" s="77">
        <v>0.1527377521613833</v>
      </c>
      <c r="GZ7558" s="77">
        <v>0.10981235993223458</v>
      </c>
    </row>
    <row r="7559" spans="187:208" x14ac:dyDescent="0.25">
      <c r="GE7559" s="77" t="s">
        <v>425</v>
      </c>
      <c r="GF7559" s="77" t="s">
        <v>155</v>
      </c>
      <c r="GG7559" s="77" t="s">
        <v>489</v>
      </c>
      <c r="GH7559" s="77" t="s">
        <v>467</v>
      </c>
      <c r="GI7559" s="77">
        <v>2025</v>
      </c>
      <c r="GJ7559" s="77" t="s">
        <v>301</v>
      </c>
      <c r="GK7559" s="77">
        <v>3.0714971986151141</v>
      </c>
      <c r="GL7559" s="77">
        <v>1299.3</v>
      </c>
      <c r="GM7559" s="77">
        <v>2025</v>
      </c>
      <c r="GN7559" s="77" t="s">
        <v>175</v>
      </c>
      <c r="GO7559" s="77">
        <v>5.3000000000000005E-2</v>
      </c>
      <c r="GP7559" s="77">
        <v>3</v>
      </c>
      <c r="GQ7559" s="77">
        <v>0</v>
      </c>
      <c r="GR7559" s="77" t="s">
        <v>423</v>
      </c>
      <c r="GS7559" s="77">
        <v>0</v>
      </c>
      <c r="GT7559" s="77">
        <v>0</v>
      </c>
      <c r="GU7559" s="77">
        <v>0</v>
      </c>
      <c r="GV7559" s="77">
        <v>0</v>
      </c>
      <c r="GW7559" s="77">
        <v>0</v>
      </c>
      <c r="GX7559" s="77">
        <v>0</v>
      </c>
      <c r="GY7559" s="77">
        <v>5.5966209081309413E-2</v>
      </c>
      <c r="GZ7559" s="77">
        <v>0.17190005441034961</v>
      </c>
    </row>
    <row r="7560" spans="187:208" x14ac:dyDescent="0.25">
      <c r="GE7560" s="77" t="s">
        <v>427</v>
      </c>
      <c r="GF7560" s="77" t="s">
        <v>155</v>
      </c>
      <c r="GG7560" s="77" t="s">
        <v>489</v>
      </c>
      <c r="GH7560" s="77" t="s">
        <v>467</v>
      </c>
      <c r="GI7560" s="77">
        <v>2025</v>
      </c>
      <c r="GJ7560" s="77" t="s">
        <v>303</v>
      </c>
      <c r="GK7560" s="77">
        <v>1.684577240534449</v>
      </c>
      <c r="GL7560" s="77">
        <v>1299.3</v>
      </c>
      <c r="GM7560" s="77">
        <v>2025</v>
      </c>
      <c r="GN7560" s="77" t="s">
        <v>175</v>
      </c>
      <c r="GO7560" s="77">
        <v>5.3000000000000005E-2</v>
      </c>
      <c r="GP7560" s="77">
        <v>3</v>
      </c>
      <c r="GQ7560" s="77">
        <v>0</v>
      </c>
      <c r="GR7560" s="77" t="s">
        <v>423</v>
      </c>
      <c r="GS7560" s="77">
        <v>0</v>
      </c>
      <c r="GT7560" s="77">
        <v>0</v>
      </c>
      <c r="GU7560" s="77">
        <v>0</v>
      </c>
      <c r="GV7560" s="77">
        <v>0</v>
      </c>
      <c r="GW7560" s="77">
        <v>0</v>
      </c>
      <c r="GX7560" s="77">
        <v>0</v>
      </c>
      <c r="GY7560" s="77">
        <v>5.5966209081309413E-2</v>
      </c>
      <c r="GZ7560" s="77">
        <v>9.4279402057366235E-2</v>
      </c>
    </row>
    <row r="7561" spans="187:208" x14ac:dyDescent="0.25">
      <c r="GE7561" s="77" t="s">
        <v>422</v>
      </c>
      <c r="GF7561" s="77" t="s">
        <v>155</v>
      </c>
      <c r="GG7561" s="77" t="s">
        <v>489</v>
      </c>
      <c r="GH7561" s="77" t="s">
        <v>474</v>
      </c>
      <c r="GI7561" s="77">
        <v>2021</v>
      </c>
      <c r="GJ7561" s="77" t="s">
        <v>305</v>
      </c>
      <c r="GK7561" s="77">
        <v>3.6425060683953951E-2</v>
      </c>
      <c r="GL7561" s="77">
        <v>1299.3</v>
      </c>
      <c r="GM7561" s="77">
        <v>2021</v>
      </c>
      <c r="GN7561" s="77" t="s">
        <v>175</v>
      </c>
      <c r="GO7561" s="77">
        <v>0.13250000000000001</v>
      </c>
      <c r="GP7561" s="77">
        <v>3</v>
      </c>
      <c r="GQ7561" s="77">
        <v>0</v>
      </c>
      <c r="GR7561" s="77" t="s">
        <v>423</v>
      </c>
      <c r="GS7561" s="77">
        <v>0.1527377521613833</v>
      </c>
      <c r="GT7561" s="77">
        <v>5.5634818912091051E-3</v>
      </c>
      <c r="GU7561" s="77">
        <v>0.1527377521613833</v>
      </c>
      <c r="GV7561" s="77">
        <v>5.5634818912091051E-3</v>
      </c>
      <c r="GW7561" s="77">
        <v>0</v>
      </c>
      <c r="GX7561" s="77">
        <v>0</v>
      </c>
      <c r="GY7561" s="77">
        <v>0</v>
      </c>
      <c r="GZ7561" s="77">
        <v>0</v>
      </c>
    </row>
    <row r="7562" spans="187:208" x14ac:dyDescent="0.25">
      <c r="GE7562" s="77" t="s">
        <v>425</v>
      </c>
      <c r="GF7562" s="77" t="s">
        <v>155</v>
      </c>
      <c r="GG7562" s="77" t="s">
        <v>489</v>
      </c>
      <c r="GH7562" s="77" t="s">
        <v>474</v>
      </c>
      <c r="GI7562" s="77">
        <v>2021</v>
      </c>
      <c r="GJ7562" s="77" t="s">
        <v>301</v>
      </c>
      <c r="GK7562" s="77">
        <v>1.580872452543222E-3</v>
      </c>
      <c r="GL7562" s="77">
        <v>1299.3</v>
      </c>
      <c r="GM7562" s="77">
        <v>2021</v>
      </c>
      <c r="GN7562" s="77" t="s">
        <v>175</v>
      </c>
      <c r="GO7562" s="77">
        <v>5.3000000000000005E-2</v>
      </c>
      <c r="GP7562" s="77">
        <v>3</v>
      </c>
      <c r="GQ7562" s="77">
        <v>0</v>
      </c>
      <c r="GR7562" s="77" t="s">
        <v>423</v>
      </c>
      <c r="GS7562" s="77">
        <v>5.5966209081309413E-2</v>
      </c>
      <c r="GT7562" s="77">
        <v>8.8475438209916347E-5</v>
      </c>
      <c r="GU7562" s="77">
        <v>5.5966209081309413E-2</v>
      </c>
      <c r="GV7562" s="77">
        <v>8.8475438209916347E-5</v>
      </c>
      <c r="GW7562" s="77">
        <v>0</v>
      </c>
      <c r="GX7562" s="77">
        <v>0</v>
      </c>
      <c r="GY7562" s="77">
        <v>0</v>
      </c>
      <c r="GZ7562" s="77">
        <v>0</v>
      </c>
    </row>
    <row r="7563" spans="187:208" x14ac:dyDescent="0.25">
      <c r="GE7563" s="77" t="s">
        <v>427</v>
      </c>
      <c r="GF7563" s="77" t="s">
        <v>155</v>
      </c>
      <c r="GG7563" s="77" t="s">
        <v>489</v>
      </c>
      <c r="GH7563" s="77" t="s">
        <v>474</v>
      </c>
      <c r="GI7563" s="77">
        <v>2021</v>
      </c>
      <c r="GJ7563" s="77" t="s">
        <v>303</v>
      </c>
      <c r="GK7563" s="77">
        <v>3.9894642198450153E-2</v>
      </c>
      <c r="GL7563" s="77">
        <v>1299.3</v>
      </c>
      <c r="GM7563" s="77">
        <v>2021</v>
      </c>
      <c r="GN7563" s="77" t="s">
        <v>175</v>
      </c>
      <c r="GO7563" s="77">
        <v>5.3000000000000005E-2</v>
      </c>
      <c r="GP7563" s="77">
        <v>3</v>
      </c>
      <c r="GQ7563" s="77">
        <v>0</v>
      </c>
      <c r="GR7563" s="77" t="s">
        <v>423</v>
      </c>
      <c r="GS7563" s="77">
        <v>5.5966209081309413E-2</v>
      </c>
      <c r="GT7563" s="77">
        <v>2.2327518865024906E-3</v>
      </c>
      <c r="GU7563" s="77">
        <v>5.5966209081309413E-2</v>
      </c>
      <c r="GV7563" s="77">
        <v>2.2327518865024906E-3</v>
      </c>
      <c r="GW7563" s="77">
        <v>0</v>
      </c>
      <c r="GX7563" s="77">
        <v>0</v>
      </c>
      <c r="GY7563" s="77">
        <v>0</v>
      </c>
      <c r="GZ7563" s="77">
        <v>0</v>
      </c>
    </row>
    <row r="7564" spans="187:208" x14ac:dyDescent="0.25">
      <c r="GE7564" s="77" t="s">
        <v>422</v>
      </c>
      <c r="GF7564" s="77" t="s">
        <v>155</v>
      </c>
      <c r="GG7564" s="77" t="s">
        <v>489</v>
      </c>
      <c r="GH7564" s="77" t="s">
        <v>474</v>
      </c>
      <c r="GI7564" s="77">
        <v>2022</v>
      </c>
      <c r="GJ7564" s="77" t="s">
        <v>305</v>
      </c>
      <c r="GK7564" s="77">
        <v>3.6425060683953951E-2</v>
      </c>
      <c r="GL7564" s="77">
        <v>1299.3</v>
      </c>
      <c r="GM7564" s="77">
        <v>2022</v>
      </c>
      <c r="GN7564" s="77" t="s">
        <v>175</v>
      </c>
      <c r="GO7564" s="77">
        <v>0.13250000000000001</v>
      </c>
      <c r="GP7564" s="77">
        <v>3</v>
      </c>
      <c r="GQ7564" s="77">
        <v>0</v>
      </c>
      <c r="GR7564" s="77" t="s">
        <v>423</v>
      </c>
      <c r="GS7564" s="77">
        <v>0.1527377521613833</v>
      </c>
      <c r="GT7564" s="77">
        <v>5.5634818912091051E-3</v>
      </c>
      <c r="GU7564" s="77">
        <v>0.1527377521613833</v>
      </c>
      <c r="GV7564" s="77">
        <v>5.5634818912091051E-3</v>
      </c>
      <c r="GW7564" s="77">
        <v>0.1527377521613833</v>
      </c>
      <c r="GX7564" s="77">
        <v>5.5634818912091051E-3</v>
      </c>
      <c r="GY7564" s="77">
        <v>0</v>
      </c>
      <c r="GZ7564" s="77">
        <v>0</v>
      </c>
    </row>
    <row r="7565" spans="187:208" x14ac:dyDescent="0.25">
      <c r="GE7565" s="77" t="s">
        <v>425</v>
      </c>
      <c r="GF7565" s="77" t="s">
        <v>155</v>
      </c>
      <c r="GG7565" s="77" t="s">
        <v>489</v>
      </c>
      <c r="GH7565" s="77" t="s">
        <v>474</v>
      </c>
      <c r="GI7565" s="77">
        <v>2022</v>
      </c>
      <c r="GJ7565" s="77" t="s">
        <v>301</v>
      </c>
      <c r="GK7565" s="77">
        <v>1.580872452543222E-3</v>
      </c>
      <c r="GL7565" s="77">
        <v>1299.3</v>
      </c>
      <c r="GM7565" s="77">
        <v>2022</v>
      </c>
      <c r="GN7565" s="77" t="s">
        <v>175</v>
      </c>
      <c r="GO7565" s="77">
        <v>5.3000000000000005E-2</v>
      </c>
      <c r="GP7565" s="77">
        <v>3</v>
      </c>
      <c r="GQ7565" s="77">
        <v>0</v>
      </c>
      <c r="GR7565" s="77" t="s">
        <v>423</v>
      </c>
      <c r="GS7565" s="77">
        <v>5.5966209081309413E-2</v>
      </c>
      <c r="GT7565" s="77">
        <v>8.8475438209916347E-5</v>
      </c>
      <c r="GU7565" s="77">
        <v>5.5966209081309413E-2</v>
      </c>
      <c r="GV7565" s="77">
        <v>8.8475438209916347E-5</v>
      </c>
      <c r="GW7565" s="77">
        <v>5.5966209081309413E-2</v>
      </c>
      <c r="GX7565" s="77">
        <v>8.8475438209916347E-5</v>
      </c>
      <c r="GY7565" s="77">
        <v>0</v>
      </c>
      <c r="GZ7565" s="77">
        <v>0</v>
      </c>
    </row>
    <row r="7566" spans="187:208" x14ac:dyDescent="0.25">
      <c r="GE7566" s="77" t="s">
        <v>427</v>
      </c>
      <c r="GF7566" s="77" t="s">
        <v>155</v>
      </c>
      <c r="GG7566" s="77" t="s">
        <v>489</v>
      </c>
      <c r="GH7566" s="77" t="s">
        <v>474</v>
      </c>
      <c r="GI7566" s="77">
        <v>2022</v>
      </c>
      <c r="GJ7566" s="77" t="s">
        <v>303</v>
      </c>
      <c r="GK7566" s="77">
        <v>3.9894642198450153E-2</v>
      </c>
      <c r="GL7566" s="77">
        <v>1299.3</v>
      </c>
      <c r="GM7566" s="77">
        <v>2022</v>
      </c>
      <c r="GN7566" s="77" t="s">
        <v>175</v>
      </c>
      <c r="GO7566" s="77">
        <v>5.3000000000000005E-2</v>
      </c>
      <c r="GP7566" s="77">
        <v>3</v>
      </c>
      <c r="GQ7566" s="77">
        <v>0</v>
      </c>
      <c r="GR7566" s="77" t="s">
        <v>423</v>
      </c>
      <c r="GS7566" s="77">
        <v>5.5966209081309413E-2</v>
      </c>
      <c r="GT7566" s="77">
        <v>2.2327518865024906E-3</v>
      </c>
      <c r="GU7566" s="77">
        <v>5.5966209081309413E-2</v>
      </c>
      <c r="GV7566" s="77">
        <v>2.2327518865024906E-3</v>
      </c>
      <c r="GW7566" s="77">
        <v>5.5966209081309413E-2</v>
      </c>
      <c r="GX7566" s="77">
        <v>2.2327518865024906E-3</v>
      </c>
      <c r="GY7566" s="77">
        <v>0</v>
      </c>
      <c r="GZ7566" s="77">
        <v>0</v>
      </c>
    </row>
    <row r="7567" spans="187:208" x14ac:dyDescent="0.25">
      <c r="GE7567" s="77" t="s">
        <v>422</v>
      </c>
      <c r="GF7567" s="77" t="s">
        <v>155</v>
      </c>
      <c r="GG7567" s="77" t="s">
        <v>489</v>
      </c>
      <c r="GH7567" s="77" t="s">
        <v>474</v>
      </c>
      <c r="GI7567" s="77">
        <v>2023</v>
      </c>
      <c r="GJ7567" s="77" t="s">
        <v>305</v>
      </c>
      <c r="GK7567" s="77">
        <v>3.7590224611390097E-2</v>
      </c>
      <c r="GL7567" s="77">
        <v>1299.3</v>
      </c>
      <c r="GM7567" s="77">
        <v>2023</v>
      </c>
      <c r="GN7567" s="77" t="s">
        <v>175</v>
      </c>
      <c r="GO7567" s="77">
        <v>0.13250000000000001</v>
      </c>
      <c r="GP7567" s="77">
        <v>3</v>
      </c>
      <c r="GQ7567" s="77">
        <v>0</v>
      </c>
      <c r="GR7567" s="77" t="s">
        <v>423</v>
      </c>
      <c r="GS7567" s="77">
        <v>0</v>
      </c>
      <c r="GT7567" s="77">
        <v>0</v>
      </c>
      <c r="GU7567" s="77">
        <v>0.1527377521613833</v>
      </c>
      <c r="GV7567" s="77">
        <v>5.7414464103852317E-3</v>
      </c>
      <c r="GW7567" s="77">
        <v>0.1527377521613833</v>
      </c>
      <c r="GX7567" s="77">
        <v>5.7414464103852317E-3</v>
      </c>
      <c r="GY7567" s="77">
        <v>0.1527377521613833</v>
      </c>
      <c r="GZ7567" s="77">
        <v>5.7414464103852317E-3</v>
      </c>
    </row>
    <row r="7568" spans="187:208" x14ac:dyDescent="0.25">
      <c r="GE7568" s="77" t="s">
        <v>425</v>
      </c>
      <c r="GF7568" s="77" t="s">
        <v>155</v>
      </c>
      <c r="GG7568" s="77" t="s">
        <v>489</v>
      </c>
      <c r="GH7568" s="77" t="s">
        <v>474</v>
      </c>
      <c r="GI7568" s="77">
        <v>2023</v>
      </c>
      <c r="GJ7568" s="77" t="s">
        <v>301</v>
      </c>
      <c r="GK7568" s="77">
        <v>1.6314334115685269E-3</v>
      </c>
      <c r="GL7568" s="77">
        <v>1299.3</v>
      </c>
      <c r="GM7568" s="77">
        <v>2023</v>
      </c>
      <c r="GN7568" s="77" t="s">
        <v>175</v>
      </c>
      <c r="GO7568" s="77">
        <v>5.3000000000000005E-2</v>
      </c>
      <c r="GP7568" s="77">
        <v>3</v>
      </c>
      <c r="GQ7568" s="77">
        <v>0</v>
      </c>
      <c r="GR7568" s="77" t="s">
        <v>423</v>
      </c>
      <c r="GS7568" s="77">
        <v>0</v>
      </c>
      <c r="GT7568" s="77">
        <v>0</v>
      </c>
      <c r="GU7568" s="77">
        <v>5.5966209081309413E-2</v>
      </c>
      <c r="GV7568" s="77">
        <v>9.1305143414078093E-5</v>
      </c>
      <c r="GW7568" s="77">
        <v>5.5966209081309413E-2</v>
      </c>
      <c r="GX7568" s="77">
        <v>9.1305143414078093E-5</v>
      </c>
      <c r="GY7568" s="77">
        <v>5.5966209081309413E-2</v>
      </c>
      <c r="GZ7568" s="77">
        <v>9.1305143414078093E-5</v>
      </c>
    </row>
    <row r="7569" spans="187:208" x14ac:dyDescent="0.25">
      <c r="GE7569" s="77" t="s">
        <v>427</v>
      </c>
      <c r="GF7569" s="77" t="s">
        <v>155</v>
      </c>
      <c r="GG7569" s="77" t="s">
        <v>489</v>
      </c>
      <c r="GH7569" s="77" t="s">
        <v>474</v>
      </c>
      <c r="GI7569" s="77">
        <v>2023</v>
      </c>
      <c r="GJ7569" s="77" t="s">
        <v>303</v>
      </c>
      <c r="GK7569" s="77">
        <v>4.1186611014017591E-2</v>
      </c>
      <c r="GL7569" s="77">
        <v>1299.3</v>
      </c>
      <c r="GM7569" s="77">
        <v>2023</v>
      </c>
      <c r="GN7569" s="77" t="s">
        <v>175</v>
      </c>
      <c r="GO7569" s="77">
        <v>5.3000000000000005E-2</v>
      </c>
      <c r="GP7569" s="77">
        <v>3</v>
      </c>
      <c r="GQ7569" s="77">
        <v>0</v>
      </c>
      <c r="GR7569" s="77" t="s">
        <v>423</v>
      </c>
      <c r="GS7569" s="77">
        <v>0</v>
      </c>
      <c r="GT7569" s="77">
        <v>0</v>
      </c>
      <c r="GU7569" s="77">
        <v>5.5966209081309413E-2</v>
      </c>
      <c r="GV7569" s="77">
        <v>2.3050584833610695E-3</v>
      </c>
      <c r="GW7569" s="77">
        <v>5.5966209081309413E-2</v>
      </c>
      <c r="GX7569" s="77">
        <v>2.3050584833610695E-3</v>
      </c>
      <c r="GY7569" s="77">
        <v>5.5966209081309413E-2</v>
      </c>
      <c r="GZ7569" s="77">
        <v>2.3050584833610695E-3</v>
      </c>
    </row>
    <row r="7570" spans="187:208" x14ac:dyDescent="0.25">
      <c r="GE7570" s="77" t="s">
        <v>422</v>
      </c>
      <c r="GF7570" s="77" t="s">
        <v>155</v>
      </c>
      <c r="GG7570" s="77" t="s">
        <v>489</v>
      </c>
      <c r="GH7570" s="77" t="s">
        <v>474</v>
      </c>
      <c r="GI7570" s="77">
        <v>2024</v>
      </c>
      <c r="GJ7570" s="77" t="s">
        <v>305</v>
      </c>
      <c r="GK7570" s="77">
        <v>3.7590224611390097E-2</v>
      </c>
      <c r="GL7570" s="77">
        <v>1299.3</v>
      </c>
      <c r="GM7570" s="77">
        <v>2024</v>
      </c>
      <c r="GN7570" s="77" t="s">
        <v>175</v>
      </c>
      <c r="GO7570" s="77">
        <v>0.13250000000000001</v>
      </c>
      <c r="GP7570" s="77">
        <v>3</v>
      </c>
      <c r="GQ7570" s="77">
        <v>0</v>
      </c>
      <c r="GR7570" s="77" t="s">
        <v>423</v>
      </c>
      <c r="GS7570" s="77">
        <v>0</v>
      </c>
      <c r="GT7570" s="77">
        <v>0</v>
      </c>
      <c r="GU7570" s="77">
        <v>0</v>
      </c>
      <c r="GV7570" s="77">
        <v>0</v>
      </c>
      <c r="GW7570" s="77">
        <v>0.1527377521613833</v>
      </c>
      <c r="GX7570" s="77">
        <v>5.7414464103852317E-3</v>
      </c>
      <c r="GY7570" s="77">
        <v>0.1527377521613833</v>
      </c>
      <c r="GZ7570" s="77">
        <v>5.7414464103852317E-3</v>
      </c>
    </row>
    <row r="7571" spans="187:208" x14ac:dyDescent="0.25">
      <c r="GE7571" s="77" t="s">
        <v>425</v>
      </c>
      <c r="GF7571" s="77" t="s">
        <v>155</v>
      </c>
      <c r="GG7571" s="77" t="s">
        <v>489</v>
      </c>
      <c r="GH7571" s="77" t="s">
        <v>474</v>
      </c>
      <c r="GI7571" s="77">
        <v>2024</v>
      </c>
      <c r="GJ7571" s="77" t="s">
        <v>301</v>
      </c>
      <c r="GK7571" s="77">
        <v>1.6314334115685269E-3</v>
      </c>
      <c r="GL7571" s="77">
        <v>1299.3</v>
      </c>
      <c r="GM7571" s="77">
        <v>2024</v>
      </c>
      <c r="GN7571" s="77" t="s">
        <v>175</v>
      </c>
      <c r="GO7571" s="77">
        <v>5.3000000000000005E-2</v>
      </c>
      <c r="GP7571" s="77">
        <v>3</v>
      </c>
      <c r="GQ7571" s="77">
        <v>0</v>
      </c>
      <c r="GR7571" s="77" t="s">
        <v>423</v>
      </c>
      <c r="GS7571" s="77">
        <v>0</v>
      </c>
      <c r="GT7571" s="77">
        <v>0</v>
      </c>
      <c r="GU7571" s="77">
        <v>0</v>
      </c>
      <c r="GV7571" s="77">
        <v>0</v>
      </c>
      <c r="GW7571" s="77">
        <v>5.5966209081309413E-2</v>
      </c>
      <c r="GX7571" s="77">
        <v>9.1305143414078093E-5</v>
      </c>
      <c r="GY7571" s="77">
        <v>5.5966209081309413E-2</v>
      </c>
      <c r="GZ7571" s="77">
        <v>9.1305143414078093E-5</v>
      </c>
    </row>
    <row r="7572" spans="187:208" x14ac:dyDescent="0.25">
      <c r="GE7572" s="77" t="s">
        <v>427</v>
      </c>
      <c r="GF7572" s="77" t="s">
        <v>155</v>
      </c>
      <c r="GG7572" s="77" t="s">
        <v>489</v>
      </c>
      <c r="GH7572" s="77" t="s">
        <v>474</v>
      </c>
      <c r="GI7572" s="77">
        <v>2024</v>
      </c>
      <c r="GJ7572" s="77" t="s">
        <v>303</v>
      </c>
      <c r="GK7572" s="77">
        <v>4.1186611014017591E-2</v>
      </c>
      <c r="GL7572" s="77">
        <v>1299.3</v>
      </c>
      <c r="GM7572" s="77">
        <v>2024</v>
      </c>
      <c r="GN7572" s="77" t="s">
        <v>175</v>
      </c>
      <c r="GO7572" s="77">
        <v>5.3000000000000005E-2</v>
      </c>
      <c r="GP7572" s="77">
        <v>3</v>
      </c>
      <c r="GQ7572" s="77">
        <v>0</v>
      </c>
      <c r="GR7572" s="77" t="s">
        <v>423</v>
      </c>
      <c r="GS7572" s="77">
        <v>0</v>
      </c>
      <c r="GT7572" s="77">
        <v>0</v>
      </c>
      <c r="GU7572" s="77">
        <v>0</v>
      </c>
      <c r="GV7572" s="77">
        <v>0</v>
      </c>
      <c r="GW7572" s="77">
        <v>5.5966209081309413E-2</v>
      </c>
      <c r="GX7572" s="77">
        <v>2.3050584833610695E-3</v>
      </c>
      <c r="GY7572" s="77">
        <v>5.5966209081309413E-2</v>
      </c>
      <c r="GZ7572" s="77">
        <v>2.3050584833610695E-3</v>
      </c>
    </row>
    <row r="7573" spans="187:208" x14ac:dyDescent="0.25">
      <c r="GE7573" s="77" t="s">
        <v>422</v>
      </c>
      <c r="GF7573" s="77" t="s">
        <v>155</v>
      </c>
      <c r="GG7573" s="77" t="s">
        <v>489</v>
      </c>
      <c r="GH7573" s="77" t="s">
        <v>474</v>
      </c>
      <c r="GI7573" s="77">
        <v>2025</v>
      </c>
      <c r="GJ7573" s="77" t="s">
        <v>305</v>
      </c>
      <c r="GK7573" s="77">
        <v>3.7590224611390097E-2</v>
      </c>
      <c r="GL7573" s="77">
        <v>1299.3</v>
      </c>
      <c r="GM7573" s="77">
        <v>2025</v>
      </c>
      <c r="GN7573" s="77" t="s">
        <v>175</v>
      </c>
      <c r="GO7573" s="77">
        <v>0.13250000000000001</v>
      </c>
      <c r="GP7573" s="77">
        <v>3</v>
      </c>
      <c r="GQ7573" s="77">
        <v>0</v>
      </c>
      <c r="GR7573" s="77" t="s">
        <v>423</v>
      </c>
      <c r="GS7573" s="77">
        <v>0</v>
      </c>
      <c r="GT7573" s="77">
        <v>0</v>
      </c>
      <c r="GU7573" s="77">
        <v>0</v>
      </c>
      <c r="GV7573" s="77">
        <v>0</v>
      </c>
      <c r="GW7573" s="77">
        <v>0</v>
      </c>
      <c r="GX7573" s="77">
        <v>0</v>
      </c>
      <c r="GY7573" s="77">
        <v>0.1527377521613833</v>
      </c>
      <c r="GZ7573" s="77">
        <v>5.7414464103852317E-3</v>
      </c>
    </row>
    <row r="7574" spans="187:208" x14ac:dyDescent="0.25">
      <c r="GE7574" s="77" t="s">
        <v>425</v>
      </c>
      <c r="GF7574" s="77" t="s">
        <v>155</v>
      </c>
      <c r="GG7574" s="77" t="s">
        <v>489</v>
      </c>
      <c r="GH7574" s="77" t="s">
        <v>474</v>
      </c>
      <c r="GI7574" s="77">
        <v>2025</v>
      </c>
      <c r="GJ7574" s="77" t="s">
        <v>301</v>
      </c>
      <c r="GK7574" s="77">
        <v>1.6314334115685269E-3</v>
      </c>
      <c r="GL7574" s="77">
        <v>1299.3</v>
      </c>
      <c r="GM7574" s="77">
        <v>2025</v>
      </c>
      <c r="GN7574" s="77" t="s">
        <v>175</v>
      </c>
      <c r="GO7574" s="77">
        <v>5.3000000000000005E-2</v>
      </c>
      <c r="GP7574" s="77">
        <v>3</v>
      </c>
      <c r="GQ7574" s="77">
        <v>0</v>
      </c>
      <c r="GR7574" s="77" t="s">
        <v>423</v>
      </c>
      <c r="GS7574" s="77">
        <v>0</v>
      </c>
      <c r="GT7574" s="77">
        <v>0</v>
      </c>
      <c r="GU7574" s="77">
        <v>0</v>
      </c>
      <c r="GV7574" s="77">
        <v>0</v>
      </c>
      <c r="GW7574" s="77">
        <v>0</v>
      </c>
      <c r="GX7574" s="77">
        <v>0</v>
      </c>
      <c r="GY7574" s="77">
        <v>5.5966209081309413E-2</v>
      </c>
      <c r="GZ7574" s="77">
        <v>9.1305143414078093E-5</v>
      </c>
    </row>
    <row r="7575" spans="187:208" x14ac:dyDescent="0.25">
      <c r="GE7575" s="77" t="s">
        <v>427</v>
      </c>
      <c r="GF7575" s="77" t="s">
        <v>155</v>
      </c>
      <c r="GG7575" s="77" t="s">
        <v>489</v>
      </c>
      <c r="GH7575" s="77" t="s">
        <v>474</v>
      </c>
      <c r="GI7575" s="77">
        <v>2025</v>
      </c>
      <c r="GJ7575" s="77" t="s">
        <v>303</v>
      </c>
      <c r="GK7575" s="77">
        <v>4.1186611014017591E-2</v>
      </c>
      <c r="GL7575" s="77">
        <v>1299.3</v>
      </c>
      <c r="GM7575" s="77">
        <v>2025</v>
      </c>
      <c r="GN7575" s="77" t="s">
        <v>175</v>
      </c>
      <c r="GO7575" s="77">
        <v>5.3000000000000005E-2</v>
      </c>
      <c r="GP7575" s="77">
        <v>3</v>
      </c>
      <c r="GQ7575" s="77">
        <v>0</v>
      </c>
      <c r="GR7575" s="77" t="s">
        <v>423</v>
      </c>
      <c r="GS7575" s="77">
        <v>0</v>
      </c>
      <c r="GT7575" s="77">
        <v>0</v>
      </c>
      <c r="GU7575" s="77">
        <v>0</v>
      </c>
      <c r="GV7575" s="77">
        <v>0</v>
      </c>
      <c r="GW7575" s="77">
        <v>0</v>
      </c>
      <c r="GX7575" s="77">
        <v>0</v>
      </c>
      <c r="GY7575" s="77">
        <v>5.5966209081309413E-2</v>
      </c>
      <c r="GZ7575" s="77">
        <v>2.3050584833610695E-3</v>
      </c>
    </row>
    <row r="7576" spans="187:208" x14ac:dyDescent="0.25">
      <c r="GE7576" s="77" t="s">
        <v>422</v>
      </c>
      <c r="GF7576" s="77" t="s">
        <v>155</v>
      </c>
      <c r="GG7576" s="77" t="s">
        <v>490</v>
      </c>
      <c r="GH7576" s="77" t="s">
        <v>300</v>
      </c>
      <c r="GI7576" s="77">
        <v>2021</v>
      </c>
      <c r="GJ7576" s="77" t="s">
        <v>305</v>
      </c>
      <c r="GK7576" s="77">
        <v>222.22942162784571</v>
      </c>
      <c r="GL7576" s="77">
        <v>1759.53</v>
      </c>
      <c r="GM7576" s="77">
        <v>2021</v>
      </c>
      <c r="GN7576" s="77" t="s">
        <v>175</v>
      </c>
      <c r="GO7576" s="77">
        <v>0.13250000000000001</v>
      </c>
      <c r="GP7576" s="77">
        <v>3</v>
      </c>
      <c r="GQ7576" s="77">
        <v>0</v>
      </c>
      <c r="GR7576" s="77" t="s">
        <v>423</v>
      </c>
      <c r="GS7576" s="77">
        <v>0.1527377521613833</v>
      </c>
      <c r="GT7576" s="77">
        <v>33.942822323561451</v>
      </c>
      <c r="GU7576" s="77">
        <v>0.1527377521613833</v>
      </c>
      <c r="GV7576" s="77">
        <v>33.942822323561451</v>
      </c>
      <c r="GW7576" s="77">
        <v>0</v>
      </c>
      <c r="GX7576" s="77">
        <v>0</v>
      </c>
      <c r="GY7576" s="77">
        <v>0</v>
      </c>
      <c r="GZ7576" s="77">
        <v>0</v>
      </c>
    </row>
    <row r="7577" spans="187:208" x14ac:dyDescent="0.25">
      <c r="GE7577" s="77" t="s">
        <v>425</v>
      </c>
      <c r="GF7577" s="77" t="s">
        <v>155</v>
      </c>
      <c r="GG7577" s="77" t="s">
        <v>490</v>
      </c>
      <c r="GH7577" s="77" t="s">
        <v>300</v>
      </c>
      <c r="GI7577" s="77">
        <v>2021</v>
      </c>
      <c r="GJ7577" s="77" t="s">
        <v>301</v>
      </c>
      <c r="GK7577" s="77">
        <v>8585.7228092485311</v>
      </c>
      <c r="GL7577" s="77">
        <v>1759.53</v>
      </c>
      <c r="GM7577" s="77">
        <v>2021</v>
      </c>
      <c r="GN7577" s="77" t="s">
        <v>175</v>
      </c>
      <c r="GO7577" s="77">
        <v>5.3000000000000005E-2</v>
      </c>
      <c r="GP7577" s="77">
        <v>3</v>
      </c>
      <c r="GQ7577" s="77">
        <v>0</v>
      </c>
      <c r="GR7577" s="77" t="s">
        <v>423</v>
      </c>
      <c r="GS7577" s="77">
        <v>5.5966209081309407E-2</v>
      </c>
      <c r="GT7577" s="77">
        <v>480.51035785657047</v>
      </c>
      <c r="GU7577" s="77">
        <v>5.5966209081309407E-2</v>
      </c>
      <c r="GV7577" s="77">
        <v>480.51035785657047</v>
      </c>
      <c r="GW7577" s="77">
        <v>0</v>
      </c>
      <c r="GX7577" s="77">
        <v>0</v>
      </c>
      <c r="GY7577" s="77">
        <v>0</v>
      </c>
      <c r="GZ7577" s="77">
        <v>0</v>
      </c>
    </row>
    <row r="7578" spans="187:208" x14ac:dyDescent="0.25">
      <c r="GE7578" s="77" t="s">
        <v>427</v>
      </c>
      <c r="GF7578" s="77" t="s">
        <v>155</v>
      </c>
      <c r="GG7578" s="77" t="s">
        <v>490</v>
      </c>
      <c r="GH7578" s="77" t="s">
        <v>300</v>
      </c>
      <c r="GI7578" s="77">
        <v>2021</v>
      </c>
      <c r="GJ7578" s="77" t="s">
        <v>303</v>
      </c>
      <c r="GK7578" s="77">
        <v>5338.1784104571088</v>
      </c>
      <c r="GL7578" s="77">
        <v>1759.53</v>
      </c>
      <c r="GM7578" s="77">
        <v>2021</v>
      </c>
      <c r="GN7578" s="77" t="s">
        <v>175</v>
      </c>
      <c r="GO7578" s="77">
        <v>5.3000000000000005E-2</v>
      </c>
      <c r="GP7578" s="77">
        <v>3</v>
      </c>
      <c r="GQ7578" s="77">
        <v>0</v>
      </c>
      <c r="GR7578" s="77" t="s">
        <v>423</v>
      </c>
      <c r="GS7578" s="77">
        <v>5.5966209081309407E-2</v>
      </c>
      <c r="GT7578" s="77">
        <v>298.75760903297447</v>
      </c>
      <c r="GU7578" s="77">
        <v>5.5966209081309407E-2</v>
      </c>
      <c r="GV7578" s="77">
        <v>298.75760903297447</v>
      </c>
      <c r="GW7578" s="77">
        <v>0</v>
      </c>
      <c r="GX7578" s="77">
        <v>0</v>
      </c>
      <c r="GY7578" s="77">
        <v>0</v>
      </c>
      <c r="GZ7578" s="77">
        <v>0</v>
      </c>
    </row>
    <row r="7579" spans="187:208" x14ac:dyDescent="0.25">
      <c r="GE7579" s="77" t="s">
        <v>422</v>
      </c>
      <c r="GF7579" s="77" t="s">
        <v>155</v>
      </c>
      <c r="GG7579" s="77" t="s">
        <v>490</v>
      </c>
      <c r="GH7579" s="77" t="s">
        <v>300</v>
      </c>
      <c r="GI7579" s="77">
        <v>2022</v>
      </c>
      <c r="GJ7579" s="77" t="s">
        <v>305</v>
      </c>
      <c r="GK7579" s="77">
        <v>222.22942162784571</v>
      </c>
      <c r="GL7579" s="77">
        <v>1759.53</v>
      </c>
      <c r="GM7579" s="77">
        <v>2022</v>
      </c>
      <c r="GN7579" s="77" t="s">
        <v>175</v>
      </c>
      <c r="GO7579" s="77">
        <v>0.13250000000000001</v>
      </c>
      <c r="GP7579" s="77">
        <v>3</v>
      </c>
      <c r="GQ7579" s="77">
        <v>0</v>
      </c>
      <c r="GR7579" s="77" t="s">
        <v>423</v>
      </c>
      <c r="GS7579" s="77">
        <v>0.1527377521613833</v>
      </c>
      <c r="GT7579" s="77">
        <v>33.942822323561451</v>
      </c>
      <c r="GU7579" s="77">
        <v>0.1527377521613833</v>
      </c>
      <c r="GV7579" s="77">
        <v>33.942822323561451</v>
      </c>
      <c r="GW7579" s="77">
        <v>0.1527377521613833</v>
      </c>
      <c r="GX7579" s="77">
        <v>33.942822323561451</v>
      </c>
      <c r="GY7579" s="77">
        <v>0</v>
      </c>
      <c r="GZ7579" s="77">
        <v>0</v>
      </c>
    </row>
    <row r="7580" spans="187:208" x14ac:dyDescent="0.25">
      <c r="GE7580" s="77" t="s">
        <v>425</v>
      </c>
      <c r="GF7580" s="77" t="s">
        <v>155</v>
      </c>
      <c r="GG7580" s="77" t="s">
        <v>490</v>
      </c>
      <c r="GH7580" s="77" t="s">
        <v>300</v>
      </c>
      <c r="GI7580" s="77">
        <v>2022</v>
      </c>
      <c r="GJ7580" s="77" t="s">
        <v>301</v>
      </c>
      <c r="GK7580" s="77">
        <v>8585.7228092485311</v>
      </c>
      <c r="GL7580" s="77">
        <v>1759.53</v>
      </c>
      <c r="GM7580" s="77">
        <v>2022</v>
      </c>
      <c r="GN7580" s="77" t="s">
        <v>175</v>
      </c>
      <c r="GO7580" s="77">
        <v>5.3000000000000005E-2</v>
      </c>
      <c r="GP7580" s="77">
        <v>3</v>
      </c>
      <c r="GQ7580" s="77">
        <v>0</v>
      </c>
      <c r="GR7580" s="77" t="s">
        <v>423</v>
      </c>
      <c r="GS7580" s="77">
        <v>5.5966209081309407E-2</v>
      </c>
      <c r="GT7580" s="77">
        <v>480.51035785657047</v>
      </c>
      <c r="GU7580" s="77">
        <v>5.5966209081309407E-2</v>
      </c>
      <c r="GV7580" s="77">
        <v>480.51035785657047</v>
      </c>
      <c r="GW7580" s="77">
        <v>5.5966209081309407E-2</v>
      </c>
      <c r="GX7580" s="77">
        <v>480.51035785657047</v>
      </c>
      <c r="GY7580" s="77">
        <v>0</v>
      </c>
      <c r="GZ7580" s="77">
        <v>0</v>
      </c>
    </row>
    <row r="7581" spans="187:208" x14ac:dyDescent="0.25">
      <c r="GE7581" s="77" t="s">
        <v>427</v>
      </c>
      <c r="GF7581" s="77" t="s">
        <v>155</v>
      </c>
      <c r="GG7581" s="77" t="s">
        <v>490</v>
      </c>
      <c r="GH7581" s="77" t="s">
        <v>300</v>
      </c>
      <c r="GI7581" s="77">
        <v>2022</v>
      </c>
      <c r="GJ7581" s="77" t="s">
        <v>303</v>
      </c>
      <c r="GK7581" s="77">
        <v>5338.1784104571088</v>
      </c>
      <c r="GL7581" s="77">
        <v>1759.53</v>
      </c>
      <c r="GM7581" s="77">
        <v>2022</v>
      </c>
      <c r="GN7581" s="77" t="s">
        <v>175</v>
      </c>
      <c r="GO7581" s="77">
        <v>5.3000000000000005E-2</v>
      </c>
      <c r="GP7581" s="77">
        <v>3</v>
      </c>
      <c r="GQ7581" s="77">
        <v>0</v>
      </c>
      <c r="GR7581" s="77" t="s">
        <v>423</v>
      </c>
      <c r="GS7581" s="77">
        <v>5.5966209081309407E-2</v>
      </c>
      <c r="GT7581" s="77">
        <v>298.75760903297447</v>
      </c>
      <c r="GU7581" s="77">
        <v>5.5966209081309407E-2</v>
      </c>
      <c r="GV7581" s="77">
        <v>298.75760903297447</v>
      </c>
      <c r="GW7581" s="77">
        <v>5.5966209081309407E-2</v>
      </c>
      <c r="GX7581" s="77">
        <v>298.75760903297447</v>
      </c>
      <c r="GY7581" s="77">
        <v>0</v>
      </c>
      <c r="GZ7581" s="77">
        <v>0</v>
      </c>
    </row>
    <row r="7582" spans="187:208" x14ac:dyDescent="0.25">
      <c r="GE7582" s="77" t="s">
        <v>422</v>
      </c>
      <c r="GF7582" s="77" t="s">
        <v>155</v>
      </c>
      <c r="GG7582" s="77" t="s">
        <v>490</v>
      </c>
      <c r="GH7582" s="77" t="s">
        <v>300</v>
      </c>
      <c r="GI7582" s="77">
        <v>2023</v>
      </c>
      <c r="GJ7582" s="77" t="s">
        <v>305</v>
      </c>
      <c r="GK7582" s="77">
        <v>233.23007680795499</v>
      </c>
      <c r="GL7582" s="77">
        <v>1759.53</v>
      </c>
      <c r="GM7582" s="77">
        <v>2023</v>
      </c>
      <c r="GN7582" s="77" t="s">
        <v>175</v>
      </c>
      <c r="GO7582" s="77">
        <v>0.13250000000000001</v>
      </c>
      <c r="GP7582" s="77">
        <v>3</v>
      </c>
      <c r="GQ7582" s="77">
        <v>0</v>
      </c>
      <c r="GR7582" s="77" t="s">
        <v>423</v>
      </c>
      <c r="GS7582" s="77">
        <v>0</v>
      </c>
      <c r="GT7582" s="77">
        <v>0</v>
      </c>
      <c r="GU7582" s="77">
        <v>0.1527377521613833</v>
      </c>
      <c r="GV7582" s="77">
        <v>35.62303766807382</v>
      </c>
      <c r="GW7582" s="77">
        <v>0.1527377521613833</v>
      </c>
      <c r="GX7582" s="77">
        <v>35.62303766807382</v>
      </c>
      <c r="GY7582" s="77">
        <v>0.1527377521613833</v>
      </c>
      <c r="GZ7582" s="77">
        <v>35.62303766807382</v>
      </c>
    </row>
    <row r="7583" spans="187:208" x14ac:dyDescent="0.25">
      <c r="GE7583" s="77" t="s">
        <v>425</v>
      </c>
      <c r="GF7583" s="77" t="s">
        <v>155</v>
      </c>
      <c r="GG7583" s="77" t="s">
        <v>490</v>
      </c>
      <c r="GH7583" s="77" t="s">
        <v>300</v>
      </c>
      <c r="GI7583" s="77">
        <v>2023</v>
      </c>
      <c r="GJ7583" s="77" t="s">
        <v>301</v>
      </c>
      <c r="GK7583" s="77">
        <v>8896.5159934292005</v>
      </c>
      <c r="GL7583" s="77">
        <v>1759.53</v>
      </c>
      <c r="GM7583" s="77">
        <v>2023</v>
      </c>
      <c r="GN7583" s="77" t="s">
        <v>175</v>
      </c>
      <c r="GO7583" s="77">
        <v>5.3000000000000005E-2</v>
      </c>
      <c r="GP7583" s="77">
        <v>3</v>
      </c>
      <c r="GQ7583" s="77">
        <v>0</v>
      </c>
      <c r="GR7583" s="77" t="s">
        <v>423</v>
      </c>
      <c r="GS7583" s="77">
        <v>0</v>
      </c>
      <c r="GT7583" s="77">
        <v>0</v>
      </c>
      <c r="GU7583" s="77">
        <v>5.5966209081309407E-2</v>
      </c>
      <c r="GV7583" s="77">
        <v>497.90427418347173</v>
      </c>
      <c r="GW7583" s="77">
        <v>5.5966209081309407E-2</v>
      </c>
      <c r="GX7583" s="77">
        <v>497.90427418347173</v>
      </c>
      <c r="GY7583" s="77">
        <v>5.5966209081309407E-2</v>
      </c>
      <c r="GZ7583" s="77">
        <v>497.90427418347173</v>
      </c>
    </row>
    <row r="7584" spans="187:208" x14ac:dyDescent="0.25">
      <c r="GE7584" s="77" t="s">
        <v>427</v>
      </c>
      <c r="GF7584" s="77" t="s">
        <v>155</v>
      </c>
      <c r="GG7584" s="77" t="s">
        <v>490</v>
      </c>
      <c r="GH7584" s="77" t="s">
        <v>300</v>
      </c>
      <c r="GI7584" s="77">
        <v>2023</v>
      </c>
      <c r="GJ7584" s="77" t="s">
        <v>303</v>
      </c>
      <c r="GK7584" s="77">
        <v>5534.8914862004722</v>
      </c>
      <c r="GL7584" s="77">
        <v>1759.53</v>
      </c>
      <c r="GM7584" s="77">
        <v>2023</v>
      </c>
      <c r="GN7584" s="77" t="s">
        <v>175</v>
      </c>
      <c r="GO7584" s="77">
        <v>5.3000000000000005E-2</v>
      </c>
      <c r="GP7584" s="77">
        <v>3</v>
      </c>
      <c r="GQ7584" s="77">
        <v>0</v>
      </c>
      <c r="GR7584" s="77" t="s">
        <v>423</v>
      </c>
      <c r="GS7584" s="77">
        <v>0</v>
      </c>
      <c r="GT7584" s="77">
        <v>0</v>
      </c>
      <c r="GU7584" s="77">
        <v>5.5966209081309407E-2</v>
      </c>
      <c r="GV7584" s="77">
        <v>309.76689415905497</v>
      </c>
      <c r="GW7584" s="77">
        <v>5.5966209081309407E-2</v>
      </c>
      <c r="GX7584" s="77">
        <v>309.76689415905497</v>
      </c>
      <c r="GY7584" s="77">
        <v>5.5966209081309407E-2</v>
      </c>
      <c r="GZ7584" s="77">
        <v>309.76689415905497</v>
      </c>
    </row>
    <row r="7585" spans="187:208" x14ac:dyDescent="0.25">
      <c r="GE7585" s="77" t="s">
        <v>422</v>
      </c>
      <c r="GF7585" s="77" t="s">
        <v>155</v>
      </c>
      <c r="GG7585" s="77" t="s">
        <v>490</v>
      </c>
      <c r="GH7585" s="77" t="s">
        <v>300</v>
      </c>
      <c r="GI7585" s="77">
        <v>2024</v>
      </c>
      <c r="GJ7585" s="77" t="s">
        <v>305</v>
      </c>
      <c r="GK7585" s="77">
        <v>233.23007680795499</v>
      </c>
      <c r="GL7585" s="77">
        <v>1759.53</v>
      </c>
      <c r="GM7585" s="77">
        <v>2024</v>
      </c>
      <c r="GN7585" s="77" t="s">
        <v>175</v>
      </c>
      <c r="GO7585" s="77">
        <v>0.13250000000000001</v>
      </c>
      <c r="GP7585" s="77">
        <v>3</v>
      </c>
      <c r="GQ7585" s="77">
        <v>0</v>
      </c>
      <c r="GR7585" s="77" t="s">
        <v>423</v>
      </c>
      <c r="GS7585" s="77">
        <v>0</v>
      </c>
      <c r="GT7585" s="77">
        <v>0</v>
      </c>
      <c r="GU7585" s="77">
        <v>0</v>
      </c>
      <c r="GV7585" s="77">
        <v>0</v>
      </c>
      <c r="GW7585" s="77">
        <v>0.1527377521613833</v>
      </c>
      <c r="GX7585" s="77">
        <v>35.62303766807382</v>
      </c>
      <c r="GY7585" s="77">
        <v>0.1527377521613833</v>
      </c>
      <c r="GZ7585" s="77">
        <v>35.62303766807382</v>
      </c>
    </row>
    <row r="7586" spans="187:208" x14ac:dyDescent="0.25">
      <c r="GE7586" s="77" t="s">
        <v>425</v>
      </c>
      <c r="GF7586" s="77" t="s">
        <v>155</v>
      </c>
      <c r="GG7586" s="77" t="s">
        <v>490</v>
      </c>
      <c r="GH7586" s="77" t="s">
        <v>300</v>
      </c>
      <c r="GI7586" s="77">
        <v>2024</v>
      </c>
      <c r="GJ7586" s="77" t="s">
        <v>301</v>
      </c>
      <c r="GK7586" s="77">
        <v>8896.5159934292005</v>
      </c>
      <c r="GL7586" s="77">
        <v>1759.53</v>
      </c>
      <c r="GM7586" s="77">
        <v>2024</v>
      </c>
      <c r="GN7586" s="77" t="s">
        <v>175</v>
      </c>
      <c r="GO7586" s="77">
        <v>5.3000000000000005E-2</v>
      </c>
      <c r="GP7586" s="77">
        <v>3</v>
      </c>
      <c r="GQ7586" s="77">
        <v>0</v>
      </c>
      <c r="GR7586" s="77" t="s">
        <v>423</v>
      </c>
      <c r="GS7586" s="77">
        <v>0</v>
      </c>
      <c r="GT7586" s="77">
        <v>0</v>
      </c>
      <c r="GU7586" s="77">
        <v>0</v>
      </c>
      <c r="GV7586" s="77">
        <v>0</v>
      </c>
      <c r="GW7586" s="77">
        <v>5.5966209081309407E-2</v>
      </c>
      <c r="GX7586" s="77">
        <v>497.90427418347173</v>
      </c>
      <c r="GY7586" s="77">
        <v>5.5966209081309407E-2</v>
      </c>
      <c r="GZ7586" s="77">
        <v>497.90427418347173</v>
      </c>
    </row>
    <row r="7587" spans="187:208" x14ac:dyDescent="0.25">
      <c r="GE7587" s="77" t="s">
        <v>427</v>
      </c>
      <c r="GF7587" s="77" t="s">
        <v>155</v>
      </c>
      <c r="GG7587" s="77" t="s">
        <v>490</v>
      </c>
      <c r="GH7587" s="77" t="s">
        <v>300</v>
      </c>
      <c r="GI7587" s="77">
        <v>2024</v>
      </c>
      <c r="GJ7587" s="77" t="s">
        <v>303</v>
      </c>
      <c r="GK7587" s="77">
        <v>5534.8914862004722</v>
      </c>
      <c r="GL7587" s="77">
        <v>1759.53</v>
      </c>
      <c r="GM7587" s="77">
        <v>2024</v>
      </c>
      <c r="GN7587" s="77" t="s">
        <v>175</v>
      </c>
      <c r="GO7587" s="77">
        <v>5.3000000000000005E-2</v>
      </c>
      <c r="GP7587" s="77">
        <v>3</v>
      </c>
      <c r="GQ7587" s="77">
        <v>0</v>
      </c>
      <c r="GR7587" s="77" t="s">
        <v>423</v>
      </c>
      <c r="GS7587" s="77">
        <v>0</v>
      </c>
      <c r="GT7587" s="77">
        <v>0</v>
      </c>
      <c r="GU7587" s="77">
        <v>0</v>
      </c>
      <c r="GV7587" s="77">
        <v>0</v>
      </c>
      <c r="GW7587" s="77">
        <v>5.5966209081309407E-2</v>
      </c>
      <c r="GX7587" s="77">
        <v>309.76689415905497</v>
      </c>
      <c r="GY7587" s="77">
        <v>5.5966209081309407E-2</v>
      </c>
      <c r="GZ7587" s="77">
        <v>309.76689415905497</v>
      </c>
    </row>
    <row r="7588" spans="187:208" x14ac:dyDescent="0.25">
      <c r="GE7588" s="77" t="s">
        <v>422</v>
      </c>
      <c r="GF7588" s="77" t="s">
        <v>155</v>
      </c>
      <c r="GG7588" s="77" t="s">
        <v>490</v>
      </c>
      <c r="GH7588" s="77" t="s">
        <v>300</v>
      </c>
      <c r="GI7588" s="77">
        <v>2025</v>
      </c>
      <c r="GJ7588" s="77" t="s">
        <v>305</v>
      </c>
      <c r="GK7588" s="77">
        <v>233.23007680795499</v>
      </c>
      <c r="GL7588" s="77">
        <v>1759.53</v>
      </c>
      <c r="GM7588" s="77">
        <v>2025</v>
      </c>
      <c r="GN7588" s="77" t="s">
        <v>175</v>
      </c>
      <c r="GO7588" s="77">
        <v>0.13250000000000001</v>
      </c>
      <c r="GP7588" s="77">
        <v>3</v>
      </c>
      <c r="GQ7588" s="77">
        <v>0</v>
      </c>
      <c r="GR7588" s="77" t="s">
        <v>423</v>
      </c>
      <c r="GS7588" s="77">
        <v>0</v>
      </c>
      <c r="GT7588" s="77">
        <v>0</v>
      </c>
      <c r="GU7588" s="77">
        <v>0</v>
      </c>
      <c r="GV7588" s="77">
        <v>0</v>
      </c>
      <c r="GW7588" s="77">
        <v>0</v>
      </c>
      <c r="GX7588" s="77">
        <v>0</v>
      </c>
      <c r="GY7588" s="77">
        <v>0.1527377521613833</v>
      </c>
      <c r="GZ7588" s="77">
        <v>35.62303766807382</v>
      </c>
    </row>
    <row r="7589" spans="187:208" x14ac:dyDescent="0.25">
      <c r="GE7589" s="77" t="s">
        <v>425</v>
      </c>
      <c r="GF7589" s="77" t="s">
        <v>155</v>
      </c>
      <c r="GG7589" s="77" t="s">
        <v>490</v>
      </c>
      <c r="GH7589" s="77" t="s">
        <v>300</v>
      </c>
      <c r="GI7589" s="77">
        <v>2025</v>
      </c>
      <c r="GJ7589" s="77" t="s">
        <v>301</v>
      </c>
      <c r="GK7589" s="77">
        <v>8896.5159934292005</v>
      </c>
      <c r="GL7589" s="77">
        <v>1759.53</v>
      </c>
      <c r="GM7589" s="77">
        <v>2025</v>
      </c>
      <c r="GN7589" s="77" t="s">
        <v>175</v>
      </c>
      <c r="GO7589" s="77">
        <v>5.3000000000000005E-2</v>
      </c>
      <c r="GP7589" s="77">
        <v>3</v>
      </c>
      <c r="GQ7589" s="77">
        <v>0</v>
      </c>
      <c r="GR7589" s="77" t="s">
        <v>423</v>
      </c>
      <c r="GS7589" s="77">
        <v>0</v>
      </c>
      <c r="GT7589" s="77">
        <v>0</v>
      </c>
      <c r="GU7589" s="77">
        <v>0</v>
      </c>
      <c r="GV7589" s="77">
        <v>0</v>
      </c>
      <c r="GW7589" s="77">
        <v>0</v>
      </c>
      <c r="GX7589" s="77">
        <v>0</v>
      </c>
      <c r="GY7589" s="77">
        <v>5.5966209081309407E-2</v>
      </c>
      <c r="GZ7589" s="77">
        <v>497.90427418347173</v>
      </c>
    </row>
    <row r="7590" spans="187:208" x14ac:dyDescent="0.25">
      <c r="GE7590" s="77" t="s">
        <v>427</v>
      </c>
      <c r="GF7590" s="77" t="s">
        <v>155</v>
      </c>
      <c r="GG7590" s="77" t="s">
        <v>490</v>
      </c>
      <c r="GH7590" s="77" t="s">
        <v>300</v>
      </c>
      <c r="GI7590" s="77">
        <v>2025</v>
      </c>
      <c r="GJ7590" s="77" t="s">
        <v>303</v>
      </c>
      <c r="GK7590" s="77">
        <v>5534.8914862004722</v>
      </c>
      <c r="GL7590" s="77">
        <v>1759.53</v>
      </c>
      <c r="GM7590" s="77">
        <v>2025</v>
      </c>
      <c r="GN7590" s="77" t="s">
        <v>175</v>
      </c>
      <c r="GO7590" s="77">
        <v>5.3000000000000005E-2</v>
      </c>
      <c r="GP7590" s="77">
        <v>3</v>
      </c>
      <c r="GQ7590" s="77">
        <v>0</v>
      </c>
      <c r="GR7590" s="77" t="s">
        <v>423</v>
      </c>
      <c r="GS7590" s="77">
        <v>0</v>
      </c>
      <c r="GT7590" s="77">
        <v>0</v>
      </c>
      <c r="GU7590" s="77">
        <v>0</v>
      </c>
      <c r="GV7590" s="77">
        <v>0</v>
      </c>
      <c r="GW7590" s="77">
        <v>0</v>
      </c>
      <c r="GX7590" s="77">
        <v>0</v>
      </c>
      <c r="GY7590" s="77">
        <v>5.5966209081309407E-2</v>
      </c>
      <c r="GZ7590" s="77">
        <v>309.76689415905497</v>
      </c>
    </row>
    <row r="7591" spans="187:208" x14ac:dyDescent="0.25">
      <c r="GE7591" s="77" t="s">
        <v>422</v>
      </c>
      <c r="GF7591" s="77" t="s">
        <v>155</v>
      </c>
      <c r="GG7591" s="77" t="s">
        <v>490</v>
      </c>
      <c r="GH7591" s="77" t="s">
        <v>432</v>
      </c>
      <c r="GI7591" s="77">
        <v>2021</v>
      </c>
      <c r="GJ7591" s="77" t="s">
        <v>305</v>
      </c>
      <c r="GK7591" s="77">
        <v>222.22942162784571</v>
      </c>
      <c r="GL7591" s="77">
        <v>1759.53</v>
      </c>
      <c r="GM7591" s="77">
        <v>2021</v>
      </c>
      <c r="GN7591" s="77" t="s">
        <v>175</v>
      </c>
      <c r="GO7591" s="77">
        <v>0.13250000000000001</v>
      </c>
      <c r="GP7591" s="77">
        <v>3</v>
      </c>
      <c r="GQ7591" s="77">
        <v>0</v>
      </c>
      <c r="GR7591" s="77" t="s">
        <v>423</v>
      </c>
      <c r="GS7591" s="77">
        <v>0.1527377521613833</v>
      </c>
      <c r="GT7591" s="77">
        <v>33.942822323561451</v>
      </c>
      <c r="GU7591" s="77">
        <v>0.1527377521613833</v>
      </c>
      <c r="GV7591" s="77">
        <v>33.942822323561451</v>
      </c>
      <c r="GW7591" s="77">
        <v>0</v>
      </c>
      <c r="GX7591" s="77">
        <v>0</v>
      </c>
      <c r="GY7591" s="77">
        <v>0</v>
      </c>
      <c r="GZ7591" s="77">
        <v>0</v>
      </c>
    </row>
    <row r="7592" spans="187:208" x14ac:dyDescent="0.25">
      <c r="GE7592" s="77" t="s">
        <v>425</v>
      </c>
      <c r="GF7592" s="77" t="s">
        <v>155</v>
      </c>
      <c r="GG7592" s="77" t="s">
        <v>490</v>
      </c>
      <c r="GH7592" s="77" t="s">
        <v>432</v>
      </c>
      <c r="GI7592" s="77">
        <v>2021</v>
      </c>
      <c r="GJ7592" s="77" t="s">
        <v>301</v>
      </c>
      <c r="GK7592" s="77">
        <v>8585.7228092485311</v>
      </c>
      <c r="GL7592" s="77">
        <v>1759.53</v>
      </c>
      <c r="GM7592" s="77">
        <v>2021</v>
      </c>
      <c r="GN7592" s="77" t="s">
        <v>175</v>
      </c>
      <c r="GO7592" s="77">
        <v>5.3000000000000005E-2</v>
      </c>
      <c r="GP7592" s="77">
        <v>3</v>
      </c>
      <c r="GQ7592" s="77">
        <v>0</v>
      </c>
      <c r="GR7592" s="77" t="s">
        <v>423</v>
      </c>
      <c r="GS7592" s="77">
        <v>5.5966209081309407E-2</v>
      </c>
      <c r="GT7592" s="77">
        <v>480.51035785657047</v>
      </c>
      <c r="GU7592" s="77">
        <v>5.5966209081309407E-2</v>
      </c>
      <c r="GV7592" s="77">
        <v>480.51035785657047</v>
      </c>
      <c r="GW7592" s="77">
        <v>0</v>
      </c>
      <c r="GX7592" s="77">
        <v>0</v>
      </c>
      <c r="GY7592" s="77">
        <v>0</v>
      </c>
      <c r="GZ7592" s="77">
        <v>0</v>
      </c>
    </row>
    <row r="7593" spans="187:208" x14ac:dyDescent="0.25">
      <c r="GE7593" s="77" t="s">
        <v>422</v>
      </c>
      <c r="GF7593" s="77" t="s">
        <v>155</v>
      </c>
      <c r="GG7593" s="77" t="s">
        <v>490</v>
      </c>
      <c r="GH7593" s="77" t="s">
        <v>432</v>
      </c>
      <c r="GI7593" s="77">
        <v>2022</v>
      </c>
      <c r="GJ7593" s="77" t="s">
        <v>305</v>
      </c>
      <c r="GK7593" s="77">
        <v>222.22942162784571</v>
      </c>
      <c r="GL7593" s="77">
        <v>1759.53</v>
      </c>
      <c r="GM7593" s="77">
        <v>2022</v>
      </c>
      <c r="GN7593" s="77" t="s">
        <v>175</v>
      </c>
      <c r="GO7593" s="77">
        <v>0.13250000000000001</v>
      </c>
      <c r="GP7593" s="77">
        <v>3</v>
      </c>
      <c r="GQ7593" s="77">
        <v>0</v>
      </c>
      <c r="GR7593" s="77" t="s">
        <v>423</v>
      </c>
      <c r="GS7593" s="77">
        <v>0.1527377521613833</v>
      </c>
      <c r="GT7593" s="77">
        <v>33.942822323561451</v>
      </c>
      <c r="GU7593" s="77">
        <v>0.1527377521613833</v>
      </c>
      <c r="GV7593" s="77">
        <v>33.942822323561451</v>
      </c>
      <c r="GW7593" s="77">
        <v>0.1527377521613833</v>
      </c>
      <c r="GX7593" s="77">
        <v>33.942822323561451</v>
      </c>
      <c r="GY7593" s="77">
        <v>0</v>
      </c>
      <c r="GZ7593" s="77">
        <v>0</v>
      </c>
    </row>
    <row r="7594" spans="187:208" x14ac:dyDescent="0.25">
      <c r="GE7594" s="77" t="s">
        <v>425</v>
      </c>
      <c r="GF7594" s="77" t="s">
        <v>155</v>
      </c>
      <c r="GG7594" s="77" t="s">
        <v>490</v>
      </c>
      <c r="GH7594" s="77" t="s">
        <v>432</v>
      </c>
      <c r="GI7594" s="77">
        <v>2022</v>
      </c>
      <c r="GJ7594" s="77" t="s">
        <v>301</v>
      </c>
      <c r="GK7594" s="77">
        <v>8585.7228092485311</v>
      </c>
      <c r="GL7594" s="77">
        <v>1759.53</v>
      </c>
      <c r="GM7594" s="77">
        <v>2022</v>
      </c>
      <c r="GN7594" s="77" t="s">
        <v>175</v>
      </c>
      <c r="GO7594" s="77">
        <v>5.3000000000000005E-2</v>
      </c>
      <c r="GP7594" s="77">
        <v>3</v>
      </c>
      <c r="GQ7594" s="77">
        <v>0</v>
      </c>
      <c r="GR7594" s="77" t="s">
        <v>423</v>
      </c>
      <c r="GS7594" s="77">
        <v>5.5966209081309407E-2</v>
      </c>
      <c r="GT7594" s="77">
        <v>480.51035785657047</v>
      </c>
      <c r="GU7594" s="77">
        <v>5.5966209081309407E-2</v>
      </c>
      <c r="GV7594" s="77">
        <v>480.51035785657047</v>
      </c>
      <c r="GW7594" s="77">
        <v>5.5966209081309407E-2</v>
      </c>
      <c r="GX7594" s="77">
        <v>480.51035785657047</v>
      </c>
      <c r="GY7594" s="77">
        <v>0</v>
      </c>
      <c r="GZ7594" s="77">
        <v>0</v>
      </c>
    </row>
    <row r="7595" spans="187:208" x14ac:dyDescent="0.25">
      <c r="GE7595" s="77" t="s">
        <v>422</v>
      </c>
      <c r="GF7595" s="77" t="s">
        <v>155</v>
      </c>
      <c r="GG7595" s="77" t="s">
        <v>490</v>
      </c>
      <c r="GH7595" s="77" t="s">
        <v>432</v>
      </c>
      <c r="GI7595" s="77">
        <v>2023</v>
      </c>
      <c r="GJ7595" s="77" t="s">
        <v>305</v>
      </c>
      <c r="GK7595" s="77">
        <v>233.23007680795499</v>
      </c>
      <c r="GL7595" s="77">
        <v>1759.53</v>
      </c>
      <c r="GM7595" s="77">
        <v>2023</v>
      </c>
      <c r="GN7595" s="77" t="s">
        <v>175</v>
      </c>
      <c r="GO7595" s="77">
        <v>0.13250000000000001</v>
      </c>
      <c r="GP7595" s="77">
        <v>3</v>
      </c>
      <c r="GQ7595" s="77">
        <v>0</v>
      </c>
      <c r="GR7595" s="77" t="s">
        <v>423</v>
      </c>
      <c r="GS7595" s="77">
        <v>0</v>
      </c>
      <c r="GT7595" s="77">
        <v>0</v>
      </c>
      <c r="GU7595" s="77">
        <v>0.1527377521613833</v>
      </c>
      <c r="GV7595" s="77">
        <v>35.62303766807382</v>
      </c>
      <c r="GW7595" s="77">
        <v>0.1527377521613833</v>
      </c>
      <c r="GX7595" s="77">
        <v>35.62303766807382</v>
      </c>
      <c r="GY7595" s="77">
        <v>0.1527377521613833</v>
      </c>
      <c r="GZ7595" s="77">
        <v>35.62303766807382</v>
      </c>
    </row>
    <row r="7596" spans="187:208" x14ac:dyDescent="0.25">
      <c r="GE7596" s="77" t="s">
        <v>425</v>
      </c>
      <c r="GF7596" s="77" t="s">
        <v>155</v>
      </c>
      <c r="GG7596" s="77" t="s">
        <v>490</v>
      </c>
      <c r="GH7596" s="77" t="s">
        <v>432</v>
      </c>
      <c r="GI7596" s="77">
        <v>2023</v>
      </c>
      <c r="GJ7596" s="77" t="s">
        <v>301</v>
      </c>
      <c r="GK7596" s="77">
        <v>8896.5159934292005</v>
      </c>
      <c r="GL7596" s="77">
        <v>1759.53</v>
      </c>
      <c r="GM7596" s="77">
        <v>2023</v>
      </c>
      <c r="GN7596" s="77" t="s">
        <v>175</v>
      </c>
      <c r="GO7596" s="77">
        <v>5.3000000000000005E-2</v>
      </c>
      <c r="GP7596" s="77">
        <v>3</v>
      </c>
      <c r="GQ7596" s="77">
        <v>0</v>
      </c>
      <c r="GR7596" s="77" t="s">
        <v>423</v>
      </c>
      <c r="GS7596" s="77">
        <v>0</v>
      </c>
      <c r="GT7596" s="77">
        <v>0</v>
      </c>
      <c r="GU7596" s="77">
        <v>5.5966209081309407E-2</v>
      </c>
      <c r="GV7596" s="77">
        <v>497.90427418347173</v>
      </c>
      <c r="GW7596" s="77">
        <v>5.5966209081309407E-2</v>
      </c>
      <c r="GX7596" s="77">
        <v>497.90427418347173</v>
      </c>
      <c r="GY7596" s="77">
        <v>5.5966209081309407E-2</v>
      </c>
      <c r="GZ7596" s="77">
        <v>497.90427418347173</v>
      </c>
    </row>
    <row r="7597" spans="187:208" x14ac:dyDescent="0.25">
      <c r="GE7597" s="77" t="s">
        <v>422</v>
      </c>
      <c r="GF7597" s="77" t="s">
        <v>155</v>
      </c>
      <c r="GG7597" s="77" t="s">
        <v>490</v>
      </c>
      <c r="GH7597" s="77" t="s">
        <v>432</v>
      </c>
      <c r="GI7597" s="77">
        <v>2024</v>
      </c>
      <c r="GJ7597" s="77" t="s">
        <v>305</v>
      </c>
      <c r="GK7597" s="77">
        <v>233.23007680795499</v>
      </c>
      <c r="GL7597" s="77">
        <v>1759.53</v>
      </c>
      <c r="GM7597" s="77">
        <v>2024</v>
      </c>
      <c r="GN7597" s="77" t="s">
        <v>175</v>
      </c>
      <c r="GO7597" s="77">
        <v>0.13250000000000001</v>
      </c>
      <c r="GP7597" s="77">
        <v>3</v>
      </c>
      <c r="GQ7597" s="77">
        <v>0</v>
      </c>
      <c r="GR7597" s="77" t="s">
        <v>423</v>
      </c>
      <c r="GS7597" s="77">
        <v>0</v>
      </c>
      <c r="GT7597" s="77">
        <v>0</v>
      </c>
      <c r="GU7597" s="77">
        <v>0</v>
      </c>
      <c r="GV7597" s="77">
        <v>0</v>
      </c>
      <c r="GW7597" s="77">
        <v>0.1527377521613833</v>
      </c>
      <c r="GX7597" s="77">
        <v>35.62303766807382</v>
      </c>
      <c r="GY7597" s="77">
        <v>0.1527377521613833</v>
      </c>
      <c r="GZ7597" s="77">
        <v>35.62303766807382</v>
      </c>
    </row>
    <row r="7598" spans="187:208" x14ac:dyDescent="0.25">
      <c r="GE7598" s="77" t="s">
        <v>425</v>
      </c>
      <c r="GF7598" s="77" t="s">
        <v>155</v>
      </c>
      <c r="GG7598" s="77" t="s">
        <v>490</v>
      </c>
      <c r="GH7598" s="77" t="s">
        <v>432</v>
      </c>
      <c r="GI7598" s="77">
        <v>2024</v>
      </c>
      <c r="GJ7598" s="77" t="s">
        <v>301</v>
      </c>
      <c r="GK7598" s="77">
        <v>8896.5159934292005</v>
      </c>
      <c r="GL7598" s="77">
        <v>1759.53</v>
      </c>
      <c r="GM7598" s="77">
        <v>2024</v>
      </c>
      <c r="GN7598" s="77" t="s">
        <v>175</v>
      </c>
      <c r="GO7598" s="77">
        <v>5.3000000000000005E-2</v>
      </c>
      <c r="GP7598" s="77">
        <v>3</v>
      </c>
      <c r="GQ7598" s="77">
        <v>0</v>
      </c>
      <c r="GR7598" s="77" t="s">
        <v>423</v>
      </c>
      <c r="GS7598" s="77">
        <v>0</v>
      </c>
      <c r="GT7598" s="77">
        <v>0</v>
      </c>
      <c r="GU7598" s="77">
        <v>0</v>
      </c>
      <c r="GV7598" s="77">
        <v>0</v>
      </c>
      <c r="GW7598" s="77">
        <v>5.5966209081309407E-2</v>
      </c>
      <c r="GX7598" s="77">
        <v>497.90427418347173</v>
      </c>
      <c r="GY7598" s="77">
        <v>5.5966209081309407E-2</v>
      </c>
      <c r="GZ7598" s="77">
        <v>497.90427418347173</v>
      </c>
    </row>
    <row r="7599" spans="187:208" x14ac:dyDescent="0.25">
      <c r="GE7599" s="77" t="s">
        <v>422</v>
      </c>
      <c r="GF7599" s="77" t="s">
        <v>155</v>
      </c>
      <c r="GG7599" s="77" t="s">
        <v>490</v>
      </c>
      <c r="GH7599" s="77" t="s">
        <v>432</v>
      </c>
      <c r="GI7599" s="77">
        <v>2025</v>
      </c>
      <c r="GJ7599" s="77" t="s">
        <v>305</v>
      </c>
      <c r="GK7599" s="77">
        <v>233.23007680795499</v>
      </c>
      <c r="GL7599" s="77">
        <v>1759.53</v>
      </c>
      <c r="GM7599" s="77">
        <v>2025</v>
      </c>
      <c r="GN7599" s="77" t="s">
        <v>175</v>
      </c>
      <c r="GO7599" s="77">
        <v>0.13250000000000001</v>
      </c>
      <c r="GP7599" s="77">
        <v>3</v>
      </c>
      <c r="GQ7599" s="77">
        <v>0</v>
      </c>
      <c r="GR7599" s="77" t="s">
        <v>423</v>
      </c>
      <c r="GS7599" s="77">
        <v>0</v>
      </c>
      <c r="GT7599" s="77">
        <v>0</v>
      </c>
      <c r="GU7599" s="77">
        <v>0</v>
      </c>
      <c r="GV7599" s="77">
        <v>0</v>
      </c>
      <c r="GW7599" s="77">
        <v>0</v>
      </c>
      <c r="GX7599" s="77">
        <v>0</v>
      </c>
      <c r="GY7599" s="77">
        <v>0.1527377521613833</v>
      </c>
      <c r="GZ7599" s="77">
        <v>35.62303766807382</v>
      </c>
    </row>
    <row r="7600" spans="187:208" x14ac:dyDescent="0.25">
      <c r="GE7600" s="77" t="s">
        <v>425</v>
      </c>
      <c r="GF7600" s="77" t="s">
        <v>155</v>
      </c>
      <c r="GG7600" s="77" t="s">
        <v>490</v>
      </c>
      <c r="GH7600" s="77" t="s">
        <v>432</v>
      </c>
      <c r="GI7600" s="77">
        <v>2025</v>
      </c>
      <c r="GJ7600" s="77" t="s">
        <v>301</v>
      </c>
      <c r="GK7600" s="77">
        <v>8896.5159934292005</v>
      </c>
      <c r="GL7600" s="77">
        <v>1759.53</v>
      </c>
      <c r="GM7600" s="77">
        <v>2025</v>
      </c>
      <c r="GN7600" s="77" t="s">
        <v>175</v>
      </c>
      <c r="GO7600" s="77">
        <v>5.3000000000000005E-2</v>
      </c>
      <c r="GP7600" s="77">
        <v>3</v>
      </c>
      <c r="GQ7600" s="77">
        <v>0</v>
      </c>
      <c r="GR7600" s="77" t="s">
        <v>423</v>
      </c>
      <c r="GS7600" s="77">
        <v>0</v>
      </c>
      <c r="GT7600" s="77">
        <v>0</v>
      </c>
      <c r="GU7600" s="77">
        <v>0</v>
      </c>
      <c r="GV7600" s="77">
        <v>0</v>
      </c>
      <c r="GW7600" s="77">
        <v>0</v>
      </c>
      <c r="GX7600" s="77">
        <v>0</v>
      </c>
      <c r="GY7600" s="77">
        <v>5.5966209081309407E-2</v>
      </c>
      <c r="GZ7600" s="77">
        <v>497.90427418347173</v>
      </c>
    </row>
    <row r="7601" spans="187:208" x14ac:dyDescent="0.25">
      <c r="GE7601" s="77" t="s">
        <v>422</v>
      </c>
      <c r="GF7601" s="77" t="s">
        <v>155</v>
      </c>
      <c r="GG7601" s="77" t="s">
        <v>490</v>
      </c>
      <c r="GH7601" s="77" t="s">
        <v>439</v>
      </c>
      <c r="GI7601" s="77">
        <v>2021</v>
      </c>
      <c r="GJ7601" s="77" t="s">
        <v>305</v>
      </c>
      <c r="GK7601" s="77">
        <v>0.69641821681222771</v>
      </c>
      <c r="GL7601" s="77">
        <v>1759.53</v>
      </c>
      <c r="GM7601" s="77">
        <v>2021</v>
      </c>
      <c r="GN7601" s="77" t="s">
        <v>175</v>
      </c>
      <c r="GO7601" s="77">
        <v>0.13250000000000001</v>
      </c>
      <c r="GP7601" s="77">
        <v>3</v>
      </c>
      <c r="GQ7601" s="77">
        <v>0</v>
      </c>
      <c r="GR7601" s="77" t="s">
        <v>423</v>
      </c>
      <c r="GS7601" s="77">
        <v>0.1527377521613833</v>
      </c>
      <c r="GT7601" s="77">
        <v>0.10636935300013854</v>
      </c>
      <c r="GU7601" s="77">
        <v>0.1527377521613833</v>
      </c>
      <c r="GV7601" s="77">
        <v>0.10636935300013854</v>
      </c>
      <c r="GW7601" s="77">
        <v>0</v>
      </c>
      <c r="GX7601" s="77">
        <v>0</v>
      </c>
      <c r="GY7601" s="77">
        <v>0</v>
      </c>
      <c r="GZ7601" s="77">
        <v>0</v>
      </c>
    </row>
    <row r="7602" spans="187:208" x14ac:dyDescent="0.25">
      <c r="GE7602" s="77" t="s">
        <v>425</v>
      </c>
      <c r="GF7602" s="77" t="s">
        <v>155</v>
      </c>
      <c r="GG7602" s="77" t="s">
        <v>490</v>
      </c>
      <c r="GH7602" s="77" t="s">
        <v>439</v>
      </c>
      <c r="GI7602" s="77">
        <v>2021</v>
      </c>
      <c r="GJ7602" s="77" t="s">
        <v>301</v>
      </c>
      <c r="GK7602" s="77">
        <v>2.9419641522810451</v>
      </c>
      <c r="GL7602" s="77">
        <v>1759.53</v>
      </c>
      <c r="GM7602" s="77">
        <v>2021</v>
      </c>
      <c r="GN7602" s="77" t="s">
        <v>175</v>
      </c>
      <c r="GO7602" s="77">
        <v>5.3000000000000005E-2</v>
      </c>
      <c r="GP7602" s="77">
        <v>3</v>
      </c>
      <c r="GQ7602" s="77">
        <v>0</v>
      </c>
      <c r="GR7602" s="77" t="s">
        <v>423</v>
      </c>
      <c r="GS7602" s="77">
        <v>5.5966209081309407E-2</v>
      </c>
      <c r="GT7602" s="77">
        <v>0.16465058085627815</v>
      </c>
      <c r="GU7602" s="77">
        <v>5.5966209081309407E-2</v>
      </c>
      <c r="GV7602" s="77">
        <v>0.16465058085627815</v>
      </c>
      <c r="GW7602" s="77">
        <v>0</v>
      </c>
      <c r="GX7602" s="77">
        <v>0</v>
      </c>
      <c r="GY7602" s="77">
        <v>0</v>
      </c>
      <c r="GZ7602" s="77">
        <v>0</v>
      </c>
    </row>
    <row r="7603" spans="187:208" x14ac:dyDescent="0.25">
      <c r="GE7603" s="77" t="s">
        <v>427</v>
      </c>
      <c r="GF7603" s="77" t="s">
        <v>155</v>
      </c>
      <c r="GG7603" s="77" t="s">
        <v>490</v>
      </c>
      <c r="GH7603" s="77" t="s">
        <v>439</v>
      </c>
      <c r="GI7603" s="77">
        <v>2021</v>
      </c>
      <c r="GJ7603" s="77" t="s">
        <v>303</v>
      </c>
      <c r="GK7603" s="77">
        <v>1.602175962208306</v>
      </c>
      <c r="GL7603" s="77">
        <v>1759.53</v>
      </c>
      <c r="GM7603" s="77">
        <v>2021</v>
      </c>
      <c r="GN7603" s="77" t="s">
        <v>175</v>
      </c>
      <c r="GO7603" s="77">
        <v>5.3000000000000005E-2</v>
      </c>
      <c r="GP7603" s="77">
        <v>3</v>
      </c>
      <c r="GQ7603" s="77">
        <v>0</v>
      </c>
      <c r="GR7603" s="77" t="s">
        <v>423</v>
      </c>
      <c r="GS7603" s="77">
        <v>5.5966209081309407E-2</v>
      </c>
      <c r="GT7603" s="77">
        <v>8.9667714885998132E-2</v>
      </c>
      <c r="GU7603" s="77">
        <v>5.5966209081309407E-2</v>
      </c>
      <c r="GV7603" s="77">
        <v>8.9667714885998132E-2</v>
      </c>
      <c r="GW7603" s="77">
        <v>0</v>
      </c>
      <c r="GX7603" s="77">
        <v>0</v>
      </c>
      <c r="GY7603" s="77">
        <v>0</v>
      </c>
      <c r="GZ7603" s="77">
        <v>0</v>
      </c>
    </row>
    <row r="7604" spans="187:208" x14ac:dyDescent="0.25">
      <c r="GE7604" s="77" t="s">
        <v>422</v>
      </c>
      <c r="GF7604" s="77" t="s">
        <v>155</v>
      </c>
      <c r="GG7604" s="77" t="s">
        <v>490</v>
      </c>
      <c r="GH7604" s="77" t="s">
        <v>439</v>
      </c>
      <c r="GI7604" s="77">
        <v>2022</v>
      </c>
      <c r="GJ7604" s="77" t="s">
        <v>305</v>
      </c>
      <c r="GK7604" s="77">
        <v>0.69641821681222771</v>
      </c>
      <c r="GL7604" s="77">
        <v>1759.53</v>
      </c>
      <c r="GM7604" s="77">
        <v>2022</v>
      </c>
      <c r="GN7604" s="77" t="s">
        <v>175</v>
      </c>
      <c r="GO7604" s="77">
        <v>0.13250000000000001</v>
      </c>
      <c r="GP7604" s="77">
        <v>3</v>
      </c>
      <c r="GQ7604" s="77">
        <v>0</v>
      </c>
      <c r="GR7604" s="77" t="s">
        <v>423</v>
      </c>
      <c r="GS7604" s="77">
        <v>0.1527377521613833</v>
      </c>
      <c r="GT7604" s="77">
        <v>0.10636935300013854</v>
      </c>
      <c r="GU7604" s="77">
        <v>0.1527377521613833</v>
      </c>
      <c r="GV7604" s="77">
        <v>0.10636935300013854</v>
      </c>
      <c r="GW7604" s="77">
        <v>0.1527377521613833</v>
      </c>
      <c r="GX7604" s="77">
        <v>0.10636935300013854</v>
      </c>
      <c r="GY7604" s="77">
        <v>0</v>
      </c>
      <c r="GZ7604" s="77">
        <v>0</v>
      </c>
    </row>
    <row r="7605" spans="187:208" x14ac:dyDescent="0.25">
      <c r="GE7605" s="77" t="s">
        <v>425</v>
      </c>
      <c r="GF7605" s="77" t="s">
        <v>155</v>
      </c>
      <c r="GG7605" s="77" t="s">
        <v>490</v>
      </c>
      <c r="GH7605" s="77" t="s">
        <v>439</v>
      </c>
      <c r="GI7605" s="77">
        <v>2022</v>
      </c>
      <c r="GJ7605" s="77" t="s">
        <v>301</v>
      </c>
      <c r="GK7605" s="77">
        <v>2.9419641522810451</v>
      </c>
      <c r="GL7605" s="77">
        <v>1759.53</v>
      </c>
      <c r="GM7605" s="77">
        <v>2022</v>
      </c>
      <c r="GN7605" s="77" t="s">
        <v>175</v>
      </c>
      <c r="GO7605" s="77">
        <v>5.3000000000000005E-2</v>
      </c>
      <c r="GP7605" s="77">
        <v>3</v>
      </c>
      <c r="GQ7605" s="77">
        <v>0</v>
      </c>
      <c r="GR7605" s="77" t="s">
        <v>423</v>
      </c>
      <c r="GS7605" s="77">
        <v>5.5966209081309407E-2</v>
      </c>
      <c r="GT7605" s="77">
        <v>0.16465058085627815</v>
      </c>
      <c r="GU7605" s="77">
        <v>5.5966209081309407E-2</v>
      </c>
      <c r="GV7605" s="77">
        <v>0.16465058085627815</v>
      </c>
      <c r="GW7605" s="77">
        <v>5.5966209081309407E-2</v>
      </c>
      <c r="GX7605" s="77">
        <v>0.16465058085627815</v>
      </c>
      <c r="GY7605" s="77">
        <v>0</v>
      </c>
      <c r="GZ7605" s="77">
        <v>0</v>
      </c>
    </row>
    <row r="7606" spans="187:208" x14ac:dyDescent="0.25">
      <c r="GE7606" s="77" t="s">
        <v>427</v>
      </c>
      <c r="GF7606" s="77" t="s">
        <v>155</v>
      </c>
      <c r="GG7606" s="77" t="s">
        <v>490</v>
      </c>
      <c r="GH7606" s="77" t="s">
        <v>439</v>
      </c>
      <c r="GI7606" s="77">
        <v>2022</v>
      </c>
      <c r="GJ7606" s="77" t="s">
        <v>303</v>
      </c>
      <c r="GK7606" s="77">
        <v>1.602175962208306</v>
      </c>
      <c r="GL7606" s="77">
        <v>1759.53</v>
      </c>
      <c r="GM7606" s="77">
        <v>2022</v>
      </c>
      <c r="GN7606" s="77" t="s">
        <v>175</v>
      </c>
      <c r="GO7606" s="77">
        <v>5.3000000000000005E-2</v>
      </c>
      <c r="GP7606" s="77">
        <v>3</v>
      </c>
      <c r="GQ7606" s="77">
        <v>0</v>
      </c>
      <c r="GR7606" s="77" t="s">
        <v>423</v>
      </c>
      <c r="GS7606" s="77">
        <v>5.5966209081309407E-2</v>
      </c>
      <c r="GT7606" s="77">
        <v>8.9667714885998132E-2</v>
      </c>
      <c r="GU7606" s="77">
        <v>5.5966209081309407E-2</v>
      </c>
      <c r="GV7606" s="77">
        <v>8.9667714885998132E-2</v>
      </c>
      <c r="GW7606" s="77">
        <v>5.5966209081309407E-2</v>
      </c>
      <c r="GX7606" s="77">
        <v>8.9667714885998132E-2</v>
      </c>
      <c r="GY7606" s="77">
        <v>0</v>
      </c>
      <c r="GZ7606" s="77">
        <v>0</v>
      </c>
    </row>
    <row r="7607" spans="187:208" x14ac:dyDescent="0.25">
      <c r="GE7607" s="77" t="s">
        <v>422</v>
      </c>
      <c r="GF7607" s="77" t="s">
        <v>155</v>
      </c>
      <c r="GG7607" s="77" t="s">
        <v>490</v>
      </c>
      <c r="GH7607" s="77" t="s">
        <v>439</v>
      </c>
      <c r="GI7607" s="77">
        <v>2023</v>
      </c>
      <c r="GJ7607" s="77" t="s">
        <v>305</v>
      </c>
      <c r="GK7607" s="77">
        <v>0.71896016785821082</v>
      </c>
      <c r="GL7607" s="77">
        <v>1759.53</v>
      </c>
      <c r="GM7607" s="77">
        <v>2023</v>
      </c>
      <c r="GN7607" s="77" t="s">
        <v>175</v>
      </c>
      <c r="GO7607" s="77">
        <v>0.13250000000000001</v>
      </c>
      <c r="GP7607" s="77">
        <v>3</v>
      </c>
      <c r="GQ7607" s="77">
        <v>0</v>
      </c>
      <c r="GR7607" s="77" t="s">
        <v>423</v>
      </c>
      <c r="GS7607" s="77">
        <v>0</v>
      </c>
      <c r="GT7607" s="77">
        <v>0</v>
      </c>
      <c r="GU7607" s="77">
        <v>0.1527377521613833</v>
      </c>
      <c r="GV7607" s="77">
        <v>0.10981235993223394</v>
      </c>
      <c r="GW7607" s="77">
        <v>0.1527377521613833</v>
      </c>
      <c r="GX7607" s="77">
        <v>0.10981235993223394</v>
      </c>
      <c r="GY7607" s="77">
        <v>0.1527377521613833</v>
      </c>
      <c r="GZ7607" s="77">
        <v>0.10981235993223394</v>
      </c>
    </row>
    <row r="7608" spans="187:208" x14ac:dyDescent="0.25">
      <c r="GE7608" s="77" t="s">
        <v>425</v>
      </c>
      <c r="GF7608" s="77" t="s">
        <v>155</v>
      </c>
      <c r="GG7608" s="77" t="s">
        <v>490</v>
      </c>
      <c r="GH7608" s="77" t="s">
        <v>439</v>
      </c>
      <c r="GI7608" s="77">
        <v>2023</v>
      </c>
      <c r="GJ7608" s="77" t="s">
        <v>301</v>
      </c>
      <c r="GK7608" s="77">
        <v>3.071497198615134</v>
      </c>
      <c r="GL7608" s="77">
        <v>1759.53</v>
      </c>
      <c r="GM7608" s="77">
        <v>2023</v>
      </c>
      <c r="GN7608" s="77" t="s">
        <v>175</v>
      </c>
      <c r="GO7608" s="77">
        <v>5.3000000000000005E-2</v>
      </c>
      <c r="GP7608" s="77">
        <v>3</v>
      </c>
      <c r="GQ7608" s="77">
        <v>0</v>
      </c>
      <c r="GR7608" s="77" t="s">
        <v>423</v>
      </c>
      <c r="GS7608" s="77">
        <v>0</v>
      </c>
      <c r="GT7608" s="77">
        <v>0</v>
      </c>
      <c r="GU7608" s="77">
        <v>5.5966209081309407E-2</v>
      </c>
      <c r="GV7608" s="77">
        <v>0.17190005441035072</v>
      </c>
      <c r="GW7608" s="77">
        <v>5.5966209081309407E-2</v>
      </c>
      <c r="GX7608" s="77">
        <v>0.17190005441035072</v>
      </c>
      <c r="GY7608" s="77">
        <v>5.5966209081309407E-2</v>
      </c>
      <c r="GZ7608" s="77">
        <v>0.17190005441035072</v>
      </c>
    </row>
    <row r="7609" spans="187:208" x14ac:dyDescent="0.25">
      <c r="GE7609" s="77" t="s">
        <v>427</v>
      </c>
      <c r="GF7609" s="77" t="s">
        <v>155</v>
      </c>
      <c r="GG7609" s="77" t="s">
        <v>490</v>
      </c>
      <c r="GH7609" s="77" t="s">
        <v>439</v>
      </c>
      <c r="GI7609" s="77">
        <v>2023</v>
      </c>
      <c r="GJ7609" s="77" t="s">
        <v>303</v>
      </c>
      <c r="GK7609" s="77">
        <v>1.684577240534467</v>
      </c>
      <c r="GL7609" s="77">
        <v>1759.53</v>
      </c>
      <c r="GM7609" s="77">
        <v>2023</v>
      </c>
      <c r="GN7609" s="77" t="s">
        <v>175</v>
      </c>
      <c r="GO7609" s="77">
        <v>5.3000000000000005E-2</v>
      </c>
      <c r="GP7609" s="77">
        <v>3</v>
      </c>
      <c r="GQ7609" s="77">
        <v>0</v>
      </c>
      <c r="GR7609" s="77" t="s">
        <v>423</v>
      </c>
      <c r="GS7609" s="77">
        <v>0</v>
      </c>
      <c r="GT7609" s="77">
        <v>0</v>
      </c>
      <c r="GU7609" s="77">
        <v>5.5966209081309407E-2</v>
      </c>
      <c r="GV7609" s="77">
        <v>9.4279402057367234E-2</v>
      </c>
      <c r="GW7609" s="77">
        <v>5.5966209081309407E-2</v>
      </c>
      <c r="GX7609" s="77">
        <v>9.4279402057367234E-2</v>
      </c>
      <c r="GY7609" s="77">
        <v>5.5966209081309407E-2</v>
      </c>
      <c r="GZ7609" s="77">
        <v>9.4279402057367234E-2</v>
      </c>
    </row>
    <row r="7610" spans="187:208" x14ac:dyDescent="0.25">
      <c r="GE7610" s="77" t="s">
        <v>422</v>
      </c>
      <c r="GF7610" s="77" t="s">
        <v>155</v>
      </c>
      <c r="GG7610" s="77" t="s">
        <v>490</v>
      </c>
      <c r="GH7610" s="77" t="s">
        <v>439</v>
      </c>
      <c r="GI7610" s="77">
        <v>2024</v>
      </c>
      <c r="GJ7610" s="77" t="s">
        <v>305</v>
      </c>
      <c r="GK7610" s="77">
        <v>0.71896016785821082</v>
      </c>
      <c r="GL7610" s="77">
        <v>1759.53</v>
      </c>
      <c r="GM7610" s="77">
        <v>2024</v>
      </c>
      <c r="GN7610" s="77" t="s">
        <v>175</v>
      </c>
      <c r="GO7610" s="77">
        <v>0.13250000000000001</v>
      </c>
      <c r="GP7610" s="77">
        <v>3</v>
      </c>
      <c r="GQ7610" s="77">
        <v>0</v>
      </c>
      <c r="GR7610" s="77" t="s">
        <v>423</v>
      </c>
      <c r="GS7610" s="77">
        <v>0</v>
      </c>
      <c r="GT7610" s="77">
        <v>0</v>
      </c>
      <c r="GU7610" s="77">
        <v>0</v>
      </c>
      <c r="GV7610" s="77">
        <v>0</v>
      </c>
      <c r="GW7610" s="77">
        <v>0.1527377521613833</v>
      </c>
      <c r="GX7610" s="77">
        <v>0.10981235993223394</v>
      </c>
      <c r="GY7610" s="77">
        <v>0.1527377521613833</v>
      </c>
      <c r="GZ7610" s="77">
        <v>0.10981235993223394</v>
      </c>
    </row>
    <row r="7611" spans="187:208" x14ac:dyDescent="0.25">
      <c r="GE7611" s="77" t="s">
        <v>425</v>
      </c>
      <c r="GF7611" s="77" t="s">
        <v>155</v>
      </c>
      <c r="GG7611" s="77" t="s">
        <v>490</v>
      </c>
      <c r="GH7611" s="77" t="s">
        <v>439</v>
      </c>
      <c r="GI7611" s="77">
        <v>2024</v>
      </c>
      <c r="GJ7611" s="77" t="s">
        <v>301</v>
      </c>
      <c r="GK7611" s="77">
        <v>3.071497198615134</v>
      </c>
      <c r="GL7611" s="77">
        <v>1759.53</v>
      </c>
      <c r="GM7611" s="77">
        <v>2024</v>
      </c>
      <c r="GN7611" s="77" t="s">
        <v>175</v>
      </c>
      <c r="GO7611" s="77">
        <v>5.3000000000000005E-2</v>
      </c>
      <c r="GP7611" s="77">
        <v>3</v>
      </c>
      <c r="GQ7611" s="77">
        <v>0</v>
      </c>
      <c r="GR7611" s="77" t="s">
        <v>423</v>
      </c>
      <c r="GS7611" s="77">
        <v>0</v>
      </c>
      <c r="GT7611" s="77">
        <v>0</v>
      </c>
      <c r="GU7611" s="77">
        <v>0</v>
      </c>
      <c r="GV7611" s="77">
        <v>0</v>
      </c>
      <c r="GW7611" s="77">
        <v>5.5966209081309407E-2</v>
      </c>
      <c r="GX7611" s="77">
        <v>0.17190005441035072</v>
      </c>
      <c r="GY7611" s="77">
        <v>5.5966209081309407E-2</v>
      </c>
      <c r="GZ7611" s="77">
        <v>0.17190005441035072</v>
      </c>
    </row>
    <row r="7612" spans="187:208" x14ac:dyDescent="0.25">
      <c r="GE7612" s="77" t="s">
        <v>427</v>
      </c>
      <c r="GF7612" s="77" t="s">
        <v>155</v>
      </c>
      <c r="GG7612" s="77" t="s">
        <v>490</v>
      </c>
      <c r="GH7612" s="77" t="s">
        <v>439</v>
      </c>
      <c r="GI7612" s="77">
        <v>2024</v>
      </c>
      <c r="GJ7612" s="77" t="s">
        <v>303</v>
      </c>
      <c r="GK7612" s="77">
        <v>1.684577240534467</v>
      </c>
      <c r="GL7612" s="77">
        <v>1759.53</v>
      </c>
      <c r="GM7612" s="77">
        <v>2024</v>
      </c>
      <c r="GN7612" s="77" t="s">
        <v>175</v>
      </c>
      <c r="GO7612" s="77">
        <v>5.3000000000000005E-2</v>
      </c>
      <c r="GP7612" s="77">
        <v>3</v>
      </c>
      <c r="GQ7612" s="77">
        <v>0</v>
      </c>
      <c r="GR7612" s="77" t="s">
        <v>423</v>
      </c>
      <c r="GS7612" s="77">
        <v>0</v>
      </c>
      <c r="GT7612" s="77">
        <v>0</v>
      </c>
      <c r="GU7612" s="77">
        <v>0</v>
      </c>
      <c r="GV7612" s="77">
        <v>0</v>
      </c>
      <c r="GW7612" s="77">
        <v>5.5966209081309407E-2</v>
      </c>
      <c r="GX7612" s="77">
        <v>9.4279402057367234E-2</v>
      </c>
      <c r="GY7612" s="77">
        <v>5.5966209081309407E-2</v>
      </c>
      <c r="GZ7612" s="77">
        <v>9.4279402057367234E-2</v>
      </c>
    </row>
    <row r="7613" spans="187:208" x14ac:dyDescent="0.25">
      <c r="GE7613" s="77" t="s">
        <v>422</v>
      </c>
      <c r="GF7613" s="77" t="s">
        <v>155</v>
      </c>
      <c r="GG7613" s="77" t="s">
        <v>490</v>
      </c>
      <c r="GH7613" s="77" t="s">
        <v>439</v>
      </c>
      <c r="GI7613" s="77">
        <v>2025</v>
      </c>
      <c r="GJ7613" s="77" t="s">
        <v>305</v>
      </c>
      <c r="GK7613" s="77">
        <v>0.71896016785821082</v>
      </c>
      <c r="GL7613" s="77">
        <v>1759.53</v>
      </c>
      <c r="GM7613" s="77">
        <v>2025</v>
      </c>
      <c r="GN7613" s="77" t="s">
        <v>175</v>
      </c>
      <c r="GO7613" s="77">
        <v>0.13250000000000001</v>
      </c>
      <c r="GP7613" s="77">
        <v>3</v>
      </c>
      <c r="GQ7613" s="77">
        <v>0</v>
      </c>
      <c r="GR7613" s="77" t="s">
        <v>423</v>
      </c>
      <c r="GS7613" s="77">
        <v>0</v>
      </c>
      <c r="GT7613" s="77">
        <v>0</v>
      </c>
      <c r="GU7613" s="77">
        <v>0</v>
      </c>
      <c r="GV7613" s="77">
        <v>0</v>
      </c>
      <c r="GW7613" s="77">
        <v>0</v>
      </c>
      <c r="GX7613" s="77">
        <v>0</v>
      </c>
      <c r="GY7613" s="77">
        <v>0.1527377521613833</v>
      </c>
      <c r="GZ7613" s="77">
        <v>0.10981235993223394</v>
      </c>
    </row>
    <row r="7614" spans="187:208" x14ac:dyDescent="0.25">
      <c r="GE7614" s="77" t="s">
        <v>425</v>
      </c>
      <c r="GF7614" s="77" t="s">
        <v>155</v>
      </c>
      <c r="GG7614" s="77" t="s">
        <v>490</v>
      </c>
      <c r="GH7614" s="77" t="s">
        <v>439</v>
      </c>
      <c r="GI7614" s="77">
        <v>2025</v>
      </c>
      <c r="GJ7614" s="77" t="s">
        <v>301</v>
      </c>
      <c r="GK7614" s="77">
        <v>3.071497198615134</v>
      </c>
      <c r="GL7614" s="77">
        <v>1759.53</v>
      </c>
      <c r="GM7614" s="77">
        <v>2025</v>
      </c>
      <c r="GN7614" s="77" t="s">
        <v>175</v>
      </c>
      <c r="GO7614" s="77">
        <v>5.3000000000000005E-2</v>
      </c>
      <c r="GP7614" s="77">
        <v>3</v>
      </c>
      <c r="GQ7614" s="77">
        <v>0</v>
      </c>
      <c r="GR7614" s="77" t="s">
        <v>423</v>
      </c>
      <c r="GS7614" s="77">
        <v>0</v>
      </c>
      <c r="GT7614" s="77">
        <v>0</v>
      </c>
      <c r="GU7614" s="77">
        <v>0</v>
      </c>
      <c r="GV7614" s="77">
        <v>0</v>
      </c>
      <c r="GW7614" s="77">
        <v>0</v>
      </c>
      <c r="GX7614" s="77">
        <v>0</v>
      </c>
      <c r="GY7614" s="77">
        <v>5.5966209081309407E-2</v>
      </c>
      <c r="GZ7614" s="77">
        <v>0.17190005441035072</v>
      </c>
    </row>
    <row r="7615" spans="187:208" x14ac:dyDescent="0.25">
      <c r="GE7615" s="77" t="s">
        <v>427</v>
      </c>
      <c r="GF7615" s="77" t="s">
        <v>155</v>
      </c>
      <c r="GG7615" s="77" t="s">
        <v>490</v>
      </c>
      <c r="GH7615" s="77" t="s">
        <v>439</v>
      </c>
      <c r="GI7615" s="77">
        <v>2025</v>
      </c>
      <c r="GJ7615" s="77" t="s">
        <v>303</v>
      </c>
      <c r="GK7615" s="77">
        <v>1.684577240534467</v>
      </c>
      <c r="GL7615" s="77">
        <v>1759.53</v>
      </c>
      <c r="GM7615" s="77">
        <v>2025</v>
      </c>
      <c r="GN7615" s="77" t="s">
        <v>175</v>
      </c>
      <c r="GO7615" s="77">
        <v>5.3000000000000005E-2</v>
      </c>
      <c r="GP7615" s="77">
        <v>3</v>
      </c>
      <c r="GQ7615" s="77">
        <v>0</v>
      </c>
      <c r="GR7615" s="77" t="s">
        <v>423</v>
      </c>
      <c r="GS7615" s="77">
        <v>0</v>
      </c>
      <c r="GT7615" s="77">
        <v>0</v>
      </c>
      <c r="GU7615" s="77">
        <v>0</v>
      </c>
      <c r="GV7615" s="77">
        <v>0</v>
      </c>
      <c r="GW7615" s="77">
        <v>0</v>
      </c>
      <c r="GX7615" s="77">
        <v>0</v>
      </c>
      <c r="GY7615" s="77">
        <v>5.5966209081309407E-2</v>
      </c>
      <c r="GZ7615" s="77">
        <v>9.4279402057367234E-2</v>
      </c>
    </row>
    <row r="7616" spans="187:208" x14ac:dyDescent="0.25">
      <c r="GE7616" s="77" t="s">
        <v>422</v>
      </c>
      <c r="GF7616" s="77" t="s">
        <v>155</v>
      </c>
      <c r="GG7616" s="77" t="s">
        <v>490</v>
      </c>
      <c r="GH7616" s="77" t="s">
        <v>446</v>
      </c>
      <c r="GI7616" s="77">
        <v>2021</v>
      </c>
      <c r="GJ7616" s="77" t="s">
        <v>305</v>
      </c>
      <c r="GK7616" s="77">
        <v>3.6425060683954492E-2</v>
      </c>
      <c r="GL7616" s="77">
        <v>1759.53</v>
      </c>
      <c r="GM7616" s="77">
        <v>2021</v>
      </c>
      <c r="GN7616" s="77" t="s">
        <v>175</v>
      </c>
      <c r="GO7616" s="77">
        <v>0.13250000000000001</v>
      </c>
      <c r="GP7616" s="77">
        <v>3</v>
      </c>
      <c r="GQ7616" s="77">
        <v>0</v>
      </c>
      <c r="GR7616" s="77" t="s">
        <v>423</v>
      </c>
      <c r="GS7616" s="77">
        <v>0.1527377521613833</v>
      </c>
      <c r="GT7616" s="77">
        <v>5.5634818912091884E-3</v>
      </c>
      <c r="GU7616" s="77">
        <v>0.1527377521613833</v>
      </c>
      <c r="GV7616" s="77">
        <v>5.5634818912091884E-3</v>
      </c>
      <c r="GW7616" s="77">
        <v>0</v>
      </c>
      <c r="GX7616" s="77">
        <v>0</v>
      </c>
      <c r="GY7616" s="77">
        <v>0</v>
      </c>
      <c r="GZ7616" s="77">
        <v>0</v>
      </c>
    </row>
    <row r="7617" spans="187:208" x14ac:dyDescent="0.25">
      <c r="GE7617" s="77" t="s">
        <v>425</v>
      </c>
      <c r="GF7617" s="77" t="s">
        <v>155</v>
      </c>
      <c r="GG7617" s="77" t="s">
        <v>490</v>
      </c>
      <c r="GH7617" s="77" t="s">
        <v>446</v>
      </c>
      <c r="GI7617" s="77">
        <v>2021</v>
      </c>
      <c r="GJ7617" s="77" t="s">
        <v>301</v>
      </c>
      <c r="GK7617" s="77">
        <v>1.5808724525432269E-3</v>
      </c>
      <c r="GL7617" s="77">
        <v>1759.53</v>
      </c>
      <c r="GM7617" s="77">
        <v>2021</v>
      </c>
      <c r="GN7617" s="77" t="s">
        <v>175</v>
      </c>
      <c r="GO7617" s="77">
        <v>5.3000000000000005E-2</v>
      </c>
      <c r="GP7617" s="77">
        <v>3</v>
      </c>
      <c r="GQ7617" s="77">
        <v>0</v>
      </c>
      <c r="GR7617" s="77" t="s">
        <v>423</v>
      </c>
      <c r="GS7617" s="77">
        <v>5.5966209081309407E-2</v>
      </c>
      <c r="GT7617" s="77">
        <v>8.8475438209916618E-5</v>
      </c>
      <c r="GU7617" s="77">
        <v>5.5966209081309407E-2</v>
      </c>
      <c r="GV7617" s="77">
        <v>8.8475438209916618E-5</v>
      </c>
      <c r="GW7617" s="77">
        <v>0</v>
      </c>
      <c r="GX7617" s="77">
        <v>0</v>
      </c>
      <c r="GY7617" s="77">
        <v>0</v>
      </c>
      <c r="GZ7617" s="77">
        <v>0</v>
      </c>
    </row>
    <row r="7618" spans="187:208" x14ac:dyDescent="0.25">
      <c r="GE7618" s="77" t="s">
        <v>427</v>
      </c>
      <c r="GF7618" s="77" t="s">
        <v>155</v>
      </c>
      <c r="GG7618" s="77" t="s">
        <v>490</v>
      </c>
      <c r="GH7618" s="77" t="s">
        <v>446</v>
      </c>
      <c r="GI7618" s="77">
        <v>2021</v>
      </c>
      <c r="GJ7618" s="77" t="s">
        <v>303</v>
      </c>
      <c r="GK7618" s="77">
        <v>3.9894642198450667E-2</v>
      </c>
      <c r="GL7618" s="77">
        <v>1759.53</v>
      </c>
      <c r="GM7618" s="77">
        <v>2021</v>
      </c>
      <c r="GN7618" s="77" t="s">
        <v>175</v>
      </c>
      <c r="GO7618" s="77">
        <v>5.3000000000000005E-2</v>
      </c>
      <c r="GP7618" s="77">
        <v>3</v>
      </c>
      <c r="GQ7618" s="77">
        <v>0</v>
      </c>
      <c r="GR7618" s="77" t="s">
        <v>423</v>
      </c>
      <c r="GS7618" s="77">
        <v>5.5966209081309407E-2</v>
      </c>
      <c r="GT7618" s="77">
        <v>2.2327518865025192E-3</v>
      </c>
      <c r="GU7618" s="77">
        <v>5.5966209081309407E-2</v>
      </c>
      <c r="GV7618" s="77">
        <v>2.2327518865025192E-3</v>
      </c>
      <c r="GW7618" s="77">
        <v>0</v>
      </c>
      <c r="GX7618" s="77">
        <v>0</v>
      </c>
      <c r="GY7618" s="77">
        <v>0</v>
      </c>
      <c r="GZ7618" s="77">
        <v>0</v>
      </c>
    </row>
    <row r="7619" spans="187:208" x14ac:dyDescent="0.25">
      <c r="GE7619" s="77" t="s">
        <v>422</v>
      </c>
      <c r="GF7619" s="77" t="s">
        <v>155</v>
      </c>
      <c r="GG7619" s="77" t="s">
        <v>490</v>
      </c>
      <c r="GH7619" s="77" t="s">
        <v>446</v>
      </c>
      <c r="GI7619" s="77">
        <v>2022</v>
      </c>
      <c r="GJ7619" s="77" t="s">
        <v>305</v>
      </c>
      <c r="GK7619" s="77">
        <v>3.6425060683954492E-2</v>
      </c>
      <c r="GL7619" s="77">
        <v>1759.53</v>
      </c>
      <c r="GM7619" s="77">
        <v>2022</v>
      </c>
      <c r="GN7619" s="77" t="s">
        <v>175</v>
      </c>
      <c r="GO7619" s="77">
        <v>0.13250000000000001</v>
      </c>
      <c r="GP7619" s="77">
        <v>3</v>
      </c>
      <c r="GQ7619" s="77">
        <v>0</v>
      </c>
      <c r="GR7619" s="77" t="s">
        <v>423</v>
      </c>
      <c r="GS7619" s="77">
        <v>0.1527377521613833</v>
      </c>
      <c r="GT7619" s="77">
        <v>5.5634818912091884E-3</v>
      </c>
      <c r="GU7619" s="77">
        <v>0.1527377521613833</v>
      </c>
      <c r="GV7619" s="77">
        <v>5.5634818912091884E-3</v>
      </c>
      <c r="GW7619" s="77">
        <v>0.1527377521613833</v>
      </c>
      <c r="GX7619" s="77">
        <v>5.5634818912091884E-3</v>
      </c>
      <c r="GY7619" s="77">
        <v>0</v>
      </c>
      <c r="GZ7619" s="77">
        <v>0</v>
      </c>
    </row>
    <row r="7620" spans="187:208" x14ac:dyDescent="0.25">
      <c r="GE7620" s="77" t="s">
        <v>425</v>
      </c>
      <c r="GF7620" s="77" t="s">
        <v>155</v>
      </c>
      <c r="GG7620" s="77" t="s">
        <v>490</v>
      </c>
      <c r="GH7620" s="77" t="s">
        <v>446</v>
      </c>
      <c r="GI7620" s="77">
        <v>2022</v>
      </c>
      <c r="GJ7620" s="77" t="s">
        <v>301</v>
      </c>
      <c r="GK7620" s="77">
        <v>1.5808724525432269E-3</v>
      </c>
      <c r="GL7620" s="77">
        <v>1759.53</v>
      </c>
      <c r="GM7620" s="77">
        <v>2022</v>
      </c>
      <c r="GN7620" s="77" t="s">
        <v>175</v>
      </c>
      <c r="GO7620" s="77">
        <v>5.3000000000000005E-2</v>
      </c>
      <c r="GP7620" s="77">
        <v>3</v>
      </c>
      <c r="GQ7620" s="77">
        <v>0</v>
      </c>
      <c r="GR7620" s="77" t="s">
        <v>423</v>
      </c>
      <c r="GS7620" s="77">
        <v>5.5966209081309407E-2</v>
      </c>
      <c r="GT7620" s="77">
        <v>8.8475438209916618E-5</v>
      </c>
      <c r="GU7620" s="77">
        <v>5.5966209081309407E-2</v>
      </c>
      <c r="GV7620" s="77">
        <v>8.8475438209916618E-5</v>
      </c>
      <c r="GW7620" s="77">
        <v>5.5966209081309407E-2</v>
      </c>
      <c r="GX7620" s="77">
        <v>8.8475438209916618E-5</v>
      </c>
      <c r="GY7620" s="77">
        <v>0</v>
      </c>
      <c r="GZ7620" s="77">
        <v>0</v>
      </c>
    </row>
    <row r="7621" spans="187:208" x14ac:dyDescent="0.25">
      <c r="GE7621" s="77" t="s">
        <v>427</v>
      </c>
      <c r="GF7621" s="77" t="s">
        <v>155</v>
      </c>
      <c r="GG7621" s="77" t="s">
        <v>490</v>
      </c>
      <c r="GH7621" s="77" t="s">
        <v>446</v>
      </c>
      <c r="GI7621" s="77">
        <v>2022</v>
      </c>
      <c r="GJ7621" s="77" t="s">
        <v>303</v>
      </c>
      <c r="GK7621" s="77">
        <v>3.9894642198450667E-2</v>
      </c>
      <c r="GL7621" s="77">
        <v>1759.53</v>
      </c>
      <c r="GM7621" s="77">
        <v>2022</v>
      </c>
      <c r="GN7621" s="77" t="s">
        <v>175</v>
      </c>
      <c r="GO7621" s="77">
        <v>5.3000000000000005E-2</v>
      </c>
      <c r="GP7621" s="77">
        <v>3</v>
      </c>
      <c r="GQ7621" s="77">
        <v>0</v>
      </c>
      <c r="GR7621" s="77" t="s">
        <v>423</v>
      </c>
      <c r="GS7621" s="77">
        <v>5.5966209081309407E-2</v>
      </c>
      <c r="GT7621" s="77">
        <v>2.2327518865025192E-3</v>
      </c>
      <c r="GU7621" s="77">
        <v>5.5966209081309407E-2</v>
      </c>
      <c r="GV7621" s="77">
        <v>2.2327518865025192E-3</v>
      </c>
      <c r="GW7621" s="77">
        <v>5.5966209081309407E-2</v>
      </c>
      <c r="GX7621" s="77">
        <v>2.2327518865025192E-3</v>
      </c>
      <c r="GY7621" s="77">
        <v>0</v>
      </c>
      <c r="GZ7621" s="77">
        <v>0</v>
      </c>
    </row>
    <row r="7622" spans="187:208" x14ac:dyDescent="0.25">
      <c r="GE7622" s="77" t="s">
        <v>422</v>
      </c>
      <c r="GF7622" s="77" t="s">
        <v>155</v>
      </c>
      <c r="GG7622" s="77" t="s">
        <v>490</v>
      </c>
      <c r="GH7622" s="77" t="s">
        <v>446</v>
      </c>
      <c r="GI7622" s="77">
        <v>2023</v>
      </c>
      <c r="GJ7622" s="77" t="s">
        <v>305</v>
      </c>
      <c r="GK7622" s="77">
        <v>3.759022461139068E-2</v>
      </c>
      <c r="GL7622" s="77">
        <v>1759.53</v>
      </c>
      <c r="GM7622" s="77">
        <v>2023</v>
      </c>
      <c r="GN7622" s="77" t="s">
        <v>175</v>
      </c>
      <c r="GO7622" s="77">
        <v>0.13250000000000001</v>
      </c>
      <c r="GP7622" s="77">
        <v>3</v>
      </c>
      <c r="GQ7622" s="77">
        <v>0</v>
      </c>
      <c r="GR7622" s="77" t="s">
        <v>423</v>
      </c>
      <c r="GS7622" s="77">
        <v>0</v>
      </c>
      <c r="GT7622" s="77">
        <v>0</v>
      </c>
      <c r="GU7622" s="77">
        <v>0.1527377521613833</v>
      </c>
      <c r="GV7622" s="77">
        <v>5.7414464103853202E-3</v>
      </c>
      <c r="GW7622" s="77">
        <v>0.1527377521613833</v>
      </c>
      <c r="GX7622" s="77">
        <v>5.7414464103853202E-3</v>
      </c>
      <c r="GY7622" s="77">
        <v>0.1527377521613833</v>
      </c>
      <c r="GZ7622" s="77">
        <v>5.7414464103853202E-3</v>
      </c>
    </row>
    <row r="7623" spans="187:208" x14ac:dyDescent="0.25">
      <c r="GE7623" s="77" t="s">
        <v>425</v>
      </c>
      <c r="GF7623" s="77" t="s">
        <v>155</v>
      </c>
      <c r="GG7623" s="77" t="s">
        <v>490</v>
      </c>
      <c r="GH7623" s="77" t="s">
        <v>446</v>
      </c>
      <c r="GI7623" s="77">
        <v>2023</v>
      </c>
      <c r="GJ7623" s="77" t="s">
        <v>301</v>
      </c>
      <c r="GK7623" s="77">
        <v>1.631433411568657E-3</v>
      </c>
      <c r="GL7623" s="77">
        <v>1759.53</v>
      </c>
      <c r="GM7623" s="77">
        <v>2023</v>
      </c>
      <c r="GN7623" s="77" t="s">
        <v>175</v>
      </c>
      <c r="GO7623" s="77">
        <v>5.3000000000000005E-2</v>
      </c>
      <c r="GP7623" s="77">
        <v>3</v>
      </c>
      <c r="GQ7623" s="77">
        <v>0</v>
      </c>
      <c r="GR7623" s="77" t="s">
        <v>423</v>
      </c>
      <c r="GS7623" s="77">
        <v>0</v>
      </c>
      <c r="GT7623" s="77">
        <v>0</v>
      </c>
      <c r="GU7623" s="77">
        <v>5.5966209081309407E-2</v>
      </c>
      <c r="GV7623" s="77">
        <v>9.1305143414085357E-5</v>
      </c>
      <c r="GW7623" s="77">
        <v>5.5966209081309407E-2</v>
      </c>
      <c r="GX7623" s="77">
        <v>9.1305143414085357E-5</v>
      </c>
      <c r="GY7623" s="77">
        <v>5.5966209081309407E-2</v>
      </c>
      <c r="GZ7623" s="77">
        <v>9.1305143414085357E-5</v>
      </c>
    </row>
    <row r="7624" spans="187:208" x14ac:dyDescent="0.25">
      <c r="GE7624" s="77" t="s">
        <v>427</v>
      </c>
      <c r="GF7624" s="77" t="s">
        <v>155</v>
      </c>
      <c r="GG7624" s="77" t="s">
        <v>490</v>
      </c>
      <c r="GH7624" s="77" t="s">
        <v>446</v>
      </c>
      <c r="GI7624" s="77">
        <v>2023</v>
      </c>
      <c r="GJ7624" s="77" t="s">
        <v>303</v>
      </c>
      <c r="GK7624" s="77">
        <v>4.1186611014017743E-2</v>
      </c>
      <c r="GL7624" s="77">
        <v>1759.53</v>
      </c>
      <c r="GM7624" s="77">
        <v>2023</v>
      </c>
      <c r="GN7624" s="77" t="s">
        <v>175</v>
      </c>
      <c r="GO7624" s="77">
        <v>5.3000000000000005E-2</v>
      </c>
      <c r="GP7624" s="77">
        <v>3</v>
      </c>
      <c r="GQ7624" s="77">
        <v>0</v>
      </c>
      <c r="GR7624" s="77" t="s">
        <v>423</v>
      </c>
      <c r="GS7624" s="77">
        <v>0</v>
      </c>
      <c r="GT7624" s="77">
        <v>0</v>
      </c>
      <c r="GU7624" s="77">
        <v>5.5966209081309407E-2</v>
      </c>
      <c r="GV7624" s="77">
        <v>2.3050584833610777E-3</v>
      </c>
      <c r="GW7624" s="77">
        <v>5.5966209081309407E-2</v>
      </c>
      <c r="GX7624" s="77">
        <v>2.3050584833610777E-3</v>
      </c>
      <c r="GY7624" s="77">
        <v>5.5966209081309407E-2</v>
      </c>
      <c r="GZ7624" s="77">
        <v>2.3050584833610777E-3</v>
      </c>
    </row>
    <row r="7625" spans="187:208" x14ac:dyDescent="0.25">
      <c r="GE7625" s="77" t="s">
        <v>422</v>
      </c>
      <c r="GF7625" s="77" t="s">
        <v>155</v>
      </c>
      <c r="GG7625" s="77" t="s">
        <v>490</v>
      </c>
      <c r="GH7625" s="77" t="s">
        <v>446</v>
      </c>
      <c r="GI7625" s="77">
        <v>2024</v>
      </c>
      <c r="GJ7625" s="77" t="s">
        <v>305</v>
      </c>
      <c r="GK7625" s="77">
        <v>3.759022461139068E-2</v>
      </c>
      <c r="GL7625" s="77">
        <v>1759.53</v>
      </c>
      <c r="GM7625" s="77">
        <v>2024</v>
      </c>
      <c r="GN7625" s="77" t="s">
        <v>175</v>
      </c>
      <c r="GO7625" s="77">
        <v>0.13250000000000001</v>
      </c>
      <c r="GP7625" s="77">
        <v>3</v>
      </c>
      <c r="GQ7625" s="77">
        <v>0</v>
      </c>
      <c r="GR7625" s="77" t="s">
        <v>423</v>
      </c>
      <c r="GS7625" s="77">
        <v>0</v>
      </c>
      <c r="GT7625" s="77">
        <v>0</v>
      </c>
      <c r="GU7625" s="77">
        <v>0</v>
      </c>
      <c r="GV7625" s="77">
        <v>0</v>
      </c>
      <c r="GW7625" s="77">
        <v>0.1527377521613833</v>
      </c>
      <c r="GX7625" s="77">
        <v>5.7414464103853202E-3</v>
      </c>
      <c r="GY7625" s="77">
        <v>0.1527377521613833</v>
      </c>
      <c r="GZ7625" s="77">
        <v>5.7414464103853202E-3</v>
      </c>
    </row>
    <row r="7626" spans="187:208" x14ac:dyDescent="0.25">
      <c r="GE7626" s="77" t="s">
        <v>425</v>
      </c>
      <c r="GF7626" s="77" t="s">
        <v>155</v>
      </c>
      <c r="GG7626" s="77" t="s">
        <v>490</v>
      </c>
      <c r="GH7626" s="77" t="s">
        <v>446</v>
      </c>
      <c r="GI7626" s="77">
        <v>2024</v>
      </c>
      <c r="GJ7626" s="77" t="s">
        <v>301</v>
      </c>
      <c r="GK7626" s="77">
        <v>1.631433411568657E-3</v>
      </c>
      <c r="GL7626" s="77">
        <v>1759.53</v>
      </c>
      <c r="GM7626" s="77">
        <v>2024</v>
      </c>
      <c r="GN7626" s="77" t="s">
        <v>175</v>
      </c>
      <c r="GO7626" s="77">
        <v>5.3000000000000005E-2</v>
      </c>
      <c r="GP7626" s="77">
        <v>3</v>
      </c>
      <c r="GQ7626" s="77">
        <v>0</v>
      </c>
      <c r="GR7626" s="77" t="s">
        <v>423</v>
      </c>
      <c r="GS7626" s="77">
        <v>0</v>
      </c>
      <c r="GT7626" s="77">
        <v>0</v>
      </c>
      <c r="GU7626" s="77">
        <v>0</v>
      </c>
      <c r="GV7626" s="77">
        <v>0</v>
      </c>
      <c r="GW7626" s="77">
        <v>5.5966209081309407E-2</v>
      </c>
      <c r="GX7626" s="77">
        <v>9.1305143414085357E-5</v>
      </c>
      <c r="GY7626" s="77">
        <v>5.5966209081309407E-2</v>
      </c>
      <c r="GZ7626" s="77">
        <v>9.1305143414085357E-5</v>
      </c>
    </row>
    <row r="7627" spans="187:208" x14ac:dyDescent="0.25">
      <c r="GE7627" s="77" t="s">
        <v>427</v>
      </c>
      <c r="GF7627" s="77" t="s">
        <v>155</v>
      </c>
      <c r="GG7627" s="77" t="s">
        <v>490</v>
      </c>
      <c r="GH7627" s="77" t="s">
        <v>446</v>
      </c>
      <c r="GI7627" s="77">
        <v>2024</v>
      </c>
      <c r="GJ7627" s="77" t="s">
        <v>303</v>
      </c>
      <c r="GK7627" s="77">
        <v>4.1186611014017743E-2</v>
      </c>
      <c r="GL7627" s="77">
        <v>1759.53</v>
      </c>
      <c r="GM7627" s="77">
        <v>2024</v>
      </c>
      <c r="GN7627" s="77" t="s">
        <v>175</v>
      </c>
      <c r="GO7627" s="77">
        <v>5.3000000000000005E-2</v>
      </c>
      <c r="GP7627" s="77">
        <v>3</v>
      </c>
      <c r="GQ7627" s="77">
        <v>0</v>
      </c>
      <c r="GR7627" s="77" t="s">
        <v>423</v>
      </c>
      <c r="GS7627" s="77">
        <v>0</v>
      </c>
      <c r="GT7627" s="77">
        <v>0</v>
      </c>
      <c r="GU7627" s="77">
        <v>0</v>
      </c>
      <c r="GV7627" s="77">
        <v>0</v>
      </c>
      <c r="GW7627" s="77">
        <v>5.5966209081309407E-2</v>
      </c>
      <c r="GX7627" s="77">
        <v>2.3050584833610777E-3</v>
      </c>
      <c r="GY7627" s="77">
        <v>5.5966209081309407E-2</v>
      </c>
      <c r="GZ7627" s="77">
        <v>2.3050584833610777E-3</v>
      </c>
    </row>
    <row r="7628" spans="187:208" x14ac:dyDescent="0.25">
      <c r="GE7628" s="77" t="s">
        <v>422</v>
      </c>
      <c r="GF7628" s="77" t="s">
        <v>155</v>
      </c>
      <c r="GG7628" s="77" t="s">
        <v>490</v>
      </c>
      <c r="GH7628" s="77" t="s">
        <v>446</v>
      </c>
      <c r="GI7628" s="77">
        <v>2025</v>
      </c>
      <c r="GJ7628" s="77" t="s">
        <v>305</v>
      </c>
      <c r="GK7628" s="77">
        <v>3.759022461139068E-2</v>
      </c>
      <c r="GL7628" s="77">
        <v>1759.53</v>
      </c>
      <c r="GM7628" s="77">
        <v>2025</v>
      </c>
      <c r="GN7628" s="77" t="s">
        <v>175</v>
      </c>
      <c r="GO7628" s="77">
        <v>0.13250000000000001</v>
      </c>
      <c r="GP7628" s="77">
        <v>3</v>
      </c>
      <c r="GQ7628" s="77">
        <v>0</v>
      </c>
      <c r="GR7628" s="77" t="s">
        <v>423</v>
      </c>
      <c r="GS7628" s="77">
        <v>0</v>
      </c>
      <c r="GT7628" s="77">
        <v>0</v>
      </c>
      <c r="GU7628" s="77">
        <v>0</v>
      </c>
      <c r="GV7628" s="77">
        <v>0</v>
      </c>
      <c r="GW7628" s="77">
        <v>0</v>
      </c>
      <c r="GX7628" s="77">
        <v>0</v>
      </c>
      <c r="GY7628" s="77">
        <v>0.1527377521613833</v>
      </c>
      <c r="GZ7628" s="77">
        <v>5.7414464103853202E-3</v>
      </c>
    </row>
    <row r="7629" spans="187:208" x14ac:dyDescent="0.25">
      <c r="GE7629" s="77" t="s">
        <v>425</v>
      </c>
      <c r="GF7629" s="77" t="s">
        <v>155</v>
      </c>
      <c r="GG7629" s="77" t="s">
        <v>490</v>
      </c>
      <c r="GH7629" s="77" t="s">
        <v>446</v>
      </c>
      <c r="GI7629" s="77">
        <v>2025</v>
      </c>
      <c r="GJ7629" s="77" t="s">
        <v>301</v>
      </c>
      <c r="GK7629" s="77">
        <v>1.631433411568657E-3</v>
      </c>
      <c r="GL7629" s="77">
        <v>1759.53</v>
      </c>
      <c r="GM7629" s="77">
        <v>2025</v>
      </c>
      <c r="GN7629" s="77" t="s">
        <v>175</v>
      </c>
      <c r="GO7629" s="77">
        <v>5.3000000000000005E-2</v>
      </c>
      <c r="GP7629" s="77">
        <v>3</v>
      </c>
      <c r="GQ7629" s="77">
        <v>0</v>
      </c>
      <c r="GR7629" s="77" t="s">
        <v>423</v>
      </c>
      <c r="GS7629" s="77">
        <v>0</v>
      </c>
      <c r="GT7629" s="77">
        <v>0</v>
      </c>
      <c r="GU7629" s="77">
        <v>0</v>
      </c>
      <c r="GV7629" s="77">
        <v>0</v>
      </c>
      <c r="GW7629" s="77">
        <v>0</v>
      </c>
      <c r="GX7629" s="77">
        <v>0</v>
      </c>
      <c r="GY7629" s="77">
        <v>5.5966209081309407E-2</v>
      </c>
      <c r="GZ7629" s="77">
        <v>9.1305143414085357E-5</v>
      </c>
    </row>
    <row r="7630" spans="187:208" x14ac:dyDescent="0.25">
      <c r="GE7630" s="77" t="s">
        <v>427</v>
      </c>
      <c r="GF7630" s="77" t="s">
        <v>155</v>
      </c>
      <c r="GG7630" s="77" t="s">
        <v>490</v>
      </c>
      <c r="GH7630" s="77" t="s">
        <v>446</v>
      </c>
      <c r="GI7630" s="77">
        <v>2025</v>
      </c>
      <c r="GJ7630" s="77" t="s">
        <v>303</v>
      </c>
      <c r="GK7630" s="77">
        <v>4.1186611014017743E-2</v>
      </c>
      <c r="GL7630" s="77">
        <v>1759.53</v>
      </c>
      <c r="GM7630" s="77">
        <v>2025</v>
      </c>
      <c r="GN7630" s="77" t="s">
        <v>175</v>
      </c>
      <c r="GO7630" s="77">
        <v>5.3000000000000005E-2</v>
      </c>
      <c r="GP7630" s="77">
        <v>3</v>
      </c>
      <c r="GQ7630" s="77">
        <v>0</v>
      </c>
      <c r="GR7630" s="77" t="s">
        <v>423</v>
      </c>
      <c r="GS7630" s="77">
        <v>0</v>
      </c>
      <c r="GT7630" s="77">
        <v>0</v>
      </c>
      <c r="GU7630" s="77">
        <v>0</v>
      </c>
      <c r="GV7630" s="77">
        <v>0</v>
      </c>
      <c r="GW7630" s="77">
        <v>0</v>
      </c>
      <c r="GX7630" s="77">
        <v>0</v>
      </c>
      <c r="GY7630" s="77">
        <v>5.5966209081309407E-2</v>
      </c>
      <c r="GZ7630" s="77">
        <v>2.3050584833610777E-3</v>
      </c>
    </row>
    <row r="7631" spans="187:208" x14ac:dyDescent="0.25">
      <c r="GE7631" s="77" t="s">
        <v>422</v>
      </c>
      <c r="GF7631" s="77" t="s">
        <v>155</v>
      </c>
      <c r="GG7631" s="77" t="s">
        <v>490</v>
      </c>
      <c r="GH7631" s="77" t="s">
        <v>453</v>
      </c>
      <c r="GI7631" s="77">
        <v>2021</v>
      </c>
      <c r="GJ7631" s="77" t="s">
        <v>305</v>
      </c>
      <c r="GK7631" s="77">
        <v>222.22942162783451</v>
      </c>
      <c r="GL7631" s="77">
        <v>1759.53</v>
      </c>
      <c r="GM7631" s="77">
        <v>2021</v>
      </c>
      <c r="GN7631" s="77" t="s">
        <v>175</v>
      </c>
      <c r="GO7631" s="77">
        <v>0.13250000000000001</v>
      </c>
      <c r="GP7631" s="77">
        <v>3</v>
      </c>
      <c r="GQ7631" s="77">
        <v>0</v>
      </c>
      <c r="GR7631" s="77" t="s">
        <v>423</v>
      </c>
      <c r="GS7631" s="77">
        <v>0.1527377521613833</v>
      </c>
      <c r="GT7631" s="77">
        <v>33.942822323559739</v>
      </c>
      <c r="GU7631" s="77">
        <v>0.1527377521613833</v>
      </c>
      <c r="GV7631" s="77">
        <v>33.942822323559739</v>
      </c>
      <c r="GW7631" s="77">
        <v>0</v>
      </c>
      <c r="GX7631" s="77">
        <v>0</v>
      </c>
      <c r="GY7631" s="77">
        <v>0</v>
      </c>
      <c r="GZ7631" s="77">
        <v>0</v>
      </c>
    </row>
    <row r="7632" spans="187:208" x14ac:dyDescent="0.25">
      <c r="GE7632" s="77" t="s">
        <v>425</v>
      </c>
      <c r="GF7632" s="77" t="s">
        <v>155</v>
      </c>
      <c r="GG7632" s="77" t="s">
        <v>490</v>
      </c>
      <c r="GH7632" s="77" t="s">
        <v>453</v>
      </c>
      <c r="GI7632" s="77">
        <v>2021</v>
      </c>
      <c r="GJ7632" s="77" t="s">
        <v>301</v>
      </c>
      <c r="GK7632" s="77">
        <v>8585.7228092480964</v>
      </c>
      <c r="GL7632" s="77">
        <v>1759.53</v>
      </c>
      <c r="GM7632" s="77">
        <v>2021</v>
      </c>
      <c r="GN7632" s="77" t="s">
        <v>175</v>
      </c>
      <c r="GO7632" s="77">
        <v>5.3000000000000005E-2</v>
      </c>
      <c r="GP7632" s="77">
        <v>3</v>
      </c>
      <c r="GQ7632" s="77">
        <v>0</v>
      </c>
      <c r="GR7632" s="77" t="s">
        <v>423</v>
      </c>
      <c r="GS7632" s="77">
        <v>5.5966209081309407E-2</v>
      </c>
      <c r="GT7632" s="77">
        <v>480.51035785654614</v>
      </c>
      <c r="GU7632" s="77">
        <v>5.5966209081309407E-2</v>
      </c>
      <c r="GV7632" s="77">
        <v>480.51035785654614</v>
      </c>
      <c r="GW7632" s="77">
        <v>0</v>
      </c>
      <c r="GX7632" s="77">
        <v>0</v>
      </c>
      <c r="GY7632" s="77">
        <v>0</v>
      </c>
      <c r="GZ7632" s="77">
        <v>0</v>
      </c>
    </row>
    <row r="7633" spans="187:208" x14ac:dyDescent="0.25">
      <c r="GE7633" s="77" t="s">
        <v>427</v>
      </c>
      <c r="GF7633" s="77" t="s">
        <v>155</v>
      </c>
      <c r="GG7633" s="77" t="s">
        <v>490</v>
      </c>
      <c r="GH7633" s="77" t="s">
        <v>453</v>
      </c>
      <c r="GI7633" s="77">
        <v>2021</v>
      </c>
      <c r="GJ7633" s="77" t="s">
        <v>303</v>
      </c>
      <c r="GK7633" s="77">
        <v>5338.1784104568396</v>
      </c>
      <c r="GL7633" s="77">
        <v>1759.53</v>
      </c>
      <c r="GM7633" s="77">
        <v>2021</v>
      </c>
      <c r="GN7633" s="77" t="s">
        <v>175</v>
      </c>
      <c r="GO7633" s="77">
        <v>5.3000000000000005E-2</v>
      </c>
      <c r="GP7633" s="77">
        <v>3</v>
      </c>
      <c r="GQ7633" s="77">
        <v>0</v>
      </c>
      <c r="GR7633" s="77" t="s">
        <v>423</v>
      </c>
      <c r="GS7633" s="77">
        <v>5.5966209081309407E-2</v>
      </c>
      <c r="GT7633" s="77">
        <v>298.75760903295941</v>
      </c>
      <c r="GU7633" s="77">
        <v>5.5966209081309407E-2</v>
      </c>
      <c r="GV7633" s="77">
        <v>298.75760903295941</v>
      </c>
      <c r="GW7633" s="77">
        <v>0</v>
      </c>
      <c r="GX7633" s="77">
        <v>0</v>
      </c>
      <c r="GY7633" s="77">
        <v>0</v>
      </c>
      <c r="GZ7633" s="77">
        <v>0</v>
      </c>
    </row>
    <row r="7634" spans="187:208" x14ac:dyDescent="0.25">
      <c r="GE7634" s="77" t="s">
        <v>422</v>
      </c>
      <c r="GF7634" s="77" t="s">
        <v>155</v>
      </c>
      <c r="GG7634" s="77" t="s">
        <v>490</v>
      </c>
      <c r="GH7634" s="77" t="s">
        <v>453</v>
      </c>
      <c r="GI7634" s="77">
        <v>2022</v>
      </c>
      <c r="GJ7634" s="77" t="s">
        <v>305</v>
      </c>
      <c r="GK7634" s="77">
        <v>222.22942162783451</v>
      </c>
      <c r="GL7634" s="77">
        <v>1759.53</v>
      </c>
      <c r="GM7634" s="77">
        <v>2022</v>
      </c>
      <c r="GN7634" s="77" t="s">
        <v>175</v>
      </c>
      <c r="GO7634" s="77">
        <v>0.13250000000000001</v>
      </c>
      <c r="GP7634" s="77">
        <v>3</v>
      </c>
      <c r="GQ7634" s="77">
        <v>0</v>
      </c>
      <c r="GR7634" s="77" t="s">
        <v>423</v>
      </c>
      <c r="GS7634" s="77">
        <v>0.1527377521613833</v>
      </c>
      <c r="GT7634" s="77">
        <v>33.942822323559739</v>
      </c>
      <c r="GU7634" s="77">
        <v>0.1527377521613833</v>
      </c>
      <c r="GV7634" s="77">
        <v>33.942822323559739</v>
      </c>
      <c r="GW7634" s="77">
        <v>0.1527377521613833</v>
      </c>
      <c r="GX7634" s="77">
        <v>33.942822323559739</v>
      </c>
      <c r="GY7634" s="77">
        <v>0</v>
      </c>
      <c r="GZ7634" s="77">
        <v>0</v>
      </c>
    </row>
    <row r="7635" spans="187:208" x14ac:dyDescent="0.25">
      <c r="GE7635" s="77" t="s">
        <v>425</v>
      </c>
      <c r="GF7635" s="77" t="s">
        <v>155</v>
      </c>
      <c r="GG7635" s="77" t="s">
        <v>490</v>
      </c>
      <c r="GH7635" s="77" t="s">
        <v>453</v>
      </c>
      <c r="GI7635" s="77">
        <v>2022</v>
      </c>
      <c r="GJ7635" s="77" t="s">
        <v>301</v>
      </c>
      <c r="GK7635" s="77">
        <v>8585.7228092480964</v>
      </c>
      <c r="GL7635" s="77">
        <v>1759.53</v>
      </c>
      <c r="GM7635" s="77">
        <v>2022</v>
      </c>
      <c r="GN7635" s="77" t="s">
        <v>175</v>
      </c>
      <c r="GO7635" s="77">
        <v>5.3000000000000005E-2</v>
      </c>
      <c r="GP7635" s="77">
        <v>3</v>
      </c>
      <c r="GQ7635" s="77">
        <v>0</v>
      </c>
      <c r="GR7635" s="77" t="s">
        <v>423</v>
      </c>
      <c r="GS7635" s="77">
        <v>5.5966209081309407E-2</v>
      </c>
      <c r="GT7635" s="77">
        <v>480.51035785654614</v>
      </c>
      <c r="GU7635" s="77">
        <v>5.5966209081309407E-2</v>
      </c>
      <c r="GV7635" s="77">
        <v>480.51035785654614</v>
      </c>
      <c r="GW7635" s="77">
        <v>5.5966209081309407E-2</v>
      </c>
      <c r="GX7635" s="77">
        <v>480.51035785654614</v>
      </c>
      <c r="GY7635" s="77">
        <v>0</v>
      </c>
      <c r="GZ7635" s="77">
        <v>0</v>
      </c>
    </row>
    <row r="7636" spans="187:208" x14ac:dyDescent="0.25">
      <c r="GE7636" s="77" t="s">
        <v>427</v>
      </c>
      <c r="GF7636" s="77" t="s">
        <v>155</v>
      </c>
      <c r="GG7636" s="77" t="s">
        <v>490</v>
      </c>
      <c r="GH7636" s="77" t="s">
        <v>453</v>
      </c>
      <c r="GI7636" s="77">
        <v>2022</v>
      </c>
      <c r="GJ7636" s="77" t="s">
        <v>303</v>
      </c>
      <c r="GK7636" s="77">
        <v>5338.1784104568396</v>
      </c>
      <c r="GL7636" s="77">
        <v>1759.53</v>
      </c>
      <c r="GM7636" s="77">
        <v>2022</v>
      </c>
      <c r="GN7636" s="77" t="s">
        <v>175</v>
      </c>
      <c r="GO7636" s="77">
        <v>5.3000000000000005E-2</v>
      </c>
      <c r="GP7636" s="77">
        <v>3</v>
      </c>
      <c r="GQ7636" s="77">
        <v>0</v>
      </c>
      <c r="GR7636" s="77" t="s">
        <v>423</v>
      </c>
      <c r="GS7636" s="77">
        <v>5.5966209081309407E-2</v>
      </c>
      <c r="GT7636" s="77">
        <v>298.75760903295941</v>
      </c>
      <c r="GU7636" s="77">
        <v>5.5966209081309407E-2</v>
      </c>
      <c r="GV7636" s="77">
        <v>298.75760903295941</v>
      </c>
      <c r="GW7636" s="77">
        <v>5.5966209081309407E-2</v>
      </c>
      <c r="GX7636" s="77">
        <v>298.75760903295941</v>
      </c>
      <c r="GY7636" s="77">
        <v>0</v>
      </c>
      <c r="GZ7636" s="77">
        <v>0</v>
      </c>
    </row>
    <row r="7637" spans="187:208" x14ac:dyDescent="0.25">
      <c r="GE7637" s="77" t="s">
        <v>422</v>
      </c>
      <c r="GF7637" s="77" t="s">
        <v>155</v>
      </c>
      <c r="GG7637" s="77" t="s">
        <v>490</v>
      </c>
      <c r="GH7637" s="77" t="s">
        <v>453</v>
      </c>
      <c r="GI7637" s="77">
        <v>2023</v>
      </c>
      <c r="GJ7637" s="77" t="s">
        <v>305</v>
      </c>
      <c r="GK7637" s="77">
        <v>233.23007680794331</v>
      </c>
      <c r="GL7637" s="77">
        <v>1759.53</v>
      </c>
      <c r="GM7637" s="77">
        <v>2023</v>
      </c>
      <c r="GN7637" s="77" t="s">
        <v>175</v>
      </c>
      <c r="GO7637" s="77">
        <v>0.13250000000000001</v>
      </c>
      <c r="GP7637" s="77">
        <v>3</v>
      </c>
      <c r="GQ7637" s="77">
        <v>0</v>
      </c>
      <c r="GR7637" s="77" t="s">
        <v>423</v>
      </c>
      <c r="GS7637" s="77">
        <v>0</v>
      </c>
      <c r="GT7637" s="77">
        <v>0</v>
      </c>
      <c r="GU7637" s="77">
        <v>0.1527377521613833</v>
      </c>
      <c r="GV7637" s="77">
        <v>35.623037668072037</v>
      </c>
      <c r="GW7637" s="77">
        <v>0.1527377521613833</v>
      </c>
      <c r="GX7637" s="77">
        <v>35.623037668072037</v>
      </c>
      <c r="GY7637" s="77">
        <v>0.1527377521613833</v>
      </c>
      <c r="GZ7637" s="77">
        <v>35.623037668072037</v>
      </c>
    </row>
    <row r="7638" spans="187:208" x14ac:dyDescent="0.25">
      <c r="GE7638" s="77" t="s">
        <v>425</v>
      </c>
      <c r="GF7638" s="77" t="s">
        <v>155</v>
      </c>
      <c r="GG7638" s="77" t="s">
        <v>490</v>
      </c>
      <c r="GH7638" s="77" t="s">
        <v>453</v>
      </c>
      <c r="GI7638" s="77">
        <v>2023</v>
      </c>
      <c r="GJ7638" s="77" t="s">
        <v>301</v>
      </c>
      <c r="GK7638" s="77">
        <v>8896.5159934287531</v>
      </c>
      <c r="GL7638" s="77">
        <v>1759.53</v>
      </c>
      <c r="GM7638" s="77">
        <v>2023</v>
      </c>
      <c r="GN7638" s="77" t="s">
        <v>175</v>
      </c>
      <c r="GO7638" s="77">
        <v>5.3000000000000005E-2</v>
      </c>
      <c r="GP7638" s="77">
        <v>3</v>
      </c>
      <c r="GQ7638" s="77">
        <v>0</v>
      </c>
      <c r="GR7638" s="77" t="s">
        <v>423</v>
      </c>
      <c r="GS7638" s="77">
        <v>0</v>
      </c>
      <c r="GT7638" s="77">
        <v>0</v>
      </c>
      <c r="GU7638" s="77">
        <v>5.5966209081309407E-2</v>
      </c>
      <c r="GV7638" s="77">
        <v>497.90427418344666</v>
      </c>
      <c r="GW7638" s="77">
        <v>5.5966209081309407E-2</v>
      </c>
      <c r="GX7638" s="77">
        <v>497.90427418344666</v>
      </c>
      <c r="GY7638" s="77">
        <v>5.5966209081309407E-2</v>
      </c>
      <c r="GZ7638" s="77">
        <v>497.90427418344666</v>
      </c>
    </row>
    <row r="7639" spans="187:208" x14ac:dyDescent="0.25">
      <c r="GE7639" s="77" t="s">
        <v>427</v>
      </c>
      <c r="GF7639" s="77" t="s">
        <v>155</v>
      </c>
      <c r="GG7639" s="77" t="s">
        <v>490</v>
      </c>
      <c r="GH7639" s="77" t="s">
        <v>453</v>
      </c>
      <c r="GI7639" s="77">
        <v>2023</v>
      </c>
      <c r="GJ7639" s="77" t="s">
        <v>303</v>
      </c>
      <c r="GK7639" s="77">
        <v>5534.8914862001911</v>
      </c>
      <c r="GL7639" s="77">
        <v>1759.53</v>
      </c>
      <c r="GM7639" s="77">
        <v>2023</v>
      </c>
      <c r="GN7639" s="77" t="s">
        <v>175</v>
      </c>
      <c r="GO7639" s="77">
        <v>5.3000000000000005E-2</v>
      </c>
      <c r="GP7639" s="77">
        <v>3</v>
      </c>
      <c r="GQ7639" s="77">
        <v>0</v>
      </c>
      <c r="GR7639" s="77" t="s">
        <v>423</v>
      </c>
      <c r="GS7639" s="77">
        <v>0</v>
      </c>
      <c r="GT7639" s="77">
        <v>0</v>
      </c>
      <c r="GU7639" s="77">
        <v>5.5966209081309407E-2</v>
      </c>
      <c r="GV7639" s="77">
        <v>309.76689415903928</v>
      </c>
      <c r="GW7639" s="77">
        <v>5.5966209081309407E-2</v>
      </c>
      <c r="GX7639" s="77">
        <v>309.76689415903928</v>
      </c>
      <c r="GY7639" s="77">
        <v>5.5966209081309407E-2</v>
      </c>
      <c r="GZ7639" s="77">
        <v>309.76689415903928</v>
      </c>
    </row>
    <row r="7640" spans="187:208" x14ac:dyDescent="0.25">
      <c r="GE7640" s="77" t="s">
        <v>422</v>
      </c>
      <c r="GF7640" s="77" t="s">
        <v>155</v>
      </c>
      <c r="GG7640" s="77" t="s">
        <v>490</v>
      </c>
      <c r="GH7640" s="77" t="s">
        <v>453</v>
      </c>
      <c r="GI7640" s="77">
        <v>2024</v>
      </c>
      <c r="GJ7640" s="77" t="s">
        <v>305</v>
      </c>
      <c r="GK7640" s="77">
        <v>233.23007680794331</v>
      </c>
      <c r="GL7640" s="77">
        <v>1759.53</v>
      </c>
      <c r="GM7640" s="77">
        <v>2024</v>
      </c>
      <c r="GN7640" s="77" t="s">
        <v>175</v>
      </c>
      <c r="GO7640" s="77">
        <v>0.13250000000000001</v>
      </c>
      <c r="GP7640" s="77">
        <v>3</v>
      </c>
      <c r="GQ7640" s="77">
        <v>0</v>
      </c>
      <c r="GR7640" s="77" t="s">
        <v>423</v>
      </c>
      <c r="GS7640" s="77">
        <v>0</v>
      </c>
      <c r="GT7640" s="77">
        <v>0</v>
      </c>
      <c r="GU7640" s="77">
        <v>0</v>
      </c>
      <c r="GV7640" s="77">
        <v>0</v>
      </c>
      <c r="GW7640" s="77">
        <v>0.1527377521613833</v>
      </c>
      <c r="GX7640" s="77">
        <v>35.623037668072037</v>
      </c>
      <c r="GY7640" s="77">
        <v>0.1527377521613833</v>
      </c>
      <c r="GZ7640" s="77">
        <v>35.623037668072037</v>
      </c>
    </row>
    <row r="7641" spans="187:208" x14ac:dyDescent="0.25">
      <c r="GE7641" s="77" t="s">
        <v>425</v>
      </c>
      <c r="GF7641" s="77" t="s">
        <v>155</v>
      </c>
      <c r="GG7641" s="77" t="s">
        <v>490</v>
      </c>
      <c r="GH7641" s="77" t="s">
        <v>453</v>
      </c>
      <c r="GI7641" s="77">
        <v>2024</v>
      </c>
      <c r="GJ7641" s="77" t="s">
        <v>301</v>
      </c>
      <c r="GK7641" s="77">
        <v>8896.5159934287531</v>
      </c>
      <c r="GL7641" s="77">
        <v>1759.53</v>
      </c>
      <c r="GM7641" s="77">
        <v>2024</v>
      </c>
      <c r="GN7641" s="77" t="s">
        <v>175</v>
      </c>
      <c r="GO7641" s="77">
        <v>5.3000000000000005E-2</v>
      </c>
      <c r="GP7641" s="77">
        <v>3</v>
      </c>
      <c r="GQ7641" s="77">
        <v>0</v>
      </c>
      <c r="GR7641" s="77" t="s">
        <v>423</v>
      </c>
      <c r="GS7641" s="77">
        <v>0</v>
      </c>
      <c r="GT7641" s="77">
        <v>0</v>
      </c>
      <c r="GU7641" s="77">
        <v>0</v>
      </c>
      <c r="GV7641" s="77">
        <v>0</v>
      </c>
      <c r="GW7641" s="77">
        <v>5.5966209081309407E-2</v>
      </c>
      <c r="GX7641" s="77">
        <v>497.90427418344666</v>
      </c>
      <c r="GY7641" s="77">
        <v>5.5966209081309407E-2</v>
      </c>
      <c r="GZ7641" s="77">
        <v>497.90427418344666</v>
      </c>
    </row>
    <row r="7642" spans="187:208" x14ac:dyDescent="0.25">
      <c r="GE7642" s="77" t="s">
        <v>427</v>
      </c>
      <c r="GF7642" s="77" t="s">
        <v>155</v>
      </c>
      <c r="GG7642" s="77" t="s">
        <v>490</v>
      </c>
      <c r="GH7642" s="77" t="s">
        <v>453</v>
      </c>
      <c r="GI7642" s="77">
        <v>2024</v>
      </c>
      <c r="GJ7642" s="77" t="s">
        <v>303</v>
      </c>
      <c r="GK7642" s="77">
        <v>5534.8914862001911</v>
      </c>
      <c r="GL7642" s="77">
        <v>1759.53</v>
      </c>
      <c r="GM7642" s="77">
        <v>2024</v>
      </c>
      <c r="GN7642" s="77" t="s">
        <v>175</v>
      </c>
      <c r="GO7642" s="77">
        <v>5.3000000000000005E-2</v>
      </c>
      <c r="GP7642" s="77">
        <v>3</v>
      </c>
      <c r="GQ7642" s="77">
        <v>0</v>
      </c>
      <c r="GR7642" s="77" t="s">
        <v>423</v>
      </c>
      <c r="GS7642" s="77">
        <v>0</v>
      </c>
      <c r="GT7642" s="77">
        <v>0</v>
      </c>
      <c r="GU7642" s="77">
        <v>0</v>
      </c>
      <c r="GV7642" s="77">
        <v>0</v>
      </c>
      <c r="GW7642" s="77">
        <v>5.5966209081309407E-2</v>
      </c>
      <c r="GX7642" s="77">
        <v>309.76689415903928</v>
      </c>
      <c r="GY7642" s="77">
        <v>5.5966209081309407E-2</v>
      </c>
      <c r="GZ7642" s="77">
        <v>309.76689415903928</v>
      </c>
    </row>
    <row r="7643" spans="187:208" x14ac:dyDescent="0.25">
      <c r="GE7643" s="77" t="s">
        <v>422</v>
      </c>
      <c r="GF7643" s="77" t="s">
        <v>155</v>
      </c>
      <c r="GG7643" s="77" t="s">
        <v>490</v>
      </c>
      <c r="GH7643" s="77" t="s">
        <v>453</v>
      </c>
      <c r="GI7643" s="77">
        <v>2025</v>
      </c>
      <c r="GJ7643" s="77" t="s">
        <v>305</v>
      </c>
      <c r="GK7643" s="77">
        <v>233.23007680794331</v>
      </c>
      <c r="GL7643" s="77">
        <v>1759.53</v>
      </c>
      <c r="GM7643" s="77">
        <v>2025</v>
      </c>
      <c r="GN7643" s="77" t="s">
        <v>175</v>
      </c>
      <c r="GO7643" s="77">
        <v>0.13250000000000001</v>
      </c>
      <c r="GP7643" s="77">
        <v>3</v>
      </c>
      <c r="GQ7643" s="77">
        <v>0</v>
      </c>
      <c r="GR7643" s="77" t="s">
        <v>423</v>
      </c>
      <c r="GS7643" s="77">
        <v>0</v>
      </c>
      <c r="GT7643" s="77">
        <v>0</v>
      </c>
      <c r="GU7643" s="77">
        <v>0</v>
      </c>
      <c r="GV7643" s="77">
        <v>0</v>
      </c>
      <c r="GW7643" s="77">
        <v>0</v>
      </c>
      <c r="GX7643" s="77">
        <v>0</v>
      </c>
      <c r="GY7643" s="77">
        <v>0.1527377521613833</v>
      </c>
      <c r="GZ7643" s="77">
        <v>35.623037668072037</v>
      </c>
    </row>
    <row r="7644" spans="187:208" x14ac:dyDescent="0.25">
      <c r="GE7644" s="77" t="s">
        <v>425</v>
      </c>
      <c r="GF7644" s="77" t="s">
        <v>155</v>
      </c>
      <c r="GG7644" s="77" t="s">
        <v>490</v>
      </c>
      <c r="GH7644" s="77" t="s">
        <v>453</v>
      </c>
      <c r="GI7644" s="77">
        <v>2025</v>
      </c>
      <c r="GJ7644" s="77" t="s">
        <v>301</v>
      </c>
      <c r="GK7644" s="77">
        <v>8896.5159934287531</v>
      </c>
      <c r="GL7644" s="77">
        <v>1759.53</v>
      </c>
      <c r="GM7644" s="77">
        <v>2025</v>
      </c>
      <c r="GN7644" s="77" t="s">
        <v>175</v>
      </c>
      <c r="GO7644" s="77">
        <v>5.3000000000000005E-2</v>
      </c>
      <c r="GP7644" s="77">
        <v>3</v>
      </c>
      <c r="GQ7644" s="77">
        <v>0</v>
      </c>
      <c r="GR7644" s="77" t="s">
        <v>423</v>
      </c>
      <c r="GS7644" s="77">
        <v>0</v>
      </c>
      <c r="GT7644" s="77">
        <v>0</v>
      </c>
      <c r="GU7644" s="77">
        <v>0</v>
      </c>
      <c r="GV7644" s="77">
        <v>0</v>
      </c>
      <c r="GW7644" s="77">
        <v>0</v>
      </c>
      <c r="GX7644" s="77">
        <v>0</v>
      </c>
      <c r="GY7644" s="77">
        <v>5.5966209081309407E-2</v>
      </c>
      <c r="GZ7644" s="77">
        <v>497.90427418344666</v>
      </c>
    </row>
    <row r="7645" spans="187:208" x14ac:dyDescent="0.25">
      <c r="GE7645" s="77" t="s">
        <v>427</v>
      </c>
      <c r="GF7645" s="77" t="s">
        <v>155</v>
      </c>
      <c r="GG7645" s="77" t="s">
        <v>490</v>
      </c>
      <c r="GH7645" s="77" t="s">
        <v>453</v>
      </c>
      <c r="GI7645" s="77">
        <v>2025</v>
      </c>
      <c r="GJ7645" s="77" t="s">
        <v>303</v>
      </c>
      <c r="GK7645" s="77">
        <v>5534.8914862001911</v>
      </c>
      <c r="GL7645" s="77">
        <v>1759.53</v>
      </c>
      <c r="GM7645" s="77">
        <v>2025</v>
      </c>
      <c r="GN7645" s="77" t="s">
        <v>175</v>
      </c>
      <c r="GO7645" s="77">
        <v>5.3000000000000005E-2</v>
      </c>
      <c r="GP7645" s="77">
        <v>3</v>
      </c>
      <c r="GQ7645" s="77">
        <v>0</v>
      </c>
      <c r="GR7645" s="77" t="s">
        <v>423</v>
      </c>
      <c r="GS7645" s="77">
        <v>0</v>
      </c>
      <c r="GT7645" s="77">
        <v>0</v>
      </c>
      <c r="GU7645" s="77">
        <v>0</v>
      </c>
      <c r="GV7645" s="77">
        <v>0</v>
      </c>
      <c r="GW7645" s="77">
        <v>0</v>
      </c>
      <c r="GX7645" s="77">
        <v>0</v>
      </c>
      <c r="GY7645" s="77">
        <v>5.5966209081309407E-2</v>
      </c>
      <c r="GZ7645" s="77">
        <v>309.76689415903928</v>
      </c>
    </row>
    <row r="7646" spans="187:208" x14ac:dyDescent="0.25">
      <c r="GE7646" s="77" t="s">
        <v>422</v>
      </c>
      <c r="GF7646" s="77" t="s">
        <v>155</v>
      </c>
      <c r="GG7646" s="77" t="s">
        <v>490</v>
      </c>
      <c r="GH7646" s="77" t="s">
        <v>460</v>
      </c>
      <c r="GI7646" s="77">
        <v>2021</v>
      </c>
      <c r="GJ7646" s="77" t="s">
        <v>305</v>
      </c>
      <c r="GK7646" s="77">
        <v>222.229421627851</v>
      </c>
      <c r="GL7646" s="77">
        <v>1759.53</v>
      </c>
      <c r="GM7646" s="77">
        <v>2021</v>
      </c>
      <c r="GN7646" s="77" t="s">
        <v>175</v>
      </c>
      <c r="GO7646" s="77">
        <v>0.13250000000000001</v>
      </c>
      <c r="GP7646" s="77">
        <v>3</v>
      </c>
      <c r="GQ7646" s="77">
        <v>0</v>
      </c>
      <c r="GR7646" s="77" t="s">
        <v>423</v>
      </c>
      <c r="GS7646" s="77">
        <v>0.1527377521613833</v>
      </c>
      <c r="GT7646" s="77">
        <v>33.942822323562261</v>
      </c>
      <c r="GU7646" s="77">
        <v>0.1527377521613833</v>
      </c>
      <c r="GV7646" s="77">
        <v>33.942822323562261</v>
      </c>
      <c r="GW7646" s="77">
        <v>0</v>
      </c>
      <c r="GX7646" s="77">
        <v>0</v>
      </c>
      <c r="GY7646" s="77">
        <v>0</v>
      </c>
      <c r="GZ7646" s="77">
        <v>0</v>
      </c>
    </row>
    <row r="7647" spans="187:208" x14ac:dyDescent="0.25">
      <c r="GE7647" s="77" t="s">
        <v>425</v>
      </c>
      <c r="GF7647" s="77" t="s">
        <v>155</v>
      </c>
      <c r="GG7647" s="77" t="s">
        <v>490</v>
      </c>
      <c r="GH7647" s="77" t="s">
        <v>460</v>
      </c>
      <c r="GI7647" s="77">
        <v>2021</v>
      </c>
      <c r="GJ7647" s="77" t="s">
        <v>301</v>
      </c>
      <c r="GK7647" s="77">
        <v>8585.7228092487367</v>
      </c>
      <c r="GL7647" s="77">
        <v>1759.53</v>
      </c>
      <c r="GM7647" s="77">
        <v>2021</v>
      </c>
      <c r="GN7647" s="77" t="s">
        <v>175</v>
      </c>
      <c r="GO7647" s="77">
        <v>5.3000000000000005E-2</v>
      </c>
      <c r="GP7647" s="77">
        <v>3</v>
      </c>
      <c r="GQ7647" s="77">
        <v>0</v>
      </c>
      <c r="GR7647" s="77" t="s">
        <v>423</v>
      </c>
      <c r="GS7647" s="77">
        <v>5.5966209081309407E-2</v>
      </c>
      <c r="GT7647" s="77">
        <v>480.51035785658195</v>
      </c>
      <c r="GU7647" s="77">
        <v>5.5966209081309407E-2</v>
      </c>
      <c r="GV7647" s="77">
        <v>480.51035785658195</v>
      </c>
      <c r="GW7647" s="77">
        <v>0</v>
      </c>
      <c r="GX7647" s="77">
        <v>0</v>
      </c>
      <c r="GY7647" s="77">
        <v>0</v>
      </c>
      <c r="GZ7647" s="77">
        <v>0</v>
      </c>
    </row>
    <row r="7648" spans="187:208" x14ac:dyDescent="0.25">
      <c r="GE7648" s="77" t="s">
        <v>422</v>
      </c>
      <c r="GF7648" s="77" t="s">
        <v>155</v>
      </c>
      <c r="GG7648" s="77" t="s">
        <v>490</v>
      </c>
      <c r="GH7648" s="77" t="s">
        <v>460</v>
      </c>
      <c r="GI7648" s="77">
        <v>2022</v>
      </c>
      <c r="GJ7648" s="77" t="s">
        <v>305</v>
      </c>
      <c r="GK7648" s="77">
        <v>222.229421627851</v>
      </c>
      <c r="GL7648" s="77">
        <v>1759.53</v>
      </c>
      <c r="GM7648" s="77">
        <v>2022</v>
      </c>
      <c r="GN7648" s="77" t="s">
        <v>175</v>
      </c>
      <c r="GO7648" s="77">
        <v>0.13250000000000001</v>
      </c>
      <c r="GP7648" s="77">
        <v>3</v>
      </c>
      <c r="GQ7648" s="77">
        <v>0</v>
      </c>
      <c r="GR7648" s="77" t="s">
        <v>423</v>
      </c>
      <c r="GS7648" s="77">
        <v>0.1527377521613833</v>
      </c>
      <c r="GT7648" s="77">
        <v>33.942822323562261</v>
      </c>
      <c r="GU7648" s="77">
        <v>0.1527377521613833</v>
      </c>
      <c r="GV7648" s="77">
        <v>33.942822323562261</v>
      </c>
      <c r="GW7648" s="77">
        <v>0.1527377521613833</v>
      </c>
      <c r="GX7648" s="77">
        <v>33.942822323562261</v>
      </c>
      <c r="GY7648" s="77">
        <v>0</v>
      </c>
      <c r="GZ7648" s="77">
        <v>0</v>
      </c>
    </row>
    <row r="7649" spans="187:208" x14ac:dyDescent="0.25">
      <c r="GE7649" s="77" t="s">
        <v>425</v>
      </c>
      <c r="GF7649" s="77" t="s">
        <v>155</v>
      </c>
      <c r="GG7649" s="77" t="s">
        <v>490</v>
      </c>
      <c r="GH7649" s="77" t="s">
        <v>460</v>
      </c>
      <c r="GI7649" s="77">
        <v>2022</v>
      </c>
      <c r="GJ7649" s="77" t="s">
        <v>301</v>
      </c>
      <c r="GK7649" s="77">
        <v>8585.7228092487367</v>
      </c>
      <c r="GL7649" s="77">
        <v>1759.53</v>
      </c>
      <c r="GM7649" s="77">
        <v>2022</v>
      </c>
      <c r="GN7649" s="77" t="s">
        <v>175</v>
      </c>
      <c r="GO7649" s="77">
        <v>5.3000000000000005E-2</v>
      </c>
      <c r="GP7649" s="77">
        <v>3</v>
      </c>
      <c r="GQ7649" s="77">
        <v>0</v>
      </c>
      <c r="GR7649" s="77" t="s">
        <v>423</v>
      </c>
      <c r="GS7649" s="77">
        <v>5.5966209081309407E-2</v>
      </c>
      <c r="GT7649" s="77">
        <v>480.51035785658195</v>
      </c>
      <c r="GU7649" s="77">
        <v>5.5966209081309407E-2</v>
      </c>
      <c r="GV7649" s="77">
        <v>480.51035785658195</v>
      </c>
      <c r="GW7649" s="77">
        <v>5.5966209081309407E-2</v>
      </c>
      <c r="GX7649" s="77">
        <v>480.51035785658195</v>
      </c>
      <c r="GY7649" s="77">
        <v>0</v>
      </c>
      <c r="GZ7649" s="77">
        <v>0</v>
      </c>
    </row>
    <row r="7650" spans="187:208" x14ac:dyDescent="0.25">
      <c r="GE7650" s="77" t="s">
        <v>422</v>
      </c>
      <c r="GF7650" s="77" t="s">
        <v>155</v>
      </c>
      <c r="GG7650" s="77" t="s">
        <v>490</v>
      </c>
      <c r="GH7650" s="77" t="s">
        <v>460</v>
      </c>
      <c r="GI7650" s="77">
        <v>2023</v>
      </c>
      <c r="GJ7650" s="77" t="s">
        <v>305</v>
      </c>
      <c r="GK7650" s="77">
        <v>233.2300768079607</v>
      </c>
      <c r="GL7650" s="77">
        <v>1759.53</v>
      </c>
      <c r="GM7650" s="77">
        <v>2023</v>
      </c>
      <c r="GN7650" s="77" t="s">
        <v>175</v>
      </c>
      <c r="GO7650" s="77">
        <v>0.13250000000000001</v>
      </c>
      <c r="GP7650" s="77">
        <v>3</v>
      </c>
      <c r="GQ7650" s="77">
        <v>0</v>
      </c>
      <c r="GR7650" s="77" t="s">
        <v>423</v>
      </c>
      <c r="GS7650" s="77">
        <v>0</v>
      </c>
      <c r="GT7650" s="77">
        <v>0</v>
      </c>
      <c r="GU7650" s="77">
        <v>0.1527377521613833</v>
      </c>
      <c r="GV7650" s="77">
        <v>35.623037668074694</v>
      </c>
      <c r="GW7650" s="77">
        <v>0.1527377521613833</v>
      </c>
      <c r="GX7650" s="77">
        <v>35.623037668074694</v>
      </c>
      <c r="GY7650" s="77">
        <v>0.1527377521613833</v>
      </c>
      <c r="GZ7650" s="77">
        <v>35.623037668074694</v>
      </c>
    </row>
    <row r="7651" spans="187:208" x14ac:dyDescent="0.25">
      <c r="GE7651" s="77" t="s">
        <v>425</v>
      </c>
      <c r="GF7651" s="77" t="s">
        <v>155</v>
      </c>
      <c r="GG7651" s="77" t="s">
        <v>490</v>
      </c>
      <c r="GH7651" s="77" t="s">
        <v>460</v>
      </c>
      <c r="GI7651" s="77">
        <v>2023</v>
      </c>
      <c r="GJ7651" s="77" t="s">
        <v>301</v>
      </c>
      <c r="GK7651" s="77">
        <v>8896.5159934294152</v>
      </c>
      <c r="GL7651" s="77">
        <v>1759.53</v>
      </c>
      <c r="GM7651" s="77">
        <v>2023</v>
      </c>
      <c r="GN7651" s="77" t="s">
        <v>175</v>
      </c>
      <c r="GO7651" s="77">
        <v>5.3000000000000005E-2</v>
      </c>
      <c r="GP7651" s="77">
        <v>3</v>
      </c>
      <c r="GQ7651" s="77">
        <v>0</v>
      </c>
      <c r="GR7651" s="77" t="s">
        <v>423</v>
      </c>
      <c r="GS7651" s="77">
        <v>0</v>
      </c>
      <c r="GT7651" s="77">
        <v>0</v>
      </c>
      <c r="GU7651" s="77">
        <v>5.5966209081309407E-2</v>
      </c>
      <c r="GV7651" s="77">
        <v>497.90427418348372</v>
      </c>
      <c r="GW7651" s="77">
        <v>5.5966209081309407E-2</v>
      </c>
      <c r="GX7651" s="77">
        <v>497.90427418348372</v>
      </c>
      <c r="GY7651" s="77">
        <v>5.5966209081309407E-2</v>
      </c>
      <c r="GZ7651" s="77">
        <v>497.90427418348372</v>
      </c>
    </row>
    <row r="7652" spans="187:208" x14ac:dyDescent="0.25">
      <c r="GE7652" s="77" t="s">
        <v>422</v>
      </c>
      <c r="GF7652" s="77" t="s">
        <v>155</v>
      </c>
      <c r="GG7652" s="77" t="s">
        <v>490</v>
      </c>
      <c r="GH7652" s="77" t="s">
        <v>460</v>
      </c>
      <c r="GI7652" s="77">
        <v>2024</v>
      </c>
      <c r="GJ7652" s="77" t="s">
        <v>305</v>
      </c>
      <c r="GK7652" s="77">
        <v>233.2300768079607</v>
      </c>
      <c r="GL7652" s="77">
        <v>1759.53</v>
      </c>
      <c r="GM7652" s="77">
        <v>2024</v>
      </c>
      <c r="GN7652" s="77" t="s">
        <v>175</v>
      </c>
      <c r="GO7652" s="77">
        <v>0.13250000000000001</v>
      </c>
      <c r="GP7652" s="77">
        <v>3</v>
      </c>
      <c r="GQ7652" s="77">
        <v>0</v>
      </c>
      <c r="GR7652" s="77" t="s">
        <v>423</v>
      </c>
      <c r="GS7652" s="77">
        <v>0</v>
      </c>
      <c r="GT7652" s="77">
        <v>0</v>
      </c>
      <c r="GU7652" s="77">
        <v>0</v>
      </c>
      <c r="GV7652" s="77">
        <v>0</v>
      </c>
      <c r="GW7652" s="77">
        <v>0.1527377521613833</v>
      </c>
      <c r="GX7652" s="77">
        <v>35.623037668074694</v>
      </c>
      <c r="GY7652" s="77">
        <v>0.1527377521613833</v>
      </c>
      <c r="GZ7652" s="77">
        <v>35.623037668074694</v>
      </c>
    </row>
    <row r="7653" spans="187:208" x14ac:dyDescent="0.25">
      <c r="GE7653" s="77" t="s">
        <v>425</v>
      </c>
      <c r="GF7653" s="77" t="s">
        <v>155</v>
      </c>
      <c r="GG7653" s="77" t="s">
        <v>490</v>
      </c>
      <c r="GH7653" s="77" t="s">
        <v>460</v>
      </c>
      <c r="GI7653" s="77">
        <v>2024</v>
      </c>
      <c r="GJ7653" s="77" t="s">
        <v>301</v>
      </c>
      <c r="GK7653" s="77">
        <v>8896.5159934294152</v>
      </c>
      <c r="GL7653" s="77">
        <v>1759.53</v>
      </c>
      <c r="GM7653" s="77">
        <v>2024</v>
      </c>
      <c r="GN7653" s="77" t="s">
        <v>175</v>
      </c>
      <c r="GO7653" s="77">
        <v>5.3000000000000005E-2</v>
      </c>
      <c r="GP7653" s="77">
        <v>3</v>
      </c>
      <c r="GQ7653" s="77">
        <v>0</v>
      </c>
      <c r="GR7653" s="77" t="s">
        <v>423</v>
      </c>
      <c r="GS7653" s="77">
        <v>0</v>
      </c>
      <c r="GT7653" s="77">
        <v>0</v>
      </c>
      <c r="GU7653" s="77">
        <v>0</v>
      </c>
      <c r="GV7653" s="77">
        <v>0</v>
      </c>
      <c r="GW7653" s="77">
        <v>5.5966209081309407E-2</v>
      </c>
      <c r="GX7653" s="77">
        <v>497.90427418348372</v>
      </c>
      <c r="GY7653" s="77">
        <v>5.5966209081309407E-2</v>
      </c>
      <c r="GZ7653" s="77">
        <v>497.90427418348372</v>
      </c>
    </row>
    <row r="7654" spans="187:208" x14ac:dyDescent="0.25">
      <c r="GE7654" s="77" t="s">
        <v>422</v>
      </c>
      <c r="GF7654" s="77" t="s">
        <v>155</v>
      </c>
      <c r="GG7654" s="77" t="s">
        <v>490</v>
      </c>
      <c r="GH7654" s="77" t="s">
        <v>460</v>
      </c>
      <c r="GI7654" s="77">
        <v>2025</v>
      </c>
      <c r="GJ7654" s="77" t="s">
        <v>305</v>
      </c>
      <c r="GK7654" s="77">
        <v>233.2300768079607</v>
      </c>
      <c r="GL7654" s="77">
        <v>1759.53</v>
      </c>
      <c r="GM7654" s="77">
        <v>2025</v>
      </c>
      <c r="GN7654" s="77" t="s">
        <v>175</v>
      </c>
      <c r="GO7654" s="77">
        <v>0.13250000000000001</v>
      </c>
      <c r="GP7654" s="77">
        <v>3</v>
      </c>
      <c r="GQ7654" s="77">
        <v>0</v>
      </c>
      <c r="GR7654" s="77" t="s">
        <v>423</v>
      </c>
      <c r="GS7654" s="77">
        <v>0</v>
      </c>
      <c r="GT7654" s="77">
        <v>0</v>
      </c>
      <c r="GU7654" s="77">
        <v>0</v>
      </c>
      <c r="GV7654" s="77">
        <v>0</v>
      </c>
      <c r="GW7654" s="77">
        <v>0</v>
      </c>
      <c r="GX7654" s="77">
        <v>0</v>
      </c>
      <c r="GY7654" s="77">
        <v>0.1527377521613833</v>
      </c>
      <c r="GZ7654" s="77">
        <v>35.623037668074694</v>
      </c>
    </row>
    <row r="7655" spans="187:208" x14ac:dyDescent="0.25">
      <c r="GE7655" s="77" t="s">
        <v>425</v>
      </c>
      <c r="GF7655" s="77" t="s">
        <v>155</v>
      </c>
      <c r="GG7655" s="77" t="s">
        <v>490</v>
      </c>
      <c r="GH7655" s="77" t="s">
        <v>460</v>
      </c>
      <c r="GI7655" s="77">
        <v>2025</v>
      </c>
      <c r="GJ7655" s="77" t="s">
        <v>301</v>
      </c>
      <c r="GK7655" s="77">
        <v>8896.5159934294152</v>
      </c>
      <c r="GL7655" s="77">
        <v>1759.53</v>
      </c>
      <c r="GM7655" s="77">
        <v>2025</v>
      </c>
      <c r="GN7655" s="77" t="s">
        <v>175</v>
      </c>
      <c r="GO7655" s="77">
        <v>5.3000000000000005E-2</v>
      </c>
      <c r="GP7655" s="77">
        <v>3</v>
      </c>
      <c r="GQ7655" s="77">
        <v>0</v>
      </c>
      <c r="GR7655" s="77" t="s">
        <v>423</v>
      </c>
      <c r="GS7655" s="77">
        <v>0</v>
      </c>
      <c r="GT7655" s="77">
        <v>0</v>
      </c>
      <c r="GU7655" s="77">
        <v>0</v>
      </c>
      <c r="GV7655" s="77">
        <v>0</v>
      </c>
      <c r="GW7655" s="77">
        <v>0</v>
      </c>
      <c r="GX7655" s="77">
        <v>0</v>
      </c>
      <c r="GY7655" s="77">
        <v>5.5966209081309407E-2</v>
      </c>
      <c r="GZ7655" s="77">
        <v>497.90427418348372</v>
      </c>
    </row>
    <row r="7656" spans="187:208" x14ac:dyDescent="0.25">
      <c r="GE7656" s="77" t="s">
        <v>422</v>
      </c>
      <c r="GF7656" s="77" t="s">
        <v>155</v>
      </c>
      <c r="GG7656" s="77" t="s">
        <v>490</v>
      </c>
      <c r="GH7656" s="77" t="s">
        <v>467</v>
      </c>
      <c r="GI7656" s="77">
        <v>2021</v>
      </c>
      <c r="GJ7656" s="77" t="s">
        <v>305</v>
      </c>
      <c r="GK7656" s="77">
        <v>0.69641821681222782</v>
      </c>
      <c r="GL7656" s="77">
        <v>1759.53</v>
      </c>
      <c r="GM7656" s="77">
        <v>2021</v>
      </c>
      <c r="GN7656" s="77" t="s">
        <v>175</v>
      </c>
      <c r="GO7656" s="77">
        <v>0.13250000000000001</v>
      </c>
      <c r="GP7656" s="77">
        <v>3</v>
      </c>
      <c r="GQ7656" s="77">
        <v>0</v>
      </c>
      <c r="GR7656" s="77" t="s">
        <v>423</v>
      </c>
      <c r="GS7656" s="77">
        <v>0.1527377521613833</v>
      </c>
      <c r="GT7656" s="77">
        <v>0.10636935300013856</v>
      </c>
      <c r="GU7656" s="77">
        <v>0.1527377521613833</v>
      </c>
      <c r="GV7656" s="77">
        <v>0.10636935300013856</v>
      </c>
      <c r="GW7656" s="77">
        <v>0</v>
      </c>
      <c r="GX7656" s="77">
        <v>0</v>
      </c>
      <c r="GY7656" s="77">
        <v>0</v>
      </c>
      <c r="GZ7656" s="77">
        <v>0</v>
      </c>
    </row>
    <row r="7657" spans="187:208" x14ac:dyDescent="0.25">
      <c r="GE7657" s="77" t="s">
        <v>425</v>
      </c>
      <c r="GF7657" s="77" t="s">
        <v>155</v>
      </c>
      <c r="GG7657" s="77" t="s">
        <v>490</v>
      </c>
      <c r="GH7657" s="77" t="s">
        <v>467</v>
      </c>
      <c r="GI7657" s="77">
        <v>2021</v>
      </c>
      <c r="GJ7657" s="77" t="s">
        <v>301</v>
      </c>
      <c r="GK7657" s="77">
        <v>2.941964152281058</v>
      </c>
      <c r="GL7657" s="77">
        <v>1759.53</v>
      </c>
      <c r="GM7657" s="77">
        <v>2021</v>
      </c>
      <c r="GN7657" s="77" t="s">
        <v>175</v>
      </c>
      <c r="GO7657" s="77">
        <v>5.3000000000000005E-2</v>
      </c>
      <c r="GP7657" s="77">
        <v>3</v>
      </c>
      <c r="GQ7657" s="77">
        <v>0</v>
      </c>
      <c r="GR7657" s="77" t="s">
        <v>423</v>
      </c>
      <c r="GS7657" s="77">
        <v>5.5966209081309407E-2</v>
      </c>
      <c r="GT7657" s="77">
        <v>0.16465058085627887</v>
      </c>
      <c r="GU7657" s="77">
        <v>5.5966209081309407E-2</v>
      </c>
      <c r="GV7657" s="77">
        <v>0.16465058085627887</v>
      </c>
      <c r="GW7657" s="77">
        <v>0</v>
      </c>
      <c r="GX7657" s="77">
        <v>0</v>
      </c>
      <c r="GY7657" s="77">
        <v>0</v>
      </c>
      <c r="GZ7657" s="77">
        <v>0</v>
      </c>
    </row>
    <row r="7658" spans="187:208" x14ac:dyDescent="0.25">
      <c r="GE7658" s="77" t="s">
        <v>427</v>
      </c>
      <c r="GF7658" s="77" t="s">
        <v>155</v>
      </c>
      <c r="GG7658" s="77" t="s">
        <v>490</v>
      </c>
      <c r="GH7658" s="77" t="s">
        <v>467</v>
      </c>
      <c r="GI7658" s="77">
        <v>2021</v>
      </c>
      <c r="GJ7658" s="77" t="s">
        <v>303</v>
      </c>
      <c r="GK7658" s="77">
        <v>1.6021759622083149</v>
      </c>
      <c r="GL7658" s="77">
        <v>1759.53</v>
      </c>
      <c r="GM7658" s="77">
        <v>2021</v>
      </c>
      <c r="GN7658" s="77" t="s">
        <v>175</v>
      </c>
      <c r="GO7658" s="77">
        <v>5.3000000000000005E-2</v>
      </c>
      <c r="GP7658" s="77">
        <v>3</v>
      </c>
      <c r="GQ7658" s="77">
        <v>0</v>
      </c>
      <c r="GR7658" s="77" t="s">
        <v>423</v>
      </c>
      <c r="GS7658" s="77">
        <v>5.5966209081309407E-2</v>
      </c>
      <c r="GT7658" s="77">
        <v>8.9667714885998631E-2</v>
      </c>
      <c r="GU7658" s="77">
        <v>5.5966209081309407E-2</v>
      </c>
      <c r="GV7658" s="77">
        <v>8.9667714885998631E-2</v>
      </c>
      <c r="GW7658" s="77">
        <v>0</v>
      </c>
      <c r="GX7658" s="77">
        <v>0</v>
      </c>
      <c r="GY7658" s="77">
        <v>0</v>
      </c>
      <c r="GZ7658" s="77">
        <v>0</v>
      </c>
    </row>
    <row r="7659" spans="187:208" x14ac:dyDescent="0.25">
      <c r="GE7659" s="77" t="s">
        <v>422</v>
      </c>
      <c r="GF7659" s="77" t="s">
        <v>155</v>
      </c>
      <c r="GG7659" s="77" t="s">
        <v>490</v>
      </c>
      <c r="GH7659" s="77" t="s">
        <v>467</v>
      </c>
      <c r="GI7659" s="77">
        <v>2022</v>
      </c>
      <c r="GJ7659" s="77" t="s">
        <v>305</v>
      </c>
      <c r="GK7659" s="77">
        <v>0.69641821681222782</v>
      </c>
      <c r="GL7659" s="77">
        <v>1759.53</v>
      </c>
      <c r="GM7659" s="77">
        <v>2022</v>
      </c>
      <c r="GN7659" s="77" t="s">
        <v>175</v>
      </c>
      <c r="GO7659" s="77">
        <v>0.13250000000000001</v>
      </c>
      <c r="GP7659" s="77">
        <v>3</v>
      </c>
      <c r="GQ7659" s="77">
        <v>0</v>
      </c>
      <c r="GR7659" s="77" t="s">
        <v>423</v>
      </c>
      <c r="GS7659" s="77">
        <v>0.1527377521613833</v>
      </c>
      <c r="GT7659" s="77">
        <v>0.10636935300013856</v>
      </c>
      <c r="GU7659" s="77">
        <v>0.1527377521613833</v>
      </c>
      <c r="GV7659" s="77">
        <v>0.10636935300013856</v>
      </c>
      <c r="GW7659" s="77">
        <v>0.1527377521613833</v>
      </c>
      <c r="GX7659" s="77">
        <v>0.10636935300013856</v>
      </c>
      <c r="GY7659" s="77">
        <v>0</v>
      </c>
      <c r="GZ7659" s="77">
        <v>0</v>
      </c>
    </row>
    <row r="7660" spans="187:208" x14ac:dyDescent="0.25">
      <c r="GE7660" s="77" t="s">
        <v>425</v>
      </c>
      <c r="GF7660" s="77" t="s">
        <v>155</v>
      </c>
      <c r="GG7660" s="77" t="s">
        <v>490</v>
      </c>
      <c r="GH7660" s="77" t="s">
        <v>467</v>
      </c>
      <c r="GI7660" s="77">
        <v>2022</v>
      </c>
      <c r="GJ7660" s="77" t="s">
        <v>301</v>
      </c>
      <c r="GK7660" s="77">
        <v>2.941964152281058</v>
      </c>
      <c r="GL7660" s="77">
        <v>1759.53</v>
      </c>
      <c r="GM7660" s="77">
        <v>2022</v>
      </c>
      <c r="GN7660" s="77" t="s">
        <v>175</v>
      </c>
      <c r="GO7660" s="77">
        <v>5.3000000000000005E-2</v>
      </c>
      <c r="GP7660" s="77">
        <v>3</v>
      </c>
      <c r="GQ7660" s="77">
        <v>0</v>
      </c>
      <c r="GR7660" s="77" t="s">
        <v>423</v>
      </c>
      <c r="GS7660" s="77">
        <v>5.5966209081309407E-2</v>
      </c>
      <c r="GT7660" s="77">
        <v>0.16465058085627887</v>
      </c>
      <c r="GU7660" s="77">
        <v>5.5966209081309407E-2</v>
      </c>
      <c r="GV7660" s="77">
        <v>0.16465058085627887</v>
      </c>
      <c r="GW7660" s="77">
        <v>5.5966209081309407E-2</v>
      </c>
      <c r="GX7660" s="77">
        <v>0.16465058085627887</v>
      </c>
      <c r="GY7660" s="77">
        <v>0</v>
      </c>
      <c r="GZ7660" s="77">
        <v>0</v>
      </c>
    </row>
    <row r="7661" spans="187:208" x14ac:dyDescent="0.25">
      <c r="GE7661" s="77" t="s">
        <v>427</v>
      </c>
      <c r="GF7661" s="77" t="s">
        <v>155</v>
      </c>
      <c r="GG7661" s="77" t="s">
        <v>490</v>
      </c>
      <c r="GH7661" s="77" t="s">
        <v>467</v>
      </c>
      <c r="GI7661" s="77">
        <v>2022</v>
      </c>
      <c r="GJ7661" s="77" t="s">
        <v>303</v>
      </c>
      <c r="GK7661" s="77">
        <v>1.6021759622083149</v>
      </c>
      <c r="GL7661" s="77">
        <v>1759.53</v>
      </c>
      <c r="GM7661" s="77">
        <v>2022</v>
      </c>
      <c r="GN7661" s="77" t="s">
        <v>175</v>
      </c>
      <c r="GO7661" s="77">
        <v>5.3000000000000005E-2</v>
      </c>
      <c r="GP7661" s="77">
        <v>3</v>
      </c>
      <c r="GQ7661" s="77">
        <v>0</v>
      </c>
      <c r="GR7661" s="77" t="s">
        <v>423</v>
      </c>
      <c r="GS7661" s="77">
        <v>5.5966209081309407E-2</v>
      </c>
      <c r="GT7661" s="77">
        <v>8.9667714885998631E-2</v>
      </c>
      <c r="GU7661" s="77">
        <v>5.5966209081309407E-2</v>
      </c>
      <c r="GV7661" s="77">
        <v>8.9667714885998631E-2</v>
      </c>
      <c r="GW7661" s="77">
        <v>5.5966209081309407E-2</v>
      </c>
      <c r="GX7661" s="77">
        <v>8.9667714885998631E-2</v>
      </c>
      <c r="GY7661" s="77">
        <v>0</v>
      </c>
      <c r="GZ7661" s="77">
        <v>0</v>
      </c>
    </row>
    <row r="7662" spans="187:208" x14ac:dyDescent="0.25">
      <c r="GE7662" s="77" t="s">
        <v>422</v>
      </c>
      <c r="GF7662" s="77" t="s">
        <v>155</v>
      </c>
      <c r="GG7662" s="77" t="s">
        <v>490</v>
      </c>
      <c r="GH7662" s="77" t="s">
        <v>467</v>
      </c>
      <c r="GI7662" s="77">
        <v>2023</v>
      </c>
      <c r="GJ7662" s="77" t="s">
        <v>305</v>
      </c>
      <c r="GK7662" s="77">
        <v>0.7189601678582126</v>
      </c>
      <c r="GL7662" s="77">
        <v>1759.53</v>
      </c>
      <c r="GM7662" s="77">
        <v>2023</v>
      </c>
      <c r="GN7662" s="77" t="s">
        <v>175</v>
      </c>
      <c r="GO7662" s="77">
        <v>0.13250000000000001</v>
      </c>
      <c r="GP7662" s="77">
        <v>3</v>
      </c>
      <c r="GQ7662" s="77">
        <v>0</v>
      </c>
      <c r="GR7662" s="77" t="s">
        <v>423</v>
      </c>
      <c r="GS7662" s="77">
        <v>0</v>
      </c>
      <c r="GT7662" s="77">
        <v>0</v>
      </c>
      <c r="GU7662" s="77">
        <v>0.1527377521613833</v>
      </c>
      <c r="GV7662" s="77">
        <v>0.1098123599322342</v>
      </c>
      <c r="GW7662" s="77">
        <v>0.1527377521613833</v>
      </c>
      <c r="GX7662" s="77">
        <v>0.1098123599322342</v>
      </c>
      <c r="GY7662" s="77">
        <v>0.1527377521613833</v>
      </c>
      <c r="GZ7662" s="77">
        <v>0.1098123599322342</v>
      </c>
    </row>
    <row r="7663" spans="187:208" x14ac:dyDescent="0.25">
      <c r="GE7663" s="77" t="s">
        <v>425</v>
      </c>
      <c r="GF7663" s="77" t="s">
        <v>155</v>
      </c>
      <c r="GG7663" s="77" t="s">
        <v>490</v>
      </c>
      <c r="GH7663" s="77" t="s">
        <v>467</v>
      </c>
      <c r="GI7663" s="77">
        <v>2023</v>
      </c>
      <c r="GJ7663" s="77" t="s">
        <v>301</v>
      </c>
      <c r="GK7663" s="77">
        <v>3.0714971986151478</v>
      </c>
      <c r="GL7663" s="77">
        <v>1759.53</v>
      </c>
      <c r="GM7663" s="77">
        <v>2023</v>
      </c>
      <c r="GN7663" s="77" t="s">
        <v>175</v>
      </c>
      <c r="GO7663" s="77">
        <v>5.3000000000000005E-2</v>
      </c>
      <c r="GP7663" s="77">
        <v>3</v>
      </c>
      <c r="GQ7663" s="77">
        <v>0</v>
      </c>
      <c r="GR7663" s="77" t="s">
        <v>423</v>
      </c>
      <c r="GS7663" s="77">
        <v>0</v>
      </c>
      <c r="GT7663" s="77">
        <v>0</v>
      </c>
      <c r="GU7663" s="77">
        <v>5.5966209081309407E-2</v>
      </c>
      <c r="GV7663" s="77">
        <v>0.1719000544103515</v>
      </c>
      <c r="GW7663" s="77">
        <v>5.5966209081309407E-2</v>
      </c>
      <c r="GX7663" s="77">
        <v>0.1719000544103515</v>
      </c>
      <c r="GY7663" s="77">
        <v>5.5966209081309407E-2</v>
      </c>
      <c r="GZ7663" s="77">
        <v>0.1719000544103515</v>
      </c>
    </row>
    <row r="7664" spans="187:208" x14ac:dyDescent="0.25">
      <c r="GE7664" s="77" t="s">
        <v>427</v>
      </c>
      <c r="GF7664" s="77" t="s">
        <v>155</v>
      </c>
      <c r="GG7664" s="77" t="s">
        <v>490</v>
      </c>
      <c r="GH7664" s="77" t="s">
        <v>467</v>
      </c>
      <c r="GI7664" s="77">
        <v>2023</v>
      </c>
      <c r="GJ7664" s="77" t="s">
        <v>303</v>
      </c>
      <c r="GK7664" s="77">
        <v>1.6845772405344599</v>
      </c>
      <c r="GL7664" s="77">
        <v>1759.53</v>
      </c>
      <c r="GM7664" s="77">
        <v>2023</v>
      </c>
      <c r="GN7664" s="77" t="s">
        <v>175</v>
      </c>
      <c r="GO7664" s="77">
        <v>5.3000000000000005E-2</v>
      </c>
      <c r="GP7664" s="77">
        <v>3</v>
      </c>
      <c r="GQ7664" s="77">
        <v>0</v>
      </c>
      <c r="GR7664" s="77" t="s">
        <v>423</v>
      </c>
      <c r="GS7664" s="77">
        <v>0</v>
      </c>
      <c r="GT7664" s="77">
        <v>0</v>
      </c>
      <c r="GU7664" s="77">
        <v>5.5966209081309407E-2</v>
      </c>
      <c r="GV7664" s="77">
        <v>9.4279402057366832E-2</v>
      </c>
      <c r="GW7664" s="77">
        <v>5.5966209081309407E-2</v>
      </c>
      <c r="GX7664" s="77">
        <v>9.4279402057366832E-2</v>
      </c>
      <c r="GY7664" s="77">
        <v>5.5966209081309407E-2</v>
      </c>
      <c r="GZ7664" s="77">
        <v>9.4279402057366832E-2</v>
      </c>
    </row>
    <row r="7665" spans="187:208" x14ac:dyDescent="0.25">
      <c r="GE7665" s="77" t="s">
        <v>422</v>
      </c>
      <c r="GF7665" s="77" t="s">
        <v>155</v>
      </c>
      <c r="GG7665" s="77" t="s">
        <v>490</v>
      </c>
      <c r="GH7665" s="77" t="s">
        <v>467</v>
      </c>
      <c r="GI7665" s="77">
        <v>2024</v>
      </c>
      <c r="GJ7665" s="77" t="s">
        <v>305</v>
      </c>
      <c r="GK7665" s="77">
        <v>0.7189601678582126</v>
      </c>
      <c r="GL7665" s="77">
        <v>1759.53</v>
      </c>
      <c r="GM7665" s="77">
        <v>2024</v>
      </c>
      <c r="GN7665" s="77" t="s">
        <v>175</v>
      </c>
      <c r="GO7665" s="77">
        <v>0.13250000000000001</v>
      </c>
      <c r="GP7665" s="77">
        <v>3</v>
      </c>
      <c r="GQ7665" s="77">
        <v>0</v>
      </c>
      <c r="GR7665" s="77" t="s">
        <v>423</v>
      </c>
      <c r="GS7665" s="77">
        <v>0</v>
      </c>
      <c r="GT7665" s="77">
        <v>0</v>
      </c>
      <c r="GU7665" s="77">
        <v>0</v>
      </c>
      <c r="GV7665" s="77">
        <v>0</v>
      </c>
      <c r="GW7665" s="77">
        <v>0.1527377521613833</v>
      </c>
      <c r="GX7665" s="77">
        <v>0.1098123599322342</v>
      </c>
      <c r="GY7665" s="77">
        <v>0.1527377521613833</v>
      </c>
      <c r="GZ7665" s="77">
        <v>0.1098123599322342</v>
      </c>
    </row>
    <row r="7666" spans="187:208" x14ac:dyDescent="0.25">
      <c r="GE7666" s="77" t="s">
        <v>425</v>
      </c>
      <c r="GF7666" s="77" t="s">
        <v>155</v>
      </c>
      <c r="GG7666" s="77" t="s">
        <v>490</v>
      </c>
      <c r="GH7666" s="77" t="s">
        <v>467</v>
      </c>
      <c r="GI7666" s="77">
        <v>2024</v>
      </c>
      <c r="GJ7666" s="77" t="s">
        <v>301</v>
      </c>
      <c r="GK7666" s="77">
        <v>3.0714971986151478</v>
      </c>
      <c r="GL7666" s="77">
        <v>1759.53</v>
      </c>
      <c r="GM7666" s="77">
        <v>2024</v>
      </c>
      <c r="GN7666" s="77" t="s">
        <v>175</v>
      </c>
      <c r="GO7666" s="77">
        <v>5.3000000000000005E-2</v>
      </c>
      <c r="GP7666" s="77">
        <v>3</v>
      </c>
      <c r="GQ7666" s="77">
        <v>0</v>
      </c>
      <c r="GR7666" s="77" t="s">
        <v>423</v>
      </c>
      <c r="GS7666" s="77">
        <v>0</v>
      </c>
      <c r="GT7666" s="77">
        <v>0</v>
      </c>
      <c r="GU7666" s="77">
        <v>0</v>
      </c>
      <c r="GV7666" s="77">
        <v>0</v>
      </c>
      <c r="GW7666" s="77">
        <v>5.5966209081309407E-2</v>
      </c>
      <c r="GX7666" s="77">
        <v>0.1719000544103515</v>
      </c>
      <c r="GY7666" s="77">
        <v>5.5966209081309407E-2</v>
      </c>
      <c r="GZ7666" s="77">
        <v>0.1719000544103515</v>
      </c>
    </row>
    <row r="7667" spans="187:208" x14ac:dyDescent="0.25">
      <c r="GE7667" s="77" t="s">
        <v>427</v>
      </c>
      <c r="GF7667" s="77" t="s">
        <v>155</v>
      </c>
      <c r="GG7667" s="77" t="s">
        <v>490</v>
      </c>
      <c r="GH7667" s="77" t="s">
        <v>467</v>
      </c>
      <c r="GI7667" s="77">
        <v>2024</v>
      </c>
      <c r="GJ7667" s="77" t="s">
        <v>303</v>
      </c>
      <c r="GK7667" s="77">
        <v>1.6845772405344599</v>
      </c>
      <c r="GL7667" s="77">
        <v>1759.53</v>
      </c>
      <c r="GM7667" s="77">
        <v>2024</v>
      </c>
      <c r="GN7667" s="77" t="s">
        <v>175</v>
      </c>
      <c r="GO7667" s="77">
        <v>5.3000000000000005E-2</v>
      </c>
      <c r="GP7667" s="77">
        <v>3</v>
      </c>
      <c r="GQ7667" s="77">
        <v>0</v>
      </c>
      <c r="GR7667" s="77" t="s">
        <v>423</v>
      </c>
      <c r="GS7667" s="77">
        <v>0</v>
      </c>
      <c r="GT7667" s="77">
        <v>0</v>
      </c>
      <c r="GU7667" s="77">
        <v>0</v>
      </c>
      <c r="GV7667" s="77">
        <v>0</v>
      </c>
      <c r="GW7667" s="77">
        <v>5.5966209081309407E-2</v>
      </c>
      <c r="GX7667" s="77">
        <v>9.4279402057366832E-2</v>
      </c>
      <c r="GY7667" s="77">
        <v>5.5966209081309407E-2</v>
      </c>
      <c r="GZ7667" s="77">
        <v>9.4279402057366832E-2</v>
      </c>
    </row>
    <row r="7668" spans="187:208" x14ac:dyDescent="0.25">
      <c r="GE7668" s="77" t="s">
        <v>422</v>
      </c>
      <c r="GF7668" s="77" t="s">
        <v>155</v>
      </c>
      <c r="GG7668" s="77" t="s">
        <v>490</v>
      </c>
      <c r="GH7668" s="77" t="s">
        <v>467</v>
      </c>
      <c r="GI7668" s="77">
        <v>2025</v>
      </c>
      <c r="GJ7668" s="77" t="s">
        <v>305</v>
      </c>
      <c r="GK7668" s="77">
        <v>0.7189601678582126</v>
      </c>
      <c r="GL7668" s="77">
        <v>1759.53</v>
      </c>
      <c r="GM7668" s="77">
        <v>2025</v>
      </c>
      <c r="GN7668" s="77" t="s">
        <v>175</v>
      </c>
      <c r="GO7668" s="77">
        <v>0.13250000000000001</v>
      </c>
      <c r="GP7668" s="77">
        <v>3</v>
      </c>
      <c r="GQ7668" s="77">
        <v>0</v>
      </c>
      <c r="GR7668" s="77" t="s">
        <v>423</v>
      </c>
      <c r="GS7668" s="77">
        <v>0</v>
      </c>
      <c r="GT7668" s="77">
        <v>0</v>
      </c>
      <c r="GU7668" s="77">
        <v>0</v>
      </c>
      <c r="GV7668" s="77">
        <v>0</v>
      </c>
      <c r="GW7668" s="77">
        <v>0</v>
      </c>
      <c r="GX7668" s="77">
        <v>0</v>
      </c>
      <c r="GY7668" s="77">
        <v>0.1527377521613833</v>
      </c>
      <c r="GZ7668" s="77">
        <v>0.1098123599322342</v>
      </c>
    </row>
    <row r="7669" spans="187:208" x14ac:dyDescent="0.25">
      <c r="GE7669" s="77" t="s">
        <v>425</v>
      </c>
      <c r="GF7669" s="77" t="s">
        <v>155</v>
      </c>
      <c r="GG7669" s="77" t="s">
        <v>490</v>
      </c>
      <c r="GH7669" s="77" t="s">
        <v>467</v>
      </c>
      <c r="GI7669" s="77">
        <v>2025</v>
      </c>
      <c r="GJ7669" s="77" t="s">
        <v>301</v>
      </c>
      <c r="GK7669" s="77">
        <v>3.0714971986151478</v>
      </c>
      <c r="GL7669" s="77">
        <v>1759.53</v>
      </c>
      <c r="GM7669" s="77">
        <v>2025</v>
      </c>
      <c r="GN7669" s="77" t="s">
        <v>175</v>
      </c>
      <c r="GO7669" s="77">
        <v>5.3000000000000005E-2</v>
      </c>
      <c r="GP7669" s="77">
        <v>3</v>
      </c>
      <c r="GQ7669" s="77">
        <v>0</v>
      </c>
      <c r="GR7669" s="77" t="s">
        <v>423</v>
      </c>
      <c r="GS7669" s="77">
        <v>0</v>
      </c>
      <c r="GT7669" s="77">
        <v>0</v>
      </c>
      <c r="GU7669" s="77">
        <v>0</v>
      </c>
      <c r="GV7669" s="77">
        <v>0</v>
      </c>
      <c r="GW7669" s="77">
        <v>0</v>
      </c>
      <c r="GX7669" s="77">
        <v>0</v>
      </c>
      <c r="GY7669" s="77">
        <v>5.5966209081309407E-2</v>
      </c>
      <c r="GZ7669" s="77">
        <v>0.1719000544103515</v>
      </c>
    </row>
    <row r="7670" spans="187:208" x14ac:dyDescent="0.25">
      <c r="GE7670" s="77" t="s">
        <v>427</v>
      </c>
      <c r="GF7670" s="77" t="s">
        <v>155</v>
      </c>
      <c r="GG7670" s="77" t="s">
        <v>490</v>
      </c>
      <c r="GH7670" s="77" t="s">
        <v>467</v>
      </c>
      <c r="GI7670" s="77">
        <v>2025</v>
      </c>
      <c r="GJ7670" s="77" t="s">
        <v>303</v>
      </c>
      <c r="GK7670" s="77">
        <v>1.6845772405344599</v>
      </c>
      <c r="GL7670" s="77">
        <v>1759.53</v>
      </c>
      <c r="GM7670" s="77">
        <v>2025</v>
      </c>
      <c r="GN7670" s="77" t="s">
        <v>175</v>
      </c>
      <c r="GO7670" s="77">
        <v>5.3000000000000005E-2</v>
      </c>
      <c r="GP7670" s="77">
        <v>3</v>
      </c>
      <c r="GQ7670" s="77">
        <v>0</v>
      </c>
      <c r="GR7670" s="77" t="s">
        <v>423</v>
      </c>
      <c r="GS7670" s="77">
        <v>0</v>
      </c>
      <c r="GT7670" s="77">
        <v>0</v>
      </c>
      <c r="GU7670" s="77">
        <v>0</v>
      </c>
      <c r="GV7670" s="77">
        <v>0</v>
      </c>
      <c r="GW7670" s="77">
        <v>0</v>
      </c>
      <c r="GX7670" s="77">
        <v>0</v>
      </c>
      <c r="GY7670" s="77">
        <v>5.5966209081309407E-2</v>
      </c>
      <c r="GZ7670" s="77">
        <v>9.4279402057366832E-2</v>
      </c>
    </row>
    <row r="7671" spans="187:208" x14ac:dyDescent="0.25">
      <c r="GE7671" s="77" t="s">
        <v>422</v>
      </c>
      <c r="GF7671" s="77" t="s">
        <v>155</v>
      </c>
      <c r="GG7671" s="77" t="s">
        <v>490</v>
      </c>
      <c r="GH7671" s="77" t="s">
        <v>474</v>
      </c>
      <c r="GI7671" s="77">
        <v>2021</v>
      </c>
      <c r="GJ7671" s="77" t="s">
        <v>305</v>
      </c>
      <c r="GK7671" s="77">
        <v>3.6425060683954458E-2</v>
      </c>
      <c r="GL7671" s="77">
        <v>1759.53</v>
      </c>
      <c r="GM7671" s="77">
        <v>2021</v>
      </c>
      <c r="GN7671" s="77" t="s">
        <v>175</v>
      </c>
      <c r="GO7671" s="77">
        <v>0.13250000000000001</v>
      </c>
      <c r="GP7671" s="77">
        <v>3</v>
      </c>
      <c r="GQ7671" s="77">
        <v>0</v>
      </c>
      <c r="GR7671" s="77" t="s">
        <v>423</v>
      </c>
      <c r="GS7671" s="77">
        <v>0.1527377521613833</v>
      </c>
      <c r="GT7671" s="77">
        <v>5.5634818912091832E-3</v>
      </c>
      <c r="GU7671" s="77">
        <v>0.1527377521613833</v>
      </c>
      <c r="GV7671" s="77">
        <v>5.5634818912091832E-3</v>
      </c>
      <c r="GW7671" s="77">
        <v>0</v>
      </c>
      <c r="GX7671" s="77">
        <v>0</v>
      </c>
      <c r="GY7671" s="77">
        <v>0</v>
      </c>
      <c r="GZ7671" s="77">
        <v>0</v>
      </c>
    </row>
    <row r="7672" spans="187:208" x14ac:dyDescent="0.25">
      <c r="GE7672" s="77" t="s">
        <v>425</v>
      </c>
      <c r="GF7672" s="77" t="s">
        <v>155</v>
      </c>
      <c r="GG7672" s="77" t="s">
        <v>490</v>
      </c>
      <c r="GH7672" s="77" t="s">
        <v>474</v>
      </c>
      <c r="GI7672" s="77">
        <v>2021</v>
      </c>
      <c r="GJ7672" s="77" t="s">
        <v>301</v>
      </c>
      <c r="GK7672" s="77">
        <v>1.580872452543271E-3</v>
      </c>
      <c r="GL7672" s="77">
        <v>1759.53</v>
      </c>
      <c r="GM7672" s="77">
        <v>2021</v>
      </c>
      <c r="GN7672" s="77" t="s">
        <v>175</v>
      </c>
      <c r="GO7672" s="77">
        <v>5.3000000000000005E-2</v>
      </c>
      <c r="GP7672" s="77">
        <v>3</v>
      </c>
      <c r="GQ7672" s="77">
        <v>0</v>
      </c>
      <c r="GR7672" s="77" t="s">
        <v>423</v>
      </c>
      <c r="GS7672" s="77">
        <v>5.5966209081309407E-2</v>
      </c>
      <c r="GT7672" s="77">
        <v>8.8475438209919085E-5</v>
      </c>
      <c r="GU7672" s="77">
        <v>5.5966209081309407E-2</v>
      </c>
      <c r="GV7672" s="77">
        <v>8.8475438209919085E-5</v>
      </c>
      <c r="GW7672" s="77">
        <v>0</v>
      </c>
      <c r="GX7672" s="77">
        <v>0</v>
      </c>
      <c r="GY7672" s="77">
        <v>0</v>
      </c>
      <c r="GZ7672" s="77">
        <v>0</v>
      </c>
    </row>
    <row r="7673" spans="187:208" x14ac:dyDescent="0.25">
      <c r="GE7673" s="77" t="s">
        <v>427</v>
      </c>
      <c r="GF7673" s="77" t="s">
        <v>155</v>
      </c>
      <c r="GG7673" s="77" t="s">
        <v>490</v>
      </c>
      <c r="GH7673" s="77" t="s">
        <v>474</v>
      </c>
      <c r="GI7673" s="77">
        <v>2021</v>
      </c>
      <c r="GJ7673" s="77" t="s">
        <v>303</v>
      </c>
      <c r="GK7673" s="77">
        <v>3.9894642198450701E-2</v>
      </c>
      <c r="GL7673" s="77">
        <v>1759.53</v>
      </c>
      <c r="GM7673" s="77">
        <v>2021</v>
      </c>
      <c r="GN7673" s="77" t="s">
        <v>175</v>
      </c>
      <c r="GO7673" s="77">
        <v>5.3000000000000005E-2</v>
      </c>
      <c r="GP7673" s="77">
        <v>3</v>
      </c>
      <c r="GQ7673" s="77">
        <v>0</v>
      </c>
      <c r="GR7673" s="77" t="s">
        <v>423</v>
      </c>
      <c r="GS7673" s="77">
        <v>5.5966209081309407E-2</v>
      </c>
      <c r="GT7673" s="77">
        <v>2.232751886502521E-3</v>
      </c>
      <c r="GU7673" s="77">
        <v>5.5966209081309407E-2</v>
      </c>
      <c r="GV7673" s="77">
        <v>2.232751886502521E-3</v>
      </c>
      <c r="GW7673" s="77">
        <v>0</v>
      </c>
      <c r="GX7673" s="77">
        <v>0</v>
      </c>
      <c r="GY7673" s="77">
        <v>0</v>
      </c>
      <c r="GZ7673" s="77">
        <v>0</v>
      </c>
    </row>
    <row r="7674" spans="187:208" x14ac:dyDescent="0.25">
      <c r="GE7674" s="77" t="s">
        <v>422</v>
      </c>
      <c r="GF7674" s="77" t="s">
        <v>155</v>
      </c>
      <c r="GG7674" s="77" t="s">
        <v>490</v>
      </c>
      <c r="GH7674" s="77" t="s">
        <v>474</v>
      </c>
      <c r="GI7674" s="77">
        <v>2022</v>
      </c>
      <c r="GJ7674" s="77" t="s">
        <v>305</v>
      </c>
      <c r="GK7674" s="77">
        <v>3.6425060683954458E-2</v>
      </c>
      <c r="GL7674" s="77">
        <v>1759.53</v>
      </c>
      <c r="GM7674" s="77">
        <v>2022</v>
      </c>
      <c r="GN7674" s="77" t="s">
        <v>175</v>
      </c>
      <c r="GO7674" s="77">
        <v>0.13250000000000001</v>
      </c>
      <c r="GP7674" s="77">
        <v>3</v>
      </c>
      <c r="GQ7674" s="77">
        <v>0</v>
      </c>
      <c r="GR7674" s="77" t="s">
        <v>423</v>
      </c>
      <c r="GS7674" s="77">
        <v>0.1527377521613833</v>
      </c>
      <c r="GT7674" s="77">
        <v>5.5634818912091832E-3</v>
      </c>
      <c r="GU7674" s="77">
        <v>0.1527377521613833</v>
      </c>
      <c r="GV7674" s="77">
        <v>5.5634818912091832E-3</v>
      </c>
      <c r="GW7674" s="77">
        <v>0.1527377521613833</v>
      </c>
      <c r="GX7674" s="77">
        <v>5.5634818912091832E-3</v>
      </c>
      <c r="GY7674" s="77">
        <v>0</v>
      </c>
      <c r="GZ7674" s="77">
        <v>0</v>
      </c>
    </row>
    <row r="7675" spans="187:208" x14ac:dyDescent="0.25">
      <c r="GE7675" s="77" t="s">
        <v>425</v>
      </c>
      <c r="GF7675" s="77" t="s">
        <v>155</v>
      </c>
      <c r="GG7675" s="77" t="s">
        <v>490</v>
      </c>
      <c r="GH7675" s="77" t="s">
        <v>474</v>
      </c>
      <c r="GI7675" s="77">
        <v>2022</v>
      </c>
      <c r="GJ7675" s="77" t="s">
        <v>301</v>
      </c>
      <c r="GK7675" s="77">
        <v>1.580872452543271E-3</v>
      </c>
      <c r="GL7675" s="77">
        <v>1759.53</v>
      </c>
      <c r="GM7675" s="77">
        <v>2022</v>
      </c>
      <c r="GN7675" s="77" t="s">
        <v>175</v>
      </c>
      <c r="GO7675" s="77">
        <v>5.3000000000000005E-2</v>
      </c>
      <c r="GP7675" s="77">
        <v>3</v>
      </c>
      <c r="GQ7675" s="77">
        <v>0</v>
      </c>
      <c r="GR7675" s="77" t="s">
        <v>423</v>
      </c>
      <c r="GS7675" s="77">
        <v>5.5966209081309407E-2</v>
      </c>
      <c r="GT7675" s="77">
        <v>8.8475438209919085E-5</v>
      </c>
      <c r="GU7675" s="77">
        <v>5.5966209081309407E-2</v>
      </c>
      <c r="GV7675" s="77">
        <v>8.8475438209919085E-5</v>
      </c>
      <c r="GW7675" s="77">
        <v>5.5966209081309407E-2</v>
      </c>
      <c r="GX7675" s="77">
        <v>8.8475438209919085E-5</v>
      </c>
      <c r="GY7675" s="77">
        <v>0</v>
      </c>
      <c r="GZ7675" s="77">
        <v>0</v>
      </c>
    </row>
    <row r="7676" spans="187:208" x14ac:dyDescent="0.25">
      <c r="GE7676" s="77" t="s">
        <v>427</v>
      </c>
      <c r="GF7676" s="77" t="s">
        <v>155</v>
      </c>
      <c r="GG7676" s="77" t="s">
        <v>490</v>
      </c>
      <c r="GH7676" s="77" t="s">
        <v>474</v>
      </c>
      <c r="GI7676" s="77">
        <v>2022</v>
      </c>
      <c r="GJ7676" s="77" t="s">
        <v>303</v>
      </c>
      <c r="GK7676" s="77">
        <v>3.9894642198450701E-2</v>
      </c>
      <c r="GL7676" s="77">
        <v>1759.53</v>
      </c>
      <c r="GM7676" s="77">
        <v>2022</v>
      </c>
      <c r="GN7676" s="77" t="s">
        <v>175</v>
      </c>
      <c r="GO7676" s="77">
        <v>5.3000000000000005E-2</v>
      </c>
      <c r="GP7676" s="77">
        <v>3</v>
      </c>
      <c r="GQ7676" s="77">
        <v>0</v>
      </c>
      <c r="GR7676" s="77" t="s">
        <v>423</v>
      </c>
      <c r="GS7676" s="77">
        <v>5.5966209081309407E-2</v>
      </c>
      <c r="GT7676" s="77">
        <v>2.232751886502521E-3</v>
      </c>
      <c r="GU7676" s="77">
        <v>5.5966209081309407E-2</v>
      </c>
      <c r="GV7676" s="77">
        <v>2.232751886502521E-3</v>
      </c>
      <c r="GW7676" s="77">
        <v>5.5966209081309407E-2</v>
      </c>
      <c r="GX7676" s="77">
        <v>2.232751886502521E-3</v>
      </c>
      <c r="GY7676" s="77">
        <v>0</v>
      </c>
      <c r="GZ7676" s="77">
        <v>0</v>
      </c>
    </row>
    <row r="7677" spans="187:208" x14ac:dyDescent="0.25">
      <c r="GE7677" s="77" t="s">
        <v>422</v>
      </c>
      <c r="GF7677" s="77" t="s">
        <v>155</v>
      </c>
      <c r="GG7677" s="77" t="s">
        <v>490</v>
      </c>
      <c r="GH7677" s="77" t="s">
        <v>474</v>
      </c>
      <c r="GI7677" s="77">
        <v>2023</v>
      </c>
      <c r="GJ7677" s="77" t="s">
        <v>305</v>
      </c>
      <c r="GK7677" s="77">
        <v>3.7590224611390451E-2</v>
      </c>
      <c r="GL7677" s="77">
        <v>1759.53</v>
      </c>
      <c r="GM7677" s="77">
        <v>2023</v>
      </c>
      <c r="GN7677" s="77" t="s">
        <v>175</v>
      </c>
      <c r="GO7677" s="77">
        <v>0.13250000000000001</v>
      </c>
      <c r="GP7677" s="77">
        <v>3</v>
      </c>
      <c r="GQ7677" s="77">
        <v>0</v>
      </c>
      <c r="GR7677" s="77" t="s">
        <v>423</v>
      </c>
      <c r="GS7677" s="77">
        <v>0</v>
      </c>
      <c r="GT7677" s="77">
        <v>0</v>
      </c>
      <c r="GU7677" s="77">
        <v>0.1527377521613833</v>
      </c>
      <c r="GV7677" s="77">
        <v>5.7414464103852855E-3</v>
      </c>
      <c r="GW7677" s="77">
        <v>0.1527377521613833</v>
      </c>
      <c r="GX7677" s="77">
        <v>5.7414464103852855E-3</v>
      </c>
      <c r="GY7677" s="77">
        <v>0.1527377521613833</v>
      </c>
      <c r="GZ7677" s="77">
        <v>5.7414464103852855E-3</v>
      </c>
    </row>
    <row r="7678" spans="187:208" x14ac:dyDescent="0.25">
      <c r="GE7678" s="77" t="s">
        <v>425</v>
      </c>
      <c r="GF7678" s="77" t="s">
        <v>155</v>
      </c>
      <c r="GG7678" s="77" t="s">
        <v>490</v>
      </c>
      <c r="GH7678" s="77" t="s">
        <v>474</v>
      </c>
      <c r="GI7678" s="77">
        <v>2023</v>
      </c>
      <c r="GJ7678" s="77" t="s">
        <v>301</v>
      </c>
      <c r="GK7678" s="77">
        <v>1.631433411568747E-3</v>
      </c>
      <c r="GL7678" s="77">
        <v>1759.53</v>
      </c>
      <c r="GM7678" s="77">
        <v>2023</v>
      </c>
      <c r="GN7678" s="77" t="s">
        <v>175</v>
      </c>
      <c r="GO7678" s="77">
        <v>5.3000000000000005E-2</v>
      </c>
      <c r="GP7678" s="77">
        <v>3</v>
      </c>
      <c r="GQ7678" s="77">
        <v>0</v>
      </c>
      <c r="GR7678" s="77" t="s">
        <v>423</v>
      </c>
      <c r="GS7678" s="77">
        <v>0</v>
      </c>
      <c r="GT7678" s="77">
        <v>0</v>
      </c>
      <c r="GU7678" s="77">
        <v>5.5966209081309407E-2</v>
      </c>
      <c r="GV7678" s="77">
        <v>9.1305143414090398E-5</v>
      </c>
      <c r="GW7678" s="77">
        <v>5.5966209081309407E-2</v>
      </c>
      <c r="GX7678" s="77">
        <v>9.1305143414090398E-5</v>
      </c>
      <c r="GY7678" s="77">
        <v>5.5966209081309407E-2</v>
      </c>
      <c r="GZ7678" s="77">
        <v>9.1305143414090398E-5</v>
      </c>
    </row>
    <row r="7679" spans="187:208" x14ac:dyDescent="0.25">
      <c r="GE7679" s="77" t="s">
        <v>427</v>
      </c>
      <c r="GF7679" s="77" t="s">
        <v>155</v>
      </c>
      <c r="GG7679" s="77" t="s">
        <v>490</v>
      </c>
      <c r="GH7679" s="77" t="s">
        <v>474</v>
      </c>
      <c r="GI7679" s="77">
        <v>2023</v>
      </c>
      <c r="GJ7679" s="77" t="s">
        <v>303</v>
      </c>
      <c r="GK7679" s="77">
        <v>4.1186611014016571E-2</v>
      </c>
      <c r="GL7679" s="77">
        <v>1759.53</v>
      </c>
      <c r="GM7679" s="77">
        <v>2023</v>
      </c>
      <c r="GN7679" s="77" t="s">
        <v>175</v>
      </c>
      <c r="GO7679" s="77">
        <v>5.3000000000000005E-2</v>
      </c>
      <c r="GP7679" s="77">
        <v>3</v>
      </c>
      <c r="GQ7679" s="77">
        <v>0</v>
      </c>
      <c r="GR7679" s="77" t="s">
        <v>423</v>
      </c>
      <c r="GS7679" s="77">
        <v>0</v>
      </c>
      <c r="GT7679" s="77">
        <v>0</v>
      </c>
      <c r="GU7679" s="77">
        <v>5.5966209081309407E-2</v>
      </c>
      <c r="GV7679" s="77">
        <v>2.3050584833610123E-3</v>
      </c>
      <c r="GW7679" s="77">
        <v>5.5966209081309407E-2</v>
      </c>
      <c r="GX7679" s="77">
        <v>2.3050584833610123E-3</v>
      </c>
      <c r="GY7679" s="77">
        <v>5.5966209081309407E-2</v>
      </c>
      <c r="GZ7679" s="77">
        <v>2.3050584833610123E-3</v>
      </c>
    </row>
    <row r="7680" spans="187:208" x14ac:dyDescent="0.25">
      <c r="GE7680" s="77" t="s">
        <v>422</v>
      </c>
      <c r="GF7680" s="77" t="s">
        <v>155</v>
      </c>
      <c r="GG7680" s="77" t="s">
        <v>490</v>
      </c>
      <c r="GH7680" s="77" t="s">
        <v>474</v>
      </c>
      <c r="GI7680" s="77">
        <v>2024</v>
      </c>
      <c r="GJ7680" s="77" t="s">
        <v>305</v>
      </c>
      <c r="GK7680" s="77">
        <v>3.7590224611390451E-2</v>
      </c>
      <c r="GL7680" s="77">
        <v>1759.53</v>
      </c>
      <c r="GM7680" s="77">
        <v>2024</v>
      </c>
      <c r="GN7680" s="77" t="s">
        <v>175</v>
      </c>
      <c r="GO7680" s="77">
        <v>0.13250000000000001</v>
      </c>
      <c r="GP7680" s="77">
        <v>3</v>
      </c>
      <c r="GQ7680" s="77">
        <v>0</v>
      </c>
      <c r="GR7680" s="77" t="s">
        <v>423</v>
      </c>
      <c r="GS7680" s="77">
        <v>0</v>
      </c>
      <c r="GT7680" s="77">
        <v>0</v>
      </c>
      <c r="GU7680" s="77">
        <v>0</v>
      </c>
      <c r="GV7680" s="77">
        <v>0</v>
      </c>
      <c r="GW7680" s="77">
        <v>0.1527377521613833</v>
      </c>
      <c r="GX7680" s="77">
        <v>5.7414464103852855E-3</v>
      </c>
      <c r="GY7680" s="77">
        <v>0.1527377521613833</v>
      </c>
      <c r="GZ7680" s="77">
        <v>5.7414464103852855E-3</v>
      </c>
    </row>
    <row r="7681" spans="187:208" x14ac:dyDescent="0.25">
      <c r="GE7681" s="77" t="s">
        <v>425</v>
      </c>
      <c r="GF7681" s="77" t="s">
        <v>155</v>
      </c>
      <c r="GG7681" s="77" t="s">
        <v>490</v>
      </c>
      <c r="GH7681" s="77" t="s">
        <v>474</v>
      </c>
      <c r="GI7681" s="77">
        <v>2024</v>
      </c>
      <c r="GJ7681" s="77" t="s">
        <v>301</v>
      </c>
      <c r="GK7681" s="77">
        <v>1.631433411568747E-3</v>
      </c>
      <c r="GL7681" s="77">
        <v>1759.53</v>
      </c>
      <c r="GM7681" s="77">
        <v>2024</v>
      </c>
      <c r="GN7681" s="77" t="s">
        <v>175</v>
      </c>
      <c r="GO7681" s="77">
        <v>5.3000000000000005E-2</v>
      </c>
      <c r="GP7681" s="77">
        <v>3</v>
      </c>
      <c r="GQ7681" s="77">
        <v>0</v>
      </c>
      <c r="GR7681" s="77" t="s">
        <v>423</v>
      </c>
      <c r="GS7681" s="77">
        <v>0</v>
      </c>
      <c r="GT7681" s="77">
        <v>0</v>
      </c>
      <c r="GU7681" s="77">
        <v>0</v>
      </c>
      <c r="GV7681" s="77">
        <v>0</v>
      </c>
      <c r="GW7681" s="77">
        <v>5.5966209081309407E-2</v>
      </c>
      <c r="GX7681" s="77">
        <v>9.1305143414090398E-5</v>
      </c>
      <c r="GY7681" s="77">
        <v>5.5966209081309407E-2</v>
      </c>
      <c r="GZ7681" s="77">
        <v>9.1305143414090398E-5</v>
      </c>
    </row>
    <row r="7682" spans="187:208" x14ac:dyDescent="0.25">
      <c r="GE7682" s="77" t="s">
        <v>427</v>
      </c>
      <c r="GF7682" s="77" t="s">
        <v>155</v>
      </c>
      <c r="GG7682" s="77" t="s">
        <v>490</v>
      </c>
      <c r="GH7682" s="77" t="s">
        <v>474</v>
      </c>
      <c r="GI7682" s="77">
        <v>2024</v>
      </c>
      <c r="GJ7682" s="77" t="s">
        <v>303</v>
      </c>
      <c r="GK7682" s="77">
        <v>4.1186611014016571E-2</v>
      </c>
      <c r="GL7682" s="77">
        <v>1759.53</v>
      </c>
      <c r="GM7682" s="77">
        <v>2024</v>
      </c>
      <c r="GN7682" s="77" t="s">
        <v>175</v>
      </c>
      <c r="GO7682" s="77">
        <v>5.3000000000000005E-2</v>
      </c>
      <c r="GP7682" s="77">
        <v>3</v>
      </c>
      <c r="GQ7682" s="77">
        <v>0</v>
      </c>
      <c r="GR7682" s="77" t="s">
        <v>423</v>
      </c>
      <c r="GS7682" s="77">
        <v>0</v>
      </c>
      <c r="GT7682" s="77">
        <v>0</v>
      </c>
      <c r="GU7682" s="77">
        <v>0</v>
      </c>
      <c r="GV7682" s="77">
        <v>0</v>
      </c>
      <c r="GW7682" s="77">
        <v>5.5966209081309407E-2</v>
      </c>
      <c r="GX7682" s="77">
        <v>2.3050584833610123E-3</v>
      </c>
      <c r="GY7682" s="77">
        <v>5.5966209081309407E-2</v>
      </c>
      <c r="GZ7682" s="77">
        <v>2.3050584833610123E-3</v>
      </c>
    </row>
    <row r="7683" spans="187:208" x14ac:dyDescent="0.25">
      <c r="GE7683" s="77" t="s">
        <v>422</v>
      </c>
      <c r="GF7683" s="77" t="s">
        <v>155</v>
      </c>
      <c r="GG7683" s="77" t="s">
        <v>490</v>
      </c>
      <c r="GH7683" s="77" t="s">
        <v>474</v>
      </c>
      <c r="GI7683" s="77">
        <v>2025</v>
      </c>
      <c r="GJ7683" s="77" t="s">
        <v>305</v>
      </c>
      <c r="GK7683" s="77">
        <v>3.7590224611390451E-2</v>
      </c>
      <c r="GL7683" s="77">
        <v>1759.53</v>
      </c>
      <c r="GM7683" s="77">
        <v>2025</v>
      </c>
      <c r="GN7683" s="77" t="s">
        <v>175</v>
      </c>
      <c r="GO7683" s="77">
        <v>0.13250000000000001</v>
      </c>
      <c r="GP7683" s="77">
        <v>3</v>
      </c>
      <c r="GQ7683" s="77">
        <v>0</v>
      </c>
      <c r="GR7683" s="77" t="s">
        <v>423</v>
      </c>
      <c r="GS7683" s="77">
        <v>0</v>
      </c>
      <c r="GT7683" s="77">
        <v>0</v>
      </c>
      <c r="GU7683" s="77">
        <v>0</v>
      </c>
      <c r="GV7683" s="77">
        <v>0</v>
      </c>
      <c r="GW7683" s="77">
        <v>0</v>
      </c>
      <c r="GX7683" s="77">
        <v>0</v>
      </c>
      <c r="GY7683" s="77">
        <v>0.1527377521613833</v>
      </c>
      <c r="GZ7683" s="77">
        <v>5.7414464103852855E-3</v>
      </c>
    </row>
    <row r="7684" spans="187:208" x14ac:dyDescent="0.25">
      <c r="GE7684" s="77" t="s">
        <v>425</v>
      </c>
      <c r="GF7684" s="77" t="s">
        <v>155</v>
      </c>
      <c r="GG7684" s="77" t="s">
        <v>490</v>
      </c>
      <c r="GH7684" s="77" t="s">
        <v>474</v>
      </c>
      <c r="GI7684" s="77">
        <v>2025</v>
      </c>
      <c r="GJ7684" s="77" t="s">
        <v>301</v>
      </c>
      <c r="GK7684" s="77">
        <v>1.631433411568747E-3</v>
      </c>
      <c r="GL7684" s="77">
        <v>1759.53</v>
      </c>
      <c r="GM7684" s="77">
        <v>2025</v>
      </c>
      <c r="GN7684" s="77" t="s">
        <v>175</v>
      </c>
      <c r="GO7684" s="77">
        <v>5.3000000000000005E-2</v>
      </c>
      <c r="GP7684" s="77">
        <v>3</v>
      </c>
      <c r="GQ7684" s="77">
        <v>0</v>
      </c>
      <c r="GR7684" s="77" t="s">
        <v>423</v>
      </c>
      <c r="GS7684" s="77">
        <v>0</v>
      </c>
      <c r="GT7684" s="77">
        <v>0</v>
      </c>
      <c r="GU7684" s="77">
        <v>0</v>
      </c>
      <c r="GV7684" s="77">
        <v>0</v>
      </c>
      <c r="GW7684" s="77">
        <v>0</v>
      </c>
      <c r="GX7684" s="77">
        <v>0</v>
      </c>
      <c r="GY7684" s="77">
        <v>5.5966209081309407E-2</v>
      </c>
      <c r="GZ7684" s="77">
        <v>9.1305143414090398E-5</v>
      </c>
    </row>
    <row r="7685" spans="187:208" x14ac:dyDescent="0.25">
      <c r="GE7685" s="77" t="s">
        <v>427</v>
      </c>
      <c r="GF7685" s="77" t="s">
        <v>155</v>
      </c>
      <c r="GG7685" s="77" t="s">
        <v>490</v>
      </c>
      <c r="GH7685" s="77" t="s">
        <v>474</v>
      </c>
      <c r="GI7685" s="77">
        <v>2025</v>
      </c>
      <c r="GJ7685" s="77" t="s">
        <v>303</v>
      </c>
      <c r="GK7685" s="77">
        <v>4.1186611014016571E-2</v>
      </c>
      <c r="GL7685" s="77">
        <v>1759.53</v>
      </c>
      <c r="GM7685" s="77">
        <v>2025</v>
      </c>
      <c r="GN7685" s="77" t="s">
        <v>175</v>
      </c>
      <c r="GO7685" s="77">
        <v>5.3000000000000005E-2</v>
      </c>
      <c r="GP7685" s="77">
        <v>3</v>
      </c>
      <c r="GQ7685" s="77">
        <v>0</v>
      </c>
      <c r="GR7685" s="77" t="s">
        <v>423</v>
      </c>
      <c r="GS7685" s="77">
        <v>0</v>
      </c>
      <c r="GT7685" s="77">
        <v>0</v>
      </c>
      <c r="GU7685" s="77">
        <v>0</v>
      </c>
      <c r="GV7685" s="77">
        <v>0</v>
      </c>
      <c r="GW7685" s="77">
        <v>0</v>
      </c>
      <c r="GX7685" s="77">
        <v>0</v>
      </c>
      <c r="GY7685" s="77">
        <v>5.5966209081309407E-2</v>
      </c>
      <c r="GZ7685" s="77">
        <v>2.3050584833610123E-3</v>
      </c>
    </row>
    <row r="7686" spans="187:208" x14ac:dyDescent="0.25">
      <c r="GE7686" s="77" t="s">
        <v>422</v>
      </c>
      <c r="GF7686" s="77" t="s">
        <v>155</v>
      </c>
      <c r="GG7686" s="77" t="s">
        <v>491</v>
      </c>
      <c r="GH7686" s="77" t="s">
        <v>300</v>
      </c>
      <c r="GI7686" s="77">
        <v>2021</v>
      </c>
      <c r="GJ7686" s="77" t="s">
        <v>305</v>
      </c>
      <c r="GK7686" s="77">
        <v>222.22942162783451</v>
      </c>
      <c r="GL7686" s="77">
        <v>1419.51</v>
      </c>
      <c r="GM7686" s="77">
        <v>2021</v>
      </c>
      <c r="GN7686" s="77" t="s">
        <v>175</v>
      </c>
      <c r="GO7686" s="77">
        <v>0.13250000000000001</v>
      </c>
      <c r="GP7686" s="77">
        <v>3</v>
      </c>
      <c r="GQ7686" s="77">
        <v>0</v>
      </c>
      <c r="GR7686" s="77" t="s">
        <v>423</v>
      </c>
      <c r="GS7686" s="77">
        <v>0.1527377521613833</v>
      </c>
      <c r="GT7686" s="77">
        <v>33.942822323559739</v>
      </c>
      <c r="GU7686" s="77">
        <v>0.1527377521613833</v>
      </c>
      <c r="GV7686" s="77">
        <v>33.942822323559739</v>
      </c>
      <c r="GW7686" s="77">
        <v>0</v>
      </c>
      <c r="GX7686" s="77">
        <v>0</v>
      </c>
      <c r="GY7686" s="77">
        <v>0</v>
      </c>
      <c r="GZ7686" s="77">
        <v>0</v>
      </c>
    </row>
    <row r="7687" spans="187:208" x14ac:dyDescent="0.25">
      <c r="GE7687" s="77" t="s">
        <v>425</v>
      </c>
      <c r="GF7687" s="77" t="s">
        <v>155</v>
      </c>
      <c r="GG7687" s="77" t="s">
        <v>491</v>
      </c>
      <c r="GH7687" s="77" t="s">
        <v>300</v>
      </c>
      <c r="GI7687" s="77">
        <v>2021</v>
      </c>
      <c r="GJ7687" s="77" t="s">
        <v>301</v>
      </c>
      <c r="GK7687" s="77">
        <v>8585.7228092480964</v>
      </c>
      <c r="GL7687" s="77">
        <v>1419.51</v>
      </c>
      <c r="GM7687" s="77">
        <v>2021</v>
      </c>
      <c r="GN7687" s="77" t="s">
        <v>175</v>
      </c>
      <c r="GO7687" s="77">
        <v>5.3000000000000005E-2</v>
      </c>
      <c r="GP7687" s="77">
        <v>3</v>
      </c>
      <c r="GQ7687" s="77">
        <v>0</v>
      </c>
      <c r="GR7687" s="77" t="s">
        <v>423</v>
      </c>
      <c r="GS7687" s="77">
        <v>5.5966209081309407E-2</v>
      </c>
      <c r="GT7687" s="77">
        <v>480.51035785654614</v>
      </c>
      <c r="GU7687" s="77">
        <v>5.5966209081309407E-2</v>
      </c>
      <c r="GV7687" s="77">
        <v>480.51035785654614</v>
      </c>
      <c r="GW7687" s="77">
        <v>0</v>
      </c>
      <c r="GX7687" s="77">
        <v>0</v>
      </c>
      <c r="GY7687" s="77">
        <v>0</v>
      </c>
      <c r="GZ7687" s="77">
        <v>0</v>
      </c>
    </row>
    <row r="7688" spans="187:208" x14ac:dyDescent="0.25">
      <c r="GE7688" s="77" t="s">
        <v>427</v>
      </c>
      <c r="GF7688" s="77" t="s">
        <v>155</v>
      </c>
      <c r="GG7688" s="77" t="s">
        <v>491</v>
      </c>
      <c r="GH7688" s="77" t="s">
        <v>300</v>
      </c>
      <c r="GI7688" s="77">
        <v>2021</v>
      </c>
      <c r="GJ7688" s="77" t="s">
        <v>303</v>
      </c>
      <c r="GK7688" s="77">
        <v>5338.1784104568387</v>
      </c>
      <c r="GL7688" s="77">
        <v>1419.51</v>
      </c>
      <c r="GM7688" s="77">
        <v>2021</v>
      </c>
      <c r="GN7688" s="77" t="s">
        <v>175</v>
      </c>
      <c r="GO7688" s="77">
        <v>5.3000000000000005E-2</v>
      </c>
      <c r="GP7688" s="77">
        <v>3</v>
      </c>
      <c r="GQ7688" s="77">
        <v>0</v>
      </c>
      <c r="GR7688" s="77" t="s">
        <v>423</v>
      </c>
      <c r="GS7688" s="77">
        <v>5.5966209081309407E-2</v>
      </c>
      <c r="GT7688" s="77">
        <v>298.75760903295935</v>
      </c>
      <c r="GU7688" s="77">
        <v>5.5966209081309407E-2</v>
      </c>
      <c r="GV7688" s="77">
        <v>298.75760903295935</v>
      </c>
      <c r="GW7688" s="77">
        <v>0</v>
      </c>
      <c r="GX7688" s="77">
        <v>0</v>
      </c>
      <c r="GY7688" s="77">
        <v>0</v>
      </c>
      <c r="GZ7688" s="77">
        <v>0</v>
      </c>
    </row>
    <row r="7689" spans="187:208" x14ac:dyDescent="0.25">
      <c r="GE7689" s="77" t="s">
        <v>422</v>
      </c>
      <c r="GF7689" s="77" t="s">
        <v>155</v>
      </c>
      <c r="GG7689" s="77" t="s">
        <v>491</v>
      </c>
      <c r="GH7689" s="77" t="s">
        <v>300</v>
      </c>
      <c r="GI7689" s="77">
        <v>2022</v>
      </c>
      <c r="GJ7689" s="77" t="s">
        <v>305</v>
      </c>
      <c r="GK7689" s="77">
        <v>222.22942162783451</v>
      </c>
      <c r="GL7689" s="77">
        <v>1419.51</v>
      </c>
      <c r="GM7689" s="77">
        <v>2022</v>
      </c>
      <c r="GN7689" s="77" t="s">
        <v>175</v>
      </c>
      <c r="GO7689" s="77">
        <v>0.13250000000000001</v>
      </c>
      <c r="GP7689" s="77">
        <v>3</v>
      </c>
      <c r="GQ7689" s="77">
        <v>0</v>
      </c>
      <c r="GR7689" s="77" t="s">
        <v>423</v>
      </c>
      <c r="GS7689" s="77">
        <v>0.1527377521613833</v>
      </c>
      <c r="GT7689" s="77">
        <v>33.942822323559739</v>
      </c>
      <c r="GU7689" s="77">
        <v>0.1527377521613833</v>
      </c>
      <c r="GV7689" s="77">
        <v>33.942822323559739</v>
      </c>
      <c r="GW7689" s="77">
        <v>0.1527377521613833</v>
      </c>
      <c r="GX7689" s="77">
        <v>33.942822323559739</v>
      </c>
      <c r="GY7689" s="77">
        <v>0</v>
      </c>
      <c r="GZ7689" s="77">
        <v>0</v>
      </c>
    </row>
    <row r="7690" spans="187:208" x14ac:dyDescent="0.25">
      <c r="GE7690" s="77" t="s">
        <v>425</v>
      </c>
      <c r="GF7690" s="77" t="s">
        <v>155</v>
      </c>
      <c r="GG7690" s="77" t="s">
        <v>491</v>
      </c>
      <c r="GH7690" s="77" t="s">
        <v>300</v>
      </c>
      <c r="GI7690" s="77">
        <v>2022</v>
      </c>
      <c r="GJ7690" s="77" t="s">
        <v>301</v>
      </c>
      <c r="GK7690" s="77">
        <v>8585.7228092480964</v>
      </c>
      <c r="GL7690" s="77">
        <v>1419.51</v>
      </c>
      <c r="GM7690" s="77">
        <v>2022</v>
      </c>
      <c r="GN7690" s="77" t="s">
        <v>175</v>
      </c>
      <c r="GO7690" s="77">
        <v>5.3000000000000005E-2</v>
      </c>
      <c r="GP7690" s="77">
        <v>3</v>
      </c>
      <c r="GQ7690" s="77">
        <v>0</v>
      </c>
      <c r="GR7690" s="77" t="s">
        <v>423</v>
      </c>
      <c r="GS7690" s="77">
        <v>5.5966209081309407E-2</v>
      </c>
      <c r="GT7690" s="77">
        <v>480.51035785654614</v>
      </c>
      <c r="GU7690" s="77">
        <v>5.5966209081309407E-2</v>
      </c>
      <c r="GV7690" s="77">
        <v>480.51035785654614</v>
      </c>
      <c r="GW7690" s="77">
        <v>5.5966209081309407E-2</v>
      </c>
      <c r="GX7690" s="77">
        <v>480.51035785654614</v>
      </c>
      <c r="GY7690" s="77">
        <v>0</v>
      </c>
      <c r="GZ7690" s="77">
        <v>0</v>
      </c>
    </row>
    <row r="7691" spans="187:208" x14ac:dyDescent="0.25">
      <c r="GE7691" s="77" t="s">
        <v>427</v>
      </c>
      <c r="GF7691" s="77" t="s">
        <v>155</v>
      </c>
      <c r="GG7691" s="77" t="s">
        <v>491</v>
      </c>
      <c r="GH7691" s="77" t="s">
        <v>300</v>
      </c>
      <c r="GI7691" s="77">
        <v>2022</v>
      </c>
      <c r="GJ7691" s="77" t="s">
        <v>303</v>
      </c>
      <c r="GK7691" s="77">
        <v>5338.1784104568387</v>
      </c>
      <c r="GL7691" s="77">
        <v>1419.51</v>
      </c>
      <c r="GM7691" s="77">
        <v>2022</v>
      </c>
      <c r="GN7691" s="77" t="s">
        <v>175</v>
      </c>
      <c r="GO7691" s="77">
        <v>5.3000000000000005E-2</v>
      </c>
      <c r="GP7691" s="77">
        <v>3</v>
      </c>
      <c r="GQ7691" s="77">
        <v>0</v>
      </c>
      <c r="GR7691" s="77" t="s">
        <v>423</v>
      </c>
      <c r="GS7691" s="77">
        <v>5.5966209081309407E-2</v>
      </c>
      <c r="GT7691" s="77">
        <v>298.75760903295935</v>
      </c>
      <c r="GU7691" s="77">
        <v>5.5966209081309407E-2</v>
      </c>
      <c r="GV7691" s="77">
        <v>298.75760903295935</v>
      </c>
      <c r="GW7691" s="77">
        <v>5.5966209081309407E-2</v>
      </c>
      <c r="GX7691" s="77">
        <v>298.75760903295935</v>
      </c>
      <c r="GY7691" s="77">
        <v>0</v>
      </c>
      <c r="GZ7691" s="77">
        <v>0</v>
      </c>
    </row>
    <row r="7692" spans="187:208" x14ac:dyDescent="0.25">
      <c r="GE7692" s="77" t="s">
        <v>422</v>
      </c>
      <c r="GF7692" s="77" t="s">
        <v>155</v>
      </c>
      <c r="GG7692" s="77" t="s">
        <v>491</v>
      </c>
      <c r="GH7692" s="77" t="s">
        <v>300</v>
      </c>
      <c r="GI7692" s="77">
        <v>2023</v>
      </c>
      <c r="GJ7692" s="77" t="s">
        <v>305</v>
      </c>
      <c r="GK7692" s="77">
        <v>233.23007680794331</v>
      </c>
      <c r="GL7692" s="77">
        <v>1419.51</v>
      </c>
      <c r="GM7692" s="77">
        <v>2023</v>
      </c>
      <c r="GN7692" s="77" t="s">
        <v>175</v>
      </c>
      <c r="GO7692" s="77">
        <v>0.13250000000000001</v>
      </c>
      <c r="GP7692" s="77">
        <v>3</v>
      </c>
      <c r="GQ7692" s="77">
        <v>0</v>
      </c>
      <c r="GR7692" s="77" t="s">
        <v>423</v>
      </c>
      <c r="GS7692" s="77">
        <v>0</v>
      </c>
      <c r="GT7692" s="77">
        <v>0</v>
      </c>
      <c r="GU7692" s="77">
        <v>0.1527377521613833</v>
      </c>
      <c r="GV7692" s="77">
        <v>35.623037668072037</v>
      </c>
      <c r="GW7692" s="77">
        <v>0.1527377521613833</v>
      </c>
      <c r="GX7692" s="77">
        <v>35.623037668072037</v>
      </c>
      <c r="GY7692" s="77">
        <v>0.1527377521613833</v>
      </c>
      <c r="GZ7692" s="77">
        <v>35.623037668072037</v>
      </c>
    </row>
    <row r="7693" spans="187:208" x14ac:dyDescent="0.25">
      <c r="GE7693" s="77" t="s">
        <v>425</v>
      </c>
      <c r="GF7693" s="77" t="s">
        <v>155</v>
      </c>
      <c r="GG7693" s="77" t="s">
        <v>491</v>
      </c>
      <c r="GH7693" s="77" t="s">
        <v>300</v>
      </c>
      <c r="GI7693" s="77">
        <v>2023</v>
      </c>
      <c r="GJ7693" s="77" t="s">
        <v>301</v>
      </c>
      <c r="GK7693" s="77">
        <v>8896.5159934287531</v>
      </c>
      <c r="GL7693" s="77">
        <v>1419.51</v>
      </c>
      <c r="GM7693" s="77">
        <v>2023</v>
      </c>
      <c r="GN7693" s="77" t="s">
        <v>175</v>
      </c>
      <c r="GO7693" s="77">
        <v>5.3000000000000005E-2</v>
      </c>
      <c r="GP7693" s="77">
        <v>3</v>
      </c>
      <c r="GQ7693" s="77">
        <v>0</v>
      </c>
      <c r="GR7693" s="77" t="s">
        <v>423</v>
      </c>
      <c r="GS7693" s="77">
        <v>0</v>
      </c>
      <c r="GT7693" s="77">
        <v>0</v>
      </c>
      <c r="GU7693" s="77">
        <v>5.5966209081309407E-2</v>
      </c>
      <c r="GV7693" s="77">
        <v>497.90427418344666</v>
      </c>
      <c r="GW7693" s="77">
        <v>5.5966209081309407E-2</v>
      </c>
      <c r="GX7693" s="77">
        <v>497.90427418344666</v>
      </c>
      <c r="GY7693" s="77">
        <v>5.5966209081309407E-2</v>
      </c>
      <c r="GZ7693" s="77">
        <v>497.90427418344666</v>
      </c>
    </row>
    <row r="7694" spans="187:208" x14ac:dyDescent="0.25">
      <c r="GE7694" s="77" t="s">
        <v>427</v>
      </c>
      <c r="GF7694" s="77" t="s">
        <v>155</v>
      </c>
      <c r="GG7694" s="77" t="s">
        <v>491</v>
      </c>
      <c r="GH7694" s="77" t="s">
        <v>300</v>
      </c>
      <c r="GI7694" s="77">
        <v>2023</v>
      </c>
      <c r="GJ7694" s="77" t="s">
        <v>303</v>
      </c>
      <c r="GK7694" s="77">
        <v>5534.8914862001902</v>
      </c>
      <c r="GL7694" s="77">
        <v>1419.51</v>
      </c>
      <c r="GM7694" s="77">
        <v>2023</v>
      </c>
      <c r="GN7694" s="77" t="s">
        <v>175</v>
      </c>
      <c r="GO7694" s="77">
        <v>5.3000000000000005E-2</v>
      </c>
      <c r="GP7694" s="77">
        <v>3</v>
      </c>
      <c r="GQ7694" s="77">
        <v>0</v>
      </c>
      <c r="GR7694" s="77" t="s">
        <v>423</v>
      </c>
      <c r="GS7694" s="77">
        <v>0</v>
      </c>
      <c r="GT7694" s="77">
        <v>0</v>
      </c>
      <c r="GU7694" s="77">
        <v>5.5966209081309407E-2</v>
      </c>
      <c r="GV7694" s="77">
        <v>309.76689415903923</v>
      </c>
      <c r="GW7694" s="77">
        <v>5.5966209081309407E-2</v>
      </c>
      <c r="GX7694" s="77">
        <v>309.76689415903923</v>
      </c>
      <c r="GY7694" s="77">
        <v>5.5966209081309407E-2</v>
      </c>
      <c r="GZ7694" s="77">
        <v>309.76689415903923</v>
      </c>
    </row>
    <row r="7695" spans="187:208" x14ac:dyDescent="0.25">
      <c r="GE7695" s="77" t="s">
        <v>422</v>
      </c>
      <c r="GF7695" s="77" t="s">
        <v>155</v>
      </c>
      <c r="GG7695" s="77" t="s">
        <v>491</v>
      </c>
      <c r="GH7695" s="77" t="s">
        <v>300</v>
      </c>
      <c r="GI7695" s="77">
        <v>2024</v>
      </c>
      <c r="GJ7695" s="77" t="s">
        <v>305</v>
      </c>
      <c r="GK7695" s="77">
        <v>233.23007680794331</v>
      </c>
      <c r="GL7695" s="77">
        <v>1419.51</v>
      </c>
      <c r="GM7695" s="77">
        <v>2024</v>
      </c>
      <c r="GN7695" s="77" t="s">
        <v>175</v>
      </c>
      <c r="GO7695" s="77">
        <v>0.13250000000000001</v>
      </c>
      <c r="GP7695" s="77">
        <v>3</v>
      </c>
      <c r="GQ7695" s="77">
        <v>0</v>
      </c>
      <c r="GR7695" s="77" t="s">
        <v>423</v>
      </c>
      <c r="GS7695" s="77">
        <v>0</v>
      </c>
      <c r="GT7695" s="77">
        <v>0</v>
      </c>
      <c r="GU7695" s="77">
        <v>0</v>
      </c>
      <c r="GV7695" s="77">
        <v>0</v>
      </c>
      <c r="GW7695" s="77">
        <v>0.1527377521613833</v>
      </c>
      <c r="GX7695" s="77">
        <v>35.623037668072037</v>
      </c>
      <c r="GY7695" s="77">
        <v>0.1527377521613833</v>
      </c>
      <c r="GZ7695" s="77">
        <v>35.623037668072037</v>
      </c>
    </row>
    <row r="7696" spans="187:208" x14ac:dyDescent="0.25">
      <c r="GE7696" s="77" t="s">
        <v>425</v>
      </c>
      <c r="GF7696" s="77" t="s">
        <v>155</v>
      </c>
      <c r="GG7696" s="77" t="s">
        <v>491</v>
      </c>
      <c r="GH7696" s="77" t="s">
        <v>300</v>
      </c>
      <c r="GI7696" s="77">
        <v>2024</v>
      </c>
      <c r="GJ7696" s="77" t="s">
        <v>301</v>
      </c>
      <c r="GK7696" s="77">
        <v>8896.5159934287531</v>
      </c>
      <c r="GL7696" s="77">
        <v>1419.51</v>
      </c>
      <c r="GM7696" s="77">
        <v>2024</v>
      </c>
      <c r="GN7696" s="77" t="s">
        <v>175</v>
      </c>
      <c r="GO7696" s="77">
        <v>5.3000000000000005E-2</v>
      </c>
      <c r="GP7696" s="77">
        <v>3</v>
      </c>
      <c r="GQ7696" s="77">
        <v>0</v>
      </c>
      <c r="GR7696" s="77" t="s">
        <v>423</v>
      </c>
      <c r="GS7696" s="77">
        <v>0</v>
      </c>
      <c r="GT7696" s="77">
        <v>0</v>
      </c>
      <c r="GU7696" s="77">
        <v>0</v>
      </c>
      <c r="GV7696" s="77">
        <v>0</v>
      </c>
      <c r="GW7696" s="77">
        <v>5.5966209081309407E-2</v>
      </c>
      <c r="GX7696" s="77">
        <v>497.90427418344666</v>
      </c>
      <c r="GY7696" s="77">
        <v>5.5966209081309407E-2</v>
      </c>
      <c r="GZ7696" s="77">
        <v>497.90427418344666</v>
      </c>
    </row>
    <row r="7697" spans="187:208" x14ac:dyDescent="0.25">
      <c r="GE7697" s="77" t="s">
        <v>427</v>
      </c>
      <c r="GF7697" s="77" t="s">
        <v>155</v>
      </c>
      <c r="GG7697" s="77" t="s">
        <v>491</v>
      </c>
      <c r="GH7697" s="77" t="s">
        <v>300</v>
      </c>
      <c r="GI7697" s="77">
        <v>2024</v>
      </c>
      <c r="GJ7697" s="77" t="s">
        <v>303</v>
      </c>
      <c r="GK7697" s="77">
        <v>5534.8914862001902</v>
      </c>
      <c r="GL7697" s="77">
        <v>1419.51</v>
      </c>
      <c r="GM7697" s="77">
        <v>2024</v>
      </c>
      <c r="GN7697" s="77" t="s">
        <v>175</v>
      </c>
      <c r="GO7697" s="77">
        <v>5.3000000000000005E-2</v>
      </c>
      <c r="GP7697" s="77">
        <v>3</v>
      </c>
      <c r="GQ7697" s="77">
        <v>0</v>
      </c>
      <c r="GR7697" s="77" t="s">
        <v>423</v>
      </c>
      <c r="GS7697" s="77">
        <v>0</v>
      </c>
      <c r="GT7697" s="77">
        <v>0</v>
      </c>
      <c r="GU7697" s="77">
        <v>0</v>
      </c>
      <c r="GV7697" s="77">
        <v>0</v>
      </c>
      <c r="GW7697" s="77">
        <v>5.5966209081309407E-2</v>
      </c>
      <c r="GX7697" s="77">
        <v>309.76689415903923</v>
      </c>
      <c r="GY7697" s="77">
        <v>5.5966209081309407E-2</v>
      </c>
      <c r="GZ7697" s="77">
        <v>309.76689415903923</v>
      </c>
    </row>
    <row r="7698" spans="187:208" x14ac:dyDescent="0.25">
      <c r="GE7698" s="77" t="s">
        <v>422</v>
      </c>
      <c r="GF7698" s="77" t="s">
        <v>155</v>
      </c>
      <c r="GG7698" s="77" t="s">
        <v>491</v>
      </c>
      <c r="GH7698" s="77" t="s">
        <v>300</v>
      </c>
      <c r="GI7698" s="77">
        <v>2025</v>
      </c>
      <c r="GJ7698" s="77" t="s">
        <v>305</v>
      </c>
      <c r="GK7698" s="77">
        <v>233.23007680794331</v>
      </c>
      <c r="GL7698" s="77">
        <v>1419.51</v>
      </c>
      <c r="GM7698" s="77">
        <v>2025</v>
      </c>
      <c r="GN7698" s="77" t="s">
        <v>175</v>
      </c>
      <c r="GO7698" s="77">
        <v>0.13250000000000001</v>
      </c>
      <c r="GP7698" s="77">
        <v>3</v>
      </c>
      <c r="GQ7698" s="77">
        <v>0</v>
      </c>
      <c r="GR7698" s="77" t="s">
        <v>423</v>
      </c>
      <c r="GS7698" s="77">
        <v>0</v>
      </c>
      <c r="GT7698" s="77">
        <v>0</v>
      </c>
      <c r="GU7698" s="77">
        <v>0</v>
      </c>
      <c r="GV7698" s="77">
        <v>0</v>
      </c>
      <c r="GW7698" s="77">
        <v>0</v>
      </c>
      <c r="GX7698" s="77">
        <v>0</v>
      </c>
      <c r="GY7698" s="77">
        <v>0.1527377521613833</v>
      </c>
      <c r="GZ7698" s="77">
        <v>35.623037668072037</v>
      </c>
    </row>
    <row r="7699" spans="187:208" x14ac:dyDescent="0.25">
      <c r="GE7699" s="77" t="s">
        <v>425</v>
      </c>
      <c r="GF7699" s="77" t="s">
        <v>155</v>
      </c>
      <c r="GG7699" s="77" t="s">
        <v>491</v>
      </c>
      <c r="GH7699" s="77" t="s">
        <v>300</v>
      </c>
      <c r="GI7699" s="77">
        <v>2025</v>
      </c>
      <c r="GJ7699" s="77" t="s">
        <v>301</v>
      </c>
      <c r="GK7699" s="77">
        <v>8896.5159934287531</v>
      </c>
      <c r="GL7699" s="77">
        <v>1419.51</v>
      </c>
      <c r="GM7699" s="77">
        <v>2025</v>
      </c>
      <c r="GN7699" s="77" t="s">
        <v>175</v>
      </c>
      <c r="GO7699" s="77">
        <v>5.3000000000000005E-2</v>
      </c>
      <c r="GP7699" s="77">
        <v>3</v>
      </c>
      <c r="GQ7699" s="77">
        <v>0</v>
      </c>
      <c r="GR7699" s="77" t="s">
        <v>423</v>
      </c>
      <c r="GS7699" s="77">
        <v>0</v>
      </c>
      <c r="GT7699" s="77">
        <v>0</v>
      </c>
      <c r="GU7699" s="77">
        <v>0</v>
      </c>
      <c r="GV7699" s="77">
        <v>0</v>
      </c>
      <c r="GW7699" s="77">
        <v>0</v>
      </c>
      <c r="GX7699" s="77">
        <v>0</v>
      </c>
      <c r="GY7699" s="77">
        <v>5.5966209081309407E-2</v>
      </c>
      <c r="GZ7699" s="77">
        <v>497.90427418344666</v>
      </c>
    </row>
    <row r="7700" spans="187:208" x14ac:dyDescent="0.25">
      <c r="GE7700" s="77" t="s">
        <v>427</v>
      </c>
      <c r="GF7700" s="77" t="s">
        <v>155</v>
      </c>
      <c r="GG7700" s="77" t="s">
        <v>491</v>
      </c>
      <c r="GH7700" s="77" t="s">
        <v>300</v>
      </c>
      <c r="GI7700" s="77">
        <v>2025</v>
      </c>
      <c r="GJ7700" s="77" t="s">
        <v>303</v>
      </c>
      <c r="GK7700" s="77">
        <v>5534.8914862001902</v>
      </c>
      <c r="GL7700" s="77">
        <v>1419.51</v>
      </c>
      <c r="GM7700" s="77">
        <v>2025</v>
      </c>
      <c r="GN7700" s="77" t="s">
        <v>175</v>
      </c>
      <c r="GO7700" s="77">
        <v>5.3000000000000005E-2</v>
      </c>
      <c r="GP7700" s="77">
        <v>3</v>
      </c>
      <c r="GQ7700" s="77">
        <v>0</v>
      </c>
      <c r="GR7700" s="77" t="s">
        <v>423</v>
      </c>
      <c r="GS7700" s="77">
        <v>0</v>
      </c>
      <c r="GT7700" s="77">
        <v>0</v>
      </c>
      <c r="GU7700" s="77">
        <v>0</v>
      </c>
      <c r="GV7700" s="77">
        <v>0</v>
      </c>
      <c r="GW7700" s="77">
        <v>0</v>
      </c>
      <c r="GX7700" s="77">
        <v>0</v>
      </c>
      <c r="GY7700" s="77">
        <v>5.5966209081309407E-2</v>
      </c>
      <c r="GZ7700" s="77">
        <v>309.76689415903923</v>
      </c>
    </row>
    <row r="7701" spans="187:208" x14ac:dyDescent="0.25">
      <c r="GE7701" s="77" t="s">
        <v>422</v>
      </c>
      <c r="GF7701" s="77" t="s">
        <v>155</v>
      </c>
      <c r="GG7701" s="77" t="s">
        <v>491</v>
      </c>
      <c r="GH7701" s="77" t="s">
        <v>432</v>
      </c>
      <c r="GI7701" s="77">
        <v>2021</v>
      </c>
      <c r="GJ7701" s="77" t="s">
        <v>305</v>
      </c>
      <c r="GK7701" s="77">
        <v>222.22942162783451</v>
      </c>
      <c r="GL7701" s="77">
        <v>1419.51</v>
      </c>
      <c r="GM7701" s="77">
        <v>2021</v>
      </c>
      <c r="GN7701" s="77" t="s">
        <v>175</v>
      </c>
      <c r="GO7701" s="77">
        <v>0.13250000000000001</v>
      </c>
      <c r="GP7701" s="77">
        <v>3</v>
      </c>
      <c r="GQ7701" s="77">
        <v>0</v>
      </c>
      <c r="GR7701" s="77" t="s">
        <v>423</v>
      </c>
      <c r="GS7701" s="77">
        <v>0.1527377521613833</v>
      </c>
      <c r="GT7701" s="77">
        <v>33.942822323559739</v>
      </c>
      <c r="GU7701" s="77">
        <v>0.1527377521613833</v>
      </c>
      <c r="GV7701" s="77">
        <v>33.942822323559739</v>
      </c>
      <c r="GW7701" s="77">
        <v>0</v>
      </c>
      <c r="GX7701" s="77">
        <v>0</v>
      </c>
      <c r="GY7701" s="77">
        <v>0</v>
      </c>
      <c r="GZ7701" s="77">
        <v>0</v>
      </c>
    </row>
    <row r="7702" spans="187:208" x14ac:dyDescent="0.25">
      <c r="GE7702" s="77" t="s">
        <v>425</v>
      </c>
      <c r="GF7702" s="77" t="s">
        <v>155</v>
      </c>
      <c r="GG7702" s="77" t="s">
        <v>491</v>
      </c>
      <c r="GH7702" s="77" t="s">
        <v>432</v>
      </c>
      <c r="GI7702" s="77">
        <v>2021</v>
      </c>
      <c r="GJ7702" s="77" t="s">
        <v>301</v>
      </c>
      <c r="GK7702" s="77">
        <v>8585.7228092480964</v>
      </c>
      <c r="GL7702" s="77">
        <v>1419.51</v>
      </c>
      <c r="GM7702" s="77">
        <v>2021</v>
      </c>
      <c r="GN7702" s="77" t="s">
        <v>175</v>
      </c>
      <c r="GO7702" s="77">
        <v>5.3000000000000005E-2</v>
      </c>
      <c r="GP7702" s="77">
        <v>3</v>
      </c>
      <c r="GQ7702" s="77">
        <v>0</v>
      </c>
      <c r="GR7702" s="77" t="s">
        <v>423</v>
      </c>
      <c r="GS7702" s="77">
        <v>5.5966209081309407E-2</v>
      </c>
      <c r="GT7702" s="77">
        <v>480.51035785654614</v>
      </c>
      <c r="GU7702" s="77">
        <v>5.5966209081309407E-2</v>
      </c>
      <c r="GV7702" s="77">
        <v>480.51035785654614</v>
      </c>
      <c r="GW7702" s="77">
        <v>0</v>
      </c>
      <c r="GX7702" s="77">
        <v>0</v>
      </c>
      <c r="GY7702" s="77">
        <v>0</v>
      </c>
      <c r="GZ7702" s="77">
        <v>0</v>
      </c>
    </row>
    <row r="7703" spans="187:208" x14ac:dyDescent="0.25">
      <c r="GE7703" s="77" t="s">
        <v>422</v>
      </c>
      <c r="GF7703" s="77" t="s">
        <v>155</v>
      </c>
      <c r="GG7703" s="77" t="s">
        <v>491</v>
      </c>
      <c r="GH7703" s="77" t="s">
        <v>432</v>
      </c>
      <c r="GI7703" s="77">
        <v>2022</v>
      </c>
      <c r="GJ7703" s="77" t="s">
        <v>305</v>
      </c>
      <c r="GK7703" s="77">
        <v>222.22942162783451</v>
      </c>
      <c r="GL7703" s="77">
        <v>1419.51</v>
      </c>
      <c r="GM7703" s="77">
        <v>2022</v>
      </c>
      <c r="GN7703" s="77" t="s">
        <v>175</v>
      </c>
      <c r="GO7703" s="77">
        <v>0.13250000000000001</v>
      </c>
      <c r="GP7703" s="77">
        <v>3</v>
      </c>
      <c r="GQ7703" s="77">
        <v>0</v>
      </c>
      <c r="GR7703" s="77" t="s">
        <v>423</v>
      </c>
      <c r="GS7703" s="77">
        <v>0.1527377521613833</v>
      </c>
      <c r="GT7703" s="77">
        <v>33.942822323559739</v>
      </c>
      <c r="GU7703" s="77">
        <v>0.1527377521613833</v>
      </c>
      <c r="GV7703" s="77">
        <v>33.942822323559739</v>
      </c>
      <c r="GW7703" s="77">
        <v>0.1527377521613833</v>
      </c>
      <c r="GX7703" s="77">
        <v>33.942822323559739</v>
      </c>
      <c r="GY7703" s="77">
        <v>0</v>
      </c>
      <c r="GZ7703" s="77">
        <v>0</v>
      </c>
    </row>
    <row r="7704" spans="187:208" x14ac:dyDescent="0.25">
      <c r="GE7704" s="77" t="s">
        <v>425</v>
      </c>
      <c r="GF7704" s="77" t="s">
        <v>155</v>
      </c>
      <c r="GG7704" s="77" t="s">
        <v>491</v>
      </c>
      <c r="GH7704" s="77" t="s">
        <v>432</v>
      </c>
      <c r="GI7704" s="77">
        <v>2022</v>
      </c>
      <c r="GJ7704" s="77" t="s">
        <v>301</v>
      </c>
      <c r="GK7704" s="77">
        <v>8585.7228092480964</v>
      </c>
      <c r="GL7704" s="77">
        <v>1419.51</v>
      </c>
      <c r="GM7704" s="77">
        <v>2022</v>
      </c>
      <c r="GN7704" s="77" t="s">
        <v>175</v>
      </c>
      <c r="GO7704" s="77">
        <v>5.3000000000000005E-2</v>
      </c>
      <c r="GP7704" s="77">
        <v>3</v>
      </c>
      <c r="GQ7704" s="77">
        <v>0</v>
      </c>
      <c r="GR7704" s="77" t="s">
        <v>423</v>
      </c>
      <c r="GS7704" s="77">
        <v>5.5966209081309407E-2</v>
      </c>
      <c r="GT7704" s="77">
        <v>480.51035785654614</v>
      </c>
      <c r="GU7704" s="77">
        <v>5.5966209081309407E-2</v>
      </c>
      <c r="GV7704" s="77">
        <v>480.51035785654614</v>
      </c>
      <c r="GW7704" s="77">
        <v>5.5966209081309407E-2</v>
      </c>
      <c r="GX7704" s="77">
        <v>480.51035785654614</v>
      </c>
      <c r="GY7704" s="77">
        <v>0</v>
      </c>
      <c r="GZ7704" s="77">
        <v>0</v>
      </c>
    </row>
    <row r="7705" spans="187:208" x14ac:dyDescent="0.25">
      <c r="GE7705" s="77" t="s">
        <v>422</v>
      </c>
      <c r="GF7705" s="77" t="s">
        <v>155</v>
      </c>
      <c r="GG7705" s="77" t="s">
        <v>491</v>
      </c>
      <c r="GH7705" s="77" t="s">
        <v>432</v>
      </c>
      <c r="GI7705" s="77">
        <v>2023</v>
      </c>
      <c r="GJ7705" s="77" t="s">
        <v>305</v>
      </c>
      <c r="GK7705" s="77">
        <v>233.23007680794331</v>
      </c>
      <c r="GL7705" s="77">
        <v>1419.51</v>
      </c>
      <c r="GM7705" s="77">
        <v>2023</v>
      </c>
      <c r="GN7705" s="77" t="s">
        <v>175</v>
      </c>
      <c r="GO7705" s="77">
        <v>0.13250000000000001</v>
      </c>
      <c r="GP7705" s="77">
        <v>3</v>
      </c>
      <c r="GQ7705" s="77">
        <v>0</v>
      </c>
      <c r="GR7705" s="77" t="s">
        <v>423</v>
      </c>
      <c r="GS7705" s="77">
        <v>0</v>
      </c>
      <c r="GT7705" s="77">
        <v>0</v>
      </c>
      <c r="GU7705" s="77">
        <v>0.1527377521613833</v>
      </c>
      <c r="GV7705" s="77">
        <v>35.623037668072037</v>
      </c>
      <c r="GW7705" s="77">
        <v>0.1527377521613833</v>
      </c>
      <c r="GX7705" s="77">
        <v>35.623037668072037</v>
      </c>
      <c r="GY7705" s="77">
        <v>0.1527377521613833</v>
      </c>
      <c r="GZ7705" s="77">
        <v>35.623037668072037</v>
      </c>
    </row>
    <row r="7706" spans="187:208" x14ac:dyDescent="0.25">
      <c r="GE7706" s="77" t="s">
        <v>425</v>
      </c>
      <c r="GF7706" s="77" t="s">
        <v>155</v>
      </c>
      <c r="GG7706" s="77" t="s">
        <v>491</v>
      </c>
      <c r="GH7706" s="77" t="s">
        <v>432</v>
      </c>
      <c r="GI7706" s="77">
        <v>2023</v>
      </c>
      <c r="GJ7706" s="77" t="s">
        <v>301</v>
      </c>
      <c r="GK7706" s="77">
        <v>8896.5159934287531</v>
      </c>
      <c r="GL7706" s="77">
        <v>1419.51</v>
      </c>
      <c r="GM7706" s="77">
        <v>2023</v>
      </c>
      <c r="GN7706" s="77" t="s">
        <v>175</v>
      </c>
      <c r="GO7706" s="77">
        <v>5.3000000000000005E-2</v>
      </c>
      <c r="GP7706" s="77">
        <v>3</v>
      </c>
      <c r="GQ7706" s="77">
        <v>0</v>
      </c>
      <c r="GR7706" s="77" t="s">
        <v>423</v>
      </c>
      <c r="GS7706" s="77">
        <v>0</v>
      </c>
      <c r="GT7706" s="77">
        <v>0</v>
      </c>
      <c r="GU7706" s="77">
        <v>5.5966209081309407E-2</v>
      </c>
      <c r="GV7706" s="77">
        <v>497.90427418344666</v>
      </c>
      <c r="GW7706" s="77">
        <v>5.5966209081309407E-2</v>
      </c>
      <c r="GX7706" s="77">
        <v>497.90427418344666</v>
      </c>
      <c r="GY7706" s="77">
        <v>5.5966209081309407E-2</v>
      </c>
      <c r="GZ7706" s="77">
        <v>497.90427418344666</v>
      </c>
    </row>
    <row r="7707" spans="187:208" x14ac:dyDescent="0.25">
      <c r="GE7707" s="77" t="s">
        <v>422</v>
      </c>
      <c r="GF7707" s="77" t="s">
        <v>155</v>
      </c>
      <c r="GG7707" s="77" t="s">
        <v>491</v>
      </c>
      <c r="GH7707" s="77" t="s">
        <v>432</v>
      </c>
      <c r="GI7707" s="77">
        <v>2024</v>
      </c>
      <c r="GJ7707" s="77" t="s">
        <v>305</v>
      </c>
      <c r="GK7707" s="77">
        <v>233.23007680794331</v>
      </c>
      <c r="GL7707" s="77">
        <v>1419.51</v>
      </c>
      <c r="GM7707" s="77">
        <v>2024</v>
      </c>
      <c r="GN7707" s="77" t="s">
        <v>175</v>
      </c>
      <c r="GO7707" s="77">
        <v>0.13250000000000001</v>
      </c>
      <c r="GP7707" s="77">
        <v>3</v>
      </c>
      <c r="GQ7707" s="77">
        <v>0</v>
      </c>
      <c r="GR7707" s="77" t="s">
        <v>423</v>
      </c>
      <c r="GS7707" s="77">
        <v>0</v>
      </c>
      <c r="GT7707" s="77">
        <v>0</v>
      </c>
      <c r="GU7707" s="77">
        <v>0</v>
      </c>
      <c r="GV7707" s="77">
        <v>0</v>
      </c>
      <c r="GW7707" s="77">
        <v>0.1527377521613833</v>
      </c>
      <c r="GX7707" s="77">
        <v>35.623037668072037</v>
      </c>
      <c r="GY7707" s="77">
        <v>0.1527377521613833</v>
      </c>
      <c r="GZ7707" s="77">
        <v>35.623037668072037</v>
      </c>
    </row>
    <row r="7708" spans="187:208" x14ac:dyDescent="0.25">
      <c r="GE7708" s="77" t="s">
        <v>425</v>
      </c>
      <c r="GF7708" s="77" t="s">
        <v>155</v>
      </c>
      <c r="GG7708" s="77" t="s">
        <v>491</v>
      </c>
      <c r="GH7708" s="77" t="s">
        <v>432</v>
      </c>
      <c r="GI7708" s="77">
        <v>2024</v>
      </c>
      <c r="GJ7708" s="77" t="s">
        <v>301</v>
      </c>
      <c r="GK7708" s="77">
        <v>8896.5159934287531</v>
      </c>
      <c r="GL7708" s="77">
        <v>1419.51</v>
      </c>
      <c r="GM7708" s="77">
        <v>2024</v>
      </c>
      <c r="GN7708" s="77" t="s">
        <v>175</v>
      </c>
      <c r="GO7708" s="77">
        <v>5.3000000000000005E-2</v>
      </c>
      <c r="GP7708" s="77">
        <v>3</v>
      </c>
      <c r="GQ7708" s="77">
        <v>0</v>
      </c>
      <c r="GR7708" s="77" t="s">
        <v>423</v>
      </c>
      <c r="GS7708" s="77">
        <v>0</v>
      </c>
      <c r="GT7708" s="77">
        <v>0</v>
      </c>
      <c r="GU7708" s="77">
        <v>0</v>
      </c>
      <c r="GV7708" s="77">
        <v>0</v>
      </c>
      <c r="GW7708" s="77">
        <v>5.5966209081309407E-2</v>
      </c>
      <c r="GX7708" s="77">
        <v>497.90427418344666</v>
      </c>
      <c r="GY7708" s="77">
        <v>5.5966209081309407E-2</v>
      </c>
      <c r="GZ7708" s="77">
        <v>497.90427418344666</v>
      </c>
    </row>
    <row r="7709" spans="187:208" x14ac:dyDescent="0.25">
      <c r="GE7709" s="77" t="s">
        <v>422</v>
      </c>
      <c r="GF7709" s="77" t="s">
        <v>155</v>
      </c>
      <c r="GG7709" s="77" t="s">
        <v>491</v>
      </c>
      <c r="GH7709" s="77" t="s">
        <v>432</v>
      </c>
      <c r="GI7709" s="77">
        <v>2025</v>
      </c>
      <c r="GJ7709" s="77" t="s">
        <v>305</v>
      </c>
      <c r="GK7709" s="77">
        <v>233.23007680794331</v>
      </c>
      <c r="GL7709" s="77">
        <v>1419.51</v>
      </c>
      <c r="GM7709" s="77">
        <v>2025</v>
      </c>
      <c r="GN7709" s="77" t="s">
        <v>175</v>
      </c>
      <c r="GO7709" s="77">
        <v>0.13250000000000001</v>
      </c>
      <c r="GP7709" s="77">
        <v>3</v>
      </c>
      <c r="GQ7709" s="77">
        <v>0</v>
      </c>
      <c r="GR7709" s="77" t="s">
        <v>423</v>
      </c>
      <c r="GS7709" s="77">
        <v>0</v>
      </c>
      <c r="GT7709" s="77">
        <v>0</v>
      </c>
      <c r="GU7709" s="77">
        <v>0</v>
      </c>
      <c r="GV7709" s="77">
        <v>0</v>
      </c>
      <c r="GW7709" s="77">
        <v>0</v>
      </c>
      <c r="GX7709" s="77">
        <v>0</v>
      </c>
      <c r="GY7709" s="77">
        <v>0.1527377521613833</v>
      </c>
      <c r="GZ7709" s="77">
        <v>35.623037668072037</v>
      </c>
    </row>
    <row r="7710" spans="187:208" x14ac:dyDescent="0.25">
      <c r="GE7710" s="77" t="s">
        <v>425</v>
      </c>
      <c r="GF7710" s="77" t="s">
        <v>155</v>
      </c>
      <c r="GG7710" s="77" t="s">
        <v>491</v>
      </c>
      <c r="GH7710" s="77" t="s">
        <v>432</v>
      </c>
      <c r="GI7710" s="77">
        <v>2025</v>
      </c>
      <c r="GJ7710" s="77" t="s">
        <v>301</v>
      </c>
      <c r="GK7710" s="77">
        <v>8896.5159934287531</v>
      </c>
      <c r="GL7710" s="77">
        <v>1419.51</v>
      </c>
      <c r="GM7710" s="77">
        <v>2025</v>
      </c>
      <c r="GN7710" s="77" t="s">
        <v>175</v>
      </c>
      <c r="GO7710" s="77">
        <v>5.3000000000000005E-2</v>
      </c>
      <c r="GP7710" s="77">
        <v>3</v>
      </c>
      <c r="GQ7710" s="77">
        <v>0</v>
      </c>
      <c r="GR7710" s="77" t="s">
        <v>423</v>
      </c>
      <c r="GS7710" s="77">
        <v>0</v>
      </c>
      <c r="GT7710" s="77">
        <v>0</v>
      </c>
      <c r="GU7710" s="77">
        <v>0</v>
      </c>
      <c r="GV7710" s="77">
        <v>0</v>
      </c>
      <c r="GW7710" s="77">
        <v>0</v>
      </c>
      <c r="GX7710" s="77">
        <v>0</v>
      </c>
      <c r="GY7710" s="77">
        <v>5.5966209081309407E-2</v>
      </c>
      <c r="GZ7710" s="77">
        <v>497.90427418344666</v>
      </c>
    </row>
    <row r="7711" spans="187:208" x14ac:dyDescent="0.25">
      <c r="GE7711" s="77" t="s">
        <v>422</v>
      </c>
      <c r="GF7711" s="77" t="s">
        <v>155</v>
      </c>
      <c r="GG7711" s="77" t="s">
        <v>491</v>
      </c>
      <c r="GH7711" s="77" t="s">
        <v>439</v>
      </c>
      <c r="GI7711" s="77">
        <v>2021</v>
      </c>
      <c r="GJ7711" s="77" t="s">
        <v>305</v>
      </c>
      <c r="GK7711" s="77">
        <v>0.69641821681223193</v>
      </c>
      <c r="GL7711" s="77">
        <v>1419.51</v>
      </c>
      <c r="GM7711" s="77">
        <v>2021</v>
      </c>
      <c r="GN7711" s="77" t="s">
        <v>175</v>
      </c>
      <c r="GO7711" s="77">
        <v>0.13250000000000001</v>
      </c>
      <c r="GP7711" s="77">
        <v>3</v>
      </c>
      <c r="GQ7711" s="77">
        <v>0</v>
      </c>
      <c r="GR7711" s="77" t="s">
        <v>423</v>
      </c>
      <c r="GS7711" s="77">
        <v>0.1527377521613833</v>
      </c>
      <c r="GT7711" s="77">
        <v>0.10636935300013918</v>
      </c>
      <c r="GU7711" s="77">
        <v>0.1527377521613833</v>
      </c>
      <c r="GV7711" s="77">
        <v>0.10636935300013918</v>
      </c>
      <c r="GW7711" s="77">
        <v>0</v>
      </c>
      <c r="GX7711" s="77">
        <v>0</v>
      </c>
      <c r="GY7711" s="77">
        <v>0</v>
      </c>
      <c r="GZ7711" s="77">
        <v>0</v>
      </c>
    </row>
    <row r="7712" spans="187:208" x14ac:dyDescent="0.25">
      <c r="GE7712" s="77" t="s">
        <v>425</v>
      </c>
      <c r="GF7712" s="77" t="s">
        <v>155</v>
      </c>
      <c r="GG7712" s="77" t="s">
        <v>491</v>
      </c>
      <c r="GH7712" s="77" t="s">
        <v>439</v>
      </c>
      <c r="GI7712" s="77">
        <v>2021</v>
      </c>
      <c r="GJ7712" s="77" t="s">
        <v>301</v>
      </c>
      <c r="GK7712" s="77">
        <v>2.9419641522810278</v>
      </c>
      <c r="GL7712" s="77">
        <v>1419.51</v>
      </c>
      <c r="GM7712" s="77">
        <v>2021</v>
      </c>
      <c r="GN7712" s="77" t="s">
        <v>175</v>
      </c>
      <c r="GO7712" s="77">
        <v>5.3000000000000005E-2</v>
      </c>
      <c r="GP7712" s="77">
        <v>3</v>
      </c>
      <c r="GQ7712" s="77">
        <v>0</v>
      </c>
      <c r="GR7712" s="77" t="s">
        <v>423</v>
      </c>
      <c r="GS7712" s="77">
        <v>5.5966209081309407E-2</v>
      </c>
      <c r="GT7712" s="77">
        <v>0.16465058085627718</v>
      </c>
      <c r="GU7712" s="77">
        <v>5.5966209081309407E-2</v>
      </c>
      <c r="GV7712" s="77">
        <v>0.16465058085627718</v>
      </c>
      <c r="GW7712" s="77">
        <v>0</v>
      </c>
      <c r="GX7712" s="77">
        <v>0</v>
      </c>
      <c r="GY7712" s="77">
        <v>0</v>
      </c>
      <c r="GZ7712" s="77">
        <v>0</v>
      </c>
    </row>
    <row r="7713" spans="187:208" x14ac:dyDescent="0.25">
      <c r="GE7713" s="77" t="s">
        <v>427</v>
      </c>
      <c r="GF7713" s="77" t="s">
        <v>155</v>
      </c>
      <c r="GG7713" s="77" t="s">
        <v>491</v>
      </c>
      <c r="GH7713" s="77" t="s">
        <v>439</v>
      </c>
      <c r="GI7713" s="77">
        <v>2021</v>
      </c>
      <c r="GJ7713" s="77" t="s">
        <v>303</v>
      </c>
      <c r="GK7713" s="77">
        <v>1.6021759622082949</v>
      </c>
      <c r="GL7713" s="77">
        <v>1419.51</v>
      </c>
      <c r="GM7713" s="77">
        <v>2021</v>
      </c>
      <c r="GN7713" s="77" t="s">
        <v>175</v>
      </c>
      <c r="GO7713" s="77">
        <v>5.3000000000000005E-2</v>
      </c>
      <c r="GP7713" s="77">
        <v>3</v>
      </c>
      <c r="GQ7713" s="77">
        <v>0</v>
      </c>
      <c r="GR7713" s="77" t="s">
        <v>423</v>
      </c>
      <c r="GS7713" s="77">
        <v>5.5966209081309407E-2</v>
      </c>
      <c r="GT7713" s="77">
        <v>8.9667714885997507E-2</v>
      </c>
      <c r="GU7713" s="77">
        <v>5.5966209081309407E-2</v>
      </c>
      <c r="GV7713" s="77">
        <v>8.9667714885997507E-2</v>
      </c>
      <c r="GW7713" s="77">
        <v>0</v>
      </c>
      <c r="GX7713" s="77">
        <v>0</v>
      </c>
      <c r="GY7713" s="77">
        <v>0</v>
      </c>
      <c r="GZ7713" s="77">
        <v>0</v>
      </c>
    </row>
    <row r="7714" spans="187:208" x14ac:dyDescent="0.25">
      <c r="GE7714" s="77" t="s">
        <v>422</v>
      </c>
      <c r="GF7714" s="77" t="s">
        <v>155</v>
      </c>
      <c r="GG7714" s="77" t="s">
        <v>491</v>
      </c>
      <c r="GH7714" s="77" t="s">
        <v>439</v>
      </c>
      <c r="GI7714" s="77">
        <v>2022</v>
      </c>
      <c r="GJ7714" s="77" t="s">
        <v>305</v>
      </c>
      <c r="GK7714" s="77">
        <v>0.69641821681223193</v>
      </c>
      <c r="GL7714" s="77">
        <v>1419.51</v>
      </c>
      <c r="GM7714" s="77">
        <v>2022</v>
      </c>
      <c r="GN7714" s="77" t="s">
        <v>175</v>
      </c>
      <c r="GO7714" s="77">
        <v>0.13250000000000001</v>
      </c>
      <c r="GP7714" s="77">
        <v>3</v>
      </c>
      <c r="GQ7714" s="77">
        <v>0</v>
      </c>
      <c r="GR7714" s="77" t="s">
        <v>423</v>
      </c>
      <c r="GS7714" s="77">
        <v>0.1527377521613833</v>
      </c>
      <c r="GT7714" s="77">
        <v>0.10636935300013918</v>
      </c>
      <c r="GU7714" s="77">
        <v>0.1527377521613833</v>
      </c>
      <c r="GV7714" s="77">
        <v>0.10636935300013918</v>
      </c>
      <c r="GW7714" s="77">
        <v>0.1527377521613833</v>
      </c>
      <c r="GX7714" s="77">
        <v>0.10636935300013918</v>
      </c>
      <c r="GY7714" s="77">
        <v>0</v>
      </c>
      <c r="GZ7714" s="77">
        <v>0</v>
      </c>
    </row>
    <row r="7715" spans="187:208" x14ac:dyDescent="0.25">
      <c r="GE7715" s="77" t="s">
        <v>425</v>
      </c>
      <c r="GF7715" s="77" t="s">
        <v>155</v>
      </c>
      <c r="GG7715" s="77" t="s">
        <v>491</v>
      </c>
      <c r="GH7715" s="77" t="s">
        <v>439</v>
      </c>
      <c r="GI7715" s="77">
        <v>2022</v>
      </c>
      <c r="GJ7715" s="77" t="s">
        <v>301</v>
      </c>
      <c r="GK7715" s="77">
        <v>2.9419641522810278</v>
      </c>
      <c r="GL7715" s="77">
        <v>1419.51</v>
      </c>
      <c r="GM7715" s="77">
        <v>2022</v>
      </c>
      <c r="GN7715" s="77" t="s">
        <v>175</v>
      </c>
      <c r="GO7715" s="77">
        <v>5.3000000000000005E-2</v>
      </c>
      <c r="GP7715" s="77">
        <v>3</v>
      </c>
      <c r="GQ7715" s="77">
        <v>0</v>
      </c>
      <c r="GR7715" s="77" t="s">
        <v>423</v>
      </c>
      <c r="GS7715" s="77">
        <v>5.5966209081309407E-2</v>
      </c>
      <c r="GT7715" s="77">
        <v>0.16465058085627718</v>
      </c>
      <c r="GU7715" s="77">
        <v>5.5966209081309407E-2</v>
      </c>
      <c r="GV7715" s="77">
        <v>0.16465058085627718</v>
      </c>
      <c r="GW7715" s="77">
        <v>5.5966209081309407E-2</v>
      </c>
      <c r="GX7715" s="77">
        <v>0.16465058085627718</v>
      </c>
      <c r="GY7715" s="77">
        <v>0</v>
      </c>
      <c r="GZ7715" s="77">
        <v>0</v>
      </c>
    </row>
    <row r="7716" spans="187:208" x14ac:dyDescent="0.25">
      <c r="GE7716" s="77" t="s">
        <v>427</v>
      </c>
      <c r="GF7716" s="77" t="s">
        <v>155</v>
      </c>
      <c r="GG7716" s="77" t="s">
        <v>491</v>
      </c>
      <c r="GH7716" s="77" t="s">
        <v>439</v>
      </c>
      <c r="GI7716" s="77">
        <v>2022</v>
      </c>
      <c r="GJ7716" s="77" t="s">
        <v>303</v>
      </c>
      <c r="GK7716" s="77">
        <v>1.6021759622082949</v>
      </c>
      <c r="GL7716" s="77">
        <v>1419.51</v>
      </c>
      <c r="GM7716" s="77">
        <v>2022</v>
      </c>
      <c r="GN7716" s="77" t="s">
        <v>175</v>
      </c>
      <c r="GO7716" s="77">
        <v>5.3000000000000005E-2</v>
      </c>
      <c r="GP7716" s="77">
        <v>3</v>
      </c>
      <c r="GQ7716" s="77">
        <v>0</v>
      </c>
      <c r="GR7716" s="77" t="s">
        <v>423</v>
      </c>
      <c r="GS7716" s="77">
        <v>5.5966209081309407E-2</v>
      </c>
      <c r="GT7716" s="77">
        <v>8.9667714885997507E-2</v>
      </c>
      <c r="GU7716" s="77">
        <v>5.5966209081309407E-2</v>
      </c>
      <c r="GV7716" s="77">
        <v>8.9667714885997507E-2</v>
      </c>
      <c r="GW7716" s="77">
        <v>5.5966209081309407E-2</v>
      </c>
      <c r="GX7716" s="77">
        <v>8.9667714885997507E-2</v>
      </c>
      <c r="GY7716" s="77">
        <v>0</v>
      </c>
      <c r="GZ7716" s="77">
        <v>0</v>
      </c>
    </row>
    <row r="7717" spans="187:208" x14ac:dyDescent="0.25">
      <c r="GE7717" s="77" t="s">
        <v>422</v>
      </c>
      <c r="GF7717" s="77" t="s">
        <v>155</v>
      </c>
      <c r="GG7717" s="77" t="s">
        <v>491</v>
      </c>
      <c r="GH7717" s="77" t="s">
        <v>439</v>
      </c>
      <c r="GI7717" s="77">
        <v>2023</v>
      </c>
      <c r="GJ7717" s="77" t="s">
        <v>305</v>
      </c>
      <c r="GK7717" s="77">
        <v>0.71896016785821404</v>
      </c>
      <c r="GL7717" s="77">
        <v>1419.51</v>
      </c>
      <c r="GM7717" s="77">
        <v>2023</v>
      </c>
      <c r="GN7717" s="77" t="s">
        <v>175</v>
      </c>
      <c r="GO7717" s="77">
        <v>0.13250000000000001</v>
      </c>
      <c r="GP7717" s="77">
        <v>3</v>
      </c>
      <c r="GQ7717" s="77">
        <v>0</v>
      </c>
      <c r="GR7717" s="77" t="s">
        <v>423</v>
      </c>
      <c r="GS7717" s="77">
        <v>0</v>
      </c>
      <c r="GT7717" s="77">
        <v>0</v>
      </c>
      <c r="GU7717" s="77">
        <v>0.1527377521613833</v>
      </c>
      <c r="GV7717" s="77">
        <v>0.10981235993223443</v>
      </c>
      <c r="GW7717" s="77">
        <v>0.1527377521613833</v>
      </c>
      <c r="GX7717" s="77">
        <v>0.10981235993223443</v>
      </c>
      <c r="GY7717" s="77">
        <v>0.1527377521613833</v>
      </c>
      <c r="GZ7717" s="77">
        <v>0.10981235993223443</v>
      </c>
    </row>
    <row r="7718" spans="187:208" x14ac:dyDescent="0.25">
      <c r="GE7718" s="77" t="s">
        <v>425</v>
      </c>
      <c r="GF7718" s="77" t="s">
        <v>155</v>
      </c>
      <c r="GG7718" s="77" t="s">
        <v>491</v>
      </c>
      <c r="GH7718" s="77" t="s">
        <v>439</v>
      </c>
      <c r="GI7718" s="77">
        <v>2023</v>
      </c>
      <c r="GJ7718" s="77" t="s">
        <v>301</v>
      </c>
      <c r="GK7718" s="77">
        <v>3.0714971986151132</v>
      </c>
      <c r="GL7718" s="77">
        <v>1419.51</v>
      </c>
      <c r="GM7718" s="77">
        <v>2023</v>
      </c>
      <c r="GN7718" s="77" t="s">
        <v>175</v>
      </c>
      <c r="GO7718" s="77">
        <v>5.3000000000000005E-2</v>
      </c>
      <c r="GP7718" s="77">
        <v>3</v>
      </c>
      <c r="GQ7718" s="77">
        <v>0</v>
      </c>
      <c r="GR7718" s="77" t="s">
        <v>423</v>
      </c>
      <c r="GS7718" s="77">
        <v>0</v>
      </c>
      <c r="GT7718" s="77">
        <v>0</v>
      </c>
      <c r="GU7718" s="77">
        <v>5.5966209081309407E-2</v>
      </c>
      <c r="GV7718" s="77">
        <v>0.17190005441034956</v>
      </c>
      <c r="GW7718" s="77">
        <v>5.5966209081309407E-2</v>
      </c>
      <c r="GX7718" s="77">
        <v>0.17190005441034956</v>
      </c>
      <c r="GY7718" s="77">
        <v>5.5966209081309407E-2</v>
      </c>
      <c r="GZ7718" s="77">
        <v>0.17190005441034956</v>
      </c>
    </row>
    <row r="7719" spans="187:208" x14ac:dyDescent="0.25">
      <c r="GE7719" s="77" t="s">
        <v>427</v>
      </c>
      <c r="GF7719" s="77" t="s">
        <v>155</v>
      </c>
      <c r="GG7719" s="77" t="s">
        <v>491</v>
      </c>
      <c r="GH7719" s="77" t="s">
        <v>439</v>
      </c>
      <c r="GI7719" s="77">
        <v>2023</v>
      </c>
      <c r="GJ7719" s="77" t="s">
        <v>303</v>
      </c>
      <c r="GK7719" s="77">
        <v>1.684577240534455</v>
      </c>
      <c r="GL7719" s="77">
        <v>1419.51</v>
      </c>
      <c r="GM7719" s="77">
        <v>2023</v>
      </c>
      <c r="GN7719" s="77" t="s">
        <v>175</v>
      </c>
      <c r="GO7719" s="77">
        <v>5.3000000000000005E-2</v>
      </c>
      <c r="GP7719" s="77">
        <v>3</v>
      </c>
      <c r="GQ7719" s="77">
        <v>0</v>
      </c>
      <c r="GR7719" s="77" t="s">
        <v>423</v>
      </c>
      <c r="GS7719" s="77">
        <v>0</v>
      </c>
      <c r="GT7719" s="77">
        <v>0</v>
      </c>
      <c r="GU7719" s="77">
        <v>5.5966209081309407E-2</v>
      </c>
      <c r="GV7719" s="77">
        <v>9.4279402057366554E-2</v>
      </c>
      <c r="GW7719" s="77">
        <v>5.5966209081309407E-2</v>
      </c>
      <c r="GX7719" s="77">
        <v>9.4279402057366554E-2</v>
      </c>
      <c r="GY7719" s="77">
        <v>5.5966209081309407E-2</v>
      </c>
      <c r="GZ7719" s="77">
        <v>9.4279402057366554E-2</v>
      </c>
    </row>
    <row r="7720" spans="187:208" x14ac:dyDescent="0.25">
      <c r="GE7720" s="77" t="s">
        <v>422</v>
      </c>
      <c r="GF7720" s="77" t="s">
        <v>155</v>
      </c>
      <c r="GG7720" s="77" t="s">
        <v>491</v>
      </c>
      <c r="GH7720" s="77" t="s">
        <v>439</v>
      </c>
      <c r="GI7720" s="77">
        <v>2024</v>
      </c>
      <c r="GJ7720" s="77" t="s">
        <v>305</v>
      </c>
      <c r="GK7720" s="77">
        <v>0.71896016785821404</v>
      </c>
      <c r="GL7720" s="77">
        <v>1419.51</v>
      </c>
      <c r="GM7720" s="77">
        <v>2024</v>
      </c>
      <c r="GN7720" s="77" t="s">
        <v>175</v>
      </c>
      <c r="GO7720" s="77">
        <v>0.13250000000000001</v>
      </c>
      <c r="GP7720" s="77">
        <v>3</v>
      </c>
      <c r="GQ7720" s="77">
        <v>0</v>
      </c>
      <c r="GR7720" s="77" t="s">
        <v>423</v>
      </c>
      <c r="GS7720" s="77">
        <v>0</v>
      </c>
      <c r="GT7720" s="77">
        <v>0</v>
      </c>
      <c r="GU7720" s="77">
        <v>0</v>
      </c>
      <c r="GV7720" s="77">
        <v>0</v>
      </c>
      <c r="GW7720" s="77">
        <v>0.1527377521613833</v>
      </c>
      <c r="GX7720" s="77">
        <v>0.10981235993223443</v>
      </c>
      <c r="GY7720" s="77">
        <v>0.1527377521613833</v>
      </c>
      <c r="GZ7720" s="77">
        <v>0.10981235993223443</v>
      </c>
    </row>
    <row r="7721" spans="187:208" x14ac:dyDescent="0.25">
      <c r="GE7721" s="77" t="s">
        <v>425</v>
      </c>
      <c r="GF7721" s="77" t="s">
        <v>155</v>
      </c>
      <c r="GG7721" s="77" t="s">
        <v>491</v>
      </c>
      <c r="GH7721" s="77" t="s">
        <v>439</v>
      </c>
      <c r="GI7721" s="77">
        <v>2024</v>
      </c>
      <c r="GJ7721" s="77" t="s">
        <v>301</v>
      </c>
      <c r="GK7721" s="77">
        <v>3.0714971986151132</v>
      </c>
      <c r="GL7721" s="77">
        <v>1419.51</v>
      </c>
      <c r="GM7721" s="77">
        <v>2024</v>
      </c>
      <c r="GN7721" s="77" t="s">
        <v>175</v>
      </c>
      <c r="GO7721" s="77">
        <v>5.3000000000000005E-2</v>
      </c>
      <c r="GP7721" s="77">
        <v>3</v>
      </c>
      <c r="GQ7721" s="77">
        <v>0</v>
      </c>
      <c r="GR7721" s="77" t="s">
        <v>423</v>
      </c>
      <c r="GS7721" s="77">
        <v>0</v>
      </c>
      <c r="GT7721" s="77">
        <v>0</v>
      </c>
      <c r="GU7721" s="77">
        <v>0</v>
      </c>
      <c r="GV7721" s="77">
        <v>0</v>
      </c>
      <c r="GW7721" s="77">
        <v>5.5966209081309407E-2</v>
      </c>
      <c r="GX7721" s="77">
        <v>0.17190005441034956</v>
      </c>
      <c r="GY7721" s="77">
        <v>5.5966209081309407E-2</v>
      </c>
      <c r="GZ7721" s="77">
        <v>0.17190005441034956</v>
      </c>
    </row>
    <row r="7722" spans="187:208" x14ac:dyDescent="0.25">
      <c r="GE7722" s="77" t="s">
        <v>427</v>
      </c>
      <c r="GF7722" s="77" t="s">
        <v>155</v>
      </c>
      <c r="GG7722" s="77" t="s">
        <v>491</v>
      </c>
      <c r="GH7722" s="77" t="s">
        <v>439</v>
      </c>
      <c r="GI7722" s="77">
        <v>2024</v>
      </c>
      <c r="GJ7722" s="77" t="s">
        <v>303</v>
      </c>
      <c r="GK7722" s="77">
        <v>1.684577240534455</v>
      </c>
      <c r="GL7722" s="77">
        <v>1419.51</v>
      </c>
      <c r="GM7722" s="77">
        <v>2024</v>
      </c>
      <c r="GN7722" s="77" t="s">
        <v>175</v>
      </c>
      <c r="GO7722" s="77">
        <v>5.3000000000000005E-2</v>
      </c>
      <c r="GP7722" s="77">
        <v>3</v>
      </c>
      <c r="GQ7722" s="77">
        <v>0</v>
      </c>
      <c r="GR7722" s="77" t="s">
        <v>423</v>
      </c>
      <c r="GS7722" s="77">
        <v>0</v>
      </c>
      <c r="GT7722" s="77">
        <v>0</v>
      </c>
      <c r="GU7722" s="77">
        <v>0</v>
      </c>
      <c r="GV7722" s="77">
        <v>0</v>
      </c>
      <c r="GW7722" s="77">
        <v>5.5966209081309407E-2</v>
      </c>
      <c r="GX7722" s="77">
        <v>9.4279402057366554E-2</v>
      </c>
      <c r="GY7722" s="77">
        <v>5.5966209081309407E-2</v>
      </c>
      <c r="GZ7722" s="77">
        <v>9.4279402057366554E-2</v>
      </c>
    </row>
    <row r="7723" spans="187:208" x14ac:dyDescent="0.25">
      <c r="GE7723" s="77" t="s">
        <v>422</v>
      </c>
      <c r="GF7723" s="77" t="s">
        <v>155</v>
      </c>
      <c r="GG7723" s="77" t="s">
        <v>491</v>
      </c>
      <c r="GH7723" s="77" t="s">
        <v>439</v>
      </c>
      <c r="GI7723" s="77">
        <v>2025</v>
      </c>
      <c r="GJ7723" s="77" t="s">
        <v>305</v>
      </c>
      <c r="GK7723" s="77">
        <v>0.71896016785821404</v>
      </c>
      <c r="GL7723" s="77">
        <v>1419.51</v>
      </c>
      <c r="GM7723" s="77">
        <v>2025</v>
      </c>
      <c r="GN7723" s="77" t="s">
        <v>175</v>
      </c>
      <c r="GO7723" s="77">
        <v>0.13250000000000001</v>
      </c>
      <c r="GP7723" s="77">
        <v>3</v>
      </c>
      <c r="GQ7723" s="77">
        <v>0</v>
      </c>
      <c r="GR7723" s="77" t="s">
        <v>423</v>
      </c>
      <c r="GS7723" s="77">
        <v>0</v>
      </c>
      <c r="GT7723" s="77">
        <v>0</v>
      </c>
      <c r="GU7723" s="77">
        <v>0</v>
      </c>
      <c r="GV7723" s="77">
        <v>0</v>
      </c>
      <c r="GW7723" s="77">
        <v>0</v>
      </c>
      <c r="GX7723" s="77">
        <v>0</v>
      </c>
      <c r="GY7723" s="77">
        <v>0.1527377521613833</v>
      </c>
      <c r="GZ7723" s="77">
        <v>0.10981235993223443</v>
      </c>
    </row>
    <row r="7724" spans="187:208" x14ac:dyDescent="0.25">
      <c r="GE7724" s="77" t="s">
        <v>425</v>
      </c>
      <c r="GF7724" s="77" t="s">
        <v>155</v>
      </c>
      <c r="GG7724" s="77" t="s">
        <v>491</v>
      </c>
      <c r="GH7724" s="77" t="s">
        <v>439</v>
      </c>
      <c r="GI7724" s="77">
        <v>2025</v>
      </c>
      <c r="GJ7724" s="77" t="s">
        <v>301</v>
      </c>
      <c r="GK7724" s="77">
        <v>3.0714971986151132</v>
      </c>
      <c r="GL7724" s="77">
        <v>1419.51</v>
      </c>
      <c r="GM7724" s="77">
        <v>2025</v>
      </c>
      <c r="GN7724" s="77" t="s">
        <v>175</v>
      </c>
      <c r="GO7724" s="77">
        <v>5.3000000000000005E-2</v>
      </c>
      <c r="GP7724" s="77">
        <v>3</v>
      </c>
      <c r="GQ7724" s="77">
        <v>0</v>
      </c>
      <c r="GR7724" s="77" t="s">
        <v>423</v>
      </c>
      <c r="GS7724" s="77">
        <v>0</v>
      </c>
      <c r="GT7724" s="77">
        <v>0</v>
      </c>
      <c r="GU7724" s="77">
        <v>0</v>
      </c>
      <c r="GV7724" s="77">
        <v>0</v>
      </c>
      <c r="GW7724" s="77">
        <v>0</v>
      </c>
      <c r="GX7724" s="77">
        <v>0</v>
      </c>
      <c r="GY7724" s="77">
        <v>5.5966209081309407E-2</v>
      </c>
      <c r="GZ7724" s="77">
        <v>0.17190005441034956</v>
      </c>
    </row>
    <row r="7725" spans="187:208" x14ac:dyDescent="0.25">
      <c r="GE7725" s="77" t="s">
        <v>427</v>
      </c>
      <c r="GF7725" s="77" t="s">
        <v>155</v>
      </c>
      <c r="GG7725" s="77" t="s">
        <v>491</v>
      </c>
      <c r="GH7725" s="77" t="s">
        <v>439</v>
      </c>
      <c r="GI7725" s="77">
        <v>2025</v>
      </c>
      <c r="GJ7725" s="77" t="s">
        <v>303</v>
      </c>
      <c r="GK7725" s="77">
        <v>1.684577240534455</v>
      </c>
      <c r="GL7725" s="77">
        <v>1419.51</v>
      </c>
      <c r="GM7725" s="77">
        <v>2025</v>
      </c>
      <c r="GN7725" s="77" t="s">
        <v>175</v>
      </c>
      <c r="GO7725" s="77">
        <v>5.3000000000000005E-2</v>
      </c>
      <c r="GP7725" s="77">
        <v>3</v>
      </c>
      <c r="GQ7725" s="77">
        <v>0</v>
      </c>
      <c r="GR7725" s="77" t="s">
        <v>423</v>
      </c>
      <c r="GS7725" s="77">
        <v>0</v>
      </c>
      <c r="GT7725" s="77">
        <v>0</v>
      </c>
      <c r="GU7725" s="77">
        <v>0</v>
      </c>
      <c r="GV7725" s="77">
        <v>0</v>
      </c>
      <c r="GW7725" s="77">
        <v>0</v>
      </c>
      <c r="GX7725" s="77">
        <v>0</v>
      </c>
      <c r="GY7725" s="77">
        <v>5.5966209081309407E-2</v>
      </c>
      <c r="GZ7725" s="77">
        <v>9.4279402057366554E-2</v>
      </c>
    </row>
    <row r="7726" spans="187:208" x14ac:dyDescent="0.25">
      <c r="GE7726" s="77" t="s">
        <v>422</v>
      </c>
      <c r="GF7726" s="77" t="s">
        <v>155</v>
      </c>
      <c r="GG7726" s="77" t="s">
        <v>491</v>
      </c>
      <c r="GH7726" s="77" t="s">
        <v>446</v>
      </c>
      <c r="GI7726" s="77">
        <v>2021</v>
      </c>
      <c r="GJ7726" s="77" t="s">
        <v>305</v>
      </c>
      <c r="GK7726" s="77">
        <v>3.6425060683954492E-2</v>
      </c>
      <c r="GL7726" s="77">
        <v>1419.51</v>
      </c>
      <c r="GM7726" s="77">
        <v>2021</v>
      </c>
      <c r="GN7726" s="77" t="s">
        <v>175</v>
      </c>
      <c r="GO7726" s="77">
        <v>0.13250000000000001</v>
      </c>
      <c r="GP7726" s="77">
        <v>3</v>
      </c>
      <c r="GQ7726" s="77">
        <v>0</v>
      </c>
      <c r="GR7726" s="77" t="s">
        <v>423</v>
      </c>
      <c r="GS7726" s="77">
        <v>0.1527377521613833</v>
      </c>
      <c r="GT7726" s="77">
        <v>5.5634818912091884E-3</v>
      </c>
      <c r="GU7726" s="77">
        <v>0.1527377521613833</v>
      </c>
      <c r="GV7726" s="77">
        <v>5.5634818912091884E-3</v>
      </c>
      <c r="GW7726" s="77">
        <v>0</v>
      </c>
      <c r="GX7726" s="77">
        <v>0</v>
      </c>
      <c r="GY7726" s="77">
        <v>0</v>
      </c>
      <c r="GZ7726" s="77">
        <v>0</v>
      </c>
    </row>
    <row r="7727" spans="187:208" x14ac:dyDescent="0.25">
      <c r="GE7727" s="77" t="s">
        <v>425</v>
      </c>
      <c r="GF7727" s="77" t="s">
        <v>155</v>
      </c>
      <c r="GG7727" s="77" t="s">
        <v>491</v>
      </c>
      <c r="GH7727" s="77" t="s">
        <v>446</v>
      </c>
      <c r="GI7727" s="77">
        <v>2021</v>
      </c>
      <c r="GJ7727" s="77" t="s">
        <v>301</v>
      </c>
      <c r="GK7727" s="77">
        <v>1.580872452543261E-3</v>
      </c>
      <c r="GL7727" s="77">
        <v>1419.51</v>
      </c>
      <c r="GM7727" s="77">
        <v>2021</v>
      </c>
      <c r="GN7727" s="77" t="s">
        <v>175</v>
      </c>
      <c r="GO7727" s="77">
        <v>5.3000000000000005E-2</v>
      </c>
      <c r="GP7727" s="77">
        <v>3</v>
      </c>
      <c r="GQ7727" s="77">
        <v>0</v>
      </c>
      <c r="GR7727" s="77" t="s">
        <v>423</v>
      </c>
      <c r="GS7727" s="77">
        <v>5.5966209081309407E-2</v>
      </c>
      <c r="GT7727" s="77">
        <v>8.8475438209918529E-5</v>
      </c>
      <c r="GU7727" s="77">
        <v>5.5966209081309407E-2</v>
      </c>
      <c r="GV7727" s="77">
        <v>8.8475438209918529E-5</v>
      </c>
      <c r="GW7727" s="77">
        <v>0</v>
      </c>
      <c r="GX7727" s="77">
        <v>0</v>
      </c>
      <c r="GY7727" s="77">
        <v>0</v>
      </c>
      <c r="GZ7727" s="77">
        <v>0</v>
      </c>
    </row>
    <row r="7728" spans="187:208" x14ac:dyDescent="0.25">
      <c r="GE7728" s="77" t="s">
        <v>427</v>
      </c>
      <c r="GF7728" s="77" t="s">
        <v>155</v>
      </c>
      <c r="GG7728" s="77" t="s">
        <v>491</v>
      </c>
      <c r="GH7728" s="77" t="s">
        <v>446</v>
      </c>
      <c r="GI7728" s="77">
        <v>2021</v>
      </c>
      <c r="GJ7728" s="77" t="s">
        <v>303</v>
      </c>
      <c r="GK7728" s="77">
        <v>3.9894642198450729E-2</v>
      </c>
      <c r="GL7728" s="77">
        <v>1419.51</v>
      </c>
      <c r="GM7728" s="77">
        <v>2021</v>
      </c>
      <c r="GN7728" s="77" t="s">
        <v>175</v>
      </c>
      <c r="GO7728" s="77">
        <v>5.3000000000000005E-2</v>
      </c>
      <c r="GP7728" s="77">
        <v>3</v>
      </c>
      <c r="GQ7728" s="77">
        <v>0</v>
      </c>
      <c r="GR7728" s="77" t="s">
        <v>423</v>
      </c>
      <c r="GS7728" s="77">
        <v>5.5966209081309407E-2</v>
      </c>
      <c r="GT7728" s="77">
        <v>2.2327518865025227E-3</v>
      </c>
      <c r="GU7728" s="77">
        <v>5.5966209081309407E-2</v>
      </c>
      <c r="GV7728" s="77">
        <v>2.2327518865025227E-3</v>
      </c>
      <c r="GW7728" s="77">
        <v>0</v>
      </c>
      <c r="GX7728" s="77">
        <v>0</v>
      </c>
      <c r="GY7728" s="77">
        <v>0</v>
      </c>
      <c r="GZ7728" s="77">
        <v>0</v>
      </c>
    </row>
    <row r="7729" spans="187:208" x14ac:dyDescent="0.25">
      <c r="GE7729" s="77" t="s">
        <v>422</v>
      </c>
      <c r="GF7729" s="77" t="s">
        <v>155</v>
      </c>
      <c r="GG7729" s="77" t="s">
        <v>491</v>
      </c>
      <c r="GH7729" s="77" t="s">
        <v>446</v>
      </c>
      <c r="GI7729" s="77">
        <v>2022</v>
      </c>
      <c r="GJ7729" s="77" t="s">
        <v>305</v>
      </c>
      <c r="GK7729" s="77">
        <v>3.6425060683954492E-2</v>
      </c>
      <c r="GL7729" s="77">
        <v>1419.51</v>
      </c>
      <c r="GM7729" s="77">
        <v>2022</v>
      </c>
      <c r="GN7729" s="77" t="s">
        <v>175</v>
      </c>
      <c r="GO7729" s="77">
        <v>0.13250000000000001</v>
      </c>
      <c r="GP7729" s="77">
        <v>3</v>
      </c>
      <c r="GQ7729" s="77">
        <v>0</v>
      </c>
      <c r="GR7729" s="77" t="s">
        <v>423</v>
      </c>
      <c r="GS7729" s="77">
        <v>0.1527377521613833</v>
      </c>
      <c r="GT7729" s="77">
        <v>5.5634818912091884E-3</v>
      </c>
      <c r="GU7729" s="77">
        <v>0.1527377521613833</v>
      </c>
      <c r="GV7729" s="77">
        <v>5.5634818912091884E-3</v>
      </c>
      <c r="GW7729" s="77">
        <v>0.1527377521613833</v>
      </c>
      <c r="GX7729" s="77">
        <v>5.5634818912091884E-3</v>
      </c>
      <c r="GY7729" s="77">
        <v>0</v>
      </c>
      <c r="GZ7729" s="77">
        <v>0</v>
      </c>
    </row>
    <row r="7730" spans="187:208" x14ac:dyDescent="0.25">
      <c r="GE7730" s="77" t="s">
        <v>425</v>
      </c>
      <c r="GF7730" s="77" t="s">
        <v>155</v>
      </c>
      <c r="GG7730" s="77" t="s">
        <v>491</v>
      </c>
      <c r="GH7730" s="77" t="s">
        <v>446</v>
      </c>
      <c r="GI7730" s="77">
        <v>2022</v>
      </c>
      <c r="GJ7730" s="77" t="s">
        <v>301</v>
      </c>
      <c r="GK7730" s="77">
        <v>1.580872452543261E-3</v>
      </c>
      <c r="GL7730" s="77">
        <v>1419.51</v>
      </c>
      <c r="GM7730" s="77">
        <v>2022</v>
      </c>
      <c r="GN7730" s="77" t="s">
        <v>175</v>
      </c>
      <c r="GO7730" s="77">
        <v>5.3000000000000005E-2</v>
      </c>
      <c r="GP7730" s="77">
        <v>3</v>
      </c>
      <c r="GQ7730" s="77">
        <v>0</v>
      </c>
      <c r="GR7730" s="77" t="s">
        <v>423</v>
      </c>
      <c r="GS7730" s="77">
        <v>5.5966209081309407E-2</v>
      </c>
      <c r="GT7730" s="77">
        <v>8.8475438209918529E-5</v>
      </c>
      <c r="GU7730" s="77">
        <v>5.5966209081309407E-2</v>
      </c>
      <c r="GV7730" s="77">
        <v>8.8475438209918529E-5</v>
      </c>
      <c r="GW7730" s="77">
        <v>5.5966209081309407E-2</v>
      </c>
      <c r="GX7730" s="77">
        <v>8.8475438209918529E-5</v>
      </c>
      <c r="GY7730" s="77">
        <v>0</v>
      </c>
      <c r="GZ7730" s="77">
        <v>0</v>
      </c>
    </row>
    <row r="7731" spans="187:208" x14ac:dyDescent="0.25">
      <c r="GE7731" s="77" t="s">
        <v>427</v>
      </c>
      <c r="GF7731" s="77" t="s">
        <v>155</v>
      </c>
      <c r="GG7731" s="77" t="s">
        <v>491</v>
      </c>
      <c r="GH7731" s="77" t="s">
        <v>446</v>
      </c>
      <c r="GI7731" s="77">
        <v>2022</v>
      </c>
      <c r="GJ7731" s="77" t="s">
        <v>303</v>
      </c>
      <c r="GK7731" s="77">
        <v>3.9894642198450729E-2</v>
      </c>
      <c r="GL7731" s="77">
        <v>1419.51</v>
      </c>
      <c r="GM7731" s="77">
        <v>2022</v>
      </c>
      <c r="GN7731" s="77" t="s">
        <v>175</v>
      </c>
      <c r="GO7731" s="77">
        <v>5.3000000000000005E-2</v>
      </c>
      <c r="GP7731" s="77">
        <v>3</v>
      </c>
      <c r="GQ7731" s="77">
        <v>0</v>
      </c>
      <c r="GR7731" s="77" t="s">
        <v>423</v>
      </c>
      <c r="GS7731" s="77">
        <v>5.5966209081309407E-2</v>
      </c>
      <c r="GT7731" s="77">
        <v>2.2327518865025227E-3</v>
      </c>
      <c r="GU7731" s="77">
        <v>5.5966209081309407E-2</v>
      </c>
      <c r="GV7731" s="77">
        <v>2.2327518865025227E-3</v>
      </c>
      <c r="GW7731" s="77">
        <v>5.5966209081309407E-2</v>
      </c>
      <c r="GX7731" s="77">
        <v>2.2327518865025227E-3</v>
      </c>
      <c r="GY7731" s="77">
        <v>0</v>
      </c>
      <c r="GZ7731" s="77">
        <v>0</v>
      </c>
    </row>
    <row r="7732" spans="187:208" x14ac:dyDescent="0.25">
      <c r="GE7732" s="77" t="s">
        <v>422</v>
      </c>
      <c r="GF7732" s="77" t="s">
        <v>155</v>
      </c>
      <c r="GG7732" s="77" t="s">
        <v>491</v>
      </c>
      <c r="GH7732" s="77" t="s">
        <v>446</v>
      </c>
      <c r="GI7732" s="77">
        <v>2023</v>
      </c>
      <c r="GJ7732" s="77" t="s">
        <v>305</v>
      </c>
      <c r="GK7732" s="77">
        <v>3.7590224611390742E-2</v>
      </c>
      <c r="GL7732" s="77">
        <v>1419.51</v>
      </c>
      <c r="GM7732" s="77">
        <v>2023</v>
      </c>
      <c r="GN7732" s="77" t="s">
        <v>175</v>
      </c>
      <c r="GO7732" s="77">
        <v>0.13250000000000001</v>
      </c>
      <c r="GP7732" s="77">
        <v>3</v>
      </c>
      <c r="GQ7732" s="77">
        <v>0</v>
      </c>
      <c r="GR7732" s="77" t="s">
        <v>423</v>
      </c>
      <c r="GS7732" s="77">
        <v>0</v>
      </c>
      <c r="GT7732" s="77">
        <v>0</v>
      </c>
      <c r="GU7732" s="77">
        <v>0.1527377521613833</v>
      </c>
      <c r="GV7732" s="77">
        <v>5.7414464103853298E-3</v>
      </c>
      <c r="GW7732" s="77">
        <v>0.1527377521613833</v>
      </c>
      <c r="GX7732" s="77">
        <v>5.7414464103853298E-3</v>
      </c>
      <c r="GY7732" s="77">
        <v>0.1527377521613833</v>
      </c>
      <c r="GZ7732" s="77">
        <v>5.7414464103853298E-3</v>
      </c>
    </row>
    <row r="7733" spans="187:208" x14ac:dyDescent="0.25">
      <c r="GE7733" s="77" t="s">
        <v>425</v>
      </c>
      <c r="GF7733" s="77" t="s">
        <v>155</v>
      </c>
      <c r="GG7733" s="77" t="s">
        <v>491</v>
      </c>
      <c r="GH7733" s="77" t="s">
        <v>446</v>
      </c>
      <c r="GI7733" s="77">
        <v>2023</v>
      </c>
      <c r="GJ7733" s="77" t="s">
        <v>301</v>
      </c>
      <c r="GK7733" s="77">
        <v>1.6314334115687321E-3</v>
      </c>
      <c r="GL7733" s="77">
        <v>1419.51</v>
      </c>
      <c r="GM7733" s="77">
        <v>2023</v>
      </c>
      <c r="GN7733" s="77" t="s">
        <v>175</v>
      </c>
      <c r="GO7733" s="77">
        <v>5.3000000000000005E-2</v>
      </c>
      <c r="GP7733" s="77">
        <v>3</v>
      </c>
      <c r="GQ7733" s="77">
        <v>0</v>
      </c>
      <c r="GR7733" s="77" t="s">
        <v>423</v>
      </c>
      <c r="GS7733" s="77">
        <v>0</v>
      </c>
      <c r="GT7733" s="77">
        <v>0</v>
      </c>
      <c r="GU7733" s="77">
        <v>5.5966209081309407E-2</v>
      </c>
      <c r="GV7733" s="77">
        <v>9.1305143414089558E-5</v>
      </c>
      <c r="GW7733" s="77">
        <v>5.5966209081309407E-2</v>
      </c>
      <c r="GX7733" s="77">
        <v>9.1305143414089558E-5</v>
      </c>
      <c r="GY7733" s="77">
        <v>5.5966209081309407E-2</v>
      </c>
      <c r="GZ7733" s="77">
        <v>9.1305143414089558E-5</v>
      </c>
    </row>
    <row r="7734" spans="187:208" x14ac:dyDescent="0.25">
      <c r="GE7734" s="77" t="s">
        <v>427</v>
      </c>
      <c r="GF7734" s="77" t="s">
        <v>155</v>
      </c>
      <c r="GG7734" s="77" t="s">
        <v>491</v>
      </c>
      <c r="GH7734" s="77" t="s">
        <v>446</v>
      </c>
      <c r="GI7734" s="77">
        <v>2023</v>
      </c>
      <c r="GJ7734" s="77" t="s">
        <v>303</v>
      </c>
      <c r="GK7734" s="77">
        <v>4.1186611014017722E-2</v>
      </c>
      <c r="GL7734" s="77">
        <v>1419.51</v>
      </c>
      <c r="GM7734" s="77">
        <v>2023</v>
      </c>
      <c r="GN7734" s="77" t="s">
        <v>175</v>
      </c>
      <c r="GO7734" s="77">
        <v>5.3000000000000005E-2</v>
      </c>
      <c r="GP7734" s="77">
        <v>3</v>
      </c>
      <c r="GQ7734" s="77">
        <v>0</v>
      </c>
      <c r="GR7734" s="77" t="s">
        <v>423</v>
      </c>
      <c r="GS7734" s="77">
        <v>0</v>
      </c>
      <c r="GT7734" s="77">
        <v>0</v>
      </c>
      <c r="GU7734" s="77">
        <v>5.5966209081309407E-2</v>
      </c>
      <c r="GV7734" s="77">
        <v>2.3050584833610769E-3</v>
      </c>
      <c r="GW7734" s="77">
        <v>5.5966209081309407E-2</v>
      </c>
      <c r="GX7734" s="77">
        <v>2.3050584833610769E-3</v>
      </c>
      <c r="GY7734" s="77">
        <v>5.5966209081309407E-2</v>
      </c>
      <c r="GZ7734" s="77">
        <v>2.3050584833610769E-3</v>
      </c>
    </row>
    <row r="7735" spans="187:208" x14ac:dyDescent="0.25">
      <c r="GE7735" s="77" t="s">
        <v>422</v>
      </c>
      <c r="GF7735" s="77" t="s">
        <v>155</v>
      </c>
      <c r="GG7735" s="77" t="s">
        <v>491</v>
      </c>
      <c r="GH7735" s="77" t="s">
        <v>446</v>
      </c>
      <c r="GI7735" s="77">
        <v>2024</v>
      </c>
      <c r="GJ7735" s="77" t="s">
        <v>305</v>
      </c>
      <c r="GK7735" s="77">
        <v>3.7590224611390742E-2</v>
      </c>
      <c r="GL7735" s="77">
        <v>1419.51</v>
      </c>
      <c r="GM7735" s="77">
        <v>2024</v>
      </c>
      <c r="GN7735" s="77" t="s">
        <v>175</v>
      </c>
      <c r="GO7735" s="77">
        <v>0.13250000000000001</v>
      </c>
      <c r="GP7735" s="77">
        <v>3</v>
      </c>
      <c r="GQ7735" s="77">
        <v>0</v>
      </c>
      <c r="GR7735" s="77" t="s">
        <v>423</v>
      </c>
      <c r="GS7735" s="77">
        <v>0</v>
      </c>
      <c r="GT7735" s="77">
        <v>0</v>
      </c>
      <c r="GU7735" s="77">
        <v>0</v>
      </c>
      <c r="GV7735" s="77">
        <v>0</v>
      </c>
      <c r="GW7735" s="77">
        <v>0.1527377521613833</v>
      </c>
      <c r="GX7735" s="77">
        <v>5.7414464103853298E-3</v>
      </c>
      <c r="GY7735" s="77">
        <v>0.1527377521613833</v>
      </c>
      <c r="GZ7735" s="77">
        <v>5.7414464103853298E-3</v>
      </c>
    </row>
    <row r="7736" spans="187:208" x14ac:dyDescent="0.25">
      <c r="GE7736" s="77" t="s">
        <v>425</v>
      </c>
      <c r="GF7736" s="77" t="s">
        <v>155</v>
      </c>
      <c r="GG7736" s="77" t="s">
        <v>491</v>
      </c>
      <c r="GH7736" s="77" t="s">
        <v>446</v>
      </c>
      <c r="GI7736" s="77">
        <v>2024</v>
      </c>
      <c r="GJ7736" s="77" t="s">
        <v>301</v>
      </c>
      <c r="GK7736" s="77">
        <v>1.6314334115687321E-3</v>
      </c>
      <c r="GL7736" s="77">
        <v>1419.51</v>
      </c>
      <c r="GM7736" s="77">
        <v>2024</v>
      </c>
      <c r="GN7736" s="77" t="s">
        <v>175</v>
      </c>
      <c r="GO7736" s="77">
        <v>5.3000000000000005E-2</v>
      </c>
      <c r="GP7736" s="77">
        <v>3</v>
      </c>
      <c r="GQ7736" s="77">
        <v>0</v>
      </c>
      <c r="GR7736" s="77" t="s">
        <v>423</v>
      </c>
      <c r="GS7736" s="77">
        <v>0</v>
      </c>
      <c r="GT7736" s="77">
        <v>0</v>
      </c>
      <c r="GU7736" s="77">
        <v>0</v>
      </c>
      <c r="GV7736" s="77">
        <v>0</v>
      </c>
      <c r="GW7736" s="77">
        <v>5.5966209081309407E-2</v>
      </c>
      <c r="GX7736" s="77">
        <v>9.1305143414089558E-5</v>
      </c>
      <c r="GY7736" s="77">
        <v>5.5966209081309407E-2</v>
      </c>
      <c r="GZ7736" s="77">
        <v>9.1305143414089558E-5</v>
      </c>
    </row>
    <row r="7737" spans="187:208" x14ac:dyDescent="0.25">
      <c r="GE7737" s="77" t="s">
        <v>427</v>
      </c>
      <c r="GF7737" s="77" t="s">
        <v>155</v>
      </c>
      <c r="GG7737" s="77" t="s">
        <v>491</v>
      </c>
      <c r="GH7737" s="77" t="s">
        <v>446</v>
      </c>
      <c r="GI7737" s="77">
        <v>2024</v>
      </c>
      <c r="GJ7737" s="77" t="s">
        <v>303</v>
      </c>
      <c r="GK7737" s="77">
        <v>4.1186611014017722E-2</v>
      </c>
      <c r="GL7737" s="77">
        <v>1419.51</v>
      </c>
      <c r="GM7737" s="77">
        <v>2024</v>
      </c>
      <c r="GN7737" s="77" t="s">
        <v>175</v>
      </c>
      <c r="GO7737" s="77">
        <v>5.3000000000000005E-2</v>
      </c>
      <c r="GP7737" s="77">
        <v>3</v>
      </c>
      <c r="GQ7737" s="77">
        <v>0</v>
      </c>
      <c r="GR7737" s="77" t="s">
        <v>423</v>
      </c>
      <c r="GS7737" s="77">
        <v>0</v>
      </c>
      <c r="GT7737" s="77">
        <v>0</v>
      </c>
      <c r="GU7737" s="77">
        <v>0</v>
      </c>
      <c r="GV7737" s="77">
        <v>0</v>
      </c>
      <c r="GW7737" s="77">
        <v>5.5966209081309407E-2</v>
      </c>
      <c r="GX7737" s="77">
        <v>2.3050584833610769E-3</v>
      </c>
      <c r="GY7737" s="77">
        <v>5.5966209081309407E-2</v>
      </c>
      <c r="GZ7737" s="77">
        <v>2.3050584833610769E-3</v>
      </c>
    </row>
    <row r="7738" spans="187:208" x14ac:dyDescent="0.25">
      <c r="GE7738" s="77" t="s">
        <v>422</v>
      </c>
      <c r="GF7738" s="77" t="s">
        <v>155</v>
      </c>
      <c r="GG7738" s="77" t="s">
        <v>491</v>
      </c>
      <c r="GH7738" s="77" t="s">
        <v>446</v>
      </c>
      <c r="GI7738" s="77">
        <v>2025</v>
      </c>
      <c r="GJ7738" s="77" t="s">
        <v>305</v>
      </c>
      <c r="GK7738" s="77">
        <v>3.7590224611390742E-2</v>
      </c>
      <c r="GL7738" s="77">
        <v>1419.51</v>
      </c>
      <c r="GM7738" s="77">
        <v>2025</v>
      </c>
      <c r="GN7738" s="77" t="s">
        <v>175</v>
      </c>
      <c r="GO7738" s="77">
        <v>0.13250000000000001</v>
      </c>
      <c r="GP7738" s="77">
        <v>3</v>
      </c>
      <c r="GQ7738" s="77">
        <v>0</v>
      </c>
      <c r="GR7738" s="77" t="s">
        <v>423</v>
      </c>
      <c r="GS7738" s="77">
        <v>0</v>
      </c>
      <c r="GT7738" s="77">
        <v>0</v>
      </c>
      <c r="GU7738" s="77">
        <v>0</v>
      </c>
      <c r="GV7738" s="77">
        <v>0</v>
      </c>
      <c r="GW7738" s="77">
        <v>0</v>
      </c>
      <c r="GX7738" s="77">
        <v>0</v>
      </c>
      <c r="GY7738" s="77">
        <v>0.1527377521613833</v>
      </c>
      <c r="GZ7738" s="77">
        <v>5.7414464103853298E-3</v>
      </c>
    </row>
    <row r="7739" spans="187:208" x14ac:dyDescent="0.25">
      <c r="GE7739" s="77" t="s">
        <v>425</v>
      </c>
      <c r="GF7739" s="77" t="s">
        <v>155</v>
      </c>
      <c r="GG7739" s="77" t="s">
        <v>491</v>
      </c>
      <c r="GH7739" s="77" t="s">
        <v>446</v>
      </c>
      <c r="GI7739" s="77">
        <v>2025</v>
      </c>
      <c r="GJ7739" s="77" t="s">
        <v>301</v>
      </c>
      <c r="GK7739" s="77">
        <v>1.6314334115687321E-3</v>
      </c>
      <c r="GL7739" s="77">
        <v>1419.51</v>
      </c>
      <c r="GM7739" s="77">
        <v>2025</v>
      </c>
      <c r="GN7739" s="77" t="s">
        <v>175</v>
      </c>
      <c r="GO7739" s="77">
        <v>5.3000000000000005E-2</v>
      </c>
      <c r="GP7739" s="77">
        <v>3</v>
      </c>
      <c r="GQ7739" s="77">
        <v>0</v>
      </c>
      <c r="GR7739" s="77" t="s">
        <v>423</v>
      </c>
      <c r="GS7739" s="77">
        <v>0</v>
      </c>
      <c r="GT7739" s="77">
        <v>0</v>
      </c>
      <c r="GU7739" s="77">
        <v>0</v>
      </c>
      <c r="GV7739" s="77">
        <v>0</v>
      </c>
      <c r="GW7739" s="77">
        <v>0</v>
      </c>
      <c r="GX7739" s="77">
        <v>0</v>
      </c>
      <c r="GY7739" s="77">
        <v>5.5966209081309407E-2</v>
      </c>
      <c r="GZ7739" s="77">
        <v>9.1305143414089558E-5</v>
      </c>
    </row>
    <row r="7740" spans="187:208" x14ac:dyDescent="0.25">
      <c r="GE7740" s="77" t="s">
        <v>427</v>
      </c>
      <c r="GF7740" s="77" t="s">
        <v>155</v>
      </c>
      <c r="GG7740" s="77" t="s">
        <v>491</v>
      </c>
      <c r="GH7740" s="77" t="s">
        <v>446</v>
      </c>
      <c r="GI7740" s="77">
        <v>2025</v>
      </c>
      <c r="GJ7740" s="77" t="s">
        <v>303</v>
      </c>
      <c r="GK7740" s="77">
        <v>4.1186611014017722E-2</v>
      </c>
      <c r="GL7740" s="77">
        <v>1419.51</v>
      </c>
      <c r="GM7740" s="77">
        <v>2025</v>
      </c>
      <c r="GN7740" s="77" t="s">
        <v>175</v>
      </c>
      <c r="GO7740" s="77">
        <v>5.3000000000000005E-2</v>
      </c>
      <c r="GP7740" s="77">
        <v>3</v>
      </c>
      <c r="GQ7740" s="77">
        <v>0</v>
      </c>
      <c r="GR7740" s="77" t="s">
        <v>423</v>
      </c>
      <c r="GS7740" s="77">
        <v>0</v>
      </c>
      <c r="GT7740" s="77">
        <v>0</v>
      </c>
      <c r="GU7740" s="77">
        <v>0</v>
      </c>
      <c r="GV7740" s="77">
        <v>0</v>
      </c>
      <c r="GW7740" s="77">
        <v>0</v>
      </c>
      <c r="GX7740" s="77">
        <v>0</v>
      </c>
      <c r="GY7740" s="77">
        <v>5.5966209081309407E-2</v>
      </c>
      <c r="GZ7740" s="77">
        <v>2.3050584833610769E-3</v>
      </c>
    </row>
    <row r="7741" spans="187:208" x14ac:dyDescent="0.25">
      <c r="GE7741" s="77" t="s">
        <v>422</v>
      </c>
      <c r="GF7741" s="77" t="s">
        <v>155</v>
      </c>
      <c r="GG7741" s="77" t="s">
        <v>491</v>
      </c>
      <c r="GH7741" s="77" t="s">
        <v>453</v>
      </c>
      <c r="GI7741" s="77">
        <v>2021</v>
      </c>
      <c r="GJ7741" s="77" t="s">
        <v>305</v>
      </c>
      <c r="GK7741" s="77">
        <v>222.22942162783079</v>
      </c>
      <c r="GL7741" s="77">
        <v>1419.51</v>
      </c>
      <c r="GM7741" s="77">
        <v>2021</v>
      </c>
      <c r="GN7741" s="77" t="s">
        <v>175</v>
      </c>
      <c r="GO7741" s="77">
        <v>0.13250000000000001</v>
      </c>
      <c r="GP7741" s="77">
        <v>3</v>
      </c>
      <c r="GQ7741" s="77">
        <v>0</v>
      </c>
      <c r="GR7741" s="77" t="s">
        <v>423</v>
      </c>
      <c r="GS7741" s="77">
        <v>0.1527377521613833</v>
      </c>
      <c r="GT7741" s="77">
        <v>33.94282232355917</v>
      </c>
      <c r="GU7741" s="77">
        <v>0.1527377521613833</v>
      </c>
      <c r="GV7741" s="77">
        <v>33.94282232355917</v>
      </c>
      <c r="GW7741" s="77">
        <v>0</v>
      </c>
      <c r="GX7741" s="77">
        <v>0</v>
      </c>
      <c r="GY7741" s="77">
        <v>0</v>
      </c>
      <c r="GZ7741" s="77">
        <v>0</v>
      </c>
    </row>
    <row r="7742" spans="187:208" x14ac:dyDescent="0.25">
      <c r="GE7742" s="77" t="s">
        <v>425</v>
      </c>
      <c r="GF7742" s="77" t="s">
        <v>155</v>
      </c>
      <c r="GG7742" s="77" t="s">
        <v>491</v>
      </c>
      <c r="GH7742" s="77" t="s">
        <v>453</v>
      </c>
      <c r="GI7742" s="77">
        <v>2021</v>
      </c>
      <c r="GJ7742" s="77" t="s">
        <v>301</v>
      </c>
      <c r="GK7742" s="77">
        <v>8585.7228092479509</v>
      </c>
      <c r="GL7742" s="77">
        <v>1419.51</v>
      </c>
      <c r="GM7742" s="77">
        <v>2021</v>
      </c>
      <c r="GN7742" s="77" t="s">
        <v>175</v>
      </c>
      <c r="GO7742" s="77">
        <v>5.3000000000000005E-2</v>
      </c>
      <c r="GP7742" s="77">
        <v>3</v>
      </c>
      <c r="GQ7742" s="77">
        <v>0</v>
      </c>
      <c r="GR7742" s="77" t="s">
        <v>423</v>
      </c>
      <c r="GS7742" s="77">
        <v>5.5966209081309407E-2</v>
      </c>
      <c r="GT7742" s="77">
        <v>480.51035785653795</v>
      </c>
      <c r="GU7742" s="77">
        <v>5.5966209081309407E-2</v>
      </c>
      <c r="GV7742" s="77">
        <v>480.51035785653795</v>
      </c>
      <c r="GW7742" s="77">
        <v>0</v>
      </c>
      <c r="GX7742" s="77">
        <v>0</v>
      </c>
      <c r="GY7742" s="77">
        <v>0</v>
      </c>
      <c r="GZ7742" s="77">
        <v>0</v>
      </c>
    </row>
    <row r="7743" spans="187:208" x14ac:dyDescent="0.25">
      <c r="GE7743" s="77" t="s">
        <v>427</v>
      </c>
      <c r="GF7743" s="77" t="s">
        <v>155</v>
      </c>
      <c r="GG7743" s="77" t="s">
        <v>491</v>
      </c>
      <c r="GH7743" s="77" t="s">
        <v>453</v>
      </c>
      <c r="GI7743" s="77">
        <v>2021</v>
      </c>
      <c r="GJ7743" s="77" t="s">
        <v>303</v>
      </c>
      <c r="GK7743" s="77">
        <v>5338.1784104567496</v>
      </c>
      <c r="GL7743" s="77">
        <v>1419.51</v>
      </c>
      <c r="GM7743" s="77">
        <v>2021</v>
      </c>
      <c r="GN7743" s="77" t="s">
        <v>175</v>
      </c>
      <c r="GO7743" s="77">
        <v>5.3000000000000005E-2</v>
      </c>
      <c r="GP7743" s="77">
        <v>3</v>
      </c>
      <c r="GQ7743" s="77">
        <v>0</v>
      </c>
      <c r="GR7743" s="77" t="s">
        <v>423</v>
      </c>
      <c r="GS7743" s="77">
        <v>5.5966209081309407E-2</v>
      </c>
      <c r="GT7743" s="77">
        <v>298.75760903295435</v>
      </c>
      <c r="GU7743" s="77">
        <v>5.5966209081309407E-2</v>
      </c>
      <c r="GV7743" s="77">
        <v>298.75760903295435</v>
      </c>
      <c r="GW7743" s="77">
        <v>0</v>
      </c>
      <c r="GX7743" s="77">
        <v>0</v>
      </c>
      <c r="GY7743" s="77">
        <v>0</v>
      </c>
      <c r="GZ7743" s="77">
        <v>0</v>
      </c>
    </row>
    <row r="7744" spans="187:208" x14ac:dyDescent="0.25">
      <c r="GE7744" s="77" t="s">
        <v>422</v>
      </c>
      <c r="GF7744" s="77" t="s">
        <v>155</v>
      </c>
      <c r="GG7744" s="77" t="s">
        <v>491</v>
      </c>
      <c r="GH7744" s="77" t="s">
        <v>453</v>
      </c>
      <c r="GI7744" s="77">
        <v>2022</v>
      </c>
      <c r="GJ7744" s="77" t="s">
        <v>305</v>
      </c>
      <c r="GK7744" s="77">
        <v>222.22942162783079</v>
      </c>
      <c r="GL7744" s="77">
        <v>1419.51</v>
      </c>
      <c r="GM7744" s="77">
        <v>2022</v>
      </c>
      <c r="GN7744" s="77" t="s">
        <v>175</v>
      </c>
      <c r="GO7744" s="77">
        <v>0.13250000000000001</v>
      </c>
      <c r="GP7744" s="77">
        <v>3</v>
      </c>
      <c r="GQ7744" s="77">
        <v>0</v>
      </c>
      <c r="GR7744" s="77" t="s">
        <v>423</v>
      </c>
      <c r="GS7744" s="77">
        <v>0.1527377521613833</v>
      </c>
      <c r="GT7744" s="77">
        <v>33.94282232355917</v>
      </c>
      <c r="GU7744" s="77">
        <v>0.1527377521613833</v>
      </c>
      <c r="GV7744" s="77">
        <v>33.94282232355917</v>
      </c>
      <c r="GW7744" s="77">
        <v>0.1527377521613833</v>
      </c>
      <c r="GX7744" s="77">
        <v>33.94282232355917</v>
      </c>
      <c r="GY7744" s="77">
        <v>0</v>
      </c>
      <c r="GZ7744" s="77">
        <v>0</v>
      </c>
    </row>
    <row r="7745" spans="187:208" x14ac:dyDescent="0.25">
      <c r="GE7745" s="77" t="s">
        <v>425</v>
      </c>
      <c r="GF7745" s="77" t="s">
        <v>155</v>
      </c>
      <c r="GG7745" s="77" t="s">
        <v>491</v>
      </c>
      <c r="GH7745" s="77" t="s">
        <v>453</v>
      </c>
      <c r="GI7745" s="77">
        <v>2022</v>
      </c>
      <c r="GJ7745" s="77" t="s">
        <v>301</v>
      </c>
      <c r="GK7745" s="77">
        <v>8585.7228092479509</v>
      </c>
      <c r="GL7745" s="77">
        <v>1419.51</v>
      </c>
      <c r="GM7745" s="77">
        <v>2022</v>
      </c>
      <c r="GN7745" s="77" t="s">
        <v>175</v>
      </c>
      <c r="GO7745" s="77">
        <v>5.3000000000000005E-2</v>
      </c>
      <c r="GP7745" s="77">
        <v>3</v>
      </c>
      <c r="GQ7745" s="77">
        <v>0</v>
      </c>
      <c r="GR7745" s="77" t="s">
        <v>423</v>
      </c>
      <c r="GS7745" s="77">
        <v>5.5966209081309407E-2</v>
      </c>
      <c r="GT7745" s="77">
        <v>480.51035785653795</v>
      </c>
      <c r="GU7745" s="77">
        <v>5.5966209081309407E-2</v>
      </c>
      <c r="GV7745" s="77">
        <v>480.51035785653795</v>
      </c>
      <c r="GW7745" s="77">
        <v>5.5966209081309407E-2</v>
      </c>
      <c r="GX7745" s="77">
        <v>480.51035785653795</v>
      </c>
      <c r="GY7745" s="77">
        <v>0</v>
      </c>
      <c r="GZ7745" s="77">
        <v>0</v>
      </c>
    </row>
    <row r="7746" spans="187:208" x14ac:dyDescent="0.25">
      <c r="GE7746" s="77" t="s">
        <v>427</v>
      </c>
      <c r="GF7746" s="77" t="s">
        <v>155</v>
      </c>
      <c r="GG7746" s="77" t="s">
        <v>491</v>
      </c>
      <c r="GH7746" s="77" t="s">
        <v>453</v>
      </c>
      <c r="GI7746" s="77">
        <v>2022</v>
      </c>
      <c r="GJ7746" s="77" t="s">
        <v>303</v>
      </c>
      <c r="GK7746" s="77">
        <v>5338.1784104567496</v>
      </c>
      <c r="GL7746" s="77">
        <v>1419.51</v>
      </c>
      <c r="GM7746" s="77">
        <v>2022</v>
      </c>
      <c r="GN7746" s="77" t="s">
        <v>175</v>
      </c>
      <c r="GO7746" s="77">
        <v>5.3000000000000005E-2</v>
      </c>
      <c r="GP7746" s="77">
        <v>3</v>
      </c>
      <c r="GQ7746" s="77">
        <v>0</v>
      </c>
      <c r="GR7746" s="77" t="s">
        <v>423</v>
      </c>
      <c r="GS7746" s="77">
        <v>5.5966209081309407E-2</v>
      </c>
      <c r="GT7746" s="77">
        <v>298.75760903295435</v>
      </c>
      <c r="GU7746" s="77">
        <v>5.5966209081309407E-2</v>
      </c>
      <c r="GV7746" s="77">
        <v>298.75760903295435</v>
      </c>
      <c r="GW7746" s="77">
        <v>5.5966209081309407E-2</v>
      </c>
      <c r="GX7746" s="77">
        <v>298.75760903295435</v>
      </c>
      <c r="GY7746" s="77">
        <v>0</v>
      </c>
      <c r="GZ7746" s="77">
        <v>0</v>
      </c>
    </row>
    <row r="7747" spans="187:208" x14ac:dyDescent="0.25">
      <c r="GE7747" s="77" t="s">
        <v>422</v>
      </c>
      <c r="GF7747" s="77" t="s">
        <v>155</v>
      </c>
      <c r="GG7747" s="77" t="s">
        <v>491</v>
      </c>
      <c r="GH7747" s="77" t="s">
        <v>453</v>
      </c>
      <c r="GI7747" s="77">
        <v>2023</v>
      </c>
      <c r="GJ7747" s="77" t="s">
        <v>305</v>
      </c>
      <c r="GK7747" s="77">
        <v>233.23007680793941</v>
      </c>
      <c r="GL7747" s="77">
        <v>1419.51</v>
      </c>
      <c r="GM7747" s="77">
        <v>2023</v>
      </c>
      <c r="GN7747" s="77" t="s">
        <v>175</v>
      </c>
      <c r="GO7747" s="77">
        <v>0.13250000000000001</v>
      </c>
      <c r="GP7747" s="77">
        <v>3</v>
      </c>
      <c r="GQ7747" s="77">
        <v>0</v>
      </c>
      <c r="GR7747" s="77" t="s">
        <v>423</v>
      </c>
      <c r="GS7747" s="77">
        <v>0</v>
      </c>
      <c r="GT7747" s="77">
        <v>0</v>
      </c>
      <c r="GU7747" s="77">
        <v>0.1527377521613833</v>
      </c>
      <c r="GV7747" s="77">
        <v>35.62303766807144</v>
      </c>
      <c r="GW7747" s="77">
        <v>0.1527377521613833</v>
      </c>
      <c r="GX7747" s="77">
        <v>35.62303766807144</v>
      </c>
      <c r="GY7747" s="77">
        <v>0.1527377521613833</v>
      </c>
      <c r="GZ7747" s="77">
        <v>35.62303766807144</v>
      </c>
    </row>
    <row r="7748" spans="187:208" x14ac:dyDescent="0.25">
      <c r="GE7748" s="77" t="s">
        <v>425</v>
      </c>
      <c r="GF7748" s="77" t="s">
        <v>155</v>
      </c>
      <c r="GG7748" s="77" t="s">
        <v>491</v>
      </c>
      <c r="GH7748" s="77" t="s">
        <v>453</v>
      </c>
      <c r="GI7748" s="77">
        <v>2023</v>
      </c>
      <c r="GJ7748" s="77" t="s">
        <v>301</v>
      </c>
      <c r="GK7748" s="77">
        <v>8896.5159934286003</v>
      </c>
      <c r="GL7748" s="77">
        <v>1419.51</v>
      </c>
      <c r="GM7748" s="77">
        <v>2023</v>
      </c>
      <c r="GN7748" s="77" t="s">
        <v>175</v>
      </c>
      <c r="GO7748" s="77">
        <v>5.3000000000000005E-2</v>
      </c>
      <c r="GP7748" s="77">
        <v>3</v>
      </c>
      <c r="GQ7748" s="77">
        <v>0</v>
      </c>
      <c r="GR7748" s="77" t="s">
        <v>423</v>
      </c>
      <c r="GS7748" s="77">
        <v>0</v>
      </c>
      <c r="GT7748" s="77">
        <v>0</v>
      </c>
      <c r="GU7748" s="77">
        <v>5.5966209081309407E-2</v>
      </c>
      <c r="GV7748" s="77">
        <v>497.90427418343813</v>
      </c>
      <c r="GW7748" s="77">
        <v>5.5966209081309407E-2</v>
      </c>
      <c r="GX7748" s="77">
        <v>497.90427418343813</v>
      </c>
      <c r="GY7748" s="77">
        <v>5.5966209081309407E-2</v>
      </c>
      <c r="GZ7748" s="77">
        <v>497.90427418343813</v>
      </c>
    </row>
    <row r="7749" spans="187:208" x14ac:dyDescent="0.25">
      <c r="GE7749" s="77" t="s">
        <v>427</v>
      </c>
      <c r="GF7749" s="77" t="s">
        <v>155</v>
      </c>
      <c r="GG7749" s="77" t="s">
        <v>491</v>
      </c>
      <c r="GH7749" s="77" t="s">
        <v>453</v>
      </c>
      <c r="GI7749" s="77">
        <v>2023</v>
      </c>
      <c r="GJ7749" s="77" t="s">
        <v>303</v>
      </c>
      <c r="GK7749" s="77">
        <v>5534.8914862000966</v>
      </c>
      <c r="GL7749" s="77">
        <v>1419.51</v>
      </c>
      <c r="GM7749" s="77">
        <v>2023</v>
      </c>
      <c r="GN7749" s="77" t="s">
        <v>175</v>
      </c>
      <c r="GO7749" s="77">
        <v>5.3000000000000005E-2</v>
      </c>
      <c r="GP7749" s="77">
        <v>3</v>
      </c>
      <c r="GQ7749" s="77">
        <v>0</v>
      </c>
      <c r="GR7749" s="77" t="s">
        <v>423</v>
      </c>
      <c r="GS7749" s="77">
        <v>0</v>
      </c>
      <c r="GT7749" s="77">
        <v>0</v>
      </c>
      <c r="GU7749" s="77">
        <v>5.5966209081309407E-2</v>
      </c>
      <c r="GV7749" s="77">
        <v>309.76689415903394</v>
      </c>
      <c r="GW7749" s="77">
        <v>5.5966209081309407E-2</v>
      </c>
      <c r="GX7749" s="77">
        <v>309.76689415903394</v>
      </c>
      <c r="GY7749" s="77">
        <v>5.5966209081309407E-2</v>
      </c>
      <c r="GZ7749" s="77">
        <v>309.76689415903394</v>
      </c>
    </row>
    <row r="7750" spans="187:208" x14ac:dyDescent="0.25">
      <c r="GE7750" s="77" t="s">
        <v>422</v>
      </c>
      <c r="GF7750" s="77" t="s">
        <v>155</v>
      </c>
      <c r="GG7750" s="77" t="s">
        <v>491</v>
      </c>
      <c r="GH7750" s="77" t="s">
        <v>453</v>
      </c>
      <c r="GI7750" s="77">
        <v>2024</v>
      </c>
      <c r="GJ7750" s="77" t="s">
        <v>305</v>
      </c>
      <c r="GK7750" s="77">
        <v>233.23007680793941</v>
      </c>
      <c r="GL7750" s="77">
        <v>1419.51</v>
      </c>
      <c r="GM7750" s="77">
        <v>2024</v>
      </c>
      <c r="GN7750" s="77" t="s">
        <v>175</v>
      </c>
      <c r="GO7750" s="77">
        <v>0.13250000000000001</v>
      </c>
      <c r="GP7750" s="77">
        <v>3</v>
      </c>
      <c r="GQ7750" s="77">
        <v>0</v>
      </c>
      <c r="GR7750" s="77" t="s">
        <v>423</v>
      </c>
      <c r="GS7750" s="77">
        <v>0</v>
      </c>
      <c r="GT7750" s="77">
        <v>0</v>
      </c>
      <c r="GU7750" s="77">
        <v>0</v>
      </c>
      <c r="GV7750" s="77">
        <v>0</v>
      </c>
      <c r="GW7750" s="77">
        <v>0.1527377521613833</v>
      </c>
      <c r="GX7750" s="77">
        <v>35.62303766807144</v>
      </c>
      <c r="GY7750" s="77">
        <v>0.1527377521613833</v>
      </c>
      <c r="GZ7750" s="77">
        <v>35.62303766807144</v>
      </c>
    </row>
    <row r="7751" spans="187:208" x14ac:dyDescent="0.25">
      <c r="GE7751" s="77" t="s">
        <v>425</v>
      </c>
      <c r="GF7751" s="77" t="s">
        <v>155</v>
      </c>
      <c r="GG7751" s="77" t="s">
        <v>491</v>
      </c>
      <c r="GH7751" s="77" t="s">
        <v>453</v>
      </c>
      <c r="GI7751" s="77">
        <v>2024</v>
      </c>
      <c r="GJ7751" s="77" t="s">
        <v>301</v>
      </c>
      <c r="GK7751" s="77">
        <v>8896.5159934286003</v>
      </c>
      <c r="GL7751" s="77">
        <v>1419.51</v>
      </c>
      <c r="GM7751" s="77">
        <v>2024</v>
      </c>
      <c r="GN7751" s="77" t="s">
        <v>175</v>
      </c>
      <c r="GO7751" s="77">
        <v>5.3000000000000005E-2</v>
      </c>
      <c r="GP7751" s="77">
        <v>3</v>
      </c>
      <c r="GQ7751" s="77">
        <v>0</v>
      </c>
      <c r="GR7751" s="77" t="s">
        <v>423</v>
      </c>
      <c r="GS7751" s="77">
        <v>0</v>
      </c>
      <c r="GT7751" s="77">
        <v>0</v>
      </c>
      <c r="GU7751" s="77">
        <v>0</v>
      </c>
      <c r="GV7751" s="77">
        <v>0</v>
      </c>
      <c r="GW7751" s="77">
        <v>5.5966209081309407E-2</v>
      </c>
      <c r="GX7751" s="77">
        <v>497.90427418343813</v>
      </c>
      <c r="GY7751" s="77">
        <v>5.5966209081309407E-2</v>
      </c>
      <c r="GZ7751" s="77">
        <v>497.90427418343813</v>
      </c>
    </row>
    <row r="7752" spans="187:208" x14ac:dyDescent="0.25">
      <c r="GE7752" s="77" t="s">
        <v>427</v>
      </c>
      <c r="GF7752" s="77" t="s">
        <v>155</v>
      </c>
      <c r="GG7752" s="77" t="s">
        <v>491</v>
      </c>
      <c r="GH7752" s="77" t="s">
        <v>453</v>
      </c>
      <c r="GI7752" s="77">
        <v>2024</v>
      </c>
      <c r="GJ7752" s="77" t="s">
        <v>303</v>
      </c>
      <c r="GK7752" s="77">
        <v>5534.8914862000966</v>
      </c>
      <c r="GL7752" s="77">
        <v>1419.51</v>
      </c>
      <c r="GM7752" s="77">
        <v>2024</v>
      </c>
      <c r="GN7752" s="77" t="s">
        <v>175</v>
      </c>
      <c r="GO7752" s="77">
        <v>5.3000000000000005E-2</v>
      </c>
      <c r="GP7752" s="77">
        <v>3</v>
      </c>
      <c r="GQ7752" s="77">
        <v>0</v>
      </c>
      <c r="GR7752" s="77" t="s">
        <v>423</v>
      </c>
      <c r="GS7752" s="77">
        <v>0</v>
      </c>
      <c r="GT7752" s="77">
        <v>0</v>
      </c>
      <c r="GU7752" s="77">
        <v>0</v>
      </c>
      <c r="GV7752" s="77">
        <v>0</v>
      </c>
      <c r="GW7752" s="77">
        <v>5.5966209081309407E-2</v>
      </c>
      <c r="GX7752" s="77">
        <v>309.76689415903394</v>
      </c>
      <c r="GY7752" s="77">
        <v>5.5966209081309407E-2</v>
      </c>
      <c r="GZ7752" s="77">
        <v>309.76689415903394</v>
      </c>
    </row>
    <row r="7753" spans="187:208" x14ac:dyDescent="0.25">
      <c r="GE7753" s="77" t="s">
        <v>422</v>
      </c>
      <c r="GF7753" s="77" t="s">
        <v>155</v>
      </c>
      <c r="GG7753" s="77" t="s">
        <v>491</v>
      </c>
      <c r="GH7753" s="77" t="s">
        <v>453</v>
      </c>
      <c r="GI7753" s="77">
        <v>2025</v>
      </c>
      <c r="GJ7753" s="77" t="s">
        <v>305</v>
      </c>
      <c r="GK7753" s="77">
        <v>233.23007680793941</v>
      </c>
      <c r="GL7753" s="77">
        <v>1419.51</v>
      </c>
      <c r="GM7753" s="77">
        <v>2025</v>
      </c>
      <c r="GN7753" s="77" t="s">
        <v>175</v>
      </c>
      <c r="GO7753" s="77">
        <v>0.13250000000000001</v>
      </c>
      <c r="GP7753" s="77">
        <v>3</v>
      </c>
      <c r="GQ7753" s="77">
        <v>0</v>
      </c>
      <c r="GR7753" s="77" t="s">
        <v>423</v>
      </c>
      <c r="GS7753" s="77">
        <v>0</v>
      </c>
      <c r="GT7753" s="77">
        <v>0</v>
      </c>
      <c r="GU7753" s="77">
        <v>0</v>
      </c>
      <c r="GV7753" s="77">
        <v>0</v>
      </c>
      <c r="GW7753" s="77">
        <v>0</v>
      </c>
      <c r="GX7753" s="77">
        <v>0</v>
      </c>
      <c r="GY7753" s="77">
        <v>0.1527377521613833</v>
      </c>
      <c r="GZ7753" s="77">
        <v>35.62303766807144</v>
      </c>
    </row>
    <row r="7754" spans="187:208" x14ac:dyDescent="0.25">
      <c r="GE7754" s="77" t="s">
        <v>425</v>
      </c>
      <c r="GF7754" s="77" t="s">
        <v>155</v>
      </c>
      <c r="GG7754" s="77" t="s">
        <v>491</v>
      </c>
      <c r="GH7754" s="77" t="s">
        <v>453</v>
      </c>
      <c r="GI7754" s="77">
        <v>2025</v>
      </c>
      <c r="GJ7754" s="77" t="s">
        <v>301</v>
      </c>
      <c r="GK7754" s="77">
        <v>8896.5159934286003</v>
      </c>
      <c r="GL7754" s="77">
        <v>1419.51</v>
      </c>
      <c r="GM7754" s="77">
        <v>2025</v>
      </c>
      <c r="GN7754" s="77" t="s">
        <v>175</v>
      </c>
      <c r="GO7754" s="77">
        <v>5.3000000000000005E-2</v>
      </c>
      <c r="GP7754" s="77">
        <v>3</v>
      </c>
      <c r="GQ7754" s="77">
        <v>0</v>
      </c>
      <c r="GR7754" s="77" t="s">
        <v>423</v>
      </c>
      <c r="GS7754" s="77">
        <v>0</v>
      </c>
      <c r="GT7754" s="77">
        <v>0</v>
      </c>
      <c r="GU7754" s="77">
        <v>0</v>
      </c>
      <c r="GV7754" s="77">
        <v>0</v>
      </c>
      <c r="GW7754" s="77">
        <v>0</v>
      </c>
      <c r="GX7754" s="77">
        <v>0</v>
      </c>
      <c r="GY7754" s="77">
        <v>5.5966209081309407E-2</v>
      </c>
      <c r="GZ7754" s="77">
        <v>497.90427418343813</v>
      </c>
    </row>
    <row r="7755" spans="187:208" x14ac:dyDescent="0.25">
      <c r="GE7755" s="77" t="s">
        <v>427</v>
      </c>
      <c r="GF7755" s="77" t="s">
        <v>155</v>
      </c>
      <c r="GG7755" s="77" t="s">
        <v>491</v>
      </c>
      <c r="GH7755" s="77" t="s">
        <v>453</v>
      </c>
      <c r="GI7755" s="77">
        <v>2025</v>
      </c>
      <c r="GJ7755" s="77" t="s">
        <v>303</v>
      </c>
      <c r="GK7755" s="77">
        <v>5534.8914862000966</v>
      </c>
      <c r="GL7755" s="77">
        <v>1419.51</v>
      </c>
      <c r="GM7755" s="77">
        <v>2025</v>
      </c>
      <c r="GN7755" s="77" t="s">
        <v>175</v>
      </c>
      <c r="GO7755" s="77">
        <v>5.3000000000000005E-2</v>
      </c>
      <c r="GP7755" s="77">
        <v>3</v>
      </c>
      <c r="GQ7755" s="77">
        <v>0</v>
      </c>
      <c r="GR7755" s="77" t="s">
        <v>423</v>
      </c>
      <c r="GS7755" s="77">
        <v>0</v>
      </c>
      <c r="GT7755" s="77">
        <v>0</v>
      </c>
      <c r="GU7755" s="77">
        <v>0</v>
      </c>
      <c r="GV7755" s="77">
        <v>0</v>
      </c>
      <c r="GW7755" s="77">
        <v>0</v>
      </c>
      <c r="GX7755" s="77">
        <v>0</v>
      </c>
      <c r="GY7755" s="77">
        <v>5.5966209081309407E-2</v>
      </c>
      <c r="GZ7755" s="77">
        <v>309.76689415903394</v>
      </c>
    </row>
    <row r="7756" spans="187:208" x14ac:dyDescent="0.25">
      <c r="GE7756" s="77" t="s">
        <v>422</v>
      </c>
      <c r="GF7756" s="77" t="s">
        <v>155</v>
      </c>
      <c r="GG7756" s="77" t="s">
        <v>491</v>
      </c>
      <c r="GH7756" s="77" t="s">
        <v>460</v>
      </c>
      <c r="GI7756" s="77">
        <v>2021</v>
      </c>
      <c r="GJ7756" s="77" t="s">
        <v>305</v>
      </c>
      <c r="GK7756" s="77">
        <v>222.22942162783809</v>
      </c>
      <c r="GL7756" s="77">
        <v>1419.51</v>
      </c>
      <c r="GM7756" s="77">
        <v>2021</v>
      </c>
      <c r="GN7756" s="77" t="s">
        <v>175</v>
      </c>
      <c r="GO7756" s="77">
        <v>0.13250000000000001</v>
      </c>
      <c r="GP7756" s="77">
        <v>3</v>
      </c>
      <c r="GQ7756" s="77">
        <v>0</v>
      </c>
      <c r="GR7756" s="77" t="s">
        <v>423</v>
      </c>
      <c r="GS7756" s="77">
        <v>0.1527377521613833</v>
      </c>
      <c r="GT7756" s="77">
        <v>33.942822323560286</v>
      </c>
      <c r="GU7756" s="77">
        <v>0.1527377521613833</v>
      </c>
      <c r="GV7756" s="77">
        <v>33.942822323560286</v>
      </c>
      <c r="GW7756" s="77">
        <v>0</v>
      </c>
      <c r="GX7756" s="77">
        <v>0</v>
      </c>
      <c r="GY7756" s="77">
        <v>0</v>
      </c>
      <c r="GZ7756" s="77">
        <v>0</v>
      </c>
    </row>
    <row r="7757" spans="187:208" x14ac:dyDescent="0.25">
      <c r="GE7757" s="77" t="s">
        <v>425</v>
      </c>
      <c r="GF7757" s="77" t="s">
        <v>155</v>
      </c>
      <c r="GG7757" s="77" t="s">
        <v>491</v>
      </c>
      <c r="GH7757" s="77" t="s">
        <v>460</v>
      </c>
      <c r="GI7757" s="77">
        <v>2021</v>
      </c>
      <c r="GJ7757" s="77" t="s">
        <v>301</v>
      </c>
      <c r="GK7757" s="77">
        <v>8585.7228092482346</v>
      </c>
      <c r="GL7757" s="77">
        <v>1419.51</v>
      </c>
      <c r="GM7757" s="77">
        <v>2021</v>
      </c>
      <c r="GN7757" s="77" t="s">
        <v>175</v>
      </c>
      <c r="GO7757" s="77">
        <v>5.3000000000000005E-2</v>
      </c>
      <c r="GP7757" s="77">
        <v>3</v>
      </c>
      <c r="GQ7757" s="77">
        <v>0</v>
      </c>
      <c r="GR7757" s="77" t="s">
        <v>423</v>
      </c>
      <c r="GS7757" s="77">
        <v>5.5966209081309407E-2</v>
      </c>
      <c r="GT7757" s="77">
        <v>480.51035785655387</v>
      </c>
      <c r="GU7757" s="77">
        <v>5.5966209081309407E-2</v>
      </c>
      <c r="GV7757" s="77">
        <v>480.51035785655387</v>
      </c>
      <c r="GW7757" s="77">
        <v>0</v>
      </c>
      <c r="GX7757" s="77">
        <v>0</v>
      </c>
      <c r="GY7757" s="77">
        <v>0</v>
      </c>
      <c r="GZ7757" s="77">
        <v>0</v>
      </c>
    </row>
    <row r="7758" spans="187:208" x14ac:dyDescent="0.25">
      <c r="GE7758" s="77" t="s">
        <v>422</v>
      </c>
      <c r="GF7758" s="77" t="s">
        <v>155</v>
      </c>
      <c r="GG7758" s="77" t="s">
        <v>491</v>
      </c>
      <c r="GH7758" s="77" t="s">
        <v>460</v>
      </c>
      <c r="GI7758" s="77">
        <v>2022</v>
      </c>
      <c r="GJ7758" s="77" t="s">
        <v>305</v>
      </c>
      <c r="GK7758" s="77">
        <v>222.22942162783809</v>
      </c>
      <c r="GL7758" s="77">
        <v>1419.51</v>
      </c>
      <c r="GM7758" s="77">
        <v>2022</v>
      </c>
      <c r="GN7758" s="77" t="s">
        <v>175</v>
      </c>
      <c r="GO7758" s="77">
        <v>0.13250000000000001</v>
      </c>
      <c r="GP7758" s="77">
        <v>3</v>
      </c>
      <c r="GQ7758" s="77">
        <v>0</v>
      </c>
      <c r="GR7758" s="77" t="s">
        <v>423</v>
      </c>
      <c r="GS7758" s="77">
        <v>0.1527377521613833</v>
      </c>
      <c r="GT7758" s="77">
        <v>33.942822323560286</v>
      </c>
      <c r="GU7758" s="77">
        <v>0.1527377521613833</v>
      </c>
      <c r="GV7758" s="77">
        <v>33.942822323560286</v>
      </c>
      <c r="GW7758" s="77">
        <v>0.1527377521613833</v>
      </c>
      <c r="GX7758" s="77">
        <v>33.942822323560286</v>
      </c>
      <c r="GY7758" s="77">
        <v>0</v>
      </c>
      <c r="GZ7758" s="77">
        <v>0</v>
      </c>
    </row>
    <row r="7759" spans="187:208" x14ac:dyDescent="0.25">
      <c r="GE7759" s="77" t="s">
        <v>425</v>
      </c>
      <c r="GF7759" s="77" t="s">
        <v>155</v>
      </c>
      <c r="GG7759" s="77" t="s">
        <v>491</v>
      </c>
      <c r="GH7759" s="77" t="s">
        <v>460</v>
      </c>
      <c r="GI7759" s="77">
        <v>2022</v>
      </c>
      <c r="GJ7759" s="77" t="s">
        <v>301</v>
      </c>
      <c r="GK7759" s="77">
        <v>8585.7228092482346</v>
      </c>
      <c r="GL7759" s="77">
        <v>1419.51</v>
      </c>
      <c r="GM7759" s="77">
        <v>2022</v>
      </c>
      <c r="GN7759" s="77" t="s">
        <v>175</v>
      </c>
      <c r="GO7759" s="77">
        <v>5.3000000000000005E-2</v>
      </c>
      <c r="GP7759" s="77">
        <v>3</v>
      </c>
      <c r="GQ7759" s="77">
        <v>0</v>
      </c>
      <c r="GR7759" s="77" t="s">
        <v>423</v>
      </c>
      <c r="GS7759" s="77">
        <v>5.5966209081309407E-2</v>
      </c>
      <c r="GT7759" s="77">
        <v>480.51035785655387</v>
      </c>
      <c r="GU7759" s="77">
        <v>5.5966209081309407E-2</v>
      </c>
      <c r="GV7759" s="77">
        <v>480.51035785655387</v>
      </c>
      <c r="GW7759" s="77">
        <v>5.5966209081309407E-2</v>
      </c>
      <c r="GX7759" s="77">
        <v>480.51035785655387</v>
      </c>
      <c r="GY7759" s="77">
        <v>0</v>
      </c>
      <c r="GZ7759" s="77">
        <v>0</v>
      </c>
    </row>
    <row r="7760" spans="187:208" x14ac:dyDescent="0.25">
      <c r="GE7760" s="77" t="s">
        <v>422</v>
      </c>
      <c r="GF7760" s="77" t="s">
        <v>155</v>
      </c>
      <c r="GG7760" s="77" t="s">
        <v>491</v>
      </c>
      <c r="GH7760" s="77" t="s">
        <v>460</v>
      </c>
      <c r="GI7760" s="77">
        <v>2023</v>
      </c>
      <c r="GJ7760" s="77" t="s">
        <v>305</v>
      </c>
      <c r="GK7760" s="77">
        <v>233.23007680794711</v>
      </c>
      <c r="GL7760" s="77">
        <v>1419.51</v>
      </c>
      <c r="GM7760" s="77">
        <v>2023</v>
      </c>
      <c r="GN7760" s="77" t="s">
        <v>175</v>
      </c>
      <c r="GO7760" s="77">
        <v>0.13250000000000001</v>
      </c>
      <c r="GP7760" s="77">
        <v>3</v>
      </c>
      <c r="GQ7760" s="77">
        <v>0</v>
      </c>
      <c r="GR7760" s="77" t="s">
        <v>423</v>
      </c>
      <c r="GS7760" s="77">
        <v>0</v>
      </c>
      <c r="GT7760" s="77">
        <v>0</v>
      </c>
      <c r="GU7760" s="77">
        <v>0.1527377521613833</v>
      </c>
      <c r="GV7760" s="77">
        <v>35.62303766807262</v>
      </c>
      <c r="GW7760" s="77">
        <v>0.1527377521613833</v>
      </c>
      <c r="GX7760" s="77">
        <v>35.62303766807262</v>
      </c>
      <c r="GY7760" s="77">
        <v>0.1527377521613833</v>
      </c>
      <c r="GZ7760" s="77">
        <v>35.62303766807262</v>
      </c>
    </row>
    <row r="7761" spans="187:208" x14ac:dyDescent="0.25">
      <c r="GE7761" s="77" t="s">
        <v>425</v>
      </c>
      <c r="GF7761" s="77" t="s">
        <v>155</v>
      </c>
      <c r="GG7761" s="77" t="s">
        <v>491</v>
      </c>
      <c r="GH7761" s="77" t="s">
        <v>460</v>
      </c>
      <c r="GI7761" s="77">
        <v>2023</v>
      </c>
      <c r="GJ7761" s="77" t="s">
        <v>301</v>
      </c>
      <c r="GK7761" s="77">
        <v>8896.5159934288949</v>
      </c>
      <c r="GL7761" s="77">
        <v>1419.51</v>
      </c>
      <c r="GM7761" s="77">
        <v>2023</v>
      </c>
      <c r="GN7761" s="77" t="s">
        <v>175</v>
      </c>
      <c r="GO7761" s="77">
        <v>5.3000000000000005E-2</v>
      </c>
      <c r="GP7761" s="77">
        <v>3</v>
      </c>
      <c r="GQ7761" s="77">
        <v>0</v>
      </c>
      <c r="GR7761" s="77" t="s">
        <v>423</v>
      </c>
      <c r="GS7761" s="77">
        <v>0</v>
      </c>
      <c r="GT7761" s="77">
        <v>0</v>
      </c>
      <c r="GU7761" s="77">
        <v>5.5966209081309407E-2</v>
      </c>
      <c r="GV7761" s="77">
        <v>497.90427418345462</v>
      </c>
      <c r="GW7761" s="77">
        <v>5.5966209081309407E-2</v>
      </c>
      <c r="GX7761" s="77">
        <v>497.90427418345462</v>
      </c>
      <c r="GY7761" s="77">
        <v>5.5966209081309407E-2</v>
      </c>
      <c r="GZ7761" s="77">
        <v>497.90427418345462</v>
      </c>
    </row>
    <row r="7762" spans="187:208" x14ac:dyDescent="0.25">
      <c r="GE7762" s="77" t="s">
        <v>422</v>
      </c>
      <c r="GF7762" s="77" t="s">
        <v>155</v>
      </c>
      <c r="GG7762" s="77" t="s">
        <v>491</v>
      </c>
      <c r="GH7762" s="77" t="s">
        <v>460</v>
      </c>
      <c r="GI7762" s="77">
        <v>2024</v>
      </c>
      <c r="GJ7762" s="77" t="s">
        <v>305</v>
      </c>
      <c r="GK7762" s="77">
        <v>233.23007680794711</v>
      </c>
      <c r="GL7762" s="77">
        <v>1419.51</v>
      </c>
      <c r="GM7762" s="77">
        <v>2024</v>
      </c>
      <c r="GN7762" s="77" t="s">
        <v>175</v>
      </c>
      <c r="GO7762" s="77">
        <v>0.13250000000000001</v>
      </c>
      <c r="GP7762" s="77">
        <v>3</v>
      </c>
      <c r="GQ7762" s="77">
        <v>0</v>
      </c>
      <c r="GR7762" s="77" t="s">
        <v>423</v>
      </c>
      <c r="GS7762" s="77">
        <v>0</v>
      </c>
      <c r="GT7762" s="77">
        <v>0</v>
      </c>
      <c r="GU7762" s="77">
        <v>0</v>
      </c>
      <c r="GV7762" s="77">
        <v>0</v>
      </c>
      <c r="GW7762" s="77">
        <v>0.1527377521613833</v>
      </c>
      <c r="GX7762" s="77">
        <v>35.62303766807262</v>
      </c>
      <c r="GY7762" s="77">
        <v>0.1527377521613833</v>
      </c>
      <c r="GZ7762" s="77">
        <v>35.62303766807262</v>
      </c>
    </row>
    <row r="7763" spans="187:208" x14ac:dyDescent="0.25">
      <c r="GE7763" s="77" t="s">
        <v>425</v>
      </c>
      <c r="GF7763" s="77" t="s">
        <v>155</v>
      </c>
      <c r="GG7763" s="77" t="s">
        <v>491</v>
      </c>
      <c r="GH7763" s="77" t="s">
        <v>460</v>
      </c>
      <c r="GI7763" s="77">
        <v>2024</v>
      </c>
      <c r="GJ7763" s="77" t="s">
        <v>301</v>
      </c>
      <c r="GK7763" s="77">
        <v>8896.5159934288949</v>
      </c>
      <c r="GL7763" s="77">
        <v>1419.51</v>
      </c>
      <c r="GM7763" s="77">
        <v>2024</v>
      </c>
      <c r="GN7763" s="77" t="s">
        <v>175</v>
      </c>
      <c r="GO7763" s="77">
        <v>5.3000000000000005E-2</v>
      </c>
      <c r="GP7763" s="77">
        <v>3</v>
      </c>
      <c r="GQ7763" s="77">
        <v>0</v>
      </c>
      <c r="GR7763" s="77" t="s">
        <v>423</v>
      </c>
      <c r="GS7763" s="77">
        <v>0</v>
      </c>
      <c r="GT7763" s="77">
        <v>0</v>
      </c>
      <c r="GU7763" s="77">
        <v>0</v>
      </c>
      <c r="GV7763" s="77">
        <v>0</v>
      </c>
      <c r="GW7763" s="77">
        <v>5.5966209081309407E-2</v>
      </c>
      <c r="GX7763" s="77">
        <v>497.90427418345462</v>
      </c>
      <c r="GY7763" s="77">
        <v>5.5966209081309407E-2</v>
      </c>
      <c r="GZ7763" s="77">
        <v>497.90427418345462</v>
      </c>
    </row>
    <row r="7764" spans="187:208" x14ac:dyDescent="0.25">
      <c r="GE7764" s="77" t="s">
        <v>422</v>
      </c>
      <c r="GF7764" s="77" t="s">
        <v>155</v>
      </c>
      <c r="GG7764" s="77" t="s">
        <v>491</v>
      </c>
      <c r="GH7764" s="77" t="s">
        <v>460</v>
      </c>
      <c r="GI7764" s="77">
        <v>2025</v>
      </c>
      <c r="GJ7764" s="77" t="s">
        <v>305</v>
      </c>
      <c r="GK7764" s="77">
        <v>233.23007680794711</v>
      </c>
      <c r="GL7764" s="77">
        <v>1419.51</v>
      </c>
      <c r="GM7764" s="77">
        <v>2025</v>
      </c>
      <c r="GN7764" s="77" t="s">
        <v>175</v>
      </c>
      <c r="GO7764" s="77">
        <v>0.13250000000000001</v>
      </c>
      <c r="GP7764" s="77">
        <v>3</v>
      </c>
      <c r="GQ7764" s="77">
        <v>0</v>
      </c>
      <c r="GR7764" s="77" t="s">
        <v>423</v>
      </c>
      <c r="GS7764" s="77">
        <v>0</v>
      </c>
      <c r="GT7764" s="77">
        <v>0</v>
      </c>
      <c r="GU7764" s="77">
        <v>0</v>
      </c>
      <c r="GV7764" s="77">
        <v>0</v>
      </c>
      <c r="GW7764" s="77">
        <v>0</v>
      </c>
      <c r="GX7764" s="77">
        <v>0</v>
      </c>
      <c r="GY7764" s="77">
        <v>0.1527377521613833</v>
      </c>
      <c r="GZ7764" s="77">
        <v>35.62303766807262</v>
      </c>
    </row>
    <row r="7765" spans="187:208" x14ac:dyDescent="0.25">
      <c r="GE7765" s="77" t="s">
        <v>425</v>
      </c>
      <c r="GF7765" s="77" t="s">
        <v>155</v>
      </c>
      <c r="GG7765" s="77" t="s">
        <v>491</v>
      </c>
      <c r="GH7765" s="77" t="s">
        <v>460</v>
      </c>
      <c r="GI7765" s="77">
        <v>2025</v>
      </c>
      <c r="GJ7765" s="77" t="s">
        <v>301</v>
      </c>
      <c r="GK7765" s="77">
        <v>8896.5159934288949</v>
      </c>
      <c r="GL7765" s="77">
        <v>1419.51</v>
      </c>
      <c r="GM7765" s="77">
        <v>2025</v>
      </c>
      <c r="GN7765" s="77" t="s">
        <v>175</v>
      </c>
      <c r="GO7765" s="77">
        <v>5.3000000000000005E-2</v>
      </c>
      <c r="GP7765" s="77">
        <v>3</v>
      </c>
      <c r="GQ7765" s="77">
        <v>0</v>
      </c>
      <c r="GR7765" s="77" t="s">
        <v>423</v>
      </c>
      <c r="GS7765" s="77">
        <v>0</v>
      </c>
      <c r="GT7765" s="77">
        <v>0</v>
      </c>
      <c r="GU7765" s="77">
        <v>0</v>
      </c>
      <c r="GV7765" s="77">
        <v>0</v>
      </c>
      <c r="GW7765" s="77">
        <v>0</v>
      </c>
      <c r="GX7765" s="77">
        <v>0</v>
      </c>
      <c r="GY7765" s="77">
        <v>5.5966209081309407E-2</v>
      </c>
      <c r="GZ7765" s="77">
        <v>497.90427418345462</v>
      </c>
    </row>
    <row r="7766" spans="187:208" x14ac:dyDescent="0.25">
      <c r="GE7766" s="77" t="s">
        <v>422</v>
      </c>
      <c r="GF7766" s="77" t="s">
        <v>155</v>
      </c>
      <c r="GG7766" s="77" t="s">
        <v>491</v>
      </c>
      <c r="GH7766" s="77" t="s">
        <v>467</v>
      </c>
      <c r="GI7766" s="77">
        <v>2021</v>
      </c>
      <c r="GJ7766" s="77" t="s">
        <v>305</v>
      </c>
      <c r="GK7766" s="77">
        <v>0.69641821681223204</v>
      </c>
      <c r="GL7766" s="77">
        <v>1419.51</v>
      </c>
      <c r="GM7766" s="77">
        <v>2021</v>
      </c>
      <c r="GN7766" s="77" t="s">
        <v>175</v>
      </c>
      <c r="GO7766" s="77">
        <v>0.13250000000000001</v>
      </c>
      <c r="GP7766" s="77">
        <v>3</v>
      </c>
      <c r="GQ7766" s="77">
        <v>0</v>
      </c>
      <c r="GR7766" s="77" t="s">
        <v>423</v>
      </c>
      <c r="GS7766" s="77">
        <v>0.1527377521613833</v>
      </c>
      <c r="GT7766" s="77">
        <v>0.10636935300013919</v>
      </c>
      <c r="GU7766" s="77">
        <v>0.1527377521613833</v>
      </c>
      <c r="GV7766" s="77">
        <v>0.10636935300013919</v>
      </c>
      <c r="GW7766" s="77">
        <v>0</v>
      </c>
      <c r="GX7766" s="77">
        <v>0</v>
      </c>
      <c r="GY7766" s="77">
        <v>0</v>
      </c>
      <c r="GZ7766" s="77">
        <v>0</v>
      </c>
    </row>
    <row r="7767" spans="187:208" x14ac:dyDescent="0.25">
      <c r="GE7767" s="77" t="s">
        <v>425</v>
      </c>
      <c r="GF7767" s="77" t="s">
        <v>155</v>
      </c>
      <c r="GG7767" s="77" t="s">
        <v>491</v>
      </c>
      <c r="GH7767" s="77" t="s">
        <v>467</v>
      </c>
      <c r="GI7767" s="77">
        <v>2021</v>
      </c>
      <c r="GJ7767" s="77" t="s">
        <v>301</v>
      </c>
      <c r="GK7767" s="77">
        <v>2.9419641522810189</v>
      </c>
      <c r="GL7767" s="77">
        <v>1419.51</v>
      </c>
      <c r="GM7767" s="77">
        <v>2021</v>
      </c>
      <c r="GN7767" s="77" t="s">
        <v>175</v>
      </c>
      <c r="GO7767" s="77">
        <v>5.3000000000000005E-2</v>
      </c>
      <c r="GP7767" s="77">
        <v>3</v>
      </c>
      <c r="GQ7767" s="77">
        <v>0</v>
      </c>
      <c r="GR7767" s="77" t="s">
        <v>423</v>
      </c>
      <c r="GS7767" s="77">
        <v>5.5966209081309407E-2</v>
      </c>
      <c r="GT7767" s="77">
        <v>0.16465058085627668</v>
      </c>
      <c r="GU7767" s="77">
        <v>5.5966209081309407E-2</v>
      </c>
      <c r="GV7767" s="77">
        <v>0.16465058085627668</v>
      </c>
      <c r="GW7767" s="77">
        <v>0</v>
      </c>
      <c r="GX7767" s="77">
        <v>0</v>
      </c>
      <c r="GY7767" s="77">
        <v>0</v>
      </c>
      <c r="GZ7767" s="77">
        <v>0</v>
      </c>
    </row>
    <row r="7768" spans="187:208" x14ac:dyDescent="0.25">
      <c r="GE7768" s="77" t="s">
        <v>427</v>
      </c>
      <c r="GF7768" s="77" t="s">
        <v>155</v>
      </c>
      <c r="GG7768" s="77" t="s">
        <v>491</v>
      </c>
      <c r="GH7768" s="77" t="s">
        <v>467</v>
      </c>
      <c r="GI7768" s="77">
        <v>2021</v>
      </c>
      <c r="GJ7768" s="77" t="s">
        <v>303</v>
      </c>
      <c r="GK7768" s="77">
        <v>1.602175962208287</v>
      </c>
      <c r="GL7768" s="77">
        <v>1419.51</v>
      </c>
      <c r="GM7768" s="77">
        <v>2021</v>
      </c>
      <c r="GN7768" s="77" t="s">
        <v>175</v>
      </c>
      <c r="GO7768" s="77">
        <v>5.3000000000000005E-2</v>
      </c>
      <c r="GP7768" s="77">
        <v>3</v>
      </c>
      <c r="GQ7768" s="77">
        <v>0</v>
      </c>
      <c r="GR7768" s="77" t="s">
        <v>423</v>
      </c>
      <c r="GS7768" s="77">
        <v>5.5966209081309407E-2</v>
      </c>
      <c r="GT7768" s="77">
        <v>8.9667714885997063E-2</v>
      </c>
      <c r="GU7768" s="77">
        <v>5.5966209081309407E-2</v>
      </c>
      <c r="GV7768" s="77">
        <v>8.9667714885997063E-2</v>
      </c>
      <c r="GW7768" s="77">
        <v>0</v>
      </c>
      <c r="GX7768" s="77">
        <v>0</v>
      </c>
      <c r="GY7768" s="77">
        <v>0</v>
      </c>
      <c r="GZ7768" s="77">
        <v>0</v>
      </c>
    </row>
    <row r="7769" spans="187:208" x14ac:dyDescent="0.25">
      <c r="GE7769" s="77" t="s">
        <v>422</v>
      </c>
      <c r="GF7769" s="77" t="s">
        <v>155</v>
      </c>
      <c r="GG7769" s="77" t="s">
        <v>491</v>
      </c>
      <c r="GH7769" s="77" t="s">
        <v>467</v>
      </c>
      <c r="GI7769" s="77">
        <v>2022</v>
      </c>
      <c r="GJ7769" s="77" t="s">
        <v>305</v>
      </c>
      <c r="GK7769" s="77">
        <v>0.69641821681223204</v>
      </c>
      <c r="GL7769" s="77">
        <v>1419.51</v>
      </c>
      <c r="GM7769" s="77">
        <v>2022</v>
      </c>
      <c r="GN7769" s="77" t="s">
        <v>175</v>
      </c>
      <c r="GO7769" s="77">
        <v>0.13250000000000001</v>
      </c>
      <c r="GP7769" s="77">
        <v>3</v>
      </c>
      <c r="GQ7769" s="77">
        <v>0</v>
      </c>
      <c r="GR7769" s="77" t="s">
        <v>423</v>
      </c>
      <c r="GS7769" s="77">
        <v>0.1527377521613833</v>
      </c>
      <c r="GT7769" s="77">
        <v>0.10636935300013919</v>
      </c>
      <c r="GU7769" s="77">
        <v>0.1527377521613833</v>
      </c>
      <c r="GV7769" s="77">
        <v>0.10636935300013919</v>
      </c>
      <c r="GW7769" s="77">
        <v>0.1527377521613833</v>
      </c>
      <c r="GX7769" s="77">
        <v>0.10636935300013919</v>
      </c>
      <c r="GY7769" s="77">
        <v>0</v>
      </c>
      <c r="GZ7769" s="77">
        <v>0</v>
      </c>
    </row>
    <row r="7770" spans="187:208" x14ac:dyDescent="0.25">
      <c r="GE7770" s="77" t="s">
        <v>425</v>
      </c>
      <c r="GF7770" s="77" t="s">
        <v>155</v>
      </c>
      <c r="GG7770" s="77" t="s">
        <v>491</v>
      </c>
      <c r="GH7770" s="77" t="s">
        <v>467</v>
      </c>
      <c r="GI7770" s="77">
        <v>2022</v>
      </c>
      <c r="GJ7770" s="77" t="s">
        <v>301</v>
      </c>
      <c r="GK7770" s="77">
        <v>2.9419641522810189</v>
      </c>
      <c r="GL7770" s="77">
        <v>1419.51</v>
      </c>
      <c r="GM7770" s="77">
        <v>2022</v>
      </c>
      <c r="GN7770" s="77" t="s">
        <v>175</v>
      </c>
      <c r="GO7770" s="77">
        <v>5.3000000000000005E-2</v>
      </c>
      <c r="GP7770" s="77">
        <v>3</v>
      </c>
      <c r="GQ7770" s="77">
        <v>0</v>
      </c>
      <c r="GR7770" s="77" t="s">
        <v>423</v>
      </c>
      <c r="GS7770" s="77">
        <v>5.5966209081309407E-2</v>
      </c>
      <c r="GT7770" s="77">
        <v>0.16465058085627668</v>
      </c>
      <c r="GU7770" s="77">
        <v>5.5966209081309407E-2</v>
      </c>
      <c r="GV7770" s="77">
        <v>0.16465058085627668</v>
      </c>
      <c r="GW7770" s="77">
        <v>5.5966209081309407E-2</v>
      </c>
      <c r="GX7770" s="77">
        <v>0.16465058085627668</v>
      </c>
      <c r="GY7770" s="77">
        <v>0</v>
      </c>
      <c r="GZ7770" s="77">
        <v>0</v>
      </c>
    </row>
    <row r="7771" spans="187:208" x14ac:dyDescent="0.25">
      <c r="GE7771" s="77" t="s">
        <v>427</v>
      </c>
      <c r="GF7771" s="77" t="s">
        <v>155</v>
      </c>
      <c r="GG7771" s="77" t="s">
        <v>491</v>
      </c>
      <c r="GH7771" s="77" t="s">
        <v>467</v>
      </c>
      <c r="GI7771" s="77">
        <v>2022</v>
      </c>
      <c r="GJ7771" s="77" t="s">
        <v>303</v>
      </c>
      <c r="GK7771" s="77">
        <v>1.602175962208287</v>
      </c>
      <c r="GL7771" s="77">
        <v>1419.51</v>
      </c>
      <c r="GM7771" s="77">
        <v>2022</v>
      </c>
      <c r="GN7771" s="77" t="s">
        <v>175</v>
      </c>
      <c r="GO7771" s="77">
        <v>5.3000000000000005E-2</v>
      </c>
      <c r="GP7771" s="77">
        <v>3</v>
      </c>
      <c r="GQ7771" s="77">
        <v>0</v>
      </c>
      <c r="GR7771" s="77" t="s">
        <v>423</v>
      </c>
      <c r="GS7771" s="77">
        <v>5.5966209081309407E-2</v>
      </c>
      <c r="GT7771" s="77">
        <v>8.9667714885997063E-2</v>
      </c>
      <c r="GU7771" s="77">
        <v>5.5966209081309407E-2</v>
      </c>
      <c r="GV7771" s="77">
        <v>8.9667714885997063E-2</v>
      </c>
      <c r="GW7771" s="77">
        <v>5.5966209081309407E-2</v>
      </c>
      <c r="GX7771" s="77">
        <v>8.9667714885997063E-2</v>
      </c>
      <c r="GY7771" s="77">
        <v>0</v>
      </c>
      <c r="GZ7771" s="77">
        <v>0</v>
      </c>
    </row>
    <row r="7772" spans="187:208" x14ac:dyDescent="0.25">
      <c r="GE7772" s="77" t="s">
        <v>422</v>
      </c>
      <c r="GF7772" s="77" t="s">
        <v>155</v>
      </c>
      <c r="GG7772" s="77" t="s">
        <v>491</v>
      </c>
      <c r="GH7772" s="77" t="s">
        <v>467</v>
      </c>
      <c r="GI7772" s="77">
        <v>2023</v>
      </c>
      <c r="GJ7772" s="77" t="s">
        <v>305</v>
      </c>
      <c r="GK7772" s="77">
        <v>0.71896016785821271</v>
      </c>
      <c r="GL7772" s="77">
        <v>1419.51</v>
      </c>
      <c r="GM7772" s="77">
        <v>2023</v>
      </c>
      <c r="GN7772" s="77" t="s">
        <v>175</v>
      </c>
      <c r="GO7772" s="77">
        <v>0.13250000000000001</v>
      </c>
      <c r="GP7772" s="77">
        <v>3</v>
      </c>
      <c r="GQ7772" s="77">
        <v>0</v>
      </c>
      <c r="GR7772" s="77" t="s">
        <v>423</v>
      </c>
      <c r="GS7772" s="77">
        <v>0</v>
      </c>
      <c r="GT7772" s="77">
        <v>0</v>
      </c>
      <c r="GU7772" s="77">
        <v>0.1527377521613833</v>
      </c>
      <c r="GV7772" s="77">
        <v>0.10981235993223423</v>
      </c>
      <c r="GW7772" s="77">
        <v>0.1527377521613833</v>
      </c>
      <c r="GX7772" s="77">
        <v>0.10981235993223423</v>
      </c>
      <c r="GY7772" s="77">
        <v>0.1527377521613833</v>
      </c>
      <c r="GZ7772" s="77">
        <v>0.10981235993223423</v>
      </c>
    </row>
    <row r="7773" spans="187:208" x14ac:dyDescent="0.25">
      <c r="GE7773" s="77" t="s">
        <v>425</v>
      </c>
      <c r="GF7773" s="77" t="s">
        <v>155</v>
      </c>
      <c r="GG7773" s="77" t="s">
        <v>491</v>
      </c>
      <c r="GH7773" s="77" t="s">
        <v>467</v>
      </c>
      <c r="GI7773" s="77">
        <v>2023</v>
      </c>
      <c r="GJ7773" s="77" t="s">
        <v>301</v>
      </c>
      <c r="GK7773" s="77">
        <v>3.0714971986151092</v>
      </c>
      <c r="GL7773" s="77">
        <v>1419.51</v>
      </c>
      <c r="GM7773" s="77">
        <v>2023</v>
      </c>
      <c r="GN7773" s="77" t="s">
        <v>175</v>
      </c>
      <c r="GO7773" s="77">
        <v>5.3000000000000005E-2</v>
      </c>
      <c r="GP7773" s="77">
        <v>3</v>
      </c>
      <c r="GQ7773" s="77">
        <v>0</v>
      </c>
      <c r="GR7773" s="77" t="s">
        <v>423</v>
      </c>
      <c r="GS7773" s="77">
        <v>0</v>
      </c>
      <c r="GT7773" s="77">
        <v>0</v>
      </c>
      <c r="GU7773" s="77">
        <v>5.5966209081309407E-2</v>
      </c>
      <c r="GV7773" s="77">
        <v>0.17190005441034933</v>
      </c>
      <c r="GW7773" s="77">
        <v>5.5966209081309407E-2</v>
      </c>
      <c r="GX7773" s="77">
        <v>0.17190005441034933</v>
      </c>
      <c r="GY7773" s="77">
        <v>5.5966209081309407E-2</v>
      </c>
      <c r="GZ7773" s="77">
        <v>0.17190005441034933</v>
      </c>
    </row>
    <row r="7774" spans="187:208" x14ac:dyDescent="0.25">
      <c r="GE7774" s="77" t="s">
        <v>427</v>
      </c>
      <c r="GF7774" s="77" t="s">
        <v>155</v>
      </c>
      <c r="GG7774" s="77" t="s">
        <v>491</v>
      </c>
      <c r="GH7774" s="77" t="s">
        <v>467</v>
      </c>
      <c r="GI7774" s="77">
        <v>2023</v>
      </c>
      <c r="GJ7774" s="77" t="s">
        <v>303</v>
      </c>
      <c r="GK7774" s="77">
        <v>1.6845772405344459</v>
      </c>
      <c r="GL7774" s="77">
        <v>1419.51</v>
      </c>
      <c r="GM7774" s="77">
        <v>2023</v>
      </c>
      <c r="GN7774" s="77" t="s">
        <v>175</v>
      </c>
      <c r="GO7774" s="77">
        <v>5.3000000000000005E-2</v>
      </c>
      <c r="GP7774" s="77">
        <v>3</v>
      </c>
      <c r="GQ7774" s="77">
        <v>0</v>
      </c>
      <c r="GR7774" s="77" t="s">
        <v>423</v>
      </c>
      <c r="GS7774" s="77">
        <v>0</v>
      </c>
      <c r="GT7774" s="77">
        <v>0</v>
      </c>
      <c r="GU7774" s="77">
        <v>5.5966209081309407E-2</v>
      </c>
      <c r="GV7774" s="77">
        <v>9.4279402057366041E-2</v>
      </c>
      <c r="GW7774" s="77">
        <v>5.5966209081309407E-2</v>
      </c>
      <c r="GX7774" s="77">
        <v>9.4279402057366041E-2</v>
      </c>
      <c r="GY7774" s="77">
        <v>5.5966209081309407E-2</v>
      </c>
      <c r="GZ7774" s="77">
        <v>9.4279402057366041E-2</v>
      </c>
    </row>
    <row r="7775" spans="187:208" x14ac:dyDescent="0.25">
      <c r="GE7775" s="77" t="s">
        <v>422</v>
      </c>
      <c r="GF7775" s="77" t="s">
        <v>155</v>
      </c>
      <c r="GG7775" s="77" t="s">
        <v>491</v>
      </c>
      <c r="GH7775" s="77" t="s">
        <v>467</v>
      </c>
      <c r="GI7775" s="77">
        <v>2024</v>
      </c>
      <c r="GJ7775" s="77" t="s">
        <v>305</v>
      </c>
      <c r="GK7775" s="77">
        <v>0.71896016785821271</v>
      </c>
      <c r="GL7775" s="77">
        <v>1419.51</v>
      </c>
      <c r="GM7775" s="77">
        <v>2024</v>
      </c>
      <c r="GN7775" s="77" t="s">
        <v>175</v>
      </c>
      <c r="GO7775" s="77">
        <v>0.13250000000000001</v>
      </c>
      <c r="GP7775" s="77">
        <v>3</v>
      </c>
      <c r="GQ7775" s="77">
        <v>0</v>
      </c>
      <c r="GR7775" s="77" t="s">
        <v>423</v>
      </c>
      <c r="GS7775" s="77">
        <v>0</v>
      </c>
      <c r="GT7775" s="77">
        <v>0</v>
      </c>
      <c r="GU7775" s="77">
        <v>0</v>
      </c>
      <c r="GV7775" s="77">
        <v>0</v>
      </c>
      <c r="GW7775" s="77">
        <v>0.1527377521613833</v>
      </c>
      <c r="GX7775" s="77">
        <v>0.10981235993223423</v>
      </c>
      <c r="GY7775" s="77">
        <v>0.1527377521613833</v>
      </c>
      <c r="GZ7775" s="77">
        <v>0.10981235993223423</v>
      </c>
    </row>
    <row r="7776" spans="187:208" x14ac:dyDescent="0.25">
      <c r="GE7776" s="77" t="s">
        <v>425</v>
      </c>
      <c r="GF7776" s="77" t="s">
        <v>155</v>
      </c>
      <c r="GG7776" s="77" t="s">
        <v>491</v>
      </c>
      <c r="GH7776" s="77" t="s">
        <v>467</v>
      </c>
      <c r="GI7776" s="77">
        <v>2024</v>
      </c>
      <c r="GJ7776" s="77" t="s">
        <v>301</v>
      </c>
      <c r="GK7776" s="77">
        <v>3.0714971986151092</v>
      </c>
      <c r="GL7776" s="77">
        <v>1419.51</v>
      </c>
      <c r="GM7776" s="77">
        <v>2024</v>
      </c>
      <c r="GN7776" s="77" t="s">
        <v>175</v>
      </c>
      <c r="GO7776" s="77">
        <v>5.3000000000000005E-2</v>
      </c>
      <c r="GP7776" s="77">
        <v>3</v>
      </c>
      <c r="GQ7776" s="77">
        <v>0</v>
      </c>
      <c r="GR7776" s="77" t="s">
        <v>423</v>
      </c>
      <c r="GS7776" s="77">
        <v>0</v>
      </c>
      <c r="GT7776" s="77">
        <v>0</v>
      </c>
      <c r="GU7776" s="77">
        <v>0</v>
      </c>
      <c r="GV7776" s="77">
        <v>0</v>
      </c>
      <c r="GW7776" s="77">
        <v>5.5966209081309407E-2</v>
      </c>
      <c r="GX7776" s="77">
        <v>0.17190005441034933</v>
      </c>
      <c r="GY7776" s="77">
        <v>5.5966209081309407E-2</v>
      </c>
      <c r="GZ7776" s="77">
        <v>0.17190005441034933</v>
      </c>
    </row>
    <row r="7777" spans="187:208" x14ac:dyDescent="0.25">
      <c r="GE7777" s="77" t="s">
        <v>427</v>
      </c>
      <c r="GF7777" s="77" t="s">
        <v>155</v>
      </c>
      <c r="GG7777" s="77" t="s">
        <v>491</v>
      </c>
      <c r="GH7777" s="77" t="s">
        <v>467</v>
      </c>
      <c r="GI7777" s="77">
        <v>2024</v>
      </c>
      <c r="GJ7777" s="77" t="s">
        <v>303</v>
      </c>
      <c r="GK7777" s="77">
        <v>1.6845772405344459</v>
      </c>
      <c r="GL7777" s="77">
        <v>1419.51</v>
      </c>
      <c r="GM7777" s="77">
        <v>2024</v>
      </c>
      <c r="GN7777" s="77" t="s">
        <v>175</v>
      </c>
      <c r="GO7777" s="77">
        <v>5.3000000000000005E-2</v>
      </c>
      <c r="GP7777" s="77">
        <v>3</v>
      </c>
      <c r="GQ7777" s="77">
        <v>0</v>
      </c>
      <c r="GR7777" s="77" t="s">
        <v>423</v>
      </c>
      <c r="GS7777" s="77">
        <v>0</v>
      </c>
      <c r="GT7777" s="77">
        <v>0</v>
      </c>
      <c r="GU7777" s="77">
        <v>0</v>
      </c>
      <c r="GV7777" s="77">
        <v>0</v>
      </c>
      <c r="GW7777" s="77">
        <v>5.5966209081309407E-2</v>
      </c>
      <c r="GX7777" s="77">
        <v>9.4279402057366041E-2</v>
      </c>
      <c r="GY7777" s="77">
        <v>5.5966209081309407E-2</v>
      </c>
      <c r="GZ7777" s="77">
        <v>9.4279402057366041E-2</v>
      </c>
    </row>
    <row r="7778" spans="187:208" x14ac:dyDescent="0.25">
      <c r="GE7778" s="77" t="s">
        <v>422</v>
      </c>
      <c r="GF7778" s="77" t="s">
        <v>155</v>
      </c>
      <c r="GG7778" s="77" t="s">
        <v>491</v>
      </c>
      <c r="GH7778" s="77" t="s">
        <v>467</v>
      </c>
      <c r="GI7778" s="77">
        <v>2025</v>
      </c>
      <c r="GJ7778" s="77" t="s">
        <v>305</v>
      </c>
      <c r="GK7778" s="77">
        <v>0.71896016785821271</v>
      </c>
      <c r="GL7778" s="77">
        <v>1419.51</v>
      </c>
      <c r="GM7778" s="77">
        <v>2025</v>
      </c>
      <c r="GN7778" s="77" t="s">
        <v>175</v>
      </c>
      <c r="GO7778" s="77">
        <v>0.13250000000000001</v>
      </c>
      <c r="GP7778" s="77">
        <v>3</v>
      </c>
      <c r="GQ7778" s="77">
        <v>0</v>
      </c>
      <c r="GR7778" s="77" t="s">
        <v>423</v>
      </c>
      <c r="GS7778" s="77">
        <v>0</v>
      </c>
      <c r="GT7778" s="77">
        <v>0</v>
      </c>
      <c r="GU7778" s="77">
        <v>0</v>
      </c>
      <c r="GV7778" s="77">
        <v>0</v>
      </c>
      <c r="GW7778" s="77">
        <v>0</v>
      </c>
      <c r="GX7778" s="77">
        <v>0</v>
      </c>
      <c r="GY7778" s="77">
        <v>0.1527377521613833</v>
      </c>
      <c r="GZ7778" s="77">
        <v>0.10981235993223423</v>
      </c>
    </row>
    <row r="7779" spans="187:208" x14ac:dyDescent="0.25">
      <c r="GE7779" s="77" t="s">
        <v>425</v>
      </c>
      <c r="GF7779" s="77" t="s">
        <v>155</v>
      </c>
      <c r="GG7779" s="77" t="s">
        <v>491</v>
      </c>
      <c r="GH7779" s="77" t="s">
        <v>467</v>
      </c>
      <c r="GI7779" s="77">
        <v>2025</v>
      </c>
      <c r="GJ7779" s="77" t="s">
        <v>301</v>
      </c>
      <c r="GK7779" s="77">
        <v>3.0714971986151092</v>
      </c>
      <c r="GL7779" s="77">
        <v>1419.51</v>
      </c>
      <c r="GM7779" s="77">
        <v>2025</v>
      </c>
      <c r="GN7779" s="77" t="s">
        <v>175</v>
      </c>
      <c r="GO7779" s="77">
        <v>5.3000000000000005E-2</v>
      </c>
      <c r="GP7779" s="77">
        <v>3</v>
      </c>
      <c r="GQ7779" s="77">
        <v>0</v>
      </c>
      <c r="GR7779" s="77" t="s">
        <v>423</v>
      </c>
      <c r="GS7779" s="77">
        <v>0</v>
      </c>
      <c r="GT7779" s="77">
        <v>0</v>
      </c>
      <c r="GU7779" s="77">
        <v>0</v>
      </c>
      <c r="GV7779" s="77">
        <v>0</v>
      </c>
      <c r="GW7779" s="77">
        <v>0</v>
      </c>
      <c r="GX7779" s="77">
        <v>0</v>
      </c>
      <c r="GY7779" s="77">
        <v>5.5966209081309407E-2</v>
      </c>
      <c r="GZ7779" s="77">
        <v>0.17190005441034933</v>
      </c>
    </row>
    <row r="7780" spans="187:208" x14ac:dyDescent="0.25">
      <c r="GE7780" s="77" t="s">
        <v>427</v>
      </c>
      <c r="GF7780" s="77" t="s">
        <v>155</v>
      </c>
      <c r="GG7780" s="77" t="s">
        <v>491</v>
      </c>
      <c r="GH7780" s="77" t="s">
        <v>467</v>
      </c>
      <c r="GI7780" s="77">
        <v>2025</v>
      </c>
      <c r="GJ7780" s="77" t="s">
        <v>303</v>
      </c>
      <c r="GK7780" s="77">
        <v>1.6845772405344459</v>
      </c>
      <c r="GL7780" s="77">
        <v>1419.51</v>
      </c>
      <c r="GM7780" s="77">
        <v>2025</v>
      </c>
      <c r="GN7780" s="77" t="s">
        <v>175</v>
      </c>
      <c r="GO7780" s="77">
        <v>5.3000000000000005E-2</v>
      </c>
      <c r="GP7780" s="77">
        <v>3</v>
      </c>
      <c r="GQ7780" s="77">
        <v>0</v>
      </c>
      <c r="GR7780" s="77" t="s">
        <v>423</v>
      </c>
      <c r="GS7780" s="77">
        <v>0</v>
      </c>
      <c r="GT7780" s="77">
        <v>0</v>
      </c>
      <c r="GU7780" s="77">
        <v>0</v>
      </c>
      <c r="GV7780" s="77">
        <v>0</v>
      </c>
      <c r="GW7780" s="77">
        <v>0</v>
      </c>
      <c r="GX7780" s="77">
        <v>0</v>
      </c>
      <c r="GY7780" s="77">
        <v>5.5966209081309407E-2</v>
      </c>
      <c r="GZ7780" s="77">
        <v>9.4279402057366041E-2</v>
      </c>
    </row>
    <row r="7781" spans="187:208" x14ac:dyDescent="0.25">
      <c r="GE7781" s="77" t="s">
        <v>422</v>
      </c>
      <c r="GF7781" s="77" t="s">
        <v>155</v>
      </c>
      <c r="GG7781" s="77" t="s">
        <v>491</v>
      </c>
      <c r="GH7781" s="77" t="s">
        <v>474</v>
      </c>
      <c r="GI7781" s="77">
        <v>2021</v>
      </c>
      <c r="GJ7781" s="77" t="s">
        <v>305</v>
      </c>
      <c r="GK7781" s="77">
        <v>3.6425060683954069E-2</v>
      </c>
      <c r="GL7781" s="77">
        <v>1419.51</v>
      </c>
      <c r="GM7781" s="77">
        <v>2021</v>
      </c>
      <c r="GN7781" s="77" t="s">
        <v>175</v>
      </c>
      <c r="GO7781" s="77">
        <v>0.13250000000000001</v>
      </c>
      <c r="GP7781" s="77">
        <v>3</v>
      </c>
      <c r="GQ7781" s="77">
        <v>0</v>
      </c>
      <c r="GR7781" s="77" t="s">
        <v>423</v>
      </c>
      <c r="GS7781" s="77">
        <v>0.1527377521613833</v>
      </c>
      <c r="GT7781" s="77">
        <v>5.5634818912091233E-3</v>
      </c>
      <c r="GU7781" s="77">
        <v>0.1527377521613833</v>
      </c>
      <c r="GV7781" s="77">
        <v>5.5634818912091233E-3</v>
      </c>
      <c r="GW7781" s="77">
        <v>0</v>
      </c>
      <c r="GX7781" s="77">
        <v>0</v>
      </c>
      <c r="GY7781" s="77">
        <v>0</v>
      </c>
      <c r="GZ7781" s="77">
        <v>0</v>
      </c>
    </row>
    <row r="7782" spans="187:208" x14ac:dyDescent="0.25">
      <c r="GE7782" s="77" t="s">
        <v>425</v>
      </c>
      <c r="GF7782" s="77" t="s">
        <v>155</v>
      </c>
      <c r="GG7782" s="77" t="s">
        <v>491</v>
      </c>
      <c r="GH7782" s="77" t="s">
        <v>474</v>
      </c>
      <c r="GI7782" s="77">
        <v>2021</v>
      </c>
      <c r="GJ7782" s="77" t="s">
        <v>301</v>
      </c>
      <c r="GK7782" s="77">
        <v>1.5808724525429401E-3</v>
      </c>
      <c r="GL7782" s="77">
        <v>1419.51</v>
      </c>
      <c r="GM7782" s="77">
        <v>2021</v>
      </c>
      <c r="GN7782" s="77" t="s">
        <v>175</v>
      </c>
      <c r="GO7782" s="77">
        <v>5.3000000000000005E-2</v>
      </c>
      <c r="GP7782" s="77">
        <v>3</v>
      </c>
      <c r="GQ7782" s="77">
        <v>0</v>
      </c>
      <c r="GR7782" s="77" t="s">
        <v>423</v>
      </c>
      <c r="GS7782" s="77">
        <v>5.5966209081309407E-2</v>
      </c>
      <c r="GT7782" s="77">
        <v>8.8475438209900572E-5</v>
      </c>
      <c r="GU7782" s="77">
        <v>5.5966209081309407E-2</v>
      </c>
      <c r="GV7782" s="77">
        <v>8.8475438209900572E-5</v>
      </c>
      <c r="GW7782" s="77">
        <v>0</v>
      </c>
      <c r="GX7782" s="77">
        <v>0</v>
      </c>
      <c r="GY7782" s="77">
        <v>0</v>
      </c>
      <c r="GZ7782" s="77">
        <v>0</v>
      </c>
    </row>
    <row r="7783" spans="187:208" x14ac:dyDescent="0.25">
      <c r="GE7783" s="77" t="s">
        <v>427</v>
      </c>
      <c r="GF7783" s="77" t="s">
        <v>155</v>
      </c>
      <c r="GG7783" s="77" t="s">
        <v>491</v>
      </c>
      <c r="GH7783" s="77" t="s">
        <v>474</v>
      </c>
      <c r="GI7783" s="77">
        <v>2021</v>
      </c>
      <c r="GJ7783" s="77" t="s">
        <v>303</v>
      </c>
      <c r="GK7783" s="77">
        <v>3.9894642198450458E-2</v>
      </c>
      <c r="GL7783" s="77">
        <v>1419.51</v>
      </c>
      <c r="GM7783" s="77">
        <v>2021</v>
      </c>
      <c r="GN7783" s="77" t="s">
        <v>175</v>
      </c>
      <c r="GO7783" s="77">
        <v>5.3000000000000005E-2</v>
      </c>
      <c r="GP7783" s="77">
        <v>3</v>
      </c>
      <c r="GQ7783" s="77">
        <v>0</v>
      </c>
      <c r="GR7783" s="77" t="s">
        <v>423</v>
      </c>
      <c r="GS7783" s="77">
        <v>5.5966209081309407E-2</v>
      </c>
      <c r="GT7783" s="77">
        <v>2.2327518865025075E-3</v>
      </c>
      <c r="GU7783" s="77">
        <v>5.5966209081309407E-2</v>
      </c>
      <c r="GV7783" s="77">
        <v>2.2327518865025075E-3</v>
      </c>
      <c r="GW7783" s="77">
        <v>0</v>
      </c>
      <c r="GX7783" s="77">
        <v>0</v>
      </c>
      <c r="GY7783" s="77">
        <v>0</v>
      </c>
      <c r="GZ7783" s="77">
        <v>0</v>
      </c>
    </row>
    <row r="7784" spans="187:208" x14ac:dyDescent="0.25">
      <c r="GE7784" s="77" t="s">
        <v>422</v>
      </c>
      <c r="GF7784" s="77" t="s">
        <v>155</v>
      </c>
      <c r="GG7784" s="77" t="s">
        <v>491</v>
      </c>
      <c r="GH7784" s="77" t="s">
        <v>474</v>
      </c>
      <c r="GI7784" s="77">
        <v>2022</v>
      </c>
      <c r="GJ7784" s="77" t="s">
        <v>305</v>
      </c>
      <c r="GK7784" s="77">
        <v>3.6425060683954069E-2</v>
      </c>
      <c r="GL7784" s="77">
        <v>1419.51</v>
      </c>
      <c r="GM7784" s="77">
        <v>2022</v>
      </c>
      <c r="GN7784" s="77" t="s">
        <v>175</v>
      </c>
      <c r="GO7784" s="77">
        <v>0.13250000000000001</v>
      </c>
      <c r="GP7784" s="77">
        <v>3</v>
      </c>
      <c r="GQ7784" s="77">
        <v>0</v>
      </c>
      <c r="GR7784" s="77" t="s">
        <v>423</v>
      </c>
      <c r="GS7784" s="77">
        <v>0.1527377521613833</v>
      </c>
      <c r="GT7784" s="77">
        <v>5.5634818912091233E-3</v>
      </c>
      <c r="GU7784" s="77">
        <v>0.1527377521613833</v>
      </c>
      <c r="GV7784" s="77">
        <v>5.5634818912091233E-3</v>
      </c>
      <c r="GW7784" s="77">
        <v>0.1527377521613833</v>
      </c>
      <c r="GX7784" s="77">
        <v>5.5634818912091233E-3</v>
      </c>
      <c r="GY7784" s="77">
        <v>0</v>
      </c>
      <c r="GZ7784" s="77">
        <v>0</v>
      </c>
    </row>
    <row r="7785" spans="187:208" x14ac:dyDescent="0.25">
      <c r="GE7785" s="77" t="s">
        <v>425</v>
      </c>
      <c r="GF7785" s="77" t="s">
        <v>155</v>
      </c>
      <c r="GG7785" s="77" t="s">
        <v>491</v>
      </c>
      <c r="GH7785" s="77" t="s">
        <v>474</v>
      </c>
      <c r="GI7785" s="77">
        <v>2022</v>
      </c>
      <c r="GJ7785" s="77" t="s">
        <v>301</v>
      </c>
      <c r="GK7785" s="77">
        <v>1.5808724525429401E-3</v>
      </c>
      <c r="GL7785" s="77">
        <v>1419.51</v>
      </c>
      <c r="GM7785" s="77">
        <v>2022</v>
      </c>
      <c r="GN7785" s="77" t="s">
        <v>175</v>
      </c>
      <c r="GO7785" s="77">
        <v>5.3000000000000005E-2</v>
      </c>
      <c r="GP7785" s="77">
        <v>3</v>
      </c>
      <c r="GQ7785" s="77">
        <v>0</v>
      </c>
      <c r="GR7785" s="77" t="s">
        <v>423</v>
      </c>
      <c r="GS7785" s="77">
        <v>5.5966209081309407E-2</v>
      </c>
      <c r="GT7785" s="77">
        <v>8.8475438209900572E-5</v>
      </c>
      <c r="GU7785" s="77">
        <v>5.5966209081309407E-2</v>
      </c>
      <c r="GV7785" s="77">
        <v>8.8475438209900572E-5</v>
      </c>
      <c r="GW7785" s="77">
        <v>5.5966209081309407E-2</v>
      </c>
      <c r="GX7785" s="77">
        <v>8.8475438209900572E-5</v>
      </c>
      <c r="GY7785" s="77">
        <v>0</v>
      </c>
      <c r="GZ7785" s="77">
        <v>0</v>
      </c>
    </row>
    <row r="7786" spans="187:208" x14ac:dyDescent="0.25">
      <c r="GE7786" s="77" t="s">
        <v>427</v>
      </c>
      <c r="GF7786" s="77" t="s">
        <v>155</v>
      </c>
      <c r="GG7786" s="77" t="s">
        <v>491</v>
      </c>
      <c r="GH7786" s="77" t="s">
        <v>474</v>
      </c>
      <c r="GI7786" s="77">
        <v>2022</v>
      </c>
      <c r="GJ7786" s="77" t="s">
        <v>303</v>
      </c>
      <c r="GK7786" s="77">
        <v>3.9894642198450458E-2</v>
      </c>
      <c r="GL7786" s="77">
        <v>1419.51</v>
      </c>
      <c r="GM7786" s="77">
        <v>2022</v>
      </c>
      <c r="GN7786" s="77" t="s">
        <v>175</v>
      </c>
      <c r="GO7786" s="77">
        <v>5.3000000000000005E-2</v>
      </c>
      <c r="GP7786" s="77">
        <v>3</v>
      </c>
      <c r="GQ7786" s="77">
        <v>0</v>
      </c>
      <c r="GR7786" s="77" t="s">
        <v>423</v>
      </c>
      <c r="GS7786" s="77">
        <v>5.5966209081309407E-2</v>
      </c>
      <c r="GT7786" s="77">
        <v>2.2327518865025075E-3</v>
      </c>
      <c r="GU7786" s="77">
        <v>5.5966209081309407E-2</v>
      </c>
      <c r="GV7786" s="77">
        <v>2.2327518865025075E-3</v>
      </c>
      <c r="GW7786" s="77">
        <v>5.5966209081309407E-2</v>
      </c>
      <c r="GX7786" s="77">
        <v>2.2327518865025075E-3</v>
      </c>
      <c r="GY7786" s="77">
        <v>0</v>
      </c>
      <c r="GZ7786" s="77">
        <v>0</v>
      </c>
    </row>
    <row r="7787" spans="187:208" x14ac:dyDescent="0.25">
      <c r="GE7787" s="77" t="s">
        <v>422</v>
      </c>
      <c r="GF7787" s="77" t="s">
        <v>155</v>
      </c>
      <c r="GG7787" s="77" t="s">
        <v>491</v>
      </c>
      <c r="GH7787" s="77" t="s">
        <v>474</v>
      </c>
      <c r="GI7787" s="77">
        <v>2023</v>
      </c>
      <c r="GJ7787" s="77" t="s">
        <v>305</v>
      </c>
      <c r="GK7787" s="77">
        <v>3.759022461139061E-2</v>
      </c>
      <c r="GL7787" s="77">
        <v>1419.51</v>
      </c>
      <c r="GM7787" s="77">
        <v>2023</v>
      </c>
      <c r="GN7787" s="77" t="s">
        <v>175</v>
      </c>
      <c r="GO7787" s="77">
        <v>0.13250000000000001</v>
      </c>
      <c r="GP7787" s="77">
        <v>3</v>
      </c>
      <c r="GQ7787" s="77">
        <v>0</v>
      </c>
      <c r="GR7787" s="77" t="s">
        <v>423</v>
      </c>
      <c r="GS7787" s="77">
        <v>0</v>
      </c>
      <c r="GT7787" s="77">
        <v>0</v>
      </c>
      <c r="GU7787" s="77">
        <v>0.1527377521613833</v>
      </c>
      <c r="GV7787" s="77">
        <v>5.7414464103853098E-3</v>
      </c>
      <c r="GW7787" s="77">
        <v>0.1527377521613833</v>
      </c>
      <c r="GX7787" s="77">
        <v>5.7414464103853098E-3</v>
      </c>
      <c r="GY7787" s="77">
        <v>0.1527377521613833</v>
      </c>
      <c r="GZ7787" s="77">
        <v>5.7414464103853098E-3</v>
      </c>
    </row>
    <row r="7788" spans="187:208" x14ac:dyDescent="0.25">
      <c r="GE7788" s="77" t="s">
        <v>425</v>
      </c>
      <c r="GF7788" s="77" t="s">
        <v>155</v>
      </c>
      <c r="GG7788" s="77" t="s">
        <v>491</v>
      </c>
      <c r="GH7788" s="77" t="s">
        <v>474</v>
      </c>
      <c r="GI7788" s="77">
        <v>2023</v>
      </c>
      <c r="GJ7788" s="77" t="s">
        <v>301</v>
      </c>
      <c r="GK7788" s="77">
        <v>1.6314334115686111E-3</v>
      </c>
      <c r="GL7788" s="77">
        <v>1419.51</v>
      </c>
      <c r="GM7788" s="77">
        <v>2023</v>
      </c>
      <c r="GN7788" s="77" t="s">
        <v>175</v>
      </c>
      <c r="GO7788" s="77">
        <v>5.3000000000000005E-2</v>
      </c>
      <c r="GP7788" s="77">
        <v>3</v>
      </c>
      <c r="GQ7788" s="77">
        <v>0</v>
      </c>
      <c r="GR7788" s="77" t="s">
        <v>423</v>
      </c>
      <c r="GS7788" s="77">
        <v>0</v>
      </c>
      <c r="GT7788" s="77">
        <v>0</v>
      </c>
      <c r="GU7788" s="77">
        <v>5.5966209081309407E-2</v>
      </c>
      <c r="GV7788" s="77">
        <v>9.1305143414082782E-5</v>
      </c>
      <c r="GW7788" s="77">
        <v>5.5966209081309407E-2</v>
      </c>
      <c r="GX7788" s="77">
        <v>9.1305143414082782E-5</v>
      </c>
      <c r="GY7788" s="77">
        <v>5.5966209081309407E-2</v>
      </c>
      <c r="GZ7788" s="77">
        <v>9.1305143414082782E-5</v>
      </c>
    </row>
    <row r="7789" spans="187:208" x14ac:dyDescent="0.25">
      <c r="GE7789" s="77" t="s">
        <v>427</v>
      </c>
      <c r="GF7789" s="77" t="s">
        <v>155</v>
      </c>
      <c r="GG7789" s="77" t="s">
        <v>491</v>
      </c>
      <c r="GH7789" s="77" t="s">
        <v>474</v>
      </c>
      <c r="GI7789" s="77">
        <v>2023</v>
      </c>
      <c r="GJ7789" s="77" t="s">
        <v>303</v>
      </c>
      <c r="GK7789" s="77">
        <v>4.1186611014017639E-2</v>
      </c>
      <c r="GL7789" s="77">
        <v>1419.51</v>
      </c>
      <c r="GM7789" s="77">
        <v>2023</v>
      </c>
      <c r="GN7789" s="77" t="s">
        <v>175</v>
      </c>
      <c r="GO7789" s="77">
        <v>5.3000000000000005E-2</v>
      </c>
      <c r="GP7789" s="77">
        <v>3</v>
      </c>
      <c r="GQ7789" s="77">
        <v>0</v>
      </c>
      <c r="GR7789" s="77" t="s">
        <v>423</v>
      </c>
      <c r="GS7789" s="77">
        <v>0</v>
      </c>
      <c r="GT7789" s="77">
        <v>0</v>
      </c>
      <c r="GU7789" s="77">
        <v>5.5966209081309407E-2</v>
      </c>
      <c r="GV7789" s="77">
        <v>2.3050584833610721E-3</v>
      </c>
      <c r="GW7789" s="77">
        <v>5.5966209081309407E-2</v>
      </c>
      <c r="GX7789" s="77">
        <v>2.3050584833610721E-3</v>
      </c>
      <c r="GY7789" s="77">
        <v>5.5966209081309407E-2</v>
      </c>
      <c r="GZ7789" s="77">
        <v>2.3050584833610721E-3</v>
      </c>
    </row>
    <row r="7790" spans="187:208" x14ac:dyDescent="0.25">
      <c r="GE7790" s="77" t="s">
        <v>422</v>
      </c>
      <c r="GF7790" s="77" t="s">
        <v>155</v>
      </c>
      <c r="GG7790" s="77" t="s">
        <v>491</v>
      </c>
      <c r="GH7790" s="77" t="s">
        <v>474</v>
      </c>
      <c r="GI7790" s="77">
        <v>2024</v>
      </c>
      <c r="GJ7790" s="77" t="s">
        <v>305</v>
      </c>
      <c r="GK7790" s="77">
        <v>3.759022461139061E-2</v>
      </c>
      <c r="GL7790" s="77">
        <v>1419.51</v>
      </c>
      <c r="GM7790" s="77">
        <v>2024</v>
      </c>
      <c r="GN7790" s="77" t="s">
        <v>175</v>
      </c>
      <c r="GO7790" s="77">
        <v>0.13250000000000001</v>
      </c>
      <c r="GP7790" s="77">
        <v>3</v>
      </c>
      <c r="GQ7790" s="77">
        <v>0</v>
      </c>
      <c r="GR7790" s="77" t="s">
        <v>423</v>
      </c>
      <c r="GS7790" s="77">
        <v>0</v>
      </c>
      <c r="GT7790" s="77">
        <v>0</v>
      </c>
      <c r="GU7790" s="77">
        <v>0</v>
      </c>
      <c r="GV7790" s="77">
        <v>0</v>
      </c>
      <c r="GW7790" s="77">
        <v>0.1527377521613833</v>
      </c>
      <c r="GX7790" s="77">
        <v>5.7414464103853098E-3</v>
      </c>
      <c r="GY7790" s="77">
        <v>0.1527377521613833</v>
      </c>
      <c r="GZ7790" s="77">
        <v>5.7414464103853098E-3</v>
      </c>
    </row>
    <row r="7791" spans="187:208" x14ac:dyDescent="0.25">
      <c r="GE7791" s="77" t="s">
        <v>425</v>
      </c>
      <c r="GF7791" s="77" t="s">
        <v>155</v>
      </c>
      <c r="GG7791" s="77" t="s">
        <v>491</v>
      </c>
      <c r="GH7791" s="77" t="s">
        <v>474</v>
      </c>
      <c r="GI7791" s="77">
        <v>2024</v>
      </c>
      <c r="GJ7791" s="77" t="s">
        <v>301</v>
      </c>
      <c r="GK7791" s="77">
        <v>1.6314334115686111E-3</v>
      </c>
      <c r="GL7791" s="77">
        <v>1419.51</v>
      </c>
      <c r="GM7791" s="77">
        <v>2024</v>
      </c>
      <c r="GN7791" s="77" t="s">
        <v>175</v>
      </c>
      <c r="GO7791" s="77">
        <v>5.3000000000000005E-2</v>
      </c>
      <c r="GP7791" s="77">
        <v>3</v>
      </c>
      <c r="GQ7791" s="77">
        <v>0</v>
      </c>
      <c r="GR7791" s="77" t="s">
        <v>423</v>
      </c>
      <c r="GS7791" s="77">
        <v>0</v>
      </c>
      <c r="GT7791" s="77">
        <v>0</v>
      </c>
      <c r="GU7791" s="77">
        <v>0</v>
      </c>
      <c r="GV7791" s="77">
        <v>0</v>
      </c>
      <c r="GW7791" s="77">
        <v>5.5966209081309407E-2</v>
      </c>
      <c r="GX7791" s="77">
        <v>9.1305143414082782E-5</v>
      </c>
      <c r="GY7791" s="77">
        <v>5.5966209081309407E-2</v>
      </c>
      <c r="GZ7791" s="77">
        <v>9.1305143414082782E-5</v>
      </c>
    </row>
    <row r="7792" spans="187:208" x14ac:dyDescent="0.25">
      <c r="GE7792" s="77" t="s">
        <v>427</v>
      </c>
      <c r="GF7792" s="77" t="s">
        <v>155</v>
      </c>
      <c r="GG7792" s="77" t="s">
        <v>491</v>
      </c>
      <c r="GH7792" s="77" t="s">
        <v>474</v>
      </c>
      <c r="GI7792" s="77">
        <v>2024</v>
      </c>
      <c r="GJ7792" s="77" t="s">
        <v>303</v>
      </c>
      <c r="GK7792" s="77">
        <v>4.1186611014017639E-2</v>
      </c>
      <c r="GL7792" s="77">
        <v>1419.51</v>
      </c>
      <c r="GM7792" s="77">
        <v>2024</v>
      </c>
      <c r="GN7792" s="77" t="s">
        <v>175</v>
      </c>
      <c r="GO7792" s="77">
        <v>5.3000000000000005E-2</v>
      </c>
      <c r="GP7792" s="77">
        <v>3</v>
      </c>
      <c r="GQ7792" s="77">
        <v>0</v>
      </c>
      <c r="GR7792" s="77" t="s">
        <v>423</v>
      </c>
      <c r="GS7792" s="77">
        <v>0</v>
      </c>
      <c r="GT7792" s="77">
        <v>0</v>
      </c>
      <c r="GU7792" s="77">
        <v>0</v>
      </c>
      <c r="GV7792" s="77">
        <v>0</v>
      </c>
      <c r="GW7792" s="77">
        <v>5.5966209081309407E-2</v>
      </c>
      <c r="GX7792" s="77">
        <v>2.3050584833610721E-3</v>
      </c>
      <c r="GY7792" s="77">
        <v>5.5966209081309407E-2</v>
      </c>
      <c r="GZ7792" s="77">
        <v>2.3050584833610721E-3</v>
      </c>
    </row>
    <row r="7793" spans="187:208" x14ac:dyDescent="0.25">
      <c r="GE7793" s="77" t="s">
        <v>422</v>
      </c>
      <c r="GF7793" s="77" t="s">
        <v>155</v>
      </c>
      <c r="GG7793" s="77" t="s">
        <v>491</v>
      </c>
      <c r="GH7793" s="77" t="s">
        <v>474</v>
      </c>
      <c r="GI7793" s="77">
        <v>2025</v>
      </c>
      <c r="GJ7793" s="77" t="s">
        <v>305</v>
      </c>
      <c r="GK7793" s="77">
        <v>3.759022461139061E-2</v>
      </c>
      <c r="GL7793" s="77">
        <v>1419.51</v>
      </c>
      <c r="GM7793" s="77">
        <v>2025</v>
      </c>
      <c r="GN7793" s="77" t="s">
        <v>175</v>
      </c>
      <c r="GO7793" s="77">
        <v>0.13250000000000001</v>
      </c>
      <c r="GP7793" s="77">
        <v>3</v>
      </c>
      <c r="GQ7793" s="77">
        <v>0</v>
      </c>
      <c r="GR7793" s="77" t="s">
        <v>423</v>
      </c>
      <c r="GS7793" s="77">
        <v>0</v>
      </c>
      <c r="GT7793" s="77">
        <v>0</v>
      </c>
      <c r="GU7793" s="77">
        <v>0</v>
      </c>
      <c r="GV7793" s="77">
        <v>0</v>
      </c>
      <c r="GW7793" s="77">
        <v>0</v>
      </c>
      <c r="GX7793" s="77">
        <v>0</v>
      </c>
      <c r="GY7793" s="77">
        <v>0.1527377521613833</v>
      </c>
      <c r="GZ7793" s="77">
        <v>5.7414464103853098E-3</v>
      </c>
    </row>
    <row r="7794" spans="187:208" x14ac:dyDescent="0.25">
      <c r="GE7794" s="77" t="s">
        <v>425</v>
      </c>
      <c r="GF7794" s="77" t="s">
        <v>155</v>
      </c>
      <c r="GG7794" s="77" t="s">
        <v>491</v>
      </c>
      <c r="GH7794" s="77" t="s">
        <v>474</v>
      </c>
      <c r="GI7794" s="77">
        <v>2025</v>
      </c>
      <c r="GJ7794" s="77" t="s">
        <v>301</v>
      </c>
      <c r="GK7794" s="77">
        <v>1.6314334115686111E-3</v>
      </c>
      <c r="GL7794" s="77">
        <v>1419.51</v>
      </c>
      <c r="GM7794" s="77">
        <v>2025</v>
      </c>
      <c r="GN7794" s="77" t="s">
        <v>175</v>
      </c>
      <c r="GO7794" s="77">
        <v>5.3000000000000005E-2</v>
      </c>
      <c r="GP7794" s="77">
        <v>3</v>
      </c>
      <c r="GQ7794" s="77">
        <v>0</v>
      </c>
      <c r="GR7794" s="77" t="s">
        <v>423</v>
      </c>
      <c r="GS7794" s="77">
        <v>0</v>
      </c>
      <c r="GT7794" s="77">
        <v>0</v>
      </c>
      <c r="GU7794" s="77">
        <v>0</v>
      </c>
      <c r="GV7794" s="77">
        <v>0</v>
      </c>
      <c r="GW7794" s="77">
        <v>0</v>
      </c>
      <c r="GX7794" s="77">
        <v>0</v>
      </c>
      <c r="GY7794" s="77">
        <v>5.5966209081309407E-2</v>
      </c>
      <c r="GZ7794" s="77">
        <v>9.1305143414082782E-5</v>
      </c>
    </row>
    <row r="7795" spans="187:208" x14ac:dyDescent="0.25">
      <c r="GE7795" s="77" t="s">
        <v>427</v>
      </c>
      <c r="GF7795" s="77" t="s">
        <v>155</v>
      </c>
      <c r="GG7795" s="77" t="s">
        <v>491</v>
      </c>
      <c r="GH7795" s="77" t="s">
        <v>474</v>
      </c>
      <c r="GI7795" s="77">
        <v>2025</v>
      </c>
      <c r="GJ7795" s="77" t="s">
        <v>303</v>
      </c>
      <c r="GK7795" s="77">
        <v>4.1186611014017639E-2</v>
      </c>
      <c r="GL7795" s="77">
        <v>1419.51</v>
      </c>
      <c r="GM7795" s="77">
        <v>2025</v>
      </c>
      <c r="GN7795" s="77" t="s">
        <v>175</v>
      </c>
      <c r="GO7795" s="77">
        <v>5.3000000000000005E-2</v>
      </c>
      <c r="GP7795" s="77">
        <v>3</v>
      </c>
      <c r="GQ7795" s="77">
        <v>0</v>
      </c>
      <c r="GR7795" s="77" t="s">
        <v>423</v>
      </c>
      <c r="GS7795" s="77">
        <v>0</v>
      </c>
      <c r="GT7795" s="77">
        <v>0</v>
      </c>
      <c r="GU7795" s="77">
        <v>0</v>
      </c>
      <c r="GV7795" s="77">
        <v>0</v>
      </c>
      <c r="GW7795" s="77">
        <v>0</v>
      </c>
      <c r="GX7795" s="77">
        <v>0</v>
      </c>
      <c r="GY7795" s="77">
        <v>5.5966209081309407E-2</v>
      </c>
      <c r="GZ7795" s="77">
        <v>2.3050584833610721E-3</v>
      </c>
    </row>
    <row r="7796" spans="187:208" x14ac:dyDescent="0.25">
      <c r="GE7796" s="77" t="s">
        <v>422</v>
      </c>
      <c r="GF7796" s="77" t="s">
        <v>155</v>
      </c>
      <c r="GG7796" s="77" t="s">
        <v>492</v>
      </c>
      <c r="GH7796" s="77" t="s">
        <v>300</v>
      </c>
      <c r="GI7796" s="77">
        <v>2021</v>
      </c>
      <c r="GJ7796" s="77" t="s">
        <v>305</v>
      </c>
      <c r="GK7796" s="77">
        <v>222.22942162784969</v>
      </c>
      <c r="GL7796" s="77">
        <v>446.95</v>
      </c>
      <c r="GM7796" s="77">
        <v>2021</v>
      </c>
      <c r="GN7796" s="77" t="s">
        <v>175</v>
      </c>
      <c r="GO7796" s="77">
        <v>0.13250000000000001</v>
      </c>
      <c r="GP7796" s="77">
        <v>3</v>
      </c>
      <c r="GQ7796" s="77">
        <v>0</v>
      </c>
      <c r="GR7796" s="77" t="s">
        <v>423</v>
      </c>
      <c r="GS7796" s="77">
        <v>0.1527377521613833</v>
      </c>
      <c r="GT7796" s="77">
        <v>33.942822323562062</v>
      </c>
      <c r="GU7796" s="77">
        <v>0.1527377521613833</v>
      </c>
      <c r="GV7796" s="77">
        <v>33.942822323562062</v>
      </c>
      <c r="GW7796" s="77">
        <v>0</v>
      </c>
      <c r="GX7796" s="77">
        <v>0</v>
      </c>
      <c r="GY7796" s="77">
        <v>0</v>
      </c>
      <c r="GZ7796" s="77">
        <v>0</v>
      </c>
    </row>
    <row r="7797" spans="187:208" x14ac:dyDescent="0.25">
      <c r="GE7797" s="77" t="s">
        <v>425</v>
      </c>
      <c r="GF7797" s="77" t="s">
        <v>155</v>
      </c>
      <c r="GG7797" s="77" t="s">
        <v>492</v>
      </c>
      <c r="GH7797" s="77" t="s">
        <v>300</v>
      </c>
      <c r="GI7797" s="77">
        <v>2021</v>
      </c>
      <c r="GJ7797" s="77" t="s">
        <v>301</v>
      </c>
      <c r="GK7797" s="77">
        <v>8585.7228092486857</v>
      </c>
      <c r="GL7797" s="77">
        <v>446.95</v>
      </c>
      <c r="GM7797" s="77">
        <v>2021</v>
      </c>
      <c r="GN7797" s="77" t="s">
        <v>175</v>
      </c>
      <c r="GO7797" s="77">
        <v>5.3000000000000005E-2</v>
      </c>
      <c r="GP7797" s="77">
        <v>3</v>
      </c>
      <c r="GQ7797" s="77">
        <v>0</v>
      </c>
      <c r="GR7797" s="77" t="s">
        <v>423</v>
      </c>
      <c r="GS7797" s="77">
        <v>5.5966209081309407E-2</v>
      </c>
      <c r="GT7797" s="77">
        <v>480.51035785657911</v>
      </c>
      <c r="GU7797" s="77">
        <v>5.5966209081309407E-2</v>
      </c>
      <c r="GV7797" s="77">
        <v>480.51035785657911</v>
      </c>
      <c r="GW7797" s="77">
        <v>0</v>
      </c>
      <c r="GX7797" s="77">
        <v>0</v>
      </c>
      <c r="GY7797" s="77">
        <v>0</v>
      </c>
      <c r="GZ7797" s="77">
        <v>0</v>
      </c>
    </row>
    <row r="7798" spans="187:208" x14ac:dyDescent="0.25">
      <c r="GE7798" s="77" t="s">
        <v>427</v>
      </c>
      <c r="GF7798" s="77" t="s">
        <v>155</v>
      </c>
      <c r="GG7798" s="77" t="s">
        <v>492</v>
      </c>
      <c r="GH7798" s="77" t="s">
        <v>300</v>
      </c>
      <c r="GI7798" s="77">
        <v>2021</v>
      </c>
      <c r="GJ7798" s="77" t="s">
        <v>303</v>
      </c>
      <c r="GK7798" s="77">
        <v>5338.1784104572043</v>
      </c>
      <c r="GL7798" s="77">
        <v>446.95</v>
      </c>
      <c r="GM7798" s="77">
        <v>2021</v>
      </c>
      <c r="GN7798" s="77" t="s">
        <v>175</v>
      </c>
      <c r="GO7798" s="77">
        <v>5.3000000000000005E-2</v>
      </c>
      <c r="GP7798" s="77">
        <v>3</v>
      </c>
      <c r="GQ7798" s="77">
        <v>0</v>
      </c>
      <c r="GR7798" s="77" t="s">
        <v>423</v>
      </c>
      <c r="GS7798" s="77">
        <v>5.5966209081309407E-2</v>
      </c>
      <c r="GT7798" s="77">
        <v>298.75760903297981</v>
      </c>
      <c r="GU7798" s="77">
        <v>5.5966209081309407E-2</v>
      </c>
      <c r="GV7798" s="77">
        <v>298.75760903297981</v>
      </c>
      <c r="GW7798" s="77">
        <v>0</v>
      </c>
      <c r="GX7798" s="77">
        <v>0</v>
      </c>
      <c r="GY7798" s="77">
        <v>0</v>
      </c>
      <c r="GZ7798" s="77">
        <v>0</v>
      </c>
    </row>
    <row r="7799" spans="187:208" x14ac:dyDescent="0.25">
      <c r="GE7799" s="77" t="s">
        <v>422</v>
      </c>
      <c r="GF7799" s="77" t="s">
        <v>155</v>
      </c>
      <c r="GG7799" s="77" t="s">
        <v>492</v>
      </c>
      <c r="GH7799" s="77" t="s">
        <v>300</v>
      </c>
      <c r="GI7799" s="77">
        <v>2022</v>
      </c>
      <c r="GJ7799" s="77" t="s">
        <v>305</v>
      </c>
      <c r="GK7799" s="77">
        <v>222.22942162784969</v>
      </c>
      <c r="GL7799" s="77">
        <v>446.95</v>
      </c>
      <c r="GM7799" s="77">
        <v>2022</v>
      </c>
      <c r="GN7799" s="77" t="s">
        <v>175</v>
      </c>
      <c r="GO7799" s="77">
        <v>0.13250000000000001</v>
      </c>
      <c r="GP7799" s="77">
        <v>3</v>
      </c>
      <c r="GQ7799" s="77">
        <v>0</v>
      </c>
      <c r="GR7799" s="77" t="s">
        <v>423</v>
      </c>
      <c r="GS7799" s="77">
        <v>0.1527377521613833</v>
      </c>
      <c r="GT7799" s="77">
        <v>33.942822323562062</v>
      </c>
      <c r="GU7799" s="77">
        <v>0.1527377521613833</v>
      </c>
      <c r="GV7799" s="77">
        <v>33.942822323562062</v>
      </c>
      <c r="GW7799" s="77">
        <v>0.1527377521613833</v>
      </c>
      <c r="GX7799" s="77">
        <v>33.942822323562062</v>
      </c>
      <c r="GY7799" s="77">
        <v>0</v>
      </c>
      <c r="GZ7799" s="77">
        <v>0</v>
      </c>
    </row>
    <row r="7800" spans="187:208" x14ac:dyDescent="0.25">
      <c r="GE7800" s="77" t="s">
        <v>425</v>
      </c>
      <c r="GF7800" s="77" t="s">
        <v>155</v>
      </c>
      <c r="GG7800" s="77" t="s">
        <v>492</v>
      </c>
      <c r="GH7800" s="77" t="s">
        <v>300</v>
      </c>
      <c r="GI7800" s="77">
        <v>2022</v>
      </c>
      <c r="GJ7800" s="77" t="s">
        <v>301</v>
      </c>
      <c r="GK7800" s="77">
        <v>8585.7228092486857</v>
      </c>
      <c r="GL7800" s="77">
        <v>446.95</v>
      </c>
      <c r="GM7800" s="77">
        <v>2022</v>
      </c>
      <c r="GN7800" s="77" t="s">
        <v>175</v>
      </c>
      <c r="GO7800" s="77">
        <v>5.3000000000000005E-2</v>
      </c>
      <c r="GP7800" s="77">
        <v>3</v>
      </c>
      <c r="GQ7800" s="77">
        <v>0</v>
      </c>
      <c r="GR7800" s="77" t="s">
        <v>423</v>
      </c>
      <c r="GS7800" s="77">
        <v>5.5966209081309407E-2</v>
      </c>
      <c r="GT7800" s="77">
        <v>480.51035785657911</v>
      </c>
      <c r="GU7800" s="77">
        <v>5.5966209081309407E-2</v>
      </c>
      <c r="GV7800" s="77">
        <v>480.51035785657911</v>
      </c>
      <c r="GW7800" s="77">
        <v>5.5966209081309407E-2</v>
      </c>
      <c r="GX7800" s="77">
        <v>480.51035785657911</v>
      </c>
      <c r="GY7800" s="77">
        <v>0</v>
      </c>
      <c r="GZ7800" s="77">
        <v>0</v>
      </c>
    </row>
    <row r="7801" spans="187:208" x14ac:dyDescent="0.25">
      <c r="GE7801" s="77" t="s">
        <v>427</v>
      </c>
      <c r="GF7801" s="77" t="s">
        <v>155</v>
      </c>
      <c r="GG7801" s="77" t="s">
        <v>492</v>
      </c>
      <c r="GH7801" s="77" t="s">
        <v>300</v>
      </c>
      <c r="GI7801" s="77">
        <v>2022</v>
      </c>
      <c r="GJ7801" s="77" t="s">
        <v>303</v>
      </c>
      <c r="GK7801" s="77">
        <v>5338.1784104572043</v>
      </c>
      <c r="GL7801" s="77">
        <v>446.95</v>
      </c>
      <c r="GM7801" s="77">
        <v>2022</v>
      </c>
      <c r="GN7801" s="77" t="s">
        <v>175</v>
      </c>
      <c r="GO7801" s="77">
        <v>5.3000000000000005E-2</v>
      </c>
      <c r="GP7801" s="77">
        <v>3</v>
      </c>
      <c r="GQ7801" s="77">
        <v>0</v>
      </c>
      <c r="GR7801" s="77" t="s">
        <v>423</v>
      </c>
      <c r="GS7801" s="77">
        <v>5.5966209081309407E-2</v>
      </c>
      <c r="GT7801" s="77">
        <v>298.75760903297981</v>
      </c>
      <c r="GU7801" s="77">
        <v>5.5966209081309407E-2</v>
      </c>
      <c r="GV7801" s="77">
        <v>298.75760903297981</v>
      </c>
      <c r="GW7801" s="77">
        <v>5.5966209081309407E-2</v>
      </c>
      <c r="GX7801" s="77">
        <v>298.75760903297981</v>
      </c>
      <c r="GY7801" s="77">
        <v>0</v>
      </c>
      <c r="GZ7801" s="77">
        <v>0</v>
      </c>
    </row>
    <row r="7802" spans="187:208" x14ac:dyDescent="0.25">
      <c r="GE7802" s="77" t="s">
        <v>422</v>
      </c>
      <c r="GF7802" s="77" t="s">
        <v>155</v>
      </c>
      <c r="GG7802" s="77" t="s">
        <v>492</v>
      </c>
      <c r="GH7802" s="77" t="s">
        <v>300</v>
      </c>
      <c r="GI7802" s="77">
        <v>2023</v>
      </c>
      <c r="GJ7802" s="77" t="s">
        <v>305</v>
      </c>
      <c r="GK7802" s="77">
        <v>233.23007680795911</v>
      </c>
      <c r="GL7802" s="77">
        <v>446.95</v>
      </c>
      <c r="GM7802" s="77">
        <v>2023</v>
      </c>
      <c r="GN7802" s="77" t="s">
        <v>175</v>
      </c>
      <c r="GO7802" s="77">
        <v>0.13250000000000001</v>
      </c>
      <c r="GP7802" s="77">
        <v>3</v>
      </c>
      <c r="GQ7802" s="77">
        <v>0</v>
      </c>
      <c r="GR7802" s="77" t="s">
        <v>423</v>
      </c>
      <c r="GS7802" s="77">
        <v>0</v>
      </c>
      <c r="GT7802" s="77">
        <v>0</v>
      </c>
      <c r="GU7802" s="77">
        <v>0.1527377521613833</v>
      </c>
      <c r="GV7802" s="77">
        <v>35.623037668074453</v>
      </c>
      <c r="GW7802" s="77">
        <v>0.1527377521613833</v>
      </c>
      <c r="GX7802" s="77">
        <v>35.623037668074453</v>
      </c>
      <c r="GY7802" s="77">
        <v>0.1527377521613833</v>
      </c>
      <c r="GZ7802" s="77">
        <v>35.623037668074453</v>
      </c>
    </row>
    <row r="7803" spans="187:208" x14ac:dyDescent="0.25">
      <c r="GE7803" s="77" t="s">
        <v>425</v>
      </c>
      <c r="GF7803" s="77" t="s">
        <v>155</v>
      </c>
      <c r="GG7803" s="77" t="s">
        <v>492</v>
      </c>
      <c r="GH7803" s="77" t="s">
        <v>300</v>
      </c>
      <c r="GI7803" s="77">
        <v>2023</v>
      </c>
      <c r="GJ7803" s="77" t="s">
        <v>301</v>
      </c>
      <c r="GK7803" s="77">
        <v>8896.5159934293606</v>
      </c>
      <c r="GL7803" s="77">
        <v>446.95</v>
      </c>
      <c r="GM7803" s="77">
        <v>2023</v>
      </c>
      <c r="GN7803" s="77" t="s">
        <v>175</v>
      </c>
      <c r="GO7803" s="77">
        <v>5.3000000000000005E-2</v>
      </c>
      <c r="GP7803" s="77">
        <v>3</v>
      </c>
      <c r="GQ7803" s="77">
        <v>0</v>
      </c>
      <c r="GR7803" s="77" t="s">
        <v>423</v>
      </c>
      <c r="GS7803" s="77">
        <v>0</v>
      </c>
      <c r="GT7803" s="77">
        <v>0</v>
      </c>
      <c r="GU7803" s="77">
        <v>5.5966209081309407E-2</v>
      </c>
      <c r="GV7803" s="77">
        <v>497.90427418348065</v>
      </c>
      <c r="GW7803" s="77">
        <v>5.5966209081309407E-2</v>
      </c>
      <c r="GX7803" s="77">
        <v>497.90427418348065</v>
      </c>
      <c r="GY7803" s="77">
        <v>5.5966209081309407E-2</v>
      </c>
      <c r="GZ7803" s="77">
        <v>497.90427418348065</v>
      </c>
    </row>
    <row r="7804" spans="187:208" x14ac:dyDescent="0.25">
      <c r="GE7804" s="77" t="s">
        <v>427</v>
      </c>
      <c r="GF7804" s="77" t="s">
        <v>155</v>
      </c>
      <c r="GG7804" s="77" t="s">
        <v>492</v>
      </c>
      <c r="GH7804" s="77" t="s">
        <v>300</v>
      </c>
      <c r="GI7804" s="77">
        <v>2023</v>
      </c>
      <c r="GJ7804" s="77" t="s">
        <v>303</v>
      </c>
      <c r="GK7804" s="77">
        <v>5534.8914862005686</v>
      </c>
      <c r="GL7804" s="77">
        <v>446.95</v>
      </c>
      <c r="GM7804" s="77">
        <v>2023</v>
      </c>
      <c r="GN7804" s="77" t="s">
        <v>175</v>
      </c>
      <c r="GO7804" s="77">
        <v>5.3000000000000005E-2</v>
      </c>
      <c r="GP7804" s="77">
        <v>3</v>
      </c>
      <c r="GQ7804" s="77">
        <v>0</v>
      </c>
      <c r="GR7804" s="77" t="s">
        <v>423</v>
      </c>
      <c r="GS7804" s="77">
        <v>0</v>
      </c>
      <c r="GT7804" s="77">
        <v>0</v>
      </c>
      <c r="GU7804" s="77">
        <v>5.5966209081309407E-2</v>
      </c>
      <c r="GV7804" s="77">
        <v>309.76689415906037</v>
      </c>
      <c r="GW7804" s="77">
        <v>5.5966209081309407E-2</v>
      </c>
      <c r="GX7804" s="77">
        <v>309.76689415906037</v>
      </c>
      <c r="GY7804" s="77">
        <v>5.5966209081309407E-2</v>
      </c>
      <c r="GZ7804" s="77">
        <v>309.76689415906037</v>
      </c>
    </row>
    <row r="7805" spans="187:208" x14ac:dyDescent="0.25">
      <c r="GE7805" s="77" t="s">
        <v>422</v>
      </c>
      <c r="GF7805" s="77" t="s">
        <v>155</v>
      </c>
      <c r="GG7805" s="77" t="s">
        <v>492</v>
      </c>
      <c r="GH7805" s="77" t="s">
        <v>300</v>
      </c>
      <c r="GI7805" s="77">
        <v>2024</v>
      </c>
      <c r="GJ7805" s="77" t="s">
        <v>305</v>
      </c>
      <c r="GK7805" s="77">
        <v>233.23007680795911</v>
      </c>
      <c r="GL7805" s="77">
        <v>446.95</v>
      </c>
      <c r="GM7805" s="77">
        <v>2024</v>
      </c>
      <c r="GN7805" s="77" t="s">
        <v>175</v>
      </c>
      <c r="GO7805" s="77">
        <v>0.13250000000000001</v>
      </c>
      <c r="GP7805" s="77">
        <v>3</v>
      </c>
      <c r="GQ7805" s="77">
        <v>0</v>
      </c>
      <c r="GR7805" s="77" t="s">
        <v>423</v>
      </c>
      <c r="GS7805" s="77">
        <v>0</v>
      </c>
      <c r="GT7805" s="77">
        <v>0</v>
      </c>
      <c r="GU7805" s="77">
        <v>0</v>
      </c>
      <c r="GV7805" s="77">
        <v>0</v>
      </c>
      <c r="GW7805" s="77">
        <v>0.1527377521613833</v>
      </c>
      <c r="GX7805" s="77">
        <v>35.623037668074453</v>
      </c>
      <c r="GY7805" s="77">
        <v>0.1527377521613833</v>
      </c>
      <c r="GZ7805" s="77">
        <v>35.623037668074453</v>
      </c>
    </row>
    <row r="7806" spans="187:208" x14ac:dyDescent="0.25">
      <c r="GE7806" s="77" t="s">
        <v>425</v>
      </c>
      <c r="GF7806" s="77" t="s">
        <v>155</v>
      </c>
      <c r="GG7806" s="77" t="s">
        <v>492</v>
      </c>
      <c r="GH7806" s="77" t="s">
        <v>300</v>
      </c>
      <c r="GI7806" s="77">
        <v>2024</v>
      </c>
      <c r="GJ7806" s="77" t="s">
        <v>301</v>
      </c>
      <c r="GK7806" s="77">
        <v>8896.5159934293606</v>
      </c>
      <c r="GL7806" s="77">
        <v>446.95</v>
      </c>
      <c r="GM7806" s="77">
        <v>2024</v>
      </c>
      <c r="GN7806" s="77" t="s">
        <v>175</v>
      </c>
      <c r="GO7806" s="77">
        <v>5.3000000000000005E-2</v>
      </c>
      <c r="GP7806" s="77">
        <v>3</v>
      </c>
      <c r="GQ7806" s="77">
        <v>0</v>
      </c>
      <c r="GR7806" s="77" t="s">
        <v>423</v>
      </c>
      <c r="GS7806" s="77">
        <v>0</v>
      </c>
      <c r="GT7806" s="77">
        <v>0</v>
      </c>
      <c r="GU7806" s="77">
        <v>0</v>
      </c>
      <c r="GV7806" s="77">
        <v>0</v>
      </c>
      <c r="GW7806" s="77">
        <v>5.5966209081309407E-2</v>
      </c>
      <c r="GX7806" s="77">
        <v>497.90427418348065</v>
      </c>
      <c r="GY7806" s="77">
        <v>5.5966209081309407E-2</v>
      </c>
      <c r="GZ7806" s="77">
        <v>497.90427418348065</v>
      </c>
    </row>
    <row r="7807" spans="187:208" x14ac:dyDescent="0.25">
      <c r="GE7807" s="77" t="s">
        <v>427</v>
      </c>
      <c r="GF7807" s="77" t="s">
        <v>155</v>
      </c>
      <c r="GG7807" s="77" t="s">
        <v>492</v>
      </c>
      <c r="GH7807" s="77" t="s">
        <v>300</v>
      </c>
      <c r="GI7807" s="77">
        <v>2024</v>
      </c>
      <c r="GJ7807" s="77" t="s">
        <v>303</v>
      </c>
      <c r="GK7807" s="77">
        <v>5534.8914862005686</v>
      </c>
      <c r="GL7807" s="77">
        <v>446.95</v>
      </c>
      <c r="GM7807" s="77">
        <v>2024</v>
      </c>
      <c r="GN7807" s="77" t="s">
        <v>175</v>
      </c>
      <c r="GO7807" s="77">
        <v>5.3000000000000005E-2</v>
      </c>
      <c r="GP7807" s="77">
        <v>3</v>
      </c>
      <c r="GQ7807" s="77">
        <v>0</v>
      </c>
      <c r="GR7807" s="77" t="s">
        <v>423</v>
      </c>
      <c r="GS7807" s="77">
        <v>0</v>
      </c>
      <c r="GT7807" s="77">
        <v>0</v>
      </c>
      <c r="GU7807" s="77">
        <v>0</v>
      </c>
      <c r="GV7807" s="77">
        <v>0</v>
      </c>
      <c r="GW7807" s="77">
        <v>5.5966209081309407E-2</v>
      </c>
      <c r="GX7807" s="77">
        <v>309.76689415906037</v>
      </c>
      <c r="GY7807" s="77">
        <v>5.5966209081309407E-2</v>
      </c>
      <c r="GZ7807" s="77">
        <v>309.76689415906037</v>
      </c>
    </row>
    <row r="7808" spans="187:208" x14ac:dyDescent="0.25">
      <c r="GE7808" s="77" t="s">
        <v>422</v>
      </c>
      <c r="GF7808" s="77" t="s">
        <v>155</v>
      </c>
      <c r="GG7808" s="77" t="s">
        <v>492</v>
      </c>
      <c r="GH7808" s="77" t="s">
        <v>300</v>
      </c>
      <c r="GI7808" s="77">
        <v>2025</v>
      </c>
      <c r="GJ7808" s="77" t="s">
        <v>305</v>
      </c>
      <c r="GK7808" s="77">
        <v>233.23007680795911</v>
      </c>
      <c r="GL7808" s="77">
        <v>446.95</v>
      </c>
      <c r="GM7808" s="77">
        <v>2025</v>
      </c>
      <c r="GN7808" s="77" t="s">
        <v>175</v>
      </c>
      <c r="GO7808" s="77">
        <v>0.13250000000000001</v>
      </c>
      <c r="GP7808" s="77">
        <v>3</v>
      </c>
      <c r="GQ7808" s="77">
        <v>0</v>
      </c>
      <c r="GR7808" s="77" t="s">
        <v>423</v>
      </c>
      <c r="GS7808" s="77">
        <v>0</v>
      </c>
      <c r="GT7808" s="77">
        <v>0</v>
      </c>
      <c r="GU7808" s="77">
        <v>0</v>
      </c>
      <c r="GV7808" s="77">
        <v>0</v>
      </c>
      <c r="GW7808" s="77">
        <v>0</v>
      </c>
      <c r="GX7808" s="77">
        <v>0</v>
      </c>
      <c r="GY7808" s="77">
        <v>0.1527377521613833</v>
      </c>
      <c r="GZ7808" s="77">
        <v>35.623037668074453</v>
      </c>
    </row>
    <row r="7809" spans="187:208" x14ac:dyDescent="0.25">
      <c r="GE7809" s="77" t="s">
        <v>425</v>
      </c>
      <c r="GF7809" s="77" t="s">
        <v>155</v>
      </c>
      <c r="GG7809" s="77" t="s">
        <v>492</v>
      </c>
      <c r="GH7809" s="77" t="s">
        <v>300</v>
      </c>
      <c r="GI7809" s="77">
        <v>2025</v>
      </c>
      <c r="GJ7809" s="77" t="s">
        <v>301</v>
      </c>
      <c r="GK7809" s="77">
        <v>8896.5159934293606</v>
      </c>
      <c r="GL7809" s="77">
        <v>446.95</v>
      </c>
      <c r="GM7809" s="77">
        <v>2025</v>
      </c>
      <c r="GN7809" s="77" t="s">
        <v>175</v>
      </c>
      <c r="GO7809" s="77">
        <v>5.3000000000000005E-2</v>
      </c>
      <c r="GP7809" s="77">
        <v>3</v>
      </c>
      <c r="GQ7809" s="77">
        <v>0</v>
      </c>
      <c r="GR7809" s="77" t="s">
        <v>423</v>
      </c>
      <c r="GS7809" s="77">
        <v>0</v>
      </c>
      <c r="GT7809" s="77">
        <v>0</v>
      </c>
      <c r="GU7809" s="77">
        <v>0</v>
      </c>
      <c r="GV7809" s="77">
        <v>0</v>
      </c>
      <c r="GW7809" s="77">
        <v>0</v>
      </c>
      <c r="GX7809" s="77">
        <v>0</v>
      </c>
      <c r="GY7809" s="77">
        <v>5.5966209081309407E-2</v>
      </c>
      <c r="GZ7809" s="77">
        <v>497.90427418348065</v>
      </c>
    </row>
    <row r="7810" spans="187:208" x14ac:dyDescent="0.25">
      <c r="GE7810" s="77" t="s">
        <v>427</v>
      </c>
      <c r="GF7810" s="77" t="s">
        <v>155</v>
      </c>
      <c r="GG7810" s="77" t="s">
        <v>492</v>
      </c>
      <c r="GH7810" s="77" t="s">
        <v>300</v>
      </c>
      <c r="GI7810" s="77">
        <v>2025</v>
      </c>
      <c r="GJ7810" s="77" t="s">
        <v>303</v>
      </c>
      <c r="GK7810" s="77">
        <v>5534.8914862005686</v>
      </c>
      <c r="GL7810" s="77">
        <v>446.95</v>
      </c>
      <c r="GM7810" s="77">
        <v>2025</v>
      </c>
      <c r="GN7810" s="77" t="s">
        <v>175</v>
      </c>
      <c r="GO7810" s="77">
        <v>5.3000000000000005E-2</v>
      </c>
      <c r="GP7810" s="77">
        <v>3</v>
      </c>
      <c r="GQ7810" s="77">
        <v>0</v>
      </c>
      <c r="GR7810" s="77" t="s">
        <v>423</v>
      </c>
      <c r="GS7810" s="77">
        <v>0</v>
      </c>
      <c r="GT7810" s="77">
        <v>0</v>
      </c>
      <c r="GU7810" s="77">
        <v>0</v>
      </c>
      <c r="GV7810" s="77">
        <v>0</v>
      </c>
      <c r="GW7810" s="77">
        <v>0</v>
      </c>
      <c r="GX7810" s="77">
        <v>0</v>
      </c>
      <c r="GY7810" s="77">
        <v>5.5966209081309407E-2</v>
      </c>
      <c r="GZ7810" s="77">
        <v>309.76689415906037</v>
      </c>
    </row>
    <row r="7811" spans="187:208" x14ac:dyDescent="0.25">
      <c r="GE7811" s="77" t="s">
        <v>422</v>
      </c>
      <c r="GF7811" s="77" t="s">
        <v>155</v>
      </c>
      <c r="GG7811" s="77" t="s">
        <v>492</v>
      </c>
      <c r="GH7811" s="77" t="s">
        <v>432</v>
      </c>
      <c r="GI7811" s="77">
        <v>2021</v>
      </c>
      <c r="GJ7811" s="77" t="s">
        <v>305</v>
      </c>
      <c r="GK7811" s="77">
        <v>222.22942162784969</v>
      </c>
      <c r="GL7811" s="77">
        <v>446.95</v>
      </c>
      <c r="GM7811" s="77">
        <v>2021</v>
      </c>
      <c r="GN7811" s="77" t="s">
        <v>175</v>
      </c>
      <c r="GO7811" s="77">
        <v>0.13250000000000001</v>
      </c>
      <c r="GP7811" s="77">
        <v>3</v>
      </c>
      <c r="GQ7811" s="77">
        <v>0</v>
      </c>
      <c r="GR7811" s="77" t="s">
        <v>423</v>
      </c>
      <c r="GS7811" s="77">
        <v>0.1527377521613833</v>
      </c>
      <c r="GT7811" s="77">
        <v>33.942822323562062</v>
      </c>
      <c r="GU7811" s="77">
        <v>0.1527377521613833</v>
      </c>
      <c r="GV7811" s="77">
        <v>33.942822323562062</v>
      </c>
      <c r="GW7811" s="77">
        <v>0</v>
      </c>
      <c r="GX7811" s="77">
        <v>0</v>
      </c>
      <c r="GY7811" s="77">
        <v>0</v>
      </c>
      <c r="GZ7811" s="77">
        <v>0</v>
      </c>
    </row>
    <row r="7812" spans="187:208" x14ac:dyDescent="0.25">
      <c r="GE7812" s="77" t="s">
        <v>425</v>
      </c>
      <c r="GF7812" s="77" t="s">
        <v>155</v>
      </c>
      <c r="GG7812" s="77" t="s">
        <v>492</v>
      </c>
      <c r="GH7812" s="77" t="s">
        <v>432</v>
      </c>
      <c r="GI7812" s="77">
        <v>2021</v>
      </c>
      <c r="GJ7812" s="77" t="s">
        <v>301</v>
      </c>
      <c r="GK7812" s="77">
        <v>8585.7228092486857</v>
      </c>
      <c r="GL7812" s="77">
        <v>446.95</v>
      </c>
      <c r="GM7812" s="77">
        <v>2021</v>
      </c>
      <c r="GN7812" s="77" t="s">
        <v>175</v>
      </c>
      <c r="GO7812" s="77">
        <v>5.3000000000000005E-2</v>
      </c>
      <c r="GP7812" s="77">
        <v>3</v>
      </c>
      <c r="GQ7812" s="77">
        <v>0</v>
      </c>
      <c r="GR7812" s="77" t="s">
        <v>423</v>
      </c>
      <c r="GS7812" s="77">
        <v>5.5966209081309407E-2</v>
      </c>
      <c r="GT7812" s="77">
        <v>480.51035785657911</v>
      </c>
      <c r="GU7812" s="77">
        <v>5.5966209081309407E-2</v>
      </c>
      <c r="GV7812" s="77">
        <v>480.51035785657911</v>
      </c>
      <c r="GW7812" s="77">
        <v>0</v>
      </c>
      <c r="GX7812" s="77">
        <v>0</v>
      </c>
      <c r="GY7812" s="77">
        <v>0</v>
      </c>
      <c r="GZ7812" s="77">
        <v>0</v>
      </c>
    </row>
    <row r="7813" spans="187:208" x14ac:dyDescent="0.25">
      <c r="GE7813" s="77" t="s">
        <v>422</v>
      </c>
      <c r="GF7813" s="77" t="s">
        <v>155</v>
      </c>
      <c r="GG7813" s="77" t="s">
        <v>492</v>
      </c>
      <c r="GH7813" s="77" t="s">
        <v>432</v>
      </c>
      <c r="GI7813" s="77">
        <v>2022</v>
      </c>
      <c r="GJ7813" s="77" t="s">
        <v>305</v>
      </c>
      <c r="GK7813" s="77">
        <v>222.22942162784969</v>
      </c>
      <c r="GL7813" s="77">
        <v>446.95</v>
      </c>
      <c r="GM7813" s="77">
        <v>2022</v>
      </c>
      <c r="GN7813" s="77" t="s">
        <v>175</v>
      </c>
      <c r="GO7813" s="77">
        <v>0.13250000000000001</v>
      </c>
      <c r="GP7813" s="77">
        <v>3</v>
      </c>
      <c r="GQ7813" s="77">
        <v>0</v>
      </c>
      <c r="GR7813" s="77" t="s">
        <v>423</v>
      </c>
      <c r="GS7813" s="77">
        <v>0.1527377521613833</v>
      </c>
      <c r="GT7813" s="77">
        <v>33.942822323562062</v>
      </c>
      <c r="GU7813" s="77">
        <v>0.1527377521613833</v>
      </c>
      <c r="GV7813" s="77">
        <v>33.942822323562062</v>
      </c>
      <c r="GW7813" s="77">
        <v>0.1527377521613833</v>
      </c>
      <c r="GX7813" s="77">
        <v>33.942822323562062</v>
      </c>
      <c r="GY7813" s="77">
        <v>0</v>
      </c>
      <c r="GZ7813" s="77">
        <v>0</v>
      </c>
    </row>
    <row r="7814" spans="187:208" x14ac:dyDescent="0.25">
      <c r="GE7814" s="77" t="s">
        <v>425</v>
      </c>
      <c r="GF7814" s="77" t="s">
        <v>155</v>
      </c>
      <c r="GG7814" s="77" t="s">
        <v>492</v>
      </c>
      <c r="GH7814" s="77" t="s">
        <v>432</v>
      </c>
      <c r="GI7814" s="77">
        <v>2022</v>
      </c>
      <c r="GJ7814" s="77" t="s">
        <v>301</v>
      </c>
      <c r="GK7814" s="77">
        <v>8585.7228092486857</v>
      </c>
      <c r="GL7814" s="77">
        <v>446.95</v>
      </c>
      <c r="GM7814" s="77">
        <v>2022</v>
      </c>
      <c r="GN7814" s="77" t="s">
        <v>175</v>
      </c>
      <c r="GO7814" s="77">
        <v>5.3000000000000005E-2</v>
      </c>
      <c r="GP7814" s="77">
        <v>3</v>
      </c>
      <c r="GQ7814" s="77">
        <v>0</v>
      </c>
      <c r="GR7814" s="77" t="s">
        <v>423</v>
      </c>
      <c r="GS7814" s="77">
        <v>5.5966209081309407E-2</v>
      </c>
      <c r="GT7814" s="77">
        <v>480.51035785657911</v>
      </c>
      <c r="GU7814" s="77">
        <v>5.5966209081309407E-2</v>
      </c>
      <c r="GV7814" s="77">
        <v>480.51035785657911</v>
      </c>
      <c r="GW7814" s="77">
        <v>5.5966209081309407E-2</v>
      </c>
      <c r="GX7814" s="77">
        <v>480.51035785657911</v>
      </c>
      <c r="GY7814" s="77">
        <v>0</v>
      </c>
      <c r="GZ7814" s="77">
        <v>0</v>
      </c>
    </row>
    <row r="7815" spans="187:208" x14ac:dyDescent="0.25">
      <c r="GE7815" s="77" t="s">
        <v>422</v>
      </c>
      <c r="GF7815" s="77" t="s">
        <v>155</v>
      </c>
      <c r="GG7815" s="77" t="s">
        <v>492</v>
      </c>
      <c r="GH7815" s="77" t="s">
        <v>432</v>
      </c>
      <c r="GI7815" s="77">
        <v>2023</v>
      </c>
      <c r="GJ7815" s="77" t="s">
        <v>305</v>
      </c>
      <c r="GK7815" s="77">
        <v>233.23007680795911</v>
      </c>
      <c r="GL7815" s="77">
        <v>446.95</v>
      </c>
      <c r="GM7815" s="77">
        <v>2023</v>
      </c>
      <c r="GN7815" s="77" t="s">
        <v>175</v>
      </c>
      <c r="GO7815" s="77">
        <v>0.13250000000000001</v>
      </c>
      <c r="GP7815" s="77">
        <v>3</v>
      </c>
      <c r="GQ7815" s="77">
        <v>0</v>
      </c>
      <c r="GR7815" s="77" t="s">
        <v>423</v>
      </c>
      <c r="GS7815" s="77">
        <v>0</v>
      </c>
      <c r="GT7815" s="77">
        <v>0</v>
      </c>
      <c r="GU7815" s="77">
        <v>0.1527377521613833</v>
      </c>
      <c r="GV7815" s="77">
        <v>35.623037668074453</v>
      </c>
      <c r="GW7815" s="77">
        <v>0.1527377521613833</v>
      </c>
      <c r="GX7815" s="77">
        <v>35.623037668074453</v>
      </c>
      <c r="GY7815" s="77">
        <v>0.1527377521613833</v>
      </c>
      <c r="GZ7815" s="77">
        <v>35.623037668074453</v>
      </c>
    </row>
    <row r="7816" spans="187:208" x14ac:dyDescent="0.25">
      <c r="GE7816" s="77" t="s">
        <v>425</v>
      </c>
      <c r="GF7816" s="77" t="s">
        <v>155</v>
      </c>
      <c r="GG7816" s="77" t="s">
        <v>492</v>
      </c>
      <c r="GH7816" s="77" t="s">
        <v>432</v>
      </c>
      <c r="GI7816" s="77">
        <v>2023</v>
      </c>
      <c r="GJ7816" s="77" t="s">
        <v>301</v>
      </c>
      <c r="GK7816" s="77">
        <v>8896.5159934293606</v>
      </c>
      <c r="GL7816" s="77">
        <v>446.95</v>
      </c>
      <c r="GM7816" s="77">
        <v>2023</v>
      </c>
      <c r="GN7816" s="77" t="s">
        <v>175</v>
      </c>
      <c r="GO7816" s="77">
        <v>5.3000000000000005E-2</v>
      </c>
      <c r="GP7816" s="77">
        <v>3</v>
      </c>
      <c r="GQ7816" s="77">
        <v>0</v>
      </c>
      <c r="GR7816" s="77" t="s">
        <v>423</v>
      </c>
      <c r="GS7816" s="77">
        <v>0</v>
      </c>
      <c r="GT7816" s="77">
        <v>0</v>
      </c>
      <c r="GU7816" s="77">
        <v>5.5966209081309407E-2</v>
      </c>
      <c r="GV7816" s="77">
        <v>497.90427418348065</v>
      </c>
      <c r="GW7816" s="77">
        <v>5.5966209081309407E-2</v>
      </c>
      <c r="GX7816" s="77">
        <v>497.90427418348065</v>
      </c>
      <c r="GY7816" s="77">
        <v>5.5966209081309407E-2</v>
      </c>
      <c r="GZ7816" s="77">
        <v>497.90427418348065</v>
      </c>
    </row>
    <row r="7817" spans="187:208" x14ac:dyDescent="0.25">
      <c r="GE7817" s="77" t="s">
        <v>422</v>
      </c>
      <c r="GF7817" s="77" t="s">
        <v>155</v>
      </c>
      <c r="GG7817" s="77" t="s">
        <v>492</v>
      </c>
      <c r="GH7817" s="77" t="s">
        <v>432</v>
      </c>
      <c r="GI7817" s="77">
        <v>2024</v>
      </c>
      <c r="GJ7817" s="77" t="s">
        <v>305</v>
      </c>
      <c r="GK7817" s="77">
        <v>233.23007680795911</v>
      </c>
      <c r="GL7817" s="77">
        <v>446.95</v>
      </c>
      <c r="GM7817" s="77">
        <v>2024</v>
      </c>
      <c r="GN7817" s="77" t="s">
        <v>175</v>
      </c>
      <c r="GO7817" s="77">
        <v>0.13250000000000001</v>
      </c>
      <c r="GP7817" s="77">
        <v>3</v>
      </c>
      <c r="GQ7817" s="77">
        <v>0</v>
      </c>
      <c r="GR7817" s="77" t="s">
        <v>423</v>
      </c>
      <c r="GS7817" s="77">
        <v>0</v>
      </c>
      <c r="GT7817" s="77">
        <v>0</v>
      </c>
      <c r="GU7817" s="77">
        <v>0</v>
      </c>
      <c r="GV7817" s="77">
        <v>0</v>
      </c>
      <c r="GW7817" s="77">
        <v>0.1527377521613833</v>
      </c>
      <c r="GX7817" s="77">
        <v>35.623037668074453</v>
      </c>
      <c r="GY7817" s="77">
        <v>0.1527377521613833</v>
      </c>
      <c r="GZ7817" s="77">
        <v>35.623037668074453</v>
      </c>
    </row>
    <row r="7818" spans="187:208" x14ac:dyDescent="0.25">
      <c r="GE7818" s="77" t="s">
        <v>425</v>
      </c>
      <c r="GF7818" s="77" t="s">
        <v>155</v>
      </c>
      <c r="GG7818" s="77" t="s">
        <v>492</v>
      </c>
      <c r="GH7818" s="77" t="s">
        <v>432</v>
      </c>
      <c r="GI7818" s="77">
        <v>2024</v>
      </c>
      <c r="GJ7818" s="77" t="s">
        <v>301</v>
      </c>
      <c r="GK7818" s="77">
        <v>8896.5159934293606</v>
      </c>
      <c r="GL7818" s="77">
        <v>446.95</v>
      </c>
      <c r="GM7818" s="77">
        <v>2024</v>
      </c>
      <c r="GN7818" s="77" t="s">
        <v>175</v>
      </c>
      <c r="GO7818" s="77">
        <v>5.3000000000000005E-2</v>
      </c>
      <c r="GP7818" s="77">
        <v>3</v>
      </c>
      <c r="GQ7818" s="77">
        <v>0</v>
      </c>
      <c r="GR7818" s="77" t="s">
        <v>423</v>
      </c>
      <c r="GS7818" s="77">
        <v>0</v>
      </c>
      <c r="GT7818" s="77">
        <v>0</v>
      </c>
      <c r="GU7818" s="77">
        <v>0</v>
      </c>
      <c r="GV7818" s="77">
        <v>0</v>
      </c>
      <c r="GW7818" s="77">
        <v>5.5966209081309407E-2</v>
      </c>
      <c r="GX7818" s="77">
        <v>497.90427418348065</v>
      </c>
      <c r="GY7818" s="77">
        <v>5.5966209081309407E-2</v>
      </c>
      <c r="GZ7818" s="77">
        <v>497.90427418348065</v>
      </c>
    </row>
    <row r="7819" spans="187:208" x14ac:dyDescent="0.25">
      <c r="GE7819" s="77" t="s">
        <v>422</v>
      </c>
      <c r="GF7819" s="77" t="s">
        <v>155</v>
      </c>
      <c r="GG7819" s="77" t="s">
        <v>492</v>
      </c>
      <c r="GH7819" s="77" t="s">
        <v>432</v>
      </c>
      <c r="GI7819" s="77">
        <v>2025</v>
      </c>
      <c r="GJ7819" s="77" t="s">
        <v>305</v>
      </c>
      <c r="GK7819" s="77">
        <v>233.23007680795911</v>
      </c>
      <c r="GL7819" s="77">
        <v>446.95</v>
      </c>
      <c r="GM7819" s="77">
        <v>2025</v>
      </c>
      <c r="GN7819" s="77" t="s">
        <v>175</v>
      </c>
      <c r="GO7819" s="77">
        <v>0.13250000000000001</v>
      </c>
      <c r="GP7819" s="77">
        <v>3</v>
      </c>
      <c r="GQ7819" s="77">
        <v>0</v>
      </c>
      <c r="GR7819" s="77" t="s">
        <v>423</v>
      </c>
      <c r="GS7819" s="77">
        <v>0</v>
      </c>
      <c r="GT7819" s="77">
        <v>0</v>
      </c>
      <c r="GU7819" s="77">
        <v>0</v>
      </c>
      <c r="GV7819" s="77">
        <v>0</v>
      </c>
      <c r="GW7819" s="77">
        <v>0</v>
      </c>
      <c r="GX7819" s="77">
        <v>0</v>
      </c>
      <c r="GY7819" s="77">
        <v>0.1527377521613833</v>
      </c>
      <c r="GZ7819" s="77">
        <v>35.623037668074453</v>
      </c>
    </row>
    <row r="7820" spans="187:208" x14ac:dyDescent="0.25">
      <c r="GE7820" s="77" t="s">
        <v>425</v>
      </c>
      <c r="GF7820" s="77" t="s">
        <v>155</v>
      </c>
      <c r="GG7820" s="77" t="s">
        <v>492</v>
      </c>
      <c r="GH7820" s="77" t="s">
        <v>432</v>
      </c>
      <c r="GI7820" s="77">
        <v>2025</v>
      </c>
      <c r="GJ7820" s="77" t="s">
        <v>301</v>
      </c>
      <c r="GK7820" s="77">
        <v>8896.5159934293606</v>
      </c>
      <c r="GL7820" s="77">
        <v>446.95</v>
      </c>
      <c r="GM7820" s="77">
        <v>2025</v>
      </c>
      <c r="GN7820" s="77" t="s">
        <v>175</v>
      </c>
      <c r="GO7820" s="77">
        <v>5.3000000000000005E-2</v>
      </c>
      <c r="GP7820" s="77">
        <v>3</v>
      </c>
      <c r="GQ7820" s="77">
        <v>0</v>
      </c>
      <c r="GR7820" s="77" t="s">
        <v>423</v>
      </c>
      <c r="GS7820" s="77">
        <v>0</v>
      </c>
      <c r="GT7820" s="77">
        <v>0</v>
      </c>
      <c r="GU7820" s="77">
        <v>0</v>
      </c>
      <c r="GV7820" s="77">
        <v>0</v>
      </c>
      <c r="GW7820" s="77">
        <v>0</v>
      </c>
      <c r="GX7820" s="77">
        <v>0</v>
      </c>
      <c r="GY7820" s="77">
        <v>5.5966209081309407E-2</v>
      </c>
      <c r="GZ7820" s="77">
        <v>497.90427418348065</v>
      </c>
    </row>
    <row r="7821" spans="187:208" x14ac:dyDescent="0.25">
      <c r="GE7821" s="77" t="s">
        <v>422</v>
      </c>
      <c r="GF7821" s="77" t="s">
        <v>155</v>
      </c>
      <c r="GG7821" s="77" t="s">
        <v>492</v>
      </c>
      <c r="GH7821" s="77" t="s">
        <v>439</v>
      </c>
      <c r="GI7821" s="77">
        <v>2021</v>
      </c>
      <c r="GJ7821" s="77" t="s">
        <v>305</v>
      </c>
      <c r="GK7821" s="77">
        <v>0.69641821681223415</v>
      </c>
      <c r="GL7821" s="77">
        <v>446.95</v>
      </c>
      <c r="GM7821" s="77">
        <v>2021</v>
      </c>
      <c r="GN7821" s="77" t="s">
        <v>175</v>
      </c>
      <c r="GO7821" s="77">
        <v>0.13250000000000001</v>
      </c>
      <c r="GP7821" s="77">
        <v>3</v>
      </c>
      <c r="GQ7821" s="77">
        <v>0</v>
      </c>
      <c r="GR7821" s="77" t="s">
        <v>423</v>
      </c>
      <c r="GS7821" s="77">
        <v>0.1527377521613833</v>
      </c>
      <c r="GT7821" s="77">
        <v>0.10636935300013951</v>
      </c>
      <c r="GU7821" s="77">
        <v>0.1527377521613833</v>
      </c>
      <c r="GV7821" s="77">
        <v>0.10636935300013951</v>
      </c>
      <c r="GW7821" s="77">
        <v>0</v>
      </c>
      <c r="GX7821" s="77">
        <v>0</v>
      </c>
      <c r="GY7821" s="77">
        <v>0</v>
      </c>
      <c r="GZ7821" s="77">
        <v>0</v>
      </c>
    </row>
    <row r="7822" spans="187:208" x14ac:dyDescent="0.25">
      <c r="GE7822" s="77" t="s">
        <v>425</v>
      </c>
      <c r="GF7822" s="77" t="s">
        <v>155</v>
      </c>
      <c r="GG7822" s="77" t="s">
        <v>492</v>
      </c>
      <c r="GH7822" s="77" t="s">
        <v>439</v>
      </c>
      <c r="GI7822" s="77">
        <v>2021</v>
      </c>
      <c r="GJ7822" s="77" t="s">
        <v>301</v>
      </c>
      <c r="GK7822" s="77">
        <v>2.9419641522810278</v>
      </c>
      <c r="GL7822" s="77">
        <v>446.95</v>
      </c>
      <c r="GM7822" s="77">
        <v>2021</v>
      </c>
      <c r="GN7822" s="77" t="s">
        <v>175</v>
      </c>
      <c r="GO7822" s="77">
        <v>5.3000000000000005E-2</v>
      </c>
      <c r="GP7822" s="77">
        <v>3</v>
      </c>
      <c r="GQ7822" s="77">
        <v>0</v>
      </c>
      <c r="GR7822" s="77" t="s">
        <v>423</v>
      </c>
      <c r="GS7822" s="77">
        <v>5.5966209081309407E-2</v>
      </c>
      <c r="GT7822" s="77">
        <v>0.16465058085627718</v>
      </c>
      <c r="GU7822" s="77">
        <v>5.5966209081309407E-2</v>
      </c>
      <c r="GV7822" s="77">
        <v>0.16465058085627718</v>
      </c>
      <c r="GW7822" s="77">
        <v>0</v>
      </c>
      <c r="GX7822" s="77">
        <v>0</v>
      </c>
      <c r="GY7822" s="77">
        <v>0</v>
      </c>
      <c r="GZ7822" s="77">
        <v>0</v>
      </c>
    </row>
    <row r="7823" spans="187:208" x14ac:dyDescent="0.25">
      <c r="GE7823" s="77" t="s">
        <v>427</v>
      </c>
      <c r="GF7823" s="77" t="s">
        <v>155</v>
      </c>
      <c r="GG7823" s="77" t="s">
        <v>492</v>
      </c>
      <c r="GH7823" s="77" t="s">
        <v>439</v>
      </c>
      <c r="GI7823" s="77">
        <v>2021</v>
      </c>
      <c r="GJ7823" s="77" t="s">
        <v>303</v>
      </c>
      <c r="GK7823" s="77">
        <v>1.6021759622082949</v>
      </c>
      <c r="GL7823" s="77">
        <v>446.95</v>
      </c>
      <c r="GM7823" s="77">
        <v>2021</v>
      </c>
      <c r="GN7823" s="77" t="s">
        <v>175</v>
      </c>
      <c r="GO7823" s="77">
        <v>5.3000000000000005E-2</v>
      </c>
      <c r="GP7823" s="77">
        <v>3</v>
      </c>
      <c r="GQ7823" s="77">
        <v>0</v>
      </c>
      <c r="GR7823" s="77" t="s">
        <v>423</v>
      </c>
      <c r="GS7823" s="77">
        <v>5.5966209081309407E-2</v>
      </c>
      <c r="GT7823" s="77">
        <v>8.9667714885997507E-2</v>
      </c>
      <c r="GU7823" s="77">
        <v>5.5966209081309407E-2</v>
      </c>
      <c r="GV7823" s="77">
        <v>8.9667714885997507E-2</v>
      </c>
      <c r="GW7823" s="77">
        <v>0</v>
      </c>
      <c r="GX7823" s="77">
        <v>0</v>
      </c>
      <c r="GY7823" s="77">
        <v>0</v>
      </c>
      <c r="GZ7823" s="77">
        <v>0</v>
      </c>
    </row>
    <row r="7824" spans="187:208" x14ac:dyDescent="0.25">
      <c r="GE7824" s="77" t="s">
        <v>422</v>
      </c>
      <c r="GF7824" s="77" t="s">
        <v>155</v>
      </c>
      <c r="GG7824" s="77" t="s">
        <v>492</v>
      </c>
      <c r="GH7824" s="77" t="s">
        <v>439</v>
      </c>
      <c r="GI7824" s="77">
        <v>2022</v>
      </c>
      <c r="GJ7824" s="77" t="s">
        <v>305</v>
      </c>
      <c r="GK7824" s="77">
        <v>0.69641821681223415</v>
      </c>
      <c r="GL7824" s="77">
        <v>446.95</v>
      </c>
      <c r="GM7824" s="77">
        <v>2022</v>
      </c>
      <c r="GN7824" s="77" t="s">
        <v>175</v>
      </c>
      <c r="GO7824" s="77">
        <v>0.13250000000000001</v>
      </c>
      <c r="GP7824" s="77">
        <v>3</v>
      </c>
      <c r="GQ7824" s="77">
        <v>0</v>
      </c>
      <c r="GR7824" s="77" t="s">
        <v>423</v>
      </c>
      <c r="GS7824" s="77">
        <v>0.1527377521613833</v>
      </c>
      <c r="GT7824" s="77">
        <v>0.10636935300013951</v>
      </c>
      <c r="GU7824" s="77">
        <v>0.1527377521613833</v>
      </c>
      <c r="GV7824" s="77">
        <v>0.10636935300013951</v>
      </c>
      <c r="GW7824" s="77">
        <v>0.1527377521613833</v>
      </c>
      <c r="GX7824" s="77">
        <v>0.10636935300013951</v>
      </c>
      <c r="GY7824" s="77">
        <v>0</v>
      </c>
      <c r="GZ7824" s="77">
        <v>0</v>
      </c>
    </row>
    <row r="7825" spans="187:208" x14ac:dyDescent="0.25">
      <c r="GE7825" s="77" t="s">
        <v>425</v>
      </c>
      <c r="GF7825" s="77" t="s">
        <v>155</v>
      </c>
      <c r="GG7825" s="77" t="s">
        <v>492</v>
      </c>
      <c r="GH7825" s="77" t="s">
        <v>439</v>
      </c>
      <c r="GI7825" s="77">
        <v>2022</v>
      </c>
      <c r="GJ7825" s="77" t="s">
        <v>301</v>
      </c>
      <c r="GK7825" s="77">
        <v>2.9419641522810278</v>
      </c>
      <c r="GL7825" s="77">
        <v>446.95</v>
      </c>
      <c r="GM7825" s="77">
        <v>2022</v>
      </c>
      <c r="GN7825" s="77" t="s">
        <v>175</v>
      </c>
      <c r="GO7825" s="77">
        <v>5.3000000000000005E-2</v>
      </c>
      <c r="GP7825" s="77">
        <v>3</v>
      </c>
      <c r="GQ7825" s="77">
        <v>0</v>
      </c>
      <c r="GR7825" s="77" t="s">
        <v>423</v>
      </c>
      <c r="GS7825" s="77">
        <v>5.5966209081309407E-2</v>
      </c>
      <c r="GT7825" s="77">
        <v>0.16465058085627718</v>
      </c>
      <c r="GU7825" s="77">
        <v>5.5966209081309407E-2</v>
      </c>
      <c r="GV7825" s="77">
        <v>0.16465058085627718</v>
      </c>
      <c r="GW7825" s="77">
        <v>5.5966209081309407E-2</v>
      </c>
      <c r="GX7825" s="77">
        <v>0.16465058085627718</v>
      </c>
      <c r="GY7825" s="77">
        <v>0</v>
      </c>
      <c r="GZ7825" s="77">
        <v>0</v>
      </c>
    </row>
    <row r="7826" spans="187:208" x14ac:dyDescent="0.25">
      <c r="GE7826" s="77" t="s">
        <v>427</v>
      </c>
      <c r="GF7826" s="77" t="s">
        <v>155</v>
      </c>
      <c r="GG7826" s="77" t="s">
        <v>492</v>
      </c>
      <c r="GH7826" s="77" t="s">
        <v>439</v>
      </c>
      <c r="GI7826" s="77">
        <v>2022</v>
      </c>
      <c r="GJ7826" s="77" t="s">
        <v>303</v>
      </c>
      <c r="GK7826" s="77">
        <v>1.6021759622082949</v>
      </c>
      <c r="GL7826" s="77">
        <v>446.95</v>
      </c>
      <c r="GM7826" s="77">
        <v>2022</v>
      </c>
      <c r="GN7826" s="77" t="s">
        <v>175</v>
      </c>
      <c r="GO7826" s="77">
        <v>5.3000000000000005E-2</v>
      </c>
      <c r="GP7826" s="77">
        <v>3</v>
      </c>
      <c r="GQ7826" s="77">
        <v>0</v>
      </c>
      <c r="GR7826" s="77" t="s">
        <v>423</v>
      </c>
      <c r="GS7826" s="77">
        <v>5.5966209081309407E-2</v>
      </c>
      <c r="GT7826" s="77">
        <v>8.9667714885997507E-2</v>
      </c>
      <c r="GU7826" s="77">
        <v>5.5966209081309407E-2</v>
      </c>
      <c r="GV7826" s="77">
        <v>8.9667714885997507E-2</v>
      </c>
      <c r="GW7826" s="77">
        <v>5.5966209081309407E-2</v>
      </c>
      <c r="GX7826" s="77">
        <v>8.9667714885997507E-2</v>
      </c>
      <c r="GY7826" s="77">
        <v>0</v>
      </c>
      <c r="GZ7826" s="77">
        <v>0</v>
      </c>
    </row>
    <row r="7827" spans="187:208" x14ac:dyDescent="0.25">
      <c r="GE7827" s="77" t="s">
        <v>422</v>
      </c>
      <c r="GF7827" s="77" t="s">
        <v>155</v>
      </c>
      <c r="GG7827" s="77" t="s">
        <v>492</v>
      </c>
      <c r="GH7827" s="77" t="s">
        <v>439</v>
      </c>
      <c r="GI7827" s="77">
        <v>2023</v>
      </c>
      <c r="GJ7827" s="77" t="s">
        <v>305</v>
      </c>
      <c r="GK7827" s="77">
        <v>0.71896016785820704</v>
      </c>
      <c r="GL7827" s="77">
        <v>446.95</v>
      </c>
      <c r="GM7827" s="77">
        <v>2023</v>
      </c>
      <c r="GN7827" s="77" t="s">
        <v>175</v>
      </c>
      <c r="GO7827" s="77">
        <v>0.13250000000000001</v>
      </c>
      <c r="GP7827" s="77">
        <v>3</v>
      </c>
      <c r="GQ7827" s="77">
        <v>0</v>
      </c>
      <c r="GR7827" s="77" t="s">
        <v>423</v>
      </c>
      <c r="GS7827" s="77">
        <v>0</v>
      </c>
      <c r="GT7827" s="77">
        <v>0</v>
      </c>
      <c r="GU7827" s="77">
        <v>0.1527377521613833</v>
      </c>
      <c r="GV7827" s="77">
        <v>0.10981235993223336</v>
      </c>
      <c r="GW7827" s="77">
        <v>0.1527377521613833</v>
      </c>
      <c r="GX7827" s="77">
        <v>0.10981235993223336</v>
      </c>
      <c r="GY7827" s="77">
        <v>0.1527377521613833</v>
      </c>
      <c r="GZ7827" s="77">
        <v>0.10981235993223336</v>
      </c>
    </row>
    <row r="7828" spans="187:208" x14ac:dyDescent="0.25">
      <c r="GE7828" s="77" t="s">
        <v>425</v>
      </c>
      <c r="GF7828" s="77" t="s">
        <v>155</v>
      </c>
      <c r="GG7828" s="77" t="s">
        <v>492</v>
      </c>
      <c r="GH7828" s="77" t="s">
        <v>439</v>
      </c>
      <c r="GI7828" s="77">
        <v>2023</v>
      </c>
      <c r="GJ7828" s="77" t="s">
        <v>301</v>
      </c>
      <c r="GK7828" s="77">
        <v>3.0714971986151189</v>
      </c>
      <c r="GL7828" s="77">
        <v>446.95</v>
      </c>
      <c r="GM7828" s="77">
        <v>2023</v>
      </c>
      <c r="GN7828" s="77" t="s">
        <v>175</v>
      </c>
      <c r="GO7828" s="77">
        <v>5.3000000000000005E-2</v>
      </c>
      <c r="GP7828" s="77">
        <v>3</v>
      </c>
      <c r="GQ7828" s="77">
        <v>0</v>
      </c>
      <c r="GR7828" s="77" t="s">
        <v>423</v>
      </c>
      <c r="GS7828" s="77">
        <v>0</v>
      </c>
      <c r="GT7828" s="77">
        <v>0</v>
      </c>
      <c r="GU7828" s="77">
        <v>5.5966209081309407E-2</v>
      </c>
      <c r="GV7828" s="77">
        <v>0.17190005441034986</v>
      </c>
      <c r="GW7828" s="77">
        <v>5.5966209081309407E-2</v>
      </c>
      <c r="GX7828" s="77">
        <v>0.17190005441034986</v>
      </c>
      <c r="GY7828" s="77">
        <v>5.5966209081309407E-2</v>
      </c>
      <c r="GZ7828" s="77">
        <v>0.17190005441034986</v>
      </c>
    </row>
    <row r="7829" spans="187:208" x14ac:dyDescent="0.25">
      <c r="GE7829" s="77" t="s">
        <v>427</v>
      </c>
      <c r="GF7829" s="77" t="s">
        <v>155</v>
      </c>
      <c r="GG7829" s="77" t="s">
        <v>492</v>
      </c>
      <c r="GH7829" s="77" t="s">
        <v>439</v>
      </c>
      <c r="GI7829" s="77">
        <v>2023</v>
      </c>
      <c r="GJ7829" s="77" t="s">
        <v>303</v>
      </c>
      <c r="GK7829" s="77">
        <v>1.6845772405344419</v>
      </c>
      <c r="GL7829" s="77">
        <v>446.95</v>
      </c>
      <c r="GM7829" s="77">
        <v>2023</v>
      </c>
      <c r="GN7829" s="77" t="s">
        <v>175</v>
      </c>
      <c r="GO7829" s="77">
        <v>5.3000000000000005E-2</v>
      </c>
      <c r="GP7829" s="77">
        <v>3</v>
      </c>
      <c r="GQ7829" s="77">
        <v>0</v>
      </c>
      <c r="GR7829" s="77" t="s">
        <v>423</v>
      </c>
      <c r="GS7829" s="77">
        <v>0</v>
      </c>
      <c r="GT7829" s="77">
        <v>0</v>
      </c>
      <c r="GU7829" s="77">
        <v>5.5966209081309407E-2</v>
      </c>
      <c r="GV7829" s="77">
        <v>9.4279402057365819E-2</v>
      </c>
      <c r="GW7829" s="77">
        <v>5.5966209081309407E-2</v>
      </c>
      <c r="GX7829" s="77">
        <v>9.4279402057365819E-2</v>
      </c>
      <c r="GY7829" s="77">
        <v>5.5966209081309407E-2</v>
      </c>
      <c r="GZ7829" s="77">
        <v>9.4279402057365819E-2</v>
      </c>
    </row>
    <row r="7830" spans="187:208" x14ac:dyDescent="0.25">
      <c r="GE7830" s="77" t="s">
        <v>422</v>
      </c>
      <c r="GF7830" s="77" t="s">
        <v>155</v>
      </c>
      <c r="GG7830" s="77" t="s">
        <v>492</v>
      </c>
      <c r="GH7830" s="77" t="s">
        <v>439</v>
      </c>
      <c r="GI7830" s="77">
        <v>2024</v>
      </c>
      <c r="GJ7830" s="77" t="s">
        <v>305</v>
      </c>
      <c r="GK7830" s="77">
        <v>0.71896016785820704</v>
      </c>
      <c r="GL7830" s="77">
        <v>446.95</v>
      </c>
      <c r="GM7830" s="77">
        <v>2024</v>
      </c>
      <c r="GN7830" s="77" t="s">
        <v>175</v>
      </c>
      <c r="GO7830" s="77">
        <v>0.13250000000000001</v>
      </c>
      <c r="GP7830" s="77">
        <v>3</v>
      </c>
      <c r="GQ7830" s="77">
        <v>0</v>
      </c>
      <c r="GR7830" s="77" t="s">
        <v>423</v>
      </c>
      <c r="GS7830" s="77">
        <v>0</v>
      </c>
      <c r="GT7830" s="77">
        <v>0</v>
      </c>
      <c r="GU7830" s="77">
        <v>0</v>
      </c>
      <c r="GV7830" s="77">
        <v>0</v>
      </c>
      <c r="GW7830" s="77">
        <v>0.1527377521613833</v>
      </c>
      <c r="GX7830" s="77">
        <v>0.10981235993223336</v>
      </c>
      <c r="GY7830" s="77">
        <v>0.1527377521613833</v>
      </c>
      <c r="GZ7830" s="77">
        <v>0.10981235993223336</v>
      </c>
    </row>
    <row r="7831" spans="187:208" x14ac:dyDescent="0.25">
      <c r="GE7831" s="77" t="s">
        <v>425</v>
      </c>
      <c r="GF7831" s="77" t="s">
        <v>155</v>
      </c>
      <c r="GG7831" s="77" t="s">
        <v>492</v>
      </c>
      <c r="GH7831" s="77" t="s">
        <v>439</v>
      </c>
      <c r="GI7831" s="77">
        <v>2024</v>
      </c>
      <c r="GJ7831" s="77" t="s">
        <v>301</v>
      </c>
      <c r="GK7831" s="77">
        <v>3.0714971986151189</v>
      </c>
      <c r="GL7831" s="77">
        <v>446.95</v>
      </c>
      <c r="GM7831" s="77">
        <v>2024</v>
      </c>
      <c r="GN7831" s="77" t="s">
        <v>175</v>
      </c>
      <c r="GO7831" s="77">
        <v>5.3000000000000005E-2</v>
      </c>
      <c r="GP7831" s="77">
        <v>3</v>
      </c>
      <c r="GQ7831" s="77">
        <v>0</v>
      </c>
      <c r="GR7831" s="77" t="s">
        <v>423</v>
      </c>
      <c r="GS7831" s="77">
        <v>0</v>
      </c>
      <c r="GT7831" s="77">
        <v>0</v>
      </c>
      <c r="GU7831" s="77">
        <v>0</v>
      </c>
      <c r="GV7831" s="77">
        <v>0</v>
      </c>
      <c r="GW7831" s="77">
        <v>5.5966209081309407E-2</v>
      </c>
      <c r="GX7831" s="77">
        <v>0.17190005441034986</v>
      </c>
      <c r="GY7831" s="77">
        <v>5.5966209081309407E-2</v>
      </c>
      <c r="GZ7831" s="77">
        <v>0.17190005441034986</v>
      </c>
    </row>
    <row r="7832" spans="187:208" x14ac:dyDescent="0.25">
      <c r="GE7832" s="77" t="s">
        <v>427</v>
      </c>
      <c r="GF7832" s="77" t="s">
        <v>155</v>
      </c>
      <c r="GG7832" s="77" t="s">
        <v>492</v>
      </c>
      <c r="GH7832" s="77" t="s">
        <v>439</v>
      </c>
      <c r="GI7832" s="77">
        <v>2024</v>
      </c>
      <c r="GJ7832" s="77" t="s">
        <v>303</v>
      </c>
      <c r="GK7832" s="77">
        <v>1.6845772405344419</v>
      </c>
      <c r="GL7832" s="77">
        <v>446.95</v>
      </c>
      <c r="GM7832" s="77">
        <v>2024</v>
      </c>
      <c r="GN7832" s="77" t="s">
        <v>175</v>
      </c>
      <c r="GO7832" s="77">
        <v>5.3000000000000005E-2</v>
      </c>
      <c r="GP7832" s="77">
        <v>3</v>
      </c>
      <c r="GQ7832" s="77">
        <v>0</v>
      </c>
      <c r="GR7832" s="77" t="s">
        <v>423</v>
      </c>
      <c r="GS7832" s="77">
        <v>0</v>
      </c>
      <c r="GT7832" s="77">
        <v>0</v>
      </c>
      <c r="GU7832" s="77">
        <v>0</v>
      </c>
      <c r="GV7832" s="77">
        <v>0</v>
      </c>
      <c r="GW7832" s="77">
        <v>5.5966209081309407E-2</v>
      </c>
      <c r="GX7832" s="77">
        <v>9.4279402057365819E-2</v>
      </c>
      <c r="GY7832" s="77">
        <v>5.5966209081309407E-2</v>
      </c>
      <c r="GZ7832" s="77">
        <v>9.4279402057365819E-2</v>
      </c>
    </row>
    <row r="7833" spans="187:208" x14ac:dyDescent="0.25">
      <c r="GE7833" s="77" t="s">
        <v>422</v>
      </c>
      <c r="GF7833" s="77" t="s">
        <v>155</v>
      </c>
      <c r="GG7833" s="77" t="s">
        <v>492</v>
      </c>
      <c r="GH7833" s="77" t="s">
        <v>439</v>
      </c>
      <c r="GI7833" s="77">
        <v>2025</v>
      </c>
      <c r="GJ7833" s="77" t="s">
        <v>305</v>
      </c>
      <c r="GK7833" s="77">
        <v>0.71896016785820704</v>
      </c>
      <c r="GL7833" s="77">
        <v>446.95</v>
      </c>
      <c r="GM7833" s="77">
        <v>2025</v>
      </c>
      <c r="GN7833" s="77" t="s">
        <v>175</v>
      </c>
      <c r="GO7833" s="77">
        <v>0.13250000000000001</v>
      </c>
      <c r="GP7833" s="77">
        <v>3</v>
      </c>
      <c r="GQ7833" s="77">
        <v>0</v>
      </c>
      <c r="GR7833" s="77" t="s">
        <v>423</v>
      </c>
      <c r="GS7833" s="77">
        <v>0</v>
      </c>
      <c r="GT7833" s="77">
        <v>0</v>
      </c>
      <c r="GU7833" s="77">
        <v>0</v>
      </c>
      <c r="GV7833" s="77">
        <v>0</v>
      </c>
      <c r="GW7833" s="77">
        <v>0</v>
      </c>
      <c r="GX7833" s="77">
        <v>0</v>
      </c>
      <c r="GY7833" s="77">
        <v>0.1527377521613833</v>
      </c>
      <c r="GZ7833" s="77">
        <v>0.10981235993223336</v>
      </c>
    </row>
    <row r="7834" spans="187:208" x14ac:dyDescent="0.25">
      <c r="GE7834" s="77" t="s">
        <v>425</v>
      </c>
      <c r="GF7834" s="77" t="s">
        <v>155</v>
      </c>
      <c r="GG7834" s="77" t="s">
        <v>492</v>
      </c>
      <c r="GH7834" s="77" t="s">
        <v>439</v>
      </c>
      <c r="GI7834" s="77">
        <v>2025</v>
      </c>
      <c r="GJ7834" s="77" t="s">
        <v>301</v>
      </c>
      <c r="GK7834" s="77">
        <v>3.0714971986151189</v>
      </c>
      <c r="GL7834" s="77">
        <v>446.95</v>
      </c>
      <c r="GM7834" s="77">
        <v>2025</v>
      </c>
      <c r="GN7834" s="77" t="s">
        <v>175</v>
      </c>
      <c r="GO7834" s="77">
        <v>5.3000000000000005E-2</v>
      </c>
      <c r="GP7834" s="77">
        <v>3</v>
      </c>
      <c r="GQ7834" s="77">
        <v>0</v>
      </c>
      <c r="GR7834" s="77" t="s">
        <v>423</v>
      </c>
      <c r="GS7834" s="77">
        <v>0</v>
      </c>
      <c r="GT7834" s="77">
        <v>0</v>
      </c>
      <c r="GU7834" s="77">
        <v>0</v>
      </c>
      <c r="GV7834" s="77">
        <v>0</v>
      </c>
      <c r="GW7834" s="77">
        <v>0</v>
      </c>
      <c r="GX7834" s="77">
        <v>0</v>
      </c>
      <c r="GY7834" s="77">
        <v>5.5966209081309407E-2</v>
      </c>
      <c r="GZ7834" s="77">
        <v>0.17190005441034986</v>
      </c>
    </row>
    <row r="7835" spans="187:208" x14ac:dyDescent="0.25">
      <c r="GE7835" s="77" t="s">
        <v>427</v>
      </c>
      <c r="GF7835" s="77" t="s">
        <v>155</v>
      </c>
      <c r="GG7835" s="77" t="s">
        <v>492</v>
      </c>
      <c r="GH7835" s="77" t="s">
        <v>439</v>
      </c>
      <c r="GI7835" s="77">
        <v>2025</v>
      </c>
      <c r="GJ7835" s="77" t="s">
        <v>303</v>
      </c>
      <c r="GK7835" s="77">
        <v>1.6845772405344419</v>
      </c>
      <c r="GL7835" s="77">
        <v>446.95</v>
      </c>
      <c r="GM7835" s="77">
        <v>2025</v>
      </c>
      <c r="GN7835" s="77" t="s">
        <v>175</v>
      </c>
      <c r="GO7835" s="77">
        <v>5.3000000000000005E-2</v>
      </c>
      <c r="GP7835" s="77">
        <v>3</v>
      </c>
      <c r="GQ7835" s="77">
        <v>0</v>
      </c>
      <c r="GR7835" s="77" t="s">
        <v>423</v>
      </c>
      <c r="GS7835" s="77">
        <v>0</v>
      </c>
      <c r="GT7835" s="77">
        <v>0</v>
      </c>
      <c r="GU7835" s="77">
        <v>0</v>
      </c>
      <c r="GV7835" s="77">
        <v>0</v>
      </c>
      <c r="GW7835" s="77">
        <v>0</v>
      </c>
      <c r="GX7835" s="77">
        <v>0</v>
      </c>
      <c r="GY7835" s="77">
        <v>5.5966209081309407E-2</v>
      </c>
      <c r="GZ7835" s="77">
        <v>9.4279402057365819E-2</v>
      </c>
    </row>
    <row r="7836" spans="187:208" x14ac:dyDescent="0.25">
      <c r="GE7836" s="77" t="s">
        <v>422</v>
      </c>
      <c r="GF7836" s="77" t="s">
        <v>155</v>
      </c>
      <c r="GG7836" s="77" t="s">
        <v>492</v>
      </c>
      <c r="GH7836" s="77" t="s">
        <v>446</v>
      </c>
      <c r="GI7836" s="77">
        <v>2021</v>
      </c>
      <c r="GJ7836" s="77" t="s">
        <v>305</v>
      </c>
      <c r="GK7836" s="77">
        <v>3.642506068395452E-2</v>
      </c>
      <c r="GL7836" s="77">
        <v>446.95</v>
      </c>
      <c r="GM7836" s="77">
        <v>2021</v>
      </c>
      <c r="GN7836" s="77" t="s">
        <v>175</v>
      </c>
      <c r="GO7836" s="77">
        <v>0.13250000000000001</v>
      </c>
      <c r="GP7836" s="77">
        <v>3</v>
      </c>
      <c r="GQ7836" s="77">
        <v>0</v>
      </c>
      <c r="GR7836" s="77" t="s">
        <v>423</v>
      </c>
      <c r="GS7836" s="77">
        <v>0.1527377521613833</v>
      </c>
      <c r="GT7836" s="77">
        <v>5.5634818912091927E-3</v>
      </c>
      <c r="GU7836" s="77">
        <v>0.1527377521613833</v>
      </c>
      <c r="GV7836" s="77">
        <v>5.5634818912091927E-3</v>
      </c>
      <c r="GW7836" s="77">
        <v>0</v>
      </c>
      <c r="GX7836" s="77">
        <v>0</v>
      </c>
      <c r="GY7836" s="77">
        <v>0</v>
      </c>
      <c r="GZ7836" s="77">
        <v>0</v>
      </c>
    </row>
    <row r="7837" spans="187:208" x14ac:dyDescent="0.25">
      <c r="GE7837" s="77" t="s">
        <v>425</v>
      </c>
      <c r="GF7837" s="77" t="s">
        <v>155</v>
      </c>
      <c r="GG7837" s="77" t="s">
        <v>492</v>
      </c>
      <c r="GH7837" s="77" t="s">
        <v>446</v>
      </c>
      <c r="GI7837" s="77">
        <v>2021</v>
      </c>
      <c r="GJ7837" s="77" t="s">
        <v>301</v>
      </c>
      <c r="GK7837" s="77">
        <v>1.5808724525431909E-3</v>
      </c>
      <c r="GL7837" s="77">
        <v>446.95</v>
      </c>
      <c r="GM7837" s="77">
        <v>2021</v>
      </c>
      <c r="GN7837" s="77" t="s">
        <v>175</v>
      </c>
      <c r="GO7837" s="77">
        <v>5.3000000000000005E-2</v>
      </c>
      <c r="GP7837" s="77">
        <v>3</v>
      </c>
      <c r="GQ7837" s="77">
        <v>0</v>
      </c>
      <c r="GR7837" s="77" t="s">
        <v>423</v>
      </c>
      <c r="GS7837" s="77">
        <v>5.5966209081309407E-2</v>
      </c>
      <c r="GT7837" s="77">
        <v>8.8475438209914613E-5</v>
      </c>
      <c r="GU7837" s="77">
        <v>5.5966209081309407E-2</v>
      </c>
      <c r="GV7837" s="77">
        <v>8.8475438209914613E-5</v>
      </c>
      <c r="GW7837" s="77">
        <v>0</v>
      </c>
      <c r="GX7837" s="77">
        <v>0</v>
      </c>
      <c r="GY7837" s="77">
        <v>0</v>
      </c>
      <c r="GZ7837" s="77">
        <v>0</v>
      </c>
    </row>
    <row r="7838" spans="187:208" x14ac:dyDescent="0.25">
      <c r="GE7838" s="77" t="s">
        <v>427</v>
      </c>
      <c r="GF7838" s="77" t="s">
        <v>155</v>
      </c>
      <c r="GG7838" s="77" t="s">
        <v>492</v>
      </c>
      <c r="GH7838" s="77" t="s">
        <v>446</v>
      </c>
      <c r="GI7838" s="77">
        <v>2021</v>
      </c>
      <c r="GJ7838" s="77" t="s">
        <v>303</v>
      </c>
      <c r="GK7838" s="77">
        <v>3.9894642198450743E-2</v>
      </c>
      <c r="GL7838" s="77">
        <v>446.95</v>
      </c>
      <c r="GM7838" s="77">
        <v>2021</v>
      </c>
      <c r="GN7838" s="77" t="s">
        <v>175</v>
      </c>
      <c r="GO7838" s="77">
        <v>5.3000000000000005E-2</v>
      </c>
      <c r="GP7838" s="77">
        <v>3</v>
      </c>
      <c r="GQ7838" s="77">
        <v>0</v>
      </c>
      <c r="GR7838" s="77" t="s">
        <v>423</v>
      </c>
      <c r="GS7838" s="77">
        <v>5.5966209081309407E-2</v>
      </c>
      <c r="GT7838" s="77">
        <v>2.2327518865025236E-3</v>
      </c>
      <c r="GU7838" s="77">
        <v>5.5966209081309407E-2</v>
      </c>
      <c r="GV7838" s="77">
        <v>2.2327518865025236E-3</v>
      </c>
      <c r="GW7838" s="77">
        <v>0</v>
      </c>
      <c r="GX7838" s="77">
        <v>0</v>
      </c>
      <c r="GY7838" s="77">
        <v>0</v>
      </c>
      <c r="GZ7838" s="77">
        <v>0</v>
      </c>
    </row>
    <row r="7839" spans="187:208" x14ac:dyDescent="0.25">
      <c r="GE7839" s="77" t="s">
        <v>422</v>
      </c>
      <c r="GF7839" s="77" t="s">
        <v>155</v>
      </c>
      <c r="GG7839" s="77" t="s">
        <v>492</v>
      </c>
      <c r="GH7839" s="77" t="s">
        <v>446</v>
      </c>
      <c r="GI7839" s="77">
        <v>2022</v>
      </c>
      <c r="GJ7839" s="77" t="s">
        <v>305</v>
      </c>
      <c r="GK7839" s="77">
        <v>3.642506068395452E-2</v>
      </c>
      <c r="GL7839" s="77">
        <v>446.95</v>
      </c>
      <c r="GM7839" s="77">
        <v>2022</v>
      </c>
      <c r="GN7839" s="77" t="s">
        <v>175</v>
      </c>
      <c r="GO7839" s="77">
        <v>0.13250000000000001</v>
      </c>
      <c r="GP7839" s="77">
        <v>3</v>
      </c>
      <c r="GQ7839" s="77">
        <v>0</v>
      </c>
      <c r="GR7839" s="77" t="s">
        <v>423</v>
      </c>
      <c r="GS7839" s="77">
        <v>0.1527377521613833</v>
      </c>
      <c r="GT7839" s="77">
        <v>5.5634818912091927E-3</v>
      </c>
      <c r="GU7839" s="77">
        <v>0.1527377521613833</v>
      </c>
      <c r="GV7839" s="77">
        <v>5.5634818912091927E-3</v>
      </c>
      <c r="GW7839" s="77">
        <v>0.1527377521613833</v>
      </c>
      <c r="GX7839" s="77">
        <v>5.5634818912091927E-3</v>
      </c>
      <c r="GY7839" s="77">
        <v>0</v>
      </c>
      <c r="GZ7839" s="77">
        <v>0</v>
      </c>
    </row>
    <row r="7840" spans="187:208" x14ac:dyDescent="0.25">
      <c r="GE7840" s="77" t="s">
        <v>425</v>
      </c>
      <c r="GF7840" s="77" t="s">
        <v>155</v>
      </c>
      <c r="GG7840" s="77" t="s">
        <v>492</v>
      </c>
      <c r="GH7840" s="77" t="s">
        <v>446</v>
      </c>
      <c r="GI7840" s="77">
        <v>2022</v>
      </c>
      <c r="GJ7840" s="77" t="s">
        <v>301</v>
      </c>
      <c r="GK7840" s="77">
        <v>1.5808724525431909E-3</v>
      </c>
      <c r="GL7840" s="77">
        <v>446.95</v>
      </c>
      <c r="GM7840" s="77">
        <v>2022</v>
      </c>
      <c r="GN7840" s="77" t="s">
        <v>175</v>
      </c>
      <c r="GO7840" s="77">
        <v>5.3000000000000005E-2</v>
      </c>
      <c r="GP7840" s="77">
        <v>3</v>
      </c>
      <c r="GQ7840" s="77">
        <v>0</v>
      </c>
      <c r="GR7840" s="77" t="s">
        <v>423</v>
      </c>
      <c r="GS7840" s="77">
        <v>5.5966209081309407E-2</v>
      </c>
      <c r="GT7840" s="77">
        <v>8.8475438209914613E-5</v>
      </c>
      <c r="GU7840" s="77">
        <v>5.5966209081309407E-2</v>
      </c>
      <c r="GV7840" s="77">
        <v>8.8475438209914613E-5</v>
      </c>
      <c r="GW7840" s="77">
        <v>5.5966209081309407E-2</v>
      </c>
      <c r="GX7840" s="77">
        <v>8.8475438209914613E-5</v>
      </c>
      <c r="GY7840" s="77">
        <v>0</v>
      </c>
      <c r="GZ7840" s="77">
        <v>0</v>
      </c>
    </row>
    <row r="7841" spans="187:208" x14ac:dyDescent="0.25">
      <c r="GE7841" s="77" t="s">
        <v>427</v>
      </c>
      <c r="GF7841" s="77" t="s">
        <v>155</v>
      </c>
      <c r="GG7841" s="77" t="s">
        <v>492</v>
      </c>
      <c r="GH7841" s="77" t="s">
        <v>446</v>
      </c>
      <c r="GI7841" s="77">
        <v>2022</v>
      </c>
      <c r="GJ7841" s="77" t="s">
        <v>303</v>
      </c>
      <c r="GK7841" s="77">
        <v>3.9894642198450743E-2</v>
      </c>
      <c r="GL7841" s="77">
        <v>446.95</v>
      </c>
      <c r="GM7841" s="77">
        <v>2022</v>
      </c>
      <c r="GN7841" s="77" t="s">
        <v>175</v>
      </c>
      <c r="GO7841" s="77">
        <v>5.3000000000000005E-2</v>
      </c>
      <c r="GP7841" s="77">
        <v>3</v>
      </c>
      <c r="GQ7841" s="77">
        <v>0</v>
      </c>
      <c r="GR7841" s="77" t="s">
        <v>423</v>
      </c>
      <c r="GS7841" s="77">
        <v>5.5966209081309407E-2</v>
      </c>
      <c r="GT7841" s="77">
        <v>2.2327518865025236E-3</v>
      </c>
      <c r="GU7841" s="77">
        <v>5.5966209081309407E-2</v>
      </c>
      <c r="GV7841" s="77">
        <v>2.2327518865025236E-3</v>
      </c>
      <c r="GW7841" s="77">
        <v>5.5966209081309407E-2</v>
      </c>
      <c r="GX7841" s="77">
        <v>2.2327518865025236E-3</v>
      </c>
      <c r="GY7841" s="77">
        <v>0</v>
      </c>
      <c r="GZ7841" s="77">
        <v>0</v>
      </c>
    </row>
    <row r="7842" spans="187:208" x14ac:dyDescent="0.25">
      <c r="GE7842" s="77" t="s">
        <v>422</v>
      </c>
      <c r="GF7842" s="77" t="s">
        <v>155</v>
      </c>
      <c r="GG7842" s="77" t="s">
        <v>492</v>
      </c>
      <c r="GH7842" s="77" t="s">
        <v>446</v>
      </c>
      <c r="GI7842" s="77">
        <v>2023</v>
      </c>
      <c r="GJ7842" s="77" t="s">
        <v>305</v>
      </c>
      <c r="GK7842" s="77">
        <v>3.7590224611390763E-2</v>
      </c>
      <c r="GL7842" s="77">
        <v>446.95</v>
      </c>
      <c r="GM7842" s="77">
        <v>2023</v>
      </c>
      <c r="GN7842" s="77" t="s">
        <v>175</v>
      </c>
      <c r="GO7842" s="77">
        <v>0.13250000000000001</v>
      </c>
      <c r="GP7842" s="77">
        <v>3</v>
      </c>
      <c r="GQ7842" s="77">
        <v>0</v>
      </c>
      <c r="GR7842" s="77" t="s">
        <v>423</v>
      </c>
      <c r="GS7842" s="77">
        <v>0</v>
      </c>
      <c r="GT7842" s="77">
        <v>0</v>
      </c>
      <c r="GU7842" s="77">
        <v>0.1527377521613833</v>
      </c>
      <c r="GV7842" s="77">
        <v>5.7414464103853332E-3</v>
      </c>
      <c r="GW7842" s="77">
        <v>0.1527377521613833</v>
      </c>
      <c r="GX7842" s="77">
        <v>5.7414464103853332E-3</v>
      </c>
      <c r="GY7842" s="77">
        <v>0.1527377521613833</v>
      </c>
      <c r="GZ7842" s="77">
        <v>5.7414464103853332E-3</v>
      </c>
    </row>
    <row r="7843" spans="187:208" x14ac:dyDescent="0.25">
      <c r="GE7843" s="77" t="s">
        <v>425</v>
      </c>
      <c r="GF7843" s="77" t="s">
        <v>155</v>
      </c>
      <c r="GG7843" s="77" t="s">
        <v>492</v>
      </c>
      <c r="GH7843" s="77" t="s">
        <v>446</v>
      </c>
      <c r="GI7843" s="77">
        <v>2023</v>
      </c>
      <c r="GJ7843" s="77" t="s">
        <v>301</v>
      </c>
      <c r="GK7843" s="77">
        <v>1.6314334115687141E-3</v>
      </c>
      <c r="GL7843" s="77">
        <v>446.95</v>
      </c>
      <c r="GM7843" s="77">
        <v>2023</v>
      </c>
      <c r="GN7843" s="77" t="s">
        <v>175</v>
      </c>
      <c r="GO7843" s="77">
        <v>5.3000000000000005E-2</v>
      </c>
      <c r="GP7843" s="77">
        <v>3</v>
      </c>
      <c r="GQ7843" s="77">
        <v>0</v>
      </c>
      <c r="GR7843" s="77" t="s">
        <v>423</v>
      </c>
      <c r="GS7843" s="77">
        <v>0</v>
      </c>
      <c r="GT7843" s="77">
        <v>0</v>
      </c>
      <c r="GU7843" s="77">
        <v>5.5966209081309407E-2</v>
      </c>
      <c r="GV7843" s="77">
        <v>9.1305143414088555E-5</v>
      </c>
      <c r="GW7843" s="77">
        <v>5.5966209081309407E-2</v>
      </c>
      <c r="GX7843" s="77">
        <v>9.1305143414088555E-5</v>
      </c>
      <c r="GY7843" s="77">
        <v>5.5966209081309407E-2</v>
      </c>
      <c r="GZ7843" s="77">
        <v>9.1305143414088555E-5</v>
      </c>
    </row>
    <row r="7844" spans="187:208" x14ac:dyDescent="0.25">
      <c r="GE7844" s="77" t="s">
        <v>427</v>
      </c>
      <c r="GF7844" s="77" t="s">
        <v>155</v>
      </c>
      <c r="GG7844" s="77" t="s">
        <v>492</v>
      </c>
      <c r="GH7844" s="77" t="s">
        <v>446</v>
      </c>
      <c r="GI7844" s="77">
        <v>2023</v>
      </c>
      <c r="GJ7844" s="77" t="s">
        <v>303</v>
      </c>
      <c r="GK7844" s="77">
        <v>4.118661101401775E-2</v>
      </c>
      <c r="GL7844" s="77">
        <v>446.95</v>
      </c>
      <c r="GM7844" s="77">
        <v>2023</v>
      </c>
      <c r="GN7844" s="77" t="s">
        <v>175</v>
      </c>
      <c r="GO7844" s="77">
        <v>5.3000000000000005E-2</v>
      </c>
      <c r="GP7844" s="77">
        <v>3</v>
      </c>
      <c r="GQ7844" s="77">
        <v>0</v>
      </c>
      <c r="GR7844" s="77" t="s">
        <v>423</v>
      </c>
      <c r="GS7844" s="77">
        <v>0</v>
      </c>
      <c r="GT7844" s="77">
        <v>0</v>
      </c>
      <c r="GU7844" s="77">
        <v>5.5966209081309407E-2</v>
      </c>
      <c r="GV7844" s="77">
        <v>2.3050584833610782E-3</v>
      </c>
      <c r="GW7844" s="77">
        <v>5.5966209081309407E-2</v>
      </c>
      <c r="GX7844" s="77">
        <v>2.3050584833610782E-3</v>
      </c>
      <c r="GY7844" s="77">
        <v>5.5966209081309407E-2</v>
      </c>
      <c r="GZ7844" s="77">
        <v>2.3050584833610782E-3</v>
      </c>
    </row>
    <row r="7845" spans="187:208" x14ac:dyDescent="0.25">
      <c r="GE7845" s="77" t="s">
        <v>422</v>
      </c>
      <c r="GF7845" s="77" t="s">
        <v>155</v>
      </c>
      <c r="GG7845" s="77" t="s">
        <v>492</v>
      </c>
      <c r="GH7845" s="77" t="s">
        <v>446</v>
      </c>
      <c r="GI7845" s="77">
        <v>2024</v>
      </c>
      <c r="GJ7845" s="77" t="s">
        <v>305</v>
      </c>
      <c r="GK7845" s="77">
        <v>3.7590224611390763E-2</v>
      </c>
      <c r="GL7845" s="77">
        <v>446.95</v>
      </c>
      <c r="GM7845" s="77">
        <v>2024</v>
      </c>
      <c r="GN7845" s="77" t="s">
        <v>175</v>
      </c>
      <c r="GO7845" s="77">
        <v>0.13250000000000001</v>
      </c>
      <c r="GP7845" s="77">
        <v>3</v>
      </c>
      <c r="GQ7845" s="77">
        <v>0</v>
      </c>
      <c r="GR7845" s="77" t="s">
        <v>423</v>
      </c>
      <c r="GS7845" s="77">
        <v>0</v>
      </c>
      <c r="GT7845" s="77">
        <v>0</v>
      </c>
      <c r="GU7845" s="77">
        <v>0</v>
      </c>
      <c r="GV7845" s="77">
        <v>0</v>
      </c>
      <c r="GW7845" s="77">
        <v>0.1527377521613833</v>
      </c>
      <c r="GX7845" s="77">
        <v>5.7414464103853332E-3</v>
      </c>
      <c r="GY7845" s="77">
        <v>0.1527377521613833</v>
      </c>
      <c r="GZ7845" s="77">
        <v>5.7414464103853332E-3</v>
      </c>
    </row>
    <row r="7846" spans="187:208" x14ac:dyDescent="0.25">
      <c r="GE7846" s="77" t="s">
        <v>425</v>
      </c>
      <c r="GF7846" s="77" t="s">
        <v>155</v>
      </c>
      <c r="GG7846" s="77" t="s">
        <v>492</v>
      </c>
      <c r="GH7846" s="77" t="s">
        <v>446</v>
      </c>
      <c r="GI7846" s="77">
        <v>2024</v>
      </c>
      <c r="GJ7846" s="77" t="s">
        <v>301</v>
      </c>
      <c r="GK7846" s="77">
        <v>1.6314334115687141E-3</v>
      </c>
      <c r="GL7846" s="77">
        <v>446.95</v>
      </c>
      <c r="GM7846" s="77">
        <v>2024</v>
      </c>
      <c r="GN7846" s="77" t="s">
        <v>175</v>
      </c>
      <c r="GO7846" s="77">
        <v>5.3000000000000005E-2</v>
      </c>
      <c r="GP7846" s="77">
        <v>3</v>
      </c>
      <c r="GQ7846" s="77">
        <v>0</v>
      </c>
      <c r="GR7846" s="77" t="s">
        <v>423</v>
      </c>
      <c r="GS7846" s="77">
        <v>0</v>
      </c>
      <c r="GT7846" s="77">
        <v>0</v>
      </c>
      <c r="GU7846" s="77">
        <v>0</v>
      </c>
      <c r="GV7846" s="77">
        <v>0</v>
      </c>
      <c r="GW7846" s="77">
        <v>5.5966209081309407E-2</v>
      </c>
      <c r="GX7846" s="77">
        <v>9.1305143414088555E-5</v>
      </c>
      <c r="GY7846" s="77">
        <v>5.5966209081309407E-2</v>
      </c>
      <c r="GZ7846" s="77">
        <v>9.1305143414088555E-5</v>
      </c>
    </row>
    <row r="7847" spans="187:208" x14ac:dyDescent="0.25">
      <c r="GE7847" s="77" t="s">
        <v>427</v>
      </c>
      <c r="GF7847" s="77" t="s">
        <v>155</v>
      </c>
      <c r="GG7847" s="77" t="s">
        <v>492</v>
      </c>
      <c r="GH7847" s="77" t="s">
        <v>446</v>
      </c>
      <c r="GI7847" s="77">
        <v>2024</v>
      </c>
      <c r="GJ7847" s="77" t="s">
        <v>303</v>
      </c>
      <c r="GK7847" s="77">
        <v>4.118661101401775E-2</v>
      </c>
      <c r="GL7847" s="77">
        <v>446.95</v>
      </c>
      <c r="GM7847" s="77">
        <v>2024</v>
      </c>
      <c r="GN7847" s="77" t="s">
        <v>175</v>
      </c>
      <c r="GO7847" s="77">
        <v>5.3000000000000005E-2</v>
      </c>
      <c r="GP7847" s="77">
        <v>3</v>
      </c>
      <c r="GQ7847" s="77">
        <v>0</v>
      </c>
      <c r="GR7847" s="77" t="s">
        <v>423</v>
      </c>
      <c r="GS7847" s="77">
        <v>0</v>
      </c>
      <c r="GT7847" s="77">
        <v>0</v>
      </c>
      <c r="GU7847" s="77">
        <v>0</v>
      </c>
      <c r="GV7847" s="77">
        <v>0</v>
      </c>
      <c r="GW7847" s="77">
        <v>5.5966209081309407E-2</v>
      </c>
      <c r="GX7847" s="77">
        <v>2.3050584833610782E-3</v>
      </c>
      <c r="GY7847" s="77">
        <v>5.5966209081309407E-2</v>
      </c>
      <c r="GZ7847" s="77">
        <v>2.3050584833610782E-3</v>
      </c>
    </row>
    <row r="7848" spans="187:208" x14ac:dyDescent="0.25">
      <c r="GE7848" s="77" t="s">
        <v>422</v>
      </c>
      <c r="GF7848" s="77" t="s">
        <v>155</v>
      </c>
      <c r="GG7848" s="77" t="s">
        <v>492</v>
      </c>
      <c r="GH7848" s="77" t="s">
        <v>446</v>
      </c>
      <c r="GI7848" s="77">
        <v>2025</v>
      </c>
      <c r="GJ7848" s="77" t="s">
        <v>305</v>
      </c>
      <c r="GK7848" s="77">
        <v>3.7590224611390763E-2</v>
      </c>
      <c r="GL7848" s="77">
        <v>446.95</v>
      </c>
      <c r="GM7848" s="77">
        <v>2025</v>
      </c>
      <c r="GN7848" s="77" t="s">
        <v>175</v>
      </c>
      <c r="GO7848" s="77">
        <v>0.13250000000000001</v>
      </c>
      <c r="GP7848" s="77">
        <v>3</v>
      </c>
      <c r="GQ7848" s="77">
        <v>0</v>
      </c>
      <c r="GR7848" s="77" t="s">
        <v>423</v>
      </c>
      <c r="GS7848" s="77">
        <v>0</v>
      </c>
      <c r="GT7848" s="77">
        <v>0</v>
      </c>
      <c r="GU7848" s="77">
        <v>0</v>
      </c>
      <c r="GV7848" s="77">
        <v>0</v>
      </c>
      <c r="GW7848" s="77">
        <v>0</v>
      </c>
      <c r="GX7848" s="77">
        <v>0</v>
      </c>
      <c r="GY7848" s="77">
        <v>0.1527377521613833</v>
      </c>
      <c r="GZ7848" s="77">
        <v>5.7414464103853332E-3</v>
      </c>
    </row>
    <row r="7849" spans="187:208" x14ac:dyDescent="0.25">
      <c r="GE7849" s="77" t="s">
        <v>425</v>
      </c>
      <c r="GF7849" s="77" t="s">
        <v>155</v>
      </c>
      <c r="GG7849" s="77" t="s">
        <v>492</v>
      </c>
      <c r="GH7849" s="77" t="s">
        <v>446</v>
      </c>
      <c r="GI7849" s="77">
        <v>2025</v>
      </c>
      <c r="GJ7849" s="77" t="s">
        <v>301</v>
      </c>
      <c r="GK7849" s="77">
        <v>1.6314334115687141E-3</v>
      </c>
      <c r="GL7849" s="77">
        <v>446.95</v>
      </c>
      <c r="GM7849" s="77">
        <v>2025</v>
      </c>
      <c r="GN7849" s="77" t="s">
        <v>175</v>
      </c>
      <c r="GO7849" s="77">
        <v>5.3000000000000005E-2</v>
      </c>
      <c r="GP7849" s="77">
        <v>3</v>
      </c>
      <c r="GQ7849" s="77">
        <v>0</v>
      </c>
      <c r="GR7849" s="77" t="s">
        <v>423</v>
      </c>
      <c r="GS7849" s="77">
        <v>0</v>
      </c>
      <c r="GT7849" s="77">
        <v>0</v>
      </c>
      <c r="GU7849" s="77">
        <v>0</v>
      </c>
      <c r="GV7849" s="77">
        <v>0</v>
      </c>
      <c r="GW7849" s="77">
        <v>0</v>
      </c>
      <c r="GX7849" s="77">
        <v>0</v>
      </c>
      <c r="GY7849" s="77">
        <v>5.5966209081309407E-2</v>
      </c>
      <c r="GZ7849" s="77">
        <v>9.1305143414088555E-5</v>
      </c>
    </row>
    <row r="7850" spans="187:208" x14ac:dyDescent="0.25">
      <c r="GE7850" s="77" t="s">
        <v>427</v>
      </c>
      <c r="GF7850" s="77" t="s">
        <v>155</v>
      </c>
      <c r="GG7850" s="77" t="s">
        <v>492</v>
      </c>
      <c r="GH7850" s="77" t="s">
        <v>446</v>
      </c>
      <c r="GI7850" s="77">
        <v>2025</v>
      </c>
      <c r="GJ7850" s="77" t="s">
        <v>303</v>
      </c>
      <c r="GK7850" s="77">
        <v>4.118661101401775E-2</v>
      </c>
      <c r="GL7850" s="77">
        <v>446.95</v>
      </c>
      <c r="GM7850" s="77">
        <v>2025</v>
      </c>
      <c r="GN7850" s="77" t="s">
        <v>175</v>
      </c>
      <c r="GO7850" s="77">
        <v>5.3000000000000005E-2</v>
      </c>
      <c r="GP7850" s="77">
        <v>3</v>
      </c>
      <c r="GQ7850" s="77">
        <v>0</v>
      </c>
      <c r="GR7850" s="77" t="s">
        <v>423</v>
      </c>
      <c r="GS7850" s="77">
        <v>0</v>
      </c>
      <c r="GT7850" s="77">
        <v>0</v>
      </c>
      <c r="GU7850" s="77">
        <v>0</v>
      </c>
      <c r="GV7850" s="77">
        <v>0</v>
      </c>
      <c r="GW7850" s="77">
        <v>0</v>
      </c>
      <c r="GX7850" s="77">
        <v>0</v>
      </c>
      <c r="GY7850" s="77">
        <v>5.5966209081309407E-2</v>
      </c>
      <c r="GZ7850" s="77">
        <v>2.3050584833610782E-3</v>
      </c>
    </row>
    <row r="7851" spans="187:208" x14ac:dyDescent="0.25">
      <c r="GE7851" s="77" t="s">
        <v>422</v>
      </c>
      <c r="GF7851" s="77" t="s">
        <v>155</v>
      </c>
      <c r="GG7851" s="77" t="s">
        <v>492</v>
      </c>
      <c r="GH7851" s="77" t="s">
        <v>453</v>
      </c>
      <c r="GI7851" s="77">
        <v>2021</v>
      </c>
      <c r="GJ7851" s="77" t="s">
        <v>305</v>
      </c>
      <c r="GK7851" s="77">
        <v>222.22942162783249</v>
      </c>
      <c r="GL7851" s="77">
        <v>446.95</v>
      </c>
      <c r="GM7851" s="77">
        <v>2021</v>
      </c>
      <c r="GN7851" s="77" t="s">
        <v>175</v>
      </c>
      <c r="GO7851" s="77">
        <v>0.13250000000000001</v>
      </c>
      <c r="GP7851" s="77">
        <v>3</v>
      </c>
      <c r="GQ7851" s="77">
        <v>0</v>
      </c>
      <c r="GR7851" s="77" t="s">
        <v>423</v>
      </c>
      <c r="GS7851" s="77">
        <v>0.1527377521613833</v>
      </c>
      <c r="GT7851" s="77">
        <v>33.942822323559433</v>
      </c>
      <c r="GU7851" s="77">
        <v>0.1527377521613833</v>
      </c>
      <c r="GV7851" s="77">
        <v>33.942822323559433</v>
      </c>
      <c r="GW7851" s="77">
        <v>0</v>
      </c>
      <c r="GX7851" s="77">
        <v>0</v>
      </c>
      <c r="GY7851" s="77">
        <v>0</v>
      </c>
      <c r="GZ7851" s="77">
        <v>0</v>
      </c>
    </row>
    <row r="7852" spans="187:208" x14ac:dyDescent="0.25">
      <c r="GE7852" s="77" t="s">
        <v>425</v>
      </c>
      <c r="GF7852" s="77" t="s">
        <v>155</v>
      </c>
      <c r="GG7852" s="77" t="s">
        <v>492</v>
      </c>
      <c r="GH7852" s="77" t="s">
        <v>453</v>
      </c>
      <c r="GI7852" s="77">
        <v>2021</v>
      </c>
      <c r="GJ7852" s="77" t="s">
        <v>301</v>
      </c>
      <c r="GK7852" s="77">
        <v>8585.72280924802</v>
      </c>
      <c r="GL7852" s="77">
        <v>446.95</v>
      </c>
      <c r="GM7852" s="77">
        <v>2021</v>
      </c>
      <c r="GN7852" s="77" t="s">
        <v>175</v>
      </c>
      <c r="GO7852" s="77">
        <v>5.3000000000000005E-2</v>
      </c>
      <c r="GP7852" s="77">
        <v>3</v>
      </c>
      <c r="GQ7852" s="77">
        <v>0</v>
      </c>
      <c r="GR7852" s="77" t="s">
        <v>423</v>
      </c>
      <c r="GS7852" s="77">
        <v>5.5966209081309407E-2</v>
      </c>
      <c r="GT7852" s="77">
        <v>480.51035785654187</v>
      </c>
      <c r="GU7852" s="77">
        <v>5.5966209081309407E-2</v>
      </c>
      <c r="GV7852" s="77">
        <v>480.51035785654187</v>
      </c>
      <c r="GW7852" s="77">
        <v>0</v>
      </c>
      <c r="GX7852" s="77">
        <v>0</v>
      </c>
      <c r="GY7852" s="77">
        <v>0</v>
      </c>
      <c r="GZ7852" s="77">
        <v>0</v>
      </c>
    </row>
    <row r="7853" spans="187:208" x14ac:dyDescent="0.25">
      <c r="GE7853" s="77" t="s">
        <v>427</v>
      </c>
      <c r="GF7853" s="77" t="s">
        <v>155</v>
      </c>
      <c r="GG7853" s="77" t="s">
        <v>492</v>
      </c>
      <c r="GH7853" s="77" t="s">
        <v>453</v>
      </c>
      <c r="GI7853" s="77">
        <v>2021</v>
      </c>
      <c r="GJ7853" s="77" t="s">
        <v>303</v>
      </c>
      <c r="GK7853" s="77">
        <v>5338.1784104567914</v>
      </c>
      <c r="GL7853" s="77">
        <v>446.95</v>
      </c>
      <c r="GM7853" s="77">
        <v>2021</v>
      </c>
      <c r="GN7853" s="77" t="s">
        <v>175</v>
      </c>
      <c r="GO7853" s="77">
        <v>5.3000000000000005E-2</v>
      </c>
      <c r="GP7853" s="77">
        <v>3</v>
      </c>
      <c r="GQ7853" s="77">
        <v>0</v>
      </c>
      <c r="GR7853" s="77" t="s">
        <v>423</v>
      </c>
      <c r="GS7853" s="77">
        <v>5.5966209081309407E-2</v>
      </c>
      <c r="GT7853" s="77">
        <v>298.75760903295668</v>
      </c>
      <c r="GU7853" s="77">
        <v>5.5966209081309407E-2</v>
      </c>
      <c r="GV7853" s="77">
        <v>298.75760903295668</v>
      </c>
      <c r="GW7853" s="77">
        <v>0</v>
      </c>
      <c r="GX7853" s="77">
        <v>0</v>
      </c>
      <c r="GY7853" s="77">
        <v>0</v>
      </c>
      <c r="GZ7853" s="77">
        <v>0</v>
      </c>
    </row>
    <row r="7854" spans="187:208" x14ac:dyDescent="0.25">
      <c r="GE7854" s="77" t="s">
        <v>422</v>
      </c>
      <c r="GF7854" s="77" t="s">
        <v>155</v>
      </c>
      <c r="GG7854" s="77" t="s">
        <v>492</v>
      </c>
      <c r="GH7854" s="77" t="s">
        <v>453</v>
      </c>
      <c r="GI7854" s="77">
        <v>2022</v>
      </c>
      <c r="GJ7854" s="77" t="s">
        <v>305</v>
      </c>
      <c r="GK7854" s="77">
        <v>222.22942162783249</v>
      </c>
      <c r="GL7854" s="77">
        <v>446.95</v>
      </c>
      <c r="GM7854" s="77">
        <v>2022</v>
      </c>
      <c r="GN7854" s="77" t="s">
        <v>175</v>
      </c>
      <c r="GO7854" s="77">
        <v>0.13250000000000001</v>
      </c>
      <c r="GP7854" s="77">
        <v>3</v>
      </c>
      <c r="GQ7854" s="77">
        <v>0</v>
      </c>
      <c r="GR7854" s="77" t="s">
        <v>423</v>
      </c>
      <c r="GS7854" s="77">
        <v>0.1527377521613833</v>
      </c>
      <c r="GT7854" s="77">
        <v>33.942822323559433</v>
      </c>
      <c r="GU7854" s="77">
        <v>0.1527377521613833</v>
      </c>
      <c r="GV7854" s="77">
        <v>33.942822323559433</v>
      </c>
      <c r="GW7854" s="77">
        <v>0.1527377521613833</v>
      </c>
      <c r="GX7854" s="77">
        <v>33.942822323559433</v>
      </c>
      <c r="GY7854" s="77">
        <v>0</v>
      </c>
      <c r="GZ7854" s="77">
        <v>0</v>
      </c>
    </row>
    <row r="7855" spans="187:208" x14ac:dyDescent="0.25">
      <c r="GE7855" s="77" t="s">
        <v>425</v>
      </c>
      <c r="GF7855" s="77" t="s">
        <v>155</v>
      </c>
      <c r="GG7855" s="77" t="s">
        <v>492</v>
      </c>
      <c r="GH7855" s="77" t="s">
        <v>453</v>
      </c>
      <c r="GI7855" s="77">
        <v>2022</v>
      </c>
      <c r="GJ7855" s="77" t="s">
        <v>301</v>
      </c>
      <c r="GK7855" s="77">
        <v>8585.72280924802</v>
      </c>
      <c r="GL7855" s="77">
        <v>446.95</v>
      </c>
      <c r="GM7855" s="77">
        <v>2022</v>
      </c>
      <c r="GN7855" s="77" t="s">
        <v>175</v>
      </c>
      <c r="GO7855" s="77">
        <v>5.3000000000000005E-2</v>
      </c>
      <c r="GP7855" s="77">
        <v>3</v>
      </c>
      <c r="GQ7855" s="77">
        <v>0</v>
      </c>
      <c r="GR7855" s="77" t="s">
        <v>423</v>
      </c>
      <c r="GS7855" s="77">
        <v>5.5966209081309407E-2</v>
      </c>
      <c r="GT7855" s="77">
        <v>480.51035785654187</v>
      </c>
      <c r="GU7855" s="77">
        <v>5.5966209081309407E-2</v>
      </c>
      <c r="GV7855" s="77">
        <v>480.51035785654187</v>
      </c>
      <c r="GW7855" s="77">
        <v>5.5966209081309407E-2</v>
      </c>
      <c r="GX7855" s="77">
        <v>480.51035785654187</v>
      </c>
      <c r="GY7855" s="77">
        <v>0</v>
      </c>
      <c r="GZ7855" s="77">
        <v>0</v>
      </c>
    </row>
    <row r="7856" spans="187:208" x14ac:dyDescent="0.25">
      <c r="GE7856" s="77" t="s">
        <v>427</v>
      </c>
      <c r="GF7856" s="77" t="s">
        <v>155</v>
      </c>
      <c r="GG7856" s="77" t="s">
        <v>492</v>
      </c>
      <c r="GH7856" s="77" t="s">
        <v>453</v>
      </c>
      <c r="GI7856" s="77">
        <v>2022</v>
      </c>
      <c r="GJ7856" s="77" t="s">
        <v>303</v>
      </c>
      <c r="GK7856" s="77">
        <v>5338.1784104567914</v>
      </c>
      <c r="GL7856" s="77">
        <v>446.95</v>
      </c>
      <c r="GM7856" s="77">
        <v>2022</v>
      </c>
      <c r="GN7856" s="77" t="s">
        <v>175</v>
      </c>
      <c r="GO7856" s="77">
        <v>5.3000000000000005E-2</v>
      </c>
      <c r="GP7856" s="77">
        <v>3</v>
      </c>
      <c r="GQ7856" s="77">
        <v>0</v>
      </c>
      <c r="GR7856" s="77" t="s">
        <v>423</v>
      </c>
      <c r="GS7856" s="77">
        <v>5.5966209081309407E-2</v>
      </c>
      <c r="GT7856" s="77">
        <v>298.75760903295668</v>
      </c>
      <c r="GU7856" s="77">
        <v>5.5966209081309407E-2</v>
      </c>
      <c r="GV7856" s="77">
        <v>298.75760903295668</v>
      </c>
      <c r="GW7856" s="77">
        <v>5.5966209081309407E-2</v>
      </c>
      <c r="GX7856" s="77">
        <v>298.75760903295668</v>
      </c>
      <c r="GY7856" s="77">
        <v>0</v>
      </c>
      <c r="GZ7856" s="77">
        <v>0</v>
      </c>
    </row>
    <row r="7857" spans="187:208" x14ac:dyDescent="0.25">
      <c r="GE7857" s="77" t="s">
        <v>422</v>
      </c>
      <c r="GF7857" s="77" t="s">
        <v>155</v>
      </c>
      <c r="GG7857" s="77" t="s">
        <v>492</v>
      </c>
      <c r="GH7857" s="77" t="s">
        <v>453</v>
      </c>
      <c r="GI7857" s="77">
        <v>2023</v>
      </c>
      <c r="GJ7857" s="77" t="s">
        <v>305</v>
      </c>
      <c r="GK7857" s="77">
        <v>233.23007680794129</v>
      </c>
      <c r="GL7857" s="77">
        <v>446.95</v>
      </c>
      <c r="GM7857" s="77">
        <v>2023</v>
      </c>
      <c r="GN7857" s="77" t="s">
        <v>175</v>
      </c>
      <c r="GO7857" s="77">
        <v>0.13250000000000001</v>
      </c>
      <c r="GP7857" s="77">
        <v>3</v>
      </c>
      <c r="GQ7857" s="77">
        <v>0</v>
      </c>
      <c r="GR7857" s="77" t="s">
        <v>423</v>
      </c>
      <c r="GS7857" s="77">
        <v>0</v>
      </c>
      <c r="GT7857" s="77">
        <v>0</v>
      </c>
      <c r="GU7857" s="77">
        <v>0.1527377521613833</v>
      </c>
      <c r="GV7857" s="77">
        <v>35.623037668071724</v>
      </c>
      <c r="GW7857" s="77">
        <v>0.1527377521613833</v>
      </c>
      <c r="GX7857" s="77">
        <v>35.623037668071724</v>
      </c>
      <c r="GY7857" s="77">
        <v>0.1527377521613833</v>
      </c>
      <c r="GZ7857" s="77">
        <v>35.623037668071724</v>
      </c>
    </row>
    <row r="7858" spans="187:208" x14ac:dyDescent="0.25">
      <c r="GE7858" s="77" t="s">
        <v>425</v>
      </c>
      <c r="GF7858" s="77" t="s">
        <v>155</v>
      </c>
      <c r="GG7858" s="77" t="s">
        <v>492</v>
      </c>
      <c r="GH7858" s="77" t="s">
        <v>453</v>
      </c>
      <c r="GI7858" s="77">
        <v>2023</v>
      </c>
      <c r="GJ7858" s="77" t="s">
        <v>301</v>
      </c>
      <c r="GK7858" s="77">
        <v>8896.5159934286712</v>
      </c>
      <c r="GL7858" s="77">
        <v>446.95</v>
      </c>
      <c r="GM7858" s="77">
        <v>2023</v>
      </c>
      <c r="GN7858" s="77" t="s">
        <v>175</v>
      </c>
      <c r="GO7858" s="77">
        <v>5.3000000000000005E-2</v>
      </c>
      <c r="GP7858" s="77">
        <v>3</v>
      </c>
      <c r="GQ7858" s="77">
        <v>0</v>
      </c>
      <c r="GR7858" s="77" t="s">
        <v>423</v>
      </c>
      <c r="GS7858" s="77">
        <v>0</v>
      </c>
      <c r="GT7858" s="77">
        <v>0</v>
      </c>
      <c r="GU7858" s="77">
        <v>5.5966209081309407E-2</v>
      </c>
      <c r="GV7858" s="77">
        <v>497.90427418344206</v>
      </c>
      <c r="GW7858" s="77">
        <v>5.5966209081309407E-2</v>
      </c>
      <c r="GX7858" s="77">
        <v>497.90427418344206</v>
      </c>
      <c r="GY7858" s="77">
        <v>5.5966209081309407E-2</v>
      </c>
      <c r="GZ7858" s="77">
        <v>497.90427418344206</v>
      </c>
    </row>
    <row r="7859" spans="187:208" x14ac:dyDescent="0.25">
      <c r="GE7859" s="77" t="s">
        <v>427</v>
      </c>
      <c r="GF7859" s="77" t="s">
        <v>155</v>
      </c>
      <c r="GG7859" s="77" t="s">
        <v>492</v>
      </c>
      <c r="GH7859" s="77" t="s">
        <v>453</v>
      </c>
      <c r="GI7859" s="77">
        <v>2023</v>
      </c>
      <c r="GJ7859" s="77" t="s">
        <v>303</v>
      </c>
      <c r="GK7859" s="77">
        <v>5534.8914862001411</v>
      </c>
      <c r="GL7859" s="77">
        <v>446.95</v>
      </c>
      <c r="GM7859" s="77">
        <v>2023</v>
      </c>
      <c r="GN7859" s="77" t="s">
        <v>175</v>
      </c>
      <c r="GO7859" s="77">
        <v>5.3000000000000005E-2</v>
      </c>
      <c r="GP7859" s="77">
        <v>3</v>
      </c>
      <c r="GQ7859" s="77">
        <v>0</v>
      </c>
      <c r="GR7859" s="77" t="s">
        <v>423</v>
      </c>
      <c r="GS7859" s="77">
        <v>0</v>
      </c>
      <c r="GT7859" s="77">
        <v>0</v>
      </c>
      <c r="GU7859" s="77">
        <v>5.5966209081309407E-2</v>
      </c>
      <c r="GV7859" s="77">
        <v>309.76689415903644</v>
      </c>
      <c r="GW7859" s="77">
        <v>5.5966209081309407E-2</v>
      </c>
      <c r="GX7859" s="77">
        <v>309.76689415903644</v>
      </c>
      <c r="GY7859" s="77">
        <v>5.5966209081309407E-2</v>
      </c>
      <c r="GZ7859" s="77">
        <v>309.76689415903644</v>
      </c>
    </row>
    <row r="7860" spans="187:208" x14ac:dyDescent="0.25">
      <c r="GE7860" s="77" t="s">
        <v>422</v>
      </c>
      <c r="GF7860" s="77" t="s">
        <v>155</v>
      </c>
      <c r="GG7860" s="77" t="s">
        <v>492</v>
      </c>
      <c r="GH7860" s="77" t="s">
        <v>453</v>
      </c>
      <c r="GI7860" s="77">
        <v>2024</v>
      </c>
      <c r="GJ7860" s="77" t="s">
        <v>305</v>
      </c>
      <c r="GK7860" s="77">
        <v>233.23007680794129</v>
      </c>
      <c r="GL7860" s="77">
        <v>446.95</v>
      </c>
      <c r="GM7860" s="77">
        <v>2024</v>
      </c>
      <c r="GN7860" s="77" t="s">
        <v>175</v>
      </c>
      <c r="GO7860" s="77">
        <v>0.13250000000000001</v>
      </c>
      <c r="GP7860" s="77">
        <v>3</v>
      </c>
      <c r="GQ7860" s="77">
        <v>0</v>
      </c>
      <c r="GR7860" s="77" t="s">
        <v>423</v>
      </c>
      <c r="GS7860" s="77">
        <v>0</v>
      </c>
      <c r="GT7860" s="77">
        <v>0</v>
      </c>
      <c r="GU7860" s="77">
        <v>0</v>
      </c>
      <c r="GV7860" s="77">
        <v>0</v>
      </c>
      <c r="GW7860" s="77">
        <v>0.1527377521613833</v>
      </c>
      <c r="GX7860" s="77">
        <v>35.623037668071724</v>
      </c>
      <c r="GY7860" s="77">
        <v>0.1527377521613833</v>
      </c>
      <c r="GZ7860" s="77">
        <v>35.623037668071724</v>
      </c>
    </row>
    <row r="7861" spans="187:208" x14ac:dyDescent="0.25">
      <c r="GE7861" s="77" t="s">
        <v>425</v>
      </c>
      <c r="GF7861" s="77" t="s">
        <v>155</v>
      </c>
      <c r="GG7861" s="77" t="s">
        <v>492</v>
      </c>
      <c r="GH7861" s="77" t="s">
        <v>453</v>
      </c>
      <c r="GI7861" s="77">
        <v>2024</v>
      </c>
      <c r="GJ7861" s="77" t="s">
        <v>301</v>
      </c>
      <c r="GK7861" s="77">
        <v>8896.5159934286712</v>
      </c>
      <c r="GL7861" s="77">
        <v>446.95</v>
      </c>
      <c r="GM7861" s="77">
        <v>2024</v>
      </c>
      <c r="GN7861" s="77" t="s">
        <v>175</v>
      </c>
      <c r="GO7861" s="77">
        <v>5.3000000000000005E-2</v>
      </c>
      <c r="GP7861" s="77">
        <v>3</v>
      </c>
      <c r="GQ7861" s="77">
        <v>0</v>
      </c>
      <c r="GR7861" s="77" t="s">
        <v>423</v>
      </c>
      <c r="GS7861" s="77">
        <v>0</v>
      </c>
      <c r="GT7861" s="77">
        <v>0</v>
      </c>
      <c r="GU7861" s="77">
        <v>0</v>
      </c>
      <c r="GV7861" s="77">
        <v>0</v>
      </c>
      <c r="GW7861" s="77">
        <v>5.5966209081309407E-2</v>
      </c>
      <c r="GX7861" s="77">
        <v>497.90427418344206</v>
      </c>
      <c r="GY7861" s="77">
        <v>5.5966209081309407E-2</v>
      </c>
      <c r="GZ7861" s="77">
        <v>497.90427418344206</v>
      </c>
    </row>
    <row r="7862" spans="187:208" x14ac:dyDescent="0.25">
      <c r="GE7862" s="77" t="s">
        <v>427</v>
      </c>
      <c r="GF7862" s="77" t="s">
        <v>155</v>
      </c>
      <c r="GG7862" s="77" t="s">
        <v>492</v>
      </c>
      <c r="GH7862" s="77" t="s">
        <v>453</v>
      </c>
      <c r="GI7862" s="77">
        <v>2024</v>
      </c>
      <c r="GJ7862" s="77" t="s">
        <v>303</v>
      </c>
      <c r="GK7862" s="77">
        <v>5534.8914862001411</v>
      </c>
      <c r="GL7862" s="77">
        <v>446.95</v>
      </c>
      <c r="GM7862" s="77">
        <v>2024</v>
      </c>
      <c r="GN7862" s="77" t="s">
        <v>175</v>
      </c>
      <c r="GO7862" s="77">
        <v>5.3000000000000005E-2</v>
      </c>
      <c r="GP7862" s="77">
        <v>3</v>
      </c>
      <c r="GQ7862" s="77">
        <v>0</v>
      </c>
      <c r="GR7862" s="77" t="s">
        <v>423</v>
      </c>
      <c r="GS7862" s="77">
        <v>0</v>
      </c>
      <c r="GT7862" s="77">
        <v>0</v>
      </c>
      <c r="GU7862" s="77">
        <v>0</v>
      </c>
      <c r="GV7862" s="77">
        <v>0</v>
      </c>
      <c r="GW7862" s="77">
        <v>5.5966209081309407E-2</v>
      </c>
      <c r="GX7862" s="77">
        <v>309.76689415903644</v>
      </c>
      <c r="GY7862" s="77">
        <v>5.5966209081309407E-2</v>
      </c>
      <c r="GZ7862" s="77">
        <v>309.76689415903644</v>
      </c>
    </row>
    <row r="7863" spans="187:208" x14ac:dyDescent="0.25">
      <c r="GE7863" s="77" t="s">
        <v>422</v>
      </c>
      <c r="GF7863" s="77" t="s">
        <v>155</v>
      </c>
      <c r="GG7863" s="77" t="s">
        <v>492</v>
      </c>
      <c r="GH7863" s="77" t="s">
        <v>453</v>
      </c>
      <c r="GI7863" s="77">
        <v>2025</v>
      </c>
      <c r="GJ7863" s="77" t="s">
        <v>305</v>
      </c>
      <c r="GK7863" s="77">
        <v>233.23007680794129</v>
      </c>
      <c r="GL7863" s="77">
        <v>446.95</v>
      </c>
      <c r="GM7863" s="77">
        <v>2025</v>
      </c>
      <c r="GN7863" s="77" t="s">
        <v>175</v>
      </c>
      <c r="GO7863" s="77">
        <v>0.13250000000000001</v>
      </c>
      <c r="GP7863" s="77">
        <v>3</v>
      </c>
      <c r="GQ7863" s="77">
        <v>0</v>
      </c>
      <c r="GR7863" s="77" t="s">
        <v>423</v>
      </c>
      <c r="GS7863" s="77">
        <v>0</v>
      </c>
      <c r="GT7863" s="77">
        <v>0</v>
      </c>
      <c r="GU7863" s="77">
        <v>0</v>
      </c>
      <c r="GV7863" s="77">
        <v>0</v>
      </c>
      <c r="GW7863" s="77">
        <v>0</v>
      </c>
      <c r="GX7863" s="77">
        <v>0</v>
      </c>
      <c r="GY7863" s="77">
        <v>0.1527377521613833</v>
      </c>
      <c r="GZ7863" s="77">
        <v>35.623037668071724</v>
      </c>
    </row>
    <row r="7864" spans="187:208" x14ac:dyDescent="0.25">
      <c r="GE7864" s="77" t="s">
        <v>425</v>
      </c>
      <c r="GF7864" s="77" t="s">
        <v>155</v>
      </c>
      <c r="GG7864" s="77" t="s">
        <v>492</v>
      </c>
      <c r="GH7864" s="77" t="s">
        <v>453</v>
      </c>
      <c r="GI7864" s="77">
        <v>2025</v>
      </c>
      <c r="GJ7864" s="77" t="s">
        <v>301</v>
      </c>
      <c r="GK7864" s="77">
        <v>8896.5159934286712</v>
      </c>
      <c r="GL7864" s="77">
        <v>446.95</v>
      </c>
      <c r="GM7864" s="77">
        <v>2025</v>
      </c>
      <c r="GN7864" s="77" t="s">
        <v>175</v>
      </c>
      <c r="GO7864" s="77">
        <v>5.3000000000000005E-2</v>
      </c>
      <c r="GP7864" s="77">
        <v>3</v>
      </c>
      <c r="GQ7864" s="77">
        <v>0</v>
      </c>
      <c r="GR7864" s="77" t="s">
        <v>423</v>
      </c>
      <c r="GS7864" s="77">
        <v>0</v>
      </c>
      <c r="GT7864" s="77">
        <v>0</v>
      </c>
      <c r="GU7864" s="77">
        <v>0</v>
      </c>
      <c r="GV7864" s="77">
        <v>0</v>
      </c>
      <c r="GW7864" s="77">
        <v>0</v>
      </c>
      <c r="GX7864" s="77">
        <v>0</v>
      </c>
      <c r="GY7864" s="77">
        <v>5.5966209081309407E-2</v>
      </c>
      <c r="GZ7864" s="77">
        <v>497.90427418344206</v>
      </c>
    </row>
    <row r="7865" spans="187:208" x14ac:dyDescent="0.25">
      <c r="GE7865" s="77" t="s">
        <v>427</v>
      </c>
      <c r="GF7865" s="77" t="s">
        <v>155</v>
      </c>
      <c r="GG7865" s="77" t="s">
        <v>492</v>
      </c>
      <c r="GH7865" s="77" t="s">
        <v>453</v>
      </c>
      <c r="GI7865" s="77">
        <v>2025</v>
      </c>
      <c r="GJ7865" s="77" t="s">
        <v>303</v>
      </c>
      <c r="GK7865" s="77">
        <v>5534.8914862001411</v>
      </c>
      <c r="GL7865" s="77">
        <v>446.95</v>
      </c>
      <c r="GM7865" s="77">
        <v>2025</v>
      </c>
      <c r="GN7865" s="77" t="s">
        <v>175</v>
      </c>
      <c r="GO7865" s="77">
        <v>5.3000000000000005E-2</v>
      </c>
      <c r="GP7865" s="77">
        <v>3</v>
      </c>
      <c r="GQ7865" s="77">
        <v>0</v>
      </c>
      <c r="GR7865" s="77" t="s">
        <v>423</v>
      </c>
      <c r="GS7865" s="77">
        <v>0</v>
      </c>
      <c r="GT7865" s="77">
        <v>0</v>
      </c>
      <c r="GU7865" s="77">
        <v>0</v>
      </c>
      <c r="GV7865" s="77">
        <v>0</v>
      </c>
      <c r="GW7865" s="77">
        <v>0</v>
      </c>
      <c r="GX7865" s="77">
        <v>0</v>
      </c>
      <c r="GY7865" s="77">
        <v>5.5966209081309407E-2</v>
      </c>
      <c r="GZ7865" s="77">
        <v>309.76689415903644</v>
      </c>
    </row>
    <row r="7866" spans="187:208" x14ac:dyDescent="0.25">
      <c r="GE7866" s="77" t="s">
        <v>422</v>
      </c>
      <c r="GF7866" s="77" t="s">
        <v>155</v>
      </c>
      <c r="GG7866" s="77" t="s">
        <v>492</v>
      </c>
      <c r="GH7866" s="77" t="s">
        <v>460</v>
      </c>
      <c r="GI7866" s="77">
        <v>2021</v>
      </c>
      <c r="GJ7866" s="77" t="s">
        <v>305</v>
      </c>
      <c r="GK7866" s="77">
        <v>222.22942162783619</v>
      </c>
      <c r="GL7866" s="77">
        <v>446.95</v>
      </c>
      <c r="GM7866" s="77">
        <v>2021</v>
      </c>
      <c r="GN7866" s="77" t="s">
        <v>175</v>
      </c>
      <c r="GO7866" s="77">
        <v>0.13250000000000001</v>
      </c>
      <c r="GP7866" s="77">
        <v>3</v>
      </c>
      <c r="GQ7866" s="77">
        <v>0</v>
      </c>
      <c r="GR7866" s="77" t="s">
        <v>423</v>
      </c>
      <c r="GS7866" s="77">
        <v>0.1527377521613833</v>
      </c>
      <c r="GT7866" s="77">
        <v>33.942822323559994</v>
      </c>
      <c r="GU7866" s="77">
        <v>0.1527377521613833</v>
      </c>
      <c r="GV7866" s="77">
        <v>33.942822323559994</v>
      </c>
      <c r="GW7866" s="77">
        <v>0</v>
      </c>
      <c r="GX7866" s="77">
        <v>0</v>
      </c>
      <c r="GY7866" s="77">
        <v>0</v>
      </c>
      <c r="GZ7866" s="77">
        <v>0</v>
      </c>
    </row>
    <row r="7867" spans="187:208" x14ac:dyDescent="0.25">
      <c r="GE7867" s="77" t="s">
        <v>425</v>
      </c>
      <c r="GF7867" s="77" t="s">
        <v>155</v>
      </c>
      <c r="GG7867" s="77" t="s">
        <v>492</v>
      </c>
      <c r="GH7867" s="77" t="s">
        <v>460</v>
      </c>
      <c r="GI7867" s="77">
        <v>2021</v>
      </c>
      <c r="GJ7867" s="77" t="s">
        <v>301</v>
      </c>
      <c r="GK7867" s="77">
        <v>8585.7228092481619</v>
      </c>
      <c r="GL7867" s="77">
        <v>446.95</v>
      </c>
      <c r="GM7867" s="77">
        <v>2021</v>
      </c>
      <c r="GN7867" s="77" t="s">
        <v>175</v>
      </c>
      <c r="GO7867" s="77">
        <v>5.3000000000000005E-2</v>
      </c>
      <c r="GP7867" s="77">
        <v>3</v>
      </c>
      <c r="GQ7867" s="77">
        <v>0</v>
      </c>
      <c r="GR7867" s="77" t="s">
        <v>423</v>
      </c>
      <c r="GS7867" s="77">
        <v>5.5966209081309407E-2</v>
      </c>
      <c r="GT7867" s="77">
        <v>480.51035785654977</v>
      </c>
      <c r="GU7867" s="77">
        <v>5.5966209081309407E-2</v>
      </c>
      <c r="GV7867" s="77">
        <v>480.51035785654977</v>
      </c>
      <c r="GW7867" s="77">
        <v>0</v>
      </c>
      <c r="GX7867" s="77">
        <v>0</v>
      </c>
      <c r="GY7867" s="77">
        <v>0</v>
      </c>
      <c r="GZ7867" s="77">
        <v>0</v>
      </c>
    </row>
    <row r="7868" spans="187:208" x14ac:dyDescent="0.25">
      <c r="GE7868" s="77" t="s">
        <v>422</v>
      </c>
      <c r="GF7868" s="77" t="s">
        <v>155</v>
      </c>
      <c r="GG7868" s="77" t="s">
        <v>492</v>
      </c>
      <c r="GH7868" s="77" t="s">
        <v>460</v>
      </c>
      <c r="GI7868" s="77">
        <v>2022</v>
      </c>
      <c r="GJ7868" s="77" t="s">
        <v>305</v>
      </c>
      <c r="GK7868" s="77">
        <v>222.22942162783619</v>
      </c>
      <c r="GL7868" s="77">
        <v>446.95</v>
      </c>
      <c r="GM7868" s="77">
        <v>2022</v>
      </c>
      <c r="GN7868" s="77" t="s">
        <v>175</v>
      </c>
      <c r="GO7868" s="77">
        <v>0.13250000000000001</v>
      </c>
      <c r="GP7868" s="77">
        <v>3</v>
      </c>
      <c r="GQ7868" s="77">
        <v>0</v>
      </c>
      <c r="GR7868" s="77" t="s">
        <v>423</v>
      </c>
      <c r="GS7868" s="77">
        <v>0.1527377521613833</v>
      </c>
      <c r="GT7868" s="77">
        <v>33.942822323559994</v>
      </c>
      <c r="GU7868" s="77">
        <v>0.1527377521613833</v>
      </c>
      <c r="GV7868" s="77">
        <v>33.942822323559994</v>
      </c>
      <c r="GW7868" s="77">
        <v>0.1527377521613833</v>
      </c>
      <c r="GX7868" s="77">
        <v>33.942822323559994</v>
      </c>
      <c r="GY7868" s="77">
        <v>0</v>
      </c>
      <c r="GZ7868" s="77">
        <v>0</v>
      </c>
    </row>
    <row r="7869" spans="187:208" x14ac:dyDescent="0.25">
      <c r="GE7869" s="77" t="s">
        <v>425</v>
      </c>
      <c r="GF7869" s="77" t="s">
        <v>155</v>
      </c>
      <c r="GG7869" s="77" t="s">
        <v>492</v>
      </c>
      <c r="GH7869" s="77" t="s">
        <v>460</v>
      </c>
      <c r="GI7869" s="77">
        <v>2022</v>
      </c>
      <c r="GJ7869" s="77" t="s">
        <v>301</v>
      </c>
      <c r="GK7869" s="77">
        <v>8585.7228092481619</v>
      </c>
      <c r="GL7869" s="77">
        <v>446.95</v>
      </c>
      <c r="GM7869" s="77">
        <v>2022</v>
      </c>
      <c r="GN7869" s="77" t="s">
        <v>175</v>
      </c>
      <c r="GO7869" s="77">
        <v>5.3000000000000005E-2</v>
      </c>
      <c r="GP7869" s="77">
        <v>3</v>
      </c>
      <c r="GQ7869" s="77">
        <v>0</v>
      </c>
      <c r="GR7869" s="77" t="s">
        <v>423</v>
      </c>
      <c r="GS7869" s="77">
        <v>5.5966209081309407E-2</v>
      </c>
      <c r="GT7869" s="77">
        <v>480.51035785654977</v>
      </c>
      <c r="GU7869" s="77">
        <v>5.5966209081309407E-2</v>
      </c>
      <c r="GV7869" s="77">
        <v>480.51035785654977</v>
      </c>
      <c r="GW7869" s="77">
        <v>5.5966209081309407E-2</v>
      </c>
      <c r="GX7869" s="77">
        <v>480.51035785654977</v>
      </c>
      <c r="GY7869" s="77">
        <v>0</v>
      </c>
      <c r="GZ7869" s="77">
        <v>0</v>
      </c>
    </row>
    <row r="7870" spans="187:208" x14ac:dyDescent="0.25">
      <c r="GE7870" s="77" t="s">
        <v>422</v>
      </c>
      <c r="GF7870" s="77" t="s">
        <v>155</v>
      </c>
      <c r="GG7870" s="77" t="s">
        <v>492</v>
      </c>
      <c r="GH7870" s="77" t="s">
        <v>460</v>
      </c>
      <c r="GI7870" s="77">
        <v>2023</v>
      </c>
      <c r="GJ7870" s="77" t="s">
        <v>305</v>
      </c>
      <c r="GK7870" s="77">
        <v>233.23007680794501</v>
      </c>
      <c r="GL7870" s="77">
        <v>446.95</v>
      </c>
      <c r="GM7870" s="77">
        <v>2023</v>
      </c>
      <c r="GN7870" s="77" t="s">
        <v>175</v>
      </c>
      <c r="GO7870" s="77">
        <v>0.13250000000000001</v>
      </c>
      <c r="GP7870" s="77">
        <v>3</v>
      </c>
      <c r="GQ7870" s="77">
        <v>0</v>
      </c>
      <c r="GR7870" s="77" t="s">
        <v>423</v>
      </c>
      <c r="GS7870" s="77">
        <v>0</v>
      </c>
      <c r="GT7870" s="77">
        <v>0</v>
      </c>
      <c r="GU7870" s="77">
        <v>0.1527377521613833</v>
      </c>
      <c r="GV7870" s="77">
        <v>35.623037668072293</v>
      </c>
      <c r="GW7870" s="77">
        <v>0.1527377521613833</v>
      </c>
      <c r="GX7870" s="77">
        <v>35.623037668072293</v>
      </c>
      <c r="GY7870" s="77">
        <v>0.1527377521613833</v>
      </c>
      <c r="GZ7870" s="77">
        <v>35.623037668072293</v>
      </c>
    </row>
    <row r="7871" spans="187:208" x14ac:dyDescent="0.25">
      <c r="GE7871" s="77" t="s">
        <v>425</v>
      </c>
      <c r="GF7871" s="77" t="s">
        <v>155</v>
      </c>
      <c r="GG7871" s="77" t="s">
        <v>492</v>
      </c>
      <c r="GH7871" s="77" t="s">
        <v>460</v>
      </c>
      <c r="GI7871" s="77">
        <v>2023</v>
      </c>
      <c r="GJ7871" s="77" t="s">
        <v>301</v>
      </c>
      <c r="GK7871" s="77">
        <v>8896.5159934288185</v>
      </c>
      <c r="GL7871" s="77">
        <v>446.95</v>
      </c>
      <c r="GM7871" s="77">
        <v>2023</v>
      </c>
      <c r="GN7871" s="77" t="s">
        <v>175</v>
      </c>
      <c r="GO7871" s="77">
        <v>5.3000000000000005E-2</v>
      </c>
      <c r="GP7871" s="77">
        <v>3</v>
      </c>
      <c r="GQ7871" s="77">
        <v>0</v>
      </c>
      <c r="GR7871" s="77" t="s">
        <v>423</v>
      </c>
      <c r="GS7871" s="77">
        <v>0</v>
      </c>
      <c r="GT7871" s="77">
        <v>0</v>
      </c>
      <c r="GU7871" s="77">
        <v>5.5966209081309407E-2</v>
      </c>
      <c r="GV7871" s="77">
        <v>497.9042741834503</v>
      </c>
      <c r="GW7871" s="77">
        <v>5.5966209081309407E-2</v>
      </c>
      <c r="GX7871" s="77">
        <v>497.9042741834503</v>
      </c>
      <c r="GY7871" s="77">
        <v>5.5966209081309407E-2</v>
      </c>
      <c r="GZ7871" s="77">
        <v>497.9042741834503</v>
      </c>
    </row>
    <row r="7872" spans="187:208" x14ac:dyDescent="0.25">
      <c r="GE7872" s="77" t="s">
        <v>422</v>
      </c>
      <c r="GF7872" s="77" t="s">
        <v>155</v>
      </c>
      <c r="GG7872" s="77" t="s">
        <v>492</v>
      </c>
      <c r="GH7872" s="77" t="s">
        <v>460</v>
      </c>
      <c r="GI7872" s="77">
        <v>2024</v>
      </c>
      <c r="GJ7872" s="77" t="s">
        <v>305</v>
      </c>
      <c r="GK7872" s="77">
        <v>233.23007680794501</v>
      </c>
      <c r="GL7872" s="77">
        <v>446.95</v>
      </c>
      <c r="GM7872" s="77">
        <v>2024</v>
      </c>
      <c r="GN7872" s="77" t="s">
        <v>175</v>
      </c>
      <c r="GO7872" s="77">
        <v>0.13250000000000001</v>
      </c>
      <c r="GP7872" s="77">
        <v>3</v>
      </c>
      <c r="GQ7872" s="77">
        <v>0</v>
      </c>
      <c r="GR7872" s="77" t="s">
        <v>423</v>
      </c>
      <c r="GS7872" s="77">
        <v>0</v>
      </c>
      <c r="GT7872" s="77">
        <v>0</v>
      </c>
      <c r="GU7872" s="77">
        <v>0</v>
      </c>
      <c r="GV7872" s="77">
        <v>0</v>
      </c>
      <c r="GW7872" s="77">
        <v>0.1527377521613833</v>
      </c>
      <c r="GX7872" s="77">
        <v>35.623037668072293</v>
      </c>
      <c r="GY7872" s="77">
        <v>0.1527377521613833</v>
      </c>
      <c r="GZ7872" s="77">
        <v>35.623037668072293</v>
      </c>
    </row>
    <row r="7873" spans="187:208" x14ac:dyDescent="0.25">
      <c r="GE7873" s="77" t="s">
        <v>425</v>
      </c>
      <c r="GF7873" s="77" t="s">
        <v>155</v>
      </c>
      <c r="GG7873" s="77" t="s">
        <v>492</v>
      </c>
      <c r="GH7873" s="77" t="s">
        <v>460</v>
      </c>
      <c r="GI7873" s="77">
        <v>2024</v>
      </c>
      <c r="GJ7873" s="77" t="s">
        <v>301</v>
      </c>
      <c r="GK7873" s="77">
        <v>8896.5159934288185</v>
      </c>
      <c r="GL7873" s="77">
        <v>446.95</v>
      </c>
      <c r="GM7873" s="77">
        <v>2024</v>
      </c>
      <c r="GN7873" s="77" t="s">
        <v>175</v>
      </c>
      <c r="GO7873" s="77">
        <v>5.3000000000000005E-2</v>
      </c>
      <c r="GP7873" s="77">
        <v>3</v>
      </c>
      <c r="GQ7873" s="77">
        <v>0</v>
      </c>
      <c r="GR7873" s="77" t="s">
        <v>423</v>
      </c>
      <c r="GS7873" s="77">
        <v>0</v>
      </c>
      <c r="GT7873" s="77">
        <v>0</v>
      </c>
      <c r="GU7873" s="77">
        <v>0</v>
      </c>
      <c r="GV7873" s="77">
        <v>0</v>
      </c>
      <c r="GW7873" s="77">
        <v>5.5966209081309407E-2</v>
      </c>
      <c r="GX7873" s="77">
        <v>497.9042741834503</v>
      </c>
      <c r="GY7873" s="77">
        <v>5.5966209081309407E-2</v>
      </c>
      <c r="GZ7873" s="77">
        <v>497.9042741834503</v>
      </c>
    </row>
    <row r="7874" spans="187:208" x14ac:dyDescent="0.25">
      <c r="GE7874" s="77" t="s">
        <v>422</v>
      </c>
      <c r="GF7874" s="77" t="s">
        <v>155</v>
      </c>
      <c r="GG7874" s="77" t="s">
        <v>492</v>
      </c>
      <c r="GH7874" s="77" t="s">
        <v>460</v>
      </c>
      <c r="GI7874" s="77">
        <v>2025</v>
      </c>
      <c r="GJ7874" s="77" t="s">
        <v>305</v>
      </c>
      <c r="GK7874" s="77">
        <v>233.23007680794501</v>
      </c>
      <c r="GL7874" s="77">
        <v>446.95</v>
      </c>
      <c r="GM7874" s="77">
        <v>2025</v>
      </c>
      <c r="GN7874" s="77" t="s">
        <v>175</v>
      </c>
      <c r="GO7874" s="77">
        <v>0.13250000000000001</v>
      </c>
      <c r="GP7874" s="77">
        <v>3</v>
      </c>
      <c r="GQ7874" s="77">
        <v>0</v>
      </c>
      <c r="GR7874" s="77" t="s">
        <v>423</v>
      </c>
      <c r="GS7874" s="77">
        <v>0</v>
      </c>
      <c r="GT7874" s="77">
        <v>0</v>
      </c>
      <c r="GU7874" s="77">
        <v>0</v>
      </c>
      <c r="GV7874" s="77">
        <v>0</v>
      </c>
      <c r="GW7874" s="77">
        <v>0</v>
      </c>
      <c r="GX7874" s="77">
        <v>0</v>
      </c>
      <c r="GY7874" s="77">
        <v>0.1527377521613833</v>
      </c>
      <c r="GZ7874" s="77">
        <v>35.623037668072293</v>
      </c>
    </row>
    <row r="7875" spans="187:208" x14ac:dyDescent="0.25">
      <c r="GE7875" s="77" t="s">
        <v>425</v>
      </c>
      <c r="GF7875" s="77" t="s">
        <v>155</v>
      </c>
      <c r="GG7875" s="77" t="s">
        <v>492</v>
      </c>
      <c r="GH7875" s="77" t="s">
        <v>460</v>
      </c>
      <c r="GI7875" s="77">
        <v>2025</v>
      </c>
      <c r="GJ7875" s="77" t="s">
        <v>301</v>
      </c>
      <c r="GK7875" s="77">
        <v>8896.5159934288185</v>
      </c>
      <c r="GL7875" s="77">
        <v>446.95</v>
      </c>
      <c r="GM7875" s="77">
        <v>2025</v>
      </c>
      <c r="GN7875" s="77" t="s">
        <v>175</v>
      </c>
      <c r="GO7875" s="77">
        <v>5.3000000000000005E-2</v>
      </c>
      <c r="GP7875" s="77">
        <v>3</v>
      </c>
      <c r="GQ7875" s="77">
        <v>0</v>
      </c>
      <c r="GR7875" s="77" t="s">
        <v>423</v>
      </c>
      <c r="GS7875" s="77">
        <v>0</v>
      </c>
      <c r="GT7875" s="77">
        <v>0</v>
      </c>
      <c r="GU7875" s="77">
        <v>0</v>
      </c>
      <c r="GV7875" s="77">
        <v>0</v>
      </c>
      <c r="GW7875" s="77">
        <v>0</v>
      </c>
      <c r="GX7875" s="77">
        <v>0</v>
      </c>
      <c r="GY7875" s="77">
        <v>5.5966209081309407E-2</v>
      </c>
      <c r="GZ7875" s="77">
        <v>497.9042741834503</v>
      </c>
    </row>
    <row r="7876" spans="187:208" x14ac:dyDescent="0.25">
      <c r="GE7876" s="77" t="s">
        <v>422</v>
      </c>
      <c r="GF7876" s="77" t="s">
        <v>155</v>
      </c>
      <c r="GG7876" s="77" t="s">
        <v>492</v>
      </c>
      <c r="GH7876" s="77" t="s">
        <v>467</v>
      </c>
      <c r="GI7876" s="77">
        <v>2021</v>
      </c>
      <c r="GJ7876" s="77" t="s">
        <v>305</v>
      </c>
      <c r="GK7876" s="77">
        <v>0.69641821681224114</v>
      </c>
      <c r="GL7876" s="77">
        <v>446.95</v>
      </c>
      <c r="GM7876" s="77">
        <v>2021</v>
      </c>
      <c r="GN7876" s="77" t="s">
        <v>175</v>
      </c>
      <c r="GO7876" s="77">
        <v>0.13250000000000001</v>
      </c>
      <c r="GP7876" s="77">
        <v>3</v>
      </c>
      <c r="GQ7876" s="77">
        <v>0</v>
      </c>
      <c r="GR7876" s="77" t="s">
        <v>423</v>
      </c>
      <c r="GS7876" s="77">
        <v>0.1527377521613833</v>
      </c>
      <c r="GT7876" s="77">
        <v>0.10636935300014058</v>
      </c>
      <c r="GU7876" s="77">
        <v>0.1527377521613833</v>
      </c>
      <c r="GV7876" s="77">
        <v>0.10636935300014058</v>
      </c>
      <c r="GW7876" s="77">
        <v>0</v>
      </c>
      <c r="GX7876" s="77">
        <v>0</v>
      </c>
      <c r="GY7876" s="77">
        <v>0</v>
      </c>
      <c r="GZ7876" s="77">
        <v>0</v>
      </c>
    </row>
    <row r="7877" spans="187:208" x14ac:dyDescent="0.25">
      <c r="GE7877" s="77" t="s">
        <v>425</v>
      </c>
      <c r="GF7877" s="77" t="s">
        <v>155</v>
      </c>
      <c r="GG7877" s="77" t="s">
        <v>492</v>
      </c>
      <c r="GH7877" s="77" t="s">
        <v>467</v>
      </c>
      <c r="GI7877" s="77">
        <v>2021</v>
      </c>
      <c r="GJ7877" s="77" t="s">
        <v>301</v>
      </c>
      <c r="GK7877" s="77">
        <v>2.9419641522810589</v>
      </c>
      <c r="GL7877" s="77">
        <v>446.95</v>
      </c>
      <c r="GM7877" s="77">
        <v>2021</v>
      </c>
      <c r="GN7877" s="77" t="s">
        <v>175</v>
      </c>
      <c r="GO7877" s="77">
        <v>5.3000000000000005E-2</v>
      </c>
      <c r="GP7877" s="77">
        <v>3</v>
      </c>
      <c r="GQ7877" s="77">
        <v>0</v>
      </c>
      <c r="GR7877" s="77" t="s">
        <v>423</v>
      </c>
      <c r="GS7877" s="77">
        <v>5.5966209081309407E-2</v>
      </c>
      <c r="GT7877" s="77">
        <v>0.16465058085627893</v>
      </c>
      <c r="GU7877" s="77">
        <v>5.5966209081309407E-2</v>
      </c>
      <c r="GV7877" s="77">
        <v>0.16465058085627893</v>
      </c>
      <c r="GW7877" s="77">
        <v>0</v>
      </c>
      <c r="GX7877" s="77">
        <v>0</v>
      </c>
      <c r="GY7877" s="77">
        <v>0</v>
      </c>
      <c r="GZ7877" s="77">
        <v>0</v>
      </c>
    </row>
    <row r="7878" spans="187:208" x14ac:dyDescent="0.25">
      <c r="GE7878" s="77" t="s">
        <v>427</v>
      </c>
      <c r="GF7878" s="77" t="s">
        <v>155</v>
      </c>
      <c r="GG7878" s="77" t="s">
        <v>492</v>
      </c>
      <c r="GH7878" s="77" t="s">
        <v>467</v>
      </c>
      <c r="GI7878" s="77">
        <v>2021</v>
      </c>
      <c r="GJ7878" s="77" t="s">
        <v>303</v>
      </c>
      <c r="GK7878" s="77">
        <v>1.6021759622083189</v>
      </c>
      <c r="GL7878" s="77">
        <v>446.95</v>
      </c>
      <c r="GM7878" s="77">
        <v>2021</v>
      </c>
      <c r="GN7878" s="77" t="s">
        <v>175</v>
      </c>
      <c r="GO7878" s="77">
        <v>5.3000000000000005E-2</v>
      </c>
      <c r="GP7878" s="77">
        <v>3</v>
      </c>
      <c r="GQ7878" s="77">
        <v>0</v>
      </c>
      <c r="GR7878" s="77" t="s">
        <v>423</v>
      </c>
      <c r="GS7878" s="77">
        <v>5.5966209081309407E-2</v>
      </c>
      <c r="GT7878" s="77">
        <v>8.9667714885998853E-2</v>
      </c>
      <c r="GU7878" s="77">
        <v>5.5966209081309407E-2</v>
      </c>
      <c r="GV7878" s="77">
        <v>8.9667714885998853E-2</v>
      </c>
      <c r="GW7878" s="77">
        <v>0</v>
      </c>
      <c r="GX7878" s="77">
        <v>0</v>
      </c>
      <c r="GY7878" s="77">
        <v>0</v>
      </c>
      <c r="GZ7878" s="77">
        <v>0</v>
      </c>
    </row>
    <row r="7879" spans="187:208" x14ac:dyDescent="0.25">
      <c r="GE7879" s="77" t="s">
        <v>422</v>
      </c>
      <c r="GF7879" s="77" t="s">
        <v>155</v>
      </c>
      <c r="GG7879" s="77" t="s">
        <v>492</v>
      </c>
      <c r="GH7879" s="77" t="s">
        <v>467</v>
      </c>
      <c r="GI7879" s="77">
        <v>2022</v>
      </c>
      <c r="GJ7879" s="77" t="s">
        <v>305</v>
      </c>
      <c r="GK7879" s="77">
        <v>0.69641821681224114</v>
      </c>
      <c r="GL7879" s="77">
        <v>446.95</v>
      </c>
      <c r="GM7879" s="77">
        <v>2022</v>
      </c>
      <c r="GN7879" s="77" t="s">
        <v>175</v>
      </c>
      <c r="GO7879" s="77">
        <v>0.13250000000000001</v>
      </c>
      <c r="GP7879" s="77">
        <v>3</v>
      </c>
      <c r="GQ7879" s="77">
        <v>0</v>
      </c>
      <c r="GR7879" s="77" t="s">
        <v>423</v>
      </c>
      <c r="GS7879" s="77">
        <v>0.1527377521613833</v>
      </c>
      <c r="GT7879" s="77">
        <v>0.10636935300014058</v>
      </c>
      <c r="GU7879" s="77">
        <v>0.1527377521613833</v>
      </c>
      <c r="GV7879" s="77">
        <v>0.10636935300014058</v>
      </c>
      <c r="GW7879" s="77">
        <v>0.1527377521613833</v>
      </c>
      <c r="GX7879" s="77">
        <v>0.10636935300014058</v>
      </c>
      <c r="GY7879" s="77">
        <v>0</v>
      </c>
      <c r="GZ7879" s="77">
        <v>0</v>
      </c>
    </row>
    <row r="7880" spans="187:208" x14ac:dyDescent="0.25">
      <c r="GE7880" s="77" t="s">
        <v>425</v>
      </c>
      <c r="GF7880" s="77" t="s">
        <v>155</v>
      </c>
      <c r="GG7880" s="77" t="s">
        <v>492</v>
      </c>
      <c r="GH7880" s="77" t="s">
        <v>467</v>
      </c>
      <c r="GI7880" s="77">
        <v>2022</v>
      </c>
      <c r="GJ7880" s="77" t="s">
        <v>301</v>
      </c>
      <c r="GK7880" s="77">
        <v>2.9419641522810589</v>
      </c>
      <c r="GL7880" s="77">
        <v>446.95</v>
      </c>
      <c r="GM7880" s="77">
        <v>2022</v>
      </c>
      <c r="GN7880" s="77" t="s">
        <v>175</v>
      </c>
      <c r="GO7880" s="77">
        <v>5.3000000000000005E-2</v>
      </c>
      <c r="GP7880" s="77">
        <v>3</v>
      </c>
      <c r="GQ7880" s="77">
        <v>0</v>
      </c>
      <c r="GR7880" s="77" t="s">
        <v>423</v>
      </c>
      <c r="GS7880" s="77">
        <v>5.5966209081309407E-2</v>
      </c>
      <c r="GT7880" s="77">
        <v>0.16465058085627893</v>
      </c>
      <c r="GU7880" s="77">
        <v>5.5966209081309407E-2</v>
      </c>
      <c r="GV7880" s="77">
        <v>0.16465058085627893</v>
      </c>
      <c r="GW7880" s="77">
        <v>5.5966209081309407E-2</v>
      </c>
      <c r="GX7880" s="77">
        <v>0.16465058085627893</v>
      </c>
      <c r="GY7880" s="77">
        <v>0</v>
      </c>
      <c r="GZ7880" s="77">
        <v>0</v>
      </c>
    </row>
    <row r="7881" spans="187:208" x14ac:dyDescent="0.25">
      <c r="GE7881" s="77" t="s">
        <v>427</v>
      </c>
      <c r="GF7881" s="77" t="s">
        <v>155</v>
      </c>
      <c r="GG7881" s="77" t="s">
        <v>492</v>
      </c>
      <c r="GH7881" s="77" t="s">
        <v>467</v>
      </c>
      <c r="GI7881" s="77">
        <v>2022</v>
      </c>
      <c r="GJ7881" s="77" t="s">
        <v>303</v>
      </c>
      <c r="GK7881" s="77">
        <v>1.6021759622083189</v>
      </c>
      <c r="GL7881" s="77">
        <v>446.95</v>
      </c>
      <c r="GM7881" s="77">
        <v>2022</v>
      </c>
      <c r="GN7881" s="77" t="s">
        <v>175</v>
      </c>
      <c r="GO7881" s="77">
        <v>5.3000000000000005E-2</v>
      </c>
      <c r="GP7881" s="77">
        <v>3</v>
      </c>
      <c r="GQ7881" s="77">
        <v>0</v>
      </c>
      <c r="GR7881" s="77" t="s">
        <v>423</v>
      </c>
      <c r="GS7881" s="77">
        <v>5.5966209081309407E-2</v>
      </c>
      <c r="GT7881" s="77">
        <v>8.9667714885998853E-2</v>
      </c>
      <c r="GU7881" s="77">
        <v>5.5966209081309407E-2</v>
      </c>
      <c r="GV7881" s="77">
        <v>8.9667714885998853E-2</v>
      </c>
      <c r="GW7881" s="77">
        <v>5.5966209081309407E-2</v>
      </c>
      <c r="GX7881" s="77">
        <v>8.9667714885998853E-2</v>
      </c>
      <c r="GY7881" s="77">
        <v>0</v>
      </c>
      <c r="GZ7881" s="77">
        <v>0</v>
      </c>
    </row>
    <row r="7882" spans="187:208" x14ac:dyDescent="0.25">
      <c r="GE7882" s="77" t="s">
        <v>422</v>
      </c>
      <c r="GF7882" s="77" t="s">
        <v>155</v>
      </c>
      <c r="GG7882" s="77" t="s">
        <v>492</v>
      </c>
      <c r="GH7882" s="77" t="s">
        <v>467</v>
      </c>
      <c r="GI7882" s="77">
        <v>2023</v>
      </c>
      <c r="GJ7882" s="77" t="s">
        <v>305</v>
      </c>
      <c r="GK7882" s="77">
        <v>0.71896016785821459</v>
      </c>
      <c r="GL7882" s="77">
        <v>446.95</v>
      </c>
      <c r="GM7882" s="77">
        <v>2023</v>
      </c>
      <c r="GN7882" s="77" t="s">
        <v>175</v>
      </c>
      <c r="GO7882" s="77">
        <v>0.13250000000000001</v>
      </c>
      <c r="GP7882" s="77">
        <v>3</v>
      </c>
      <c r="GQ7882" s="77">
        <v>0</v>
      </c>
      <c r="GR7882" s="77" t="s">
        <v>423</v>
      </c>
      <c r="GS7882" s="77">
        <v>0</v>
      </c>
      <c r="GT7882" s="77">
        <v>0</v>
      </c>
      <c r="GU7882" s="77">
        <v>0.1527377521613833</v>
      </c>
      <c r="GV7882" s="77">
        <v>0.10981235993223451</v>
      </c>
      <c r="GW7882" s="77">
        <v>0.1527377521613833</v>
      </c>
      <c r="GX7882" s="77">
        <v>0.10981235993223451</v>
      </c>
      <c r="GY7882" s="77">
        <v>0.1527377521613833</v>
      </c>
      <c r="GZ7882" s="77">
        <v>0.10981235993223451</v>
      </c>
    </row>
    <row r="7883" spans="187:208" x14ac:dyDescent="0.25">
      <c r="GE7883" s="77" t="s">
        <v>425</v>
      </c>
      <c r="GF7883" s="77" t="s">
        <v>155</v>
      </c>
      <c r="GG7883" s="77" t="s">
        <v>492</v>
      </c>
      <c r="GH7883" s="77" t="s">
        <v>467</v>
      </c>
      <c r="GI7883" s="77">
        <v>2023</v>
      </c>
      <c r="GJ7883" s="77" t="s">
        <v>301</v>
      </c>
      <c r="GK7883" s="77">
        <v>3.0714971986151469</v>
      </c>
      <c r="GL7883" s="77">
        <v>446.95</v>
      </c>
      <c r="GM7883" s="77">
        <v>2023</v>
      </c>
      <c r="GN7883" s="77" t="s">
        <v>175</v>
      </c>
      <c r="GO7883" s="77">
        <v>5.3000000000000005E-2</v>
      </c>
      <c r="GP7883" s="77">
        <v>3</v>
      </c>
      <c r="GQ7883" s="77">
        <v>0</v>
      </c>
      <c r="GR7883" s="77" t="s">
        <v>423</v>
      </c>
      <c r="GS7883" s="77">
        <v>0</v>
      </c>
      <c r="GT7883" s="77">
        <v>0</v>
      </c>
      <c r="GU7883" s="77">
        <v>5.5966209081309407E-2</v>
      </c>
      <c r="GV7883" s="77">
        <v>0.17190005441035144</v>
      </c>
      <c r="GW7883" s="77">
        <v>5.5966209081309407E-2</v>
      </c>
      <c r="GX7883" s="77">
        <v>0.17190005441035144</v>
      </c>
      <c r="GY7883" s="77">
        <v>5.5966209081309407E-2</v>
      </c>
      <c r="GZ7883" s="77">
        <v>0.17190005441035144</v>
      </c>
    </row>
    <row r="7884" spans="187:208" x14ac:dyDescent="0.25">
      <c r="GE7884" s="77" t="s">
        <v>427</v>
      </c>
      <c r="GF7884" s="77" t="s">
        <v>155</v>
      </c>
      <c r="GG7884" s="77" t="s">
        <v>492</v>
      </c>
      <c r="GH7884" s="77" t="s">
        <v>467</v>
      </c>
      <c r="GI7884" s="77">
        <v>2023</v>
      </c>
      <c r="GJ7884" s="77" t="s">
        <v>303</v>
      </c>
      <c r="GK7884" s="77">
        <v>1.684577240534475</v>
      </c>
      <c r="GL7884" s="77">
        <v>446.95</v>
      </c>
      <c r="GM7884" s="77">
        <v>2023</v>
      </c>
      <c r="GN7884" s="77" t="s">
        <v>175</v>
      </c>
      <c r="GO7884" s="77">
        <v>5.3000000000000005E-2</v>
      </c>
      <c r="GP7884" s="77">
        <v>3</v>
      </c>
      <c r="GQ7884" s="77">
        <v>0</v>
      </c>
      <c r="GR7884" s="77" t="s">
        <v>423</v>
      </c>
      <c r="GS7884" s="77">
        <v>0</v>
      </c>
      <c r="GT7884" s="77">
        <v>0</v>
      </c>
      <c r="GU7884" s="77">
        <v>5.5966209081309407E-2</v>
      </c>
      <c r="GV7884" s="77">
        <v>9.4279402057367678E-2</v>
      </c>
      <c r="GW7884" s="77">
        <v>5.5966209081309407E-2</v>
      </c>
      <c r="GX7884" s="77">
        <v>9.4279402057367678E-2</v>
      </c>
      <c r="GY7884" s="77">
        <v>5.5966209081309407E-2</v>
      </c>
      <c r="GZ7884" s="77">
        <v>9.4279402057367678E-2</v>
      </c>
    </row>
    <row r="7885" spans="187:208" x14ac:dyDescent="0.25">
      <c r="GE7885" s="77" t="s">
        <v>422</v>
      </c>
      <c r="GF7885" s="77" t="s">
        <v>155</v>
      </c>
      <c r="GG7885" s="77" t="s">
        <v>492</v>
      </c>
      <c r="GH7885" s="77" t="s">
        <v>467</v>
      </c>
      <c r="GI7885" s="77">
        <v>2024</v>
      </c>
      <c r="GJ7885" s="77" t="s">
        <v>305</v>
      </c>
      <c r="GK7885" s="77">
        <v>0.71896016785821459</v>
      </c>
      <c r="GL7885" s="77">
        <v>446.95</v>
      </c>
      <c r="GM7885" s="77">
        <v>2024</v>
      </c>
      <c r="GN7885" s="77" t="s">
        <v>175</v>
      </c>
      <c r="GO7885" s="77">
        <v>0.13250000000000001</v>
      </c>
      <c r="GP7885" s="77">
        <v>3</v>
      </c>
      <c r="GQ7885" s="77">
        <v>0</v>
      </c>
      <c r="GR7885" s="77" t="s">
        <v>423</v>
      </c>
      <c r="GS7885" s="77">
        <v>0</v>
      </c>
      <c r="GT7885" s="77">
        <v>0</v>
      </c>
      <c r="GU7885" s="77">
        <v>0</v>
      </c>
      <c r="GV7885" s="77">
        <v>0</v>
      </c>
      <c r="GW7885" s="77">
        <v>0.1527377521613833</v>
      </c>
      <c r="GX7885" s="77">
        <v>0.10981235993223451</v>
      </c>
      <c r="GY7885" s="77">
        <v>0.1527377521613833</v>
      </c>
      <c r="GZ7885" s="77">
        <v>0.10981235993223451</v>
      </c>
    </row>
    <row r="7886" spans="187:208" x14ac:dyDescent="0.25">
      <c r="GE7886" s="77" t="s">
        <v>425</v>
      </c>
      <c r="GF7886" s="77" t="s">
        <v>155</v>
      </c>
      <c r="GG7886" s="77" t="s">
        <v>492</v>
      </c>
      <c r="GH7886" s="77" t="s">
        <v>467</v>
      </c>
      <c r="GI7886" s="77">
        <v>2024</v>
      </c>
      <c r="GJ7886" s="77" t="s">
        <v>301</v>
      </c>
      <c r="GK7886" s="77">
        <v>3.0714971986151469</v>
      </c>
      <c r="GL7886" s="77">
        <v>446.95</v>
      </c>
      <c r="GM7886" s="77">
        <v>2024</v>
      </c>
      <c r="GN7886" s="77" t="s">
        <v>175</v>
      </c>
      <c r="GO7886" s="77">
        <v>5.3000000000000005E-2</v>
      </c>
      <c r="GP7886" s="77">
        <v>3</v>
      </c>
      <c r="GQ7886" s="77">
        <v>0</v>
      </c>
      <c r="GR7886" s="77" t="s">
        <v>423</v>
      </c>
      <c r="GS7886" s="77">
        <v>0</v>
      </c>
      <c r="GT7886" s="77">
        <v>0</v>
      </c>
      <c r="GU7886" s="77">
        <v>0</v>
      </c>
      <c r="GV7886" s="77">
        <v>0</v>
      </c>
      <c r="GW7886" s="77">
        <v>5.5966209081309407E-2</v>
      </c>
      <c r="GX7886" s="77">
        <v>0.17190005441035144</v>
      </c>
      <c r="GY7886" s="77">
        <v>5.5966209081309407E-2</v>
      </c>
      <c r="GZ7886" s="77">
        <v>0.17190005441035144</v>
      </c>
    </row>
    <row r="7887" spans="187:208" x14ac:dyDescent="0.25">
      <c r="GE7887" s="77" t="s">
        <v>427</v>
      </c>
      <c r="GF7887" s="77" t="s">
        <v>155</v>
      </c>
      <c r="GG7887" s="77" t="s">
        <v>492</v>
      </c>
      <c r="GH7887" s="77" t="s">
        <v>467</v>
      </c>
      <c r="GI7887" s="77">
        <v>2024</v>
      </c>
      <c r="GJ7887" s="77" t="s">
        <v>303</v>
      </c>
      <c r="GK7887" s="77">
        <v>1.684577240534475</v>
      </c>
      <c r="GL7887" s="77">
        <v>446.95</v>
      </c>
      <c r="GM7887" s="77">
        <v>2024</v>
      </c>
      <c r="GN7887" s="77" t="s">
        <v>175</v>
      </c>
      <c r="GO7887" s="77">
        <v>5.3000000000000005E-2</v>
      </c>
      <c r="GP7887" s="77">
        <v>3</v>
      </c>
      <c r="GQ7887" s="77">
        <v>0</v>
      </c>
      <c r="GR7887" s="77" t="s">
        <v>423</v>
      </c>
      <c r="GS7887" s="77">
        <v>0</v>
      </c>
      <c r="GT7887" s="77">
        <v>0</v>
      </c>
      <c r="GU7887" s="77">
        <v>0</v>
      </c>
      <c r="GV7887" s="77">
        <v>0</v>
      </c>
      <c r="GW7887" s="77">
        <v>5.5966209081309407E-2</v>
      </c>
      <c r="GX7887" s="77">
        <v>9.4279402057367678E-2</v>
      </c>
      <c r="GY7887" s="77">
        <v>5.5966209081309407E-2</v>
      </c>
      <c r="GZ7887" s="77">
        <v>9.4279402057367678E-2</v>
      </c>
    </row>
    <row r="7888" spans="187:208" x14ac:dyDescent="0.25">
      <c r="GE7888" s="77" t="s">
        <v>422</v>
      </c>
      <c r="GF7888" s="77" t="s">
        <v>155</v>
      </c>
      <c r="GG7888" s="77" t="s">
        <v>492</v>
      </c>
      <c r="GH7888" s="77" t="s">
        <v>467</v>
      </c>
      <c r="GI7888" s="77">
        <v>2025</v>
      </c>
      <c r="GJ7888" s="77" t="s">
        <v>305</v>
      </c>
      <c r="GK7888" s="77">
        <v>0.71896016785821459</v>
      </c>
      <c r="GL7888" s="77">
        <v>446.95</v>
      </c>
      <c r="GM7888" s="77">
        <v>2025</v>
      </c>
      <c r="GN7888" s="77" t="s">
        <v>175</v>
      </c>
      <c r="GO7888" s="77">
        <v>0.13250000000000001</v>
      </c>
      <c r="GP7888" s="77">
        <v>3</v>
      </c>
      <c r="GQ7888" s="77">
        <v>0</v>
      </c>
      <c r="GR7888" s="77" t="s">
        <v>423</v>
      </c>
      <c r="GS7888" s="77">
        <v>0</v>
      </c>
      <c r="GT7888" s="77">
        <v>0</v>
      </c>
      <c r="GU7888" s="77">
        <v>0</v>
      </c>
      <c r="GV7888" s="77">
        <v>0</v>
      </c>
      <c r="GW7888" s="77">
        <v>0</v>
      </c>
      <c r="GX7888" s="77">
        <v>0</v>
      </c>
      <c r="GY7888" s="77">
        <v>0.1527377521613833</v>
      </c>
      <c r="GZ7888" s="77">
        <v>0.10981235993223451</v>
      </c>
    </row>
    <row r="7889" spans="187:208" x14ac:dyDescent="0.25">
      <c r="GE7889" s="77" t="s">
        <v>425</v>
      </c>
      <c r="GF7889" s="77" t="s">
        <v>155</v>
      </c>
      <c r="GG7889" s="77" t="s">
        <v>492</v>
      </c>
      <c r="GH7889" s="77" t="s">
        <v>467</v>
      </c>
      <c r="GI7889" s="77">
        <v>2025</v>
      </c>
      <c r="GJ7889" s="77" t="s">
        <v>301</v>
      </c>
      <c r="GK7889" s="77">
        <v>3.0714971986151469</v>
      </c>
      <c r="GL7889" s="77">
        <v>446.95</v>
      </c>
      <c r="GM7889" s="77">
        <v>2025</v>
      </c>
      <c r="GN7889" s="77" t="s">
        <v>175</v>
      </c>
      <c r="GO7889" s="77">
        <v>5.3000000000000005E-2</v>
      </c>
      <c r="GP7889" s="77">
        <v>3</v>
      </c>
      <c r="GQ7889" s="77">
        <v>0</v>
      </c>
      <c r="GR7889" s="77" t="s">
        <v>423</v>
      </c>
      <c r="GS7889" s="77">
        <v>0</v>
      </c>
      <c r="GT7889" s="77">
        <v>0</v>
      </c>
      <c r="GU7889" s="77">
        <v>0</v>
      </c>
      <c r="GV7889" s="77">
        <v>0</v>
      </c>
      <c r="GW7889" s="77">
        <v>0</v>
      </c>
      <c r="GX7889" s="77">
        <v>0</v>
      </c>
      <c r="GY7889" s="77">
        <v>5.5966209081309407E-2</v>
      </c>
      <c r="GZ7889" s="77">
        <v>0.17190005441035144</v>
      </c>
    </row>
    <row r="7890" spans="187:208" x14ac:dyDescent="0.25">
      <c r="GE7890" s="77" t="s">
        <v>427</v>
      </c>
      <c r="GF7890" s="77" t="s">
        <v>155</v>
      </c>
      <c r="GG7890" s="77" t="s">
        <v>492</v>
      </c>
      <c r="GH7890" s="77" t="s">
        <v>467</v>
      </c>
      <c r="GI7890" s="77">
        <v>2025</v>
      </c>
      <c r="GJ7890" s="77" t="s">
        <v>303</v>
      </c>
      <c r="GK7890" s="77">
        <v>1.684577240534475</v>
      </c>
      <c r="GL7890" s="77">
        <v>446.95</v>
      </c>
      <c r="GM7890" s="77">
        <v>2025</v>
      </c>
      <c r="GN7890" s="77" t="s">
        <v>175</v>
      </c>
      <c r="GO7890" s="77">
        <v>5.3000000000000005E-2</v>
      </c>
      <c r="GP7890" s="77">
        <v>3</v>
      </c>
      <c r="GQ7890" s="77">
        <v>0</v>
      </c>
      <c r="GR7890" s="77" t="s">
        <v>423</v>
      </c>
      <c r="GS7890" s="77">
        <v>0</v>
      </c>
      <c r="GT7890" s="77">
        <v>0</v>
      </c>
      <c r="GU7890" s="77">
        <v>0</v>
      </c>
      <c r="GV7890" s="77">
        <v>0</v>
      </c>
      <c r="GW7890" s="77">
        <v>0</v>
      </c>
      <c r="GX7890" s="77">
        <v>0</v>
      </c>
      <c r="GY7890" s="77">
        <v>5.5966209081309407E-2</v>
      </c>
      <c r="GZ7890" s="77">
        <v>9.4279402057367678E-2</v>
      </c>
    </row>
    <row r="7891" spans="187:208" x14ac:dyDescent="0.25">
      <c r="GE7891" s="77" t="s">
        <v>422</v>
      </c>
      <c r="GF7891" s="77" t="s">
        <v>155</v>
      </c>
      <c r="GG7891" s="77" t="s">
        <v>492</v>
      </c>
      <c r="GH7891" s="77" t="s">
        <v>474</v>
      </c>
      <c r="GI7891" s="77">
        <v>2021</v>
      </c>
      <c r="GJ7891" s="77" t="s">
        <v>305</v>
      </c>
      <c r="GK7891" s="77">
        <v>3.6425060683953243E-2</v>
      </c>
      <c r="GL7891" s="77">
        <v>446.95</v>
      </c>
      <c r="GM7891" s="77">
        <v>2021</v>
      </c>
      <c r="GN7891" s="77" t="s">
        <v>175</v>
      </c>
      <c r="GO7891" s="77">
        <v>0.13250000000000001</v>
      </c>
      <c r="GP7891" s="77">
        <v>3</v>
      </c>
      <c r="GQ7891" s="77">
        <v>0</v>
      </c>
      <c r="GR7891" s="77" t="s">
        <v>423</v>
      </c>
      <c r="GS7891" s="77">
        <v>0.1527377521613833</v>
      </c>
      <c r="GT7891" s="77">
        <v>5.5634818912089976E-3</v>
      </c>
      <c r="GU7891" s="77">
        <v>0.1527377521613833</v>
      </c>
      <c r="GV7891" s="77">
        <v>5.5634818912089976E-3</v>
      </c>
      <c r="GW7891" s="77">
        <v>0</v>
      </c>
      <c r="GX7891" s="77">
        <v>0</v>
      </c>
      <c r="GY7891" s="77">
        <v>0</v>
      </c>
      <c r="GZ7891" s="77">
        <v>0</v>
      </c>
    </row>
    <row r="7892" spans="187:208" x14ac:dyDescent="0.25">
      <c r="GE7892" s="77" t="s">
        <v>425</v>
      </c>
      <c r="GF7892" s="77" t="s">
        <v>155</v>
      </c>
      <c r="GG7892" s="77" t="s">
        <v>492</v>
      </c>
      <c r="GH7892" s="77" t="s">
        <v>474</v>
      </c>
      <c r="GI7892" s="77">
        <v>2021</v>
      </c>
      <c r="GJ7892" s="77" t="s">
        <v>301</v>
      </c>
      <c r="GK7892" s="77">
        <v>1.580872452543269E-3</v>
      </c>
      <c r="GL7892" s="77">
        <v>446.95</v>
      </c>
      <c r="GM7892" s="77">
        <v>2021</v>
      </c>
      <c r="GN7892" s="77" t="s">
        <v>175</v>
      </c>
      <c r="GO7892" s="77">
        <v>5.3000000000000005E-2</v>
      </c>
      <c r="GP7892" s="77">
        <v>3</v>
      </c>
      <c r="GQ7892" s="77">
        <v>0</v>
      </c>
      <c r="GR7892" s="77" t="s">
        <v>423</v>
      </c>
      <c r="GS7892" s="77">
        <v>5.5966209081309407E-2</v>
      </c>
      <c r="GT7892" s="77">
        <v>8.8475438209918977E-5</v>
      </c>
      <c r="GU7892" s="77">
        <v>5.5966209081309407E-2</v>
      </c>
      <c r="GV7892" s="77">
        <v>8.8475438209918977E-5</v>
      </c>
      <c r="GW7892" s="77">
        <v>0</v>
      </c>
      <c r="GX7892" s="77">
        <v>0</v>
      </c>
      <c r="GY7892" s="77">
        <v>0</v>
      </c>
      <c r="GZ7892" s="77">
        <v>0</v>
      </c>
    </row>
    <row r="7893" spans="187:208" x14ac:dyDescent="0.25">
      <c r="GE7893" s="77" t="s">
        <v>427</v>
      </c>
      <c r="GF7893" s="77" t="s">
        <v>155</v>
      </c>
      <c r="GG7893" s="77" t="s">
        <v>492</v>
      </c>
      <c r="GH7893" s="77" t="s">
        <v>474</v>
      </c>
      <c r="GI7893" s="77">
        <v>2021</v>
      </c>
      <c r="GJ7893" s="77" t="s">
        <v>303</v>
      </c>
      <c r="GK7893" s="77">
        <v>3.989464219844973E-2</v>
      </c>
      <c r="GL7893" s="77">
        <v>446.95</v>
      </c>
      <c r="GM7893" s="77">
        <v>2021</v>
      </c>
      <c r="GN7893" s="77" t="s">
        <v>175</v>
      </c>
      <c r="GO7893" s="77">
        <v>5.3000000000000005E-2</v>
      </c>
      <c r="GP7893" s="77">
        <v>3</v>
      </c>
      <c r="GQ7893" s="77">
        <v>0</v>
      </c>
      <c r="GR7893" s="77" t="s">
        <v>423</v>
      </c>
      <c r="GS7893" s="77">
        <v>5.5966209081309407E-2</v>
      </c>
      <c r="GT7893" s="77">
        <v>2.2327518865024668E-3</v>
      </c>
      <c r="GU7893" s="77">
        <v>5.5966209081309407E-2</v>
      </c>
      <c r="GV7893" s="77">
        <v>2.2327518865024668E-3</v>
      </c>
      <c r="GW7893" s="77">
        <v>0</v>
      </c>
      <c r="GX7893" s="77">
        <v>0</v>
      </c>
      <c r="GY7893" s="77">
        <v>0</v>
      </c>
      <c r="GZ7893" s="77">
        <v>0</v>
      </c>
    </row>
    <row r="7894" spans="187:208" x14ac:dyDescent="0.25">
      <c r="GE7894" s="77" t="s">
        <v>422</v>
      </c>
      <c r="GF7894" s="77" t="s">
        <v>155</v>
      </c>
      <c r="GG7894" s="77" t="s">
        <v>492</v>
      </c>
      <c r="GH7894" s="77" t="s">
        <v>474</v>
      </c>
      <c r="GI7894" s="77">
        <v>2022</v>
      </c>
      <c r="GJ7894" s="77" t="s">
        <v>305</v>
      </c>
      <c r="GK7894" s="77">
        <v>3.6425060683953243E-2</v>
      </c>
      <c r="GL7894" s="77">
        <v>446.95</v>
      </c>
      <c r="GM7894" s="77">
        <v>2022</v>
      </c>
      <c r="GN7894" s="77" t="s">
        <v>175</v>
      </c>
      <c r="GO7894" s="77">
        <v>0.13250000000000001</v>
      </c>
      <c r="GP7894" s="77">
        <v>3</v>
      </c>
      <c r="GQ7894" s="77">
        <v>0</v>
      </c>
      <c r="GR7894" s="77" t="s">
        <v>423</v>
      </c>
      <c r="GS7894" s="77">
        <v>0.1527377521613833</v>
      </c>
      <c r="GT7894" s="77">
        <v>5.5634818912089976E-3</v>
      </c>
      <c r="GU7894" s="77">
        <v>0.1527377521613833</v>
      </c>
      <c r="GV7894" s="77">
        <v>5.5634818912089976E-3</v>
      </c>
      <c r="GW7894" s="77">
        <v>0.1527377521613833</v>
      </c>
      <c r="GX7894" s="77">
        <v>5.5634818912089976E-3</v>
      </c>
      <c r="GY7894" s="77">
        <v>0</v>
      </c>
      <c r="GZ7894" s="77">
        <v>0</v>
      </c>
    </row>
    <row r="7895" spans="187:208" x14ac:dyDescent="0.25">
      <c r="GE7895" s="77" t="s">
        <v>425</v>
      </c>
      <c r="GF7895" s="77" t="s">
        <v>155</v>
      </c>
      <c r="GG7895" s="77" t="s">
        <v>492</v>
      </c>
      <c r="GH7895" s="77" t="s">
        <v>474</v>
      </c>
      <c r="GI7895" s="77">
        <v>2022</v>
      </c>
      <c r="GJ7895" s="77" t="s">
        <v>301</v>
      </c>
      <c r="GK7895" s="77">
        <v>1.580872452543269E-3</v>
      </c>
      <c r="GL7895" s="77">
        <v>446.95</v>
      </c>
      <c r="GM7895" s="77">
        <v>2022</v>
      </c>
      <c r="GN7895" s="77" t="s">
        <v>175</v>
      </c>
      <c r="GO7895" s="77">
        <v>5.3000000000000005E-2</v>
      </c>
      <c r="GP7895" s="77">
        <v>3</v>
      </c>
      <c r="GQ7895" s="77">
        <v>0</v>
      </c>
      <c r="GR7895" s="77" t="s">
        <v>423</v>
      </c>
      <c r="GS7895" s="77">
        <v>5.5966209081309407E-2</v>
      </c>
      <c r="GT7895" s="77">
        <v>8.8475438209918977E-5</v>
      </c>
      <c r="GU7895" s="77">
        <v>5.5966209081309407E-2</v>
      </c>
      <c r="GV7895" s="77">
        <v>8.8475438209918977E-5</v>
      </c>
      <c r="GW7895" s="77">
        <v>5.5966209081309407E-2</v>
      </c>
      <c r="GX7895" s="77">
        <v>8.8475438209918977E-5</v>
      </c>
      <c r="GY7895" s="77">
        <v>0</v>
      </c>
      <c r="GZ7895" s="77">
        <v>0</v>
      </c>
    </row>
    <row r="7896" spans="187:208" x14ac:dyDescent="0.25">
      <c r="GE7896" s="77" t="s">
        <v>427</v>
      </c>
      <c r="GF7896" s="77" t="s">
        <v>155</v>
      </c>
      <c r="GG7896" s="77" t="s">
        <v>492</v>
      </c>
      <c r="GH7896" s="77" t="s">
        <v>474</v>
      </c>
      <c r="GI7896" s="77">
        <v>2022</v>
      </c>
      <c r="GJ7896" s="77" t="s">
        <v>303</v>
      </c>
      <c r="GK7896" s="77">
        <v>3.989464219844973E-2</v>
      </c>
      <c r="GL7896" s="77">
        <v>446.95</v>
      </c>
      <c r="GM7896" s="77">
        <v>2022</v>
      </c>
      <c r="GN7896" s="77" t="s">
        <v>175</v>
      </c>
      <c r="GO7896" s="77">
        <v>5.3000000000000005E-2</v>
      </c>
      <c r="GP7896" s="77">
        <v>3</v>
      </c>
      <c r="GQ7896" s="77">
        <v>0</v>
      </c>
      <c r="GR7896" s="77" t="s">
        <v>423</v>
      </c>
      <c r="GS7896" s="77">
        <v>5.5966209081309407E-2</v>
      </c>
      <c r="GT7896" s="77">
        <v>2.2327518865024668E-3</v>
      </c>
      <c r="GU7896" s="77">
        <v>5.5966209081309407E-2</v>
      </c>
      <c r="GV7896" s="77">
        <v>2.2327518865024668E-3</v>
      </c>
      <c r="GW7896" s="77">
        <v>5.5966209081309407E-2</v>
      </c>
      <c r="GX7896" s="77">
        <v>2.2327518865024668E-3</v>
      </c>
      <c r="GY7896" s="77">
        <v>0</v>
      </c>
      <c r="GZ7896" s="77">
        <v>0</v>
      </c>
    </row>
    <row r="7897" spans="187:208" x14ac:dyDescent="0.25">
      <c r="GE7897" s="77" t="s">
        <v>422</v>
      </c>
      <c r="GF7897" s="77" t="s">
        <v>155</v>
      </c>
      <c r="GG7897" s="77" t="s">
        <v>492</v>
      </c>
      <c r="GH7897" s="77" t="s">
        <v>474</v>
      </c>
      <c r="GI7897" s="77">
        <v>2023</v>
      </c>
      <c r="GJ7897" s="77" t="s">
        <v>305</v>
      </c>
      <c r="GK7897" s="77">
        <v>3.7590224611390458E-2</v>
      </c>
      <c r="GL7897" s="77">
        <v>446.95</v>
      </c>
      <c r="GM7897" s="77">
        <v>2023</v>
      </c>
      <c r="GN7897" s="77" t="s">
        <v>175</v>
      </c>
      <c r="GO7897" s="77">
        <v>0.13250000000000001</v>
      </c>
      <c r="GP7897" s="77">
        <v>3</v>
      </c>
      <c r="GQ7897" s="77">
        <v>0</v>
      </c>
      <c r="GR7897" s="77" t="s">
        <v>423</v>
      </c>
      <c r="GS7897" s="77">
        <v>0</v>
      </c>
      <c r="GT7897" s="77">
        <v>0</v>
      </c>
      <c r="GU7897" s="77">
        <v>0.1527377521613833</v>
      </c>
      <c r="GV7897" s="77">
        <v>5.7414464103852864E-3</v>
      </c>
      <c r="GW7897" s="77">
        <v>0.1527377521613833</v>
      </c>
      <c r="GX7897" s="77">
        <v>5.7414464103852864E-3</v>
      </c>
      <c r="GY7897" s="77">
        <v>0.1527377521613833</v>
      </c>
      <c r="GZ7897" s="77">
        <v>5.7414464103852864E-3</v>
      </c>
    </row>
    <row r="7898" spans="187:208" x14ac:dyDescent="0.25">
      <c r="GE7898" s="77" t="s">
        <v>425</v>
      </c>
      <c r="GF7898" s="77" t="s">
        <v>155</v>
      </c>
      <c r="GG7898" s="77" t="s">
        <v>492</v>
      </c>
      <c r="GH7898" s="77" t="s">
        <v>474</v>
      </c>
      <c r="GI7898" s="77">
        <v>2023</v>
      </c>
      <c r="GJ7898" s="77" t="s">
        <v>301</v>
      </c>
      <c r="GK7898" s="77">
        <v>1.631433411568744E-3</v>
      </c>
      <c r="GL7898" s="77">
        <v>446.95</v>
      </c>
      <c r="GM7898" s="77">
        <v>2023</v>
      </c>
      <c r="GN7898" s="77" t="s">
        <v>175</v>
      </c>
      <c r="GO7898" s="77">
        <v>5.3000000000000005E-2</v>
      </c>
      <c r="GP7898" s="77">
        <v>3</v>
      </c>
      <c r="GQ7898" s="77">
        <v>0</v>
      </c>
      <c r="GR7898" s="77" t="s">
        <v>423</v>
      </c>
      <c r="GS7898" s="77">
        <v>0</v>
      </c>
      <c r="GT7898" s="77">
        <v>0</v>
      </c>
      <c r="GU7898" s="77">
        <v>5.5966209081309407E-2</v>
      </c>
      <c r="GV7898" s="77">
        <v>9.1305143414090222E-5</v>
      </c>
      <c r="GW7898" s="77">
        <v>5.5966209081309407E-2</v>
      </c>
      <c r="GX7898" s="77">
        <v>9.1305143414090222E-5</v>
      </c>
      <c r="GY7898" s="77">
        <v>5.5966209081309407E-2</v>
      </c>
      <c r="GZ7898" s="77">
        <v>9.1305143414090222E-5</v>
      </c>
    </row>
    <row r="7899" spans="187:208" x14ac:dyDescent="0.25">
      <c r="GE7899" s="77" t="s">
        <v>427</v>
      </c>
      <c r="GF7899" s="77" t="s">
        <v>155</v>
      </c>
      <c r="GG7899" s="77" t="s">
        <v>492</v>
      </c>
      <c r="GH7899" s="77" t="s">
        <v>474</v>
      </c>
      <c r="GI7899" s="77">
        <v>2023</v>
      </c>
      <c r="GJ7899" s="77" t="s">
        <v>303</v>
      </c>
      <c r="GK7899" s="77">
        <v>4.1186611014016862E-2</v>
      </c>
      <c r="GL7899" s="77">
        <v>446.95</v>
      </c>
      <c r="GM7899" s="77">
        <v>2023</v>
      </c>
      <c r="GN7899" s="77" t="s">
        <v>175</v>
      </c>
      <c r="GO7899" s="77">
        <v>5.3000000000000005E-2</v>
      </c>
      <c r="GP7899" s="77">
        <v>3</v>
      </c>
      <c r="GQ7899" s="77">
        <v>0</v>
      </c>
      <c r="GR7899" s="77" t="s">
        <v>423</v>
      </c>
      <c r="GS7899" s="77">
        <v>0</v>
      </c>
      <c r="GT7899" s="77">
        <v>0</v>
      </c>
      <c r="GU7899" s="77">
        <v>5.5966209081309407E-2</v>
      </c>
      <c r="GV7899" s="77">
        <v>2.3050584833610287E-3</v>
      </c>
      <c r="GW7899" s="77">
        <v>5.5966209081309407E-2</v>
      </c>
      <c r="GX7899" s="77">
        <v>2.3050584833610287E-3</v>
      </c>
      <c r="GY7899" s="77">
        <v>5.5966209081309407E-2</v>
      </c>
      <c r="GZ7899" s="77">
        <v>2.3050584833610287E-3</v>
      </c>
    </row>
    <row r="7900" spans="187:208" x14ac:dyDescent="0.25">
      <c r="GE7900" s="77" t="s">
        <v>422</v>
      </c>
      <c r="GF7900" s="77" t="s">
        <v>155</v>
      </c>
      <c r="GG7900" s="77" t="s">
        <v>492</v>
      </c>
      <c r="GH7900" s="77" t="s">
        <v>474</v>
      </c>
      <c r="GI7900" s="77">
        <v>2024</v>
      </c>
      <c r="GJ7900" s="77" t="s">
        <v>305</v>
      </c>
      <c r="GK7900" s="77">
        <v>3.7590224611390458E-2</v>
      </c>
      <c r="GL7900" s="77">
        <v>446.95</v>
      </c>
      <c r="GM7900" s="77">
        <v>2024</v>
      </c>
      <c r="GN7900" s="77" t="s">
        <v>175</v>
      </c>
      <c r="GO7900" s="77">
        <v>0.13250000000000001</v>
      </c>
      <c r="GP7900" s="77">
        <v>3</v>
      </c>
      <c r="GQ7900" s="77">
        <v>0</v>
      </c>
      <c r="GR7900" s="77" t="s">
        <v>423</v>
      </c>
      <c r="GS7900" s="77">
        <v>0</v>
      </c>
      <c r="GT7900" s="77">
        <v>0</v>
      </c>
      <c r="GU7900" s="77">
        <v>0</v>
      </c>
      <c r="GV7900" s="77">
        <v>0</v>
      </c>
      <c r="GW7900" s="77">
        <v>0.1527377521613833</v>
      </c>
      <c r="GX7900" s="77">
        <v>5.7414464103852864E-3</v>
      </c>
      <c r="GY7900" s="77">
        <v>0.1527377521613833</v>
      </c>
      <c r="GZ7900" s="77">
        <v>5.7414464103852864E-3</v>
      </c>
    </row>
    <row r="7901" spans="187:208" x14ac:dyDescent="0.25">
      <c r="GE7901" s="77" t="s">
        <v>425</v>
      </c>
      <c r="GF7901" s="77" t="s">
        <v>155</v>
      </c>
      <c r="GG7901" s="77" t="s">
        <v>492</v>
      </c>
      <c r="GH7901" s="77" t="s">
        <v>474</v>
      </c>
      <c r="GI7901" s="77">
        <v>2024</v>
      </c>
      <c r="GJ7901" s="77" t="s">
        <v>301</v>
      </c>
      <c r="GK7901" s="77">
        <v>1.631433411568744E-3</v>
      </c>
      <c r="GL7901" s="77">
        <v>446.95</v>
      </c>
      <c r="GM7901" s="77">
        <v>2024</v>
      </c>
      <c r="GN7901" s="77" t="s">
        <v>175</v>
      </c>
      <c r="GO7901" s="77">
        <v>5.3000000000000005E-2</v>
      </c>
      <c r="GP7901" s="77">
        <v>3</v>
      </c>
      <c r="GQ7901" s="77">
        <v>0</v>
      </c>
      <c r="GR7901" s="77" t="s">
        <v>423</v>
      </c>
      <c r="GS7901" s="77">
        <v>0</v>
      </c>
      <c r="GT7901" s="77">
        <v>0</v>
      </c>
      <c r="GU7901" s="77">
        <v>0</v>
      </c>
      <c r="GV7901" s="77">
        <v>0</v>
      </c>
      <c r="GW7901" s="77">
        <v>5.5966209081309407E-2</v>
      </c>
      <c r="GX7901" s="77">
        <v>9.1305143414090222E-5</v>
      </c>
      <c r="GY7901" s="77">
        <v>5.5966209081309407E-2</v>
      </c>
      <c r="GZ7901" s="77">
        <v>9.1305143414090222E-5</v>
      </c>
    </row>
    <row r="7902" spans="187:208" x14ac:dyDescent="0.25">
      <c r="GE7902" s="77" t="s">
        <v>427</v>
      </c>
      <c r="GF7902" s="77" t="s">
        <v>155</v>
      </c>
      <c r="GG7902" s="77" t="s">
        <v>492</v>
      </c>
      <c r="GH7902" s="77" t="s">
        <v>474</v>
      </c>
      <c r="GI7902" s="77">
        <v>2024</v>
      </c>
      <c r="GJ7902" s="77" t="s">
        <v>303</v>
      </c>
      <c r="GK7902" s="77">
        <v>4.1186611014016862E-2</v>
      </c>
      <c r="GL7902" s="77">
        <v>446.95</v>
      </c>
      <c r="GM7902" s="77">
        <v>2024</v>
      </c>
      <c r="GN7902" s="77" t="s">
        <v>175</v>
      </c>
      <c r="GO7902" s="77">
        <v>5.3000000000000005E-2</v>
      </c>
      <c r="GP7902" s="77">
        <v>3</v>
      </c>
      <c r="GQ7902" s="77">
        <v>0</v>
      </c>
      <c r="GR7902" s="77" t="s">
        <v>423</v>
      </c>
      <c r="GS7902" s="77">
        <v>0</v>
      </c>
      <c r="GT7902" s="77">
        <v>0</v>
      </c>
      <c r="GU7902" s="77">
        <v>0</v>
      </c>
      <c r="GV7902" s="77">
        <v>0</v>
      </c>
      <c r="GW7902" s="77">
        <v>5.5966209081309407E-2</v>
      </c>
      <c r="GX7902" s="77">
        <v>2.3050584833610287E-3</v>
      </c>
      <c r="GY7902" s="77">
        <v>5.5966209081309407E-2</v>
      </c>
      <c r="GZ7902" s="77">
        <v>2.3050584833610287E-3</v>
      </c>
    </row>
    <row r="7903" spans="187:208" x14ac:dyDescent="0.25">
      <c r="GE7903" s="77" t="s">
        <v>422</v>
      </c>
      <c r="GF7903" s="77" t="s">
        <v>155</v>
      </c>
      <c r="GG7903" s="77" t="s">
        <v>492</v>
      </c>
      <c r="GH7903" s="77" t="s">
        <v>474</v>
      </c>
      <c r="GI7903" s="77">
        <v>2025</v>
      </c>
      <c r="GJ7903" s="77" t="s">
        <v>305</v>
      </c>
      <c r="GK7903" s="77">
        <v>3.7590224611390458E-2</v>
      </c>
      <c r="GL7903" s="77">
        <v>446.95</v>
      </c>
      <c r="GM7903" s="77">
        <v>2025</v>
      </c>
      <c r="GN7903" s="77" t="s">
        <v>175</v>
      </c>
      <c r="GO7903" s="77">
        <v>0.13250000000000001</v>
      </c>
      <c r="GP7903" s="77">
        <v>3</v>
      </c>
      <c r="GQ7903" s="77">
        <v>0</v>
      </c>
      <c r="GR7903" s="77" t="s">
        <v>423</v>
      </c>
      <c r="GS7903" s="77">
        <v>0</v>
      </c>
      <c r="GT7903" s="77">
        <v>0</v>
      </c>
      <c r="GU7903" s="77">
        <v>0</v>
      </c>
      <c r="GV7903" s="77">
        <v>0</v>
      </c>
      <c r="GW7903" s="77">
        <v>0</v>
      </c>
      <c r="GX7903" s="77">
        <v>0</v>
      </c>
      <c r="GY7903" s="77">
        <v>0.1527377521613833</v>
      </c>
      <c r="GZ7903" s="77">
        <v>5.7414464103852864E-3</v>
      </c>
    </row>
    <row r="7904" spans="187:208" x14ac:dyDescent="0.25">
      <c r="GE7904" s="77" t="s">
        <v>425</v>
      </c>
      <c r="GF7904" s="77" t="s">
        <v>155</v>
      </c>
      <c r="GG7904" s="77" t="s">
        <v>492</v>
      </c>
      <c r="GH7904" s="77" t="s">
        <v>474</v>
      </c>
      <c r="GI7904" s="77">
        <v>2025</v>
      </c>
      <c r="GJ7904" s="77" t="s">
        <v>301</v>
      </c>
      <c r="GK7904" s="77">
        <v>1.631433411568744E-3</v>
      </c>
      <c r="GL7904" s="77">
        <v>446.95</v>
      </c>
      <c r="GM7904" s="77">
        <v>2025</v>
      </c>
      <c r="GN7904" s="77" t="s">
        <v>175</v>
      </c>
      <c r="GO7904" s="77">
        <v>5.3000000000000005E-2</v>
      </c>
      <c r="GP7904" s="77">
        <v>3</v>
      </c>
      <c r="GQ7904" s="77">
        <v>0</v>
      </c>
      <c r="GR7904" s="77" t="s">
        <v>423</v>
      </c>
      <c r="GS7904" s="77">
        <v>0</v>
      </c>
      <c r="GT7904" s="77">
        <v>0</v>
      </c>
      <c r="GU7904" s="77">
        <v>0</v>
      </c>
      <c r="GV7904" s="77">
        <v>0</v>
      </c>
      <c r="GW7904" s="77">
        <v>0</v>
      </c>
      <c r="GX7904" s="77">
        <v>0</v>
      </c>
      <c r="GY7904" s="77">
        <v>5.5966209081309407E-2</v>
      </c>
      <c r="GZ7904" s="77">
        <v>9.1305143414090222E-5</v>
      </c>
    </row>
    <row r="7905" spans="187:208" x14ac:dyDescent="0.25">
      <c r="GE7905" s="77" t="s">
        <v>427</v>
      </c>
      <c r="GF7905" s="77" t="s">
        <v>155</v>
      </c>
      <c r="GG7905" s="77" t="s">
        <v>492</v>
      </c>
      <c r="GH7905" s="77" t="s">
        <v>474</v>
      </c>
      <c r="GI7905" s="77">
        <v>2025</v>
      </c>
      <c r="GJ7905" s="77" t="s">
        <v>303</v>
      </c>
      <c r="GK7905" s="77">
        <v>4.1186611014016862E-2</v>
      </c>
      <c r="GL7905" s="77">
        <v>446.95</v>
      </c>
      <c r="GM7905" s="77">
        <v>2025</v>
      </c>
      <c r="GN7905" s="77" t="s">
        <v>175</v>
      </c>
      <c r="GO7905" s="77">
        <v>5.3000000000000005E-2</v>
      </c>
      <c r="GP7905" s="77">
        <v>3</v>
      </c>
      <c r="GQ7905" s="77">
        <v>0</v>
      </c>
      <c r="GR7905" s="77" t="s">
        <v>423</v>
      </c>
      <c r="GS7905" s="77">
        <v>0</v>
      </c>
      <c r="GT7905" s="77">
        <v>0</v>
      </c>
      <c r="GU7905" s="77">
        <v>0</v>
      </c>
      <c r="GV7905" s="77">
        <v>0</v>
      </c>
      <c r="GW7905" s="77">
        <v>0</v>
      </c>
      <c r="GX7905" s="77">
        <v>0</v>
      </c>
      <c r="GY7905" s="77">
        <v>5.5966209081309407E-2</v>
      </c>
      <c r="GZ7905" s="77">
        <v>2.3050584833610287E-3</v>
      </c>
    </row>
    <row r="7906" spans="187:208" x14ac:dyDescent="0.25">
      <c r="GE7906" s="77" t="s">
        <v>422</v>
      </c>
      <c r="GF7906" s="77" t="s">
        <v>155</v>
      </c>
      <c r="GG7906" s="77" t="s">
        <v>493</v>
      </c>
      <c r="GH7906" s="77" t="s">
        <v>300</v>
      </c>
      <c r="GI7906" s="77">
        <v>2021</v>
      </c>
      <c r="GJ7906" s="77" t="s">
        <v>305</v>
      </c>
      <c r="GK7906" s="77">
        <v>222.2294216279119</v>
      </c>
      <c r="GL7906" s="77">
        <v>557.6</v>
      </c>
      <c r="GM7906" s="77">
        <v>2021</v>
      </c>
      <c r="GN7906" s="77" t="s">
        <v>175</v>
      </c>
      <c r="GO7906" s="77">
        <v>0.13250000000000001</v>
      </c>
      <c r="GP7906" s="77">
        <v>3</v>
      </c>
      <c r="GQ7906" s="77">
        <v>0</v>
      </c>
      <c r="GR7906" s="77" t="s">
        <v>423</v>
      </c>
      <c r="GS7906" s="77">
        <v>0.1527377521613833</v>
      </c>
      <c r="GT7906" s="77">
        <v>33.942822323571562</v>
      </c>
      <c r="GU7906" s="77">
        <v>0.1527377521613833</v>
      </c>
      <c r="GV7906" s="77">
        <v>33.942822323571562</v>
      </c>
      <c r="GW7906" s="77">
        <v>0</v>
      </c>
      <c r="GX7906" s="77">
        <v>0</v>
      </c>
      <c r="GY7906" s="77">
        <v>0</v>
      </c>
      <c r="GZ7906" s="77">
        <v>0</v>
      </c>
    </row>
    <row r="7907" spans="187:208" x14ac:dyDescent="0.25">
      <c r="GE7907" s="77" t="s">
        <v>425</v>
      </c>
      <c r="GF7907" s="77" t="s">
        <v>155</v>
      </c>
      <c r="GG7907" s="77" t="s">
        <v>493</v>
      </c>
      <c r="GH7907" s="77" t="s">
        <v>300</v>
      </c>
      <c r="GI7907" s="77">
        <v>2021</v>
      </c>
      <c r="GJ7907" s="77" t="s">
        <v>301</v>
      </c>
      <c r="GK7907" s="77">
        <v>8585.7228092510995</v>
      </c>
      <c r="GL7907" s="77">
        <v>557.6</v>
      </c>
      <c r="GM7907" s="77">
        <v>2021</v>
      </c>
      <c r="GN7907" s="77" t="s">
        <v>175</v>
      </c>
      <c r="GO7907" s="77">
        <v>5.3000000000000005E-2</v>
      </c>
      <c r="GP7907" s="77">
        <v>3</v>
      </c>
      <c r="GQ7907" s="77">
        <v>0</v>
      </c>
      <c r="GR7907" s="77" t="s">
        <v>423</v>
      </c>
      <c r="GS7907" s="77">
        <v>5.5966209081309407E-2</v>
      </c>
      <c r="GT7907" s="77">
        <v>480.51035785671422</v>
      </c>
      <c r="GU7907" s="77">
        <v>5.5966209081309407E-2</v>
      </c>
      <c r="GV7907" s="77">
        <v>480.51035785671422</v>
      </c>
      <c r="GW7907" s="77">
        <v>0</v>
      </c>
      <c r="GX7907" s="77">
        <v>0</v>
      </c>
      <c r="GY7907" s="77">
        <v>0</v>
      </c>
      <c r="GZ7907" s="77">
        <v>0</v>
      </c>
    </row>
    <row r="7908" spans="187:208" x14ac:dyDescent="0.25">
      <c r="GE7908" s="77" t="s">
        <v>427</v>
      </c>
      <c r="GF7908" s="77" t="s">
        <v>155</v>
      </c>
      <c r="GG7908" s="77" t="s">
        <v>493</v>
      </c>
      <c r="GH7908" s="77" t="s">
        <v>300</v>
      </c>
      <c r="GI7908" s="77">
        <v>2021</v>
      </c>
      <c r="GJ7908" s="77" t="s">
        <v>303</v>
      </c>
      <c r="GK7908" s="77">
        <v>5338.1784104587068</v>
      </c>
      <c r="GL7908" s="77">
        <v>557.6</v>
      </c>
      <c r="GM7908" s="77">
        <v>2021</v>
      </c>
      <c r="GN7908" s="77" t="s">
        <v>175</v>
      </c>
      <c r="GO7908" s="77">
        <v>5.3000000000000005E-2</v>
      </c>
      <c r="GP7908" s="77">
        <v>3</v>
      </c>
      <c r="GQ7908" s="77">
        <v>0</v>
      </c>
      <c r="GR7908" s="77" t="s">
        <v>423</v>
      </c>
      <c r="GS7908" s="77">
        <v>5.5966209081309407E-2</v>
      </c>
      <c r="GT7908" s="77">
        <v>298.75760903306389</v>
      </c>
      <c r="GU7908" s="77">
        <v>5.5966209081309407E-2</v>
      </c>
      <c r="GV7908" s="77">
        <v>298.75760903306389</v>
      </c>
      <c r="GW7908" s="77">
        <v>0</v>
      </c>
      <c r="GX7908" s="77">
        <v>0</v>
      </c>
      <c r="GY7908" s="77">
        <v>0</v>
      </c>
      <c r="GZ7908" s="77">
        <v>0</v>
      </c>
    </row>
    <row r="7909" spans="187:208" x14ac:dyDescent="0.25">
      <c r="GE7909" s="77" t="s">
        <v>422</v>
      </c>
      <c r="GF7909" s="77" t="s">
        <v>155</v>
      </c>
      <c r="GG7909" s="77" t="s">
        <v>493</v>
      </c>
      <c r="GH7909" s="77" t="s">
        <v>300</v>
      </c>
      <c r="GI7909" s="77">
        <v>2022</v>
      </c>
      <c r="GJ7909" s="77" t="s">
        <v>305</v>
      </c>
      <c r="GK7909" s="77">
        <v>222.2294216279119</v>
      </c>
      <c r="GL7909" s="77">
        <v>557.6</v>
      </c>
      <c r="GM7909" s="77">
        <v>2022</v>
      </c>
      <c r="GN7909" s="77" t="s">
        <v>175</v>
      </c>
      <c r="GO7909" s="77">
        <v>0.13250000000000001</v>
      </c>
      <c r="GP7909" s="77">
        <v>3</v>
      </c>
      <c r="GQ7909" s="77">
        <v>0</v>
      </c>
      <c r="GR7909" s="77" t="s">
        <v>423</v>
      </c>
      <c r="GS7909" s="77">
        <v>0.1527377521613833</v>
      </c>
      <c r="GT7909" s="77">
        <v>33.942822323571562</v>
      </c>
      <c r="GU7909" s="77">
        <v>0.1527377521613833</v>
      </c>
      <c r="GV7909" s="77">
        <v>33.942822323571562</v>
      </c>
      <c r="GW7909" s="77">
        <v>0.1527377521613833</v>
      </c>
      <c r="GX7909" s="77">
        <v>33.942822323571562</v>
      </c>
      <c r="GY7909" s="77">
        <v>0</v>
      </c>
      <c r="GZ7909" s="77">
        <v>0</v>
      </c>
    </row>
    <row r="7910" spans="187:208" x14ac:dyDescent="0.25">
      <c r="GE7910" s="77" t="s">
        <v>425</v>
      </c>
      <c r="GF7910" s="77" t="s">
        <v>155</v>
      </c>
      <c r="GG7910" s="77" t="s">
        <v>493</v>
      </c>
      <c r="GH7910" s="77" t="s">
        <v>300</v>
      </c>
      <c r="GI7910" s="77">
        <v>2022</v>
      </c>
      <c r="GJ7910" s="77" t="s">
        <v>301</v>
      </c>
      <c r="GK7910" s="77">
        <v>8585.7228092510995</v>
      </c>
      <c r="GL7910" s="77">
        <v>557.6</v>
      </c>
      <c r="GM7910" s="77">
        <v>2022</v>
      </c>
      <c r="GN7910" s="77" t="s">
        <v>175</v>
      </c>
      <c r="GO7910" s="77">
        <v>5.3000000000000005E-2</v>
      </c>
      <c r="GP7910" s="77">
        <v>3</v>
      </c>
      <c r="GQ7910" s="77">
        <v>0</v>
      </c>
      <c r="GR7910" s="77" t="s">
        <v>423</v>
      </c>
      <c r="GS7910" s="77">
        <v>5.5966209081309407E-2</v>
      </c>
      <c r="GT7910" s="77">
        <v>480.51035785671422</v>
      </c>
      <c r="GU7910" s="77">
        <v>5.5966209081309407E-2</v>
      </c>
      <c r="GV7910" s="77">
        <v>480.51035785671422</v>
      </c>
      <c r="GW7910" s="77">
        <v>5.5966209081309407E-2</v>
      </c>
      <c r="GX7910" s="77">
        <v>480.51035785671422</v>
      </c>
      <c r="GY7910" s="77">
        <v>0</v>
      </c>
      <c r="GZ7910" s="77">
        <v>0</v>
      </c>
    </row>
    <row r="7911" spans="187:208" x14ac:dyDescent="0.25">
      <c r="GE7911" s="77" t="s">
        <v>427</v>
      </c>
      <c r="GF7911" s="77" t="s">
        <v>155</v>
      </c>
      <c r="GG7911" s="77" t="s">
        <v>493</v>
      </c>
      <c r="GH7911" s="77" t="s">
        <v>300</v>
      </c>
      <c r="GI7911" s="77">
        <v>2022</v>
      </c>
      <c r="GJ7911" s="77" t="s">
        <v>303</v>
      </c>
      <c r="GK7911" s="77">
        <v>5338.1784104587068</v>
      </c>
      <c r="GL7911" s="77">
        <v>557.6</v>
      </c>
      <c r="GM7911" s="77">
        <v>2022</v>
      </c>
      <c r="GN7911" s="77" t="s">
        <v>175</v>
      </c>
      <c r="GO7911" s="77">
        <v>5.3000000000000005E-2</v>
      </c>
      <c r="GP7911" s="77">
        <v>3</v>
      </c>
      <c r="GQ7911" s="77">
        <v>0</v>
      </c>
      <c r="GR7911" s="77" t="s">
        <v>423</v>
      </c>
      <c r="GS7911" s="77">
        <v>5.5966209081309407E-2</v>
      </c>
      <c r="GT7911" s="77">
        <v>298.75760903306389</v>
      </c>
      <c r="GU7911" s="77">
        <v>5.5966209081309407E-2</v>
      </c>
      <c r="GV7911" s="77">
        <v>298.75760903306389</v>
      </c>
      <c r="GW7911" s="77">
        <v>5.5966209081309407E-2</v>
      </c>
      <c r="GX7911" s="77">
        <v>298.75760903306389</v>
      </c>
      <c r="GY7911" s="77">
        <v>0</v>
      </c>
      <c r="GZ7911" s="77">
        <v>0</v>
      </c>
    </row>
    <row r="7912" spans="187:208" x14ac:dyDescent="0.25">
      <c r="GE7912" s="77" t="s">
        <v>422</v>
      </c>
      <c r="GF7912" s="77" t="s">
        <v>155</v>
      </c>
      <c r="GG7912" s="77" t="s">
        <v>493</v>
      </c>
      <c r="GH7912" s="77" t="s">
        <v>300</v>
      </c>
      <c r="GI7912" s="77">
        <v>2023</v>
      </c>
      <c r="GJ7912" s="77" t="s">
        <v>305</v>
      </c>
      <c r="GK7912" s="77">
        <v>233.23007680802439</v>
      </c>
      <c r="GL7912" s="77">
        <v>557.6</v>
      </c>
      <c r="GM7912" s="77">
        <v>2023</v>
      </c>
      <c r="GN7912" s="77" t="s">
        <v>175</v>
      </c>
      <c r="GO7912" s="77">
        <v>0.13250000000000001</v>
      </c>
      <c r="GP7912" s="77">
        <v>3</v>
      </c>
      <c r="GQ7912" s="77">
        <v>0</v>
      </c>
      <c r="GR7912" s="77" t="s">
        <v>423</v>
      </c>
      <c r="GS7912" s="77">
        <v>0</v>
      </c>
      <c r="GT7912" s="77">
        <v>0</v>
      </c>
      <c r="GU7912" s="77">
        <v>0.1527377521613833</v>
      </c>
      <c r="GV7912" s="77">
        <v>35.623037668084422</v>
      </c>
      <c r="GW7912" s="77">
        <v>0.1527377521613833</v>
      </c>
      <c r="GX7912" s="77">
        <v>35.623037668084422</v>
      </c>
      <c r="GY7912" s="77">
        <v>0.1527377521613833</v>
      </c>
      <c r="GZ7912" s="77">
        <v>35.623037668084422</v>
      </c>
    </row>
    <row r="7913" spans="187:208" x14ac:dyDescent="0.25">
      <c r="GE7913" s="77" t="s">
        <v>425</v>
      </c>
      <c r="GF7913" s="77" t="s">
        <v>155</v>
      </c>
      <c r="GG7913" s="77" t="s">
        <v>493</v>
      </c>
      <c r="GH7913" s="77" t="s">
        <v>300</v>
      </c>
      <c r="GI7913" s="77">
        <v>2023</v>
      </c>
      <c r="GJ7913" s="77" t="s">
        <v>301</v>
      </c>
      <c r="GK7913" s="77">
        <v>8896.5159934318635</v>
      </c>
      <c r="GL7913" s="77">
        <v>557.6</v>
      </c>
      <c r="GM7913" s="77">
        <v>2023</v>
      </c>
      <c r="GN7913" s="77" t="s">
        <v>175</v>
      </c>
      <c r="GO7913" s="77">
        <v>5.3000000000000005E-2</v>
      </c>
      <c r="GP7913" s="77">
        <v>3</v>
      </c>
      <c r="GQ7913" s="77">
        <v>0</v>
      </c>
      <c r="GR7913" s="77" t="s">
        <v>423</v>
      </c>
      <c r="GS7913" s="77">
        <v>0</v>
      </c>
      <c r="GT7913" s="77">
        <v>0</v>
      </c>
      <c r="GU7913" s="77">
        <v>5.5966209081309407E-2</v>
      </c>
      <c r="GV7913" s="77">
        <v>497.90427418362071</v>
      </c>
      <c r="GW7913" s="77">
        <v>5.5966209081309407E-2</v>
      </c>
      <c r="GX7913" s="77">
        <v>497.90427418362071</v>
      </c>
      <c r="GY7913" s="77">
        <v>5.5966209081309407E-2</v>
      </c>
      <c r="GZ7913" s="77">
        <v>497.90427418362071</v>
      </c>
    </row>
    <row r="7914" spans="187:208" x14ac:dyDescent="0.25">
      <c r="GE7914" s="77" t="s">
        <v>427</v>
      </c>
      <c r="GF7914" s="77" t="s">
        <v>155</v>
      </c>
      <c r="GG7914" s="77" t="s">
        <v>493</v>
      </c>
      <c r="GH7914" s="77" t="s">
        <v>300</v>
      </c>
      <c r="GI7914" s="77">
        <v>2023</v>
      </c>
      <c r="GJ7914" s="77" t="s">
        <v>303</v>
      </c>
      <c r="GK7914" s="77">
        <v>5534.8914862021275</v>
      </c>
      <c r="GL7914" s="77">
        <v>557.6</v>
      </c>
      <c r="GM7914" s="77">
        <v>2023</v>
      </c>
      <c r="GN7914" s="77" t="s">
        <v>175</v>
      </c>
      <c r="GO7914" s="77">
        <v>5.3000000000000005E-2</v>
      </c>
      <c r="GP7914" s="77">
        <v>3</v>
      </c>
      <c r="GQ7914" s="77">
        <v>0</v>
      </c>
      <c r="GR7914" s="77" t="s">
        <v>423</v>
      </c>
      <c r="GS7914" s="77">
        <v>0</v>
      </c>
      <c r="GT7914" s="77">
        <v>0</v>
      </c>
      <c r="GU7914" s="77">
        <v>5.5966209081309407E-2</v>
      </c>
      <c r="GV7914" s="77">
        <v>309.76689415914763</v>
      </c>
      <c r="GW7914" s="77">
        <v>5.5966209081309407E-2</v>
      </c>
      <c r="GX7914" s="77">
        <v>309.76689415914763</v>
      </c>
      <c r="GY7914" s="77">
        <v>5.5966209081309407E-2</v>
      </c>
      <c r="GZ7914" s="77">
        <v>309.76689415914763</v>
      </c>
    </row>
    <row r="7915" spans="187:208" x14ac:dyDescent="0.25">
      <c r="GE7915" s="77" t="s">
        <v>422</v>
      </c>
      <c r="GF7915" s="77" t="s">
        <v>155</v>
      </c>
      <c r="GG7915" s="77" t="s">
        <v>493</v>
      </c>
      <c r="GH7915" s="77" t="s">
        <v>300</v>
      </c>
      <c r="GI7915" s="77">
        <v>2024</v>
      </c>
      <c r="GJ7915" s="77" t="s">
        <v>305</v>
      </c>
      <c r="GK7915" s="77">
        <v>233.23007680802439</v>
      </c>
      <c r="GL7915" s="77">
        <v>557.6</v>
      </c>
      <c r="GM7915" s="77">
        <v>2024</v>
      </c>
      <c r="GN7915" s="77" t="s">
        <v>175</v>
      </c>
      <c r="GO7915" s="77">
        <v>0.13250000000000001</v>
      </c>
      <c r="GP7915" s="77">
        <v>3</v>
      </c>
      <c r="GQ7915" s="77">
        <v>0</v>
      </c>
      <c r="GR7915" s="77" t="s">
        <v>423</v>
      </c>
      <c r="GS7915" s="77">
        <v>0</v>
      </c>
      <c r="GT7915" s="77">
        <v>0</v>
      </c>
      <c r="GU7915" s="77">
        <v>0</v>
      </c>
      <c r="GV7915" s="77">
        <v>0</v>
      </c>
      <c r="GW7915" s="77">
        <v>0.1527377521613833</v>
      </c>
      <c r="GX7915" s="77">
        <v>35.623037668084422</v>
      </c>
      <c r="GY7915" s="77">
        <v>0.1527377521613833</v>
      </c>
      <c r="GZ7915" s="77">
        <v>35.623037668084422</v>
      </c>
    </row>
    <row r="7916" spans="187:208" x14ac:dyDescent="0.25">
      <c r="GE7916" s="77" t="s">
        <v>425</v>
      </c>
      <c r="GF7916" s="77" t="s">
        <v>155</v>
      </c>
      <c r="GG7916" s="77" t="s">
        <v>493</v>
      </c>
      <c r="GH7916" s="77" t="s">
        <v>300</v>
      </c>
      <c r="GI7916" s="77">
        <v>2024</v>
      </c>
      <c r="GJ7916" s="77" t="s">
        <v>301</v>
      </c>
      <c r="GK7916" s="77">
        <v>8896.5159934318635</v>
      </c>
      <c r="GL7916" s="77">
        <v>557.6</v>
      </c>
      <c r="GM7916" s="77">
        <v>2024</v>
      </c>
      <c r="GN7916" s="77" t="s">
        <v>175</v>
      </c>
      <c r="GO7916" s="77">
        <v>5.3000000000000005E-2</v>
      </c>
      <c r="GP7916" s="77">
        <v>3</v>
      </c>
      <c r="GQ7916" s="77">
        <v>0</v>
      </c>
      <c r="GR7916" s="77" t="s">
        <v>423</v>
      </c>
      <c r="GS7916" s="77">
        <v>0</v>
      </c>
      <c r="GT7916" s="77">
        <v>0</v>
      </c>
      <c r="GU7916" s="77">
        <v>0</v>
      </c>
      <c r="GV7916" s="77">
        <v>0</v>
      </c>
      <c r="GW7916" s="77">
        <v>5.5966209081309407E-2</v>
      </c>
      <c r="GX7916" s="77">
        <v>497.90427418362071</v>
      </c>
      <c r="GY7916" s="77">
        <v>5.5966209081309407E-2</v>
      </c>
      <c r="GZ7916" s="77">
        <v>497.90427418362071</v>
      </c>
    </row>
    <row r="7917" spans="187:208" x14ac:dyDescent="0.25">
      <c r="GE7917" s="77" t="s">
        <v>427</v>
      </c>
      <c r="GF7917" s="77" t="s">
        <v>155</v>
      </c>
      <c r="GG7917" s="77" t="s">
        <v>493</v>
      </c>
      <c r="GH7917" s="77" t="s">
        <v>300</v>
      </c>
      <c r="GI7917" s="77">
        <v>2024</v>
      </c>
      <c r="GJ7917" s="77" t="s">
        <v>303</v>
      </c>
      <c r="GK7917" s="77">
        <v>5534.8914862021275</v>
      </c>
      <c r="GL7917" s="77">
        <v>557.6</v>
      </c>
      <c r="GM7917" s="77">
        <v>2024</v>
      </c>
      <c r="GN7917" s="77" t="s">
        <v>175</v>
      </c>
      <c r="GO7917" s="77">
        <v>5.3000000000000005E-2</v>
      </c>
      <c r="GP7917" s="77">
        <v>3</v>
      </c>
      <c r="GQ7917" s="77">
        <v>0</v>
      </c>
      <c r="GR7917" s="77" t="s">
        <v>423</v>
      </c>
      <c r="GS7917" s="77">
        <v>0</v>
      </c>
      <c r="GT7917" s="77">
        <v>0</v>
      </c>
      <c r="GU7917" s="77">
        <v>0</v>
      </c>
      <c r="GV7917" s="77">
        <v>0</v>
      </c>
      <c r="GW7917" s="77">
        <v>5.5966209081309407E-2</v>
      </c>
      <c r="GX7917" s="77">
        <v>309.76689415914763</v>
      </c>
      <c r="GY7917" s="77">
        <v>5.5966209081309407E-2</v>
      </c>
      <c r="GZ7917" s="77">
        <v>309.76689415914763</v>
      </c>
    </row>
    <row r="7918" spans="187:208" x14ac:dyDescent="0.25">
      <c r="GE7918" s="77" t="s">
        <v>422</v>
      </c>
      <c r="GF7918" s="77" t="s">
        <v>155</v>
      </c>
      <c r="GG7918" s="77" t="s">
        <v>493</v>
      </c>
      <c r="GH7918" s="77" t="s">
        <v>300</v>
      </c>
      <c r="GI7918" s="77">
        <v>2025</v>
      </c>
      <c r="GJ7918" s="77" t="s">
        <v>305</v>
      </c>
      <c r="GK7918" s="77">
        <v>233.23007680802439</v>
      </c>
      <c r="GL7918" s="77">
        <v>557.6</v>
      </c>
      <c r="GM7918" s="77">
        <v>2025</v>
      </c>
      <c r="GN7918" s="77" t="s">
        <v>175</v>
      </c>
      <c r="GO7918" s="77">
        <v>0.13250000000000001</v>
      </c>
      <c r="GP7918" s="77">
        <v>3</v>
      </c>
      <c r="GQ7918" s="77">
        <v>0</v>
      </c>
      <c r="GR7918" s="77" t="s">
        <v>423</v>
      </c>
      <c r="GS7918" s="77">
        <v>0</v>
      </c>
      <c r="GT7918" s="77">
        <v>0</v>
      </c>
      <c r="GU7918" s="77">
        <v>0</v>
      </c>
      <c r="GV7918" s="77">
        <v>0</v>
      </c>
      <c r="GW7918" s="77">
        <v>0</v>
      </c>
      <c r="GX7918" s="77">
        <v>0</v>
      </c>
      <c r="GY7918" s="77">
        <v>0.1527377521613833</v>
      </c>
      <c r="GZ7918" s="77">
        <v>35.623037668084422</v>
      </c>
    </row>
    <row r="7919" spans="187:208" x14ac:dyDescent="0.25">
      <c r="GE7919" s="77" t="s">
        <v>425</v>
      </c>
      <c r="GF7919" s="77" t="s">
        <v>155</v>
      </c>
      <c r="GG7919" s="77" t="s">
        <v>493</v>
      </c>
      <c r="GH7919" s="77" t="s">
        <v>300</v>
      </c>
      <c r="GI7919" s="77">
        <v>2025</v>
      </c>
      <c r="GJ7919" s="77" t="s">
        <v>301</v>
      </c>
      <c r="GK7919" s="77">
        <v>8896.5159934318635</v>
      </c>
      <c r="GL7919" s="77">
        <v>557.6</v>
      </c>
      <c r="GM7919" s="77">
        <v>2025</v>
      </c>
      <c r="GN7919" s="77" t="s">
        <v>175</v>
      </c>
      <c r="GO7919" s="77">
        <v>5.3000000000000005E-2</v>
      </c>
      <c r="GP7919" s="77">
        <v>3</v>
      </c>
      <c r="GQ7919" s="77">
        <v>0</v>
      </c>
      <c r="GR7919" s="77" t="s">
        <v>423</v>
      </c>
      <c r="GS7919" s="77">
        <v>0</v>
      </c>
      <c r="GT7919" s="77">
        <v>0</v>
      </c>
      <c r="GU7919" s="77">
        <v>0</v>
      </c>
      <c r="GV7919" s="77">
        <v>0</v>
      </c>
      <c r="GW7919" s="77">
        <v>0</v>
      </c>
      <c r="GX7919" s="77">
        <v>0</v>
      </c>
      <c r="GY7919" s="77">
        <v>5.5966209081309407E-2</v>
      </c>
      <c r="GZ7919" s="77">
        <v>497.90427418362071</v>
      </c>
    </row>
    <row r="7920" spans="187:208" x14ac:dyDescent="0.25">
      <c r="GE7920" s="77" t="s">
        <v>427</v>
      </c>
      <c r="GF7920" s="77" t="s">
        <v>155</v>
      </c>
      <c r="GG7920" s="77" t="s">
        <v>493</v>
      </c>
      <c r="GH7920" s="77" t="s">
        <v>300</v>
      </c>
      <c r="GI7920" s="77">
        <v>2025</v>
      </c>
      <c r="GJ7920" s="77" t="s">
        <v>303</v>
      </c>
      <c r="GK7920" s="77">
        <v>5534.8914862021275</v>
      </c>
      <c r="GL7920" s="77">
        <v>557.6</v>
      </c>
      <c r="GM7920" s="77">
        <v>2025</v>
      </c>
      <c r="GN7920" s="77" t="s">
        <v>175</v>
      </c>
      <c r="GO7920" s="77">
        <v>5.3000000000000005E-2</v>
      </c>
      <c r="GP7920" s="77">
        <v>3</v>
      </c>
      <c r="GQ7920" s="77">
        <v>0</v>
      </c>
      <c r="GR7920" s="77" t="s">
        <v>423</v>
      </c>
      <c r="GS7920" s="77">
        <v>0</v>
      </c>
      <c r="GT7920" s="77">
        <v>0</v>
      </c>
      <c r="GU7920" s="77">
        <v>0</v>
      </c>
      <c r="GV7920" s="77">
        <v>0</v>
      </c>
      <c r="GW7920" s="77">
        <v>0</v>
      </c>
      <c r="GX7920" s="77">
        <v>0</v>
      </c>
      <c r="GY7920" s="77">
        <v>5.5966209081309407E-2</v>
      </c>
      <c r="GZ7920" s="77">
        <v>309.76689415914763</v>
      </c>
    </row>
    <row r="7921" spans="187:208" x14ac:dyDescent="0.25">
      <c r="GE7921" s="77" t="s">
        <v>422</v>
      </c>
      <c r="GF7921" s="77" t="s">
        <v>155</v>
      </c>
      <c r="GG7921" s="77" t="s">
        <v>493</v>
      </c>
      <c r="GH7921" s="77" t="s">
        <v>432</v>
      </c>
      <c r="GI7921" s="77">
        <v>2021</v>
      </c>
      <c r="GJ7921" s="77" t="s">
        <v>305</v>
      </c>
      <c r="GK7921" s="77">
        <v>222.2294216279119</v>
      </c>
      <c r="GL7921" s="77">
        <v>557.6</v>
      </c>
      <c r="GM7921" s="77">
        <v>2021</v>
      </c>
      <c r="GN7921" s="77" t="s">
        <v>175</v>
      </c>
      <c r="GO7921" s="77">
        <v>0.13250000000000001</v>
      </c>
      <c r="GP7921" s="77">
        <v>3</v>
      </c>
      <c r="GQ7921" s="77">
        <v>0</v>
      </c>
      <c r="GR7921" s="77" t="s">
        <v>423</v>
      </c>
      <c r="GS7921" s="77">
        <v>0.1527377521613833</v>
      </c>
      <c r="GT7921" s="77">
        <v>33.942822323571562</v>
      </c>
      <c r="GU7921" s="77">
        <v>0.1527377521613833</v>
      </c>
      <c r="GV7921" s="77">
        <v>33.942822323571562</v>
      </c>
      <c r="GW7921" s="77">
        <v>0</v>
      </c>
      <c r="GX7921" s="77">
        <v>0</v>
      </c>
      <c r="GY7921" s="77">
        <v>0</v>
      </c>
      <c r="GZ7921" s="77">
        <v>0</v>
      </c>
    </row>
    <row r="7922" spans="187:208" x14ac:dyDescent="0.25">
      <c r="GE7922" s="77" t="s">
        <v>425</v>
      </c>
      <c r="GF7922" s="77" t="s">
        <v>155</v>
      </c>
      <c r="GG7922" s="77" t="s">
        <v>493</v>
      </c>
      <c r="GH7922" s="77" t="s">
        <v>432</v>
      </c>
      <c r="GI7922" s="77">
        <v>2021</v>
      </c>
      <c r="GJ7922" s="77" t="s">
        <v>301</v>
      </c>
      <c r="GK7922" s="77">
        <v>8585.7228092510995</v>
      </c>
      <c r="GL7922" s="77">
        <v>557.6</v>
      </c>
      <c r="GM7922" s="77">
        <v>2021</v>
      </c>
      <c r="GN7922" s="77" t="s">
        <v>175</v>
      </c>
      <c r="GO7922" s="77">
        <v>5.3000000000000005E-2</v>
      </c>
      <c r="GP7922" s="77">
        <v>3</v>
      </c>
      <c r="GQ7922" s="77">
        <v>0</v>
      </c>
      <c r="GR7922" s="77" t="s">
        <v>423</v>
      </c>
      <c r="GS7922" s="77">
        <v>5.5966209081309407E-2</v>
      </c>
      <c r="GT7922" s="77">
        <v>480.51035785671422</v>
      </c>
      <c r="GU7922" s="77">
        <v>5.5966209081309407E-2</v>
      </c>
      <c r="GV7922" s="77">
        <v>480.51035785671422</v>
      </c>
      <c r="GW7922" s="77">
        <v>0</v>
      </c>
      <c r="GX7922" s="77">
        <v>0</v>
      </c>
      <c r="GY7922" s="77">
        <v>0</v>
      </c>
      <c r="GZ7922" s="77">
        <v>0</v>
      </c>
    </row>
    <row r="7923" spans="187:208" x14ac:dyDescent="0.25">
      <c r="GE7923" s="77" t="s">
        <v>422</v>
      </c>
      <c r="GF7923" s="77" t="s">
        <v>155</v>
      </c>
      <c r="GG7923" s="77" t="s">
        <v>493</v>
      </c>
      <c r="GH7923" s="77" t="s">
        <v>432</v>
      </c>
      <c r="GI7923" s="77">
        <v>2022</v>
      </c>
      <c r="GJ7923" s="77" t="s">
        <v>305</v>
      </c>
      <c r="GK7923" s="77">
        <v>222.2294216279119</v>
      </c>
      <c r="GL7923" s="77">
        <v>557.6</v>
      </c>
      <c r="GM7923" s="77">
        <v>2022</v>
      </c>
      <c r="GN7923" s="77" t="s">
        <v>175</v>
      </c>
      <c r="GO7923" s="77">
        <v>0.13250000000000001</v>
      </c>
      <c r="GP7923" s="77">
        <v>3</v>
      </c>
      <c r="GQ7923" s="77">
        <v>0</v>
      </c>
      <c r="GR7923" s="77" t="s">
        <v>423</v>
      </c>
      <c r="GS7923" s="77">
        <v>0.1527377521613833</v>
      </c>
      <c r="GT7923" s="77">
        <v>33.942822323571562</v>
      </c>
      <c r="GU7923" s="77">
        <v>0.1527377521613833</v>
      </c>
      <c r="GV7923" s="77">
        <v>33.942822323571562</v>
      </c>
      <c r="GW7923" s="77">
        <v>0.1527377521613833</v>
      </c>
      <c r="GX7923" s="77">
        <v>33.942822323571562</v>
      </c>
      <c r="GY7923" s="77">
        <v>0</v>
      </c>
      <c r="GZ7923" s="77">
        <v>0</v>
      </c>
    </row>
    <row r="7924" spans="187:208" x14ac:dyDescent="0.25">
      <c r="GE7924" s="77" t="s">
        <v>425</v>
      </c>
      <c r="GF7924" s="77" t="s">
        <v>155</v>
      </c>
      <c r="GG7924" s="77" t="s">
        <v>493</v>
      </c>
      <c r="GH7924" s="77" t="s">
        <v>432</v>
      </c>
      <c r="GI7924" s="77">
        <v>2022</v>
      </c>
      <c r="GJ7924" s="77" t="s">
        <v>301</v>
      </c>
      <c r="GK7924" s="77">
        <v>8585.7228092510995</v>
      </c>
      <c r="GL7924" s="77">
        <v>557.6</v>
      </c>
      <c r="GM7924" s="77">
        <v>2022</v>
      </c>
      <c r="GN7924" s="77" t="s">
        <v>175</v>
      </c>
      <c r="GO7924" s="77">
        <v>5.3000000000000005E-2</v>
      </c>
      <c r="GP7924" s="77">
        <v>3</v>
      </c>
      <c r="GQ7924" s="77">
        <v>0</v>
      </c>
      <c r="GR7924" s="77" t="s">
        <v>423</v>
      </c>
      <c r="GS7924" s="77">
        <v>5.5966209081309407E-2</v>
      </c>
      <c r="GT7924" s="77">
        <v>480.51035785671422</v>
      </c>
      <c r="GU7924" s="77">
        <v>5.5966209081309407E-2</v>
      </c>
      <c r="GV7924" s="77">
        <v>480.51035785671422</v>
      </c>
      <c r="GW7924" s="77">
        <v>5.5966209081309407E-2</v>
      </c>
      <c r="GX7924" s="77">
        <v>480.51035785671422</v>
      </c>
      <c r="GY7924" s="77">
        <v>0</v>
      </c>
      <c r="GZ7924" s="77">
        <v>0</v>
      </c>
    </row>
    <row r="7925" spans="187:208" x14ac:dyDescent="0.25">
      <c r="GE7925" s="77" t="s">
        <v>422</v>
      </c>
      <c r="GF7925" s="77" t="s">
        <v>155</v>
      </c>
      <c r="GG7925" s="77" t="s">
        <v>493</v>
      </c>
      <c r="GH7925" s="77" t="s">
        <v>432</v>
      </c>
      <c r="GI7925" s="77">
        <v>2023</v>
      </c>
      <c r="GJ7925" s="77" t="s">
        <v>305</v>
      </c>
      <c r="GK7925" s="77">
        <v>233.23007680802439</v>
      </c>
      <c r="GL7925" s="77">
        <v>557.6</v>
      </c>
      <c r="GM7925" s="77">
        <v>2023</v>
      </c>
      <c r="GN7925" s="77" t="s">
        <v>175</v>
      </c>
      <c r="GO7925" s="77">
        <v>0.13250000000000001</v>
      </c>
      <c r="GP7925" s="77">
        <v>3</v>
      </c>
      <c r="GQ7925" s="77">
        <v>0</v>
      </c>
      <c r="GR7925" s="77" t="s">
        <v>423</v>
      </c>
      <c r="GS7925" s="77">
        <v>0</v>
      </c>
      <c r="GT7925" s="77">
        <v>0</v>
      </c>
      <c r="GU7925" s="77">
        <v>0.1527377521613833</v>
      </c>
      <c r="GV7925" s="77">
        <v>35.623037668084422</v>
      </c>
      <c r="GW7925" s="77">
        <v>0.1527377521613833</v>
      </c>
      <c r="GX7925" s="77">
        <v>35.623037668084422</v>
      </c>
      <c r="GY7925" s="77">
        <v>0.1527377521613833</v>
      </c>
      <c r="GZ7925" s="77">
        <v>35.623037668084422</v>
      </c>
    </row>
    <row r="7926" spans="187:208" x14ac:dyDescent="0.25">
      <c r="GE7926" s="77" t="s">
        <v>425</v>
      </c>
      <c r="GF7926" s="77" t="s">
        <v>155</v>
      </c>
      <c r="GG7926" s="77" t="s">
        <v>493</v>
      </c>
      <c r="GH7926" s="77" t="s">
        <v>432</v>
      </c>
      <c r="GI7926" s="77">
        <v>2023</v>
      </c>
      <c r="GJ7926" s="77" t="s">
        <v>301</v>
      </c>
      <c r="GK7926" s="77">
        <v>8896.5159934318635</v>
      </c>
      <c r="GL7926" s="77">
        <v>557.6</v>
      </c>
      <c r="GM7926" s="77">
        <v>2023</v>
      </c>
      <c r="GN7926" s="77" t="s">
        <v>175</v>
      </c>
      <c r="GO7926" s="77">
        <v>5.3000000000000005E-2</v>
      </c>
      <c r="GP7926" s="77">
        <v>3</v>
      </c>
      <c r="GQ7926" s="77">
        <v>0</v>
      </c>
      <c r="GR7926" s="77" t="s">
        <v>423</v>
      </c>
      <c r="GS7926" s="77">
        <v>0</v>
      </c>
      <c r="GT7926" s="77">
        <v>0</v>
      </c>
      <c r="GU7926" s="77">
        <v>5.5966209081309407E-2</v>
      </c>
      <c r="GV7926" s="77">
        <v>497.90427418362071</v>
      </c>
      <c r="GW7926" s="77">
        <v>5.5966209081309407E-2</v>
      </c>
      <c r="GX7926" s="77">
        <v>497.90427418362071</v>
      </c>
      <c r="GY7926" s="77">
        <v>5.5966209081309407E-2</v>
      </c>
      <c r="GZ7926" s="77">
        <v>497.90427418362071</v>
      </c>
    </row>
    <row r="7927" spans="187:208" x14ac:dyDescent="0.25">
      <c r="GE7927" s="77" t="s">
        <v>422</v>
      </c>
      <c r="GF7927" s="77" t="s">
        <v>155</v>
      </c>
      <c r="GG7927" s="77" t="s">
        <v>493</v>
      </c>
      <c r="GH7927" s="77" t="s">
        <v>432</v>
      </c>
      <c r="GI7927" s="77">
        <v>2024</v>
      </c>
      <c r="GJ7927" s="77" t="s">
        <v>305</v>
      </c>
      <c r="GK7927" s="77">
        <v>233.23007680802439</v>
      </c>
      <c r="GL7927" s="77">
        <v>557.6</v>
      </c>
      <c r="GM7927" s="77">
        <v>2024</v>
      </c>
      <c r="GN7927" s="77" t="s">
        <v>175</v>
      </c>
      <c r="GO7927" s="77">
        <v>0.13250000000000001</v>
      </c>
      <c r="GP7927" s="77">
        <v>3</v>
      </c>
      <c r="GQ7927" s="77">
        <v>0</v>
      </c>
      <c r="GR7927" s="77" t="s">
        <v>423</v>
      </c>
      <c r="GS7927" s="77">
        <v>0</v>
      </c>
      <c r="GT7927" s="77">
        <v>0</v>
      </c>
      <c r="GU7927" s="77">
        <v>0</v>
      </c>
      <c r="GV7927" s="77">
        <v>0</v>
      </c>
      <c r="GW7927" s="77">
        <v>0.1527377521613833</v>
      </c>
      <c r="GX7927" s="77">
        <v>35.623037668084422</v>
      </c>
      <c r="GY7927" s="77">
        <v>0.1527377521613833</v>
      </c>
      <c r="GZ7927" s="77">
        <v>35.623037668084422</v>
      </c>
    </row>
    <row r="7928" spans="187:208" x14ac:dyDescent="0.25">
      <c r="GE7928" s="77" t="s">
        <v>425</v>
      </c>
      <c r="GF7928" s="77" t="s">
        <v>155</v>
      </c>
      <c r="GG7928" s="77" t="s">
        <v>493</v>
      </c>
      <c r="GH7928" s="77" t="s">
        <v>432</v>
      </c>
      <c r="GI7928" s="77">
        <v>2024</v>
      </c>
      <c r="GJ7928" s="77" t="s">
        <v>301</v>
      </c>
      <c r="GK7928" s="77">
        <v>8896.5159934318635</v>
      </c>
      <c r="GL7928" s="77">
        <v>557.6</v>
      </c>
      <c r="GM7928" s="77">
        <v>2024</v>
      </c>
      <c r="GN7928" s="77" t="s">
        <v>175</v>
      </c>
      <c r="GO7928" s="77">
        <v>5.3000000000000005E-2</v>
      </c>
      <c r="GP7928" s="77">
        <v>3</v>
      </c>
      <c r="GQ7928" s="77">
        <v>0</v>
      </c>
      <c r="GR7928" s="77" t="s">
        <v>423</v>
      </c>
      <c r="GS7928" s="77">
        <v>0</v>
      </c>
      <c r="GT7928" s="77">
        <v>0</v>
      </c>
      <c r="GU7928" s="77">
        <v>0</v>
      </c>
      <c r="GV7928" s="77">
        <v>0</v>
      </c>
      <c r="GW7928" s="77">
        <v>5.5966209081309407E-2</v>
      </c>
      <c r="GX7928" s="77">
        <v>497.90427418362071</v>
      </c>
      <c r="GY7928" s="77">
        <v>5.5966209081309407E-2</v>
      </c>
      <c r="GZ7928" s="77">
        <v>497.90427418362071</v>
      </c>
    </row>
    <row r="7929" spans="187:208" x14ac:dyDescent="0.25">
      <c r="GE7929" s="77" t="s">
        <v>422</v>
      </c>
      <c r="GF7929" s="77" t="s">
        <v>155</v>
      </c>
      <c r="GG7929" s="77" t="s">
        <v>493</v>
      </c>
      <c r="GH7929" s="77" t="s">
        <v>432</v>
      </c>
      <c r="GI7929" s="77">
        <v>2025</v>
      </c>
      <c r="GJ7929" s="77" t="s">
        <v>305</v>
      </c>
      <c r="GK7929" s="77">
        <v>233.23007680802439</v>
      </c>
      <c r="GL7929" s="77">
        <v>557.6</v>
      </c>
      <c r="GM7929" s="77">
        <v>2025</v>
      </c>
      <c r="GN7929" s="77" t="s">
        <v>175</v>
      </c>
      <c r="GO7929" s="77">
        <v>0.13250000000000001</v>
      </c>
      <c r="GP7929" s="77">
        <v>3</v>
      </c>
      <c r="GQ7929" s="77">
        <v>0</v>
      </c>
      <c r="GR7929" s="77" t="s">
        <v>423</v>
      </c>
      <c r="GS7929" s="77">
        <v>0</v>
      </c>
      <c r="GT7929" s="77">
        <v>0</v>
      </c>
      <c r="GU7929" s="77">
        <v>0</v>
      </c>
      <c r="GV7929" s="77">
        <v>0</v>
      </c>
      <c r="GW7929" s="77">
        <v>0</v>
      </c>
      <c r="GX7929" s="77">
        <v>0</v>
      </c>
      <c r="GY7929" s="77">
        <v>0.1527377521613833</v>
      </c>
      <c r="GZ7929" s="77">
        <v>35.623037668084422</v>
      </c>
    </row>
    <row r="7930" spans="187:208" x14ac:dyDescent="0.25">
      <c r="GE7930" s="77" t="s">
        <v>425</v>
      </c>
      <c r="GF7930" s="77" t="s">
        <v>155</v>
      </c>
      <c r="GG7930" s="77" t="s">
        <v>493</v>
      </c>
      <c r="GH7930" s="77" t="s">
        <v>432</v>
      </c>
      <c r="GI7930" s="77">
        <v>2025</v>
      </c>
      <c r="GJ7930" s="77" t="s">
        <v>301</v>
      </c>
      <c r="GK7930" s="77">
        <v>8896.5159934318635</v>
      </c>
      <c r="GL7930" s="77">
        <v>557.6</v>
      </c>
      <c r="GM7930" s="77">
        <v>2025</v>
      </c>
      <c r="GN7930" s="77" t="s">
        <v>175</v>
      </c>
      <c r="GO7930" s="77">
        <v>5.3000000000000005E-2</v>
      </c>
      <c r="GP7930" s="77">
        <v>3</v>
      </c>
      <c r="GQ7930" s="77">
        <v>0</v>
      </c>
      <c r="GR7930" s="77" t="s">
        <v>423</v>
      </c>
      <c r="GS7930" s="77">
        <v>0</v>
      </c>
      <c r="GT7930" s="77">
        <v>0</v>
      </c>
      <c r="GU7930" s="77">
        <v>0</v>
      </c>
      <c r="GV7930" s="77">
        <v>0</v>
      </c>
      <c r="GW7930" s="77">
        <v>0</v>
      </c>
      <c r="GX7930" s="77">
        <v>0</v>
      </c>
      <c r="GY7930" s="77">
        <v>5.5966209081309407E-2</v>
      </c>
      <c r="GZ7930" s="77">
        <v>497.90427418362071</v>
      </c>
    </row>
    <row r="7931" spans="187:208" x14ac:dyDescent="0.25">
      <c r="GE7931" s="77" t="s">
        <v>422</v>
      </c>
      <c r="GF7931" s="77" t="s">
        <v>155</v>
      </c>
      <c r="GG7931" s="77" t="s">
        <v>493</v>
      </c>
      <c r="GH7931" s="77" t="s">
        <v>439</v>
      </c>
      <c r="GI7931" s="77">
        <v>2021</v>
      </c>
      <c r="GJ7931" s="77" t="s">
        <v>305</v>
      </c>
      <c r="GK7931" s="77">
        <v>0.69641821681219873</v>
      </c>
      <c r="GL7931" s="77">
        <v>557.6</v>
      </c>
      <c r="GM7931" s="77">
        <v>2021</v>
      </c>
      <c r="GN7931" s="77" t="s">
        <v>175</v>
      </c>
      <c r="GO7931" s="77">
        <v>0.13250000000000001</v>
      </c>
      <c r="GP7931" s="77">
        <v>3</v>
      </c>
      <c r="GQ7931" s="77">
        <v>0</v>
      </c>
      <c r="GR7931" s="77" t="s">
        <v>423</v>
      </c>
      <c r="GS7931" s="77">
        <v>0.1527377521613833</v>
      </c>
      <c r="GT7931" s="77">
        <v>0.10636935300013411</v>
      </c>
      <c r="GU7931" s="77">
        <v>0.1527377521613833</v>
      </c>
      <c r="GV7931" s="77">
        <v>0.10636935300013411</v>
      </c>
      <c r="GW7931" s="77">
        <v>0</v>
      </c>
      <c r="GX7931" s="77">
        <v>0</v>
      </c>
      <c r="GY7931" s="77">
        <v>0</v>
      </c>
      <c r="GZ7931" s="77">
        <v>0</v>
      </c>
    </row>
    <row r="7932" spans="187:208" x14ac:dyDescent="0.25">
      <c r="GE7932" s="77" t="s">
        <v>425</v>
      </c>
      <c r="GF7932" s="77" t="s">
        <v>155</v>
      </c>
      <c r="GG7932" s="77" t="s">
        <v>493</v>
      </c>
      <c r="GH7932" s="77" t="s">
        <v>439</v>
      </c>
      <c r="GI7932" s="77">
        <v>2021</v>
      </c>
      <c r="GJ7932" s="77" t="s">
        <v>301</v>
      </c>
      <c r="GK7932" s="77">
        <v>2.941964152280967</v>
      </c>
      <c r="GL7932" s="77">
        <v>557.6</v>
      </c>
      <c r="GM7932" s="77">
        <v>2021</v>
      </c>
      <c r="GN7932" s="77" t="s">
        <v>175</v>
      </c>
      <c r="GO7932" s="77">
        <v>5.3000000000000005E-2</v>
      </c>
      <c r="GP7932" s="77">
        <v>3</v>
      </c>
      <c r="GQ7932" s="77">
        <v>0</v>
      </c>
      <c r="GR7932" s="77" t="s">
        <v>423</v>
      </c>
      <c r="GS7932" s="77">
        <v>5.5966209081309407E-2</v>
      </c>
      <c r="GT7932" s="77">
        <v>0.16465058085627379</v>
      </c>
      <c r="GU7932" s="77">
        <v>5.5966209081309407E-2</v>
      </c>
      <c r="GV7932" s="77">
        <v>0.16465058085627379</v>
      </c>
      <c r="GW7932" s="77">
        <v>0</v>
      </c>
      <c r="GX7932" s="77">
        <v>0</v>
      </c>
      <c r="GY7932" s="77">
        <v>0</v>
      </c>
      <c r="GZ7932" s="77">
        <v>0</v>
      </c>
    </row>
    <row r="7933" spans="187:208" x14ac:dyDescent="0.25">
      <c r="GE7933" s="77" t="s">
        <v>427</v>
      </c>
      <c r="GF7933" s="77" t="s">
        <v>155</v>
      </c>
      <c r="GG7933" s="77" t="s">
        <v>493</v>
      </c>
      <c r="GH7933" s="77" t="s">
        <v>439</v>
      </c>
      <c r="GI7933" s="77">
        <v>2021</v>
      </c>
      <c r="GJ7933" s="77" t="s">
        <v>303</v>
      </c>
      <c r="GK7933" s="77">
        <v>1.6021759622082581</v>
      </c>
      <c r="GL7933" s="77">
        <v>557.6</v>
      </c>
      <c r="GM7933" s="77">
        <v>2021</v>
      </c>
      <c r="GN7933" s="77" t="s">
        <v>175</v>
      </c>
      <c r="GO7933" s="77">
        <v>5.3000000000000005E-2</v>
      </c>
      <c r="GP7933" s="77">
        <v>3</v>
      </c>
      <c r="GQ7933" s="77">
        <v>0</v>
      </c>
      <c r="GR7933" s="77" t="s">
        <v>423</v>
      </c>
      <c r="GS7933" s="77">
        <v>5.5966209081309407E-2</v>
      </c>
      <c r="GT7933" s="77">
        <v>8.9667714885995453E-2</v>
      </c>
      <c r="GU7933" s="77">
        <v>5.5966209081309407E-2</v>
      </c>
      <c r="GV7933" s="77">
        <v>8.9667714885995453E-2</v>
      </c>
      <c r="GW7933" s="77">
        <v>0</v>
      </c>
      <c r="GX7933" s="77">
        <v>0</v>
      </c>
      <c r="GY7933" s="77">
        <v>0</v>
      </c>
      <c r="GZ7933" s="77">
        <v>0</v>
      </c>
    </row>
    <row r="7934" spans="187:208" x14ac:dyDescent="0.25">
      <c r="GE7934" s="77" t="s">
        <v>422</v>
      </c>
      <c r="GF7934" s="77" t="s">
        <v>155</v>
      </c>
      <c r="GG7934" s="77" t="s">
        <v>493</v>
      </c>
      <c r="GH7934" s="77" t="s">
        <v>439</v>
      </c>
      <c r="GI7934" s="77">
        <v>2022</v>
      </c>
      <c r="GJ7934" s="77" t="s">
        <v>305</v>
      </c>
      <c r="GK7934" s="77">
        <v>0.69641821681219873</v>
      </c>
      <c r="GL7934" s="77">
        <v>557.6</v>
      </c>
      <c r="GM7934" s="77">
        <v>2022</v>
      </c>
      <c r="GN7934" s="77" t="s">
        <v>175</v>
      </c>
      <c r="GO7934" s="77">
        <v>0.13250000000000001</v>
      </c>
      <c r="GP7934" s="77">
        <v>3</v>
      </c>
      <c r="GQ7934" s="77">
        <v>0</v>
      </c>
      <c r="GR7934" s="77" t="s">
        <v>423</v>
      </c>
      <c r="GS7934" s="77">
        <v>0.1527377521613833</v>
      </c>
      <c r="GT7934" s="77">
        <v>0.10636935300013411</v>
      </c>
      <c r="GU7934" s="77">
        <v>0.1527377521613833</v>
      </c>
      <c r="GV7934" s="77">
        <v>0.10636935300013411</v>
      </c>
      <c r="GW7934" s="77">
        <v>0.1527377521613833</v>
      </c>
      <c r="GX7934" s="77">
        <v>0.10636935300013411</v>
      </c>
      <c r="GY7934" s="77">
        <v>0</v>
      </c>
      <c r="GZ7934" s="77">
        <v>0</v>
      </c>
    </row>
    <row r="7935" spans="187:208" x14ac:dyDescent="0.25">
      <c r="GE7935" s="77" t="s">
        <v>425</v>
      </c>
      <c r="GF7935" s="77" t="s">
        <v>155</v>
      </c>
      <c r="GG7935" s="77" t="s">
        <v>493</v>
      </c>
      <c r="GH7935" s="77" t="s">
        <v>439</v>
      </c>
      <c r="GI7935" s="77">
        <v>2022</v>
      </c>
      <c r="GJ7935" s="77" t="s">
        <v>301</v>
      </c>
      <c r="GK7935" s="77">
        <v>2.941964152280967</v>
      </c>
      <c r="GL7935" s="77">
        <v>557.6</v>
      </c>
      <c r="GM7935" s="77">
        <v>2022</v>
      </c>
      <c r="GN7935" s="77" t="s">
        <v>175</v>
      </c>
      <c r="GO7935" s="77">
        <v>5.3000000000000005E-2</v>
      </c>
      <c r="GP7935" s="77">
        <v>3</v>
      </c>
      <c r="GQ7935" s="77">
        <v>0</v>
      </c>
      <c r="GR7935" s="77" t="s">
        <v>423</v>
      </c>
      <c r="GS7935" s="77">
        <v>5.5966209081309407E-2</v>
      </c>
      <c r="GT7935" s="77">
        <v>0.16465058085627379</v>
      </c>
      <c r="GU7935" s="77">
        <v>5.5966209081309407E-2</v>
      </c>
      <c r="GV7935" s="77">
        <v>0.16465058085627379</v>
      </c>
      <c r="GW7935" s="77">
        <v>5.5966209081309407E-2</v>
      </c>
      <c r="GX7935" s="77">
        <v>0.16465058085627379</v>
      </c>
      <c r="GY7935" s="77">
        <v>0</v>
      </c>
      <c r="GZ7935" s="77">
        <v>0</v>
      </c>
    </row>
    <row r="7936" spans="187:208" x14ac:dyDescent="0.25">
      <c r="GE7936" s="77" t="s">
        <v>427</v>
      </c>
      <c r="GF7936" s="77" t="s">
        <v>155</v>
      </c>
      <c r="GG7936" s="77" t="s">
        <v>493</v>
      </c>
      <c r="GH7936" s="77" t="s">
        <v>439</v>
      </c>
      <c r="GI7936" s="77">
        <v>2022</v>
      </c>
      <c r="GJ7936" s="77" t="s">
        <v>303</v>
      </c>
      <c r="GK7936" s="77">
        <v>1.6021759622082581</v>
      </c>
      <c r="GL7936" s="77">
        <v>557.6</v>
      </c>
      <c r="GM7936" s="77">
        <v>2022</v>
      </c>
      <c r="GN7936" s="77" t="s">
        <v>175</v>
      </c>
      <c r="GO7936" s="77">
        <v>5.3000000000000005E-2</v>
      </c>
      <c r="GP7936" s="77">
        <v>3</v>
      </c>
      <c r="GQ7936" s="77">
        <v>0</v>
      </c>
      <c r="GR7936" s="77" t="s">
        <v>423</v>
      </c>
      <c r="GS7936" s="77">
        <v>5.5966209081309407E-2</v>
      </c>
      <c r="GT7936" s="77">
        <v>8.9667714885995453E-2</v>
      </c>
      <c r="GU7936" s="77">
        <v>5.5966209081309407E-2</v>
      </c>
      <c r="GV7936" s="77">
        <v>8.9667714885995453E-2</v>
      </c>
      <c r="GW7936" s="77">
        <v>5.5966209081309407E-2</v>
      </c>
      <c r="GX7936" s="77">
        <v>8.9667714885995453E-2</v>
      </c>
      <c r="GY7936" s="77">
        <v>0</v>
      </c>
      <c r="GZ7936" s="77">
        <v>0</v>
      </c>
    </row>
    <row r="7937" spans="187:208" x14ac:dyDescent="0.25">
      <c r="GE7937" s="77" t="s">
        <v>422</v>
      </c>
      <c r="GF7937" s="77" t="s">
        <v>155</v>
      </c>
      <c r="GG7937" s="77" t="s">
        <v>493</v>
      </c>
      <c r="GH7937" s="77" t="s">
        <v>439</v>
      </c>
      <c r="GI7937" s="77">
        <v>2023</v>
      </c>
      <c r="GJ7937" s="77" t="s">
        <v>305</v>
      </c>
      <c r="GK7937" s="77">
        <v>0.71896016785821071</v>
      </c>
      <c r="GL7937" s="77">
        <v>557.6</v>
      </c>
      <c r="GM7937" s="77">
        <v>2023</v>
      </c>
      <c r="GN7937" s="77" t="s">
        <v>175</v>
      </c>
      <c r="GO7937" s="77">
        <v>0.13250000000000001</v>
      </c>
      <c r="GP7937" s="77">
        <v>3</v>
      </c>
      <c r="GQ7937" s="77">
        <v>0</v>
      </c>
      <c r="GR7937" s="77" t="s">
        <v>423</v>
      </c>
      <c r="GS7937" s="77">
        <v>0</v>
      </c>
      <c r="GT7937" s="77">
        <v>0</v>
      </c>
      <c r="GU7937" s="77">
        <v>0.1527377521613833</v>
      </c>
      <c r="GV7937" s="77">
        <v>0.10981235993223393</v>
      </c>
      <c r="GW7937" s="77">
        <v>0.1527377521613833</v>
      </c>
      <c r="GX7937" s="77">
        <v>0.10981235993223393</v>
      </c>
      <c r="GY7937" s="77">
        <v>0.1527377521613833</v>
      </c>
      <c r="GZ7937" s="77">
        <v>0.10981235993223393</v>
      </c>
    </row>
    <row r="7938" spans="187:208" x14ac:dyDescent="0.25">
      <c r="GE7938" s="77" t="s">
        <v>425</v>
      </c>
      <c r="GF7938" s="77" t="s">
        <v>155</v>
      </c>
      <c r="GG7938" s="77" t="s">
        <v>493</v>
      </c>
      <c r="GH7938" s="77" t="s">
        <v>439</v>
      </c>
      <c r="GI7938" s="77">
        <v>2023</v>
      </c>
      <c r="GJ7938" s="77" t="s">
        <v>301</v>
      </c>
      <c r="GK7938" s="77">
        <v>3.0714971986150501</v>
      </c>
      <c r="GL7938" s="77">
        <v>557.6</v>
      </c>
      <c r="GM7938" s="77">
        <v>2023</v>
      </c>
      <c r="GN7938" s="77" t="s">
        <v>175</v>
      </c>
      <c r="GO7938" s="77">
        <v>5.3000000000000005E-2</v>
      </c>
      <c r="GP7938" s="77">
        <v>3</v>
      </c>
      <c r="GQ7938" s="77">
        <v>0</v>
      </c>
      <c r="GR7938" s="77" t="s">
        <v>423</v>
      </c>
      <c r="GS7938" s="77">
        <v>0</v>
      </c>
      <c r="GT7938" s="77">
        <v>0</v>
      </c>
      <c r="GU7938" s="77">
        <v>5.5966209081309407E-2</v>
      </c>
      <c r="GV7938" s="77">
        <v>0.17190005441034603</v>
      </c>
      <c r="GW7938" s="77">
        <v>5.5966209081309407E-2</v>
      </c>
      <c r="GX7938" s="77">
        <v>0.17190005441034603</v>
      </c>
      <c r="GY7938" s="77">
        <v>5.5966209081309407E-2</v>
      </c>
      <c r="GZ7938" s="77">
        <v>0.17190005441034603</v>
      </c>
    </row>
    <row r="7939" spans="187:208" x14ac:dyDescent="0.25">
      <c r="GE7939" s="77" t="s">
        <v>427</v>
      </c>
      <c r="GF7939" s="77" t="s">
        <v>155</v>
      </c>
      <c r="GG7939" s="77" t="s">
        <v>493</v>
      </c>
      <c r="GH7939" s="77" t="s">
        <v>439</v>
      </c>
      <c r="GI7939" s="77">
        <v>2023</v>
      </c>
      <c r="GJ7939" s="77" t="s">
        <v>303</v>
      </c>
      <c r="GK7939" s="77">
        <v>1.6845772405344059</v>
      </c>
      <c r="GL7939" s="77">
        <v>557.6</v>
      </c>
      <c r="GM7939" s="77">
        <v>2023</v>
      </c>
      <c r="GN7939" s="77" t="s">
        <v>175</v>
      </c>
      <c r="GO7939" s="77">
        <v>5.3000000000000005E-2</v>
      </c>
      <c r="GP7939" s="77">
        <v>3</v>
      </c>
      <c r="GQ7939" s="77">
        <v>0</v>
      </c>
      <c r="GR7939" s="77" t="s">
        <v>423</v>
      </c>
      <c r="GS7939" s="77">
        <v>0</v>
      </c>
      <c r="GT7939" s="77">
        <v>0</v>
      </c>
      <c r="GU7939" s="77">
        <v>5.5966209081309407E-2</v>
      </c>
      <c r="GV7939" s="77">
        <v>9.4279402057363806E-2</v>
      </c>
      <c r="GW7939" s="77">
        <v>5.5966209081309407E-2</v>
      </c>
      <c r="GX7939" s="77">
        <v>9.4279402057363806E-2</v>
      </c>
      <c r="GY7939" s="77">
        <v>5.5966209081309407E-2</v>
      </c>
      <c r="GZ7939" s="77">
        <v>9.4279402057363806E-2</v>
      </c>
    </row>
    <row r="7940" spans="187:208" x14ac:dyDescent="0.25">
      <c r="GE7940" s="77" t="s">
        <v>422</v>
      </c>
      <c r="GF7940" s="77" t="s">
        <v>155</v>
      </c>
      <c r="GG7940" s="77" t="s">
        <v>493</v>
      </c>
      <c r="GH7940" s="77" t="s">
        <v>439</v>
      </c>
      <c r="GI7940" s="77">
        <v>2024</v>
      </c>
      <c r="GJ7940" s="77" t="s">
        <v>305</v>
      </c>
      <c r="GK7940" s="77">
        <v>0.71896016785821071</v>
      </c>
      <c r="GL7940" s="77">
        <v>557.6</v>
      </c>
      <c r="GM7940" s="77">
        <v>2024</v>
      </c>
      <c r="GN7940" s="77" t="s">
        <v>175</v>
      </c>
      <c r="GO7940" s="77">
        <v>0.13250000000000001</v>
      </c>
      <c r="GP7940" s="77">
        <v>3</v>
      </c>
      <c r="GQ7940" s="77">
        <v>0</v>
      </c>
      <c r="GR7940" s="77" t="s">
        <v>423</v>
      </c>
      <c r="GS7940" s="77">
        <v>0</v>
      </c>
      <c r="GT7940" s="77">
        <v>0</v>
      </c>
      <c r="GU7940" s="77">
        <v>0</v>
      </c>
      <c r="GV7940" s="77">
        <v>0</v>
      </c>
      <c r="GW7940" s="77">
        <v>0.1527377521613833</v>
      </c>
      <c r="GX7940" s="77">
        <v>0.10981235993223393</v>
      </c>
      <c r="GY7940" s="77">
        <v>0.1527377521613833</v>
      </c>
      <c r="GZ7940" s="77">
        <v>0.10981235993223393</v>
      </c>
    </row>
    <row r="7941" spans="187:208" x14ac:dyDescent="0.25">
      <c r="GE7941" s="77" t="s">
        <v>425</v>
      </c>
      <c r="GF7941" s="77" t="s">
        <v>155</v>
      </c>
      <c r="GG7941" s="77" t="s">
        <v>493</v>
      </c>
      <c r="GH7941" s="77" t="s">
        <v>439</v>
      </c>
      <c r="GI7941" s="77">
        <v>2024</v>
      </c>
      <c r="GJ7941" s="77" t="s">
        <v>301</v>
      </c>
      <c r="GK7941" s="77">
        <v>3.0714971986150501</v>
      </c>
      <c r="GL7941" s="77">
        <v>557.6</v>
      </c>
      <c r="GM7941" s="77">
        <v>2024</v>
      </c>
      <c r="GN7941" s="77" t="s">
        <v>175</v>
      </c>
      <c r="GO7941" s="77">
        <v>5.3000000000000005E-2</v>
      </c>
      <c r="GP7941" s="77">
        <v>3</v>
      </c>
      <c r="GQ7941" s="77">
        <v>0</v>
      </c>
      <c r="GR7941" s="77" t="s">
        <v>423</v>
      </c>
      <c r="GS7941" s="77">
        <v>0</v>
      </c>
      <c r="GT7941" s="77">
        <v>0</v>
      </c>
      <c r="GU7941" s="77">
        <v>0</v>
      </c>
      <c r="GV7941" s="77">
        <v>0</v>
      </c>
      <c r="GW7941" s="77">
        <v>5.5966209081309407E-2</v>
      </c>
      <c r="GX7941" s="77">
        <v>0.17190005441034603</v>
      </c>
      <c r="GY7941" s="77">
        <v>5.5966209081309407E-2</v>
      </c>
      <c r="GZ7941" s="77">
        <v>0.17190005441034603</v>
      </c>
    </row>
    <row r="7942" spans="187:208" x14ac:dyDescent="0.25">
      <c r="GE7942" s="77" t="s">
        <v>427</v>
      </c>
      <c r="GF7942" s="77" t="s">
        <v>155</v>
      </c>
      <c r="GG7942" s="77" t="s">
        <v>493</v>
      </c>
      <c r="GH7942" s="77" t="s">
        <v>439</v>
      </c>
      <c r="GI7942" s="77">
        <v>2024</v>
      </c>
      <c r="GJ7942" s="77" t="s">
        <v>303</v>
      </c>
      <c r="GK7942" s="77">
        <v>1.6845772405344059</v>
      </c>
      <c r="GL7942" s="77">
        <v>557.6</v>
      </c>
      <c r="GM7942" s="77">
        <v>2024</v>
      </c>
      <c r="GN7942" s="77" t="s">
        <v>175</v>
      </c>
      <c r="GO7942" s="77">
        <v>5.3000000000000005E-2</v>
      </c>
      <c r="GP7942" s="77">
        <v>3</v>
      </c>
      <c r="GQ7942" s="77">
        <v>0</v>
      </c>
      <c r="GR7942" s="77" t="s">
        <v>423</v>
      </c>
      <c r="GS7942" s="77">
        <v>0</v>
      </c>
      <c r="GT7942" s="77">
        <v>0</v>
      </c>
      <c r="GU7942" s="77">
        <v>0</v>
      </c>
      <c r="GV7942" s="77">
        <v>0</v>
      </c>
      <c r="GW7942" s="77">
        <v>5.5966209081309407E-2</v>
      </c>
      <c r="GX7942" s="77">
        <v>9.4279402057363806E-2</v>
      </c>
      <c r="GY7942" s="77">
        <v>5.5966209081309407E-2</v>
      </c>
      <c r="GZ7942" s="77">
        <v>9.4279402057363806E-2</v>
      </c>
    </row>
    <row r="7943" spans="187:208" x14ac:dyDescent="0.25">
      <c r="GE7943" s="77" t="s">
        <v>422</v>
      </c>
      <c r="GF7943" s="77" t="s">
        <v>155</v>
      </c>
      <c r="GG7943" s="77" t="s">
        <v>493</v>
      </c>
      <c r="GH7943" s="77" t="s">
        <v>439</v>
      </c>
      <c r="GI7943" s="77">
        <v>2025</v>
      </c>
      <c r="GJ7943" s="77" t="s">
        <v>305</v>
      </c>
      <c r="GK7943" s="77">
        <v>0.71896016785821071</v>
      </c>
      <c r="GL7943" s="77">
        <v>557.6</v>
      </c>
      <c r="GM7943" s="77">
        <v>2025</v>
      </c>
      <c r="GN7943" s="77" t="s">
        <v>175</v>
      </c>
      <c r="GO7943" s="77">
        <v>0.13250000000000001</v>
      </c>
      <c r="GP7943" s="77">
        <v>3</v>
      </c>
      <c r="GQ7943" s="77">
        <v>0</v>
      </c>
      <c r="GR7943" s="77" t="s">
        <v>423</v>
      </c>
      <c r="GS7943" s="77">
        <v>0</v>
      </c>
      <c r="GT7943" s="77">
        <v>0</v>
      </c>
      <c r="GU7943" s="77">
        <v>0</v>
      </c>
      <c r="GV7943" s="77">
        <v>0</v>
      </c>
      <c r="GW7943" s="77">
        <v>0</v>
      </c>
      <c r="GX7943" s="77">
        <v>0</v>
      </c>
      <c r="GY7943" s="77">
        <v>0.1527377521613833</v>
      </c>
      <c r="GZ7943" s="77">
        <v>0.10981235993223393</v>
      </c>
    </row>
    <row r="7944" spans="187:208" x14ac:dyDescent="0.25">
      <c r="GE7944" s="77" t="s">
        <v>425</v>
      </c>
      <c r="GF7944" s="77" t="s">
        <v>155</v>
      </c>
      <c r="GG7944" s="77" t="s">
        <v>493</v>
      </c>
      <c r="GH7944" s="77" t="s">
        <v>439</v>
      </c>
      <c r="GI7944" s="77">
        <v>2025</v>
      </c>
      <c r="GJ7944" s="77" t="s">
        <v>301</v>
      </c>
      <c r="GK7944" s="77">
        <v>3.0714971986150501</v>
      </c>
      <c r="GL7944" s="77">
        <v>557.6</v>
      </c>
      <c r="GM7944" s="77">
        <v>2025</v>
      </c>
      <c r="GN7944" s="77" t="s">
        <v>175</v>
      </c>
      <c r="GO7944" s="77">
        <v>5.3000000000000005E-2</v>
      </c>
      <c r="GP7944" s="77">
        <v>3</v>
      </c>
      <c r="GQ7944" s="77">
        <v>0</v>
      </c>
      <c r="GR7944" s="77" t="s">
        <v>423</v>
      </c>
      <c r="GS7944" s="77">
        <v>0</v>
      </c>
      <c r="GT7944" s="77">
        <v>0</v>
      </c>
      <c r="GU7944" s="77">
        <v>0</v>
      </c>
      <c r="GV7944" s="77">
        <v>0</v>
      </c>
      <c r="GW7944" s="77">
        <v>0</v>
      </c>
      <c r="GX7944" s="77">
        <v>0</v>
      </c>
      <c r="GY7944" s="77">
        <v>5.5966209081309407E-2</v>
      </c>
      <c r="GZ7944" s="77">
        <v>0.17190005441034603</v>
      </c>
    </row>
    <row r="7945" spans="187:208" x14ac:dyDescent="0.25">
      <c r="GE7945" s="77" t="s">
        <v>427</v>
      </c>
      <c r="GF7945" s="77" t="s">
        <v>155</v>
      </c>
      <c r="GG7945" s="77" t="s">
        <v>493</v>
      </c>
      <c r="GH7945" s="77" t="s">
        <v>439</v>
      </c>
      <c r="GI7945" s="77">
        <v>2025</v>
      </c>
      <c r="GJ7945" s="77" t="s">
        <v>303</v>
      </c>
      <c r="GK7945" s="77">
        <v>1.6845772405344059</v>
      </c>
      <c r="GL7945" s="77">
        <v>557.6</v>
      </c>
      <c r="GM7945" s="77">
        <v>2025</v>
      </c>
      <c r="GN7945" s="77" t="s">
        <v>175</v>
      </c>
      <c r="GO7945" s="77">
        <v>5.3000000000000005E-2</v>
      </c>
      <c r="GP7945" s="77">
        <v>3</v>
      </c>
      <c r="GQ7945" s="77">
        <v>0</v>
      </c>
      <c r="GR7945" s="77" t="s">
        <v>423</v>
      </c>
      <c r="GS7945" s="77">
        <v>0</v>
      </c>
      <c r="GT7945" s="77">
        <v>0</v>
      </c>
      <c r="GU7945" s="77">
        <v>0</v>
      </c>
      <c r="GV7945" s="77">
        <v>0</v>
      </c>
      <c r="GW7945" s="77">
        <v>0</v>
      </c>
      <c r="GX7945" s="77">
        <v>0</v>
      </c>
      <c r="GY7945" s="77">
        <v>5.5966209081309407E-2</v>
      </c>
      <c r="GZ7945" s="77">
        <v>9.4279402057363806E-2</v>
      </c>
    </row>
    <row r="7946" spans="187:208" x14ac:dyDescent="0.25">
      <c r="GE7946" s="77" t="s">
        <v>422</v>
      </c>
      <c r="GF7946" s="77" t="s">
        <v>155</v>
      </c>
      <c r="GG7946" s="77" t="s">
        <v>493</v>
      </c>
      <c r="GH7946" s="77" t="s">
        <v>446</v>
      </c>
      <c r="GI7946" s="77">
        <v>2021</v>
      </c>
      <c r="GJ7946" s="77" t="s">
        <v>305</v>
      </c>
      <c r="GK7946" s="77">
        <v>3.6425060683954499E-2</v>
      </c>
      <c r="GL7946" s="77">
        <v>557.6</v>
      </c>
      <c r="GM7946" s="77">
        <v>2021</v>
      </c>
      <c r="GN7946" s="77" t="s">
        <v>175</v>
      </c>
      <c r="GO7946" s="77">
        <v>0.13250000000000001</v>
      </c>
      <c r="GP7946" s="77">
        <v>3</v>
      </c>
      <c r="GQ7946" s="77">
        <v>0</v>
      </c>
      <c r="GR7946" s="77" t="s">
        <v>423</v>
      </c>
      <c r="GS7946" s="77">
        <v>0.1527377521613833</v>
      </c>
      <c r="GT7946" s="77">
        <v>5.5634818912091892E-3</v>
      </c>
      <c r="GU7946" s="77">
        <v>0.1527377521613833</v>
      </c>
      <c r="GV7946" s="77">
        <v>5.5634818912091892E-3</v>
      </c>
      <c r="GW7946" s="77">
        <v>0</v>
      </c>
      <c r="GX7946" s="77">
        <v>0</v>
      </c>
      <c r="GY7946" s="77">
        <v>0</v>
      </c>
      <c r="GZ7946" s="77">
        <v>0</v>
      </c>
    </row>
    <row r="7947" spans="187:208" x14ac:dyDescent="0.25">
      <c r="GE7947" s="77" t="s">
        <v>425</v>
      </c>
      <c r="GF7947" s="77" t="s">
        <v>155</v>
      </c>
      <c r="GG7947" s="77" t="s">
        <v>493</v>
      </c>
      <c r="GH7947" s="77" t="s">
        <v>446</v>
      </c>
      <c r="GI7947" s="77">
        <v>2021</v>
      </c>
      <c r="GJ7947" s="77" t="s">
        <v>301</v>
      </c>
      <c r="GK7947" s="77">
        <v>1.5808724525430929E-3</v>
      </c>
      <c r="GL7947" s="77">
        <v>557.6</v>
      </c>
      <c r="GM7947" s="77">
        <v>2021</v>
      </c>
      <c r="GN7947" s="77" t="s">
        <v>175</v>
      </c>
      <c r="GO7947" s="77">
        <v>5.3000000000000005E-2</v>
      </c>
      <c r="GP7947" s="77">
        <v>3</v>
      </c>
      <c r="GQ7947" s="77">
        <v>0</v>
      </c>
      <c r="GR7947" s="77" t="s">
        <v>423</v>
      </c>
      <c r="GS7947" s="77">
        <v>5.5966209081309407E-2</v>
      </c>
      <c r="GT7947" s="77">
        <v>8.8475438209909124E-5</v>
      </c>
      <c r="GU7947" s="77">
        <v>5.5966209081309407E-2</v>
      </c>
      <c r="GV7947" s="77">
        <v>8.8475438209909124E-5</v>
      </c>
      <c r="GW7947" s="77">
        <v>0</v>
      </c>
      <c r="GX7947" s="77">
        <v>0</v>
      </c>
      <c r="GY7947" s="77">
        <v>0</v>
      </c>
      <c r="GZ7947" s="77">
        <v>0</v>
      </c>
    </row>
    <row r="7948" spans="187:208" x14ac:dyDescent="0.25">
      <c r="GE7948" s="77" t="s">
        <v>427</v>
      </c>
      <c r="GF7948" s="77" t="s">
        <v>155</v>
      </c>
      <c r="GG7948" s="77" t="s">
        <v>493</v>
      </c>
      <c r="GH7948" s="77" t="s">
        <v>446</v>
      </c>
      <c r="GI7948" s="77">
        <v>2021</v>
      </c>
      <c r="GJ7948" s="77" t="s">
        <v>303</v>
      </c>
      <c r="GK7948" s="77">
        <v>3.9894642198450597E-2</v>
      </c>
      <c r="GL7948" s="77">
        <v>557.6</v>
      </c>
      <c r="GM7948" s="77">
        <v>2021</v>
      </c>
      <c r="GN7948" s="77" t="s">
        <v>175</v>
      </c>
      <c r="GO7948" s="77">
        <v>5.3000000000000005E-2</v>
      </c>
      <c r="GP7948" s="77">
        <v>3</v>
      </c>
      <c r="GQ7948" s="77">
        <v>0</v>
      </c>
      <c r="GR7948" s="77" t="s">
        <v>423</v>
      </c>
      <c r="GS7948" s="77">
        <v>5.5966209081309407E-2</v>
      </c>
      <c r="GT7948" s="77">
        <v>2.2327518865025153E-3</v>
      </c>
      <c r="GU7948" s="77">
        <v>5.5966209081309407E-2</v>
      </c>
      <c r="GV7948" s="77">
        <v>2.2327518865025153E-3</v>
      </c>
      <c r="GW7948" s="77">
        <v>0</v>
      </c>
      <c r="GX7948" s="77">
        <v>0</v>
      </c>
      <c r="GY7948" s="77">
        <v>0</v>
      </c>
      <c r="GZ7948" s="77">
        <v>0</v>
      </c>
    </row>
    <row r="7949" spans="187:208" x14ac:dyDescent="0.25">
      <c r="GE7949" s="77" t="s">
        <v>422</v>
      </c>
      <c r="GF7949" s="77" t="s">
        <v>155</v>
      </c>
      <c r="GG7949" s="77" t="s">
        <v>493</v>
      </c>
      <c r="GH7949" s="77" t="s">
        <v>446</v>
      </c>
      <c r="GI7949" s="77">
        <v>2022</v>
      </c>
      <c r="GJ7949" s="77" t="s">
        <v>305</v>
      </c>
      <c r="GK7949" s="77">
        <v>3.6425060683954499E-2</v>
      </c>
      <c r="GL7949" s="77">
        <v>557.6</v>
      </c>
      <c r="GM7949" s="77">
        <v>2022</v>
      </c>
      <c r="GN7949" s="77" t="s">
        <v>175</v>
      </c>
      <c r="GO7949" s="77">
        <v>0.13250000000000001</v>
      </c>
      <c r="GP7949" s="77">
        <v>3</v>
      </c>
      <c r="GQ7949" s="77">
        <v>0</v>
      </c>
      <c r="GR7949" s="77" t="s">
        <v>423</v>
      </c>
      <c r="GS7949" s="77">
        <v>0.1527377521613833</v>
      </c>
      <c r="GT7949" s="77">
        <v>5.5634818912091892E-3</v>
      </c>
      <c r="GU7949" s="77">
        <v>0.1527377521613833</v>
      </c>
      <c r="GV7949" s="77">
        <v>5.5634818912091892E-3</v>
      </c>
      <c r="GW7949" s="77">
        <v>0.1527377521613833</v>
      </c>
      <c r="GX7949" s="77">
        <v>5.5634818912091892E-3</v>
      </c>
      <c r="GY7949" s="77">
        <v>0</v>
      </c>
      <c r="GZ7949" s="77">
        <v>0</v>
      </c>
    </row>
    <row r="7950" spans="187:208" x14ac:dyDescent="0.25">
      <c r="GE7950" s="77" t="s">
        <v>425</v>
      </c>
      <c r="GF7950" s="77" t="s">
        <v>155</v>
      </c>
      <c r="GG7950" s="77" t="s">
        <v>493</v>
      </c>
      <c r="GH7950" s="77" t="s">
        <v>446</v>
      </c>
      <c r="GI7950" s="77">
        <v>2022</v>
      </c>
      <c r="GJ7950" s="77" t="s">
        <v>301</v>
      </c>
      <c r="GK7950" s="77">
        <v>1.5808724525430929E-3</v>
      </c>
      <c r="GL7950" s="77">
        <v>557.6</v>
      </c>
      <c r="GM7950" s="77">
        <v>2022</v>
      </c>
      <c r="GN7950" s="77" t="s">
        <v>175</v>
      </c>
      <c r="GO7950" s="77">
        <v>5.3000000000000005E-2</v>
      </c>
      <c r="GP7950" s="77">
        <v>3</v>
      </c>
      <c r="GQ7950" s="77">
        <v>0</v>
      </c>
      <c r="GR7950" s="77" t="s">
        <v>423</v>
      </c>
      <c r="GS7950" s="77">
        <v>5.5966209081309407E-2</v>
      </c>
      <c r="GT7950" s="77">
        <v>8.8475438209909124E-5</v>
      </c>
      <c r="GU7950" s="77">
        <v>5.5966209081309407E-2</v>
      </c>
      <c r="GV7950" s="77">
        <v>8.8475438209909124E-5</v>
      </c>
      <c r="GW7950" s="77">
        <v>5.5966209081309407E-2</v>
      </c>
      <c r="GX7950" s="77">
        <v>8.8475438209909124E-5</v>
      </c>
      <c r="GY7950" s="77">
        <v>0</v>
      </c>
      <c r="GZ7950" s="77">
        <v>0</v>
      </c>
    </row>
    <row r="7951" spans="187:208" x14ac:dyDescent="0.25">
      <c r="GE7951" s="77" t="s">
        <v>427</v>
      </c>
      <c r="GF7951" s="77" t="s">
        <v>155</v>
      </c>
      <c r="GG7951" s="77" t="s">
        <v>493</v>
      </c>
      <c r="GH7951" s="77" t="s">
        <v>446</v>
      </c>
      <c r="GI7951" s="77">
        <v>2022</v>
      </c>
      <c r="GJ7951" s="77" t="s">
        <v>303</v>
      </c>
      <c r="GK7951" s="77">
        <v>3.9894642198450597E-2</v>
      </c>
      <c r="GL7951" s="77">
        <v>557.6</v>
      </c>
      <c r="GM7951" s="77">
        <v>2022</v>
      </c>
      <c r="GN7951" s="77" t="s">
        <v>175</v>
      </c>
      <c r="GO7951" s="77">
        <v>5.3000000000000005E-2</v>
      </c>
      <c r="GP7951" s="77">
        <v>3</v>
      </c>
      <c r="GQ7951" s="77">
        <v>0</v>
      </c>
      <c r="GR7951" s="77" t="s">
        <v>423</v>
      </c>
      <c r="GS7951" s="77">
        <v>5.5966209081309407E-2</v>
      </c>
      <c r="GT7951" s="77">
        <v>2.2327518865025153E-3</v>
      </c>
      <c r="GU7951" s="77">
        <v>5.5966209081309407E-2</v>
      </c>
      <c r="GV7951" s="77">
        <v>2.2327518865025153E-3</v>
      </c>
      <c r="GW7951" s="77">
        <v>5.5966209081309407E-2</v>
      </c>
      <c r="GX7951" s="77">
        <v>2.2327518865025153E-3</v>
      </c>
      <c r="GY7951" s="77">
        <v>0</v>
      </c>
      <c r="GZ7951" s="77">
        <v>0</v>
      </c>
    </row>
    <row r="7952" spans="187:208" x14ac:dyDescent="0.25">
      <c r="GE7952" s="77" t="s">
        <v>422</v>
      </c>
      <c r="GF7952" s="77" t="s">
        <v>155</v>
      </c>
      <c r="GG7952" s="77" t="s">
        <v>493</v>
      </c>
      <c r="GH7952" s="77" t="s">
        <v>446</v>
      </c>
      <c r="GI7952" s="77">
        <v>2023</v>
      </c>
      <c r="GJ7952" s="77" t="s">
        <v>305</v>
      </c>
      <c r="GK7952" s="77">
        <v>3.7590224611390582E-2</v>
      </c>
      <c r="GL7952" s="77">
        <v>557.6</v>
      </c>
      <c r="GM7952" s="77">
        <v>2023</v>
      </c>
      <c r="GN7952" s="77" t="s">
        <v>175</v>
      </c>
      <c r="GO7952" s="77">
        <v>0.13250000000000001</v>
      </c>
      <c r="GP7952" s="77">
        <v>3</v>
      </c>
      <c r="GQ7952" s="77">
        <v>0</v>
      </c>
      <c r="GR7952" s="77" t="s">
        <v>423</v>
      </c>
      <c r="GS7952" s="77">
        <v>0</v>
      </c>
      <c r="GT7952" s="77">
        <v>0</v>
      </c>
      <c r="GU7952" s="77">
        <v>0.1527377521613833</v>
      </c>
      <c r="GV7952" s="77">
        <v>5.7414464103853055E-3</v>
      </c>
      <c r="GW7952" s="77">
        <v>0.1527377521613833</v>
      </c>
      <c r="GX7952" s="77">
        <v>5.7414464103853055E-3</v>
      </c>
      <c r="GY7952" s="77">
        <v>0.1527377521613833</v>
      </c>
      <c r="GZ7952" s="77">
        <v>5.7414464103853055E-3</v>
      </c>
    </row>
    <row r="7953" spans="187:208" x14ac:dyDescent="0.25">
      <c r="GE7953" s="77" t="s">
        <v>425</v>
      </c>
      <c r="GF7953" s="77" t="s">
        <v>155</v>
      </c>
      <c r="GG7953" s="77" t="s">
        <v>493</v>
      </c>
      <c r="GH7953" s="77" t="s">
        <v>446</v>
      </c>
      <c r="GI7953" s="77">
        <v>2023</v>
      </c>
      <c r="GJ7953" s="77" t="s">
        <v>301</v>
      </c>
      <c r="GK7953" s="77">
        <v>1.6314334115685989E-3</v>
      </c>
      <c r="GL7953" s="77">
        <v>557.6</v>
      </c>
      <c r="GM7953" s="77">
        <v>2023</v>
      </c>
      <c r="GN7953" s="77" t="s">
        <v>175</v>
      </c>
      <c r="GO7953" s="77">
        <v>5.3000000000000005E-2</v>
      </c>
      <c r="GP7953" s="77">
        <v>3</v>
      </c>
      <c r="GQ7953" s="77">
        <v>0</v>
      </c>
      <c r="GR7953" s="77" t="s">
        <v>423</v>
      </c>
      <c r="GS7953" s="77">
        <v>0</v>
      </c>
      <c r="GT7953" s="77">
        <v>0</v>
      </c>
      <c r="GU7953" s="77">
        <v>5.5966209081309407E-2</v>
      </c>
      <c r="GV7953" s="77">
        <v>9.1305143414082104E-5</v>
      </c>
      <c r="GW7953" s="77">
        <v>5.5966209081309407E-2</v>
      </c>
      <c r="GX7953" s="77">
        <v>9.1305143414082104E-5</v>
      </c>
      <c r="GY7953" s="77">
        <v>5.5966209081309407E-2</v>
      </c>
      <c r="GZ7953" s="77">
        <v>9.1305143414082104E-5</v>
      </c>
    </row>
    <row r="7954" spans="187:208" x14ac:dyDescent="0.25">
      <c r="GE7954" s="77" t="s">
        <v>427</v>
      </c>
      <c r="GF7954" s="77" t="s">
        <v>155</v>
      </c>
      <c r="GG7954" s="77" t="s">
        <v>493</v>
      </c>
      <c r="GH7954" s="77" t="s">
        <v>446</v>
      </c>
      <c r="GI7954" s="77">
        <v>2023</v>
      </c>
      <c r="GJ7954" s="77" t="s">
        <v>303</v>
      </c>
      <c r="GK7954" s="77">
        <v>4.1186611014017653E-2</v>
      </c>
      <c r="GL7954" s="77">
        <v>557.6</v>
      </c>
      <c r="GM7954" s="77">
        <v>2023</v>
      </c>
      <c r="GN7954" s="77" t="s">
        <v>175</v>
      </c>
      <c r="GO7954" s="77">
        <v>5.3000000000000005E-2</v>
      </c>
      <c r="GP7954" s="77">
        <v>3</v>
      </c>
      <c r="GQ7954" s="77">
        <v>0</v>
      </c>
      <c r="GR7954" s="77" t="s">
        <v>423</v>
      </c>
      <c r="GS7954" s="77">
        <v>0</v>
      </c>
      <c r="GT7954" s="77">
        <v>0</v>
      </c>
      <c r="GU7954" s="77">
        <v>5.5966209081309407E-2</v>
      </c>
      <c r="GV7954" s="77">
        <v>2.305058483361073E-3</v>
      </c>
      <c r="GW7954" s="77">
        <v>5.5966209081309407E-2</v>
      </c>
      <c r="GX7954" s="77">
        <v>2.305058483361073E-3</v>
      </c>
      <c r="GY7954" s="77">
        <v>5.5966209081309407E-2</v>
      </c>
      <c r="GZ7954" s="77">
        <v>2.305058483361073E-3</v>
      </c>
    </row>
    <row r="7955" spans="187:208" x14ac:dyDescent="0.25">
      <c r="GE7955" s="77" t="s">
        <v>422</v>
      </c>
      <c r="GF7955" s="77" t="s">
        <v>155</v>
      </c>
      <c r="GG7955" s="77" t="s">
        <v>493</v>
      </c>
      <c r="GH7955" s="77" t="s">
        <v>446</v>
      </c>
      <c r="GI7955" s="77">
        <v>2024</v>
      </c>
      <c r="GJ7955" s="77" t="s">
        <v>305</v>
      </c>
      <c r="GK7955" s="77">
        <v>3.7590224611390582E-2</v>
      </c>
      <c r="GL7955" s="77">
        <v>557.6</v>
      </c>
      <c r="GM7955" s="77">
        <v>2024</v>
      </c>
      <c r="GN7955" s="77" t="s">
        <v>175</v>
      </c>
      <c r="GO7955" s="77">
        <v>0.13250000000000001</v>
      </c>
      <c r="GP7955" s="77">
        <v>3</v>
      </c>
      <c r="GQ7955" s="77">
        <v>0</v>
      </c>
      <c r="GR7955" s="77" t="s">
        <v>423</v>
      </c>
      <c r="GS7955" s="77">
        <v>0</v>
      </c>
      <c r="GT7955" s="77">
        <v>0</v>
      </c>
      <c r="GU7955" s="77">
        <v>0</v>
      </c>
      <c r="GV7955" s="77">
        <v>0</v>
      </c>
      <c r="GW7955" s="77">
        <v>0.1527377521613833</v>
      </c>
      <c r="GX7955" s="77">
        <v>5.7414464103853055E-3</v>
      </c>
      <c r="GY7955" s="77">
        <v>0.1527377521613833</v>
      </c>
      <c r="GZ7955" s="77">
        <v>5.7414464103853055E-3</v>
      </c>
    </row>
    <row r="7956" spans="187:208" x14ac:dyDescent="0.25">
      <c r="GE7956" s="77" t="s">
        <v>425</v>
      </c>
      <c r="GF7956" s="77" t="s">
        <v>155</v>
      </c>
      <c r="GG7956" s="77" t="s">
        <v>493</v>
      </c>
      <c r="GH7956" s="77" t="s">
        <v>446</v>
      </c>
      <c r="GI7956" s="77">
        <v>2024</v>
      </c>
      <c r="GJ7956" s="77" t="s">
        <v>301</v>
      </c>
      <c r="GK7956" s="77">
        <v>1.6314334115685989E-3</v>
      </c>
      <c r="GL7956" s="77">
        <v>557.6</v>
      </c>
      <c r="GM7956" s="77">
        <v>2024</v>
      </c>
      <c r="GN7956" s="77" t="s">
        <v>175</v>
      </c>
      <c r="GO7956" s="77">
        <v>5.3000000000000005E-2</v>
      </c>
      <c r="GP7956" s="77">
        <v>3</v>
      </c>
      <c r="GQ7956" s="77">
        <v>0</v>
      </c>
      <c r="GR7956" s="77" t="s">
        <v>423</v>
      </c>
      <c r="GS7956" s="77">
        <v>0</v>
      </c>
      <c r="GT7956" s="77">
        <v>0</v>
      </c>
      <c r="GU7956" s="77">
        <v>0</v>
      </c>
      <c r="GV7956" s="77">
        <v>0</v>
      </c>
      <c r="GW7956" s="77">
        <v>5.5966209081309407E-2</v>
      </c>
      <c r="GX7956" s="77">
        <v>9.1305143414082104E-5</v>
      </c>
      <c r="GY7956" s="77">
        <v>5.5966209081309407E-2</v>
      </c>
      <c r="GZ7956" s="77">
        <v>9.1305143414082104E-5</v>
      </c>
    </row>
    <row r="7957" spans="187:208" x14ac:dyDescent="0.25">
      <c r="GE7957" s="77" t="s">
        <v>427</v>
      </c>
      <c r="GF7957" s="77" t="s">
        <v>155</v>
      </c>
      <c r="GG7957" s="77" t="s">
        <v>493</v>
      </c>
      <c r="GH7957" s="77" t="s">
        <v>446</v>
      </c>
      <c r="GI7957" s="77">
        <v>2024</v>
      </c>
      <c r="GJ7957" s="77" t="s">
        <v>303</v>
      </c>
      <c r="GK7957" s="77">
        <v>4.1186611014017653E-2</v>
      </c>
      <c r="GL7957" s="77">
        <v>557.6</v>
      </c>
      <c r="GM7957" s="77">
        <v>2024</v>
      </c>
      <c r="GN7957" s="77" t="s">
        <v>175</v>
      </c>
      <c r="GO7957" s="77">
        <v>5.3000000000000005E-2</v>
      </c>
      <c r="GP7957" s="77">
        <v>3</v>
      </c>
      <c r="GQ7957" s="77">
        <v>0</v>
      </c>
      <c r="GR7957" s="77" t="s">
        <v>423</v>
      </c>
      <c r="GS7957" s="77">
        <v>0</v>
      </c>
      <c r="GT7957" s="77">
        <v>0</v>
      </c>
      <c r="GU7957" s="77">
        <v>0</v>
      </c>
      <c r="GV7957" s="77">
        <v>0</v>
      </c>
      <c r="GW7957" s="77">
        <v>5.5966209081309407E-2</v>
      </c>
      <c r="GX7957" s="77">
        <v>2.305058483361073E-3</v>
      </c>
      <c r="GY7957" s="77">
        <v>5.5966209081309407E-2</v>
      </c>
      <c r="GZ7957" s="77">
        <v>2.305058483361073E-3</v>
      </c>
    </row>
    <row r="7958" spans="187:208" x14ac:dyDescent="0.25">
      <c r="GE7958" s="77" t="s">
        <v>422</v>
      </c>
      <c r="GF7958" s="77" t="s">
        <v>155</v>
      </c>
      <c r="GG7958" s="77" t="s">
        <v>493</v>
      </c>
      <c r="GH7958" s="77" t="s">
        <v>446</v>
      </c>
      <c r="GI7958" s="77">
        <v>2025</v>
      </c>
      <c r="GJ7958" s="77" t="s">
        <v>305</v>
      </c>
      <c r="GK7958" s="77">
        <v>3.7590224611390582E-2</v>
      </c>
      <c r="GL7958" s="77">
        <v>557.6</v>
      </c>
      <c r="GM7958" s="77">
        <v>2025</v>
      </c>
      <c r="GN7958" s="77" t="s">
        <v>175</v>
      </c>
      <c r="GO7958" s="77">
        <v>0.13250000000000001</v>
      </c>
      <c r="GP7958" s="77">
        <v>3</v>
      </c>
      <c r="GQ7958" s="77">
        <v>0</v>
      </c>
      <c r="GR7958" s="77" t="s">
        <v>423</v>
      </c>
      <c r="GS7958" s="77">
        <v>0</v>
      </c>
      <c r="GT7958" s="77">
        <v>0</v>
      </c>
      <c r="GU7958" s="77">
        <v>0</v>
      </c>
      <c r="GV7958" s="77">
        <v>0</v>
      </c>
      <c r="GW7958" s="77">
        <v>0</v>
      </c>
      <c r="GX7958" s="77">
        <v>0</v>
      </c>
      <c r="GY7958" s="77">
        <v>0.1527377521613833</v>
      </c>
      <c r="GZ7958" s="77">
        <v>5.7414464103853055E-3</v>
      </c>
    </row>
    <row r="7959" spans="187:208" x14ac:dyDescent="0.25">
      <c r="GE7959" s="77" t="s">
        <v>425</v>
      </c>
      <c r="GF7959" s="77" t="s">
        <v>155</v>
      </c>
      <c r="GG7959" s="77" t="s">
        <v>493</v>
      </c>
      <c r="GH7959" s="77" t="s">
        <v>446</v>
      </c>
      <c r="GI7959" s="77">
        <v>2025</v>
      </c>
      <c r="GJ7959" s="77" t="s">
        <v>301</v>
      </c>
      <c r="GK7959" s="77">
        <v>1.6314334115685989E-3</v>
      </c>
      <c r="GL7959" s="77">
        <v>557.6</v>
      </c>
      <c r="GM7959" s="77">
        <v>2025</v>
      </c>
      <c r="GN7959" s="77" t="s">
        <v>175</v>
      </c>
      <c r="GO7959" s="77">
        <v>5.3000000000000005E-2</v>
      </c>
      <c r="GP7959" s="77">
        <v>3</v>
      </c>
      <c r="GQ7959" s="77">
        <v>0</v>
      </c>
      <c r="GR7959" s="77" t="s">
        <v>423</v>
      </c>
      <c r="GS7959" s="77">
        <v>0</v>
      </c>
      <c r="GT7959" s="77">
        <v>0</v>
      </c>
      <c r="GU7959" s="77">
        <v>0</v>
      </c>
      <c r="GV7959" s="77">
        <v>0</v>
      </c>
      <c r="GW7959" s="77">
        <v>0</v>
      </c>
      <c r="GX7959" s="77">
        <v>0</v>
      </c>
      <c r="GY7959" s="77">
        <v>5.5966209081309407E-2</v>
      </c>
      <c r="GZ7959" s="77">
        <v>9.1305143414082104E-5</v>
      </c>
    </row>
    <row r="7960" spans="187:208" x14ac:dyDescent="0.25">
      <c r="GE7960" s="77" t="s">
        <v>427</v>
      </c>
      <c r="GF7960" s="77" t="s">
        <v>155</v>
      </c>
      <c r="GG7960" s="77" t="s">
        <v>493</v>
      </c>
      <c r="GH7960" s="77" t="s">
        <v>446</v>
      </c>
      <c r="GI7960" s="77">
        <v>2025</v>
      </c>
      <c r="GJ7960" s="77" t="s">
        <v>303</v>
      </c>
      <c r="GK7960" s="77">
        <v>4.1186611014017653E-2</v>
      </c>
      <c r="GL7960" s="77">
        <v>557.6</v>
      </c>
      <c r="GM7960" s="77">
        <v>2025</v>
      </c>
      <c r="GN7960" s="77" t="s">
        <v>175</v>
      </c>
      <c r="GO7960" s="77">
        <v>5.3000000000000005E-2</v>
      </c>
      <c r="GP7960" s="77">
        <v>3</v>
      </c>
      <c r="GQ7960" s="77">
        <v>0</v>
      </c>
      <c r="GR7960" s="77" t="s">
        <v>423</v>
      </c>
      <c r="GS7960" s="77">
        <v>0</v>
      </c>
      <c r="GT7960" s="77">
        <v>0</v>
      </c>
      <c r="GU7960" s="77">
        <v>0</v>
      </c>
      <c r="GV7960" s="77">
        <v>0</v>
      </c>
      <c r="GW7960" s="77">
        <v>0</v>
      </c>
      <c r="GX7960" s="77">
        <v>0</v>
      </c>
      <c r="GY7960" s="77">
        <v>5.5966209081309407E-2</v>
      </c>
      <c r="GZ7960" s="77">
        <v>2.305058483361073E-3</v>
      </c>
    </row>
    <row r="7961" spans="187:208" x14ac:dyDescent="0.25">
      <c r="GE7961" s="77" t="s">
        <v>422</v>
      </c>
      <c r="GF7961" s="77" t="s">
        <v>155</v>
      </c>
      <c r="GG7961" s="77" t="s">
        <v>493</v>
      </c>
      <c r="GH7961" s="77" t="s">
        <v>453</v>
      </c>
      <c r="GI7961" s="77">
        <v>2021</v>
      </c>
      <c r="GJ7961" s="77" t="s">
        <v>305</v>
      </c>
      <c r="GK7961" s="77">
        <v>222.2294216278421</v>
      </c>
      <c r="GL7961" s="77">
        <v>557.6</v>
      </c>
      <c r="GM7961" s="77">
        <v>2021</v>
      </c>
      <c r="GN7961" s="77" t="s">
        <v>175</v>
      </c>
      <c r="GO7961" s="77">
        <v>0.13250000000000001</v>
      </c>
      <c r="GP7961" s="77">
        <v>3</v>
      </c>
      <c r="GQ7961" s="77">
        <v>0</v>
      </c>
      <c r="GR7961" s="77" t="s">
        <v>423</v>
      </c>
      <c r="GS7961" s="77">
        <v>0.1527377521613833</v>
      </c>
      <c r="GT7961" s="77">
        <v>33.942822323560904</v>
      </c>
      <c r="GU7961" s="77">
        <v>0.1527377521613833</v>
      </c>
      <c r="GV7961" s="77">
        <v>33.942822323560904</v>
      </c>
      <c r="GW7961" s="77">
        <v>0</v>
      </c>
      <c r="GX7961" s="77">
        <v>0</v>
      </c>
      <c r="GY7961" s="77">
        <v>0</v>
      </c>
      <c r="GZ7961" s="77">
        <v>0</v>
      </c>
    </row>
    <row r="7962" spans="187:208" x14ac:dyDescent="0.25">
      <c r="GE7962" s="77" t="s">
        <v>425</v>
      </c>
      <c r="GF7962" s="77" t="s">
        <v>155</v>
      </c>
      <c r="GG7962" s="77" t="s">
        <v>493</v>
      </c>
      <c r="GH7962" s="77" t="s">
        <v>453</v>
      </c>
      <c r="GI7962" s="77">
        <v>2021</v>
      </c>
      <c r="GJ7962" s="77" t="s">
        <v>301</v>
      </c>
      <c r="GK7962" s="77">
        <v>8585.7228092483892</v>
      </c>
      <c r="GL7962" s="77">
        <v>557.6</v>
      </c>
      <c r="GM7962" s="77">
        <v>2021</v>
      </c>
      <c r="GN7962" s="77" t="s">
        <v>175</v>
      </c>
      <c r="GO7962" s="77">
        <v>5.3000000000000005E-2</v>
      </c>
      <c r="GP7962" s="77">
        <v>3</v>
      </c>
      <c r="GQ7962" s="77">
        <v>0</v>
      </c>
      <c r="GR7962" s="77" t="s">
        <v>423</v>
      </c>
      <c r="GS7962" s="77">
        <v>5.5966209081309407E-2</v>
      </c>
      <c r="GT7962" s="77">
        <v>480.51035785656251</v>
      </c>
      <c r="GU7962" s="77">
        <v>5.5966209081309407E-2</v>
      </c>
      <c r="GV7962" s="77">
        <v>480.51035785656251</v>
      </c>
      <c r="GW7962" s="77">
        <v>0</v>
      </c>
      <c r="GX7962" s="77">
        <v>0</v>
      </c>
      <c r="GY7962" s="77">
        <v>0</v>
      </c>
      <c r="GZ7962" s="77">
        <v>0</v>
      </c>
    </row>
    <row r="7963" spans="187:208" x14ac:dyDescent="0.25">
      <c r="GE7963" s="77" t="s">
        <v>427</v>
      </c>
      <c r="GF7963" s="77" t="s">
        <v>155</v>
      </c>
      <c r="GG7963" s="77" t="s">
        <v>493</v>
      </c>
      <c r="GH7963" s="77" t="s">
        <v>453</v>
      </c>
      <c r="GI7963" s="77">
        <v>2021</v>
      </c>
      <c r="GJ7963" s="77" t="s">
        <v>303</v>
      </c>
      <c r="GK7963" s="77">
        <v>5338.1784104570224</v>
      </c>
      <c r="GL7963" s="77">
        <v>557.6</v>
      </c>
      <c r="GM7963" s="77">
        <v>2021</v>
      </c>
      <c r="GN7963" s="77" t="s">
        <v>175</v>
      </c>
      <c r="GO7963" s="77">
        <v>5.3000000000000005E-2</v>
      </c>
      <c r="GP7963" s="77">
        <v>3</v>
      </c>
      <c r="GQ7963" s="77">
        <v>0</v>
      </c>
      <c r="GR7963" s="77" t="s">
        <v>423</v>
      </c>
      <c r="GS7963" s="77">
        <v>5.5966209081309407E-2</v>
      </c>
      <c r="GT7963" s="77">
        <v>298.75760903296964</v>
      </c>
      <c r="GU7963" s="77">
        <v>5.5966209081309407E-2</v>
      </c>
      <c r="GV7963" s="77">
        <v>298.75760903296964</v>
      </c>
      <c r="GW7963" s="77">
        <v>0</v>
      </c>
      <c r="GX7963" s="77">
        <v>0</v>
      </c>
      <c r="GY7963" s="77">
        <v>0</v>
      </c>
      <c r="GZ7963" s="77">
        <v>0</v>
      </c>
    </row>
    <row r="7964" spans="187:208" x14ac:dyDescent="0.25">
      <c r="GE7964" s="77" t="s">
        <v>422</v>
      </c>
      <c r="GF7964" s="77" t="s">
        <v>155</v>
      </c>
      <c r="GG7964" s="77" t="s">
        <v>493</v>
      </c>
      <c r="GH7964" s="77" t="s">
        <v>453</v>
      </c>
      <c r="GI7964" s="77">
        <v>2022</v>
      </c>
      <c r="GJ7964" s="77" t="s">
        <v>305</v>
      </c>
      <c r="GK7964" s="77">
        <v>222.2294216278421</v>
      </c>
      <c r="GL7964" s="77">
        <v>557.6</v>
      </c>
      <c r="GM7964" s="77">
        <v>2022</v>
      </c>
      <c r="GN7964" s="77" t="s">
        <v>175</v>
      </c>
      <c r="GO7964" s="77">
        <v>0.13250000000000001</v>
      </c>
      <c r="GP7964" s="77">
        <v>3</v>
      </c>
      <c r="GQ7964" s="77">
        <v>0</v>
      </c>
      <c r="GR7964" s="77" t="s">
        <v>423</v>
      </c>
      <c r="GS7964" s="77">
        <v>0.1527377521613833</v>
      </c>
      <c r="GT7964" s="77">
        <v>33.942822323560904</v>
      </c>
      <c r="GU7964" s="77">
        <v>0.1527377521613833</v>
      </c>
      <c r="GV7964" s="77">
        <v>33.942822323560904</v>
      </c>
      <c r="GW7964" s="77">
        <v>0.1527377521613833</v>
      </c>
      <c r="GX7964" s="77">
        <v>33.942822323560904</v>
      </c>
      <c r="GY7964" s="77">
        <v>0</v>
      </c>
      <c r="GZ7964" s="77">
        <v>0</v>
      </c>
    </row>
    <row r="7965" spans="187:208" x14ac:dyDescent="0.25">
      <c r="GE7965" s="77" t="s">
        <v>425</v>
      </c>
      <c r="GF7965" s="77" t="s">
        <v>155</v>
      </c>
      <c r="GG7965" s="77" t="s">
        <v>493</v>
      </c>
      <c r="GH7965" s="77" t="s">
        <v>453</v>
      </c>
      <c r="GI7965" s="77">
        <v>2022</v>
      </c>
      <c r="GJ7965" s="77" t="s">
        <v>301</v>
      </c>
      <c r="GK7965" s="77">
        <v>8585.7228092483892</v>
      </c>
      <c r="GL7965" s="77">
        <v>557.6</v>
      </c>
      <c r="GM7965" s="77">
        <v>2022</v>
      </c>
      <c r="GN7965" s="77" t="s">
        <v>175</v>
      </c>
      <c r="GO7965" s="77">
        <v>5.3000000000000005E-2</v>
      </c>
      <c r="GP7965" s="77">
        <v>3</v>
      </c>
      <c r="GQ7965" s="77">
        <v>0</v>
      </c>
      <c r="GR7965" s="77" t="s">
        <v>423</v>
      </c>
      <c r="GS7965" s="77">
        <v>5.5966209081309407E-2</v>
      </c>
      <c r="GT7965" s="77">
        <v>480.51035785656251</v>
      </c>
      <c r="GU7965" s="77">
        <v>5.5966209081309407E-2</v>
      </c>
      <c r="GV7965" s="77">
        <v>480.51035785656251</v>
      </c>
      <c r="GW7965" s="77">
        <v>5.5966209081309407E-2</v>
      </c>
      <c r="GX7965" s="77">
        <v>480.51035785656251</v>
      </c>
      <c r="GY7965" s="77">
        <v>0</v>
      </c>
      <c r="GZ7965" s="77">
        <v>0</v>
      </c>
    </row>
    <row r="7966" spans="187:208" x14ac:dyDescent="0.25">
      <c r="GE7966" s="77" t="s">
        <v>427</v>
      </c>
      <c r="GF7966" s="77" t="s">
        <v>155</v>
      </c>
      <c r="GG7966" s="77" t="s">
        <v>493</v>
      </c>
      <c r="GH7966" s="77" t="s">
        <v>453</v>
      </c>
      <c r="GI7966" s="77">
        <v>2022</v>
      </c>
      <c r="GJ7966" s="77" t="s">
        <v>303</v>
      </c>
      <c r="GK7966" s="77">
        <v>5338.1784104570224</v>
      </c>
      <c r="GL7966" s="77">
        <v>557.6</v>
      </c>
      <c r="GM7966" s="77">
        <v>2022</v>
      </c>
      <c r="GN7966" s="77" t="s">
        <v>175</v>
      </c>
      <c r="GO7966" s="77">
        <v>5.3000000000000005E-2</v>
      </c>
      <c r="GP7966" s="77">
        <v>3</v>
      </c>
      <c r="GQ7966" s="77">
        <v>0</v>
      </c>
      <c r="GR7966" s="77" t="s">
        <v>423</v>
      </c>
      <c r="GS7966" s="77">
        <v>5.5966209081309407E-2</v>
      </c>
      <c r="GT7966" s="77">
        <v>298.75760903296964</v>
      </c>
      <c r="GU7966" s="77">
        <v>5.5966209081309407E-2</v>
      </c>
      <c r="GV7966" s="77">
        <v>298.75760903296964</v>
      </c>
      <c r="GW7966" s="77">
        <v>5.5966209081309407E-2</v>
      </c>
      <c r="GX7966" s="77">
        <v>298.75760903296964</v>
      </c>
      <c r="GY7966" s="77">
        <v>0</v>
      </c>
      <c r="GZ7966" s="77">
        <v>0</v>
      </c>
    </row>
    <row r="7967" spans="187:208" x14ac:dyDescent="0.25">
      <c r="GE7967" s="77" t="s">
        <v>422</v>
      </c>
      <c r="GF7967" s="77" t="s">
        <v>155</v>
      </c>
      <c r="GG7967" s="77" t="s">
        <v>493</v>
      </c>
      <c r="GH7967" s="77" t="s">
        <v>453</v>
      </c>
      <c r="GI7967" s="77">
        <v>2023</v>
      </c>
      <c r="GJ7967" s="77" t="s">
        <v>305</v>
      </c>
      <c r="GK7967" s="77">
        <v>233.23007680795121</v>
      </c>
      <c r="GL7967" s="77">
        <v>557.6</v>
      </c>
      <c r="GM7967" s="77">
        <v>2023</v>
      </c>
      <c r="GN7967" s="77" t="s">
        <v>175</v>
      </c>
      <c r="GO7967" s="77">
        <v>0.13250000000000001</v>
      </c>
      <c r="GP7967" s="77">
        <v>3</v>
      </c>
      <c r="GQ7967" s="77">
        <v>0</v>
      </c>
      <c r="GR7967" s="77" t="s">
        <v>423</v>
      </c>
      <c r="GS7967" s="77">
        <v>0</v>
      </c>
      <c r="GT7967" s="77">
        <v>0</v>
      </c>
      <c r="GU7967" s="77">
        <v>0.1527377521613833</v>
      </c>
      <c r="GV7967" s="77">
        <v>35.623037668073245</v>
      </c>
      <c r="GW7967" s="77">
        <v>0.1527377521613833</v>
      </c>
      <c r="GX7967" s="77">
        <v>35.623037668073245</v>
      </c>
      <c r="GY7967" s="77">
        <v>0.1527377521613833</v>
      </c>
      <c r="GZ7967" s="77">
        <v>35.623037668073245</v>
      </c>
    </row>
    <row r="7968" spans="187:208" x14ac:dyDescent="0.25">
      <c r="GE7968" s="77" t="s">
        <v>425</v>
      </c>
      <c r="GF7968" s="77" t="s">
        <v>155</v>
      </c>
      <c r="GG7968" s="77" t="s">
        <v>493</v>
      </c>
      <c r="GH7968" s="77" t="s">
        <v>453</v>
      </c>
      <c r="GI7968" s="77">
        <v>2023</v>
      </c>
      <c r="GJ7968" s="77" t="s">
        <v>301</v>
      </c>
      <c r="GK7968" s="77">
        <v>8896.515993429055</v>
      </c>
      <c r="GL7968" s="77">
        <v>557.6</v>
      </c>
      <c r="GM7968" s="77">
        <v>2023</v>
      </c>
      <c r="GN7968" s="77" t="s">
        <v>175</v>
      </c>
      <c r="GO7968" s="77">
        <v>5.3000000000000005E-2</v>
      </c>
      <c r="GP7968" s="77">
        <v>3</v>
      </c>
      <c r="GQ7968" s="77">
        <v>0</v>
      </c>
      <c r="GR7968" s="77" t="s">
        <v>423</v>
      </c>
      <c r="GS7968" s="77">
        <v>0</v>
      </c>
      <c r="GT7968" s="77">
        <v>0</v>
      </c>
      <c r="GU7968" s="77">
        <v>5.5966209081309407E-2</v>
      </c>
      <c r="GV7968" s="77">
        <v>497.90427418346354</v>
      </c>
      <c r="GW7968" s="77">
        <v>5.5966209081309407E-2</v>
      </c>
      <c r="GX7968" s="77">
        <v>497.90427418346354</v>
      </c>
      <c r="GY7968" s="77">
        <v>5.5966209081309407E-2</v>
      </c>
      <c r="GZ7968" s="77">
        <v>497.90427418346354</v>
      </c>
    </row>
    <row r="7969" spans="187:208" x14ac:dyDescent="0.25">
      <c r="GE7969" s="77" t="s">
        <v>427</v>
      </c>
      <c r="GF7969" s="77" t="s">
        <v>155</v>
      </c>
      <c r="GG7969" s="77" t="s">
        <v>493</v>
      </c>
      <c r="GH7969" s="77" t="s">
        <v>453</v>
      </c>
      <c r="GI7969" s="77">
        <v>2023</v>
      </c>
      <c r="GJ7969" s="77" t="s">
        <v>303</v>
      </c>
      <c r="GK7969" s="77">
        <v>5534.8914862003794</v>
      </c>
      <c r="GL7969" s="77">
        <v>557.6</v>
      </c>
      <c r="GM7969" s="77">
        <v>2023</v>
      </c>
      <c r="GN7969" s="77" t="s">
        <v>175</v>
      </c>
      <c r="GO7969" s="77">
        <v>5.3000000000000005E-2</v>
      </c>
      <c r="GP7969" s="77">
        <v>3</v>
      </c>
      <c r="GQ7969" s="77">
        <v>0</v>
      </c>
      <c r="GR7969" s="77" t="s">
        <v>423</v>
      </c>
      <c r="GS7969" s="77">
        <v>0</v>
      </c>
      <c r="GT7969" s="77">
        <v>0</v>
      </c>
      <c r="GU7969" s="77">
        <v>5.5966209081309407E-2</v>
      </c>
      <c r="GV7969" s="77">
        <v>309.7668941590498</v>
      </c>
      <c r="GW7969" s="77">
        <v>5.5966209081309407E-2</v>
      </c>
      <c r="GX7969" s="77">
        <v>309.7668941590498</v>
      </c>
      <c r="GY7969" s="77">
        <v>5.5966209081309407E-2</v>
      </c>
      <c r="GZ7969" s="77">
        <v>309.7668941590498</v>
      </c>
    </row>
    <row r="7970" spans="187:208" x14ac:dyDescent="0.25">
      <c r="GE7970" s="77" t="s">
        <v>422</v>
      </c>
      <c r="GF7970" s="77" t="s">
        <v>155</v>
      </c>
      <c r="GG7970" s="77" t="s">
        <v>493</v>
      </c>
      <c r="GH7970" s="77" t="s">
        <v>453</v>
      </c>
      <c r="GI7970" s="77">
        <v>2024</v>
      </c>
      <c r="GJ7970" s="77" t="s">
        <v>305</v>
      </c>
      <c r="GK7970" s="77">
        <v>233.23007680795121</v>
      </c>
      <c r="GL7970" s="77">
        <v>557.6</v>
      </c>
      <c r="GM7970" s="77">
        <v>2024</v>
      </c>
      <c r="GN7970" s="77" t="s">
        <v>175</v>
      </c>
      <c r="GO7970" s="77">
        <v>0.13250000000000001</v>
      </c>
      <c r="GP7970" s="77">
        <v>3</v>
      </c>
      <c r="GQ7970" s="77">
        <v>0</v>
      </c>
      <c r="GR7970" s="77" t="s">
        <v>423</v>
      </c>
      <c r="GS7970" s="77">
        <v>0</v>
      </c>
      <c r="GT7970" s="77">
        <v>0</v>
      </c>
      <c r="GU7970" s="77">
        <v>0</v>
      </c>
      <c r="GV7970" s="77">
        <v>0</v>
      </c>
      <c r="GW7970" s="77">
        <v>0.1527377521613833</v>
      </c>
      <c r="GX7970" s="77">
        <v>35.623037668073245</v>
      </c>
      <c r="GY7970" s="77">
        <v>0.1527377521613833</v>
      </c>
      <c r="GZ7970" s="77">
        <v>35.623037668073245</v>
      </c>
    </row>
    <row r="7971" spans="187:208" x14ac:dyDescent="0.25">
      <c r="GE7971" s="77" t="s">
        <v>425</v>
      </c>
      <c r="GF7971" s="77" t="s">
        <v>155</v>
      </c>
      <c r="GG7971" s="77" t="s">
        <v>493</v>
      </c>
      <c r="GH7971" s="77" t="s">
        <v>453</v>
      </c>
      <c r="GI7971" s="77">
        <v>2024</v>
      </c>
      <c r="GJ7971" s="77" t="s">
        <v>301</v>
      </c>
      <c r="GK7971" s="77">
        <v>8896.515993429055</v>
      </c>
      <c r="GL7971" s="77">
        <v>557.6</v>
      </c>
      <c r="GM7971" s="77">
        <v>2024</v>
      </c>
      <c r="GN7971" s="77" t="s">
        <v>175</v>
      </c>
      <c r="GO7971" s="77">
        <v>5.3000000000000005E-2</v>
      </c>
      <c r="GP7971" s="77">
        <v>3</v>
      </c>
      <c r="GQ7971" s="77">
        <v>0</v>
      </c>
      <c r="GR7971" s="77" t="s">
        <v>423</v>
      </c>
      <c r="GS7971" s="77">
        <v>0</v>
      </c>
      <c r="GT7971" s="77">
        <v>0</v>
      </c>
      <c r="GU7971" s="77">
        <v>0</v>
      </c>
      <c r="GV7971" s="77">
        <v>0</v>
      </c>
      <c r="GW7971" s="77">
        <v>5.5966209081309407E-2</v>
      </c>
      <c r="GX7971" s="77">
        <v>497.90427418346354</v>
      </c>
      <c r="GY7971" s="77">
        <v>5.5966209081309407E-2</v>
      </c>
      <c r="GZ7971" s="77">
        <v>497.90427418346354</v>
      </c>
    </row>
    <row r="7972" spans="187:208" x14ac:dyDescent="0.25">
      <c r="GE7972" s="77" t="s">
        <v>427</v>
      </c>
      <c r="GF7972" s="77" t="s">
        <v>155</v>
      </c>
      <c r="GG7972" s="77" t="s">
        <v>493</v>
      </c>
      <c r="GH7972" s="77" t="s">
        <v>453</v>
      </c>
      <c r="GI7972" s="77">
        <v>2024</v>
      </c>
      <c r="GJ7972" s="77" t="s">
        <v>303</v>
      </c>
      <c r="GK7972" s="77">
        <v>5534.8914862003794</v>
      </c>
      <c r="GL7972" s="77">
        <v>557.6</v>
      </c>
      <c r="GM7972" s="77">
        <v>2024</v>
      </c>
      <c r="GN7972" s="77" t="s">
        <v>175</v>
      </c>
      <c r="GO7972" s="77">
        <v>5.3000000000000005E-2</v>
      </c>
      <c r="GP7972" s="77">
        <v>3</v>
      </c>
      <c r="GQ7972" s="77">
        <v>0</v>
      </c>
      <c r="GR7972" s="77" t="s">
        <v>423</v>
      </c>
      <c r="GS7972" s="77">
        <v>0</v>
      </c>
      <c r="GT7972" s="77">
        <v>0</v>
      </c>
      <c r="GU7972" s="77">
        <v>0</v>
      </c>
      <c r="GV7972" s="77">
        <v>0</v>
      </c>
      <c r="GW7972" s="77">
        <v>5.5966209081309407E-2</v>
      </c>
      <c r="GX7972" s="77">
        <v>309.7668941590498</v>
      </c>
      <c r="GY7972" s="77">
        <v>5.5966209081309407E-2</v>
      </c>
      <c r="GZ7972" s="77">
        <v>309.7668941590498</v>
      </c>
    </row>
    <row r="7973" spans="187:208" x14ac:dyDescent="0.25">
      <c r="GE7973" s="77" t="s">
        <v>422</v>
      </c>
      <c r="GF7973" s="77" t="s">
        <v>155</v>
      </c>
      <c r="GG7973" s="77" t="s">
        <v>493</v>
      </c>
      <c r="GH7973" s="77" t="s">
        <v>453</v>
      </c>
      <c r="GI7973" s="77">
        <v>2025</v>
      </c>
      <c r="GJ7973" s="77" t="s">
        <v>305</v>
      </c>
      <c r="GK7973" s="77">
        <v>233.23007680795121</v>
      </c>
      <c r="GL7973" s="77">
        <v>557.6</v>
      </c>
      <c r="GM7973" s="77">
        <v>2025</v>
      </c>
      <c r="GN7973" s="77" t="s">
        <v>175</v>
      </c>
      <c r="GO7973" s="77">
        <v>0.13250000000000001</v>
      </c>
      <c r="GP7973" s="77">
        <v>3</v>
      </c>
      <c r="GQ7973" s="77">
        <v>0</v>
      </c>
      <c r="GR7973" s="77" t="s">
        <v>423</v>
      </c>
      <c r="GS7973" s="77">
        <v>0</v>
      </c>
      <c r="GT7973" s="77">
        <v>0</v>
      </c>
      <c r="GU7973" s="77">
        <v>0</v>
      </c>
      <c r="GV7973" s="77">
        <v>0</v>
      </c>
      <c r="GW7973" s="77">
        <v>0</v>
      </c>
      <c r="GX7973" s="77">
        <v>0</v>
      </c>
      <c r="GY7973" s="77">
        <v>0.1527377521613833</v>
      </c>
      <c r="GZ7973" s="77">
        <v>35.623037668073245</v>
      </c>
    </row>
    <row r="7974" spans="187:208" x14ac:dyDescent="0.25">
      <c r="GE7974" s="77" t="s">
        <v>425</v>
      </c>
      <c r="GF7974" s="77" t="s">
        <v>155</v>
      </c>
      <c r="GG7974" s="77" t="s">
        <v>493</v>
      </c>
      <c r="GH7974" s="77" t="s">
        <v>453</v>
      </c>
      <c r="GI7974" s="77">
        <v>2025</v>
      </c>
      <c r="GJ7974" s="77" t="s">
        <v>301</v>
      </c>
      <c r="GK7974" s="77">
        <v>8896.515993429055</v>
      </c>
      <c r="GL7974" s="77">
        <v>557.6</v>
      </c>
      <c r="GM7974" s="77">
        <v>2025</v>
      </c>
      <c r="GN7974" s="77" t="s">
        <v>175</v>
      </c>
      <c r="GO7974" s="77">
        <v>5.3000000000000005E-2</v>
      </c>
      <c r="GP7974" s="77">
        <v>3</v>
      </c>
      <c r="GQ7974" s="77">
        <v>0</v>
      </c>
      <c r="GR7974" s="77" t="s">
        <v>423</v>
      </c>
      <c r="GS7974" s="77">
        <v>0</v>
      </c>
      <c r="GT7974" s="77">
        <v>0</v>
      </c>
      <c r="GU7974" s="77">
        <v>0</v>
      </c>
      <c r="GV7974" s="77">
        <v>0</v>
      </c>
      <c r="GW7974" s="77">
        <v>0</v>
      </c>
      <c r="GX7974" s="77">
        <v>0</v>
      </c>
      <c r="GY7974" s="77">
        <v>5.5966209081309407E-2</v>
      </c>
      <c r="GZ7974" s="77">
        <v>497.90427418346354</v>
      </c>
    </row>
    <row r="7975" spans="187:208" x14ac:dyDescent="0.25">
      <c r="GE7975" s="77" t="s">
        <v>427</v>
      </c>
      <c r="GF7975" s="77" t="s">
        <v>155</v>
      </c>
      <c r="GG7975" s="77" t="s">
        <v>493</v>
      </c>
      <c r="GH7975" s="77" t="s">
        <v>453</v>
      </c>
      <c r="GI7975" s="77">
        <v>2025</v>
      </c>
      <c r="GJ7975" s="77" t="s">
        <v>303</v>
      </c>
      <c r="GK7975" s="77">
        <v>5534.8914862003794</v>
      </c>
      <c r="GL7975" s="77">
        <v>557.6</v>
      </c>
      <c r="GM7975" s="77">
        <v>2025</v>
      </c>
      <c r="GN7975" s="77" t="s">
        <v>175</v>
      </c>
      <c r="GO7975" s="77">
        <v>5.3000000000000005E-2</v>
      </c>
      <c r="GP7975" s="77">
        <v>3</v>
      </c>
      <c r="GQ7975" s="77">
        <v>0</v>
      </c>
      <c r="GR7975" s="77" t="s">
        <v>423</v>
      </c>
      <c r="GS7975" s="77">
        <v>0</v>
      </c>
      <c r="GT7975" s="77">
        <v>0</v>
      </c>
      <c r="GU7975" s="77">
        <v>0</v>
      </c>
      <c r="GV7975" s="77">
        <v>0</v>
      </c>
      <c r="GW7975" s="77">
        <v>0</v>
      </c>
      <c r="GX7975" s="77">
        <v>0</v>
      </c>
      <c r="GY7975" s="77">
        <v>5.5966209081309407E-2</v>
      </c>
      <c r="GZ7975" s="77">
        <v>309.7668941590498</v>
      </c>
    </row>
    <row r="7976" spans="187:208" x14ac:dyDescent="0.25">
      <c r="GE7976" s="77" t="s">
        <v>422</v>
      </c>
      <c r="GF7976" s="77" t="s">
        <v>155</v>
      </c>
      <c r="GG7976" s="77" t="s">
        <v>493</v>
      </c>
      <c r="GH7976" s="77" t="s">
        <v>460</v>
      </c>
      <c r="GI7976" s="77">
        <v>2021</v>
      </c>
      <c r="GJ7976" s="77" t="s">
        <v>305</v>
      </c>
      <c r="GK7976" s="77">
        <v>222.2294216279156</v>
      </c>
      <c r="GL7976" s="77">
        <v>557.6</v>
      </c>
      <c r="GM7976" s="77">
        <v>2021</v>
      </c>
      <c r="GN7976" s="77" t="s">
        <v>175</v>
      </c>
      <c r="GO7976" s="77">
        <v>0.13250000000000001</v>
      </c>
      <c r="GP7976" s="77">
        <v>3</v>
      </c>
      <c r="GQ7976" s="77">
        <v>0</v>
      </c>
      <c r="GR7976" s="77" t="s">
        <v>423</v>
      </c>
      <c r="GS7976" s="77">
        <v>0.1527377521613833</v>
      </c>
      <c r="GT7976" s="77">
        <v>33.942822323572123</v>
      </c>
      <c r="GU7976" s="77">
        <v>0.1527377521613833</v>
      </c>
      <c r="GV7976" s="77">
        <v>33.942822323572123</v>
      </c>
      <c r="GW7976" s="77">
        <v>0</v>
      </c>
      <c r="GX7976" s="77">
        <v>0</v>
      </c>
      <c r="GY7976" s="77">
        <v>0</v>
      </c>
      <c r="GZ7976" s="77">
        <v>0</v>
      </c>
    </row>
    <row r="7977" spans="187:208" x14ac:dyDescent="0.25">
      <c r="GE7977" s="77" t="s">
        <v>425</v>
      </c>
      <c r="GF7977" s="77" t="s">
        <v>155</v>
      </c>
      <c r="GG7977" s="77" t="s">
        <v>493</v>
      </c>
      <c r="GH7977" s="77" t="s">
        <v>460</v>
      </c>
      <c r="GI7977" s="77">
        <v>2021</v>
      </c>
      <c r="GJ7977" s="77" t="s">
        <v>301</v>
      </c>
      <c r="GK7977" s="77">
        <v>8585.7228092512414</v>
      </c>
      <c r="GL7977" s="77">
        <v>557.6</v>
      </c>
      <c r="GM7977" s="77">
        <v>2021</v>
      </c>
      <c r="GN7977" s="77" t="s">
        <v>175</v>
      </c>
      <c r="GO7977" s="77">
        <v>5.3000000000000005E-2</v>
      </c>
      <c r="GP7977" s="77">
        <v>3</v>
      </c>
      <c r="GQ7977" s="77">
        <v>0</v>
      </c>
      <c r="GR7977" s="77" t="s">
        <v>423</v>
      </c>
      <c r="GS7977" s="77">
        <v>5.5966209081309407E-2</v>
      </c>
      <c r="GT7977" s="77">
        <v>480.51035785672212</v>
      </c>
      <c r="GU7977" s="77">
        <v>5.5966209081309407E-2</v>
      </c>
      <c r="GV7977" s="77">
        <v>480.51035785672212</v>
      </c>
      <c r="GW7977" s="77">
        <v>0</v>
      </c>
      <c r="GX7977" s="77">
        <v>0</v>
      </c>
      <c r="GY7977" s="77">
        <v>0</v>
      </c>
      <c r="GZ7977" s="77">
        <v>0</v>
      </c>
    </row>
    <row r="7978" spans="187:208" x14ac:dyDescent="0.25">
      <c r="GE7978" s="77" t="s">
        <v>422</v>
      </c>
      <c r="GF7978" s="77" t="s">
        <v>155</v>
      </c>
      <c r="GG7978" s="77" t="s">
        <v>493</v>
      </c>
      <c r="GH7978" s="77" t="s">
        <v>460</v>
      </c>
      <c r="GI7978" s="77">
        <v>2022</v>
      </c>
      <c r="GJ7978" s="77" t="s">
        <v>305</v>
      </c>
      <c r="GK7978" s="77">
        <v>222.2294216279156</v>
      </c>
      <c r="GL7978" s="77">
        <v>557.6</v>
      </c>
      <c r="GM7978" s="77">
        <v>2022</v>
      </c>
      <c r="GN7978" s="77" t="s">
        <v>175</v>
      </c>
      <c r="GO7978" s="77">
        <v>0.13250000000000001</v>
      </c>
      <c r="GP7978" s="77">
        <v>3</v>
      </c>
      <c r="GQ7978" s="77">
        <v>0</v>
      </c>
      <c r="GR7978" s="77" t="s">
        <v>423</v>
      </c>
      <c r="GS7978" s="77">
        <v>0.1527377521613833</v>
      </c>
      <c r="GT7978" s="77">
        <v>33.942822323572123</v>
      </c>
      <c r="GU7978" s="77">
        <v>0.1527377521613833</v>
      </c>
      <c r="GV7978" s="77">
        <v>33.942822323572123</v>
      </c>
      <c r="GW7978" s="77">
        <v>0.1527377521613833</v>
      </c>
      <c r="GX7978" s="77">
        <v>33.942822323572123</v>
      </c>
      <c r="GY7978" s="77">
        <v>0</v>
      </c>
      <c r="GZ7978" s="77">
        <v>0</v>
      </c>
    </row>
    <row r="7979" spans="187:208" x14ac:dyDescent="0.25">
      <c r="GE7979" s="77" t="s">
        <v>425</v>
      </c>
      <c r="GF7979" s="77" t="s">
        <v>155</v>
      </c>
      <c r="GG7979" s="77" t="s">
        <v>493</v>
      </c>
      <c r="GH7979" s="77" t="s">
        <v>460</v>
      </c>
      <c r="GI7979" s="77">
        <v>2022</v>
      </c>
      <c r="GJ7979" s="77" t="s">
        <v>301</v>
      </c>
      <c r="GK7979" s="77">
        <v>8585.7228092512414</v>
      </c>
      <c r="GL7979" s="77">
        <v>557.6</v>
      </c>
      <c r="GM7979" s="77">
        <v>2022</v>
      </c>
      <c r="GN7979" s="77" t="s">
        <v>175</v>
      </c>
      <c r="GO7979" s="77">
        <v>5.3000000000000005E-2</v>
      </c>
      <c r="GP7979" s="77">
        <v>3</v>
      </c>
      <c r="GQ7979" s="77">
        <v>0</v>
      </c>
      <c r="GR7979" s="77" t="s">
        <v>423</v>
      </c>
      <c r="GS7979" s="77">
        <v>5.5966209081309407E-2</v>
      </c>
      <c r="GT7979" s="77">
        <v>480.51035785672212</v>
      </c>
      <c r="GU7979" s="77">
        <v>5.5966209081309407E-2</v>
      </c>
      <c r="GV7979" s="77">
        <v>480.51035785672212</v>
      </c>
      <c r="GW7979" s="77">
        <v>5.5966209081309407E-2</v>
      </c>
      <c r="GX7979" s="77">
        <v>480.51035785672212</v>
      </c>
      <c r="GY7979" s="77">
        <v>0</v>
      </c>
      <c r="GZ7979" s="77">
        <v>0</v>
      </c>
    </row>
    <row r="7980" spans="187:208" x14ac:dyDescent="0.25">
      <c r="GE7980" s="77" t="s">
        <v>422</v>
      </c>
      <c r="GF7980" s="77" t="s">
        <v>155</v>
      </c>
      <c r="GG7980" s="77" t="s">
        <v>493</v>
      </c>
      <c r="GH7980" s="77" t="s">
        <v>460</v>
      </c>
      <c r="GI7980" s="77">
        <v>2023</v>
      </c>
      <c r="GJ7980" s="77" t="s">
        <v>305</v>
      </c>
      <c r="GK7980" s="77">
        <v>233.23007680802829</v>
      </c>
      <c r="GL7980" s="77">
        <v>557.6</v>
      </c>
      <c r="GM7980" s="77">
        <v>2023</v>
      </c>
      <c r="GN7980" s="77" t="s">
        <v>175</v>
      </c>
      <c r="GO7980" s="77">
        <v>0.13250000000000001</v>
      </c>
      <c r="GP7980" s="77">
        <v>3</v>
      </c>
      <c r="GQ7980" s="77">
        <v>0</v>
      </c>
      <c r="GR7980" s="77" t="s">
        <v>423</v>
      </c>
      <c r="GS7980" s="77">
        <v>0</v>
      </c>
      <c r="GT7980" s="77">
        <v>0</v>
      </c>
      <c r="GU7980" s="77">
        <v>0.1527377521613833</v>
      </c>
      <c r="GV7980" s="77">
        <v>35.623037668085018</v>
      </c>
      <c r="GW7980" s="77">
        <v>0.1527377521613833</v>
      </c>
      <c r="GX7980" s="77">
        <v>35.623037668085018</v>
      </c>
      <c r="GY7980" s="77">
        <v>0.1527377521613833</v>
      </c>
      <c r="GZ7980" s="77">
        <v>35.623037668085018</v>
      </c>
    </row>
    <row r="7981" spans="187:208" x14ac:dyDescent="0.25">
      <c r="GE7981" s="77" t="s">
        <v>425</v>
      </c>
      <c r="GF7981" s="77" t="s">
        <v>155</v>
      </c>
      <c r="GG7981" s="77" t="s">
        <v>493</v>
      </c>
      <c r="GH7981" s="77" t="s">
        <v>460</v>
      </c>
      <c r="GI7981" s="77">
        <v>2023</v>
      </c>
      <c r="GJ7981" s="77" t="s">
        <v>301</v>
      </c>
      <c r="GK7981" s="77">
        <v>8896.5159934320127</v>
      </c>
      <c r="GL7981" s="77">
        <v>557.6</v>
      </c>
      <c r="GM7981" s="77">
        <v>2023</v>
      </c>
      <c r="GN7981" s="77" t="s">
        <v>175</v>
      </c>
      <c r="GO7981" s="77">
        <v>5.3000000000000005E-2</v>
      </c>
      <c r="GP7981" s="77">
        <v>3</v>
      </c>
      <c r="GQ7981" s="77">
        <v>0</v>
      </c>
      <c r="GR7981" s="77" t="s">
        <v>423</v>
      </c>
      <c r="GS7981" s="77">
        <v>0</v>
      </c>
      <c r="GT7981" s="77">
        <v>0</v>
      </c>
      <c r="GU7981" s="77">
        <v>5.5966209081309407E-2</v>
      </c>
      <c r="GV7981" s="77">
        <v>497.90427418362907</v>
      </c>
      <c r="GW7981" s="77">
        <v>5.5966209081309407E-2</v>
      </c>
      <c r="GX7981" s="77">
        <v>497.90427418362907</v>
      </c>
      <c r="GY7981" s="77">
        <v>5.5966209081309407E-2</v>
      </c>
      <c r="GZ7981" s="77">
        <v>497.90427418362907</v>
      </c>
    </row>
    <row r="7982" spans="187:208" x14ac:dyDescent="0.25">
      <c r="GE7982" s="77" t="s">
        <v>422</v>
      </c>
      <c r="GF7982" s="77" t="s">
        <v>155</v>
      </c>
      <c r="GG7982" s="77" t="s">
        <v>493</v>
      </c>
      <c r="GH7982" s="77" t="s">
        <v>460</v>
      </c>
      <c r="GI7982" s="77">
        <v>2024</v>
      </c>
      <c r="GJ7982" s="77" t="s">
        <v>305</v>
      </c>
      <c r="GK7982" s="77">
        <v>233.23007680802829</v>
      </c>
      <c r="GL7982" s="77">
        <v>557.6</v>
      </c>
      <c r="GM7982" s="77">
        <v>2024</v>
      </c>
      <c r="GN7982" s="77" t="s">
        <v>175</v>
      </c>
      <c r="GO7982" s="77">
        <v>0.13250000000000001</v>
      </c>
      <c r="GP7982" s="77">
        <v>3</v>
      </c>
      <c r="GQ7982" s="77">
        <v>0</v>
      </c>
      <c r="GR7982" s="77" t="s">
        <v>423</v>
      </c>
      <c r="GS7982" s="77">
        <v>0</v>
      </c>
      <c r="GT7982" s="77">
        <v>0</v>
      </c>
      <c r="GU7982" s="77">
        <v>0</v>
      </c>
      <c r="GV7982" s="77">
        <v>0</v>
      </c>
      <c r="GW7982" s="77">
        <v>0.1527377521613833</v>
      </c>
      <c r="GX7982" s="77">
        <v>35.623037668085018</v>
      </c>
      <c r="GY7982" s="77">
        <v>0.1527377521613833</v>
      </c>
      <c r="GZ7982" s="77">
        <v>35.623037668085018</v>
      </c>
    </row>
    <row r="7983" spans="187:208" x14ac:dyDescent="0.25">
      <c r="GE7983" s="77" t="s">
        <v>425</v>
      </c>
      <c r="GF7983" s="77" t="s">
        <v>155</v>
      </c>
      <c r="GG7983" s="77" t="s">
        <v>493</v>
      </c>
      <c r="GH7983" s="77" t="s">
        <v>460</v>
      </c>
      <c r="GI7983" s="77">
        <v>2024</v>
      </c>
      <c r="GJ7983" s="77" t="s">
        <v>301</v>
      </c>
      <c r="GK7983" s="77">
        <v>8896.5159934320127</v>
      </c>
      <c r="GL7983" s="77">
        <v>557.6</v>
      </c>
      <c r="GM7983" s="77">
        <v>2024</v>
      </c>
      <c r="GN7983" s="77" t="s">
        <v>175</v>
      </c>
      <c r="GO7983" s="77">
        <v>5.3000000000000005E-2</v>
      </c>
      <c r="GP7983" s="77">
        <v>3</v>
      </c>
      <c r="GQ7983" s="77">
        <v>0</v>
      </c>
      <c r="GR7983" s="77" t="s">
        <v>423</v>
      </c>
      <c r="GS7983" s="77">
        <v>0</v>
      </c>
      <c r="GT7983" s="77">
        <v>0</v>
      </c>
      <c r="GU7983" s="77">
        <v>0</v>
      </c>
      <c r="GV7983" s="77">
        <v>0</v>
      </c>
      <c r="GW7983" s="77">
        <v>5.5966209081309407E-2</v>
      </c>
      <c r="GX7983" s="77">
        <v>497.90427418362907</v>
      </c>
      <c r="GY7983" s="77">
        <v>5.5966209081309407E-2</v>
      </c>
      <c r="GZ7983" s="77">
        <v>497.90427418362907</v>
      </c>
    </row>
    <row r="7984" spans="187:208" x14ac:dyDescent="0.25">
      <c r="GE7984" s="77" t="s">
        <v>422</v>
      </c>
      <c r="GF7984" s="77" t="s">
        <v>155</v>
      </c>
      <c r="GG7984" s="77" t="s">
        <v>493</v>
      </c>
      <c r="GH7984" s="77" t="s">
        <v>460</v>
      </c>
      <c r="GI7984" s="77">
        <v>2025</v>
      </c>
      <c r="GJ7984" s="77" t="s">
        <v>305</v>
      </c>
      <c r="GK7984" s="77">
        <v>233.23007680802829</v>
      </c>
      <c r="GL7984" s="77">
        <v>557.6</v>
      </c>
      <c r="GM7984" s="77">
        <v>2025</v>
      </c>
      <c r="GN7984" s="77" t="s">
        <v>175</v>
      </c>
      <c r="GO7984" s="77">
        <v>0.13250000000000001</v>
      </c>
      <c r="GP7984" s="77">
        <v>3</v>
      </c>
      <c r="GQ7984" s="77">
        <v>0</v>
      </c>
      <c r="GR7984" s="77" t="s">
        <v>423</v>
      </c>
      <c r="GS7984" s="77">
        <v>0</v>
      </c>
      <c r="GT7984" s="77">
        <v>0</v>
      </c>
      <c r="GU7984" s="77">
        <v>0</v>
      </c>
      <c r="GV7984" s="77">
        <v>0</v>
      </c>
      <c r="GW7984" s="77">
        <v>0</v>
      </c>
      <c r="GX7984" s="77">
        <v>0</v>
      </c>
      <c r="GY7984" s="77">
        <v>0.1527377521613833</v>
      </c>
      <c r="GZ7984" s="77">
        <v>35.623037668085018</v>
      </c>
    </row>
    <row r="7985" spans="187:208" x14ac:dyDescent="0.25">
      <c r="GE7985" s="77" t="s">
        <v>425</v>
      </c>
      <c r="GF7985" s="77" t="s">
        <v>155</v>
      </c>
      <c r="GG7985" s="77" t="s">
        <v>493</v>
      </c>
      <c r="GH7985" s="77" t="s">
        <v>460</v>
      </c>
      <c r="GI7985" s="77">
        <v>2025</v>
      </c>
      <c r="GJ7985" s="77" t="s">
        <v>301</v>
      </c>
      <c r="GK7985" s="77">
        <v>8896.5159934320127</v>
      </c>
      <c r="GL7985" s="77">
        <v>557.6</v>
      </c>
      <c r="GM7985" s="77">
        <v>2025</v>
      </c>
      <c r="GN7985" s="77" t="s">
        <v>175</v>
      </c>
      <c r="GO7985" s="77">
        <v>5.3000000000000005E-2</v>
      </c>
      <c r="GP7985" s="77">
        <v>3</v>
      </c>
      <c r="GQ7985" s="77">
        <v>0</v>
      </c>
      <c r="GR7985" s="77" t="s">
        <v>423</v>
      </c>
      <c r="GS7985" s="77">
        <v>0</v>
      </c>
      <c r="GT7985" s="77">
        <v>0</v>
      </c>
      <c r="GU7985" s="77">
        <v>0</v>
      </c>
      <c r="GV7985" s="77">
        <v>0</v>
      </c>
      <c r="GW7985" s="77">
        <v>0</v>
      </c>
      <c r="GX7985" s="77">
        <v>0</v>
      </c>
      <c r="GY7985" s="77">
        <v>5.5966209081309407E-2</v>
      </c>
      <c r="GZ7985" s="77">
        <v>497.90427418362907</v>
      </c>
    </row>
    <row r="7986" spans="187:208" x14ac:dyDescent="0.25">
      <c r="GE7986" s="77" t="s">
        <v>422</v>
      </c>
      <c r="GF7986" s="77" t="s">
        <v>155</v>
      </c>
      <c r="GG7986" s="77" t="s">
        <v>493</v>
      </c>
      <c r="GH7986" s="77" t="s">
        <v>467</v>
      </c>
      <c r="GI7986" s="77">
        <v>2021</v>
      </c>
      <c r="GJ7986" s="77" t="s">
        <v>305</v>
      </c>
      <c r="GK7986" s="77">
        <v>0.69641821681218308</v>
      </c>
      <c r="GL7986" s="77">
        <v>557.6</v>
      </c>
      <c r="GM7986" s="77">
        <v>2021</v>
      </c>
      <c r="GN7986" s="77" t="s">
        <v>175</v>
      </c>
      <c r="GO7986" s="77">
        <v>0.13250000000000001</v>
      </c>
      <c r="GP7986" s="77">
        <v>3</v>
      </c>
      <c r="GQ7986" s="77">
        <v>0</v>
      </c>
      <c r="GR7986" s="77" t="s">
        <v>423</v>
      </c>
      <c r="GS7986" s="77">
        <v>0.1527377521613833</v>
      </c>
      <c r="GT7986" s="77">
        <v>0.10636935300013171</v>
      </c>
      <c r="GU7986" s="77">
        <v>0.1527377521613833</v>
      </c>
      <c r="GV7986" s="77">
        <v>0.10636935300013171</v>
      </c>
      <c r="GW7986" s="77">
        <v>0</v>
      </c>
      <c r="GX7986" s="77">
        <v>0</v>
      </c>
      <c r="GY7986" s="77">
        <v>0</v>
      </c>
      <c r="GZ7986" s="77">
        <v>0</v>
      </c>
    </row>
    <row r="7987" spans="187:208" x14ac:dyDescent="0.25">
      <c r="GE7987" s="77" t="s">
        <v>425</v>
      </c>
      <c r="GF7987" s="77" t="s">
        <v>155</v>
      </c>
      <c r="GG7987" s="77" t="s">
        <v>493</v>
      </c>
      <c r="GH7987" s="77" t="s">
        <v>467</v>
      </c>
      <c r="GI7987" s="77">
        <v>2021</v>
      </c>
      <c r="GJ7987" s="77" t="s">
        <v>301</v>
      </c>
      <c r="GK7987" s="77">
        <v>2.9419641522809652</v>
      </c>
      <c r="GL7987" s="77">
        <v>557.6</v>
      </c>
      <c r="GM7987" s="77">
        <v>2021</v>
      </c>
      <c r="GN7987" s="77" t="s">
        <v>175</v>
      </c>
      <c r="GO7987" s="77">
        <v>5.3000000000000005E-2</v>
      </c>
      <c r="GP7987" s="77">
        <v>3</v>
      </c>
      <c r="GQ7987" s="77">
        <v>0</v>
      </c>
      <c r="GR7987" s="77" t="s">
        <v>423</v>
      </c>
      <c r="GS7987" s="77">
        <v>5.5966209081309407E-2</v>
      </c>
      <c r="GT7987" s="77">
        <v>0.16465058085627368</v>
      </c>
      <c r="GU7987" s="77">
        <v>5.5966209081309407E-2</v>
      </c>
      <c r="GV7987" s="77">
        <v>0.16465058085627368</v>
      </c>
      <c r="GW7987" s="77">
        <v>0</v>
      </c>
      <c r="GX7987" s="77">
        <v>0</v>
      </c>
      <c r="GY7987" s="77">
        <v>0</v>
      </c>
      <c r="GZ7987" s="77">
        <v>0</v>
      </c>
    </row>
    <row r="7988" spans="187:208" x14ac:dyDescent="0.25">
      <c r="GE7988" s="77" t="s">
        <v>427</v>
      </c>
      <c r="GF7988" s="77" t="s">
        <v>155</v>
      </c>
      <c r="GG7988" s="77" t="s">
        <v>493</v>
      </c>
      <c r="GH7988" s="77" t="s">
        <v>467</v>
      </c>
      <c r="GI7988" s="77">
        <v>2021</v>
      </c>
      <c r="GJ7988" s="77" t="s">
        <v>303</v>
      </c>
      <c r="GK7988" s="77">
        <v>1.6021759622082661</v>
      </c>
      <c r="GL7988" s="77">
        <v>557.6</v>
      </c>
      <c r="GM7988" s="77">
        <v>2021</v>
      </c>
      <c r="GN7988" s="77" t="s">
        <v>175</v>
      </c>
      <c r="GO7988" s="77">
        <v>5.3000000000000005E-2</v>
      </c>
      <c r="GP7988" s="77">
        <v>3</v>
      </c>
      <c r="GQ7988" s="77">
        <v>0</v>
      </c>
      <c r="GR7988" s="77" t="s">
        <v>423</v>
      </c>
      <c r="GS7988" s="77">
        <v>5.5966209081309407E-2</v>
      </c>
      <c r="GT7988" s="77">
        <v>8.9667714885995897E-2</v>
      </c>
      <c r="GU7988" s="77">
        <v>5.5966209081309407E-2</v>
      </c>
      <c r="GV7988" s="77">
        <v>8.9667714885995897E-2</v>
      </c>
      <c r="GW7988" s="77">
        <v>0</v>
      </c>
      <c r="GX7988" s="77">
        <v>0</v>
      </c>
      <c r="GY7988" s="77">
        <v>0</v>
      </c>
      <c r="GZ7988" s="77">
        <v>0</v>
      </c>
    </row>
    <row r="7989" spans="187:208" x14ac:dyDescent="0.25">
      <c r="GE7989" s="77" t="s">
        <v>422</v>
      </c>
      <c r="GF7989" s="77" t="s">
        <v>155</v>
      </c>
      <c r="GG7989" s="77" t="s">
        <v>493</v>
      </c>
      <c r="GH7989" s="77" t="s">
        <v>467</v>
      </c>
      <c r="GI7989" s="77">
        <v>2022</v>
      </c>
      <c r="GJ7989" s="77" t="s">
        <v>305</v>
      </c>
      <c r="GK7989" s="77">
        <v>0.69641821681218308</v>
      </c>
      <c r="GL7989" s="77">
        <v>557.6</v>
      </c>
      <c r="GM7989" s="77">
        <v>2022</v>
      </c>
      <c r="GN7989" s="77" t="s">
        <v>175</v>
      </c>
      <c r="GO7989" s="77">
        <v>0.13250000000000001</v>
      </c>
      <c r="GP7989" s="77">
        <v>3</v>
      </c>
      <c r="GQ7989" s="77">
        <v>0</v>
      </c>
      <c r="GR7989" s="77" t="s">
        <v>423</v>
      </c>
      <c r="GS7989" s="77">
        <v>0.1527377521613833</v>
      </c>
      <c r="GT7989" s="77">
        <v>0.10636935300013171</v>
      </c>
      <c r="GU7989" s="77">
        <v>0.1527377521613833</v>
      </c>
      <c r="GV7989" s="77">
        <v>0.10636935300013171</v>
      </c>
      <c r="GW7989" s="77">
        <v>0.1527377521613833</v>
      </c>
      <c r="GX7989" s="77">
        <v>0.10636935300013171</v>
      </c>
      <c r="GY7989" s="77">
        <v>0</v>
      </c>
      <c r="GZ7989" s="77">
        <v>0</v>
      </c>
    </row>
    <row r="7990" spans="187:208" x14ac:dyDescent="0.25">
      <c r="GE7990" s="77" t="s">
        <v>425</v>
      </c>
      <c r="GF7990" s="77" t="s">
        <v>155</v>
      </c>
      <c r="GG7990" s="77" t="s">
        <v>493</v>
      </c>
      <c r="GH7990" s="77" t="s">
        <v>467</v>
      </c>
      <c r="GI7990" s="77">
        <v>2022</v>
      </c>
      <c r="GJ7990" s="77" t="s">
        <v>301</v>
      </c>
      <c r="GK7990" s="77">
        <v>2.9419641522809652</v>
      </c>
      <c r="GL7990" s="77">
        <v>557.6</v>
      </c>
      <c r="GM7990" s="77">
        <v>2022</v>
      </c>
      <c r="GN7990" s="77" t="s">
        <v>175</v>
      </c>
      <c r="GO7990" s="77">
        <v>5.3000000000000005E-2</v>
      </c>
      <c r="GP7990" s="77">
        <v>3</v>
      </c>
      <c r="GQ7990" s="77">
        <v>0</v>
      </c>
      <c r="GR7990" s="77" t="s">
        <v>423</v>
      </c>
      <c r="GS7990" s="77">
        <v>5.5966209081309407E-2</v>
      </c>
      <c r="GT7990" s="77">
        <v>0.16465058085627368</v>
      </c>
      <c r="GU7990" s="77">
        <v>5.5966209081309407E-2</v>
      </c>
      <c r="GV7990" s="77">
        <v>0.16465058085627368</v>
      </c>
      <c r="GW7990" s="77">
        <v>5.5966209081309407E-2</v>
      </c>
      <c r="GX7990" s="77">
        <v>0.16465058085627368</v>
      </c>
      <c r="GY7990" s="77">
        <v>0</v>
      </c>
      <c r="GZ7990" s="77">
        <v>0</v>
      </c>
    </row>
    <row r="7991" spans="187:208" x14ac:dyDescent="0.25">
      <c r="GE7991" s="77" t="s">
        <v>427</v>
      </c>
      <c r="GF7991" s="77" t="s">
        <v>155</v>
      </c>
      <c r="GG7991" s="77" t="s">
        <v>493</v>
      </c>
      <c r="GH7991" s="77" t="s">
        <v>467</v>
      </c>
      <c r="GI7991" s="77">
        <v>2022</v>
      </c>
      <c r="GJ7991" s="77" t="s">
        <v>303</v>
      </c>
      <c r="GK7991" s="77">
        <v>1.6021759622082661</v>
      </c>
      <c r="GL7991" s="77">
        <v>557.6</v>
      </c>
      <c r="GM7991" s="77">
        <v>2022</v>
      </c>
      <c r="GN7991" s="77" t="s">
        <v>175</v>
      </c>
      <c r="GO7991" s="77">
        <v>5.3000000000000005E-2</v>
      </c>
      <c r="GP7991" s="77">
        <v>3</v>
      </c>
      <c r="GQ7991" s="77">
        <v>0</v>
      </c>
      <c r="GR7991" s="77" t="s">
        <v>423</v>
      </c>
      <c r="GS7991" s="77">
        <v>5.5966209081309407E-2</v>
      </c>
      <c r="GT7991" s="77">
        <v>8.9667714885995897E-2</v>
      </c>
      <c r="GU7991" s="77">
        <v>5.5966209081309407E-2</v>
      </c>
      <c r="GV7991" s="77">
        <v>8.9667714885995897E-2</v>
      </c>
      <c r="GW7991" s="77">
        <v>5.5966209081309407E-2</v>
      </c>
      <c r="GX7991" s="77">
        <v>8.9667714885995897E-2</v>
      </c>
      <c r="GY7991" s="77">
        <v>0</v>
      </c>
      <c r="GZ7991" s="77">
        <v>0</v>
      </c>
    </row>
    <row r="7992" spans="187:208" x14ac:dyDescent="0.25">
      <c r="GE7992" s="77" t="s">
        <v>422</v>
      </c>
      <c r="GF7992" s="77" t="s">
        <v>155</v>
      </c>
      <c r="GG7992" s="77" t="s">
        <v>493</v>
      </c>
      <c r="GH7992" s="77" t="s">
        <v>467</v>
      </c>
      <c r="GI7992" s="77">
        <v>2023</v>
      </c>
      <c r="GJ7992" s="77" t="s">
        <v>305</v>
      </c>
      <c r="GK7992" s="77">
        <v>0.71896016785816841</v>
      </c>
      <c r="GL7992" s="77">
        <v>557.6</v>
      </c>
      <c r="GM7992" s="77">
        <v>2023</v>
      </c>
      <c r="GN7992" s="77" t="s">
        <v>175</v>
      </c>
      <c r="GO7992" s="77">
        <v>0.13250000000000001</v>
      </c>
      <c r="GP7992" s="77">
        <v>3</v>
      </c>
      <c r="GQ7992" s="77">
        <v>0</v>
      </c>
      <c r="GR7992" s="77" t="s">
        <v>423</v>
      </c>
      <c r="GS7992" s="77">
        <v>0</v>
      </c>
      <c r="GT7992" s="77">
        <v>0</v>
      </c>
      <c r="GU7992" s="77">
        <v>0.1527377521613833</v>
      </c>
      <c r="GV7992" s="77">
        <v>0.10981235993222746</v>
      </c>
      <c r="GW7992" s="77">
        <v>0.1527377521613833</v>
      </c>
      <c r="GX7992" s="77">
        <v>0.10981235993222746</v>
      </c>
      <c r="GY7992" s="77">
        <v>0.1527377521613833</v>
      </c>
      <c r="GZ7992" s="77">
        <v>0.10981235993222746</v>
      </c>
    </row>
    <row r="7993" spans="187:208" x14ac:dyDescent="0.25">
      <c r="GE7993" s="77" t="s">
        <v>425</v>
      </c>
      <c r="GF7993" s="77" t="s">
        <v>155</v>
      </c>
      <c r="GG7993" s="77" t="s">
        <v>493</v>
      </c>
      <c r="GH7993" s="77" t="s">
        <v>467</v>
      </c>
      <c r="GI7993" s="77">
        <v>2023</v>
      </c>
      <c r="GJ7993" s="77" t="s">
        <v>301</v>
      </c>
      <c r="GK7993" s="77">
        <v>3.0714971986150519</v>
      </c>
      <c r="GL7993" s="77">
        <v>557.6</v>
      </c>
      <c r="GM7993" s="77">
        <v>2023</v>
      </c>
      <c r="GN7993" s="77" t="s">
        <v>175</v>
      </c>
      <c r="GO7993" s="77">
        <v>5.3000000000000005E-2</v>
      </c>
      <c r="GP7993" s="77">
        <v>3</v>
      </c>
      <c r="GQ7993" s="77">
        <v>0</v>
      </c>
      <c r="GR7993" s="77" t="s">
        <v>423</v>
      </c>
      <c r="GS7993" s="77">
        <v>0</v>
      </c>
      <c r="GT7993" s="77">
        <v>0</v>
      </c>
      <c r="GU7993" s="77">
        <v>5.5966209081309407E-2</v>
      </c>
      <c r="GV7993" s="77">
        <v>0.17190005441034611</v>
      </c>
      <c r="GW7993" s="77">
        <v>5.5966209081309407E-2</v>
      </c>
      <c r="GX7993" s="77">
        <v>0.17190005441034611</v>
      </c>
      <c r="GY7993" s="77">
        <v>5.5966209081309407E-2</v>
      </c>
      <c r="GZ7993" s="77">
        <v>0.17190005441034611</v>
      </c>
    </row>
    <row r="7994" spans="187:208" x14ac:dyDescent="0.25">
      <c r="GE7994" s="77" t="s">
        <v>427</v>
      </c>
      <c r="GF7994" s="77" t="s">
        <v>155</v>
      </c>
      <c r="GG7994" s="77" t="s">
        <v>493</v>
      </c>
      <c r="GH7994" s="77" t="s">
        <v>467</v>
      </c>
      <c r="GI7994" s="77">
        <v>2023</v>
      </c>
      <c r="GJ7994" s="77" t="s">
        <v>303</v>
      </c>
      <c r="GK7994" s="77">
        <v>1.6845772405344399</v>
      </c>
      <c r="GL7994" s="77">
        <v>557.6</v>
      </c>
      <c r="GM7994" s="77">
        <v>2023</v>
      </c>
      <c r="GN7994" s="77" t="s">
        <v>175</v>
      </c>
      <c r="GO7994" s="77">
        <v>5.3000000000000005E-2</v>
      </c>
      <c r="GP7994" s="77">
        <v>3</v>
      </c>
      <c r="GQ7994" s="77">
        <v>0</v>
      </c>
      <c r="GR7994" s="77" t="s">
        <v>423</v>
      </c>
      <c r="GS7994" s="77">
        <v>0</v>
      </c>
      <c r="GT7994" s="77">
        <v>0</v>
      </c>
      <c r="GU7994" s="77">
        <v>5.5966209081309407E-2</v>
      </c>
      <c r="GV7994" s="77">
        <v>9.4279402057365708E-2</v>
      </c>
      <c r="GW7994" s="77">
        <v>5.5966209081309407E-2</v>
      </c>
      <c r="GX7994" s="77">
        <v>9.4279402057365708E-2</v>
      </c>
      <c r="GY7994" s="77">
        <v>5.5966209081309407E-2</v>
      </c>
      <c r="GZ7994" s="77">
        <v>9.4279402057365708E-2</v>
      </c>
    </row>
    <row r="7995" spans="187:208" x14ac:dyDescent="0.25">
      <c r="GE7995" s="77" t="s">
        <v>422</v>
      </c>
      <c r="GF7995" s="77" t="s">
        <v>155</v>
      </c>
      <c r="GG7995" s="77" t="s">
        <v>493</v>
      </c>
      <c r="GH7995" s="77" t="s">
        <v>467</v>
      </c>
      <c r="GI7995" s="77">
        <v>2024</v>
      </c>
      <c r="GJ7995" s="77" t="s">
        <v>305</v>
      </c>
      <c r="GK7995" s="77">
        <v>0.71896016785816841</v>
      </c>
      <c r="GL7995" s="77">
        <v>557.6</v>
      </c>
      <c r="GM7995" s="77">
        <v>2024</v>
      </c>
      <c r="GN7995" s="77" t="s">
        <v>175</v>
      </c>
      <c r="GO7995" s="77">
        <v>0.13250000000000001</v>
      </c>
      <c r="GP7995" s="77">
        <v>3</v>
      </c>
      <c r="GQ7995" s="77">
        <v>0</v>
      </c>
      <c r="GR7995" s="77" t="s">
        <v>423</v>
      </c>
      <c r="GS7995" s="77">
        <v>0</v>
      </c>
      <c r="GT7995" s="77">
        <v>0</v>
      </c>
      <c r="GU7995" s="77">
        <v>0</v>
      </c>
      <c r="GV7995" s="77">
        <v>0</v>
      </c>
      <c r="GW7995" s="77">
        <v>0.1527377521613833</v>
      </c>
      <c r="GX7995" s="77">
        <v>0.10981235993222746</v>
      </c>
      <c r="GY7995" s="77">
        <v>0.1527377521613833</v>
      </c>
      <c r="GZ7995" s="77">
        <v>0.10981235993222746</v>
      </c>
    </row>
    <row r="7996" spans="187:208" x14ac:dyDescent="0.25">
      <c r="GE7996" s="77" t="s">
        <v>425</v>
      </c>
      <c r="GF7996" s="77" t="s">
        <v>155</v>
      </c>
      <c r="GG7996" s="77" t="s">
        <v>493</v>
      </c>
      <c r="GH7996" s="77" t="s">
        <v>467</v>
      </c>
      <c r="GI7996" s="77">
        <v>2024</v>
      </c>
      <c r="GJ7996" s="77" t="s">
        <v>301</v>
      </c>
      <c r="GK7996" s="77">
        <v>3.0714971986150519</v>
      </c>
      <c r="GL7996" s="77">
        <v>557.6</v>
      </c>
      <c r="GM7996" s="77">
        <v>2024</v>
      </c>
      <c r="GN7996" s="77" t="s">
        <v>175</v>
      </c>
      <c r="GO7996" s="77">
        <v>5.3000000000000005E-2</v>
      </c>
      <c r="GP7996" s="77">
        <v>3</v>
      </c>
      <c r="GQ7996" s="77">
        <v>0</v>
      </c>
      <c r="GR7996" s="77" t="s">
        <v>423</v>
      </c>
      <c r="GS7996" s="77">
        <v>0</v>
      </c>
      <c r="GT7996" s="77">
        <v>0</v>
      </c>
      <c r="GU7996" s="77">
        <v>0</v>
      </c>
      <c r="GV7996" s="77">
        <v>0</v>
      </c>
      <c r="GW7996" s="77">
        <v>5.5966209081309407E-2</v>
      </c>
      <c r="GX7996" s="77">
        <v>0.17190005441034611</v>
      </c>
      <c r="GY7996" s="77">
        <v>5.5966209081309407E-2</v>
      </c>
      <c r="GZ7996" s="77">
        <v>0.17190005441034611</v>
      </c>
    </row>
    <row r="7997" spans="187:208" x14ac:dyDescent="0.25">
      <c r="GE7997" s="77" t="s">
        <v>427</v>
      </c>
      <c r="GF7997" s="77" t="s">
        <v>155</v>
      </c>
      <c r="GG7997" s="77" t="s">
        <v>493</v>
      </c>
      <c r="GH7997" s="77" t="s">
        <v>467</v>
      </c>
      <c r="GI7997" s="77">
        <v>2024</v>
      </c>
      <c r="GJ7997" s="77" t="s">
        <v>303</v>
      </c>
      <c r="GK7997" s="77">
        <v>1.6845772405344399</v>
      </c>
      <c r="GL7997" s="77">
        <v>557.6</v>
      </c>
      <c r="GM7997" s="77">
        <v>2024</v>
      </c>
      <c r="GN7997" s="77" t="s">
        <v>175</v>
      </c>
      <c r="GO7997" s="77">
        <v>5.3000000000000005E-2</v>
      </c>
      <c r="GP7997" s="77">
        <v>3</v>
      </c>
      <c r="GQ7997" s="77">
        <v>0</v>
      </c>
      <c r="GR7997" s="77" t="s">
        <v>423</v>
      </c>
      <c r="GS7997" s="77">
        <v>0</v>
      </c>
      <c r="GT7997" s="77">
        <v>0</v>
      </c>
      <c r="GU7997" s="77">
        <v>0</v>
      </c>
      <c r="GV7997" s="77">
        <v>0</v>
      </c>
      <c r="GW7997" s="77">
        <v>5.5966209081309407E-2</v>
      </c>
      <c r="GX7997" s="77">
        <v>9.4279402057365708E-2</v>
      </c>
      <c r="GY7997" s="77">
        <v>5.5966209081309407E-2</v>
      </c>
      <c r="GZ7997" s="77">
        <v>9.4279402057365708E-2</v>
      </c>
    </row>
    <row r="7998" spans="187:208" x14ac:dyDescent="0.25">
      <c r="GE7998" s="77" t="s">
        <v>422</v>
      </c>
      <c r="GF7998" s="77" t="s">
        <v>155</v>
      </c>
      <c r="GG7998" s="77" t="s">
        <v>493</v>
      </c>
      <c r="GH7998" s="77" t="s">
        <v>467</v>
      </c>
      <c r="GI7998" s="77">
        <v>2025</v>
      </c>
      <c r="GJ7998" s="77" t="s">
        <v>305</v>
      </c>
      <c r="GK7998" s="77">
        <v>0.71896016785816841</v>
      </c>
      <c r="GL7998" s="77">
        <v>557.6</v>
      </c>
      <c r="GM7998" s="77">
        <v>2025</v>
      </c>
      <c r="GN7998" s="77" t="s">
        <v>175</v>
      </c>
      <c r="GO7998" s="77">
        <v>0.13250000000000001</v>
      </c>
      <c r="GP7998" s="77">
        <v>3</v>
      </c>
      <c r="GQ7998" s="77">
        <v>0</v>
      </c>
      <c r="GR7998" s="77" t="s">
        <v>423</v>
      </c>
      <c r="GS7998" s="77">
        <v>0</v>
      </c>
      <c r="GT7998" s="77">
        <v>0</v>
      </c>
      <c r="GU7998" s="77">
        <v>0</v>
      </c>
      <c r="GV7998" s="77">
        <v>0</v>
      </c>
      <c r="GW7998" s="77">
        <v>0</v>
      </c>
      <c r="GX7998" s="77">
        <v>0</v>
      </c>
      <c r="GY7998" s="77">
        <v>0.1527377521613833</v>
      </c>
      <c r="GZ7998" s="77">
        <v>0.10981235993222746</v>
      </c>
    </row>
    <row r="7999" spans="187:208" x14ac:dyDescent="0.25">
      <c r="GE7999" s="77" t="s">
        <v>425</v>
      </c>
      <c r="GF7999" s="77" t="s">
        <v>155</v>
      </c>
      <c r="GG7999" s="77" t="s">
        <v>493</v>
      </c>
      <c r="GH7999" s="77" t="s">
        <v>467</v>
      </c>
      <c r="GI7999" s="77">
        <v>2025</v>
      </c>
      <c r="GJ7999" s="77" t="s">
        <v>301</v>
      </c>
      <c r="GK7999" s="77">
        <v>3.0714971986150519</v>
      </c>
      <c r="GL7999" s="77">
        <v>557.6</v>
      </c>
      <c r="GM7999" s="77">
        <v>2025</v>
      </c>
      <c r="GN7999" s="77" t="s">
        <v>175</v>
      </c>
      <c r="GO7999" s="77">
        <v>5.3000000000000005E-2</v>
      </c>
      <c r="GP7999" s="77">
        <v>3</v>
      </c>
      <c r="GQ7999" s="77">
        <v>0</v>
      </c>
      <c r="GR7999" s="77" t="s">
        <v>423</v>
      </c>
      <c r="GS7999" s="77">
        <v>0</v>
      </c>
      <c r="GT7999" s="77">
        <v>0</v>
      </c>
      <c r="GU7999" s="77">
        <v>0</v>
      </c>
      <c r="GV7999" s="77">
        <v>0</v>
      </c>
      <c r="GW7999" s="77">
        <v>0</v>
      </c>
      <c r="GX7999" s="77">
        <v>0</v>
      </c>
      <c r="GY7999" s="77">
        <v>5.5966209081309407E-2</v>
      </c>
      <c r="GZ7999" s="77">
        <v>0.17190005441034611</v>
      </c>
    </row>
    <row r="8000" spans="187:208" x14ac:dyDescent="0.25">
      <c r="GE8000" s="77" t="s">
        <v>427</v>
      </c>
      <c r="GF8000" s="77" t="s">
        <v>155</v>
      </c>
      <c r="GG8000" s="77" t="s">
        <v>493</v>
      </c>
      <c r="GH8000" s="77" t="s">
        <v>467</v>
      </c>
      <c r="GI8000" s="77">
        <v>2025</v>
      </c>
      <c r="GJ8000" s="77" t="s">
        <v>303</v>
      </c>
      <c r="GK8000" s="77">
        <v>1.6845772405344399</v>
      </c>
      <c r="GL8000" s="77">
        <v>557.6</v>
      </c>
      <c r="GM8000" s="77">
        <v>2025</v>
      </c>
      <c r="GN8000" s="77" t="s">
        <v>175</v>
      </c>
      <c r="GO8000" s="77">
        <v>5.3000000000000005E-2</v>
      </c>
      <c r="GP8000" s="77">
        <v>3</v>
      </c>
      <c r="GQ8000" s="77">
        <v>0</v>
      </c>
      <c r="GR8000" s="77" t="s">
        <v>423</v>
      </c>
      <c r="GS8000" s="77">
        <v>0</v>
      </c>
      <c r="GT8000" s="77">
        <v>0</v>
      </c>
      <c r="GU8000" s="77">
        <v>0</v>
      </c>
      <c r="GV8000" s="77">
        <v>0</v>
      </c>
      <c r="GW8000" s="77">
        <v>0</v>
      </c>
      <c r="GX8000" s="77">
        <v>0</v>
      </c>
      <c r="GY8000" s="77">
        <v>5.5966209081309407E-2</v>
      </c>
      <c r="GZ8000" s="77">
        <v>9.4279402057365708E-2</v>
      </c>
    </row>
    <row r="8001" spans="187:208" x14ac:dyDescent="0.25">
      <c r="GE8001" s="77" t="s">
        <v>422</v>
      </c>
      <c r="GF8001" s="77" t="s">
        <v>155</v>
      </c>
      <c r="GG8001" s="77" t="s">
        <v>493</v>
      </c>
      <c r="GH8001" s="77" t="s">
        <v>474</v>
      </c>
      <c r="GI8001" s="77">
        <v>2021</v>
      </c>
      <c r="GJ8001" s="77" t="s">
        <v>305</v>
      </c>
      <c r="GK8001" s="77">
        <v>3.6425060683951183E-2</v>
      </c>
      <c r="GL8001" s="77">
        <v>557.6</v>
      </c>
      <c r="GM8001" s="77">
        <v>2021</v>
      </c>
      <c r="GN8001" s="77" t="s">
        <v>175</v>
      </c>
      <c r="GO8001" s="77">
        <v>0.13250000000000001</v>
      </c>
      <c r="GP8001" s="77">
        <v>3</v>
      </c>
      <c r="GQ8001" s="77">
        <v>0</v>
      </c>
      <c r="GR8001" s="77" t="s">
        <v>423</v>
      </c>
      <c r="GS8001" s="77">
        <v>0.1527377521613833</v>
      </c>
      <c r="GT8001" s="77">
        <v>5.5634818912086827E-3</v>
      </c>
      <c r="GU8001" s="77">
        <v>0.1527377521613833</v>
      </c>
      <c r="GV8001" s="77">
        <v>5.5634818912086827E-3</v>
      </c>
      <c r="GW8001" s="77">
        <v>0</v>
      </c>
      <c r="GX8001" s="77">
        <v>0</v>
      </c>
      <c r="GY8001" s="77">
        <v>0</v>
      </c>
      <c r="GZ8001" s="77">
        <v>0</v>
      </c>
    </row>
    <row r="8002" spans="187:208" x14ac:dyDescent="0.25">
      <c r="GE8002" s="77" t="s">
        <v>425</v>
      </c>
      <c r="GF8002" s="77" t="s">
        <v>155</v>
      </c>
      <c r="GG8002" s="77" t="s">
        <v>493</v>
      </c>
      <c r="GH8002" s="77" t="s">
        <v>474</v>
      </c>
      <c r="GI8002" s="77">
        <v>2021</v>
      </c>
      <c r="GJ8002" s="77" t="s">
        <v>301</v>
      </c>
      <c r="GK8002" s="77">
        <v>1.5808724525432679E-3</v>
      </c>
      <c r="GL8002" s="77">
        <v>557.6</v>
      </c>
      <c r="GM8002" s="77">
        <v>2021</v>
      </c>
      <c r="GN8002" s="77" t="s">
        <v>175</v>
      </c>
      <c r="GO8002" s="77">
        <v>5.3000000000000005E-2</v>
      </c>
      <c r="GP8002" s="77">
        <v>3</v>
      </c>
      <c r="GQ8002" s="77">
        <v>0</v>
      </c>
      <c r="GR8002" s="77" t="s">
        <v>423</v>
      </c>
      <c r="GS8002" s="77">
        <v>5.5966209081309407E-2</v>
      </c>
      <c r="GT8002" s="77">
        <v>8.8475438209918909E-5</v>
      </c>
      <c r="GU8002" s="77">
        <v>5.5966209081309407E-2</v>
      </c>
      <c r="GV8002" s="77">
        <v>8.8475438209918909E-5</v>
      </c>
      <c r="GW8002" s="77">
        <v>0</v>
      </c>
      <c r="GX8002" s="77">
        <v>0</v>
      </c>
      <c r="GY8002" s="77">
        <v>0</v>
      </c>
      <c r="GZ8002" s="77">
        <v>0</v>
      </c>
    </row>
    <row r="8003" spans="187:208" x14ac:dyDescent="0.25">
      <c r="GE8003" s="77" t="s">
        <v>427</v>
      </c>
      <c r="GF8003" s="77" t="s">
        <v>155</v>
      </c>
      <c r="GG8003" s="77" t="s">
        <v>493</v>
      </c>
      <c r="GH8003" s="77" t="s">
        <v>474</v>
      </c>
      <c r="GI8003" s="77">
        <v>2021</v>
      </c>
      <c r="GJ8003" s="77" t="s">
        <v>303</v>
      </c>
      <c r="GK8003" s="77">
        <v>3.9894642198445997E-2</v>
      </c>
      <c r="GL8003" s="77">
        <v>557.6</v>
      </c>
      <c r="GM8003" s="77">
        <v>2021</v>
      </c>
      <c r="GN8003" s="77" t="s">
        <v>175</v>
      </c>
      <c r="GO8003" s="77">
        <v>5.3000000000000005E-2</v>
      </c>
      <c r="GP8003" s="77">
        <v>3</v>
      </c>
      <c r="GQ8003" s="77">
        <v>0</v>
      </c>
      <c r="GR8003" s="77" t="s">
        <v>423</v>
      </c>
      <c r="GS8003" s="77">
        <v>5.5966209081309407E-2</v>
      </c>
      <c r="GT8003" s="77">
        <v>2.2327518865022577E-3</v>
      </c>
      <c r="GU8003" s="77">
        <v>5.5966209081309407E-2</v>
      </c>
      <c r="GV8003" s="77">
        <v>2.2327518865022577E-3</v>
      </c>
      <c r="GW8003" s="77">
        <v>0</v>
      </c>
      <c r="GX8003" s="77">
        <v>0</v>
      </c>
      <c r="GY8003" s="77">
        <v>0</v>
      </c>
      <c r="GZ8003" s="77">
        <v>0</v>
      </c>
    </row>
    <row r="8004" spans="187:208" x14ac:dyDescent="0.25">
      <c r="GE8004" s="77" t="s">
        <v>422</v>
      </c>
      <c r="GF8004" s="77" t="s">
        <v>155</v>
      </c>
      <c r="GG8004" s="77" t="s">
        <v>493</v>
      </c>
      <c r="GH8004" s="77" t="s">
        <v>474</v>
      </c>
      <c r="GI8004" s="77">
        <v>2022</v>
      </c>
      <c r="GJ8004" s="77" t="s">
        <v>305</v>
      </c>
      <c r="GK8004" s="77">
        <v>3.6425060683951183E-2</v>
      </c>
      <c r="GL8004" s="77">
        <v>557.6</v>
      </c>
      <c r="GM8004" s="77">
        <v>2022</v>
      </c>
      <c r="GN8004" s="77" t="s">
        <v>175</v>
      </c>
      <c r="GO8004" s="77">
        <v>0.13250000000000001</v>
      </c>
      <c r="GP8004" s="77">
        <v>3</v>
      </c>
      <c r="GQ8004" s="77">
        <v>0</v>
      </c>
      <c r="GR8004" s="77" t="s">
        <v>423</v>
      </c>
      <c r="GS8004" s="77">
        <v>0.1527377521613833</v>
      </c>
      <c r="GT8004" s="77">
        <v>5.5634818912086827E-3</v>
      </c>
      <c r="GU8004" s="77">
        <v>0.1527377521613833</v>
      </c>
      <c r="GV8004" s="77">
        <v>5.5634818912086827E-3</v>
      </c>
      <c r="GW8004" s="77">
        <v>0.1527377521613833</v>
      </c>
      <c r="GX8004" s="77">
        <v>5.5634818912086827E-3</v>
      </c>
      <c r="GY8004" s="77">
        <v>0</v>
      </c>
      <c r="GZ8004" s="77">
        <v>0</v>
      </c>
    </row>
    <row r="8005" spans="187:208" x14ac:dyDescent="0.25">
      <c r="GE8005" s="77" t="s">
        <v>425</v>
      </c>
      <c r="GF8005" s="77" t="s">
        <v>155</v>
      </c>
      <c r="GG8005" s="77" t="s">
        <v>493</v>
      </c>
      <c r="GH8005" s="77" t="s">
        <v>474</v>
      </c>
      <c r="GI8005" s="77">
        <v>2022</v>
      </c>
      <c r="GJ8005" s="77" t="s">
        <v>301</v>
      </c>
      <c r="GK8005" s="77">
        <v>1.5808724525432679E-3</v>
      </c>
      <c r="GL8005" s="77">
        <v>557.6</v>
      </c>
      <c r="GM8005" s="77">
        <v>2022</v>
      </c>
      <c r="GN8005" s="77" t="s">
        <v>175</v>
      </c>
      <c r="GO8005" s="77">
        <v>5.3000000000000005E-2</v>
      </c>
      <c r="GP8005" s="77">
        <v>3</v>
      </c>
      <c r="GQ8005" s="77">
        <v>0</v>
      </c>
      <c r="GR8005" s="77" t="s">
        <v>423</v>
      </c>
      <c r="GS8005" s="77">
        <v>5.5966209081309407E-2</v>
      </c>
      <c r="GT8005" s="77">
        <v>8.8475438209918909E-5</v>
      </c>
      <c r="GU8005" s="77">
        <v>5.5966209081309407E-2</v>
      </c>
      <c r="GV8005" s="77">
        <v>8.8475438209918909E-5</v>
      </c>
      <c r="GW8005" s="77">
        <v>5.5966209081309407E-2</v>
      </c>
      <c r="GX8005" s="77">
        <v>8.8475438209918909E-5</v>
      </c>
      <c r="GY8005" s="77">
        <v>0</v>
      </c>
      <c r="GZ8005" s="77">
        <v>0</v>
      </c>
    </row>
    <row r="8006" spans="187:208" x14ac:dyDescent="0.25">
      <c r="GE8006" s="77" t="s">
        <v>427</v>
      </c>
      <c r="GF8006" s="77" t="s">
        <v>155</v>
      </c>
      <c r="GG8006" s="77" t="s">
        <v>493</v>
      </c>
      <c r="GH8006" s="77" t="s">
        <v>474</v>
      </c>
      <c r="GI8006" s="77">
        <v>2022</v>
      </c>
      <c r="GJ8006" s="77" t="s">
        <v>303</v>
      </c>
      <c r="GK8006" s="77">
        <v>3.9894642198445997E-2</v>
      </c>
      <c r="GL8006" s="77">
        <v>557.6</v>
      </c>
      <c r="GM8006" s="77">
        <v>2022</v>
      </c>
      <c r="GN8006" s="77" t="s">
        <v>175</v>
      </c>
      <c r="GO8006" s="77">
        <v>5.3000000000000005E-2</v>
      </c>
      <c r="GP8006" s="77">
        <v>3</v>
      </c>
      <c r="GQ8006" s="77">
        <v>0</v>
      </c>
      <c r="GR8006" s="77" t="s">
        <v>423</v>
      </c>
      <c r="GS8006" s="77">
        <v>5.5966209081309407E-2</v>
      </c>
      <c r="GT8006" s="77">
        <v>2.2327518865022577E-3</v>
      </c>
      <c r="GU8006" s="77">
        <v>5.5966209081309407E-2</v>
      </c>
      <c r="GV8006" s="77">
        <v>2.2327518865022577E-3</v>
      </c>
      <c r="GW8006" s="77">
        <v>5.5966209081309407E-2</v>
      </c>
      <c r="GX8006" s="77">
        <v>2.2327518865022577E-3</v>
      </c>
      <c r="GY8006" s="77">
        <v>0</v>
      </c>
      <c r="GZ8006" s="77">
        <v>0</v>
      </c>
    </row>
    <row r="8007" spans="187:208" x14ac:dyDescent="0.25">
      <c r="GE8007" s="77" t="s">
        <v>422</v>
      </c>
      <c r="GF8007" s="77" t="s">
        <v>155</v>
      </c>
      <c r="GG8007" s="77" t="s">
        <v>493</v>
      </c>
      <c r="GH8007" s="77" t="s">
        <v>474</v>
      </c>
      <c r="GI8007" s="77">
        <v>2023</v>
      </c>
      <c r="GJ8007" s="77" t="s">
        <v>305</v>
      </c>
      <c r="GK8007" s="77">
        <v>3.759022461138798E-2</v>
      </c>
      <c r="GL8007" s="77">
        <v>557.6</v>
      </c>
      <c r="GM8007" s="77">
        <v>2023</v>
      </c>
      <c r="GN8007" s="77" t="s">
        <v>175</v>
      </c>
      <c r="GO8007" s="77">
        <v>0.13250000000000001</v>
      </c>
      <c r="GP8007" s="77">
        <v>3</v>
      </c>
      <c r="GQ8007" s="77">
        <v>0</v>
      </c>
      <c r="GR8007" s="77" t="s">
        <v>423</v>
      </c>
      <c r="GS8007" s="77">
        <v>0</v>
      </c>
      <c r="GT8007" s="77">
        <v>0</v>
      </c>
      <c r="GU8007" s="77">
        <v>0.1527377521613833</v>
      </c>
      <c r="GV8007" s="77">
        <v>5.7414464103849082E-3</v>
      </c>
      <c r="GW8007" s="77">
        <v>0.1527377521613833</v>
      </c>
      <c r="GX8007" s="77">
        <v>5.7414464103849082E-3</v>
      </c>
      <c r="GY8007" s="77">
        <v>0.1527377521613833</v>
      </c>
      <c r="GZ8007" s="77">
        <v>5.7414464103849082E-3</v>
      </c>
    </row>
    <row r="8008" spans="187:208" x14ac:dyDescent="0.25">
      <c r="GE8008" s="77" t="s">
        <v>425</v>
      </c>
      <c r="GF8008" s="77" t="s">
        <v>155</v>
      </c>
      <c r="GG8008" s="77" t="s">
        <v>493</v>
      </c>
      <c r="GH8008" s="77" t="s">
        <v>474</v>
      </c>
      <c r="GI8008" s="77">
        <v>2023</v>
      </c>
      <c r="GJ8008" s="77" t="s">
        <v>301</v>
      </c>
      <c r="GK8008" s="77">
        <v>1.6314334115687429E-3</v>
      </c>
      <c r="GL8008" s="77">
        <v>557.6</v>
      </c>
      <c r="GM8008" s="77">
        <v>2023</v>
      </c>
      <c r="GN8008" s="77" t="s">
        <v>175</v>
      </c>
      <c r="GO8008" s="77">
        <v>5.3000000000000005E-2</v>
      </c>
      <c r="GP8008" s="77">
        <v>3</v>
      </c>
      <c r="GQ8008" s="77">
        <v>0</v>
      </c>
      <c r="GR8008" s="77" t="s">
        <v>423</v>
      </c>
      <c r="GS8008" s="77">
        <v>0</v>
      </c>
      <c r="GT8008" s="77">
        <v>0</v>
      </c>
      <c r="GU8008" s="77">
        <v>5.5966209081309407E-2</v>
      </c>
      <c r="GV8008" s="77">
        <v>9.1305143414090168E-5</v>
      </c>
      <c r="GW8008" s="77">
        <v>5.5966209081309407E-2</v>
      </c>
      <c r="GX8008" s="77">
        <v>9.1305143414090168E-5</v>
      </c>
      <c r="GY8008" s="77">
        <v>5.5966209081309407E-2</v>
      </c>
      <c r="GZ8008" s="77">
        <v>9.1305143414090168E-5</v>
      </c>
    </row>
    <row r="8009" spans="187:208" x14ac:dyDescent="0.25">
      <c r="GE8009" s="77" t="s">
        <v>427</v>
      </c>
      <c r="GF8009" s="77" t="s">
        <v>155</v>
      </c>
      <c r="GG8009" s="77" t="s">
        <v>493</v>
      </c>
      <c r="GH8009" s="77" t="s">
        <v>474</v>
      </c>
      <c r="GI8009" s="77">
        <v>2023</v>
      </c>
      <c r="GJ8009" s="77" t="s">
        <v>303</v>
      </c>
      <c r="GK8009" s="77">
        <v>4.1186611014015377E-2</v>
      </c>
      <c r="GL8009" s="77">
        <v>557.6</v>
      </c>
      <c r="GM8009" s="77">
        <v>2023</v>
      </c>
      <c r="GN8009" s="77" t="s">
        <v>175</v>
      </c>
      <c r="GO8009" s="77">
        <v>5.3000000000000005E-2</v>
      </c>
      <c r="GP8009" s="77">
        <v>3</v>
      </c>
      <c r="GQ8009" s="77">
        <v>0</v>
      </c>
      <c r="GR8009" s="77" t="s">
        <v>423</v>
      </c>
      <c r="GS8009" s="77">
        <v>0</v>
      </c>
      <c r="GT8009" s="77">
        <v>0</v>
      </c>
      <c r="GU8009" s="77">
        <v>5.5966209081309407E-2</v>
      </c>
      <c r="GV8009" s="77">
        <v>2.3050584833609455E-3</v>
      </c>
      <c r="GW8009" s="77">
        <v>5.5966209081309407E-2</v>
      </c>
      <c r="GX8009" s="77">
        <v>2.3050584833609455E-3</v>
      </c>
      <c r="GY8009" s="77">
        <v>5.5966209081309407E-2</v>
      </c>
      <c r="GZ8009" s="77">
        <v>2.3050584833609455E-3</v>
      </c>
    </row>
    <row r="8010" spans="187:208" x14ac:dyDescent="0.25">
      <c r="GE8010" s="77" t="s">
        <v>422</v>
      </c>
      <c r="GF8010" s="77" t="s">
        <v>155</v>
      </c>
      <c r="GG8010" s="77" t="s">
        <v>493</v>
      </c>
      <c r="GH8010" s="77" t="s">
        <v>474</v>
      </c>
      <c r="GI8010" s="77">
        <v>2024</v>
      </c>
      <c r="GJ8010" s="77" t="s">
        <v>305</v>
      </c>
      <c r="GK8010" s="77">
        <v>3.759022461138798E-2</v>
      </c>
      <c r="GL8010" s="77">
        <v>557.6</v>
      </c>
      <c r="GM8010" s="77">
        <v>2024</v>
      </c>
      <c r="GN8010" s="77" t="s">
        <v>175</v>
      </c>
      <c r="GO8010" s="77">
        <v>0.13250000000000001</v>
      </c>
      <c r="GP8010" s="77">
        <v>3</v>
      </c>
      <c r="GQ8010" s="77">
        <v>0</v>
      </c>
      <c r="GR8010" s="77" t="s">
        <v>423</v>
      </c>
      <c r="GS8010" s="77">
        <v>0</v>
      </c>
      <c r="GT8010" s="77">
        <v>0</v>
      </c>
      <c r="GU8010" s="77">
        <v>0</v>
      </c>
      <c r="GV8010" s="77">
        <v>0</v>
      </c>
      <c r="GW8010" s="77">
        <v>0.1527377521613833</v>
      </c>
      <c r="GX8010" s="77">
        <v>5.7414464103849082E-3</v>
      </c>
      <c r="GY8010" s="77">
        <v>0.1527377521613833</v>
      </c>
      <c r="GZ8010" s="77">
        <v>5.7414464103849082E-3</v>
      </c>
    </row>
    <row r="8011" spans="187:208" x14ac:dyDescent="0.25">
      <c r="GE8011" s="77" t="s">
        <v>425</v>
      </c>
      <c r="GF8011" s="77" t="s">
        <v>155</v>
      </c>
      <c r="GG8011" s="77" t="s">
        <v>493</v>
      </c>
      <c r="GH8011" s="77" t="s">
        <v>474</v>
      </c>
      <c r="GI8011" s="77">
        <v>2024</v>
      </c>
      <c r="GJ8011" s="77" t="s">
        <v>301</v>
      </c>
      <c r="GK8011" s="77">
        <v>1.6314334115687429E-3</v>
      </c>
      <c r="GL8011" s="77">
        <v>557.6</v>
      </c>
      <c r="GM8011" s="77">
        <v>2024</v>
      </c>
      <c r="GN8011" s="77" t="s">
        <v>175</v>
      </c>
      <c r="GO8011" s="77">
        <v>5.3000000000000005E-2</v>
      </c>
      <c r="GP8011" s="77">
        <v>3</v>
      </c>
      <c r="GQ8011" s="77">
        <v>0</v>
      </c>
      <c r="GR8011" s="77" t="s">
        <v>423</v>
      </c>
      <c r="GS8011" s="77">
        <v>0</v>
      </c>
      <c r="GT8011" s="77">
        <v>0</v>
      </c>
      <c r="GU8011" s="77">
        <v>0</v>
      </c>
      <c r="GV8011" s="77">
        <v>0</v>
      </c>
      <c r="GW8011" s="77">
        <v>5.5966209081309407E-2</v>
      </c>
      <c r="GX8011" s="77">
        <v>9.1305143414090168E-5</v>
      </c>
      <c r="GY8011" s="77">
        <v>5.5966209081309407E-2</v>
      </c>
      <c r="GZ8011" s="77">
        <v>9.1305143414090168E-5</v>
      </c>
    </row>
    <row r="8012" spans="187:208" x14ac:dyDescent="0.25">
      <c r="GE8012" s="77" t="s">
        <v>427</v>
      </c>
      <c r="GF8012" s="77" t="s">
        <v>155</v>
      </c>
      <c r="GG8012" s="77" t="s">
        <v>493</v>
      </c>
      <c r="GH8012" s="77" t="s">
        <v>474</v>
      </c>
      <c r="GI8012" s="77">
        <v>2024</v>
      </c>
      <c r="GJ8012" s="77" t="s">
        <v>303</v>
      </c>
      <c r="GK8012" s="77">
        <v>4.1186611014015377E-2</v>
      </c>
      <c r="GL8012" s="77">
        <v>557.6</v>
      </c>
      <c r="GM8012" s="77">
        <v>2024</v>
      </c>
      <c r="GN8012" s="77" t="s">
        <v>175</v>
      </c>
      <c r="GO8012" s="77">
        <v>5.3000000000000005E-2</v>
      </c>
      <c r="GP8012" s="77">
        <v>3</v>
      </c>
      <c r="GQ8012" s="77">
        <v>0</v>
      </c>
      <c r="GR8012" s="77" t="s">
        <v>423</v>
      </c>
      <c r="GS8012" s="77">
        <v>0</v>
      </c>
      <c r="GT8012" s="77">
        <v>0</v>
      </c>
      <c r="GU8012" s="77">
        <v>0</v>
      </c>
      <c r="GV8012" s="77">
        <v>0</v>
      </c>
      <c r="GW8012" s="77">
        <v>5.5966209081309407E-2</v>
      </c>
      <c r="GX8012" s="77">
        <v>2.3050584833609455E-3</v>
      </c>
      <c r="GY8012" s="77">
        <v>5.5966209081309407E-2</v>
      </c>
      <c r="GZ8012" s="77">
        <v>2.3050584833609455E-3</v>
      </c>
    </row>
    <row r="8013" spans="187:208" x14ac:dyDescent="0.25">
      <c r="GE8013" s="77" t="s">
        <v>422</v>
      </c>
      <c r="GF8013" s="77" t="s">
        <v>155</v>
      </c>
      <c r="GG8013" s="77" t="s">
        <v>493</v>
      </c>
      <c r="GH8013" s="77" t="s">
        <v>474</v>
      </c>
      <c r="GI8013" s="77">
        <v>2025</v>
      </c>
      <c r="GJ8013" s="77" t="s">
        <v>305</v>
      </c>
      <c r="GK8013" s="77">
        <v>3.759022461138798E-2</v>
      </c>
      <c r="GL8013" s="77">
        <v>557.6</v>
      </c>
      <c r="GM8013" s="77">
        <v>2025</v>
      </c>
      <c r="GN8013" s="77" t="s">
        <v>175</v>
      </c>
      <c r="GO8013" s="77">
        <v>0.13250000000000001</v>
      </c>
      <c r="GP8013" s="77">
        <v>3</v>
      </c>
      <c r="GQ8013" s="77">
        <v>0</v>
      </c>
      <c r="GR8013" s="77" t="s">
        <v>423</v>
      </c>
      <c r="GS8013" s="77">
        <v>0</v>
      </c>
      <c r="GT8013" s="77">
        <v>0</v>
      </c>
      <c r="GU8013" s="77">
        <v>0</v>
      </c>
      <c r="GV8013" s="77">
        <v>0</v>
      </c>
      <c r="GW8013" s="77">
        <v>0</v>
      </c>
      <c r="GX8013" s="77">
        <v>0</v>
      </c>
      <c r="GY8013" s="77">
        <v>0.1527377521613833</v>
      </c>
      <c r="GZ8013" s="77">
        <v>5.7414464103849082E-3</v>
      </c>
    </row>
    <row r="8014" spans="187:208" x14ac:dyDescent="0.25">
      <c r="GE8014" s="77" t="s">
        <v>425</v>
      </c>
      <c r="GF8014" s="77" t="s">
        <v>155</v>
      </c>
      <c r="GG8014" s="77" t="s">
        <v>493</v>
      </c>
      <c r="GH8014" s="77" t="s">
        <v>474</v>
      </c>
      <c r="GI8014" s="77">
        <v>2025</v>
      </c>
      <c r="GJ8014" s="77" t="s">
        <v>301</v>
      </c>
      <c r="GK8014" s="77">
        <v>1.6314334115687429E-3</v>
      </c>
      <c r="GL8014" s="77">
        <v>557.6</v>
      </c>
      <c r="GM8014" s="77">
        <v>2025</v>
      </c>
      <c r="GN8014" s="77" t="s">
        <v>175</v>
      </c>
      <c r="GO8014" s="77">
        <v>5.3000000000000005E-2</v>
      </c>
      <c r="GP8014" s="77">
        <v>3</v>
      </c>
      <c r="GQ8014" s="77">
        <v>0</v>
      </c>
      <c r="GR8014" s="77" t="s">
        <v>423</v>
      </c>
      <c r="GS8014" s="77">
        <v>0</v>
      </c>
      <c r="GT8014" s="77">
        <v>0</v>
      </c>
      <c r="GU8014" s="77">
        <v>0</v>
      </c>
      <c r="GV8014" s="77">
        <v>0</v>
      </c>
      <c r="GW8014" s="77">
        <v>0</v>
      </c>
      <c r="GX8014" s="77">
        <v>0</v>
      </c>
      <c r="GY8014" s="77">
        <v>5.5966209081309407E-2</v>
      </c>
      <c r="GZ8014" s="77">
        <v>9.1305143414090168E-5</v>
      </c>
    </row>
    <row r="8015" spans="187:208" x14ac:dyDescent="0.25">
      <c r="GE8015" s="77" t="s">
        <v>427</v>
      </c>
      <c r="GF8015" s="77" t="s">
        <v>155</v>
      </c>
      <c r="GG8015" s="77" t="s">
        <v>493</v>
      </c>
      <c r="GH8015" s="77" t="s">
        <v>474</v>
      </c>
      <c r="GI8015" s="77">
        <v>2025</v>
      </c>
      <c r="GJ8015" s="77" t="s">
        <v>303</v>
      </c>
      <c r="GK8015" s="77">
        <v>4.1186611014015377E-2</v>
      </c>
      <c r="GL8015" s="77">
        <v>557.6</v>
      </c>
      <c r="GM8015" s="77">
        <v>2025</v>
      </c>
      <c r="GN8015" s="77" t="s">
        <v>175</v>
      </c>
      <c r="GO8015" s="77">
        <v>5.3000000000000005E-2</v>
      </c>
      <c r="GP8015" s="77">
        <v>3</v>
      </c>
      <c r="GQ8015" s="77">
        <v>0</v>
      </c>
      <c r="GR8015" s="77" t="s">
        <v>423</v>
      </c>
      <c r="GS8015" s="77">
        <v>0</v>
      </c>
      <c r="GT8015" s="77">
        <v>0</v>
      </c>
      <c r="GU8015" s="77">
        <v>0</v>
      </c>
      <c r="GV8015" s="77">
        <v>0</v>
      </c>
      <c r="GW8015" s="77">
        <v>0</v>
      </c>
      <c r="GX8015" s="77">
        <v>0</v>
      </c>
      <c r="GY8015" s="77">
        <v>5.5966209081309407E-2</v>
      </c>
      <c r="GZ8015" s="77">
        <v>2.3050584833609455E-3</v>
      </c>
    </row>
    <row r="8016" spans="187:208" x14ac:dyDescent="0.25">
      <c r="GE8016" s="77" t="s">
        <v>422</v>
      </c>
      <c r="GF8016" s="77" t="s">
        <v>155</v>
      </c>
      <c r="GG8016" s="77" t="s">
        <v>494</v>
      </c>
      <c r="GH8016" s="77" t="s">
        <v>300</v>
      </c>
      <c r="GI8016" s="77">
        <v>2021</v>
      </c>
      <c r="GJ8016" s="77" t="s">
        <v>305</v>
      </c>
      <c r="GK8016" s="77">
        <v>222.229421627861</v>
      </c>
      <c r="GL8016" s="77">
        <v>376.43</v>
      </c>
      <c r="GM8016" s="77">
        <v>2021</v>
      </c>
      <c r="GN8016" s="77" t="s">
        <v>175</v>
      </c>
      <c r="GO8016" s="77">
        <v>0.13250000000000001</v>
      </c>
      <c r="GP8016" s="77">
        <v>3</v>
      </c>
      <c r="GQ8016" s="77">
        <v>0</v>
      </c>
      <c r="GR8016" s="77" t="s">
        <v>423</v>
      </c>
      <c r="GS8016" s="77">
        <v>0.1527377521613833</v>
      </c>
      <c r="GT8016" s="77">
        <v>33.942822323563789</v>
      </c>
      <c r="GU8016" s="77">
        <v>0.1527377521613833</v>
      </c>
      <c r="GV8016" s="77">
        <v>33.942822323563789</v>
      </c>
      <c r="GW8016" s="77">
        <v>0</v>
      </c>
      <c r="GX8016" s="77">
        <v>0</v>
      </c>
      <c r="GY8016" s="77">
        <v>0</v>
      </c>
      <c r="GZ8016" s="77">
        <v>0</v>
      </c>
    </row>
    <row r="8017" spans="187:208" x14ac:dyDescent="0.25">
      <c r="GE8017" s="77" t="s">
        <v>425</v>
      </c>
      <c r="GF8017" s="77" t="s">
        <v>155</v>
      </c>
      <c r="GG8017" s="77" t="s">
        <v>494</v>
      </c>
      <c r="GH8017" s="77" t="s">
        <v>300</v>
      </c>
      <c r="GI8017" s="77">
        <v>2021</v>
      </c>
      <c r="GJ8017" s="77" t="s">
        <v>301</v>
      </c>
      <c r="GK8017" s="77">
        <v>8585.7228092491259</v>
      </c>
      <c r="GL8017" s="77">
        <v>376.43</v>
      </c>
      <c r="GM8017" s="77">
        <v>2021</v>
      </c>
      <c r="GN8017" s="77" t="s">
        <v>175</v>
      </c>
      <c r="GO8017" s="77">
        <v>5.3000000000000005E-2</v>
      </c>
      <c r="GP8017" s="77">
        <v>3</v>
      </c>
      <c r="GQ8017" s="77">
        <v>0</v>
      </c>
      <c r="GR8017" s="77" t="s">
        <v>423</v>
      </c>
      <c r="GS8017" s="77">
        <v>5.5966209081309407E-2</v>
      </c>
      <c r="GT8017" s="77">
        <v>480.51035785660372</v>
      </c>
      <c r="GU8017" s="77">
        <v>5.5966209081309407E-2</v>
      </c>
      <c r="GV8017" s="77">
        <v>480.51035785660372</v>
      </c>
      <c r="GW8017" s="77">
        <v>0</v>
      </c>
      <c r="GX8017" s="77">
        <v>0</v>
      </c>
      <c r="GY8017" s="77">
        <v>0</v>
      </c>
      <c r="GZ8017" s="77">
        <v>0</v>
      </c>
    </row>
    <row r="8018" spans="187:208" x14ac:dyDescent="0.25">
      <c r="GE8018" s="77" t="s">
        <v>427</v>
      </c>
      <c r="GF8018" s="77" t="s">
        <v>155</v>
      </c>
      <c r="GG8018" s="77" t="s">
        <v>494</v>
      </c>
      <c r="GH8018" s="77" t="s">
        <v>300</v>
      </c>
      <c r="GI8018" s="77">
        <v>2021</v>
      </c>
      <c r="GJ8018" s="77" t="s">
        <v>303</v>
      </c>
      <c r="GK8018" s="77">
        <v>5338.178410457479</v>
      </c>
      <c r="GL8018" s="77">
        <v>376.43</v>
      </c>
      <c r="GM8018" s="77">
        <v>2021</v>
      </c>
      <c r="GN8018" s="77" t="s">
        <v>175</v>
      </c>
      <c r="GO8018" s="77">
        <v>5.3000000000000005E-2</v>
      </c>
      <c r="GP8018" s="77">
        <v>3</v>
      </c>
      <c r="GQ8018" s="77">
        <v>0</v>
      </c>
      <c r="GR8018" s="77" t="s">
        <v>423</v>
      </c>
      <c r="GS8018" s="77">
        <v>5.5966209081309407E-2</v>
      </c>
      <c r="GT8018" s="77">
        <v>298.75760903299516</v>
      </c>
      <c r="GU8018" s="77">
        <v>5.5966209081309407E-2</v>
      </c>
      <c r="GV8018" s="77">
        <v>298.75760903299516</v>
      </c>
      <c r="GW8018" s="77">
        <v>0</v>
      </c>
      <c r="GX8018" s="77">
        <v>0</v>
      </c>
      <c r="GY8018" s="77">
        <v>0</v>
      </c>
      <c r="GZ8018" s="77">
        <v>0</v>
      </c>
    </row>
    <row r="8019" spans="187:208" x14ac:dyDescent="0.25">
      <c r="GE8019" s="77" t="s">
        <v>422</v>
      </c>
      <c r="GF8019" s="77" t="s">
        <v>155</v>
      </c>
      <c r="GG8019" s="77" t="s">
        <v>494</v>
      </c>
      <c r="GH8019" s="77" t="s">
        <v>300</v>
      </c>
      <c r="GI8019" s="77">
        <v>2022</v>
      </c>
      <c r="GJ8019" s="77" t="s">
        <v>305</v>
      </c>
      <c r="GK8019" s="77">
        <v>222.229421627861</v>
      </c>
      <c r="GL8019" s="77">
        <v>376.43</v>
      </c>
      <c r="GM8019" s="77">
        <v>2022</v>
      </c>
      <c r="GN8019" s="77" t="s">
        <v>175</v>
      </c>
      <c r="GO8019" s="77">
        <v>0.13250000000000001</v>
      </c>
      <c r="GP8019" s="77">
        <v>3</v>
      </c>
      <c r="GQ8019" s="77">
        <v>0</v>
      </c>
      <c r="GR8019" s="77" t="s">
        <v>423</v>
      </c>
      <c r="GS8019" s="77">
        <v>0.1527377521613833</v>
      </c>
      <c r="GT8019" s="77">
        <v>33.942822323563789</v>
      </c>
      <c r="GU8019" s="77">
        <v>0.1527377521613833</v>
      </c>
      <c r="GV8019" s="77">
        <v>33.942822323563789</v>
      </c>
      <c r="GW8019" s="77">
        <v>0.1527377521613833</v>
      </c>
      <c r="GX8019" s="77">
        <v>33.942822323563789</v>
      </c>
      <c r="GY8019" s="77">
        <v>0</v>
      </c>
      <c r="GZ8019" s="77">
        <v>0</v>
      </c>
    </row>
    <row r="8020" spans="187:208" x14ac:dyDescent="0.25">
      <c r="GE8020" s="77" t="s">
        <v>425</v>
      </c>
      <c r="GF8020" s="77" t="s">
        <v>155</v>
      </c>
      <c r="GG8020" s="77" t="s">
        <v>494</v>
      </c>
      <c r="GH8020" s="77" t="s">
        <v>300</v>
      </c>
      <c r="GI8020" s="77">
        <v>2022</v>
      </c>
      <c r="GJ8020" s="77" t="s">
        <v>301</v>
      </c>
      <c r="GK8020" s="77">
        <v>8585.7228092491259</v>
      </c>
      <c r="GL8020" s="77">
        <v>376.43</v>
      </c>
      <c r="GM8020" s="77">
        <v>2022</v>
      </c>
      <c r="GN8020" s="77" t="s">
        <v>175</v>
      </c>
      <c r="GO8020" s="77">
        <v>5.3000000000000005E-2</v>
      </c>
      <c r="GP8020" s="77">
        <v>3</v>
      </c>
      <c r="GQ8020" s="77">
        <v>0</v>
      </c>
      <c r="GR8020" s="77" t="s">
        <v>423</v>
      </c>
      <c r="GS8020" s="77">
        <v>5.5966209081309407E-2</v>
      </c>
      <c r="GT8020" s="77">
        <v>480.51035785660372</v>
      </c>
      <c r="GU8020" s="77">
        <v>5.5966209081309407E-2</v>
      </c>
      <c r="GV8020" s="77">
        <v>480.51035785660372</v>
      </c>
      <c r="GW8020" s="77">
        <v>5.5966209081309407E-2</v>
      </c>
      <c r="GX8020" s="77">
        <v>480.51035785660372</v>
      </c>
      <c r="GY8020" s="77">
        <v>0</v>
      </c>
      <c r="GZ8020" s="77">
        <v>0</v>
      </c>
    </row>
    <row r="8021" spans="187:208" x14ac:dyDescent="0.25">
      <c r="GE8021" s="77" t="s">
        <v>427</v>
      </c>
      <c r="GF8021" s="77" t="s">
        <v>155</v>
      </c>
      <c r="GG8021" s="77" t="s">
        <v>494</v>
      </c>
      <c r="GH8021" s="77" t="s">
        <v>300</v>
      </c>
      <c r="GI8021" s="77">
        <v>2022</v>
      </c>
      <c r="GJ8021" s="77" t="s">
        <v>303</v>
      </c>
      <c r="GK8021" s="77">
        <v>5338.178410457479</v>
      </c>
      <c r="GL8021" s="77">
        <v>376.43</v>
      </c>
      <c r="GM8021" s="77">
        <v>2022</v>
      </c>
      <c r="GN8021" s="77" t="s">
        <v>175</v>
      </c>
      <c r="GO8021" s="77">
        <v>5.3000000000000005E-2</v>
      </c>
      <c r="GP8021" s="77">
        <v>3</v>
      </c>
      <c r="GQ8021" s="77">
        <v>0</v>
      </c>
      <c r="GR8021" s="77" t="s">
        <v>423</v>
      </c>
      <c r="GS8021" s="77">
        <v>5.5966209081309407E-2</v>
      </c>
      <c r="GT8021" s="77">
        <v>298.75760903299516</v>
      </c>
      <c r="GU8021" s="77">
        <v>5.5966209081309407E-2</v>
      </c>
      <c r="GV8021" s="77">
        <v>298.75760903299516</v>
      </c>
      <c r="GW8021" s="77">
        <v>5.5966209081309407E-2</v>
      </c>
      <c r="GX8021" s="77">
        <v>298.75760903299516</v>
      </c>
      <c r="GY8021" s="77">
        <v>0</v>
      </c>
      <c r="GZ8021" s="77">
        <v>0</v>
      </c>
    </row>
    <row r="8022" spans="187:208" x14ac:dyDescent="0.25">
      <c r="GE8022" s="77" t="s">
        <v>422</v>
      </c>
      <c r="GF8022" s="77" t="s">
        <v>155</v>
      </c>
      <c r="GG8022" s="77" t="s">
        <v>494</v>
      </c>
      <c r="GH8022" s="77" t="s">
        <v>300</v>
      </c>
      <c r="GI8022" s="77">
        <v>2023</v>
      </c>
      <c r="GJ8022" s="77" t="s">
        <v>305</v>
      </c>
      <c r="GK8022" s="77">
        <v>233.2300768079713</v>
      </c>
      <c r="GL8022" s="77">
        <v>376.43</v>
      </c>
      <c r="GM8022" s="77">
        <v>2023</v>
      </c>
      <c r="GN8022" s="77" t="s">
        <v>175</v>
      </c>
      <c r="GO8022" s="77">
        <v>0.13250000000000001</v>
      </c>
      <c r="GP8022" s="77">
        <v>3</v>
      </c>
      <c r="GQ8022" s="77">
        <v>0</v>
      </c>
      <c r="GR8022" s="77" t="s">
        <v>423</v>
      </c>
      <c r="GS8022" s="77">
        <v>0</v>
      </c>
      <c r="GT8022" s="77">
        <v>0</v>
      </c>
      <c r="GU8022" s="77">
        <v>0.1527377521613833</v>
      </c>
      <c r="GV8022" s="77">
        <v>35.623037668076314</v>
      </c>
      <c r="GW8022" s="77">
        <v>0.1527377521613833</v>
      </c>
      <c r="GX8022" s="77">
        <v>35.623037668076314</v>
      </c>
      <c r="GY8022" s="77">
        <v>0.1527377521613833</v>
      </c>
      <c r="GZ8022" s="77">
        <v>35.623037668076314</v>
      </c>
    </row>
    <row r="8023" spans="187:208" x14ac:dyDescent="0.25">
      <c r="GE8023" s="77" t="s">
        <v>425</v>
      </c>
      <c r="GF8023" s="77" t="s">
        <v>155</v>
      </c>
      <c r="GG8023" s="77" t="s">
        <v>494</v>
      </c>
      <c r="GH8023" s="77" t="s">
        <v>300</v>
      </c>
      <c r="GI8023" s="77">
        <v>2023</v>
      </c>
      <c r="GJ8023" s="77" t="s">
        <v>301</v>
      </c>
      <c r="GK8023" s="77">
        <v>8896.5159934298172</v>
      </c>
      <c r="GL8023" s="77">
        <v>376.43</v>
      </c>
      <c r="GM8023" s="77">
        <v>2023</v>
      </c>
      <c r="GN8023" s="77" t="s">
        <v>175</v>
      </c>
      <c r="GO8023" s="77">
        <v>5.3000000000000005E-2</v>
      </c>
      <c r="GP8023" s="77">
        <v>3</v>
      </c>
      <c r="GQ8023" s="77">
        <v>0</v>
      </c>
      <c r="GR8023" s="77" t="s">
        <v>423</v>
      </c>
      <c r="GS8023" s="77">
        <v>0</v>
      </c>
      <c r="GT8023" s="77">
        <v>0</v>
      </c>
      <c r="GU8023" s="77">
        <v>5.5966209081309407E-2</v>
      </c>
      <c r="GV8023" s="77">
        <v>497.90427418350623</v>
      </c>
      <c r="GW8023" s="77">
        <v>5.5966209081309407E-2</v>
      </c>
      <c r="GX8023" s="77">
        <v>497.90427418350623</v>
      </c>
      <c r="GY8023" s="77">
        <v>5.5966209081309407E-2</v>
      </c>
      <c r="GZ8023" s="77">
        <v>497.90427418350623</v>
      </c>
    </row>
    <row r="8024" spans="187:208" x14ac:dyDescent="0.25">
      <c r="GE8024" s="77" t="s">
        <v>427</v>
      </c>
      <c r="GF8024" s="77" t="s">
        <v>155</v>
      </c>
      <c r="GG8024" s="77" t="s">
        <v>494</v>
      </c>
      <c r="GH8024" s="77" t="s">
        <v>300</v>
      </c>
      <c r="GI8024" s="77">
        <v>2023</v>
      </c>
      <c r="GJ8024" s="77" t="s">
        <v>303</v>
      </c>
      <c r="GK8024" s="77">
        <v>5534.8914862008542</v>
      </c>
      <c r="GL8024" s="77">
        <v>376.43</v>
      </c>
      <c r="GM8024" s="77">
        <v>2023</v>
      </c>
      <c r="GN8024" s="77" t="s">
        <v>175</v>
      </c>
      <c r="GO8024" s="77">
        <v>5.3000000000000005E-2</v>
      </c>
      <c r="GP8024" s="77">
        <v>3</v>
      </c>
      <c r="GQ8024" s="77">
        <v>0</v>
      </c>
      <c r="GR8024" s="77" t="s">
        <v>423</v>
      </c>
      <c r="GS8024" s="77">
        <v>0</v>
      </c>
      <c r="GT8024" s="77">
        <v>0</v>
      </c>
      <c r="GU8024" s="77">
        <v>5.5966209081309407E-2</v>
      </c>
      <c r="GV8024" s="77">
        <v>309.76689415907634</v>
      </c>
      <c r="GW8024" s="77">
        <v>5.5966209081309407E-2</v>
      </c>
      <c r="GX8024" s="77">
        <v>309.76689415907634</v>
      </c>
      <c r="GY8024" s="77">
        <v>5.5966209081309407E-2</v>
      </c>
      <c r="GZ8024" s="77">
        <v>309.76689415907634</v>
      </c>
    </row>
    <row r="8025" spans="187:208" x14ac:dyDescent="0.25">
      <c r="GE8025" s="77" t="s">
        <v>422</v>
      </c>
      <c r="GF8025" s="77" t="s">
        <v>155</v>
      </c>
      <c r="GG8025" s="77" t="s">
        <v>494</v>
      </c>
      <c r="GH8025" s="77" t="s">
        <v>300</v>
      </c>
      <c r="GI8025" s="77">
        <v>2024</v>
      </c>
      <c r="GJ8025" s="77" t="s">
        <v>305</v>
      </c>
      <c r="GK8025" s="77">
        <v>233.2300768079713</v>
      </c>
      <c r="GL8025" s="77">
        <v>376.43</v>
      </c>
      <c r="GM8025" s="77">
        <v>2024</v>
      </c>
      <c r="GN8025" s="77" t="s">
        <v>175</v>
      </c>
      <c r="GO8025" s="77">
        <v>0.13250000000000001</v>
      </c>
      <c r="GP8025" s="77">
        <v>3</v>
      </c>
      <c r="GQ8025" s="77">
        <v>0</v>
      </c>
      <c r="GR8025" s="77" t="s">
        <v>423</v>
      </c>
      <c r="GS8025" s="77">
        <v>0</v>
      </c>
      <c r="GT8025" s="77">
        <v>0</v>
      </c>
      <c r="GU8025" s="77">
        <v>0</v>
      </c>
      <c r="GV8025" s="77">
        <v>0</v>
      </c>
      <c r="GW8025" s="77">
        <v>0.1527377521613833</v>
      </c>
      <c r="GX8025" s="77">
        <v>35.623037668076314</v>
      </c>
      <c r="GY8025" s="77">
        <v>0.1527377521613833</v>
      </c>
      <c r="GZ8025" s="77">
        <v>35.623037668076314</v>
      </c>
    </row>
    <row r="8026" spans="187:208" x14ac:dyDescent="0.25">
      <c r="GE8026" s="77" t="s">
        <v>425</v>
      </c>
      <c r="GF8026" s="77" t="s">
        <v>155</v>
      </c>
      <c r="GG8026" s="77" t="s">
        <v>494</v>
      </c>
      <c r="GH8026" s="77" t="s">
        <v>300</v>
      </c>
      <c r="GI8026" s="77">
        <v>2024</v>
      </c>
      <c r="GJ8026" s="77" t="s">
        <v>301</v>
      </c>
      <c r="GK8026" s="77">
        <v>8896.5159934298172</v>
      </c>
      <c r="GL8026" s="77">
        <v>376.43</v>
      </c>
      <c r="GM8026" s="77">
        <v>2024</v>
      </c>
      <c r="GN8026" s="77" t="s">
        <v>175</v>
      </c>
      <c r="GO8026" s="77">
        <v>5.3000000000000005E-2</v>
      </c>
      <c r="GP8026" s="77">
        <v>3</v>
      </c>
      <c r="GQ8026" s="77">
        <v>0</v>
      </c>
      <c r="GR8026" s="77" t="s">
        <v>423</v>
      </c>
      <c r="GS8026" s="77">
        <v>0</v>
      </c>
      <c r="GT8026" s="77">
        <v>0</v>
      </c>
      <c r="GU8026" s="77">
        <v>0</v>
      </c>
      <c r="GV8026" s="77">
        <v>0</v>
      </c>
      <c r="GW8026" s="77">
        <v>5.5966209081309407E-2</v>
      </c>
      <c r="GX8026" s="77">
        <v>497.90427418350623</v>
      </c>
      <c r="GY8026" s="77">
        <v>5.5966209081309407E-2</v>
      </c>
      <c r="GZ8026" s="77">
        <v>497.90427418350623</v>
      </c>
    </row>
    <row r="8027" spans="187:208" x14ac:dyDescent="0.25">
      <c r="GE8027" s="77" t="s">
        <v>427</v>
      </c>
      <c r="GF8027" s="77" t="s">
        <v>155</v>
      </c>
      <c r="GG8027" s="77" t="s">
        <v>494</v>
      </c>
      <c r="GH8027" s="77" t="s">
        <v>300</v>
      </c>
      <c r="GI8027" s="77">
        <v>2024</v>
      </c>
      <c r="GJ8027" s="77" t="s">
        <v>303</v>
      </c>
      <c r="GK8027" s="77">
        <v>5534.8914862008542</v>
      </c>
      <c r="GL8027" s="77">
        <v>376.43</v>
      </c>
      <c r="GM8027" s="77">
        <v>2024</v>
      </c>
      <c r="GN8027" s="77" t="s">
        <v>175</v>
      </c>
      <c r="GO8027" s="77">
        <v>5.3000000000000005E-2</v>
      </c>
      <c r="GP8027" s="77">
        <v>3</v>
      </c>
      <c r="GQ8027" s="77">
        <v>0</v>
      </c>
      <c r="GR8027" s="77" t="s">
        <v>423</v>
      </c>
      <c r="GS8027" s="77">
        <v>0</v>
      </c>
      <c r="GT8027" s="77">
        <v>0</v>
      </c>
      <c r="GU8027" s="77">
        <v>0</v>
      </c>
      <c r="GV8027" s="77">
        <v>0</v>
      </c>
      <c r="GW8027" s="77">
        <v>5.5966209081309407E-2</v>
      </c>
      <c r="GX8027" s="77">
        <v>309.76689415907634</v>
      </c>
      <c r="GY8027" s="77">
        <v>5.5966209081309407E-2</v>
      </c>
      <c r="GZ8027" s="77">
        <v>309.76689415907634</v>
      </c>
    </row>
    <row r="8028" spans="187:208" x14ac:dyDescent="0.25">
      <c r="GE8028" s="77" t="s">
        <v>422</v>
      </c>
      <c r="GF8028" s="77" t="s">
        <v>155</v>
      </c>
      <c r="GG8028" s="77" t="s">
        <v>494</v>
      </c>
      <c r="GH8028" s="77" t="s">
        <v>300</v>
      </c>
      <c r="GI8028" s="77">
        <v>2025</v>
      </c>
      <c r="GJ8028" s="77" t="s">
        <v>305</v>
      </c>
      <c r="GK8028" s="77">
        <v>233.2300768079713</v>
      </c>
      <c r="GL8028" s="77">
        <v>376.43</v>
      </c>
      <c r="GM8028" s="77">
        <v>2025</v>
      </c>
      <c r="GN8028" s="77" t="s">
        <v>175</v>
      </c>
      <c r="GO8028" s="77">
        <v>0.13250000000000001</v>
      </c>
      <c r="GP8028" s="77">
        <v>3</v>
      </c>
      <c r="GQ8028" s="77">
        <v>0</v>
      </c>
      <c r="GR8028" s="77" t="s">
        <v>423</v>
      </c>
      <c r="GS8028" s="77">
        <v>0</v>
      </c>
      <c r="GT8028" s="77">
        <v>0</v>
      </c>
      <c r="GU8028" s="77">
        <v>0</v>
      </c>
      <c r="GV8028" s="77">
        <v>0</v>
      </c>
      <c r="GW8028" s="77">
        <v>0</v>
      </c>
      <c r="GX8028" s="77">
        <v>0</v>
      </c>
      <c r="GY8028" s="77">
        <v>0.1527377521613833</v>
      </c>
      <c r="GZ8028" s="77">
        <v>35.623037668076314</v>
      </c>
    </row>
    <row r="8029" spans="187:208" x14ac:dyDescent="0.25">
      <c r="GE8029" s="77" t="s">
        <v>425</v>
      </c>
      <c r="GF8029" s="77" t="s">
        <v>155</v>
      </c>
      <c r="GG8029" s="77" t="s">
        <v>494</v>
      </c>
      <c r="GH8029" s="77" t="s">
        <v>300</v>
      </c>
      <c r="GI8029" s="77">
        <v>2025</v>
      </c>
      <c r="GJ8029" s="77" t="s">
        <v>301</v>
      </c>
      <c r="GK8029" s="77">
        <v>8896.5159934298172</v>
      </c>
      <c r="GL8029" s="77">
        <v>376.43</v>
      </c>
      <c r="GM8029" s="77">
        <v>2025</v>
      </c>
      <c r="GN8029" s="77" t="s">
        <v>175</v>
      </c>
      <c r="GO8029" s="77">
        <v>5.3000000000000005E-2</v>
      </c>
      <c r="GP8029" s="77">
        <v>3</v>
      </c>
      <c r="GQ8029" s="77">
        <v>0</v>
      </c>
      <c r="GR8029" s="77" t="s">
        <v>423</v>
      </c>
      <c r="GS8029" s="77">
        <v>0</v>
      </c>
      <c r="GT8029" s="77">
        <v>0</v>
      </c>
      <c r="GU8029" s="77">
        <v>0</v>
      </c>
      <c r="GV8029" s="77">
        <v>0</v>
      </c>
      <c r="GW8029" s="77">
        <v>0</v>
      </c>
      <c r="GX8029" s="77">
        <v>0</v>
      </c>
      <c r="GY8029" s="77">
        <v>5.5966209081309407E-2</v>
      </c>
      <c r="GZ8029" s="77">
        <v>497.90427418350623</v>
      </c>
    </row>
    <row r="8030" spans="187:208" x14ac:dyDescent="0.25">
      <c r="GE8030" s="77" t="s">
        <v>427</v>
      </c>
      <c r="GF8030" s="77" t="s">
        <v>155</v>
      </c>
      <c r="GG8030" s="77" t="s">
        <v>494</v>
      </c>
      <c r="GH8030" s="77" t="s">
        <v>300</v>
      </c>
      <c r="GI8030" s="77">
        <v>2025</v>
      </c>
      <c r="GJ8030" s="77" t="s">
        <v>303</v>
      </c>
      <c r="GK8030" s="77">
        <v>5534.8914862008542</v>
      </c>
      <c r="GL8030" s="77">
        <v>376.43</v>
      </c>
      <c r="GM8030" s="77">
        <v>2025</v>
      </c>
      <c r="GN8030" s="77" t="s">
        <v>175</v>
      </c>
      <c r="GO8030" s="77">
        <v>5.3000000000000005E-2</v>
      </c>
      <c r="GP8030" s="77">
        <v>3</v>
      </c>
      <c r="GQ8030" s="77">
        <v>0</v>
      </c>
      <c r="GR8030" s="77" t="s">
        <v>423</v>
      </c>
      <c r="GS8030" s="77">
        <v>0</v>
      </c>
      <c r="GT8030" s="77">
        <v>0</v>
      </c>
      <c r="GU8030" s="77">
        <v>0</v>
      </c>
      <c r="GV8030" s="77">
        <v>0</v>
      </c>
      <c r="GW8030" s="77">
        <v>0</v>
      </c>
      <c r="GX8030" s="77">
        <v>0</v>
      </c>
      <c r="GY8030" s="77">
        <v>5.5966209081309407E-2</v>
      </c>
      <c r="GZ8030" s="77">
        <v>309.76689415907634</v>
      </c>
    </row>
    <row r="8031" spans="187:208" x14ac:dyDescent="0.25">
      <c r="GE8031" s="77" t="s">
        <v>422</v>
      </c>
      <c r="GF8031" s="77" t="s">
        <v>155</v>
      </c>
      <c r="GG8031" s="77" t="s">
        <v>494</v>
      </c>
      <c r="GH8031" s="77" t="s">
        <v>432</v>
      </c>
      <c r="GI8031" s="77">
        <v>2021</v>
      </c>
      <c r="GJ8031" s="77" t="s">
        <v>305</v>
      </c>
      <c r="GK8031" s="77">
        <v>222.229421627861</v>
      </c>
      <c r="GL8031" s="77">
        <v>376.43</v>
      </c>
      <c r="GM8031" s="77">
        <v>2021</v>
      </c>
      <c r="GN8031" s="77" t="s">
        <v>175</v>
      </c>
      <c r="GO8031" s="77">
        <v>0.13250000000000001</v>
      </c>
      <c r="GP8031" s="77">
        <v>3</v>
      </c>
      <c r="GQ8031" s="77">
        <v>0</v>
      </c>
      <c r="GR8031" s="77" t="s">
        <v>423</v>
      </c>
      <c r="GS8031" s="77">
        <v>0.1527377521613833</v>
      </c>
      <c r="GT8031" s="77">
        <v>33.942822323563789</v>
      </c>
      <c r="GU8031" s="77">
        <v>0.1527377521613833</v>
      </c>
      <c r="GV8031" s="77">
        <v>33.942822323563789</v>
      </c>
      <c r="GW8031" s="77">
        <v>0</v>
      </c>
      <c r="GX8031" s="77">
        <v>0</v>
      </c>
      <c r="GY8031" s="77">
        <v>0</v>
      </c>
      <c r="GZ8031" s="77">
        <v>0</v>
      </c>
    </row>
    <row r="8032" spans="187:208" x14ac:dyDescent="0.25">
      <c r="GE8032" s="77" t="s">
        <v>425</v>
      </c>
      <c r="GF8032" s="77" t="s">
        <v>155</v>
      </c>
      <c r="GG8032" s="77" t="s">
        <v>494</v>
      </c>
      <c r="GH8032" s="77" t="s">
        <v>432</v>
      </c>
      <c r="GI8032" s="77">
        <v>2021</v>
      </c>
      <c r="GJ8032" s="77" t="s">
        <v>301</v>
      </c>
      <c r="GK8032" s="77">
        <v>8585.7228092491259</v>
      </c>
      <c r="GL8032" s="77">
        <v>376.43</v>
      </c>
      <c r="GM8032" s="77">
        <v>2021</v>
      </c>
      <c r="GN8032" s="77" t="s">
        <v>175</v>
      </c>
      <c r="GO8032" s="77">
        <v>5.3000000000000005E-2</v>
      </c>
      <c r="GP8032" s="77">
        <v>3</v>
      </c>
      <c r="GQ8032" s="77">
        <v>0</v>
      </c>
      <c r="GR8032" s="77" t="s">
        <v>423</v>
      </c>
      <c r="GS8032" s="77">
        <v>5.5966209081309407E-2</v>
      </c>
      <c r="GT8032" s="77">
        <v>480.51035785660372</v>
      </c>
      <c r="GU8032" s="77">
        <v>5.5966209081309407E-2</v>
      </c>
      <c r="GV8032" s="77">
        <v>480.51035785660372</v>
      </c>
      <c r="GW8032" s="77">
        <v>0</v>
      </c>
      <c r="GX8032" s="77">
        <v>0</v>
      </c>
      <c r="GY8032" s="77">
        <v>0</v>
      </c>
      <c r="GZ8032" s="77">
        <v>0</v>
      </c>
    </row>
    <row r="8033" spans="187:208" x14ac:dyDescent="0.25">
      <c r="GE8033" s="77" t="s">
        <v>422</v>
      </c>
      <c r="GF8033" s="77" t="s">
        <v>155</v>
      </c>
      <c r="GG8033" s="77" t="s">
        <v>494</v>
      </c>
      <c r="GH8033" s="77" t="s">
        <v>432</v>
      </c>
      <c r="GI8033" s="77">
        <v>2022</v>
      </c>
      <c r="GJ8033" s="77" t="s">
        <v>305</v>
      </c>
      <c r="GK8033" s="77">
        <v>222.229421627861</v>
      </c>
      <c r="GL8033" s="77">
        <v>376.43</v>
      </c>
      <c r="GM8033" s="77">
        <v>2022</v>
      </c>
      <c r="GN8033" s="77" t="s">
        <v>175</v>
      </c>
      <c r="GO8033" s="77">
        <v>0.13250000000000001</v>
      </c>
      <c r="GP8033" s="77">
        <v>3</v>
      </c>
      <c r="GQ8033" s="77">
        <v>0</v>
      </c>
      <c r="GR8033" s="77" t="s">
        <v>423</v>
      </c>
      <c r="GS8033" s="77">
        <v>0.1527377521613833</v>
      </c>
      <c r="GT8033" s="77">
        <v>33.942822323563789</v>
      </c>
      <c r="GU8033" s="77">
        <v>0.1527377521613833</v>
      </c>
      <c r="GV8033" s="77">
        <v>33.942822323563789</v>
      </c>
      <c r="GW8033" s="77">
        <v>0.1527377521613833</v>
      </c>
      <c r="GX8033" s="77">
        <v>33.942822323563789</v>
      </c>
      <c r="GY8033" s="77">
        <v>0</v>
      </c>
      <c r="GZ8033" s="77">
        <v>0</v>
      </c>
    </row>
    <row r="8034" spans="187:208" x14ac:dyDescent="0.25">
      <c r="GE8034" s="77" t="s">
        <v>425</v>
      </c>
      <c r="GF8034" s="77" t="s">
        <v>155</v>
      </c>
      <c r="GG8034" s="77" t="s">
        <v>494</v>
      </c>
      <c r="GH8034" s="77" t="s">
        <v>432</v>
      </c>
      <c r="GI8034" s="77">
        <v>2022</v>
      </c>
      <c r="GJ8034" s="77" t="s">
        <v>301</v>
      </c>
      <c r="GK8034" s="77">
        <v>8585.7228092491259</v>
      </c>
      <c r="GL8034" s="77">
        <v>376.43</v>
      </c>
      <c r="GM8034" s="77">
        <v>2022</v>
      </c>
      <c r="GN8034" s="77" t="s">
        <v>175</v>
      </c>
      <c r="GO8034" s="77">
        <v>5.3000000000000005E-2</v>
      </c>
      <c r="GP8034" s="77">
        <v>3</v>
      </c>
      <c r="GQ8034" s="77">
        <v>0</v>
      </c>
      <c r="GR8034" s="77" t="s">
        <v>423</v>
      </c>
      <c r="GS8034" s="77">
        <v>5.5966209081309407E-2</v>
      </c>
      <c r="GT8034" s="77">
        <v>480.51035785660372</v>
      </c>
      <c r="GU8034" s="77">
        <v>5.5966209081309407E-2</v>
      </c>
      <c r="GV8034" s="77">
        <v>480.51035785660372</v>
      </c>
      <c r="GW8034" s="77">
        <v>5.5966209081309407E-2</v>
      </c>
      <c r="GX8034" s="77">
        <v>480.51035785660372</v>
      </c>
      <c r="GY8034" s="77">
        <v>0</v>
      </c>
      <c r="GZ8034" s="77">
        <v>0</v>
      </c>
    </row>
    <row r="8035" spans="187:208" x14ac:dyDescent="0.25">
      <c r="GE8035" s="77" t="s">
        <v>422</v>
      </c>
      <c r="GF8035" s="77" t="s">
        <v>155</v>
      </c>
      <c r="GG8035" s="77" t="s">
        <v>494</v>
      </c>
      <c r="GH8035" s="77" t="s">
        <v>432</v>
      </c>
      <c r="GI8035" s="77">
        <v>2023</v>
      </c>
      <c r="GJ8035" s="77" t="s">
        <v>305</v>
      </c>
      <c r="GK8035" s="77">
        <v>233.2300768079713</v>
      </c>
      <c r="GL8035" s="77">
        <v>376.43</v>
      </c>
      <c r="GM8035" s="77">
        <v>2023</v>
      </c>
      <c r="GN8035" s="77" t="s">
        <v>175</v>
      </c>
      <c r="GO8035" s="77">
        <v>0.13250000000000001</v>
      </c>
      <c r="GP8035" s="77">
        <v>3</v>
      </c>
      <c r="GQ8035" s="77">
        <v>0</v>
      </c>
      <c r="GR8035" s="77" t="s">
        <v>423</v>
      </c>
      <c r="GS8035" s="77">
        <v>0</v>
      </c>
      <c r="GT8035" s="77">
        <v>0</v>
      </c>
      <c r="GU8035" s="77">
        <v>0.1527377521613833</v>
      </c>
      <c r="GV8035" s="77">
        <v>35.623037668076314</v>
      </c>
      <c r="GW8035" s="77">
        <v>0.1527377521613833</v>
      </c>
      <c r="GX8035" s="77">
        <v>35.623037668076314</v>
      </c>
      <c r="GY8035" s="77">
        <v>0.1527377521613833</v>
      </c>
      <c r="GZ8035" s="77">
        <v>35.623037668076314</v>
      </c>
    </row>
    <row r="8036" spans="187:208" x14ac:dyDescent="0.25">
      <c r="GE8036" s="77" t="s">
        <v>425</v>
      </c>
      <c r="GF8036" s="77" t="s">
        <v>155</v>
      </c>
      <c r="GG8036" s="77" t="s">
        <v>494</v>
      </c>
      <c r="GH8036" s="77" t="s">
        <v>432</v>
      </c>
      <c r="GI8036" s="77">
        <v>2023</v>
      </c>
      <c r="GJ8036" s="77" t="s">
        <v>301</v>
      </c>
      <c r="GK8036" s="77">
        <v>8896.5159934298172</v>
      </c>
      <c r="GL8036" s="77">
        <v>376.43</v>
      </c>
      <c r="GM8036" s="77">
        <v>2023</v>
      </c>
      <c r="GN8036" s="77" t="s">
        <v>175</v>
      </c>
      <c r="GO8036" s="77">
        <v>5.3000000000000005E-2</v>
      </c>
      <c r="GP8036" s="77">
        <v>3</v>
      </c>
      <c r="GQ8036" s="77">
        <v>0</v>
      </c>
      <c r="GR8036" s="77" t="s">
        <v>423</v>
      </c>
      <c r="GS8036" s="77">
        <v>0</v>
      </c>
      <c r="GT8036" s="77">
        <v>0</v>
      </c>
      <c r="GU8036" s="77">
        <v>5.5966209081309407E-2</v>
      </c>
      <c r="GV8036" s="77">
        <v>497.90427418350623</v>
      </c>
      <c r="GW8036" s="77">
        <v>5.5966209081309407E-2</v>
      </c>
      <c r="GX8036" s="77">
        <v>497.90427418350623</v>
      </c>
      <c r="GY8036" s="77">
        <v>5.5966209081309407E-2</v>
      </c>
      <c r="GZ8036" s="77">
        <v>497.90427418350623</v>
      </c>
    </row>
    <row r="8037" spans="187:208" x14ac:dyDescent="0.25">
      <c r="GE8037" s="77" t="s">
        <v>422</v>
      </c>
      <c r="GF8037" s="77" t="s">
        <v>155</v>
      </c>
      <c r="GG8037" s="77" t="s">
        <v>494</v>
      </c>
      <c r="GH8037" s="77" t="s">
        <v>432</v>
      </c>
      <c r="GI8037" s="77">
        <v>2024</v>
      </c>
      <c r="GJ8037" s="77" t="s">
        <v>305</v>
      </c>
      <c r="GK8037" s="77">
        <v>233.2300768079713</v>
      </c>
      <c r="GL8037" s="77">
        <v>376.43</v>
      </c>
      <c r="GM8037" s="77">
        <v>2024</v>
      </c>
      <c r="GN8037" s="77" t="s">
        <v>175</v>
      </c>
      <c r="GO8037" s="77">
        <v>0.13250000000000001</v>
      </c>
      <c r="GP8037" s="77">
        <v>3</v>
      </c>
      <c r="GQ8037" s="77">
        <v>0</v>
      </c>
      <c r="GR8037" s="77" t="s">
        <v>423</v>
      </c>
      <c r="GS8037" s="77">
        <v>0</v>
      </c>
      <c r="GT8037" s="77">
        <v>0</v>
      </c>
      <c r="GU8037" s="77">
        <v>0</v>
      </c>
      <c r="GV8037" s="77">
        <v>0</v>
      </c>
      <c r="GW8037" s="77">
        <v>0.1527377521613833</v>
      </c>
      <c r="GX8037" s="77">
        <v>35.623037668076314</v>
      </c>
      <c r="GY8037" s="77">
        <v>0.1527377521613833</v>
      </c>
      <c r="GZ8037" s="77">
        <v>35.623037668076314</v>
      </c>
    </row>
    <row r="8038" spans="187:208" x14ac:dyDescent="0.25">
      <c r="GE8038" s="77" t="s">
        <v>425</v>
      </c>
      <c r="GF8038" s="77" t="s">
        <v>155</v>
      </c>
      <c r="GG8038" s="77" t="s">
        <v>494</v>
      </c>
      <c r="GH8038" s="77" t="s">
        <v>432</v>
      </c>
      <c r="GI8038" s="77">
        <v>2024</v>
      </c>
      <c r="GJ8038" s="77" t="s">
        <v>301</v>
      </c>
      <c r="GK8038" s="77">
        <v>8896.5159934298172</v>
      </c>
      <c r="GL8038" s="77">
        <v>376.43</v>
      </c>
      <c r="GM8038" s="77">
        <v>2024</v>
      </c>
      <c r="GN8038" s="77" t="s">
        <v>175</v>
      </c>
      <c r="GO8038" s="77">
        <v>5.3000000000000005E-2</v>
      </c>
      <c r="GP8038" s="77">
        <v>3</v>
      </c>
      <c r="GQ8038" s="77">
        <v>0</v>
      </c>
      <c r="GR8038" s="77" t="s">
        <v>423</v>
      </c>
      <c r="GS8038" s="77">
        <v>0</v>
      </c>
      <c r="GT8038" s="77">
        <v>0</v>
      </c>
      <c r="GU8038" s="77">
        <v>0</v>
      </c>
      <c r="GV8038" s="77">
        <v>0</v>
      </c>
      <c r="GW8038" s="77">
        <v>5.5966209081309407E-2</v>
      </c>
      <c r="GX8038" s="77">
        <v>497.90427418350623</v>
      </c>
      <c r="GY8038" s="77">
        <v>5.5966209081309407E-2</v>
      </c>
      <c r="GZ8038" s="77">
        <v>497.90427418350623</v>
      </c>
    </row>
    <row r="8039" spans="187:208" x14ac:dyDescent="0.25">
      <c r="GE8039" s="77" t="s">
        <v>422</v>
      </c>
      <c r="GF8039" s="77" t="s">
        <v>155</v>
      </c>
      <c r="GG8039" s="77" t="s">
        <v>494</v>
      </c>
      <c r="GH8039" s="77" t="s">
        <v>432</v>
      </c>
      <c r="GI8039" s="77">
        <v>2025</v>
      </c>
      <c r="GJ8039" s="77" t="s">
        <v>305</v>
      </c>
      <c r="GK8039" s="77">
        <v>233.2300768079713</v>
      </c>
      <c r="GL8039" s="77">
        <v>376.43</v>
      </c>
      <c r="GM8039" s="77">
        <v>2025</v>
      </c>
      <c r="GN8039" s="77" t="s">
        <v>175</v>
      </c>
      <c r="GO8039" s="77">
        <v>0.13250000000000001</v>
      </c>
      <c r="GP8039" s="77">
        <v>3</v>
      </c>
      <c r="GQ8039" s="77">
        <v>0</v>
      </c>
      <c r="GR8039" s="77" t="s">
        <v>423</v>
      </c>
      <c r="GS8039" s="77">
        <v>0</v>
      </c>
      <c r="GT8039" s="77">
        <v>0</v>
      </c>
      <c r="GU8039" s="77">
        <v>0</v>
      </c>
      <c r="GV8039" s="77">
        <v>0</v>
      </c>
      <c r="GW8039" s="77">
        <v>0</v>
      </c>
      <c r="GX8039" s="77">
        <v>0</v>
      </c>
      <c r="GY8039" s="77">
        <v>0.1527377521613833</v>
      </c>
      <c r="GZ8039" s="77">
        <v>35.623037668076314</v>
      </c>
    </row>
    <row r="8040" spans="187:208" x14ac:dyDescent="0.25">
      <c r="GE8040" s="77" t="s">
        <v>425</v>
      </c>
      <c r="GF8040" s="77" t="s">
        <v>155</v>
      </c>
      <c r="GG8040" s="77" t="s">
        <v>494</v>
      </c>
      <c r="GH8040" s="77" t="s">
        <v>432</v>
      </c>
      <c r="GI8040" s="77">
        <v>2025</v>
      </c>
      <c r="GJ8040" s="77" t="s">
        <v>301</v>
      </c>
      <c r="GK8040" s="77">
        <v>8896.5159934298172</v>
      </c>
      <c r="GL8040" s="77">
        <v>376.43</v>
      </c>
      <c r="GM8040" s="77">
        <v>2025</v>
      </c>
      <c r="GN8040" s="77" t="s">
        <v>175</v>
      </c>
      <c r="GO8040" s="77">
        <v>5.3000000000000005E-2</v>
      </c>
      <c r="GP8040" s="77">
        <v>3</v>
      </c>
      <c r="GQ8040" s="77">
        <v>0</v>
      </c>
      <c r="GR8040" s="77" t="s">
        <v>423</v>
      </c>
      <c r="GS8040" s="77">
        <v>0</v>
      </c>
      <c r="GT8040" s="77">
        <v>0</v>
      </c>
      <c r="GU8040" s="77">
        <v>0</v>
      </c>
      <c r="GV8040" s="77">
        <v>0</v>
      </c>
      <c r="GW8040" s="77">
        <v>0</v>
      </c>
      <c r="GX8040" s="77">
        <v>0</v>
      </c>
      <c r="GY8040" s="77">
        <v>5.5966209081309407E-2</v>
      </c>
      <c r="GZ8040" s="77">
        <v>497.90427418350623</v>
      </c>
    </row>
    <row r="8041" spans="187:208" x14ac:dyDescent="0.25">
      <c r="GE8041" s="77" t="s">
        <v>422</v>
      </c>
      <c r="GF8041" s="77" t="s">
        <v>155</v>
      </c>
      <c r="GG8041" s="77" t="s">
        <v>494</v>
      </c>
      <c r="GH8041" s="77" t="s">
        <v>439</v>
      </c>
      <c r="GI8041" s="77">
        <v>2021</v>
      </c>
      <c r="GJ8041" s="77" t="s">
        <v>305</v>
      </c>
      <c r="GK8041" s="77">
        <v>0.69641821681223626</v>
      </c>
      <c r="GL8041" s="77">
        <v>376.43</v>
      </c>
      <c r="GM8041" s="77">
        <v>2021</v>
      </c>
      <c r="GN8041" s="77" t="s">
        <v>175</v>
      </c>
      <c r="GO8041" s="77">
        <v>0.13250000000000001</v>
      </c>
      <c r="GP8041" s="77">
        <v>3</v>
      </c>
      <c r="GQ8041" s="77">
        <v>0</v>
      </c>
      <c r="GR8041" s="77" t="s">
        <v>423</v>
      </c>
      <c r="GS8041" s="77">
        <v>0.1527377521613833</v>
      </c>
      <c r="GT8041" s="77">
        <v>0.10636935300013985</v>
      </c>
      <c r="GU8041" s="77">
        <v>0.1527377521613833</v>
      </c>
      <c r="GV8041" s="77">
        <v>0.10636935300013985</v>
      </c>
      <c r="GW8041" s="77">
        <v>0</v>
      </c>
      <c r="GX8041" s="77">
        <v>0</v>
      </c>
      <c r="GY8041" s="77">
        <v>0</v>
      </c>
      <c r="GZ8041" s="77">
        <v>0</v>
      </c>
    </row>
    <row r="8042" spans="187:208" x14ac:dyDescent="0.25">
      <c r="GE8042" s="77" t="s">
        <v>425</v>
      </c>
      <c r="GF8042" s="77" t="s">
        <v>155</v>
      </c>
      <c r="GG8042" s="77" t="s">
        <v>494</v>
      </c>
      <c r="GH8042" s="77" t="s">
        <v>439</v>
      </c>
      <c r="GI8042" s="77">
        <v>2021</v>
      </c>
      <c r="GJ8042" s="77" t="s">
        <v>301</v>
      </c>
      <c r="GK8042" s="77">
        <v>2.9419641522810549</v>
      </c>
      <c r="GL8042" s="77">
        <v>376.43</v>
      </c>
      <c r="GM8042" s="77">
        <v>2021</v>
      </c>
      <c r="GN8042" s="77" t="s">
        <v>175</v>
      </c>
      <c r="GO8042" s="77">
        <v>5.3000000000000005E-2</v>
      </c>
      <c r="GP8042" s="77">
        <v>3</v>
      </c>
      <c r="GQ8042" s="77">
        <v>0</v>
      </c>
      <c r="GR8042" s="77" t="s">
        <v>423</v>
      </c>
      <c r="GS8042" s="77">
        <v>5.5966209081309407E-2</v>
      </c>
      <c r="GT8042" s="77">
        <v>0.16465058085627871</v>
      </c>
      <c r="GU8042" s="77">
        <v>5.5966209081309407E-2</v>
      </c>
      <c r="GV8042" s="77">
        <v>0.16465058085627871</v>
      </c>
      <c r="GW8042" s="77">
        <v>0</v>
      </c>
      <c r="GX8042" s="77">
        <v>0</v>
      </c>
      <c r="GY8042" s="77">
        <v>0</v>
      </c>
      <c r="GZ8042" s="77">
        <v>0</v>
      </c>
    </row>
    <row r="8043" spans="187:208" x14ac:dyDescent="0.25">
      <c r="GE8043" s="77" t="s">
        <v>427</v>
      </c>
      <c r="GF8043" s="77" t="s">
        <v>155</v>
      </c>
      <c r="GG8043" s="77" t="s">
        <v>494</v>
      </c>
      <c r="GH8043" s="77" t="s">
        <v>439</v>
      </c>
      <c r="GI8043" s="77">
        <v>2021</v>
      </c>
      <c r="GJ8043" s="77" t="s">
        <v>303</v>
      </c>
      <c r="GK8043" s="77">
        <v>1.6021759622082969</v>
      </c>
      <c r="GL8043" s="77">
        <v>376.43</v>
      </c>
      <c r="GM8043" s="77">
        <v>2021</v>
      </c>
      <c r="GN8043" s="77" t="s">
        <v>175</v>
      </c>
      <c r="GO8043" s="77">
        <v>5.3000000000000005E-2</v>
      </c>
      <c r="GP8043" s="77">
        <v>3</v>
      </c>
      <c r="GQ8043" s="77">
        <v>0</v>
      </c>
      <c r="GR8043" s="77" t="s">
        <v>423</v>
      </c>
      <c r="GS8043" s="77">
        <v>5.5966209081309407E-2</v>
      </c>
      <c r="GT8043" s="77">
        <v>8.9667714885997618E-2</v>
      </c>
      <c r="GU8043" s="77">
        <v>5.5966209081309407E-2</v>
      </c>
      <c r="GV8043" s="77">
        <v>8.9667714885997618E-2</v>
      </c>
      <c r="GW8043" s="77">
        <v>0</v>
      </c>
      <c r="GX8043" s="77">
        <v>0</v>
      </c>
      <c r="GY8043" s="77">
        <v>0</v>
      </c>
      <c r="GZ8043" s="77">
        <v>0</v>
      </c>
    </row>
    <row r="8044" spans="187:208" x14ac:dyDescent="0.25">
      <c r="GE8044" s="77" t="s">
        <v>422</v>
      </c>
      <c r="GF8044" s="77" t="s">
        <v>155</v>
      </c>
      <c r="GG8044" s="77" t="s">
        <v>494</v>
      </c>
      <c r="GH8044" s="77" t="s">
        <v>439</v>
      </c>
      <c r="GI8044" s="77">
        <v>2022</v>
      </c>
      <c r="GJ8044" s="77" t="s">
        <v>305</v>
      </c>
      <c r="GK8044" s="77">
        <v>0.69641821681223626</v>
      </c>
      <c r="GL8044" s="77">
        <v>376.43</v>
      </c>
      <c r="GM8044" s="77">
        <v>2022</v>
      </c>
      <c r="GN8044" s="77" t="s">
        <v>175</v>
      </c>
      <c r="GO8044" s="77">
        <v>0.13250000000000001</v>
      </c>
      <c r="GP8044" s="77">
        <v>3</v>
      </c>
      <c r="GQ8044" s="77">
        <v>0</v>
      </c>
      <c r="GR8044" s="77" t="s">
        <v>423</v>
      </c>
      <c r="GS8044" s="77">
        <v>0.1527377521613833</v>
      </c>
      <c r="GT8044" s="77">
        <v>0.10636935300013985</v>
      </c>
      <c r="GU8044" s="77">
        <v>0.1527377521613833</v>
      </c>
      <c r="GV8044" s="77">
        <v>0.10636935300013985</v>
      </c>
      <c r="GW8044" s="77">
        <v>0.1527377521613833</v>
      </c>
      <c r="GX8044" s="77">
        <v>0.10636935300013985</v>
      </c>
      <c r="GY8044" s="77">
        <v>0</v>
      </c>
      <c r="GZ8044" s="77">
        <v>0</v>
      </c>
    </row>
    <row r="8045" spans="187:208" x14ac:dyDescent="0.25">
      <c r="GE8045" s="77" t="s">
        <v>425</v>
      </c>
      <c r="GF8045" s="77" t="s">
        <v>155</v>
      </c>
      <c r="GG8045" s="77" t="s">
        <v>494</v>
      </c>
      <c r="GH8045" s="77" t="s">
        <v>439</v>
      </c>
      <c r="GI8045" s="77">
        <v>2022</v>
      </c>
      <c r="GJ8045" s="77" t="s">
        <v>301</v>
      </c>
      <c r="GK8045" s="77">
        <v>2.9419641522810549</v>
      </c>
      <c r="GL8045" s="77">
        <v>376.43</v>
      </c>
      <c r="GM8045" s="77">
        <v>2022</v>
      </c>
      <c r="GN8045" s="77" t="s">
        <v>175</v>
      </c>
      <c r="GO8045" s="77">
        <v>5.3000000000000005E-2</v>
      </c>
      <c r="GP8045" s="77">
        <v>3</v>
      </c>
      <c r="GQ8045" s="77">
        <v>0</v>
      </c>
      <c r="GR8045" s="77" t="s">
        <v>423</v>
      </c>
      <c r="GS8045" s="77">
        <v>5.5966209081309407E-2</v>
      </c>
      <c r="GT8045" s="77">
        <v>0.16465058085627871</v>
      </c>
      <c r="GU8045" s="77">
        <v>5.5966209081309407E-2</v>
      </c>
      <c r="GV8045" s="77">
        <v>0.16465058085627871</v>
      </c>
      <c r="GW8045" s="77">
        <v>5.5966209081309407E-2</v>
      </c>
      <c r="GX8045" s="77">
        <v>0.16465058085627871</v>
      </c>
      <c r="GY8045" s="77">
        <v>0</v>
      </c>
      <c r="GZ8045" s="77">
        <v>0</v>
      </c>
    </row>
    <row r="8046" spans="187:208" x14ac:dyDescent="0.25">
      <c r="GE8046" s="77" t="s">
        <v>427</v>
      </c>
      <c r="GF8046" s="77" t="s">
        <v>155</v>
      </c>
      <c r="GG8046" s="77" t="s">
        <v>494</v>
      </c>
      <c r="GH8046" s="77" t="s">
        <v>439</v>
      </c>
      <c r="GI8046" s="77">
        <v>2022</v>
      </c>
      <c r="GJ8046" s="77" t="s">
        <v>303</v>
      </c>
      <c r="GK8046" s="77">
        <v>1.6021759622082969</v>
      </c>
      <c r="GL8046" s="77">
        <v>376.43</v>
      </c>
      <c r="GM8046" s="77">
        <v>2022</v>
      </c>
      <c r="GN8046" s="77" t="s">
        <v>175</v>
      </c>
      <c r="GO8046" s="77">
        <v>5.3000000000000005E-2</v>
      </c>
      <c r="GP8046" s="77">
        <v>3</v>
      </c>
      <c r="GQ8046" s="77">
        <v>0</v>
      </c>
      <c r="GR8046" s="77" t="s">
        <v>423</v>
      </c>
      <c r="GS8046" s="77">
        <v>5.5966209081309407E-2</v>
      </c>
      <c r="GT8046" s="77">
        <v>8.9667714885997618E-2</v>
      </c>
      <c r="GU8046" s="77">
        <v>5.5966209081309407E-2</v>
      </c>
      <c r="GV8046" s="77">
        <v>8.9667714885997618E-2</v>
      </c>
      <c r="GW8046" s="77">
        <v>5.5966209081309407E-2</v>
      </c>
      <c r="GX8046" s="77">
        <v>8.9667714885997618E-2</v>
      </c>
      <c r="GY8046" s="77">
        <v>0</v>
      </c>
      <c r="GZ8046" s="77">
        <v>0</v>
      </c>
    </row>
    <row r="8047" spans="187:208" x14ac:dyDescent="0.25">
      <c r="GE8047" s="77" t="s">
        <v>422</v>
      </c>
      <c r="GF8047" s="77" t="s">
        <v>155</v>
      </c>
      <c r="GG8047" s="77" t="s">
        <v>494</v>
      </c>
      <c r="GH8047" s="77" t="s">
        <v>439</v>
      </c>
      <c r="GI8047" s="77">
        <v>2023</v>
      </c>
      <c r="GJ8047" s="77" t="s">
        <v>305</v>
      </c>
      <c r="GK8047" s="77">
        <v>0.7189601678582076</v>
      </c>
      <c r="GL8047" s="77">
        <v>376.43</v>
      </c>
      <c r="GM8047" s="77">
        <v>2023</v>
      </c>
      <c r="GN8047" s="77" t="s">
        <v>175</v>
      </c>
      <c r="GO8047" s="77">
        <v>0.13250000000000001</v>
      </c>
      <c r="GP8047" s="77">
        <v>3</v>
      </c>
      <c r="GQ8047" s="77">
        <v>0</v>
      </c>
      <c r="GR8047" s="77" t="s">
        <v>423</v>
      </c>
      <c r="GS8047" s="77">
        <v>0</v>
      </c>
      <c r="GT8047" s="77">
        <v>0</v>
      </c>
      <c r="GU8047" s="77">
        <v>0.1527377521613833</v>
      </c>
      <c r="GV8047" s="77">
        <v>0.10981235993223344</v>
      </c>
      <c r="GW8047" s="77">
        <v>0.1527377521613833</v>
      </c>
      <c r="GX8047" s="77">
        <v>0.10981235993223344</v>
      </c>
      <c r="GY8047" s="77">
        <v>0.1527377521613833</v>
      </c>
      <c r="GZ8047" s="77">
        <v>0.10981235993223344</v>
      </c>
    </row>
    <row r="8048" spans="187:208" x14ac:dyDescent="0.25">
      <c r="GE8048" s="77" t="s">
        <v>425</v>
      </c>
      <c r="GF8048" s="77" t="s">
        <v>155</v>
      </c>
      <c r="GG8048" s="77" t="s">
        <v>494</v>
      </c>
      <c r="GH8048" s="77" t="s">
        <v>439</v>
      </c>
      <c r="GI8048" s="77">
        <v>2023</v>
      </c>
      <c r="GJ8048" s="77" t="s">
        <v>301</v>
      </c>
      <c r="GK8048" s="77">
        <v>3.0714971986151438</v>
      </c>
      <c r="GL8048" s="77">
        <v>376.43</v>
      </c>
      <c r="GM8048" s="77">
        <v>2023</v>
      </c>
      <c r="GN8048" s="77" t="s">
        <v>175</v>
      </c>
      <c r="GO8048" s="77">
        <v>5.3000000000000005E-2</v>
      </c>
      <c r="GP8048" s="77">
        <v>3</v>
      </c>
      <c r="GQ8048" s="77">
        <v>0</v>
      </c>
      <c r="GR8048" s="77" t="s">
        <v>423</v>
      </c>
      <c r="GS8048" s="77">
        <v>0</v>
      </c>
      <c r="GT8048" s="77">
        <v>0</v>
      </c>
      <c r="GU8048" s="77">
        <v>5.5966209081309407E-2</v>
      </c>
      <c r="GV8048" s="77">
        <v>0.17190005441035125</v>
      </c>
      <c r="GW8048" s="77">
        <v>5.5966209081309407E-2</v>
      </c>
      <c r="GX8048" s="77">
        <v>0.17190005441035125</v>
      </c>
      <c r="GY8048" s="77">
        <v>5.5966209081309407E-2</v>
      </c>
      <c r="GZ8048" s="77">
        <v>0.17190005441035125</v>
      </c>
    </row>
    <row r="8049" spans="187:208" x14ac:dyDescent="0.25">
      <c r="GE8049" s="77" t="s">
        <v>427</v>
      </c>
      <c r="GF8049" s="77" t="s">
        <v>155</v>
      </c>
      <c r="GG8049" s="77" t="s">
        <v>494</v>
      </c>
      <c r="GH8049" s="77" t="s">
        <v>439</v>
      </c>
      <c r="GI8049" s="77">
        <v>2023</v>
      </c>
      <c r="GJ8049" s="77" t="s">
        <v>303</v>
      </c>
      <c r="GK8049" s="77">
        <v>1.684577240534465</v>
      </c>
      <c r="GL8049" s="77">
        <v>376.43</v>
      </c>
      <c r="GM8049" s="77">
        <v>2023</v>
      </c>
      <c r="GN8049" s="77" t="s">
        <v>175</v>
      </c>
      <c r="GO8049" s="77">
        <v>5.3000000000000005E-2</v>
      </c>
      <c r="GP8049" s="77">
        <v>3</v>
      </c>
      <c r="GQ8049" s="77">
        <v>0</v>
      </c>
      <c r="GR8049" s="77" t="s">
        <v>423</v>
      </c>
      <c r="GS8049" s="77">
        <v>0</v>
      </c>
      <c r="GT8049" s="77">
        <v>0</v>
      </c>
      <c r="GU8049" s="77">
        <v>5.5966209081309407E-2</v>
      </c>
      <c r="GV8049" s="77">
        <v>9.4279402057367109E-2</v>
      </c>
      <c r="GW8049" s="77">
        <v>5.5966209081309407E-2</v>
      </c>
      <c r="GX8049" s="77">
        <v>9.4279402057367109E-2</v>
      </c>
      <c r="GY8049" s="77">
        <v>5.5966209081309407E-2</v>
      </c>
      <c r="GZ8049" s="77">
        <v>9.4279402057367109E-2</v>
      </c>
    </row>
    <row r="8050" spans="187:208" x14ac:dyDescent="0.25">
      <c r="GE8050" s="77" t="s">
        <v>422</v>
      </c>
      <c r="GF8050" s="77" t="s">
        <v>155</v>
      </c>
      <c r="GG8050" s="77" t="s">
        <v>494</v>
      </c>
      <c r="GH8050" s="77" t="s">
        <v>439</v>
      </c>
      <c r="GI8050" s="77">
        <v>2024</v>
      </c>
      <c r="GJ8050" s="77" t="s">
        <v>305</v>
      </c>
      <c r="GK8050" s="77">
        <v>0.7189601678582076</v>
      </c>
      <c r="GL8050" s="77">
        <v>376.43</v>
      </c>
      <c r="GM8050" s="77">
        <v>2024</v>
      </c>
      <c r="GN8050" s="77" t="s">
        <v>175</v>
      </c>
      <c r="GO8050" s="77">
        <v>0.13250000000000001</v>
      </c>
      <c r="GP8050" s="77">
        <v>3</v>
      </c>
      <c r="GQ8050" s="77">
        <v>0</v>
      </c>
      <c r="GR8050" s="77" t="s">
        <v>423</v>
      </c>
      <c r="GS8050" s="77">
        <v>0</v>
      </c>
      <c r="GT8050" s="77">
        <v>0</v>
      </c>
      <c r="GU8050" s="77">
        <v>0</v>
      </c>
      <c r="GV8050" s="77">
        <v>0</v>
      </c>
      <c r="GW8050" s="77">
        <v>0.1527377521613833</v>
      </c>
      <c r="GX8050" s="77">
        <v>0.10981235993223344</v>
      </c>
      <c r="GY8050" s="77">
        <v>0.1527377521613833</v>
      </c>
      <c r="GZ8050" s="77">
        <v>0.10981235993223344</v>
      </c>
    </row>
    <row r="8051" spans="187:208" x14ac:dyDescent="0.25">
      <c r="GE8051" s="77" t="s">
        <v>425</v>
      </c>
      <c r="GF8051" s="77" t="s">
        <v>155</v>
      </c>
      <c r="GG8051" s="77" t="s">
        <v>494</v>
      </c>
      <c r="GH8051" s="77" t="s">
        <v>439</v>
      </c>
      <c r="GI8051" s="77">
        <v>2024</v>
      </c>
      <c r="GJ8051" s="77" t="s">
        <v>301</v>
      </c>
      <c r="GK8051" s="77">
        <v>3.0714971986151438</v>
      </c>
      <c r="GL8051" s="77">
        <v>376.43</v>
      </c>
      <c r="GM8051" s="77">
        <v>2024</v>
      </c>
      <c r="GN8051" s="77" t="s">
        <v>175</v>
      </c>
      <c r="GO8051" s="77">
        <v>5.3000000000000005E-2</v>
      </c>
      <c r="GP8051" s="77">
        <v>3</v>
      </c>
      <c r="GQ8051" s="77">
        <v>0</v>
      </c>
      <c r="GR8051" s="77" t="s">
        <v>423</v>
      </c>
      <c r="GS8051" s="77">
        <v>0</v>
      </c>
      <c r="GT8051" s="77">
        <v>0</v>
      </c>
      <c r="GU8051" s="77">
        <v>0</v>
      </c>
      <c r="GV8051" s="77">
        <v>0</v>
      </c>
      <c r="GW8051" s="77">
        <v>5.5966209081309407E-2</v>
      </c>
      <c r="GX8051" s="77">
        <v>0.17190005441035125</v>
      </c>
      <c r="GY8051" s="77">
        <v>5.5966209081309407E-2</v>
      </c>
      <c r="GZ8051" s="77">
        <v>0.17190005441035125</v>
      </c>
    </row>
    <row r="8052" spans="187:208" x14ac:dyDescent="0.25">
      <c r="GE8052" s="77" t="s">
        <v>427</v>
      </c>
      <c r="GF8052" s="77" t="s">
        <v>155</v>
      </c>
      <c r="GG8052" s="77" t="s">
        <v>494</v>
      </c>
      <c r="GH8052" s="77" t="s">
        <v>439</v>
      </c>
      <c r="GI8052" s="77">
        <v>2024</v>
      </c>
      <c r="GJ8052" s="77" t="s">
        <v>303</v>
      </c>
      <c r="GK8052" s="77">
        <v>1.684577240534465</v>
      </c>
      <c r="GL8052" s="77">
        <v>376.43</v>
      </c>
      <c r="GM8052" s="77">
        <v>2024</v>
      </c>
      <c r="GN8052" s="77" t="s">
        <v>175</v>
      </c>
      <c r="GO8052" s="77">
        <v>5.3000000000000005E-2</v>
      </c>
      <c r="GP8052" s="77">
        <v>3</v>
      </c>
      <c r="GQ8052" s="77">
        <v>0</v>
      </c>
      <c r="GR8052" s="77" t="s">
        <v>423</v>
      </c>
      <c r="GS8052" s="77">
        <v>0</v>
      </c>
      <c r="GT8052" s="77">
        <v>0</v>
      </c>
      <c r="GU8052" s="77">
        <v>0</v>
      </c>
      <c r="GV8052" s="77">
        <v>0</v>
      </c>
      <c r="GW8052" s="77">
        <v>5.5966209081309407E-2</v>
      </c>
      <c r="GX8052" s="77">
        <v>9.4279402057367109E-2</v>
      </c>
      <c r="GY8052" s="77">
        <v>5.5966209081309407E-2</v>
      </c>
      <c r="GZ8052" s="77">
        <v>9.4279402057367109E-2</v>
      </c>
    </row>
    <row r="8053" spans="187:208" x14ac:dyDescent="0.25">
      <c r="GE8053" s="77" t="s">
        <v>422</v>
      </c>
      <c r="GF8053" s="77" t="s">
        <v>155</v>
      </c>
      <c r="GG8053" s="77" t="s">
        <v>494</v>
      </c>
      <c r="GH8053" s="77" t="s">
        <v>439</v>
      </c>
      <c r="GI8053" s="77">
        <v>2025</v>
      </c>
      <c r="GJ8053" s="77" t="s">
        <v>305</v>
      </c>
      <c r="GK8053" s="77">
        <v>0.7189601678582076</v>
      </c>
      <c r="GL8053" s="77">
        <v>376.43</v>
      </c>
      <c r="GM8053" s="77">
        <v>2025</v>
      </c>
      <c r="GN8053" s="77" t="s">
        <v>175</v>
      </c>
      <c r="GO8053" s="77">
        <v>0.13250000000000001</v>
      </c>
      <c r="GP8053" s="77">
        <v>3</v>
      </c>
      <c r="GQ8053" s="77">
        <v>0</v>
      </c>
      <c r="GR8053" s="77" t="s">
        <v>423</v>
      </c>
      <c r="GS8053" s="77">
        <v>0</v>
      </c>
      <c r="GT8053" s="77">
        <v>0</v>
      </c>
      <c r="GU8053" s="77">
        <v>0</v>
      </c>
      <c r="GV8053" s="77">
        <v>0</v>
      </c>
      <c r="GW8053" s="77">
        <v>0</v>
      </c>
      <c r="GX8053" s="77">
        <v>0</v>
      </c>
      <c r="GY8053" s="77">
        <v>0.1527377521613833</v>
      </c>
      <c r="GZ8053" s="77">
        <v>0.10981235993223344</v>
      </c>
    </row>
    <row r="8054" spans="187:208" x14ac:dyDescent="0.25">
      <c r="GE8054" s="77" t="s">
        <v>425</v>
      </c>
      <c r="GF8054" s="77" t="s">
        <v>155</v>
      </c>
      <c r="GG8054" s="77" t="s">
        <v>494</v>
      </c>
      <c r="GH8054" s="77" t="s">
        <v>439</v>
      </c>
      <c r="GI8054" s="77">
        <v>2025</v>
      </c>
      <c r="GJ8054" s="77" t="s">
        <v>301</v>
      </c>
      <c r="GK8054" s="77">
        <v>3.0714971986151438</v>
      </c>
      <c r="GL8054" s="77">
        <v>376.43</v>
      </c>
      <c r="GM8054" s="77">
        <v>2025</v>
      </c>
      <c r="GN8054" s="77" t="s">
        <v>175</v>
      </c>
      <c r="GO8054" s="77">
        <v>5.3000000000000005E-2</v>
      </c>
      <c r="GP8054" s="77">
        <v>3</v>
      </c>
      <c r="GQ8054" s="77">
        <v>0</v>
      </c>
      <c r="GR8054" s="77" t="s">
        <v>423</v>
      </c>
      <c r="GS8054" s="77">
        <v>0</v>
      </c>
      <c r="GT8054" s="77">
        <v>0</v>
      </c>
      <c r="GU8054" s="77">
        <v>0</v>
      </c>
      <c r="GV8054" s="77">
        <v>0</v>
      </c>
      <c r="GW8054" s="77">
        <v>0</v>
      </c>
      <c r="GX8054" s="77">
        <v>0</v>
      </c>
      <c r="GY8054" s="77">
        <v>5.5966209081309407E-2</v>
      </c>
      <c r="GZ8054" s="77">
        <v>0.17190005441035125</v>
      </c>
    </row>
    <row r="8055" spans="187:208" x14ac:dyDescent="0.25">
      <c r="GE8055" s="77" t="s">
        <v>427</v>
      </c>
      <c r="GF8055" s="77" t="s">
        <v>155</v>
      </c>
      <c r="GG8055" s="77" t="s">
        <v>494</v>
      </c>
      <c r="GH8055" s="77" t="s">
        <v>439</v>
      </c>
      <c r="GI8055" s="77">
        <v>2025</v>
      </c>
      <c r="GJ8055" s="77" t="s">
        <v>303</v>
      </c>
      <c r="GK8055" s="77">
        <v>1.684577240534465</v>
      </c>
      <c r="GL8055" s="77">
        <v>376.43</v>
      </c>
      <c r="GM8055" s="77">
        <v>2025</v>
      </c>
      <c r="GN8055" s="77" t="s">
        <v>175</v>
      </c>
      <c r="GO8055" s="77">
        <v>5.3000000000000005E-2</v>
      </c>
      <c r="GP8055" s="77">
        <v>3</v>
      </c>
      <c r="GQ8055" s="77">
        <v>0</v>
      </c>
      <c r="GR8055" s="77" t="s">
        <v>423</v>
      </c>
      <c r="GS8055" s="77">
        <v>0</v>
      </c>
      <c r="GT8055" s="77">
        <v>0</v>
      </c>
      <c r="GU8055" s="77">
        <v>0</v>
      </c>
      <c r="GV8055" s="77">
        <v>0</v>
      </c>
      <c r="GW8055" s="77">
        <v>0</v>
      </c>
      <c r="GX8055" s="77">
        <v>0</v>
      </c>
      <c r="GY8055" s="77">
        <v>5.5966209081309407E-2</v>
      </c>
      <c r="GZ8055" s="77">
        <v>9.4279402057367109E-2</v>
      </c>
    </row>
    <row r="8056" spans="187:208" x14ac:dyDescent="0.25">
      <c r="GE8056" s="77" t="s">
        <v>422</v>
      </c>
      <c r="GF8056" s="77" t="s">
        <v>155</v>
      </c>
      <c r="GG8056" s="77" t="s">
        <v>494</v>
      </c>
      <c r="GH8056" s="77" t="s">
        <v>446</v>
      </c>
      <c r="GI8056" s="77">
        <v>2021</v>
      </c>
      <c r="GJ8056" s="77" t="s">
        <v>305</v>
      </c>
      <c r="GK8056" s="77">
        <v>3.6425060683954458E-2</v>
      </c>
      <c r="GL8056" s="77">
        <v>376.43</v>
      </c>
      <c r="GM8056" s="77">
        <v>2021</v>
      </c>
      <c r="GN8056" s="77" t="s">
        <v>175</v>
      </c>
      <c r="GO8056" s="77">
        <v>0.13250000000000001</v>
      </c>
      <c r="GP8056" s="77">
        <v>3</v>
      </c>
      <c r="GQ8056" s="77">
        <v>0</v>
      </c>
      <c r="GR8056" s="77" t="s">
        <v>423</v>
      </c>
      <c r="GS8056" s="77">
        <v>0.1527377521613833</v>
      </c>
      <c r="GT8056" s="77">
        <v>5.5634818912091832E-3</v>
      </c>
      <c r="GU8056" s="77">
        <v>0.1527377521613833</v>
      </c>
      <c r="GV8056" s="77">
        <v>5.5634818912091832E-3</v>
      </c>
      <c r="GW8056" s="77">
        <v>0</v>
      </c>
      <c r="GX8056" s="77">
        <v>0</v>
      </c>
      <c r="GY8056" s="77">
        <v>0</v>
      </c>
      <c r="GZ8056" s="77">
        <v>0</v>
      </c>
    </row>
    <row r="8057" spans="187:208" x14ac:dyDescent="0.25">
      <c r="GE8057" s="77" t="s">
        <v>425</v>
      </c>
      <c r="GF8057" s="77" t="s">
        <v>155</v>
      </c>
      <c r="GG8057" s="77" t="s">
        <v>494</v>
      </c>
      <c r="GH8057" s="77" t="s">
        <v>446</v>
      </c>
      <c r="GI8057" s="77">
        <v>2021</v>
      </c>
      <c r="GJ8057" s="77" t="s">
        <v>301</v>
      </c>
      <c r="GK8057" s="77">
        <v>1.58087245254322E-3</v>
      </c>
      <c r="GL8057" s="77">
        <v>376.43</v>
      </c>
      <c r="GM8057" s="77">
        <v>2021</v>
      </c>
      <c r="GN8057" s="77" t="s">
        <v>175</v>
      </c>
      <c r="GO8057" s="77">
        <v>5.3000000000000005E-2</v>
      </c>
      <c r="GP8057" s="77">
        <v>3</v>
      </c>
      <c r="GQ8057" s="77">
        <v>0</v>
      </c>
      <c r="GR8057" s="77" t="s">
        <v>423</v>
      </c>
      <c r="GS8057" s="77">
        <v>5.5966209081309407E-2</v>
      </c>
      <c r="GT8057" s="77">
        <v>8.8475438209916239E-5</v>
      </c>
      <c r="GU8057" s="77">
        <v>5.5966209081309407E-2</v>
      </c>
      <c r="GV8057" s="77">
        <v>8.8475438209916239E-5</v>
      </c>
      <c r="GW8057" s="77">
        <v>0</v>
      </c>
      <c r="GX8057" s="77">
        <v>0</v>
      </c>
      <c r="GY8057" s="77">
        <v>0</v>
      </c>
      <c r="GZ8057" s="77">
        <v>0</v>
      </c>
    </row>
    <row r="8058" spans="187:208" x14ac:dyDescent="0.25">
      <c r="GE8058" s="77" t="s">
        <v>427</v>
      </c>
      <c r="GF8058" s="77" t="s">
        <v>155</v>
      </c>
      <c r="GG8058" s="77" t="s">
        <v>494</v>
      </c>
      <c r="GH8058" s="77" t="s">
        <v>446</v>
      </c>
      <c r="GI8058" s="77">
        <v>2021</v>
      </c>
      <c r="GJ8058" s="77" t="s">
        <v>303</v>
      </c>
      <c r="GK8058" s="77">
        <v>3.9894642198450653E-2</v>
      </c>
      <c r="GL8058" s="77">
        <v>376.43</v>
      </c>
      <c r="GM8058" s="77">
        <v>2021</v>
      </c>
      <c r="GN8058" s="77" t="s">
        <v>175</v>
      </c>
      <c r="GO8058" s="77">
        <v>5.3000000000000005E-2</v>
      </c>
      <c r="GP8058" s="77">
        <v>3</v>
      </c>
      <c r="GQ8058" s="77">
        <v>0</v>
      </c>
      <c r="GR8058" s="77" t="s">
        <v>423</v>
      </c>
      <c r="GS8058" s="77">
        <v>5.5966209081309407E-2</v>
      </c>
      <c r="GT8058" s="77">
        <v>2.2327518865025184E-3</v>
      </c>
      <c r="GU8058" s="77">
        <v>5.5966209081309407E-2</v>
      </c>
      <c r="GV8058" s="77">
        <v>2.2327518865025184E-3</v>
      </c>
      <c r="GW8058" s="77">
        <v>0</v>
      </c>
      <c r="GX8058" s="77">
        <v>0</v>
      </c>
      <c r="GY8058" s="77">
        <v>0</v>
      </c>
      <c r="GZ8058" s="77">
        <v>0</v>
      </c>
    </row>
    <row r="8059" spans="187:208" x14ac:dyDescent="0.25">
      <c r="GE8059" s="77" t="s">
        <v>422</v>
      </c>
      <c r="GF8059" s="77" t="s">
        <v>155</v>
      </c>
      <c r="GG8059" s="77" t="s">
        <v>494</v>
      </c>
      <c r="GH8059" s="77" t="s">
        <v>446</v>
      </c>
      <c r="GI8059" s="77">
        <v>2022</v>
      </c>
      <c r="GJ8059" s="77" t="s">
        <v>305</v>
      </c>
      <c r="GK8059" s="77">
        <v>3.6425060683954458E-2</v>
      </c>
      <c r="GL8059" s="77">
        <v>376.43</v>
      </c>
      <c r="GM8059" s="77">
        <v>2022</v>
      </c>
      <c r="GN8059" s="77" t="s">
        <v>175</v>
      </c>
      <c r="GO8059" s="77">
        <v>0.13250000000000001</v>
      </c>
      <c r="GP8059" s="77">
        <v>3</v>
      </c>
      <c r="GQ8059" s="77">
        <v>0</v>
      </c>
      <c r="GR8059" s="77" t="s">
        <v>423</v>
      </c>
      <c r="GS8059" s="77">
        <v>0.1527377521613833</v>
      </c>
      <c r="GT8059" s="77">
        <v>5.5634818912091832E-3</v>
      </c>
      <c r="GU8059" s="77">
        <v>0.1527377521613833</v>
      </c>
      <c r="GV8059" s="77">
        <v>5.5634818912091832E-3</v>
      </c>
      <c r="GW8059" s="77">
        <v>0.1527377521613833</v>
      </c>
      <c r="GX8059" s="77">
        <v>5.5634818912091832E-3</v>
      </c>
      <c r="GY8059" s="77">
        <v>0</v>
      </c>
      <c r="GZ8059" s="77">
        <v>0</v>
      </c>
    </row>
    <row r="8060" spans="187:208" x14ac:dyDescent="0.25">
      <c r="GE8060" s="77" t="s">
        <v>425</v>
      </c>
      <c r="GF8060" s="77" t="s">
        <v>155</v>
      </c>
      <c r="GG8060" s="77" t="s">
        <v>494</v>
      </c>
      <c r="GH8060" s="77" t="s">
        <v>446</v>
      </c>
      <c r="GI8060" s="77">
        <v>2022</v>
      </c>
      <c r="GJ8060" s="77" t="s">
        <v>301</v>
      </c>
      <c r="GK8060" s="77">
        <v>1.58087245254322E-3</v>
      </c>
      <c r="GL8060" s="77">
        <v>376.43</v>
      </c>
      <c r="GM8060" s="77">
        <v>2022</v>
      </c>
      <c r="GN8060" s="77" t="s">
        <v>175</v>
      </c>
      <c r="GO8060" s="77">
        <v>5.3000000000000005E-2</v>
      </c>
      <c r="GP8060" s="77">
        <v>3</v>
      </c>
      <c r="GQ8060" s="77">
        <v>0</v>
      </c>
      <c r="GR8060" s="77" t="s">
        <v>423</v>
      </c>
      <c r="GS8060" s="77">
        <v>5.5966209081309407E-2</v>
      </c>
      <c r="GT8060" s="77">
        <v>8.8475438209916239E-5</v>
      </c>
      <c r="GU8060" s="77">
        <v>5.5966209081309407E-2</v>
      </c>
      <c r="GV8060" s="77">
        <v>8.8475438209916239E-5</v>
      </c>
      <c r="GW8060" s="77">
        <v>5.5966209081309407E-2</v>
      </c>
      <c r="GX8060" s="77">
        <v>8.8475438209916239E-5</v>
      </c>
      <c r="GY8060" s="77">
        <v>0</v>
      </c>
      <c r="GZ8060" s="77">
        <v>0</v>
      </c>
    </row>
    <row r="8061" spans="187:208" x14ac:dyDescent="0.25">
      <c r="GE8061" s="77" t="s">
        <v>427</v>
      </c>
      <c r="GF8061" s="77" t="s">
        <v>155</v>
      </c>
      <c r="GG8061" s="77" t="s">
        <v>494</v>
      </c>
      <c r="GH8061" s="77" t="s">
        <v>446</v>
      </c>
      <c r="GI8061" s="77">
        <v>2022</v>
      </c>
      <c r="GJ8061" s="77" t="s">
        <v>303</v>
      </c>
      <c r="GK8061" s="77">
        <v>3.9894642198450653E-2</v>
      </c>
      <c r="GL8061" s="77">
        <v>376.43</v>
      </c>
      <c r="GM8061" s="77">
        <v>2022</v>
      </c>
      <c r="GN8061" s="77" t="s">
        <v>175</v>
      </c>
      <c r="GO8061" s="77">
        <v>5.3000000000000005E-2</v>
      </c>
      <c r="GP8061" s="77">
        <v>3</v>
      </c>
      <c r="GQ8061" s="77">
        <v>0</v>
      </c>
      <c r="GR8061" s="77" t="s">
        <v>423</v>
      </c>
      <c r="GS8061" s="77">
        <v>5.5966209081309407E-2</v>
      </c>
      <c r="GT8061" s="77">
        <v>2.2327518865025184E-3</v>
      </c>
      <c r="GU8061" s="77">
        <v>5.5966209081309407E-2</v>
      </c>
      <c r="GV8061" s="77">
        <v>2.2327518865025184E-3</v>
      </c>
      <c r="GW8061" s="77">
        <v>5.5966209081309407E-2</v>
      </c>
      <c r="GX8061" s="77">
        <v>2.2327518865025184E-3</v>
      </c>
      <c r="GY8061" s="77">
        <v>0</v>
      </c>
      <c r="GZ8061" s="77">
        <v>0</v>
      </c>
    </row>
    <row r="8062" spans="187:208" x14ac:dyDescent="0.25">
      <c r="GE8062" s="77" t="s">
        <v>422</v>
      </c>
      <c r="GF8062" s="77" t="s">
        <v>155</v>
      </c>
      <c r="GG8062" s="77" t="s">
        <v>494</v>
      </c>
      <c r="GH8062" s="77" t="s">
        <v>446</v>
      </c>
      <c r="GI8062" s="77">
        <v>2023</v>
      </c>
      <c r="GJ8062" s="77" t="s">
        <v>305</v>
      </c>
      <c r="GK8062" s="77">
        <v>3.759022461139068E-2</v>
      </c>
      <c r="GL8062" s="77">
        <v>376.43</v>
      </c>
      <c r="GM8062" s="77">
        <v>2023</v>
      </c>
      <c r="GN8062" s="77" t="s">
        <v>175</v>
      </c>
      <c r="GO8062" s="77">
        <v>0.13250000000000001</v>
      </c>
      <c r="GP8062" s="77">
        <v>3</v>
      </c>
      <c r="GQ8062" s="77">
        <v>0</v>
      </c>
      <c r="GR8062" s="77" t="s">
        <v>423</v>
      </c>
      <c r="GS8062" s="77">
        <v>0</v>
      </c>
      <c r="GT8062" s="77">
        <v>0</v>
      </c>
      <c r="GU8062" s="77">
        <v>0.1527377521613833</v>
      </c>
      <c r="GV8062" s="77">
        <v>5.7414464103853202E-3</v>
      </c>
      <c r="GW8062" s="77">
        <v>0.1527377521613833</v>
      </c>
      <c r="GX8062" s="77">
        <v>5.7414464103853202E-3</v>
      </c>
      <c r="GY8062" s="77">
        <v>0.1527377521613833</v>
      </c>
      <c r="GZ8062" s="77">
        <v>5.7414464103853202E-3</v>
      </c>
    </row>
    <row r="8063" spans="187:208" x14ac:dyDescent="0.25">
      <c r="GE8063" s="77" t="s">
        <v>425</v>
      </c>
      <c r="GF8063" s="77" t="s">
        <v>155</v>
      </c>
      <c r="GG8063" s="77" t="s">
        <v>494</v>
      </c>
      <c r="GH8063" s="77" t="s">
        <v>446</v>
      </c>
      <c r="GI8063" s="77">
        <v>2023</v>
      </c>
      <c r="GJ8063" s="77" t="s">
        <v>301</v>
      </c>
      <c r="GK8063" s="77">
        <v>1.631433411568721E-3</v>
      </c>
      <c r="GL8063" s="77">
        <v>376.43</v>
      </c>
      <c r="GM8063" s="77">
        <v>2023</v>
      </c>
      <c r="GN8063" s="77" t="s">
        <v>175</v>
      </c>
      <c r="GO8063" s="77">
        <v>5.3000000000000005E-2</v>
      </c>
      <c r="GP8063" s="77">
        <v>3</v>
      </c>
      <c r="GQ8063" s="77">
        <v>0</v>
      </c>
      <c r="GR8063" s="77" t="s">
        <v>423</v>
      </c>
      <c r="GS8063" s="77">
        <v>0</v>
      </c>
      <c r="GT8063" s="77">
        <v>0</v>
      </c>
      <c r="GU8063" s="77">
        <v>5.5966209081309407E-2</v>
      </c>
      <c r="GV8063" s="77">
        <v>9.1305143414088935E-5</v>
      </c>
      <c r="GW8063" s="77">
        <v>5.5966209081309407E-2</v>
      </c>
      <c r="GX8063" s="77">
        <v>9.1305143414088935E-5</v>
      </c>
      <c r="GY8063" s="77">
        <v>5.5966209081309407E-2</v>
      </c>
      <c r="GZ8063" s="77">
        <v>9.1305143414088935E-5</v>
      </c>
    </row>
    <row r="8064" spans="187:208" x14ac:dyDescent="0.25">
      <c r="GE8064" s="77" t="s">
        <v>427</v>
      </c>
      <c r="GF8064" s="77" t="s">
        <v>155</v>
      </c>
      <c r="GG8064" s="77" t="s">
        <v>494</v>
      </c>
      <c r="GH8064" s="77" t="s">
        <v>446</v>
      </c>
      <c r="GI8064" s="77">
        <v>2023</v>
      </c>
      <c r="GJ8064" s="77" t="s">
        <v>303</v>
      </c>
      <c r="GK8064" s="77">
        <v>4.1186611014017688E-2</v>
      </c>
      <c r="GL8064" s="77">
        <v>376.43</v>
      </c>
      <c r="GM8064" s="77">
        <v>2023</v>
      </c>
      <c r="GN8064" s="77" t="s">
        <v>175</v>
      </c>
      <c r="GO8064" s="77">
        <v>5.3000000000000005E-2</v>
      </c>
      <c r="GP8064" s="77">
        <v>3</v>
      </c>
      <c r="GQ8064" s="77">
        <v>0</v>
      </c>
      <c r="GR8064" s="77" t="s">
        <v>423</v>
      </c>
      <c r="GS8064" s="77">
        <v>0</v>
      </c>
      <c r="GT8064" s="77">
        <v>0</v>
      </c>
      <c r="GU8064" s="77">
        <v>5.5966209081309407E-2</v>
      </c>
      <c r="GV8064" s="77">
        <v>2.3050584833610747E-3</v>
      </c>
      <c r="GW8064" s="77">
        <v>5.5966209081309407E-2</v>
      </c>
      <c r="GX8064" s="77">
        <v>2.3050584833610747E-3</v>
      </c>
      <c r="GY8064" s="77">
        <v>5.5966209081309407E-2</v>
      </c>
      <c r="GZ8064" s="77">
        <v>2.3050584833610747E-3</v>
      </c>
    </row>
    <row r="8065" spans="187:208" x14ac:dyDescent="0.25">
      <c r="GE8065" s="77" t="s">
        <v>422</v>
      </c>
      <c r="GF8065" s="77" t="s">
        <v>155</v>
      </c>
      <c r="GG8065" s="77" t="s">
        <v>494</v>
      </c>
      <c r="GH8065" s="77" t="s">
        <v>446</v>
      </c>
      <c r="GI8065" s="77">
        <v>2024</v>
      </c>
      <c r="GJ8065" s="77" t="s">
        <v>305</v>
      </c>
      <c r="GK8065" s="77">
        <v>3.759022461139068E-2</v>
      </c>
      <c r="GL8065" s="77">
        <v>376.43</v>
      </c>
      <c r="GM8065" s="77">
        <v>2024</v>
      </c>
      <c r="GN8065" s="77" t="s">
        <v>175</v>
      </c>
      <c r="GO8065" s="77">
        <v>0.13250000000000001</v>
      </c>
      <c r="GP8065" s="77">
        <v>3</v>
      </c>
      <c r="GQ8065" s="77">
        <v>0</v>
      </c>
      <c r="GR8065" s="77" t="s">
        <v>423</v>
      </c>
      <c r="GS8065" s="77">
        <v>0</v>
      </c>
      <c r="GT8065" s="77">
        <v>0</v>
      </c>
      <c r="GU8065" s="77">
        <v>0</v>
      </c>
      <c r="GV8065" s="77">
        <v>0</v>
      </c>
      <c r="GW8065" s="77">
        <v>0.1527377521613833</v>
      </c>
      <c r="GX8065" s="77">
        <v>5.7414464103853202E-3</v>
      </c>
      <c r="GY8065" s="77">
        <v>0.1527377521613833</v>
      </c>
      <c r="GZ8065" s="77">
        <v>5.7414464103853202E-3</v>
      </c>
    </row>
    <row r="8066" spans="187:208" x14ac:dyDescent="0.25">
      <c r="GE8066" s="77" t="s">
        <v>425</v>
      </c>
      <c r="GF8066" s="77" t="s">
        <v>155</v>
      </c>
      <c r="GG8066" s="77" t="s">
        <v>494</v>
      </c>
      <c r="GH8066" s="77" t="s">
        <v>446</v>
      </c>
      <c r="GI8066" s="77">
        <v>2024</v>
      </c>
      <c r="GJ8066" s="77" t="s">
        <v>301</v>
      </c>
      <c r="GK8066" s="77">
        <v>1.631433411568721E-3</v>
      </c>
      <c r="GL8066" s="77">
        <v>376.43</v>
      </c>
      <c r="GM8066" s="77">
        <v>2024</v>
      </c>
      <c r="GN8066" s="77" t="s">
        <v>175</v>
      </c>
      <c r="GO8066" s="77">
        <v>5.3000000000000005E-2</v>
      </c>
      <c r="GP8066" s="77">
        <v>3</v>
      </c>
      <c r="GQ8066" s="77">
        <v>0</v>
      </c>
      <c r="GR8066" s="77" t="s">
        <v>423</v>
      </c>
      <c r="GS8066" s="77">
        <v>0</v>
      </c>
      <c r="GT8066" s="77">
        <v>0</v>
      </c>
      <c r="GU8066" s="77">
        <v>0</v>
      </c>
      <c r="GV8066" s="77">
        <v>0</v>
      </c>
      <c r="GW8066" s="77">
        <v>5.5966209081309407E-2</v>
      </c>
      <c r="GX8066" s="77">
        <v>9.1305143414088935E-5</v>
      </c>
      <c r="GY8066" s="77">
        <v>5.5966209081309407E-2</v>
      </c>
      <c r="GZ8066" s="77">
        <v>9.1305143414088935E-5</v>
      </c>
    </row>
    <row r="8067" spans="187:208" x14ac:dyDescent="0.25">
      <c r="GE8067" s="77" t="s">
        <v>427</v>
      </c>
      <c r="GF8067" s="77" t="s">
        <v>155</v>
      </c>
      <c r="GG8067" s="77" t="s">
        <v>494</v>
      </c>
      <c r="GH8067" s="77" t="s">
        <v>446</v>
      </c>
      <c r="GI8067" s="77">
        <v>2024</v>
      </c>
      <c r="GJ8067" s="77" t="s">
        <v>303</v>
      </c>
      <c r="GK8067" s="77">
        <v>4.1186611014017688E-2</v>
      </c>
      <c r="GL8067" s="77">
        <v>376.43</v>
      </c>
      <c r="GM8067" s="77">
        <v>2024</v>
      </c>
      <c r="GN8067" s="77" t="s">
        <v>175</v>
      </c>
      <c r="GO8067" s="77">
        <v>5.3000000000000005E-2</v>
      </c>
      <c r="GP8067" s="77">
        <v>3</v>
      </c>
      <c r="GQ8067" s="77">
        <v>0</v>
      </c>
      <c r="GR8067" s="77" t="s">
        <v>423</v>
      </c>
      <c r="GS8067" s="77">
        <v>0</v>
      </c>
      <c r="GT8067" s="77">
        <v>0</v>
      </c>
      <c r="GU8067" s="77">
        <v>0</v>
      </c>
      <c r="GV8067" s="77">
        <v>0</v>
      </c>
      <c r="GW8067" s="77">
        <v>5.5966209081309407E-2</v>
      </c>
      <c r="GX8067" s="77">
        <v>2.3050584833610747E-3</v>
      </c>
      <c r="GY8067" s="77">
        <v>5.5966209081309407E-2</v>
      </c>
      <c r="GZ8067" s="77">
        <v>2.3050584833610747E-3</v>
      </c>
    </row>
    <row r="8068" spans="187:208" x14ac:dyDescent="0.25">
      <c r="GE8068" s="77" t="s">
        <v>422</v>
      </c>
      <c r="GF8068" s="77" t="s">
        <v>155</v>
      </c>
      <c r="GG8068" s="77" t="s">
        <v>494</v>
      </c>
      <c r="GH8068" s="77" t="s">
        <v>446</v>
      </c>
      <c r="GI8068" s="77">
        <v>2025</v>
      </c>
      <c r="GJ8068" s="77" t="s">
        <v>305</v>
      </c>
      <c r="GK8068" s="77">
        <v>3.759022461139068E-2</v>
      </c>
      <c r="GL8068" s="77">
        <v>376.43</v>
      </c>
      <c r="GM8068" s="77">
        <v>2025</v>
      </c>
      <c r="GN8068" s="77" t="s">
        <v>175</v>
      </c>
      <c r="GO8068" s="77">
        <v>0.13250000000000001</v>
      </c>
      <c r="GP8068" s="77">
        <v>3</v>
      </c>
      <c r="GQ8068" s="77">
        <v>0</v>
      </c>
      <c r="GR8068" s="77" t="s">
        <v>423</v>
      </c>
      <c r="GS8068" s="77">
        <v>0</v>
      </c>
      <c r="GT8068" s="77">
        <v>0</v>
      </c>
      <c r="GU8068" s="77">
        <v>0</v>
      </c>
      <c r="GV8068" s="77">
        <v>0</v>
      </c>
      <c r="GW8068" s="77">
        <v>0</v>
      </c>
      <c r="GX8068" s="77">
        <v>0</v>
      </c>
      <c r="GY8068" s="77">
        <v>0.1527377521613833</v>
      </c>
      <c r="GZ8068" s="77">
        <v>5.7414464103853202E-3</v>
      </c>
    </row>
    <row r="8069" spans="187:208" x14ac:dyDescent="0.25">
      <c r="GE8069" s="77" t="s">
        <v>425</v>
      </c>
      <c r="GF8069" s="77" t="s">
        <v>155</v>
      </c>
      <c r="GG8069" s="77" t="s">
        <v>494</v>
      </c>
      <c r="GH8069" s="77" t="s">
        <v>446</v>
      </c>
      <c r="GI8069" s="77">
        <v>2025</v>
      </c>
      <c r="GJ8069" s="77" t="s">
        <v>301</v>
      </c>
      <c r="GK8069" s="77">
        <v>1.631433411568721E-3</v>
      </c>
      <c r="GL8069" s="77">
        <v>376.43</v>
      </c>
      <c r="GM8069" s="77">
        <v>2025</v>
      </c>
      <c r="GN8069" s="77" t="s">
        <v>175</v>
      </c>
      <c r="GO8069" s="77">
        <v>5.3000000000000005E-2</v>
      </c>
      <c r="GP8069" s="77">
        <v>3</v>
      </c>
      <c r="GQ8069" s="77">
        <v>0</v>
      </c>
      <c r="GR8069" s="77" t="s">
        <v>423</v>
      </c>
      <c r="GS8069" s="77">
        <v>0</v>
      </c>
      <c r="GT8069" s="77">
        <v>0</v>
      </c>
      <c r="GU8069" s="77">
        <v>0</v>
      </c>
      <c r="GV8069" s="77">
        <v>0</v>
      </c>
      <c r="GW8069" s="77">
        <v>0</v>
      </c>
      <c r="GX8069" s="77">
        <v>0</v>
      </c>
      <c r="GY8069" s="77">
        <v>5.5966209081309407E-2</v>
      </c>
      <c r="GZ8069" s="77">
        <v>9.1305143414088935E-5</v>
      </c>
    </row>
    <row r="8070" spans="187:208" x14ac:dyDescent="0.25">
      <c r="GE8070" s="77" t="s">
        <v>427</v>
      </c>
      <c r="GF8070" s="77" t="s">
        <v>155</v>
      </c>
      <c r="GG8070" s="77" t="s">
        <v>494</v>
      </c>
      <c r="GH8070" s="77" t="s">
        <v>446</v>
      </c>
      <c r="GI8070" s="77">
        <v>2025</v>
      </c>
      <c r="GJ8070" s="77" t="s">
        <v>303</v>
      </c>
      <c r="GK8070" s="77">
        <v>4.1186611014017688E-2</v>
      </c>
      <c r="GL8070" s="77">
        <v>376.43</v>
      </c>
      <c r="GM8070" s="77">
        <v>2025</v>
      </c>
      <c r="GN8070" s="77" t="s">
        <v>175</v>
      </c>
      <c r="GO8070" s="77">
        <v>5.3000000000000005E-2</v>
      </c>
      <c r="GP8070" s="77">
        <v>3</v>
      </c>
      <c r="GQ8070" s="77">
        <v>0</v>
      </c>
      <c r="GR8070" s="77" t="s">
        <v>423</v>
      </c>
      <c r="GS8070" s="77">
        <v>0</v>
      </c>
      <c r="GT8070" s="77">
        <v>0</v>
      </c>
      <c r="GU8070" s="77">
        <v>0</v>
      </c>
      <c r="GV8070" s="77">
        <v>0</v>
      </c>
      <c r="GW8070" s="77">
        <v>0</v>
      </c>
      <c r="GX8070" s="77">
        <v>0</v>
      </c>
      <c r="GY8070" s="77">
        <v>5.5966209081309407E-2</v>
      </c>
      <c r="GZ8070" s="77">
        <v>2.3050584833610747E-3</v>
      </c>
    </row>
    <row r="8071" spans="187:208" x14ac:dyDescent="0.25">
      <c r="GE8071" s="77" t="s">
        <v>422</v>
      </c>
      <c r="GF8071" s="77" t="s">
        <v>155</v>
      </c>
      <c r="GG8071" s="77" t="s">
        <v>494</v>
      </c>
      <c r="GH8071" s="77" t="s">
        <v>453</v>
      </c>
      <c r="GI8071" s="77">
        <v>2021</v>
      </c>
      <c r="GJ8071" s="77" t="s">
        <v>305</v>
      </c>
      <c r="GK8071" s="77">
        <v>222.22942162783269</v>
      </c>
      <c r="GL8071" s="77">
        <v>376.43</v>
      </c>
      <c r="GM8071" s="77">
        <v>2021</v>
      </c>
      <c r="GN8071" s="77" t="s">
        <v>175</v>
      </c>
      <c r="GO8071" s="77">
        <v>0.13250000000000001</v>
      </c>
      <c r="GP8071" s="77">
        <v>3</v>
      </c>
      <c r="GQ8071" s="77">
        <v>0</v>
      </c>
      <c r="GR8071" s="77" t="s">
        <v>423</v>
      </c>
      <c r="GS8071" s="77">
        <v>0.1527377521613833</v>
      </c>
      <c r="GT8071" s="77">
        <v>33.942822323559461</v>
      </c>
      <c r="GU8071" s="77">
        <v>0.1527377521613833</v>
      </c>
      <c r="GV8071" s="77">
        <v>33.942822323559461</v>
      </c>
      <c r="GW8071" s="77">
        <v>0</v>
      </c>
      <c r="GX8071" s="77">
        <v>0</v>
      </c>
      <c r="GY8071" s="77">
        <v>0</v>
      </c>
      <c r="GZ8071" s="77">
        <v>0</v>
      </c>
    </row>
    <row r="8072" spans="187:208" x14ac:dyDescent="0.25">
      <c r="GE8072" s="77" t="s">
        <v>425</v>
      </c>
      <c r="GF8072" s="77" t="s">
        <v>155</v>
      </c>
      <c r="GG8072" s="77" t="s">
        <v>494</v>
      </c>
      <c r="GH8072" s="77" t="s">
        <v>453</v>
      </c>
      <c r="GI8072" s="77">
        <v>2021</v>
      </c>
      <c r="GJ8072" s="77" t="s">
        <v>301</v>
      </c>
      <c r="GK8072" s="77">
        <v>8585.7228092480254</v>
      </c>
      <c r="GL8072" s="77">
        <v>376.43</v>
      </c>
      <c r="GM8072" s="77">
        <v>2021</v>
      </c>
      <c r="GN8072" s="77" t="s">
        <v>175</v>
      </c>
      <c r="GO8072" s="77">
        <v>5.3000000000000005E-2</v>
      </c>
      <c r="GP8072" s="77">
        <v>3</v>
      </c>
      <c r="GQ8072" s="77">
        <v>0</v>
      </c>
      <c r="GR8072" s="77" t="s">
        <v>423</v>
      </c>
      <c r="GS8072" s="77">
        <v>5.5966209081309407E-2</v>
      </c>
      <c r="GT8072" s="77">
        <v>480.51035785654216</v>
      </c>
      <c r="GU8072" s="77">
        <v>5.5966209081309407E-2</v>
      </c>
      <c r="GV8072" s="77">
        <v>480.51035785654216</v>
      </c>
      <c r="GW8072" s="77">
        <v>0</v>
      </c>
      <c r="GX8072" s="77">
        <v>0</v>
      </c>
      <c r="GY8072" s="77">
        <v>0</v>
      </c>
      <c r="GZ8072" s="77">
        <v>0</v>
      </c>
    </row>
    <row r="8073" spans="187:208" x14ac:dyDescent="0.25">
      <c r="GE8073" s="77" t="s">
        <v>427</v>
      </c>
      <c r="GF8073" s="77" t="s">
        <v>155</v>
      </c>
      <c r="GG8073" s="77" t="s">
        <v>494</v>
      </c>
      <c r="GH8073" s="77" t="s">
        <v>453</v>
      </c>
      <c r="GI8073" s="77">
        <v>2021</v>
      </c>
      <c r="GJ8073" s="77" t="s">
        <v>303</v>
      </c>
      <c r="GK8073" s="77">
        <v>5338.178410456796</v>
      </c>
      <c r="GL8073" s="77">
        <v>376.43</v>
      </c>
      <c r="GM8073" s="77">
        <v>2021</v>
      </c>
      <c r="GN8073" s="77" t="s">
        <v>175</v>
      </c>
      <c r="GO8073" s="77">
        <v>5.3000000000000005E-2</v>
      </c>
      <c r="GP8073" s="77">
        <v>3</v>
      </c>
      <c r="GQ8073" s="77">
        <v>0</v>
      </c>
      <c r="GR8073" s="77" t="s">
        <v>423</v>
      </c>
      <c r="GS8073" s="77">
        <v>5.5966209081309407E-2</v>
      </c>
      <c r="GT8073" s="77">
        <v>298.75760903295696</v>
      </c>
      <c r="GU8073" s="77">
        <v>5.5966209081309407E-2</v>
      </c>
      <c r="GV8073" s="77">
        <v>298.75760903295696</v>
      </c>
      <c r="GW8073" s="77">
        <v>0</v>
      </c>
      <c r="GX8073" s="77">
        <v>0</v>
      </c>
      <c r="GY8073" s="77">
        <v>0</v>
      </c>
      <c r="GZ8073" s="77">
        <v>0</v>
      </c>
    </row>
    <row r="8074" spans="187:208" x14ac:dyDescent="0.25">
      <c r="GE8074" s="77" t="s">
        <v>422</v>
      </c>
      <c r="GF8074" s="77" t="s">
        <v>155</v>
      </c>
      <c r="GG8074" s="77" t="s">
        <v>494</v>
      </c>
      <c r="GH8074" s="77" t="s">
        <v>453</v>
      </c>
      <c r="GI8074" s="77">
        <v>2022</v>
      </c>
      <c r="GJ8074" s="77" t="s">
        <v>305</v>
      </c>
      <c r="GK8074" s="77">
        <v>222.22942162783269</v>
      </c>
      <c r="GL8074" s="77">
        <v>376.43</v>
      </c>
      <c r="GM8074" s="77">
        <v>2022</v>
      </c>
      <c r="GN8074" s="77" t="s">
        <v>175</v>
      </c>
      <c r="GO8074" s="77">
        <v>0.13250000000000001</v>
      </c>
      <c r="GP8074" s="77">
        <v>3</v>
      </c>
      <c r="GQ8074" s="77">
        <v>0</v>
      </c>
      <c r="GR8074" s="77" t="s">
        <v>423</v>
      </c>
      <c r="GS8074" s="77">
        <v>0.1527377521613833</v>
      </c>
      <c r="GT8074" s="77">
        <v>33.942822323559461</v>
      </c>
      <c r="GU8074" s="77">
        <v>0.1527377521613833</v>
      </c>
      <c r="GV8074" s="77">
        <v>33.942822323559461</v>
      </c>
      <c r="GW8074" s="77">
        <v>0.1527377521613833</v>
      </c>
      <c r="GX8074" s="77">
        <v>33.942822323559461</v>
      </c>
      <c r="GY8074" s="77">
        <v>0</v>
      </c>
      <c r="GZ8074" s="77">
        <v>0</v>
      </c>
    </row>
    <row r="8075" spans="187:208" x14ac:dyDescent="0.25">
      <c r="GE8075" s="77" t="s">
        <v>425</v>
      </c>
      <c r="GF8075" s="77" t="s">
        <v>155</v>
      </c>
      <c r="GG8075" s="77" t="s">
        <v>494</v>
      </c>
      <c r="GH8075" s="77" t="s">
        <v>453</v>
      </c>
      <c r="GI8075" s="77">
        <v>2022</v>
      </c>
      <c r="GJ8075" s="77" t="s">
        <v>301</v>
      </c>
      <c r="GK8075" s="77">
        <v>8585.7228092480254</v>
      </c>
      <c r="GL8075" s="77">
        <v>376.43</v>
      </c>
      <c r="GM8075" s="77">
        <v>2022</v>
      </c>
      <c r="GN8075" s="77" t="s">
        <v>175</v>
      </c>
      <c r="GO8075" s="77">
        <v>5.3000000000000005E-2</v>
      </c>
      <c r="GP8075" s="77">
        <v>3</v>
      </c>
      <c r="GQ8075" s="77">
        <v>0</v>
      </c>
      <c r="GR8075" s="77" t="s">
        <v>423</v>
      </c>
      <c r="GS8075" s="77">
        <v>5.5966209081309407E-2</v>
      </c>
      <c r="GT8075" s="77">
        <v>480.51035785654216</v>
      </c>
      <c r="GU8075" s="77">
        <v>5.5966209081309407E-2</v>
      </c>
      <c r="GV8075" s="77">
        <v>480.51035785654216</v>
      </c>
      <c r="GW8075" s="77">
        <v>5.5966209081309407E-2</v>
      </c>
      <c r="GX8075" s="77">
        <v>480.51035785654216</v>
      </c>
      <c r="GY8075" s="77">
        <v>0</v>
      </c>
      <c r="GZ8075" s="77">
        <v>0</v>
      </c>
    </row>
    <row r="8076" spans="187:208" x14ac:dyDescent="0.25">
      <c r="GE8076" s="77" t="s">
        <v>427</v>
      </c>
      <c r="GF8076" s="77" t="s">
        <v>155</v>
      </c>
      <c r="GG8076" s="77" t="s">
        <v>494</v>
      </c>
      <c r="GH8076" s="77" t="s">
        <v>453</v>
      </c>
      <c r="GI8076" s="77">
        <v>2022</v>
      </c>
      <c r="GJ8076" s="77" t="s">
        <v>303</v>
      </c>
      <c r="GK8076" s="77">
        <v>5338.178410456796</v>
      </c>
      <c r="GL8076" s="77">
        <v>376.43</v>
      </c>
      <c r="GM8076" s="77">
        <v>2022</v>
      </c>
      <c r="GN8076" s="77" t="s">
        <v>175</v>
      </c>
      <c r="GO8076" s="77">
        <v>5.3000000000000005E-2</v>
      </c>
      <c r="GP8076" s="77">
        <v>3</v>
      </c>
      <c r="GQ8076" s="77">
        <v>0</v>
      </c>
      <c r="GR8076" s="77" t="s">
        <v>423</v>
      </c>
      <c r="GS8076" s="77">
        <v>5.5966209081309407E-2</v>
      </c>
      <c r="GT8076" s="77">
        <v>298.75760903295696</v>
      </c>
      <c r="GU8076" s="77">
        <v>5.5966209081309407E-2</v>
      </c>
      <c r="GV8076" s="77">
        <v>298.75760903295696</v>
      </c>
      <c r="GW8076" s="77">
        <v>5.5966209081309407E-2</v>
      </c>
      <c r="GX8076" s="77">
        <v>298.75760903295696</v>
      </c>
      <c r="GY8076" s="77">
        <v>0</v>
      </c>
      <c r="GZ8076" s="77">
        <v>0</v>
      </c>
    </row>
    <row r="8077" spans="187:208" x14ac:dyDescent="0.25">
      <c r="GE8077" s="77" t="s">
        <v>422</v>
      </c>
      <c r="GF8077" s="77" t="s">
        <v>155</v>
      </c>
      <c r="GG8077" s="77" t="s">
        <v>494</v>
      </c>
      <c r="GH8077" s="77" t="s">
        <v>453</v>
      </c>
      <c r="GI8077" s="77">
        <v>2023</v>
      </c>
      <c r="GJ8077" s="77" t="s">
        <v>305</v>
      </c>
      <c r="GK8077" s="77">
        <v>233.2300768079414</v>
      </c>
      <c r="GL8077" s="77">
        <v>376.43</v>
      </c>
      <c r="GM8077" s="77">
        <v>2023</v>
      </c>
      <c r="GN8077" s="77" t="s">
        <v>175</v>
      </c>
      <c r="GO8077" s="77">
        <v>0.13250000000000001</v>
      </c>
      <c r="GP8077" s="77">
        <v>3</v>
      </c>
      <c r="GQ8077" s="77">
        <v>0</v>
      </c>
      <c r="GR8077" s="77" t="s">
        <v>423</v>
      </c>
      <c r="GS8077" s="77">
        <v>0</v>
      </c>
      <c r="GT8077" s="77">
        <v>0</v>
      </c>
      <c r="GU8077" s="77">
        <v>0.1527377521613833</v>
      </c>
      <c r="GV8077" s="77">
        <v>35.623037668071746</v>
      </c>
      <c r="GW8077" s="77">
        <v>0.1527377521613833</v>
      </c>
      <c r="GX8077" s="77">
        <v>35.623037668071746</v>
      </c>
      <c r="GY8077" s="77">
        <v>0.1527377521613833</v>
      </c>
      <c r="GZ8077" s="77">
        <v>35.623037668071746</v>
      </c>
    </row>
    <row r="8078" spans="187:208" x14ac:dyDescent="0.25">
      <c r="GE8078" s="77" t="s">
        <v>425</v>
      </c>
      <c r="GF8078" s="77" t="s">
        <v>155</v>
      </c>
      <c r="GG8078" s="77" t="s">
        <v>494</v>
      </c>
      <c r="GH8078" s="77" t="s">
        <v>453</v>
      </c>
      <c r="GI8078" s="77">
        <v>2023</v>
      </c>
      <c r="GJ8078" s="77" t="s">
        <v>301</v>
      </c>
      <c r="GK8078" s="77">
        <v>8896.5159934286785</v>
      </c>
      <c r="GL8078" s="77">
        <v>376.43</v>
      </c>
      <c r="GM8078" s="77">
        <v>2023</v>
      </c>
      <c r="GN8078" s="77" t="s">
        <v>175</v>
      </c>
      <c r="GO8078" s="77">
        <v>5.3000000000000005E-2</v>
      </c>
      <c r="GP8078" s="77">
        <v>3</v>
      </c>
      <c r="GQ8078" s="77">
        <v>0</v>
      </c>
      <c r="GR8078" s="77" t="s">
        <v>423</v>
      </c>
      <c r="GS8078" s="77">
        <v>0</v>
      </c>
      <c r="GT8078" s="77">
        <v>0</v>
      </c>
      <c r="GU8078" s="77">
        <v>5.5966209081309407E-2</v>
      </c>
      <c r="GV8078" s="77">
        <v>497.90427418344251</v>
      </c>
      <c r="GW8078" s="77">
        <v>5.5966209081309407E-2</v>
      </c>
      <c r="GX8078" s="77">
        <v>497.90427418344251</v>
      </c>
      <c r="GY8078" s="77">
        <v>5.5966209081309407E-2</v>
      </c>
      <c r="GZ8078" s="77">
        <v>497.90427418344251</v>
      </c>
    </row>
    <row r="8079" spans="187:208" x14ac:dyDescent="0.25">
      <c r="GE8079" s="77" t="s">
        <v>427</v>
      </c>
      <c r="GF8079" s="77" t="s">
        <v>155</v>
      </c>
      <c r="GG8079" s="77" t="s">
        <v>494</v>
      </c>
      <c r="GH8079" s="77" t="s">
        <v>453</v>
      </c>
      <c r="GI8079" s="77">
        <v>2023</v>
      </c>
      <c r="GJ8079" s="77" t="s">
        <v>303</v>
      </c>
      <c r="GK8079" s="77">
        <v>5534.8914862001448</v>
      </c>
      <c r="GL8079" s="77">
        <v>376.43</v>
      </c>
      <c r="GM8079" s="77">
        <v>2023</v>
      </c>
      <c r="GN8079" s="77" t="s">
        <v>175</v>
      </c>
      <c r="GO8079" s="77">
        <v>5.3000000000000005E-2</v>
      </c>
      <c r="GP8079" s="77">
        <v>3</v>
      </c>
      <c r="GQ8079" s="77">
        <v>0</v>
      </c>
      <c r="GR8079" s="77" t="s">
        <v>423</v>
      </c>
      <c r="GS8079" s="77">
        <v>0</v>
      </c>
      <c r="GT8079" s="77">
        <v>0</v>
      </c>
      <c r="GU8079" s="77">
        <v>5.5966209081309407E-2</v>
      </c>
      <c r="GV8079" s="77">
        <v>309.76689415903667</v>
      </c>
      <c r="GW8079" s="77">
        <v>5.5966209081309407E-2</v>
      </c>
      <c r="GX8079" s="77">
        <v>309.76689415903667</v>
      </c>
      <c r="GY8079" s="77">
        <v>5.5966209081309407E-2</v>
      </c>
      <c r="GZ8079" s="77">
        <v>309.76689415903667</v>
      </c>
    </row>
    <row r="8080" spans="187:208" x14ac:dyDescent="0.25">
      <c r="GE8080" s="77" t="s">
        <v>422</v>
      </c>
      <c r="GF8080" s="77" t="s">
        <v>155</v>
      </c>
      <c r="GG8080" s="77" t="s">
        <v>494</v>
      </c>
      <c r="GH8080" s="77" t="s">
        <v>453</v>
      </c>
      <c r="GI8080" s="77">
        <v>2024</v>
      </c>
      <c r="GJ8080" s="77" t="s">
        <v>305</v>
      </c>
      <c r="GK8080" s="77">
        <v>233.2300768079414</v>
      </c>
      <c r="GL8080" s="77">
        <v>376.43</v>
      </c>
      <c r="GM8080" s="77">
        <v>2024</v>
      </c>
      <c r="GN8080" s="77" t="s">
        <v>175</v>
      </c>
      <c r="GO8080" s="77">
        <v>0.13250000000000001</v>
      </c>
      <c r="GP8080" s="77">
        <v>3</v>
      </c>
      <c r="GQ8080" s="77">
        <v>0</v>
      </c>
      <c r="GR8080" s="77" t="s">
        <v>423</v>
      </c>
      <c r="GS8080" s="77">
        <v>0</v>
      </c>
      <c r="GT8080" s="77">
        <v>0</v>
      </c>
      <c r="GU8080" s="77">
        <v>0</v>
      </c>
      <c r="GV8080" s="77">
        <v>0</v>
      </c>
      <c r="GW8080" s="77">
        <v>0.1527377521613833</v>
      </c>
      <c r="GX8080" s="77">
        <v>35.623037668071746</v>
      </c>
      <c r="GY8080" s="77">
        <v>0.1527377521613833</v>
      </c>
      <c r="GZ8080" s="77">
        <v>35.623037668071746</v>
      </c>
    </row>
    <row r="8081" spans="187:208" x14ac:dyDescent="0.25">
      <c r="GE8081" s="77" t="s">
        <v>425</v>
      </c>
      <c r="GF8081" s="77" t="s">
        <v>155</v>
      </c>
      <c r="GG8081" s="77" t="s">
        <v>494</v>
      </c>
      <c r="GH8081" s="77" t="s">
        <v>453</v>
      </c>
      <c r="GI8081" s="77">
        <v>2024</v>
      </c>
      <c r="GJ8081" s="77" t="s">
        <v>301</v>
      </c>
      <c r="GK8081" s="77">
        <v>8896.5159934286785</v>
      </c>
      <c r="GL8081" s="77">
        <v>376.43</v>
      </c>
      <c r="GM8081" s="77">
        <v>2024</v>
      </c>
      <c r="GN8081" s="77" t="s">
        <v>175</v>
      </c>
      <c r="GO8081" s="77">
        <v>5.3000000000000005E-2</v>
      </c>
      <c r="GP8081" s="77">
        <v>3</v>
      </c>
      <c r="GQ8081" s="77">
        <v>0</v>
      </c>
      <c r="GR8081" s="77" t="s">
        <v>423</v>
      </c>
      <c r="GS8081" s="77">
        <v>0</v>
      </c>
      <c r="GT8081" s="77">
        <v>0</v>
      </c>
      <c r="GU8081" s="77">
        <v>0</v>
      </c>
      <c r="GV8081" s="77">
        <v>0</v>
      </c>
      <c r="GW8081" s="77">
        <v>5.5966209081309407E-2</v>
      </c>
      <c r="GX8081" s="77">
        <v>497.90427418344251</v>
      </c>
      <c r="GY8081" s="77">
        <v>5.5966209081309407E-2</v>
      </c>
      <c r="GZ8081" s="77">
        <v>497.90427418344251</v>
      </c>
    </row>
    <row r="8082" spans="187:208" x14ac:dyDescent="0.25">
      <c r="GE8082" s="77" t="s">
        <v>427</v>
      </c>
      <c r="GF8082" s="77" t="s">
        <v>155</v>
      </c>
      <c r="GG8082" s="77" t="s">
        <v>494</v>
      </c>
      <c r="GH8082" s="77" t="s">
        <v>453</v>
      </c>
      <c r="GI8082" s="77">
        <v>2024</v>
      </c>
      <c r="GJ8082" s="77" t="s">
        <v>303</v>
      </c>
      <c r="GK8082" s="77">
        <v>5534.8914862001448</v>
      </c>
      <c r="GL8082" s="77">
        <v>376.43</v>
      </c>
      <c r="GM8082" s="77">
        <v>2024</v>
      </c>
      <c r="GN8082" s="77" t="s">
        <v>175</v>
      </c>
      <c r="GO8082" s="77">
        <v>5.3000000000000005E-2</v>
      </c>
      <c r="GP8082" s="77">
        <v>3</v>
      </c>
      <c r="GQ8082" s="77">
        <v>0</v>
      </c>
      <c r="GR8082" s="77" t="s">
        <v>423</v>
      </c>
      <c r="GS8082" s="77">
        <v>0</v>
      </c>
      <c r="GT8082" s="77">
        <v>0</v>
      </c>
      <c r="GU8082" s="77">
        <v>0</v>
      </c>
      <c r="GV8082" s="77">
        <v>0</v>
      </c>
      <c r="GW8082" s="77">
        <v>5.5966209081309407E-2</v>
      </c>
      <c r="GX8082" s="77">
        <v>309.76689415903667</v>
      </c>
      <c r="GY8082" s="77">
        <v>5.5966209081309407E-2</v>
      </c>
      <c r="GZ8082" s="77">
        <v>309.76689415903667</v>
      </c>
    </row>
    <row r="8083" spans="187:208" x14ac:dyDescent="0.25">
      <c r="GE8083" s="77" t="s">
        <v>422</v>
      </c>
      <c r="GF8083" s="77" t="s">
        <v>155</v>
      </c>
      <c r="GG8083" s="77" t="s">
        <v>494</v>
      </c>
      <c r="GH8083" s="77" t="s">
        <v>453</v>
      </c>
      <c r="GI8083" s="77">
        <v>2025</v>
      </c>
      <c r="GJ8083" s="77" t="s">
        <v>305</v>
      </c>
      <c r="GK8083" s="77">
        <v>233.2300768079414</v>
      </c>
      <c r="GL8083" s="77">
        <v>376.43</v>
      </c>
      <c r="GM8083" s="77">
        <v>2025</v>
      </c>
      <c r="GN8083" s="77" t="s">
        <v>175</v>
      </c>
      <c r="GO8083" s="77">
        <v>0.13250000000000001</v>
      </c>
      <c r="GP8083" s="77">
        <v>3</v>
      </c>
      <c r="GQ8083" s="77">
        <v>0</v>
      </c>
      <c r="GR8083" s="77" t="s">
        <v>423</v>
      </c>
      <c r="GS8083" s="77">
        <v>0</v>
      </c>
      <c r="GT8083" s="77">
        <v>0</v>
      </c>
      <c r="GU8083" s="77">
        <v>0</v>
      </c>
      <c r="GV8083" s="77">
        <v>0</v>
      </c>
      <c r="GW8083" s="77">
        <v>0</v>
      </c>
      <c r="GX8083" s="77">
        <v>0</v>
      </c>
      <c r="GY8083" s="77">
        <v>0.1527377521613833</v>
      </c>
      <c r="GZ8083" s="77">
        <v>35.623037668071746</v>
      </c>
    </row>
    <row r="8084" spans="187:208" x14ac:dyDescent="0.25">
      <c r="GE8084" s="77" t="s">
        <v>425</v>
      </c>
      <c r="GF8084" s="77" t="s">
        <v>155</v>
      </c>
      <c r="GG8084" s="77" t="s">
        <v>494</v>
      </c>
      <c r="GH8084" s="77" t="s">
        <v>453</v>
      </c>
      <c r="GI8084" s="77">
        <v>2025</v>
      </c>
      <c r="GJ8084" s="77" t="s">
        <v>301</v>
      </c>
      <c r="GK8084" s="77">
        <v>8896.5159934286785</v>
      </c>
      <c r="GL8084" s="77">
        <v>376.43</v>
      </c>
      <c r="GM8084" s="77">
        <v>2025</v>
      </c>
      <c r="GN8084" s="77" t="s">
        <v>175</v>
      </c>
      <c r="GO8084" s="77">
        <v>5.3000000000000005E-2</v>
      </c>
      <c r="GP8084" s="77">
        <v>3</v>
      </c>
      <c r="GQ8084" s="77">
        <v>0</v>
      </c>
      <c r="GR8084" s="77" t="s">
        <v>423</v>
      </c>
      <c r="GS8084" s="77">
        <v>0</v>
      </c>
      <c r="GT8084" s="77">
        <v>0</v>
      </c>
      <c r="GU8084" s="77">
        <v>0</v>
      </c>
      <c r="GV8084" s="77">
        <v>0</v>
      </c>
      <c r="GW8084" s="77">
        <v>0</v>
      </c>
      <c r="GX8084" s="77">
        <v>0</v>
      </c>
      <c r="GY8084" s="77">
        <v>5.5966209081309407E-2</v>
      </c>
      <c r="GZ8084" s="77">
        <v>497.90427418344251</v>
      </c>
    </row>
    <row r="8085" spans="187:208" x14ac:dyDescent="0.25">
      <c r="GE8085" s="77" t="s">
        <v>427</v>
      </c>
      <c r="GF8085" s="77" t="s">
        <v>155</v>
      </c>
      <c r="GG8085" s="77" t="s">
        <v>494</v>
      </c>
      <c r="GH8085" s="77" t="s">
        <v>453</v>
      </c>
      <c r="GI8085" s="77">
        <v>2025</v>
      </c>
      <c r="GJ8085" s="77" t="s">
        <v>303</v>
      </c>
      <c r="GK8085" s="77">
        <v>5534.8914862001448</v>
      </c>
      <c r="GL8085" s="77">
        <v>376.43</v>
      </c>
      <c r="GM8085" s="77">
        <v>2025</v>
      </c>
      <c r="GN8085" s="77" t="s">
        <v>175</v>
      </c>
      <c r="GO8085" s="77">
        <v>5.3000000000000005E-2</v>
      </c>
      <c r="GP8085" s="77">
        <v>3</v>
      </c>
      <c r="GQ8085" s="77">
        <v>0</v>
      </c>
      <c r="GR8085" s="77" t="s">
        <v>423</v>
      </c>
      <c r="GS8085" s="77">
        <v>0</v>
      </c>
      <c r="GT8085" s="77">
        <v>0</v>
      </c>
      <c r="GU8085" s="77">
        <v>0</v>
      </c>
      <c r="GV8085" s="77">
        <v>0</v>
      </c>
      <c r="GW8085" s="77">
        <v>0</v>
      </c>
      <c r="GX8085" s="77">
        <v>0</v>
      </c>
      <c r="GY8085" s="77">
        <v>5.5966209081309407E-2</v>
      </c>
      <c r="GZ8085" s="77">
        <v>309.76689415903667</v>
      </c>
    </row>
    <row r="8086" spans="187:208" x14ac:dyDescent="0.25">
      <c r="GE8086" s="77" t="s">
        <v>422</v>
      </c>
      <c r="GF8086" s="77" t="s">
        <v>155</v>
      </c>
      <c r="GG8086" s="77" t="s">
        <v>494</v>
      </c>
      <c r="GH8086" s="77" t="s">
        <v>460</v>
      </c>
      <c r="GI8086" s="77">
        <v>2021</v>
      </c>
      <c r="GJ8086" s="77" t="s">
        <v>305</v>
      </c>
      <c r="GK8086" s="77">
        <v>222.22942162785739</v>
      </c>
      <c r="GL8086" s="77">
        <v>376.43</v>
      </c>
      <c r="GM8086" s="77">
        <v>2021</v>
      </c>
      <c r="GN8086" s="77" t="s">
        <v>175</v>
      </c>
      <c r="GO8086" s="77">
        <v>0.13250000000000001</v>
      </c>
      <c r="GP8086" s="77">
        <v>3</v>
      </c>
      <c r="GQ8086" s="77">
        <v>0</v>
      </c>
      <c r="GR8086" s="77" t="s">
        <v>423</v>
      </c>
      <c r="GS8086" s="77">
        <v>0.1527377521613833</v>
      </c>
      <c r="GT8086" s="77">
        <v>33.942822323563234</v>
      </c>
      <c r="GU8086" s="77">
        <v>0.1527377521613833</v>
      </c>
      <c r="GV8086" s="77">
        <v>33.942822323563234</v>
      </c>
      <c r="GW8086" s="77">
        <v>0</v>
      </c>
      <c r="GX8086" s="77">
        <v>0</v>
      </c>
      <c r="GY8086" s="77">
        <v>0</v>
      </c>
      <c r="GZ8086" s="77">
        <v>0</v>
      </c>
    </row>
    <row r="8087" spans="187:208" x14ac:dyDescent="0.25">
      <c r="GE8087" s="77" t="s">
        <v>425</v>
      </c>
      <c r="GF8087" s="77" t="s">
        <v>155</v>
      </c>
      <c r="GG8087" s="77" t="s">
        <v>494</v>
      </c>
      <c r="GH8087" s="77" t="s">
        <v>460</v>
      </c>
      <c r="GI8087" s="77">
        <v>2021</v>
      </c>
      <c r="GJ8087" s="77" t="s">
        <v>301</v>
      </c>
      <c r="GK8087" s="77">
        <v>8585.7228092489804</v>
      </c>
      <c r="GL8087" s="77">
        <v>376.43</v>
      </c>
      <c r="GM8087" s="77">
        <v>2021</v>
      </c>
      <c r="GN8087" s="77" t="s">
        <v>175</v>
      </c>
      <c r="GO8087" s="77">
        <v>5.3000000000000005E-2</v>
      </c>
      <c r="GP8087" s="77">
        <v>3</v>
      </c>
      <c r="GQ8087" s="77">
        <v>0</v>
      </c>
      <c r="GR8087" s="77" t="s">
        <v>423</v>
      </c>
      <c r="GS8087" s="77">
        <v>5.5966209081309407E-2</v>
      </c>
      <c r="GT8087" s="77">
        <v>480.51035785659559</v>
      </c>
      <c r="GU8087" s="77">
        <v>5.5966209081309407E-2</v>
      </c>
      <c r="GV8087" s="77">
        <v>480.51035785659559</v>
      </c>
      <c r="GW8087" s="77">
        <v>0</v>
      </c>
      <c r="GX8087" s="77">
        <v>0</v>
      </c>
      <c r="GY8087" s="77">
        <v>0</v>
      </c>
      <c r="GZ8087" s="77">
        <v>0</v>
      </c>
    </row>
    <row r="8088" spans="187:208" x14ac:dyDescent="0.25">
      <c r="GE8088" s="77" t="s">
        <v>422</v>
      </c>
      <c r="GF8088" s="77" t="s">
        <v>155</v>
      </c>
      <c r="GG8088" s="77" t="s">
        <v>494</v>
      </c>
      <c r="GH8088" s="77" t="s">
        <v>460</v>
      </c>
      <c r="GI8088" s="77">
        <v>2022</v>
      </c>
      <c r="GJ8088" s="77" t="s">
        <v>305</v>
      </c>
      <c r="GK8088" s="77">
        <v>222.22942162785739</v>
      </c>
      <c r="GL8088" s="77">
        <v>376.43</v>
      </c>
      <c r="GM8088" s="77">
        <v>2022</v>
      </c>
      <c r="GN8088" s="77" t="s">
        <v>175</v>
      </c>
      <c r="GO8088" s="77">
        <v>0.13250000000000001</v>
      </c>
      <c r="GP8088" s="77">
        <v>3</v>
      </c>
      <c r="GQ8088" s="77">
        <v>0</v>
      </c>
      <c r="GR8088" s="77" t="s">
        <v>423</v>
      </c>
      <c r="GS8088" s="77">
        <v>0.1527377521613833</v>
      </c>
      <c r="GT8088" s="77">
        <v>33.942822323563234</v>
      </c>
      <c r="GU8088" s="77">
        <v>0.1527377521613833</v>
      </c>
      <c r="GV8088" s="77">
        <v>33.942822323563234</v>
      </c>
      <c r="GW8088" s="77">
        <v>0.1527377521613833</v>
      </c>
      <c r="GX8088" s="77">
        <v>33.942822323563234</v>
      </c>
      <c r="GY8088" s="77">
        <v>0</v>
      </c>
      <c r="GZ8088" s="77">
        <v>0</v>
      </c>
    </row>
    <row r="8089" spans="187:208" x14ac:dyDescent="0.25">
      <c r="GE8089" s="77" t="s">
        <v>425</v>
      </c>
      <c r="GF8089" s="77" t="s">
        <v>155</v>
      </c>
      <c r="GG8089" s="77" t="s">
        <v>494</v>
      </c>
      <c r="GH8089" s="77" t="s">
        <v>460</v>
      </c>
      <c r="GI8089" s="77">
        <v>2022</v>
      </c>
      <c r="GJ8089" s="77" t="s">
        <v>301</v>
      </c>
      <c r="GK8089" s="77">
        <v>8585.7228092489804</v>
      </c>
      <c r="GL8089" s="77">
        <v>376.43</v>
      </c>
      <c r="GM8089" s="77">
        <v>2022</v>
      </c>
      <c r="GN8089" s="77" t="s">
        <v>175</v>
      </c>
      <c r="GO8089" s="77">
        <v>5.3000000000000005E-2</v>
      </c>
      <c r="GP8089" s="77">
        <v>3</v>
      </c>
      <c r="GQ8089" s="77">
        <v>0</v>
      </c>
      <c r="GR8089" s="77" t="s">
        <v>423</v>
      </c>
      <c r="GS8089" s="77">
        <v>5.5966209081309407E-2</v>
      </c>
      <c r="GT8089" s="77">
        <v>480.51035785659559</v>
      </c>
      <c r="GU8089" s="77">
        <v>5.5966209081309407E-2</v>
      </c>
      <c r="GV8089" s="77">
        <v>480.51035785659559</v>
      </c>
      <c r="GW8089" s="77">
        <v>5.5966209081309407E-2</v>
      </c>
      <c r="GX8089" s="77">
        <v>480.51035785659559</v>
      </c>
      <c r="GY8089" s="77">
        <v>0</v>
      </c>
      <c r="GZ8089" s="77">
        <v>0</v>
      </c>
    </row>
    <row r="8090" spans="187:208" x14ac:dyDescent="0.25">
      <c r="GE8090" s="77" t="s">
        <v>422</v>
      </c>
      <c r="GF8090" s="77" t="s">
        <v>155</v>
      </c>
      <c r="GG8090" s="77" t="s">
        <v>494</v>
      </c>
      <c r="GH8090" s="77" t="s">
        <v>460</v>
      </c>
      <c r="GI8090" s="77">
        <v>2023</v>
      </c>
      <c r="GJ8090" s="77" t="s">
        <v>305</v>
      </c>
      <c r="GK8090" s="77">
        <v>233.23007680796729</v>
      </c>
      <c r="GL8090" s="77">
        <v>376.43</v>
      </c>
      <c r="GM8090" s="77">
        <v>2023</v>
      </c>
      <c r="GN8090" s="77" t="s">
        <v>175</v>
      </c>
      <c r="GO8090" s="77">
        <v>0.13250000000000001</v>
      </c>
      <c r="GP8090" s="77">
        <v>3</v>
      </c>
      <c r="GQ8090" s="77">
        <v>0</v>
      </c>
      <c r="GR8090" s="77" t="s">
        <v>423</v>
      </c>
      <c r="GS8090" s="77">
        <v>0</v>
      </c>
      <c r="GT8090" s="77">
        <v>0</v>
      </c>
      <c r="GU8090" s="77">
        <v>0.1527377521613833</v>
      </c>
      <c r="GV8090" s="77">
        <v>35.623037668075696</v>
      </c>
      <c r="GW8090" s="77">
        <v>0.1527377521613833</v>
      </c>
      <c r="GX8090" s="77">
        <v>35.623037668075696</v>
      </c>
      <c r="GY8090" s="77">
        <v>0.1527377521613833</v>
      </c>
      <c r="GZ8090" s="77">
        <v>35.623037668075696</v>
      </c>
    </row>
    <row r="8091" spans="187:208" x14ac:dyDescent="0.25">
      <c r="GE8091" s="77" t="s">
        <v>425</v>
      </c>
      <c r="GF8091" s="77" t="s">
        <v>155</v>
      </c>
      <c r="GG8091" s="77" t="s">
        <v>494</v>
      </c>
      <c r="GH8091" s="77" t="s">
        <v>460</v>
      </c>
      <c r="GI8091" s="77">
        <v>2023</v>
      </c>
      <c r="GJ8091" s="77" t="s">
        <v>301</v>
      </c>
      <c r="GK8091" s="77">
        <v>8896.515993429668</v>
      </c>
      <c r="GL8091" s="77">
        <v>376.43</v>
      </c>
      <c r="GM8091" s="77">
        <v>2023</v>
      </c>
      <c r="GN8091" s="77" t="s">
        <v>175</v>
      </c>
      <c r="GO8091" s="77">
        <v>5.3000000000000005E-2</v>
      </c>
      <c r="GP8091" s="77">
        <v>3</v>
      </c>
      <c r="GQ8091" s="77">
        <v>0</v>
      </c>
      <c r="GR8091" s="77" t="s">
        <v>423</v>
      </c>
      <c r="GS8091" s="77">
        <v>0</v>
      </c>
      <c r="GT8091" s="77">
        <v>0</v>
      </c>
      <c r="GU8091" s="77">
        <v>5.5966209081309407E-2</v>
      </c>
      <c r="GV8091" s="77">
        <v>497.90427418349788</v>
      </c>
      <c r="GW8091" s="77">
        <v>5.5966209081309407E-2</v>
      </c>
      <c r="GX8091" s="77">
        <v>497.90427418349788</v>
      </c>
      <c r="GY8091" s="77">
        <v>5.5966209081309407E-2</v>
      </c>
      <c r="GZ8091" s="77">
        <v>497.90427418349788</v>
      </c>
    </row>
    <row r="8092" spans="187:208" x14ac:dyDescent="0.25">
      <c r="GE8092" s="77" t="s">
        <v>422</v>
      </c>
      <c r="GF8092" s="77" t="s">
        <v>155</v>
      </c>
      <c r="GG8092" s="77" t="s">
        <v>494</v>
      </c>
      <c r="GH8092" s="77" t="s">
        <v>460</v>
      </c>
      <c r="GI8092" s="77">
        <v>2024</v>
      </c>
      <c r="GJ8092" s="77" t="s">
        <v>305</v>
      </c>
      <c r="GK8092" s="77">
        <v>233.23007680796729</v>
      </c>
      <c r="GL8092" s="77">
        <v>376.43</v>
      </c>
      <c r="GM8092" s="77">
        <v>2024</v>
      </c>
      <c r="GN8092" s="77" t="s">
        <v>175</v>
      </c>
      <c r="GO8092" s="77">
        <v>0.13250000000000001</v>
      </c>
      <c r="GP8092" s="77">
        <v>3</v>
      </c>
      <c r="GQ8092" s="77">
        <v>0</v>
      </c>
      <c r="GR8092" s="77" t="s">
        <v>423</v>
      </c>
      <c r="GS8092" s="77">
        <v>0</v>
      </c>
      <c r="GT8092" s="77">
        <v>0</v>
      </c>
      <c r="GU8092" s="77">
        <v>0</v>
      </c>
      <c r="GV8092" s="77">
        <v>0</v>
      </c>
      <c r="GW8092" s="77">
        <v>0.1527377521613833</v>
      </c>
      <c r="GX8092" s="77">
        <v>35.623037668075696</v>
      </c>
      <c r="GY8092" s="77">
        <v>0.1527377521613833</v>
      </c>
      <c r="GZ8092" s="77">
        <v>35.623037668075696</v>
      </c>
    </row>
    <row r="8093" spans="187:208" x14ac:dyDescent="0.25">
      <c r="GE8093" s="77" t="s">
        <v>425</v>
      </c>
      <c r="GF8093" s="77" t="s">
        <v>155</v>
      </c>
      <c r="GG8093" s="77" t="s">
        <v>494</v>
      </c>
      <c r="GH8093" s="77" t="s">
        <v>460</v>
      </c>
      <c r="GI8093" s="77">
        <v>2024</v>
      </c>
      <c r="GJ8093" s="77" t="s">
        <v>301</v>
      </c>
      <c r="GK8093" s="77">
        <v>8896.515993429668</v>
      </c>
      <c r="GL8093" s="77">
        <v>376.43</v>
      </c>
      <c r="GM8093" s="77">
        <v>2024</v>
      </c>
      <c r="GN8093" s="77" t="s">
        <v>175</v>
      </c>
      <c r="GO8093" s="77">
        <v>5.3000000000000005E-2</v>
      </c>
      <c r="GP8093" s="77">
        <v>3</v>
      </c>
      <c r="GQ8093" s="77">
        <v>0</v>
      </c>
      <c r="GR8093" s="77" t="s">
        <v>423</v>
      </c>
      <c r="GS8093" s="77">
        <v>0</v>
      </c>
      <c r="GT8093" s="77">
        <v>0</v>
      </c>
      <c r="GU8093" s="77">
        <v>0</v>
      </c>
      <c r="GV8093" s="77">
        <v>0</v>
      </c>
      <c r="GW8093" s="77">
        <v>5.5966209081309407E-2</v>
      </c>
      <c r="GX8093" s="77">
        <v>497.90427418349788</v>
      </c>
      <c r="GY8093" s="77">
        <v>5.5966209081309407E-2</v>
      </c>
      <c r="GZ8093" s="77">
        <v>497.90427418349788</v>
      </c>
    </row>
    <row r="8094" spans="187:208" x14ac:dyDescent="0.25">
      <c r="GE8094" s="77" t="s">
        <v>422</v>
      </c>
      <c r="GF8094" s="77" t="s">
        <v>155</v>
      </c>
      <c r="GG8094" s="77" t="s">
        <v>494</v>
      </c>
      <c r="GH8094" s="77" t="s">
        <v>460</v>
      </c>
      <c r="GI8094" s="77">
        <v>2025</v>
      </c>
      <c r="GJ8094" s="77" t="s">
        <v>305</v>
      </c>
      <c r="GK8094" s="77">
        <v>233.23007680796729</v>
      </c>
      <c r="GL8094" s="77">
        <v>376.43</v>
      </c>
      <c r="GM8094" s="77">
        <v>2025</v>
      </c>
      <c r="GN8094" s="77" t="s">
        <v>175</v>
      </c>
      <c r="GO8094" s="77">
        <v>0.13250000000000001</v>
      </c>
      <c r="GP8094" s="77">
        <v>3</v>
      </c>
      <c r="GQ8094" s="77">
        <v>0</v>
      </c>
      <c r="GR8094" s="77" t="s">
        <v>423</v>
      </c>
      <c r="GS8094" s="77">
        <v>0</v>
      </c>
      <c r="GT8094" s="77">
        <v>0</v>
      </c>
      <c r="GU8094" s="77">
        <v>0</v>
      </c>
      <c r="GV8094" s="77">
        <v>0</v>
      </c>
      <c r="GW8094" s="77">
        <v>0</v>
      </c>
      <c r="GX8094" s="77">
        <v>0</v>
      </c>
      <c r="GY8094" s="77">
        <v>0.1527377521613833</v>
      </c>
      <c r="GZ8094" s="77">
        <v>35.623037668075696</v>
      </c>
    </row>
    <row r="8095" spans="187:208" x14ac:dyDescent="0.25">
      <c r="GE8095" s="77" t="s">
        <v>425</v>
      </c>
      <c r="GF8095" s="77" t="s">
        <v>155</v>
      </c>
      <c r="GG8095" s="77" t="s">
        <v>494</v>
      </c>
      <c r="GH8095" s="77" t="s">
        <v>460</v>
      </c>
      <c r="GI8095" s="77">
        <v>2025</v>
      </c>
      <c r="GJ8095" s="77" t="s">
        <v>301</v>
      </c>
      <c r="GK8095" s="77">
        <v>8896.515993429668</v>
      </c>
      <c r="GL8095" s="77">
        <v>376.43</v>
      </c>
      <c r="GM8095" s="77">
        <v>2025</v>
      </c>
      <c r="GN8095" s="77" t="s">
        <v>175</v>
      </c>
      <c r="GO8095" s="77">
        <v>5.3000000000000005E-2</v>
      </c>
      <c r="GP8095" s="77">
        <v>3</v>
      </c>
      <c r="GQ8095" s="77">
        <v>0</v>
      </c>
      <c r="GR8095" s="77" t="s">
        <v>423</v>
      </c>
      <c r="GS8095" s="77">
        <v>0</v>
      </c>
      <c r="GT8095" s="77">
        <v>0</v>
      </c>
      <c r="GU8095" s="77">
        <v>0</v>
      </c>
      <c r="GV8095" s="77">
        <v>0</v>
      </c>
      <c r="GW8095" s="77">
        <v>0</v>
      </c>
      <c r="GX8095" s="77">
        <v>0</v>
      </c>
      <c r="GY8095" s="77">
        <v>5.5966209081309407E-2</v>
      </c>
      <c r="GZ8095" s="77">
        <v>497.90427418349788</v>
      </c>
    </row>
    <row r="8096" spans="187:208" x14ac:dyDescent="0.25">
      <c r="GE8096" s="77" t="s">
        <v>422</v>
      </c>
      <c r="GF8096" s="77" t="s">
        <v>155</v>
      </c>
      <c r="GG8096" s="77" t="s">
        <v>494</v>
      </c>
      <c r="GH8096" s="77" t="s">
        <v>467</v>
      </c>
      <c r="GI8096" s="77">
        <v>2021</v>
      </c>
      <c r="GJ8096" s="77" t="s">
        <v>305</v>
      </c>
      <c r="GK8096" s="77">
        <v>0.69641821681223903</v>
      </c>
      <c r="GL8096" s="77">
        <v>376.43</v>
      </c>
      <c r="GM8096" s="77">
        <v>2021</v>
      </c>
      <c r="GN8096" s="77" t="s">
        <v>175</v>
      </c>
      <c r="GO8096" s="77">
        <v>0.13250000000000001</v>
      </c>
      <c r="GP8096" s="77">
        <v>3</v>
      </c>
      <c r="GQ8096" s="77">
        <v>0</v>
      </c>
      <c r="GR8096" s="77" t="s">
        <v>423</v>
      </c>
      <c r="GS8096" s="77">
        <v>0.1527377521613833</v>
      </c>
      <c r="GT8096" s="77">
        <v>0.10636935300014026</v>
      </c>
      <c r="GU8096" s="77">
        <v>0.1527377521613833</v>
      </c>
      <c r="GV8096" s="77">
        <v>0.10636935300014026</v>
      </c>
      <c r="GW8096" s="77">
        <v>0</v>
      </c>
      <c r="GX8096" s="77">
        <v>0</v>
      </c>
      <c r="GY8096" s="77">
        <v>0</v>
      </c>
      <c r="GZ8096" s="77">
        <v>0</v>
      </c>
    </row>
    <row r="8097" spans="187:208" x14ac:dyDescent="0.25">
      <c r="GE8097" s="77" t="s">
        <v>425</v>
      </c>
      <c r="GF8097" s="77" t="s">
        <v>155</v>
      </c>
      <c r="GG8097" s="77" t="s">
        <v>494</v>
      </c>
      <c r="GH8097" s="77" t="s">
        <v>467</v>
      </c>
      <c r="GI8097" s="77">
        <v>2021</v>
      </c>
      <c r="GJ8097" s="77" t="s">
        <v>301</v>
      </c>
      <c r="GK8097" s="77">
        <v>2.9419641522810429</v>
      </c>
      <c r="GL8097" s="77">
        <v>376.43</v>
      </c>
      <c r="GM8097" s="77">
        <v>2021</v>
      </c>
      <c r="GN8097" s="77" t="s">
        <v>175</v>
      </c>
      <c r="GO8097" s="77">
        <v>5.3000000000000005E-2</v>
      </c>
      <c r="GP8097" s="77">
        <v>3</v>
      </c>
      <c r="GQ8097" s="77">
        <v>0</v>
      </c>
      <c r="GR8097" s="77" t="s">
        <v>423</v>
      </c>
      <c r="GS8097" s="77">
        <v>5.5966209081309407E-2</v>
      </c>
      <c r="GT8097" s="77">
        <v>0.16465058085627804</v>
      </c>
      <c r="GU8097" s="77">
        <v>5.5966209081309407E-2</v>
      </c>
      <c r="GV8097" s="77">
        <v>0.16465058085627804</v>
      </c>
      <c r="GW8097" s="77">
        <v>0</v>
      </c>
      <c r="GX8097" s="77">
        <v>0</v>
      </c>
      <c r="GY8097" s="77">
        <v>0</v>
      </c>
      <c r="GZ8097" s="77">
        <v>0</v>
      </c>
    </row>
    <row r="8098" spans="187:208" x14ac:dyDescent="0.25">
      <c r="GE8098" s="77" t="s">
        <v>427</v>
      </c>
      <c r="GF8098" s="77" t="s">
        <v>155</v>
      </c>
      <c r="GG8098" s="77" t="s">
        <v>494</v>
      </c>
      <c r="GH8098" s="77" t="s">
        <v>467</v>
      </c>
      <c r="GI8098" s="77">
        <v>2021</v>
      </c>
      <c r="GJ8098" s="77" t="s">
        <v>303</v>
      </c>
      <c r="GK8098" s="77">
        <v>1.6021759622082941</v>
      </c>
      <c r="GL8098" s="77">
        <v>376.43</v>
      </c>
      <c r="GM8098" s="77">
        <v>2021</v>
      </c>
      <c r="GN8098" s="77" t="s">
        <v>175</v>
      </c>
      <c r="GO8098" s="77">
        <v>5.3000000000000005E-2</v>
      </c>
      <c r="GP8098" s="77">
        <v>3</v>
      </c>
      <c r="GQ8098" s="77">
        <v>0</v>
      </c>
      <c r="GR8098" s="77" t="s">
        <v>423</v>
      </c>
      <c r="GS8098" s="77">
        <v>5.5966209081309407E-2</v>
      </c>
      <c r="GT8098" s="77">
        <v>8.9667714885997465E-2</v>
      </c>
      <c r="GU8098" s="77">
        <v>5.5966209081309407E-2</v>
      </c>
      <c r="GV8098" s="77">
        <v>8.9667714885997465E-2</v>
      </c>
      <c r="GW8098" s="77">
        <v>0</v>
      </c>
      <c r="GX8098" s="77">
        <v>0</v>
      </c>
      <c r="GY8098" s="77">
        <v>0</v>
      </c>
      <c r="GZ8098" s="77">
        <v>0</v>
      </c>
    </row>
    <row r="8099" spans="187:208" x14ac:dyDescent="0.25">
      <c r="GE8099" s="77" t="s">
        <v>422</v>
      </c>
      <c r="GF8099" s="77" t="s">
        <v>155</v>
      </c>
      <c r="GG8099" s="77" t="s">
        <v>494</v>
      </c>
      <c r="GH8099" s="77" t="s">
        <v>467</v>
      </c>
      <c r="GI8099" s="77">
        <v>2022</v>
      </c>
      <c r="GJ8099" s="77" t="s">
        <v>305</v>
      </c>
      <c r="GK8099" s="77">
        <v>0.69641821681223903</v>
      </c>
      <c r="GL8099" s="77">
        <v>376.43</v>
      </c>
      <c r="GM8099" s="77">
        <v>2022</v>
      </c>
      <c r="GN8099" s="77" t="s">
        <v>175</v>
      </c>
      <c r="GO8099" s="77">
        <v>0.13250000000000001</v>
      </c>
      <c r="GP8099" s="77">
        <v>3</v>
      </c>
      <c r="GQ8099" s="77">
        <v>0</v>
      </c>
      <c r="GR8099" s="77" t="s">
        <v>423</v>
      </c>
      <c r="GS8099" s="77">
        <v>0.1527377521613833</v>
      </c>
      <c r="GT8099" s="77">
        <v>0.10636935300014026</v>
      </c>
      <c r="GU8099" s="77">
        <v>0.1527377521613833</v>
      </c>
      <c r="GV8099" s="77">
        <v>0.10636935300014026</v>
      </c>
      <c r="GW8099" s="77">
        <v>0.1527377521613833</v>
      </c>
      <c r="GX8099" s="77">
        <v>0.10636935300014026</v>
      </c>
      <c r="GY8099" s="77">
        <v>0</v>
      </c>
      <c r="GZ8099" s="77">
        <v>0</v>
      </c>
    </row>
    <row r="8100" spans="187:208" x14ac:dyDescent="0.25">
      <c r="GE8100" s="77" t="s">
        <v>425</v>
      </c>
      <c r="GF8100" s="77" t="s">
        <v>155</v>
      </c>
      <c r="GG8100" s="77" t="s">
        <v>494</v>
      </c>
      <c r="GH8100" s="77" t="s">
        <v>467</v>
      </c>
      <c r="GI8100" s="77">
        <v>2022</v>
      </c>
      <c r="GJ8100" s="77" t="s">
        <v>301</v>
      </c>
      <c r="GK8100" s="77">
        <v>2.9419641522810429</v>
      </c>
      <c r="GL8100" s="77">
        <v>376.43</v>
      </c>
      <c r="GM8100" s="77">
        <v>2022</v>
      </c>
      <c r="GN8100" s="77" t="s">
        <v>175</v>
      </c>
      <c r="GO8100" s="77">
        <v>5.3000000000000005E-2</v>
      </c>
      <c r="GP8100" s="77">
        <v>3</v>
      </c>
      <c r="GQ8100" s="77">
        <v>0</v>
      </c>
      <c r="GR8100" s="77" t="s">
        <v>423</v>
      </c>
      <c r="GS8100" s="77">
        <v>5.5966209081309407E-2</v>
      </c>
      <c r="GT8100" s="77">
        <v>0.16465058085627804</v>
      </c>
      <c r="GU8100" s="77">
        <v>5.5966209081309407E-2</v>
      </c>
      <c r="GV8100" s="77">
        <v>0.16465058085627804</v>
      </c>
      <c r="GW8100" s="77">
        <v>5.5966209081309407E-2</v>
      </c>
      <c r="GX8100" s="77">
        <v>0.16465058085627804</v>
      </c>
      <c r="GY8100" s="77">
        <v>0</v>
      </c>
      <c r="GZ8100" s="77">
        <v>0</v>
      </c>
    </row>
    <row r="8101" spans="187:208" x14ac:dyDescent="0.25">
      <c r="GE8101" s="77" t="s">
        <v>427</v>
      </c>
      <c r="GF8101" s="77" t="s">
        <v>155</v>
      </c>
      <c r="GG8101" s="77" t="s">
        <v>494</v>
      </c>
      <c r="GH8101" s="77" t="s">
        <v>467</v>
      </c>
      <c r="GI8101" s="77">
        <v>2022</v>
      </c>
      <c r="GJ8101" s="77" t="s">
        <v>303</v>
      </c>
      <c r="GK8101" s="77">
        <v>1.6021759622082941</v>
      </c>
      <c r="GL8101" s="77">
        <v>376.43</v>
      </c>
      <c r="GM8101" s="77">
        <v>2022</v>
      </c>
      <c r="GN8101" s="77" t="s">
        <v>175</v>
      </c>
      <c r="GO8101" s="77">
        <v>5.3000000000000005E-2</v>
      </c>
      <c r="GP8101" s="77">
        <v>3</v>
      </c>
      <c r="GQ8101" s="77">
        <v>0</v>
      </c>
      <c r="GR8101" s="77" t="s">
        <v>423</v>
      </c>
      <c r="GS8101" s="77">
        <v>5.5966209081309407E-2</v>
      </c>
      <c r="GT8101" s="77">
        <v>8.9667714885997465E-2</v>
      </c>
      <c r="GU8101" s="77">
        <v>5.5966209081309407E-2</v>
      </c>
      <c r="GV8101" s="77">
        <v>8.9667714885997465E-2</v>
      </c>
      <c r="GW8101" s="77">
        <v>5.5966209081309407E-2</v>
      </c>
      <c r="GX8101" s="77">
        <v>8.9667714885997465E-2</v>
      </c>
      <c r="GY8101" s="77">
        <v>0</v>
      </c>
      <c r="GZ8101" s="77">
        <v>0</v>
      </c>
    </row>
    <row r="8102" spans="187:208" x14ac:dyDescent="0.25">
      <c r="GE8102" s="77" t="s">
        <v>422</v>
      </c>
      <c r="GF8102" s="77" t="s">
        <v>155</v>
      </c>
      <c r="GG8102" s="77" t="s">
        <v>494</v>
      </c>
      <c r="GH8102" s="77" t="s">
        <v>467</v>
      </c>
      <c r="GI8102" s="77">
        <v>2023</v>
      </c>
      <c r="GJ8102" s="77" t="s">
        <v>305</v>
      </c>
      <c r="GK8102" s="77">
        <v>0.71896016785821104</v>
      </c>
      <c r="GL8102" s="77">
        <v>376.43</v>
      </c>
      <c r="GM8102" s="77">
        <v>2023</v>
      </c>
      <c r="GN8102" s="77" t="s">
        <v>175</v>
      </c>
      <c r="GO8102" s="77">
        <v>0.13250000000000001</v>
      </c>
      <c r="GP8102" s="77">
        <v>3</v>
      </c>
      <c r="GQ8102" s="77">
        <v>0</v>
      </c>
      <c r="GR8102" s="77" t="s">
        <v>423</v>
      </c>
      <c r="GS8102" s="77">
        <v>0</v>
      </c>
      <c r="GT8102" s="77">
        <v>0</v>
      </c>
      <c r="GU8102" s="77">
        <v>0.1527377521613833</v>
      </c>
      <c r="GV8102" s="77">
        <v>0.10981235993223397</v>
      </c>
      <c r="GW8102" s="77">
        <v>0.1527377521613833</v>
      </c>
      <c r="GX8102" s="77">
        <v>0.10981235993223397</v>
      </c>
      <c r="GY8102" s="77">
        <v>0.1527377521613833</v>
      </c>
      <c r="GZ8102" s="77">
        <v>0.10981235993223397</v>
      </c>
    </row>
    <row r="8103" spans="187:208" x14ac:dyDescent="0.25">
      <c r="GE8103" s="77" t="s">
        <v>425</v>
      </c>
      <c r="GF8103" s="77" t="s">
        <v>155</v>
      </c>
      <c r="GG8103" s="77" t="s">
        <v>494</v>
      </c>
      <c r="GH8103" s="77" t="s">
        <v>467</v>
      </c>
      <c r="GI8103" s="77">
        <v>2023</v>
      </c>
      <c r="GJ8103" s="77" t="s">
        <v>301</v>
      </c>
      <c r="GK8103" s="77">
        <v>3.07149719861513</v>
      </c>
      <c r="GL8103" s="77">
        <v>376.43</v>
      </c>
      <c r="GM8103" s="77">
        <v>2023</v>
      </c>
      <c r="GN8103" s="77" t="s">
        <v>175</v>
      </c>
      <c r="GO8103" s="77">
        <v>5.3000000000000005E-2</v>
      </c>
      <c r="GP8103" s="77">
        <v>3</v>
      </c>
      <c r="GQ8103" s="77">
        <v>0</v>
      </c>
      <c r="GR8103" s="77" t="s">
        <v>423</v>
      </c>
      <c r="GS8103" s="77">
        <v>0</v>
      </c>
      <c r="GT8103" s="77">
        <v>0</v>
      </c>
      <c r="GU8103" s="77">
        <v>5.5966209081309407E-2</v>
      </c>
      <c r="GV8103" s="77">
        <v>0.1719000544103505</v>
      </c>
      <c r="GW8103" s="77">
        <v>5.5966209081309407E-2</v>
      </c>
      <c r="GX8103" s="77">
        <v>0.1719000544103505</v>
      </c>
      <c r="GY8103" s="77">
        <v>5.5966209081309407E-2</v>
      </c>
      <c r="GZ8103" s="77">
        <v>0.1719000544103505</v>
      </c>
    </row>
    <row r="8104" spans="187:208" x14ac:dyDescent="0.25">
      <c r="GE8104" s="77" t="s">
        <v>427</v>
      </c>
      <c r="GF8104" s="77" t="s">
        <v>155</v>
      </c>
      <c r="GG8104" s="77" t="s">
        <v>494</v>
      </c>
      <c r="GH8104" s="77" t="s">
        <v>467</v>
      </c>
      <c r="GI8104" s="77">
        <v>2023</v>
      </c>
      <c r="GJ8104" s="77" t="s">
        <v>303</v>
      </c>
      <c r="GK8104" s="77">
        <v>1.6845772405344639</v>
      </c>
      <c r="GL8104" s="77">
        <v>376.43</v>
      </c>
      <c r="GM8104" s="77">
        <v>2023</v>
      </c>
      <c r="GN8104" s="77" t="s">
        <v>175</v>
      </c>
      <c r="GO8104" s="77">
        <v>5.3000000000000005E-2</v>
      </c>
      <c r="GP8104" s="77">
        <v>3</v>
      </c>
      <c r="GQ8104" s="77">
        <v>0</v>
      </c>
      <c r="GR8104" s="77" t="s">
        <v>423</v>
      </c>
      <c r="GS8104" s="77">
        <v>0</v>
      </c>
      <c r="GT8104" s="77">
        <v>0</v>
      </c>
      <c r="GU8104" s="77">
        <v>5.5966209081309407E-2</v>
      </c>
      <c r="GV8104" s="77">
        <v>9.4279402057367054E-2</v>
      </c>
      <c r="GW8104" s="77">
        <v>5.5966209081309407E-2</v>
      </c>
      <c r="GX8104" s="77">
        <v>9.4279402057367054E-2</v>
      </c>
      <c r="GY8104" s="77">
        <v>5.5966209081309407E-2</v>
      </c>
      <c r="GZ8104" s="77">
        <v>9.4279402057367054E-2</v>
      </c>
    </row>
    <row r="8105" spans="187:208" x14ac:dyDescent="0.25">
      <c r="GE8105" s="77" t="s">
        <v>422</v>
      </c>
      <c r="GF8105" s="77" t="s">
        <v>155</v>
      </c>
      <c r="GG8105" s="77" t="s">
        <v>494</v>
      </c>
      <c r="GH8105" s="77" t="s">
        <v>467</v>
      </c>
      <c r="GI8105" s="77">
        <v>2024</v>
      </c>
      <c r="GJ8105" s="77" t="s">
        <v>305</v>
      </c>
      <c r="GK8105" s="77">
        <v>0.71896016785821104</v>
      </c>
      <c r="GL8105" s="77">
        <v>376.43</v>
      </c>
      <c r="GM8105" s="77">
        <v>2024</v>
      </c>
      <c r="GN8105" s="77" t="s">
        <v>175</v>
      </c>
      <c r="GO8105" s="77">
        <v>0.13250000000000001</v>
      </c>
      <c r="GP8105" s="77">
        <v>3</v>
      </c>
      <c r="GQ8105" s="77">
        <v>0</v>
      </c>
      <c r="GR8105" s="77" t="s">
        <v>423</v>
      </c>
      <c r="GS8105" s="77">
        <v>0</v>
      </c>
      <c r="GT8105" s="77">
        <v>0</v>
      </c>
      <c r="GU8105" s="77">
        <v>0</v>
      </c>
      <c r="GV8105" s="77">
        <v>0</v>
      </c>
      <c r="GW8105" s="77">
        <v>0.1527377521613833</v>
      </c>
      <c r="GX8105" s="77">
        <v>0.10981235993223397</v>
      </c>
      <c r="GY8105" s="77">
        <v>0.1527377521613833</v>
      </c>
      <c r="GZ8105" s="77">
        <v>0.10981235993223397</v>
      </c>
    </row>
    <row r="8106" spans="187:208" x14ac:dyDescent="0.25">
      <c r="GE8106" s="77" t="s">
        <v>425</v>
      </c>
      <c r="GF8106" s="77" t="s">
        <v>155</v>
      </c>
      <c r="GG8106" s="77" t="s">
        <v>494</v>
      </c>
      <c r="GH8106" s="77" t="s">
        <v>467</v>
      </c>
      <c r="GI8106" s="77">
        <v>2024</v>
      </c>
      <c r="GJ8106" s="77" t="s">
        <v>301</v>
      </c>
      <c r="GK8106" s="77">
        <v>3.07149719861513</v>
      </c>
      <c r="GL8106" s="77">
        <v>376.43</v>
      </c>
      <c r="GM8106" s="77">
        <v>2024</v>
      </c>
      <c r="GN8106" s="77" t="s">
        <v>175</v>
      </c>
      <c r="GO8106" s="77">
        <v>5.3000000000000005E-2</v>
      </c>
      <c r="GP8106" s="77">
        <v>3</v>
      </c>
      <c r="GQ8106" s="77">
        <v>0</v>
      </c>
      <c r="GR8106" s="77" t="s">
        <v>423</v>
      </c>
      <c r="GS8106" s="77">
        <v>0</v>
      </c>
      <c r="GT8106" s="77">
        <v>0</v>
      </c>
      <c r="GU8106" s="77">
        <v>0</v>
      </c>
      <c r="GV8106" s="77">
        <v>0</v>
      </c>
      <c r="GW8106" s="77">
        <v>5.5966209081309407E-2</v>
      </c>
      <c r="GX8106" s="77">
        <v>0.1719000544103505</v>
      </c>
      <c r="GY8106" s="77">
        <v>5.5966209081309407E-2</v>
      </c>
      <c r="GZ8106" s="77">
        <v>0.1719000544103505</v>
      </c>
    </row>
    <row r="8107" spans="187:208" x14ac:dyDescent="0.25">
      <c r="GE8107" s="77" t="s">
        <v>427</v>
      </c>
      <c r="GF8107" s="77" t="s">
        <v>155</v>
      </c>
      <c r="GG8107" s="77" t="s">
        <v>494</v>
      </c>
      <c r="GH8107" s="77" t="s">
        <v>467</v>
      </c>
      <c r="GI8107" s="77">
        <v>2024</v>
      </c>
      <c r="GJ8107" s="77" t="s">
        <v>303</v>
      </c>
      <c r="GK8107" s="77">
        <v>1.6845772405344639</v>
      </c>
      <c r="GL8107" s="77">
        <v>376.43</v>
      </c>
      <c r="GM8107" s="77">
        <v>2024</v>
      </c>
      <c r="GN8107" s="77" t="s">
        <v>175</v>
      </c>
      <c r="GO8107" s="77">
        <v>5.3000000000000005E-2</v>
      </c>
      <c r="GP8107" s="77">
        <v>3</v>
      </c>
      <c r="GQ8107" s="77">
        <v>0</v>
      </c>
      <c r="GR8107" s="77" t="s">
        <v>423</v>
      </c>
      <c r="GS8107" s="77">
        <v>0</v>
      </c>
      <c r="GT8107" s="77">
        <v>0</v>
      </c>
      <c r="GU8107" s="77">
        <v>0</v>
      </c>
      <c r="GV8107" s="77">
        <v>0</v>
      </c>
      <c r="GW8107" s="77">
        <v>5.5966209081309407E-2</v>
      </c>
      <c r="GX8107" s="77">
        <v>9.4279402057367054E-2</v>
      </c>
      <c r="GY8107" s="77">
        <v>5.5966209081309407E-2</v>
      </c>
      <c r="GZ8107" s="77">
        <v>9.4279402057367054E-2</v>
      </c>
    </row>
    <row r="8108" spans="187:208" x14ac:dyDescent="0.25">
      <c r="GE8108" s="77" t="s">
        <v>422</v>
      </c>
      <c r="GF8108" s="77" t="s">
        <v>155</v>
      </c>
      <c r="GG8108" s="77" t="s">
        <v>494</v>
      </c>
      <c r="GH8108" s="77" t="s">
        <v>467</v>
      </c>
      <c r="GI8108" s="77">
        <v>2025</v>
      </c>
      <c r="GJ8108" s="77" t="s">
        <v>305</v>
      </c>
      <c r="GK8108" s="77">
        <v>0.71896016785821104</v>
      </c>
      <c r="GL8108" s="77">
        <v>376.43</v>
      </c>
      <c r="GM8108" s="77">
        <v>2025</v>
      </c>
      <c r="GN8108" s="77" t="s">
        <v>175</v>
      </c>
      <c r="GO8108" s="77">
        <v>0.13250000000000001</v>
      </c>
      <c r="GP8108" s="77">
        <v>3</v>
      </c>
      <c r="GQ8108" s="77">
        <v>0</v>
      </c>
      <c r="GR8108" s="77" t="s">
        <v>423</v>
      </c>
      <c r="GS8108" s="77">
        <v>0</v>
      </c>
      <c r="GT8108" s="77">
        <v>0</v>
      </c>
      <c r="GU8108" s="77">
        <v>0</v>
      </c>
      <c r="GV8108" s="77">
        <v>0</v>
      </c>
      <c r="GW8108" s="77">
        <v>0</v>
      </c>
      <c r="GX8108" s="77">
        <v>0</v>
      </c>
      <c r="GY8108" s="77">
        <v>0.1527377521613833</v>
      </c>
      <c r="GZ8108" s="77">
        <v>0.10981235993223397</v>
      </c>
    </row>
    <row r="8109" spans="187:208" x14ac:dyDescent="0.25">
      <c r="GE8109" s="77" t="s">
        <v>425</v>
      </c>
      <c r="GF8109" s="77" t="s">
        <v>155</v>
      </c>
      <c r="GG8109" s="77" t="s">
        <v>494</v>
      </c>
      <c r="GH8109" s="77" t="s">
        <v>467</v>
      </c>
      <c r="GI8109" s="77">
        <v>2025</v>
      </c>
      <c r="GJ8109" s="77" t="s">
        <v>301</v>
      </c>
      <c r="GK8109" s="77">
        <v>3.07149719861513</v>
      </c>
      <c r="GL8109" s="77">
        <v>376.43</v>
      </c>
      <c r="GM8109" s="77">
        <v>2025</v>
      </c>
      <c r="GN8109" s="77" t="s">
        <v>175</v>
      </c>
      <c r="GO8109" s="77">
        <v>5.3000000000000005E-2</v>
      </c>
      <c r="GP8109" s="77">
        <v>3</v>
      </c>
      <c r="GQ8109" s="77">
        <v>0</v>
      </c>
      <c r="GR8109" s="77" t="s">
        <v>423</v>
      </c>
      <c r="GS8109" s="77">
        <v>0</v>
      </c>
      <c r="GT8109" s="77">
        <v>0</v>
      </c>
      <c r="GU8109" s="77">
        <v>0</v>
      </c>
      <c r="GV8109" s="77">
        <v>0</v>
      </c>
      <c r="GW8109" s="77">
        <v>0</v>
      </c>
      <c r="GX8109" s="77">
        <v>0</v>
      </c>
      <c r="GY8109" s="77">
        <v>5.5966209081309407E-2</v>
      </c>
      <c r="GZ8109" s="77">
        <v>0.1719000544103505</v>
      </c>
    </row>
    <row r="8110" spans="187:208" x14ac:dyDescent="0.25">
      <c r="GE8110" s="77" t="s">
        <v>427</v>
      </c>
      <c r="GF8110" s="77" t="s">
        <v>155</v>
      </c>
      <c r="GG8110" s="77" t="s">
        <v>494</v>
      </c>
      <c r="GH8110" s="77" t="s">
        <v>467</v>
      </c>
      <c r="GI8110" s="77">
        <v>2025</v>
      </c>
      <c r="GJ8110" s="77" t="s">
        <v>303</v>
      </c>
      <c r="GK8110" s="77">
        <v>1.6845772405344639</v>
      </c>
      <c r="GL8110" s="77">
        <v>376.43</v>
      </c>
      <c r="GM8110" s="77">
        <v>2025</v>
      </c>
      <c r="GN8110" s="77" t="s">
        <v>175</v>
      </c>
      <c r="GO8110" s="77">
        <v>5.3000000000000005E-2</v>
      </c>
      <c r="GP8110" s="77">
        <v>3</v>
      </c>
      <c r="GQ8110" s="77">
        <v>0</v>
      </c>
      <c r="GR8110" s="77" t="s">
        <v>423</v>
      </c>
      <c r="GS8110" s="77">
        <v>0</v>
      </c>
      <c r="GT8110" s="77">
        <v>0</v>
      </c>
      <c r="GU8110" s="77">
        <v>0</v>
      </c>
      <c r="GV8110" s="77">
        <v>0</v>
      </c>
      <c r="GW8110" s="77">
        <v>0</v>
      </c>
      <c r="GX8110" s="77">
        <v>0</v>
      </c>
      <c r="GY8110" s="77">
        <v>5.5966209081309407E-2</v>
      </c>
      <c r="GZ8110" s="77">
        <v>9.4279402057367054E-2</v>
      </c>
    </row>
    <row r="8111" spans="187:208" x14ac:dyDescent="0.25">
      <c r="GE8111" s="77" t="s">
        <v>422</v>
      </c>
      <c r="GF8111" s="77" t="s">
        <v>155</v>
      </c>
      <c r="GG8111" s="77" t="s">
        <v>494</v>
      </c>
      <c r="GH8111" s="77" t="s">
        <v>474</v>
      </c>
      <c r="GI8111" s="77">
        <v>2021</v>
      </c>
      <c r="GJ8111" s="77" t="s">
        <v>305</v>
      </c>
      <c r="GK8111" s="77">
        <v>3.6425060683954492E-2</v>
      </c>
      <c r="GL8111" s="77">
        <v>376.43</v>
      </c>
      <c r="GM8111" s="77">
        <v>2021</v>
      </c>
      <c r="GN8111" s="77" t="s">
        <v>175</v>
      </c>
      <c r="GO8111" s="77">
        <v>0.13250000000000001</v>
      </c>
      <c r="GP8111" s="77">
        <v>3</v>
      </c>
      <c r="GQ8111" s="77">
        <v>0</v>
      </c>
      <c r="GR8111" s="77" t="s">
        <v>423</v>
      </c>
      <c r="GS8111" s="77">
        <v>0.1527377521613833</v>
      </c>
      <c r="GT8111" s="77">
        <v>5.5634818912091884E-3</v>
      </c>
      <c r="GU8111" s="77">
        <v>0.1527377521613833</v>
      </c>
      <c r="GV8111" s="77">
        <v>5.5634818912091884E-3</v>
      </c>
      <c r="GW8111" s="77">
        <v>0</v>
      </c>
      <c r="GX8111" s="77">
        <v>0</v>
      </c>
      <c r="GY8111" s="77">
        <v>0</v>
      </c>
      <c r="GZ8111" s="77">
        <v>0</v>
      </c>
    </row>
    <row r="8112" spans="187:208" x14ac:dyDescent="0.25">
      <c r="GE8112" s="77" t="s">
        <v>425</v>
      </c>
      <c r="GF8112" s="77" t="s">
        <v>155</v>
      </c>
      <c r="GG8112" s="77" t="s">
        <v>494</v>
      </c>
      <c r="GH8112" s="77" t="s">
        <v>474</v>
      </c>
      <c r="GI8112" s="77">
        <v>2021</v>
      </c>
      <c r="GJ8112" s="77" t="s">
        <v>301</v>
      </c>
      <c r="GK8112" s="77">
        <v>1.5808724525428221E-3</v>
      </c>
      <c r="GL8112" s="77">
        <v>376.43</v>
      </c>
      <c r="GM8112" s="77">
        <v>2021</v>
      </c>
      <c r="GN8112" s="77" t="s">
        <v>175</v>
      </c>
      <c r="GO8112" s="77">
        <v>5.3000000000000005E-2</v>
      </c>
      <c r="GP8112" s="77">
        <v>3</v>
      </c>
      <c r="GQ8112" s="77">
        <v>0</v>
      </c>
      <c r="GR8112" s="77" t="s">
        <v>423</v>
      </c>
      <c r="GS8112" s="77">
        <v>5.5966209081309407E-2</v>
      </c>
      <c r="GT8112" s="77">
        <v>8.8475438209893959E-5</v>
      </c>
      <c r="GU8112" s="77">
        <v>5.5966209081309407E-2</v>
      </c>
      <c r="GV8112" s="77">
        <v>8.8475438209893959E-5</v>
      </c>
      <c r="GW8112" s="77">
        <v>0</v>
      </c>
      <c r="GX8112" s="77">
        <v>0</v>
      </c>
      <c r="GY8112" s="77">
        <v>0</v>
      </c>
      <c r="GZ8112" s="77">
        <v>0</v>
      </c>
    </row>
    <row r="8113" spans="187:208" x14ac:dyDescent="0.25">
      <c r="GE8113" s="77" t="s">
        <v>427</v>
      </c>
      <c r="GF8113" s="77" t="s">
        <v>155</v>
      </c>
      <c r="GG8113" s="77" t="s">
        <v>494</v>
      </c>
      <c r="GH8113" s="77" t="s">
        <v>474</v>
      </c>
      <c r="GI8113" s="77">
        <v>2021</v>
      </c>
      <c r="GJ8113" s="77" t="s">
        <v>303</v>
      </c>
      <c r="GK8113" s="77">
        <v>3.9894642198449799E-2</v>
      </c>
      <c r="GL8113" s="77">
        <v>376.43</v>
      </c>
      <c r="GM8113" s="77">
        <v>2021</v>
      </c>
      <c r="GN8113" s="77" t="s">
        <v>175</v>
      </c>
      <c r="GO8113" s="77">
        <v>5.3000000000000005E-2</v>
      </c>
      <c r="GP8113" s="77">
        <v>3</v>
      </c>
      <c r="GQ8113" s="77">
        <v>0</v>
      </c>
      <c r="GR8113" s="77" t="s">
        <v>423</v>
      </c>
      <c r="GS8113" s="77">
        <v>5.5966209081309407E-2</v>
      </c>
      <c r="GT8113" s="77">
        <v>2.2327518865024707E-3</v>
      </c>
      <c r="GU8113" s="77">
        <v>5.5966209081309407E-2</v>
      </c>
      <c r="GV8113" s="77">
        <v>2.2327518865024707E-3</v>
      </c>
      <c r="GW8113" s="77">
        <v>0</v>
      </c>
      <c r="GX8113" s="77">
        <v>0</v>
      </c>
      <c r="GY8113" s="77">
        <v>0</v>
      </c>
      <c r="GZ8113" s="77">
        <v>0</v>
      </c>
    </row>
    <row r="8114" spans="187:208" x14ac:dyDescent="0.25">
      <c r="GE8114" s="77" t="s">
        <v>422</v>
      </c>
      <c r="GF8114" s="77" t="s">
        <v>155</v>
      </c>
      <c r="GG8114" s="77" t="s">
        <v>494</v>
      </c>
      <c r="GH8114" s="77" t="s">
        <v>474</v>
      </c>
      <c r="GI8114" s="77">
        <v>2022</v>
      </c>
      <c r="GJ8114" s="77" t="s">
        <v>305</v>
      </c>
      <c r="GK8114" s="77">
        <v>3.6425060683954492E-2</v>
      </c>
      <c r="GL8114" s="77">
        <v>376.43</v>
      </c>
      <c r="GM8114" s="77">
        <v>2022</v>
      </c>
      <c r="GN8114" s="77" t="s">
        <v>175</v>
      </c>
      <c r="GO8114" s="77">
        <v>0.13250000000000001</v>
      </c>
      <c r="GP8114" s="77">
        <v>3</v>
      </c>
      <c r="GQ8114" s="77">
        <v>0</v>
      </c>
      <c r="GR8114" s="77" t="s">
        <v>423</v>
      </c>
      <c r="GS8114" s="77">
        <v>0.1527377521613833</v>
      </c>
      <c r="GT8114" s="77">
        <v>5.5634818912091884E-3</v>
      </c>
      <c r="GU8114" s="77">
        <v>0.1527377521613833</v>
      </c>
      <c r="GV8114" s="77">
        <v>5.5634818912091884E-3</v>
      </c>
      <c r="GW8114" s="77">
        <v>0.1527377521613833</v>
      </c>
      <c r="GX8114" s="77">
        <v>5.5634818912091884E-3</v>
      </c>
      <c r="GY8114" s="77">
        <v>0</v>
      </c>
      <c r="GZ8114" s="77">
        <v>0</v>
      </c>
    </row>
    <row r="8115" spans="187:208" x14ac:dyDescent="0.25">
      <c r="GE8115" s="77" t="s">
        <v>425</v>
      </c>
      <c r="GF8115" s="77" t="s">
        <v>155</v>
      </c>
      <c r="GG8115" s="77" t="s">
        <v>494</v>
      </c>
      <c r="GH8115" s="77" t="s">
        <v>474</v>
      </c>
      <c r="GI8115" s="77">
        <v>2022</v>
      </c>
      <c r="GJ8115" s="77" t="s">
        <v>301</v>
      </c>
      <c r="GK8115" s="77">
        <v>1.5808724525428221E-3</v>
      </c>
      <c r="GL8115" s="77">
        <v>376.43</v>
      </c>
      <c r="GM8115" s="77">
        <v>2022</v>
      </c>
      <c r="GN8115" s="77" t="s">
        <v>175</v>
      </c>
      <c r="GO8115" s="77">
        <v>5.3000000000000005E-2</v>
      </c>
      <c r="GP8115" s="77">
        <v>3</v>
      </c>
      <c r="GQ8115" s="77">
        <v>0</v>
      </c>
      <c r="GR8115" s="77" t="s">
        <v>423</v>
      </c>
      <c r="GS8115" s="77">
        <v>5.5966209081309407E-2</v>
      </c>
      <c r="GT8115" s="77">
        <v>8.8475438209893959E-5</v>
      </c>
      <c r="GU8115" s="77">
        <v>5.5966209081309407E-2</v>
      </c>
      <c r="GV8115" s="77">
        <v>8.8475438209893959E-5</v>
      </c>
      <c r="GW8115" s="77">
        <v>5.5966209081309407E-2</v>
      </c>
      <c r="GX8115" s="77">
        <v>8.8475438209893959E-5</v>
      </c>
      <c r="GY8115" s="77">
        <v>0</v>
      </c>
      <c r="GZ8115" s="77">
        <v>0</v>
      </c>
    </row>
    <row r="8116" spans="187:208" x14ac:dyDescent="0.25">
      <c r="GE8116" s="77" t="s">
        <v>427</v>
      </c>
      <c r="GF8116" s="77" t="s">
        <v>155</v>
      </c>
      <c r="GG8116" s="77" t="s">
        <v>494</v>
      </c>
      <c r="GH8116" s="77" t="s">
        <v>474</v>
      </c>
      <c r="GI8116" s="77">
        <v>2022</v>
      </c>
      <c r="GJ8116" s="77" t="s">
        <v>303</v>
      </c>
      <c r="GK8116" s="77">
        <v>3.9894642198449799E-2</v>
      </c>
      <c r="GL8116" s="77">
        <v>376.43</v>
      </c>
      <c r="GM8116" s="77">
        <v>2022</v>
      </c>
      <c r="GN8116" s="77" t="s">
        <v>175</v>
      </c>
      <c r="GO8116" s="77">
        <v>5.3000000000000005E-2</v>
      </c>
      <c r="GP8116" s="77">
        <v>3</v>
      </c>
      <c r="GQ8116" s="77">
        <v>0</v>
      </c>
      <c r="GR8116" s="77" t="s">
        <v>423</v>
      </c>
      <c r="GS8116" s="77">
        <v>5.5966209081309407E-2</v>
      </c>
      <c r="GT8116" s="77">
        <v>2.2327518865024707E-3</v>
      </c>
      <c r="GU8116" s="77">
        <v>5.5966209081309407E-2</v>
      </c>
      <c r="GV8116" s="77">
        <v>2.2327518865024707E-3</v>
      </c>
      <c r="GW8116" s="77">
        <v>5.5966209081309407E-2</v>
      </c>
      <c r="GX8116" s="77">
        <v>2.2327518865024707E-3</v>
      </c>
      <c r="GY8116" s="77">
        <v>0</v>
      </c>
      <c r="GZ8116" s="77">
        <v>0</v>
      </c>
    </row>
    <row r="8117" spans="187:208" x14ac:dyDescent="0.25">
      <c r="GE8117" s="77" t="s">
        <v>422</v>
      </c>
      <c r="GF8117" s="77" t="s">
        <v>155</v>
      </c>
      <c r="GG8117" s="77" t="s">
        <v>494</v>
      </c>
      <c r="GH8117" s="77" t="s">
        <v>474</v>
      </c>
      <c r="GI8117" s="77">
        <v>2023</v>
      </c>
      <c r="GJ8117" s="77" t="s">
        <v>305</v>
      </c>
      <c r="GK8117" s="77">
        <v>3.7590224611389493E-2</v>
      </c>
      <c r="GL8117" s="77">
        <v>376.43</v>
      </c>
      <c r="GM8117" s="77">
        <v>2023</v>
      </c>
      <c r="GN8117" s="77" t="s">
        <v>175</v>
      </c>
      <c r="GO8117" s="77">
        <v>0.13250000000000001</v>
      </c>
      <c r="GP8117" s="77">
        <v>3</v>
      </c>
      <c r="GQ8117" s="77">
        <v>0</v>
      </c>
      <c r="GR8117" s="77" t="s">
        <v>423</v>
      </c>
      <c r="GS8117" s="77">
        <v>0</v>
      </c>
      <c r="GT8117" s="77">
        <v>0</v>
      </c>
      <c r="GU8117" s="77">
        <v>0.1527377521613833</v>
      </c>
      <c r="GV8117" s="77">
        <v>5.7414464103851389E-3</v>
      </c>
      <c r="GW8117" s="77">
        <v>0.1527377521613833</v>
      </c>
      <c r="GX8117" s="77">
        <v>5.7414464103851389E-3</v>
      </c>
      <c r="GY8117" s="77">
        <v>0.1527377521613833</v>
      </c>
      <c r="GZ8117" s="77">
        <v>5.7414464103851389E-3</v>
      </c>
    </row>
    <row r="8118" spans="187:208" x14ac:dyDescent="0.25">
      <c r="GE8118" s="77" t="s">
        <v>425</v>
      </c>
      <c r="GF8118" s="77" t="s">
        <v>155</v>
      </c>
      <c r="GG8118" s="77" t="s">
        <v>494</v>
      </c>
      <c r="GH8118" s="77" t="s">
        <v>474</v>
      </c>
      <c r="GI8118" s="77">
        <v>2023</v>
      </c>
      <c r="GJ8118" s="77" t="s">
        <v>301</v>
      </c>
      <c r="GK8118" s="77">
        <v>1.6314334115676221E-3</v>
      </c>
      <c r="GL8118" s="77">
        <v>376.43</v>
      </c>
      <c r="GM8118" s="77">
        <v>2023</v>
      </c>
      <c r="GN8118" s="77" t="s">
        <v>175</v>
      </c>
      <c r="GO8118" s="77">
        <v>5.3000000000000005E-2</v>
      </c>
      <c r="GP8118" s="77">
        <v>3</v>
      </c>
      <c r="GQ8118" s="77">
        <v>0</v>
      </c>
      <c r="GR8118" s="77" t="s">
        <v>423</v>
      </c>
      <c r="GS8118" s="77">
        <v>0</v>
      </c>
      <c r="GT8118" s="77">
        <v>0</v>
      </c>
      <c r="GU8118" s="77">
        <v>5.5966209081309407E-2</v>
      </c>
      <c r="GV8118" s="77">
        <v>9.1305143414027433E-5</v>
      </c>
      <c r="GW8118" s="77">
        <v>5.5966209081309407E-2</v>
      </c>
      <c r="GX8118" s="77">
        <v>9.1305143414027433E-5</v>
      </c>
      <c r="GY8118" s="77">
        <v>5.5966209081309407E-2</v>
      </c>
      <c r="GZ8118" s="77">
        <v>9.1305143414027433E-5</v>
      </c>
    </row>
    <row r="8119" spans="187:208" x14ac:dyDescent="0.25">
      <c r="GE8119" s="77" t="s">
        <v>427</v>
      </c>
      <c r="GF8119" s="77" t="s">
        <v>155</v>
      </c>
      <c r="GG8119" s="77" t="s">
        <v>494</v>
      </c>
      <c r="GH8119" s="77" t="s">
        <v>474</v>
      </c>
      <c r="GI8119" s="77">
        <v>2023</v>
      </c>
      <c r="GJ8119" s="77" t="s">
        <v>303</v>
      </c>
      <c r="GK8119" s="77">
        <v>4.1186611014016751E-2</v>
      </c>
      <c r="GL8119" s="77">
        <v>376.43</v>
      </c>
      <c r="GM8119" s="77">
        <v>2023</v>
      </c>
      <c r="GN8119" s="77" t="s">
        <v>175</v>
      </c>
      <c r="GO8119" s="77">
        <v>5.3000000000000005E-2</v>
      </c>
      <c r="GP8119" s="77">
        <v>3</v>
      </c>
      <c r="GQ8119" s="77">
        <v>0</v>
      </c>
      <c r="GR8119" s="77" t="s">
        <v>423</v>
      </c>
      <c r="GS8119" s="77">
        <v>0</v>
      </c>
      <c r="GT8119" s="77">
        <v>0</v>
      </c>
      <c r="GU8119" s="77">
        <v>5.5966209081309407E-2</v>
      </c>
      <c r="GV8119" s="77">
        <v>2.3050584833610222E-3</v>
      </c>
      <c r="GW8119" s="77">
        <v>5.5966209081309407E-2</v>
      </c>
      <c r="GX8119" s="77">
        <v>2.3050584833610222E-3</v>
      </c>
      <c r="GY8119" s="77">
        <v>5.5966209081309407E-2</v>
      </c>
      <c r="GZ8119" s="77">
        <v>2.3050584833610222E-3</v>
      </c>
    </row>
    <row r="8120" spans="187:208" x14ac:dyDescent="0.25">
      <c r="GE8120" s="77" t="s">
        <v>422</v>
      </c>
      <c r="GF8120" s="77" t="s">
        <v>155</v>
      </c>
      <c r="GG8120" s="77" t="s">
        <v>494</v>
      </c>
      <c r="GH8120" s="77" t="s">
        <v>474</v>
      </c>
      <c r="GI8120" s="77">
        <v>2024</v>
      </c>
      <c r="GJ8120" s="77" t="s">
        <v>305</v>
      </c>
      <c r="GK8120" s="77">
        <v>3.7590224611389493E-2</v>
      </c>
      <c r="GL8120" s="77">
        <v>376.43</v>
      </c>
      <c r="GM8120" s="77">
        <v>2024</v>
      </c>
      <c r="GN8120" s="77" t="s">
        <v>175</v>
      </c>
      <c r="GO8120" s="77">
        <v>0.13250000000000001</v>
      </c>
      <c r="GP8120" s="77">
        <v>3</v>
      </c>
      <c r="GQ8120" s="77">
        <v>0</v>
      </c>
      <c r="GR8120" s="77" t="s">
        <v>423</v>
      </c>
      <c r="GS8120" s="77">
        <v>0</v>
      </c>
      <c r="GT8120" s="77">
        <v>0</v>
      </c>
      <c r="GU8120" s="77">
        <v>0</v>
      </c>
      <c r="GV8120" s="77">
        <v>0</v>
      </c>
      <c r="GW8120" s="77">
        <v>0.1527377521613833</v>
      </c>
      <c r="GX8120" s="77">
        <v>5.7414464103851389E-3</v>
      </c>
      <c r="GY8120" s="77">
        <v>0.1527377521613833</v>
      </c>
      <c r="GZ8120" s="77">
        <v>5.7414464103851389E-3</v>
      </c>
    </row>
    <row r="8121" spans="187:208" x14ac:dyDescent="0.25">
      <c r="GE8121" s="77" t="s">
        <v>425</v>
      </c>
      <c r="GF8121" s="77" t="s">
        <v>155</v>
      </c>
      <c r="GG8121" s="77" t="s">
        <v>494</v>
      </c>
      <c r="GH8121" s="77" t="s">
        <v>474</v>
      </c>
      <c r="GI8121" s="77">
        <v>2024</v>
      </c>
      <c r="GJ8121" s="77" t="s">
        <v>301</v>
      </c>
      <c r="GK8121" s="77">
        <v>1.6314334115676221E-3</v>
      </c>
      <c r="GL8121" s="77">
        <v>376.43</v>
      </c>
      <c r="GM8121" s="77">
        <v>2024</v>
      </c>
      <c r="GN8121" s="77" t="s">
        <v>175</v>
      </c>
      <c r="GO8121" s="77">
        <v>5.3000000000000005E-2</v>
      </c>
      <c r="GP8121" s="77">
        <v>3</v>
      </c>
      <c r="GQ8121" s="77">
        <v>0</v>
      </c>
      <c r="GR8121" s="77" t="s">
        <v>423</v>
      </c>
      <c r="GS8121" s="77">
        <v>0</v>
      </c>
      <c r="GT8121" s="77">
        <v>0</v>
      </c>
      <c r="GU8121" s="77">
        <v>0</v>
      </c>
      <c r="GV8121" s="77">
        <v>0</v>
      </c>
      <c r="GW8121" s="77">
        <v>5.5966209081309407E-2</v>
      </c>
      <c r="GX8121" s="77">
        <v>9.1305143414027433E-5</v>
      </c>
      <c r="GY8121" s="77">
        <v>5.5966209081309407E-2</v>
      </c>
      <c r="GZ8121" s="77">
        <v>9.1305143414027433E-5</v>
      </c>
    </row>
    <row r="8122" spans="187:208" x14ac:dyDescent="0.25">
      <c r="GE8122" s="77" t="s">
        <v>427</v>
      </c>
      <c r="GF8122" s="77" t="s">
        <v>155</v>
      </c>
      <c r="GG8122" s="77" t="s">
        <v>494</v>
      </c>
      <c r="GH8122" s="77" t="s">
        <v>474</v>
      </c>
      <c r="GI8122" s="77">
        <v>2024</v>
      </c>
      <c r="GJ8122" s="77" t="s">
        <v>303</v>
      </c>
      <c r="GK8122" s="77">
        <v>4.1186611014016751E-2</v>
      </c>
      <c r="GL8122" s="77">
        <v>376.43</v>
      </c>
      <c r="GM8122" s="77">
        <v>2024</v>
      </c>
      <c r="GN8122" s="77" t="s">
        <v>175</v>
      </c>
      <c r="GO8122" s="77">
        <v>5.3000000000000005E-2</v>
      </c>
      <c r="GP8122" s="77">
        <v>3</v>
      </c>
      <c r="GQ8122" s="77">
        <v>0</v>
      </c>
      <c r="GR8122" s="77" t="s">
        <v>423</v>
      </c>
      <c r="GS8122" s="77">
        <v>0</v>
      </c>
      <c r="GT8122" s="77">
        <v>0</v>
      </c>
      <c r="GU8122" s="77">
        <v>0</v>
      </c>
      <c r="GV8122" s="77">
        <v>0</v>
      </c>
      <c r="GW8122" s="77">
        <v>5.5966209081309407E-2</v>
      </c>
      <c r="GX8122" s="77">
        <v>2.3050584833610222E-3</v>
      </c>
      <c r="GY8122" s="77">
        <v>5.5966209081309407E-2</v>
      </c>
      <c r="GZ8122" s="77">
        <v>2.3050584833610222E-3</v>
      </c>
    </row>
    <row r="8123" spans="187:208" x14ac:dyDescent="0.25">
      <c r="GE8123" s="77" t="s">
        <v>422</v>
      </c>
      <c r="GF8123" s="77" t="s">
        <v>155</v>
      </c>
      <c r="GG8123" s="77" t="s">
        <v>494</v>
      </c>
      <c r="GH8123" s="77" t="s">
        <v>474</v>
      </c>
      <c r="GI8123" s="77">
        <v>2025</v>
      </c>
      <c r="GJ8123" s="77" t="s">
        <v>305</v>
      </c>
      <c r="GK8123" s="77">
        <v>3.7590224611389493E-2</v>
      </c>
      <c r="GL8123" s="77">
        <v>376.43</v>
      </c>
      <c r="GM8123" s="77">
        <v>2025</v>
      </c>
      <c r="GN8123" s="77" t="s">
        <v>175</v>
      </c>
      <c r="GO8123" s="77">
        <v>0.13250000000000001</v>
      </c>
      <c r="GP8123" s="77">
        <v>3</v>
      </c>
      <c r="GQ8123" s="77">
        <v>0</v>
      </c>
      <c r="GR8123" s="77" t="s">
        <v>423</v>
      </c>
      <c r="GS8123" s="77">
        <v>0</v>
      </c>
      <c r="GT8123" s="77">
        <v>0</v>
      </c>
      <c r="GU8123" s="77">
        <v>0</v>
      </c>
      <c r="GV8123" s="77">
        <v>0</v>
      </c>
      <c r="GW8123" s="77">
        <v>0</v>
      </c>
      <c r="GX8123" s="77">
        <v>0</v>
      </c>
      <c r="GY8123" s="77">
        <v>0.1527377521613833</v>
      </c>
      <c r="GZ8123" s="77">
        <v>5.7414464103851389E-3</v>
      </c>
    </row>
    <row r="8124" spans="187:208" x14ac:dyDescent="0.25">
      <c r="GE8124" s="77" t="s">
        <v>425</v>
      </c>
      <c r="GF8124" s="77" t="s">
        <v>155</v>
      </c>
      <c r="GG8124" s="77" t="s">
        <v>494</v>
      </c>
      <c r="GH8124" s="77" t="s">
        <v>474</v>
      </c>
      <c r="GI8124" s="77">
        <v>2025</v>
      </c>
      <c r="GJ8124" s="77" t="s">
        <v>301</v>
      </c>
      <c r="GK8124" s="77">
        <v>1.6314334115676221E-3</v>
      </c>
      <c r="GL8124" s="77">
        <v>376.43</v>
      </c>
      <c r="GM8124" s="77">
        <v>2025</v>
      </c>
      <c r="GN8124" s="77" t="s">
        <v>175</v>
      </c>
      <c r="GO8124" s="77">
        <v>5.3000000000000005E-2</v>
      </c>
      <c r="GP8124" s="77">
        <v>3</v>
      </c>
      <c r="GQ8124" s="77">
        <v>0</v>
      </c>
      <c r="GR8124" s="77" t="s">
        <v>423</v>
      </c>
      <c r="GS8124" s="77">
        <v>0</v>
      </c>
      <c r="GT8124" s="77">
        <v>0</v>
      </c>
      <c r="GU8124" s="77">
        <v>0</v>
      </c>
      <c r="GV8124" s="77">
        <v>0</v>
      </c>
      <c r="GW8124" s="77">
        <v>0</v>
      </c>
      <c r="GX8124" s="77">
        <v>0</v>
      </c>
      <c r="GY8124" s="77">
        <v>5.5966209081309407E-2</v>
      </c>
      <c r="GZ8124" s="77">
        <v>9.1305143414027433E-5</v>
      </c>
    </row>
    <row r="8125" spans="187:208" x14ac:dyDescent="0.25">
      <c r="GE8125" s="77" t="s">
        <v>427</v>
      </c>
      <c r="GF8125" s="77" t="s">
        <v>155</v>
      </c>
      <c r="GG8125" s="77" t="s">
        <v>494</v>
      </c>
      <c r="GH8125" s="77" t="s">
        <v>474</v>
      </c>
      <c r="GI8125" s="77">
        <v>2025</v>
      </c>
      <c r="GJ8125" s="77" t="s">
        <v>303</v>
      </c>
      <c r="GK8125" s="77">
        <v>4.1186611014016751E-2</v>
      </c>
      <c r="GL8125" s="77">
        <v>376.43</v>
      </c>
      <c r="GM8125" s="77">
        <v>2025</v>
      </c>
      <c r="GN8125" s="77" t="s">
        <v>175</v>
      </c>
      <c r="GO8125" s="77">
        <v>5.3000000000000005E-2</v>
      </c>
      <c r="GP8125" s="77">
        <v>3</v>
      </c>
      <c r="GQ8125" s="77">
        <v>0</v>
      </c>
      <c r="GR8125" s="77" t="s">
        <v>423</v>
      </c>
      <c r="GS8125" s="77">
        <v>0</v>
      </c>
      <c r="GT8125" s="77">
        <v>0</v>
      </c>
      <c r="GU8125" s="77">
        <v>0</v>
      </c>
      <c r="GV8125" s="77">
        <v>0</v>
      </c>
      <c r="GW8125" s="77">
        <v>0</v>
      </c>
      <c r="GX8125" s="77">
        <v>0</v>
      </c>
      <c r="GY8125" s="77">
        <v>5.5966209081309407E-2</v>
      </c>
      <c r="GZ8125" s="77">
        <v>2.3050584833610222E-3</v>
      </c>
    </row>
    <row r="8126" spans="187:208" x14ac:dyDescent="0.25">
      <c r="GE8126" s="77" t="s">
        <v>422</v>
      </c>
      <c r="GF8126" s="77" t="s">
        <v>155</v>
      </c>
      <c r="GG8126" s="77" t="s">
        <v>495</v>
      </c>
      <c r="GH8126" s="77" t="s">
        <v>300</v>
      </c>
      <c r="GI8126" s="77">
        <v>2021</v>
      </c>
      <c r="GJ8126" s="77" t="s">
        <v>305</v>
      </c>
      <c r="GK8126" s="77">
        <v>222.22942162781931</v>
      </c>
      <c r="GL8126" s="77">
        <v>1.27</v>
      </c>
      <c r="GM8126" s="77">
        <v>2021</v>
      </c>
      <c r="GN8126" s="77" t="s">
        <v>175</v>
      </c>
      <c r="GO8126" s="77">
        <v>0.13250000000000001</v>
      </c>
      <c r="GP8126" s="77">
        <v>3</v>
      </c>
      <c r="GQ8126" s="77">
        <v>0</v>
      </c>
      <c r="GR8126" s="77" t="s">
        <v>423</v>
      </c>
      <c r="GS8126" s="77">
        <v>0.1527377521613833</v>
      </c>
      <c r="GT8126" s="77">
        <v>33.942822323557422</v>
      </c>
      <c r="GU8126" s="77">
        <v>0.1527377521613833</v>
      </c>
      <c r="GV8126" s="77">
        <v>33.942822323557422</v>
      </c>
      <c r="GW8126" s="77">
        <v>0</v>
      </c>
      <c r="GX8126" s="77">
        <v>0</v>
      </c>
      <c r="GY8126" s="77">
        <v>0</v>
      </c>
      <c r="GZ8126" s="77">
        <v>0</v>
      </c>
    </row>
    <row r="8127" spans="187:208" x14ac:dyDescent="0.25">
      <c r="GE8127" s="77" t="s">
        <v>425</v>
      </c>
      <c r="GF8127" s="77" t="s">
        <v>155</v>
      </c>
      <c r="GG8127" s="77" t="s">
        <v>495</v>
      </c>
      <c r="GH8127" s="77" t="s">
        <v>300</v>
      </c>
      <c r="GI8127" s="77">
        <v>2021</v>
      </c>
      <c r="GJ8127" s="77" t="s">
        <v>301</v>
      </c>
      <c r="GK8127" s="77">
        <v>8585.7228092479309</v>
      </c>
      <c r="GL8127" s="77">
        <v>1.27</v>
      </c>
      <c r="GM8127" s="77">
        <v>2021</v>
      </c>
      <c r="GN8127" s="77" t="s">
        <v>175</v>
      </c>
      <c r="GO8127" s="77">
        <v>5.3000000000000005E-2</v>
      </c>
      <c r="GP8127" s="77">
        <v>3</v>
      </c>
      <c r="GQ8127" s="77">
        <v>0</v>
      </c>
      <c r="GR8127" s="77" t="s">
        <v>423</v>
      </c>
      <c r="GS8127" s="77">
        <v>5.5966209081309407E-2</v>
      </c>
      <c r="GT8127" s="77">
        <v>480.51035785653687</v>
      </c>
      <c r="GU8127" s="77">
        <v>5.5966209081309407E-2</v>
      </c>
      <c r="GV8127" s="77">
        <v>480.51035785653687</v>
      </c>
      <c r="GW8127" s="77">
        <v>0</v>
      </c>
      <c r="GX8127" s="77">
        <v>0</v>
      </c>
      <c r="GY8127" s="77">
        <v>0</v>
      </c>
      <c r="GZ8127" s="77">
        <v>0</v>
      </c>
    </row>
    <row r="8128" spans="187:208" x14ac:dyDescent="0.25">
      <c r="GE8128" s="77" t="s">
        <v>427</v>
      </c>
      <c r="GF8128" s="77" t="s">
        <v>155</v>
      </c>
      <c r="GG8128" s="77" t="s">
        <v>495</v>
      </c>
      <c r="GH8128" s="77" t="s">
        <v>300</v>
      </c>
      <c r="GI8128" s="77">
        <v>2021</v>
      </c>
      <c r="GJ8128" s="77" t="s">
        <v>303</v>
      </c>
      <c r="GK8128" s="77">
        <v>5338.1784104567378</v>
      </c>
      <c r="GL8128" s="77">
        <v>1.27</v>
      </c>
      <c r="GM8128" s="77">
        <v>2021</v>
      </c>
      <c r="GN8128" s="77" t="s">
        <v>175</v>
      </c>
      <c r="GO8128" s="77">
        <v>5.3000000000000005E-2</v>
      </c>
      <c r="GP8128" s="77">
        <v>3</v>
      </c>
      <c r="GQ8128" s="77">
        <v>0</v>
      </c>
      <c r="GR8128" s="77" t="s">
        <v>423</v>
      </c>
      <c r="GS8128" s="77">
        <v>5.5966209081309407E-2</v>
      </c>
      <c r="GT8128" s="77">
        <v>298.75760903295367</v>
      </c>
      <c r="GU8128" s="77">
        <v>5.5966209081309407E-2</v>
      </c>
      <c r="GV8128" s="77">
        <v>298.75760903295367</v>
      </c>
      <c r="GW8128" s="77">
        <v>0</v>
      </c>
      <c r="GX8128" s="77">
        <v>0</v>
      </c>
      <c r="GY8128" s="77">
        <v>0</v>
      </c>
      <c r="GZ8128" s="77">
        <v>0</v>
      </c>
    </row>
    <row r="8129" spans="187:208" x14ac:dyDescent="0.25">
      <c r="GE8129" s="77" t="s">
        <v>422</v>
      </c>
      <c r="GF8129" s="77" t="s">
        <v>155</v>
      </c>
      <c r="GG8129" s="77" t="s">
        <v>495</v>
      </c>
      <c r="GH8129" s="77" t="s">
        <v>300</v>
      </c>
      <c r="GI8129" s="77">
        <v>2022</v>
      </c>
      <c r="GJ8129" s="77" t="s">
        <v>305</v>
      </c>
      <c r="GK8129" s="77">
        <v>222.22942162781931</v>
      </c>
      <c r="GL8129" s="77">
        <v>1.27</v>
      </c>
      <c r="GM8129" s="77">
        <v>2022</v>
      </c>
      <c r="GN8129" s="77" t="s">
        <v>175</v>
      </c>
      <c r="GO8129" s="77">
        <v>0.13250000000000001</v>
      </c>
      <c r="GP8129" s="77">
        <v>3</v>
      </c>
      <c r="GQ8129" s="77">
        <v>0</v>
      </c>
      <c r="GR8129" s="77" t="s">
        <v>423</v>
      </c>
      <c r="GS8129" s="77">
        <v>0.1527377521613833</v>
      </c>
      <c r="GT8129" s="77">
        <v>33.942822323557422</v>
      </c>
      <c r="GU8129" s="77">
        <v>0.1527377521613833</v>
      </c>
      <c r="GV8129" s="77">
        <v>33.942822323557422</v>
      </c>
      <c r="GW8129" s="77">
        <v>0.1527377521613833</v>
      </c>
      <c r="GX8129" s="77">
        <v>33.942822323557422</v>
      </c>
      <c r="GY8129" s="77">
        <v>0</v>
      </c>
      <c r="GZ8129" s="77">
        <v>0</v>
      </c>
    </row>
    <row r="8130" spans="187:208" x14ac:dyDescent="0.25">
      <c r="GE8130" s="77" t="s">
        <v>425</v>
      </c>
      <c r="GF8130" s="77" t="s">
        <v>155</v>
      </c>
      <c r="GG8130" s="77" t="s">
        <v>495</v>
      </c>
      <c r="GH8130" s="77" t="s">
        <v>300</v>
      </c>
      <c r="GI8130" s="77">
        <v>2022</v>
      </c>
      <c r="GJ8130" s="77" t="s">
        <v>301</v>
      </c>
      <c r="GK8130" s="77">
        <v>8585.7228092479309</v>
      </c>
      <c r="GL8130" s="77">
        <v>1.27</v>
      </c>
      <c r="GM8130" s="77">
        <v>2022</v>
      </c>
      <c r="GN8130" s="77" t="s">
        <v>175</v>
      </c>
      <c r="GO8130" s="77">
        <v>5.3000000000000005E-2</v>
      </c>
      <c r="GP8130" s="77">
        <v>3</v>
      </c>
      <c r="GQ8130" s="77">
        <v>0</v>
      </c>
      <c r="GR8130" s="77" t="s">
        <v>423</v>
      </c>
      <c r="GS8130" s="77">
        <v>5.5966209081309407E-2</v>
      </c>
      <c r="GT8130" s="77">
        <v>480.51035785653687</v>
      </c>
      <c r="GU8130" s="77">
        <v>5.5966209081309407E-2</v>
      </c>
      <c r="GV8130" s="77">
        <v>480.51035785653687</v>
      </c>
      <c r="GW8130" s="77">
        <v>5.5966209081309407E-2</v>
      </c>
      <c r="GX8130" s="77">
        <v>480.51035785653687</v>
      </c>
      <c r="GY8130" s="77">
        <v>0</v>
      </c>
      <c r="GZ8130" s="77">
        <v>0</v>
      </c>
    </row>
    <row r="8131" spans="187:208" x14ac:dyDescent="0.25">
      <c r="GE8131" s="77" t="s">
        <v>427</v>
      </c>
      <c r="GF8131" s="77" t="s">
        <v>155</v>
      </c>
      <c r="GG8131" s="77" t="s">
        <v>495</v>
      </c>
      <c r="GH8131" s="77" t="s">
        <v>300</v>
      </c>
      <c r="GI8131" s="77">
        <v>2022</v>
      </c>
      <c r="GJ8131" s="77" t="s">
        <v>303</v>
      </c>
      <c r="GK8131" s="77">
        <v>5338.1784104567378</v>
      </c>
      <c r="GL8131" s="77">
        <v>1.27</v>
      </c>
      <c r="GM8131" s="77">
        <v>2022</v>
      </c>
      <c r="GN8131" s="77" t="s">
        <v>175</v>
      </c>
      <c r="GO8131" s="77">
        <v>5.3000000000000005E-2</v>
      </c>
      <c r="GP8131" s="77">
        <v>3</v>
      </c>
      <c r="GQ8131" s="77">
        <v>0</v>
      </c>
      <c r="GR8131" s="77" t="s">
        <v>423</v>
      </c>
      <c r="GS8131" s="77">
        <v>5.5966209081309407E-2</v>
      </c>
      <c r="GT8131" s="77">
        <v>298.75760903295367</v>
      </c>
      <c r="GU8131" s="77">
        <v>5.5966209081309407E-2</v>
      </c>
      <c r="GV8131" s="77">
        <v>298.75760903295367</v>
      </c>
      <c r="GW8131" s="77">
        <v>5.5966209081309407E-2</v>
      </c>
      <c r="GX8131" s="77">
        <v>298.75760903295367</v>
      </c>
      <c r="GY8131" s="77">
        <v>0</v>
      </c>
      <c r="GZ8131" s="77">
        <v>0</v>
      </c>
    </row>
    <row r="8132" spans="187:208" x14ac:dyDescent="0.25">
      <c r="GE8132" s="77" t="s">
        <v>422</v>
      </c>
      <c r="GF8132" s="77" t="s">
        <v>155</v>
      </c>
      <c r="GG8132" s="77" t="s">
        <v>495</v>
      </c>
      <c r="GH8132" s="77" t="s">
        <v>300</v>
      </c>
      <c r="GI8132" s="77">
        <v>2023</v>
      </c>
      <c r="GJ8132" s="77" t="s">
        <v>305</v>
      </c>
      <c r="GK8132" s="77">
        <v>233.23007680790909</v>
      </c>
      <c r="GL8132" s="77">
        <v>1.27</v>
      </c>
      <c r="GM8132" s="77">
        <v>2023</v>
      </c>
      <c r="GN8132" s="77" t="s">
        <v>175</v>
      </c>
      <c r="GO8132" s="77">
        <v>0.13250000000000001</v>
      </c>
      <c r="GP8132" s="77">
        <v>3</v>
      </c>
      <c r="GQ8132" s="77">
        <v>0</v>
      </c>
      <c r="GR8132" s="77" t="s">
        <v>423</v>
      </c>
      <c r="GS8132" s="77">
        <v>0</v>
      </c>
      <c r="GT8132" s="77">
        <v>0</v>
      </c>
      <c r="GU8132" s="77">
        <v>0.1527377521613833</v>
      </c>
      <c r="GV8132" s="77">
        <v>35.623037668066807</v>
      </c>
      <c r="GW8132" s="77">
        <v>0.1527377521613833</v>
      </c>
      <c r="GX8132" s="77">
        <v>35.623037668066807</v>
      </c>
      <c r="GY8132" s="77">
        <v>0.1527377521613833</v>
      </c>
      <c r="GZ8132" s="77">
        <v>35.623037668066807</v>
      </c>
    </row>
    <row r="8133" spans="187:208" x14ac:dyDescent="0.25">
      <c r="GE8133" s="77" t="s">
        <v>425</v>
      </c>
      <c r="GF8133" s="77" t="s">
        <v>155</v>
      </c>
      <c r="GG8133" s="77" t="s">
        <v>495</v>
      </c>
      <c r="GH8133" s="77" t="s">
        <v>300</v>
      </c>
      <c r="GI8133" s="77">
        <v>2023</v>
      </c>
      <c r="GJ8133" s="77" t="s">
        <v>301</v>
      </c>
      <c r="GK8133" s="77">
        <v>8896.5159934285839</v>
      </c>
      <c r="GL8133" s="77">
        <v>1.27</v>
      </c>
      <c r="GM8133" s="77">
        <v>2023</v>
      </c>
      <c r="GN8133" s="77" t="s">
        <v>175</v>
      </c>
      <c r="GO8133" s="77">
        <v>5.3000000000000005E-2</v>
      </c>
      <c r="GP8133" s="77">
        <v>3</v>
      </c>
      <c r="GQ8133" s="77">
        <v>0</v>
      </c>
      <c r="GR8133" s="77" t="s">
        <v>423</v>
      </c>
      <c r="GS8133" s="77">
        <v>0</v>
      </c>
      <c r="GT8133" s="77">
        <v>0</v>
      </c>
      <c r="GU8133" s="77">
        <v>5.5966209081309407E-2</v>
      </c>
      <c r="GV8133" s="77">
        <v>497.90427418343717</v>
      </c>
      <c r="GW8133" s="77">
        <v>5.5966209081309407E-2</v>
      </c>
      <c r="GX8133" s="77">
        <v>497.90427418343717</v>
      </c>
      <c r="GY8133" s="77">
        <v>5.5966209081309407E-2</v>
      </c>
      <c r="GZ8133" s="77">
        <v>497.90427418343717</v>
      </c>
    </row>
    <row r="8134" spans="187:208" x14ac:dyDescent="0.25">
      <c r="GE8134" s="77" t="s">
        <v>427</v>
      </c>
      <c r="GF8134" s="77" t="s">
        <v>155</v>
      </c>
      <c r="GG8134" s="77" t="s">
        <v>495</v>
      </c>
      <c r="GH8134" s="77" t="s">
        <v>300</v>
      </c>
      <c r="GI8134" s="77">
        <v>2023</v>
      </c>
      <c r="GJ8134" s="77" t="s">
        <v>303</v>
      </c>
      <c r="GK8134" s="77">
        <v>5534.8914862000529</v>
      </c>
      <c r="GL8134" s="77">
        <v>1.27</v>
      </c>
      <c r="GM8134" s="77">
        <v>2023</v>
      </c>
      <c r="GN8134" s="77" t="s">
        <v>175</v>
      </c>
      <c r="GO8134" s="77">
        <v>5.3000000000000005E-2</v>
      </c>
      <c r="GP8134" s="77">
        <v>3</v>
      </c>
      <c r="GQ8134" s="77">
        <v>0</v>
      </c>
      <c r="GR8134" s="77" t="s">
        <v>423</v>
      </c>
      <c r="GS8134" s="77">
        <v>0</v>
      </c>
      <c r="GT8134" s="77">
        <v>0</v>
      </c>
      <c r="GU8134" s="77">
        <v>5.5966209081309407E-2</v>
      </c>
      <c r="GV8134" s="77">
        <v>309.76689415903149</v>
      </c>
      <c r="GW8134" s="77">
        <v>5.5966209081309407E-2</v>
      </c>
      <c r="GX8134" s="77">
        <v>309.76689415903149</v>
      </c>
      <c r="GY8134" s="77">
        <v>5.5966209081309407E-2</v>
      </c>
      <c r="GZ8134" s="77">
        <v>309.76689415903149</v>
      </c>
    </row>
    <row r="8135" spans="187:208" x14ac:dyDescent="0.25">
      <c r="GE8135" s="77" t="s">
        <v>422</v>
      </c>
      <c r="GF8135" s="77" t="s">
        <v>155</v>
      </c>
      <c r="GG8135" s="77" t="s">
        <v>495</v>
      </c>
      <c r="GH8135" s="77" t="s">
        <v>300</v>
      </c>
      <c r="GI8135" s="77">
        <v>2024</v>
      </c>
      <c r="GJ8135" s="77" t="s">
        <v>305</v>
      </c>
      <c r="GK8135" s="77">
        <v>233.23007680790909</v>
      </c>
      <c r="GL8135" s="77">
        <v>1.27</v>
      </c>
      <c r="GM8135" s="77">
        <v>2024</v>
      </c>
      <c r="GN8135" s="77" t="s">
        <v>175</v>
      </c>
      <c r="GO8135" s="77">
        <v>0.13250000000000001</v>
      </c>
      <c r="GP8135" s="77">
        <v>3</v>
      </c>
      <c r="GQ8135" s="77">
        <v>0</v>
      </c>
      <c r="GR8135" s="77" t="s">
        <v>423</v>
      </c>
      <c r="GS8135" s="77">
        <v>0</v>
      </c>
      <c r="GT8135" s="77">
        <v>0</v>
      </c>
      <c r="GU8135" s="77">
        <v>0</v>
      </c>
      <c r="GV8135" s="77">
        <v>0</v>
      </c>
      <c r="GW8135" s="77">
        <v>0.1527377521613833</v>
      </c>
      <c r="GX8135" s="77">
        <v>35.623037668066807</v>
      </c>
      <c r="GY8135" s="77">
        <v>0.1527377521613833</v>
      </c>
      <c r="GZ8135" s="77">
        <v>35.623037668066807</v>
      </c>
    </row>
    <row r="8136" spans="187:208" x14ac:dyDescent="0.25">
      <c r="GE8136" s="77" t="s">
        <v>425</v>
      </c>
      <c r="GF8136" s="77" t="s">
        <v>155</v>
      </c>
      <c r="GG8136" s="77" t="s">
        <v>495</v>
      </c>
      <c r="GH8136" s="77" t="s">
        <v>300</v>
      </c>
      <c r="GI8136" s="77">
        <v>2024</v>
      </c>
      <c r="GJ8136" s="77" t="s">
        <v>301</v>
      </c>
      <c r="GK8136" s="77">
        <v>8896.5159934285839</v>
      </c>
      <c r="GL8136" s="77">
        <v>1.27</v>
      </c>
      <c r="GM8136" s="77">
        <v>2024</v>
      </c>
      <c r="GN8136" s="77" t="s">
        <v>175</v>
      </c>
      <c r="GO8136" s="77">
        <v>5.3000000000000005E-2</v>
      </c>
      <c r="GP8136" s="77">
        <v>3</v>
      </c>
      <c r="GQ8136" s="77">
        <v>0</v>
      </c>
      <c r="GR8136" s="77" t="s">
        <v>423</v>
      </c>
      <c r="GS8136" s="77">
        <v>0</v>
      </c>
      <c r="GT8136" s="77">
        <v>0</v>
      </c>
      <c r="GU8136" s="77">
        <v>0</v>
      </c>
      <c r="GV8136" s="77">
        <v>0</v>
      </c>
      <c r="GW8136" s="77">
        <v>5.5966209081309407E-2</v>
      </c>
      <c r="GX8136" s="77">
        <v>497.90427418343717</v>
      </c>
      <c r="GY8136" s="77">
        <v>5.5966209081309407E-2</v>
      </c>
      <c r="GZ8136" s="77">
        <v>497.90427418343717</v>
      </c>
    </row>
    <row r="8137" spans="187:208" x14ac:dyDescent="0.25">
      <c r="GE8137" s="77" t="s">
        <v>427</v>
      </c>
      <c r="GF8137" s="77" t="s">
        <v>155</v>
      </c>
      <c r="GG8137" s="77" t="s">
        <v>495</v>
      </c>
      <c r="GH8137" s="77" t="s">
        <v>300</v>
      </c>
      <c r="GI8137" s="77">
        <v>2024</v>
      </c>
      <c r="GJ8137" s="77" t="s">
        <v>303</v>
      </c>
      <c r="GK8137" s="77">
        <v>5534.8914862000529</v>
      </c>
      <c r="GL8137" s="77">
        <v>1.27</v>
      </c>
      <c r="GM8137" s="77">
        <v>2024</v>
      </c>
      <c r="GN8137" s="77" t="s">
        <v>175</v>
      </c>
      <c r="GO8137" s="77">
        <v>5.3000000000000005E-2</v>
      </c>
      <c r="GP8137" s="77">
        <v>3</v>
      </c>
      <c r="GQ8137" s="77">
        <v>0</v>
      </c>
      <c r="GR8137" s="77" t="s">
        <v>423</v>
      </c>
      <c r="GS8137" s="77">
        <v>0</v>
      </c>
      <c r="GT8137" s="77">
        <v>0</v>
      </c>
      <c r="GU8137" s="77">
        <v>0</v>
      </c>
      <c r="GV8137" s="77">
        <v>0</v>
      </c>
      <c r="GW8137" s="77">
        <v>5.5966209081309407E-2</v>
      </c>
      <c r="GX8137" s="77">
        <v>309.76689415903149</v>
      </c>
      <c r="GY8137" s="77">
        <v>5.5966209081309407E-2</v>
      </c>
      <c r="GZ8137" s="77">
        <v>309.76689415903149</v>
      </c>
    </row>
    <row r="8138" spans="187:208" x14ac:dyDescent="0.25">
      <c r="GE8138" s="77" t="s">
        <v>422</v>
      </c>
      <c r="GF8138" s="77" t="s">
        <v>155</v>
      </c>
      <c r="GG8138" s="77" t="s">
        <v>495</v>
      </c>
      <c r="GH8138" s="77" t="s">
        <v>300</v>
      </c>
      <c r="GI8138" s="77">
        <v>2025</v>
      </c>
      <c r="GJ8138" s="77" t="s">
        <v>305</v>
      </c>
      <c r="GK8138" s="77">
        <v>233.23007680790909</v>
      </c>
      <c r="GL8138" s="77">
        <v>1.27</v>
      </c>
      <c r="GM8138" s="77">
        <v>2025</v>
      </c>
      <c r="GN8138" s="77" t="s">
        <v>175</v>
      </c>
      <c r="GO8138" s="77">
        <v>0.13250000000000001</v>
      </c>
      <c r="GP8138" s="77">
        <v>3</v>
      </c>
      <c r="GQ8138" s="77">
        <v>0</v>
      </c>
      <c r="GR8138" s="77" t="s">
        <v>423</v>
      </c>
      <c r="GS8138" s="77">
        <v>0</v>
      </c>
      <c r="GT8138" s="77">
        <v>0</v>
      </c>
      <c r="GU8138" s="77">
        <v>0</v>
      </c>
      <c r="GV8138" s="77">
        <v>0</v>
      </c>
      <c r="GW8138" s="77">
        <v>0</v>
      </c>
      <c r="GX8138" s="77">
        <v>0</v>
      </c>
      <c r="GY8138" s="77">
        <v>0.1527377521613833</v>
      </c>
      <c r="GZ8138" s="77">
        <v>35.623037668066807</v>
      </c>
    </row>
    <row r="8139" spans="187:208" x14ac:dyDescent="0.25">
      <c r="GE8139" s="77" t="s">
        <v>425</v>
      </c>
      <c r="GF8139" s="77" t="s">
        <v>155</v>
      </c>
      <c r="GG8139" s="77" t="s">
        <v>495</v>
      </c>
      <c r="GH8139" s="77" t="s">
        <v>300</v>
      </c>
      <c r="GI8139" s="77">
        <v>2025</v>
      </c>
      <c r="GJ8139" s="77" t="s">
        <v>301</v>
      </c>
      <c r="GK8139" s="77">
        <v>8896.5159934285839</v>
      </c>
      <c r="GL8139" s="77">
        <v>1.27</v>
      </c>
      <c r="GM8139" s="77">
        <v>2025</v>
      </c>
      <c r="GN8139" s="77" t="s">
        <v>175</v>
      </c>
      <c r="GO8139" s="77">
        <v>5.3000000000000005E-2</v>
      </c>
      <c r="GP8139" s="77">
        <v>3</v>
      </c>
      <c r="GQ8139" s="77">
        <v>0</v>
      </c>
      <c r="GR8139" s="77" t="s">
        <v>423</v>
      </c>
      <c r="GS8139" s="77">
        <v>0</v>
      </c>
      <c r="GT8139" s="77">
        <v>0</v>
      </c>
      <c r="GU8139" s="77">
        <v>0</v>
      </c>
      <c r="GV8139" s="77">
        <v>0</v>
      </c>
      <c r="GW8139" s="77">
        <v>0</v>
      </c>
      <c r="GX8139" s="77">
        <v>0</v>
      </c>
      <c r="GY8139" s="77">
        <v>5.5966209081309407E-2</v>
      </c>
      <c r="GZ8139" s="77">
        <v>497.90427418343717</v>
      </c>
    </row>
    <row r="8140" spans="187:208" x14ac:dyDescent="0.25">
      <c r="GE8140" s="77" t="s">
        <v>427</v>
      </c>
      <c r="GF8140" s="77" t="s">
        <v>155</v>
      </c>
      <c r="GG8140" s="77" t="s">
        <v>495</v>
      </c>
      <c r="GH8140" s="77" t="s">
        <v>300</v>
      </c>
      <c r="GI8140" s="77">
        <v>2025</v>
      </c>
      <c r="GJ8140" s="77" t="s">
        <v>303</v>
      </c>
      <c r="GK8140" s="77">
        <v>5534.8914862000529</v>
      </c>
      <c r="GL8140" s="77">
        <v>1.27</v>
      </c>
      <c r="GM8140" s="77">
        <v>2025</v>
      </c>
      <c r="GN8140" s="77" t="s">
        <v>175</v>
      </c>
      <c r="GO8140" s="77">
        <v>5.3000000000000005E-2</v>
      </c>
      <c r="GP8140" s="77">
        <v>3</v>
      </c>
      <c r="GQ8140" s="77">
        <v>0</v>
      </c>
      <c r="GR8140" s="77" t="s">
        <v>423</v>
      </c>
      <c r="GS8140" s="77">
        <v>0</v>
      </c>
      <c r="GT8140" s="77">
        <v>0</v>
      </c>
      <c r="GU8140" s="77">
        <v>0</v>
      </c>
      <c r="GV8140" s="77">
        <v>0</v>
      </c>
      <c r="GW8140" s="77">
        <v>0</v>
      </c>
      <c r="GX8140" s="77">
        <v>0</v>
      </c>
      <c r="GY8140" s="77">
        <v>5.5966209081309407E-2</v>
      </c>
      <c r="GZ8140" s="77">
        <v>309.76689415903149</v>
      </c>
    </row>
    <row r="8141" spans="187:208" x14ac:dyDescent="0.25">
      <c r="GE8141" s="77" t="s">
        <v>422</v>
      </c>
      <c r="GF8141" s="77" t="s">
        <v>155</v>
      </c>
      <c r="GG8141" s="77" t="s">
        <v>495</v>
      </c>
      <c r="GH8141" s="77" t="s">
        <v>432</v>
      </c>
      <c r="GI8141" s="77">
        <v>2021</v>
      </c>
      <c r="GJ8141" s="77" t="s">
        <v>305</v>
      </c>
      <c r="GK8141" s="77">
        <v>222.22942162781931</v>
      </c>
      <c r="GL8141" s="77">
        <v>1.27</v>
      </c>
      <c r="GM8141" s="77">
        <v>2021</v>
      </c>
      <c r="GN8141" s="77" t="s">
        <v>175</v>
      </c>
      <c r="GO8141" s="77">
        <v>0.13250000000000001</v>
      </c>
      <c r="GP8141" s="77">
        <v>3</v>
      </c>
      <c r="GQ8141" s="77">
        <v>0</v>
      </c>
      <c r="GR8141" s="77" t="s">
        <v>423</v>
      </c>
      <c r="GS8141" s="77">
        <v>0.1527377521613833</v>
      </c>
      <c r="GT8141" s="77">
        <v>33.942822323557422</v>
      </c>
      <c r="GU8141" s="77">
        <v>0.1527377521613833</v>
      </c>
      <c r="GV8141" s="77">
        <v>33.942822323557422</v>
      </c>
      <c r="GW8141" s="77">
        <v>0</v>
      </c>
      <c r="GX8141" s="77">
        <v>0</v>
      </c>
      <c r="GY8141" s="77">
        <v>0</v>
      </c>
      <c r="GZ8141" s="77">
        <v>0</v>
      </c>
    </row>
    <row r="8142" spans="187:208" x14ac:dyDescent="0.25">
      <c r="GE8142" s="77" t="s">
        <v>425</v>
      </c>
      <c r="GF8142" s="77" t="s">
        <v>155</v>
      </c>
      <c r="GG8142" s="77" t="s">
        <v>495</v>
      </c>
      <c r="GH8142" s="77" t="s">
        <v>432</v>
      </c>
      <c r="GI8142" s="77">
        <v>2021</v>
      </c>
      <c r="GJ8142" s="77" t="s">
        <v>301</v>
      </c>
      <c r="GK8142" s="77">
        <v>8585.7228092479309</v>
      </c>
      <c r="GL8142" s="77">
        <v>1.27</v>
      </c>
      <c r="GM8142" s="77">
        <v>2021</v>
      </c>
      <c r="GN8142" s="77" t="s">
        <v>175</v>
      </c>
      <c r="GO8142" s="77">
        <v>5.3000000000000005E-2</v>
      </c>
      <c r="GP8142" s="77">
        <v>3</v>
      </c>
      <c r="GQ8142" s="77">
        <v>0</v>
      </c>
      <c r="GR8142" s="77" t="s">
        <v>423</v>
      </c>
      <c r="GS8142" s="77">
        <v>5.5966209081309407E-2</v>
      </c>
      <c r="GT8142" s="77">
        <v>480.51035785653687</v>
      </c>
      <c r="GU8142" s="77">
        <v>5.5966209081309407E-2</v>
      </c>
      <c r="GV8142" s="77">
        <v>480.51035785653687</v>
      </c>
      <c r="GW8142" s="77">
        <v>0</v>
      </c>
      <c r="GX8142" s="77">
        <v>0</v>
      </c>
      <c r="GY8142" s="77">
        <v>0</v>
      </c>
      <c r="GZ8142" s="77">
        <v>0</v>
      </c>
    </row>
    <row r="8143" spans="187:208" x14ac:dyDescent="0.25">
      <c r="GE8143" s="77" t="s">
        <v>422</v>
      </c>
      <c r="GF8143" s="77" t="s">
        <v>155</v>
      </c>
      <c r="GG8143" s="77" t="s">
        <v>495</v>
      </c>
      <c r="GH8143" s="77" t="s">
        <v>432</v>
      </c>
      <c r="GI8143" s="77">
        <v>2022</v>
      </c>
      <c r="GJ8143" s="77" t="s">
        <v>305</v>
      </c>
      <c r="GK8143" s="77">
        <v>222.22942162781931</v>
      </c>
      <c r="GL8143" s="77">
        <v>1.27</v>
      </c>
      <c r="GM8143" s="77">
        <v>2022</v>
      </c>
      <c r="GN8143" s="77" t="s">
        <v>175</v>
      </c>
      <c r="GO8143" s="77">
        <v>0.13250000000000001</v>
      </c>
      <c r="GP8143" s="77">
        <v>3</v>
      </c>
      <c r="GQ8143" s="77">
        <v>0</v>
      </c>
      <c r="GR8143" s="77" t="s">
        <v>423</v>
      </c>
      <c r="GS8143" s="77">
        <v>0.1527377521613833</v>
      </c>
      <c r="GT8143" s="77">
        <v>33.942822323557422</v>
      </c>
      <c r="GU8143" s="77">
        <v>0.1527377521613833</v>
      </c>
      <c r="GV8143" s="77">
        <v>33.942822323557422</v>
      </c>
      <c r="GW8143" s="77">
        <v>0.1527377521613833</v>
      </c>
      <c r="GX8143" s="77">
        <v>33.942822323557422</v>
      </c>
      <c r="GY8143" s="77">
        <v>0</v>
      </c>
      <c r="GZ8143" s="77">
        <v>0</v>
      </c>
    </row>
    <row r="8144" spans="187:208" x14ac:dyDescent="0.25">
      <c r="GE8144" s="77" t="s">
        <v>425</v>
      </c>
      <c r="GF8144" s="77" t="s">
        <v>155</v>
      </c>
      <c r="GG8144" s="77" t="s">
        <v>495</v>
      </c>
      <c r="GH8144" s="77" t="s">
        <v>432</v>
      </c>
      <c r="GI8144" s="77">
        <v>2022</v>
      </c>
      <c r="GJ8144" s="77" t="s">
        <v>301</v>
      </c>
      <c r="GK8144" s="77">
        <v>8585.7228092479309</v>
      </c>
      <c r="GL8144" s="77">
        <v>1.27</v>
      </c>
      <c r="GM8144" s="77">
        <v>2022</v>
      </c>
      <c r="GN8144" s="77" t="s">
        <v>175</v>
      </c>
      <c r="GO8144" s="77">
        <v>5.3000000000000005E-2</v>
      </c>
      <c r="GP8144" s="77">
        <v>3</v>
      </c>
      <c r="GQ8144" s="77">
        <v>0</v>
      </c>
      <c r="GR8144" s="77" t="s">
        <v>423</v>
      </c>
      <c r="GS8144" s="77">
        <v>5.5966209081309407E-2</v>
      </c>
      <c r="GT8144" s="77">
        <v>480.51035785653687</v>
      </c>
      <c r="GU8144" s="77">
        <v>5.5966209081309407E-2</v>
      </c>
      <c r="GV8144" s="77">
        <v>480.51035785653687</v>
      </c>
      <c r="GW8144" s="77">
        <v>5.5966209081309407E-2</v>
      </c>
      <c r="GX8144" s="77">
        <v>480.51035785653687</v>
      </c>
      <c r="GY8144" s="77">
        <v>0</v>
      </c>
      <c r="GZ8144" s="77">
        <v>0</v>
      </c>
    </row>
    <row r="8145" spans="187:208" x14ac:dyDescent="0.25">
      <c r="GE8145" s="77" t="s">
        <v>422</v>
      </c>
      <c r="GF8145" s="77" t="s">
        <v>155</v>
      </c>
      <c r="GG8145" s="77" t="s">
        <v>495</v>
      </c>
      <c r="GH8145" s="77" t="s">
        <v>432</v>
      </c>
      <c r="GI8145" s="77">
        <v>2023</v>
      </c>
      <c r="GJ8145" s="77" t="s">
        <v>305</v>
      </c>
      <c r="GK8145" s="77">
        <v>233.23007680790909</v>
      </c>
      <c r="GL8145" s="77">
        <v>1.27</v>
      </c>
      <c r="GM8145" s="77">
        <v>2023</v>
      </c>
      <c r="GN8145" s="77" t="s">
        <v>175</v>
      </c>
      <c r="GO8145" s="77">
        <v>0.13250000000000001</v>
      </c>
      <c r="GP8145" s="77">
        <v>3</v>
      </c>
      <c r="GQ8145" s="77">
        <v>0</v>
      </c>
      <c r="GR8145" s="77" t="s">
        <v>423</v>
      </c>
      <c r="GS8145" s="77">
        <v>0</v>
      </c>
      <c r="GT8145" s="77">
        <v>0</v>
      </c>
      <c r="GU8145" s="77">
        <v>0.1527377521613833</v>
      </c>
      <c r="GV8145" s="77">
        <v>35.623037668066807</v>
      </c>
      <c r="GW8145" s="77">
        <v>0.1527377521613833</v>
      </c>
      <c r="GX8145" s="77">
        <v>35.623037668066807</v>
      </c>
      <c r="GY8145" s="77">
        <v>0.1527377521613833</v>
      </c>
      <c r="GZ8145" s="77">
        <v>35.623037668066807</v>
      </c>
    </row>
    <row r="8146" spans="187:208" x14ac:dyDescent="0.25">
      <c r="GE8146" s="77" t="s">
        <v>425</v>
      </c>
      <c r="GF8146" s="77" t="s">
        <v>155</v>
      </c>
      <c r="GG8146" s="77" t="s">
        <v>495</v>
      </c>
      <c r="GH8146" s="77" t="s">
        <v>432</v>
      </c>
      <c r="GI8146" s="77">
        <v>2023</v>
      </c>
      <c r="GJ8146" s="77" t="s">
        <v>301</v>
      </c>
      <c r="GK8146" s="77">
        <v>8896.5159934285839</v>
      </c>
      <c r="GL8146" s="77">
        <v>1.27</v>
      </c>
      <c r="GM8146" s="77">
        <v>2023</v>
      </c>
      <c r="GN8146" s="77" t="s">
        <v>175</v>
      </c>
      <c r="GO8146" s="77">
        <v>5.3000000000000005E-2</v>
      </c>
      <c r="GP8146" s="77">
        <v>3</v>
      </c>
      <c r="GQ8146" s="77">
        <v>0</v>
      </c>
      <c r="GR8146" s="77" t="s">
        <v>423</v>
      </c>
      <c r="GS8146" s="77">
        <v>0</v>
      </c>
      <c r="GT8146" s="77">
        <v>0</v>
      </c>
      <c r="GU8146" s="77">
        <v>5.5966209081309407E-2</v>
      </c>
      <c r="GV8146" s="77">
        <v>497.90427418343717</v>
      </c>
      <c r="GW8146" s="77">
        <v>5.5966209081309407E-2</v>
      </c>
      <c r="GX8146" s="77">
        <v>497.90427418343717</v>
      </c>
      <c r="GY8146" s="77">
        <v>5.5966209081309407E-2</v>
      </c>
      <c r="GZ8146" s="77">
        <v>497.90427418343717</v>
      </c>
    </row>
    <row r="8147" spans="187:208" x14ac:dyDescent="0.25">
      <c r="GE8147" s="77" t="s">
        <v>422</v>
      </c>
      <c r="GF8147" s="77" t="s">
        <v>155</v>
      </c>
      <c r="GG8147" s="77" t="s">
        <v>495</v>
      </c>
      <c r="GH8147" s="77" t="s">
        <v>432</v>
      </c>
      <c r="GI8147" s="77">
        <v>2024</v>
      </c>
      <c r="GJ8147" s="77" t="s">
        <v>305</v>
      </c>
      <c r="GK8147" s="77">
        <v>233.23007680790909</v>
      </c>
      <c r="GL8147" s="77">
        <v>1.27</v>
      </c>
      <c r="GM8147" s="77">
        <v>2024</v>
      </c>
      <c r="GN8147" s="77" t="s">
        <v>175</v>
      </c>
      <c r="GO8147" s="77">
        <v>0.13250000000000001</v>
      </c>
      <c r="GP8147" s="77">
        <v>3</v>
      </c>
      <c r="GQ8147" s="77">
        <v>0</v>
      </c>
      <c r="GR8147" s="77" t="s">
        <v>423</v>
      </c>
      <c r="GS8147" s="77">
        <v>0</v>
      </c>
      <c r="GT8147" s="77">
        <v>0</v>
      </c>
      <c r="GU8147" s="77">
        <v>0</v>
      </c>
      <c r="GV8147" s="77">
        <v>0</v>
      </c>
      <c r="GW8147" s="77">
        <v>0.1527377521613833</v>
      </c>
      <c r="GX8147" s="77">
        <v>35.623037668066807</v>
      </c>
      <c r="GY8147" s="77">
        <v>0.1527377521613833</v>
      </c>
      <c r="GZ8147" s="77">
        <v>35.623037668066807</v>
      </c>
    </row>
    <row r="8148" spans="187:208" x14ac:dyDescent="0.25">
      <c r="GE8148" s="77" t="s">
        <v>425</v>
      </c>
      <c r="GF8148" s="77" t="s">
        <v>155</v>
      </c>
      <c r="GG8148" s="77" t="s">
        <v>495</v>
      </c>
      <c r="GH8148" s="77" t="s">
        <v>432</v>
      </c>
      <c r="GI8148" s="77">
        <v>2024</v>
      </c>
      <c r="GJ8148" s="77" t="s">
        <v>301</v>
      </c>
      <c r="GK8148" s="77">
        <v>8896.5159934285839</v>
      </c>
      <c r="GL8148" s="77">
        <v>1.27</v>
      </c>
      <c r="GM8148" s="77">
        <v>2024</v>
      </c>
      <c r="GN8148" s="77" t="s">
        <v>175</v>
      </c>
      <c r="GO8148" s="77">
        <v>5.3000000000000005E-2</v>
      </c>
      <c r="GP8148" s="77">
        <v>3</v>
      </c>
      <c r="GQ8148" s="77">
        <v>0</v>
      </c>
      <c r="GR8148" s="77" t="s">
        <v>423</v>
      </c>
      <c r="GS8148" s="77">
        <v>0</v>
      </c>
      <c r="GT8148" s="77">
        <v>0</v>
      </c>
      <c r="GU8148" s="77">
        <v>0</v>
      </c>
      <c r="GV8148" s="77">
        <v>0</v>
      </c>
      <c r="GW8148" s="77">
        <v>5.5966209081309407E-2</v>
      </c>
      <c r="GX8148" s="77">
        <v>497.90427418343717</v>
      </c>
      <c r="GY8148" s="77">
        <v>5.5966209081309407E-2</v>
      </c>
      <c r="GZ8148" s="77">
        <v>497.90427418343717</v>
      </c>
    </row>
    <row r="8149" spans="187:208" x14ac:dyDescent="0.25">
      <c r="GE8149" s="77" t="s">
        <v>422</v>
      </c>
      <c r="GF8149" s="77" t="s">
        <v>155</v>
      </c>
      <c r="GG8149" s="77" t="s">
        <v>495</v>
      </c>
      <c r="GH8149" s="77" t="s">
        <v>432</v>
      </c>
      <c r="GI8149" s="77">
        <v>2025</v>
      </c>
      <c r="GJ8149" s="77" t="s">
        <v>305</v>
      </c>
      <c r="GK8149" s="77">
        <v>233.23007680790909</v>
      </c>
      <c r="GL8149" s="77">
        <v>1.27</v>
      </c>
      <c r="GM8149" s="77">
        <v>2025</v>
      </c>
      <c r="GN8149" s="77" t="s">
        <v>175</v>
      </c>
      <c r="GO8149" s="77">
        <v>0.13250000000000001</v>
      </c>
      <c r="GP8149" s="77">
        <v>3</v>
      </c>
      <c r="GQ8149" s="77">
        <v>0</v>
      </c>
      <c r="GR8149" s="77" t="s">
        <v>423</v>
      </c>
      <c r="GS8149" s="77">
        <v>0</v>
      </c>
      <c r="GT8149" s="77">
        <v>0</v>
      </c>
      <c r="GU8149" s="77">
        <v>0</v>
      </c>
      <c r="GV8149" s="77">
        <v>0</v>
      </c>
      <c r="GW8149" s="77">
        <v>0</v>
      </c>
      <c r="GX8149" s="77">
        <v>0</v>
      </c>
      <c r="GY8149" s="77">
        <v>0.1527377521613833</v>
      </c>
      <c r="GZ8149" s="77">
        <v>35.623037668066807</v>
      </c>
    </row>
    <row r="8150" spans="187:208" x14ac:dyDescent="0.25">
      <c r="GE8150" s="77" t="s">
        <v>425</v>
      </c>
      <c r="GF8150" s="77" t="s">
        <v>155</v>
      </c>
      <c r="GG8150" s="77" t="s">
        <v>495</v>
      </c>
      <c r="GH8150" s="77" t="s">
        <v>432</v>
      </c>
      <c r="GI8150" s="77">
        <v>2025</v>
      </c>
      <c r="GJ8150" s="77" t="s">
        <v>301</v>
      </c>
      <c r="GK8150" s="77">
        <v>8896.5159934285839</v>
      </c>
      <c r="GL8150" s="77">
        <v>1.27</v>
      </c>
      <c r="GM8150" s="77">
        <v>2025</v>
      </c>
      <c r="GN8150" s="77" t="s">
        <v>175</v>
      </c>
      <c r="GO8150" s="77">
        <v>5.3000000000000005E-2</v>
      </c>
      <c r="GP8150" s="77">
        <v>3</v>
      </c>
      <c r="GQ8150" s="77">
        <v>0</v>
      </c>
      <c r="GR8150" s="77" t="s">
        <v>423</v>
      </c>
      <c r="GS8150" s="77">
        <v>0</v>
      </c>
      <c r="GT8150" s="77">
        <v>0</v>
      </c>
      <c r="GU8150" s="77">
        <v>0</v>
      </c>
      <c r="GV8150" s="77">
        <v>0</v>
      </c>
      <c r="GW8150" s="77">
        <v>0</v>
      </c>
      <c r="GX8150" s="77">
        <v>0</v>
      </c>
      <c r="GY8150" s="77">
        <v>5.5966209081309407E-2</v>
      </c>
      <c r="GZ8150" s="77">
        <v>497.90427418343717</v>
      </c>
    </row>
    <row r="8151" spans="187:208" x14ac:dyDescent="0.25">
      <c r="GE8151" s="77" t="s">
        <v>422</v>
      </c>
      <c r="GF8151" s="77" t="s">
        <v>155</v>
      </c>
      <c r="GG8151" s="77" t="s">
        <v>495</v>
      </c>
      <c r="GH8151" s="77" t="s">
        <v>439</v>
      </c>
      <c r="GI8151" s="77">
        <v>2021</v>
      </c>
      <c r="GJ8151" s="77" t="s">
        <v>305</v>
      </c>
      <c r="GK8151" s="77">
        <v>0.69641821681223259</v>
      </c>
      <c r="GL8151" s="77">
        <v>1.27</v>
      </c>
      <c r="GM8151" s="77">
        <v>2021</v>
      </c>
      <c r="GN8151" s="77" t="s">
        <v>175</v>
      </c>
      <c r="GO8151" s="77">
        <v>0.13250000000000001</v>
      </c>
      <c r="GP8151" s="77">
        <v>3</v>
      </c>
      <c r="GQ8151" s="77">
        <v>0</v>
      </c>
      <c r="GR8151" s="77" t="s">
        <v>423</v>
      </c>
      <c r="GS8151" s="77">
        <v>0.1527377521613833</v>
      </c>
      <c r="GT8151" s="77">
        <v>0.10636935300013928</v>
      </c>
      <c r="GU8151" s="77">
        <v>0.1527377521613833</v>
      </c>
      <c r="GV8151" s="77">
        <v>0.10636935300013928</v>
      </c>
      <c r="GW8151" s="77">
        <v>0</v>
      </c>
      <c r="GX8151" s="77">
        <v>0</v>
      </c>
      <c r="GY8151" s="77">
        <v>0</v>
      </c>
      <c r="GZ8151" s="77">
        <v>0</v>
      </c>
    </row>
    <row r="8152" spans="187:208" x14ac:dyDescent="0.25">
      <c r="GE8152" s="77" t="s">
        <v>425</v>
      </c>
      <c r="GF8152" s="77" t="s">
        <v>155</v>
      </c>
      <c r="GG8152" s="77" t="s">
        <v>495</v>
      </c>
      <c r="GH8152" s="77" t="s">
        <v>439</v>
      </c>
      <c r="GI8152" s="77">
        <v>2021</v>
      </c>
      <c r="GJ8152" s="77" t="s">
        <v>301</v>
      </c>
      <c r="GK8152" s="77">
        <v>2.9419641522810158</v>
      </c>
      <c r="GL8152" s="77">
        <v>1.27</v>
      </c>
      <c r="GM8152" s="77">
        <v>2021</v>
      </c>
      <c r="GN8152" s="77" t="s">
        <v>175</v>
      </c>
      <c r="GO8152" s="77">
        <v>5.3000000000000005E-2</v>
      </c>
      <c r="GP8152" s="77">
        <v>3</v>
      </c>
      <c r="GQ8152" s="77">
        <v>0</v>
      </c>
      <c r="GR8152" s="77" t="s">
        <v>423</v>
      </c>
      <c r="GS8152" s="77">
        <v>5.5966209081309407E-2</v>
      </c>
      <c r="GT8152" s="77">
        <v>0.16465058085627651</v>
      </c>
      <c r="GU8152" s="77">
        <v>5.5966209081309407E-2</v>
      </c>
      <c r="GV8152" s="77">
        <v>0.16465058085627651</v>
      </c>
      <c r="GW8152" s="77">
        <v>0</v>
      </c>
      <c r="GX8152" s="77">
        <v>0</v>
      </c>
      <c r="GY8152" s="77">
        <v>0</v>
      </c>
      <c r="GZ8152" s="77">
        <v>0</v>
      </c>
    </row>
    <row r="8153" spans="187:208" x14ac:dyDescent="0.25">
      <c r="GE8153" s="77" t="s">
        <v>427</v>
      </c>
      <c r="GF8153" s="77" t="s">
        <v>155</v>
      </c>
      <c r="GG8153" s="77" t="s">
        <v>495</v>
      </c>
      <c r="GH8153" s="77" t="s">
        <v>439</v>
      </c>
      <c r="GI8153" s="77">
        <v>2021</v>
      </c>
      <c r="GJ8153" s="77" t="s">
        <v>303</v>
      </c>
      <c r="GK8153" s="77">
        <v>1.6021759622082901</v>
      </c>
      <c r="GL8153" s="77">
        <v>1.27</v>
      </c>
      <c r="GM8153" s="77">
        <v>2021</v>
      </c>
      <c r="GN8153" s="77" t="s">
        <v>175</v>
      </c>
      <c r="GO8153" s="77">
        <v>5.3000000000000005E-2</v>
      </c>
      <c r="GP8153" s="77">
        <v>3</v>
      </c>
      <c r="GQ8153" s="77">
        <v>0</v>
      </c>
      <c r="GR8153" s="77" t="s">
        <v>423</v>
      </c>
      <c r="GS8153" s="77">
        <v>5.5966209081309407E-2</v>
      </c>
      <c r="GT8153" s="77">
        <v>8.9667714885997243E-2</v>
      </c>
      <c r="GU8153" s="77">
        <v>5.5966209081309407E-2</v>
      </c>
      <c r="GV8153" s="77">
        <v>8.9667714885997243E-2</v>
      </c>
      <c r="GW8153" s="77">
        <v>0</v>
      </c>
      <c r="GX8153" s="77">
        <v>0</v>
      </c>
      <c r="GY8153" s="77">
        <v>0</v>
      </c>
      <c r="GZ8153" s="77">
        <v>0</v>
      </c>
    </row>
    <row r="8154" spans="187:208" x14ac:dyDescent="0.25">
      <c r="GE8154" s="77" t="s">
        <v>422</v>
      </c>
      <c r="GF8154" s="77" t="s">
        <v>155</v>
      </c>
      <c r="GG8154" s="77" t="s">
        <v>495</v>
      </c>
      <c r="GH8154" s="77" t="s">
        <v>439</v>
      </c>
      <c r="GI8154" s="77">
        <v>2022</v>
      </c>
      <c r="GJ8154" s="77" t="s">
        <v>305</v>
      </c>
      <c r="GK8154" s="77">
        <v>0.69641821681223259</v>
      </c>
      <c r="GL8154" s="77">
        <v>1.27</v>
      </c>
      <c r="GM8154" s="77">
        <v>2022</v>
      </c>
      <c r="GN8154" s="77" t="s">
        <v>175</v>
      </c>
      <c r="GO8154" s="77">
        <v>0.13250000000000001</v>
      </c>
      <c r="GP8154" s="77">
        <v>3</v>
      </c>
      <c r="GQ8154" s="77">
        <v>0</v>
      </c>
      <c r="GR8154" s="77" t="s">
        <v>423</v>
      </c>
      <c r="GS8154" s="77">
        <v>0.1527377521613833</v>
      </c>
      <c r="GT8154" s="77">
        <v>0.10636935300013928</v>
      </c>
      <c r="GU8154" s="77">
        <v>0.1527377521613833</v>
      </c>
      <c r="GV8154" s="77">
        <v>0.10636935300013928</v>
      </c>
      <c r="GW8154" s="77">
        <v>0.1527377521613833</v>
      </c>
      <c r="GX8154" s="77">
        <v>0.10636935300013928</v>
      </c>
      <c r="GY8154" s="77">
        <v>0</v>
      </c>
      <c r="GZ8154" s="77">
        <v>0</v>
      </c>
    </row>
    <row r="8155" spans="187:208" x14ac:dyDescent="0.25">
      <c r="GE8155" s="77" t="s">
        <v>425</v>
      </c>
      <c r="GF8155" s="77" t="s">
        <v>155</v>
      </c>
      <c r="GG8155" s="77" t="s">
        <v>495</v>
      </c>
      <c r="GH8155" s="77" t="s">
        <v>439</v>
      </c>
      <c r="GI8155" s="77">
        <v>2022</v>
      </c>
      <c r="GJ8155" s="77" t="s">
        <v>301</v>
      </c>
      <c r="GK8155" s="77">
        <v>2.9419641522810158</v>
      </c>
      <c r="GL8155" s="77">
        <v>1.27</v>
      </c>
      <c r="GM8155" s="77">
        <v>2022</v>
      </c>
      <c r="GN8155" s="77" t="s">
        <v>175</v>
      </c>
      <c r="GO8155" s="77">
        <v>5.3000000000000005E-2</v>
      </c>
      <c r="GP8155" s="77">
        <v>3</v>
      </c>
      <c r="GQ8155" s="77">
        <v>0</v>
      </c>
      <c r="GR8155" s="77" t="s">
        <v>423</v>
      </c>
      <c r="GS8155" s="77">
        <v>5.5966209081309407E-2</v>
      </c>
      <c r="GT8155" s="77">
        <v>0.16465058085627651</v>
      </c>
      <c r="GU8155" s="77">
        <v>5.5966209081309407E-2</v>
      </c>
      <c r="GV8155" s="77">
        <v>0.16465058085627651</v>
      </c>
      <c r="GW8155" s="77">
        <v>5.5966209081309407E-2</v>
      </c>
      <c r="GX8155" s="77">
        <v>0.16465058085627651</v>
      </c>
      <c r="GY8155" s="77">
        <v>0</v>
      </c>
      <c r="GZ8155" s="77">
        <v>0</v>
      </c>
    </row>
    <row r="8156" spans="187:208" x14ac:dyDescent="0.25">
      <c r="GE8156" s="77" t="s">
        <v>427</v>
      </c>
      <c r="GF8156" s="77" t="s">
        <v>155</v>
      </c>
      <c r="GG8156" s="77" t="s">
        <v>495</v>
      </c>
      <c r="GH8156" s="77" t="s">
        <v>439</v>
      </c>
      <c r="GI8156" s="77">
        <v>2022</v>
      </c>
      <c r="GJ8156" s="77" t="s">
        <v>303</v>
      </c>
      <c r="GK8156" s="77">
        <v>1.6021759622082901</v>
      </c>
      <c r="GL8156" s="77">
        <v>1.27</v>
      </c>
      <c r="GM8156" s="77">
        <v>2022</v>
      </c>
      <c r="GN8156" s="77" t="s">
        <v>175</v>
      </c>
      <c r="GO8156" s="77">
        <v>5.3000000000000005E-2</v>
      </c>
      <c r="GP8156" s="77">
        <v>3</v>
      </c>
      <c r="GQ8156" s="77">
        <v>0</v>
      </c>
      <c r="GR8156" s="77" t="s">
        <v>423</v>
      </c>
      <c r="GS8156" s="77">
        <v>5.5966209081309407E-2</v>
      </c>
      <c r="GT8156" s="77">
        <v>8.9667714885997243E-2</v>
      </c>
      <c r="GU8156" s="77">
        <v>5.5966209081309407E-2</v>
      </c>
      <c r="GV8156" s="77">
        <v>8.9667714885997243E-2</v>
      </c>
      <c r="GW8156" s="77">
        <v>5.5966209081309407E-2</v>
      </c>
      <c r="GX8156" s="77">
        <v>8.9667714885997243E-2</v>
      </c>
      <c r="GY8156" s="77">
        <v>0</v>
      </c>
      <c r="GZ8156" s="77">
        <v>0</v>
      </c>
    </row>
    <row r="8157" spans="187:208" x14ac:dyDescent="0.25">
      <c r="GE8157" s="77" t="s">
        <v>422</v>
      </c>
      <c r="GF8157" s="77" t="s">
        <v>155</v>
      </c>
      <c r="GG8157" s="77" t="s">
        <v>495</v>
      </c>
      <c r="GH8157" s="77" t="s">
        <v>439</v>
      </c>
      <c r="GI8157" s="77">
        <v>2023</v>
      </c>
      <c r="GJ8157" s="77" t="s">
        <v>305</v>
      </c>
      <c r="GK8157" s="77">
        <v>0.71896016785821382</v>
      </c>
      <c r="GL8157" s="77">
        <v>1.27</v>
      </c>
      <c r="GM8157" s="77">
        <v>2023</v>
      </c>
      <c r="GN8157" s="77" t="s">
        <v>175</v>
      </c>
      <c r="GO8157" s="77">
        <v>0.13250000000000001</v>
      </c>
      <c r="GP8157" s="77">
        <v>3</v>
      </c>
      <c r="GQ8157" s="77">
        <v>0</v>
      </c>
      <c r="GR8157" s="77" t="s">
        <v>423</v>
      </c>
      <c r="GS8157" s="77">
        <v>0</v>
      </c>
      <c r="GT8157" s="77">
        <v>0</v>
      </c>
      <c r="GU8157" s="77">
        <v>0.1527377521613833</v>
      </c>
      <c r="GV8157" s="77">
        <v>0.1098123599322344</v>
      </c>
      <c r="GW8157" s="77">
        <v>0.1527377521613833</v>
      </c>
      <c r="GX8157" s="77">
        <v>0.1098123599322344</v>
      </c>
      <c r="GY8157" s="77">
        <v>0.1527377521613833</v>
      </c>
      <c r="GZ8157" s="77">
        <v>0.1098123599322344</v>
      </c>
    </row>
    <row r="8158" spans="187:208" x14ac:dyDescent="0.25">
      <c r="GE8158" s="77" t="s">
        <v>425</v>
      </c>
      <c r="GF8158" s="77" t="s">
        <v>155</v>
      </c>
      <c r="GG8158" s="77" t="s">
        <v>495</v>
      </c>
      <c r="GH8158" s="77" t="s">
        <v>439</v>
      </c>
      <c r="GI8158" s="77">
        <v>2023</v>
      </c>
      <c r="GJ8158" s="77" t="s">
        <v>301</v>
      </c>
      <c r="GK8158" s="77">
        <v>3.071497198615103</v>
      </c>
      <c r="GL8158" s="77">
        <v>1.27</v>
      </c>
      <c r="GM8158" s="77">
        <v>2023</v>
      </c>
      <c r="GN8158" s="77" t="s">
        <v>175</v>
      </c>
      <c r="GO8158" s="77">
        <v>5.3000000000000005E-2</v>
      </c>
      <c r="GP8158" s="77">
        <v>3</v>
      </c>
      <c r="GQ8158" s="77">
        <v>0</v>
      </c>
      <c r="GR8158" s="77" t="s">
        <v>423</v>
      </c>
      <c r="GS8158" s="77">
        <v>0</v>
      </c>
      <c r="GT8158" s="77">
        <v>0</v>
      </c>
      <c r="GU8158" s="77">
        <v>5.5966209081309407E-2</v>
      </c>
      <c r="GV8158" s="77">
        <v>0.17190005441034897</v>
      </c>
      <c r="GW8158" s="77">
        <v>5.5966209081309407E-2</v>
      </c>
      <c r="GX8158" s="77">
        <v>0.17190005441034897</v>
      </c>
      <c r="GY8158" s="77">
        <v>5.5966209081309407E-2</v>
      </c>
      <c r="GZ8158" s="77">
        <v>0.17190005441034897</v>
      </c>
    </row>
    <row r="8159" spans="187:208" x14ac:dyDescent="0.25">
      <c r="GE8159" s="77" t="s">
        <v>427</v>
      </c>
      <c r="GF8159" s="77" t="s">
        <v>155</v>
      </c>
      <c r="GG8159" s="77" t="s">
        <v>495</v>
      </c>
      <c r="GH8159" s="77" t="s">
        <v>439</v>
      </c>
      <c r="GI8159" s="77">
        <v>2023</v>
      </c>
      <c r="GJ8159" s="77" t="s">
        <v>303</v>
      </c>
      <c r="GK8159" s="77">
        <v>1.6845772405344479</v>
      </c>
      <c r="GL8159" s="77">
        <v>1.27</v>
      </c>
      <c r="GM8159" s="77">
        <v>2023</v>
      </c>
      <c r="GN8159" s="77" t="s">
        <v>175</v>
      </c>
      <c r="GO8159" s="77">
        <v>5.3000000000000005E-2</v>
      </c>
      <c r="GP8159" s="77">
        <v>3</v>
      </c>
      <c r="GQ8159" s="77">
        <v>0</v>
      </c>
      <c r="GR8159" s="77" t="s">
        <v>423</v>
      </c>
      <c r="GS8159" s="77">
        <v>0</v>
      </c>
      <c r="GT8159" s="77">
        <v>0</v>
      </c>
      <c r="GU8159" s="77">
        <v>5.5966209081309407E-2</v>
      </c>
      <c r="GV8159" s="77">
        <v>9.4279402057366166E-2</v>
      </c>
      <c r="GW8159" s="77">
        <v>5.5966209081309407E-2</v>
      </c>
      <c r="GX8159" s="77">
        <v>9.4279402057366166E-2</v>
      </c>
      <c r="GY8159" s="77">
        <v>5.5966209081309407E-2</v>
      </c>
      <c r="GZ8159" s="77">
        <v>9.4279402057366166E-2</v>
      </c>
    </row>
    <row r="8160" spans="187:208" x14ac:dyDescent="0.25">
      <c r="GE8160" s="77" t="s">
        <v>422</v>
      </c>
      <c r="GF8160" s="77" t="s">
        <v>155</v>
      </c>
      <c r="GG8160" s="77" t="s">
        <v>495</v>
      </c>
      <c r="GH8160" s="77" t="s">
        <v>439</v>
      </c>
      <c r="GI8160" s="77">
        <v>2024</v>
      </c>
      <c r="GJ8160" s="77" t="s">
        <v>305</v>
      </c>
      <c r="GK8160" s="77">
        <v>0.71896016785821382</v>
      </c>
      <c r="GL8160" s="77">
        <v>1.27</v>
      </c>
      <c r="GM8160" s="77">
        <v>2024</v>
      </c>
      <c r="GN8160" s="77" t="s">
        <v>175</v>
      </c>
      <c r="GO8160" s="77">
        <v>0.13250000000000001</v>
      </c>
      <c r="GP8160" s="77">
        <v>3</v>
      </c>
      <c r="GQ8160" s="77">
        <v>0</v>
      </c>
      <c r="GR8160" s="77" t="s">
        <v>423</v>
      </c>
      <c r="GS8160" s="77">
        <v>0</v>
      </c>
      <c r="GT8160" s="77">
        <v>0</v>
      </c>
      <c r="GU8160" s="77">
        <v>0</v>
      </c>
      <c r="GV8160" s="77">
        <v>0</v>
      </c>
      <c r="GW8160" s="77">
        <v>0.1527377521613833</v>
      </c>
      <c r="GX8160" s="77">
        <v>0.1098123599322344</v>
      </c>
      <c r="GY8160" s="77">
        <v>0.1527377521613833</v>
      </c>
      <c r="GZ8160" s="77">
        <v>0.1098123599322344</v>
      </c>
    </row>
    <row r="8161" spans="187:208" x14ac:dyDescent="0.25">
      <c r="GE8161" s="77" t="s">
        <v>425</v>
      </c>
      <c r="GF8161" s="77" t="s">
        <v>155</v>
      </c>
      <c r="GG8161" s="77" t="s">
        <v>495</v>
      </c>
      <c r="GH8161" s="77" t="s">
        <v>439</v>
      </c>
      <c r="GI8161" s="77">
        <v>2024</v>
      </c>
      <c r="GJ8161" s="77" t="s">
        <v>301</v>
      </c>
      <c r="GK8161" s="77">
        <v>3.071497198615103</v>
      </c>
      <c r="GL8161" s="77">
        <v>1.27</v>
      </c>
      <c r="GM8161" s="77">
        <v>2024</v>
      </c>
      <c r="GN8161" s="77" t="s">
        <v>175</v>
      </c>
      <c r="GO8161" s="77">
        <v>5.3000000000000005E-2</v>
      </c>
      <c r="GP8161" s="77">
        <v>3</v>
      </c>
      <c r="GQ8161" s="77">
        <v>0</v>
      </c>
      <c r="GR8161" s="77" t="s">
        <v>423</v>
      </c>
      <c r="GS8161" s="77">
        <v>0</v>
      </c>
      <c r="GT8161" s="77">
        <v>0</v>
      </c>
      <c r="GU8161" s="77">
        <v>0</v>
      </c>
      <c r="GV8161" s="77">
        <v>0</v>
      </c>
      <c r="GW8161" s="77">
        <v>5.5966209081309407E-2</v>
      </c>
      <c r="GX8161" s="77">
        <v>0.17190005441034897</v>
      </c>
      <c r="GY8161" s="77">
        <v>5.5966209081309407E-2</v>
      </c>
      <c r="GZ8161" s="77">
        <v>0.17190005441034897</v>
      </c>
    </row>
    <row r="8162" spans="187:208" x14ac:dyDescent="0.25">
      <c r="GE8162" s="77" t="s">
        <v>427</v>
      </c>
      <c r="GF8162" s="77" t="s">
        <v>155</v>
      </c>
      <c r="GG8162" s="77" t="s">
        <v>495</v>
      </c>
      <c r="GH8162" s="77" t="s">
        <v>439</v>
      </c>
      <c r="GI8162" s="77">
        <v>2024</v>
      </c>
      <c r="GJ8162" s="77" t="s">
        <v>303</v>
      </c>
      <c r="GK8162" s="77">
        <v>1.6845772405344479</v>
      </c>
      <c r="GL8162" s="77">
        <v>1.27</v>
      </c>
      <c r="GM8162" s="77">
        <v>2024</v>
      </c>
      <c r="GN8162" s="77" t="s">
        <v>175</v>
      </c>
      <c r="GO8162" s="77">
        <v>5.3000000000000005E-2</v>
      </c>
      <c r="GP8162" s="77">
        <v>3</v>
      </c>
      <c r="GQ8162" s="77">
        <v>0</v>
      </c>
      <c r="GR8162" s="77" t="s">
        <v>423</v>
      </c>
      <c r="GS8162" s="77">
        <v>0</v>
      </c>
      <c r="GT8162" s="77">
        <v>0</v>
      </c>
      <c r="GU8162" s="77">
        <v>0</v>
      </c>
      <c r="GV8162" s="77">
        <v>0</v>
      </c>
      <c r="GW8162" s="77">
        <v>5.5966209081309407E-2</v>
      </c>
      <c r="GX8162" s="77">
        <v>9.4279402057366166E-2</v>
      </c>
      <c r="GY8162" s="77">
        <v>5.5966209081309407E-2</v>
      </c>
      <c r="GZ8162" s="77">
        <v>9.4279402057366166E-2</v>
      </c>
    </row>
    <row r="8163" spans="187:208" x14ac:dyDescent="0.25">
      <c r="GE8163" s="77" t="s">
        <v>422</v>
      </c>
      <c r="GF8163" s="77" t="s">
        <v>155</v>
      </c>
      <c r="GG8163" s="77" t="s">
        <v>495</v>
      </c>
      <c r="GH8163" s="77" t="s">
        <v>439</v>
      </c>
      <c r="GI8163" s="77">
        <v>2025</v>
      </c>
      <c r="GJ8163" s="77" t="s">
        <v>305</v>
      </c>
      <c r="GK8163" s="77">
        <v>0.71896016785821382</v>
      </c>
      <c r="GL8163" s="77">
        <v>1.27</v>
      </c>
      <c r="GM8163" s="77">
        <v>2025</v>
      </c>
      <c r="GN8163" s="77" t="s">
        <v>175</v>
      </c>
      <c r="GO8163" s="77">
        <v>0.13250000000000001</v>
      </c>
      <c r="GP8163" s="77">
        <v>3</v>
      </c>
      <c r="GQ8163" s="77">
        <v>0</v>
      </c>
      <c r="GR8163" s="77" t="s">
        <v>423</v>
      </c>
      <c r="GS8163" s="77">
        <v>0</v>
      </c>
      <c r="GT8163" s="77">
        <v>0</v>
      </c>
      <c r="GU8163" s="77">
        <v>0</v>
      </c>
      <c r="GV8163" s="77">
        <v>0</v>
      </c>
      <c r="GW8163" s="77">
        <v>0</v>
      </c>
      <c r="GX8163" s="77">
        <v>0</v>
      </c>
      <c r="GY8163" s="77">
        <v>0.1527377521613833</v>
      </c>
      <c r="GZ8163" s="77">
        <v>0.1098123599322344</v>
      </c>
    </row>
    <row r="8164" spans="187:208" x14ac:dyDescent="0.25">
      <c r="GE8164" s="77" t="s">
        <v>425</v>
      </c>
      <c r="GF8164" s="77" t="s">
        <v>155</v>
      </c>
      <c r="GG8164" s="77" t="s">
        <v>495</v>
      </c>
      <c r="GH8164" s="77" t="s">
        <v>439</v>
      </c>
      <c r="GI8164" s="77">
        <v>2025</v>
      </c>
      <c r="GJ8164" s="77" t="s">
        <v>301</v>
      </c>
      <c r="GK8164" s="77">
        <v>3.071497198615103</v>
      </c>
      <c r="GL8164" s="77">
        <v>1.27</v>
      </c>
      <c r="GM8164" s="77">
        <v>2025</v>
      </c>
      <c r="GN8164" s="77" t="s">
        <v>175</v>
      </c>
      <c r="GO8164" s="77">
        <v>5.3000000000000005E-2</v>
      </c>
      <c r="GP8164" s="77">
        <v>3</v>
      </c>
      <c r="GQ8164" s="77">
        <v>0</v>
      </c>
      <c r="GR8164" s="77" t="s">
        <v>423</v>
      </c>
      <c r="GS8164" s="77">
        <v>0</v>
      </c>
      <c r="GT8164" s="77">
        <v>0</v>
      </c>
      <c r="GU8164" s="77">
        <v>0</v>
      </c>
      <c r="GV8164" s="77">
        <v>0</v>
      </c>
      <c r="GW8164" s="77">
        <v>0</v>
      </c>
      <c r="GX8164" s="77">
        <v>0</v>
      </c>
      <c r="GY8164" s="77">
        <v>5.5966209081309407E-2</v>
      </c>
      <c r="GZ8164" s="77">
        <v>0.17190005441034897</v>
      </c>
    </row>
    <row r="8165" spans="187:208" x14ac:dyDescent="0.25">
      <c r="GE8165" s="77" t="s">
        <v>427</v>
      </c>
      <c r="GF8165" s="77" t="s">
        <v>155</v>
      </c>
      <c r="GG8165" s="77" t="s">
        <v>495</v>
      </c>
      <c r="GH8165" s="77" t="s">
        <v>439</v>
      </c>
      <c r="GI8165" s="77">
        <v>2025</v>
      </c>
      <c r="GJ8165" s="77" t="s">
        <v>303</v>
      </c>
      <c r="GK8165" s="77">
        <v>1.6845772405344479</v>
      </c>
      <c r="GL8165" s="77">
        <v>1.27</v>
      </c>
      <c r="GM8165" s="77">
        <v>2025</v>
      </c>
      <c r="GN8165" s="77" t="s">
        <v>175</v>
      </c>
      <c r="GO8165" s="77">
        <v>5.3000000000000005E-2</v>
      </c>
      <c r="GP8165" s="77">
        <v>3</v>
      </c>
      <c r="GQ8165" s="77">
        <v>0</v>
      </c>
      <c r="GR8165" s="77" t="s">
        <v>423</v>
      </c>
      <c r="GS8165" s="77">
        <v>0</v>
      </c>
      <c r="GT8165" s="77">
        <v>0</v>
      </c>
      <c r="GU8165" s="77">
        <v>0</v>
      </c>
      <c r="GV8165" s="77">
        <v>0</v>
      </c>
      <c r="GW8165" s="77">
        <v>0</v>
      </c>
      <c r="GX8165" s="77">
        <v>0</v>
      </c>
      <c r="GY8165" s="77">
        <v>5.5966209081309407E-2</v>
      </c>
      <c r="GZ8165" s="77">
        <v>9.4279402057366166E-2</v>
      </c>
    </row>
    <row r="8166" spans="187:208" x14ac:dyDescent="0.25">
      <c r="GE8166" s="77" t="s">
        <v>422</v>
      </c>
      <c r="GF8166" s="77" t="s">
        <v>155</v>
      </c>
      <c r="GG8166" s="77" t="s">
        <v>495</v>
      </c>
      <c r="GH8166" s="77" t="s">
        <v>446</v>
      </c>
      <c r="GI8166" s="77">
        <v>2021</v>
      </c>
      <c r="GJ8166" s="77" t="s">
        <v>305</v>
      </c>
      <c r="GK8166" s="77">
        <v>3.6425060683947907E-2</v>
      </c>
      <c r="GL8166" s="77">
        <v>1.27</v>
      </c>
      <c r="GM8166" s="77">
        <v>2021</v>
      </c>
      <c r="GN8166" s="77" t="s">
        <v>175</v>
      </c>
      <c r="GO8166" s="77">
        <v>0.13250000000000001</v>
      </c>
      <c r="GP8166" s="77">
        <v>3</v>
      </c>
      <c r="GQ8166" s="77">
        <v>0</v>
      </c>
      <c r="GR8166" s="77" t="s">
        <v>423</v>
      </c>
      <c r="GS8166" s="77">
        <v>0.1527377521613833</v>
      </c>
      <c r="GT8166" s="77">
        <v>5.5634818912081822E-3</v>
      </c>
      <c r="GU8166" s="77">
        <v>0.1527377521613833</v>
      </c>
      <c r="GV8166" s="77">
        <v>5.5634818912081822E-3</v>
      </c>
      <c r="GW8166" s="77">
        <v>0</v>
      </c>
      <c r="GX8166" s="77">
        <v>0</v>
      </c>
      <c r="GY8166" s="77">
        <v>0</v>
      </c>
      <c r="GZ8166" s="77">
        <v>0</v>
      </c>
    </row>
    <row r="8167" spans="187:208" x14ac:dyDescent="0.25">
      <c r="GE8167" s="77" t="s">
        <v>425</v>
      </c>
      <c r="GF8167" s="77" t="s">
        <v>155</v>
      </c>
      <c r="GG8167" s="77" t="s">
        <v>495</v>
      </c>
      <c r="GH8167" s="77" t="s">
        <v>446</v>
      </c>
      <c r="GI8167" s="77">
        <v>2021</v>
      </c>
      <c r="GJ8167" s="77" t="s">
        <v>301</v>
      </c>
      <c r="GK8167" s="77">
        <v>1.5808724525432959E-3</v>
      </c>
      <c r="GL8167" s="77">
        <v>1.27</v>
      </c>
      <c r="GM8167" s="77">
        <v>2021</v>
      </c>
      <c r="GN8167" s="77" t="s">
        <v>175</v>
      </c>
      <c r="GO8167" s="77">
        <v>5.3000000000000005E-2</v>
      </c>
      <c r="GP8167" s="77">
        <v>3</v>
      </c>
      <c r="GQ8167" s="77">
        <v>0</v>
      </c>
      <c r="GR8167" s="77" t="s">
        <v>423</v>
      </c>
      <c r="GS8167" s="77">
        <v>5.5966209081309407E-2</v>
      </c>
      <c r="GT8167" s="77">
        <v>8.8475438209920481E-5</v>
      </c>
      <c r="GU8167" s="77">
        <v>5.5966209081309407E-2</v>
      </c>
      <c r="GV8167" s="77">
        <v>8.8475438209920481E-5</v>
      </c>
      <c r="GW8167" s="77">
        <v>0</v>
      </c>
      <c r="GX8167" s="77">
        <v>0</v>
      </c>
      <c r="GY8167" s="77">
        <v>0</v>
      </c>
      <c r="GZ8167" s="77">
        <v>0</v>
      </c>
    </row>
    <row r="8168" spans="187:208" x14ac:dyDescent="0.25">
      <c r="GE8168" s="77" t="s">
        <v>427</v>
      </c>
      <c r="GF8168" s="77" t="s">
        <v>155</v>
      </c>
      <c r="GG8168" s="77" t="s">
        <v>495</v>
      </c>
      <c r="GH8168" s="77" t="s">
        <v>446</v>
      </c>
      <c r="GI8168" s="77">
        <v>2021</v>
      </c>
      <c r="GJ8168" s="77" t="s">
        <v>303</v>
      </c>
      <c r="GK8168" s="77">
        <v>3.9894642198444803E-2</v>
      </c>
      <c r="GL8168" s="77">
        <v>1.27</v>
      </c>
      <c r="GM8168" s="77">
        <v>2021</v>
      </c>
      <c r="GN8168" s="77" t="s">
        <v>175</v>
      </c>
      <c r="GO8168" s="77">
        <v>5.3000000000000005E-2</v>
      </c>
      <c r="GP8168" s="77">
        <v>3</v>
      </c>
      <c r="GQ8168" s="77">
        <v>0</v>
      </c>
      <c r="GR8168" s="77" t="s">
        <v>423</v>
      </c>
      <c r="GS8168" s="77">
        <v>5.5966209081309407E-2</v>
      </c>
      <c r="GT8168" s="77">
        <v>2.2327518865021909E-3</v>
      </c>
      <c r="GU8168" s="77">
        <v>5.5966209081309407E-2</v>
      </c>
      <c r="GV8168" s="77">
        <v>2.2327518865021909E-3</v>
      </c>
      <c r="GW8168" s="77">
        <v>0</v>
      </c>
      <c r="GX8168" s="77">
        <v>0</v>
      </c>
      <c r="GY8168" s="77">
        <v>0</v>
      </c>
      <c r="GZ8168" s="77">
        <v>0</v>
      </c>
    </row>
    <row r="8169" spans="187:208" x14ac:dyDescent="0.25">
      <c r="GE8169" s="77" t="s">
        <v>422</v>
      </c>
      <c r="GF8169" s="77" t="s">
        <v>155</v>
      </c>
      <c r="GG8169" s="77" t="s">
        <v>495</v>
      </c>
      <c r="GH8169" s="77" t="s">
        <v>446</v>
      </c>
      <c r="GI8169" s="77">
        <v>2022</v>
      </c>
      <c r="GJ8169" s="77" t="s">
        <v>305</v>
      </c>
      <c r="GK8169" s="77">
        <v>3.6425060683947907E-2</v>
      </c>
      <c r="GL8169" s="77">
        <v>1.27</v>
      </c>
      <c r="GM8169" s="77">
        <v>2022</v>
      </c>
      <c r="GN8169" s="77" t="s">
        <v>175</v>
      </c>
      <c r="GO8169" s="77">
        <v>0.13250000000000001</v>
      </c>
      <c r="GP8169" s="77">
        <v>3</v>
      </c>
      <c r="GQ8169" s="77">
        <v>0</v>
      </c>
      <c r="GR8169" s="77" t="s">
        <v>423</v>
      </c>
      <c r="GS8169" s="77">
        <v>0.1527377521613833</v>
      </c>
      <c r="GT8169" s="77">
        <v>5.5634818912081822E-3</v>
      </c>
      <c r="GU8169" s="77">
        <v>0.1527377521613833</v>
      </c>
      <c r="GV8169" s="77">
        <v>5.5634818912081822E-3</v>
      </c>
      <c r="GW8169" s="77">
        <v>0.1527377521613833</v>
      </c>
      <c r="GX8169" s="77">
        <v>5.5634818912081822E-3</v>
      </c>
      <c r="GY8169" s="77">
        <v>0</v>
      </c>
      <c r="GZ8169" s="77">
        <v>0</v>
      </c>
    </row>
    <row r="8170" spans="187:208" x14ac:dyDescent="0.25">
      <c r="GE8170" s="77" t="s">
        <v>425</v>
      </c>
      <c r="GF8170" s="77" t="s">
        <v>155</v>
      </c>
      <c r="GG8170" s="77" t="s">
        <v>495</v>
      </c>
      <c r="GH8170" s="77" t="s">
        <v>446</v>
      </c>
      <c r="GI8170" s="77">
        <v>2022</v>
      </c>
      <c r="GJ8170" s="77" t="s">
        <v>301</v>
      </c>
      <c r="GK8170" s="77">
        <v>1.5808724525432959E-3</v>
      </c>
      <c r="GL8170" s="77">
        <v>1.27</v>
      </c>
      <c r="GM8170" s="77">
        <v>2022</v>
      </c>
      <c r="GN8170" s="77" t="s">
        <v>175</v>
      </c>
      <c r="GO8170" s="77">
        <v>5.3000000000000005E-2</v>
      </c>
      <c r="GP8170" s="77">
        <v>3</v>
      </c>
      <c r="GQ8170" s="77">
        <v>0</v>
      </c>
      <c r="GR8170" s="77" t="s">
        <v>423</v>
      </c>
      <c r="GS8170" s="77">
        <v>5.5966209081309407E-2</v>
      </c>
      <c r="GT8170" s="77">
        <v>8.8475438209920481E-5</v>
      </c>
      <c r="GU8170" s="77">
        <v>5.5966209081309407E-2</v>
      </c>
      <c r="GV8170" s="77">
        <v>8.8475438209920481E-5</v>
      </c>
      <c r="GW8170" s="77">
        <v>5.5966209081309407E-2</v>
      </c>
      <c r="GX8170" s="77">
        <v>8.8475438209920481E-5</v>
      </c>
      <c r="GY8170" s="77">
        <v>0</v>
      </c>
      <c r="GZ8170" s="77">
        <v>0</v>
      </c>
    </row>
    <row r="8171" spans="187:208" x14ac:dyDescent="0.25">
      <c r="GE8171" s="77" t="s">
        <v>427</v>
      </c>
      <c r="GF8171" s="77" t="s">
        <v>155</v>
      </c>
      <c r="GG8171" s="77" t="s">
        <v>495</v>
      </c>
      <c r="GH8171" s="77" t="s">
        <v>446</v>
      </c>
      <c r="GI8171" s="77">
        <v>2022</v>
      </c>
      <c r="GJ8171" s="77" t="s">
        <v>303</v>
      </c>
      <c r="GK8171" s="77">
        <v>3.9894642198444803E-2</v>
      </c>
      <c r="GL8171" s="77">
        <v>1.27</v>
      </c>
      <c r="GM8171" s="77">
        <v>2022</v>
      </c>
      <c r="GN8171" s="77" t="s">
        <v>175</v>
      </c>
      <c r="GO8171" s="77">
        <v>5.3000000000000005E-2</v>
      </c>
      <c r="GP8171" s="77">
        <v>3</v>
      </c>
      <c r="GQ8171" s="77">
        <v>0</v>
      </c>
      <c r="GR8171" s="77" t="s">
        <v>423</v>
      </c>
      <c r="GS8171" s="77">
        <v>5.5966209081309407E-2</v>
      </c>
      <c r="GT8171" s="77">
        <v>2.2327518865021909E-3</v>
      </c>
      <c r="GU8171" s="77">
        <v>5.5966209081309407E-2</v>
      </c>
      <c r="GV8171" s="77">
        <v>2.2327518865021909E-3</v>
      </c>
      <c r="GW8171" s="77">
        <v>5.5966209081309407E-2</v>
      </c>
      <c r="GX8171" s="77">
        <v>2.2327518865021909E-3</v>
      </c>
      <c r="GY8171" s="77">
        <v>0</v>
      </c>
      <c r="GZ8171" s="77">
        <v>0</v>
      </c>
    </row>
    <row r="8172" spans="187:208" x14ac:dyDescent="0.25">
      <c r="GE8172" s="77" t="s">
        <v>422</v>
      </c>
      <c r="GF8172" s="77" t="s">
        <v>155</v>
      </c>
      <c r="GG8172" s="77" t="s">
        <v>495</v>
      </c>
      <c r="GH8172" s="77" t="s">
        <v>446</v>
      </c>
      <c r="GI8172" s="77">
        <v>2023</v>
      </c>
      <c r="GJ8172" s="77" t="s">
        <v>305</v>
      </c>
      <c r="GK8172" s="77">
        <v>3.7590224611384587E-2</v>
      </c>
      <c r="GL8172" s="77">
        <v>1.27</v>
      </c>
      <c r="GM8172" s="77">
        <v>2023</v>
      </c>
      <c r="GN8172" s="77" t="s">
        <v>175</v>
      </c>
      <c r="GO8172" s="77">
        <v>0.13250000000000001</v>
      </c>
      <c r="GP8172" s="77">
        <v>3</v>
      </c>
      <c r="GQ8172" s="77">
        <v>0</v>
      </c>
      <c r="GR8172" s="77" t="s">
        <v>423</v>
      </c>
      <c r="GS8172" s="77">
        <v>0</v>
      </c>
      <c r="GT8172" s="77">
        <v>0</v>
      </c>
      <c r="GU8172" s="77">
        <v>0.1527377521613833</v>
      </c>
      <c r="GV8172" s="77">
        <v>5.7414464103843895E-3</v>
      </c>
      <c r="GW8172" s="77">
        <v>0.1527377521613833</v>
      </c>
      <c r="GX8172" s="77">
        <v>5.7414464103843895E-3</v>
      </c>
      <c r="GY8172" s="77">
        <v>0.1527377521613833</v>
      </c>
      <c r="GZ8172" s="77">
        <v>5.7414464103843895E-3</v>
      </c>
    </row>
    <row r="8173" spans="187:208" x14ac:dyDescent="0.25">
      <c r="GE8173" s="77" t="s">
        <v>425</v>
      </c>
      <c r="GF8173" s="77" t="s">
        <v>155</v>
      </c>
      <c r="GG8173" s="77" t="s">
        <v>495</v>
      </c>
      <c r="GH8173" s="77" t="s">
        <v>446</v>
      </c>
      <c r="GI8173" s="77">
        <v>2023</v>
      </c>
      <c r="GJ8173" s="77" t="s">
        <v>301</v>
      </c>
      <c r="GK8173" s="77">
        <v>1.631433411568772E-3</v>
      </c>
      <c r="GL8173" s="77">
        <v>1.27</v>
      </c>
      <c r="GM8173" s="77">
        <v>2023</v>
      </c>
      <c r="GN8173" s="77" t="s">
        <v>175</v>
      </c>
      <c r="GO8173" s="77">
        <v>5.3000000000000005E-2</v>
      </c>
      <c r="GP8173" s="77">
        <v>3</v>
      </c>
      <c r="GQ8173" s="77">
        <v>0</v>
      </c>
      <c r="GR8173" s="77" t="s">
        <v>423</v>
      </c>
      <c r="GS8173" s="77">
        <v>0</v>
      </c>
      <c r="GT8173" s="77">
        <v>0</v>
      </c>
      <c r="GU8173" s="77">
        <v>5.5966209081309407E-2</v>
      </c>
      <c r="GV8173" s="77">
        <v>9.1305143414091794E-5</v>
      </c>
      <c r="GW8173" s="77">
        <v>5.5966209081309407E-2</v>
      </c>
      <c r="GX8173" s="77">
        <v>9.1305143414091794E-5</v>
      </c>
      <c r="GY8173" s="77">
        <v>5.5966209081309407E-2</v>
      </c>
      <c r="GZ8173" s="77">
        <v>9.1305143414091794E-5</v>
      </c>
    </row>
    <row r="8174" spans="187:208" x14ac:dyDescent="0.25">
      <c r="GE8174" s="77" t="s">
        <v>427</v>
      </c>
      <c r="GF8174" s="77" t="s">
        <v>155</v>
      </c>
      <c r="GG8174" s="77" t="s">
        <v>495</v>
      </c>
      <c r="GH8174" s="77" t="s">
        <v>446</v>
      </c>
      <c r="GI8174" s="77">
        <v>2023</v>
      </c>
      <c r="GJ8174" s="77" t="s">
        <v>303</v>
      </c>
      <c r="GK8174" s="77">
        <v>4.1186611013992208E-2</v>
      </c>
      <c r="GL8174" s="77">
        <v>1.27</v>
      </c>
      <c r="GM8174" s="77">
        <v>2023</v>
      </c>
      <c r="GN8174" s="77" t="s">
        <v>175</v>
      </c>
      <c r="GO8174" s="77">
        <v>5.3000000000000005E-2</v>
      </c>
      <c r="GP8174" s="77">
        <v>3</v>
      </c>
      <c r="GQ8174" s="77">
        <v>0</v>
      </c>
      <c r="GR8174" s="77" t="s">
        <v>423</v>
      </c>
      <c r="GS8174" s="77">
        <v>0</v>
      </c>
      <c r="GT8174" s="77">
        <v>0</v>
      </c>
      <c r="GU8174" s="77">
        <v>5.5966209081309407E-2</v>
      </c>
      <c r="GV8174" s="77">
        <v>2.3050584833596488E-3</v>
      </c>
      <c r="GW8174" s="77">
        <v>5.5966209081309407E-2</v>
      </c>
      <c r="GX8174" s="77">
        <v>2.3050584833596488E-3</v>
      </c>
      <c r="GY8174" s="77">
        <v>5.5966209081309407E-2</v>
      </c>
      <c r="GZ8174" s="77">
        <v>2.3050584833596488E-3</v>
      </c>
    </row>
    <row r="8175" spans="187:208" x14ac:dyDescent="0.25">
      <c r="GE8175" s="77" t="s">
        <v>422</v>
      </c>
      <c r="GF8175" s="77" t="s">
        <v>155</v>
      </c>
      <c r="GG8175" s="77" t="s">
        <v>495</v>
      </c>
      <c r="GH8175" s="77" t="s">
        <v>446</v>
      </c>
      <c r="GI8175" s="77">
        <v>2024</v>
      </c>
      <c r="GJ8175" s="77" t="s">
        <v>305</v>
      </c>
      <c r="GK8175" s="77">
        <v>3.7590224611384587E-2</v>
      </c>
      <c r="GL8175" s="77">
        <v>1.27</v>
      </c>
      <c r="GM8175" s="77">
        <v>2024</v>
      </c>
      <c r="GN8175" s="77" t="s">
        <v>175</v>
      </c>
      <c r="GO8175" s="77">
        <v>0.13250000000000001</v>
      </c>
      <c r="GP8175" s="77">
        <v>3</v>
      </c>
      <c r="GQ8175" s="77">
        <v>0</v>
      </c>
      <c r="GR8175" s="77" t="s">
        <v>423</v>
      </c>
      <c r="GS8175" s="77">
        <v>0</v>
      </c>
      <c r="GT8175" s="77">
        <v>0</v>
      </c>
      <c r="GU8175" s="77">
        <v>0</v>
      </c>
      <c r="GV8175" s="77">
        <v>0</v>
      </c>
      <c r="GW8175" s="77">
        <v>0.1527377521613833</v>
      </c>
      <c r="GX8175" s="77">
        <v>5.7414464103843895E-3</v>
      </c>
      <c r="GY8175" s="77">
        <v>0.1527377521613833</v>
      </c>
      <c r="GZ8175" s="77">
        <v>5.7414464103843895E-3</v>
      </c>
    </row>
    <row r="8176" spans="187:208" x14ac:dyDescent="0.25">
      <c r="GE8176" s="77" t="s">
        <v>425</v>
      </c>
      <c r="GF8176" s="77" t="s">
        <v>155</v>
      </c>
      <c r="GG8176" s="77" t="s">
        <v>495</v>
      </c>
      <c r="GH8176" s="77" t="s">
        <v>446</v>
      </c>
      <c r="GI8176" s="77">
        <v>2024</v>
      </c>
      <c r="GJ8176" s="77" t="s">
        <v>301</v>
      </c>
      <c r="GK8176" s="77">
        <v>1.631433411568772E-3</v>
      </c>
      <c r="GL8176" s="77">
        <v>1.27</v>
      </c>
      <c r="GM8176" s="77">
        <v>2024</v>
      </c>
      <c r="GN8176" s="77" t="s">
        <v>175</v>
      </c>
      <c r="GO8176" s="77">
        <v>5.3000000000000005E-2</v>
      </c>
      <c r="GP8176" s="77">
        <v>3</v>
      </c>
      <c r="GQ8176" s="77">
        <v>0</v>
      </c>
      <c r="GR8176" s="77" t="s">
        <v>423</v>
      </c>
      <c r="GS8176" s="77">
        <v>0</v>
      </c>
      <c r="GT8176" s="77">
        <v>0</v>
      </c>
      <c r="GU8176" s="77">
        <v>0</v>
      </c>
      <c r="GV8176" s="77">
        <v>0</v>
      </c>
      <c r="GW8176" s="77">
        <v>5.5966209081309407E-2</v>
      </c>
      <c r="GX8176" s="77">
        <v>9.1305143414091794E-5</v>
      </c>
      <c r="GY8176" s="77">
        <v>5.5966209081309407E-2</v>
      </c>
      <c r="GZ8176" s="77">
        <v>9.1305143414091794E-5</v>
      </c>
    </row>
    <row r="8177" spans="187:208" x14ac:dyDescent="0.25">
      <c r="GE8177" s="77" t="s">
        <v>427</v>
      </c>
      <c r="GF8177" s="77" t="s">
        <v>155</v>
      </c>
      <c r="GG8177" s="77" t="s">
        <v>495</v>
      </c>
      <c r="GH8177" s="77" t="s">
        <v>446</v>
      </c>
      <c r="GI8177" s="77">
        <v>2024</v>
      </c>
      <c r="GJ8177" s="77" t="s">
        <v>303</v>
      </c>
      <c r="GK8177" s="77">
        <v>4.1186611013992208E-2</v>
      </c>
      <c r="GL8177" s="77">
        <v>1.27</v>
      </c>
      <c r="GM8177" s="77">
        <v>2024</v>
      </c>
      <c r="GN8177" s="77" t="s">
        <v>175</v>
      </c>
      <c r="GO8177" s="77">
        <v>5.3000000000000005E-2</v>
      </c>
      <c r="GP8177" s="77">
        <v>3</v>
      </c>
      <c r="GQ8177" s="77">
        <v>0</v>
      </c>
      <c r="GR8177" s="77" t="s">
        <v>423</v>
      </c>
      <c r="GS8177" s="77">
        <v>0</v>
      </c>
      <c r="GT8177" s="77">
        <v>0</v>
      </c>
      <c r="GU8177" s="77">
        <v>0</v>
      </c>
      <c r="GV8177" s="77">
        <v>0</v>
      </c>
      <c r="GW8177" s="77">
        <v>5.5966209081309407E-2</v>
      </c>
      <c r="GX8177" s="77">
        <v>2.3050584833596488E-3</v>
      </c>
      <c r="GY8177" s="77">
        <v>5.5966209081309407E-2</v>
      </c>
      <c r="GZ8177" s="77">
        <v>2.3050584833596488E-3</v>
      </c>
    </row>
    <row r="8178" spans="187:208" x14ac:dyDescent="0.25">
      <c r="GE8178" s="77" t="s">
        <v>422</v>
      </c>
      <c r="GF8178" s="77" t="s">
        <v>155</v>
      </c>
      <c r="GG8178" s="77" t="s">
        <v>495</v>
      </c>
      <c r="GH8178" s="77" t="s">
        <v>446</v>
      </c>
      <c r="GI8178" s="77">
        <v>2025</v>
      </c>
      <c r="GJ8178" s="77" t="s">
        <v>305</v>
      </c>
      <c r="GK8178" s="77">
        <v>3.7590224611384587E-2</v>
      </c>
      <c r="GL8178" s="77">
        <v>1.27</v>
      </c>
      <c r="GM8178" s="77">
        <v>2025</v>
      </c>
      <c r="GN8178" s="77" t="s">
        <v>175</v>
      </c>
      <c r="GO8178" s="77">
        <v>0.13250000000000001</v>
      </c>
      <c r="GP8178" s="77">
        <v>3</v>
      </c>
      <c r="GQ8178" s="77">
        <v>0</v>
      </c>
      <c r="GR8178" s="77" t="s">
        <v>423</v>
      </c>
      <c r="GS8178" s="77">
        <v>0</v>
      </c>
      <c r="GT8178" s="77">
        <v>0</v>
      </c>
      <c r="GU8178" s="77">
        <v>0</v>
      </c>
      <c r="GV8178" s="77">
        <v>0</v>
      </c>
      <c r="GW8178" s="77">
        <v>0</v>
      </c>
      <c r="GX8178" s="77">
        <v>0</v>
      </c>
      <c r="GY8178" s="77">
        <v>0.1527377521613833</v>
      </c>
      <c r="GZ8178" s="77">
        <v>5.7414464103843895E-3</v>
      </c>
    </row>
    <row r="8179" spans="187:208" x14ac:dyDescent="0.25">
      <c r="GE8179" s="77" t="s">
        <v>425</v>
      </c>
      <c r="GF8179" s="77" t="s">
        <v>155</v>
      </c>
      <c r="GG8179" s="77" t="s">
        <v>495</v>
      </c>
      <c r="GH8179" s="77" t="s">
        <v>446</v>
      </c>
      <c r="GI8179" s="77">
        <v>2025</v>
      </c>
      <c r="GJ8179" s="77" t="s">
        <v>301</v>
      </c>
      <c r="GK8179" s="77">
        <v>1.631433411568772E-3</v>
      </c>
      <c r="GL8179" s="77">
        <v>1.27</v>
      </c>
      <c r="GM8179" s="77">
        <v>2025</v>
      </c>
      <c r="GN8179" s="77" t="s">
        <v>175</v>
      </c>
      <c r="GO8179" s="77">
        <v>5.3000000000000005E-2</v>
      </c>
      <c r="GP8179" s="77">
        <v>3</v>
      </c>
      <c r="GQ8179" s="77">
        <v>0</v>
      </c>
      <c r="GR8179" s="77" t="s">
        <v>423</v>
      </c>
      <c r="GS8179" s="77">
        <v>0</v>
      </c>
      <c r="GT8179" s="77">
        <v>0</v>
      </c>
      <c r="GU8179" s="77">
        <v>0</v>
      </c>
      <c r="GV8179" s="77">
        <v>0</v>
      </c>
      <c r="GW8179" s="77">
        <v>0</v>
      </c>
      <c r="GX8179" s="77">
        <v>0</v>
      </c>
      <c r="GY8179" s="77">
        <v>5.5966209081309407E-2</v>
      </c>
      <c r="GZ8179" s="77">
        <v>9.1305143414091794E-5</v>
      </c>
    </row>
    <row r="8180" spans="187:208" x14ac:dyDescent="0.25">
      <c r="GE8180" s="77" t="s">
        <v>427</v>
      </c>
      <c r="GF8180" s="77" t="s">
        <v>155</v>
      </c>
      <c r="GG8180" s="77" t="s">
        <v>495</v>
      </c>
      <c r="GH8180" s="77" t="s">
        <v>446</v>
      </c>
      <c r="GI8180" s="77">
        <v>2025</v>
      </c>
      <c r="GJ8180" s="77" t="s">
        <v>303</v>
      </c>
      <c r="GK8180" s="77">
        <v>4.1186611013992208E-2</v>
      </c>
      <c r="GL8180" s="77">
        <v>1.27</v>
      </c>
      <c r="GM8180" s="77">
        <v>2025</v>
      </c>
      <c r="GN8180" s="77" t="s">
        <v>175</v>
      </c>
      <c r="GO8180" s="77">
        <v>5.3000000000000005E-2</v>
      </c>
      <c r="GP8180" s="77">
        <v>3</v>
      </c>
      <c r="GQ8180" s="77">
        <v>0</v>
      </c>
      <c r="GR8180" s="77" t="s">
        <v>423</v>
      </c>
      <c r="GS8180" s="77">
        <v>0</v>
      </c>
      <c r="GT8180" s="77">
        <v>0</v>
      </c>
      <c r="GU8180" s="77">
        <v>0</v>
      </c>
      <c r="GV8180" s="77">
        <v>0</v>
      </c>
      <c r="GW8180" s="77">
        <v>0</v>
      </c>
      <c r="GX8180" s="77">
        <v>0</v>
      </c>
      <c r="GY8180" s="77">
        <v>5.5966209081309407E-2</v>
      </c>
      <c r="GZ8180" s="77">
        <v>2.3050584833596488E-3</v>
      </c>
    </row>
    <row r="8181" spans="187:208" x14ac:dyDescent="0.25">
      <c r="GE8181" s="77" t="s">
        <v>422</v>
      </c>
      <c r="GF8181" s="77" t="s">
        <v>155</v>
      </c>
      <c r="GG8181" s="77" t="s">
        <v>495</v>
      </c>
      <c r="GH8181" s="77" t="s">
        <v>453</v>
      </c>
      <c r="GI8181" s="77">
        <v>2021</v>
      </c>
      <c r="GJ8181" s="77" t="s">
        <v>305</v>
      </c>
      <c r="GK8181" s="77">
        <v>222.2294216278236</v>
      </c>
      <c r="GL8181" s="77">
        <v>1.27</v>
      </c>
      <c r="GM8181" s="77">
        <v>2021</v>
      </c>
      <c r="GN8181" s="77" t="s">
        <v>175</v>
      </c>
      <c r="GO8181" s="77">
        <v>0.13250000000000001</v>
      </c>
      <c r="GP8181" s="77">
        <v>3</v>
      </c>
      <c r="GQ8181" s="77">
        <v>0</v>
      </c>
      <c r="GR8181" s="77" t="s">
        <v>423</v>
      </c>
      <c r="GS8181" s="77">
        <v>0.1527377521613833</v>
      </c>
      <c r="GT8181" s="77">
        <v>33.942822323558076</v>
      </c>
      <c r="GU8181" s="77">
        <v>0.1527377521613833</v>
      </c>
      <c r="GV8181" s="77">
        <v>33.942822323558076</v>
      </c>
      <c r="GW8181" s="77">
        <v>0</v>
      </c>
      <c r="GX8181" s="77">
        <v>0</v>
      </c>
      <c r="GY8181" s="77">
        <v>0</v>
      </c>
      <c r="GZ8181" s="77">
        <v>0</v>
      </c>
    </row>
    <row r="8182" spans="187:208" x14ac:dyDescent="0.25">
      <c r="GE8182" s="77" t="s">
        <v>425</v>
      </c>
      <c r="GF8182" s="77" t="s">
        <v>155</v>
      </c>
      <c r="GG8182" s="77" t="s">
        <v>495</v>
      </c>
      <c r="GH8182" s="77" t="s">
        <v>453</v>
      </c>
      <c r="GI8182" s="77">
        <v>2021</v>
      </c>
      <c r="GJ8182" s="77" t="s">
        <v>301</v>
      </c>
      <c r="GK8182" s="77">
        <v>8585.7228092479418</v>
      </c>
      <c r="GL8182" s="77">
        <v>1.27</v>
      </c>
      <c r="GM8182" s="77">
        <v>2021</v>
      </c>
      <c r="GN8182" s="77" t="s">
        <v>175</v>
      </c>
      <c r="GO8182" s="77">
        <v>5.3000000000000005E-2</v>
      </c>
      <c r="GP8182" s="77">
        <v>3</v>
      </c>
      <c r="GQ8182" s="77">
        <v>0</v>
      </c>
      <c r="GR8182" s="77" t="s">
        <v>423</v>
      </c>
      <c r="GS8182" s="77">
        <v>5.5966209081309407E-2</v>
      </c>
      <c r="GT8182" s="77">
        <v>480.5103578565375</v>
      </c>
      <c r="GU8182" s="77">
        <v>5.5966209081309407E-2</v>
      </c>
      <c r="GV8182" s="77">
        <v>480.5103578565375</v>
      </c>
      <c r="GW8182" s="77">
        <v>0</v>
      </c>
      <c r="GX8182" s="77">
        <v>0</v>
      </c>
      <c r="GY8182" s="77">
        <v>0</v>
      </c>
      <c r="GZ8182" s="77">
        <v>0</v>
      </c>
    </row>
    <row r="8183" spans="187:208" x14ac:dyDescent="0.25">
      <c r="GE8183" s="77" t="s">
        <v>427</v>
      </c>
      <c r="GF8183" s="77" t="s">
        <v>155</v>
      </c>
      <c r="GG8183" s="77" t="s">
        <v>495</v>
      </c>
      <c r="GH8183" s="77" t="s">
        <v>453</v>
      </c>
      <c r="GI8183" s="77">
        <v>2021</v>
      </c>
      <c r="GJ8183" s="77" t="s">
        <v>303</v>
      </c>
      <c r="GK8183" s="77">
        <v>5338.178410456745</v>
      </c>
      <c r="GL8183" s="77">
        <v>1.27</v>
      </c>
      <c r="GM8183" s="77">
        <v>2021</v>
      </c>
      <c r="GN8183" s="77" t="s">
        <v>175</v>
      </c>
      <c r="GO8183" s="77">
        <v>5.3000000000000005E-2</v>
      </c>
      <c r="GP8183" s="77">
        <v>3</v>
      </c>
      <c r="GQ8183" s="77">
        <v>0</v>
      </c>
      <c r="GR8183" s="77" t="s">
        <v>423</v>
      </c>
      <c r="GS8183" s="77">
        <v>5.5966209081309407E-2</v>
      </c>
      <c r="GT8183" s="77">
        <v>298.75760903295412</v>
      </c>
      <c r="GU8183" s="77">
        <v>5.5966209081309407E-2</v>
      </c>
      <c r="GV8183" s="77">
        <v>298.75760903295412</v>
      </c>
      <c r="GW8183" s="77">
        <v>0</v>
      </c>
      <c r="GX8183" s="77">
        <v>0</v>
      </c>
      <c r="GY8183" s="77">
        <v>0</v>
      </c>
      <c r="GZ8183" s="77">
        <v>0</v>
      </c>
    </row>
    <row r="8184" spans="187:208" x14ac:dyDescent="0.25">
      <c r="GE8184" s="77" t="s">
        <v>422</v>
      </c>
      <c r="GF8184" s="77" t="s">
        <v>155</v>
      </c>
      <c r="GG8184" s="77" t="s">
        <v>495</v>
      </c>
      <c r="GH8184" s="77" t="s">
        <v>453</v>
      </c>
      <c r="GI8184" s="77">
        <v>2022</v>
      </c>
      <c r="GJ8184" s="77" t="s">
        <v>305</v>
      </c>
      <c r="GK8184" s="77">
        <v>222.2294216278236</v>
      </c>
      <c r="GL8184" s="77">
        <v>1.27</v>
      </c>
      <c r="GM8184" s="77">
        <v>2022</v>
      </c>
      <c r="GN8184" s="77" t="s">
        <v>175</v>
      </c>
      <c r="GO8184" s="77">
        <v>0.13250000000000001</v>
      </c>
      <c r="GP8184" s="77">
        <v>3</v>
      </c>
      <c r="GQ8184" s="77">
        <v>0</v>
      </c>
      <c r="GR8184" s="77" t="s">
        <v>423</v>
      </c>
      <c r="GS8184" s="77">
        <v>0.1527377521613833</v>
      </c>
      <c r="GT8184" s="77">
        <v>33.942822323558076</v>
      </c>
      <c r="GU8184" s="77">
        <v>0.1527377521613833</v>
      </c>
      <c r="GV8184" s="77">
        <v>33.942822323558076</v>
      </c>
      <c r="GW8184" s="77">
        <v>0.1527377521613833</v>
      </c>
      <c r="GX8184" s="77">
        <v>33.942822323558076</v>
      </c>
      <c r="GY8184" s="77">
        <v>0</v>
      </c>
      <c r="GZ8184" s="77">
        <v>0</v>
      </c>
    </row>
    <row r="8185" spans="187:208" x14ac:dyDescent="0.25">
      <c r="GE8185" s="77" t="s">
        <v>425</v>
      </c>
      <c r="GF8185" s="77" t="s">
        <v>155</v>
      </c>
      <c r="GG8185" s="77" t="s">
        <v>495</v>
      </c>
      <c r="GH8185" s="77" t="s">
        <v>453</v>
      </c>
      <c r="GI8185" s="77">
        <v>2022</v>
      </c>
      <c r="GJ8185" s="77" t="s">
        <v>301</v>
      </c>
      <c r="GK8185" s="77">
        <v>8585.7228092479418</v>
      </c>
      <c r="GL8185" s="77">
        <v>1.27</v>
      </c>
      <c r="GM8185" s="77">
        <v>2022</v>
      </c>
      <c r="GN8185" s="77" t="s">
        <v>175</v>
      </c>
      <c r="GO8185" s="77">
        <v>5.3000000000000005E-2</v>
      </c>
      <c r="GP8185" s="77">
        <v>3</v>
      </c>
      <c r="GQ8185" s="77">
        <v>0</v>
      </c>
      <c r="GR8185" s="77" t="s">
        <v>423</v>
      </c>
      <c r="GS8185" s="77">
        <v>5.5966209081309407E-2</v>
      </c>
      <c r="GT8185" s="77">
        <v>480.5103578565375</v>
      </c>
      <c r="GU8185" s="77">
        <v>5.5966209081309407E-2</v>
      </c>
      <c r="GV8185" s="77">
        <v>480.5103578565375</v>
      </c>
      <c r="GW8185" s="77">
        <v>5.5966209081309407E-2</v>
      </c>
      <c r="GX8185" s="77">
        <v>480.5103578565375</v>
      </c>
      <c r="GY8185" s="77">
        <v>0</v>
      </c>
      <c r="GZ8185" s="77">
        <v>0</v>
      </c>
    </row>
    <row r="8186" spans="187:208" x14ac:dyDescent="0.25">
      <c r="GE8186" s="77" t="s">
        <v>427</v>
      </c>
      <c r="GF8186" s="77" t="s">
        <v>155</v>
      </c>
      <c r="GG8186" s="77" t="s">
        <v>495</v>
      </c>
      <c r="GH8186" s="77" t="s">
        <v>453</v>
      </c>
      <c r="GI8186" s="77">
        <v>2022</v>
      </c>
      <c r="GJ8186" s="77" t="s">
        <v>303</v>
      </c>
      <c r="GK8186" s="77">
        <v>5338.178410456745</v>
      </c>
      <c r="GL8186" s="77">
        <v>1.27</v>
      </c>
      <c r="GM8186" s="77">
        <v>2022</v>
      </c>
      <c r="GN8186" s="77" t="s">
        <v>175</v>
      </c>
      <c r="GO8186" s="77">
        <v>5.3000000000000005E-2</v>
      </c>
      <c r="GP8186" s="77">
        <v>3</v>
      </c>
      <c r="GQ8186" s="77">
        <v>0</v>
      </c>
      <c r="GR8186" s="77" t="s">
        <v>423</v>
      </c>
      <c r="GS8186" s="77">
        <v>5.5966209081309407E-2</v>
      </c>
      <c r="GT8186" s="77">
        <v>298.75760903295412</v>
      </c>
      <c r="GU8186" s="77">
        <v>5.5966209081309407E-2</v>
      </c>
      <c r="GV8186" s="77">
        <v>298.75760903295412</v>
      </c>
      <c r="GW8186" s="77">
        <v>5.5966209081309407E-2</v>
      </c>
      <c r="GX8186" s="77">
        <v>298.75760903295412</v>
      </c>
      <c r="GY8186" s="77">
        <v>0</v>
      </c>
      <c r="GZ8186" s="77">
        <v>0</v>
      </c>
    </row>
    <row r="8187" spans="187:208" x14ac:dyDescent="0.25">
      <c r="GE8187" s="77" t="s">
        <v>422</v>
      </c>
      <c r="GF8187" s="77" t="s">
        <v>155</v>
      </c>
      <c r="GG8187" s="77" t="s">
        <v>495</v>
      </c>
      <c r="GH8187" s="77" t="s">
        <v>453</v>
      </c>
      <c r="GI8187" s="77">
        <v>2023</v>
      </c>
      <c r="GJ8187" s="77" t="s">
        <v>305</v>
      </c>
      <c r="GK8187" s="77">
        <v>233.230076807936</v>
      </c>
      <c r="GL8187" s="77">
        <v>1.27</v>
      </c>
      <c r="GM8187" s="77">
        <v>2023</v>
      </c>
      <c r="GN8187" s="77" t="s">
        <v>175</v>
      </c>
      <c r="GO8187" s="77">
        <v>0.13250000000000001</v>
      </c>
      <c r="GP8187" s="77">
        <v>3</v>
      </c>
      <c r="GQ8187" s="77">
        <v>0</v>
      </c>
      <c r="GR8187" s="77" t="s">
        <v>423</v>
      </c>
      <c r="GS8187" s="77">
        <v>0</v>
      </c>
      <c r="GT8187" s="77">
        <v>0</v>
      </c>
      <c r="GU8187" s="77">
        <v>0.1527377521613833</v>
      </c>
      <c r="GV8187" s="77">
        <v>35.623037668070921</v>
      </c>
      <c r="GW8187" s="77">
        <v>0.1527377521613833</v>
      </c>
      <c r="GX8187" s="77">
        <v>35.623037668070921</v>
      </c>
      <c r="GY8187" s="77">
        <v>0.1527377521613833</v>
      </c>
      <c r="GZ8187" s="77">
        <v>35.623037668070921</v>
      </c>
    </row>
    <row r="8188" spans="187:208" x14ac:dyDescent="0.25">
      <c r="GE8188" s="77" t="s">
        <v>425</v>
      </c>
      <c r="GF8188" s="77" t="s">
        <v>155</v>
      </c>
      <c r="GG8188" s="77" t="s">
        <v>495</v>
      </c>
      <c r="GH8188" s="77" t="s">
        <v>453</v>
      </c>
      <c r="GI8188" s="77">
        <v>2023</v>
      </c>
      <c r="GJ8188" s="77" t="s">
        <v>301</v>
      </c>
      <c r="GK8188" s="77">
        <v>8896.5159934285875</v>
      </c>
      <c r="GL8188" s="77">
        <v>1.27</v>
      </c>
      <c r="GM8188" s="77">
        <v>2023</v>
      </c>
      <c r="GN8188" s="77" t="s">
        <v>175</v>
      </c>
      <c r="GO8188" s="77">
        <v>5.3000000000000005E-2</v>
      </c>
      <c r="GP8188" s="77">
        <v>3</v>
      </c>
      <c r="GQ8188" s="77">
        <v>0</v>
      </c>
      <c r="GR8188" s="77" t="s">
        <v>423</v>
      </c>
      <c r="GS8188" s="77">
        <v>0</v>
      </c>
      <c r="GT8188" s="77">
        <v>0</v>
      </c>
      <c r="GU8188" s="77">
        <v>5.5966209081309407E-2</v>
      </c>
      <c r="GV8188" s="77">
        <v>497.90427418343739</v>
      </c>
      <c r="GW8188" s="77">
        <v>5.5966209081309407E-2</v>
      </c>
      <c r="GX8188" s="77">
        <v>497.90427418343739</v>
      </c>
      <c r="GY8188" s="77">
        <v>5.5966209081309407E-2</v>
      </c>
      <c r="GZ8188" s="77">
        <v>497.90427418343739</v>
      </c>
    </row>
    <row r="8189" spans="187:208" x14ac:dyDescent="0.25">
      <c r="GE8189" s="77" t="s">
        <v>427</v>
      </c>
      <c r="GF8189" s="77" t="s">
        <v>155</v>
      </c>
      <c r="GG8189" s="77" t="s">
        <v>495</v>
      </c>
      <c r="GH8189" s="77" t="s">
        <v>453</v>
      </c>
      <c r="GI8189" s="77">
        <v>2023</v>
      </c>
      <c r="GJ8189" s="77" t="s">
        <v>303</v>
      </c>
      <c r="GK8189" s="77">
        <v>5534.8914862000902</v>
      </c>
      <c r="GL8189" s="77">
        <v>1.27</v>
      </c>
      <c r="GM8189" s="77">
        <v>2023</v>
      </c>
      <c r="GN8189" s="77" t="s">
        <v>175</v>
      </c>
      <c r="GO8189" s="77">
        <v>5.3000000000000005E-2</v>
      </c>
      <c r="GP8189" s="77">
        <v>3</v>
      </c>
      <c r="GQ8189" s="77">
        <v>0</v>
      </c>
      <c r="GR8189" s="77" t="s">
        <v>423</v>
      </c>
      <c r="GS8189" s="77">
        <v>0</v>
      </c>
      <c r="GT8189" s="77">
        <v>0</v>
      </c>
      <c r="GU8189" s="77">
        <v>5.5966209081309407E-2</v>
      </c>
      <c r="GV8189" s="77">
        <v>309.7668941590336</v>
      </c>
      <c r="GW8189" s="77">
        <v>5.5966209081309407E-2</v>
      </c>
      <c r="GX8189" s="77">
        <v>309.7668941590336</v>
      </c>
      <c r="GY8189" s="77">
        <v>5.5966209081309407E-2</v>
      </c>
      <c r="GZ8189" s="77">
        <v>309.7668941590336</v>
      </c>
    </row>
    <row r="8190" spans="187:208" x14ac:dyDescent="0.25">
      <c r="GE8190" s="77" t="s">
        <v>422</v>
      </c>
      <c r="GF8190" s="77" t="s">
        <v>155</v>
      </c>
      <c r="GG8190" s="77" t="s">
        <v>495</v>
      </c>
      <c r="GH8190" s="77" t="s">
        <v>453</v>
      </c>
      <c r="GI8190" s="77">
        <v>2024</v>
      </c>
      <c r="GJ8190" s="77" t="s">
        <v>305</v>
      </c>
      <c r="GK8190" s="77">
        <v>233.230076807936</v>
      </c>
      <c r="GL8190" s="77">
        <v>1.27</v>
      </c>
      <c r="GM8190" s="77">
        <v>2024</v>
      </c>
      <c r="GN8190" s="77" t="s">
        <v>175</v>
      </c>
      <c r="GO8190" s="77">
        <v>0.13250000000000001</v>
      </c>
      <c r="GP8190" s="77">
        <v>3</v>
      </c>
      <c r="GQ8190" s="77">
        <v>0</v>
      </c>
      <c r="GR8190" s="77" t="s">
        <v>423</v>
      </c>
      <c r="GS8190" s="77">
        <v>0</v>
      </c>
      <c r="GT8190" s="77">
        <v>0</v>
      </c>
      <c r="GU8190" s="77">
        <v>0</v>
      </c>
      <c r="GV8190" s="77">
        <v>0</v>
      </c>
      <c r="GW8190" s="77">
        <v>0.1527377521613833</v>
      </c>
      <c r="GX8190" s="77">
        <v>35.623037668070921</v>
      </c>
      <c r="GY8190" s="77">
        <v>0.1527377521613833</v>
      </c>
      <c r="GZ8190" s="77">
        <v>35.623037668070921</v>
      </c>
    </row>
    <row r="8191" spans="187:208" x14ac:dyDescent="0.25">
      <c r="GE8191" s="77" t="s">
        <v>425</v>
      </c>
      <c r="GF8191" s="77" t="s">
        <v>155</v>
      </c>
      <c r="GG8191" s="77" t="s">
        <v>495</v>
      </c>
      <c r="GH8191" s="77" t="s">
        <v>453</v>
      </c>
      <c r="GI8191" s="77">
        <v>2024</v>
      </c>
      <c r="GJ8191" s="77" t="s">
        <v>301</v>
      </c>
      <c r="GK8191" s="77">
        <v>8896.5159934285875</v>
      </c>
      <c r="GL8191" s="77">
        <v>1.27</v>
      </c>
      <c r="GM8191" s="77">
        <v>2024</v>
      </c>
      <c r="GN8191" s="77" t="s">
        <v>175</v>
      </c>
      <c r="GO8191" s="77">
        <v>5.3000000000000005E-2</v>
      </c>
      <c r="GP8191" s="77">
        <v>3</v>
      </c>
      <c r="GQ8191" s="77">
        <v>0</v>
      </c>
      <c r="GR8191" s="77" t="s">
        <v>423</v>
      </c>
      <c r="GS8191" s="77">
        <v>0</v>
      </c>
      <c r="GT8191" s="77">
        <v>0</v>
      </c>
      <c r="GU8191" s="77">
        <v>0</v>
      </c>
      <c r="GV8191" s="77">
        <v>0</v>
      </c>
      <c r="GW8191" s="77">
        <v>5.5966209081309407E-2</v>
      </c>
      <c r="GX8191" s="77">
        <v>497.90427418343739</v>
      </c>
      <c r="GY8191" s="77">
        <v>5.5966209081309407E-2</v>
      </c>
      <c r="GZ8191" s="77">
        <v>497.90427418343739</v>
      </c>
    </row>
    <row r="8192" spans="187:208" x14ac:dyDescent="0.25">
      <c r="GE8192" s="77" t="s">
        <v>427</v>
      </c>
      <c r="GF8192" s="77" t="s">
        <v>155</v>
      </c>
      <c r="GG8192" s="77" t="s">
        <v>495</v>
      </c>
      <c r="GH8192" s="77" t="s">
        <v>453</v>
      </c>
      <c r="GI8192" s="77">
        <v>2024</v>
      </c>
      <c r="GJ8192" s="77" t="s">
        <v>303</v>
      </c>
      <c r="GK8192" s="77">
        <v>5534.8914862000902</v>
      </c>
      <c r="GL8192" s="77">
        <v>1.27</v>
      </c>
      <c r="GM8192" s="77">
        <v>2024</v>
      </c>
      <c r="GN8192" s="77" t="s">
        <v>175</v>
      </c>
      <c r="GO8192" s="77">
        <v>5.3000000000000005E-2</v>
      </c>
      <c r="GP8192" s="77">
        <v>3</v>
      </c>
      <c r="GQ8192" s="77">
        <v>0</v>
      </c>
      <c r="GR8192" s="77" t="s">
        <v>423</v>
      </c>
      <c r="GS8192" s="77">
        <v>0</v>
      </c>
      <c r="GT8192" s="77">
        <v>0</v>
      </c>
      <c r="GU8192" s="77">
        <v>0</v>
      </c>
      <c r="GV8192" s="77">
        <v>0</v>
      </c>
      <c r="GW8192" s="77">
        <v>5.5966209081309407E-2</v>
      </c>
      <c r="GX8192" s="77">
        <v>309.7668941590336</v>
      </c>
      <c r="GY8192" s="77">
        <v>5.5966209081309407E-2</v>
      </c>
      <c r="GZ8192" s="77">
        <v>309.7668941590336</v>
      </c>
    </row>
    <row r="8193" spans="187:208" x14ac:dyDescent="0.25">
      <c r="GE8193" s="77" t="s">
        <v>422</v>
      </c>
      <c r="GF8193" s="77" t="s">
        <v>155</v>
      </c>
      <c r="GG8193" s="77" t="s">
        <v>495</v>
      </c>
      <c r="GH8193" s="77" t="s">
        <v>453</v>
      </c>
      <c r="GI8193" s="77">
        <v>2025</v>
      </c>
      <c r="GJ8193" s="77" t="s">
        <v>305</v>
      </c>
      <c r="GK8193" s="77">
        <v>233.230076807936</v>
      </c>
      <c r="GL8193" s="77">
        <v>1.27</v>
      </c>
      <c r="GM8193" s="77">
        <v>2025</v>
      </c>
      <c r="GN8193" s="77" t="s">
        <v>175</v>
      </c>
      <c r="GO8193" s="77">
        <v>0.13250000000000001</v>
      </c>
      <c r="GP8193" s="77">
        <v>3</v>
      </c>
      <c r="GQ8193" s="77">
        <v>0</v>
      </c>
      <c r="GR8193" s="77" t="s">
        <v>423</v>
      </c>
      <c r="GS8193" s="77">
        <v>0</v>
      </c>
      <c r="GT8193" s="77">
        <v>0</v>
      </c>
      <c r="GU8193" s="77">
        <v>0</v>
      </c>
      <c r="GV8193" s="77">
        <v>0</v>
      </c>
      <c r="GW8193" s="77">
        <v>0</v>
      </c>
      <c r="GX8193" s="77">
        <v>0</v>
      </c>
      <c r="GY8193" s="77">
        <v>0.1527377521613833</v>
      </c>
      <c r="GZ8193" s="77">
        <v>35.623037668070921</v>
      </c>
    </row>
    <row r="8194" spans="187:208" x14ac:dyDescent="0.25">
      <c r="GE8194" s="77" t="s">
        <v>425</v>
      </c>
      <c r="GF8194" s="77" t="s">
        <v>155</v>
      </c>
      <c r="GG8194" s="77" t="s">
        <v>495</v>
      </c>
      <c r="GH8194" s="77" t="s">
        <v>453</v>
      </c>
      <c r="GI8194" s="77">
        <v>2025</v>
      </c>
      <c r="GJ8194" s="77" t="s">
        <v>301</v>
      </c>
      <c r="GK8194" s="77">
        <v>8896.5159934285875</v>
      </c>
      <c r="GL8194" s="77">
        <v>1.27</v>
      </c>
      <c r="GM8194" s="77">
        <v>2025</v>
      </c>
      <c r="GN8194" s="77" t="s">
        <v>175</v>
      </c>
      <c r="GO8194" s="77">
        <v>5.3000000000000005E-2</v>
      </c>
      <c r="GP8194" s="77">
        <v>3</v>
      </c>
      <c r="GQ8194" s="77">
        <v>0</v>
      </c>
      <c r="GR8194" s="77" t="s">
        <v>423</v>
      </c>
      <c r="GS8194" s="77">
        <v>0</v>
      </c>
      <c r="GT8194" s="77">
        <v>0</v>
      </c>
      <c r="GU8194" s="77">
        <v>0</v>
      </c>
      <c r="GV8194" s="77">
        <v>0</v>
      </c>
      <c r="GW8194" s="77">
        <v>0</v>
      </c>
      <c r="GX8194" s="77">
        <v>0</v>
      </c>
      <c r="GY8194" s="77">
        <v>5.5966209081309407E-2</v>
      </c>
      <c r="GZ8194" s="77">
        <v>497.90427418343739</v>
      </c>
    </row>
    <row r="8195" spans="187:208" x14ac:dyDescent="0.25">
      <c r="GE8195" s="77" t="s">
        <v>427</v>
      </c>
      <c r="GF8195" s="77" t="s">
        <v>155</v>
      </c>
      <c r="GG8195" s="77" t="s">
        <v>495</v>
      </c>
      <c r="GH8195" s="77" t="s">
        <v>453</v>
      </c>
      <c r="GI8195" s="77">
        <v>2025</v>
      </c>
      <c r="GJ8195" s="77" t="s">
        <v>303</v>
      </c>
      <c r="GK8195" s="77">
        <v>5534.8914862000902</v>
      </c>
      <c r="GL8195" s="77">
        <v>1.27</v>
      </c>
      <c r="GM8195" s="77">
        <v>2025</v>
      </c>
      <c r="GN8195" s="77" t="s">
        <v>175</v>
      </c>
      <c r="GO8195" s="77">
        <v>5.3000000000000005E-2</v>
      </c>
      <c r="GP8195" s="77">
        <v>3</v>
      </c>
      <c r="GQ8195" s="77">
        <v>0</v>
      </c>
      <c r="GR8195" s="77" t="s">
        <v>423</v>
      </c>
      <c r="GS8195" s="77">
        <v>0</v>
      </c>
      <c r="GT8195" s="77">
        <v>0</v>
      </c>
      <c r="GU8195" s="77">
        <v>0</v>
      </c>
      <c r="GV8195" s="77">
        <v>0</v>
      </c>
      <c r="GW8195" s="77">
        <v>0</v>
      </c>
      <c r="GX8195" s="77">
        <v>0</v>
      </c>
      <c r="GY8195" s="77">
        <v>5.5966209081309407E-2</v>
      </c>
      <c r="GZ8195" s="77">
        <v>309.7668941590336</v>
      </c>
    </row>
    <row r="8196" spans="187:208" x14ac:dyDescent="0.25">
      <c r="GE8196" s="77" t="s">
        <v>422</v>
      </c>
      <c r="GF8196" s="77" t="s">
        <v>155</v>
      </c>
      <c r="GG8196" s="77" t="s">
        <v>495</v>
      </c>
      <c r="GH8196" s="77" t="s">
        <v>460</v>
      </c>
      <c r="GI8196" s="77">
        <v>2021</v>
      </c>
      <c r="GJ8196" s="77" t="s">
        <v>305</v>
      </c>
      <c r="GK8196" s="77">
        <v>222.22942162782351</v>
      </c>
      <c r="GL8196" s="77">
        <v>1.27</v>
      </c>
      <c r="GM8196" s="77">
        <v>2021</v>
      </c>
      <c r="GN8196" s="77" t="s">
        <v>175</v>
      </c>
      <c r="GO8196" s="77">
        <v>0.13250000000000001</v>
      </c>
      <c r="GP8196" s="77">
        <v>3</v>
      </c>
      <c r="GQ8196" s="77">
        <v>0</v>
      </c>
      <c r="GR8196" s="77" t="s">
        <v>423</v>
      </c>
      <c r="GS8196" s="77">
        <v>0.1527377521613833</v>
      </c>
      <c r="GT8196" s="77">
        <v>33.942822323558062</v>
      </c>
      <c r="GU8196" s="77">
        <v>0.1527377521613833</v>
      </c>
      <c r="GV8196" s="77">
        <v>33.942822323558062</v>
      </c>
      <c r="GW8196" s="77">
        <v>0</v>
      </c>
      <c r="GX8196" s="77">
        <v>0</v>
      </c>
      <c r="GY8196" s="77">
        <v>0</v>
      </c>
      <c r="GZ8196" s="77">
        <v>0</v>
      </c>
    </row>
    <row r="8197" spans="187:208" x14ac:dyDescent="0.25">
      <c r="GE8197" s="77" t="s">
        <v>425</v>
      </c>
      <c r="GF8197" s="77" t="s">
        <v>155</v>
      </c>
      <c r="GG8197" s="77" t="s">
        <v>495</v>
      </c>
      <c r="GH8197" s="77" t="s">
        <v>460</v>
      </c>
      <c r="GI8197" s="77">
        <v>2021</v>
      </c>
      <c r="GJ8197" s="77" t="s">
        <v>301</v>
      </c>
      <c r="GK8197" s="77">
        <v>8585.722809247929</v>
      </c>
      <c r="GL8197" s="77">
        <v>1.27</v>
      </c>
      <c r="GM8197" s="77">
        <v>2021</v>
      </c>
      <c r="GN8197" s="77" t="s">
        <v>175</v>
      </c>
      <c r="GO8197" s="77">
        <v>5.3000000000000005E-2</v>
      </c>
      <c r="GP8197" s="77">
        <v>3</v>
      </c>
      <c r="GQ8197" s="77">
        <v>0</v>
      </c>
      <c r="GR8197" s="77" t="s">
        <v>423</v>
      </c>
      <c r="GS8197" s="77">
        <v>5.5966209081309407E-2</v>
      </c>
      <c r="GT8197" s="77">
        <v>480.51035785653676</v>
      </c>
      <c r="GU8197" s="77">
        <v>5.5966209081309407E-2</v>
      </c>
      <c r="GV8197" s="77">
        <v>480.51035785653676</v>
      </c>
      <c r="GW8197" s="77">
        <v>0</v>
      </c>
      <c r="GX8197" s="77">
        <v>0</v>
      </c>
      <c r="GY8197" s="77">
        <v>0</v>
      </c>
      <c r="GZ8197" s="77">
        <v>0</v>
      </c>
    </row>
    <row r="8198" spans="187:208" x14ac:dyDescent="0.25">
      <c r="GE8198" s="77" t="s">
        <v>422</v>
      </c>
      <c r="GF8198" s="77" t="s">
        <v>155</v>
      </c>
      <c r="GG8198" s="77" t="s">
        <v>495</v>
      </c>
      <c r="GH8198" s="77" t="s">
        <v>460</v>
      </c>
      <c r="GI8198" s="77">
        <v>2022</v>
      </c>
      <c r="GJ8198" s="77" t="s">
        <v>305</v>
      </c>
      <c r="GK8198" s="77">
        <v>222.22942162782351</v>
      </c>
      <c r="GL8198" s="77">
        <v>1.27</v>
      </c>
      <c r="GM8198" s="77">
        <v>2022</v>
      </c>
      <c r="GN8198" s="77" t="s">
        <v>175</v>
      </c>
      <c r="GO8198" s="77">
        <v>0.13250000000000001</v>
      </c>
      <c r="GP8198" s="77">
        <v>3</v>
      </c>
      <c r="GQ8198" s="77">
        <v>0</v>
      </c>
      <c r="GR8198" s="77" t="s">
        <v>423</v>
      </c>
      <c r="GS8198" s="77">
        <v>0.1527377521613833</v>
      </c>
      <c r="GT8198" s="77">
        <v>33.942822323558062</v>
      </c>
      <c r="GU8198" s="77">
        <v>0.1527377521613833</v>
      </c>
      <c r="GV8198" s="77">
        <v>33.942822323558062</v>
      </c>
      <c r="GW8198" s="77">
        <v>0.1527377521613833</v>
      </c>
      <c r="GX8198" s="77">
        <v>33.942822323558062</v>
      </c>
      <c r="GY8198" s="77">
        <v>0</v>
      </c>
      <c r="GZ8198" s="77">
        <v>0</v>
      </c>
    </row>
    <row r="8199" spans="187:208" x14ac:dyDescent="0.25">
      <c r="GE8199" s="77" t="s">
        <v>425</v>
      </c>
      <c r="GF8199" s="77" t="s">
        <v>155</v>
      </c>
      <c r="GG8199" s="77" t="s">
        <v>495</v>
      </c>
      <c r="GH8199" s="77" t="s">
        <v>460</v>
      </c>
      <c r="GI8199" s="77">
        <v>2022</v>
      </c>
      <c r="GJ8199" s="77" t="s">
        <v>301</v>
      </c>
      <c r="GK8199" s="77">
        <v>8585.722809247929</v>
      </c>
      <c r="GL8199" s="77">
        <v>1.27</v>
      </c>
      <c r="GM8199" s="77">
        <v>2022</v>
      </c>
      <c r="GN8199" s="77" t="s">
        <v>175</v>
      </c>
      <c r="GO8199" s="77">
        <v>5.3000000000000005E-2</v>
      </c>
      <c r="GP8199" s="77">
        <v>3</v>
      </c>
      <c r="GQ8199" s="77">
        <v>0</v>
      </c>
      <c r="GR8199" s="77" t="s">
        <v>423</v>
      </c>
      <c r="GS8199" s="77">
        <v>5.5966209081309407E-2</v>
      </c>
      <c r="GT8199" s="77">
        <v>480.51035785653676</v>
      </c>
      <c r="GU8199" s="77">
        <v>5.5966209081309407E-2</v>
      </c>
      <c r="GV8199" s="77">
        <v>480.51035785653676</v>
      </c>
      <c r="GW8199" s="77">
        <v>5.5966209081309407E-2</v>
      </c>
      <c r="GX8199" s="77">
        <v>480.51035785653676</v>
      </c>
      <c r="GY8199" s="77">
        <v>0</v>
      </c>
      <c r="GZ8199" s="77">
        <v>0</v>
      </c>
    </row>
    <row r="8200" spans="187:208" x14ac:dyDescent="0.25">
      <c r="GE8200" s="77" t="s">
        <v>422</v>
      </c>
      <c r="GF8200" s="77" t="s">
        <v>155</v>
      </c>
      <c r="GG8200" s="77" t="s">
        <v>495</v>
      </c>
      <c r="GH8200" s="77" t="s">
        <v>460</v>
      </c>
      <c r="GI8200" s="77">
        <v>2023</v>
      </c>
      <c r="GJ8200" s="77" t="s">
        <v>305</v>
      </c>
      <c r="GK8200" s="77">
        <v>233.23007680790039</v>
      </c>
      <c r="GL8200" s="77">
        <v>1.27</v>
      </c>
      <c r="GM8200" s="77">
        <v>2023</v>
      </c>
      <c r="GN8200" s="77" t="s">
        <v>175</v>
      </c>
      <c r="GO8200" s="77">
        <v>0.13250000000000001</v>
      </c>
      <c r="GP8200" s="77">
        <v>3</v>
      </c>
      <c r="GQ8200" s="77">
        <v>0</v>
      </c>
      <c r="GR8200" s="77" t="s">
        <v>423</v>
      </c>
      <c r="GS8200" s="77">
        <v>0</v>
      </c>
      <c r="GT8200" s="77">
        <v>0</v>
      </c>
      <c r="GU8200" s="77">
        <v>0.1527377521613833</v>
      </c>
      <c r="GV8200" s="77">
        <v>35.623037668065479</v>
      </c>
      <c r="GW8200" s="77">
        <v>0.1527377521613833</v>
      </c>
      <c r="GX8200" s="77">
        <v>35.623037668065479</v>
      </c>
      <c r="GY8200" s="77">
        <v>0.1527377521613833</v>
      </c>
      <c r="GZ8200" s="77">
        <v>35.623037668065479</v>
      </c>
    </row>
    <row r="8201" spans="187:208" x14ac:dyDescent="0.25">
      <c r="GE8201" s="77" t="s">
        <v>425</v>
      </c>
      <c r="GF8201" s="77" t="s">
        <v>155</v>
      </c>
      <c r="GG8201" s="77" t="s">
        <v>495</v>
      </c>
      <c r="GH8201" s="77" t="s">
        <v>460</v>
      </c>
      <c r="GI8201" s="77">
        <v>2023</v>
      </c>
      <c r="GJ8201" s="77" t="s">
        <v>301</v>
      </c>
      <c r="GK8201" s="77">
        <v>8896.5159934285311</v>
      </c>
      <c r="GL8201" s="77">
        <v>1.27</v>
      </c>
      <c r="GM8201" s="77">
        <v>2023</v>
      </c>
      <c r="GN8201" s="77" t="s">
        <v>175</v>
      </c>
      <c r="GO8201" s="77">
        <v>5.3000000000000005E-2</v>
      </c>
      <c r="GP8201" s="77">
        <v>3</v>
      </c>
      <c r="GQ8201" s="77">
        <v>0</v>
      </c>
      <c r="GR8201" s="77" t="s">
        <v>423</v>
      </c>
      <c r="GS8201" s="77">
        <v>0</v>
      </c>
      <c r="GT8201" s="77">
        <v>0</v>
      </c>
      <c r="GU8201" s="77">
        <v>5.5966209081309407E-2</v>
      </c>
      <c r="GV8201" s="77">
        <v>497.90427418343421</v>
      </c>
      <c r="GW8201" s="77">
        <v>5.5966209081309407E-2</v>
      </c>
      <c r="GX8201" s="77">
        <v>497.90427418343421</v>
      </c>
      <c r="GY8201" s="77">
        <v>5.5966209081309407E-2</v>
      </c>
      <c r="GZ8201" s="77">
        <v>497.90427418343421</v>
      </c>
    </row>
    <row r="8202" spans="187:208" x14ac:dyDescent="0.25">
      <c r="GE8202" s="77" t="s">
        <v>422</v>
      </c>
      <c r="GF8202" s="77" t="s">
        <v>155</v>
      </c>
      <c r="GG8202" s="77" t="s">
        <v>495</v>
      </c>
      <c r="GH8202" s="77" t="s">
        <v>460</v>
      </c>
      <c r="GI8202" s="77">
        <v>2024</v>
      </c>
      <c r="GJ8202" s="77" t="s">
        <v>305</v>
      </c>
      <c r="GK8202" s="77">
        <v>233.23007680790039</v>
      </c>
      <c r="GL8202" s="77">
        <v>1.27</v>
      </c>
      <c r="GM8202" s="77">
        <v>2024</v>
      </c>
      <c r="GN8202" s="77" t="s">
        <v>175</v>
      </c>
      <c r="GO8202" s="77">
        <v>0.13250000000000001</v>
      </c>
      <c r="GP8202" s="77">
        <v>3</v>
      </c>
      <c r="GQ8202" s="77">
        <v>0</v>
      </c>
      <c r="GR8202" s="77" t="s">
        <v>423</v>
      </c>
      <c r="GS8202" s="77">
        <v>0</v>
      </c>
      <c r="GT8202" s="77">
        <v>0</v>
      </c>
      <c r="GU8202" s="77">
        <v>0</v>
      </c>
      <c r="GV8202" s="77">
        <v>0</v>
      </c>
      <c r="GW8202" s="77">
        <v>0.1527377521613833</v>
      </c>
      <c r="GX8202" s="77">
        <v>35.623037668065479</v>
      </c>
      <c r="GY8202" s="77">
        <v>0.1527377521613833</v>
      </c>
      <c r="GZ8202" s="77">
        <v>35.623037668065479</v>
      </c>
    </row>
    <row r="8203" spans="187:208" x14ac:dyDescent="0.25">
      <c r="GE8203" s="77" t="s">
        <v>425</v>
      </c>
      <c r="GF8203" s="77" t="s">
        <v>155</v>
      </c>
      <c r="GG8203" s="77" t="s">
        <v>495</v>
      </c>
      <c r="GH8203" s="77" t="s">
        <v>460</v>
      </c>
      <c r="GI8203" s="77">
        <v>2024</v>
      </c>
      <c r="GJ8203" s="77" t="s">
        <v>301</v>
      </c>
      <c r="GK8203" s="77">
        <v>8896.5159934285311</v>
      </c>
      <c r="GL8203" s="77">
        <v>1.27</v>
      </c>
      <c r="GM8203" s="77">
        <v>2024</v>
      </c>
      <c r="GN8203" s="77" t="s">
        <v>175</v>
      </c>
      <c r="GO8203" s="77">
        <v>5.3000000000000005E-2</v>
      </c>
      <c r="GP8203" s="77">
        <v>3</v>
      </c>
      <c r="GQ8203" s="77">
        <v>0</v>
      </c>
      <c r="GR8203" s="77" t="s">
        <v>423</v>
      </c>
      <c r="GS8203" s="77">
        <v>0</v>
      </c>
      <c r="GT8203" s="77">
        <v>0</v>
      </c>
      <c r="GU8203" s="77">
        <v>0</v>
      </c>
      <c r="GV8203" s="77">
        <v>0</v>
      </c>
      <c r="GW8203" s="77">
        <v>5.5966209081309407E-2</v>
      </c>
      <c r="GX8203" s="77">
        <v>497.90427418343421</v>
      </c>
      <c r="GY8203" s="77">
        <v>5.5966209081309407E-2</v>
      </c>
      <c r="GZ8203" s="77">
        <v>497.90427418343421</v>
      </c>
    </row>
    <row r="8204" spans="187:208" x14ac:dyDescent="0.25">
      <c r="GE8204" s="77" t="s">
        <v>422</v>
      </c>
      <c r="GF8204" s="77" t="s">
        <v>155</v>
      </c>
      <c r="GG8204" s="77" t="s">
        <v>495</v>
      </c>
      <c r="GH8204" s="77" t="s">
        <v>460</v>
      </c>
      <c r="GI8204" s="77">
        <v>2025</v>
      </c>
      <c r="GJ8204" s="77" t="s">
        <v>305</v>
      </c>
      <c r="GK8204" s="77">
        <v>233.23007680790039</v>
      </c>
      <c r="GL8204" s="77">
        <v>1.27</v>
      </c>
      <c r="GM8204" s="77">
        <v>2025</v>
      </c>
      <c r="GN8204" s="77" t="s">
        <v>175</v>
      </c>
      <c r="GO8204" s="77">
        <v>0.13250000000000001</v>
      </c>
      <c r="GP8204" s="77">
        <v>3</v>
      </c>
      <c r="GQ8204" s="77">
        <v>0</v>
      </c>
      <c r="GR8204" s="77" t="s">
        <v>423</v>
      </c>
      <c r="GS8204" s="77">
        <v>0</v>
      </c>
      <c r="GT8204" s="77">
        <v>0</v>
      </c>
      <c r="GU8204" s="77">
        <v>0</v>
      </c>
      <c r="GV8204" s="77">
        <v>0</v>
      </c>
      <c r="GW8204" s="77">
        <v>0</v>
      </c>
      <c r="GX8204" s="77">
        <v>0</v>
      </c>
      <c r="GY8204" s="77">
        <v>0.1527377521613833</v>
      </c>
      <c r="GZ8204" s="77">
        <v>35.623037668065479</v>
      </c>
    </row>
    <row r="8205" spans="187:208" x14ac:dyDescent="0.25">
      <c r="GE8205" s="77" t="s">
        <v>425</v>
      </c>
      <c r="GF8205" s="77" t="s">
        <v>155</v>
      </c>
      <c r="GG8205" s="77" t="s">
        <v>495</v>
      </c>
      <c r="GH8205" s="77" t="s">
        <v>460</v>
      </c>
      <c r="GI8205" s="77">
        <v>2025</v>
      </c>
      <c r="GJ8205" s="77" t="s">
        <v>301</v>
      </c>
      <c r="GK8205" s="77">
        <v>8896.5159934285311</v>
      </c>
      <c r="GL8205" s="77">
        <v>1.27</v>
      </c>
      <c r="GM8205" s="77">
        <v>2025</v>
      </c>
      <c r="GN8205" s="77" t="s">
        <v>175</v>
      </c>
      <c r="GO8205" s="77">
        <v>5.3000000000000005E-2</v>
      </c>
      <c r="GP8205" s="77">
        <v>3</v>
      </c>
      <c r="GQ8205" s="77">
        <v>0</v>
      </c>
      <c r="GR8205" s="77" t="s">
        <v>423</v>
      </c>
      <c r="GS8205" s="77">
        <v>0</v>
      </c>
      <c r="GT8205" s="77">
        <v>0</v>
      </c>
      <c r="GU8205" s="77">
        <v>0</v>
      </c>
      <c r="GV8205" s="77">
        <v>0</v>
      </c>
      <c r="GW8205" s="77">
        <v>0</v>
      </c>
      <c r="GX8205" s="77">
        <v>0</v>
      </c>
      <c r="GY8205" s="77">
        <v>5.5966209081309407E-2</v>
      </c>
      <c r="GZ8205" s="77">
        <v>497.90427418343421</v>
      </c>
    </row>
    <row r="8206" spans="187:208" x14ac:dyDescent="0.25">
      <c r="GE8206" s="77" t="s">
        <v>422</v>
      </c>
      <c r="GF8206" s="77" t="s">
        <v>155</v>
      </c>
      <c r="GG8206" s="77" t="s">
        <v>495</v>
      </c>
      <c r="GH8206" s="77" t="s">
        <v>467</v>
      </c>
      <c r="GI8206" s="77">
        <v>2021</v>
      </c>
      <c r="GJ8206" s="77" t="s">
        <v>305</v>
      </c>
      <c r="GK8206" s="77">
        <v>0.69641821681223259</v>
      </c>
      <c r="GL8206" s="77">
        <v>1.27</v>
      </c>
      <c r="GM8206" s="77">
        <v>2021</v>
      </c>
      <c r="GN8206" s="77" t="s">
        <v>175</v>
      </c>
      <c r="GO8206" s="77">
        <v>0.13250000000000001</v>
      </c>
      <c r="GP8206" s="77">
        <v>3</v>
      </c>
      <c r="GQ8206" s="77">
        <v>0</v>
      </c>
      <c r="GR8206" s="77" t="s">
        <v>423</v>
      </c>
      <c r="GS8206" s="77">
        <v>0.1527377521613833</v>
      </c>
      <c r="GT8206" s="77">
        <v>0.10636935300013928</v>
      </c>
      <c r="GU8206" s="77">
        <v>0.1527377521613833</v>
      </c>
      <c r="GV8206" s="77">
        <v>0.10636935300013928</v>
      </c>
      <c r="GW8206" s="77">
        <v>0</v>
      </c>
      <c r="GX8206" s="77">
        <v>0</v>
      </c>
      <c r="GY8206" s="77">
        <v>0</v>
      </c>
      <c r="GZ8206" s="77">
        <v>0</v>
      </c>
    </row>
    <row r="8207" spans="187:208" x14ac:dyDescent="0.25">
      <c r="GE8207" s="77" t="s">
        <v>425</v>
      </c>
      <c r="GF8207" s="77" t="s">
        <v>155</v>
      </c>
      <c r="GG8207" s="77" t="s">
        <v>495</v>
      </c>
      <c r="GH8207" s="77" t="s">
        <v>467</v>
      </c>
      <c r="GI8207" s="77">
        <v>2021</v>
      </c>
      <c r="GJ8207" s="77" t="s">
        <v>301</v>
      </c>
      <c r="GK8207" s="77">
        <v>2.9419641522810172</v>
      </c>
      <c r="GL8207" s="77">
        <v>1.27</v>
      </c>
      <c r="GM8207" s="77">
        <v>2021</v>
      </c>
      <c r="GN8207" s="77" t="s">
        <v>175</v>
      </c>
      <c r="GO8207" s="77">
        <v>5.3000000000000005E-2</v>
      </c>
      <c r="GP8207" s="77">
        <v>3</v>
      </c>
      <c r="GQ8207" s="77">
        <v>0</v>
      </c>
      <c r="GR8207" s="77" t="s">
        <v>423</v>
      </c>
      <c r="GS8207" s="77">
        <v>5.5966209081309407E-2</v>
      </c>
      <c r="GT8207" s="77">
        <v>0.1646505808562766</v>
      </c>
      <c r="GU8207" s="77">
        <v>5.5966209081309407E-2</v>
      </c>
      <c r="GV8207" s="77">
        <v>0.1646505808562766</v>
      </c>
      <c r="GW8207" s="77">
        <v>0</v>
      </c>
      <c r="GX8207" s="77">
        <v>0</v>
      </c>
      <c r="GY8207" s="77">
        <v>0</v>
      </c>
      <c r="GZ8207" s="77">
        <v>0</v>
      </c>
    </row>
    <row r="8208" spans="187:208" x14ac:dyDescent="0.25">
      <c r="GE8208" s="77" t="s">
        <v>427</v>
      </c>
      <c r="GF8208" s="77" t="s">
        <v>155</v>
      </c>
      <c r="GG8208" s="77" t="s">
        <v>495</v>
      </c>
      <c r="GH8208" s="77" t="s">
        <v>467</v>
      </c>
      <c r="GI8208" s="77">
        <v>2021</v>
      </c>
      <c r="GJ8208" s="77" t="s">
        <v>303</v>
      </c>
      <c r="GK8208" s="77">
        <v>1.6021759622082901</v>
      </c>
      <c r="GL8208" s="77">
        <v>1.27</v>
      </c>
      <c r="GM8208" s="77">
        <v>2021</v>
      </c>
      <c r="GN8208" s="77" t="s">
        <v>175</v>
      </c>
      <c r="GO8208" s="77">
        <v>5.3000000000000005E-2</v>
      </c>
      <c r="GP8208" s="77">
        <v>3</v>
      </c>
      <c r="GQ8208" s="77">
        <v>0</v>
      </c>
      <c r="GR8208" s="77" t="s">
        <v>423</v>
      </c>
      <c r="GS8208" s="77">
        <v>5.5966209081309407E-2</v>
      </c>
      <c r="GT8208" s="77">
        <v>8.9667714885997243E-2</v>
      </c>
      <c r="GU8208" s="77">
        <v>5.5966209081309407E-2</v>
      </c>
      <c r="GV8208" s="77">
        <v>8.9667714885997243E-2</v>
      </c>
      <c r="GW8208" s="77">
        <v>0</v>
      </c>
      <c r="GX8208" s="77">
        <v>0</v>
      </c>
      <c r="GY8208" s="77">
        <v>0</v>
      </c>
      <c r="GZ8208" s="77">
        <v>0</v>
      </c>
    </row>
    <row r="8209" spans="187:208" x14ac:dyDescent="0.25">
      <c r="GE8209" s="77" t="s">
        <v>422</v>
      </c>
      <c r="GF8209" s="77" t="s">
        <v>155</v>
      </c>
      <c r="GG8209" s="77" t="s">
        <v>495</v>
      </c>
      <c r="GH8209" s="77" t="s">
        <v>467</v>
      </c>
      <c r="GI8209" s="77">
        <v>2022</v>
      </c>
      <c r="GJ8209" s="77" t="s">
        <v>305</v>
      </c>
      <c r="GK8209" s="77">
        <v>0.69641821681223259</v>
      </c>
      <c r="GL8209" s="77">
        <v>1.27</v>
      </c>
      <c r="GM8209" s="77">
        <v>2022</v>
      </c>
      <c r="GN8209" s="77" t="s">
        <v>175</v>
      </c>
      <c r="GO8209" s="77">
        <v>0.13250000000000001</v>
      </c>
      <c r="GP8209" s="77">
        <v>3</v>
      </c>
      <c r="GQ8209" s="77">
        <v>0</v>
      </c>
      <c r="GR8209" s="77" t="s">
        <v>423</v>
      </c>
      <c r="GS8209" s="77">
        <v>0.1527377521613833</v>
      </c>
      <c r="GT8209" s="77">
        <v>0.10636935300013928</v>
      </c>
      <c r="GU8209" s="77">
        <v>0.1527377521613833</v>
      </c>
      <c r="GV8209" s="77">
        <v>0.10636935300013928</v>
      </c>
      <c r="GW8209" s="77">
        <v>0.1527377521613833</v>
      </c>
      <c r="GX8209" s="77">
        <v>0.10636935300013928</v>
      </c>
      <c r="GY8209" s="77">
        <v>0</v>
      </c>
      <c r="GZ8209" s="77">
        <v>0</v>
      </c>
    </row>
    <row r="8210" spans="187:208" x14ac:dyDescent="0.25">
      <c r="GE8210" s="77" t="s">
        <v>425</v>
      </c>
      <c r="GF8210" s="77" t="s">
        <v>155</v>
      </c>
      <c r="GG8210" s="77" t="s">
        <v>495</v>
      </c>
      <c r="GH8210" s="77" t="s">
        <v>467</v>
      </c>
      <c r="GI8210" s="77">
        <v>2022</v>
      </c>
      <c r="GJ8210" s="77" t="s">
        <v>301</v>
      </c>
      <c r="GK8210" s="77">
        <v>2.9419641522810172</v>
      </c>
      <c r="GL8210" s="77">
        <v>1.27</v>
      </c>
      <c r="GM8210" s="77">
        <v>2022</v>
      </c>
      <c r="GN8210" s="77" t="s">
        <v>175</v>
      </c>
      <c r="GO8210" s="77">
        <v>5.3000000000000005E-2</v>
      </c>
      <c r="GP8210" s="77">
        <v>3</v>
      </c>
      <c r="GQ8210" s="77">
        <v>0</v>
      </c>
      <c r="GR8210" s="77" t="s">
        <v>423</v>
      </c>
      <c r="GS8210" s="77">
        <v>5.5966209081309407E-2</v>
      </c>
      <c r="GT8210" s="77">
        <v>0.1646505808562766</v>
      </c>
      <c r="GU8210" s="77">
        <v>5.5966209081309407E-2</v>
      </c>
      <c r="GV8210" s="77">
        <v>0.1646505808562766</v>
      </c>
      <c r="GW8210" s="77">
        <v>5.5966209081309407E-2</v>
      </c>
      <c r="GX8210" s="77">
        <v>0.1646505808562766</v>
      </c>
      <c r="GY8210" s="77">
        <v>0</v>
      </c>
      <c r="GZ8210" s="77">
        <v>0</v>
      </c>
    </row>
    <row r="8211" spans="187:208" x14ac:dyDescent="0.25">
      <c r="GE8211" s="77" t="s">
        <v>427</v>
      </c>
      <c r="GF8211" s="77" t="s">
        <v>155</v>
      </c>
      <c r="GG8211" s="77" t="s">
        <v>495</v>
      </c>
      <c r="GH8211" s="77" t="s">
        <v>467</v>
      </c>
      <c r="GI8211" s="77">
        <v>2022</v>
      </c>
      <c r="GJ8211" s="77" t="s">
        <v>303</v>
      </c>
      <c r="GK8211" s="77">
        <v>1.6021759622082901</v>
      </c>
      <c r="GL8211" s="77">
        <v>1.27</v>
      </c>
      <c r="GM8211" s="77">
        <v>2022</v>
      </c>
      <c r="GN8211" s="77" t="s">
        <v>175</v>
      </c>
      <c r="GO8211" s="77">
        <v>5.3000000000000005E-2</v>
      </c>
      <c r="GP8211" s="77">
        <v>3</v>
      </c>
      <c r="GQ8211" s="77">
        <v>0</v>
      </c>
      <c r="GR8211" s="77" t="s">
        <v>423</v>
      </c>
      <c r="GS8211" s="77">
        <v>5.5966209081309407E-2</v>
      </c>
      <c r="GT8211" s="77">
        <v>8.9667714885997243E-2</v>
      </c>
      <c r="GU8211" s="77">
        <v>5.5966209081309407E-2</v>
      </c>
      <c r="GV8211" s="77">
        <v>8.9667714885997243E-2</v>
      </c>
      <c r="GW8211" s="77">
        <v>5.5966209081309407E-2</v>
      </c>
      <c r="GX8211" s="77">
        <v>8.9667714885997243E-2</v>
      </c>
      <c r="GY8211" s="77">
        <v>0</v>
      </c>
      <c r="GZ8211" s="77">
        <v>0</v>
      </c>
    </row>
    <row r="8212" spans="187:208" x14ac:dyDescent="0.25">
      <c r="GE8212" s="77" t="s">
        <v>422</v>
      </c>
      <c r="GF8212" s="77" t="s">
        <v>155</v>
      </c>
      <c r="GG8212" s="77" t="s">
        <v>495</v>
      </c>
      <c r="GH8212" s="77" t="s">
        <v>467</v>
      </c>
      <c r="GI8212" s="77">
        <v>2023</v>
      </c>
      <c r="GJ8212" s="77" t="s">
        <v>305</v>
      </c>
      <c r="GK8212" s="77">
        <v>0.71896016785821393</v>
      </c>
      <c r="GL8212" s="77">
        <v>1.27</v>
      </c>
      <c r="GM8212" s="77">
        <v>2023</v>
      </c>
      <c r="GN8212" s="77" t="s">
        <v>175</v>
      </c>
      <c r="GO8212" s="77">
        <v>0.13250000000000001</v>
      </c>
      <c r="GP8212" s="77">
        <v>3</v>
      </c>
      <c r="GQ8212" s="77">
        <v>0</v>
      </c>
      <c r="GR8212" s="77" t="s">
        <v>423</v>
      </c>
      <c r="GS8212" s="77">
        <v>0</v>
      </c>
      <c r="GT8212" s="77">
        <v>0</v>
      </c>
      <c r="GU8212" s="77">
        <v>0.1527377521613833</v>
      </c>
      <c r="GV8212" s="77">
        <v>0.10981235993223441</v>
      </c>
      <c r="GW8212" s="77">
        <v>0.1527377521613833</v>
      </c>
      <c r="GX8212" s="77">
        <v>0.10981235993223441</v>
      </c>
      <c r="GY8212" s="77">
        <v>0.1527377521613833</v>
      </c>
      <c r="GZ8212" s="77">
        <v>0.10981235993223441</v>
      </c>
    </row>
    <row r="8213" spans="187:208" x14ac:dyDescent="0.25">
      <c r="GE8213" s="77" t="s">
        <v>425</v>
      </c>
      <c r="GF8213" s="77" t="s">
        <v>155</v>
      </c>
      <c r="GG8213" s="77" t="s">
        <v>495</v>
      </c>
      <c r="GH8213" s="77" t="s">
        <v>467</v>
      </c>
      <c r="GI8213" s="77">
        <v>2023</v>
      </c>
      <c r="GJ8213" s="77" t="s">
        <v>301</v>
      </c>
      <c r="GK8213" s="77">
        <v>3.071497198615103</v>
      </c>
      <c r="GL8213" s="77">
        <v>1.27</v>
      </c>
      <c r="GM8213" s="77">
        <v>2023</v>
      </c>
      <c r="GN8213" s="77" t="s">
        <v>175</v>
      </c>
      <c r="GO8213" s="77">
        <v>5.3000000000000005E-2</v>
      </c>
      <c r="GP8213" s="77">
        <v>3</v>
      </c>
      <c r="GQ8213" s="77">
        <v>0</v>
      </c>
      <c r="GR8213" s="77" t="s">
        <v>423</v>
      </c>
      <c r="GS8213" s="77">
        <v>0</v>
      </c>
      <c r="GT8213" s="77">
        <v>0</v>
      </c>
      <c r="GU8213" s="77">
        <v>5.5966209081309407E-2</v>
      </c>
      <c r="GV8213" s="77">
        <v>0.17190005441034897</v>
      </c>
      <c r="GW8213" s="77">
        <v>5.5966209081309407E-2</v>
      </c>
      <c r="GX8213" s="77">
        <v>0.17190005441034897</v>
      </c>
      <c r="GY8213" s="77">
        <v>5.5966209081309407E-2</v>
      </c>
      <c r="GZ8213" s="77">
        <v>0.17190005441034897</v>
      </c>
    </row>
    <row r="8214" spans="187:208" x14ac:dyDescent="0.25">
      <c r="GE8214" s="77" t="s">
        <v>427</v>
      </c>
      <c r="GF8214" s="77" t="s">
        <v>155</v>
      </c>
      <c r="GG8214" s="77" t="s">
        <v>495</v>
      </c>
      <c r="GH8214" s="77" t="s">
        <v>467</v>
      </c>
      <c r="GI8214" s="77">
        <v>2023</v>
      </c>
      <c r="GJ8214" s="77" t="s">
        <v>303</v>
      </c>
      <c r="GK8214" s="77">
        <v>1.6845772405344479</v>
      </c>
      <c r="GL8214" s="77">
        <v>1.27</v>
      </c>
      <c r="GM8214" s="77">
        <v>2023</v>
      </c>
      <c r="GN8214" s="77" t="s">
        <v>175</v>
      </c>
      <c r="GO8214" s="77">
        <v>5.3000000000000005E-2</v>
      </c>
      <c r="GP8214" s="77">
        <v>3</v>
      </c>
      <c r="GQ8214" s="77">
        <v>0</v>
      </c>
      <c r="GR8214" s="77" t="s">
        <v>423</v>
      </c>
      <c r="GS8214" s="77">
        <v>0</v>
      </c>
      <c r="GT8214" s="77">
        <v>0</v>
      </c>
      <c r="GU8214" s="77">
        <v>5.5966209081309407E-2</v>
      </c>
      <c r="GV8214" s="77">
        <v>9.4279402057366166E-2</v>
      </c>
      <c r="GW8214" s="77">
        <v>5.5966209081309407E-2</v>
      </c>
      <c r="GX8214" s="77">
        <v>9.4279402057366166E-2</v>
      </c>
      <c r="GY8214" s="77">
        <v>5.5966209081309407E-2</v>
      </c>
      <c r="GZ8214" s="77">
        <v>9.4279402057366166E-2</v>
      </c>
    </row>
    <row r="8215" spans="187:208" x14ac:dyDescent="0.25">
      <c r="GE8215" s="77" t="s">
        <v>422</v>
      </c>
      <c r="GF8215" s="77" t="s">
        <v>155</v>
      </c>
      <c r="GG8215" s="77" t="s">
        <v>495</v>
      </c>
      <c r="GH8215" s="77" t="s">
        <v>467</v>
      </c>
      <c r="GI8215" s="77">
        <v>2024</v>
      </c>
      <c r="GJ8215" s="77" t="s">
        <v>305</v>
      </c>
      <c r="GK8215" s="77">
        <v>0.71896016785821393</v>
      </c>
      <c r="GL8215" s="77">
        <v>1.27</v>
      </c>
      <c r="GM8215" s="77">
        <v>2024</v>
      </c>
      <c r="GN8215" s="77" t="s">
        <v>175</v>
      </c>
      <c r="GO8215" s="77">
        <v>0.13250000000000001</v>
      </c>
      <c r="GP8215" s="77">
        <v>3</v>
      </c>
      <c r="GQ8215" s="77">
        <v>0</v>
      </c>
      <c r="GR8215" s="77" t="s">
        <v>423</v>
      </c>
      <c r="GS8215" s="77">
        <v>0</v>
      </c>
      <c r="GT8215" s="77">
        <v>0</v>
      </c>
      <c r="GU8215" s="77">
        <v>0</v>
      </c>
      <c r="GV8215" s="77">
        <v>0</v>
      </c>
      <c r="GW8215" s="77">
        <v>0.1527377521613833</v>
      </c>
      <c r="GX8215" s="77">
        <v>0.10981235993223441</v>
      </c>
      <c r="GY8215" s="77">
        <v>0.1527377521613833</v>
      </c>
      <c r="GZ8215" s="77">
        <v>0.10981235993223441</v>
      </c>
    </row>
    <row r="8216" spans="187:208" x14ac:dyDescent="0.25">
      <c r="GE8216" s="77" t="s">
        <v>425</v>
      </c>
      <c r="GF8216" s="77" t="s">
        <v>155</v>
      </c>
      <c r="GG8216" s="77" t="s">
        <v>495</v>
      </c>
      <c r="GH8216" s="77" t="s">
        <v>467</v>
      </c>
      <c r="GI8216" s="77">
        <v>2024</v>
      </c>
      <c r="GJ8216" s="77" t="s">
        <v>301</v>
      </c>
      <c r="GK8216" s="77">
        <v>3.071497198615103</v>
      </c>
      <c r="GL8216" s="77">
        <v>1.27</v>
      </c>
      <c r="GM8216" s="77">
        <v>2024</v>
      </c>
      <c r="GN8216" s="77" t="s">
        <v>175</v>
      </c>
      <c r="GO8216" s="77">
        <v>5.3000000000000005E-2</v>
      </c>
      <c r="GP8216" s="77">
        <v>3</v>
      </c>
      <c r="GQ8216" s="77">
        <v>0</v>
      </c>
      <c r="GR8216" s="77" t="s">
        <v>423</v>
      </c>
      <c r="GS8216" s="77">
        <v>0</v>
      </c>
      <c r="GT8216" s="77">
        <v>0</v>
      </c>
      <c r="GU8216" s="77">
        <v>0</v>
      </c>
      <c r="GV8216" s="77">
        <v>0</v>
      </c>
      <c r="GW8216" s="77">
        <v>5.5966209081309407E-2</v>
      </c>
      <c r="GX8216" s="77">
        <v>0.17190005441034897</v>
      </c>
      <c r="GY8216" s="77">
        <v>5.5966209081309407E-2</v>
      </c>
      <c r="GZ8216" s="77">
        <v>0.17190005441034897</v>
      </c>
    </row>
    <row r="8217" spans="187:208" x14ac:dyDescent="0.25">
      <c r="GE8217" s="77" t="s">
        <v>427</v>
      </c>
      <c r="GF8217" s="77" t="s">
        <v>155</v>
      </c>
      <c r="GG8217" s="77" t="s">
        <v>495</v>
      </c>
      <c r="GH8217" s="77" t="s">
        <v>467</v>
      </c>
      <c r="GI8217" s="77">
        <v>2024</v>
      </c>
      <c r="GJ8217" s="77" t="s">
        <v>303</v>
      </c>
      <c r="GK8217" s="77">
        <v>1.6845772405344479</v>
      </c>
      <c r="GL8217" s="77">
        <v>1.27</v>
      </c>
      <c r="GM8217" s="77">
        <v>2024</v>
      </c>
      <c r="GN8217" s="77" t="s">
        <v>175</v>
      </c>
      <c r="GO8217" s="77">
        <v>5.3000000000000005E-2</v>
      </c>
      <c r="GP8217" s="77">
        <v>3</v>
      </c>
      <c r="GQ8217" s="77">
        <v>0</v>
      </c>
      <c r="GR8217" s="77" t="s">
        <v>423</v>
      </c>
      <c r="GS8217" s="77">
        <v>0</v>
      </c>
      <c r="GT8217" s="77">
        <v>0</v>
      </c>
      <c r="GU8217" s="77">
        <v>0</v>
      </c>
      <c r="GV8217" s="77">
        <v>0</v>
      </c>
      <c r="GW8217" s="77">
        <v>5.5966209081309407E-2</v>
      </c>
      <c r="GX8217" s="77">
        <v>9.4279402057366166E-2</v>
      </c>
      <c r="GY8217" s="77">
        <v>5.5966209081309407E-2</v>
      </c>
      <c r="GZ8217" s="77">
        <v>9.4279402057366166E-2</v>
      </c>
    </row>
    <row r="8218" spans="187:208" x14ac:dyDescent="0.25">
      <c r="GE8218" s="77" t="s">
        <v>422</v>
      </c>
      <c r="GF8218" s="77" t="s">
        <v>155</v>
      </c>
      <c r="GG8218" s="77" t="s">
        <v>495</v>
      </c>
      <c r="GH8218" s="77" t="s">
        <v>467</v>
      </c>
      <c r="GI8218" s="77">
        <v>2025</v>
      </c>
      <c r="GJ8218" s="77" t="s">
        <v>305</v>
      </c>
      <c r="GK8218" s="77">
        <v>0.71896016785821393</v>
      </c>
      <c r="GL8218" s="77">
        <v>1.27</v>
      </c>
      <c r="GM8218" s="77">
        <v>2025</v>
      </c>
      <c r="GN8218" s="77" t="s">
        <v>175</v>
      </c>
      <c r="GO8218" s="77">
        <v>0.13250000000000001</v>
      </c>
      <c r="GP8218" s="77">
        <v>3</v>
      </c>
      <c r="GQ8218" s="77">
        <v>0</v>
      </c>
      <c r="GR8218" s="77" t="s">
        <v>423</v>
      </c>
      <c r="GS8218" s="77">
        <v>0</v>
      </c>
      <c r="GT8218" s="77">
        <v>0</v>
      </c>
      <c r="GU8218" s="77">
        <v>0</v>
      </c>
      <c r="GV8218" s="77">
        <v>0</v>
      </c>
      <c r="GW8218" s="77">
        <v>0</v>
      </c>
      <c r="GX8218" s="77">
        <v>0</v>
      </c>
      <c r="GY8218" s="77">
        <v>0.1527377521613833</v>
      </c>
      <c r="GZ8218" s="77">
        <v>0.10981235993223441</v>
      </c>
    </row>
    <row r="8219" spans="187:208" x14ac:dyDescent="0.25">
      <c r="GE8219" s="77" t="s">
        <v>425</v>
      </c>
      <c r="GF8219" s="77" t="s">
        <v>155</v>
      </c>
      <c r="GG8219" s="77" t="s">
        <v>495</v>
      </c>
      <c r="GH8219" s="77" t="s">
        <v>467</v>
      </c>
      <c r="GI8219" s="77">
        <v>2025</v>
      </c>
      <c r="GJ8219" s="77" t="s">
        <v>301</v>
      </c>
      <c r="GK8219" s="77">
        <v>3.071497198615103</v>
      </c>
      <c r="GL8219" s="77">
        <v>1.27</v>
      </c>
      <c r="GM8219" s="77">
        <v>2025</v>
      </c>
      <c r="GN8219" s="77" t="s">
        <v>175</v>
      </c>
      <c r="GO8219" s="77">
        <v>5.3000000000000005E-2</v>
      </c>
      <c r="GP8219" s="77">
        <v>3</v>
      </c>
      <c r="GQ8219" s="77">
        <v>0</v>
      </c>
      <c r="GR8219" s="77" t="s">
        <v>423</v>
      </c>
      <c r="GS8219" s="77">
        <v>0</v>
      </c>
      <c r="GT8219" s="77">
        <v>0</v>
      </c>
      <c r="GU8219" s="77">
        <v>0</v>
      </c>
      <c r="GV8219" s="77">
        <v>0</v>
      </c>
      <c r="GW8219" s="77">
        <v>0</v>
      </c>
      <c r="GX8219" s="77">
        <v>0</v>
      </c>
      <c r="GY8219" s="77">
        <v>5.5966209081309407E-2</v>
      </c>
      <c r="GZ8219" s="77">
        <v>0.17190005441034897</v>
      </c>
    </row>
    <row r="8220" spans="187:208" x14ac:dyDescent="0.25">
      <c r="GE8220" s="77" t="s">
        <v>427</v>
      </c>
      <c r="GF8220" s="77" t="s">
        <v>155</v>
      </c>
      <c r="GG8220" s="77" t="s">
        <v>495</v>
      </c>
      <c r="GH8220" s="77" t="s">
        <v>467</v>
      </c>
      <c r="GI8220" s="77">
        <v>2025</v>
      </c>
      <c r="GJ8220" s="77" t="s">
        <v>303</v>
      </c>
      <c r="GK8220" s="77">
        <v>1.6845772405344479</v>
      </c>
      <c r="GL8220" s="77">
        <v>1.27</v>
      </c>
      <c r="GM8220" s="77">
        <v>2025</v>
      </c>
      <c r="GN8220" s="77" t="s">
        <v>175</v>
      </c>
      <c r="GO8220" s="77">
        <v>5.3000000000000005E-2</v>
      </c>
      <c r="GP8220" s="77">
        <v>3</v>
      </c>
      <c r="GQ8220" s="77">
        <v>0</v>
      </c>
      <c r="GR8220" s="77" t="s">
        <v>423</v>
      </c>
      <c r="GS8220" s="77">
        <v>0</v>
      </c>
      <c r="GT8220" s="77">
        <v>0</v>
      </c>
      <c r="GU8220" s="77">
        <v>0</v>
      </c>
      <c r="GV8220" s="77">
        <v>0</v>
      </c>
      <c r="GW8220" s="77">
        <v>0</v>
      </c>
      <c r="GX8220" s="77">
        <v>0</v>
      </c>
      <c r="GY8220" s="77">
        <v>5.5966209081309407E-2</v>
      </c>
      <c r="GZ8220" s="77">
        <v>9.4279402057366166E-2</v>
      </c>
    </row>
    <row r="8221" spans="187:208" x14ac:dyDescent="0.25">
      <c r="GE8221" s="77" t="s">
        <v>422</v>
      </c>
      <c r="GF8221" s="77" t="s">
        <v>155</v>
      </c>
      <c r="GG8221" s="77" t="s">
        <v>495</v>
      </c>
      <c r="GH8221" s="77" t="s">
        <v>474</v>
      </c>
      <c r="GI8221" s="77">
        <v>2021</v>
      </c>
      <c r="GJ8221" s="77" t="s">
        <v>305</v>
      </c>
      <c r="GK8221" s="77">
        <v>3.6425060683975767E-2</v>
      </c>
      <c r="GL8221" s="77">
        <v>1.27</v>
      </c>
      <c r="GM8221" s="77">
        <v>2021</v>
      </c>
      <c r="GN8221" s="77" t="s">
        <v>175</v>
      </c>
      <c r="GO8221" s="77">
        <v>0.13250000000000001</v>
      </c>
      <c r="GP8221" s="77">
        <v>3</v>
      </c>
      <c r="GQ8221" s="77">
        <v>0</v>
      </c>
      <c r="GR8221" s="77" t="s">
        <v>423</v>
      </c>
      <c r="GS8221" s="77">
        <v>0.1527377521613833</v>
      </c>
      <c r="GT8221" s="77">
        <v>5.5634818912124375E-3</v>
      </c>
      <c r="GU8221" s="77">
        <v>0.1527377521613833</v>
      </c>
      <c r="GV8221" s="77">
        <v>5.5634818912124375E-3</v>
      </c>
      <c r="GW8221" s="77">
        <v>0</v>
      </c>
      <c r="GX8221" s="77">
        <v>0</v>
      </c>
      <c r="GY8221" s="77">
        <v>0</v>
      </c>
      <c r="GZ8221" s="77">
        <v>0</v>
      </c>
    </row>
    <row r="8222" spans="187:208" x14ac:dyDescent="0.25">
      <c r="GE8222" s="77" t="s">
        <v>425</v>
      </c>
      <c r="GF8222" s="77" t="s">
        <v>155</v>
      </c>
      <c r="GG8222" s="77" t="s">
        <v>495</v>
      </c>
      <c r="GH8222" s="77" t="s">
        <v>474</v>
      </c>
      <c r="GI8222" s="77">
        <v>2021</v>
      </c>
      <c r="GJ8222" s="77" t="s">
        <v>301</v>
      </c>
      <c r="GK8222" s="77">
        <v>1.580872452544191E-3</v>
      </c>
      <c r="GL8222" s="77">
        <v>1.27</v>
      </c>
      <c r="GM8222" s="77">
        <v>2021</v>
      </c>
      <c r="GN8222" s="77" t="s">
        <v>175</v>
      </c>
      <c r="GO8222" s="77">
        <v>5.3000000000000005E-2</v>
      </c>
      <c r="GP8222" s="77">
        <v>3</v>
      </c>
      <c r="GQ8222" s="77">
        <v>0</v>
      </c>
      <c r="GR8222" s="77" t="s">
        <v>423</v>
      </c>
      <c r="GS8222" s="77">
        <v>5.5966209081309407E-2</v>
      </c>
      <c r="GT8222" s="77">
        <v>8.8475438209970571E-5</v>
      </c>
      <c r="GU8222" s="77">
        <v>5.5966209081309407E-2</v>
      </c>
      <c r="GV8222" s="77">
        <v>8.8475438209970571E-5</v>
      </c>
      <c r="GW8222" s="77">
        <v>0</v>
      </c>
      <c r="GX8222" s="77">
        <v>0</v>
      </c>
      <c r="GY8222" s="77">
        <v>0</v>
      </c>
      <c r="GZ8222" s="77">
        <v>0</v>
      </c>
    </row>
    <row r="8223" spans="187:208" x14ac:dyDescent="0.25">
      <c r="GE8223" s="77" t="s">
        <v>427</v>
      </c>
      <c r="GF8223" s="77" t="s">
        <v>155</v>
      </c>
      <c r="GG8223" s="77" t="s">
        <v>495</v>
      </c>
      <c r="GH8223" s="77" t="s">
        <v>474</v>
      </c>
      <c r="GI8223" s="77">
        <v>2021</v>
      </c>
      <c r="GJ8223" s="77" t="s">
        <v>303</v>
      </c>
      <c r="GK8223" s="77">
        <v>3.9894642198474037E-2</v>
      </c>
      <c r="GL8223" s="77">
        <v>1.27</v>
      </c>
      <c r="GM8223" s="77">
        <v>2021</v>
      </c>
      <c r="GN8223" s="77" t="s">
        <v>175</v>
      </c>
      <c r="GO8223" s="77">
        <v>5.3000000000000005E-2</v>
      </c>
      <c r="GP8223" s="77">
        <v>3</v>
      </c>
      <c r="GQ8223" s="77">
        <v>0</v>
      </c>
      <c r="GR8223" s="77" t="s">
        <v>423</v>
      </c>
      <c r="GS8223" s="77">
        <v>5.5966209081309407E-2</v>
      </c>
      <c r="GT8223" s="77">
        <v>2.2327518865038272E-3</v>
      </c>
      <c r="GU8223" s="77">
        <v>5.5966209081309407E-2</v>
      </c>
      <c r="GV8223" s="77">
        <v>2.2327518865038272E-3</v>
      </c>
      <c r="GW8223" s="77">
        <v>0</v>
      </c>
      <c r="GX8223" s="77">
        <v>0</v>
      </c>
      <c r="GY8223" s="77">
        <v>0</v>
      </c>
      <c r="GZ8223" s="77">
        <v>0</v>
      </c>
    </row>
    <row r="8224" spans="187:208" x14ac:dyDescent="0.25">
      <c r="GE8224" s="77" t="s">
        <v>422</v>
      </c>
      <c r="GF8224" s="77" t="s">
        <v>155</v>
      </c>
      <c r="GG8224" s="77" t="s">
        <v>495</v>
      </c>
      <c r="GH8224" s="77" t="s">
        <v>474</v>
      </c>
      <c r="GI8224" s="77">
        <v>2022</v>
      </c>
      <c r="GJ8224" s="77" t="s">
        <v>305</v>
      </c>
      <c r="GK8224" s="77">
        <v>3.6425060683975767E-2</v>
      </c>
      <c r="GL8224" s="77">
        <v>1.27</v>
      </c>
      <c r="GM8224" s="77">
        <v>2022</v>
      </c>
      <c r="GN8224" s="77" t="s">
        <v>175</v>
      </c>
      <c r="GO8224" s="77">
        <v>0.13250000000000001</v>
      </c>
      <c r="GP8224" s="77">
        <v>3</v>
      </c>
      <c r="GQ8224" s="77">
        <v>0</v>
      </c>
      <c r="GR8224" s="77" t="s">
        <v>423</v>
      </c>
      <c r="GS8224" s="77">
        <v>0.1527377521613833</v>
      </c>
      <c r="GT8224" s="77">
        <v>5.5634818912124375E-3</v>
      </c>
      <c r="GU8224" s="77">
        <v>0.1527377521613833</v>
      </c>
      <c r="GV8224" s="77">
        <v>5.5634818912124375E-3</v>
      </c>
      <c r="GW8224" s="77">
        <v>0.1527377521613833</v>
      </c>
      <c r="GX8224" s="77">
        <v>5.5634818912124375E-3</v>
      </c>
      <c r="GY8224" s="77">
        <v>0</v>
      </c>
      <c r="GZ8224" s="77">
        <v>0</v>
      </c>
    </row>
    <row r="8225" spans="187:208" x14ac:dyDescent="0.25">
      <c r="GE8225" s="77" t="s">
        <v>425</v>
      </c>
      <c r="GF8225" s="77" t="s">
        <v>155</v>
      </c>
      <c r="GG8225" s="77" t="s">
        <v>495</v>
      </c>
      <c r="GH8225" s="77" t="s">
        <v>474</v>
      </c>
      <c r="GI8225" s="77">
        <v>2022</v>
      </c>
      <c r="GJ8225" s="77" t="s">
        <v>301</v>
      </c>
      <c r="GK8225" s="77">
        <v>1.580872452544191E-3</v>
      </c>
      <c r="GL8225" s="77">
        <v>1.27</v>
      </c>
      <c r="GM8225" s="77">
        <v>2022</v>
      </c>
      <c r="GN8225" s="77" t="s">
        <v>175</v>
      </c>
      <c r="GO8225" s="77">
        <v>5.3000000000000005E-2</v>
      </c>
      <c r="GP8225" s="77">
        <v>3</v>
      </c>
      <c r="GQ8225" s="77">
        <v>0</v>
      </c>
      <c r="GR8225" s="77" t="s">
        <v>423</v>
      </c>
      <c r="GS8225" s="77">
        <v>5.5966209081309407E-2</v>
      </c>
      <c r="GT8225" s="77">
        <v>8.8475438209970571E-5</v>
      </c>
      <c r="GU8225" s="77">
        <v>5.5966209081309407E-2</v>
      </c>
      <c r="GV8225" s="77">
        <v>8.8475438209970571E-5</v>
      </c>
      <c r="GW8225" s="77">
        <v>5.5966209081309407E-2</v>
      </c>
      <c r="GX8225" s="77">
        <v>8.8475438209970571E-5</v>
      </c>
      <c r="GY8225" s="77">
        <v>0</v>
      </c>
      <c r="GZ8225" s="77">
        <v>0</v>
      </c>
    </row>
    <row r="8226" spans="187:208" x14ac:dyDescent="0.25">
      <c r="GE8226" s="77" t="s">
        <v>427</v>
      </c>
      <c r="GF8226" s="77" t="s">
        <v>155</v>
      </c>
      <c r="GG8226" s="77" t="s">
        <v>495</v>
      </c>
      <c r="GH8226" s="77" t="s">
        <v>474</v>
      </c>
      <c r="GI8226" s="77">
        <v>2022</v>
      </c>
      <c r="GJ8226" s="77" t="s">
        <v>303</v>
      </c>
      <c r="GK8226" s="77">
        <v>3.9894642198474037E-2</v>
      </c>
      <c r="GL8226" s="77">
        <v>1.27</v>
      </c>
      <c r="GM8226" s="77">
        <v>2022</v>
      </c>
      <c r="GN8226" s="77" t="s">
        <v>175</v>
      </c>
      <c r="GO8226" s="77">
        <v>5.3000000000000005E-2</v>
      </c>
      <c r="GP8226" s="77">
        <v>3</v>
      </c>
      <c r="GQ8226" s="77">
        <v>0</v>
      </c>
      <c r="GR8226" s="77" t="s">
        <v>423</v>
      </c>
      <c r="GS8226" s="77">
        <v>5.5966209081309407E-2</v>
      </c>
      <c r="GT8226" s="77">
        <v>2.2327518865038272E-3</v>
      </c>
      <c r="GU8226" s="77">
        <v>5.5966209081309407E-2</v>
      </c>
      <c r="GV8226" s="77">
        <v>2.2327518865038272E-3</v>
      </c>
      <c r="GW8226" s="77">
        <v>5.5966209081309407E-2</v>
      </c>
      <c r="GX8226" s="77">
        <v>2.2327518865038272E-3</v>
      </c>
      <c r="GY8226" s="77">
        <v>0</v>
      </c>
      <c r="GZ8226" s="77">
        <v>0</v>
      </c>
    </row>
    <row r="8227" spans="187:208" x14ac:dyDescent="0.25">
      <c r="GE8227" s="77" t="s">
        <v>422</v>
      </c>
      <c r="GF8227" s="77" t="s">
        <v>155</v>
      </c>
      <c r="GG8227" s="77" t="s">
        <v>495</v>
      </c>
      <c r="GH8227" s="77" t="s">
        <v>474</v>
      </c>
      <c r="GI8227" s="77">
        <v>2023</v>
      </c>
      <c r="GJ8227" s="77" t="s">
        <v>305</v>
      </c>
      <c r="GK8227" s="77">
        <v>3.7590224611412718E-2</v>
      </c>
      <c r="GL8227" s="77">
        <v>1.27</v>
      </c>
      <c r="GM8227" s="77">
        <v>2023</v>
      </c>
      <c r="GN8227" s="77" t="s">
        <v>175</v>
      </c>
      <c r="GO8227" s="77">
        <v>0.13250000000000001</v>
      </c>
      <c r="GP8227" s="77">
        <v>3</v>
      </c>
      <c r="GQ8227" s="77">
        <v>0</v>
      </c>
      <c r="GR8227" s="77" t="s">
        <v>423</v>
      </c>
      <c r="GS8227" s="77">
        <v>0</v>
      </c>
      <c r="GT8227" s="77">
        <v>0</v>
      </c>
      <c r="GU8227" s="77">
        <v>0.1527377521613833</v>
      </c>
      <c r="GV8227" s="77">
        <v>5.7414464103886865E-3</v>
      </c>
      <c r="GW8227" s="77">
        <v>0.1527377521613833</v>
      </c>
      <c r="GX8227" s="77">
        <v>5.7414464103886865E-3</v>
      </c>
      <c r="GY8227" s="77">
        <v>0.1527377521613833</v>
      </c>
      <c r="GZ8227" s="77">
        <v>5.7414464103886865E-3</v>
      </c>
    </row>
    <row r="8228" spans="187:208" x14ac:dyDescent="0.25">
      <c r="GE8228" s="77" t="s">
        <v>425</v>
      </c>
      <c r="GF8228" s="77" t="s">
        <v>155</v>
      </c>
      <c r="GG8228" s="77" t="s">
        <v>495</v>
      </c>
      <c r="GH8228" s="77" t="s">
        <v>474</v>
      </c>
      <c r="GI8228" s="77">
        <v>2023</v>
      </c>
      <c r="GJ8228" s="77" t="s">
        <v>301</v>
      </c>
      <c r="GK8228" s="77">
        <v>1.6314334115696959E-3</v>
      </c>
      <c r="GL8228" s="77">
        <v>1.27</v>
      </c>
      <c r="GM8228" s="77">
        <v>2023</v>
      </c>
      <c r="GN8228" s="77" t="s">
        <v>175</v>
      </c>
      <c r="GO8228" s="77">
        <v>5.3000000000000005E-2</v>
      </c>
      <c r="GP8228" s="77">
        <v>3</v>
      </c>
      <c r="GQ8228" s="77">
        <v>0</v>
      </c>
      <c r="GR8228" s="77" t="s">
        <v>423</v>
      </c>
      <c r="GS8228" s="77">
        <v>0</v>
      </c>
      <c r="GT8228" s="77">
        <v>0</v>
      </c>
      <c r="GU8228" s="77">
        <v>5.5966209081309407E-2</v>
      </c>
      <c r="GV8228" s="77">
        <v>9.1305143414143497E-5</v>
      </c>
      <c r="GW8228" s="77">
        <v>5.5966209081309407E-2</v>
      </c>
      <c r="GX8228" s="77">
        <v>9.1305143414143497E-5</v>
      </c>
      <c r="GY8228" s="77">
        <v>5.5966209081309407E-2</v>
      </c>
      <c r="GZ8228" s="77">
        <v>9.1305143414143497E-5</v>
      </c>
    </row>
    <row r="8229" spans="187:208" x14ac:dyDescent="0.25">
      <c r="GE8229" s="77" t="s">
        <v>427</v>
      </c>
      <c r="GF8229" s="77" t="s">
        <v>155</v>
      </c>
      <c r="GG8229" s="77" t="s">
        <v>495</v>
      </c>
      <c r="GH8229" s="77" t="s">
        <v>474</v>
      </c>
      <c r="GI8229" s="77">
        <v>2023</v>
      </c>
      <c r="GJ8229" s="77" t="s">
        <v>303</v>
      </c>
      <c r="GK8229" s="77">
        <v>4.1186611014041787E-2</v>
      </c>
      <c r="GL8229" s="77">
        <v>1.27</v>
      </c>
      <c r="GM8229" s="77">
        <v>2023</v>
      </c>
      <c r="GN8229" s="77" t="s">
        <v>175</v>
      </c>
      <c r="GO8229" s="77">
        <v>5.3000000000000005E-2</v>
      </c>
      <c r="GP8229" s="77">
        <v>3</v>
      </c>
      <c r="GQ8229" s="77">
        <v>0</v>
      </c>
      <c r="GR8229" s="77" t="s">
        <v>423</v>
      </c>
      <c r="GS8229" s="77">
        <v>0</v>
      </c>
      <c r="GT8229" s="77">
        <v>0</v>
      </c>
      <c r="GU8229" s="77">
        <v>5.5966209081309407E-2</v>
      </c>
      <c r="GV8229" s="77">
        <v>2.3050584833624235E-3</v>
      </c>
      <c r="GW8229" s="77">
        <v>5.5966209081309407E-2</v>
      </c>
      <c r="GX8229" s="77">
        <v>2.3050584833624235E-3</v>
      </c>
      <c r="GY8229" s="77">
        <v>5.5966209081309407E-2</v>
      </c>
      <c r="GZ8229" s="77">
        <v>2.3050584833624235E-3</v>
      </c>
    </row>
    <row r="8230" spans="187:208" x14ac:dyDescent="0.25">
      <c r="GE8230" s="77" t="s">
        <v>422</v>
      </c>
      <c r="GF8230" s="77" t="s">
        <v>155</v>
      </c>
      <c r="GG8230" s="77" t="s">
        <v>495</v>
      </c>
      <c r="GH8230" s="77" t="s">
        <v>474</v>
      </c>
      <c r="GI8230" s="77">
        <v>2024</v>
      </c>
      <c r="GJ8230" s="77" t="s">
        <v>305</v>
      </c>
      <c r="GK8230" s="77">
        <v>3.7590224611412718E-2</v>
      </c>
      <c r="GL8230" s="77">
        <v>1.27</v>
      </c>
      <c r="GM8230" s="77">
        <v>2024</v>
      </c>
      <c r="GN8230" s="77" t="s">
        <v>175</v>
      </c>
      <c r="GO8230" s="77">
        <v>0.13250000000000001</v>
      </c>
      <c r="GP8230" s="77">
        <v>3</v>
      </c>
      <c r="GQ8230" s="77">
        <v>0</v>
      </c>
      <c r="GR8230" s="77" t="s">
        <v>423</v>
      </c>
      <c r="GS8230" s="77">
        <v>0</v>
      </c>
      <c r="GT8230" s="77">
        <v>0</v>
      </c>
      <c r="GU8230" s="77">
        <v>0</v>
      </c>
      <c r="GV8230" s="77">
        <v>0</v>
      </c>
      <c r="GW8230" s="77">
        <v>0.1527377521613833</v>
      </c>
      <c r="GX8230" s="77">
        <v>5.7414464103886865E-3</v>
      </c>
      <c r="GY8230" s="77">
        <v>0.1527377521613833</v>
      </c>
      <c r="GZ8230" s="77">
        <v>5.7414464103886865E-3</v>
      </c>
    </row>
    <row r="8231" spans="187:208" x14ac:dyDescent="0.25">
      <c r="GE8231" s="77" t="s">
        <v>425</v>
      </c>
      <c r="GF8231" s="77" t="s">
        <v>155</v>
      </c>
      <c r="GG8231" s="77" t="s">
        <v>495</v>
      </c>
      <c r="GH8231" s="77" t="s">
        <v>474</v>
      </c>
      <c r="GI8231" s="77">
        <v>2024</v>
      </c>
      <c r="GJ8231" s="77" t="s">
        <v>301</v>
      </c>
      <c r="GK8231" s="77">
        <v>1.6314334115696959E-3</v>
      </c>
      <c r="GL8231" s="77">
        <v>1.27</v>
      </c>
      <c r="GM8231" s="77">
        <v>2024</v>
      </c>
      <c r="GN8231" s="77" t="s">
        <v>175</v>
      </c>
      <c r="GO8231" s="77">
        <v>5.3000000000000005E-2</v>
      </c>
      <c r="GP8231" s="77">
        <v>3</v>
      </c>
      <c r="GQ8231" s="77">
        <v>0</v>
      </c>
      <c r="GR8231" s="77" t="s">
        <v>423</v>
      </c>
      <c r="GS8231" s="77">
        <v>0</v>
      </c>
      <c r="GT8231" s="77">
        <v>0</v>
      </c>
      <c r="GU8231" s="77">
        <v>0</v>
      </c>
      <c r="GV8231" s="77">
        <v>0</v>
      </c>
      <c r="GW8231" s="77">
        <v>5.5966209081309407E-2</v>
      </c>
      <c r="GX8231" s="77">
        <v>9.1305143414143497E-5</v>
      </c>
      <c r="GY8231" s="77">
        <v>5.5966209081309407E-2</v>
      </c>
      <c r="GZ8231" s="77">
        <v>9.1305143414143497E-5</v>
      </c>
    </row>
    <row r="8232" spans="187:208" x14ac:dyDescent="0.25">
      <c r="GE8232" s="77" t="s">
        <v>427</v>
      </c>
      <c r="GF8232" s="77" t="s">
        <v>155</v>
      </c>
      <c r="GG8232" s="77" t="s">
        <v>495</v>
      </c>
      <c r="GH8232" s="77" t="s">
        <v>474</v>
      </c>
      <c r="GI8232" s="77">
        <v>2024</v>
      </c>
      <c r="GJ8232" s="77" t="s">
        <v>303</v>
      </c>
      <c r="GK8232" s="77">
        <v>4.1186611014041787E-2</v>
      </c>
      <c r="GL8232" s="77">
        <v>1.27</v>
      </c>
      <c r="GM8232" s="77">
        <v>2024</v>
      </c>
      <c r="GN8232" s="77" t="s">
        <v>175</v>
      </c>
      <c r="GO8232" s="77">
        <v>5.3000000000000005E-2</v>
      </c>
      <c r="GP8232" s="77">
        <v>3</v>
      </c>
      <c r="GQ8232" s="77">
        <v>0</v>
      </c>
      <c r="GR8232" s="77" t="s">
        <v>423</v>
      </c>
      <c r="GS8232" s="77">
        <v>0</v>
      </c>
      <c r="GT8232" s="77">
        <v>0</v>
      </c>
      <c r="GU8232" s="77">
        <v>0</v>
      </c>
      <c r="GV8232" s="77">
        <v>0</v>
      </c>
      <c r="GW8232" s="77">
        <v>5.5966209081309407E-2</v>
      </c>
      <c r="GX8232" s="77">
        <v>2.3050584833624235E-3</v>
      </c>
      <c r="GY8232" s="77">
        <v>5.5966209081309407E-2</v>
      </c>
      <c r="GZ8232" s="77">
        <v>2.3050584833624235E-3</v>
      </c>
    </row>
    <row r="8233" spans="187:208" x14ac:dyDescent="0.25">
      <c r="GE8233" s="77" t="s">
        <v>422</v>
      </c>
      <c r="GF8233" s="77" t="s">
        <v>155</v>
      </c>
      <c r="GG8233" s="77" t="s">
        <v>495</v>
      </c>
      <c r="GH8233" s="77" t="s">
        <v>474</v>
      </c>
      <c r="GI8233" s="77">
        <v>2025</v>
      </c>
      <c r="GJ8233" s="77" t="s">
        <v>305</v>
      </c>
      <c r="GK8233" s="77">
        <v>3.7590224611412718E-2</v>
      </c>
      <c r="GL8233" s="77">
        <v>1.27</v>
      </c>
      <c r="GM8233" s="77">
        <v>2025</v>
      </c>
      <c r="GN8233" s="77" t="s">
        <v>175</v>
      </c>
      <c r="GO8233" s="77">
        <v>0.13250000000000001</v>
      </c>
      <c r="GP8233" s="77">
        <v>3</v>
      </c>
      <c r="GQ8233" s="77">
        <v>0</v>
      </c>
      <c r="GR8233" s="77" t="s">
        <v>423</v>
      </c>
      <c r="GS8233" s="77">
        <v>0</v>
      </c>
      <c r="GT8233" s="77">
        <v>0</v>
      </c>
      <c r="GU8233" s="77">
        <v>0</v>
      </c>
      <c r="GV8233" s="77">
        <v>0</v>
      </c>
      <c r="GW8233" s="77">
        <v>0</v>
      </c>
      <c r="GX8233" s="77">
        <v>0</v>
      </c>
      <c r="GY8233" s="77">
        <v>0.1527377521613833</v>
      </c>
      <c r="GZ8233" s="77">
        <v>5.7414464103886865E-3</v>
      </c>
    </row>
    <row r="8234" spans="187:208" x14ac:dyDescent="0.25">
      <c r="GE8234" s="77" t="s">
        <v>425</v>
      </c>
      <c r="GF8234" s="77" t="s">
        <v>155</v>
      </c>
      <c r="GG8234" s="77" t="s">
        <v>495</v>
      </c>
      <c r="GH8234" s="77" t="s">
        <v>474</v>
      </c>
      <c r="GI8234" s="77">
        <v>2025</v>
      </c>
      <c r="GJ8234" s="77" t="s">
        <v>301</v>
      </c>
      <c r="GK8234" s="77">
        <v>1.6314334115696959E-3</v>
      </c>
      <c r="GL8234" s="77">
        <v>1.27</v>
      </c>
      <c r="GM8234" s="77">
        <v>2025</v>
      </c>
      <c r="GN8234" s="77" t="s">
        <v>175</v>
      </c>
      <c r="GO8234" s="77">
        <v>5.3000000000000005E-2</v>
      </c>
      <c r="GP8234" s="77">
        <v>3</v>
      </c>
      <c r="GQ8234" s="77">
        <v>0</v>
      </c>
      <c r="GR8234" s="77" t="s">
        <v>423</v>
      </c>
      <c r="GS8234" s="77">
        <v>0</v>
      </c>
      <c r="GT8234" s="77">
        <v>0</v>
      </c>
      <c r="GU8234" s="77">
        <v>0</v>
      </c>
      <c r="GV8234" s="77">
        <v>0</v>
      </c>
      <c r="GW8234" s="77">
        <v>0</v>
      </c>
      <c r="GX8234" s="77">
        <v>0</v>
      </c>
      <c r="GY8234" s="77">
        <v>5.5966209081309407E-2</v>
      </c>
      <c r="GZ8234" s="77">
        <v>9.1305143414143497E-5</v>
      </c>
    </row>
    <row r="8235" spans="187:208" x14ac:dyDescent="0.25">
      <c r="GE8235" s="77" t="s">
        <v>427</v>
      </c>
      <c r="GF8235" s="77" t="s">
        <v>155</v>
      </c>
      <c r="GG8235" s="77" t="s">
        <v>495</v>
      </c>
      <c r="GH8235" s="77" t="s">
        <v>474</v>
      </c>
      <c r="GI8235" s="77">
        <v>2025</v>
      </c>
      <c r="GJ8235" s="77" t="s">
        <v>303</v>
      </c>
      <c r="GK8235" s="77">
        <v>4.1186611014041787E-2</v>
      </c>
      <c r="GL8235" s="77">
        <v>1.27</v>
      </c>
      <c r="GM8235" s="77">
        <v>2025</v>
      </c>
      <c r="GN8235" s="77" t="s">
        <v>175</v>
      </c>
      <c r="GO8235" s="77">
        <v>5.3000000000000005E-2</v>
      </c>
      <c r="GP8235" s="77">
        <v>3</v>
      </c>
      <c r="GQ8235" s="77">
        <v>0</v>
      </c>
      <c r="GR8235" s="77" t="s">
        <v>423</v>
      </c>
      <c r="GS8235" s="77">
        <v>0</v>
      </c>
      <c r="GT8235" s="77">
        <v>0</v>
      </c>
      <c r="GU8235" s="77">
        <v>0</v>
      </c>
      <c r="GV8235" s="77">
        <v>0</v>
      </c>
      <c r="GW8235" s="77">
        <v>0</v>
      </c>
      <c r="GX8235" s="77">
        <v>0</v>
      </c>
      <c r="GY8235" s="77">
        <v>5.5966209081309407E-2</v>
      </c>
      <c r="GZ8235" s="77">
        <v>2.3050584833624235E-3</v>
      </c>
    </row>
    <row r="8236" spans="187:208" x14ac:dyDescent="0.25">
      <c r="GE8236" s="77" t="s">
        <v>422</v>
      </c>
      <c r="GF8236" s="77" t="s">
        <v>155</v>
      </c>
      <c r="GG8236" s="77" t="s">
        <v>496</v>
      </c>
      <c r="GH8236" s="77" t="s">
        <v>300</v>
      </c>
      <c r="GI8236" s="77">
        <v>2021</v>
      </c>
      <c r="GJ8236" s="77" t="s">
        <v>305</v>
      </c>
      <c r="GK8236" s="77">
        <v>222.22942162773791</v>
      </c>
      <c r="GL8236" s="77">
        <v>3.1</v>
      </c>
      <c r="GM8236" s="77">
        <v>2021</v>
      </c>
      <c r="GN8236" s="77" t="s">
        <v>175</v>
      </c>
      <c r="GO8236" s="77">
        <v>0.13250000000000001</v>
      </c>
      <c r="GP8236" s="77">
        <v>3</v>
      </c>
      <c r="GQ8236" s="77">
        <v>0</v>
      </c>
      <c r="GR8236" s="77" t="s">
        <v>423</v>
      </c>
      <c r="GS8236" s="77">
        <v>0.1527377521613833</v>
      </c>
      <c r="GT8236" s="77">
        <v>33.942822323544988</v>
      </c>
      <c r="GU8236" s="77">
        <v>0.1527377521613833</v>
      </c>
      <c r="GV8236" s="77">
        <v>33.942822323544988</v>
      </c>
      <c r="GW8236" s="77">
        <v>0</v>
      </c>
      <c r="GX8236" s="77">
        <v>0</v>
      </c>
      <c r="GY8236" s="77">
        <v>0</v>
      </c>
      <c r="GZ8236" s="77">
        <v>0</v>
      </c>
    </row>
    <row r="8237" spans="187:208" x14ac:dyDescent="0.25">
      <c r="GE8237" s="77" t="s">
        <v>425</v>
      </c>
      <c r="GF8237" s="77" t="s">
        <v>155</v>
      </c>
      <c r="GG8237" s="77" t="s">
        <v>496</v>
      </c>
      <c r="GH8237" s="77" t="s">
        <v>300</v>
      </c>
      <c r="GI8237" s="77">
        <v>2021</v>
      </c>
      <c r="GJ8237" s="77" t="s">
        <v>301</v>
      </c>
      <c r="GK8237" s="77">
        <v>8585.7228092479399</v>
      </c>
      <c r="GL8237" s="77">
        <v>3.1</v>
      </c>
      <c r="GM8237" s="77">
        <v>2021</v>
      </c>
      <c r="GN8237" s="77" t="s">
        <v>175</v>
      </c>
      <c r="GO8237" s="77">
        <v>5.3000000000000005E-2</v>
      </c>
      <c r="GP8237" s="77">
        <v>3</v>
      </c>
      <c r="GQ8237" s="77">
        <v>0</v>
      </c>
      <c r="GR8237" s="77" t="s">
        <v>423</v>
      </c>
      <c r="GS8237" s="77">
        <v>5.5966209081309407E-2</v>
      </c>
      <c r="GT8237" s="77">
        <v>480.51035785653738</v>
      </c>
      <c r="GU8237" s="77">
        <v>5.5966209081309407E-2</v>
      </c>
      <c r="GV8237" s="77">
        <v>480.51035785653738</v>
      </c>
      <c r="GW8237" s="77">
        <v>0</v>
      </c>
      <c r="GX8237" s="77">
        <v>0</v>
      </c>
      <c r="GY8237" s="77">
        <v>0</v>
      </c>
      <c r="GZ8237" s="77">
        <v>0</v>
      </c>
    </row>
    <row r="8238" spans="187:208" x14ac:dyDescent="0.25">
      <c r="GE8238" s="77" t="s">
        <v>427</v>
      </c>
      <c r="GF8238" s="77" t="s">
        <v>155</v>
      </c>
      <c r="GG8238" s="77" t="s">
        <v>496</v>
      </c>
      <c r="GH8238" s="77" t="s">
        <v>300</v>
      </c>
      <c r="GI8238" s="77">
        <v>2021</v>
      </c>
      <c r="GJ8238" s="77" t="s">
        <v>303</v>
      </c>
      <c r="GK8238" s="77">
        <v>5338.1784104566523</v>
      </c>
      <c r="GL8238" s="77">
        <v>3.1</v>
      </c>
      <c r="GM8238" s="77">
        <v>2021</v>
      </c>
      <c r="GN8238" s="77" t="s">
        <v>175</v>
      </c>
      <c r="GO8238" s="77">
        <v>5.3000000000000005E-2</v>
      </c>
      <c r="GP8238" s="77">
        <v>3</v>
      </c>
      <c r="GQ8238" s="77">
        <v>0</v>
      </c>
      <c r="GR8238" s="77" t="s">
        <v>423</v>
      </c>
      <c r="GS8238" s="77">
        <v>5.5966209081309407E-2</v>
      </c>
      <c r="GT8238" s="77">
        <v>298.75760903294889</v>
      </c>
      <c r="GU8238" s="77">
        <v>5.5966209081309407E-2</v>
      </c>
      <c r="GV8238" s="77">
        <v>298.75760903294889</v>
      </c>
      <c r="GW8238" s="77">
        <v>0</v>
      </c>
      <c r="GX8238" s="77">
        <v>0</v>
      </c>
      <c r="GY8238" s="77">
        <v>0</v>
      </c>
      <c r="GZ8238" s="77">
        <v>0</v>
      </c>
    </row>
    <row r="8239" spans="187:208" x14ac:dyDescent="0.25">
      <c r="GE8239" s="77" t="s">
        <v>422</v>
      </c>
      <c r="GF8239" s="77" t="s">
        <v>155</v>
      </c>
      <c r="GG8239" s="77" t="s">
        <v>496</v>
      </c>
      <c r="GH8239" s="77" t="s">
        <v>300</v>
      </c>
      <c r="GI8239" s="77">
        <v>2022</v>
      </c>
      <c r="GJ8239" s="77" t="s">
        <v>305</v>
      </c>
      <c r="GK8239" s="77">
        <v>222.22942162773791</v>
      </c>
      <c r="GL8239" s="77">
        <v>3.1</v>
      </c>
      <c r="GM8239" s="77">
        <v>2022</v>
      </c>
      <c r="GN8239" s="77" t="s">
        <v>175</v>
      </c>
      <c r="GO8239" s="77">
        <v>0.13250000000000001</v>
      </c>
      <c r="GP8239" s="77">
        <v>3</v>
      </c>
      <c r="GQ8239" s="77">
        <v>0</v>
      </c>
      <c r="GR8239" s="77" t="s">
        <v>423</v>
      </c>
      <c r="GS8239" s="77">
        <v>0.1527377521613833</v>
      </c>
      <c r="GT8239" s="77">
        <v>33.942822323544988</v>
      </c>
      <c r="GU8239" s="77">
        <v>0.1527377521613833</v>
      </c>
      <c r="GV8239" s="77">
        <v>33.942822323544988</v>
      </c>
      <c r="GW8239" s="77">
        <v>0.1527377521613833</v>
      </c>
      <c r="GX8239" s="77">
        <v>33.942822323544988</v>
      </c>
      <c r="GY8239" s="77">
        <v>0</v>
      </c>
      <c r="GZ8239" s="77">
        <v>0</v>
      </c>
    </row>
    <row r="8240" spans="187:208" x14ac:dyDescent="0.25">
      <c r="GE8240" s="77" t="s">
        <v>425</v>
      </c>
      <c r="GF8240" s="77" t="s">
        <v>155</v>
      </c>
      <c r="GG8240" s="77" t="s">
        <v>496</v>
      </c>
      <c r="GH8240" s="77" t="s">
        <v>300</v>
      </c>
      <c r="GI8240" s="77">
        <v>2022</v>
      </c>
      <c r="GJ8240" s="77" t="s">
        <v>301</v>
      </c>
      <c r="GK8240" s="77">
        <v>8585.7228092479399</v>
      </c>
      <c r="GL8240" s="77">
        <v>3.1</v>
      </c>
      <c r="GM8240" s="77">
        <v>2022</v>
      </c>
      <c r="GN8240" s="77" t="s">
        <v>175</v>
      </c>
      <c r="GO8240" s="77">
        <v>5.3000000000000005E-2</v>
      </c>
      <c r="GP8240" s="77">
        <v>3</v>
      </c>
      <c r="GQ8240" s="77">
        <v>0</v>
      </c>
      <c r="GR8240" s="77" t="s">
        <v>423</v>
      </c>
      <c r="GS8240" s="77">
        <v>5.5966209081309407E-2</v>
      </c>
      <c r="GT8240" s="77">
        <v>480.51035785653738</v>
      </c>
      <c r="GU8240" s="77">
        <v>5.5966209081309407E-2</v>
      </c>
      <c r="GV8240" s="77">
        <v>480.51035785653738</v>
      </c>
      <c r="GW8240" s="77">
        <v>5.5966209081309407E-2</v>
      </c>
      <c r="GX8240" s="77">
        <v>480.51035785653738</v>
      </c>
      <c r="GY8240" s="77">
        <v>0</v>
      </c>
      <c r="GZ8240" s="77">
        <v>0</v>
      </c>
    </row>
    <row r="8241" spans="187:208" x14ac:dyDescent="0.25">
      <c r="GE8241" s="77" t="s">
        <v>427</v>
      </c>
      <c r="GF8241" s="77" t="s">
        <v>155</v>
      </c>
      <c r="GG8241" s="77" t="s">
        <v>496</v>
      </c>
      <c r="GH8241" s="77" t="s">
        <v>300</v>
      </c>
      <c r="GI8241" s="77">
        <v>2022</v>
      </c>
      <c r="GJ8241" s="77" t="s">
        <v>303</v>
      </c>
      <c r="GK8241" s="77">
        <v>5338.1784104566523</v>
      </c>
      <c r="GL8241" s="77">
        <v>3.1</v>
      </c>
      <c r="GM8241" s="77">
        <v>2022</v>
      </c>
      <c r="GN8241" s="77" t="s">
        <v>175</v>
      </c>
      <c r="GO8241" s="77">
        <v>5.3000000000000005E-2</v>
      </c>
      <c r="GP8241" s="77">
        <v>3</v>
      </c>
      <c r="GQ8241" s="77">
        <v>0</v>
      </c>
      <c r="GR8241" s="77" t="s">
        <v>423</v>
      </c>
      <c r="GS8241" s="77">
        <v>5.5966209081309407E-2</v>
      </c>
      <c r="GT8241" s="77">
        <v>298.75760903294889</v>
      </c>
      <c r="GU8241" s="77">
        <v>5.5966209081309407E-2</v>
      </c>
      <c r="GV8241" s="77">
        <v>298.75760903294889</v>
      </c>
      <c r="GW8241" s="77">
        <v>5.5966209081309407E-2</v>
      </c>
      <c r="GX8241" s="77">
        <v>298.75760903294889</v>
      </c>
      <c r="GY8241" s="77">
        <v>0</v>
      </c>
      <c r="GZ8241" s="77">
        <v>0</v>
      </c>
    </row>
    <row r="8242" spans="187:208" x14ac:dyDescent="0.25">
      <c r="GE8242" s="77" t="s">
        <v>422</v>
      </c>
      <c r="GF8242" s="77" t="s">
        <v>155</v>
      </c>
      <c r="GG8242" s="77" t="s">
        <v>496</v>
      </c>
      <c r="GH8242" s="77" t="s">
        <v>300</v>
      </c>
      <c r="GI8242" s="77">
        <v>2023</v>
      </c>
      <c r="GJ8242" s="77" t="s">
        <v>305</v>
      </c>
      <c r="GK8242" s="77">
        <v>233.23007680790619</v>
      </c>
      <c r="GL8242" s="77">
        <v>3.1</v>
      </c>
      <c r="GM8242" s="77">
        <v>2023</v>
      </c>
      <c r="GN8242" s="77" t="s">
        <v>175</v>
      </c>
      <c r="GO8242" s="77">
        <v>0.13250000000000001</v>
      </c>
      <c r="GP8242" s="77">
        <v>3</v>
      </c>
      <c r="GQ8242" s="77">
        <v>0</v>
      </c>
      <c r="GR8242" s="77" t="s">
        <v>423</v>
      </c>
      <c r="GS8242" s="77">
        <v>0</v>
      </c>
      <c r="GT8242" s="77">
        <v>0</v>
      </c>
      <c r="GU8242" s="77">
        <v>0.1527377521613833</v>
      </c>
      <c r="GV8242" s="77">
        <v>35.623037668066367</v>
      </c>
      <c r="GW8242" s="77">
        <v>0.1527377521613833</v>
      </c>
      <c r="GX8242" s="77">
        <v>35.623037668066367</v>
      </c>
      <c r="GY8242" s="77">
        <v>0.1527377521613833</v>
      </c>
      <c r="GZ8242" s="77">
        <v>35.623037668066367</v>
      </c>
    </row>
    <row r="8243" spans="187:208" x14ac:dyDescent="0.25">
      <c r="GE8243" s="77" t="s">
        <v>425</v>
      </c>
      <c r="GF8243" s="77" t="s">
        <v>155</v>
      </c>
      <c r="GG8243" s="77" t="s">
        <v>496</v>
      </c>
      <c r="GH8243" s="77" t="s">
        <v>300</v>
      </c>
      <c r="GI8243" s="77">
        <v>2023</v>
      </c>
      <c r="GJ8243" s="77" t="s">
        <v>301</v>
      </c>
      <c r="GK8243" s="77">
        <v>8896.5159934284911</v>
      </c>
      <c r="GL8243" s="77">
        <v>3.1</v>
      </c>
      <c r="GM8243" s="77">
        <v>2023</v>
      </c>
      <c r="GN8243" s="77" t="s">
        <v>175</v>
      </c>
      <c r="GO8243" s="77">
        <v>5.3000000000000005E-2</v>
      </c>
      <c r="GP8243" s="77">
        <v>3</v>
      </c>
      <c r="GQ8243" s="77">
        <v>0</v>
      </c>
      <c r="GR8243" s="77" t="s">
        <v>423</v>
      </c>
      <c r="GS8243" s="77">
        <v>0</v>
      </c>
      <c r="GT8243" s="77">
        <v>0</v>
      </c>
      <c r="GU8243" s="77">
        <v>5.5966209081309407E-2</v>
      </c>
      <c r="GV8243" s="77">
        <v>497.90427418343199</v>
      </c>
      <c r="GW8243" s="77">
        <v>5.5966209081309407E-2</v>
      </c>
      <c r="GX8243" s="77">
        <v>497.90427418343199</v>
      </c>
      <c r="GY8243" s="77">
        <v>5.5966209081309407E-2</v>
      </c>
      <c r="GZ8243" s="77">
        <v>497.90427418343199</v>
      </c>
    </row>
    <row r="8244" spans="187:208" x14ac:dyDescent="0.25">
      <c r="GE8244" s="77" t="s">
        <v>427</v>
      </c>
      <c r="GF8244" s="77" t="s">
        <v>155</v>
      </c>
      <c r="GG8244" s="77" t="s">
        <v>496</v>
      </c>
      <c r="GH8244" s="77" t="s">
        <v>300</v>
      </c>
      <c r="GI8244" s="77">
        <v>2023</v>
      </c>
      <c r="GJ8244" s="77" t="s">
        <v>303</v>
      </c>
      <c r="GK8244" s="77">
        <v>5534.8914862000838</v>
      </c>
      <c r="GL8244" s="77">
        <v>3.1</v>
      </c>
      <c r="GM8244" s="77">
        <v>2023</v>
      </c>
      <c r="GN8244" s="77" t="s">
        <v>175</v>
      </c>
      <c r="GO8244" s="77">
        <v>5.3000000000000005E-2</v>
      </c>
      <c r="GP8244" s="77">
        <v>3</v>
      </c>
      <c r="GQ8244" s="77">
        <v>0</v>
      </c>
      <c r="GR8244" s="77" t="s">
        <v>423</v>
      </c>
      <c r="GS8244" s="77">
        <v>0</v>
      </c>
      <c r="GT8244" s="77">
        <v>0</v>
      </c>
      <c r="GU8244" s="77">
        <v>5.5966209081309407E-2</v>
      </c>
      <c r="GV8244" s="77">
        <v>309.76689415903326</v>
      </c>
      <c r="GW8244" s="77">
        <v>5.5966209081309407E-2</v>
      </c>
      <c r="GX8244" s="77">
        <v>309.76689415903326</v>
      </c>
      <c r="GY8244" s="77">
        <v>5.5966209081309407E-2</v>
      </c>
      <c r="GZ8244" s="77">
        <v>309.76689415903326</v>
      </c>
    </row>
    <row r="8245" spans="187:208" x14ac:dyDescent="0.25">
      <c r="GE8245" s="77" t="s">
        <v>422</v>
      </c>
      <c r="GF8245" s="77" t="s">
        <v>155</v>
      </c>
      <c r="GG8245" s="77" t="s">
        <v>496</v>
      </c>
      <c r="GH8245" s="77" t="s">
        <v>300</v>
      </c>
      <c r="GI8245" s="77">
        <v>2024</v>
      </c>
      <c r="GJ8245" s="77" t="s">
        <v>305</v>
      </c>
      <c r="GK8245" s="77">
        <v>233.23007680790619</v>
      </c>
      <c r="GL8245" s="77">
        <v>3.1</v>
      </c>
      <c r="GM8245" s="77">
        <v>2024</v>
      </c>
      <c r="GN8245" s="77" t="s">
        <v>175</v>
      </c>
      <c r="GO8245" s="77">
        <v>0.13250000000000001</v>
      </c>
      <c r="GP8245" s="77">
        <v>3</v>
      </c>
      <c r="GQ8245" s="77">
        <v>0</v>
      </c>
      <c r="GR8245" s="77" t="s">
        <v>423</v>
      </c>
      <c r="GS8245" s="77">
        <v>0</v>
      </c>
      <c r="GT8245" s="77">
        <v>0</v>
      </c>
      <c r="GU8245" s="77">
        <v>0</v>
      </c>
      <c r="GV8245" s="77">
        <v>0</v>
      </c>
      <c r="GW8245" s="77">
        <v>0.1527377521613833</v>
      </c>
      <c r="GX8245" s="77">
        <v>35.623037668066367</v>
      </c>
      <c r="GY8245" s="77">
        <v>0.1527377521613833</v>
      </c>
      <c r="GZ8245" s="77">
        <v>35.623037668066367</v>
      </c>
    </row>
    <row r="8246" spans="187:208" x14ac:dyDescent="0.25">
      <c r="GE8246" s="77" t="s">
        <v>425</v>
      </c>
      <c r="GF8246" s="77" t="s">
        <v>155</v>
      </c>
      <c r="GG8246" s="77" t="s">
        <v>496</v>
      </c>
      <c r="GH8246" s="77" t="s">
        <v>300</v>
      </c>
      <c r="GI8246" s="77">
        <v>2024</v>
      </c>
      <c r="GJ8246" s="77" t="s">
        <v>301</v>
      </c>
      <c r="GK8246" s="77">
        <v>8896.5159934284911</v>
      </c>
      <c r="GL8246" s="77">
        <v>3.1</v>
      </c>
      <c r="GM8246" s="77">
        <v>2024</v>
      </c>
      <c r="GN8246" s="77" t="s">
        <v>175</v>
      </c>
      <c r="GO8246" s="77">
        <v>5.3000000000000005E-2</v>
      </c>
      <c r="GP8246" s="77">
        <v>3</v>
      </c>
      <c r="GQ8246" s="77">
        <v>0</v>
      </c>
      <c r="GR8246" s="77" t="s">
        <v>423</v>
      </c>
      <c r="GS8246" s="77">
        <v>0</v>
      </c>
      <c r="GT8246" s="77">
        <v>0</v>
      </c>
      <c r="GU8246" s="77">
        <v>0</v>
      </c>
      <c r="GV8246" s="77">
        <v>0</v>
      </c>
      <c r="GW8246" s="77">
        <v>5.5966209081309407E-2</v>
      </c>
      <c r="GX8246" s="77">
        <v>497.90427418343199</v>
      </c>
      <c r="GY8246" s="77">
        <v>5.5966209081309407E-2</v>
      </c>
      <c r="GZ8246" s="77">
        <v>497.90427418343199</v>
      </c>
    </row>
    <row r="8247" spans="187:208" x14ac:dyDescent="0.25">
      <c r="GE8247" s="77" t="s">
        <v>427</v>
      </c>
      <c r="GF8247" s="77" t="s">
        <v>155</v>
      </c>
      <c r="GG8247" s="77" t="s">
        <v>496</v>
      </c>
      <c r="GH8247" s="77" t="s">
        <v>300</v>
      </c>
      <c r="GI8247" s="77">
        <v>2024</v>
      </c>
      <c r="GJ8247" s="77" t="s">
        <v>303</v>
      </c>
      <c r="GK8247" s="77">
        <v>5534.8914862000838</v>
      </c>
      <c r="GL8247" s="77">
        <v>3.1</v>
      </c>
      <c r="GM8247" s="77">
        <v>2024</v>
      </c>
      <c r="GN8247" s="77" t="s">
        <v>175</v>
      </c>
      <c r="GO8247" s="77">
        <v>5.3000000000000005E-2</v>
      </c>
      <c r="GP8247" s="77">
        <v>3</v>
      </c>
      <c r="GQ8247" s="77">
        <v>0</v>
      </c>
      <c r="GR8247" s="77" t="s">
        <v>423</v>
      </c>
      <c r="GS8247" s="77">
        <v>0</v>
      </c>
      <c r="GT8247" s="77">
        <v>0</v>
      </c>
      <c r="GU8247" s="77">
        <v>0</v>
      </c>
      <c r="GV8247" s="77">
        <v>0</v>
      </c>
      <c r="GW8247" s="77">
        <v>5.5966209081309407E-2</v>
      </c>
      <c r="GX8247" s="77">
        <v>309.76689415903326</v>
      </c>
      <c r="GY8247" s="77">
        <v>5.5966209081309407E-2</v>
      </c>
      <c r="GZ8247" s="77">
        <v>309.76689415903326</v>
      </c>
    </row>
    <row r="8248" spans="187:208" x14ac:dyDescent="0.25">
      <c r="GE8248" s="77" t="s">
        <v>422</v>
      </c>
      <c r="GF8248" s="77" t="s">
        <v>155</v>
      </c>
      <c r="GG8248" s="77" t="s">
        <v>496</v>
      </c>
      <c r="GH8248" s="77" t="s">
        <v>300</v>
      </c>
      <c r="GI8248" s="77">
        <v>2025</v>
      </c>
      <c r="GJ8248" s="77" t="s">
        <v>305</v>
      </c>
      <c r="GK8248" s="77">
        <v>233.23007680790619</v>
      </c>
      <c r="GL8248" s="77">
        <v>3.1</v>
      </c>
      <c r="GM8248" s="77">
        <v>2025</v>
      </c>
      <c r="GN8248" s="77" t="s">
        <v>175</v>
      </c>
      <c r="GO8248" s="77">
        <v>0.13250000000000001</v>
      </c>
      <c r="GP8248" s="77">
        <v>3</v>
      </c>
      <c r="GQ8248" s="77">
        <v>0</v>
      </c>
      <c r="GR8248" s="77" t="s">
        <v>423</v>
      </c>
      <c r="GS8248" s="77">
        <v>0</v>
      </c>
      <c r="GT8248" s="77">
        <v>0</v>
      </c>
      <c r="GU8248" s="77">
        <v>0</v>
      </c>
      <c r="GV8248" s="77">
        <v>0</v>
      </c>
      <c r="GW8248" s="77">
        <v>0</v>
      </c>
      <c r="GX8248" s="77">
        <v>0</v>
      </c>
      <c r="GY8248" s="77">
        <v>0.1527377521613833</v>
      </c>
      <c r="GZ8248" s="77">
        <v>35.623037668066367</v>
      </c>
    </row>
    <row r="8249" spans="187:208" x14ac:dyDescent="0.25">
      <c r="GE8249" s="77" t="s">
        <v>425</v>
      </c>
      <c r="GF8249" s="77" t="s">
        <v>155</v>
      </c>
      <c r="GG8249" s="77" t="s">
        <v>496</v>
      </c>
      <c r="GH8249" s="77" t="s">
        <v>300</v>
      </c>
      <c r="GI8249" s="77">
        <v>2025</v>
      </c>
      <c r="GJ8249" s="77" t="s">
        <v>301</v>
      </c>
      <c r="GK8249" s="77">
        <v>8896.5159934284911</v>
      </c>
      <c r="GL8249" s="77">
        <v>3.1</v>
      </c>
      <c r="GM8249" s="77">
        <v>2025</v>
      </c>
      <c r="GN8249" s="77" t="s">
        <v>175</v>
      </c>
      <c r="GO8249" s="77">
        <v>5.3000000000000005E-2</v>
      </c>
      <c r="GP8249" s="77">
        <v>3</v>
      </c>
      <c r="GQ8249" s="77">
        <v>0</v>
      </c>
      <c r="GR8249" s="77" t="s">
        <v>423</v>
      </c>
      <c r="GS8249" s="77">
        <v>0</v>
      </c>
      <c r="GT8249" s="77">
        <v>0</v>
      </c>
      <c r="GU8249" s="77">
        <v>0</v>
      </c>
      <c r="GV8249" s="77">
        <v>0</v>
      </c>
      <c r="GW8249" s="77">
        <v>0</v>
      </c>
      <c r="GX8249" s="77">
        <v>0</v>
      </c>
      <c r="GY8249" s="77">
        <v>5.5966209081309407E-2</v>
      </c>
      <c r="GZ8249" s="77">
        <v>497.90427418343199</v>
      </c>
    </row>
    <row r="8250" spans="187:208" x14ac:dyDescent="0.25">
      <c r="GE8250" s="77" t="s">
        <v>427</v>
      </c>
      <c r="GF8250" s="77" t="s">
        <v>155</v>
      </c>
      <c r="GG8250" s="77" t="s">
        <v>496</v>
      </c>
      <c r="GH8250" s="77" t="s">
        <v>300</v>
      </c>
      <c r="GI8250" s="77">
        <v>2025</v>
      </c>
      <c r="GJ8250" s="77" t="s">
        <v>303</v>
      </c>
      <c r="GK8250" s="77">
        <v>5534.8914862000838</v>
      </c>
      <c r="GL8250" s="77">
        <v>3.1</v>
      </c>
      <c r="GM8250" s="77">
        <v>2025</v>
      </c>
      <c r="GN8250" s="77" t="s">
        <v>175</v>
      </c>
      <c r="GO8250" s="77">
        <v>5.3000000000000005E-2</v>
      </c>
      <c r="GP8250" s="77">
        <v>3</v>
      </c>
      <c r="GQ8250" s="77">
        <v>0</v>
      </c>
      <c r="GR8250" s="77" t="s">
        <v>423</v>
      </c>
      <c r="GS8250" s="77">
        <v>0</v>
      </c>
      <c r="GT8250" s="77">
        <v>0</v>
      </c>
      <c r="GU8250" s="77">
        <v>0</v>
      </c>
      <c r="GV8250" s="77">
        <v>0</v>
      </c>
      <c r="GW8250" s="77">
        <v>0</v>
      </c>
      <c r="GX8250" s="77">
        <v>0</v>
      </c>
      <c r="GY8250" s="77">
        <v>5.5966209081309407E-2</v>
      </c>
      <c r="GZ8250" s="77">
        <v>309.76689415903326</v>
      </c>
    </row>
    <row r="8251" spans="187:208" x14ac:dyDescent="0.25">
      <c r="GE8251" s="77" t="s">
        <v>422</v>
      </c>
      <c r="GF8251" s="77" t="s">
        <v>155</v>
      </c>
      <c r="GG8251" s="77" t="s">
        <v>496</v>
      </c>
      <c r="GH8251" s="77" t="s">
        <v>432</v>
      </c>
      <c r="GI8251" s="77">
        <v>2021</v>
      </c>
      <c r="GJ8251" s="77" t="s">
        <v>305</v>
      </c>
      <c r="GK8251" s="77">
        <v>222.22942162773791</v>
      </c>
      <c r="GL8251" s="77">
        <v>3.1</v>
      </c>
      <c r="GM8251" s="77">
        <v>2021</v>
      </c>
      <c r="GN8251" s="77" t="s">
        <v>175</v>
      </c>
      <c r="GO8251" s="77">
        <v>0.13250000000000001</v>
      </c>
      <c r="GP8251" s="77">
        <v>3</v>
      </c>
      <c r="GQ8251" s="77">
        <v>0</v>
      </c>
      <c r="GR8251" s="77" t="s">
        <v>423</v>
      </c>
      <c r="GS8251" s="77">
        <v>0.1527377521613833</v>
      </c>
      <c r="GT8251" s="77">
        <v>33.942822323544988</v>
      </c>
      <c r="GU8251" s="77">
        <v>0.1527377521613833</v>
      </c>
      <c r="GV8251" s="77">
        <v>33.942822323544988</v>
      </c>
      <c r="GW8251" s="77">
        <v>0</v>
      </c>
      <c r="GX8251" s="77">
        <v>0</v>
      </c>
      <c r="GY8251" s="77">
        <v>0</v>
      </c>
      <c r="GZ8251" s="77">
        <v>0</v>
      </c>
    </row>
    <row r="8252" spans="187:208" x14ac:dyDescent="0.25">
      <c r="GE8252" s="77" t="s">
        <v>425</v>
      </c>
      <c r="GF8252" s="77" t="s">
        <v>155</v>
      </c>
      <c r="GG8252" s="77" t="s">
        <v>496</v>
      </c>
      <c r="GH8252" s="77" t="s">
        <v>432</v>
      </c>
      <c r="GI8252" s="77">
        <v>2021</v>
      </c>
      <c r="GJ8252" s="77" t="s">
        <v>301</v>
      </c>
      <c r="GK8252" s="77">
        <v>8585.7228092479399</v>
      </c>
      <c r="GL8252" s="77">
        <v>3.1</v>
      </c>
      <c r="GM8252" s="77">
        <v>2021</v>
      </c>
      <c r="GN8252" s="77" t="s">
        <v>175</v>
      </c>
      <c r="GO8252" s="77">
        <v>5.3000000000000005E-2</v>
      </c>
      <c r="GP8252" s="77">
        <v>3</v>
      </c>
      <c r="GQ8252" s="77">
        <v>0</v>
      </c>
      <c r="GR8252" s="77" t="s">
        <v>423</v>
      </c>
      <c r="GS8252" s="77">
        <v>5.5966209081309407E-2</v>
      </c>
      <c r="GT8252" s="77">
        <v>480.51035785653738</v>
      </c>
      <c r="GU8252" s="77">
        <v>5.5966209081309407E-2</v>
      </c>
      <c r="GV8252" s="77">
        <v>480.51035785653738</v>
      </c>
      <c r="GW8252" s="77">
        <v>0</v>
      </c>
      <c r="GX8252" s="77">
        <v>0</v>
      </c>
      <c r="GY8252" s="77">
        <v>0</v>
      </c>
      <c r="GZ8252" s="77">
        <v>0</v>
      </c>
    </row>
    <row r="8253" spans="187:208" x14ac:dyDescent="0.25">
      <c r="GE8253" s="77" t="s">
        <v>422</v>
      </c>
      <c r="GF8253" s="77" t="s">
        <v>155</v>
      </c>
      <c r="GG8253" s="77" t="s">
        <v>496</v>
      </c>
      <c r="GH8253" s="77" t="s">
        <v>432</v>
      </c>
      <c r="GI8253" s="77">
        <v>2022</v>
      </c>
      <c r="GJ8253" s="77" t="s">
        <v>305</v>
      </c>
      <c r="GK8253" s="77">
        <v>222.22942162773791</v>
      </c>
      <c r="GL8253" s="77">
        <v>3.1</v>
      </c>
      <c r="GM8253" s="77">
        <v>2022</v>
      </c>
      <c r="GN8253" s="77" t="s">
        <v>175</v>
      </c>
      <c r="GO8253" s="77">
        <v>0.13250000000000001</v>
      </c>
      <c r="GP8253" s="77">
        <v>3</v>
      </c>
      <c r="GQ8253" s="77">
        <v>0</v>
      </c>
      <c r="GR8253" s="77" t="s">
        <v>423</v>
      </c>
      <c r="GS8253" s="77">
        <v>0.1527377521613833</v>
      </c>
      <c r="GT8253" s="77">
        <v>33.942822323544988</v>
      </c>
      <c r="GU8253" s="77">
        <v>0.1527377521613833</v>
      </c>
      <c r="GV8253" s="77">
        <v>33.942822323544988</v>
      </c>
      <c r="GW8253" s="77">
        <v>0.1527377521613833</v>
      </c>
      <c r="GX8253" s="77">
        <v>33.942822323544988</v>
      </c>
      <c r="GY8253" s="77">
        <v>0</v>
      </c>
      <c r="GZ8253" s="77">
        <v>0</v>
      </c>
    </row>
    <row r="8254" spans="187:208" x14ac:dyDescent="0.25">
      <c r="GE8254" s="77" t="s">
        <v>425</v>
      </c>
      <c r="GF8254" s="77" t="s">
        <v>155</v>
      </c>
      <c r="GG8254" s="77" t="s">
        <v>496</v>
      </c>
      <c r="GH8254" s="77" t="s">
        <v>432</v>
      </c>
      <c r="GI8254" s="77">
        <v>2022</v>
      </c>
      <c r="GJ8254" s="77" t="s">
        <v>301</v>
      </c>
      <c r="GK8254" s="77">
        <v>8585.7228092479399</v>
      </c>
      <c r="GL8254" s="77">
        <v>3.1</v>
      </c>
      <c r="GM8254" s="77">
        <v>2022</v>
      </c>
      <c r="GN8254" s="77" t="s">
        <v>175</v>
      </c>
      <c r="GO8254" s="77">
        <v>5.3000000000000005E-2</v>
      </c>
      <c r="GP8254" s="77">
        <v>3</v>
      </c>
      <c r="GQ8254" s="77">
        <v>0</v>
      </c>
      <c r="GR8254" s="77" t="s">
        <v>423</v>
      </c>
      <c r="GS8254" s="77">
        <v>5.5966209081309407E-2</v>
      </c>
      <c r="GT8254" s="77">
        <v>480.51035785653738</v>
      </c>
      <c r="GU8254" s="77">
        <v>5.5966209081309407E-2</v>
      </c>
      <c r="GV8254" s="77">
        <v>480.51035785653738</v>
      </c>
      <c r="GW8254" s="77">
        <v>5.5966209081309407E-2</v>
      </c>
      <c r="GX8254" s="77">
        <v>480.51035785653738</v>
      </c>
      <c r="GY8254" s="77">
        <v>0</v>
      </c>
      <c r="GZ8254" s="77">
        <v>0</v>
      </c>
    </row>
    <row r="8255" spans="187:208" x14ac:dyDescent="0.25">
      <c r="GE8255" s="77" t="s">
        <v>422</v>
      </c>
      <c r="GF8255" s="77" t="s">
        <v>155</v>
      </c>
      <c r="GG8255" s="77" t="s">
        <v>496</v>
      </c>
      <c r="GH8255" s="77" t="s">
        <v>432</v>
      </c>
      <c r="GI8255" s="77">
        <v>2023</v>
      </c>
      <c r="GJ8255" s="77" t="s">
        <v>305</v>
      </c>
      <c r="GK8255" s="77">
        <v>233.23007680790619</v>
      </c>
      <c r="GL8255" s="77">
        <v>3.1</v>
      </c>
      <c r="GM8255" s="77">
        <v>2023</v>
      </c>
      <c r="GN8255" s="77" t="s">
        <v>175</v>
      </c>
      <c r="GO8255" s="77">
        <v>0.13250000000000001</v>
      </c>
      <c r="GP8255" s="77">
        <v>3</v>
      </c>
      <c r="GQ8255" s="77">
        <v>0</v>
      </c>
      <c r="GR8255" s="77" t="s">
        <v>423</v>
      </c>
      <c r="GS8255" s="77">
        <v>0</v>
      </c>
      <c r="GT8255" s="77">
        <v>0</v>
      </c>
      <c r="GU8255" s="77">
        <v>0.1527377521613833</v>
      </c>
      <c r="GV8255" s="77">
        <v>35.623037668066367</v>
      </c>
      <c r="GW8255" s="77">
        <v>0.1527377521613833</v>
      </c>
      <c r="GX8255" s="77">
        <v>35.623037668066367</v>
      </c>
      <c r="GY8255" s="77">
        <v>0.1527377521613833</v>
      </c>
      <c r="GZ8255" s="77">
        <v>35.623037668066367</v>
      </c>
    </row>
    <row r="8256" spans="187:208" x14ac:dyDescent="0.25">
      <c r="GE8256" s="77" t="s">
        <v>425</v>
      </c>
      <c r="GF8256" s="77" t="s">
        <v>155</v>
      </c>
      <c r="GG8256" s="77" t="s">
        <v>496</v>
      </c>
      <c r="GH8256" s="77" t="s">
        <v>432</v>
      </c>
      <c r="GI8256" s="77">
        <v>2023</v>
      </c>
      <c r="GJ8256" s="77" t="s">
        <v>301</v>
      </c>
      <c r="GK8256" s="77">
        <v>8896.5159934284911</v>
      </c>
      <c r="GL8256" s="77">
        <v>3.1</v>
      </c>
      <c r="GM8256" s="77">
        <v>2023</v>
      </c>
      <c r="GN8256" s="77" t="s">
        <v>175</v>
      </c>
      <c r="GO8256" s="77">
        <v>5.3000000000000005E-2</v>
      </c>
      <c r="GP8256" s="77">
        <v>3</v>
      </c>
      <c r="GQ8256" s="77">
        <v>0</v>
      </c>
      <c r="GR8256" s="77" t="s">
        <v>423</v>
      </c>
      <c r="GS8256" s="77">
        <v>0</v>
      </c>
      <c r="GT8256" s="77">
        <v>0</v>
      </c>
      <c r="GU8256" s="77">
        <v>5.5966209081309407E-2</v>
      </c>
      <c r="GV8256" s="77">
        <v>497.90427418343199</v>
      </c>
      <c r="GW8256" s="77">
        <v>5.5966209081309407E-2</v>
      </c>
      <c r="GX8256" s="77">
        <v>497.90427418343199</v>
      </c>
      <c r="GY8256" s="77">
        <v>5.5966209081309407E-2</v>
      </c>
      <c r="GZ8256" s="77">
        <v>497.90427418343199</v>
      </c>
    </row>
    <row r="8257" spans="187:208" x14ac:dyDescent="0.25">
      <c r="GE8257" s="77" t="s">
        <v>422</v>
      </c>
      <c r="GF8257" s="77" t="s">
        <v>155</v>
      </c>
      <c r="GG8257" s="77" t="s">
        <v>496</v>
      </c>
      <c r="GH8257" s="77" t="s">
        <v>432</v>
      </c>
      <c r="GI8257" s="77">
        <v>2024</v>
      </c>
      <c r="GJ8257" s="77" t="s">
        <v>305</v>
      </c>
      <c r="GK8257" s="77">
        <v>233.23007680790619</v>
      </c>
      <c r="GL8257" s="77">
        <v>3.1</v>
      </c>
      <c r="GM8257" s="77">
        <v>2024</v>
      </c>
      <c r="GN8257" s="77" t="s">
        <v>175</v>
      </c>
      <c r="GO8257" s="77">
        <v>0.13250000000000001</v>
      </c>
      <c r="GP8257" s="77">
        <v>3</v>
      </c>
      <c r="GQ8257" s="77">
        <v>0</v>
      </c>
      <c r="GR8257" s="77" t="s">
        <v>423</v>
      </c>
      <c r="GS8257" s="77">
        <v>0</v>
      </c>
      <c r="GT8257" s="77">
        <v>0</v>
      </c>
      <c r="GU8257" s="77">
        <v>0</v>
      </c>
      <c r="GV8257" s="77">
        <v>0</v>
      </c>
      <c r="GW8257" s="77">
        <v>0.1527377521613833</v>
      </c>
      <c r="GX8257" s="77">
        <v>35.623037668066367</v>
      </c>
      <c r="GY8257" s="77">
        <v>0.1527377521613833</v>
      </c>
      <c r="GZ8257" s="77">
        <v>35.623037668066367</v>
      </c>
    </row>
    <row r="8258" spans="187:208" x14ac:dyDescent="0.25">
      <c r="GE8258" s="77" t="s">
        <v>425</v>
      </c>
      <c r="GF8258" s="77" t="s">
        <v>155</v>
      </c>
      <c r="GG8258" s="77" t="s">
        <v>496</v>
      </c>
      <c r="GH8258" s="77" t="s">
        <v>432</v>
      </c>
      <c r="GI8258" s="77">
        <v>2024</v>
      </c>
      <c r="GJ8258" s="77" t="s">
        <v>301</v>
      </c>
      <c r="GK8258" s="77">
        <v>8896.5159934284911</v>
      </c>
      <c r="GL8258" s="77">
        <v>3.1</v>
      </c>
      <c r="GM8258" s="77">
        <v>2024</v>
      </c>
      <c r="GN8258" s="77" t="s">
        <v>175</v>
      </c>
      <c r="GO8258" s="77">
        <v>5.3000000000000005E-2</v>
      </c>
      <c r="GP8258" s="77">
        <v>3</v>
      </c>
      <c r="GQ8258" s="77">
        <v>0</v>
      </c>
      <c r="GR8258" s="77" t="s">
        <v>423</v>
      </c>
      <c r="GS8258" s="77">
        <v>0</v>
      </c>
      <c r="GT8258" s="77">
        <v>0</v>
      </c>
      <c r="GU8258" s="77">
        <v>0</v>
      </c>
      <c r="GV8258" s="77">
        <v>0</v>
      </c>
      <c r="GW8258" s="77">
        <v>5.5966209081309407E-2</v>
      </c>
      <c r="GX8258" s="77">
        <v>497.90427418343199</v>
      </c>
      <c r="GY8258" s="77">
        <v>5.5966209081309407E-2</v>
      </c>
      <c r="GZ8258" s="77">
        <v>497.90427418343199</v>
      </c>
    </row>
    <row r="8259" spans="187:208" x14ac:dyDescent="0.25">
      <c r="GE8259" s="77" t="s">
        <v>422</v>
      </c>
      <c r="GF8259" s="77" t="s">
        <v>155</v>
      </c>
      <c r="GG8259" s="77" t="s">
        <v>496</v>
      </c>
      <c r="GH8259" s="77" t="s">
        <v>432</v>
      </c>
      <c r="GI8259" s="77">
        <v>2025</v>
      </c>
      <c r="GJ8259" s="77" t="s">
        <v>305</v>
      </c>
      <c r="GK8259" s="77">
        <v>233.23007680790619</v>
      </c>
      <c r="GL8259" s="77">
        <v>3.1</v>
      </c>
      <c r="GM8259" s="77">
        <v>2025</v>
      </c>
      <c r="GN8259" s="77" t="s">
        <v>175</v>
      </c>
      <c r="GO8259" s="77">
        <v>0.13250000000000001</v>
      </c>
      <c r="GP8259" s="77">
        <v>3</v>
      </c>
      <c r="GQ8259" s="77">
        <v>0</v>
      </c>
      <c r="GR8259" s="77" t="s">
        <v>423</v>
      </c>
      <c r="GS8259" s="77">
        <v>0</v>
      </c>
      <c r="GT8259" s="77">
        <v>0</v>
      </c>
      <c r="GU8259" s="77">
        <v>0</v>
      </c>
      <c r="GV8259" s="77">
        <v>0</v>
      </c>
      <c r="GW8259" s="77">
        <v>0</v>
      </c>
      <c r="GX8259" s="77">
        <v>0</v>
      </c>
      <c r="GY8259" s="77">
        <v>0.1527377521613833</v>
      </c>
      <c r="GZ8259" s="77">
        <v>35.623037668066367</v>
      </c>
    </row>
    <row r="8260" spans="187:208" x14ac:dyDescent="0.25">
      <c r="GE8260" s="77" t="s">
        <v>425</v>
      </c>
      <c r="GF8260" s="77" t="s">
        <v>155</v>
      </c>
      <c r="GG8260" s="77" t="s">
        <v>496</v>
      </c>
      <c r="GH8260" s="77" t="s">
        <v>432</v>
      </c>
      <c r="GI8260" s="77">
        <v>2025</v>
      </c>
      <c r="GJ8260" s="77" t="s">
        <v>301</v>
      </c>
      <c r="GK8260" s="77">
        <v>8896.5159934284911</v>
      </c>
      <c r="GL8260" s="77">
        <v>3.1</v>
      </c>
      <c r="GM8260" s="77">
        <v>2025</v>
      </c>
      <c r="GN8260" s="77" t="s">
        <v>175</v>
      </c>
      <c r="GO8260" s="77">
        <v>5.3000000000000005E-2</v>
      </c>
      <c r="GP8260" s="77">
        <v>3</v>
      </c>
      <c r="GQ8260" s="77">
        <v>0</v>
      </c>
      <c r="GR8260" s="77" t="s">
        <v>423</v>
      </c>
      <c r="GS8260" s="77">
        <v>0</v>
      </c>
      <c r="GT8260" s="77">
        <v>0</v>
      </c>
      <c r="GU8260" s="77">
        <v>0</v>
      </c>
      <c r="GV8260" s="77">
        <v>0</v>
      </c>
      <c r="GW8260" s="77">
        <v>0</v>
      </c>
      <c r="GX8260" s="77">
        <v>0</v>
      </c>
      <c r="GY8260" s="77">
        <v>5.5966209081309407E-2</v>
      </c>
      <c r="GZ8260" s="77">
        <v>497.90427418343199</v>
      </c>
    </row>
    <row r="8261" spans="187:208" x14ac:dyDescent="0.25">
      <c r="GE8261" s="77" t="s">
        <v>422</v>
      </c>
      <c r="GF8261" s="77" t="s">
        <v>155</v>
      </c>
      <c r="GG8261" s="77" t="s">
        <v>496</v>
      </c>
      <c r="GH8261" s="77" t="s">
        <v>439</v>
      </c>
      <c r="GI8261" s="77">
        <v>2021</v>
      </c>
      <c r="GJ8261" s="77" t="s">
        <v>305</v>
      </c>
      <c r="GK8261" s="77">
        <v>0.69641821681223248</v>
      </c>
      <c r="GL8261" s="77">
        <v>3.1</v>
      </c>
      <c r="GM8261" s="77">
        <v>2021</v>
      </c>
      <c r="GN8261" s="77" t="s">
        <v>175</v>
      </c>
      <c r="GO8261" s="77">
        <v>0.13250000000000001</v>
      </c>
      <c r="GP8261" s="77">
        <v>3</v>
      </c>
      <c r="GQ8261" s="77">
        <v>0</v>
      </c>
      <c r="GR8261" s="77" t="s">
        <v>423</v>
      </c>
      <c r="GS8261" s="77">
        <v>0.1527377521613833</v>
      </c>
      <c r="GT8261" s="77">
        <v>0.10636935300013926</v>
      </c>
      <c r="GU8261" s="77">
        <v>0.1527377521613833</v>
      </c>
      <c r="GV8261" s="77">
        <v>0.10636935300013926</v>
      </c>
      <c r="GW8261" s="77">
        <v>0</v>
      </c>
      <c r="GX8261" s="77">
        <v>0</v>
      </c>
      <c r="GY8261" s="77">
        <v>0</v>
      </c>
      <c r="GZ8261" s="77">
        <v>0</v>
      </c>
    </row>
    <row r="8262" spans="187:208" x14ac:dyDescent="0.25">
      <c r="GE8262" s="77" t="s">
        <v>425</v>
      </c>
      <c r="GF8262" s="77" t="s">
        <v>155</v>
      </c>
      <c r="GG8262" s="77" t="s">
        <v>496</v>
      </c>
      <c r="GH8262" s="77" t="s">
        <v>439</v>
      </c>
      <c r="GI8262" s="77">
        <v>2021</v>
      </c>
      <c r="GJ8262" s="77" t="s">
        <v>301</v>
      </c>
      <c r="GK8262" s="77">
        <v>2.9419641522810158</v>
      </c>
      <c r="GL8262" s="77">
        <v>3.1</v>
      </c>
      <c r="GM8262" s="77">
        <v>2021</v>
      </c>
      <c r="GN8262" s="77" t="s">
        <v>175</v>
      </c>
      <c r="GO8262" s="77">
        <v>5.3000000000000005E-2</v>
      </c>
      <c r="GP8262" s="77">
        <v>3</v>
      </c>
      <c r="GQ8262" s="77">
        <v>0</v>
      </c>
      <c r="GR8262" s="77" t="s">
        <v>423</v>
      </c>
      <c r="GS8262" s="77">
        <v>5.5966209081309407E-2</v>
      </c>
      <c r="GT8262" s="77">
        <v>0.16465058085627651</v>
      </c>
      <c r="GU8262" s="77">
        <v>5.5966209081309407E-2</v>
      </c>
      <c r="GV8262" s="77">
        <v>0.16465058085627651</v>
      </c>
      <c r="GW8262" s="77">
        <v>0</v>
      </c>
      <c r="GX8262" s="77">
        <v>0</v>
      </c>
      <c r="GY8262" s="77">
        <v>0</v>
      </c>
      <c r="GZ8262" s="77">
        <v>0</v>
      </c>
    </row>
    <row r="8263" spans="187:208" x14ac:dyDescent="0.25">
      <c r="GE8263" s="77" t="s">
        <v>427</v>
      </c>
      <c r="GF8263" s="77" t="s">
        <v>155</v>
      </c>
      <c r="GG8263" s="77" t="s">
        <v>496</v>
      </c>
      <c r="GH8263" s="77" t="s">
        <v>439</v>
      </c>
      <c r="GI8263" s="77">
        <v>2021</v>
      </c>
      <c r="GJ8263" s="77" t="s">
        <v>303</v>
      </c>
      <c r="GK8263" s="77">
        <v>1.6021759622082901</v>
      </c>
      <c r="GL8263" s="77">
        <v>3.1</v>
      </c>
      <c r="GM8263" s="77">
        <v>2021</v>
      </c>
      <c r="GN8263" s="77" t="s">
        <v>175</v>
      </c>
      <c r="GO8263" s="77">
        <v>5.3000000000000005E-2</v>
      </c>
      <c r="GP8263" s="77">
        <v>3</v>
      </c>
      <c r="GQ8263" s="77">
        <v>0</v>
      </c>
      <c r="GR8263" s="77" t="s">
        <v>423</v>
      </c>
      <c r="GS8263" s="77">
        <v>5.5966209081309407E-2</v>
      </c>
      <c r="GT8263" s="77">
        <v>8.9667714885997243E-2</v>
      </c>
      <c r="GU8263" s="77">
        <v>5.5966209081309407E-2</v>
      </c>
      <c r="GV8263" s="77">
        <v>8.9667714885997243E-2</v>
      </c>
      <c r="GW8263" s="77">
        <v>0</v>
      </c>
      <c r="GX8263" s="77">
        <v>0</v>
      </c>
      <c r="GY8263" s="77">
        <v>0</v>
      </c>
      <c r="GZ8263" s="77">
        <v>0</v>
      </c>
    </row>
    <row r="8264" spans="187:208" x14ac:dyDescent="0.25">
      <c r="GE8264" s="77" t="s">
        <v>422</v>
      </c>
      <c r="GF8264" s="77" t="s">
        <v>155</v>
      </c>
      <c r="GG8264" s="77" t="s">
        <v>496</v>
      </c>
      <c r="GH8264" s="77" t="s">
        <v>439</v>
      </c>
      <c r="GI8264" s="77">
        <v>2022</v>
      </c>
      <c r="GJ8264" s="77" t="s">
        <v>305</v>
      </c>
      <c r="GK8264" s="77">
        <v>0.69641821681223248</v>
      </c>
      <c r="GL8264" s="77">
        <v>3.1</v>
      </c>
      <c r="GM8264" s="77">
        <v>2022</v>
      </c>
      <c r="GN8264" s="77" t="s">
        <v>175</v>
      </c>
      <c r="GO8264" s="77">
        <v>0.13250000000000001</v>
      </c>
      <c r="GP8264" s="77">
        <v>3</v>
      </c>
      <c r="GQ8264" s="77">
        <v>0</v>
      </c>
      <c r="GR8264" s="77" t="s">
        <v>423</v>
      </c>
      <c r="GS8264" s="77">
        <v>0.1527377521613833</v>
      </c>
      <c r="GT8264" s="77">
        <v>0.10636935300013926</v>
      </c>
      <c r="GU8264" s="77">
        <v>0.1527377521613833</v>
      </c>
      <c r="GV8264" s="77">
        <v>0.10636935300013926</v>
      </c>
      <c r="GW8264" s="77">
        <v>0.1527377521613833</v>
      </c>
      <c r="GX8264" s="77">
        <v>0.10636935300013926</v>
      </c>
      <c r="GY8264" s="77">
        <v>0</v>
      </c>
      <c r="GZ8264" s="77">
        <v>0</v>
      </c>
    </row>
    <row r="8265" spans="187:208" x14ac:dyDescent="0.25">
      <c r="GE8265" s="77" t="s">
        <v>425</v>
      </c>
      <c r="GF8265" s="77" t="s">
        <v>155</v>
      </c>
      <c r="GG8265" s="77" t="s">
        <v>496</v>
      </c>
      <c r="GH8265" s="77" t="s">
        <v>439</v>
      </c>
      <c r="GI8265" s="77">
        <v>2022</v>
      </c>
      <c r="GJ8265" s="77" t="s">
        <v>301</v>
      </c>
      <c r="GK8265" s="77">
        <v>2.9419641522810158</v>
      </c>
      <c r="GL8265" s="77">
        <v>3.1</v>
      </c>
      <c r="GM8265" s="77">
        <v>2022</v>
      </c>
      <c r="GN8265" s="77" t="s">
        <v>175</v>
      </c>
      <c r="GO8265" s="77">
        <v>5.3000000000000005E-2</v>
      </c>
      <c r="GP8265" s="77">
        <v>3</v>
      </c>
      <c r="GQ8265" s="77">
        <v>0</v>
      </c>
      <c r="GR8265" s="77" t="s">
        <v>423</v>
      </c>
      <c r="GS8265" s="77">
        <v>5.5966209081309407E-2</v>
      </c>
      <c r="GT8265" s="77">
        <v>0.16465058085627651</v>
      </c>
      <c r="GU8265" s="77">
        <v>5.5966209081309407E-2</v>
      </c>
      <c r="GV8265" s="77">
        <v>0.16465058085627651</v>
      </c>
      <c r="GW8265" s="77">
        <v>5.5966209081309407E-2</v>
      </c>
      <c r="GX8265" s="77">
        <v>0.16465058085627651</v>
      </c>
      <c r="GY8265" s="77">
        <v>0</v>
      </c>
      <c r="GZ8265" s="77">
        <v>0</v>
      </c>
    </row>
    <row r="8266" spans="187:208" x14ac:dyDescent="0.25">
      <c r="GE8266" s="77" t="s">
        <v>427</v>
      </c>
      <c r="GF8266" s="77" t="s">
        <v>155</v>
      </c>
      <c r="GG8266" s="77" t="s">
        <v>496</v>
      </c>
      <c r="GH8266" s="77" t="s">
        <v>439</v>
      </c>
      <c r="GI8266" s="77">
        <v>2022</v>
      </c>
      <c r="GJ8266" s="77" t="s">
        <v>303</v>
      </c>
      <c r="GK8266" s="77">
        <v>1.6021759622082901</v>
      </c>
      <c r="GL8266" s="77">
        <v>3.1</v>
      </c>
      <c r="GM8266" s="77">
        <v>2022</v>
      </c>
      <c r="GN8266" s="77" t="s">
        <v>175</v>
      </c>
      <c r="GO8266" s="77">
        <v>5.3000000000000005E-2</v>
      </c>
      <c r="GP8266" s="77">
        <v>3</v>
      </c>
      <c r="GQ8266" s="77">
        <v>0</v>
      </c>
      <c r="GR8266" s="77" t="s">
        <v>423</v>
      </c>
      <c r="GS8266" s="77">
        <v>5.5966209081309407E-2</v>
      </c>
      <c r="GT8266" s="77">
        <v>8.9667714885997243E-2</v>
      </c>
      <c r="GU8266" s="77">
        <v>5.5966209081309407E-2</v>
      </c>
      <c r="GV8266" s="77">
        <v>8.9667714885997243E-2</v>
      </c>
      <c r="GW8266" s="77">
        <v>5.5966209081309407E-2</v>
      </c>
      <c r="GX8266" s="77">
        <v>8.9667714885997243E-2</v>
      </c>
      <c r="GY8266" s="77">
        <v>0</v>
      </c>
      <c r="GZ8266" s="77">
        <v>0</v>
      </c>
    </row>
    <row r="8267" spans="187:208" x14ac:dyDescent="0.25">
      <c r="GE8267" s="77" t="s">
        <v>422</v>
      </c>
      <c r="GF8267" s="77" t="s">
        <v>155</v>
      </c>
      <c r="GG8267" s="77" t="s">
        <v>496</v>
      </c>
      <c r="GH8267" s="77" t="s">
        <v>439</v>
      </c>
      <c r="GI8267" s="77">
        <v>2023</v>
      </c>
      <c r="GJ8267" s="77" t="s">
        <v>305</v>
      </c>
      <c r="GK8267" s="77">
        <v>0.71896016785821382</v>
      </c>
      <c r="GL8267" s="77">
        <v>3.1</v>
      </c>
      <c r="GM8267" s="77">
        <v>2023</v>
      </c>
      <c r="GN8267" s="77" t="s">
        <v>175</v>
      </c>
      <c r="GO8267" s="77">
        <v>0.13250000000000001</v>
      </c>
      <c r="GP8267" s="77">
        <v>3</v>
      </c>
      <c r="GQ8267" s="77">
        <v>0</v>
      </c>
      <c r="GR8267" s="77" t="s">
        <v>423</v>
      </c>
      <c r="GS8267" s="77">
        <v>0</v>
      </c>
      <c r="GT8267" s="77">
        <v>0</v>
      </c>
      <c r="GU8267" s="77">
        <v>0.1527377521613833</v>
      </c>
      <c r="GV8267" s="77">
        <v>0.1098123599322344</v>
      </c>
      <c r="GW8267" s="77">
        <v>0.1527377521613833</v>
      </c>
      <c r="GX8267" s="77">
        <v>0.1098123599322344</v>
      </c>
      <c r="GY8267" s="77">
        <v>0.1527377521613833</v>
      </c>
      <c r="GZ8267" s="77">
        <v>0.1098123599322344</v>
      </c>
    </row>
    <row r="8268" spans="187:208" x14ac:dyDescent="0.25">
      <c r="GE8268" s="77" t="s">
        <v>425</v>
      </c>
      <c r="GF8268" s="77" t="s">
        <v>155</v>
      </c>
      <c r="GG8268" s="77" t="s">
        <v>496</v>
      </c>
      <c r="GH8268" s="77" t="s">
        <v>439</v>
      </c>
      <c r="GI8268" s="77">
        <v>2023</v>
      </c>
      <c r="GJ8268" s="77" t="s">
        <v>301</v>
      </c>
      <c r="GK8268" s="77">
        <v>3.0714971986151038</v>
      </c>
      <c r="GL8268" s="77">
        <v>3.1</v>
      </c>
      <c r="GM8268" s="77">
        <v>2023</v>
      </c>
      <c r="GN8268" s="77" t="s">
        <v>175</v>
      </c>
      <c r="GO8268" s="77">
        <v>5.3000000000000005E-2</v>
      </c>
      <c r="GP8268" s="77">
        <v>3</v>
      </c>
      <c r="GQ8268" s="77">
        <v>0</v>
      </c>
      <c r="GR8268" s="77" t="s">
        <v>423</v>
      </c>
      <c r="GS8268" s="77">
        <v>0</v>
      </c>
      <c r="GT8268" s="77">
        <v>0</v>
      </c>
      <c r="GU8268" s="77">
        <v>5.5966209081309407E-2</v>
      </c>
      <c r="GV8268" s="77">
        <v>0.17190005441034903</v>
      </c>
      <c r="GW8268" s="77">
        <v>5.5966209081309407E-2</v>
      </c>
      <c r="GX8268" s="77">
        <v>0.17190005441034903</v>
      </c>
      <c r="GY8268" s="77">
        <v>5.5966209081309407E-2</v>
      </c>
      <c r="GZ8268" s="77">
        <v>0.17190005441034903</v>
      </c>
    </row>
    <row r="8269" spans="187:208" x14ac:dyDescent="0.25">
      <c r="GE8269" s="77" t="s">
        <v>427</v>
      </c>
      <c r="GF8269" s="77" t="s">
        <v>155</v>
      </c>
      <c r="GG8269" s="77" t="s">
        <v>496</v>
      </c>
      <c r="GH8269" s="77" t="s">
        <v>439</v>
      </c>
      <c r="GI8269" s="77">
        <v>2023</v>
      </c>
      <c r="GJ8269" s="77" t="s">
        <v>303</v>
      </c>
      <c r="GK8269" s="77">
        <v>1.6845772405344479</v>
      </c>
      <c r="GL8269" s="77">
        <v>3.1</v>
      </c>
      <c r="GM8269" s="77">
        <v>2023</v>
      </c>
      <c r="GN8269" s="77" t="s">
        <v>175</v>
      </c>
      <c r="GO8269" s="77">
        <v>5.3000000000000005E-2</v>
      </c>
      <c r="GP8269" s="77">
        <v>3</v>
      </c>
      <c r="GQ8269" s="77">
        <v>0</v>
      </c>
      <c r="GR8269" s="77" t="s">
        <v>423</v>
      </c>
      <c r="GS8269" s="77">
        <v>0</v>
      </c>
      <c r="GT8269" s="77">
        <v>0</v>
      </c>
      <c r="GU8269" s="77">
        <v>5.5966209081309407E-2</v>
      </c>
      <c r="GV8269" s="77">
        <v>9.4279402057366166E-2</v>
      </c>
      <c r="GW8269" s="77">
        <v>5.5966209081309407E-2</v>
      </c>
      <c r="GX8269" s="77">
        <v>9.4279402057366166E-2</v>
      </c>
      <c r="GY8269" s="77">
        <v>5.5966209081309407E-2</v>
      </c>
      <c r="GZ8269" s="77">
        <v>9.4279402057366166E-2</v>
      </c>
    </row>
    <row r="8270" spans="187:208" x14ac:dyDescent="0.25">
      <c r="GE8270" s="77" t="s">
        <v>422</v>
      </c>
      <c r="GF8270" s="77" t="s">
        <v>155</v>
      </c>
      <c r="GG8270" s="77" t="s">
        <v>496</v>
      </c>
      <c r="GH8270" s="77" t="s">
        <v>439</v>
      </c>
      <c r="GI8270" s="77">
        <v>2024</v>
      </c>
      <c r="GJ8270" s="77" t="s">
        <v>305</v>
      </c>
      <c r="GK8270" s="77">
        <v>0.71896016785821382</v>
      </c>
      <c r="GL8270" s="77">
        <v>3.1</v>
      </c>
      <c r="GM8270" s="77">
        <v>2024</v>
      </c>
      <c r="GN8270" s="77" t="s">
        <v>175</v>
      </c>
      <c r="GO8270" s="77">
        <v>0.13250000000000001</v>
      </c>
      <c r="GP8270" s="77">
        <v>3</v>
      </c>
      <c r="GQ8270" s="77">
        <v>0</v>
      </c>
      <c r="GR8270" s="77" t="s">
        <v>423</v>
      </c>
      <c r="GS8270" s="77">
        <v>0</v>
      </c>
      <c r="GT8270" s="77">
        <v>0</v>
      </c>
      <c r="GU8270" s="77">
        <v>0</v>
      </c>
      <c r="GV8270" s="77">
        <v>0</v>
      </c>
      <c r="GW8270" s="77">
        <v>0.1527377521613833</v>
      </c>
      <c r="GX8270" s="77">
        <v>0.1098123599322344</v>
      </c>
      <c r="GY8270" s="77">
        <v>0.1527377521613833</v>
      </c>
      <c r="GZ8270" s="77">
        <v>0.1098123599322344</v>
      </c>
    </row>
    <row r="8271" spans="187:208" x14ac:dyDescent="0.25">
      <c r="GE8271" s="77" t="s">
        <v>425</v>
      </c>
      <c r="GF8271" s="77" t="s">
        <v>155</v>
      </c>
      <c r="GG8271" s="77" t="s">
        <v>496</v>
      </c>
      <c r="GH8271" s="77" t="s">
        <v>439</v>
      </c>
      <c r="GI8271" s="77">
        <v>2024</v>
      </c>
      <c r="GJ8271" s="77" t="s">
        <v>301</v>
      </c>
      <c r="GK8271" s="77">
        <v>3.0714971986151038</v>
      </c>
      <c r="GL8271" s="77">
        <v>3.1</v>
      </c>
      <c r="GM8271" s="77">
        <v>2024</v>
      </c>
      <c r="GN8271" s="77" t="s">
        <v>175</v>
      </c>
      <c r="GO8271" s="77">
        <v>5.3000000000000005E-2</v>
      </c>
      <c r="GP8271" s="77">
        <v>3</v>
      </c>
      <c r="GQ8271" s="77">
        <v>0</v>
      </c>
      <c r="GR8271" s="77" t="s">
        <v>423</v>
      </c>
      <c r="GS8271" s="77">
        <v>0</v>
      </c>
      <c r="GT8271" s="77">
        <v>0</v>
      </c>
      <c r="GU8271" s="77">
        <v>0</v>
      </c>
      <c r="GV8271" s="77">
        <v>0</v>
      </c>
      <c r="GW8271" s="77">
        <v>5.5966209081309407E-2</v>
      </c>
      <c r="GX8271" s="77">
        <v>0.17190005441034903</v>
      </c>
      <c r="GY8271" s="77">
        <v>5.5966209081309407E-2</v>
      </c>
      <c r="GZ8271" s="77">
        <v>0.17190005441034903</v>
      </c>
    </row>
    <row r="8272" spans="187:208" x14ac:dyDescent="0.25">
      <c r="GE8272" s="77" t="s">
        <v>427</v>
      </c>
      <c r="GF8272" s="77" t="s">
        <v>155</v>
      </c>
      <c r="GG8272" s="77" t="s">
        <v>496</v>
      </c>
      <c r="GH8272" s="77" t="s">
        <v>439</v>
      </c>
      <c r="GI8272" s="77">
        <v>2024</v>
      </c>
      <c r="GJ8272" s="77" t="s">
        <v>303</v>
      </c>
      <c r="GK8272" s="77">
        <v>1.6845772405344479</v>
      </c>
      <c r="GL8272" s="77">
        <v>3.1</v>
      </c>
      <c r="GM8272" s="77">
        <v>2024</v>
      </c>
      <c r="GN8272" s="77" t="s">
        <v>175</v>
      </c>
      <c r="GO8272" s="77">
        <v>5.3000000000000005E-2</v>
      </c>
      <c r="GP8272" s="77">
        <v>3</v>
      </c>
      <c r="GQ8272" s="77">
        <v>0</v>
      </c>
      <c r="GR8272" s="77" t="s">
        <v>423</v>
      </c>
      <c r="GS8272" s="77">
        <v>0</v>
      </c>
      <c r="GT8272" s="77">
        <v>0</v>
      </c>
      <c r="GU8272" s="77">
        <v>0</v>
      </c>
      <c r="GV8272" s="77">
        <v>0</v>
      </c>
      <c r="GW8272" s="77">
        <v>5.5966209081309407E-2</v>
      </c>
      <c r="GX8272" s="77">
        <v>9.4279402057366166E-2</v>
      </c>
      <c r="GY8272" s="77">
        <v>5.5966209081309407E-2</v>
      </c>
      <c r="GZ8272" s="77">
        <v>9.4279402057366166E-2</v>
      </c>
    </row>
    <row r="8273" spans="187:208" x14ac:dyDescent="0.25">
      <c r="GE8273" s="77" t="s">
        <v>422</v>
      </c>
      <c r="GF8273" s="77" t="s">
        <v>155</v>
      </c>
      <c r="GG8273" s="77" t="s">
        <v>496</v>
      </c>
      <c r="GH8273" s="77" t="s">
        <v>439</v>
      </c>
      <c r="GI8273" s="77">
        <v>2025</v>
      </c>
      <c r="GJ8273" s="77" t="s">
        <v>305</v>
      </c>
      <c r="GK8273" s="77">
        <v>0.71896016785821382</v>
      </c>
      <c r="GL8273" s="77">
        <v>3.1</v>
      </c>
      <c r="GM8273" s="77">
        <v>2025</v>
      </c>
      <c r="GN8273" s="77" t="s">
        <v>175</v>
      </c>
      <c r="GO8273" s="77">
        <v>0.13250000000000001</v>
      </c>
      <c r="GP8273" s="77">
        <v>3</v>
      </c>
      <c r="GQ8273" s="77">
        <v>0</v>
      </c>
      <c r="GR8273" s="77" t="s">
        <v>423</v>
      </c>
      <c r="GS8273" s="77">
        <v>0</v>
      </c>
      <c r="GT8273" s="77">
        <v>0</v>
      </c>
      <c r="GU8273" s="77">
        <v>0</v>
      </c>
      <c r="GV8273" s="77">
        <v>0</v>
      </c>
      <c r="GW8273" s="77">
        <v>0</v>
      </c>
      <c r="GX8273" s="77">
        <v>0</v>
      </c>
      <c r="GY8273" s="77">
        <v>0.1527377521613833</v>
      </c>
      <c r="GZ8273" s="77">
        <v>0.1098123599322344</v>
      </c>
    </row>
    <row r="8274" spans="187:208" x14ac:dyDescent="0.25">
      <c r="GE8274" s="77" t="s">
        <v>425</v>
      </c>
      <c r="GF8274" s="77" t="s">
        <v>155</v>
      </c>
      <c r="GG8274" s="77" t="s">
        <v>496</v>
      </c>
      <c r="GH8274" s="77" t="s">
        <v>439</v>
      </c>
      <c r="GI8274" s="77">
        <v>2025</v>
      </c>
      <c r="GJ8274" s="77" t="s">
        <v>301</v>
      </c>
      <c r="GK8274" s="77">
        <v>3.0714971986151038</v>
      </c>
      <c r="GL8274" s="77">
        <v>3.1</v>
      </c>
      <c r="GM8274" s="77">
        <v>2025</v>
      </c>
      <c r="GN8274" s="77" t="s">
        <v>175</v>
      </c>
      <c r="GO8274" s="77">
        <v>5.3000000000000005E-2</v>
      </c>
      <c r="GP8274" s="77">
        <v>3</v>
      </c>
      <c r="GQ8274" s="77">
        <v>0</v>
      </c>
      <c r="GR8274" s="77" t="s">
        <v>423</v>
      </c>
      <c r="GS8274" s="77">
        <v>0</v>
      </c>
      <c r="GT8274" s="77">
        <v>0</v>
      </c>
      <c r="GU8274" s="77">
        <v>0</v>
      </c>
      <c r="GV8274" s="77">
        <v>0</v>
      </c>
      <c r="GW8274" s="77">
        <v>0</v>
      </c>
      <c r="GX8274" s="77">
        <v>0</v>
      </c>
      <c r="GY8274" s="77">
        <v>5.5966209081309407E-2</v>
      </c>
      <c r="GZ8274" s="77">
        <v>0.17190005441034903</v>
      </c>
    </row>
    <row r="8275" spans="187:208" x14ac:dyDescent="0.25">
      <c r="GE8275" s="77" t="s">
        <v>427</v>
      </c>
      <c r="GF8275" s="77" t="s">
        <v>155</v>
      </c>
      <c r="GG8275" s="77" t="s">
        <v>496</v>
      </c>
      <c r="GH8275" s="77" t="s">
        <v>439</v>
      </c>
      <c r="GI8275" s="77">
        <v>2025</v>
      </c>
      <c r="GJ8275" s="77" t="s">
        <v>303</v>
      </c>
      <c r="GK8275" s="77">
        <v>1.6845772405344479</v>
      </c>
      <c r="GL8275" s="77">
        <v>3.1</v>
      </c>
      <c r="GM8275" s="77">
        <v>2025</v>
      </c>
      <c r="GN8275" s="77" t="s">
        <v>175</v>
      </c>
      <c r="GO8275" s="77">
        <v>5.3000000000000005E-2</v>
      </c>
      <c r="GP8275" s="77">
        <v>3</v>
      </c>
      <c r="GQ8275" s="77">
        <v>0</v>
      </c>
      <c r="GR8275" s="77" t="s">
        <v>423</v>
      </c>
      <c r="GS8275" s="77">
        <v>0</v>
      </c>
      <c r="GT8275" s="77">
        <v>0</v>
      </c>
      <c r="GU8275" s="77">
        <v>0</v>
      </c>
      <c r="GV8275" s="77">
        <v>0</v>
      </c>
      <c r="GW8275" s="77">
        <v>0</v>
      </c>
      <c r="GX8275" s="77">
        <v>0</v>
      </c>
      <c r="GY8275" s="77">
        <v>5.5966209081309407E-2</v>
      </c>
      <c r="GZ8275" s="77">
        <v>9.4279402057366166E-2</v>
      </c>
    </row>
    <row r="8276" spans="187:208" x14ac:dyDescent="0.25">
      <c r="GE8276" s="77" t="s">
        <v>422</v>
      </c>
      <c r="GF8276" s="77" t="s">
        <v>155</v>
      </c>
      <c r="GG8276" s="77" t="s">
        <v>496</v>
      </c>
      <c r="GH8276" s="77" t="s">
        <v>446</v>
      </c>
      <c r="GI8276" s="77">
        <v>2021</v>
      </c>
      <c r="GJ8276" s="77" t="s">
        <v>305</v>
      </c>
      <c r="GK8276" s="77">
        <v>3.6425060683955179E-2</v>
      </c>
      <c r="GL8276" s="77">
        <v>3.1</v>
      </c>
      <c r="GM8276" s="77">
        <v>2021</v>
      </c>
      <c r="GN8276" s="77" t="s">
        <v>175</v>
      </c>
      <c r="GO8276" s="77">
        <v>0.13250000000000001</v>
      </c>
      <c r="GP8276" s="77">
        <v>3</v>
      </c>
      <c r="GQ8276" s="77">
        <v>0</v>
      </c>
      <c r="GR8276" s="77" t="s">
        <v>423</v>
      </c>
      <c r="GS8276" s="77">
        <v>0.1527377521613833</v>
      </c>
      <c r="GT8276" s="77">
        <v>5.5634818912092933E-3</v>
      </c>
      <c r="GU8276" s="77">
        <v>0.1527377521613833</v>
      </c>
      <c r="GV8276" s="77">
        <v>5.5634818912092933E-3</v>
      </c>
      <c r="GW8276" s="77">
        <v>0</v>
      </c>
      <c r="GX8276" s="77">
        <v>0</v>
      </c>
      <c r="GY8276" s="77">
        <v>0</v>
      </c>
      <c r="GZ8276" s="77">
        <v>0</v>
      </c>
    </row>
    <row r="8277" spans="187:208" x14ac:dyDescent="0.25">
      <c r="GE8277" s="77" t="s">
        <v>425</v>
      </c>
      <c r="GF8277" s="77" t="s">
        <v>155</v>
      </c>
      <c r="GG8277" s="77" t="s">
        <v>496</v>
      </c>
      <c r="GH8277" s="77" t="s">
        <v>446</v>
      </c>
      <c r="GI8277" s="77">
        <v>2021</v>
      </c>
      <c r="GJ8277" s="77" t="s">
        <v>301</v>
      </c>
      <c r="GK8277" s="77">
        <v>1.580872452543297E-3</v>
      </c>
      <c r="GL8277" s="77">
        <v>3.1</v>
      </c>
      <c r="GM8277" s="77">
        <v>2021</v>
      </c>
      <c r="GN8277" s="77" t="s">
        <v>175</v>
      </c>
      <c r="GO8277" s="77">
        <v>5.3000000000000005E-2</v>
      </c>
      <c r="GP8277" s="77">
        <v>3</v>
      </c>
      <c r="GQ8277" s="77">
        <v>0</v>
      </c>
      <c r="GR8277" s="77" t="s">
        <v>423</v>
      </c>
      <c r="GS8277" s="77">
        <v>5.5966209081309407E-2</v>
      </c>
      <c r="GT8277" s="77">
        <v>8.8475438209920535E-5</v>
      </c>
      <c r="GU8277" s="77">
        <v>5.5966209081309407E-2</v>
      </c>
      <c r="GV8277" s="77">
        <v>8.8475438209920535E-5</v>
      </c>
      <c r="GW8277" s="77">
        <v>0</v>
      </c>
      <c r="GX8277" s="77">
        <v>0</v>
      </c>
      <c r="GY8277" s="77">
        <v>0</v>
      </c>
      <c r="GZ8277" s="77">
        <v>0</v>
      </c>
    </row>
    <row r="8278" spans="187:208" x14ac:dyDescent="0.25">
      <c r="GE8278" s="77" t="s">
        <v>427</v>
      </c>
      <c r="GF8278" s="77" t="s">
        <v>155</v>
      </c>
      <c r="GG8278" s="77" t="s">
        <v>496</v>
      </c>
      <c r="GH8278" s="77" t="s">
        <v>446</v>
      </c>
      <c r="GI8278" s="77">
        <v>2021</v>
      </c>
      <c r="GJ8278" s="77" t="s">
        <v>303</v>
      </c>
      <c r="GK8278" s="77">
        <v>3.9894642198451499E-2</v>
      </c>
      <c r="GL8278" s="77">
        <v>3.1</v>
      </c>
      <c r="GM8278" s="77">
        <v>2021</v>
      </c>
      <c r="GN8278" s="77" t="s">
        <v>175</v>
      </c>
      <c r="GO8278" s="77">
        <v>5.3000000000000005E-2</v>
      </c>
      <c r="GP8278" s="77">
        <v>3</v>
      </c>
      <c r="GQ8278" s="77">
        <v>0</v>
      </c>
      <c r="GR8278" s="77" t="s">
        <v>423</v>
      </c>
      <c r="GS8278" s="77">
        <v>5.5966209081309407E-2</v>
      </c>
      <c r="GT8278" s="77">
        <v>2.2327518865025656E-3</v>
      </c>
      <c r="GU8278" s="77">
        <v>5.5966209081309407E-2</v>
      </c>
      <c r="GV8278" s="77">
        <v>2.2327518865025656E-3</v>
      </c>
      <c r="GW8278" s="77">
        <v>0</v>
      </c>
      <c r="GX8278" s="77">
        <v>0</v>
      </c>
      <c r="GY8278" s="77">
        <v>0</v>
      </c>
      <c r="GZ8278" s="77">
        <v>0</v>
      </c>
    </row>
    <row r="8279" spans="187:208" x14ac:dyDescent="0.25">
      <c r="GE8279" s="77" t="s">
        <v>422</v>
      </c>
      <c r="GF8279" s="77" t="s">
        <v>155</v>
      </c>
      <c r="GG8279" s="77" t="s">
        <v>496</v>
      </c>
      <c r="GH8279" s="77" t="s">
        <v>446</v>
      </c>
      <c r="GI8279" s="77">
        <v>2022</v>
      </c>
      <c r="GJ8279" s="77" t="s">
        <v>305</v>
      </c>
      <c r="GK8279" s="77">
        <v>3.6425060683955179E-2</v>
      </c>
      <c r="GL8279" s="77">
        <v>3.1</v>
      </c>
      <c r="GM8279" s="77">
        <v>2022</v>
      </c>
      <c r="GN8279" s="77" t="s">
        <v>175</v>
      </c>
      <c r="GO8279" s="77">
        <v>0.13250000000000001</v>
      </c>
      <c r="GP8279" s="77">
        <v>3</v>
      </c>
      <c r="GQ8279" s="77">
        <v>0</v>
      </c>
      <c r="GR8279" s="77" t="s">
        <v>423</v>
      </c>
      <c r="GS8279" s="77">
        <v>0.1527377521613833</v>
      </c>
      <c r="GT8279" s="77">
        <v>5.5634818912092933E-3</v>
      </c>
      <c r="GU8279" s="77">
        <v>0.1527377521613833</v>
      </c>
      <c r="GV8279" s="77">
        <v>5.5634818912092933E-3</v>
      </c>
      <c r="GW8279" s="77">
        <v>0.1527377521613833</v>
      </c>
      <c r="GX8279" s="77">
        <v>5.5634818912092933E-3</v>
      </c>
      <c r="GY8279" s="77">
        <v>0</v>
      </c>
      <c r="GZ8279" s="77">
        <v>0</v>
      </c>
    </row>
    <row r="8280" spans="187:208" x14ac:dyDescent="0.25">
      <c r="GE8280" s="77" t="s">
        <v>425</v>
      </c>
      <c r="GF8280" s="77" t="s">
        <v>155</v>
      </c>
      <c r="GG8280" s="77" t="s">
        <v>496</v>
      </c>
      <c r="GH8280" s="77" t="s">
        <v>446</v>
      </c>
      <c r="GI8280" s="77">
        <v>2022</v>
      </c>
      <c r="GJ8280" s="77" t="s">
        <v>301</v>
      </c>
      <c r="GK8280" s="77">
        <v>1.580872452543297E-3</v>
      </c>
      <c r="GL8280" s="77">
        <v>3.1</v>
      </c>
      <c r="GM8280" s="77">
        <v>2022</v>
      </c>
      <c r="GN8280" s="77" t="s">
        <v>175</v>
      </c>
      <c r="GO8280" s="77">
        <v>5.3000000000000005E-2</v>
      </c>
      <c r="GP8280" s="77">
        <v>3</v>
      </c>
      <c r="GQ8280" s="77">
        <v>0</v>
      </c>
      <c r="GR8280" s="77" t="s">
        <v>423</v>
      </c>
      <c r="GS8280" s="77">
        <v>5.5966209081309407E-2</v>
      </c>
      <c r="GT8280" s="77">
        <v>8.8475438209920535E-5</v>
      </c>
      <c r="GU8280" s="77">
        <v>5.5966209081309407E-2</v>
      </c>
      <c r="GV8280" s="77">
        <v>8.8475438209920535E-5</v>
      </c>
      <c r="GW8280" s="77">
        <v>5.5966209081309407E-2</v>
      </c>
      <c r="GX8280" s="77">
        <v>8.8475438209920535E-5</v>
      </c>
      <c r="GY8280" s="77">
        <v>0</v>
      </c>
      <c r="GZ8280" s="77">
        <v>0</v>
      </c>
    </row>
    <row r="8281" spans="187:208" x14ac:dyDescent="0.25">
      <c r="GE8281" s="77" t="s">
        <v>427</v>
      </c>
      <c r="GF8281" s="77" t="s">
        <v>155</v>
      </c>
      <c r="GG8281" s="77" t="s">
        <v>496</v>
      </c>
      <c r="GH8281" s="77" t="s">
        <v>446</v>
      </c>
      <c r="GI8281" s="77">
        <v>2022</v>
      </c>
      <c r="GJ8281" s="77" t="s">
        <v>303</v>
      </c>
      <c r="GK8281" s="77">
        <v>3.9894642198451499E-2</v>
      </c>
      <c r="GL8281" s="77">
        <v>3.1</v>
      </c>
      <c r="GM8281" s="77">
        <v>2022</v>
      </c>
      <c r="GN8281" s="77" t="s">
        <v>175</v>
      </c>
      <c r="GO8281" s="77">
        <v>5.3000000000000005E-2</v>
      </c>
      <c r="GP8281" s="77">
        <v>3</v>
      </c>
      <c r="GQ8281" s="77">
        <v>0</v>
      </c>
      <c r="GR8281" s="77" t="s">
        <v>423</v>
      </c>
      <c r="GS8281" s="77">
        <v>5.5966209081309407E-2</v>
      </c>
      <c r="GT8281" s="77">
        <v>2.2327518865025656E-3</v>
      </c>
      <c r="GU8281" s="77">
        <v>5.5966209081309407E-2</v>
      </c>
      <c r="GV8281" s="77">
        <v>2.2327518865025656E-3</v>
      </c>
      <c r="GW8281" s="77">
        <v>5.5966209081309407E-2</v>
      </c>
      <c r="GX8281" s="77">
        <v>2.2327518865025656E-3</v>
      </c>
      <c r="GY8281" s="77">
        <v>0</v>
      </c>
      <c r="GZ8281" s="77">
        <v>0</v>
      </c>
    </row>
    <row r="8282" spans="187:208" x14ac:dyDescent="0.25">
      <c r="GE8282" s="77" t="s">
        <v>422</v>
      </c>
      <c r="GF8282" s="77" t="s">
        <v>155</v>
      </c>
      <c r="GG8282" s="77" t="s">
        <v>496</v>
      </c>
      <c r="GH8282" s="77" t="s">
        <v>446</v>
      </c>
      <c r="GI8282" s="77">
        <v>2023</v>
      </c>
      <c r="GJ8282" s="77" t="s">
        <v>305</v>
      </c>
      <c r="GK8282" s="77">
        <v>3.7590224611391457E-2</v>
      </c>
      <c r="GL8282" s="77">
        <v>3.1</v>
      </c>
      <c r="GM8282" s="77">
        <v>2023</v>
      </c>
      <c r="GN8282" s="77" t="s">
        <v>175</v>
      </c>
      <c r="GO8282" s="77">
        <v>0.13250000000000001</v>
      </c>
      <c r="GP8282" s="77">
        <v>3</v>
      </c>
      <c r="GQ8282" s="77">
        <v>0</v>
      </c>
      <c r="GR8282" s="77" t="s">
        <v>423</v>
      </c>
      <c r="GS8282" s="77">
        <v>0</v>
      </c>
      <c r="GT8282" s="77">
        <v>0</v>
      </c>
      <c r="GU8282" s="77">
        <v>0.1527377521613833</v>
      </c>
      <c r="GV8282" s="77">
        <v>5.741446410385439E-3</v>
      </c>
      <c r="GW8282" s="77">
        <v>0.1527377521613833</v>
      </c>
      <c r="GX8282" s="77">
        <v>5.741446410385439E-3</v>
      </c>
      <c r="GY8282" s="77">
        <v>0.1527377521613833</v>
      </c>
      <c r="GZ8282" s="77">
        <v>5.741446410385439E-3</v>
      </c>
    </row>
    <row r="8283" spans="187:208" x14ac:dyDescent="0.25">
      <c r="GE8283" s="77" t="s">
        <v>425</v>
      </c>
      <c r="GF8283" s="77" t="s">
        <v>155</v>
      </c>
      <c r="GG8283" s="77" t="s">
        <v>496</v>
      </c>
      <c r="GH8283" s="77" t="s">
        <v>446</v>
      </c>
      <c r="GI8283" s="77">
        <v>2023</v>
      </c>
      <c r="GJ8283" s="77" t="s">
        <v>301</v>
      </c>
      <c r="GK8283" s="77">
        <v>1.631433411568773E-3</v>
      </c>
      <c r="GL8283" s="77">
        <v>3.1</v>
      </c>
      <c r="GM8283" s="77">
        <v>2023</v>
      </c>
      <c r="GN8283" s="77" t="s">
        <v>175</v>
      </c>
      <c r="GO8283" s="77">
        <v>5.3000000000000005E-2</v>
      </c>
      <c r="GP8283" s="77">
        <v>3</v>
      </c>
      <c r="GQ8283" s="77">
        <v>0</v>
      </c>
      <c r="GR8283" s="77" t="s">
        <v>423</v>
      </c>
      <c r="GS8283" s="77">
        <v>0</v>
      </c>
      <c r="GT8283" s="77">
        <v>0</v>
      </c>
      <c r="GU8283" s="77">
        <v>5.5966209081309407E-2</v>
      </c>
      <c r="GV8283" s="77">
        <v>9.1305143414091848E-5</v>
      </c>
      <c r="GW8283" s="77">
        <v>5.5966209081309407E-2</v>
      </c>
      <c r="GX8283" s="77">
        <v>9.1305143414091848E-5</v>
      </c>
      <c r="GY8283" s="77">
        <v>5.5966209081309407E-2</v>
      </c>
      <c r="GZ8283" s="77">
        <v>9.1305143414091848E-5</v>
      </c>
    </row>
    <row r="8284" spans="187:208" x14ac:dyDescent="0.25">
      <c r="GE8284" s="77" t="s">
        <v>427</v>
      </c>
      <c r="GF8284" s="77" t="s">
        <v>155</v>
      </c>
      <c r="GG8284" s="77" t="s">
        <v>496</v>
      </c>
      <c r="GH8284" s="77" t="s">
        <v>446</v>
      </c>
      <c r="GI8284" s="77">
        <v>2023</v>
      </c>
      <c r="GJ8284" s="77" t="s">
        <v>303</v>
      </c>
      <c r="GK8284" s="77">
        <v>4.1186611014018493E-2</v>
      </c>
      <c r="GL8284" s="77">
        <v>3.1</v>
      </c>
      <c r="GM8284" s="77">
        <v>2023</v>
      </c>
      <c r="GN8284" s="77" t="s">
        <v>175</v>
      </c>
      <c r="GO8284" s="77">
        <v>5.3000000000000005E-2</v>
      </c>
      <c r="GP8284" s="77">
        <v>3</v>
      </c>
      <c r="GQ8284" s="77">
        <v>0</v>
      </c>
      <c r="GR8284" s="77" t="s">
        <v>423</v>
      </c>
      <c r="GS8284" s="77">
        <v>0</v>
      </c>
      <c r="GT8284" s="77">
        <v>0</v>
      </c>
      <c r="GU8284" s="77">
        <v>5.5966209081309407E-2</v>
      </c>
      <c r="GV8284" s="77">
        <v>2.3050584833611198E-3</v>
      </c>
      <c r="GW8284" s="77">
        <v>5.5966209081309407E-2</v>
      </c>
      <c r="GX8284" s="77">
        <v>2.3050584833611198E-3</v>
      </c>
      <c r="GY8284" s="77">
        <v>5.5966209081309407E-2</v>
      </c>
      <c r="GZ8284" s="77">
        <v>2.3050584833611198E-3</v>
      </c>
    </row>
    <row r="8285" spans="187:208" x14ac:dyDescent="0.25">
      <c r="GE8285" s="77" t="s">
        <v>422</v>
      </c>
      <c r="GF8285" s="77" t="s">
        <v>155</v>
      </c>
      <c r="GG8285" s="77" t="s">
        <v>496</v>
      </c>
      <c r="GH8285" s="77" t="s">
        <v>446</v>
      </c>
      <c r="GI8285" s="77">
        <v>2024</v>
      </c>
      <c r="GJ8285" s="77" t="s">
        <v>305</v>
      </c>
      <c r="GK8285" s="77">
        <v>3.7590224611391457E-2</v>
      </c>
      <c r="GL8285" s="77">
        <v>3.1</v>
      </c>
      <c r="GM8285" s="77">
        <v>2024</v>
      </c>
      <c r="GN8285" s="77" t="s">
        <v>175</v>
      </c>
      <c r="GO8285" s="77">
        <v>0.13250000000000001</v>
      </c>
      <c r="GP8285" s="77">
        <v>3</v>
      </c>
      <c r="GQ8285" s="77">
        <v>0</v>
      </c>
      <c r="GR8285" s="77" t="s">
        <v>423</v>
      </c>
      <c r="GS8285" s="77">
        <v>0</v>
      </c>
      <c r="GT8285" s="77">
        <v>0</v>
      </c>
      <c r="GU8285" s="77">
        <v>0</v>
      </c>
      <c r="GV8285" s="77">
        <v>0</v>
      </c>
      <c r="GW8285" s="77">
        <v>0.1527377521613833</v>
      </c>
      <c r="GX8285" s="77">
        <v>5.741446410385439E-3</v>
      </c>
      <c r="GY8285" s="77">
        <v>0.1527377521613833</v>
      </c>
      <c r="GZ8285" s="77">
        <v>5.741446410385439E-3</v>
      </c>
    </row>
    <row r="8286" spans="187:208" x14ac:dyDescent="0.25">
      <c r="GE8286" s="77" t="s">
        <v>425</v>
      </c>
      <c r="GF8286" s="77" t="s">
        <v>155</v>
      </c>
      <c r="GG8286" s="77" t="s">
        <v>496</v>
      </c>
      <c r="GH8286" s="77" t="s">
        <v>446</v>
      </c>
      <c r="GI8286" s="77">
        <v>2024</v>
      </c>
      <c r="GJ8286" s="77" t="s">
        <v>301</v>
      </c>
      <c r="GK8286" s="77">
        <v>1.631433411568773E-3</v>
      </c>
      <c r="GL8286" s="77">
        <v>3.1</v>
      </c>
      <c r="GM8286" s="77">
        <v>2024</v>
      </c>
      <c r="GN8286" s="77" t="s">
        <v>175</v>
      </c>
      <c r="GO8286" s="77">
        <v>5.3000000000000005E-2</v>
      </c>
      <c r="GP8286" s="77">
        <v>3</v>
      </c>
      <c r="GQ8286" s="77">
        <v>0</v>
      </c>
      <c r="GR8286" s="77" t="s">
        <v>423</v>
      </c>
      <c r="GS8286" s="77">
        <v>0</v>
      </c>
      <c r="GT8286" s="77">
        <v>0</v>
      </c>
      <c r="GU8286" s="77">
        <v>0</v>
      </c>
      <c r="GV8286" s="77">
        <v>0</v>
      </c>
      <c r="GW8286" s="77">
        <v>5.5966209081309407E-2</v>
      </c>
      <c r="GX8286" s="77">
        <v>9.1305143414091848E-5</v>
      </c>
      <c r="GY8286" s="77">
        <v>5.5966209081309407E-2</v>
      </c>
      <c r="GZ8286" s="77">
        <v>9.1305143414091848E-5</v>
      </c>
    </row>
    <row r="8287" spans="187:208" x14ac:dyDescent="0.25">
      <c r="GE8287" s="77" t="s">
        <v>427</v>
      </c>
      <c r="GF8287" s="77" t="s">
        <v>155</v>
      </c>
      <c r="GG8287" s="77" t="s">
        <v>496</v>
      </c>
      <c r="GH8287" s="77" t="s">
        <v>446</v>
      </c>
      <c r="GI8287" s="77">
        <v>2024</v>
      </c>
      <c r="GJ8287" s="77" t="s">
        <v>303</v>
      </c>
      <c r="GK8287" s="77">
        <v>4.1186611014018493E-2</v>
      </c>
      <c r="GL8287" s="77">
        <v>3.1</v>
      </c>
      <c r="GM8287" s="77">
        <v>2024</v>
      </c>
      <c r="GN8287" s="77" t="s">
        <v>175</v>
      </c>
      <c r="GO8287" s="77">
        <v>5.3000000000000005E-2</v>
      </c>
      <c r="GP8287" s="77">
        <v>3</v>
      </c>
      <c r="GQ8287" s="77">
        <v>0</v>
      </c>
      <c r="GR8287" s="77" t="s">
        <v>423</v>
      </c>
      <c r="GS8287" s="77">
        <v>0</v>
      </c>
      <c r="GT8287" s="77">
        <v>0</v>
      </c>
      <c r="GU8287" s="77">
        <v>0</v>
      </c>
      <c r="GV8287" s="77">
        <v>0</v>
      </c>
      <c r="GW8287" s="77">
        <v>5.5966209081309407E-2</v>
      </c>
      <c r="GX8287" s="77">
        <v>2.3050584833611198E-3</v>
      </c>
      <c r="GY8287" s="77">
        <v>5.5966209081309407E-2</v>
      </c>
      <c r="GZ8287" s="77">
        <v>2.3050584833611198E-3</v>
      </c>
    </row>
    <row r="8288" spans="187:208" x14ac:dyDescent="0.25">
      <c r="GE8288" s="77" t="s">
        <v>422</v>
      </c>
      <c r="GF8288" s="77" t="s">
        <v>155</v>
      </c>
      <c r="GG8288" s="77" t="s">
        <v>496</v>
      </c>
      <c r="GH8288" s="77" t="s">
        <v>446</v>
      </c>
      <c r="GI8288" s="77">
        <v>2025</v>
      </c>
      <c r="GJ8288" s="77" t="s">
        <v>305</v>
      </c>
      <c r="GK8288" s="77">
        <v>3.7590224611391457E-2</v>
      </c>
      <c r="GL8288" s="77">
        <v>3.1</v>
      </c>
      <c r="GM8288" s="77">
        <v>2025</v>
      </c>
      <c r="GN8288" s="77" t="s">
        <v>175</v>
      </c>
      <c r="GO8288" s="77">
        <v>0.13250000000000001</v>
      </c>
      <c r="GP8288" s="77">
        <v>3</v>
      </c>
      <c r="GQ8288" s="77">
        <v>0</v>
      </c>
      <c r="GR8288" s="77" t="s">
        <v>423</v>
      </c>
      <c r="GS8288" s="77">
        <v>0</v>
      </c>
      <c r="GT8288" s="77">
        <v>0</v>
      </c>
      <c r="GU8288" s="77">
        <v>0</v>
      </c>
      <c r="GV8288" s="77">
        <v>0</v>
      </c>
      <c r="GW8288" s="77">
        <v>0</v>
      </c>
      <c r="GX8288" s="77">
        <v>0</v>
      </c>
      <c r="GY8288" s="77">
        <v>0.1527377521613833</v>
      </c>
      <c r="GZ8288" s="77">
        <v>5.741446410385439E-3</v>
      </c>
    </row>
    <row r="8289" spans="187:208" x14ac:dyDescent="0.25">
      <c r="GE8289" s="77" t="s">
        <v>425</v>
      </c>
      <c r="GF8289" s="77" t="s">
        <v>155</v>
      </c>
      <c r="GG8289" s="77" t="s">
        <v>496</v>
      </c>
      <c r="GH8289" s="77" t="s">
        <v>446</v>
      </c>
      <c r="GI8289" s="77">
        <v>2025</v>
      </c>
      <c r="GJ8289" s="77" t="s">
        <v>301</v>
      </c>
      <c r="GK8289" s="77">
        <v>1.631433411568773E-3</v>
      </c>
      <c r="GL8289" s="77">
        <v>3.1</v>
      </c>
      <c r="GM8289" s="77">
        <v>2025</v>
      </c>
      <c r="GN8289" s="77" t="s">
        <v>175</v>
      </c>
      <c r="GO8289" s="77">
        <v>5.3000000000000005E-2</v>
      </c>
      <c r="GP8289" s="77">
        <v>3</v>
      </c>
      <c r="GQ8289" s="77">
        <v>0</v>
      </c>
      <c r="GR8289" s="77" t="s">
        <v>423</v>
      </c>
      <c r="GS8289" s="77">
        <v>0</v>
      </c>
      <c r="GT8289" s="77">
        <v>0</v>
      </c>
      <c r="GU8289" s="77">
        <v>0</v>
      </c>
      <c r="GV8289" s="77">
        <v>0</v>
      </c>
      <c r="GW8289" s="77">
        <v>0</v>
      </c>
      <c r="GX8289" s="77">
        <v>0</v>
      </c>
      <c r="GY8289" s="77">
        <v>5.5966209081309407E-2</v>
      </c>
      <c r="GZ8289" s="77">
        <v>9.1305143414091848E-5</v>
      </c>
    </row>
    <row r="8290" spans="187:208" x14ac:dyDescent="0.25">
      <c r="GE8290" s="77" t="s">
        <v>427</v>
      </c>
      <c r="GF8290" s="77" t="s">
        <v>155</v>
      </c>
      <c r="GG8290" s="77" t="s">
        <v>496</v>
      </c>
      <c r="GH8290" s="77" t="s">
        <v>446</v>
      </c>
      <c r="GI8290" s="77">
        <v>2025</v>
      </c>
      <c r="GJ8290" s="77" t="s">
        <v>303</v>
      </c>
      <c r="GK8290" s="77">
        <v>4.1186611014018493E-2</v>
      </c>
      <c r="GL8290" s="77">
        <v>3.1</v>
      </c>
      <c r="GM8290" s="77">
        <v>2025</v>
      </c>
      <c r="GN8290" s="77" t="s">
        <v>175</v>
      </c>
      <c r="GO8290" s="77">
        <v>5.3000000000000005E-2</v>
      </c>
      <c r="GP8290" s="77">
        <v>3</v>
      </c>
      <c r="GQ8290" s="77">
        <v>0</v>
      </c>
      <c r="GR8290" s="77" t="s">
        <v>423</v>
      </c>
      <c r="GS8290" s="77">
        <v>0</v>
      </c>
      <c r="GT8290" s="77">
        <v>0</v>
      </c>
      <c r="GU8290" s="77">
        <v>0</v>
      </c>
      <c r="GV8290" s="77">
        <v>0</v>
      </c>
      <c r="GW8290" s="77">
        <v>0</v>
      </c>
      <c r="GX8290" s="77">
        <v>0</v>
      </c>
      <c r="GY8290" s="77">
        <v>5.5966209081309407E-2</v>
      </c>
      <c r="GZ8290" s="77">
        <v>2.3050584833611198E-3</v>
      </c>
    </row>
    <row r="8291" spans="187:208" x14ac:dyDescent="0.25">
      <c r="GE8291" s="77" t="s">
        <v>422</v>
      </c>
      <c r="GF8291" s="77" t="s">
        <v>155</v>
      </c>
      <c r="GG8291" s="77" t="s">
        <v>496</v>
      </c>
      <c r="GH8291" s="77" t="s">
        <v>453</v>
      </c>
      <c r="GI8291" s="77">
        <v>2021</v>
      </c>
      <c r="GJ8291" s="77" t="s">
        <v>305</v>
      </c>
      <c r="GK8291" s="77">
        <v>222.2294216278153</v>
      </c>
      <c r="GL8291" s="77">
        <v>3.1</v>
      </c>
      <c r="GM8291" s="77">
        <v>2021</v>
      </c>
      <c r="GN8291" s="77" t="s">
        <v>175</v>
      </c>
      <c r="GO8291" s="77">
        <v>0.13250000000000001</v>
      </c>
      <c r="GP8291" s="77">
        <v>3</v>
      </c>
      <c r="GQ8291" s="77">
        <v>0</v>
      </c>
      <c r="GR8291" s="77" t="s">
        <v>423</v>
      </c>
      <c r="GS8291" s="77">
        <v>0.1527377521613833</v>
      </c>
      <c r="GT8291" s="77">
        <v>33.942822323556804</v>
      </c>
      <c r="GU8291" s="77">
        <v>0.1527377521613833</v>
      </c>
      <c r="GV8291" s="77">
        <v>33.942822323556804</v>
      </c>
      <c r="GW8291" s="77">
        <v>0</v>
      </c>
      <c r="GX8291" s="77">
        <v>0</v>
      </c>
      <c r="GY8291" s="77">
        <v>0</v>
      </c>
      <c r="GZ8291" s="77">
        <v>0</v>
      </c>
    </row>
    <row r="8292" spans="187:208" x14ac:dyDescent="0.25">
      <c r="GE8292" s="77" t="s">
        <v>425</v>
      </c>
      <c r="GF8292" s="77" t="s">
        <v>155</v>
      </c>
      <c r="GG8292" s="77" t="s">
        <v>496</v>
      </c>
      <c r="GH8292" s="77" t="s">
        <v>453</v>
      </c>
      <c r="GI8292" s="77">
        <v>2021</v>
      </c>
      <c r="GJ8292" s="77" t="s">
        <v>301</v>
      </c>
      <c r="GK8292" s="77">
        <v>8585.7228092479363</v>
      </c>
      <c r="GL8292" s="77">
        <v>3.1</v>
      </c>
      <c r="GM8292" s="77">
        <v>2021</v>
      </c>
      <c r="GN8292" s="77" t="s">
        <v>175</v>
      </c>
      <c r="GO8292" s="77">
        <v>5.3000000000000005E-2</v>
      </c>
      <c r="GP8292" s="77">
        <v>3</v>
      </c>
      <c r="GQ8292" s="77">
        <v>0</v>
      </c>
      <c r="GR8292" s="77" t="s">
        <v>423</v>
      </c>
      <c r="GS8292" s="77">
        <v>5.5966209081309407E-2</v>
      </c>
      <c r="GT8292" s="77">
        <v>480.51035785653715</v>
      </c>
      <c r="GU8292" s="77">
        <v>5.5966209081309407E-2</v>
      </c>
      <c r="GV8292" s="77">
        <v>480.51035785653715</v>
      </c>
      <c r="GW8292" s="77">
        <v>0</v>
      </c>
      <c r="GX8292" s="77">
        <v>0</v>
      </c>
      <c r="GY8292" s="77">
        <v>0</v>
      </c>
      <c r="GZ8292" s="77">
        <v>0</v>
      </c>
    </row>
    <row r="8293" spans="187:208" x14ac:dyDescent="0.25">
      <c r="GE8293" s="77" t="s">
        <v>427</v>
      </c>
      <c r="GF8293" s="77" t="s">
        <v>155</v>
      </c>
      <c r="GG8293" s="77" t="s">
        <v>496</v>
      </c>
      <c r="GH8293" s="77" t="s">
        <v>453</v>
      </c>
      <c r="GI8293" s="77">
        <v>2021</v>
      </c>
      <c r="GJ8293" s="77" t="s">
        <v>303</v>
      </c>
      <c r="GK8293" s="77">
        <v>5338.1784104567414</v>
      </c>
      <c r="GL8293" s="77">
        <v>3.1</v>
      </c>
      <c r="GM8293" s="77">
        <v>2021</v>
      </c>
      <c r="GN8293" s="77" t="s">
        <v>175</v>
      </c>
      <c r="GO8293" s="77">
        <v>5.3000000000000005E-2</v>
      </c>
      <c r="GP8293" s="77">
        <v>3</v>
      </c>
      <c r="GQ8293" s="77">
        <v>0</v>
      </c>
      <c r="GR8293" s="77" t="s">
        <v>423</v>
      </c>
      <c r="GS8293" s="77">
        <v>5.5966209081309407E-2</v>
      </c>
      <c r="GT8293" s="77">
        <v>298.75760903295389</v>
      </c>
      <c r="GU8293" s="77">
        <v>5.5966209081309407E-2</v>
      </c>
      <c r="GV8293" s="77">
        <v>298.75760903295389</v>
      </c>
      <c r="GW8293" s="77">
        <v>0</v>
      </c>
      <c r="GX8293" s="77">
        <v>0</v>
      </c>
      <c r="GY8293" s="77">
        <v>0</v>
      </c>
      <c r="GZ8293" s="77">
        <v>0</v>
      </c>
    </row>
    <row r="8294" spans="187:208" x14ac:dyDescent="0.25">
      <c r="GE8294" s="77" t="s">
        <v>422</v>
      </c>
      <c r="GF8294" s="77" t="s">
        <v>155</v>
      </c>
      <c r="GG8294" s="77" t="s">
        <v>496</v>
      </c>
      <c r="GH8294" s="77" t="s">
        <v>453</v>
      </c>
      <c r="GI8294" s="77">
        <v>2022</v>
      </c>
      <c r="GJ8294" s="77" t="s">
        <v>305</v>
      </c>
      <c r="GK8294" s="77">
        <v>222.2294216278153</v>
      </c>
      <c r="GL8294" s="77">
        <v>3.1</v>
      </c>
      <c r="GM8294" s="77">
        <v>2022</v>
      </c>
      <c r="GN8294" s="77" t="s">
        <v>175</v>
      </c>
      <c r="GO8294" s="77">
        <v>0.13250000000000001</v>
      </c>
      <c r="GP8294" s="77">
        <v>3</v>
      </c>
      <c r="GQ8294" s="77">
        <v>0</v>
      </c>
      <c r="GR8294" s="77" t="s">
        <v>423</v>
      </c>
      <c r="GS8294" s="77">
        <v>0.1527377521613833</v>
      </c>
      <c r="GT8294" s="77">
        <v>33.942822323556804</v>
      </c>
      <c r="GU8294" s="77">
        <v>0.1527377521613833</v>
      </c>
      <c r="GV8294" s="77">
        <v>33.942822323556804</v>
      </c>
      <c r="GW8294" s="77">
        <v>0.1527377521613833</v>
      </c>
      <c r="GX8294" s="77">
        <v>33.942822323556804</v>
      </c>
      <c r="GY8294" s="77">
        <v>0</v>
      </c>
      <c r="GZ8294" s="77">
        <v>0</v>
      </c>
    </row>
    <row r="8295" spans="187:208" x14ac:dyDescent="0.25">
      <c r="GE8295" s="77" t="s">
        <v>425</v>
      </c>
      <c r="GF8295" s="77" t="s">
        <v>155</v>
      </c>
      <c r="GG8295" s="77" t="s">
        <v>496</v>
      </c>
      <c r="GH8295" s="77" t="s">
        <v>453</v>
      </c>
      <c r="GI8295" s="77">
        <v>2022</v>
      </c>
      <c r="GJ8295" s="77" t="s">
        <v>301</v>
      </c>
      <c r="GK8295" s="77">
        <v>8585.7228092479363</v>
      </c>
      <c r="GL8295" s="77">
        <v>3.1</v>
      </c>
      <c r="GM8295" s="77">
        <v>2022</v>
      </c>
      <c r="GN8295" s="77" t="s">
        <v>175</v>
      </c>
      <c r="GO8295" s="77">
        <v>5.3000000000000005E-2</v>
      </c>
      <c r="GP8295" s="77">
        <v>3</v>
      </c>
      <c r="GQ8295" s="77">
        <v>0</v>
      </c>
      <c r="GR8295" s="77" t="s">
        <v>423</v>
      </c>
      <c r="GS8295" s="77">
        <v>5.5966209081309407E-2</v>
      </c>
      <c r="GT8295" s="77">
        <v>480.51035785653715</v>
      </c>
      <c r="GU8295" s="77">
        <v>5.5966209081309407E-2</v>
      </c>
      <c r="GV8295" s="77">
        <v>480.51035785653715</v>
      </c>
      <c r="GW8295" s="77">
        <v>5.5966209081309407E-2</v>
      </c>
      <c r="GX8295" s="77">
        <v>480.51035785653715</v>
      </c>
      <c r="GY8295" s="77">
        <v>0</v>
      </c>
      <c r="GZ8295" s="77">
        <v>0</v>
      </c>
    </row>
    <row r="8296" spans="187:208" x14ac:dyDescent="0.25">
      <c r="GE8296" s="77" t="s">
        <v>427</v>
      </c>
      <c r="GF8296" s="77" t="s">
        <v>155</v>
      </c>
      <c r="GG8296" s="77" t="s">
        <v>496</v>
      </c>
      <c r="GH8296" s="77" t="s">
        <v>453</v>
      </c>
      <c r="GI8296" s="77">
        <v>2022</v>
      </c>
      <c r="GJ8296" s="77" t="s">
        <v>303</v>
      </c>
      <c r="GK8296" s="77">
        <v>5338.1784104567414</v>
      </c>
      <c r="GL8296" s="77">
        <v>3.1</v>
      </c>
      <c r="GM8296" s="77">
        <v>2022</v>
      </c>
      <c r="GN8296" s="77" t="s">
        <v>175</v>
      </c>
      <c r="GO8296" s="77">
        <v>5.3000000000000005E-2</v>
      </c>
      <c r="GP8296" s="77">
        <v>3</v>
      </c>
      <c r="GQ8296" s="77">
        <v>0</v>
      </c>
      <c r="GR8296" s="77" t="s">
        <v>423</v>
      </c>
      <c r="GS8296" s="77">
        <v>5.5966209081309407E-2</v>
      </c>
      <c r="GT8296" s="77">
        <v>298.75760903295389</v>
      </c>
      <c r="GU8296" s="77">
        <v>5.5966209081309407E-2</v>
      </c>
      <c r="GV8296" s="77">
        <v>298.75760903295389</v>
      </c>
      <c r="GW8296" s="77">
        <v>5.5966209081309407E-2</v>
      </c>
      <c r="GX8296" s="77">
        <v>298.75760903295389</v>
      </c>
      <c r="GY8296" s="77">
        <v>0</v>
      </c>
      <c r="GZ8296" s="77">
        <v>0</v>
      </c>
    </row>
    <row r="8297" spans="187:208" x14ac:dyDescent="0.25">
      <c r="GE8297" s="77" t="s">
        <v>422</v>
      </c>
      <c r="GF8297" s="77" t="s">
        <v>155</v>
      </c>
      <c r="GG8297" s="77" t="s">
        <v>496</v>
      </c>
      <c r="GH8297" s="77" t="s">
        <v>453</v>
      </c>
      <c r="GI8297" s="77">
        <v>2023</v>
      </c>
      <c r="GJ8297" s="77" t="s">
        <v>305</v>
      </c>
      <c r="GK8297" s="77">
        <v>233.2300768079335</v>
      </c>
      <c r="GL8297" s="77">
        <v>3.1</v>
      </c>
      <c r="GM8297" s="77">
        <v>2023</v>
      </c>
      <c r="GN8297" s="77" t="s">
        <v>175</v>
      </c>
      <c r="GO8297" s="77">
        <v>0.13250000000000001</v>
      </c>
      <c r="GP8297" s="77">
        <v>3</v>
      </c>
      <c r="GQ8297" s="77">
        <v>0</v>
      </c>
      <c r="GR8297" s="77" t="s">
        <v>423</v>
      </c>
      <c r="GS8297" s="77">
        <v>0</v>
      </c>
      <c r="GT8297" s="77">
        <v>0</v>
      </c>
      <c r="GU8297" s="77">
        <v>0.1527377521613833</v>
      </c>
      <c r="GV8297" s="77">
        <v>35.623037668070538</v>
      </c>
      <c r="GW8297" s="77">
        <v>0.1527377521613833</v>
      </c>
      <c r="GX8297" s="77">
        <v>35.623037668070538</v>
      </c>
      <c r="GY8297" s="77">
        <v>0.1527377521613833</v>
      </c>
      <c r="GZ8297" s="77">
        <v>35.623037668070538</v>
      </c>
    </row>
    <row r="8298" spans="187:208" x14ac:dyDescent="0.25">
      <c r="GE8298" s="77" t="s">
        <v>425</v>
      </c>
      <c r="GF8298" s="77" t="s">
        <v>155</v>
      </c>
      <c r="GG8298" s="77" t="s">
        <v>496</v>
      </c>
      <c r="GH8298" s="77" t="s">
        <v>453</v>
      </c>
      <c r="GI8298" s="77">
        <v>2023</v>
      </c>
      <c r="GJ8298" s="77" t="s">
        <v>301</v>
      </c>
      <c r="GK8298" s="77">
        <v>8896.5159934285803</v>
      </c>
      <c r="GL8298" s="77">
        <v>3.1</v>
      </c>
      <c r="GM8298" s="77">
        <v>2023</v>
      </c>
      <c r="GN8298" s="77" t="s">
        <v>175</v>
      </c>
      <c r="GO8298" s="77">
        <v>5.3000000000000005E-2</v>
      </c>
      <c r="GP8298" s="77">
        <v>3</v>
      </c>
      <c r="GQ8298" s="77">
        <v>0</v>
      </c>
      <c r="GR8298" s="77" t="s">
        <v>423</v>
      </c>
      <c r="GS8298" s="77">
        <v>0</v>
      </c>
      <c r="GT8298" s="77">
        <v>0</v>
      </c>
      <c r="GU8298" s="77">
        <v>5.5966209081309407E-2</v>
      </c>
      <c r="GV8298" s="77">
        <v>497.904274183437</v>
      </c>
      <c r="GW8298" s="77">
        <v>5.5966209081309407E-2</v>
      </c>
      <c r="GX8298" s="77">
        <v>497.904274183437</v>
      </c>
      <c r="GY8298" s="77">
        <v>5.5966209081309407E-2</v>
      </c>
      <c r="GZ8298" s="77">
        <v>497.904274183437</v>
      </c>
    </row>
    <row r="8299" spans="187:208" x14ac:dyDescent="0.25">
      <c r="GE8299" s="77" t="s">
        <v>427</v>
      </c>
      <c r="GF8299" s="77" t="s">
        <v>155</v>
      </c>
      <c r="GG8299" s="77" t="s">
        <v>496</v>
      </c>
      <c r="GH8299" s="77" t="s">
        <v>453</v>
      </c>
      <c r="GI8299" s="77">
        <v>2023</v>
      </c>
      <c r="GJ8299" s="77" t="s">
        <v>303</v>
      </c>
      <c r="GK8299" s="77">
        <v>5534.8914862000847</v>
      </c>
      <c r="GL8299" s="77">
        <v>3.1</v>
      </c>
      <c r="GM8299" s="77">
        <v>2023</v>
      </c>
      <c r="GN8299" s="77" t="s">
        <v>175</v>
      </c>
      <c r="GO8299" s="77">
        <v>5.3000000000000005E-2</v>
      </c>
      <c r="GP8299" s="77">
        <v>3</v>
      </c>
      <c r="GQ8299" s="77">
        <v>0</v>
      </c>
      <c r="GR8299" s="77" t="s">
        <v>423</v>
      </c>
      <c r="GS8299" s="77">
        <v>0</v>
      </c>
      <c r="GT8299" s="77">
        <v>0</v>
      </c>
      <c r="GU8299" s="77">
        <v>5.5966209081309407E-2</v>
      </c>
      <c r="GV8299" s="77">
        <v>309.76689415903331</v>
      </c>
      <c r="GW8299" s="77">
        <v>5.5966209081309407E-2</v>
      </c>
      <c r="GX8299" s="77">
        <v>309.76689415903331</v>
      </c>
      <c r="GY8299" s="77">
        <v>5.5966209081309407E-2</v>
      </c>
      <c r="GZ8299" s="77">
        <v>309.76689415903331</v>
      </c>
    </row>
    <row r="8300" spans="187:208" x14ac:dyDescent="0.25">
      <c r="GE8300" s="77" t="s">
        <v>422</v>
      </c>
      <c r="GF8300" s="77" t="s">
        <v>155</v>
      </c>
      <c r="GG8300" s="77" t="s">
        <v>496</v>
      </c>
      <c r="GH8300" s="77" t="s">
        <v>453</v>
      </c>
      <c r="GI8300" s="77">
        <v>2024</v>
      </c>
      <c r="GJ8300" s="77" t="s">
        <v>305</v>
      </c>
      <c r="GK8300" s="77">
        <v>233.2300768079335</v>
      </c>
      <c r="GL8300" s="77">
        <v>3.1</v>
      </c>
      <c r="GM8300" s="77">
        <v>2024</v>
      </c>
      <c r="GN8300" s="77" t="s">
        <v>175</v>
      </c>
      <c r="GO8300" s="77">
        <v>0.13250000000000001</v>
      </c>
      <c r="GP8300" s="77">
        <v>3</v>
      </c>
      <c r="GQ8300" s="77">
        <v>0</v>
      </c>
      <c r="GR8300" s="77" t="s">
        <v>423</v>
      </c>
      <c r="GS8300" s="77">
        <v>0</v>
      </c>
      <c r="GT8300" s="77">
        <v>0</v>
      </c>
      <c r="GU8300" s="77">
        <v>0</v>
      </c>
      <c r="GV8300" s="77">
        <v>0</v>
      </c>
      <c r="GW8300" s="77">
        <v>0.1527377521613833</v>
      </c>
      <c r="GX8300" s="77">
        <v>35.623037668070538</v>
      </c>
      <c r="GY8300" s="77">
        <v>0.1527377521613833</v>
      </c>
      <c r="GZ8300" s="77">
        <v>35.623037668070538</v>
      </c>
    </row>
    <row r="8301" spans="187:208" x14ac:dyDescent="0.25">
      <c r="GE8301" s="77" t="s">
        <v>425</v>
      </c>
      <c r="GF8301" s="77" t="s">
        <v>155</v>
      </c>
      <c r="GG8301" s="77" t="s">
        <v>496</v>
      </c>
      <c r="GH8301" s="77" t="s">
        <v>453</v>
      </c>
      <c r="GI8301" s="77">
        <v>2024</v>
      </c>
      <c r="GJ8301" s="77" t="s">
        <v>301</v>
      </c>
      <c r="GK8301" s="77">
        <v>8896.5159934285803</v>
      </c>
      <c r="GL8301" s="77">
        <v>3.1</v>
      </c>
      <c r="GM8301" s="77">
        <v>2024</v>
      </c>
      <c r="GN8301" s="77" t="s">
        <v>175</v>
      </c>
      <c r="GO8301" s="77">
        <v>5.3000000000000005E-2</v>
      </c>
      <c r="GP8301" s="77">
        <v>3</v>
      </c>
      <c r="GQ8301" s="77">
        <v>0</v>
      </c>
      <c r="GR8301" s="77" t="s">
        <v>423</v>
      </c>
      <c r="GS8301" s="77">
        <v>0</v>
      </c>
      <c r="GT8301" s="77">
        <v>0</v>
      </c>
      <c r="GU8301" s="77">
        <v>0</v>
      </c>
      <c r="GV8301" s="77">
        <v>0</v>
      </c>
      <c r="GW8301" s="77">
        <v>5.5966209081309407E-2</v>
      </c>
      <c r="GX8301" s="77">
        <v>497.904274183437</v>
      </c>
      <c r="GY8301" s="77">
        <v>5.5966209081309407E-2</v>
      </c>
      <c r="GZ8301" s="77">
        <v>497.904274183437</v>
      </c>
    </row>
    <row r="8302" spans="187:208" x14ac:dyDescent="0.25">
      <c r="GE8302" s="77" t="s">
        <v>427</v>
      </c>
      <c r="GF8302" s="77" t="s">
        <v>155</v>
      </c>
      <c r="GG8302" s="77" t="s">
        <v>496</v>
      </c>
      <c r="GH8302" s="77" t="s">
        <v>453</v>
      </c>
      <c r="GI8302" s="77">
        <v>2024</v>
      </c>
      <c r="GJ8302" s="77" t="s">
        <v>303</v>
      </c>
      <c r="GK8302" s="77">
        <v>5534.8914862000847</v>
      </c>
      <c r="GL8302" s="77">
        <v>3.1</v>
      </c>
      <c r="GM8302" s="77">
        <v>2024</v>
      </c>
      <c r="GN8302" s="77" t="s">
        <v>175</v>
      </c>
      <c r="GO8302" s="77">
        <v>5.3000000000000005E-2</v>
      </c>
      <c r="GP8302" s="77">
        <v>3</v>
      </c>
      <c r="GQ8302" s="77">
        <v>0</v>
      </c>
      <c r="GR8302" s="77" t="s">
        <v>423</v>
      </c>
      <c r="GS8302" s="77">
        <v>0</v>
      </c>
      <c r="GT8302" s="77">
        <v>0</v>
      </c>
      <c r="GU8302" s="77">
        <v>0</v>
      </c>
      <c r="GV8302" s="77">
        <v>0</v>
      </c>
      <c r="GW8302" s="77">
        <v>5.5966209081309407E-2</v>
      </c>
      <c r="GX8302" s="77">
        <v>309.76689415903331</v>
      </c>
      <c r="GY8302" s="77">
        <v>5.5966209081309407E-2</v>
      </c>
      <c r="GZ8302" s="77">
        <v>309.76689415903331</v>
      </c>
    </row>
    <row r="8303" spans="187:208" x14ac:dyDescent="0.25">
      <c r="GE8303" s="77" t="s">
        <v>422</v>
      </c>
      <c r="GF8303" s="77" t="s">
        <v>155</v>
      </c>
      <c r="GG8303" s="77" t="s">
        <v>496</v>
      </c>
      <c r="GH8303" s="77" t="s">
        <v>453</v>
      </c>
      <c r="GI8303" s="77">
        <v>2025</v>
      </c>
      <c r="GJ8303" s="77" t="s">
        <v>305</v>
      </c>
      <c r="GK8303" s="77">
        <v>233.2300768079335</v>
      </c>
      <c r="GL8303" s="77">
        <v>3.1</v>
      </c>
      <c r="GM8303" s="77">
        <v>2025</v>
      </c>
      <c r="GN8303" s="77" t="s">
        <v>175</v>
      </c>
      <c r="GO8303" s="77">
        <v>0.13250000000000001</v>
      </c>
      <c r="GP8303" s="77">
        <v>3</v>
      </c>
      <c r="GQ8303" s="77">
        <v>0</v>
      </c>
      <c r="GR8303" s="77" t="s">
        <v>423</v>
      </c>
      <c r="GS8303" s="77">
        <v>0</v>
      </c>
      <c r="GT8303" s="77">
        <v>0</v>
      </c>
      <c r="GU8303" s="77">
        <v>0</v>
      </c>
      <c r="GV8303" s="77">
        <v>0</v>
      </c>
      <c r="GW8303" s="77">
        <v>0</v>
      </c>
      <c r="GX8303" s="77">
        <v>0</v>
      </c>
      <c r="GY8303" s="77">
        <v>0.1527377521613833</v>
      </c>
      <c r="GZ8303" s="77">
        <v>35.623037668070538</v>
      </c>
    </row>
    <row r="8304" spans="187:208" x14ac:dyDescent="0.25">
      <c r="GE8304" s="77" t="s">
        <v>425</v>
      </c>
      <c r="GF8304" s="77" t="s">
        <v>155</v>
      </c>
      <c r="GG8304" s="77" t="s">
        <v>496</v>
      </c>
      <c r="GH8304" s="77" t="s">
        <v>453</v>
      </c>
      <c r="GI8304" s="77">
        <v>2025</v>
      </c>
      <c r="GJ8304" s="77" t="s">
        <v>301</v>
      </c>
      <c r="GK8304" s="77">
        <v>8896.5159934285803</v>
      </c>
      <c r="GL8304" s="77">
        <v>3.1</v>
      </c>
      <c r="GM8304" s="77">
        <v>2025</v>
      </c>
      <c r="GN8304" s="77" t="s">
        <v>175</v>
      </c>
      <c r="GO8304" s="77">
        <v>5.3000000000000005E-2</v>
      </c>
      <c r="GP8304" s="77">
        <v>3</v>
      </c>
      <c r="GQ8304" s="77">
        <v>0</v>
      </c>
      <c r="GR8304" s="77" t="s">
        <v>423</v>
      </c>
      <c r="GS8304" s="77">
        <v>0</v>
      </c>
      <c r="GT8304" s="77">
        <v>0</v>
      </c>
      <c r="GU8304" s="77">
        <v>0</v>
      </c>
      <c r="GV8304" s="77">
        <v>0</v>
      </c>
      <c r="GW8304" s="77">
        <v>0</v>
      </c>
      <c r="GX8304" s="77">
        <v>0</v>
      </c>
      <c r="GY8304" s="77">
        <v>5.5966209081309407E-2</v>
      </c>
      <c r="GZ8304" s="77">
        <v>497.904274183437</v>
      </c>
    </row>
    <row r="8305" spans="187:208" x14ac:dyDescent="0.25">
      <c r="GE8305" s="77" t="s">
        <v>427</v>
      </c>
      <c r="GF8305" s="77" t="s">
        <v>155</v>
      </c>
      <c r="GG8305" s="77" t="s">
        <v>496</v>
      </c>
      <c r="GH8305" s="77" t="s">
        <v>453</v>
      </c>
      <c r="GI8305" s="77">
        <v>2025</v>
      </c>
      <c r="GJ8305" s="77" t="s">
        <v>303</v>
      </c>
      <c r="GK8305" s="77">
        <v>5534.8914862000847</v>
      </c>
      <c r="GL8305" s="77">
        <v>3.1</v>
      </c>
      <c r="GM8305" s="77">
        <v>2025</v>
      </c>
      <c r="GN8305" s="77" t="s">
        <v>175</v>
      </c>
      <c r="GO8305" s="77">
        <v>5.3000000000000005E-2</v>
      </c>
      <c r="GP8305" s="77">
        <v>3</v>
      </c>
      <c r="GQ8305" s="77">
        <v>0</v>
      </c>
      <c r="GR8305" s="77" t="s">
        <v>423</v>
      </c>
      <c r="GS8305" s="77">
        <v>0</v>
      </c>
      <c r="GT8305" s="77">
        <v>0</v>
      </c>
      <c r="GU8305" s="77">
        <v>0</v>
      </c>
      <c r="GV8305" s="77">
        <v>0</v>
      </c>
      <c r="GW8305" s="77">
        <v>0</v>
      </c>
      <c r="GX8305" s="77">
        <v>0</v>
      </c>
      <c r="GY8305" s="77">
        <v>5.5966209081309407E-2</v>
      </c>
      <c r="GZ8305" s="77">
        <v>309.76689415903331</v>
      </c>
    </row>
    <row r="8306" spans="187:208" x14ac:dyDescent="0.25">
      <c r="GE8306" s="77" t="s">
        <v>422</v>
      </c>
      <c r="GF8306" s="77" t="s">
        <v>155</v>
      </c>
      <c r="GG8306" s="77" t="s">
        <v>496</v>
      </c>
      <c r="GH8306" s="77" t="s">
        <v>460</v>
      </c>
      <c r="GI8306" s="77">
        <v>2021</v>
      </c>
      <c r="GJ8306" s="77" t="s">
        <v>305</v>
      </c>
      <c r="GK8306" s="77">
        <v>222.2294216277846</v>
      </c>
      <c r="GL8306" s="77">
        <v>3.1</v>
      </c>
      <c r="GM8306" s="77">
        <v>2021</v>
      </c>
      <c r="GN8306" s="77" t="s">
        <v>175</v>
      </c>
      <c r="GO8306" s="77">
        <v>0.13250000000000001</v>
      </c>
      <c r="GP8306" s="77">
        <v>3</v>
      </c>
      <c r="GQ8306" s="77">
        <v>0</v>
      </c>
      <c r="GR8306" s="77" t="s">
        <v>423</v>
      </c>
      <c r="GS8306" s="77">
        <v>0.1527377521613833</v>
      </c>
      <c r="GT8306" s="77">
        <v>33.942822323552122</v>
      </c>
      <c r="GU8306" s="77">
        <v>0.1527377521613833</v>
      </c>
      <c r="GV8306" s="77">
        <v>33.942822323552122</v>
      </c>
      <c r="GW8306" s="77">
        <v>0</v>
      </c>
      <c r="GX8306" s="77">
        <v>0</v>
      </c>
      <c r="GY8306" s="77">
        <v>0</v>
      </c>
      <c r="GZ8306" s="77">
        <v>0</v>
      </c>
    </row>
    <row r="8307" spans="187:208" x14ac:dyDescent="0.25">
      <c r="GE8307" s="77" t="s">
        <v>425</v>
      </c>
      <c r="GF8307" s="77" t="s">
        <v>155</v>
      </c>
      <c r="GG8307" s="77" t="s">
        <v>496</v>
      </c>
      <c r="GH8307" s="77" t="s">
        <v>460</v>
      </c>
      <c r="GI8307" s="77">
        <v>2021</v>
      </c>
      <c r="GJ8307" s="77" t="s">
        <v>301</v>
      </c>
      <c r="GK8307" s="77">
        <v>8585.7228092479327</v>
      </c>
      <c r="GL8307" s="77">
        <v>3.1</v>
      </c>
      <c r="GM8307" s="77">
        <v>2021</v>
      </c>
      <c r="GN8307" s="77" t="s">
        <v>175</v>
      </c>
      <c r="GO8307" s="77">
        <v>5.3000000000000005E-2</v>
      </c>
      <c r="GP8307" s="77">
        <v>3</v>
      </c>
      <c r="GQ8307" s="77">
        <v>0</v>
      </c>
      <c r="GR8307" s="77" t="s">
        <v>423</v>
      </c>
      <c r="GS8307" s="77">
        <v>5.5966209081309407E-2</v>
      </c>
      <c r="GT8307" s="77">
        <v>480.51035785653698</v>
      </c>
      <c r="GU8307" s="77">
        <v>5.5966209081309407E-2</v>
      </c>
      <c r="GV8307" s="77">
        <v>480.51035785653698</v>
      </c>
      <c r="GW8307" s="77">
        <v>0</v>
      </c>
      <c r="GX8307" s="77">
        <v>0</v>
      </c>
      <c r="GY8307" s="77">
        <v>0</v>
      </c>
      <c r="GZ8307" s="77">
        <v>0</v>
      </c>
    </row>
    <row r="8308" spans="187:208" x14ac:dyDescent="0.25">
      <c r="GE8308" s="77" t="s">
        <v>422</v>
      </c>
      <c r="GF8308" s="77" t="s">
        <v>155</v>
      </c>
      <c r="GG8308" s="77" t="s">
        <v>496</v>
      </c>
      <c r="GH8308" s="77" t="s">
        <v>460</v>
      </c>
      <c r="GI8308" s="77">
        <v>2022</v>
      </c>
      <c r="GJ8308" s="77" t="s">
        <v>305</v>
      </c>
      <c r="GK8308" s="77">
        <v>222.2294216277846</v>
      </c>
      <c r="GL8308" s="77">
        <v>3.1</v>
      </c>
      <c r="GM8308" s="77">
        <v>2022</v>
      </c>
      <c r="GN8308" s="77" t="s">
        <v>175</v>
      </c>
      <c r="GO8308" s="77">
        <v>0.13250000000000001</v>
      </c>
      <c r="GP8308" s="77">
        <v>3</v>
      </c>
      <c r="GQ8308" s="77">
        <v>0</v>
      </c>
      <c r="GR8308" s="77" t="s">
        <v>423</v>
      </c>
      <c r="GS8308" s="77">
        <v>0.1527377521613833</v>
      </c>
      <c r="GT8308" s="77">
        <v>33.942822323552122</v>
      </c>
      <c r="GU8308" s="77">
        <v>0.1527377521613833</v>
      </c>
      <c r="GV8308" s="77">
        <v>33.942822323552122</v>
      </c>
      <c r="GW8308" s="77">
        <v>0.1527377521613833</v>
      </c>
      <c r="GX8308" s="77">
        <v>33.942822323552122</v>
      </c>
      <c r="GY8308" s="77">
        <v>0</v>
      </c>
      <c r="GZ8308" s="77">
        <v>0</v>
      </c>
    </row>
    <row r="8309" spans="187:208" x14ac:dyDescent="0.25">
      <c r="GE8309" s="77" t="s">
        <v>425</v>
      </c>
      <c r="GF8309" s="77" t="s">
        <v>155</v>
      </c>
      <c r="GG8309" s="77" t="s">
        <v>496</v>
      </c>
      <c r="GH8309" s="77" t="s">
        <v>460</v>
      </c>
      <c r="GI8309" s="77">
        <v>2022</v>
      </c>
      <c r="GJ8309" s="77" t="s">
        <v>301</v>
      </c>
      <c r="GK8309" s="77">
        <v>8585.7228092479327</v>
      </c>
      <c r="GL8309" s="77">
        <v>3.1</v>
      </c>
      <c r="GM8309" s="77">
        <v>2022</v>
      </c>
      <c r="GN8309" s="77" t="s">
        <v>175</v>
      </c>
      <c r="GO8309" s="77">
        <v>5.3000000000000005E-2</v>
      </c>
      <c r="GP8309" s="77">
        <v>3</v>
      </c>
      <c r="GQ8309" s="77">
        <v>0</v>
      </c>
      <c r="GR8309" s="77" t="s">
        <v>423</v>
      </c>
      <c r="GS8309" s="77">
        <v>5.5966209081309407E-2</v>
      </c>
      <c r="GT8309" s="77">
        <v>480.51035785653698</v>
      </c>
      <c r="GU8309" s="77">
        <v>5.5966209081309407E-2</v>
      </c>
      <c r="GV8309" s="77">
        <v>480.51035785653698</v>
      </c>
      <c r="GW8309" s="77">
        <v>5.5966209081309407E-2</v>
      </c>
      <c r="GX8309" s="77">
        <v>480.51035785653698</v>
      </c>
      <c r="GY8309" s="77">
        <v>0</v>
      </c>
      <c r="GZ8309" s="77">
        <v>0</v>
      </c>
    </row>
    <row r="8310" spans="187:208" x14ac:dyDescent="0.25">
      <c r="GE8310" s="77" t="s">
        <v>422</v>
      </c>
      <c r="GF8310" s="77" t="s">
        <v>155</v>
      </c>
      <c r="GG8310" s="77" t="s">
        <v>496</v>
      </c>
      <c r="GH8310" s="77" t="s">
        <v>460</v>
      </c>
      <c r="GI8310" s="77">
        <v>2023</v>
      </c>
      <c r="GJ8310" s="77" t="s">
        <v>305</v>
      </c>
      <c r="GK8310" s="77">
        <v>233.2300768078569</v>
      </c>
      <c r="GL8310" s="77">
        <v>3.1</v>
      </c>
      <c r="GM8310" s="77">
        <v>2023</v>
      </c>
      <c r="GN8310" s="77" t="s">
        <v>175</v>
      </c>
      <c r="GO8310" s="77">
        <v>0.13250000000000001</v>
      </c>
      <c r="GP8310" s="77">
        <v>3</v>
      </c>
      <c r="GQ8310" s="77">
        <v>0</v>
      </c>
      <c r="GR8310" s="77" t="s">
        <v>423</v>
      </c>
      <c r="GS8310" s="77">
        <v>0</v>
      </c>
      <c r="GT8310" s="77">
        <v>0</v>
      </c>
      <c r="GU8310" s="77">
        <v>0.1527377521613833</v>
      </c>
      <c r="GV8310" s="77">
        <v>35.623037668058842</v>
      </c>
      <c r="GW8310" s="77">
        <v>0.1527377521613833</v>
      </c>
      <c r="GX8310" s="77">
        <v>35.623037668058842</v>
      </c>
      <c r="GY8310" s="77">
        <v>0.1527377521613833</v>
      </c>
      <c r="GZ8310" s="77">
        <v>35.623037668058842</v>
      </c>
    </row>
    <row r="8311" spans="187:208" x14ac:dyDescent="0.25">
      <c r="GE8311" s="77" t="s">
        <v>425</v>
      </c>
      <c r="GF8311" s="77" t="s">
        <v>155</v>
      </c>
      <c r="GG8311" s="77" t="s">
        <v>496</v>
      </c>
      <c r="GH8311" s="77" t="s">
        <v>460</v>
      </c>
      <c r="GI8311" s="77">
        <v>2023</v>
      </c>
      <c r="GJ8311" s="77" t="s">
        <v>301</v>
      </c>
      <c r="GK8311" s="77">
        <v>8896.5159934285784</v>
      </c>
      <c r="GL8311" s="77">
        <v>3.1</v>
      </c>
      <c r="GM8311" s="77">
        <v>2023</v>
      </c>
      <c r="GN8311" s="77" t="s">
        <v>175</v>
      </c>
      <c r="GO8311" s="77">
        <v>5.3000000000000005E-2</v>
      </c>
      <c r="GP8311" s="77">
        <v>3</v>
      </c>
      <c r="GQ8311" s="77">
        <v>0</v>
      </c>
      <c r="GR8311" s="77" t="s">
        <v>423</v>
      </c>
      <c r="GS8311" s="77">
        <v>0</v>
      </c>
      <c r="GT8311" s="77">
        <v>0</v>
      </c>
      <c r="GU8311" s="77">
        <v>5.5966209081309407E-2</v>
      </c>
      <c r="GV8311" s="77">
        <v>497.90427418343688</v>
      </c>
      <c r="GW8311" s="77">
        <v>5.5966209081309407E-2</v>
      </c>
      <c r="GX8311" s="77">
        <v>497.90427418343688</v>
      </c>
      <c r="GY8311" s="77">
        <v>5.5966209081309407E-2</v>
      </c>
      <c r="GZ8311" s="77">
        <v>497.90427418343688</v>
      </c>
    </row>
    <row r="8312" spans="187:208" x14ac:dyDescent="0.25">
      <c r="GE8312" s="77" t="s">
        <v>422</v>
      </c>
      <c r="GF8312" s="77" t="s">
        <v>155</v>
      </c>
      <c r="GG8312" s="77" t="s">
        <v>496</v>
      </c>
      <c r="GH8312" s="77" t="s">
        <v>460</v>
      </c>
      <c r="GI8312" s="77">
        <v>2024</v>
      </c>
      <c r="GJ8312" s="77" t="s">
        <v>305</v>
      </c>
      <c r="GK8312" s="77">
        <v>233.2300768078569</v>
      </c>
      <c r="GL8312" s="77">
        <v>3.1</v>
      </c>
      <c r="GM8312" s="77">
        <v>2024</v>
      </c>
      <c r="GN8312" s="77" t="s">
        <v>175</v>
      </c>
      <c r="GO8312" s="77">
        <v>0.13250000000000001</v>
      </c>
      <c r="GP8312" s="77">
        <v>3</v>
      </c>
      <c r="GQ8312" s="77">
        <v>0</v>
      </c>
      <c r="GR8312" s="77" t="s">
        <v>423</v>
      </c>
      <c r="GS8312" s="77">
        <v>0</v>
      </c>
      <c r="GT8312" s="77">
        <v>0</v>
      </c>
      <c r="GU8312" s="77">
        <v>0</v>
      </c>
      <c r="GV8312" s="77">
        <v>0</v>
      </c>
      <c r="GW8312" s="77">
        <v>0.1527377521613833</v>
      </c>
      <c r="GX8312" s="77">
        <v>35.623037668058842</v>
      </c>
      <c r="GY8312" s="77">
        <v>0.1527377521613833</v>
      </c>
      <c r="GZ8312" s="77">
        <v>35.623037668058842</v>
      </c>
    </row>
    <row r="8313" spans="187:208" x14ac:dyDescent="0.25">
      <c r="GE8313" s="77" t="s">
        <v>425</v>
      </c>
      <c r="GF8313" s="77" t="s">
        <v>155</v>
      </c>
      <c r="GG8313" s="77" t="s">
        <v>496</v>
      </c>
      <c r="GH8313" s="77" t="s">
        <v>460</v>
      </c>
      <c r="GI8313" s="77">
        <v>2024</v>
      </c>
      <c r="GJ8313" s="77" t="s">
        <v>301</v>
      </c>
      <c r="GK8313" s="77">
        <v>8896.5159934285784</v>
      </c>
      <c r="GL8313" s="77">
        <v>3.1</v>
      </c>
      <c r="GM8313" s="77">
        <v>2024</v>
      </c>
      <c r="GN8313" s="77" t="s">
        <v>175</v>
      </c>
      <c r="GO8313" s="77">
        <v>5.3000000000000005E-2</v>
      </c>
      <c r="GP8313" s="77">
        <v>3</v>
      </c>
      <c r="GQ8313" s="77">
        <v>0</v>
      </c>
      <c r="GR8313" s="77" t="s">
        <v>423</v>
      </c>
      <c r="GS8313" s="77">
        <v>0</v>
      </c>
      <c r="GT8313" s="77">
        <v>0</v>
      </c>
      <c r="GU8313" s="77">
        <v>0</v>
      </c>
      <c r="GV8313" s="77">
        <v>0</v>
      </c>
      <c r="GW8313" s="77">
        <v>5.5966209081309407E-2</v>
      </c>
      <c r="GX8313" s="77">
        <v>497.90427418343688</v>
      </c>
      <c r="GY8313" s="77">
        <v>5.5966209081309407E-2</v>
      </c>
      <c r="GZ8313" s="77">
        <v>497.90427418343688</v>
      </c>
    </row>
    <row r="8314" spans="187:208" x14ac:dyDescent="0.25">
      <c r="GE8314" s="77" t="s">
        <v>422</v>
      </c>
      <c r="GF8314" s="77" t="s">
        <v>155</v>
      </c>
      <c r="GG8314" s="77" t="s">
        <v>496</v>
      </c>
      <c r="GH8314" s="77" t="s">
        <v>460</v>
      </c>
      <c r="GI8314" s="77">
        <v>2025</v>
      </c>
      <c r="GJ8314" s="77" t="s">
        <v>305</v>
      </c>
      <c r="GK8314" s="77">
        <v>233.2300768078569</v>
      </c>
      <c r="GL8314" s="77">
        <v>3.1</v>
      </c>
      <c r="GM8314" s="77">
        <v>2025</v>
      </c>
      <c r="GN8314" s="77" t="s">
        <v>175</v>
      </c>
      <c r="GO8314" s="77">
        <v>0.13250000000000001</v>
      </c>
      <c r="GP8314" s="77">
        <v>3</v>
      </c>
      <c r="GQ8314" s="77">
        <v>0</v>
      </c>
      <c r="GR8314" s="77" t="s">
        <v>423</v>
      </c>
      <c r="GS8314" s="77">
        <v>0</v>
      </c>
      <c r="GT8314" s="77">
        <v>0</v>
      </c>
      <c r="GU8314" s="77">
        <v>0</v>
      </c>
      <c r="GV8314" s="77">
        <v>0</v>
      </c>
      <c r="GW8314" s="77">
        <v>0</v>
      </c>
      <c r="GX8314" s="77">
        <v>0</v>
      </c>
      <c r="GY8314" s="77">
        <v>0.1527377521613833</v>
      </c>
      <c r="GZ8314" s="77">
        <v>35.623037668058842</v>
      </c>
    </row>
    <row r="8315" spans="187:208" x14ac:dyDescent="0.25">
      <c r="GE8315" s="77" t="s">
        <v>425</v>
      </c>
      <c r="GF8315" s="77" t="s">
        <v>155</v>
      </c>
      <c r="GG8315" s="77" t="s">
        <v>496</v>
      </c>
      <c r="GH8315" s="77" t="s">
        <v>460</v>
      </c>
      <c r="GI8315" s="77">
        <v>2025</v>
      </c>
      <c r="GJ8315" s="77" t="s">
        <v>301</v>
      </c>
      <c r="GK8315" s="77">
        <v>8896.5159934285784</v>
      </c>
      <c r="GL8315" s="77">
        <v>3.1</v>
      </c>
      <c r="GM8315" s="77">
        <v>2025</v>
      </c>
      <c r="GN8315" s="77" t="s">
        <v>175</v>
      </c>
      <c r="GO8315" s="77">
        <v>5.3000000000000005E-2</v>
      </c>
      <c r="GP8315" s="77">
        <v>3</v>
      </c>
      <c r="GQ8315" s="77">
        <v>0</v>
      </c>
      <c r="GR8315" s="77" t="s">
        <v>423</v>
      </c>
      <c r="GS8315" s="77">
        <v>0</v>
      </c>
      <c r="GT8315" s="77">
        <v>0</v>
      </c>
      <c r="GU8315" s="77">
        <v>0</v>
      </c>
      <c r="GV8315" s="77">
        <v>0</v>
      </c>
      <c r="GW8315" s="77">
        <v>0</v>
      </c>
      <c r="GX8315" s="77">
        <v>0</v>
      </c>
      <c r="GY8315" s="77">
        <v>5.5966209081309407E-2</v>
      </c>
      <c r="GZ8315" s="77">
        <v>497.90427418343688</v>
      </c>
    </row>
    <row r="8316" spans="187:208" x14ac:dyDescent="0.25">
      <c r="GE8316" s="77" t="s">
        <v>422</v>
      </c>
      <c r="GF8316" s="77" t="s">
        <v>155</v>
      </c>
      <c r="GG8316" s="77" t="s">
        <v>496</v>
      </c>
      <c r="GH8316" s="77" t="s">
        <v>467</v>
      </c>
      <c r="GI8316" s="77">
        <v>2021</v>
      </c>
      <c r="GJ8316" s="77" t="s">
        <v>305</v>
      </c>
      <c r="GK8316" s="77">
        <v>0.69641821681223237</v>
      </c>
      <c r="GL8316" s="77">
        <v>3.1</v>
      </c>
      <c r="GM8316" s="77">
        <v>2021</v>
      </c>
      <c r="GN8316" s="77" t="s">
        <v>175</v>
      </c>
      <c r="GO8316" s="77">
        <v>0.13250000000000001</v>
      </c>
      <c r="GP8316" s="77">
        <v>3</v>
      </c>
      <c r="GQ8316" s="77">
        <v>0</v>
      </c>
      <c r="GR8316" s="77" t="s">
        <v>423</v>
      </c>
      <c r="GS8316" s="77">
        <v>0.1527377521613833</v>
      </c>
      <c r="GT8316" s="77">
        <v>0.10636935300013925</v>
      </c>
      <c r="GU8316" s="77">
        <v>0.1527377521613833</v>
      </c>
      <c r="GV8316" s="77">
        <v>0.10636935300013925</v>
      </c>
      <c r="GW8316" s="77">
        <v>0</v>
      </c>
      <c r="GX8316" s="77">
        <v>0</v>
      </c>
      <c r="GY8316" s="77">
        <v>0</v>
      </c>
      <c r="GZ8316" s="77">
        <v>0</v>
      </c>
    </row>
    <row r="8317" spans="187:208" x14ac:dyDescent="0.25">
      <c r="GE8317" s="77" t="s">
        <v>425</v>
      </c>
      <c r="GF8317" s="77" t="s">
        <v>155</v>
      </c>
      <c r="GG8317" s="77" t="s">
        <v>496</v>
      </c>
      <c r="GH8317" s="77" t="s">
        <v>467</v>
      </c>
      <c r="GI8317" s="77">
        <v>2021</v>
      </c>
      <c r="GJ8317" s="77" t="s">
        <v>301</v>
      </c>
      <c r="GK8317" s="77">
        <v>2.9419641522810172</v>
      </c>
      <c r="GL8317" s="77">
        <v>3.1</v>
      </c>
      <c r="GM8317" s="77">
        <v>2021</v>
      </c>
      <c r="GN8317" s="77" t="s">
        <v>175</v>
      </c>
      <c r="GO8317" s="77">
        <v>5.3000000000000005E-2</v>
      </c>
      <c r="GP8317" s="77">
        <v>3</v>
      </c>
      <c r="GQ8317" s="77">
        <v>0</v>
      </c>
      <c r="GR8317" s="77" t="s">
        <v>423</v>
      </c>
      <c r="GS8317" s="77">
        <v>5.5966209081309407E-2</v>
      </c>
      <c r="GT8317" s="77">
        <v>0.1646505808562766</v>
      </c>
      <c r="GU8317" s="77">
        <v>5.5966209081309407E-2</v>
      </c>
      <c r="GV8317" s="77">
        <v>0.1646505808562766</v>
      </c>
      <c r="GW8317" s="77">
        <v>0</v>
      </c>
      <c r="GX8317" s="77">
        <v>0</v>
      </c>
      <c r="GY8317" s="77">
        <v>0</v>
      </c>
      <c r="GZ8317" s="77">
        <v>0</v>
      </c>
    </row>
    <row r="8318" spans="187:208" x14ac:dyDescent="0.25">
      <c r="GE8318" s="77" t="s">
        <v>427</v>
      </c>
      <c r="GF8318" s="77" t="s">
        <v>155</v>
      </c>
      <c r="GG8318" s="77" t="s">
        <v>496</v>
      </c>
      <c r="GH8318" s="77" t="s">
        <v>467</v>
      </c>
      <c r="GI8318" s="77">
        <v>2021</v>
      </c>
      <c r="GJ8318" s="77" t="s">
        <v>303</v>
      </c>
      <c r="GK8318" s="77">
        <v>1.602175962208289</v>
      </c>
      <c r="GL8318" s="77">
        <v>3.1</v>
      </c>
      <c r="GM8318" s="77">
        <v>2021</v>
      </c>
      <c r="GN8318" s="77" t="s">
        <v>175</v>
      </c>
      <c r="GO8318" s="77">
        <v>5.3000000000000005E-2</v>
      </c>
      <c r="GP8318" s="77">
        <v>3</v>
      </c>
      <c r="GQ8318" s="77">
        <v>0</v>
      </c>
      <c r="GR8318" s="77" t="s">
        <v>423</v>
      </c>
      <c r="GS8318" s="77">
        <v>5.5966209081309407E-2</v>
      </c>
      <c r="GT8318" s="77">
        <v>8.9667714885997174E-2</v>
      </c>
      <c r="GU8318" s="77">
        <v>5.5966209081309407E-2</v>
      </c>
      <c r="GV8318" s="77">
        <v>8.9667714885997174E-2</v>
      </c>
      <c r="GW8318" s="77">
        <v>0</v>
      </c>
      <c r="GX8318" s="77">
        <v>0</v>
      </c>
      <c r="GY8318" s="77">
        <v>0</v>
      </c>
      <c r="GZ8318" s="77">
        <v>0</v>
      </c>
    </row>
    <row r="8319" spans="187:208" x14ac:dyDescent="0.25">
      <c r="GE8319" s="77" t="s">
        <v>422</v>
      </c>
      <c r="GF8319" s="77" t="s">
        <v>155</v>
      </c>
      <c r="GG8319" s="77" t="s">
        <v>496</v>
      </c>
      <c r="GH8319" s="77" t="s">
        <v>467</v>
      </c>
      <c r="GI8319" s="77">
        <v>2022</v>
      </c>
      <c r="GJ8319" s="77" t="s">
        <v>305</v>
      </c>
      <c r="GK8319" s="77">
        <v>0.69641821681223237</v>
      </c>
      <c r="GL8319" s="77">
        <v>3.1</v>
      </c>
      <c r="GM8319" s="77">
        <v>2022</v>
      </c>
      <c r="GN8319" s="77" t="s">
        <v>175</v>
      </c>
      <c r="GO8319" s="77">
        <v>0.13250000000000001</v>
      </c>
      <c r="GP8319" s="77">
        <v>3</v>
      </c>
      <c r="GQ8319" s="77">
        <v>0</v>
      </c>
      <c r="GR8319" s="77" t="s">
        <v>423</v>
      </c>
      <c r="GS8319" s="77">
        <v>0.1527377521613833</v>
      </c>
      <c r="GT8319" s="77">
        <v>0.10636935300013925</v>
      </c>
      <c r="GU8319" s="77">
        <v>0.1527377521613833</v>
      </c>
      <c r="GV8319" s="77">
        <v>0.10636935300013925</v>
      </c>
      <c r="GW8319" s="77">
        <v>0.1527377521613833</v>
      </c>
      <c r="GX8319" s="77">
        <v>0.10636935300013925</v>
      </c>
      <c r="GY8319" s="77">
        <v>0</v>
      </c>
      <c r="GZ8319" s="77">
        <v>0</v>
      </c>
    </row>
    <row r="8320" spans="187:208" x14ac:dyDescent="0.25">
      <c r="GE8320" s="77" t="s">
        <v>425</v>
      </c>
      <c r="GF8320" s="77" t="s">
        <v>155</v>
      </c>
      <c r="GG8320" s="77" t="s">
        <v>496</v>
      </c>
      <c r="GH8320" s="77" t="s">
        <v>467</v>
      </c>
      <c r="GI8320" s="77">
        <v>2022</v>
      </c>
      <c r="GJ8320" s="77" t="s">
        <v>301</v>
      </c>
      <c r="GK8320" s="77">
        <v>2.9419641522810172</v>
      </c>
      <c r="GL8320" s="77">
        <v>3.1</v>
      </c>
      <c r="GM8320" s="77">
        <v>2022</v>
      </c>
      <c r="GN8320" s="77" t="s">
        <v>175</v>
      </c>
      <c r="GO8320" s="77">
        <v>5.3000000000000005E-2</v>
      </c>
      <c r="GP8320" s="77">
        <v>3</v>
      </c>
      <c r="GQ8320" s="77">
        <v>0</v>
      </c>
      <c r="GR8320" s="77" t="s">
        <v>423</v>
      </c>
      <c r="GS8320" s="77">
        <v>5.5966209081309407E-2</v>
      </c>
      <c r="GT8320" s="77">
        <v>0.1646505808562766</v>
      </c>
      <c r="GU8320" s="77">
        <v>5.5966209081309407E-2</v>
      </c>
      <c r="GV8320" s="77">
        <v>0.1646505808562766</v>
      </c>
      <c r="GW8320" s="77">
        <v>5.5966209081309407E-2</v>
      </c>
      <c r="GX8320" s="77">
        <v>0.1646505808562766</v>
      </c>
      <c r="GY8320" s="77">
        <v>0</v>
      </c>
      <c r="GZ8320" s="77">
        <v>0</v>
      </c>
    </row>
    <row r="8321" spans="187:208" x14ac:dyDescent="0.25">
      <c r="GE8321" s="77" t="s">
        <v>427</v>
      </c>
      <c r="GF8321" s="77" t="s">
        <v>155</v>
      </c>
      <c r="GG8321" s="77" t="s">
        <v>496</v>
      </c>
      <c r="GH8321" s="77" t="s">
        <v>467</v>
      </c>
      <c r="GI8321" s="77">
        <v>2022</v>
      </c>
      <c r="GJ8321" s="77" t="s">
        <v>303</v>
      </c>
      <c r="GK8321" s="77">
        <v>1.602175962208289</v>
      </c>
      <c r="GL8321" s="77">
        <v>3.1</v>
      </c>
      <c r="GM8321" s="77">
        <v>2022</v>
      </c>
      <c r="GN8321" s="77" t="s">
        <v>175</v>
      </c>
      <c r="GO8321" s="77">
        <v>5.3000000000000005E-2</v>
      </c>
      <c r="GP8321" s="77">
        <v>3</v>
      </c>
      <c r="GQ8321" s="77">
        <v>0</v>
      </c>
      <c r="GR8321" s="77" t="s">
        <v>423</v>
      </c>
      <c r="GS8321" s="77">
        <v>5.5966209081309407E-2</v>
      </c>
      <c r="GT8321" s="77">
        <v>8.9667714885997174E-2</v>
      </c>
      <c r="GU8321" s="77">
        <v>5.5966209081309407E-2</v>
      </c>
      <c r="GV8321" s="77">
        <v>8.9667714885997174E-2</v>
      </c>
      <c r="GW8321" s="77">
        <v>5.5966209081309407E-2</v>
      </c>
      <c r="GX8321" s="77">
        <v>8.9667714885997174E-2</v>
      </c>
      <c r="GY8321" s="77">
        <v>0</v>
      </c>
      <c r="GZ8321" s="77">
        <v>0</v>
      </c>
    </row>
    <row r="8322" spans="187:208" x14ac:dyDescent="0.25">
      <c r="GE8322" s="77" t="s">
        <v>422</v>
      </c>
      <c r="GF8322" s="77" t="s">
        <v>155</v>
      </c>
      <c r="GG8322" s="77" t="s">
        <v>496</v>
      </c>
      <c r="GH8322" s="77" t="s">
        <v>467</v>
      </c>
      <c r="GI8322" s="77">
        <v>2023</v>
      </c>
      <c r="GJ8322" s="77" t="s">
        <v>305</v>
      </c>
      <c r="GK8322" s="77">
        <v>0.71896016785821359</v>
      </c>
      <c r="GL8322" s="77">
        <v>3.1</v>
      </c>
      <c r="GM8322" s="77">
        <v>2023</v>
      </c>
      <c r="GN8322" s="77" t="s">
        <v>175</v>
      </c>
      <c r="GO8322" s="77">
        <v>0.13250000000000001</v>
      </c>
      <c r="GP8322" s="77">
        <v>3</v>
      </c>
      <c r="GQ8322" s="77">
        <v>0</v>
      </c>
      <c r="GR8322" s="77" t="s">
        <v>423</v>
      </c>
      <c r="GS8322" s="77">
        <v>0</v>
      </c>
      <c r="GT8322" s="77">
        <v>0</v>
      </c>
      <c r="GU8322" s="77">
        <v>0.1527377521613833</v>
      </c>
      <c r="GV8322" s="77">
        <v>0.10981235993223436</v>
      </c>
      <c r="GW8322" s="77">
        <v>0.1527377521613833</v>
      </c>
      <c r="GX8322" s="77">
        <v>0.10981235993223436</v>
      </c>
      <c r="GY8322" s="77">
        <v>0.1527377521613833</v>
      </c>
      <c r="GZ8322" s="77">
        <v>0.10981235993223436</v>
      </c>
    </row>
    <row r="8323" spans="187:208" x14ac:dyDescent="0.25">
      <c r="GE8323" s="77" t="s">
        <v>425</v>
      </c>
      <c r="GF8323" s="77" t="s">
        <v>155</v>
      </c>
      <c r="GG8323" s="77" t="s">
        <v>496</v>
      </c>
      <c r="GH8323" s="77" t="s">
        <v>467</v>
      </c>
      <c r="GI8323" s="77">
        <v>2023</v>
      </c>
      <c r="GJ8323" s="77" t="s">
        <v>301</v>
      </c>
      <c r="GK8323" s="77">
        <v>3.071497198615103</v>
      </c>
      <c r="GL8323" s="77">
        <v>3.1</v>
      </c>
      <c r="GM8323" s="77">
        <v>2023</v>
      </c>
      <c r="GN8323" s="77" t="s">
        <v>175</v>
      </c>
      <c r="GO8323" s="77">
        <v>5.3000000000000005E-2</v>
      </c>
      <c r="GP8323" s="77">
        <v>3</v>
      </c>
      <c r="GQ8323" s="77">
        <v>0</v>
      </c>
      <c r="GR8323" s="77" t="s">
        <v>423</v>
      </c>
      <c r="GS8323" s="77">
        <v>0</v>
      </c>
      <c r="GT8323" s="77">
        <v>0</v>
      </c>
      <c r="GU8323" s="77">
        <v>5.5966209081309407E-2</v>
      </c>
      <c r="GV8323" s="77">
        <v>0.17190005441034897</v>
      </c>
      <c r="GW8323" s="77">
        <v>5.5966209081309407E-2</v>
      </c>
      <c r="GX8323" s="77">
        <v>0.17190005441034897</v>
      </c>
      <c r="GY8323" s="77">
        <v>5.5966209081309407E-2</v>
      </c>
      <c r="GZ8323" s="77">
        <v>0.17190005441034897</v>
      </c>
    </row>
    <row r="8324" spans="187:208" x14ac:dyDescent="0.25">
      <c r="GE8324" s="77" t="s">
        <v>427</v>
      </c>
      <c r="GF8324" s="77" t="s">
        <v>155</v>
      </c>
      <c r="GG8324" s="77" t="s">
        <v>496</v>
      </c>
      <c r="GH8324" s="77" t="s">
        <v>467</v>
      </c>
      <c r="GI8324" s="77">
        <v>2023</v>
      </c>
      <c r="GJ8324" s="77" t="s">
        <v>303</v>
      </c>
      <c r="GK8324" s="77">
        <v>1.6845772405344479</v>
      </c>
      <c r="GL8324" s="77">
        <v>3.1</v>
      </c>
      <c r="GM8324" s="77">
        <v>2023</v>
      </c>
      <c r="GN8324" s="77" t="s">
        <v>175</v>
      </c>
      <c r="GO8324" s="77">
        <v>5.3000000000000005E-2</v>
      </c>
      <c r="GP8324" s="77">
        <v>3</v>
      </c>
      <c r="GQ8324" s="77">
        <v>0</v>
      </c>
      <c r="GR8324" s="77" t="s">
        <v>423</v>
      </c>
      <c r="GS8324" s="77">
        <v>0</v>
      </c>
      <c r="GT8324" s="77">
        <v>0</v>
      </c>
      <c r="GU8324" s="77">
        <v>5.5966209081309407E-2</v>
      </c>
      <c r="GV8324" s="77">
        <v>9.4279402057366166E-2</v>
      </c>
      <c r="GW8324" s="77">
        <v>5.5966209081309407E-2</v>
      </c>
      <c r="GX8324" s="77">
        <v>9.4279402057366166E-2</v>
      </c>
      <c r="GY8324" s="77">
        <v>5.5966209081309407E-2</v>
      </c>
      <c r="GZ8324" s="77">
        <v>9.4279402057366166E-2</v>
      </c>
    </row>
    <row r="8325" spans="187:208" x14ac:dyDescent="0.25">
      <c r="GE8325" s="77" t="s">
        <v>422</v>
      </c>
      <c r="GF8325" s="77" t="s">
        <v>155</v>
      </c>
      <c r="GG8325" s="77" t="s">
        <v>496</v>
      </c>
      <c r="GH8325" s="77" t="s">
        <v>467</v>
      </c>
      <c r="GI8325" s="77">
        <v>2024</v>
      </c>
      <c r="GJ8325" s="77" t="s">
        <v>305</v>
      </c>
      <c r="GK8325" s="77">
        <v>0.71896016785821359</v>
      </c>
      <c r="GL8325" s="77">
        <v>3.1</v>
      </c>
      <c r="GM8325" s="77">
        <v>2024</v>
      </c>
      <c r="GN8325" s="77" t="s">
        <v>175</v>
      </c>
      <c r="GO8325" s="77">
        <v>0.13250000000000001</v>
      </c>
      <c r="GP8325" s="77">
        <v>3</v>
      </c>
      <c r="GQ8325" s="77">
        <v>0</v>
      </c>
      <c r="GR8325" s="77" t="s">
        <v>423</v>
      </c>
      <c r="GS8325" s="77">
        <v>0</v>
      </c>
      <c r="GT8325" s="77">
        <v>0</v>
      </c>
      <c r="GU8325" s="77">
        <v>0</v>
      </c>
      <c r="GV8325" s="77">
        <v>0</v>
      </c>
      <c r="GW8325" s="77">
        <v>0.1527377521613833</v>
      </c>
      <c r="GX8325" s="77">
        <v>0.10981235993223436</v>
      </c>
      <c r="GY8325" s="77">
        <v>0.1527377521613833</v>
      </c>
      <c r="GZ8325" s="77">
        <v>0.10981235993223436</v>
      </c>
    </row>
    <row r="8326" spans="187:208" x14ac:dyDescent="0.25">
      <c r="GE8326" s="77" t="s">
        <v>425</v>
      </c>
      <c r="GF8326" s="77" t="s">
        <v>155</v>
      </c>
      <c r="GG8326" s="77" t="s">
        <v>496</v>
      </c>
      <c r="GH8326" s="77" t="s">
        <v>467</v>
      </c>
      <c r="GI8326" s="77">
        <v>2024</v>
      </c>
      <c r="GJ8326" s="77" t="s">
        <v>301</v>
      </c>
      <c r="GK8326" s="77">
        <v>3.071497198615103</v>
      </c>
      <c r="GL8326" s="77">
        <v>3.1</v>
      </c>
      <c r="GM8326" s="77">
        <v>2024</v>
      </c>
      <c r="GN8326" s="77" t="s">
        <v>175</v>
      </c>
      <c r="GO8326" s="77">
        <v>5.3000000000000005E-2</v>
      </c>
      <c r="GP8326" s="77">
        <v>3</v>
      </c>
      <c r="GQ8326" s="77">
        <v>0</v>
      </c>
      <c r="GR8326" s="77" t="s">
        <v>423</v>
      </c>
      <c r="GS8326" s="77">
        <v>0</v>
      </c>
      <c r="GT8326" s="77">
        <v>0</v>
      </c>
      <c r="GU8326" s="77">
        <v>0</v>
      </c>
      <c r="GV8326" s="77">
        <v>0</v>
      </c>
      <c r="GW8326" s="77">
        <v>5.5966209081309407E-2</v>
      </c>
      <c r="GX8326" s="77">
        <v>0.17190005441034897</v>
      </c>
      <c r="GY8326" s="77">
        <v>5.5966209081309407E-2</v>
      </c>
      <c r="GZ8326" s="77">
        <v>0.17190005441034897</v>
      </c>
    </row>
    <row r="8327" spans="187:208" x14ac:dyDescent="0.25">
      <c r="GE8327" s="77" t="s">
        <v>427</v>
      </c>
      <c r="GF8327" s="77" t="s">
        <v>155</v>
      </c>
      <c r="GG8327" s="77" t="s">
        <v>496</v>
      </c>
      <c r="GH8327" s="77" t="s">
        <v>467</v>
      </c>
      <c r="GI8327" s="77">
        <v>2024</v>
      </c>
      <c r="GJ8327" s="77" t="s">
        <v>303</v>
      </c>
      <c r="GK8327" s="77">
        <v>1.6845772405344479</v>
      </c>
      <c r="GL8327" s="77">
        <v>3.1</v>
      </c>
      <c r="GM8327" s="77">
        <v>2024</v>
      </c>
      <c r="GN8327" s="77" t="s">
        <v>175</v>
      </c>
      <c r="GO8327" s="77">
        <v>5.3000000000000005E-2</v>
      </c>
      <c r="GP8327" s="77">
        <v>3</v>
      </c>
      <c r="GQ8327" s="77">
        <v>0</v>
      </c>
      <c r="GR8327" s="77" t="s">
        <v>423</v>
      </c>
      <c r="GS8327" s="77">
        <v>0</v>
      </c>
      <c r="GT8327" s="77">
        <v>0</v>
      </c>
      <c r="GU8327" s="77">
        <v>0</v>
      </c>
      <c r="GV8327" s="77">
        <v>0</v>
      </c>
      <c r="GW8327" s="77">
        <v>5.5966209081309407E-2</v>
      </c>
      <c r="GX8327" s="77">
        <v>9.4279402057366166E-2</v>
      </c>
      <c r="GY8327" s="77">
        <v>5.5966209081309407E-2</v>
      </c>
      <c r="GZ8327" s="77">
        <v>9.4279402057366166E-2</v>
      </c>
    </row>
    <row r="8328" spans="187:208" x14ac:dyDescent="0.25">
      <c r="GE8328" s="77" t="s">
        <v>422</v>
      </c>
      <c r="GF8328" s="77" t="s">
        <v>155</v>
      </c>
      <c r="GG8328" s="77" t="s">
        <v>496</v>
      </c>
      <c r="GH8328" s="77" t="s">
        <v>467</v>
      </c>
      <c r="GI8328" s="77">
        <v>2025</v>
      </c>
      <c r="GJ8328" s="77" t="s">
        <v>305</v>
      </c>
      <c r="GK8328" s="77">
        <v>0.71896016785821359</v>
      </c>
      <c r="GL8328" s="77">
        <v>3.1</v>
      </c>
      <c r="GM8328" s="77">
        <v>2025</v>
      </c>
      <c r="GN8328" s="77" t="s">
        <v>175</v>
      </c>
      <c r="GO8328" s="77">
        <v>0.13250000000000001</v>
      </c>
      <c r="GP8328" s="77">
        <v>3</v>
      </c>
      <c r="GQ8328" s="77">
        <v>0</v>
      </c>
      <c r="GR8328" s="77" t="s">
        <v>423</v>
      </c>
      <c r="GS8328" s="77">
        <v>0</v>
      </c>
      <c r="GT8328" s="77">
        <v>0</v>
      </c>
      <c r="GU8328" s="77">
        <v>0</v>
      </c>
      <c r="GV8328" s="77">
        <v>0</v>
      </c>
      <c r="GW8328" s="77">
        <v>0</v>
      </c>
      <c r="GX8328" s="77">
        <v>0</v>
      </c>
      <c r="GY8328" s="77">
        <v>0.1527377521613833</v>
      </c>
      <c r="GZ8328" s="77">
        <v>0.10981235993223436</v>
      </c>
    </row>
    <row r="8329" spans="187:208" x14ac:dyDescent="0.25">
      <c r="GE8329" s="77" t="s">
        <v>425</v>
      </c>
      <c r="GF8329" s="77" t="s">
        <v>155</v>
      </c>
      <c r="GG8329" s="77" t="s">
        <v>496</v>
      </c>
      <c r="GH8329" s="77" t="s">
        <v>467</v>
      </c>
      <c r="GI8329" s="77">
        <v>2025</v>
      </c>
      <c r="GJ8329" s="77" t="s">
        <v>301</v>
      </c>
      <c r="GK8329" s="77">
        <v>3.071497198615103</v>
      </c>
      <c r="GL8329" s="77">
        <v>3.1</v>
      </c>
      <c r="GM8329" s="77">
        <v>2025</v>
      </c>
      <c r="GN8329" s="77" t="s">
        <v>175</v>
      </c>
      <c r="GO8329" s="77">
        <v>5.3000000000000005E-2</v>
      </c>
      <c r="GP8329" s="77">
        <v>3</v>
      </c>
      <c r="GQ8329" s="77">
        <v>0</v>
      </c>
      <c r="GR8329" s="77" t="s">
        <v>423</v>
      </c>
      <c r="GS8329" s="77">
        <v>0</v>
      </c>
      <c r="GT8329" s="77">
        <v>0</v>
      </c>
      <c r="GU8329" s="77">
        <v>0</v>
      </c>
      <c r="GV8329" s="77">
        <v>0</v>
      </c>
      <c r="GW8329" s="77">
        <v>0</v>
      </c>
      <c r="GX8329" s="77">
        <v>0</v>
      </c>
      <c r="GY8329" s="77">
        <v>5.5966209081309407E-2</v>
      </c>
      <c r="GZ8329" s="77">
        <v>0.17190005441034897</v>
      </c>
    </row>
    <row r="8330" spans="187:208" x14ac:dyDescent="0.25">
      <c r="GE8330" s="77" t="s">
        <v>427</v>
      </c>
      <c r="GF8330" s="77" t="s">
        <v>155</v>
      </c>
      <c r="GG8330" s="77" t="s">
        <v>496</v>
      </c>
      <c r="GH8330" s="77" t="s">
        <v>467</v>
      </c>
      <c r="GI8330" s="77">
        <v>2025</v>
      </c>
      <c r="GJ8330" s="77" t="s">
        <v>303</v>
      </c>
      <c r="GK8330" s="77">
        <v>1.6845772405344479</v>
      </c>
      <c r="GL8330" s="77">
        <v>3.1</v>
      </c>
      <c r="GM8330" s="77">
        <v>2025</v>
      </c>
      <c r="GN8330" s="77" t="s">
        <v>175</v>
      </c>
      <c r="GO8330" s="77">
        <v>5.3000000000000005E-2</v>
      </c>
      <c r="GP8330" s="77">
        <v>3</v>
      </c>
      <c r="GQ8330" s="77">
        <v>0</v>
      </c>
      <c r="GR8330" s="77" t="s">
        <v>423</v>
      </c>
      <c r="GS8330" s="77">
        <v>0</v>
      </c>
      <c r="GT8330" s="77">
        <v>0</v>
      </c>
      <c r="GU8330" s="77">
        <v>0</v>
      </c>
      <c r="GV8330" s="77">
        <v>0</v>
      </c>
      <c r="GW8330" s="77">
        <v>0</v>
      </c>
      <c r="GX8330" s="77">
        <v>0</v>
      </c>
      <c r="GY8330" s="77">
        <v>5.5966209081309407E-2</v>
      </c>
      <c r="GZ8330" s="77">
        <v>9.4279402057366166E-2</v>
      </c>
    </row>
    <row r="8331" spans="187:208" x14ac:dyDescent="0.25">
      <c r="GE8331" s="77" t="s">
        <v>422</v>
      </c>
      <c r="GF8331" s="77" t="s">
        <v>155</v>
      </c>
      <c r="GG8331" s="77" t="s">
        <v>496</v>
      </c>
      <c r="GH8331" s="77" t="s">
        <v>474</v>
      </c>
      <c r="GI8331" s="77">
        <v>2021</v>
      </c>
      <c r="GJ8331" s="77" t="s">
        <v>305</v>
      </c>
      <c r="GK8331" s="77">
        <v>3.6425060683954513E-2</v>
      </c>
      <c r="GL8331" s="77">
        <v>3.1</v>
      </c>
      <c r="GM8331" s="77">
        <v>2021</v>
      </c>
      <c r="GN8331" s="77" t="s">
        <v>175</v>
      </c>
      <c r="GO8331" s="77">
        <v>0.13250000000000001</v>
      </c>
      <c r="GP8331" s="77">
        <v>3</v>
      </c>
      <c r="GQ8331" s="77">
        <v>0</v>
      </c>
      <c r="GR8331" s="77" t="s">
        <v>423</v>
      </c>
      <c r="GS8331" s="77">
        <v>0.1527377521613833</v>
      </c>
      <c r="GT8331" s="77">
        <v>5.563481891209191E-3</v>
      </c>
      <c r="GU8331" s="77">
        <v>0.1527377521613833</v>
      </c>
      <c r="GV8331" s="77">
        <v>5.563481891209191E-3</v>
      </c>
      <c r="GW8331" s="77">
        <v>0</v>
      </c>
      <c r="GX8331" s="77">
        <v>0</v>
      </c>
      <c r="GY8331" s="77">
        <v>0</v>
      </c>
      <c r="GZ8331" s="77">
        <v>0</v>
      </c>
    </row>
    <row r="8332" spans="187:208" x14ac:dyDescent="0.25">
      <c r="GE8332" s="77" t="s">
        <v>425</v>
      </c>
      <c r="GF8332" s="77" t="s">
        <v>155</v>
      </c>
      <c r="GG8332" s="77" t="s">
        <v>496</v>
      </c>
      <c r="GH8332" s="77" t="s">
        <v>474</v>
      </c>
      <c r="GI8332" s="77">
        <v>2021</v>
      </c>
      <c r="GJ8332" s="77" t="s">
        <v>301</v>
      </c>
      <c r="GK8332" s="77">
        <v>1.5808724525432679E-3</v>
      </c>
      <c r="GL8332" s="77">
        <v>3.1</v>
      </c>
      <c r="GM8332" s="77">
        <v>2021</v>
      </c>
      <c r="GN8332" s="77" t="s">
        <v>175</v>
      </c>
      <c r="GO8332" s="77">
        <v>5.3000000000000005E-2</v>
      </c>
      <c r="GP8332" s="77">
        <v>3</v>
      </c>
      <c r="GQ8332" s="77">
        <v>0</v>
      </c>
      <c r="GR8332" s="77" t="s">
        <v>423</v>
      </c>
      <c r="GS8332" s="77">
        <v>5.5966209081309407E-2</v>
      </c>
      <c r="GT8332" s="77">
        <v>8.8475438209918909E-5</v>
      </c>
      <c r="GU8332" s="77">
        <v>5.5966209081309407E-2</v>
      </c>
      <c r="GV8332" s="77">
        <v>8.8475438209918909E-5</v>
      </c>
      <c r="GW8332" s="77">
        <v>0</v>
      </c>
      <c r="GX8332" s="77">
        <v>0</v>
      </c>
      <c r="GY8332" s="77">
        <v>0</v>
      </c>
      <c r="GZ8332" s="77">
        <v>0</v>
      </c>
    </row>
    <row r="8333" spans="187:208" x14ac:dyDescent="0.25">
      <c r="GE8333" s="77" t="s">
        <v>427</v>
      </c>
      <c r="GF8333" s="77" t="s">
        <v>155</v>
      </c>
      <c r="GG8333" s="77" t="s">
        <v>496</v>
      </c>
      <c r="GH8333" s="77" t="s">
        <v>474</v>
      </c>
      <c r="GI8333" s="77">
        <v>2021</v>
      </c>
      <c r="GJ8333" s="77" t="s">
        <v>303</v>
      </c>
      <c r="GK8333" s="77">
        <v>3.989464219845075E-2</v>
      </c>
      <c r="GL8333" s="77">
        <v>3.1</v>
      </c>
      <c r="GM8333" s="77">
        <v>2021</v>
      </c>
      <c r="GN8333" s="77" t="s">
        <v>175</v>
      </c>
      <c r="GO8333" s="77">
        <v>5.3000000000000005E-2</v>
      </c>
      <c r="GP8333" s="77">
        <v>3</v>
      </c>
      <c r="GQ8333" s="77">
        <v>0</v>
      </c>
      <c r="GR8333" s="77" t="s">
        <v>423</v>
      </c>
      <c r="GS8333" s="77">
        <v>5.5966209081309407E-2</v>
      </c>
      <c r="GT8333" s="77">
        <v>2.232751886502524E-3</v>
      </c>
      <c r="GU8333" s="77">
        <v>5.5966209081309407E-2</v>
      </c>
      <c r="GV8333" s="77">
        <v>2.232751886502524E-3</v>
      </c>
      <c r="GW8333" s="77">
        <v>0</v>
      </c>
      <c r="GX8333" s="77">
        <v>0</v>
      </c>
      <c r="GY8333" s="77">
        <v>0</v>
      </c>
      <c r="GZ8333" s="77">
        <v>0</v>
      </c>
    </row>
    <row r="8334" spans="187:208" x14ac:dyDescent="0.25">
      <c r="GE8334" s="77" t="s">
        <v>422</v>
      </c>
      <c r="GF8334" s="77" t="s">
        <v>155</v>
      </c>
      <c r="GG8334" s="77" t="s">
        <v>496</v>
      </c>
      <c r="GH8334" s="77" t="s">
        <v>474</v>
      </c>
      <c r="GI8334" s="77">
        <v>2022</v>
      </c>
      <c r="GJ8334" s="77" t="s">
        <v>305</v>
      </c>
      <c r="GK8334" s="77">
        <v>3.6425060683954513E-2</v>
      </c>
      <c r="GL8334" s="77">
        <v>3.1</v>
      </c>
      <c r="GM8334" s="77">
        <v>2022</v>
      </c>
      <c r="GN8334" s="77" t="s">
        <v>175</v>
      </c>
      <c r="GO8334" s="77">
        <v>0.13250000000000001</v>
      </c>
      <c r="GP8334" s="77">
        <v>3</v>
      </c>
      <c r="GQ8334" s="77">
        <v>0</v>
      </c>
      <c r="GR8334" s="77" t="s">
        <v>423</v>
      </c>
      <c r="GS8334" s="77">
        <v>0.1527377521613833</v>
      </c>
      <c r="GT8334" s="77">
        <v>5.563481891209191E-3</v>
      </c>
      <c r="GU8334" s="77">
        <v>0.1527377521613833</v>
      </c>
      <c r="GV8334" s="77">
        <v>5.563481891209191E-3</v>
      </c>
      <c r="GW8334" s="77">
        <v>0.1527377521613833</v>
      </c>
      <c r="GX8334" s="77">
        <v>5.563481891209191E-3</v>
      </c>
      <c r="GY8334" s="77">
        <v>0</v>
      </c>
      <c r="GZ8334" s="77">
        <v>0</v>
      </c>
    </row>
    <row r="8335" spans="187:208" x14ac:dyDescent="0.25">
      <c r="GE8335" s="77" t="s">
        <v>425</v>
      </c>
      <c r="GF8335" s="77" t="s">
        <v>155</v>
      </c>
      <c r="GG8335" s="77" t="s">
        <v>496</v>
      </c>
      <c r="GH8335" s="77" t="s">
        <v>474</v>
      </c>
      <c r="GI8335" s="77">
        <v>2022</v>
      </c>
      <c r="GJ8335" s="77" t="s">
        <v>301</v>
      </c>
      <c r="GK8335" s="77">
        <v>1.5808724525432679E-3</v>
      </c>
      <c r="GL8335" s="77">
        <v>3.1</v>
      </c>
      <c r="GM8335" s="77">
        <v>2022</v>
      </c>
      <c r="GN8335" s="77" t="s">
        <v>175</v>
      </c>
      <c r="GO8335" s="77">
        <v>5.3000000000000005E-2</v>
      </c>
      <c r="GP8335" s="77">
        <v>3</v>
      </c>
      <c r="GQ8335" s="77">
        <v>0</v>
      </c>
      <c r="GR8335" s="77" t="s">
        <v>423</v>
      </c>
      <c r="GS8335" s="77">
        <v>5.5966209081309407E-2</v>
      </c>
      <c r="GT8335" s="77">
        <v>8.8475438209918909E-5</v>
      </c>
      <c r="GU8335" s="77">
        <v>5.5966209081309407E-2</v>
      </c>
      <c r="GV8335" s="77">
        <v>8.8475438209918909E-5</v>
      </c>
      <c r="GW8335" s="77">
        <v>5.5966209081309407E-2</v>
      </c>
      <c r="GX8335" s="77">
        <v>8.8475438209918909E-5</v>
      </c>
      <c r="GY8335" s="77">
        <v>0</v>
      </c>
      <c r="GZ8335" s="77">
        <v>0</v>
      </c>
    </row>
    <row r="8336" spans="187:208" x14ac:dyDescent="0.25">
      <c r="GE8336" s="77" t="s">
        <v>427</v>
      </c>
      <c r="GF8336" s="77" t="s">
        <v>155</v>
      </c>
      <c r="GG8336" s="77" t="s">
        <v>496</v>
      </c>
      <c r="GH8336" s="77" t="s">
        <v>474</v>
      </c>
      <c r="GI8336" s="77">
        <v>2022</v>
      </c>
      <c r="GJ8336" s="77" t="s">
        <v>303</v>
      </c>
      <c r="GK8336" s="77">
        <v>3.989464219845075E-2</v>
      </c>
      <c r="GL8336" s="77">
        <v>3.1</v>
      </c>
      <c r="GM8336" s="77">
        <v>2022</v>
      </c>
      <c r="GN8336" s="77" t="s">
        <v>175</v>
      </c>
      <c r="GO8336" s="77">
        <v>5.3000000000000005E-2</v>
      </c>
      <c r="GP8336" s="77">
        <v>3</v>
      </c>
      <c r="GQ8336" s="77">
        <v>0</v>
      </c>
      <c r="GR8336" s="77" t="s">
        <v>423</v>
      </c>
      <c r="GS8336" s="77">
        <v>5.5966209081309407E-2</v>
      </c>
      <c r="GT8336" s="77">
        <v>2.232751886502524E-3</v>
      </c>
      <c r="GU8336" s="77">
        <v>5.5966209081309407E-2</v>
      </c>
      <c r="GV8336" s="77">
        <v>2.232751886502524E-3</v>
      </c>
      <c r="GW8336" s="77">
        <v>5.5966209081309407E-2</v>
      </c>
      <c r="GX8336" s="77">
        <v>2.232751886502524E-3</v>
      </c>
      <c r="GY8336" s="77">
        <v>0</v>
      </c>
      <c r="GZ8336" s="77">
        <v>0</v>
      </c>
    </row>
    <row r="8337" spans="187:208" x14ac:dyDescent="0.25">
      <c r="GE8337" s="77" t="s">
        <v>422</v>
      </c>
      <c r="GF8337" s="77" t="s">
        <v>155</v>
      </c>
      <c r="GG8337" s="77" t="s">
        <v>496</v>
      </c>
      <c r="GH8337" s="77" t="s">
        <v>474</v>
      </c>
      <c r="GI8337" s="77">
        <v>2023</v>
      </c>
      <c r="GJ8337" s="77" t="s">
        <v>305</v>
      </c>
      <c r="GK8337" s="77">
        <v>3.7590224611390763E-2</v>
      </c>
      <c r="GL8337" s="77">
        <v>3.1</v>
      </c>
      <c r="GM8337" s="77">
        <v>2023</v>
      </c>
      <c r="GN8337" s="77" t="s">
        <v>175</v>
      </c>
      <c r="GO8337" s="77">
        <v>0.13250000000000001</v>
      </c>
      <c r="GP8337" s="77">
        <v>3</v>
      </c>
      <c r="GQ8337" s="77">
        <v>0</v>
      </c>
      <c r="GR8337" s="77" t="s">
        <v>423</v>
      </c>
      <c r="GS8337" s="77">
        <v>0</v>
      </c>
      <c r="GT8337" s="77">
        <v>0</v>
      </c>
      <c r="GU8337" s="77">
        <v>0.1527377521613833</v>
      </c>
      <c r="GV8337" s="77">
        <v>5.7414464103853332E-3</v>
      </c>
      <c r="GW8337" s="77">
        <v>0.1527377521613833</v>
      </c>
      <c r="GX8337" s="77">
        <v>5.7414464103853332E-3</v>
      </c>
      <c r="GY8337" s="77">
        <v>0.1527377521613833</v>
      </c>
      <c r="GZ8337" s="77">
        <v>5.7414464103853332E-3</v>
      </c>
    </row>
    <row r="8338" spans="187:208" x14ac:dyDescent="0.25">
      <c r="GE8338" s="77" t="s">
        <v>425</v>
      </c>
      <c r="GF8338" s="77" t="s">
        <v>155</v>
      </c>
      <c r="GG8338" s="77" t="s">
        <v>496</v>
      </c>
      <c r="GH8338" s="77" t="s">
        <v>474</v>
      </c>
      <c r="GI8338" s="77">
        <v>2023</v>
      </c>
      <c r="GJ8338" s="77" t="s">
        <v>301</v>
      </c>
      <c r="GK8338" s="77">
        <v>1.6314334115687429E-3</v>
      </c>
      <c r="GL8338" s="77">
        <v>3.1</v>
      </c>
      <c r="GM8338" s="77">
        <v>2023</v>
      </c>
      <c r="GN8338" s="77" t="s">
        <v>175</v>
      </c>
      <c r="GO8338" s="77">
        <v>5.3000000000000005E-2</v>
      </c>
      <c r="GP8338" s="77">
        <v>3</v>
      </c>
      <c r="GQ8338" s="77">
        <v>0</v>
      </c>
      <c r="GR8338" s="77" t="s">
        <v>423</v>
      </c>
      <c r="GS8338" s="77">
        <v>0</v>
      </c>
      <c r="GT8338" s="77">
        <v>0</v>
      </c>
      <c r="GU8338" s="77">
        <v>5.5966209081309407E-2</v>
      </c>
      <c r="GV8338" s="77">
        <v>9.1305143414090168E-5</v>
      </c>
      <c r="GW8338" s="77">
        <v>5.5966209081309407E-2</v>
      </c>
      <c r="GX8338" s="77">
        <v>9.1305143414090168E-5</v>
      </c>
      <c r="GY8338" s="77">
        <v>5.5966209081309407E-2</v>
      </c>
      <c r="GZ8338" s="77">
        <v>9.1305143414090168E-5</v>
      </c>
    </row>
    <row r="8339" spans="187:208" x14ac:dyDescent="0.25">
      <c r="GE8339" s="77" t="s">
        <v>427</v>
      </c>
      <c r="GF8339" s="77" t="s">
        <v>155</v>
      </c>
      <c r="GG8339" s="77" t="s">
        <v>496</v>
      </c>
      <c r="GH8339" s="77" t="s">
        <v>474</v>
      </c>
      <c r="GI8339" s="77">
        <v>2023</v>
      </c>
      <c r="GJ8339" s="77" t="s">
        <v>303</v>
      </c>
      <c r="GK8339" s="77">
        <v>4.1186611014017743E-2</v>
      </c>
      <c r="GL8339" s="77">
        <v>3.1</v>
      </c>
      <c r="GM8339" s="77">
        <v>2023</v>
      </c>
      <c r="GN8339" s="77" t="s">
        <v>175</v>
      </c>
      <c r="GO8339" s="77">
        <v>5.3000000000000005E-2</v>
      </c>
      <c r="GP8339" s="77">
        <v>3</v>
      </c>
      <c r="GQ8339" s="77">
        <v>0</v>
      </c>
      <c r="GR8339" s="77" t="s">
        <v>423</v>
      </c>
      <c r="GS8339" s="77">
        <v>0</v>
      </c>
      <c r="GT8339" s="77">
        <v>0</v>
      </c>
      <c r="GU8339" s="77">
        <v>5.5966209081309407E-2</v>
      </c>
      <c r="GV8339" s="77">
        <v>2.3050584833610777E-3</v>
      </c>
      <c r="GW8339" s="77">
        <v>5.5966209081309407E-2</v>
      </c>
      <c r="GX8339" s="77">
        <v>2.3050584833610777E-3</v>
      </c>
      <c r="GY8339" s="77">
        <v>5.5966209081309407E-2</v>
      </c>
      <c r="GZ8339" s="77">
        <v>2.3050584833610777E-3</v>
      </c>
    </row>
    <row r="8340" spans="187:208" x14ac:dyDescent="0.25">
      <c r="GE8340" s="77" t="s">
        <v>422</v>
      </c>
      <c r="GF8340" s="77" t="s">
        <v>155</v>
      </c>
      <c r="GG8340" s="77" t="s">
        <v>496</v>
      </c>
      <c r="GH8340" s="77" t="s">
        <v>474</v>
      </c>
      <c r="GI8340" s="77">
        <v>2024</v>
      </c>
      <c r="GJ8340" s="77" t="s">
        <v>305</v>
      </c>
      <c r="GK8340" s="77">
        <v>3.7590224611390763E-2</v>
      </c>
      <c r="GL8340" s="77">
        <v>3.1</v>
      </c>
      <c r="GM8340" s="77">
        <v>2024</v>
      </c>
      <c r="GN8340" s="77" t="s">
        <v>175</v>
      </c>
      <c r="GO8340" s="77">
        <v>0.13250000000000001</v>
      </c>
      <c r="GP8340" s="77">
        <v>3</v>
      </c>
      <c r="GQ8340" s="77">
        <v>0</v>
      </c>
      <c r="GR8340" s="77" t="s">
        <v>423</v>
      </c>
      <c r="GS8340" s="77">
        <v>0</v>
      </c>
      <c r="GT8340" s="77">
        <v>0</v>
      </c>
      <c r="GU8340" s="77">
        <v>0</v>
      </c>
      <c r="GV8340" s="77">
        <v>0</v>
      </c>
      <c r="GW8340" s="77">
        <v>0.1527377521613833</v>
      </c>
      <c r="GX8340" s="77">
        <v>5.7414464103853332E-3</v>
      </c>
      <c r="GY8340" s="77">
        <v>0.1527377521613833</v>
      </c>
      <c r="GZ8340" s="77">
        <v>5.7414464103853332E-3</v>
      </c>
    </row>
    <row r="8341" spans="187:208" x14ac:dyDescent="0.25">
      <c r="GE8341" s="77" t="s">
        <v>425</v>
      </c>
      <c r="GF8341" s="77" t="s">
        <v>155</v>
      </c>
      <c r="GG8341" s="77" t="s">
        <v>496</v>
      </c>
      <c r="GH8341" s="77" t="s">
        <v>474</v>
      </c>
      <c r="GI8341" s="77">
        <v>2024</v>
      </c>
      <c r="GJ8341" s="77" t="s">
        <v>301</v>
      </c>
      <c r="GK8341" s="77">
        <v>1.6314334115687429E-3</v>
      </c>
      <c r="GL8341" s="77">
        <v>3.1</v>
      </c>
      <c r="GM8341" s="77">
        <v>2024</v>
      </c>
      <c r="GN8341" s="77" t="s">
        <v>175</v>
      </c>
      <c r="GO8341" s="77">
        <v>5.3000000000000005E-2</v>
      </c>
      <c r="GP8341" s="77">
        <v>3</v>
      </c>
      <c r="GQ8341" s="77">
        <v>0</v>
      </c>
      <c r="GR8341" s="77" t="s">
        <v>423</v>
      </c>
      <c r="GS8341" s="77">
        <v>0</v>
      </c>
      <c r="GT8341" s="77">
        <v>0</v>
      </c>
      <c r="GU8341" s="77">
        <v>0</v>
      </c>
      <c r="GV8341" s="77">
        <v>0</v>
      </c>
      <c r="GW8341" s="77">
        <v>5.5966209081309407E-2</v>
      </c>
      <c r="GX8341" s="77">
        <v>9.1305143414090168E-5</v>
      </c>
      <c r="GY8341" s="77">
        <v>5.5966209081309407E-2</v>
      </c>
      <c r="GZ8341" s="77">
        <v>9.1305143414090168E-5</v>
      </c>
    </row>
    <row r="8342" spans="187:208" x14ac:dyDescent="0.25">
      <c r="GE8342" s="77" t="s">
        <v>427</v>
      </c>
      <c r="GF8342" s="77" t="s">
        <v>155</v>
      </c>
      <c r="GG8342" s="77" t="s">
        <v>496</v>
      </c>
      <c r="GH8342" s="77" t="s">
        <v>474</v>
      </c>
      <c r="GI8342" s="77">
        <v>2024</v>
      </c>
      <c r="GJ8342" s="77" t="s">
        <v>303</v>
      </c>
      <c r="GK8342" s="77">
        <v>4.1186611014017743E-2</v>
      </c>
      <c r="GL8342" s="77">
        <v>3.1</v>
      </c>
      <c r="GM8342" s="77">
        <v>2024</v>
      </c>
      <c r="GN8342" s="77" t="s">
        <v>175</v>
      </c>
      <c r="GO8342" s="77">
        <v>5.3000000000000005E-2</v>
      </c>
      <c r="GP8342" s="77">
        <v>3</v>
      </c>
      <c r="GQ8342" s="77">
        <v>0</v>
      </c>
      <c r="GR8342" s="77" t="s">
        <v>423</v>
      </c>
      <c r="GS8342" s="77">
        <v>0</v>
      </c>
      <c r="GT8342" s="77">
        <v>0</v>
      </c>
      <c r="GU8342" s="77">
        <v>0</v>
      </c>
      <c r="GV8342" s="77">
        <v>0</v>
      </c>
      <c r="GW8342" s="77">
        <v>5.5966209081309407E-2</v>
      </c>
      <c r="GX8342" s="77">
        <v>2.3050584833610777E-3</v>
      </c>
      <c r="GY8342" s="77">
        <v>5.5966209081309407E-2</v>
      </c>
      <c r="GZ8342" s="77">
        <v>2.3050584833610777E-3</v>
      </c>
    </row>
    <row r="8343" spans="187:208" x14ac:dyDescent="0.25">
      <c r="GE8343" s="77" t="s">
        <v>422</v>
      </c>
      <c r="GF8343" s="77" t="s">
        <v>155</v>
      </c>
      <c r="GG8343" s="77" t="s">
        <v>496</v>
      </c>
      <c r="GH8343" s="77" t="s">
        <v>474</v>
      </c>
      <c r="GI8343" s="77">
        <v>2025</v>
      </c>
      <c r="GJ8343" s="77" t="s">
        <v>305</v>
      </c>
      <c r="GK8343" s="77">
        <v>3.7590224611390763E-2</v>
      </c>
      <c r="GL8343" s="77">
        <v>3.1</v>
      </c>
      <c r="GM8343" s="77">
        <v>2025</v>
      </c>
      <c r="GN8343" s="77" t="s">
        <v>175</v>
      </c>
      <c r="GO8343" s="77">
        <v>0.13250000000000001</v>
      </c>
      <c r="GP8343" s="77">
        <v>3</v>
      </c>
      <c r="GQ8343" s="77">
        <v>0</v>
      </c>
      <c r="GR8343" s="77" t="s">
        <v>423</v>
      </c>
      <c r="GS8343" s="77">
        <v>0</v>
      </c>
      <c r="GT8343" s="77">
        <v>0</v>
      </c>
      <c r="GU8343" s="77">
        <v>0</v>
      </c>
      <c r="GV8343" s="77">
        <v>0</v>
      </c>
      <c r="GW8343" s="77">
        <v>0</v>
      </c>
      <c r="GX8343" s="77">
        <v>0</v>
      </c>
      <c r="GY8343" s="77">
        <v>0.1527377521613833</v>
      </c>
      <c r="GZ8343" s="77">
        <v>5.7414464103853332E-3</v>
      </c>
    </row>
    <row r="8344" spans="187:208" x14ac:dyDescent="0.25">
      <c r="GE8344" s="77" t="s">
        <v>425</v>
      </c>
      <c r="GF8344" s="77" t="s">
        <v>155</v>
      </c>
      <c r="GG8344" s="77" t="s">
        <v>496</v>
      </c>
      <c r="GH8344" s="77" t="s">
        <v>474</v>
      </c>
      <c r="GI8344" s="77">
        <v>2025</v>
      </c>
      <c r="GJ8344" s="77" t="s">
        <v>301</v>
      </c>
      <c r="GK8344" s="77">
        <v>1.6314334115687429E-3</v>
      </c>
      <c r="GL8344" s="77">
        <v>3.1</v>
      </c>
      <c r="GM8344" s="77">
        <v>2025</v>
      </c>
      <c r="GN8344" s="77" t="s">
        <v>175</v>
      </c>
      <c r="GO8344" s="77">
        <v>5.3000000000000005E-2</v>
      </c>
      <c r="GP8344" s="77">
        <v>3</v>
      </c>
      <c r="GQ8344" s="77">
        <v>0</v>
      </c>
      <c r="GR8344" s="77" t="s">
        <v>423</v>
      </c>
      <c r="GS8344" s="77">
        <v>0</v>
      </c>
      <c r="GT8344" s="77">
        <v>0</v>
      </c>
      <c r="GU8344" s="77">
        <v>0</v>
      </c>
      <c r="GV8344" s="77">
        <v>0</v>
      </c>
      <c r="GW8344" s="77">
        <v>0</v>
      </c>
      <c r="GX8344" s="77">
        <v>0</v>
      </c>
      <c r="GY8344" s="77">
        <v>5.5966209081309407E-2</v>
      </c>
      <c r="GZ8344" s="77">
        <v>9.1305143414090168E-5</v>
      </c>
    </row>
    <row r="8345" spans="187:208" x14ac:dyDescent="0.25">
      <c r="GE8345" s="77" t="s">
        <v>427</v>
      </c>
      <c r="GF8345" s="77" t="s">
        <v>155</v>
      </c>
      <c r="GG8345" s="77" t="s">
        <v>496</v>
      </c>
      <c r="GH8345" s="77" t="s">
        <v>474</v>
      </c>
      <c r="GI8345" s="77">
        <v>2025</v>
      </c>
      <c r="GJ8345" s="77" t="s">
        <v>303</v>
      </c>
      <c r="GK8345" s="77">
        <v>4.1186611014017743E-2</v>
      </c>
      <c r="GL8345" s="77">
        <v>3.1</v>
      </c>
      <c r="GM8345" s="77">
        <v>2025</v>
      </c>
      <c r="GN8345" s="77" t="s">
        <v>175</v>
      </c>
      <c r="GO8345" s="77">
        <v>5.3000000000000005E-2</v>
      </c>
      <c r="GP8345" s="77">
        <v>3</v>
      </c>
      <c r="GQ8345" s="77">
        <v>0</v>
      </c>
      <c r="GR8345" s="77" t="s">
        <v>423</v>
      </c>
      <c r="GS8345" s="77">
        <v>0</v>
      </c>
      <c r="GT8345" s="77">
        <v>0</v>
      </c>
      <c r="GU8345" s="77">
        <v>0</v>
      </c>
      <c r="GV8345" s="77">
        <v>0</v>
      </c>
      <c r="GW8345" s="77">
        <v>0</v>
      </c>
      <c r="GX8345" s="77">
        <v>0</v>
      </c>
      <c r="GY8345" s="77">
        <v>5.5966209081309407E-2</v>
      </c>
      <c r="GZ8345" s="77">
        <v>2.3050584833610777E-3</v>
      </c>
    </row>
    <row r="8346" spans="187:208" x14ac:dyDescent="0.25">
      <c r="GE8346" s="77" t="s">
        <v>422</v>
      </c>
      <c r="GF8346" s="77" t="s">
        <v>155</v>
      </c>
      <c r="GG8346" s="77" t="s">
        <v>497</v>
      </c>
      <c r="GH8346" s="77" t="s">
        <v>300</v>
      </c>
      <c r="GI8346" s="77">
        <v>2021</v>
      </c>
      <c r="GJ8346" s="77" t="s">
        <v>305</v>
      </c>
      <c r="GK8346" s="77">
        <v>222.22942162782479</v>
      </c>
      <c r="GL8346" s="77">
        <v>1.8</v>
      </c>
      <c r="GM8346" s="77">
        <v>2021</v>
      </c>
      <c r="GN8346" s="77" t="s">
        <v>175</v>
      </c>
      <c r="GO8346" s="77">
        <v>0.13250000000000001</v>
      </c>
      <c r="GP8346" s="77">
        <v>3</v>
      </c>
      <c r="GQ8346" s="77">
        <v>0</v>
      </c>
      <c r="GR8346" s="77" t="s">
        <v>423</v>
      </c>
      <c r="GS8346" s="77">
        <v>0.1527377521613833</v>
      </c>
      <c r="GT8346" s="77">
        <v>33.942822323558254</v>
      </c>
      <c r="GU8346" s="77">
        <v>0.1527377521613833</v>
      </c>
      <c r="GV8346" s="77">
        <v>33.942822323558254</v>
      </c>
      <c r="GW8346" s="77">
        <v>0</v>
      </c>
      <c r="GX8346" s="77">
        <v>0</v>
      </c>
      <c r="GY8346" s="77">
        <v>0</v>
      </c>
      <c r="GZ8346" s="77">
        <v>0</v>
      </c>
    </row>
    <row r="8347" spans="187:208" x14ac:dyDescent="0.25">
      <c r="GE8347" s="77" t="s">
        <v>425</v>
      </c>
      <c r="GF8347" s="77" t="s">
        <v>155</v>
      </c>
      <c r="GG8347" s="77" t="s">
        <v>497</v>
      </c>
      <c r="GH8347" s="77" t="s">
        <v>300</v>
      </c>
      <c r="GI8347" s="77">
        <v>2021</v>
      </c>
      <c r="GJ8347" s="77" t="s">
        <v>301</v>
      </c>
      <c r="GK8347" s="77">
        <v>8585.7228092479236</v>
      </c>
      <c r="GL8347" s="77">
        <v>1.8</v>
      </c>
      <c r="GM8347" s="77">
        <v>2021</v>
      </c>
      <c r="GN8347" s="77" t="s">
        <v>175</v>
      </c>
      <c r="GO8347" s="77">
        <v>5.3000000000000005E-2</v>
      </c>
      <c r="GP8347" s="77">
        <v>3</v>
      </c>
      <c r="GQ8347" s="77">
        <v>0</v>
      </c>
      <c r="GR8347" s="77" t="s">
        <v>423</v>
      </c>
      <c r="GS8347" s="77">
        <v>5.5966209081309407E-2</v>
      </c>
      <c r="GT8347" s="77">
        <v>480.51035785653647</v>
      </c>
      <c r="GU8347" s="77">
        <v>5.5966209081309407E-2</v>
      </c>
      <c r="GV8347" s="77">
        <v>480.51035785653647</v>
      </c>
      <c r="GW8347" s="77">
        <v>0</v>
      </c>
      <c r="GX8347" s="77">
        <v>0</v>
      </c>
      <c r="GY8347" s="77">
        <v>0</v>
      </c>
      <c r="GZ8347" s="77">
        <v>0</v>
      </c>
    </row>
    <row r="8348" spans="187:208" x14ac:dyDescent="0.25">
      <c r="GE8348" s="77" t="s">
        <v>427</v>
      </c>
      <c r="GF8348" s="77" t="s">
        <v>155</v>
      </c>
      <c r="GG8348" s="77" t="s">
        <v>497</v>
      </c>
      <c r="GH8348" s="77" t="s">
        <v>300</v>
      </c>
      <c r="GI8348" s="77">
        <v>2021</v>
      </c>
      <c r="GJ8348" s="77" t="s">
        <v>303</v>
      </c>
      <c r="GK8348" s="77">
        <v>5338.1784104567178</v>
      </c>
      <c r="GL8348" s="77">
        <v>1.8</v>
      </c>
      <c r="GM8348" s="77">
        <v>2021</v>
      </c>
      <c r="GN8348" s="77" t="s">
        <v>175</v>
      </c>
      <c r="GO8348" s="77">
        <v>5.3000000000000005E-2</v>
      </c>
      <c r="GP8348" s="77">
        <v>3</v>
      </c>
      <c r="GQ8348" s="77">
        <v>0</v>
      </c>
      <c r="GR8348" s="77" t="s">
        <v>423</v>
      </c>
      <c r="GS8348" s="77">
        <v>5.5966209081309407E-2</v>
      </c>
      <c r="GT8348" s="77">
        <v>298.75760903295259</v>
      </c>
      <c r="GU8348" s="77">
        <v>5.5966209081309407E-2</v>
      </c>
      <c r="GV8348" s="77">
        <v>298.75760903295259</v>
      </c>
      <c r="GW8348" s="77">
        <v>0</v>
      </c>
      <c r="GX8348" s="77">
        <v>0</v>
      </c>
      <c r="GY8348" s="77">
        <v>0</v>
      </c>
      <c r="GZ8348" s="77">
        <v>0</v>
      </c>
    </row>
    <row r="8349" spans="187:208" x14ac:dyDescent="0.25">
      <c r="GE8349" s="77" t="s">
        <v>422</v>
      </c>
      <c r="GF8349" s="77" t="s">
        <v>155</v>
      </c>
      <c r="GG8349" s="77" t="s">
        <v>497</v>
      </c>
      <c r="GH8349" s="77" t="s">
        <v>300</v>
      </c>
      <c r="GI8349" s="77">
        <v>2022</v>
      </c>
      <c r="GJ8349" s="77" t="s">
        <v>305</v>
      </c>
      <c r="GK8349" s="77">
        <v>222.22942162782479</v>
      </c>
      <c r="GL8349" s="77">
        <v>1.8</v>
      </c>
      <c r="GM8349" s="77">
        <v>2022</v>
      </c>
      <c r="GN8349" s="77" t="s">
        <v>175</v>
      </c>
      <c r="GO8349" s="77">
        <v>0.13250000000000001</v>
      </c>
      <c r="GP8349" s="77">
        <v>3</v>
      </c>
      <c r="GQ8349" s="77">
        <v>0</v>
      </c>
      <c r="GR8349" s="77" t="s">
        <v>423</v>
      </c>
      <c r="GS8349" s="77">
        <v>0.1527377521613833</v>
      </c>
      <c r="GT8349" s="77">
        <v>33.942822323558254</v>
      </c>
      <c r="GU8349" s="77">
        <v>0.1527377521613833</v>
      </c>
      <c r="GV8349" s="77">
        <v>33.942822323558254</v>
      </c>
      <c r="GW8349" s="77">
        <v>0.1527377521613833</v>
      </c>
      <c r="GX8349" s="77">
        <v>33.942822323558254</v>
      </c>
      <c r="GY8349" s="77">
        <v>0</v>
      </c>
      <c r="GZ8349" s="77">
        <v>0</v>
      </c>
    </row>
    <row r="8350" spans="187:208" x14ac:dyDescent="0.25">
      <c r="GE8350" s="77" t="s">
        <v>425</v>
      </c>
      <c r="GF8350" s="77" t="s">
        <v>155</v>
      </c>
      <c r="GG8350" s="77" t="s">
        <v>497</v>
      </c>
      <c r="GH8350" s="77" t="s">
        <v>300</v>
      </c>
      <c r="GI8350" s="77">
        <v>2022</v>
      </c>
      <c r="GJ8350" s="77" t="s">
        <v>301</v>
      </c>
      <c r="GK8350" s="77">
        <v>8585.7228092479236</v>
      </c>
      <c r="GL8350" s="77">
        <v>1.8</v>
      </c>
      <c r="GM8350" s="77">
        <v>2022</v>
      </c>
      <c r="GN8350" s="77" t="s">
        <v>175</v>
      </c>
      <c r="GO8350" s="77">
        <v>5.3000000000000005E-2</v>
      </c>
      <c r="GP8350" s="77">
        <v>3</v>
      </c>
      <c r="GQ8350" s="77">
        <v>0</v>
      </c>
      <c r="GR8350" s="77" t="s">
        <v>423</v>
      </c>
      <c r="GS8350" s="77">
        <v>5.5966209081309407E-2</v>
      </c>
      <c r="GT8350" s="77">
        <v>480.51035785653647</v>
      </c>
      <c r="GU8350" s="77">
        <v>5.5966209081309407E-2</v>
      </c>
      <c r="GV8350" s="77">
        <v>480.51035785653647</v>
      </c>
      <c r="GW8350" s="77">
        <v>5.5966209081309407E-2</v>
      </c>
      <c r="GX8350" s="77">
        <v>480.51035785653647</v>
      </c>
      <c r="GY8350" s="77">
        <v>0</v>
      </c>
      <c r="GZ8350" s="77">
        <v>0</v>
      </c>
    </row>
    <row r="8351" spans="187:208" x14ac:dyDescent="0.25">
      <c r="GE8351" s="77" t="s">
        <v>427</v>
      </c>
      <c r="GF8351" s="77" t="s">
        <v>155</v>
      </c>
      <c r="GG8351" s="77" t="s">
        <v>497</v>
      </c>
      <c r="GH8351" s="77" t="s">
        <v>300</v>
      </c>
      <c r="GI8351" s="77">
        <v>2022</v>
      </c>
      <c r="GJ8351" s="77" t="s">
        <v>303</v>
      </c>
      <c r="GK8351" s="77">
        <v>5338.1784104567178</v>
      </c>
      <c r="GL8351" s="77">
        <v>1.8</v>
      </c>
      <c r="GM8351" s="77">
        <v>2022</v>
      </c>
      <c r="GN8351" s="77" t="s">
        <v>175</v>
      </c>
      <c r="GO8351" s="77">
        <v>5.3000000000000005E-2</v>
      </c>
      <c r="GP8351" s="77">
        <v>3</v>
      </c>
      <c r="GQ8351" s="77">
        <v>0</v>
      </c>
      <c r="GR8351" s="77" t="s">
        <v>423</v>
      </c>
      <c r="GS8351" s="77">
        <v>5.5966209081309407E-2</v>
      </c>
      <c r="GT8351" s="77">
        <v>298.75760903295259</v>
      </c>
      <c r="GU8351" s="77">
        <v>5.5966209081309407E-2</v>
      </c>
      <c r="GV8351" s="77">
        <v>298.75760903295259</v>
      </c>
      <c r="GW8351" s="77">
        <v>5.5966209081309407E-2</v>
      </c>
      <c r="GX8351" s="77">
        <v>298.75760903295259</v>
      </c>
      <c r="GY8351" s="77">
        <v>0</v>
      </c>
      <c r="GZ8351" s="77">
        <v>0</v>
      </c>
    </row>
    <row r="8352" spans="187:208" x14ac:dyDescent="0.25">
      <c r="GE8352" s="77" t="s">
        <v>422</v>
      </c>
      <c r="GF8352" s="77" t="s">
        <v>155</v>
      </c>
      <c r="GG8352" s="77" t="s">
        <v>497</v>
      </c>
      <c r="GH8352" s="77" t="s">
        <v>300</v>
      </c>
      <c r="GI8352" s="77">
        <v>2023</v>
      </c>
      <c r="GJ8352" s="77" t="s">
        <v>305</v>
      </c>
      <c r="GK8352" s="77">
        <v>233.23007680791369</v>
      </c>
      <c r="GL8352" s="77">
        <v>1.8</v>
      </c>
      <c r="GM8352" s="77">
        <v>2023</v>
      </c>
      <c r="GN8352" s="77" t="s">
        <v>175</v>
      </c>
      <c r="GO8352" s="77">
        <v>0.13250000000000001</v>
      </c>
      <c r="GP8352" s="77">
        <v>3</v>
      </c>
      <c r="GQ8352" s="77">
        <v>0</v>
      </c>
      <c r="GR8352" s="77" t="s">
        <v>423</v>
      </c>
      <c r="GS8352" s="77">
        <v>0</v>
      </c>
      <c r="GT8352" s="77">
        <v>0</v>
      </c>
      <c r="GU8352" s="77">
        <v>0.1527377521613833</v>
      </c>
      <c r="GV8352" s="77">
        <v>35.623037668067511</v>
      </c>
      <c r="GW8352" s="77">
        <v>0.1527377521613833</v>
      </c>
      <c r="GX8352" s="77">
        <v>35.623037668067511</v>
      </c>
      <c r="GY8352" s="77">
        <v>0.1527377521613833</v>
      </c>
      <c r="GZ8352" s="77">
        <v>35.623037668067511</v>
      </c>
    </row>
    <row r="8353" spans="187:208" x14ac:dyDescent="0.25">
      <c r="GE8353" s="77" t="s">
        <v>425</v>
      </c>
      <c r="GF8353" s="77" t="s">
        <v>155</v>
      </c>
      <c r="GG8353" s="77" t="s">
        <v>497</v>
      </c>
      <c r="GH8353" s="77" t="s">
        <v>300</v>
      </c>
      <c r="GI8353" s="77">
        <v>2023</v>
      </c>
      <c r="GJ8353" s="77" t="s">
        <v>301</v>
      </c>
      <c r="GK8353" s="77">
        <v>8896.5159934285657</v>
      </c>
      <c r="GL8353" s="77">
        <v>1.8</v>
      </c>
      <c r="GM8353" s="77">
        <v>2023</v>
      </c>
      <c r="GN8353" s="77" t="s">
        <v>175</v>
      </c>
      <c r="GO8353" s="77">
        <v>5.3000000000000005E-2</v>
      </c>
      <c r="GP8353" s="77">
        <v>3</v>
      </c>
      <c r="GQ8353" s="77">
        <v>0</v>
      </c>
      <c r="GR8353" s="77" t="s">
        <v>423</v>
      </c>
      <c r="GS8353" s="77">
        <v>0</v>
      </c>
      <c r="GT8353" s="77">
        <v>0</v>
      </c>
      <c r="GU8353" s="77">
        <v>5.5966209081309407E-2</v>
      </c>
      <c r="GV8353" s="77">
        <v>497.90427418343614</v>
      </c>
      <c r="GW8353" s="77">
        <v>5.5966209081309407E-2</v>
      </c>
      <c r="GX8353" s="77">
        <v>497.90427418343614</v>
      </c>
      <c r="GY8353" s="77">
        <v>5.5966209081309407E-2</v>
      </c>
      <c r="GZ8353" s="77">
        <v>497.90427418343614</v>
      </c>
    </row>
    <row r="8354" spans="187:208" x14ac:dyDescent="0.25">
      <c r="GE8354" s="77" t="s">
        <v>427</v>
      </c>
      <c r="GF8354" s="77" t="s">
        <v>155</v>
      </c>
      <c r="GG8354" s="77" t="s">
        <v>497</v>
      </c>
      <c r="GH8354" s="77" t="s">
        <v>300</v>
      </c>
      <c r="GI8354" s="77">
        <v>2023</v>
      </c>
      <c r="GJ8354" s="77" t="s">
        <v>303</v>
      </c>
      <c r="GK8354" s="77">
        <v>5534.8914862000865</v>
      </c>
      <c r="GL8354" s="77">
        <v>1.8</v>
      </c>
      <c r="GM8354" s="77">
        <v>2023</v>
      </c>
      <c r="GN8354" s="77" t="s">
        <v>175</v>
      </c>
      <c r="GO8354" s="77">
        <v>5.3000000000000005E-2</v>
      </c>
      <c r="GP8354" s="77">
        <v>3</v>
      </c>
      <c r="GQ8354" s="77">
        <v>0</v>
      </c>
      <c r="GR8354" s="77" t="s">
        <v>423</v>
      </c>
      <c r="GS8354" s="77">
        <v>0</v>
      </c>
      <c r="GT8354" s="77">
        <v>0</v>
      </c>
      <c r="GU8354" s="77">
        <v>5.5966209081309407E-2</v>
      </c>
      <c r="GV8354" s="77">
        <v>309.76689415903343</v>
      </c>
      <c r="GW8354" s="77">
        <v>5.5966209081309407E-2</v>
      </c>
      <c r="GX8354" s="77">
        <v>309.76689415903343</v>
      </c>
      <c r="GY8354" s="77">
        <v>5.5966209081309407E-2</v>
      </c>
      <c r="GZ8354" s="77">
        <v>309.76689415903343</v>
      </c>
    </row>
    <row r="8355" spans="187:208" x14ac:dyDescent="0.25">
      <c r="GE8355" s="77" t="s">
        <v>422</v>
      </c>
      <c r="GF8355" s="77" t="s">
        <v>155</v>
      </c>
      <c r="GG8355" s="77" t="s">
        <v>497</v>
      </c>
      <c r="GH8355" s="77" t="s">
        <v>300</v>
      </c>
      <c r="GI8355" s="77">
        <v>2024</v>
      </c>
      <c r="GJ8355" s="77" t="s">
        <v>305</v>
      </c>
      <c r="GK8355" s="77">
        <v>233.23007680791369</v>
      </c>
      <c r="GL8355" s="77">
        <v>1.8</v>
      </c>
      <c r="GM8355" s="77">
        <v>2024</v>
      </c>
      <c r="GN8355" s="77" t="s">
        <v>175</v>
      </c>
      <c r="GO8355" s="77">
        <v>0.13250000000000001</v>
      </c>
      <c r="GP8355" s="77">
        <v>3</v>
      </c>
      <c r="GQ8355" s="77">
        <v>0</v>
      </c>
      <c r="GR8355" s="77" t="s">
        <v>423</v>
      </c>
      <c r="GS8355" s="77">
        <v>0</v>
      </c>
      <c r="GT8355" s="77">
        <v>0</v>
      </c>
      <c r="GU8355" s="77">
        <v>0</v>
      </c>
      <c r="GV8355" s="77">
        <v>0</v>
      </c>
      <c r="GW8355" s="77">
        <v>0.1527377521613833</v>
      </c>
      <c r="GX8355" s="77">
        <v>35.623037668067511</v>
      </c>
      <c r="GY8355" s="77">
        <v>0.1527377521613833</v>
      </c>
      <c r="GZ8355" s="77">
        <v>35.623037668067511</v>
      </c>
    </row>
    <row r="8356" spans="187:208" x14ac:dyDescent="0.25">
      <c r="GE8356" s="77" t="s">
        <v>425</v>
      </c>
      <c r="GF8356" s="77" t="s">
        <v>155</v>
      </c>
      <c r="GG8356" s="77" t="s">
        <v>497</v>
      </c>
      <c r="GH8356" s="77" t="s">
        <v>300</v>
      </c>
      <c r="GI8356" s="77">
        <v>2024</v>
      </c>
      <c r="GJ8356" s="77" t="s">
        <v>301</v>
      </c>
      <c r="GK8356" s="77">
        <v>8896.5159934285657</v>
      </c>
      <c r="GL8356" s="77">
        <v>1.8</v>
      </c>
      <c r="GM8356" s="77">
        <v>2024</v>
      </c>
      <c r="GN8356" s="77" t="s">
        <v>175</v>
      </c>
      <c r="GO8356" s="77">
        <v>5.3000000000000005E-2</v>
      </c>
      <c r="GP8356" s="77">
        <v>3</v>
      </c>
      <c r="GQ8356" s="77">
        <v>0</v>
      </c>
      <c r="GR8356" s="77" t="s">
        <v>423</v>
      </c>
      <c r="GS8356" s="77">
        <v>0</v>
      </c>
      <c r="GT8356" s="77">
        <v>0</v>
      </c>
      <c r="GU8356" s="77">
        <v>0</v>
      </c>
      <c r="GV8356" s="77">
        <v>0</v>
      </c>
      <c r="GW8356" s="77">
        <v>5.5966209081309407E-2</v>
      </c>
      <c r="GX8356" s="77">
        <v>497.90427418343614</v>
      </c>
      <c r="GY8356" s="77">
        <v>5.5966209081309407E-2</v>
      </c>
      <c r="GZ8356" s="77">
        <v>497.90427418343614</v>
      </c>
    </row>
    <row r="8357" spans="187:208" x14ac:dyDescent="0.25">
      <c r="GE8357" s="77" t="s">
        <v>427</v>
      </c>
      <c r="GF8357" s="77" t="s">
        <v>155</v>
      </c>
      <c r="GG8357" s="77" t="s">
        <v>497</v>
      </c>
      <c r="GH8357" s="77" t="s">
        <v>300</v>
      </c>
      <c r="GI8357" s="77">
        <v>2024</v>
      </c>
      <c r="GJ8357" s="77" t="s">
        <v>303</v>
      </c>
      <c r="GK8357" s="77">
        <v>5534.8914862000865</v>
      </c>
      <c r="GL8357" s="77">
        <v>1.8</v>
      </c>
      <c r="GM8357" s="77">
        <v>2024</v>
      </c>
      <c r="GN8357" s="77" t="s">
        <v>175</v>
      </c>
      <c r="GO8357" s="77">
        <v>5.3000000000000005E-2</v>
      </c>
      <c r="GP8357" s="77">
        <v>3</v>
      </c>
      <c r="GQ8357" s="77">
        <v>0</v>
      </c>
      <c r="GR8357" s="77" t="s">
        <v>423</v>
      </c>
      <c r="GS8357" s="77">
        <v>0</v>
      </c>
      <c r="GT8357" s="77">
        <v>0</v>
      </c>
      <c r="GU8357" s="77">
        <v>0</v>
      </c>
      <c r="GV8357" s="77">
        <v>0</v>
      </c>
      <c r="GW8357" s="77">
        <v>5.5966209081309407E-2</v>
      </c>
      <c r="GX8357" s="77">
        <v>309.76689415903343</v>
      </c>
      <c r="GY8357" s="77">
        <v>5.5966209081309407E-2</v>
      </c>
      <c r="GZ8357" s="77">
        <v>309.76689415903343</v>
      </c>
    </row>
    <row r="8358" spans="187:208" x14ac:dyDescent="0.25">
      <c r="GE8358" s="77" t="s">
        <v>422</v>
      </c>
      <c r="GF8358" s="77" t="s">
        <v>155</v>
      </c>
      <c r="GG8358" s="77" t="s">
        <v>497</v>
      </c>
      <c r="GH8358" s="77" t="s">
        <v>300</v>
      </c>
      <c r="GI8358" s="77">
        <v>2025</v>
      </c>
      <c r="GJ8358" s="77" t="s">
        <v>305</v>
      </c>
      <c r="GK8358" s="77">
        <v>233.23007680791369</v>
      </c>
      <c r="GL8358" s="77">
        <v>1.8</v>
      </c>
      <c r="GM8358" s="77">
        <v>2025</v>
      </c>
      <c r="GN8358" s="77" t="s">
        <v>175</v>
      </c>
      <c r="GO8358" s="77">
        <v>0.13250000000000001</v>
      </c>
      <c r="GP8358" s="77">
        <v>3</v>
      </c>
      <c r="GQ8358" s="77">
        <v>0</v>
      </c>
      <c r="GR8358" s="77" t="s">
        <v>423</v>
      </c>
      <c r="GS8358" s="77">
        <v>0</v>
      </c>
      <c r="GT8358" s="77">
        <v>0</v>
      </c>
      <c r="GU8358" s="77">
        <v>0</v>
      </c>
      <c r="GV8358" s="77">
        <v>0</v>
      </c>
      <c r="GW8358" s="77">
        <v>0</v>
      </c>
      <c r="GX8358" s="77">
        <v>0</v>
      </c>
      <c r="GY8358" s="77">
        <v>0.1527377521613833</v>
      </c>
      <c r="GZ8358" s="77">
        <v>35.623037668067511</v>
      </c>
    </row>
    <row r="8359" spans="187:208" x14ac:dyDescent="0.25">
      <c r="GE8359" s="77" t="s">
        <v>425</v>
      </c>
      <c r="GF8359" s="77" t="s">
        <v>155</v>
      </c>
      <c r="GG8359" s="77" t="s">
        <v>497</v>
      </c>
      <c r="GH8359" s="77" t="s">
        <v>300</v>
      </c>
      <c r="GI8359" s="77">
        <v>2025</v>
      </c>
      <c r="GJ8359" s="77" t="s">
        <v>301</v>
      </c>
      <c r="GK8359" s="77">
        <v>8896.5159934285657</v>
      </c>
      <c r="GL8359" s="77">
        <v>1.8</v>
      </c>
      <c r="GM8359" s="77">
        <v>2025</v>
      </c>
      <c r="GN8359" s="77" t="s">
        <v>175</v>
      </c>
      <c r="GO8359" s="77">
        <v>5.3000000000000005E-2</v>
      </c>
      <c r="GP8359" s="77">
        <v>3</v>
      </c>
      <c r="GQ8359" s="77">
        <v>0</v>
      </c>
      <c r="GR8359" s="77" t="s">
        <v>423</v>
      </c>
      <c r="GS8359" s="77">
        <v>0</v>
      </c>
      <c r="GT8359" s="77">
        <v>0</v>
      </c>
      <c r="GU8359" s="77">
        <v>0</v>
      </c>
      <c r="GV8359" s="77">
        <v>0</v>
      </c>
      <c r="GW8359" s="77">
        <v>0</v>
      </c>
      <c r="GX8359" s="77">
        <v>0</v>
      </c>
      <c r="GY8359" s="77">
        <v>5.5966209081309407E-2</v>
      </c>
      <c r="GZ8359" s="77">
        <v>497.90427418343614</v>
      </c>
    </row>
    <row r="8360" spans="187:208" x14ac:dyDescent="0.25">
      <c r="GE8360" s="77" t="s">
        <v>427</v>
      </c>
      <c r="GF8360" s="77" t="s">
        <v>155</v>
      </c>
      <c r="GG8360" s="77" t="s">
        <v>497</v>
      </c>
      <c r="GH8360" s="77" t="s">
        <v>300</v>
      </c>
      <c r="GI8360" s="77">
        <v>2025</v>
      </c>
      <c r="GJ8360" s="77" t="s">
        <v>303</v>
      </c>
      <c r="GK8360" s="77">
        <v>5534.8914862000865</v>
      </c>
      <c r="GL8360" s="77">
        <v>1.8</v>
      </c>
      <c r="GM8360" s="77">
        <v>2025</v>
      </c>
      <c r="GN8360" s="77" t="s">
        <v>175</v>
      </c>
      <c r="GO8360" s="77">
        <v>5.3000000000000005E-2</v>
      </c>
      <c r="GP8360" s="77">
        <v>3</v>
      </c>
      <c r="GQ8360" s="77">
        <v>0</v>
      </c>
      <c r="GR8360" s="77" t="s">
        <v>423</v>
      </c>
      <c r="GS8360" s="77">
        <v>0</v>
      </c>
      <c r="GT8360" s="77">
        <v>0</v>
      </c>
      <c r="GU8360" s="77">
        <v>0</v>
      </c>
      <c r="GV8360" s="77">
        <v>0</v>
      </c>
      <c r="GW8360" s="77">
        <v>0</v>
      </c>
      <c r="GX8360" s="77">
        <v>0</v>
      </c>
      <c r="GY8360" s="77">
        <v>5.5966209081309407E-2</v>
      </c>
      <c r="GZ8360" s="77">
        <v>309.76689415903343</v>
      </c>
    </row>
    <row r="8361" spans="187:208" x14ac:dyDescent="0.25">
      <c r="GE8361" s="77" t="s">
        <v>422</v>
      </c>
      <c r="GF8361" s="77" t="s">
        <v>155</v>
      </c>
      <c r="GG8361" s="77" t="s">
        <v>497</v>
      </c>
      <c r="GH8361" s="77" t="s">
        <v>432</v>
      </c>
      <c r="GI8361" s="77">
        <v>2021</v>
      </c>
      <c r="GJ8361" s="77" t="s">
        <v>305</v>
      </c>
      <c r="GK8361" s="77">
        <v>222.22942162782479</v>
      </c>
      <c r="GL8361" s="77">
        <v>1.8</v>
      </c>
      <c r="GM8361" s="77">
        <v>2021</v>
      </c>
      <c r="GN8361" s="77" t="s">
        <v>175</v>
      </c>
      <c r="GO8361" s="77">
        <v>0.13250000000000001</v>
      </c>
      <c r="GP8361" s="77">
        <v>3</v>
      </c>
      <c r="GQ8361" s="77">
        <v>0</v>
      </c>
      <c r="GR8361" s="77" t="s">
        <v>423</v>
      </c>
      <c r="GS8361" s="77">
        <v>0.1527377521613833</v>
      </c>
      <c r="GT8361" s="77">
        <v>33.942822323558254</v>
      </c>
      <c r="GU8361" s="77">
        <v>0.1527377521613833</v>
      </c>
      <c r="GV8361" s="77">
        <v>33.942822323558254</v>
      </c>
      <c r="GW8361" s="77">
        <v>0</v>
      </c>
      <c r="GX8361" s="77">
        <v>0</v>
      </c>
      <c r="GY8361" s="77">
        <v>0</v>
      </c>
      <c r="GZ8361" s="77">
        <v>0</v>
      </c>
    </row>
    <row r="8362" spans="187:208" x14ac:dyDescent="0.25">
      <c r="GE8362" s="77" t="s">
        <v>425</v>
      </c>
      <c r="GF8362" s="77" t="s">
        <v>155</v>
      </c>
      <c r="GG8362" s="77" t="s">
        <v>497</v>
      </c>
      <c r="GH8362" s="77" t="s">
        <v>432</v>
      </c>
      <c r="GI8362" s="77">
        <v>2021</v>
      </c>
      <c r="GJ8362" s="77" t="s">
        <v>301</v>
      </c>
      <c r="GK8362" s="77">
        <v>8585.7228092479236</v>
      </c>
      <c r="GL8362" s="77">
        <v>1.8</v>
      </c>
      <c r="GM8362" s="77">
        <v>2021</v>
      </c>
      <c r="GN8362" s="77" t="s">
        <v>175</v>
      </c>
      <c r="GO8362" s="77">
        <v>5.3000000000000005E-2</v>
      </c>
      <c r="GP8362" s="77">
        <v>3</v>
      </c>
      <c r="GQ8362" s="77">
        <v>0</v>
      </c>
      <c r="GR8362" s="77" t="s">
        <v>423</v>
      </c>
      <c r="GS8362" s="77">
        <v>5.5966209081309407E-2</v>
      </c>
      <c r="GT8362" s="77">
        <v>480.51035785653647</v>
      </c>
      <c r="GU8362" s="77">
        <v>5.5966209081309407E-2</v>
      </c>
      <c r="GV8362" s="77">
        <v>480.51035785653647</v>
      </c>
      <c r="GW8362" s="77">
        <v>0</v>
      </c>
      <c r="GX8362" s="77">
        <v>0</v>
      </c>
      <c r="GY8362" s="77">
        <v>0</v>
      </c>
      <c r="GZ8362" s="77">
        <v>0</v>
      </c>
    </row>
    <row r="8363" spans="187:208" x14ac:dyDescent="0.25">
      <c r="GE8363" s="77" t="s">
        <v>422</v>
      </c>
      <c r="GF8363" s="77" t="s">
        <v>155</v>
      </c>
      <c r="GG8363" s="77" t="s">
        <v>497</v>
      </c>
      <c r="GH8363" s="77" t="s">
        <v>432</v>
      </c>
      <c r="GI8363" s="77">
        <v>2022</v>
      </c>
      <c r="GJ8363" s="77" t="s">
        <v>305</v>
      </c>
      <c r="GK8363" s="77">
        <v>222.22942162782479</v>
      </c>
      <c r="GL8363" s="77">
        <v>1.8</v>
      </c>
      <c r="GM8363" s="77">
        <v>2022</v>
      </c>
      <c r="GN8363" s="77" t="s">
        <v>175</v>
      </c>
      <c r="GO8363" s="77">
        <v>0.13250000000000001</v>
      </c>
      <c r="GP8363" s="77">
        <v>3</v>
      </c>
      <c r="GQ8363" s="77">
        <v>0</v>
      </c>
      <c r="GR8363" s="77" t="s">
        <v>423</v>
      </c>
      <c r="GS8363" s="77">
        <v>0.1527377521613833</v>
      </c>
      <c r="GT8363" s="77">
        <v>33.942822323558254</v>
      </c>
      <c r="GU8363" s="77">
        <v>0.1527377521613833</v>
      </c>
      <c r="GV8363" s="77">
        <v>33.942822323558254</v>
      </c>
      <c r="GW8363" s="77">
        <v>0.1527377521613833</v>
      </c>
      <c r="GX8363" s="77">
        <v>33.942822323558254</v>
      </c>
      <c r="GY8363" s="77">
        <v>0</v>
      </c>
      <c r="GZ8363" s="77">
        <v>0</v>
      </c>
    </row>
    <row r="8364" spans="187:208" x14ac:dyDescent="0.25">
      <c r="GE8364" s="77" t="s">
        <v>425</v>
      </c>
      <c r="GF8364" s="77" t="s">
        <v>155</v>
      </c>
      <c r="GG8364" s="77" t="s">
        <v>497</v>
      </c>
      <c r="GH8364" s="77" t="s">
        <v>432</v>
      </c>
      <c r="GI8364" s="77">
        <v>2022</v>
      </c>
      <c r="GJ8364" s="77" t="s">
        <v>301</v>
      </c>
      <c r="GK8364" s="77">
        <v>8585.7228092479236</v>
      </c>
      <c r="GL8364" s="77">
        <v>1.8</v>
      </c>
      <c r="GM8364" s="77">
        <v>2022</v>
      </c>
      <c r="GN8364" s="77" t="s">
        <v>175</v>
      </c>
      <c r="GO8364" s="77">
        <v>5.3000000000000005E-2</v>
      </c>
      <c r="GP8364" s="77">
        <v>3</v>
      </c>
      <c r="GQ8364" s="77">
        <v>0</v>
      </c>
      <c r="GR8364" s="77" t="s">
        <v>423</v>
      </c>
      <c r="GS8364" s="77">
        <v>5.5966209081309407E-2</v>
      </c>
      <c r="GT8364" s="77">
        <v>480.51035785653647</v>
      </c>
      <c r="GU8364" s="77">
        <v>5.5966209081309407E-2</v>
      </c>
      <c r="GV8364" s="77">
        <v>480.51035785653647</v>
      </c>
      <c r="GW8364" s="77">
        <v>5.5966209081309407E-2</v>
      </c>
      <c r="GX8364" s="77">
        <v>480.51035785653647</v>
      </c>
      <c r="GY8364" s="77">
        <v>0</v>
      </c>
      <c r="GZ8364" s="77">
        <v>0</v>
      </c>
    </row>
    <row r="8365" spans="187:208" x14ac:dyDescent="0.25">
      <c r="GE8365" s="77" t="s">
        <v>422</v>
      </c>
      <c r="GF8365" s="77" t="s">
        <v>155</v>
      </c>
      <c r="GG8365" s="77" t="s">
        <v>497</v>
      </c>
      <c r="GH8365" s="77" t="s">
        <v>432</v>
      </c>
      <c r="GI8365" s="77">
        <v>2023</v>
      </c>
      <c r="GJ8365" s="77" t="s">
        <v>305</v>
      </c>
      <c r="GK8365" s="77">
        <v>233.23007680791369</v>
      </c>
      <c r="GL8365" s="77">
        <v>1.8</v>
      </c>
      <c r="GM8365" s="77">
        <v>2023</v>
      </c>
      <c r="GN8365" s="77" t="s">
        <v>175</v>
      </c>
      <c r="GO8365" s="77">
        <v>0.13250000000000001</v>
      </c>
      <c r="GP8365" s="77">
        <v>3</v>
      </c>
      <c r="GQ8365" s="77">
        <v>0</v>
      </c>
      <c r="GR8365" s="77" t="s">
        <v>423</v>
      </c>
      <c r="GS8365" s="77">
        <v>0</v>
      </c>
      <c r="GT8365" s="77">
        <v>0</v>
      </c>
      <c r="GU8365" s="77">
        <v>0.1527377521613833</v>
      </c>
      <c r="GV8365" s="77">
        <v>35.623037668067511</v>
      </c>
      <c r="GW8365" s="77">
        <v>0.1527377521613833</v>
      </c>
      <c r="GX8365" s="77">
        <v>35.623037668067511</v>
      </c>
      <c r="GY8365" s="77">
        <v>0.1527377521613833</v>
      </c>
      <c r="GZ8365" s="77">
        <v>35.623037668067511</v>
      </c>
    </row>
    <row r="8366" spans="187:208" x14ac:dyDescent="0.25">
      <c r="GE8366" s="77" t="s">
        <v>425</v>
      </c>
      <c r="GF8366" s="77" t="s">
        <v>155</v>
      </c>
      <c r="GG8366" s="77" t="s">
        <v>497</v>
      </c>
      <c r="GH8366" s="77" t="s">
        <v>432</v>
      </c>
      <c r="GI8366" s="77">
        <v>2023</v>
      </c>
      <c r="GJ8366" s="77" t="s">
        <v>301</v>
      </c>
      <c r="GK8366" s="77">
        <v>8896.5159934285657</v>
      </c>
      <c r="GL8366" s="77">
        <v>1.8</v>
      </c>
      <c r="GM8366" s="77">
        <v>2023</v>
      </c>
      <c r="GN8366" s="77" t="s">
        <v>175</v>
      </c>
      <c r="GO8366" s="77">
        <v>5.3000000000000005E-2</v>
      </c>
      <c r="GP8366" s="77">
        <v>3</v>
      </c>
      <c r="GQ8366" s="77">
        <v>0</v>
      </c>
      <c r="GR8366" s="77" t="s">
        <v>423</v>
      </c>
      <c r="GS8366" s="77">
        <v>0</v>
      </c>
      <c r="GT8366" s="77">
        <v>0</v>
      </c>
      <c r="GU8366" s="77">
        <v>5.5966209081309407E-2</v>
      </c>
      <c r="GV8366" s="77">
        <v>497.90427418343614</v>
      </c>
      <c r="GW8366" s="77">
        <v>5.5966209081309407E-2</v>
      </c>
      <c r="GX8366" s="77">
        <v>497.90427418343614</v>
      </c>
      <c r="GY8366" s="77">
        <v>5.5966209081309407E-2</v>
      </c>
      <c r="GZ8366" s="77">
        <v>497.90427418343614</v>
      </c>
    </row>
    <row r="8367" spans="187:208" x14ac:dyDescent="0.25">
      <c r="GE8367" s="77" t="s">
        <v>422</v>
      </c>
      <c r="GF8367" s="77" t="s">
        <v>155</v>
      </c>
      <c r="GG8367" s="77" t="s">
        <v>497</v>
      </c>
      <c r="GH8367" s="77" t="s">
        <v>432</v>
      </c>
      <c r="GI8367" s="77">
        <v>2024</v>
      </c>
      <c r="GJ8367" s="77" t="s">
        <v>305</v>
      </c>
      <c r="GK8367" s="77">
        <v>233.23007680791369</v>
      </c>
      <c r="GL8367" s="77">
        <v>1.8</v>
      </c>
      <c r="GM8367" s="77">
        <v>2024</v>
      </c>
      <c r="GN8367" s="77" t="s">
        <v>175</v>
      </c>
      <c r="GO8367" s="77">
        <v>0.13250000000000001</v>
      </c>
      <c r="GP8367" s="77">
        <v>3</v>
      </c>
      <c r="GQ8367" s="77">
        <v>0</v>
      </c>
      <c r="GR8367" s="77" t="s">
        <v>423</v>
      </c>
      <c r="GS8367" s="77">
        <v>0</v>
      </c>
      <c r="GT8367" s="77">
        <v>0</v>
      </c>
      <c r="GU8367" s="77">
        <v>0</v>
      </c>
      <c r="GV8367" s="77">
        <v>0</v>
      </c>
      <c r="GW8367" s="77">
        <v>0.1527377521613833</v>
      </c>
      <c r="GX8367" s="77">
        <v>35.623037668067511</v>
      </c>
      <c r="GY8367" s="77">
        <v>0.1527377521613833</v>
      </c>
      <c r="GZ8367" s="77">
        <v>35.623037668067511</v>
      </c>
    </row>
    <row r="8368" spans="187:208" x14ac:dyDescent="0.25">
      <c r="GE8368" s="77" t="s">
        <v>425</v>
      </c>
      <c r="GF8368" s="77" t="s">
        <v>155</v>
      </c>
      <c r="GG8368" s="77" t="s">
        <v>497</v>
      </c>
      <c r="GH8368" s="77" t="s">
        <v>432</v>
      </c>
      <c r="GI8368" s="77">
        <v>2024</v>
      </c>
      <c r="GJ8368" s="77" t="s">
        <v>301</v>
      </c>
      <c r="GK8368" s="77">
        <v>8896.5159934285657</v>
      </c>
      <c r="GL8368" s="77">
        <v>1.8</v>
      </c>
      <c r="GM8368" s="77">
        <v>2024</v>
      </c>
      <c r="GN8368" s="77" t="s">
        <v>175</v>
      </c>
      <c r="GO8368" s="77">
        <v>5.3000000000000005E-2</v>
      </c>
      <c r="GP8368" s="77">
        <v>3</v>
      </c>
      <c r="GQ8368" s="77">
        <v>0</v>
      </c>
      <c r="GR8368" s="77" t="s">
        <v>423</v>
      </c>
      <c r="GS8368" s="77">
        <v>0</v>
      </c>
      <c r="GT8368" s="77">
        <v>0</v>
      </c>
      <c r="GU8368" s="77">
        <v>0</v>
      </c>
      <c r="GV8368" s="77">
        <v>0</v>
      </c>
      <c r="GW8368" s="77">
        <v>5.5966209081309407E-2</v>
      </c>
      <c r="GX8368" s="77">
        <v>497.90427418343614</v>
      </c>
      <c r="GY8368" s="77">
        <v>5.5966209081309407E-2</v>
      </c>
      <c r="GZ8368" s="77">
        <v>497.90427418343614</v>
      </c>
    </row>
    <row r="8369" spans="187:208" x14ac:dyDescent="0.25">
      <c r="GE8369" s="77" t="s">
        <v>422</v>
      </c>
      <c r="GF8369" s="77" t="s">
        <v>155</v>
      </c>
      <c r="GG8369" s="77" t="s">
        <v>497</v>
      </c>
      <c r="GH8369" s="77" t="s">
        <v>432</v>
      </c>
      <c r="GI8369" s="77">
        <v>2025</v>
      </c>
      <c r="GJ8369" s="77" t="s">
        <v>305</v>
      </c>
      <c r="GK8369" s="77">
        <v>233.23007680791369</v>
      </c>
      <c r="GL8369" s="77">
        <v>1.8</v>
      </c>
      <c r="GM8369" s="77">
        <v>2025</v>
      </c>
      <c r="GN8369" s="77" t="s">
        <v>175</v>
      </c>
      <c r="GO8369" s="77">
        <v>0.13250000000000001</v>
      </c>
      <c r="GP8369" s="77">
        <v>3</v>
      </c>
      <c r="GQ8369" s="77">
        <v>0</v>
      </c>
      <c r="GR8369" s="77" t="s">
        <v>423</v>
      </c>
      <c r="GS8369" s="77">
        <v>0</v>
      </c>
      <c r="GT8369" s="77">
        <v>0</v>
      </c>
      <c r="GU8369" s="77">
        <v>0</v>
      </c>
      <c r="GV8369" s="77">
        <v>0</v>
      </c>
      <c r="GW8369" s="77">
        <v>0</v>
      </c>
      <c r="GX8369" s="77">
        <v>0</v>
      </c>
      <c r="GY8369" s="77">
        <v>0.1527377521613833</v>
      </c>
      <c r="GZ8369" s="77">
        <v>35.623037668067511</v>
      </c>
    </row>
    <row r="8370" spans="187:208" x14ac:dyDescent="0.25">
      <c r="GE8370" s="77" t="s">
        <v>425</v>
      </c>
      <c r="GF8370" s="77" t="s">
        <v>155</v>
      </c>
      <c r="GG8370" s="77" t="s">
        <v>497</v>
      </c>
      <c r="GH8370" s="77" t="s">
        <v>432</v>
      </c>
      <c r="GI8370" s="77">
        <v>2025</v>
      </c>
      <c r="GJ8370" s="77" t="s">
        <v>301</v>
      </c>
      <c r="GK8370" s="77">
        <v>8896.5159934285657</v>
      </c>
      <c r="GL8370" s="77">
        <v>1.8</v>
      </c>
      <c r="GM8370" s="77">
        <v>2025</v>
      </c>
      <c r="GN8370" s="77" t="s">
        <v>175</v>
      </c>
      <c r="GO8370" s="77">
        <v>5.3000000000000005E-2</v>
      </c>
      <c r="GP8370" s="77">
        <v>3</v>
      </c>
      <c r="GQ8370" s="77">
        <v>0</v>
      </c>
      <c r="GR8370" s="77" t="s">
        <v>423</v>
      </c>
      <c r="GS8370" s="77">
        <v>0</v>
      </c>
      <c r="GT8370" s="77">
        <v>0</v>
      </c>
      <c r="GU8370" s="77">
        <v>0</v>
      </c>
      <c r="GV8370" s="77">
        <v>0</v>
      </c>
      <c r="GW8370" s="77">
        <v>0</v>
      </c>
      <c r="GX8370" s="77">
        <v>0</v>
      </c>
      <c r="GY8370" s="77">
        <v>5.5966209081309407E-2</v>
      </c>
      <c r="GZ8370" s="77">
        <v>497.90427418343614</v>
      </c>
    </row>
    <row r="8371" spans="187:208" x14ac:dyDescent="0.25">
      <c r="GE8371" s="77" t="s">
        <v>422</v>
      </c>
      <c r="GF8371" s="77" t="s">
        <v>155</v>
      </c>
      <c r="GG8371" s="77" t="s">
        <v>497</v>
      </c>
      <c r="GH8371" s="77" t="s">
        <v>439</v>
      </c>
      <c r="GI8371" s="77">
        <v>2021</v>
      </c>
      <c r="GJ8371" s="77" t="s">
        <v>305</v>
      </c>
      <c r="GK8371" s="77">
        <v>0.6964182168122327</v>
      </c>
      <c r="GL8371" s="77">
        <v>1.8</v>
      </c>
      <c r="GM8371" s="77">
        <v>2021</v>
      </c>
      <c r="GN8371" s="77" t="s">
        <v>175</v>
      </c>
      <c r="GO8371" s="77">
        <v>0.13250000000000001</v>
      </c>
      <c r="GP8371" s="77">
        <v>3</v>
      </c>
      <c r="GQ8371" s="77">
        <v>0</v>
      </c>
      <c r="GR8371" s="77" t="s">
        <v>423</v>
      </c>
      <c r="GS8371" s="77">
        <v>0.1527377521613833</v>
      </c>
      <c r="GT8371" s="77">
        <v>0.10636935300013931</v>
      </c>
      <c r="GU8371" s="77">
        <v>0.1527377521613833</v>
      </c>
      <c r="GV8371" s="77">
        <v>0.10636935300013931</v>
      </c>
      <c r="GW8371" s="77">
        <v>0</v>
      </c>
      <c r="GX8371" s="77">
        <v>0</v>
      </c>
      <c r="GY8371" s="77">
        <v>0</v>
      </c>
      <c r="GZ8371" s="77">
        <v>0</v>
      </c>
    </row>
    <row r="8372" spans="187:208" x14ac:dyDescent="0.25">
      <c r="GE8372" s="77" t="s">
        <v>425</v>
      </c>
      <c r="GF8372" s="77" t="s">
        <v>155</v>
      </c>
      <c r="GG8372" s="77" t="s">
        <v>497</v>
      </c>
      <c r="GH8372" s="77" t="s">
        <v>439</v>
      </c>
      <c r="GI8372" s="77">
        <v>2021</v>
      </c>
      <c r="GJ8372" s="77" t="s">
        <v>301</v>
      </c>
      <c r="GK8372" s="77">
        <v>2.9419641522810172</v>
      </c>
      <c r="GL8372" s="77">
        <v>1.8</v>
      </c>
      <c r="GM8372" s="77">
        <v>2021</v>
      </c>
      <c r="GN8372" s="77" t="s">
        <v>175</v>
      </c>
      <c r="GO8372" s="77">
        <v>5.3000000000000005E-2</v>
      </c>
      <c r="GP8372" s="77">
        <v>3</v>
      </c>
      <c r="GQ8372" s="77">
        <v>0</v>
      </c>
      <c r="GR8372" s="77" t="s">
        <v>423</v>
      </c>
      <c r="GS8372" s="77">
        <v>5.5966209081309407E-2</v>
      </c>
      <c r="GT8372" s="77">
        <v>0.1646505808562766</v>
      </c>
      <c r="GU8372" s="77">
        <v>5.5966209081309407E-2</v>
      </c>
      <c r="GV8372" s="77">
        <v>0.1646505808562766</v>
      </c>
      <c r="GW8372" s="77">
        <v>0</v>
      </c>
      <c r="GX8372" s="77">
        <v>0</v>
      </c>
      <c r="GY8372" s="77">
        <v>0</v>
      </c>
      <c r="GZ8372" s="77">
        <v>0</v>
      </c>
    </row>
    <row r="8373" spans="187:208" x14ac:dyDescent="0.25">
      <c r="GE8373" s="77" t="s">
        <v>427</v>
      </c>
      <c r="GF8373" s="77" t="s">
        <v>155</v>
      </c>
      <c r="GG8373" s="77" t="s">
        <v>497</v>
      </c>
      <c r="GH8373" s="77" t="s">
        <v>439</v>
      </c>
      <c r="GI8373" s="77">
        <v>2021</v>
      </c>
      <c r="GJ8373" s="77" t="s">
        <v>303</v>
      </c>
      <c r="GK8373" s="77">
        <v>1.6021759622082901</v>
      </c>
      <c r="GL8373" s="77">
        <v>1.8</v>
      </c>
      <c r="GM8373" s="77">
        <v>2021</v>
      </c>
      <c r="GN8373" s="77" t="s">
        <v>175</v>
      </c>
      <c r="GO8373" s="77">
        <v>5.3000000000000005E-2</v>
      </c>
      <c r="GP8373" s="77">
        <v>3</v>
      </c>
      <c r="GQ8373" s="77">
        <v>0</v>
      </c>
      <c r="GR8373" s="77" t="s">
        <v>423</v>
      </c>
      <c r="GS8373" s="77">
        <v>5.5966209081309407E-2</v>
      </c>
      <c r="GT8373" s="77">
        <v>8.9667714885997243E-2</v>
      </c>
      <c r="GU8373" s="77">
        <v>5.5966209081309407E-2</v>
      </c>
      <c r="GV8373" s="77">
        <v>8.9667714885997243E-2</v>
      </c>
      <c r="GW8373" s="77">
        <v>0</v>
      </c>
      <c r="GX8373" s="77">
        <v>0</v>
      </c>
      <c r="GY8373" s="77">
        <v>0</v>
      </c>
      <c r="GZ8373" s="77">
        <v>0</v>
      </c>
    </row>
    <row r="8374" spans="187:208" x14ac:dyDescent="0.25">
      <c r="GE8374" s="77" t="s">
        <v>422</v>
      </c>
      <c r="GF8374" s="77" t="s">
        <v>155</v>
      </c>
      <c r="GG8374" s="77" t="s">
        <v>497</v>
      </c>
      <c r="GH8374" s="77" t="s">
        <v>439</v>
      </c>
      <c r="GI8374" s="77">
        <v>2022</v>
      </c>
      <c r="GJ8374" s="77" t="s">
        <v>305</v>
      </c>
      <c r="GK8374" s="77">
        <v>0.6964182168122327</v>
      </c>
      <c r="GL8374" s="77">
        <v>1.8</v>
      </c>
      <c r="GM8374" s="77">
        <v>2022</v>
      </c>
      <c r="GN8374" s="77" t="s">
        <v>175</v>
      </c>
      <c r="GO8374" s="77">
        <v>0.13250000000000001</v>
      </c>
      <c r="GP8374" s="77">
        <v>3</v>
      </c>
      <c r="GQ8374" s="77">
        <v>0</v>
      </c>
      <c r="GR8374" s="77" t="s">
        <v>423</v>
      </c>
      <c r="GS8374" s="77">
        <v>0.1527377521613833</v>
      </c>
      <c r="GT8374" s="77">
        <v>0.10636935300013931</v>
      </c>
      <c r="GU8374" s="77">
        <v>0.1527377521613833</v>
      </c>
      <c r="GV8374" s="77">
        <v>0.10636935300013931</v>
      </c>
      <c r="GW8374" s="77">
        <v>0.1527377521613833</v>
      </c>
      <c r="GX8374" s="77">
        <v>0.10636935300013931</v>
      </c>
      <c r="GY8374" s="77">
        <v>0</v>
      </c>
      <c r="GZ8374" s="77">
        <v>0</v>
      </c>
    </row>
    <row r="8375" spans="187:208" x14ac:dyDescent="0.25">
      <c r="GE8375" s="77" t="s">
        <v>425</v>
      </c>
      <c r="GF8375" s="77" t="s">
        <v>155</v>
      </c>
      <c r="GG8375" s="77" t="s">
        <v>497</v>
      </c>
      <c r="GH8375" s="77" t="s">
        <v>439</v>
      </c>
      <c r="GI8375" s="77">
        <v>2022</v>
      </c>
      <c r="GJ8375" s="77" t="s">
        <v>301</v>
      </c>
      <c r="GK8375" s="77">
        <v>2.9419641522810172</v>
      </c>
      <c r="GL8375" s="77">
        <v>1.8</v>
      </c>
      <c r="GM8375" s="77">
        <v>2022</v>
      </c>
      <c r="GN8375" s="77" t="s">
        <v>175</v>
      </c>
      <c r="GO8375" s="77">
        <v>5.3000000000000005E-2</v>
      </c>
      <c r="GP8375" s="77">
        <v>3</v>
      </c>
      <c r="GQ8375" s="77">
        <v>0</v>
      </c>
      <c r="GR8375" s="77" t="s">
        <v>423</v>
      </c>
      <c r="GS8375" s="77">
        <v>5.5966209081309407E-2</v>
      </c>
      <c r="GT8375" s="77">
        <v>0.1646505808562766</v>
      </c>
      <c r="GU8375" s="77">
        <v>5.5966209081309407E-2</v>
      </c>
      <c r="GV8375" s="77">
        <v>0.1646505808562766</v>
      </c>
      <c r="GW8375" s="77">
        <v>5.5966209081309407E-2</v>
      </c>
      <c r="GX8375" s="77">
        <v>0.1646505808562766</v>
      </c>
      <c r="GY8375" s="77">
        <v>0</v>
      </c>
      <c r="GZ8375" s="77">
        <v>0</v>
      </c>
    </row>
    <row r="8376" spans="187:208" x14ac:dyDescent="0.25">
      <c r="GE8376" s="77" t="s">
        <v>427</v>
      </c>
      <c r="GF8376" s="77" t="s">
        <v>155</v>
      </c>
      <c r="GG8376" s="77" t="s">
        <v>497</v>
      </c>
      <c r="GH8376" s="77" t="s">
        <v>439</v>
      </c>
      <c r="GI8376" s="77">
        <v>2022</v>
      </c>
      <c r="GJ8376" s="77" t="s">
        <v>303</v>
      </c>
      <c r="GK8376" s="77">
        <v>1.6021759622082901</v>
      </c>
      <c r="GL8376" s="77">
        <v>1.8</v>
      </c>
      <c r="GM8376" s="77">
        <v>2022</v>
      </c>
      <c r="GN8376" s="77" t="s">
        <v>175</v>
      </c>
      <c r="GO8376" s="77">
        <v>5.3000000000000005E-2</v>
      </c>
      <c r="GP8376" s="77">
        <v>3</v>
      </c>
      <c r="GQ8376" s="77">
        <v>0</v>
      </c>
      <c r="GR8376" s="77" t="s">
        <v>423</v>
      </c>
      <c r="GS8376" s="77">
        <v>5.5966209081309407E-2</v>
      </c>
      <c r="GT8376" s="77">
        <v>8.9667714885997243E-2</v>
      </c>
      <c r="GU8376" s="77">
        <v>5.5966209081309407E-2</v>
      </c>
      <c r="GV8376" s="77">
        <v>8.9667714885997243E-2</v>
      </c>
      <c r="GW8376" s="77">
        <v>5.5966209081309407E-2</v>
      </c>
      <c r="GX8376" s="77">
        <v>8.9667714885997243E-2</v>
      </c>
      <c r="GY8376" s="77">
        <v>0</v>
      </c>
      <c r="GZ8376" s="77">
        <v>0</v>
      </c>
    </row>
    <row r="8377" spans="187:208" x14ac:dyDescent="0.25">
      <c r="GE8377" s="77" t="s">
        <v>422</v>
      </c>
      <c r="GF8377" s="77" t="s">
        <v>155</v>
      </c>
      <c r="GG8377" s="77" t="s">
        <v>497</v>
      </c>
      <c r="GH8377" s="77" t="s">
        <v>439</v>
      </c>
      <c r="GI8377" s="77">
        <v>2023</v>
      </c>
      <c r="GJ8377" s="77" t="s">
        <v>305</v>
      </c>
      <c r="GK8377" s="77">
        <v>0.71896016785821393</v>
      </c>
      <c r="GL8377" s="77">
        <v>1.8</v>
      </c>
      <c r="GM8377" s="77">
        <v>2023</v>
      </c>
      <c r="GN8377" s="77" t="s">
        <v>175</v>
      </c>
      <c r="GO8377" s="77">
        <v>0.13250000000000001</v>
      </c>
      <c r="GP8377" s="77">
        <v>3</v>
      </c>
      <c r="GQ8377" s="77">
        <v>0</v>
      </c>
      <c r="GR8377" s="77" t="s">
        <v>423</v>
      </c>
      <c r="GS8377" s="77">
        <v>0</v>
      </c>
      <c r="GT8377" s="77">
        <v>0</v>
      </c>
      <c r="GU8377" s="77">
        <v>0.1527377521613833</v>
      </c>
      <c r="GV8377" s="77">
        <v>0.10981235993223441</v>
      </c>
      <c r="GW8377" s="77">
        <v>0.1527377521613833</v>
      </c>
      <c r="GX8377" s="77">
        <v>0.10981235993223441</v>
      </c>
      <c r="GY8377" s="77">
        <v>0.1527377521613833</v>
      </c>
      <c r="GZ8377" s="77">
        <v>0.10981235993223441</v>
      </c>
    </row>
    <row r="8378" spans="187:208" x14ac:dyDescent="0.25">
      <c r="GE8378" s="77" t="s">
        <v>425</v>
      </c>
      <c r="GF8378" s="77" t="s">
        <v>155</v>
      </c>
      <c r="GG8378" s="77" t="s">
        <v>497</v>
      </c>
      <c r="GH8378" s="77" t="s">
        <v>439</v>
      </c>
      <c r="GI8378" s="77">
        <v>2023</v>
      </c>
      <c r="GJ8378" s="77" t="s">
        <v>301</v>
      </c>
      <c r="GK8378" s="77">
        <v>3.0714971986151052</v>
      </c>
      <c r="GL8378" s="77">
        <v>1.8</v>
      </c>
      <c r="GM8378" s="77">
        <v>2023</v>
      </c>
      <c r="GN8378" s="77" t="s">
        <v>175</v>
      </c>
      <c r="GO8378" s="77">
        <v>5.3000000000000005E-2</v>
      </c>
      <c r="GP8378" s="77">
        <v>3</v>
      </c>
      <c r="GQ8378" s="77">
        <v>0</v>
      </c>
      <c r="GR8378" s="77" t="s">
        <v>423</v>
      </c>
      <c r="GS8378" s="77">
        <v>0</v>
      </c>
      <c r="GT8378" s="77">
        <v>0</v>
      </c>
      <c r="GU8378" s="77">
        <v>5.5966209081309407E-2</v>
      </c>
      <c r="GV8378" s="77">
        <v>0.17190005441034911</v>
      </c>
      <c r="GW8378" s="77">
        <v>5.5966209081309407E-2</v>
      </c>
      <c r="GX8378" s="77">
        <v>0.17190005441034911</v>
      </c>
      <c r="GY8378" s="77">
        <v>5.5966209081309407E-2</v>
      </c>
      <c r="GZ8378" s="77">
        <v>0.17190005441034911</v>
      </c>
    </row>
    <row r="8379" spans="187:208" x14ac:dyDescent="0.25">
      <c r="GE8379" s="77" t="s">
        <v>427</v>
      </c>
      <c r="GF8379" s="77" t="s">
        <v>155</v>
      </c>
      <c r="GG8379" s="77" t="s">
        <v>497</v>
      </c>
      <c r="GH8379" s="77" t="s">
        <v>439</v>
      </c>
      <c r="GI8379" s="77">
        <v>2023</v>
      </c>
      <c r="GJ8379" s="77" t="s">
        <v>303</v>
      </c>
      <c r="GK8379" s="77">
        <v>1.6845772405344479</v>
      </c>
      <c r="GL8379" s="77">
        <v>1.8</v>
      </c>
      <c r="GM8379" s="77">
        <v>2023</v>
      </c>
      <c r="GN8379" s="77" t="s">
        <v>175</v>
      </c>
      <c r="GO8379" s="77">
        <v>5.3000000000000005E-2</v>
      </c>
      <c r="GP8379" s="77">
        <v>3</v>
      </c>
      <c r="GQ8379" s="77">
        <v>0</v>
      </c>
      <c r="GR8379" s="77" t="s">
        <v>423</v>
      </c>
      <c r="GS8379" s="77">
        <v>0</v>
      </c>
      <c r="GT8379" s="77">
        <v>0</v>
      </c>
      <c r="GU8379" s="77">
        <v>5.5966209081309407E-2</v>
      </c>
      <c r="GV8379" s="77">
        <v>9.4279402057366166E-2</v>
      </c>
      <c r="GW8379" s="77">
        <v>5.5966209081309407E-2</v>
      </c>
      <c r="GX8379" s="77">
        <v>9.4279402057366166E-2</v>
      </c>
      <c r="GY8379" s="77">
        <v>5.5966209081309407E-2</v>
      </c>
      <c r="GZ8379" s="77">
        <v>9.4279402057366166E-2</v>
      </c>
    </row>
    <row r="8380" spans="187:208" x14ac:dyDescent="0.25">
      <c r="GE8380" s="77" t="s">
        <v>422</v>
      </c>
      <c r="GF8380" s="77" t="s">
        <v>155</v>
      </c>
      <c r="GG8380" s="77" t="s">
        <v>497</v>
      </c>
      <c r="GH8380" s="77" t="s">
        <v>439</v>
      </c>
      <c r="GI8380" s="77">
        <v>2024</v>
      </c>
      <c r="GJ8380" s="77" t="s">
        <v>305</v>
      </c>
      <c r="GK8380" s="77">
        <v>0.71896016785821393</v>
      </c>
      <c r="GL8380" s="77">
        <v>1.8</v>
      </c>
      <c r="GM8380" s="77">
        <v>2024</v>
      </c>
      <c r="GN8380" s="77" t="s">
        <v>175</v>
      </c>
      <c r="GO8380" s="77">
        <v>0.13250000000000001</v>
      </c>
      <c r="GP8380" s="77">
        <v>3</v>
      </c>
      <c r="GQ8380" s="77">
        <v>0</v>
      </c>
      <c r="GR8380" s="77" t="s">
        <v>423</v>
      </c>
      <c r="GS8380" s="77">
        <v>0</v>
      </c>
      <c r="GT8380" s="77">
        <v>0</v>
      </c>
      <c r="GU8380" s="77">
        <v>0</v>
      </c>
      <c r="GV8380" s="77">
        <v>0</v>
      </c>
      <c r="GW8380" s="77">
        <v>0.1527377521613833</v>
      </c>
      <c r="GX8380" s="77">
        <v>0.10981235993223441</v>
      </c>
      <c r="GY8380" s="77">
        <v>0.1527377521613833</v>
      </c>
      <c r="GZ8380" s="77">
        <v>0.10981235993223441</v>
      </c>
    </row>
    <row r="8381" spans="187:208" x14ac:dyDescent="0.25">
      <c r="GE8381" s="77" t="s">
        <v>425</v>
      </c>
      <c r="GF8381" s="77" t="s">
        <v>155</v>
      </c>
      <c r="GG8381" s="77" t="s">
        <v>497</v>
      </c>
      <c r="GH8381" s="77" t="s">
        <v>439</v>
      </c>
      <c r="GI8381" s="77">
        <v>2024</v>
      </c>
      <c r="GJ8381" s="77" t="s">
        <v>301</v>
      </c>
      <c r="GK8381" s="77">
        <v>3.0714971986151052</v>
      </c>
      <c r="GL8381" s="77">
        <v>1.8</v>
      </c>
      <c r="GM8381" s="77">
        <v>2024</v>
      </c>
      <c r="GN8381" s="77" t="s">
        <v>175</v>
      </c>
      <c r="GO8381" s="77">
        <v>5.3000000000000005E-2</v>
      </c>
      <c r="GP8381" s="77">
        <v>3</v>
      </c>
      <c r="GQ8381" s="77">
        <v>0</v>
      </c>
      <c r="GR8381" s="77" t="s">
        <v>423</v>
      </c>
      <c r="GS8381" s="77">
        <v>0</v>
      </c>
      <c r="GT8381" s="77">
        <v>0</v>
      </c>
      <c r="GU8381" s="77">
        <v>0</v>
      </c>
      <c r="GV8381" s="77">
        <v>0</v>
      </c>
      <c r="GW8381" s="77">
        <v>5.5966209081309407E-2</v>
      </c>
      <c r="GX8381" s="77">
        <v>0.17190005441034911</v>
      </c>
      <c r="GY8381" s="77">
        <v>5.5966209081309407E-2</v>
      </c>
      <c r="GZ8381" s="77">
        <v>0.17190005441034911</v>
      </c>
    </row>
    <row r="8382" spans="187:208" x14ac:dyDescent="0.25">
      <c r="GE8382" s="77" t="s">
        <v>427</v>
      </c>
      <c r="GF8382" s="77" t="s">
        <v>155</v>
      </c>
      <c r="GG8382" s="77" t="s">
        <v>497</v>
      </c>
      <c r="GH8382" s="77" t="s">
        <v>439</v>
      </c>
      <c r="GI8382" s="77">
        <v>2024</v>
      </c>
      <c r="GJ8382" s="77" t="s">
        <v>303</v>
      </c>
      <c r="GK8382" s="77">
        <v>1.6845772405344479</v>
      </c>
      <c r="GL8382" s="77">
        <v>1.8</v>
      </c>
      <c r="GM8382" s="77">
        <v>2024</v>
      </c>
      <c r="GN8382" s="77" t="s">
        <v>175</v>
      </c>
      <c r="GO8382" s="77">
        <v>5.3000000000000005E-2</v>
      </c>
      <c r="GP8382" s="77">
        <v>3</v>
      </c>
      <c r="GQ8382" s="77">
        <v>0</v>
      </c>
      <c r="GR8382" s="77" t="s">
        <v>423</v>
      </c>
      <c r="GS8382" s="77">
        <v>0</v>
      </c>
      <c r="GT8382" s="77">
        <v>0</v>
      </c>
      <c r="GU8382" s="77">
        <v>0</v>
      </c>
      <c r="GV8382" s="77">
        <v>0</v>
      </c>
      <c r="GW8382" s="77">
        <v>5.5966209081309407E-2</v>
      </c>
      <c r="GX8382" s="77">
        <v>9.4279402057366166E-2</v>
      </c>
      <c r="GY8382" s="77">
        <v>5.5966209081309407E-2</v>
      </c>
      <c r="GZ8382" s="77">
        <v>9.4279402057366166E-2</v>
      </c>
    </row>
    <row r="8383" spans="187:208" x14ac:dyDescent="0.25">
      <c r="GE8383" s="77" t="s">
        <v>422</v>
      </c>
      <c r="GF8383" s="77" t="s">
        <v>155</v>
      </c>
      <c r="GG8383" s="77" t="s">
        <v>497</v>
      </c>
      <c r="GH8383" s="77" t="s">
        <v>439</v>
      </c>
      <c r="GI8383" s="77">
        <v>2025</v>
      </c>
      <c r="GJ8383" s="77" t="s">
        <v>305</v>
      </c>
      <c r="GK8383" s="77">
        <v>0.71896016785821393</v>
      </c>
      <c r="GL8383" s="77">
        <v>1.8</v>
      </c>
      <c r="GM8383" s="77">
        <v>2025</v>
      </c>
      <c r="GN8383" s="77" t="s">
        <v>175</v>
      </c>
      <c r="GO8383" s="77">
        <v>0.13250000000000001</v>
      </c>
      <c r="GP8383" s="77">
        <v>3</v>
      </c>
      <c r="GQ8383" s="77">
        <v>0</v>
      </c>
      <c r="GR8383" s="77" t="s">
        <v>423</v>
      </c>
      <c r="GS8383" s="77">
        <v>0</v>
      </c>
      <c r="GT8383" s="77">
        <v>0</v>
      </c>
      <c r="GU8383" s="77">
        <v>0</v>
      </c>
      <c r="GV8383" s="77">
        <v>0</v>
      </c>
      <c r="GW8383" s="77">
        <v>0</v>
      </c>
      <c r="GX8383" s="77">
        <v>0</v>
      </c>
      <c r="GY8383" s="77">
        <v>0.1527377521613833</v>
      </c>
      <c r="GZ8383" s="77">
        <v>0.10981235993223441</v>
      </c>
    </row>
    <row r="8384" spans="187:208" x14ac:dyDescent="0.25">
      <c r="GE8384" s="77" t="s">
        <v>425</v>
      </c>
      <c r="GF8384" s="77" t="s">
        <v>155</v>
      </c>
      <c r="GG8384" s="77" t="s">
        <v>497</v>
      </c>
      <c r="GH8384" s="77" t="s">
        <v>439</v>
      </c>
      <c r="GI8384" s="77">
        <v>2025</v>
      </c>
      <c r="GJ8384" s="77" t="s">
        <v>301</v>
      </c>
      <c r="GK8384" s="77">
        <v>3.0714971986151052</v>
      </c>
      <c r="GL8384" s="77">
        <v>1.8</v>
      </c>
      <c r="GM8384" s="77">
        <v>2025</v>
      </c>
      <c r="GN8384" s="77" t="s">
        <v>175</v>
      </c>
      <c r="GO8384" s="77">
        <v>5.3000000000000005E-2</v>
      </c>
      <c r="GP8384" s="77">
        <v>3</v>
      </c>
      <c r="GQ8384" s="77">
        <v>0</v>
      </c>
      <c r="GR8384" s="77" t="s">
        <v>423</v>
      </c>
      <c r="GS8384" s="77">
        <v>0</v>
      </c>
      <c r="GT8384" s="77">
        <v>0</v>
      </c>
      <c r="GU8384" s="77">
        <v>0</v>
      </c>
      <c r="GV8384" s="77">
        <v>0</v>
      </c>
      <c r="GW8384" s="77">
        <v>0</v>
      </c>
      <c r="GX8384" s="77">
        <v>0</v>
      </c>
      <c r="GY8384" s="77">
        <v>5.5966209081309407E-2</v>
      </c>
      <c r="GZ8384" s="77">
        <v>0.17190005441034911</v>
      </c>
    </row>
    <row r="8385" spans="187:208" x14ac:dyDescent="0.25">
      <c r="GE8385" s="77" t="s">
        <v>427</v>
      </c>
      <c r="GF8385" s="77" t="s">
        <v>155</v>
      </c>
      <c r="GG8385" s="77" t="s">
        <v>497</v>
      </c>
      <c r="GH8385" s="77" t="s">
        <v>439</v>
      </c>
      <c r="GI8385" s="77">
        <v>2025</v>
      </c>
      <c r="GJ8385" s="77" t="s">
        <v>303</v>
      </c>
      <c r="GK8385" s="77">
        <v>1.6845772405344479</v>
      </c>
      <c r="GL8385" s="77">
        <v>1.8</v>
      </c>
      <c r="GM8385" s="77">
        <v>2025</v>
      </c>
      <c r="GN8385" s="77" t="s">
        <v>175</v>
      </c>
      <c r="GO8385" s="77">
        <v>5.3000000000000005E-2</v>
      </c>
      <c r="GP8385" s="77">
        <v>3</v>
      </c>
      <c r="GQ8385" s="77">
        <v>0</v>
      </c>
      <c r="GR8385" s="77" t="s">
        <v>423</v>
      </c>
      <c r="GS8385" s="77">
        <v>0</v>
      </c>
      <c r="GT8385" s="77">
        <v>0</v>
      </c>
      <c r="GU8385" s="77">
        <v>0</v>
      </c>
      <c r="GV8385" s="77">
        <v>0</v>
      </c>
      <c r="GW8385" s="77">
        <v>0</v>
      </c>
      <c r="GX8385" s="77">
        <v>0</v>
      </c>
      <c r="GY8385" s="77">
        <v>5.5966209081309407E-2</v>
      </c>
      <c r="GZ8385" s="77">
        <v>9.4279402057366166E-2</v>
      </c>
    </row>
    <row r="8386" spans="187:208" x14ac:dyDescent="0.25">
      <c r="GE8386" s="77" t="s">
        <v>422</v>
      </c>
      <c r="GF8386" s="77" t="s">
        <v>155</v>
      </c>
      <c r="GG8386" s="77" t="s">
        <v>497</v>
      </c>
      <c r="GH8386" s="77" t="s">
        <v>446</v>
      </c>
      <c r="GI8386" s="77">
        <v>2021</v>
      </c>
      <c r="GJ8386" s="77" t="s">
        <v>305</v>
      </c>
      <c r="GK8386" s="77">
        <v>3.6425060683948039E-2</v>
      </c>
      <c r="GL8386" s="77">
        <v>1.8</v>
      </c>
      <c r="GM8386" s="77">
        <v>2021</v>
      </c>
      <c r="GN8386" s="77" t="s">
        <v>175</v>
      </c>
      <c r="GO8386" s="77">
        <v>0.13250000000000001</v>
      </c>
      <c r="GP8386" s="77">
        <v>3</v>
      </c>
      <c r="GQ8386" s="77">
        <v>0</v>
      </c>
      <c r="GR8386" s="77" t="s">
        <v>423</v>
      </c>
      <c r="GS8386" s="77">
        <v>0.1527377521613833</v>
      </c>
      <c r="GT8386" s="77">
        <v>5.5634818912082022E-3</v>
      </c>
      <c r="GU8386" s="77">
        <v>0.1527377521613833</v>
      </c>
      <c r="GV8386" s="77">
        <v>5.5634818912082022E-3</v>
      </c>
      <c r="GW8386" s="77">
        <v>0</v>
      </c>
      <c r="GX8386" s="77">
        <v>0</v>
      </c>
      <c r="GY8386" s="77">
        <v>0</v>
      </c>
      <c r="GZ8386" s="77">
        <v>0</v>
      </c>
    </row>
    <row r="8387" spans="187:208" x14ac:dyDescent="0.25">
      <c r="GE8387" s="77" t="s">
        <v>425</v>
      </c>
      <c r="GF8387" s="77" t="s">
        <v>155</v>
      </c>
      <c r="GG8387" s="77" t="s">
        <v>497</v>
      </c>
      <c r="GH8387" s="77" t="s">
        <v>446</v>
      </c>
      <c r="GI8387" s="77">
        <v>2021</v>
      </c>
      <c r="GJ8387" s="77" t="s">
        <v>301</v>
      </c>
      <c r="GK8387" s="77">
        <v>1.580872452543292E-3</v>
      </c>
      <c r="GL8387" s="77">
        <v>1.8</v>
      </c>
      <c r="GM8387" s="77">
        <v>2021</v>
      </c>
      <c r="GN8387" s="77" t="s">
        <v>175</v>
      </c>
      <c r="GO8387" s="77">
        <v>5.3000000000000005E-2</v>
      </c>
      <c r="GP8387" s="77">
        <v>3</v>
      </c>
      <c r="GQ8387" s="77">
        <v>0</v>
      </c>
      <c r="GR8387" s="77" t="s">
        <v>423</v>
      </c>
      <c r="GS8387" s="77">
        <v>5.5966209081309407E-2</v>
      </c>
      <c r="GT8387" s="77">
        <v>8.8475438209920264E-5</v>
      </c>
      <c r="GU8387" s="77">
        <v>5.5966209081309407E-2</v>
      </c>
      <c r="GV8387" s="77">
        <v>8.8475438209920264E-5</v>
      </c>
      <c r="GW8387" s="77">
        <v>0</v>
      </c>
      <c r="GX8387" s="77">
        <v>0</v>
      </c>
      <c r="GY8387" s="77">
        <v>0</v>
      </c>
      <c r="GZ8387" s="77">
        <v>0</v>
      </c>
    </row>
    <row r="8388" spans="187:208" x14ac:dyDescent="0.25">
      <c r="GE8388" s="77" t="s">
        <v>427</v>
      </c>
      <c r="GF8388" s="77" t="s">
        <v>155</v>
      </c>
      <c r="GG8388" s="77" t="s">
        <v>497</v>
      </c>
      <c r="GH8388" s="77" t="s">
        <v>446</v>
      </c>
      <c r="GI8388" s="77">
        <v>2021</v>
      </c>
      <c r="GJ8388" s="77" t="s">
        <v>303</v>
      </c>
      <c r="GK8388" s="77">
        <v>3.9894642198430121E-2</v>
      </c>
      <c r="GL8388" s="77">
        <v>1.8</v>
      </c>
      <c r="GM8388" s="77">
        <v>2021</v>
      </c>
      <c r="GN8388" s="77" t="s">
        <v>175</v>
      </c>
      <c r="GO8388" s="77">
        <v>5.3000000000000005E-2</v>
      </c>
      <c r="GP8388" s="77">
        <v>3</v>
      </c>
      <c r="GQ8388" s="77">
        <v>0</v>
      </c>
      <c r="GR8388" s="77" t="s">
        <v>423</v>
      </c>
      <c r="GS8388" s="77">
        <v>5.5966209081309407E-2</v>
      </c>
      <c r="GT8388" s="77">
        <v>2.2327518865013691E-3</v>
      </c>
      <c r="GU8388" s="77">
        <v>5.5966209081309407E-2</v>
      </c>
      <c r="GV8388" s="77">
        <v>2.2327518865013691E-3</v>
      </c>
      <c r="GW8388" s="77">
        <v>0</v>
      </c>
      <c r="GX8388" s="77">
        <v>0</v>
      </c>
      <c r="GY8388" s="77">
        <v>0</v>
      </c>
      <c r="GZ8388" s="77">
        <v>0</v>
      </c>
    </row>
    <row r="8389" spans="187:208" x14ac:dyDescent="0.25">
      <c r="GE8389" s="77" t="s">
        <v>422</v>
      </c>
      <c r="GF8389" s="77" t="s">
        <v>155</v>
      </c>
      <c r="GG8389" s="77" t="s">
        <v>497</v>
      </c>
      <c r="GH8389" s="77" t="s">
        <v>446</v>
      </c>
      <c r="GI8389" s="77">
        <v>2022</v>
      </c>
      <c r="GJ8389" s="77" t="s">
        <v>305</v>
      </c>
      <c r="GK8389" s="77">
        <v>3.6425060683948039E-2</v>
      </c>
      <c r="GL8389" s="77">
        <v>1.8</v>
      </c>
      <c r="GM8389" s="77">
        <v>2022</v>
      </c>
      <c r="GN8389" s="77" t="s">
        <v>175</v>
      </c>
      <c r="GO8389" s="77">
        <v>0.13250000000000001</v>
      </c>
      <c r="GP8389" s="77">
        <v>3</v>
      </c>
      <c r="GQ8389" s="77">
        <v>0</v>
      </c>
      <c r="GR8389" s="77" t="s">
        <v>423</v>
      </c>
      <c r="GS8389" s="77">
        <v>0.1527377521613833</v>
      </c>
      <c r="GT8389" s="77">
        <v>5.5634818912082022E-3</v>
      </c>
      <c r="GU8389" s="77">
        <v>0.1527377521613833</v>
      </c>
      <c r="GV8389" s="77">
        <v>5.5634818912082022E-3</v>
      </c>
      <c r="GW8389" s="77">
        <v>0.1527377521613833</v>
      </c>
      <c r="GX8389" s="77">
        <v>5.5634818912082022E-3</v>
      </c>
      <c r="GY8389" s="77">
        <v>0</v>
      </c>
      <c r="GZ8389" s="77">
        <v>0</v>
      </c>
    </row>
    <row r="8390" spans="187:208" x14ac:dyDescent="0.25">
      <c r="GE8390" s="77" t="s">
        <v>425</v>
      </c>
      <c r="GF8390" s="77" t="s">
        <v>155</v>
      </c>
      <c r="GG8390" s="77" t="s">
        <v>497</v>
      </c>
      <c r="GH8390" s="77" t="s">
        <v>446</v>
      </c>
      <c r="GI8390" s="77">
        <v>2022</v>
      </c>
      <c r="GJ8390" s="77" t="s">
        <v>301</v>
      </c>
      <c r="GK8390" s="77">
        <v>1.580872452543292E-3</v>
      </c>
      <c r="GL8390" s="77">
        <v>1.8</v>
      </c>
      <c r="GM8390" s="77">
        <v>2022</v>
      </c>
      <c r="GN8390" s="77" t="s">
        <v>175</v>
      </c>
      <c r="GO8390" s="77">
        <v>5.3000000000000005E-2</v>
      </c>
      <c r="GP8390" s="77">
        <v>3</v>
      </c>
      <c r="GQ8390" s="77">
        <v>0</v>
      </c>
      <c r="GR8390" s="77" t="s">
        <v>423</v>
      </c>
      <c r="GS8390" s="77">
        <v>5.5966209081309407E-2</v>
      </c>
      <c r="GT8390" s="77">
        <v>8.8475438209920264E-5</v>
      </c>
      <c r="GU8390" s="77">
        <v>5.5966209081309407E-2</v>
      </c>
      <c r="GV8390" s="77">
        <v>8.8475438209920264E-5</v>
      </c>
      <c r="GW8390" s="77">
        <v>5.5966209081309407E-2</v>
      </c>
      <c r="GX8390" s="77">
        <v>8.8475438209920264E-5</v>
      </c>
      <c r="GY8390" s="77">
        <v>0</v>
      </c>
      <c r="GZ8390" s="77">
        <v>0</v>
      </c>
    </row>
    <row r="8391" spans="187:208" x14ac:dyDescent="0.25">
      <c r="GE8391" s="77" t="s">
        <v>427</v>
      </c>
      <c r="GF8391" s="77" t="s">
        <v>155</v>
      </c>
      <c r="GG8391" s="77" t="s">
        <v>497</v>
      </c>
      <c r="GH8391" s="77" t="s">
        <v>446</v>
      </c>
      <c r="GI8391" s="77">
        <v>2022</v>
      </c>
      <c r="GJ8391" s="77" t="s">
        <v>303</v>
      </c>
      <c r="GK8391" s="77">
        <v>3.9894642198430121E-2</v>
      </c>
      <c r="GL8391" s="77">
        <v>1.8</v>
      </c>
      <c r="GM8391" s="77">
        <v>2022</v>
      </c>
      <c r="GN8391" s="77" t="s">
        <v>175</v>
      </c>
      <c r="GO8391" s="77">
        <v>5.3000000000000005E-2</v>
      </c>
      <c r="GP8391" s="77">
        <v>3</v>
      </c>
      <c r="GQ8391" s="77">
        <v>0</v>
      </c>
      <c r="GR8391" s="77" t="s">
        <v>423</v>
      </c>
      <c r="GS8391" s="77">
        <v>5.5966209081309407E-2</v>
      </c>
      <c r="GT8391" s="77">
        <v>2.2327518865013691E-3</v>
      </c>
      <c r="GU8391" s="77">
        <v>5.5966209081309407E-2</v>
      </c>
      <c r="GV8391" s="77">
        <v>2.2327518865013691E-3</v>
      </c>
      <c r="GW8391" s="77">
        <v>5.5966209081309407E-2</v>
      </c>
      <c r="GX8391" s="77">
        <v>2.2327518865013691E-3</v>
      </c>
      <c r="GY8391" s="77">
        <v>0</v>
      </c>
      <c r="GZ8391" s="77">
        <v>0</v>
      </c>
    </row>
    <row r="8392" spans="187:208" x14ac:dyDescent="0.25">
      <c r="GE8392" s="77" t="s">
        <v>422</v>
      </c>
      <c r="GF8392" s="77" t="s">
        <v>155</v>
      </c>
      <c r="GG8392" s="77" t="s">
        <v>497</v>
      </c>
      <c r="GH8392" s="77" t="s">
        <v>446</v>
      </c>
      <c r="GI8392" s="77">
        <v>2023</v>
      </c>
      <c r="GJ8392" s="77" t="s">
        <v>305</v>
      </c>
      <c r="GK8392" s="77">
        <v>3.7590224611378432E-2</v>
      </c>
      <c r="GL8392" s="77">
        <v>1.8</v>
      </c>
      <c r="GM8392" s="77">
        <v>2023</v>
      </c>
      <c r="GN8392" s="77" t="s">
        <v>175</v>
      </c>
      <c r="GO8392" s="77">
        <v>0.13250000000000001</v>
      </c>
      <c r="GP8392" s="77">
        <v>3</v>
      </c>
      <c r="GQ8392" s="77">
        <v>0</v>
      </c>
      <c r="GR8392" s="77" t="s">
        <v>423</v>
      </c>
      <c r="GS8392" s="77">
        <v>0</v>
      </c>
      <c r="GT8392" s="77">
        <v>0</v>
      </c>
      <c r="GU8392" s="77">
        <v>0.1527377521613833</v>
      </c>
      <c r="GV8392" s="77">
        <v>5.7414464103834502E-3</v>
      </c>
      <c r="GW8392" s="77">
        <v>0.1527377521613833</v>
      </c>
      <c r="GX8392" s="77">
        <v>5.7414464103834502E-3</v>
      </c>
      <c r="GY8392" s="77">
        <v>0.1527377521613833</v>
      </c>
      <c r="GZ8392" s="77">
        <v>5.7414464103834502E-3</v>
      </c>
    </row>
    <row r="8393" spans="187:208" x14ac:dyDescent="0.25">
      <c r="GE8393" s="77" t="s">
        <v>425</v>
      </c>
      <c r="GF8393" s="77" t="s">
        <v>155</v>
      </c>
      <c r="GG8393" s="77" t="s">
        <v>497</v>
      </c>
      <c r="GH8393" s="77" t="s">
        <v>446</v>
      </c>
      <c r="GI8393" s="77">
        <v>2023</v>
      </c>
      <c r="GJ8393" s="77" t="s">
        <v>301</v>
      </c>
      <c r="GK8393" s="77">
        <v>1.6314334115687681E-3</v>
      </c>
      <c r="GL8393" s="77">
        <v>1.8</v>
      </c>
      <c r="GM8393" s="77">
        <v>2023</v>
      </c>
      <c r="GN8393" s="77" t="s">
        <v>175</v>
      </c>
      <c r="GO8393" s="77">
        <v>5.3000000000000005E-2</v>
      </c>
      <c r="GP8393" s="77">
        <v>3</v>
      </c>
      <c r="GQ8393" s="77">
        <v>0</v>
      </c>
      <c r="GR8393" s="77" t="s">
        <v>423</v>
      </c>
      <c r="GS8393" s="77">
        <v>0</v>
      </c>
      <c r="GT8393" s="77">
        <v>0</v>
      </c>
      <c r="GU8393" s="77">
        <v>5.5966209081309407E-2</v>
      </c>
      <c r="GV8393" s="77">
        <v>9.1305143414091577E-5</v>
      </c>
      <c r="GW8393" s="77">
        <v>5.5966209081309407E-2</v>
      </c>
      <c r="GX8393" s="77">
        <v>9.1305143414091577E-5</v>
      </c>
      <c r="GY8393" s="77">
        <v>5.5966209081309407E-2</v>
      </c>
      <c r="GZ8393" s="77">
        <v>9.1305143414091577E-5</v>
      </c>
    </row>
    <row r="8394" spans="187:208" x14ac:dyDescent="0.25">
      <c r="GE8394" s="77" t="s">
        <v>427</v>
      </c>
      <c r="GF8394" s="77" t="s">
        <v>155</v>
      </c>
      <c r="GG8394" s="77" t="s">
        <v>497</v>
      </c>
      <c r="GH8394" s="77" t="s">
        <v>446</v>
      </c>
      <c r="GI8394" s="77">
        <v>2023</v>
      </c>
      <c r="GJ8394" s="77" t="s">
        <v>303</v>
      </c>
      <c r="GK8394" s="77">
        <v>4.1186611014002013E-2</v>
      </c>
      <c r="GL8394" s="77">
        <v>1.8</v>
      </c>
      <c r="GM8394" s="77">
        <v>2023</v>
      </c>
      <c r="GN8394" s="77" t="s">
        <v>175</v>
      </c>
      <c r="GO8394" s="77">
        <v>5.3000000000000005E-2</v>
      </c>
      <c r="GP8394" s="77">
        <v>3</v>
      </c>
      <c r="GQ8394" s="77">
        <v>0</v>
      </c>
      <c r="GR8394" s="77" t="s">
        <v>423</v>
      </c>
      <c r="GS8394" s="77">
        <v>0</v>
      </c>
      <c r="GT8394" s="77">
        <v>0</v>
      </c>
      <c r="GU8394" s="77">
        <v>5.5966209081309407E-2</v>
      </c>
      <c r="GV8394" s="77">
        <v>2.3050584833601974E-3</v>
      </c>
      <c r="GW8394" s="77">
        <v>5.5966209081309407E-2</v>
      </c>
      <c r="GX8394" s="77">
        <v>2.3050584833601974E-3</v>
      </c>
      <c r="GY8394" s="77">
        <v>5.5966209081309407E-2</v>
      </c>
      <c r="GZ8394" s="77">
        <v>2.3050584833601974E-3</v>
      </c>
    </row>
    <row r="8395" spans="187:208" x14ac:dyDescent="0.25">
      <c r="GE8395" s="77" t="s">
        <v>422</v>
      </c>
      <c r="GF8395" s="77" t="s">
        <v>155</v>
      </c>
      <c r="GG8395" s="77" t="s">
        <v>497</v>
      </c>
      <c r="GH8395" s="77" t="s">
        <v>446</v>
      </c>
      <c r="GI8395" s="77">
        <v>2024</v>
      </c>
      <c r="GJ8395" s="77" t="s">
        <v>305</v>
      </c>
      <c r="GK8395" s="77">
        <v>3.7590224611378432E-2</v>
      </c>
      <c r="GL8395" s="77">
        <v>1.8</v>
      </c>
      <c r="GM8395" s="77">
        <v>2024</v>
      </c>
      <c r="GN8395" s="77" t="s">
        <v>175</v>
      </c>
      <c r="GO8395" s="77">
        <v>0.13250000000000001</v>
      </c>
      <c r="GP8395" s="77">
        <v>3</v>
      </c>
      <c r="GQ8395" s="77">
        <v>0</v>
      </c>
      <c r="GR8395" s="77" t="s">
        <v>423</v>
      </c>
      <c r="GS8395" s="77">
        <v>0</v>
      </c>
      <c r="GT8395" s="77">
        <v>0</v>
      </c>
      <c r="GU8395" s="77">
        <v>0</v>
      </c>
      <c r="GV8395" s="77">
        <v>0</v>
      </c>
      <c r="GW8395" s="77">
        <v>0.1527377521613833</v>
      </c>
      <c r="GX8395" s="77">
        <v>5.7414464103834502E-3</v>
      </c>
      <c r="GY8395" s="77">
        <v>0.1527377521613833</v>
      </c>
      <c r="GZ8395" s="77">
        <v>5.7414464103834502E-3</v>
      </c>
    </row>
    <row r="8396" spans="187:208" x14ac:dyDescent="0.25">
      <c r="GE8396" s="77" t="s">
        <v>425</v>
      </c>
      <c r="GF8396" s="77" t="s">
        <v>155</v>
      </c>
      <c r="GG8396" s="77" t="s">
        <v>497</v>
      </c>
      <c r="GH8396" s="77" t="s">
        <v>446</v>
      </c>
      <c r="GI8396" s="77">
        <v>2024</v>
      </c>
      <c r="GJ8396" s="77" t="s">
        <v>301</v>
      </c>
      <c r="GK8396" s="77">
        <v>1.6314334115687681E-3</v>
      </c>
      <c r="GL8396" s="77">
        <v>1.8</v>
      </c>
      <c r="GM8396" s="77">
        <v>2024</v>
      </c>
      <c r="GN8396" s="77" t="s">
        <v>175</v>
      </c>
      <c r="GO8396" s="77">
        <v>5.3000000000000005E-2</v>
      </c>
      <c r="GP8396" s="77">
        <v>3</v>
      </c>
      <c r="GQ8396" s="77">
        <v>0</v>
      </c>
      <c r="GR8396" s="77" t="s">
        <v>423</v>
      </c>
      <c r="GS8396" s="77">
        <v>0</v>
      </c>
      <c r="GT8396" s="77">
        <v>0</v>
      </c>
      <c r="GU8396" s="77">
        <v>0</v>
      </c>
      <c r="GV8396" s="77">
        <v>0</v>
      </c>
      <c r="GW8396" s="77">
        <v>5.5966209081309407E-2</v>
      </c>
      <c r="GX8396" s="77">
        <v>9.1305143414091577E-5</v>
      </c>
      <c r="GY8396" s="77">
        <v>5.5966209081309407E-2</v>
      </c>
      <c r="GZ8396" s="77">
        <v>9.1305143414091577E-5</v>
      </c>
    </row>
    <row r="8397" spans="187:208" x14ac:dyDescent="0.25">
      <c r="GE8397" s="77" t="s">
        <v>427</v>
      </c>
      <c r="GF8397" s="77" t="s">
        <v>155</v>
      </c>
      <c r="GG8397" s="77" t="s">
        <v>497</v>
      </c>
      <c r="GH8397" s="77" t="s">
        <v>446</v>
      </c>
      <c r="GI8397" s="77">
        <v>2024</v>
      </c>
      <c r="GJ8397" s="77" t="s">
        <v>303</v>
      </c>
      <c r="GK8397" s="77">
        <v>4.1186611014002013E-2</v>
      </c>
      <c r="GL8397" s="77">
        <v>1.8</v>
      </c>
      <c r="GM8397" s="77">
        <v>2024</v>
      </c>
      <c r="GN8397" s="77" t="s">
        <v>175</v>
      </c>
      <c r="GO8397" s="77">
        <v>5.3000000000000005E-2</v>
      </c>
      <c r="GP8397" s="77">
        <v>3</v>
      </c>
      <c r="GQ8397" s="77">
        <v>0</v>
      </c>
      <c r="GR8397" s="77" t="s">
        <v>423</v>
      </c>
      <c r="GS8397" s="77">
        <v>0</v>
      </c>
      <c r="GT8397" s="77">
        <v>0</v>
      </c>
      <c r="GU8397" s="77">
        <v>0</v>
      </c>
      <c r="GV8397" s="77">
        <v>0</v>
      </c>
      <c r="GW8397" s="77">
        <v>5.5966209081309407E-2</v>
      </c>
      <c r="GX8397" s="77">
        <v>2.3050584833601974E-3</v>
      </c>
      <c r="GY8397" s="77">
        <v>5.5966209081309407E-2</v>
      </c>
      <c r="GZ8397" s="77">
        <v>2.3050584833601974E-3</v>
      </c>
    </row>
    <row r="8398" spans="187:208" x14ac:dyDescent="0.25">
      <c r="GE8398" s="77" t="s">
        <v>422</v>
      </c>
      <c r="GF8398" s="77" t="s">
        <v>155</v>
      </c>
      <c r="GG8398" s="77" t="s">
        <v>497</v>
      </c>
      <c r="GH8398" s="77" t="s">
        <v>446</v>
      </c>
      <c r="GI8398" s="77">
        <v>2025</v>
      </c>
      <c r="GJ8398" s="77" t="s">
        <v>305</v>
      </c>
      <c r="GK8398" s="77">
        <v>3.7590224611378432E-2</v>
      </c>
      <c r="GL8398" s="77">
        <v>1.8</v>
      </c>
      <c r="GM8398" s="77">
        <v>2025</v>
      </c>
      <c r="GN8398" s="77" t="s">
        <v>175</v>
      </c>
      <c r="GO8398" s="77">
        <v>0.13250000000000001</v>
      </c>
      <c r="GP8398" s="77">
        <v>3</v>
      </c>
      <c r="GQ8398" s="77">
        <v>0</v>
      </c>
      <c r="GR8398" s="77" t="s">
        <v>423</v>
      </c>
      <c r="GS8398" s="77">
        <v>0</v>
      </c>
      <c r="GT8398" s="77">
        <v>0</v>
      </c>
      <c r="GU8398" s="77">
        <v>0</v>
      </c>
      <c r="GV8398" s="77">
        <v>0</v>
      </c>
      <c r="GW8398" s="77">
        <v>0</v>
      </c>
      <c r="GX8398" s="77">
        <v>0</v>
      </c>
      <c r="GY8398" s="77">
        <v>0.1527377521613833</v>
      </c>
      <c r="GZ8398" s="77">
        <v>5.7414464103834502E-3</v>
      </c>
    </row>
    <row r="8399" spans="187:208" x14ac:dyDescent="0.25">
      <c r="GE8399" s="77" t="s">
        <v>425</v>
      </c>
      <c r="GF8399" s="77" t="s">
        <v>155</v>
      </c>
      <c r="GG8399" s="77" t="s">
        <v>497</v>
      </c>
      <c r="GH8399" s="77" t="s">
        <v>446</v>
      </c>
      <c r="GI8399" s="77">
        <v>2025</v>
      </c>
      <c r="GJ8399" s="77" t="s">
        <v>301</v>
      </c>
      <c r="GK8399" s="77">
        <v>1.6314334115687681E-3</v>
      </c>
      <c r="GL8399" s="77">
        <v>1.8</v>
      </c>
      <c r="GM8399" s="77">
        <v>2025</v>
      </c>
      <c r="GN8399" s="77" t="s">
        <v>175</v>
      </c>
      <c r="GO8399" s="77">
        <v>5.3000000000000005E-2</v>
      </c>
      <c r="GP8399" s="77">
        <v>3</v>
      </c>
      <c r="GQ8399" s="77">
        <v>0</v>
      </c>
      <c r="GR8399" s="77" t="s">
        <v>423</v>
      </c>
      <c r="GS8399" s="77">
        <v>0</v>
      </c>
      <c r="GT8399" s="77">
        <v>0</v>
      </c>
      <c r="GU8399" s="77">
        <v>0</v>
      </c>
      <c r="GV8399" s="77">
        <v>0</v>
      </c>
      <c r="GW8399" s="77">
        <v>0</v>
      </c>
      <c r="GX8399" s="77">
        <v>0</v>
      </c>
      <c r="GY8399" s="77">
        <v>5.5966209081309407E-2</v>
      </c>
      <c r="GZ8399" s="77">
        <v>9.1305143414091577E-5</v>
      </c>
    </row>
    <row r="8400" spans="187:208" x14ac:dyDescent="0.25">
      <c r="GE8400" s="77" t="s">
        <v>427</v>
      </c>
      <c r="GF8400" s="77" t="s">
        <v>155</v>
      </c>
      <c r="GG8400" s="77" t="s">
        <v>497</v>
      </c>
      <c r="GH8400" s="77" t="s">
        <v>446</v>
      </c>
      <c r="GI8400" s="77">
        <v>2025</v>
      </c>
      <c r="GJ8400" s="77" t="s">
        <v>303</v>
      </c>
      <c r="GK8400" s="77">
        <v>4.1186611014002013E-2</v>
      </c>
      <c r="GL8400" s="77">
        <v>1.8</v>
      </c>
      <c r="GM8400" s="77">
        <v>2025</v>
      </c>
      <c r="GN8400" s="77" t="s">
        <v>175</v>
      </c>
      <c r="GO8400" s="77">
        <v>5.3000000000000005E-2</v>
      </c>
      <c r="GP8400" s="77">
        <v>3</v>
      </c>
      <c r="GQ8400" s="77">
        <v>0</v>
      </c>
      <c r="GR8400" s="77" t="s">
        <v>423</v>
      </c>
      <c r="GS8400" s="77">
        <v>0</v>
      </c>
      <c r="GT8400" s="77">
        <v>0</v>
      </c>
      <c r="GU8400" s="77">
        <v>0</v>
      </c>
      <c r="GV8400" s="77">
        <v>0</v>
      </c>
      <c r="GW8400" s="77">
        <v>0</v>
      </c>
      <c r="GX8400" s="77">
        <v>0</v>
      </c>
      <c r="GY8400" s="77">
        <v>5.5966209081309407E-2</v>
      </c>
      <c r="GZ8400" s="77">
        <v>2.3050584833601974E-3</v>
      </c>
    </row>
    <row r="8401" spans="187:208" x14ac:dyDescent="0.25">
      <c r="GE8401" s="77" t="s">
        <v>422</v>
      </c>
      <c r="GF8401" s="77" t="s">
        <v>155</v>
      </c>
      <c r="GG8401" s="77" t="s">
        <v>497</v>
      </c>
      <c r="GH8401" s="77" t="s">
        <v>453</v>
      </c>
      <c r="GI8401" s="77">
        <v>2021</v>
      </c>
      <c r="GJ8401" s="77" t="s">
        <v>305</v>
      </c>
      <c r="GK8401" s="77">
        <v>222.22942162782849</v>
      </c>
      <c r="GL8401" s="77">
        <v>1.8</v>
      </c>
      <c r="GM8401" s="77">
        <v>2021</v>
      </c>
      <c r="GN8401" s="77" t="s">
        <v>175</v>
      </c>
      <c r="GO8401" s="77">
        <v>0.13250000000000001</v>
      </c>
      <c r="GP8401" s="77">
        <v>3</v>
      </c>
      <c r="GQ8401" s="77">
        <v>0</v>
      </c>
      <c r="GR8401" s="77" t="s">
        <v>423</v>
      </c>
      <c r="GS8401" s="77">
        <v>0.1527377521613833</v>
      </c>
      <c r="GT8401" s="77">
        <v>33.942822323558822</v>
      </c>
      <c r="GU8401" s="77">
        <v>0.1527377521613833</v>
      </c>
      <c r="GV8401" s="77">
        <v>33.942822323558822</v>
      </c>
      <c r="GW8401" s="77">
        <v>0</v>
      </c>
      <c r="GX8401" s="77">
        <v>0</v>
      </c>
      <c r="GY8401" s="77">
        <v>0</v>
      </c>
      <c r="GZ8401" s="77">
        <v>0</v>
      </c>
    </row>
    <row r="8402" spans="187:208" x14ac:dyDescent="0.25">
      <c r="GE8402" s="77" t="s">
        <v>425</v>
      </c>
      <c r="GF8402" s="77" t="s">
        <v>155</v>
      </c>
      <c r="GG8402" s="77" t="s">
        <v>497</v>
      </c>
      <c r="GH8402" s="77" t="s">
        <v>453</v>
      </c>
      <c r="GI8402" s="77">
        <v>2021</v>
      </c>
      <c r="GJ8402" s="77" t="s">
        <v>301</v>
      </c>
      <c r="GK8402" s="77">
        <v>8585.7228092479418</v>
      </c>
      <c r="GL8402" s="77">
        <v>1.8</v>
      </c>
      <c r="GM8402" s="77">
        <v>2021</v>
      </c>
      <c r="GN8402" s="77" t="s">
        <v>175</v>
      </c>
      <c r="GO8402" s="77">
        <v>5.3000000000000005E-2</v>
      </c>
      <c r="GP8402" s="77">
        <v>3</v>
      </c>
      <c r="GQ8402" s="77">
        <v>0</v>
      </c>
      <c r="GR8402" s="77" t="s">
        <v>423</v>
      </c>
      <c r="GS8402" s="77">
        <v>5.5966209081309407E-2</v>
      </c>
      <c r="GT8402" s="77">
        <v>480.5103578565375</v>
      </c>
      <c r="GU8402" s="77">
        <v>5.5966209081309407E-2</v>
      </c>
      <c r="GV8402" s="77">
        <v>480.5103578565375</v>
      </c>
      <c r="GW8402" s="77">
        <v>0</v>
      </c>
      <c r="GX8402" s="77">
        <v>0</v>
      </c>
      <c r="GY8402" s="77">
        <v>0</v>
      </c>
      <c r="GZ8402" s="77">
        <v>0</v>
      </c>
    </row>
    <row r="8403" spans="187:208" x14ac:dyDescent="0.25">
      <c r="GE8403" s="77" t="s">
        <v>427</v>
      </c>
      <c r="GF8403" s="77" t="s">
        <v>155</v>
      </c>
      <c r="GG8403" s="77" t="s">
        <v>497</v>
      </c>
      <c r="GH8403" s="77" t="s">
        <v>453</v>
      </c>
      <c r="GI8403" s="77">
        <v>2021</v>
      </c>
      <c r="GJ8403" s="77" t="s">
        <v>303</v>
      </c>
      <c r="GK8403" s="77">
        <v>5338.1784104567396</v>
      </c>
      <c r="GL8403" s="77">
        <v>1.8</v>
      </c>
      <c r="GM8403" s="77">
        <v>2021</v>
      </c>
      <c r="GN8403" s="77" t="s">
        <v>175</v>
      </c>
      <c r="GO8403" s="77">
        <v>5.3000000000000005E-2</v>
      </c>
      <c r="GP8403" s="77">
        <v>3</v>
      </c>
      <c r="GQ8403" s="77">
        <v>0</v>
      </c>
      <c r="GR8403" s="77" t="s">
        <v>423</v>
      </c>
      <c r="GS8403" s="77">
        <v>5.5966209081309407E-2</v>
      </c>
      <c r="GT8403" s="77">
        <v>298.75760903295378</v>
      </c>
      <c r="GU8403" s="77">
        <v>5.5966209081309407E-2</v>
      </c>
      <c r="GV8403" s="77">
        <v>298.75760903295378</v>
      </c>
      <c r="GW8403" s="77">
        <v>0</v>
      </c>
      <c r="GX8403" s="77">
        <v>0</v>
      </c>
      <c r="GY8403" s="77">
        <v>0</v>
      </c>
      <c r="GZ8403" s="77">
        <v>0</v>
      </c>
    </row>
    <row r="8404" spans="187:208" x14ac:dyDescent="0.25">
      <c r="GE8404" s="77" t="s">
        <v>422</v>
      </c>
      <c r="GF8404" s="77" t="s">
        <v>155</v>
      </c>
      <c r="GG8404" s="77" t="s">
        <v>497</v>
      </c>
      <c r="GH8404" s="77" t="s">
        <v>453</v>
      </c>
      <c r="GI8404" s="77">
        <v>2022</v>
      </c>
      <c r="GJ8404" s="77" t="s">
        <v>305</v>
      </c>
      <c r="GK8404" s="77">
        <v>222.22942162782849</v>
      </c>
      <c r="GL8404" s="77">
        <v>1.8</v>
      </c>
      <c r="GM8404" s="77">
        <v>2022</v>
      </c>
      <c r="GN8404" s="77" t="s">
        <v>175</v>
      </c>
      <c r="GO8404" s="77">
        <v>0.13250000000000001</v>
      </c>
      <c r="GP8404" s="77">
        <v>3</v>
      </c>
      <c r="GQ8404" s="77">
        <v>0</v>
      </c>
      <c r="GR8404" s="77" t="s">
        <v>423</v>
      </c>
      <c r="GS8404" s="77">
        <v>0.1527377521613833</v>
      </c>
      <c r="GT8404" s="77">
        <v>33.942822323558822</v>
      </c>
      <c r="GU8404" s="77">
        <v>0.1527377521613833</v>
      </c>
      <c r="GV8404" s="77">
        <v>33.942822323558822</v>
      </c>
      <c r="GW8404" s="77">
        <v>0.1527377521613833</v>
      </c>
      <c r="GX8404" s="77">
        <v>33.942822323558822</v>
      </c>
      <c r="GY8404" s="77">
        <v>0</v>
      </c>
      <c r="GZ8404" s="77">
        <v>0</v>
      </c>
    </row>
    <row r="8405" spans="187:208" x14ac:dyDescent="0.25">
      <c r="GE8405" s="77" t="s">
        <v>425</v>
      </c>
      <c r="GF8405" s="77" t="s">
        <v>155</v>
      </c>
      <c r="GG8405" s="77" t="s">
        <v>497</v>
      </c>
      <c r="GH8405" s="77" t="s">
        <v>453</v>
      </c>
      <c r="GI8405" s="77">
        <v>2022</v>
      </c>
      <c r="GJ8405" s="77" t="s">
        <v>301</v>
      </c>
      <c r="GK8405" s="77">
        <v>8585.7228092479418</v>
      </c>
      <c r="GL8405" s="77">
        <v>1.8</v>
      </c>
      <c r="GM8405" s="77">
        <v>2022</v>
      </c>
      <c r="GN8405" s="77" t="s">
        <v>175</v>
      </c>
      <c r="GO8405" s="77">
        <v>5.3000000000000005E-2</v>
      </c>
      <c r="GP8405" s="77">
        <v>3</v>
      </c>
      <c r="GQ8405" s="77">
        <v>0</v>
      </c>
      <c r="GR8405" s="77" t="s">
        <v>423</v>
      </c>
      <c r="GS8405" s="77">
        <v>5.5966209081309407E-2</v>
      </c>
      <c r="GT8405" s="77">
        <v>480.5103578565375</v>
      </c>
      <c r="GU8405" s="77">
        <v>5.5966209081309407E-2</v>
      </c>
      <c r="GV8405" s="77">
        <v>480.5103578565375</v>
      </c>
      <c r="GW8405" s="77">
        <v>5.5966209081309407E-2</v>
      </c>
      <c r="GX8405" s="77">
        <v>480.5103578565375</v>
      </c>
      <c r="GY8405" s="77">
        <v>0</v>
      </c>
      <c r="GZ8405" s="77">
        <v>0</v>
      </c>
    </row>
    <row r="8406" spans="187:208" x14ac:dyDescent="0.25">
      <c r="GE8406" s="77" t="s">
        <v>427</v>
      </c>
      <c r="GF8406" s="77" t="s">
        <v>155</v>
      </c>
      <c r="GG8406" s="77" t="s">
        <v>497</v>
      </c>
      <c r="GH8406" s="77" t="s">
        <v>453</v>
      </c>
      <c r="GI8406" s="77">
        <v>2022</v>
      </c>
      <c r="GJ8406" s="77" t="s">
        <v>303</v>
      </c>
      <c r="GK8406" s="77">
        <v>5338.1784104567396</v>
      </c>
      <c r="GL8406" s="77">
        <v>1.8</v>
      </c>
      <c r="GM8406" s="77">
        <v>2022</v>
      </c>
      <c r="GN8406" s="77" t="s">
        <v>175</v>
      </c>
      <c r="GO8406" s="77">
        <v>5.3000000000000005E-2</v>
      </c>
      <c r="GP8406" s="77">
        <v>3</v>
      </c>
      <c r="GQ8406" s="77">
        <v>0</v>
      </c>
      <c r="GR8406" s="77" t="s">
        <v>423</v>
      </c>
      <c r="GS8406" s="77">
        <v>5.5966209081309407E-2</v>
      </c>
      <c r="GT8406" s="77">
        <v>298.75760903295378</v>
      </c>
      <c r="GU8406" s="77">
        <v>5.5966209081309407E-2</v>
      </c>
      <c r="GV8406" s="77">
        <v>298.75760903295378</v>
      </c>
      <c r="GW8406" s="77">
        <v>5.5966209081309407E-2</v>
      </c>
      <c r="GX8406" s="77">
        <v>298.75760903295378</v>
      </c>
      <c r="GY8406" s="77">
        <v>0</v>
      </c>
      <c r="GZ8406" s="77">
        <v>0</v>
      </c>
    </row>
    <row r="8407" spans="187:208" x14ac:dyDescent="0.25">
      <c r="GE8407" s="77" t="s">
        <v>422</v>
      </c>
      <c r="GF8407" s="77" t="s">
        <v>155</v>
      </c>
      <c r="GG8407" s="77" t="s">
        <v>497</v>
      </c>
      <c r="GH8407" s="77" t="s">
        <v>453</v>
      </c>
      <c r="GI8407" s="77">
        <v>2023</v>
      </c>
      <c r="GJ8407" s="77" t="s">
        <v>305</v>
      </c>
      <c r="GK8407" s="77">
        <v>233.23007680793469</v>
      </c>
      <c r="GL8407" s="77">
        <v>1.8</v>
      </c>
      <c r="GM8407" s="77">
        <v>2023</v>
      </c>
      <c r="GN8407" s="77" t="s">
        <v>175</v>
      </c>
      <c r="GO8407" s="77">
        <v>0.13250000000000001</v>
      </c>
      <c r="GP8407" s="77">
        <v>3</v>
      </c>
      <c r="GQ8407" s="77">
        <v>0</v>
      </c>
      <c r="GR8407" s="77" t="s">
        <v>423</v>
      </c>
      <c r="GS8407" s="77">
        <v>0</v>
      </c>
      <c r="GT8407" s="77">
        <v>0</v>
      </c>
      <c r="GU8407" s="77">
        <v>0.1527377521613833</v>
      </c>
      <c r="GV8407" s="77">
        <v>35.623037668070722</v>
      </c>
      <c r="GW8407" s="77">
        <v>0.1527377521613833</v>
      </c>
      <c r="GX8407" s="77">
        <v>35.623037668070722</v>
      </c>
      <c r="GY8407" s="77">
        <v>0.1527377521613833</v>
      </c>
      <c r="GZ8407" s="77">
        <v>35.623037668070722</v>
      </c>
    </row>
    <row r="8408" spans="187:208" x14ac:dyDescent="0.25">
      <c r="GE8408" s="77" t="s">
        <v>425</v>
      </c>
      <c r="GF8408" s="77" t="s">
        <v>155</v>
      </c>
      <c r="GG8408" s="77" t="s">
        <v>497</v>
      </c>
      <c r="GH8408" s="77" t="s">
        <v>453</v>
      </c>
      <c r="GI8408" s="77">
        <v>2023</v>
      </c>
      <c r="GJ8408" s="77" t="s">
        <v>301</v>
      </c>
      <c r="GK8408" s="77">
        <v>8896.515993428593</v>
      </c>
      <c r="GL8408" s="77">
        <v>1.8</v>
      </c>
      <c r="GM8408" s="77">
        <v>2023</v>
      </c>
      <c r="GN8408" s="77" t="s">
        <v>175</v>
      </c>
      <c r="GO8408" s="77">
        <v>5.3000000000000005E-2</v>
      </c>
      <c r="GP8408" s="77">
        <v>3</v>
      </c>
      <c r="GQ8408" s="77">
        <v>0</v>
      </c>
      <c r="GR8408" s="77" t="s">
        <v>423</v>
      </c>
      <c r="GS8408" s="77">
        <v>0</v>
      </c>
      <c r="GT8408" s="77">
        <v>0</v>
      </c>
      <c r="GU8408" s="77">
        <v>5.5966209081309407E-2</v>
      </c>
      <c r="GV8408" s="77">
        <v>497.90427418343768</v>
      </c>
      <c r="GW8408" s="77">
        <v>5.5966209081309407E-2</v>
      </c>
      <c r="GX8408" s="77">
        <v>497.90427418343768</v>
      </c>
      <c r="GY8408" s="77">
        <v>5.5966209081309407E-2</v>
      </c>
      <c r="GZ8408" s="77">
        <v>497.90427418343768</v>
      </c>
    </row>
    <row r="8409" spans="187:208" x14ac:dyDescent="0.25">
      <c r="GE8409" s="77" t="s">
        <v>427</v>
      </c>
      <c r="GF8409" s="77" t="s">
        <v>155</v>
      </c>
      <c r="GG8409" s="77" t="s">
        <v>497</v>
      </c>
      <c r="GH8409" s="77" t="s">
        <v>453</v>
      </c>
      <c r="GI8409" s="77">
        <v>2023</v>
      </c>
      <c r="GJ8409" s="77" t="s">
        <v>303</v>
      </c>
      <c r="GK8409" s="77">
        <v>5534.8914862000893</v>
      </c>
      <c r="GL8409" s="77">
        <v>1.8</v>
      </c>
      <c r="GM8409" s="77">
        <v>2023</v>
      </c>
      <c r="GN8409" s="77" t="s">
        <v>175</v>
      </c>
      <c r="GO8409" s="77">
        <v>5.3000000000000005E-2</v>
      </c>
      <c r="GP8409" s="77">
        <v>3</v>
      </c>
      <c r="GQ8409" s="77">
        <v>0</v>
      </c>
      <c r="GR8409" s="77" t="s">
        <v>423</v>
      </c>
      <c r="GS8409" s="77">
        <v>0</v>
      </c>
      <c r="GT8409" s="77">
        <v>0</v>
      </c>
      <c r="GU8409" s="77">
        <v>5.5966209081309407E-2</v>
      </c>
      <c r="GV8409" s="77">
        <v>309.76689415903354</v>
      </c>
      <c r="GW8409" s="77">
        <v>5.5966209081309407E-2</v>
      </c>
      <c r="GX8409" s="77">
        <v>309.76689415903354</v>
      </c>
      <c r="GY8409" s="77">
        <v>5.5966209081309407E-2</v>
      </c>
      <c r="GZ8409" s="77">
        <v>309.76689415903354</v>
      </c>
    </row>
    <row r="8410" spans="187:208" x14ac:dyDescent="0.25">
      <c r="GE8410" s="77" t="s">
        <v>422</v>
      </c>
      <c r="GF8410" s="77" t="s">
        <v>155</v>
      </c>
      <c r="GG8410" s="77" t="s">
        <v>497</v>
      </c>
      <c r="GH8410" s="77" t="s">
        <v>453</v>
      </c>
      <c r="GI8410" s="77">
        <v>2024</v>
      </c>
      <c r="GJ8410" s="77" t="s">
        <v>305</v>
      </c>
      <c r="GK8410" s="77">
        <v>233.23007680793469</v>
      </c>
      <c r="GL8410" s="77">
        <v>1.8</v>
      </c>
      <c r="GM8410" s="77">
        <v>2024</v>
      </c>
      <c r="GN8410" s="77" t="s">
        <v>175</v>
      </c>
      <c r="GO8410" s="77">
        <v>0.13250000000000001</v>
      </c>
      <c r="GP8410" s="77">
        <v>3</v>
      </c>
      <c r="GQ8410" s="77">
        <v>0</v>
      </c>
      <c r="GR8410" s="77" t="s">
        <v>423</v>
      </c>
      <c r="GS8410" s="77">
        <v>0</v>
      </c>
      <c r="GT8410" s="77">
        <v>0</v>
      </c>
      <c r="GU8410" s="77">
        <v>0</v>
      </c>
      <c r="GV8410" s="77">
        <v>0</v>
      </c>
      <c r="GW8410" s="77">
        <v>0.1527377521613833</v>
      </c>
      <c r="GX8410" s="77">
        <v>35.623037668070722</v>
      </c>
      <c r="GY8410" s="77">
        <v>0.1527377521613833</v>
      </c>
      <c r="GZ8410" s="77">
        <v>35.623037668070722</v>
      </c>
    </row>
    <row r="8411" spans="187:208" x14ac:dyDescent="0.25">
      <c r="GE8411" s="77" t="s">
        <v>425</v>
      </c>
      <c r="GF8411" s="77" t="s">
        <v>155</v>
      </c>
      <c r="GG8411" s="77" t="s">
        <v>497</v>
      </c>
      <c r="GH8411" s="77" t="s">
        <v>453</v>
      </c>
      <c r="GI8411" s="77">
        <v>2024</v>
      </c>
      <c r="GJ8411" s="77" t="s">
        <v>301</v>
      </c>
      <c r="GK8411" s="77">
        <v>8896.515993428593</v>
      </c>
      <c r="GL8411" s="77">
        <v>1.8</v>
      </c>
      <c r="GM8411" s="77">
        <v>2024</v>
      </c>
      <c r="GN8411" s="77" t="s">
        <v>175</v>
      </c>
      <c r="GO8411" s="77">
        <v>5.3000000000000005E-2</v>
      </c>
      <c r="GP8411" s="77">
        <v>3</v>
      </c>
      <c r="GQ8411" s="77">
        <v>0</v>
      </c>
      <c r="GR8411" s="77" t="s">
        <v>423</v>
      </c>
      <c r="GS8411" s="77">
        <v>0</v>
      </c>
      <c r="GT8411" s="77">
        <v>0</v>
      </c>
      <c r="GU8411" s="77">
        <v>0</v>
      </c>
      <c r="GV8411" s="77">
        <v>0</v>
      </c>
      <c r="GW8411" s="77">
        <v>5.5966209081309407E-2</v>
      </c>
      <c r="GX8411" s="77">
        <v>497.90427418343768</v>
      </c>
      <c r="GY8411" s="77">
        <v>5.5966209081309407E-2</v>
      </c>
      <c r="GZ8411" s="77">
        <v>497.90427418343768</v>
      </c>
    </row>
    <row r="8412" spans="187:208" x14ac:dyDescent="0.25">
      <c r="GE8412" s="77" t="s">
        <v>427</v>
      </c>
      <c r="GF8412" s="77" t="s">
        <v>155</v>
      </c>
      <c r="GG8412" s="77" t="s">
        <v>497</v>
      </c>
      <c r="GH8412" s="77" t="s">
        <v>453</v>
      </c>
      <c r="GI8412" s="77">
        <v>2024</v>
      </c>
      <c r="GJ8412" s="77" t="s">
        <v>303</v>
      </c>
      <c r="GK8412" s="77">
        <v>5534.8914862000893</v>
      </c>
      <c r="GL8412" s="77">
        <v>1.8</v>
      </c>
      <c r="GM8412" s="77">
        <v>2024</v>
      </c>
      <c r="GN8412" s="77" t="s">
        <v>175</v>
      </c>
      <c r="GO8412" s="77">
        <v>5.3000000000000005E-2</v>
      </c>
      <c r="GP8412" s="77">
        <v>3</v>
      </c>
      <c r="GQ8412" s="77">
        <v>0</v>
      </c>
      <c r="GR8412" s="77" t="s">
        <v>423</v>
      </c>
      <c r="GS8412" s="77">
        <v>0</v>
      </c>
      <c r="GT8412" s="77">
        <v>0</v>
      </c>
      <c r="GU8412" s="77">
        <v>0</v>
      </c>
      <c r="GV8412" s="77">
        <v>0</v>
      </c>
      <c r="GW8412" s="77">
        <v>5.5966209081309407E-2</v>
      </c>
      <c r="GX8412" s="77">
        <v>309.76689415903354</v>
      </c>
      <c r="GY8412" s="77">
        <v>5.5966209081309407E-2</v>
      </c>
      <c r="GZ8412" s="77">
        <v>309.76689415903354</v>
      </c>
    </row>
    <row r="8413" spans="187:208" x14ac:dyDescent="0.25">
      <c r="GE8413" s="77" t="s">
        <v>422</v>
      </c>
      <c r="GF8413" s="77" t="s">
        <v>155</v>
      </c>
      <c r="GG8413" s="77" t="s">
        <v>497</v>
      </c>
      <c r="GH8413" s="77" t="s">
        <v>453</v>
      </c>
      <c r="GI8413" s="77">
        <v>2025</v>
      </c>
      <c r="GJ8413" s="77" t="s">
        <v>305</v>
      </c>
      <c r="GK8413" s="77">
        <v>233.23007680793469</v>
      </c>
      <c r="GL8413" s="77">
        <v>1.8</v>
      </c>
      <c r="GM8413" s="77">
        <v>2025</v>
      </c>
      <c r="GN8413" s="77" t="s">
        <v>175</v>
      </c>
      <c r="GO8413" s="77">
        <v>0.13250000000000001</v>
      </c>
      <c r="GP8413" s="77">
        <v>3</v>
      </c>
      <c r="GQ8413" s="77">
        <v>0</v>
      </c>
      <c r="GR8413" s="77" t="s">
        <v>423</v>
      </c>
      <c r="GS8413" s="77">
        <v>0</v>
      </c>
      <c r="GT8413" s="77">
        <v>0</v>
      </c>
      <c r="GU8413" s="77">
        <v>0</v>
      </c>
      <c r="GV8413" s="77">
        <v>0</v>
      </c>
      <c r="GW8413" s="77">
        <v>0</v>
      </c>
      <c r="GX8413" s="77">
        <v>0</v>
      </c>
      <c r="GY8413" s="77">
        <v>0.1527377521613833</v>
      </c>
      <c r="GZ8413" s="77">
        <v>35.623037668070722</v>
      </c>
    </row>
    <row r="8414" spans="187:208" x14ac:dyDescent="0.25">
      <c r="GE8414" s="77" t="s">
        <v>425</v>
      </c>
      <c r="GF8414" s="77" t="s">
        <v>155</v>
      </c>
      <c r="GG8414" s="77" t="s">
        <v>497</v>
      </c>
      <c r="GH8414" s="77" t="s">
        <v>453</v>
      </c>
      <c r="GI8414" s="77">
        <v>2025</v>
      </c>
      <c r="GJ8414" s="77" t="s">
        <v>301</v>
      </c>
      <c r="GK8414" s="77">
        <v>8896.515993428593</v>
      </c>
      <c r="GL8414" s="77">
        <v>1.8</v>
      </c>
      <c r="GM8414" s="77">
        <v>2025</v>
      </c>
      <c r="GN8414" s="77" t="s">
        <v>175</v>
      </c>
      <c r="GO8414" s="77">
        <v>5.3000000000000005E-2</v>
      </c>
      <c r="GP8414" s="77">
        <v>3</v>
      </c>
      <c r="GQ8414" s="77">
        <v>0</v>
      </c>
      <c r="GR8414" s="77" t="s">
        <v>423</v>
      </c>
      <c r="GS8414" s="77">
        <v>0</v>
      </c>
      <c r="GT8414" s="77">
        <v>0</v>
      </c>
      <c r="GU8414" s="77">
        <v>0</v>
      </c>
      <c r="GV8414" s="77">
        <v>0</v>
      </c>
      <c r="GW8414" s="77">
        <v>0</v>
      </c>
      <c r="GX8414" s="77">
        <v>0</v>
      </c>
      <c r="GY8414" s="77">
        <v>5.5966209081309407E-2</v>
      </c>
      <c r="GZ8414" s="77">
        <v>497.90427418343768</v>
      </c>
    </row>
    <row r="8415" spans="187:208" x14ac:dyDescent="0.25">
      <c r="GE8415" s="77" t="s">
        <v>427</v>
      </c>
      <c r="GF8415" s="77" t="s">
        <v>155</v>
      </c>
      <c r="GG8415" s="77" t="s">
        <v>497</v>
      </c>
      <c r="GH8415" s="77" t="s">
        <v>453</v>
      </c>
      <c r="GI8415" s="77">
        <v>2025</v>
      </c>
      <c r="GJ8415" s="77" t="s">
        <v>303</v>
      </c>
      <c r="GK8415" s="77">
        <v>5534.8914862000893</v>
      </c>
      <c r="GL8415" s="77">
        <v>1.8</v>
      </c>
      <c r="GM8415" s="77">
        <v>2025</v>
      </c>
      <c r="GN8415" s="77" t="s">
        <v>175</v>
      </c>
      <c r="GO8415" s="77">
        <v>5.3000000000000005E-2</v>
      </c>
      <c r="GP8415" s="77">
        <v>3</v>
      </c>
      <c r="GQ8415" s="77">
        <v>0</v>
      </c>
      <c r="GR8415" s="77" t="s">
        <v>423</v>
      </c>
      <c r="GS8415" s="77">
        <v>0</v>
      </c>
      <c r="GT8415" s="77">
        <v>0</v>
      </c>
      <c r="GU8415" s="77">
        <v>0</v>
      </c>
      <c r="GV8415" s="77">
        <v>0</v>
      </c>
      <c r="GW8415" s="77">
        <v>0</v>
      </c>
      <c r="GX8415" s="77">
        <v>0</v>
      </c>
      <c r="GY8415" s="77">
        <v>5.5966209081309407E-2</v>
      </c>
      <c r="GZ8415" s="77">
        <v>309.76689415903354</v>
      </c>
    </row>
    <row r="8416" spans="187:208" x14ac:dyDescent="0.25">
      <c r="GE8416" s="77" t="s">
        <v>422</v>
      </c>
      <c r="GF8416" s="77" t="s">
        <v>155</v>
      </c>
      <c r="GG8416" s="77" t="s">
        <v>497</v>
      </c>
      <c r="GH8416" s="77" t="s">
        <v>460</v>
      </c>
      <c r="GI8416" s="77">
        <v>2021</v>
      </c>
      <c r="GJ8416" s="77" t="s">
        <v>305</v>
      </c>
      <c r="GK8416" s="77">
        <v>222.22942162779881</v>
      </c>
      <c r="GL8416" s="77">
        <v>1.8</v>
      </c>
      <c r="GM8416" s="77">
        <v>2021</v>
      </c>
      <c r="GN8416" s="77" t="s">
        <v>175</v>
      </c>
      <c r="GO8416" s="77">
        <v>0.13250000000000001</v>
      </c>
      <c r="GP8416" s="77">
        <v>3</v>
      </c>
      <c r="GQ8416" s="77">
        <v>0</v>
      </c>
      <c r="GR8416" s="77" t="s">
        <v>423</v>
      </c>
      <c r="GS8416" s="77">
        <v>0.1527377521613833</v>
      </c>
      <c r="GT8416" s="77">
        <v>33.942822323554289</v>
      </c>
      <c r="GU8416" s="77">
        <v>0.1527377521613833</v>
      </c>
      <c r="GV8416" s="77">
        <v>33.942822323554289</v>
      </c>
      <c r="GW8416" s="77">
        <v>0</v>
      </c>
      <c r="GX8416" s="77">
        <v>0</v>
      </c>
      <c r="GY8416" s="77">
        <v>0</v>
      </c>
      <c r="GZ8416" s="77">
        <v>0</v>
      </c>
    </row>
    <row r="8417" spans="187:208" x14ac:dyDescent="0.25">
      <c r="GE8417" s="77" t="s">
        <v>425</v>
      </c>
      <c r="GF8417" s="77" t="s">
        <v>155</v>
      </c>
      <c r="GG8417" s="77" t="s">
        <v>497</v>
      </c>
      <c r="GH8417" s="77" t="s">
        <v>460</v>
      </c>
      <c r="GI8417" s="77">
        <v>2021</v>
      </c>
      <c r="GJ8417" s="77" t="s">
        <v>301</v>
      </c>
      <c r="GK8417" s="77">
        <v>8585.7228092479254</v>
      </c>
      <c r="GL8417" s="77">
        <v>1.8</v>
      </c>
      <c r="GM8417" s="77">
        <v>2021</v>
      </c>
      <c r="GN8417" s="77" t="s">
        <v>175</v>
      </c>
      <c r="GO8417" s="77">
        <v>5.3000000000000005E-2</v>
      </c>
      <c r="GP8417" s="77">
        <v>3</v>
      </c>
      <c r="GQ8417" s="77">
        <v>0</v>
      </c>
      <c r="GR8417" s="77" t="s">
        <v>423</v>
      </c>
      <c r="GS8417" s="77">
        <v>5.5966209081309407E-2</v>
      </c>
      <c r="GT8417" s="77">
        <v>480.51035785653653</v>
      </c>
      <c r="GU8417" s="77">
        <v>5.5966209081309407E-2</v>
      </c>
      <c r="GV8417" s="77">
        <v>480.51035785653653</v>
      </c>
      <c r="GW8417" s="77">
        <v>0</v>
      </c>
      <c r="GX8417" s="77">
        <v>0</v>
      </c>
      <c r="GY8417" s="77">
        <v>0</v>
      </c>
      <c r="GZ8417" s="77">
        <v>0</v>
      </c>
    </row>
    <row r="8418" spans="187:208" x14ac:dyDescent="0.25">
      <c r="GE8418" s="77" t="s">
        <v>422</v>
      </c>
      <c r="GF8418" s="77" t="s">
        <v>155</v>
      </c>
      <c r="GG8418" s="77" t="s">
        <v>497</v>
      </c>
      <c r="GH8418" s="77" t="s">
        <v>460</v>
      </c>
      <c r="GI8418" s="77">
        <v>2022</v>
      </c>
      <c r="GJ8418" s="77" t="s">
        <v>305</v>
      </c>
      <c r="GK8418" s="77">
        <v>222.22942162779881</v>
      </c>
      <c r="GL8418" s="77">
        <v>1.8</v>
      </c>
      <c r="GM8418" s="77">
        <v>2022</v>
      </c>
      <c r="GN8418" s="77" t="s">
        <v>175</v>
      </c>
      <c r="GO8418" s="77">
        <v>0.13250000000000001</v>
      </c>
      <c r="GP8418" s="77">
        <v>3</v>
      </c>
      <c r="GQ8418" s="77">
        <v>0</v>
      </c>
      <c r="GR8418" s="77" t="s">
        <v>423</v>
      </c>
      <c r="GS8418" s="77">
        <v>0.1527377521613833</v>
      </c>
      <c r="GT8418" s="77">
        <v>33.942822323554289</v>
      </c>
      <c r="GU8418" s="77">
        <v>0.1527377521613833</v>
      </c>
      <c r="GV8418" s="77">
        <v>33.942822323554289</v>
      </c>
      <c r="GW8418" s="77">
        <v>0.1527377521613833</v>
      </c>
      <c r="GX8418" s="77">
        <v>33.942822323554289</v>
      </c>
      <c r="GY8418" s="77">
        <v>0</v>
      </c>
      <c r="GZ8418" s="77">
        <v>0</v>
      </c>
    </row>
    <row r="8419" spans="187:208" x14ac:dyDescent="0.25">
      <c r="GE8419" s="77" t="s">
        <v>425</v>
      </c>
      <c r="GF8419" s="77" t="s">
        <v>155</v>
      </c>
      <c r="GG8419" s="77" t="s">
        <v>497</v>
      </c>
      <c r="GH8419" s="77" t="s">
        <v>460</v>
      </c>
      <c r="GI8419" s="77">
        <v>2022</v>
      </c>
      <c r="GJ8419" s="77" t="s">
        <v>301</v>
      </c>
      <c r="GK8419" s="77">
        <v>8585.7228092479254</v>
      </c>
      <c r="GL8419" s="77">
        <v>1.8</v>
      </c>
      <c r="GM8419" s="77">
        <v>2022</v>
      </c>
      <c r="GN8419" s="77" t="s">
        <v>175</v>
      </c>
      <c r="GO8419" s="77">
        <v>5.3000000000000005E-2</v>
      </c>
      <c r="GP8419" s="77">
        <v>3</v>
      </c>
      <c r="GQ8419" s="77">
        <v>0</v>
      </c>
      <c r="GR8419" s="77" t="s">
        <v>423</v>
      </c>
      <c r="GS8419" s="77">
        <v>5.5966209081309407E-2</v>
      </c>
      <c r="GT8419" s="77">
        <v>480.51035785653653</v>
      </c>
      <c r="GU8419" s="77">
        <v>5.5966209081309407E-2</v>
      </c>
      <c r="GV8419" s="77">
        <v>480.51035785653653</v>
      </c>
      <c r="GW8419" s="77">
        <v>5.5966209081309407E-2</v>
      </c>
      <c r="GX8419" s="77">
        <v>480.51035785653653</v>
      </c>
      <c r="GY8419" s="77">
        <v>0</v>
      </c>
      <c r="GZ8419" s="77">
        <v>0</v>
      </c>
    </row>
    <row r="8420" spans="187:208" x14ac:dyDescent="0.25">
      <c r="GE8420" s="77" t="s">
        <v>422</v>
      </c>
      <c r="GF8420" s="77" t="s">
        <v>155</v>
      </c>
      <c r="GG8420" s="77" t="s">
        <v>497</v>
      </c>
      <c r="GH8420" s="77" t="s">
        <v>460</v>
      </c>
      <c r="GI8420" s="77">
        <v>2023</v>
      </c>
      <c r="GJ8420" s="77" t="s">
        <v>305</v>
      </c>
      <c r="GK8420" s="77">
        <v>233.23007680790991</v>
      </c>
      <c r="GL8420" s="77">
        <v>1.8</v>
      </c>
      <c r="GM8420" s="77">
        <v>2023</v>
      </c>
      <c r="GN8420" s="77" t="s">
        <v>175</v>
      </c>
      <c r="GO8420" s="77">
        <v>0.13250000000000001</v>
      </c>
      <c r="GP8420" s="77">
        <v>3</v>
      </c>
      <c r="GQ8420" s="77">
        <v>0</v>
      </c>
      <c r="GR8420" s="77" t="s">
        <v>423</v>
      </c>
      <c r="GS8420" s="77">
        <v>0</v>
      </c>
      <c r="GT8420" s="77">
        <v>0</v>
      </c>
      <c r="GU8420" s="77">
        <v>0.1527377521613833</v>
      </c>
      <c r="GV8420" s="77">
        <v>35.623037668066935</v>
      </c>
      <c r="GW8420" s="77">
        <v>0.1527377521613833</v>
      </c>
      <c r="GX8420" s="77">
        <v>35.623037668066935</v>
      </c>
      <c r="GY8420" s="77">
        <v>0.1527377521613833</v>
      </c>
      <c r="GZ8420" s="77">
        <v>35.623037668066935</v>
      </c>
    </row>
    <row r="8421" spans="187:208" x14ac:dyDescent="0.25">
      <c r="GE8421" s="77" t="s">
        <v>425</v>
      </c>
      <c r="GF8421" s="77" t="s">
        <v>155</v>
      </c>
      <c r="GG8421" s="77" t="s">
        <v>497</v>
      </c>
      <c r="GH8421" s="77" t="s">
        <v>460</v>
      </c>
      <c r="GI8421" s="77">
        <v>2023</v>
      </c>
      <c r="GJ8421" s="77" t="s">
        <v>301</v>
      </c>
      <c r="GK8421" s="77">
        <v>8896.5159934285875</v>
      </c>
      <c r="GL8421" s="77">
        <v>1.8</v>
      </c>
      <c r="GM8421" s="77">
        <v>2023</v>
      </c>
      <c r="GN8421" s="77" t="s">
        <v>175</v>
      </c>
      <c r="GO8421" s="77">
        <v>5.3000000000000005E-2</v>
      </c>
      <c r="GP8421" s="77">
        <v>3</v>
      </c>
      <c r="GQ8421" s="77">
        <v>0</v>
      </c>
      <c r="GR8421" s="77" t="s">
        <v>423</v>
      </c>
      <c r="GS8421" s="77">
        <v>0</v>
      </c>
      <c r="GT8421" s="77">
        <v>0</v>
      </c>
      <c r="GU8421" s="77">
        <v>5.5966209081309407E-2</v>
      </c>
      <c r="GV8421" s="77">
        <v>497.90427418343739</v>
      </c>
      <c r="GW8421" s="77">
        <v>5.5966209081309407E-2</v>
      </c>
      <c r="GX8421" s="77">
        <v>497.90427418343739</v>
      </c>
      <c r="GY8421" s="77">
        <v>5.5966209081309407E-2</v>
      </c>
      <c r="GZ8421" s="77">
        <v>497.90427418343739</v>
      </c>
    </row>
    <row r="8422" spans="187:208" x14ac:dyDescent="0.25">
      <c r="GE8422" s="77" t="s">
        <v>422</v>
      </c>
      <c r="GF8422" s="77" t="s">
        <v>155</v>
      </c>
      <c r="GG8422" s="77" t="s">
        <v>497</v>
      </c>
      <c r="GH8422" s="77" t="s">
        <v>460</v>
      </c>
      <c r="GI8422" s="77">
        <v>2024</v>
      </c>
      <c r="GJ8422" s="77" t="s">
        <v>305</v>
      </c>
      <c r="GK8422" s="77">
        <v>233.23007680790991</v>
      </c>
      <c r="GL8422" s="77">
        <v>1.8</v>
      </c>
      <c r="GM8422" s="77">
        <v>2024</v>
      </c>
      <c r="GN8422" s="77" t="s">
        <v>175</v>
      </c>
      <c r="GO8422" s="77">
        <v>0.13250000000000001</v>
      </c>
      <c r="GP8422" s="77">
        <v>3</v>
      </c>
      <c r="GQ8422" s="77">
        <v>0</v>
      </c>
      <c r="GR8422" s="77" t="s">
        <v>423</v>
      </c>
      <c r="GS8422" s="77">
        <v>0</v>
      </c>
      <c r="GT8422" s="77">
        <v>0</v>
      </c>
      <c r="GU8422" s="77">
        <v>0</v>
      </c>
      <c r="GV8422" s="77">
        <v>0</v>
      </c>
      <c r="GW8422" s="77">
        <v>0.1527377521613833</v>
      </c>
      <c r="GX8422" s="77">
        <v>35.623037668066935</v>
      </c>
      <c r="GY8422" s="77">
        <v>0.1527377521613833</v>
      </c>
      <c r="GZ8422" s="77">
        <v>35.623037668066935</v>
      </c>
    </row>
    <row r="8423" spans="187:208" x14ac:dyDescent="0.25">
      <c r="GE8423" s="77" t="s">
        <v>425</v>
      </c>
      <c r="GF8423" s="77" t="s">
        <v>155</v>
      </c>
      <c r="GG8423" s="77" t="s">
        <v>497</v>
      </c>
      <c r="GH8423" s="77" t="s">
        <v>460</v>
      </c>
      <c r="GI8423" s="77">
        <v>2024</v>
      </c>
      <c r="GJ8423" s="77" t="s">
        <v>301</v>
      </c>
      <c r="GK8423" s="77">
        <v>8896.5159934285875</v>
      </c>
      <c r="GL8423" s="77">
        <v>1.8</v>
      </c>
      <c r="GM8423" s="77">
        <v>2024</v>
      </c>
      <c r="GN8423" s="77" t="s">
        <v>175</v>
      </c>
      <c r="GO8423" s="77">
        <v>5.3000000000000005E-2</v>
      </c>
      <c r="GP8423" s="77">
        <v>3</v>
      </c>
      <c r="GQ8423" s="77">
        <v>0</v>
      </c>
      <c r="GR8423" s="77" t="s">
        <v>423</v>
      </c>
      <c r="GS8423" s="77">
        <v>0</v>
      </c>
      <c r="GT8423" s="77">
        <v>0</v>
      </c>
      <c r="GU8423" s="77">
        <v>0</v>
      </c>
      <c r="GV8423" s="77">
        <v>0</v>
      </c>
      <c r="GW8423" s="77">
        <v>5.5966209081309407E-2</v>
      </c>
      <c r="GX8423" s="77">
        <v>497.90427418343739</v>
      </c>
      <c r="GY8423" s="77">
        <v>5.5966209081309407E-2</v>
      </c>
      <c r="GZ8423" s="77">
        <v>497.90427418343739</v>
      </c>
    </row>
    <row r="8424" spans="187:208" x14ac:dyDescent="0.25">
      <c r="GE8424" s="77" t="s">
        <v>422</v>
      </c>
      <c r="GF8424" s="77" t="s">
        <v>155</v>
      </c>
      <c r="GG8424" s="77" t="s">
        <v>497</v>
      </c>
      <c r="GH8424" s="77" t="s">
        <v>460</v>
      </c>
      <c r="GI8424" s="77">
        <v>2025</v>
      </c>
      <c r="GJ8424" s="77" t="s">
        <v>305</v>
      </c>
      <c r="GK8424" s="77">
        <v>233.23007680790991</v>
      </c>
      <c r="GL8424" s="77">
        <v>1.8</v>
      </c>
      <c r="GM8424" s="77">
        <v>2025</v>
      </c>
      <c r="GN8424" s="77" t="s">
        <v>175</v>
      </c>
      <c r="GO8424" s="77">
        <v>0.13250000000000001</v>
      </c>
      <c r="GP8424" s="77">
        <v>3</v>
      </c>
      <c r="GQ8424" s="77">
        <v>0</v>
      </c>
      <c r="GR8424" s="77" t="s">
        <v>423</v>
      </c>
      <c r="GS8424" s="77">
        <v>0</v>
      </c>
      <c r="GT8424" s="77">
        <v>0</v>
      </c>
      <c r="GU8424" s="77">
        <v>0</v>
      </c>
      <c r="GV8424" s="77">
        <v>0</v>
      </c>
      <c r="GW8424" s="77">
        <v>0</v>
      </c>
      <c r="GX8424" s="77">
        <v>0</v>
      </c>
      <c r="GY8424" s="77">
        <v>0.1527377521613833</v>
      </c>
      <c r="GZ8424" s="77">
        <v>35.623037668066935</v>
      </c>
    </row>
    <row r="8425" spans="187:208" x14ac:dyDescent="0.25">
      <c r="GE8425" s="77" t="s">
        <v>425</v>
      </c>
      <c r="GF8425" s="77" t="s">
        <v>155</v>
      </c>
      <c r="GG8425" s="77" t="s">
        <v>497</v>
      </c>
      <c r="GH8425" s="77" t="s">
        <v>460</v>
      </c>
      <c r="GI8425" s="77">
        <v>2025</v>
      </c>
      <c r="GJ8425" s="77" t="s">
        <v>301</v>
      </c>
      <c r="GK8425" s="77">
        <v>8896.5159934285875</v>
      </c>
      <c r="GL8425" s="77">
        <v>1.8</v>
      </c>
      <c r="GM8425" s="77">
        <v>2025</v>
      </c>
      <c r="GN8425" s="77" t="s">
        <v>175</v>
      </c>
      <c r="GO8425" s="77">
        <v>5.3000000000000005E-2</v>
      </c>
      <c r="GP8425" s="77">
        <v>3</v>
      </c>
      <c r="GQ8425" s="77">
        <v>0</v>
      </c>
      <c r="GR8425" s="77" t="s">
        <v>423</v>
      </c>
      <c r="GS8425" s="77">
        <v>0</v>
      </c>
      <c r="GT8425" s="77">
        <v>0</v>
      </c>
      <c r="GU8425" s="77">
        <v>0</v>
      </c>
      <c r="GV8425" s="77">
        <v>0</v>
      </c>
      <c r="GW8425" s="77">
        <v>0</v>
      </c>
      <c r="GX8425" s="77">
        <v>0</v>
      </c>
      <c r="GY8425" s="77">
        <v>5.5966209081309407E-2</v>
      </c>
      <c r="GZ8425" s="77">
        <v>497.90427418343739</v>
      </c>
    </row>
    <row r="8426" spans="187:208" x14ac:dyDescent="0.25">
      <c r="GE8426" s="77" t="s">
        <v>422</v>
      </c>
      <c r="GF8426" s="77" t="s">
        <v>155</v>
      </c>
      <c r="GG8426" s="77" t="s">
        <v>497</v>
      </c>
      <c r="GH8426" s="77" t="s">
        <v>467</v>
      </c>
      <c r="GI8426" s="77">
        <v>2021</v>
      </c>
      <c r="GJ8426" s="77" t="s">
        <v>305</v>
      </c>
      <c r="GK8426" s="77">
        <v>0.69641821681223248</v>
      </c>
      <c r="GL8426" s="77">
        <v>1.8</v>
      </c>
      <c r="GM8426" s="77">
        <v>2021</v>
      </c>
      <c r="GN8426" s="77" t="s">
        <v>175</v>
      </c>
      <c r="GO8426" s="77">
        <v>0.13250000000000001</v>
      </c>
      <c r="GP8426" s="77">
        <v>3</v>
      </c>
      <c r="GQ8426" s="77">
        <v>0</v>
      </c>
      <c r="GR8426" s="77" t="s">
        <v>423</v>
      </c>
      <c r="GS8426" s="77">
        <v>0.1527377521613833</v>
      </c>
      <c r="GT8426" s="77">
        <v>0.10636935300013926</v>
      </c>
      <c r="GU8426" s="77">
        <v>0.1527377521613833</v>
      </c>
      <c r="GV8426" s="77">
        <v>0.10636935300013926</v>
      </c>
      <c r="GW8426" s="77">
        <v>0</v>
      </c>
      <c r="GX8426" s="77">
        <v>0</v>
      </c>
      <c r="GY8426" s="77">
        <v>0</v>
      </c>
      <c r="GZ8426" s="77">
        <v>0</v>
      </c>
    </row>
    <row r="8427" spans="187:208" x14ac:dyDescent="0.25">
      <c r="GE8427" s="77" t="s">
        <v>425</v>
      </c>
      <c r="GF8427" s="77" t="s">
        <v>155</v>
      </c>
      <c r="GG8427" s="77" t="s">
        <v>497</v>
      </c>
      <c r="GH8427" s="77" t="s">
        <v>467</v>
      </c>
      <c r="GI8427" s="77">
        <v>2021</v>
      </c>
      <c r="GJ8427" s="77" t="s">
        <v>301</v>
      </c>
      <c r="GK8427" s="77">
        <v>2.9419641522810172</v>
      </c>
      <c r="GL8427" s="77">
        <v>1.8</v>
      </c>
      <c r="GM8427" s="77">
        <v>2021</v>
      </c>
      <c r="GN8427" s="77" t="s">
        <v>175</v>
      </c>
      <c r="GO8427" s="77">
        <v>5.3000000000000005E-2</v>
      </c>
      <c r="GP8427" s="77">
        <v>3</v>
      </c>
      <c r="GQ8427" s="77">
        <v>0</v>
      </c>
      <c r="GR8427" s="77" t="s">
        <v>423</v>
      </c>
      <c r="GS8427" s="77">
        <v>5.5966209081309407E-2</v>
      </c>
      <c r="GT8427" s="77">
        <v>0.1646505808562766</v>
      </c>
      <c r="GU8427" s="77">
        <v>5.5966209081309407E-2</v>
      </c>
      <c r="GV8427" s="77">
        <v>0.1646505808562766</v>
      </c>
      <c r="GW8427" s="77">
        <v>0</v>
      </c>
      <c r="GX8427" s="77">
        <v>0</v>
      </c>
      <c r="GY8427" s="77">
        <v>0</v>
      </c>
      <c r="GZ8427" s="77">
        <v>0</v>
      </c>
    </row>
    <row r="8428" spans="187:208" x14ac:dyDescent="0.25">
      <c r="GE8428" s="77" t="s">
        <v>427</v>
      </c>
      <c r="GF8428" s="77" t="s">
        <v>155</v>
      </c>
      <c r="GG8428" s="77" t="s">
        <v>497</v>
      </c>
      <c r="GH8428" s="77" t="s">
        <v>467</v>
      </c>
      <c r="GI8428" s="77">
        <v>2021</v>
      </c>
      <c r="GJ8428" s="77" t="s">
        <v>303</v>
      </c>
      <c r="GK8428" s="77">
        <v>1.6021759622082901</v>
      </c>
      <c r="GL8428" s="77">
        <v>1.8</v>
      </c>
      <c r="GM8428" s="77">
        <v>2021</v>
      </c>
      <c r="GN8428" s="77" t="s">
        <v>175</v>
      </c>
      <c r="GO8428" s="77">
        <v>5.3000000000000005E-2</v>
      </c>
      <c r="GP8428" s="77">
        <v>3</v>
      </c>
      <c r="GQ8428" s="77">
        <v>0</v>
      </c>
      <c r="GR8428" s="77" t="s">
        <v>423</v>
      </c>
      <c r="GS8428" s="77">
        <v>5.5966209081309407E-2</v>
      </c>
      <c r="GT8428" s="77">
        <v>8.9667714885997243E-2</v>
      </c>
      <c r="GU8428" s="77">
        <v>5.5966209081309407E-2</v>
      </c>
      <c r="GV8428" s="77">
        <v>8.9667714885997243E-2</v>
      </c>
      <c r="GW8428" s="77">
        <v>0</v>
      </c>
      <c r="GX8428" s="77">
        <v>0</v>
      </c>
      <c r="GY8428" s="77">
        <v>0</v>
      </c>
      <c r="GZ8428" s="77">
        <v>0</v>
      </c>
    </row>
    <row r="8429" spans="187:208" x14ac:dyDescent="0.25">
      <c r="GE8429" s="77" t="s">
        <v>422</v>
      </c>
      <c r="GF8429" s="77" t="s">
        <v>155</v>
      </c>
      <c r="GG8429" s="77" t="s">
        <v>497</v>
      </c>
      <c r="GH8429" s="77" t="s">
        <v>467</v>
      </c>
      <c r="GI8429" s="77">
        <v>2022</v>
      </c>
      <c r="GJ8429" s="77" t="s">
        <v>305</v>
      </c>
      <c r="GK8429" s="77">
        <v>0.69641821681223248</v>
      </c>
      <c r="GL8429" s="77">
        <v>1.8</v>
      </c>
      <c r="GM8429" s="77">
        <v>2022</v>
      </c>
      <c r="GN8429" s="77" t="s">
        <v>175</v>
      </c>
      <c r="GO8429" s="77">
        <v>0.13250000000000001</v>
      </c>
      <c r="GP8429" s="77">
        <v>3</v>
      </c>
      <c r="GQ8429" s="77">
        <v>0</v>
      </c>
      <c r="GR8429" s="77" t="s">
        <v>423</v>
      </c>
      <c r="GS8429" s="77">
        <v>0.1527377521613833</v>
      </c>
      <c r="GT8429" s="77">
        <v>0.10636935300013926</v>
      </c>
      <c r="GU8429" s="77">
        <v>0.1527377521613833</v>
      </c>
      <c r="GV8429" s="77">
        <v>0.10636935300013926</v>
      </c>
      <c r="GW8429" s="77">
        <v>0.1527377521613833</v>
      </c>
      <c r="GX8429" s="77">
        <v>0.10636935300013926</v>
      </c>
      <c r="GY8429" s="77">
        <v>0</v>
      </c>
      <c r="GZ8429" s="77">
        <v>0</v>
      </c>
    </row>
    <row r="8430" spans="187:208" x14ac:dyDescent="0.25">
      <c r="GE8430" s="77" t="s">
        <v>425</v>
      </c>
      <c r="GF8430" s="77" t="s">
        <v>155</v>
      </c>
      <c r="GG8430" s="77" t="s">
        <v>497</v>
      </c>
      <c r="GH8430" s="77" t="s">
        <v>467</v>
      </c>
      <c r="GI8430" s="77">
        <v>2022</v>
      </c>
      <c r="GJ8430" s="77" t="s">
        <v>301</v>
      </c>
      <c r="GK8430" s="77">
        <v>2.9419641522810172</v>
      </c>
      <c r="GL8430" s="77">
        <v>1.8</v>
      </c>
      <c r="GM8430" s="77">
        <v>2022</v>
      </c>
      <c r="GN8430" s="77" t="s">
        <v>175</v>
      </c>
      <c r="GO8430" s="77">
        <v>5.3000000000000005E-2</v>
      </c>
      <c r="GP8430" s="77">
        <v>3</v>
      </c>
      <c r="GQ8430" s="77">
        <v>0</v>
      </c>
      <c r="GR8430" s="77" t="s">
        <v>423</v>
      </c>
      <c r="GS8430" s="77">
        <v>5.5966209081309407E-2</v>
      </c>
      <c r="GT8430" s="77">
        <v>0.1646505808562766</v>
      </c>
      <c r="GU8430" s="77">
        <v>5.5966209081309407E-2</v>
      </c>
      <c r="GV8430" s="77">
        <v>0.1646505808562766</v>
      </c>
      <c r="GW8430" s="77">
        <v>5.5966209081309407E-2</v>
      </c>
      <c r="GX8430" s="77">
        <v>0.1646505808562766</v>
      </c>
      <c r="GY8430" s="77">
        <v>0</v>
      </c>
      <c r="GZ8430" s="77">
        <v>0</v>
      </c>
    </row>
    <row r="8431" spans="187:208" x14ac:dyDescent="0.25">
      <c r="GE8431" s="77" t="s">
        <v>427</v>
      </c>
      <c r="GF8431" s="77" t="s">
        <v>155</v>
      </c>
      <c r="GG8431" s="77" t="s">
        <v>497</v>
      </c>
      <c r="GH8431" s="77" t="s">
        <v>467</v>
      </c>
      <c r="GI8431" s="77">
        <v>2022</v>
      </c>
      <c r="GJ8431" s="77" t="s">
        <v>303</v>
      </c>
      <c r="GK8431" s="77">
        <v>1.6021759622082901</v>
      </c>
      <c r="GL8431" s="77">
        <v>1.8</v>
      </c>
      <c r="GM8431" s="77">
        <v>2022</v>
      </c>
      <c r="GN8431" s="77" t="s">
        <v>175</v>
      </c>
      <c r="GO8431" s="77">
        <v>5.3000000000000005E-2</v>
      </c>
      <c r="GP8431" s="77">
        <v>3</v>
      </c>
      <c r="GQ8431" s="77">
        <v>0</v>
      </c>
      <c r="GR8431" s="77" t="s">
        <v>423</v>
      </c>
      <c r="GS8431" s="77">
        <v>5.5966209081309407E-2</v>
      </c>
      <c r="GT8431" s="77">
        <v>8.9667714885997243E-2</v>
      </c>
      <c r="GU8431" s="77">
        <v>5.5966209081309407E-2</v>
      </c>
      <c r="GV8431" s="77">
        <v>8.9667714885997243E-2</v>
      </c>
      <c r="GW8431" s="77">
        <v>5.5966209081309407E-2</v>
      </c>
      <c r="GX8431" s="77">
        <v>8.9667714885997243E-2</v>
      </c>
      <c r="GY8431" s="77">
        <v>0</v>
      </c>
      <c r="GZ8431" s="77">
        <v>0</v>
      </c>
    </row>
    <row r="8432" spans="187:208" x14ac:dyDescent="0.25">
      <c r="GE8432" s="77" t="s">
        <v>422</v>
      </c>
      <c r="GF8432" s="77" t="s">
        <v>155</v>
      </c>
      <c r="GG8432" s="77" t="s">
        <v>497</v>
      </c>
      <c r="GH8432" s="77" t="s">
        <v>467</v>
      </c>
      <c r="GI8432" s="77">
        <v>2023</v>
      </c>
      <c r="GJ8432" s="77" t="s">
        <v>305</v>
      </c>
      <c r="GK8432" s="77">
        <v>0.71896016785821382</v>
      </c>
      <c r="GL8432" s="77">
        <v>1.8</v>
      </c>
      <c r="GM8432" s="77">
        <v>2023</v>
      </c>
      <c r="GN8432" s="77" t="s">
        <v>175</v>
      </c>
      <c r="GO8432" s="77">
        <v>0.13250000000000001</v>
      </c>
      <c r="GP8432" s="77">
        <v>3</v>
      </c>
      <c r="GQ8432" s="77">
        <v>0</v>
      </c>
      <c r="GR8432" s="77" t="s">
        <v>423</v>
      </c>
      <c r="GS8432" s="77">
        <v>0</v>
      </c>
      <c r="GT8432" s="77">
        <v>0</v>
      </c>
      <c r="GU8432" s="77">
        <v>0.1527377521613833</v>
      </c>
      <c r="GV8432" s="77">
        <v>0.1098123599322344</v>
      </c>
      <c r="GW8432" s="77">
        <v>0.1527377521613833</v>
      </c>
      <c r="GX8432" s="77">
        <v>0.1098123599322344</v>
      </c>
      <c r="GY8432" s="77">
        <v>0.1527377521613833</v>
      </c>
      <c r="GZ8432" s="77">
        <v>0.1098123599322344</v>
      </c>
    </row>
    <row r="8433" spans="187:208" x14ac:dyDescent="0.25">
      <c r="GE8433" s="77" t="s">
        <v>425</v>
      </c>
      <c r="GF8433" s="77" t="s">
        <v>155</v>
      </c>
      <c r="GG8433" s="77" t="s">
        <v>497</v>
      </c>
      <c r="GH8433" s="77" t="s">
        <v>467</v>
      </c>
      <c r="GI8433" s="77">
        <v>2023</v>
      </c>
      <c r="GJ8433" s="77" t="s">
        <v>301</v>
      </c>
      <c r="GK8433" s="77">
        <v>3.0714971986151038</v>
      </c>
      <c r="GL8433" s="77">
        <v>1.8</v>
      </c>
      <c r="GM8433" s="77">
        <v>2023</v>
      </c>
      <c r="GN8433" s="77" t="s">
        <v>175</v>
      </c>
      <c r="GO8433" s="77">
        <v>5.3000000000000005E-2</v>
      </c>
      <c r="GP8433" s="77">
        <v>3</v>
      </c>
      <c r="GQ8433" s="77">
        <v>0</v>
      </c>
      <c r="GR8433" s="77" t="s">
        <v>423</v>
      </c>
      <c r="GS8433" s="77">
        <v>0</v>
      </c>
      <c r="GT8433" s="77">
        <v>0</v>
      </c>
      <c r="GU8433" s="77">
        <v>5.5966209081309407E-2</v>
      </c>
      <c r="GV8433" s="77">
        <v>0.17190005441034903</v>
      </c>
      <c r="GW8433" s="77">
        <v>5.5966209081309407E-2</v>
      </c>
      <c r="GX8433" s="77">
        <v>0.17190005441034903</v>
      </c>
      <c r="GY8433" s="77">
        <v>5.5966209081309407E-2</v>
      </c>
      <c r="GZ8433" s="77">
        <v>0.17190005441034903</v>
      </c>
    </row>
    <row r="8434" spans="187:208" x14ac:dyDescent="0.25">
      <c r="GE8434" s="77" t="s">
        <v>427</v>
      </c>
      <c r="GF8434" s="77" t="s">
        <v>155</v>
      </c>
      <c r="GG8434" s="77" t="s">
        <v>497</v>
      </c>
      <c r="GH8434" s="77" t="s">
        <v>467</v>
      </c>
      <c r="GI8434" s="77">
        <v>2023</v>
      </c>
      <c r="GJ8434" s="77" t="s">
        <v>303</v>
      </c>
      <c r="GK8434" s="77">
        <v>1.6845772405344479</v>
      </c>
      <c r="GL8434" s="77">
        <v>1.8</v>
      </c>
      <c r="GM8434" s="77">
        <v>2023</v>
      </c>
      <c r="GN8434" s="77" t="s">
        <v>175</v>
      </c>
      <c r="GO8434" s="77">
        <v>5.3000000000000005E-2</v>
      </c>
      <c r="GP8434" s="77">
        <v>3</v>
      </c>
      <c r="GQ8434" s="77">
        <v>0</v>
      </c>
      <c r="GR8434" s="77" t="s">
        <v>423</v>
      </c>
      <c r="GS8434" s="77">
        <v>0</v>
      </c>
      <c r="GT8434" s="77">
        <v>0</v>
      </c>
      <c r="GU8434" s="77">
        <v>5.5966209081309407E-2</v>
      </c>
      <c r="GV8434" s="77">
        <v>9.4279402057366166E-2</v>
      </c>
      <c r="GW8434" s="77">
        <v>5.5966209081309407E-2</v>
      </c>
      <c r="GX8434" s="77">
        <v>9.4279402057366166E-2</v>
      </c>
      <c r="GY8434" s="77">
        <v>5.5966209081309407E-2</v>
      </c>
      <c r="GZ8434" s="77">
        <v>9.4279402057366166E-2</v>
      </c>
    </row>
    <row r="8435" spans="187:208" x14ac:dyDescent="0.25">
      <c r="GE8435" s="77" t="s">
        <v>422</v>
      </c>
      <c r="GF8435" s="77" t="s">
        <v>155</v>
      </c>
      <c r="GG8435" s="77" t="s">
        <v>497</v>
      </c>
      <c r="GH8435" s="77" t="s">
        <v>467</v>
      </c>
      <c r="GI8435" s="77">
        <v>2024</v>
      </c>
      <c r="GJ8435" s="77" t="s">
        <v>305</v>
      </c>
      <c r="GK8435" s="77">
        <v>0.71896016785821382</v>
      </c>
      <c r="GL8435" s="77">
        <v>1.8</v>
      </c>
      <c r="GM8435" s="77">
        <v>2024</v>
      </c>
      <c r="GN8435" s="77" t="s">
        <v>175</v>
      </c>
      <c r="GO8435" s="77">
        <v>0.13250000000000001</v>
      </c>
      <c r="GP8435" s="77">
        <v>3</v>
      </c>
      <c r="GQ8435" s="77">
        <v>0</v>
      </c>
      <c r="GR8435" s="77" t="s">
        <v>423</v>
      </c>
      <c r="GS8435" s="77">
        <v>0</v>
      </c>
      <c r="GT8435" s="77">
        <v>0</v>
      </c>
      <c r="GU8435" s="77">
        <v>0</v>
      </c>
      <c r="GV8435" s="77">
        <v>0</v>
      </c>
      <c r="GW8435" s="77">
        <v>0.1527377521613833</v>
      </c>
      <c r="GX8435" s="77">
        <v>0.1098123599322344</v>
      </c>
      <c r="GY8435" s="77">
        <v>0.1527377521613833</v>
      </c>
      <c r="GZ8435" s="77">
        <v>0.1098123599322344</v>
      </c>
    </row>
    <row r="8436" spans="187:208" x14ac:dyDescent="0.25">
      <c r="GE8436" s="77" t="s">
        <v>425</v>
      </c>
      <c r="GF8436" s="77" t="s">
        <v>155</v>
      </c>
      <c r="GG8436" s="77" t="s">
        <v>497</v>
      </c>
      <c r="GH8436" s="77" t="s">
        <v>467</v>
      </c>
      <c r="GI8436" s="77">
        <v>2024</v>
      </c>
      <c r="GJ8436" s="77" t="s">
        <v>301</v>
      </c>
      <c r="GK8436" s="77">
        <v>3.0714971986151038</v>
      </c>
      <c r="GL8436" s="77">
        <v>1.8</v>
      </c>
      <c r="GM8436" s="77">
        <v>2024</v>
      </c>
      <c r="GN8436" s="77" t="s">
        <v>175</v>
      </c>
      <c r="GO8436" s="77">
        <v>5.3000000000000005E-2</v>
      </c>
      <c r="GP8436" s="77">
        <v>3</v>
      </c>
      <c r="GQ8436" s="77">
        <v>0</v>
      </c>
      <c r="GR8436" s="77" t="s">
        <v>423</v>
      </c>
      <c r="GS8436" s="77">
        <v>0</v>
      </c>
      <c r="GT8436" s="77">
        <v>0</v>
      </c>
      <c r="GU8436" s="77">
        <v>0</v>
      </c>
      <c r="GV8436" s="77">
        <v>0</v>
      </c>
      <c r="GW8436" s="77">
        <v>5.5966209081309407E-2</v>
      </c>
      <c r="GX8436" s="77">
        <v>0.17190005441034903</v>
      </c>
      <c r="GY8436" s="77">
        <v>5.5966209081309407E-2</v>
      </c>
      <c r="GZ8436" s="77">
        <v>0.17190005441034903</v>
      </c>
    </row>
    <row r="8437" spans="187:208" x14ac:dyDescent="0.25">
      <c r="GE8437" s="77" t="s">
        <v>427</v>
      </c>
      <c r="GF8437" s="77" t="s">
        <v>155</v>
      </c>
      <c r="GG8437" s="77" t="s">
        <v>497</v>
      </c>
      <c r="GH8437" s="77" t="s">
        <v>467</v>
      </c>
      <c r="GI8437" s="77">
        <v>2024</v>
      </c>
      <c r="GJ8437" s="77" t="s">
        <v>303</v>
      </c>
      <c r="GK8437" s="77">
        <v>1.6845772405344479</v>
      </c>
      <c r="GL8437" s="77">
        <v>1.8</v>
      </c>
      <c r="GM8437" s="77">
        <v>2024</v>
      </c>
      <c r="GN8437" s="77" t="s">
        <v>175</v>
      </c>
      <c r="GO8437" s="77">
        <v>5.3000000000000005E-2</v>
      </c>
      <c r="GP8437" s="77">
        <v>3</v>
      </c>
      <c r="GQ8437" s="77">
        <v>0</v>
      </c>
      <c r="GR8437" s="77" t="s">
        <v>423</v>
      </c>
      <c r="GS8437" s="77">
        <v>0</v>
      </c>
      <c r="GT8437" s="77">
        <v>0</v>
      </c>
      <c r="GU8437" s="77">
        <v>0</v>
      </c>
      <c r="GV8437" s="77">
        <v>0</v>
      </c>
      <c r="GW8437" s="77">
        <v>5.5966209081309407E-2</v>
      </c>
      <c r="GX8437" s="77">
        <v>9.4279402057366166E-2</v>
      </c>
      <c r="GY8437" s="77">
        <v>5.5966209081309407E-2</v>
      </c>
      <c r="GZ8437" s="77">
        <v>9.4279402057366166E-2</v>
      </c>
    </row>
    <row r="8438" spans="187:208" x14ac:dyDescent="0.25">
      <c r="GE8438" s="77" t="s">
        <v>422</v>
      </c>
      <c r="GF8438" s="77" t="s">
        <v>155</v>
      </c>
      <c r="GG8438" s="77" t="s">
        <v>497</v>
      </c>
      <c r="GH8438" s="77" t="s">
        <v>467</v>
      </c>
      <c r="GI8438" s="77">
        <v>2025</v>
      </c>
      <c r="GJ8438" s="77" t="s">
        <v>305</v>
      </c>
      <c r="GK8438" s="77">
        <v>0.71896016785821382</v>
      </c>
      <c r="GL8438" s="77">
        <v>1.8</v>
      </c>
      <c r="GM8438" s="77">
        <v>2025</v>
      </c>
      <c r="GN8438" s="77" t="s">
        <v>175</v>
      </c>
      <c r="GO8438" s="77">
        <v>0.13250000000000001</v>
      </c>
      <c r="GP8438" s="77">
        <v>3</v>
      </c>
      <c r="GQ8438" s="77">
        <v>0</v>
      </c>
      <c r="GR8438" s="77" t="s">
        <v>423</v>
      </c>
      <c r="GS8438" s="77">
        <v>0</v>
      </c>
      <c r="GT8438" s="77">
        <v>0</v>
      </c>
      <c r="GU8438" s="77">
        <v>0</v>
      </c>
      <c r="GV8438" s="77">
        <v>0</v>
      </c>
      <c r="GW8438" s="77">
        <v>0</v>
      </c>
      <c r="GX8438" s="77">
        <v>0</v>
      </c>
      <c r="GY8438" s="77">
        <v>0.1527377521613833</v>
      </c>
      <c r="GZ8438" s="77">
        <v>0.1098123599322344</v>
      </c>
    </row>
    <row r="8439" spans="187:208" x14ac:dyDescent="0.25">
      <c r="GE8439" s="77" t="s">
        <v>425</v>
      </c>
      <c r="GF8439" s="77" t="s">
        <v>155</v>
      </c>
      <c r="GG8439" s="77" t="s">
        <v>497</v>
      </c>
      <c r="GH8439" s="77" t="s">
        <v>467</v>
      </c>
      <c r="GI8439" s="77">
        <v>2025</v>
      </c>
      <c r="GJ8439" s="77" t="s">
        <v>301</v>
      </c>
      <c r="GK8439" s="77">
        <v>3.0714971986151038</v>
      </c>
      <c r="GL8439" s="77">
        <v>1.8</v>
      </c>
      <c r="GM8439" s="77">
        <v>2025</v>
      </c>
      <c r="GN8439" s="77" t="s">
        <v>175</v>
      </c>
      <c r="GO8439" s="77">
        <v>5.3000000000000005E-2</v>
      </c>
      <c r="GP8439" s="77">
        <v>3</v>
      </c>
      <c r="GQ8439" s="77">
        <v>0</v>
      </c>
      <c r="GR8439" s="77" t="s">
        <v>423</v>
      </c>
      <c r="GS8439" s="77">
        <v>0</v>
      </c>
      <c r="GT8439" s="77">
        <v>0</v>
      </c>
      <c r="GU8439" s="77">
        <v>0</v>
      </c>
      <c r="GV8439" s="77">
        <v>0</v>
      </c>
      <c r="GW8439" s="77">
        <v>0</v>
      </c>
      <c r="GX8439" s="77">
        <v>0</v>
      </c>
      <c r="GY8439" s="77">
        <v>5.5966209081309407E-2</v>
      </c>
      <c r="GZ8439" s="77">
        <v>0.17190005441034903</v>
      </c>
    </row>
    <row r="8440" spans="187:208" x14ac:dyDescent="0.25">
      <c r="GE8440" s="77" t="s">
        <v>427</v>
      </c>
      <c r="GF8440" s="77" t="s">
        <v>155</v>
      </c>
      <c r="GG8440" s="77" t="s">
        <v>497</v>
      </c>
      <c r="GH8440" s="77" t="s">
        <v>467</v>
      </c>
      <c r="GI8440" s="77">
        <v>2025</v>
      </c>
      <c r="GJ8440" s="77" t="s">
        <v>303</v>
      </c>
      <c r="GK8440" s="77">
        <v>1.6845772405344479</v>
      </c>
      <c r="GL8440" s="77">
        <v>1.8</v>
      </c>
      <c r="GM8440" s="77">
        <v>2025</v>
      </c>
      <c r="GN8440" s="77" t="s">
        <v>175</v>
      </c>
      <c r="GO8440" s="77">
        <v>5.3000000000000005E-2</v>
      </c>
      <c r="GP8440" s="77">
        <v>3</v>
      </c>
      <c r="GQ8440" s="77">
        <v>0</v>
      </c>
      <c r="GR8440" s="77" t="s">
        <v>423</v>
      </c>
      <c r="GS8440" s="77">
        <v>0</v>
      </c>
      <c r="GT8440" s="77">
        <v>0</v>
      </c>
      <c r="GU8440" s="77">
        <v>0</v>
      </c>
      <c r="GV8440" s="77">
        <v>0</v>
      </c>
      <c r="GW8440" s="77">
        <v>0</v>
      </c>
      <c r="GX8440" s="77">
        <v>0</v>
      </c>
      <c r="GY8440" s="77">
        <v>5.5966209081309407E-2</v>
      </c>
      <c r="GZ8440" s="77">
        <v>9.4279402057366166E-2</v>
      </c>
    </row>
    <row r="8441" spans="187:208" x14ac:dyDescent="0.25">
      <c r="GE8441" s="77" t="s">
        <v>422</v>
      </c>
      <c r="GF8441" s="77" t="s">
        <v>155</v>
      </c>
      <c r="GG8441" s="77" t="s">
        <v>497</v>
      </c>
      <c r="GH8441" s="77" t="s">
        <v>474</v>
      </c>
      <c r="GI8441" s="77">
        <v>2021</v>
      </c>
      <c r="GJ8441" s="77" t="s">
        <v>305</v>
      </c>
      <c r="GK8441" s="77">
        <v>3.6425060683969453E-2</v>
      </c>
      <c r="GL8441" s="77">
        <v>1.8</v>
      </c>
      <c r="GM8441" s="77">
        <v>2021</v>
      </c>
      <c r="GN8441" s="77" t="s">
        <v>175</v>
      </c>
      <c r="GO8441" s="77">
        <v>0.13250000000000001</v>
      </c>
      <c r="GP8441" s="77">
        <v>3</v>
      </c>
      <c r="GQ8441" s="77">
        <v>0</v>
      </c>
      <c r="GR8441" s="77" t="s">
        <v>423</v>
      </c>
      <c r="GS8441" s="77">
        <v>0.1527377521613833</v>
      </c>
      <c r="GT8441" s="77">
        <v>5.563481891211473E-3</v>
      </c>
      <c r="GU8441" s="77">
        <v>0.1527377521613833</v>
      </c>
      <c r="GV8441" s="77">
        <v>5.563481891211473E-3</v>
      </c>
      <c r="GW8441" s="77">
        <v>0</v>
      </c>
      <c r="GX8441" s="77">
        <v>0</v>
      </c>
      <c r="GY8441" s="77">
        <v>0</v>
      </c>
      <c r="GZ8441" s="77">
        <v>0</v>
      </c>
    </row>
    <row r="8442" spans="187:208" x14ac:dyDescent="0.25">
      <c r="GE8442" s="77" t="s">
        <v>425</v>
      </c>
      <c r="GF8442" s="77" t="s">
        <v>155</v>
      </c>
      <c r="GG8442" s="77" t="s">
        <v>497</v>
      </c>
      <c r="GH8442" s="77" t="s">
        <v>474</v>
      </c>
      <c r="GI8442" s="77">
        <v>2021</v>
      </c>
      <c r="GJ8442" s="77" t="s">
        <v>301</v>
      </c>
      <c r="GK8442" s="77">
        <v>1.5808724525439161E-3</v>
      </c>
      <c r="GL8442" s="77">
        <v>1.8</v>
      </c>
      <c r="GM8442" s="77">
        <v>2021</v>
      </c>
      <c r="GN8442" s="77" t="s">
        <v>175</v>
      </c>
      <c r="GO8442" s="77">
        <v>5.3000000000000005E-2</v>
      </c>
      <c r="GP8442" s="77">
        <v>3</v>
      </c>
      <c r="GQ8442" s="77">
        <v>0</v>
      </c>
      <c r="GR8442" s="77" t="s">
        <v>423</v>
      </c>
      <c r="GS8442" s="77">
        <v>5.5966209081309407E-2</v>
      </c>
      <c r="GT8442" s="77">
        <v>8.8475438209955189E-5</v>
      </c>
      <c r="GU8442" s="77">
        <v>5.5966209081309407E-2</v>
      </c>
      <c r="GV8442" s="77">
        <v>8.8475438209955189E-5</v>
      </c>
      <c r="GW8442" s="77">
        <v>0</v>
      </c>
      <c r="GX8442" s="77">
        <v>0</v>
      </c>
      <c r="GY8442" s="77">
        <v>0</v>
      </c>
      <c r="GZ8442" s="77">
        <v>0</v>
      </c>
    </row>
    <row r="8443" spans="187:208" x14ac:dyDescent="0.25">
      <c r="GE8443" s="77" t="s">
        <v>427</v>
      </c>
      <c r="GF8443" s="77" t="s">
        <v>155</v>
      </c>
      <c r="GG8443" s="77" t="s">
        <v>497</v>
      </c>
      <c r="GH8443" s="77" t="s">
        <v>474</v>
      </c>
      <c r="GI8443" s="77">
        <v>2021</v>
      </c>
      <c r="GJ8443" s="77" t="s">
        <v>303</v>
      </c>
      <c r="GK8443" s="77">
        <v>3.9894642198467112E-2</v>
      </c>
      <c r="GL8443" s="77">
        <v>1.8</v>
      </c>
      <c r="GM8443" s="77">
        <v>2021</v>
      </c>
      <c r="GN8443" s="77" t="s">
        <v>175</v>
      </c>
      <c r="GO8443" s="77">
        <v>5.3000000000000005E-2</v>
      </c>
      <c r="GP8443" s="77">
        <v>3</v>
      </c>
      <c r="GQ8443" s="77">
        <v>0</v>
      </c>
      <c r="GR8443" s="77" t="s">
        <v>423</v>
      </c>
      <c r="GS8443" s="77">
        <v>5.5966209081309407E-2</v>
      </c>
      <c r="GT8443" s="77">
        <v>2.2327518865034395E-3</v>
      </c>
      <c r="GU8443" s="77">
        <v>5.5966209081309407E-2</v>
      </c>
      <c r="GV8443" s="77">
        <v>2.2327518865034395E-3</v>
      </c>
      <c r="GW8443" s="77">
        <v>0</v>
      </c>
      <c r="GX8443" s="77">
        <v>0</v>
      </c>
      <c r="GY8443" s="77">
        <v>0</v>
      </c>
      <c r="GZ8443" s="77">
        <v>0</v>
      </c>
    </row>
    <row r="8444" spans="187:208" x14ac:dyDescent="0.25">
      <c r="GE8444" s="77" t="s">
        <v>422</v>
      </c>
      <c r="GF8444" s="77" t="s">
        <v>155</v>
      </c>
      <c r="GG8444" s="77" t="s">
        <v>497</v>
      </c>
      <c r="GH8444" s="77" t="s">
        <v>474</v>
      </c>
      <c r="GI8444" s="77">
        <v>2022</v>
      </c>
      <c r="GJ8444" s="77" t="s">
        <v>305</v>
      </c>
      <c r="GK8444" s="77">
        <v>3.6425060683969453E-2</v>
      </c>
      <c r="GL8444" s="77">
        <v>1.8</v>
      </c>
      <c r="GM8444" s="77">
        <v>2022</v>
      </c>
      <c r="GN8444" s="77" t="s">
        <v>175</v>
      </c>
      <c r="GO8444" s="77">
        <v>0.13250000000000001</v>
      </c>
      <c r="GP8444" s="77">
        <v>3</v>
      </c>
      <c r="GQ8444" s="77">
        <v>0</v>
      </c>
      <c r="GR8444" s="77" t="s">
        <v>423</v>
      </c>
      <c r="GS8444" s="77">
        <v>0.1527377521613833</v>
      </c>
      <c r="GT8444" s="77">
        <v>5.563481891211473E-3</v>
      </c>
      <c r="GU8444" s="77">
        <v>0.1527377521613833</v>
      </c>
      <c r="GV8444" s="77">
        <v>5.563481891211473E-3</v>
      </c>
      <c r="GW8444" s="77">
        <v>0.1527377521613833</v>
      </c>
      <c r="GX8444" s="77">
        <v>5.563481891211473E-3</v>
      </c>
      <c r="GY8444" s="77">
        <v>0</v>
      </c>
      <c r="GZ8444" s="77">
        <v>0</v>
      </c>
    </row>
    <row r="8445" spans="187:208" x14ac:dyDescent="0.25">
      <c r="GE8445" s="77" t="s">
        <v>425</v>
      </c>
      <c r="GF8445" s="77" t="s">
        <v>155</v>
      </c>
      <c r="GG8445" s="77" t="s">
        <v>497</v>
      </c>
      <c r="GH8445" s="77" t="s">
        <v>474</v>
      </c>
      <c r="GI8445" s="77">
        <v>2022</v>
      </c>
      <c r="GJ8445" s="77" t="s">
        <v>301</v>
      </c>
      <c r="GK8445" s="77">
        <v>1.5808724525439161E-3</v>
      </c>
      <c r="GL8445" s="77">
        <v>1.8</v>
      </c>
      <c r="GM8445" s="77">
        <v>2022</v>
      </c>
      <c r="GN8445" s="77" t="s">
        <v>175</v>
      </c>
      <c r="GO8445" s="77">
        <v>5.3000000000000005E-2</v>
      </c>
      <c r="GP8445" s="77">
        <v>3</v>
      </c>
      <c r="GQ8445" s="77">
        <v>0</v>
      </c>
      <c r="GR8445" s="77" t="s">
        <v>423</v>
      </c>
      <c r="GS8445" s="77">
        <v>5.5966209081309407E-2</v>
      </c>
      <c r="GT8445" s="77">
        <v>8.8475438209955189E-5</v>
      </c>
      <c r="GU8445" s="77">
        <v>5.5966209081309407E-2</v>
      </c>
      <c r="GV8445" s="77">
        <v>8.8475438209955189E-5</v>
      </c>
      <c r="GW8445" s="77">
        <v>5.5966209081309407E-2</v>
      </c>
      <c r="GX8445" s="77">
        <v>8.8475438209955189E-5</v>
      </c>
      <c r="GY8445" s="77">
        <v>0</v>
      </c>
      <c r="GZ8445" s="77">
        <v>0</v>
      </c>
    </row>
    <row r="8446" spans="187:208" x14ac:dyDescent="0.25">
      <c r="GE8446" s="77" t="s">
        <v>427</v>
      </c>
      <c r="GF8446" s="77" t="s">
        <v>155</v>
      </c>
      <c r="GG8446" s="77" t="s">
        <v>497</v>
      </c>
      <c r="GH8446" s="77" t="s">
        <v>474</v>
      </c>
      <c r="GI8446" s="77">
        <v>2022</v>
      </c>
      <c r="GJ8446" s="77" t="s">
        <v>303</v>
      </c>
      <c r="GK8446" s="77">
        <v>3.9894642198467112E-2</v>
      </c>
      <c r="GL8446" s="77">
        <v>1.8</v>
      </c>
      <c r="GM8446" s="77">
        <v>2022</v>
      </c>
      <c r="GN8446" s="77" t="s">
        <v>175</v>
      </c>
      <c r="GO8446" s="77">
        <v>5.3000000000000005E-2</v>
      </c>
      <c r="GP8446" s="77">
        <v>3</v>
      </c>
      <c r="GQ8446" s="77">
        <v>0</v>
      </c>
      <c r="GR8446" s="77" t="s">
        <v>423</v>
      </c>
      <c r="GS8446" s="77">
        <v>5.5966209081309407E-2</v>
      </c>
      <c r="GT8446" s="77">
        <v>2.2327518865034395E-3</v>
      </c>
      <c r="GU8446" s="77">
        <v>5.5966209081309407E-2</v>
      </c>
      <c r="GV8446" s="77">
        <v>2.2327518865034395E-3</v>
      </c>
      <c r="GW8446" s="77">
        <v>5.5966209081309407E-2</v>
      </c>
      <c r="GX8446" s="77">
        <v>2.2327518865034395E-3</v>
      </c>
      <c r="GY8446" s="77">
        <v>0</v>
      </c>
      <c r="GZ8446" s="77">
        <v>0</v>
      </c>
    </row>
    <row r="8447" spans="187:208" x14ac:dyDescent="0.25">
      <c r="GE8447" s="77" t="s">
        <v>422</v>
      </c>
      <c r="GF8447" s="77" t="s">
        <v>155</v>
      </c>
      <c r="GG8447" s="77" t="s">
        <v>497</v>
      </c>
      <c r="GH8447" s="77" t="s">
        <v>474</v>
      </c>
      <c r="GI8447" s="77">
        <v>2023</v>
      </c>
      <c r="GJ8447" s="77" t="s">
        <v>305</v>
      </c>
      <c r="GK8447" s="77">
        <v>3.7590224611406181E-2</v>
      </c>
      <c r="GL8447" s="77">
        <v>1.8</v>
      </c>
      <c r="GM8447" s="77">
        <v>2023</v>
      </c>
      <c r="GN8447" s="77" t="s">
        <v>175</v>
      </c>
      <c r="GO8447" s="77">
        <v>0.13250000000000001</v>
      </c>
      <c r="GP8447" s="77">
        <v>3</v>
      </c>
      <c r="GQ8447" s="77">
        <v>0</v>
      </c>
      <c r="GR8447" s="77" t="s">
        <v>423</v>
      </c>
      <c r="GS8447" s="77">
        <v>0</v>
      </c>
      <c r="GT8447" s="77">
        <v>0</v>
      </c>
      <c r="GU8447" s="77">
        <v>0.1527377521613833</v>
      </c>
      <c r="GV8447" s="77">
        <v>5.7414464103876881E-3</v>
      </c>
      <c r="GW8447" s="77">
        <v>0.1527377521613833</v>
      </c>
      <c r="GX8447" s="77">
        <v>5.7414464103876881E-3</v>
      </c>
      <c r="GY8447" s="77">
        <v>0.1527377521613833</v>
      </c>
      <c r="GZ8447" s="77">
        <v>5.7414464103876881E-3</v>
      </c>
    </row>
    <row r="8448" spans="187:208" x14ac:dyDescent="0.25">
      <c r="GE8448" s="77" t="s">
        <v>425</v>
      </c>
      <c r="GF8448" s="77" t="s">
        <v>155</v>
      </c>
      <c r="GG8448" s="77" t="s">
        <v>497</v>
      </c>
      <c r="GH8448" s="77" t="s">
        <v>474</v>
      </c>
      <c r="GI8448" s="77">
        <v>2023</v>
      </c>
      <c r="GJ8448" s="77" t="s">
        <v>301</v>
      </c>
      <c r="GK8448" s="77">
        <v>1.6314334115694121E-3</v>
      </c>
      <c r="GL8448" s="77">
        <v>1.8</v>
      </c>
      <c r="GM8448" s="77">
        <v>2023</v>
      </c>
      <c r="GN8448" s="77" t="s">
        <v>175</v>
      </c>
      <c r="GO8448" s="77">
        <v>5.3000000000000005E-2</v>
      </c>
      <c r="GP8448" s="77">
        <v>3</v>
      </c>
      <c r="GQ8448" s="77">
        <v>0</v>
      </c>
      <c r="GR8448" s="77" t="s">
        <v>423</v>
      </c>
      <c r="GS8448" s="77">
        <v>0</v>
      </c>
      <c r="GT8448" s="77">
        <v>0</v>
      </c>
      <c r="GU8448" s="77">
        <v>5.5966209081309407E-2</v>
      </c>
      <c r="GV8448" s="77">
        <v>9.1305143414127613E-5</v>
      </c>
      <c r="GW8448" s="77">
        <v>5.5966209081309407E-2</v>
      </c>
      <c r="GX8448" s="77">
        <v>9.1305143414127613E-5</v>
      </c>
      <c r="GY8448" s="77">
        <v>5.5966209081309407E-2</v>
      </c>
      <c r="GZ8448" s="77">
        <v>9.1305143414127613E-5</v>
      </c>
    </row>
    <row r="8449" spans="187:208" x14ac:dyDescent="0.25">
      <c r="GE8449" s="77" t="s">
        <v>427</v>
      </c>
      <c r="GF8449" s="77" t="s">
        <v>155</v>
      </c>
      <c r="GG8449" s="77" t="s">
        <v>497</v>
      </c>
      <c r="GH8449" s="77" t="s">
        <v>474</v>
      </c>
      <c r="GI8449" s="77">
        <v>2023</v>
      </c>
      <c r="GJ8449" s="77" t="s">
        <v>303</v>
      </c>
      <c r="GK8449" s="77">
        <v>4.1186611014034633E-2</v>
      </c>
      <c r="GL8449" s="77">
        <v>1.8</v>
      </c>
      <c r="GM8449" s="77">
        <v>2023</v>
      </c>
      <c r="GN8449" s="77" t="s">
        <v>175</v>
      </c>
      <c r="GO8449" s="77">
        <v>5.3000000000000005E-2</v>
      </c>
      <c r="GP8449" s="77">
        <v>3</v>
      </c>
      <c r="GQ8449" s="77">
        <v>0</v>
      </c>
      <c r="GR8449" s="77" t="s">
        <v>423</v>
      </c>
      <c r="GS8449" s="77">
        <v>0</v>
      </c>
      <c r="GT8449" s="77">
        <v>0</v>
      </c>
      <c r="GU8449" s="77">
        <v>5.5966209081309407E-2</v>
      </c>
      <c r="GV8449" s="77">
        <v>2.3050584833620232E-3</v>
      </c>
      <c r="GW8449" s="77">
        <v>5.5966209081309407E-2</v>
      </c>
      <c r="GX8449" s="77">
        <v>2.3050584833620232E-3</v>
      </c>
      <c r="GY8449" s="77">
        <v>5.5966209081309407E-2</v>
      </c>
      <c r="GZ8449" s="77">
        <v>2.3050584833620232E-3</v>
      </c>
    </row>
    <row r="8450" spans="187:208" x14ac:dyDescent="0.25">
      <c r="GE8450" s="77" t="s">
        <v>422</v>
      </c>
      <c r="GF8450" s="77" t="s">
        <v>155</v>
      </c>
      <c r="GG8450" s="77" t="s">
        <v>497</v>
      </c>
      <c r="GH8450" s="77" t="s">
        <v>474</v>
      </c>
      <c r="GI8450" s="77">
        <v>2024</v>
      </c>
      <c r="GJ8450" s="77" t="s">
        <v>305</v>
      </c>
      <c r="GK8450" s="77">
        <v>3.7590224611406181E-2</v>
      </c>
      <c r="GL8450" s="77">
        <v>1.8</v>
      </c>
      <c r="GM8450" s="77">
        <v>2024</v>
      </c>
      <c r="GN8450" s="77" t="s">
        <v>175</v>
      </c>
      <c r="GO8450" s="77">
        <v>0.13250000000000001</v>
      </c>
      <c r="GP8450" s="77">
        <v>3</v>
      </c>
      <c r="GQ8450" s="77">
        <v>0</v>
      </c>
      <c r="GR8450" s="77" t="s">
        <v>423</v>
      </c>
      <c r="GS8450" s="77">
        <v>0</v>
      </c>
      <c r="GT8450" s="77">
        <v>0</v>
      </c>
      <c r="GU8450" s="77">
        <v>0</v>
      </c>
      <c r="GV8450" s="77">
        <v>0</v>
      </c>
      <c r="GW8450" s="77">
        <v>0.1527377521613833</v>
      </c>
      <c r="GX8450" s="77">
        <v>5.7414464103876881E-3</v>
      </c>
      <c r="GY8450" s="77">
        <v>0.1527377521613833</v>
      </c>
      <c r="GZ8450" s="77">
        <v>5.7414464103876881E-3</v>
      </c>
    </row>
    <row r="8451" spans="187:208" x14ac:dyDescent="0.25">
      <c r="GE8451" s="77" t="s">
        <v>425</v>
      </c>
      <c r="GF8451" s="77" t="s">
        <v>155</v>
      </c>
      <c r="GG8451" s="77" t="s">
        <v>497</v>
      </c>
      <c r="GH8451" s="77" t="s">
        <v>474</v>
      </c>
      <c r="GI8451" s="77">
        <v>2024</v>
      </c>
      <c r="GJ8451" s="77" t="s">
        <v>301</v>
      </c>
      <c r="GK8451" s="77">
        <v>1.6314334115694121E-3</v>
      </c>
      <c r="GL8451" s="77">
        <v>1.8</v>
      </c>
      <c r="GM8451" s="77">
        <v>2024</v>
      </c>
      <c r="GN8451" s="77" t="s">
        <v>175</v>
      </c>
      <c r="GO8451" s="77">
        <v>5.3000000000000005E-2</v>
      </c>
      <c r="GP8451" s="77">
        <v>3</v>
      </c>
      <c r="GQ8451" s="77">
        <v>0</v>
      </c>
      <c r="GR8451" s="77" t="s">
        <v>423</v>
      </c>
      <c r="GS8451" s="77">
        <v>0</v>
      </c>
      <c r="GT8451" s="77">
        <v>0</v>
      </c>
      <c r="GU8451" s="77">
        <v>0</v>
      </c>
      <c r="GV8451" s="77">
        <v>0</v>
      </c>
      <c r="GW8451" s="77">
        <v>5.5966209081309407E-2</v>
      </c>
      <c r="GX8451" s="77">
        <v>9.1305143414127613E-5</v>
      </c>
      <c r="GY8451" s="77">
        <v>5.5966209081309407E-2</v>
      </c>
      <c r="GZ8451" s="77">
        <v>9.1305143414127613E-5</v>
      </c>
    </row>
    <row r="8452" spans="187:208" x14ac:dyDescent="0.25">
      <c r="GE8452" s="77" t="s">
        <v>427</v>
      </c>
      <c r="GF8452" s="77" t="s">
        <v>155</v>
      </c>
      <c r="GG8452" s="77" t="s">
        <v>497</v>
      </c>
      <c r="GH8452" s="77" t="s">
        <v>474</v>
      </c>
      <c r="GI8452" s="77">
        <v>2024</v>
      </c>
      <c r="GJ8452" s="77" t="s">
        <v>303</v>
      </c>
      <c r="GK8452" s="77">
        <v>4.1186611014034633E-2</v>
      </c>
      <c r="GL8452" s="77">
        <v>1.8</v>
      </c>
      <c r="GM8452" s="77">
        <v>2024</v>
      </c>
      <c r="GN8452" s="77" t="s">
        <v>175</v>
      </c>
      <c r="GO8452" s="77">
        <v>5.3000000000000005E-2</v>
      </c>
      <c r="GP8452" s="77">
        <v>3</v>
      </c>
      <c r="GQ8452" s="77">
        <v>0</v>
      </c>
      <c r="GR8452" s="77" t="s">
        <v>423</v>
      </c>
      <c r="GS8452" s="77">
        <v>0</v>
      </c>
      <c r="GT8452" s="77">
        <v>0</v>
      </c>
      <c r="GU8452" s="77">
        <v>0</v>
      </c>
      <c r="GV8452" s="77">
        <v>0</v>
      </c>
      <c r="GW8452" s="77">
        <v>5.5966209081309407E-2</v>
      </c>
      <c r="GX8452" s="77">
        <v>2.3050584833620232E-3</v>
      </c>
      <c r="GY8452" s="77">
        <v>5.5966209081309407E-2</v>
      </c>
      <c r="GZ8452" s="77">
        <v>2.3050584833620232E-3</v>
      </c>
    </row>
    <row r="8453" spans="187:208" x14ac:dyDescent="0.25">
      <c r="GE8453" s="77" t="s">
        <v>422</v>
      </c>
      <c r="GF8453" s="77" t="s">
        <v>155</v>
      </c>
      <c r="GG8453" s="77" t="s">
        <v>497</v>
      </c>
      <c r="GH8453" s="77" t="s">
        <v>474</v>
      </c>
      <c r="GI8453" s="77">
        <v>2025</v>
      </c>
      <c r="GJ8453" s="77" t="s">
        <v>305</v>
      </c>
      <c r="GK8453" s="77">
        <v>3.7590224611406181E-2</v>
      </c>
      <c r="GL8453" s="77">
        <v>1.8</v>
      </c>
      <c r="GM8453" s="77">
        <v>2025</v>
      </c>
      <c r="GN8453" s="77" t="s">
        <v>175</v>
      </c>
      <c r="GO8453" s="77">
        <v>0.13250000000000001</v>
      </c>
      <c r="GP8453" s="77">
        <v>3</v>
      </c>
      <c r="GQ8453" s="77">
        <v>0</v>
      </c>
      <c r="GR8453" s="77" t="s">
        <v>423</v>
      </c>
      <c r="GS8453" s="77">
        <v>0</v>
      </c>
      <c r="GT8453" s="77">
        <v>0</v>
      </c>
      <c r="GU8453" s="77">
        <v>0</v>
      </c>
      <c r="GV8453" s="77">
        <v>0</v>
      </c>
      <c r="GW8453" s="77">
        <v>0</v>
      </c>
      <c r="GX8453" s="77">
        <v>0</v>
      </c>
      <c r="GY8453" s="77">
        <v>0.1527377521613833</v>
      </c>
      <c r="GZ8453" s="77">
        <v>5.7414464103876881E-3</v>
      </c>
    </row>
    <row r="8454" spans="187:208" x14ac:dyDescent="0.25">
      <c r="GE8454" s="77" t="s">
        <v>425</v>
      </c>
      <c r="GF8454" s="77" t="s">
        <v>155</v>
      </c>
      <c r="GG8454" s="77" t="s">
        <v>497</v>
      </c>
      <c r="GH8454" s="77" t="s">
        <v>474</v>
      </c>
      <c r="GI8454" s="77">
        <v>2025</v>
      </c>
      <c r="GJ8454" s="77" t="s">
        <v>301</v>
      </c>
      <c r="GK8454" s="77">
        <v>1.6314334115694121E-3</v>
      </c>
      <c r="GL8454" s="77">
        <v>1.8</v>
      </c>
      <c r="GM8454" s="77">
        <v>2025</v>
      </c>
      <c r="GN8454" s="77" t="s">
        <v>175</v>
      </c>
      <c r="GO8454" s="77">
        <v>5.3000000000000005E-2</v>
      </c>
      <c r="GP8454" s="77">
        <v>3</v>
      </c>
      <c r="GQ8454" s="77">
        <v>0</v>
      </c>
      <c r="GR8454" s="77" t="s">
        <v>423</v>
      </c>
      <c r="GS8454" s="77">
        <v>0</v>
      </c>
      <c r="GT8454" s="77">
        <v>0</v>
      </c>
      <c r="GU8454" s="77">
        <v>0</v>
      </c>
      <c r="GV8454" s="77">
        <v>0</v>
      </c>
      <c r="GW8454" s="77">
        <v>0</v>
      </c>
      <c r="GX8454" s="77">
        <v>0</v>
      </c>
      <c r="GY8454" s="77">
        <v>5.5966209081309407E-2</v>
      </c>
      <c r="GZ8454" s="77">
        <v>9.1305143414127613E-5</v>
      </c>
    </row>
    <row r="8455" spans="187:208" x14ac:dyDescent="0.25">
      <c r="GE8455" s="77" t="s">
        <v>427</v>
      </c>
      <c r="GF8455" s="77" t="s">
        <v>155</v>
      </c>
      <c r="GG8455" s="77" t="s">
        <v>497</v>
      </c>
      <c r="GH8455" s="77" t="s">
        <v>474</v>
      </c>
      <c r="GI8455" s="77">
        <v>2025</v>
      </c>
      <c r="GJ8455" s="77" t="s">
        <v>303</v>
      </c>
      <c r="GK8455" s="77">
        <v>4.1186611014034633E-2</v>
      </c>
      <c r="GL8455" s="77">
        <v>1.8</v>
      </c>
      <c r="GM8455" s="77">
        <v>2025</v>
      </c>
      <c r="GN8455" s="77" t="s">
        <v>175</v>
      </c>
      <c r="GO8455" s="77">
        <v>5.3000000000000005E-2</v>
      </c>
      <c r="GP8455" s="77">
        <v>3</v>
      </c>
      <c r="GQ8455" s="77">
        <v>0</v>
      </c>
      <c r="GR8455" s="77" t="s">
        <v>423</v>
      </c>
      <c r="GS8455" s="77">
        <v>0</v>
      </c>
      <c r="GT8455" s="77">
        <v>0</v>
      </c>
      <c r="GU8455" s="77">
        <v>0</v>
      </c>
      <c r="GV8455" s="77">
        <v>0</v>
      </c>
      <c r="GW8455" s="77">
        <v>0</v>
      </c>
      <c r="GX8455" s="77">
        <v>0</v>
      </c>
      <c r="GY8455" s="77">
        <v>5.5966209081309407E-2</v>
      </c>
      <c r="GZ8455" s="77">
        <v>2.3050584833620232E-3</v>
      </c>
    </row>
    <row r="8456" spans="187:208" x14ac:dyDescent="0.25">
      <c r="GE8456" s="77" t="s">
        <v>422</v>
      </c>
      <c r="GF8456" s="77" t="s">
        <v>155</v>
      </c>
      <c r="GG8456" s="77" t="s">
        <v>421</v>
      </c>
      <c r="GH8456" s="77" t="s">
        <v>300</v>
      </c>
      <c r="GI8456" s="77">
        <v>2020</v>
      </c>
      <c r="GJ8456" s="77" t="s">
        <v>305</v>
      </c>
      <c r="GK8456" s="77">
        <v>222.2294216278319</v>
      </c>
      <c r="GL8456" s="77">
        <v>170.752815</v>
      </c>
      <c r="GM8456" s="77">
        <v>2020</v>
      </c>
      <c r="GN8456" s="77" t="s">
        <v>175</v>
      </c>
      <c r="GO8456" s="77">
        <v>0.13250000000000001</v>
      </c>
      <c r="GP8456" s="77">
        <v>3</v>
      </c>
      <c r="GQ8456" s="77">
        <v>0</v>
      </c>
      <c r="GR8456" s="77" t="s">
        <v>423</v>
      </c>
      <c r="GS8456" s="77">
        <v>0.1527377521613833</v>
      </c>
      <c r="GT8456" s="77">
        <v>33.942822323559341</v>
      </c>
      <c r="GU8456" s="77">
        <v>0</v>
      </c>
      <c r="GV8456" s="77">
        <v>0</v>
      </c>
      <c r="GW8456" s="77">
        <v>0</v>
      </c>
      <c r="GX8456" s="77">
        <v>0</v>
      </c>
      <c r="GY8456" s="77">
        <v>0</v>
      </c>
      <c r="GZ8456" s="77">
        <v>0</v>
      </c>
    </row>
    <row r="8457" spans="187:208" x14ac:dyDescent="0.25">
      <c r="GE8457" s="77" t="s">
        <v>425</v>
      </c>
      <c r="GF8457" s="77" t="s">
        <v>155</v>
      </c>
      <c r="GG8457" s="77" t="s">
        <v>421</v>
      </c>
      <c r="GH8457" s="77" t="s">
        <v>300</v>
      </c>
      <c r="GI8457" s="77">
        <v>2020</v>
      </c>
      <c r="GJ8457" s="77" t="s">
        <v>301</v>
      </c>
      <c r="GK8457" s="77">
        <v>8585.7228092479963</v>
      </c>
      <c r="GL8457" s="77">
        <v>170.752815</v>
      </c>
      <c r="GM8457" s="77">
        <v>2020</v>
      </c>
      <c r="GN8457" s="77" t="s">
        <v>175</v>
      </c>
      <c r="GO8457" s="77">
        <v>5.3000000000000005E-2</v>
      </c>
      <c r="GP8457" s="77">
        <v>3</v>
      </c>
      <c r="GQ8457" s="77">
        <v>0</v>
      </c>
      <c r="GR8457" s="77" t="s">
        <v>423</v>
      </c>
      <c r="GS8457" s="77">
        <v>5.59662090813094E-2</v>
      </c>
      <c r="GT8457" s="77">
        <v>480.51035785654045</v>
      </c>
      <c r="GU8457" s="77">
        <v>0</v>
      </c>
      <c r="GV8457" s="77">
        <v>0</v>
      </c>
      <c r="GW8457" s="77">
        <v>0</v>
      </c>
      <c r="GX8457" s="77">
        <v>0</v>
      </c>
      <c r="GY8457" s="77">
        <v>0</v>
      </c>
      <c r="GZ8457" s="77">
        <v>0</v>
      </c>
    </row>
    <row r="8458" spans="187:208" x14ac:dyDescent="0.25">
      <c r="GE8458" s="77" t="s">
        <v>427</v>
      </c>
      <c r="GF8458" s="77" t="s">
        <v>155</v>
      </c>
      <c r="GG8458" s="77" t="s">
        <v>421</v>
      </c>
      <c r="GH8458" s="77" t="s">
        <v>300</v>
      </c>
      <c r="GI8458" s="77">
        <v>2020</v>
      </c>
      <c r="GJ8458" s="77" t="s">
        <v>303</v>
      </c>
      <c r="GK8458" s="77">
        <v>5338.1784104567769</v>
      </c>
      <c r="GL8458" s="77">
        <v>170.752815</v>
      </c>
      <c r="GM8458" s="77">
        <v>2020</v>
      </c>
      <c r="GN8458" s="77" t="s">
        <v>175</v>
      </c>
      <c r="GO8458" s="77">
        <v>5.3000000000000005E-2</v>
      </c>
      <c r="GP8458" s="77">
        <v>3</v>
      </c>
      <c r="GQ8458" s="77">
        <v>0</v>
      </c>
      <c r="GR8458" s="77" t="s">
        <v>423</v>
      </c>
      <c r="GS8458" s="77">
        <v>5.59662090813094E-2</v>
      </c>
      <c r="GT8458" s="77">
        <v>298.75760903295583</v>
      </c>
      <c r="GU8458" s="77">
        <v>0</v>
      </c>
      <c r="GV8458" s="77">
        <v>0</v>
      </c>
      <c r="GW8458" s="77">
        <v>0</v>
      </c>
      <c r="GX8458" s="77">
        <v>0</v>
      </c>
      <c r="GY8458" s="77">
        <v>0</v>
      </c>
      <c r="GZ8458" s="77">
        <v>0</v>
      </c>
    </row>
    <row r="8459" spans="187:208" x14ac:dyDescent="0.25">
      <c r="GE8459" s="77" t="s">
        <v>422</v>
      </c>
      <c r="GF8459" s="77" t="s">
        <v>155</v>
      </c>
      <c r="GG8459" s="77" t="s">
        <v>421</v>
      </c>
      <c r="GH8459" s="77" t="s">
        <v>432</v>
      </c>
      <c r="GI8459" s="77">
        <v>2020</v>
      </c>
      <c r="GJ8459" s="77" t="s">
        <v>305</v>
      </c>
      <c r="GK8459" s="77">
        <v>222.2294216278321</v>
      </c>
      <c r="GL8459" s="77">
        <v>170.752815</v>
      </c>
      <c r="GM8459" s="77">
        <v>2020</v>
      </c>
      <c r="GN8459" s="77" t="s">
        <v>175</v>
      </c>
      <c r="GO8459" s="77">
        <v>0.13250000000000001</v>
      </c>
      <c r="GP8459" s="77">
        <v>3</v>
      </c>
      <c r="GQ8459" s="77">
        <v>0</v>
      </c>
      <c r="GR8459" s="77" t="s">
        <v>423</v>
      </c>
      <c r="GS8459" s="77">
        <v>0.1527377521613833</v>
      </c>
      <c r="GT8459" s="77">
        <v>33.942822323559369</v>
      </c>
      <c r="GU8459" s="77">
        <v>0</v>
      </c>
      <c r="GV8459" s="77">
        <v>0</v>
      </c>
      <c r="GW8459" s="77">
        <v>0</v>
      </c>
      <c r="GX8459" s="77">
        <v>0</v>
      </c>
      <c r="GY8459" s="77">
        <v>0</v>
      </c>
      <c r="GZ8459" s="77">
        <v>0</v>
      </c>
    </row>
    <row r="8460" spans="187:208" x14ac:dyDescent="0.25">
      <c r="GE8460" s="77" t="s">
        <v>425</v>
      </c>
      <c r="GF8460" s="77" t="s">
        <v>155</v>
      </c>
      <c r="GG8460" s="77" t="s">
        <v>421</v>
      </c>
      <c r="GH8460" s="77" t="s">
        <v>432</v>
      </c>
      <c r="GI8460" s="77">
        <v>2020</v>
      </c>
      <c r="GJ8460" s="77" t="s">
        <v>301</v>
      </c>
      <c r="GK8460" s="77">
        <v>8585.7228092480036</v>
      </c>
      <c r="GL8460" s="77">
        <v>170.752815</v>
      </c>
      <c r="GM8460" s="77">
        <v>2020</v>
      </c>
      <c r="GN8460" s="77" t="s">
        <v>175</v>
      </c>
      <c r="GO8460" s="77">
        <v>5.3000000000000005E-2</v>
      </c>
      <c r="GP8460" s="77">
        <v>3</v>
      </c>
      <c r="GQ8460" s="77">
        <v>0</v>
      </c>
      <c r="GR8460" s="77" t="s">
        <v>423</v>
      </c>
      <c r="GS8460" s="77">
        <v>5.59662090813094E-2</v>
      </c>
      <c r="GT8460" s="77">
        <v>480.51035785654085</v>
      </c>
      <c r="GU8460" s="77">
        <v>0</v>
      </c>
      <c r="GV8460" s="77">
        <v>0</v>
      </c>
      <c r="GW8460" s="77">
        <v>0</v>
      </c>
      <c r="GX8460" s="77">
        <v>0</v>
      </c>
      <c r="GY8460" s="77">
        <v>0</v>
      </c>
      <c r="GZ8460" s="77">
        <v>0</v>
      </c>
    </row>
    <row r="8461" spans="187:208" x14ac:dyDescent="0.25">
      <c r="GE8461" s="77" t="s">
        <v>422</v>
      </c>
      <c r="GF8461" s="77" t="s">
        <v>155</v>
      </c>
      <c r="GG8461" s="77" t="s">
        <v>421</v>
      </c>
      <c r="GH8461" s="77" t="s">
        <v>439</v>
      </c>
      <c r="GI8461" s="77">
        <v>2020</v>
      </c>
      <c r="GJ8461" s="77" t="s">
        <v>305</v>
      </c>
      <c r="GK8461" s="77">
        <v>0.69641821681223159</v>
      </c>
      <c r="GL8461" s="77">
        <v>170.752815</v>
      </c>
      <c r="GM8461" s="77">
        <v>2020</v>
      </c>
      <c r="GN8461" s="77" t="s">
        <v>175</v>
      </c>
      <c r="GO8461" s="77">
        <v>0.13250000000000001</v>
      </c>
      <c r="GP8461" s="77">
        <v>3</v>
      </c>
      <c r="GQ8461" s="77">
        <v>0</v>
      </c>
      <c r="GR8461" s="77" t="s">
        <v>423</v>
      </c>
      <c r="GS8461" s="77">
        <v>0.1527377521613833</v>
      </c>
      <c r="GT8461" s="77">
        <v>0.10636935300013912</v>
      </c>
      <c r="GU8461" s="77">
        <v>0</v>
      </c>
      <c r="GV8461" s="77">
        <v>0</v>
      </c>
      <c r="GW8461" s="77">
        <v>0</v>
      </c>
      <c r="GX8461" s="77">
        <v>0</v>
      </c>
      <c r="GY8461" s="77">
        <v>0</v>
      </c>
      <c r="GZ8461" s="77">
        <v>0</v>
      </c>
    </row>
    <row r="8462" spans="187:208" x14ac:dyDescent="0.25">
      <c r="GE8462" s="77" t="s">
        <v>425</v>
      </c>
      <c r="GF8462" s="77" t="s">
        <v>155</v>
      </c>
      <c r="GG8462" s="77" t="s">
        <v>421</v>
      </c>
      <c r="GH8462" s="77" t="s">
        <v>439</v>
      </c>
      <c r="GI8462" s="77">
        <v>2020</v>
      </c>
      <c r="GJ8462" s="77" t="s">
        <v>301</v>
      </c>
      <c r="GK8462" s="77">
        <v>2.9419641522810238</v>
      </c>
      <c r="GL8462" s="77">
        <v>170.752815</v>
      </c>
      <c r="GM8462" s="77">
        <v>2020</v>
      </c>
      <c r="GN8462" s="77" t="s">
        <v>175</v>
      </c>
      <c r="GO8462" s="77">
        <v>5.3000000000000005E-2</v>
      </c>
      <c r="GP8462" s="77">
        <v>3</v>
      </c>
      <c r="GQ8462" s="77">
        <v>0</v>
      </c>
      <c r="GR8462" s="77" t="s">
        <v>423</v>
      </c>
      <c r="GS8462" s="77">
        <v>5.59662090813094E-2</v>
      </c>
      <c r="GT8462" s="77">
        <v>0.16465058085627696</v>
      </c>
      <c r="GU8462" s="77">
        <v>0</v>
      </c>
      <c r="GV8462" s="77">
        <v>0</v>
      </c>
      <c r="GW8462" s="77">
        <v>0</v>
      </c>
      <c r="GX8462" s="77">
        <v>0</v>
      </c>
      <c r="GY8462" s="77">
        <v>0</v>
      </c>
      <c r="GZ8462" s="77">
        <v>0</v>
      </c>
    </row>
    <row r="8463" spans="187:208" x14ac:dyDescent="0.25">
      <c r="GE8463" s="77" t="s">
        <v>427</v>
      </c>
      <c r="GF8463" s="77" t="s">
        <v>155</v>
      </c>
      <c r="GG8463" s="77" t="s">
        <v>421</v>
      </c>
      <c r="GH8463" s="77" t="s">
        <v>439</v>
      </c>
      <c r="GI8463" s="77">
        <v>2020</v>
      </c>
      <c r="GJ8463" s="77" t="s">
        <v>303</v>
      </c>
      <c r="GK8463" s="77">
        <v>1.602175962208289</v>
      </c>
      <c r="GL8463" s="77">
        <v>170.752815</v>
      </c>
      <c r="GM8463" s="77">
        <v>2020</v>
      </c>
      <c r="GN8463" s="77" t="s">
        <v>175</v>
      </c>
      <c r="GO8463" s="77">
        <v>5.3000000000000005E-2</v>
      </c>
      <c r="GP8463" s="77">
        <v>3</v>
      </c>
      <c r="GQ8463" s="77">
        <v>0</v>
      </c>
      <c r="GR8463" s="77" t="s">
        <v>423</v>
      </c>
      <c r="GS8463" s="77">
        <v>5.59662090813094E-2</v>
      </c>
      <c r="GT8463" s="77">
        <v>8.966771488599716E-2</v>
      </c>
      <c r="GU8463" s="77">
        <v>0</v>
      </c>
      <c r="GV8463" s="77">
        <v>0</v>
      </c>
      <c r="GW8463" s="77">
        <v>0</v>
      </c>
      <c r="GX8463" s="77">
        <v>0</v>
      </c>
      <c r="GY8463" s="77">
        <v>0</v>
      </c>
      <c r="GZ8463" s="77">
        <v>0</v>
      </c>
    </row>
    <row r="8464" spans="187:208" x14ac:dyDescent="0.25">
      <c r="GE8464" s="77" t="s">
        <v>422</v>
      </c>
      <c r="GF8464" s="77" t="s">
        <v>155</v>
      </c>
      <c r="GG8464" s="77" t="s">
        <v>421</v>
      </c>
      <c r="GH8464" s="77" t="s">
        <v>446</v>
      </c>
      <c r="GI8464" s="77">
        <v>2020</v>
      </c>
      <c r="GJ8464" s="77" t="s">
        <v>305</v>
      </c>
      <c r="GK8464" s="77">
        <v>3.6425060683954472E-2</v>
      </c>
      <c r="GL8464" s="77">
        <v>170.752815</v>
      </c>
      <c r="GM8464" s="77">
        <v>2020</v>
      </c>
      <c r="GN8464" s="77" t="s">
        <v>175</v>
      </c>
      <c r="GO8464" s="77">
        <v>0.13250000000000001</v>
      </c>
      <c r="GP8464" s="77">
        <v>3</v>
      </c>
      <c r="GQ8464" s="77">
        <v>0</v>
      </c>
      <c r="GR8464" s="77" t="s">
        <v>423</v>
      </c>
      <c r="GS8464" s="77">
        <v>0.1527377521613833</v>
      </c>
      <c r="GT8464" s="77">
        <v>5.5634818912091849E-3</v>
      </c>
      <c r="GU8464" s="77">
        <v>0</v>
      </c>
      <c r="GV8464" s="77">
        <v>0</v>
      </c>
      <c r="GW8464" s="77">
        <v>0</v>
      </c>
      <c r="GX8464" s="77">
        <v>0</v>
      </c>
      <c r="GY8464" s="77">
        <v>0</v>
      </c>
      <c r="GZ8464" s="77">
        <v>0</v>
      </c>
    </row>
    <row r="8465" spans="187:208" x14ac:dyDescent="0.25">
      <c r="GE8465" s="77" t="s">
        <v>425</v>
      </c>
      <c r="GF8465" s="77" t="s">
        <v>155</v>
      </c>
      <c r="GG8465" s="77" t="s">
        <v>421</v>
      </c>
      <c r="GH8465" s="77" t="s">
        <v>446</v>
      </c>
      <c r="GI8465" s="77">
        <v>2020</v>
      </c>
      <c r="GJ8465" s="77" t="s">
        <v>301</v>
      </c>
      <c r="GK8465" s="77">
        <v>1.580872452543246E-3</v>
      </c>
      <c r="GL8465" s="77">
        <v>170.752815</v>
      </c>
      <c r="GM8465" s="77">
        <v>2020</v>
      </c>
      <c r="GN8465" s="77" t="s">
        <v>175</v>
      </c>
      <c r="GO8465" s="77">
        <v>5.3000000000000005E-2</v>
      </c>
      <c r="GP8465" s="77">
        <v>3</v>
      </c>
      <c r="GQ8465" s="77">
        <v>0</v>
      </c>
      <c r="GR8465" s="77" t="s">
        <v>423</v>
      </c>
      <c r="GS8465" s="77">
        <v>5.59662090813094E-2</v>
      </c>
      <c r="GT8465" s="77">
        <v>8.8475438209917675E-5</v>
      </c>
      <c r="GU8465" s="77">
        <v>0</v>
      </c>
      <c r="GV8465" s="77">
        <v>0</v>
      </c>
      <c r="GW8465" s="77">
        <v>0</v>
      </c>
      <c r="GX8465" s="77">
        <v>0</v>
      </c>
      <c r="GY8465" s="77">
        <v>0</v>
      </c>
      <c r="GZ8465" s="77">
        <v>0</v>
      </c>
    </row>
    <row r="8466" spans="187:208" x14ac:dyDescent="0.25">
      <c r="GE8466" s="77" t="s">
        <v>427</v>
      </c>
      <c r="GF8466" s="77" t="s">
        <v>155</v>
      </c>
      <c r="GG8466" s="77" t="s">
        <v>421</v>
      </c>
      <c r="GH8466" s="77" t="s">
        <v>446</v>
      </c>
      <c r="GI8466" s="77">
        <v>2020</v>
      </c>
      <c r="GJ8466" s="77" t="s">
        <v>303</v>
      </c>
      <c r="GK8466" s="77">
        <v>3.9894642198450708E-2</v>
      </c>
      <c r="GL8466" s="77">
        <v>170.752815</v>
      </c>
      <c r="GM8466" s="77">
        <v>2020</v>
      </c>
      <c r="GN8466" s="77" t="s">
        <v>175</v>
      </c>
      <c r="GO8466" s="77">
        <v>5.3000000000000005E-2</v>
      </c>
      <c r="GP8466" s="77">
        <v>3</v>
      </c>
      <c r="GQ8466" s="77">
        <v>0</v>
      </c>
      <c r="GR8466" s="77" t="s">
        <v>423</v>
      </c>
      <c r="GS8466" s="77">
        <v>5.59662090813094E-2</v>
      </c>
      <c r="GT8466" s="77">
        <v>2.2327518865025214E-3</v>
      </c>
      <c r="GU8466" s="77">
        <v>0</v>
      </c>
      <c r="GV8466" s="77">
        <v>0</v>
      </c>
      <c r="GW8466" s="77">
        <v>0</v>
      </c>
      <c r="GX8466" s="77">
        <v>0</v>
      </c>
      <c r="GY8466" s="77">
        <v>0</v>
      </c>
      <c r="GZ8466" s="77">
        <v>0</v>
      </c>
    </row>
    <row r="8467" spans="187:208" x14ac:dyDescent="0.25">
      <c r="GE8467" s="77" t="s">
        <v>422</v>
      </c>
      <c r="GF8467" s="77" t="s">
        <v>155</v>
      </c>
      <c r="GG8467" s="77" t="s">
        <v>421</v>
      </c>
      <c r="GH8467" s="77" t="s">
        <v>453</v>
      </c>
      <c r="GI8467" s="77">
        <v>2020</v>
      </c>
      <c r="GJ8467" s="77" t="s">
        <v>305</v>
      </c>
      <c r="GK8467" s="77">
        <v>222.2294216278307</v>
      </c>
      <c r="GL8467" s="77">
        <v>170.752815</v>
      </c>
      <c r="GM8467" s="77">
        <v>2020</v>
      </c>
      <c r="GN8467" s="77" t="s">
        <v>175</v>
      </c>
      <c r="GO8467" s="77">
        <v>0.13250000000000001</v>
      </c>
      <c r="GP8467" s="77">
        <v>3</v>
      </c>
      <c r="GQ8467" s="77">
        <v>0</v>
      </c>
      <c r="GR8467" s="77" t="s">
        <v>423</v>
      </c>
      <c r="GS8467" s="77">
        <v>0.1527377521613833</v>
      </c>
      <c r="GT8467" s="77">
        <v>33.942822323559163</v>
      </c>
      <c r="GU8467" s="77">
        <v>0</v>
      </c>
      <c r="GV8467" s="77">
        <v>0</v>
      </c>
      <c r="GW8467" s="77">
        <v>0</v>
      </c>
      <c r="GX8467" s="77">
        <v>0</v>
      </c>
      <c r="GY8467" s="77">
        <v>0</v>
      </c>
      <c r="GZ8467" s="77">
        <v>0</v>
      </c>
    </row>
    <row r="8468" spans="187:208" x14ac:dyDescent="0.25">
      <c r="GE8468" s="77" t="s">
        <v>425</v>
      </c>
      <c r="GF8468" s="77" t="s">
        <v>155</v>
      </c>
      <c r="GG8468" s="77" t="s">
        <v>421</v>
      </c>
      <c r="GH8468" s="77" t="s">
        <v>453</v>
      </c>
      <c r="GI8468" s="77">
        <v>2020</v>
      </c>
      <c r="GJ8468" s="77" t="s">
        <v>301</v>
      </c>
      <c r="GK8468" s="77">
        <v>8585.722809247949</v>
      </c>
      <c r="GL8468" s="77">
        <v>170.752815</v>
      </c>
      <c r="GM8468" s="77">
        <v>2020</v>
      </c>
      <c r="GN8468" s="77" t="s">
        <v>175</v>
      </c>
      <c r="GO8468" s="77">
        <v>5.3000000000000005E-2</v>
      </c>
      <c r="GP8468" s="77">
        <v>3</v>
      </c>
      <c r="GQ8468" s="77">
        <v>0</v>
      </c>
      <c r="GR8468" s="77" t="s">
        <v>423</v>
      </c>
      <c r="GS8468" s="77">
        <v>5.59662090813094E-2</v>
      </c>
      <c r="GT8468" s="77">
        <v>480.51035785653784</v>
      </c>
      <c r="GU8468" s="77">
        <v>0</v>
      </c>
      <c r="GV8468" s="77">
        <v>0</v>
      </c>
      <c r="GW8468" s="77">
        <v>0</v>
      </c>
      <c r="GX8468" s="77">
        <v>0</v>
      </c>
      <c r="GY8468" s="77">
        <v>0</v>
      </c>
      <c r="GZ8468" s="77">
        <v>0</v>
      </c>
    </row>
    <row r="8469" spans="187:208" x14ac:dyDescent="0.25">
      <c r="GE8469" s="77" t="s">
        <v>427</v>
      </c>
      <c r="GF8469" s="77" t="s">
        <v>155</v>
      </c>
      <c r="GG8469" s="77" t="s">
        <v>421</v>
      </c>
      <c r="GH8469" s="77" t="s">
        <v>453</v>
      </c>
      <c r="GI8469" s="77">
        <v>2020</v>
      </c>
      <c r="GJ8469" s="77" t="s">
        <v>303</v>
      </c>
      <c r="GK8469" s="77">
        <v>5338.1784104567478</v>
      </c>
      <c r="GL8469" s="77">
        <v>170.752815</v>
      </c>
      <c r="GM8469" s="77">
        <v>2020</v>
      </c>
      <c r="GN8469" s="77" t="s">
        <v>175</v>
      </c>
      <c r="GO8469" s="77">
        <v>5.3000000000000005E-2</v>
      </c>
      <c r="GP8469" s="77">
        <v>3</v>
      </c>
      <c r="GQ8469" s="77">
        <v>0</v>
      </c>
      <c r="GR8469" s="77" t="s">
        <v>423</v>
      </c>
      <c r="GS8469" s="77">
        <v>5.59662090813094E-2</v>
      </c>
      <c r="GT8469" s="77">
        <v>298.75760903295424</v>
      </c>
      <c r="GU8469" s="77">
        <v>0</v>
      </c>
      <c r="GV8469" s="77">
        <v>0</v>
      </c>
      <c r="GW8469" s="77">
        <v>0</v>
      </c>
      <c r="GX8469" s="77">
        <v>0</v>
      </c>
      <c r="GY8469" s="77">
        <v>0</v>
      </c>
      <c r="GZ8469" s="77">
        <v>0</v>
      </c>
    </row>
    <row r="8470" spans="187:208" x14ac:dyDescent="0.25">
      <c r="GE8470" s="77" t="s">
        <v>422</v>
      </c>
      <c r="GF8470" s="77" t="s">
        <v>155</v>
      </c>
      <c r="GG8470" s="77" t="s">
        <v>421</v>
      </c>
      <c r="GH8470" s="77" t="s">
        <v>460</v>
      </c>
      <c r="GI8470" s="77">
        <v>2020</v>
      </c>
      <c r="GJ8470" s="77" t="s">
        <v>305</v>
      </c>
      <c r="GK8470" s="77">
        <v>222.22942162783119</v>
      </c>
      <c r="GL8470" s="77">
        <v>170.752815</v>
      </c>
      <c r="GM8470" s="77">
        <v>2020</v>
      </c>
      <c r="GN8470" s="77" t="s">
        <v>175</v>
      </c>
      <c r="GO8470" s="77">
        <v>0.13250000000000001</v>
      </c>
      <c r="GP8470" s="77">
        <v>3</v>
      </c>
      <c r="GQ8470" s="77">
        <v>0</v>
      </c>
      <c r="GR8470" s="77" t="s">
        <v>423</v>
      </c>
      <c r="GS8470" s="77">
        <v>0.1527377521613833</v>
      </c>
      <c r="GT8470" s="77">
        <v>33.942822323559234</v>
      </c>
      <c r="GU8470" s="77">
        <v>0</v>
      </c>
      <c r="GV8470" s="77">
        <v>0</v>
      </c>
      <c r="GW8470" s="77">
        <v>0</v>
      </c>
      <c r="GX8470" s="77">
        <v>0</v>
      </c>
      <c r="GY8470" s="77">
        <v>0</v>
      </c>
      <c r="GZ8470" s="77">
        <v>0</v>
      </c>
    </row>
    <row r="8471" spans="187:208" x14ac:dyDescent="0.25">
      <c r="GE8471" s="77" t="s">
        <v>425</v>
      </c>
      <c r="GF8471" s="77" t="s">
        <v>155</v>
      </c>
      <c r="GG8471" s="77" t="s">
        <v>421</v>
      </c>
      <c r="GH8471" s="77" t="s">
        <v>460</v>
      </c>
      <c r="GI8471" s="77">
        <v>2020</v>
      </c>
      <c r="GJ8471" s="77" t="s">
        <v>301</v>
      </c>
      <c r="GK8471" s="77">
        <v>8585.7228092479672</v>
      </c>
      <c r="GL8471" s="77">
        <v>170.752815</v>
      </c>
      <c r="GM8471" s="77">
        <v>2020</v>
      </c>
      <c r="GN8471" s="77" t="s">
        <v>175</v>
      </c>
      <c r="GO8471" s="77">
        <v>5.3000000000000005E-2</v>
      </c>
      <c r="GP8471" s="77">
        <v>3</v>
      </c>
      <c r="GQ8471" s="77">
        <v>0</v>
      </c>
      <c r="GR8471" s="77" t="s">
        <v>423</v>
      </c>
      <c r="GS8471" s="77">
        <v>5.59662090813094E-2</v>
      </c>
      <c r="GT8471" s="77">
        <v>480.51035785653886</v>
      </c>
      <c r="GU8471" s="77">
        <v>0</v>
      </c>
      <c r="GV8471" s="77">
        <v>0</v>
      </c>
      <c r="GW8471" s="77">
        <v>0</v>
      </c>
      <c r="GX8471" s="77">
        <v>0</v>
      </c>
      <c r="GY8471" s="77">
        <v>0</v>
      </c>
      <c r="GZ8471" s="77">
        <v>0</v>
      </c>
    </row>
    <row r="8472" spans="187:208" x14ac:dyDescent="0.25">
      <c r="GE8472" s="77" t="s">
        <v>422</v>
      </c>
      <c r="GF8472" s="77" t="s">
        <v>155</v>
      </c>
      <c r="GG8472" s="77" t="s">
        <v>421</v>
      </c>
      <c r="GH8472" s="77" t="s">
        <v>467</v>
      </c>
      <c r="GI8472" s="77">
        <v>2020</v>
      </c>
      <c r="GJ8472" s="77" t="s">
        <v>305</v>
      </c>
      <c r="GK8472" s="77">
        <v>0.69641821681223082</v>
      </c>
      <c r="GL8472" s="77">
        <v>170.752815</v>
      </c>
      <c r="GM8472" s="77">
        <v>2020</v>
      </c>
      <c r="GN8472" s="77" t="s">
        <v>175</v>
      </c>
      <c r="GO8472" s="77">
        <v>0.13250000000000001</v>
      </c>
      <c r="GP8472" s="77">
        <v>3</v>
      </c>
      <c r="GQ8472" s="77">
        <v>0</v>
      </c>
      <c r="GR8472" s="77" t="s">
        <v>423</v>
      </c>
      <c r="GS8472" s="77">
        <v>0.1527377521613833</v>
      </c>
      <c r="GT8472" s="77">
        <v>0.10636935300013901</v>
      </c>
      <c r="GU8472" s="77">
        <v>0</v>
      </c>
      <c r="GV8472" s="77">
        <v>0</v>
      </c>
      <c r="GW8472" s="77">
        <v>0</v>
      </c>
      <c r="GX8472" s="77">
        <v>0</v>
      </c>
      <c r="GY8472" s="77">
        <v>0</v>
      </c>
      <c r="GZ8472" s="77">
        <v>0</v>
      </c>
    </row>
    <row r="8473" spans="187:208" x14ac:dyDescent="0.25">
      <c r="GE8473" s="77" t="s">
        <v>425</v>
      </c>
      <c r="GF8473" s="77" t="s">
        <v>155</v>
      </c>
      <c r="GG8473" s="77" t="s">
        <v>421</v>
      </c>
      <c r="GH8473" s="77" t="s">
        <v>467</v>
      </c>
      <c r="GI8473" s="77">
        <v>2020</v>
      </c>
      <c r="GJ8473" s="77" t="s">
        <v>301</v>
      </c>
      <c r="GK8473" s="77">
        <v>2.9419641522810149</v>
      </c>
      <c r="GL8473" s="77">
        <v>170.752815</v>
      </c>
      <c r="GM8473" s="77">
        <v>2020</v>
      </c>
      <c r="GN8473" s="77" t="s">
        <v>175</v>
      </c>
      <c r="GO8473" s="77">
        <v>5.3000000000000005E-2</v>
      </c>
      <c r="GP8473" s="77">
        <v>3</v>
      </c>
      <c r="GQ8473" s="77">
        <v>0</v>
      </c>
      <c r="GR8473" s="77" t="s">
        <v>423</v>
      </c>
      <c r="GS8473" s="77">
        <v>5.59662090813094E-2</v>
      </c>
      <c r="GT8473" s="77">
        <v>0.16465058085627646</v>
      </c>
      <c r="GU8473" s="77">
        <v>0</v>
      </c>
      <c r="GV8473" s="77">
        <v>0</v>
      </c>
      <c r="GW8473" s="77">
        <v>0</v>
      </c>
      <c r="GX8473" s="77">
        <v>0</v>
      </c>
      <c r="GY8473" s="77">
        <v>0</v>
      </c>
      <c r="GZ8473" s="77">
        <v>0</v>
      </c>
    </row>
    <row r="8474" spans="187:208" x14ac:dyDescent="0.25">
      <c r="GE8474" s="77" t="s">
        <v>427</v>
      </c>
      <c r="GF8474" s="77" t="s">
        <v>155</v>
      </c>
      <c r="GG8474" s="77" t="s">
        <v>421</v>
      </c>
      <c r="GH8474" s="77" t="s">
        <v>467</v>
      </c>
      <c r="GI8474" s="77">
        <v>2020</v>
      </c>
      <c r="GJ8474" s="77" t="s">
        <v>303</v>
      </c>
      <c r="GK8474" s="77">
        <v>1.602175962208289</v>
      </c>
      <c r="GL8474" s="77">
        <v>170.752815</v>
      </c>
      <c r="GM8474" s="77">
        <v>2020</v>
      </c>
      <c r="GN8474" s="77" t="s">
        <v>175</v>
      </c>
      <c r="GO8474" s="77">
        <v>5.3000000000000005E-2</v>
      </c>
      <c r="GP8474" s="77">
        <v>3</v>
      </c>
      <c r="GQ8474" s="77">
        <v>0</v>
      </c>
      <c r="GR8474" s="77" t="s">
        <v>423</v>
      </c>
      <c r="GS8474" s="77">
        <v>5.59662090813094E-2</v>
      </c>
      <c r="GT8474" s="77">
        <v>8.966771488599716E-2</v>
      </c>
      <c r="GU8474" s="77">
        <v>0</v>
      </c>
      <c r="GV8474" s="77">
        <v>0</v>
      </c>
      <c r="GW8474" s="77">
        <v>0</v>
      </c>
      <c r="GX8474" s="77">
        <v>0</v>
      </c>
      <c r="GY8474" s="77">
        <v>0</v>
      </c>
      <c r="GZ8474" s="77">
        <v>0</v>
      </c>
    </row>
    <row r="8475" spans="187:208" x14ac:dyDescent="0.25">
      <c r="GE8475" s="77" t="s">
        <v>422</v>
      </c>
      <c r="GF8475" s="77" t="s">
        <v>155</v>
      </c>
      <c r="GG8475" s="77" t="s">
        <v>421</v>
      </c>
      <c r="GH8475" s="77" t="s">
        <v>474</v>
      </c>
      <c r="GI8475" s="77">
        <v>2020</v>
      </c>
      <c r="GJ8475" s="77" t="s">
        <v>305</v>
      </c>
      <c r="GK8475" s="77">
        <v>3.6425060683954187E-2</v>
      </c>
      <c r="GL8475" s="77">
        <v>170.752815</v>
      </c>
      <c r="GM8475" s="77">
        <v>2020</v>
      </c>
      <c r="GN8475" s="77" t="s">
        <v>175</v>
      </c>
      <c r="GO8475" s="77">
        <v>0.13250000000000001</v>
      </c>
      <c r="GP8475" s="77">
        <v>3</v>
      </c>
      <c r="GQ8475" s="77">
        <v>0</v>
      </c>
      <c r="GR8475" s="77" t="s">
        <v>423</v>
      </c>
      <c r="GS8475" s="77">
        <v>0.1527377521613833</v>
      </c>
      <c r="GT8475" s="77">
        <v>5.5634818912091415E-3</v>
      </c>
      <c r="GU8475" s="77">
        <v>0</v>
      </c>
      <c r="GV8475" s="77">
        <v>0</v>
      </c>
      <c r="GW8475" s="77">
        <v>0</v>
      </c>
      <c r="GX8475" s="77">
        <v>0</v>
      </c>
      <c r="GY8475" s="77">
        <v>0</v>
      </c>
      <c r="GZ8475" s="77">
        <v>0</v>
      </c>
    </row>
    <row r="8476" spans="187:208" x14ac:dyDescent="0.25">
      <c r="GE8476" s="77" t="s">
        <v>425</v>
      </c>
      <c r="GF8476" s="77" t="s">
        <v>155</v>
      </c>
      <c r="GG8476" s="77" t="s">
        <v>421</v>
      </c>
      <c r="GH8476" s="77" t="s">
        <v>474</v>
      </c>
      <c r="GI8476" s="77">
        <v>2020</v>
      </c>
      <c r="GJ8476" s="77" t="s">
        <v>301</v>
      </c>
      <c r="GK8476" s="77">
        <v>1.580872452542926E-3</v>
      </c>
      <c r="GL8476" s="77">
        <v>170.752815</v>
      </c>
      <c r="GM8476" s="77">
        <v>2020</v>
      </c>
      <c r="GN8476" s="77" t="s">
        <v>175</v>
      </c>
      <c r="GO8476" s="77">
        <v>5.3000000000000005E-2</v>
      </c>
      <c r="GP8476" s="77">
        <v>3</v>
      </c>
      <c r="GQ8476" s="77">
        <v>0</v>
      </c>
      <c r="GR8476" s="77" t="s">
        <v>423</v>
      </c>
      <c r="GS8476" s="77">
        <v>5.59662090813094E-2</v>
      </c>
      <c r="GT8476" s="77">
        <v>8.8475438209899773E-5</v>
      </c>
      <c r="GU8476" s="77">
        <v>0</v>
      </c>
      <c r="GV8476" s="77">
        <v>0</v>
      </c>
      <c r="GW8476" s="77">
        <v>0</v>
      </c>
      <c r="GX8476" s="77">
        <v>0</v>
      </c>
      <c r="GY8476" s="77">
        <v>0</v>
      </c>
      <c r="GZ8476" s="77">
        <v>0</v>
      </c>
    </row>
    <row r="8477" spans="187:208" x14ac:dyDescent="0.25">
      <c r="GE8477" s="77" t="s">
        <v>427</v>
      </c>
      <c r="GF8477" s="77" t="s">
        <v>155</v>
      </c>
      <c r="GG8477" s="77" t="s">
        <v>421</v>
      </c>
      <c r="GH8477" s="77" t="s">
        <v>474</v>
      </c>
      <c r="GI8477" s="77">
        <v>2020</v>
      </c>
      <c r="GJ8477" s="77" t="s">
        <v>303</v>
      </c>
      <c r="GK8477" s="77">
        <v>3.9894642198450708E-2</v>
      </c>
      <c r="GL8477" s="77">
        <v>170.752815</v>
      </c>
      <c r="GM8477" s="77">
        <v>2020</v>
      </c>
      <c r="GN8477" s="77" t="s">
        <v>175</v>
      </c>
      <c r="GO8477" s="77">
        <v>5.3000000000000005E-2</v>
      </c>
      <c r="GP8477" s="77">
        <v>3</v>
      </c>
      <c r="GQ8477" s="77">
        <v>0</v>
      </c>
      <c r="GR8477" s="77" t="s">
        <v>423</v>
      </c>
      <c r="GS8477" s="77">
        <v>5.59662090813094E-2</v>
      </c>
      <c r="GT8477" s="77">
        <v>2.2327518865025214E-3</v>
      </c>
      <c r="GU8477" s="77">
        <v>0</v>
      </c>
      <c r="GV8477" s="77">
        <v>0</v>
      </c>
      <c r="GW8477" s="77">
        <v>0</v>
      </c>
      <c r="GX8477" s="77">
        <v>0</v>
      </c>
      <c r="GY8477" s="77">
        <v>0</v>
      </c>
      <c r="GZ8477" s="77">
        <v>0</v>
      </c>
    </row>
    <row r="8478" spans="187:208" x14ac:dyDescent="0.25">
      <c r="GE8478" s="77" t="s">
        <v>422</v>
      </c>
      <c r="GF8478" s="77" t="s">
        <v>155</v>
      </c>
      <c r="GG8478" s="77" t="s">
        <v>421</v>
      </c>
      <c r="GH8478" s="77" t="s">
        <v>481</v>
      </c>
      <c r="GI8478" s="77">
        <v>2020</v>
      </c>
      <c r="GJ8478" s="77" t="s">
        <v>305</v>
      </c>
      <c r="GK8478" s="77">
        <v>409.22373582044048</v>
      </c>
      <c r="GL8478" s="77">
        <v>170.752815</v>
      </c>
      <c r="GM8478" s="77">
        <v>2020</v>
      </c>
      <c r="GN8478" s="77" t="s">
        <v>175</v>
      </c>
      <c r="GO8478" s="77">
        <v>0.13250000000000001</v>
      </c>
      <c r="GP8478" s="77">
        <v>3</v>
      </c>
      <c r="GQ8478" s="77">
        <v>0</v>
      </c>
      <c r="GR8478" s="77" t="s">
        <v>423</v>
      </c>
      <c r="GS8478" s="77">
        <v>0.1527377521613833</v>
      </c>
      <c r="GT8478" s="77">
        <v>62.50391354029783</v>
      </c>
      <c r="GU8478" s="77">
        <v>0</v>
      </c>
      <c r="GV8478" s="77">
        <v>0</v>
      </c>
      <c r="GW8478" s="77">
        <v>0</v>
      </c>
      <c r="GX8478" s="77">
        <v>0</v>
      </c>
      <c r="GY8478" s="77">
        <v>0</v>
      </c>
      <c r="GZ8478" s="77">
        <v>0</v>
      </c>
    </row>
    <row r="8479" spans="187:208" x14ac:dyDescent="0.25">
      <c r="GE8479" s="77" t="s">
        <v>425</v>
      </c>
      <c r="GF8479" s="77" t="s">
        <v>155</v>
      </c>
      <c r="GG8479" s="77" t="s">
        <v>421</v>
      </c>
      <c r="GH8479" s="77" t="s">
        <v>481</v>
      </c>
      <c r="GI8479" s="77">
        <v>2020</v>
      </c>
      <c r="GJ8479" s="77" t="s">
        <v>301</v>
      </c>
      <c r="GK8479" s="77">
        <v>13469.08781237833</v>
      </c>
      <c r="GL8479" s="77">
        <v>170.752815</v>
      </c>
      <c r="GM8479" s="77">
        <v>2020</v>
      </c>
      <c r="GN8479" s="77" t="s">
        <v>175</v>
      </c>
      <c r="GO8479" s="77">
        <v>5.3000000000000005E-2</v>
      </c>
      <c r="GP8479" s="77">
        <v>3</v>
      </c>
      <c r="GQ8479" s="77">
        <v>0</v>
      </c>
      <c r="GR8479" s="77" t="s">
        <v>423</v>
      </c>
      <c r="GS8479" s="77">
        <v>5.59662090813094E-2</v>
      </c>
      <c r="GT8479" s="77">
        <v>753.81378464208183</v>
      </c>
      <c r="GU8479" s="77">
        <v>0</v>
      </c>
      <c r="GV8479" s="77">
        <v>0</v>
      </c>
      <c r="GW8479" s="77">
        <v>0</v>
      </c>
      <c r="GX8479" s="77">
        <v>0</v>
      </c>
      <c r="GY8479" s="77">
        <v>0</v>
      </c>
      <c r="GZ8479" s="77">
        <v>0</v>
      </c>
    </row>
    <row r="8480" spans="187:208" x14ac:dyDescent="0.25">
      <c r="GE8480" s="77" t="s">
        <v>427</v>
      </c>
      <c r="GF8480" s="77" t="s">
        <v>155</v>
      </c>
      <c r="GG8480" s="77" t="s">
        <v>421</v>
      </c>
      <c r="GH8480" s="77" t="s">
        <v>481</v>
      </c>
      <c r="GI8480" s="77">
        <v>2020</v>
      </c>
      <c r="GJ8480" s="77" t="s">
        <v>303</v>
      </c>
      <c r="GK8480" s="77">
        <v>7205.5312760247707</v>
      </c>
      <c r="GL8480" s="77">
        <v>170.752815</v>
      </c>
      <c r="GM8480" s="77">
        <v>2020</v>
      </c>
      <c r="GN8480" s="77" t="s">
        <v>175</v>
      </c>
      <c r="GO8480" s="77">
        <v>5.3000000000000005E-2</v>
      </c>
      <c r="GP8480" s="77">
        <v>3</v>
      </c>
      <c r="GQ8480" s="77">
        <v>0</v>
      </c>
      <c r="GR8480" s="77" t="s">
        <v>423</v>
      </c>
      <c r="GS8480" s="77">
        <v>5.59662090813094E-2</v>
      </c>
      <c r="GT8480" s="77">
        <v>403.26626993591645</v>
      </c>
      <c r="GU8480" s="77">
        <v>0</v>
      </c>
      <c r="GV8480" s="77">
        <v>0</v>
      </c>
      <c r="GW8480" s="77">
        <v>0</v>
      </c>
      <c r="GX8480" s="77">
        <v>0</v>
      </c>
      <c r="GY8480" s="77">
        <v>0</v>
      </c>
      <c r="GZ8480" s="77">
        <v>0</v>
      </c>
    </row>
    <row r="8481" spans="187:208" x14ac:dyDescent="0.25">
      <c r="GE8481" s="77" t="s">
        <v>422</v>
      </c>
      <c r="GF8481" s="77" t="s">
        <v>155</v>
      </c>
      <c r="GG8481" s="77" t="s">
        <v>421</v>
      </c>
      <c r="GH8481" s="77" t="s">
        <v>488</v>
      </c>
      <c r="GI8481" s="77">
        <v>2020</v>
      </c>
      <c r="GJ8481" s="77" t="s">
        <v>305</v>
      </c>
      <c r="GK8481" s="77">
        <v>409.22373582043127</v>
      </c>
      <c r="GL8481" s="77">
        <v>170.752815</v>
      </c>
      <c r="GM8481" s="77">
        <v>2020</v>
      </c>
      <c r="GN8481" s="77" t="s">
        <v>175</v>
      </c>
      <c r="GO8481" s="77">
        <v>0.13250000000000001</v>
      </c>
      <c r="GP8481" s="77">
        <v>3</v>
      </c>
      <c r="GQ8481" s="77">
        <v>0</v>
      </c>
      <c r="GR8481" s="77" t="s">
        <v>423</v>
      </c>
      <c r="GS8481" s="77">
        <v>0.1527377521613833</v>
      </c>
      <c r="GT8481" s="77">
        <v>62.503913540296423</v>
      </c>
      <c r="GU8481" s="77">
        <v>0</v>
      </c>
      <c r="GV8481" s="77">
        <v>0</v>
      </c>
      <c r="GW8481" s="77">
        <v>0</v>
      </c>
      <c r="GX8481" s="77">
        <v>0</v>
      </c>
      <c r="GY8481" s="77">
        <v>0</v>
      </c>
      <c r="GZ8481" s="77">
        <v>0</v>
      </c>
    </row>
    <row r="8482" spans="187:208" x14ac:dyDescent="0.25">
      <c r="GE8482" s="77" t="s">
        <v>425</v>
      </c>
      <c r="GF8482" s="77" t="s">
        <v>155</v>
      </c>
      <c r="GG8482" s="77" t="s">
        <v>421</v>
      </c>
      <c r="GH8482" s="77" t="s">
        <v>488</v>
      </c>
      <c r="GI8482" s="77">
        <v>2020</v>
      </c>
      <c r="GJ8482" s="77" t="s">
        <v>301</v>
      </c>
      <c r="GK8482" s="77">
        <v>13469.08781237873</v>
      </c>
      <c r="GL8482" s="77">
        <v>170.752815</v>
      </c>
      <c r="GM8482" s="77">
        <v>2020</v>
      </c>
      <c r="GN8482" s="77" t="s">
        <v>175</v>
      </c>
      <c r="GO8482" s="77">
        <v>5.3000000000000005E-2</v>
      </c>
      <c r="GP8482" s="77">
        <v>3</v>
      </c>
      <c r="GQ8482" s="77">
        <v>0</v>
      </c>
      <c r="GR8482" s="77" t="s">
        <v>423</v>
      </c>
      <c r="GS8482" s="77">
        <v>5.59662090813094E-2</v>
      </c>
      <c r="GT8482" s="77">
        <v>753.81378464210422</v>
      </c>
      <c r="GU8482" s="77">
        <v>0</v>
      </c>
      <c r="GV8482" s="77">
        <v>0</v>
      </c>
      <c r="GW8482" s="77">
        <v>0</v>
      </c>
      <c r="GX8482" s="77">
        <v>0</v>
      </c>
      <c r="GY8482" s="77">
        <v>0</v>
      </c>
      <c r="GZ8482" s="77">
        <v>0</v>
      </c>
    </row>
    <row r="8483" spans="187:208" x14ac:dyDescent="0.25">
      <c r="GE8483" s="77" t="s">
        <v>427</v>
      </c>
      <c r="GF8483" s="77" t="s">
        <v>155</v>
      </c>
      <c r="GG8483" s="77" t="s">
        <v>421</v>
      </c>
      <c r="GH8483" s="77" t="s">
        <v>488</v>
      </c>
      <c r="GI8483" s="77">
        <v>2020</v>
      </c>
      <c r="GJ8483" s="77" t="s">
        <v>303</v>
      </c>
      <c r="GK8483" s="77">
        <v>7205.5312760252828</v>
      </c>
      <c r="GL8483" s="77">
        <v>170.752815</v>
      </c>
      <c r="GM8483" s="77">
        <v>2020</v>
      </c>
      <c r="GN8483" s="77" t="s">
        <v>175</v>
      </c>
      <c r="GO8483" s="77">
        <v>5.3000000000000005E-2</v>
      </c>
      <c r="GP8483" s="77">
        <v>3</v>
      </c>
      <c r="GQ8483" s="77">
        <v>0</v>
      </c>
      <c r="GR8483" s="77" t="s">
        <v>423</v>
      </c>
      <c r="GS8483" s="77">
        <v>5.59662090813094E-2</v>
      </c>
      <c r="GT8483" s="77">
        <v>403.2662699359451</v>
      </c>
      <c r="GU8483" s="77">
        <v>0</v>
      </c>
      <c r="GV8483" s="77">
        <v>0</v>
      </c>
      <c r="GW8483" s="77">
        <v>0</v>
      </c>
      <c r="GX8483" s="77">
        <v>0</v>
      </c>
      <c r="GY8483" s="77">
        <v>0</v>
      </c>
      <c r="GZ8483" s="77">
        <v>0</v>
      </c>
    </row>
    <row r="8484" spans="187:208" x14ac:dyDescent="0.25">
      <c r="GE8484" s="77" t="s">
        <v>422</v>
      </c>
      <c r="GF8484" s="77" t="s">
        <v>155</v>
      </c>
      <c r="GG8484" s="77" t="s">
        <v>424</v>
      </c>
      <c r="GH8484" s="77" t="s">
        <v>300</v>
      </c>
      <c r="GI8484" s="77">
        <v>2020</v>
      </c>
      <c r="GJ8484" s="77" t="s">
        <v>305</v>
      </c>
      <c r="GK8484" s="77">
        <v>222.22942162783369</v>
      </c>
      <c r="GL8484" s="77">
        <v>306.60199899999998</v>
      </c>
      <c r="GM8484" s="77">
        <v>2020</v>
      </c>
      <c r="GN8484" s="77" t="s">
        <v>175</v>
      </c>
      <c r="GO8484" s="77">
        <v>0.13250000000000001</v>
      </c>
      <c r="GP8484" s="77">
        <v>3</v>
      </c>
      <c r="GQ8484" s="77">
        <v>0</v>
      </c>
      <c r="GR8484" s="77" t="s">
        <v>423</v>
      </c>
      <c r="GS8484" s="77">
        <v>0.1527377521613833</v>
      </c>
      <c r="GT8484" s="77">
        <v>33.942822323559618</v>
      </c>
      <c r="GU8484" s="77">
        <v>0</v>
      </c>
      <c r="GV8484" s="77">
        <v>0</v>
      </c>
      <c r="GW8484" s="77">
        <v>0</v>
      </c>
      <c r="GX8484" s="77">
        <v>0</v>
      </c>
      <c r="GY8484" s="77">
        <v>0</v>
      </c>
      <c r="GZ8484" s="77">
        <v>0</v>
      </c>
    </row>
    <row r="8485" spans="187:208" x14ac:dyDescent="0.25">
      <c r="GE8485" s="77" t="s">
        <v>425</v>
      </c>
      <c r="GF8485" s="77" t="s">
        <v>155</v>
      </c>
      <c r="GG8485" s="77" t="s">
        <v>424</v>
      </c>
      <c r="GH8485" s="77" t="s">
        <v>300</v>
      </c>
      <c r="GI8485" s="77">
        <v>2020</v>
      </c>
      <c r="GJ8485" s="77" t="s">
        <v>301</v>
      </c>
      <c r="GK8485" s="77">
        <v>8585.7228092480655</v>
      </c>
      <c r="GL8485" s="77">
        <v>306.60199899999998</v>
      </c>
      <c r="GM8485" s="77">
        <v>2020</v>
      </c>
      <c r="GN8485" s="77" t="s">
        <v>175</v>
      </c>
      <c r="GO8485" s="77">
        <v>5.3000000000000005E-2</v>
      </c>
      <c r="GP8485" s="77">
        <v>3</v>
      </c>
      <c r="GQ8485" s="77">
        <v>0</v>
      </c>
      <c r="GR8485" s="77" t="s">
        <v>423</v>
      </c>
      <c r="GS8485" s="77">
        <v>5.5966209081309413E-2</v>
      </c>
      <c r="GT8485" s="77">
        <v>480.51035785654443</v>
      </c>
      <c r="GU8485" s="77">
        <v>0</v>
      </c>
      <c r="GV8485" s="77">
        <v>0</v>
      </c>
      <c r="GW8485" s="77">
        <v>0</v>
      </c>
      <c r="GX8485" s="77">
        <v>0</v>
      </c>
      <c r="GY8485" s="77">
        <v>0</v>
      </c>
      <c r="GZ8485" s="77">
        <v>0</v>
      </c>
    </row>
    <row r="8486" spans="187:208" x14ac:dyDescent="0.25">
      <c r="GE8486" s="77" t="s">
        <v>427</v>
      </c>
      <c r="GF8486" s="77" t="s">
        <v>155</v>
      </c>
      <c r="GG8486" s="77" t="s">
        <v>424</v>
      </c>
      <c r="GH8486" s="77" t="s">
        <v>300</v>
      </c>
      <c r="GI8486" s="77">
        <v>2020</v>
      </c>
      <c r="GJ8486" s="77" t="s">
        <v>303</v>
      </c>
      <c r="GK8486" s="77">
        <v>5338.1784104568214</v>
      </c>
      <c r="GL8486" s="77">
        <v>306.60199899999998</v>
      </c>
      <c r="GM8486" s="77">
        <v>2020</v>
      </c>
      <c r="GN8486" s="77" t="s">
        <v>175</v>
      </c>
      <c r="GO8486" s="77">
        <v>5.3000000000000005E-2</v>
      </c>
      <c r="GP8486" s="77">
        <v>3</v>
      </c>
      <c r="GQ8486" s="77">
        <v>0</v>
      </c>
      <c r="GR8486" s="77" t="s">
        <v>423</v>
      </c>
      <c r="GS8486" s="77">
        <v>5.5966209081309413E-2</v>
      </c>
      <c r="GT8486" s="77">
        <v>298.75760903295838</v>
      </c>
      <c r="GU8486" s="77">
        <v>0</v>
      </c>
      <c r="GV8486" s="77">
        <v>0</v>
      </c>
      <c r="GW8486" s="77">
        <v>0</v>
      </c>
      <c r="GX8486" s="77">
        <v>0</v>
      </c>
      <c r="GY8486" s="77">
        <v>0</v>
      </c>
      <c r="GZ8486" s="77">
        <v>0</v>
      </c>
    </row>
    <row r="8487" spans="187:208" x14ac:dyDescent="0.25">
      <c r="GE8487" s="77" t="s">
        <v>422</v>
      </c>
      <c r="GF8487" s="77" t="s">
        <v>155</v>
      </c>
      <c r="GG8487" s="77" t="s">
        <v>424</v>
      </c>
      <c r="GH8487" s="77" t="s">
        <v>432</v>
      </c>
      <c r="GI8487" s="77">
        <v>2020</v>
      </c>
      <c r="GJ8487" s="77" t="s">
        <v>305</v>
      </c>
      <c r="GK8487" s="77">
        <v>222.22942162783201</v>
      </c>
      <c r="GL8487" s="77">
        <v>306.60199899999998</v>
      </c>
      <c r="GM8487" s="77">
        <v>2020</v>
      </c>
      <c r="GN8487" s="77" t="s">
        <v>175</v>
      </c>
      <c r="GO8487" s="77">
        <v>0.13250000000000001</v>
      </c>
      <c r="GP8487" s="77">
        <v>3</v>
      </c>
      <c r="GQ8487" s="77">
        <v>0</v>
      </c>
      <c r="GR8487" s="77" t="s">
        <v>423</v>
      </c>
      <c r="GS8487" s="77">
        <v>0.1527377521613833</v>
      </c>
      <c r="GT8487" s="77">
        <v>33.942822323559362</v>
      </c>
      <c r="GU8487" s="77">
        <v>0</v>
      </c>
      <c r="GV8487" s="77">
        <v>0</v>
      </c>
      <c r="GW8487" s="77">
        <v>0</v>
      </c>
      <c r="GX8487" s="77">
        <v>0</v>
      </c>
      <c r="GY8487" s="77">
        <v>0</v>
      </c>
      <c r="GZ8487" s="77">
        <v>0</v>
      </c>
    </row>
    <row r="8488" spans="187:208" x14ac:dyDescent="0.25">
      <c r="GE8488" s="77" t="s">
        <v>425</v>
      </c>
      <c r="GF8488" s="77" t="s">
        <v>155</v>
      </c>
      <c r="GG8488" s="77" t="s">
        <v>424</v>
      </c>
      <c r="GH8488" s="77" t="s">
        <v>432</v>
      </c>
      <c r="GI8488" s="77">
        <v>2020</v>
      </c>
      <c r="GJ8488" s="77" t="s">
        <v>301</v>
      </c>
      <c r="GK8488" s="77">
        <v>8585.722809248</v>
      </c>
      <c r="GL8488" s="77">
        <v>306.60199899999998</v>
      </c>
      <c r="GM8488" s="77">
        <v>2020</v>
      </c>
      <c r="GN8488" s="77" t="s">
        <v>175</v>
      </c>
      <c r="GO8488" s="77">
        <v>5.3000000000000005E-2</v>
      </c>
      <c r="GP8488" s="77">
        <v>3</v>
      </c>
      <c r="GQ8488" s="77">
        <v>0</v>
      </c>
      <c r="GR8488" s="77" t="s">
        <v>423</v>
      </c>
      <c r="GS8488" s="77">
        <v>5.5966209081309413E-2</v>
      </c>
      <c r="GT8488" s="77">
        <v>480.51035785654079</v>
      </c>
      <c r="GU8488" s="77">
        <v>0</v>
      </c>
      <c r="GV8488" s="77">
        <v>0</v>
      </c>
      <c r="GW8488" s="77">
        <v>0</v>
      </c>
      <c r="GX8488" s="77">
        <v>0</v>
      </c>
      <c r="GY8488" s="77">
        <v>0</v>
      </c>
      <c r="GZ8488" s="77">
        <v>0</v>
      </c>
    </row>
    <row r="8489" spans="187:208" x14ac:dyDescent="0.25">
      <c r="GE8489" s="77" t="s">
        <v>422</v>
      </c>
      <c r="GF8489" s="77" t="s">
        <v>155</v>
      </c>
      <c r="GG8489" s="77" t="s">
        <v>424</v>
      </c>
      <c r="GH8489" s="77" t="s">
        <v>439</v>
      </c>
      <c r="GI8489" s="77">
        <v>2020</v>
      </c>
      <c r="GJ8489" s="77" t="s">
        <v>305</v>
      </c>
      <c r="GK8489" s="77">
        <v>0.69641821681223071</v>
      </c>
      <c r="GL8489" s="77">
        <v>306.60199899999998</v>
      </c>
      <c r="GM8489" s="77">
        <v>2020</v>
      </c>
      <c r="GN8489" s="77" t="s">
        <v>175</v>
      </c>
      <c r="GO8489" s="77">
        <v>0.13250000000000001</v>
      </c>
      <c r="GP8489" s="77">
        <v>3</v>
      </c>
      <c r="GQ8489" s="77">
        <v>0</v>
      </c>
      <c r="GR8489" s="77" t="s">
        <v>423</v>
      </c>
      <c r="GS8489" s="77">
        <v>0.1527377521613833</v>
      </c>
      <c r="GT8489" s="77">
        <v>0.106369353000139</v>
      </c>
      <c r="GU8489" s="77">
        <v>0</v>
      </c>
      <c r="GV8489" s="77">
        <v>0</v>
      </c>
      <c r="GW8489" s="77">
        <v>0</v>
      </c>
      <c r="GX8489" s="77">
        <v>0</v>
      </c>
      <c r="GY8489" s="77">
        <v>0</v>
      </c>
      <c r="GZ8489" s="77">
        <v>0</v>
      </c>
    </row>
    <row r="8490" spans="187:208" x14ac:dyDescent="0.25">
      <c r="GE8490" s="77" t="s">
        <v>425</v>
      </c>
      <c r="GF8490" s="77" t="s">
        <v>155</v>
      </c>
      <c r="GG8490" s="77" t="s">
        <v>424</v>
      </c>
      <c r="GH8490" s="77" t="s">
        <v>439</v>
      </c>
      <c r="GI8490" s="77">
        <v>2020</v>
      </c>
      <c r="GJ8490" s="77" t="s">
        <v>301</v>
      </c>
      <c r="GK8490" s="77">
        <v>2.9419641522810189</v>
      </c>
      <c r="GL8490" s="77">
        <v>306.60199899999998</v>
      </c>
      <c r="GM8490" s="77">
        <v>2020</v>
      </c>
      <c r="GN8490" s="77" t="s">
        <v>175</v>
      </c>
      <c r="GO8490" s="77">
        <v>5.3000000000000005E-2</v>
      </c>
      <c r="GP8490" s="77">
        <v>3</v>
      </c>
      <c r="GQ8490" s="77">
        <v>0</v>
      </c>
      <c r="GR8490" s="77" t="s">
        <v>423</v>
      </c>
      <c r="GS8490" s="77">
        <v>5.5966209081309413E-2</v>
      </c>
      <c r="GT8490" s="77">
        <v>0.16465058085627671</v>
      </c>
      <c r="GU8490" s="77">
        <v>0</v>
      </c>
      <c r="GV8490" s="77">
        <v>0</v>
      </c>
      <c r="GW8490" s="77">
        <v>0</v>
      </c>
      <c r="GX8490" s="77">
        <v>0</v>
      </c>
      <c r="GY8490" s="77">
        <v>0</v>
      </c>
      <c r="GZ8490" s="77">
        <v>0</v>
      </c>
    </row>
    <row r="8491" spans="187:208" x14ac:dyDescent="0.25">
      <c r="GE8491" s="77" t="s">
        <v>427</v>
      </c>
      <c r="GF8491" s="77" t="s">
        <v>155</v>
      </c>
      <c r="GG8491" s="77" t="s">
        <v>424</v>
      </c>
      <c r="GH8491" s="77" t="s">
        <v>439</v>
      </c>
      <c r="GI8491" s="77">
        <v>2020</v>
      </c>
      <c r="GJ8491" s="77" t="s">
        <v>303</v>
      </c>
      <c r="GK8491" s="77">
        <v>1.6021759622082901</v>
      </c>
      <c r="GL8491" s="77">
        <v>306.60199899999998</v>
      </c>
      <c r="GM8491" s="77">
        <v>2020</v>
      </c>
      <c r="GN8491" s="77" t="s">
        <v>175</v>
      </c>
      <c r="GO8491" s="77">
        <v>5.3000000000000005E-2</v>
      </c>
      <c r="GP8491" s="77">
        <v>3</v>
      </c>
      <c r="GQ8491" s="77">
        <v>0</v>
      </c>
      <c r="GR8491" s="77" t="s">
        <v>423</v>
      </c>
      <c r="GS8491" s="77">
        <v>5.5966209081309413E-2</v>
      </c>
      <c r="GT8491" s="77">
        <v>8.9667714885997257E-2</v>
      </c>
      <c r="GU8491" s="77">
        <v>0</v>
      </c>
      <c r="GV8491" s="77">
        <v>0</v>
      </c>
      <c r="GW8491" s="77">
        <v>0</v>
      </c>
      <c r="GX8491" s="77">
        <v>0</v>
      </c>
      <c r="GY8491" s="77">
        <v>0</v>
      </c>
      <c r="GZ8491" s="77">
        <v>0</v>
      </c>
    </row>
    <row r="8492" spans="187:208" x14ac:dyDescent="0.25">
      <c r="GE8492" s="77" t="s">
        <v>422</v>
      </c>
      <c r="GF8492" s="77" t="s">
        <v>155</v>
      </c>
      <c r="GG8492" s="77" t="s">
        <v>424</v>
      </c>
      <c r="GH8492" s="77" t="s">
        <v>446</v>
      </c>
      <c r="GI8492" s="77">
        <v>2020</v>
      </c>
      <c r="GJ8492" s="77" t="s">
        <v>305</v>
      </c>
      <c r="GK8492" s="77">
        <v>3.6425060683954499E-2</v>
      </c>
      <c r="GL8492" s="77">
        <v>306.60199899999998</v>
      </c>
      <c r="GM8492" s="77">
        <v>2020</v>
      </c>
      <c r="GN8492" s="77" t="s">
        <v>175</v>
      </c>
      <c r="GO8492" s="77">
        <v>0.13250000000000001</v>
      </c>
      <c r="GP8492" s="77">
        <v>3</v>
      </c>
      <c r="GQ8492" s="77">
        <v>0</v>
      </c>
      <c r="GR8492" s="77" t="s">
        <v>423</v>
      </c>
      <c r="GS8492" s="77">
        <v>0.1527377521613833</v>
      </c>
      <c r="GT8492" s="77">
        <v>5.5634818912091892E-3</v>
      </c>
      <c r="GU8492" s="77">
        <v>0</v>
      </c>
      <c r="GV8492" s="77">
        <v>0</v>
      </c>
      <c r="GW8492" s="77">
        <v>0</v>
      </c>
      <c r="GX8492" s="77">
        <v>0</v>
      </c>
      <c r="GY8492" s="77">
        <v>0</v>
      </c>
      <c r="GZ8492" s="77">
        <v>0</v>
      </c>
    </row>
    <row r="8493" spans="187:208" x14ac:dyDescent="0.25">
      <c r="GE8493" s="77" t="s">
        <v>425</v>
      </c>
      <c r="GF8493" s="77" t="s">
        <v>155</v>
      </c>
      <c r="GG8493" s="77" t="s">
        <v>424</v>
      </c>
      <c r="GH8493" s="77" t="s">
        <v>446</v>
      </c>
      <c r="GI8493" s="77">
        <v>2020</v>
      </c>
      <c r="GJ8493" s="77" t="s">
        <v>301</v>
      </c>
      <c r="GK8493" s="77">
        <v>1.5808724525432629E-3</v>
      </c>
      <c r="GL8493" s="77">
        <v>306.60199899999998</v>
      </c>
      <c r="GM8493" s="77">
        <v>2020</v>
      </c>
      <c r="GN8493" s="77" t="s">
        <v>175</v>
      </c>
      <c r="GO8493" s="77">
        <v>5.3000000000000005E-2</v>
      </c>
      <c r="GP8493" s="77">
        <v>3</v>
      </c>
      <c r="GQ8493" s="77">
        <v>0</v>
      </c>
      <c r="GR8493" s="77" t="s">
        <v>423</v>
      </c>
      <c r="GS8493" s="77">
        <v>5.5966209081309413E-2</v>
      </c>
      <c r="GT8493" s="77">
        <v>8.8475438209918651E-5</v>
      </c>
      <c r="GU8493" s="77">
        <v>0</v>
      </c>
      <c r="GV8493" s="77">
        <v>0</v>
      </c>
      <c r="GW8493" s="77">
        <v>0</v>
      </c>
      <c r="GX8493" s="77">
        <v>0</v>
      </c>
      <c r="GY8493" s="77">
        <v>0</v>
      </c>
      <c r="GZ8493" s="77">
        <v>0</v>
      </c>
    </row>
    <row r="8494" spans="187:208" x14ac:dyDescent="0.25">
      <c r="GE8494" s="77" t="s">
        <v>427</v>
      </c>
      <c r="GF8494" s="77" t="s">
        <v>155</v>
      </c>
      <c r="GG8494" s="77" t="s">
        <v>424</v>
      </c>
      <c r="GH8494" s="77" t="s">
        <v>446</v>
      </c>
      <c r="GI8494" s="77">
        <v>2020</v>
      </c>
      <c r="GJ8494" s="77" t="s">
        <v>303</v>
      </c>
      <c r="GK8494" s="77">
        <v>3.9894642198450722E-2</v>
      </c>
      <c r="GL8494" s="77">
        <v>306.60199899999998</v>
      </c>
      <c r="GM8494" s="77">
        <v>2020</v>
      </c>
      <c r="GN8494" s="77" t="s">
        <v>175</v>
      </c>
      <c r="GO8494" s="77">
        <v>5.3000000000000005E-2</v>
      </c>
      <c r="GP8494" s="77">
        <v>3</v>
      </c>
      <c r="GQ8494" s="77">
        <v>0</v>
      </c>
      <c r="GR8494" s="77" t="s">
        <v>423</v>
      </c>
      <c r="GS8494" s="77">
        <v>5.5966209081309413E-2</v>
      </c>
      <c r="GT8494" s="77">
        <v>2.2327518865025227E-3</v>
      </c>
      <c r="GU8494" s="77">
        <v>0</v>
      </c>
      <c r="GV8494" s="77">
        <v>0</v>
      </c>
      <c r="GW8494" s="77">
        <v>0</v>
      </c>
      <c r="GX8494" s="77">
        <v>0</v>
      </c>
      <c r="GY8494" s="77">
        <v>0</v>
      </c>
      <c r="GZ8494" s="77">
        <v>0</v>
      </c>
    </row>
    <row r="8495" spans="187:208" x14ac:dyDescent="0.25">
      <c r="GE8495" s="77" t="s">
        <v>422</v>
      </c>
      <c r="GF8495" s="77" t="s">
        <v>155</v>
      </c>
      <c r="GG8495" s="77" t="s">
        <v>424</v>
      </c>
      <c r="GH8495" s="77" t="s">
        <v>453</v>
      </c>
      <c r="GI8495" s="77">
        <v>2020</v>
      </c>
      <c r="GJ8495" s="77" t="s">
        <v>305</v>
      </c>
      <c r="GK8495" s="77">
        <v>222.22942162783059</v>
      </c>
      <c r="GL8495" s="77">
        <v>306.60199899999998</v>
      </c>
      <c r="GM8495" s="77">
        <v>2020</v>
      </c>
      <c r="GN8495" s="77" t="s">
        <v>175</v>
      </c>
      <c r="GO8495" s="77">
        <v>0.13250000000000001</v>
      </c>
      <c r="GP8495" s="77">
        <v>3</v>
      </c>
      <c r="GQ8495" s="77">
        <v>0</v>
      </c>
      <c r="GR8495" s="77" t="s">
        <v>423</v>
      </c>
      <c r="GS8495" s="77">
        <v>0.1527377521613833</v>
      </c>
      <c r="GT8495" s="77">
        <v>33.942822323559142</v>
      </c>
      <c r="GU8495" s="77">
        <v>0</v>
      </c>
      <c r="GV8495" s="77">
        <v>0</v>
      </c>
      <c r="GW8495" s="77">
        <v>0</v>
      </c>
      <c r="GX8495" s="77">
        <v>0</v>
      </c>
      <c r="GY8495" s="77">
        <v>0</v>
      </c>
      <c r="GZ8495" s="77">
        <v>0</v>
      </c>
    </row>
    <row r="8496" spans="187:208" x14ac:dyDescent="0.25">
      <c r="GE8496" s="77" t="s">
        <v>425</v>
      </c>
      <c r="GF8496" s="77" t="s">
        <v>155</v>
      </c>
      <c r="GG8496" s="77" t="s">
        <v>424</v>
      </c>
      <c r="GH8496" s="77" t="s">
        <v>453</v>
      </c>
      <c r="GI8496" s="77">
        <v>2020</v>
      </c>
      <c r="GJ8496" s="77" t="s">
        <v>301</v>
      </c>
      <c r="GK8496" s="77">
        <v>8585.722809247949</v>
      </c>
      <c r="GL8496" s="77">
        <v>306.60199899999998</v>
      </c>
      <c r="GM8496" s="77">
        <v>2020</v>
      </c>
      <c r="GN8496" s="77" t="s">
        <v>175</v>
      </c>
      <c r="GO8496" s="77">
        <v>5.3000000000000005E-2</v>
      </c>
      <c r="GP8496" s="77">
        <v>3</v>
      </c>
      <c r="GQ8496" s="77">
        <v>0</v>
      </c>
      <c r="GR8496" s="77" t="s">
        <v>423</v>
      </c>
      <c r="GS8496" s="77">
        <v>5.5966209081309413E-2</v>
      </c>
      <c r="GT8496" s="77">
        <v>480.51035785653795</v>
      </c>
      <c r="GU8496" s="77">
        <v>0</v>
      </c>
      <c r="GV8496" s="77">
        <v>0</v>
      </c>
      <c r="GW8496" s="77">
        <v>0</v>
      </c>
      <c r="GX8496" s="77">
        <v>0</v>
      </c>
      <c r="GY8496" s="77">
        <v>0</v>
      </c>
      <c r="GZ8496" s="77">
        <v>0</v>
      </c>
    </row>
    <row r="8497" spans="187:208" x14ac:dyDescent="0.25">
      <c r="GE8497" s="77" t="s">
        <v>427</v>
      </c>
      <c r="GF8497" s="77" t="s">
        <v>155</v>
      </c>
      <c r="GG8497" s="77" t="s">
        <v>424</v>
      </c>
      <c r="GH8497" s="77" t="s">
        <v>453</v>
      </c>
      <c r="GI8497" s="77">
        <v>2020</v>
      </c>
      <c r="GJ8497" s="77" t="s">
        <v>303</v>
      </c>
      <c r="GK8497" s="77">
        <v>5338.1784104567469</v>
      </c>
      <c r="GL8497" s="77">
        <v>306.60199899999998</v>
      </c>
      <c r="GM8497" s="77">
        <v>2020</v>
      </c>
      <c r="GN8497" s="77" t="s">
        <v>175</v>
      </c>
      <c r="GO8497" s="77">
        <v>5.3000000000000005E-2</v>
      </c>
      <c r="GP8497" s="77">
        <v>3</v>
      </c>
      <c r="GQ8497" s="77">
        <v>0</v>
      </c>
      <c r="GR8497" s="77" t="s">
        <v>423</v>
      </c>
      <c r="GS8497" s="77">
        <v>5.5966209081309413E-2</v>
      </c>
      <c r="GT8497" s="77">
        <v>298.75760903295424</v>
      </c>
      <c r="GU8497" s="77">
        <v>0</v>
      </c>
      <c r="GV8497" s="77">
        <v>0</v>
      </c>
      <c r="GW8497" s="77">
        <v>0</v>
      </c>
      <c r="GX8497" s="77">
        <v>0</v>
      </c>
      <c r="GY8497" s="77">
        <v>0</v>
      </c>
      <c r="GZ8497" s="77">
        <v>0</v>
      </c>
    </row>
    <row r="8498" spans="187:208" x14ac:dyDescent="0.25">
      <c r="GE8498" s="77" t="s">
        <v>422</v>
      </c>
      <c r="GF8498" s="77" t="s">
        <v>155</v>
      </c>
      <c r="GG8498" s="77" t="s">
        <v>424</v>
      </c>
      <c r="GH8498" s="77" t="s">
        <v>460</v>
      </c>
      <c r="GI8498" s="77">
        <v>2020</v>
      </c>
      <c r="GJ8498" s="77" t="s">
        <v>305</v>
      </c>
      <c r="GK8498" s="77">
        <v>222.2294216278311</v>
      </c>
      <c r="GL8498" s="77">
        <v>306.60199899999998</v>
      </c>
      <c r="GM8498" s="77">
        <v>2020</v>
      </c>
      <c r="GN8498" s="77" t="s">
        <v>175</v>
      </c>
      <c r="GO8498" s="77">
        <v>0.13250000000000001</v>
      </c>
      <c r="GP8498" s="77">
        <v>3</v>
      </c>
      <c r="GQ8498" s="77">
        <v>0</v>
      </c>
      <c r="GR8498" s="77" t="s">
        <v>423</v>
      </c>
      <c r="GS8498" s="77">
        <v>0.1527377521613833</v>
      </c>
      <c r="GT8498" s="77">
        <v>33.94282232355922</v>
      </c>
      <c r="GU8498" s="77">
        <v>0</v>
      </c>
      <c r="GV8498" s="77">
        <v>0</v>
      </c>
      <c r="GW8498" s="77">
        <v>0</v>
      </c>
      <c r="GX8498" s="77">
        <v>0</v>
      </c>
      <c r="GY8498" s="77">
        <v>0</v>
      </c>
      <c r="GZ8498" s="77">
        <v>0</v>
      </c>
    </row>
    <row r="8499" spans="187:208" x14ac:dyDescent="0.25">
      <c r="GE8499" s="77" t="s">
        <v>425</v>
      </c>
      <c r="GF8499" s="77" t="s">
        <v>155</v>
      </c>
      <c r="GG8499" s="77" t="s">
        <v>424</v>
      </c>
      <c r="GH8499" s="77" t="s">
        <v>460</v>
      </c>
      <c r="GI8499" s="77">
        <v>2020</v>
      </c>
      <c r="GJ8499" s="77" t="s">
        <v>301</v>
      </c>
      <c r="GK8499" s="77">
        <v>8585.7228092479636</v>
      </c>
      <c r="GL8499" s="77">
        <v>306.60199899999998</v>
      </c>
      <c r="GM8499" s="77">
        <v>2020</v>
      </c>
      <c r="GN8499" s="77" t="s">
        <v>175</v>
      </c>
      <c r="GO8499" s="77">
        <v>5.3000000000000005E-2</v>
      </c>
      <c r="GP8499" s="77">
        <v>3</v>
      </c>
      <c r="GQ8499" s="77">
        <v>0</v>
      </c>
      <c r="GR8499" s="77" t="s">
        <v>423</v>
      </c>
      <c r="GS8499" s="77">
        <v>5.5966209081309413E-2</v>
      </c>
      <c r="GT8499" s="77">
        <v>480.51035785653875</v>
      </c>
      <c r="GU8499" s="77">
        <v>0</v>
      </c>
      <c r="GV8499" s="77">
        <v>0</v>
      </c>
      <c r="GW8499" s="77">
        <v>0</v>
      </c>
      <c r="GX8499" s="77">
        <v>0</v>
      </c>
      <c r="GY8499" s="77">
        <v>0</v>
      </c>
      <c r="GZ8499" s="77">
        <v>0</v>
      </c>
    </row>
    <row r="8500" spans="187:208" x14ac:dyDescent="0.25">
      <c r="GE8500" s="77" t="s">
        <v>422</v>
      </c>
      <c r="GF8500" s="77" t="s">
        <v>155</v>
      </c>
      <c r="GG8500" s="77" t="s">
        <v>424</v>
      </c>
      <c r="GH8500" s="77" t="s">
        <v>467</v>
      </c>
      <c r="GI8500" s="77">
        <v>2020</v>
      </c>
      <c r="GJ8500" s="77" t="s">
        <v>305</v>
      </c>
      <c r="GK8500" s="77">
        <v>0.69641821681223315</v>
      </c>
      <c r="GL8500" s="77">
        <v>306.60199899999998</v>
      </c>
      <c r="GM8500" s="77">
        <v>2020</v>
      </c>
      <c r="GN8500" s="77" t="s">
        <v>175</v>
      </c>
      <c r="GO8500" s="77">
        <v>0.13250000000000001</v>
      </c>
      <c r="GP8500" s="77">
        <v>3</v>
      </c>
      <c r="GQ8500" s="77">
        <v>0</v>
      </c>
      <c r="GR8500" s="77" t="s">
        <v>423</v>
      </c>
      <c r="GS8500" s="77">
        <v>0.1527377521613833</v>
      </c>
      <c r="GT8500" s="77">
        <v>0.10636935300013936</v>
      </c>
      <c r="GU8500" s="77">
        <v>0</v>
      </c>
      <c r="GV8500" s="77">
        <v>0</v>
      </c>
      <c r="GW8500" s="77">
        <v>0</v>
      </c>
      <c r="GX8500" s="77">
        <v>0</v>
      </c>
      <c r="GY8500" s="77">
        <v>0</v>
      </c>
      <c r="GZ8500" s="77">
        <v>0</v>
      </c>
    </row>
    <row r="8501" spans="187:208" x14ac:dyDescent="0.25">
      <c r="GE8501" s="77" t="s">
        <v>425</v>
      </c>
      <c r="GF8501" s="77" t="s">
        <v>155</v>
      </c>
      <c r="GG8501" s="77" t="s">
        <v>424</v>
      </c>
      <c r="GH8501" s="77" t="s">
        <v>467</v>
      </c>
      <c r="GI8501" s="77">
        <v>2020</v>
      </c>
      <c r="GJ8501" s="77" t="s">
        <v>301</v>
      </c>
      <c r="GK8501" s="77">
        <v>2.9419641522810198</v>
      </c>
      <c r="GL8501" s="77">
        <v>306.60199899999998</v>
      </c>
      <c r="GM8501" s="77">
        <v>2020</v>
      </c>
      <c r="GN8501" s="77" t="s">
        <v>175</v>
      </c>
      <c r="GO8501" s="77">
        <v>5.3000000000000005E-2</v>
      </c>
      <c r="GP8501" s="77">
        <v>3</v>
      </c>
      <c r="GQ8501" s="77">
        <v>0</v>
      </c>
      <c r="GR8501" s="77" t="s">
        <v>423</v>
      </c>
      <c r="GS8501" s="77">
        <v>5.5966209081309413E-2</v>
      </c>
      <c r="GT8501" s="77">
        <v>0.16465058085627676</v>
      </c>
      <c r="GU8501" s="77">
        <v>0</v>
      </c>
      <c r="GV8501" s="77">
        <v>0</v>
      </c>
      <c r="GW8501" s="77">
        <v>0</v>
      </c>
      <c r="GX8501" s="77">
        <v>0</v>
      </c>
      <c r="GY8501" s="77">
        <v>0</v>
      </c>
      <c r="GZ8501" s="77">
        <v>0</v>
      </c>
    </row>
    <row r="8502" spans="187:208" x14ac:dyDescent="0.25">
      <c r="GE8502" s="77" t="s">
        <v>427</v>
      </c>
      <c r="GF8502" s="77" t="s">
        <v>155</v>
      </c>
      <c r="GG8502" s="77" t="s">
        <v>424</v>
      </c>
      <c r="GH8502" s="77" t="s">
        <v>467</v>
      </c>
      <c r="GI8502" s="77">
        <v>2020</v>
      </c>
      <c r="GJ8502" s="77" t="s">
        <v>303</v>
      </c>
      <c r="GK8502" s="77">
        <v>1.6021759622082909</v>
      </c>
      <c r="GL8502" s="77">
        <v>306.60199899999998</v>
      </c>
      <c r="GM8502" s="77">
        <v>2020</v>
      </c>
      <c r="GN8502" s="77" t="s">
        <v>175</v>
      </c>
      <c r="GO8502" s="77">
        <v>5.3000000000000005E-2</v>
      </c>
      <c r="GP8502" s="77">
        <v>3</v>
      </c>
      <c r="GQ8502" s="77">
        <v>0</v>
      </c>
      <c r="GR8502" s="77" t="s">
        <v>423</v>
      </c>
      <c r="GS8502" s="77">
        <v>5.5966209081309413E-2</v>
      </c>
      <c r="GT8502" s="77">
        <v>8.9667714885997299E-2</v>
      </c>
      <c r="GU8502" s="77">
        <v>0</v>
      </c>
      <c r="GV8502" s="77">
        <v>0</v>
      </c>
      <c r="GW8502" s="77">
        <v>0</v>
      </c>
      <c r="GX8502" s="77">
        <v>0</v>
      </c>
      <c r="GY8502" s="77">
        <v>0</v>
      </c>
      <c r="GZ8502" s="77">
        <v>0</v>
      </c>
    </row>
    <row r="8503" spans="187:208" x14ac:dyDescent="0.25">
      <c r="GE8503" s="77" t="s">
        <v>422</v>
      </c>
      <c r="GF8503" s="77" t="s">
        <v>155</v>
      </c>
      <c r="GG8503" s="77" t="s">
        <v>424</v>
      </c>
      <c r="GH8503" s="77" t="s">
        <v>474</v>
      </c>
      <c r="GI8503" s="77">
        <v>2020</v>
      </c>
      <c r="GJ8503" s="77" t="s">
        <v>305</v>
      </c>
      <c r="GK8503" s="77">
        <v>3.6425060683954041E-2</v>
      </c>
      <c r="GL8503" s="77">
        <v>306.60199899999998</v>
      </c>
      <c r="GM8503" s="77">
        <v>2020</v>
      </c>
      <c r="GN8503" s="77" t="s">
        <v>175</v>
      </c>
      <c r="GO8503" s="77">
        <v>0.13250000000000001</v>
      </c>
      <c r="GP8503" s="77">
        <v>3</v>
      </c>
      <c r="GQ8503" s="77">
        <v>0</v>
      </c>
      <c r="GR8503" s="77" t="s">
        <v>423</v>
      </c>
      <c r="GS8503" s="77">
        <v>0.1527377521613833</v>
      </c>
      <c r="GT8503" s="77">
        <v>5.563481891209119E-3</v>
      </c>
      <c r="GU8503" s="77">
        <v>0</v>
      </c>
      <c r="GV8503" s="77">
        <v>0</v>
      </c>
      <c r="GW8503" s="77">
        <v>0</v>
      </c>
      <c r="GX8503" s="77">
        <v>0</v>
      </c>
      <c r="GY8503" s="77">
        <v>0</v>
      </c>
      <c r="GZ8503" s="77">
        <v>0</v>
      </c>
    </row>
    <row r="8504" spans="187:208" x14ac:dyDescent="0.25">
      <c r="GE8504" s="77" t="s">
        <v>425</v>
      </c>
      <c r="GF8504" s="77" t="s">
        <v>155</v>
      </c>
      <c r="GG8504" s="77" t="s">
        <v>424</v>
      </c>
      <c r="GH8504" s="77" t="s">
        <v>474</v>
      </c>
      <c r="GI8504" s="77">
        <v>2020</v>
      </c>
      <c r="GJ8504" s="77" t="s">
        <v>301</v>
      </c>
      <c r="GK8504" s="77">
        <v>1.5808724525430879E-3</v>
      </c>
      <c r="GL8504" s="77">
        <v>306.60199899999998</v>
      </c>
      <c r="GM8504" s="77">
        <v>2020</v>
      </c>
      <c r="GN8504" s="77" t="s">
        <v>175</v>
      </c>
      <c r="GO8504" s="77">
        <v>5.3000000000000005E-2</v>
      </c>
      <c r="GP8504" s="77">
        <v>3</v>
      </c>
      <c r="GQ8504" s="77">
        <v>0</v>
      </c>
      <c r="GR8504" s="77" t="s">
        <v>423</v>
      </c>
      <c r="GS8504" s="77">
        <v>5.5966209081309413E-2</v>
      </c>
      <c r="GT8504" s="77">
        <v>8.8475438209908853E-5</v>
      </c>
      <c r="GU8504" s="77">
        <v>0</v>
      </c>
      <c r="GV8504" s="77">
        <v>0</v>
      </c>
      <c r="GW8504" s="77">
        <v>0</v>
      </c>
      <c r="GX8504" s="77">
        <v>0</v>
      </c>
      <c r="GY8504" s="77">
        <v>0</v>
      </c>
      <c r="GZ8504" s="77">
        <v>0</v>
      </c>
    </row>
    <row r="8505" spans="187:208" x14ac:dyDescent="0.25">
      <c r="GE8505" s="77" t="s">
        <v>427</v>
      </c>
      <c r="GF8505" s="77" t="s">
        <v>155</v>
      </c>
      <c r="GG8505" s="77" t="s">
        <v>424</v>
      </c>
      <c r="GH8505" s="77" t="s">
        <v>474</v>
      </c>
      <c r="GI8505" s="77">
        <v>2020</v>
      </c>
      <c r="GJ8505" s="77" t="s">
        <v>303</v>
      </c>
      <c r="GK8505" s="77">
        <v>3.9894642198450347E-2</v>
      </c>
      <c r="GL8505" s="77">
        <v>306.60199899999998</v>
      </c>
      <c r="GM8505" s="77">
        <v>2020</v>
      </c>
      <c r="GN8505" s="77" t="s">
        <v>175</v>
      </c>
      <c r="GO8505" s="77">
        <v>5.3000000000000005E-2</v>
      </c>
      <c r="GP8505" s="77">
        <v>3</v>
      </c>
      <c r="GQ8505" s="77">
        <v>0</v>
      </c>
      <c r="GR8505" s="77" t="s">
        <v>423</v>
      </c>
      <c r="GS8505" s="77">
        <v>5.5966209081309413E-2</v>
      </c>
      <c r="GT8505" s="77">
        <v>2.2327518865025014E-3</v>
      </c>
      <c r="GU8505" s="77">
        <v>0</v>
      </c>
      <c r="GV8505" s="77">
        <v>0</v>
      </c>
      <c r="GW8505" s="77">
        <v>0</v>
      </c>
      <c r="GX8505" s="77">
        <v>0</v>
      </c>
      <c r="GY8505" s="77">
        <v>0</v>
      </c>
      <c r="GZ8505" s="77">
        <v>0</v>
      </c>
    </row>
    <row r="8506" spans="187:208" x14ac:dyDescent="0.25">
      <c r="GE8506" s="77" t="s">
        <v>422</v>
      </c>
      <c r="GF8506" s="77" t="s">
        <v>155</v>
      </c>
      <c r="GG8506" s="77" t="s">
        <v>424</v>
      </c>
      <c r="GH8506" s="77" t="s">
        <v>481</v>
      </c>
      <c r="GI8506" s="77">
        <v>2020</v>
      </c>
      <c r="GJ8506" s="77" t="s">
        <v>305</v>
      </c>
      <c r="GK8506" s="77">
        <v>409.22373582044048</v>
      </c>
      <c r="GL8506" s="77">
        <v>306.60199899999998</v>
      </c>
      <c r="GM8506" s="77">
        <v>2020</v>
      </c>
      <c r="GN8506" s="77" t="s">
        <v>175</v>
      </c>
      <c r="GO8506" s="77">
        <v>0.13250000000000001</v>
      </c>
      <c r="GP8506" s="77">
        <v>3</v>
      </c>
      <c r="GQ8506" s="77">
        <v>0</v>
      </c>
      <c r="GR8506" s="77" t="s">
        <v>423</v>
      </c>
      <c r="GS8506" s="77">
        <v>0.1527377521613833</v>
      </c>
      <c r="GT8506" s="77">
        <v>62.50391354029783</v>
      </c>
      <c r="GU8506" s="77">
        <v>0</v>
      </c>
      <c r="GV8506" s="77">
        <v>0</v>
      </c>
      <c r="GW8506" s="77">
        <v>0</v>
      </c>
      <c r="GX8506" s="77">
        <v>0</v>
      </c>
      <c r="GY8506" s="77">
        <v>0</v>
      </c>
      <c r="GZ8506" s="77">
        <v>0</v>
      </c>
    </row>
    <row r="8507" spans="187:208" x14ac:dyDescent="0.25">
      <c r="GE8507" s="77" t="s">
        <v>425</v>
      </c>
      <c r="GF8507" s="77" t="s">
        <v>155</v>
      </c>
      <c r="GG8507" s="77" t="s">
        <v>424</v>
      </c>
      <c r="GH8507" s="77" t="s">
        <v>481</v>
      </c>
      <c r="GI8507" s="77">
        <v>2020</v>
      </c>
      <c r="GJ8507" s="77" t="s">
        <v>301</v>
      </c>
      <c r="GK8507" s="77">
        <v>13469.08781237861</v>
      </c>
      <c r="GL8507" s="77">
        <v>306.60199899999998</v>
      </c>
      <c r="GM8507" s="77">
        <v>2020</v>
      </c>
      <c r="GN8507" s="77" t="s">
        <v>175</v>
      </c>
      <c r="GO8507" s="77">
        <v>5.3000000000000005E-2</v>
      </c>
      <c r="GP8507" s="77">
        <v>3</v>
      </c>
      <c r="GQ8507" s="77">
        <v>0</v>
      </c>
      <c r="GR8507" s="77" t="s">
        <v>423</v>
      </c>
      <c r="GS8507" s="77">
        <v>5.5966209081309413E-2</v>
      </c>
      <c r="GT8507" s="77">
        <v>753.81378464209763</v>
      </c>
      <c r="GU8507" s="77">
        <v>0</v>
      </c>
      <c r="GV8507" s="77">
        <v>0</v>
      </c>
      <c r="GW8507" s="77">
        <v>0</v>
      </c>
      <c r="GX8507" s="77">
        <v>0</v>
      </c>
      <c r="GY8507" s="77">
        <v>0</v>
      </c>
      <c r="GZ8507" s="77">
        <v>0</v>
      </c>
    </row>
    <row r="8508" spans="187:208" x14ac:dyDescent="0.25">
      <c r="GE8508" s="77" t="s">
        <v>427</v>
      </c>
      <c r="GF8508" s="77" t="s">
        <v>155</v>
      </c>
      <c r="GG8508" s="77" t="s">
        <v>424</v>
      </c>
      <c r="GH8508" s="77" t="s">
        <v>481</v>
      </c>
      <c r="GI8508" s="77">
        <v>2020</v>
      </c>
      <c r="GJ8508" s="77" t="s">
        <v>303</v>
      </c>
      <c r="GK8508" s="77">
        <v>7205.5312760250581</v>
      </c>
      <c r="GL8508" s="77">
        <v>306.60199899999998</v>
      </c>
      <c r="GM8508" s="77">
        <v>2020</v>
      </c>
      <c r="GN8508" s="77" t="s">
        <v>175</v>
      </c>
      <c r="GO8508" s="77">
        <v>5.3000000000000005E-2</v>
      </c>
      <c r="GP8508" s="77">
        <v>3</v>
      </c>
      <c r="GQ8508" s="77">
        <v>0</v>
      </c>
      <c r="GR8508" s="77" t="s">
        <v>423</v>
      </c>
      <c r="GS8508" s="77">
        <v>5.5966209081309413E-2</v>
      </c>
      <c r="GT8508" s="77">
        <v>403.2662699359326</v>
      </c>
      <c r="GU8508" s="77">
        <v>0</v>
      </c>
      <c r="GV8508" s="77">
        <v>0</v>
      </c>
      <c r="GW8508" s="77">
        <v>0</v>
      </c>
      <c r="GX8508" s="77">
        <v>0</v>
      </c>
      <c r="GY8508" s="77">
        <v>0</v>
      </c>
      <c r="GZ8508" s="77">
        <v>0</v>
      </c>
    </row>
    <row r="8509" spans="187:208" x14ac:dyDescent="0.25">
      <c r="GE8509" s="77" t="s">
        <v>422</v>
      </c>
      <c r="GF8509" s="77" t="s">
        <v>155</v>
      </c>
      <c r="GG8509" s="77" t="s">
        <v>424</v>
      </c>
      <c r="GH8509" s="77" t="s">
        <v>488</v>
      </c>
      <c r="GI8509" s="77">
        <v>2020</v>
      </c>
      <c r="GJ8509" s="77" t="s">
        <v>305</v>
      </c>
      <c r="GK8509" s="77">
        <v>409.22373582043952</v>
      </c>
      <c r="GL8509" s="77">
        <v>306.60199899999998</v>
      </c>
      <c r="GM8509" s="77">
        <v>2020</v>
      </c>
      <c r="GN8509" s="77" t="s">
        <v>175</v>
      </c>
      <c r="GO8509" s="77">
        <v>0.13250000000000001</v>
      </c>
      <c r="GP8509" s="77">
        <v>3</v>
      </c>
      <c r="GQ8509" s="77">
        <v>0</v>
      </c>
      <c r="GR8509" s="77" t="s">
        <v>423</v>
      </c>
      <c r="GS8509" s="77">
        <v>0.1527377521613833</v>
      </c>
      <c r="GT8509" s="77">
        <v>62.503913540297681</v>
      </c>
      <c r="GU8509" s="77">
        <v>0</v>
      </c>
      <c r="GV8509" s="77">
        <v>0</v>
      </c>
      <c r="GW8509" s="77">
        <v>0</v>
      </c>
      <c r="GX8509" s="77">
        <v>0</v>
      </c>
      <c r="GY8509" s="77">
        <v>0</v>
      </c>
      <c r="GZ8509" s="77">
        <v>0</v>
      </c>
    </row>
    <row r="8510" spans="187:208" x14ac:dyDescent="0.25">
      <c r="GE8510" s="77" t="s">
        <v>425</v>
      </c>
      <c r="GF8510" s="77" t="s">
        <v>155</v>
      </c>
      <c r="GG8510" s="77" t="s">
        <v>424</v>
      </c>
      <c r="GH8510" s="77" t="s">
        <v>488</v>
      </c>
      <c r="GI8510" s="77">
        <v>2020</v>
      </c>
      <c r="GJ8510" s="77" t="s">
        <v>301</v>
      </c>
      <c r="GK8510" s="77">
        <v>13469.08781237873</v>
      </c>
      <c r="GL8510" s="77">
        <v>306.60199899999998</v>
      </c>
      <c r="GM8510" s="77">
        <v>2020</v>
      </c>
      <c r="GN8510" s="77" t="s">
        <v>175</v>
      </c>
      <c r="GO8510" s="77">
        <v>5.3000000000000005E-2</v>
      </c>
      <c r="GP8510" s="77">
        <v>3</v>
      </c>
      <c r="GQ8510" s="77">
        <v>0</v>
      </c>
      <c r="GR8510" s="77" t="s">
        <v>423</v>
      </c>
      <c r="GS8510" s="77">
        <v>5.5966209081309413E-2</v>
      </c>
      <c r="GT8510" s="77">
        <v>753.81378464210445</v>
      </c>
      <c r="GU8510" s="77">
        <v>0</v>
      </c>
      <c r="GV8510" s="77">
        <v>0</v>
      </c>
      <c r="GW8510" s="77">
        <v>0</v>
      </c>
      <c r="GX8510" s="77">
        <v>0</v>
      </c>
      <c r="GY8510" s="77">
        <v>0</v>
      </c>
      <c r="GZ8510" s="77">
        <v>0</v>
      </c>
    </row>
    <row r="8511" spans="187:208" x14ac:dyDescent="0.25">
      <c r="GE8511" s="77" t="s">
        <v>427</v>
      </c>
      <c r="GF8511" s="77" t="s">
        <v>155</v>
      </c>
      <c r="GG8511" s="77" t="s">
        <v>424</v>
      </c>
      <c r="GH8511" s="77" t="s">
        <v>488</v>
      </c>
      <c r="GI8511" s="77">
        <v>2020</v>
      </c>
      <c r="GJ8511" s="77" t="s">
        <v>303</v>
      </c>
      <c r="GK8511" s="77">
        <v>7205.5312760252837</v>
      </c>
      <c r="GL8511" s="77">
        <v>306.60199899999998</v>
      </c>
      <c r="GM8511" s="77">
        <v>2020</v>
      </c>
      <c r="GN8511" s="77" t="s">
        <v>175</v>
      </c>
      <c r="GO8511" s="77">
        <v>5.3000000000000005E-2</v>
      </c>
      <c r="GP8511" s="77">
        <v>3</v>
      </c>
      <c r="GQ8511" s="77">
        <v>0</v>
      </c>
      <c r="GR8511" s="77" t="s">
        <v>423</v>
      </c>
      <c r="GS8511" s="77">
        <v>5.5966209081309413E-2</v>
      </c>
      <c r="GT8511" s="77">
        <v>403.26626993594522</v>
      </c>
      <c r="GU8511" s="77">
        <v>0</v>
      </c>
      <c r="GV8511" s="77">
        <v>0</v>
      </c>
      <c r="GW8511" s="77">
        <v>0</v>
      </c>
      <c r="GX8511" s="77">
        <v>0</v>
      </c>
      <c r="GY8511" s="77">
        <v>0</v>
      </c>
      <c r="GZ8511" s="77">
        <v>0</v>
      </c>
    </row>
    <row r="8512" spans="187:208" x14ac:dyDescent="0.25">
      <c r="GE8512" s="77" t="s">
        <v>422</v>
      </c>
      <c r="GF8512" s="77" t="s">
        <v>155</v>
      </c>
      <c r="GG8512" s="77" t="s">
        <v>426</v>
      </c>
      <c r="GH8512" s="77" t="s">
        <v>300</v>
      </c>
      <c r="GI8512" s="77">
        <v>2020</v>
      </c>
      <c r="GJ8512" s="77" t="s">
        <v>305</v>
      </c>
      <c r="GK8512" s="77">
        <v>222.22942162783161</v>
      </c>
      <c r="GL8512" s="77">
        <v>1086.8999220000001</v>
      </c>
      <c r="GM8512" s="77">
        <v>2020</v>
      </c>
      <c r="GN8512" s="77" t="s">
        <v>175</v>
      </c>
      <c r="GO8512" s="77">
        <v>0.13250000000000001</v>
      </c>
      <c r="GP8512" s="77">
        <v>3</v>
      </c>
      <c r="GQ8512" s="77">
        <v>0</v>
      </c>
      <c r="GR8512" s="77" t="s">
        <v>423</v>
      </c>
      <c r="GS8512" s="77">
        <v>0.1527377521613833</v>
      </c>
      <c r="GT8512" s="77">
        <v>33.942822323559298</v>
      </c>
      <c r="GU8512" s="77">
        <v>0</v>
      </c>
      <c r="GV8512" s="77">
        <v>0</v>
      </c>
      <c r="GW8512" s="77">
        <v>0</v>
      </c>
      <c r="GX8512" s="77">
        <v>0</v>
      </c>
      <c r="GY8512" s="77">
        <v>0</v>
      </c>
      <c r="GZ8512" s="77">
        <v>0</v>
      </c>
    </row>
    <row r="8513" spans="187:208" x14ac:dyDescent="0.25">
      <c r="GE8513" s="77" t="s">
        <v>425</v>
      </c>
      <c r="GF8513" s="77" t="s">
        <v>155</v>
      </c>
      <c r="GG8513" s="77" t="s">
        <v>426</v>
      </c>
      <c r="GH8513" s="77" t="s">
        <v>300</v>
      </c>
      <c r="GI8513" s="77">
        <v>2020</v>
      </c>
      <c r="GJ8513" s="77" t="s">
        <v>301</v>
      </c>
      <c r="GK8513" s="77">
        <v>8585.7228092479854</v>
      </c>
      <c r="GL8513" s="77">
        <v>1086.8999220000001</v>
      </c>
      <c r="GM8513" s="77">
        <v>2020</v>
      </c>
      <c r="GN8513" s="77" t="s">
        <v>175</v>
      </c>
      <c r="GO8513" s="77">
        <v>5.3000000000000005E-2</v>
      </c>
      <c r="GP8513" s="77">
        <v>3</v>
      </c>
      <c r="GQ8513" s="77">
        <v>0</v>
      </c>
      <c r="GR8513" s="77" t="s">
        <v>423</v>
      </c>
      <c r="GS8513" s="77">
        <v>5.5966209081309407E-2</v>
      </c>
      <c r="GT8513" s="77">
        <v>480.51035785653988</v>
      </c>
      <c r="GU8513" s="77">
        <v>0</v>
      </c>
      <c r="GV8513" s="77">
        <v>0</v>
      </c>
      <c r="GW8513" s="77">
        <v>0</v>
      </c>
      <c r="GX8513" s="77">
        <v>0</v>
      </c>
      <c r="GY8513" s="77">
        <v>0</v>
      </c>
      <c r="GZ8513" s="77">
        <v>0</v>
      </c>
    </row>
    <row r="8514" spans="187:208" x14ac:dyDescent="0.25">
      <c r="GE8514" s="77" t="s">
        <v>427</v>
      </c>
      <c r="GF8514" s="77" t="s">
        <v>155</v>
      </c>
      <c r="GG8514" s="77" t="s">
        <v>426</v>
      </c>
      <c r="GH8514" s="77" t="s">
        <v>300</v>
      </c>
      <c r="GI8514" s="77">
        <v>2020</v>
      </c>
      <c r="GJ8514" s="77" t="s">
        <v>303</v>
      </c>
      <c r="GK8514" s="77">
        <v>5338.1784104567696</v>
      </c>
      <c r="GL8514" s="77">
        <v>1086.8999220000001</v>
      </c>
      <c r="GM8514" s="77">
        <v>2020</v>
      </c>
      <c r="GN8514" s="77" t="s">
        <v>175</v>
      </c>
      <c r="GO8514" s="77">
        <v>5.3000000000000005E-2</v>
      </c>
      <c r="GP8514" s="77">
        <v>3</v>
      </c>
      <c r="GQ8514" s="77">
        <v>0</v>
      </c>
      <c r="GR8514" s="77" t="s">
        <v>423</v>
      </c>
      <c r="GS8514" s="77">
        <v>5.5966209081309407E-2</v>
      </c>
      <c r="GT8514" s="77">
        <v>298.75760903295549</v>
      </c>
      <c r="GU8514" s="77">
        <v>0</v>
      </c>
      <c r="GV8514" s="77">
        <v>0</v>
      </c>
      <c r="GW8514" s="77">
        <v>0</v>
      </c>
      <c r="GX8514" s="77">
        <v>0</v>
      </c>
      <c r="GY8514" s="77">
        <v>0</v>
      </c>
      <c r="GZ8514" s="77">
        <v>0</v>
      </c>
    </row>
    <row r="8515" spans="187:208" x14ac:dyDescent="0.25">
      <c r="GE8515" s="77" t="s">
        <v>422</v>
      </c>
      <c r="GF8515" s="77" t="s">
        <v>155</v>
      </c>
      <c r="GG8515" s="77" t="s">
        <v>426</v>
      </c>
      <c r="GH8515" s="77" t="s">
        <v>432</v>
      </c>
      <c r="GI8515" s="77">
        <v>2020</v>
      </c>
      <c r="GJ8515" s="77" t="s">
        <v>305</v>
      </c>
      <c r="GK8515" s="77">
        <v>222.2294216278307</v>
      </c>
      <c r="GL8515" s="77">
        <v>1086.8999220000001</v>
      </c>
      <c r="GM8515" s="77">
        <v>2020</v>
      </c>
      <c r="GN8515" s="77" t="s">
        <v>175</v>
      </c>
      <c r="GO8515" s="77">
        <v>0.13250000000000001</v>
      </c>
      <c r="GP8515" s="77">
        <v>3</v>
      </c>
      <c r="GQ8515" s="77">
        <v>0</v>
      </c>
      <c r="GR8515" s="77" t="s">
        <v>423</v>
      </c>
      <c r="GS8515" s="77">
        <v>0.1527377521613833</v>
      </c>
      <c r="GT8515" s="77">
        <v>33.942822323559163</v>
      </c>
      <c r="GU8515" s="77">
        <v>0</v>
      </c>
      <c r="GV8515" s="77">
        <v>0</v>
      </c>
      <c r="GW8515" s="77">
        <v>0</v>
      </c>
      <c r="GX8515" s="77">
        <v>0</v>
      </c>
      <c r="GY8515" s="77">
        <v>0</v>
      </c>
      <c r="GZ8515" s="77">
        <v>0</v>
      </c>
    </row>
    <row r="8516" spans="187:208" x14ac:dyDescent="0.25">
      <c r="GE8516" s="77" t="s">
        <v>425</v>
      </c>
      <c r="GF8516" s="77" t="s">
        <v>155</v>
      </c>
      <c r="GG8516" s="77" t="s">
        <v>426</v>
      </c>
      <c r="GH8516" s="77" t="s">
        <v>432</v>
      </c>
      <c r="GI8516" s="77">
        <v>2020</v>
      </c>
      <c r="GJ8516" s="77" t="s">
        <v>301</v>
      </c>
      <c r="GK8516" s="77">
        <v>8585.722809247949</v>
      </c>
      <c r="GL8516" s="77">
        <v>1086.8999220000001</v>
      </c>
      <c r="GM8516" s="77">
        <v>2020</v>
      </c>
      <c r="GN8516" s="77" t="s">
        <v>175</v>
      </c>
      <c r="GO8516" s="77">
        <v>5.3000000000000005E-2</v>
      </c>
      <c r="GP8516" s="77">
        <v>3</v>
      </c>
      <c r="GQ8516" s="77">
        <v>0</v>
      </c>
      <c r="GR8516" s="77" t="s">
        <v>423</v>
      </c>
      <c r="GS8516" s="77">
        <v>5.5966209081309407E-2</v>
      </c>
      <c r="GT8516" s="77">
        <v>480.51035785653789</v>
      </c>
      <c r="GU8516" s="77">
        <v>0</v>
      </c>
      <c r="GV8516" s="77">
        <v>0</v>
      </c>
      <c r="GW8516" s="77">
        <v>0</v>
      </c>
      <c r="GX8516" s="77">
        <v>0</v>
      </c>
      <c r="GY8516" s="77">
        <v>0</v>
      </c>
      <c r="GZ8516" s="77">
        <v>0</v>
      </c>
    </row>
    <row r="8517" spans="187:208" x14ac:dyDescent="0.25">
      <c r="GE8517" s="77" t="s">
        <v>422</v>
      </c>
      <c r="GF8517" s="77" t="s">
        <v>155</v>
      </c>
      <c r="GG8517" s="77" t="s">
        <v>426</v>
      </c>
      <c r="GH8517" s="77" t="s">
        <v>439</v>
      </c>
      <c r="GI8517" s="77">
        <v>2020</v>
      </c>
      <c r="GJ8517" s="77" t="s">
        <v>305</v>
      </c>
      <c r="GK8517" s="77">
        <v>0.69641821681223226</v>
      </c>
      <c r="GL8517" s="77">
        <v>1086.8999220000001</v>
      </c>
      <c r="GM8517" s="77">
        <v>2020</v>
      </c>
      <c r="GN8517" s="77" t="s">
        <v>175</v>
      </c>
      <c r="GO8517" s="77">
        <v>0.13250000000000001</v>
      </c>
      <c r="GP8517" s="77">
        <v>3</v>
      </c>
      <c r="GQ8517" s="77">
        <v>0</v>
      </c>
      <c r="GR8517" s="77" t="s">
        <v>423</v>
      </c>
      <c r="GS8517" s="77">
        <v>0.1527377521613833</v>
      </c>
      <c r="GT8517" s="77">
        <v>0.10636935300013924</v>
      </c>
      <c r="GU8517" s="77">
        <v>0</v>
      </c>
      <c r="GV8517" s="77">
        <v>0</v>
      </c>
      <c r="GW8517" s="77">
        <v>0</v>
      </c>
      <c r="GX8517" s="77">
        <v>0</v>
      </c>
      <c r="GY8517" s="77">
        <v>0</v>
      </c>
      <c r="GZ8517" s="77">
        <v>0</v>
      </c>
    </row>
    <row r="8518" spans="187:208" x14ac:dyDescent="0.25">
      <c r="GE8518" s="77" t="s">
        <v>425</v>
      </c>
      <c r="GF8518" s="77" t="s">
        <v>155</v>
      </c>
      <c r="GG8518" s="77" t="s">
        <v>426</v>
      </c>
      <c r="GH8518" s="77" t="s">
        <v>439</v>
      </c>
      <c r="GI8518" s="77">
        <v>2020</v>
      </c>
      <c r="GJ8518" s="77" t="s">
        <v>301</v>
      </c>
      <c r="GK8518" s="77">
        <v>2.9419641522810189</v>
      </c>
      <c r="GL8518" s="77">
        <v>1086.8999220000001</v>
      </c>
      <c r="GM8518" s="77">
        <v>2020</v>
      </c>
      <c r="GN8518" s="77" t="s">
        <v>175</v>
      </c>
      <c r="GO8518" s="77">
        <v>5.3000000000000005E-2</v>
      </c>
      <c r="GP8518" s="77">
        <v>3</v>
      </c>
      <c r="GQ8518" s="77">
        <v>0</v>
      </c>
      <c r="GR8518" s="77" t="s">
        <v>423</v>
      </c>
      <c r="GS8518" s="77">
        <v>5.5966209081309407E-2</v>
      </c>
      <c r="GT8518" s="77">
        <v>0.16465058085627668</v>
      </c>
      <c r="GU8518" s="77">
        <v>0</v>
      </c>
      <c r="GV8518" s="77">
        <v>0</v>
      </c>
      <c r="GW8518" s="77">
        <v>0</v>
      </c>
      <c r="GX8518" s="77">
        <v>0</v>
      </c>
      <c r="GY8518" s="77">
        <v>0</v>
      </c>
      <c r="GZ8518" s="77">
        <v>0</v>
      </c>
    </row>
    <row r="8519" spans="187:208" x14ac:dyDescent="0.25">
      <c r="GE8519" s="77" t="s">
        <v>427</v>
      </c>
      <c r="GF8519" s="77" t="s">
        <v>155</v>
      </c>
      <c r="GG8519" s="77" t="s">
        <v>426</v>
      </c>
      <c r="GH8519" s="77" t="s">
        <v>439</v>
      </c>
      <c r="GI8519" s="77">
        <v>2020</v>
      </c>
      <c r="GJ8519" s="77" t="s">
        <v>303</v>
      </c>
      <c r="GK8519" s="77">
        <v>1.6021759622082909</v>
      </c>
      <c r="GL8519" s="77">
        <v>1086.8999220000001</v>
      </c>
      <c r="GM8519" s="77">
        <v>2020</v>
      </c>
      <c r="GN8519" s="77" t="s">
        <v>175</v>
      </c>
      <c r="GO8519" s="77">
        <v>5.3000000000000005E-2</v>
      </c>
      <c r="GP8519" s="77">
        <v>3</v>
      </c>
      <c r="GQ8519" s="77">
        <v>0</v>
      </c>
      <c r="GR8519" s="77" t="s">
        <v>423</v>
      </c>
      <c r="GS8519" s="77">
        <v>5.5966209081309407E-2</v>
      </c>
      <c r="GT8519" s="77">
        <v>8.9667714885997285E-2</v>
      </c>
      <c r="GU8519" s="77">
        <v>0</v>
      </c>
      <c r="GV8519" s="77">
        <v>0</v>
      </c>
      <c r="GW8519" s="77">
        <v>0</v>
      </c>
      <c r="GX8519" s="77">
        <v>0</v>
      </c>
      <c r="GY8519" s="77">
        <v>0</v>
      </c>
      <c r="GZ8519" s="77">
        <v>0</v>
      </c>
    </row>
    <row r="8520" spans="187:208" x14ac:dyDescent="0.25">
      <c r="GE8520" s="77" t="s">
        <v>422</v>
      </c>
      <c r="GF8520" s="77" t="s">
        <v>155</v>
      </c>
      <c r="GG8520" s="77" t="s">
        <v>426</v>
      </c>
      <c r="GH8520" s="77" t="s">
        <v>446</v>
      </c>
      <c r="GI8520" s="77">
        <v>2020</v>
      </c>
      <c r="GJ8520" s="77" t="s">
        <v>305</v>
      </c>
      <c r="GK8520" s="77">
        <v>3.6425060683954499E-2</v>
      </c>
      <c r="GL8520" s="77">
        <v>1086.8999220000001</v>
      </c>
      <c r="GM8520" s="77">
        <v>2020</v>
      </c>
      <c r="GN8520" s="77" t="s">
        <v>175</v>
      </c>
      <c r="GO8520" s="77">
        <v>0.13250000000000001</v>
      </c>
      <c r="GP8520" s="77">
        <v>3</v>
      </c>
      <c r="GQ8520" s="77">
        <v>0</v>
      </c>
      <c r="GR8520" s="77" t="s">
        <v>423</v>
      </c>
      <c r="GS8520" s="77">
        <v>0.1527377521613833</v>
      </c>
      <c r="GT8520" s="77">
        <v>5.5634818912091892E-3</v>
      </c>
      <c r="GU8520" s="77">
        <v>0</v>
      </c>
      <c r="GV8520" s="77">
        <v>0</v>
      </c>
      <c r="GW8520" s="77">
        <v>0</v>
      </c>
      <c r="GX8520" s="77">
        <v>0</v>
      </c>
      <c r="GY8520" s="77">
        <v>0</v>
      </c>
      <c r="GZ8520" s="77">
        <v>0</v>
      </c>
    </row>
    <row r="8521" spans="187:208" x14ac:dyDescent="0.25">
      <c r="GE8521" s="77" t="s">
        <v>425</v>
      </c>
      <c r="GF8521" s="77" t="s">
        <v>155</v>
      </c>
      <c r="GG8521" s="77" t="s">
        <v>426</v>
      </c>
      <c r="GH8521" s="77" t="s">
        <v>446</v>
      </c>
      <c r="GI8521" s="77">
        <v>2020</v>
      </c>
      <c r="GJ8521" s="77" t="s">
        <v>301</v>
      </c>
      <c r="GK8521" s="77">
        <v>1.5808724525432651E-3</v>
      </c>
      <c r="GL8521" s="77">
        <v>1086.8999220000001</v>
      </c>
      <c r="GM8521" s="77">
        <v>2020</v>
      </c>
      <c r="GN8521" s="77" t="s">
        <v>175</v>
      </c>
      <c r="GO8521" s="77">
        <v>5.3000000000000005E-2</v>
      </c>
      <c r="GP8521" s="77">
        <v>3</v>
      </c>
      <c r="GQ8521" s="77">
        <v>0</v>
      </c>
      <c r="GR8521" s="77" t="s">
        <v>423</v>
      </c>
      <c r="GS8521" s="77">
        <v>5.5966209081309407E-2</v>
      </c>
      <c r="GT8521" s="77">
        <v>8.847543820991876E-5</v>
      </c>
      <c r="GU8521" s="77">
        <v>0</v>
      </c>
      <c r="GV8521" s="77">
        <v>0</v>
      </c>
      <c r="GW8521" s="77">
        <v>0</v>
      </c>
      <c r="GX8521" s="77">
        <v>0</v>
      </c>
      <c r="GY8521" s="77">
        <v>0</v>
      </c>
      <c r="GZ8521" s="77">
        <v>0</v>
      </c>
    </row>
    <row r="8522" spans="187:208" x14ac:dyDescent="0.25">
      <c r="GE8522" s="77" t="s">
        <v>427</v>
      </c>
      <c r="GF8522" s="77" t="s">
        <v>155</v>
      </c>
      <c r="GG8522" s="77" t="s">
        <v>426</v>
      </c>
      <c r="GH8522" s="77" t="s">
        <v>446</v>
      </c>
      <c r="GI8522" s="77">
        <v>2020</v>
      </c>
      <c r="GJ8522" s="77" t="s">
        <v>303</v>
      </c>
      <c r="GK8522" s="77">
        <v>3.9894642198450743E-2</v>
      </c>
      <c r="GL8522" s="77">
        <v>1086.8999220000001</v>
      </c>
      <c r="GM8522" s="77">
        <v>2020</v>
      </c>
      <c r="GN8522" s="77" t="s">
        <v>175</v>
      </c>
      <c r="GO8522" s="77">
        <v>5.3000000000000005E-2</v>
      </c>
      <c r="GP8522" s="77">
        <v>3</v>
      </c>
      <c r="GQ8522" s="77">
        <v>0</v>
      </c>
      <c r="GR8522" s="77" t="s">
        <v>423</v>
      </c>
      <c r="GS8522" s="77">
        <v>5.5966209081309407E-2</v>
      </c>
      <c r="GT8522" s="77">
        <v>2.2327518865025236E-3</v>
      </c>
      <c r="GU8522" s="77">
        <v>0</v>
      </c>
      <c r="GV8522" s="77">
        <v>0</v>
      </c>
      <c r="GW8522" s="77">
        <v>0</v>
      </c>
      <c r="GX8522" s="77">
        <v>0</v>
      </c>
      <c r="GY8522" s="77">
        <v>0</v>
      </c>
      <c r="GZ8522" s="77">
        <v>0</v>
      </c>
    </row>
    <row r="8523" spans="187:208" x14ac:dyDescent="0.25">
      <c r="GE8523" s="77" t="s">
        <v>422</v>
      </c>
      <c r="GF8523" s="77" t="s">
        <v>155</v>
      </c>
      <c r="GG8523" s="77" t="s">
        <v>426</v>
      </c>
      <c r="GH8523" s="77" t="s">
        <v>453</v>
      </c>
      <c r="GI8523" s="77">
        <v>2020</v>
      </c>
      <c r="GJ8523" s="77" t="s">
        <v>305</v>
      </c>
      <c r="GK8523" s="77">
        <v>222.22942162783059</v>
      </c>
      <c r="GL8523" s="77">
        <v>1086.8999220000001</v>
      </c>
      <c r="GM8523" s="77">
        <v>2020</v>
      </c>
      <c r="GN8523" s="77" t="s">
        <v>175</v>
      </c>
      <c r="GO8523" s="77">
        <v>0.13250000000000001</v>
      </c>
      <c r="GP8523" s="77">
        <v>3</v>
      </c>
      <c r="GQ8523" s="77">
        <v>0</v>
      </c>
      <c r="GR8523" s="77" t="s">
        <v>423</v>
      </c>
      <c r="GS8523" s="77">
        <v>0.1527377521613833</v>
      </c>
      <c r="GT8523" s="77">
        <v>33.942822323559142</v>
      </c>
      <c r="GU8523" s="77">
        <v>0</v>
      </c>
      <c r="GV8523" s="77">
        <v>0</v>
      </c>
      <c r="GW8523" s="77">
        <v>0</v>
      </c>
      <c r="GX8523" s="77">
        <v>0</v>
      </c>
      <c r="GY8523" s="77">
        <v>0</v>
      </c>
      <c r="GZ8523" s="77">
        <v>0</v>
      </c>
    </row>
    <row r="8524" spans="187:208" x14ac:dyDescent="0.25">
      <c r="GE8524" s="77" t="s">
        <v>425</v>
      </c>
      <c r="GF8524" s="77" t="s">
        <v>155</v>
      </c>
      <c r="GG8524" s="77" t="s">
        <v>426</v>
      </c>
      <c r="GH8524" s="77" t="s">
        <v>453</v>
      </c>
      <c r="GI8524" s="77">
        <v>2020</v>
      </c>
      <c r="GJ8524" s="77" t="s">
        <v>301</v>
      </c>
      <c r="GK8524" s="77">
        <v>8585.7228092479454</v>
      </c>
      <c r="GL8524" s="77">
        <v>1086.8999220000001</v>
      </c>
      <c r="GM8524" s="77">
        <v>2020</v>
      </c>
      <c r="GN8524" s="77" t="s">
        <v>175</v>
      </c>
      <c r="GO8524" s="77">
        <v>5.3000000000000005E-2</v>
      </c>
      <c r="GP8524" s="77">
        <v>3</v>
      </c>
      <c r="GQ8524" s="77">
        <v>0</v>
      </c>
      <c r="GR8524" s="77" t="s">
        <v>423</v>
      </c>
      <c r="GS8524" s="77">
        <v>5.5966209081309407E-2</v>
      </c>
      <c r="GT8524" s="77">
        <v>480.51035785653767</v>
      </c>
      <c r="GU8524" s="77">
        <v>0</v>
      </c>
      <c r="GV8524" s="77">
        <v>0</v>
      </c>
      <c r="GW8524" s="77">
        <v>0</v>
      </c>
      <c r="GX8524" s="77">
        <v>0</v>
      </c>
      <c r="GY8524" s="77">
        <v>0</v>
      </c>
      <c r="GZ8524" s="77">
        <v>0</v>
      </c>
    </row>
    <row r="8525" spans="187:208" x14ac:dyDescent="0.25">
      <c r="GE8525" s="77" t="s">
        <v>427</v>
      </c>
      <c r="GF8525" s="77" t="s">
        <v>155</v>
      </c>
      <c r="GG8525" s="77" t="s">
        <v>426</v>
      </c>
      <c r="GH8525" s="77" t="s">
        <v>453</v>
      </c>
      <c r="GI8525" s="77">
        <v>2020</v>
      </c>
      <c r="GJ8525" s="77" t="s">
        <v>303</v>
      </c>
      <c r="GK8525" s="77">
        <v>5338.178410456745</v>
      </c>
      <c r="GL8525" s="77">
        <v>1086.8999220000001</v>
      </c>
      <c r="GM8525" s="77">
        <v>2020</v>
      </c>
      <c r="GN8525" s="77" t="s">
        <v>175</v>
      </c>
      <c r="GO8525" s="77">
        <v>5.3000000000000005E-2</v>
      </c>
      <c r="GP8525" s="77">
        <v>3</v>
      </c>
      <c r="GQ8525" s="77">
        <v>0</v>
      </c>
      <c r="GR8525" s="77" t="s">
        <v>423</v>
      </c>
      <c r="GS8525" s="77">
        <v>5.5966209081309407E-2</v>
      </c>
      <c r="GT8525" s="77">
        <v>298.75760903295412</v>
      </c>
      <c r="GU8525" s="77">
        <v>0</v>
      </c>
      <c r="GV8525" s="77">
        <v>0</v>
      </c>
      <c r="GW8525" s="77">
        <v>0</v>
      </c>
      <c r="GX8525" s="77">
        <v>0</v>
      </c>
      <c r="GY8525" s="77">
        <v>0</v>
      </c>
      <c r="GZ8525" s="77">
        <v>0</v>
      </c>
    </row>
    <row r="8526" spans="187:208" x14ac:dyDescent="0.25">
      <c r="GE8526" s="77" t="s">
        <v>422</v>
      </c>
      <c r="GF8526" s="77" t="s">
        <v>155</v>
      </c>
      <c r="GG8526" s="77" t="s">
        <v>426</v>
      </c>
      <c r="GH8526" s="77" t="s">
        <v>460</v>
      </c>
      <c r="GI8526" s="77">
        <v>2020</v>
      </c>
      <c r="GJ8526" s="77" t="s">
        <v>305</v>
      </c>
      <c r="GK8526" s="77">
        <v>222.22942162783059</v>
      </c>
      <c r="GL8526" s="77">
        <v>1086.8999220000001</v>
      </c>
      <c r="GM8526" s="77">
        <v>2020</v>
      </c>
      <c r="GN8526" s="77" t="s">
        <v>175</v>
      </c>
      <c r="GO8526" s="77">
        <v>0.13250000000000001</v>
      </c>
      <c r="GP8526" s="77">
        <v>3</v>
      </c>
      <c r="GQ8526" s="77">
        <v>0</v>
      </c>
      <c r="GR8526" s="77" t="s">
        <v>423</v>
      </c>
      <c r="GS8526" s="77">
        <v>0.1527377521613833</v>
      </c>
      <c r="GT8526" s="77">
        <v>33.942822323559142</v>
      </c>
      <c r="GU8526" s="77">
        <v>0</v>
      </c>
      <c r="GV8526" s="77">
        <v>0</v>
      </c>
      <c r="GW8526" s="77">
        <v>0</v>
      </c>
      <c r="GX8526" s="77">
        <v>0</v>
      </c>
      <c r="GY8526" s="77">
        <v>0</v>
      </c>
      <c r="GZ8526" s="77">
        <v>0</v>
      </c>
    </row>
    <row r="8527" spans="187:208" x14ac:dyDescent="0.25">
      <c r="GE8527" s="77" t="s">
        <v>425</v>
      </c>
      <c r="GF8527" s="77" t="s">
        <v>155</v>
      </c>
      <c r="GG8527" s="77" t="s">
        <v>426</v>
      </c>
      <c r="GH8527" s="77" t="s">
        <v>460</v>
      </c>
      <c r="GI8527" s="77">
        <v>2020</v>
      </c>
      <c r="GJ8527" s="77" t="s">
        <v>301</v>
      </c>
      <c r="GK8527" s="77">
        <v>8585.722809247949</v>
      </c>
      <c r="GL8527" s="77">
        <v>1086.8999220000001</v>
      </c>
      <c r="GM8527" s="77">
        <v>2020</v>
      </c>
      <c r="GN8527" s="77" t="s">
        <v>175</v>
      </c>
      <c r="GO8527" s="77">
        <v>5.3000000000000005E-2</v>
      </c>
      <c r="GP8527" s="77">
        <v>3</v>
      </c>
      <c r="GQ8527" s="77">
        <v>0</v>
      </c>
      <c r="GR8527" s="77" t="s">
        <v>423</v>
      </c>
      <c r="GS8527" s="77">
        <v>5.5966209081309407E-2</v>
      </c>
      <c r="GT8527" s="77">
        <v>480.51035785653789</v>
      </c>
      <c r="GU8527" s="77">
        <v>0</v>
      </c>
      <c r="GV8527" s="77">
        <v>0</v>
      </c>
      <c r="GW8527" s="77">
        <v>0</v>
      </c>
      <c r="GX8527" s="77">
        <v>0</v>
      </c>
      <c r="GY8527" s="77">
        <v>0</v>
      </c>
      <c r="GZ8527" s="77">
        <v>0</v>
      </c>
    </row>
    <row r="8528" spans="187:208" x14ac:dyDescent="0.25">
      <c r="GE8528" s="77" t="s">
        <v>422</v>
      </c>
      <c r="GF8528" s="77" t="s">
        <v>155</v>
      </c>
      <c r="GG8528" s="77" t="s">
        <v>426</v>
      </c>
      <c r="GH8528" s="77" t="s">
        <v>467</v>
      </c>
      <c r="GI8528" s="77">
        <v>2020</v>
      </c>
      <c r="GJ8528" s="77" t="s">
        <v>305</v>
      </c>
      <c r="GK8528" s="77">
        <v>0.69641821681223237</v>
      </c>
      <c r="GL8528" s="77">
        <v>1086.8999220000001</v>
      </c>
      <c r="GM8528" s="77">
        <v>2020</v>
      </c>
      <c r="GN8528" s="77" t="s">
        <v>175</v>
      </c>
      <c r="GO8528" s="77">
        <v>0.13250000000000001</v>
      </c>
      <c r="GP8528" s="77">
        <v>3</v>
      </c>
      <c r="GQ8528" s="77">
        <v>0</v>
      </c>
      <c r="GR8528" s="77" t="s">
        <v>423</v>
      </c>
      <c r="GS8528" s="77">
        <v>0.1527377521613833</v>
      </c>
      <c r="GT8528" s="77">
        <v>0.10636935300013925</v>
      </c>
      <c r="GU8528" s="77">
        <v>0</v>
      </c>
      <c r="GV8528" s="77">
        <v>0</v>
      </c>
      <c r="GW8528" s="77">
        <v>0</v>
      </c>
      <c r="GX8528" s="77">
        <v>0</v>
      </c>
      <c r="GY8528" s="77">
        <v>0</v>
      </c>
      <c r="GZ8528" s="77">
        <v>0</v>
      </c>
    </row>
    <row r="8529" spans="187:208" x14ac:dyDescent="0.25">
      <c r="GE8529" s="77" t="s">
        <v>425</v>
      </c>
      <c r="GF8529" s="77" t="s">
        <v>155</v>
      </c>
      <c r="GG8529" s="77" t="s">
        <v>426</v>
      </c>
      <c r="GH8529" s="77" t="s">
        <v>467</v>
      </c>
      <c r="GI8529" s="77">
        <v>2020</v>
      </c>
      <c r="GJ8529" s="77" t="s">
        <v>301</v>
      </c>
      <c r="GK8529" s="77">
        <v>2.9419641522810189</v>
      </c>
      <c r="GL8529" s="77">
        <v>1086.8999220000001</v>
      </c>
      <c r="GM8529" s="77">
        <v>2020</v>
      </c>
      <c r="GN8529" s="77" t="s">
        <v>175</v>
      </c>
      <c r="GO8529" s="77">
        <v>5.3000000000000005E-2</v>
      </c>
      <c r="GP8529" s="77">
        <v>3</v>
      </c>
      <c r="GQ8529" s="77">
        <v>0</v>
      </c>
      <c r="GR8529" s="77" t="s">
        <v>423</v>
      </c>
      <c r="GS8529" s="77">
        <v>5.5966209081309407E-2</v>
      </c>
      <c r="GT8529" s="77">
        <v>0.16465058085627668</v>
      </c>
      <c r="GU8529" s="77">
        <v>0</v>
      </c>
      <c r="GV8529" s="77">
        <v>0</v>
      </c>
      <c r="GW8529" s="77">
        <v>0</v>
      </c>
      <c r="GX8529" s="77">
        <v>0</v>
      </c>
      <c r="GY8529" s="77">
        <v>0</v>
      </c>
      <c r="GZ8529" s="77">
        <v>0</v>
      </c>
    </row>
    <row r="8530" spans="187:208" x14ac:dyDescent="0.25">
      <c r="GE8530" s="77" t="s">
        <v>427</v>
      </c>
      <c r="GF8530" s="77" t="s">
        <v>155</v>
      </c>
      <c r="GG8530" s="77" t="s">
        <v>426</v>
      </c>
      <c r="GH8530" s="77" t="s">
        <v>467</v>
      </c>
      <c r="GI8530" s="77">
        <v>2020</v>
      </c>
      <c r="GJ8530" s="77" t="s">
        <v>303</v>
      </c>
      <c r="GK8530" s="77">
        <v>1.6021759622082901</v>
      </c>
      <c r="GL8530" s="77">
        <v>1086.8999220000001</v>
      </c>
      <c r="GM8530" s="77">
        <v>2020</v>
      </c>
      <c r="GN8530" s="77" t="s">
        <v>175</v>
      </c>
      <c r="GO8530" s="77">
        <v>5.3000000000000005E-2</v>
      </c>
      <c r="GP8530" s="77">
        <v>3</v>
      </c>
      <c r="GQ8530" s="77">
        <v>0</v>
      </c>
      <c r="GR8530" s="77" t="s">
        <v>423</v>
      </c>
      <c r="GS8530" s="77">
        <v>5.5966209081309407E-2</v>
      </c>
      <c r="GT8530" s="77">
        <v>8.9667714885997243E-2</v>
      </c>
      <c r="GU8530" s="77">
        <v>0</v>
      </c>
      <c r="GV8530" s="77">
        <v>0</v>
      </c>
      <c r="GW8530" s="77">
        <v>0</v>
      </c>
      <c r="GX8530" s="77">
        <v>0</v>
      </c>
      <c r="GY8530" s="77">
        <v>0</v>
      </c>
      <c r="GZ8530" s="77">
        <v>0</v>
      </c>
    </row>
    <row r="8531" spans="187:208" x14ac:dyDescent="0.25">
      <c r="GE8531" s="77" t="s">
        <v>422</v>
      </c>
      <c r="GF8531" s="77" t="s">
        <v>155</v>
      </c>
      <c r="GG8531" s="77" t="s">
        <v>426</v>
      </c>
      <c r="GH8531" s="77" t="s">
        <v>474</v>
      </c>
      <c r="GI8531" s="77">
        <v>2020</v>
      </c>
      <c r="GJ8531" s="77" t="s">
        <v>305</v>
      </c>
      <c r="GK8531" s="77">
        <v>3.6425060683954451E-2</v>
      </c>
      <c r="GL8531" s="77">
        <v>1086.8999220000001</v>
      </c>
      <c r="GM8531" s="77">
        <v>2020</v>
      </c>
      <c r="GN8531" s="77" t="s">
        <v>175</v>
      </c>
      <c r="GO8531" s="77">
        <v>0.13250000000000001</v>
      </c>
      <c r="GP8531" s="77">
        <v>3</v>
      </c>
      <c r="GQ8531" s="77">
        <v>0</v>
      </c>
      <c r="GR8531" s="77" t="s">
        <v>423</v>
      </c>
      <c r="GS8531" s="77">
        <v>0.1527377521613833</v>
      </c>
      <c r="GT8531" s="77">
        <v>5.5634818912091814E-3</v>
      </c>
      <c r="GU8531" s="77">
        <v>0</v>
      </c>
      <c r="GV8531" s="77">
        <v>0</v>
      </c>
      <c r="GW8531" s="77">
        <v>0</v>
      </c>
      <c r="GX8531" s="77">
        <v>0</v>
      </c>
      <c r="GY8531" s="77">
        <v>0</v>
      </c>
      <c r="GZ8531" s="77">
        <v>0</v>
      </c>
    </row>
    <row r="8532" spans="187:208" x14ac:dyDescent="0.25">
      <c r="GE8532" s="77" t="s">
        <v>425</v>
      </c>
      <c r="GF8532" s="77" t="s">
        <v>155</v>
      </c>
      <c r="GG8532" s="77" t="s">
        <v>426</v>
      </c>
      <c r="GH8532" s="77" t="s">
        <v>474</v>
      </c>
      <c r="GI8532" s="77">
        <v>2020</v>
      </c>
      <c r="GJ8532" s="77" t="s">
        <v>301</v>
      </c>
      <c r="GK8532" s="77">
        <v>1.58087245254315E-3</v>
      </c>
      <c r="GL8532" s="77">
        <v>1086.8999220000001</v>
      </c>
      <c r="GM8532" s="77">
        <v>2020</v>
      </c>
      <c r="GN8532" s="77" t="s">
        <v>175</v>
      </c>
      <c r="GO8532" s="77">
        <v>5.3000000000000005E-2</v>
      </c>
      <c r="GP8532" s="77">
        <v>3</v>
      </c>
      <c r="GQ8532" s="77">
        <v>0</v>
      </c>
      <c r="GR8532" s="77" t="s">
        <v>423</v>
      </c>
      <c r="GS8532" s="77">
        <v>5.5966209081309407E-2</v>
      </c>
      <c r="GT8532" s="77">
        <v>8.8475438209912309E-5</v>
      </c>
      <c r="GU8532" s="77">
        <v>0</v>
      </c>
      <c r="GV8532" s="77">
        <v>0</v>
      </c>
      <c r="GW8532" s="77">
        <v>0</v>
      </c>
      <c r="GX8532" s="77">
        <v>0</v>
      </c>
      <c r="GY8532" s="77">
        <v>0</v>
      </c>
      <c r="GZ8532" s="77">
        <v>0</v>
      </c>
    </row>
    <row r="8533" spans="187:208" x14ac:dyDescent="0.25">
      <c r="GE8533" s="77" t="s">
        <v>427</v>
      </c>
      <c r="GF8533" s="77" t="s">
        <v>155</v>
      </c>
      <c r="GG8533" s="77" t="s">
        <v>426</v>
      </c>
      <c r="GH8533" s="77" t="s">
        <v>474</v>
      </c>
      <c r="GI8533" s="77">
        <v>2020</v>
      </c>
      <c r="GJ8533" s="77" t="s">
        <v>303</v>
      </c>
      <c r="GK8533" s="77">
        <v>3.9894642198450771E-2</v>
      </c>
      <c r="GL8533" s="77">
        <v>1086.8999220000001</v>
      </c>
      <c r="GM8533" s="77">
        <v>2020</v>
      </c>
      <c r="GN8533" s="77" t="s">
        <v>175</v>
      </c>
      <c r="GO8533" s="77">
        <v>5.3000000000000005E-2</v>
      </c>
      <c r="GP8533" s="77">
        <v>3</v>
      </c>
      <c r="GQ8533" s="77">
        <v>0</v>
      </c>
      <c r="GR8533" s="77" t="s">
        <v>423</v>
      </c>
      <c r="GS8533" s="77">
        <v>5.5966209081309407E-2</v>
      </c>
      <c r="GT8533" s="77">
        <v>2.2327518865025249E-3</v>
      </c>
      <c r="GU8533" s="77">
        <v>0</v>
      </c>
      <c r="GV8533" s="77">
        <v>0</v>
      </c>
      <c r="GW8533" s="77">
        <v>0</v>
      </c>
      <c r="GX8533" s="77">
        <v>0</v>
      </c>
      <c r="GY8533" s="77">
        <v>0</v>
      </c>
      <c r="GZ8533" s="77">
        <v>0</v>
      </c>
    </row>
    <row r="8534" spans="187:208" x14ac:dyDescent="0.25">
      <c r="GE8534" s="77" t="s">
        <v>422</v>
      </c>
      <c r="GF8534" s="77" t="s">
        <v>155</v>
      </c>
      <c r="GG8534" s="77" t="s">
        <v>426</v>
      </c>
      <c r="GH8534" s="77" t="s">
        <v>481</v>
      </c>
      <c r="GI8534" s="77">
        <v>2020</v>
      </c>
      <c r="GJ8534" s="77" t="s">
        <v>305</v>
      </c>
      <c r="GK8534" s="77">
        <v>409.22373582044048</v>
      </c>
      <c r="GL8534" s="77">
        <v>1086.8999220000001</v>
      </c>
      <c r="GM8534" s="77">
        <v>2020</v>
      </c>
      <c r="GN8534" s="77" t="s">
        <v>175</v>
      </c>
      <c r="GO8534" s="77">
        <v>0.13250000000000001</v>
      </c>
      <c r="GP8534" s="77">
        <v>3</v>
      </c>
      <c r="GQ8534" s="77">
        <v>0</v>
      </c>
      <c r="GR8534" s="77" t="s">
        <v>423</v>
      </c>
      <c r="GS8534" s="77">
        <v>0.1527377521613833</v>
      </c>
      <c r="GT8534" s="77">
        <v>62.50391354029783</v>
      </c>
      <c r="GU8534" s="77">
        <v>0</v>
      </c>
      <c r="GV8534" s="77">
        <v>0</v>
      </c>
      <c r="GW8534" s="77">
        <v>0</v>
      </c>
      <c r="GX8534" s="77">
        <v>0</v>
      </c>
      <c r="GY8534" s="77">
        <v>0</v>
      </c>
      <c r="GZ8534" s="77">
        <v>0</v>
      </c>
    </row>
    <row r="8535" spans="187:208" x14ac:dyDescent="0.25">
      <c r="GE8535" s="77" t="s">
        <v>425</v>
      </c>
      <c r="GF8535" s="77" t="s">
        <v>155</v>
      </c>
      <c r="GG8535" s="77" t="s">
        <v>426</v>
      </c>
      <c r="GH8535" s="77" t="s">
        <v>481</v>
      </c>
      <c r="GI8535" s="77">
        <v>2020</v>
      </c>
      <c r="GJ8535" s="77" t="s">
        <v>301</v>
      </c>
      <c r="GK8535" s="77">
        <v>13469.08781237863</v>
      </c>
      <c r="GL8535" s="77">
        <v>1086.8999220000001</v>
      </c>
      <c r="GM8535" s="77">
        <v>2020</v>
      </c>
      <c r="GN8535" s="77" t="s">
        <v>175</v>
      </c>
      <c r="GO8535" s="77">
        <v>5.3000000000000005E-2</v>
      </c>
      <c r="GP8535" s="77">
        <v>3</v>
      </c>
      <c r="GQ8535" s="77">
        <v>0</v>
      </c>
      <c r="GR8535" s="77" t="s">
        <v>423</v>
      </c>
      <c r="GS8535" s="77">
        <v>5.5966209081309407E-2</v>
      </c>
      <c r="GT8535" s="77">
        <v>753.81378464209877</v>
      </c>
      <c r="GU8535" s="77">
        <v>0</v>
      </c>
      <c r="GV8535" s="77">
        <v>0</v>
      </c>
      <c r="GW8535" s="77">
        <v>0</v>
      </c>
      <c r="GX8535" s="77">
        <v>0</v>
      </c>
      <c r="GY8535" s="77">
        <v>0</v>
      </c>
      <c r="GZ8535" s="77">
        <v>0</v>
      </c>
    </row>
    <row r="8536" spans="187:208" x14ac:dyDescent="0.25">
      <c r="GE8536" s="77" t="s">
        <v>427</v>
      </c>
      <c r="GF8536" s="77" t="s">
        <v>155</v>
      </c>
      <c r="GG8536" s="77" t="s">
        <v>426</v>
      </c>
      <c r="GH8536" s="77" t="s">
        <v>481</v>
      </c>
      <c r="GI8536" s="77">
        <v>2020</v>
      </c>
      <c r="GJ8536" s="77" t="s">
        <v>303</v>
      </c>
      <c r="GK8536" s="77">
        <v>7205.531276025059</v>
      </c>
      <c r="GL8536" s="77">
        <v>1086.8999220000001</v>
      </c>
      <c r="GM8536" s="77">
        <v>2020</v>
      </c>
      <c r="GN8536" s="77" t="s">
        <v>175</v>
      </c>
      <c r="GO8536" s="77">
        <v>5.3000000000000005E-2</v>
      </c>
      <c r="GP8536" s="77">
        <v>3</v>
      </c>
      <c r="GQ8536" s="77">
        <v>0</v>
      </c>
      <c r="GR8536" s="77" t="s">
        <v>423</v>
      </c>
      <c r="GS8536" s="77">
        <v>5.5966209081309407E-2</v>
      </c>
      <c r="GT8536" s="77">
        <v>403.2662699359326</v>
      </c>
      <c r="GU8536" s="77">
        <v>0</v>
      </c>
      <c r="GV8536" s="77">
        <v>0</v>
      </c>
      <c r="GW8536" s="77">
        <v>0</v>
      </c>
      <c r="GX8536" s="77">
        <v>0</v>
      </c>
      <c r="GY8536" s="77">
        <v>0</v>
      </c>
      <c r="GZ8536" s="77">
        <v>0</v>
      </c>
    </row>
    <row r="8537" spans="187:208" x14ac:dyDescent="0.25">
      <c r="GE8537" s="77" t="s">
        <v>422</v>
      </c>
      <c r="GF8537" s="77" t="s">
        <v>155</v>
      </c>
      <c r="GG8537" s="77" t="s">
        <v>426</v>
      </c>
      <c r="GH8537" s="77" t="s">
        <v>488</v>
      </c>
      <c r="GI8537" s="77">
        <v>2020</v>
      </c>
      <c r="GJ8537" s="77" t="s">
        <v>305</v>
      </c>
      <c r="GK8537" s="77">
        <v>409.22373582043008</v>
      </c>
      <c r="GL8537" s="77">
        <v>1086.8999220000001</v>
      </c>
      <c r="GM8537" s="77">
        <v>2020</v>
      </c>
      <c r="GN8537" s="77" t="s">
        <v>175</v>
      </c>
      <c r="GO8537" s="77">
        <v>0.13250000000000001</v>
      </c>
      <c r="GP8537" s="77">
        <v>3</v>
      </c>
      <c r="GQ8537" s="77">
        <v>0</v>
      </c>
      <c r="GR8537" s="77" t="s">
        <v>423</v>
      </c>
      <c r="GS8537" s="77">
        <v>0.1527377521613833</v>
      </c>
      <c r="GT8537" s="77">
        <v>62.503913540296246</v>
      </c>
      <c r="GU8537" s="77">
        <v>0</v>
      </c>
      <c r="GV8537" s="77">
        <v>0</v>
      </c>
      <c r="GW8537" s="77">
        <v>0</v>
      </c>
      <c r="GX8537" s="77">
        <v>0</v>
      </c>
      <c r="GY8537" s="77">
        <v>0</v>
      </c>
      <c r="GZ8537" s="77">
        <v>0</v>
      </c>
    </row>
    <row r="8538" spans="187:208" x14ac:dyDescent="0.25">
      <c r="GE8538" s="77" t="s">
        <v>425</v>
      </c>
      <c r="GF8538" s="77" t="s">
        <v>155</v>
      </c>
      <c r="GG8538" s="77" t="s">
        <v>426</v>
      </c>
      <c r="GH8538" s="77" t="s">
        <v>488</v>
      </c>
      <c r="GI8538" s="77">
        <v>2020</v>
      </c>
      <c r="GJ8538" s="77" t="s">
        <v>301</v>
      </c>
      <c r="GK8538" s="77">
        <v>13469.08781237873</v>
      </c>
      <c r="GL8538" s="77">
        <v>1086.8999220000001</v>
      </c>
      <c r="GM8538" s="77">
        <v>2020</v>
      </c>
      <c r="GN8538" s="77" t="s">
        <v>175</v>
      </c>
      <c r="GO8538" s="77">
        <v>5.3000000000000005E-2</v>
      </c>
      <c r="GP8538" s="77">
        <v>3</v>
      </c>
      <c r="GQ8538" s="77">
        <v>0</v>
      </c>
      <c r="GR8538" s="77" t="s">
        <v>423</v>
      </c>
      <c r="GS8538" s="77">
        <v>5.5966209081309407E-2</v>
      </c>
      <c r="GT8538" s="77">
        <v>753.81378464210434</v>
      </c>
      <c r="GU8538" s="77">
        <v>0</v>
      </c>
      <c r="GV8538" s="77">
        <v>0</v>
      </c>
      <c r="GW8538" s="77">
        <v>0</v>
      </c>
      <c r="GX8538" s="77">
        <v>0</v>
      </c>
      <c r="GY8538" s="77">
        <v>0</v>
      </c>
      <c r="GZ8538" s="77">
        <v>0</v>
      </c>
    </row>
    <row r="8539" spans="187:208" x14ac:dyDescent="0.25">
      <c r="GE8539" s="77" t="s">
        <v>427</v>
      </c>
      <c r="GF8539" s="77" t="s">
        <v>155</v>
      </c>
      <c r="GG8539" s="77" t="s">
        <v>426</v>
      </c>
      <c r="GH8539" s="77" t="s">
        <v>488</v>
      </c>
      <c r="GI8539" s="77">
        <v>2020</v>
      </c>
      <c r="GJ8539" s="77" t="s">
        <v>303</v>
      </c>
      <c r="GK8539" s="77">
        <v>7205.53127602528</v>
      </c>
      <c r="GL8539" s="77">
        <v>1086.8999220000001</v>
      </c>
      <c r="GM8539" s="77">
        <v>2020</v>
      </c>
      <c r="GN8539" s="77" t="s">
        <v>175</v>
      </c>
      <c r="GO8539" s="77">
        <v>5.3000000000000005E-2</v>
      </c>
      <c r="GP8539" s="77">
        <v>3</v>
      </c>
      <c r="GQ8539" s="77">
        <v>0</v>
      </c>
      <c r="GR8539" s="77" t="s">
        <v>423</v>
      </c>
      <c r="GS8539" s="77">
        <v>5.5966209081309407E-2</v>
      </c>
      <c r="GT8539" s="77">
        <v>403.26626993594499</v>
      </c>
      <c r="GU8539" s="77">
        <v>0</v>
      </c>
      <c r="GV8539" s="77">
        <v>0</v>
      </c>
      <c r="GW8539" s="77">
        <v>0</v>
      </c>
      <c r="GX8539" s="77">
        <v>0</v>
      </c>
      <c r="GY8539" s="77">
        <v>0</v>
      </c>
      <c r="GZ8539" s="77">
        <v>0</v>
      </c>
    </row>
    <row r="8540" spans="187:208" x14ac:dyDescent="0.25">
      <c r="GE8540" s="77" t="s">
        <v>422</v>
      </c>
      <c r="GF8540" s="77" t="s">
        <v>155</v>
      </c>
      <c r="GG8540" s="77" t="s">
        <v>428</v>
      </c>
      <c r="GH8540" s="77" t="s">
        <v>300</v>
      </c>
      <c r="GI8540" s="77">
        <v>2020</v>
      </c>
      <c r="GJ8540" s="77" t="s">
        <v>305</v>
      </c>
      <c r="GK8540" s="77">
        <v>222.2294216278319</v>
      </c>
      <c r="GL8540" s="77">
        <v>1434.2133550000001</v>
      </c>
      <c r="GM8540" s="77">
        <v>2020</v>
      </c>
      <c r="GN8540" s="77" t="s">
        <v>175</v>
      </c>
      <c r="GO8540" s="77">
        <v>0.13250000000000001</v>
      </c>
      <c r="GP8540" s="77">
        <v>3</v>
      </c>
      <c r="GQ8540" s="77">
        <v>0</v>
      </c>
      <c r="GR8540" s="77" t="s">
        <v>423</v>
      </c>
      <c r="GS8540" s="77">
        <v>0.1527377521613833</v>
      </c>
      <c r="GT8540" s="77">
        <v>33.942822323559341</v>
      </c>
      <c r="GU8540" s="77">
        <v>0</v>
      </c>
      <c r="GV8540" s="77">
        <v>0</v>
      </c>
      <c r="GW8540" s="77">
        <v>0</v>
      </c>
      <c r="GX8540" s="77">
        <v>0</v>
      </c>
      <c r="GY8540" s="77">
        <v>0</v>
      </c>
      <c r="GZ8540" s="77">
        <v>0</v>
      </c>
    </row>
    <row r="8541" spans="187:208" x14ac:dyDescent="0.25">
      <c r="GE8541" s="77" t="s">
        <v>425</v>
      </c>
      <c r="GF8541" s="77" t="s">
        <v>155</v>
      </c>
      <c r="GG8541" s="77" t="s">
        <v>428</v>
      </c>
      <c r="GH8541" s="77" t="s">
        <v>300</v>
      </c>
      <c r="GI8541" s="77">
        <v>2020</v>
      </c>
      <c r="GJ8541" s="77" t="s">
        <v>301</v>
      </c>
      <c r="GK8541" s="77">
        <v>8585.7228092479945</v>
      </c>
      <c r="GL8541" s="77">
        <v>1434.2133550000001</v>
      </c>
      <c r="GM8541" s="77">
        <v>2020</v>
      </c>
      <c r="GN8541" s="77" t="s">
        <v>175</v>
      </c>
      <c r="GO8541" s="77">
        <v>5.3000000000000005E-2</v>
      </c>
      <c r="GP8541" s="77">
        <v>3</v>
      </c>
      <c r="GQ8541" s="77">
        <v>0</v>
      </c>
      <c r="GR8541" s="77" t="s">
        <v>423</v>
      </c>
      <c r="GS8541" s="77">
        <v>5.5966209081309413E-2</v>
      </c>
      <c r="GT8541" s="77">
        <v>480.51035785654045</v>
      </c>
      <c r="GU8541" s="77">
        <v>0</v>
      </c>
      <c r="GV8541" s="77">
        <v>0</v>
      </c>
      <c r="GW8541" s="77">
        <v>0</v>
      </c>
      <c r="GX8541" s="77">
        <v>0</v>
      </c>
      <c r="GY8541" s="77">
        <v>0</v>
      </c>
      <c r="GZ8541" s="77">
        <v>0</v>
      </c>
    </row>
    <row r="8542" spans="187:208" x14ac:dyDescent="0.25">
      <c r="GE8542" s="77" t="s">
        <v>427</v>
      </c>
      <c r="GF8542" s="77" t="s">
        <v>155</v>
      </c>
      <c r="GG8542" s="77" t="s">
        <v>428</v>
      </c>
      <c r="GH8542" s="77" t="s">
        <v>300</v>
      </c>
      <c r="GI8542" s="77">
        <v>2020</v>
      </c>
      <c r="GJ8542" s="77" t="s">
        <v>303</v>
      </c>
      <c r="GK8542" s="77">
        <v>5338.178410456776</v>
      </c>
      <c r="GL8542" s="77">
        <v>1434.2133550000001</v>
      </c>
      <c r="GM8542" s="77">
        <v>2020</v>
      </c>
      <c r="GN8542" s="77" t="s">
        <v>175</v>
      </c>
      <c r="GO8542" s="77">
        <v>5.3000000000000005E-2</v>
      </c>
      <c r="GP8542" s="77">
        <v>3</v>
      </c>
      <c r="GQ8542" s="77">
        <v>0</v>
      </c>
      <c r="GR8542" s="77" t="s">
        <v>423</v>
      </c>
      <c r="GS8542" s="77">
        <v>5.5966209081309413E-2</v>
      </c>
      <c r="GT8542" s="77">
        <v>298.75760903295588</v>
      </c>
      <c r="GU8542" s="77">
        <v>0</v>
      </c>
      <c r="GV8542" s="77">
        <v>0</v>
      </c>
      <c r="GW8542" s="77">
        <v>0</v>
      </c>
      <c r="GX8542" s="77">
        <v>0</v>
      </c>
      <c r="GY8542" s="77">
        <v>0</v>
      </c>
      <c r="GZ8542" s="77">
        <v>0</v>
      </c>
    </row>
    <row r="8543" spans="187:208" x14ac:dyDescent="0.25">
      <c r="GE8543" s="77" t="s">
        <v>422</v>
      </c>
      <c r="GF8543" s="77" t="s">
        <v>155</v>
      </c>
      <c r="GG8543" s="77" t="s">
        <v>428</v>
      </c>
      <c r="GH8543" s="77" t="s">
        <v>432</v>
      </c>
      <c r="GI8543" s="77">
        <v>2020</v>
      </c>
      <c r="GJ8543" s="77" t="s">
        <v>305</v>
      </c>
      <c r="GK8543" s="77">
        <v>222.2294216278315</v>
      </c>
      <c r="GL8543" s="77">
        <v>1434.2133550000001</v>
      </c>
      <c r="GM8543" s="77">
        <v>2020</v>
      </c>
      <c r="GN8543" s="77" t="s">
        <v>175</v>
      </c>
      <c r="GO8543" s="77">
        <v>0.13250000000000001</v>
      </c>
      <c r="GP8543" s="77">
        <v>3</v>
      </c>
      <c r="GQ8543" s="77">
        <v>0</v>
      </c>
      <c r="GR8543" s="77" t="s">
        <v>423</v>
      </c>
      <c r="GS8543" s="77">
        <v>0.1527377521613833</v>
      </c>
      <c r="GT8543" s="77">
        <v>33.942822323559284</v>
      </c>
      <c r="GU8543" s="77">
        <v>0</v>
      </c>
      <c r="GV8543" s="77">
        <v>0</v>
      </c>
      <c r="GW8543" s="77">
        <v>0</v>
      </c>
      <c r="GX8543" s="77">
        <v>0</v>
      </c>
      <c r="GY8543" s="77">
        <v>0</v>
      </c>
      <c r="GZ8543" s="77">
        <v>0</v>
      </c>
    </row>
    <row r="8544" spans="187:208" x14ac:dyDescent="0.25">
      <c r="GE8544" s="77" t="s">
        <v>425</v>
      </c>
      <c r="GF8544" s="77" t="s">
        <v>155</v>
      </c>
      <c r="GG8544" s="77" t="s">
        <v>428</v>
      </c>
      <c r="GH8544" s="77" t="s">
        <v>432</v>
      </c>
      <c r="GI8544" s="77">
        <v>2020</v>
      </c>
      <c r="GJ8544" s="77" t="s">
        <v>301</v>
      </c>
      <c r="GK8544" s="77">
        <v>8585.72280924798</v>
      </c>
      <c r="GL8544" s="77">
        <v>1434.2133550000001</v>
      </c>
      <c r="GM8544" s="77">
        <v>2020</v>
      </c>
      <c r="GN8544" s="77" t="s">
        <v>175</v>
      </c>
      <c r="GO8544" s="77">
        <v>5.3000000000000005E-2</v>
      </c>
      <c r="GP8544" s="77">
        <v>3</v>
      </c>
      <c r="GQ8544" s="77">
        <v>0</v>
      </c>
      <c r="GR8544" s="77" t="s">
        <v>423</v>
      </c>
      <c r="GS8544" s="77">
        <v>5.5966209081309413E-2</v>
      </c>
      <c r="GT8544" s="77">
        <v>480.51035785653966</v>
      </c>
      <c r="GU8544" s="77">
        <v>0</v>
      </c>
      <c r="GV8544" s="77">
        <v>0</v>
      </c>
      <c r="GW8544" s="77">
        <v>0</v>
      </c>
      <c r="GX8544" s="77">
        <v>0</v>
      </c>
      <c r="GY8544" s="77">
        <v>0</v>
      </c>
      <c r="GZ8544" s="77">
        <v>0</v>
      </c>
    </row>
    <row r="8545" spans="187:208" x14ac:dyDescent="0.25">
      <c r="GE8545" s="77" t="s">
        <v>422</v>
      </c>
      <c r="GF8545" s="77" t="s">
        <v>155</v>
      </c>
      <c r="GG8545" s="77" t="s">
        <v>428</v>
      </c>
      <c r="GH8545" s="77" t="s">
        <v>439</v>
      </c>
      <c r="GI8545" s="77">
        <v>2020</v>
      </c>
      <c r="GJ8545" s="77" t="s">
        <v>305</v>
      </c>
      <c r="GK8545" s="77">
        <v>0.69641821681223171</v>
      </c>
      <c r="GL8545" s="77">
        <v>1434.2133550000001</v>
      </c>
      <c r="GM8545" s="77">
        <v>2020</v>
      </c>
      <c r="GN8545" s="77" t="s">
        <v>175</v>
      </c>
      <c r="GO8545" s="77">
        <v>0.13250000000000001</v>
      </c>
      <c r="GP8545" s="77">
        <v>3</v>
      </c>
      <c r="GQ8545" s="77">
        <v>0</v>
      </c>
      <c r="GR8545" s="77" t="s">
        <v>423</v>
      </c>
      <c r="GS8545" s="77">
        <v>0.1527377521613833</v>
      </c>
      <c r="GT8545" s="77">
        <v>0.10636935300013915</v>
      </c>
      <c r="GU8545" s="77">
        <v>0</v>
      </c>
      <c r="GV8545" s="77">
        <v>0</v>
      </c>
      <c r="GW8545" s="77">
        <v>0</v>
      </c>
      <c r="GX8545" s="77">
        <v>0</v>
      </c>
      <c r="GY8545" s="77">
        <v>0</v>
      </c>
      <c r="GZ8545" s="77">
        <v>0</v>
      </c>
    </row>
    <row r="8546" spans="187:208" x14ac:dyDescent="0.25">
      <c r="GE8546" s="77" t="s">
        <v>425</v>
      </c>
      <c r="GF8546" s="77" t="s">
        <v>155</v>
      </c>
      <c r="GG8546" s="77" t="s">
        <v>428</v>
      </c>
      <c r="GH8546" s="77" t="s">
        <v>439</v>
      </c>
      <c r="GI8546" s="77">
        <v>2020</v>
      </c>
      <c r="GJ8546" s="77" t="s">
        <v>301</v>
      </c>
      <c r="GK8546" s="77">
        <v>2.9419641522810172</v>
      </c>
      <c r="GL8546" s="77">
        <v>1434.2133550000001</v>
      </c>
      <c r="GM8546" s="77">
        <v>2020</v>
      </c>
      <c r="GN8546" s="77" t="s">
        <v>175</v>
      </c>
      <c r="GO8546" s="77">
        <v>5.3000000000000005E-2</v>
      </c>
      <c r="GP8546" s="77">
        <v>3</v>
      </c>
      <c r="GQ8546" s="77">
        <v>0</v>
      </c>
      <c r="GR8546" s="77" t="s">
        <v>423</v>
      </c>
      <c r="GS8546" s="77">
        <v>5.5966209081309413E-2</v>
      </c>
      <c r="GT8546" s="77">
        <v>0.16465058085627662</v>
      </c>
      <c r="GU8546" s="77">
        <v>0</v>
      </c>
      <c r="GV8546" s="77">
        <v>0</v>
      </c>
      <c r="GW8546" s="77">
        <v>0</v>
      </c>
      <c r="GX8546" s="77">
        <v>0</v>
      </c>
      <c r="GY8546" s="77">
        <v>0</v>
      </c>
      <c r="GZ8546" s="77">
        <v>0</v>
      </c>
    </row>
    <row r="8547" spans="187:208" x14ac:dyDescent="0.25">
      <c r="GE8547" s="77" t="s">
        <v>427</v>
      </c>
      <c r="GF8547" s="77" t="s">
        <v>155</v>
      </c>
      <c r="GG8547" s="77" t="s">
        <v>428</v>
      </c>
      <c r="GH8547" s="77" t="s">
        <v>439</v>
      </c>
      <c r="GI8547" s="77">
        <v>2020</v>
      </c>
      <c r="GJ8547" s="77" t="s">
        <v>303</v>
      </c>
      <c r="GK8547" s="77">
        <v>1.6021759622082901</v>
      </c>
      <c r="GL8547" s="77">
        <v>1434.2133550000001</v>
      </c>
      <c r="GM8547" s="77">
        <v>2020</v>
      </c>
      <c r="GN8547" s="77" t="s">
        <v>175</v>
      </c>
      <c r="GO8547" s="77">
        <v>5.3000000000000005E-2</v>
      </c>
      <c r="GP8547" s="77">
        <v>3</v>
      </c>
      <c r="GQ8547" s="77">
        <v>0</v>
      </c>
      <c r="GR8547" s="77" t="s">
        <v>423</v>
      </c>
      <c r="GS8547" s="77">
        <v>5.5966209081309413E-2</v>
      </c>
      <c r="GT8547" s="77">
        <v>8.9667714885997257E-2</v>
      </c>
      <c r="GU8547" s="77">
        <v>0</v>
      </c>
      <c r="GV8547" s="77">
        <v>0</v>
      </c>
      <c r="GW8547" s="77">
        <v>0</v>
      </c>
      <c r="GX8547" s="77">
        <v>0</v>
      </c>
      <c r="GY8547" s="77">
        <v>0</v>
      </c>
      <c r="GZ8547" s="77">
        <v>0</v>
      </c>
    </row>
    <row r="8548" spans="187:208" x14ac:dyDescent="0.25">
      <c r="GE8548" s="77" t="s">
        <v>422</v>
      </c>
      <c r="GF8548" s="77" t="s">
        <v>155</v>
      </c>
      <c r="GG8548" s="77" t="s">
        <v>428</v>
      </c>
      <c r="GH8548" s="77" t="s">
        <v>446</v>
      </c>
      <c r="GI8548" s="77">
        <v>2020</v>
      </c>
      <c r="GJ8548" s="77" t="s">
        <v>305</v>
      </c>
      <c r="GK8548" s="77">
        <v>3.6425060683954492E-2</v>
      </c>
      <c r="GL8548" s="77">
        <v>1434.2133550000001</v>
      </c>
      <c r="GM8548" s="77">
        <v>2020</v>
      </c>
      <c r="GN8548" s="77" t="s">
        <v>175</v>
      </c>
      <c r="GO8548" s="77">
        <v>0.13250000000000001</v>
      </c>
      <c r="GP8548" s="77">
        <v>3</v>
      </c>
      <c r="GQ8548" s="77">
        <v>0</v>
      </c>
      <c r="GR8548" s="77" t="s">
        <v>423</v>
      </c>
      <c r="GS8548" s="77">
        <v>0.1527377521613833</v>
      </c>
      <c r="GT8548" s="77">
        <v>5.5634818912091884E-3</v>
      </c>
      <c r="GU8548" s="77">
        <v>0</v>
      </c>
      <c r="GV8548" s="77">
        <v>0</v>
      </c>
      <c r="GW8548" s="77">
        <v>0</v>
      </c>
      <c r="GX8548" s="77">
        <v>0</v>
      </c>
      <c r="GY8548" s="77">
        <v>0</v>
      </c>
      <c r="GZ8548" s="77">
        <v>0</v>
      </c>
    </row>
    <row r="8549" spans="187:208" x14ac:dyDescent="0.25">
      <c r="GE8549" s="77" t="s">
        <v>425</v>
      </c>
      <c r="GF8549" s="77" t="s">
        <v>155</v>
      </c>
      <c r="GG8549" s="77" t="s">
        <v>428</v>
      </c>
      <c r="GH8549" s="77" t="s">
        <v>446</v>
      </c>
      <c r="GI8549" s="77">
        <v>2020</v>
      </c>
      <c r="GJ8549" s="77" t="s">
        <v>301</v>
      </c>
      <c r="GK8549" s="77">
        <v>1.580872452543254E-3</v>
      </c>
      <c r="GL8549" s="77">
        <v>1434.2133550000001</v>
      </c>
      <c r="GM8549" s="77">
        <v>2020</v>
      </c>
      <c r="GN8549" s="77" t="s">
        <v>175</v>
      </c>
      <c r="GO8549" s="77">
        <v>5.3000000000000005E-2</v>
      </c>
      <c r="GP8549" s="77">
        <v>3</v>
      </c>
      <c r="GQ8549" s="77">
        <v>0</v>
      </c>
      <c r="GR8549" s="77" t="s">
        <v>423</v>
      </c>
      <c r="GS8549" s="77">
        <v>5.5966209081309413E-2</v>
      </c>
      <c r="GT8549" s="77">
        <v>8.847543820991815E-5</v>
      </c>
      <c r="GU8549" s="77">
        <v>0</v>
      </c>
      <c r="GV8549" s="77">
        <v>0</v>
      </c>
      <c r="GW8549" s="77">
        <v>0</v>
      </c>
      <c r="GX8549" s="77">
        <v>0</v>
      </c>
      <c r="GY8549" s="77">
        <v>0</v>
      </c>
      <c r="GZ8549" s="77">
        <v>0</v>
      </c>
    </row>
    <row r="8550" spans="187:208" x14ac:dyDescent="0.25">
      <c r="GE8550" s="77" t="s">
        <v>427</v>
      </c>
      <c r="GF8550" s="77" t="s">
        <v>155</v>
      </c>
      <c r="GG8550" s="77" t="s">
        <v>428</v>
      </c>
      <c r="GH8550" s="77" t="s">
        <v>446</v>
      </c>
      <c r="GI8550" s="77">
        <v>2020</v>
      </c>
      <c r="GJ8550" s="77" t="s">
        <v>303</v>
      </c>
      <c r="GK8550" s="77">
        <v>3.989464219845075E-2</v>
      </c>
      <c r="GL8550" s="77">
        <v>1434.2133550000001</v>
      </c>
      <c r="GM8550" s="77">
        <v>2020</v>
      </c>
      <c r="GN8550" s="77" t="s">
        <v>175</v>
      </c>
      <c r="GO8550" s="77">
        <v>5.3000000000000005E-2</v>
      </c>
      <c r="GP8550" s="77">
        <v>3</v>
      </c>
      <c r="GQ8550" s="77">
        <v>0</v>
      </c>
      <c r="GR8550" s="77" t="s">
        <v>423</v>
      </c>
      <c r="GS8550" s="77">
        <v>5.5966209081309413E-2</v>
      </c>
      <c r="GT8550" s="77">
        <v>2.232751886502524E-3</v>
      </c>
      <c r="GU8550" s="77">
        <v>0</v>
      </c>
      <c r="GV8550" s="77">
        <v>0</v>
      </c>
      <c r="GW8550" s="77">
        <v>0</v>
      </c>
      <c r="GX8550" s="77">
        <v>0</v>
      </c>
      <c r="GY8550" s="77">
        <v>0</v>
      </c>
      <c r="GZ8550" s="77">
        <v>0</v>
      </c>
    </row>
    <row r="8551" spans="187:208" x14ac:dyDescent="0.25">
      <c r="GE8551" s="77" t="s">
        <v>422</v>
      </c>
      <c r="GF8551" s="77" t="s">
        <v>155</v>
      </c>
      <c r="GG8551" s="77" t="s">
        <v>428</v>
      </c>
      <c r="GH8551" s="77" t="s">
        <v>453</v>
      </c>
      <c r="GI8551" s="77">
        <v>2020</v>
      </c>
      <c r="GJ8551" s="77" t="s">
        <v>305</v>
      </c>
      <c r="GK8551" s="77">
        <v>222.22942162783059</v>
      </c>
      <c r="GL8551" s="77">
        <v>1434.2133550000001</v>
      </c>
      <c r="GM8551" s="77">
        <v>2020</v>
      </c>
      <c r="GN8551" s="77" t="s">
        <v>175</v>
      </c>
      <c r="GO8551" s="77">
        <v>0.13250000000000001</v>
      </c>
      <c r="GP8551" s="77">
        <v>3</v>
      </c>
      <c r="GQ8551" s="77">
        <v>0</v>
      </c>
      <c r="GR8551" s="77" t="s">
        <v>423</v>
      </c>
      <c r="GS8551" s="77">
        <v>0.1527377521613833</v>
      </c>
      <c r="GT8551" s="77">
        <v>33.942822323559142</v>
      </c>
      <c r="GU8551" s="77">
        <v>0</v>
      </c>
      <c r="GV8551" s="77">
        <v>0</v>
      </c>
      <c r="GW8551" s="77">
        <v>0</v>
      </c>
      <c r="GX8551" s="77">
        <v>0</v>
      </c>
      <c r="GY8551" s="77">
        <v>0</v>
      </c>
      <c r="GZ8551" s="77">
        <v>0</v>
      </c>
    </row>
    <row r="8552" spans="187:208" x14ac:dyDescent="0.25">
      <c r="GE8552" s="77" t="s">
        <v>425</v>
      </c>
      <c r="GF8552" s="77" t="s">
        <v>155</v>
      </c>
      <c r="GG8552" s="77" t="s">
        <v>428</v>
      </c>
      <c r="GH8552" s="77" t="s">
        <v>453</v>
      </c>
      <c r="GI8552" s="77">
        <v>2020</v>
      </c>
      <c r="GJ8552" s="77" t="s">
        <v>301</v>
      </c>
      <c r="GK8552" s="77">
        <v>8585.7228092479472</v>
      </c>
      <c r="GL8552" s="77">
        <v>1434.2133550000001</v>
      </c>
      <c r="GM8552" s="77">
        <v>2020</v>
      </c>
      <c r="GN8552" s="77" t="s">
        <v>175</v>
      </c>
      <c r="GO8552" s="77">
        <v>5.3000000000000005E-2</v>
      </c>
      <c r="GP8552" s="77">
        <v>3</v>
      </c>
      <c r="GQ8552" s="77">
        <v>0</v>
      </c>
      <c r="GR8552" s="77" t="s">
        <v>423</v>
      </c>
      <c r="GS8552" s="77">
        <v>5.5966209081309413E-2</v>
      </c>
      <c r="GT8552" s="77">
        <v>480.51035785653784</v>
      </c>
      <c r="GU8552" s="77">
        <v>0</v>
      </c>
      <c r="GV8552" s="77">
        <v>0</v>
      </c>
      <c r="GW8552" s="77">
        <v>0</v>
      </c>
      <c r="GX8552" s="77">
        <v>0</v>
      </c>
      <c r="GY8552" s="77">
        <v>0</v>
      </c>
      <c r="GZ8552" s="77">
        <v>0</v>
      </c>
    </row>
    <row r="8553" spans="187:208" x14ac:dyDescent="0.25">
      <c r="GE8553" s="77" t="s">
        <v>427</v>
      </c>
      <c r="GF8553" s="77" t="s">
        <v>155</v>
      </c>
      <c r="GG8553" s="77" t="s">
        <v>428</v>
      </c>
      <c r="GH8553" s="77" t="s">
        <v>453</v>
      </c>
      <c r="GI8553" s="77">
        <v>2020</v>
      </c>
      <c r="GJ8553" s="77" t="s">
        <v>303</v>
      </c>
      <c r="GK8553" s="77">
        <v>5338.1784104567469</v>
      </c>
      <c r="GL8553" s="77">
        <v>1434.2133550000001</v>
      </c>
      <c r="GM8553" s="77">
        <v>2020</v>
      </c>
      <c r="GN8553" s="77" t="s">
        <v>175</v>
      </c>
      <c r="GO8553" s="77">
        <v>5.3000000000000005E-2</v>
      </c>
      <c r="GP8553" s="77">
        <v>3</v>
      </c>
      <c r="GQ8553" s="77">
        <v>0</v>
      </c>
      <c r="GR8553" s="77" t="s">
        <v>423</v>
      </c>
      <c r="GS8553" s="77">
        <v>5.5966209081309413E-2</v>
      </c>
      <c r="GT8553" s="77">
        <v>298.75760903295424</v>
      </c>
      <c r="GU8553" s="77">
        <v>0</v>
      </c>
      <c r="GV8553" s="77">
        <v>0</v>
      </c>
      <c r="GW8553" s="77">
        <v>0</v>
      </c>
      <c r="GX8553" s="77">
        <v>0</v>
      </c>
      <c r="GY8553" s="77">
        <v>0</v>
      </c>
      <c r="GZ8553" s="77">
        <v>0</v>
      </c>
    </row>
    <row r="8554" spans="187:208" x14ac:dyDescent="0.25">
      <c r="GE8554" s="77" t="s">
        <v>422</v>
      </c>
      <c r="GF8554" s="77" t="s">
        <v>155</v>
      </c>
      <c r="GG8554" s="77" t="s">
        <v>428</v>
      </c>
      <c r="GH8554" s="77" t="s">
        <v>460</v>
      </c>
      <c r="GI8554" s="77">
        <v>2020</v>
      </c>
      <c r="GJ8554" s="77" t="s">
        <v>305</v>
      </c>
      <c r="GK8554" s="77">
        <v>222.2294216278311</v>
      </c>
      <c r="GL8554" s="77">
        <v>1434.2133550000001</v>
      </c>
      <c r="GM8554" s="77">
        <v>2020</v>
      </c>
      <c r="GN8554" s="77" t="s">
        <v>175</v>
      </c>
      <c r="GO8554" s="77">
        <v>0.13250000000000001</v>
      </c>
      <c r="GP8554" s="77">
        <v>3</v>
      </c>
      <c r="GQ8554" s="77">
        <v>0</v>
      </c>
      <c r="GR8554" s="77" t="s">
        <v>423</v>
      </c>
      <c r="GS8554" s="77">
        <v>0.1527377521613833</v>
      </c>
      <c r="GT8554" s="77">
        <v>33.94282232355922</v>
      </c>
      <c r="GU8554" s="77">
        <v>0</v>
      </c>
      <c r="GV8554" s="77">
        <v>0</v>
      </c>
      <c r="GW8554" s="77">
        <v>0</v>
      </c>
      <c r="GX8554" s="77">
        <v>0</v>
      </c>
      <c r="GY8554" s="77">
        <v>0</v>
      </c>
      <c r="GZ8554" s="77">
        <v>0</v>
      </c>
    </row>
    <row r="8555" spans="187:208" x14ac:dyDescent="0.25">
      <c r="GE8555" s="77" t="s">
        <v>425</v>
      </c>
      <c r="GF8555" s="77" t="s">
        <v>155</v>
      </c>
      <c r="GG8555" s="77" t="s">
        <v>428</v>
      </c>
      <c r="GH8555" s="77" t="s">
        <v>460</v>
      </c>
      <c r="GI8555" s="77">
        <v>2020</v>
      </c>
      <c r="GJ8555" s="77" t="s">
        <v>301</v>
      </c>
      <c r="GK8555" s="77">
        <v>8585.7228092479636</v>
      </c>
      <c r="GL8555" s="77">
        <v>1434.2133550000001</v>
      </c>
      <c r="GM8555" s="77">
        <v>2020</v>
      </c>
      <c r="GN8555" s="77" t="s">
        <v>175</v>
      </c>
      <c r="GO8555" s="77">
        <v>5.3000000000000005E-2</v>
      </c>
      <c r="GP8555" s="77">
        <v>3</v>
      </c>
      <c r="GQ8555" s="77">
        <v>0</v>
      </c>
      <c r="GR8555" s="77" t="s">
        <v>423</v>
      </c>
      <c r="GS8555" s="77">
        <v>5.5966209081309413E-2</v>
      </c>
      <c r="GT8555" s="77">
        <v>480.51035785653875</v>
      </c>
      <c r="GU8555" s="77">
        <v>0</v>
      </c>
      <c r="GV8555" s="77">
        <v>0</v>
      </c>
      <c r="GW8555" s="77">
        <v>0</v>
      </c>
      <c r="GX8555" s="77">
        <v>0</v>
      </c>
      <c r="GY8555" s="77">
        <v>0</v>
      </c>
      <c r="GZ8555" s="77">
        <v>0</v>
      </c>
    </row>
    <row r="8556" spans="187:208" x14ac:dyDescent="0.25">
      <c r="GE8556" s="77" t="s">
        <v>422</v>
      </c>
      <c r="GF8556" s="77" t="s">
        <v>155</v>
      </c>
      <c r="GG8556" s="77" t="s">
        <v>428</v>
      </c>
      <c r="GH8556" s="77" t="s">
        <v>467</v>
      </c>
      <c r="GI8556" s="77">
        <v>2020</v>
      </c>
      <c r="GJ8556" s="77" t="s">
        <v>305</v>
      </c>
      <c r="GK8556" s="77">
        <v>0.69641821681223248</v>
      </c>
      <c r="GL8556" s="77">
        <v>1434.2133550000001</v>
      </c>
      <c r="GM8556" s="77">
        <v>2020</v>
      </c>
      <c r="GN8556" s="77" t="s">
        <v>175</v>
      </c>
      <c r="GO8556" s="77">
        <v>0.13250000000000001</v>
      </c>
      <c r="GP8556" s="77">
        <v>3</v>
      </c>
      <c r="GQ8556" s="77">
        <v>0</v>
      </c>
      <c r="GR8556" s="77" t="s">
        <v>423</v>
      </c>
      <c r="GS8556" s="77">
        <v>0.1527377521613833</v>
      </c>
      <c r="GT8556" s="77">
        <v>0.10636935300013926</v>
      </c>
      <c r="GU8556" s="77">
        <v>0</v>
      </c>
      <c r="GV8556" s="77">
        <v>0</v>
      </c>
      <c r="GW8556" s="77">
        <v>0</v>
      </c>
      <c r="GX8556" s="77">
        <v>0</v>
      </c>
      <c r="GY8556" s="77">
        <v>0</v>
      </c>
      <c r="GZ8556" s="77">
        <v>0</v>
      </c>
    </row>
    <row r="8557" spans="187:208" x14ac:dyDescent="0.25">
      <c r="GE8557" s="77" t="s">
        <v>425</v>
      </c>
      <c r="GF8557" s="77" t="s">
        <v>155</v>
      </c>
      <c r="GG8557" s="77" t="s">
        <v>428</v>
      </c>
      <c r="GH8557" s="77" t="s">
        <v>467</v>
      </c>
      <c r="GI8557" s="77">
        <v>2020</v>
      </c>
      <c r="GJ8557" s="77" t="s">
        <v>301</v>
      </c>
      <c r="GK8557" s="77">
        <v>2.941964152281018</v>
      </c>
      <c r="GL8557" s="77">
        <v>1434.2133550000001</v>
      </c>
      <c r="GM8557" s="77">
        <v>2020</v>
      </c>
      <c r="GN8557" s="77" t="s">
        <v>175</v>
      </c>
      <c r="GO8557" s="77">
        <v>5.3000000000000005E-2</v>
      </c>
      <c r="GP8557" s="77">
        <v>3</v>
      </c>
      <c r="GQ8557" s="77">
        <v>0</v>
      </c>
      <c r="GR8557" s="77" t="s">
        <v>423</v>
      </c>
      <c r="GS8557" s="77">
        <v>5.5966209081309413E-2</v>
      </c>
      <c r="GT8557" s="77">
        <v>0.16465058085627665</v>
      </c>
      <c r="GU8557" s="77">
        <v>0</v>
      </c>
      <c r="GV8557" s="77">
        <v>0</v>
      </c>
      <c r="GW8557" s="77">
        <v>0</v>
      </c>
      <c r="GX8557" s="77">
        <v>0</v>
      </c>
      <c r="GY8557" s="77">
        <v>0</v>
      </c>
      <c r="GZ8557" s="77">
        <v>0</v>
      </c>
    </row>
    <row r="8558" spans="187:208" x14ac:dyDescent="0.25">
      <c r="GE8558" s="77" t="s">
        <v>427</v>
      </c>
      <c r="GF8558" s="77" t="s">
        <v>155</v>
      </c>
      <c r="GG8558" s="77" t="s">
        <v>428</v>
      </c>
      <c r="GH8558" s="77" t="s">
        <v>467</v>
      </c>
      <c r="GI8558" s="77">
        <v>2020</v>
      </c>
      <c r="GJ8558" s="77" t="s">
        <v>303</v>
      </c>
      <c r="GK8558" s="77">
        <v>1.6021759622082909</v>
      </c>
      <c r="GL8558" s="77">
        <v>1434.2133550000001</v>
      </c>
      <c r="GM8558" s="77">
        <v>2020</v>
      </c>
      <c r="GN8558" s="77" t="s">
        <v>175</v>
      </c>
      <c r="GO8558" s="77">
        <v>5.3000000000000005E-2</v>
      </c>
      <c r="GP8558" s="77">
        <v>3</v>
      </c>
      <c r="GQ8558" s="77">
        <v>0</v>
      </c>
      <c r="GR8558" s="77" t="s">
        <v>423</v>
      </c>
      <c r="GS8558" s="77">
        <v>5.5966209081309413E-2</v>
      </c>
      <c r="GT8558" s="77">
        <v>8.9667714885997299E-2</v>
      </c>
      <c r="GU8558" s="77">
        <v>0</v>
      </c>
      <c r="GV8558" s="77">
        <v>0</v>
      </c>
      <c r="GW8558" s="77">
        <v>0</v>
      </c>
      <c r="GX8558" s="77">
        <v>0</v>
      </c>
      <c r="GY8558" s="77">
        <v>0</v>
      </c>
      <c r="GZ8558" s="77">
        <v>0</v>
      </c>
    </row>
    <row r="8559" spans="187:208" x14ac:dyDescent="0.25">
      <c r="GE8559" s="77" t="s">
        <v>422</v>
      </c>
      <c r="GF8559" s="77" t="s">
        <v>155</v>
      </c>
      <c r="GG8559" s="77" t="s">
        <v>428</v>
      </c>
      <c r="GH8559" s="77" t="s">
        <v>474</v>
      </c>
      <c r="GI8559" s="77">
        <v>2020</v>
      </c>
      <c r="GJ8559" s="77" t="s">
        <v>305</v>
      </c>
      <c r="GK8559" s="77">
        <v>3.6425060683954347E-2</v>
      </c>
      <c r="GL8559" s="77">
        <v>1434.2133550000001</v>
      </c>
      <c r="GM8559" s="77">
        <v>2020</v>
      </c>
      <c r="GN8559" s="77" t="s">
        <v>175</v>
      </c>
      <c r="GO8559" s="77">
        <v>0.13250000000000001</v>
      </c>
      <c r="GP8559" s="77">
        <v>3</v>
      </c>
      <c r="GQ8559" s="77">
        <v>0</v>
      </c>
      <c r="GR8559" s="77" t="s">
        <v>423</v>
      </c>
      <c r="GS8559" s="77">
        <v>0.1527377521613833</v>
      </c>
      <c r="GT8559" s="77">
        <v>5.5634818912091658E-3</v>
      </c>
      <c r="GU8559" s="77">
        <v>0</v>
      </c>
      <c r="GV8559" s="77">
        <v>0</v>
      </c>
      <c r="GW8559" s="77">
        <v>0</v>
      </c>
      <c r="GX8559" s="77">
        <v>0</v>
      </c>
      <c r="GY8559" s="77">
        <v>0</v>
      </c>
      <c r="GZ8559" s="77">
        <v>0</v>
      </c>
    </row>
    <row r="8560" spans="187:208" x14ac:dyDescent="0.25">
      <c r="GE8560" s="77" t="s">
        <v>425</v>
      </c>
      <c r="GF8560" s="77" t="s">
        <v>155</v>
      </c>
      <c r="GG8560" s="77" t="s">
        <v>428</v>
      </c>
      <c r="GH8560" s="77" t="s">
        <v>474</v>
      </c>
      <c r="GI8560" s="77">
        <v>2020</v>
      </c>
      <c r="GJ8560" s="77" t="s">
        <v>301</v>
      </c>
      <c r="GK8560" s="77">
        <v>1.580872452543243E-3</v>
      </c>
      <c r="GL8560" s="77">
        <v>1434.2133550000001</v>
      </c>
      <c r="GM8560" s="77">
        <v>2020</v>
      </c>
      <c r="GN8560" s="77" t="s">
        <v>175</v>
      </c>
      <c r="GO8560" s="77">
        <v>5.3000000000000005E-2</v>
      </c>
      <c r="GP8560" s="77">
        <v>3</v>
      </c>
      <c r="GQ8560" s="77">
        <v>0</v>
      </c>
      <c r="GR8560" s="77" t="s">
        <v>423</v>
      </c>
      <c r="GS8560" s="77">
        <v>5.5966209081309413E-2</v>
      </c>
      <c r="GT8560" s="77">
        <v>8.8475438209917526E-5</v>
      </c>
      <c r="GU8560" s="77">
        <v>0</v>
      </c>
      <c r="GV8560" s="77">
        <v>0</v>
      </c>
      <c r="GW8560" s="77">
        <v>0</v>
      </c>
      <c r="GX8560" s="77">
        <v>0</v>
      </c>
      <c r="GY8560" s="77">
        <v>0</v>
      </c>
      <c r="GZ8560" s="77">
        <v>0</v>
      </c>
    </row>
    <row r="8561" spans="187:208" x14ac:dyDescent="0.25">
      <c r="GE8561" s="77" t="s">
        <v>427</v>
      </c>
      <c r="GF8561" s="77" t="s">
        <v>155</v>
      </c>
      <c r="GG8561" s="77" t="s">
        <v>428</v>
      </c>
      <c r="GH8561" s="77" t="s">
        <v>474</v>
      </c>
      <c r="GI8561" s="77">
        <v>2020</v>
      </c>
      <c r="GJ8561" s="77" t="s">
        <v>303</v>
      </c>
      <c r="GK8561" s="77">
        <v>3.9894642198450757E-2</v>
      </c>
      <c r="GL8561" s="77">
        <v>1434.2133550000001</v>
      </c>
      <c r="GM8561" s="77">
        <v>2020</v>
      </c>
      <c r="GN8561" s="77" t="s">
        <v>175</v>
      </c>
      <c r="GO8561" s="77">
        <v>5.3000000000000005E-2</v>
      </c>
      <c r="GP8561" s="77">
        <v>3</v>
      </c>
      <c r="GQ8561" s="77">
        <v>0</v>
      </c>
      <c r="GR8561" s="77" t="s">
        <v>423</v>
      </c>
      <c r="GS8561" s="77">
        <v>5.5966209081309413E-2</v>
      </c>
      <c r="GT8561" s="77">
        <v>2.2327518865025244E-3</v>
      </c>
      <c r="GU8561" s="77">
        <v>0</v>
      </c>
      <c r="GV8561" s="77">
        <v>0</v>
      </c>
      <c r="GW8561" s="77">
        <v>0</v>
      </c>
      <c r="GX8561" s="77">
        <v>0</v>
      </c>
      <c r="GY8561" s="77">
        <v>0</v>
      </c>
      <c r="GZ8561" s="77">
        <v>0</v>
      </c>
    </row>
    <row r="8562" spans="187:208" x14ac:dyDescent="0.25">
      <c r="GE8562" s="77" t="s">
        <v>422</v>
      </c>
      <c r="GF8562" s="77" t="s">
        <v>155</v>
      </c>
      <c r="GG8562" s="77" t="s">
        <v>428</v>
      </c>
      <c r="GH8562" s="77" t="s">
        <v>481</v>
      </c>
      <c r="GI8562" s="77">
        <v>2020</v>
      </c>
      <c r="GJ8562" s="77" t="s">
        <v>305</v>
      </c>
      <c r="GK8562" s="77">
        <v>409.22373582043082</v>
      </c>
      <c r="GL8562" s="77">
        <v>1434.2133550000001</v>
      </c>
      <c r="GM8562" s="77">
        <v>2020</v>
      </c>
      <c r="GN8562" s="77" t="s">
        <v>175</v>
      </c>
      <c r="GO8562" s="77">
        <v>0.13250000000000001</v>
      </c>
      <c r="GP8562" s="77">
        <v>3</v>
      </c>
      <c r="GQ8562" s="77">
        <v>0</v>
      </c>
      <c r="GR8562" s="77" t="s">
        <v>423</v>
      </c>
      <c r="GS8562" s="77">
        <v>0.1527377521613833</v>
      </c>
      <c r="GT8562" s="77">
        <v>62.503913540296352</v>
      </c>
      <c r="GU8562" s="77">
        <v>0</v>
      </c>
      <c r="GV8562" s="77">
        <v>0</v>
      </c>
      <c r="GW8562" s="77">
        <v>0</v>
      </c>
      <c r="GX8562" s="77">
        <v>0</v>
      </c>
      <c r="GY8562" s="77">
        <v>0</v>
      </c>
      <c r="GZ8562" s="77">
        <v>0</v>
      </c>
    </row>
    <row r="8563" spans="187:208" x14ac:dyDescent="0.25">
      <c r="GE8563" s="77" t="s">
        <v>425</v>
      </c>
      <c r="GF8563" s="77" t="s">
        <v>155</v>
      </c>
      <c r="GG8563" s="77" t="s">
        <v>428</v>
      </c>
      <c r="GH8563" s="77" t="s">
        <v>481</v>
      </c>
      <c r="GI8563" s="77">
        <v>2020</v>
      </c>
      <c r="GJ8563" s="77" t="s">
        <v>301</v>
      </c>
      <c r="GK8563" s="77">
        <v>13469.08781237861</v>
      </c>
      <c r="GL8563" s="77">
        <v>1434.2133550000001</v>
      </c>
      <c r="GM8563" s="77">
        <v>2020</v>
      </c>
      <c r="GN8563" s="77" t="s">
        <v>175</v>
      </c>
      <c r="GO8563" s="77">
        <v>5.3000000000000005E-2</v>
      </c>
      <c r="GP8563" s="77">
        <v>3</v>
      </c>
      <c r="GQ8563" s="77">
        <v>0</v>
      </c>
      <c r="GR8563" s="77" t="s">
        <v>423</v>
      </c>
      <c r="GS8563" s="77">
        <v>5.5966209081309413E-2</v>
      </c>
      <c r="GT8563" s="77">
        <v>753.81378464209763</v>
      </c>
      <c r="GU8563" s="77">
        <v>0</v>
      </c>
      <c r="GV8563" s="77">
        <v>0</v>
      </c>
      <c r="GW8563" s="77">
        <v>0</v>
      </c>
      <c r="GX8563" s="77">
        <v>0</v>
      </c>
      <c r="GY8563" s="77">
        <v>0</v>
      </c>
      <c r="GZ8563" s="77">
        <v>0</v>
      </c>
    </row>
    <row r="8564" spans="187:208" x14ac:dyDescent="0.25">
      <c r="GE8564" s="77" t="s">
        <v>427</v>
      </c>
      <c r="GF8564" s="77" t="s">
        <v>155</v>
      </c>
      <c r="GG8564" s="77" t="s">
        <v>428</v>
      </c>
      <c r="GH8564" s="77" t="s">
        <v>481</v>
      </c>
      <c r="GI8564" s="77">
        <v>2020</v>
      </c>
      <c r="GJ8564" s="77" t="s">
        <v>303</v>
      </c>
      <c r="GK8564" s="77">
        <v>7205.5312760250736</v>
      </c>
      <c r="GL8564" s="77">
        <v>1434.2133550000001</v>
      </c>
      <c r="GM8564" s="77">
        <v>2020</v>
      </c>
      <c r="GN8564" s="77" t="s">
        <v>175</v>
      </c>
      <c r="GO8564" s="77">
        <v>5.3000000000000005E-2</v>
      </c>
      <c r="GP8564" s="77">
        <v>3</v>
      </c>
      <c r="GQ8564" s="77">
        <v>0</v>
      </c>
      <c r="GR8564" s="77" t="s">
        <v>423</v>
      </c>
      <c r="GS8564" s="77">
        <v>5.5966209081309413E-2</v>
      </c>
      <c r="GT8564" s="77">
        <v>403.26626993593345</v>
      </c>
      <c r="GU8564" s="77">
        <v>0</v>
      </c>
      <c r="GV8564" s="77">
        <v>0</v>
      </c>
      <c r="GW8564" s="77">
        <v>0</v>
      </c>
      <c r="GX8564" s="77">
        <v>0</v>
      </c>
      <c r="GY8564" s="77">
        <v>0</v>
      </c>
      <c r="GZ8564" s="77">
        <v>0</v>
      </c>
    </row>
    <row r="8565" spans="187:208" x14ac:dyDescent="0.25">
      <c r="GE8565" s="77" t="s">
        <v>422</v>
      </c>
      <c r="GF8565" s="77" t="s">
        <v>155</v>
      </c>
      <c r="GG8565" s="77" t="s">
        <v>428</v>
      </c>
      <c r="GH8565" s="77" t="s">
        <v>488</v>
      </c>
      <c r="GI8565" s="77">
        <v>2020</v>
      </c>
      <c r="GJ8565" s="77" t="s">
        <v>305</v>
      </c>
      <c r="GK8565" s="77">
        <v>409.22373582043969</v>
      </c>
      <c r="GL8565" s="77">
        <v>1434.2133550000001</v>
      </c>
      <c r="GM8565" s="77">
        <v>2020</v>
      </c>
      <c r="GN8565" s="77" t="s">
        <v>175</v>
      </c>
      <c r="GO8565" s="77">
        <v>0.13250000000000001</v>
      </c>
      <c r="GP8565" s="77">
        <v>3</v>
      </c>
      <c r="GQ8565" s="77">
        <v>0</v>
      </c>
      <c r="GR8565" s="77" t="s">
        <v>423</v>
      </c>
      <c r="GS8565" s="77">
        <v>0.1527377521613833</v>
      </c>
      <c r="GT8565" s="77">
        <v>62.50391354029771</v>
      </c>
      <c r="GU8565" s="77">
        <v>0</v>
      </c>
      <c r="GV8565" s="77">
        <v>0</v>
      </c>
      <c r="GW8565" s="77">
        <v>0</v>
      </c>
      <c r="GX8565" s="77">
        <v>0</v>
      </c>
      <c r="GY8565" s="77">
        <v>0</v>
      </c>
      <c r="GZ8565" s="77">
        <v>0</v>
      </c>
    </row>
    <row r="8566" spans="187:208" x14ac:dyDescent="0.25">
      <c r="GE8566" s="77" t="s">
        <v>425</v>
      </c>
      <c r="GF8566" s="77" t="s">
        <v>155</v>
      </c>
      <c r="GG8566" s="77" t="s">
        <v>428</v>
      </c>
      <c r="GH8566" s="77" t="s">
        <v>488</v>
      </c>
      <c r="GI8566" s="77">
        <v>2020</v>
      </c>
      <c r="GJ8566" s="77" t="s">
        <v>301</v>
      </c>
      <c r="GK8566" s="77">
        <v>13469.08781237873</v>
      </c>
      <c r="GL8566" s="77">
        <v>1434.2133550000001</v>
      </c>
      <c r="GM8566" s="77">
        <v>2020</v>
      </c>
      <c r="GN8566" s="77" t="s">
        <v>175</v>
      </c>
      <c r="GO8566" s="77">
        <v>5.3000000000000005E-2</v>
      </c>
      <c r="GP8566" s="77">
        <v>3</v>
      </c>
      <c r="GQ8566" s="77">
        <v>0</v>
      </c>
      <c r="GR8566" s="77" t="s">
        <v>423</v>
      </c>
      <c r="GS8566" s="77">
        <v>5.5966209081309413E-2</v>
      </c>
      <c r="GT8566" s="77">
        <v>753.81378464210445</v>
      </c>
      <c r="GU8566" s="77">
        <v>0</v>
      </c>
      <c r="GV8566" s="77">
        <v>0</v>
      </c>
      <c r="GW8566" s="77">
        <v>0</v>
      </c>
      <c r="GX8566" s="77">
        <v>0</v>
      </c>
      <c r="GY8566" s="77">
        <v>0</v>
      </c>
      <c r="GZ8566" s="77">
        <v>0</v>
      </c>
    </row>
    <row r="8567" spans="187:208" x14ac:dyDescent="0.25">
      <c r="GE8567" s="77" t="s">
        <v>427</v>
      </c>
      <c r="GF8567" s="77" t="s">
        <v>155</v>
      </c>
      <c r="GG8567" s="77" t="s">
        <v>428</v>
      </c>
      <c r="GH8567" s="77" t="s">
        <v>488</v>
      </c>
      <c r="GI8567" s="77">
        <v>2020</v>
      </c>
      <c r="GJ8567" s="77" t="s">
        <v>303</v>
      </c>
      <c r="GK8567" s="77">
        <v>7205.5312760252828</v>
      </c>
      <c r="GL8567" s="77">
        <v>1434.2133550000001</v>
      </c>
      <c r="GM8567" s="77">
        <v>2020</v>
      </c>
      <c r="GN8567" s="77" t="s">
        <v>175</v>
      </c>
      <c r="GO8567" s="77">
        <v>5.3000000000000005E-2</v>
      </c>
      <c r="GP8567" s="77">
        <v>3</v>
      </c>
      <c r="GQ8567" s="77">
        <v>0</v>
      </c>
      <c r="GR8567" s="77" t="s">
        <v>423</v>
      </c>
      <c r="GS8567" s="77">
        <v>5.5966209081309413E-2</v>
      </c>
      <c r="GT8567" s="77">
        <v>403.26626993594516</v>
      </c>
      <c r="GU8567" s="77">
        <v>0</v>
      </c>
      <c r="GV8567" s="77">
        <v>0</v>
      </c>
      <c r="GW8567" s="77">
        <v>0</v>
      </c>
      <c r="GX8567" s="77">
        <v>0</v>
      </c>
      <c r="GY8567" s="77">
        <v>0</v>
      </c>
      <c r="GZ8567" s="77">
        <v>0</v>
      </c>
    </row>
    <row r="8568" spans="187:208" x14ac:dyDescent="0.25">
      <c r="GE8568" s="77" t="s">
        <v>422</v>
      </c>
      <c r="GF8568" s="77" t="s">
        <v>155</v>
      </c>
      <c r="GG8568" s="77" t="s">
        <v>429</v>
      </c>
      <c r="GH8568" s="77" t="s">
        <v>300</v>
      </c>
      <c r="GI8568" s="77">
        <v>2020</v>
      </c>
      <c r="GJ8568" s="77" t="s">
        <v>305</v>
      </c>
      <c r="GK8568" s="77">
        <v>222.22942162783181</v>
      </c>
      <c r="GL8568" s="77">
        <v>1628.5067409999999</v>
      </c>
      <c r="GM8568" s="77">
        <v>2020</v>
      </c>
      <c r="GN8568" s="77" t="s">
        <v>175</v>
      </c>
      <c r="GO8568" s="77">
        <v>0.13250000000000001</v>
      </c>
      <c r="GP8568" s="77">
        <v>3</v>
      </c>
      <c r="GQ8568" s="77">
        <v>0</v>
      </c>
      <c r="GR8568" s="77" t="s">
        <v>423</v>
      </c>
      <c r="GS8568" s="77">
        <v>0.1527377521613833</v>
      </c>
      <c r="GT8568" s="77">
        <v>33.942822323559326</v>
      </c>
      <c r="GU8568" s="77">
        <v>0</v>
      </c>
      <c r="GV8568" s="77">
        <v>0</v>
      </c>
      <c r="GW8568" s="77">
        <v>0</v>
      </c>
      <c r="GX8568" s="77">
        <v>0</v>
      </c>
      <c r="GY8568" s="77">
        <v>0</v>
      </c>
      <c r="GZ8568" s="77">
        <v>0</v>
      </c>
    </row>
    <row r="8569" spans="187:208" x14ac:dyDescent="0.25">
      <c r="GE8569" s="77" t="s">
        <v>425</v>
      </c>
      <c r="GF8569" s="77" t="s">
        <v>155</v>
      </c>
      <c r="GG8569" s="77" t="s">
        <v>429</v>
      </c>
      <c r="GH8569" s="77" t="s">
        <v>300</v>
      </c>
      <c r="GI8569" s="77">
        <v>2020</v>
      </c>
      <c r="GJ8569" s="77" t="s">
        <v>301</v>
      </c>
      <c r="GK8569" s="77">
        <v>8585.7228092479945</v>
      </c>
      <c r="GL8569" s="77">
        <v>1628.5067409999999</v>
      </c>
      <c r="GM8569" s="77">
        <v>2020</v>
      </c>
      <c r="GN8569" s="77" t="s">
        <v>175</v>
      </c>
      <c r="GO8569" s="77">
        <v>5.3000000000000005E-2</v>
      </c>
      <c r="GP8569" s="77">
        <v>3</v>
      </c>
      <c r="GQ8569" s="77">
        <v>0</v>
      </c>
      <c r="GR8569" s="77" t="s">
        <v>423</v>
      </c>
      <c r="GS8569" s="77">
        <v>5.5966209081309413E-2</v>
      </c>
      <c r="GT8569" s="77">
        <v>480.51035785654045</v>
      </c>
      <c r="GU8569" s="77">
        <v>0</v>
      </c>
      <c r="GV8569" s="77">
        <v>0</v>
      </c>
      <c r="GW8569" s="77">
        <v>0</v>
      </c>
      <c r="GX8569" s="77">
        <v>0</v>
      </c>
      <c r="GY8569" s="77">
        <v>0</v>
      </c>
      <c r="GZ8569" s="77">
        <v>0</v>
      </c>
    </row>
    <row r="8570" spans="187:208" x14ac:dyDescent="0.25">
      <c r="GE8570" s="77" t="s">
        <v>427</v>
      </c>
      <c r="GF8570" s="77" t="s">
        <v>155</v>
      </c>
      <c r="GG8570" s="77" t="s">
        <v>429</v>
      </c>
      <c r="GH8570" s="77" t="s">
        <v>300</v>
      </c>
      <c r="GI8570" s="77">
        <v>2020</v>
      </c>
      <c r="GJ8570" s="77" t="s">
        <v>303</v>
      </c>
      <c r="GK8570" s="77">
        <v>5338.1784104567751</v>
      </c>
      <c r="GL8570" s="77">
        <v>1628.5067409999999</v>
      </c>
      <c r="GM8570" s="77">
        <v>2020</v>
      </c>
      <c r="GN8570" s="77" t="s">
        <v>175</v>
      </c>
      <c r="GO8570" s="77">
        <v>5.3000000000000005E-2</v>
      </c>
      <c r="GP8570" s="77">
        <v>3</v>
      </c>
      <c r="GQ8570" s="77">
        <v>0</v>
      </c>
      <c r="GR8570" s="77" t="s">
        <v>423</v>
      </c>
      <c r="GS8570" s="77">
        <v>5.5966209081309413E-2</v>
      </c>
      <c r="GT8570" s="77">
        <v>298.75760903295583</v>
      </c>
      <c r="GU8570" s="77">
        <v>0</v>
      </c>
      <c r="GV8570" s="77">
        <v>0</v>
      </c>
      <c r="GW8570" s="77">
        <v>0</v>
      </c>
      <c r="GX8570" s="77">
        <v>0</v>
      </c>
      <c r="GY8570" s="77">
        <v>0</v>
      </c>
      <c r="GZ8570" s="77">
        <v>0</v>
      </c>
    </row>
    <row r="8571" spans="187:208" x14ac:dyDescent="0.25">
      <c r="GE8571" s="77" t="s">
        <v>422</v>
      </c>
      <c r="GF8571" s="77" t="s">
        <v>155</v>
      </c>
      <c r="GG8571" s="77" t="s">
        <v>429</v>
      </c>
      <c r="GH8571" s="77" t="s">
        <v>432</v>
      </c>
      <c r="GI8571" s="77">
        <v>2020</v>
      </c>
      <c r="GJ8571" s="77" t="s">
        <v>305</v>
      </c>
      <c r="GK8571" s="77">
        <v>222.2294216278321</v>
      </c>
      <c r="GL8571" s="77">
        <v>1628.5067409999999</v>
      </c>
      <c r="GM8571" s="77">
        <v>2020</v>
      </c>
      <c r="GN8571" s="77" t="s">
        <v>175</v>
      </c>
      <c r="GO8571" s="77">
        <v>0.13250000000000001</v>
      </c>
      <c r="GP8571" s="77">
        <v>3</v>
      </c>
      <c r="GQ8571" s="77">
        <v>0</v>
      </c>
      <c r="GR8571" s="77" t="s">
        <v>423</v>
      </c>
      <c r="GS8571" s="77">
        <v>0.1527377521613833</v>
      </c>
      <c r="GT8571" s="77">
        <v>33.942822323559369</v>
      </c>
      <c r="GU8571" s="77">
        <v>0</v>
      </c>
      <c r="GV8571" s="77">
        <v>0</v>
      </c>
      <c r="GW8571" s="77">
        <v>0</v>
      </c>
      <c r="GX8571" s="77">
        <v>0</v>
      </c>
      <c r="GY8571" s="77">
        <v>0</v>
      </c>
      <c r="GZ8571" s="77">
        <v>0</v>
      </c>
    </row>
    <row r="8572" spans="187:208" x14ac:dyDescent="0.25">
      <c r="GE8572" s="77" t="s">
        <v>425</v>
      </c>
      <c r="GF8572" s="77" t="s">
        <v>155</v>
      </c>
      <c r="GG8572" s="77" t="s">
        <v>429</v>
      </c>
      <c r="GH8572" s="77" t="s">
        <v>432</v>
      </c>
      <c r="GI8572" s="77">
        <v>2020</v>
      </c>
      <c r="GJ8572" s="77" t="s">
        <v>301</v>
      </c>
      <c r="GK8572" s="77">
        <v>8585.7228092480054</v>
      </c>
      <c r="GL8572" s="77">
        <v>1628.5067409999999</v>
      </c>
      <c r="GM8572" s="77">
        <v>2020</v>
      </c>
      <c r="GN8572" s="77" t="s">
        <v>175</v>
      </c>
      <c r="GO8572" s="77">
        <v>5.3000000000000005E-2</v>
      </c>
      <c r="GP8572" s="77">
        <v>3</v>
      </c>
      <c r="GQ8572" s="77">
        <v>0</v>
      </c>
      <c r="GR8572" s="77" t="s">
        <v>423</v>
      </c>
      <c r="GS8572" s="77">
        <v>5.5966209081309413E-2</v>
      </c>
      <c r="GT8572" s="77">
        <v>480.51035785654108</v>
      </c>
      <c r="GU8572" s="77">
        <v>0</v>
      </c>
      <c r="GV8572" s="77">
        <v>0</v>
      </c>
      <c r="GW8572" s="77">
        <v>0</v>
      </c>
      <c r="GX8572" s="77">
        <v>0</v>
      </c>
      <c r="GY8572" s="77">
        <v>0</v>
      </c>
      <c r="GZ8572" s="77">
        <v>0</v>
      </c>
    </row>
    <row r="8573" spans="187:208" x14ac:dyDescent="0.25">
      <c r="GE8573" s="77" t="s">
        <v>422</v>
      </c>
      <c r="GF8573" s="77" t="s">
        <v>155</v>
      </c>
      <c r="GG8573" s="77" t="s">
        <v>429</v>
      </c>
      <c r="GH8573" s="77" t="s">
        <v>439</v>
      </c>
      <c r="GI8573" s="77">
        <v>2020</v>
      </c>
      <c r="GJ8573" s="77" t="s">
        <v>305</v>
      </c>
      <c r="GK8573" s="77">
        <v>0.69641821681223259</v>
      </c>
      <c r="GL8573" s="77">
        <v>1628.5067409999999</v>
      </c>
      <c r="GM8573" s="77">
        <v>2020</v>
      </c>
      <c r="GN8573" s="77" t="s">
        <v>175</v>
      </c>
      <c r="GO8573" s="77">
        <v>0.13250000000000001</v>
      </c>
      <c r="GP8573" s="77">
        <v>3</v>
      </c>
      <c r="GQ8573" s="77">
        <v>0</v>
      </c>
      <c r="GR8573" s="77" t="s">
        <v>423</v>
      </c>
      <c r="GS8573" s="77">
        <v>0.1527377521613833</v>
      </c>
      <c r="GT8573" s="77">
        <v>0.10636935300013928</v>
      </c>
      <c r="GU8573" s="77">
        <v>0</v>
      </c>
      <c r="GV8573" s="77">
        <v>0</v>
      </c>
      <c r="GW8573" s="77">
        <v>0</v>
      </c>
      <c r="GX8573" s="77">
        <v>0</v>
      </c>
      <c r="GY8573" s="77">
        <v>0</v>
      </c>
      <c r="GZ8573" s="77">
        <v>0</v>
      </c>
    </row>
    <row r="8574" spans="187:208" x14ac:dyDescent="0.25">
      <c r="GE8574" s="77" t="s">
        <v>425</v>
      </c>
      <c r="GF8574" s="77" t="s">
        <v>155</v>
      </c>
      <c r="GG8574" s="77" t="s">
        <v>429</v>
      </c>
      <c r="GH8574" s="77" t="s">
        <v>439</v>
      </c>
      <c r="GI8574" s="77">
        <v>2020</v>
      </c>
      <c r="GJ8574" s="77" t="s">
        <v>301</v>
      </c>
      <c r="GK8574" s="77">
        <v>2.941964152281018</v>
      </c>
      <c r="GL8574" s="77">
        <v>1628.5067409999999</v>
      </c>
      <c r="GM8574" s="77">
        <v>2020</v>
      </c>
      <c r="GN8574" s="77" t="s">
        <v>175</v>
      </c>
      <c r="GO8574" s="77">
        <v>5.3000000000000005E-2</v>
      </c>
      <c r="GP8574" s="77">
        <v>3</v>
      </c>
      <c r="GQ8574" s="77">
        <v>0</v>
      </c>
      <c r="GR8574" s="77" t="s">
        <v>423</v>
      </c>
      <c r="GS8574" s="77">
        <v>5.5966209081309413E-2</v>
      </c>
      <c r="GT8574" s="77">
        <v>0.16465058085627665</v>
      </c>
      <c r="GU8574" s="77">
        <v>0</v>
      </c>
      <c r="GV8574" s="77">
        <v>0</v>
      </c>
      <c r="GW8574" s="77">
        <v>0</v>
      </c>
      <c r="GX8574" s="77">
        <v>0</v>
      </c>
      <c r="GY8574" s="77">
        <v>0</v>
      </c>
      <c r="GZ8574" s="77">
        <v>0</v>
      </c>
    </row>
    <row r="8575" spans="187:208" x14ac:dyDescent="0.25">
      <c r="GE8575" s="77" t="s">
        <v>427</v>
      </c>
      <c r="GF8575" s="77" t="s">
        <v>155</v>
      </c>
      <c r="GG8575" s="77" t="s">
        <v>429</v>
      </c>
      <c r="GH8575" s="77" t="s">
        <v>439</v>
      </c>
      <c r="GI8575" s="77">
        <v>2020</v>
      </c>
      <c r="GJ8575" s="77" t="s">
        <v>303</v>
      </c>
      <c r="GK8575" s="77">
        <v>1.6021759622082901</v>
      </c>
      <c r="GL8575" s="77">
        <v>1628.5067409999999</v>
      </c>
      <c r="GM8575" s="77">
        <v>2020</v>
      </c>
      <c r="GN8575" s="77" t="s">
        <v>175</v>
      </c>
      <c r="GO8575" s="77">
        <v>5.3000000000000005E-2</v>
      </c>
      <c r="GP8575" s="77">
        <v>3</v>
      </c>
      <c r="GQ8575" s="77">
        <v>0</v>
      </c>
      <c r="GR8575" s="77" t="s">
        <v>423</v>
      </c>
      <c r="GS8575" s="77">
        <v>5.5966209081309413E-2</v>
      </c>
      <c r="GT8575" s="77">
        <v>8.9667714885997257E-2</v>
      </c>
      <c r="GU8575" s="77">
        <v>0</v>
      </c>
      <c r="GV8575" s="77">
        <v>0</v>
      </c>
      <c r="GW8575" s="77">
        <v>0</v>
      </c>
      <c r="GX8575" s="77">
        <v>0</v>
      </c>
      <c r="GY8575" s="77">
        <v>0</v>
      </c>
      <c r="GZ8575" s="77">
        <v>0</v>
      </c>
    </row>
    <row r="8576" spans="187:208" x14ac:dyDescent="0.25">
      <c r="GE8576" s="77" t="s">
        <v>422</v>
      </c>
      <c r="GF8576" s="77" t="s">
        <v>155</v>
      </c>
      <c r="GG8576" s="77" t="s">
        <v>429</v>
      </c>
      <c r="GH8576" s="77" t="s">
        <v>446</v>
      </c>
      <c r="GI8576" s="77">
        <v>2020</v>
      </c>
      <c r="GJ8576" s="77" t="s">
        <v>305</v>
      </c>
      <c r="GK8576" s="77">
        <v>3.6425060683954492E-2</v>
      </c>
      <c r="GL8576" s="77">
        <v>1628.5067409999999</v>
      </c>
      <c r="GM8576" s="77">
        <v>2020</v>
      </c>
      <c r="GN8576" s="77" t="s">
        <v>175</v>
      </c>
      <c r="GO8576" s="77">
        <v>0.13250000000000001</v>
      </c>
      <c r="GP8576" s="77">
        <v>3</v>
      </c>
      <c r="GQ8576" s="77">
        <v>0</v>
      </c>
      <c r="GR8576" s="77" t="s">
        <v>423</v>
      </c>
      <c r="GS8576" s="77">
        <v>0.1527377521613833</v>
      </c>
      <c r="GT8576" s="77">
        <v>5.5634818912091884E-3</v>
      </c>
      <c r="GU8576" s="77">
        <v>0</v>
      </c>
      <c r="GV8576" s="77">
        <v>0</v>
      </c>
      <c r="GW8576" s="77">
        <v>0</v>
      </c>
      <c r="GX8576" s="77">
        <v>0</v>
      </c>
      <c r="GY8576" s="77">
        <v>0</v>
      </c>
      <c r="GZ8576" s="77">
        <v>0</v>
      </c>
    </row>
    <row r="8577" spans="187:208" x14ac:dyDescent="0.25">
      <c r="GE8577" s="77" t="s">
        <v>425</v>
      </c>
      <c r="GF8577" s="77" t="s">
        <v>155</v>
      </c>
      <c r="GG8577" s="77" t="s">
        <v>429</v>
      </c>
      <c r="GH8577" s="77" t="s">
        <v>446</v>
      </c>
      <c r="GI8577" s="77">
        <v>2020</v>
      </c>
      <c r="GJ8577" s="77" t="s">
        <v>301</v>
      </c>
      <c r="GK8577" s="77">
        <v>1.5808724525432441E-3</v>
      </c>
      <c r="GL8577" s="77">
        <v>1628.5067409999999</v>
      </c>
      <c r="GM8577" s="77">
        <v>2020</v>
      </c>
      <c r="GN8577" s="77" t="s">
        <v>175</v>
      </c>
      <c r="GO8577" s="77">
        <v>5.3000000000000005E-2</v>
      </c>
      <c r="GP8577" s="77">
        <v>3</v>
      </c>
      <c r="GQ8577" s="77">
        <v>0</v>
      </c>
      <c r="GR8577" s="77" t="s">
        <v>423</v>
      </c>
      <c r="GS8577" s="77">
        <v>5.5966209081309413E-2</v>
      </c>
      <c r="GT8577" s="77">
        <v>8.8475438209917594E-5</v>
      </c>
      <c r="GU8577" s="77">
        <v>0</v>
      </c>
      <c r="GV8577" s="77">
        <v>0</v>
      </c>
      <c r="GW8577" s="77">
        <v>0</v>
      </c>
      <c r="GX8577" s="77">
        <v>0</v>
      </c>
      <c r="GY8577" s="77">
        <v>0</v>
      </c>
      <c r="GZ8577" s="77">
        <v>0</v>
      </c>
    </row>
    <row r="8578" spans="187:208" x14ac:dyDescent="0.25">
      <c r="GE8578" s="77" t="s">
        <v>427</v>
      </c>
      <c r="GF8578" s="77" t="s">
        <v>155</v>
      </c>
      <c r="GG8578" s="77" t="s">
        <v>429</v>
      </c>
      <c r="GH8578" s="77" t="s">
        <v>446</v>
      </c>
      <c r="GI8578" s="77">
        <v>2020</v>
      </c>
      <c r="GJ8578" s="77" t="s">
        <v>303</v>
      </c>
      <c r="GK8578" s="77">
        <v>3.9894642198450757E-2</v>
      </c>
      <c r="GL8578" s="77">
        <v>1628.5067409999999</v>
      </c>
      <c r="GM8578" s="77">
        <v>2020</v>
      </c>
      <c r="GN8578" s="77" t="s">
        <v>175</v>
      </c>
      <c r="GO8578" s="77">
        <v>5.3000000000000005E-2</v>
      </c>
      <c r="GP8578" s="77">
        <v>3</v>
      </c>
      <c r="GQ8578" s="77">
        <v>0</v>
      </c>
      <c r="GR8578" s="77" t="s">
        <v>423</v>
      </c>
      <c r="GS8578" s="77">
        <v>5.5966209081309413E-2</v>
      </c>
      <c r="GT8578" s="77">
        <v>2.2327518865025244E-3</v>
      </c>
      <c r="GU8578" s="77">
        <v>0</v>
      </c>
      <c r="GV8578" s="77">
        <v>0</v>
      </c>
      <c r="GW8578" s="77">
        <v>0</v>
      </c>
      <c r="GX8578" s="77">
        <v>0</v>
      </c>
      <c r="GY8578" s="77">
        <v>0</v>
      </c>
      <c r="GZ8578" s="77">
        <v>0</v>
      </c>
    </row>
    <row r="8579" spans="187:208" x14ac:dyDescent="0.25">
      <c r="GE8579" s="77" t="s">
        <v>422</v>
      </c>
      <c r="GF8579" s="77" t="s">
        <v>155</v>
      </c>
      <c r="GG8579" s="77" t="s">
        <v>429</v>
      </c>
      <c r="GH8579" s="77" t="s">
        <v>453</v>
      </c>
      <c r="GI8579" s="77">
        <v>2020</v>
      </c>
      <c r="GJ8579" s="77" t="s">
        <v>305</v>
      </c>
      <c r="GK8579" s="77">
        <v>222.2294216278305</v>
      </c>
      <c r="GL8579" s="77">
        <v>1628.5067409999999</v>
      </c>
      <c r="GM8579" s="77">
        <v>2020</v>
      </c>
      <c r="GN8579" s="77" t="s">
        <v>175</v>
      </c>
      <c r="GO8579" s="77">
        <v>0.13250000000000001</v>
      </c>
      <c r="GP8579" s="77">
        <v>3</v>
      </c>
      <c r="GQ8579" s="77">
        <v>0</v>
      </c>
      <c r="GR8579" s="77" t="s">
        <v>423</v>
      </c>
      <c r="GS8579" s="77">
        <v>0.1527377521613833</v>
      </c>
      <c r="GT8579" s="77">
        <v>33.942822323559128</v>
      </c>
      <c r="GU8579" s="77">
        <v>0</v>
      </c>
      <c r="GV8579" s="77">
        <v>0</v>
      </c>
      <c r="GW8579" s="77">
        <v>0</v>
      </c>
      <c r="GX8579" s="77">
        <v>0</v>
      </c>
      <c r="GY8579" s="77">
        <v>0</v>
      </c>
      <c r="GZ8579" s="77">
        <v>0</v>
      </c>
    </row>
    <row r="8580" spans="187:208" x14ac:dyDescent="0.25">
      <c r="GE8580" s="77" t="s">
        <v>425</v>
      </c>
      <c r="GF8580" s="77" t="s">
        <v>155</v>
      </c>
      <c r="GG8580" s="77" t="s">
        <v>429</v>
      </c>
      <c r="GH8580" s="77" t="s">
        <v>453</v>
      </c>
      <c r="GI8580" s="77">
        <v>2020</v>
      </c>
      <c r="GJ8580" s="77" t="s">
        <v>301</v>
      </c>
      <c r="GK8580" s="77">
        <v>8585.7228092479418</v>
      </c>
      <c r="GL8580" s="77">
        <v>1628.5067409999999</v>
      </c>
      <c r="GM8580" s="77">
        <v>2020</v>
      </c>
      <c r="GN8580" s="77" t="s">
        <v>175</v>
      </c>
      <c r="GO8580" s="77">
        <v>5.3000000000000005E-2</v>
      </c>
      <c r="GP8580" s="77">
        <v>3</v>
      </c>
      <c r="GQ8580" s="77">
        <v>0</v>
      </c>
      <c r="GR8580" s="77" t="s">
        <v>423</v>
      </c>
      <c r="GS8580" s="77">
        <v>5.5966209081309413E-2</v>
      </c>
      <c r="GT8580" s="77">
        <v>480.51035785653755</v>
      </c>
      <c r="GU8580" s="77">
        <v>0</v>
      </c>
      <c r="GV8580" s="77">
        <v>0</v>
      </c>
      <c r="GW8580" s="77">
        <v>0</v>
      </c>
      <c r="GX8580" s="77">
        <v>0</v>
      </c>
      <c r="GY8580" s="77">
        <v>0</v>
      </c>
      <c r="GZ8580" s="77">
        <v>0</v>
      </c>
    </row>
    <row r="8581" spans="187:208" x14ac:dyDescent="0.25">
      <c r="GE8581" s="77" t="s">
        <v>427</v>
      </c>
      <c r="GF8581" s="77" t="s">
        <v>155</v>
      </c>
      <c r="GG8581" s="77" t="s">
        <v>429</v>
      </c>
      <c r="GH8581" s="77" t="s">
        <v>453</v>
      </c>
      <c r="GI8581" s="77">
        <v>2020</v>
      </c>
      <c r="GJ8581" s="77" t="s">
        <v>303</v>
      </c>
      <c r="GK8581" s="77">
        <v>5338.1784104567441</v>
      </c>
      <c r="GL8581" s="77">
        <v>1628.5067409999999</v>
      </c>
      <c r="GM8581" s="77">
        <v>2020</v>
      </c>
      <c r="GN8581" s="77" t="s">
        <v>175</v>
      </c>
      <c r="GO8581" s="77">
        <v>5.3000000000000005E-2</v>
      </c>
      <c r="GP8581" s="77">
        <v>3</v>
      </c>
      <c r="GQ8581" s="77">
        <v>0</v>
      </c>
      <c r="GR8581" s="77" t="s">
        <v>423</v>
      </c>
      <c r="GS8581" s="77">
        <v>5.5966209081309413E-2</v>
      </c>
      <c r="GT8581" s="77">
        <v>298.75760903295406</v>
      </c>
      <c r="GU8581" s="77">
        <v>0</v>
      </c>
      <c r="GV8581" s="77">
        <v>0</v>
      </c>
      <c r="GW8581" s="77">
        <v>0</v>
      </c>
      <c r="GX8581" s="77">
        <v>0</v>
      </c>
      <c r="GY8581" s="77">
        <v>0</v>
      </c>
      <c r="GZ8581" s="77">
        <v>0</v>
      </c>
    </row>
    <row r="8582" spans="187:208" x14ac:dyDescent="0.25">
      <c r="GE8582" s="77" t="s">
        <v>422</v>
      </c>
      <c r="GF8582" s="77" t="s">
        <v>155</v>
      </c>
      <c r="GG8582" s="77" t="s">
        <v>429</v>
      </c>
      <c r="GH8582" s="77" t="s">
        <v>460</v>
      </c>
      <c r="GI8582" s="77">
        <v>2020</v>
      </c>
      <c r="GJ8582" s="77" t="s">
        <v>305</v>
      </c>
      <c r="GK8582" s="77">
        <v>222.2294216278307</v>
      </c>
      <c r="GL8582" s="77">
        <v>1628.5067409999999</v>
      </c>
      <c r="GM8582" s="77">
        <v>2020</v>
      </c>
      <c r="GN8582" s="77" t="s">
        <v>175</v>
      </c>
      <c r="GO8582" s="77">
        <v>0.13250000000000001</v>
      </c>
      <c r="GP8582" s="77">
        <v>3</v>
      </c>
      <c r="GQ8582" s="77">
        <v>0</v>
      </c>
      <c r="GR8582" s="77" t="s">
        <v>423</v>
      </c>
      <c r="GS8582" s="77">
        <v>0.1527377521613833</v>
      </c>
      <c r="GT8582" s="77">
        <v>33.942822323559163</v>
      </c>
      <c r="GU8582" s="77">
        <v>0</v>
      </c>
      <c r="GV8582" s="77">
        <v>0</v>
      </c>
      <c r="GW8582" s="77">
        <v>0</v>
      </c>
      <c r="GX8582" s="77">
        <v>0</v>
      </c>
      <c r="GY8582" s="77">
        <v>0</v>
      </c>
      <c r="GZ8582" s="77">
        <v>0</v>
      </c>
    </row>
    <row r="8583" spans="187:208" x14ac:dyDescent="0.25">
      <c r="GE8583" s="77" t="s">
        <v>425</v>
      </c>
      <c r="GF8583" s="77" t="s">
        <v>155</v>
      </c>
      <c r="GG8583" s="77" t="s">
        <v>429</v>
      </c>
      <c r="GH8583" s="77" t="s">
        <v>460</v>
      </c>
      <c r="GI8583" s="77">
        <v>2020</v>
      </c>
      <c r="GJ8583" s="77" t="s">
        <v>301</v>
      </c>
      <c r="GK8583" s="77">
        <v>8585.7228092479509</v>
      </c>
      <c r="GL8583" s="77">
        <v>1628.5067409999999</v>
      </c>
      <c r="GM8583" s="77">
        <v>2020</v>
      </c>
      <c r="GN8583" s="77" t="s">
        <v>175</v>
      </c>
      <c r="GO8583" s="77">
        <v>5.3000000000000005E-2</v>
      </c>
      <c r="GP8583" s="77">
        <v>3</v>
      </c>
      <c r="GQ8583" s="77">
        <v>0</v>
      </c>
      <c r="GR8583" s="77" t="s">
        <v>423</v>
      </c>
      <c r="GS8583" s="77">
        <v>5.5966209081309413E-2</v>
      </c>
      <c r="GT8583" s="77">
        <v>480.51035785653806</v>
      </c>
      <c r="GU8583" s="77">
        <v>0</v>
      </c>
      <c r="GV8583" s="77">
        <v>0</v>
      </c>
      <c r="GW8583" s="77">
        <v>0</v>
      </c>
      <c r="GX8583" s="77">
        <v>0</v>
      </c>
      <c r="GY8583" s="77">
        <v>0</v>
      </c>
      <c r="GZ8583" s="77">
        <v>0</v>
      </c>
    </row>
    <row r="8584" spans="187:208" x14ac:dyDescent="0.25">
      <c r="GE8584" s="77" t="s">
        <v>422</v>
      </c>
      <c r="GF8584" s="77" t="s">
        <v>155</v>
      </c>
      <c r="GG8584" s="77" t="s">
        <v>429</v>
      </c>
      <c r="GH8584" s="77" t="s">
        <v>467</v>
      </c>
      <c r="GI8584" s="77">
        <v>2020</v>
      </c>
      <c r="GJ8584" s="77" t="s">
        <v>305</v>
      </c>
      <c r="GK8584" s="77">
        <v>0.69641821681223248</v>
      </c>
      <c r="GL8584" s="77">
        <v>1628.5067409999999</v>
      </c>
      <c r="GM8584" s="77">
        <v>2020</v>
      </c>
      <c r="GN8584" s="77" t="s">
        <v>175</v>
      </c>
      <c r="GO8584" s="77">
        <v>0.13250000000000001</v>
      </c>
      <c r="GP8584" s="77">
        <v>3</v>
      </c>
      <c r="GQ8584" s="77">
        <v>0</v>
      </c>
      <c r="GR8584" s="77" t="s">
        <v>423</v>
      </c>
      <c r="GS8584" s="77">
        <v>0.1527377521613833</v>
      </c>
      <c r="GT8584" s="77">
        <v>0.10636935300013926</v>
      </c>
      <c r="GU8584" s="77">
        <v>0</v>
      </c>
      <c r="GV8584" s="77">
        <v>0</v>
      </c>
      <c r="GW8584" s="77">
        <v>0</v>
      </c>
      <c r="GX8584" s="77">
        <v>0</v>
      </c>
      <c r="GY8584" s="77">
        <v>0</v>
      </c>
      <c r="GZ8584" s="77">
        <v>0</v>
      </c>
    </row>
    <row r="8585" spans="187:208" x14ac:dyDescent="0.25">
      <c r="GE8585" s="77" t="s">
        <v>425</v>
      </c>
      <c r="GF8585" s="77" t="s">
        <v>155</v>
      </c>
      <c r="GG8585" s="77" t="s">
        <v>429</v>
      </c>
      <c r="GH8585" s="77" t="s">
        <v>467</v>
      </c>
      <c r="GI8585" s="77">
        <v>2020</v>
      </c>
      <c r="GJ8585" s="77" t="s">
        <v>301</v>
      </c>
      <c r="GK8585" s="77">
        <v>2.9419641522810189</v>
      </c>
      <c r="GL8585" s="77">
        <v>1628.5067409999999</v>
      </c>
      <c r="GM8585" s="77">
        <v>2020</v>
      </c>
      <c r="GN8585" s="77" t="s">
        <v>175</v>
      </c>
      <c r="GO8585" s="77">
        <v>5.3000000000000005E-2</v>
      </c>
      <c r="GP8585" s="77">
        <v>3</v>
      </c>
      <c r="GQ8585" s="77">
        <v>0</v>
      </c>
      <c r="GR8585" s="77" t="s">
        <v>423</v>
      </c>
      <c r="GS8585" s="77">
        <v>5.5966209081309413E-2</v>
      </c>
      <c r="GT8585" s="77">
        <v>0.16465058085627671</v>
      </c>
      <c r="GU8585" s="77">
        <v>0</v>
      </c>
      <c r="GV8585" s="77">
        <v>0</v>
      </c>
      <c r="GW8585" s="77">
        <v>0</v>
      </c>
      <c r="GX8585" s="77">
        <v>0</v>
      </c>
      <c r="GY8585" s="77">
        <v>0</v>
      </c>
      <c r="GZ8585" s="77">
        <v>0</v>
      </c>
    </row>
    <row r="8586" spans="187:208" x14ac:dyDescent="0.25">
      <c r="GE8586" s="77" t="s">
        <v>427</v>
      </c>
      <c r="GF8586" s="77" t="s">
        <v>155</v>
      </c>
      <c r="GG8586" s="77" t="s">
        <v>429</v>
      </c>
      <c r="GH8586" s="77" t="s">
        <v>467</v>
      </c>
      <c r="GI8586" s="77">
        <v>2020</v>
      </c>
      <c r="GJ8586" s="77" t="s">
        <v>303</v>
      </c>
      <c r="GK8586" s="77">
        <v>1.6021759622082909</v>
      </c>
      <c r="GL8586" s="77">
        <v>1628.5067409999999</v>
      </c>
      <c r="GM8586" s="77">
        <v>2020</v>
      </c>
      <c r="GN8586" s="77" t="s">
        <v>175</v>
      </c>
      <c r="GO8586" s="77">
        <v>5.3000000000000005E-2</v>
      </c>
      <c r="GP8586" s="77">
        <v>3</v>
      </c>
      <c r="GQ8586" s="77">
        <v>0</v>
      </c>
      <c r="GR8586" s="77" t="s">
        <v>423</v>
      </c>
      <c r="GS8586" s="77">
        <v>5.5966209081309413E-2</v>
      </c>
      <c r="GT8586" s="77">
        <v>8.9667714885997299E-2</v>
      </c>
      <c r="GU8586" s="77">
        <v>0</v>
      </c>
      <c r="GV8586" s="77">
        <v>0</v>
      </c>
      <c r="GW8586" s="77">
        <v>0</v>
      </c>
      <c r="GX8586" s="77">
        <v>0</v>
      </c>
      <c r="GY8586" s="77">
        <v>0</v>
      </c>
      <c r="GZ8586" s="77">
        <v>0</v>
      </c>
    </row>
    <row r="8587" spans="187:208" x14ac:dyDescent="0.25">
      <c r="GE8587" s="77" t="s">
        <v>422</v>
      </c>
      <c r="GF8587" s="77" t="s">
        <v>155</v>
      </c>
      <c r="GG8587" s="77" t="s">
        <v>429</v>
      </c>
      <c r="GH8587" s="77" t="s">
        <v>474</v>
      </c>
      <c r="GI8587" s="77">
        <v>2020</v>
      </c>
      <c r="GJ8587" s="77" t="s">
        <v>305</v>
      </c>
      <c r="GK8587" s="77">
        <v>3.6425060683954333E-2</v>
      </c>
      <c r="GL8587" s="77">
        <v>1628.5067409999999</v>
      </c>
      <c r="GM8587" s="77">
        <v>2020</v>
      </c>
      <c r="GN8587" s="77" t="s">
        <v>175</v>
      </c>
      <c r="GO8587" s="77">
        <v>0.13250000000000001</v>
      </c>
      <c r="GP8587" s="77">
        <v>3</v>
      </c>
      <c r="GQ8587" s="77">
        <v>0</v>
      </c>
      <c r="GR8587" s="77" t="s">
        <v>423</v>
      </c>
      <c r="GS8587" s="77">
        <v>0.1527377521613833</v>
      </c>
      <c r="GT8587" s="77">
        <v>5.5634818912091641E-3</v>
      </c>
      <c r="GU8587" s="77">
        <v>0</v>
      </c>
      <c r="GV8587" s="77">
        <v>0</v>
      </c>
      <c r="GW8587" s="77">
        <v>0</v>
      </c>
      <c r="GX8587" s="77">
        <v>0</v>
      </c>
      <c r="GY8587" s="77">
        <v>0</v>
      </c>
      <c r="GZ8587" s="77">
        <v>0</v>
      </c>
    </row>
    <row r="8588" spans="187:208" x14ac:dyDescent="0.25">
      <c r="GE8588" s="77" t="s">
        <v>425</v>
      </c>
      <c r="GF8588" s="77" t="s">
        <v>155</v>
      </c>
      <c r="GG8588" s="77" t="s">
        <v>429</v>
      </c>
      <c r="GH8588" s="77" t="s">
        <v>474</v>
      </c>
      <c r="GI8588" s="77">
        <v>2020</v>
      </c>
      <c r="GJ8588" s="77" t="s">
        <v>301</v>
      </c>
      <c r="GK8588" s="77">
        <v>1.5808724525432419E-3</v>
      </c>
      <c r="GL8588" s="77">
        <v>1628.5067409999999</v>
      </c>
      <c r="GM8588" s="77">
        <v>2020</v>
      </c>
      <c r="GN8588" s="77" t="s">
        <v>175</v>
      </c>
      <c r="GO8588" s="77">
        <v>5.3000000000000005E-2</v>
      </c>
      <c r="GP8588" s="77">
        <v>3</v>
      </c>
      <c r="GQ8588" s="77">
        <v>0</v>
      </c>
      <c r="GR8588" s="77" t="s">
        <v>423</v>
      </c>
      <c r="GS8588" s="77">
        <v>5.5966209081309413E-2</v>
      </c>
      <c r="GT8588" s="77">
        <v>8.8475438209917472E-5</v>
      </c>
      <c r="GU8588" s="77">
        <v>0</v>
      </c>
      <c r="GV8588" s="77">
        <v>0</v>
      </c>
      <c r="GW8588" s="77">
        <v>0</v>
      </c>
      <c r="GX8588" s="77">
        <v>0</v>
      </c>
      <c r="GY8588" s="77">
        <v>0</v>
      </c>
      <c r="GZ8588" s="77">
        <v>0</v>
      </c>
    </row>
    <row r="8589" spans="187:208" x14ac:dyDescent="0.25">
      <c r="GE8589" s="77" t="s">
        <v>427</v>
      </c>
      <c r="GF8589" s="77" t="s">
        <v>155</v>
      </c>
      <c r="GG8589" s="77" t="s">
        <v>429</v>
      </c>
      <c r="GH8589" s="77" t="s">
        <v>474</v>
      </c>
      <c r="GI8589" s="77">
        <v>2020</v>
      </c>
      <c r="GJ8589" s="77" t="s">
        <v>303</v>
      </c>
      <c r="GK8589" s="77">
        <v>3.9894642198450722E-2</v>
      </c>
      <c r="GL8589" s="77">
        <v>1628.5067409999999</v>
      </c>
      <c r="GM8589" s="77">
        <v>2020</v>
      </c>
      <c r="GN8589" s="77" t="s">
        <v>175</v>
      </c>
      <c r="GO8589" s="77">
        <v>5.3000000000000005E-2</v>
      </c>
      <c r="GP8589" s="77">
        <v>3</v>
      </c>
      <c r="GQ8589" s="77">
        <v>0</v>
      </c>
      <c r="GR8589" s="77" t="s">
        <v>423</v>
      </c>
      <c r="GS8589" s="77">
        <v>5.5966209081309413E-2</v>
      </c>
      <c r="GT8589" s="77">
        <v>2.2327518865025227E-3</v>
      </c>
      <c r="GU8589" s="77">
        <v>0</v>
      </c>
      <c r="GV8589" s="77">
        <v>0</v>
      </c>
      <c r="GW8589" s="77">
        <v>0</v>
      </c>
      <c r="GX8589" s="77">
        <v>0</v>
      </c>
      <c r="GY8589" s="77">
        <v>0</v>
      </c>
      <c r="GZ8589" s="77">
        <v>0</v>
      </c>
    </row>
    <row r="8590" spans="187:208" x14ac:dyDescent="0.25">
      <c r="GE8590" s="77" t="s">
        <v>422</v>
      </c>
      <c r="GF8590" s="77" t="s">
        <v>155</v>
      </c>
      <c r="GG8590" s="77" t="s">
        <v>429</v>
      </c>
      <c r="GH8590" s="77" t="s">
        <v>481</v>
      </c>
      <c r="GI8590" s="77">
        <v>2020</v>
      </c>
      <c r="GJ8590" s="77" t="s">
        <v>305</v>
      </c>
      <c r="GK8590" s="77">
        <v>409.22373582027632</v>
      </c>
      <c r="GL8590" s="77">
        <v>1628.5067409999999</v>
      </c>
      <c r="GM8590" s="77">
        <v>2020</v>
      </c>
      <c r="GN8590" s="77" t="s">
        <v>175</v>
      </c>
      <c r="GO8590" s="77">
        <v>0.13250000000000001</v>
      </c>
      <c r="GP8590" s="77">
        <v>3</v>
      </c>
      <c r="GQ8590" s="77">
        <v>0</v>
      </c>
      <c r="GR8590" s="77" t="s">
        <v>423</v>
      </c>
      <c r="GS8590" s="77">
        <v>0.1527377521613833</v>
      </c>
      <c r="GT8590" s="77">
        <v>62.503913540272755</v>
      </c>
      <c r="GU8590" s="77">
        <v>0</v>
      </c>
      <c r="GV8590" s="77">
        <v>0</v>
      </c>
      <c r="GW8590" s="77">
        <v>0</v>
      </c>
      <c r="GX8590" s="77">
        <v>0</v>
      </c>
      <c r="GY8590" s="77">
        <v>0</v>
      </c>
      <c r="GZ8590" s="77">
        <v>0</v>
      </c>
    </row>
    <row r="8591" spans="187:208" x14ac:dyDescent="0.25">
      <c r="GE8591" s="77" t="s">
        <v>425</v>
      </c>
      <c r="GF8591" s="77" t="s">
        <v>155</v>
      </c>
      <c r="GG8591" s="77" t="s">
        <v>429</v>
      </c>
      <c r="GH8591" s="77" t="s">
        <v>481</v>
      </c>
      <c r="GI8591" s="77">
        <v>2020</v>
      </c>
      <c r="GJ8591" s="77" t="s">
        <v>301</v>
      </c>
      <c r="GK8591" s="77">
        <v>13469.08781237853</v>
      </c>
      <c r="GL8591" s="77">
        <v>1628.5067409999999</v>
      </c>
      <c r="GM8591" s="77">
        <v>2020</v>
      </c>
      <c r="GN8591" s="77" t="s">
        <v>175</v>
      </c>
      <c r="GO8591" s="77">
        <v>5.3000000000000005E-2</v>
      </c>
      <c r="GP8591" s="77">
        <v>3</v>
      </c>
      <c r="GQ8591" s="77">
        <v>0</v>
      </c>
      <c r="GR8591" s="77" t="s">
        <v>423</v>
      </c>
      <c r="GS8591" s="77">
        <v>5.5966209081309413E-2</v>
      </c>
      <c r="GT8591" s="77">
        <v>753.8137846420932</v>
      </c>
      <c r="GU8591" s="77">
        <v>0</v>
      </c>
      <c r="GV8591" s="77">
        <v>0</v>
      </c>
      <c r="GW8591" s="77">
        <v>0</v>
      </c>
      <c r="GX8591" s="77">
        <v>0</v>
      </c>
      <c r="GY8591" s="77">
        <v>0</v>
      </c>
      <c r="GZ8591" s="77">
        <v>0</v>
      </c>
    </row>
    <row r="8592" spans="187:208" x14ac:dyDescent="0.25">
      <c r="GE8592" s="77" t="s">
        <v>427</v>
      </c>
      <c r="GF8592" s="77" t="s">
        <v>155</v>
      </c>
      <c r="GG8592" s="77" t="s">
        <v>429</v>
      </c>
      <c r="GH8592" s="77" t="s">
        <v>481</v>
      </c>
      <c r="GI8592" s="77">
        <v>2020</v>
      </c>
      <c r="GJ8592" s="77" t="s">
        <v>303</v>
      </c>
      <c r="GK8592" s="77">
        <v>7205.5312760252737</v>
      </c>
      <c r="GL8592" s="77">
        <v>1628.5067409999999</v>
      </c>
      <c r="GM8592" s="77">
        <v>2020</v>
      </c>
      <c r="GN8592" s="77" t="s">
        <v>175</v>
      </c>
      <c r="GO8592" s="77">
        <v>5.3000000000000005E-2</v>
      </c>
      <c r="GP8592" s="77">
        <v>3</v>
      </c>
      <c r="GQ8592" s="77">
        <v>0</v>
      </c>
      <c r="GR8592" s="77" t="s">
        <v>423</v>
      </c>
      <c r="GS8592" s="77">
        <v>5.5966209081309413E-2</v>
      </c>
      <c r="GT8592" s="77">
        <v>403.26626993594465</v>
      </c>
      <c r="GU8592" s="77">
        <v>0</v>
      </c>
      <c r="GV8592" s="77">
        <v>0</v>
      </c>
      <c r="GW8592" s="77">
        <v>0</v>
      </c>
      <c r="GX8592" s="77">
        <v>0</v>
      </c>
      <c r="GY8592" s="77">
        <v>0</v>
      </c>
      <c r="GZ8592" s="77">
        <v>0</v>
      </c>
    </row>
    <row r="8593" spans="187:208" x14ac:dyDescent="0.25">
      <c r="GE8593" s="77" t="s">
        <v>422</v>
      </c>
      <c r="GF8593" s="77" t="s">
        <v>155</v>
      </c>
      <c r="GG8593" s="77" t="s">
        <v>429</v>
      </c>
      <c r="GH8593" s="77" t="s">
        <v>488</v>
      </c>
      <c r="GI8593" s="77">
        <v>2020</v>
      </c>
      <c r="GJ8593" s="77" t="s">
        <v>305</v>
      </c>
      <c r="GK8593" s="77">
        <v>409.22373582043792</v>
      </c>
      <c r="GL8593" s="77">
        <v>1628.5067409999999</v>
      </c>
      <c r="GM8593" s="77">
        <v>2020</v>
      </c>
      <c r="GN8593" s="77" t="s">
        <v>175</v>
      </c>
      <c r="GO8593" s="77">
        <v>0.13250000000000001</v>
      </c>
      <c r="GP8593" s="77">
        <v>3</v>
      </c>
      <c r="GQ8593" s="77">
        <v>0</v>
      </c>
      <c r="GR8593" s="77" t="s">
        <v>423</v>
      </c>
      <c r="GS8593" s="77">
        <v>0.1527377521613833</v>
      </c>
      <c r="GT8593" s="77">
        <v>62.50391354029744</v>
      </c>
      <c r="GU8593" s="77">
        <v>0</v>
      </c>
      <c r="GV8593" s="77">
        <v>0</v>
      </c>
      <c r="GW8593" s="77">
        <v>0</v>
      </c>
      <c r="GX8593" s="77">
        <v>0</v>
      </c>
      <c r="GY8593" s="77">
        <v>0</v>
      </c>
      <c r="GZ8593" s="77">
        <v>0</v>
      </c>
    </row>
    <row r="8594" spans="187:208" x14ac:dyDescent="0.25">
      <c r="GE8594" s="77" t="s">
        <v>425</v>
      </c>
      <c r="GF8594" s="77" t="s">
        <v>155</v>
      </c>
      <c r="GG8594" s="77" t="s">
        <v>429</v>
      </c>
      <c r="GH8594" s="77" t="s">
        <v>488</v>
      </c>
      <c r="GI8594" s="77">
        <v>2020</v>
      </c>
      <c r="GJ8594" s="77" t="s">
        <v>301</v>
      </c>
      <c r="GK8594" s="77">
        <v>13469.08781237873</v>
      </c>
      <c r="GL8594" s="77">
        <v>1628.5067409999999</v>
      </c>
      <c r="GM8594" s="77">
        <v>2020</v>
      </c>
      <c r="GN8594" s="77" t="s">
        <v>175</v>
      </c>
      <c r="GO8594" s="77">
        <v>5.3000000000000005E-2</v>
      </c>
      <c r="GP8594" s="77">
        <v>3</v>
      </c>
      <c r="GQ8594" s="77">
        <v>0</v>
      </c>
      <c r="GR8594" s="77" t="s">
        <v>423</v>
      </c>
      <c r="GS8594" s="77">
        <v>5.5966209081309413E-2</v>
      </c>
      <c r="GT8594" s="77">
        <v>753.81378464210445</v>
      </c>
      <c r="GU8594" s="77">
        <v>0</v>
      </c>
      <c r="GV8594" s="77">
        <v>0</v>
      </c>
      <c r="GW8594" s="77">
        <v>0</v>
      </c>
      <c r="GX8594" s="77">
        <v>0</v>
      </c>
      <c r="GY8594" s="77">
        <v>0</v>
      </c>
      <c r="GZ8594" s="77">
        <v>0</v>
      </c>
    </row>
    <row r="8595" spans="187:208" x14ac:dyDescent="0.25">
      <c r="GE8595" s="77" t="s">
        <v>427</v>
      </c>
      <c r="GF8595" s="77" t="s">
        <v>155</v>
      </c>
      <c r="GG8595" s="77" t="s">
        <v>429</v>
      </c>
      <c r="GH8595" s="77" t="s">
        <v>488</v>
      </c>
      <c r="GI8595" s="77">
        <v>2020</v>
      </c>
      <c r="GJ8595" s="77" t="s">
        <v>303</v>
      </c>
      <c r="GK8595" s="77">
        <v>7205.5312760252818</v>
      </c>
      <c r="GL8595" s="77">
        <v>1628.5067409999999</v>
      </c>
      <c r="GM8595" s="77">
        <v>2020</v>
      </c>
      <c r="GN8595" s="77" t="s">
        <v>175</v>
      </c>
      <c r="GO8595" s="77">
        <v>5.3000000000000005E-2</v>
      </c>
      <c r="GP8595" s="77">
        <v>3</v>
      </c>
      <c r="GQ8595" s="77">
        <v>0</v>
      </c>
      <c r="GR8595" s="77" t="s">
        <v>423</v>
      </c>
      <c r="GS8595" s="77">
        <v>5.5966209081309413E-2</v>
      </c>
      <c r="GT8595" s="77">
        <v>403.26626993594516</v>
      </c>
      <c r="GU8595" s="77">
        <v>0</v>
      </c>
      <c r="GV8595" s="77">
        <v>0</v>
      </c>
      <c r="GW8595" s="77">
        <v>0</v>
      </c>
      <c r="GX8595" s="77">
        <v>0</v>
      </c>
      <c r="GY8595" s="77">
        <v>0</v>
      </c>
      <c r="GZ8595" s="77">
        <v>0</v>
      </c>
    </row>
    <row r="8596" spans="187:208" x14ac:dyDescent="0.25">
      <c r="GE8596" s="77" t="s">
        <v>422</v>
      </c>
      <c r="GF8596" s="77" t="s">
        <v>155</v>
      </c>
      <c r="GG8596" s="77" t="s">
        <v>430</v>
      </c>
      <c r="GH8596" s="77" t="s">
        <v>300</v>
      </c>
      <c r="GI8596" s="77">
        <v>2020</v>
      </c>
      <c r="GJ8596" s="77" t="s">
        <v>305</v>
      </c>
      <c r="GK8596" s="77">
        <v>222.22942162783539</v>
      </c>
      <c r="GL8596" s="77">
        <v>186.396424</v>
      </c>
      <c r="GM8596" s="77">
        <v>2020</v>
      </c>
      <c r="GN8596" s="77" t="s">
        <v>175</v>
      </c>
      <c r="GO8596" s="77">
        <v>0.13250000000000001</v>
      </c>
      <c r="GP8596" s="77">
        <v>3</v>
      </c>
      <c r="GQ8596" s="77">
        <v>0</v>
      </c>
      <c r="GR8596" s="77" t="s">
        <v>423</v>
      </c>
      <c r="GS8596" s="77">
        <v>0.1527377521613833</v>
      </c>
      <c r="GT8596" s="77">
        <v>33.942822323559874</v>
      </c>
      <c r="GU8596" s="77">
        <v>0</v>
      </c>
      <c r="GV8596" s="77">
        <v>0</v>
      </c>
      <c r="GW8596" s="77">
        <v>0</v>
      </c>
      <c r="GX8596" s="77">
        <v>0</v>
      </c>
      <c r="GY8596" s="77">
        <v>0</v>
      </c>
      <c r="GZ8596" s="77">
        <v>0</v>
      </c>
    </row>
    <row r="8597" spans="187:208" x14ac:dyDescent="0.25">
      <c r="GE8597" s="77" t="s">
        <v>425</v>
      </c>
      <c r="GF8597" s="77" t="s">
        <v>155</v>
      </c>
      <c r="GG8597" s="77" t="s">
        <v>430</v>
      </c>
      <c r="GH8597" s="77" t="s">
        <v>300</v>
      </c>
      <c r="GI8597" s="77">
        <v>2020</v>
      </c>
      <c r="GJ8597" s="77" t="s">
        <v>301</v>
      </c>
      <c r="GK8597" s="77">
        <v>8585.7228092481328</v>
      </c>
      <c r="GL8597" s="77">
        <v>186.396424</v>
      </c>
      <c r="GM8597" s="77">
        <v>2020</v>
      </c>
      <c r="GN8597" s="77" t="s">
        <v>175</v>
      </c>
      <c r="GO8597" s="77">
        <v>5.3000000000000005E-2</v>
      </c>
      <c r="GP8597" s="77">
        <v>3</v>
      </c>
      <c r="GQ8597" s="77">
        <v>0</v>
      </c>
      <c r="GR8597" s="77" t="s">
        <v>423</v>
      </c>
      <c r="GS8597" s="77">
        <v>5.5966209081309407E-2</v>
      </c>
      <c r="GT8597" s="77">
        <v>480.51035785654818</v>
      </c>
      <c r="GU8597" s="77">
        <v>0</v>
      </c>
      <c r="GV8597" s="77">
        <v>0</v>
      </c>
      <c r="GW8597" s="77">
        <v>0</v>
      </c>
      <c r="GX8597" s="77">
        <v>0</v>
      </c>
      <c r="GY8597" s="77">
        <v>0</v>
      </c>
      <c r="GZ8597" s="77">
        <v>0</v>
      </c>
    </row>
    <row r="8598" spans="187:208" x14ac:dyDescent="0.25">
      <c r="GE8598" s="77" t="s">
        <v>427</v>
      </c>
      <c r="GF8598" s="77" t="s">
        <v>155</v>
      </c>
      <c r="GG8598" s="77" t="s">
        <v>430</v>
      </c>
      <c r="GH8598" s="77" t="s">
        <v>300</v>
      </c>
      <c r="GI8598" s="77">
        <v>2020</v>
      </c>
      <c r="GJ8598" s="77" t="s">
        <v>303</v>
      </c>
      <c r="GK8598" s="77">
        <v>5338.1784104568605</v>
      </c>
      <c r="GL8598" s="77">
        <v>186.396424</v>
      </c>
      <c r="GM8598" s="77">
        <v>2020</v>
      </c>
      <c r="GN8598" s="77" t="s">
        <v>175</v>
      </c>
      <c r="GO8598" s="77">
        <v>5.3000000000000005E-2</v>
      </c>
      <c r="GP8598" s="77">
        <v>3</v>
      </c>
      <c r="GQ8598" s="77">
        <v>0</v>
      </c>
      <c r="GR8598" s="77" t="s">
        <v>423</v>
      </c>
      <c r="GS8598" s="77">
        <v>5.5966209081309407E-2</v>
      </c>
      <c r="GT8598" s="77">
        <v>298.75760903296054</v>
      </c>
      <c r="GU8598" s="77">
        <v>0</v>
      </c>
      <c r="GV8598" s="77">
        <v>0</v>
      </c>
      <c r="GW8598" s="77">
        <v>0</v>
      </c>
      <c r="GX8598" s="77">
        <v>0</v>
      </c>
      <c r="GY8598" s="77">
        <v>0</v>
      </c>
      <c r="GZ8598" s="77">
        <v>0</v>
      </c>
    </row>
    <row r="8599" spans="187:208" x14ac:dyDescent="0.25">
      <c r="GE8599" s="77" t="s">
        <v>422</v>
      </c>
      <c r="GF8599" s="77" t="s">
        <v>155</v>
      </c>
      <c r="GG8599" s="77" t="s">
        <v>430</v>
      </c>
      <c r="GH8599" s="77" t="s">
        <v>432</v>
      </c>
      <c r="GI8599" s="77">
        <v>2020</v>
      </c>
      <c r="GJ8599" s="77" t="s">
        <v>305</v>
      </c>
      <c r="GK8599" s="77">
        <v>222.2294216278334</v>
      </c>
      <c r="GL8599" s="77">
        <v>186.396424</v>
      </c>
      <c r="GM8599" s="77">
        <v>2020</v>
      </c>
      <c r="GN8599" s="77" t="s">
        <v>175</v>
      </c>
      <c r="GO8599" s="77">
        <v>0.13250000000000001</v>
      </c>
      <c r="GP8599" s="77">
        <v>3</v>
      </c>
      <c r="GQ8599" s="77">
        <v>0</v>
      </c>
      <c r="GR8599" s="77" t="s">
        <v>423</v>
      </c>
      <c r="GS8599" s="77">
        <v>0.1527377521613833</v>
      </c>
      <c r="GT8599" s="77">
        <v>33.942822323559575</v>
      </c>
      <c r="GU8599" s="77">
        <v>0</v>
      </c>
      <c r="GV8599" s="77">
        <v>0</v>
      </c>
      <c r="GW8599" s="77">
        <v>0</v>
      </c>
      <c r="GX8599" s="77">
        <v>0</v>
      </c>
      <c r="GY8599" s="77">
        <v>0</v>
      </c>
      <c r="GZ8599" s="77">
        <v>0</v>
      </c>
    </row>
    <row r="8600" spans="187:208" x14ac:dyDescent="0.25">
      <c r="GE8600" s="77" t="s">
        <v>425</v>
      </c>
      <c r="GF8600" s="77" t="s">
        <v>155</v>
      </c>
      <c r="GG8600" s="77" t="s">
        <v>430</v>
      </c>
      <c r="GH8600" s="77" t="s">
        <v>432</v>
      </c>
      <c r="GI8600" s="77">
        <v>2020</v>
      </c>
      <c r="GJ8600" s="77" t="s">
        <v>301</v>
      </c>
      <c r="GK8600" s="77">
        <v>8585.7228092480545</v>
      </c>
      <c r="GL8600" s="77">
        <v>186.396424</v>
      </c>
      <c r="GM8600" s="77">
        <v>2020</v>
      </c>
      <c r="GN8600" s="77" t="s">
        <v>175</v>
      </c>
      <c r="GO8600" s="77">
        <v>5.3000000000000005E-2</v>
      </c>
      <c r="GP8600" s="77">
        <v>3</v>
      </c>
      <c r="GQ8600" s="77">
        <v>0</v>
      </c>
      <c r="GR8600" s="77" t="s">
        <v>423</v>
      </c>
      <c r="GS8600" s="77">
        <v>5.5966209081309407E-2</v>
      </c>
      <c r="GT8600" s="77">
        <v>480.51035785654381</v>
      </c>
      <c r="GU8600" s="77">
        <v>0</v>
      </c>
      <c r="GV8600" s="77">
        <v>0</v>
      </c>
      <c r="GW8600" s="77">
        <v>0</v>
      </c>
      <c r="GX8600" s="77">
        <v>0</v>
      </c>
      <c r="GY8600" s="77">
        <v>0</v>
      </c>
      <c r="GZ8600" s="77">
        <v>0</v>
      </c>
    </row>
    <row r="8601" spans="187:208" x14ac:dyDescent="0.25">
      <c r="GE8601" s="77" t="s">
        <v>422</v>
      </c>
      <c r="GF8601" s="77" t="s">
        <v>155</v>
      </c>
      <c r="GG8601" s="77" t="s">
        <v>430</v>
      </c>
      <c r="GH8601" s="77" t="s">
        <v>439</v>
      </c>
      <c r="GI8601" s="77">
        <v>2020</v>
      </c>
      <c r="GJ8601" s="77" t="s">
        <v>305</v>
      </c>
      <c r="GK8601" s="77">
        <v>0.69641821681222893</v>
      </c>
      <c r="GL8601" s="77">
        <v>186.396424</v>
      </c>
      <c r="GM8601" s="77">
        <v>2020</v>
      </c>
      <c r="GN8601" s="77" t="s">
        <v>175</v>
      </c>
      <c r="GO8601" s="77">
        <v>0.13250000000000001</v>
      </c>
      <c r="GP8601" s="77">
        <v>3</v>
      </c>
      <c r="GQ8601" s="77">
        <v>0</v>
      </c>
      <c r="GR8601" s="77" t="s">
        <v>423</v>
      </c>
      <c r="GS8601" s="77">
        <v>0.1527377521613833</v>
      </c>
      <c r="GT8601" s="77">
        <v>0.10636935300013872</v>
      </c>
      <c r="GU8601" s="77">
        <v>0</v>
      </c>
      <c r="GV8601" s="77">
        <v>0</v>
      </c>
      <c r="GW8601" s="77">
        <v>0</v>
      </c>
      <c r="GX8601" s="77">
        <v>0</v>
      </c>
      <c r="GY8601" s="77">
        <v>0</v>
      </c>
      <c r="GZ8601" s="77">
        <v>0</v>
      </c>
    </row>
    <row r="8602" spans="187:208" x14ac:dyDescent="0.25">
      <c r="GE8602" s="77" t="s">
        <v>425</v>
      </c>
      <c r="GF8602" s="77" t="s">
        <v>155</v>
      </c>
      <c r="GG8602" s="77" t="s">
        <v>430</v>
      </c>
      <c r="GH8602" s="77" t="s">
        <v>439</v>
      </c>
      <c r="GI8602" s="77">
        <v>2020</v>
      </c>
      <c r="GJ8602" s="77" t="s">
        <v>301</v>
      </c>
      <c r="GK8602" s="77">
        <v>2.941964152281014</v>
      </c>
      <c r="GL8602" s="77">
        <v>186.396424</v>
      </c>
      <c r="GM8602" s="77">
        <v>2020</v>
      </c>
      <c r="GN8602" s="77" t="s">
        <v>175</v>
      </c>
      <c r="GO8602" s="77">
        <v>5.3000000000000005E-2</v>
      </c>
      <c r="GP8602" s="77">
        <v>3</v>
      </c>
      <c r="GQ8602" s="77">
        <v>0</v>
      </c>
      <c r="GR8602" s="77" t="s">
        <v>423</v>
      </c>
      <c r="GS8602" s="77">
        <v>5.5966209081309407E-2</v>
      </c>
      <c r="GT8602" s="77">
        <v>0.16465058085627643</v>
      </c>
      <c r="GU8602" s="77">
        <v>0</v>
      </c>
      <c r="GV8602" s="77">
        <v>0</v>
      </c>
      <c r="GW8602" s="77">
        <v>0</v>
      </c>
      <c r="GX8602" s="77">
        <v>0</v>
      </c>
      <c r="GY8602" s="77">
        <v>0</v>
      </c>
      <c r="GZ8602" s="77">
        <v>0</v>
      </c>
    </row>
    <row r="8603" spans="187:208" x14ac:dyDescent="0.25">
      <c r="GE8603" s="77" t="s">
        <v>427</v>
      </c>
      <c r="GF8603" s="77" t="s">
        <v>155</v>
      </c>
      <c r="GG8603" s="77" t="s">
        <v>430</v>
      </c>
      <c r="GH8603" s="77" t="s">
        <v>439</v>
      </c>
      <c r="GI8603" s="77">
        <v>2020</v>
      </c>
      <c r="GJ8603" s="77" t="s">
        <v>303</v>
      </c>
      <c r="GK8603" s="77">
        <v>1.6021759622082881</v>
      </c>
      <c r="GL8603" s="77">
        <v>186.396424</v>
      </c>
      <c r="GM8603" s="77">
        <v>2020</v>
      </c>
      <c r="GN8603" s="77" t="s">
        <v>175</v>
      </c>
      <c r="GO8603" s="77">
        <v>5.3000000000000005E-2</v>
      </c>
      <c r="GP8603" s="77">
        <v>3</v>
      </c>
      <c r="GQ8603" s="77">
        <v>0</v>
      </c>
      <c r="GR8603" s="77" t="s">
        <v>423</v>
      </c>
      <c r="GS8603" s="77">
        <v>5.5966209081309407E-2</v>
      </c>
      <c r="GT8603" s="77">
        <v>8.9667714885997132E-2</v>
      </c>
      <c r="GU8603" s="77">
        <v>0</v>
      </c>
      <c r="GV8603" s="77">
        <v>0</v>
      </c>
      <c r="GW8603" s="77">
        <v>0</v>
      </c>
      <c r="GX8603" s="77">
        <v>0</v>
      </c>
      <c r="GY8603" s="77">
        <v>0</v>
      </c>
      <c r="GZ8603" s="77">
        <v>0</v>
      </c>
    </row>
    <row r="8604" spans="187:208" x14ac:dyDescent="0.25">
      <c r="GE8604" s="77" t="s">
        <v>422</v>
      </c>
      <c r="GF8604" s="77" t="s">
        <v>155</v>
      </c>
      <c r="GG8604" s="77" t="s">
        <v>430</v>
      </c>
      <c r="GH8604" s="77" t="s">
        <v>446</v>
      </c>
      <c r="GI8604" s="77">
        <v>2020</v>
      </c>
      <c r="GJ8604" s="77" t="s">
        <v>305</v>
      </c>
      <c r="GK8604" s="77">
        <v>3.6425060683954458E-2</v>
      </c>
      <c r="GL8604" s="77">
        <v>186.396424</v>
      </c>
      <c r="GM8604" s="77">
        <v>2020</v>
      </c>
      <c r="GN8604" s="77" t="s">
        <v>175</v>
      </c>
      <c r="GO8604" s="77">
        <v>0.13250000000000001</v>
      </c>
      <c r="GP8604" s="77">
        <v>3</v>
      </c>
      <c r="GQ8604" s="77">
        <v>0</v>
      </c>
      <c r="GR8604" s="77" t="s">
        <v>423</v>
      </c>
      <c r="GS8604" s="77">
        <v>0.1527377521613833</v>
      </c>
      <c r="GT8604" s="77">
        <v>5.5634818912091832E-3</v>
      </c>
      <c r="GU8604" s="77">
        <v>0</v>
      </c>
      <c r="GV8604" s="77">
        <v>0</v>
      </c>
      <c r="GW8604" s="77">
        <v>0</v>
      </c>
      <c r="GX8604" s="77">
        <v>0</v>
      </c>
      <c r="GY8604" s="77">
        <v>0</v>
      </c>
      <c r="GZ8604" s="77">
        <v>0</v>
      </c>
    </row>
    <row r="8605" spans="187:208" x14ac:dyDescent="0.25">
      <c r="GE8605" s="77" t="s">
        <v>425</v>
      </c>
      <c r="GF8605" s="77" t="s">
        <v>155</v>
      </c>
      <c r="GG8605" s="77" t="s">
        <v>430</v>
      </c>
      <c r="GH8605" s="77" t="s">
        <v>446</v>
      </c>
      <c r="GI8605" s="77">
        <v>2020</v>
      </c>
      <c r="GJ8605" s="77" t="s">
        <v>301</v>
      </c>
      <c r="GK8605" s="77">
        <v>1.580872452543251E-3</v>
      </c>
      <c r="GL8605" s="77">
        <v>186.396424</v>
      </c>
      <c r="GM8605" s="77">
        <v>2020</v>
      </c>
      <c r="GN8605" s="77" t="s">
        <v>175</v>
      </c>
      <c r="GO8605" s="77">
        <v>5.3000000000000005E-2</v>
      </c>
      <c r="GP8605" s="77">
        <v>3</v>
      </c>
      <c r="GQ8605" s="77">
        <v>0</v>
      </c>
      <c r="GR8605" s="77" t="s">
        <v>423</v>
      </c>
      <c r="GS8605" s="77">
        <v>5.5966209081309407E-2</v>
      </c>
      <c r="GT8605" s="77">
        <v>8.8475438209917974E-5</v>
      </c>
      <c r="GU8605" s="77">
        <v>0</v>
      </c>
      <c r="GV8605" s="77">
        <v>0</v>
      </c>
      <c r="GW8605" s="77">
        <v>0</v>
      </c>
      <c r="GX8605" s="77">
        <v>0</v>
      </c>
      <c r="GY8605" s="77">
        <v>0</v>
      </c>
      <c r="GZ8605" s="77">
        <v>0</v>
      </c>
    </row>
    <row r="8606" spans="187:208" x14ac:dyDescent="0.25">
      <c r="GE8606" s="77" t="s">
        <v>427</v>
      </c>
      <c r="GF8606" s="77" t="s">
        <v>155</v>
      </c>
      <c r="GG8606" s="77" t="s">
        <v>430</v>
      </c>
      <c r="GH8606" s="77" t="s">
        <v>446</v>
      </c>
      <c r="GI8606" s="77">
        <v>2020</v>
      </c>
      <c r="GJ8606" s="77" t="s">
        <v>303</v>
      </c>
      <c r="GK8606" s="77">
        <v>3.9894642198450722E-2</v>
      </c>
      <c r="GL8606" s="77">
        <v>186.396424</v>
      </c>
      <c r="GM8606" s="77">
        <v>2020</v>
      </c>
      <c r="GN8606" s="77" t="s">
        <v>175</v>
      </c>
      <c r="GO8606" s="77">
        <v>5.3000000000000005E-2</v>
      </c>
      <c r="GP8606" s="77">
        <v>3</v>
      </c>
      <c r="GQ8606" s="77">
        <v>0</v>
      </c>
      <c r="GR8606" s="77" t="s">
        <v>423</v>
      </c>
      <c r="GS8606" s="77">
        <v>5.5966209081309407E-2</v>
      </c>
      <c r="GT8606" s="77">
        <v>2.2327518865025223E-3</v>
      </c>
      <c r="GU8606" s="77">
        <v>0</v>
      </c>
      <c r="GV8606" s="77">
        <v>0</v>
      </c>
      <c r="GW8606" s="77">
        <v>0</v>
      </c>
      <c r="GX8606" s="77">
        <v>0</v>
      </c>
      <c r="GY8606" s="77">
        <v>0</v>
      </c>
      <c r="GZ8606" s="77">
        <v>0</v>
      </c>
    </row>
    <row r="8607" spans="187:208" x14ac:dyDescent="0.25">
      <c r="GE8607" s="77" t="s">
        <v>422</v>
      </c>
      <c r="GF8607" s="77" t="s">
        <v>155</v>
      </c>
      <c r="GG8607" s="77" t="s">
        <v>430</v>
      </c>
      <c r="GH8607" s="77" t="s">
        <v>453</v>
      </c>
      <c r="GI8607" s="77">
        <v>2020</v>
      </c>
      <c r="GJ8607" s="77" t="s">
        <v>305</v>
      </c>
      <c r="GK8607" s="77">
        <v>222.2294216278305</v>
      </c>
      <c r="GL8607" s="77">
        <v>186.396424</v>
      </c>
      <c r="GM8607" s="77">
        <v>2020</v>
      </c>
      <c r="GN8607" s="77" t="s">
        <v>175</v>
      </c>
      <c r="GO8607" s="77">
        <v>0.13250000000000001</v>
      </c>
      <c r="GP8607" s="77">
        <v>3</v>
      </c>
      <c r="GQ8607" s="77">
        <v>0</v>
      </c>
      <c r="GR8607" s="77" t="s">
        <v>423</v>
      </c>
      <c r="GS8607" s="77">
        <v>0.1527377521613833</v>
      </c>
      <c r="GT8607" s="77">
        <v>33.942822323559128</v>
      </c>
      <c r="GU8607" s="77">
        <v>0</v>
      </c>
      <c r="GV8607" s="77">
        <v>0</v>
      </c>
      <c r="GW8607" s="77">
        <v>0</v>
      </c>
      <c r="GX8607" s="77">
        <v>0</v>
      </c>
      <c r="GY8607" s="77">
        <v>0</v>
      </c>
      <c r="GZ8607" s="77">
        <v>0</v>
      </c>
    </row>
    <row r="8608" spans="187:208" x14ac:dyDescent="0.25">
      <c r="GE8608" s="77" t="s">
        <v>425</v>
      </c>
      <c r="GF8608" s="77" t="s">
        <v>155</v>
      </c>
      <c r="GG8608" s="77" t="s">
        <v>430</v>
      </c>
      <c r="GH8608" s="77" t="s">
        <v>453</v>
      </c>
      <c r="GI8608" s="77">
        <v>2020</v>
      </c>
      <c r="GJ8608" s="77" t="s">
        <v>301</v>
      </c>
      <c r="GK8608" s="77">
        <v>8585.7228092479436</v>
      </c>
      <c r="GL8608" s="77">
        <v>186.396424</v>
      </c>
      <c r="GM8608" s="77">
        <v>2020</v>
      </c>
      <c r="GN8608" s="77" t="s">
        <v>175</v>
      </c>
      <c r="GO8608" s="77">
        <v>5.3000000000000005E-2</v>
      </c>
      <c r="GP8608" s="77">
        <v>3</v>
      </c>
      <c r="GQ8608" s="77">
        <v>0</v>
      </c>
      <c r="GR8608" s="77" t="s">
        <v>423</v>
      </c>
      <c r="GS8608" s="77">
        <v>5.5966209081309407E-2</v>
      </c>
      <c r="GT8608" s="77">
        <v>480.51035785653755</v>
      </c>
      <c r="GU8608" s="77">
        <v>0</v>
      </c>
      <c r="GV8608" s="77">
        <v>0</v>
      </c>
      <c r="GW8608" s="77">
        <v>0</v>
      </c>
      <c r="GX8608" s="77">
        <v>0</v>
      </c>
      <c r="GY8608" s="77">
        <v>0</v>
      </c>
      <c r="GZ8608" s="77">
        <v>0</v>
      </c>
    </row>
    <row r="8609" spans="187:208" x14ac:dyDescent="0.25">
      <c r="GE8609" s="77" t="s">
        <v>427</v>
      </c>
      <c r="GF8609" s="77" t="s">
        <v>155</v>
      </c>
      <c r="GG8609" s="77" t="s">
        <v>430</v>
      </c>
      <c r="GH8609" s="77" t="s">
        <v>453</v>
      </c>
      <c r="GI8609" s="77">
        <v>2020</v>
      </c>
      <c r="GJ8609" s="77" t="s">
        <v>303</v>
      </c>
      <c r="GK8609" s="77">
        <v>5338.1784104567441</v>
      </c>
      <c r="GL8609" s="77">
        <v>186.396424</v>
      </c>
      <c r="GM8609" s="77">
        <v>2020</v>
      </c>
      <c r="GN8609" s="77" t="s">
        <v>175</v>
      </c>
      <c r="GO8609" s="77">
        <v>5.3000000000000005E-2</v>
      </c>
      <c r="GP8609" s="77">
        <v>3</v>
      </c>
      <c r="GQ8609" s="77">
        <v>0</v>
      </c>
      <c r="GR8609" s="77" t="s">
        <v>423</v>
      </c>
      <c r="GS8609" s="77">
        <v>5.5966209081309407E-2</v>
      </c>
      <c r="GT8609" s="77">
        <v>298.75760903295406</v>
      </c>
      <c r="GU8609" s="77">
        <v>0</v>
      </c>
      <c r="GV8609" s="77">
        <v>0</v>
      </c>
      <c r="GW8609" s="77">
        <v>0</v>
      </c>
      <c r="GX8609" s="77">
        <v>0</v>
      </c>
      <c r="GY8609" s="77">
        <v>0</v>
      </c>
      <c r="GZ8609" s="77">
        <v>0</v>
      </c>
    </row>
    <row r="8610" spans="187:208" x14ac:dyDescent="0.25">
      <c r="GE8610" s="77" t="s">
        <v>422</v>
      </c>
      <c r="GF8610" s="77" t="s">
        <v>155</v>
      </c>
      <c r="GG8610" s="77" t="s">
        <v>430</v>
      </c>
      <c r="GH8610" s="77" t="s">
        <v>460</v>
      </c>
      <c r="GI8610" s="77">
        <v>2020</v>
      </c>
      <c r="GJ8610" s="77" t="s">
        <v>305</v>
      </c>
      <c r="GK8610" s="77">
        <v>222.22942162783289</v>
      </c>
      <c r="GL8610" s="77">
        <v>186.396424</v>
      </c>
      <c r="GM8610" s="77">
        <v>2020</v>
      </c>
      <c r="GN8610" s="77" t="s">
        <v>175</v>
      </c>
      <c r="GO8610" s="77">
        <v>0.13250000000000001</v>
      </c>
      <c r="GP8610" s="77">
        <v>3</v>
      </c>
      <c r="GQ8610" s="77">
        <v>0</v>
      </c>
      <c r="GR8610" s="77" t="s">
        <v>423</v>
      </c>
      <c r="GS8610" s="77">
        <v>0.1527377521613833</v>
      </c>
      <c r="GT8610" s="77">
        <v>33.942822323559497</v>
      </c>
      <c r="GU8610" s="77">
        <v>0</v>
      </c>
      <c r="GV8610" s="77">
        <v>0</v>
      </c>
      <c r="GW8610" s="77">
        <v>0</v>
      </c>
      <c r="GX8610" s="77">
        <v>0</v>
      </c>
      <c r="GY8610" s="77">
        <v>0</v>
      </c>
      <c r="GZ8610" s="77">
        <v>0</v>
      </c>
    </row>
    <row r="8611" spans="187:208" x14ac:dyDescent="0.25">
      <c r="GE8611" s="77" t="s">
        <v>425</v>
      </c>
      <c r="GF8611" s="77" t="s">
        <v>155</v>
      </c>
      <c r="GG8611" s="77" t="s">
        <v>430</v>
      </c>
      <c r="GH8611" s="77" t="s">
        <v>460</v>
      </c>
      <c r="GI8611" s="77">
        <v>2020</v>
      </c>
      <c r="GJ8611" s="77" t="s">
        <v>301</v>
      </c>
      <c r="GK8611" s="77">
        <v>8585.7228092480345</v>
      </c>
      <c r="GL8611" s="77">
        <v>186.396424</v>
      </c>
      <c r="GM8611" s="77">
        <v>2020</v>
      </c>
      <c r="GN8611" s="77" t="s">
        <v>175</v>
      </c>
      <c r="GO8611" s="77">
        <v>5.3000000000000005E-2</v>
      </c>
      <c r="GP8611" s="77">
        <v>3</v>
      </c>
      <c r="GQ8611" s="77">
        <v>0</v>
      </c>
      <c r="GR8611" s="77" t="s">
        <v>423</v>
      </c>
      <c r="GS8611" s="77">
        <v>5.5966209081309407E-2</v>
      </c>
      <c r="GT8611" s="77">
        <v>480.51035785654267</v>
      </c>
      <c r="GU8611" s="77">
        <v>0</v>
      </c>
      <c r="GV8611" s="77">
        <v>0</v>
      </c>
      <c r="GW8611" s="77">
        <v>0</v>
      </c>
      <c r="GX8611" s="77">
        <v>0</v>
      </c>
      <c r="GY8611" s="77">
        <v>0</v>
      </c>
      <c r="GZ8611" s="77">
        <v>0</v>
      </c>
    </row>
    <row r="8612" spans="187:208" x14ac:dyDescent="0.25">
      <c r="GE8612" s="77" t="s">
        <v>422</v>
      </c>
      <c r="GF8612" s="77" t="s">
        <v>155</v>
      </c>
      <c r="GG8612" s="77" t="s">
        <v>430</v>
      </c>
      <c r="GH8612" s="77" t="s">
        <v>467</v>
      </c>
      <c r="GI8612" s="77">
        <v>2020</v>
      </c>
      <c r="GJ8612" s="77" t="s">
        <v>305</v>
      </c>
      <c r="GK8612" s="77">
        <v>0.69641821681223148</v>
      </c>
      <c r="GL8612" s="77">
        <v>186.396424</v>
      </c>
      <c r="GM8612" s="77">
        <v>2020</v>
      </c>
      <c r="GN8612" s="77" t="s">
        <v>175</v>
      </c>
      <c r="GO8612" s="77">
        <v>0.13250000000000001</v>
      </c>
      <c r="GP8612" s="77">
        <v>3</v>
      </c>
      <c r="GQ8612" s="77">
        <v>0</v>
      </c>
      <c r="GR8612" s="77" t="s">
        <v>423</v>
      </c>
      <c r="GS8612" s="77">
        <v>0.1527377521613833</v>
      </c>
      <c r="GT8612" s="77">
        <v>0.10636935300013911</v>
      </c>
      <c r="GU8612" s="77">
        <v>0</v>
      </c>
      <c r="GV8612" s="77">
        <v>0</v>
      </c>
      <c r="GW8612" s="77">
        <v>0</v>
      </c>
      <c r="GX8612" s="77">
        <v>0</v>
      </c>
      <c r="GY8612" s="77">
        <v>0</v>
      </c>
      <c r="GZ8612" s="77">
        <v>0</v>
      </c>
    </row>
    <row r="8613" spans="187:208" x14ac:dyDescent="0.25">
      <c r="GE8613" s="77" t="s">
        <v>425</v>
      </c>
      <c r="GF8613" s="77" t="s">
        <v>155</v>
      </c>
      <c r="GG8613" s="77" t="s">
        <v>430</v>
      </c>
      <c r="GH8613" s="77" t="s">
        <v>467</v>
      </c>
      <c r="GI8613" s="77">
        <v>2020</v>
      </c>
      <c r="GJ8613" s="77" t="s">
        <v>301</v>
      </c>
      <c r="GK8613" s="77">
        <v>2.941964152281026</v>
      </c>
      <c r="GL8613" s="77">
        <v>186.396424</v>
      </c>
      <c r="GM8613" s="77">
        <v>2020</v>
      </c>
      <c r="GN8613" s="77" t="s">
        <v>175</v>
      </c>
      <c r="GO8613" s="77">
        <v>5.3000000000000005E-2</v>
      </c>
      <c r="GP8613" s="77">
        <v>3</v>
      </c>
      <c r="GQ8613" s="77">
        <v>0</v>
      </c>
      <c r="GR8613" s="77" t="s">
        <v>423</v>
      </c>
      <c r="GS8613" s="77">
        <v>5.5966209081309407E-2</v>
      </c>
      <c r="GT8613" s="77">
        <v>0.1646505808562771</v>
      </c>
      <c r="GU8613" s="77">
        <v>0</v>
      </c>
      <c r="GV8613" s="77">
        <v>0</v>
      </c>
      <c r="GW8613" s="77">
        <v>0</v>
      </c>
      <c r="GX8613" s="77">
        <v>0</v>
      </c>
      <c r="GY8613" s="77">
        <v>0</v>
      </c>
      <c r="GZ8613" s="77">
        <v>0</v>
      </c>
    </row>
    <row r="8614" spans="187:208" x14ac:dyDescent="0.25">
      <c r="GE8614" s="77" t="s">
        <v>427</v>
      </c>
      <c r="GF8614" s="77" t="s">
        <v>155</v>
      </c>
      <c r="GG8614" s="77" t="s">
        <v>430</v>
      </c>
      <c r="GH8614" s="77" t="s">
        <v>467</v>
      </c>
      <c r="GI8614" s="77">
        <v>2020</v>
      </c>
      <c r="GJ8614" s="77" t="s">
        <v>303</v>
      </c>
      <c r="GK8614" s="77">
        <v>1.6021759622082949</v>
      </c>
      <c r="GL8614" s="77">
        <v>186.396424</v>
      </c>
      <c r="GM8614" s="77">
        <v>2020</v>
      </c>
      <c r="GN8614" s="77" t="s">
        <v>175</v>
      </c>
      <c r="GO8614" s="77">
        <v>5.3000000000000005E-2</v>
      </c>
      <c r="GP8614" s="77">
        <v>3</v>
      </c>
      <c r="GQ8614" s="77">
        <v>0</v>
      </c>
      <c r="GR8614" s="77" t="s">
        <v>423</v>
      </c>
      <c r="GS8614" s="77">
        <v>5.5966209081309407E-2</v>
      </c>
      <c r="GT8614" s="77">
        <v>8.9667714885997507E-2</v>
      </c>
      <c r="GU8614" s="77">
        <v>0</v>
      </c>
      <c r="GV8614" s="77">
        <v>0</v>
      </c>
      <c r="GW8614" s="77">
        <v>0</v>
      </c>
      <c r="GX8614" s="77">
        <v>0</v>
      </c>
      <c r="GY8614" s="77">
        <v>0</v>
      </c>
      <c r="GZ8614" s="77">
        <v>0</v>
      </c>
    </row>
    <row r="8615" spans="187:208" x14ac:dyDescent="0.25">
      <c r="GE8615" s="77" t="s">
        <v>422</v>
      </c>
      <c r="GF8615" s="77" t="s">
        <v>155</v>
      </c>
      <c r="GG8615" s="77" t="s">
        <v>430</v>
      </c>
      <c r="GH8615" s="77" t="s">
        <v>474</v>
      </c>
      <c r="GI8615" s="77">
        <v>2020</v>
      </c>
      <c r="GJ8615" s="77" t="s">
        <v>305</v>
      </c>
      <c r="GK8615" s="77">
        <v>3.6425060683954243E-2</v>
      </c>
      <c r="GL8615" s="77">
        <v>186.396424</v>
      </c>
      <c r="GM8615" s="77">
        <v>2020</v>
      </c>
      <c r="GN8615" s="77" t="s">
        <v>175</v>
      </c>
      <c r="GO8615" s="77">
        <v>0.13250000000000001</v>
      </c>
      <c r="GP8615" s="77">
        <v>3</v>
      </c>
      <c r="GQ8615" s="77">
        <v>0</v>
      </c>
      <c r="GR8615" s="77" t="s">
        <v>423</v>
      </c>
      <c r="GS8615" s="77">
        <v>0.1527377521613833</v>
      </c>
      <c r="GT8615" s="77">
        <v>5.5634818912091502E-3</v>
      </c>
      <c r="GU8615" s="77">
        <v>0</v>
      </c>
      <c r="GV8615" s="77">
        <v>0</v>
      </c>
      <c r="GW8615" s="77">
        <v>0</v>
      </c>
      <c r="GX8615" s="77">
        <v>0</v>
      </c>
      <c r="GY8615" s="77">
        <v>0</v>
      </c>
      <c r="GZ8615" s="77">
        <v>0</v>
      </c>
    </row>
    <row r="8616" spans="187:208" x14ac:dyDescent="0.25">
      <c r="GE8616" s="77" t="s">
        <v>425</v>
      </c>
      <c r="GF8616" s="77" t="s">
        <v>155</v>
      </c>
      <c r="GG8616" s="77" t="s">
        <v>430</v>
      </c>
      <c r="GH8616" s="77" t="s">
        <v>474</v>
      </c>
      <c r="GI8616" s="77">
        <v>2020</v>
      </c>
      <c r="GJ8616" s="77" t="s">
        <v>301</v>
      </c>
      <c r="GK8616" s="77">
        <v>1.580872452542939E-3</v>
      </c>
      <c r="GL8616" s="77">
        <v>186.396424</v>
      </c>
      <c r="GM8616" s="77">
        <v>2020</v>
      </c>
      <c r="GN8616" s="77" t="s">
        <v>175</v>
      </c>
      <c r="GO8616" s="77">
        <v>5.3000000000000005E-2</v>
      </c>
      <c r="GP8616" s="77">
        <v>3</v>
      </c>
      <c r="GQ8616" s="77">
        <v>0</v>
      </c>
      <c r="GR8616" s="77" t="s">
        <v>423</v>
      </c>
      <c r="GS8616" s="77">
        <v>5.5966209081309407E-2</v>
      </c>
      <c r="GT8616" s="77">
        <v>8.8475438209900504E-5</v>
      </c>
      <c r="GU8616" s="77">
        <v>0</v>
      </c>
      <c r="GV8616" s="77">
        <v>0</v>
      </c>
      <c r="GW8616" s="77">
        <v>0</v>
      </c>
      <c r="GX8616" s="77">
        <v>0</v>
      </c>
      <c r="GY8616" s="77">
        <v>0</v>
      </c>
      <c r="GZ8616" s="77">
        <v>0</v>
      </c>
    </row>
    <row r="8617" spans="187:208" x14ac:dyDescent="0.25">
      <c r="GE8617" s="77" t="s">
        <v>427</v>
      </c>
      <c r="GF8617" s="77" t="s">
        <v>155</v>
      </c>
      <c r="GG8617" s="77" t="s">
        <v>430</v>
      </c>
      <c r="GH8617" s="77" t="s">
        <v>474</v>
      </c>
      <c r="GI8617" s="77">
        <v>2020</v>
      </c>
      <c r="GJ8617" s="77" t="s">
        <v>303</v>
      </c>
      <c r="GK8617" s="77">
        <v>3.9894642198450687E-2</v>
      </c>
      <c r="GL8617" s="77">
        <v>186.396424</v>
      </c>
      <c r="GM8617" s="77">
        <v>2020</v>
      </c>
      <c r="GN8617" s="77" t="s">
        <v>175</v>
      </c>
      <c r="GO8617" s="77">
        <v>5.3000000000000005E-2</v>
      </c>
      <c r="GP8617" s="77">
        <v>3</v>
      </c>
      <c r="GQ8617" s="77">
        <v>0</v>
      </c>
      <c r="GR8617" s="77" t="s">
        <v>423</v>
      </c>
      <c r="GS8617" s="77">
        <v>5.5966209081309407E-2</v>
      </c>
      <c r="GT8617" s="77">
        <v>2.2327518865025205E-3</v>
      </c>
      <c r="GU8617" s="77">
        <v>0</v>
      </c>
      <c r="GV8617" s="77">
        <v>0</v>
      </c>
      <c r="GW8617" s="77">
        <v>0</v>
      </c>
      <c r="GX8617" s="77">
        <v>0</v>
      </c>
      <c r="GY8617" s="77">
        <v>0</v>
      </c>
      <c r="GZ8617" s="77">
        <v>0</v>
      </c>
    </row>
    <row r="8618" spans="187:208" x14ac:dyDescent="0.25">
      <c r="GE8618" s="77" t="s">
        <v>422</v>
      </c>
      <c r="GF8618" s="77" t="s">
        <v>155</v>
      </c>
      <c r="GG8618" s="77" t="s">
        <v>430</v>
      </c>
      <c r="GH8618" s="77" t="s">
        <v>481</v>
      </c>
      <c r="GI8618" s="77">
        <v>2020</v>
      </c>
      <c r="GJ8618" s="77" t="s">
        <v>305</v>
      </c>
      <c r="GK8618" s="77">
        <v>409.22373582044048</v>
      </c>
      <c r="GL8618" s="77">
        <v>186.396424</v>
      </c>
      <c r="GM8618" s="77">
        <v>2020</v>
      </c>
      <c r="GN8618" s="77" t="s">
        <v>175</v>
      </c>
      <c r="GO8618" s="77">
        <v>0.13250000000000001</v>
      </c>
      <c r="GP8618" s="77">
        <v>3</v>
      </c>
      <c r="GQ8618" s="77">
        <v>0</v>
      </c>
      <c r="GR8618" s="77" t="s">
        <v>423</v>
      </c>
      <c r="GS8618" s="77">
        <v>0.1527377521613833</v>
      </c>
      <c r="GT8618" s="77">
        <v>62.50391354029783</v>
      </c>
      <c r="GU8618" s="77">
        <v>0</v>
      </c>
      <c r="GV8618" s="77">
        <v>0</v>
      </c>
      <c r="GW8618" s="77">
        <v>0</v>
      </c>
      <c r="GX8618" s="77">
        <v>0</v>
      </c>
      <c r="GY8618" s="77">
        <v>0</v>
      </c>
      <c r="GZ8618" s="77">
        <v>0</v>
      </c>
    </row>
    <row r="8619" spans="187:208" x14ac:dyDescent="0.25">
      <c r="GE8619" s="77" t="s">
        <v>425</v>
      </c>
      <c r="GF8619" s="77" t="s">
        <v>155</v>
      </c>
      <c r="GG8619" s="77" t="s">
        <v>430</v>
      </c>
      <c r="GH8619" s="77" t="s">
        <v>481</v>
      </c>
      <c r="GI8619" s="77">
        <v>2020</v>
      </c>
      <c r="GJ8619" s="77" t="s">
        <v>301</v>
      </c>
      <c r="GK8619" s="77">
        <v>13469.08781237873</v>
      </c>
      <c r="GL8619" s="77">
        <v>186.396424</v>
      </c>
      <c r="GM8619" s="77">
        <v>2020</v>
      </c>
      <c r="GN8619" s="77" t="s">
        <v>175</v>
      </c>
      <c r="GO8619" s="77">
        <v>5.3000000000000005E-2</v>
      </c>
      <c r="GP8619" s="77">
        <v>3</v>
      </c>
      <c r="GQ8619" s="77">
        <v>0</v>
      </c>
      <c r="GR8619" s="77" t="s">
        <v>423</v>
      </c>
      <c r="GS8619" s="77">
        <v>5.5966209081309407E-2</v>
      </c>
      <c r="GT8619" s="77">
        <v>753.81378464210434</v>
      </c>
      <c r="GU8619" s="77">
        <v>0</v>
      </c>
      <c r="GV8619" s="77">
        <v>0</v>
      </c>
      <c r="GW8619" s="77">
        <v>0</v>
      </c>
      <c r="GX8619" s="77">
        <v>0</v>
      </c>
      <c r="GY8619" s="77">
        <v>0</v>
      </c>
      <c r="GZ8619" s="77">
        <v>0</v>
      </c>
    </row>
    <row r="8620" spans="187:208" x14ac:dyDescent="0.25">
      <c r="GE8620" s="77" t="s">
        <v>427</v>
      </c>
      <c r="GF8620" s="77" t="s">
        <v>155</v>
      </c>
      <c r="GG8620" s="77" t="s">
        <v>430</v>
      </c>
      <c r="GH8620" s="77" t="s">
        <v>481</v>
      </c>
      <c r="GI8620" s="77">
        <v>2020</v>
      </c>
      <c r="GJ8620" s="77" t="s">
        <v>303</v>
      </c>
      <c r="GK8620" s="77">
        <v>7205.5312760248898</v>
      </c>
      <c r="GL8620" s="77">
        <v>186.396424</v>
      </c>
      <c r="GM8620" s="77">
        <v>2020</v>
      </c>
      <c r="GN8620" s="77" t="s">
        <v>175</v>
      </c>
      <c r="GO8620" s="77">
        <v>5.3000000000000005E-2</v>
      </c>
      <c r="GP8620" s="77">
        <v>3</v>
      </c>
      <c r="GQ8620" s="77">
        <v>0</v>
      </c>
      <c r="GR8620" s="77" t="s">
        <v>423</v>
      </c>
      <c r="GS8620" s="77">
        <v>5.5966209081309407E-2</v>
      </c>
      <c r="GT8620" s="77">
        <v>403.26626993592316</v>
      </c>
      <c r="GU8620" s="77">
        <v>0</v>
      </c>
      <c r="GV8620" s="77">
        <v>0</v>
      </c>
      <c r="GW8620" s="77">
        <v>0</v>
      </c>
      <c r="GX8620" s="77">
        <v>0</v>
      </c>
      <c r="GY8620" s="77">
        <v>0</v>
      </c>
      <c r="GZ8620" s="77">
        <v>0</v>
      </c>
    </row>
    <row r="8621" spans="187:208" x14ac:dyDescent="0.25">
      <c r="GE8621" s="77" t="s">
        <v>422</v>
      </c>
      <c r="GF8621" s="77" t="s">
        <v>155</v>
      </c>
      <c r="GG8621" s="77" t="s">
        <v>430</v>
      </c>
      <c r="GH8621" s="77" t="s">
        <v>488</v>
      </c>
      <c r="GI8621" s="77">
        <v>2020</v>
      </c>
      <c r="GJ8621" s="77" t="s">
        <v>305</v>
      </c>
      <c r="GK8621" s="77">
        <v>409.22373582044048</v>
      </c>
      <c r="GL8621" s="77">
        <v>186.396424</v>
      </c>
      <c r="GM8621" s="77">
        <v>2020</v>
      </c>
      <c r="GN8621" s="77" t="s">
        <v>175</v>
      </c>
      <c r="GO8621" s="77">
        <v>0.13250000000000001</v>
      </c>
      <c r="GP8621" s="77">
        <v>3</v>
      </c>
      <c r="GQ8621" s="77">
        <v>0</v>
      </c>
      <c r="GR8621" s="77" t="s">
        <v>423</v>
      </c>
      <c r="GS8621" s="77">
        <v>0.1527377521613833</v>
      </c>
      <c r="GT8621" s="77">
        <v>62.50391354029783</v>
      </c>
      <c r="GU8621" s="77">
        <v>0</v>
      </c>
      <c r="GV8621" s="77">
        <v>0</v>
      </c>
      <c r="GW8621" s="77">
        <v>0</v>
      </c>
      <c r="GX8621" s="77">
        <v>0</v>
      </c>
      <c r="GY8621" s="77">
        <v>0</v>
      </c>
      <c r="GZ8621" s="77">
        <v>0</v>
      </c>
    </row>
    <row r="8622" spans="187:208" x14ac:dyDescent="0.25">
      <c r="GE8622" s="77" t="s">
        <v>425</v>
      </c>
      <c r="GF8622" s="77" t="s">
        <v>155</v>
      </c>
      <c r="GG8622" s="77" t="s">
        <v>430</v>
      </c>
      <c r="GH8622" s="77" t="s">
        <v>488</v>
      </c>
      <c r="GI8622" s="77">
        <v>2020</v>
      </c>
      <c r="GJ8622" s="77" t="s">
        <v>301</v>
      </c>
      <c r="GK8622" s="77">
        <v>13469.08781237873</v>
      </c>
      <c r="GL8622" s="77">
        <v>186.396424</v>
      </c>
      <c r="GM8622" s="77">
        <v>2020</v>
      </c>
      <c r="GN8622" s="77" t="s">
        <v>175</v>
      </c>
      <c r="GO8622" s="77">
        <v>5.3000000000000005E-2</v>
      </c>
      <c r="GP8622" s="77">
        <v>3</v>
      </c>
      <c r="GQ8622" s="77">
        <v>0</v>
      </c>
      <c r="GR8622" s="77" t="s">
        <v>423</v>
      </c>
      <c r="GS8622" s="77">
        <v>5.5966209081309407E-2</v>
      </c>
      <c r="GT8622" s="77">
        <v>753.81378464210434</v>
      </c>
      <c r="GU8622" s="77">
        <v>0</v>
      </c>
      <c r="GV8622" s="77">
        <v>0</v>
      </c>
      <c r="GW8622" s="77">
        <v>0</v>
      </c>
      <c r="GX8622" s="77">
        <v>0</v>
      </c>
      <c r="GY8622" s="77">
        <v>0</v>
      </c>
      <c r="GZ8622" s="77">
        <v>0</v>
      </c>
    </row>
    <row r="8623" spans="187:208" x14ac:dyDescent="0.25">
      <c r="GE8623" s="77" t="s">
        <v>427</v>
      </c>
      <c r="GF8623" s="77" t="s">
        <v>155</v>
      </c>
      <c r="GG8623" s="77" t="s">
        <v>430</v>
      </c>
      <c r="GH8623" s="77" t="s">
        <v>488</v>
      </c>
      <c r="GI8623" s="77">
        <v>2020</v>
      </c>
      <c r="GJ8623" s="77" t="s">
        <v>303</v>
      </c>
      <c r="GK8623" s="77">
        <v>7205.53127602528</v>
      </c>
      <c r="GL8623" s="77">
        <v>186.396424</v>
      </c>
      <c r="GM8623" s="77">
        <v>2020</v>
      </c>
      <c r="GN8623" s="77" t="s">
        <v>175</v>
      </c>
      <c r="GO8623" s="77">
        <v>5.3000000000000005E-2</v>
      </c>
      <c r="GP8623" s="77">
        <v>3</v>
      </c>
      <c r="GQ8623" s="77">
        <v>0</v>
      </c>
      <c r="GR8623" s="77" t="s">
        <v>423</v>
      </c>
      <c r="GS8623" s="77">
        <v>5.5966209081309407E-2</v>
      </c>
      <c r="GT8623" s="77">
        <v>403.26626993594499</v>
      </c>
      <c r="GU8623" s="77">
        <v>0</v>
      </c>
      <c r="GV8623" s="77">
        <v>0</v>
      </c>
      <c r="GW8623" s="77">
        <v>0</v>
      </c>
      <c r="GX8623" s="77">
        <v>0</v>
      </c>
      <c r="GY8623" s="77">
        <v>0</v>
      </c>
      <c r="GZ8623" s="77">
        <v>0</v>
      </c>
    </row>
    <row r="8624" spans="187:208" x14ac:dyDescent="0.25">
      <c r="GE8624" s="77" t="s">
        <v>422</v>
      </c>
      <c r="GF8624" s="77" t="s">
        <v>155</v>
      </c>
      <c r="GG8624" s="77" t="s">
        <v>431</v>
      </c>
      <c r="GH8624" s="77" t="s">
        <v>300</v>
      </c>
      <c r="GI8624" s="77">
        <v>2020</v>
      </c>
      <c r="GJ8624" s="77" t="s">
        <v>305</v>
      </c>
      <c r="GK8624" s="77">
        <v>222.22942162783551</v>
      </c>
      <c r="GL8624" s="77">
        <v>501.74527499999999</v>
      </c>
      <c r="GM8624" s="77">
        <v>2020</v>
      </c>
      <c r="GN8624" s="77" t="s">
        <v>175</v>
      </c>
      <c r="GO8624" s="77">
        <v>0.13250000000000001</v>
      </c>
      <c r="GP8624" s="77">
        <v>3</v>
      </c>
      <c r="GQ8624" s="77">
        <v>0</v>
      </c>
      <c r="GR8624" s="77" t="s">
        <v>423</v>
      </c>
      <c r="GS8624" s="77">
        <v>0.1527377521613833</v>
      </c>
      <c r="GT8624" s="77">
        <v>33.942822323559895</v>
      </c>
      <c r="GU8624" s="77">
        <v>0</v>
      </c>
      <c r="GV8624" s="77">
        <v>0</v>
      </c>
      <c r="GW8624" s="77">
        <v>0</v>
      </c>
      <c r="GX8624" s="77">
        <v>0</v>
      </c>
      <c r="GY8624" s="77">
        <v>0</v>
      </c>
      <c r="GZ8624" s="77">
        <v>0</v>
      </c>
    </row>
    <row r="8625" spans="187:208" x14ac:dyDescent="0.25">
      <c r="GE8625" s="77" t="s">
        <v>425</v>
      </c>
      <c r="GF8625" s="77" t="s">
        <v>155</v>
      </c>
      <c r="GG8625" s="77" t="s">
        <v>431</v>
      </c>
      <c r="GH8625" s="77" t="s">
        <v>300</v>
      </c>
      <c r="GI8625" s="77">
        <v>2020</v>
      </c>
      <c r="GJ8625" s="77" t="s">
        <v>301</v>
      </c>
      <c r="GK8625" s="77">
        <v>8585.7228092481364</v>
      </c>
      <c r="GL8625" s="77">
        <v>501.74527499999999</v>
      </c>
      <c r="GM8625" s="77">
        <v>2020</v>
      </c>
      <c r="GN8625" s="77" t="s">
        <v>175</v>
      </c>
      <c r="GO8625" s="77">
        <v>5.3000000000000005E-2</v>
      </c>
      <c r="GP8625" s="77">
        <v>3</v>
      </c>
      <c r="GQ8625" s="77">
        <v>0</v>
      </c>
      <c r="GR8625" s="77" t="s">
        <v>423</v>
      </c>
      <c r="GS8625" s="77">
        <v>5.5966209081309407E-2</v>
      </c>
      <c r="GT8625" s="77">
        <v>480.51035785654835</v>
      </c>
      <c r="GU8625" s="77">
        <v>0</v>
      </c>
      <c r="GV8625" s="77">
        <v>0</v>
      </c>
      <c r="GW8625" s="77">
        <v>0</v>
      </c>
      <c r="GX8625" s="77">
        <v>0</v>
      </c>
      <c r="GY8625" s="77">
        <v>0</v>
      </c>
      <c r="GZ8625" s="77">
        <v>0</v>
      </c>
    </row>
    <row r="8626" spans="187:208" x14ac:dyDescent="0.25">
      <c r="GE8626" s="77" t="s">
        <v>427</v>
      </c>
      <c r="GF8626" s="77" t="s">
        <v>155</v>
      </c>
      <c r="GG8626" s="77" t="s">
        <v>431</v>
      </c>
      <c r="GH8626" s="77" t="s">
        <v>300</v>
      </c>
      <c r="GI8626" s="77">
        <v>2020</v>
      </c>
      <c r="GJ8626" s="77" t="s">
        <v>303</v>
      </c>
      <c r="GK8626" s="77">
        <v>5338.1784104568642</v>
      </c>
      <c r="GL8626" s="77">
        <v>501.74527499999999</v>
      </c>
      <c r="GM8626" s="77">
        <v>2020</v>
      </c>
      <c r="GN8626" s="77" t="s">
        <v>175</v>
      </c>
      <c r="GO8626" s="77">
        <v>5.3000000000000005E-2</v>
      </c>
      <c r="GP8626" s="77">
        <v>3</v>
      </c>
      <c r="GQ8626" s="77">
        <v>0</v>
      </c>
      <c r="GR8626" s="77" t="s">
        <v>423</v>
      </c>
      <c r="GS8626" s="77">
        <v>5.5966209081309407E-2</v>
      </c>
      <c r="GT8626" s="77">
        <v>298.75760903296077</v>
      </c>
      <c r="GU8626" s="77">
        <v>0</v>
      </c>
      <c r="GV8626" s="77">
        <v>0</v>
      </c>
      <c r="GW8626" s="77">
        <v>0</v>
      </c>
      <c r="GX8626" s="77">
        <v>0</v>
      </c>
      <c r="GY8626" s="77">
        <v>0</v>
      </c>
      <c r="GZ8626" s="77">
        <v>0</v>
      </c>
    </row>
    <row r="8627" spans="187:208" x14ac:dyDescent="0.25">
      <c r="GE8627" s="77" t="s">
        <v>422</v>
      </c>
      <c r="GF8627" s="77" t="s">
        <v>155</v>
      </c>
      <c r="GG8627" s="77" t="s">
        <v>431</v>
      </c>
      <c r="GH8627" s="77" t="s">
        <v>432</v>
      </c>
      <c r="GI8627" s="77">
        <v>2020</v>
      </c>
      <c r="GJ8627" s="77" t="s">
        <v>305</v>
      </c>
      <c r="GK8627" s="77">
        <v>222.2294216278365</v>
      </c>
      <c r="GL8627" s="77">
        <v>501.74527499999999</v>
      </c>
      <c r="GM8627" s="77">
        <v>2020</v>
      </c>
      <c r="GN8627" s="77" t="s">
        <v>175</v>
      </c>
      <c r="GO8627" s="77">
        <v>0.13250000000000001</v>
      </c>
      <c r="GP8627" s="77">
        <v>3</v>
      </c>
      <c r="GQ8627" s="77">
        <v>0</v>
      </c>
      <c r="GR8627" s="77" t="s">
        <v>423</v>
      </c>
      <c r="GS8627" s="77">
        <v>0.1527377521613833</v>
      </c>
      <c r="GT8627" s="77">
        <v>33.942822323560044</v>
      </c>
      <c r="GU8627" s="77">
        <v>0</v>
      </c>
      <c r="GV8627" s="77">
        <v>0</v>
      </c>
      <c r="GW8627" s="77">
        <v>0</v>
      </c>
      <c r="GX8627" s="77">
        <v>0</v>
      </c>
      <c r="GY8627" s="77">
        <v>0</v>
      </c>
      <c r="GZ8627" s="77">
        <v>0</v>
      </c>
    </row>
    <row r="8628" spans="187:208" x14ac:dyDescent="0.25">
      <c r="GE8628" s="77" t="s">
        <v>425</v>
      </c>
      <c r="GF8628" s="77" t="s">
        <v>155</v>
      </c>
      <c r="GG8628" s="77" t="s">
        <v>431</v>
      </c>
      <c r="GH8628" s="77" t="s">
        <v>432</v>
      </c>
      <c r="GI8628" s="77">
        <v>2020</v>
      </c>
      <c r="GJ8628" s="77" t="s">
        <v>301</v>
      </c>
      <c r="GK8628" s="77">
        <v>8585.7228092481728</v>
      </c>
      <c r="GL8628" s="77">
        <v>501.74527499999999</v>
      </c>
      <c r="GM8628" s="77">
        <v>2020</v>
      </c>
      <c r="GN8628" s="77" t="s">
        <v>175</v>
      </c>
      <c r="GO8628" s="77">
        <v>5.3000000000000005E-2</v>
      </c>
      <c r="GP8628" s="77">
        <v>3</v>
      </c>
      <c r="GQ8628" s="77">
        <v>0</v>
      </c>
      <c r="GR8628" s="77" t="s">
        <v>423</v>
      </c>
      <c r="GS8628" s="77">
        <v>5.5966209081309407E-2</v>
      </c>
      <c r="GT8628" s="77">
        <v>480.5103578565504</v>
      </c>
      <c r="GU8628" s="77">
        <v>0</v>
      </c>
      <c r="GV8628" s="77">
        <v>0</v>
      </c>
      <c r="GW8628" s="77">
        <v>0</v>
      </c>
      <c r="GX8628" s="77">
        <v>0</v>
      </c>
      <c r="GY8628" s="77">
        <v>0</v>
      </c>
      <c r="GZ8628" s="77">
        <v>0</v>
      </c>
    </row>
    <row r="8629" spans="187:208" x14ac:dyDescent="0.25">
      <c r="GE8629" s="77" t="s">
        <v>422</v>
      </c>
      <c r="GF8629" s="77" t="s">
        <v>155</v>
      </c>
      <c r="GG8629" s="77" t="s">
        <v>431</v>
      </c>
      <c r="GH8629" s="77" t="s">
        <v>439</v>
      </c>
      <c r="GI8629" s="77">
        <v>2020</v>
      </c>
      <c r="GJ8629" s="77" t="s">
        <v>305</v>
      </c>
      <c r="GK8629" s="77">
        <v>0.6964182168122337</v>
      </c>
      <c r="GL8629" s="77">
        <v>501.74527499999999</v>
      </c>
      <c r="GM8629" s="77">
        <v>2020</v>
      </c>
      <c r="GN8629" s="77" t="s">
        <v>175</v>
      </c>
      <c r="GO8629" s="77">
        <v>0.13250000000000001</v>
      </c>
      <c r="GP8629" s="77">
        <v>3</v>
      </c>
      <c r="GQ8629" s="77">
        <v>0</v>
      </c>
      <c r="GR8629" s="77" t="s">
        <v>423</v>
      </c>
      <c r="GS8629" s="77">
        <v>0.1527377521613833</v>
      </c>
      <c r="GT8629" s="77">
        <v>0.10636935300013946</v>
      </c>
      <c r="GU8629" s="77">
        <v>0</v>
      </c>
      <c r="GV8629" s="77">
        <v>0</v>
      </c>
      <c r="GW8629" s="77">
        <v>0</v>
      </c>
      <c r="GX8629" s="77">
        <v>0</v>
      </c>
      <c r="GY8629" s="77">
        <v>0</v>
      </c>
      <c r="GZ8629" s="77">
        <v>0</v>
      </c>
    </row>
    <row r="8630" spans="187:208" x14ac:dyDescent="0.25">
      <c r="GE8630" s="77" t="s">
        <v>425</v>
      </c>
      <c r="GF8630" s="77" t="s">
        <v>155</v>
      </c>
      <c r="GG8630" s="77" t="s">
        <v>431</v>
      </c>
      <c r="GH8630" s="77" t="s">
        <v>439</v>
      </c>
      <c r="GI8630" s="77">
        <v>2020</v>
      </c>
      <c r="GJ8630" s="77" t="s">
        <v>301</v>
      </c>
      <c r="GK8630" s="77">
        <v>2.9419641522810198</v>
      </c>
      <c r="GL8630" s="77">
        <v>501.74527499999999</v>
      </c>
      <c r="GM8630" s="77">
        <v>2020</v>
      </c>
      <c r="GN8630" s="77" t="s">
        <v>175</v>
      </c>
      <c r="GO8630" s="77">
        <v>5.3000000000000005E-2</v>
      </c>
      <c r="GP8630" s="77">
        <v>3</v>
      </c>
      <c r="GQ8630" s="77">
        <v>0</v>
      </c>
      <c r="GR8630" s="77" t="s">
        <v>423</v>
      </c>
      <c r="GS8630" s="77">
        <v>5.5966209081309407E-2</v>
      </c>
      <c r="GT8630" s="77">
        <v>0.16465058085627673</v>
      </c>
      <c r="GU8630" s="77">
        <v>0</v>
      </c>
      <c r="GV8630" s="77">
        <v>0</v>
      </c>
      <c r="GW8630" s="77">
        <v>0</v>
      </c>
      <c r="GX8630" s="77">
        <v>0</v>
      </c>
      <c r="GY8630" s="77">
        <v>0</v>
      </c>
      <c r="GZ8630" s="77">
        <v>0</v>
      </c>
    </row>
    <row r="8631" spans="187:208" x14ac:dyDescent="0.25">
      <c r="GE8631" s="77" t="s">
        <v>427</v>
      </c>
      <c r="GF8631" s="77" t="s">
        <v>155</v>
      </c>
      <c r="GG8631" s="77" t="s">
        <v>431</v>
      </c>
      <c r="GH8631" s="77" t="s">
        <v>439</v>
      </c>
      <c r="GI8631" s="77">
        <v>2020</v>
      </c>
      <c r="GJ8631" s="77" t="s">
        <v>303</v>
      </c>
      <c r="GK8631" s="77">
        <v>1.6021759622082901</v>
      </c>
      <c r="GL8631" s="77">
        <v>501.74527499999999</v>
      </c>
      <c r="GM8631" s="77">
        <v>2020</v>
      </c>
      <c r="GN8631" s="77" t="s">
        <v>175</v>
      </c>
      <c r="GO8631" s="77">
        <v>5.3000000000000005E-2</v>
      </c>
      <c r="GP8631" s="77">
        <v>3</v>
      </c>
      <c r="GQ8631" s="77">
        <v>0</v>
      </c>
      <c r="GR8631" s="77" t="s">
        <v>423</v>
      </c>
      <c r="GS8631" s="77">
        <v>5.5966209081309407E-2</v>
      </c>
      <c r="GT8631" s="77">
        <v>8.9667714885997243E-2</v>
      </c>
      <c r="GU8631" s="77">
        <v>0</v>
      </c>
      <c r="GV8631" s="77">
        <v>0</v>
      </c>
      <c r="GW8631" s="77">
        <v>0</v>
      </c>
      <c r="GX8631" s="77">
        <v>0</v>
      </c>
      <c r="GY8631" s="77">
        <v>0</v>
      </c>
      <c r="GZ8631" s="77">
        <v>0</v>
      </c>
    </row>
    <row r="8632" spans="187:208" x14ac:dyDescent="0.25">
      <c r="GE8632" s="77" t="s">
        <v>422</v>
      </c>
      <c r="GF8632" s="77" t="s">
        <v>155</v>
      </c>
      <c r="GG8632" s="77" t="s">
        <v>431</v>
      </c>
      <c r="GH8632" s="77" t="s">
        <v>446</v>
      </c>
      <c r="GI8632" s="77">
        <v>2020</v>
      </c>
      <c r="GJ8632" s="77" t="s">
        <v>305</v>
      </c>
      <c r="GK8632" s="77">
        <v>3.6425060683954513E-2</v>
      </c>
      <c r="GL8632" s="77">
        <v>501.74527499999999</v>
      </c>
      <c r="GM8632" s="77">
        <v>2020</v>
      </c>
      <c r="GN8632" s="77" t="s">
        <v>175</v>
      </c>
      <c r="GO8632" s="77">
        <v>0.13250000000000001</v>
      </c>
      <c r="GP8632" s="77">
        <v>3</v>
      </c>
      <c r="GQ8632" s="77">
        <v>0</v>
      </c>
      <c r="GR8632" s="77" t="s">
        <v>423</v>
      </c>
      <c r="GS8632" s="77">
        <v>0.1527377521613833</v>
      </c>
      <c r="GT8632" s="77">
        <v>5.563481891209191E-3</v>
      </c>
      <c r="GU8632" s="77">
        <v>0</v>
      </c>
      <c r="GV8632" s="77">
        <v>0</v>
      </c>
      <c r="GW8632" s="77">
        <v>0</v>
      </c>
      <c r="GX8632" s="77">
        <v>0</v>
      </c>
      <c r="GY8632" s="77">
        <v>0</v>
      </c>
      <c r="GZ8632" s="77">
        <v>0</v>
      </c>
    </row>
    <row r="8633" spans="187:208" x14ac:dyDescent="0.25">
      <c r="GE8633" s="77" t="s">
        <v>425</v>
      </c>
      <c r="GF8633" s="77" t="s">
        <v>155</v>
      </c>
      <c r="GG8633" s="77" t="s">
        <v>431</v>
      </c>
      <c r="GH8633" s="77" t="s">
        <v>446</v>
      </c>
      <c r="GI8633" s="77">
        <v>2020</v>
      </c>
      <c r="GJ8633" s="77" t="s">
        <v>301</v>
      </c>
      <c r="GK8633" s="77">
        <v>1.580872452543264E-3</v>
      </c>
      <c r="GL8633" s="77">
        <v>501.74527499999999</v>
      </c>
      <c r="GM8633" s="77">
        <v>2020</v>
      </c>
      <c r="GN8633" s="77" t="s">
        <v>175</v>
      </c>
      <c r="GO8633" s="77">
        <v>5.3000000000000005E-2</v>
      </c>
      <c r="GP8633" s="77">
        <v>3</v>
      </c>
      <c r="GQ8633" s="77">
        <v>0</v>
      </c>
      <c r="GR8633" s="77" t="s">
        <v>423</v>
      </c>
      <c r="GS8633" s="77">
        <v>5.5966209081309407E-2</v>
      </c>
      <c r="GT8633" s="77">
        <v>8.8475438209918692E-5</v>
      </c>
      <c r="GU8633" s="77">
        <v>0</v>
      </c>
      <c r="GV8633" s="77">
        <v>0</v>
      </c>
      <c r="GW8633" s="77">
        <v>0</v>
      </c>
      <c r="GX8633" s="77">
        <v>0</v>
      </c>
      <c r="GY8633" s="77">
        <v>0</v>
      </c>
      <c r="GZ8633" s="77">
        <v>0</v>
      </c>
    </row>
    <row r="8634" spans="187:208" x14ac:dyDescent="0.25">
      <c r="GE8634" s="77" t="s">
        <v>427</v>
      </c>
      <c r="GF8634" s="77" t="s">
        <v>155</v>
      </c>
      <c r="GG8634" s="77" t="s">
        <v>431</v>
      </c>
      <c r="GH8634" s="77" t="s">
        <v>446</v>
      </c>
      <c r="GI8634" s="77">
        <v>2020</v>
      </c>
      <c r="GJ8634" s="77" t="s">
        <v>303</v>
      </c>
      <c r="GK8634" s="77">
        <v>3.9894642198450743E-2</v>
      </c>
      <c r="GL8634" s="77">
        <v>501.74527499999999</v>
      </c>
      <c r="GM8634" s="77">
        <v>2020</v>
      </c>
      <c r="GN8634" s="77" t="s">
        <v>175</v>
      </c>
      <c r="GO8634" s="77">
        <v>5.3000000000000005E-2</v>
      </c>
      <c r="GP8634" s="77">
        <v>3</v>
      </c>
      <c r="GQ8634" s="77">
        <v>0</v>
      </c>
      <c r="GR8634" s="77" t="s">
        <v>423</v>
      </c>
      <c r="GS8634" s="77">
        <v>5.5966209081309407E-2</v>
      </c>
      <c r="GT8634" s="77">
        <v>2.2327518865025236E-3</v>
      </c>
      <c r="GU8634" s="77">
        <v>0</v>
      </c>
      <c r="GV8634" s="77">
        <v>0</v>
      </c>
      <c r="GW8634" s="77">
        <v>0</v>
      </c>
      <c r="GX8634" s="77">
        <v>0</v>
      </c>
      <c r="GY8634" s="77">
        <v>0</v>
      </c>
      <c r="GZ8634" s="77">
        <v>0</v>
      </c>
    </row>
    <row r="8635" spans="187:208" x14ac:dyDescent="0.25">
      <c r="GE8635" s="77" t="s">
        <v>422</v>
      </c>
      <c r="GF8635" s="77" t="s">
        <v>155</v>
      </c>
      <c r="GG8635" s="77" t="s">
        <v>431</v>
      </c>
      <c r="GH8635" s="77" t="s">
        <v>453</v>
      </c>
      <c r="GI8635" s="77">
        <v>2020</v>
      </c>
      <c r="GJ8635" s="77" t="s">
        <v>305</v>
      </c>
      <c r="GK8635" s="77">
        <v>222.22942162783079</v>
      </c>
      <c r="GL8635" s="77">
        <v>501.74527499999999</v>
      </c>
      <c r="GM8635" s="77">
        <v>2020</v>
      </c>
      <c r="GN8635" s="77" t="s">
        <v>175</v>
      </c>
      <c r="GO8635" s="77">
        <v>0.13250000000000001</v>
      </c>
      <c r="GP8635" s="77">
        <v>3</v>
      </c>
      <c r="GQ8635" s="77">
        <v>0</v>
      </c>
      <c r="GR8635" s="77" t="s">
        <v>423</v>
      </c>
      <c r="GS8635" s="77">
        <v>0.1527377521613833</v>
      </c>
      <c r="GT8635" s="77">
        <v>33.94282232355917</v>
      </c>
      <c r="GU8635" s="77">
        <v>0</v>
      </c>
      <c r="GV8635" s="77">
        <v>0</v>
      </c>
      <c r="GW8635" s="77">
        <v>0</v>
      </c>
      <c r="GX8635" s="77">
        <v>0</v>
      </c>
      <c r="GY8635" s="77">
        <v>0</v>
      </c>
      <c r="GZ8635" s="77">
        <v>0</v>
      </c>
    </row>
    <row r="8636" spans="187:208" x14ac:dyDescent="0.25">
      <c r="GE8636" s="77" t="s">
        <v>425</v>
      </c>
      <c r="GF8636" s="77" t="s">
        <v>155</v>
      </c>
      <c r="GG8636" s="77" t="s">
        <v>431</v>
      </c>
      <c r="GH8636" s="77" t="s">
        <v>453</v>
      </c>
      <c r="GI8636" s="77">
        <v>2020</v>
      </c>
      <c r="GJ8636" s="77" t="s">
        <v>301</v>
      </c>
      <c r="GK8636" s="77">
        <v>8585.7228092479545</v>
      </c>
      <c r="GL8636" s="77">
        <v>501.74527499999999</v>
      </c>
      <c r="GM8636" s="77">
        <v>2020</v>
      </c>
      <c r="GN8636" s="77" t="s">
        <v>175</v>
      </c>
      <c r="GO8636" s="77">
        <v>5.3000000000000005E-2</v>
      </c>
      <c r="GP8636" s="77">
        <v>3</v>
      </c>
      <c r="GQ8636" s="77">
        <v>0</v>
      </c>
      <c r="GR8636" s="77" t="s">
        <v>423</v>
      </c>
      <c r="GS8636" s="77">
        <v>5.5966209081309407E-2</v>
      </c>
      <c r="GT8636" s="77">
        <v>480.51035785653818</v>
      </c>
      <c r="GU8636" s="77">
        <v>0</v>
      </c>
      <c r="GV8636" s="77">
        <v>0</v>
      </c>
      <c r="GW8636" s="77">
        <v>0</v>
      </c>
      <c r="GX8636" s="77">
        <v>0</v>
      </c>
      <c r="GY8636" s="77">
        <v>0</v>
      </c>
      <c r="GZ8636" s="77">
        <v>0</v>
      </c>
    </row>
    <row r="8637" spans="187:208" x14ac:dyDescent="0.25">
      <c r="GE8637" s="77" t="s">
        <v>427</v>
      </c>
      <c r="GF8637" s="77" t="s">
        <v>155</v>
      </c>
      <c r="GG8637" s="77" t="s">
        <v>431</v>
      </c>
      <c r="GH8637" s="77" t="s">
        <v>453</v>
      </c>
      <c r="GI8637" s="77">
        <v>2020</v>
      </c>
      <c r="GJ8637" s="77" t="s">
        <v>303</v>
      </c>
      <c r="GK8637" s="77">
        <v>5338.1784104567496</v>
      </c>
      <c r="GL8637" s="77">
        <v>501.74527499999999</v>
      </c>
      <c r="GM8637" s="77">
        <v>2020</v>
      </c>
      <c r="GN8637" s="77" t="s">
        <v>175</v>
      </c>
      <c r="GO8637" s="77">
        <v>5.3000000000000005E-2</v>
      </c>
      <c r="GP8637" s="77">
        <v>3</v>
      </c>
      <c r="GQ8637" s="77">
        <v>0</v>
      </c>
      <c r="GR8637" s="77" t="s">
        <v>423</v>
      </c>
      <c r="GS8637" s="77">
        <v>5.5966209081309407E-2</v>
      </c>
      <c r="GT8637" s="77">
        <v>298.75760903295435</v>
      </c>
      <c r="GU8637" s="77">
        <v>0</v>
      </c>
      <c r="GV8637" s="77">
        <v>0</v>
      </c>
      <c r="GW8637" s="77">
        <v>0</v>
      </c>
      <c r="GX8637" s="77">
        <v>0</v>
      </c>
      <c r="GY8637" s="77">
        <v>0</v>
      </c>
      <c r="GZ8637" s="77">
        <v>0</v>
      </c>
    </row>
    <row r="8638" spans="187:208" x14ac:dyDescent="0.25">
      <c r="GE8638" s="77" t="s">
        <v>422</v>
      </c>
      <c r="GF8638" s="77" t="s">
        <v>155</v>
      </c>
      <c r="GG8638" s="77" t="s">
        <v>431</v>
      </c>
      <c r="GH8638" s="77" t="s">
        <v>460</v>
      </c>
      <c r="GI8638" s="77">
        <v>2020</v>
      </c>
      <c r="GJ8638" s="77" t="s">
        <v>305</v>
      </c>
      <c r="GK8638" s="77">
        <v>222.2294216278317</v>
      </c>
      <c r="GL8638" s="77">
        <v>501.74527499999999</v>
      </c>
      <c r="GM8638" s="77">
        <v>2020</v>
      </c>
      <c r="GN8638" s="77" t="s">
        <v>175</v>
      </c>
      <c r="GO8638" s="77">
        <v>0.13250000000000001</v>
      </c>
      <c r="GP8638" s="77">
        <v>3</v>
      </c>
      <c r="GQ8638" s="77">
        <v>0</v>
      </c>
      <c r="GR8638" s="77" t="s">
        <v>423</v>
      </c>
      <c r="GS8638" s="77">
        <v>0.1527377521613833</v>
      </c>
      <c r="GT8638" s="77">
        <v>33.942822323559312</v>
      </c>
      <c r="GU8638" s="77">
        <v>0</v>
      </c>
      <c r="GV8638" s="77">
        <v>0</v>
      </c>
      <c r="GW8638" s="77">
        <v>0</v>
      </c>
      <c r="GX8638" s="77">
        <v>0</v>
      </c>
      <c r="GY8638" s="77">
        <v>0</v>
      </c>
      <c r="GZ8638" s="77">
        <v>0</v>
      </c>
    </row>
    <row r="8639" spans="187:208" x14ac:dyDescent="0.25">
      <c r="GE8639" s="77" t="s">
        <v>425</v>
      </c>
      <c r="GF8639" s="77" t="s">
        <v>155</v>
      </c>
      <c r="GG8639" s="77" t="s">
        <v>431</v>
      </c>
      <c r="GH8639" s="77" t="s">
        <v>460</v>
      </c>
      <c r="GI8639" s="77">
        <v>2020</v>
      </c>
      <c r="GJ8639" s="77" t="s">
        <v>301</v>
      </c>
      <c r="GK8639" s="77">
        <v>8585.7228092479891</v>
      </c>
      <c r="GL8639" s="77">
        <v>501.74527499999999</v>
      </c>
      <c r="GM8639" s="77">
        <v>2020</v>
      </c>
      <c r="GN8639" s="77" t="s">
        <v>175</v>
      </c>
      <c r="GO8639" s="77">
        <v>5.3000000000000005E-2</v>
      </c>
      <c r="GP8639" s="77">
        <v>3</v>
      </c>
      <c r="GQ8639" s="77">
        <v>0</v>
      </c>
      <c r="GR8639" s="77" t="s">
        <v>423</v>
      </c>
      <c r="GS8639" s="77">
        <v>5.5966209081309407E-2</v>
      </c>
      <c r="GT8639" s="77">
        <v>480.51035785654011</v>
      </c>
      <c r="GU8639" s="77">
        <v>0</v>
      </c>
      <c r="GV8639" s="77">
        <v>0</v>
      </c>
      <c r="GW8639" s="77">
        <v>0</v>
      </c>
      <c r="GX8639" s="77">
        <v>0</v>
      </c>
      <c r="GY8639" s="77">
        <v>0</v>
      </c>
      <c r="GZ8639" s="77">
        <v>0</v>
      </c>
    </row>
    <row r="8640" spans="187:208" x14ac:dyDescent="0.25">
      <c r="GE8640" s="77" t="s">
        <v>422</v>
      </c>
      <c r="GF8640" s="77" t="s">
        <v>155</v>
      </c>
      <c r="GG8640" s="77" t="s">
        <v>431</v>
      </c>
      <c r="GH8640" s="77" t="s">
        <v>467</v>
      </c>
      <c r="GI8640" s="77">
        <v>2020</v>
      </c>
      <c r="GJ8640" s="77" t="s">
        <v>305</v>
      </c>
      <c r="GK8640" s="77">
        <v>0.69641821681223026</v>
      </c>
      <c r="GL8640" s="77">
        <v>501.74527499999999</v>
      </c>
      <c r="GM8640" s="77">
        <v>2020</v>
      </c>
      <c r="GN8640" s="77" t="s">
        <v>175</v>
      </c>
      <c r="GO8640" s="77">
        <v>0.13250000000000001</v>
      </c>
      <c r="GP8640" s="77">
        <v>3</v>
      </c>
      <c r="GQ8640" s="77">
        <v>0</v>
      </c>
      <c r="GR8640" s="77" t="s">
        <v>423</v>
      </c>
      <c r="GS8640" s="77">
        <v>0.1527377521613833</v>
      </c>
      <c r="GT8640" s="77">
        <v>0.10636935300013893</v>
      </c>
      <c r="GU8640" s="77">
        <v>0</v>
      </c>
      <c r="GV8640" s="77">
        <v>0</v>
      </c>
      <c r="GW8640" s="77">
        <v>0</v>
      </c>
      <c r="GX8640" s="77">
        <v>0</v>
      </c>
      <c r="GY8640" s="77">
        <v>0</v>
      </c>
      <c r="GZ8640" s="77">
        <v>0</v>
      </c>
    </row>
    <row r="8641" spans="187:208" x14ac:dyDescent="0.25">
      <c r="GE8641" s="77" t="s">
        <v>425</v>
      </c>
      <c r="GF8641" s="77" t="s">
        <v>155</v>
      </c>
      <c r="GG8641" s="77" t="s">
        <v>431</v>
      </c>
      <c r="GH8641" s="77" t="s">
        <v>467</v>
      </c>
      <c r="GI8641" s="77">
        <v>2020</v>
      </c>
      <c r="GJ8641" s="77" t="s">
        <v>301</v>
      </c>
      <c r="GK8641" s="77">
        <v>2.9419641522810158</v>
      </c>
      <c r="GL8641" s="77">
        <v>501.74527499999999</v>
      </c>
      <c r="GM8641" s="77">
        <v>2020</v>
      </c>
      <c r="GN8641" s="77" t="s">
        <v>175</v>
      </c>
      <c r="GO8641" s="77">
        <v>5.3000000000000005E-2</v>
      </c>
      <c r="GP8641" s="77">
        <v>3</v>
      </c>
      <c r="GQ8641" s="77">
        <v>0</v>
      </c>
      <c r="GR8641" s="77" t="s">
        <v>423</v>
      </c>
      <c r="GS8641" s="77">
        <v>5.5966209081309407E-2</v>
      </c>
      <c r="GT8641" s="77">
        <v>0.16465058085627651</v>
      </c>
      <c r="GU8641" s="77">
        <v>0</v>
      </c>
      <c r="GV8641" s="77">
        <v>0</v>
      </c>
      <c r="GW8641" s="77">
        <v>0</v>
      </c>
      <c r="GX8641" s="77">
        <v>0</v>
      </c>
      <c r="GY8641" s="77">
        <v>0</v>
      </c>
      <c r="GZ8641" s="77">
        <v>0</v>
      </c>
    </row>
    <row r="8642" spans="187:208" x14ac:dyDescent="0.25">
      <c r="GE8642" s="77" t="s">
        <v>427</v>
      </c>
      <c r="GF8642" s="77" t="s">
        <v>155</v>
      </c>
      <c r="GG8642" s="77" t="s">
        <v>431</v>
      </c>
      <c r="GH8642" s="77" t="s">
        <v>467</v>
      </c>
      <c r="GI8642" s="77">
        <v>2020</v>
      </c>
      <c r="GJ8642" s="77" t="s">
        <v>303</v>
      </c>
      <c r="GK8642" s="77">
        <v>1.602175962208289</v>
      </c>
      <c r="GL8642" s="77">
        <v>501.74527499999999</v>
      </c>
      <c r="GM8642" s="77">
        <v>2020</v>
      </c>
      <c r="GN8642" s="77" t="s">
        <v>175</v>
      </c>
      <c r="GO8642" s="77">
        <v>5.3000000000000005E-2</v>
      </c>
      <c r="GP8642" s="77">
        <v>3</v>
      </c>
      <c r="GQ8642" s="77">
        <v>0</v>
      </c>
      <c r="GR8642" s="77" t="s">
        <v>423</v>
      </c>
      <c r="GS8642" s="77">
        <v>5.5966209081309407E-2</v>
      </c>
      <c r="GT8642" s="77">
        <v>8.9667714885997174E-2</v>
      </c>
      <c r="GU8642" s="77">
        <v>0</v>
      </c>
      <c r="GV8642" s="77">
        <v>0</v>
      </c>
      <c r="GW8642" s="77">
        <v>0</v>
      </c>
      <c r="GX8642" s="77">
        <v>0</v>
      </c>
      <c r="GY8642" s="77">
        <v>0</v>
      </c>
      <c r="GZ8642" s="77">
        <v>0</v>
      </c>
    </row>
    <row r="8643" spans="187:208" x14ac:dyDescent="0.25">
      <c r="GE8643" s="77" t="s">
        <v>422</v>
      </c>
      <c r="GF8643" s="77" t="s">
        <v>155</v>
      </c>
      <c r="GG8643" s="77" t="s">
        <v>431</v>
      </c>
      <c r="GH8643" s="77" t="s">
        <v>474</v>
      </c>
      <c r="GI8643" s="77">
        <v>2020</v>
      </c>
      <c r="GJ8643" s="77" t="s">
        <v>305</v>
      </c>
      <c r="GK8643" s="77">
        <v>3.6425060683954437E-2</v>
      </c>
      <c r="GL8643" s="77">
        <v>501.74527499999999</v>
      </c>
      <c r="GM8643" s="77">
        <v>2020</v>
      </c>
      <c r="GN8643" s="77" t="s">
        <v>175</v>
      </c>
      <c r="GO8643" s="77">
        <v>0.13250000000000001</v>
      </c>
      <c r="GP8643" s="77">
        <v>3</v>
      </c>
      <c r="GQ8643" s="77">
        <v>0</v>
      </c>
      <c r="GR8643" s="77" t="s">
        <v>423</v>
      </c>
      <c r="GS8643" s="77">
        <v>0.1527377521613833</v>
      </c>
      <c r="GT8643" s="77">
        <v>5.5634818912091797E-3</v>
      </c>
      <c r="GU8643" s="77">
        <v>0</v>
      </c>
      <c r="GV8643" s="77">
        <v>0</v>
      </c>
      <c r="GW8643" s="77">
        <v>0</v>
      </c>
      <c r="GX8643" s="77">
        <v>0</v>
      </c>
      <c r="GY8643" s="77">
        <v>0</v>
      </c>
      <c r="GZ8643" s="77">
        <v>0</v>
      </c>
    </row>
    <row r="8644" spans="187:208" x14ac:dyDescent="0.25">
      <c r="GE8644" s="77" t="s">
        <v>425</v>
      </c>
      <c r="GF8644" s="77" t="s">
        <v>155</v>
      </c>
      <c r="GG8644" s="77" t="s">
        <v>431</v>
      </c>
      <c r="GH8644" s="77" t="s">
        <v>474</v>
      </c>
      <c r="GI8644" s="77">
        <v>2020</v>
      </c>
      <c r="GJ8644" s="77" t="s">
        <v>301</v>
      </c>
      <c r="GK8644" s="77">
        <v>1.5808724525432679E-3</v>
      </c>
      <c r="GL8644" s="77">
        <v>501.74527499999999</v>
      </c>
      <c r="GM8644" s="77">
        <v>2020</v>
      </c>
      <c r="GN8644" s="77" t="s">
        <v>175</v>
      </c>
      <c r="GO8644" s="77">
        <v>5.3000000000000005E-2</v>
      </c>
      <c r="GP8644" s="77">
        <v>3</v>
      </c>
      <c r="GQ8644" s="77">
        <v>0</v>
      </c>
      <c r="GR8644" s="77" t="s">
        <v>423</v>
      </c>
      <c r="GS8644" s="77">
        <v>5.5966209081309407E-2</v>
      </c>
      <c r="GT8644" s="77">
        <v>8.8475438209918909E-5</v>
      </c>
      <c r="GU8644" s="77">
        <v>0</v>
      </c>
      <c r="GV8644" s="77">
        <v>0</v>
      </c>
      <c r="GW8644" s="77">
        <v>0</v>
      </c>
      <c r="GX8644" s="77">
        <v>0</v>
      </c>
      <c r="GY8644" s="77">
        <v>0</v>
      </c>
      <c r="GZ8644" s="77">
        <v>0</v>
      </c>
    </row>
    <row r="8645" spans="187:208" x14ac:dyDescent="0.25">
      <c r="GE8645" s="77" t="s">
        <v>427</v>
      </c>
      <c r="GF8645" s="77" t="s">
        <v>155</v>
      </c>
      <c r="GG8645" s="77" t="s">
        <v>431</v>
      </c>
      <c r="GH8645" s="77" t="s">
        <v>474</v>
      </c>
      <c r="GI8645" s="77">
        <v>2020</v>
      </c>
      <c r="GJ8645" s="77" t="s">
        <v>303</v>
      </c>
      <c r="GK8645" s="77">
        <v>3.9894642198450542E-2</v>
      </c>
      <c r="GL8645" s="77">
        <v>501.74527499999999</v>
      </c>
      <c r="GM8645" s="77">
        <v>2020</v>
      </c>
      <c r="GN8645" s="77" t="s">
        <v>175</v>
      </c>
      <c r="GO8645" s="77">
        <v>5.3000000000000005E-2</v>
      </c>
      <c r="GP8645" s="77">
        <v>3</v>
      </c>
      <c r="GQ8645" s="77">
        <v>0</v>
      </c>
      <c r="GR8645" s="77" t="s">
        <v>423</v>
      </c>
      <c r="GS8645" s="77">
        <v>5.5966209081309407E-2</v>
      </c>
      <c r="GT8645" s="77">
        <v>2.2327518865025123E-3</v>
      </c>
      <c r="GU8645" s="77">
        <v>0</v>
      </c>
      <c r="GV8645" s="77">
        <v>0</v>
      </c>
      <c r="GW8645" s="77">
        <v>0</v>
      </c>
      <c r="GX8645" s="77">
        <v>0</v>
      </c>
      <c r="GY8645" s="77">
        <v>0</v>
      </c>
      <c r="GZ8645" s="77">
        <v>0</v>
      </c>
    </row>
    <row r="8646" spans="187:208" x14ac:dyDescent="0.25">
      <c r="GE8646" s="77" t="s">
        <v>422</v>
      </c>
      <c r="GF8646" s="77" t="s">
        <v>155</v>
      </c>
      <c r="GG8646" s="77" t="s">
        <v>431</v>
      </c>
      <c r="GH8646" s="77" t="s">
        <v>481</v>
      </c>
      <c r="GI8646" s="77">
        <v>2020</v>
      </c>
      <c r="GJ8646" s="77" t="s">
        <v>305</v>
      </c>
      <c r="GK8646" s="77">
        <v>409.22373582044048</v>
      </c>
      <c r="GL8646" s="77">
        <v>501.74527499999999</v>
      </c>
      <c r="GM8646" s="77">
        <v>2020</v>
      </c>
      <c r="GN8646" s="77" t="s">
        <v>175</v>
      </c>
      <c r="GO8646" s="77">
        <v>0.13250000000000001</v>
      </c>
      <c r="GP8646" s="77">
        <v>3</v>
      </c>
      <c r="GQ8646" s="77">
        <v>0</v>
      </c>
      <c r="GR8646" s="77" t="s">
        <v>423</v>
      </c>
      <c r="GS8646" s="77">
        <v>0.1527377521613833</v>
      </c>
      <c r="GT8646" s="77">
        <v>62.50391354029783</v>
      </c>
      <c r="GU8646" s="77">
        <v>0</v>
      </c>
      <c r="GV8646" s="77">
        <v>0</v>
      </c>
      <c r="GW8646" s="77">
        <v>0</v>
      </c>
      <c r="GX8646" s="77">
        <v>0</v>
      </c>
      <c r="GY8646" s="77">
        <v>0</v>
      </c>
      <c r="GZ8646" s="77">
        <v>0</v>
      </c>
    </row>
    <row r="8647" spans="187:208" x14ac:dyDescent="0.25">
      <c r="GE8647" s="77" t="s">
        <v>425</v>
      </c>
      <c r="GF8647" s="77" t="s">
        <v>155</v>
      </c>
      <c r="GG8647" s="77" t="s">
        <v>431</v>
      </c>
      <c r="GH8647" s="77" t="s">
        <v>481</v>
      </c>
      <c r="GI8647" s="77">
        <v>2020</v>
      </c>
      <c r="GJ8647" s="77" t="s">
        <v>301</v>
      </c>
      <c r="GK8647" s="77">
        <v>13469.08781237834</v>
      </c>
      <c r="GL8647" s="77">
        <v>501.74527499999999</v>
      </c>
      <c r="GM8647" s="77">
        <v>2020</v>
      </c>
      <c r="GN8647" s="77" t="s">
        <v>175</v>
      </c>
      <c r="GO8647" s="77">
        <v>5.3000000000000005E-2</v>
      </c>
      <c r="GP8647" s="77">
        <v>3</v>
      </c>
      <c r="GQ8647" s="77">
        <v>0</v>
      </c>
      <c r="GR8647" s="77" t="s">
        <v>423</v>
      </c>
      <c r="GS8647" s="77">
        <v>5.5966209081309407E-2</v>
      </c>
      <c r="GT8647" s="77">
        <v>753.81378464208251</v>
      </c>
      <c r="GU8647" s="77">
        <v>0</v>
      </c>
      <c r="GV8647" s="77">
        <v>0</v>
      </c>
      <c r="GW8647" s="77">
        <v>0</v>
      </c>
      <c r="GX8647" s="77">
        <v>0</v>
      </c>
      <c r="GY8647" s="77">
        <v>0</v>
      </c>
      <c r="GZ8647" s="77">
        <v>0</v>
      </c>
    </row>
    <row r="8648" spans="187:208" x14ac:dyDescent="0.25">
      <c r="GE8648" s="77" t="s">
        <v>427</v>
      </c>
      <c r="GF8648" s="77" t="s">
        <v>155</v>
      </c>
      <c r="GG8648" s="77" t="s">
        <v>431</v>
      </c>
      <c r="GH8648" s="77" t="s">
        <v>481</v>
      </c>
      <c r="GI8648" s="77">
        <v>2020</v>
      </c>
      <c r="GJ8648" s="77" t="s">
        <v>303</v>
      </c>
      <c r="GK8648" s="77">
        <v>7205.5312760250836</v>
      </c>
      <c r="GL8648" s="77">
        <v>501.74527499999999</v>
      </c>
      <c r="GM8648" s="77">
        <v>2020</v>
      </c>
      <c r="GN8648" s="77" t="s">
        <v>175</v>
      </c>
      <c r="GO8648" s="77">
        <v>5.3000000000000005E-2</v>
      </c>
      <c r="GP8648" s="77">
        <v>3</v>
      </c>
      <c r="GQ8648" s="77">
        <v>0</v>
      </c>
      <c r="GR8648" s="77" t="s">
        <v>423</v>
      </c>
      <c r="GS8648" s="77">
        <v>5.5966209081309407E-2</v>
      </c>
      <c r="GT8648" s="77">
        <v>403.26626993593396</v>
      </c>
      <c r="GU8648" s="77">
        <v>0</v>
      </c>
      <c r="GV8648" s="77">
        <v>0</v>
      </c>
      <c r="GW8648" s="77">
        <v>0</v>
      </c>
      <c r="GX8648" s="77">
        <v>0</v>
      </c>
      <c r="GY8648" s="77">
        <v>0</v>
      </c>
      <c r="GZ8648" s="77">
        <v>0</v>
      </c>
    </row>
    <row r="8649" spans="187:208" x14ac:dyDescent="0.25">
      <c r="GE8649" s="77" t="s">
        <v>422</v>
      </c>
      <c r="GF8649" s="77" t="s">
        <v>155</v>
      </c>
      <c r="GG8649" s="77" t="s">
        <v>431</v>
      </c>
      <c r="GH8649" s="77" t="s">
        <v>488</v>
      </c>
      <c r="GI8649" s="77">
        <v>2020</v>
      </c>
      <c r="GJ8649" s="77" t="s">
        <v>305</v>
      </c>
      <c r="GK8649" s="77">
        <v>409.22373582043338</v>
      </c>
      <c r="GL8649" s="77">
        <v>501.74527499999999</v>
      </c>
      <c r="GM8649" s="77">
        <v>2020</v>
      </c>
      <c r="GN8649" s="77" t="s">
        <v>175</v>
      </c>
      <c r="GO8649" s="77">
        <v>0.13250000000000001</v>
      </c>
      <c r="GP8649" s="77">
        <v>3</v>
      </c>
      <c r="GQ8649" s="77">
        <v>0</v>
      </c>
      <c r="GR8649" s="77" t="s">
        <v>423</v>
      </c>
      <c r="GS8649" s="77">
        <v>0.1527377521613833</v>
      </c>
      <c r="GT8649" s="77">
        <v>62.503913540296743</v>
      </c>
      <c r="GU8649" s="77">
        <v>0</v>
      </c>
      <c r="GV8649" s="77">
        <v>0</v>
      </c>
      <c r="GW8649" s="77">
        <v>0</v>
      </c>
      <c r="GX8649" s="77">
        <v>0</v>
      </c>
      <c r="GY8649" s="77">
        <v>0</v>
      </c>
      <c r="GZ8649" s="77">
        <v>0</v>
      </c>
    </row>
    <row r="8650" spans="187:208" x14ac:dyDescent="0.25">
      <c r="GE8650" s="77" t="s">
        <v>425</v>
      </c>
      <c r="GF8650" s="77" t="s">
        <v>155</v>
      </c>
      <c r="GG8650" s="77" t="s">
        <v>431</v>
      </c>
      <c r="GH8650" s="77" t="s">
        <v>488</v>
      </c>
      <c r="GI8650" s="77">
        <v>2020</v>
      </c>
      <c r="GJ8650" s="77" t="s">
        <v>301</v>
      </c>
      <c r="GK8650" s="77">
        <v>13469.08781237873</v>
      </c>
      <c r="GL8650" s="77">
        <v>501.74527499999999</v>
      </c>
      <c r="GM8650" s="77">
        <v>2020</v>
      </c>
      <c r="GN8650" s="77" t="s">
        <v>175</v>
      </c>
      <c r="GO8650" s="77">
        <v>5.3000000000000005E-2</v>
      </c>
      <c r="GP8650" s="77">
        <v>3</v>
      </c>
      <c r="GQ8650" s="77">
        <v>0</v>
      </c>
      <c r="GR8650" s="77" t="s">
        <v>423</v>
      </c>
      <c r="GS8650" s="77">
        <v>5.5966209081309407E-2</v>
      </c>
      <c r="GT8650" s="77">
        <v>753.81378464210434</v>
      </c>
      <c r="GU8650" s="77">
        <v>0</v>
      </c>
      <c r="GV8650" s="77">
        <v>0</v>
      </c>
      <c r="GW8650" s="77">
        <v>0</v>
      </c>
      <c r="GX8650" s="77">
        <v>0</v>
      </c>
      <c r="GY8650" s="77">
        <v>0</v>
      </c>
      <c r="GZ8650" s="77">
        <v>0</v>
      </c>
    </row>
    <row r="8651" spans="187:208" x14ac:dyDescent="0.25">
      <c r="GE8651" s="77" t="s">
        <v>427</v>
      </c>
      <c r="GF8651" s="77" t="s">
        <v>155</v>
      </c>
      <c r="GG8651" s="77" t="s">
        <v>431</v>
      </c>
      <c r="GH8651" s="77" t="s">
        <v>488</v>
      </c>
      <c r="GI8651" s="77">
        <v>2020</v>
      </c>
      <c r="GJ8651" s="77" t="s">
        <v>303</v>
      </c>
      <c r="GK8651" s="77">
        <v>7205.5312760252773</v>
      </c>
      <c r="GL8651" s="77">
        <v>501.74527499999999</v>
      </c>
      <c r="GM8651" s="77">
        <v>2020</v>
      </c>
      <c r="GN8651" s="77" t="s">
        <v>175</v>
      </c>
      <c r="GO8651" s="77">
        <v>5.3000000000000005E-2</v>
      </c>
      <c r="GP8651" s="77">
        <v>3</v>
      </c>
      <c r="GQ8651" s="77">
        <v>0</v>
      </c>
      <c r="GR8651" s="77" t="s">
        <v>423</v>
      </c>
      <c r="GS8651" s="77">
        <v>5.5966209081309407E-2</v>
      </c>
      <c r="GT8651" s="77">
        <v>403.26626993594482</v>
      </c>
      <c r="GU8651" s="77">
        <v>0</v>
      </c>
      <c r="GV8651" s="77">
        <v>0</v>
      </c>
      <c r="GW8651" s="77">
        <v>0</v>
      </c>
      <c r="GX8651" s="77">
        <v>0</v>
      </c>
      <c r="GY8651" s="77">
        <v>0</v>
      </c>
      <c r="GZ8651" s="77">
        <v>0</v>
      </c>
    </row>
    <row r="8652" spans="187:208" x14ac:dyDescent="0.25">
      <c r="GE8652" s="77" t="s">
        <v>422</v>
      </c>
      <c r="GF8652" s="77" t="s">
        <v>155</v>
      </c>
      <c r="GG8652" s="77" t="s">
        <v>433</v>
      </c>
      <c r="GH8652" s="77" t="s">
        <v>300</v>
      </c>
      <c r="GI8652" s="77">
        <v>2020</v>
      </c>
      <c r="GJ8652" s="77" t="s">
        <v>305</v>
      </c>
      <c r="GK8652" s="77">
        <v>222.22942162783349</v>
      </c>
      <c r="GL8652" s="77">
        <v>948.54559600000005</v>
      </c>
      <c r="GM8652" s="77">
        <v>2020</v>
      </c>
      <c r="GN8652" s="77" t="s">
        <v>175</v>
      </c>
      <c r="GO8652" s="77">
        <v>0.13250000000000001</v>
      </c>
      <c r="GP8652" s="77">
        <v>3</v>
      </c>
      <c r="GQ8652" s="77">
        <v>0</v>
      </c>
      <c r="GR8652" s="77" t="s">
        <v>423</v>
      </c>
      <c r="GS8652" s="77">
        <v>0.1527377521613833</v>
      </c>
      <c r="GT8652" s="77">
        <v>33.942822323559582</v>
      </c>
      <c r="GU8652" s="77">
        <v>0</v>
      </c>
      <c r="GV8652" s="77">
        <v>0</v>
      </c>
      <c r="GW8652" s="77">
        <v>0</v>
      </c>
      <c r="GX8652" s="77">
        <v>0</v>
      </c>
      <c r="GY8652" s="77">
        <v>0</v>
      </c>
      <c r="GZ8652" s="77">
        <v>0</v>
      </c>
    </row>
    <row r="8653" spans="187:208" x14ac:dyDescent="0.25">
      <c r="GE8653" s="77" t="s">
        <v>425</v>
      </c>
      <c r="GF8653" s="77" t="s">
        <v>155</v>
      </c>
      <c r="GG8653" s="77" t="s">
        <v>433</v>
      </c>
      <c r="GH8653" s="77" t="s">
        <v>300</v>
      </c>
      <c r="GI8653" s="77">
        <v>2020</v>
      </c>
      <c r="GJ8653" s="77" t="s">
        <v>301</v>
      </c>
      <c r="GK8653" s="77">
        <v>8585.7228092480582</v>
      </c>
      <c r="GL8653" s="77">
        <v>948.54559600000005</v>
      </c>
      <c r="GM8653" s="77">
        <v>2020</v>
      </c>
      <c r="GN8653" s="77" t="s">
        <v>175</v>
      </c>
      <c r="GO8653" s="77">
        <v>5.3000000000000005E-2</v>
      </c>
      <c r="GP8653" s="77">
        <v>3</v>
      </c>
      <c r="GQ8653" s="77">
        <v>0</v>
      </c>
      <c r="GR8653" s="77" t="s">
        <v>423</v>
      </c>
      <c r="GS8653" s="77">
        <v>5.5966209081309407E-2</v>
      </c>
      <c r="GT8653" s="77">
        <v>480.51035785654398</v>
      </c>
      <c r="GU8653" s="77">
        <v>0</v>
      </c>
      <c r="GV8653" s="77">
        <v>0</v>
      </c>
      <c r="GW8653" s="77">
        <v>0</v>
      </c>
      <c r="GX8653" s="77">
        <v>0</v>
      </c>
      <c r="GY8653" s="77">
        <v>0</v>
      </c>
      <c r="GZ8653" s="77">
        <v>0</v>
      </c>
    </row>
    <row r="8654" spans="187:208" x14ac:dyDescent="0.25">
      <c r="GE8654" s="77" t="s">
        <v>427</v>
      </c>
      <c r="GF8654" s="77" t="s">
        <v>155</v>
      </c>
      <c r="GG8654" s="77" t="s">
        <v>433</v>
      </c>
      <c r="GH8654" s="77" t="s">
        <v>300</v>
      </c>
      <c r="GI8654" s="77">
        <v>2020</v>
      </c>
      <c r="GJ8654" s="77" t="s">
        <v>303</v>
      </c>
      <c r="GK8654" s="77">
        <v>5338.1784104568151</v>
      </c>
      <c r="GL8654" s="77">
        <v>948.54559600000005</v>
      </c>
      <c r="GM8654" s="77">
        <v>2020</v>
      </c>
      <c r="GN8654" s="77" t="s">
        <v>175</v>
      </c>
      <c r="GO8654" s="77">
        <v>5.3000000000000005E-2</v>
      </c>
      <c r="GP8654" s="77">
        <v>3</v>
      </c>
      <c r="GQ8654" s="77">
        <v>0</v>
      </c>
      <c r="GR8654" s="77" t="s">
        <v>423</v>
      </c>
      <c r="GS8654" s="77">
        <v>5.5966209081309407E-2</v>
      </c>
      <c r="GT8654" s="77">
        <v>298.75760903295804</v>
      </c>
      <c r="GU8654" s="77">
        <v>0</v>
      </c>
      <c r="GV8654" s="77">
        <v>0</v>
      </c>
      <c r="GW8654" s="77">
        <v>0</v>
      </c>
      <c r="GX8654" s="77">
        <v>0</v>
      </c>
      <c r="GY8654" s="77">
        <v>0</v>
      </c>
      <c r="GZ8654" s="77">
        <v>0</v>
      </c>
    </row>
    <row r="8655" spans="187:208" x14ac:dyDescent="0.25">
      <c r="GE8655" s="77" t="s">
        <v>422</v>
      </c>
      <c r="GF8655" s="77" t="s">
        <v>155</v>
      </c>
      <c r="GG8655" s="77" t="s">
        <v>433</v>
      </c>
      <c r="GH8655" s="77" t="s">
        <v>432</v>
      </c>
      <c r="GI8655" s="77">
        <v>2020</v>
      </c>
      <c r="GJ8655" s="77" t="s">
        <v>305</v>
      </c>
      <c r="GK8655" s="77">
        <v>222.22942162783551</v>
      </c>
      <c r="GL8655" s="77">
        <v>948.54559600000005</v>
      </c>
      <c r="GM8655" s="77">
        <v>2020</v>
      </c>
      <c r="GN8655" s="77" t="s">
        <v>175</v>
      </c>
      <c r="GO8655" s="77">
        <v>0.13250000000000001</v>
      </c>
      <c r="GP8655" s="77">
        <v>3</v>
      </c>
      <c r="GQ8655" s="77">
        <v>0</v>
      </c>
      <c r="GR8655" s="77" t="s">
        <v>423</v>
      </c>
      <c r="GS8655" s="77">
        <v>0.1527377521613833</v>
      </c>
      <c r="GT8655" s="77">
        <v>33.942822323559895</v>
      </c>
      <c r="GU8655" s="77">
        <v>0</v>
      </c>
      <c r="GV8655" s="77">
        <v>0</v>
      </c>
      <c r="GW8655" s="77">
        <v>0</v>
      </c>
      <c r="GX8655" s="77">
        <v>0</v>
      </c>
      <c r="GY8655" s="77">
        <v>0</v>
      </c>
      <c r="GZ8655" s="77">
        <v>0</v>
      </c>
    </row>
    <row r="8656" spans="187:208" x14ac:dyDescent="0.25">
      <c r="GE8656" s="77" t="s">
        <v>425</v>
      </c>
      <c r="GF8656" s="77" t="s">
        <v>155</v>
      </c>
      <c r="GG8656" s="77" t="s">
        <v>433</v>
      </c>
      <c r="GH8656" s="77" t="s">
        <v>432</v>
      </c>
      <c r="GI8656" s="77">
        <v>2020</v>
      </c>
      <c r="GJ8656" s="77" t="s">
        <v>301</v>
      </c>
      <c r="GK8656" s="77">
        <v>8585.7228092481382</v>
      </c>
      <c r="GL8656" s="77">
        <v>948.54559600000005</v>
      </c>
      <c r="GM8656" s="77">
        <v>2020</v>
      </c>
      <c r="GN8656" s="77" t="s">
        <v>175</v>
      </c>
      <c r="GO8656" s="77">
        <v>5.3000000000000005E-2</v>
      </c>
      <c r="GP8656" s="77">
        <v>3</v>
      </c>
      <c r="GQ8656" s="77">
        <v>0</v>
      </c>
      <c r="GR8656" s="77" t="s">
        <v>423</v>
      </c>
      <c r="GS8656" s="77">
        <v>5.5966209081309407E-2</v>
      </c>
      <c r="GT8656" s="77">
        <v>480.51035785654847</v>
      </c>
      <c r="GU8656" s="77">
        <v>0</v>
      </c>
      <c r="GV8656" s="77">
        <v>0</v>
      </c>
      <c r="GW8656" s="77">
        <v>0</v>
      </c>
      <c r="GX8656" s="77">
        <v>0</v>
      </c>
      <c r="GY8656" s="77">
        <v>0</v>
      </c>
      <c r="GZ8656" s="77">
        <v>0</v>
      </c>
    </row>
    <row r="8657" spans="187:208" x14ac:dyDescent="0.25">
      <c r="GE8657" s="77" t="s">
        <v>422</v>
      </c>
      <c r="GF8657" s="77" t="s">
        <v>155</v>
      </c>
      <c r="GG8657" s="77" t="s">
        <v>433</v>
      </c>
      <c r="GH8657" s="77" t="s">
        <v>439</v>
      </c>
      <c r="GI8657" s="77">
        <v>2020</v>
      </c>
      <c r="GJ8657" s="77" t="s">
        <v>305</v>
      </c>
      <c r="GK8657" s="77">
        <v>0.69641821681223082</v>
      </c>
      <c r="GL8657" s="77">
        <v>948.54559600000005</v>
      </c>
      <c r="GM8657" s="77">
        <v>2020</v>
      </c>
      <c r="GN8657" s="77" t="s">
        <v>175</v>
      </c>
      <c r="GO8657" s="77">
        <v>0.13250000000000001</v>
      </c>
      <c r="GP8657" s="77">
        <v>3</v>
      </c>
      <c r="GQ8657" s="77">
        <v>0</v>
      </c>
      <c r="GR8657" s="77" t="s">
        <v>423</v>
      </c>
      <c r="GS8657" s="77">
        <v>0.1527377521613833</v>
      </c>
      <c r="GT8657" s="77">
        <v>0.10636935300013901</v>
      </c>
      <c r="GU8657" s="77">
        <v>0</v>
      </c>
      <c r="GV8657" s="77">
        <v>0</v>
      </c>
      <c r="GW8657" s="77">
        <v>0</v>
      </c>
      <c r="GX8657" s="77">
        <v>0</v>
      </c>
      <c r="GY8657" s="77">
        <v>0</v>
      </c>
      <c r="GZ8657" s="77">
        <v>0</v>
      </c>
    </row>
    <row r="8658" spans="187:208" x14ac:dyDescent="0.25">
      <c r="GE8658" s="77" t="s">
        <v>425</v>
      </c>
      <c r="GF8658" s="77" t="s">
        <v>155</v>
      </c>
      <c r="GG8658" s="77" t="s">
        <v>433</v>
      </c>
      <c r="GH8658" s="77" t="s">
        <v>439</v>
      </c>
      <c r="GI8658" s="77">
        <v>2020</v>
      </c>
      <c r="GJ8658" s="77" t="s">
        <v>301</v>
      </c>
      <c r="GK8658" s="77">
        <v>2.9419641522810189</v>
      </c>
      <c r="GL8658" s="77">
        <v>948.54559600000005</v>
      </c>
      <c r="GM8658" s="77">
        <v>2020</v>
      </c>
      <c r="GN8658" s="77" t="s">
        <v>175</v>
      </c>
      <c r="GO8658" s="77">
        <v>5.3000000000000005E-2</v>
      </c>
      <c r="GP8658" s="77">
        <v>3</v>
      </c>
      <c r="GQ8658" s="77">
        <v>0</v>
      </c>
      <c r="GR8658" s="77" t="s">
        <v>423</v>
      </c>
      <c r="GS8658" s="77">
        <v>5.5966209081309407E-2</v>
      </c>
      <c r="GT8658" s="77">
        <v>0.16465058085627668</v>
      </c>
      <c r="GU8658" s="77">
        <v>0</v>
      </c>
      <c r="GV8658" s="77">
        <v>0</v>
      </c>
      <c r="GW8658" s="77">
        <v>0</v>
      </c>
      <c r="GX8658" s="77">
        <v>0</v>
      </c>
      <c r="GY8658" s="77">
        <v>0</v>
      </c>
      <c r="GZ8658" s="77">
        <v>0</v>
      </c>
    </row>
    <row r="8659" spans="187:208" x14ac:dyDescent="0.25">
      <c r="GE8659" s="77" t="s">
        <v>427</v>
      </c>
      <c r="GF8659" s="77" t="s">
        <v>155</v>
      </c>
      <c r="GG8659" s="77" t="s">
        <v>433</v>
      </c>
      <c r="GH8659" s="77" t="s">
        <v>439</v>
      </c>
      <c r="GI8659" s="77">
        <v>2020</v>
      </c>
      <c r="GJ8659" s="77" t="s">
        <v>303</v>
      </c>
      <c r="GK8659" s="77">
        <v>1.602175962208289</v>
      </c>
      <c r="GL8659" s="77">
        <v>948.54559600000005</v>
      </c>
      <c r="GM8659" s="77">
        <v>2020</v>
      </c>
      <c r="GN8659" s="77" t="s">
        <v>175</v>
      </c>
      <c r="GO8659" s="77">
        <v>5.3000000000000005E-2</v>
      </c>
      <c r="GP8659" s="77">
        <v>3</v>
      </c>
      <c r="GQ8659" s="77">
        <v>0</v>
      </c>
      <c r="GR8659" s="77" t="s">
        <v>423</v>
      </c>
      <c r="GS8659" s="77">
        <v>5.5966209081309407E-2</v>
      </c>
      <c r="GT8659" s="77">
        <v>8.9667714885997174E-2</v>
      </c>
      <c r="GU8659" s="77">
        <v>0</v>
      </c>
      <c r="GV8659" s="77">
        <v>0</v>
      </c>
      <c r="GW8659" s="77">
        <v>0</v>
      </c>
      <c r="GX8659" s="77">
        <v>0</v>
      </c>
      <c r="GY8659" s="77">
        <v>0</v>
      </c>
      <c r="GZ8659" s="77">
        <v>0</v>
      </c>
    </row>
    <row r="8660" spans="187:208" x14ac:dyDescent="0.25">
      <c r="GE8660" s="77" t="s">
        <v>422</v>
      </c>
      <c r="GF8660" s="77" t="s">
        <v>155</v>
      </c>
      <c r="GG8660" s="77" t="s">
        <v>433</v>
      </c>
      <c r="GH8660" s="77" t="s">
        <v>446</v>
      </c>
      <c r="GI8660" s="77">
        <v>2020</v>
      </c>
      <c r="GJ8660" s="77" t="s">
        <v>305</v>
      </c>
      <c r="GK8660" s="77">
        <v>3.6425060683954492E-2</v>
      </c>
      <c r="GL8660" s="77">
        <v>948.54559600000005</v>
      </c>
      <c r="GM8660" s="77">
        <v>2020</v>
      </c>
      <c r="GN8660" s="77" t="s">
        <v>175</v>
      </c>
      <c r="GO8660" s="77">
        <v>0.13250000000000001</v>
      </c>
      <c r="GP8660" s="77">
        <v>3</v>
      </c>
      <c r="GQ8660" s="77">
        <v>0</v>
      </c>
      <c r="GR8660" s="77" t="s">
        <v>423</v>
      </c>
      <c r="GS8660" s="77">
        <v>0.1527377521613833</v>
      </c>
      <c r="GT8660" s="77">
        <v>5.5634818912091884E-3</v>
      </c>
      <c r="GU8660" s="77">
        <v>0</v>
      </c>
      <c r="GV8660" s="77">
        <v>0</v>
      </c>
      <c r="GW8660" s="77">
        <v>0</v>
      </c>
      <c r="GX8660" s="77">
        <v>0</v>
      </c>
      <c r="GY8660" s="77">
        <v>0</v>
      </c>
      <c r="GZ8660" s="77">
        <v>0</v>
      </c>
    </row>
    <row r="8661" spans="187:208" x14ac:dyDescent="0.25">
      <c r="GE8661" s="77" t="s">
        <v>425</v>
      </c>
      <c r="GF8661" s="77" t="s">
        <v>155</v>
      </c>
      <c r="GG8661" s="77" t="s">
        <v>433</v>
      </c>
      <c r="GH8661" s="77" t="s">
        <v>446</v>
      </c>
      <c r="GI8661" s="77">
        <v>2020</v>
      </c>
      <c r="GJ8661" s="77" t="s">
        <v>301</v>
      </c>
      <c r="GK8661" s="77">
        <v>1.580872452543261E-3</v>
      </c>
      <c r="GL8661" s="77">
        <v>948.54559600000005</v>
      </c>
      <c r="GM8661" s="77">
        <v>2020</v>
      </c>
      <c r="GN8661" s="77" t="s">
        <v>175</v>
      </c>
      <c r="GO8661" s="77">
        <v>5.3000000000000005E-2</v>
      </c>
      <c r="GP8661" s="77">
        <v>3</v>
      </c>
      <c r="GQ8661" s="77">
        <v>0</v>
      </c>
      <c r="GR8661" s="77" t="s">
        <v>423</v>
      </c>
      <c r="GS8661" s="77">
        <v>5.5966209081309407E-2</v>
      </c>
      <c r="GT8661" s="77">
        <v>8.8475438209918529E-5</v>
      </c>
      <c r="GU8661" s="77">
        <v>0</v>
      </c>
      <c r="GV8661" s="77">
        <v>0</v>
      </c>
      <c r="GW8661" s="77">
        <v>0</v>
      </c>
      <c r="GX8661" s="77">
        <v>0</v>
      </c>
      <c r="GY8661" s="77">
        <v>0</v>
      </c>
      <c r="GZ8661" s="77">
        <v>0</v>
      </c>
    </row>
    <row r="8662" spans="187:208" x14ac:dyDescent="0.25">
      <c r="GE8662" s="77" t="s">
        <v>427</v>
      </c>
      <c r="GF8662" s="77" t="s">
        <v>155</v>
      </c>
      <c r="GG8662" s="77" t="s">
        <v>433</v>
      </c>
      <c r="GH8662" s="77" t="s">
        <v>446</v>
      </c>
      <c r="GI8662" s="77">
        <v>2020</v>
      </c>
      <c r="GJ8662" s="77" t="s">
        <v>303</v>
      </c>
      <c r="GK8662" s="77">
        <v>3.9894642198450743E-2</v>
      </c>
      <c r="GL8662" s="77">
        <v>948.54559600000005</v>
      </c>
      <c r="GM8662" s="77">
        <v>2020</v>
      </c>
      <c r="GN8662" s="77" t="s">
        <v>175</v>
      </c>
      <c r="GO8662" s="77">
        <v>5.3000000000000005E-2</v>
      </c>
      <c r="GP8662" s="77">
        <v>3</v>
      </c>
      <c r="GQ8662" s="77">
        <v>0</v>
      </c>
      <c r="GR8662" s="77" t="s">
        <v>423</v>
      </c>
      <c r="GS8662" s="77">
        <v>5.5966209081309407E-2</v>
      </c>
      <c r="GT8662" s="77">
        <v>2.2327518865025236E-3</v>
      </c>
      <c r="GU8662" s="77">
        <v>0</v>
      </c>
      <c r="GV8662" s="77">
        <v>0</v>
      </c>
      <c r="GW8662" s="77">
        <v>0</v>
      </c>
      <c r="GX8662" s="77">
        <v>0</v>
      </c>
      <c r="GY8662" s="77">
        <v>0</v>
      </c>
      <c r="GZ8662" s="77">
        <v>0</v>
      </c>
    </row>
    <row r="8663" spans="187:208" x14ac:dyDescent="0.25">
      <c r="GE8663" s="77" t="s">
        <v>422</v>
      </c>
      <c r="GF8663" s="77" t="s">
        <v>155</v>
      </c>
      <c r="GG8663" s="77" t="s">
        <v>433</v>
      </c>
      <c r="GH8663" s="77" t="s">
        <v>453</v>
      </c>
      <c r="GI8663" s="77">
        <v>2020</v>
      </c>
      <c r="GJ8663" s="77" t="s">
        <v>305</v>
      </c>
      <c r="GK8663" s="77">
        <v>222.2294216278305</v>
      </c>
      <c r="GL8663" s="77">
        <v>948.54559600000005</v>
      </c>
      <c r="GM8663" s="77">
        <v>2020</v>
      </c>
      <c r="GN8663" s="77" t="s">
        <v>175</v>
      </c>
      <c r="GO8663" s="77">
        <v>0.13250000000000001</v>
      </c>
      <c r="GP8663" s="77">
        <v>3</v>
      </c>
      <c r="GQ8663" s="77">
        <v>0</v>
      </c>
      <c r="GR8663" s="77" t="s">
        <v>423</v>
      </c>
      <c r="GS8663" s="77">
        <v>0.1527377521613833</v>
      </c>
      <c r="GT8663" s="77">
        <v>33.942822323559128</v>
      </c>
      <c r="GU8663" s="77">
        <v>0</v>
      </c>
      <c r="GV8663" s="77">
        <v>0</v>
      </c>
      <c r="GW8663" s="77">
        <v>0</v>
      </c>
      <c r="GX8663" s="77">
        <v>0</v>
      </c>
      <c r="GY8663" s="77">
        <v>0</v>
      </c>
      <c r="GZ8663" s="77">
        <v>0</v>
      </c>
    </row>
    <row r="8664" spans="187:208" x14ac:dyDescent="0.25">
      <c r="GE8664" s="77" t="s">
        <v>425</v>
      </c>
      <c r="GF8664" s="77" t="s">
        <v>155</v>
      </c>
      <c r="GG8664" s="77" t="s">
        <v>433</v>
      </c>
      <c r="GH8664" s="77" t="s">
        <v>453</v>
      </c>
      <c r="GI8664" s="77">
        <v>2020</v>
      </c>
      <c r="GJ8664" s="77" t="s">
        <v>301</v>
      </c>
      <c r="GK8664" s="77">
        <v>8585.7228092479436</v>
      </c>
      <c r="GL8664" s="77">
        <v>948.54559600000005</v>
      </c>
      <c r="GM8664" s="77">
        <v>2020</v>
      </c>
      <c r="GN8664" s="77" t="s">
        <v>175</v>
      </c>
      <c r="GO8664" s="77">
        <v>5.3000000000000005E-2</v>
      </c>
      <c r="GP8664" s="77">
        <v>3</v>
      </c>
      <c r="GQ8664" s="77">
        <v>0</v>
      </c>
      <c r="GR8664" s="77" t="s">
        <v>423</v>
      </c>
      <c r="GS8664" s="77">
        <v>5.5966209081309407E-2</v>
      </c>
      <c r="GT8664" s="77">
        <v>480.51035785653755</v>
      </c>
      <c r="GU8664" s="77">
        <v>0</v>
      </c>
      <c r="GV8664" s="77">
        <v>0</v>
      </c>
      <c r="GW8664" s="77">
        <v>0</v>
      </c>
      <c r="GX8664" s="77">
        <v>0</v>
      </c>
      <c r="GY8664" s="77">
        <v>0</v>
      </c>
      <c r="GZ8664" s="77">
        <v>0</v>
      </c>
    </row>
    <row r="8665" spans="187:208" x14ac:dyDescent="0.25">
      <c r="GE8665" s="77" t="s">
        <v>427</v>
      </c>
      <c r="GF8665" s="77" t="s">
        <v>155</v>
      </c>
      <c r="GG8665" s="77" t="s">
        <v>433</v>
      </c>
      <c r="GH8665" s="77" t="s">
        <v>453</v>
      </c>
      <c r="GI8665" s="77">
        <v>2020</v>
      </c>
      <c r="GJ8665" s="77" t="s">
        <v>303</v>
      </c>
      <c r="GK8665" s="77">
        <v>5338.1784104567441</v>
      </c>
      <c r="GL8665" s="77">
        <v>948.54559600000005</v>
      </c>
      <c r="GM8665" s="77">
        <v>2020</v>
      </c>
      <c r="GN8665" s="77" t="s">
        <v>175</v>
      </c>
      <c r="GO8665" s="77">
        <v>5.3000000000000005E-2</v>
      </c>
      <c r="GP8665" s="77">
        <v>3</v>
      </c>
      <c r="GQ8665" s="77">
        <v>0</v>
      </c>
      <c r="GR8665" s="77" t="s">
        <v>423</v>
      </c>
      <c r="GS8665" s="77">
        <v>5.5966209081309407E-2</v>
      </c>
      <c r="GT8665" s="77">
        <v>298.75760903295406</v>
      </c>
      <c r="GU8665" s="77">
        <v>0</v>
      </c>
      <c r="GV8665" s="77">
        <v>0</v>
      </c>
      <c r="GW8665" s="77">
        <v>0</v>
      </c>
      <c r="GX8665" s="77">
        <v>0</v>
      </c>
      <c r="GY8665" s="77">
        <v>0</v>
      </c>
      <c r="GZ8665" s="77">
        <v>0</v>
      </c>
    </row>
    <row r="8666" spans="187:208" x14ac:dyDescent="0.25">
      <c r="GE8666" s="77" t="s">
        <v>422</v>
      </c>
      <c r="GF8666" s="77" t="s">
        <v>155</v>
      </c>
      <c r="GG8666" s="77" t="s">
        <v>433</v>
      </c>
      <c r="GH8666" s="77" t="s">
        <v>460</v>
      </c>
      <c r="GI8666" s="77">
        <v>2020</v>
      </c>
      <c r="GJ8666" s="77" t="s">
        <v>305</v>
      </c>
      <c r="GK8666" s="77">
        <v>222.22942162783301</v>
      </c>
      <c r="GL8666" s="77">
        <v>948.54559600000005</v>
      </c>
      <c r="GM8666" s="77">
        <v>2020</v>
      </c>
      <c r="GN8666" s="77" t="s">
        <v>175</v>
      </c>
      <c r="GO8666" s="77">
        <v>0.13250000000000001</v>
      </c>
      <c r="GP8666" s="77">
        <v>3</v>
      </c>
      <c r="GQ8666" s="77">
        <v>0</v>
      </c>
      <c r="GR8666" s="77" t="s">
        <v>423</v>
      </c>
      <c r="GS8666" s="77">
        <v>0.1527377521613833</v>
      </c>
      <c r="GT8666" s="77">
        <v>33.942822323559511</v>
      </c>
      <c r="GU8666" s="77">
        <v>0</v>
      </c>
      <c r="GV8666" s="77">
        <v>0</v>
      </c>
      <c r="GW8666" s="77">
        <v>0</v>
      </c>
      <c r="GX8666" s="77">
        <v>0</v>
      </c>
      <c r="GY8666" s="77">
        <v>0</v>
      </c>
      <c r="GZ8666" s="77">
        <v>0</v>
      </c>
    </row>
    <row r="8667" spans="187:208" x14ac:dyDescent="0.25">
      <c r="GE8667" s="77" t="s">
        <v>425</v>
      </c>
      <c r="GF8667" s="77" t="s">
        <v>155</v>
      </c>
      <c r="GG8667" s="77" t="s">
        <v>433</v>
      </c>
      <c r="GH8667" s="77" t="s">
        <v>460</v>
      </c>
      <c r="GI8667" s="77">
        <v>2020</v>
      </c>
      <c r="GJ8667" s="77" t="s">
        <v>301</v>
      </c>
      <c r="GK8667" s="77">
        <v>8585.7228092480382</v>
      </c>
      <c r="GL8667" s="77">
        <v>948.54559600000005</v>
      </c>
      <c r="GM8667" s="77">
        <v>2020</v>
      </c>
      <c r="GN8667" s="77" t="s">
        <v>175</v>
      </c>
      <c r="GO8667" s="77">
        <v>5.3000000000000005E-2</v>
      </c>
      <c r="GP8667" s="77">
        <v>3</v>
      </c>
      <c r="GQ8667" s="77">
        <v>0</v>
      </c>
      <c r="GR8667" s="77" t="s">
        <v>423</v>
      </c>
      <c r="GS8667" s="77">
        <v>5.5966209081309407E-2</v>
      </c>
      <c r="GT8667" s="77">
        <v>480.51035785654284</v>
      </c>
      <c r="GU8667" s="77">
        <v>0</v>
      </c>
      <c r="GV8667" s="77">
        <v>0</v>
      </c>
      <c r="GW8667" s="77">
        <v>0</v>
      </c>
      <c r="GX8667" s="77">
        <v>0</v>
      </c>
      <c r="GY8667" s="77">
        <v>0</v>
      </c>
      <c r="GZ8667" s="77">
        <v>0</v>
      </c>
    </row>
    <row r="8668" spans="187:208" x14ac:dyDescent="0.25">
      <c r="GE8668" s="77" t="s">
        <v>422</v>
      </c>
      <c r="GF8668" s="77" t="s">
        <v>155</v>
      </c>
      <c r="GG8668" s="77" t="s">
        <v>433</v>
      </c>
      <c r="GH8668" s="77" t="s">
        <v>467</v>
      </c>
      <c r="GI8668" s="77">
        <v>2020</v>
      </c>
      <c r="GJ8668" s="77" t="s">
        <v>305</v>
      </c>
      <c r="GK8668" s="77">
        <v>0.69641821681223315</v>
      </c>
      <c r="GL8668" s="77">
        <v>948.54559600000005</v>
      </c>
      <c r="GM8668" s="77">
        <v>2020</v>
      </c>
      <c r="GN8668" s="77" t="s">
        <v>175</v>
      </c>
      <c r="GO8668" s="77">
        <v>0.13250000000000001</v>
      </c>
      <c r="GP8668" s="77">
        <v>3</v>
      </c>
      <c r="GQ8668" s="77">
        <v>0</v>
      </c>
      <c r="GR8668" s="77" t="s">
        <v>423</v>
      </c>
      <c r="GS8668" s="77">
        <v>0.1527377521613833</v>
      </c>
      <c r="GT8668" s="77">
        <v>0.10636935300013936</v>
      </c>
      <c r="GU8668" s="77">
        <v>0</v>
      </c>
      <c r="GV8668" s="77">
        <v>0</v>
      </c>
      <c r="GW8668" s="77">
        <v>0</v>
      </c>
      <c r="GX8668" s="77">
        <v>0</v>
      </c>
      <c r="GY8668" s="77">
        <v>0</v>
      </c>
      <c r="GZ8668" s="77">
        <v>0</v>
      </c>
    </row>
    <row r="8669" spans="187:208" x14ac:dyDescent="0.25">
      <c r="GE8669" s="77" t="s">
        <v>425</v>
      </c>
      <c r="GF8669" s="77" t="s">
        <v>155</v>
      </c>
      <c r="GG8669" s="77" t="s">
        <v>433</v>
      </c>
      <c r="GH8669" s="77" t="s">
        <v>467</v>
      </c>
      <c r="GI8669" s="77">
        <v>2020</v>
      </c>
      <c r="GJ8669" s="77" t="s">
        <v>301</v>
      </c>
      <c r="GK8669" s="77">
        <v>2.9419641522810211</v>
      </c>
      <c r="GL8669" s="77">
        <v>948.54559600000005</v>
      </c>
      <c r="GM8669" s="77">
        <v>2020</v>
      </c>
      <c r="GN8669" s="77" t="s">
        <v>175</v>
      </c>
      <c r="GO8669" s="77">
        <v>5.3000000000000005E-2</v>
      </c>
      <c r="GP8669" s="77">
        <v>3</v>
      </c>
      <c r="GQ8669" s="77">
        <v>0</v>
      </c>
      <c r="GR8669" s="77" t="s">
        <v>423</v>
      </c>
      <c r="GS8669" s="77">
        <v>5.5966209081309407E-2</v>
      </c>
      <c r="GT8669" s="77">
        <v>0.16465058085627682</v>
      </c>
      <c r="GU8669" s="77">
        <v>0</v>
      </c>
      <c r="GV8669" s="77">
        <v>0</v>
      </c>
      <c r="GW8669" s="77">
        <v>0</v>
      </c>
      <c r="GX8669" s="77">
        <v>0</v>
      </c>
      <c r="GY8669" s="77">
        <v>0</v>
      </c>
      <c r="GZ8669" s="77">
        <v>0</v>
      </c>
    </row>
    <row r="8670" spans="187:208" x14ac:dyDescent="0.25">
      <c r="GE8670" s="77" t="s">
        <v>427</v>
      </c>
      <c r="GF8670" s="77" t="s">
        <v>155</v>
      </c>
      <c r="GG8670" s="77" t="s">
        <v>433</v>
      </c>
      <c r="GH8670" s="77" t="s">
        <v>467</v>
      </c>
      <c r="GI8670" s="77">
        <v>2020</v>
      </c>
      <c r="GJ8670" s="77" t="s">
        <v>303</v>
      </c>
      <c r="GK8670" s="77">
        <v>1.6021759622082909</v>
      </c>
      <c r="GL8670" s="77">
        <v>948.54559600000005</v>
      </c>
      <c r="GM8670" s="77">
        <v>2020</v>
      </c>
      <c r="GN8670" s="77" t="s">
        <v>175</v>
      </c>
      <c r="GO8670" s="77">
        <v>5.3000000000000005E-2</v>
      </c>
      <c r="GP8670" s="77">
        <v>3</v>
      </c>
      <c r="GQ8670" s="77">
        <v>0</v>
      </c>
      <c r="GR8670" s="77" t="s">
        <v>423</v>
      </c>
      <c r="GS8670" s="77">
        <v>5.5966209081309407E-2</v>
      </c>
      <c r="GT8670" s="77">
        <v>8.9667714885997285E-2</v>
      </c>
      <c r="GU8670" s="77">
        <v>0</v>
      </c>
      <c r="GV8670" s="77">
        <v>0</v>
      </c>
      <c r="GW8670" s="77">
        <v>0</v>
      </c>
      <c r="GX8670" s="77">
        <v>0</v>
      </c>
      <c r="GY8670" s="77">
        <v>0</v>
      </c>
      <c r="GZ8670" s="77">
        <v>0</v>
      </c>
    </row>
    <row r="8671" spans="187:208" x14ac:dyDescent="0.25">
      <c r="GE8671" s="77" t="s">
        <v>422</v>
      </c>
      <c r="GF8671" s="77" t="s">
        <v>155</v>
      </c>
      <c r="GG8671" s="77" t="s">
        <v>433</v>
      </c>
      <c r="GH8671" s="77" t="s">
        <v>474</v>
      </c>
      <c r="GI8671" s="77">
        <v>2020</v>
      </c>
      <c r="GJ8671" s="77" t="s">
        <v>305</v>
      </c>
      <c r="GK8671" s="77">
        <v>3.6425060683954368E-2</v>
      </c>
      <c r="GL8671" s="77">
        <v>948.54559600000005</v>
      </c>
      <c r="GM8671" s="77">
        <v>2020</v>
      </c>
      <c r="GN8671" s="77" t="s">
        <v>175</v>
      </c>
      <c r="GO8671" s="77">
        <v>0.13250000000000001</v>
      </c>
      <c r="GP8671" s="77">
        <v>3</v>
      </c>
      <c r="GQ8671" s="77">
        <v>0</v>
      </c>
      <c r="GR8671" s="77" t="s">
        <v>423</v>
      </c>
      <c r="GS8671" s="77">
        <v>0.1527377521613833</v>
      </c>
      <c r="GT8671" s="77">
        <v>5.5634818912091693E-3</v>
      </c>
      <c r="GU8671" s="77">
        <v>0</v>
      </c>
      <c r="GV8671" s="77">
        <v>0</v>
      </c>
      <c r="GW8671" s="77">
        <v>0</v>
      </c>
      <c r="GX8671" s="77">
        <v>0</v>
      </c>
      <c r="GY8671" s="77">
        <v>0</v>
      </c>
      <c r="GZ8671" s="77">
        <v>0</v>
      </c>
    </row>
    <row r="8672" spans="187:208" x14ac:dyDescent="0.25">
      <c r="GE8672" s="77" t="s">
        <v>425</v>
      </c>
      <c r="GF8672" s="77" t="s">
        <v>155</v>
      </c>
      <c r="GG8672" s="77" t="s">
        <v>433</v>
      </c>
      <c r="GH8672" s="77" t="s">
        <v>474</v>
      </c>
      <c r="GI8672" s="77">
        <v>2020</v>
      </c>
      <c r="GJ8672" s="77" t="s">
        <v>301</v>
      </c>
      <c r="GK8672" s="77">
        <v>1.5808724525431281E-3</v>
      </c>
      <c r="GL8672" s="77">
        <v>948.54559600000005</v>
      </c>
      <c r="GM8672" s="77">
        <v>2020</v>
      </c>
      <c r="GN8672" s="77" t="s">
        <v>175</v>
      </c>
      <c r="GO8672" s="77">
        <v>5.3000000000000005E-2</v>
      </c>
      <c r="GP8672" s="77">
        <v>3</v>
      </c>
      <c r="GQ8672" s="77">
        <v>0</v>
      </c>
      <c r="GR8672" s="77" t="s">
        <v>423</v>
      </c>
      <c r="GS8672" s="77">
        <v>5.5966209081309407E-2</v>
      </c>
      <c r="GT8672" s="77">
        <v>8.8475438209911089E-5</v>
      </c>
      <c r="GU8672" s="77">
        <v>0</v>
      </c>
      <c r="GV8672" s="77">
        <v>0</v>
      </c>
      <c r="GW8672" s="77">
        <v>0</v>
      </c>
      <c r="GX8672" s="77">
        <v>0</v>
      </c>
      <c r="GY8672" s="77">
        <v>0</v>
      </c>
      <c r="GZ8672" s="77">
        <v>0</v>
      </c>
    </row>
    <row r="8673" spans="187:208" x14ac:dyDescent="0.25">
      <c r="GE8673" s="77" t="s">
        <v>427</v>
      </c>
      <c r="GF8673" s="77" t="s">
        <v>155</v>
      </c>
      <c r="GG8673" s="77" t="s">
        <v>433</v>
      </c>
      <c r="GH8673" s="77" t="s">
        <v>474</v>
      </c>
      <c r="GI8673" s="77">
        <v>2020</v>
      </c>
      <c r="GJ8673" s="77" t="s">
        <v>303</v>
      </c>
      <c r="GK8673" s="77">
        <v>3.9894642198450653E-2</v>
      </c>
      <c r="GL8673" s="77">
        <v>948.54559600000005</v>
      </c>
      <c r="GM8673" s="77">
        <v>2020</v>
      </c>
      <c r="GN8673" s="77" t="s">
        <v>175</v>
      </c>
      <c r="GO8673" s="77">
        <v>5.3000000000000005E-2</v>
      </c>
      <c r="GP8673" s="77">
        <v>3</v>
      </c>
      <c r="GQ8673" s="77">
        <v>0</v>
      </c>
      <c r="GR8673" s="77" t="s">
        <v>423</v>
      </c>
      <c r="GS8673" s="77">
        <v>5.5966209081309407E-2</v>
      </c>
      <c r="GT8673" s="77">
        <v>2.2327518865025184E-3</v>
      </c>
      <c r="GU8673" s="77">
        <v>0</v>
      </c>
      <c r="GV8673" s="77">
        <v>0</v>
      </c>
      <c r="GW8673" s="77">
        <v>0</v>
      </c>
      <c r="GX8673" s="77">
        <v>0</v>
      </c>
      <c r="GY8673" s="77">
        <v>0</v>
      </c>
      <c r="GZ8673" s="77">
        <v>0</v>
      </c>
    </row>
    <row r="8674" spans="187:208" x14ac:dyDescent="0.25">
      <c r="GE8674" s="77" t="s">
        <v>422</v>
      </c>
      <c r="GF8674" s="77" t="s">
        <v>155</v>
      </c>
      <c r="GG8674" s="77" t="s">
        <v>433</v>
      </c>
      <c r="GH8674" s="77" t="s">
        <v>481</v>
      </c>
      <c r="GI8674" s="77">
        <v>2020</v>
      </c>
      <c r="GJ8674" s="77" t="s">
        <v>305</v>
      </c>
      <c r="GK8674" s="77">
        <v>409.22373582044048</v>
      </c>
      <c r="GL8674" s="77">
        <v>948.54559600000005</v>
      </c>
      <c r="GM8674" s="77">
        <v>2020</v>
      </c>
      <c r="GN8674" s="77" t="s">
        <v>175</v>
      </c>
      <c r="GO8674" s="77">
        <v>0.13250000000000001</v>
      </c>
      <c r="GP8674" s="77">
        <v>3</v>
      </c>
      <c r="GQ8674" s="77">
        <v>0</v>
      </c>
      <c r="GR8674" s="77" t="s">
        <v>423</v>
      </c>
      <c r="GS8674" s="77">
        <v>0.1527377521613833</v>
      </c>
      <c r="GT8674" s="77">
        <v>62.50391354029783</v>
      </c>
      <c r="GU8674" s="77">
        <v>0</v>
      </c>
      <c r="GV8674" s="77">
        <v>0</v>
      </c>
      <c r="GW8674" s="77">
        <v>0</v>
      </c>
      <c r="GX8674" s="77">
        <v>0</v>
      </c>
      <c r="GY8674" s="77">
        <v>0</v>
      </c>
      <c r="GZ8674" s="77">
        <v>0</v>
      </c>
    </row>
    <row r="8675" spans="187:208" x14ac:dyDescent="0.25">
      <c r="GE8675" s="77" t="s">
        <v>425</v>
      </c>
      <c r="GF8675" s="77" t="s">
        <v>155</v>
      </c>
      <c r="GG8675" s="77" t="s">
        <v>433</v>
      </c>
      <c r="GH8675" s="77" t="s">
        <v>481</v>
      </c>
      <c r="GI8675" s="77">
        <v>2020</v>
      </c>
      <c r="GJ8675" s="77" t="s">
        <v>301</v>
      </c>
      <c r="GK8675" s="77">
        <v>13469.08781237849</v>
      </c>
      <c r="GL8675" s="77">
        <v>948.54559600000005</v>
      </c>
      <c r="GM8675" s="77">
        <v>2020</v>
      </c>
      <c r="GN8675" s="77" t="s">
        <v>175</v>
      </c>
      <c r="GO8675" s="77">
        <v>5.3000000000000005E-2</v>
      </c>
      <c r="GP8675" s="77">
        <v>3</v>
      </c>
      <c r="GQ8675" s="77">
        <v>0</v>
      </c>
      <c r="GR8675" s="77" t="s">
        <v>423</v>
      </c>
      <c r="GS8675" s="77">
        <v>5.5966209081309407E-2</v>
      </c>
      <c r="GT8675" s="77">
        <v>753.81378464209092</v>
      </c>
      <c r="GU8675" s="77">
        <v>0</v>
      </c>
      <c r="GV8675" s="77">
        <v>0</v>
      </c>
      <c r="GW8675" s="77">
        <v>0</v>
      </c>
      <c r="GX8675" s="77">
        <v>0</v>
      </c>
      <c r="GY8675" s="77">
        <v>0</v>
      </c>
      <c r="GZ8675" s="77">
        <v>0</v>
      </c>
    </row>
    <row r="8676" spans="187:208" x14ac:dyDescent="0.25">
      <c r="GE8676" s="77" t="s">
        <v>427</v>
      </c>
      <c r="GF8676" s="77" t="s">
        <v>155</v>
      </c>
      <c r="GG8676" s="77" t="s">
        <v>433</v>
      </c>
      <c r="GH8676" s="77" t="s">
        <v>481</v>
      </c>
      <c r="GI8676" s="77">
        <v>2020</v>
      </c>
      <c r="GJ8676" s="77" t="s">
        <v>303</v>
      </c>
      <c r="GK8676" s="77">
        <v>7205.5312760248617</v>
      </c>
      <c r="GL8676" s="77">
        <v>948.54559600000005</v>
      </c>
      <c r="GM8676" s="77">
        <v>2020</v>
      </c>
      <c r="GN8676" s="77" t="s">
        <v>175</v>
      </c>
      <c r="GO8676" s="77">
        <v>5.3000000000000005E-2</v>
      </c>
      <c r="GP8676" s="77">
        <v>3</v>
      </c>
      <c r="GQ8676" s="77">
        <v>0</v>
      </c>
      <c r="GR8676" s="77" t="s">
        <v>423</v>
      </c>
      <c r="GS8676" s="77">
        <v>5.5966209081309407E-2</v>
      </c>
      <c r="GT8676" s="77">
        <v>403.26626993592157</v>
      </c>
      <c r="GU8676" s="77">
        <v>0</v>
      </c>
      <c r="GV8676" s="77">
        <v>0</v>
      </c>
      <c r="GW8676" s="77">
        <v>0</v>
      </c>
      <c r="GX8676" s="77">
        <v>0</v>
      </c>
      <c r="GY8676" s="77">
        <v>0</v>
      </c>
      <c r="GZ8676" s="77">
        <v>0</v>
      </c>
    </row>
    <row r="8677" spans="187:208" x14ac:dyDescent="0.25">
      <c r="GE8677" s="77" t="s">
        <v>422</v>
      </c>
      <c r="GF8677" s="77" t="s">
        <v>155</v>
      </c>
      <c r="GG8677" s="77" t="s">
        <v>433</v>
      </c>
      <c r="GH8677" s="77" t="s">
        <v>488</v>
      </c>
      <c r="GI8677" s="77">
        <v>2020</v>
      </c>
      <c r="GJ8677" s="77" t="s">
        <v>305</v>
      </c>
      <c r="GK8677" s="77">
        <v>409.22373582043502</v>
      </c>
      <c r="GL8677" s="77">
        <v>948.54559600000005</v>
      </c>
      <c r="GM8677" s="77">
        <v>2020</v>
      </c>
      <c r="GN8677" s="77" t="s">
        <v>175</v>
      </c>
      <c r="GO8677" s="77">
        <v>0.13250000000000001</v>
      </c>
      <c r="GP8677" s="77">
        <v>3</v>
      </c>
      <c r="GQ8677" s="77">
        <v>0</v>
      </c>
      <c r="GR8677" s="77" t="s">
        <v>423</v>
      </c>
      <c r="GS8677" s="77">
        <v>0.1527377521613833</v>
      </c>
      <c r="GT8677" s="77">
        <v>62.503913540296999</v>
      </c>
      <c r="GU8677" s="77">
        <v>0</v>
      </c>
      <c r="GV8677" s="77">
        <v>0</v>
      </c>
      <c r="GW8677" s="77">
        <v>0</v>
      </c>
      <c r="GX8677" s="77">
        <v>0</v>
      </c>
      <c r="GY8677" s="77">
        <v>0</v>
      </c>
      <c r="GZ8677" s="77">
        <v>0</v>
      </c>
    </row>
    <row r="8678" spans="187:208" x14ac:dyDescent="0.25">
      <c r="GE8678" s="77" t="s">
        <v>425</v>
      </c>
      <c r="GF8678" s="77" t="s">
        <v>155</v>
      </c>
      <c r="GG8678" s="77" t="s">
        <v>433</v>
      </c>
      <c r="GH8678" s="77" t="s">
        <v>488</v>
      </c>
      <c r="GI8678" s="77">
        <v>2020</v>
      </c>
      <c r="GJ8678" s="77" t="s">
        <v>301</v>
      </c>
      <c r="GK8678" s="77">
        <v>13469.087812378741</v>
      </c>
      <c r="GL8678" s="77">
        <v>948.54559600000005</v>
      </c>
      <c r="GM8678" s="77">
        <v>2020</v>
      </c>
      <c r="GN8678" s="77" t="s">
        <v>175</v>
      </c>
      <c r="GO8678" s="77">
        <v>5.3000000000000005E-2</v>
      </c>
      <c r="GP8678" s="77">
        <v>3</v>
      </c>
      <c r="GQ8678" s="77">
        <v>0</v>
      </c>
      <c r="GR8678" s="77" t="s">
        <v>423</v>
      </c>
      <c r="GS8678" s="77">
        <v>5.5966209081309407E-2</v>
      </c>
      <c r="GT8678" s="77">
        <v>753.81378464210491</v>
      </c>
      <c r="GU8678" s="77">
        <v>0</v>
      </c>
      <c r="GV8678" s="77">
        <v>0</v>
      </c>
      <c r="GW8678" s="77">
        <v>0</v>
      </c>
      <c r="GX8678" s="77">
        <v>0</v>
      </c>
      <c r="GY8678" s="77">
        <v>0</v>
      </c>
      <c r="GZ8678" s="77">
        <v>0</v>
      </c>
    </row>
    <row r="8679" spans="187:208" x14ac:dyDescent="0.25">
      <c r="GE8679" s="77" t="s">
        <v>427</v>
      </c>
      <c r="GF8679" s="77" t="s">
        <v>155</v>
      </c>
      <c r="GG8679" s="77" t="s">
        <v>433</v>
      </c>
      <c r="GH8679" s="77" t="s">
        <v>488</v>
      </c>
      <c r="GI8679" s="77">
        <v>2020</v>
      </c>
      <c r="GJ8679" s="77" t="s">
        <v>303</v>
      </c>
      <c r="GK8679" s="77">
        <v>7205.53127602528</v>
      </c>
      <c r="GL8679" s="77">
        <v>948.54559600000005</v>
      </c>
      <c r="GM8679" s="77">
        <v>2020</v>
      </c>
      <c r="GN8679" s="77" t="s">
        <v>175</v>
      </c>
      <c r="GO8679" s="77">
        <v>5.3000000000000005E-2</v>
      </c>
      <c r="GP8679" s="77">
        <v>3</v>
      </c>
      <c r="GQ8679" s="77">
        <v>0</v>
      </c>
      <c r="GR8679" s="77" t="s">
        <v>423</v>
      </c>
      <c r="GS8679" s="77">
        <v>5.5966209081309407E-2</v>
      </c>
      <c r="GT8679" s="77">
        <v>403.26626993594499</v>
      </c>
      <c r="GU8679" s="77">
        <v>0</v>
      </c>
      <c r="GV8679" s="77">
        <v>0</v>
      </c>
      <c r="GW8679" s="77">
        <v>0</v>
      </c>
      <c r="GX8679" s="77">
        <v>0</v>
      </c>
      <c r="GY8679" s="77">
        <v>0</v>
      </c>
      <c r="GZ8679" s="77">
        <v>0</v>
      </c>
    </row>
    <row r="8680" spans="187:208" x14ac:dyDescent="0.25">
      <c r="GE8680" s="77" t="s">
        <v>422</v>
      </c>
      <c r="GF8680" s="77" t="s">
        <v>155</v>
      </c>
      <c r="GG8680" s="77" t="s">
        <v>434</v>
      </c>
      <c r="GH8680" s="77" t="s">
        <v>300</v>
      </c>
      <c r="GI8680" s="77">
        <v>2020</v>
      </c>
      <c r="GJ8680" s="77" t="s">
        <v>305</v>
      </c>
      <c r="GK8680" s="77">
        <v>222.22942162783181</v>
      </c>
      <c r="GL8680" s="77">
        <v>1130.076335</v>
      </c>
      <c r="GM8680" s="77">
        <v>2020</v>
      </c>
      <c r="GN8680" s="77" t="s">
        <v>175</v>
      </c>
      <c r="GO8680" s="77">
        <v>0.13250000000000001</v>
      </c>
      <c r="GP8680" s="77">
        <v>3</v>
      </c>
      <c r="GQ8680" s="77">
        <v>0</v>
      </c>
      <c r="GR8680" s="77" t="s">
        <v>423</v>
      </c>
      <c r="GS8680" s="77">
        <v>0.1527377521613833</v>
      </c>
      <c r="GT8680" s="77">
        <v>33.942822323559326</v>
      </c>
      <c r="GU8680" s="77">
        <v>0</v>
      </c>
      <c r="GV8680" s="77">
        <v>0</v>
      </c>
      <c r="GW8680" s="77">
        <v>0</v>
      </c>
      <c r="GX8680" s="77">
        <v>0</v>
      </c>
      <c r="GY8680" s="77">
        <v>0</v>
      </c>
      <c r="GZ8680" s="77">
        <v>0</v>
      </c>
    </row>
    <row r="8681" spans="187:208" x14ac:dyDescent="0.25">
      <c r="GE8681" s="77" t="s">
        <v>425</v>
      </c>
      <c r="GF8681" s="77" t="s">
        <v>155</v>
      </c>
      <c r="GG8681" s="77" t="s">
        <v>434</v>
      </c>
      <c r="GH8681" s="77" t="s">
        <v>300</v>
      </c>
      <c r="GI8681" s="77">
        <v>2020</v>
      </c>
      <c r="GJ8681" s="77" t="s">
        <v>301</v>
      </c>
      <c r="GK8681" s="77">
        <v>8585.7228092479927</v>
      </c>
      <c r="GL8681" s="77">
        <v>1130.076335</v>
      </c>
      <c r="GM8681" s="77">
        <v>2020</v>
      </c>
      <c r="GN8681" s="77" t="s">
        <v>175</v>
      </c>
      <c r="GO8681" s="77">
        <v>5.3000000000000005E-2</v>
      </c>
      <c r="GP8681" s="77">
        <v>3</v>
      </c>
      <c r="GQ8681" s="77">
        <v>0</v>
      </c>
      <c r="GR8681" s="77" t="s">
        <v>423</v>
      </c>
      <c r="GS8681" s="77">
        <v>5.5966209081309407E-2</v>
      </c>
      <c r="GT8681" s="77">
        <v>480.51035785654034</v>
      </c>
      <c r="GU8681" s="77">
        <v>0</v>
      </c>
      <c r="GV8681" s="77">
        <v>0</v>
      </c>
      <c r="GW8681" s="77">
        <v>0</v>
      </c>
      <c r="GX8681" s="77">
        <v>0</v>
      </c>
      <c r="GY8681" s="77">
        <v>0</v>
      </c>
      <c r="GZ8681" s="77">
        <v>0</v>
      </c>
    </row>
    <row r="8682" spans="187:208" x14ac:dyDescent="0.25">
      <c r="GE8682" s="77" t="s">
        <v>427</v>
      </c>
      <c r="GF8682" s="77" t="s">
        <v>155</v>
      </c>
      <c r="GG8682" s="77" t="s">
        <v>434</v>
      </c>
      <c r="GH8682" s="77" t="s">
        <v>300</v>
      </c>
      <c r="GI8682" s="77">
        <v>2020</v>
      </c>
      <c r="GJ8682" s="77" t="s">
        <v>303</v>
      </c>
      <c r="GK8682" s="77">
        <v>5338.1784104567741</v>
      </c>
      <c r="GL8682" s="77">
        <v>1130.076335</v>
      </c>
      <c r="GM8682" s="77">
        <v>2020</v>
      </c>
      <c r="GN8682" s="77" t="s">
        <v>175</v>
      </c>
      <c r="GO8682" s="77">
        <v>5.3000000000000005E-2</v>
      </c>
      <c r="GP8682" s="77">
        <v>3</v>
      </c>
      <c r="GQ8682" s="77">
        <v>0</v>
      </c>
      <c r="GR8682" s="77" t="s">
        <v>423</v>
      </c>
      <c r="GS8682" s="77">
        <v>5.5966209081309407E-2</v>
      </c>
      <c r="GT8682" s="77">
        <v>298.75760903295571</v>
      </c>
      <c r="GU8682" s="77">
        <v>0</v>
      </c>
      <c r="GV8682" s="77">
        <v>0</v>
      </c>
      <c r="GW8682" s="77">
        <v>0</v>
      </c>
      <c r="GX8682" s="77">
        <v>0</v>
      </c>
      <c r="GY8682" s="77">
        <v>0</v>
      </c>
      <c r="GZ8682" s="77">
        <v>0</v>
      </c>
    </row>
    <row r="8683" spans="187:208" x14ac:dyDescent="0.25">
      <c r="GE8683" s="77" t="s">
        <v>422</v>
      </c>
      <c r="GF8683" s="77" t="s">
        <v>155</v>
      </c>
      <c r="GG8683" s="77" t="s">
        <v>434</v>
      </c>
      <c r="GH8683" s="77" t="s">
        <v>432</v>
      </c>
      <c r="GI8683" s="77">
        <v>2020</v>
      </c>
      <c r="GJ8683" s="77" t="s">
        <v>305</v>
      </c>
      <c r="GK8683" s="77">
        <v>222.2294216278348</v>
      </c>
      <c r="GL8683" s="77">
        <v>1130.076335</v>
      </c>
      <c r="GM8683" s="77">
        <v>2020</v>
      </c>
      <c r="GN8683" s="77" t="s">
        <v>175</v>
      </c>
      <c r="GO8683" s="77">
        <v>0.13250000000000001</v>
      </c>
      <c r="GP8683" s="77">
        <v>3</v>
      </c>
      <c r="GQ8683" s="77">
        <v>0</v>
      </c>
      <c r="GR8683" s="77" t="s">
        <v>423</v>
      </c>
      <c r="GS8683" s="77">
        <v>0.1527377521613833</v>
      </c>
      <c r="GT8683" s="77">
        <v>33.942822323559788</v>
      </c>
      <c r="GU8683" s="77">
        <v>0</v>
      </c>
      <c r="GV8683" s="77">
        <v>0</v>
      </c>
      <c r="GW8683" s="77">
        <v>0</v>
      </c>
      <c r="GX8683" s="77">
        <v>0</v>
      </c>
      <c r="GY8683" s="77">
        <v>0</v>
      </c>
      <c r="GZ8683" s="77">
        <v>0</v>
      </c>
    </row>
    <row r="8684" spans="187:208" x14ac:dyDescent="0.25">
      <c r="GE8684" s="77" t="s">
        <v>425</v>
      </c>
      <c r="GF8684" s="77" t="s">
        <v>155</v>
      </c>
      <c r="GG8684" s="77" t="s">
        <v>434</v>
      </c>
      <c r="GH8684" s="77" t="s">
        <v>432</v>
      </c>
      <c r="GI8684" s="77">
        <v>2020</v>
      </c>
      <c r="GJ8684" s="77" t="s">
        <v>301</v>
      </c>
      <c r="GK8684" s="77">
        <v>8585.7228092481091</v>
      </c>
      <c r="GL8684" s="77">
        <v>1130.076335</v>
      </c>
      <c r="GM8684" s="77">
        <v>2020</v>
      </c>
      <c r="GN8684" s="77" t="s">
        <v>175</v>
      </c>
      <c r="GO8684" s="77">
        <v>5.3000000000000005E-2</v>
      </c>
      <c r="GP8684" s="77">
        <v>3</v>
      </c>
      <c r="GQ8684" s="77">
        <v>0</v>
      </c>
      <c r="GR8684" s="77" t="s">
        <v>423</v>
      </c>
      <c r="GS8684" s="77">
        <v>5.5966209081309407E-2</v>
      </c>
      <c r="GT8684" s="77">
        <v>480.51035785654682</v>
      </c>
      <c r="GU8684" s="77">
        <v>0</v>
      </c>
      <c r="GV8684" s="77">
        <v>0</v>
      </c>
      <c r="GW8684" s="77">
        <v>0</v>
      </c>
      <c r="GX8684" s="77">
        <v>0</v>
      </c>
      <c r="GY8684" s="77">
        <v>0</v>
      </c>
      <c r="GZ8684" s="77">
        <v>0</v>
      </c>
    </row>
    <row r="8685" spans="187:208" x14ac:dyDescent="0.25">
      <c r="GE8685" s="77" t="s">
        <v>422</v>
      </c>
      <c r="GF8685" s="77" t="s">
        <v>155</v>
      </c>
      <c r="GG8685" s="77" t="s">
        <v>434</v>
      </c>
      <c r="GH8685" s="77" t="s">
        <v>439</v>
      </c>
      <c r="GI8685" s="77">
        <v>2020</v>
      </c>
      <c r="GJ8685" s="77" t="s">
        <v>305</v>
      </c>
      <c r="GK8685" s="77">
        <v>0.69641821681223248</v>
      </c>
      <c r="GL8685" s="77">
        <v>1130.076335</v>
      </c>
      <c r="GM8685" s="77">
        <v>2020</v>
      </c>
      <c r="GN8685" s="77" t="s">
        <v>175</v>
      </c>
      <c r="GO8685" s="77">
        <v>0.13250000000000001</v>
      </c>
      <c r="GP8685" s="77">
        <v>3</v>
      </c>
      <c r="GQ8685" s="77">
        <v>0</v>
      </c>
      <c r="GR8685" s="77" t="s">
        <v>423</v>
      </c>
      <c r="GS8685" s="77">
        <v>0.1527377521613833</v>
      </c>
      <c r="GT8685" s="77">
        <v>0.10636935300013926</v>
      </c>
      <c r="GU8685" s="77">
        <v>0</v>
      </c>
      <c r="GV8685" s="77">
        <v>0</v>
      </c>
      <c r="GW8685" s="77">
        <v>0</v>
      </c>
      <c r="GX8685" s="77">
        <v>0</v>
      </c>
      <c r="GY8685" s="77">
        <v>0</v>
      </c>
      <c r="GZ8685" s="77">
        <v>0</v>
      </c>
    </row>
    <row r="8686" spans="187:208" x14ac:dyDescent="0.25">
      <c r="GE8686" s="77" t="s">
        <v>425</v>
      </c>
      <c r="GF8686" s="77" t="s">
        <v>155</v>
      </c>
      <c r="GG8686" s="77" t="s">
        <v>434</v>
      </c>
      <c r="GH8686" s="77" t="s">
        <v>439</v>
      </c>
      <c r="GI8686" s="77">
        <v>2020</v>
      </c>
      <c r="GJ8686" s="77" t="s">
        <v>301</v>
      </c>
      <c r="GK8686" s="77">
        <v>2.941964152281022</v>
      </c>
      <c r="GL8686" s="77">
        <v>1130.076335</v>
      </c>
      <c r="GM8686" s="77">
        <v>2020</v>
      </c>
      <c r="GN8686" s="77" t="s">
        <v>175</v>
      </c>
      <c r="GO8686" s="77">
        <v>5.3000000000000005E-2</v>
      </c>
      <c r="GP8686" s="77">
        <v>3</v>
      </c>
      <c r="GQ8686" s="77">
        <v>0</v>
      </c>
      <c r="GR8686" s="77" t="s">
        <v>423</v>
      </c>
      <c r="GS8686" s="77">
        <v>5.5966209081309407E-2</v>
      </c>
      <c r="GT8686" s="77">
        <v>0.16465058085627687</v>
      </c>
      <c r="GU8686" s="77">
        <v>0</v>
      </c>
      <c r="GV8686" s="77">
        <v>0</v>
      </c>
      <c r="GW8686" s="77">
        <v>0</v>
      </c>
      <c r="GX8686" s="77">
        <v>0</v>
      </c>
      <c r="GY8686" s="77">
        <v>0</v>
      </c>
      <c r="GZ8686" s="77">
        <v>0</v>
      </c>
    </row>
    <row r="8687" spans="187:208" x14ac:dyDescent="0.25">
      <c r="GE8687" s="77" t="s">
        <v>427</v>
      </c>
      <c r="GF8687" s="77" t="s">
        <v>155</v>
      </c>
      <c r="GG8687" s="77" t="s">
        <v>434</v>
      </c>
      <c r="GH8687" s="77" t="s">
        <v>439</v>
      </c>
      <c r="GI8687" s="77">
        <v>2020</v>
      </c>
      <c r="GJ8687" s="77" t="s">
        <v>303</v>
      </c>
      <c r="GK8687" s="77">
        <v>1.6021759622082921</v>
      </c>
      <c r="GL8687" s="77">
        <v>1130.076335</v>
      </c>
      <c r="GM8687" s="77">
        <v>2020</v>
      </c>
      <c r="GN8687" s="77" t="s">
        <v>175</v>
      </c>
      <c r="GO8687" s="77">
        <v>5.3000000000000005E-2</v>
      </c>
      <c r="GP8687" s="77">
        <v>3</v>
      </c>
      <c r="GQ8687" s="77">
        <v>0</v>
      </c>
      <c r="GR8687" s="77" t="s">
        <v>423</v>
      </c>
      <c r="GS8687" s="77">
        <v>5.5966209081309407E-2</v>
      </c>
      <c r="GT8687" s="77">
        <v>8.9667714885997354E-2</v>
      </c>
      <c r="GU8687" s="77">
        <v>0</v>
      </c>
      <c r="GV8687" s="77">
        <v>0</v>
      </c>
      <c r="GW8687" s="77">
        <v>0</v>
      </c>
      <c r="GX8687" s="77">
        <v>0</v>
      </c>
      <c r="GY8687" s="77">
        <v>0</v>
      </c>
      <c r="GZ8687" s="77">
        <v>0</v>
      </c>
    </row>
    <row r="8688" spans="187:208" x14ac:dyDescent="0.25">
      <c r="GE8688" s="77" t="s">
        <v>422</v>
      </c>
      <c r="GF8688" s="77" t="s">
        <v>155</v>
      </c>
      <c r="GG8688" s="77" t="s">
        <v>434</v>
      </c>
      <c r="GH8688" s="77" t="s">
        <v>446</v>
      </c>
      <c r="GI8688" s="77">
        <v>2020</v>
      </c>
      <c r="GJ8688" s="77" t="s">
        <v>305</v>
      </c>
      <c r="GK8688" s="77">
        <v>3.6425060683954479E-2</v>
      </c>
      <c r="GL8688" s="77">
        <v>1130.076335</v>
      </c>
      <c r="GM8688" s="77">
        <v>2020</v>
      </c>
      <c r="GN8688" s="77" t="s">
        <v>175</v>
      </c>
      <c r="GO8688" s="77">
        <v>0.13250000000000001</v>
      </c>
      <c r="GP8688" s="77">
        <v>3</v>
      </c>
      <c r="GQ8688" s="77">
        <v>0</v>
      </c>
      <c r="GR8688" s="77" t="s">
        <v>423</v>
      </c>
      <c r="GS8688" s="77">
        <v>0.1527377521613833</v>
      </c>
      <c r="GT8688" s="77">
        <v>5.5634818912091858E-3</v>
      </c>
      <c r="GU8688" s="77">
        <v>0</v>
      </c>
      <c r="GV8688" s="77">
        <v>0</v>
      </c>
      <c r="GW8688" s="77">
        <v>0</v>
      </c>
      <c r="GX8688" s="77">
        <v>0</v>
      </c>
      <c r="GY8688" s="77">
        <v>0</v>
      </c>
      <c r="GZ8688" s="77">
        <v>0</v>
      </c>
    </row>
    <row r="8689" spans="187:208" x14ac:dyDescent="0.25">
      <c r="GE8689" s="77" t="s">
        <v>425</v>
      </c>
      <c r="GF8689" s="77" t="s">
        <v>155</v>
      </c>
      <c r="GG8689" s="77" t="s">
        <v>434</v>
      </c>
      <c r="GH8689" s="77" t="s">
        <v>446</v>
      </c>
      <c r="GI8689" s="77">
        <v>2020</v>
      </c>
      <c r="GJ8689" s="77" t="s">
        <v>301</v>
      </c>
      <c r="GK8689" s="77">
        <v>1.580872452543251E-3</v>
      </c>
      <c r="GL8689" s="77">
        <v>1130.076335</v>
      </c>
      <c r="GM8689" s="77">
        <v>2020</v>
      </c>
      <c r="GN8689" s="77" t="s">
        <v>175</v>
      </c>
      <c r="GO8689" s="77">
        <v>5.3000000000000005E-2</v>
      </c>
      <c r="GP8689" s="77">
        <v>3</v>
      </c>
      <c r="GQ8689" s="77">
        <v>0</v>
      </c>
      <c r="GR8689" s="77" t="s">
        <v>423</v>
      </c>
      <c r="GS8689" s="77">
        <v>5.5966209081309407E-2</v>
      </c>
      <c r="GT8689" s="77">
        <v>8.8475438209917974E-5</v>
      </c>
      <c r="GU8689" s="77">
        <v>0</v>
      </c>
      <c r="GV8689" s="77">
        <v>0</v>
      </c>
      <c r="GW8689" s="77">
        <v>0</v>
      </c>
      <c r="GX8689" s="77">
        <v>0</v>
      </c>
      <c r="GY8689" s="77">
        <v>0</v>
      </c>
      <c r="GZ8689" s="77">
        <v>0</v>
      </c>
    </row>
    <row r="8690" spans="187:208" x14ac:dyDescent="0.25">
      <c r="GE8690" s="77" t="s">
        <v>427</v>
      </c>
      <c r="GF8690" s="77" t="s">
        <v>155</v>
      </c>
      <c r="GG8690" s="77" t="s">
        <v>434</v>
      </c>
      <c r="GH8690" s="77" t="s">
        <v>446</v>
      </c>
      <c r="GI8690" s="77">
        <v>2020</v>
      </c>
      <c r="GJ8690" s="77" t="s">
        <v>303</v>
      </c>
      <c r="GK8690" s="77">
        <v>3.9894642198450729E-2</v>
      </c>
      <c r="GL8690" s="77">
        <v>1130.076335</v>
      </c>
      <c r="GM8690" s="77">
        <v>2020</v>
      </c>
      <c r="GN8690" s="77" t="s">
        <v>175</v>
      </c>
      <c r="GO8690" s="77">
        <v>5.3000000000000005E-2</v>
      </c>
      <c r="GP8690" s="77">
        <v>3</v>
      </c>
      <c r="GQ8690" s="77">
        <v>0</v>
      </c>
      <c r="GR8690" s="77" t="s">
        <v>423</v>
      </c>
      <c r="GS8690" s="77">
        <v>5.5966209081309407E-2</v>
      </c>
      <c r="GT8690" s="77">
        <v>2.2327518865025227E-3</v>
      </c>
      <c r="GU8690" s="77">
        <v>0</v>
      </c>
      <c r="GV8690" s="77">
        <v>0</v>
      </c>
      <c r="GW8690" s="77">
        <v>0</v>
      </c>
      <c r="GX8690" s="77">
        <v>0</v>
      </c>
      <c r="GY8690" s="77">
        <v>0</v>
      </c>
      <c r="GZ8690" s="77">
        <v>0</v>
      </c>
    </row>
    <row r="8691" spans="187:208" x14ac:dyDescent="0.25">
      <c r="GE8691" s="77" t="s">
        <v>422</v>
      </c>
      <c r="GF8691" s="77" t="s">
        <v>155</v>
      </c>
      <c r="GG8691" s="77" t="s">
        <v>434</v>
      </c>
      <c r="GH8691" s="77" t="s">
        <v>453</v>
      </c>
      <c r="GI8691" s="77">
        <v>2020</v>
      </c>
      <c r="GJ8691" s="77" t="s">
        <v>305</v>
      </c>
      <c r="GK8691" s="77">
        <v>222.22942162783059</v>
      </c>
      <c r="GL8691" s="77">
        <v>1130.076335</v>
      </c>
      <c r="GM8691" s="77">
        <v>2020</v>
      </c>
      <c r="GN8691" s="77" t="s">
        <v>175</v>
      </c>
      <c r="GO8691" s="77">
        <v>0.13250000000000001</v>
      </c>
      <c r="GP8691" s="77">
        <v>3</v>
      </c>
      <c r="GQ8691" s="77">
        <v>0</v>
      </c>
      <c r="GR8691" s="77" t="s">
        <v>423</v>
      </c>
      <c r="GS8691" s="77">
        <v>0.1527377521613833</v>
      </c>
      <c r="GT8691" s="77">
        <v>33.942822323559142</v>
      </c>
      <c r="GU8691" s="77">
        <v>0</v>
      </c>
      <c r="GV8691" s="77">
        <v>0</v>
      </c>
      <c r="GW8691" s="77">
        <v>0</v>
      </c>
      <c r="GX8691" s="77">
        <v>0</v>
      </c>
      <c r="GY8691" s="77">
        <v>0</v>
      </c>
      <c r="GZ8691" s="77">
        <v>0</v>
      </c>
    </row>
    <row r="8692" spans="187:208" x14ac:dyDescent="0.25">
      <c r="GE8692" s="77" t="s">
        <v>425</v>
      </c>
      <c r="GF8692" s="77" t="s">
        <v>155</v>
      </c>
      <c r="GG8692" s="77" t="s">
        <v>434</v>
      </c>
      <c r="GH8692" s="77" t="s">
        <v>453</v>
      </c>
      <c r="GI8692" s="77">
        <v>2020</v>
      </c>
      <c r="GJ8692" s="77" t="s">
        <v>301</v>
      </c>
      <c r="GK8692" s="77">
        <v>8585.7228092479436</v>
      </c>
      <c r="GL8692" s="77">
        <v>1130.076335</v>
      </c>
      <c r="GM8692" s="77">
        <v>2020</v>
      </c>
      <c r="GN8692" s="77" t="s">
        <v>175</v>
      </c>
      <c r="GO8692" s="77">
        <v>5.3000000000000005E-2</v>
      </c>
      <c r="GP8692" s="77">
        <v>3</v>
      </c>
      <c r="GQ8692" s="77">
        <v>0</v>
      </c>
      <c r="GR8692" s="77" t="s">
        <v>423</v>
      </c>
      <c r="GS8692" s="77">
        <v>5.5966209081309407E-2</v>
      </c>
      <c r="GT8692" s="77">
        <v>480.51035785653755</v>
      </c>
      <c r="GU8692" s="77">
        <v>0</v>
      </c>
      <c r="GV8692" s="77">
        <v>0</v>
      </c>
      <c r="GW8692" s="77">
        <v>0</v>
      </c>
      <c r="GX8692" s="77">
        <v>0</v>
      </c>
      <c r="GY8692" s="77">
        <v>0</v>
      </c>
      <c r="GZ8692" s="77">
        <v>0</v>
      </c>
    </row>
    <row r="8693" spans="187:208" x14ac:dyDescent="0.25">
      <c r="GE8693" s="77" t="s">
        <v>427</v>
      </c>
      <c r="GF8693" s="77" t="s">
        <v>155</v>
      </c>
      <c r="GG8693" s="77" t="s">
        <v>434</v>
      </c>
      <c r="GH8693" s="77" t="s">
        <v>453</v>
      </c>
      <c r="GI8693" s="77">
        <v>2020</v>
      </c>
      <c r="GJ8693" s="77" t="s">
        <v>303</v>
      </c>
      <c r="GK8693" s="77">
        <v>5338.1784104567441</v>
      </c>
      <c r="GL8693" s="77">
        <v>1130.076335</v>
      </c>
      <c r="GM8693" s="77">
        <v>2020</v>
      </c>
      <c r="GN8693" s="77" t="s">
        <v>175</v>
      </c>
      <c r="GO8693" s="77">
        <v>5.3000000000000005E-2</v>
      </c>
      <c r="GP8693" s="77">
        <v>3</v>
      </c>
      <c r="GQ8693" s="77">
        <v>0</v>
      </c>
      <c r="GR8693" s="77" t="s">
        <v>423</v>
      </c>
      <c r="GS8693" s="77">
        <v>5.5966209081309407E-2</v>
      </c>
      <c r="GT8693" s="77">
        <v>298.75760903295406</v>
      </c>
      <c r="GU8693" s="77">
        <v>0</v>
      </c>
      <c r="GV8693" s="77">
        <v>0</v>
      </c>
      <c r="GW8693" s="77">
        <v>0</v>
      </c>
      <c r="GX8693" s="77">
        <v>0</v>
      </c>
      <c r="GY8693" s="77">
        <v>0</v>
      </c>
      <c r="GZ8693" s="77">
        <v>0</v>
      </c>
    </row>
    <row r="8694" spans="187:208" x14ac:dyDescent="0.25">
      <c r="GE8694" s="77" t="s">
        <v>422</v>
      </c>
      <c r="GF8694" s="77" t="s">
        <v>155</v>
      </c>
      <c r="GG8694" s="77" t="s">
        <v>434</v>
      </c>
      <c r="GH8694" s="77" t="s">
        <v>460</v>
      </c>
      <c r="GI8694" s="77">
        <v>2020</v>
      </c>
      <c r="GJ8694" s="77" t="s">
        <v>305</v>
      </c>
      <c r="GK8694" s="77">
        <v>222.22942162783059</v>
      </c>
      <c r="GL8694" s="77">
        <v>1130.076335</v>
      </c>
      <c r="GM8694" s="77">
        <v>2020</v>
      </c>
      <c r="GN8694" s="77" t="s">
        <v>175</v>
      </c>
      <c r="GO8694" s="77">
        <v>0.13250000000000001</v>
      </c>
      <c r="GP8694" s="77">
        <v>3</v>
      </c>
      <c r="GQ8694" s="77">
        <v>0</v>
      </c>
      <c r="GR8694" s="77" t="s">
        <v>423</v>
      </c>
      <c r="GS8694" s="77">
        <v>0.1527377521613833</v>
      </c>
      <c r="GT8694" s="77">
        <v>33.942822323559142</v>
      </c>
      <c r="GU8694" s="77">
        <v>0</v>
      </c>
      <c r="GV8694" s="77">
        <v>0</v>
      </c>
      <c r="GW8694" s="77">
        <v>0</v>
      </c>
      <c r="GX8694" s="77">
        <v>0</v>
      </c>
      <c r="GY8694" s="77">
        <v>0</v>
      </c>
      <c r="GZ8694" s="77">
        <v>0</v>
      </c>
    </row>
    <row r="8695" spans="187:208" x14ac:dyDescent="0.25">
      <c r="GE8695" s="77" t="s">
        <v>425</v>
      </c>
      <c r="GF8695" s="77" t="s">
        <v>155</v>
      </c>
      <c r="GG8695" s="77" t="s">
        <v>434</v>
      </c>
      <c r="GH8695" s="77" t="s">
        <v>460</v>
      </c>
      <c r="GI8695" s="77">
        <v>2020</v>
      </c>
      <c r="GJ8695" s="77" t="s">
        <v>301</v>
      </c>
      <c r="GK8695" s="77">
        <v>8585.722809247949</v>
      </c>
      <c r="GL8695" s="77">
        <v>1130.076335</v>
      </c>
      <c r="GM8695" s="77">
        <v>2020</v>
      </c>
      <c r="GN8695" s="77" t="s">
        <v>175</v>
      </c>
      <c r="GO8695" s="77">
        <v>5.3000000000000005E-2</v>
      </c>
      <c r="GP8695" s="77">
        <v>3</v>
      </c>
      <c r="GQ8695" s="77">
        <v>0</v>
      </c>
      <c r="GR8695" s="77" t="s">
        <v>423</v>
      </c>
      <c r="GS8695" s="77">
        <v>5.5966209081309407E-2</v>
      </c>
      <c r="GT8695" s="77">
        <v>480.51035785653789</v>
      </c>
      <c r="GU8695" s="77">
        <v>0</v>
      </c>
      <c r="GV8695" s="77">
        <v>0</v>
      </c>
      <c r="GW8695" s="77">
        <v>0</v>
      </c>
      <c r="GX8695" s="77">
        <v>0</v>
      </c>
      <c r="GY8695" s="77">
        <v>0</v>
      </c>
      <c r="GZ8695" s="77">
        <v>0</v>
      </c>
    </row>
    <row r="8696" spans="187:208" x14ac:dyDescent="0.25">
      <c r="GE8696" s="77" t="s">
        <v>422</v>
      </c>
      <c r="GF8696" s="77" t="s">
        <v>155</v>
      </c>
      <c r="GG8696" s="77" t="s">
        <v>434</v>
      </c>
      <c r="GH8696" s="77" t="s">
        <v>467</v>
      </c>
      <c r="GI8696" s="77">
        <v>2020</v>
      </c>
      <c r="GJ8696" s="77" t="s">
        <v>305</v>
      </c>
      <c r="GK8696" s="77">
        <v>0.69641821681223204</v>
      </c>
      <c r="GL8696" s="77">
        <v>1130.076335</v>
      </c>
      <c r="GM8696" s="77">
        <v>2020</v>
      </c>
      <c r="GN8696" s="77" t="s">
        <v>175</v>
      </c>
      <c r="GO8696" s="77">
        <v>0.13250000000000001</v>
      </c>
      <c r="GP8696" s="77">
        <v>3</v>
      </c>
      <c r="GQ8696" s="77">
        <v>0</v>
      </c>
      <c r="GR8696" s="77" t="s">
        <v>423</v>
      </c>
      <c r="GS8696" s="77">
        <v>0.1527377521613833</v>
      </c>
      <c r="GT8696" s="77">
        <v>0.10636935300013919</v>
      </c>
      <c r="GU8696" s="77">
        <v>0</v>
      </c>
      <c r="GV8696" s="77">
        <v>0</v>
      </c>
      <c r="GW8696" s="77">
        <v>0</v>
      </c>
      <c r="GX8696" s="77">
        <v>0</v>
      </c>
      <c r="GY8696" s="77">
        <v>0</v>
      </c>
      <c r="GZ8696" s="77">
        <v>0</v>
      </c>
    </row>
    <row r="8697" spans="187:208" x14ac:dyDescent="0.25">
      <c r="GE8697" s="77" t="s">
        <v>425</v>
      </c>
      <c r="GF8697" s="77" t="s">
        <v>155</v>
      </c>
      <c r="GG8697" s="77" t="s">
        <v>434</v>
      </c>
      <c r="GH8697" s="77" t="s">
        <v>467</v>
      </c>
      <c r="GI8697" s="77">
        <v>2020</v>
      </c>
      <c r="GJ8697" s="77" t="s">
        <v>301</v>
      </c>
      <c r="GK8697" s="77">
        <v>2.9419641522810172</v>
      </c>
      <c r="GL8697" s="77">
        <v>1130.076335</v>
      </c>
      <c r="GM8697" s="77">
        <v>2020</v>
      </c>
      <c r="GN8697" s="77" t="s">
        <v>175</v>
      </c>
      <c r="GO8697" s="77">
        <v>5.3000000000000005E-2</v>
      </c>
      <c r="GP8697" s="77">
        <v>3</v>
      </c>
      <c r="GQ8697" s="77">
        <v>0</v>
      </c>
      <c r="GR8697" s="77" t="s">
        <v>423</v>
      </c>
      <c r="GS8697" s="77">
        <v>5.5966209081309407E-2</v>
      </c>
      <c r="GT8697" s="77">
        <v>0.1646505808562766</v>
      </c>
      <c r="GU8697" s="77">
        <v>0</v>
      </c>
      <c r="GV8697" s="77">
        <v>0</v>
      </c>
      <c r="GW8697" s="77">
        <v>0</v>
      </c>
      <c r="GX8697" s="77">
        <v>0</v>
      </c>
      <c r="GY8697" s="77">
        <v>0</v>
      </c>
      <c r="GZ8697" s="77">
        <v>0</v>
      </c>
    </row>
    <row r="8698" spans="187:208" x14ac:dyDescent="0.25">
      <c r="GE8698" s="77" t="s">
        <v>427</v>
      </c>
      <c r="GF8698" s="77" t="s">
        <v>155</v>
      </c>
      <c r="GG8698" s="77" t="s">
        <v>434</v>
      </c>
      <c r="GH8698" s="77" t="s">
        <v>467</v>
      </c>
      <c r="GI8698" s="77">
        <v>2020</v>
      </c>
      <c r="GJ8698" s="77" t="s">
        <v>303</v>
      </c>
      <c r="GK8698" s="77">
        <v>1.602175962208289</v>
      </c>
      <c r="GL8698" s="77">
        <v>1130.076335</v>
      </c>
      <c r="GM8698" s="77">
        <v>2020</v>
      </c>
      <c r="GN8698" s="77" t="s">
        <v>175</v>
      </c>
      <c r="GO8698" s="77">
        <v>5.3000000000000005E-2</v>
      </c>
      <c r="GP8698" s="77">
        <v>3</v>
      </c>
      <c r="GQ8698" s="77">
        <v>0</v>
      </c>
      <c r="GR8698" s="77" t="s">
        <v>423</v>
      </c>
      <c r="GS8698" s="77">
        <v>5.5966209081309407E-2</v>
      </c>
      <c r="GT8698" s="77">
        <v>8.9667714885997174E-2</v>
      </c>
      <c r="GU8698" s="77">
        <v>0</v>
      </c>
      <c r="GV8698" s="77">
        <v>0</v>
      </c>
      <c r="GW8698" s="77">
        <v>0</v>
      </c>
      <c r="GX8698" s="77">
        <v>0</v>
      </c>
      <c r="GY8698" s="77">
        <v>0</v>
      </c>
      <c r="GZ8698" s="77">
        <v>0</v>
      </c>
    </row>
    <row r="8699" spans="187:208" x14ac:dyDescent="0.25">
      <c r="GE8699" s="77" t="s">
        <v>422</v>
      </c>
      <c r="GF8699" s="77" t="s">
        <v>155</v>
      </c>
      <c r="GG8699" s="77" t="s">
        <v>434</v>
      </c>
      <c r="GH8699" s="77" t="s">
        <v>474</v>
      </c>
      <c r="GI8699" s="77">
        <v>2020</v>
      </c>
      <c r="GJ8699" s="77" t="s">
        <v>305</v>
      </c>
      <c r="GK8699" s="77">
        <v>3.6425060683954423E-2</v>
      </c>
      <c r="GL8699" s="77">
        <v>1130.076335</v>
      </c>
      <c r="GM8699" s="77">
        <v>2020</v>
      </c>
      <c r="GN8699" s="77" t="s">
        <v>175</v>
      </c>
      <c r="GO8699" s="77">
        <v>0.13250000000000001</v>
      </c>
      <c r="GP8699" s="77">
        <v>3</v>
      </c>
      <c r="GQ8699" s="77">
        <v>0</v>
      </c>
      <c r="GR8699" s="77" t="s">
        <v>423</v>
      </c>
      <c r="GS8699" s="77">
        <v>0.1527377521613833</v>
      </c>
      <c r="GT8699" s="77">
        <v>5.563481891209178E-3</v>
      </c>
      <c r="GU8699" s="77">
        <v>0</v>
      </c>
      <c r="GV8699" s="77">
        <v>0</v>
      </c>
      <c r="GW8699" s="77">
        <v>0</v>
      </c>
      <c r="GX8699" s="77">
        <v>0</v>
      </c>
      <c r="GY8699" s="77">
        <v>0</v>
      </c>
      <c r="GZ8699" s="77">
        <v>0</v>
      </c>
    </row>
    <row r="8700" spans="187:208" x14ac:dyDescent="0.25">
      <c r="GE8700" s="77" t="s">
        <v>425</v>
      </c>
      <c r="GF8700" s="77" t="s">
        <v>155</v>
      </c>
      <c r="GG8700" s="77" t="s">
        <v>434</v>
      </c>
      <c r="GH8700" s="77" t="s">
        <v>474</v>
      </c>
      <c r="GI8700" s="77">
        <v>2020</v>
      </c>
      <c r="GJ8700" s="77" t="s">
        <v>301</v>
      </c>
      <c r="GK8700" s="77">
        <v>1.5808724525432089E-3</v>
      </c>
      <c r="GL8700" s="77">
        <v>1130.076335</v>
      </c>
      <c r="GM8700" s="77">
        <v>2020</v>
      </c>
      <c r="GN8700" s="77" t="s">
        <v>175</v>
      </c>
      <c r="GO8700" s="77">
        <v>5.3000000000000005E-2</v>
      </c>
      <c r="GP8700" s="77">
        <v>3</v>
      </c>
      <c r="GQ8700" s="77">
        <v>0</v>
      </c>
      <c r="GR8700" s="77" t="s">
        <v>423</v>
      </c>
      <c r="GS8700" s="77">
        <v>5.5966209081309407E-2</v>
      </c>
      <c r="GT8700" s="77">
        <v>8.8475438209915615E-5</v>
      </c>
      <c r="GU8700" s="77">
        <v>0</v>
      </c>
      <c r="GV8700" s="77">
        <v>0</v>
      </c>
      <c r="GW8700" s="77">
        <v>0</v>
      </c>
      <c r="GX8700" s="77">
        <v>0</v>
      </c>
      <c r="GY8700" s="77">
        <v>0</v>
      </c>
      <c r="GZ8700" s="77">
        <v>0</v>
      </c>
    </row>
    <row r="8701" spans="187:208" x14ac:dyDescent="0.25">
      <c r="GE8701" s="77" t="s">
        <v>427</v>
      </c>
      <c r="GF8701" s="77" t="s">
        <v>155</v>
      </c>
      <c r="GG8701" s="77" t="s">
        <v>434</v>
      </c>
      <c r="GH8701" s="77" t="s">
        <v>474</v>
      </c>
      <c r="GI8701" s="77">
        <v>2020</v>
      </c>
      <c r="GJ8701" s="77" t="s">
        <v>303</v>
      </c>
      <c r="GK8701" s="77">
        <v>3.9894642198450597E-2</v>
      </c>
      <c r="GL8701" s="77">
        <v>1130.076335</v>
      </c>
      <c r="GM8701" s="77">
        <v>2020</v>
      </c>
      <c r="GN8701" s="77" t="s">
        <v>175</v>
      </c>
      <c r="GO8701" s="77">
        <v>5.3000000000000005E-2</v>
      </c>
      <c r="GP8701" s="77">
        <v>3</v>
      </c>
      <c r="GQ8701" s="77">
        <v>0</v>
      </c>
      <c r="GR8701" s="77" t="s">
        <v>423</v>
      </c>
      <c r="GS8701" s="77">
        <v>5.5966209081309407E-2</v>
      </c>
      <c r="GT8701" s="77">
        <v>2.2327518865025153E-3</v>
      </c>
      <c r="GU8701" s="77">
        <v>0</v>
      </c>
      <c r="GV8701" s="77">
        <v>0</v>
      </c>
      <c r="GW8701" s="77">
        <v>0</v>
      </c>
      <c r="GX8701" s="77">
        <v>0</v>
      </c>
      <c r="GY8701" s="77">
        <v>0</v>
      </c>
      <c r="GZ8701" s="77">
        <v>0</v>
      </c>
    </row>
    <row r="8702" spans="187:208" x14ac:dyDescent="0.25">
      <c r="GE8702" s="77" t="s">
        <v>422</v>
      </c>
      <c r="GF8702" s="77" t="s">
        <v>155</v>
      </c>
      <c r="GG8702" s="77" t="s">
        <v>434</v>
      </c>
      <c r="GH8702" s="77" t="s">
        <v>481</v>
      </c>
      <c r="GI8702" s="77">
        <v>2020</v>
      </c>
      <c r="GJ8702" s="77" t="s">
        <v>305</v>
      </c>
      <c r="GK8702" s="77">
        <v>409.22373582044048</v>
      </c>
      <c r="GL8702" s="77">
        <v>1130.076335</v>
      </c>
      <c r="GM8702" s="77">
        <v>2020</v>
      </c>
      <c r="GN8702" s="77" t="s">
        <v>175</v>
      </c>
      <c r="GO8702" s="77">
        <v>0.13250000000000001</v>
      </c>
      <c r="GP8702" s="77">
        <v>3</v>
      </c>
      <c r="GQ8702" s="77">
        <v>0</v>
      </c>
      <c r="GR8702" s="77" t="s">
        <v>423</v>
      </c>
      <c r="GS8702" s="77">
        <v>0.1527377521613833</v>
      </c>
      <c r="GT8702" s="77">
        <v>62.50391354029783</v>
      </c>
      <c r="GU8702" s="77">
        <v>0</v>
      </c>
      <c r="GV8702" s="77">
        <v>0</v>
      </c>
      <c r="GW8702" s="77">
        <v>0</v>
      </c>
      <c r="GX8702" s="77">
        <v>0</v>
      </c>
      <c r="GY8702" s="77">
        <v>0</v>
      </c>
      <c r="GZ8702" s="77">
        <v>0</v>
      </c>
    </row>
    <row r="8703" spans="187:208" x14ac:dyDescent="0.25">
      <c r="GE8703" s="77" t="s">
        <v>425</v>
      </c>
      <c r="GF8703" s="77" t="s">
        <v>155</v>
      </c>
      <c r="GG8703" s="77" t="s">
        <v>434</v>
      </c>
      <c r="GH8703" s="77" t="s">
        <v>481</v>
      </c>
      <c r="GI8703" s="77">
        <v>2020</v>
      </c>
      <c r="GJ8703" s="77" t="s">
        <v>301</v>
      </c>
      <c r="GK8703" s="77">
        <v>13469.08781237859</v>
      </c>
      <c r="GL8703" s="77">
        <v>1130.076335</v>
      </c>
      <c r="GM8703" s="77">
        <v>2020</v>
      </c>
      <c r="GN8703" s="77" t="s">
        <v>175</v>
      </c>
      <c r="GO8703" s="77">
        <v>5.3000000000000005E-2</v>
      </c>
      <c r="GP8703" s="77">
        <v>3</v>
      </c>
      <c r="GQ8703" s="77">
        <v>0</v>
      </c>
      <c r="GR8703" s="77" t="s">
        <v>423</v>
      </c>
      <c r="GS8703" s="77">
        <v>5.5966209081309407E-2</v>
      </c>
      <c r="GT8703" s="77">
        <v>753.81378464209649</v>
      </c>
      <c r="GU8703" s="77">
        <v>0</v>
      </c>
      <c r="GV8703" s="77">
        <v>0</v>
      </c>
      <c r="GW8703" s="77">
        <v>0</v>
      </c>
      <c r="GX8703" s="77">
        <v>0</v>
      </c>
      <c r="GY8703" s="77">
        <v>0</v>
      </c>
      <c r="GZ8703" s="77">
        <v>0</v>
      </c>
    </row>
    <row r="8704" spans="187:208" x14ac:dyDescent="0.25">
      <c r="GE8704" s="77" t="s">
        <v>427</v>
      </c>
      <c r="GF8704" s="77" t="s">
        <v>155</v>
      </c>
      <c r="GG8704" s="77" t="s">
        <v>434</v>
      </c>
      <c r="GH8704" s="77" t="s">
        <v>481</v>
      </c>
      <c r="GI8704" s="77">
        <v>2020</v>
      </c>
      <c r="GJ8704" s="77" t="s">
        <v>303</v>
      </c>
      <c r="GK8704" s="77">
        <v>7205.5312760248562</v>
      </c>
      <c r="GL8704" s="77">
        <v>1130.076335</v>
      </c>
      <c r="GM8704" s="77">
        <v>2020</v>
      </c>
      <c r="GN8704" s="77" t="s">
        <v>175</v>
      </c>
      <c r="GO8704" s="77">
        <v>5.3000000000000005E-2</v>
      </c>
      <c r="GP8704" s="77">
        <v>3</v>
      </c>
      <c r="GQ8704" s="77">
        <v>0</v>
      </c>
      <c r="GR8704" s="77" t="s">
        <v>423</v>
      </c>
      <c r="GS8704" s="77">
        <v>5.5966209081309407E-2</v>
      </c>
      <c r="GT8704" s="77">
        <v>403.26626993592129</v>
      </c>
      <c r="GU8704" s="77">
        <v>0</v>
      </c>
      <c r="GV8704" s="77">
        <v>0</v>
      </c>
      <c r="GW8704" s="77">
        <v>0</v>
      </c>
      <c r="GX8704" s="77">
        <v>0</v>
      </c>
      <c r="GY8704" s="77">
        <v>0</v>
      </c>
      <c r="GZ8704" s="77">
        <v>0</v>
      </c>
    </row>
    <row r="8705" spans="187:208" x14ac:dyDescent="0.25">
      <c r="GE8705" s="77" t="s">
        <v>422</v>
      </c>
      <c r="GF8705" s="77" t="s">
        <v>155</v>
      </c>
      <c r="GG8705" s="77" t="s">
        <v>434</v>
      </c>
      <c r="GH8705" s="77" t="s">
        <v>488</v>
      </c>
      <c r="GI8705" s="77">
        <v>2020</v>
      </c>
      <c r="GJ8705" s="77" t="s">
        <v>305</v>
      </c>
      <c r="GK8705" s="77">
        <v>409.22373582043878</v>
      </c>
      <c r="GL8705" s="77">
        <v>1130.076335</v>
      </c>
      <c r="GM8705" s="77">
        <v>2020</v>
      </c>
      <c r="GN8705" s="77" t="s">
        <v>175</v>
      </c>
      <c r="GO8705" s="77">
        <v>0.13250000000000001</v>
      </c>
      <c r="GP8705" s="77">
        <v>3</v>
      </c>
      <c r="GQ8705" s="77">
        <v>0</v>
      </c>
      <c r="GR8705" s="77" t="s">
        <v>423</v>
      </c>
      <c r="GS8705" s="77">
        <v>0.1527377521613833</v>
      </c>
      <c r="GT8705" s="77">
        <v>62.503913540297575</v>
      </c>
      <c r="GU8705" s="77">
        <v>0</v>
      </c>
      <c r="GV8705" s="77">
        <v>0</v>
      </c>
      <c r="GW8705" s="77">
        <v>0</v>
      </c>
      <c r="GX8705" s="77">
        <v>0</v>
      </c>
      <c r="GY8705" s="77">
        <v>0</v>
      </c>
      <c r="GZ8705" s="77">
        <v>0</v>
      </c>
    </row>
    <row r="8706" spans="187:208" x14ac:dyDescent="0.25">
      <c r="GE8706" s="77" t="s">
        <v>425</v>
      </c>
      <c r="GF8706" s="77" t="s">
        <v>155</v>
      </c>
      <c r="GG8706" s="77" t="s">
        <v>434</v>
      </c>
      <c r="GH8706" s="77" t="s">
        <v>488</v>
      </c>
      <c r="GI8706" s="77">
        <v>2020</v>
      </c>
      <c r="GJ8706" s="77" t="s">
        <v>301</v>
      </c>
      <c r="GK8706" s="77">
        <v>13469.08781237873</v>
      </c>
      <c r="GL8706" s="77">
        <v>1130.076335</v>
      </c>
      <c r="GM8706" s="77">
        <v>2020</v>
      </c>
      <c r="GN8706" s="77" t="s">
        <v>175</v>
      </c>
      <c r="GO8706" s="77">
        <v>5.3000000000000005E-2</v>
      </c>
      <c r="GP8706" s="77">
        <v>3</v>
      </c>
      <c r="GQ8706" s="77">
        <v>0</v>
      </c>
      <c r="GR8706" s="77" t="s">
        <v>423</v>
      </c>
      <c r="GS8706" s="77">
        <v>5.5966209081309407E-2</v>
      </c>
      <c r="GT8706" s="77">
        <v>753.81378464210434</v>
      </c>
      <c r="GU8706" s="77">
        <v>0</v>
      </c>
      <c r="GV8706" s="77">
        <v>0</v>
      </c>
      <c r="GW8706" s="77">
        <v>0</v>
      </c>
      <c r="GX8706" s="77">
        <v>0</v>
      </c>
      <c r="GY8706" s="77">
        <v>0</v>
      </c>
      <c r="GZ8706" s="77">
        <v>0</v>
      </c>
    </row>
    <row r="8707" spans="187:208" x14ac:dyDescent="0.25">
      <c r="GE8707" s="77" t="s">
        <v>427</v>
      </c>
      <c r="GF8707" s="77" t="s">
        <v>155</v>
      </c>
      <c r="GG8707" s="77" t="s">
        <v>434</v>
      </c>
      <c r="GH8707" s="77" t="s">
        <v>488</v>
      </c>
      <c r="GI8707" s="77">
        <v>2020</v>
      </c>
      <c r="GJ8707" s="77" t="s">
        <v>303</v>
      </c>
      <c r="GK8707" s="77">
        <v>7205.5312760252818</v>
      </c>
      <c r="GL8707" s="77">
        <v>1130.076335</v>
      </c>
      <c r="GM8707" s="77">
        <v>2020</v>
      </c>
      <c r="GN8707" s="77" t="s">
        <v>175</v>
      </c>
      <c r="GO8707" s="77">
        <v>5.3000000000000005E-2</v>
      </c>
      <c r="GP8707" s="77">
        <v>3</v>
      </c>
      <c r="GQ8707" s="77">
        <v>0</v>
      </c>
      <c r="GR8707" s="77" t="s">
        <v>423</v>
      </c>
      <c r="GS8707" s="77">
        <v>5.5966209081309407E-2</v>
      </c>
      <c r="GT8707" s="77">
        <v>403.2662699359451</v>
      </c>
      <c r="GU8707" s="77">
        <v>0</v>
      </c>
      <c r="GV8707" s="77">
        <v>0</v>
      </c>
      <c r="GW8707" s="77">
        <v>0</v>
      </c>
      <c r="GX8707" s="77">
        <v>0</v>
      </c>
      <c r="GY8707" s="77">
        <v>0</v>
      </c>
      <c r="GZ8707" s="77">
        <v>0</v>
      </c>
    </row>
    <row r="8708" spans="187:208" x14ac:dyDescent="0.25">
      <c r="GE8708" s="77" t="s">
        <v>422</v>
      </c>
      <c r="GF8708" s="77" t="s">
        <v>155</v>
      </c>
      <c r="GG8708" s="77" t="s">
        <v>435</v>
      </c>
      <c r="GH8708" s="77" t="s">
        <v>300</v>
      </c>
      <c r="GI8708" s="77">
        <v>2020</v>
      </c>
      <c r="GJ8708" s="77" t="s">
        <v>305</v>
      </c>
      <c r="GK8708" s="77">
        <v>222.22942162783499</v>
      </c>
      <c r="GL8708" s="77">
        <v>1453.2434490000001</v>
      </c>
      <c r="GM8708" s="77">
        <v>2020</v>
      </c>
      <c r="GN8708" s="77" t="s">
        <v>175</v>
      </c>
      <c r="GO8708" s="77">
        <v>0.13250000000000001</v>
      </c>
      <c r="GP8708" s="77">
        <v>3</v>
      </c>
      <c r="GQ8708" s="77">
        <v>0</v>
      </c>
      <c r="GR8708" s="77" t="s">
        <v>423</v>
      </c>
      <c r="GS8708" s="77">
        <v>0.1527377521613833</v>
      </c>
      <c r="GT8708" s="77">
        <v>33.942822323559817</v>
      </c>
      <c r="GU8708" s="77">
        <v>0</v>
      </c>
      <c r="GV8708" s="77">
        <v>0</v>
      </c>
      <c r="GW8708" s="77">
        <v>0</v>
      </c>
      <c r="GX8708" s="77">
        <v>0</v>
      </c>
      <c r="GY8708" s="77">
        <v>0</v>
      </c>
      <c r="GZ8708" s="77">
        <v>0</v>
      </c>
    </row>
    <row r="8709" spans="187:208" x14ac:dyDescent="0.25">
      <c r="GE8709" s="77" t="s">
        <v>425</v>
      </c>
      <c r="GF8709" s="77" t="s">
        <v>155</v>
      </c>
      <c r="GG8709" s="77" t="s">
        <v>435</v>
      </c>
      <c r="GH8709" s="77" t="s">
        <v>300</v>
      </c>
      <c r="GI8709" s="77">
        <v>2020</v>
      </c>
      <c r="GJ8709" s="77" t="s">
        <v>301</v>
      </c>
      <c r="GK8709" s="77">
        <v>8585.7228092481146</v>
      </c>
      <c r="GL8709" s="77">
        <v>1453.2434490000001</v>
      </c>
      <c r="GM8709" s="77">
        <v>2020</v>
      </c>
      <c r="GN8709" s="77" t="s">
        <v>175</v>
      </c>
      <c r="GO8709" s="77">
        <v>5.3000000000000005E-2</v>
      </c>
      <c r="GP8709" s="77">
        <v>3</v>
      </c>
      <c r="GQ8709" s="77">
        <v>0</v>
      </c>
      <c r="GR8709" s="77" t="s">
        <v>423</v>
      </c>
      <c r="GS8709" s="77">
        <v>5.5966209081309407E-2</v>
      </c>
      <c r="GT8709" s="77">
        <v>480.51035785654716</v>
      </c>
      <c r="GU8709" s="77">
        <v>0</v>
      </c>
      <c r="GV8709" s="77">
        <v>0</v>
      </c>
      <c r="GW8709" s="77">
        <v>0</v>
      </c>
      <c r="GX8709" s="77">
        <v>0</v>
      </c>
      <c r="GY8709" s="77">
        <v>0</v>
      </c>
      <c r="GZ8709" s="77">
        <v>0</v>
      </c>
    </row>
    <row r="8710" spans="187:208" x14ac:dyDescent="0.25">
      <c r="GE8710" s="77" t="s">
        <v>427</v>
      </c>
      <c r="GF8710" s="77" t="s">
        <v>155</v>
      </c>
      <c r="GG8710" s="77" t="s">
        <v>435</v>
      </c>
      <c r="GH8710" s="77" t="s">
        <v>300</v>
      </c>
      <c r="GI8710" s="77">
        <v>2020</v>
      </c>
      <c r="GJ8710" s="77" t="s">
        <v>303</v>
      </c>
      <c r="GK8710" s="77">
        <v>5338.1784104568515</v>
      </c>
      <c r="GL8710" s="77">
        <v>1453.2434490000001</v>
      </c>
      <c r="GM8710" s="77">
        <v>2020</v>
      </c>
      <c r="GN8710" s="77" t="s">
        <v>175</v>
      </c>
      <c r="GO8710" s="77">
        <v>5.3000000000000005E-2</v>
      </c>
      <c r="GP8710" s="77">
        <v>3</v>
      </c>
      <c r="GQ8710" s="77">
        <v>0</v>
      </c>
      <c r="GR8710" s="77" t="s">
        <v>423</v>
      </c>
      <c r="GS8710" s="77">
        <v>5.5966209081309407E-2</v>
      </c>
      <c r="GT8710" s="77">
        <v>298.75760903296003</v>
      </c>
      <c r="GU8710" s="77">
        <v>0</v>
      </c>
      <c r="GV8710" s="77">
        <v>0</v>
      </c>
      <c r="GW8710" s="77">
        <v>0</v>
      </c>
      <c r="GX8710" s="77">
        <v>0</v>
      </c>
      <c r="GY8710" s="77">
        <v>0</v>
      </c>
      <c r="GZ8710" s="77">
        <v>0</v>
      </c>
    </row>
    <row r="8711" spans="187:208" x14ac:dyDescent="0.25">
      <c r="GE8711" s="77" t="s">
        <v>422</v>
      </c>
      <c r="GF8711" s="77" t="s">
        <v>155</v>
      </c>
      <c r="GG8711" s="77" t="s">
        <v>435</v>
      </c>
      <c r="GH8711" s="77" t="s">
        <v>432</v>
      </c>
      <c r="GI8711" s="77">
        <v>2020</v>
      </c>
      <c r="GJ8711" s="77" t="s">
        <v>305</v>
      </c>
      <c r="GK8711" s="77">
        <v>222.22942162783161</v>
      </c>
      <c r="GL8711" s="77">
        <v>1453.2434490000001</v>
      </c>
      <c r="GM8711" s="77">
        <v>2020</v>
      </c>
      <c r="GN8711" s="77" t="s">
        <v>175</v>
      </c>
      <c r="GO8711" s="77">
        <v>0.13250000000000001</v>
      </c>
      <c r="GP8711" s="77">
        <v>3</v>
      </c>
      <c r="GQ8711" s="77">
        <v>0</v>
      </c>
      <c r="GR8711" s="77" t="s">
        <v>423</v>
      </c>
      <c r="GS8711" s="77">
        <v>0.1527377521613833</v>
      </c>
      <c r="GT8711" s="77">
        <v>33.942822323559298</v>
      </c>
      <c r="GU8711" s="77">
        <v>0</v>
      </c>
      <c r="GV8711" s="77">
        <v>0</v>
      </c>
      <c r="GW8711" s="77">
        <v>0</v>
      </c>
      <c r="GX8711" s="77">
        <v>0</v>
      </c>
      <c r="GY8711" s="77">
        <v>0</v>
      </c>
      <c r="GZ8711" s="77">
        <v>0</v>
      </c>
    </row>
    <row r="8712" spans="187:208" x14ac:dyDescent="0.25">
      <c r="GE8712" s="77" t="s">
        <v>425</v>
      </c>
      <c r="GF8712" s="77" t="s">
        <v>155</v>
      </c>
      <c r="GG8712" s="77" t="s">
        <v>435</v>
      </c>
      <c r="GH8712" s="77" t="s">
        <v>432</v>
      </c>
      <c r="GI8712" s="77">
        <v>2020</v>
      </c>
      <c r="GJ8712" s="77" t="s">
        <v>301</v>
      </c>
      <c r="GK8712" s="77">
        <v>8585.7228092479836</v>
      </c>
      <c r="GL8712" s="77">
        <v>1453.2434490000001</v>
      </c>
      <c r="GM8712" s="77">
        <v>2020</v>
      </c>
      <c r="GN8712" s="77" t="s">
        <v>175</v>
      </c>
      <c r="GO8712" s="77">
        <v>5.3000000000000005E-2</v>
      </c>
      <c r="GP8712" s="77">
        <v>3</v>
      </c>
      <c r="GQ8712" s="77">
        <v>0</v>
      </c>
      <c r="GR8712" s="77" t="s">
        <v>423</v>
      </c>
      <c r="GS8712" s="77">
        <v>5.5966209081309407E-2</v>
      </c>
      <c r="GT8712" s="77">
        <v>480.51035785653983</v>
      </c>
      <c r="GU8712" s="77">
        <v>0</v>
      </c>
      <c r="GV8712" s="77">
        <v>0</v>
      </c>
      <c r="GW8712" s="77">
        <v>0</v>
      </c>
      <c r="GX8712" s="77">
        <v>0</v>
      </c>
      <c r="GY8712" s="77">
        <v>0</v>
      </c>
      <c r="GZ8712" s="77">
        <v>0</v>
      </c>
    </row>
    <row r="8713" spans="187:208" x14ac:dyDescent="0.25">
      <c r="GE8713" s="77" t="s">
        <v>422</v>
      </c>
      <c r="GF8713" s="77" t="s">
        <v>155</v>
      </c>
      <c r="GG8713" s="77" t="s">
        <v>435</v>
      </c>
      <c r="GH8713" s="77" t="s">
        <v>439</v>
      </c>
      <c r="GI8713" s="77">
        <v>2020</v>
      </c>
      <c r="GJ8713" s="77" t="s">
        <v>305</v>
      </c>
      <c r="GK8713" s="77">
        <v>0.6964182168122327</v>
      </c>
      <c r="GL8713" s="77">
        <v>1453.2434490000001</v>
      </c>
      <c r="GM8713" s="77">
        <v>2020</v>
      </c>
      <c r="GN8713" s="77" t="s">
        <v>175</v>
      </c>
      <c r="GO8713" s="77">
        <v>0.13250000000000001</v>
      </c>
      <c r="GP8713" s="77">
        <v>3</v>
      </c>
      <c r="GQ8713" s="77">
        <v>0</v>
      </c>
      <c r="GR8713" s="77" t="s">
        <v>423</v>
      </c>
      <c r="GS8713" s="77">
        <v>0.1527377521613833</v>
      </c>
      <c r="GT8713" s="77">
        <v>0.10636935300013931</v>
      </c>
      <c r="GU8713" s="77">
        <v>0</v>
      </c>
      <c r="GV8713" s="77">
        <v>0</v>
      </c>
      <c r="GW8713" s="77">
        <v>0</v>
      </c>
      <c r="GX8713" s="77">
        <v>0</v>
      </c>
      <c r="GY8713" s="77">
        <v>0</v>
      </c>
      <c r="GZ8713" s="77">
        <v>0</v>
      </c>
    </row>
    <row r="8714" spans="187:208" x14ac:dyDescent="0.25">
      <c r="GE8714" s="77" t="s">
        <v>425</v>
      </c>
      <c r="GF8714" s="77" t="s">
        <v>155</v>
      </c>
      <c r="GG8714" s="77" t="s">
        <v>435</v>
      </c>
      <c r="GH8714" s="77" t="s">
        <v>439</v>
      </c>
      <c r="GI8714" s="77">
        <v>2020</v>
      </c>
      <c r="GJ8714" s="77" t="s">
        <v>301</v>
      </c>
      <c r="GK8714" s="77">
        <v>2.9419641522810211</v>
      </c>
      <c r="GL8714" s="77">
        <v>1453.2434490000001</v>
      </c>
      <c r="GM8714" s="77">
        <v>2020</v>
      </c>
      <c r="GN8714" s="77" t="s">
        <v>175</v>
      </c>
      <c r="GO8714" s="77">
        <v>5.3000000000000005E-2</v>
      </c>
      <c r="GP8714" s="77">
        <v>3</v>
      </c>
      <c r="GQ8714" s="77">
        <v>0</v>
      </c>
      <c r="GR8714" s="77" t="s">
        <v>423</v>
      </c>
      <c r="GS8714" s="77">
        <v>5.5966209081309407E-2</v>
      </c>
      <c r="GT8714" s="77">
        <v>0.16465058085627682</v>
      </c>
      <c r="GU8714" s="77">
        <v>0</v>
      </c>
      <c r="GV8714" s="77">
        <v>0</v>
      </c>
      <c r="GW8714" s="77">
        <v>0</v>
      </c>
      <c r="GX8714" s="77">
        <v>0</v>
      </c>
      <c r="GY8714" s="77">
        <v>0</v>
      </c>
      <c r="GZ8714" s="77">
        <v>0</v>
      </c>
    </row>
    <row r="8715" spans="187:208" x14ac:dyDescent="0.25">
      <c r="GE8715" s="77" t="s">
        <v>427</v>
      </c>
      <c r="GF8715" s="77" t="s">
        <v>155</v>
      </c>
      <c r="GG8715" s="77" t="s">
        <v>435</v>
      </c>
      <c r="GH8715" s="77" t="s">
        <v>439</v>
      </c>
      <c r="GI8715" s="77">
        <v>2020</v>
      </c>
      <c r="GJ8715" s="77" t="s">
        <v>303</v>
      </c>
      <c r="GK8715" s="77">
        <v>1.6021759622082901</v>
      </c>
      <c r="GL8715" s="77">
        <v>1453.2434490000001</v>
      </c>
      <c r="GM8715" s="77">
        <v>2020</v>
      </c>
      <c r="GN8715" s="77" t="s">
        <v>175</v>
      </c>
      <c r="GO8715" s="77">
        <v>5.3000000000000005E-2</v>
      </c>
      <c r="GP8715" s="77">
        <v>3</v>
      </c>
      <c r="GQ8715" s="77">
        <v>0</v>
      </c>
      <c r="GR8715" s="77" t="s">
        <v>423</v>
      </c>
      <c r="GS8715" s="77">
        <v>5.5966209081309407E-2</v>
      </c>
      <c r="GT8715" s="77">
        <v>8.9667714885997243E-2</v>
      </c>
      <c r="GU8715" s="77">
        <v>0</v>
      </c>
      <c r="GV8715" s="77">
        <v>0</v>
      </c>
      <c r="GW8715" s="77">
        <v>0</v>
      </c>
      <c r="GX8715" s="77">
        <v>0</v>
      </c>
      <c r="GY8715" s="77">
        <v>0</v>
      </c>
      <c r="GZ8715" s="77">
        <v>0</v>
      </c>
    </row>
    <row r="8716" spans="187:208" x14ac:dyDescent="0.25">
      <c r="GE8716" s="77" t="s">
        <v>422</v>
      </c>
      <c r="GF8716" s="77" t="s">
        <v>155</v>
      </c>
      <c r="GG8716" s="77" t="s">
        <v>435</v>
      </c>
      <c r="GH8716" s="77" t="s">
        <v>446</v>
      </c>
      <c r="GI8716" s="77">
        <v>2020</v>
      </c>
      <c r="GJ8716" s="77" t="s">
        <v>305</v>
      </c>
      <c r="GK8716" s="77">
        <v>3.6425060683954492E-2</v>
      </c>
      <c r="GL8716" s="77">
        <v>1453.2434490000001</v>
      </c>
      <c r="GM8716" s="77">
        <v>2020</v>
      </c>
      <c r="GN8716" s="77" t="s">
        <v>175</v>
      </c>
      <c r="GO8716" s="77">
        <v>0.13250000000000001</v>
      </c>
      <c r="GP8716" s="77">
        <v>3</v>
      </c>
      <c r="GQ8716" s="77">
        <v>0</v>
      </c>
      <c r="GR8716" s="77" t="s">
        <v>423</v>
      </c>
      <c r="GS8716" s="77">
        <v>0.1527377521613833</v>
      </c>
      <c r="GT8716" s="77">
        <v>5.5634818912091884E-3</v>
      </c>
      <c r="GU8716" s="77">
        <v>0</v>
      </c>
      <c r="GV8716" s="77">
        <v>0</v>
      </c>
      <c r="GW8716" s="77">
        <v>0</v>
      </c>
      <c r="GX8716" s="77">
        <v>0</v>
      </c>
      <c r="GY8716" s="77">
        <v>0</v>
      </c>
      <c r="GZ8716" s="77">
        <v>0</v>
      </c>
    </row>
    <row r="8717" spans="187:208" x14ac:dyDescent="0.25">
      <c r="GE8717" s="77" t="s">
        <v>425</v>
      </c>
      <c r="GF8717" s="77" t="s">
        <v>155</v>
      </c>
      <c r="GG8717" s="77" t="s">
        <v>435</v>
      </c>
      <c r="GH8717" s="77" t="s">
        <v>446</v>
      </c>
      <c r="GI8717" s="77">
        <v>2020</v>
      </c>
      <c r="GJ8717" s="77" t="s">
        <v>301</v>
      </c>
      <c r="GK8717" s="77">
        <v>1.5808724525432549E-3</v>
      </c>
      <c r="GL8717" s="77">
        <v>1453.2434490000001</v>
      </c>
      <c r="GM8717" s="77">
        <v>2020</v>
      </c>
      <c r="GN8717" s="77" t="s">
        <v>175</v>
      </c>
      <c r="GO8717" s="77">
        <v>5.3000000000000005E-2</v>
      </c>
      <c r="GP8717" s="77">
        <v>3</v>
      </c>
      <c r="GQ8717" s="77">
        <v>0</v>
      </c>
      <c r="GR8717" s="77" t="s">
        <v>423</v>
      </c>
      <c r="GS8717" s="77">
        <v>5.5966209081309407E-2</v>
      </c>
      <c r="GT8717" s="77">
        <v>8.847543820991819E-5</v>
      </c>
      <c r="GU8717" s="77">
        <v>0</v>
      </c>
      <c r="GV8717" s="77">
        <v>0</v>
      </c>
      <c r="GW8717" s="77">
        <v>0</v>
      </c>
      <c r="GX8717" s="77">
        <v>0</v>
      </c>
      <c r="GY8717" s="77">
        <v>0</v>
      </c>
      <c r="GZ8717" s="77">
        <v>0</v>
      </c>
    </row>
    <row r="8718" spans="187:208" x14ac:dyDescent="0.25">
      <c r="GE8718" s="77" t="s">
        <v>427</v>
      </c>
      <c r="GF8718" s="77" t="s">
        <v>155</v>
      </c>
      <c r="GG8718" s="77" t="s">
        <v>435</v>
      </c>
      <c r="GH8718" s="77" t="s">
        <v>446</v>
      </c>
      <c r="GI8718" s="77">
        <v>2020</v>
      </c>
      <c r="GJ8718" s="77" t="s">
        <v>303</v>
      </c>
      <c r="GK8718" s="77">
        <v>3.9894642198450729E-2</v>
      </c>
      <c r="GL8718" s="77">
        <v>1453.2434490000001</v>
      </c>
      <c r="GM8718" s="77">
        <v>2020</v>
      </c>
      <c r="GN8718" s="77" t="s">
        <v>175</v>
      </c>
      <c r="GO8718" s="77">
        <v>5.3000000000000005E-2</v>
      </c>
      <c r="GP8718" s="77">
        <v>3</v>
      </c>
      <c r="GQ8718" s="77">
        <v>0</v>
      </c>
      <c r="GR8718" s="77" t="s">
        <v>423</v>
      </c>
      <c r="GS8718" s="77">
        <v>5.5966209081309407E-2</v>
      </c>
      <c r="GT8718" s="77">
        <v>2.2327518865025227E-3</v>
      </c>
      <c r="GU8718" s="77">
        <v>0</v>
      </c>
      <c r="GV8718" s="77">
        <v>0</v>
      </c>
      <c r="GW8718" s="77">
        <v>0</v>
      </c>
      <c r="GX8718" s="77">
        <v>0</v>
      </c>
      <c r="GY8718" s="77">
        <v>0</v>
      </c>
      <c r="GZ8718" s="77">
        <v>0</v>
      </c>
    </row>
    <row r="8719" spans="187:208" x14ac:dyDescent="0.25">
      <c r="GE8719" s="77" t="s">
        <v>422</v>
      </c>
      <c r="GF8719" s="77" t="s">
        <v>155</v>
      </c>
      <c r="GG8719" s="77" t="s">
        <v>435</v>
      </c>
      <c r="GH8719" s="77" t="s">
        <v>453</v>
      </c>
      <c r="GI8719" s="77">
        <v>2020</v>
      </c>
      <c r="GJ8719" s="77" t="s">
        <v>305</v>
      </c>
      <c r="GK8719" s="77">
        <v>222.2294216278307</v>
      </c>
      <c r="GL8719" s="77">
        <v>1453.2434490000001</v>
      </c>
      <c r="GM8719" s="77">
        <v>2020</v>
      </c>
      <c r="GN8719" s="77" t="s">
        <v>175</v>
      </c>
      <c r="GO8719" s="77">
        <v>0.13250000000000001</v>
      </c>
      <c r="GP8719" s="77">
        <v>3</v>
      </c>
      <c r="GQ8719" s="77">
        <v>0</v>
      </c>
      <c r="GR8719" s="77" t="s">
        <v>423</v>
      </c>
      <c r="GS8719" s="77">
        <v>0.1527377521613833</v>
      </c>
      <c r="GT8719" s="77">
        <v>33.942822323559163</v>
      </c>
      <c r="GU8719" s="77">
        <v>0</v>
      </c>
      <c r="GV8719" s="77">
        <v>0</v>
      </c>
      <c r="GW8719" s="77">
        <v>0</v>
      </c>
      <c r="GX8719" s="77">
        <v>0</v>
      </c>
      <c r="GY8719" s="77">
        <v>0</v>
      </c>
      <c r="GZ8719" s="77">
        <v>0</v>
      </c>
    </row>
    <row r="8720" spans="187:208" x14ac:dyDescent="0.25">
      <c r="GE8720" s="77" t="s">
        <v>425</v>
      </c>
      <c r="GF8720" s="77" t="s">
        <v>155</v>
      </c>
      <c r="GG8720" s="77" t="s">
        <v>435</v>
      </c>
      <c r="GH8720" s="77" t="s">
        <v>453</v>
      </c>
      <c r="GI8720" s="77">
        <v>2020</v>
      </c>
      <c r="GJ8720" s="77" t="s">
        <v>301</v>
      </c>
      <c r="GK8720" s="77">
        <v>8585.722809247949</v>
      </c>
      <c r="GL8720" s="77">
        <v>1453.2434490000001</v>
      </c>
      <c r="GM8720" s="77">
        <v>2020</v>
      </c>
      <c r="GN8720" s="77" t="s">
        <v>175</v>
      </c>
      <c r="GO8720" s="77">
        <v>5.3000000000000005E-2</v>
      </c>
      <c r="GP8720" s="77">
        <v>3</v>
      </c>
      <c r="GQ8720" s="77">
        <v>0</v>
      </c>
      <c r="GR8720" s="77" t="s">
        <v>423</v>
      </c>
      <c r="GS8720" s="77">
        <v>5.5966209081309407E-2</v>
      </c>
      <c r="GT8720" s="77">
        <v>480.51035785653789</v>
      </c>
      <c r="GU8720" s="77">
        <v>0</v>
      </c>
      <c r="GV8720" s="77">
        <v>0</v>
      </c>
      <c r="GW8720" s="77">
        <v>0</v>
      </c>
      <c r="GX8720" s="77">
        <v>0</v>
      </c>
      <c r="GY8720" s="77">
        <v>0</v>
      </c>
      <c r="GZ8720" s="77">
        <v>0</v>
      </c>
    </row>
    <row r="8721" spans="187:208" x14ac:dyDescent="0.25">
      <c r="GE8721" s="77" t="s">
        <v>427</v>
      </c>
      <c r="GF8721" s="77" t="s">
        <v>155</v>
      </c>
      <c r="GG8721" s="77" t="s">
        <v>435</v>
      </c>
      <c r="GH8721" s="77" t="s">
        <v>453</v>
      </c>
      <c r="GI8721" s="77">
        <v>2020</v>
      </c>
      <c r="GJ8721" s="77" t="s">
        <v>303</v>
      </c>
      <c r="GK8721" s="77">
        <v>5338.1784104567478</v>
      </c>
      <c r="GL8721" s="77">
        <v>1453.2434490000001</v>
      </c>
      <c r="GM8721" s="77">
        <v>2020</v>
      </c>
      <c r="GN8721" s="77" t="s">
        <v>175</v>
      </c>
      <c r="GO8721" s="77">
        <v>5.3000000000000005E-2</v>
      </c>
      <c r="GP8721" s="77">
        <v>3</v>
      </c>
      <c r="GQ8721" s="77">
        <v>0</v>
      </c>
      <c r="GR8721" s="77" t="s">
        <v>423</v>
      </c>
      <c r="GS8721" s="77">
        <v>5.5966209081309407E-2</v>
      </c>
      <c r="GT8721" s="77">
        <v>298.75760903295424</v>
      </c>
      <c r="GU8721" s="77">
        <v>0</v>
      </c>
      <c r="GV8721" s="77">
        <v>0</v>
      </c>
      <c r="GW8721" s="77">
        <v>0</v>
      </c>
      <c r="GX8721" s="77">
        <v>0</v>
      </c>
      <c r="GY8721" s="77">
        <v>0</v>
      </c>
      <c r="GZ8721" s="77">
        <v>0</v>
      </c>
    </row>
    <row r="8722" spans="187:208" x14ac:dyDescent="0.25">
      <c r="GE8722" s="77" t="s">
        <v>422</v>
      </c>
      <c r="GF8722" s="77" t="s">
        <v>155</v>
      </c>
      <c r="GG8722" s="77" t="s">
        <v>435</v>
      </c>
      <c r="GH8722" s="77" t="s">
        <v>460</v>
      </c>
      <c r="GI8722" s="77">
        <v>2020</v>
      </c>
      <c r="GJ8722" s="77" t="s">
        <v>305</v>
      </c>
      <c r="GK8722" s="77">
        <v>222.22942162783289</v>
      </c>
      <c r="GL8722" s="77">
        <v>1453.2434490000001</v>
      </c>
      <c r="GM8722" s="77">
        <v>2020</v>
      </c>
      <c r="GN8722" s="77" t="s">
        <v>175</v>
      </c>
      <c r="GO8722" s="77">
        <v>0.13250000000000001</v>
      </c>
      <c r="GP8722" s="77">
        <v>3</v>
      </c>
      <c r="GQ8722" s="77">
        <v>0</v>
      </c>
      <c r="GR8722" s="77" t="s">
        <v>423</v>
      </c>
      <c r="GS8722" s="77">
        <v>0.1527377521613833</v>
      </c>
      <c r="GT8722" s="77">
        <v>33.942822323559497</v>
      </c>
      <c r="GU8722" s="77">
        <v>0</v>
      </c>
      <c r="GV8722" s="77">
        <v>0</v>
      </c>
      <c r="GW8722" s="77">
        <v>0</v>
      </c>
      <c r="GX8722" s="77">
        <v>0</v>
      </c>
      <c r="GY8722" s="77">
        <v>0</v>
      </c>
      <c r="GZ8722" s="77">
        <v>0</v>
      </c>
    </row>
    <row r="8723" spans="187:208" x14ac:dyDescent="0.25">
      <c r="GE8723" s="77" t="s">
        <v>425</v>
      </c>
      <c r="GF8723" s="77" t="s">
        <v>155</v>
      </c>
      <c r="GG8723" s="77" t="s">
        <v>435</v>
      </c>
      <c r="GH8723" s="77" t="s">
        <v>460</v>
      </c>
      <c r="GI8723" s="77">
        <v>2020</v>
      </c>
      <c r="GJ8723" s="77" t="s">
        <v>301</v>
      </c>
      <c r="GK8723" s="77">
        <v>8585.7228092480345</v>
      </c>
      <c r="GL8723" s="77">
        <v>1453.2434490000001</v>
      </c>
      <c r="GM8723" s="77">
        <v>2020</v>
      </c>
      <c r="GN8723" s="77" t="s">
        <v>175</v>
      </c>
      <c r="GO8723" s="77">
        <v>5.3000000000000005E-2</v>
      </c>
      <c r="GP8723" s="77">
        <v>3</v>
      </c>
      <c r="GQ8723" s="77">
        <v>0</v>
      </c>
      <c r="GR8723" s="77" t="s">
        <v>423</v>
      </c>
      <c r="GS8723" s="77">
        <v>5.5966209081309407E-2</v>
      </c>
      <c r="GT8723" s="77">
        <v>480.51035785654267</v>
      </c>
      <c r="GU8723" s="77">
        <v>0</v>
      </c>
      <c r="GV8723" s="77">
        <v>0</v>
      </c>
      <c r="GW8723" s="77">
        <v>0</v>
      </c>
      <c r="GX8723" s="77">
        <v>0</v>
      </c>
      <c r="GY8723" s="77">
        <v>0</v>
      </c>
      <c r="GZ8723" s="77">
        <v>0</v>
      </c>
    </row>
    <row r="8724" spans="187:208" x14ac:dyDescent="0.25">
      <c r="GE8724" s="77" t="s">
        <v>422</v>
      </c>
      <c r="GF8724" s="77" t="s">
        <v>155</v>
      </c>
      <c r="GG8724" s="77" t="s">
        <v>435</v>
      </c>
      <c r="GH8724" s="77" t="s">
        <v>467</v>
      </c>
      <c r="GI8724" s="77">
        <v>2020</v>
      </c>
      <c r="GJ8724" s="77" t="s">
        <v>305</v>
      </c>
      <c r="GK8724" s="77">
        <v>0.69641821681223204</v>
      </c>
      <c r="GL8724" s="77">
        <v>1453.2434490000001</v>
      </c>
      <c r="GM8724" s="77">
        <v>2020</v>
      </c>
      <c r="GN8724" s="77" t="s">
        <v>175</v>
      </c>
      <c r="GO8724" s="77">
        <v>0.13250000000000001</v>
      </c>
      <c r="GP8724" s="77">
        <v>3</v>
      </c>
      <c r="GQ8724" s="77">
        <v>0</v>
      </c>
      <c r="GR8724" s="77" t="s">
        <v>423</v>
      </c>
      <c r="GS8724" s="77">
        <v>0.1527377521613833</v>
      </c>
      <c r="GT8724" s="77">
        <v>0.10636935300013919</v>
      </c>
      <c r="GU8724" s="77">
        <v>0</v>
      </c>
      <c r="GV8724" s="77">
        <v>0</v>
      </c>
      <c r="GW8724" s="77">
        <v>0</v>
      </c>
      <c r="GX8724" s="77">
        <v>0</v>
      </c>
      <c r="GY8724" s="77">
        <v>0</v>
      </c>
      <c r="GZ8724" s="77">
        <v>0</v>
      </c>
    </row>
    <row r="8725" spans="187:208" x14ac:dyDescent="0.25">
      <c r="GE8725" s="77" t="s">
        <v>425</v>
      </c>
      <c r="GF8725" s="77" t="s">
        <v>155</v>
      </c>
      <c r="GG8725" s="77" t="s">
        <v>435</v>
      </c>
      <c r="GH8725" s="77" t="s">
        <v>467</v>
      </c>
      <c r="GI8725" s="77">
        <v>2020</v>
      </c>
      <c r="GJ8725" s="77" t="s">
        <v>301</v>
      </c>
      <c r="GK8725" s="77">
        <v>2.9419641522810172</v>
      </c>
      <c r="GL8725" s="77">
        <v>1453.2434490000001</v>
      </c>
      <c r="GM8725" s="77">
        <v>2020</v>
      </c>
      <c r="GN8725" s="77" t="s">
        <v>175</v>
      </c>
      <c r="GO8725" s="77">
        <v>5.3000000000000005E-2</v>
      </c>
      <c r="GP8725" s="77">
        <v>3</v>
      </c>
      <c r="GQ8725" s="77">
        <v>0</v>
      </c>
      <c r="GR8725" s="77" t="s">
        <v>423</v>
      </c>
      <c r="GS8725" s="77">
        <v>5.5966209081309407E-2</v>
      </c>
      <c r="GT8725" s="77">
        <v>0.1646505808562766</v>
      </c>
      <c r="GU8725" s="77">
        <v>0</v>
      </c>
      <c r="GV8725" s="77">
        <v>0</v>
      </c>
      <c r="GW8725" s="77">
        <v>0</v>
      </c>
      <c r="GX8725" s="77">
        <v>0</v>
      </c>
      <c r="GY8725" s="77">
        <v>0</v>
      </c>
      <c r="GZ8725" s="77">
        <v>0</v>
      </c>
    </row>
    <row r="8726" spans="187:208" x14ac:dyDescent="0.25">
      <c r="GE8726" s="77" t="s">
        <v>427</v>
      </c>
      <c r="GF8726" s="77" t="s">
        <v>155</v>
      </c>
      <c r="GG8726" s="77" t="s">
        <v>435</v>
      </c>
      <c r="GH8726" s="77" t="s">
        <v>467</v>
      </c>
      <c r="GI8726" s="77">
        <v>2020</v>
      </c>
      <c r="GJ8726" s="77" t="s">
        <v>303</v>
      </c>
      <c r="GK8726" s="77">
        <v>1.602175962208289</v>
      </c>
      <c r="GL8726" s="77">
        <v>1453.2434490000001</v>
      </c>
      <c r="GM8726" s="77">
        <v>2020</v>
      </c>
      <c r="GN8726" s="77" t="s">
        <v>175</v>
      </c>
      <c r="GO8726" s="77">
        <v>5.3000000000000005E-2</v>
      </c>
      <c r="GP8726" s="77">
        <v>3</v>
      </c>
      <c r="GQ8726" s="77">
        <v>0</v>
      </c>
      <c r="GR8726" s="77" t="s">
        <v>423</v>
      </c>
      <c r="GS8726" s="77">
        <v>5.5966209081309407E-2</v>
      </c>
      <c r="GT8726" s="77">
        <v>8.9667714885997174E-2</v>
      </c>
      <c r="GU8726" s="77">
        <v>0</v>
      </c>
      <c r="GV8726" s="77">
        <v>0</v>
      </c>
      <c r="GW8726" s="77">
        <v>0</v>
      </c>
      <c r="GX8726" s="77">
        <v>0</v>
      </c>
      <c r="GY8726" s="77">
        <v>0</v>
      </c>
      <c r="GZ8726" s="77">
        <v>0</v>
      </c>
    </row>
    <row r="8727" spans="187:208" x14ac:dyDescent="0.25">
      <c r="GE8727" s="77" t="s">
        <v>422</v>
      </c>
      <c r="GF8727" s="77" t="s">
        <v>155</v>
      </c>
      <c r="GG8727" s="77" t="s">
        <v>435</v>
      </c>
      <c r="GH8727" s="77" t="s">
        <v>474</v>
      </c>
      <c r="GI8727" s="77">
        <v>2020</v>
      </c>
      <c r="GJ8727" s="77" t="s">
        <v>305</v>
      </c>
      <c r="GK8727" s="77">
        <v>3.6425060683954402E-2</v>
      </c>
      <c r="GL8727" s="77">
        <v>1453.2434490000001</v>
      </c>
      <c r="GM8727" s="77">
        <v>2020</v>
      </c>
      <c r="GN8727" s="77" t="s">
        <v>175</v>
      </c>
      <c r="GO8727" s="77">
        <v>0.13250000000000001</v>
      </c>
      <c r="GP8727" s="77">
        <v>3</v>
      </c>
      <c r="GQ8727" s="77">
        <v>0</v>
      </c>
      <c r="GR8727" s="77" t="s">
        <v>423</v>
      </c>
      <c r="GS8727" s="77">
        <v>0.1527377521613833</v>
      </c>
      <c r="GT8727" s="77">
        <v>5.5634818912091745E-3</v>
      </c>
      <c r="GU8727" s="77">
        <v>0</v>
      </c>
      <c r="GV8727" s="77">
        <v>0</v>
      </c>
      <c r="GW8727" s="77">
        <v>0</v>
      </c>
      <c r="GX8727" s="77">
        <v>0</v>
      </c>
      <c r="GY8727" s="77">
        <v>0</v>
      </c>
      <c r="GZ8727" s="77">
        <v>0</v>
      </c>
    </row>
    <row r="8728" spans="187:208" x14ac:dyDescent="0.25">
      <c r="GE8728" s="77" t="s">
        <v>425</v>
      </c>
      <c r="GF8728" s="77" t="s">
        <v>155</v>
      </c>
      <c r="GG8728" s="77" t="s">
        <v>435</v>
      </c>
      <c r="GH8728" s="77" t="s">
        <v>474</v>
      </c>
      <c r="GI8728" s="77">
        <v>2020</v>
      </c>
      <c r="GJ8728" s="77" t="s">
        <v>301</v>
      </c>
      <c r="GK8728" s="77">
        <v>1.58087245254312E-3</v>
      </c>
      <c r="GL8728" s="77">
        <v>1453.2434490000001</v>
      </c>
      <c r="GM8728" s="77">
        <v>2020</v>
      </c>
      <c r="GN8728" s="77" t="s">
        <v>175</v>
      </c>
      <c r="GO8728" s="77">
        <v>5.3000000000000005E-2</v>
      </c>
      <c r="GP8728" s="77">
        <v>3</v>
      </c>
      <c r="GQ8728" s="77">
        <v>0</v>
      </c>
      <c r="GR8728" s="77" t="s">
        <v>423</v>
      </c>
      <c r="GS8728" s="77">
        <v>5.5966209081309407E-2</v>
      </c>
      <c r="GT8728" s="77">
        <v>8.8475438209910642E-5</v>
      </c>
      <c r="GU8728" s="77">
        <v>0</v>
      </c>
      <c r="GV8728" s="77">
        <v>0</v>
      </c>
      <c r="GW8728" s="77">
        <v>0</v>
      </c>
      <c r="GX8728" s="77">
        <v>0</v>
      </c>
      <c r="GY8728" s="77">
        <v>0</v>
      </c>
      <c r="GZ8728" s="77">
        <v>0</v>
      </c>
    </row>
    <row r="8729" spans="187:208" x14ac:dyDescent="0.25">
      <c r="GE8729" s="77" t="s">
        <v>427</v>
      </c>
      <c r="GF8729" s="77" t="s">
        <v>155</v>
      </c>
      <c r="GG8729" s="77" t="s">
        <v>435</v>
      </c>
      <c r="GH8729" s="77" t="s">
        <v>474</v>
      </c>
      <c r="GI8729" s="77">
        <v>2020</v>
      </c>
      <c r="GJ8729" s="77" t="s">
        <v>303</v>
      </c>
      <c r="GK8729" s="77">
        <v>3.9894642198450632E-2</v>
      </c>
      <c r="GL8729" s="77">
        <v>1453.2434490000001</v>
      </c>
      <c r="GM8729" s="77">
        <v>2020</v>
      </c>
      <c r="GN8729" s="77" t="s">
        <v>175</v>
      </c>
      <c r="GO8729" s="77">
        <v>5.3000000000000005E-2</v>
      </c>
      <c r="GP8729" s="77">
        <v>3</v>
      </c>
      <c r="GQ8729" s="77">
        <v>0</v>
      </c>
      <c r="GR8729" s="77" t="s">
        <v>423</v>
      </c>
      <c r="GS8729" s="77">
        <v>5.5966209081309407E-2</v>
      </c>
      <c r="GT8729" s="77">
        <v>2.2327518865025171E-3</v>
      </c>
      <c r="GU8729" s="77">
        <v>0</v>
      </c>
      <c r="GV8729" s="77">
        <v>0</v>
      </c>
      <c r="GW8729" s="77">
        <v>0</v>
      </c>
      <c r="GX8729" s="77">
        <v>0</v>
      </c>
      <c r="GY8729" s="77">
        <v>0</v>
      </c>
      <c r="GZ8729" s="77">
        <v>0</v>
      </c>
    </row>
    <row r="8730" spans="187:208" x14ac:dyDescent="0.25">
      <c r="GE8730" s="77" t="s">
        <v>422</v>
      </c>
      <c r="GF8730" s="77" t="s">
        <v>155</v>
      </c>
      <c r="GG8730" s="77" t="s">
        <v>435</v>
      </c>
      <c r="GH8730" s="77" t="s">
        <v>481</v>
      </c>
      <c r="GI8730" s="77">
        <v>2020</v>
      </c>
      <c r="GJ8730" s="77" t="s">
        <v>305</v>
      </c>
      <c r="GK8730" s="77">
        <v>409.22373582044048</v>
      </c>
      <c r="GL8730" s="77">
        <v>1453.2434490000001</v>
      </c>
      <c r="GM8730" s="77">
        <v>2020</v>
      </c>
      <c r="GN8730" s="77" t="s">
        <v>175</v>
      </c>
      <c r="GO8730" s="77">
        <v>0.13250000000000001</v>
      </c>
      <c r="GP8730" s="77">
        <v>3</v>
      </c>
      <c r="GQ8730" s="77">
        <v>0</v>
      </c>
      <c r="GR8730" s="77" t="s">
        <v>423</v>
      </c>
      <c r="GS8730" s="77">
        <v>0.1527377521613833</v>
      </c>
      <c r="GT8730" s="77">
        <v>62.50391354029783</v>
      </c>
      <c r="GU8730" s="77">
        <v>0</v>
      </c>
      <c r="GV8730" s="77">
        <v>0</v>
      </c>
      <c r="GW8730" s="77">
        <v>0</v>
      </c>
      <c r="GX8730" s="77">
        <v>0</v>
      </c>
      <c r="GY8730" s="77">
        <v>0</v>
      </c>
      <c r="GZ8730" s="77">
        <v>0</v>
      </c>
    </row>
    <row r="8731" spans="187:208" x14ac:dyDescent="0.25">
      <c r="GE8731" s="77" t="s">
        <v>425</v>
      </c>
      <c r="GF8731" s="77" t="s">
        <v>155</v>
      </c>
      <c r="GG8731" s="77" t="s">
        <v>435</v>
      </c>
      <c r="GH8731" s="77" t="s">
        <v>481</v>
      </c>
      <c r="GI8731" s="77">
        <v>2020</v>
      </c>
      <c r="GJ8731" s="77" t="s">
        <v>301</v>
      </c>
      <c r="GK8731" s="77">
        <v>13469.08781237836</v>
      </c>
      <c r="GL8731" s="77">
        <v>1453.2434490000001</v>
      </c>
      <c r="GM8731" s="77">
        <v>2020</v>
      </c>
      <c r="GN8731" s="77" t="s">
        <v>175</v>
      </c>
      <c r="GO8731" s="77">
        <v>5.3000000000000005E-2</v>
      </c>
      <c r="GP8731" s="77">
        <v>3</v>
      </c>
      <c r="GQ8731" s="77">
        <v>0</v>
      </c>
      <c r="GR8731" s="77" t="s">
        <v>423</v>
      </c>
      <c r="GS8731" s="77">
        <v>5.5966209081309407E-2</v>
      </c>
      <c r="GT8731" s="77">
        <v>753.81378464208365</v>
      </c>
      <c r="GU8731" s="77">
        <v>0</v>
      </c>
      <c r="GV8731" s="77">
        <v>0</v>
      </c>
      <c r="GW8731" s="77">
        <v>0</v>
      </c>
      <c r="GX8731" s="77">
        <v>0</v>
      </c>
      <c r="GY8731" s="77">
        <v>0</v>
      </c>
      <c r="GZ8731" s="77">
        <v>0</v>
      </c>
    </row>
    <row r="8732" spans="187:208" x14ac:dyDescent="0.25">
      <c r="GE8732" s="77" t="s">
        <v>427</v>
      </c>
      <c r="GF8732" s="77" t="s">
        <v>155</v>
      </c>
      <c r="GG8732" s="77" t="s">
        <v>435</v>
      </c>
      <c r="GH8732" s="77" t="s">
        <v>481</v>
      </c>
      <c r="GI8732" s="77">
        <v>2020</v>
      </c>
      <c r="GJ8732" s="77" t="s">
        <v>303</v>
      </c>
      <c r="GK8732" s="77">
        <v>7205.5312760249108</v>
      </c>
      <c r="GL8732" s="77">
        <v>1453.2434490000001</v>
      </c>
      <c r="GM8732" s="77">
        <v>2020</v>
      </c>
      <c r="GN8732" s="77" t="s">
        <v>175</v>
      </c>
      <c r="GO8732" s="77">
        <v>5.3000000000000005E-2</v>
      </c>
      <c r="GP8732" s="77">
        <v>3</v>
      </c>
      <c r="GQ8732" s="77">
        <v>0</v>
      </c>
      <c r="GR8732" s="77" t="s">
        <v>423</v>
      </c>
      <c r="GS8732" s="77">
        <v>5.5966209081309407E-2</v>
      </c>
      <c r="GT8732" s="77">
        <v>403.2662699359243</v>
      </c>
      <c r="GU8732" s="77">
        <v>0</v>
      </c>
      <c r="GV8732" s="77">
        <v>0</v>
      </c>
      <c r="GW8732" s="77">
        <v>0</v>
      </c>
      <c r="GX8732" s="77">
        <v>0</v>
      </c>
      <c r="GY8732" s="77">
        <v>0</v>
      </c>
      <c r="GZ8732" s="77">
        <v>0</v>
      </c>
    </row>
    <row r="8733" spans="187:208" x14ac:dyDescent="0.25">
      <c r="GE8733" s="77" t="s">
        <v>422</v>
      </c>
      <c r="GF8733" s="77" t="s">
        <v>155</v>
      </c>
      <c r="GG8733" s="77" t="s">
        <v>435</v>
      </c>
      <c r="GH8733" s="77" t="s">
        <v>488</v>
      </c>
      <c r="GI8733" s="77">
        <v>2020</v>
      </c>
      <c r="GJ8733" s="77" t="s">
        <v>305</v>
      </c>
      <c r="GK8733" s="77">
        <v>409.22373582043451</v>
      </c>
      <c r="GL8733" s="77">
        <v>1453.2434490000001</v>
      </c>
      <c r="GM8733" s="77">
        <v>2020</v>
      </c>
      <c r="GN8733" s="77" t="s">
        <v>175</v>
      </c>
      <c r="GO8733" s="77">
        <v>0.13250000000000001</v>
      </c>
      <c r="GP8733" s="77">
        <v>3</v>
      </c>
      <c r="GQ8733" s="77">
        <v>0</v>
      </c>
      <c r="GR8733" s="77" t="s">
        <v>423</v>
      </c>
      <c r="GS8733" s="77">
        <v>0.1527377521613833</v>
      </c>
      <c r="GT8733" s="77">
        <v>62.503913540296921</v>
      </c>
      <c r="GU8733" s="77">
        <v>0</v>
      </c>
      <c r="GV8733" s="77">
        <v>0</v>
      </c>
      <c r="GW8733" s="77">
        <v>0</v>
      </c>
      <c r="GX8733" s="77">
        <v>0</v>
      </c>
      <c r="GY8733" s="77">
        <v>0</v>
      </c>
      <c r="GZ8733" s="77">
        <v>0</v>
      </c>
    </row>
    <row r="8734" spans="187:208" x14ac:dyDescent="0.25">
      <c r="GE8734" s="77" t="s">
        <v>425</v>
      </c>
      <c r="GF8734" s="77" t="s">
        <v>155</v>
      </c>
      <c r="GG8734" s="77" t="s">
        <v>435</v>
      </c>
      <c r="GH8734" s="77" t="s">
        <v>488</v>
      </c>
      <c r="GI8734" s="77">
        <v>2020</v>
      </c>
      <c r="GJ8734" s="77" t="s">
        <v>301</v>
      </c>
      <c r="GK8734" s="77">
        <v>13469.08781237873</v>
      </c>
      <c r="GL8734" s="77">
        <v>1453.2434490000001</v>
      </c>
      <c r="GM8734" s="77">
        <v>2020</v>
      </c>
      <c r="GN8734" s="77" t="s">
        <v>175</v>
      </c>
      <c r="GO8734" s="77">
        <v>5.3000000000000005E-2</v>
      </c>
      <c r="GP8734" s="77">
        <v>3</v>
      </c>
      <c r="GQ8734" s="77">
        <v>0</v>
      </c>
      <c r="GR8734" s="77" t="s">
        <v>423</v>
      </c>
      <c r="GS8734" s="77">
        <v>5.5966209081309407E-2</v>
      </c>
      <c r="GT8734" s="77">
        <v>753.81378464210434</v>
      </c>
      <c r="GU8734" s="77">
        <v>0</v>
      </c>
      <c r="GV8734" s="77">
        <v>0</v>
      </c>
      <c r="GW8734" s="77">
        <v>0</v>
      </c>
      <c r="GX8734" s="77">
        <v>0</v>
      </c>
      <c r="GY8734" s="77">
        <v>0</v>
      </c>
      <c r="GZ8734" s="77">
        <v>0</v>
      </c>
    </row>
    <row r="8735" spans="187:208" x14ac:dyDescent="0.25">
      <c r="GE8735" s="77" t="s">
        <v>427</v>
      </c>
      <c r="GF8735" s="77" t="s">
        <v>155</v>
      </c>
      <c r="GG8735" s="77" t="s">
        <v>435</v>
      </c>
      <c r="GH8735" s="77" t="s">
        <v>488</v>
      </c>
      <c r="GI8735" s="77">
        <v>2020</v>
      </c>
      <c r="GJ8735" s="77" t="s">
        <v>303</v>
      </c>
      <c r="GK8735" s="77">
        <v>7205.5312760252782</v>
      </c>
      <c r="GL8735" s="77">
        <v>1453.2434490000001</v>
      </c>
      <c r="GM8735" s="77">
        <v>2020</v>
      </c>
      <c r="GN8735" s="77" t="s">
        <v>175</v>
      </c>
      <c r="GO8735" s="77">
        <v>5.3000000000000005E-2</v>
      </c>
      <c r="GP8735" s="77">
        <v>3</v>
      </c>
      <c r="GQ8735" s="77">
        <v>0</v>
      </c>
      <c r="GR8735" s="77" t="s">
        <v>423</v>
      </c>
      <c r="GS8735" s="77">
        <v>5.5966209081309407E-2</v>
      </c>
      <c r="GT8735" s="77">
        <v>403.26626993594488</v>
      </c>
      <c r="GU8735" s="77">
        <v>0</v>
      </c>
      <c r="GV8735" s="77">
        <v>0</v>
      </c>
      <c r="GW8735" s="77">
        <v>0</v>
      </c>
      <c r="GX8735" s="77">
        <v>0</v>
      </c>
      <c r="GY8735" s="77">
        <v>0</v>
      </c>
      <c r="GZ8735" s="77">
        <v>0</v>
      </c>
    </row>
    <row r="8736" spans="187:208" x14ac:dyDescent="0.25">
      <c r="GE8736" s="77" t="s">
        <v>422</v>
      </c>
      <c r="GF8736" s="77" t="s">
        <v>155</v>
      </c>
      <c r="GG8736" s="77" t="s">
        <v>436</v>
      </c>
      <c r="GH8736" s="77" t="s">
        <v>300</v>
      </c>
      <c r="GI8736" s="77">
        <v>2020</v>
      </c>
      <c r="GJ8736" s="77" t="s">
        <v>305</v>
      </c>
      <c r="GK8736" s="77">
        <v>222.22942162783639</v>
      </c>
      <c r="GL8736" s="77">
        <v>500.98972500000002</v>
      </c>
      <c r="GM8736" s="77">
        <v>2020</v>
      </c>
      <c r="GN8736" s="77" t="s">
        <v>175</v>
      </c>
      <c r="GO8736" s="77">
        <v>0.13250000000000001</v>
      </c>
      <c r="GP8736" s="77">
        <v>3</v>
      </c>
      <c r="GQ8736" s="77">
        <v>0</v>
      </c>
      <c r="GR8736" s="77" t="s">
        <v>423</v>
      </c>
      <c r="GS8736" s="77">
        <v>0.1527377521613833</v>
      </c>
      <c r="GT8736" s="77">
        <v>33.94282232356003</v>
      </c>
      <c r="GU8736" s="77">
        <v>0</v>
      </c>
      <c r="GV8736" s="77">
        <v>0</v>
      </c>
      <c r="GW8736" s="77">
        <v>0</v>
      </c>
      <c r="GX8736" s="77">
        <v>0</v>
      </c>
      <c r="GY8736" s="77">
        <v>0</v>
      </c>
      <c r="GZ8736" s="77">
        <v>0</v>
      </c>
    </row>
    <row r="8737" spans="187:208" x14ac:dyDescent="0.25">
      <c r="GE8737" s="77" t="s">
        <v>425</v>
      </c>
      <c r="GF8737" s="77" t="s">
        <v>155</v>
      </c>
      <c r="GG8737" s="77" t="s">
        <v>436</v>
      </c>
      <c r="GH8737" s="77" t="s">
        <v>300</v>
      </c>
      <c r="GI8737" s="77">
        <v>2020</v>
      </c>
      <c r="GJ8737" s="77" t="s">
        <v>301</v>
      </c>
      <c r="GK8737" s="77">
        <v>8585.7228092481728</v>
      </c>
      <c r="GL8737" s="77">
        <v>500.98972500000002</v>
      </c>
      <c r="GM8737" s="77">
        <v>2020</v>
      </c>
      <c r="GN8737" s="77" t="s">
        <v>175</v>
      </c>
      <c r="GO8737" s="77">
        <v>5.3000000000000005E-2</v>
      </c>
      <c r="GP8737" s="77">
        <v>3</v>
      </c>
      <c r="GQ8737" s="77">
        <v>0</v>
      </c>
      <c r="GR8737" s="77" t="s">
        <v>423</v>
      </c>
      <c r="GS8737" s="77">
        <v>5.5966209081309407E-2</v>
      </c>
      <c r="GT8737" s="77">
        <v>480.5103578565504</v>
      </c>
      <c r="GU8737" s="77">
        <v>0</v>
      </c>
      <c r="GV8737" s="77">
        <v>0</v>
      </c>
      <c r="GW8737" s="77">
        <v>0</v>
      </c>
      <c r="GX8737" s="77">
        <v>0</v>
      </c>
      <c r="GY8737" s="77">
        <v>0</v>
      </c>
      <c r="GZ8737" s="77">
        <v>0</v>
      </c>
    </row>
    <row r="8738" spans="187:208" x14ac:dyDescent="0.25">
      <c r="GE8738" s="77" t="s">
        <v>427</v>
      </c>
      <c r="GF8738" s="77" t="s">
        <v>155</v>
      </c>
      <c r="GG8738" s="77" t="s">
        <v>436</v>
      </c>
      <c r="GH8738" s="77" t="s">
        <v>300</v>
      </c>
      <c r="GI8738" s="77">
        <v>2020</v>
      </c>
      <c r="GJ8738" s="77" t="s">
        <v>303</v>
      </c>
      <c r="GK8738" s="77">
        <v>5338.178410456886</v>
      </c>
      <c r="GL8738" s="77">
        <v>500.98972500000002</v>
      </c>
      <c r="GM8738" s="77">
        <v>2020</v>
      </c>
      <c r="GN8738" s="77" t="s">
        <v>175</v>
      </c>
      <c r="GO8738" s="77">
        <v>5.3000000000000005E-2</v>
      </c>
      <c r="GP8738" s="77">
        <v>3</v>
      </c>
      <c r="GQ8738" s="77">
        <v>0</v>
      </c>
      <c r="GR8738" s="77" t="s">
        <v>423</v>
      </c>
      <c r="GS8738" s="77">
        <v>5.5966209081309407E-2</v>
      </c>
      <c r="GT8738" s="77">
        <v>298.75760903296197</v>
      </c>
      <c r="GU8738" s="77">
        <v>0</v>
      </c>
      <c r="GV8738" s="77">
        <v>0</v>
      </c>
      <c r="GW8738" s="77">
        <v>0</v>
      </c>
      <c r="GX8738" s="77">
        <v>0</v>
      </c>
      <c r="GY8738" s="77">
        <v>0</v>
      </c>
      <c r="GZ8738" s="77">
        <v>0</v>
      </c>
    </row>
    <row r="8739" spans="187:208" x14ac:dyDescent="0.25">
      <c r="GE8739" s="77" t="s">
        <v>422</v>
      </c>
      <c r="GF8739" s="77" t="s">
        <v>155</v>
      </c>
      <c r="GG8739" s="77" t="s">
        <v>436</v>
      </c>
      <c r="GH8739" s="77" t="s">
        <v>432</v>
      </c>
      <c r="GI8739" s="77">
        <v>2020</v>
      </c>
      <c r="GJ8739" s="77" t="s">
        <v>305</v>
      </c>
      <c r="GK8739" s="77">
        <v>222.2294216278359</v>
      </c>
      <c r="GL8739" s="77">
        <v>500.98972500000002</v>
      </c>
      <c r="GM8739" s="77">
        <v>2020</v>
      </c>
      <c r="GN8739" s="77" t="s">
        <v>175</v>
      </c>
      <c r="GO8739" s="77">
        <v>0.13250000000000001</v>
      </c>
      <c r="GP8739" s="77">
        <v>3</v>
      </c>
      <c r="GQ8739" s="77">
        <v>0</v>
      </c>
      <c r="GR8739" s="77" t="s">
        <v>423</v>
      </c>
      <c r="GS8739" s="77">
        <v>0.1527377521613833</v>
      </c>
      <c r="GT8739" s="77">
        <v>33.942822323559952</v>
      </c>
      <c r="GU8739" s="77">
        <v>0</v>
      </c>
      <c r="GV8739" s="77">
        <v>0</v>
      </c>
      <c r="GW8739" s="77">
        <v>0</v>
      </c>
      <c r="GX8739" s="77">
        <v>0</v>
      </c>
      <c r="GY8739" s="77">
        <v>0</v>
      </c>
      <c r="GZ8739" s="77">
        <v>0</v>
      </c>
    </row>
    <row r="8740" spans="187:208" x14ac:dyDescent="0.25">
      <c r="GE8740" s="77" t="s">
        <v>425</v>
      </c>
      <c r="GF8740" s="77" t="s">
        <v>155</v>
      </c>
      <c r="GG8740" s="77" t="s">
        <v>436</v>
      </c>
      <c r="GH8740" s="77" t="s">
        <v>432</v>
      </c>
      <c r="GI8740" s="77">
        <v>2020</v>
      </c>
      <c r="GJ8740" s="77" t="s">
        <v>301</v>
      </c>
      <c r="GK8740" s="77">
        <v>8585.722809248151</v>
      </c>
      <c r="GL8740" s="77">
        <v>500.98972500000002</v>
      </c>
      <c r="GM8740" s="77">
        <v>2020</v>
      </c>
      <c r="GN8740" s="77" t="s">
        <v>175</v>
      </c>
      <c r="GO8740" s="77">
        <v>5.3000000000000005E-2</v>
      </c>
      <c r="GP8740" s="77">
        <v>3</v>
      </c>
      <c r="GQ8740" s="77">
        <v>0</v>
      </c>
      <c r="GR8740" s="77" t="s">
        <v>423</v>
      </c>
      <c r="GS8740" s="77">
        <v>5.5966209081309407E-2</v>
      </c>
      <c r="GT8740" s="77">
        <v>480.51035785654915</v>
      </c>
      <c r="GU8740" s="77">
        <v>0</v>
      </c>
      <c r="GV8740" s="77">
        <v>0</v>
      </c>
      <c r="GW8740" s="77">
        <v>0</v>
      </c>
      <c r="GX8740" s="77">
        <v>0</v>
      </c>
      <c r="GY8740" s="77">
        <v>0</v>
      </c>
      <c r="GZ8740" s="77">
        <v>0</v>
      </c>
    </row>
    <row r="8741" spans="187:208" x14ac:dyDescent="0.25">
      <c r="GE8741" s="77" t="s">
        <v>422</v>
      </c>
      <c r="GF8741" s="77" t="s">
        <v>155</v>
      </c>
      <c r="GG8741" s="77" t="s">
        <v>436</v>
      </c>
      <c r="GH8741" s="77" t="s">
        <v>439</v>
      </c>
      <c r="GI8741" s="77">
        <v>2020</v>
      </c>
      <c r="GJ8741" s="77" t="s">
        <v>305</v>
      </c>
      <c r="GK8741" s="77">
        <v>0.69641821681223515</v>
      </c>
      <c r="GL8741" s="77">
        <v>500.98972500000002</v>
      </c>
      <c r="GM8741" s="77">
        <v>2020</v>
      </c>
      <c r="GN8741" s="77" t="s">
        <v>175</v>
      </c>
      <c r="GO8741" s="77">
        <v>0.13250000000000001</v>
      </c>
      <c r="GP8741" s="77">
        <v>3</v>
      </c>
      <c r="GQ8741" s="77">
        <v>0</v>
      </c>
      <c r="GR8741" s="77" t="s">
        <v>423</v>
      </c>
      <c r="GS8741" s="77">
        <v>0.1527377521613833</v>
      </c>
      <c r="GT8741" s="77">
        <v>0.10636935300013967</v>
      </c>
      <c r="GU8741" s="77">
        <v>0</v>
      </c>
      <c r="GV8741" s="77">
        <v>0</v>
      </c>
      <c r="GW8741" s="77">
        <v>0</v>
      </c>
      <c r="GX8741" s="77">
        <v>0</v>
      </c>
      <c r="GY8741" s="77">
        <v>0</v>
      </c>
      <c r="GZ8741" s="77">
        <v>0</v>
      </c>
    </row>
    <row r="8742" spans="187:208" x14ac:dyDescent="0.25">
      <c r="GE8742" s="77" t="s">
        <v>425</v>
      </c>
      <c r="GF8742" s="77" t="s">
        <v>155</v>
      </c>
      <c r="GG8742" s="77" t="s">
        <v>436</v>
      </c>
      <c r="GH8742" s="77" t="s">
        <v>439</v>
      </c>
      <c r="GI8742" s="77">
        <v>2020</v>
      </c>
      <c r="GJ8742" s="77" t="s">
        <v>301</v>
      </c>
      <c r="GK8742" s="77">
        <v>2.94196415228103</v>
      </c>
      <c r="GL8742" s="77">
        <v>500.98972500000002</v>
      </c>
      <c r="GM8742" s="77">
        <v>2020</v>
      </c>
      <c r="GN8742" s="77" t="s">
        <v>175</v>
      </c>
      <c r="GO8742" s="77">
        <v>5.3000000000000005E-2</v>
      </c>
      <c r="GP8742" s="77">
        <v>3</v>
      </c>
      <c r="GQ8742" s="77">
        <v>0</v>
      </c>
      <c r="GR8742" s="77" t="s">
        <v>423</v>
      </c>
      <c r="GS8742" s="77">
        <v>5.5966209081309407E-2</v>
      </c>
      <c r="GT8742" s="77">
        <v>0.16465058085627732</v>
      </c>
      <c r="GU8742" s="77">
        <v>0</v>
      </c>
      <c r="GV8742" s="77">
        <v>0</v>
      </c>
      <c r="GW8742" s="77">
        <v>0</v>
      </c>
      <c r="GX8742" s="77">
        <v>0</v>
      </c>
      <c r="GY8742" s="77">
        <v>0</v>
      </c>
      <c r="GZ8742" s="77">
        <v>0</v>
      </c>
    </row>
    <row r="8743" spans="187:208" x14ac:dyDescent="0.25">
      <c r="GE8743" s="77" t="s">
        <v>427</v>
      </c>
      <c r="GF8743" s="77" t="s">
        <v>155</v>
      </c>
      <c r="GG8743" s="77" t="s">
        <v>436</v>
      </c>
      <c r="GH8743" s="77" t="s">
        <v>439</v>
      </c>
      <c r="GI8743" s="77">
        <v>2020</v>
      </c>
      <c r="GJ8743" s="77" t="s">
        <v>303</v>
      </c>
      <c r="GK8743" s="77">
        <v>1.6021759622082941</v>
      </c>
      <c r="GL8743" s="77">
        <v>500.98972500000002</v>
      </c>
      <c r="GM8743" s="77">
        <v>2020</v>
      </c>
      <c r="GN8743" s="77" t="s">
        <v>175</v>
      </c>
      <c r="GO8743" s="77">
        <v>5.3000000000000005E-2</v>
      </c>
      <c r="GP8743" s="77">
        <v>3</v>
      </c>
      <c r="GQ8743" s="77">
        <v>0</v>
      </c>
      <c r="GR8743" s="77" t="s">
        <v>423</v>
      </c>
      <c r="GS8743" s="77">
        <v>5.5966209081309407E-2</v>
      </c>
      <c r="GT8743" s="77">
        <v>8.9667714885997465E-2</v>
      </c>
      <c r="GU8743" s="77">
        <v>0</v>
      </c>
      <c r="GV8743" s="77">
        <v>0</v>
      </c>
      <c r="GW8743" s="77">
        <v>0</v>
      </c>
      <c r="GX8743" s="77">
        <v>0</v>
      </c>
      <c r="GY8743" s="77">
        <v>0</v>
      </c>
      <c r="GZ8743" s="77">
        <v>0</v>
      </c>
    </row>
    <row r="8744" spans="187:208" x14ac:dyDescent="0.25">
      <c r="GE8744" s="77" t="s">
        <v>422</v>
      </c>
      <c r="GF8744" s="77" t="s">
        <v>155</v>
      </c>
      <c r="GG8744" s="77" t="s">
        <v>436</v>
      </c>
      <c r="GH8744" s="77" t="s">
        <v>446</v>
      </c>
      <c r="GI8744" s="77">
        <v>2020</v>
      </c>
      <c r="GJ8744" s="77" t="s">
        <v>305</v>
      </c>
      <c r="GK8744" s="77">
        <v>3.642506068395452E-2</v>
      </c>
      <c r="GL8744" s="77">
        <v>500.98972500000002</v>
      </c>
      <c r="GM8744" s="77">
        <v>2020</v>
      </c>
      <c r="GN8744" s="77" t="s">
        <v>175</v>
      </c>
      <c r="GO8744" s="77">
        <v>0.13250000000000001</v>
      </c>
      <c r="GP8744" s="77">
        <v>3</v>
      </c>
      <c r="GQ8744" s="77">
        <v>0</v>
      </c>
      <c r="GR8744" s="77" t="s">
        <v>423</v>
      </c>
      <c r="GS8744" s="77">
        <v>0.1527377521613833</v>
      </c>
      <c r="GT8744" s="77">
        <v>5.5634818912091927E-3</v>
      </c>
      <c r="GU8744" s="77">
        <v>0</v>
      </c>
      <c r="GV8744" s="77">
        <v>0</v>
      </c>
      <c r="GW8744" s="77">
        <v>0</v>
      </c>
      <c r="GX8744" s="77">
        <v>0</v>
      </c>
      <c r="GY8744" s="77">
        <v>0</v>
      </c>
      <c r="GZ8744" s="77">
        <v>0</v>
      </c>
    </row>
    <row r="8745" spans="187:208" x14ac:dyDescent="0.25">
      <c r="GE8745" s="77" t="s">
        <v>425</v>
      </c>
      <c r="GF8745" s="77" t="s">
        <v>155</v>
      </c>
      <c r="GG8745" s="77" t="s">
        <v>436</v>
      </c>
      <c r="GH8745" s="77" t="s">
        <v>446</v>
      </c>
      <c r="GI8745" s="77">
        <v>2020</v>
      </c>
      <c r="GJ8745" s="77" t="s">
        <v>301</v>
      </c>
      <c r="GK8745" s="77">
        <v>1.5808724525432651E-3</v>
      </c>
      <c r="GL8745" s="77">
        <v>500.98972500000002</v>
      </c>
      <c r="GM8745" s="77">
        <v>2020</v>
      </c>
      <c r="GN8745" s="77" t="s">
        <v>175</v>
      </c>
      <c r="GO8745" s="77">
        <v>5.3000000000000005E-2</v>
      </c>
      <c r="GP8745" s="77">
        <v>3</v>
      </c>
      <c r="GQ8745" s="77">
        <v>0</v>
      </c>
      <c r="GR8745" s="77" t="s">
        <v>423</v>
      </c>
      <c r="GS8745" s="77">
        <v>5.5966209081309407E-2</v>
      </c>
      <c r="GT8745" s="77">
        <v>8.847543820991876E-5</v>
      </c>
      <c r="GU8745" s="77">
        <v>0</v>
      </c>
      <c r="GV8745" s="77">
        <v>0</v>
      </c>
      <c r="GW8745" s="77">
        <v>0</v>
      </c>
      <c r="GX8745" s="77">
        <v>0</v>
      </c>
      <c r="GY8745" s="77">
        <v>0</v>
      </c>
      <c r="GZ8745" s="77">
        <v>0</v>
      </c>
    </row>
    <row r="8746" spans="187:208" x14ac:dyDescent="0.25">
      <c r="GE8746" s="77" t="s">
        <v>427</v>
      </c>
      <c r="GF8746" s="77" t="s">
        <v>155</v>
      </c>
      <c r="GG8746" s="77" t="s">
        <v>436</v>
      </c>
      <c r="GH8746" s="77" t="s">
        <v>446</v>
      </c>
      <c r="GI8746" s="77">
        <v>2020</v>
      </c>
      <c r="GJ8746" s="77" t="s">
        <v>303</v>
      </c>
      <c r="GK8746" s="77">
        <v>3.9894642198450757E-2</v>
      </c>
      <c r="GL8746" s="77">
        <v>500.98972500000002</v>
      </c>
      <c r="GM8746" s="77">
        <v>2020</v>
      </c>
      <c r="GN8746" s="77" t="s">
        <v>175</v>
      </c>
      <c r="GO8746" s="77">
        <v>5.3000000000000005E-2</v>
      </c>
      <c r="GP8746" s="77">
        <v>3</v>
      </c>
      <c r="GQ8746" s="77">
        <v>0</v>
      </c>
      <c r="GR8746" s="77" t="s">
        <v>423</v>
      </c>
      <c r="GS8746" s="77">
        <v>5.5966209081309407E-2</v>
      </c>
      <c r="GT8746" s="77">
        <v>2.232751886502524E-3</v>
      </c>
      <c r="GU8746" s="77">
        <v>0</v>
      </c>
      <c r="GV8746" s="77">
        <v>0</v>
      </c>
      <c r="GW8746" s="77">
        <v>0</v>
      </c>
      <c r="GX8746" s="77">
        <v>0</v>
      </c>
      <c r="GY8746" s="77">
        <v>0</v>
      </c>
      <c r="GZ8746" s="77">
        <v>0</v>
      </c>
    </row>
    <row r="8747" spans="187:208" x14ac:dyDescent="0.25">
      <c r="GE8747" s="77" t="s">
        <v>422</v>
      </c>
      <c r="GF8747" s="77" t="s">
        <v>155</v>
      </c>
      <c r="GG8747" s="77" t="s">
        <v>436</v>
      </c>
      <c r="GH8747" s="77" t="s">
        <v>453</v>
      </c>
      <c r="GI8747" s="77">
        <v>2020</v>
      </c>
      <c r="GJ8747" s="77" t="s">
        <v>305</v>
      </c>
      <c r="GK8747" s="77">
        <v>222.22942162783099</v>
      </c>
      <c r="GL8747" s="77">
        <v>500.98972500000002</v>
      </c>
      <c r="GM8747" s="77">
        <v>2020</v>
      </c>
      <c r="GN8747" s="77" t="s">
        <v>175</v>
      </c>
      <c r="GO8747" s="77">
        <v>0.13250000000000001</v>
      </c>
      <c r="GP8747" s="77">
        <v>3</v>
      </c>
      <c r="GQ8747" s="77">
        <v>0</v>
      </c>
      <c r="GR8747" s="77" t="s">
        <v>423</v>
      </c>
      <c r="GS8747" s="77">
        <v>0.1527377521613833</v>
      </c>
      <c r="GT8747" s="77">
        <v>33.942822323559206</v>
      </c>
      <c r="GU8747" s="77">
        <v>0</v>
      </c>
      <c r="GV8747" s="77">
        <v>0</v>
      </c>
      <c r="GW8747" s="77">
        <v>0</v>
      </c>
      <c r="GX8747" s="77">
        <v>0</v>
      </c>
      <c r="GY8747" s="77">
        <v>0</v>
      </c>
      <c r="GZ8747" s="77">
        <v>0</v>
      </c>
    </row>
    <row r="8748" spans="187:208" x14ac:dyDescent="0.25">
      <c r="GE8748" s="77" t="s">
        <v>425</v>
      </c>
      <c r="GF8748" s="77" t="s">
        <v>155</v>
      </c>
      <c r="GG8748" s="77" t="s">
        <v>436</v>
      </c>
      <c r="GH8748" s="77" t="s">
        <v>453</v>
      </c>
      <c r="GI8748" s="77">
        <v>2020</v>
      </c>
      <c r="GJ8748" s="77" t="s">
        <v>301</v>
      </c>
      <c r="GK8748" s="77">
        <v>8585.72280924796</v>
      </c>
      <c r="GL8748" s="77">
        <v>500.98972500000002</v>
      </c>
      <c r="GM8748" s="77">
        <v>2020</v>
      </c>
      <c r="GN8748" s="77" t="s">
        <v>175</v>
      </c>
      <c r="GO8748" s="77">
        <v>5.3000000000000005E-2</v>
      </c>
      <c r="GP8748" s="77">
        <v>3</v>
      </c>
      <c r="GQ8748" s="77">
        <v>0</v>
      </c>
      <c r="GR8748" s="77" t="s">
        <v>423</v>
      </c>
      <c r="GS8748" s="77">
        <v>5.5966209081309407E-2</v>
      </c>
      <c r="GT8748" s="77">
        <v>480.51035785653846</v>
      </c>
      <c r="GU8748" s="77">
        <v>0</v>
      </c>
      <c r="GV8748" s="77">
        <v>0</v>
      </c>
      <c r="GW8748" s="77">
        <v>0</v>
      </c>
      <c r="GX8748" s="77">
        <v>0</v>
      </c>
      <c r="GY8748" s="77">
        <v>0</v>
      </c>
      <c r="GZ8748" s="77">
        <v>0</v>
      </c>
    </row>
    <row r="8749" spans="187:208" x14ac:dyDescent="0.25">
      <c r="GE8749" s="77" t="s">
        <v>427</v>
      </c>
      <c r="GF8749" s="77" t="s">
        <v>155</v>
      </c>
      <c r="GG8749" s="77" t="s">
        <v>436</v>
      </c>
      <c r="GH8749" s="77" t="s">
        <v>453</v>
      </c>
      <c r="GI8749" s="77">
        <v>2020</v>
      </c>
      <c r="GJ8749" s="77" t="s">
        <v>303</v>
      </c>
      <c r="GK8749" s="77">
        <v>5338.178410456755</v>
      </c>
      <c r="GL8749" s="77">
        <v>500.98972500000002</v>
      </c>
      <c r="GM8749" s="77">
        <v>2020</v>
      </c>
      <c r="GN8749" s="77" t="s">
        <v>175</v>
      </c>
      <c r="GO8749" s="77">
        <v>5.3000000000000005E-2</v>
      </c>
      <c r="GP8749" s="77">
        <v>3</v>
      </c>
      <c r="GQ8749" s="77">
        <v>0</v>
      </c>
      <c r="GR8749" s="77" t="s">
        <v>423</v>
      </c>
      <c r="GS8749" s="77">
        <v>5.5966209081309407E-2</v>
      </c>
      <c r="GT8749" s="77">
        <v>298.75760903295463</v>
      </c>
      <c r="GU8749" s="77">
        <v>0</v>
      </c>
      <c r="GV8749" s="77">
        <v>0</v>
      </c>
      <c r="GW8749" s="77">
        <v>0</v>
      </c>
      <c r="GX8749" s="77">
        <v>0</v>
      </c>
      <c r="GY8749" s="77">
        <v>0</v>
      </c>
      <c r="GZ8749" s="77">
        <v>0</v>
      </c>
    </row>
    <row r="8750" spans="187:208" x14ac:dyDescent="0.25">
      <c r="GE8750" s="77" t="s">
        <v>422</v>
      </c>
      <c r="GF8750" s="77" t="s">
        <v>155</v>
      </c>
      <c r="GG8750" s="77" t="s">
        <v>436</v>
      </c>
      <c r="GH8750" s="77" t="s">
        <v>460</v>
      </c>
      <c r="GI8750" s="77">
        <v>2020</v>
      </c>
      <c r="GJ8750" s="77" t="s">
        <v>305</v>
      </c>
      <c r="GK8750" s="77">
        <v>222.2294216278319</v>
      </c>
      <c r="GL8750" s="77">
        <v>500.98972500000002</v>
      </c>
      <c r="GM8750" s="77">
        <v>2020</v>
      </c>
      <c r="GN8750" s="77" t="s">
        <v>175</v>
      </c>
      <c r="GO8750" s="77">
        <v>0.13250000000000001</v>
      </c>
      <c r="GP8750" s="77">
        <v>3</v>
      </c>
      <c r="GQ8750" s="77">
        <v>0</v>
      </c>
      <c r="GR8750" s="77" t="s">
        <v>423</v>
      </c>
      <c r="GS8750" s="77">
        <v>0.1527377521613833</v>
      </c>
      <c r="GT8750" s="77">
        <v>33.942822323559341</v>
      </c>
      <c r="GU8750" s="77">
        <v>0</v>
      </c>
      <c r="GV8750" s="77">
        <v>0</v>
      </c>
      <c r="GW8750" s="77">
        <v>0</v>
      </c>
      <c r="GX8750" s="77">
        <v>0</v>
      </c>
      <c r="GY8750" s="77">
        <v>0</v>
      </c>
      <c r="GZ8750" s="77">
        <v>0</v>
      </c>
    </row>
    <row r="8751" spans="187:208" x14ac:dyDescent="0.25">
      <c r="GE8751" s="77" t="s">
        <v>425</v>
      </c>
      <c r="GF8751" s="77" t="s">
        <v>155</v>
      </c>
      <c r="GG8751" s="77" t="s">
        <v>436</v>
      </c>
      <c r="GH8751" s="77" t="s">
        <v>460</v>
      </c>
      <c r="GI8751" s="77">
        <v>2020</v>
      </c>
      <c r="GJ8751" s="77" t="s">
        <v>301</v>
      </c>
      <c r="GK8751" s="77">
        <v>8585.7228092479945</v>
      </c>
      <c r="GL8751" s="77">
        <v>500.98972500000002</v>
      </c>
      <c r="GM8751" s="77">
        <v>2020</v>
      </c>
      <c r="GN8751" s="77" t="s">
        <v>175</v>
      </c>
      <c r="GO8751" s="77">
        <v>5.3000000000000005E-2</v>
      </c>
      <c r="GP8751" s="77">
        <v>3</v>
      </c>
      <c r="GQ8751" s="77">
        <v>0</v>
      </c>
      <c r="GR8751" s="77" t="s">
        <v>423</v>
      </c>
      <c r="GS8751" s="77">
        <v>5.5966209081309407E-2</v>
      </c>
      <c r="GT8751" s="77">
        <v>480.5103578565404</v>
      </c>
      <c r="GU8751" s="77">
        <v>0</v>
      </c>
      <c r="GV8751" s="77">
        <v>0</v>
      </c>
      <c r="GW8751" s="77">
        <v>0</v>
      </c>
      <c r="GX8751" s="77">
        <v>0</v>
      </c>
      <c r="GY8751" s="77">
        <v>0</v>
      </c>
      <c r="GZ8751" s="77">
        <v>0</v>
      </c>
    </row>
    <row r="8752" spans="187:208" x14ac:dyDescent="0.25">
      <c r="GE8752" s="77" t="s">
        <v>422</v>
      </c>
      <c r="GF8752" s="77" t="s">
        <v>155</v>
      </c>
      <c r="GG8752" s="77" t="s">
        <v>436</v>
      </c>
      <c r="GH8752" s="77" t="s">
        <v>467</v>
      </c>
      <c r="GI8752" s="77">
        <v>2020</v>
      </c>
      <c r="GJ8752" s="77" t="s">
        <v>305</v>
      </c>
      <c r="GK8752" s="77">
        <v>0.69641821681223259</v>
      </c>
      <c r="GL8752" s="77">
        <v>500.98972500000002</v>
      </c>
      <c r="GM8752" s="77">
        <v>2020</v>
      </c>
      <c r="GN8752" s="77" t="s">
        <v>175</v>
      </c>
      <c r="GO8752" s="77">
        <v>0.13250000000000001</v>
      </c>
      <c r="GP8752" s="77">
        <v>3</v>
      </c>
      <c r="GQ8752" s="77">
        <v>0</v>
      </c>
      <c r="GR8752" s="77" t="s">
        <v>423</v>
      </c>
      <c r="GS8752" s="77">
        <v>0.1527377521613833</v>
      </c>
      <c r="GT8752" s="77">
        <v>0.10636935300013928</v>
      </c>
      <c r="GU8752" s="77">
        <v>0</v>
      </c>
      <c r="GV8752" s="77">
        <v>0</v>
      </c>
      <c r="GW8752" s="77">
        <v>0</v>
      </c>
      <c r="GX8752" s="77">
        <v>0</v>
      </c>
      <c r="GY8752" s="77">
        <v>0</v>
      </c>
      <c r="GZ8752" s="77">
        <v>0</v>
      </c>
    </row>
    <row r="8753" spans="187:208" x14ac:dyDescent="0.25">
      <c r="GE8753" s="77" t="s">
        <v>425</v>
      </c>
      <c r="GF8753" s="77" t="s">
        <v>155</v>
      </c>
      <c r="GG8753" s="77" t="s">
        <v>436</v>
      </c>
      <c r="GH8753" s="77" t="s">
        <v>467</v>
      </c>
      <c r="GI8753" s="77">
        <v>2020</v>
      </c>
      <c r="GJ8753" s="77" t="s">
        <v>301</v>
      </c>
      <c r="GK8753" s="77">
        <v>2.9419641522810211</v>
      </c>
      <c r="GL8753" s="77">
        <v>500.98972500000002</v>
      </c>
      <c r="GM8753" s="77">
        <v>2020</v>
      </c>
      <c r="GN8753" s="77" t="s">
        <v>175</v>
      </c>
      <c r="GO8753" s="77">
        <v>5.3000000000000005E-2</v>
      </c>
      <c r="GP8753" s="77">
        <v>3</v>
      </c>
      <c r="GQ8753" s="77">
        <v>0</v>
      </c>
      <c r="GR8753" s="77" t="s">
        <v>423</v>
      </c>
      <c r="GS8753" s="77">
        <v>5.5966209081309407E-2</v>
      </c>
      <c r="GT8753" s="77">
        <v>0.16465058085627682</v>
      </c>
      <c r="GU8753" s="77">
        <v>0</v>
      </c>
      <c r="GV8753" s="77">
        <v>0</v>
      </c>
      <c r="GW8753" s="77">
        <v>0</v>
      </c>
      <c r="GX8753" s="77">
        <v>0</v>
      </c>
      <c r="GY8753" s="77">
        <v>0</v>
      </c>
      <c r="GZ8753" s="77">
        <v>0</v>
      </c>
    </row>
    <row r="8754" spans="187:208" x14ac:dyDescent="0.25">
      <c r="GE8754" s="77" t="s">
        <v>427</v>
      </c>
      <c r="GF8754" s="77" t="s">
        <v>155</v>
      </c>
      <c r="GG8754" s="77" t="s">
        <v>436</v>
      </c>
      <c r="GH8754" s="77" t="s">
        <v>467</v>
      </c>
      <c r="GI8754" s="77">
        <v>2020</v>
      </c>
      <c r="GJ8754" s="77" t="s">
        <v>303</v>
      </c>
      <c r="GK8754" s="77">
        <v>1.6021759622082921</v>
      </c>
      <c r="GL8754" s="77">
        <v>500.98972500000002</v>
      </c>
      <c r="GM8754" s="77">
        <v>2020</v>
      </c>
      <c r="GN8754" s="77" t="s">
        <v>175</v>
      </c>
      <c r="GO8754" s="77">
        <v>5.3000000000000005E-2</v>
      </c>
      <c r="GP8754" s="77">
        <v>3</v>
      </c>
      <c r="GQ8754" s="77">
        <v>0</v>
      </c>
      <c r="GR8754" s="77" t="s">
        <v>423</v>
      </c>
      <c r="GS8754" s="77">
        <v>5.5966209081309407E-2</v>
      </c>
      <c r="GT8754" s="77">
        <v>8.9667714885997354E-2</v>
      </c>
      <c r="GU8754" s="77">
        <v>0</v>
      </c>
      <c r="GV8754" s="77">
        <v>0</v>
      </c>
      <c r="GW8754" s="77">
        <v>0</v>
      </c>
      <c r="GX8754" s="77">
        <v>0</v>
      </c>
      <c r="GY8754" s="77">
        <v>0</v>
      </c>
      <c r="GZ8754" s="77">
        <v>0</v>
      </c>
    </row>
    <row r="8755" spans="187:208" x14ac:dyDescent="0.25">
      <c r="GE8755" s="77" t="s">
        <v>422</v>
      </c>
      <c r="GF8755" s="77" t="s">
        <v>155</v>
      </c>
      <c r="GG8755" s="77" t="s">
        <v>436</v>
      </c>
      <c r="GH8755" s="77" t="s">
        <v>474</v>
      </c>
      <c r="GI8755" s="77">
        <v>2020</v>
      </c>
      <c r="GJ8755" s="77" t="s">
        <v>305</v>
      </c>
      <c r="GK8755" s="77">
        <v>3.6425060683954368E-2</v>
      </c>
      <c r="GL8755" s="77">
        <v>500.98972500000002</v>
      </c>
      <c r="GM8755" s="77">
        <v>2020</v>
      </c>
      <c r="GN8755" s="77" t="s">
        <v>175</v>
      </c>
      <c r="GO8755" s="77">
        <v>0.13250000000000001</v>
      </c>
      <c r="GP8755" s="77">
        <v>3</v>
      </c>
      <c r="GQ8755" s="77">
        <v>0</v>
      </c>
      <c r="GR8755" s="77" t="s">
        <v>423</v>
      </c>
      <c r="GS8755" s="77">
        <v>0.1527377521613833</v>
      </c>
      <c r="GT8755" s="77">
        <v>5.5634818912091693E-3</v>
      </c>
      <c r="GU8755" s="77">
        <v>0</v>
      </c>
      <c r="GV8755" s="77">
        <v>0</v>
      </c>
      <c r="GW8755" s="77">
        <v>0</v>
      </c>
      <c r="GX8755" s="77">
        <v>0</v>
      </c>
      <c r="GY8755" s="77">
        <v>0</v>
      </c>
      <c r="GZ8755" s="77">
        <v>0</v>
      </c>
    </row>
    <row r="8756" spans="187:208" x14ac:dyDescent="0.25">
      <c r="GE8756" s="77" t="s">
        <v>425</v>
      </c>
      <c r="GF8756" s="77" t="s">
        <v>155</v>
      </c>
      <c r="GG8756" s="77" t="s">
        <v>436</v>
      </c>
      <c r="GH8756" s="77" t="s">
        <v>474</v>
      </c>
      <c r="GI8756" s="77">
        <v>2020</v>
      </c>
      <c r="GJ8756" s="77" t="s">
        <v>301</v>
      </c>
      <c r="GK8756" s="77">
        <v>1.580872452543194E-3</v>
      </c>
      <c r="GL8756" s="77">
        <v>500.98972500000002</v>
      </c>
      <c r="GM8756" s="77">
        <v>2020</v>
      </c>
      <c r="GN8756" s="77" t="s">
        <v>175</v>
      </c>
      <c r="GO8756" s="77">
        <v>5.3000000000000005E-2</v>
      </c>
      <c r="GP8756" s="77">
        <v>3</v>
      </c>
      <c r="GQ8756" s="77">
        <v>0</v>
      </c>
      <c r="GR8756" s="77" t="s">
        <v>423</v>
      </c>
      <c r="GS8756" s="77">
        <v>5.5966209081309407E-2</v>
      </c>
      <c r="GT8756" s="77">
        <v>8.8475438209914775E-5</v>
      </c>
      <c r="GU8756" s="77">
        <v>0</v>
      </c>
      <c r="GV8756" s="77">
        <v>0</v>
      </c>
      <c r="GW8756" s="77">
        <v>0</v>
      </c>
      <c r="GX8756" s="77">
        <v>0</v>
      </c>
      <c r="GY8756" s="77">
        <v>0</v>
      </c>
      <c r="GZ8756" s="77">
        <v>0</v>
      </c>
    </row>
    <row r="8757" spans="187:208" x14ac:dyDescent="0.25">
      <c r="GE8757" s="77" t="s">
        <v>427</v>
      </c>
      <c r="GF8757" s="77" t="s">
        <v>155</v>
      </c>
      <c r="GG8757" s="77" t="s">
        <v>436</v>
      </c>
      <c r="GH8757" s="77" t="s">
        <v>474</v>
      </c>
      <c r="GI8757" s="77">
        <v>2020</v>
      </c>
      <c r="GJ8757" s="77" t="s">
        <v>303</v>
      </c>
      <c r="GK8757" s="77">
        <v>3.9894642198450687E-2</v>
      </c>
      <c r="GL8757" s="77">
        <v>500.98972500000002</v>
      </c>
      <c r="GM8757" s="77">
        <v>2020</v>
      </c>
      <c r="GN8757" s="77" t="s">
        <v>175</v>
      </c>
      <c r="GO8757" s="77">
        <v>5.3000000000000005E-2</v>
      </c>
      <c r="GP8757" s="77">
        <v>3</v>
      </c>
      <c r="GQ8757" s="77">
        <v>0</v>
      </c>
      <c r="GR8757" s="77" t="s">
        <v>423</v>
      </c>
      <c r="GS8757" s="77">
        <v>5.5966209081309407E-2</v>
      </c>
      <c r="GT8757" s="77">
        <v>2.2327518865025205E-3</v>
      </c>
      <c r="GU8757" s="77">
        <v>0</v>
      </c>
      <c r="GV8757" s="77">
        <v>0</v>
      </c>
      <c r="GW8757" s="77">
        <v>0</v>
      </c>
      <c r="GX8757" s="77">
        <v>0</v>
      </c>
      <c r="GY8757" s="77">
        <v>0</v>
      </c>
      <c r="GZ8757" s="77">
        <v>0</v>
      </c>
    </row>
    <row r="8758" spans="187:208" x14ac:dyDescent="0.25">
      <c r="GE8758" s="77" t="s">
        <v>422</v>
      </c>
      <c r="GF8758" s="77" t="s">
        <v>155</v>
      </c>
      <c r="GG8758" s="77" t="s">
        <v>436</v>
      </c>
      <c r="GH8758" s="77" t="s">
        <v>481</v>
      </c>
      <c r="GI8758" s="77">
        <v>2020</v>
      </c>
      <c r="GJ8758" s="77" t="s">
        <v>305</v>
      </c>
      <c r="GK8758" s="77">
        <v>409.22373582034851</v>
      </c>
      <c r="GL8758" s="77">
        <v>500.98972500000002</v>
      </c>
      <c r="GM8758" s="77">
        <v>2020</v>
      </c>
      <c r="GN8758" s="77" t="s">
        <v>175</v>
      </c>
      <c r="GO8758" s="77">
        <v>0.13250000000000001</v>
      </c>
      <c r="GP8758" s="77">
        <v>3</v>
      </c>
      <c r="GQ8758" s="77">
        <v>0</v>
      </c>
      <c r="GR8758" s="77" t="s">
        <v>423</v>
      </c>
      <c r="GS8758" s="77">
        <v>0.1527377521613833</v>
      </c>
      <c r="GT8758" s="77">
        <v>62.503913540283783</v>
      </c>
      <c r="GU8758" s="77">
        <v>0</v>
      </c>
      <c r="GV8758" s="77">
        <v>0</v>
      </c>
      <c r="GW8758" s="77">
        <v>0</v>
      </c>
      <c r="GX8758" s="77">
        <v>0</v>
      </c>
      <c r="GY8758" s="77">
        <v>0</v>
      </c>
      <c r="GZ8758" s="77">
        <v>0</v>
      </c>
    </row>
    <row r="8759" spans="187:208" x14ac:dyDescent="0.25">
      <c r="GE8759" s="77" t="s">
        <v>425</v>
      </c>
      <c r="GF8759" s="77" t="s">
        <v>155</v>
      </c>
      <c r="GG8759" s="77" t="s">
        <v>436</v>
      </c>
      <c r="GH8759" s="77" t="s">
        <v>481</v>
      </c>
      <c r="GI8759" s="77">
        <v>2020</v>
      </c>
      <c r="GJ8759" s="77" t="s">
        <v>301</v>
      </c>
      <c r="GK8759" s="77">
        <v>13469.087812378661</v>
      </c>
      <c r="GL8759" s="77">
        <v>500.98972500000002</v>
      </c>
      <c r="GM8759" s="77">
        <v>2020</v>
      </c>
      <c r="GN8759" s="77" t="s">
        <v>175</v>
      </c>
      <c r="GO8759" s="77">
        <v>5.3000000000000005E-2</v>
      </c>
      <c r="GP8759" s="77">
        <v>3</v>
      </c>
      <c r="GQ8759" s="77">
        <v>0</v>
      </c>
      <c r="GR8759" s="77" t="s">
        <v>423</v>
      </c>
      <c r="GS8759" s="77">
        <v>5.5966209081309407E-2</v>
      </c>
      <c r="GT8759" s="77">
        <v>753.81378464210047</v>
      </c>
      <c r="GU8759" s="77">
        <v>0</v>
      </c>
      <c r="GV8759" s="77">
        <v>0</v>
      </c>
      <c r="GW8759" s="77">
        <v>0</v>
      </c>
      <c r="GX8759" s="77">
        <v>0</v>
      </c>
      <c r="GY8759" s="77">
        <v>0</v>
      </c>
      <c r="GZ8759" s="77">
        <v>0</v>
      </c>
    </row>
    <row r="8760" spans="187:208" x14ac:dyDescent="0.25">
      <c r="GE8760" s="77" t="s">
        <v>427</v>
      </c>
      <c r="GF8760" s="77" t="s">
        <v>155</v>
      </c>
      <c r="GG8760" s="77" t="s">
        <v>436</v>
      </c>
      <c r="GH8760" s="77" t="s">
        <v>481</v>
      </c>
      <c r="GI8760" s="77">
        <v>2020</v>
      </c>
      <c r="GJ8760" s="77" t="s">
        <v>303</v>
      </c>
      <c r="GK8760" s="77">
        <v>7205.5312760251982</v>
      </c>
      <c r="GL8760" s="77">
        <v>500.98972500000002</v>
      </c>
      <c r="GM8760" s="77">
        <v>2020</v>
      </c>
      <c r="GN8760" s="77" t="s">
        <v>175</v>
      </c>
      <c r="GO8760" s="77">
        <v>5.3000000000000005E-2</v>
      </c>
      <c r="GP8760" s="77">
        <v>3</v>
      </c>
      <c r="GQ8760" s="77">
        <v>0</v>
      </c>
      <c r="GR8760" s="77" t="s">
        <v>423</v>
      </c>
      <c r="GS8760" s="77">
        <v>5.5966209081309407E-2</v>
      </c>
      <c r="GT8760" s="77">
        <v>403.26626993594039</v>
      </c>
      <c r="GU8760" s="77">
        <v>0</v>
      </c>
      <c r="GV8760" s="77">
        <v>0</v>
      </c>
      <c r="GW8760" s="77">
        <v>0</v>
      </c>
      <c r="GX8760" s="77">
        <v>0</v>
      </c>
      <c r="GY8760" s="77">
        <v>0</v>
      </c>
      <c r="GZ8760" s="77">
        <v>0</v>
      </c>
    </row>
    <row r="8761" spans="187:208" x14ac:dyDescent="0.25">
      <c r="GE8761" s="77" t="s">
        <v>422</v>
      </c>
      <c r="GF8761" s="77" t="s">
        <v>155</v>
      </c>
      <c r="GG8761" s="77" t="s">
        <v>436</v>
      </c>
      <c r="GH8761" s="77" t="s">
        <v>488</v>
      </c>
      <c r="GI8761" s="77">
        <v>2020</v>
      </c>
      <c r="GJ8761" s="77" t="s">
        <v>305</v>
      </c>
      <c r="GK8761" s="77">
        <v>409.22373582043298</v>
      </c>
      <c r="GL8761" s="77">
        <v>500.98972500000002</v>
      </c>
      <c r="GM8761" s="77">
        <v>2020</v>
      </c>
      <c r="GN8761" s="77" t="s">
        <v>175</v>
      </c>
      <c r="GO8761" s="77">
        <v>0.13250000000000001</v>
      </c>
      <c r="GP8761" s="77">
        <v>3</v>
      </c>
      <c r="GQ8761" s="77">
        <v>0</v>
      </c>
      <c r="GR8761" s="77" t="s">
        <v>423</v>
      </c>
      <c r="GS8761" s="77">
        <v>0.1527377521613833</v>
      </c>
      <c r="GT8761" s="77">
        <v>62.503913540296686</v>
      </c>
      <c r="GU8761" s="77">
        <v>0</v>
      </c>
      <c r="GV8761" s="77">
        <v>0</v>
      </c>
      <c r="GW8761" s="77">
        <v>0</v>
      </c>
      <c r="GX8761" s="77">
        <v>0</v>
      </c>
      <c r="GY8761" s="77">
        <v>0</v>
      </c>
      <c r="GZ8761" s="77">
        <v>0</v>
      </c>
    </row>
    <row r="8762" spans="187:208" x14ac:dyDescent="0.25">
      <c r="GE8762" s="77" t="s">
        <v>425</v>
      </c>
      <c r="GF8762" s="77" t="s">
        <v>155</v>
      </c>
      <c r="GG8762" s="77" t="s">
        <v>436</v>
      </c>
      <c r="GH8762" s="77" t="s">
        <v>488</v>
      </c>
      <c r="GI8762" s="77">
        <v>2020</v>
      </c>
      <c r="GJ8762" s="77" t="s">
        <v>301</v>
      </c>
      <c r="GK8762" s="77">
        <v>13469.08781237873</v>
      </c>
      <c r="GL8762" s="77">
        <v>500.98972500000002</v>
      </c>
      <c r="GM8762" s="77">
        <v>2020</v>
      </c>
      <c r="GN8762" s="77" t="s">
        <v>175</v>
      </c>
      <c r="GO8762" s="77">
        <v>5.3000000000000005E-2</v>
      </c>
      <c r="GP8762" s="77">
        <v>3</v>
      </c>
      <c r="GQ8762" s="77">
        <v>0</v>
      </c>
      <c r="GR8762" s="77" t="s">
        <v>423</v>
      </c>
      <c r="GS8762" s="77">
        <v>5.5966209081309407E-2</v>
      </c>
      <c r="GT8762" s="77">
        <v>753.81378464210434</v>
      </c>
      <c r="GU8762" s="77">
        <v>0</v>
      </c>
      <c r="GV8762" s="77">
        <v>0</v>
      </c>
      <c r="GW8762" s="77">
        <v>0</v>
      </c>
      <c r="GX8762" s="77">
        <v>0</v>
      </c>
      <c r="GY8762" s="77">
        <v>0</v>
      </c>
      <c r="GZ8762" s="77">
        <v>0</v>
      </c>
    </row>
    <row r="8763" spans="187:208" x14ac:dyDescent="0.25">
      <c r="GE8763" s="77" t="s">
        <v>427</v>
      </c>
      <c r="GF8763" s="77" t="s">
        <v>155</v>
      </c>
      <c r="GG8763" s="77" t="s">
        <v>436</v>
      </c>
      <c r="GH8763" s="77" t="s">
        <v>488</v>
      </c>
      <c r="GI8763" s="77">
        <v>2020</v>
      </c>
      <c r="GJ8763" s="77" t="s">
        <v>303</v>
      </c>
      <c r="GK8763" s="77">
        <v>7205.5312760252828</v>
      </c>
      <c r="GL8763" s="77">
        <v>500.98972500000002</v>
      </c>
      <c r="GM8763" s="77">
        <v>2020</v>
      </c>
      <c r="GN8763" s="77" t="s">
        <v>175</v>
      </c>
      <c r="GO8763" s="77">
        <v>5.3000000000000005E-2</v>
      </c>
      <c r="GP8763" s="77">
        <v>3</v>
      </c>
      <c r="GQ8763" s="77">
        <v>0</v>
      </c>
      <c r="GR8763" s="77" t="s">
        <v>423</v>
      </c>
      <c r="GS8763" s="77">
        <v>5.5966209081309407E-2</v>
      </c>
      <c r="GT8763" s="77">
        <v>403.26626993594516</v>
      </c>
      <c r="GU8763" s="77">
        <v>0</v>
      </c>
      <c r="GV8763" s="77">
        <v>0</v>
      </c>
      <c r="GW8763" s="77">
        <v>0</v>
      </c>
      <c r="GX8763" s="77">
        <v>0</v>
      </c>
      <c r="GY8763" s="77">
        <v>0</v>
      </c>
      <c r="GZ8763" s="77">
        <v>0</v>
      </c>
    </row>
    <row r="8764" spans="187:208" x14ac:dyDescent="0.25">
      <c r="GE8764" s="77" t="s">
        <v>422</v>
      </c>
      <c r="GF8764" s="77" t="s">
        <v>155</v>
      </c>
      <c r="GG8764" s="77" t="s">
        <v>437</v>
      </c>
      <c r="GH8764" s="77" t="s">
        <v>300</v>
      </c>
      <c r="GI8764" s="77">
        <v>2020</v>
      </c>
      <c r="GJ8764" s="77" t="s">
        <v>305</v>
      </c>
      <c r="GK8764" s="77">
        <v>222.22942162783491</v>
      </c>
      <c r="GL8764" s="77">
        <v>714.33079099999998</v>
      </c>
      <c r="GM8764" s="77">
        <v>2020</v>
      </c>
      <c r="GN8764" s="77" t="s">
        <v>175</v>
      </c>
      <c r="GO8764" s="77">
        <v>0.13250000000000001</v>
      </c>
      <c r="GP8764" s="77">
        <v>3</v>
      </c>
      <c r="GQ8764" s="77">
        <v>0</v>
      </c>
      <c r="GR8764" s="77" t="s">
        <v>423</v>
      </c>
      <c r="GS8764" s="77">
        <v>0.1527377521613833</v>
      </c>
      <c r="GT8764" s="77">
        <v>33.942822323559803</v>
      </c>
      <c r="GU8764" s="77">
        <v>0</v>
      </c>
      <c r="GV8764" s="77">
        <v>0</v>
      </c>
      <c r="GW8764" s="77">
        <v>0</v>
      </c>
      <c r="GX8764" s="77">
        <v>0</v>
      </c>
      <c r="GY8764" s="77">
        <v>0</v>
      </c>
      <c r="GZ8764" s="77">
        <v>0</v>
      </c>
    </row>
    <row r="8765" spans="187:208" x14ac:dyDescent="0.25">
      <c r="GE8765" s="77" t="s">
        <v>425</v>
      </c>
      <c r="GF8765" s="77" t="s">
        <v>155</v>
      </c>
      <c r="GG8765" s="77" t="s">
        <v>437</v>
      </c>
      <c r="GH8765" s="77" t="s">
        <v>300</v>
      </c>
      <c r="GI8765" s="77">
        <v>2020</v>
      </c>
      <c r="GJ8765" s="77" t="s">
        <v>301</v>
      </c>
      <c r="GK8765" s="77">
        <v>8585.7228092481128</v>
      </c>
      <c r="GL8765" s="77">
        <v>714.33079099999998</v>
      </c>
      <c r="GM8765" s="77">
        <v>2020</v>
      </c>
      <c r="GN8765" s="77" t="s">
        <v>175</v>
      </c>
      <c r="GO8765" s="77">
        <v>5.3000000000000005E-2</v>
      </c>
      <c r="GP8765" s="77">
        <v>3</v>
      </c>
      <c r="GQ8765" s="77">
        <v>0</v>
      </c>
      <c r="GR8765" s="77" t="s">
        <v>423</v>
      </c>
      <c r="GS8765" s="77">
        <v>5.5966209081309413E-2</v>
      </c>
      <c r="GT8765" s="77">
        <v>480.5103578565471</v>
      </c>
      <c r="GU8765" s="77">
        <v>0</v>
      </c>
      <c r="GV8765" s="77">
        <v>0</v>
      </c>
      <c r="GW8765" s="77">
        <v>0</v>
      </c>
      <c r="GX8765" s="77">
        <v>0</v>
      </c>
      <c r="GY8765" s="77">
        <v>0</v>
      </c>
      <c r="GZ8765" s="77">
        <v>0</v>
      </c>
    </row>
    <row r="8766" spans="187:208" x14ac:dyDescent="0.25">
      <c r="GE8766" s="77" t="s">
        <v>427</v>
      </c>
      <c r="GF8766" s="77" t="s">
        <v>155</v>
      </c>
      <c r="GG8766" s="77" t="s">
        <v>437</v>
      </c>
      <c r="GH8766" s="77" t="s">
        <v>300</v>
      </c>
      <c r="GI8766" s="77">
        <v>2020</v>
      </c>
      <c r="GJ8766" s="77" t="s">
        <v>303</v>
      </c>
      <c r="GK8766" s="77">
        <v>5338.1784104568487</v>
      </c>
      <c r="GL8766" s="77">
        <v>714.33079099999998</v>
      </c>
      <c r="GM8766" s="77">
        <v>2020</v>
      </c>
      <c r="GN8766" s="77" t="s">
        <v>175</v>
      </c>
      <c r="GO8766" s="77">
        <v>5.3000000000000005E-2</v>
      </c>
      <c r="GP8766" s="77">
        <v>3</v>
      </c>
      <c r="GQ8766" s="77">
        <v>0</v>
      </c>
      <c r="GR8766" s="77" t="s">
        <v>423</v>
      </c>
      <c r="GS8766" s="77">
        <v>5.5966209081309413E-2</v>
      </c>
      <c r="GT8766" s="77">
        <v>298.75760903295992</v>
      </c>
      <c r="GU8766" s="77">
        <v>0</v>
      </c>
      <c r="GV8766" s="77">
        <v>0</v>
      </c>
      <c r="GW8766" s="77">
        <v>0</v>
      </c>
      <c r="GX8766" s="77">
        <v>0</v>
      </c>
      <c r="GY8766" s="77">
        <v>0</v>
      </c>
      <c r="GZ8766" s="77">
        <v>0</v>
      </c>
    </row>
    <row r="8767" spans="187:208" x14ac:dyDescent="0.25">
      <c r="GE8767" s="77" t="s">
        <v>422</v>
      </c>
      <c r="GF8767" s="77" t="s">
        <v>155</v>
      </c>
      <c r="GG8767" s="77" t="s">
        <v>437</v>
      </c>
      <c r="GH8767" s="77" t="s">
        <v>432</v>
      </c>
      <c r="GI8767" s="77">
        <v>2020</v>
      </c>
      <c r="GJ8767" s="77" t="s">
        <v>305</v>
      </c>
      <c r="GK8767" s="77">
        <v>222.22942162784349</v>
      </c>
      <c r="GL8767" s="77">
        <v>714.33079099999998</v>
      </c>
      <c r="GM8767" s="77">
        <v>2020</v>
      </c>
      <c r="GN8767" s="77" t="s">
        <v>175</v>
      </c>
      <c r="GO8767" s="77">
        <v>0.13250000000000001</v>
      </c>
      <c r="GP8767" s="77">
        <v>3</v>
      </c>
      <c r="GQ8767" s="77">
        <v>0</v>
      </c>
      <c r="GR8767" s="77" t="s">
        <v>423</v>
      </c>
      <c r="GS8767" s="77">
        <v>0.1527377521613833</v>
      </c>
      <c r="GT8767" s="77">
        <v>33.94282232356111</v>
      </c>
      <c r="GU8767" s="77">
        <v>0</v>
      </c>
      <c r="GV8767" s="77">
        <v>0</v>
      </c>
      <c r="GW8767" s="77">
        <v>0</v>
      </c>
      <c r="GX8767" s="77">
        <v>0</v>
      </c>
      <c r="GY8767" s="77">
        <v>0</v>
      </c>
      <c r="GZ8767" s="77">
        <v>0</v>
      </c>
    </row>
    <row r="8768" spans="187:208" x14ac:dyDescent="0.25">
      <c r="GE8768" s="77" t="s">
        <v>425</v>
      </c>
      <c r="GF8768" s="77" t="s">
        <v>155</v>
      </c>
      <c r="GG8768" s="77" t="s">
        <v>437</v>
      </c>
      <c r="GH8768" s="77" t="s">
        <v>432</v>
      </c>
      <c r="GI8768" s="77">
        <v>2020</v>
      </c>
      <c r="GJ8768" s="77" t="s">
        <v>301</v>
      </c>
      <c r="GK8768" s="77">
        <v>8585.7228092484456</v>
      </c>
      <c r="GL8768" s="77">
        <v>714.33079099999998</v>
      </c>
      <c r="GM8768" s="77">
        <v>2020</v>
      </c>
      <c r="GN8768" s="77" t="s">
        <v>175</v>
      </c>
      <c r="GO8768" s="77">
        <v>5.3000000000000005E-2</v>
      </c>
      <c r="GP8768" s="77">
        <v>3</v>
      </c>
      <c r="GQ8768" s="77">
        <v>0</v>
      </c>
      <c r="GR8768" s="77" t="s">
        <v>423</v>
      </c>
      <c r="GS8768" s="77">
        <v>5.5966209081309413E-2</v>
      </c>
      <c r="GT8768" s="77">
        <v>480.51035785656575</v>
      </c>
      <c r="GU8768" s="77">
        <v>0</v>
      </c>
      <c r="GV8768" s="77">
        <v>0</v>
      </c>
      <c r="GW8768" s="77">
        <v>0</v>
      </c>
      <c r="GX8768" s="77">
        <v>0</v>
      </c>
      <c r="GY8768" s="77">
        <v>0</v>
      </c>
      <c r="GZ8768" s="77">
        <v>0</v>
      </c>
    </row>
    <row r="8769" spans="187:208" x14ac:dyDescent="0.25">
      <c r="GE8769" s="77" t="s">
        <v>422</v>
      </c>
      <c r="GF8769" s="77" t="s">
        <v>155</v>
      </c>
      <c r="GG8769" s="77" t="s">
        <v>437</v>
      </c>
      <c r="GH8769" s="77" t="s">
        <v>439</v>
      </c>
      <c r="GI8769" s="77">
        <v>2020</v>
      </c>
      <c r="GJ8769" s="77" t="s">
        <v>305</v>
      </c>
      <c r="GK8769" s="77">
        <v>0.69641821681222937</v>
      </c>
      <c r="GL8769" s="77">
        <v>714.33079099999998</v>
      </c>
      <c r="GM8769" s="77">
        <v>2020</v>
      </c>
      <c r="GN8769" s="77" t="s">
        <v>175</v>
      </c>
      <c r="GO8769" s="77">
        <v>0.13250000000000001</v>
      </c>
      <c r="GP8769" s="77">
        <v>3</v>
      </c>
      <c r="GQ8769" s="77">
        <v>0</v>
      </c>
      <c r="GR8769" s="77" t="s">
        <v>423</v>
      </c>
      <c r="GS8769" s="77">
        <v>0.1527377521613833</v>
      </c>
      <c r="GT8769" s="77">
        <v>0.10636935300013879</v>
      </c>
      <c r="GU8769" s="77">
        <v>0</v>
      </c>
      <c r="GV8769" s="77">
        <v>0</v>
      </c>
      <c r="GW8769" s="77">
        <v>0</v>
      </c>
      <c r="GX8769" s="77">
        <v>0</v>
      </c>
      <c r="GY8769" s="77">
        <v>0</v>
      </c>
      <c r="GZ8769" s="77">
        <v>0</v>
      </c>
    </row>
    <row r="8770" spans="187:208" x14ac:dyDescent="0.25">
      <c r="GE8770" s="77" t="s">
        <v>425</v>
      </c>
      <c r="GF8770" s="77" t="s">
        <v>155</v>
      </c>
      <c r="GG8770" s="77" t="s">
        <v>437</v>
      </c>
      <c r="GH8770" s="77" t="s">
        <v>439</v>
      </c>
      <c r="GI8770" s="77">
        <v>2020</v>
      </c>
      <c r="GJ8770" s="77" t="s">
        <v>301</v>
      </c>
      <c r="GK8770" s="77">
        <v>2.9419641522810149</v>
      </c>
      <c r="GL8770" s="77">
        <v>714.33079099999998</v>
      </c>
      <c r="GM8770" s="77">
        <v>2020</v>
      </c>
      <c r="GN8770" s="77" t="s">
        <v>175</v>
      </c>
      <c r="GO8770" s="77">
        <v>5.3000000000000005E-2</v>
      </c>
      <c r="GP8770" s="77">
        <v>3</v>
      </c>
      <c r="GQ8770" s="77">
        <v>0</v>
      </c>
      <c r="GR8770" s="77" t="s">
        <v>423</v>
      </c>
      <c r="GS8770" s="77">
        <v>5.5966209081309413E-2</v>
      </c>
      <c r="GT8770" s="77">
        <v>0.16465058085627648</v>
      </c>
      <c r="GU8770" s="77">
        <v>0</v>
      </c>
      <c r="GV8770" s="77">
        <v>0</v>
      </c>
      <c r="GW8770" s="77">
        <v>0</v>
      </c>
      <c r="GX8770" s="77">
        <v>0</v>
      </c>
      <c r="GY8770" s="77">
        <v>0</v>
      </c>
      <c r="GZ8770" s="77">
        <v>0</v>
      </c>
    </row>
    <row r="8771" spans="187:208" x14ac:dyDescent="0.25">
      <c r="GE8771" s="77" t="s">
        <v>427</v>
      </c>
      <c r="GF8771" s="77" t="s">
        <v>155</v>
      </c>
      <c r="GG8771" s="77" t="s">
        <v>437</v>
      </c>
      <c r="GH8771" s="77" t="s">
        <v>439</v>
      </c>
      <c r="GI8771" s="77">
        <v>2020</v>
      </c>
      <c r="GJ8771" s="77" t="s">
        <v>303</v>
      </c>
      <c r="GK8771" s="77">
        <v>1.602175962208289</v>
      </c>
      <c r="GL8771" s="77">
        <v>714.33079099999998</v>
      </c>
      <c r="GM8771" s="77">
        <v>2020</v>
      </c>
      <c r="GN8771" s="77" t="s">
        <v>175</v>
      </c>
      <c r="GO8771" s="77">
        <v>5.3000000000000005E-2</v>
      </c>
      <c r="GP8771" s="77">
        <v>3</v>
      </c>
      <c r="GQ8771" s="77">
        <v>0</v>
      </c>
      <c r="GR8771" s="77" t="s">
        <v>423</v>
      </c>
      <c r="GS8771" s="77">
        <v>5.5966209081309413E-2</v>
      </c>
      <c r="GT8771" s="77">
        <v>8.9667714885997188E-2</v>
      </c>
      <c r="GU8771" s="77">
        <v>0</v>
      </c>
      <c r="GV8771" s="77">
        <v>0</v>
      </c>
      <c r="GW8771" s="77">
        <v>0</v>
      </c>
      <c r="GX8771" s="77">
        <v>0</v>
      </c>
      <c r="GY8771" s="77">
        <v>0</v>
      </c>
      <c r="GZ8771" s="77">
        <v>0</v>
      </c>
    </row>
    <row r="8772" spans="187:208" x14ac:dyDescent="0.25">
      <c r="GE8772" s="77" t="s">
        <v>422</v>
      </c>
      <c r="GF8772" s="77" t="s">
        <v>155</v>
      </c>
      <c r="GG8772" s="77" t="s">
        <v>437</v>
      </c>
      <c r="GH8772" s="77" t="s">
        <v>446</v>
      </c>
      <c r="GI8772" s="77">
        <v>2020</v>
      </c>
      <c r="GJ8772" s="77" t="s">
        <v>305</v>
      </c>
      <c r="GK8772" s="77">
        <v>3.6425060683954492E-2</v>
      </c>
      <c r="GL8772" s="77">
        <v>714.33079099999998</v>
      </c>
      <c r="GM8772" s="77">
        <v>2020</v>
      </c>
      <c r="GN8772" s="77" t="s">
        <v>175</v>
      </c>
      <c r="GO8772" s="77">
        <v>0.13250000000000001</v>
      </c>
      <c r="GP8772" s="77">
        <v>3</v>
      </c>
      <c r="GQ8772" s="77">
        <v>0</v>
      </c>
      <c r="GR8772" s="77" t="s">
        <v>423</v>
      </c>
      <c r="GS8772" s="77">
        <v>0.1527377521613833</v>
      </c>
      <c r="GT8772" s="77">
        <v>5.5634818912091884E-3</v>
      </c>
      <c r="GU8772" s="77">
        <v>0</v>
      </c>
      <c r="GV8772" s="77">
        <v>0</v>
      </c>
      <c r="GW8772" s="77">
        <v>0</v>
      </c>
      <c r="GX8772" s="77">
        <v>0</v>
      </c>
      <c r="GY8772" s="77">
        <v>0</v>
      </c>
      <c r="GZ8772" s="77">
        <v>0</v>
      </c>
    </row>
    <row r="8773" spans="187:208" x14ac:dyDescent="0.25">
      <c r="GE8773" s="77" t="s">
        <v>425</v>
      </c>
      <c r="GF8773" s="77" t="s">
        <v>155</v>
      </c>
      <c r="GG8773" s="77" t="s">
        <v>437</v>
      </c>
      <c r="GH8773" s="77" t="s">
        <v>446</v>
      </c>
      <c r="GI8773" s="77">
        <v>2020</v>
      </c>
      <c r="GJ8773" s="77" t="s">
        <v>301</v>
      </c>
      <c r="GK8773" s="77">
        <v>1.5808724525432571E-3</v>
      </c>
      <c r="GL8773" s="77">
        <v>714.33079099999998</v>
      </c>
      <c r="GM8773" s="77">
        <v>2020</v>
      </c>
      <c r="GN8773" s="77" t="s">
        <v>175</v>
      </c>
      <c r="GO8773" s="77">
        <v>5.3000000000000005E-2</v>
      </c>
      <c r="GP8773" s="77">
        <v>3</v>
      </c>
      <c r="GQ8773" s="77">
        <v>0</v>
      </c>
      <c r="GR8773" s="77" t="s">
        <v>423</v>
      </c>
      <c r="GS8773" s="77">
        <v>5.5966209081309413E-2</v>
      </c>
      <c r="GT8773" s="77">
        <v>8.8475438209918326E-5</v>
      </c>
      <c r="GU8773" s="77">
        <v>0</v>
      </c>
      <c r="GV8773" s="77">
        <v>0</v>
      </c>
      <c r="GW8773" s="77">
        <v>0</v>
      </c>
      <c r="GX8773" s="77">
        <v>0</v>
      </c>
      <c r="GY8773" s="77">
        <v>0</v>
      </c>
      <c r="GZ8773" s="77">
        <v>0</v>
      </c>
    </row>
    <row r="8774" spans="187:208" x14ac:dyDescent="0.25">
      <c r="GE8774" s="77" t="s">
        <v>427</v>
      </c>
      <c r="GF8774" s="77" t="s">
        <v>155</v>
      </c>
      <c r="GG8774" s="77" t="s">
        <v>437</v>
      </c>
      <c r="GH8774" s="77" t="s">
        <v>446</v>
      </c>
      <c r="GI8774" s="77">
        <v>2020</v>
      </c>
      <c r="GJ8774" s="77" t="s">
        <v>303</v>
      </c>
      <c r="GK8774" s="77">
        <v>3.9894642198450729E-2</v>
      </c>
      <c r="GL8774" s="77">
        <v>714.33079099999998</v>
      </c>
      <c r="GM8774" s="77">
        <v>2020</v>
      </c>
      <c r="GN8774" s="77" t="s">
        <v>175</v>
      </c>
      <c r="GO8774" s="77">
        <v>5.3000000000000005E-2</v>
      </c>
      <c r="GP8774" s="77">
        <v>3</v>
      </c>
      <c r="GQ8774" s="77">
        <v>0</v>
      </c>
      <c r="GR8774" s="77" t="s">
        <v>423</v>
      </c>
      <c r="GS8774" s="77">
        <v>5.5966209081309413E-2</v>
      </c>
      <c r="GT8774" s="77">
        <v>2.2327518865025231E-3</v>
      </c>
      <c r="GU8774" s="77">
        <v>0</v>
      </c>
      <c r="GV8774" s="77">
        <v>0</v>
      </c>
      <c r="GW8774" s="77">
        <v>0</v>
      </c>
      <c r="GX8774" s="77">
        <v>0</v>
      </c>
      <c r="GY8774" s="77">
        <v>0</v>
      </c>
      <c r="GZ8774" s="77">
        <v>0</v>
      </c>
    </row>
    <row r="8775" spans="187:208" x14ac:dyDescent="0.25">
      <c r="GE8775" s="77" t="s">
        <v>422</v>
      </c>
      <c r="GF8775" s="77" t="s">
        <v>155</v>
      </c>
      <c r="GG8775" s="77" t="s">
        <v>437</v>
      </c>
      <c r="GH8775" s="77" t="s">
        <v>453</v>
      </c>
      <c r="GI8775" s="77">
        <v>2020</v>
      </c>
      <c r="GJ8775" s="77" t="s">
        <v>305</v>
      </c>
      <c r="GK8775" s="77">
        <v>222.2294216278307</v>
      </c>
      <c r="GL8775" s="77">
        <v>714.33079099999998</v>
      </c>
      <c r="GM8775" s="77">
        <v>2020</v>
      </c>
      <c r="GN8775" s="77" t="s">
        <v>175</v>
      </c>
      <c r="GO8775" s="77">
        <v>0.13250000000000001</v>
      </c>
      <c r="GP8775" s="77">
        <v>3</v>
      </c>
      <c r="GQ8775" s="77">
        <v>0</v>
      </c>
      <c r="GR8775" s="77" t="s">
        <v>423</v>
      </c>
      <c r="GS8775" s="77">
        <v>0.1527377521613833</v>
      </c>
      <c r="GT8775" s="77">
        <v>33.942822323559163</v>
      </c>
      <c r="GU8775" s="77">
        <v>0</v>
      </c>
      <c r="GV8775" s="77">
        <v>0</v>
      </c>
      <c r="GW8775" s="77">
        <v>0</v>
      </c>
      <c r="GX8775" s="77">
        <v>0</v>
      </c>
      <c r="GY8775" s="77">
        <v>0</v>
      </c>
      <c r="GZ8775" s="77">
        <v>0</v>
      </c>
    </row>
    <row r="8776" spans="187:208" x14ac:dyDescent="0.25">
      <c r="GE8776" s="77" t="s">
        <v>425</v>
      </c>
      <c r="GF8776" s="77" t="s">
        <v>155</v>
      </c>
      <c r="GG8776" s="77" t="s">
        <v>437</v>
      </c>
      <c r="GH8776" s="77" t="s">
        <v>453</v>
      </c>
      <c r="GI8776" s="77">
        <v>2020</v>
      </c>
      <c r="GJ8776" s="77" t="s">
        <v>301</v>
      </c>
      <c r="GK8776" s="77">
        <v>8585.722809247949</v>
      </c>
      <c r="GL8776" s="77">
        <v>714.33079099999998</v>
      </c>
      <c r="GM8776" s="77">
        <v>2020</v>
      </c>
      <c r="GN8776" s="77" t="s">
        <v>175</v>
      </c>
      <c r="GO8776" s="77">
        <v>5.3000000000000005E-2</v>
      </c>
      <c r="GP8776" s="77">
        <v>3</v>
      </c>
      <c r="GQ8776" s="77">
        <v>0</v>
      </c>
      <c r="GR8776" s="77" t="s">
        <v>423</v>
      </c>
      <c r="GS8776" s="77">
        <v>5.5966209081309413E-2</v>
      </c>
      <c r="GT8776" s="77">
        <v>480.51035785653795</v>
      </c>
      <c r="GU8776" s="77">
        <v>0</v>
      </c>
      <c r="GV8776" s="77">
        <v>0</v>
      </c>
      <c r="GW8776" s="77">
        <v>0</v>
      </c>
      <c r="GX8776" s="77">
        <v>0</v>
      </c>
      <c r="GY8776" s="77">
        <v>0</v>
      </c>
      <c r="GZ8776" s="77">
        <v>0</v>
      </c>
    </row>
    <row r="8777" spans="187:208" x14ac:dyDescent="0.25">
      <c r="GE8777" s="77" t="s">
        <v>427</v>
      </c>
      <c r="GF8777" s="77" t="s">
        <v>155</v>
      </c>
      <c r="GG8777" s="77" t="s">
        <v>437</v>
      </c>
      <c r="GH8777" s="77" t="s">
        <v>453</v>
      </c>
      <c r="GI8777" s="77">
        <v>2020</v>
      </c>
      <c r="GJ8777" s="77" t="s">
        <v>303</v>
      </c>
      <c r="GK8777" s="77">
        <v>5338.1784104567469</v>
      </c>
      <c r="GL8777" s="77">
        <v>714.33079099999998</v>
      </c>
      <c r="GM8777" s="77">
        <v>2020</v>
      </c>
      <c r="GN8777" s="77" t="s">
        <v>175</v>
      </c>
      <c r="GO8777" s="77">
        <v>5.3000000000000005E-2</v>
      </c>
      <c r="GP8777" s="77">
        <v>3</v>
      </c>
      <c r="GQ8777" s="77">
        <v>0</v>
      </c>
      <c r="GR8777" s="77" t="s">
        <v>423</v>
      </c>
      <c r="GS8777" s="77">
        <v>5.5966209081309413E-2</v>
      </c>
      <c r="GT8777" s="77">
        <v>298.75760903295424</v>
      </c>
      <c r="GU8777" s="77">
        <v>0</v>
      </c>
      <c r="GV8777" s="77">
        <v>0</v>
      </c>
      <c r="GW8777" s="77">
        <v>0</v>
      </c>
      <c r="GX8777" s="77">
        <v>0</v>
      </c>
      <c r="GY8777" s="77">
        <v>0</v>
      </c>
      <c r="GZ8777" s="77">
        <v>0</v>
      </c>
    </row>
    <row r="8778" spans="187:208" x14ac:dyDescent="0.25">
      <c r="GE8778" s="77" t="s">
        <v>422</v>
      </c>
      <c r="GF8778" s="77" t="s">
        <v>155</v>
      </c>
      <c r="GG8778" s="77" t="s">
        <v>437</v>
      </c>
      <c r="GH8778" s="77" t="s">
        <v>460</v>
      </c>
      <c r="GI8778" s="77">
        <v>2020</v>
      </c>
      <c r="GJ8778" s="77" t="s">
        <v>305</v>
      </c>
      <c r="GK8778" s="77">
        <v>222.22942162783551</v>
      </c>
      <c r="GL8778" s="77">
        <v>714.33079099999998</v>
      </c>
      <c r="GM8778" s="77">
        <v>2020</v>
      </c>
      <c r="GN8778" s="77" t="s">
        <v>175</v>
      </c>
      <c r="GO8778" s="77">
        <v>0.13250000000000001</v>
      </c>
      <c r="GP8778" s="77">
        <v>3</v>
      </c>
      <c r="GQ8778" s="77">
        <v>0</v>
      </c>
      <c r="GR8778" s="77" t="s">
        <v>423</v>
      </c>
      <c r="GS8778" s="77">
        <v>0.1527377521613833</v>
      </c>
      <c r="GT8778" s="77">
        <v>33.942822323559895</v>
      </c>
      <c r="GU8778" s="77">
        <v>0</v>
      </c>
      <c r="GV8778" s="77">
        <v>0</v>
      </c>
      <c r="GW8778" s="77">
        <v>0</v>
      </c>
      <c r="GX8778" s="77">
        <v>0</v>
      </c>
      <c r="GY8778" s="77">
        <v>0</v>
      </c>
      <c r="GZ8778" s="77">
        <v>0</v>
      </c>
    </row>
    <row r="8779" spans="187:208" x14ac:dyDescent="0.25">
      <c r="GE8779" s="77" t="s">
        <v>425</v>
      </c>
      <c r="GF8779" s="77" t="s">
        <v>155</v>
      </c>
      <c r="GG8779" s="77" t="s">
        <v>437</v>
      </c>
      <c r="GH8779" s="77" t="s">
        <v>460</v>
      </c>
      <c r="GI8779" s="77">
        <v>2020</v>
      </c>
      <c r="GJ8779" s="77" t="s">
        <v>301</v>
      </c>
      <c r="GK8779" s="77">
        <v>8585.7228092481346</v>
      </c>
      <c r="GL8779" s="77">
        <v>714.33079099999998</v>
      </c>
      <c r="GM8779" s="77">
        <v>2020</v>
      </c>
      <c r="GN8779" s="77" t="s">
        <v>175</v>
      </c>
      <c r="GO8779" s="77">
        <v>5.3000000000000005E-2</v>
      </c>
      <c r="GP8779" s="77">
        <v>3</v>
      </c>
      <c r="GQ8779" s="77">
        <v>0</v>
      </c>
      <c r="GR8779" s="77" t="s">
        <v>423</v>
      </c>
      <c r="GS8779" s="77">
        <v>5.5966209081309413E-2</v>
      </c>
      <c r="GT8779" s="77">
        <v>480.5103578565483</v>
      </c>
      <c r="GU8779" s="77">
        <v>0</v>
      </c>
      <c r="GV8779" s="77">
        <v>0</v>
      </c>
      <c r="GW8779" s="77">
        <v>0</v>
      </c>
      <c r="GX8779" s="77">
        <v>0</v>
      </c>
      <c r="GY8779" s="77">
        <v>0</v>
      </c>
      <c r="GZ8779" s="77">
        <v>0</v>
      </c>
    </row>
    <row r="8780" spans="187:208" x14ac:dyDescent="0.25">
      <c r="GE8780" s="77" t="s">
        <v>422</v>
      </c>
      <c r="GF8780" s="77" t="s">
        <v>155</v>
      </c>
      <c r="GG8780" s="77" t="s">
        <v>437</v>
      </c>
      <c r="GH8780" s="77" t="s">
        <v>467</v>
      </c>
      <c r="GI8780" s="77">
        <v>2020</v>
      </c>
      <c r="GJ8780" s="77" t="s">
        <v>305</v>
      </c>
      <c r="GK8780" s="77">
        <v>0.69641821681223348</v>
      </c>
      <c r="GL8780" s="77">
        <v>714.33079099999998</v>
      </c>
      <c r="GM8780" s="77">
        <v>2020</v>
      </c>
      <c r="GN8780" s="77" t="s">
        <v>175</v>
      </c>
      <c r="GO8780" s="77">
        <v>0.13250000000000001</v>
      </c>
      <c r="GP8780" s="77">
        <v>3</v>
      </c>
      <c r="GQ8780" s="77">
        <v>0</v>
      </c>
      <c r="GR8780" s="77" t="s">
        <v>423</v>
      </c>
      <c r="GS8780" s="77">
        <v>0.1527377521613833</v>
      </c>
      <c r="GT8780" s="77">
        <v>0.10636935300013942</v>
      </c>
      <c r="GU8780" s="77">
        <v>0</v>
      </c>
      <c r="GV8780" s="77">
        <v>0</v>
      </c>
      <c r="GW8780" s="77">
        <v>0</v>
      </c>
      <c r="GX8780" s="77">
        <v>0</v>
      </c>
      <c r="GY8780" s="77">
        <v>0</v>
      </c>
      <c r="GZ8780" s="77">
        <v>0</v>
      </c>
    </row>
    <row r="8781" spans="187:208" x14ac:dyDescent="0.25">
      <c r="GE8781" s="77" t="s">
        <v>425</v>
      </c>
      <c r="GF8781" s="77" t="s">
        <v>155</v>
      </c>
      <c r="GG8781" s="77" t="s">
        <v>437</v>
      </c>
      <c r="GH8781" s="77" t="s">
        <v>467</v>
      </c>
      <c r="GI8781" s="77">
        <v>2020</v>
      </c>
      <c r="GJ8781" s="77" t="s">
        <v>301</v>
      </c>
      <c r="GK8781" s="77">
        <v>2.9419641522810238</v>
      </c>
      <c r="GL8781" s="77">
        <v>714.33079099999998</v>
      </c>
      <c r="GM8781" s="77">
        <v>2020</v>
      </c>
      <c r="GN8781" s="77" t="s">
        <v>175</v>
      </c>
      <c r="GO8781" s="77">
        <v>5.3000000000000005E-2</v>
      </c>
      <c r="GP8781" s="77">
        <v>3</v>
      </c>
      <c r="GQ8781" s="77">
        <v>0</v>
      </c>
      <c r="GR8781" s="77" t="s">
        <v>423</v>
      </c>
      <c r="GS8781" s="77">
        <v>5.5966209081309413E-2</v>
      </c>
      <c r="GT8781" s="77">
        <v>0.16465058085627698</v>
      </c>
      <c r="GU8781" s="77">
        <v>0</v>
      </c>
      <c r="GV8781" s="77">
        <v>0</v>
      </c>
      <c r="GW8781" s="77">
        <v>0</v>
      </c>
      <c r="GX8781" s="77">
        <v>0</v>
      </c>
      <c r="GY8781" s="77">
        <v>0</v>
      </c>
      <c r="GZ8781" s="77">
        <v>0</v>
      </c>
    </row>
    <row r="8782" spans="187:208" x14ac:dyDescent="0.25">
      <c r="GE8782" s="77" t="s">
        <v>427</v>
      </c>
      <c r="GF8782" s="77" t="s">
        <v>155</v>
      </c>
      <c r="GG8782" s="77" t="s">
        <v>437</v>
      </c>
      <c r="GH8782" s="77" t="s">
        <v>467</v>
      </c>
      <c r="GI8782" s="77">
        <v>2020</v>
      </c>
      <c r="GJ8782" s="77" t="s">
        <v>303</v>
      </c>
      <c r="GK8782" s="77">
        <v>1.6021759622082929</v>
      </c>
      <c r="GL8782" s="77">
        <v>714.33079099999998</v>
      </c>
      <c r="GM8782" s="77">
        <v>2020</v>
      </c>
      <c r="GN8782" s="77" t="s">
        <v>175</v>
      </c>
      <c r="GO8782" s="77">
        <v>5.3000000000000005E-2</v>
      </c>
      <c r="GP8782" s="77">
        <v>3</v>
      </c>
      <c r="GQ8782" s="77">
        <v>0</v>
      </c>
      <c r="GR8782" s="77" t="s">
        <v>423</v>
      </c>
      <c r="GS8782" s="77">
        <v>5.5966209081309413E-2</v>
      </c>
      <c r="GT8782" s="77">
        <v>8.966771488599741E-2</v>
      </c>
      <c r="GU8782" s="77">
        <v>0</v>
      </c>
      <c r="GV8782" s="77">
        <v>0</v>
      </c>
      <c r="GW8782" s="77">
        <v>0</v>
      </c>
      <c r="GX8782" s="77">
        <v>0</v>
      </c>
      <c r="GY8782" s="77">
        <v>0</v>
      </c>
      <c r="GZ8782" s="77">
        <v>0</v>
      </c>
    </row>
    <row r="8783" spans="187:208" x14ac:dyDescent="0.25">
      <c r="GE8783" s="77" t="s">
        <v>422</v>
      </c>
      <c r="GF8783" s="77" t="s">
        <v>155</v>
      </c>
      <c r="GG8783" s="77" t="s">
        <v>437</v>
      </c>
      <c r="GH8783" s="77" t="s">
        <v>474</v>
      </c>
      <c r="GI8783" s="77">
        <v>2020</v>
      </c>
      <c r="GJ8783" s="77" t="s">
        <v>305</v>
      </c>
      <c r="GK8783" s="77">
        <v>3.6425060683954513E-2</v>
      </c>
      <c r="GL8783" s="77">
        <v>714.33079099999998</v>
      </c>
      <c r="GM8783" s="77">
        <v>2020</v>
      </c>
      <c r="GN8783" s="77" t="s">
        <v>175</v>
      </c>
      <c r="GO8783" s="77">
        <v>0.13250000000000001</v>
      </c>
      <c r="GP8783" s="77">
        <v>3</v>
      </c>
      <c r="GQ8783" s="77">
        <v>0</v>
      </c>
      <c r="GR8783" s="77" t="s">
        <v>423</v>
      </c>
      <c r="GS8783" s="77">
        <v>0.1527377521613833</v>
      </c>
      <c r="GT8783" s="77">
        <v>5.563481891209191E-3</v>
      </c>
      <c r="GU8783" s="77">
        <v>0</v>
      </c>
      <c r="GV8783" s="77">
        <v>0</v>
      </c>
      <c r="GW8783" s="77">
        <v>0</v>
      </c>
      <c r="GX8783" s="77">
        <v>0</v>
      </c>
      <c r="GY8783" s="77">
        <v>0</v>
      </c>
      <c r="GZ8783" s="77">
        <v>0</v>
      </c>
    </row>
    <row r="8784" spans="187:208" x14ac:dyDescent="0.25">
      <c r="GE8784" s="77" t="s">
        <v>425</v>
      </c>
      <c r="GF8784" s="77" t="s">
        <v>155</v>
      </c>
      <c r="GG8784" s="77" t="s">
        <v>437</v>
      </c>
      <c r="GH8784" s="77" t="s">
        <v>474</v>
      </c>
      <c r="GI8784" s="77">
        <v>2020</v>
      </c>
      <c r="GJ8784" s="77" t="s">
        <v>301</v>
      </c>
      <c r="GK8784" s="77">
        <v>1.5808724525432239E-3</v>
      </c>
      <c r="GL8784" s="77">
        <v>714.33079099999998</v>
      </c>
      <c r="GM8784" s="77">
        <v>2020</v>
      </c>
      <c r="GN8784" s="77" t="s">
        <v>175</v>
      </c>
      <c r="GO8784" s="77">
        <v>5.3000000000000005E-2</v>
      </c>
      <c r="GP8784" s="77">
        <v>3</v>
      </c>
      <c r="GQ8784" s="77">
        <v>0</v>
      </c>
      <c r="GR8784" s="77" t="s">
        <v>423</v>
      </c>
      <c r="GS8784" s="77">
        <v>5.5966209081309413E-2</v>
      </c>
      <c r="GT8784" s="77">
        <v>8.8475438209916469E-5</v>
      </c>
      <c r="GU8784" s="77">
        <v>0</v>
      </c>
      <c r="GV8784" s="77">
        <v>0</v>
      </c>
      <c r="GW8784" s="77">
        <v>0</v>
      </c>
      <c r="GX8784" s="77">
        <v>0</v>
      </c>
      <c r="GY8784" s="77">
        <v>0</v>
      </c>
      <c r="GZ8784" s="77">
        <v>0</v>
      </c>
    </row>
    <row r="8785" spans="187:208" x14ac:dyDescent="0.25">
      <c r="GE8785" s="77" t="s">
        <v>427</v>
      </c>
      <c r="GF8785" s="77" t="s">
        <v>155</v>
      </c>
      <c r="GG8785" s="77" t="s">
        <v>437</v>
      </c>
      <c r="GH8785" s="77" t="s">
        <v>474</v>
      </c>
      <c r="GI8785" s="77">
        <v>2020</v>
      </c>
      <c r="GJ8785" s="77" t="s">
        <v>303</v>
      </c>
      <c r="GK8785" s="77">
        <v>3.9894642198450722E-2</v>
      </c>
      <c r="GL8785" s="77">
        <v>714.33079099999998</v>
      </c>
      <c r="GM8785" s="77">
        <v>2020</v>
      </c>
      <c r="GN8785" s="77" t="s">
        <v>175</v>
      </c>
      <c r="GO8785" s="77">
        <v>5.3000000000000005E-2</v>
      </c>
      <c r="GP8785" s="77">
        <v>3</v>
      </c>
      <c r="GQ8785" s="77">
        <v>0</v>
      </c>
      <c r="GR8785" s="77" t="s">
        <v>423</v>
      </c>
      <c r="GS8785" s="77">
        <v>5.5966209081309413E-2</v>
      </c>
      <c r="GT8785" s="77">
        <v>2.2327518865025227E-3</v>
      </c>
      <c r="GU8785" s="77">
        <v>0</v>
      </c>
      <c r="GV8785" s="77">
        <v>0</v>
      </c>
      <c r="GW8785" s="77">
        <v>0</v>
      </c>
      <c r="GX8785" s="77">
        <v>0</v>
      </c>
      <c r="GY8785" s="77">
        <v>0</v>
      </c>
      <c r="GZ8785" s="77">
        <v>0</v>
      </c>
    </row>
    <row r="8786" spans="187:208" x14ac:dyDescent="0.25">
      <c r="GE8786" s="77" t="s">
        <v>422</v>
      </c>
      <c r="GF8786" s="77" t="s">
        <v>155</v>
      </c>
      <c r="GG8786" s="77" t="s">
        <v>437</v>
      </c>
      <c r="GH8786" s="77" t="s">
        <v>481</v>
      </c>
      <c r="GI8786" s="77">
        <v>2020</v>
      </c>
      <c r="GJ8786" s="77" t="s">
        <v>305</v>
      </c>
      <c r="GK8786" s="77">
        <v>409.22373582044048</v>
      </c>
      <c r="GL8786" s="77">
        <v>714.33079099999998</v>
      </c>
      <c r="GM8786" s="77">
        <v>2020</v>
      </c>
      <c r="GN8786" s="77" t="s">
        <v>175</v>
      </c>
      <c r="GO8786" s="77">
        <v>0.13250000000000001</v>
      </c>
      <c r="GP8786" s="77">
        <v>3</v>
      </c>
      <c r="GQ8786" s="77">
        <v>0</v>
      </c>
      <c r="GR8786" s="77" t="s">
        <v>423</v>
      </c>
      <c r="GS8786" s="77">
        <v>0.1527377521613833</v>
      </c>
      <c r="GT8786" s="77">
        <v>62.50391354029783</v>
      </c>
      <c r="GU8786" s="77">
        <v>0</v>
      </c>
      <c r="GV8786" s="77">
        <v>0</v>
      </c>
      <c r="GW8786" s="77">
        <v>0</v>
      </c>
      <c r="GX8786" s="77">
        <v>0</v>
      </c>
      <c r="GY8786" s="77">
        <v>0</v>
      </c>
      <c r="GZ8786" s="77">
        <v>0</v>
      </c>
    </row>
    <row r="8787" spans="187:208" x14ac:dyDescent="0.25">
      <c r="GE8787" s="77" t="s">
        <v>425</v>
      </c>
      <c r="GF8787" s="77" t="s">
        <v>155</v>
      </c>
      <c r="GG8787" s="77" t="s">
        <v>437</v>
      </c>
      <c r="GH8787" s="77" t="s">
        <v>481</v>
      </c>
      <c r="GI8787" s="77">
        <v>2020</v>
      </c>
      <c r="GJ8787" s="77" t="s">
        <v>301</v>
      </c>
      <c r="GK8787" s="77">
        <v>13469.087812378189</v>
      </c>
      <c r="GL8787" s="77">
        <v>714.33079099999998</v>
      </c>
      <c r="GM8787" s="77">
        <v>2020</v>
      </c>
      <c r="GN8787" s="77" t="s">
        <v>175</v>
      </c>
      <c r="GO8787" s="77">
        <v>5.3000000000000005E-2</v>
      </c>
      <c r="GP8787" s="77">
        <v>3</v>
      </c>
      <c r="GQ8787" s="77">
        <v>0</v>
      </c>
      <c r="GR8787" s="77" t="s">
        <v>423</v>
      </c>
      <c r="GS8787" s="77">
        <v>5.5966209081309413E-2</v>
      </c>
      <c r="GT8787" s="77">
        <v>753.81378464207421</v>
      </c>
      <c r="GU8787" s="77">
        <v>0</v>
      </c>
      <c r="GV8787" s="77">
        <v>0</v>
      </c>
      <c r="GW8787" s="77">
        <v>0</v>
      </c>
      <c r="GX8787" s="77">
        <v>0</v>
      </c>
      <c r="GY8787" s="77">
        <v>0</v>
      </c>
      <c r="GZ8787" s="77">
        <v>0</v>
      </c>
    </row>
    <row r="8788" spans="187:208" x14ac:dyDescent="0.25">
      <c r="GE8788" s="77" t="s">
        <v>427</v>
      </c>
      <c r="GF8788" s="77" t="s">
        <v>155</v>
      </c>
      <c r="GG8788" s="77" t="s">
        <v>437</v>
      </c>
      <c r="GH8788" s="77" t="s">
        <v>481</v>
      </c>
      <c r="GI8788" s="77">
        <v>2020</v>
      </c>
      <c r="GJ8788" s="77" t="s">
        <v>303</v>
      </c>
      <c r="GK8788" s="77">
        <v>7205.5312760247434</v>
      </c>
      <c r="GL8788" s="77">
        <v>714.33079099999998</v>
      </c>
      <c r="GM8788" s="77">
        <v>2020</v>
      </c>
      <c r="GN8788" s="77" t="s">
        <v>175</v>
      </c>
      <c r="GO8788" s="77">
        <v>5.3000000000000005E-2</v>
      </c>
      <c r="GP8788" s="77">
        <v>3</v>
      </c>
      <c r="GQ8788" s="77">
        <v>0</v>
      </c>
      <c r="GR8788" s="77" t="s">
        <v>423</v>
      </c>
      <c r="GS8788" s="77">
        <v>5.5966209081309413E-2</v>
      </c>
      <c r="GT8788" s="77">
        <v>403.26626993591498</v>
      </c>
      <c r="GU8788" s="77">
        <v>0</v>
      </c>
      <c r="GV8788" s="77">
        <v>0</v>
      </c>
      <c r="GW8788" s="77">
        <v>0</v>
      </c>
      <c r="GX8788" s="77">
        <v>0</v>
      </c>
      <c r="GY8788" s="77">
        <v>0</v>
      </c>
      <c r="GZ8788" s="77">
        <v>0</v>
      </c>
    </row>
    <row r="8789" spans="187:208" x14ac:dyDescent="0.25">
      <c r="GE8789" s="77" t="s">
        <v>422</v>
      </c>
      <c r="GF8789" s="77" t="s">
        <v>155</v>
      </c>
      <c r="GG8789" s="77" t="s">
        <v>437</v>
      </c>
      <c r="GH8789" s="77" t="s">
        <v>488</v>
      </c>
      <c r="GI8789" s="77">
        <v>2020</v>
      </c>
      <c r="GJ8789" s="77" t="s">
        <v>305</v>
      </c>
      <c r="GK8789" s="77">
        <v>409.22373582043332</v>
      </c>
      <c r="GL8789" s="77">
        <v>714.33079099999998</v>
      </c>
      <c r="GM8789" s="77">
        <v>2020</v>
      </c>
      <c r="GN8789" s="77" t="s">
        <v>175</v>
      </c>
      <c r="GO8789" s="77">
        <v>0.13250000000000001</v>
      </c>
      <c r="GP8789" s="77">
        <v>3</v>
      </c>
      <c r="GQ8789" s="77">
        <v>0</v>
      </c>
      <c r="GR8789" s="77" t="s">
        <v>423</v>
      </c>
      <c r="GS8789" s="77">
        <v>0.1527377521613833</v>
      </c>
      <c r="GT8789" s="77">
        <v>62.503913540296736</v>
      </c>
      <c r="GU8789" s="77">
        <v>0</v>
      </c>
      <c r="GV8789" s="77">
        <v>0</v>
      </c>
      <c r="GW8789" s="77">
        <v>0</v>
      </c>
      <c r="GX8789" s="77">
        <v>0</v>
      </c>
      <c r="GY8789" s="77">
        <v>0</v>
      </c>
      <c r="GZ8789" s="77">
        <v>0</v>
      </c>
    </row>
    <row r="8790" spans="187:208" x14ac:dyDescent="0.25">
      <c r="GE8790" s="77" t="s">
        <v>425</v>
      </c>
      <c r="GF8790" s="77" t="s">
        <v>155</v>
      </c>
      <c r="GG8790" s="77" t="s">
        <v>437</v>
      </c>
      <c r="GH8790" s="77" t="s">
        <v>488</v>
      </c>
      <c r="GI8790" s="77">
        <v>2020</v>
      </c>
      <c r="GJ8790" s="77" t="s">
        <v>301</v>
      </c>
      <c r="GK8790" s="77">
        <v>13469.08781237873</v>
      </c>
      <c r="GL8790" s="77">
        <v>714.33079099999998</v>
      </c>
      <c r="GM8790" s="77">
        <v>2020</v>
      </c>
      <c r="GN8790" s="77" t="s">
        <v>175</v>
      </c>
      <c r="GO8790" s="77">
        <v>5.3000000000000005E-2</v>
      </c>
      <c r="GP8790" s="77">
        <v>3</v>
      </c>
      <c r="GQ8790" s="77">
        <v>0</v>
      </c>
      <c r="GR8790" s="77" t="s">
        <v>423</v>
      </c>
      <c r="GS8790" s="77">
        <v>5.5966209081309413E-2</v>
      </c>
      <c r="GT8790" s="77">
        <v>753.81378464210445</v>
      </c>
      <c r="GU8790" s="77">
        <v>0</v>
      </c>
      <c r="GV8790" s="77">
        <v>0</v>
      </c>
      <c r="GW8790" s="77">
        <v>0</v>
      </c>
      <c r="GX8790" s="77">
        <v>0</v>
      </c>
      <c r="GY8790" s="77">
        <v>0</v>
      </c>
      <c r="GZ8790" s="77">
        <v>0</v>
      </c>
    </row>
    <row r="8791" spans="187:208" x14ac:dyDescent="0.25">
      <c r="GE8791" s="77" t="s">
        <v>427</v>
      </c>
      <c r="GF8791" s="77" t="s">
        <v>155</v>
      </c>
      <c r="GG8791" s="77" t="s">
        <v>437</v>
      </c>
      <c r="GH8791" s="77" t="s">
        <v>488</v>
      </c>
      <c r="GI8791" s="77">
        <v>2020</v>
      </c>
      <c r="GJ8791" s="77" t="s">
        <v>303</v>
      </c>
      <c r="GK8791" s="77">
        <v>7205.5312760252764</v>
      </c>
      <c r="GL8791" s="77">
        <v>714.33079099999998</v>
      </c>
      <c r="GM8791" s="77">
        <v>2020</v>
      </c>
      <c r="GN8791" s="77" t="s">
        <v>175</v>
      </c>
      <c r="GO8791" s="77">
        <v>5.3000000000000005E-2</v>
      </c>
      <c r="GP8791" s="77">
        <v>3</v>
      </c>
      <c r="GQ8791" s="77">
        <v>0</v>
      </c>
      <c r="GR8791" s="77" t="s">
        <v>423</v>
      </c>
      <c r="GS8791" s="77">
        <v>5.5966209081309413E-2</v>
      </c>
      <c r="GT8791" s="77">
        <v>403.26626993594482</v>
      </c>
      <c r="GU8791" s="77">
        <v>0</v>
      </c>
      <c r="GV8791" s="77">
        <v>0</v>
      </c>
      <c r="GW8791" s="77">
        <v>0</v>
      </c>
      <c r="GX8791" s="77">
        <v>0</v>
      </c>
      <c r="GY8791" s="77">
        <v>0</v>
      </c>
      <c r="GZ8791" s="77">
        <v>0</v>
      </c>
    </row>
    <row r="8792" spans="187:208" x14ac:dyDescent="0.25">
      <c r="GE8792" s="77" t="s">
        <v>422</v>
      </c>
      <c r="GF8792" s="77" t="s">
        <v>155</v>
      </c>
      <c r="GG8792" s="77" t="s">
        <v>438</v>
      </c>
      <c r="GH8792" s="77" t="s">
        <v>300</v>
      </c>
      <c r="GI8792" s="77">
        <v>2020</v>
      </c>
      <c r="GJ8792" s="77" t="s">
        <v>305</v>
      </c>
      <c r="GK8792" s="77">
        <v>222.22942162783261</v>
      </c>
      <c r="GL8792" s="77">
        <v>808.58011199999999</v>
      </c>
      <c r="GM8792" s="77">
        <v>2020</v>
      </c>
      <c r="GN8792" s="77" t="s">
        <v>175</v>
      </c>
      <c r="GO8792" s="77">
        <v>0.13250000000000001</v>
      </c>
      <c r="GP8792" s="77">
        <v>3</v>
      </c>
      <c r="GQ8792" s="77">
        <v>0</v>
      </c>
      <c r="GR8792" s="77" t="s">
        <v>423</v>
      </c>
      <c r="GS8792" s="77">
        <v>0.1527377521613833</v>
      </c>
      <c r="GT8792" s="77">
        <v>33.942822323559447</v>
      </c>
      <c r="GU8792" s="77">
        <v>0</v>
      </c>
      <c r="GV8792" s="77">
        <v>0</v>
      </c>
      <c r="GW8792" s="77">
        <v>0</v>
      </c>
      <c r="GX8792" s="77">
        <v>0</v>
      </c>
      <c r="GY8792" s="77">
        <v>0</v>
      </c>
      <c r="GZ8792" s="77">
        <v>0</v>
      </c>
    </row>
    <row r="8793" spans="187:208" x14ac:dyDescent="0.25">
      <c r="GE8793" s="77" t="s">
        <v>425</v>
      </c>
      <c r="GF8793" s="77" t="s">
        <v>155</v>
      </c>
      <c r="GG8793" s="77" t="s">
        <v>438</v>
      </c>
      <c r="GH8793" s="77" t="s">
        <v>300</v>
      </c>
      <c r="GI8793" s="77">
        <v>2020</v>
      </c>
      <c r="GJ8793" s="77" t="s">
        <v>301</v>
      </c>
      <c r="GK8793" s="77">
        <v>8585.7228092480218</v>
      </c>
      <c r="GL8793" s="77">
        <v>808.58011199999999</v>
      </c>
      <c r="GM8793" s="77">
        <v>2020</v>
      </c>
      <c r="GN8793" s="77" t="s">
        <v>175</v>
      </c>
      <c r="GO8793" s="77">
        <v>5.3000000000000005E-2</v>
      </c>
      <c r="GP8793" s="77">
        <v>3</v>
      </c>
      <c r="GQ8793" s="77">
        <v>0</v>
      </c>
      <c r="GR8793" s="77" t="s">
        <v>423</v>
      </c>
      <c r="GS8793" s="77">
        <v>5.59662090813094E-2</v>
      </c>
      <c r="GT8793" s="77">
        <v>480.51035785654187</v>
      </c>
      <c r="GU8793" s="77">
        <v>0</v>
      </c>
      <c r="GV8793" s="77">
        <v>0</v>
      </c>
      <c r="GW8793" s="77">
        <v>0</v>
      </c>
      <c r="GX8793" s="77">
        <v>0</v>
      </c>
      <c r="GY8793" s="77">
        <v>0</v>
      </c>
      <c r="GZ8793" s="77">
        <v>0</v>
      </c>
    </row>
    <row r="8794" spans="187:208" x14ac:dyDescent="0.25">
      <c r="GE8794" s="77" t="s">
        <v>427</v>
      </c>
      <c r="GF8794" s="77" t="s">
        <v>155</v>
      </c>
      <c r="GG8794" s="77" t="s">
        <v>438</v>
      </c>
      <c r="GH8794" s="77" t="s">
        <v>300</v>
      </c>
      <c r="GI8794" s="77">
        <v>2020</v>
      </c>
      <c r="GJ8794" s="77" t="s">
        <v>303</v>
      </c>
      <c r="GK8794" s="77">
        <v>5338.1784104567932</v>
      </c>
      <c r="GL8794" s="77">
        <v>808.58011199999999</v>
      </c>
      <c r="GM8794" s="77">
        <v>2020</v>
      </c>
      <c r="GN8794" s="77" t="s">
        <v>175</v>
      </c>
      <c r="GO8794" s="77">
        <v>5.3000000000000005E-2</v>
      </c>
      <c r="GP8794" s="77">
        <v>3</v>
      </c>
      <c r="GQ8794" s="77">
        <v>0</v>
      </c>
      <c r="GR8794" s="77" t="s">
        <v>423</v>
      </c>
      <c r="GS8794" s="77">
        <v>5.59662090813094E-2</v>
      </c>
      <c r="GT8794" s="77">
        <v>298.75760903295674</v>
      </c>
      <c r="GU8794" s="77">
        <v>0</v>
      </c>
      <c r="GV8794" s="77">
        <v>0</v>
      </c>
      <c r="GW8794" s="77">
        <v>0</v>
      </c>
      <c r="GX8794" s="77">
        <v>0</v>
      </c>
      <c r="GY8794" s="77">
        <v>0</v>
      </c>
      <c r="GZ8794" s="77">
        <v>0</v>
      </c>
    </row>
    <row r="8795" spans="187:208" x14ac:dyDescent="0.25">
      <c r="GE8795" s="77" t="s">
        <v>422</v>
      </c>
      <c r="GF8795" s="77" t="s">
        <v>155</v>
      </c>
      <c r="GG8795" s="77" t="s">
        <v>438</v>
      </c>
      <c r="GH8795" s="77" t="s">
        <v>432</v>
      </c>
      <c r="GI8795" s="77">
        <v>2020</v>
      </c>
      <c r="GJ8795" s="77" t="s">
        <v>305</v>
      </c>
      <c r="GK8795" s="77">
        <v>222.2294216278311</v>
      </c>
      <c r="GL8795" s="77">
        <v>808.58011199999999</v>
      </c>
      <c r="GM8795" s="77">
        <v>2020</v>
      </c>
      <c r="GN8795" s="77" t="s">
        <v>175</v>
      </c>
      <c r="GO8795" s="77">
        <v>0.13250000000000001</v>
      </c>
      <c r="GP8795" s="77">
        <v>3</v>
      </c>
      <c r="GQ8795" s="77">
        <v>0</v>
      </c>
      <c r="GR8795" s="77" t="s">
        <v>423</v>
      </c>
      <c r="GS8795" s="77">
        <v>0.1527377521613833</v>
      </c>
      <c r="GT8795" s="77">
        <v>33.94282232355922</v>
      </c>
      <c r="GU8795" s="77">
        <v>0</v>
      </c>
      <c r="GV8795" s="77">
        <v>0</v>
      </c>
      <c r="GW8795" s="77">
        <v>0</v>
      </c>
      <c r="GX8795" s="77">
        <v>0</v>
      </c>
      <c r="GY8795" s="77">
        <v>0</v>
      </c>
      <c r="GZ8795" s="77">
        <v>0</v>
      </c>
    </row>
    <row r="8796" spans="187:208" x14ac:dyDescent="0.25">
      <c r="GE8796" s="77" t="s">
        <v>425</v>
      </c>
      <c r="GF8796" s="77" t="s">
        <v>155</v>
      </c>
      <c r="GG8796" s="77" t="s">
        <v>438</v>
      </c>
      <c r="GH8796" s="77" t="s">
        <v>432</v>
      </c>
      <c r="GI8796" s="77">
        <v>2020</v>
      </c>
      <c r="GJ8796" s="77" t="s">
        <v>301</v>
      </c>
      <c r="GK8796" s="77">
        <v>8585.7228092479654</v>
      </c>
      <c r="GL8796" s="77">
        <v>808.58011199999999</v>
      </c>
      <c r="GM8796" s="77">
        <v>2020</v>
      </c>
      <c r="GN8796" s="77" t="s">
        <v>175</v>
      </c>
      <c r="GO8796" s="77">
        <v>5.3000000000000005E-2</v>
      </c>
      <c r="GP8796" s="77">
        <v>3</v>
      </c>
      <c r="GQ8796" s="77">
        <v>0</v>
      </c>
      <c r="GR8796" s="77" t="s">
        <v>423</v>
      </c>
      <c r="GS8796" s="77">
        <v>5.59662090813094E-2</v>
      </c>
      <c r="GT8796" s="77">
        <v>480.51035785653875</v>
      </c>
      <c r="GU8796" s="77">
        <v>0</v>
      </c>
      <c r="GV8796" s="77">
        <v>0</v>
      </c>
      <c r="GW8796" s="77">
        <v>0</v>
      </c>
      <c r="GX8796" s="77">
        <v>0</v>
      </c>
      <c r="GY8796" s="77">
        <v>0</v>
      </c>
      <c r="GZ8796" s="77">
        <v>0</v>
      </c>
    </row>
    <row r="8797" spans="187:208" x14ac:dyDescent="0.25">
      <c r="GE8797" s="77" t="s">
        <v>422</v>
      </c>
      <c r="GF8797" s="77" t="s">
        <v>155</v>
      </c>
      <c r="GG8797" s="77" t="s">
        <v>438</v>
      </c>
      <c r="GH8797" s="77" t="s">
        <v>439</v>
      </c>
      <c r="GI8797" s="77">
        <v>2020</v>
      </c>
      <c r="GJ8797" s="77" t="s">
        <v>305</v>
      </c>
      <c r="GK8797" s="77">
        <v>0.69641821681223204</v>
      </c>
      <c r="GL8797" s="77">
        <v>808.58011199999999</v>
      </c>
      <c r="GM8797" s="77">
        <v>2020</v>
      </c>
      <c r="GN8797" s="77" t="s">
        <v>175</v>
      </c>
      <c r="GO8797" s="77">
        <v>0.13250000000000001</v>
      </c>
      <c r="GP8797" s="77">
        <v>3</v>
      </c>
      <c r="GQ8797" s="77">
        <v>0</v>
      </c>
      <c r="GR8797" s="77" t="s">
        <v>423</v>
      </c>
      <c r="GS8797" s="77">
        <v>0.1527377521613833</v>
      </c>
      <c r="GT8797" s="77">
        <v>0.10636935300013919</v>
      </c>
      <c r="GU8797" s="77">
        <v>0</v>
      </c>
      <c r="GV8797" s="77">
        <v>0</v>
      </c>
      <c r="GW8797" s="77">
        <v>0</v>
      </c>
      <c r="GX8797" s="77">
        <v>0</v>
      </c>
      <c r="GY8797" s="77">
        <v>0</v>
      </c>
      <c r="GZ8797" s="77">
        <v>0</v>
      </c>
    </row>
    <row r="8798" spans="187:208" x14ac:dyDescent="0.25">
      <c r="GE8798" s="77" t="s">
        <v>425</v>
      </c>
      <c r="GF8798" s="77" t="s">
        <v>155</v>
      </c>
      <c r="GG8798" s="77" t="s">
        <v>438</v>
      </c>
      <c r="GH8798" s="77" t="s">
        <v>439</v>
      </c>
      <c r="GI8798" s="77">
        <v>2020</v>
      </c>
      <c r="GJ8798" s="77" t="s">
        <v>301</v>
      </c>
      <c r="GK8798" s="77">
        <v>2.941964152281026</v>
      </c>
      <c r="GL8798" s="77">
        <v>808.58011199999999</v>
      </c>
      <c r="GM8798" s="77">
        <v>2020</v>
      </c>
      <c r="GN8798" s="77" t="s">
        <v>175</v>
      </c>
      <c r="GO8798" s="77">
        <v>5.3000000000000005E-2</v>
      </c>
      <c r="GP8798" s="77">
        <v>3</v>
      </c>
      <c r="GQ8798" s="77">
        <v>0</v>
      </c>
      <c r="GR8798" s="77" t="s">
        <v>423</v>
      </c>
      <c r="GS8798" s="77">
        <v>5.59662090813094E-2</v>
      </c>
      <c r="GT8798" s="77">
        <v>0.16465058085627707</v>
      </c>
      <c r="GU8798" s="77">
        <v>0</v>
      </c>
      <c r="GV8798" s="77">
        <v>0</v>
      </c>
      <c r="GW8798" s="77">
        <v>0</v>
      </c>
      <c r="GX8798" s="77">
        <v>0</v>
      </c>
      <c r="GY8798" s="77">
        <v>0</v>
      </c>
      <c r="GZ8798" s="77">
        <v>0</v>
      </c>
    </row>
    <row r="8799" spans="187:208" x14ac:dyDescent="0.25">
      <c r="GE8799" s="77" t="s">
        <v>427</v>
      </c>
      <c r="GF8799" s="77" t="s">
        <v>155</v>
      </c>
      <c r="GG8799" s="77" t="s">
        <v>438</v>
      </c>
      <c r="GH8799" s="77" t="s">
        <v>439</v>
      </c>
      <c r="GI8799" s="77">
        <v>2020</v>
      </c>
      <c r="GJ8799" s="77" t="s">
        <v>303</v>
      </c>
      <c r="GK8799" s="77">
        <v>1.6021759622082929</v>
      </c>
      <c r="GL8799" s="77">
        <v>808.58011199999999</v>
      </c>
      <c r="GM8799" s="77">
        <v>2020</v>
      </c>
      <c r="GN8799" s="77" t="s">
        <v>175</v>
      </c>
      <c r="GO8799" s="77">
        <v>5.3000000000000005E-2</v>
      </c>
      <c r="GP8799" s="77">
        <v>3</v>
      </c>
      <c r="GQ8799" s="77">
        <v>0</v>
      </c>
      <c r="GR8799" s="77" t="s">
        <v>423</v>
      </c>
      <c r="GS8799" s="77">
        <v>5.59662090813094E-2</v>
      </c>
      <c r="GT8799" s="77">
        <v>8.9667714885997396E-2</v>
      </c>
      <c r="GU8799" s="77">
        <v>0</v>
      </c>
      <c r="GV8799" s="77">
        <v>0</v>
      </c>
      <c r="GW8799" s="77">
        <v>0</v>
      </c>
      <c r="GX8799" s="77">
        <v>0</v>
      </c>
      <c r="GY8799" s="77">
        <v>0</v>
      </c>
      <c r="GZ8799" s="77">
        <v>0</v>
      </c>
    </row>
    <row r="8800" spans="187:208" x14ac:dyDescent="0.25">
      <c r="GE8800" s="77" t="s">
        <v>422</v>
      </c>
      <c r="GF8800" s="77" t="s">
        <v>155</v>
      </c>
      <c r="GG8800" s="77" t="s">
        <v>438</v>
      </c>
      <c r="GH8800" s="77" t="s">
        <v>446</v>
      </c>
      <c r="GI8800" s="77">
        <v>2020</v>
      </c>
      <c r="GJ8800" s="77" t="s">
        <v>305</v>
      </c>
      <c r="GK8800" s="77">
        <v>3.6425060683954492E-2</v>
      </c>
      <c r="GL8800" s="77">
        <v>808.58011199999999</v>
      </c>
      <c r="GM8800" s="77">
        <v>2020</v>
      </c>
      <c r="GN8800" s="77" t="s">
        <v>175</v>
      </c>
      <c r="GO8800" s="77">
        <v>0.13250000000000001</v>
      </c>
      <c r="GP8800" s="77">
        <v>3</v>
      </c>
      <c r="GQ8800" s="77">
        <v>0</v>
      </c>
      <c r="GR8800" s="77" t="s">
        <v>423</v>
      </c>
      <c r="GS8800" s="77">
        <v>0.1527377521613833</v>
      </c>
      <c r="GT8800" s="77">
        <v>5.5634818912091884E-3</v>
      </c>
      <c r="GU8800" s="77">
        <v>0</v>
      </c>
      <c r="GV8800" s="77">
        <v>0</v>
      </c>
      <c r="GW8800" s="77">
        <v>0</v>
      </c>
      <c r="GX8800" s="77">
        <v>0</v>
      </c>
      <c r="GY8800" s="77">
        <v>0</v>
      </c>
      <c r="GZ8800" s="77">
        <v>0</v>
      </c>
    </row>
    <row r="8801" spans="187:208" x14ac:dyDescent="0.25">
      <c r="GE8801" s="77" t="s">
        <v>425</v>
      </c>
      <c r="GF8801" s="77" t="s">
        <v>155</v>
      </c>
      <c r="GG8801" s="77" t="s">
        <v>438</v>
      </c>
      <c r="GH8801" s="77" t="s">
        <v>446</v>
      </c>
      <c r="GI8801" s="77">
        <v>2020</v>
      </c>
      <c r="GJ8801" s="77" t="s">
        <v>301</v>
      </c>
      <c r="GK8801" s="77">
        <v>1.580872452543256E-3</v>
      </c>
      <c r="GL8801" s="77">
        <v>808.58011199999999</v>
      </c>
      <c r="GM8801" s="77">
        <v>2020</v>
      </c>
      <c r="GN8801" s="77" t="s">
        <v>175</v>
      </c>
      <c r="GO8801" s="77">
        <v>5.3000000000000005E-2</v>
      </c>
      <c r="GP8801" s="77">
        <v>3</v>
      </c>
      <c r="GQ8801" s="77">
        <v>0</v>
      </c>
      <c r="GR8801" s="77" t="s">
        <v>423</v>
      </c>
      <c r="GS8801" s="77">
        <v>5.59662090813094E-2</v>
      </c>
      <c r="GT8801" s="77">
        <v>8.8475438209918231E-5</v>
      </c>
      <c r="GU8801" s="77">
        <v>0</v>
      </c>
      <c r="GV8801" s="77">
        <v>0</v>
      </c>
      <c r="GW8801" s="77">
        <v>0</v>
      </c>
      <c r="GX8801" s="77">
        <v>0</v>
      </c>
      <c r="GY8801" s="77">
        <v>0</v>
      </c>
      <c r="GZ8801" s="77">
        <v>0</v>
      </c>
    </row>
    <row r="8802" spans="187:208" x14ac:dyDescent="0.25">
      <c r="GE8802" s="77" t="s">
        <v>427</v>
      </c>
      <c r="GF8802" s="77" t="s">
        <v>155</v>
      </c>
      <c r="GG8802" s="77" t="s">
        <v>438</v>
      </c>
      <c r="GH8802" s="77" t="s">
        <v>446</v>
      </c>
      <c r="GI8802" s="77">
        <v>2020</v>
      </c>
      <c r="GJ8802" s="77" t="s">
        <v>303</v>
      </c>
      <c r="GK8802" s="77">
        <v>3.989464219845075E-2</v>
      </c>
      <c r="GL8802" s="77">
        <v>808.58011199999999</v>
      </c>
      <c r="GM8802" s="77">
        <v>2020</v>
      </c>
      <c r="GN8802" s="77" t="s">
        <v>175</v>
      </c>
      <c r="GO8802" s="77">
        <v>5.3000000000000005E-2</v>
      </c>
      <c r="GP8802" s="77">
        <v>3</v>
      </c>
      <c r="GQ8802" s="77">
        <v>0</v>
      </c>
      <c r="GR8802" s="77" t="s">
        <v>423</v>
      </c>
      <c r="GS8802" s="77">
        <v>5.59662090813094E-2</v>
      </c>
      <c r="GT8802" s="77">
        <v>2.2327518865025236E-3</v>
      </c>
      <c r="GU8802" s="77">
        <v>0</v>
      </c>
      <c r="GV8802" s="77">
        <v>0</v>
      </c>
      <c r="GW8802" s="77">
        <v>0</v>
      </c>
      <c r="GX8802" s="77">
        <v>0</v>
      </c>
      <c r="GY8802" s="77">
        <v>0</v>
      </c>
      <c r="GZ8802" s="77">
        <v>0</v>
      </c>
    </row>
    <row r="8803" spans="187:208" x14ac:dyDescent="0.25">
      <c r="GE8803" s="77" t="s">
        <v>422</v>
      </c>
      <c r="GF8803" s="77" t="s">
        <v>155</v>
      </c>
      <c r="GG8803" s="77" t="s">
        <v>438</v>
      </c>
      <c r="GH8803" s="77" t="s">
        <v>453</v>
      </c>
      <c r="GI8803" s="77">
        <v>2020</v>
      </c>
      <c r="GJ8803" s="77" t="s">
        <v>305</v>
      </c>
      <c r="GK8803" s="77">
        <v>222.2294216278311</v>
      </c>
      <c r="GL8803" s="77">
        <v>808.58011199999999</v>
      </c>
      <c r="GM8803" s="77">
        <v>2020</v>
      </c>
      <c r="GN8803" s="77" t="s">
        <v>175</v>
      </c>
      <c r="GO8803" s="77">
        <v>0.13250000000000001</v>
      </c>
      <c r="GP8803" s="77">
        <v>3</v>
      </c>
      <c r="GQ8803" s="77">
        <v>0</v>
      </c>
      <c r="GR8803" s="77" t="s">
        <v>423</v>
      </c>
      <c r="GS8803" s="77">
        <v>0.1527377521613833</v>
      </c>
      <c r="GT8803" s="77">
        <v>33.94282232355922</v>
      </c>
      <c r="GU8803" s="77">
        <v>0</v>
      </c>
      <c r="GV8803" s="77">
        <v>0</v>
      </c>
      <c r="GW8803" s="77">
        <v>0</v>
      </c>
      <c r="GX8803" s="77">
        <v>0</v>
      </c>
      <c r="GY8803" s="77">
        <v>0</v>
      </c>
      <c r="GZ8803" s="77">
        <v>0</v>
      </c>
    </row>
    <row r="8804" spans="187:208" x14ac:dyDescent="0.25">
      <c r="GE8804" s="77" t="s">
        <v>425</v>
      </c>
      <c r="GF8804" s="77" t="s">
        <v>155</v>
      </c>
      <c r="GG8804" s="77" t="s">
        <v>438</v>
      </c>
      <c r="GH8804" s="77" t="s">
        <v>453</v>
      </c>
      <c r="GI8804" s="77">
        <v>2020</v>
      </c>
      <c r="GJ8804" s="77" t="s">
        <v>301</v>
      </c>
      <c r="GK8804" s="77">
        <v>8585.7228092479654</v>
      </c>
      <c r="GL8804" s="77">
        <v>808.58011199999999</v>
      </c>
      <c r="GM8804" s="77">
        <v>2020</v>
      </c>
      <c r="GN8804" s="77" t="s">
        <v>175</v>
      </c>
      <c r="GO8804" s="77">
        <v>5.3000000000000005E-2</v>
      </c>
      <c r="GP8804" s="77">
        <v>3</v>
      </c>
      <c r="GQ8804" s="77">
        <v>0</v>
      </c>
      <c r="GR8804" s="77" t="s">
        <v>423</v>
      </c>
      <c r="GS8804" s="77">
        <v>5.59662090813094E-2</v>
      </c>
      <c r="GT8804" s="77">
        <v>480.51035785653875</v>
      </c>
      <c r="GU8804" s="77">
        <v>0</v>
      </c>
      <c r="GV8804" s="77">
        <v>0</v>
      </c>
      <c r="GW8804" s="77">
        <v>0</v>
      </c>
      <c r="GX8804" s="77">
        <v>0</v>
      </c>
      <c r="GY8804" s="77">
        <v>0</v>
      </c>
      <c r="GZ8804" s="77">
        <v>0</v>
      </c>
    </row>
    <row r="8805" spans="187:208" x14ac:dyDescent="0.25">
      <c r="GE8805" s="77" t="s">
        <v>427</v>
      </c>
      <c r="GF8805" s="77" t="s">
        <v>155</v>
      </c>
      <c r="GG8805" s="77" t="s">
        <v>438</v>
      </c>
      <c r="GH8805" s="77" t="s">
        <v>453</v>
      </c>
      <c r="GI8805" s="77">
        <v>2020</v>
      </c>
      <c r="GJ8805" s="77" t="s">
        <v>303</v>
      </c>
      <c r="GK8805" s="77">
        <v>5338.1784104567569</v>
      </c>
      <c r="GL8805" s="77">
        <v>808.58011199999999</v>
      </c>
      <c r="GM8805" s="77">
        <v>2020</v>
      </c>
      <c r="GN8805" s="77" t="s">
        <v>175</v>
      </c>
      <c r="GO8805" s="77">
        <v>5.3000000000000005E-2</v>
      </c>
      <c r="GP8805" s="77">
        <v>3</v>
      </c>
      <c r="GQ8805" s="77">
        <v>0</v>
      </c>
      <c r="GR8805" s="77" t="s">
        <v>423</v>
      </c>
      <c r="GS8805" s="77">
        <v>5.59662090813094E-2</v>
      </c>
      <c r="GT8805" s="77">
        <v>298.75760903295475</v>
      </c>
      <c r="GU8805" s="77">
        <v>0</v>
      </c>
      <c r="GV8805" s="77">
        <v>0</v>
      </c>
      <c r="GW8805" s="77">
        <v>0</v>
      </c>
      <c r="GX8805" s="77">
        <v>0</v>
      </c>
      <c r="GY8805" s="77">
        <v>0</v>
      </c>
      <c r="GZ8805" s="77">
        <v>0</v>
      </c>
    </row>
    <row r="8806" spans="187:208" x14ac:dyDescent="0.25">
      <c r="GE8806" s="77" t="s">
        <v>422</v>
      </c>
      <c r="GF8806" s="77" t="s">
        <v>155</v>
      </c>
      <c r="GG8806" s="77" t="s">
        <v>438</v>
      </c>
      <c r="GH8806" s="77" t="s">
        <v>460</v>
      </c>
      <c r="GI8806" s="77">
        <v>2020</v>
      </c>
      <c r="GJ8806" s="77" t="s">
        <v>305</v>
      </c>
      <c r="GK8806" s="77">
        <v>222.2294216278369</v>
      </c>
      <c r="GL8806" s="77">
        <v>808.58011199999999</v>
      </c>
      <c r="GM8806" s="77">
        <v>2020</v>
      </c>
      <c r="GN8806" s="77" t="s">
        <v>175</v>
      </c>
      <c r="GO8806" s="77">
        <v>0.13250000000000001</v>
      </c>
      <c r="GP8806" s="77">
        <v>3</v>
      </c>
      <c r="GQ8806" s="77">
        <v>0</v>
      </c>
      <c r="GR8806" s="77" t="s">
        <v>423</v>
      </c>
      <c r="GS8806" s="77">
        <v>0.1527377521613833</v>
      </c>
      <c r="GT8806" s="77">
        <v>33.942822323560108</v>
      </c>
      <c r="GU8806" s="77">
        <v>0</v>
      </c>
      <c r="GV8806" s="77">
        <v>0</v>
      </c>
      <c r="GW8806" s="77">
        <v>0</v>
      </c>
      <c r="GX8806" s="77">
        <v>0</v>
      </c>
      <c r="GY8806" s="77">
        <v>0</v>
      </c>
      <c r="GZ8806" s="77">
        <v>0</v>
      </c>
    </row>
    <row r="8807" spans="187:208" x14ac:dyDescent="0.25">
      <c r="GE8807" s="77" t="s">
        <v>425</v>
      </c>
      <c r="GF8807" s="77" t="s">
        <v>155</v>
      </c>
      <c r="GG8807" s="77" t="s">
        <v>438</v>
      </c>
      <c r="GH8807" s="77" t="s">
        <v>460</v>
      </c>
      <c r="GI8807" s="77">
        <v>2020</v>
      </c>
      <c r="GJ8807" s="77" t="s">
        <v>301</v>
      </c>
      <c r="GK8807" s="77">
        <v>8585.722809248191</v>
      </c>
      <c r="GL8807" s="77">
        <v>808.58011199999999</v>
      </c>
      <c r="GM8807" s="77">
        <v>2020</v>
      </c>
      <c r="GN8807" s="77" t="s">
        <v>175</v>
      </c>
      <c r="GO8807" s="77">
        <v>5.3000000000000005E-2</v>
      </c>
      <c r="GP8807" s="77">
        <v>3</v>
      </c>
      <c r="GQ8807" s="77">
        <v>0</v>
      </c>
      <c r="GR8807" s="77" t="s">
        <v>423</v>
      </c>
      <c r="GS8807" s="77">
        <v>5.59662090813094E-2</v>
      </c>
      <c r="GT8807" s="77">
        <v>480.51035785655137</v>
      </c>
      <c r="GU8807" s="77">
        <v>0</v>
      </c>
      <c r="GV8807" s="77">
        <v>0</v>
      </c>
      <c r="GW8807" s="77">
        <v>0</v>
      </c>
      <c r="GX8807" s="77">
        <v>0</v>
      </c>
      <c r="GY8807" s="77">
        <v>0</v>
      </c>
      <c r="GZ8807" s="77">
        <v>0</v>
      </c>
    </row>
    <row r="8808" spans="187:208" x14ac:dyDescent="0.25">
      <c r="GE8808" s="77" t="s">
        <v>422</v>
      </c>
      <c r="GF8808" s="77" t="s">
        <v>155</v>
      </c>
      <c r="GG8808" s="77" t="s">
        <v>438</v>
      </c>
      <c r="GH8808" s="77" t="s">
        <v>467</v>
      </c>
      <c r="GI8808" s="77">
        <v>2020</v>
      </c>
      <c r="GJ8808" s="77" t="s">
        <v>305</v>
      </c>
      <c r="GK8808" s="77">
        <v>0.69641821681223082</v>
      </c>
      <c r="GL8808" s="77">
        <v>808.58011199999999</v>
      </c>
      <c r="GM8808" s="77">
        <v>2020</v>
      </c>
      <c r="GN8808" s="77" t="s">
        <v>175</v>
      </c>
      <c r="GO8808" s="77">
        <v>0.13250000000000001</v>
      </c>
      <c r="GP8808" s="77">
        <v>3</v>
      </c>
      <c r="GQ8808" s="77">
        <v>0</v>
      </c>
      <c r="GR8808" s="77" t="s">
        <v>423</v>
      </c>
      <c r="GS8808" s="77">
        <v>0.1527377521613833</v>
      </c>
      <c r="GT8808" s="77">
        <v>0.10636935300013901</v>
      </c>
      <c r="GU8808" s="77">
        <v>0</v>
      </c>
      <c r="GV8808" s="77">
        <v>0</v>
      </c>
      <c r="GW8808" s="77">
        <v>0</v>
      </c>
      <c r="GX8808" s="77">
        <v>0</v>
      </c>
      <c r="GY8808" s="77">
        <v>0</v>
      </c>
      <c r="GZ8808" s="77">
        <v>0</v>
      </c>
    </row>
    <row r="8809" spans="187:208" x14ac:dyDescent="0.25">
      <c r="GE8809" s="77" t="s">
        <v>425</v>
      </c>
      <c r="GF8809" s="77" t="s">
        <v>155</v>
      </c>
      <c r="GG8809" s="77" t="s">
        <v>438</v>
      </c>
      <c r="GH8809" s="77" t="s">
        <v>467</v>
      </c>
      <c r="GI8809" s="77">
        <v>2020</v>
      </c>
      <c r="GJ8809" s="77" t="s">
        <v>301</v>
      </c>
      <c r="GK8809" s="77">
        <v>2.941964152281022</v>
      </c>
      <c r="GL8809" s="77">
        <v>808.58011199999999</v>
      </c>
      <c r="GM8809" s="77">
        <v>2020</v>
      </c>
      <c r="GN8809" s="77" t="s">
        <v>175</v>
      </c>
      <c r="GO8809" s="77">
        <v>5.3000000000000005E-2</v>
      </c>
      <c r="GP8809" s="77">
        <v>3</v>
      </c>
      <c r="GQ8809" s="77">
        <v>0</v>
      </c>
      <c r="GR8809" s="77" t="s">
        <v>423</v>
      </c>
      <c r="GS8809" s="77">
        <v>5.59662090813094E-2</v>
      </c>
      <c r="GT8809" s="77">
        <v>0.16465058085627685</v>
      </c>
      <c r="GU8809" s="77">
        <v>0</v>
      </c>
      <c r="GV8809" s="77">
        <v>0</v>
      </c>
      <c r="GW8809" s="77">
        <v>0</v>
      </c>
      <c r="GX8809" s="77">
        <v>0</v>
      </c>
      <c r="GY8809" s="77">
        <v>0</v>
      </c>
      <c r="GZ8809" s="77">
        <v>0</v>
      </c>
    </row>
    <row r="8810" spans="187:208" x14ac:dyDescent="0.25">
      <c r="GE8810" s="77" t="s">
        <v>427</v>
      </c>
      <c r="GF8810" s="77" t="s">
        <v>155</v>
      </c>
      <c r="GG8810" s="77" t="s">
        <v>438</v>
      </c>
      <c r="GH8810" s="77" t="s">
        <v>467</v>
      </c>
      <c r="GI8810" s="77">
        <v>2020</v>
      </c>
      <c r="GJ8810" s="77" t="s">
        <v>303</v>
      </c>
      <c r="GK8810" s="77">
        <v>1.6021759622082909</v>
      </c>
      <c r="GL8810" s="77">
        <v>808.58011199999999</v>
      </c>
      <c r="GM8810" s="77">
        <v>2020</v>
      </c>
      <c r="GN8810" s="77" t="s">
        <v>175</v>
      </c>
      <c r="GO8810" s="77">
        <v>5.3000000000000005E-2</v>
      </c>
      <c r="GP8810" s="77">
        <v>3</v>
      </c>
      <c r="GQ8810" s="77">
        <v>0</v>
      </c>
      <c r="GR8810" s="77" t="s">
        <v>423</v>
      </c>
      <c r="GS8810" s="77">
        <v>5.59662090813094E-2</v>
      </c>
      <c r="GT8810" s="77">
        <v>8.9667714885997285E-2</v>
      </c>
      <c r="GU8810" s="77">
        <v>0</v>
      </c>
      <c r="GV8810" s="77">
        <v>0</v>
      </c>
      <c r="GW8810" s="77">
        <v>0</v>
      </c>
      <c r="GX8810" s="77">
        <v>0</v>
      </c>
      <c r="GY8810" s="77">
        <v>0</v>
      </c>
      <c r="GZ8810" s="77">
        <v>0</v>
      </c>
    </row>
    <row r="8811" spans="187:208" x14ac:dyDescent="0.25">
      <c r="GE8811" s="77" t="s">
        <v>422</v>
      </c>
      <c r="GF8811" s="77" t="s">
        <v>155</v>
      </c>
      <c r="GG8811" s="77" t="s">
        <v>438</v>
      </c>
      <c r="GH8811" s="77" t="s">
        <v>474</v>
      </c>
      <c r="GI8811" s="77">
        <v>2020</v>
      </c>
      <c r="GJ8811" s="77" t="s">
        <v>305</v>
      </c>
      <c r="GK8811" s="77">
        <v>3.6425060683954472E-2</v>
      </c>
      <c r="GL8811" s="77">
        <v>808.58011199999999</v>
      </c>
      <c r="GM8811" s="77">
        <v>2020</v>
      </c>
      <c r="GN8811" s="77" t="s">
        <v>175</v>
      </c>
      <c r="GO8811" s="77">
        <v>0.13250000000000001</v>
      </c>
      <c r="GP8811" s="77">
        <v>3</v>
      </c>
      <c r="GQ8811" s="77">
        <v>0</v>
      </c>
      <c r="GR8811" s="77" t="s">
        <v>423</v>
      </c>
      <c r="GS8811" s="77">
        <v>0.1527377521613833</v>
      </c>
      <c r="GT8811" s="77">
        <v>5.5634818912091849E-3</v>
      </c>
      <c r="GU8811" s="77">
        <v>0</v>
      </c>
      <c r="GV8811" s="77">
        <v>0</v>
      </c>
      <c r="GW8811" s="77">
        <v>0</v>
      </c>
      <c r="GX8811" s="77">
        <v>0</v>
      </c>
      <c r="GY8811" s="77">
        <v>0</v>
      </c>
      <c r="GZ8811" s="77">
        <v>0</v>
      </c>
    </row>
    <row r="8812" spans="187:208" x14ac:dyDescent="0.25">
      <c r="GE8812" s="77" t="s">
        <v>425</v>
      </c>
      <c r="GF8812" s="77" t="s">
        <v>155</v>
      </c>
      <c r="GG8812" s="77" t="s">
        <v>438</v>
      </c>
      <c r="GH8812" s="77" t="s">
        <v>474</v>
      </c>
      <c r="GI8812" s="77">
        <v>2020</v>
      </c>
      <c r="GJ8812" s="77" t="s">
        <v>301</v>
      </c>
      <c r="GK8812" s="77">
        <v>1.580872452543091E-3</v>
      </c>
      <c r="GL8812" s="77">
        <v>808.58011199999999</v>
      </c>
      <c r="GM8812" s="77">
        <v>2020</v>
      </c>
      <c r="GN8812" s="77" t="s">
        <v>175</v>
      </c>
      <c r="GO8812" s="77">
        <v>5.3000000000000005E-2</v>
      </c>
      <c r="GP8812" s="77">
        <v>3</v>
      </c>
      <c r="GQ8812" s="77">
        <v>0</v>
      </c>
      <c r="GR8812" s="77" t="s">
        <v>423</v>
      </c>
      <c r="GS8812" s="77">
        <v>5.59662090813094E-2</v>
      </c>
      <c r="GT8812" s="77">
        <v>8.8475438209909002E-5</v>
      </c>
      <c r="GU8812" s="77">
        <v>0</v>
      </c>
      <c r="GV8812" s="77">
        <v>0</v>
      </c>
      <c r="GW8812" s="77">
        <v>0</v>
      </c>
      <c r="GX8812" s="77">
        <v>0</v>
      </c>
      <c r="GY8812" s="77">
        <v>0</v>
      </c>
      <c r="GZ8812" s="77">
        <v>0</v>
      </c>
    </row>
    <row r="8813" spans="187:208" x14ac:dyDescent="0.25">
      <c r="GE8813" s="77" t="s">
        <v>427</v>
      </c>
      <c r="GF8813" s="77" t="s">
        <v>155</v>
      </c>
      <c r="GG8813" s="77" t="s">
        <v>438</v>
      </c>
      <c r="GH8813" s="77" t="s">
        <v>474</v>
      </c>
      <c r="GI8813" s="77">
        <v>2020</v>
      </c>
      <c r="GJ8813" s="77" t="s">
        <v>303</v>
      </c>
      <c r="GK8813" s="77">
        <v>3.9894642198450687E-2</v>
      </c>
      <c r="GL8813" s="77">
        <v>808.58011199999999</v>
      </c>
      <c r="GM8813" s="77">
        <v>2020</v>
      </c>
      <c r="GN8813" s="77" t="s">
        <v>175</v>
      </c>
      <c r="GO8813" s="77">
        <v>5.3000000000000005E-2</v>
      </c>
      <c r="GP8813" s="77">
        <v>3</v>
      </c>
      <c r="GQ8813" s="77">
        <v>0</v>
      </c>
      <c r="GR8813" s="77" t="s">
        <v>423</v>
      </c>
      <c r="GS8813" s="77">
        <v>5.59662090813094E-2</v>
      </c>
      <c r="GT8813" s="77">
        <v>2.2327518865025201E-3</v>
      </c>
      <c r="GU8813" s="77">
        <v>0</v>
      </c>
      <c r="GV8813" s="77">
        <v>0</v>
      </c>
      <c r="GW8813" s="77">
        <v>0</v>
      </c>
      <c r="GX8813" s="77">
        <v>0</v>
      </c>
      <c r="GY8813" s="77">
        <v>0</v>
      </c>
      <c r="GZ8813" s="77">
        <v>0</v>
      </c>
    </row>
    <row r="8814" spans="187:208" x14ac:dyDescent="0.25">
      <c r="GE8814" s="77" t="s">
        <v>422</v>
      </c>
      <c r="GF8814" s="77" t="s">
        <v>155</v>
      </c>
      <c r="GG8814" s="77" t="s">
        <v>438</v>
      </c>
      <c r="GH8814" s="77" t="s">
        <v>481</v>
      </c>
      <c r="GI8814" s="77">
        <v>2020</v>
      </c>
      <c r="GJ8814" s="77" t="s">
        <v>305</v>
      </c>
      <c r="GK8814" s="77">
        <v>409.22373582044048</v>
      </c>
      <c r="GL8814" s="77">
        <v>808.58011199999999</v>
      </c>
      <c r="GM8814" s="77">
        <v>2020</v>
      </c>
      <c r="GN8814" s="77" t="s">
        <v>175</v>
      </c>
      <c r="GO8814" s="77">
        <v>0.13250000000000001</v>
      </c>
      <c r="GP8814" s="77">
        <v>3</v>
      </c>
      <c r="GQ8814" s="77">
        <v>0</v>
      </c>
      <c r="GR8814" s="77" t="s">
        <v>423</v>
      </c>
      <c r="GS8814" s="77">
        <v>0.1527377521613833</v>
      </c>
      <c r="GT8814" s="77">
        <v>62.50391354029783</v>
      </c>
      <c r="GU8814" s="77">
        <v>0</v>
      </c>
      <c r="GV8814" s="77">
        <v>0</v>
      </c>
      <c r="GW8814" s="77">
        <v>0</v>
      </c>
      <c r="GX8814" s="77">
        <v>0</v>
      </c>
      <c r="GY8814" s="77">
        <v>0</v>
      </c>
      <c r="GZ8814" s="77">
        <v>0</v>
      </c>
    </row>
    <row r="8815" spans="187:208" x14ac:dyDescent="0.25">
      <c r="GE8815" s="77" t="s">
        <v>425</v>
      </c>
      <c r="GF8815" s="77" t="s">
        <v>155</v>
      </c>
      <c r="GG8815" s="77" t="s">
        <v>438</v>
      </c>
      <c r="GH8815" s="77" t="s">
        <v>481</v>
      </c>
      <c r="GI8815" s="77">
        <v>2020</v>
      </c>
      <c r="GJ8815" s="77" t="s">
        <v>301</v>
      </c>
      <c r="GK8815" s="77">
        <v>13469.08781237863</v>
      </c>
      <c r="GL8815" s="77">
        <v>808.58011199999999</v>
      </c>
      <c r="GM8815" s="77">
        <v>2020</v>
      </c>
      <c r="GN8815" s="77" t="s">
        <v>175</v>
      </c>
      <c r="GO8815" s="77">
        <v>5.3000000000000005E-2</v>
      </c>
      <c r="GP8815" s="77">
        <v>3</v>
      </c>
      <c r="GQ8815" s="77">
        <v>0</v>
      </c>
      <c r="GR8815" s="77" t="s">
        <v>423</v>
      </c>
      <c r="GS8815" s="77">
        <v>5.59662090813094E-2</v>
      </c>
      <c r="GT8815" s="77">
        <v>753.81378464209865</v>
      </c>
      <c r="GU8815" s="77">
        <v>0</v>
      </c>
      <c r="GV8815" s="77">
        <v>0</v>
      </c>
      <c r="GW8815" s="77">
        <v>0</v>
      </c>
      <c r="GX8815" s="77">
        <v>0</v>
      </c>
      <c r="GY8815" s="77">
        <v>0</v>
      </c>
      <c r="GZ8815" s="77">
        <v>0</v>
      </c>
    </row>
    <row r="8816" spans="187:208" x14ac:dyDescent="0.25">
      <c r="GE8816" s="77" t="s">
        <v>427</v>
      </c>
      <c r="GF8816" s="77" t="s">
        <v>155</v>
      </c>
      <c r="GG8816" s="77" t="s">
        <v>438</v>
      </c>
      <c r="GH8816" s="77" t="s">
        <v>481</v>
      </c>
      <c r="GI8816" s="77">
        <v>2020</v>
      </c>
      <c r="GJ8816" s="77" t="s">
        <v>303</v>
      </c>
      <c r="GK8816" s="77">
        <v>7205.5312760249753</v>
      </c>
      <c r="GL8816" s="77">
        <v>808.58011199999999</v>
      </c>
      <c r="GM8816" s="77">
        <v>2020</v>
      </c>
      <c r="GN8816" s="77" t="s">
        <v>175</v>
      </c>
      <c r="GO8816" s="77">
        <v>5.3000000000000005E-2</v>
      </c>
      <c r="GP8816" s="77">
        <v>3</v>
      </c>
      <c r="GQ8816" s="77">
        <v>0</v>
      </c>
      <c r="GR8816" s="77" t="s">
        <v>423</v>
      </c>
      <c r="GS8816" s="77">
        <v>5.59662090813094E-2</v>
      </c>
      <c r="GT8816" s="77">
        <v>403.26626993592788</v>
      </c>
      <c r="GU8816" s="77">
        <v>0</v>
      </c>
      <c r="GV8816" s="77">
        <v>0</v>
      </c>
      <c r="GW8816" s="77">
        <v>0</v>
      </c>
      <c r="GX8816" s="77">
        <v>0</v>
      </c>
      <c r="GY8816" s="77">
        <v>0</v>
      </c>
      <c r="GZ8816" s="77">
        <v>0</v>
      </c>
    </row>
    <row r="8817" spans="187:208" x14ac:dyDescent="0.25">
      <c r="GE8817" s="77" t="s">
        <v>422</v>
      </c>
      <c r="GF8817" s="77" t="s">
        <v>155</v>
      </c>
      <c r="GG8817" s="77" t="s">
        <v>438</v>
      </c>
      <c r="GH8817" s="77" t="s">
        <v>488</v>
      </c>
      <c r="GI8817" s="77">
        <v>2020</v>
      </c>
      <c r="GJ8817" s="77" t="s">
        <v>305</v>
      </c>
      <c r="GK8817" s="77">
        <v>409.22373582043377</v>
      </c>
      <c r="GL8817" s="77">
        <v>808.58011199999999</v>
      </c>
      <c r="GM8817" s="77">
        <v>2020</v>
      </c>
      <c r="GN8817" s="77" t="s">
        <v>175</v>
      </c>
      <c r="GO8817" s="77">
        <v>0.13250000000000001</v>
      </c>
      <c r="GP8817" s="77">
        <v>3</v>
      </c>
      <c r="GQ8817" s="77">
        <v>0</v>
      </c>
      <c r="GR8817" s="77" t="s">
        <v>423</v>
      </c>
      <c r="GS8817" s="77">
        <v>0.1527377521613833</v>
      </c>
      <c r="GT8817" s="77">
        <v>62.503913540296807</v>
      </c>
      <c r="GU8817" s="77">
        <v>0</v>
      </c>
      <c r="GV8817" s="77">
        <v>0</v>
      </c>
      <c r="GW8817" s="77">
        <v>0</v>
      </c>
      <c r="GX8817" s="77">
        <v>0</v>
      </c>
      <c r="GY8817" s="77">
        <v>0</v>
      </c>
      <c r="GZ8817" s="77">
        <v>0</v>
      </c>
    </row>
    <row r="8818" spans="187:208" x14ac:dyDescent="0.25">
      <c r="GE8818" s="77" t="s">
        <v>425</v>
      </c>
      <c r="GF8818" s="77" t="s">
        <v>155</v>
      </c>
      <c r="GG8818" s="77" t="s">
        <v>438</v>
      </c>
      <c r="GH8818" s="77" t="s">
        <v>488</v>
      </c>
      <c r="GI8818" s="77">
        <v>2020</v>
      </c>
      <c r="GJ8818" s="77" t="s">
        <v>301</v>
      </c>
      <c r="GK8818" s="77">
        <v>13469.08781237873</v>
      </c>
      <c r="GL8818" s="77">
        <v>808.58011199999999</v>
      </c>
      <c r="GM8818" s="77">
        <v>2020</v>
      </c>
      <c r="GN8818" s="77" t="s">
        <v>175</v>
      </c>
      <c r="GO8818" s="77">
        <v>5.3000000000000005E-2</v>
      </c>
      <c r="GP8818" s="77">
        <v>3</v>
      </c>
      <c r="GQ8818" s="77">
        <v>0</v>
      </c>
      <c r="GR8818" s="77" t="s">
        <v>423</v>
      </c>
      <c r="GS8818" s="77">
        <v>5.59662090813094E-2</v>
      </c>
      <c r="GT8818" s="77">
        <v>753.81378464210422</v>
      </c>
      <c r="GU8818" s="77">
        <v>0</v>
      </c>
      <c r="GV8818" s="77">
        <v>0</v>
      </c>
      <c r="GW8818" s="77">
        <v>0</v>
      </c>
      <c r="GX8818" s="77">
        <v>0</v>
      </c>
      <c r="GY8818" s="77">
        <v>0</v>
      </c>
      <c r="GZ8818" s="77">
        <v>0</v>
      </c>
    </row>
    <row r="8819" spans="187:208" x14ac:dyDescent="0.25">
      <c r="GE8819" s="77" t="s">
        <v>427</v>
      </c>
      <c r="GF8819" s="77" t="s">
        <v>155</v>
      </c>
      <c r="GG8819" s="77" t="s">
        <v>438</v>
      </c>
      <c r="GH8819" s="77" t="s">
        <v>488</v>
      </c>
      <c r="GI8819" s="77">
        <v>2020</v>
      </c>
      <c r="GJ8819" s="77" t="s">
        <v>303</v>
      </c>
      <c r="GK8819" s="77">
        <v>7205.5312760252791</v>
      </c>
      <c r="GL8819" s="77">
        <v>808.58011199999999</v>
      </c>
      <c r="GM8819" s="77">
        <v>2020</v>
      </c>
      <c r="GN8819" s="77" t="s">
        <v>175</v>
      </c>
      <c r="GO8819" s="77">
        <v>5.3000000000000005E-2</v>
      </c>
      <c r="GP8819" s="77">
        <v>3</v>
      </c>
      <c r="GQ8819" s="77">
        <v>0</v>
      </c>
      <c r="GR8819" s="77" t="s">
        <v>423</v>
      </c>
      <c r="GS8819" s="77">
        <v>5.59662090813094E-2</v>
      </c>
      <c r="GT8819" s="77">
        <v>403.26626993594488</v>
      </c>
      <c r="GU8819" s="77">
        <v>0</v>
      </c>
      <c r="GV8819" s="77">
        <v>0</v>
      </c>
      <c r="GW8819" s="77">
        <v>0</v>
      </c>
      <c r="GX8819" s="77">
        <v>0</v>
      </c>
      <c r="GY8819" s="77">
        <v>0</v>
      </c>
      <c r="GZ8819" s="77">
        <v>0</v>
      </c>
    </row>
    <row r="8820" spans="187:208" x14ac:dyDescent="0.25">
      <c r="GE8820" s="77" t="s">
        <v>422</v>
      </c>
      <c r="GF8820" s="77" t="s">
        <v>155</v>
      </c>
      <c r="GG8820" s="77" t="s">
        <v>440</v>
      </c>
      <c r="GH8820" s="77" t="s">
        <v>300</v>
      </c>
      <c r="GI8820" s="77">
        <v>2020</v>
      </c>
      <c r="GJ8820" s="77" t="s">
        <v>305</v>
      </c>
      <c r="GK8820" s="77">
        <v>222.2294216278485</v>
      </c>
      <c r="GL8820" s="77">
        <v>758.70438200000001</v>
      </c>
      <c r="GM8820" s="77">
        <v>2020</v>
      </c>
      <c r="GN8820" s="77" t="s">
        <v>175</v>
      </c>
      <c r="GO8820" s="77">
        <v>0.13250000000000001</v>
      </c>
      <c r="GP8820" s="77">
        <v>3</v>
      </c>
      <c r="GQ8820" s="77">
        <v>0</v>
      </c>
      <c r="GR8820" s="77" t="s">
        <v>423</v>
      </c>
      <c r="GS8820" s="77">
        <v>0.1527377521613833</v>
      </c>
      <c r="GT8820" s="77">
        <v>33.942822323561877</v>
      </c>
      <c r="GU8820" s="77">
        <v>0</v>
      </c>
      <c r="GV8820" s="77">
        <v>0</v>
      </c>
      <c r="GW8820" s="77">
        <v>0</v>
      </c>
      <c r="GX8820" s="77">
        <v>0</v>
      </c>
      <c r="GY8820" s="77">
        <v>0</v>
      </c>
      <c r="GZ8820" s="77">
        <v>0</v>
      </c>
    </row>
    <row r="8821" spans="187:208" x14ac:dyDescent="0.25">
      <c r="GE8821" s="77" t="s">
        <v>425</v>
      </c>
      <c r="GF8821" s="77" t="s">
        <v>155</v>
      </c>
      <c r="GG8821" s="77" t="s">
        <v>440</v>
      </c>
      <c r="GH8821" s="77" t="s">
        <v>300</v>
      </c>
      <c r="GI8821" s="77">
        <v>2020</v>
      </c>
      <c r="GJ8821" s="77" t="s">
        <v>301</v>
      </c>
      <c r="GK8821" s="77">
        <v>8585.7228092486384</v>
      </c>
      <c r="GL8821" s="77">
        <v>758.70438200000001</v>
      </c>
      <c r="GM8821" s="77">
        <v>2020</v>
      </c>
      <c r="GN8821" s="77" t="s">
        <v>175</v>
      </c>
      <c r="GO8821" s="77">
        <v>5.3000000000000005E-2</v>
      </c>
      <c r="GP8821" s="77">
        <v>3</v>
      </c>
      <c r="GQ8821" s="77">
        <v>0</v>
      </c>
      <c r="GR8821" s="77" t="s">
        <v>423</v>
      </c>
      <c r="GS8821" s="77">
        <v>5.5966209081309407E-2</v>
      </c>
      <c r="GT8821" s="77">
        <v>480.51035785657643</v>
      </c>
      <c r="GU8821" s="77">
        <v>0</v>
      </c>
      <c r="GV8821" s="77">
        <v>0</v>
      </c>
      <c r="GW8821" s="77">
        <v>0</v>
      </c>
      <c r="GX8821" s="77">
        <v>0</v>
      </c>
      <c r="GY8821" s="77">
        <v>0</v>
      </c>
      <c r="GZ8821" s="77">
        <v>0</v>
      </c>
    </row>
    <row r="8822" spans="187:208" x14ac:dyDescent="0.25">
      <c r="GE8822" s="77" t="s">
        <v>427</v>
      </c>
      <c r="GF8822" s="77" t="s">
        <v>155</v>
      </c>
      <c r="GG8822" s="77" t="s">
        <v>440</v>
      </c>
      <c r="GH8822" s="77" t="s">
        <v>300</v>
      </c>
      <c r="GI8822" s="77">
        <v>2020</v>
      </c>
      <c r="GJ8822" s="77" t="s">
        <v>303</v>
      </c>
      <c r="GK8822" s="77">
        <v>5338.1784104571761</v>
      </c>
      <c r="GL8822" s="77">
        <v>758.70438200000001</v>
      </c>
      <c r="GM8822" s="77">
        <v>2020</v>
      </c>
      <c r="GN8822" s="77" t="s">
        <v>175</v>
      </c>
      <c r="GO8822" s="77">
        <v>5.3000000000000005E-2</v>
      </c>
      <c r="GP8822" s="77">
        <v>3</v>
      </c>
      <c r="GQ8822" s="77">
        <v>0</v>
      </c>
      <c r="GR8822" s="77" t="s">
        <v>423</v>
      </c>
      <c r="GS8822" s="77">
        <v>5.5966209081309407E-2</v>
      </c>
      <c r="GT8822" s="77">
        <v>298.75760903297822</v>
      </c>
      <c r="GU8822" s="77">
        <v>0</v>
      </c>
      <c r="GV8822" s="77">
        <v>0</v>
      </c>
      <c r="GW8822" s="77">
        <v>0</v>
      </c>
      <c r="GX8822" s="77">
        <v>0</v>
      </c>
      <c r="GY8822" s="77">
        <v>0</v>
      </c>
      <c r="GZ8822" s="77">
        <v>0</v>
      </c>
    </row>
    <row r="8823" spans="187:208" x14ac:dyDescent="0.25">
      <c r="GE8823" s="77" t="s">
        <v>422</v>
      </c>
      <c r="GF8823" s="77" t="s">
        <v>155</v>
      </c>
      <c r="GG8823" s="77" t="s">
        <v>440</v>
      </c>
      <c r="GH8823" s="77" t="s">
        <v>432</v>
      </c>
      <c r="GI8823" s="77">
        <v>2020</v>
      </c>
      <c r="GJ8823" s="77" t="s">
        <v>305</v>
      </c>
      <c r="GK8823" s="77">
        <v>222.22942162784321</v>
      </c>
      <c r="GL8823" s="77">
        <v>758.70438200000001</v>
      </c>
      <c r="GM8823" s="77">
        <v>2020</v>
      </c>
      <c r="GN8823" s="77" t="s">
        <v>175</v>
      </c>
      <c r="GO8823" s="77">
        <v>0.13250000000000001</v>
      </c>
      <c r="GP8823" s="77">
        <v>3</v>
      </c>
      <c r="GQ8823" s="77">
        <v>0</v>
      </c>
      <c r="GR8823" s="77" t="s">
        <v>423</v>
      </c>
      <c r="GS8823" s="77">
        <v>0.1527377521613833</v>
      </c>
      <c r="GT8823" s="77">
        <v>33.942822323561067</v>
      </c>
      <c r="GU8823" s="77">
        <v>0</v>
      </c>
      <c r="GV8823" s="77">
        <v>0</v>
      </c>
      <c r="GW8823" s="77">
        <v>0</v>
      </c>
      <c r="GX8823" s="77">
        <v>0</v>
      </c>
      <c r="GY8823" s="77">
        <v>0</v>
      </c>
      <c r="GZ8823" s="77">
        <v>0</v>
      </c>
    </row>
    <row r="8824" spans="187:208" x14ac:dyDescent="0.25">
      <c r="GE8824" s="77" t="s">
        <v>425</v>
      </c>
      <c r="GF8824" s="77" t="s">
        <v>155</v>
      </c>
      <c r="GG8824" s="77" t="s">
        <v>440</v>
      </c>
      <c r="GH8824" s="77" t="s">
        <v>432</v>
      </c>
      <c r="GI8824" s="77">
        <v>2020</v>
      </c>
      <c r="GJ8824" s="77" t="s">
        <v>301</v>
      </c>
      <c r="GK8824" s="77">
        <v>8585.7228092484311</v>
      </c>
      <c r="GL8824" s="77">
        <v>758.70438200000001</v>
      </c>
      <c r="GM8824" s="77">
        <v>2020</v>
      </c>
      <c r="GN8824" s="77" t="s">
        <v>175</v>
      </c>
      <c r="GO8824" s="77">
        <v>5.3000000000000005E-2</v>
      </c>
      <c r="GP8824" s="77">
        <v>3</v>
      </c>
      <c r="GQ8824" s="77">
        <v>0</v>
      </c>
      <c r="GR8824" s="77" t="s">
        <v>423</v>
      </c>
      <c r="GS8824" s="77">
        <v>5.5966209081309407E-2</v>
      </c>
      <c r="GT8824" s="77">
        <v>480.51035785656484</v>
      </c>
      <c r="GU8824" s="77">
        <v>0</v>
      </c>
      <c r="GV8824" s="77">
        <v>0</v>
      </c>
      <c r="GW8824" s="77">
        <v>0</v>
      </c>
      <c r="GX8824" s="77">
        <v>0</v>
      </c>
      <c r="GY8824" s="77">
        <v>0</v>
      </c>
      <c r="GZ8824" s="77">
        <v>0</v>
      </c>
    </row>
    <row r="8825" spans="187:208" x14ac:dyDescent="0.25">
      <c r="GE8825" s="77" t="s">
        <v>422</v>
      </c>
      <c r="GF8825" s="77" t="s">
        <v>155</v>
      </c>
      <c r="GG8825" s="77" t="s">
        <v>440</v>
      </c>
      <c r="GH8825" s="77" t="s">
        <v>439</v>
      </c>
      <c r="GI8825" s="77">
        <v>2020</v>
      </c>
      <c r="GJ8825" s="77" t="s">
        <v>305</v>
      </c>
      <c r="GK8825" s="77">
        <v>0.69641821681223104</v>
      </c>
      <c r="GL8825" s="77">
        <v>758.70438200000001</v>
      </c>
      <c r="GM8825" s="77">
        <v>2020</v>
      </c>
      <c r="GN8825" s="77" t="s">
        <v>175</v>
      </c>
      <c r="GO8825" s="77">
        <v>0.13250000000000001</v>
      </c>
      <c r="GP8825" s="77">
        <v>3</v>
      </c>
      <c r="GQ8825" s="77">
        <v>0</v>
      </c>
      <c r="GR8825" s="77" t="s">
        <v>423</v>
      </c>
      <c r="GS8825" s="77">
        <v>0.1527377521613833</v>
      </c>
      <c r="GT8825" s="77">
        <v>0.10636935300013904</v>
      </c>
      <c r="GU8825" s="77">
        <v>0</v>
      </c>
      <c r="GV8825" s="77">
        <v>0</v>
      </c>
      <c r="GW8825" s="77">
        <v>0</v>
      </c>
      <c r="GX8825" s="77">
        <v>0</v>
      </c>
      <c r="GY8825" s="77">
        <v>0</v>
      </c>
      <c r="GZ8825" s="77">
        <v>0</v>
      </c>
    </row>
    <row r="8826" spans="187:208" x14ac:dyDescent="0.25">
      <c r="GE8826" s="77" t="s">
        <v>425</v>
      </c>
      <c r="GF8826" s="77" t="s">
        <v>155</v>
      </c>
      <c r="GG8826" s="77" t="s">
        <v>440</v>
      </c>
      <c r="GH8826" s="77" t="s">
        <v>439</v>
      </c>
      <c r="GI8826" s="77">
        <v>2020</v>
      </c>
      <c r="GJ8826" s="77" t="s">
        <v>301</v>
      </c>
      <c r="GK8826" s="77">
        <v>2.941964152281018</v>
      </c>
      <c r="GL8826" s="77">
        <v>758.70438200000001</v>
      </c>
      <c r="GM8826" s="77">
        <v>2020</v>
      </c>
      <c r="GN8826" s="77" t="s">
        <v>175</v>
      </c>
      <c r="GO8826" s="77">
        <v>5.3000000000000005E-2</v>
      </c>
      <c r="GP8826" s="77">
        <v>3</v>
      </c>
      <c r="GQ8826" s="77">
        <v>0</v>
      </c>
      <c r="GR8826" s="77" t="s">
        <v>423</v>
      </c>
      <c r="GS8826" s="77">
        <v>5.5966209081309407E-2</v>
      </c>
      <c r="GT8826" s="77">
        <v>0.16465058085627665</v>
      </c>
      <c r="GU8826" s="77">
        <v>0</v>
      </c>
      <c r="GV8826" s="77">
        <v>0</v>
      </c>
      <c r="GW8826" s="77">
        <v>0</v>
      </c>
      <c r="GX8826" s="77">
        <v>0</v>
      </c>
      <c r="GY8826" s="77">
        <v>0</v>
      </c>
      <c r="GZ8826" s="77">
        <v>0</v>
      </c>
    </row>
    <row r="8827" spans="187:208" x14ac:dyDescent="0.25">
      <c r="GE8827" s="77" t="s">
        <v>427</v>
      </c>
      <c r="GF8827" s="77" t="s">
        <v>155</v>
      </c>
      <c r="GG8827" s="77" t="s">
        <v>440</v>
      </c>
      <c r="GH8827" s="77" t="s">
        <v>439</v>
      </c>
      <c r="GI8827" s="77">
        <v>2020</v>
      </c>
      <c r="GJ8827" s="77" t="s">
        <v>303</v>
      </c>
      <c r="GK8827" s="77">
        <v>1.6021759622082861</v>
      </c>
      <c r="GL8827" s="77">
        <v>758.70438200000001</v>
      </c>
      <c r="GM8827" s="77">
        <v>2020</v>
      </c>
      <c r="GN8827" s="77" t="s">
        <v>175</v>
      </c>
      <c r="GO8827" s="77">
        <v>5.3000000000000005E-2</v>
      </c>
      <c r="GP8827" s="77">
        <v>3</v>
      </c>
      <c r="GQ8827" s="77">
        <v>0</v>
      </c>
      <c r="GR8827" s="77" t="s">
        <v>423</v>
      </c>
      <c r="GS8827" s="77">
        <v>5.5966209081309407E-2</v>
      </c>
      <c r="GT8827" s="77">
        <v>8.9667714885997021E-2</v>
      </c>
      <c r="GU8827" s="77">
        <v>0</v>
      </c>
      <c r="GV8827" s="77">
        <v>0</v>
      </c>
      <c r="GW8827" s="77">
        <v>0</v>
      </c>
      <c r="GX8827" s="77">
        <v>0</v>
      </c>
      <c r="GY8827" s="77">
        <v>0</v>
      </c>
      <c r="GZ8827" s="77">
        <v>0</v>
      </c>
    </row>
    <row r="8828" spans="187:208" x14ac:dyDescent="0.25">
      <c r="GE8828" s="77" t="s">
        <v>422</v>
      </c>
      <c r="GF8828" s="77" t="s">
        <v>155</v>
      </c>
      <c r="GG8828" s="77" t="s">
        <v>440</v>
      </c>
      <c r="GH8828" s="77" t="s">
        <v>446</v>
      </c>
      <c r="GI8828" s="77">
        <v>2020</v>
      </c>
      <c r="GJ8828" s="77" t="s">
        <v>305</v>
      </c>
      <c r="GK8828" s="77">
        <v>3.6425060683954458E-2</v>
      </c>
      <c r="GL8828" s="77">
        <v>758.70438200000001</v>
      </c>
      <c r="GM8828" s="77">
        <v>2020</v>
      </c>
      <c r="GN8828" s="77" t="s">
        <v>175</v>
      </c>
      <c r="GO8828" s="77">
        <v>0.13250000000000001</v>
      </c>
      <c r="GP8828" s="77">
        <v>3</v>
      </c>
      <c r="GQ8828" s="77">
        <v>0</v>
      </c>
      <c r="GR8828" s="77" t="s">
        <v>423</v>
      </c>
      <c r="GS8828" s="77">
        <v>0.1527377521613833</v>
      </c>
      <c r="GT8828" s="77">
        <v>5.5634818912091832E-3</v>
      </c>
      <c r="GU8828" s="77">
        <v>0</v>
      </c>
      <c r="GV8828" s="77">
        <v>0</v>
      </c>
      <c r="GW8828" s="77">
        <v>0</v>
      </c>
      <c r="GX8828" s="77">
        <v>0</v>
      </c>
      <c r="GY8828" s="77">
        <v>0</v>
      </c>
      <c r="GZ8828" s="77">
        <v>0</v>
      </c>
    </row>
    <row r="8829" spans="187:208" x14ac:dyDescent="0.25">
      <c r="GE8829" s="77" t="s">
        <v>425</v>
      </c>
      <c r="GF8829" s="77" t="s">
        <v>155</v>
      </c>
      <c r="GG8829" s="77" t="s">
        <v>440</v>
      </c>
      <c r="GH8829" s="77" t="s">
        <v>446</v>
      </c>
      <c r="GI8829" s="77">
        <v>2020</v>
      </c>
      <c r="GJ8829" s="77" t="s">
        <v>301</v>
      </c>
      <c r="GK8829" s="77">
        <v>1.58087245254323E-3</v>
      </c>
      <c r="GL8829" s="77">
        <v>758.70438200000001</v>
      </c>
      <c r="GM8829" s="77">
        <v>2020</v>
      </c>
      <c r="GN8829" s="77" t="s">
        <v>175</v>
      </c>
      <c r="GO8829" s="77">
        <v>5.3000000000000005E-2</v>
      </c>
      <c r="GP8829" s="77">
        <v>3</v>
      </c>
      <c r="GQ8829" s="77">
        <v>0</v>
      </c>
      <c r="GR8829" s="77" t="s">
        <v>423</v>
      </c>
      <c r="GS8829" s="77">
        <v>5.5966209081309407E-2</v>
      </c>
      <c r="GT8829" s="77">
        <v>8.8475438209916795E-5</v>
      </c>
      <c r="GU8829" s="77">
        <v>0</v>
      </c>
      <c r="GV8829" s="77">
        <v>0</v>
      </c>
      <c r="GW8829" s="77">
        <v>0</v>
      </c>
      <c r="GX8829" s="77">
        <v>0</v>
      </c>
      <c r="GY8829" s="77">
        <v>0</v>
      </c>
      <c r="GZ8829" s="77">
        <v>0</v>
      </c>
    </row>
    <row r="8830" spans="187:208" x14ac:dyDescent="0.25">
      <c r="GE8830" s="77" t="s">
        <v>427</v>
      </c>
      <c r="GF8830" s="77" t="s">
        <v>155</v>
      </c>
      <c r="GG8830" s="77" t="s">
        <v>440</v>
      </c>
      <c r="GH8830" s="77" t="s">
        <v>446</v>
      </c>
      <c r="GI8830" s="77">
        <v>2020</v>
      </c>
      <c r="GJ8830" s="77" t="s">
        <v>303</v>
      </c>
      <c r="GK8830" s="77">
        <v>3.9894642198450722E-2</v>
      </c>
      <c r="GL8830" s="77">
        <v>758.70438200000001</v>
      </c>
      <c r="GM8830" s="77">
        <v>2020</v>
      </c>
      <c r="GN8830" s="77" t="s">
        <v>175</v>
      </c>
      <c r="GO8830" s="77">
        <v>5.3000000000000005E-2</v>
      </c>
      <c r="GP8830" s="77">
        <v>3</v>
      </c>
      <c r="GQ8830" s="77">
        <v>0</v>
      </c>
      <c r="GR8830" s="77" t="s">
        <v>423</v>
      </c>
      <c r="GS8830" s="77">
        <v>5.5966209081309407E-2</v>
      </c>
      <c r="GT8830" s="77">
        <v>2.2327518865025223E-3</v>
      </c>
      <c r="GU8830" s="77">
        <v>0</v>
      </c>
      <c r="GV8830" s="77">
        <v>0</v>
      </c>
      <c r="GW8830" s="77">
        <v>0</v>
      </c>
      <c r="GX8830" s="77">
        <v>0</v>
      </c>
      <c r="GY8830" s="77">
        <v>0</v>
      </c>
      <c r="GZ8830" s="77">
        <v>0</v>
      </c>
    </row>
    <row r="8831" spans="187:208" x14ac:dyDescent="0.25">
      <c r="GE8831" s="77" t="s">
        <v>422</v>
      </c>
      <c r="GF8831" s="77" t="s">
        <v>155</v>
      </c>
      <c r="GG8831" s="77" t="s">
        <v>440</v>
      </c>
      <c r="GH8831" s="77" t="s">
        <v>453</v>
      </c>
      <c r="GI8831" s="77">
        <v>2020</v>
      </c>
      <c r="GJ8831" s="77" t="s">
        <v>305</v>
      </c>
      <c r="GK8831" s="77">
        <v>222.2294216278311</v>
      </c>
      <c r="GL8831" s="77">
        <v>758.70438200000001</v>
      </c>
      <c r="GM8831" s="77">
        <v>2020</v>
      </c>
      <c r="GN8831" s="77" t="s">
        <v>175</v>
      </c>
      <c r="GO8831" s="77">
        <v>0.13250000000000001</v>
      </c>
      <c r="GP8831" s="77">
        <v>3</v>
      </c>
      <c r="GQ8831" s="77">
        <v>0</v>
      </c>
      <c r="GR8831" s="77" t="s">
        <v>423</v>
      </c>
      <c r="GS8831" s="77">
        <v>0.1527377521613833</v>
      </c>
      <c r="GT8831" s="77">
        <v>33.94282232355922</v>
      </c>
      <c r="GU8831" s="77">
        <v>0</v>
      </c>
      <c r="GV8831" s="77">
        <v>0</v>
      </c>
      <c r="GW8831" s="77">
        <v>0</v>
      </c>
      <c r="GX8831" s="77">
        <v>0</v>
      </c>
      <c r="GY8831" s="77">
        <v>0</v>
      </c>
      <c r="GZ8831" s="77">
        <v>0</v>
      </c>
    </row>
    <row r="8832" spans="187:208" x14ac:dyDescent="0.25">
      <c r="GE8832" s="77" t="s">
        <v>425</v>
      </c>
      <c r="GF8832" s="77" t="s">
        <v>155</v>
      </c>
      <c r="GG8832" s="77" t="s">
        <v>440</v>
      </c>
      <c r="GH8832" s="77" t="s">
        <v>453</v>
      </c>
      <c r="GI8832" s="77">
        <v>2020</v>
      </c>
      <c r="GJ8832" s="77" t="s">
        <v>301</v>
      </c>
      <c r="GK8832" s="77">
        <v>8585.7228092479672</v>
      </c>
      <c r="GL8832" s="77">
        <v>758.70438200000001</v>
      </c>
      <c r="GM8832" s="77">
        <v>2020</v>
      </c>
      <c r="GN8832" s="77" t="s">
        <v>175</v>
      </c>
      <c r="GO8832" s="77">
        <v>5.3000000000000005E-2</v>
      </c>
      <c r="GP8832" s="77">
        <v>3</v>
      </c>
      <c r="GQ8832" s="77">
        <v>0</v>
      </c>
      <c r="GR8832" s="77" t="s">
        <v>423</v>
      </c>
      <c r="GS8832" s="77">
        <v>5.5966209081309407E-2</v>
      </c>
      <c r="GT8832" s="77">
        <v>480.51035785653892</v>
      </c>
      <c r="GU8832" s="77">
        <v>0</v>
      </c>
      <c r="GV8832" s="77">
        <v>0</v>
      </c>
      <c r="GW8832" s="77">
        <v>0</v>
      </c>
      <c r="GX8832" s="77">
        <v>0</v>
      </c>
      <c r="GY8832" s="77">
        <v>0</v>
      </c>
      <c r="GZ8832" s="77">
        <v>0</v>
      </c>
    </row>
    <row r="8833" spans="187:208" x14ac:dyDescent="0.25">
      <c r="GE8833" s="77" t="s">
        <v>427</v>
      </c>
      <c r="GF8833" s="77" t="s">
        <v>155</v>
      </c>
      <c r="GG8833" s="77" t="s">
        <v>440</v>
      </c>
      <c r="GH8833" s="77" t="s">
        <v>453</v>
      </c>
      <c r="GI8833" s="77">
        <v>2020</v>
      </c>
      <c r="GJ8833" s="77" t="s">
        <v>303</v>
      </c>
      <c r="GK8833" s="77">
        <v>5338.1784104567587</v>
      </c>
      <c r="GL8833" s="77">
        <v>758.70438200000001</v>
      </c>
      <c r="GM8833" s="77">
        <v>2020</v>
      </c>
      <c r="GN8833" s="77" t="s">
        <v>175</v>
      </c>
      <c r="GO8833" s="77">
        <v>5.3000000000000005E-2</v>
      </c>
      <c r="GP8833" s="77">
        <v>3</v>
      </c>
      <c r="GQ8833" s="77">
        <v>0</v>
      </c>
      <c r="GR8833" s="77" t="s">
        <v>423</v>
      </c>
      <c r="GS8833" s="77">
        <v>5.5966209081309407E-2</v>
      </c>
      <c r="GT8833" s="77">
        <v>298.75760903295486</v>
      </c>
      <c r="GU8833" s="77">
        <v>0</v>
      </c>
      <c r="GV8833" s="77">
        <v>0</v>
      </c>
      <c r="GW8833" s="77">
        <v>0</v>
      </c>
      <c r="GX8833" s="77">
        <v>0</v>
      </c>
      <c r="GY8833" s="77">
        <v>0</v>
      </c>
      <c r="GZ8833" s="77">
        <v>0</v>
      </c>
    </row>
    <row r="8834" spans="187:208" x14ac:dyDescent="0.25">
      <c r="GE8834" s="77" t="s">
        <v>422</v>
      </c>
      <c r="GF8834" s="77" t="s">
        <v>155</v>
      </c>
      <c r="GG8834" s="77" t="s">
        <v>440</v>
      </c>
      <c r="GH8834" s="77" t="s">
        <v>460</v>
      </c>
      <c r="GI8834" s="77">
        <v>2020</v>
      </c>
      <c r="GJ8834" s="77" t="s">
        <v>305</v>
      </c>
      <c r="GK8834" s="77">
        <v>222.2294216278371</v>
      </c>
      <c r="GL8834" s="77">
        <v>758.70438200000001</v>
      </c>
      <c r="GM8834" s="77">
        <v>2020</v>
      </c>
      <c r="GN8834" s="77" t="s">
        <v>175</v>
      </c>
      <c r="GO8834" s="77">
        <v>0.13250000000000001</v>
      </c>
      <c r="GP8834" s="77">
        <v>3</v>
      </c>
      <c r="GQ8834" s="77">
        <v>0</v>
      </c>
      <c r="GR8834" s="77" t="s">
        <v>423</v>
      </c>
      <c r="GS8834" s="77">
        <v>0.1527377521613833</v>
      </c>
      <c r="GT8834" s="77">
        <v>33.942822323560137</v>
      </c>
      <c r="GU8834" s="77">
        <v>0</v>
      </c>
      <c r="GV8834" s="77">
        <v>0</v>
      </c>
      <c r="GW8834" s="77">
        <v>0</v>
      </c>
      <c r="GX8834" s="77">
        <v>0</v>
      </c>
      <c r="GY8834" s="77">
        <v>0</v>
      </c>
      <c r="GZ8834" s="77">
        <v>0</v>
      </c>
    </row>
    <row r="8835" spans="187:208" x14ac:dyDescent="0.25">
      <c r="GE8835" s="77" t="s">
        <v>425</v>
      </c>
      <c r="GF8835" s="77" t="s">
        <v>155</v>
      </c>
      <c r="GG8835" s="77" t="s">
        <v>440</v>
      </c>
      <c r="GH8835" s="77" t="s">
        <v>460</v>
      </c>
      <c r="GI8835" s="77">
        <v>2020</v>
      </c>
      <c r="GJ8835" s="77" t="s">
        <v>301</v>
      </c>
      <c r="GK8835" s="77">
        <v>8585.7228092481982</v>
      </c>
      <c r="GL8835" s="77">
        <v>758.70438200000001</v>
      </c>
      <c r="GM8835" s="77">
        <v>2020</v>
      </c>
      <c r="GN8835" s="77" t="s">
        <v>175</v>
      </c>
      <c r="GO8835" s="77">
        <v>5.3000000000000005E-2</v>
      </c>
      <c r="GP8835" s="77">
        <v>3</v>
      </c>
      <c r="GQ8835" s="77">
        <v>0</v>
      </c>
      <c r="GR8835" s="77" t="s">
        <v>423</v>
      </c>
      <c r="GS8835" s="77">
        <v>5.5966209081309407E-2</v>
      </c>
      <c r="GT8835" s="77">
        <v>480.51035785655182</v>
      </c>
      <c r="GU8835" s="77">
        <v>0</v>
      </c>
      <c r="GV8835" s="77">
        <v>0</v>
      </c>
      <c r="GW8835" s="77">
        <v>0</v>
      </c>
      <c r="GX8835" s="77">
        <v>0</v>
      </c>
      <c r="GY8835" s="77">
        <v>0</v>
      </c>
      <c r="GZ8835" s="77">
        <v>0</v>
      </c>
    </row>
    <row r="8836" spans="187:208" x14ac:dyDescent="0.25">
      <c r="GE8836" s="77" t="s">
        <v>422</v>
      </c>
      <c r="GF8836" s="77" t="s">
        <v>155</v>
      </c>
      <c r="GG8836" s="77" t="s">
        <v>440</v>
      </c>
      <c r="GH8836" s="77" t="s">
        <v>467</v>
      </c>
      <c r="GI8836" s="77">
        <v>2020</v>
      </c>
      <c r="GJ8836" s="77" t="s">
        <v>305</v>
      </c>
      <c r="GK8836" s="77">
        <v>0.69641821681223126</v>
      </c>
      <c r="GL8836" s="77">
        <v>758.70438200000001</v>
      </c>
      <c r="GM8836" s="77">
        <v>2020</v>
      </c>
      <c r="GN8836" s="77" t="s">
        <v>175</v>
      </c>
      <c r="GO8836" s="77">
        <v>0.13250000000000001</v>
      </c>
      <c r="GP8836" s="77">
        <v>3</v>
      </c>
      <c r="GQ8836" s="77">
        <v>0</v>
      </c>
      <c r="GR8836" s="77" t="s">
        <v>423</v>
      </c>
      <c r="GS8836" s="77">
        <v>0.1527377521613833</v>
      </c>
      <c r="GT8836" s="77">
        <v>0.10636935300013908</v>
      </c>
      <c r="GU8836" s="77">
        <v>0</v>
      </c>
      <c r="GV8836" s="77">
        <v>0</v>
      </c>
      <c r="GW8836" s="77">
        <v>0</v>
      </c>
      <c r="GX8836" s="77">
        <v>0</v>
      </c>
      <c r="GY8836" s="77">
        <v>0</v>
      </c>
      <c r="GZ8836" s="77">
        <v>0</v>
      </c>
    </row>
    <row r="8837" spans="187:208" x14ac:dyDescent="0.25">
      <c r="GE8837" s="77" t="s">
        <v>425</v>
      </c>
      <c r="GF8837" s="77" t="s">
        <v>155</v>
      </c>
      <c r="GG8837" s="77" t="s">
        <v>440</v>
      </c>
      <c r="GH8837" s="77" t="s">
        <v>467</v>
      </c>
      <c r="GI8837" s="77">
        <v>2020</v>
      </c>
      <c r="GJ8837" s="77" t="s">
        <v>301</v>
      </c>
      <c r="GK8837" s="77">
        <v>2.9419641522810158</v>
      </c>
      <c r="GL8837" s="77">
        <v>758.70438200000001</v>
      </c>
      <c r="GM8837" s="77">
        <v>2020</v>
      </c>
      <c r="GN8837" s="77" t="s">
        <v>175</v>
      </c>
      <c r="GO8837" s="77">
        <v>5.3000000000000005E-2</v>
      </c>
      <c r="GP8837" s="77">
        <v>3</v>
      </c>
      <c r="GQ8837" s="77">
        <v>0</v>
      </c>
      <c r="GR8837" s="77" t="s">
        <v>423</v>
      </c>
      <c r="GS8837" s="77">
        <v>5.5966209081309407E-2</v>
      </c>
      <c r="GT8837" s="77">
        <v>0.16465058085627651</v>
      </c>
      <c r="GU8837" s="77">
        <v>0</v>
      </c>
      <c r="GV8837" s="77">
        <v>0</v>
      </c>
      <c r="GW8837" s="77">
        <v>0</v>
      </c>
      <c r="GX8837" s="77">
        <v>0</v>
      </c>
      <c r="GY8837" s="77">
        <v>0</v>
      </c>
      <c r="GZ8837" s="77">
        <v>0</v>
      </c>
    </row>
    <row r="8838" spans="187:208" x14ac:dyDescent="0.25">
      <c r="GE8838" s="77" t="s">
        <v>427</v>
      </c>
      <c r="GF8838" s="77" t="s">
        <v>155</v>
      </c>
      <c r="GG8838" s="77" t="s">
        <v>440</v>
      </c>
      <c r="GH8838" s="77" t="s">
        <v>467</v>
      </c>
      <c r="GI8838" s="77">
        <v>2020</v>
      </c>
      <c r="GJ8838" s="77" t="s">
        <v>303</v>
      </c>
      <c r="GK8838" s="77">
        <v>1.602175962208289</v>
      </c>
      <c r="GL8838" s="77">
        <v>758.70438200000001</v>
      </c>
      <c r="GM8838" s="77">
        <v>2020</v>
      </c>
      <c r="GN8838" s="77" t="s">
        <v>175</v>
      </c>
      <c r="GO8838" s="77">
        <v>5.3000000000000005E-2</v>
      </c>
      <c r="GP8838" s="77">
        <v>3</v>
      </c>
      <c r="GQ8838" s="77">
        <v>0</v>
      </c>
      <c r="GR8838" s="77" t="s">
        <v>423</v>
      </c>
      <c r="GS8838" s="77">
        <v>5.5966209081309407E-2</v>
      </c>
      <c r="GT8838" s="77">
        <v>8.9667714885997174E-2</v>
      </c>
      <c r="GU8838" s="77">
        <v>0</v>
      </c>
      <c r="GV8838" s="77">
        <v>0</v>
      </c>
      <c r="GW8838" s="77">
        <v>0</v>
      </c>
      <c r="GX8838" s="77">
        <v>0</v>
      </c>
      <c r="GY8838" s="77">
        <v>0</v>
      </c>
      <c r="GZ8838" s="77">
        <v>0</v>
      </c>
    </row>
    <row r="8839" spans="187:208" x14ac:dyDescent="0.25">
      <c r="GE8839" s="77" t="s">
        <v>422</v>
      </c>
      <c r="GF8839" s="77" t="s">
        <v>155</v>
      </c>
      <c r="GG8839" s="77" t="s">
        <v>440</v>
      </c>
      <c r="GH8839" s="77" t="s">
        <v>474</v>
      </c>
      <c r="GI8839" s="77">
        <v>2020</v>
      </c>
      <c r="GJ8839" s="77" t="s">
        <v>305</v>
      </c>
      <c r="GK8839" s="77">
        <v>3.6425060683954402E-2</v>
      </c>
      <c r="GL8839" s="77">
        <v>758.70438200000001</v>
      </c>
      <c r="GM8839" s="77">
        <v>2020</v>
      </c>
      <c r="GN8839" s="77" t="s">
        <v>175</v>
      </c>
      <c r="GO8839" s="77">
        <v>0.13250000000000001</v>
      </c>
      <c r="GP8839" s="77">
        <v>3</v>
      </c>
      <c r="GQ8839" s="77">
        <v>0</v>
      </c>
      <c r="GR8839" s="77" t="s">
        <v>423</v>
      </c>
      <c r="GS8839" s="77">
        <v>0.1527377521613833</v>
      </c>
      <c r="GT8839" s="77">
        <v>5.5634818912091745E-3</v>
      </c>
      <c r="GU8839" s="77">
        <v>0</v>
      </c>
      <c r="GV8839" s="77">
        <v>0</v>
      </c>
      <c r="GW8839" s="77">
        <v>0</v>
      </c>
      <c r="GX8839" s="77">
        <v>0</v>
      </c>
      <c r="GY8839" s="77">
        <v>0</v>
      </c>
      <c r="GZ8839" s="77">
        <v>0</v>
      </c>
    </row>
    <row r="8840" spans="187:208" x14ac:dyDescent="0.25">
      <c r="GE8840" s="77" t="s">
        <v>425</v>
      </c>
      <c r="GF8840" s="77" t="s">
        <v>155</v>
      </c>
      <c r="GG8840" s="77" t="s">
        <v>440</v>
      </c>
      <c r="GH8840" s="77" t="s">
        <v>474</v>
      </c>
      <c r="GI8840" s="77">
        <v>2020</v>
      </c>
      <c r="GJ8840" s="77" t="s">
        <v>301</v>
      </c>
      <c r="GK8840" s="77">
        <v>1.580872452542957E-3</v>
      </c>
      <c r="GL8840" s="77">
        <v>758.70438200000001</v>
      </c>
      <c r="GM8840" s="77">
        <v>2020</v>
      </c>
      <c r="GN8840" s="77" t="s">
        <v>175</v>
      </c>
      <c r="GO8840" s="77">
        <v>5.3000000000000005E-2</v>
      </c>
      <c r="GP8840" s="77">
        <v>3</v>
      </c>
      <c r="GQ8840" s="77">
        <v>0</v>
      </c>
      <c r="GR8840" s="77" t="s">
        <v>423</v>
      </c>
      <c r="GS8840" s="77">
        <v>5.5966209081309407E-2</v>
      </c>
      <c r="GT8840" s="77">
        <v>8.8475438209901507E-5</v>
      </c>
      <c r="GU8840" s="77">
        <v>0</v>
      </c>
      <c r="GV8840" s="77">
        <v>0</v>
      </c>
      <c r="GW8840" s="77">
        <v>0</v>
      </c>
      <c r="GX8840" s="77">
        <v>0</v>
      </c>
      <c r="GY8840" s="77">
        <v>0</v>
      </c>
      <c r="GZ8840" s="77">
        <v>0</v>
      </c>
    </row>
    <row r="8841" spans="187:208" x14ac:dyDescent="0.25">
      <c r="GE8841" s="77" t="s">
        <v>427</v>
      </c>
      <c r="GF8841" s="77" t="s">
        <v>155</v>
      </c>
      <c r="GG8841" s="77" t="s">
        <v>440</v>
      </c>
      <c r="GH8841" s="77" t="s">
        <v>474</v>
      </c>
      <c r="GI8841" s="77">
        <v>2020</v>
      </c>
      <c r="GJ8841" s="77" t="s">
        <v>303</v>
      </c>
      <c r="GK8841" s="77">
        <v>3.9894642198450417E-2</v>
      </c>
      <c r="GL8841" s="77">
        <v>758.70438200000001</v>
      </c>
      <c r="GM8841" s="77">
        <v>2020</v>
      </c>
      <c r="GN8841" s="77" t="s">
        <v>175</v>
      </c>
      <c r="GO8841" s="77">
        <v>5.3000000000000005E-2</v>
      </c>
      <c r="GP8841" s="77">
        <v>3</v>
      </c>
      <c r="GQ8841" s="77">
        <v>0</v>
      </c>
      <c r="GR8841" s="77" t="s">
        <v>423</v>
      </c>
      <c r="GS8841" s="77">
        <v>5.5966209081309407E-2</v>
      </c>
      <c r="GT8841" s="77">
        <v>2.2327518865025054E-3</v>
      </c>
      <c r="GU8841" s="77">
        <v>0</v>
      </c>
      <c r="GV8841" s="77">
        <v>0</v>
      </c>
      <c r="GW8841" s="77">
        <v>0</v>
      </c>
      <c r="GX8841" s="77">
        <v>0</v>
      </c>
      <c r="GY8841" s="77">
        <v>0</v>
      </c>
      <c r="GZ8841" s="77">
        <v>0</v>
      </c>
    </row>
    <row r="8842" spans="187:208" x14ac:dyDescent="0.25">
      <c r="GE8842" s="77" t="s">
        <v>422</v>
      </c>
      <c r="GF8842" s="77" t="s">
        <v>155</v>
      </c>
      <c r="GG8842" s="77" t="s">
        <v>440</v>
      </c>
      <c r="GH8842" s="77" t="s">
        <v>481</v>
      </c>
      <c r="GI8842" s="77">
        <v>2020</v>
      </c>
      <c r="GJ8842" s="77" t="s">
        <v>305</v>
      </c>
      <c r="GK8842" s="77">
        <v>409.22373582044048</v>
      </c>
      <c r="GL8842" s="77">
        <v>758.70438200000001</v>
      </c>
      <c r="GM8842" s="77">
        <v>2020</v>
      </c>
      <c r="GN8842" s="77" t="s">
        <v>175</v>
      </c>
      <c r="GO8842" s="77">
        <v>0.13250000000000001</v>
      </c>
      <c r="GP8842" s="77">
        <v>3</v>
      </c>
      <c r="GQ8842" s="77">
        <v>0</v>
      </c>
      <c r="GR8842" s="77" t="s">
        <v>423</v>
      </c>
      <c r="GS8842" s="77">
        <v>0.1527377521613833</v>
      </c>
      <c r="GT8842" s="77">
        <v>62.50391354029783</v>
      </c>
      <c r="GU8842" s="77">
        <v>0</v>
      </c>
      <c r="GV8842" s="77">
        <v>0</v>
      </c>
      <c r="GW8842" s="77">
        <v>0</v>
      </c>
      <c r="GX8842" s="77">
        <v>0</v>
      </c>
      <c r="GY8842" s="77">
        <v>0</v>
      </c>
      <c r="GZ8842" s="77">
        <v>0</v>
      </c>
    </row>
    <row r="8843" spans="187:208" x14ac:dyDescent="0.25">
      <c r="GE8843" s="77" t="s">
        <v>425</v>
      </c>
      <c r="GF8843" s="77" t="s">
        <v>155</v>
      </c>
      <c r="GG8843" s="77" t="s">
        <v>440</v>
      </c>
      <c r="GH8843" s="77" t="s">
        <v>481</v>
      </c>
      <c r="GI8843" s="77">
        <v>2020</v>
      </c>
      <c r="GJ8843" s="77" t="s">
        <v>301</v>
      </c>
      <c r="GK8843" s="77">
        <v>13469.087812378089</v>
      </c>
      <c r="GL8843" s="77">
        <v>758.70438200000001</v>
      </c>
      <c r="GM8843" s="77">
        <v>2020</v>
      </c>
      <c r="GN8843" s="77" t="s">
        <v>175</v>
      </c>
      <c r="GO8843" s="77">
        <v>5.3000000000000005E-2</v>
      </c>
      <c r="GP8843" s="77">
        <v>3</v>
      </c>
      <c r="GQ8843" s="77">
        <v>0</v>
      </c>
      <c r="GR8843" s="77" t="s">
        <v>423</v>
      </c>
      <c r="GS8843" s="77">
        <v>5.5966209081309407E-2</v>
      </c>
      <c r="GT8843" s="77">
        <v>753.81378464206853</v>
      </c>
      <c r="GU8843" s="77">
        <v>0</v>
      </c>
      <c r="GV8843" s="77">
        <v>0</v>
      </c>
      <c r="GW8843" s="77">
        <v>0</v>
      </c>
      <c r="GX8843" s="77">
        <v>0</v>
      </c>
      <c r="GY8843" s="77">
        <v>0</v>
      </c>
      <c r="GZ8843" s="77">
        <v>0</v>
      </c>
    </row>
    <row r="8844" spans="187:208" x14ac:dyDescent="0.25">
      <c r="GE8844" s="77" t="s">
        <v>427</v>
      </c>
      <c r="GF8844" s="77" t="s">
        <v>155</v>
      </c>
      <c r="GG8844" s="77" t="s">
        <v>440</v>
      </c>
      <c r="GH8844" s="77" t="s">
        <v>481</v>
      </c>
      <c r="GI8844" s="77">
        <v>2020</v>
      </c>
      <c r="GJ8844" s="77" t="s">
        <v>303</v>
      </c>
      <c r="GK8844" s="77">
        <v>7205.5312760248089</v>
      </c>
      <c r="GL8844" s="77">
        <v>758.70438200000001</v>
      </c>
      <c r="GM8844" s="77">
        <v>2020</v>
      </c>
      <c r="GN8844" s="77" t="s">
        <v>175</v>
      </c>
      <c r="GO8844" s="77">
        <v>5.3000000000000005E-2</v>
      </c>
      <c r="GP8844" s="77">
        <v>3</v>
      </c>
      <c r="GQ8844" s="77">
        <v>0</v>
      </c>
      <c r="GR8844" s="77" t="s">
        <v>423</v>
      </c>
      <c r="GS8844" s="77">
        <v>5.5966209081309407E-2</v>
      </c>
      <c r="GT8844" s="77">
        <v>403.26626993591861</v>
      </c>
      <c r="GU8844" s="77">
        <v>0</v>
      </c>
      <c r="GV8844" s="77">
        <v>0</v>
      </c>
      <c r="GW8844" s="77">
        <v>0</v>
      </c>
      <c r="GX8844" s="77">
        <v>0</v>
      </c>
      <c r="GY8844" s="77">
        <v>0</v>
      </c>
      <c r="GZ8844" s="77">
        <v>0</v>
      </c>
    </row>
    <row r="8845" spans="187:208" x14ac:dyDescent="0.25">
      <c r="GE8845" s="77" t="s">
        <v>422</v>
      </c>
      <c r="GF8845" s="77" t="s">
        <v>155</v>
      </c>
      <c r="GG8845" s="77" t="s">
        <v>440</v>
      </c>
      <c r="GH8845" s="77" t="s">
        <v>488</v>
      </c>
      <c r="GI8845" s="77">
        <v>2020</v>
      </c>
      <c r="GJ8845" s="77" t="s">
        <v>305</v>
      </c>
      <c r="GK8845" s="77">
        <v>409.22373582043389</v>
      </c>
      <c r="GL8845" s="77">
        <v>758.70438200000001</v>
      </c>
      <c r="GM8845" s="77">
        <v>2020</v>
      </c>
      <c r="GN8845" s="77" t="s">
        <v>175</v>
      </c>
      <c r="GO8845" s="77">
        <v>0.13250000000000001</v>
      </c>
      <c r="GP8845" s="77">
        <v>3</v>
      </c>
      <c r="GQ8845" s="77">
        <v>0</v>
      </c>
      <c r="GR8845" s="77" t="s">
        <v>423</v>
      </c>
      <c r="GS8845" s="77">
        <v>0.1527377521613833</v>
      </c>
      <c r="GT8845" s="77">
        <v>62.503913540296821</v>
      </c>
      <c r="GU8845" s="77">
        <v>0</v>
      </c>
      <c r="GV8845" s="77">
        <v>0</v>
      </c>
      <c r="GW8845" s="77">
        <v>0</v>
      </c>
      <c r="GX8845" s="77">
        <v>0</v>
      </c>
      <c r="GY8845" s="77">
        <v>0</v>
      </c>
      <c r="GZ8845" s="77">
        <v>0</v>
      </c>
    </row>
    <row r="8846" spans="187:208" x14ac:dyDescent="0.25">
      <c r="GE8846" s="77" t="s">
        <v>425</v>
      </c>
      <c r="GF8846" s="77" t="s">
        <v>155</v>
      </c>
      <c r="GG8846" s="77" t="s">
        <v>440</v>
      </c>
      <c r="GH8846" s="77" t="s">
        <v>488</v>
      </c>
      <c r="GI8846" s="77">
        <v>2020</v>
      </c>
      <c r="GJ8846" s="77" t="s">
        <v>301</v>
      </c>
      <c r="GK8846" s="77">
        <v>13469.08781237873</v>
      </c>
      <c r="GL8846" s="77">
        <v>758.70438200000001</v>
      </c>
      <c r="GM8846" s="77">
        <v>2020</v>
      </c>
      <c r="GN8846" s="77" t="s">
        <v>175</v>
      </c>
      <c r="GO8846" s="77">
        <v>5.3000000000000005E-2</v>
      </c>
      <c r="GP8846" s="77">
        <v>3</v>
      </c>
      <c r="GQ8846" s="77">
        <v>0</v>
      </c>
      <c r="GR8846" s="77" t="s">
        <v>423</v>
      </c>
      <c r="GS8846" s="77">
        <v>5.5966209081309407E-2</v>
      </c>
      <c r="GT8846" s="77">
        <v>753.81378464210434</v>
      </c>
      <c r="GU8846" s="77">
        <v>0</v>
      </c>
      <c r="GV8846" s="77">
        <v>0</v>
      </c>
      <c r="GW8846" s="77">
        <v>0</v>
      </c>
      <c r="GX8846" s="77">
        <v>0</v>
      </c>
      <c r="GY8846" s="77">
        <v>0</v>
      </c>
      <c r="GZ8846" s="77">
        <v>0</v>
      </c>
    </row>
    <row r="8847" spans="187:208" x14ac:dyDescent="0.25">
      <c r="GE8847" s="77" t="s">
        <v>427</v>
      </c>
      <c r="GF8847" s="77" t="s">
        <v>155</v>
      </c>
      <c r="GG8847" s="77" t="s">
        <v>440</v>
      </c>
      <c r="GH8847" s="77" t="s">
        <v>488</v>
      </c>
      <c r="GI8847" s="77">
        <v>2020</v>
      </c>
      <c r="GJ8847" s="77" t="s">
        <v>303</v>
      </c>
      <c r="GK8847" s="77">
        <v>7205.5312760252773</v>
      </c>
      <c r="GL8847" s="77">
        <v>758.70438200000001</v>
      </c>
      <c r="GM8847" s="77">
        <v>2020</v>
      </c>
      <c r="GN8847" s="77" t="s">
        <v>175</v>
      </c>
      <c r="GO8847" s="77">
        <v>5.3000000000000005E-2</v>
      </c>
      <c r="GP8847" s="77">
        <v>3</v>
      </c>
      <c r="GQ8847" s="77">
        <v>0</v>
      </c>
      <c r="GR8847" s="77" t="s">
        <v>423</v>
      </c>
      <c r="GS8847" s="77">
        <v>5.5966209081309407E-2</v>
      </c>
      <c r="GT8847" s="77">
        <v>403.26626993594482</v>
      </c>
      <c r="GU8847" s="77">
        <v>0</v>
      </c>
      <c r="GV8847" s="77">
        <v>0</v>
      </c>
      <c r="GW8847" s="77">
        <v>0</v>
      </c>
      <c r="GX8847" s="77">
        <v>0</v>
      </c>
      <c r="GY8847" s="77">
        <v>0</v>
      </c>
      <c r="GZ8847" s="77">
        <v>0</v>
      </c>
    </row>
    <row r="8848" spans="187:208" x14ac:dyDescent="0.25">
      <c r="GE8848" s="77" t="s">
        <v>422</v>
      </c>
      <c r="GF8848" s="77" t="s">
        <v>155</v>
      </c>
      <c r="GG8848" s="77" t="s">
        <v>441</v>
      </c>
      <c r="GH8848" s="77" t="s">
        <v>300</v>
      </c>
      <c r="GI8848" s="77">
        <v>2020</v>
      </c>
      <c r="GJ8848" s="77" t="s">
        <v>305</v>
      </c>
      <c r="GK8848" s="77">
        <v>222.22942162783491</v>
      </c>
      <c r="GL8848" s="77">
        <v>746.70105000000001</v>
      </c>
      <c r="GM8848" s="77">
        <v>2020</v>
      </c>
      <c r="GN8848" s="77" t="s">
        <v>175</v>
      </c>
      <c r="GO8848" s="77">
        <v>0.13250000000000001</v>
      </c>
      <c r="GP8848" s="77">
        <v>3</v>
      </c>
      <c r="GQ8848" s="77">
        <v>0</v>
      </c>
      <c r="GR8848" s="77" t="s">
        <v>423</v>
      </c>
      <c r="GS8848" s="77">
        <v>0.1527377521613833</v>
      </c>
      <c r="GT8848" s="77">
        <v>33.942822323559803</v>
      </c>
      <c r="GU8848" s="77">
        <v>0</v>
      </c>
      <c r="GV8848" s="77">
        <v>0</v>
      </c>
      <c r="GW8848" s="77">
        <v>0</v>
      </c>
      <c r="GX8848" s="77">
        <v>0</v>
      </c>
      <c r="GY8848" s="77">
        <v>0</v>
      </c>
      <c r="GZ8848" s="77">
        <v>0</v>
      </c>
    </row>
    <row r="8849" spans="187:208" x14ac:dyDescent="0.25">
      <c r="GE8849" s="77" t="s">
        <v>425</v>
      </c>
      <c r="GF8849" s="77" t="s">
        <v>155</v>
      </c>
      <c r="GG8849" s="77" t="s">
        <v>441</v>
      </c>
      <c r="GH8849" s="77" t="s">
        <v>300</v>
      </c>
      <c r="GI8849" s="77">
        <v>2020</v>
      </c>
      <c r="GJ8849" s="77" t="s">
        <v>301</v>
      </c>
      <c r="GK8849" s="77">
        <v>8585.7228092481182</v>
      </c>
      <c r="GL8849" s="77">
        <v>746.70105000000001</v>
      </c>
      <c r="GM8849" s="77">
        <v>2020</v>
      </c>
      <c r="GN8849" s="77" t="s">
        <v>175</v>
      </c>
      <c r="GO8849" s="77">
        <v>5.3000000000000005E-2</v>
      </c>
      <c r="GP8849" s="77">
        <v>3</v>
      </c>
      <c r="GQ8849" s="77">
        <v>0</v>
      </c>
      <c r="GR8849" s="77" t="s">
        <v>423</v>
      </c>
      <c r="GS8849" s="77">
        <v>5.5966209081309407E-2</v>
      </c>
      <c r="GT8849" s="77">
        <v>480.51035785654733</v>
      </c>
      <c r="GU8849" s="77">
        <v>0</v>
      </c>
      <c r="GV8849" s="77">
        <v>0</v>
      </c>
      <c r="GW8849" s="77">
        <v>0</v>
      </c>
      <c r="GX8849" s="77">
        <v>0</v>
      </c>
      <c r="GY8849" s="77">
        <v>0</v>
      </c>
      <c r="GZ8849" s="77">
        <v>0</v>
      </c>
    </row>
    <row r="8850" spans="187:208" x14ac:dyDescent="0.25">
      <c r="GE8850" s="77" t="s">
        <v>427</v>
      </c>
      <c r="GF8850" s="77" t="s">
        <v>155</v>
      </c>
      <c r="GG8850" s="77" t="s">
        <v>441</v>
      </c>
      <c r="GH8850" s="77" t="s">
        <v>300</v>
      </c>
      <c r="GI8850" s="77">
        <v>2020</v>
      </c>
      <c r="GJ8850" s="77" t="s">
        <v>303</v>
      </c>
      <c r="GK8850" s="77">
        <v>5338.1784104568524</v>
      </c>
      <c r="GL8850" s="77">
        <v>746.70105000000001</v>
      </c>
      <c r="GM8850" s="77">
        <v>2020</v>
      </c>
      <c r="GN8850" s="77" t="s">
        <v>175</v>
      </c>
      <c r="GO8850" s="77">
        <v>5.3000000000000005E-2</v>
      </c>
      <c r="GP8850" s="77">
        <v>3</v>
      </c>
      <c r="GQ8850" s="77">
        <v>0</v>
      </c>
      <c r="GR8850" s="77" t="s">
        <v>423</v>
      </c>
      <c r="GS8850" s="77">
        <v>5.5966209081309407E-2</v>
      </c>
      <c r="GT8850" s="77">
        <v>298.75760903296009</v>
      </c>
      <c r="GU8850" s="77">
        <v>0</v>
      </c>
      <c r="GV8850" s="77">
        <v>0</v>
      </c>
      <c r="GW8850" s="77">
        <v>0</v>
      </c>
      <c r="GX8850" s="77">
        <v>0</v>
      </c>
      <c r="GY8850" s="77">
        <v>0</v>
      </c>
      <c r="GZ8850" s="77">
        <v>0</v>
      </c>
    </row>
    <row r="8851" spans="187:208" x14ac:dyDescent="0.25">
      <c r="GE8851" s="77" t="s">
        <v>422</v>
      </c>
      <c r="GF8851" s="77" t="s">
        <v>155</v>
      </c>
      <c r="GG8851" s="77" t="s">
        <v>441</v>
      </c>
      <c r="GH8851" s="77" t="s">
        <v>432</v>
      </c>
      <c r="GI8851" s="77">
        <v>2020</v>
      </c>
      <c r="GJ8851" s="77" t="s">
        <v>305</v>
      </c>
      <c r="GK8851" s="77">
        <v>222.22942162783829</v>
      </c>
      <c r="GL8851" s="77">
        <v>746.70105000000001</v>
      </c>
      <c r="GM8851" s="77">
        <v>2020</v>
      </c>
      <c r="GN8851" s="77" t="s">
        <v>175</v>
      </c>
      <c r="GO8851" s="77">
        <v>0.13250000000000001</v>
      </c>
      <c r="GP8851" s="77">
        <v>3</v>
      </c>
      <c r="GQ8851" s="77">
        <v>0</v>
      </c>
      <c r="GR8851" s="77" t="s">
        <v>423</v>
      </c>
      <c r="GS8851" s="77">
        <v>0.1527377521613833</v>
      </c>
      <c r="GT8851" s="77">
        <v>33.942822323560321</v>
      </c>
      <c r="GU8851" s="77">
        <v>0</v>
      </c>
      <c r="GV8851" s="77">
        <v>0</v>
      </c>
      <c r="GW8851" s="77">
        <v>0</v>
      </c>
      <c r="GX8851" s="77">
        <v>0</v>
      </c>
      <c r="GY8851" s="77">
        <v>0</v>
      </c>
      <c r="GZ8851" s="77">
        <v>0</v>
      </c>
    </row>
    <row r="8852" spans="187:208" x14ac:dyDescent="0.25">
      <c r="GE8852" s="77" t="s">
        <v>425</v>
      </c>
      <c r="GF8852" s="77" t="s">
        <v>155</v>
      </c>
      <c r="GG8852" s="77" t="s">
        <v>441</v>
      </c>
      <c r="GH8852" s="77" t="s">
        <v>432</v>
      </c>
      <c r="GI8852" s="77">
        <v>2020</v>
      </c>
      <c r="GJ8852" s="77" t="s">
        <v>301</v>
      </c>
      <c r="GK8852" s="77">
        <v>8585.7228092482492</v>
      </c>
      <c r="GL8852" s="77">
        <v>746.70105000000001</v>
      </c>
      <c r="GM8852" s="77">
        <v>2020</v>
      </c>
      <c r="GN8852" s="77" t="s">
        <v>175</v>
      </c>
      <c r="GO8852" s="77">
        <v>5.3000000000000005E-2</v>
      </c>
      <c r="GP8852" s="77">
        <v>3</v>
      </c>
      <c r="GQ8852" s="77">
        <v>0</v>
      </c>
      <c r="GR8852" s="77" t="s">
        <v>423</v>
      </c>
      <c r="GS8852" s="77">
        <v>5.5966209081309407E-2</v>
      </c>
      <c r="GT8852" s="77">
        <v>480.51035785655466</v>
      </c>
      <c r="GU8852" s="77">
        <v>0</v>
      </c>
      <c r="GV8852" s="77">
        <v>0</v>
      </c>
      <c r="GW8852" s="77">
        <v>0</v>
      </c>
      <c r="GX8852" s="77">
        <v>0</v>
      </c>
      <c r="GY8852" s="77">
        <v>0</v>
      </c>
      <c r="GZ8852" s="77">
        <v>0</v>
      </c>
    </row>
    <row r="8853" spans="187:208" x14ac:dyDescent="0.25">
      <c r="GE8853" s="77" t="s">
        <v>422</v>
      </c>
      <c r="GF8853" s="77" t="s">
        <v>155</v>
      </c>
      <c r="GG8853" s="77" t="s">
        <v>441</v>
      </c>
      <c r="GH8853" s="77" t="s">
        <v>439</v>
      </c>
      <c r="GI8853" s="77">
        <v>2020</v>
      </c>
      <c r="GJ8853" s="77" t="s">
        <v>305</v>
      </c>
      <c r="GK8853" s="77">
        <v>0.69641821681222937</v>
      </c>
      <c r="GL8853" s="77">
        <v>746.70105000000001</v>
      </c>
      <c r="GM8853" s="77">
        <v>2020</v>
      </c>
      <c r="GN8853" s="77" t="s">
        <v>175</v>
      </c>
      <c r="GO8853" s="77">
        <v>0.13250000000000001</v>
      </c>
      <c r="GP8853" s="77">
        <v>3</v>
      </c>
      <c r="GQ8853" s="77">
        <v>0</v>
      </c>
      <c r="GR8853" s="77" t="s">
        <v>423</v>
      </c>
      <c r="GS8853" s="77">
        <v>0.1527377521613833</v>
      </c>
      <c r="GT8853" s="77">
        <v>0.10636935300013879</v>
      </c>
      <c r="GU8853" s="77">
        <v>0</v>
      </c>
      <c r="GV8853" s="77">
        <v>0</v>
      </c>
      <c r="GW8853" s="77">
        <v>0</v>
      </c>
      <c r="GX8853" s="77">
        <v>0</v>
      </c>
      <c r="GY8853" s="77">
        <v>0</v>
      </c>
      <c r="GZ8853" s="77">
        <v>0</v>
      </c>
    </row>
    <row r="8854" spans="187:208" x14ac:dyDescent="0.25">
      <c r="GE8854" s="77" t="s">
        <v>425</v>
      </c>
      <c r="GF8854" s="77" t="s">
        <v>155</v>
      </c>
      <c r="GG8854" s="77" t="s">
        <v>441</v>
      </c>
      <c r="GH8854" s="77" t="s">
        <v>439</v>
      </c>
      <c r="GI8854" s="77">
        <v>2020</v>
      </c>
      <c r="GJ8854" s="77" t="s">
        <v>301</v>
      </c>
      <c r="GK8854" s="77">
        <v>2.94196415228103</v>
      </c>
      <c r="GL8854" s="77">
        <v>746.70105000000001</v>
      </c>
      <c r="GM8854" s="77">
        <v>2020</v>
      </c>
      <c r="GN8854" s="77" t="s">
        <v>175</v>
      </c>
      <c r="GO8854" s="77">
        <v>5.3000000000000005E-2</v>
      </c>
      <c r="GP8854" s="77">
        <v>3</v>
      </c>
      <c r="GQ8854" s="77">
        <v>0</v>
      </c>
      <c r="GR8854" s="77" t="s">
        <v>423</v>
      </c>
      <c r="GS8854" s="77">
        <v>5.5966209081309407E-2</v>
      </c>
      <c r="GT8854" s="77">
        <v>0.16465058085627732</v>
      </c>
      <c r="GU8854" s="77">
        <v>0</v>
      </c>
      <c r="GV8854" s="77">
        <v>0</v>
      </c>
      <c r="GW8854" s="77">
        <v>0</v>
      </c>
      <c r="GX8854" s="77">
        <v>0</v>
      </c>
      <c r="GY8854" s="77">
        <v>0</v>
      </c>
      <c r="GZ8854" s="77">
        <v>0</v>
      </c>
    </row>
    <row r="8855" spans="187:208" x14ac:dyDescent="0.25">
      <c r="GE8855" s="77" t="s">
        <v>427</v>
      </c>
      <c r="GF8855" s="77" t="s">
        <v>155</v>
      </c>
      <c r="GG8855" s="77" t="s">
        <v>441</v>
      </c>
      <c r="GH8855" s="77" t="s">
        <v>439</v>
      </c>
      <c r="GI8855" s="77">
        <v>2020</v>
      </c>
      <c r="GJ8855" s="77" t="s">
        <v>303</v>
      </c>
      <c r="GK8855" s="77">
        <v>1.6021759622082941</v>
      </c>
      <c r="GL8855" s="77">
        <v>746.70105000000001</v>
      </c>
      <c r="GM8855" s="77">
        <v>2020</v>
      </c>
      <c r="GN8855" s="77" t="s">
        <v>175</v>
      </c>
      <c r="GO8855" s="77">
        <v>5.3000000000000005E-2</v>
      </c>
      <c r="GP8855" s="77">
        <v>3</v>
      </c>
      <c r="GQ8855" s="77">
        <v>0</v>
      </c>
      <c r="GR8855" s="77" t="s">
        <v>423</v>
      </c>
      <c r="GS8855" s="77">
        <v>5.5966209081309407E-2</v>
      </c>
      <c r="GT8855" s="77">
        <v>8.9667714885997465E-2</v>
      </c>
      <c r="GU8855" s="77">
        <v>0</v>
      </c>
      <c r="GV8855" s="77">
        <v>0</v>
      </c>
      <c r="GW8855" s="77">
        <v>0</v>
      </c>
      <c r="GX8855" s="77">
        <v>0</v>
      </c>
      <c r="GY8855" s="77">
        <v>0</v>
      </c>
      <c r="GZ8855" s="77">
        <v>0</v>
      </c>
    </row>
    <row r="8856" spans="187:208" x14ac:dyDescent="0.25">
      <c r="GE8856" s="77" t="s">
        <v>422</v>
      </c>
      <c r="GF8856" s="77" t="s">
        <v>155</v>
      </c>
      <c r="GG8856" s="77" t="s">
        <v>441</v>
      </c>
      <c r="GH8856" s="77" t="s">
        <v>446</v>
      </c>
      <c r="GI8856" s="77">
        <v>2020</v>
      </c>
      <c r="GJ8856" s="77" t="s">
        <v>305</v>
      </c>
      <c r="GK8856" s="77">
        <v>3.6425060683954492E-2</v>
      </c>
      <c r="GL8856" s="77">
        <v>746.70105000000001</v>
      </c>
      <c r="GM8856" s="77">
        <v>2020</v>
      </c>
      <c r="GN8856" s="77" t="s">
        <v>175</v>
      </c>
      <c r="GO8856" s="77">
        <v>0.13250000000000001</v>
      </c>
      <c r="GP8856" s="77">
        <v>3</v>
      </c>
      <c r="GQ8856" s="77">
        <v>0</v>
      </c>
      <c r="GR8856" s="77" t="s">
        <v>423</v>
      </c>
      <c r="GS8856" s="77">
        <v>0.1527377521613833</v>
      </c>
      <c r="GT8856" s="77">
        <v>5.5634818912091884E-3</v>
      </c>
      <c r="GU8856" s="77">
        <v>0</v>
      </c>
      <c r="GV8856" s="77">
        <v>0</v>
      </c>
      <c r="GW8856" s="77">
        <v>0</v>
      </c>
      <c r="GX8856" s="77">
        <v>0</v>
      </c>
      <c r="GY8856" s="77">
        <v>0</v>
      </c>
      <c r="GZ8856" s="77">
        <v>0</v>
      </c>
    </row>
    <row r="8857" spans="187:208" x14ac:dyDescent="0.25">
      <c r="GE8857" s="77" t="s">
        <v>425</v>
      </c>
      <c r="GF8857" s="77" t="s">
        <v>155</v>
      </c>
      <c r="GG8857" s="77" t="s">
        <v>441</v>
      </c>
      <c r="GH8857" s="77" t="s">
        <v>446</v>
      </c>
      <c r="GI8857" s="77">
        <v>2020</v>
      </c>
      <c r="GJ8857" s="77" t="s">
        <v>301</v>
      </c>
      <c r="GK8857" s="77">
        <v>1.580872452543253E-3</v>
      </c>
      <c r="GL8857" s="77">
        <v>746.70105000000001</v>
      </c>
      <c r="GM8857" s="77">
        <v>2020</v>
      </c>
      <c r="GN8857" s="77" t="s">
        <v>175</v>
      </c>
      <c r="GO8857" s="77">
        <v>5.3000000000000005E-2</v>
      </c>
      <c r="GP8857" s="77">
        <v>3</v>
      </c>
      <c r="GQ8857" s="77">
        <v>0</v>
      </c>
      <c r="GR8857" s="77" t="s">
        <v>423</v>
      </c>
      <c r="GS8857" s="77">
        <v>5.5966209081309407E-2</v>
      </c>
      <c r="GT8857" s="77">
        <v>8.8475438209918082E-5</v>
      </c>
      <c r="GU8857" s="77">
        <v>0</v>
      </c>
      <c r="GV8857" s="77">
        <v>0</v>
      </c>
      <c r="GW8857" s="77">
        <v>0</v>
      </c>
      <c r="GX8857" s="77">
        <v>0</v>
      </c>
      <c r="GY8857" s="77">
        <v>0</v>
      </c>
      <c r="GZ8857" s="77">
        <v>0</v>
      </c>
    </row>
    <row r="8858" spans="187:208" x14ac:dyDescent="0.25">
      <c r="GE8858" s="77" t="s">
        <v>427</v>
      </c>
      <c r="GF8858" s="77" t="s">
        <v>155</v>
      </c>
      <c r="GG8858" s="77" t="s">
        <v>441</v>
      </c>
      <c r="GH8858" s="77" t="s">
        <v>446</v>
      </c>
      <c r="GI8858" s="77">
        <v>2020</v>
      </c>
      <c r="GJ8858" s="77" t="s">
        <v>303</v>
      </c>
      <c r="GK8858" s="77">
        <v>3.9894642198450743E-2</v>
      </c>
      <c r="GL8858" s="77">
        <v>746.70105000000001</v>
      </c>
      <c r="GM8858" s="77">
        <v>2020</v>
      </c>
      <c r="GN8858" s="77" t="s">
        <v>175</v>
      </c>
      <c r="GO8858" s="77">
        <v>5.3000000000000005E-2</v>
      </c>
      <c r="GP8858" s="77">
        <v>3</v>
      </c>
      <c r="GQ8858" s="77">
        <v>0</v>
      </c>
      <c r="GR8858" s="77" t="s">
        <v>423</v>
      </c>
      <c r="GS8858" s="77">
        <v>5.5966209081309407E-2</v>
      </c>
      <c r="GT8858" s="77">
        <v>2.2327518865025236E-3</v>
      </c>
      <c r="GU8858" s="77">
        <v>0</v>
      </c>
      <c r="GV8858" s="77">
        <v>0</v>
      </c>
      <c r="GW8858" s="77">
        <v>0</v>
      </c>
      <c r="GX8858" s="77">
        <v>0</v>
      </c>
      <c r="GY8858" s="77">
        <v>0</v>
      </c>
      <c r="GZ8858" s="77">
        <v>0</v>
      </c>
    </row>
    <row r="8859" spans="187:208" x14ac:dyDescent="0.25">
      <c r="GE8859" s="77" t="s">
        <v>422</v>
      </c>
      <c r="GF8859" s="77" t="s">
        <v>155</v>
      </c>
      <c r="GG8859" s="77" t="s">
        <v>441</v>
      </c>
      <c r="GH8859" s="77" t="s">
        <v>453</v>
      </c>
      <c r="GI8859" s="77">
        <v>2020</v>
      </c>
      <c r="GJ8859" s="77" t="s">
        <v>305</v>
      </c>
      <c r="GK8859" s="77">
        <v>222.22942162783229</v>
      </c>
      <c r="GL8859" s="77">
        <v>746.70105000000001</v>
      </c>
      <c r="GM8859" s="77">
        <v>2020</v>
      </c>
      <c r="GN8859" s="77" t="s">
        <v>175</v>
      </c>
      <c r="GO8859" s="77">
        <v>0.13250000000000001</v>
      </c>
      <c r="GP8859" s="77">
        <v>3</v>
      </c>
      <c r="GQ8859" s="77">
        <v>0</v>
      </c>
      <c r="GR8859" s="77" t="s">
        <v>423</v>
      </c>
      <c r="GS8859" s="77">
        <v>0.1527377521613833</v>
      </c>
      <c r="GT8859" s="77">
        <v>33.942822323559405</v>
      </c>
      <c r="GU8859" s="77">
        <v>0</v>
      </c>
      <c r="GV8859" s="77">
        <v>0</v>
      </c>
      <c r="GW8859" s="77">
        <v>0</v>
      </c>
      <c r="GX8859" s="77">
        <v>0</v>
      </c>
      <c r="GY8859" s="77">
        <v>0</v>
      </c>
      <c r="GZ8859" s="77">
        <v>0</v>
      </c>
    </row>
    <row r="8860" spans="187:208" x14ac:dyDescent="0.25">
      <c r="GE8860" s="77" t="s">
        <v>425</v>
      </c>
      <c r="GF8860" s="77" t="s">
        <v>155</v>
      </c>
      <c r="GG8860" s="77" t="s">
        <v>441</v>
      </c>
      <c r="GH8860" s="77" t="s">
        <v>453</v>
      </c>
      <c r="GI8860" s="77">
        <v>2020</v>
      </c>
      <c r="GJ8860" s="77" t="s">
        <v>301</v>
      </c>
      <c r="GK8860" s="77">
        <v>8585.7228092480127</v>
      </c>
      <c r="GL8860" s="77">
        <v>746.70105000000001</v>
      </c>
      <c r="GM8860" s="77">
        <v>2020</v>
      </c>
      <c r="GN8860" s="77" t="s">
        <v>175</v>
      </c>
      <c r="GO8860" s="77">
        <v>5.3000000000000005E-2</v>
      </c>
      <c r="GP8860" s="77">
        <v>3</v>
      </c>
      <c r="GQ8860" s="77">
        <v>0</v>
      </c>
      <c r="GR8860" s="77" t="s">
        <v>423</v>
      </c>
      <c r="GS8860" s="77">
        <v>5.5966209081309407E-2</v>
      </c>
      <c r="GT8860" s="77">
        <v>480.51035785654142</v>
      </c>
      <c r="GU8860" s="77">
        <v>0</v>
      </c>
      <c r="GV8860" s="77">
        <v>0</v>
      </c>
      <c r="GW8860" s="77">
        <v>0</v>
      </c>
      <c r="GX8860" s="77">
        <v>0</v>
      </c>
      <c r="GY8860" s="77">
        <v>0</v>
      </c>
      <c r="GZ8860" s="77">
        <v>0</v>
      </c>
    </row>
    <row r="8861" spans="187:208" x14ac:dyDescent="0.25">
      <c r="GE8861" s="77" t="s">
        <v>427</v>
      </c>
      <c r="GF8861" s="77" t="s">
        <v>155</v>
      </c>
      <c r="GG8861" s="77" t="s">
        <v>441</v>
      </c>
      <c r="GH8861" s="77" t="s">
        <v>453</v>
      </c>
      <c r="GI8861" s="77">
        <v>2020</v>
      </c>
      <c r="GJ8861" s="77" t="s">
        <v>303</v>
      </c>
      <c r="GK8861" s="77">
        <v>5338.1784104567869</v>
      </c>
      <c r="GL8861" s="77">
        <v>746.70105000000001</v>
      </c>
      <c r="GM8861" s="77">
        <v>2020</v>
      </c>
      <c r="GN8861" s="77" t="s">
        <v>175</v>
      </c>
      <c r="GO8861" s="77">
        <v>5.3000000000000005E-2</v>
      </c>
      <c r="GP8861" s="77">
        <v>3</v>
      </c>
      <c r="GQ8861" s="77">
        <v>0</v>
      </c>
      <c r="GR8861" s="77" t="s">
        <v>423</v>
      </c>
      <c r="GS8861" s="77">
        <v>5.5966209081309407E-2</v>
      </c>
      <c r="GT8861" s="77">
        <v>298.75760903295645</v>
      </c>
      <c r="GU8861" s="77">
        <v>0</v>
      </c>
      <c r="GV8861" s="77">
        <v>0</v>
      </c>
      <c r="GW8861" s="77">
        <v>0</v>
      </c>
      <c r="GX8861" s="77">
        <v>0</v>
      </c>
      <c r="GY8861" s="77">
        <v>0</v>
      </c>
      <c r="GZ8861" s="77">
        <v>0</v>
      </c>
    </row>
    <row r="8862" spans="187:208" x14ac:dyDescent="0.25">
      <c r="GE8862" s="77" t="s">
        <v>422</v>
      </c>
      <c r="GF8862" s="77" t="s">
        <v>155</v>
      </c>
      <c r="GG8862" s="77" t="s">
        <v>441</v>
      </c>
      <c r="GH8862" s="77" t="s">
        <v>460</v>
      </c>
      <c r="GI8862" s="77">
        <v>2020</v>
      </c>
      <c r="GJ8862" s="77" t="s">
        <v>305</v>
      </c>
      <c r="GK8862" s="77">
        <v>222.22942162783991</v>
      </c>
      <c r="GL8862" s="77">
        <v>746.70105000000001</v>
      </c>
      <c r="GM8862" s="77">
        <v>2020</v>
      </c>
      <c r="GN8862" s="77" t="s">
        <v>175</v>
      </c>
      <c r="GO8862" s="77">
        <v>0.13250000000000001</v>
      </c>
      <c r="GP8862" s="77">
        <v>3</v>
      </c>
      <c r="GQ8862" s="77">
        <v>0</v>
      </c>
      <c r="GR8862" s="77" t="s">
        <v>423</v>
      </c>
      <c r="GS8862" s="77">
        <v>0.1527377521613833</v>
      </c>
      <c r="GT8862" s="77">
        <v>33.942822323560563</v>
      </c>
      <c r="GU8862" s="77">
        <v>0</v>
      </c>
      <c r="GV8862" s="77">
        <v>0</v>
      </c>
      <c r="GW8862" s="77">
        <v>0</v>
      </c>
      <c r="GX8862" s="77">
        <v>0</v>
      </c>
      <c r="GY8862" s="77">
        <v>0</v>
      </c>
      <c r="GZ8862" s="77">
        <v>0</v>
      </c>
    </row>
    <row r="8863" spans="187:208" x14ac:dyDescent="0.25">
      <c r="GE8863" s="77" t="s">
        <v>425</v>
      </c>
      <c r="GF8863" s="77" t="s">
        <v>155</v>
      </c>
      <c r="GG8863" s="77" t="s">
        <v>441</v>
      </c>
      <c r="GH8863" s="77" t="s">
        <v>460</v>
      </c>
      <c r="GI8863" s="77">
        <v>2020</v>
      </c>
      <c r="GJ8863" s="77" t="s">
        <v>301</v>
      </c>
      <c r="GK8863" s="77">
        <v>8585.7228092483074</v>
      </c>
      <c r="GL8863" s="77">
        <v>746.70105000000001</v>
      </c>
      <c r="GM8863" s="77">
        <v>2020</v>
      </c>
      <c r="GN8863" s="77" t="s">
        <v>175</v>
      </c>
      <c r="GO8863" s="77">
        <v>5.3000000000000005E-2</v>
      </c>
      <c r="GP8863" s="77">
        <v>3</v>
      </c>
      <c r="GQ8863" s="77">
        <v>0</v>
      </c>
      <c r="GR8863" s="77" t="s">
        <v>423</v>
      </c>
      <c r="GS8863" s="77">
        <v>5.5966209081309407E-2</v>
      </c>
      <c r="GT8863" s="77">
        <v>480.5103578565579</v>
      </c>
      <c r="GU8863" s="77">
        <v>0</v>
      </c>
      <c r="GV8863" s="77">
        <v>0</v>
      </c>
      <c r="GW8863" s="77">
        <v>0</v>
      </c>
      <c r="GX8863" s="77">
        <v>0</v>
      </c>
      <c r="GY8863" s="77">
        <v>0</v>
      </c>
      <c r="GZ8863" s="77">
        <v>0</v>
      </c>
    </row>
    <row r="8864" spans="187:208" x14ac:dyDescent="0.25">
      <c r="GE8864" s="77" t="s">
        <v>422</v>
      </c>
      <c r="GF8864" s="77" t="s">
        <v>155</v>
      </c>
      <c r="GG8864" s="77" t="s">
        <v>441</v>
      </c>
      <c r="GH8864" s="77" t="s">
        <v>467</v>
      </c>
      <c r="GI8864" s="77">
        <v>2020</v>
      </c>
      <c r="GJ8864" s="77" t="s">
        <v>305</v>
      </c>
      <c r="GK8864" s="77">
        <v>0.69641821681223071</v>
      </c>
      <c r="GL8864" s="77">
        <v>746.70105000000001</v>
      </c>
      <c r="GM8864" s="77">
        <v>2020</v>
      </c>
      <c r="GN8864" s="77" t="s">
        <v>175</v>
      </c>
      <c r="GO8864" s="77">
        <v>0.13250000000000001</v>
      </c>
      <c r="GP8864" s="77">
        <v>3</v>
      </c>
      <c r="GQ8864" s="77">
        <v>0</v>
      </c>
      <c r="GR8864" s="77" t="s">
        <v>423</v>
      </c>
      <c r="GS8864" s="77">
        <v>0.1527377521613833</v>
      </c>
      <c r="GT8864" s="77">
        <v>0.106369353000139</v>
      </c>
      <c r="GU8864" s="77">
        <v>0</v>
      </c>
      <c r="GV8864" s="77">
        <v>0</v>
      </c>
      <c r="GW8864" s="77">
        <v>0</v>
      </c>
      <c r="GX8864" s="77">
        <v>0</v>
      </c>
      <c r="GY8864" s="77">
        <v>0</v>
      </c>
      <c r="GZ8864" s="77">
        <v>0</v>
      </c>
    </row>
    <row r="8865" spans="187:208" x14ac:dyDescent="0.25">
      <c r="GE8865" s="77" t="s">
        <v>425</v>
      </c>
      <c r="GF8865" s="77" t="s">
        <v>155</v>
      </c>
      <c r="GG8865" s="77" t="s">
        <v>441</v>
      </c>
      <c r="GH8865" s="77" t="s">
        <v>467</v>
      </c>
      <c r="GI8865" s="77">
        <v>2020</v>
      </c>
      <c r="GJ8865" s="77" t="s">
        <v>301</v>
      </c>
      <c r="GK8865" s="77">
        <v>2.9419641522810251</v>
      </c>
      <c r="GL8865" s="77">
        <v>746.70105000000001</v>
      </c>
      <c r="GM8865" s="77">
        <v>2020</v>
      </c>
      <c r="GN8865" s="77" t="s">
        <v>175</v>
      </c>
      <c r="GO8865" s="77">
        <v>5.3000000000000005E-2</v>
      </c>
      <c r="GP8865" s="77">
        <v>3</v>
      </c>
      <c r="GQ8865" s="77">
        <v>0</v>
      </c>
      <c r="GR8865" s="77" t="s">
        <v>423</v>
      </c>
      <c r="GS8865" s="77">
        <v>5.5966209081309407E-2</v>
      </c>
      <c r="GT8865" s="77">
        <v>0.16465058085627704</v>
      </c>
      <c r="GU8865" s="77">
        <v>0</v>
      </c>
      <c r="GV8865" s="77">
        <v>0</v>
      </c>
      <c r="GW8865" s="77">
        <v>0</v>
      </c>
      <c r="GX8865" s="77">
        <v>0</v>
      </c>
      <c r="GY8865" s="77">
        <v>0</v>
      </c>
      <c r="GZ8865" s="77">
        <v>0</v>
      </c>
    </row>
    <row r="8866" spans="187:208" x14ac:dyDescent="0.25">
      <c r="GE8866" s="77" t="s">
        <v>427</v>
      </c>
      <c r="GF8866" s="77" t="s">
        <v>155</v>
      </c>
      <c r="GG8866" s="77" t="s">
        <v>441</v>
      </c>
      <c r="GH8866" s="77" t="s">
        <v>467</v>
      </c>
      <c r="GI8866" s="77">
        <v>2020</v>
      </c>
      <c r="GJ8866" s="77" t="s">
        <v>303</v>
      </c>
      <c r="GK8866" s="77">
        <v>1.6021759622082949</v>
      </c>
      <c r="GL8866" s="77">
        <v>746.70105000000001</v>
      </c>
      <c r="GM8866" s="77">
        <v>2020</v>
      </c>
      <c r="GN8866" s="77" t="s">
        <v>175</v>
      </c>
      <c r="GO8866" s="77">
        <v>5.3000000000000005E-2</v>
      </c>
      <c r="GP8866" s="77">
        <v>3</v>
      </c>
      <c r="GQ8866" s="77">
        <v>0</v>
      </c>
      <c r="GR8866" s="77" t="s">
        <v>423</v>
      </c>
      <c r="GS8866" s="77">
        <v>5.5966209081309407E-2</v>
      </c>
      <c r="GT8866" s="77">
        <v>8.9667714885997507E-2</v>
      </c>
      <c r="GU8866" s="77">
        <v>0</v>
      </c>
      <c r="GV8866" s="77">
        <v>0</v>
      </c>
      <c r="GW8866" s="77">
        <v>0</v>
      </c>
      <c r="GX8866" s="77">
        <v>0</v>
      </c>
      <c r="GY8866" s="77">
        <v>0</v>
      </c>
      <c r="GZ8866" s="77">
        <v>0</v>
      </c>
    </row>
    <row r="8867" spans="187:208" x14ac:dyDescent="0.25">
      <c r="GE8867" s="77" t="s">
        <v>422</v>
      </c>
      <c r="GF8867" s="77" t="s">
        <v>155</v>
      </c>
      <c r="GG8867" s="77" t="s">
        <v>441</v>
      </c>
      <c r="GH8867" s="77" t="s">
        <v>474</v>
      </c>
      <c r="GI8867" s="77">
        <v>2020</v>
      </c>
      <c r="GJ8867" s="77" t="s">
        <v>305</v>
      </c>
      <c r="GK8867" s="77">
        <v>3.6425060683954402E-2</v>
      </c>
      <c r="GL8867" s="77">
        <v>746.70105000000001</v>
      </c>
      <c r="GM8867" s="77">
        <v>2020</v>
      </c>
      <c r="GN8867" s="77" t="s">
        <v>175</v>
      </c>
      <c r="GO8867" s="77">
        <v>0.13250000000000001</v>
      </c>
      <c r="GP8867" s="77">
        <v>3</v>
      </c>
      <c r="GQ8867" s="77">
        <v>0</v>
      </c>
      <c r="GR8867" s="77" t="s">
        <v>423</v>
      </c>
      <c r="GS8867" s="77">
        <v>0.1527377521613833</v>
      </c>
      <c r="GT8867" s="77">
        <v>5.5634818912091745E-3</v>
      </c>
      <c r="GU8867" s="77">
        <v>0</v>
      </c>
      <c r="GV8867" s="77">
        <v>0</v>
      </c>
      <c r="GW8867" s="77">
        <v>0</v>
      </c>
      <c r="GX8867" s="77">
        <v>0</v>
      </c>
      <c r="GY8867" s="77">
        <v>0</v>
      </c>
      <c r="GZ8867" s="77">
        <v>0</v>
      </c>
    </row>
    <row r="8868" spans="187:208" x14ac:dyDescent="0.25">
      <c r="GE8868" s="77" t="s">
        <v>425</v>
      </c>
      <c r="GF8868" s="77" t="s">
        <v>155</v>
      </c>
      <c r="GG8868" s="77" t="s">
        <v>441</v>
      </c>
      <c r="GH8868" s="77" t="s">
        <v>474</v>
      </c>
      <c r="GI8868" s="77">
        <v>2020</v>
      </c>
      <c r="GJ8868" s="77" t="s">
        <v>301</v>
      </c>
      <c r="GK8868" s="77">
        <v>1.5808724525429899E-3</v>
      </c>
      <c r="GL8868" s="77">
        <v>746.70105000000001</v>
      </c>
      <c r="GM8868" s="77">
        <v>2020</v>
      </c>
      <c r="GN8868" s="77" t="s">
        <v>175</v>
      </c>
      <c r="GO8868" s="77">
        <v>5.3000000000000005E-2</v>
      </c>
      <c r="GP8868" s="77">
        <v>3</v>
      </c>
      <c r="GQ8868" s="77">
        <v>0</v>
      </c>
      <c r="GR8868" s="77" t="s">
        <v>423</v>
      </c>
      <c r="GS8868" s="77">
        <v>5.5966209081309407E-2</v>
      </c>
      <c r="GT8868" s="77">
        <v>8.847543820990335E-5</v>
      </c>
      <c r="GU8868" s="77">
        <v>0</v>
      </c>
      <c r="GV8868" s="77">
        <v>0</v>
      </c>
      <c r="GW8868" s="77">
        <v>0</v>
      </c>
      <c r="GX8868" s="77">
        <v>0</v>
      </c>
      <c r="GY8868" s="77">
        <v>0</v>
      </c>
      <c r="GZ8868" s="77">
        <v>0</v>
      </c>
    </row>
    <row r="8869" spans="187:208" x14ac:dyDescent="0.25">
      <c r="GE8869" s="77" t="s">
        <v>427</v>
      </c>
      <c r="GF8869" s="77" t="s">
        <v>155</v>
      </c>
      <c r="GG8869" s="77" t="s">
        <v>441</v>
      </c>
      <c r="GH8869" s="77" t="s">
        <v>474</v>
      </c>
      <c r="GI8869" s="77">
        <v>2020</v>
      </c>
      <c r="GJ8869" s="77" t="s">
        <v>303</v>
      </c>
      <c r="GK8869" s="77">
        <v>3.9894642198450583E-2</v>
      </c>
      <c r="GL8869" s="77">
        <v>746.70105000000001</v>
      </c>
      <c r="GM8869" s="77">
        <v>2020</v>
      </c>
      <c r="GN8869" s="77" t="s">
        <v>175</v>
      </c>
      <c r="GO8869" s="77">
        <v>5.3000000000000005E-2</v>
      </c>
      <c r="GP8869" s="77">
        <v>3</v>
      </c>
      <c r="GQ8869" s="77">
        <v>0</v>
      </c>
      <c r="GR8869" s="77" t="s">
        <v>423</v>
      </c>
      <c r="GS8869" s="77">
        <v>5.5966209081309407E-2</v>
      </c>
      <c r="GT8869" s="77">
        <v>2.2327518865025145E-3</v>
      </c>
      <c r="GU8869" s="77">
        <v>0</v>
      </c>
      <c r="GV8869" s="77">
        <v>0</v>
      </c>
      <c r="GW8869" s="77">
        <v>0</v>
      </c>
      <c r="GX8869" s="77">
        <v>0</v>
      </c>
      <c r="GY8869" s="77">
        <v>0</v>
      </c>
      <c r="GZ8869" s="77">
        <v>0</v>
      </c>
    </row>
    <row r="8870" spans="187:208" x14ac:dyDescent="0.25">
      <c r="GE8870" s="77" t="s">
        <v>422</v>
      </c>
      <c r="GF8870" s="77" t="s">
        <v>155</v>
      </c>
      <c r="GG8870" s="77" t="s">
        <v>441</v>
      </c>
      <c r="GH8870" s="77" t="s">
        <v>481</v>
      </c>
      <c r="GI8870" s="77">
        <v>2020</v>
      </c>
      <c r="GJ8870" s="77" t="s">
        <v>305</v>
      </c>
      <c r="GK8870" s="77">
        <v>409.22373582044048</v>
      </c>
      <c r="GL8870" s="77">
        <v>746.70105000000001</v>
      </c>
      <c r="GM8870" s="77">
        <v>2020</v>
      </c>
      <c r="GN8870" s="77" t="s">
        <v>175</v>
      </c>
      <c r="GO8870" s="77">
        <v>0.13250000000000001</v>
      </c>
      <c r="GP8870" s="77">
        <v>3</v>
      </c>
      <c r="GQ8870" s="77">
        <v>0</v>
      </c>
      <c r="GR8870" s="77" t="s">
        <v>423</v>
      </c>
      <c r="GS8870" s="77">
        <v>0.1527377521613833</v>
      </c>
      <c r="GT8870" s="77">
        <v>62.50391354029783</v>
      </c>
      <c r="GU8870" s="77">
        <v>0</v>
      </c>
      <c r="GV8870" s="77">
        <v>0</v>
      </c>
      <c r="GW8870" s="77">
        <v>0</v>
      </c>
      <c r="GX8870" s="77">
        <v>0</v>
      </c>
      <c r="GY8870" s="77">
        <v>0</v>
      </c>
      <c r="GZ8870" s="77">
        <v>0</v>
      </c>
    </row>
    <row r="8871" spans="187:208" x14ac:dyDescent="0.25">
      <c r="GE8871" s="77" t="s">
        <v>425</v>
      </c>
      <c r="GF8871" s="77" t="s">
        <v>155</v>
      </c>
      <c r="GG8871" s="77" t="s">
        <v>441</v>
      </c>
      <c r="GH8871" s="77" t="s">
        <v>481</v>
      </c>
      <c r="GI8871" s="77">
        <v>2020</v>
      </c>
      <c r="GJ8871" s="77" t="s">
        <v>301</v>
      </c>
      <c r="GK8871" s="77">
        <v>13469.08781237837</v>
      </c>
      <c r="GL8871" s="77">
        <v>746.70105000000001</v>
      </c>
      <c r="GM8871" s="77">
        <v>2020</v>
      </c>
      <c r="GN8871" s="77" t="s">
        <v>175</v>
      </c>
      <c r="GO8871" s="77">
        <v>5.3000000000000005E-2</v>
      </c>
      <c r="GP8871" s="77">
        <v>3</v>
      </c>
      <c r="GQ8871" s="77">
        <v>0</v>
      </c>
      <c r="GR8871" s="77" t="s">
        <v>423</v>
      </c>
      <c r="GS8871" s="77">
        <v>5.5966209081309407E-2</v>
      </c>
      <c r="GT8871" s="77">
        <v>753.8137846420841</v>
      </c>
      <c r="GU8871" s="77">
        <v>0</v>
      </c>
      <c r="GV8871" s="77">
        <v>0</v>
      </c>
      <c r="GW8871" s="77">
        <v>0</v>
      </c>
      <c r="GX8871" s="77">
        <v>0</v>
      </c>
      <c r="GY8871" s="77">
        <v>0</v>
      </c>
      <c r="GZ8871" s="77">
        <v>0</v>
      </c>
    </row>
    <row r="8872" spans="187:208" x14ac:dyDescent="0.25">
      <c r="GE8872" s="77" t="s">
        <v>427</v>
      </c>
      <c r="GF8872" s="77" t="s">
        <v>155</v>
      </c>
      <c r="GG8872" s="77" t="s">
        <v>441</v>
      </c>
      <c r="GH8872" s="77" t="s">
        <v>481</v>
      </c>
      <c r="GI8872" s="77">
        <v>2020</v>
      </c>
      <c r="GJ8872" s="77" t="s">
        <v>303</v>
      </c>
      <c r="GK8872" s="77">
        <v>7205.5312760252209</v>
      </c>
      <c r="GL8872" s="77">
        <v>746.70105000000001</v>
      </c>
      <c r="GM8872" s="77">
        <v>2020</v>
      </c>
      <c r="GN8872" s="77" t="s">
        <v>175</v>
      </c>
      <c r="GO8872" s="77">
        <v>5.3000000000000005E-2</v>
      </c>
      <c r="GP8872" s="77">
        <v>3</v>
      </c>
      <c r="GQ8872" s="77">
        <v>0</v>
      </c>
      <c r="GR8872" s="77" t="s">
        <v>423</v>
      </c>
      <c r="GS8872" s="77">
        <v>5.5966209081309407E-2</v>
      </c>
      <c r="GT8872" s="77">
        <v>403.26626993594169</v>
      </c>
      <c r="GU8872" s="77">
        <v>0</v>
      </c>
      <c r="GV8872" s="77">
        <v>0</v>
      </c>
      <c r="GW8872" s="77">
        <v>0</v>
      </c>
      <c r="GX8872" s="77">
        <v>0</v>
      </c>
      <c r="GY8872" s="77">
        <v>0</v>
      </c>
      <c r="GZ8872" s="77">
        <v>0</v>
      </c>
    </row>
    <row r="8873" spans="187:208" x14ac:dyDescent="0.25">
      <c r="GE8873" s="77" t="s">
        <v>422</v>
      </c>
      <c r="GF8873" s="77" t="s">
        <v>155</v>
      </c>
      <c r="GG8873" s="77" t="s">
        <v>441</v>
      </c>
      <c r="GH8873" s="77" t="s">
        <v>488</v>
      </c>
      <c r="GI8873" s="77">
        <v>2020</v>
      </c>
      <c r="GJ8873" s="77" t="s">
        <v>305</v>
      </c>
      <c r="GK8873" s="77">
        <v>409.22373582043201</v>
      </c>
      <c r="GL8873" s="77">
        <v>746.70105000000001</v>
      </c>
      <c r="GM8873" s="77">
        <v>2020</v>
      </c>
      <c r="GN8873" s="77" t="s">
        <v>175</v>
      </c>
      <c r="GO8873" s="77">
        <v>0.13250000000000001</v>
      </c>
      <c r="GP8873" s="77">
        <v>3</v>
      </c>
      <c r="GQ8873" s="77">
        <v>0</v>
      </c>
      <c r="GR8873" s="77" t="s">
        <v>423</v>
      </c>
      <c r="GS8873" s="77">
        <v>0.1527377521613833</v>
      </c>
      <c r="GT8873" s="77">
        <v>62.503913540296537</v>
      </c>
      <c r="GU8873" s="77">
        <v>0</v>
      </c>
      <c r="GV8873" s="77">
        <v>0</v>
      </c>
      <c r="GW8873" s="77">
        <v>0</v>
      </c>
      <c r="GX8873" s="77">
        <v>0</v>
      </c>
      <c r="GY8873" s="77">
        <v>0</v>
      </c>
      <c r="GZ8873" s="77">
        <v>0</v>
      </c>
    </row>
    <row r="8874" spans="187:208" x14ac:dyDescent="0.25">
      <c r="GE8874" s="77" t="s">
        <v>425</v>
      </c>
      <c r="GF8874" s="77" t="s">
        <v>155</v>
      </c>
      <c r="GG8874" s="77" t="s">
        <v>441</v>
      </c>
      <c r="GH8874" s="77" t="s">
        <v>488</v>
      </c>
      <c r="GI8874" s="77">
        <v>2020</v>
      </c>
      <c r="GJ8874" s="77" t="s">
        <v>301</v>
      </c>
      <c r="GK8874" s="77">
        <v>13469.08781237873</v>
      </c>
      <c r="GL8874" s="77">
        <v>746.70105000000001</v>
      </c>
      <c r="GM8874" s="77">
        <v>2020</v>
      </c>
      <c r="GN8874" s="77" t="s">
        <v>175</v>
      </c>
      <c r="GO8874" s="77">
        <v>5.3000000000000005E-2</v>
      </c>
      <c r="GP8874" s="77">
        <v>3</v>
      </c>
      <c r="GQ8874" s="77">
        <v>0</v>
      </c>
      <c r="GR8874" s="77" t="s">
        <v>423</v>
      </c>
      <c r="GS8874" s="77">
        <v>5.5966209081309407E-2</v>
      </c>
      <c r="GT8874" s="77">
        <v>753.81378464210434</v>
      </c>
      <c r="GU8874" s="77">
        <v>0</v>
      </c>
      <c r="GV8874" s="77">
        <v>0</v>
      </c>
      <c r="GW8874" s="77">
        <v>0</v>
      </c>
      <c r="GX8874" s="77">
        <v>0</v>
      </c>
      <c r="GY8874" s="77">
        <v>0</v>
      </c>
      <c r="GZ8874" s="77">
        <v>0</v>
      </c>
    </row>
    <row r="8875" spans="187:208" x14ac:dyDescent="0.25">
      <c r="GE8875" s="77" t="s">
        <v>427</v>
      </c>
      <c r="GF8875" s="77" t="s">
        <v>155</v>
      </c>
      <c r="GG8875" s="77" t="s">
        <v>441</v>
      </c>
      <c r="GH8875" s="77" t="s">
        <v>488</v>
      </c>
      <c r="GI8875" s="77">
        <v>2020</v>
      </c>
      <c r="GJ8875" s="77" t="s">
        <v>303</v>
      </c>
      <c r="GK8875" s="77">
        <v>7205.5312760252809</v>
      </c>
      <c r="GL8875" s="77">
        <v>746.70105000000001</v>
      </c>
      <c r="GM8875" s="77">
        <v>2020</v>
      </c>
      <c r="GN8875" s="77" t="s">
        <v>175</v>
      </c>
      <c r="GO8875" s="77">
        <v>5.3000000000000005E-2</v>
      </c>
      <c r="GP8875" s="77">
        <v>3</v>
      </c>
      <c r="GQ8875" s="77">
        <v>0</v>
      </c>
      <c r="GR8875" s="77" t="s">
        <v>423</v>
      </c>
      <c r="GS8875" s="77">
        <v>5.5966209081309407E-2</v>
      </c>
      <c r="GT8875" s="77">
        <v>403.26626993594505</v>
      </c>
      <c r="GU8875" s="77">
        <v>0</v>
      </c>
      <c r="GV8875" s="77">
        <v>0</v>
      </c>
      <c r="GW8875" s="77">
        <v>0</v>
      </c>
      <c r="GX8875" s="77">
        <v>0</v>
      </c>
      <c r="GY8875" s="77">
        <v>0</v>
      </c>
      <c r="GZ8875" s="77">
        <v>0</v>
      </c>
    </row>
    <row r="8876" spans="187:208" x14ac:dyDescent="0.25">
      <c r="GE8876" s="77" t="s">
        <v>422</v>
      </c>
      <c r="GF8876" s="77" t="s">
        <v>155</v>
      </c>
      <c r="GG8876" s="77" t="s">
        <v>442</v>
      </c>
      <c r="GH8876" s="77" t="s">
        <v>300</v>
      </c>
      <c r="GI8876" s="77">
        <v>2020</v>
      </c>
      <c r="GJ8876" s="77" t="s">
        <v>305</v>
      </c>
      <c r="GK8876" s="77">
        <v>222.2294216278502</v>
      </c>
      <c r="GL8876" s="77">
        <v>692.62762499999997</v>
      </c>
      <c r="GM8876" s="77">
        <v>2020</v>
      </c>
      <c r="GN8876" s="77" t="s">
        <v>175</v>
      </c>
      <c r="GO8876" s="77">
        <v>0.13250000000000001</v>
      </c>
      <c r="GP8876" s="77">
        <v>3</v>
      </c>
      <c r="GQ8876" s="77">
        <v>0</v>
      </c>
      <c r="GR8876" s="77" t="s">
        <v>423</v>
      </c>
      <c r="GS8876" s="77">
        <v>0.1527377521613833</v>
      </c>
      <c r="GT8876" s="77">
        <v>33.94282232356214</v>
      </c>
      <c r="GU8876" s="77">
        <v>0</v>
      </c>
      <c r="GV8876" s="77">
        <v>0</v>
      </c>
      <c r="GW8876" s="77">
        <v>0</v>
      </c>
      <c r="GX8876" s="77">
        <v>0</v>
      </c>
      <c r="GY8876" s="77">
        <v>0</v>
      </c>
      <c r="GZ8876" s="77">
        <v>0</v>
      </c>
    </row>
    <row r="8877" spans="187:208" x14ac:dyDescent="0.25">
      <c r="GE8877" s="77" t="s">
        <v>425</v>
      </c>
      <c r="GF8877" s="77" t="s">
        <v>155</v>
      </c>
      <c r="GG8877" s="77" t="s">
        <v>442</v>
      </c>
      <c r="GH8877" s="77" t="s">
        <v>300</v>
      </c>
      <c r="GI8877" s="77">
        <v>2020</v>
      </c>
      <c r="GJ8877" s="77" t="s">
        <v>301</v>
      </c>
      <c r="GK8877" s="77">
        <v>8585.7228092487076</v>
      </c>
      <c r="GL8877" s="77">
        <v>692.62762499999997</v>
      </c>
      <c r="GM8877" s="77">
        <v>2020</v>
      </c>
      <c r="GN8877" s="77" t="s">
        <v>175</v>
      </c>
      <c r="GO8877" s="77">
        <v>5.3000000000000005E-2</v>
      </c>
      <c r="GP8877" s="77">
        <v>3</v>
      </c>
      <c r="GQ8877" s="77">
        <v>0</v>
      </c>
      <c r="GR8877" s="77" t="s">
        <v>423</v>
      </c>
      <c r="GS8877" s="77">
        <v>5.5966209081309407E-2</v>
      </c>
      <c r="GT8877" s="77">
        <v>480.5103578565803</v>
      </c>
      <c r="GU8877" s="77">
        <v>0</v>
      </c>
      <c r="GV8877" s="77">
        <v>0</v>
      </c>
      <c r="GW8877" s="77">
        <v>0</v>
      </c>
      <c r="GX8877" s="77">
        <v>0</v>
      </c>
      <c r="GY8877" s="77">
        <v>0</v>
      </c>
      <c r="GZ8877" s="77">
        <v>0</v>
      </c>
    </row>
    <row r="8878" spans="187:208" x14ac:dyDescent="0.25">
      <c r="GE8878" s="77" t="s">
        <v>427</v>
      </c>
      <c r="GF8878" s="77" t="s">
        <v>155</v>
      </c>
      <c r="GG8878" s="77" t="s">
        <v>442</v>
      </c>
      <c r="GH8878" s="77" t="s">
        <v>300</v>
      </c>
      <c r="GI8878" s="77">
        <v>2020</v>
      </c>
      <c r="GJ8878" s="77" t="s">
        <v>303</v>
      </c>
      <c r="GK8878" s="77">
        <v>5338.1784104572189</v>
      </c>
      <c r="GL8878" s="77">
        <v>692.62762499999997</v>
      </c>
      <c r="GM8878" s="77">
        <v>2020</v>
      </c>
      <c r="GN8878" s="77" t="s">
        <v>175</v>
      </c>
      <c r="GO8878" s="77">
        <v>5.3000000000000005E-2</v>
      </c>
      <c r="GP8878" s="77">
        <v>3</v>
      </c>
      <c r="GQ8878" s="77">
        <v>0</v>
      </c>
      <c r="GR8878" s="77" t="s">
        <v>423</v>
      </c>
      <c r="GS8878" s="77">
        <v>5.5966209081309407E-2</v>
      </c>
      <c r="GT8878" s="77">
        <v>298.75760903298061</v>
      </c>
      <c r="GU8878" s="77">
        <v>0</v>
      </c>
      <c r="GV8878" s="77">
        <v>0</v>
      </c>
      <c r="GW8878" s="77">
        <v>0</v>
      </c>
      <c r="GX8878" s="77">
        <v>0</v>
      </c>
      <c r="GY8878" s="77">
        <v>0</v>
      </c>
      <c r="GZ8878" s="77">
        <v>0</v>
      </c>
    </row>
    <row r="8879" spans="187:208" x14ac:dyDescent="0.25">
      <c r="GE8879" s="77" t="s">
        <v>422</v>
      </c>
      <c r="GF8879" s="77" t="s">
        <v>155</v>
      </c>
      <c r="GG8879" s="77" t="s">
        <v>442</v>
      </c>
      <c r="GH8879" s="77" t="s">
        <v>432</v>
      </c>
      <c r="GI8879" s="77">
        <v>2020</v>
      </c>
      <c r="GJ8879" s="77" t="s">
        <v>305</v>
      </c>
      <c r="GK8879" s="77">
        <v>222.22942162783079</v>
      </c>
      <c r="GL8879" s="77">
        <v>692.62762499999997</v>
      </c>
      <c r="GM8879" s="77">
        <v>2020</v>
      </c>
      <c r="GN8879" s="77" t="s">
        <v>175</v>
      </c>
      <c r="GO8879" s="77">
        <v>0.13250000000000001</v>
      </c>
      <c r="GP8879" s="77">
        <v>3</v>
      </c>
      <c r="GQ8879" s="77">
        <v>0</v>
      </c>
      <c r="GR8879" s="77" t="s">
        <v>423</v>
      </c>
      <c r="GS8879" s="77">
        <v>0.1527377521613833</v>
      </c>
      <c r="GT8879" s="77">
        <v>33.94282232355917</v>
      </c>
      <c r="GU8879" s="77">
        <v>0</v>
      </c>
      <c r="GV8879" s="77">
        <v>0</v>
      </c>
      <c r="GW8879" s="77">
        <v>0</v>
      </c>
      <c r="GX8879" s="77">
        <v>0</v>
      </c>
      <c r="GY8879" s="77">
        <v>0</v>
      </c>
      <c r="GZ8879" s="77">
        <v>0</v>
      </c>
    </row>
    <row r="8880" spans="187:208" x14ac:dyDescent="0.25">
      <c r="GE8880" s="77" t="s">
        <v>425</v>
      </c>
      <c r="GF8880" s="77" t="s">
        <v>155</v>
      </c>
      <c r="GG8880" s="77" t="s">
        <v>442</v>
      </c>
      <c r="GH8880" s="77" t="s">
        <v>432</v>
      </c>
      <c r="GI8880" s="77">
        <v>2020</v>
      </c>
      <c r="GJ8880" s="77" t="s">
        <v>301</v>
      </c>
      <c r="GK8880" s="77">
        <v>8585.7228092479545</v>
      </c>
      <c r="GL8880" s="77">
        <v>692.62762499999997</v>
      </c>
      <c r="GM8880" s="77">
        <v>2020</v>
      </c>
      <c r="GN8880" s="77" t="s">
        <v>175</v>
      </c>
      <c r="GO8880" s="77">
        <v>5.3000000000000005E-2</v>
      </c>
      <c r="GP8880" s="77">
        <v>3</v>
      </c>
      <c r="GQ8880" s="77">
        <v>0</v>
      </c>
      <c r="GR8880" s="77" t="s">
        <v>423</v>
      </c>
      <c r="GS8880" s="77">
        <v>5.5966209081309407E-2</v>
      </c>
      <c r="GT8880" s="77">
        <v>480.51035785653818</v>
      </c>
      <c r="GU8880" s="77">
        <v>0</v>
      </c>
      <c r="GV8880" s="77">
        <v>0</v>
      </c>
      <c r="GW8880" s="77">
        <v>0</v>
      </c>
      <c r="GX8880" s="77">
        <v>0</v>
      </c>
      <c r="GY8880" s="77">
        <v>0</v>
      </c>
      <c r="GZ8880" s="77">
        <v>0</v>
      </c>
    </row>
    <row r="8881" spans="187:208" x14ac:dyDescent="0.25">
      <c r="GE8881" s="77" t="s">
        <v>422</v>
      </c>
      <c r="GF8881" s="77" t="s">
        <v>155</v>
      </c>
      <c r="GG8881" s="77" t="s">
        <v>442</v>
      </c>
      <c r="GH8881" s="77" t="s">
        <v>439</v>
      </c>
      <c r="GI8881" s="77">
        <v>2020</v>
      </c>
      <c r="GJ8881" s="77" t="s">
        <v>305</v>
      </c>
      <c r="GK8881" s="77">
        <v>0.69641821681223259</v>
      </c>
      <c r="GL8881" s="77">
        <v>692.62762499999997</v>
      </c>
      <c r="GM8881" s="77">
        <v>2020</v>
      </c>
      <c r="GN8881" s="77" t="s">
        <v>175</v>
      </c>
      <c r="GO8881" s="77">
        <v>0.13250000000000001</v>
      </c>
      <c r="GP8881" s="77">
        <v>3</v>
      </c>
      <c r="GQ8881" s="77">
        <v>0</v>
      </c>
      <c r="GR8881" s="77" t="s">
        <v>423</v>
      </c>
      <c r="GS8881" s="77">
        <v>0.1527377521613833</v>
      </c>
      <c r="GT8881" s="77">
        <v>0.10636935300013928</v>
      </c>
      <c r="GU8881" s="77">
        <v>0</v>
      </c>
      <c r="GV8881" s="77">
        <v>0</v>
      </c>
      <c r="GW8881" s="77">
        <v>0</v>
      </c>
      <c r="GX8881" s="77">
        <v>0</v>
      </c>
      <c r="GY8881" s="77">
        <v>0</v>
      </c>
      <c r="GZ8881" s="77">
        <v>0</v>
      </c>
    </row>
    <row r="8882" spans="187:208" x14ac:dyDescent="0.25">
      <c r="GE8882" s="77" t="s">
        <v>425</v>
      </c>
      <c r="GF8882" s="77" t="s">
        <v>155</v>
      </c>
      <c r="GG8882" s="77" t="s">
        <v>442</v>
      </c>
      <c r="GH8882" s="77" t="s">
        <v>439</v>
      </c>
      <c r="GI8882" s="77">
        <v>2020</v>
      </c>
      <c r="GJ8882" s="77" t="s">
        <v>301</v>
      </c>
      <c r="GK8882" s="77">
        <v>2.9419641522810198</v>
      </c>
      <c r="GL8882" s="77">
        <v>692.62762499999997</v>
      </c>
      <c r="GM8882" s="77">
        <v>2020</v>
      </c>
      <c r="GN8882" s="77" t="s">
        <v>175</v>
      </c>
      <c r="GO8882" s="77">
        <v>5.3000000000000005E-2</v>
      </c>
      <c r="GP8882" s="77">
        <v>3</v>
      </c>
      <c r="GQ8882" s="77">
        <v>0</v>
      </c>
      <c r="GR8882" s="77" t="s">
        <v>423</v>
      </c>
      <c r="GS8882" s="77">
        <v>5.5966209081309407E-2</v>
      </c>
      <c r="GT8882" s="77">
        <v>0.16465058085627673</v>
      </c>
      <c r="GU8882" s="77">
        <v>0</v>
      </c>
      <c r="GV8882" s="77">
        <v>0</v>
      </c>
      <c r="GW8882" s="77">
        <v>0</v>
      </c>
      <c r="GX8882" s="77">
        <v>0</v>
      </c>
      <c r="GY8882" s="77">
        <v>0</v>
      </c>
      <c r="GZ8882" s="77">
        <v>0</v>
      </c>
    </row>
    <row r="8883" spans="187:208" x14ac:dyDescent="0.25">
      <c r="GE8883" s="77" t="s">
        <v>427</v>
      </c>
      <c r="GF8883" s="77" t="s">
        <v>155</v>
      </c>
      <c r="GG8883" s="77" t="s">
        <v>442</v>
      </c>
      <c r="GH8883" s="77" t="s">
        <v>439</v>
      </c>
      <c r="GI8883" s="77">
        <v>2020</v>
      </c>
      <c r="GJ8883" s="77" t="s">
        <v>303</v>
      </c>
      <c r="GK8883" s="77">
        <v>1.6021759622082929</v>
      </c>
      <c r="GL8883" s="77">
        <v>692.62762499999997</v>
      </c>
      <c r="GM8883" s="77">
        <v>2020</v>
      </c>
      <c r="GN8883" s="77" t="s">
        <v>175</v>
      </c>
      <c r="GO8883" s="77">
        <v>5.3000000000000005E-2</v>
      </c>
      <c r="GP8883" s="77">
        <v>3</v>
      </c>
      <c r="GQ8883" s="77">
        <v>0</v>
      </c>
      <c r="GR8883" s="77" t="s">
        <v>423</v>
      </c>
      <c r="GS8883" s="77">
        <v>5.5966209081309407E-2</v>
      </c>
      <c r="GT8883" s="77">
        <v>8.9667714885997396E-2</v>
      </c>
      <c r="GU8883" s="77">
        <v>0</v>
      </c>
      <c r="GV8883" s="77">
        <v>0</v>
      </c>
      <c r="GW8883" s="77">
        <v>0</v>
      </c>
      <c r="GX8883" s="77">
        <v>0</v>
      </c>
      <c r="GY8883" s="77">
        <v>0</v>
      </c>
      <c r="GZ8883" s="77">
        <v>0</v>
      </c>
    </row>
    <row r="8884" spans="187:208" x14ac:dyDescent="0.25">
      <c r="GE8884" s="77" t="s">
        <v>422</v>
      </c>
      <c r="GF8884" s="77" t="s">
        <v>155</v>
      </c>
      <c r="GG8884" s="77" t="s">
        <v>442</v>
      </c>
      <c r="GH8884" s="77" t="s">
        <v>446</v>
      </c>
      <c r="GI8884" s="77">
        <v>2020</v>
      </c>
      <c r="GJ8884" s="77" t="s">
        <v>305</v>
      </c>
      <c r="GK8884" s="77">
        <v>3.6425060683954492E-2</v>
      </c>
      <c r="GL8884" s="77">
        <v>692.62762499999997</v>
      </c>
      <c r="GM8884" s="77">
        <v>2020</v>
      </c>
      <c r="GN8884" s="77" t="s">
        <v>175</v>
      </c>
      <c r="GO8884" s="77">
        <v>0.13250000000000001</v>
      </c>
      <c r="GP8884" s="77">
        <v>3</v>
      </c>
      <c r="GQ8884" s="77">
        <v>0</v>
      </c>
      <c r="GR8884" s="77" t="s">
        <v>423</v>
      </c>
      <c r="GS8884" s="77">
        <v>0.1527377521613833</v>
      </c>
      <c r="GT8884" s="77">
        <v>5.5634818912091884E-3</v>
      </c>
      <c r="GU8884" s="77">
        <v>0</v>
      </c>
      <c r="GV8884" s="77">
        <v>0</v>
      </c>
      <c r="GW8884" s="77">
        <v>0</v>
      </c>
      <c r="GX8884" s="77">
        <v>0</v>
      </c>
      <c r="GY8884" s="77">
        <v>0</v>
      </c>
      <c r="GZ8884" s="77">
        <v>0</v>
      </c>
    </row>
    <row r="8885" spans="187:208" x14ac:dyDescent="0.25">
      <c r="GE8885" s="77" t="s">
        <v>425</v>
      </c>
      <c r="GF8885" s="77" t="s">
        <v>155</v>
      </c>
      <c r="GG8885" s="77" t="s">
        <v>442</v>
      </c>
      <c r="GH8885" s="77" t="s">
        <v>446</v>
      </c>
      <c r="GI8885" s="77">
        <v>2020</v>
      </c>
      <c r="GJ8885" s="77" t="s">
        <v>301</v>
      </c>
      <c r="GK8885" s="77">
        <v>1.580872452543264E-3</v>
      </c>
      <c r="GL8885" s="77">
        <v>692.62762499999997</v>
      </c>
      <c r="GM8885" s="77">
        <v>2020</v>
      </c>
      <c r="GN8885" s="77" t="s">
        <v>175</v>
      </c>
      <c r="GO8885" s="77">
        <v>5.3000000000000005E-2</v>
      </c>
      <c r="GP8885" s="77">
        <v>3</v>
      </c>
      <c r="GQ8885" s="77">
        <v>0</v>
      </c>
      <c r="GR8885" s="77" t="s">
        <v>423</v>
      </c>
      <c r="GS8885" s="77">
        <v>5.5966209081309407E-2</v>
      </c>
      <c r="GT8885" s="77">
        <v>8.8475438209918692E-5</v>
      </c>
      <c r="GU8885" s="77">
        <v>0</v>
      </c>
      <c r="GV8885" s="77">
        <v>0</v>
      </c>
      <c r="GW8885" s="77">
        <v>0</v>
      </c>
      <c r="GX8885" s="77">
        <v>0</v>
      </c>
      <c r="GY8885" s="77">
        <v>0</v>
      </c>
      <c r="GZ8885" s="77">
        <v>0</v>
      </c>
    </row>
    <row r="8886" spans="187:208" x14ac:dyDescent="0.25">
      <c r="GE8886" s="77" t="s">
        <v>427</v>
      </c>
      <c r="GF8886" s="77" t="s">
        <v>155</v>
      </c>
      <c r="GG8886" s="77" t="s">
        <v>442</v>
      </c>
      <c r="GH8886" s="77" t="s">
        <v>446</v>
      </c>
      <c r="GI8886" s="77">
        <v>2020</v>
      </c>
      <c r="GJ8886" s="77" t="s">
        <v>303</v>
      </c>
      <c r="GK8886" s="77">
        <v>3.989464219845075E-2</v>
      </c>
      <c r="GL8886" s="77">
        <v>692.62762499999997</v>
      </c>
      <c r="GM8886" s="77">
        <v>2020</v>
      </c>
      <c r="GN8886" s="77" t="s">
        <v>175</v>
      </c>
      <c r="GO8886" s="77">
        <v>5.3000000000000005E-2</v>
      </c>
      <c r="GP8886" s="77">
        <v>3</v>
      </c>
      <c r="GQ8886" s="77">
        <v>0</v>
      </c>
      <c r="GR8886" s="77" t="s">
        <v>423</v>
      </c>
      <c r="GS8886" s="77">
        <v>5.5966209081309407E-2</v>
      </c>
      <c r="GT8886" s="77">
        <v>2.232751886502524E-3</v>
      </c>
      <c r="GU8886" s="77">
        <v>0</v>
      </c>
      <c r="GV8886" s="77">
        <v>0</v>
      </c>
      <c r="GW8886" s="77">
        <v>0</v>
      </c>
      <c r="GX8886" s="77">
        <v>0</v>
      </c>
      <c r="GY8886" s="77">
        <v>0</v>
      </c>
      <c r="GZ8886" s="77">
        <v>0</v>
      </c>
    </row>
    <row r="8887" spans="187:208" x14ac:dyDescent="0.25">
      <c r="GE8887" s="77" t="s">
        <v>422</v>
      </c>
      <c r="GF8887" s="77" t="s">
        <v>155</v>
      </c>
      <c r="GG8887" s="77" t="s">
        <v>442</v>
      </c>
      <c r="GH8887" s="77" t="s">
        <v>453</v>
      </c>
      <c r="GI8887" s="77">
        <v>2020</v>
      </c>
      <c r="GJ8887" s="77" t="s">
        <v>305</v>
      </c>
      <c r="GK8887" s="77">
        <v>222.22942162783181</v>
      </c>
      <c r="GL8887" s="77">
        <v>692.62762499999997</v>
      </c>
      <c r="GM8887" s="77">
        <v>2020</v>
      </c>
      <c r="GN8887" s="77" t="s">
        <v>175</v>
      </c>
      <c r="GO8887" s="77">
        <v>0.13250000000000001</v>
      </c>
      <c r="GP8887" s="77">
        <v>3</v>
      </c>
      <c r="GQ8887" s="77">
        <v>0</v>
      </c>
      <c r="GR8887" s="77" t="s">
        <v>423</v>
      </c>
      <c r="GS8887" s="77">
        <v>0.1527377521613833</v>
      </c>
      <c r="GT8887" s="77">
        <v>33.942822323559326</v>
      </c>
      <c r="GU8887" s="77">
        <v>0</v>
      </c>
      <c r="GV8887" s="77">
        <v>0</v>
      </c>
      <c r="GW8887" s="77">
        <v>0</v>
      </c>
      <c r="GX8887" s="77">
        <v>0</v>
      </c>
      <c r="GY8887" s="77">
        <v>0</v>
      </c>
      <c r="GZ8887" s="77">
        <v>0</v>
      </c>
    </row>
    <row r="8888" spans="187:208" x14ac:dyDescent="0.25">
      <c r="GE8888" s="77" t="s">
        <v>425</v>
      </c>
      <c r="GF8888" s="77" t="s">
        <v>155</v>
      </c>
      <c r="GG8888" s="77" t="s">
        <v>442</v>
      </c>
      <c r="GH8888" s="77" t="s">
        <v>453</v>
      </c>
      <c r="GI8888" s="77">
        <v>2020</v>
      </c>
      <c r="GJ8888" s="77" t="s">
        <v>301</v>
      </c>
      <c r="GK8888" s="77">
        <v>8585.7228092479891</v>
      </c>
      <c r="GL8888" s="77">
        <v>692.62762499999997</v>
      </c>
      <c r="GM8888" s="77">
        <v>2020</v>
      </c>
      <c r="GN8888" s="77" t="s">
        <v>175</v>
      </c>
      <c r="GO8888" s="77">
        <v>5.3000000000000005E-2</v>
      </c>
      <c r="GP8888" s="77">
        <v>3</v>
      </c>
      <c r="GQ8888" s="77">
        <v>0</v>
      </c>
      <c r="GR8888" s="77" t="s">
        <v>423</v>
      </c>
      <c r="GS8888" s="77">
        <v>5.5966209081309407E-2</v>
      </c>
      <c r="GT8888" s="77">
        <v>480.51035785654011</v>
      </c>
      <c r="GU8888" s="77">
        <v>0</v>
      </c>
      <c r="GV8888" s="77">
        <v>0</v>
      </c>
      <c r="GW8888" s="77">
        <v>0</v>
      </c>
      <c r="GX8888" s="77">
        <v>0</v>
      </c>
      <c r="GY8888" s="77">
        <v>0</v>
      </c>
      <c r="GZ8888" s="77">
        <v>0</v>
      </c>
    </row>
    <row r="8889" spans="187:208" x14ac:dyDescent="0.25">
      <c r="GE8889" s="77" t="s">
        <v>427</v>
      </c>
      <c r="GF8889" s="77" t="s">
        <v>155</v>
      </c>
      <c r="GG8889" s="77" t="s">
        <v>442</v>
      </c>
      <c r="GH8889" s="77" t="s">
        <v>453</v>
      </c>
      <c r="GI8889" s="77">
        <v>2020</v>
      </c>
      <c r="GJ8889" s="77" t="s">
        <v>303</v>
      </c>
      <c r="GK8889" s="77">
        <v>5338.1784104567732</v>
      </c>
      <c r="GL8889" s="77">
        <v>692.62762499999997</v>
      </c>
      <c r="GM8889" s="77">
        <v>2020</v>
      </c>
      <c r="GN8889" s="77" t="s">
        <v>175</v>
      </c>
      <c r="GO8889" s="77">
        <v>5.3000000000000005E-2</v>
      </c>
      <c r="GP8889" s="77">
        <v>3</v>
      </c>
      <c r="GQ8889" s="77">
        <v>0</v>
      </c>
      <c r="GR8889" s="77" t="s">
        <v>423</v>
      </c>
      <c r="GS8889" s="77">
        <v>5.5966209081309407E-2</v>
      </c>
      <c r="GT8889" s="77">
        <v>298.75760903295566</v>
      </c>
      <c r="GU8889" s="77">
        <v>0</v>
      </c>
      <c r="GV8889" s="77">
        <v>0</v>
      </c>
      <c r="GW8889" s="77">
        <v>0</v>
      </c>
      <c r="GX8889" s="77">
        <v>0</v>
      </c>
      <c r="GY8889" s="77">
        <v>0</v>
      </c>
      <c r="GZ8889" s="77">
        <v>0</v>
      </c>
    </row>
    <row r="8890" spans="187:208" x14ac:dyDescent="0.25">
      <c r="GE8890" s="77" t="s">
        <v>422</v>
      </c>
      <c r="GF8890" s="77" t="s">
        <v>155</v>
      </c>
      <c r="GG8890" s="77" t="s">
        <v>442</v>
      </c>
      <c r="GH8890" s="77" t="s">
        <v>460</v>
      </c>
      <c r="GI8890" s="77">
        <v>2020</v>
      </c>
      <c r="GJ8890" s="77" t="s">
        <v>305</v>
      </c>
      <c r="GK8890" s="77">
        <v>222.2294216278348</v>
      </c>
      <c r="GL8890" s="77">
        <v>692.62762499999997</v>
      </c>
      <c r="GM8890" s="77">
        <v>2020</v>
      </c>
      <c r="GN8890" s="77" t="s">
        <v>175</v>
      </c>
      <c r="GO8890" s="77">
        <v>0.13250000000000001</v>
      </c>
      <c r="GP8890" s="77">
        <v>3</v>
      </c>
      <c r="GQ8890" s="77">
        <v>0</v>
      </c>
      <c r="GR8890" s="77" t="s">
        <v>423</v>
      </c>
      <c r="GS8890" s="77">
        <v>0.1527377521613833</v>
      </c>
      <c r="GT8890" s="77">
        <v>33.942822323559788</v>
      </c>
      <c r="GU8890" s="77">
        <v>0</v>
      </c>
      <c r="GV8890" s="77">
        <v>0</v>
      </c>
      <c r="GW8890" s="77">
        <v>0</v>
      </c>
      <c r="GX8890" s="77">
        <v>0</v>
      </c>
      <c r="GY8890" s="77">
        <v>0</v>
      </c>
      <c r="GZ8890" s="77">
        <v>0</v>
      </c>
    </row>
    <row r="8891" spans="187:208" x14ac:dyDescent="0.25">
      <c r="GE8891" s="77" t="s">
        <v>425</v>
      </c>
      <c r="GF8891" s="77" t="s">
        <v>155</v>
      </c>
      <c r="GG8891" s="77" t="s">
        <v>442</v>
      </c>
      <c r="GH8891" s="77" t="s">
        <v>460</v>
      </c>
      <c r="GI8891" s="77">
        <v>2020</v>
      </c>
      <c r="GJ8891" s="77" t="s">
        <v>301</v>
      </c>
      <c r="GK8891" s="77">
        <v>8585.7228092481091</v>
      </c>
      <c r="GL8891" s="77">
        <v>692.62762499999997</v>
      </c>
      <c r="GM8891" s="77">
        <v>2020</v>
      </c>
      <c r="GN8891" s="77" t="s">
        <v>175</v>
      </c>
      <c r="GO8891" s="77">
        <v>5.3000000000000005E-2</v>
      </c>
      <c r="GP8891" s="77">
        <v>3</v>
      </c>
      <c r="GQ8891" s="77">
        <v>0</v>
      </c>
      <c r="GR8891" s="77" t="s">
        <v>423</v>
      </c>
      <c r="GS8891" s="77">
        <v>5.5966209081309407E-2</v>
      </c>
      <c r="GT8891" s="77">
        <v>480.51035785654682</v>
      </c>
      <c r="GU8891" s="77">
        <v>0</v>
      </c>
      <c r="GV8891" s="77">
        <v>0</v>
      </c>
      <c r="GW8891" s="77">
        <v>0</v>
      </c>
      <c r="GX8891" s="77">
        <v>0</v>
      </c>
      <c r="GY8891" s="77">
        <v>0</v>
      </c>
      <c r="GZ8891" s="77">
        <v>0</v>
      </c>
    </row>
    <row r="8892" spans="187:208" x14ac:dyDescent="0.25">
      <c r="GE8892" s="77" t="s">
        <v>422</v>
      </c>
      <c r="GF8892" s="77" t="s">
        <v>155</v>
      </c>
      <c r="GG8892" s="77" t="s">
        <v>442</v>
      </c>
      <c r="GH8892" s="77" t="s">
        <v>467</v>
      </c>
      <c r="GI8892" s="77">
        <v>2020</v>
      </c>
      <c r="GJ8892" s="77" t="s">
        <v>305</v>
      </c>
      <c r="GK8892" s="77">
        <v>0.69641821681223215</v>
      </c>
      <c r="GL8892" s="77">
        <v>692.62762499999997</v>
      </c>
      <c r="GM8892" s="77">
        <v>2020</v>
      </c>
      <c r="GN8892" s="77" t="s">
        <v>175</v>
      </c>
      <c r="GO8892" s="77">
        <v>0.13250000000000001</v>
      </c>
      <c r="GP8892" s="77">
        <v>3</v>
      </c>
      <c r="GQ8892" s="77">
        <v>0</v>
      </c>
      <c r="GR8892" s="77" t="s">
        <v>423</v>
      </c>
      <c r="GS8892" s="77">
        <v>0.1527377521613833</v>
      </c>
      <c r="GT8892" s="77">
        <v>0.10636935300013921</v>
      </c>
      <c r="GU8892" s="77">
        <v>0</v>
      </c>
      <c r="GV8892" s="77">
        <v>0</v>
      </c>
      <c r="GW8892" s="77">
        <v>0</v>
      </c>
      <c r="GX8892" s="77">
        <v>0</v>
      </c>
      <c r="GY8892" s="77">
        <v>0</v>
      </c>
      <c r="GZ8892" s="77">
        <v>0</v>
      </c>
    </row>
    <row r="8893" spans="187:208" x14ac:dyDescent="0.25">
      <c r="GE8893" s="77" t="s">
        <v>425</v>
      </c>
      <c r="GF8893" s="77" t="s">
        <v>155</v>
      </c>
      <c r="GG8893" s="77" t="s">
        <v>442</v>
      </c>
      <c r="GH8893" s="77" t="s">
        <v>467</v>
      </c>
      <c r="GI8893" s="77">
        <v>2020</v>
      </c>
      <c r="GJ8893" s="77" t="s">
        <v>301</v>
      </c>
      <c r="GK8893" s="77">
        <v>2.9419641522810238</v>
      </c>
      <c r="GL8893" s="77">
        <v>692.62762499999997</v>
      </c>
      <c r="GM8893" s="77">
        <v>2020</v>
      </c>
      <c r="GN8893" s="77" t="s">
        <v>175</v>
      </c>
      <c r="GO8893" s="77">
        <v>5.3000000000000005E-2</v>
      </c>
      <c r="GP8893" s="77">
        <v>3</v>
      </c>
      <c r="GQ8893" s="77">
        <v>0</v>
      </c>
      <c r="GR8893" s="77" t="s">
        <v>423</v>
      </c>
      <c r="GS8893" s="77">
        <v>5.5966209081309407E-2</v>
      </c>
      <c r="GT8893" s="77">
        <v>0.16465058085627696</v>
      </c>
      <c r="GU8893" s="77">
        <v>0</v>
      </c>
      <c r="GV8893" s="77">
        <v>0</v>
      </c>
      <c r="GW8893" s="77">
        <v>0</v>
      </c>
      <c r="GX8893" s="77">
        <v>0</v>
      </c>
      <c r="GY8893" s="77">
        <v>0</v>
      </c>
      <c r="GZ8893" s="77">
        <v>0</v>
      </c>
    </row>
    <row r="8894" spans="187:208" x14ac:dyDescent="0.25">
      <c r="GE8894" s="77" t="s">
        <v>427</v>
      </c>
      <c r="GF8894" s="77" t="s">
        <v>155</v>
      </c>
      <c r="GG8894" s="77" t="s">
        <v>442</v>
      </c>
      <c r="GH8894" s="77" t="s">
        <v>467</v>
      </c>
      <c r="GI8894" s="77">
        <v>2020</v>
      </c>
      <c r="GJ8894" s="77" t="s">
        <v>303</v>
      </c>
      <c r="GK8894" s="77">
        <v>1.6021759622082921</v>
      </c>
      <c r="GL8894" s="77">
        <v>692.62762499999997</v>
      </c>
      <c r="GM8894" s="77">
        <v>2020</v>
      </c>
      <c r="GN8894" s="77" t="s">
        <v>175</v>
      </c>
      <c r="GO8894" s="77">
        <v>5.3000000000000005E-2</v>
      </c>
      <c r="GP8894" s="77">
        <v>3</v>
      </c>
      <c r="GQ8894" s="77">
        <v>0</v>
      </c>
      <c r="GR8894" s="77" t="s">
        <v>423</v>
      </c>
      <c r="GS8894" s="77">
        <v>5.5966209081309407E-2</v>
      </c>
      <c r="GT8894" s="77">
        <v>8.9667714885997354E-2</v>
      </c>
      <c r="GU8894" s="77">
        <v>0</v>
      </c>
      <c r="GV8894" s="77">
        <v>0</v>
      </c>
      <c r="GW8894" s="77">
        <v>0</v>
      </c>
      <c r="GX8894" s="77">
        <v>0</v>
      </c>
      <c r="GY8894" s="77">
        <v>0</v>
      </c>
      <c r="GZ8894" s="77">
        <v>0</v>
      </c>
    </row>
    <row r="8895" spans="187:208" x14ac:dyDescent="0.25">
      <c r="GE8895" s="77" t="s">
        <v>422</v>
      </c>
      <c r="GF8895" s="77" t="s">
        <v>155</v>
      </c>
      <c r="GG8895" s="77" t="s">
        <v>442</v>
      </c>
      <c r="GH8895" s="77" t="s">
        <v>474</v>
      </c>
      <c r="GI8895" s="77">
        <v>2020</v>
      </c>
      <c r="GJ8895" s="77" t="s">
        <v>305</v>
      </c>
      <c r="GK8895" s="77">
        <v>3.6425060683954423E-2</v>
      </c>
      <c r="GL8895" s="77">
        <v>692.62762499999997</v>
      </c>
      <c r="GM8895" s="77">
        <v>2020</v>
      </c>
      <c r="GN8895" s="77" t="s">
        <v>175</v>
      </c>
      <c r="GO8895" s="77">
        <v>0.13250000000000001</v>
      </c>
      <c r="GP8895" s="77">
        <v>3</v>
      </c>
      <c r="GQ8895" s="77">
        <v>0</v>
      </c>
      <c r="GR8895" s="77" t="s">
        <v>423</v>
      </c>
      <c r="GS8895" s="77">
        <v>0.1527377521613833</v>
      </c>
      <c r="GT8895" s="77">
        <v>5.563481891209178E-3</v>
      </c>
      <c r="GU8895" s="77">
        <v>0</v>
      </c>
      <c r="GV8895" s="77">
        <v>0</v>
      </c>
      <c r="GW8895" s="77">
        <v>0</v>
      </c>
      <c r="GX8895" s="77">
        <v>0</v>
      </c>
      <c r="GY8895" s="77">
        <v>0</v>
      </c>
      <c r="GZ8895" s="77">
        <v>0</v>
      </c>
    </row>
    <row r="8896" spans="187:208" x14ac:dyDescent="0.25">
      <c r="GE8896" s="77" t="s">
        <v>425</v>
      </c>
      <c r="GF8896" s="77" t="s">
        <v>155</v>
      </c>
      <c r="GG8896" s="77" t="s">
        <v>442</v>
      </c>
      <c r="GH8896" s="77" t="s">
        <v>474</v>
      </c>
      <c r="GI8896" s="77">
        <v>2020</v>
      </c>
      <c r="GJ8896" s="77" t="s">
        <v>301</v>
      </c>
      <c r="GK8896" s="77">
        <v>1.5808724525432081E-3</v>
      </c>
      <c r="GL8896" s="77">
        <v>692.62762499999997</v>
      </c>
      <c r="GM8896" s="77">
        <v>2020</v>
      </c>
      <c r="GN8896" s="77" t="s">
        <v>175</v>
      </c>
      <c r="GO8896" s="77">
        <v>5.3000000000000005E-2</v>
      </c>
      <c r="GP8896" s="77">
        <v>3</v>
      </c>
      <c r="GQ8896" s="77">
        <v>0</v>
      </c>
      <c r="GR8896" s="77" t="s">
        <v>423</v>
      </c>
      <c r="GS8896" s="77">
        <v>5.5966209081309407E-2</v>
      </c>
      <c r="GT8896" s="77">
        <v>8.8475438209915561E-5</v>
      </c>
      <c r="GU8896" s="77">
        <v>0</v>
      </c>
      <c r="GV8896" s="77">
        <v>0</v>
      </c>
      <c r="GW8896" s="77">
        <v>0</v>
      </c>
      <c r="GX8896" s="77">
        <v>0</v>
      </c>
      <c r="GY8896" s="77">
        <v>0</v>
      </c>
      <c r="GZ8896" s="77">
        <v>0</v>
      </c>
    </row>
    <row r="8897" spans="187:208" x14ac:dyDescent="0.25">
      <c r="GE8897" s="77" t="s">
        <v>427</v>
      </c>
      <c r="GF8897" s="77" t="s">
        <v>155</v>
      </c>
      <c r="GG8897" s="77" t="s">
        <v>442</v>
      </c>
      <c r="GH8897" s="77" t="s">
        <v>474</v>
      </c>
      <c r="GI8897" s="77">
        <v>2020</v>
      </c>
      <c r="GJ8897" s="77" t="s">
        <v>303</v>
      </c>
      <c r="GK8897" s="77">
        <v>3.9894642198450722E-2</v>
      </c>
      <c r="GL8897" s="77">
        <v>692.62762499999997</v>
      </c>
      <c r="GM8897" s="77">
        <v>2020</v>
      </c>
      <c r="GN8897" s="77" t="s">
        <v>175</v>
      </c>
      <c r="GO8897" s="77">
        <v>5.3000000000000005E-2</v>
      </c>
      <c r="GP8897" s="77">
        <v>3</v>
      </c>
      <c r="GQ8897" s="77">
        <v>0</v>
      </c>
      <c r="GR8897" s="77" t="s">
        <v>423</v>
      </c>
      <c r="GS8897" s="77">
        <v>5.5966209081309407E-2</v>
      </c>
      <c r="GT8897" s="77">
        <v>2.2327518865025223E-3</v>
      </c>
      <c r="GU8897" s="77">
        <v>0</v>
      </c>
      <c r="GV8897" s="77">
        <v>0</v>
      </c>
      <c r="GW8897" s="77">
        <v>0</v>
      </c>
      <c r="GX8897" s="77">
        <v>0</v>
      </c>
      <c r="GY8897" s="77">
        <v>0</v>
      </c>
      <c r="GZ8897" s="77">
        <v>0</v>
      </c>
    </row>
    <row r="8898" spans="187:208" x14ac:dyDescent="0.25">
      <c r="GE8898" s="77" t="s">
        <v>422</v>
      </c>
      <c r="GF8898" s="77" t="s">
        <v>155</v>
      </c>
      <c r="GG8898" s="77" t="s">
        <v>442</v>
      </c>
      <c r="GH8898" s="77" t="s">
        <v>481</v>
      </c>
      <c r="GI8898" s="77">
        <v>2020</v>
      </c>
      <c r="GJ8898" s="77" t="s">
        <v>305</v>
      </c>
      <c r="GK8898" s="77">
        <v>409.22373582034999</v>
      </c>
      <c r="GL8898" s="77">
        <v>692.62762499999997</v>
      </c>
      <c r="GM8898" s="77">
        <v>2020</v>
      </c>
      <c r="GN8898" s="77" t="s">
        <v>175</v>
      </c>
      <c r="GO8898" s="77">
        <v>0.13250000000000001</v>
      </c>
      <c r="GP8898" s="77">
        <v>3</v>
      </c>
      <c r="GQ8898" s="77">
        <v>0</v>
      </c>
      <c r="GR8898" s="77" t="s">
        <v>423</v>
      </c>
      <c r="GS8898" s="77">
        <v>0.1527377521613833</v>
      </c>
      <c r="GT8898" s="77">
        <v>62.50391354028401</v>
      </c>
      <c r="GU8898" s="77">
        <v>0</v>
      </c>
      <c r="GV8898" s="77">
        <v>0</v>
      </c>
      <c r="GW8898" s="77">
        <v>0</v>
      </c>
      <c r="GX8898" s="77">
        <v>0</v>
      </c>
      <c r="GY8898" s="77">
        <v>0</v>
      </c>
      <c r="GZ8898" s="77">
        <v>0</v>
      </c>
    </row>
    <row r="8899" spans="187:208" x14ac:dyDescent="0.25">
      <c r="GE8899" s="77" t="s">
        <v>425</v>
      </c>
      <c r="GF8899" s="77" t="s">
        <v>155</v>
      </c>
      <c r="GG8899" s="77" t="s">
        <v>442</v>
      </c>
      <c r="GH8899" s="77" t="s">
        <v>481</v>
      </c>
      <c r="GI8899" s="77">
        <v>2020</v>
      </c>
      <c r="GJ8899" s="77" t="s">
        <v>301</v>
      </c>
      <c r="GK8899" s="77">
        <v>13469.08781237857</v>
      </c>
      <c r="GL8899" s="77">
        <v>692.62762499999997</v>
      </c>
      <c r="GM8899" s="77">
        <v>2020</v>
      </c>
      <c r="GN8899" s="77" t="s">
        <v>175</v>
      </c>
      <c r="GO8899" s="77">
        <v>5.3000000000000005E-2</v>
      </c>
      <c r="GP8899" s="77">
        <v>3</v>
      </c>
      <c r="GQ8899" s="77">
        <v>0</v>
      </c>
      <c r="GR8899" s="77" t="s">
        <v>423</v>
      </c>
      <c r="GS8899" s="77">
        <v>5.5966209081309407E-2</v>
      </c>
      <c r="GT8899" s="77">
        <v>753.81378464209536</v>
      </c>
      <c r="GU8899" s="77">
        <v>0</v>
      </c>
      <c r="GV8899" s="77">
        <v>0</v>
      </c>
      <c r="GW8899" s="77">
        <v>0</v>
      </c>
      <c r="GX8899" s="77">
        <v>0</v>
      </c>
      <c r="GY8899" s="77">
        <v>0</v>
      </c>
      <c r="GZ8899" s="77">
        <v>0</v>
      </c>
    </row>
    <row r="8900" spans="187:208" x14ac:dyDescent="0.25">
      <c r="GE8900" s="77" t="s">
        <v>427</v>
      </c>
      <c r="GF8900" s="77" t="s">
        <v>155</v>
      </c>
      <c r="GG8900" s="77" t="s">
        <v>442</v>
      </c>
      <c r="GH8900" s="77" t="s">
        <v>481</v>
      </c>
      <c r="GI8900" s="77">
        <v>2020</v>
      </c>
      <c r="GJ8900" s="77" t="s">
        <v>303</v>
      </c>
      <c r="GK8900" s="77">
        <v>7205.5312760252691</v>
      </c>
      <c r="GL8900" s="77">
        <v>692.62762499999997</v>
      </c>
      <c r="GM8900" s="77">
        <v>2020</v>
      </c>
      <c r="GN8900" s="77" t="s">
        <v>175</v>
      </c>
      <c r="GO8900" s="77">
        <v>5.3000000000000005E-2</v>
      </c>
      <c r="GP8900" s="77">
        <v>3</v>
      </c>
      <c r="GQ8900" s="77">
        <v>0</v>
      </c>
      <c r="GR8900" s="77" t="s">
        <v>423</v>
      </c>
      <c r="GS8900" s="77">
        <v>5.5966209081309407E-2</v>
      </c>
      <c r="GT8900" s="77">
        <v>403.26626993594436</v>
      </c>
      <c r="GU8900" s="77">
        <v>0</v>
      </c>
      <c r="GV8900" s="77">
        <v>0</v>
      </c>
      <c r="GW8900" s="77">
        <v>0</v>
      </c>
      <c r="GX8900" s="77">
        <v>0</v>
      </c>
      <c r="GY8900" s="77">
        <v>0</v>
      </c>
      <c r="GZ8900" s="77">
        <v>0</v>
      </c>
    </row>
    <row r="8901" spans="187:208" x14ac:dyDescent="0.25">
      <c r="GE8901" s="77" t="s">
        <v>422</v>
      </c>
      <c r="GF8901" s="77" t="s">
        <v>155</v>
      </c>
      <c r="GG8901" s="77" t="s">
        <v>442</v>
      </c>
      <c r="GH8901" s="77" t="s">
        <v>488</v>
      </c>
      <c r="GI8901" s="77">
        <v>2020</v>
      </c>
      <c r="GJ8901" s="77" t="s">
        <v>305</v>
      </c>
      <c r="GK8901" s="77">
        <v>409.22373582043929</v>
      </c>
      <c r="GL8901" s="77">
        <v>692.62762499999997</v>
      </c>
      <c r="GM8901" s="77">
        <v>2020</v>
      </c>
      <c r="GN8901" s="77" t="s">
        <v>175</v>
      </c>
      <c r="GO8901" s="77">
        <v>0.13250000000000001</v>
      </c>
      <c r="GP8901" s="77">
        <v>3</v>
      </c>
      <c r="GQ8901" s="77">
        <v>0</v>
      </c>
      <c r="GR8901" s="77" t="s">
        <v>423</v>
      </c>
      <c r="GS8901" s="77">
        <v>0.1527377521613833</v>
      </c>
      <c r="GT8901" s="77">
        <v>62.503913540297653</v>
      </c>
      <c r="GU8901" s="77">
        <v>0</v>
      </c>
      <c r="GV8901" s="77">
        <v>0</v>
      </c>
      <c r="GW8901" s="77">
        <v>0</v>
      </c>
      <c r="GX8901" s="77">
        <v>0</v>
      </c>
      <c r="GY8901" s="77">
        <v>0</v>
      </c>
      <c r="GZ8901" s="77">
        <v>0</v>
      </c>
    </row>
    <row r="8902" spans="187:208" x14ac:dyDescent="0.25">
      <c r="GE8902" s="77" t="s">
        <v>425</v>
      </c>
      <c r="GF8902" s="77" t="s">
        <v>155</v>
      </c>
      <c r="GG8902" s="77" t="s">
        <v>442</v>
      </c>
      <c r="GH8902" s="77" t="s">
        <v>488</v>
      </c>
      <c r="GI8902" s="77">
        <v>2020</v>
      </c>
      <c r="GJ8902" s="77" t="s">
        <v>301</v>
      </c>
      <c r="GK8902" s="77">
        <v>13469.087812378741</v>
      </c>
      <c r="GL8902" s="77">
        <v>692.62762499999997</v>
      </c>
      <c r="GM8902" s="77">
        <v>2020</v>
      </c>
      <c r="GN8902" s="77" t="s">
        <v>175</v>
      </c>
      <c r="GO8902" s="77">
        <v>5.3000000000000005E-2</v>
      </c>
      <c r="GP8902" s="77">
        <v>3</v>
      </c>
      <c r="GQ8902" s="77">
        <v>0</v>
      </c>
      <c r="GR8902" s="77" t="s">
        <v>423</v>
      </c>
      <c r="GS8902" s="77">
        <v>5.5966209081309407E-2</v>
      </c>
      <c r="GT8902" s="77">
        <v>753.81378464210491</v>
      </c>
      <c r="GU8902" s="77">
        <v>0</v>
      </c>
      <c r="GV8902" s="77">
        <v>0</v>
      </c>
      <c r="GW8902" s="77">
        <v>0</v>
      </c>
      <c r="GX8902" s="77">
        <v>0</v>
      </c>
      <c r="GY8902" s="77">
        <v>0</v>
      </c>
      <c r="GZ8902" s="77">
        <v>0</v>
      </c>
    </row>
    <row r="8903" spans="187:208" x14ac:dyDescent="0.25">
      <c r="GE8903" s="77" t="s">
        <v>427</v>
      </c>
      <c r="GF8903" s="77" t="s">
        <v>155</v>
      </c>
      <c r="GG8903" s="77" t="s">
        <v>442</v>
      </c>
      <c r="GH8903" s="77" t="s">
        <v>488</v>
      </c>
      <c r="GI8903" s="77">
        <v>2020</v>
      </c>
      <c r="GJ8903" s="77" t="s">
        <v>303</v>
      </c>
      <c r="GK8903" s="77">
        <v>7205.5312760252828</v>
      </c>
      <c r="GL8903" s="77">
        <v>692.62762499999997</v>
      </c>
      <c r="GM8903" s="77">
        <v>2020</v>
      </c>
      <c r="GN8903" s="77" t="s">
        <v>175</v>
      </c>
      <c r="GO8903" s="77">
        <v>5.3000000000000005E-2</v>
      </c>
      <c r="GP8903" s="77">
        <v>3</v>
      </c>
      <c r="GQ8903" s="77">
        <v>0</v>
      </c>
      <c r="GR8903" s="77" t="s">
        <v>423</v>
      </c>
      <c r="GS8903" s="77">
        <v>5.5966209081309407E-2</v>
      </c>
      <c r="GT8903" s="77">
        <v>403.26626993594516</v>
      </c>
      <c r="GU8903" s="77">
        <v>0</v>
      </c>
      <c r="GV8903" s="77">
        <v>0</v>
      </c>
      <c r="GW8903" s="77">
        <v>0</v>
      </c>
      <c r="GX8903" s="77">
        <v>0</v>
      </c>
      <c r="GY8903" s="77">
        <v>0</v>
      </c>
      <c r="GZ8903" s="77">
        <v>0</v>
      </c>
    </row>
    <row r="8904" spans="187:208" x14ac:dyDescent="0.25">
      <c r="GE8904" s="77" t="s">
        <v>422</v>
      </c>
      <c r="GF8904" s="77" t="s">
        <v>155</v>
      </c>
      <c r="GG8904" s="77" t="s">
        <v>443</v>
      </c>
      <c r="GH8904" s="77" t="s">
        <v>300</v>
      </c>
      <c r="GI8904" s="77">
        <v>2020</v>
      </c>
      <c r="GJ8904" s="77" t="s">
        <v>305</v>
      </c>
      <c r="GK8904" s="77">
        <v>222.2294216278419</v>
      </c>
      <c r="GL8904" s="77">
        <v>574.64243099999999</v>
      </c>
      <c r="GM8904" s="77">
        <v>2020</v>
      </c>
      <c r="GN8904" s="77" t="s">
        <v>175</v>
      </c>
      <c r="GO8904" s="77">
        <v>0.13250000000000001</v>
      </c>
      <c r="GP8904" s="77">
        <v>3</v>
      </c>
      <c r="GQ8904" s="77">
        <v>0</v>
      </c>
      <c r="GR8904" s="77" t="s">
        <v>423</v>
      </c>
      <c r="GS8904" s="77">
        <v>0.1527377521613833</v>
      </c>
      <c r="GT8904" s="77">
        <v>33.942822323560868</v>
      </c>
      <c r="GU8904" s="77">
        <v>0</v>
      </c>
      <c r="GV8904" s="77">
        <v>0</v>
      </c>
      <c r="GW8904" s="77">
        <v>0</v>
      </c>
      <c r="GX8904" s="77">
        <v>0</v>
      </c>
      <c r="GY8904" s="77">
        <v>0</v>
      </c>
      <c r="GZ8904" s="77">
        <v>0</v>
      </c>
    </row>
    <row r="8905" spans="187:208" x14ac:dyDescent="0.25">
      <c r="GE8905" s="77" t="s">
        <v>425</v>
      </c>
      <c r="GF8905" s="77" t="s">
        <v>155</v>
      </c>
      <c r="GG8905" s="77" t="s">
        <v>443</v>
      </c>
      <c r="GH8905" s="77" t="s">
        <v>300</v>
      </c>
      <c r="GI8905" s="77">
        <v>2020</v>
      </c>
      <c r="GJ8905" s="77" t="s">
        <v>301</v>
      </c>
      <c r="GK8905" s="77">
        <v>8585.7228092483838</v>
      </c>
      <c r="GL8905" s="77">
        <v>574.64243099999999</v>
      </c>
      <c r="GM8905" s="77">
        <v>2020</v>
      </c>
      <c r="GN8905" s="77" t="s">
        <v>175</v>
      </c>
      <c r="GO8905" s="77">
        <v>5.3000000000000005E-2</v>
      </c>
      <c r="GP8905" s="77">
        <v>3</v>
      </c>
      <c r="GQ8905" s="77">
        <v>0</v>
      </c>
      <c r="GR8905" s="77" t="s">
        <v>423</v>
      </c>
      <c r="GS8905" s="77">
        <v>5.5966209081309407E-2</v>
      </c>
      <c r="GT8905" s="77">
        <v>480.51035785656222</v>
      </c>
      <c r="GU8905" s="77">
        <v>0</v>
      </c>
      <c r="GV8905" s="77">
        <v>0</v>
      </c>
      <c r="GW8905" s="77">
        <v>0</v>
      </c>
      <c r="GX8905" s="77">
        <v>0</v>
      </c>
      <c r="GY8905" s="77">
        <v>0</v>
      </c>
      <c r="GZ8905" s="77">
        <v>0</v>
      </c>
    </row>
    <row r="8906" spans="187:208" x14ac:dyDescent="0.25">
      <c r="GE8906" s="77" t="s">
        <v>427</v>
      </c>
      <c r="GF8906" s="77" t="s">
        <v>155</v>
      </c>
      <c r="GG8906" s="77" t="s">
        <v>443</v>
      </c>
      <c r="GH8906" s="77" t="s">
        <v>300</v>
      </c>
      <c r="GI8906" s="77">
        <v>2020</v>
      </c>
      <c r="GJ8906" s="77" t="s">
        <v>303</v>
      </c>
      <c r="GK8906" s="77">
        <v>5338.1784104570188</v>
      </c>
      <c r="GL8906" s="77">
        <v>574.64243099999999</v>
      </c>
      <c r="GM8906" s="77">
        <v>2020</v>
      </c>
      <c r="GN8906" s="77" t="s">
        <v>175</v>
      </c>
      <c r="GO8906" s="77">
        <v>5.3000000000000005E-2</v>
      </c>
      <c r="GP8906" s="77">
        <v>3</v>
      </c>
      <c r="GQ8906" s="77">
        <v>0</v>
      </c>
      <c r="GR8906" s="77" t="s">
        <v>423</v>
      </c>
      <c r="GS8906" s="77">
        <v>5.5966209081309407E-2</v>
      </c>
      <c r="GT8906" s="77">
        <v>298.75760903296941</v>
      </c>
      <c r="GU8906" s="77">
        <v>0</v>
      </c>
      <c r="GV8906" s="77">
        <v>0</v>
      </c>
      <c r="GW8906" s="77">
        <v>0</v>
      </c>
      <c r="GX8906" s="77">
        <v>0</v>
      </c>
      <c r="GY8906" s="77">
        <v>0</v>
      </c>
      <c r="GZ8906" s="77">
        <v>0</v>
      </c>
    </row>
    <row r="8907" spans="187:208" x14ac:dyDescent="0.25">
      <c r="GE8907" s="77" t="s">
        <v>422</v>
      </c>
      <c r="GF8907" s="77" t="s">
        <v>155</v>
      </c>
      <c r="GG8907" s="77" t="s">
        <v>443</v>
      </c>
      <c r="GH8907" s="77" t="s">
        <v>432</v>
      </c>
      <c r="GI8907" s="77">
        <v>2020</v>
      </c>
      <c r="GJ8907" s="77" t="s">
        <v>305</v>
      </c>
      <c r="GK8907" s="77">
        <v>222.2294216278577</v>
      </c>
      <c r="GL8907" s="77">
        <v>574.64243099999999</v>
      </c>
      <c r="GM8907" s="77">
        <v>2020</v>
      </c>
      <c r="GN8907" s="77" t="s">
        <v>175</v>
      </c>
      <c r="GO8907" s="77">
        <v>0.13250000000000001</v>
      </c>
      <c r="GP8907" s="77">
        <v>3</v>
      </c>
      <c r="GQ8907" s="77">
        <v>0</v>
      </c>
      <c r="GR8907" s="77" t="s">
        <v>423</v>
      </c>
      <c r="GS8907" s="77">
        <v>0.1527377521613833</v>
      </c>
      <c r="GT8907" s="77">
        <v>33.942822323563284</v>
      </c>
      <c r="GU8907" s="77">
        <v>0</v>
      </c>
      <c r="GV8907" s="77">
        <v>0</v>
      </c>
      <c r="GW8907" s="77">
        <v>0</v>
      </c>
      <c r="GX8907" s="77">
        <v>0</v>
      </c>
      <c r="GY8907" s="77">
        <v>0</v>
      </c>
      <c r="GZ8907" s="77">
        <v>0</v>
      </c>
    </row>
    <row r="8908" spans="187:208" x14ac:dyDescent="0.25">
      <c r="GE8908" s="77" t="s">
        <v>425</v>
      </c>
      <c r="GF8908" s="77" t="s">
        <v>155</v>
      </c>
      <c r="GG8908" s="77" t="s">
        <v>443</v>
      </c>
      <c r="GH8908" s="77" t="s">
        <v>432</v>
      </c>
      <c r="GI8908" s="77">
        <v>2020</v>
      </c>
      <c r="GJ8908" s="77" t="s">
        <v>301</v>
      </c>
      <c r="GK8908" s="77">
        <v>8585.7228092489913</v>
      </c>
      <c r="GL8908" s="77">
        <v>574.64243099999999</v>
      </c>
      <c r="GM8908" s="77">
        <v>2020</v>
      </c>
      <c r="GN8908" s="77" t="s">
        <v>175</v>
      </c>
      <c r="GO8908" s="77">
        <v>5.3000000000000005E-2</v>
      </c>
      <c r="GP8908" s="77">
        <v>3</v>
      </c>
      <c r="GQ8908" s="77">
        <v>0</v>
      </c>
      <c r="GR8908" s="77" t="s">
        <v>423</v>
      </c>
      <c r="GS8908" s="77">
        <v>5.5966209081309407E-2</v>
      </c>
      <c r="GT8908" s="77">
        <v>480.51035785659622</v>
      </c>
      <c r="GU8908" s="77">
        <v>0</v>
      </c>
      <c r="GV8908" s="77">
        <v>0</v>
      </c>
      <c r="GW8908" s="77">
        <v>0</v>
      </c>
      <c r="GX8908" s="77">
        <v>0</v>
      </c>
      <c r="GY8908" s="77">
        <v>0</v>
      </c>
      <c r="GZ8908" s="77">
        <v>0</v>
      </c>
    </row>
    <row r="8909" spans="187:208" x14ac:dyDescent="0.25">
      <c r="GE8909" s="77" t="s">
        <v>422</v>
      </c>
      <c r="GF8909" s="77" t="s">
        <v>155</v>
      </c>
      <c r="GG8909" s="77" t="s">
        <v>443</v>
      </c>
      <c r="GH8909" s="77" t="s">
        <v>439</v>
      </c>
      <c r="GI8909" s="77">
        <v>2020</v>
      </c>
      <c r="GJ8909" s="77" t="s">
        <v>305</v>
      </c>
      <c r="GK8909" s="77">
        <v>0.69641821681223259</v>
      </c>
      <c r="GL8909" s="77">
        <v>574.64243099999999</v>
      </c>
      <c r="GM8909" s="77">
        <v>2020</v>
      </c>
      <c r="GN8909" s="77" t="s">
        <v>175</v>
      </c>
      <c r="GO8909" s="77">
        <v>0.13250000000000001</v>
      </c>
      <c r="GP8909" s="77">
        <v>3</v>
      </c>
      <c r="GQ8909" s="77">
        <v>0</v>
      </c>
      <c r="GR8909" s="77" t="s">
        <v>423</v>
      </c>
      <c r="GS8909" s="77">
        <v>0.1527377521613833</v>
      </c>
      <c r="GT8909" s="77">
        <v>0.10636935300013928</v>
      </c>
      <c r="GU8909" s="77">
        <v>0</v>
      </c>
      <c r="GV8909" s="77">
        <v>0</v>
      </c>
      <c r="GW8909" s="77">
        <v>0</v>
      </c>
      <c r="GX8909" s="77">
        <v>0</v>
      </c>
      <c r="GY8909" s="77">
        <v>0</v>
      </c>
      <c r="GZ8909" s="77">
        <v>0</v>
      </c>
    </row>
    <row r="8910" spans="187:208" x14ac:dyDescent="0.25">
      <c r="GE8910" s="77" t="s">
        <v>425</v>
      </c>
      <c r="GF8910" s="77" t="s">
        <v>155</v>
      </c>
      <c r="GG8910" s="77" t="s">
        <v>443</v>
      </c>
      <c r="GH8910" s="77" t="s">
        <v>439</v>
      </c>
      <c r="GI8910" s="77">
        <v>2020</v>
      </c>
      <c r="GJ8910" s="77" t="s">
        <v>301</v>
      </c>
      <c r="GK8910" s="77">
        <v>2.941964152281022</v>
      </c>
      <c r="GL8910" s="77">
        <v>574.64243099999999</v>
      </c>
      <c r="GM8910" s="77">
        <v>2020</v>
      </c>
      <c r="GN8910" s="77" t="s">
        <v>175</v>
      </c>
      <c r="GO8910" s="77">
        <v>5.3000000000000005E-2</v>
      </c>
      <c r="GP8910" s="77">
        <v>3</v>
      </c>
      <c r="GQ8910" s="77">
        <v>0</v>
      </c>
      <c r="GR8910" s="77" t="s">
        <v>423</v>
      </c>
      <c r="GS8910" s="77">
        <v>5.5966209081309407E-2</v>
      </c>
      <c r="GT8910" s="77">
        <v>0.16465058085627687</v>
      </c>
      <c r="GU8910" s="77">
        <v>0</v>
      </c>
      <c r="GV8910" s="77">
        <v>0</v>
      </c>
      <c r="GW8910" s="77">
        <v>0</v>
      </c>
      <c r="GX8910" s="77">
        <v>0</v>
      </c>
      <c r="GY8910" s="77">
        <v>0</v>
      </c>
      <c r="GZ8910" s="77">
        <v>0</v>
      </c>
    </row>
    <row r="8911" spans="187:208" x14ac:dyDescent="0.25">
      <c r="GE8911" s="77" t="s">
        <v>427</v>
      </c>
      <c r="GF8911" s="77" t="s">
        <v>155</v>
      </c>
      <c r="GG8911" s="77" t="s">
        <v>443</v>
      </c>
      <c r="GH8911" s="77" t="s">
        <v>439</v>
      </c>
      <c r="GI8911" s="77">
        <v>2020</v>
      </c>
      <c r="GJ8911" s="77" t="s">
        <v>303</v>
      </c>
      <c r="GK8911" s="77">
        <v>1.6021759622082881</v>
      </c>
      <c r="GL8911" s="77">
        <v>574.64243099999999</v>
      </c>
      <c r="GM8911" s="77">
        <v>2020</v>
      </c>
      <c r="GN8911" s="77" t="s">
        <v>175</v>
      </c>
      <c r="GO8911" s="77">
        <v>5.3000000000000005E-2</v>
      </c>
      <c r="GP8911" s="77">
        <v>3</v>
      </c>
      <c r="GQ8911" s="77">
        <v>0</v>
      </c>
      <c r="GR8911" s="77" t="s">
        <v>423</v>
      </c>
      <c r="GS8911" s="77">
        <v>5.5966209081309407E-2</v>
      </c>
      <c r="GT8911" s="77">
        <v>8.9667714885997132E-2</v>
      </c>
      <c r="GU8911" s="77">
        <v>0</v>
      </c>
      <c r="GV8911" s="77">
        <v>0</v>
      </c>
      <c r="GW8911" s="77">
        <v>0</v>
      </c>
      <c r="GX8911" s="77">
        <v>0</v>
      </c>
      <c r="GY8911" s="77">
        <v>0</v>
      </c>
      <c r="GZ8911" s="77">
        <v>0</v>
      </c>
    </row>
    <row r="8912" spans="187:208" x14ac:dyDescent="0.25">
      <c r="GE8912" s="77" t="s">
        <v>422</v>
      </c>
      <c r="GF8912" s="77" t="s">
        <v>155</v>
      </c>
      <c r="GG8912" s="77" t="s">
        <v>443</v>
      </c>
      <c r="GH8912" s="77" t="s">
        <v>446</v>
      </c>
      <c r="GI8912" s="77">
        <v>2020</v>
      </c>
      <c r="GJ8912" s="77" t="s">
        <v>305</v>
      </c>
      <c r="GK8912" s="77">
        <v>3.6425060683954499E-2</v>
      </c>
      <c r="GL8912" s="77">
        <v>574.64243099999999</v>
      </c>
      <c r="GM8912" s="77">
        <v>2020</v>
      </c>
      <c r="GN8912" s="77" t="s">
        <v>175</v>
      </c>
      <c r="GO8912" s="77">
        <v>0.13250000000000001</v>
      </c>
      <c r="GP8912" s="77">
        <v>3</v>
      </c>
      <c r="GQ8912" s="77">
        <v>0</v>
      </c>
      <c r="GR8912" s="77" t="s">
        <v>423</v>
      </c>
      <c r="GS8912" s="77">
        <v>0.1527377521613833</v>
      </c>
      <c r="GT8912" s="77">
        <v>5.5634818912091892E-3</v>
      </c>
      <c r="GU8912" s="77">
        <v>0</v>
      </c>
      <c r="GV8912" s="77">
        <v>0</v>
      </c>
      <c r="GW8912" s="77">
        <v>0</v>
      </c>
      <c r="GX8912" s="77">
        <v>0</v>
      </c>
      <c r="GY8912" s="77">
        <v>0</v>
      </c>
      <c r="GZ8912" s="77">
        <v>0</v>
      </c>
    </row>
    <row r="8913" spans="187:208" x14ac:dyDescent="0.25">
      <c r="GE8913" s="77" t="s">
        <v>425</v>
      </c>
      <c r="GF8913" s="77" t="s">
        <v>155</v>
      </c>
      <c r="GG8913" s="77" t="s">
        <v>443</v>
      </c>
      <c r="GH8913" s="77" t="s">
        <v>446</v>
      </c>
      <c r="GI8913" s="77">
        <v>2020</v>
      </c>
      <c r="GJ8913" s="77" t="s">
        <v>301</v>
      </c>
      <c r="GK8913" s="77">
        <v>1.5808724525432621E-3</v>
      </c>
      <c r="GL8913" s="77">
        <v>574.64243099999999</v>
      </c>
      <c r="GM8913" s="77">
        <v>2020</v>
      </c>
      <c r="GN8913" s="77" t="s">
        <v>175</v>
      </c>
      <c r="GO8913" s="77">
        <v>5.3000000000000005E-2</v>
      </c>
      <c r="GP8913" s="77">
        <v>3</v>
      </c>
      <c r="GQ8913" s="77">
        <v>0</v>
      </c>
      <c r="GR8913" s="77" t="s">
        <v>423</v>
      </c>
      <c r="GS8913" s="77">
        <v>5.5966209081309407E-2</v>
      </c>
      <c r="GT8913" s="77">
        <v>8.8475438209918583E-5</v>
      </c>
      <c r="GU8913" s="77">
        <v>0</v>
      </c>
      <c r="GV8913" s="77">
        <v>0</v>
      </c>
      <c r="GW8913" s="77">
        <v>0</v>
      </c>
      <c r="GX8913" s="77">
        <v>0</v>
      </c>
      <c r="GY8913" s="77">
        <v>0</v>
      </c>
      <c r="GZ8913" s="77">
        <v>0</v>
      </c>
    </row>
    <row r="8914" spans="187:208" x14ac:dyDescent="0.25">
      <c r="GE8914" s="77" t="s">
        <v>427</v>
      </c>
      <c r="GF8914" s="77" t="s">
        <v>155</v>
      </c>
      <c r="GG8914" s="77" t="s">
        <v>443</v>
      </c>
      <c r="GH8914" s="77" t="s">
        <v>446</v>
      </c>
      <c r="GI8914" s="77">
        <v>2020</v>
      </c>
      <c r="GJ8914" s="77" t="s">
        <v>303</v>
      </c>
      <c r="GK8914" s="77">
        <v>3.9894642198450743E-2</v>
      </c>
      <c r="GL8914" s="77">
        <v>574.64243099999999</v>
      </c>
      <c r="GM8914" s="77">
        <v>2020</v>
      </c>
      <c r="GN8914" s="77" t="s">
        <v>175</v>
      </c>
      <c r="GO8914" s="77">
        <v>5.3000000000000005E-2</v>
      </c>
      <c r="GP8914" s="77">
        <v>3</v>
      </c>
      <c r="GQ8914" s="77">
        <v>0</v>
      </c>
      <c r="GR8914" s="77" t="s">
        <v>423</v>
      </c>
      <c r="GS8914" s="77">
        <v>5.5966209081309407E-2</v>
      </c>
      <c r="GT8914" s="77">
        <v>2.2327518865025236E-3</v>
      </c>
      <c r="GU8914" s="77">
        <v>0</v>
      </c>
      <c r="GV8914" s="77">
        <v>0</v>
      </c>
      <c r="GW8914" s="77">
        <v>0</v>
      </c>
      <c r="GX8914" s="77">
        <v>0</v>
      </c>
      <c r="GY8914" s="77">
        <v>0</v>
      </c>
      <c r="GZ8914" s="77">
        <v>0</v>
      </c>
    </row>
    <row r="8915" spans="187:208" x14ac:dyDescent="0.25">
      <c r="GE8915" s="77" t="s">
        <v>422</v>
      </c>
      <c r="GF8915" s="77" t="s">
        <v>155</v>
      </c>
      <c r="GG8915" s="77" t="s">
        <v>443</v>
      </c>
      <c r="GH8915" s="77" t="s">
        <v>453</v>
      </c>
      <c r="GI8915" s="77">
        <v>2020</v>
      </c>
      <c r="GJ8915" s="77" t="s">
        <v>305</v>
      </c>
      <c r="GK8915" s="77">
        <v>222.22942162783309</v>
      </c>
      <c r="GL8915" s="77">
        <v>574.64243099999999</v>
      </c>
      <c r="GM8915" s="77">
        <v>2020</v>
      </c>
      <c r="GN8915" s="77" t="s">
        <v>175</v>
      </c>
      <c r="GO8915" s="77">
        <v>0.13250000000000001</v>
      </c>
      <c r="GP8915" s="77">
        <v>3</v>
      </c>
      <c r="GQ8915" s="77">
        <v>0</v>
      </c>
      <c r="GR8915" s="77" t="s">
        <v>423</v>
      </c>
      <c r="GS8915" s="77">
        <v>0.1527377521613833</v>
      </c>
      <c r="GT8915" s="77">
        <v>33.942822323559525</v>
      </c>
      <c r="GU8915" s="77">
        <v>0</v>
      </c>
      <c r="GV8915" s="77">
        <v>0</v>
      </c>
      <c r="GW8915" s="77">
        <v>0</v>
      </c>
      <c r="GX8915" s="77">
        <v>0</v>
      </c>
      <c r="GY8915" s="77">
        <v>0</v>
      </c>
      <c r="GZ8915" s="77">
        <v>0</v>
      </c>
    </row>
    <row r="8916" spans="187:208" x14ac:dyDescent="0.25">
      <c r="GE8916" s="77" t="s">
        <v>425</v>
      </c>
      <c r="GF8916" s="77" t="s">
        <v>155</v>
      </c>
      <c r="GG8916" s="77" t="s">
        <v>443</v>
      </c>
      <c r="GH8916" s="77" t="s">
        <v>453</v>
      </c>
      <c r="GI8916" s="77">
        <v>2020</v>
      </c>
      <c r="GJ8916" s="77" t="s">
        <v>301</v>
      </c>
      <c r="GK8916" s="77">
        <v>8585.7228092480436</v>
      </c>
      <c r="GL8916" s="77">
        <v>574.64243099999999</v>
      </c>
      <c r="GM8916" s="77">
        <v>2020</v>
      </c>
      <c r="GN8916" s="77" t="s">
        <v>175</v>
      </c>
      <c r="GO8916" s="77">
        <v>5.3000000000000005E-2</v>
      </c>
      <c r="GP8916" s="77">
        <v>3</v>
      </c>
      <c r="GQ8916" s="77">
        <v>0</v>
      </c>
      <c r="GR8916" s="77" t="s">
        <v>423</v>
      </c>
      <c r="GS8916" s="77">
        <v>5.5966209081309407E-2</v>
      </c>
      <c r="GT8916" s="77">
        <v>480.51035785654318</v>
      </c>
      <c r="GU8916" s="77">
        <v>0</v>
      </c>
      <c r="GV8916" s="77">
        <v>0</v>
      </c>
      <c r="GW8916" s="77">
        <v>0</v>
      </c>
      <c r="GX8916" s="77">
        <v>0</v>
      </c>
      <c r="GY8916" s="77">
        <v>0</v>
      </c>
      <c r="GZ8916" s="77">
        <v>0</v>
      </c>
    </row>
    <row r="8917" spans="187:208" x14ac:dyDescent="0.25">
      <c r="GE8917" s="77" t="s">
        <v>427</v>
      </c>
      <c r="GF8917" s="77" t="s">
        <v>155</v>
      </c>
      <c r="GG8917" s="77" t="s">
        <v>443</v>
      </c>
      <c r="GH8917" s="77" t="s">
        <v>453</v>
      </c>
      <c r="GI8917" s="77">
        <v>2020</v>
      </c>
      <c r="GJ8917" s="77" t="s">
        <v>303</v>
      </c>
      <c r="GK8917" s="77">
        <v>5338.178410456806</v>
      </c>
      <c r="GL8917" s="77">
        <v>574.64243099999999</v>
      </c>
      <c r="GM8917" s="77">
        <v>2020</v>
      </c>
      <c r="GN8917" s="77" t="s">
        <v>175</v>
      </c>
      <c r="GO8917" s="77">
        <v>5.3000000000000005E-2</v>
      </c>
      <c r="GP8917" s="77">
        <v>3</v>
      </c>
      <c r="GQ8917" s="77">
        <v>0</v>
      </c>
      <c r="GR8917" s="77" t="s">
        <v>423</v>
      </c>
      <c r="GS8917" s="77">
        <v>5.5966209081309407E-2</v>
      </c>
      <c r="GT8917" s="77">
        <v>298.75760903295753</v>
      </c>
      <c r="GU8917" s="77">
        <v>0</v>
      </c>
      <c r="GV8917" s="77">
        <v>0</v>
      </c>
      <c r="GW8917" s="77">
        <v>0</v>
      </c>
      <c r="GX8917" s="77">
        <v>0</v>
      </c>
      <c r="GY8917" s="77">
        <v>0</v>
      </c>
      <c r="GZ8917" s="77">
        <v>0</v>
      </c>
    </row>
    <row r="8918" spans="187:208" x14ac:dyDescent="0.25">
      <c r="GE8918" s="77" t="s">
        <v>422</v>
      </c>
      <c r="GF8918" s="77" t="s">
        <v>155</v>
      </c>
      <c r="GG8918" s="77" t="s">
        <v>443</v>
      </c>
      <c r="GH8918" s="77" t="s">
        <v>460</v>
      </c>
      <c r="GI8918" s="77">
        <v>2020</v>
      </c>
      <c r="GJ8918" s="77" t="s">
        <v>305</v>
      </c>
      <c r="GK8918" s="77">
        <v>222.22942162783491</v>
      </c>
      <c r="GL8918" s="77">
        <v>574.64243099999999</v>
      </c>
      <c r="GM8918" s="77">
        <v>2020</v>
      </c>
      <c r="GN8918" s="77" t="s">
        <v>175</v>
      </c>
      <c r="GO8918" s="77">
        <v>0.13250000000000001</v>
      </c>
      <c r="GP8918" s="77">
        <v>3</v>
      </c>
      <c r="GQ8918" s="77">
        <v>0</v>
      </c>
      <c r="GR8918" s="77" t="s">
        <v>423</v>
      </c>
      <c r="GS8918" s="77">
        <v>0.1527377521613833</v>
      </c>
      <c r="GT8918" s="77">
        <v>33.942822323559803</v>
      </c>
      <c r="GU8918" s="77">
        <v>0</v>
      </c>
      <c r="GV8918" s="77">
        <v>0</v>
      </c>
      <c r="GW8918" s="77">
        <v>0</v>
      </c>
      <c r="GX8918" s="77">
        <v>0</v>
      </c>
      <c r="GY8918" s="77">
        <v>0</v>
      </c>
      <c r="GZ8918" s="77">
        <v>0</v>
      </c>
    </row>
    <row r="8919" spans="187:208" x14ac:dyDescent="0.25">
      <c r="GE8919" s="77" t="s">
        <v>425</v>
      </c>
      <c r="GF8919" s="77" t="s">
        <v>155</v>
      </c>
      <c r="GG8919" s="77" t="s">
        <v>443</v>
      </c>
      <c r="GH8919" s="77" t="s">
        <v>460</v>
      </c>
      <c r="GI8919" s="77">
        <v>2020</v>
      </c>
      <c r="GJ8919" s="77" t="s">
        <v>301</v>
      </c>
      <c r="GK8919" s="77">
        <v>8585.7228092481164</v>
      </c>
      <c r="GL8919" s="77">
        <v>574.64243099999999</v>
      </c>
      <c r="GM8919" s="77">
        <v>2020</v>
      </c>
      <c r="GN8919" s="77" t="s">
        <v>175</v>
      </c>
      <c r="GO8919" s="77">
        <v>5.3000000000000005E-2</v>
      </c>
      <c r="GP8919" s="77">
        <v>3</v>
      </c>
      <c r="GQ8919" s="77">
        <v>0</v>
      </c>
      <c r="GR8919" s="77" t="s">
        <v>423</v>
      </c>
      <c r="GS8919" s="77">
        <v>5.5966209081309407E-2</v>
      </c>
      <c r="GT8919" s="77">
        <v>480.51035785654722</v>
      </c>
      <c r="GU8919" s="77">
        <v>0</v>
      </c>
      <c r="GV8919" s="77">
        <v>0</v>
      </c>
      <c r="GW8919" s="77">
        <v>0</v>
      </c>
      <c r="GX8919" s="77">
        <v>0</v>
      </c>
      <c r="GY8919" s="77">
        <v>0</v>
      </c>
      <c r="GZ8919" s="77">
        <v>0</v>
      </c>
    </row>
    <row r="8920" spans="187:208" x14ac:dyDescent="0.25">
      <c r="GE8920" s="77" t="s">
        <v>422</v>
      </c>
      <c r="GF8920" s="77" t="s">
        <v>155</v>
      </c>
      <c r="GG8920" s="77" t="s">
        <v>443</v>
      </c>
      <c r="GH8920" s="77" t="s">
        <v>467</v>
      </c>
      <c r="GI8920" s="77">
        <v>2020</v>
      </c>
      <c r="GJ8920" s="77" t="s">
        <v>305</v>
      </c>
      <c r="GK8920" s="77">
        <v>0.69641821681222671</v>
      </c>
      <c r="GL8920" s="77">
        <v>574.64243099999999</v>
      </c>
      <c r="GM8920" s="77">
        <v>2020</v>
      </c>
      <c r="GN8920" s="77" t="s">
        <v>175</v>
      </c>
      <c r="GO8920" s="77">
        <v>0.13250000000000001</v>
      </c>
      <c r="GP8920" s="77">
        <v>3</v>
      </c>
      <c r="GQ8920" s="77">
        <v>0</v>
      </c>
      <c r="GR8920" s="77" t="s">
        <v>423</v>
      </c>
      <c r="GS8920" s="77">
        <v>0.1527377521613833</v>
      </c>
      <c r="GT8920" s="77">
        <v>0.10636935300013839</v>
      </c>
      <c r="GU8920" s="77">
        <v>0</v>
      </c>
      <c r="GV8920" s="77">
        <v>0</v>
      </c>
      <c r="GW8920" s="77">
        <v>0</v>
      </c>
      <c r="GX8920" s="77">
        <v>0</v>
      </c>
      <c r="GY8920" s="77">
        <v>0</v>
      </c>
      <c r="GZ8920" s="77">
        <v>0</v>
      </c>
    </row>
    <row r="8921" spans="187:208" x14ac:dyDescent="0.25">
      <c r="GE8921" s="77" t="s">
        <v>425</v>
      </c>
      <c r="GF8921" s="77" t="s">
        <v>155</v>
      </c>
      <c r="GG8921" s="77" t="s">
        <v>443</v>
      </c>
      <c r="GH8921" s="77" t="s">
        <v>467</v>
      </c>
      <c r="GI8921" s="77">
        <v>2020</v>
      </c>
      <c r="GJ8921" s="77" t="s">
        <v>301</v>
      </c>
      <c r="GK8921" s="77">
        <v>2.941964152281014</v>
      </c>
      <c r="GL8921" s="77">
        <v>574.64243099999999</v>
      </c>
      <c r="GM8921" s="77">
        <v>2020</v>
      </c>
      <c r="GN8921" s="77" t="s">
        <v>175</v>
      </c>
      <c r="GO8921" s="77">
        <v>5.3000000000000005E-2</v>
      </c>
      <c r="GP8921" s="77">
        <v>3</v>
      </c>
      <c r="GQ8921" s="77">
        <v>0</v>
      </c>
      <c r="GR8921" s="77" t="s">
        <v>423</v>
      </c>
      <c r="GS8921" s="77">
        <v>5.5966209081309407E-2</v>
      </c>
      <c r="GT8921" s="77">
        <v>0.16465058085627643</v>
      </c>
      <c r="GU8921" s="77">
        <v>0</v>
      </c>
      <c r="GV8921" s="77">
        <v>0</v>
      </c>
      <c r="GW8921" s="77">
        <v>0</v>
      </c>
      <c r="GX8921" s="77">
        <v>0</v>
      </c>
      <c r="GY8921" s="77">
        <v>0</v>
      </c>
      <c r="GZ8921" s="77">
        <v>0</v>
      </c>
    </row>
    <row r="8922" spans="187:208" x14ac:dyDescent="0.25">
      <c r="GE8922" s="77" t="s">
        <v>427</v>
      </c>
      <c r="GF8922" s="77" t="s">
        <v>155</v>
      </c>
      <c r="GG8922" s="77" t="s">
        <v>443</v>
      </c>
      <c r="GH8922" s="77" t="s">
        <v>467</v>
      </c>
      <c r="GI8922" s="77">
        <v>2020</v>
      </c>
      <c r="GJ8922" s="77" t="s">
        <v>303</v>
      </c>
      <c r="GK8922" s="77">
        <v>1.6021759622082881</v>
      </c>
      <c r="GL8922" s="77">
        <v>574.64243099999999</v>
      </c>
      <c r="GM8922" s="77">
        <v>2020</v>
      </c>
      <c r="GN8922" s="77" t="s">
        <v>175</v>
      </c>
      <c r="GO8922" s="77">
        <v>5.3000000000000005E-2</v>
      </c>
      <c r="GP8922" s="77">
        <v>3</v>
      </c>
      <c r="GQ8922" s="77">
        <v>0</v>
      </c>
      <c r="GR8922" s="77" t="s">
        <v>423</v>
      </c>
      <c r="GS8922" s="77">
        <v>5.5966209081309407E-2</v>
      </c>
      <c r="GT8922" s="77">
        <v>8.9667714885997132E-2</v>
      </c>
      <c r="GU8922" s="77">
        <v>0</v>
      </c>
      <c r="GV8922" s="77">
        <v>0</v>
      </c>
      <c r="GW8922" s="77">
        <v>0</v>
      </c>
      <c r="GX8922" s="77">
        <v>0</v>
      </c>
      <c r="GY8922" s="77">
        <v>0</v>
      </c>
      <c r="GZ8922" s="77">
        <v>0</v>
      </c>
    </row>
    <row r="8923" spans="187:208" x14ac:dyDescent="0.25">
      <c r="GE8923" s="77" t="s">
        <v>422</v>
      </c>
      <c r="GF8923" s="77" t="s">
        <v>155</v>
      </c>
      <c r="GG8923" s="77" t="s">
        <v>443</v>
      </c>
      <c r="GH8923" s="77" t="s">
        <v>474</v>
      </c>
      <c r="GI8923" s="77">
        <v>2020</v>
      </c>
      <c r="GJ8923" s="77" t="s">
        <v>305</v>
      </c>
      <c r="GK8923" s="77">
        <v>3.6425060683954298E-2</v>
      </c>
      <c r="GL8923" s="77">
        <v>574.64243099999999</v>
      </c>
      <c r="GM8923" s="77">
        <v>2020</v>
      </c>
      <c r="GN8923" s="77" t="s">
        <v>175</v>
      </c>
      <c r="GO8923" s="77">
        <v>0.13250000000000001</v>
      </c>
      <c r="GP8923" s="77">
        <v>3</v>
      </c>
      <c r="GQ8923" s="77">
        <v>0</v>
      </c>
      <c r="GR8923" s="77" t="s">
        <v>423</v>
      </c>
      <c r="GS8923" s="77">
        <v>0.1527377521613833</v>
      </c>
      <c r="GT8923" s="77">
        <v>5.5634818912091589E-3</v>
      </c>
      <c r="GU8923" s="77">
        <v>0</v>
      </c>
      <c r="GV8923" s="77">
        <v>0</v>
      </c>
      <c r="GW8923" s="77">
        <v>0</v>
      </c>
      <c r="GX8923" s="77">
        <v>0</v>
      </c>
      <c r="GY8923" s="77">
        <v>0</v>
      </c>
      <c r="GZ8923" s="77">
        <v>0</v>
      </c>
    </row>
    <row r="8924" spans="187:208" x14ac:dyDescent="0.25">
      <c r="GE8924" s="77" t="s">
        <v>425</v>
      </c>
      <c r="GF8924" s="77" t="s">
        <v>155</v>
      </c>
      <c r="GG8924" s="77" t="s">
        <v>443</v>
      </c>
      <c r="GH8924" s="77" t="s">
        <v>474</v>
      </c>
      <c r="GI8924" s="77">
        <v>2020</v>
      </c>
      <c r="GJ8924" s="77" t="s">
        <v>301</v>
      </c>
      <c r="GK8924" s="77">
        <v>1.580872452543184E-3</v>
      </c>
      <c r="GL8924" s="77">
        <v>574.64243099999999</v>
      </c>
      <c r="GM8924" s="77">
        <v>2020</v>
      </c>
      <c r="GN8924" s="77" t="s">
        <v>175</v>
      </c>
      <c r="GO8924" s="77">
        <v>5.3000000000000005E-2</v>
      </c>
      <c r="GP8924" s="77">
        <v>3</v>
      </c>
      <c r="GQ8924" s="77">
        <v>0</v>
      </c>
      <c r="GR8924" s="77" t="s">
        <v>423</v>
      </c>
      <c r="GS8924" s="77">
        <v>5.5966209081309407E-2</v>
      </c>
      <c r="GT8924" s="77">
        <v>8.847543820991422E-5</v>
      </c>
      <c r="GU8924" s="77">
        <v>0</v>
      </c>
      <c r="GV8924" s="77">
        <v>0</v>
      </c>
      <c r="GW8924" s="77">
        <v>0</v>
      </c>
      <c r="GX8924" s="77">
        <v>0</v>
      </c>
      <c r="GY8924" s="77">
        <v>0</v>
      </c>
      <c r="GZ8924" s="77">
        <v>0</v>
      </c>
    </row>
    <row r="8925" spans="187:208" x14ac:dyDescent="0.25">
      <c r="GE8925" s="77" t="s">
        <v>427</v>
      </c>
      <c r="GF8925" s="77" t="s">
        <v>155</v>
      </c>
      <c r="GG8925" s="77" t="s">
        <v>443</v>
      </c>
      <c r="GH8925" s="77" t="s">
        <v>474</v>
      </c>
      <c r="GI8925" s="77">
        <v>2020</v>
      </c>
      <c r="GJ8925" s="77" t="s">
        <v>303</v>
      </c>
      <c r="GK8925" s="77">
        <v>3.9894642198450639E-2</v>
      </c>
      <c r="GL8925" s="77">
        <v>574.64243099999999</v>
      </c>
      <c r="GM8925" s="77">
        <v>2020</v>
      </c>
      <c r="GN8925" s="77" t="s">
        <v>175</v>
      </c>
      <c r="GO8925" s="77">
        <v>5.3000000000000005E-2</v>
      </c>
      <c r="GP8925" s="77">
        <v>3</v>
      </c>
      <c r="GQ8925" s="77">
        <v>0</v>
      </c>
      <c r="GR8925" s="77" t="s">
        <v>423</v>
      </c>
      <c r="GS8925" s="77">
        <v>5.5966209081309407E-2</v>
      </c>
      <c r="GT8925" s="77">
        <v>2.2327518865025175E-3</v>
      </c>
      <c r="GU8925" s="77">
        <v>0</v>
      </c>
      <c r="GV8925" s="77">
        <v>0</v>
      </c>
      <c r="GW8925" s="77">
        <v>0</v>
      </c>
      <c r="GX8925" s="77">
        <v>0</v>
      </c>
      <c r="GY8925" s="77">
        <v>0</v>
      </c>
      <c r="GZ8925" s="77">
        <v>0</v>
      </c>
    </row>
    <row r="8926" spans="187:208" x14ac:dyDescent="0.25">
      <c r="GE8926" s="77" t="s">
        <v>422</v>
      </c>
      <c r="GF8926" s="77" t="s">
        <v>155</v>
      </c>
      <c r="GG8926" s="77" t="s">
        <v>443</v>
      </c>
      <c r="GH8926" s="77" t="s">
        <v>481</v>
      </c>
      <c r="GI8926" s="77">
        <v>2020</v>
      </c>
      <c r="GJ8926" s="77" t="s">
        <v>305</v>
      </c>
      <c r="GK8926" s="77">
        <v>409.22373582044048</v>
      </c>
      <c r="GL8926" s="77">
        <v>574.64243099999999</v>
      </c>
      <c r="GM8926" s="77">
        <v>2020</v>
      </c>
      <c r="GN8926" s="77" t="s">
        <v>175</v>
      </c>
      <c r="GO8926" s="77">
        <v>0.13250000000000001</v>
      </c>
      <c r="GP8926" s="77">
        <v>3</v>
      </c>
      <c r="GQ8926" s="77">
        <v>0</v>
      </c>
      <c r="GR8926" s="77" t="s">
        <v>423</v>
      </c>
      <c r="GS8926" s="77">
        <v>0.1527377521613833</v>
      </c>
      <c r="GT8926" s="77">
        <v>62.50391354029783</v>
      </c>
      <c r="GU8926" s="77">
        <v>0</v>
      </c>
      <c r="GV8926" s="77">
        <v>0</v>
      </c>
      <c r="GW8926" s="77">
        <v>0</v>
      </c>
      <c r="GX8926" s="77">
        <v>0</v>
      </c>
      <c r="GY8926" s="77">
        <v>0</v>
      </c>
      <c r="GZ8926" s="77">
        <v>0</v>
      </c>
    </row>
    <row r="8927" spans="187:208" x14ac:dyDescent="0.25">
      <c r="GE8927" s="77" t="s">
        <v>425</v>
      </c>
      <c r="GF8927" s="77" t="s">
        <v>155</v>
      </c>
      <c r="GG8927" s="77" t="s">
        <v>443</v>
      </c>
      <c r="GH8927" s="77" t="s">
        <v>481</v>
      </c>
      <c r="GI8927" s="77">
        <v>2020</v>
      </c>
      <c r="GJ8927" s="77" t="s">
        <v>301</v>
      </c>
      <c r="GK8927" s="77">
        <v>13469.08781237808</v>
      </c>
      <c r="GL8927" s="77">
        <v>574.64243099999999</v>
      </c>
      <c r="GM8927" s="77">
        <v>2020</v>
      </c>
      <c r="GN8927" s="77" t="s">
        <v>175</v>
      </c>
      <c r="GO8927" s="77">
        <v>5.3000000000000005E-2</v>
      </c>
      <c r="GP8927" s="77">
        <v>3</v>
      </c>
      <c r="GQ8927" s="77">
        <v>0</v>
      </c>
      <c r="GR8927" s="77" t="s">
        <v>423</v>
      </c>
      <c r="GS8927" s="77">
        <v>5.5966209081309407E-2</v>
      </c>
      <c r="GT8927" s="77">
        <v>753.81378464206796</v>
      </c>
      <c r="GU8927" s="77">
        <v>0</v>
      </c>
      <c r="GV8927" s="77">
        <v>0</v>
      </c>
      <c r="GW8927" s="77">
        <v>0</v>
      </c>
      <c r="GX8927" s="77">
        <v>0</v>
      </c>
      <c r="GY8927" s="77">
        <v>0</v>
      </c>
      <c r="GZ8927" s="77">
        <v>0</v>
      </c>
    </row>
    <row r="8928" spans="187:208" x14ac:dyDescent="0.25">
      <c r="GE8928" s="77" t="s">
        <v>427</v>
      </c>
      <c r="GF8928" s="77" t="s">
        <v>155</v>
      </c>
      <c r="GG8928" s="77" t="s">
        <v>443</v>
      </c>
      <c r="GH8928" s="77" t="s">
        <v>481</v>
      </c>
      <c r="GI8928" s="77">
        <v>2020</v>
      </c>
      <c r="GJ8928" s="77" t="s">
        <v>303</v>
      </c>
      <c r="GK8928" s="77">
        <v>7205.5312760250154</v>
      </c>
      <c r="GL8928" s="77">
        <v>574.64243099999999</v>
      </c>
      <c r="GM8928" s="77">
        <v>2020</v>
      </c>
      <c r="GN8928" s="77" t="s">
        <v>175</v>
      </c>
      <c r="GO8928" s="77">
        <v>5.3000000000000005E-2</v>
      </c>
      <c r="GP8928" s="77">
        <v>3</v>
      </c>
      <c r="GQ8928" s="77">
        <v>0</v>
      </c>
      <c r="GR8928" s="77" t="s">
        <v>423</v>
      </c>
      <c r="GS8928" s="77">
        <v>5.5966209081309407E-2</v>
      </c>
      <c r="GT8928" s="77">
        <v>403.26626993593015</v>
      </c>
      <c r="GU8928" s="77">
        <v>0</v>
      </c>
      <c r="GV8928" s="77">
        <v>0</v>
      </c>
      <c r="GW8928" s="77">
        <v>0</v>
      </c>
      <c r="GX8928" s="77">
        <v>0</v>
      </c>
      <c r="GY8928" s="77">
        <v>0</v>
      </c>
      <c r="GZ8928" s="77">
        <v>0</v>
      </c>
    </row>
    <row r="8929" spans="187:208" x14ac:dyDescent="0.25">
      <c r="GE8929" s="77" t="s">
        <v>422</v>
      </c>
      <c r="GF8929" s="77" t="s">
        <v>155</v>
      </c>
      <c r="GG8929" s="77" t="s">
        <v>443</v>
      </c>
      <c r="GH8929" s="77" t="s">
        <v>488</v>
      </c>
      <c r="GI8929" s="77">
        <v>2020</v>
      </c>
      <c r="GJ8929" s="77" t="s">
        <v>305</v>
      </c>
      <c r="GK8929" s="77">
        <v>409.22373582042582</v>
      </c>
      <c r="GL8929" s="77">
        <v>574.64243099999999</v>
      </c>
      <c r="GM8929" s="77">
        <v>2020</v>
      </c>
      <c r="GN8929" s="77" t="s">
        <v>175</v>
      </c>
      <c r="GO8929" s="77">
        <v>0.13250000000000001</v>
      </c>
      <c r="GP8929" s="77">
        <v>3</v>
      </c>
      <c r="GQ8929" s="77">
        <v>0</v>
      </c>
      <c r="GR8929" s="77" t="s">
        <v>423</v>
      </c>
      <c r="GS8929" s="77">
        <v>0.1527377521613833</v>
      </c>
      <c r="GT8929" s="77">
        <v>62.503913540295592</v>
      </c>
      <c r="GU8929" s="77">
        <v>0</v>
      </c>
      <c r="GV8929" s="77">
        <v>0</v>
      </c>
      <c r="GW8929" s="77">
        <v>0</v>
      </c>
      <c r="GX8929" s="77">
        <v>0</v>
      </c>
      <c r="GY8929" s="77">
        <v>0</v>
      </c>
      <c r="GZ8929" s="77">
        <v>0</v>
      </c>
    </row>
    <row r="8930" spans="187:208" x14ac:dyDescent="0.25">
      <c r="GE8930" s="77" t="s">
        <v>425</v>
      </c>
      <c r="GF8930" s="77" t="s">
        <v>155</v>
      </c>
      <c r="GG8930" s="77" t="s">
        <v>443</v>
      </c>
      <c r="GH8930" s="77" t="s">
        <v>488</v>
      </c>
      <c r="GI8930" s="77">
        <v>2020</v>
      </c>
      <c r="GJ8930" s="77" t="s">
        <v>301</v>
      </c>
      <c r="GK8930" s="77">
        <v>13469.087812378721</v>
      </c>
      <c r="GL8930" s="77">
        <v>574.64243099999999</v>
      </c>
      <c r="GM8930" s="77">
        <v>2020</v>
      </c>
      <c r="GN8930" s="77" t="s">
        <v>175</v>
      </c>
      <c r="GO8930" s="77">
        <v>5.3000000000000005E-2</v>
      </c>
      <c r="GP8930" s="77">
        <v>3</v>
      </c>
      <c r="GQ8930" s="77">
        <v>0</v>
      </c>
      <c r="GR8930" s="77" t="s">
        <v>423</v>
      </c>
      <c r="GS8930" s="77">
        <v>5.5966209081309407E-2</v>
      </c>
      <c r="GT8930" s="77">
        <v>753.81378464210377</v>
      </c>
      <c r="GU8930" s="77">
        <v>0</v>
      </c>
      <c r="GV8930" s="77">
        <v>0</v>
      </c>
      <c r="GW8930" s="77">
        <v>0</v>
      </c>
      <c r="GX8930" s="77">
        <v>0</v>
      </c>
      <c r="GY8930" s="77">
        <v>0</v>
      </c>
      <c r="GZ8930" s="77">
        <v>0</v>
      </c>
    </row>
    <row r="8931" spans="187:208" x14ac:dyDescent="0.25">
      <c r="GE8931" s="77" t="s">
        <v>427</v>
      </c>
      <c r="GF8931" s="77" t="s">
        <v>155</v>
      </c>
      <c r="GG8931" s="77" t="s">
        <v>443</v>
      </c>
      <c r="GH8931" s="77" t="s">
        <v>488</v>
      </c>
      <c r="GI8931" s="77">
        <v>2020</v>
      </c>
      <c r="GJ8931" s="77" t="s">
        <v>303</v>
      </c>
      <c r="GK8931" s="77">
        <v>7205.5312760252691</v>
      </c>
      <c r="GL8931" s="77">
        <v>574.64243099999999</v>
      </c>
      <c r="GM8931" s="77">
        <v>2020</v>
      </c>
      <c r="GN8931" s="77" t="s">
        <v>175</v>
      </c>
      <c r="GO8931" s="77">
        <v>5.3000000000000005E-2</v>
      </c>
      <c r="GP8931" s="77">
        <v>3</v>
      </c>
      <c r="GQ8931" s="77">
        <v>0</v>
      </c>
      <c r="GR8931" s="77" t="s">
        <v>423</v>
      </c>
      <c r="GS8931" s="77">
        <v>5.5966209081309407E-2</v>
      </c>
      <c r="GT8931" s="77">
        <v>403.26626993594436</v>
      </c>
      <c r="GU8931" s="77">
        <v>0</v>
      </c>
      <c r="GV8931" s="77">
        <v>0</v>
      </c>
      <c r="GW8931" s="77">
        <v>0</v>
      </c>
      <c r="GX8931" s="77">
        <v>0</v>
      </c>
      <c r="GY8931" s="77">
        <v>0</v>
      </c>
      <c r="GZ8931" s="77">
        <v>0</v>
      </c>
    </row>
    <row r="8932" spans="187:208" x14ac:dyDescent="0.25">
      <c r="GE8932" s="77" t="s">
        <v>422</v>
      </c>
      <c r="GF8932" s="77" t="s">
        <v>155</v>
      </c>
      <c r="GG8932" s="77" t="s">
        <v>444</v>
      </c>
      <c r="GH8932" s="77" t="s">
        <v>300</v>
      </c>
      <c r="GI8932" s="77">
        <v>2020</v>
      </c>
      <c r="GJ8932" s="77" t="s">
        <v>305</v>
      </c>
      <c r="GK8932" s="77">
        <v>222.22942162787581</v>
      </c>
      <c r="GL8932" s="77">
        <v>749.25225499999999</v>
      </c>
      <c r="GM8932" s="77">
        <v>2020</v>
      </c>
      <c r="GN8932" s="77" t="s">
        <v>175</v>
      </c>
      <c r="GO8932" s="77">
        <v>0.13250000000000001</v>
      </c>
      <c r="GP8932" s="77">
        <v>3</v>
      </c>
      <c r="GQ8932" s="77">
        <v>0</v>
      </c>
      <c r="GR8932" s="77" t="s">
        <v>423</v>
      </c>
      <c r="GS8932" s="77">
        <v>0.1527377521613833</v>
      </c>
      <c r="GT8932" s="77">
        <v>33.942822323566048</v>
      </c>
      <c r="GU8932" s="77">
        <v>0</v>
      </c>
      <c r="GV8932" s="77">
        <v>0</v>
      </c>
      <c r="GW8932" s="77">
        <v>0</v>
      </c>
      <c r="GX8932" s="77">
        <v>0</v>
      </c>
      <c r="GY8932" s="77">
        <v>0</v>
      </c>
      <c r="GZ8932" s="77">
        <v>0</v>
      </c>
    </row>
    <row r="8933" spans="187:208" x14ac:dyDescent="0.25">
      <c r="GE8933" s="77" t="s">
        <v>425</v>
      </c>
      <c r="GF8933" s="77" t="s">
        <v>155</v>
      </c>
      <c r="GG8933" s="77" t="s">
        <v>444</v>
      </c>
      <c r="GH8933" s="77" t="s">
        <v>300</v>
      </c>
      <c r="GI8933" s="77">
        <v>2020</v>
      </c>
      <c r="GJ8933" s="77" t="s">
        <v>301</v>
      </c>
      <c r="GK8933" s="77">
        <v>8585.7228092496989</v>
      </c>
      <c r="GL8933" s="77">
        <v>749.25225499999999</v>
      </c>
      <c r="GM8933" s="77">
        <v>2020</v>
      </c>
      <c r="GN8933" s="77" t="s">
        <v>175</v>
      </c>
      <c r="GO8933" s="77">
        <v>5.3000000000000005E-2</v>
      </c>
      <c r="GP8933" s="77">
        <v>3</v>
      </c>
      <c r="GQ8933" s="77">
        <v>0</v>
      </c>
      <c r="GR8933" s="77" t="s">
        <v>423</v>
      </c>
      <c r="GS8933" s="77">
        <v>5.5966209081309407E-2</v>
      </c>
      <c r="GT8933" s="77">
        <v>480.51035785663584</v>
      </c>
      <c r="GU8933" s="77">
        <v>0</v>
      </c>
      <c r="GV8933" s="77">
        <v>0</v>
      </c>
      <c r="GW8933" s="77">
        <v>0</v>
      </c>
      <c r="GX8933" s="77">
        <v>0</v>
      </c>
      <c r="GY8933" s="77">
        <v>0</v>
      </c>
      <c r="GZ8933" s="77">
        <v>0</v>
      </c>
    </row>
    <row r="8934" spans="187:208" x14ac:dyDescent="0.25">
      <c r="GE8934" s="77" t="s">
        <v>427</v>
      </c>
      <c r="GF8934" s="77" t="s">
        <v>155</v>
      </c>
      <c r="GG8934" s="77" t="s">
        <v>444</v>
      </c>
      <c r="GH8934" s="77" t="s">
        <v>300</v>
      </c>
      <c r="GI8934" s="77">
        <v>2020</v>
      </c>
      <c r="GJ8934" s="77" t="s">
        <v>303</v>
      </c>
      <c r="GK8934" s="77">
        <v>5338.1784104578364</v>
      </c>
      <c r="GL8934" s="77">
        <v>749.25225499999999</v>
      </c>
      <c r="GM8934" s="77">
        <v>2020</v>
      </c>
      <c r="GN8934" s="77" t="s">
        <v>175</v>
      </c>
      <c r="GO8934" s="77">
        <v>5.3000000000000005E-2</v>
      </c>
      <c r="GP8934" s="77">
        <v>3</v>
      </c>
      <c r="GQ8934" s="77">
        <v>0</v>
      </c>
      <c r="GR8934" s="77" t="s">
        <v>423</v>
      </c>
      <c r="GS8934" s="77">
        <v>5.5966209081309407E-2</v>
      </c>
      <c r="GT8934" s="77">
        <v>298.75760903301517</v>
      </c>
      <c r="GU8934" s="77">
        <v>0</v>
      </c>
      <c r="GV8934" s="77">
        <v>0</v>
      </c>
      <c r="GW8934" s="77">
        <v>0</v>
      </c>
      <c r="GX8934" s="77">
        <v>0</v>
      </c>
      <c r="GY8934" s="77">
        <v>0</v>
      </c>
      <c r="GZ8934" s="77">
        <v>0</v>
      </c>
    </row>
    <row r="8935" spans="187:208" x14ac:dyDescent="0.25">
      <c r="GE8935" s="77" t="s">
        <v>422</v>
      </c>
      <c r="GF8935" s="77" t="s">
        <v>155</v>
      </c>
      <c r="GG8935" s="77" t="s">
        <v>444</v>
      </c>
      <c r="GH8935" s="77" t="s">
        <v>432</v>
      </c>
      <c r="GI8935" s="77">
        <v>2020</v>
      </c>
      <c r="GJ8935" s="77" t="s">
        <v>305</v>
      </c>
      <c r="GK8935" s="77">
        <v>222.22942162787251</v>
      </c>
      <c r="GL8935" s="77">
        <v>749.25225499999999</v>
      </c>
      <c r="GM8935" s="77">
        <v>2020</v>
      </c>
      <c r="GN8935" s="77" t="s">
        <v>175</v>
      </c>
      <c r="GO8935" s="77">
        <v>0.13250000000000001</v>
      </c>
      <c r="GP8935" s="77">
        <v>3</v>
      </c>
      <c r="GQ8935" s="77">
        <v>0</v>
      </c>
      <c r="GR8935" s="77" t="s">
        <v>423</v>
      </c>
      <c r="GS8935" s="77">
        <v>0.1527377521613833</v>
      </c>
      <c r="GT8935" s="77">
        <v>33.942822323565544</v>
      </c>
      <c r="GU8935" s="77">
        <v>0</v>
      </c>
      <c r="GV8935" s="77">
        <v>0</v>
      </c>
      <c r="GW8935" s="77">
        <v>0</v>
      </c>
      <c r="GX8935" s="77">
        <v>0</v>
      </c>
      <c r="GY8935" s="77">
        <v>0</v>
      </c>
      <c r="GZ8935" s="77">
        <v>0</v>
      </c>
    </row>
    <row r="8936" spans="187:208" x14ac:dyDescent="0.25">
      <c r="GE8936" s="77" t="s">
        <v>425</v>
      </c>
      <c r="GF8936" s="77" t="s">
        <v>155</v>
      </c>
      <c r="GG8936" s="77" t="s">
        <v>444</v>
      </c>
      <c r="GH8936" s="77" t="s">
        <v>432</v>
      </c>
      <c r="GI8936" s="77">
        <v>2020</v>
      </c>
      <c r="GJ8936" s="77" t="s">
        <v>301</v>
      </c>
      <c r="GK8936" s="77">
        <v>8585.7228092495716</v>
      </c>
      <c r="GL8936" s="77">
        <v>749.25225499999999</v>
      </c>
      <c r="GM8936" s="77">
        <v>2020</v>
      </c>
      <c r="GN8936" s="77" t="s">
        <v>175</v>
      </c>
      <c r="GO8936" s="77">
        <v>5.3000000000000005E-2</v>
      </c>
      <c r="GP8936" s="77">
        <v>3</v>
      </c>
      <c r="GQ8936" s="77">
        <v>0</v>
      </c>
      <c r="GR8936" s="77" t="s">
        <v>423</v>
      </c>
      <c r="GS8936" s="77">
        <v>5.5966209081309407E-2</v>
      </c>
      <c r="GT8936" s="77">
        <v>480.51035785662867</v>
      </c>
      <c r="GU8936" s="77">
        <v>0</v>
      </c>
      <c r="GV8936" s="77">
        <v>0</v>
      </c>
      <c r="GW8936" s="77">
        <v>0</v>
      </c>
      <c r="GX8936" s="77">
        <v>0</v>
      </c>
      <c r="GY8936" s="77">
        <v>0</v>
      </c>
      <c r="GZ8936" s="77">
        <v>0</v>
      </c>
    </row>
    <row r="8937" spans="187:208" x14ac:dyDescent="0.25">
      <c r="GE8937" s="77" t="s">
        <v>422</v>
      </c>
      <c r="GF8937" s="77" t="s">
        <v>155</v>
      </c>
      <c r="GG8937" s="77" t="s">
        <v>444</v>
      </c>
      <c r="GH8937" s="77" t="s">
        <v>439</v>
      </c>
      <c r="GI8937" s="77">
        <v>2020</v>
      </c>
      <c r="GJ8937" s="77" t="s">
        <v>305</v>
      </c>
      <c r="GK8937" s="77">
        <v>0.69641821681223015</v>
      </c>
      <c r="GL8937" s="77">
        <v>749.25225499999999</v>
      </c>
      <c r="GM8937" s="77">
        <v>2020</v>
      </c>
      <c r="GN8937" s="77" t="s">
        <v>175</v>
      </c>
      <c r="GO8937" s="77">
        <v>0.13250000000000001</v>
      </c>
      <c r="GP8937" s="77">
        <v>3</v>
      </c>
      <c r="GQ8937" s="77">
        <v>0</v>
      </c>
      <c r="GR8937" s="77" t="s">
        <v>423</v>
      </c>
      <c r="GS8937" s="77">
        <v>0.1527377521613833</v>
      </c>
      <c r="GT8937" s="77">
        <v>0.1063693530001389</v>
      </c>
      <c r="GU8937" s="77">
        <v>0</v>
      </c>
      <c r="GV8937" s="77">
        <v>0</v>
      </c>
      <c r="GW8937" s="77">
        <v>0</v>
      </c>
      <c r="GX8937" s="77">
        <v>0</v>
      </c>
      <c r="GY8937" s="77">
        <v>0</v>
      </c>
      <c r="GZ8937" s="77">
        <v>0</v>
      </c>
    </row>
    <row r="8938" spans="187:208" x14ac:dyDescent="0.25">
      <c r="GE8938" s="77" t="s">
        <v>425</v>
      </c>
      <c r="GF8938" s="77" t="s">
        <v>155</v>
      </c>
      <c r="GG8938" s="77" t="s">
        <v>444</v>
      </c>
      <c r="GH8938" s="77" t="s">
        <v>439</v>
      </c>
      <c r="GI8938" s="77">
        <v>2020</v>
      </c>
      <c r="GJ8938" s="77" t="s">
        <v>301</v>
      </c>
      <c r="GK8938" s="77">
        <v>2.9419641522810189</v>
      </c>
      <c r="GL8938" s="77">
        <v>749.25225499999999</v>
      </c>
      <c r="GM8938" s="77">
        <v>2020</v>
      </c>
      <c r="GN8938" s="77" t="s">
        <v>175</v>
      </c>
      <c r="GO8938" s="77">
        <v>5.3000000000000005E-2</v>
      </c>
      <c r="GP8938" s="77">
        <v>3</v>
      </c>
      <c r="GQ8938" s="77">
        <v>0</v>
      </c>
      <c r="GR8938" s="77" t="s">
        <v>423</v>
      </c>
      <c r="GS8938" s="77">
        <v>5.5966209081309407E-2</v>
      </c>
      <c r="GT8938" s="77">
        <v>0.16465058085627668</v>
      </c>
      <c r="GU8938" s="77">
        <v>0</v>
      </c>
      <c r="GV8938" s="77">
        <v>0</v>
      </c>
      <c r="GW8938" s="77">
        <v>0</v>
      </c>
      <c r="GX8938" s="77">
        <v>0</v>
      </c>
      <c r="GY8938" s="77">
        <v>0</v>
      </c>
      <c r="GZ8938" s="77">
        <v>0</v>
      </c>
    </row>
    <row r="8939" spans="187:208" x14ac:dyDescent="0.25">
      <c r="GE8939" s="77" t="s">
        <v>427</v>
      </c>
      <c r="GF8939" s="77" t="s">
        <v>155</v>
      </c>
      <c r="GG8939" s="77" t="s">
        <v>444</v>
      </c>
      <c r="GH8939" s="77" t="s">
        <v>439</v>
      </c>
      <c r="GI8939" s="77">
        <v>2020</v>
      </c>
      <c r="GJ8939" s="77" t="s">
        <v>303</v>
      </c>
      <c r="GK8939" s="77">
        <v>1.6021759622082881</v>
      </c>
      <c r="GL8939" s="77">
        <v>749.25225499999999</v>
      </c>
      <c r="GM8939" s="77">
        <v>2020</v>
      </c>
      <c r="GN8939" s="77" t="s">
        <v>175</v>
      </c>
      <c r="GO8939" s="77">
        <v>5.3000000000000005E-2</v>
      </c>
      <c r="GP8939" s="77">
        <v>3</v>
      </c>
      <c r="GQ8939" s="77">
        <v>0</v>
      </c>
      <c r="GR8939" s="77" t="s">
        <v>423</v>
      </c>
      <c r="GS8939" s="77">
        <v>5.5966209081309407E-2</v>
      </c>
      <c r="GT8939" s="77">
        <v>8.9667714885997132E-2</v>
      </c>
      <c r="GU8939" s="77">
        <v>0</v>
      </c>
      <c r="GV8939" s="77">
        <v>0</v>
      </c>
      <c r="GW8939" s="77">
        <v>0</v>
      </c>
      <c r="GX8939" s="77">
        <v>0</v>
      </c>
      <c r="GY8939" s="77">
        <v>0</v>
      </c>
      <c r="GZ8939" s="77">
        <v>0</v>
      </c>
    </row>
    <row r="8940" spans="187:208" x14ac:dyDescent="0.25">
      <c r="GE8940" s="77" t="s">
        <v>422</v>
      </c>
      <c r="GF8940" s="77" t="s">
        <v>155</v>
      </c>
      <c r="GG8940" s="77" t="s">
        <v>444</v>
      </c>
      <c r="GH8940" s="77" t="s">
        <v>446</v>
      </c>
      <c r="GI8940" s="77">
        <v>2020</v>
      </c>
      <c r="GJ8940" s="77" t="s">
        <v>305</v>
      </c>
      <c r="GK8940" s="77">
        <v>3.6425060683954492E-2</v>
      </c>
      <c r="GL8940" s="77">
        <v>749.25225499999999</v>
      </c>
      <c r="GM8940" s="77">
        <v>2020</v>
      </c>
      <c r="GN8940" s="77" t="s">
        <v>175</v>
      </c>
      <c r="GO8940" s="77">
        <v>0.13250000000000001</v>
      </c>
      <c r="GP8940" s="77">
        <v>3</v>
      </c>
      <c r="GQ8940" s="77">
        <v>0</v>
      </c>
      <c r="GR8940" s="77" t="s">
        <v>423</v>
      </c>
      <c r="GS8940" s="77">
        <v>0.1527377521613833</v>
      </c>
      <c r="GT8940" s="77">
        <v>5.5634818912091884E-3</v>
      </c>
      <c r="GU8940" s="77">
        <v>0</v>
      </c>
      <c r="GV8940" s="77">
        <v>0</v>
      </c>
      <c r="GW8940" s="77">
        <v>0</v>
      </c>
      <c r="GX8940" s="77">
        <v>0</v>
      </c>
      <c r="GY8940" s="77">
        <v>0</v>
      </c>
      <c r="GZ8940" s="77">
        <v>0</v>
      </c>
    </row>
    <row r="8941" spans="187:208" x14ac:dyDescent="0.25">
      <c r="GE8941" s="77" t="s">
        <v>425</v>
      </c>
      <c r="GF8941" s="77" t="s">
        <v>155</v>
      </c>
      <c r="GG8941" s="77" t="s">
        <v>444</v>
      </c>
      <c r="GH8941" s="77" t="s">
        <v>446</v>
      </c>
      <c r="GI8941" s="77">
        <v>2020</v>
      </c>
      <c r="GJ8941" s="77" t="s">
        <v>301</v>
      </c>
      <c r="GK8941" s="77">
        <v>1.580872452543254E-3</v>
      </c>
      <c r="GL8941" s="77">
        <v>749.25225499999999</v>
      </c>
      <c r="GM8941" s="77">
        <v>2020</v>
      </c>
      <c r="GN8941" s="77" t="s">
        <v>175</v>
      </c>
      <c r="GO8941" s="77">
        <v>5.3000000000000005E-2</v>
      </c>
      <c r="GP8941" s="77">
        <v>3</v>
      </c>
      <c r="GQ8941" s="77">
        <v>0</v>
      </c>
      <c r="GR8941" s="77" t="s">
        <v>423</v>
      </c>
      <c r="GS8941" s="77">
        <v>5.5966209081309407E-2</v>
      </c>
      <c r="GT8941" s="77">
        <v>8.8475438209918136E-5</v>
      </c>
      <c r="GU8941" s="77">
        <v>0</v>
      </c>
      <c r="GV8941" s="77">
        <v>0</v>
      </c>
      <c r="GW8941" s="77">
        <v>0</v>
      </c>
      <c r="GX8941" s="77">
        <v>0</v>
      </c>
      <c r="GY8941" s="77">
        <v>0</v>
      </c>
      <c r="GZ8941" s="77">
        <v>0</v>
      </c>
    </row>
    <row r="8942" spans="187:208" x14ac:dyDescent="0.25">
      <c r="GE8942" s="77" t="s">
        <v>427</v>
      </c>
      <c r="GF8942" s="77" t="s">
        <v>155</v>
      </c>
      <c r="GG8942" s="77" t="s">
        <v>444</v>
      </c>
      <c r="GH8942" s="77" t="s">
        <v>446</v>
      </c>
      <c r="GI8942" s="77">
        <v>2020</v>
      </c>
      <c r="GJ8942" s="77" t="s">
        <v>303</v>
      </c>
      <c r="GK8942" s="77">
        <v>3.9894642198450722E-2</v>
      </c>
      <c r="GL8942" s="77">
        <v>749.25225499999999</v>
      </c>
      <c r="GM8942" s="77">
        <v>2020</v>
      </c>
      <c r="GN8942" s="77" t="s">
        <v>175</v>
      </c>
      <c r="GO8942" s="77">
        <v>5.3000000000000005E-2</v>
      </c>
      <c r="GP8942" s="77">
        <v>3</v>
      </c>
      <c r="GQ8942" s="77">
        <v>0</v>
      </c>
      <c r="GR8942" s="77" t="s">
        <v>423</v>
      </c>
      <c r="GS8942" s="77">
        <v>5.5966209081309407E-2</v>
      </c>
      <c r="GT8942" s="77">
        <v>2.2327518865025223E-3</v>
      </c>
      <c r="GU8942" s="77">
        <v>0</v>
      </c>
      <c r="GV8942" s="77">
        <v>0</v>
      </c>
      <c r="GW8942" s="77">
        <v>0</v>
      </c>
      <c r="GX8942" s="77">
        <v>0</v>
      </c>
      <c r="GY8942" s="77">
        <v>0</v>
      </c>
      <c r="GZ8942" s="77">
        <v>0</v>
      </c>
    </row>
    <row r="8943" spans="187:208" x14ac:dyDescent="0.25">
      <c r="GE8943" s="77" t="s">
        <v>422</v>
      </c>
      <c r="GF8943" s="77" t="s">
        <v>155</v>
      </c>
      <c r="GG8943" s="77" t="s">
        <v>444</v>
      </c>
      <c r="GH8943" s="77" t="s">
        <v>453</v>
      </c>
      <c r="GI8943" s="77">
        <v>2020</v>
      </c>
      <c r="GJ8943" s="77" t="s">
        <v>305</v>
      </c>
      <c r="GK8943" s="77">
        <v>222.22942162783119</v>
      </c>
      <c r="GL8943" s="77">
        <v>749.25225499999999</v>
      </c>
      <c r="GM8943" s="77">
        <v>2020</v>
      </c>
      <c r="GN8943" s="77" t="s">
        <v>175</v>
      </c>
      <c r="GO8943" s="77">
        <v>0.13250000000000001</v>
      </c>
      <c r="GP8943" s="77">
        <v>3</v>
      </c>
      <c r="GQ8943" s="77">
        <v>0</v>
      </c>
      <c r="GR8943" s="77" t="s">
        <v>423</v>
      </c>
      <c r="GS8943" s="77">
        <v>0.1527377521613833</v>
      </c>
      <c r="GT8943" s="77">
        <v>33.942822323559234</v>
      </c>
      <c r="GU8943" s="77">
        <v>0</v>
      </c>
      <c r="GV8943" s="77">
        <v>0</v>
      </c>
      <c r="GW8943" s="77">
        <v>0</v>
      </c>
      <c r="GX8943" s="77">
        <v>0</v>
      </c>
      <c r="GY8943" s="77">
        <v>0</v>
      </c>
      <c r="GZ8943" s="77">
        <v>0</v>
      </c>
    </row>
    <row r="8944" spans="187:208" x14ac:dyDescent="0.25">
      <c r="GE8944" s="77" t="s">
        <v>425</v>
      </c>
      <c r="GF8944" s="77" t="s">
        <v>155</v>
      </c>
      <c r="GG8944" s="77" t="s">
        <v>444</v>
      </c>
      <c r="GH8944" s="77" t="s">
        <v>453</v>
      </c>
      <c r="GI8944" s="77">
        <v>2020</v>
      </c>
      <c r="GJ8944" s="77" t="s">
        <v>301</v>
      </c>
      <c r="GK8944" s="77">
        <v>8585.7228092479672</v>
      </c>
      <c r="GL8944" s="77">
        <v>749.25225499999999</v>
      </c>
      <c r="GM8944" s="77">
        <v>2020</v>
      </c>
      <c r="GN8944" s="77" t="s">
        <v>175</v>
      </c>
      <c r="GO8944" s="77">
        <v>5.3000000000000005E-2</v>
      </c>
      <c r="GP8944" s="77">
        <v>3</v>
      </c>
      <c r="GQ8944" s="77">
        <v>0</v>
      </c>
      <c r="GR8944" s="77" t="s">
        <v>423</v>
      </c>
      <c r="GS8944" s="77">
        <v>5.5966209081309407E-2</v>
      </c>
      <c r="GT8944" s="77">
        <v>480.51035785653892</v>
      </c>
      <c r="GU8944" s="77">
        <v>0</v>
      </c>
      <c r="GV8944" s="77">
        <v>0</v>
      </c>
      <c r="GW8944" s="77">
        <v>0</v>
      </c>
      <c r="GX8944" s="77">
        <v>0</v>
      </c>
      <c r="GY8944" s="77">
        <v>0</v>
      </c>
      <c r="GZ8944" s="77">
        <v>0</v>
      </c>
    </row>
    <row r="8945" spans="187:208" x14ac:dyDescent="0.25">
      <c r="GE8945" s="77" t="s">
        <v>427</v>
      </c>
      <c r="GF8945" s="77" t="s">
        <v>155</v>
      </c>
      <c r="GG8945" s="77" t="s">
        <v>444</v>
      </c>
      <c r="GH8945" s="77" t="s">
        <v>453</v>
      </c>
      <c r="GI8945" s="77">
        <v>2020</v>
      </c>
      <c r="GJ8945" s="77" t="s">
        <v>303</v>
      </c>
      <c r="GK8945" s="77">
        <v>5338.1784104567596</v>
      </c>
      <c r="GL8945" s="77">
        <v>749.25225499999999</v>
      </c>
      <c r="GM8945" s="77">
        <v>2020</v>
      </c>
      <c r="GN8945" s="77" t="s">
        <v>175</v>
      </c>
      <c r="GO8945" s="77">
        <v>5.3000000000000005E-2</v>
      </c>
      <c r="GP8945" s="77">
        <v>3</v>
      </c>
      <c r="GQ8945" s="77">
        <v>0</v>
      </c>
      <c r="GR8945" s="77" t="s">
        <v>423</v>
      </c>
      <c r="GS8945" s="77">
        <v>5.5966209081309407E-2</v>
      </c>
      <c r="GT8945" s="77">
        <v>298.75760903295492</v>
      </c>
      <c r="GU8945" s="77">
        <v>0</v>
      </c>
      <c r="GV8945" s="77">
        <v>0</v>
      </c>
      <c r="GW8945" s="77">
        <v>0</v>
      </c>
      <c r="GX8945" s="77">
        <v>0</v>
      </c>
      <c r="GY8945" s="77">
        <v>0</v>
      </c>
      <c r="GZ8945" s="77">
        <v>0</v>
      </c>
    </row>
    <row r="8946" spans="187:208" x14ac:dyDescent="0.25">
      <c r="GE8946" s="77" t="s">
        <v>422</v>
      </c>
      <c r="GF8946" s="77" t="s">
        <v>155</v>
      </c>
      <c r="GG8946" s="77" t="s">
        <v>444</v>
      </c>
      <c r="GH8946" s="77" t="s">
        <v>460</v>
      </c>
      <c r="GI8946" s="77">
        <v>2020</v>
      </c>
      <c r="GJ8946" s="77" t="s">
        <v>305</v>
      </c>
      <c r="GK8946" s="77">
        <v>222.2294216278367</v>
      </c>
      <c r="GL8946" s="77">
        <v>749.25225499999999</v>
      </c>
      <c r="GM8946" s="77">
        <v>2020</v>
      </c>
      <c r="GN8946" s="77" t="s">
        <v>175</v>
      </c>
      <c r="GO8946" s="77">
        <v>0.13250000000000001</v>
      </c>
      <c r="GP8946" s="77">
        <v>3</v>
      </c>
      <c r="GQ8946" s="77">
        <v>0</v>
      </c>
      <c r="GR8946" s="77" t="s">
        <v>423</v>
      </c>
      <c r="GS8946" s="77">
        <v>0.1527377521613833</v>
      </c>
      <c r="GT8946" s="77">
        <v>33.942822323560073</v>
      </c>
      <c r="GU8946" s="77">
        <v>0</v>
      </c>
      <c r="GV8946" s="77">
        <v>0</v>
      </c>
      <c r="GW8946" s="77">
        <v>0</v>
      </c>
      <c r="GX8946" s="77">
        <v>0</v>
      </c>
      <c r="GY8946" s="77">
        <v>0</v>
      </c>
      <c r="GZ8946" s="77">
        <v>0</v>
      </c>
    </row>
    <row r="8947" spans="187:208" x14ac:dyDescent="0.25">
      <c r="GE8947" s="77" t="s">
        <v>425</v>
      </c>
      <c r="GF8947" s="77" t="s">
        <v>155</v>
      </c>
      <c r="GG8947" s="77" t="s">
        <v>444</v>
      </c>
      <c r="GH8947" s="77" t="s">
        <v>460</v>
      </c>
      <c r="GI8947" s="77">
        <v>2020</v>
      </c>
      <c r="GJ8947" s="77" t="s">
        <v>301</v>
      </c>
      <c r="GK8947" s="77">
        <v>8585.7228092481837</v>
      </c>
      <c r="GL8947" s="77">
        <v>749.25225499999999</v>
      </c>
      <c r="GM8947" s="77">
        <v>2020</v>
      </c>
      <c r="GN8947" s="77" t="s">
        <v>175</v>
      </c>
      <c r="GO8947" s="77">
        <v>5.3000000000000005E-2</v>
      </c>
      <c r="GP8947" s="77">
        <v>3</v>
      </c>
      <c r="GQ8947" s="77">
        <v>0</v>
      </c>
      <c r="GR8947" s="77" t="s">
        <v>423</v>
      </c>
      <c r="GS8947" s="77">
        <v>5.5966209081309407E-2</v>
      </c>
      <c r="GT8947" s="77">
        <v>480.51035785655102</v>
      </c>
      <c r="GU8947" s="77">
        <v>0</v>
      </c>
      <c r="GV8947" s="77">
        <v>0</v>
      </c>
      <c r="GW8947" s="77">
        <v>0</v>
      </c>
      <c r="GX8947" s="77">
        <v>0</v>
      </c>
      <c r="GY8947" s="77">
        <v>0</v>
      </c>
      <c r="GZ8947" s="77">
        <v>0</v>
      </c>
    </row>
    <row r="8948" spans="187:208" x14ac:dyDescent="0.25">
      <c r="GE8948" s="77" t="s">
        <v>422</v>
      </c>
      <c r="GF8948" s="77" t="s">
        <v>155</v>
      </c>
      <c r="GG8948" s="77" t="s">
        <v>444</v>
      </c>
      <c r="GH8948" s="77" t="s">
        <v>467</v>
      </c>
      <c r="GI8948" s="77">
        <v>2020</v>
      </c>
      <c r="GJ8948" s="77" t="s">
        <v>305</v>
      </c>
      <c r="GK8948" s="77">
        <v>0.69641821681223348</v>
      </c>
      <c r="GL8948" s="77">
        <v>749.25225499999999</v>
      </c>
      <c r="GM8948" s="77">
        <v>2020</v>
      </c>
      <c r="GN8948" s="77" t="s">
        <v>175</v>
      </c>
      <c r="GO8948" s="77">
        <v>0.13250000000000001</v>
      </c>
      <c r="GP8948" s="77">
        <v>3</v>
      </c>
      <c r="GQ8948" s="77">
        <v>0</v>
      </c>
      <c r="GR8948" s="77" t="s">
        <v>423</v>
      </c>
      <c r="GS8948" s="77">
        <v>0.1527377521613833</v>
      </c>
      <c r="GT8948" s="77">
        <v>0.10636935300013942</v>
      </c>
      <c r="GU8948" s="77">
        <v>0</v>
      </c>
      <c r="GV8948" s="77">
        <v>0</v>
      </c>
      <c r="GW8948" s="77">
        <v>0</v>
      </c>
      <c r="GX8948" s="77">
        <v>0</v>
      </c>
      <c r="GY8948" s="77">
        <v>0</v>
      </c>
      <c r="GZ8948" s="77">
        <v>0</v>
      </c>
    </row>
    <row r="8949" spans="187:208" x14ac:dyDescent="0.25">
      <c r="GE8949" s="77" t="s">
        <v>425</v>
      </c>
      <c r="GF8949" s="77" t="s">
        <v>155</v>
      </c>
      <c r="GG8949" s="77" t="s">
        <v>444</v>
      </c>
      <c r="GH8949" s="77" t="s">
        <v>467</v>
      </c>
      <c r="GI8949" s="77">
        <v>2020</v>
      </c>
      <c r="GJ8949" s="77" t="s">
        <v>301</v>
      </c>
      <c r="GK8949" s="77">
        <v>2.9419641522810238</v>
      </c>
      <c r="GL8949" s="77">
        <v>749.25225499999999</v>
      </c>
      <c r="GM8949" s="77">
        <v>2020</v>
      </c>
      <c r="GN8949" s="77" t="s">
        <v>175</v>
      </c>
      <c r="GO8949" s="77">
        <v>5.3000000000000005E-2</v>
      </c>
      <c r="GP8949" s="77">
        <v>3</v>
      </c>
      <c r="GQ8949" s="77">
        <v>0</v>
      </c>
      <c r="GR8949" s="77" t="s">
        <v>423</v>
      </c>
      <c r="GS8949" s="77">
        <v>5.5966209081309407E-2</v>
      </c>
      <c r="GT8949" s="77">
        <v>0.16465058085627696</v>
      </c>
      <c r="GU8949" s="77">
        <v>0</v>
      </c>
      <c r="GV8949" s="77">
        <v>0</v>
      </c>
      <c r="GW8949" s="77">
        <v>0</v>
      </c>
      <c r="GX8949" s="77">
        <v>0</v>
      </c>
      <c r="GY8949" s="77">
        <v>0</v>
      </c>
      <c r="GZ8949" s="77">
        <v>0</v>
      </c>
    </row>
    <row r="8950" spans="187:208" x14ac:dyDescent="0.25">
      <c r="GE8950" s="77" t="s">
        <v>427</v>
      </c>
      <c r="GF8950" s="77" t="s">
        <v>155</v>
      </c>
      <c r="GG8950" s="77" t="s">
        <v>444</v>
      </c>
      <c r="GH8950" s="77" t="s">
        <v>467</v>
      </c>
      <c r="GI8950" s="77">
        <v>2020</v>
      </c>
      <c r="GJ8950" s="77" t="s">
        <v>303</v>
      </c>
      <c r="GK8950" s="77">
        <v>1.6021759622082901</v>
      </c>
      <c r="GL8950" s="77">
        <v>749.25225499999999</v>
      </c>
      <c r="GM8950" s="77">
        <v>2020</v>
      </c>
      <c r="GN8950" s="77" t="s">
        <v>175</v>
      </c>
      <c r="GO8950" s="77">
        <v>5.3000000000000005E-2</v>
      </c>
      <c r="GP8950" s="77">
        <v>3</v>
      </c>
      <c r="GQ8950" s="77">
        <v>0</v>
      </c>
      <c r="GR8950" s="77" t="s">
        <v>423</v>
      </c>
      <c r="GS8950" s="77">
        <v>5.5966209081309407E-2</v>
      </c>
      <c r="GT8950" s="77">
        <v>8.9667714885997243E-2</v>
      </c>
      <c r="GU8950" s="77">
        <v>0</v>
      </c>
      <c r="GV8950" s="77">
        <v>0</v>
      </c>
      <c r="GW8950" s="77">
        <v>0</v>
      </c>
      <c r="GX8950" s="77">
        <v>0</v>
      </c>
      <c r="GY8950" s="77">
        <v>0</v>
      </c>
      <c r="GZ8950" s="77">
        <v>0</v>
      </c>
    </row>
    <row r="8951" spans="187:208" x14ac:dyDescent="0.25">
      <c r="GE8951" s="77" t="s">
        <v>422</v>
      </c>
      <c r="GF8951" s="77" t="s">
        <v>155</v>
      </c>
      <c r="GG8951" s="77" t="s">
        <v>444</v>
      </c>
      <c r="GH8951" s="77" t="s">
        <v>474</v>
      </c>
      <c r="GI8951" s="77">
        <v>2020</v>
      </c>
      <c r="GJ8951" s="77" t="s">
        <v>305</v>
      </c>
      <c r="GK8951" s="77">
        <v>3.6425060683954423E-2</v>
      </c>
      <c r="GL8951" s="77">
        <v>749.25225499999999</v>
      </c>
      <c r="GM8951" s="77">
        <v>2020</v>
      </c>
      <c r="GN8951" s="77" t="s">
        <v>175</v>
      </c>
      <c r="GO8951" s="77">
        <v>0.13250000000000001</v>
      </c>
      <c r="GP8951" s="77">
        <v>3</v>
      </c>
      <c r="GQ8951" s="77">
        <v>0</v>
      </c>
      <c r="GR8951" s="77" t="s">
        <v>423</v>
      </c>
      <c r="GS8951" s="77">
        <v>0.1527377521613833</v>
      </c>
      <c r="GT8951" s="77">
        <v>5.563481891209178E-3</v>
      </c>
      <c r="GU8951" s="77">
        <v>0</v>
      </c>
      <c r="GV8951" s="77">
        <v>0</v>
      </c>
      <c r="GW8951" s="77">
        <v>0</v>
      </c>
      <c r="GX8951" s="77">
        <v>0</v>
      </c>
      <c r="GY8951" s="77">
        <v>0</v>
      </c>
      <c r="GZ8951" s="77">
        <v>0</v>
      </c>
    </row>
    <row r="8952" spans="187:208" x14ac:dyDescent="0.25">
      <c r="GE8952" s="77" t="s">
        <v>425</v>
      </c>
      <c r="GF8952" s="77" t="s">
        <v>155</v>
      </c>
      <c r="GG8952" s="77" t="s">
        <v>444</v>
      </c>
      <c r="GH8952" s="77" t="s">
        <v>474</v>
      </c>
      <c r="GI8952" s="77">
        <v>2020</v>
      </c>
      <c r="GJ8952" s="77" t="s">
        <v>301</v>
      </c>
      <c r="GK8952" s="77">
        <v>1.580872452543089E-3</v>
      </c>
      <c r="GL8952" s="77">
        <v>749.25225499999999</v>
      </c>
      <c r="GM8952" s="77">
        <v>2020</v>
      </c>
      <c r="GN8952" s="77" t="s">
        <v>175</v>
      </c>
      <c r="GO8952" s="77">
        <v>5.3000000000000005E-2</v>
      </c>
      <c r="GP8952" s="77">
        <v>3</v>
      </c>
      <c r="GQ8952" s="77">
        <v>0</v>
      </c>
      <c r="GR8952" s="77" t="s">
        <v>423</v>
      </c>
      <c r="GS8952" s="77">
        <v>5.5966209081309407E-2</v>
      </c>
      <c r="GT8952" s="77">
        <v>8.8475438209908907E-5</v>
      </c>
      <c r="GU8952" s="77">
        <v>0</v>
      </c>
      <c r="GV8952" s="77">
        <v>0</v>
      </c>
      <c r="GW8952" s="77">
        <v>0</v>
      </c>
      <c r="GX8952" s="77">
        <v>0</v>
      </c>
      <c r="GY8952" s="77">
        <v>0</v>
      </c>
      <c r="GZ8952" s="77">
        <v>0</v>
      </c>
    </row>
    <row r="8953" spans="187:208" x14ac:dyDescent="0.25">
      <c r="GE8953" s="77" t="s">
        <v>427</v>
      </c>
      <c r="GF8953" s="77" t="s">
        <v>155</v>
      </c>
      <c r="GG8953" s="77" t="s">
        <v>444</v>
      </c>
      <c r="GH8953" s="77" t="s">
        <v>474</v>
      </c>
      <c r="GI8953" s="77">
        <v>2020</v>
      </c>
      <c r="GJ8953" s="77" t="s">
        <v>303</v>
      </c>
      <c r="GK8953" s="77">
        <v>3.9894642198450653E-2</v>
      </c>
      <c r="GL8953" s="77">
        <v>749.25225499999999</v>
      </c>
      <c r="GM8953" s="77">
        <v>2020</v>
      </c>
      <c r="GN8953" s="77" t="s">
        <v>175</v>
      </c>
      <c r="GO8953" s="77">
        <v>5.3000000000000005E-2</v>
      </c>
      <c r="GP8953" s="77">
        <v>3</v>
      </c>
      <c r="GQ8953" s="77">
        <v>0</v>
      </c>
      <c r="GR8953" s="77" t="s">
        <v>423</v>
      </c>
      <c r="GS8953" s="77">
        <v>5.5966209081309407E-2</v>
      </c>
      <c r="GT8953" s="77">
        <v>2.2327518865025184E-3</v>
      </c>
      <c r="GU8953" s="77">
        <v>0</v>
      </c>
      <c r="GV8953" s="77">
        <v>0</v>
      </c>
      <c r="GW8953" s="77">
        <v>0</v>
      </c>
      <c r="GX8953" s="77">
        <v>0</v>
      </c>
      <c r="GY8953" s="77">
        <v>0</v>
      </c>
      <c r="GZ8953" s="77">
        <v>0</v>
      </c>
    </row>
    <row r="8954" spans="187:208" x14ac:dyDescent="0.25">
      <c r="GE8954" s="77" t="s">
        <v>422</v>
      </c>
      <c r="GF8954" s="77" t="s">
        <v>155</v>
      </c>
      <c r="GG8954" s="77" t="s">
        <v>444</v>
      </c>
      <c r="GH8954" s="77" t="s">
        <v>481</v>
      </c>
      <c r="GI8954" s="77">
        <v>2020</v>
      </c>
      <c r="GJ8954" s="77" t="s">
        <v>305</v>
      </c>
      <c r="GK8954" s="77">
        <v>409.22373582044048</v>
      </c>
      <c r="GL8954" s="77">
        <v>749.25225499999999</v>
      </c>
      <c r="GM8954" s="77">
        <v>2020</v>
      </c>
      <c r="GN8954" s="77" t="s">
        <v>175</v>
      </c>
      <c r="GO8954" s="77">
        <v>0.13250000000000001</v>
      </c>
      <c r="GP8954" s="77">
        <v>3</v>
      </c>
      <c r="GQ8954" s="77">
        <v>0</v>
      </c>
      <c r="GR8954" s="77" t="s">
        <v>423</v>
      </c>
      <c r="GS8954" s="77">
        <v>0.1527377521613833</v>
      </c>
      <c r="GT8954" s="77">
        <v>62.50391354029783</v>
      </c>
      <c r="GU8954" s="77">
        <v>0</v>
      </c>
      <c r="GV8954" s="77">
        <v>0</v>
      </c>
      <c r="GW8954" s="77">
        <v>0</v>
      </c>
      <c r="GX8954" s="77">
        <v>0</v>
      </c>
      <c r="GY8954" s="77">
        <v>0</v>
      </c>
      <c r="GZ8954" s="77">
        <v>0</v>
      </c>
    </row>
    <row r="8955" spans="187:208" x14ac:dyDescent="0.25">
      <c r="GE8955" s="77" t="s">
        <v>425</v>
      </c>
      <c r="GF8955" s="77" t="s">
        <v>155</v>
      </c>
      <c r="GG8955" s="77" t="s">
        <v>444</v>
      </c>
      <c r="GH8955" s="77" t="s">
        <v>481</v>
      </c>
      <c r="GI8955" s="77">
        <v>2020</v>
      </c>
      <c r="GJ8955" s="77" t="s">
        <v>301</v>
      </c>
      <c r="GK8955" s="77">
        <v>13469.08781237843</v>
      </c>
      <c r="GL8955" s="77">
        <v>749.25225499999999</v>
      </c>
      <c r="GM8955" s="77">
        <v>2020</v>
      </c>
      <c r="GN8955" s="77" t="s">
        <v>175</v>
      </c>
      <c r="GO8955" s="77">
        <v>5.3000000000000005E-2</v>
      </c>
      <c r="GP8955" s="77">
        <v>3</v>
      </c>
      <c r="GQ8955" s="77">
        <v>0</v>
      </c>
      <c r="GR8955" s="77" t="s">
        <v>423</v>
      </c>
      <c r="GS8955" s="77">
        <v>5.5966209081309407E-2</v>
      </c>
      <c r="GT8955" s="77">
        <v>753.81378464208751</v>
      </c>
      <c r="GU8955" s="77">
        <v>0</v>
      </c>
      <c r="GV8955" s="77">
        <v>0</v>
      </c>
      <c r="GW8955" s="77">
        <v>0</v>
      </c>
      <c r="GX8955" s="77">
        <v>0</v>
      </c>
      <c r="GY8955" s="77">
        <v>0</v>
      </c>
      <c r="GZ8955" s="77">
        <v>0</v>
      </c>
    </row>
    <row r="8956" spans="187:208" x14ac:dyDescent="0.25">
      <c r="GE8956" s="77" t="s">
        <v>427</v>
      </c>
      <c r="GF8956" s="77" t="s">
        <v>155</v>
      </c>
      <c r="GG8956" s="77" t="s">
        <v>444</v>
      </c>
      <c r="GH8956" s="77" t="s">
        <v>481</v>
      </c>
      <c r="GI8956" s="77">
        <v>2020</v>
      </c>
      <c r="GJ8956" s="77" t="s">
        <v>303</v>
      </c>
      <c r="GK8956" s="77">
        <v>7205.5312760251491</v>
      </c>
      <c r="GL8956" s="77">
        <v>749.25225499999999</v>
      </c>
      <c r="GM8956" s="77">
        <v>2020</v>
      </c>
      <c r="GN8956" s="77" t="s">
        <v>175</v>
      </c>
      <c r="GO8956" s="77">
        <v>5.3000000000000005E-2</v>
      </c>
      <c r="GP8956" s="77">
        <v>3</v>
      </c>
      <c r="GQ8956" s="77">
        <v>0</v>
      </c>
      <c r="GR8956" s="77" t="s">
        <v>423</v>
      </c>
      <c r="GS8956" s="77">
        <v>5.5966209081309407E-2</v>
      </c>
      <c r="GT8956" s="77">
        <v>403.26626993593766</v>
      </c>
      <c r="GU8956" s="77">
        <v>0</v>
      </c>
      <c r="GV8956" s="77">
        <v>0</v>
      </c>
      <c r="GW8956" s="77">
        <v>0</v>
      </c>
      <c r="GX8956" s="77">
        <v>0</v>
      </c>
      <c r="GY8956" s="77">
        <v>0</v>
      </c>
      <c r="GZ8956" s="77">
        <v>0</v>
      </c>
    </row>
    <row r="8957" spans="187:208" x14ac:dyDescent="0.25">
      <c r="GE8957" s="77" t="s">
        <v>422</v>
      </c>
      <c r="GF8957" s="77" t="s">
        <v>155</v>
      </c>
      <c r="GG8957" s="77" t="s">
        <v>444</v>
      </c>
      <c r="GH8957" s="77" t="s">
        <v>488</v>
      </c>
      <c r="GI8957" s="77">
        <v>2020</v>
      </c>
      <c r="GJ8957" s="77" t="s">
        <v>305</v>
      </c>
      <c r="GK8957" s="77">
        <v>409.22373582043519</v>
      </c>
      <c r="GL8957" s="77">
        <v>749.25225499999999</v>
      </c>
      <c r="GM8957" s="77">
        <v>2020</v>
      </c>
      <c r="GN8957" s="77" t="s">
        <v>175</v>
      </c>
      <c r="GO8957" s="77">
        <v>0.13250000000000001</v>
      </c>
      <c r="GP8957" s="77">
        <v>3</v>
      </c>
      <c r="GQ8957" s="77">
        <v>0</v>
      </c>
      <c r="GR8957" s="77" t="s">
        <v>423</v>
      </c>
      <c r="GS8957" s="77">
        <v>0.1527377521613833</v>
      </c>
      <c r="GT8957" s="77">
        <v>62.503913540297027</v>
      </c>
      <c r="GU8957" s="77">
        <v>0</v>
      </c>
      <c r="GV8957" s="77">
        <v>0</v>
      </c>
      <c r="GW8957" s="77">
        <v>0</v>
      </c>
      <c r="GX8957" s="77">
        <v>0</v>
      </c>
      <c r="GY8957" s="77">
        <v>0</v>
      </c>
      <c r="GZ8957" s="77">
        <v>0</v>
      </c>
    </row>
    <row r="8958" spans="187:208" x14ac:dyDescent="0.25">
      <c r="GE8958" s="77" t="s">
        <v>425</v>
      </c>
      <c r="GF8958" s="77" t="s">
        <v>155</v>
      </c>
      <c r="GG8958" s="77" t="s">
        <v>444</v>
      </c>
      <c r="GH8958" s="77" t="s">
        <v>488</v>
      </c>
      <c r="GI8958" s="77">
        <v>2020</v>
      </c>
      <c r="GJ8958" s="77" t="s">
        <v>301</v>
      </c>
      <c r="GK8958" s="77">
        <v>13469.087812378741</v>
      </c>
      <c r="GL8958" s="77">
        <v>749.25225499999999</v>
      </c>
      <c r="GM8958" s="77">
        <v>2020</v>
      </c>
      <c r="GN8958" s="77" t="s">
        <v>175</v>
      </c>
      <c r="GO8958" s="77">
        <v>5.3000000000000005E-2</v>
      </c>
      <c r="GP8958" s="77">
        <v>3</v>
      </c>
      <c r="GQ8958" s="77">
        <v>0</v>
      </c>
      <c r="GR8958" s="77" t="s">
        <v>423</v>
      </c>
      <c r="GS8958" s="77">
        <v>5.5966209081309407E-2</v>
      </c>
      <c r="GT8958" s="77">
        <v>753.81378464210491</v>
      </c>
      <c r="GU8958" s="77">
        <v>0</v>
      </c>
      <c r="GV8958" s="77">
        <v>0</v>
      </c>
      <c r="GW8958" s="77">
        <v>0</v>
      </c>
      <c r="GX8958" s="77">
        <v>0</v>
      </c>
      <c r="GY8958" s="77">
        <v>0</v>
      </c>
      <c r="GZ8958" s="77">
        <v>0</v>
      </c>
    </row>
    <row r="8959" spans="187:208" x14ac:dyDescent="0.25">
      <c r="GE8959" s="77" t="s">
        <v>427</v>
      </c>
      <c r="GF8959" s="77" t="s">
        <v>155</v>
      </c>
      <c r="GG8959" s="77" t="s">
        <v>444</v>
      </c>
      <c r="GH8959" s="77" t="s">
        <v>488</v>
      </c>
      <c r="GI8959" s="77">
        <v>2020</v>
      </c>
      <c r="GJ8959" s="77" t="s">
        <v>303</v>
      </c>
      <c r="GK8959" s="77">
        <v>7205.5312760252746</v>
      </c>
      <c r="GL8959" s="77">
        <v>749.25225499999999</v>
      </c>
      <c r="GM8959" s="77">
        <v>2020</v>
      </c>
      <c r="GN8959" s="77" t="s">
        <v>175</v>
      </c>
      <c r="GO8959" s="77">
        <v>5.3000000000000005E-2</v>
      </c>
      <c r="GP8959" s="77">
        <v>3</v>
      </c>
      <c r="GQ8959" s="77">
        <v>0</v>
      </c>
      <c r="GR8959" s="77" t="s">
        <v>423</v>
      </c>
      <c r="GS8959" s="77">
        <v>5.5966209081309407E-2</v>
      </c>
      <c r="GT8959" s="77">
        <v>403.26626993594465</v>
      </c>
      <c r="GU8959" s="77">
        <v>0</v>
      </c>
      <c r="GV8959" s="77">
        <v>0</v>
      </c>
      <c r="GW8959" s="77">
        <v>0</v>
      </c>
      <c r="GX8959" s="77">
        <v>0</v>
      </c>
      <c r="GY8959" s="77">
        <v>0</v>
      </c>
      <c r="GZ8959" s="77">
        <v>0</v>
      </c>
    </row>
    <row r="8960" spans="187:208" x14ac:dyDescent="0.25">
      <c r="GE8960" s="77" t="s">
        <v>422</v>
      </c>
      <c r="GF8960" s="77" t="s">
        <v>155</v>
      </c>
      <c r="GG8960" s="77" t="s">
        <v>445</v>
      </c>
      <c r="GH8960" s="77" t="s">
        <v>300</v>
      </c>
      <c r="GI8960" s="77">
        <v>2020</v>
      </c>
      <c r="GJ8960" s="77" t="s">
        <v>305</v>
      </c>
      <c r="GK8960" s="77">
        <v>222.22942162783451</v>
      </c>
      <c r="GL8960" s="77">
        <v>690.05764099999999</v>
      </c>
      <c r="GM8960" s="77">
        <v>2020</v>
      </c>
      <c r="GN8960" s="77" t="s">
        <v>175</v>
      </c>
      <c r="GO8960" s="77">
        <v>0.13250000000000001</v>
      </c>
      <c r="GP8960" s="77">
        <v>3</v>
      </c>
      <c r="GQ8960" s="77">
        <v>0</v>
      </c>
      <c r="GR8960" s="77" t="s">
        <v>423</v>
      </c>
      <c r="GS8960" s="77">
        <v>0.1527377521613833</v>
      </c>
      <c r="GT8960" s="77">
        <v>33.942822323559739</v>
      </c>
      <c r="GU8960" s="77">
        <v>0</v>
      </c>
      <c r="GV8960" s="77">
        <v>0</v>
      </c>
      <c r="GW8960" s="77">
        <v>0</v>
      </c>
      <c r="GX8960" s="77">
        <v>0</v>
      </c>
      <c r="GY8960" s="77">
        <v>0</v>
      </c>
      <c r="GZ8960" s="77">
        <v>0</v>
      </c>
    </row>
    <row r="8961" spans="187:208" x14ac:dyDescent="0.25">
      <c r="GE8961" s="77" t="s">
        <v>425</v>
      </c>
      <c r="GF8961" s="77" t="s">
        <v>155</v>
      </c>
      <c r="GG8961" s="77" t="s">
        <v>445</v>
      </c>
      <c r="GH8961" s="77" t="s">
        <v>300</v>
      </c>
      <c r="GI8961" s="77">
        <v>2020</v>
      </c>
      <c r="GJ8961" s="77" t="s">
        <v>301</v>
      </c>
      <c r="GK8961" s="77">
        <v>8585.7228092481</v>
      </c>
      <c r="GL8961" s="77">
        <v>690.05764099999999</v>
      </c>
      <c r="GM8961" s="77">
        <v>2020</v>
      </c>
      <c r="GN8961" s="77" t="s">
        <v>175</v>
      </c>
      <c r="GO8961" s="77">
        <v>5.3000000000000005E-2</v>
      </c>
      <c r="GP8961" s="77">
        <v>3</v>
      </c>
      <c r="GQ8961" s="77">
        <v>0</v>
      </c>
      <c r="GR8961" s="77" t="s">
        <v>423</v>
      </c>
      <c r="GS8961" s="77">
        <v>5.5966209081309407E-2</v>
      </c>
      <c r="GT8961" s="77">
        <v>480.51035785654631</v>
      </c>
      <c r="GU8961" s="77">
        <v>0</v>
      </c>
      <c r="GV8961" s="77">
        <v>0</v>
      </c>
      <c r="GW8961" s="77">
        <v>0</v>
      </c>
      <c r="GX8961" s="77">
        <v>0</v>
      </c>
      <c r="GY8961" s="77">
        <v>0</v>
      </c>
      <c r="GZ8961" s="77">
        <v>0</v>
      </c>
    </row>
    <row r="8962" spans="187:208" x14ac:dyDescent="0.25">
      <c r="GE8962" s="77" t="s">
        <v>427</v>
      </c>
      <c r="GF8962" s="77" t="s">
        <v>155</v>
      </c>
      <c r="GG8962" s="77" t="s">
        <v>445</v>
      </c>
      <c r="GH8962" s="77" t="s">
        <v>300</v>
      </c>
      <c r="GI8962" s="77">
        <v>2020</v>
      </c>
      <c r="GJ8962" s="77" t="s">
        <v>303</v>
      </c>
      <c r="GK8962" s="77">
        <v>5338.1784104568424</v>
      </c>
      <c r="GL8962" s="77">
        <v>690.05764099999999</v>
      </c>
      <c r="GM8962" s="77">
        <v>2020</v>
      </c>
      <c r="GN8962" s="77" t="s">
        <v>175</v>
      </c>
      <c r="GO8962" s="77">
        <v>5.3000000000000005E-2</v>
      </c>
      <c r="GP8962" s="77">
        <v>3</v>
      </c>
      <c r="GQ8962" s="77">
        <v>0</v>
      </c>
      <c r="GR8962" s="77" t="s">
        <v>423</v>
      </c>
      <c r="GS8962" s="77">
        <v>5.5966209081309407E-2</v>
      </c>
      <c r="GT8962" s="77">
        <v>298.75760903295952</v>
      </c>
      <c r="GU8962" s="77">
        <v>0</v>
      </c>
      <c r="GV8962" s="77">
        <v>0</v>
      </c>
      <c r="GW8962" s="77">
        <v>0</v>
      </c>
      <c r="GX8962" s="77">
        <v>0</v>
      </c>
      <c r="GY8962" s="77">
        <v>0</v>
      </c>
      <c r="GZ8962" s="77">
        <v>0</v>
      </c>
    </row>
    <row r="8963" spans="187:208" x14ac:dyDescent="0.25">
      <c r="GE8963" s="77" t="s">
        <v>422</v>
      </c>
      <c r="GF8963" s="77" t="s">
        <v>155</v>
      </c>
      <c r="GG8963" s="77" t="s">
        <v>445</v>
      </c>
      <c r="GH8963" s="77" t="s">
        <v>432</v>
      </c>
      <c r="GI8963" s="77">
        <v>2020</v>
      </c>
      <c r="GJ8963" s="77" t="s">
        <v>305</v>
      </c>
      <c r="GK8963" s="77">
        <v>222.2294216278828</v>
      </c>
      <c r="GL8963" s="77">
        <v>690.05764099999999</v>
      </c>
      <c r="GM8963" s="77">
        <v>2020</v>
      </c>
      <c r="GN8963" s="77" t="s">
        <v>175</v>
      </c>
      <c r="GO8963" s="77">
        <v>0.13250000000000001</v>
      </c>
      <c r="GP8963" s="77">
        <v>3</v>
      </c>
      <c r="GQ8963" s="77">
        <v>0</v>
      </c>
      <c r="GR8963" s="77" t="s">
        <v>423</v>
      </c>
      <c r="GS8963" s="77">
        <v>0.1527377521613833</v>
      </c>
      <c r="GT8963" s="77">
        <v>33.942822323567114</v>
      </c>
      <c r="GU8963" s="77">
        <v>0</v>
      </c>
      <c r="GV8963" s="77">
        <v>0</v>
      </c>
      <c r="GW8963" s="77">
        <v>0</v>
      </c>
      <c r="GX8963" s="77">
        <v>0</v>
      </c>
      <c r="GY8963" s="77">
        <v>0</v>
      </c>
      <c r="GZ8963" s="77">
        <v>0</v>
      </c>
    </row>
    <row r="8964" spans="187:208" x14ac:dyDescent="0.25">
      <c r="GE8964" s="77" t="s">
        <v>425</v>
      </c>
      <c r="GF8964" s="77" t="s">
        <v>155</v>
      </c>
      <c r="GG8964" s="77" t="s">
        <v>445</v>
      </c>
      <c r="GH8964" s="77" t="s">
        <v>432</v>
      </c>
      <c r="GI8964" s="77">
        <v>2020</v>
      </c>
      <c r="GJ8964" s="77" t="s">
        <v>301</v>
      </c>
      <c r="GK8964" s="77">
        <v>8585.7228092499681</v>
      </c>
      <c r="GL8964" s="77">
        <v>690.05764099999999</v>
      </c>
      <c r="GM8964" s="77">
        <v>2020</v>
      </c>
      <c r="GN8964" s="77" t="s">
        <v>175</v>
      </c>
      <c r="GO8964" s="77">
        <v>5.3000000000000005E-2</v>
      </c>
      <c r="GP8964" s="77">
        <v>3</v>
      </c>
      <c r="GQ8964" s="77">
        <v>0</v>
      </c>
      <c r="GR8964" s="77" t="s">
        <v>423</v>
      </c>
      <c r="GS8964" s="77">
        <v>5.5966209081309407E-2</v>
      </c>
      <c r="GT8964" s="77">
        <v>480.5103578566509</v>
      </c>
      <c r="GU8964" s="77">
        <v>0</v>
      </c>
      <c r="GV8964" s="77">
        <v>0</v>
      </c>
      <c r="GW8964" s="77">
        <v>0</v>
      </c>
      <c r="GX8964" s="77">
        <v>0</v>
      </c>
      <c r="GY8964" s="77">
        <v>0</v>
      </c>
      <c r="GZ8964" s="77">
        <v>0</v>
      </c>
    </row>
    <row r="8965" spans="187:208" x14ac:dyDescent="0.25">
      <c r="GE8965" s="77" t="s">
        <v>422</v>
      </c>
      <c r="GF8965" s="77" t="s">
        <v>155</v>
      </c>
      <c r="GG8965" s="77" t="s">
        <v>445</v>
      </c>
      <c r="GH8965" s="77" t="s">
        <v>439</v>
      </c>
      <c r="GI8965" s="77">
        <v>2020</v>
      </c>
      <c r="GJ8965" s="77" t="s">
        <v>305</v>
      </c>
      <c r="GK8965" s="77">
        <v>0.6964182168122276</v>
      </c>
      <c r="GL8965" s="77">
        <v>690.05764099999999</v>
      </c>
      <c r="GM8965" s="77">
        <v>2020</v>
      </c>
      <c r="GN8965" s="77" t="s">
        <v>175</v>
      </c>
      <c r="GO8965" s="77">
        <v>0.13250000000000001</v>
      </c>
      <c r="GP8965" s="77">
        <v>3</v>
      </c>
      <c r="GQ8965" s="77">
        <v>0</v>
      </c>
      <c r="GR8965" s="77" t="s">
        <v>423</v>
      </c>
      <c r="GS8965" s="77">
        <v>0.1527377521613833</v>
      </c>
      <c r="GT8965" s="77">
        <v>0.10636935300013851</v>
      </c>
      <c r="GU8965" s="77">
        <v>0</v>
      </c>
      <c r="GV8965" s="77">
        <v>0</v>
      </c>
      <c r="GW8965" s="77">
        <v>0</v>
      </c>
      <c r="GX8965" s="77">
        <v>0</v>
      </c>
      <c r="GY8965" s="77">
        <v>0</v>
      </c>
      <c r="GZ8965" s="77">
        <v>0</v>
      </c>
    </row>
    <row r="8966" spans="187:208" x14ac:dyDescent="0.25">
      <c r="GE8966" s="77" t="s">
        <v>425</v>
      </c>
      <c r="GF8966" s="77" t="s">
        <v>155</v>
      </c>
      <c r="GG8966" s="77" t="s">
        <v>445</v>
      </c>
      <c r="GH8966" s="77" t="s">
        <v>439</v>
      </c>
      <c r="GI8966" s="77">
        <v>2020</v>
      </c>
      <c r="GJ8966" s="77" t="s">
        <v>301</v>
      </c>
      <c r="GK8966" s="77">
        <v>2.9419641522810269</v>
      </c>
      <c r="GL8966" s="77">
        <v>690.05764099999999</v>
      </c>
      <c r="GM8966" s="77">
        <v>2020</v>
      </c>
      <c r="GN8966" s="77" t="s">
        <v>175</v>
      </c>
      <c r="GO8966" s="77">
        <v>5.3000000000000005E-2</v>
      </c>
      <c r="GP8966" s="77">
        <v>3</v>
      </c>
      <c r="GQ8966" s="77">
        <v>0</v>
      </c>
      <c r="GR8966" s="77" t="s">
        <v>423</v>
      </c>
      <c r="GS8966" s="77">
        <v>5.5966209081309407E-2</v>
      </c>
      <c r="GT8966" s="77">
        <v>0.16465058085627715</v>
      </c>
      <c r="GU8966" s="77">
        <v>0</v>
      </c>
      <c r="GV8966" s="77">
        <v>0</v>
      </c>
      <c r="GW8966" s="77">
        <v>0</v>
      </c>
      <c r="GX8966" s="77">
        <v>0</v>
      </c>
      <c r="GY8966" s="77">
        <v>0</v>
      </c>
      <c r="GZ8966" s="77">
        <v>0</v>
      </c>
    </row>
    <row r="8967" spans="187:208" x14ac:dyDescent="0.25">
      <c r="GE8967" s="77" t="s">
        <v>427</v>
      </c>
      <c r="GF8967" s="77" t="s">
        <v>155</v>
      </c>
      <c r="GG8967" s="77" t="s">
        <v>445</v>
      </c>
      <c r="GH8967" s="77" t="s">
        <v>439</v>
      </c>
      <c r="GI8967" s="77">
        <v>2020</v>
      </c>
      <c r="GJ8967" s="77" t="s">
        <v>303</v>
      </c>
      <c r="GK8967" s="77">
        <v>1.6021759622082929</v>
      </c>
      <c r="GL8967" s="77">
        <v>690.05764099999999</v>
      </c>
      <c r="GM8967" s="77">
        <v>2020</v>
      </c>
      <c r="GN8967" s="77" t="s">
        <v>175</v>
      </c>
      <c r="GO8967" s="77">
        <v>5.3000000000000005E-2</v>
      </c>
      <c r="GP8967" s="77">
        <v>3</v>
      </c>
      <c r="GQ8967" s="77">
        <v>0</v>
      </c>
      <c r="GR8967" s="77" t="s">
        <v>423</v>
      </c>
      <c r="GS8967" s="77">
        <v>5.5966209081309407E-2</v>
      </c>
      <c r="GT8967" s="77">
        <v>8.9667714885997396E-2</v>
      </c>
      <c r="GU8967" s="77">
        <v>0</v>
      </c>
      <c r="GV8967" s="77">
        <v>0</v>
      </c>
      <c r="GW8967" s="77">
        <v>0</v>
      </c>
      <c r="GX8967" s="77">
        <v>0</v>
      </c>
      <c r="GY8967" s="77">
        <v>0</v>
      </c>
      <c r="GZ8967" s="77">
        <v>0</v>
      </c>
    </row>
    <row r="8968" spans="187:208" x14ac:dyDescent="0.25">
      <c r="GE8968" s="77" t="s">
        <v>422</v>
      </c>
      <c r="GF8968" s="77" t="s">
        <v>155</v>
      </c>
      <c r="GG8968" s="77" t="s">
        <v>445</v>
      </c>
      <c r="GH8968" s="77" t="s">
        <v>446</v>
      </c>
      <c r="GI8968" s="77">
        <v>2020</v>
      </c>
      <c r="GJ8968" s="77" t="s">
        <v>305</v>
      </c>
      <c r="GK8968" s="77">
        <v>3.6425060683954479E-2</v>
      </c>
      <c r="GL8968" s="77">
        <v>690.05764099999999</v>
      </c>
      <c r="GM8968" s="77">
        <v>2020</v>
      </c>
      <c r="GN8968" s="77" t="s">
        <v>175</v>
      </c>
      <c r="GO8968" s="77">
        <v>0.13250000000000001</v>
      </c>
      <c r="GP8968" s="77">
        <v>3</v>
      </c>
      <c r="GQ8968" s="77">
        <v>0</v>
      </c>
      <c r="GR8968" s="77" t="s">
        <v>423</v>
      </c>
      <c r="GS8968" s="77">
        <v>0.1527377521613833</v>
      </c>
      <c r="GT8968" s="77">
        <v>5.5634818912091858E-3</v>
      </c>
      <c r="GU8968" s="77">
        <v>0</v>
      </c>
      <c r="GV8968" s="77">
        <v>0</v>
      </c>
      <c r="GW8968" s="77">
        <v>0</v>
      </c>
      <c r="GX8968" s="77">
        <v>0</v>
      </c>
      <c r="GY8968" s="77">
        <v>0</v>
      </c>
      <c r="GZ8968" s="77">
        <v>0</v>
      </c>
    </row>
    <row r="8969" spans="187:208" x14ac:dyDescent="0.25">
      <c r="GE8969" s="77" t="s">
        <v>425</v>
      </c>
      <c r="GF8969" s="77" t="s">
        <v>155</v>
      </c>
      <c r="GG8969" s="77" t="s">
        <v>445</v>
      </c>
      <c r="GH8969" s="77" t="s">
        <v>446</v>
      </c>
      <c r="GI8969" s="77">
        <v>2020</v>
      </c>
      <c r="GJ8969" s="77" t="s">
        <v>301</v>
      </c>
      <c r="GK8969" s="77">
        <v>1.580872452543228E-3</v>
      </c>
      <c r="GL8969" s="77">
        <v>690.05764099999999</v>
      </c>
      <c r="GM8969" s="77">
        <v>2020</v>
      </c>
      <c r="GN8969" s="77" t="s">
        <v>175</v>
      </c>
      <c r="GO8969" s="77">
        <v>5.3000000000000005E-2</v>
      </c>
      <c r="GP8969" s="77">
        <v>3</v>
      </c>
      <c r="GQ8969" s="77">
        <v>0</v>
      </c>
      <c r="GR8969" s="77" t="s">
        <v>423</v>
      </c>
      <c r="GS8969" s="77">
        <v>5.5966209081309407E-2</v>
      </c>
      <c r="GT8969" s="77">
        <v>8.8475438209916686E-5</v>
      </c>
      <c r="GU8969" s="77">
        <v>0</v>
      </c>
      <c r="GV8969" s="77">
        <v>0</v>
      </c>
      <c r="GW8969" s="77">
        <v>0</v>
      </c>
      <c r="GX8969" s="77">
        <v>0</v>
      </c>
      <c r="GY8969" s="77">
        <v>0</v>
      </c>
      <c r="GZ8969" s="77">
        <v>0</v>
      </c>
    </row>
    <row r="8970" spans="187:208" x14ac:dyDescent="0.25">
      <c r="GE8970" s="77" t="s">
        <v>427</v>
      </c>
      <c r="GF8970" s="77" t="s">
        <v>155</v>
      </c>
      <c r="GG8970" s="77" t="s">
        <v>445</v>
      </c>
      <c r="GH8970" s="77" t="s">
        <v>446</v>
      </c>
      <c r="GI8970" s="77">
        <v>2020</v>
      </c>
      <c r="GJ8970" s="77" t="s">
        <v>303</v>
      </c>
      <c r="GK8970" s="77">
        <v>3.9894642198450722E-2</v>
      </c>
      <c r="GL8970" s="77">
        <v>690.05764099999999</v>
      </c>
      <c r="GM8970" s="77">
        <v>2020</v>
      </c>
      <c r="GN8970" s="77" t="s">
        <v>175</v>
      </c>
      <c r="GO8970" s="77">
        <v>5.3000000000000005E-2</v>
      </c>
      <c r="GP8970" s="77">
        <v>3</v>
      </c>
      <c r="GQ8970" s="77">
        <v>0</v>
      </c>
      <c r="GR8970" s="77" t="s">
        <v>423</v>
      </c>
      <c r="GS8970" s="77">
        <v>5.5966209081309407E-2</v>
      </c>
      <c r="GT8970" s="77">
        <v>2.2327518865025223E-3</v>
      </c>
      <c r="GU8970" s="77">
        <v>0</v>
      </c>
      <c r="GV8970" s="77">
        <v>0</v>
      </c>
      <c r="GW8970" s="77">
        <v>0</v>
      </c>
      <c r="GX8970" s="77">
        <v>0</v>
      </c>
      <c r="GY8970" s="77">
        <v>0</v>
      </c>
      <c r="GZ8970" s="77">
        <v>0</v>
      </c>
    </row>
    <row r="8971" spans="187:208" x14ac:dyDescent="0.25">
      <c r="GE8971" s="77" t="s">
        <v>422</v>
      </c>
      <c r="GF8971" s="77" t="s">
        <v>155</v>
      </c>
      <c r="GG8971" s="77" t="s">
        <v>445</v>
      </c>
      <c r="GH8971" s="77" t="s">
        <v>453</v>
      </c>
      <c r="GI8971" s="77">
        <v>2020</v>
      </c>
      <c r="GJ8971" s="77" t="s">
        <v>305</v>
      </c>
      <c r="GK8971" s="77">
        <v>222.2294216278315</v>
      </c>
      <c r="GL8971" s="77">
        <v>690.05764099999999</v>
      </c>
      <c r="GM8971" s="77">
        <v>2020</v>
      </c>
      <c r="GN8971" s="77" t="s">
        <v>175</v>
      </c>
      <c r="GO8971" s="77">
        <v>0.13250000000000001</v>
      </c>
      <c r="GP8971" s="77">
        <v>3</v>
      </c>
      <c r="GQ8971" s="77">
        <v>0</v>
      </c>
      <c r="GR8971" s="77" t="s">
        <v>423</v>
      </c>
      <c r="GS8971" s="77">
        <v>0.1527377521613833</v>
      </c>
      <c r="GT8971" s="77">
        <v>33.942822323559284</v>
      </c>
      <c r="GU8971" s="77">
        <v>0</v>
      </c>
      <c r="GV8971" s="77">
        <v>0</v>
      </c>
      <c r="GW8971" s="77">
        <v>0</v>
      </c>
      <c r="GX8971" s="77">
        <v>0</v>
      </c>
      <c r="GY8971" s="77">
        <v>0</v>
      </c>
      <c r="GZ8971" s="77">
        <v>0</v>
      </c>
    </row>
    <row r="8972" spans="187:208" x14ac:dyDescent="0.25">
      <c r="GE8972" s="77" t="s">
        <v>425</v>
      </c>
      <c r="GF8972" s="77" t="s">
        <v>155</v>
      </c>
      <c r="GG8972" s="77" t="s">
        <v>445</v>
      </c>
      <c r="GH8972" s="77" t="s">
        <v>453</v>
      </c>
      <c r="GI8972" s="77">
        <v>2020</v>
      </c>
      <c r="GJ8972" s="77" t="s">
        <v>301</v>
      </c>
      <c r="GK8972" s="77">
        <v>8585.72280924798</v>
      </c>
      <c r="GL8972" s="77">
        <v>690.05764099999999</v>
      </c>
      <c r="GM8972" s="77">
        <v>2020</v>
      </c>
      <c r="GN8972" s="77" t="s">
        <v>175</v>
      </c>
      <c r="GO8972" s="77">
        <v>5.3000000000000005E-2</v>
      </c>
      <c r="GP8972" s="77">
        <v>3</v>
      </c>
      <c r="GQ8972" s="77">
        <v>0</v>
      </c>
      <c r="GR8972" s="77" t="s">
        <v>423</v>
      </c>
      <c r="GS8972" s="77">
        <v>5.5966209081309407E-2</v>
      </c>
      <c r="GT8972" s="77">
        <v>480.5103578565396</v>
      </c>
      <c r="GU8972" s="77">
        <v>0</v>
      </c>
      <c r="GV8972" s="77">
        <v>0</v>
      </c>
      <c r="GW8972" s="77">
        <v>0</v>
      </c>
      <c r="GX8972" s="77">
        <v>0</v>
      </c>
      <c r="GY8972" s="77">
        <v>0</v>
      </c>
      <c r="GZ8972" s="77">
        <v>0</v>
      </c>
    </row>
    <row r="8973" spans="187:208" x14ac:dyDescent="0.25">
      <c r="GE8973" s="77" t="s">
        <v>427</v>
      </c>
      <c r="GF8973" s="77" t="s">
        <v>155</v>
      </c>
      <c r="GG8973" s="77" t="s">
        <v>445</v>
      </c>
      <c r="GH8973" s="77" t="s">
        <v>453</v>
      </c>
      <c r="GI8973" s="77">
        <v>2020</v>
      </c>
      <c r="GJ8973" s="77" t="s">
        <v>303</v>
      </c>
      <c r="GK8973" s="77">
        <v>5338.1784104567669</v>
      </c>
      <c r="GL8973" s="77">
        <v>690.05764099999999</v>
      </c>
      <c r="GM8973" s="77">
        <v>2020</v>
      </c>
      <c r="GN8973" s="77" t="s">
        <v>175</v>
      </c>
      <c r="GO8973" s="77">
        <v>5.3000000000000005E-2</v>
      </c>
      <c r="GP8973" s="77">
        <v>3</v>
      </c>
      <c r="GQ8973" s="77">
        <v>0</v>
      </c>
      <c r="GR8973" s="77" t="s">
        <v>423</v>
      </c>
      <c r="GS8973" s="77">
        <v>5.5966209081309407E-2</v>
      </c>
      <c r="GT8973" s="77">
        <v>298.75760903295532</v>
      </c>
      <c r="GU8973" s="77">
        <v>0</v>
      </c>
      <c r="GV8973" s="77">
        <v>0</v>
      </c>
      <c r="GW8973" s="77">
        <v>0</v>
      </c>
      <c r="GX8973" s="77">
        <v>0</v>
      </c>
      <c r="GY8973" s="77">
        <v>0</v>
      </c>
      <c r="GZ8973" s="77">
        <v>0</v>
      </c>
    </row>
    <row r="8974" spans="187:208" x14ac:dyDescent="0.25">
      <c r="GE8974" s="77" t="s">
        <v>422</v>
      </c>
      <c r="GF8974" s="77" t="s">
        <v>155</v>
      </c>
      <c r="GG8974" s="77" t="s">
        <v>445</v>
      </c>
      <c r="GH8974" s="77" t="s">
        <v>460</v>
      </c>
      <c r="GI8974" s="77">
        <v>2020</v>
      </c>
      <c r="GJ8974" s="77" t="s">
        <v>305</v>
      </c>
      <c r="GK8974" s="77">
        <v>222.22942162785051</v>
      </c>
      <c r="GL8974" s="77">
        <v>690.05764099999999</v>
      </c>
      <c r="GM8974" s="77">
        <v>2020</v>
      </c>
      <c r="GN8974" s="77" t="s">
        <v>175</v>
      </c>
      <c r="GO8974" s="77">
        <v>0.13250000000000001</v>
      </c>
      <c r="GP8974" s="77">
        <v>3</v>
      </c>
      <c r="GQ8974" s="77">
        <v>0</v>
      </c>
      <c r="GR8974" s="77" t="s">
        <v>423</v>
      </c>
      <c r="GS8974" s="77">
        <v>0.1527377521613833</v>
      </c>
      <c r="GT8974" s="77">
        <v>33.942822323562183</v>
      </c>
      <c r="GU8974" s="77">
        <v>0</v>
      </c>
      <c r="GV8974" s="77">
        <v>0</v>
      </c>
      <c r="GW8974" s="77">
        <v>0</v>
      </c>
      <c r="GX8974" s="77">
        <v>0</v>
      </c>
      <c r="GY8974" s="77">
        <v>0</v>
      </c>
      <c r="GZ8974" s="77">
        <v>0</v>
      </c>
    </row>
    <row r="8975" spans="187:208" x14ac:dyDescent="0.25">
      <c r="GE8975" s="77" t="s">
        <v>425</v>
      </c>
      <c r="GF8975" s="77" t="s">
        <v>155</v>
      </c>
      <c r="GG8975" s="77" t="s">
        <v>445</v>
      </c>
      <c r="GH8975" s="77" t="s">
        <v>460</v>
      </c>
      <c r="GI8975" s="77">
        <v>2020</v>
      </c>
      <c r="GJ8975" s="77" t="s">
        <v>301</v>
      </c>
      <c r="GK8975" s="77">
        <v>8585.7228092487148</v>
      </c>
      <c r="GL8975" s="77">
        <v>690.05764099999999</v>
      </c>
      <c r="GM8975" s="77">
        <v>2020</v>
      </c>
      <c r="GN8975" s="77" t="s">
        <v>175</v>
      </c>
      <c r="GO8975" s="77">
        <v>5.3000000000000005E-2</v>
      </c>
      <c r="GP8975" s="77">
        <v>3</v>
      </c>
      <c r="GQ8975" s="77">
        <v>0</v>
      </c>
      <c r="GR8975" s="77" t="s">
        <v>423</v>
      </c>
      <c r="GS8975" s="77">
        <v>5.5966209081309407E-2</v>
      </c>
      <c r="GT8975" s="77">
        <v>480.51035785658075</v>
      </c>
      <c r="GU8975" s="77">
        <v>0</v>
      </c>
      <c r="GV8975" s="77">
        <v>0</v>
      </c>
      <c r="GW8975" s="77">
        <v>0</v>
      </c>
      <c r="GX8975" s="77">
        <v>0</v>
      </c>
      <c r="GY8975" s="77">
        <v>0</v>
      </c>
      <c r="GZ8975" s="77">
        <v>0</v>
      </c>
    </row>
    <row r="8976" spans="187:208" x14ac:dyDescent="0.25">
      <c r="GE8976" s="77" t="s">
        <v>422</v>
      </c>
      <c r="GF8976" s="77" t="s">
        <v>155</v>
      </c>
      <c r="GG8976" s="77" t="s">
        <v>445</v>
      </c>
      <c r="GH8976" s="77" t="s">
        <v>467</v>
      </c>
      <c r="GI8976" s="77">
        <v>2020</v>
      </c>
      <c r="GJ8976" s="77" t="s">
        <v>305</v>
      </c>
      <c r="GK8976" s="77">
        <v>0.69641821681223381</v>
      </c>
      <c r="GL8976" s="77">
        <v>690.05764099999999</v>
      </c>
      <c r="GM8976" s="77">
        <v>2020</v>
      </c>
      <c r="GN8976" s="77" t="s">
        <v>175</v>
      </c>
      <c r="GO8976" s="77">
        <v>0.13250000000000001</v>
      </c>
      <c r="GP8976" s="77">
        <v>3</v>
      </c>
      <c r="GQ8976" s="77">
        <v>0</v>
      </c>
      <c r="GR8976" s="77" t="s">
        <v>423</v>
      </c>
      <c r="GS8976" s="77">
        <v>0.1527377521613833</v>
      </c>
      <c r="GT8976" s="77">
        <v>0.10636935300013947</v>
      </c>
      <c r="GU8976" s="77">
        <v>0</v>
      </c>
      <c r="GV8976" s="77">
        <v>0</v>
      </c>
      <c r="GW8976" s="77">
        <v>0</v>
      </c>
      <c r="GX8976" s="77">
        <v>0</v>
      </c>
      <c r="GY8976" s="77">
        <v>0</v>
      </c>
      <c r="GZ8976" s="77">
        <v>0</v>
      </c>
    </row>
    <row r="8977" spans="187:208" x14ac:dyDescent="0.25">
      <c r="GE8977" s="77" t="s">
        <v>425</v>
      </c>
      <c r="GF8977" s="77" t="s">
        <v>155</v>
      </c>
      <c r="GG8977" s="77" t="s">
        <v>445</v>
      </c>
      <c r="GH8977" s="77" t="s">
        <v>467</v>
      </c>
      <c r="GI8977" s="77">
        <v>2020</v>
      </c>
      <c r="GJ8977" s="77" t="s">
        <v>301</v>
      </c>
      <c r="GK8977" s="77">
        <v>2.941964152281022</v>
      </c>
      <c r="GL8977" s="77">
        <v>690.05764099999999</v>
      </c>
      <c r="GM8977" s="77">
        <v>2020</v>
      </c>
      <c r="GN8977" s="77" t="s">
        <v>175</v>
      </c>
      <c r="GO8977" s="77">
        <v>5.3000000000000005E-2</v>
      </c>
      <c r="GP8977" s="77">
        <v>3</v>
      </c>
      <c r="GQ8977" s="77">
        <v>0</v>
      </c>
      <c r="GR8977" s="77" t="s">
        <v>423</v>
      </c>
      <c r="GS8977" s="77">
        <v>5.5966209081309407E-2</v>
      </c>
      <c r="GT8977" s="77">
        <v>0.16465058085627687</v>
      </c>
      <c r="GU8977" s="77">
        <v>0</v>
      </c>
      <c r="GV8977" s="77">
        <v>0</v>
      </c>
      <c r="GW8977" s="77">
        <v>0</v>
      </c>
      <c r="GX8977" s="77">
        <v>0</v>
      </c>
      <c r="GY8977" s="77">
        <v>0</v>
      </c>
      <c r="GZ8977" s="77">
        <v>0</v>
      </c>
    </row>
    <row r="8978" spans="187:208" x14ac:dyDescent="0.25">
      <c r="GE8978" s="77" t="s">
        <v>427</v>
      </c>
      <c r="GF8978" s="77" t="s">
        <v>155</v>
      </c>
      <c r="GG8978" s="77" t="s">
        <v>445</v>
      </c>
      <c r="GH8978" s="77" t="s">
        <v>467</v>
      </c>
      <c r="GI8978" s="77">
        <v>2020</v>
      </c>
      <c r="GJ8978" s="77" t="s">
        <v>303</v>
      </c>
      <c r="GK8978" s="77">
        <v>1.6021759622082909</v>
      </c>
      <c r="GL8978" s="77">
        <v>690.05764099999999</v>
      </c>
      <c r="GM8978" s="77">
        <v>2020</v>
      </c>
      <c r="GN8978" s="77" t="s">
        <v>175</v>
      </c>
      <c r="GO8978" s="77">
        <v>5.3000000000000005E-2</v>
      </c>
      <c r="GP8978" s="77">
        <v>3</v>
      </c>
      <c r="GQ8978" s="77">
        <v>0</v>
      </c>
      <c r="GR8978" s="77" t="s">
        <v>423</v>
      </c>
      <c r="GS8978" s="77">
        <v>5.5966209081309407E-2</v>
      </c>
      <c r="GT8978" s="77">
        <v>8.9667714885997285E-2</v>
      </c>
      <c r="GU8978" s="77">
        <v>0</v>
      </c>
      <c r="GV8978" s="77">
        <v>0</v>
      </c>
      <c r="GW8978" s="77">
        <v>0</v>
      </c>
      <c r="GX8978" s="77">
        <v>0</v>
      </c>
      <c r="GY8978" s="77">
        <v>0</v>
      </c>
      <c r="GZ8978" s="77">
        <v>0</v>
      </c>
    </row>
    <row r="8979" spans="187:208" x14ac:dyDescent="0.25">
      <c r="GE8979" s="77" t="s">
        <v>422</v>
      </c>
      <c r="GF8979" s="77" t="s">
        <v>155</v>
      </c>
      <c r="GG8979" s="77" t="s">
        <v>445</v>
      </c>
      <c r="GH8979" s="77" t="s">
        <v>474</v>
      </c>
      <c r="GI8979" s="77">
        <v>2020</v>
      </c>
      <c r="GJ8979" s="77" t="s">
        <v>305</v>
      </c>
      <c r="GK8979" s="77">
        <v>3.6425060683954263E-2</v>
      </c>
      <c r="GL8979" s="77">
        <v>690.05764099999999</v>
      </c>
      <c r="GM8979" s="77">
        <v>2020</v>
      </c>
      <c r="GN8979" s="77" t="s">
        <v>175</v>
      </c>
      <c r="GO8979" s="77">
        <v>0.13250000000000001</v>
      </c>
      <c r="GP8979" s="77">
        <v>3</v>
      </c>
      <c r="GQ8979" s="77">
        <v>0</v>
      </c>
      <c r="GR8979" s="77" t="s">
        <v>423</v>
      </c>
      <c r="GS8979" s="77">
        <v>0.1527377521613833</v>
      </c>
      <c r="GT8979" s="77">
        <v>5.5634818912091528E-3</v>
      </c>
      <c r="GU8979" s="77">
        <v>0</v>
      </c>
      <c r="GV8979" s="77">
        <v>0</v>
      </c>
      <c r="GW8979" s="77">
        <v>0</v>
      </c>
      <c r="GX8979" s="77">
        <v>0</v>
      </c>
      <c r="GY8979" s="77">
        <v>0</v>
      </c>
      <c r="GZ8979" s="77">
        <v>0</v>
      </c>
    </row>
    <row r="8980" spans="187:208" x14ac:dyDescent="0.25">
      <c r="GE8980" s="77" t="s">
        <v>425</v>
      </c>
      <c r="GF8980" s="77" t="s">
        <v>155</v>
      </c>
      <c r="GG8980" s="77" t="s">
        <v>445</v>
      </c>
      <c r="GH8980" s="77" t="s">
        <v>474</v>
      </c>
      <c r="GI8980" s="77">
        <v>2020</v>
      </c>
      <c r="GJ8980" s="77" t="s">
        <v>301</v>
      </c>
      <c r="GK8980" s="77">
        <v>1.5808724525431591E-3</v>
      </c>
      <c r="GL8980" s="77">
        <v>690.05764099999999</v>
      </c>
      <c r="GM8980" s="77">
        <v>2020</v>
      </c>
      <c r="GN8980" s="77" t="s">
        <v>175</v>
      </c>
      <c r="GO8980" s="77">
        <v>5.3000000000000005E-2</v>
      </c>
      <c r="GP8980" s="77">
        <v>3</v>
      </c>
      <c r="GQ8980" s="77">
        <v>0</v>
      </c>
      <c r="GR8980" s="77" t="s">
        <v>423</v>
      </c>
      <c r="GS8980" s="77">
        <v>5.5966209081309407E-2</v>
      </c>
      <c r="GT8980" s="77">
        <v>8.8475438209912824E-5</v>
      </c>
      <c r="GU8980" s="77">
        <v>0</v>
      </c>
      <c r="GV8980" s="77">
        <v>0</v>
      </c>
      <c r="GW8980" s="77">
        <v>0</v>
      </c>
      <c r="GX8980" s="77">
        <v>0</v>
      </c>
      <c r="GY8980" s="77">
        <v>0</v>
      </c>
      <c r="GZ8980" s="77">
        <v>0</v>
      </c>
    </row>
    <row r="8981" spans="187:208" x14ac:dyDescent="0.25">
      <c r="GE8981" s="77" t="s">
        <v>427</v>
      </c>
      <c r="GF8981" s="77" t="s">
        <v>155</v>
      </c>
      <c r="GG8981" s="77" t="s">
        <v>445</v>
      </c>
      <c r="GH8981" s="77" t="s">
        <v>474</v>
      </c>
      <c r="GI8981" s="77">
        <v>2020</v>
      </c>
      <c r="GJ8981" s="77" t="s">
        <v>303</v>
      </c>
      <c r="GK8981" s="77">
        <v>3.9894642198450493E-2</v>
      </c>
      <c r="GL8981" s="77">
        <v>690.05764099999999</v>
      </c>
      <c r="GM8981" s="77">
        <v>2020</v>
      </c>
      <c r="GN8981" s="77" t="s">
        <v>175</v>
      </c>
      <c r="GO8981" s="77">
        <v>5.3000000000000005E-2</v>
      </c>
      <c r="GP8981" s="77">
        <v>3</v>
      </c>
      <c r="GQ8981" s="77">
        <v>0</v>
      </c>
      <c r="GR8981" s="77" t="s">
        <v>423</v>
      </c>
      <c r="GS8981" s="77">
        <v>5.5966209081309407E-2</v>
      </c>
      <c r="GT8981" s="77">
        <v>2.2327518865025093E-3</v>
      </c>
      <c r="GU8981" s="77">
        <v>0</v>
      </c>
      <c r="GV8981" s="77">
        <v>0</v>
      </c>
      <c r="GW8981" s="77">
        <v>0</v>
      </c>
      <c r="GX8981" s="77">
        <v>0</v>
      </c>
      <c r="GY8981" s="77">
        <v>0</v>
      </c>
      <c r="GZ8981" s="77">
        <v>0</v>
      </c>
    </row>
    <row r="8982" spans="187:208" x14ac:dyDescent="0.25">
      <c r="GE8982" s="77" t="s">
        <v>422</v>
      </c>
      <c r="GF8982" s="77" t="s">
        <v>155</v>
      </c>
      <c r="GG8982" s="77" t="s">
        <v>445</v>
      </c>
      <c r="GH8982" s="77" t="s">
        <v>481</v>
      </c>
      <c r="GI8982" s="77">
        <v>2020</v>
      </c>
      <c r="GJ8982" s="77" t="s">
        <v>305</v>
      </c>
      <c r="GK8982" s="77">
        <v>409.22373582018071</v>
      </c>
      <c r="GL8982" s="77">
        <v>690.05764099999999</v>
      </c>
      <c r="GM8982" s="77">
        <v>2020</v>
      </c>
      <c r="GN8982" s="77" t="s">
        <v>175</v>
      </c>
      <c r="GO8982" s="77">
        <v>0.13250000000000001</v>
      </c>
      <c r="GP8982" s="77">
        <v>3</v>
      </c>
      <c r="GQ8982" s="77">
        <v>0</v>
      </c>
      <c r="GR8982" s="77" t="s">
        <v>423</v>
      </c>
      <c r="GS8982" s="77">
        <v>0.1527377521613833</v>
      </c>
      <c r="GT8982" s="77">
        <v>62.503913540258154</v>
      </c>
      <c r="GU8982" s="77">
        <v>0</v>
      </c>
      <c r="GV8982" s="77">
        <v>0</v>
      </c>
      <c r="GW8982" s="77">
        <v>0</v>
      </c>
      <c r="GX8982" s="77">
        <v>0</v>
      </c>
      <c r="GY8982" s="77">
        <v>0</v>
      </c>
      <c r="GZ8982" s="77">
        <v>0</v>
      </c>
    </row>
    <row r="8983" spans="187:208" x14ac:dyDescent="0.25">
      <c r="GE8983" s="77" t="s">
        <v>425</v>
      </c>
      <c r="GF8983" s="77" t="s">
        <v>155</v>
      </c>
      <c r="GG8983" s="77" t="s">
        <v>445</v>
      </c>
      <c r="GH8983" s="77" t="s">
        <v>481</v>
      </c>
      <c r="GI8983" s="77">
        <v>2020</v>
      </c>
      <c r="GJ8983" s="77" t="s">
        <v>301</v>
      </c>
      <c r="GK8983" s="77">
        <v>13469.08781237847</v>
      </c>
      <c r="GL8983" s="77">
        <v>690.05764099999999</v>
      </c>
      <c r="GM8983" s="77">
        <v>2020</v>
      </c>
      <c r="GN8983" s="77" t="s">
        <v>175</v>
      </c>
      <c r="GO8983" s="77">
        <v>5.3000000000000005E-2</v>
      </c>
      <c r="GP8983" s="77">
        <v>3</v>
      </c>
      <c r="GQ8983" s="77">
        <v>0</v>
      </c>
      <c r="GR8983" s="77" t="s">
        <v>423</v>
      </c>
      <c r="GS8983" s="77">
        <v>5.5966209081309407E-2</v>
      </c>
      <c r="GT8983" s="77">
        <v>753.81378464208979</v>
      </c>
      <c r="GU8983" s="77">
        <v>0</v>
      </c>
      <c r="GV8983" s="77">
        <v>0</v>
      </c>
      <c r="GW8983" s="77">
        <v>0</v>
      </c>
      <c r="GX8983" s="77">
        <v>0</v>
      </c>
      <c r="GY8983" s="77">
        <v>0</v>
      </c>
      <c r="GZ8983" s="77">
        <v>0</v>
      </c>
    </row>
    <row r="8984" spans="187:208" x14ac:dyDescent="0.25">
      <c r="GE8984" s="77" t="s">
        <v>427</v>
      </c>
      <c r="GF8984" s="77" t="s">
        <v>155</v>
      </c>
      <c r="GG8984" s="77" t="s">
        <v>445</v>
      </c>
      <c r="GH8984" s="77" t="s">
        <v>481</v>
      </c>
      <c r="GI8984" s="77">
        <v>2020</v>
      </c>
      <c r="GJ8984" s="77" t="s">
        <v>303</v>
      </c>
      <c r="GK8984" s="77">
        <v>7205.5312760251654</v>
      </c>
      <c r="GL8984" s="77">
        <v>690.05764099999999</v>
      </c>
      <c r="GM8984" s="77">
        <v>2020</v>
      </c>
      <c r="GN8984" s="77" t="s">
        <v>175</v>
      </c>
      <c r="GO8984" s="77">
        <v>5.3000000000000005E-2</v>
      </c>
      <c r="GP8984" s="77">
        <v>3</v>
      </c>
      <c r="GQ8984" s="77">
        <v>0</v>
      </c>
      <c r="GR8984" s="77" t="s">
        <v>423</v>
      </c>
      <c r="GS8984" s="77">
        <v>5.5966209081309407E-2</v>
      </c>
      <c r="GT8984" s="77">
        <v>403.26626993593857</v>
      </c>
      <c r="GU8984" s="77">
        <v>0</v>
      </c>
      <c r="GV8984" s="77">
        <v>0</v>
      </c>
      <c r="GW8984" s="77">
        <v>0</v>
      </c>
      <c r="GX8984" s="77">
        <v>0</v>
      </c>
      <c r="GY8984" s="77">
        <v>0</v>
      </c>
      <c r="GZ8984" s="77">
        <v>0</v>
      </c>
    </row>
    <row r="8985" spans="187:208" x14ac:dyDescent="0.25">
      <c r="GE8985" s="77" t="s">
        <v>422</v>
      </c>
      <c r="GF8985" s="77" t="s">
        <v>155</v>
      </c>
      <c r="GG8985" s="77" t="s">
        <v>445</v>
      </c>
      <c r="GH8985" s="77" t="s">
        <v>488</v>
      </c>
      <c r="GI8985" s="77">
        <v>2020</v>
      </c>
      <c r="GJ8985" s="77" t="s">
        <v>305</v>
      </c>
      <c r="GK8985" s="77">
        <v>409.22373582043832</v>
      </c>
      <c r="GL8985" s="77">
        <v>690.05764099999999</v>
      </c>
      <c r="GM8985" s="77">
        <v>2020</v>
      </c>
      <c r="GN8985" s="77" t="s">
        <v>175</v>
      </c>
      <c r="GO8985" s="77">
        <v>0.13250000000000001</v>
      </c>
      <c r="GP8985" s="77">
        <v>3</v>
      </c>
      <c r="GQ8985" s="77">
        <v>0</v>
      </c>
      <c r="GR8985" s="77" t="s">
        <v>423</v>
      </c>
      <c r="GS8985" s="77">
        <v>0.1527377521613833</v>
      </c>
      <c r="GT8985" s="77">
        <v>62.503913540297503</v>
      </c>
      <c r="GU8985" s="77">
        <v>0</v>
      </c>
      <c r="GV8985" s="77">
        <v>0</v>
      </c>
      <c r="GW8985" s="77">
        <v>0</v>
      </c>
      <c r="GX8985" s="77">
        <v>0</v>
      </c>
      <c r="GY8985" s="77">
        <v>0</v>
      </c>
      <c r="GZ8985" s="77">
        <v>0</v>
      </c>
    </row>
    <row r="8986" spans="187:208" x14ac:dyDescent="0.25">
      <c r="GE8986" s="77" t="s">
        <v>425</v>
      </c>
      <c r="GF8986" s="77" t="s">
        <v>155</v>
      </c>
      <c r="GG8986" s="77" t="s">
        <v>445</v>
      </c>
      <c r="GH8986" s="77" t="s">
        <v>488</v>
      </c>
      <c r="GI8986" s="77">
        <v>2020</v>
      </c>
      <c r="GJ8986" s="77" t="s">
        <v>301</v>
      </c>
      <c r="GK8986" s="77">
        <v>13469.087812378741</v>
      </c>
      <c r="GL8986" s="77">
        <v>690.05764099999999</v>
      </c>
      <c r="GM8986" s="77">
        <v>2020</v>
      </c>
      <c r="GN8986" s="77" t="s">
        <v>175</v>
      </c>
      <c r="GO8986" s="77">
        <v>5.3000000000000005E-2</v>
      </c>
      <c r="GP8986" s="77">
        <v>3</v>
      </c>
      <c r="GQ8986" s="77">
        <v>0</v>
      </c>
      <c r="GR8986" s="77" t="s">
        <v>423</v>
      </c>
      <c r="GS8986" s="77">
        <v>5.5966209081309407E-2</v>
      </c>
      <c r="GT8986" s="77">
        <v>753.81378464210491</v>
      </c>
      <c r="GU8986" s="77">
        <v>0</v>
      </c>
      <c r="GV8986" s="77">
        <v>0</v>
      </c>
      <c r="GW8986" s="77">
        <v>0</v>
      </c>
      <c r="GX8986" s="77">
        <v>0</v>
      </c>
      <c r="GY8986" s="77">
        <v>0</v>
      </c>
      <c r="GZ8986" s="77">
        <v>0</v>
      </c>
    </row>
    <row r="8987" spans="187:208" x14ac:dyDescent="0.25">
      <c r="GE8987" s="77" t="s">
        <v>427</v>
      </c>
      <c r="GF8987" s="77" t="s">
        <v>155</v>
      </c>
      <c r="GG8987" s="77" t="s">
        <v>445</v>
      </c>
      <c r="GH8987" s="77" t="s">
        <v>488</v>
      </c>
      <c r="GI8987" s="77">
        <v>2020</v>
      </c>
      <c r="GJ8987" s="77" t="s">
        <v>303</v>
      </c>
      <c r="GK8987" s="77">
        <v>7205.5312760252846</v>
      </c>
      <c r="GL8987" s="77">
        <v>690.05764099999999</v>
      </c>
      <c r="GM8987" s="77">
        <v>2020</v>
      </c>
      <c r="GN8987" s="77" t="s">
        <v>175</v>
      </c>
      <c r="GO8987" s="77">
        <v>5.3000000000000005E-2</v>
      </c>
      <c r="GP8987" s="77">
        <v>3</v>
      </c>
      <c r="GQ8987" s="77">
        <v>0</v>
      </c>
      <c r="GR8987" s="77" t="s">
        <v>423</v>
      </c>
      <c r="GS8987" s="77">
        <v>5.5966209081309407E-2</v>
      </c>
      <c r="GT8987" s="77">
        <v>403.26626993594522</v>
      </c>
      <c r="GU8987" s="77">
        <v>0</v>
      </c>
      <c r="GV8987" s="77">
        <v>0</v>
      </c>
      <c r="GW8987" s="77">
        <v>0</v>
      </c>
      <c r="GX8987" s="77">
        <v>0</v>
      </c>
      <c r="GY8987" s="77">
        <v>0</v>
      </c>
      <c r="GZ8987" s="77">
        <v>0</v>
      </c>
    </row>
    <row r="8988" spans="187:208" x14ac:dyDescent="0.25">
      <c r="GE8988" s="77" t="s">
        <v>422</v>
      </c>
      <c r="GF8988" s="77" t="s">
        <v>155</v>
      </c>
      <c r="GG8988" s="77" t="s">
        <v>447</v>
      </c>
      <c r="GH8988" s="77" t="s">
        <v>300</v>
      </c>
      <c r="GI8988" s="77">
        <v>2020</v>
      </c>
      <c r="GJ8988" s="77" t="s">
        <v>305</v>
      </c>
      <c r="GK8988" s="77">
        <v>222.22942162783241</v>
      </c>
      <c r="GL8988" s="77">
        <v>489.35553099999998</v>
      </c>
      <c r="GM8988" s="77">
        <v>2020</v>
      </c>
      <c r="GN8988" s="77" t="s">
        <v>175</v>
      </c>
      <c r="GO8988" s="77">
        <v>0.13250000000000001</v>
      </c>
      <c r="GP8988" s="77">
        <v>3</v>
      </c>
      <c r="GQ8988" s="77">
        <v>0</v>
      </c>
      <c r="GR8988" s="77" t="s">
        <v>423</v>
      </c>
      <c r="GS8988" s="77">
        <v>0.1527377521613833</v>
      </c>
      <c r="GT8988" s="77">
        <v>33.942822323559419</v>
      </c>
      <c r="GU8988" s="77">
        <v>0</v>
      </c>
      <c r="GV8988" s="77">
        <v>0</v>
      </c>
      <c r="GW8988" s="77">
        <v>0</v>
      </c>
      <c r="GX8988" s="77">
        <v>0</v>
      </c>
      <c r="GY8988" s="77">
        <v>0</v>
      </c>
      <c r="GZ8988" s="77">
        <v>0</v>
      </c>
    </row>
    <row r="8989" spans="187:208" x14ac:dyDescent="0.25">
      <c r="GE8989" s="77" t="s">
        <v>425</v>
      </c>
      <c r="GF8989" s="77" t="s">
        <v>155</v>
      </c>
      <c r="GG8989" s="77" t="s">
        <v>447</v>
      </c>
      <c r="GH8989" s="77" t="s">
        <v>300</v>
      </c>
      <c r="GI8989" s="77">
        <v>2020</v>
      </c>
      <c r="GJ8989" s="77" t="s">
        <v>301</v>
      </c>
      <c r="GK8989" s="77">
        <v>8585.7228092480182</v>
      </c>
      <c r="GL8989" s="77">
        <v>489.35553099999998</v>
      </c>
      <c r="GM8989" s="77">
        <v>2020</v>
      </c>
      <c r="GN8989" s="77" t="s">
        <v>175</v>
      </c>
      <c r="GO8989" s="77">
        <v>5.3000000000000005E-2</v>
      </c>
      <c r="GP8989" s="77">
        <v>3</v>
      </c>
      <c r="GQ8989" s="77">
        <v>0</v>
      </c>
      <c r="GR8989" s="77" t="s">
        <v>423</v>
      </c>
      <c r="GS8989" s="77">
        <v>5.5966209081309407E-2</v>
      </c>
      <c r="GT8989" s="77">
        <v>480.51035785654176</v>
      </c>
      <c r="GU8989" s="77">
        <v>0</v>
      </c>
      <c r="GV8989" s="77">
        <v>0</v>
      </c>
      <c r="GW8989" s="77">
        <v>0</v>
      </c>
      <c r="GX8989" s="77">
        <v>0</v>
      </c>
      <c r="GY8989" s="77">
        <v>0</v>
      </c>
      <c r="GZ8989" s="77">
        <v>0</v>
      </c>
    </row>
    <row r="8990" spans="187:208" x14ac:dyDescent="0.25">
      <c r="GE8990" s="77" t="s">
        <v>427</v>
      </c>
      <c r="GF8990" s="77" t="s">
        <v>155</v>
      </c>
      <c r="GG8990" s="77" t="s">
        <v>447</v>
      </c>
      <c r="GH8990" s="77" t="s">
        <v>300</v>
      </c>
      <c r="GI8990" s="77">
        <v>2020</v>
      </c>
      <c r="GJ8990" s="77" t="s">
        <v>303</v>
      </c>
      <c r="GK8990" s="77">
        <v>5338.1784104567914</v>
      </c>
      <c r="GL8990" s="77">
        <v>489.35553099999998</v>
      </c>
      <c r="GM8990" s="77">
        <v>2020</v>
      </c>
      <c r="GN8990" s="77" t="s">
        <v>175</v>
      </c>
      <c r="GO8990" s="77">
        <v>5.3000000000000005E-2</v>
      </c>
      <c r="GP8990" s="77">
        <v>3</v>
      </c>
      <c r="GQ8990" s="77">
        <v>0</v>
      </c>
      <c r="GR8990" s="77" t="s">
        <v>423</v>
      </c>
      <c r="GS8990" s="77">
        <v>5.5966209081309407E-2</v>
      </c>
      <c r="GT8990" s="77">
        <v>298.75760903295668</v>
      </c>
      <c r="GU8990" s="77">
        <v>0</v>
      </c>
      <c r="GV8990" s="77">
        <v>0</v>
      </c>
      <c r="GW8990" s="77">
        <v>0</v>
      </c>
      <c r="GX8990" s="77">
        <v>0</v>
      </c>
      <c r="GY8990" s="77">
        <v>0</v>
      </c>
      <c r="GZ8990" s="77">
        <v>0</v>
      </c>
    </row>
    <row r="8991" spans="187:208" x14ac:dyDescent="0.25">
      <c r="GE8991" s="77" t="s">
        <v>422</v>
      </c>
      <c r="GF8991" s="77" t="s">
        <v>155</v>
      </c>
      <c r="GG8991" s="77" t="s">
        <v>447</v>
      </c>
      <c r="GH8991" s="77" t="s">
        <v>432</v>
      </c>
      <c r="GI8991" s="77">
        <v>2020</v>
      </c>
      <c r="GJ8991" s="77" t="s">
        <v>305</v>
      </c>
      <c r="GK8991" s="77">
        <v>222.22942162792819</v>
      </c>
      <c r="GL8991" s="77">
        <v>489.35553099999998</v>
      </c>
      <c r="GM8991" s="77">
        <v>2020</v>
      </c>
      <c r="GN8991" s="77" t="s">
        <v>175</v>
      </c>
      <c r="GO8991" s="77">
        <v>0.13250000000000001</v>
      </c>
      <c r="GP8991" s="77">
        <v>3</v>
      </c>
      <c r="GQ8991" s="77">
        <v>0</v>
      </c>
      <c r="GR8991" s="77" t="s">
        <v>423</v>
      </c>
      <c r="GS8991" s="77">
        <v>0.1527377521613833</v>
      </c>
      <c r="GT8991" s="77">
        <v>33.942822323574049</v>
      </c>
      <c r="GU8991" s="77">
        <v>0</v>
      </c>
      <c r="GV8991" s="77">
        <v>0</v>
      </c>
      <c r="GW8991" s="77">
        <v>0</v>
      </c>
      <c r="GX8991" s="77">
        <v>0</v>
      </c>
      <c r="GY8991" s="77">
        <v>0</v>
      </c>
      <c r="GZ8991" s="77">
        <v>0</v>
      </c>
    </row>
    <row r="8992" spans="187:208" x14ac:dyDescent="0.25">
      <c r="GE8992" s="77" t="s">
        <v>425</v>
      </c>
      <c r="GF8992" s="77" t="s">
        <v>155</v>
      </c>
      <c r="GG8992" s="77" t="s">
        <v>447</v>
      </c>
      <c r="GH8992" s="77" t="s">
        <v>432</v>
      </c>
      <c r="GI8992" s="77">
        <v>2020</v>
      </c>
      <c r="GJ8992" s="77" t="s">
        <v>301</v>
      </c>
      <c r="GK8992" s="77">
        <v>8585.7228092517325</v>
      </c>
      <c r="GL8992" s="77">
        <v>489.35553099999998</v>
      </c>
      <c r="GM8992" s="77">
        <v>2020</v>
      </c>
      <c r="GN8992" s="77" t="s">
        <v>175</v>
      </c>
      <c r="GO8992" s="77">
        <v>5.3000000000000005E-2</v>
      </c>
      <c r="GP8992" s="77">
        <v>3</v>
      </c>
      <c r="GQ8992" s="77">
        <v>0</v>
      </c>
      <c r="GR8992" s="77" t="s">
        <v>423</v>
      </c>
      <c r="GS8992" s="77">
        <v>5.5966209081309407E-2</v>
      </c>
      <c r="GT8992" s="77">
        <v>480.51035785674964</v>
      </c>
      <c r="GU8992" s="77">
        <v>0</v>
      </c>
      <c r="GV8992" s="77">
        <v>0</v>
      </c>
      <c r="GW8992" s="77">
        <v>0</v>
      </c>
      <c r="GX8992" s="77">
        <v>0</v>
      </c>
      <c r="GY8992" s="77">
        <v>0</v>
      </c>
      <c r="GZ8992" s="77">
        <v>0</v>
      </c>
    </row>
    <row r="8993" spans="187:208" x14ac:dyDescent="0.25">
      <c r="GE8993" s="77" t="s">
        <v>422</v>
      </c>
      <c r="GF8993" s="77" t="s">
        <v>155</v>
      </c>
      <c r="GG8993" s="77" t="s">
        <v>447</v>
      </c>
      <c r="GH8993" s="77" t="s">
        <v>439</v>
      </c>
      <c r="GI8993" s="77">
        <v>2020</v>
      </c>
      <c r="GJ8993" s="77" t="s">
        <v>305</v>
      </c>
      <c r="GK8993" s="77">
        <v>0.69641821681224048</v>
      </c>
      <c r="GL8993" s="77">
        <v>489.35553099999998</v>
      </c>
      <c r="GM8993" s="77">
        <v>2020</v>
      </c>
      <c r="GN8993" s="77" t="s">
        <v>175</v>
      </c>
      <c r="GO8993" s="77">
        <v>0.13250000000000001</v>
      </c>
      <c r="GP8993" s="77">
        <v>3</v>
      </c>
      <c r="GQ8993" s="77">
        <v>0</v>
      </c>
      <c r="GR8993" s="77" t="s">
        <v>423</v>
      </c>
      <c r="GS8993" s="77">
        <v>0.1527377521613833</v>
      </c>
      <c r="GT8993" s="77">
        <v>0.10636935300014048</v>
      </c>
      <c r="GU8993" s="77">
        <v>0</v>
      </c>
      <c r="GV8993" s="77">
        <v>0</v>
      </c>
      <c r="GW8993" s="77">
        <v>0</v>
      </c>
      <c r="GX8993" s="77">
        <v>0</v>
      </c>
      <c r="GY8993" s="77">
        <v>0</v>
      </c>
      <c r="GZ8993" s="77">
        <v>0</v>
      </c>
    </row>
    <row r="8994" spans="187:208" x14ac:dyDescent="0.25">
      <c r="GE8994" s="77" t="s">
        <v>425</v>
      </c>
      <c r="GF8994" s="77" t="s">
        <v>155</v>
      </c>
      <c r="GG8994" s="77" t="s">
        <v>447</v>
      </c>
      <c r="GH8994" s="77" t="s">
        <v>439</v>
      </c>
      <c r="GI8994" s="77">
        <v>2020</v>
      </c>
      <c r="GJ8994" s="77" t="s">
        <v>301</v>
      </c>
      <c r="GK8994" s="77">
        <v>2.941964152281058</v>
      </c>
      <c r="GL8994" s="77">
        <v>489.35553099999998</v>
      </c>
      <c r="GM8994" s="77">
        <v>2020</v>
      </c>
      <c r="GN8994" s="77" t="s">
        <v>175</v>
      </c>
      <c r="GO8994" s="77">
        <v>5.3000000000000005E-2</v>
      </c>
      <c r="GP8994" s="77">
        <v>3</v>
      </c>
      <c r="GQ8994" s="77">
        <v>0</v>
      </c>
      <c r="GR8994" s="77" t="s">
        <v>423</v>
      </c>
      <c r="GS8994" s="77">
        <v>5.5966209081309407E-2</v>
      </c>
      <c r="GT8994" s="77">
        <v>0.16465058085627887</v>
      </c>
      <c r="GU8994" s="77">
        <v>0</v>
      </c>
      <c r="GV8994" s="77">
        <v>0</v>
      </c>
      <c r="GW8994" s="77">
        <v>0</v>
      </c>
      <c r="GX8994" s="77">
        <v>0</v>
      </c>
      <c r="GY8994" s="77">
        <v>0</v>
      </c>
      <c r="GZ8994" s="77">
        <v>0</v>
      </c>
    </row>
    <row r="8995" spans="187:208" x14ac:dyDescent="0.25">
      <c r="GE8995" s="77" t="s">
        <v>427</v>
      </c>
      <c r="GF8995" s="77" t="s">
        <v>155</v>
      </c>
      <c r="GG8995" s="77" t="s">
        <v>447</v>
      </c>
      <c r="GH8995" s="77" t="s">
        <v>439</v>
      </c>
      <c r="GI8995" s="77">
        <v>2020</v>
      </c>
      <c r="GJ8995" s="77" t="s">
        <v>303</v>
      </c>
      <c r="GK8995" s="77">
        <v>1.6021759622083009</v>
      </c>
      <c r="GL8995" s="77">
        <v>489.35553099999998</v>
      </c>
      <c r="GM8995" s="77">
        <v>2020</v>
      </c>
      <c r="GN8995" s="77" t="s">
        <v>175</v>
      </c>
      <c r="GO8995" s="77">
        <v>5.3000000000000005E-2</v>
      </c>
      <c r="GP8995" s="77">
        <v>3</v>
      </c>
      <c r="GQ8995" s="77">
        <v>0</v>
      </c>
      <c r="GR8995" s="77" t="s">
        <v>423</v>
      </c>
      <c r="GS8995" s="77">
        <v>5.5966209081309407E-2</v>
      </c>
      <c r="GT8995" s="77">
        <v>8.9667714885997854E-2</v>
      </c>
      <c r="GU8995" s="77">
        <v>0</v>
      </c>
      <c r="GV8995" s="77">
        <v>0</v>
      </c>
      <c r="GW8995" s="77">
        <v>0</v>
      </c>
      <c r="GX8995" s="77">
        <v>0</v>
      </c>
      <c r="GY8995" s="77">
        <v>0</v>
      </c>
      <c r="GZ8995" s="77">
        <v>0</v>
      </c>
    </row>
    <row r="8996" spans="187:208" x14ac:dyDescent="0.25">
      <c r="GE8996" s="77" t="s">
        <v>422</v>
      </c>
      <c r="GF8996" s="77" t="s">
        <v>155</v>
      </c>
      <c r="GG8996" s="77" t="s">
        <v>447</v>
      </c>
      <c r="GH8996" s="77" t="s">
        <v>446</v>
      </c>
      <c r="GI8996" s="77">
        <v>2020</v>
      </c>
      <c r="GJ8996" s="77" t="s">
        <v>305</v>
      </c>
      <c r="GK8996" s="77">
        <v>3.6425060683954437E-2</v>
      </c>
      <c r="GL8996" s="77">
        <v>489.35553099999998</v>
      </c>
      <c r="GM8996" s="77">
        <v>2020</v>
      </c>
      <c r="GN8996" s="77" t="s">
        <v>175</v>
      </c>
      <c r="GO8996" s="77">
        <v>0.13250000000000001</v>
      </c>
      <c r="GP8996" s="77">
        <v>3</v>
      </c>
      <c r="GQ8996" s="77">
        <v>0</v>
      </c>
      <c r="GR8996" s="77" t="s">
        <v>423</v>
      </c>
      <c r="GS8996" s="77">
        <v>0.1527377521613833</v>
      </c>
      <c r="GT8996" s="77">
        <v>5.5634818912091797E-3</v>
      </c>
      <c r="GU8996" s="77">
        <v>0</v>
      </c>
      <c r="GV8996" s="77">
        <v>0</v>
      </c>
      <c r="GW8996" s="77">
        <v>0</v>
      </c>
      <c r="GX8996" s="77">
        <v>0</v>
      </c>
      <c r="GY8996" s="77">
        <v>0</v>
      </c>
      <c r="GZ8996" s="77">
        <v>0</v>
      </c>
    </row>
    <row r="8997" spans="187:208" x14ac:dyDescent="0.25">
      <c r="GE8997" s="77" t="s">
        <v>425</v>
      </c>
      <c r="GF8997" s="77" t="s">
        <v>155</v>
      </c>
      <c r="GG8997" s="77" t="s">
        <v>447</v>
      </c>
      <c r="GH8997" s="77" t="s">
        <v>446</v>
      </c>
      <c r="GI8997" s="77">
        <v>2020</v>
      </c>
      <c r="GJ8997" s="77" t="s">
        <v>301</v>
      </c>
      <c r="GK8997" s="77">
        <v>1.580872452543192E-3</v>
      </c>
      <c r="GL8997" s="77">
        <v>489.35553099999998</v>
      </c>
      <c r="GM8997" s="77">
        <v>2020</v>
      </c>
      <c r="GN8997" s="77" t="s">
        <v>175</v>
      </c>
      <c r="GO8997" s="77">
        <v>5.3000000000000005E-2</v>
      </c>
      <c r="GP8997" s="77">
        <v>3</v>
      </c>
      <c r="GQ8997" s="77">
        <v>0</v>
      </c>
      <c r="GR8997" s="77" t="s">
        <v>423</v>
      </c>
      <c r="GS8997" s="77">
        <v>5.5966209081309407E-2</v>
      </c>
      <c r="GT8997" s="77">
        <v>8.8475438209914667E-5</v>
      </c>
      <c r="GU8997" s="77">
        <v>0</v>
      </c>
      <c r="GV8997" s="77">
        <v>0</v>
      </c>
      <c r="GW8997" s="77">
        <v>0</v>
      </c>
      <c r="GX8997" s="77">
        <v>0</v>
      </c>
      <c r="GY8997" s="77">
        <v>0</v>
      </c>
      <c r="GZ8997" s="77">
        <v>0</v>
      </c>
    </row>
    <row r="8998" spans="187:208" x14ac:dyDescent="0.25">
      <c r="GE8998" s="77" t="s">
        <v>427</v>
      </c>
      <c r="GF8998" s="77" t="s">
        <v>155</v>
      </c>
      <c r="GG8998" s="77" t="s">
        <v>447</v>
      </c>
      <c r="GH8998" s="77" t="s">
        <v>446</v>
      </c>
      <c r="GI8998" s="77">
        <v>2020</v>
      </c>
      <c r="GJ8998" s="77" t="s">
        <v>303</v>
      </c>
      <c r="GK8998" s="77">
        <v>3.9894642198450701E-2</v>
      </c>
      <c r="GL8998" s="77">
        <v>489.35553099999998</v>
      </c>
      <c r="GM8998" s="77">
        <v>2020</v>
      </c>
      <c r="GN8998" s="77" t="s">
        <v>175</v>
      </c>
      <c r="GO8998" s="77">
        <v>5.3000000000000005E-2</v>
      </c>
      <c r="GP8998" s="77">
        <v>3</v>
      </c>
      <c r="GQ8998" s="77">
        <v>0</v>
      </c>
      <c r="GR8998" s="77" t="s">
        <v>423</v>
      </c>
      <c r="GS8998" s="77">
        <v>5.5966209081309407E-2</v>
      </c>
      <c r="GT8998" s="77">
        <v>2.232751886502521E-3</v>
      </c>
      <c r="GU8998" s="77">
        <v>0</v>
      </c>
      <c r="GV8998" s="77">
        <v>0</v>
      </c>
      <c r="GW8998" s="77">
        <v>0</v>
      </c>
      <c r="GX8998" s="77">
        <v>0</v>
      </c>
      <c r="GY8998" s="77">
        <v>0</v>
      </c>
      <c r="GZ8998" s="77">
        <v>0</v>
      </c>
    </row>
    <row r="8999" spans="187:208" x14ac:dyDescent="0.25">
      <c r="GE8999" s="77" t="s">
        <v>422</v>
      </c>
      <c r="GF8999" s="77" t="s">
        <v>155</v>
      </c>
      <c r="GG8999" s="77" t="s">
        <v>447</v>
      </c>
      <c r="GH8999" s="77" t="s">
        <v>453</v>
      </c>
      <c r="GI8999" s="77">
        <v>2020</v>
      </c>
      <c r="GJ8999" s="77" t="s">
        <v>305</v>
      </c>
      <c r="GK8999" s="77">
        <v>222.22942162783249</v>
      </c>
      <c r="GL8999" s="77">
        <v>489.35553099999998</v>
      </c>
      <c r="GM8999" s="77">
        <v>2020</v>
      </c>
      <c r="GN8999" s="77" t="s">
        <v>175</v>
      </c>
      <c r="GO8999" s="77">
        <v>0.13250000000000001</v>
      </c>
      <c r="GP8999" s="77">
        <v>3</v>
      </c>
      <c r="GQ8999" s="77">
        <v>0</v>
      </c>
      <c r="GR8999" s="77" t="s">
        <v>423</v>
      </c>
      <c r="GS8999" s="77">
        <v>0.1527377521613833</v>
      </c>
      <c r="GT8999" s="77">
        <v>33.942822323559433</v>
      </c>
      <c r="GU8999" s="77">
        <v>0</v>
      </c>
      <c r="GV8999" s="77">
        <v>0</v>
      </c>
      <c r="GW8999" s="77">
        <v>0</v>
      </c>
      <c r="GX8999" s="77">
        <v>0</v>
      </c>
      <c r="GY8999" s="77">
        <v>0</v>
      </c>
      <c r="GZ8999" s="77">
        <v>0</v>
      </c>
    </row>
    <row r="9000" spans="187:208" x14ac:dyDescent="0.25">
      <c r="GE9000" s="77" t="s">
        <v>425</v>
      </c>
      <c r="GF9000" s="77" t="s">
        <v>155</v>
      </c>
      <c r="GG9000" s="77" t="s">
        <v>447</v>
      </c>
      <c r="GH9000" s="77" t="s">
        <v>453</v>
      </c>
      <c r="GI9000" s="77">
        <v>2020</v>
      </c>
      <c r="GJ9000" s="77" t="s">
        <v>301</v>
      </c>
      <c r="GK9000" s="77">
        <v>8585.72280924802</v>
      </c>
      <c r="GL9000" s="77">
        <v>489.35553099999998</v>
      </c>
      <c r="GM9000" s="77">
        <v>2020</v>
      </c>
      <c r="GN9000" s="77" t="s">
        <v>175</v>
      </c>
      <c r="GO9000" s="77">
        <v>5.3000000000000005E-2</v>
      </c>
      <c r="GP9000" s="77">
        <v>3</v>
      </c>
      <c r="GQ9000" s="77">
        <v>0</v>
      </c>
      <c r="GR9000" s="77" t="s">
        <v>423</v>
      </c>
      <c r="GS9000" s="77">
        <v>5.5966209081309407E-2</v>
      </c>
      <c r="GT9000" s="77">
        <v>480.51035785654187</v>
      </c>
      <c r="GU9000" s="77">
        <v>0</v>
      </c>
      <c r="GV9000" s="77">
        <v>0</v>
      </c>
      <c r="GW9000" s="77">
        <v>0</v>
      </c>
      <c r="GX9000" s="77">
        <v>0</v>
      </c>
      <c r="GY9000" s="77">
        <v>0</v>
      </c>
      <c r="GZ9000" s="77">
        <v>0</v>
      </c>
    </row>
    <row r="9001" spans="187:208" x14ac:dyDescent="0.25">
      <c r="GE9001" s="77" t="s">
        <v>427</v>
      </c>
      <c r="GF9001" s="77" t="s">
        <v>155</v>
      </c>
      <c r="GG9001" s="77" t="s">
        <v>447</v>
      </c>
      <c r="GH9001" s="77" t="s">
        <v>453</v>
      </c>
      <c r="GI9001" s="77">
        <v>2020</v>
      </c>
      <c r="GJ9001" s="77" t="s">
        <v>303</v>
      </c>
      <c r="GK9001" s="77">
        <v>5338.1784104567923</v>
      </c>
      <c r="GL9001" s="77">
        <v>489.35553099999998</v>
      </c>
      <c r="GM9001" s="77">
        <v>2020</v>
      </c>
      <c r="GN9001" s="77" t="s">
        <v>175</v>
      </c>
      <c r="GO9001" s="77">
        <v>5.3000000000000005E-2</v>
      </c>
      <c r="GP9001" s="77">
        <v>3</v>
      </c>
      <c r="GQ9001" s="77">
        <v>0</v>
      </c>
      <c r="GR9001" s="77" t="s">
        <v>423</v>
      </c>
      <c r="GS9001" s="77">
        <v>5.5966209081309407E-2</v>
      </c>
      <c r="GT9001" s="77">
        <v>298.75760903295674</v>
      </c>
      <c r="GU9001" s="77">
        <v>0</v>
      </c>
      <c r="GV9001" s="77">
        <v>0</v>
      </c>
      <c r="GW9001" s="77">
        <v>0</v>
      </c>
      <c r="GX9001" s="77">
        <v>0</v>
      </c>
      <c r="GY9001" s="77">
        <v>0</v>
      </c>
      <c r="GZ9001" s="77">
        <v>0</v>
      </c>
    </row>
    <row r="9002" spans="187:208" x14ac:dyDescent="0.25">
      <c r="GE9002" s="77" t="s">
        <v>422</v>
      </c>
      <c r="GF9002" s="77" t="s">
        <v>155</v>
      </c>
      <c r="GG9002" s="77" t="s">
        <v>447</v>
      </c>
      <c r="GH9002" s="77" t="s">
        <v>460</v>
      </c>
      <c r="GI9002" s="77">
        <v>2020</v>
      </c>
      <c r="GJ9002" s="77" t="s">
        <v>305</v>
      </c>
      <c r="GK9002" s="77">
        <v>222.2294216278645</v>
      </c>
      <c r="GL9002" s="77">
        <v>489.35553099999998</v>
      </c>
      <c r="GM9002" s="77">
        <v>2020</v>
      </c>
      <c r="GN9002" s="77" t="s">
        <v>175</v>
      </c>
      <c r="GO9002" s="77">
        <v>0.13250000000000001</v>
      </c>
      <c r="GP9002" s="77">
        <v>3</v>
      </c>
      <c r="GQ9002" s="77">
        <v>0</v>
      </c>
      <c r="GR9002" s="77" t="s">
        <v>423</v>
      </c>
      <c r="GS9002" s="77">
        <v>0.1527377521613833</v>
      </c>
      <c r="GT9002" s="77">
        <v>33.942822323564322</v>
      </c>
      <c r="GU9002" s="77">
        <v>0</v>
      </c>
      <c r="GV9002" s="77">
        <v>0</v>
      </c>
      <c r="GW9002" s="77">
        <v>0</v>
      </c>
      <c r="GX9002" s="77">
        <v>0</v>
      </c>
      <c r="GY9002" s="77">
        <v>0</v>
      </c>
      <c r="GZ9002" s="77">
        <v>0</v>
      </c>
    </row>
    <row r="9003" spans="187:208" x14ac:dyDescent="0.25">
      <c r="GE9003" s="77" t="s">
        <v>425</v>
      </c>
      <c r="GF9003" s="77" t="s">
        <v>155</v>
      </c>
      <c r="GG9003" s="77" t="s">
        <v>447</v>
      </c>
      <c r="GH9003" s="77" t="s">
        <v>460</v>
      </c>
      <c r="GI9003" s="77">
        <v>2020</v>
      </c>
      <c r="GJ9003" s="77" t="s">
        <v>301</v>
      </c>
      <c r="GK9003" s="77">
        <v>8585.7228092492533</v>
      </c>
      <c r="GL9003" s="77">
        <v>489.35553099999998</v>
      </c>
      <c r="GM9003" s="77">
        <v>2020</v>
      </c>
      <c r="GN9003" s="77" t="s">
        <v>175</v>
      </c>
      <c r="GO9003" s="77">
        <v>5.3000000000000005E-2</v>
      </c>
      <c r="GP9003" s="77">
        <v>3</v>
      </c>
      <c r="GQ9003" s="77">
        <v>0</v>
      </c>
      <c r="GR9003" s="77" t="s">
        <v>423</v>
      </c>
      <c r="GS9003" s="77">
        <v>5.5966209081309407E-2</v>
      </c>
      <c r="GT9003" s="77">
        <v>480.51035785661088</v>
      </c>
      <c r="GU9003" s="77">
        <v>0</v>
      </c>
      <c r="GV9003" s="77">
        <v>0</v>
      </c>
      <c r="GW9003" s="77">
        <v>0</v>
      </c>
      <c r="GX9003" s="77">
        <v>0</v>
      </c>
      <c r="GY9003" s="77">
        <v>0</v>
      </c>
      <c r="GZ9003" s="77">
        <v>0</v>
      </c>
    </row>
    <row r="9004" spans="187:208" x14ac:dyDescent="0.25">
      <c r="GE9004" s="77" t="s">
        <v>422</v>
      </c>
      <c r="GF9004" s="77" t="s">
        <v>155</v>
      </c>
      <c r="GG9004" s="77" t="s">
        <v>447</v>
      </c>
      <c r="GH9004" s="77" t="s">
        <v>467</v>
      </c>
      <c r="GI9004" s="77">
        <v>2020</v>
      </c>
      <c r="GJ9004" s="77" t="s">
        <v>305</v>
      </c>
      <c r="GK9004" s="77">
        <v>0.6964182168122286</v>
      </c>
      <c r="GL9004" s="77">
        <v>489.35553099999998</v>
      </c>
      <c r="GM9004" s="77">
        <v>2020</v>
      </c>
      <c r="GN9004" s="77" t="s">
        <v>175</v>
      </c>
      <c r="GO9004" s="77">
        <v>0.13250000000000001</v>
      </c>
      <c r="GP9004" s="77">
        <v>3</v>
      </c>
      <c r="GQ9004" s="77">
        <v>0</v>
      </c>
      <c r="GR9004" s="77" t="s">
        <v>423</v>
      </c>
      <c r="GS9004" s="77">
        <v>0.1527377521613833</v>
      </c>
      <c r="GT9004" s="77">
        <v>0.10636935300013867</v>
      </c>
      <c r="GU9004" s="77">
        <v>0</v>
      </c>
      <c r="GV9004" s="77">
        <v>0</v>
      </c>
      <c r="GW9004" s="77">
        <v>0</v>
      </c>
      <c r="GX9004" s="77">
        <v>0</v>
      </c>
      <c r="GY9004" s="77">
        <v>0</v>
      </c>
      <c r="GZ9004" s="77">
        <v>0</v>
      </c>
    </row>
    <row r="9005" spans="187:208" x14ac:dyDescent="0.25">
      <c r="GE9005" s="77" t="s">
        <v>425</v>
      </c>
      <c r="GF9005" s="77" t="s">
        <v>155</v>
      </c>
      <c r="GG9005" s="77" t="s">
        <v>447</v>
      </c>
      <c r="GH9005" s="77" t="s">
        <v>467</v>
      </c>
      <c r="GI9005" s="77">
        <v>2020</v>
      </c>
      <c r="GJ9005" s="77" t="s">
        <v>301</v>
      </c>
      <c r="GK9005" s="77">
        <v>2.9419641522810189</v>
      </c>
      <c r="GL9005" s="77">
        <v>489.35553099999998</v>
      </c>
      <c r="GM9005" s="77">
        <v>2020</v>
      </c>
      <c r="GN9005" s="77" t="s">
        <v>175</v>
      </c>
      <c r="GO9005" s="77">
        <v>5.3000000000000005E-2</v>
      </c>
      <c r="GP9005" s="77">
        <v>3</v>
      </c>
      <c r="GQ9005" s="77">
        <v>0</v>
      </c>
      <c r="GR9005" s="77" t="s">
        <v>423</v>
      </c>
      <c r="GS9005" s="77">
        <v>5.5966209081309407E-2</v>
      </c>
      <c r="GT9005" s="77">
        <v>0.16465058085627668</v>
      </c>
      <c r="GU9005" s="77">
        <v>0</v>
      </c>
      <c r="GV9005" s="77">
        <v>0</v>
      </c>
      <c r="GW9005" s="77">
        <v>0</v>
      </c>
      <c r="GX9005" s="77">
        <v>0</v>
      </c>
      <c r="GY9005" s="77">
        <v>0</v>
      </c>
      <c r="GZ9005" s="77">
        <v>0</v>
      </c>
    </row>
    <row r="9006" spans="187:208" x14ac:dyDescent="0.25">
      <c r="GE9006" s="77" t="s">
        <v>427</v>
      </c>
      <c r="GF9006" s="77" t="s">
        <v>155</v>
      </c>
      <c r="GG9006" s="77" t="s">
        <v>447</v>
      </c>
      <c r="GH9006" s="77" t="s">
        <v>467</v>
      </c>
      <c r="GI9006" s="77">
        <v>2020</v>
      </c>
      <c r="GJ9006" s="77" t="s">
        <v>303</v>
      </c>
      <c r="GK9006" s="77">
        <v>1.602175962208287</v>
      </c>
      <c r="GL9006" s="77">
        <v>489.35553099999998</v>
      </c>
      <c r="GM9006" s="77">
        <v>2020</v>
      </c>
      <c r="GN9006" s="77" t="s">
        <v>175</v>
      </c>
      <c r="GO9006" s="77">
        <v>5.3000000000000005E-2</v>
      </c>
      <c r="GP9006" s="77">
        <v>3</v>
      </c>
      <c r="GQ9006" s="77">
        <v>0</v>
      </c>
      <c r="GR9006" s="77" t="s">
        <v>423</v>
      </c>
      <c r="GS9006" s="77">
        <v>5.5966209081309407E-2</v>
      </c>
      <c r="GT9006" s="77">
        <v>8.9667714885997063E-2</v>
      </c>
      <c r="GU9006" s="77">
        <v>0</v>
      </c>
      <c r="GV9006" s="77">
        <v>0</v>
      </c>
      <c r="GW9006" s="77">
        <v>0</v>
      </c>
      <c r="GX9006" s="77">
        <v>0</v>
      </c>
      <c r="GY9006" s="77">
        <v>0</v>
      </c>
      <c r="GZ9006" s="77">
        <v>0</v>
      </c>
    </row>
    <row r="9007" spans="187:208" x14ac:dyDescent="0.25">
      <c r="GE9007" s="77" t="s">
        <v>422</v>
      </c>
      <c r="GF9007" s="77" t="s">
        <v>155</v>
      </c>
      <c r="GG9007" s="77" t="s">
        <v>447</v>
      </c>
      <c r="GH9007" s="77" t="s">
        <v>474</v>
      </c>
      <c r="GI9007" s="77">
        <v>2020</v>
      </c>
      <c r="GJ9007" s="77" t="s">
        <v>305</v>
      </c>
      <c r="GK9007" s="77">
        <v>3.6425060683954361E-2</v>
      </c>
      <c r="GL9007" s="77">
        <v>489.35553099999998</v>
      </c>
      <c r="GM9007" s="77">
        <v>2020</v>
      </c>
      <c r="GN9007" s="77" t="s">
        <v>175</v>
      </c>
      <c r="GO9007" s="77">
        <v>0.13250000000000001</v>
      </c>
      <c r="GP9007" s="77">
        <v>3</v>
      </c>
      <c r="GQ9007" s="77">
        <v>0</v>
      </c>
      <c r="GR9007" s="77" t="s">
        <v>423</v>
      </c>
      <c r="GS9007" s="77">
        <v>0.1527377521613833</v>
      </c>
      <c r="GT9007" s="77">
        <v>5.5634818912091684E-3</v>
      </c>
      <c r="GU9007" s="77">
        <v>0</v>
      </c>
      <c r="GV9007" s="77">
        <v>0</v>
      </c>
      <c r="GW9007" s="77">
        <v>0</v>
      </c>
      <c r="GX9007" s="77">
        <v>0</v>
      </c>
      <c r="GY9007" s="77">
        <v>0</v>
      </c>
      <c r="GZ9007" s="77">
        <v>0</v>
      </c>
    </row>
    <row r="9008" spans="187:208" x14ac:dyDescent="0.25">
      <c r="GE9008" s="77" t="s">
        <v>425</v>
      </c>
      <c r="GF9008" s="77" t="s">
        <v>155</v>
      </c>
      <c r="GG9008" s="77" t="s">
        <v>447</v>
      </c>
      <c r="GH9008" s="77" t="s">
        <v>474</v>
      </c>
      <c r="GI9008" s="77">
        <v>2020</v>
      </c>
      <c r="GJ9008" s="77" t="s">
        <v>301</v>
      </c>
      <c r="GK9008" s="77">
        <v>1.5808724525429869E-3</v>
      </c>
      <c r="GL9008" s="77">
        <v>489.35553099999998</v>
      </c>
      <c r="GM9008" s="77">
        <v>2020</v>
      </c>
      <c r="GN9008" s="77" t="s">
        <v>175</v>
      </c>
      <c r="GO9008" s="77">
        <v>5.3000000000000005E-2</v>
      </c>
      <c r="GP9008" s="77">
        <v>3</v>
      </c>
      <c r="GQ9008" s="77">
        <v>0</v>
      </c>
      <c r="GR9008" s="77" t="s">
        <v>423</v>
      </c>
      <c r="GS9008" s="77">
        <v>5.5966209081309407E-2</v>
      </c>
      <c r="GT9008" s="77">
        <v>8.8475438209903188E-5</v>
      </c>
      <c r="GU9008" s="77">
        <v>0</v>
      </c>
      <c r="GV9008" s="77">
        <v>0</v>
      </c>
      <c r="GW9008" s="77">
        <v>0</v>
      </c>
      <c r="GX9008" s="77">
        <v>0</v>
      </c>
      <c r="GY9008" s="77">
        <v>0</v>
      </c>
      <c r="GZ9008" s="77">
        <v>0</v>
      </c>
    </row>
    <row r="9009" spans="187:208" x14ac:dyDescent="0.25">
      <c r="GE9009" s="77" t="s">
        <v>427</v>
      </c>
      <c r="GF9009" s="77" t="s">
        <v>155</v>
      </c>
      <c r="GG9009" s="77" t="s">
        <v>447</v>
      </c>
      <c r="GH9009" s="77" t="s">
        <v>474</v>
      </c>
      <c r="GI9009" s="77">
        <v>2020</v>
      </c>
      <c r="GJ9009" s="77" t="s">
        <v>303</v>
      </c>
      <c r="GK9009" s="77">
        <v>3.9894642198450757E-2</v>
      </c>
      <c r="GL9009" s="77">
        <v>489.35553099999998</v>
      </c>
      <c r="GM9009" s="77">
        <v>2020</v>
      </c>
      <c r="GN9009" s="77" t="s">
        <v>175</v>
      </c>
      <c r="GO9009" s="77">
        <v>5.3000000000000005E-2</v>
      </c>
      <c r="GP9009" s="77">
        <v>3</v>
      </c>
      <c r="GQ9009" s="77">
        <v>0</v>
      </c>
      <c r="GR9009" s="77" t="s">
        <v>423</v>
      </c>
      <c r="GS9009" s="77">
        <v>5.5966209081309407E-2</v>
      </c>
      <c r="GT9009" s="77">
        <v>2.232751886502524E-3</v>
      </c>
      <c r="GU9009" s="77">
        <v>0</v>
      </c>
      <c r="GV9009" s="77">
        <v>0</v>
      </c>
      <c r="GW9009" s="77">
        <v>0</v>
      </c>
      <c r="GX9009" s="77">
        <v>0</v>
      </c>
      <c r="GY9009" s="77">
        <v>0</v>
      </c>
      <c r="GZ9009" s="77">
        <v>0</v>
      </c>
    </row>
    <row r="9010" spans="187:208" x14ac:dyDescent="0.25">
      <c r="GE9010" s="77" t="s">
        <v>422</v>
      </c>
      <c r="GF9010" s="77" t="s">
        <v>155</v>
      </c>
      <c r="GG9010" s="77" t="s">
        <v>447</v>
      </c>
      <c r="GH9010" s="77" t="s">
        <v>481</v>
      </c>
      <c r="GI9010" s="77">
        <v>2020</v>
      </c>
      <c r="GJ9010" s="77" t="s">
        <v>305</v>
      </c>
      <c r="GK9010" s="77">
        <v>409.22373582044048</v>
      </c>
      <c r="GL9010" s="77">
        <v>489.35553099999998</v>
      </c>
      <c r="GM9010" s="77">
        <v>2020</v>
      </c>
      <c r="GN9010" s="77" t="s">
        <v>175</v>
      </c>
      <c r="GO9010" s="77">
        <v>0.13250000000000001</v>
      </c>
      <c r="GP9010" s="77">
        <v>3</v>
      </c>
      <c r="GQ9010" s="77">
        <v>0</v>
      </c>
      <c r="GR9010" s="77" t="s">
        <v>423</v>
      </c>
      <c r="GS9010" s="77">
        <v>0.1527377521613833</v>
      </c>
      <c r="GT9010" s="77">
        <v>62.50391354029783</v>
      </c>
      <c r="GU9010" s="77">
        <v>0</v>
      </c>
      <c r="GV9010" s="77">
        <v>0</v>
      </c>
      <c r="GW9010" s="77">
        <v>0</v>
      </c>
      <c r="GX9010" s="77">
        <v>0</v>
      </c>
      <c r="GY9010" s="77">
        <v>0</v>
      </c>
      <c r="GZ9010" s="77">
        <v>0</v>
      </c>
    </row>
    <row r="9011" spans="187:208" x14ac:dyDescent="0.25">
      <c r="GE9011" s="77" t="s">
        <v>425</v>
      </c>
      <c r="GF9011" s="77" t="s">
        <v>155</v>
      </c>
      <c r="GG9011" s="77" t="s">
        <v>447</v>
      </c>
      <c r="GH9011" s="77" t="s">
        <v>481</v>
      </c>
      <c r="GI9011" s="77">
        <v>2020</v>
      </c>
      <c r="GJ9011" s="77" t="s">
        <v>301</v>
      </c>
      <c r="GK9011" s="77">
        <v>13469.087812378461</v>
      </c>
      <c r="GL9011" s="77">
        <v>489.35553099999998</v>
      </c>
      <c r="GM9011" s="77">
        <v>2020</v>
      </c>
      <c r="GN9011" s="77" t="s">
        <v>175</v>
      </c>
      <c r="GO9011" s="77">
        <v>5.3000000000000005E-2</v>
      </c>
      <c r="GP9011" s="77">
        <v>3</v>
      </c>
      <c r="GQ9011" s="77">
        <v>0</v>
      </c>
      <c r="GR9011" s="77" t="s">
        <v>423</v>
      </c>
      <c r="GS9011" s="77">
        <v>5.5966209081309407E-2</v>
      </c>
      <c r="GT9011" s="77">
        <v>753.81378464208922</v>
      </c>
      <c r="GU9011" s="77">
        <v>0</v>
      </c>
      <c r="GV9011" s="77">
        <v>0</v>
      </c>
      <c r="GW9011" s="77">
        <v>0</v>
      </c>
      <c r="GX9011" s="77">
        <v>0</v>
      </c>
      <c r="GY9011" s="77">
        <v>0</v>
      </c>
      <c r="GZ9011" s="77">
        <v>0</v>
      </c>
    </row>
    <row r="9012" spans="187:208" x14ac:dyDescent="0.25">
      <c r="GE9012" s="77" t="s">
        <v>427</v>
      </c>
      <c r="GF9012" s="77" t="s">
        <v>155</v>
      </c>
      <c r="GG9012" s="77" t="s">
        <v>447</v>
      </c>
      <c r="GH9012" s="77" t="s">
        <v>481</v>
      </c>
      <c r="GI9012" s="77">
        <v>2020</v>
      </c>
      <c r="GJ9012" s="77" t="s">
        <v>303</v>
      </c>
      <c r="GK9012" s="77">
        <v>7205.5312760251836</v>
      </c>
      <c r="GL9012" s="77">
        <v>489.35553099999998</v>
      </c>
      <c r="GM9012" s="77">
        <v>2020</v>
      </c>
      <c r="GN9012" s="77" t="s">
        <v>175</v>
      </c>
      <c r="GO9012" s="77">
        <v>5.3000000000000005E-2</v>
      </c>
      <c r="GP9012" s="77">
        <v>3</v>
      </c>
      <c r="GQ9012" s="77">
        <v>0</v>
      </c>
      <c r="GR9012" s="77" t="s">
        <v>423</v>
      </c>
      <c r="GS9012" s="77">
        <v>5.5966209081309407E-2</v>
      </c>
      <c r="GT9012" s="77">
        <v>403.26626993593959</v>
      </c>
      <c r="GU9012" s="77">
        <v>0</v>
      </c>
      <c r="GV9012" s="77">
        <v>0</v>
      </c>
      <c r="GW9012" s="77">
        <v>0</v>
      </c>
      <c r="GX9012" s="77">
        <v>0</v>
      </c>
      <c r="GY9012" s="77">
        <v>0</v>
      </c>
      <c r="GZ9012" s="77">
        <v>0</v>
      </c>
    </row>
    <row r="9013" spans="187:208" x14ac:dyDescent="0.25">
      <c r="GE9013" s="77" t="s">
        <v>422</v>
      </c>
      <c r="GF9013" s="77" t="s">
        <v>155</v>
      </c>
      <c r="GG9013" s="77" t="s">
        <v>447</v>
      </c>
      <c r="GH9013" s="77" t="s">
        <v>488</v>
      </c>
      <c r="GI9013" s="77">
        <v>2020</v>
      </c>
      <c r="GJ9013" s="77" t="s">
        <v>305</v>
      </c>
      <c r="GK9013" s="77">
        <v>409.22373582043991</v>
      </c>
      <c r="GL9013" s="77">
        <v>489.35553099999998</v>
      </c>
      <c r="GM9013" s="77">
        <v>2020</v>
      </c>
      <c r="GN9013" s="77" t="s">
        <v>175</v>
      </c>
      <c r="GO9013" s="77">
        <v>0.13250000000000001</v>
      </c>
      <c r="GP9013" s="77">
        <v>3</v>
      </c>
      <c r="GQ9013" s="77">
        <v>0</v>
      </c>
      <c r="GR9013" s="77" t="s">
        <v>423</v>
      </c>
      <c r="GS9013" s="77">
        <v>0.1527377521613833</v>
      </c>
      <c r="GT9013" s="77">
        <v>62.503913540297745</v>
      </c>
      <c r="GU9013" s="77">
        <v>0</v>
      </c>
      <c r="GV9013" s="77">
        <v>0</v>
      </c>
      <c r="GW9013" s="77">
        <v>0</v>
      </c>
      <c r="GX9013" s="77">
        <v>0</v>
      </c>
      <c r="GY9013" s="77">
        <v>0</v>
      </c>
      <c r="GZ9013" s="77">
        <v>0</v>
      </c>
    </row>
    <row r="9014" spans="187:208" x14ac:dyDescent="0.25">
      <c r="GE9014" s="77" t="s">
        <v>425</v>
      </c>
      <c r="GF9014" s="77" t="s">
        <v>155</v>
      </c>
      <c r="GG9014" s="77" t="s">
        <v>447</v>
      </c>
      <c r="GH9014" s="77" t="s">
        <v>488</v>
      </c>
      <c r="GI9014" s="77">
        <v>2020</v>
      </c>
      <c r="GJ9014" s="77" t="s">
        <v>301</v>
      </c>
      <c r="GK9014" s="77">
        <v>13469.08781237873</v>
      </c>
      <c r="GL9014" s="77">
        <v>489.35553099999998</v>
      </c>
      <c r="GM9014" s="77">
        <v>2020</v>
      </c>
      <c r="GN9014" s="77" t="s">
        <v>175</v>
      </c>
      <c r="GO9014" s="77">
        <v>5.3000000000000005E-2</v>
      </c>
      <c r="GP9014" s="77">
        <v>3</v>
      </c>
      <c r="GQ9014" s="77">
        <v>0</v>
      </c>
      <c r="GR9014" s="77" t="s">
        <v>423</v>
      </c>
      <c r="GS9014" s="77">
        <v>5.5966209081309407E-2</v>
      </c>
      <c r="GT9014" s="77">
        <v>753.81378464210434</v>
      </c>
      <c r="GU9014" s="77">
        <v>0</v>
      </c>
      <c r="GV9014" s="77">
        <v>0</v>
      </c>
      <c r="GW9014" s="77">
        <v>0</v>
      </c>
      <c r="GX9014" s="77">
        <v>0</v>
      </c>
      <c r="GY9014" s="77">
        <v>0</v>
      </c>
      <c r="GZ9014" s="77">
        <v>0</v>
      </c>
    </row>
    <row r="9015" spans="187:208" x14ac:dyDescent="0.25">
      <c r="GE9015" s="77" t="s">
        <v>427</v>
      </c>
      <c r="GF9015" s="77" t="s">
        <v>155</v>
      </c>
      <c r="GG9015" s="77" t="s">
        <v>447</v>
      </c>
      <c r="GH9015" s="77" t="s">
        <v>488</v>
      </c>
      <c r="GI9015" s="77">
        <v>2020</v>
      </c>
      <c r="GJ9015" s="77" t="s">
        <v>303</v>
      </c>
      <c r="GK9015" s="77">
        <v>7205.5312760252782</v>
      </c>
      <c r="GL9015" s="77">
        <v>489.35553099999998</v>
      </c>
      <c r="GM9015" s="77">
        <v>2020</v>
      </c>
      <c r="GN9015" s="77" t="s">
        <v>175</v>
      </c>
      <c r="GO9015" s="77">
        <v>5.3000000000000005E-2</v>
      </c>
      <c r="GP9015" s="77">
        <v>3</v>
      </c>
      <c r="GQ9015" s="77">
        <v>0</v>
      </c>
      <c r="GR9015" s="77" t="s">
        <v>423</v>
      </c>
      <c r="GS9015" s="77">
        <v>5.5966209081309407E-2</v>
      </c>
      <c r="GT9015" s="77">
        <v>403.26626993594488</v>
      </c>
      <c r="GU9015" s="77">
        <v>0</v>
      </c>
      <c r="GV9015" s="77">
        <v>0</v>
      </c>
      <c r="GW9015" s="77">
        <v>0</v>
      </c>
      <c r="GX9015" s="77">
        <v>0</v>
      </c>
      <c r="GY9015" s="77">
        <v>0</v>
      </c>
      <c r="GZ9015" s="77">
        <v>0</v>
      </c>
    </row>
    <row r="9016" spans="187:208" x14ac:dyDescent="0.25">
      <c r="GE9016" s="77" t="s">
        <v>422</v>
      </c>
      <c r="GF9016" s="77" t="s">
        <v>155</v>
      </c>
      <c r="GG9016" s="77" t="s">
        <v>448</v>
      </c>
      <c r="GH9016" s="77" t="s">
        <v>300</v>
      </c>
      <c r="GI9016" s="77">
        <v>2020</v>
      </c>
      <c r="GJ9016" s="77" t="s">
        <v>305</v>
      </c>
      <c r="GK9016" s="77">
        <v>222.22942162786251</v>
      </c>
      <c r="GL9016" s="77">
        <v>700.88254199999994</v>
      </c>
      <c r="GM9016" s="77">
        <v>2020</v>
      </c>
      <c r="GN9016" s="77" t="s">
        <v>175</v>
      </c>
      <c r="GO9016" s="77">
        <v>0.13250000000000001</v>
      </c>
      <c r="GP9016" s="77">
        <v>3</v>
      </c>
      <c r="GQ9016" s="77">
        <v>0</v>
      </c>
      <c r="GR9016" s="77" t="s">
        <v>423</v>
      </c>
      <c r="GS9016" s="77">
        <v>0.1527377521613833</v>
      </c>
      <c r="GT9016" s="77">
        <v>33.942822323564016</v>
      </c>
      <c r="GU9016" s="77">
        <v>0</v>
      </c>
      <c r="GV9016" s="77">
        <v>0</v>
      </c>
      <c r="GW9016" s="77">
        <v>0</v>
      </c>
      <c r="GX9016" s="77">
        <v>0</v>
      </c>
      <c r="GY9016" s="77">
        <v>0</v>
      </c>
      <c r="GZ9016" s="77">
        <v>0</v>
      </c>
    </row>
    <row r="9017" spans="187:208" x14ac:dyDescent="0.25">
      <c r="GE9017" s="77" t="s">
        <v>425</v>
      </c>
      <c r="GF9017" s="77" t="s">
        <v>155</v>
      </c>
      <c r="GG9017" s="77" t="s">
        <v>448</v>
      </c>
      <c r="GH9017" s="77" t="s">
        <v>300</v>
      </c>
      <c r="GI9017" s="77">
        <v>2020</v>
      </c>
      <c r="GJ9017" s="77" t="s">
        <v>301</v>
      </c>
      <c r="GK9017" s="77">
        <v>8585.7228092491896</v>
      </c>
      <c r="GL9017" s="77">
        <v>700.88254199999994</v>
      </c>
      <c r="GM9017" s="77">
        <v>2020</v>
      </c>
      <c r="GN9017" s="77" t="s">
        <v>175</v>
      </c>
      <c r="GO9017" s="77">
        <v>5.3000000000000005E-2</v>
      </c>
      <c r="GP9017" s="77">
        <v>3</v>
      </c>
      <c r="GQ9017" s="77">
        <v>0</v>
      </c>
      <c r="GR9017" s="77" t="s">
        <v>423</v>
      </c>
      <c r="GS9017" s="77">
        <v>5.5966209081309413E-2</v>
      </c>
      <c r="GT9017" s="77">
        <v>480.51035785660736</v>
      </c>
      <c r="GU9017" s="77">
        <v>0</v>
      </c>
      <c r="GV9017" s="77">
        <v>0</v>
      </c>
      <c r="GW9017" s="77">
        <v>0</v>
      </c>
      <c r="GX9017" s="77">
        <v>0</v>
      </c>
      <c r="GY9017" s="77">
        <v>0</v>
      </c>
      <c r="GZ9017" s="77">
        <v>0</v>
      </c>
    </row>
    <row r="9018" spans="187:208" x14ac:dyDescent="0.25">
      <c r="GE9018" s="77" t="s">
        <v>427</v>
      </c>
      <c r="GF9018" s="77" t="s">
        <v>155</v>
      </c>
      <c r="GG9018" s="77" t="s">
        <v>448</v>
      </c>
      <c r="GH9018" s="77" t="s">
        <v>300</v>
      </c>
      <c r="GI9018" s="77">
        <v>2020</v>
      </c>
      <c r="GJ9018" s="77" t="s">
        <v>303</v>
      </c>
      <c r="GK9018" s="77">
        <v>5338.178410457519</v>
      </c>
      <c r="GL9018" s="77">
        <v>700.88254199999994</v>
      </c>
      <c r="GM9018" s="77">
        <v>2020</v>
      </c>
      <c r="GN9018" s="77" t="s">
        <v>175</v>
      </c>
      <c r="GO9018" s="77">
        <v>5.3000000000000005E-2</v>
      </c>
      <c r="GP9018" s="77">
        <v>3</v>
      </c>
      <c r="GQ9018" s="77">
        <v>0</v>
      </c>
      <c r="GR9018" s="77" t="s">
        <v>423</v>
      </c>
      <c r="GS9018" s="77">
        <v>5.5966209081309413E-2</v>
      </c>
      <c r="GT9018" s="77">
        <v>298.75760903299744</v>
      </c>
      <c r="GU9018" s="77">
        <v>0</v>
      </c>
      <c r="GV9018" s="77">
        <v>0</v>
      </c>
      <c r="GW9018" s="77">
        <v>0</v>
      </c>
      <c r="GX9018" s="77">
        <v>0</v>
      </c>
      <c r="GY9018" s="77">
        <v>0</v>
      </c>
      <c r="GZ9018" s="77">
        <v>0</v>
      </c>
    </row>
    <row r="9019" spans="187:208" x14ac:dyDescent="0.25">
      <c r="GE9019" s="77" t="s">
        <v>422</v>
      </c>
      <c r="GF9019" s="77" t="s">
        <v>155</v>
      </c>
      <c r="GG9019" s="77" t="s">
        <v>448</v>
      </c>
      <c r="GH9019" s="77" t="s">
        <v>432</v>
      </c>
      <c r="GI9019" s="77">
        <v>2020</v>
      </c>
      <c r="GJ9019" s="77" t="s">
        <v>305</v>
      </c>
      <c r="GK9019" s="77">
        <v>222.22942162786569</v>
      </c>
      <c r="GL9019" s="77">
        <v>700.88254199999994</v>
      </c>
      <c r="GM9019" s="77">
        <v>2020</v>
      </c>
      <c r="GN9019" s="77" t="s">
        <v>175</v>
      </c>
      <c r="GO9019" s="77">
        <v>0.13250000000000001</v>
      </c>
      <c r="GP9019" s="77">
        <v>3</v>
      </c>
      <c r="GQ9019" s="77">
        <v>0</v>
      </c>
      <c r="GR9019" s="77" t="s">
        <v>423</v>
      </c>
      <c r="GS9019" s="77">
        <v>0.1527377521613833</v>
      </c>
      <c r="GT9019" s="77">
        <v>33.942822323564506</v>
      </c>
      <c r="GU9019" s="77">
        <v>0</v>
      </c>
      <c r="GV9019" s="77">
        <v>0</v>
      </c>
      <c r="GW9019" s="77">
        <v>0</v>
      </c>
      <c r="GX9019" s="77">
        <v>0</v>
      </c>
      <c r="GY9019" s="77">
        <v>0</v>
      </c>
      <c r="GZ9019" s="77">
        <v>0</v>
      </c>
    </row>
    <row r="9020" spans="187:208" x14ac:dyDescent="0.25">
      <c r="GE9020" s="77" t="s">
        <v>425</v>
      </c>
      <c r="GF9020" s="77" t="s">
        <v>155</v>
      </c>
      <c r="GG9020" s="77" t="s">
        <v>448</v>
      </c>
      <c r="GH9020" s="77" t="s">
        <v>432</v>
      </c>
      <c r="GI9020" s="77">
        <v>2020</v>
      </c>
      <c r="GJ9020" s="77" t="s">
        <v>301</v>
      </c>
      <c r="GK9020" s="77">
        <v>8585.7228092493042</v>
      </c>
      <c r="GL9020" s="77">
        <v>700.88254199999994</v>
      </c>
      <c r="GM9020" s="77">
        <v>2020</v>
      </c>
      <c r="GN9020" s="77" t="s">
        <v>175</v>
      </c>
      <c r="GO9020" s="77">
        <v>5.3000000000000005E-2</v>
      </c>
      <c r="GP9020" s="77">
        <v>3</v>
      </c>
      <c r="GQ9020" s="77">
        <v>0</v>
      </c>
      <c r="GR9020" s="77" t="s">
        <v>423</v>
      </c>
      <c r="GS9020" s="77">
        <v>5.5966209081309413E-2</v>
      </c>
      <c r="GT9020" s="77">
        <v>480.51035785661378</v>
      </c>
      <c r="GU9020" s="77">
        <v>0</v>
      </c>
      <c r="GV9020" s="77">
        <v>0</v>
      </c>
      <c r="GW9020" s="77">
        <v>0</v>
      </c>
      <c r="GX9020" s="77">
        <v>0</v>
      </c>
      <c r="GY9020" s="77">
        <v>0</v>
      </c>
      <c r="GZ9020" s="77">
        <v>0</v>
      </c>
    </row>
    <row r="9021" spans="187:208" x14ac:dyDescent="0.25">
      <c r="GE9021" s="77" t="s">
        <v>422</v>
      </c>
      <c r="GF9021" s="77" t="s">
        <v>155</v>
      </c>
      <c r="GG9021" s="77" t="s">
        <v>448</v>
      </c>
      <c r="GH9021" s="77" t="s">
        <v>439</v>
      </c>
      <c r="GI9021" s="77">
        <v>2020</v>
      </c>
      <c r="GJ9021" s="77" t="s">
        <v>305</v>
      </c>
      <c r="GK9021" s="77">
        <v>0.69641821681223193</v>
      </c>
      <c r="GL9021" s="77">
        <v>700.88254199999994</v>
      </c>
      <c r="GM9021" s="77">
        <v>2020</v>
      </c>
      <c r="GN9021" s="77" t="s">
        <v>175</v>
      </c>
      <c r="GO9021" s="77">
        <v>0.13250000000000001</v>
      </c>
      <c r="GP9021" s="77">
        <v>3</v>
      </c>
      <c r="GQ9021" s="77">
        <v>0</v>
      </c>
      <c r="GR9021" s="77" t="s">
        <v>423</v>
      </c>
      <c r="GS9021" s="77">
        <v>0.1527377521613833</v>
      </c>
      <c r="GT9021" s="77">
        <v>0.10636935300013918</v>
      </c>
      <c r="GU9021" s="77">
        <v>0</v>
      </c>
      <c r="GV9021" s="77">
        <v>0</v>
      </c>
      <c r="GW9021" s="77">
        <v>0</v>
      </c>
      <c r="GX9021" s="77">
        <v>0</v>
      </c>
      <c r="GY9021" s="77">
        <v>0</v>
      </c>
      <c r="GZ9021" s="77">
        <v>0</v>
      </c>
    </row>
    <row r="9022" spans="187:208" x14ac:dyDescent="0.25">
      <c r="GE9022" s="77" t="s">
        <v>425</v>
      </c>
      <c r="GF9022" s="77" t="s">
        <v>155</v>
      </c>
      <c r="GG9022" s="77" t="s">
        <v>448</v>
      </c>
      <c r="GH9022" s="77" t="s">
        <v>439</v>
      </c>
      <c r="GI9022" s="77">
        <v>2020</v>
      </c>
      <c r="GJ9022" s="77" t="s">
        <v>301</v>
      </c>
      <c r="GK9022" s="77">
        <v>2.9419641522810251</v>
      </c>
      <c r="GL9022" s="77">
        <v>700.88254199999994</v>
      </c>
      <c r="GM9022" s="77">
        <v>2020</v>
      </c>
      <c r="GN9022" s="77" t="s">
        <v>175</v>
      </c>
      <c r="GO9022" s="77">
        <v>5.3000000000000005E-2</v>
      </c>
      <c r="GP9022" s="77">
        <v>3</v>
      </c>
      <c r="GQ9022" s="77">
        <v>0</v>
      </c>
      <c r="GR9022" s="77" t="s">
        <v>423</v>
      </c>
      <c r="GS9022" s="77">
        <v>5.5966209081309413E-2</v>
      </c>
      <c r="GT9022" s="77">
        <v>0.16465058085627707</v>
      </c>
      <c r="GU9022" s="77">
        <v>0</v>
      </c>
      <c r="GV9022" s="77">
        <v>0</v>
      </c>
      <c r="GW9022" s="77">
        <v>0</v>
      </c>
      <c r="GX9022" s="77">
        <v>0</v>
      </c>
      <c r="GY9022" s="77">
        <v>0</v>
      </c>
      <c r="GZ9022" s="77">
        <v>0</v>
      </c>
    </row>
    <row r="9023" spans="187:208" x14ac:dyDescent="0.25">
      <c r="GE9023" s="77" t="s">
        <v>427</v>
      </c>
      <c r="GF9023" s="77" t="s">
        <v>155</v>
      </c>
      <c r="GG9023" s="77" t="s">
        <v>448</v>
      </c>
      <c r="GH9023" s="77" t="s">
        <v>439</v>
      </c>
      <c r="GI9023" s="77">
        <v>2020</v>
      </c>
      <c r="GJ9023" s="77" t="s">
        <v>303</v>
      </c>
      <c r="GK9023" s="77">
        <v>1.6021759622082929</v>
      </c>
      <c r="GL9023" s="77">
        <v>700.88254199999994</v>
      </c>
      <c r="GM9023" s="77">
        <v>2020</v>
      </c>
      <c r="GN9023" s="77" t="s">
        <v>175</v>
      </c>
      <c r="GO9023" s="77">
        <v>5.3000000000000005E-2</v>
      </c>
      <c r="GP9023" s="77">
        <v>3</v>
      </c>
      <c r="GQ9023" s="77">
        <v>0</v>
      </c>
      <c r="GR9023" s="77" t="s">
        <v>423</v>
      </c>
      <c r="GS9023" s="77">
        <v>5.5966209081309413E-2</v>
      </c>
      <c r="GT9023" s="77">
        <v>8.966771488599741E-2</v>
      </c>
      <c r="GU9023" s="77">
        <v>0</v>
      </c>
      <c r="GV9023" s="77">
        <v>0</v>
      </c>
      <c r="GW9023" s="77">
        <v>0</v>
      </c>
      <c r="GX9023" s="77">
        <v>0</v>
      </c>
      <c r="GY9023" s="77">
        <v>0</v>
      </c>
      <c r="GZ9023" s="77">
        <v>0</v>
      </c>
    </row>
    <row r="9024" spans="187:208" x14ac:dyDescent="0.25">
      <c r="GE9024" s="77" t="s">
        <v>422</v>
      </c>
      <c r="GF9024" s="77" t="s">
        <v>155</v>
      </c>
      <c r="GG9024" s="77" t="s">
        <v>448</v>
      </c>
      <c r="GH9024" s="77" t="s">
        <v>446</v>
      </c>
      <c r="GI9024" s="77">
        <v>2020</v>
      </c>
      <c r="GJ9024" s="77" t="s">
        <v>305</v>
      </c>
      <c r="GK9024" s="77">
        <v>3.6425060683954513E-2</v>
      </c>
      <c r="GL9024" s="77">
        <v>700.88254199999994</v>
      </c>
      <c r="GM9024" s="77">
        <v>2020</v>
      </c>
      <c r="GN9024" s="77" t="s">
        <v>175</v>
      </c>
      <c r="GO9024" s="77">
        <v>0.13250000000000001</v>
      </c>
      <c r="GP9024" s="77">
        <v>3</v>
      </c>
      <c r="GQ9024" s="77">
        <v>0</v>
      </c>
      <c r="GR9024" s="77" t="s">
        <v>423</v>
      </c>
      <c r="GS9024" s="77">
        <v>0.1527377521613833</v>
      </c>
      <c r="GT9024" s="77">
        <v>5.563481891209191E-3</v>
      </c>
      <c r="GU9024" s="77">
        <v>0</v>
      </c>
      <c r="GV9024" s="77">
        <v>0</v>
      </c>
      <c r="GW9024" s="77">
        <v>0</v>
      </c>
      <c r="GX9024" s="77">
        <v>0</v>
      </c>
      <c r="GY9024" s="77">
        <v>0</v>
      </c>
      <c r="GZ9024" s="77">
        <v>0</v>
      </c>
    </row>
    <row r="9025" spans="187:208" x14ac:dyDescent="0.25">
      <c r="GE9025" s="77" t="s">
        <v>425</v>
      </c>
      <c r="GF9025" s="77" t="s">
        <v>155</v>
      </c>
      <c r="GG9025" s="77" t="s">
        <v>448</v>
      </c>
      <c r="GH9025" s="77" t="s">
        <v>446</v>
      </c>
      <c r="GI9025" s="77">
        <v>2020</v>
      </c>
      <c r="GJ9025" s="77" t="s">
        <v>301</v>
      </c>
      <c r="GK9025" s="77">
        <v>1.580872452543256E-3</v>
      </c>
      <c r="GL9025" s="77">
        <v>700.88254199999994</v>
      </c>
      <c r="GM9025" s="77">
        <v>2020</v>
      </c>
      <c r="GN9025" s="77" t="s">
        <v>175</v>
      </c>
      <c r="GO9025" s="77">
        <v>5.3000000000000005E-2</v>
      </c>
      <c r="GP9025" s="77">
        <v>3</v>
      </c>
      <c r="GQ9025" s="77">
        <v>0</v>
      </c>
      <c r="GR9025" s="77" t="s">
        <v>423</v>
      </c>
      <c r="GS9025" s="77">
        <v>5.5966209081309413E-2</v>
      </c>
      <c r="GT9025" s="77">
        <v>8.8475438209918258E-5</v>
      </c>
      <c r="GU9025" s="77">
        <v>0</v>
      </c>
      <c r="GV9025" s="77">
        <v>0</v>
      </c>
      <c r="GW9025" s="77">
        <v>0</v>
      </c>
      <c r="GX9025" s="77">
        <v>0</v>
      </c>
      <c r="GY9025" s="77">
        <v>0</v>
      </c>
      <c r="GZ9025" s="77">
        <v>0</v>
      </c>
    </row>
    <row r="9026" spans="187:208" x14ac:dyDescent="0.25">
      <c r="GE9026" s="77" t="s">
        <v>427</v>
      </c>
      <c r="GF9026" s="77" t="s">
        <v>155</v>
      </c>
      <c r="GG9026" s="77" t="s">
        <v>448</v>
      </c>
      <c r="GH9026" s="77" t="s">
        <v>446</v>
      </c>
      <c r="GI9026" s="77">
        <v>2020</v>
      </c>
      <c r="GJ9026" s="77" t="s">
        <v>303</v>
      </c>
      <c r="GK9026" s="77">
        <v>3.9894642198450757E-2</v>
      </c>
      <c r="GL9026" s="77">
        <v>700.88254199999994</v>
      </c>
      <c r="GM9026" s="77">
        <v>2020</v>
      </c>
      <c r="GN9026" s="77" t="s">
        <v>175</v>
      </c>
      <c r="GO9026" s="77">
        <v>5.3000000000000005E-2</v>
      </c>
      <c r="GP9026" s="77">
        <v>3</v>
      </c>
      <c r="GQ9026" s="77">
        <v>0</v>
      </c>
      <c r="GR9026" s="77" t="s">
        <v>423</v>
      </c>
      <c r="GS9026" s="77">
        <v>5.5966209081309413E-2</v>
      </c>
      <c r="GT9026" s="77">
        <v>2.2327518865025244E-3</v>
      </c>
      <c r="GU9026" s="77">
        <v>0</v>
      </c>
      <c r="GV9026" s="77">
        <v>0</v>
      </c>
      <c r="GW9026" s="77">
        <v>0</v>
      </c>
      <c r="GX9026" s="77">
        <v>0</v>
      </c>
      <c r="GY9026" s="77">
        <v>0</v>
      </c>
      <c r="GZ9026" s="77">
        <v>0</v>
      </c>
    </row>
    <row r="9027" spans="187:208" x14ac:dyDescent="0.25">
      <c r="GE9027" s="77" t="s">
        <v>422</v>
      </c>
      <c r="GF9027" s="77" t="s">
        <v>155</v>
      </c>
      <c r="GG9027" s="77" t="s">
        <v>448</v>
      </c>
      <c r="GH9027" s="77" t="s">
        <v>453</v>
      </c>
      <c r="GI9027" s="77">
        <v>2020</v>
      </c>
      <c r="GJ9027" s="77" t="s">
        <v>305</v>
      </c>
      <c r="GK9027" s="77">
        <v>222.22942162783619</v>
      </c>
      <c r="GL9027" s="77">
        <v>700.88254199999994</v>
      </c>
      <c r="GM9027" s="77">
        <v>2020</v>
      </c>
      <c r="GN9027" s="77" t="s">
        <v>175</v>
      </c>
      <c r="GO9027" s="77">
        <v>0.13250000000000001</v>
      </c>
      <c r="GP9027" s="77">
        <v>3</v>
      </c>
      <c r="GQ9027" s="77">
        <v>0</v>
      </c>
      <c r="GR9027" s="77" t="s">
        <v>423</v>
      </c>
      <c r="GS9027" s="77">
        <v>0.1527377521613833</v>
      </c>
      <c r="GT9027" s="77">
        <v>33.942822323559994</v>
      </c>
      <c r="GU9027" s="77">
        <v>0</v>
      </c>
      <c r="GV9027" s="77">
        <v>0</v>
      </c>
      <c r="GW9027" s="77">
        <v>0</v>
      </c>
      <c r="GX9027" s="77">
        <v>0</v>
      </c>
      <c r="GY9027" s="77">
        <v>0</v>
      </c>
      <c r="GZ9027" s="77">
        <v>0</v>
      </c>
    </row>
    <row r="9028" spans="187:208" x14ac:dyDescent="0.25">
      <c r="GE9028" s="77" t="s">
        <v>425</v>
      </c>
      <c r="GF9028" s="77" t="s">
        <v>155</v>
      </c>
      <c r="GG9028" s="77" t="s">
        <v>448</v>
      </c>
      <c r="GH9028" s="77" t="s">
        <v>453</v>
      </c>
      <c r="GI9028" s="77">
        <v>2020</v>
      </c>
      <c r="GJ9028" s="77" t="s">
        <v>301</v>
      </c>
      <c r="GK9028" s="77">
        <v>8585.7228092481619</v>
      </c>
      <c r="GL9028" s="77">
        <v>700.88254199999994</v>
      </c>
      <c r="GM9028" s="77">
        <v>2020</v>
      </c>
      <c r="GN9028" s="77" t="s">
        <v>175</v>
      </c>
      <c r="GO9028" s="77">
        <v>5.3000000000000005E-2</v>
      </c>
      <c r="GP9028" s="77">
        <v>3</v>
      </c>
      <c r="GQ9028" s="77">
        <v>0</v>
      </c>
      <c r="GR9028" s="77" t="s">
        <v>423</v>
      </c>
      <c r="GS9028" s="77">
        <v>5.5966209081309413E-2</v>
      </c>
      <c r="GT9028" s="77">
        <v>480.51035785654983</v>
      </c>
      <c r="GU9028" s="77">
        <v>0</v>
      </c>
      <c r="GV9028" s="77">
        <v>0</v>
      </c>
      <c r="GW9028" s="77">
        <v>0</v>
      </c>
      <c r="GX9028" s="77">
        <v>0</v>
      </c>
      <c r="GY9028" s="77">
        <v>0</v>
      </c>
      <c r="GZ9028" s="77">
        <v>0</v>
      </c>
    </row>
    <row r="9029" spans="187:208" x14ac:dyDescent="0.25">
      <c r="GE9029" s="77" t="s">
        <v>427</v>
      </c>
      <c r="GF9029" s="77" t="s">
        <v>155</v>
      </c>
      <c r="GG9029" s="77" t="s">
        <v>448</v>
      </c>
      <c r="GH9029" s="77" t="s">
        <v>453</v>
      </c>
      <c r="GI9029" s="77">
        <v>2020</v>
      </c>
      <c r="GJ9029" s="77" t="s">
        <v>303</v>
      </c>
      <c r="GK9029" s="77">
        <v>5338.1784104568806</v>
      </c>
      <c r="GL9029" s="77">
        <v>700.88254199999994</v>
      </c>
      <c r="GM9029" s="77">
        <v>2020</v>
      </c>
      <c r="GN9029" s="77" t="s">
        <v>175</v>
      </c>
      <c r="GO9029" s="77">
        <v>5.3000000000000005E-2</v>
      </c>
      <c r="GP9029" s="77">
        <v>3</v>
      </c>
      <c r="GQ9029" s="77">
        <v>0</v>
      </c>
      <c r="GR9029" s="77" t="s">
        <v>423</v>
      </c>
      <c r="GS9029" s="77">
        <v>5.5966209081309413E-2</v>
      </c>
      <c r="GT9029" s="77">
        <v>298.75760903296174</v>
      </c>
      <c r="GU9029" s="77">
        <v>0</v>
      </c>
      <c r="GV9029" s="77">
        <v>0</v>
      </c>
      <c r="GW9029" s="77">
        <v>0</v>
      </c>
      <c r="GX9029" s="77">
        <v>0</v>
      </c>
      <c r="GY9029" s="77">
        <v>0</v>
      </c>
      <c r="GZ9029" s="77">
        <v>0</v>
      </c>
    </row>
    <row r="9030" spans="187:208" x14ac:dyDescent="0.25">
      <c r="GE9030" s="77" t="s">
        <v>422</v>
      </c>
      <c r="GF9030" s="77" t="s">
        <v>155</v>
      </c>
      <c r="GG9030" s="77" t="s">
        <v>448</v>
      </c>
      <c r="GH9030" s="77" t="s">
        <v>460</v>
      </c>
      <c r="GI9030" s="77">
        <v>2020</v>
      </c>
      <c r="GJ9030" s="77" t="s">
        <v>305</v>
      </c>
      <c r="GK9030" s="77">
        <v>222.2294216278776</v>
      </c>
      <c r="GL9030" s="77">
        <v>700.88254199999994</v>
      </c>
      <c r="GM9030" s="77">
        <v>2020</v>
      </c>
      <c r="GN9030" s="77" t="s">
        <v>175</v>
      </c>
      <c r="GO9030" s="77">
        <v>0.13250000000000001</v>
      </c>
      <c r="GP9030" s="77">
        <v>3</v>
      </c>
      <c r="GQ9030" s="77">
        <v>0</v>
      </c>
      <c r="GR9030" s="77" t="s">
        <v>423</v>
      </c>
      <c r="GS9030" s="77">
        <v>0.1527377521613833</v>
      </c>
      <c r="GT9030" s="77">
        <v>33.942822323566325</v>
      </c>
      <c r="GU9030" s="77">
        <v>0</v>
      </c>
      <c r="GV9030" s="77">
        <v>0</v>
      </c>
      <c r="GW9030" s="77">
        <v>0</v>
      </c>
      <c r="GX9030" s="77">
        <v>0</v>
      </c>
      <c r="GY9030" s="77">
        <v>0</v>
      </c>
      <c r="GZ9030" s="77">
        <v>0</v>
      </c>
    </row>
    <row r="9031" spans="187:208" x14ac:dyDescent="0.25">
      <c r="GE9031" s="77" t="s">
        <v>425</v>
      </c>
      <c r="GF9031" s="77" t="s">
        <v>155</v>
      </c>
      <c r="GG9031" s="77" t="s">
        <v>448</v>
      </c>
      <c r="GH9031" s="77" t="s">
        <v>460</v>
      </c>
      <c r="GI9031" s="77">
        <v>2020</v>
      </c>
      <c r="GJ9031" s="77" t="s">
        <v>301</v>
      </c>
      <c r="GK9031" s="77">
        <v>8585.7228092497662</v>
      </c>
      <c r="GL9031" s="77">
        <v>700.88254199999994</v>
      </c>
      <c r="GM9031" s="77">
        <v>2020</v>
      </c>
      <c r="GN9031" s="77" t="s">
        <v>175</v>
      </c>
      <c r="GO9031" s="77">
        <v>5.3000000000000005E-2</v>
      </c>
      <c r="GP9031" s="77">
        <v>3</v>
      </c>
      <c r="GQ9031" s="77">
        <v>0</v>
      </c>
      <c r="GR9031" s="77" t="s">
        <v>423</v>
      </c>
      <c r="GS9031" s="77">
        <v>5.5966209081309413E-2</v>
      </c>
      <c r="GT9031" s="77">
        <v>480.51035785663964</v>
      </c>
      <c r="GU9031" s="77">
        <v>0</v>
      </c>
      <c r="GV9031" s="77">
        <v>0</v>
      </c>
      <c r="GW9031" s="77">
        <v>0</v>
      </c>
      <c r="GX9031" s="77">
        <v>0</v>
      </c>
      <c r="GY9031" s="77">
        <v>0</v>
      </c>
      <c r="GZ9031" s="77">
        <v>0</v>
      </c>
    </row>
    <row r="9032" spans="187:208" x14ac:dyDescent="0.25">
      <c r="GE9032" s="77" t="s">
        <v>422</v>
      </c>
      <c r="GF9032" s="77" t="s">
        <v>155</v>
      </c>
      <c r="GG9032" s="77" t="s">
        <v>448</v>
      </c>
      <c r="GH9032" s="77" t="s">
        <v>467</v>
      </c>
      <c r="GI9032" s="77">
        <v>2020</v>
      </c>
      <c r="GJ9032" s="77" t="s">
        <v>305</v>
      </c>
      <c r="GK9032" s="77">
        <v>0.69641821681223082</v>
      </c>
      <c r="GL9032" s="77">
        <v>700.88254199999994</v>
      </c>
      <c r="GM9032" s="77">
        <v>2020</v>
      </c>
      <c r="GN9032" s="77" t="s">
        <v>175</v>
      </c>
      <c r="GO9032" s="77">
        <v>0.13250000000000001</v>
      </c>
      <c r="GP9032" s="77">
        <v>3</v>
      </c>
      <c r="GQ9032" s="77">
        <v>0</v>
      </c>
      <c r="GR9032" s="77" t="s">
        <v>423</v>
      </c>
      <c r="GS9032" s="77">
        <v>0.1527377521613833</v>
      </c>
      <c r="GT9032" s="77">
        <v>0.10636935300013901</v>
      </c>
      <c r="GU9032" s="77">
        <v>0</v>
      </c>
      <c r="GV9032" s="77">
        <v>0</v>
      </c>
      <c r="GW9032" s="77">
        <v>0</v>
      </c>
      <c r="GX9032" s="77">
        <v>0</v>
      </c>
      <c r="GY9032" s="77">
        <v>0</v>
      </c>
      <c r="GZ9032" s="77">
        <v>0</v>
      </c>
    </row>
    <row r="9033" spans="187:208" x14ac:dyDescent="0.25">
      <c r="GE9033" s="77" t="s">
        <v>425</v>
      </c>
      <c r="GF9033" s="77" t="s">
        <v>155</v>
      </c>
      <c r="GG9033" s="77" t="s">
        <v>448</v>
      </c>
      <c r="GH9033" s="77" t="s">
        <v>467</v>
      </c>
      <c r="GI9033" s="77">
        <v>2020</v>
      </c>
      <c r="GJ9033" s="77" t="s">
        <v>301</v>
      </c>
      <c r="GK9033" s="77">
        <v>2.9419641522810172</v>
      </c>
      <c r="GL9033" s="77">
        <v>700.88254199999994</v>
      </c>
      <c r="GM9033" s="77">
        <v>2020</v>
      </c>
      <c r="GN9033" s="77" t="s">
        <v>175</v>
      </c>
      <c r="GO9033" s="77">
        <v>5.3000000000000005E-2</v>
      </c>
      <c r="GP9033" s="77">
        <v>3</v>
      </c>
      <c r="GQ9033" s="77">
        <v>0</v>
      </c>
      <c r="GR9033" s="77" t="s">
        <v>423</v>
      </c>
      <c r="GS9033" s="77">
        <v>5.5966209081309413E-2</v>
      </c>
      <c r="GT9033" s="77">
        <v>0.16465058085627662</v>
      </c>
      <c r="GU9033" s="77">
        <v>0</v>
      </c>
      <c r="GV9033" s="77">
        <v>0</v>
      </c>
      <c r="GW9033" s="77">
        <v>0</v>
      </c>
      <c r="GX9033" s="77">
        <v>0</v>
      </c>
      <c r="GY9033" s="77">
        <v>0</v>
      </c>
      <c r="GZ9033" s="77">
        <v>0</v>
      </c>
    </row>
    <row r="9034" spans="187:208" x14ac:dyDescent="0.25">
      <c r="GE9034" s="77" t="s">
        <v>427</v>
      </c>
      <c r="GF9034" s="77" t="s">
        <v>155</v>
      </c>
      <c r="GG9034" s="77" t="s">
        <v>448</v>
      </c>
      <c r="GH9034" s="77" t="s">
        <v>467</v>
      </c>
      <c r="GI9034" s="77">
        <v>2020</v>
      </c>
      <c r="GJ9034" s="77" t="s">
        <v>303</v>
      </c>
      <c r="GK9034" s="77">
        <v>1.602175962208289</v>
      </c>
      <c r="GL9034" s="77">
        <v>700.88254199999994</v>
      </c>
      <c r="GM9034" s="77">
        <v>2020</v>
      </c>
      <c r="GN9034" s="77" t="s">
        <v>175</v>
      </c>
      <c r="GO9034" s="77">
        <v>5.3000000000000005E-2</v>
      </c>
      <c r="GP9034" s="77">
        <v>3</v>
      </c>
      <c r="GQ9034" s="77">
        <v>0</v>
      </c>
      <c r="GR9034" s="77" t="s">
        <v>423</v>
      </c>
      <c r="GS9034" s="77">
        <v>5.5966209081309413E-2</v>
      </c>
      <c r="GT9034" s="77">
        <v>8.9667714885997188E-2</v>
      </c>
      <c r="GU9034" s="77">
        <v>0</v>
      </c>
      <c r="GV9034" s="77">
        <v>0</v>
      </c>
      <c r="GW9034" s="77">
        <v>0</v>
      </c>
      <c r="GX9034" s="77">
        <v>0</v>
      </c>
      <c r="GY9034" s="77">
        <v>0</v>
      </c>
      <c r="GZ9034" s="77">
        <v>0</v>
      </c>
    </row>
    <row r="9035" spans="187:208" x14ac:dyDescent="0.25">
      <c r="GE9035" s="77" t="s">
        <v>422</v>
      </c>
      <c r="GF9035" s="77" t="s">
        <v>155</v>
      </c>
      <c r="GG9035" s="77" t="s">
        <v>448</v>
      </c>
      <c r="GH9035" s="77" t="s">
        <v>474</v>
      </c>
      <c r="GI9035" s="77">
        <v>2020</v>
      </c>
      <c r="GJ9035" s="77" t="s">
        <v>305</v>
      </c>
      <c r="GK9035" s="77">
        <v>3.6425060683954527E-2</v>
      </c>
      <c r="GL9035" s="77">
        <v>700.88254199999994</v>
      </c>
      <c r="GM9035" s="77">
        <v>2020</v>
      </c>
      <c r="GN9035" s="77" t="s">
        <v>175</v>
      </c>
      <c r="GO9035" s="77">
        <v>0.13250000000000001</v>
      </c>
      <c r="GP9035" s="77">
        <v>3</v>
      </c>
      <c r="GQ9035" s="77">
        <v>0</v>
      </c>
      <c r="GR9035" s="77" t="s">
        <v>423</v>
      </c>
      <c r="GS9035" s="77">
        <v>0.1527377521613833</v>
      </c>
      <c r="GT9035" s="77">
        <v>5.5634818912091936E-3</v>
      </c>
      <c r="GU9035" s="77">
        <v>0</v>
      </c>
      <c r="GV9035" s="77">
        <v>0</v>
      </c>
      <c r="GW9035" s="77">
        <v>0</v>
      </c>
      <c r="GX9035" s="77">
        <v>0</v>
      </c>
      <c r="GY9035" s="77">
        <v>0</v>
      </c>
      <c r="GZ9035" s="77">
        <v>0</v>
      </c>
    </row>
    <row r="9036" spans="187:208" x14ac:dyDescent="0.25">
      <c r="GE9036" s="77" t="s">
        <v>425</v>
      </c>
      <c r="GF9036" s="77" t="s">
        <v>155</v>
      </c>
      <c r="GG9036" s="77" t="s">
        <v>448</v>
      </c>
      <c r="GH9036" s="77" t="s">
        <v>474</v>
      </c>
      <c r="GI9036" s="77">
        <v>2020</v>
      </c>
      <c r="GJ9036" s="77" t="s">
        <v>301</v>
      </c>
      <c r="GK9036" s="77">
        <v>1.5808724525432369E-3</v>
      </c>
      <c r="GL9036" s="77">
        <v>700.88254199999994</v>
      </c>
      <c r="GM9036" s="77">
        <v>2020</v>
      </c>
      <c r="GN9036" s="77" t="s">
        <v>175</v>
      </c>
      <c r="GO9036" s="77">
        <v>5.3000000000000005E-2</v>
      </c>
      <c r="GP9036" s="77">
        <v>3</v>
      </c>
      <c r="GQ9036" s="77">
        <v>0</v>
      </c>
      <c r="GR9036" s="77" t="s">
        <v>423</v>
      </c>
      <c r="GS9036" s="77">
        <v>5.5966209081309413E-2</v>
      </c>
      <c r="GT9036" s="77">
        <v>8.8475438209917188E-5</v>
      </c>
      <c r="GU9036" s="77">
        <v>0</v>
      </c>
      <c r="GV9036" s="77">
        <v>0</v>
      </c>
      <c r="GW9036" s="77">
        <v>0</v>
      </c>
      <c r="GX9036" s="77">
        <v>0</v>
      </c>
      <c r="GY9036" s="77">
        <v>0</v>
      </c>
      <c r="GZ9036" s="77">
        <v>0</v>
      </c>
    </row>
    <row r="9037" spans="187:208" x14ac:dyDescent="0.25">
      <c r="GE9037" s="77" t="s">
        <v>427</v>
      </c>
      <c r="GF9037" s="77" t="s">
        <v>155</v>
      </c>
      <c r="GG9037" s="77" t="s">
        <v>448</v>
      </c>
      <c r="GH9037" s="77" t="s">
        <v>474</v>
      </c>
      <c r="GI9037" s="77">
        <v>2020</v>
      </c>
      <c r="GJ9037" s="77" t="s">
        <v>303</v>
      </c>
      <c r="GK9037" s="77">
        <v>3.9894642198450667E-2</v>
      </c>
      <c r="GL9037" s="77">
        <v>700.88254199999994</v>
      </c>
      <c r="GM9037" s="77">
        <v>2020</v>
      </c>
      <c r="GN9037" s="77" t="s">
        <v>175</v>
      </c>
      <c r="GO9037" s="77">
        <v>5.3000000000000005E-2</v>
      </c>
      <c r="GP9037" s="77">
        <v>3</v>
      </c>
      <c r="GQ9037" s="77">
        <v>0</v>
      </c>
      <c r="GR9037" s="77" t="s">
        <v>423</v>
      </c>
      <c r="GS9037" s="77">
        <v>5.5966209081309413E-2</v>
      </c>
      <c r="GT9037" s="77">
        <v>2.2327518865025192E-3</v>
      </c>
      <c r="GU9037" s="77">
        <v>0</v>
      </c>
      <c r="GV9037" s="77">
        <v>0</v>
      </c>
      <c r="GW9037" s="77">
        <v>0</v>
      </c>
      <c r="GX9037" s="77">
        <v>0</v>
      </c>
      <c r="GY9037" s="77">
        <v>0</v>
      </c>
      <c r="GZ9037" s="77">
        <v>0</v>
      </c>
    </row>
    <row r="9038" spans="187:208" x14ac:dyDescent="0.25">
      <c r="GE9038" s="77" t="s">
        <v>422</v>
      </c>
      <c r="GF9038" s="77" t="s">
        <v>155</v>
      </c>
      <c r="GG9038" s="77" t="s">
        <v>448</v>
      </c>
      <c r="GH9038" s="77" t="s">
        <v>481</v>
      </c>
      <c r="GI9038" s="77">
        <v>2020</v>
      </c>
      <c r="GJ9038" s="77" t="s">
        <v>305</v>
      </c>
      <c r="GK9038" s="77">
        <v>409.22373582041263</v>
      </c>
      <c r="GL9038" s="77">
        <v>700.88254199999994</v>
      </c>
      <c r="GM9038" s="77">
        <v>2020</v>
      </c>
      <c r="GN9038" s="77" t="s">
        <v>175</v>
      </c>
      <c r="GO9038" s="77">
        <v>0.13250000000000001</v>
      </c>
      <c r="GP9038" s="77">
        <v>3</v>
      </c>
      <c r="GQ9038" s="77">
        <v>0</v>
      </c>
      <c r="GR9038" s="77" t="s">
        <v>423</v>
      </c>
      <c r="GS9038" s="77">
        <v>0.1527377521613833</v>
      </c>
      <c r="GT9038" s="77">
        <v>62.503913540293574</v>
      </c>
      <c r="GU9038" s="77">
        <v>0</v>
      </c>
      <c r="GV9038" s="77">
        <v>0</v>
      </c>
      <c r="GW9038" s="77">
        <v>0</v>
      </c>
      <c r="GX9038" s="77">
        <v>0</v>
      </c>
      <c r="GY9038" s="77">
        <v>0</v>
      </c>
      <c r="GZ9038" s="77">
        <v>0</v>
      </c>
    </row>
    <row r="9039" spans="187:208" x14ac:dyDescent="0.25">
      <c r="GE9039" s="77" t="s">
        <v>425</v>
      </c>
      <c r="GF9039" s="77" t="s">
        <v>155</v>
      </c>
      <c r="GG9039" s="77" t="s">
        <v>448</v>
      </c>
      <c r="GH9039" s="77" t="s">
        <v>481</v>
      </c>
      <c r="GI9039" s="77">
        <v>2020</v>
      </c>
      <c r="GJ9039" s="77" t="s">
        <v>301</v>
      </c>
      <c r="GK9039" s="77">
        <v>13469.08781237871</v>
      </c>
      <c r="GL9039" s="77">
        <v>700.88254199999994</v>
      </c>
      <c r="GM9039" s="77">
        <v>2020</v>
      </c>
      <c r="GN9039" s="77" t="s">
        <v>175</v>
      </c>
      <c r="GO9039" s="77">
        <v>5.3000000000000005E-2</v>
      </c>
      <c r="GP9039" s="77">
        <v>3</v>
      </c>
      <c r="GQ9039" s="77">
        <v>0</v>
      </c>
      <c r="GR9039" s="77" t="s">
        <v>423</v>
      </c>
      <c r="GS9039" s="77">
        <v>5.5966209081309413E-2</v>
      </c>
      <c r="GT9039" s="77">
        <v>753.81378464210331</v>
      </c>
      <c r="GU9039" s="77">
        <v>0</v>
      </c>
      <c r="GV9039" s="77">
        <v>0</v>
      </c>
      <c r="GW9039" s="77">
        <v>0</v>
      </c>
      <c r="GX9039" s="77">
        <v>0</v>
      </c>
      <c r="GY9039" s="77">
        <v>0</v>
      </c>
      <c r="GZ9039" s="77">
        <v>0</v>
      </c>
    </row>
    <row r="9040" spans="187:208" x14ac:dyDescent="0.25">
      <c r="GE9040" s="77" t="s">
        <v>427</v>
      </c>
      <c r="GF9040" s="77" t="s">
        <v>155</v>
      </c>
      <c r="GG9040" s="77" t="s">
        <v>448</v>
      </c>
      <c r="GH9040" s="77" t="s">
        <v>481</v>
      </c>
      <c r="GI9040" s="77">
        <v>2020</v>
      </c>
      <c r="GJ9040" s="77" t="s">
        <v>303</v>
      </c>
      <c r="GK9040" s="77">
        <v>7205.5312760252846</v>
      </c>
      <c r="GL9040" s="77">
        <v>700.88254199999994</v>
      </c>
      <c r="GM9040" s="77">
        <v>2020</v>
      </c>
      <c r="GN9040" s="77" t="s">
        <v>175</v>
      </c>
      <c r="GO9040" s="77">
        <v>5.3000000000000005E-2</v>
      </c>
      <c r="GP9040" s="77">
        <v>3</v>
      </c>
      <c r="GQ9040" s="77">
        <v>0</v>
      </c>
      <c r="GR9040" s="77" t="s">
        <v>423</v>
      </c>
      <c r="GS9040" s="77">
        <v>5.5966209081309413E-2</v>
      </c>
      <c r="GT9040" s="77">
        <v>403.26626993594527</v>
      </c>
      <c r="GU9040" s="77">
        <v>0</v>
      </c>
      <c r="GV9040" s="77">
        <v>0</v>
      </c>
      <c r="GW9040" s="77">
        <v>0</v>
      </c>
      <c r="GX9040" s="77">
        <v>0</v>
      </c>
      <c r="GY9040" s="77">
        <v>0</v>
      </c>
      <c r="GZ9040" s="77">
        <v>0</v>
      </c>
    </row>
    <row r="9041" spans="187:208" x14ac:dyDescent="0.25">
      <c r="GE9041" s="77" t="s">
        <v>422</v>
      </c>
      <c r="GF9041" s="77" t="s">
        <v>155</v>
      </c>
      <c r="GG9041" s="77" t="s">
        <v>448</v>
      </c>
      <c r="GH9041" s="77" t="s">
        <v>488</v>
      </c>
      <c r="GI9041" s="77">
        <v>2020</v>
      </c>
      <c r="GJ9041" s="77" t="s">
        <v>305</v>
      </c>
      <c r="GK9041" s="77">
        <v>409.22373582044048</v>
      </c>
      <c r="GL9041" s="77">
        <v>700.88254199999994</v>
      </c>
      <c r="GM9041" s="77">
        <v>2020</v>
      </c>
      <c r="GN9041" s="77" t="s">
        <v>175</v>
      </c>
      <c r="GO9041" s="77">
        <v>0.13250000000000001</v>
      </c>
      <c r="GP9041" s="77">
        <v>3</v>
      </c>
      <c r="GQ9041" s="77">
        <v>0</v>
      </c>
      <c r="GR9041" s="77" t="s">
        <v>423</v>
      </c>
      <c r="GS9041" s="77">
        <v>0.1527377521613833</v>
      </c>
      <c r="GT9041" s="77">
        <v>62.50391354029783</v>
      </c>
      <c r="GU9041" s="77">
        <v>0</v>
      </c>
      <c r="GV9041" s="77">
        <v>0</v>
      </c>
      <c r="GW9041" s="77">
        <v>0</v>
      </c>
      <c r="GX9041" s="77">
        <v>0</v>
      </c>
      <c r="GY9041" s="77">
        <v>0</v>
      </c>
      <c r="GZ9041" s="77">
        <v>0</v>
      </c>
    </row>
    <row r="9042" spans="187:208" x14ac:dyDescent="0.25">
      <c r="GE9042" s="77" t="s">
        <v>425</v>
      </c>
      <c r="GF9042" s="77" t="s">
        <v>155</v>
      </c>
      <c r="GG9042" s="77" t="s">
        <v>448</v>
      </c>
      <c r="GH9042" s="77" t="s">
        <v>488</v>
      </c>
      <c r="GI9042" s="77">
        <v>2020</v>
      </c>
      <c r="GJ9042" s="77" t="s">
        <v>301</v>
      </c>
      <c r="GK9042" s="77">
        <v>13469.087812378741</v>
      </c>
      <c r="GL9042" s="77">
        <v>700.88254199999994</v>
      </c>
      <c r="GM9042" s="77">
        <v>2020</v>
      </c>
      <c r="GN9042" s="77" t="s">
        <v>175</v>
      </c>
      <c r="GO9042" s="77">
        <v>5.3000000000000005E-2</v>
      </c>
      <c r="GP9042" s="77">
        <v>3</v>
      </c>
      <c r="GQ9042" s="77">
        <v>0</v>
      </c>
      <c r="GR9042" s="77" t="s">
        <v>423</v>
      </c>
      <c r="GS9042" s="77">
        <v>5.5966209081309413E-2</v>
      </c>
      <c r="GT9042" s="77">
        <v>753.81378464210502</v>
      </c>
      <c r="GU9042" s="77">
        <v>0</v>
      </c>
      <c r="GV9042" s="77">
        <v>0</v>
      </c>
      <c r="GW9042" s="77">
        <v>0</v>
      </c>
      <c r="GX9042" s="77">
        <v>0</v>
      </c>
      <c r="GY9042" s="77">
        <v>0</v>
      </c>
      <c r="GZ9042" s="77">
        <v>0</v>
      </c>
    </row>
    <row r="9043" spans="187:208" x14ac:dyDescent="0.25">
      <c r="GE9043" s="77" t="s">
        <v>427</v>
      </c>
      <c r="GF9043" s="77" t="s">
        <v>155</v>
      </c>
      <c r="GG9043" s="77" t="s">
        <v>448</v>
      </c>
      <c r="GH9043" s="77" t="s">
        <v>488</v>
      </c>
      <c r="GI9043" s="77">
        <v>2020</v>
      </c>
      <c r="GJ9043" s="77" t="s">
        <v>303</v>
      </c>
      <c r="GK9043" s="77">
        <v>7205.5312760252828</v>
      </c>
      <c r="GL9043" s="77">
        <v>700.88254199999994</v>
      </c>
      <c r="GM9043" s="77">
        <v>2020</v>
      </c>
      <c r="GN9043" s="77" t="s">
        <v>175</v>
      </c>
      <c r="GO9043" s="77">
        <v>5.3000000000000005E-2</v>
      </c>
      <c r="GP9043" s="77">
        <v>3</v>
      </c>
      <c r="GQ9043" s="77">
        <v>0</v>
      </c>
      <c r="GR9043" s="77" t="s">
        <v>423</v>
      </c>
      <c r="GS9043" s="77">
        <v>5.5966209081309413E-2</v>
      </c>
      <c r="GT9043" s="77">
        <v>403.26626993594516</v>
      </c>
      <c r="GU9043" s="77">
        <v>0</v>
      </c>
      <c r="GV9043" s="77">
        <v>0</v>
      </c>
      <c r="GW9043" s="77">
        <v>0</v>
      </c>
      <c r="GX9043" s="77">
        <v>0</v>
      </c>
      <c r="GY9043" s="77">
        <v>0</v>
      </c>
      <c r="GZ9043" s="77">
        <v>0</v>
      </c>
    </row>
    <row r="9044" spans="187:208" x14ac:dyDescent="0.25">
      <c r="GE9044" s="77" t="s">
        <v>422</v>
      </c>
      <c r="GF9044" s="77" t="s">
        <v>155</v>
      </c>
      <c r="GG9044" s="77" t="s">
        <v>449</v>
      </c>
      <c r="GH9044" s="77" t="s">
        <v>300</v>
      </c>
      <c r="GI9044" s="77">
        <v>2020</v>
      </c>
      <c r="GJ9044" s="77" t="s">
        <v>305</v>
      </c>
      <c r="GK9044" s="77">
        <v>222.22942162783019</v>
      </c>
      <c r="GL9044" s="77">
        <v>774.34978000000001</v>
      </c>
      <c r="GM9044" s="77">
        <v>2020</v>
      </c>
      <c r="GN9044" s="77" t="s">
        <v>175</v>
      </c>
      <c r="GO9044" s="77">
        <v>0.13250000000000001</v>
      </c>
      <c r="GP9044" s="77">
        <v>3</v>
      </c>
      <c r="GQ9044" s="77">
        <v>0</v>
      </c>
      <c r="GR9044" s="77" t="s">
        <v>423</v>
      </c>
      <c r="GS9044" s="77">
        <v>0.1527377521613833</v>
      </c>
      <c r="GT9044" s="77">
        <v>33.942822323559085</v>
      </c>
      <c r="GU9044" s="77">
        <v>0</v>
      </c>
      <c r="GV9044" s="77">
        <v>0</v>
      </c>
      <c r="GW9044" s="77">
        <v>0</v>
      </c>
      <c r="GX9044" s="77">
        <v>0</v>
      </c>
      <c r="GY9044" s="77">
        <v>0</v>
      </c>
      <c r="GZ9044" s="77">
        <v>0</v>
      </c>
    </row>
    <row r="9045" spans="187:208" x14ac:dyDescent="0.25">
      <c r="GE9045" s="77" t="s">
        <v>425</v>
      </c>
      <c r="GF9045" s="77" t="s">
        <v>155</v>
      </c>
      <c r="GG9045" s="77" t="s">
        <v>449</v>
      </c>
      <c r="GH9045" s="77" t="s">
        <v>300</v>
      </c>
      <c r="GI9045" s="77">
        <v>2020</v>
      </c>
      <c r="GJ9045" s="77" t="s">
        <v>301</v>
      </c>
      <c r="GK9045" s="77">
        <v>8585.7228092479418</v>
      </c>
      <c r="GL9045" s="77">
        <v>774.34978000000001</v>
      </c>
      <c r="GM9045" s="77">
        <v>2020</v>
      </c>
      <c r="GN9045" s="77" t="s">
        <v>175</v>
      </c>
      <c r="GO9045" s="77">
        <v>5.3000000000000005E-2</v>
      </c>
      <c r="GP9045" s="77">
        <v>3</v>
      </c>
      <c r="GQ9045" s="77">
        <v>0</v>
      </c>
      <c r="GR9045" s="77" t="s">
        <v>423</v>
      </c>
      <c r="GS9045" s="77">
        <v>5.5966209081309407E-2</v>
      </c>
      <c r="GT9045" s="77">
        <v>480.5103578565375</v>
      </c>
      <c r="GU9045" s="77">
        <v>0</v>
      </c>
      <c r="GV9045" s="77">
        <v>0</v>
      </c>
      <c r="GW9045" s="77">
        <v>0</v>
      </c>
      <c r="GX9045" s="77">
        <v>0</v>
      </c>
      <c r="GY9045" s="77">
        <v>0</v>
      </c>
      <c r="GZ9045" s="77">
        <v>0</v>
      </c>
    </row>
    <row r="9046" spans="187:208" x14ac:dyDescent="0.25">
      <c r="GE9046" s="77" t="s">
        <v>427</v>
      </c>
      <c r="GF9046" s="77" t="s">
        <v>155</v>
      </c>
      <c r="GG9046" s="77" t="s">
        <v>449</v>
      </c>
      <c r="GH9046" s="77" t="s">
        <v>300</v>
      </c>
      <c r="GI9046" s="77">
        <v>2020</v>
      </c>
      <c r="GJ9046" s="77" t="s">
        <v>303</v>
      </c>
      <c r="GK9046" s="77">
        <v>5338.1784104567441</v>
      </c>
      <c r="GL9046" s="77">
        <v>774.34978000000001</v>
      </c>
      <c r="GM9046" s="77">
        <v>2020</v>
      </c>
      <c r="GN9046" s="77" t="s">
        <v>175</v>
      </c>
      <c r="GO9046" s="77">
        <v>5.3000000000000005E-2</v>
      </c>
      <c r="GP9046" s="77">
        <v>3</v>
      </c>
      <c r="GQ9046" s="77">
        <v>0</v>
      </c>
      <c r="GR9046" s="77" t="s">
        <v>423</v>
      </c>
      <c r="GS9046" s="77">
        <v>5.5966209081309407E-2</v>
      </c>
      <c r="GT9046" s="77">
        <v>298.75760903295406</v>
      </c>
      <c r="GU9046" s="77">
        <v>0</v>
      </c>
      <c r="GV9046" s="77">
        <v>0</v>
      </c>
      <c r="GW9046" s="77">
        <v>0</v>
      </c>
      <c r="GX9046" s="77">
        <v>0</v>
      </c>
      <c r="GY9046" s="77">
        <v>0</v>
      </c>
      <c r="GZ9046" s="77">
        <v>0</v>
      </c>
    </row>
    <row r="9047" spans="187:208" x14ac:dyDescent="0.25">
      <c r="GE9047" s="77" t="s">
        <v>422</v>
      </c>
      <c r="GF9047" s="77" t="s">
        <v>155</v>
      </c>
      <c r="GG9047" s="77" t="s">
        <v>449</v>
      </c>
      <c r="GH9047" s="77" t="s">
        <v>432</v>
      </c>
      <c r="GI9047" s="77">
        <v>2020</v>
      </c>
      <c r="GJ9047" s="77" t="s">
        <v>305</v>
      </c>
      <c r="GK9047" s="77">
        <v>222.22942162784159</v>
      </c>
      <c r="GL9047" s="77">
        <v>774.34978000000001</v>
      </c>
      <c r="GM9047" s="77">
        <v>2020</v>
      </c>
      <c r="GN9047" s="77" t="s">
        <v>175</v>
      </c>
      <c r="GO9047" s="77">
        <v>0.13250000000000001</v>
      </c>
      <c r="GP9047" s="77">
        <v>3</v>
      </c>
      <c r="GQ9047" s="77">
        <v>0</v>
      </c>
      <c r="GR9047" s="77" t="s">
        <v>423</v>
      </c>
      <c r="GS9047" s="77">
        <v>0.1527377521613833</v>
      </c>
      <c r="GT9047" s="77">
        <v>33.942822323560826</v>
      </c>
      <c r="GU9047" s="77">
        <v>0</v>
      </c>
      <c r="GV9047" s="77">
        <v>0</v>
      </c>
      <c r="GW9047" s="77">
        <v>0</v>
      </c>
      <c r="GX9047" s="77">
        <v>0</v>
      </c>
      <c r="GY9047" s="77">
        <v>0</v>
      </c>
      <c r="GZ9047" s="77">
        <v>0</v>
      </c>
    </row>
    <row r="9048" spans="187:208" x14ac:dyDescent="0.25">
      <c r="GE9048" s="77" t="s">
        <v>425</v>
      </c>
      <c r="GF9048" s="77" t="s">
        <v>155</v>
      </c>
      <c r="GG9048" s="77" t="s">
        <v>449</v>
      </c>
      <c r="GH9048" s="77" t="s">
        <v>432</v>
      </c>
      <c r="GI9048" s="77">
        <v>2020</v>
      </c>
      <c r="GJ9048" s="77" t="s">
        <v>301</v>
      </c>
      <c r="GK9048" s="77">
        <v>8585.7228092483874</v>
      </c>
      <c r="GL9048" s="77">
        <v>774.34978000000001</v>
      </c>
      <c r="GM9048" s="77">
        <v>2020</v>
      </c>
      <c r="GN9048" s="77" t="s">
        <v>175</v>
      </c>
      <c r="GO9048" s="77">
        <v>5.3000000000000005E-2</v>
      </c>
      <c r="GP9048" s="77">
        <v>3</v>
      </c>
      <c r="GQ9048" s="77">
        <v>0</v>
      </c>
      <c r="GR9048" s="77" t="s">
        <v>423</v>
      </c>
      <c r="GS9048" s="77">
        <v>5.5966209081309407E-2</v>
      </c>
      <c r="GT9048" s="77">
        <v>480.51035785656239</v>
      </c>
      <c r="GU9048" s="77">
        <v>0</v>
      </c>
      <c r="GV9048" s="77">
        <v>0</v>
      </c>
      <c r="GW9048" s="77">
        <v>0</v>
      </c>
      <c r="GX9048" s="77">
        <v>0</v>
      </c>
      <c r="GY9048" s="77">
        <v>0</v>
      </c>
      <c r="GZ9048" s="77">
        <v>0</v>
      </c>
    </row>
    <row r="9049" spans="187:208" x14ac:dyDescent="0.25">
      <c r="GE9049" s="77" t="s">
        <v>422</v>
      </c>
      <c r="GF9049" s="77" t="s">
        <v>155</v>
      </c>
      <c r="GG9049" s="77" t="s">
        <v>449</v>
      </c>
      <c r="GH9049" s="77" t="s">
        <v>439</v>
      </c>
      <c r="GI9049" s="77">
        <v>2020</v>
      </c>
      <c r="GJ9049" s="77" t="s">
        <v>305</v>
      </c>
      <c r="GK9049" s="77">
        <v>0.69641821681223093</v>
      </c>
      <c r="GL9049" s="77">
        <v>774.34978000000001</v>
      </c>
      <c r="GM9049" s="77">
        <v>2020</v>
      </c>
      <c r="GN9049" s="77" t="s">
        <v>175</v>
      </c>
      <c r="GO9049" s="77">
        <v>0.13250000000000001</v>
      </c>
      <c r="GP9049" s="77">
        <v>3</v>
      </c>
      <c r="GQ9049" s="77">
        <v>0</v>
      </c>
      <c r="GR9049" s="77" t="s">
        <v>423</v>
      </c>
      <c r="GS9049" s="77">
        <v>0.1527377521613833</v>
      </c>
      <c r="GT9049" s="77">
        <v>0.10636935300013903</v>
      </c>
      <c r="GU9049" s="77">
        <v>0</v>
      </c>
      <c r="GV9049" s="77">
        <v>0</v>
      </c>
      <c r="GW9049" s="77">
        <v>0</v>
      </c>
      <c r="GX9049" s="77">
        <v>0</v>
      </c>
      <c r="GY9049" s="77">
        <v>0</v>
      </c>
      <c r="GZ9049" s="77">
        <v>0</v>
      </c>
    </row>
    <row r="9050" spans="187:208" x14ac:dyDescent="0.25">
      <c r="GE9050" s="77" t="s">
        <v>425</v>
      </c>
      <c r="GF9050" s="77" t="s">
        <v>155</v>
      </c>
      <c r="GG9050" s="77" t="s">
        <v>449</v>
      </c>
      <c r="GH9050" s="77" t="s">
        <v>439</v>
      </c>
      <c r="GI9050" s="77">
        <v>2020</v>
      </c>
      <c r="GJ9050" s="77" t="s">
        <v>301</v>
      </c>
      <c r="GK9050" s="77">
        <v>2.9419641522810149</v>
      </c>
      <c r="GL9050" s="77">
        <v>774.34978000000001</v>
      </c>
      <c r="GM9050" s="77">
        <v>2020</v>
      </c>
      <c r="GN9050" s="77" t="s">
        <v>175</v>
      </c>
      <c r="GO9050" s="77">
        <v>5.3000000000000005E-2</v>
      </c>
      <c r="GP9050" s="77">
        <v>3</v>
      </c>
      <c r="GQ9050" s="77">
        <v>0</v>
      </c>
      <c r="GR9050" s="77" t="s">
        <v>423</v>
      </c>
      <c r="GS9050" s="77">
        <v>5.5966209081309407E-2</v>
      </c>
      <c r="GT9050" s="77">
        <v>0.16465058085627646</v>
      </c>
      <c r="GU9050" s="77">
        <v>0</v>
      </c>
      <c r="GV9050" s="77">
        <v>0</v>
      </c>
      <c r="GW9050" s="77">
        <v>0</v>
      </c>
      <c r="GX9050" s="77">
        <v>0</v>
      </c>
      <c r="GY9050" s="77">
        <v>0</v>
      </c>
      <c r="GZ9050" s="77">
        <v>0</v>
      </c>
    </row>
    <row r="9051" spans="187:208" x14ac:dyDescent="0.25">
      <c r="GE9051" s="77" t="s">
        <v>427</v>
      </c>
      <c r="GF9051" s="77" t="s">
        <v>155</v>
      </c>
      <c r="GG9051" s="77" t="s">
        <v>449</v>
      </c>
      <c r="GH9051" s="77" t="s">
        <v>439</v>
      </c>
      <c r="GI9051" s="77">
        <v>2020</v>
      </c>
      <c r="GJ9051" s="77" t="s">
        <v>303</v>
      </c>
      <c r="GK9051" s="77">
        <v>1.6021759622082841</v>
      </c>
      <c r="GL9051" s="77">
        <v>774.34978000000001</v>
      </c>
      <c r="GM9051" s="77">
        <v>2020</v>
      </c>
      <c r="GN9051" s="77" t="s">
        <v>175</v>
      </c>
      <c r="GO9051" s="77">
        <v>5.3000000000000005E-2</v>
      </c>
      <c r="GP9051" s="77">
        <v>3</v>
      </c>
      <c r="GQ9051" s="77">
        <v>0</v>
      </c>
      <c r="GR9051" s="77" t="s">
        <v>423</v>
      </c>
      <c r="GS9051" s="77">
        <v>5.5966209081309407E-2</v>
      </c>
      <c r="GT9051" s="77">
        <v>8.966771488599691E-2</v>
      </c>
      <c r="GU9051" s="77">
        <v>0</v>
      </c>
      <c r="GV9051" s="77">
        <v>0</v>
      </c>
      <c r="GW9051" s="77">
        <v>0</v>
      </c>
      <c r="GX9051" s="77">
        <v>0</v>
      </c>
      <c r="GY9051" s="77">
        <v>0</v>
      </c>
      <c r="GZ9051" s="77">
        <v>0</v>
      </c>
    </row>
    <row r="9052" spans="187:208" x14ac:dyDescent="0.25">
      <c r="GE9052" s="77" t="s">
        <v>422</v>
      </c>
      <c r="GF9052" s="77" t="s">
        <v>155</v>
      </c>
      <c r="GG9052" s="77" t="s">
        <v>449</v>
      </c>
      <c r="GH9052" s="77" t="s">
        <v>446</v>
      </c>
      <c r="GI9052" s="77">
        <v>2020</v>
      </c>
      <c r="GJ9052" s="77" t="s">
        <v>305</v>
      </c>
      <c r="GK9052" s="77">
        <v>3.6425060683954499E-2</v>
      </c>
      <c r="GL9052" s="77">
        <v>774.34978000000001</v>
      </c>
      <c r="GM9052" s="77">
        <v>2020</v>
      </c>
      <c r="GN9052" s="77" t="s">
        <v>175</v>
      </c>
      <c r="GO9052" s="77">
        <v>0.13250000000000001</v>
      </c>
      <c r="GP9052" s="77">
        <v>3</v>
      </c>
      <c r="GQ9052" s="77">
        <v>0</v>
      </c>
      <c r="GR9052" s="77" t="s">
        <v>423</v>
      </c>
      <c r="GS9052" s="77">
        <v>0.1527377521613833</v>
      </c>
      <c r="GT9052" s="77">
        <v>5.5634818912091892E-3</v>
      </c>
      <c r="GU9052" s="77">
        <v>0</v>
      </c>
      <c r="GV9052" s="77">
        <v>0</v>
      </c>
      <c r="GW9052" s="77">
        <v>0</v>
      </c>
      <c r="GX9052" s="77">
        <v>0</v>
      </c>
      <c r="GY9052" s="77">
        <v>0</v>
      </c>
      <c r="GZ9052" s="77">
        <v>0</v>
      </c>
    </row>
    <row r="9053" spans="187:208" x14ac:dyDescent="0.25">
      <c r="GE9053" s="77" t="s">
        <v>425</v>
      </c>
      <c r="GF9053" s="77" t="s">
        <v>155</v>
      </c>
      <c r="GG9053" s="77" t="s">
        <v>449</v>
      </c>
      <c r="GH9053" s="77" t="s">
        <v>446</v>
      </c>
      <c r="GI9053" s="77">
        <v>2020</v>
      </c>
      <c r="GJ9053" s="77" t="s">
        <v>301</v>
      </c>
      <c r="GK9053" s="77">
        <v>1.580872452543246E-3</v>
      </c>
      <c r="GL9053" s="77">
        <v>774.34978000000001</v>
      </c>
      <c r="GM9053" s="77">
        <v>2020</v>
      </c>
      <c r="GN9053" s="77" t="s">
        <v>175</v>
      </c>
      <c r="GO9053" s="77">
        <v>5.3000000000000005E-2</v>
      </c>
      <c r="GP9053" s="77">
        <v>3</v>
      </c>
      <c r="GQ9053" s="77">
        <v>0</v>
      </c>
      <c r="GR9053" s="77" t="s">
        <v>423</v>
      </c>
      <c r="GS9053" s="77">
        <v>5.5966209081309407E-2</v>
      </c>
      <c r="GT9053" s="77">
        <v>8.8475438209917689E-5</v>
      </c>
      <c r="GU9053" s="77">
        <v>0</v>
      </c>
      <c r="GV9053" s="77">
        <v>0</v>
      </c>
      <c r="GW9053" s="77">
        <v>0</v>
      </c>
      <c r="GX9053" s="77">
        <v>0</v>
      </c>
      <c r="GY9053" s="77">
        <v>0</v>
      </c>
      <c r="GZ9053" s="77">
        <v>0</v>
      </c>
    </row>
    <row r="9054" spans="187:208" x14ac:dyDescent="0.25">
      <c r="GE9054" s="77" t="s">
        <v>427</v>
      </c>
      <c r="GF9054" s="77" t="s">
        <v>155</v>
      </c>
      <c r="GG9054" s="77" t="s">
        <v>449</v>
      </c>
      <c r="GH9054" s="77" t="s">
        <v>446</v>
      </c>
      <c r="GI9054" s="77">
        <v>2020</v>
      </c>
      <c r="GJ9054" s="77" t="s">
        <v>303</v>
      </c>
      <c r="GK9054" s="77">
        <v>3.9894642198450757E-2</v>
      </c>
      <c r="GL9054" s="77">
        <v>774.34978000000001</v>
      </c>
      <c r="GM9054" s="77">
        <v>2020</v>
      </c>
      <c r="GN9054" s="77" t="s">
        <v>175</v>
      </c>
      <c r="GO9054" s="77">
        <v>5.3000000000000005E-2</v>
      </c>
      <c r="GP9054" s="77">
        <v>3</v>
      </c>
      <c r="GQ9054" s="77">
        <v>0</v>
      </c>
      <c r="GR9054" s="77" t="s">
        <v>423</v>
      </c>
      <c r="GS9054" s="77">
        <v>5.5966209081309407E-2</v>
      </c>
      <c r="GT9054" s="77">
        <v>2.232751886502524E-3</v>
      </c>
      <c r="GU9054" s="77">
        <v>0</v>
      </c>
      <c r="GV9054" s="77">
        <v>0</v>
      </c>
      <c r="GW9054" s="77">
        <v>0</v>
      </c>
      <c r="GX9054" s="77">
        <v>0</v>
      </c>
      <c r="GY9054" s="77">
        <v>0</v>
      </c>
      <c r="GZ9054" s="77">
        <v>0</v>
      </c>
    </row>
    <row r="9055" spans="187:208" x14ac:dyDescent="0.25">
      <c r="GE9055" s="77" t="s">
        <v>422</v>
      </c>
      <c r="GF9055" s="77" t="s">
        <v>155</v>
      </c>
      <c r="GG9055" s="77" t="s">
        <v>449</v>
      </c>
      <c r="GH9055" s="77" t="s">
        <v>453</v>
      </c>
      <c r="GI9055" s="77">
        <v>2020</v>
      </c>
      <c r="GJ9055" s="77" t="s">
        <v>305</v>
      </c>
      <c r="GK9055" s="77">
        <v>222.22942162784099</v>
      </c>
      <c r="GL9055" s="77">
        <v>774.34978000000001</v>
      </c>
      <c r="GM9055" s="77">
        <v>2020</v>
      </c>
      <c r="GN9055" s="77" t="s">
        <v>175</v>
      </c>
      <c r="GO9055" s="77">
        <v>0.13250000000000001</v>
      </c>
      <c r="GP9055" s="77">
        <v>3</v>
      </c>
      <c r="GQ9055" s="77">
        <v>0</v>
      </c>
      <c r="GR9055" s="77" t="s">
        <v>423</v>
      </c>
      <c r="GS9055" s="77">
        <v>0.1527377521613833</v>
      </c>
      <c r="GT9055" s="77">
        <v>33.942822323560733</v>
      </c>
      <c r="GU9055" s="77">
        <v>0</v>
      </c>
      <c r="GV9055" s="77">
        <v>0</v>
      </c>
      <c r="GW9055" s="77">
        <v>0</v>
      </c>
      <c r="GX9055" s="77">
        <v>0</v>
      </c>
      <c r="GY9055" s="77">
        <v>0</v>
      </c>
      <c r="GZ9055" s="77">
        <v>0</v>
      </c>
    </row>
    <row r="9056" spans="187:208" x14ac:dyDescent="0.25">
      <c r="GE9056" s="77" t="s">
        <v>425</v>
      </c>
      <c r="GF9056" s="77" t="s">
        <v>155</v>
      </c>
      <c r="GG9056" s="77" t="s">
        <v>449</v>
      </c>
      <c r="GH9056" s="77" t="s">
        <v>453</v>
      </c>
      <c r="GI9056" s="77">
        <v>2020</v>
      </c>
      <c r="GJ9056" s="77" t="s">
        <v>301</v>
      </c>
      <c r="GK9056" s="77">
        <v>8585.7228092483474</v>
      </c>
      <c r="GL9056" s="77">
        <v>774.34978000000001</v>
      </c>
      <c r="GM9056" s="77">
        <v>2020</v>
      </c>
      <c r="GN9056" s="77" t="s">
        <v>175</v>
      </c>
      <c r="GO9056" s="77">
        <v>5.3000000000000005E-2</v>
      </c>
      <c r="GP9056" s="77">
        <v>3</v>
      </c>
      <c r="GQ9056" s="77">
        <v>0</v>
      </c>
      <c r="GR9056" s="77" t="s">
        <v>423</v>
      </c>
      <c r="GS9056" s="77">
        <v>5.5966209081309407E-2</v>
      </c>
      <c r="GT9056" s="77">
        <v>480.51035785656018</v>
      </c>
      <c r="GU9056" s="77">
        <v>0</v>
      </c>
      <c r="GV9056" s="77">
        <v>0</v>
      </c>
      <c r="GW9056" s="77">
        <v>0</v>
      </c>
      <c r="GX9056" s="77">
        <v>0</v>
      </c>
      <c r="GY9056" s="77">
        <v>0</v>
      </c>
      <c r="GZ9056" s="77">
        <v>0</v>
      </c>
    </row>
    <row r="9057" spans="187:208" x14ac:dyDescent="0.25">
      <c r="GE9057" s="77" t="s">
        <v>427</v>
      </c>
      <c r="GF9057" s="77" t="s">
        <v>155</v>
      </c>
      <c r="GG9057" s="77" t="s">
        <v>449</v>
      </c>
      <c r="GH9057" s="77" t="s">
        <v>453</v>
      </c>
      <c r="GI9057" s="77">
        <v>2020</v>
      </c>
      <c r="GJ9057" s="77" t="s">
        <v>303</v>
      </c>
      <c r="GK9057" s="77">
        <v>5338.1784104569961</v>
      </c>
      <c r="GL9057" s="77">
        <v>774.34978000000001</v>
      </c>
      <c r="GM9057" s="77">
        <v>2020</v>
      </c>
      <c r="GN9057" s="77" t="s">
        <v>175</v>
      </c>
      <c r="GO9057" s="77">
        <v>5.3000000000000005E-2</v>
      </c>
      <c r="GP9057" s="77">
        <v>3</v>
      </c>
      <c r="GQ9057" s="77">
        <v>0</v>
      </c>
      <c r="GR9057" s="77" t="s">
        <v>423</v>
      </c>
      <c r="GS9057" s="77">
        <v>5.5966209081309407E-2</v>
      </c>
      <c r="GT9057" s="77">
        <v>298.75760903296816</v>
      </c>
      <c r="GU9057" s="77">
        <v>0</v>
      </c>
      <c r="GV9057" s="77">
        <v>0</v>
      </c>
      <c r="GW9057" s="77">
        <v>0</v>
      </c>
      <c r="GX9057" s="77">
        <v>0</v>
      </c>
      <c r="GY9057" s="77">
        <v>0</v>
      </c>
      <c r="GZ9057" s="77">
        <v>0</v>
      </c>
    </row>
    <row r="9058" spans="187:208" x14ac:dyDescent="0.25">
      <c r="GE9058" s="77" t="s">
        <v>422</v>
      </c>
      <c r="GF9058" s="77" t="s">
        <v>155</v>
      </c>
      <c r="GG9058" s="77" t="s">
        <v>449</v>
      </c>
      <c r="GH9058" s="77" t="s">
        <v>460</v>
      </c>
      <c r="GI9058" s="77">
        <v>2020</v>
      </c>
      <c r="GJ9058" s="77" t="s">
        <v>305</v>
      </c>
      <c r="GK9058" s="77">
        <v>222.2294216278321</v>
      </c>
      <c r="GL9058" s="77">
        <v>774.34978000000001</v>
      </c>
      <c r="GM9058" s="77">
        <v>2020</v>
      </c>
      <c r="GN9058" s="77" t="s">
        <v>175</v>
      </c>
      <c r="GO9058" s="77">
        <v>0.13250000000000001</v>
      </c>
      <c r="GP9058" s="77">
        <v>3</v>
      </c>
      <c r="GQ9058" s="77">
        <v>0</v>
      </c>
      <c r="GR9058" s="77" t="s">
        <v>423</v>
      </c>
      <c r="GS9058" s="77">
        <v>0.1527377521613833</v>
      </c>
      <c r="GT9058" s="77">
        <v>33.942822323559369</v>
      </c>
      <c r="GU9058" s="77">
        <v>0</v>
      </c>
      <c r="GV9058" s="77">
        <v>0</v>
      </c>
      <c r="GW9058" s="77">
        <v>0</v>
      </c>
      <c r="GX9058" s="77">
        <v>0</v>
      </c>
      <c r="GY9058" s="77">
        <v>0</v>
      </c>
      <c r="GZ9058" s="77">
        <v>0</v>
      </c>
    </row>
    <row r="9059" spans="187:208" x14ac:dyDescent="0.25">
      <c r="GE9059" s="77" t="s">
        <v>425</v>
      </c>
      <c r="GF9059" s="77" t="s">
        <v>155</v>
      </c>
      <c r="GG9059" s="77" t="s">
        <v>449</v>
      </c>
      <c r="GH9059" s="77" t="s">
        <v>460</v>
      </c>
      <c r="GI9059" s="77">
        <v>2020</v>
      </c>
      <c r="GJ9059" s="77" t="s">
        <v>301</v>
      </c>
      <c r="GK9059" s="77">
        <v>8585.7228092480145</v>
      </c>
      <c r="GL9059" s="77">
        <v>774.34978000000001</v>
      </c>
      <c r="GM9059" s="77">
        <v>2020</v>
      </c>
      <c r="GN9059" s="77" t="s">
        <v>175</v>
      </c>
      <c r="GO9059" s="77">
        <v>5.3000000000000005E-2</v>
      </c>
      <c r="GP9059" s="77">
        <v>3</v>
      </c>
      <c r="GQ9059" s="77">
        <v>0</v>
      </c>
      <c r="GR9059" s="77" t="s">
        <v>423</v>
      </c>
      <c r="GS9059" s="77">
        <v>5.5966209081309407E-2</v>
      </c>
      <c r="GT9059" s="77">
        <v>480.51035785654153</v>
      </c>
      <c r="GU9059" s="77">
        <v>0</v>
      </c>
      <c r="GV9059" s="77">
        <v>0</v>
      </c>
      <c r="GW9059" s="77">
        <v>0</v>
      </c>
      <c r="GX9059" s="77">
        <v>0</v>
      </c>
      <c r="GY9059" s="77">
        <v>0</v>
      </c>
      <c r="GZ9059" s="77">
        <v>0</v>
      </c>
    </row>
    <row r="9060" spans="187:208" x14ac:dyDescent="0.25">
      <c r="GE9060" s="77" t="s">
        <v>422</v>
      </c>
      <c r="GF9060" s="77" t="s">
        <v>155</v>
      </c>
      <c r="GG9060" s="77" t="s">
        <v>449</v>
      </c>
      <c r="GH9060" s="77" t="s">
        <v>467</v>
      </c>
      <c r="GI9060" s="77">
        <v>2020</v>
      </c>
      <c r="GJ9060" s="77" t="s">
        <v>305</v>
      </c>
      <c r="GK9060" s="77">
        <v>0.69641821681223093</v>
      </c>
      <c r="GL9060" s="77">
        <v>774.34978000000001</v>
      </c>
      <c r="GM9060" s="77">
        <v>2020</v>
      </c>
      <c r="GN9060" s="77" t="s">
        <v>175</v>
      </c>
      <c r="GO9060" s="77">
        <v>0.13250000000000001</v>
      </c>
      <c r="GP9060" s="77">
        <v>3</v>
      </c>
      <c r="GQ9060" s="77">
        <v>0</v>
      </c>
      <c r="GR9060" s="77" t="s">
        <v>423</v>
      </c>
      <c r="GS9060" s="77">
        <v>0.1527377521613833</v>
      </c>
      <c r="GT9060" s="77">
        <v>0.10636935300013903</v>
      </c>
      <c r="GU9060" s="77">
        <v>0</v>
      </c>
      <c r="GV9060" s="77">
        <v>0</v>
      </c>
      <c r="GW9060" s="77">
        <v>0</v>
      </c>
      <c r="GX9060" s="77">
        <v>0</v>
      </c>
      <c r="GY9060" s="77">
        <v>0</v>
      </c>
      <c r="GZ9060" s="77">
        <v>0</v>
      </c>
    </row>
    <row r="9061" spans="187:208" x14ac:dyDescent="0.25">
      <c r="GE9061" s="77" t="s">
        <v>425</v>
      </c>
      <c r="GF9061" s="77" t="s">
        <v>155</v>
      </c>
      <c r="GG9061" s="77" t="s">
        <v>449</v>
      </c>
      <c r="GH9061" s="77" t="s">
        <v>467</v>
      </c>
      <c r="GI9061" s="77">
        <v>2020</v>
      </c>
      <c r="GJ9061" s="77" t="s">
        <v>301</v>
      </c>
      <c r="GK9061" s="77">
        <v>2.9419641522810278</v>
      </c>
      <c r="GL9061" s="77">
        <v>774.34978000000001</v>
      </c>
      <c r="GM9061" s="77">
        <v>2020</v>
      </c>
      <c r="GN9061" s="77" t="s">
        <v>175</v>
      </c>
      <c r="GO9061" s="77">
        <v>5.3000000000000005E-2</v>
      </c>
      <c r="GP9061" s="77">
        <v>3</v>
      </c>
      <c r="GQ9061" s="77">
        <v>0</v>
      </c>
      <c r="GR9061" s="77" t="s">
        <v>423</v>
      </c>
      <c r="GS9061" s="77">
        <v>5.5966209081309407E-2</v>
      </c>
      <c r="GT9061" s="77">
        <v>0.16465058085627718</v>
      </c>
      <c r="GU9061" s="77">
        <v>0</v>
      </c>
      <c r="GV9061" s="77">
        <v>0</v>
      </c>
      <c r="GW9061" s="77">
        <v>0</v>
      </c>
      <c r="GX9061" s="77">
        <v>0</v>
      </c>
      <c r="GY9061" s="77">
        <v>0</v>
      </c>
      <c r="GZ9061" s="77">
        <v>0</v>
      </c>
    </row>
    <row r="9062" spans="187:208" x14ac:dyDescent="0.25">
      <c r="GE9062" s="77" t="s">
        <v>427</v>
      </c>
      <c r="GF9062" s="77" t="s">
        <v>155</v>
      </c>
      <c r="GG9062" s="77" t="s">
        <v>449</v>
      </c>
      <c r="GH9062" s="77" t="s">
        <v>467</v>
      </c>
      <c r="GI9062" s="77">
        <v>2020</v>
      </c>
      <c r="GJ9062" s="77" t="s">
        <v>303</v>
      </c>
      <c r="GK9062" s="77">
        <v>1.6021759622082941</v>
      </c>
      <c r="GL9062" s="77">
        <v>774.34978000000001</v>
      </c>
      <c r="GM9062" s="77">
        <v>2020</v>
      </c>
      <c r="GN9062" s="77" t="s">
        <v>175</v>
      </c>
      <c r="GO9062" s="77">
        <v>5.3000000000000005E-2</v>
      </c>
      <c r="GP9062" s="77">
        <v>3</v>
      </c>
      <c r="GQ9062" s="77">
        <v>0</v>
      </c>
      <c r="GR9062" s="77" t="s">
        <v>423</v>
      </c>
      <c r="GS9062" s="77">
        <v>5.5966209081309407E-2</v>
      </c>
      <c r="GT9062" s="77">
        <v>8.9667714885997465E-2</v>
      </c>
      <c r="GU9062" s="77">
        <v>0</v>
      </c>
      <c r="GV9062" s="77">
        <v>0</v>
      </c>
      <c r="GW9062" s="77">
        <v>0</v>
      </c>
      <c r="GX9062" s="77">
        <v>0</v>
      </c>
      <c r="GY9062" s="77">
        <v>0</v>
      </c>
      <c r="GZ9062" s="77">
        <v>0</v>
      </c>
    </row>
    <row r="9063" spans="187:208" x14ac:dyDescent="0.25">
      <c r="GE9063" s="77" t="s">
        <v>422</v>
      </c>
      <c r="GF9063" s="77" t="s">
        <v>155</v>
      </c>
      <c r="GG9063" s="77" t="s">
        <v>449</v>
      </c>
      <c r="GH9063" s="77" t="s">
        <v>474</v>
      </c>
      <c r="GI9063" s="77">
        <v>2020</v>
      </c>
      <c r="GJ9063" s="77" t="s">
        <v>305</v>
      </c>
      <c r="GK9063" s="77">
        <v>3.6425060683954409E-2</v>
      </c>
      <c r="GL9063" s="77">
        <v>774.34978000000001</v>
      </c>
      <c r="GM9063" s="77">
        <v>2020</v>
      </c>
      <c r="GN9063" s="77" t="s">
        <v>175</v>
      </c>
      <c r="GO9063" s="77">
        <v>0.13250000000000001</v>
      </c>
      <c r="GP9063" s="77">
        <v>3</v>
      </c>
      <c r="GQ9063" s="77">
        <v>0</v>
      </c>
      <c r="GR9063" s="77" t="s">
        <v>423</v>
      </c>
      <c r="GS9063" s="77">
        <v>0.1527377521613833</v>
      </c>
      <c r="GT9063" s="77">
        <v>5.5634818912091754E-3</v>
      </c>
      <c r="GU9063" s="77">
        <v>0</v>
      </c>
      <c r="GV9063" s="77">
        <v>0</v>
      </c>
      <c r="GW9063" s="77">
        <v>0</v>
      </c>
      <c r="GX9063" s="77">
        <v>0</v>
      </c>
      <c r="GY9063" s="77">
        <v>0</v>
      </c>
      <c r="GZ9063" s="77">
        <v>0</v>
      </c>
    </row>
    <row r="9064" spans="187:208" x14ac:dyDescent="0.25">
      <c r="GE9064" s="77" t="s">
        <v>425</v>
      </c>
      <c r="GF9064" s="77" t="s">
        <v>155</v>
      </c>
      <c r="GG9064" s="77" t="s">
        <v>449</v>
      </c>
      <c r="GH9064" s="77" t="s">
        <v>474</v>
      </c>
      <c r="GI9064" s="77">
        <v>2020</v>
      </c>
      <c r="GJ9064" s="77" t="s">
        <v>301</v>
      </c>
      <c r="GK9064" s="77">
        <v>1.5808724525432239E-3</v>
      </c>
      <c r="GL9064" s="77">
        <v>774.34978000000001</v>
      </c>
      <c r="GM9064" s="77">
        <v>2020</v>
      </c>
      <c r="GN9064" s="77" t="s">
        <v>175</v>
      </c>
      <c r="GO9064" s="77">
        <v>5.3000000000000005E-2</v>
      </c>
      <c r="GP9064" s="77">
        <v>3</v>
      </c>
      <c r="GQ9064" s="77">
        <v>0</v>
      </c>
      <c r="GR9064" s="77" t="s">
        <v>423</v>
      </c>
      <c r="GS9064" s="77">
        <v>5.5966209081309407E-2</v>
      </c>
      <c r="GT9064" s="77">
        <v>8.8475438209916456E-5</v>
      </c>
      <c r="GU9064" s="77">
        <v>0</v>
      </c>
      <c r="GV9064" s="77">
        <v>0</v>
      </c>
      <c r="GW9064" s="77">
        <v>0</v>
      </c>
      <c r="GX9064" s="77">
        <v>0</v>
      </c>
      <c r="GY9064" s="77">
        <v>0</v>
      </c>
      <c r="GZ9064" s="77">
        <v>0</v>
      </c>
    </row>
    <row r="9065" spans="187:208" x14ac:dyDescent="0.25">
      <c r="GE9065" s="77" t="s">
        <v>427</v>
      </c>
      <c r="GF9065" s="77" t="s">
        <v>155</v>
      </c>
      <c r="GG9065" s="77" t="s">
        <v>449</v>
      </c>
      <c r="GH9065" s="77" t="s">
        <v>474</v>
      </c>
      <c r="GI9065" s="77">
        <v>2020</v>
      </c>
      <c r="GJ9065" s="77" t="s">
        <v>303</v>
      </c>
      <c r="GK9065" s="77">
        <v>3.9894642198450597E-2</v>
      </c>
      <c r="GL9065" s="77">
        <v>774.34978000000001</v>
      </c>
      <c r="GM9065" s="77">
        <v>2020</v>
      </c>
      <c r="GN9065" s="77" t="s">
        <v>175</v>
      </c>
      <c r="GO9065" s="77">
        <v>5.3000000000000005E-2</v>
      </c>
      <c r="GP9065" s="77">
        <v>3</v>
      </c>
      <c r="GQ9065" s="77">
        <v>0</v>
      </c>
      <c r="GR9065" s="77" t="s">
        <v>423</v>
      </c>
      <c r="GS9065" s="77">
        <v>5.5966209081309407E-2</v>
      </c>
      <c r="GT9065" s="77">
        <v>2.2327518865025153E-3</v>
      </c>
      <c r="GU9065" s="77">
        <v>0</v>
      </c>
      <c r="GV9065" s="77">
        <v>0</v>
      </c>
      <c r="GW9065" s="77">
        <v>0</v>
      </c>
      <c r="GX9065" s="77">
        <v>0</v>
      </c>
      <c r="GY9065" s="77">
        <v>0</v>
      </c>
      <c r="GZ9065" s="77">
        <v>0</v>
      </c>
    </row>
    <row r="9066" spans="187:208" x14ac:dyDescent="0.25">
      <c r="GE9066" s="77" t="s">
        <v>422</v>
      </c>
      <c r="GF9066" s="77" t="s">
        <v>155</v>
      </c>
      <c r="GG9066" s="77" t="s">
        <v>449</v>
      </c>
      <c r="GH9066" s="77" t="s">
        <v>481</v>
      </c>
      <c r="GI9066" s="77">
        <v>2020</v>
      </c>
      <c r="GJ9066" s="77" t="s">
        <v>305</v>
      </c>
      <c r="GK9066" s="77">
        <v>409.22373582034243</v>
      </c>
      <c r="GL9066" s="77">
        <v>774.34978000000001</v>
      </c>
      <c r="GM9066" s="77">
        <v>2020</v>
      </c>
      <c r="GN9066" s="77" t="s">
        <v>175</v>
      </c>
      <c r="GO9066" s="77">
        <v>0.13250000000000001</v>
      </c>
      <c r="GP9066" s="77">
        <v>3</v>
      </c>
      <c r="GQ9066" s="77">
        <v>0</v>
      </c>
      <c r="GR9066" s="77" t="s">
        <v>423</v>
      </c>
      <c r="GS9066" s="77">
        <v>0.1527377521613833</v>
      </c>
      <c r="GT9066" s="77">
        <v>62.503913540282852</v>
      </c>
      <c r="GU9066" s="77">
        <v>0</v>
      </c>
      <c r="GV9066" s="77">
        <v>0</v>
      </c>
      <c r="GW9066" s="77">
        <v>0</v>
      </c>
      <c r="GX9066" s="77">
        <v>0</v>
      </c>
      <c r="GY9066" s="77">
        <v>0</v>
      </c>
      <c r="GZ9066" s="77">
        <v>0</v>
      </c>
    </row>
    <row r="9067" spans="187:208" x14ac:dyDescent="0.25">
      <c r="GE9067" s="77" t="s">
        <v>425</v>
      </c>
      <c r="GF9067" s="77" t="s">
        <v>155</v>
      </c>
      <c r="GG9067" s="77" t="s">
        <v>449</v>
      </c>
      <c r="GH9067" s="77" t="s">
        <v>481</v>
      </c>
      <c r="GI9067" s="77">
        <v>2020</v>
      </c>
      <c r="GJ9067" s="77" t="s">
        <v>301</v>
      </c>
      <c r="GK9067" s="77">
        <v>13469.08781237865</v>
      </c>
      <c r="GL9067" s="77">
        <v>774.34978000000001</v>
      </c>
      <c r="GM9067" s="77">
        <v>2020</v>
      </c>
      <c r="GN9067" s="77" t="s">
        <v>175</v>
      </c>
      <c r="GO9067" s="77">
        <v>5.3000000000000005E-2</v>
      </c>
      <c r="GP9067" s="77">
        <v>3</v>
      </c>
      <c r="GQ9067" s="77">
        <v>0</v>
      </c>
      <c r="GR9067" s="77" t="s">
        <v>423</v>
      </c>
      <c r="GS9067" s="77">
        <v>5.5966209081309407E-2</v>
      </c>
      <c r="GT9067" s="77">
        <v>753.81378464209979</v>
      </c>
      <c r="GU9067" s="77">
        <v>0</v>
      </c>
      <c r="GV9067" s="77">
        <v>0</v>
      </c>
      <c r="GW9067" s="77">
        <v>0</v>
      </c>
      <c r="GX9067" s="77">
        <v>0</v>
      </c>
      <c r="GY9067" s="77">
        <v>0</v>
      </c>
      <c r="GZ9067" s="77">
        <v>0</v>
      </c>
    </row>
    <row r="9068" spans="187:208" x14ac:dyDescent="0.25">
      <c r="GE9068" s="77" t="s">
        <v>427</v>
      </c>
      <c r="GF9068" s="77" t="s">
        <v>155</v>
      </c>
      <c r="GG9068" s="77" t="s">
        <v>449</v>
      </c>
      <c r="GH9068" s="77" t="s">
        <v>481</v>
      </c>
      <c r="GI9068" s="77">
        <v>2020</v>
      </c>
      <c r="GJ9068" s="77" t="s">
        <v>303</v>
      </c>
      <c r="GK9068" s="77">
        <v>7205.53127602523</v>
      </c>
      <c r="GL9068" s="77">
        <v>774.34978000000001</v>
      </c>
      <c r="GM9068" s="77">
        <v>2020</v>
      </c>
      <c r="GN9068" s="77" t="s">
        <v>175</v>
      </c>
      <c r="GO9068" s="77">
        <v>5.3000000000000005E-2</v>
      </c>
      <c r="GP9068" s="77">
        <v>3</v>
      </c>
      <c r="GQ9068" s="77">
        <v>0</v>
      </c>
      <c r="GR9068" s="77" t="s">
        <v>423</v>
      </c>
      <c r="GS9068" s="77">
        <v>5.5966209081309407E-2</v>
      </c>
      <c r="GT9068" s="77">
        <v>403.2662699359422</v>
      </c>
      <c r="GU9068" s="77">
        <v>0</v>
      </c>
      <c r="GV9068" s="77">
        <v>0</v>
      </c>
      <c r="GW9068" s="77">
        <v>0</v>
      </c>
      <c r="GX9068" s="77">
        <v>0</v>
      </c>
      <c r="GY9068" s="77">
        <v>0</v>
      </c>
      <c r="GZ9068" s="77">
        <v>0</v>
      </c>
    </row>
    <row r="9069" spans="187:208" x14ac:dyDescent="0.25">
      <c r="GE9069" s="77" t="s">
        <v>422</v>
      </c>
      <c r="GF9069" s="77" t="s">
        <v>155</v>
      </c>
      <c r="GG9069" s="77" t="s">
        <v>449</v>
      </c>
      <c r="GH9069" s="77" t="s">
        <v>488</v>
      </c>
      <c r="GI9069" s="77">
        <v>2020</v>
      </c>
      <c r="GJ9069" s="77" t="s">
        <v>305</v>
      </c>
      <c r="GK9069" s="77">
        <v>409.22373582043821</v>
      </c>
      <c r="GL9069" s="77">
        <v>774.34978000000001</v>
      </c>
      <c r="GM9069" s="77">
        <v>2020</v>
      </c>
      <c r="GN9069" s="77" t="s">
        <v>175</v>
      </c>
      <c r="GO9069" s="77">
        <v>0.13250000000000001</v>
      </c>
      <c r="GP9069" s="77">
        <v>3</v>
      </c>
      <c r="GQ9069" s="77">
        <v>0</v>
      </c>
      <c r="GR9069" s="77" t="s">
        <v>423</v>
      </c>
      <c r="GS9069" s="77">
        <v>0.1527377521613833</v>
      </c>
      <c r="GT9069" s="77">
        <v>62.503913540297482</v>
      </c>
      <c r="GU9069" s="77">
        <v>0</v>
      </c>
      <c r="GV9069" s="77">
        <v>0</v>
      </c>
      <c r="GW9069" s="77">
        <v>0</v>
      </c>
      <c r="GX9069" s="77">
        <v>0</v>
      </c>
      <c r="GY9069" s="77">
        <v>0</v>
      </c>
      <c r="GZ9069" s="77">
        <v>0</v>
      </c>
    </row>
    <row r="9070" spans="187:208" x14ac:dyDescent="0.25">
      <c r="GE9070" s="77" t="s">
        <v>425</v>
      </c>
      <c r="GF9070" s="77" t="s">
        <v>155</v>
      </c>
      <c r="GG9070" s="77" t="s">
        <v>449</v>
      </c>
      <c r="GH9070" s="77" t="s">
        <v>488</v>
      </c>
      <c r="GI9070" s="77">
        <v>2020</v>
      </c>
      <c r="GJ9070" s="77" t="s">
        <v>301</v>
      </c>
      <c r="GK9070" s="77">
        <v>13469.087812378741</v>
      </c>
      <c r="GL9070" s="77">
        <v>774.34978000000001</v>
      </c>
      <c r="GM9070" s="77">
        <v>2020</v>
      </c>
      <c r="GN9070" s="77" t="s">
        <v>175</v>
      </c>
      <c r="GO9070" s="77">
        <v>5.3000000000000005E-2</v>
      </c>
      <c r="GP9070" s="77">
        <v>3</v>
      </c>
      <c r="GQ9070" s="77">
        <v>0</v>
      </c>
      <c r="GR9070" s="77" t="s">
        <v>423</v>
      </c>
      <c r="GS9070" s="77">
        <v>5.5966209081309407E-2</v>
      </c>
      <c r="GT9070" s="77">
        <v>753.81378464210491</v>
      </c>
      <c r="GU9070" s="77">
        <v>0</v>
      </c>
      <c r="GV9070" s="77">
        <v>0</v>
      </c>
      <c r="GW9070" s="77">
        <v>0</v>
      </c>
      <c r="GX9070" s="77">
        <v>0</v>
      </c>
      <c r="GY9070" s="77">
        <v>0</v>
      </c>
      <c r="GZ9070" s="77">
        <v>0</v>
      </c>
    </row>
    <row r="9071" spans="187:208" x14ac:dyDescent="0.25">
      <c r="GE9071" s="77" t="s">
        <v>427</v>
      </c>
      <c r="GF9071" s="77" t="s">
        <v>155</v>
      </c>
      <c r="GG9071" s="77" t="s">
        <v>449</v>
      </c>
      <c r="GH9071" s="77" t="s">
        <v>488</v>
      </c>
      <c r="GI9071" s="77">
        <v>2020</v>
      </c>
      <c r="GJ9071" s="77" t="s">
        <v>303</v>
      </c>
      <c r="GK9071" s="77">
        <v>7205.5312760252837</v>
      </c>
      <c r="GL9071" s="77">
        <v>774.34978000000001</v>
      </c>
      <c r="GM9071" s="77">
        <v>2020</v>
      </c>
      <c r="GN9071" s="77" t="s">
        <v>175</v>
      </c>
      <c r="GO9071" s="77">
        <v>5.3000000000000005E-2</v>
      </c>
      <c r="GP9071" s="77">
        <v>3</v>
      </c>
      <c r="GQ9071" s="77">
        <v>0</v>
      </c>
      <c r="GR9071" s="77" t="s">
        <v>423</v>
      </c>
      <c r="GS9071" s="77">
        <v>5.5966209081309407E-2</v>
      </c>
      <c r="GT9071" s="77">
        <v>403.26626993594516</v>
      </c>
      <c r="GU9071" s="77">
        <v>0</v>
      </c>
      <c r="GV9071" s="77">
        <v>0</v>
      </c>
      <c r="GW9071" s="77">
        <v>0</v>
      </c>
      <c r="GX9071" s="77">
        <v>0</v>
      </c>
      <c r="GY9071" s="77">
        <v>0</v>
      </c>
      <c r="GZ9071" s="77">
        <v>0</v>
      </c>
    </row>
    <row r="9072" spans="187:208" x14ac:dyDescent="0.25">
      <c r="GE9072" s="77" t="s">
        <v>422</v>
      </c>
      <c r="GF9072" s="77" t="s">
        <v>155</v>
      </c>
      <c r="GG9072" s="77" t="s">
        <v>450</v>
      </c>
      <c r="GH9072" s="77" t="s">
        <v>300</v>
      </c>
      <c r="GI9072" s="77">
        <v>2020</v>
      </c>
      <c r="GJ9072" s="77" t="s">
        <v>305</v>
      </c>
      <c r="GK9072" s="77">
        <v>222.22942162782891</v>
      </c>
      <c r="GL9072" s="77">
        <v>487.92267199999998</v>
      </c>
      <c r="GM9072" s="77">
        <v>2020</v>
      </c>
      <c r="GN9072" s="77" t="s">
        <v>175</v>
      </c>
      <c r="GO9072" s="77">
        <v>0.13250000000000001</v>
      </c>
      <c r="GP9072" s="77">
        <v>3</v>
      </c>
      <c r="GQ9072" s="77">
        <v>0</v>
      </c>
      <c r="GR9072" s="77" t="s">
        <v>423</v>
      </c>
      <c r="GS9072" s="77">
        <v>0.1527377521613833</v>
      </c>
      <c r="GT9072" s="77">
        <v>33.942822323558886</v>
      </c>
      <c r="GU9072" s="77">
        <v>0</v>
      </c>
      <c r="GV9072" s="77">
        <v>0</v>
      </c>
      <c r="GW9072" s="77">
        <v>0</v>
      </c>
      <c r="GX9072" s="77">
        <v>0</v>
      </c>
      <c r="GY9072" s="77">
        <v>0</v>
      </c>
      <c r="GZ9072" s="77">
        <v>0</v>
      </c>
    </row>
    <row r="9073" spans="187:208" x14ac:dyDescent="0.25">
      <c r="GE9073" s="77" t="s">
        <v>425</v>
      </c>
      <c r="GF9073" s="77" t="s">
        <v>155</v>
      </c>
      <c r="GG9073" s="77" t="s">
        <v>450</v>
      </c>
      <c r="GH9073" s="77" t="s">
        <v>300</v>
      </c>
      <c r="GI9073" s="77">
        <v>2020</v>
      </c>
      <c r="GJ9073" s="77" t="s">
        <v>301</v>
      </c>
      <c r="GK9073" s="77">
        <v>8585.7228092479399</v>
      </c>
      <c r="GL9073" s="77">
        <v>487.92267199999998</v>
      </c>
      <c r="GM9073" s="77">
        <v>2020</v>
      </c>
      <c r="GN9073" s="77" t="s">
        <v>175</v>
      </c>
      <c r="GO9073" s="77">
        <v>5.3000000000000005E-2</v>
      </c>
      <c r="GP9073" s="77">
        <v>3</v>
      </c>
      <c r="GQ9073" s="77">
        <v>0</v>
      </c>
      <c r="GR9073" s="77" t="s">
        <v>423</v>
      </c>
      <c r="GS9073" s="77">
        <v>5.5966209081309407E-2</v>
      </c>
      <c r="GT9073" s="77">
        <v>480.51035785653738</v>
      </c>
      <c r="GU9073" s="77">
        <v>0</v>
      </c>
      <c r="GV9073" s="77">
        <v>0</v>
      </c>
      <c r="GW9073" s="77">
        <v>0</v>
      </c>
      <c r="GX9073" s="77">
        <v>0</v>
      </c>
      <c r="GY9073" s="77">
        <v>0</v>
      </c>
      <c r="GZ9073" s="77">
        <v>0</v>
      </c>
    </row>
    <row r="9074" spans="187:208" x14ac:dyDescent="0.25">
      <c r="GE9074" s="77" t="s">
        <v>427</v>
      </c>
      <c r="GF9074" s="77" t="s">
        <v>155</v>
      </c>
      <c r="GG9074" s="77" t="s">
        <v>450</v>
      </c>
      <c r="GH9074" s="77" t="s">
        <v>300</v>
      </c>
      <c r="GI9074" s="77">
        <v>2020</v>
      </c>
      <c r="GJ9074" s="77" t="s">
        <v>303</v>
      </c>
      <c r="GK9074" s="77">
        <v>5338.1784104567414</v>
      </c>
      <c r="GL9074" s="77">
        <v>487.92267199999998</v>
      </c>
      <c r="GM9074" s="77">
        <v>2020</v>
      </c>
      <c r="GN9074" s="77" t="s">
        <v>175</v>
      </c>
      <c r="GO9074" s="77">
        <v>5.3000000000000005E-2</v>
      </c>
      <c r="GP9074" s="77">
        <v>3</v>
      </c>
      <c r="GQ9074" s="77">
        <v>0</v>
      </c>
      <c r="GR9074" s="77" t="s">
        <v>423</v>
      </c>
      <c r="GS9074" s="77">
        <v>5.5966209081309407E-2</v>
      </c>
      <c r="GT9074" s="77">
        <v>298.75760903295389</v>
      </c>
      <c r="GU9074" s="77">
        <v>0</v>
      </c>
      <c r="GV9074" s="77">
        <v>0</v>
      </c>
      <c r="GW9074" s="77">
        <v>0</v>
      </c>
      <c r="GX9074" s="77">
        <v>0</v>
      </c>
      <c r="GY9074" s="77">
        <v>0</v>
      </c>
      <c r="GZ9074" s="77">
        <v>0</v>
      </c>
    </row>
    <row r="9075" spans="187:208" x14ac:dyDescent="0.25">
      <c r="GE9075" s="77" t="s">
        <v>422</v>
      </c>
      <c r="GF9075" s="77" t="s">
        <v>155</v>
      </c>
      <c r="GG9075" s="77" t="s">
        <v>450</v>
      </c>
      <c r="GH9075" s="77" t="s">
        <v>432</v>
      </c>
      <c r="GI9075" s="77">
        <v>2020</v>
      </c>
      <c r="GJ9075" s="77" t="s">
        <v>305</v>
      </c>
      <c r="GK9075" s="77">
        <v>222.22942162783031</v>
      </c>
      <c r="GL9075" s="77">
        <v>487.92267199999998</v>
      </c>
      <c r="GM9075" s="77">
        <v>2020</v>
      </c>
      <c r="GN9075" s="77" t="s">
        <v>175</v>
      </c>
      <c r="GO9075" s="77">
        <v>0.13250000000000001</v>
      </c>
      <c r="GP9075" s="77">
        <v>3</v>
      </c>
      <c r="GQ9075" s="77">
        <v>0</v>
      </c>
      <c r="GR9075" s="77" t="s">
        <v>423</v>
      </c>
      <c r="GS9075" s="77">
        <v>0.1527377521613833</v>
      </c>
      <c r="GT9075" s="77">
        <v>33.942822323559099</v>
      </c>
      <c r="GU9075" s="77">
        <v>0</v>
      </c>
      <c r="GV9075" s="77">
        <v>0</v>
      </c>
      <c r="GW9075" s="77">
        <v>0</v>
      </c>
      <c r="GX9075" s="77">
        <v>0</v>
      </c>
      <c r="GY9075" s="77">
        <v>0</v>
      </c>
      <c r="GZ9075" s="77">
        <v>0</v>
      </c>
    </row>
    <row r="9076" spans="187:208" x14ac:dyDescent="0.25">
      <c r="GE9076" s="77" t="s">
        <v>425</v>
      </c>
      <c r="GF9076" s="77" t="s">
        <v>155</v>
      </c>
      <c r="GG9076" s="77" t="s">
        <v>450</v>
      </c>
      <c r="GH9076" s="77" t="s">
        <v>432</v>
      </c>
      <c r="GI9076" s="77">
        <v>2020</v>
      </c>
      <c r="GJ9076" s="77" t="s">
        <v>301</v>
      </c>
      <c r="GK9076" s="77">
        <v>8585.7228092479418</v>
      </c>
      <c r="GL9076" s="77">
        <v>487.92267199999998</v>
      </c>
      <c r="GM9076" s="77">
        <v>2020</v>
      </c>
      <c r="GN9076" s="77" t="s">
        <v>175</v>
      </c>
      <c r="GO9076" s="77">
        <v>5.3000000000000005E-2</v>
      </c>
      <c r="GP9076" s="77">
        <v>3</v>
      </c>
      <c r="GQ9076" s="77">
        <v>0</v>
      </c>
      <c r="GR9076" s="77" t="s">
        <v>423</v>
      </c>
      <c r="GS9076" s="77">
        <v>5.5966209081309407E-2</v>
      </c>
      <c r="GT9076" s="77">
        <v>480.5103578565375</v>
      </c>
      <c r="GU9076" s="77">
        <v>0</v>
      </c>
      <c r="GV9076" s="77">
        <v>0</v>
      </c>
      <c r="GW9076" s="77">
        <v>0</v>
      </c>
      <c r="GX9076" s="77">
        <v>0</v>
      </c>
      <c r="GY9076" s="77">
        <v>0</v>
      </c>
      <c r="GZ9076" s="77">
        <v>0</v>
      </c>
    </row>
    <row r="9077" spans="187:208" x14ac:dyDescent="0.25">
      <c r="GE9077" s="77" t="s">
        <v>422</v>
      </c>
      <c r="GF9077" s="77" t="s">
        <v>155</v>
      </c>
      <c r="GG9077" s="77" t="s">
        <v>450</v>
      </c>
      <c r="GH9077" s="77" t="s">
        <v>439</v>
      </c>
      <c r="GI9077" s="77">
        <v>2020</v>
      </c>
      <c r="GJ9077" s="77" t="s">
        <v>305</v>
      </c>
      <c r="GK9077" s="77">
        <v>0.69641821681222593</v>
      </c>
      <c r="GL9077" s="77">
        <v>487.92267199999998</v>
      </c>
      <c r="GM9077" s="77">
        <v>2020</v>
      </c>
      <c r="GN9077" s="77" t="s">
        <v>175</v>
      </c>
      <c r="GO9077" s="77">
        <v>0.13250000000000001</v>
      </c>
      <c r="GP9077" s="77">
        <v>3</v>
      </c>
      <c r="GQ9077" s="77">
        <v>0</v>
      </c>
      <c r="GR9077" s="77" t="s">
        <v>423</v>
      </c>
      <c r="GS9077" s="77">
        <v>0.1527377521613833</v>
      </c>
      <c r="GT9077" s="77">
        <v>0.10636935300013826</v>
      </c>
      <c r="GU9077" s="77">
        <v>0</v>
      </c>
      <c r="GV9077" s="77">
        <v>0</v>
      </c>
      <c r="GW9077" s="77">
        <v>0</v>
      </c>
      <c r="GX9077" s="77">
        <v>0</v>
      </c>
      <c r="GY9077" s="77">
        <v>0</v>
      </c>
      <c r="GZ9077" s="77">
        <v>0</v>
      </c>
    </row>
    <row r="9078" spans="187:208" x14ac:dyDescent="0.25">
      <c r="GE9078" s="77" t="s">
        <v>425</v>
      </c>
      <c r="GF9078" s="77" t="s">
        <v>155</v>
      </c>
      <c r="GG9078" s="77" t="s">
        <v>450</v>
      </c>
      <c r="GH9078" s="77" t="s">
        <v>439</v>
      </c>
      <c r="GI9078" s="77">
        <v>2020</v>
      </c>
      <c r="GJ9078" s="77" t="s">
        <v>301</v>
      </c>
      <c r="GK9078" s="77">
        <v>2.9419641522810331</v>
      </c>
      <c r="GL9078" s="77">
        <v>487.92267199999998</v>
      </c>
      <c r="GM9078" s="77">
        <v>2020</v>
      </c>
      <c r="GN9078" s="77" t="s">
        <v>175</v>
      </c>
      <c r="GO9078" s="77">
        <v>5.3000000000000005E-2</v>
      </c>
      <c r="GP9078" s="77">
        <v>3</v>
      </c>
      <c r="GQ9078" s="77">
        <v>0</v>
      </c>
      <c r="GR9078" s="77" t="s">
        <v>423</v>
      </c>
      <c r="GS9078" s="77">
        <v>5.5966209081309407E-2</v>
      </c>
      <c r="GT9078" s="77">
        <v>0.16465058085627748</v>
      </c>
      <c r="GU9078" s="77">
        <v>0</v>
      </c>
      <c r="GV9078" s="77">
        <v>0</v>
      </c>
      <c r="GW9078" s="77">
        <v>0</v>
      </c>
      <c r="GX9078" s="77">
        <v>0</v>
      </c>
      <c r="GY9078" s="77">
        <v>0</v>
      </c>
      <c r="GZ9078" s="77">
        <v>0</v>
      </c>
    </row>
    <row r="9079" spans="187:208" x14ac:dyDescent="0.25">
      <c r="GE9079" s="77" t="s">
        <v>427</v>
      </c>
      <c r="GF9079" s="77" t="s">
        <v>155</v>
      </c>
      <c r="GG9079" s="77" t="s">
        <v>450</v>
      </c>
      <c r="GH9079" s="77" t="s">
        <v>439</v>
      </c>
      <c r="GI9079" s="77">
        <v>2020</v>
      </c>
      <c r="GJ9079" s="77" t="s">
        <v>303</v>
      </c>
      <c r="GK9079" s="77">
        <v>1.6021759622082961</v>
      </c>
      <c r="GL9079" s="77">
        <v>487.92267199999998</v>
      </c>
      <c r="GM9079" s="77">
        <v>2020</v>
      </c>
      <c r="GN9079" s="77" t="s">
        <v>175</v>
      </c>
      <c r="GO9079" s="77">
        <v>5.3000000000000005E-2</v>
      </c>
      <c r="GP9079" s="77">
        <v>3</v>
      </c>
      <c r="GQ9079" s="77">
        <v>0</v>
      </c>
      <c r="GR9079" s="77" t="s">
        <v>423</v>
      </c>
      <c r="GS9079" s="77">
        <v>5.5966209081309407E-2</v>
      </c>
      <c r="GT9079" s="77">
        <v>8.9667714885997576E-2</v>
      </c>
      <c r="GU9079" s="77">
        <v>0</v>
      </c>
      <c r="GV9079" s="77">
        <v>0</v>
      </c>
      <c r="GW9079" s="77">
        <v>0</v>
      </c>
      <c r="GX9079" s="77">
        <v>0</v>
      </c>
      <c r="GY9079" s="77">
        <v>0</v>
      </c>
      <c r="GZ9079" s="77">
        <v>0</v>
      </c>
    </row>
    <row r="9080" spans="187:208" x14ac:dyDescent="0.25">
      <c r="GE9080" s="77" t="s">
        <v>422</v>
      </c>
      <c r="GF9080" s="77" t="s">
        <v>155</v>
      </c>
      <c r="GG9080" s="77" t="s">
        <v>450</v>
      </c>
      <c r="GH9080" s="77" t="s">
        <v>446</v>
      </c>
      <c r="GI9080" s="77">
        <v>2020</v>
      </c>
      <c r="GJ9080" s="77" t="s">
        <v>305</v>
      </c>
      <c r="GK9080" s="77">
        <v>3.6425060683954492E-2</v>
      </c>
      <c r="GL9080" s="77">
        <v>487.92267199999998</v>
      </c>
      <c r="GM9080" s="77">
        <v>2020</v>
      </c>
      <c r="GN9080" s="77" t="s">
        <v>175</v>
      </c>
      <c r="GO9080" s="77">
        <v>0.13250000000000001</v>
      </c>
      <c r="GP9080" s="77">
        <v>3</v>
      </c>
      <c r="GQ9080" s="77">
        <v>0</v>
      </c>
      <c r="GR9080" s="77" t="s">
        <v>423</v>
      </c>
      <c r="GS9080" s="77">
        <v>0.1527377521613833</v>
      </c>
      <c r="GT9080" s="77">
        <v>5.5634818912091884E-3</v>
      </c>
      <c r="GU9080" s="77">
        <v>0</v>
      </c>
      <c r="GV9080" s="77">
        <v>0</v>
      </c>
      <c r="GW9080" s="77">
        <v>0</v>
      </c>
      <c r="GX9080" s="77">
        <v>0</v>
      </c>
      <c r="GY9080" s="77">
        <v>0</v>
      </c>
      <c r="GZ9080" s="77">
        <v>0</v>
      </c>
    </row>
    <row r="9081" spans="187:208" x14ac:dyDescent="0.25">
      <c r="GE9081" s="77" t="s">
        <v>425</v>
      </c>
      <c r="GF9081" s="77" t="s">
        <v>155</v>
      </c>
      <c r="GG9081" s="77" t="s">
        <v>450</v>
      </c>
      <c r="GH9081" s="77" t="s">
        <v>446</v>
      </c>
      <c r="GI9081" s="77">
        <v>2020</v>
      </c>
      <c r="GJ9081" s="77" t="s">
        <v>301</v>
      </c>
      <c r="GK9081" s="77">
        <v>1.5808724525432289E-3</v>
      </c>
      <c r="GL9081" s="77">
        <v>487.92267199999998</v>
      </c>
      <c r="GM9081" s="77">
        <v>2020</v>
      </c>
      <c r="GN9081" s="77" t="s">
        <v>175</v>
      </c>
      <c r="GO9081" s="77">
        <v>5.3000000000000005E-2</v>
      </c>
      <c r="GP9081" s="77">
        <v>3</v>
      </c>
      <c r="GQ9081" s="77">
        <v>0</v>
      </c>
      <c r="GR9081" s="77" t="s">
        <v>423</v>
      </c>
      <c r="GS9081" s="77">
        <v>5.5966209081309407E-2</v>
      </c>
      <c r="GT9081" s="77">
        <v>8.8475438209916727E-5</v>
      </c>
      <c r="GU9081" s="77">
        <v>0</v>
      </c>
      <c r="GV9081" s="77">
        <v>0</v>
      </c>
      <c r="GW9081" s="77">
        <v>0</v>
      </c>
      <c r="GX9081" s="77">
        <v>0</v>
      </c>
      <c r="GY9081" s="77">
        <v>0</v>
      </c>
      <c r="GZ9081" s="77">
        <v>0</v>
      </c>
    </row>
    <row r="9082" spans="187:208" x14ac:dyDescent="0.25">
      <c r="GE9082" s="77" t="s">
        <v>427</v>
      </c>
      <c r="GF9082" s="77" t="s">
        <v>155</v>
      </c>
      <c r="GG9082" s="77" t="s">
        <v>450</v>
      </c>
      <c r="GH9082" s="77" t="s">
        <v>446</v>
      </c>
      <c r="GI9082" s="77">
        <v>2020</v>
      </c>
      <c r="GJ9082" s="77" t="s">
        <v>303</v>
      </c>
      <c r="GK9082" s="77">
        <v>3.9894642198450743E-2</v>
      </c>
      <c r="GL9082" s="77">
        <v>487.92267199999998</v>
      </c>
      <c r="GM9082" s="77">
        <v>2020</v>
      </c>
      <c r="GN9082" s="77" t="s">
        <v>175</v>
      </c>
      <c r="GO9082" s="77">
        <v>5.3000000000000005E-2</v>
      </c>
      <c r="GP9082" s="77">
        <v>3</v>
      </c>
      <c r="GQ9082" s="77">
        <v>0</v>
      </c>
      <c r="GR9082" s="77" t="s">
        <v>423</v>
      </c>
      <c r="GS9082" s="77">
        <v>5.5966209081309407E-2</v>
      </c>
      <c r="GT9082" s="77">
        <v>2.2327518865025236E-3</v>
      </c>
      <c r="GU9082" s="77">
        <v>0</v>
      </c>
      <c r="GV9082" s="77">
        <v>0</v>
      </c>
      <c r="GW9082" s="77">
        <v>0</v>
      </c>
      <c r="GX9082" s="77">
        <v>0</v>
      </c>
      <c r="GY9082" s="77">
        <v>0</v>
      </c>
      <c r="GZ9082" s="77">
        <v>0</v>
      </c>
    </row>
    <row r="9083" spans="187:208" x14ac:dyDescent="0.25">
      <c r="GE9083" s="77" t="s">
        <v>422</v>
      </c>
      <c r="GF9083" s="77" t="s">
        <v>155</v>
      </c>
      <c r="GG9083" s="77" t="s">
        <v>450</v>
      </c>
      <c r="GH9083" s="77" t="s">
        <v>453</v>
      </c>
      <c r="GI9083" s="77">
        <v>2020</v>
      </c>
      <c r="GJ9083" s="77" t="s">
        <v>305</v>
      </c>
      <c r="GK9083" s="77">
        <v>222.2294216278535</v>
      </c>
      <c r="GL9083" s="77">
        <v>487.92267199999998</v>
      </c>
      <c r="GM9083" s="77">
        <v>2020</v>
      </c>
      <c r="GN9083" s="77" t="s">
        <v>175</v>
      </c>
      <c r="GO9083" s="77">
        <v>0.13250000000000001</v>
      </c>
      <c r="GP9083" s="77">
        <v>3</v>
      </c>
      <c r="GQ9083" s="77">
        <v>0</v>
      </c>
      <c r="GR9083" s="77" t="s">
        <v>423</v>
      </c>
      <c r="GS9083" s="77">
        <v>0.1527377521613833</v>
      </c>
      <c r="GT9083" s="77">
        <v>33.942822323562645</v>
      </c>
      <c r="GU9083" s="77">
        <v>0</v>
      </c>
      <c r="GV9083" s="77">
        <v>0</v>
      </c>
      <c r="GW9083" s="77">
        <v>0</v>
      </c>
      <c r="GX9083" s="77">
        <v>0</v>
      </c>
      <c r="GY9083" s="77">
        <v>0</v>
      </c>
      <c r="GZ9083" s="77">
        <v>0</v>
      </c>
    </row>
    <row r="9084" spans="187:208" x14ac:dyDescent="0.25">
      <c r="GE9084" s="77" t="s">
        <v>425</v>
      </c>
      <c r="GF9084" s="77" t="s">
        <v>155</v>
      </c>
      <c r="GG9084" s="77" t="s">
        <v>450</v>
      </c>
      <c r="GH9084" s="77" t="s">
        <v>453</v>
      </c>
      <c r="GI9084" s="77">
        <v>2020</v>
      </c>
      <c r="GJ9084" s="77" t="s">
        <v>301</v>
      </c>
      <c r="GK9084" s="77">
        <v>8585.7228092488331</v>
      </c>
      <c r="GL9084" s="77">
        <v>487.92267199999998</v>
      </c>
      <c r="GM9084" s="77">
        <v>2020</v>
      </c>
      <c r="GN9084" s="77" t="s">
        <v>175</v>
      </c>
      <c r="GO9084" s="77">
        <v>5.3000000000000005E-2</v>
      </c>
      <c r="GP9084" s="77">
        <v>3</v>
      </c>
      <c r="GQ9084" s="77">
        <v>0</v>
      </c>
      <c r="GR9084" s="77" t="s">
        <v>423</v>
      </c>
      <c r="GS9084" s="77">
        <v>5.5966209081309407E-2</v>
      </c>
      <c r="GT9084" s="77">
        <v>480.51035785658735</v>
      </c>
      <c r="GU9084" s="77">
        <v>0</v>
      </c>
      <c r="GV9084" s="77">
        <v>0</v>
      </c>
      <c r="GW9084" s="77">
        <v>0</v>
      </c>
      <c r="GX9084" s="77">
        <v>0</v>
      </c>
      <c r="GY9084" s="77">
        <v>0</v>
      </c>
      <c r="GZ9084" s="77">
        <v>0</v>
      </c>
    </row>
    <row r="9085" spans="187:208" x14ac:dyDescent="0.25">
      <c r="GE9085" s="77" t="s">
        <v>427</v>
      </c>
      <c r="GF9085" s="77" t="s">
        <v>155</v>
      </c>
      <c r="GG9085" s="77" t="s">
        <v>450</v>
      </c>
      <c r="GH9085" s="77" t="s">
        <v>453</v>
      </c>
      <c r="GI9085" s="77">
        <v>2020</v>
      </c>
      <c r="GJ9085" s="77" t="s">
        <v>303</v>
      </c>
      <c r="GK9085" s="77">
        <v>5338.1784104572971</v>
      </c>
      <c r="GL9085" s="77">
        <v>487.92267199999998</v>
      </c>
      <c r="GM9085" s="77">
        <v>2020</v>
      </c>
      <c r="GN9085" s="77" t="s">
        <v>175</v>
      </c>
      <c r="GO9085" s="77">
        <v>5.3000000000000005E-2</v>
      </c>
      <c r="GP9085" s="77">
        <v>3</v>
      </c>
      <c r="GQ9085" s="77">
        <v>0</v>
      </c>
      <c r="GR9085" s="77" t="s">
        <v>423</v>
      </c>
      <c r="GS9085" s="77">
        <v>5.5966209081309407E-2</v>
      </c>
      <c r="GT9085" s="77">
        <v>298.75760903298499</v>
      </c>
      <c r="GU9085" s="77">
        <v>0</v>
      </c>
      <c r="GV9085" s="77">
        <v>0</v>
      </c>
      <c r="GW9085" s="77">
        <v>0</v>
      </c>
      <c r="GX9085" s="77">
        <v>0</v>
      </c>
      <c r="GY9085" s="77">
        <v>0</v>
      </c>
      <c r="GZ9085" s="77">
        <v>0</v>
      </c>
    </row>
    <row r="9086" spans="187:208" x14ac:dyDescent="0.25">
      <c r="GE9086" s="77" t="s">
        <v>422</v>
      </c>
      <c r="GF9086" s="77" t="s">
        <v>155</v>
      </c>
      <c r="GG9086" s="77" t="s">
        <v>450</v>
      </c>
      <c r="GH9086" s="77" t="s">
        <v>460</v>
      </c>
      <c r="GI9086" s="77">
        <v>2020</v>
      </c>
      <c r="GJ9086" s="77" t="s">
        <v>305</v>
      </c>
      <c r="GK9086" s="77">
        <v>222.22942162794959</v>
      </c>
      <c r="GL9086" s="77">
        <v>487.92267199999998</v>
      </c>
      <c r="GM9086" s="77">
        <v>2020</v>
      </c>
      <c r="GN9086" s="77" t="s">
        <v>175</v>
      </c>
      <c r="GO9086" s="77">
        <v>0.13250000000000001</v>
      </c>
      <c r="GP9086" s="77">
        <v>3</v>
      </c>
      <c r="GQ9086" s="77">
        <v>0</v>
      </c>
      <c r="GR9086" s="77" t="s">
        <v>423</v>
      </c>
      <c r="GS9086" s="77">
        <v>0.1527377521613833</v>
      </c>
      <c r="GT9086" s="77">
        <v>33.942822323577317</v>
      </c>
      <c r="GU9086" s="77">
        <v>0</v>
      </c>
      <c r="GV9086" s="77">
        <v>0</v>
      </c>
      <c r="GW9086" s="77">
        <v>0</v>
      </c>
      <c r="GX9086" s="77">
        <v>0</v>
      </c>
      <c r="GY9086" s="77">
        <v>0</v>
      </c>
      <c r="GZ9086" s="77">
        <v>0</v>
      </c>
    </row>
    <row r="9087" spans="187:208" x14ac:dyDescent="0.25">
      <c r="GE9087" s="77" t="s">
        <v>425</v>
      </c>
      <c r="GF9087" s="77" t="s">
        <v>155</v>
      </c>
      <c r="GG9087" s="77" t="s">
        <v>450</v>
      </c>
      <c r="GH9087" s="77" t="s">
        <v>460</v>
      </c>
      <c r="GI9087" s="77">
        <v>2020</v>
      </c>
      <c r="GJ9087" s="77" t="s">
        <v>301</v>
      </c>
      <c r="GK9087" s="77">
        <v>8585.7228092525729</v>
      </c>
      <c r="GL9087" s="77">
        <v>487.92267199999998</v>
      </c>
      <c r="GM9087" s="77">
        <v>2020</v>
      </c>
      <c r="GN9087" s="77" t="s">
        <v>175</v>
      </c>
      <c r="GO9087" s="77">
        <v>5.3000000000000005E-2</v>
      </c>
      <c r="GP9087" s="77">
        <v>3</v>
      </c>
      <c r="GQ9087" s="77">
        <v>0</v>
      </c>
      <c r="GR9087" s="77" t="s">
        <v>423</v>
      </c>
      <c r="GS9087" s="77">
        <v>5.5966209081309407E-2</v>
      </c>
      <c r="GT9087" s="77">
        <v>480.51035785679665</v>
      </c>
      <c r="GU9087" s="77">
        <v>0</v>
      </c>
      <c r="GV9087" s="77">
        <v>0</v>
      </c>
      <c r="GW9087" s="77">
        <v>0</v>
      </c>
      <c r="GX9087" s="77">
        <v>0</v>
      </c>
      <c r="GY9087" s="77">
        <v>0</v>
      </c>
      <c r="GZ9087" s="77">
        <v>0</v>
      </c>
    </row>
    <row r="9088" spans="187:208" x14ac:dyDescent="0.25">
      <c r="GE9088" s="77" t="s">
        <v>422</v>
      </c>
      <c r="GF9088" s="77" t="s">
        <v>155</v>
      </c>
      <c r="GG9088" s="77" t="s">
        <v>450</v>
      </c>
      <c r="GH9088" s="77" t="s">
        <v>467</v>
      </c>
      <c r="GI9088" s="77">
        <v>2020</v>
      </c>
      <c r="GJ9088" s="77" t="s">
        <v>305</v>
      </c>
      <c r="GK9088" s="77">
        <v>0.69641821681223171</v>
      </c>
      <c r="GL9088" s="77">
        <v>487.92267199999998</v>
      </c>
      <c r="GM9088" s="77">
        <v>2020</v>
      </c>
      <c r="GN9088" s="77" t="s">
        <v>175</v>
      </c>
      <c r="GO9088" s="77">
        <v>0.13250000000000001</v>
      </c>
      <c r="GP9088" s="77">
        <v>3</v>
      </c>
      <c r="GQ9088" s="77">
        <v>0</v>
      </c>
      <c r="GR9088" s="77" t="s">
        <v>423</v>
      </c>
      <c r="GS9088" s="77">
        <v>0.1527377521613833</v>
      </c>
      <c r="GT9088" s="77">
        <v>0.10636935300013915</v>
      </c>
      <c r="GU9088" s="77">
        <v>0</v>
      </c>
      <c r="GV9088" s="77">
        <v>0</v>
      </c>
      <c r="GW9088" s="77">
        <v>0</v>
      </c>
      <c r="GX9088" s="77">
        <v>0</v>
      </c>
      <c r="GY9088" s="77">
        <v>0</v>
      </c>
      <c r="GZ9088" s="77">
        <v>0</v>
      </c>
    </row>
    <row r="9089" spans="187:208" x14ac:dyDescent="0.25">
      <c r="GE9089" s="77" t="s">
        <v>425</v>
      </c>
      <c r="GF9089" s="77" t="s">
        <v>155</v>
      </c>
      <c r="GG9089" s="77" t="s">
        <v>450</v>
      </c>
      <c r="GH9089" s="77" t="s">
        <v>467</v>
      </c>
      <c r="GI9089" s="77">
        <v>2020</v>
      </c>
      <c r="GJ9089" s="77" t="s">
        <v>301</v>
      </c>
      <c r="GK9089" s="77">
        <v>2.9419641522810389</v>
      </c>
      <c r="GL9089" s="77">
        <v>487.92267199999998</v>
      </c>
      <c r="GM9089" s="77">
        <v>2020</v>
      </c>
      <c r="GN9089" s="77" t="s">
        <v>175</v>
      </c>
      <c r="GO9089" s="77">
        <v>5.3000000000000005E-2</v>
      </c>
      <c r="GP9089" s="77">
        <v>3</v>
      </c>
      <c r="GQ9089" s="77">
        <v>0</v>
      </c>
      <c r="GR9089" s="77" t="s">
        <v>423</v>
      </c>
      <c r="GS9089" s="77">
        <v>5.5966209081309407E-2</v>
      </c>
      <c r="GT9089" s="77">
        <v>0.16465058085627782</v>
      </c>
      <c r="GU9089" s="77">
        <v>0</v>
      </c>
      <c r="GV9089" s="77">
        <v>0</v>
      </c>
      <c r="GW9089" s="77">
        <v>0</v>
      </c>
      <c r="GX9089" s="77">
        <v>0</v>
      </c>
      <c r="GY9089" s="77">
        <v>0</v>
      </c>
      <c r="GZ9089" s="77">
        <v>0</v>
      </c>
    </row>
    <row r="9090" spans="187:208" x14ac:dyDescent="0.25">
      <c r="GE9090" s="77" t="s">
        <v>427</v>
      </c>
      <c r="GF9090" s="77" t="s">
        <v>155</v>
      </c>
      <c r="GG9090" s="77" t="s">
        <v>450</v>
      </c>
      <c r="GH9090" s="77" t="s">
        <v>467</v>
      </c>
      <c r="GI9090" s="77">
        <v>2020</v>
      </c>
      <c r="GJ9090" s="77" t="s">
        <v>303</v>
      </c>
      <c r="GK9090" s="77">
        <v>1.6021759622083001</v>
      </c>
      <c r="GL9090" s="77">
        <v>487.92267199999998</v>
      </c>
      <c r="GM9090" s="77">
        <v>2020</v>
      </c>
      <c r="GN9090" s="77" t="s">
        <v>175</v>
      </c>
      <c r="GO9090" s="77">
        <v>5.3000000000000005E-2</v>
      </c>
      <c r="GP9090" s="77">
        <v>3</v>
      </c>
      <c r="GQ9090" s="77">
        <v>0</v>
      </c>
      <c r="GR9090" s="77" t="s">
        <v>423</v>
      </c>
      <c r="GS9090" s="77">
        <v>5.5966209081309407E-2</v>
      </c>
      <c r="GT9090" s="77">
        <v>8.9667714885997798E-2</v>
      </c>
      <c r="GU9090" s="77">
        <v>0</v>
      </c>
      <c r="GV9090" s="77">
        <v>0</v>
      </c>
      <c r="GW9090" s="77">
        <v>0</v>
      </c>
      <c r="GX9090" s="77">
        <v>0</v>
      </c>
      <c r="GY9090" s="77">
        <v>0</v>
      </c>
      <c r="GZ9090" s="77">
        <v>0</v>
      </c>
    </row>
    <row r="9091" spans="187:208" x14ac:dyDescent="0.25">
      <c r="GE9091" s="77" t="s">
        <v>422</v>
      </c>
      <c r="GF9091" s="77" t="s">
        <v>155</v>
      </c>
      <c r="GG9091" s="77" t="s">
        <v>450</v>
      </c>
      <c r="GH9091" s="77" t="s">
        <v>474</v>
      </c>
      <c r="GI9091" s="77">
        <v>2020</v>
      </c>
      <c r="GJ9091" s="77" t="s">
        <v>305</v>
      </c>
      <c r="GK9091" s="77">
        <v>3.6425060683954437E-2</v>
      </c>
      <c r="GL9091" s="77">
        <v>487.92267199999998</v>
      </c>
      <c r="GM9091" s="77">
        <v>2020</v>
      </c>
      <c r="GN9091" s="77" t="s">
        <v>175</v>
      </c>
      <c r="GO9091" s="77">
        <v>0.13250000000000001</v>
      </c>
      <c r="GP9091" s="77">
        <v>3</v>
      </c>
      <c r="GQ9091" s="77">
        <v>0</v>
      </c>
      <c r="GR9091" s="77" t="s">
        <v>423</v>
      </c>
      <c r="GS9091" s="77">
        <v>0.1527377521613833</v>
      </c>
      <c r="GT9091" s="77">
        <v>5.5634818912091797E-3</v>
      </c>
      <c r="GU9091" s="77">
        <v>0</v>
      </c>
      <c r="GV9091" s="77">
        <v>0</v>
      </c>
      <c r="GW9091" s="77">
        <v>0</v>
      </c>
      <c r="GX9091" s="77">
        <v>0</v>
      </c>
      <c r="GY9091" s="77">
        <v>0</v>
      </c>
      <c r="GZ9091" s="77">
        <v>0</v>
      </c>
    </row>
    <row r="9092" spans="187:208" x14ac:dyDescent="0.25">
      <c r="GE9092" s="77" t="s">
        <v>425</v>
      </c>
      <c r="GF9092" s="77" t="s">
        <v>155</v>
      </c>
      <c r="GG9092" s="77" t="s">
        <v>450</v>
      </c>
      <c r="GH9092" s="77" t="s">
        <v>474</v>
      </c>
      <c r="GI9092" s="77">
        <v>2020</v>
      </c>
      <c r="GJ9092" s="77" t="s">
        <v>301</v>
      </c>
      <c r="GK9092" s="77">
        <v>1.5808724525429251E-3</v>
      </c>
      <c r="GL9092" s="77">
        <v>487.92267199999998</v>
      </c>
      <c r="GM9092" s="77">
        <v>2020</v>
      </c>
      <c r="GN9092" s="77" t="s">
        <v>175</v>
      </c>
      <c r="GO9092" s="77">
        <v>5.3000000000000005E-2</v>
      </c>
      <c r="GP9092" s="77">
        <v>3</v>
      </c>
      <c r="GQ9092" s="77">
        <v>0</v>
      </c>
      <c r="GR9092" s="77" t="s">
        <v>423</v>
      </c>
      <c r="GS9092" s="77">
        <v>5.5966209081309407E-2</v>
      </c>
      <c r="GT9092" s="77">
        <v>8.8475438209899732E-5</v>
      </c>
      <c r="GU9092" s="77">
        <v>0</v>
      </c>
      <c r="GV9092" s="77">
        <v>0</v>
      </c>
      <c r="GW9092" s="77">
        <v>0</v>
      </c>
      <c r="GX9092" s="77">
        <v>0</v>
      </c>
      <c r="GY9092" s="77">
        <v>0</v>
      </c>
      <c r="GZ9092" s="77">
        <v>0</v>
      </c>
    </row>
    <row r="9093" spans="187:208" x14ac:dyDescent="0.25">
      <c r="GE9093" s="77" t="s">
        <v>427</v>
      </c>
      <c r="GF9093" s="77" t="s">
        <v>155</v>
      </c>
      <c r="GG9093" s="77" t="s">
        <v>450</v>
      </c>
      <c r="GH9093" s="77" t="s">
        <v>474</v>
      </c>
      <c r="GI9093" s="77">
        <v>2020</v>
      </c>
      <c r="GJ9093" s="77" t="s">
        <v>303</v>
      </c>
      <c r="GK9093" s="77">
        <v>3.9894642198450507E-2</v>
      </c>
      <c r="GL9093" s="77">
        <v>487.92267199999998</v>
      </c>
      <c r="GM9093" s="77">
        <v>2020</v>
      </c>
      <c r="GN9093" s="77" t="s">
        <v>175</v>
      </c>
      <c r="GO9093" s="77">
        <v>5.3000000000000005E-2</v>
      </c>
      <c r="GP9093" s="77">
        <v>3</v>
      </c>
      <c r="GQ9093" s="77">
        <v>0</v>
      </c>
      <c r="GR9093" s="77" t="s">
        <v>423</v>
      </c>
      <c r="GS9093" s="77">
        <v>5.5966209081309407E-2</v>
      </c>
      <c r="GT9093" s="77">
        <v>2.2327518865025101E-3</v>
      </c>
      <c r="GU9093" s="77">
        <v>0</v>
      </c>
      <c r="GV9093" s="77">
        <v>0</v>
      </c>
      <c r="GW9093" s="77">
        <v>0</v>
      </c>
      <c r="GX9093" s="77">
        <v>0</v>
      </c>
      <c r="GY9093" s="77">
        <v>0</v>
      </c>
      <c r="GZ9093" s="77">
        <v>0</v>
      </c>
    </row>
    <row r="9094" spans="187:208" x14ac:dyDescent="0.25">
      <c r="GE9094" s="77" t="s">
        <v>422</v>
      </c>
      <c r="GF9094" s="77" t="s">
        <v>155</v>
      </c>
      <c r="GG9094" s="77" t="s">
        <v>450</v>
      </c>
      <c r="GH9094" s="77" t="s">
        <v>481</v>
      </c>
      <c r="GI9094" s="77">
        <v>2020</v>
      </c>
      <c r="GJ9094" s="77" t="s">
        <v>305</v>
      </c>
      <c r="GK9094" s="77">
        <v>409.22373582041428</v>
      </c>
      <c r="GL9094" s="77">
        <v>487.92267199999998</v>
      </c>
      <c r="GM9094" s="77">
        <v>2020</v>
      </c>
      <c r="GN9094" s="77" t="s">
        <v>175</v>
      </c>
      <c r="GO9094" s="77">
        <v>0.13250000000000001</v>
      </c>
      <c r="GP9094" s="77">
        <v>3</v>
      </c>
      <c r="GQ9094" s="77">
        <v>0</v>
      </c>
      <c r="GR9094" s="77" t="s">
        <v>423</v>
      </c>
      <c r="GS9094" s="77">
        <v>0.1527377521613833</v>
      </c>
      <c r="GT9094" s="77">
        <v>62.50391354029383</v>
      </c>
      <c r="GU9094" s="77">
        <v>0</v>
      </c>
      <c r="GV9094" s="77">
        <v>0</v>
      </c>
      <c r="GW9094" s="77">
        <v>0</v>
      </c>
      <c r="GX9094" s="77">
        <v>0</v>
      </c>
      <c r="GY9094" s="77">
        <v>0</v>
      </c>
      <c r="GZ9094" s="77">
        <v>0</v>
      </c>
    </row>
    <row r="9095" spans="187:208" x14ac:dyDescent="0.25">
      <c r="GE9095" s="77" t="s">
        <v>425</v>
      </c>
      <c r="GF9095" s="77" t="s">
        <v>155</v>
      </c>
      <c r="GG9095" s="77" t="s">
        <v>450</v>
      </c>
      <c r="GH9095" s="77" t="s">
        <v>481</v>
      </c>
      <c r="GI9095" s="77">
        <v>2020</v>
      </c>
      <c r="GJ9095" s="77" t="s">
        <v>301</v>
      </c>
      <c r="GK9095" s="77">
        <v>13469.08781237863</v>
      </c>
      <c r="GL9095" s="77">
        <v>487.92267199999998</v>
      </c>
      <c r="GM9095" s="77">
        <v>2020</v>
      </c>
      <c r="GN9095" s="77" t="s">
        <v>175</v>
      </c>
      <c r="GO9095" s="77">
        <v>5.3000000000000005E-2</v>
      </c>
      <c r="GP9095" s="77">
        <v>3</v>
      </c>
      <c r="GQ9095" s="77">
        <v>0</v>
      </c>
      <c r="GR9095" s="77" t="s">
        <v>423</v>
      </c>
      <c r="GS9095" s="77">
        <v>5.5966209081309407E-2</v>
      </c>
      <c r="GT9095" s="77">
        <v>753.81378464209877</v>
      </c>
      <c r="GU9095" s="77">
        <v>0</v>
      </c>
      <c r="GV9095" s="77">
        <v>0</v>
      </c>
      <c r="GW9095" s="77">
        <v>0</v>
      </c>
      <c r="GX9095" s="77">
        <v>0</v>
      </c>
      <c r="GY9095" s="77">
        <v>0</v>
      </c>
      <c r="GZ9095" s="77">
        <v>0</v>
      </c>
    </row>
    <row r="9096" spans="187:208" x14ac:dyDescent="0.25">
      <c r="GE9096" s="77" t="s">
        <v>427</v>
      </c>
      <c r="GF9096" s="77" t="s">
        <v>155</v>
      </c>
      <c r="GG9096" s="77" t="s">
        <v>450</v>
      </c>
      <c r="GH9096" s="77" t="s">
        <v>481</v>
      </c>
      <c r="GI9096" s="77">
        <v>2020</v>
      </c>
      <c r="GJ9096" s="77" t="s">
        <v>303</v>
      </c>
      <c r="GK9096" s="77">
        <v>7205.5312760252064</v>
      </c>
      <c r="GL9096" s="77">
        <v>487.92267199999998</v>
      </c>
      <c r="GM9096" s="77">
        <v>2020</v>
      </c>
      <c r="GN9096" s="77" t="s">
        <v>175</v>
      </c>
      <c r="GO9096" s="77">
        <v>5.3000000000000005E-2</v>
      </c>
      <c r="GP9096" s="77">
        <v>3</v>
      </c>
      <c r="GQ9096" s="77">
        <v>0</v>
      </c>
      <c r="GR9096" s="77" t="s">
        <v>423</v>
      </c>
      <c r="GS9096" s="77">
        <v>5.5966209081309407E-2</v>
      </c>
      <c r="GT9096" s="77">
        <v>403.26626993594084</v>
      </c>
      <c r="GU9096" s="77">
        <v>0</v>
      </c>
      <c r="GV9096" s="77">
        <v>0</v>
      </c>
      <c r="GW9096" s="77">
        <v>0</v>
      </c>
      <c r="GX9096" s="77">
        <v>0</v>
      </c>
      <c r="GY9096" s="77">
        <v>0</v>
      </c>
      <c r="GZ9096" s="77">
        <v>0</v>
      </c>
    </row>
    <row r="9097" spans="187:208" x14ac:dyDescent="0.25">
      <c r="GE9097" s="77" t="s">
        <v>422</v>
      </c>
      <c r="GF9097" s="77" t="s">
        <v>155</v>
      </c>
      <c r="GG9097" s="77" t="s">
        <v>450</v>
      </c>
      <c r="GH9097" s="77" t="s">
        <v>488</v>
      </c>
      <c r="GI9097" s="77">
        <v>2020</v>
      </c>
      <c r="GJ9097" s="77" t="s">
        <v>305</v>
      </c>
      <c r="GK9097" s="77">
        <v>409.22373582043832</v>
      </c>
      <c r="GL9097" s="77">
        <v>487.92267199999998</v>
      </c>
      <c r="GM9097" s="77">
        <v>2020</v>
      </c>
      <c r="GN9097" s="77" t="s">
        <v>175</v>
      </c>
      <c r="GO9097" s="77">
        <v>0.13250000000000001</v>
      </c>
      <c r="GP9097" s="77">
        <v>3</v>
      </c>
      <c r="GQ9097" s="77">
        <v>0</v>
      </c>
      <c r="GR9097" s="77" t="s">
        <v>423</v>
      </c>
      <c r="GS9097" s="77">
        <v>0.1527377521613833</v>
      </c>
      <c r="GT9097" s="77">
        <v>62.503913540297503</v>
      </c>
      <c r="GU9097" s="77">
        <v>0</v>
      </c>
      <c r="GV9097" s="77">
        <v>0</v>
      </c>
      <c r="GW9097" s="77">
        <v>0</v>
      </c>
      <c r="GX9097" s="77">
        <v>0</v>
      </c>
      <c r="GY9097" s="77">
        <v>0</v>
      </c>
      <c r="GZ9097" s="77">
        <v>0</v>
      </c>
    </row>
    <row r="9098" spans="187:208" x14ac:dyDescent="0.25">
      <c r="GE9098" s="77" t="s">
        <v>425</v>
      </c>
      <c r="GF9098" s="77" t="s">
        <v>155</v>
      </c>
      <c r="GG9098" s="77" t="s">
        <v>450</v>
      </c>
      <c r="GH9098" s="77" t="s">
        <v>488</v>
      </c>
      <c r="GI9098" s="77">
        <v>2020</v>
      </c>
      <c r="GJ9098" s="77" t="s">
        <v>301</v>
      </c>
      <c r="GK9098" s="77">
        <v>13469.087812378741</v>
      </c>
      <c r="GL9098" s="77">
        <v>487.92267199999998</v>
      </c>
      <c r="GM9098" s="77">
        <v>2020</v>
      </c>
      <c r="GN9098" s="77" t="s">
        <v>175</v>
      </c>
      <c r="GO9098" s="77">
        <v>5.3000000000000005E-2</v>
      </c>
      <c r="GP9098" s="77">
        <v>3</v>
      </c>
      <c r="GQ9098" s="77">
        <v>0</v>
      </c>
      <c r="GR9098" s="77" t="s">
        <v>423</v>
      </c>
      <c r="GS9098" s="77">
        <v>5.5966209081309407E-2</v>
      </c>
      <c r="GT9098" s="77">
        <v>753.81378464210491</v>
      </c>
      <c r="GU9098" s="77">
        <v>0</v>
      </c>
      <c r="GV9098" s="77">
        <v>0</v>
      </c>
      <c r="GW9098" s="77">
        <v>0</v>
      </c>
      <c r="GX9098" s="77">
        <v>0</v>
      </c>
      <c r="GY9098" s="77">
        <v>0</v>
      </c>
      <c r="GZ9098" s="77">
        <v>0</v>
      </c>
    </row>
    <row r="9099" spans="187:208" x14ac:dyDescent="0.25">
      <c r="GE9099" s="77" t="s">
        <v>427</v>
      </c>
      <c r="GF9099" s="77" t="s">
        <v>155</v>
      </c>
      <c r="GG9099" s="77" t="s">
        <v>450</v>
      </c>
      <c r="GH9099" s="77" t="s">
        <v>488</v>
      </c>
      <c r="GI9099" s="77">
        <v>2020</v>
      </c>
      <c r="GJ9099" s="77" t="s">
        <v>303</v>
      </c>
      <c r="GK9099" s="77">
        <v>7205.5312760252837</v>
      </c>
      <c r="GL9099" s="77">
        <v>487.92267199999998</v>
      </c>
      <c r="GM9099" s="77">
        <v>2020</v>
      </c>
      <c r="GN9099" s="77" t="s">
        <v>175</v>
      </c>
      <c r="GO9099" s="77">
        <v>5.3000000000000005E-2</v>
      </c>
      <c r="GP9099" s="77">
        <v>3</v>
      </c>
      <c r="GQ9099" s="77">
        <v>0</v>
      </c>
      <c r="GR9099" s="77" t="s">
        <v>423</v>
      </c>
      <c r="GS9099" s="77">
        <v>5.5966209081309407E-2</v>
      </c>
      <c r="GT9099" s="77">
        <v>403.26626993594516</v>
      </c>
      <c r="GU9099" s="77">
        <v>0</v>
      </c>
      <c r="GV9099" s="77">
        <v>0</v>
      </c>
      <c r="GW9099" s="77">
        <v>0</v>
      </c>
      <c r="GX9099" s="77">
        <v>0</v>
      </c>
      <c r="GY9099" s="77">
        <v>0</v>
      </c>
      <c r="GZ9099" s="77">
        <v>0</v>
      </c>
    </row>
    <row r="9100" spans="187:208" x14ac:dyDescent="0.25">
      <c r="GE9100" s="77" t="s">
        <v>422</v>
      </c>
      <c r="GF9100" s="77" t="s">
        <v>155</v>
      </c>
      <c r="GG9100" s="77" t="s">
        <v>451</v>
      </c>
      <c r="GH9100" s="77" t="s">
        <v>300</v>
      </c>
      <c r="GI9100" s="77">
        <v>2020</v>
      </c>
      <c r="GJ9100" s="77" t="s">
        <v>305</v>
      </c>
      <c r="GK9100" s="77">
        <v>222.22942162782871</v>
      </c>
      <c r="GL9100" s="77">
        <v>375.64590099999998</v>
      </c>
      <c r="GM9100" s="77">
        <v>2020</v>
      </c>
      <c r="GN9100" s="77" t="s">
        <v>175</v>
      </c>
      <c r="GO9100" s="77">
        <v>0.13250000000000001</v>
      </c>
      <c r="GP9100" s="77">
        <v>3</v>
      </c>
      <c r="GQ9100" s="77">
        <v>0</v>
      </c>
      <c r="GR9100" s="77" t="s">
        <v>423</v>
      </c>
      <c r="GS9100" s="77">
        <v>0.1527377521613833</v>
      </c>
      <c r="GT9100" s="77">
        <v>33.942822323558858</v>
      </c>
      <c r="GU9100" s="77">
        <v>0</v>
      </c>
      <c r="GV9100" s="77">
        <v>0</v>
      </c>
      <c r="GW9100" s="77">
        <v>0</v>
      </c>
      <c r="GX9100" s="77">
        <v>0</v>
      </c>
      <c r="GY9100" s="77">
        <v>0</v>
      </c>
      <c r="GZ9100" s="77">
        <v>0</v>
      </c>
    </row>
    <row r="9101" spans="187:208" x14ac:dyDescent="0.25">
      <c r="GE9101" s="77" t="s">
        <v>425</v>
      </c>
      <c r="GF9101" s="77" t="s">
        <v>155</v>
      </c>
      <c r="GG9101" s="77" t="s">
        <v>451</v>
      </c>
      <c r="GH9101" s="77" t="s">
        <v>300</v>
      </c>
      <c r="GI9101" s="77">
        <v>2020</v>
      </c>
      <c r="GJ9101" s="77" t="s">
        <v>301</v>
      </c>
      <c r="GK9101" s="77">
        <v>8585.7228092479436</v>
      </c>
      <c r="GL9101" s="77">
        <v>375.64590099999998</v>
      </c>
      <c r="GM9101" s="77">
        <v>2020</v>
      </c>
      <c r="GN9101" s="77" t="s">
        <v>175</v>
      </c>
      <c r="GO9101" s="77">
        <v>5.3000000000000005E-2</v>
      </c>
      <c r="GP9101" s="77">
        <v>3</v>
      </c>
      <c r="GQ9101" s="77">
        <v>0</v>
      </c>
      <c r="GR9101" s="77" t="s">
        <v>423</v>
      </c>
      <c r="GS9101" s="77">
        <v>5.5966209081309407E-2</v>
      </c>
      <c r="GT9101" s="77">
        <v>480.51035785653755</v>
      </c>
      <c r="GU9101" s="77">
        <v>0</v>
      </c>
      <c r="GV9101" s="77">
        <v>0</v>
      </c>
      <c r="GW9101" s="77">
        <v>0</v>
      </c>
      <c r="GX9101" s="77">
        <v>0</v>
      </c>
      <c r="GY9101" s="77">
        <v>0</v>
      </c>
      <c r="GZ9101" s="77">
        <v>0</v>
      </c>
    </row>
    <row r="9102" spans="187:208" x14ac:dyDescent="0.25">
      <c r="GE9102" s="77" t="s">
        <v>427</v>
      </c>
      <c r="GF9102" s="77" t="s">
        <v>155</v>
      </c>
      <c r="GG9102" s="77" t="s">
        <v>451</v>
      </c>
      <c r="GH9102" s="77" t="s">
        <v>300</v>
      </c>
      <c r="GI9102" s="77">
        <v>2020</v>
      </c>
      <c r="GJ9102" s="77" t="s">
        <v>303</v>
      </c>
      <c r="GK9102" s="77">
        <v>5338.1784104567432</v>
      </c>
      <c r="GL9102" s="77">
        <v>375.64590099999998</v>
      </c>
      <c r="GM9102" s="77">
        <v>2020</v>
      </c>
      <c r="GN9102" s="77" t="s">
        <v>175</v>
      </c>
      <c r="GO9102" s="77">
        <v>5.3000000000000005E-2</v>
      </c>
      <c r="GP9102" s="77">
        <v>3</v>
      </c>
      <c r="GQ9102" s="77">
        <v>0</v>
      </c>
      <c r="GR9102" s="77" t="s">
        <v>423</v>
      </c>
      <c r="GS9102" s="77">
        <v>5.5966209081309407E-2</v>
      </c>
      <c r="GT9102" s="77">
        <v>298.75760903295401</v>
      </c>
      <c r="GU9102" s="77">
        <v>0</v>
      </c>
      <c r="GV9102" s="77">
        <v>0</v>
      </c>
      <c r="GW9102" s="77">
        <v>0</v>
      </c>
      <c r="GX9102" s="77">
        <v>0</v>
      </c>
      <c r="GY9102" s="77">
        <v>0</v>
      </c>
      <c r="GZ9102" s="77">
        <v>0</v>
      </c>
    </row>
    <row r="9103" spans="187:208" x14ac:dyDescent="0.25">
      <c r="GE9103" s="77" t="s">
        <v>422</v>
      </c>
      <c r="GF9103" s="77" t="s">
        <v>155</v>
      </c>
      <c r="GG9103" s="77" t="s">
        <v>451</v>
      </c>
      <c r="GH9103" s="77" t="s">
        <v>432</v>
      </c>
      <c r="GI9103" s="77">
        <v>2020</v>
      </c>
      <c r="GJ9103" s="77" t="s">
        <v>305</v>
      </c>
      <c r="GK9103" s="77">
        <v>222.22942162783031</v>
      </c>
      <c r="GL9103" s="77">
        <v>375.64590099999998</v>
      </c>
      <c r="GM9103" s="77">
        <v>2020</v>
      </c>
      <c r="GN9103" s="77" t="s">
        <v>175</v>
      </c>
      <c r="GO9103" s="77">
        <v>0.13250000000000001</v>
      </c>
      <c r="GP9103" s="77">
        <v>3</v>
      </c>
      <c r="GQ9103" s="77">
        <v>0</v>
      </c>
      <c r="GR9103" s="77" t="s">
        <v>423</v>
      </c>
      <c r="GS9103" s="77">
        <v>0.1527377521613833</v>
      </c>
      <c r="GT9103" s="77">
        <v>33.942822323559099</v>
      </c>
      <c r="GU9103" s="77">
        <v>0</v>
      </c>
      <c r="GV9103" s="77">
        <v>0</v>
      </c>
      <c r="GW9103" s="77">
        <v>0</v>
      </c>
      <c r="GX9103" s="77">
        <v>0</v>
      </c>
      <c r="GY9103" s="77">
        <v>0</v>
      </c>
      <c r="GZ9103" s="77">
        <v>0</v>
      </c>
    </row>
    <row r="9104" spans="187:208" x14ac:dyDescent="0.25">
      <c r="GE9104" s="77" t="s">
        <v>425</v>
      </c>
      <c r="GF9104" s="77" t="s">
        <v>155</v>
      </c>
      <c r="GG9104" s="77" t="s">
        <v>451</v>
      </c>
      <c r="GH9104" s="77" t="s">
        <v>432</v>
      </c>
      <c r="GI9104" s="77">
        <v>2020</v>
      </c>
      <c r="GJ9104" s="77" t="s">
        <v>301</v>
      </c>
      <c r="GK9104" s="77">
        <v>8585.7228092479454</v>
      </c>
      <c r="GL9104" s="77">
        <v>375.64590099999998</v>
      </c>
      <c r="GM9104" s="77">
        <v>2020</v>
      </c>
      <c r="GN9104" s="77" t="s">
        <v>175</v>
      </c>
      <c r="GO9104" s="77">
        <v>5.3000000000000005E-2</v>
      </c>
      <c r="GP9104" s="77">
        <v>3</v>
      </c>
      <c r="GQ9104" s="77">
        <v>0</v>
      </c>
      <c r="GR9104" s="77" t="s">
        <v>423</v>
      </c>
      <c r="GS9104" s="77">
        <v>5.5966209081309407E-2</v>
      </c>
      <c r="GT9104" s="77">
        <v>480.51035785653767</v>
      </c>
      <c r="GU9104" s="77">
        <v>0</v>
      </c>
      <c r="GV9104" s="77">
        <v>0</v>
      </c>
      <c r="GW9104" s="77">
        <v>0</v>
      </c>
      <c r="GX9104" s="77">
        <v>0</v>
      </c>
      <c r="GY9104" s="77">
        <v>0</v>
      </c>
      <c r="GZ9104" s="77">
        <v>0</v>
      </c>
    </row>
    <row r="9105" spans="187:208" x14ac:dyDescent="0.25">
      <c r="GE9105" s="77" t="s">
        <v>422</v>
      </c>
      <c r="GF9105" s="77" t="s">
        <v>155</v>
      </c>
      <c r="GG9105" s="77" t="s">
        <v>451</v>
      </c>
      <c r="GH9105" s="77" t="s">
        <v>439</v>
      </c>
      <c r="GI9105" s="77">
        <v>2020</v>
      </c>
      <c r="GJ9105" s="77" t="s">
        <v>305</v>
      </c>
      <c r="GK9105" s="77">
        <v>0.69641821681223015</v>
      </c>
      <c r="GL9105" s="77">
        <v>375.64590099999998</v>
      </c>
      <c r="GM9105" s="77">
        <v>2020</v>
      </c>
      <c r="GN9105" s="77" t="s">
        <v>175</v>
      </c>
      <c r="GO9105" s="77">
        <v>0.13250000000000001</v>
      </c>
      <c r="GP9105" s="77">
        <v>3</v>
      </c>
      <c r="GQ9105" s="77">
        <v>0</v>
      </c>
      <c r="GR9105" s="77" t="s">
        <v>423</v>
      </c>
      <c r="GS9105" s="77">
        <v>0.1527377521613833</v>
      </c>
      <c r="GT9105" s="77">
        <v>0.1063693530001389</v>
      </c>
      <c r="GU9105" s="77">
        <v>0</v>
      </c>
      <c r="GV9105" s="77">
        <v>0</v>
      </c>
      <c r="GW9105" s="77">
        <v>0</v>
      </c>
      <c r="GX9105" s="77">
        <v>0</v>
      </c>
      <c r="GY9105" s="77">
        <v>0</v>
      </c>
      <c r="GZ9105" s="77">
        <v>0</v>
      </c>
    </row>
    <row r="9106" spans="187:208" x14ac:dyDescent="0.25">
      <c r="GE9106" s="77" t="s">
        <v>425</v>
      </c>
      <c r="GF9106" s="77" t="s">
        <v>155</v>
      </c>
      <c r="GG9106" s="77" t="s">
        <v>451</v>
      </c>
      <c r="GH9106" s="77" t="s">
        <v>439</v>
      </c>
      <c r="GI9106" s="77">
        <v>2020</v>
      </c>
      <c r="GJ9106" s="77" t="s">
        <v>301</v>
      </c>
      <c r="GK9106" s="77">
        <v>2.94196415228105</v>
      </c>
      <c r="GL9106" s="77">
        <v>375.64590099999998</v>
      </c>
      <c r="GM9106" s="77">
        <v>2020</v>
      </c>
      <c r="GN9106" s="77" t="s">
        <v>175</v>
      </c>
      <c r="GO9106" s="77">
        <v>5.3000000000000005E-2</v>
      </c>
      <c r="GP9106" s="77">
        <v>3</v>
      </c>
      <c r="GQ9106" s="77">
        <v>0</v>
      </c>
      <c r="GR9106" s="77" t="s">
        <v>423</v>
      </c>
      <c r="GS9106" s="77">
        <v>5.5966209081309407E-2</v>
      </c>
      <c r="GT9106" s="77">
        <v>0.16465058085627843</v>
      </c>
      <c r="GU9106" s="77">
        <v>0</v>
      </c>
      <c r="GV9106" s="77">
        <v>0</v>
      </c>
      <c r="GW9106" s="77">
        <v>0</v>
      </c>
      <c r="GX9106" s="77">
        <v>0</v>
      </c>
      <c r="GY9106" s="77">
        <v>0</v>
      </c>
      <c r="GZ9106" s="77">
        <v>0</v>
      </c>
    </row>
    <row r="9107" spans="187:208" x14ac:dyDescent="0.25">
      <c r="GE9107" s="77" t="s">
        <v>427</v>
      </c>
      <c r="GF9107" s="77" t="s">
        <v>155</v>
      </c>
      <c r="GG9107" s="77" t="s">
        <v>451</v>
      </c>
      <c r="GH9107" s="77" t="s">
        <v>439</v>
      </c>
      <c r="GI9107" s="77">
        <v>2020</v>
      </c>
      <c r="GJ9107" s="77" t="s">
        <v>303</v>
      </c>
      <c r="GK9107" s="77">
        <v>1.602175962208306</v>
      </c>
      <c r="GL9107" s="77">
        <v>375.64590099999998</v>
      </c>
      <c r="GM9107" s="77">
        <v>2020</v>
      </c>
      <c r="GN9107" s="77" t="s">
        <v>175</v>
      </c>
      <c r="GO9107" s="77">
        <v>5.3000000000000005E-2</v>
      </c>
      <c r="GP9107" s="77">
        <v>3</v>
      </c>
      <c r="GQ9107" s="77">
        <v>0</v>
      </c>
      <c r="GR9107" s="77" t="s">
        <v>423</v>
      </c>
      <c r="GS9107" s="77">
        <v>5.5966209081309407E-2</v>
      </c>
      <c r="GT9107" s="77">
        <v>8.9667714885998132E-2</v>
      </c>
      <c r="GU9107" s="77">
        <v>0</v>
      </c>
      <c r="GV9107" s="77">
        <v>0</v>
      </c>
      <c r="GW9107" s="77">
        <v>0</v>
      </c>
      <c r="GX9107" s="77">
        <v>0</v>
      </c>
      <c r="GY9107" s="77">
        <v>0</v>
      </c>
      <c r="GZ9107" s="77">
        <v>0</v>
      </c>
    </row>
    <row r="9108" spans="187:208" x14ac:dyDescent="0.25">
      <c r="GE9108" s="77" t="s">
        <v>422</v>
      </c>
      <c r="GF9108" s="77" t="s">
        <v>155</v>
      </c>
      <c r="GG9108" s="77" t="s">
        <v>451</v>
      </c>
      <c r="GH9108" s="77" t="s">
        <v>446</v>
      </c>
      <c r="GI9108" s="77">
        <v>2020</v>
      </c>
      <c r="GJ9108" s="77" t="s">
        <v>305</v>
      </c>
      <c r="GK9108" s="77">
        <v>3.6425060683954492E-2</v>
      </c>
      <c r="GL9108" s="77">
        <v>375.64590099999998</v>
      </c>
      <c r="GM9108" s="77">
        <v>2020</v>
      </c>
      <c r="GN9108" s="77" t="s">
        <v>175</v>
      </c>
      <c r="GO9108" s="77">
        <v>0.13250000000000001</v>
      </c>
      <c r="GP9108" s="77">
        <v>3</v>
      </c>
      <c r="GQ9108" s="77">
        <v>0</v>
      </c>
      <c r="GR9108" s="77" t="s">
        <v>423</v>
      </c>
      <c r="GS9108" s="77">
        <v>0.1527377521613833</v>
      </c>
      <c r="GT9108" s="77">
        <v>5.5634818912091884E-3</v>
      </c>
      <c r="GU9108" s="77">
        <v>0</v>
      </c>
      <c r="GV9108" s="77">
        <v>0</v>
      </c>
      <c r="GW9108" s="77">
        <v>0</v>
      </c>
      <c r="GX9108" s="77">
        <v>0</v>
      </c>
      <c r="GY9108" s="77">
        <v>0</v>
      </c>
      <c r="GZ9108" s="77">
        <v>0</v>
      </c>
    </row>
    <row r="9109" spans="187:208" x14ac:dyDescent="0.25">
      <c r="GE9109" s="77" t="s">
        <v>425</v>
      </c>
      <c r="GF9109" s="77" t="s">
        <v>155</v>
      </c>
      <c r="GG9109" s="77" t="s">
        <v>451</v>
      </c>
      <c r="GH9109" s="77" t="s">
        <v>446</v>
      </c>
      <c r="GI9109" s="77">
        <v>2020</v>
      </c>
      <c r="GJ9109" s="77" t="s">
        <v>301</v>
      </c>
      <c r="GK9109" s="77">
        <v>1.5808724525432081E-3</v>
      </c>
      <c r="GL9109" s="77">
        <v>375.64590099999998</v>
      </c>
      <c r="GM9109" s="77">
        <v>2020</v>
      </c>
      <c r="GN9109" s="77" t="s">
        <v>175</v>
      </c>
      <c r="GO9109" s="77">
        <v>5.3000000000000005E-2</v>
      </c>
      <c r="GP9109" s="77">
        <v>3</v>
      </c>
      <c r="GQ9109" s="77">
        <v>0</v>
      </c>
      <c r="GR9109" s="77" t="s">
        <v>423</v>
      </c>
      <c r="GS9109" s="77">
        <v>5.5966209081309407E-2</v>
      </c>
      <c r="GT9109" s="77">
        <v>8.8475438209915561E-5</v>
      </c>
      <c r="GU9109" s="77">
        <v>0</v>
      </c>
      <c r="GV9109" s="77">
        <v>0</v>
      </c>
      <c r="GW9109" s="77">
        <v>0</v>
      </c>
      <c r="GX9109" s="77">
        <v>0</v>
      </c>
      <c r="GY9109" s="77">
        <v>0</v>
      </c>
      <c r="GZ9109" s="77">
        <v>0</v>
      </c>
    </row>
    <row r="9110" spans="187:208" x14ac:dyDescent="0.25">
      <c r="GE9110" s="77" t="s">
        <v>427</v>
      </c>
      <c r="GF9110" s="77" t="s">
        <v>155</v>
      </c>
      <c r="GG9110" s="77" t="s">
        <v>451</v>
      </c>
      <c r="GH9110" s="77" t="s">
        <v>446</v>
      </c>
      <c r="GI9110" s="77">
        <v>2020</v>
      </c>
      <c r="GJ9110" s="77" t="s">
        <v>303</v>
      </c>
      <c r="GK9110" s="77">
        <v>3.989464219845068E-2</v>
      </c>
      <c r="GL9110" s="77">
        <v>375.64590099999998</v>
      </c>
      <c r="GM9110" s="77">
        <v>2020</v>
      </c>
      <c r="GN9110" s="77" t="s">
        <v>175</v>
      </c>
      <c r="GO9110" s="77">
        <v>5.3000000000000005E-2</v>
      </c>
      <c r="GP9110" s="77">
        <v>3</v>
      </c>
      <c r="GQ9110" s="77">
        <v>0</v>
      </c>
      <c r="GR9110" s="77" t="s">
        <v>423</v>
      </c>
      <c r="GS9110" s="77">
        <v>5.5966209081309407E-2</v>
      </c>
      <c r="GT9110" s="77">
        <v>2.2327518865025201E-3</v>
      </c>
      <c r="GU9110" s="77">
        <v>0</v>
      </c>
      <c r="GV9110" s="77">
        <v>0</v>
      </c>
      <c r="GW9110" s="77">
        <v>0</v>
      </c>
      <c r="GX9110" s="77">
        <v>0</v>
      </c>
      <c r="GY9110" s="77">
        <v>0</v>
      </c>
      <c r="GZ9110" s="77">
        <v>0</v>
      </c>
    </row>
    <row r="9111" spans="187:208" x14ac:dyDescent="0.25">
      <c r="GE9111" s="77" t="s">
        <v>422</v>
      </c>
      <c r="GF9111" s="77" t="s">
        <v>155</v>
      </c>
      <c r="GG9111" s="77" t="s">
        <v>451</v>
      </c>
      <c r="GH9111" s="77" t="s">
        <v>453</v>
      </c>
      <c r="GI9111" s="77">
        <v>2020</v>
      </c>
      <c r="GJ9111" s="77" t="s">
        <v>305</v>
      </c>
      <c r="GK9111" s="77">
        <v>222.22942162785591</v>
      </c>
      <c r="GL9111" s="77">
        <v>375.64590099999998</v>
      </c>
      <c r="GM9111" s="77">
        <v>2020</v>
      </c>
      <c r="GN9111" s="77" t="s">
        <v>175</v>
      </c>
      <c r="GO9111" s="77">
        <v>0.13250000000000001</v>
      </c>
      <c r="GP9111" s="77">
        <v>3</v>
      </c>
      <c r="GQ9111" s="77">
        <v>0</v>
      </c>
      <c r="GR9111" s="77" t="s">
        <v>423</v>
      </c>
      <c r="GS9111" s="77">
        <v>0.1527377521613833</v>
      </c>
      <c r="GT9111" s="77">
        <v>33.942822323563007</v>
      </c>
      <c r="GU9111" s="77">
        <v>0</v>
      </c>
      <c r="GV9111" s="77">
        <v>0</v>
      </c>
      <c r="GW9111" s="77">
        <v>0</v>
      </c>
      <c r="GX9111" s="77">
        <v>0</v>
      </c>
      <c r="GY9111" s="77">
        <v>0</v>
      </c>
      <c r="GZ9111" s="77">
        <v>0</v>
      </c>
    </row>
    <row r="9112" spans="187:208" x14ac:dyDescent="0.25">
      <c r="GE9112" s="77" t="s">
        <v>425</v>
      </c>
      <c r="GF9112" s="77" t="s">
        <v>155</v>
      </c>
      <c r="GG9112" s="77" t="s">
        <v>451</v>
      </c>
      <c r="GH9112" s="77" t="s">
        <v>453</v>
      </c>
      <c r="GI9112" s="77">
        <v>2020</v>
      </c>
      <c r="GJ9112" s="77" t="s">
        <v>301</v>
      </c>
      <c r="GK9112" s="77">
        <v>8585.7228092489258</v>
      </c>
      <c r="GL9112" s="77">
        <v>375.64590099999998</v>
      </c>
      <c r="GM9112" s="77">
        <v>2020</v>
      </c>
      <c r="GN9112" s="77" t="s">
        <v>175</v>
      </c>
      <c r="GO9112" s="77">
        <v>5.3000000000000005E-2</v>
      </c>
      <c r="GP9112" s="77">
        <v>3</v>
      </c>
      <c r="GQ9112" s="77">
        <v>0</v>
      </c>
      <c r="GR9112" s="77" t="s">
        <v>423</v>
      </c>
      <c r="GS9112" s="77">
        <v>5.5966209081309407E-2</v>
      </c>
      <c r="GT9112" s="77">
        <v>480.51035785659252</v>
      </c>
      <c r="GU9112" s="77">
        <v>0</v>
      </c>
      <c r="GV9112" s="77">
        <v>0</v>
      </c>
      <c r="GW9112" s="77">
        <v>0</v>
      </c>
      <c r="GX9112" s="77">
        <v>0</v>
      </c>
      <c r="GY9112" s="77">
        <v>0</v>
      </c>
      <c r="GZ9112" s="77">
        <v>0</v>
      </c>
    </row>
    <row r="9113" spans="187:208" x14ac:dyDescent="0.25">
      <c r="GE9113" s="77" t="s">
        <v>427</v>
      </c>
      <c r="GF9113" s="77" t="s">
        <v>155</v>
      </c>
      <c r="GG9113" s="77" t="s">
        <v>451</v>
      </c>
      <c r="GH9113" s="77" t="s">
        <v>453</v>
      </c>
      <c r="GI9113" s="77">
        <v>2020</v>
      </c>
      <c r="GJ9113" s="77" t="s">
        <v>303</v>
      </c>
      <c r="GK9113" s="77">
        <v>5338.1784104573553</v>
      </c>
      <c r="GL9113" s="77">
        <v>375.64590099999998</v>
      </c>
      <c r="GM9113" s="77">
        <v>2020</v>
      </c>
      <c r="GN9113" s="77" t="s">
        <v>175</v>
      </c>
      <c r="GO9113" s="77">
        <v>5.3000000000000005E-2</v>
      </c>
      <c r="GP9113" s="77">
        <v>3</v>
      </c>
      <c r="GQ9113" s="77">
        <v>0</v>
      </c>
      <c r="GR9113" s="77" t="s">
        <v>423</v>
      </c>
      <c r="GS9113" s="77">
        <v>5.5966209081309407E-2</v>
      </c>
      <c r="GT9113" s="77">
        <v>298.75760903298823</v>
      </c>
      <c r="GU9113" s="77">
        <v>0</v>
      </c>
      <c r="GV9113" s="77">
        <v>0</v>
      </c>
      <c r="GW9113" s="77">
        <v>0</v>
      </c>
      <c r="GX9113" s="77">
        <v>0</v>
      </c>
      <c r="GY9113" s="77">
        <v>0</v>
      </c>
      <c r="GZ9113" s="77">
        <v>0</v>
      </c>
    </row>
    <row r="9114" spans="187:208" x14ac:dyDescent="0.25">
      <c r="GE9114" s="77" t="s">
        <v>422</v>
      </c>
      <c r="GF9114" s="77" t="s">
        <v>155</v>
      </c>
      <c r="GG9114" s="77" t="s">
        <v>451</v>
      </c>
      <c r="GH9114" s="77" t="s">
        <v>460</v>
      </c>
      <c r="GI9114" s="77">
        <v>2020</v>
      </c>
      <c r="GJ9114" s="77" t="s">
        <v>305</v>
      </c>
      <c r="GK9114" s="77">
        <v>222.22942162782991</v>
      </c>
      <c r="GL9114" s="77">
        <v>375.64590099999998</v>
      </c>
      <c r="GM9114" s="77">
        <v>2020</v>
      </c>
      <c r="GN9114" s="77" t="s">
        <v>175</v>
      </c>
      <c r="GO9114" s="77">
        <v>0.13250000000000001</v>
      </c>
      <c r="GP9114" s="77">
        <v>3</v>
      </c>
      <c r="GQ9114" s="77">
        <v>0</v>
      </c>
      <c r="GR9114" s="77" t="s">
        <v>423</v>
      </c>
      <c r="GS9114" s="77">
        <v>0.1527377521613833</v>
      </c>
      <c r="GT9114" s="77">
        <v>33.942822323559035</v>
      </c>
      <c r="GU9114" s="77">
        <v>0</v>
      </c>
      <c r="GV9114" s="77">
        <v>0</v>
      </c>
      <c r="GW9114" s="77">
        <v>0</v>
      </c>
      <c r="GX9114" s="77">
        <v>0</v>
      </c>
      <c r="GY9114" s="77">
        <v>0</v>
      </c>
      <c r="GZ9114" s="77">
        <v>0</v>
      </c>
    </row>
    <row r="9115" spans="187:208" x14ac:dyDescent="0.25">
      <c r="GE9115" s="77" t="s">
        <v>425</v>
      </c>
      <c r="GF9115" s="77" t="s">
        <v>155</v>
      </c>
      <c r="GG9115" s="77" t="s">
        <v>451</v>
      </c>
      <c r="GH9115" s="77" t="s">
        <v>460</v>
      </c>
      <c r="GI9115" s="77">
        <v>2020</v>
      </c>
      <c r="GJ9115" s="77" t="s">
        <v>301</v>
      </c>
      <c r="GK9115" s="77">
        <v>8585.7228092479436</v>
      </c>
      <c r="GL9115" s="77">
        <v>375.64590099999998</v>
      </c>
      <c r="GM9115" s="77">
        <v>2020</v>
      </c>
      <c r="GN9115" s="77" t="s">
        <v>175</v>
      </c>
      <c r="GO9115" s="77">
        <v>5.3000000000000005E-2</v>
      </c>
      <c r="GP9115" s="77">
        <v>3</v>
      </c>
      <c r="GQ9115" s="77">
        <v>0</v>
      </c>
      <c r="GR9115" s="77" t="s">
        <v>423</v>
      </c>
      <c r="GS9115" s="77">
        <v>5.5966209081309407E-2</v>
      </c>
      <c r="GT9115" s="77">
        <v>480.51035785653755</v>
      </c>
      <c r="GU9115" s="77">
        <v>0</v>
      </c>
      <c r="GV9115" s="77">
        <v>0</v>
      </c>
      <c r="GW9115" s="77">
        <v>0</v>
      </c>
      <c r="GX9115" s="77">
        <v>0</v>
      </c>
      <c r="GY9115" s="77">
        <v>0</v>
      </c>
      <c r="GZ9115" s="77">
        <v>0</v>
      </c>
    </row>
    <row r="9116" spans="187:208" x14ac:dyDescent="0.25">
      <c r="GE9116" s="77" t="s">
        <v>422</v>
      </c>
      <c r="GF9116" s="77" t="s">
        <v>155</v>
      </c>
      <c r="GG9116" s="77" t="s">
        <v>451</v>
      </c>
      <c r="GH9116" s="77" t="s">
        <v>467</v>
      </c>
      <c r="GI9116" s="77">
        <v>2020</v>
      </c>
      <c r="GJ9116" s="77" t="s">
        <v>305</v>
      </c>
      <c r="GK9116" s="77">
        <v>0.69641821681222749</v>
      </c>
      <c r="GL9116" s="77">
        <v>375.64590099999998</v>
      </c>
      <c r="GM9116" s="77">
        <v>2020</v>
      </c>
      <c r="GN9116" s="77" t="s">
        <v>175</v>
      </c>
      <c r="GO9116" s="77">
        <v>0.13250000000000001</v>
      </c>
      <c r="GP9116" s="77">
        <v>3</v>
      </c>
      <c r="GQ9116" s="77">
        <v>0</v>
      </c>
      <c r="GR9116" s="77" t="s">
        <v>423</v>
      </c>
      <c r="GS9116" s="77">
        <v>0.1527377521613833</v>
      </c>
      <c r="GT9116" s="77">
        <v>0.1063693530001385</v>
      </c>
      <c r="GU9116" s="77">
        <v>0</v>
      </c>
      <c r="GV9116" s="77">
        <v>0</v>
      </c>
      <c r="GW9116" s="77">
        <v>0</v>
      </c>
      <c r="GX9116" s="77">
        <v>0</v>
      </c>
      <c r="GY9116" s="77">
        <v>0</v>
      </c>
      <c r="GZ9116" s="77">
        <v>0</v>
      </c>
    </row>
    <row r="9117" spans="187:208" x14ac:dyDescent="0.25">
      <c r="GE9117" s="77" t="s">
        <v>425</v>
      </c>
      <c r="GF9117" s="77" t="s">
        <v>155</v>
      </c>
      <c r="GG9117" s="77" t="s">
        <v>451</v>
      </c>
      <c r="GH9117" s="77" t="s">
        <v>467</v>
      </c>
      <c r="GI9117" s="77">
        <v>2020</v>
      </c>
      <c r="GJ9117" s="77" t="s">
        <v>301</v>
      </c>
      <c r="GK9117" s="77">
        <v>2.9419641522810438</v>
      </c>
      <c r="GL9117" s="77">
        <v>375.64590099999998</v>
      </c>
      <c r="GM9117" s="77">
        <v>2020</v>
      </c>
      <c r="GN9117" s="77" t="s">
        <v>175</v>
      </c>
      <c r="GO9117" s="77">
        <v>5.3000000000000005E-2</v>
      </c>
      <c r="GP9117" s="77">
        <v>3</v>
      </c>
      <c r="GQ9117" s="77">
        <v>0</v>
      </c>
      <c r="GR9117" s="77" t="s">
        <v>423</v>
      </c>
      <c r="GS9117" s="77">
        <v>5.5966209081309407E-2</v>
      </c>
      <c r="GT9117" s="77">
        <v>0.16465058085627809</v>
      </c>
      <c r="GU9117" s="77">
        <v>0</v>
      </c>
      <c r="GV9117" s="77">
        <v>0</v>
      </c>
      <c r="GW9117" s="77">
        <v>0</v>
      </c>
      <c r="GX9117" s="77">
        <v>0</v>
      </c>
      <c r="GY9117" s="77">
        <v>0</v>
      </c>
      <c r="GZ9117" s="77">
        <v>0</v>
      </c>
    </row>
    <row r="9118" spans="187:208" x14ac:dyDescent="0.25">
      <c r="GE9118" s="77" t="s">
        <v>427</v>
      </c>
      <c r="GF9118" s="77" t="s">
        <v>155</v>
      </c>
      <c r="GG9118" s="77" t="s">
        <v>451</v>
      </c>
      <c r="GH9118" s="77" t="s">
        <v>467</v>
      </c>
      <c r="GI9118" s="77">
        <v>2020</v>
      </c>
      <c r="GJ9118" s="77" t="s">
        <v>303</v>
      </c>
      <c r="GK9118" s="77">
        <v>1.602175962208304</v>
      </c>
      <c r="GL9118" s="77">
        <v>375.64590099999998</v>
      </c>
      <c r="GM9118" s="77">
        <v>2020</v>
      </c>
      <c r="GN9118" s="77" t="s">
        <v>175</v>
      </c>
      <c r="GO9118" s="77">
        <v>5.3000000000000005E-2</v>
      </c>
      <c r="GP9118" s="77">
        <v>3</v>
      </c>
      <c r="GQ9118" s="77">
        <v>0</v>
      </c>
      <c r="GR9118" s="77" t="s">
        <v>423</v>
      </c>
      <c r="GS9118" s="77">
        <v>5.5966209081309407E-2</v>
      </c>
      <c r="GT9118" s="77">
        <v>8.9667714885998021E-2</v>
      </c>
      <c r="GU9118" s="77">
        <v>0</v>
      </c>
      <c r="GV9118" s="77">
        <v>0</v>
      </c>
      <c r="GW9118" s="77">
        <v>0</v>
      </c>
      <c r="GX9118" s="77">
        <v>0</v>
      </c>
      <c r="GY9118" s="77">
        <v>0</v>
      </c>
      <c r="GZ9118" s="77">
        <v>0</v>
      </c>
    </row>
    <row r="9119" spans="187:208" x14ac:dyDescent="0.25">
      <c r="GE9119" s="77" t="s">
        <v>422</v>
      </c>
      <c r="GF9119" s="77" t="s">
        <v>155</v>
      </c>
      <c r="GG9119" s="77" t="s">
        <v>451</v>
      </c>
      <c r="GH9119" s="77" t="s">
        <v>474</v>
      </c>
      <c r="GI9119" s="77">
        <v>2020</v>
      </c>
      <c r="GJ9119" s="77" t="s">
        <v>305</v>
      </c>
      <c r="GK9119" s="77">
        <v>3.6425060683954097E-2</v>
      </c>
      <c r="GL9119" s="77">
        <v>375.64590099999998</v>
      </c>
      <c r="GM9119" s="77">
        <v>2020</v>
      </c>
      <c r="GN9119" s="77" t="s">
        <v>175</v>
      </c>
      <c r="GO9119" s="77">
        <v>0.13250000000000001</v>
      </c>
      <c r="GP9119" s="77">
        <v>3</v>
      </c>
      <c r="GQ9119" s="77">
        <v>0</v>
      </c>
      <c r="GR9119" s="77" t="s">
        <v>423</v>
      </c>
      <c r="GS9119" s="77">
        <v>0.1527377521613833</v>
      </c>
      <c r="GT9119" s="77">
        <v>5.5634818912091277E-3</v>
      </c>
      <c r="GU9119" s="77">
        <v>0</v>
      </c>
      <c r="GV9119" s="77">
        <v>0</v>
      </c>
      <c r="GW9119" s="77">
        <v>0</v>
      </c>
      <c r="GX9119" s="77">
        <v>0</v>
      </c>
      <c r="GY9119" s="77">
        <v>0</v>
      </c>
      <c r="GZ9119" s="77">
        <v>0</v>
      </c>
    </row>
    <row r="9120" spans="187:208" x14ac:dyDescent="0.25">
      <c r="GE9120" s="77" t="s">
        <v>425</v>
      </c>
      <c r="GF9120" s="77" t="s">
        <v>155</v>
      </c>
      <c r="GG9120" s="77" t="s">
        <v>451</v>
      </c>
      <c r="GH9120" s="77" t="s">
        <v>474</v>
      </c>
      <c r="GI9120" s="77">
        <v>2020</v>
      </c>
      <c r="GJ9120" s="77" t="s">
        <v>301</v>
      </c>
      <c r="GK9120" s="77">
        <v>1.580872452543052E-3</v>
      </c>
      <c r="GL9120" s="77">
        <v>375.64590099999998</v>
      </c>
      <c r="GM9120" s="77">
        <v>2020</v>
      </c>
      <c r="GN9120" s="77" t="s">
        <v>175</v>
      </c>
      <c r="GO9120" s="77">
        <v>5.3000000000000005E-2</v>
      </c>
      <c r="GP9120" s="77">
        <v>3</v>
      </c>
      <c r="GQ9120" s="77">
        <v>0</v>
      </c>
      <c r="GR9120" s="77" t="s">
        <v>423</v>
      </c>
      <c r="GS9120" s="77">
        <v>5.5966209081309407E-2</v>
      </c>
      <c r="GT9120" s="77">
        <v>8.8475438209906833E-5</v>
      </c>
      <c r="GU9120" s="77">
        <v>0</v>
      </c>
      <c r="GV9120" s="77">
        <v>0</v>
      </c>
      <c r="GW9120" s="77">
        <v>0</v>
      </c>
      <c r="GX9120" s="77">
        <v>0</v>
      </c>
      <c r="GY9120" s="77">
        <v>0</v>
      </c>
      <c r="GZ9120" s="77">
        <v>0</v>
      </c>
    </row>
    <row r="9121" spans="187:208" x14ac:dyDescent="0.25">
      <c r="GE9121" s="77" t="s">
        <v>427</v>
      </c>
      <c r="GF9121" s="77" t="s">
        <v>155</v>
      </c>
      <c r="GG9121" s="77" t="s">
        <v>451</v>
      </c>
      <c r="GH9121" s="77" t="s">
        <v>474</v>
      </c>
      <c r="GI9121" s="77">
        <v>2020</v>
      </c>
      <c r="GJ9121" s="77" t="s">
        <v>303</v>
      </c>
      <c r="GK9121" s="77">
        <v>3.9894642198450188E-2</v>
      </c>
      <c r="GL9121" s="77">
        <v>375.64590099999998</v>
      </c>
      <c r="GM9121" s="77">
        <v>2020</v>
      </c>
      <c r="GN9121" s="77" t="s">
        <v>175</v>
      </c>
      <c r="GO9121" s="77">
        <v>5.3000000000000005E-2</v>
      </c>
      <c r="GP9121" s="77">
        <v>3</v>
      </c>
      <c r="GQ9121" s="77">
        <v>0</v>
      </c>
      <c r="GR9121" s="77" t="s">
        <v>423</v>
      </c>
      <c r="GS9121" s="77">
        <v>5.5966209081309407E-2</v>
      </c>
      <c r="GT9121" s="77">
        <v>2.2327518865024923E-3</v>
      </c>
      <c r="GU9121" s="77">
        <v>0</v>
      </c>
      <c r="GV9121" s="77">
        <v>0</v>
      </c>
      <c r="GW9121" s="77">
        <v>0</v>
      </c>
      <c r="GX9121" s="77">
        <v>0</v>
      </c>
      <c r="GY9121" s="77">
        <v>0</v>
      </c>
      <c r="GZ9121" s="77">
        <v>0</v>
      </c>
    </row>
    <row r="9122" spans="187:208" x14ac:dyDescent="0.25">
      <c r="GE9122" s="77" t="s">
        <v>422</v>
      </c>
      <c r="GF9122" s="77" t="s">
        <v>155</v>
      </c>
      <c r="GG9122" s="77" t="s">
        <v>451</v>
      </c>
      <c r="GH9122" s="77" t="s">
        <v>481</v>
      </c>
      <c r="GI9122" s="77">
        <v>2020</v>
      </c>
      <c r="GJ9122" s="77" t="s">
        <v>305</v>
      </c>
      <c r="GK9122" s="77">
        <v>409.22373582022738</v>
      </c>
      <c r="GL9122" s="77">
        <v>375.64590099999998</v>
      </c>
      <c r="GM9122" s="77">
        <v>2020</v>
      </c>
      <c r="GN9122" s="77" t="s">
        <v>175</v>
      </c>
      <c r="GO9122" s="77">
        <v>0.13250000000000001</v>
      </c>
      <c r="GP9122" s="77">
        <v>3</v>
      </c>
      <c r="GQ9122" s="77">
        <v>0</v>
      </c>
      <c r="GR9122" s="77" t="s">
        <v>423</v>
      </c>
      <c r="GS9122" s="77">
        <v>0.1527377521613833</v>
      </c>
      <c r="GT9122" s="77">
        <v>62.50391354026528</v>
      </c>
      <c r="GU9122" s="77">
        <v>0</v>
      </c>
      <c r="GV9122" s="77">
        <v>0</v>
      </c>
      <c r="GW9122" s="77">
        <v>0</v>
      </c>
      <c r="GX9122" s="77">
        <v>0</v>
      </c>
      <c r="GY9122" s="77">
        <v>0</v>
      </c>
      <c r="GZ9122" s="77">
        <v>0</v>
      </c>
    </row>
    <row r="9123" spans="187:208" x14ac:dyDescent="0.25">
      <c r="GE9123" s="77" t="s">
        <v>425</v>
      </c>
      <c r="GF9123" s="77" t="s">
        <v>155</v>
      </c>
      <c r="GG9123" s="77" t="s">
        <v>451</v>
      </c>
      <c r="GH9123" s="77" t="s">
        <v>481</v>
      </c>
      <c r="GI9123" s="77">
        <v>2020</v>
      </c>
      <c r="GJ9123" s="77" t="s">
        <v>301</v>
      </c>
      <c r="GK9123" s="77">
        <v>13469.087812378701</v>
      </c>
      <c r="GL9123" s="77">
        <v>375.64590099999998</v>
      </c>
      <c r="GM9123" s="77">
        <v>2020</v>
      </c>
      <c r="GN9123" s="77" t="s">
        <v>175</v>
      </c>
      <c r="GO9123" s="77">
        <v>5.3000000000000005E-2</v>
      </c>
      <c r="GP9123" s="77">
        <v>3</v>
      </c>
      <c r="GQ9123" s="77">
        <v>0</v>
      </c>
      <c r="GR9123" s="77" t="s">
        <v>423</v>
      </c>
      <c r="GS9123" s="77">
        <v>5.5966209081309407E-2</v>
      </c>
      <c r="GT9123" s="77">
        <v>753.81378464210263</v>
      </c>
      <c r="GU9123" s="77">
        <v>0</v>
      </c>
      <c r="GV9123" s="77">
        <v>0</v>
      </c>
      <c r="GW9123" s="77">
        <v>0</v>
      </c>
      <c r="GX9123" s="77">
        <v>0</v>
      </c>
      <c r="GY9123" s="77">
        <v>0</v>
      </c>
      <c r="GZ9123" s="77">
        <v>0</v>
      </c>
    </row>
    <row r="9124" spans="187:208" x14ac:dyDescent="0.25">
      <c r="GE9124" s="77" t="s">
        <v>427</v>
      </c>
      <c r="GF9124" s="77" t="s">
        <v>155</v>
      </c>
      <c r="GG9124" s="77" t="s">
        <v>451</v>
      </c>
      <c r="GH9124" s="77" t="s">
        <v>481</v>
      </c>
      <c r="GI9124" s="77">
        <v>2020</v>
      </c>
      <c r="GJ9124" s="77" t="s">
        <v>303</v>
      </c>
      <c r="GK9124" s="77">
        <v>7205.5312760251854</v>
      </c>
      <c r="GL9124" s="77">
        <v>375.64590099999998</v>
      </c>
      <c r="GM9124" s="77">
        <v>2020</v>
      </c>
      <c r="GN9124" s="77" t="s">
        <v>175</v>
      </c>
      <c r="GO9124" s="77">
        <v>5.3000000000000005E-2</v>
      </c>
      <c r="GP9124" s="77">
        <v>3</v>
      </c>
      <c r="GQ9124" s="77">
        <v>0</v>
      </c>
      <c r="GR9124" s="77" t="s">
        <v>423</v>
      </c>
      <c r="GS9124" s="77">
        <v>5.5966209081309407E-2</v>
      </c>
      <c r="GT9124" s="77">
        <v>403.2662699359397</v>
      </c>
      <c r="GU9124" s="77">
        <v>0</v>
      </c>
      <c r="GV9124" s="77">
        <v>0</v>
      </c>
      <c r="GW9124" s="77">
        <v>0</v>
      </c>
      <c r="GX9124" s="77">
        <v>0</v>
      </c>
      <c r="GY9124" s="77">
        <v>0</v>
      </c>
      <c r="GZ9124" s="77">
        <v>0</v>
      </c>
    </row>
    <row r="9125" spans="187:208" x14ac:dyDescent="0.25">
      <c r="GE9125" s="77" t="s">
        <v>422</v>
      </c>
      <c r="GF9125" s="77" t="s">
        <v>155</v>
      </c>
      <c r="GG9125" s="77" t="s">
        <v>451</v>
      </c>
      <c r="GH9125" s="77" t="s">
        <v>488</v>
      </c>
      <c r="GI9125" s="77">
        <v>2020</v>
      </c>
      <c r="GJ9125" s="77" t="s">
        <v>305</v>
      </c>
      <c r="GK9125" s="77">
        <v>409.22373582043872</v>
      </c>
      <c r="GL9125" s="77">
        <v>375.64590099999998</v>
      </c>
      <c r="GM9125" s="77">
        <v>2020</v>
      </c>
      <c r="GN9125" s="77" t="s">
        <v>175</v>
      </c>
      <c r="GO9125" s="77">
        <v>0.13250000000000001</v>
      </c>
      <c r="GP9125" s="77">
        <v>3</v>
      </c>
      <c r="GQ9125" s="77">
        <v>0</v>
      </c>
      <c r="GR9125" s="77" t="s">
        <v>423</v>
      </c>
      <c r="GS9125" s="77">
        <v>0.1527377521613833</v>
      </c>
      <c r="GT9125" s="77">
        <v>62.50391354029756</v>
      </c>
      <c r="GU9125" s="77">
        <v>0</v>
      </c>
      <c r="GV9125" s="77">
        <v>0</v>
      </c>
      <c r="GW9125" s="77">
        <v>0</v>
      </c>
      <c r="GX9125" s="77">
        <v>0</v>
      </c>
      <c r="GY9125" s="77">
        <v>0</v>
      </c>
      <c r="GZ9125" s="77">
        <v>0</v>
      </c>
    </row>
    <row r="9126" spans="187:208" x14ac:dyDescent="0.25">
      <c r="GE9126" s="77" t="s">
        <v>425</v>
      </c>
      <c r="GF9126" s="77" t="s">
        <v>155</v>
      </c>
      <c r="GG9126" s="77" t="s">
        <v>451</v>
      </c>
      <c r="GH9126" s="77" t="s">
        <v>488</v>
      </c>
      <c r="GI9126" s="77">
        <v>2020</v>
      </c>
      <c r="GJ9126" s="77" t="s">
        <v>301</v>
      </c>
      <c r="GK9126" s="77">
        <v>13469.08781237873</v>
      </c>
      <c r="GL9126" s="77">
        <v>375.64590099999998</v>
      </c>
      <c r="GM9126" s="77">
        <v>2020</v>
      </c>
      <c r="GN9126" s="77" t="s">
        <v>175</v>
      </c>
      <c r="GO9126" s="77">
        <v>5.3000000000000005E-2</v>
      </c>
      <c r="GP9126" s="77">
        <v>3</v>
      </c>
      <c r="GQ9126" s="77">
        <v>0</v>
      </c>
      <c r="GR9126" s="77" t="s">
        <v>423</v>
      </c>
      <c r="GS9126" s="77">
        <v>5.5966209081309407E-2</v>
      </c>
      <c r="GT9126" s="77">
        <v>753.81378464210434</v>
      </c>
      <c r="GU9126" s="77">
        <v>0</v>
      </c>
      <c r="GV9126" s="77">
        <v>0</v>
      </c>
      <c r="GW9126" s="77">
        <v>0</v>
      </c>
      <c r="GX9126" s="77">
        <v>0</v>
      </c>
      <c r="GY9126" s="77">
        <v>0</v>
      </c>
      <c r="GZ9126" s="77">
        <v>0</v>
      </c>
    </row>
    <row r="9127" spans="187:208" x14ac:dyDescent="0.25">
      <c r="GE9127" s="77" t="s">
        <v>427</v>
      </c>
      <c r="GF9127" s="77" t="s">
        <v>155</v>
      </c>
      <c r="GG9127" s="77" t="s">
        <v>451</v>
      </c>
      <c r="GH9127" s="77" t="s">
        <v>488</v>
      </c>
      <c r="GI9127" s="77">
        <v>2020</v>
      </c>
      <c r="GJ9127" s="77" t="s">
        <v>303</v>
      </c>
      <c r="GK9127" s="77">
        <v>7205.5312760252809</v>
      </c>
      <c r="GL9127" s="77">
        <v>375.64590099999998</v>
      </c>
      <c r="GM9127" s="77">
        <v>2020</v>
      </c>
      <c r="GN9127" s="77" t="s">
        <v>175</v>
      </c>
      <c r="GO9127" s="77">
        <v>5.3000000000000005E-2</v>
      </c>
      <c r="GP9127" s="77">
        <v>3</v>
      </c>
      <c r="GQ9127" s="77">
        <v>0</v>
      </c>
      <c r="GR9127" s="77" t="s">
        <v>423</v>
      </c>
      <c r="GS9127" s="77">
        <v>5.5966209081309407E-2</v>
      </c>
      <c r="GT9127" s="77">
        <v>403.26626993594505</v>
      </c>
      <c r="GU9127" s="77">
        <v>0</v>
      </c>
      <c r="GV9127" s="77">
        <v>0</v>
      </c>
      <c r="GW9127" s="77">
        <v>0</v>
      </c>
      <c r="GX9127" s="77">
        <v>0</v>
      </c>
      <c r="GY9127" s="77">
        <v>0</v>
      </c>
      <c r="GZ9127" s="77">
        <v>0</v>
      </c>
    </row>
    <row r="9128" spans="187:208" x14ac:dyDescent="0.25">
      <c r="GE9128" s="77" t="s">
        <v>422</v>
      </c>
      <c r="GF9128" s="77" t="s">
        <v>155</v>
      </c>
      <c r="GG9128" s="77" t="s">
        <v>452</v>
      </c>
      <c r="GH9128" s="77" t="s">
        <v>300</v>
      </c>
      <c r="GI9128" s="77">
        <v>2020</v>
      </c>
      <c r="GJ9128" s="77" t="s">
        <v>305</v>
      </c>
      <c r="GK9128" s="77">
        <v>222.22942162782621</v>
      </c>
      <c r="GL9128" s="77">
        <v>415.27751599999999</v>
      </c>
      <c r="GM9128" s="77">
        <v>2020</v>
      </c>
      <c r="GN9128" s="77" t="s">
        <v>175</v>
      </c>
      <c r="GO9128" s="77">
        <v>0.13250000000000001</v>
      </c>
      <c r="GP9128" s="77">
        <v>3</v>
      </c>
      <c r="GQ9128" s="77">
        <v>0</v>
      </c>
      <c r="GR9128" s="77" t="s">
        <v>423</v>
      </c>
      <c r="GS9128" s="77">
        <v>0.1527377521613833</v>
      </c>
      <c r="GT9128" s="77">
        <v>33.942822323558474</v>
      </c>
      <c r="GU9128" s="77">
        <v>0</v>
      </c>
      <c r="GV9128" s="77">
        <v>0</v>
      </c>
      <c r="GW9128" s="77">
        <v>0</v>
      </c>
      <c r="GX9128" s="77">
        <v>0</v>
      </c>
      <c r="GY9128" s="77">
        <v>0</v>
      </c>
      <c r="GZ9128" s="77">
        <v>0</v>
      </c>
    </row>
    <row r="9129" spans="187:208" x14ac:dyDescent="0.25">
      <c r="GE9129" s="77" t="s">
        <v>425</v>
      </c>
      <c r="GF9129" s="77" t="s">
        <v>155</v>
      </c>
      <c r="GG9129" s="77" t="s">
        <v>452</v>
      </c>
      <c r="GH9129" s="77" t="s">
        <v>300</v>
      </c>
      <c r="GI9129" s="77">
        <v>2020</v>
      </c>
      <c r="GJ9129" s="77" t="s">
        <v>301</v>
      </c>
      <c r="GK9129" s="77">
        <v>8585.7228092479399</v>
      </c>
      <c r="GL9129" s="77">
        <v>415.27751599999999</v>
      </c>
      <c r="GM9129" s="77">
        <v>2020</v>
      </c>
      <c r="GN9129" s="77" t="s">
        <v>175</v>
      </c>
      <c r="GO9129" s="77">
        <v>5.3000000000000005E-2</v>
      </c>
      <c r="GP9129" s="77">
        <v>3</v>
      </c>
      <c r="GQ9129" s="77">
        <v>0</v>
      </c>
      <c r="GR9129" s="77" t="s">
        <v>423</v>
      </c>
      <c r="GS9129" s="77">
        <v>5.59662090813094E-2</v>
      </c>
      <c r="GT9129" s="77">
        <v>480.51035785653733</v>
      </c>
      <c r="GU9129" s="77">
        <v>0</v>
      </c>
      <c r="GV9129" s="77">
        <v>0</v>
      </c>
      <c r="GW9129" s="77">
        <v>0</v>
      </c>
      <c r="GX9129" s="77">
        <v>0</v>
      </c>
      <c r="GY9129" s="77">
        <v>0</v>
      </c>
      <c r="GZ9129" s="77">
        <v>0</v>
      </c>
    </row>
    <row r="9130" spans="187:208" x14ac:dyDescent="0.25">
      <c r="GE9130" s="77" t="s">
        <v>427</v>
      </c>
      <c r="GF9130" s="77" t="s">
        <v>155</v>
      </c>
      <c r="GG9130" s="77" t="s">
        <v>452</v>
      </c>
      <c r="GH9130" s="77" t="s">
        <v>300</v>
      </c>
      <c r="GI9130" s="77">
        <v>2020</v>
      </c>
      <c r="GJ9130" s="77" t="s">
        <v>303</v>
      </c>
      <c r="GK9130" s="77">
        <v>5338.1784104567423</v>
      </c>
      <c r="GL9130" s="77">
        <v>415.27751599999999</v>
      </c>
      <c r="GM9130" s="77">
        <v>2020</v>
      </c>
      <c r="GN9130" s="77" t="s">
        <v>175</v>
      </c>
      <c r="GO9130" s="77">
        <v>5.3000000000000005E-2</v>
      </c>
      <c r="GP9130" s="77">
        <v>3</v>
      </c>
      <c r="GQ9130" s="77">
        <v>0</v>
      </c>
      <c r="GR9130" s="77" t="s">
        <v>423</v>
      </c>
      <c r="GS9130" s="77">
        <v>5.59662090813094E-2</v>
      </c>
      <c r="GT9130" s="77">
        <v>298.75760903295389</v>
      </c>
      <c r="GU9130" s="77">
        <v>0</v>
      </c>
      <c r="GV9130" s="77">
        <v>0</v>
      </c>
      <c r="GW9130" s="77">
        <v>0</v>
      </c>
      <c r="GX9130" s="77">
        <v>0</v>
      </c>
      <c r="GY9130" s="77">
        <v>0</v>
      </c>
      <c r="GZ9130" s="77">
        <v>0</v>
      </c>
    </row>
    <row r="9131" spans="187:208" x14ac:dyDescent="0.25">
      <c r="GE9131" s="77" t="s">
        <v>422</v>
      </c>
      <c r="GF9131" s="77" t="s">
        <v>155</v>
      </c>
      <c r="GG9131" s="77" t="s">
        <v>452</v>
      </c>
      <c r="GH9131" s="77" t="s">
        <v>432</v>
      </c>
      <c r="GI9131" s="77">
        <v>2020</v>
      </c>
      <c r="GJ9131" s="77" t="s">
        <v>305</v>
      </c>
      <c r="GK9131" s="77">
        <v>222.22942162783019</v>
      </c>
      <c r="GL9131" s="77">
        <v>415.27751599999999</v>
      </c>
      <c r="GM9131" s="77">
        <v>2020</v>
      </c>
      <c r="GN9131" s="77" t="s">
        <v>175</v>
      </c>
      <c r="GO9131" s="77">
        <v>0.13250000000000001</v>
      </c>
      <c r="GP9131" s="77">
        <v>3</v>
      </c>
      <c r="GQ9131" s="77">
        <v>0</v>
      </c>
      <c r="GR9131" s="77" t="s">
        <v>423</v>
      </c>
      <c r="GS9131" s="77">
        <v>0.1527377521613833</v>
      </c>
      <c r="GT9131" s="77">
        <v>33.942822323559085</v>
      </c>
      <c r="GU9131" s="77">
        <v>0</v>
      </c>
      <c r="GV9131" s="77">
        <v>0</v>
      </c>
      <c r="GW9131" s="77">
        <v>0</v>
      </c>
      <c r="GX9131" s="77">
        <v>0</v>
      </c>
      <c r="GY9131" s="77">
        <v>0</v>
      </c>
      <c r="GZ9131" s="77">
        <v>0</v>
      </c>
    </row>
    <row r="9132" spans="187:208" x14ac:dyDescent="0.25">
      <c r="GE9132" s="77" t="s">
        <v>425</v>
      </c>
      <c r="GF9132" s="77" t="s">
        <v>155</v>
      </c>
      <c r="GG9132" s="77" t="s">
        <v>452</v>
      </c>
      <c r="GH9132" s="77" t="s">
        <v>432</v>
      </c>
      <c r="GI9132" s="77">
        <v>2020</v>
      </c>
      <c r="GJ9132" s="77" t="s">
        <v>301</v>
      </c>
      <c r="GK9132" s="77">
        <v>8585.7228092479399</v>
      </c>
      <c r="GL9132" s="77">
        <v>415.27751599999999</v>
      </c>
      <c r="GM9132" s="77">
        <v>2020</v>
      </c>
      <c r="GN9132" s="77" t="s">
        <v>175</v>
      </c>
      <c r="GO9132" s="77">
        <v>5.3000000000000005E-2</v>
      </c>
      <c r="GP9132" s="77">
        <v>3</v>
      </c>
      <c r="GQ9132" s="77">
        <v>0</v>
      </c>
      <c r="GR9132" s="77" t="s">
        <v>423</v>
      </c>
      <c r="GS9132" s="77">
        <v>5.59662090813094E-2</v>
      </c>
      <c r="GT9132" s="77">
        <v>480.51035785653733</v>
      </c>
      <c r="GU9132" s="77">
        <v>0</v>
      </c>
      <c r="GV9132" s="77">
        <v>0</v>
      </c>
      <c r="GW9132" s="77">
        <v>0</v>
      </c>
      <c r="GX9132" s="77">
        <v>0</v>
      </c>
      <c r="GY9132" s="77">
        <v>0</v>
      </c>
      <c r="GZ9132" s="77">
        <v>0</v>
      </c>
    </row>
    <row r="9133" spans="187:208" x14ac:dyDescent="0.25">
      <c r="GE9133" s="77" t="s">
        <v>422</v>
      </c>
      <c r="GF9133" s="77" t="s">
        <v>155</v>
      </c>
      <c r="GG9133" s="77" t="s">
        <v>452</v>
      </c>
      <c r="GH9133" s="77" t="s">
        <v>439</v>
      </c>
      <c r="GI9133" s="77">
        <v>2020</v>
      </c>
      <c r="GJ9133" s="77" t="s">
        <v>305</v>
      </c>
      <c r="GK9133" s="77">
        <v>0.6964182168122236</v>
      </c>
      <c r="GL9133" s="77">
        <v>415.27751599999999</v>
      </c>
      <c r="GM9133" s="77">
        <v>2020</v>
      </c>
      <c r="GN9133" s="77" t="s">
        <v>175</v>
      </c>
      <c r="GO9133" s="77">
        <v>0.13250000000000001</v>
      </c>
      <c r="GP9133" s="77">
        <v>3</v>
      </c>
      <c r="GQ9133" s="77">
        <v>0</v>
      </c>
      <c r="GR9133" s="77" t="s">
        <v>423</v>
      </c>
      <c r="GS9133" s="77">
        <v>0.1527377521613833</v>
      </c>
      <c r="GT9133" s="77">
        <v>0.1063693530001379</v>
      </c>
      <c r="GU9133" s="77">
        <v>0</v>
      </c>
      <c r="GV9133" s="77">
        <v>0</v>
      </c>
      <c r="GW9133" s="77">
        <v>0</v>
      </c>
      <c r="GX9133" s="77">
        <v>0</v>
      </c>
      <c r="GY9133" s="77">
        <v>0</v>
      </c>
      <c r="GZ9133" s="77">
        <v>0</v>
      </c>
    </row>
    <row r="9134" spans="187:208" x14ac:dyDescent="0.25">
      <c r="GE9134" s="77" t="s">
        <v>425</v>
      </c>
      <c r="GF9134" s="77" t="s">
        <v>155</v>
      </c>
      <c r="GG9134" s="77" t="s">
        <v>452</v>
      </c>
      <c r="GH9134" s="77" t="s">
        <v>439</v>
      </c>
      <c r="GI9134" s="77">
        <v>2020</v>
      </c>
      <c r="GJ9134" s="77" t="s">
        <v>301</v>
      </c>
      <c r="GK9134" s="77">
        <v>2.941964152281078</v>
      </c>
      <c r="GL9134" s="77">
        <v>415.27751599999999</v>
      </c>
      <c r="GM9134" s="77">
        <v>2020</v>
      </c>
      <c r="GN9134" s="77" t="s">
        <v>175</v>
      </c>
      <c r="GO9134" s="77">
        <v>5.3000000000000005E-2</v>
      </c>
      <c r="GP9134" s="77">
        <v>3</v>
      </c>
      <c r="GQ9134" s="77">
        <v>0</v>
      </c>
      <c r="GR9134" s="77" t="s">
        <v>423</v>
      </c>
      <c r="GS9134" s="77">
        <v>5.59662090813094E-2</v>
      </c>
      <c r="GT9134" s="77">
        <v>0.16465058085627998</v>
      </c>
      <c r="GU9134" s="77">
        <v>0</v>
      </c>
      <c r="GV9134" s="77">
        <v>0</v>
      </c>
      <c r="GW9134" s="77">
        <v>0</v>
      </c>
      <c r="GX9134" s="77">
        <v>0</v>
      </c>
      <c r="GY9134" s="77">
        <v>0</v>
      </c>
      <c r="GZ9134" s="77">
        <v>0</v>
      </c>
    </row>
    <row r="9135" spans="187:208" x14ac:dyDescent="0.25">
      <c r="GE9135" s="77" t="s">
        <v>427</v>
      </c>
      <c r="GF9135" s="77" t="s">
        <v>155</v>
      </c>
      <c r="GG9135" s="77" t="s">
        <v>452</v>
      </c>
      <c r="GH9135" s="77" t="s">
        <v>439</v>
      </c>
      <c r="GI9135" s="77">
        <v>2020</v>
      </c>
      <c r="GJ9135" s="77" t="s">
        <v>303</v>
      </c>
      <c r="GK9135" s="77">
        <v>1.602175962208328</v>
      </c>
      <c r="GL9135" s="77">
        <v>415.27751599999999</v>
      </c>
      <c r="GM9135" s="77">
        <v>2020</v>
      </c>
      <c r="GN9135" s="77" t="s">
        <v>175</v>
      </c>
      <c r="GO9135" s="77">
        <v>5.3000000000000005E-2</v>
      </c>
      <c r="GP9135" s="77">
        <v>3</v>
      </c>
      <c r="GQ9135" s="77">
        <v>0</v>
      </c>
      <c r="GR9135" s="77" t="s">
        <v>423</v>
      </c>
      <c r="GS9135" s="77">
        <v>5.59662090813094E-2</v>
      </c>
      <c r="GT9135" s="77">
        <v>8.9667714885999353E-2</v>
      </c>
      <c r="GU9135" s="77">
        <v>0</v>
      </c>
      <c r="GV9135" s="77">
        <v>0</v>
      </c>
      <c r="GW9135" s="77">
        <v>0</v>
      </c>
      <c r="GX9135" s="77">
        <v>0</v>
      </c>
      <c r="GY9135" s="77">
        <v>0</v>
      </c>
      <c r="GZ9135" s="77">
        <v>0</v>
      </c>
    </row>
    <row r="9136" spans="187:208" x14ac:dyDescent="0.25">
      <c r="GE9136" s="77" t="s">
        <v>422</v>
      </c>
      <c r="GF9136" s="77" t="s">
        <v>155</v>
      </c>
      <c r="GG9136" s="77" t="s">
        <v>452</v>
      </c>
      <c r="GH9136" s="77" t="s">
        <v>446</v>
      </c>
      <c r="GI9136" s="77">
        <v>2020</v>
      </c>
      <c r="GJ9136" s="77" t="s">
        <v>305</v>
      </c>
      <c r="GK9136" s="77">
        <v>3.6425060683954388E-2</v>
      </c>
      <c r="GL9136" s="77">
        <v>415.27751599999999</v>
      </c>
      <c r="GM9136" s="77">
        <v>2020</v>
      </c>
      <c r="GN9136" s="77" t="s">
        <v>175</v>
      </c>
      <c r="GO9136" s="77">
        <v>0.13250000000000001</v>
      </c>
      <c r="GP9136" s="77">
        <v>3</v>
      </c>
      <c r="GQ9136" s="77">
        <v>0</v>
      </c>
      <c r="GR9136" s="77" t="s">
        <v>423</v>
      </c>
      <c r="GS9136" s="77">
        <v>0.1527377521613833</v>
      </c>
      <c r="GT9136" s="77">
        <v>5.5634818912091719E-3</v>
      </c>
      <c r="GU9136" s="77">
        <v>0</v>
      </c>
      <c r="GV9136" s="77">
        <v>0</v>
      </c>
      <c r="GW9136" s="77">
        <v>0</v>
      </c>
      <c r="GX9136" s="77">
        <v>0</v>
      </c>
      <c r="GY9136" s="77">
        <v>0</v>
      </c>
      <c r="GZ9136" s="77">
        <v>0</v>
      </c>
    </row>
    <row r="9137" spans="187:208" x14ac:dyDescent="0.25">
      <c r="GE9137" s="77" t="s">
        <v>425</v>
      </c>
      <c r="GF9137" s="77" t="s">
        <v>155</v>
      </c>
      <c r="GG9137" s="77" t="s">
        <v>452</v>
      </c>
      <c r="GH9137" s="77" t="s">
        <v>446</v>
      </c>
      <c r="GI9137" s="77">
        <v>2020</v>
      </c>
      <c r="GJ9137" s="77" t="s">
        <v>301</v>
      </c>
      <c r="GK9137" s="77">
        <v>1.5808724525432469E-3</v>
      </c>
      <c r="GL9137" s="77">
        <v>415.27751599999999</v>
      </c>
      <c r="GM9137" s="77">
        <v>2020</v>
      </c>
      <c r="GN9137" s="77" t="s">
        <v>175</v>
      </c>
      <c r="GO9137" s="77">
        <v>5.3000000000000005E-2</v>
      </c>
      <c r="GP9137" s="77">
        <v>3</v>
      </c>
      <c r="GQ9137" s="77">
        <v>0</v>
      </c>
      <c r="GR9137" s="77" t="s">
        <v>423</v>
      </c>
      <c r="GS9137" s="77">
        <v>5.59662090813094E-2</v>
      </c>
      <c r="GT9137" s="77">
        <v>8.847543820991773E-5</v>
      </c>
      <c r="GU9137" s="77">
        <v>0</v>
      </c>
      <c r="GV9137" s="77">
        <v>0</v>
      </c>
      <c r="GW9137" s="77">
        <v>0</v>
      </c>
      <c r="GX9137" s="77">
        <v>0</v>
      </c>
      <c r="GY9137" s="77">
        <v>0</v>
      </c>
      <c r="GZ9137" s="77">
        <v>0</v>
      </c>
    </row>
    <row r="9138" spans="187:208" x14ac:dyDescent="0.25">
      <c r="GE9138" s="77" t="s">
        <v>427</v>
      </c>
      <c r="GF9138" s="77" t="s">
        <v>155</v>
      </c>
      <c r="GG9138" s="77" t="s">
        <v>452</v>
      </c>
      <c r="GH9138" s="77" t="s">
        <v>446</v>
      </c>
      <c r="GI9138" s="77">
        <v>2020</v>
      </c>
      <c r="GJ9138" s="77" t="s">
        <v>303</v>
      </c>
      <c r="GK9138" s="77">
        <v>3.9894642198450722E-2</v>
      </c>
      <c r="GL9138" s="77">
        <v>415.27751599999999</v>
      </c>
      <c r="GM9138" s="77">
        <v>2020</v>
      </c>
      <c r="GN9138" s="77" t="s">
        <v>175</v>
      </c>
      <c r="GO9138" s="77">
        <v>5.3000000000000005E-2</v>
      </c>
      <c r="GP9138" s="77">
        <v>3</v>
      </c>
      <c r="GQ9138" s="77">
        <v>0</v>
      </c>
      <c r="GR9138" s="77" t="s">
        <v>423</v>
      </c>
      <c r="GS9138" s="77">
        <v>5.59662090813094E-2</v>
      </c>
      <c r="GT9138" s="77">
        <v>2.2327518865025218E-3</v>
      </c>
      <c r="GU9138" s="77">
        <v>0</v>
      </c>
      <c r="GV9138" s="77">
        <v>0</v>
      </c>
      <c r="GW9138" s="77">
        <v>0</v>
      </c>
      <c r="GX9138" s="77">
        <v>0</v>
      </c>
      <c r="GY9138" s="77">
        <v>0</v>
      </c>
      <c r="GZ9138" s="77">
        <v>0</v>
      </c>
    </row>
    <row r="9139" spans="187:208" x14ac:dyDescent="0.25">
      <c r="GE9139" s="77" t="s">
        <v>422</v>
      </c>
      <c r="GF9139" s="77" t="s">
        <v>155</v>
      </c>
      <c r="GG9139" s="77" t="s">
        <v>452</v>
      </c>
      <c r="GH9139" s="77" t="s">
        <v>453</v>
      </c>
      <c r="GI9139" s="77">
        <v>2020</v>
      </c>
      <c r="GJ9139" s="77" t="s">
        <v>305</v>
      </c>
      <c r="GK9139" s="77">
        <v>222.22942162788729</v>
      </c>
      <c r="GL9139" s="77">
        <v>415.27751599999999</v>
      </c>
      <c r="GM9139" s="77">
        <v>2020</v>
      </c>
      <c r="GN9139" s="77" t="s">
        <v>175</v>
      </c>
      <c r="GO9139" s="77">
        <v>0.13250000000000001</v>
      </c>
      <c r="GP9139" s="77">
        <v>3</v>
      </c>
      <c r="GQ9139" s="77">
        <v>0</v>
      </c>
      <c r="GR9139" s="77" t="s">
        <v>423</v>
      </c>
      <c r="GS9139" s="77">
        <v>0.1527377521613833</v>
      </c>
      <c r="GT9139" s="77">
        <v>33.942822323567803</v>
      </c>
      <c r="GU9139" s="77">
        <v>0</v>
      </c>
      <c r="GV9139" s="77">
        <v>0</v>
      </c>
      <c r="GW9139" s="77">
        <v>0</v>
      </c>
      <c r="GX9139" s="77">
        <v>0</v>
      </c>
      <c r="GY9139" s="77">
        <v>0</v>
      </c>
      <c r="GZ9139" s="77">
        <v>0</v>
      </c>
    </row>
    <row r="9140" spans="187:208" x14ac:dyDescent="0.25">
      <c r="GE9140" s="77" t="s">
        <v>425</v>
      </c>
      <c r="GF9140" s="77" t="s">
        <v>155</v>
      </c>
      <c r="GG9140" s="77" t="s">
        <v>452</v>
      </c>
      <c r="GH9140" s="77" t="s">
        <v>453</v>
      </c>
      <c r="GI9140" s="77">
        <v>2020</v>
      </c>
      <c r="GJ9140" s="77" t="s">
        <v>301</v>
      </c>
      <c r="GK9140" s="77">
        <v>8585.7228092501427</v>
      </c>
      <c r="GL9140" s="77">
        <v>415.27751599999999</v>
      </c>
      <c r="GM9140" s="77">
        <v>2020</v>
      </c>
      <c r="GN9140" s="77" t="s">
        <v>175</v>
      </c>
      <c r="GO9140" s="77">
        <v>5.3000000000000005E-2</v>
      </c>
      <c r="GP9140" s="77">
        <v>3</v>
      </c>
      <c r="GQ9140" s="77">
        <v>0</v>
      </c>
      <c r="GR9140" s="77" t="s">
        <v>423</v>
      </c>
      <c r="GS9140" s="77">
        <v>5.59662090813094E-2</v>
      </c>
      <c r="GT9140" s="77">
        <v>480.51035785666056</v>
      </c>
      <c r="GU9140" s="77">
        <v>0</v>
      </c>
      <c r="GV9140" s="77">
        <v>0</v>
      </c>
      <c r="GW9140" s="77">
        <v>0</v>
      </c>
      <c r="GX9140" s="77">
        <v>0</v>
      </c>
      <c r="GY9140" s="77">
        <v>0</v>
      </c>
      <c r="GZ9140" s="77">
        <v>0</v>
      </c>
    </row>
    <row r="9141" spans="187:208" x14ac:dyDescent="0.25">
      <c r="GE9141" s="77" t="s">
        <v>427</v>
      </c>
      <c r="GF9141" s="77" t="s">
        <v>155</v>
      </c>
      <c r="GG9141" s="77" t="s">
        <v>452</v>
      </c>
      <c r="GH9141" s="77" t="s">
        <v>453</v>
      </c>
      <c r="GI9141" s="77">
        <v>2020</v>
      </c>
      <c r="GJ9141" s="77" t="s">
        <v>303</v>
      </c>
      <c r="GK9141" s="77">
        <v>5338.1784104581102</v>
      </c>
      <c r="GL9141" s="77">
        <v>415.27751599999999</v>
      </c>
      <c r="GM9141" s="77">
        <v>2020</v>
      </c>
      <c r="GN9141" s="77" t="s">
        <v>175</v>
      </c>
      <c r="GO9141" s="77">
        <v>5.3000000000000005E-2</v>
      </c>
      <c r="GP9141" s="77">
        <v>3</v>
      </c>
      <c r="GQ9141" s="77">
        <v>0</v>
      </c>
      <c r="GR9141" s="77" t="s">
        <v>423</v>
      </c>
      <c r="GS9141" s="77">
        <v>5.59662090813094E-2</v>
      </c>
      <c r="GT9141" s="77">
        <v>298.75760903303046</v>
      </c>
      <c r="GU9141" s="77">
        <v>0</v>
      </c>
      <c r="GV9141" s="77">
        <v>0</v>
      </c>
      <c r="GW9141" s="77">
        <v>0</v>
      </c>
      <c r="GX9141" s="77">
        <v>0</v>
      </c>
      <c r="GY9141" s="77">
        <v>0</v>
      </c>
      <c r="GZ9141" s="77">
        <v>0</v>
      </c>
    </row>
    <row r="9142" spans="187:208" x14ac:dyDescent="0.25">
      <c r="GE9142" s="77" t="s">
        <v>422</v>
      </c>
      <c r="GF9142" s="77" t="s">
        <v>155</v>
      </c>
      <c r="GG9142" s="77" t="s">
        <v>452</v>
      </c>
      <c r="GH9142" s="77" t="s">
        <v>460</v>
      </c>
      <c r="GI9142" s="77">
        <v>2020</v>
      </c>
      <c r="GJ9142" s="77" t="s">
        <v>305</v>
      </c>
      <c r="GK9142" s="77">
        <v>222.229421627829</v>
      </c>
      <c r="GL9142" s="77">
        <v>415.27751599999999</v>
      </c>
      <c r="GM9142" s="77">
        <v>2020</v>
      </c>
      <c r="GN9142" s="77" t="s">
        <v>175</v>
      </c>
      <c r="GO9142" s="77">
        <v>0.13250000000000001</v>
      </c>
      <c r="GP9142" s="77">
        <v>3</v>
      </c>
      <c r="GQ9142" s="77">
        <v>0</v>
      </c>
      <c r="GR9142" s="77" t="s">
        <v>423</v>
      </c>
      <c r="GS9142" s="77">
        <v>0.1527377521613833</v>
      </c>
      <c r="GT9142" s="77">
        <v>33.9428223235589</v>
      </c>
      <c r="GU9142" s="77">
        <v>0</v>
      </c>
      <c r="GV9142" s="77">
        <v>0</v>
      </c>
      <c r="GW9142" s="77">
        <v>0</v>
      </c>
      <c r="GX9142" s="77">
        <v>0</v>
      </c>
      <c r="GY9142" s="77">
        <v>0</v>
      </c>
      <c r="GZ9142" s="77">
        <v>0</v>
      </c>
    </row>
    <row r="9143" spans="187:208" x14ac:dyDescent="0.25">
      <c r="GE9143" s="77" t="s">
        <v>425</v>
      </c>
      <c r="GF9143" s="77" t="s">
        <v>155</v>
      </c>
      <c r="GG9143" s="77" t="s">
        <v>452</v>
      </c>
      <c r="GH9143" s="77" t="s">
        <v>460</v>
      </c>
      <c r="GI9143" s="77">
        <v>2020</v>
      </c>
      <c r="GJ9143" s="77" t="s">
        <v>301</v>
      </c>
      <c r="GK9143" s="77">
        <v>8585.7228092479436</v>
      </c>
      <c r="GL9143" s="77">
        <v>415.27751599999999</v>
      </c>
      <c r="GM9143" s="77">
        <v>2020</v>
      </c>
      <c r="GN9143" s="77" t="s">
        <v>175</v>
      </c>
      <c r="GO9143" s="77">
        <v>5.3000000000000005E-2</v>
      </c>
      <c r="GP9143" s="77">
        <v>3</v>
      </c>
      <c r="GQ9143" s="77">
        <v>0</v>
      </c>
      <c r="GR9143" s="77" t="s">
        <v>423</v>
      </c>
      <c r="GS9143" s="77">
        <v>5.59662090813094E-2</v>
      </c>
      <c r="GT9143" s="77">
        <v>480.5103578565375</v>
      </c>
      <c r="GU9143" s="77">
        <v>0</v>
      </c>
      <c r="GV9143" s="77">
        <v>0</v>
      </c>
      <c r="GW9143" s="77">
        <v>0</v>
      </c>
      <c r="GX9143" s="77">
        <v>0</v>
      </c>
      <c r="GY9143" s="77">
        <v>0</v>
      </c>
      <c r="GZ9143" s="77">
        <v>0</v>
      </c>
    </row>
    <row r="9144" spans="187:208" x14ac:dyDescent="0.25">
      <c r="GE9144" s="77" t="s">
        <v>422</v>
      </c>
      <c r="GF9144" s="77" t="s">
        <v>155</v>
      </c>
      <c r="GG9144" s="77" t="s">
        <v>452</v>
      </c>
      <c r="GH9144" s="77" t="s">
        <v>467</v>
      </c>
      <c r="GI9144" s="77">
        <v>2020</v>
      </c>
      <c r="GJ9144" s="77" t="s">
        <v>305</v>
      </c>
      <c r="GK9144" s="77">
        <v>0.69641821681224236</v>
      </c>
      <c r="GL9144" s="77">
        <v>415.27751599999999</v>
      </c>
      <c r="GM9144" s="77">
        <v>2020</v>
      </c>
      <c r="GN9144" s="77" t="s">
        <v>175</v>
      </c>
      <c r="GO9144" s="77">
        <v>0.13250000000000001</v>
      </c>
      <c r="GP9144" s="77">
        <v>3</v>
      </c>
      <c r="GQ9144" s="77">
        <v>0</v>
      </c>
      <c r="GR9144" s="77" t="s">
        <v>423</v>
      </c>
      <c r="GS9144" s="77">
        <v>0.1527377521613833</v>
      </c>
      <c r="GT9144" s="77">
        <v>0.10636935300014078</v>
      </c>
      <c r="GU9144" s="77">
        <v>0</v>
      </c>
      <c r="GV9144" s="77">
        <v>0</v>
      </c>
      <c r="GW9144" s="77">
        <v>0</v>
      </c>
      <c r="GX9144" s="77">
        <v>0</v>
      </c>
      <c r="GY9144" s="77">
        <v>0</v>
      </c>
      <c r="GZ9144" s="77">
        <v>0</v>
      </c>
    </row>
    <row r="9145" spans="187:208" x14ac:dyDescent="0.25">
      <c r="GE9145" s="77" t="s">
        <v>425</v>
      </c>
      <c r="GF9145" s="77" t="s">
        <v>155</v>
      </c>
      <c r="GG9145" s="77" t="s">
        <v>452</v>
      </c>
      <c r="GH9145" s="77" t="s">
        <v>467</v>
      </c>
      <c r="GI9145" s="77">
        <v>2020</v>
      </c>
      <c r="GJ9145" s="77" t="s">
        <v>301</v>
      </c>
      <c r="GK9145" s="77">
        <v>2.9419641522810571</v>
      </c>
      <c r="GL9145" s="77">
        <v>415.27751599999999</v>
      </c>
      <c r="GM9145" s="77">
        <v>2020</v>
      </c>
      <c r="GN9145" s="77" t="s">
        <v>175</v>
      </c>
      <c r="GO9145" s="77">
        <v>5.3000000000000005E-2</v>
      </c>
      <c r="GP9145" s="77">
        <v>3</v>
      </c>
      <c r="GQ9145" s="77">
        <v>0</v>
      </c>
      <c r="GR9145" s="77" t="s">
        <v>423</v>
      </c>
      <c r="GS9145" s="77">
        <v>5.59662090813094E-2</v>
      </c>
      <c r="GT9145" s="77">
        <v>0.16465058085627882</v>
      </c>
      <c r="GU9145" s="77">
        <v>0</v>
      </c>
      <c r="GV9145" s="77">
        <v>0</v>
      </c>
      <c r="GW9145" s="77">
        <v>0</v>
      </c>
      <c r="GX9145" s="77">
        <v>0</v>
      </c>
      <c r="GY9145" s="77">
        <v>0</v>
      </c>
      <c r="GZ9145" s="77">
        <v>0</v>
      </c>
    </row>
    <row r="9146" spans="187:208" x14ac:dyDescent="0.25">
      <c r="GE9146" s="77" t="s">
        <v>427</v>
      </c>
      <c r="GF9146" s="77" t="s">
        <v>155</v>
      </c>
      <c r="GG9146" s="77" t="s">
        <v>452</v>
      </c>
      <c r="GH9146" s="77" t="s">
        <v>467</v>
      </c>
      <c r="GI9146" s="77">
        <v>2020</v>
      </c>
      <c r="GJ9146" s="77" t="s">
        <v>303</v>
      </c>
      <c r="GK9146" s="77">
        <v>1.6021759622083109</v>
      </c>
      <c r="GL9146" s="77">
        <v>415.27751599999999</v>
      </c>
      <c r="GM9146" s="77">
        <v>2020</v>
      </c>
      <c r="GN9146" s="77" t="s">
        <v>175</v>
      </c>
      <c r="GO9146" s="77">
        <v>5.3000000000000005E-2</v>
      </c>
      <c r="GP9146" s="77">
        <v>3</v>
      </c>
      <c r="GQ9146" s="77">
        <v>0</v>
      </c>
      <c r="GR9146" s="77" t="s">
        <v>423</v>
      </c>
      <c r="GS9146" s="77">
        <v>5.59662090813094E-2</v>
      </c>
      <c r="GT9146" s="77">
        <v>8.9667714885998395E-2</v>
      </c>
      <c r="GU9146" s="77">
        <v>0</v>
      </c>
      <c r="GV9146" s="77">
        <v>0</v>
      </c>
      <c r="GW9146" s="77">
        <v>0</v>
      </c>
      <c r="GX9146" s="77">
        <v>0</v>
      </c>
      <c r="GY9146" s="77">
        <v>0</v>
      </c>
      <c r="GZ9146" s="77">
        <v>0</v>
      </c>
    </row>
    <row r="9147" spans="187:208" x14ac:dyDescent="0.25">
      <c r="GE9147" s="77" t="s">
        <v>422</v>
      </c>
      <c r="GF9147" s="77" t="s">
        <v>155</v>
      </c>
      <c r="GG9147" s="77" t="s">
        <v>452</v>
      </c>
      <c r="GH9147" s="77" t="s">
        <v>474</v>
      </c>
      <c r="GI9147" s="77">
        <v>2020</v>
      </c>
      <c r="GJ9147" s="77" t="s">
        <v>305</v>
      </c>
      <c r="GK9147" s="77">
        <v>3.6425060683953937E-2</v>
      </c>
      <c r="GL9147" s="77">
        <v>415.27751599999999</v>
      </c>
      <c r="GM9147" s="77">
        <v>2020</v>
      </c>
      <c r="GN9147" s="77" t="s">
        <v>175</v>
      </c>
      <c r="GO9147" s="77">
        <v>0.13250000000000001</v>
      </c>
      <c r="GP9147" s="77">
        <v>3</v>
      </c>
      <c r="GQ9147" s="77">
        <v>0</v>
      </c>
      <c r="GR9147" s="77" t="s">
        <v>423</v>
      </c>
      <c r="GS9147" s="77">
        <v>0.1527377521613833</v>
      </c>
      <c r="GT9147" s="77">
        <v>5.5634818912091034E-3</v>
      </c>
      <c r="GU9147" s="77">
        <v>0</v>
      </c>
      <c r="GV9147" s="77">
        <v>0</v>
      </c>
      <c r="GW9147" s="77">
        <v>0</v>
      </c>
      <c r="GX9147" s="77">
        <v>0</v>
      </c>
      <c r="GY9147" s="77">
        <v>0</v>
      </c>
      <c r="GZ9147" s="77">
        <v>0</v>
      </c>
    </row>
    <row r="9148" spans="187:208" x14ac:dyDescent="0.25">
      <c r="GE9148" s="77" t="s">
        <v>425</v>
      </c>
      <c r="GF9148" s="77" t="s">
        <v>155</v>
      </c>
      <c r="GG9148" s="77" t="s">
        <v>452</v>
      </c>
      <c r="GH9148" s="77" t="s">
        <v>474</v>
      </c>
      <c r="GI9148" s="77">
        <v>2020</v>
      </c>
      <c r="GJ9148" s="77" t="s">
        <v>301</v>
      </c>
      <c r="GK9148" s="77">
        <v>1.580872452542674E-3</v>
      </c>
      <c r="GL9148" s="77">
        <v>415.27751599999999</v>
      </c>
      <c r="GM9148" s="77">
        <v>2020</v>
      </c>
      <c r="GN9148" s="77" t="s">
        <v>175</v>
      </c>
      <c r="GO9148" s="77">
        <v>5.3000000000000005E-2</v>
      </c>
      <c r="GP9148" s="77">
        <v>3</v>
      </c>
      <c r="GQ9148" s="77">
        <v>0</v>
      </c>
      <c r="GR9148" s="77" t="s">
        <v>423</v>
      </c>
      <c r="GS9148" s="77">
        <v>5.59662090813094E-2</v>
      </c>
      <c r="GT9148" s="77">
        <v>8.8475438209885664E-5</v>
      </c>
      <c r="GU9148" s="77">
        <v>0</v>
      </c>
      <c r="GV9148" s="77">
        <v>0</v>
      </c>
      <c r="GW9148" s="77">
        <v>0</v>
      </c>
      <c r="GX9148" s="77">
        <v>0</v>
      </c>
      <c r="GY9148" s="77">
        <v>0</v>
      </c>
      <c r="GZ9148" s="77">
        <v>0</v>
      </c>
    </row>
    <row r="9149" spans="187:208" x14ac:dyDescent="0.25">
      <c r="GE9149" s="77" t="s">
        <v>427</v>
      </c>
      <c r="GF9149" s="77" t="s">
        <v>155</v>
      </c>
      <c r="GG9149" s="77" t="s">
        <v>452</v>
      </c>
      <c r="GH9149" s="77" t="s">
        <v>474</v>
      </c>
      <c r="GI9149" s="77">
        <v>2020</v>
      </c>
      <c r="GJ9149" s="77" t="s">
        <v>303</v>
      </c>
      <c r="GK9149" s="77">
        <v>3.9894642198449813E-2</v>
      </c>
      <c r="GL9149" s="77">
        <v>415.27751599999999</v>
      </c>
      <c r="GM9149" s="77">
        <v>2020</v>
      </c>
      <c r="GN9149" s="77" t="s">
        <v>175</v>
      </c>
      <c r="GO9149" s="77">
        <v>5.3000000000000005E-2</v>
      </c>
      <c r="GP9149" s="77">
        <v>3</v>
      </c>
      <c r="GQ9149" s="77">
        <v>0</v>
      </c>
      <c r="GR9149" s="77" t="s">
        <v>423</v>
      </c>
      <c r="GS9149" s="77">
        <v>5.59662090813094E-2</v>
      </c>
      <c r="GT9149" s="77">
        <v>2.2327518865024711E-3</v>
      </c>
      <c r="GU9149" s="77">
        <v>0</v>
      </c>
      <c r="GV9149" s="77">
        <v>0</v>
      </c>
      <c r="GW9149" s="77">
        <v>0</v>
      </c>
      <c r="GX9149" s="77">
        <v>0</v>
      </c>
      <c r="GY9149" s="77">
        <v>0</v>
      </c>
      <c r="GZ9149" s="77">
        <v>0</v>
      </c>
    </row>
    <row r="9150" spans="187:208" x14ac:dyDescent="0.25">
      <c r="GE9150" s="77" t="s">
        <v>422</v>
      </c>
      <c r="GF9150" s="77" t="s">
        <v>155</v>
      </c>
      <c r="GG9150" s="77" t="s">
        <v>452</v>
      </c>
      <c r="GH9150" s="77" t="s">
        <v>481</v>
      </c>
      <c r="GI9150" s="77">
        <v>2020</v>
      </c>
      <c r="GJ9150" s="77" t="s">
        <v>305</v>
      </c>
      <c r="GK9150" s="77">
        <v>409.22373582034811</v>
      </c>
      <c r="GL9150" s="77">
        <v>415.27751599999999</v>
      </c>
      <c r="GM9150" s="77">
        <v>2020</v>
      </c>
      <c r="GN9150" s="77" t="s">
        <v>175</v>
      </c>
      <c r="GO9150" s="77">
        <v>0.13250000000000001</v>
      </c>
      <c r="GP9150" s="77">
        <v>3</v>
      </c>
      <c r="GQ9150" s="77">
        <v>0</v>
      </c>
      <c r="GR9150" s="77" t="s">
        <v>423</v>
      </c>
      <c r="GS9150" s="77">
        <v>0.1527377521613833</v>
      </c>
      <c r="GT9150" s="77">
        <v>62.503913540283726</v>
      </c>
      <c r="GU9150" s="77">
        <v>0</v>
      </c>
      <c r="GV9150" s="77">
        <v>0</v>
      </c>
      <c r="GW9150" s="77">
        <v>0</v>
      </c>
      <c r="GX9150" s="77">
        <v>0</v>
      </c>
      <c r="GY9150" s="77">
        <v>0</v>
      </c>
      <c r="GZ9150" s="77">
        <v>0</v>
      </c>
    </row>
    <row r="9151" spans="187:208" x14ac:dyDescent="0.25">
      <c r="GE9151" s="77" t="s">
        <v>425</v>
      </c>
      <c r="GF9151" s="77" t="s">
        <v>155</v>
      </c>
      <c r="GG9151" s="77" t="s">
        <v>452</v>
      </c>
      <c r="GH9151" s="77" t="s">
        <v>481</v>
      </c>
      <c r="GI9151" s="77">
        <v>2020</v>
      </c>
      <c r="GJ9151" s="77" t="s">
        <v>301</v>
      </c>
      <c r="GK9151" s="77">
        <v>13469.08781237863</v>
      </c>
      <c r="GL9151" s="77">
        <v>415.27751599999999</v>
      </c>
      <c r="GM9151" s="77">
        <v>2020</v>
      </c>
      <c r="GN9151" s="77" t="s">
        <v>175</v>
      </c>
      <c r="GO9151" s="77">
        <v>5.3000000000000005E-2</v>
      </c>
      <c r="GP9151" s="77">
        <v>3</v>
      </c>
      <c r="GQ9151" s="77">
        <v>0</v>
      </c>
      <c r="GR9151" s="77" t="s">
        <v>423</v>
      </c>
      <c r="GS9151" s="77">
        <v>5.59662090813094E-2</v>
      </c>
      <c r="GT9151" s="77">
        <v>753.81378464209865</v>
      </c>
      <c r="GU9151" s="77">
        <v>0</v>
      </c>
      <c r="GV9151" s="77">
        <v>0</v>
      </c>
      <c r="GW9151" s="77">
        <v>0</v>
      </c>
      <c r="GX9151" s="77">
        <v>0</v>
      </c>
      <c r="GY9151" s="77">
        <v>0</v>
      </c>
      <c r="GZ9151" s="77">
        <v>0</v>
      </c>
    </row>
    <row r="9152" spans="187:208" x14ac:dyDescent="0.25">
      <c r="GE9152" s="77" t="s">
        <v>427</v>
      </c>
      <c r="GF9152" s="77" t="s">
        <v>155</v>
      </c>
      <c r="GG9152" s="77" t="s">
        <v>452</v>
      </c>
      <c r="GH9152" s="77" t="s">
        <v>481</v>
      </c>
      <c r="GI9152" s="77">
        <v>2020</v>
      </c>
      <c r="GJ9152" s="77" t="s">
        <v>303</v>
      </c>
      <c r="GK9152" s="77">
        <v>7205.5312760252418</v>
      </c>
      <c r="GL9152" s="77">
        <v>415.27751599999999</v>
      </c>
      <c r="GM9152" s="77">
        <v>2020</v>
      </c>
      <c r="GN9152" s="77" t="s">
        <v>175</v>
      </c>
      <c r="GO9152" s="77">
        <v>5.3000000000000005E-2</v>
      </c>
      <c r="GP9152" s="77">
        <v>3</v>
      </c>
      <c r="GQ9152" s="77">
        <v>0</v>
      </c>
      <c r="GR9152" s="77" t="s">
        <v>423</v>
      </c>
      <c r="GS9152" s="77">
        <v>5.59662090813094E-2</v>
      </c>
      <c r="GT9152" s="77">
        <v>403.26626993594277</v>
      </c>
      <c r="GU9152" s="77">
        <v>0</v>
      </c>
      <c r="GV9152" s="77">
        <v>0</v>
      </c>
      <c r="GW9152" s="77">
        <v>0</v>
      </c>
      <c r="GX9152" s="77">
        <v>0</v>
      </c>
      <c r="GY9152" s="77">
        <v>0</v>
      </c>
      <c r="GZ9152" s="77">
        <v>0</v>
      </c>
    </row>
    <row r="9153" spans="187:208" x14ac:dyDescent="0.25">
      <c r="GE9153" s="77" t="s">
        <v>422</v>
      </c>
      <c r="GF9153" s="77" t="s">
        <v>155</v>
      </c>
      <c r="GG9153" s="77" t="s">
        <v>452</v>
      </c>
      <c r="GH9153" s="77" t="s">
        <v>488</v>
      </c>
      <c r="GI9153" s="77">
        <v>2020</v>
      </c>
      <c r="GJ9153" s="77" t="s">
        <v>305</v>
      </c>
      <c r="GK9153" s="77">
        <v>409.22373582043952</v>
      </c>
      <c r="GL9153" s="77">
        <v>415.27751599999999</v>
      </c>
      <c r="GM9153" s="77">
        <v>2020</v>
      </c>
      <c r="GN9153" s="77" t="s">
        <v>175</v>
      </c>
      <c r="GO9153" s="77">
        <v>0.13250000000000001</v>
      </c>
      <c r="GP9153" s="77">
        <v>3</v>
      </c>
      <c r="GQ9153" s="77">
        <v>0</v>
      </c>
      <c r="GR9153" s="77" t="s">
        <v>423</v>
      </c>
      <c r="GS9153" s="77">
        <v>0.1527377521613833</v>
      </c>
      <c r="GT9153" s="77">
        <v>62.503913540297681</v>
      </c>
      <c r="GU9153" s="77">
        <v>0</v>
      </c>
      <c r="GV9153" s="77">
        <v>0</v>
      </c>
      <c r="GW9153" s="77">
        <v>0</v>
      </c>
      <c r="GX9153" s="77">
        <v>0</v>
      </c>
      <c r="GY9153" s="77">
        <v>0</v>
      </c>
      <c r="GZ9153" s="77">
        <v>0</v>
      </c>
    </row>
    <row r="9154" spans="187:208" x14ac:dyDescent="0.25">
      <c r="GE9154" s="77" t="s">
        <v>425</v>
      </c>
      <c r="GF9154" s="77" t="s">
        <v>155</v>
      </c>
      <c r="GG9154" s="77" t="s">
        <v>452</v>
      </c>
      <c r="GH9154" s="77" t="s">
        <v>488</v>
      </c>
      <c r="GI9154" s="77">
        <v>2020</v>
      </c>
      <c r="GJ9154" s="77" t="s">
        <v>301</v>
      </c>
      <c r="GK9154" s="77">
        <v>13469.087812378741</v>
      </c>
      <c r="GL9154" s="77">
        <v>415.27751599999999</v>
      </c>
      <c r="GM9154" s="77">
        <v>2020</v>
      </c>
      <c r="GN9154" s="77" t="s">
        <v>175</v>
      </c>
      <c r="GO9154" s="77">
        <v>5.3000000000000005E-2</v>
      </c>
      <c r="GP9154" s="77">
        <v>3</v>
      </c>
      <c r="GQ9154" s="77">
        <v>0</v>
      </c>
      <c r="GR9154" s="77" t="s">
        <v>423</v>
      </c>
      <c r="GS9154" s="77">
        <v>5.59662090813094E-2</v>
      </c>
      <c r="GT9154" s="77">
        <v>753.81378464210479</v>
      </c>
      <c r="GU9154" s="77">
        <v>0</v>
      </c>
      <c r="GV9154" s="77">
        <v>0</v>
      </c>
      <c r="GW9154" s="77">
        <v>0</v>
      </c>
      <c r="GX9154" s="77">
        <v>0</v>
      </c>
      <c r="GY9154" s="77">
        <v>0</v>
      </c>
      <c r="GZ9154" s="77">
        <v>0</v>
      </c>
    </row>
    <row r="9155" spans="187:208" x14ac:dyDescent="0.25">
      <c r="GE9155" s="77" t="s">
        <v>427</v>
      </c>
      <c r="GF9155" s="77" t="s">
        <v>155</v>
      </c>
      <c r="GG9155" s="77" t="s">
        <v>452</v>
      </c>
      <c r="GH9155" s="77" t="s">
        <v>488</v>
      </c>
      <c r="GI9155" s="77">
        <v>2020</v>
      </c>
      <c r="GJ9155" s="77" t="s">
        <v>303</v>
      </c>
      <c r="GK9155" s="77">
        <v>7205.5312760252828</v>
      </c>
      <c r="GL9155" s="77">
        <v>415.27751599999999</v>
      </c>
      <c r="GM9155" s="77">
        <v>2020</v>
      </c>
      <c r="GN9155" s="77" t="s">
        <v>175</v>
      </c>
      <c r="GO9155" s="77">
        <v>5.3000000000000005E-2</v>
      </c>
      <c r="GP9155" s="77">
        <v>3</v>
      </c>
      <c r="GQ9155" s="77">
        <v>0</v>
      </c>
      <c r="GR9155" s="77" t="s">
        <v>423</v>
      </c>
      <c r="GS9155" s="77">
        <v>5.59662090813094E-2</v>
      </c>
      <c r="GT9155" s="77">
        <v>403.2662699359451</v>
      </c>
      <c r="GU9155" s="77">
        <v>0</v>
      </c>
      <c r="GV9155" s="77">
        <v>0</v>
      </c>
      <c r="GW9155" s="77">
        <v>0</v>
      </c>
      <c r="GX9155" s="77">
        <v>0</v>
      </c>
      <c r="GY9155" s="77">
        <v>0</v>
      </c>
      <c r="GZ9155" s="77">
        <v>0</v>
      </c>
    </row>
    <row r="9156" spans="187:208" x14ac:dyDescent="0.25">
      <c r="GE9156" s="77" t="s">
        <v>422</v>
      </c>
      <c r="GF9156" s="77" t="s">
        <v>155</v>
      </c>
      <c r="GG9156" s="77" t="s">
        <v>454</v>
      </c>
      <c r="GH9156" s="77" t="s">
        <v>300</v>
      </c>
      <c r="GI9156" s="77">
        <v>2020</v>
      </c>
      <c r="GJ9156" s="77" t="s">
        <v>305</v>
      </c>
      <c r="GK9156" s="77">
        <v>222.22942162783451</v>
      </c>
      <c r="GL9156" s="77">
        <v>68.339461</v>
      </c>
      <c r="GM9156" s="77">
        <v>2020</v>
      </c>
      <c r="GN9156" s="77" t="s">
        <v>175</v>
      </c>
      <c r="GO9156" s="77">
        <v>0.13250000000000001</v>
      </c>
      <c r="GP9156" s="77">
        <v>3</v>
      </c>
      <c r="GQ9156" s="77">
        <v>0</v>
      </c>
      <c r="GR9156" s="77" t="s">
        <v>423</v>
      </c>
      <c r="GS9156" s="77">
        <v>0.1527377521613833</v>
      </c>
      <c r="GT9156" s="77">
        <v>33.942822323559739</v>
      </c>
      <c r="GU9156" s="77">
        <v>0</v>
      </c>
      <c r="GV9156" s="77">
        <v>0</v>
      </c>
      <c r="GW9156" s="77">
        <v>0</v>
      </c>
      <c r="GX9156" s="77">
        <v>0</v>
      </c>
      <c r="GY9156" s="77">
        <v>0</v>
      </c>
      <c r="GZ9156" s="77">
        <v>0</v>
      </c>
    </row>
    <row r="9157" spans="187:208" x14ac:dyDescent="0.25">
      <c r="GE9157" s="77" t="s">
        <v>425</v>
      </c>
      <c r="GF9157" s="77" t="s">
        <v>155</v>
      </c>
      <c r="GG9157" s="77" t="s">
        <v>454</v>
      </c>
      <c r="GH9157" s="77" t="s">
        <v>300</v>
      </c>
      <c r="GI9157" s="77">
        <v>2020</v>
      </c>
      <c r="GJ9157" s="77" t="s">
        <v>301</v>
      </c>
      <c r="GK9157" s="77">
        <v>8585.7228092480982</v>
      </c>
      <c r="GL9157" s="77">
        <v>68.339461</v>
      </c>
      <c r="GM9157" s="77">
        <v>2020</v>
      </c>
      <c r="GN9157" s="77" t="s">
        <v>175</v>
      </c>
      <c r="GO9157" s="77">
        <v>5.3000000000000005E-2</v>
      </c>
      <c r="GP9157" s="77">
        <v>3</v>
      </c>
      <c r="GQ9157" s="77">
        <v>0</v>
      </c>
      <c r="GR9157" s="77" t="s">
        <v>423</v>
      </c>
      <c r="GS9157" s="77">
        <v>5.5966209081309407E-2</v>
      </c>
      <c r="GT9157" s="77">
        <v>480.51035785654625</v>
      </c>
      <c r="GU9157" s="77">
        <v>0</v>
      </c>
      <c r="GV9157" s="77">
        <v>0</v>
      </c>
      <c r="GW9157" s="77">
        <v>0</v>
      </c>
      <c r="GX9157" s="77">
        <v>0</v>
      </c>
      <c r="GY9157" s="77">
        <v>0</v>
      </c>
      <c r="GZ9157" s="77">
        <v>0</v>
      </c>
    </row>
    <row r="9158" spans="187:208" x14ac:dyDescent="0.25">
      <c r="GE9158" s="77" t="s">
        <v>427</v>
      </c>
      <c r="GF9158" s="77" t="s">
        <v>155</v>
      </c>
      <c r="GG9158" s="77" t="s">
        <v>454</v>
      </c>
      <c r="GH9158" s="77" t="s">
        <v>300</v>
      </c>
      <c r="GI9158" s="77">
        <v>2020</v>
      </c>
      <c r="GJ9158" s="77" t="s">
        <v>303</v>
      </c>
      <c r="GK9158" s="77">
        <v>5338.1784104568396</v>
      </c>
      <c r="GL9158" s="77">
        <v>68.339461</v>
      </c>
      <c r="GM9158" s="77">
        <v>2020</v>
      </c>
      <c r="GN9158" s="77" t="s">
        <v>175</v>
      </c>
      <c r="GO9158" s="77">
        <v>5.3000000000000005E-2</v>
      </c>
      <c r="GP9158" s="77">
        <v>3</v>
      </c>
      <c r="GQ9158" s="77">
        <v>0</v>
      </c>
      <c r="GR9158" s="77" t="s">
        <v>423</v>
      </c>
      <c r="GS9158" s="77">
        <v>5.5966209081309407E-2</v>
      </c>
      <c r="GT9158" s="77">
        <v>298.75760903295941</v>
      </c>
      <c r="GU9158" s="77">
        <v>0</v>
      </c>
      <c r="GV9158" s="77">
        <v>0</v>
      </c>
      <c r="GW9158" s="77">
        <v>0</v>
      </c>
      <c r="GX9158" s="77">
        <v>0</v>
      </c>
      <c r="GY9158" s="77">
        <v>0</v>
      </c>
      <c r="GZ9158" s="77">
        <v>0</v>
      </c>
    </row>
    <row r="9159" spans="187:208" x14ac:dyDescent="0.25">
      <c r="GE9159" s="77" t="s">
        <v>422</v>
      </c>
      <c r="GF9159" s="77" t="s">
        <v>155</v>
      </c>
      <c r="GG9159" s="77" t="s">
        <v>454</v>
      </c>
      <c r="GH9159" s="77" t="s">
        <v>432</v>
      </c>
      <c r="GI9159" s="77">
        <v>2020</v>
      </c>
      <c r="GJ9159" s="77" t="s">
        <v>305</v>
      </c>
      <c r="GK9159" s="77">
        <v>222.22942162783099</v>
      </c>
      <c r="GL9159" s="77">
        <v>68.339461</v>
      </c>
      <c r="GM9159" s="77">
        <v>2020</v>
      </c>
      <c r="GN9159" s="77" t="s">
        <v>175</v>
      </c>
      <c r="GO9159" s="77">
        <v>0.13250000000000001</v>
      </c>
      <c r="GP9159" s="77">
        <v>3</v>
      </c>
      <c r="GQ9159" s="77">
        <v>0</v>
      </c>
      <c r="GR9159" s="77" t="s">
        <v>423</v>
      </c>
      <c r="GS9159" s="77">
        <v>0.1527377521613833</v>
      </c>
      <c r="GT9159" s="77">
        <v>33.942822323559206</v>
      </c>
      <c r="GU9159" s="77">
        <v>0</v>
      </c>
      <c r="GV9159" s="77">
        <v>0</v>
      </c>
      <c r="GW9159" s="77">
        <v>0</v>
      </c>
      <c r="GX9159" s="77">
        <v>0</v>
      </c>
      <c r="GY9159" s="77">
        <v>0</v>
      </c>
      <c r="GZ9159" s="77">
        <v>0</v>
      </c>
    </row>
    <row r="9160" spans="187:208" x14ac:dyDescent="0.25">
      <c r="GE9160" s="77" t="s">
        <v>425</v>
      </c>
      <c r="GF9160" s="77" t="s">
        <v>155</v>
      </c>
      <c r="GG9160" s="77" t="s">
        <v>454</v>
      </c>
      <c r="GH9160" s="77" t="s">
        <v>432</v>
      </c>
      <c r="GI9160" s="77">
        <v>2020</v>
      </c>
      <c r="GJ9160" s="77" t="s">
        <v>301</v>
      </c>
      <c r="GK9160" s="77">
        <v>8585.7228092479636</v>
      </c>
      <c r="GL9160" s="77">
        <v>68.339461</v>
      </c>
      <c r="GM9160" s="77">
        <v>2020</v>
      </c>
      <c r="GN9160" s="77" t="s">
        <v>175</v>
      </c>
      <c r="GO9160" s="77">
        <v>5.3000000000000005E-2</v>
      </c>
      <c r="GP9160" s="77">
        <v>3</v>
      </c>
      <c r="GQ9160" s="77">
        <v>0</v>
      </c>
      <c r="GR9160" s="77" t="s">
        <v>423</v>
      </c>
      <c r="GS9160" s="77">
        <v>5.5966209081309407E-2</v>
      </c>
      <c r="GT9160" s="77">
        <v>480.51035785653869</v>
      </c>
      <c r="GU9160" s="77">
        <v>0</v>
      </c>
      <c r="GV9160" s="77">
        <v>0</v>
      </c>
      <c r="GW9160" s="77">
        <v>0</v>
      </c>
      <c r="GX9160" s="77">
        <v>0</v>
      </c>
      <c r="GY9160" s="77">
        <v>0</v>
      </c>
      <c r="GZ9160" s="77">
        <v>0</v>
      </c>
    </row>
    <row r="9161" spans="187:208" x14ac:dyDescent="0.25">
      <c r="GE9161" s="77" t="s">
        <v>422</v>
      </c>
      <c r="GF9161" s="77" t="s">
        <v>155</v>
      </c>
      <c r="GG9161" s="77" t="s">
        <v>454</v>
      </c>
      <c r="GH9161" s="77" t="s">
        <v>439</v>
      </c>
      <c r="GI9161" s="77">
        <v>2020</v>
      </c>
      <c r="GJ9161" s="77" t="s">
        <v>305</v>
      </c>
      <c r="GK9161" s="77">
        <v>0.69641821681223348</v>
      </c>
      <c r="GL9161" s="77">
        <v>68.339461</v>
      </c>
      <c r="GM9161" s="77">
        <v>2020</v>
      </c>
      <c r="GN9161" s="77" t="s">
        <v>175</v>
      </c>
      <c r="GO9161" s="77">
        <v>0.13250000000000001</v>
      </c>
      <c r="GP9161" s="77">
        <v>3</v>
      </c>
      <c r="GQ9161" s="77">
        <v>0</v>
      </c>
      <c r="GR9161" s="77" t="s">
        <v>423</v>
      </c>
      <c r="GS9161" s="77">
        <v>0.1527377521613833</v>
      </c>
      <c r="GT9161" s="77">
        <v>0.10636935300013942</v>
      </c>
      <c r="GU9161" s="77">
        <v>0</v>
      </c>
      <c r="GV9161" s="77">
        <v>0</v>
      </c>
      <c r="GW9161" s="77">
        <v>0</v>
      </c>
      <c r="GX9161" s="77">
        <v>0</v>
      </c>
      <c r="GY9161" s="77">
        <v>0</v>
      </c>
      <c r="GZ9161" s="77">
        <v>0</v>
      </c>
    </row>
    <row r="9162" spans="187:208" x14ac:dyDescent="0.25">
      <c r="GE9162" s="77" t="s">
        <v>425</v>
      </c>
      <c r="GF9162" s="77" t="s">
        <v>155</v>
      </c>
      <c r="GG9162" s="77" t="s">
        <v>454</v>
      </c>
      <c r="GH9162" s="77" t="s">
        <v>439</v>
      </c>
      <c r="GI9162" s="77">
        <v>2020</v>
      </c>
      <c r="GJ9162" s="77" t="s">
        <v>301</v>
      </c>
      <c r="GK9162" s="77">
        <v>2.94196415228103</v>
      </c>
      <c r="GL9162" s="77">
        <v>68.339461</v>
      </c>
      <c r="GM9162" s="77">
        <v>2020</v>
      </c>
      <c r="GN9162" s="77" t="s">
        <v>175</v>
      </c>
      <c r="GO9162" s="77">
        <v>5.3000000000000005E-2</v>
      </c>
      <c r="GP9162" s="77">
        <v>3</v>
      </c>
      <c r="GQ9162" s="77">
        <v>0</v>
      </c>
      <c r="GR9162" s="77" t="s">
        <v>423</v>
      </c>
      <c r="GS9162" s="77">
        <v>5.5966209081309407E-2</v>
      </c>
      <c r="GT9162" s="77">
        <v>0.16465058085627732</v>
      </c>
      <c r="GU9162" s="77">
        <v>0</v>
      </c>
      <c r="GV9162" s="77">
        <v>0</v>
      </c>
      <c r="GW9162" s="77">
        <v>0</v>
      </c>
      <c r="GX9162" s="77">
        <v>0</v>
      </c>
      <c r="GY9162" s="77">
        <v>0</v>
      </c>
      <c r="GZ9162" s="77">
        <v>0</v>
      </c>
    </row>
    <row r="9163" spans="187:208" x14ac:dyDescent="0.25">
      <c r="GE9163" s="77" t="s">
        <v>427</v>
      </c>
      <c r="GF9163" s="77" t="s">
        <v>155</v>
      </c>
      <c r="GG9163" s="77" t="s">
        <v>454</v>
      </c>
      <c r="GH9163" s="77" t="s">
        <v>439</v>
      </c>
      <c r="GI9163" s="77">
        <v>2020</v>
      </c>
      <c r="GJ9163" s="77" t="s">
        <v>303</v>
      </c>
      <c r="GK9163" s="77">
        <v>1.6021759622082881</v>
      </c>
      <c r="GL9163" s="77">
        <v>68.339461</v>
      </c>
      <c r="GM9163" s="77">
        <v>2020</v>
      </c>
      <c r="GN9163" s="77" t="s">
        <v>175</v>
      </c>
      <c r="GO9163" s="77">
        <v>5.3000000000000005E-2</v>
      </c>
      <c r="GP9163" s="77">
        <v>3</v>
      </c>
      <c r="GQ9163" s="77">
        <v>0</v>
      </c>
      <c r="GR9163" s="77" t="s">
        <v>423</v>
      </c>
      <c r="GS9163" s="77">
        <v>5.5966209081309407E-2</v>
      </c>
      <c r="GT9163" s="77">
        <v>8.9667714885997132E-2</v>
      </c>
      <c r="GU9163" s="77">
        <v>0</v>
      </c>
      <c r="GV9163" s="77">
        <v>0</v>
      </c>
      <c r="GW9163" s="77">
        <v>0</v>
      </c>
      <c r="GX9163" s="77">
        <v>0</v>
      </c>
      <c r="GY9163" s="77">
        <v>0</v>
      </c>
      <c r="GZ9163" s="77">
        <v>0</v>
      </c>
    </row>
    <row r="9164" spans="187:208" x14ac:dyDescent="0.25">
      <c r="GE9164" s="77" t="s">
        <v>422</v>
      </c>
      <c r="GF9164" s="77" t="s">
        <v>155</v>
      </c>
      <c r="GG9164" s="77" t="s">
        <v>454</v>
      </c>
      <c r="GH9164" s="77" t="s">
        <v>446</v>
      </c>
      <c r="GI9164" s="77">
        <v>2020</v>
      </c>
      <c r="GJ9164" s="77" t="s">
        <v>305</v>
      </c>
      <c r="GK9164" s="77">
        <v>3.6425060683954513E-2</v>
      </c>
      <c r="GL9164" s="77">
        <v>68.339461</v>
      </c>
      <c r="GM9164" s="77">
        <v>2020</v>
      </c>
      <c r="GN9164" s="77" t="s">
        <v>175</v>
      </c>
      <c r="GO9164" s="77">
        <v>0.13250000000000001</v>
      </c>
      <c r="GP9164" s="77">
        <v>3</v>
      </c>
      <c r="GQ9164" s="77">
        <v>0</v>
      </c>
      <c r="GR9164" s="77" t="s">
        <v>423</v>
      </c>
      <c r="GS9164" s="77">
        <v>0.1527377521613833</v>
      </c>
      <c r="GT9164" s="77">
        <v>5.563481891209191E-3</v>
      </c>
      <c r="GU9164" s="77">
        <v>0</v>
      </c>
      <c r="GV9164" s="77">
        <v>0</v>
      </c>
      <c r="GW9164" s="77">
        <v>0</v>
      </c>
      <c r="GX9164" s="77">
        <v>0</v>
      </c>
      <c r="GY9164" s="77">
        <v>0</v>
      </c>
      <c r="GZ9164" s="77">
        <v>0</v>
      </c>
    </row>
    <row r="9165" spans="187:208" x14ac:dyDescent="0.25">
      <c r="GE9165" s="77" t="s">
        <v>425</v>
      </c>
      <c r="GF9165" s="77" t="s">
        <v>155</v>
      </c>
      <c r="GG9165" s="77" t="s">
        <v>454</v>
      </c>
      <c r="GH9165" s="77" t="s">
        <v>446</v>
      </c>
      <c r="GI9165" s="77">
        <v>2020</v>
      </c>
      <c r="GJ9165" s="77" t="s">
        <v>301</v>
      </c>
      <c r="GK9165" s="77">
        <v>1.5808724525432369E-3</v>
      </c>
      <c r="GL9165" s="77">
        <v>68.339461</v>
      </c>
      <c r="GM9165" s="77">
        <v>2020</v>
      </c>
      <c r="GN9165" s="77" t="s">
        <v>175</v>
      </c>
      <c r="GO9165" s="77">
        <v>5.3000000000000005E-2</v>
      </c>
      <c r="GP9165" s="77">
        <v>3</v>
      </c>
      <c r="GQ9165" s="77">
        <v>0</v>
      </c>
      <c r="GR9165" s="77" t="s">
        <v>423</v>
      </c>
      <c r="GS9165" s="77">
        <v>5.5966209081309407E-2</v>
      </c>
      <c r="GT9165" s="77">
        <v>8.8475438209917174E-5</v>
      </c>
      <c r="GU9165" s="77">
        <v>0</v>
      </c>
      <c r="GV9165" s="77">
        <v>0</v>
      </c>
      <c r="GW9165" s="77">
        <v>0</v>
      </c>
      <c r="GX9165" s="77">
        <v>0</v>
      </c>
      <c r="GY9165" s="77">
        <v>0</v>
      </c>
      <c r="GZ9165" s="77">
        <v>0</v>
      </c>
    </row>
    <row r="9166" spans="187:208" x14ac:dyDescent="0.25">
      <c r="GE9166" s="77" t="s">
        <v>427</v>
      </c>
      <c r="GF9166" s="77" t="s">
        <v>155</v>
      </c>
      <c r="GG9166" s="77" t="s">
        <v>454</v>
      </c>
      <c r="GH9166" s="77" t="s">
        <v>446</v>
      </c>
      <c r="GI9166" s="77">
        <v>2020</v>
      </c>
      <c r="GJ9166" s="77" t="s">
        <v>303</v>
      </c>
      <c r="GK9166" s="77">
        <v>3.9894642198450597E-2</v>
      </c>
      <c r="GL9166" s="77">
        <v>68.339461</v>
      </c>
      <c r="GM9166" s="77">
        <v>2020</v>
      </c>
      <c r="GN9166" s="77" t="s">
        <v>175</v>
      </c>
      <c r="GO9166" s="77">
        <v>5.3000000000000005E-2</v>
      </c>
      <c r="GP9166" s="77">
        <v>3</v>
      </c>
      <c r="GQ9166" s="77">
        <v>0</v>
      </c>
      <c r="GR9166" s="77" t="s">
        <v>423</v>
      </c>
      <c r="GS9166" s="77">
        <v>5.5966209081309407E-2</v>
      </c>
      <c r="GT9166" s="77">
        <v>2.2327518865025153E-3</v>
      </c>
      <c r="GU9166" s="77">
        <v>0</v>
      </c>
      <c r="GV9166" s="77">
        <v>0</v>
      </c>
      <c r="GW9166" s="77">
        <v>0</v>
      </c>
      <c r="GX9166" s="77">
        <v>0</v>
      </c>
      <c r="GY9166" s="77">
        <v>0</v>
      </c>
      <c r="GZ9166" s="77">
        <v>0</v>
      </c>
    </row>
    <row r="9167" spans="187:208" x14ac:dyDescent="0.25">
      <c r="GE9167" s="77" t="s">
        <v>422</v>
      </c>
      <c r="GF9167" s="77" t="s">
        <v>155</v>
      </c>
      <c r="GG9167" s="77" t="s">
        <v>454</v>
      </c>
      <c r="GH9167" s="77" t="s">
        <v>453</v>
      </c>
      <c r="GI9167" s="77">
        <v>2020</v>
      </c>
      <c r="GJ9167" s="77" t="s">
        <v>305</v>
      </c>
      <c r="GK9167" s="77">
        <v>222.22942162783119</v>
      </c>
      <c r="GL9167" s="77">
        <v>68.339461</v>
      </c>
      <c r="GM9167" s="77">
        <v>2020</v>
      </c>
      <c r="GN9167" s="77" t="s">
        <v>175</v>
      </c>
      <c r="GO9167" s="77">
        <v>0.13250000000000001</v>
      </c>
      <c r="GP9167" s="77">
        <v>3</v>
      </c>
      <c r="GQ9167" s="77">
        <v>0</v>
      </c>
      <c r="GR9167" s="77" t="s">
        <v>423</v>
      </c>
      <c r="GS9167" s="77">
        <v>0.1527377521613833</v>
      </c>
      <c r="GT9167" s="77">
        <v>33.942822323559234</v>
      </c>
      <c r="GU9167" s="77">
        <v>0</v>
      </c>
      <c r="GV9167" s="77">
        <v>0</v>
      </c>
      <c r="GW9167" s="77">
        <v>0</v>
      </c>
      <c r="GX9167" s="77">
        <v>0</v>
      </c>
      <c r="GY9167" s="77">
        <v>0</v>
      </c>
      <c r="GZ9167" s="77">
        <v>0</v>
      </c>
    </row>
    <row r="9168" spans="187:208" x14ac:dyDescent="0.25">
      <c r="GE9168" s="77" t="s">
        <v>425</v>
      </c>
      <c r="GF9168" s="77" t="s">
        <v>155</v>
      </c>
      <c r="GG9168" s="77" t="s">
        <v>454</v>
      </c>
      <c r="GH9168" s="77" t="s">
        <v>453</v>
      </c>
      <c r="GI9168" s="77">
        <v>2020</v>
      </c>
      <c r="GJ9168" s="77" t="s">
        <v>301</v>
      </c>
      <c r="GK9168" s="77">
        <v>8585.7228092479672</v>
      </c>
      <c r="GL9168" s="77">
        <v>68.339461</v>
      </c>
      <c r="GM9168" s="77">
        <v>2020</v>
      </c>
      <c r="GN9168" s="77" t="s">
        <v>175</v>
      </c>
      <c r="GO9168" s="77">
        <v>5.3000000000000005E-2</v>
      </c>
      <c r="GP9168" s="77">
        <v>3</v>
      </c>
      <c r="GQ9168" s="77">
        <v>0</v>
      </c>
      <c r="GR9168" s="77" t="s">
        <v>423</v>
      </c>
      <c r="GS9168" s="77">
        <v>5.5966209081309407E-2</v>
      </c>
      <c r="GT9168" s="77">
        <v>480.51035785653892</v>
      </c>
      <c r="GU9168" s="77">
        <v>0</v>
      </c>
      <c r="GV9168" s="77">
        <v>0</v>
      </c>
      <c r="GW9168" s="77">
        <v>0</v>
      </c>
      <c r="GX9168" s="77">
        <v>0</v>
      </c>
      <c r="GY9168" s="77">
        <v>0</v>
      </c>
      <c r="GZ9168" s="77">
        <v>0</v>
      </c>
    </row>
    <row r="9169" spans="187:208" x14ac:dyDescent="0.25">
      <c r="GE9169" s="77" t="s">
        <v>427</v>
      </c>
      <c r="GF9169" s="77" t="s">
        <v>155</v>
      </c>
      <c r="GG9169" s="77" t="s">
        <v>454</v>
      </c>
      <c r="GH9169" s="77" t="s">
        <v>453</v>
      </c>
      <c r="GI9169" s="77">
        <v>2020</v>
      </c>
      <c r="GJ9169" s="77" t="s">
        <v>303</v>
      </c>
      <c r="GK9169" s="77">
        <v>5338.1784104567596</v>
      </c>
      <c r="GL9169" s="77">
        <v>68.339461</v>
      </c>
      <c r="GM9169" s="77">
        <v>2020</v>
      </c>
      <c r="GN9169" s="77" t="s">
        <v>175</v>
      </c>
      <c r="GO9169" s="77">
        <v>5.3000000000000005E-2</v>
      </c>
      <c r="GP9169" s="77">
        <v>3</v>
      </c>
      <c r="GQ9169" s="77">
        <v>0</v>
      </c>
      <c r="GR9169" s="77" t="s">
        <v>423</v>
      </c>
      <c r="GS9169" s="77">
        <v>5.5966209081309407E-2</v>
      </c>
      <c r="GT9169" s="77">
        <v>298.75760903295492</v>
      </c>
      <c r="GU9169" s="77">
        <v>0</v>
      </c>
      <c r="GV9169" s="77">
        <v>0</v>
      </c>
      <c r="GW9169" s="77">
        <v>0</v>
      </c>
      <c r="GX9169" s="77">
        <v>0</v>
      </c>
      <c r="GY9169" s="77">
        <v>0</v>
      </c>
      <c r="GZ9169" s="77">
        <v>0</v>
      </c>
    </row>
    <row r="9170" spans="187:208" x14ac:dyDescent="0.25">
      <c r="GE9170" s="77" t="s">
        <v>422</v>
      </c>
      <c r="GF9170" s="77" t="s">
        <v>155</v>
      </c>
      <c r="GG9170" s="77" t="s">
        <v>454</v>
      </c>
      <c r="GH9170" s="77" t="s">
        <v>460</v>
      </c>
      <c r="GI9170" s="77">
        <v>2020</v>
      </c>
      <c r="GJ9170" s="77" t="s">
        <v>305</v>
      </c>
      <c r="GK9170" s="77">
        <v>222.2294216278375</v>
      </c>
      <c r="GL9170" s="77">
        <v>68.339461</v>
      </c>
      <c r="GM9170" s="77">
        <v>2020</v>
      </c>
      <c r="GN9170" s="77" t="s">
        <v>175</v>
      </c>
      <c r="GO9170" s="77">
        <v>0.13250000000000001</v>
      </c>
      <c r="GP9170" s="77">
        <v>3</v>
      </c>
      <c r="GQ9170" s="77">
        <v>0</v>
      </c>
      <c r="GR9170" s="77" t="s">
        <v>423</v>
      </c>
      <c r="GS9170" s="77">
        <v>0.1527377521613833</v>
      </c>
      <c r="GT9170" s="77">
        <v>33.9428223235602</v>
      </c>
      <c r="GU9170" s="77">
        <v>0</v>
      </c>
      <c r="GV9170" s="77">
        <v>0</v>
      </c>
      <c r="GW9170" s="77">
        <v>0</v>
      </c>
      <c r="GX9170" s="77">
        <v>0</v>
      </c>
      <c r="GY9170" s="77">
        <v>0</v>
      </c>
      <c r="GZ9170" s="77">
        <v>0</v>
      </c>
    </row>
    <row r="9171" spans="187:208" x14ac:dyDescent="0.25">
      <c r="GE9171" s="77" t="s">
        <v>425</v>
      </c>
      <c r="GF9171" s="77" t="s">
        <v>155</v>
      </c>
      <c r="GG9171" s="77" t="s">
        <v>454</v>
      </c>
      <c r="GH9171" s="77" t="s">
        <v>460</v>
      </c>
      <c r="GI9171" s="77">
        <v>2020</v>
      </c>
      <c r="GJ9171" s="77" t="s">
        <v>301</v>
      </c>
      <c r="GK9171" s="77">
        <v>8585.7228092482146</v>
      </c>
      <c r="GL9171" s="77">
        <v>68.339461</v>
      </c>
      <c r="GM9171" s="77">
        <v>2020</v>
      </c>
      <c r="GN9171" s="77" t="s">
        <v>175</v>
      </c>
      <c r="GO9171" s="77">
        <v>5.3000000000000005E-2</v>
      </c>
      <c r="GP9171" s="77">
        <v>3</v>
      </c>
      <c r="GQ9171" s="77">
        <v>0</v>
      </c>
      <c r="GR9171" s="77" t="s">
        <v>423</v>
      </c>
      <c r="GS9171" s="77">
        <v>5.5966209081309407E-2</v>
      </c>
      <c r="GT9171" s="77">
        <v>480.51035785655273</v>
      </c>
      <c r="GU9171" s="77">
        <v>0</v>
      </c>
      <c r="GV9171" s="77">
        <v>0</v>
      </c>
      <c r="GW9171" s="77">
        <v>0</v>
      </c>
      <c r="GX9171" s="77">
        <v>0</v>
      </c>
      <c r="GY9171" s="77">
        <v>0</v>
      </c>
      <c r="GZ9171" s="77">
        <v>0</v>
      </c>
    </row>
    <row r="9172" spans="187:208" x14ac:dyDescent="0.25">
      <c r="GE9172" s="77" t="s">
        <v>422</v>
      </c>
      <c r="GF9172" s="77" t="s">
        <v>155</v>
      </c>
      <c r="GG9172" s="77" t="s">
        <v>454</v>
      </c>
      <c r="GH9172" s="77" t="s">
        <v>467</v>
      </c>
      <c r="GI9172" s="77">
        <v>2020</v>
      </c>
      <c r="GJ9172" s="77" t="s">
        <v>305</v>
      </c>
      <c r="GK9172" s="77">
        <v>0.6964182168122286</v>
      </c>
      <c r="GL9172" s="77">
        <v>68.339461</v>
      </c>
      <c r="GM9172" s="77">
        <v>2020</v>
      </c>
      <c r="GN9172" s="77" t="s">
        <v>175</v>
      </c>
      <c r="GO9172" s="77">
        <v>0.13250000000000001</v>
      </c>
      <c r="GP9172" s="77">
        <v>3</v>
      </c>
      <c r="GQ9172" s="77">
        <v>0</v>
      </c>
      <c r="GR9172" s="77" t="s">
        <v>423</v>
      </c>
      <c r="GS9172" s="77">
        <v>0.1527377521613833</v>
      </c>
      <c r="GT9172" s="77">
        <v>0.10636935300013867</v>
      </c>
      <c r="GU9172" s="77">
        <v>0</v>
      </c>
      <c r="GV9172" s="77">
        <v>0</v>
      </c>
      <c r="GW9172" s="77">
        <v>0</v>
      </c>
      <c r="GX9172" s="77">
        <v>0</v>
      </c>
      <c r="GY9172" s="77">
        <v>0</v>
      </c>
      <c r="GZ9172" s="77">
        <v>0</v>
      </c>
    </row>
    <row r="9173" spans="187:208" x14ac:dyDescent="0.25">
      <c r="GE9173" s="77" t="s">
        <v>425</v>
      </c>
      <c r="GF9173" s="77" t="s">
        <v>155</v>
      </c>
      <c r="GG9173" s="77" t="s">
        <v>454</v>
      </c>
      <c r="GH9173" s="77" t="s">
        <v>467</v>
      </c>
      <c r="GI9173" s="77">
        <v>2020</v>
      </c>
      <c r="GJ9173" s="77" t="s">
        <v>301</v>
      </c>
      <c r="GK9173" s="77">
        <v>2.94196415228103</v>
      </c>
      <c r="GL9173" s="77">
        <v>68.339461</v>
      </c>
      <c r="GM9173" s="77">
        <v>2020</v>
      </c>
      <c r="GN9173" s="77" t="s">
        <v>175</v>
      </c>
      <c r="GO9173" s="77">
        <v>5.3000000000000005E-2</v>
      </c>
      <c r="GP9173" s="77">
        <v>3</v>
      </c>
      <c r="GQ9173" s="77">
        <v>0</v>
      </c>
      <c r="GR9173" s="77" t="s">
        <v>423</v>
      </c>
      <c r="GS9173" s="77">
        <v>5.5966209081309407E-2</v>
      </c>
      <c r="GT9173" s="77">
        <v>0.16465058085627732</v>
      </c>
      <c r="GU9173" s="77">
        <v>0</v>
      </c>
      <c r="GV9173" s="77">
        <v>0</v>
      </c>
      <c r="GW9173" s="77">
        <v>0</v>
      </c>
      <c r="GX9173" s="77">
        <v>0</v>
      </c>
      <c r="GY9173" s="77">
        <v>0</v>
      </c>
      <c r="GZ9173" s="77">
        <v>0</v>
      </c>
    </row>
    <row r="9174" spans="187:208" x14ac:dyDescent="0.25">
      <c r="GE9174" s="77" t="s">
        <v>427</v>
      </c>
      <c r="GF9174" s="77" t="s">
        <v>155</v>
      </c>
      <c r="GG9174" s="77" t="s">
        <v>454</v>
      </c>
      <c r="GH9174" s="77" t="s">
        <v>467</v>
      </c>
      <c r="GI9174" s="77">
        <v>2020</v>
      </c>
      <c r="GJ9174" s="77" t="s">
        <v>303</v>
      </c>
      <c r="GK9174" s="77">
        <v>1.6021759622082909</v>
      </c>
      <c r="GL9174" s="77">
        <v>68.339461</v>
      </c>
      <c r="GM9174" s="77">
        <v>2020</v>
      </c>
      <c r="GN9174" s="77" t="s">
        <v>175</v>
      </c>
      <c r="GO9174" s="77">
        <v>5.3000000000000005E-2</v>
      </c>
      <c r="GP9174" s="77">
        <v>3</v>
      </c>
      <c r="GQ9174" s="77">
        <v>0</v>
      </c>
      <c r="GR9174" s="77" t="s">
        <v>423</v>
      </c>
      <c r="GS9174" s="77">
        <v>5.5966209081309407E-2</v>
      </c>
      <c r="GT9174" s="77">
        <v>8.9667714885997285E-2</v>
      </c>
      <c r="GU9174" s="77">
        <v>0</v>
      </c>
      <c r="GV9174" s="77">
        <v>0</v>
      </c>
      <c r="GW9174" s="77">
        <v>0</v>
      </c>
      <c r="GX9174" s="77">
        <v>0</v>
      </c>
      <c r="GY9174" s="77">
        <v>0</v>
      </c>
      <c r="GZ9174" s="77">
        <v>0</v>
      </c>
    </row>
    <row r="9175" spans="187:208" x14ac:dyDescent="0.25">
      <c r="GE9175" s="77" t="s">
        <v>422</v>
      </c>
      <c r="GF9175" s="77" t="s">
        <v>155</v>
      </c>
      <c r="GG9175" s="77" t="s">
        <v>454</v>
      </c>
      <c r="GH9175" s="77" t="s">
        <v>474</v>
      </c>
      <c r="GI9175" s="77">
        <v>2020</v>
      </c>
      <c r="GJ9175" s="77" t="s">
        <v>305</v>
      </c>
      <c r="GK9175" s="77">
        <v>3.6425060683953688E-2</v>
      </c>
      <c r="GL9175" s="77">
        <v>68.339461</v>
      </c>
      <c r="GM9175" s="77">
        <v>2020</v>
      </c>
      <c r="GN9175" s="77" t="s">
        <v>175</v>
      </c>
      <c r="GO9175" s="77">
        <v>0.13250000000000001</v>
      </c>
      <c r="GP9175" s="77">
        <v>3</v>
      </c>
      <c r="GQ9175" s="77">
        <v>0</v>
      </c>
      <c r="GR9175" s="77" t="s">
        <v>423</v>
      </c>
      <c r="GS9175" s="77">
        <v>0.1527377521613833</v>
      </c>
      <c r="GT9175" s="77">
        <v>5.5634818912090652E-3</v>
      </c>
      <c r="GU9175" s="77">
        <v>0</v>
      </c>
      <c r="GV9175" s="77">
        <v>0</v>
      </c>
      <c r="GW9175" s="77">
        <v>0</v>
      </c>
      <c r="GX9175" s="77">
        <v>0</v>
      </c>
      <c r="GY9175" s="77">
        <v>0</v>
      </c>
      <c r="GZ9175" s="77">
        <v>0</v>
      </c>
    </row>
    <row r="9176" spans="187:208" x14ac:dyDescent="0.25">
      <c r="GE9176" s="77" t="s">
        <v>425</v>
      </c>
      <c r="GF9176" s="77" t="s">
        <v>155</v>
      </c>
      <c r="GG9176" s="77" t="s">
        <v>454</v>
      </c>
      <c r="GH9176" s="77" t="s">
        <v>474</v>
      </c>
      <c r="GI9176" s="77">
        <v>2020</v>
      </c>
      <c r="GJ9176" s="77" t="s">
        <v>301</v>
      </c>
      <c r="GK9176" s="77">
        <v>1.580872452542265E-3</v>
      </c>
      <c r="GL9176" s="77">
        <v>68.339461</v>
      </c>
      <c r="GM9176" s="77">
        <v>2020</v>
      </c>
      <c r="GN9176" s="77" t="s">
        <v>175</v>
      </c>
      <c r="GO9176" s="77">
        <v>5.3000000000000005E-2</v>
      </c>
      <c r="GP9176" s="77">
        <v>3</v>
      </c>
      <c r="GQ9176" s="77">
        <v>0</v>
      </c>
      <c r="GR9176" s="77" t="s">
        <v>423</v>
      </c>
      <c r="GS9176" s="77">
        <v>5.5966209081309407E-2</v>
      </c>
      <c r="GT9176" s="77">
        <v>8.8475438209862788E-5</v>
      </c>
      <c r="GU9176" s="77">
        <v>0</v>
      </c>
      <c r="GV9176" s="77">
        <v>0</v>
      </c>
      <c r="GW9176" s="77">
        <v>0</v>
      </c>
      <c r="GX9176" s="77">
        <v>0</v>
      </c>
      <c r="GY9176" s="77">
        <v>0</v>
      </c>
      <c r="GZ9176" s="77">
        <v>0</v>
      </c>
    </row>
    <row r="9177" spans="187:208" x14ac:dyDescent="0.25">
      <c r="GE9177" s="77" t="s">
        <v>427</v>
      </c>
      <c r="GF9177" s="77" t="s">
        <v>155</v>
      </c>
      <c r="GG9177" s="77" t="s">
        <v>454</v>
      </c>
      <c r="GH9177" s="77" t="s">
        <v>474</v>
      </c>
      <c r="GI9177" s="77">
        <v>2020</v>
      </c>
      <c r="GJ9177" s="77" t="s">
        <v>303</v>
      </c>
      <c r="GK9177" s="77">
        <v>3.9894642198449869E-2</v>
      </c>
      <c r="GL9177" s="77">
        <v>68.339461</v>
      </c>
      <c r="GM9177" s="77">
        <v>2020</v>
      </c>
      <c r="GN9177" s="77" t="s">
        <v>175</v>
      </c>
      <c r="GO9177" s="77">
        <v>5.3000000000000005E-2</v>
      </c>
      <c r="GP9177" s="77">
        <v>3</v>
      </c>
      <c r="GQ9177" s="77">
        <v>0</v>
      </c>
      <c r="GR9177" s="77" t="s">
        <v>423</v>
      </c>
      <c r="GS9177" s="77">
        <v>5.5966209081309407E-2</v>
      </c>
      <c r="GT9177" s="77">
        <v>2.2327518865024746E-3</v>
      </c>
      <c r="GU9177" s="77">
        <v>0</v>
      </c>
      <c r="GV9177" s="77">
        <v>0</v>
      </c>
      <c r="GW9177" s="77">
        <v>0</v>
      </c>
      <c r="GX9177" s="77">
        <v>0</v>
      </c>
      <c r="GY9177" s="77">
        <v>0</v>
      </c>
      <c r="GZ9177" s="77">
        <v>0</v>
      </c>
    </row>
    <row r="9178" spans="187:208" x14ac:dyDescent="0.25">
      <c r="GE9178" s="77" t="s">
        <v>422</v>
      </c>
      <c r="GF9178" s="77" t="s">
        <v>155</v>
      </c>
      <c r="GG9178" s="77" t="s">
        <v>454</v>
      </c>
      <c r="GH9178" s="77" t="s">
        <v>481</v>
      </c>
      <c r="GI9178" s="77">
        <v>2020</v>
      </c>
      <c r="GJ9178" s="77" t="s">
        <v>305</v>
      </c>
      <c r="GK9178" s="77">
        <v>409.22373582044048</v>
      </c>
      <c r="GL9178" s="77">
        <v>68.339461</v>
      </c>
      <c r="GM9178" s="77">
        <v>2020</v>
      </c>
      <c r="GN9178" s="77" t="s">
        <v>175</v>
      </c>
      <c r="GO9178" s="77">
        <v>0.13250000000000001</v>
      </c>
      <c r="GP9178" s="77">
        <v>3</v>
      </c>
      <c r="GQ9178" s="77">
        <v>0</v>
      </c>
      <c r="GR9178" s="77" t="s">
        <v>423</v>
      </c>
      <c r="GS9178" s="77">
        <v>0.1527377521613833</v>
      </c>
      <c r="GT9178" s="77">
        <v>62.50391354029783</v>
      </c>
      <c r="GU9178" s="77">
        <v>0</v>
      </c>
      <c r="GV9178" s="77">
        <v>0</v>
      </c>
      <c r="GW9178" s="77">
        <v>0</v>
      </c>
      <c r="GX9178" s="77">
        <v>0</v>
      </c>
      <c r="GY9178" s="77">
        <v>0</v>
      </c>
      <c r="GZ9178" s="77">
        <v>0</v>
      </c>
    </row>
    <row r="9179" spans="187:208" x14ac:dyDescent="0.25">
      <c r="GE9179" s="77" t="s">
        <v>425</v>
      </c>
      <c r="GF9179" s="77" t="s">
        <v>155</v>
      </c>
      <c r="GG9179" s="77" t="s">
        <v>454</v>
      </c>
      <c r="GH9179" s="77" t="s">
        <v>481</v>
      </c>
      <c r="GI9179" s="77">
        <v>2020</v>
      </c>
      <c r="GJ9179" s="77" t="s">
        <v>301</v>
      </c>
      <c r="GK9179" s="77">
        <v>13469.08781237654</v>
      </c>
      <c r="GL9179" s="77">
        <v>68.339461</v>
      </c>
      <c r="GM9179" s="77">
        <v>2020</v>
      </c>
      <c r="GN9179" s="77" t="s">
        <v>175</v>
      </c>
      <c r="GO9179" s="77">
        <v>5.3000000000000005E-2</v>
      </c>
      <c r="GP9179" s="77">
        <v>3</v>
      </c>
      <c r="GQ9179" s="77">
        <v>0</v>
      </c>
      <c r="GR9179" s="77" t="s">
        <v>423</v>
      </c>
      <c r="GS9179" s="77">
        <v>5.5966209081309407E-2</v>
      </c>
      <c r="GT9179" s="77">
        <v>753.81378464198178</v>
      </c>
      <c r="GU9179" s="77">
        <v>0</v>
      </c>
      <c r="GV9179" s="77">
        <v>0</v>
      </c>
      <c r="GW9179" s="77">
        <v>0</v>
      </c>
      <c r="GX9179" s="77">
        <v>0</v>
      </c>
      <c r="GY9179" s="77">
        <v>0</v>
      </c>
      <c r="GZ9179" s="77">
        <v>0</v>
      </c>
    </row>
    <row r="9180" spans="187:208" x14ac:dyDescent="0.25">
      <c r="GE9180" s="77" t="s">
        <v>427</v>
      </c>
      <c r="GF9180" s="77" t="s">
        <v>155</v>
      </c>
      <c r="GG9180" s="77" t="s">
        <v>454</v>
      </c>
      <c r="GH9180" s="77" t="s">
        <v>481</v>
      </c>
      <c r="GI9180" s="77">
        <v>2020</v>
      </c>
      <c r="GJ9180" s="77" t="s">
        <v>303</v>
      </c>
      <c r="GK9180" s="77">
        <v>7205.5312760231927</v>
      </c>
      <c r="GL9180" s="77">
        <v>68.339461</v>
      </c>
      <c r="GM9180" s="77">
        <v>2020</v>
      </c>
      <c r="GN9180" s="77" t="s">
        <v>175</v>
      </c>
      <c r="GO9180" s="77">
        <v>5.3000000000000005E-2</v>
      </c>
      <c r="GP9180" s="77">
        <v>3</v>
      </c>
      <c r="GQ9180" s="77">
        <v>0</v>
      </c>
      <c r="GR9180" s="77" t="s">
        <v>423</v>
      </c>
      <c r="GS9180" s="77">
        <v>5.5966209081309407E-2</v>
      </c>
      <c r="GT9180" s="77">
        <v>403.26626993582818</v>
      </c>
      <c r="GU9180" s="77">
        <v>0</v>
      </c>
      <c r="GV9180" s="77">
        <v>0</v>
      </c>
      <c r="GW9180" s="77">
        <v>0</v>
      </c>
      <c r="GX9180" s="77">
        <v>0</v>
      </c>
      <c r="GY9180" s="77">
        <v>0</v>
      </c>
      <c r="GZ9180" s="77">
        <v>0</v>
      </c>
    </row>
    <row r="9181" spans="187:208" x14ac:dyDescent="0.25">
      <c r="GE9181" s="77" t="s">
        <v>422</v>
      </c>
      <c r="GF9181" s="77" t="s">
        <v>155</v>
      </c>
      <c r="GG9181" s="77" t="s">
        <v>454</v>
      </c>
      <c r="GH9181" s="77" t="s">
        <v>488</v>
      </c>
      <c r="GI9181" s="77">
        <v>2020</v>
      </c>
      <c r="GJ9181" s="77" t="s">
        <v>305</v>
      </c>
      <c r="GK9181" s="77">
        <v>409.22373582039688</v>
      </c>
      <c r="GL9181" s="77">
        <v>68.339461</v>
      </c>
      <c r="GM9181" s="77">
        <v>2020</v>
      </c>
      <c r="GN9181" s="77" t="s">
        <v>175</v>
      </c>
      <c r="GO9181" s="77">
        <v>0.13250000000000001</v>
      </c>
      <c r="GP9181" s="77">
        <v>3</v>
      </c>
      <c r="GQ9181" s="77">
        <v>0</v>
      </c>
      <c r="GR9181" s="77" t="s">
        <v>423</v>
      </c>
      <c r="GS9181" s="77">
        <v>0.1527377521613833</v>
      </c>
      <c r="GT9181" s="77">
        <v>62.503913540291173</v>
      </c>
      <c r="GU9181" s="77">
        <v>0</v>
      </c>
      <c r="GV9181" s="77">
        <v>0</v>
      </c>
      <c r="GW9181" s="77">
        <v>0</v>
      </c>
      <c r="GX9181" s="77">
        <v>0</v>
      </c>
      <c r="GY9181" s="77">
        <v>0</v>
      </c>
      <c r="GZ9181" s="77">
        <v>0</v>
      </c>
    </row>
    <row r="9182" spans="187:208" x14ac:dyDescent="0.25">
      <c r="GE9182" s="77" t="s">
        <v>425</v>
      </c>
      <c r="GF9182" s="77" t="s">
        <v>155</v>
      </c>
      <c r="GG9182" s="77" t="s">
        <v>454</v>
      </c>
      <c r="GH9182" s="77" t="s">
        <v>488</v>
      </c>
      <c r="GI9182" s="77">
        <v>2020</v>
      </c>
      <c r="GJ9182" s="77" t="s">
        <v>301</v>
      </c>
      <c r="GK9182" s="77">
        <v>13469.087812378721</v>
      </c>
      <c r="GL9182" s="77">
        <v>68.339461</v>
      </c>
      <c r="GM9182" s="77">
        <v>2020</v>
      </c>
      <c r="GN9182" s="77" t="s">
        <v>175</v>
      </c>
      <c r="GO9182" s="77">
        <v>5.3000000000000005E-2</v>
      </c>
      <c r="GP9182" s="77">
        <v>3</v>
      </c>
      <c r="GQ9182" s="77">
        <v>0</v>
      </c>
      <c r="GR9182" s="77" t="s">
        <v>423</v>
      </c>
      <c r="GS9182" s="77">
        <v>5.5966209081309407E-2</v>
      </c>
      <c r="GT9182" s="77">
        <v>753.81378464210377</v>
      </c>
      <c r="GU9182" s="77">
        <v>0</v>
      </c>
      <c r="GV9182" s="77">
        <v>0</v>
      </c>
      <c r="GW9182" s="77">
        <v>0</v>
      </c>
      <c r="GX9182" s="77">
        <v>0</v>
      </c>
      <c r="GY9182" s="77">
        <v>0</v>
      </c>
      <c r="GZ9182" s="77">
        <v>0</v>
      </c>
    </row>
    <row r="9183" spans="187:208" x14ac:dyDescent="0.25">
      <c r="GE9183" s="77" t="s">
        <v>427</v>
      </c>
      <c r="GF9183" s="77" t="s">
        <v>155</v>
      </c>
      <c r="GG9183" s="77" t="s">
        <v>454</v>
      </c>
      <c r="GH9183" s="77" t="s">
        <v>488</v>
      </c>
      <c r="GI9183" s="77">
        <v>2020</v>
      </c>
      <c r="GJ9183" s="77" t="s">
        <v>303</v>
      </c>
      <c r="GK9183" s="77">
        <v>7205.5312760252109</v>
      </c>
      <c r="GL9183" s="77">
        <v>68.339461</v>
      </c>
      <c r="GM9183" s="77">
        <v>2020</v>
      </c>
      <c r="GN9183" s="77" t="s">
        <v>175</v>
      </c>
      <c r="GO9183" s="77">
        <v>5.3000000000000005E-2</v>
      </c>
      <c r="GP9183" s="77">
        <v>3</v>
      </c>
      <c r="GQ9183" s="77">
        <v>0</v>
      </c>
      <c r="GR9183" s="77" t="s">
        <v>423</v>
      </c>
      <c r="GS9183" s="77">
        <v>5.5966209081309407E-2</v>
      </c>
      <c r="GT9183" s="77">
        <v>403.26626993594112</v>
      </c>
      <c r="GU9183" s="77">
        <v>0</v>
      </c>
      <c r="GV9183" s="77">
        <v>0</v>
      </c>
      <c r="GW9183" s="77">
        <v>0</v>
      </c>
      <c r="GX9183" s="77">
        <v>0</v>
      </c>
      <c r="GY9183" s="77">
        <v>0</v>
      </c>
      <c r="GZ9183" s="77">
        <v>0</v>
      </c>
    </row>
    <row r="9184" spans="187:208" x14ac:dyDescent="0.25">
      <c r="GE9184" s="77" t="s">
        <v>422</v>
      </c>
      <c r="GF9184" s="77" t="s">
        <v>155</v>
      </c>
      <c r="GG9184" s="77" t="s">
        <v>455</v>
      </c>
      <c r="GH9184" s="77" t="s">
        <v>300</v>
      </c>
      <c r="GI9184" s="77">
        <v>2020</v>
      </c>
      <c r="GJ9184" s="77" t="s">
        <v>305</v>
      </c>
      <c r="GK9184" s="77">
        <v>222.2294216278373</v>
      </c>
      <c r="GL9184" s="77">
        <v>145.26083699999899</v>
      </c>
      <c r="GM9184" s="77">
        <v>2020</v>
      </c>
      <c r="GN9184" s="77" t="s">
        <v>175</v>
      </c>
      <c r="GO9184" s="77">
        <v>0.13250000000000001</v>
      </c>
      <c r="GP9184" s="77">
        <v>3</v>
      </c>
      <c r="GQ9184" s="77">
        <v>0</v>
      </c>
      <c r="GR9184" s="77" t="s">
        <v>423</v>
      </c>
      <c r="GS9184" s="77">
        <v>0.1527377521613833</v>
      </c>
      <c r="GT9184" s="77">
        <v>33.942822323560165</v>
      </c>
      <c r="GU9184" s="77">
        <v>0</v>
      </c>
      <c r="GV9184" s="77">
        <v>0</v>
      </c>
      <c r="GW9184" s="77">
        <v>0</v>
      </c>
      <c r="GX9184" s="77">
        <v>0</v>
      </c>
      <c r="GY9184" s="77">
        <v>0</v>
      </c>
      <c r="GZ9184" s="77">
        <v>0</v>
      </c>
    </row>
    <row r="9185" spans="187:208" x14ac:dyDescent="0.25">
      <c r="GE9185" s="77" t="s">
        <v>425</v>
      </c>
      <c r="GF9185" s="77" t="s">
        <v>155</v>
      </c>
      <c r="GG9185" s="77" t="s">
        <v>455</v>
      </c>
      <c r="GH9185" s="77" t="s">
        <v>300</v>
      </c>
      <c r="GI9185" s="77">
        <v>2020</v>
      </c>
      <c r="GJ9185" s="77" t="s">
        <v>301</v>
      </c>
      <c r="GK9185" s="77">
        <v>8585.7228092482092</v>
      </c>
      <c r="GL9185" s="77">
        <v>145.26083699999899</v>
      </c>
      <c r="GM9185" s="77">
        <v>2020</v>
      </c>
      <c r="GN9185" s="77" t="s">
        <v>175</v>
      </c>
      <c r="GO9185" s="77">
        <v>5.3000000000000005E-2</v>
      </c>
      <c r="GP9185" s="77">
        <v>3</v>
      </c>
      <c r="GQ9185" s="77">
        <v>0</v>
      </c>
      <c r="GR9185" s="77" t="s">
        <v>423</v>
      </c>
      <c r="GS9185" s="77">
        <v>5.5966209081309407E-2</v>
      </c>
      <c r="GT9185" s="77">
        <v>480.51035785655245</v>
      </c>
      <c r="GU9185" s="77">
        <v>0</v>
      </c>
      <c r="GV9185" s="77">
        <v>0</v>
      </c>
      <c r="GW9185" s="77">
        <v>0</v>
      </c>
      <c r="GX9185" s="77">
        <v>0</v>
      </c>
      <c r="GY9185" s="77">
        <v>0</v>
      </c>
      <c r="GZ9185" s="77">
        <v>0</v>
      </c>
    </row>
    <row r="9186" spans="187:208" x14ac:dyDescent="0.25">
      <c r="GE9186" s="77" t="s">
        <v>427</v>
      </c>
      <c r="GF9186" s="77" t="s">
        <v>155</v>
      </c>
      <c r="GG9186" s="77" t="s">
        <v>455</v>
      </c>
      <c r="GH9186" s="77" t="s">
        <v>300</v>
      </c>
      <c r="GI9186" s="77">
        <v>2020</v>
      </c>
      <c r="GJ9186" s="77" t="s">
        <v>303</v>
      </c>
      <c r="GK9186" s="77">
        <v>5338.1784104569078</v>
      </c>
      <c r="GL9186" s="77">
        <v>145.26083699999899</v>
      </c>
      <c r="GM9186" s="77">
        <v>2020</v>
      </c>
      <c r="GN9186" s="77" t="s">
        <v>175</v>
      </c>
      <c r="GO9186" s="77">
        <v>5.3000000000000005E-2</v>
      </c>
      <c r="GP9186" s="77">
        <v>3</v>
      </c>
      <c r="GQ9186" s="77">
        <v>0</v>
      </c>
      <c r="GR9186" s="77" t="s">
        <v>423</v>
      </c>
      <c r="GS9186" s="77">
        <v>5.5966209081309407E-2</v>
      </c>
      <c r="GT9186" s="77">
        <v>298.75760903296322</v>
      </c>
      <c r="GU9186" s="77">
        <v>0</v>
      </c>
      <c r="GV9186" s="77">
        <v>0</v>
      </c>
      <c r="GW9186" s="77">
        <v>0</v>
      </c>
      <c r="GX9186" s="77">
        <v>0</v>
      </c>
      <c r="GY9186" s="77">
        <v>0</v>
      </c>
      <c r="GZ9186" s="77">
        <v>0</v>
      </c>
    </row>
    <row r="9187" spans="187:208" x14ac:dyDescent="0.25">
      <c r="GE9187" s="77" t="s">
        <v>422</v>
      </c>
      <c r="GF9187" s="77" t="s">
        <v>155</v>
      </c>
      <c r="GG9187" s="77" t="s">
        <v>455</v>
      </c>
      <c r="GH9187" s="77" t="s">
        <v>432</v>
      </c>
      <c r="GI9187" s="77">
        <v>2020</v>
      </c>
      <c r="GJ9187" s="77" t="s">
        <v>305</v>
      </c>
      <c r="GK9187" s="77">
        <v>222.22942162783829</v>
      </c>
      <c r="GL9187" s="77">
        <v>145.26083699999899</v>
      </c>
      <c r="GM9187" s="77">
        <v>2020</v>
      </c>
      <c r="GN9187" s="77" t="s">
        <v>175</v>
      </c>
      <c r="GO9187" s="77">
        <v>0.13250000000000001</v>
      </c>
      <c r="GP9187" s="77">
        <v>3</v>
      </c>
      <c r="GQ9187" s="77">
        <v>0</v>
      </c>
      <c r="GR9187" s="77" t="s">
        <v>423</v>
      </c>
      <c r="GS9187" s="77">
        <v>0.1527377521613833</v>
      </c>
      <c r="GT9187" s="77">
        <v>33.942822323560321</v>
      </c>
      <c r="GU9187" s="77">
        <v>0</v>
      </c>
      <c r="GV9187" s="77">
        <v>0</v>
      </c>
      <c r="GW9187" s="77">
        <v>0</v>
      </c>
      <c r="GX9187" s="77">
        <v>0</v>
      </c>
      <c r="GY9187" s="77">
        <v>0</v>
      </c>
      <c r="GZ9187" s="77">
        <v>0</v>
      </c>
    </row>
    <row r="9188" spans="187:208" x14ac:dyDescent="0.25">
      <c r="GE9188" s="77" t="s">
        <v>425</v>
      </c>
      <c r="GF9188" s="77" t="s">
        <v>155</v>
      </c>
      <c r="GG9188" s="77" t="s">
        <v>455</v>
      </c>
      <c r="GH9188" s="77" t="s">
        <v>432</v>
      </c>
      <c r="GI9188" s="77">
        <v>2020</v>
      </c>
      <c r="GJ9188" s="77" t="s">
        <v>301</v>
      </c>
      <c r="GK9188" s="77">
        <v>8585.7228092482419</v>
      </c>
      <c r="GL9188" s="77">
        <v>145.26083699999899</v>
      </c>
      <c r="GM9188" s="77">
        <v>2020</v>
      </c>
      <c r="GN9188" s="77" t="s">
        <v>175</v>
      </c>
      <c r="GO9188" s="77">
        <v>5.3000000000000005E-2</v>
      </c>
      <c r="GP9188" s="77">
        <v>3</v>
      </c>
      <c r="GQ9188" s="77">
        <v>0</v>
      </c>
      <c r="GR9188" s="77" t="s">
        <v>423</v>
      </c>
      <c r="GS9188" s="77">
        <v>5.5966209081309407E-2</v>
      </c>
      <c r="GT9188" s="77">
        <v>480.51035785655426</v>
      </c>
      <c r="GU9188" s="77">
        <v>0</v>
      </c>
      <c r="GV9188" s="77">
        <v>0</v>
      </c>
      <c r="GW9188" s="77">
        <v>0</v>
      </c>
      <c r="GX9188" s="77">
        <v>0</v>
      </c>
      <c r="GY9188" s="77">
        <v>0</v>
      </c>
      <c r="GZ9188" s="77">
        <v>0</v>
      </c>
    </row>
    <row r="9189" spans="187:208" x14ac:dyDescent="0.25">
      <c r="GE9189" s="77" t="s">
        <v>422</v>
      </c>
      <c r="GF9189" s="77" t="s">
        <v>155</v>
      </c>
      <c r="GG9189" s="77" t="s">
        <v>455</v>
      </c>
      <c r="GH9189" s="77" t="s">
        <v>439</v>
      </c>
      <c r="GI9189" s="77">
        <v>2020</v>
      </c>
      <c r="GJ9189" s="77" t="s">
        <v>305</v>
      </c>
      <c r="GK9189" s="77">
        <v>0.69641821681222971</v>
      </c>
      <c r="GL9189" s="77">
        <v>145.26083699999899</v>
      </c>
      <c r="GM9189" s="77">
        <v>2020</v>
      </c>
      <c r="GN9189" s="77" t="s">
        <v>175</v>
      </c>
      <c r="GO9189" s="77">
        <v>0.13250000000000001</v>
      </c>
      <c r="GP9189" s="77">
        <v>3</v>
      </c>
      <c r="GQ9189" s="77">
        <v>0</v>
      </c>
      <c r="GR9189" s="77" t="s">
        <v>423</v>
      </c>
      <c r="GS9189" s="77">
        <v>0.1527377521613833</v>
      </c>
      <c r="GT9189" s="77">
        <v>0.10636935300013885</v>
      </c>
      <c r="GU9189" s="77">
        <v>0</v>
      </c>
      <c r="GV9189" s="77">
        <v>0</v>
      </c>
      <c r="GW9189" s="77">
        <v>0</v>
      </c>
      <c r="GX9189" s="77">
        <v>0</v>
      </c>
      <c r="GY9189" s="77">
        <v>0</v>
      </c>
      <c r="GZ9189" s="77">
        <v>0</v>
      </c>
    </row>
    <row r="9190" spans="187:208" x14ac:dyDescent="0.25">
      <c r="GE9190" s="77" t="s">
        <v>425</v>
      </c>
      <c r="GF9190" s="77" t="s">
        <v>155</v>
      </c>
      <c r="GG9190" s="77" t="s">
        <v>455</v>
      </c>
      <c r="GH9190" s="77" t="s">
        <v>439</v>
      </c>
      <c r="GI9190" s="77">
        <v>2020</v>
      </c>
      <c r="GJ9190" s="77" t="s">
        <v>301</v>
      </c>
      <c r="GK9190" s="77">
        <v>2.9419641522810198</v>
      </c>
      <c r="GL9190" s="77">
        <v>145.26083699999899</v>
      </c>
      <c r="GM9190" s="77">
        <v>2020</v>
      </c>
      <c r="GN9190" s="77" t="s">
        <v>175</v>
      </c>
      <c r="GO9190" s="77">
        <v>5.3000000000000005E-2</v>
      </c>
      <c r="GP9190" s="77">
        <v>3</v>
      </c>
      <c r="GQ9190" s="77">
        <v>0</v>
      </c>
      <c r="GR9190" s="77" t="s">
        <v>423</v>
      </c>
      <c r="GS9190" s="77">
        <v>5.5966209081309407E-2</v>
      </c>
      <c r="GT9190" s="77">
        <v>0.16465058085627673</v>
      </c>
      <c r="GU9190" s="77">
        <v>0</v>
      </c>
      <c r="GV9190" s="77">
        <v>0</v>
      </c>
      <c r="GW9190" s="77">
        <v>0</v>
      </c>
      <c r="GX9190" s="77">
        <v>0</v>
      </c>
      <c r="GY9190" s="77">
        <v>0</v>
      </c>
      <c r="GZ9190" s="77">
        <v>0</v>
      </c>
    </row>
    <row r="9191" spans="187:208" x14ac:dyDescent="0.25">
      <c r="GE9191" s="77" t="s">
        <v>427</v>
      </c>
      <c r="GF9191" s="77" t="s">
        <v>155</v>
      </c>
      <c r="GG9191" s="77" t="s">
        <v>455</v>
      </c>
      <c r="GH9191" s="77" t="s">
        <v>439</v>
      </c>
      <c r="GI9191" s="77">
        <v>2020</v>
      </c>
      <c r="GJ9191" s="77" t="s">
        <v>303</v>
      </c>
      <c r="GK9191" s="77">
        <v>1.6021759622082909</v>
      </c>
      <c r="GL9191" s="77">
        <v>145.26083699999899</v>
      </c>
      <c r="GM9191" s="77">
        <v>2020</v>
      </c>
      <c r="GN9191" s="77" t="s">
        <v>175</v>
      </c>
      <c r="GO9191" s="77">
        <v>5.3000000000000005E-2</v>
      </c>
      <c r="GP9191" s="77">
        <v>3</v>
      </c>
      <c r="GQ9191" s="77">
        <v>0</v>
      </c>
      <c r="GR9191" s="77" t="s">
        <v>423</v>
      </c>
      <c r="GS9191" s="77">
        <v>5.5966209081309407E-2</v>
      </c>
      <c r="GT9191" s="77">
        <v>8.9667714885997285E-2</v>
      </c>
      <c r="GU9191" s="77">
        <v>0</v>
      </c>
      <c r="GV9191" s="77">
        <v>0</v>
      </c>
      <c r="GW9191" s="77">
        <v>0</v>
      </c>
      <c r="GX9191" s="77">
        <v>0</v>
      </c>
      <c r="GY9191" s="77">
        <v>0</v>
      </c>
      <c r="GZ9191" s="77">
        <v>0</v>
      </c>
    </row>
    <row r="9192" spans="187:208" x14ac:dyDescent="0.25">
      <c r="GE9192" s="77" t="s">
        <v>422</v>
      </c>
      <c r="GF9192" s="77" t="s">
        <v>155</v>
      </c>
      <c r="GG9192" s="77" t="s">
        <v>455</v>
      </c>
      <c r="GH9192" s="77" t="s">
        <v>446</v>
      </c>
      <c r="GI9192" s="77">
        <v>2020</v>
      </c>
      <c r="GJ9192" s="77" t="s">
        <v>305</v>
      </c>
      <c r="GK9192" s="77">
        <v>3.6425060683954499E-2</v>
      </c>
      <c r="GL9192" s="77">
        <v>145.26083699999899</v>
      </c>
      <c r="GM9192" s="77">
        <v>2020</v>
      </c>
      <c r="GN9192" s="77" t="s">
        <v>175</v>
      </c>
      <c r="GO9192" s="77">
        <v>0.13250000000000001</v>
      </c>
      <c r="GP9192" s="77">
        <v>3</v>
      </c>
      <c r="GQ9192" s="77">
        <v>0</v>
      </c>
      <c r="GR9192" s="77" t="s">
        <v>423</v>
      </c>
      <c r="GS9192" s="77">
        <v>0.1527377521613833</v>
      </c>
      <c r="GT9192" s="77">
        <v>5.5634818912091892E-3</v>
      </c>
      <c r="GU9192" s="77">
        <v>0</v>
      </c>
      <c r="GV9192" s="77">
        <v>0</v>
      </c>
      <c r="GW9192" s="77">
        <v>0</v>
      </c>
      <c r="GX9192" s="77">
        <v>0</v>
      </c>
      <c r="GY9192" s="77">
        <v>0</v>
      </c>
      <c r="GZ9192" s="77">
        <v>0</v>
      </c>
    </row>
    <row r="9193" spans="187:208" x14ac:dyDescent="0.25">
      <c r="GE9193" s="77" t="s">
        <v>425</v>
      </c>
      <c r="GF9193" s="77" t="s">
        <v>155</v>
      </c>
      <c r="GG9193" s="77" t="s">
        <v>455</v>
      </c>
      <c r="GH9193" s="77" t="s">
        <v>446</v>
      </c>
      <c r="GI9193" s="77">
        <v>2020</v>
      </c>
      <c r="GJ9193" s="77" t="s">
        <v>301</v>
      </c>
      <c r="GK9193" s="77">
        <v>1.5808724525432391E-3</v>
      </c>
      <c r="GL9193" s="77">
        <v>145.26083699999899</v>
      </c>
      <c r="GM9193" s="77">
        <v>2020</v>
      </c>
      <c r="GN9193" s="77" t="s">
        <v>175</v>
      </c>
      <c r="GO9193" s="77">
        <v>5.3000000000000005E-2</v>
      </c>
      <c r="GP9193" s="77">
        <v>3</v>
      </c>
      <c r="GQ9193" s="77">
        <v>0</v>
      </c>
      <c r="GR9193" s="77" t="s">
        <v>423</v>
      </c>
      <c r="GS9193" s="77">
        <v>5.5966209081309407E-2</v>
      </c>
      <c r="GT9193" s="77">
        <v>8.8475438209917296E-5</v>
      </c>
      <c r="GU9193" s="77">
        <v>0</v>
      </c>
      <c r="GV9193" s="77">
        <v>0</v>
      </c>
      <c r="GW9193" s="77">
        <v>0</v>
      </c>
      <c r="GX9193" s="77">
        <v>0</v>
      </c>
      <c r="GY9193" s="77">
        <v>0</v>
      </c>
      <c r="GZ9193" s="77">
        <v>0</v>
      </c>
    </row>
    <row r="9194" spans="187:208" x14ac:dyDescent="0.25">
      <c r="GE9194" s="77" t="s">
        <v>427</v>
      </c>
      <c r="GF9194" s="77" t="s">
        <v>155</v>
      </c>
      <c r="GG9194" s="77" t="s">
        <v>455</v>
      </c>
      <c r="GH9194" s="77" t="s">
        <v>446</v>
      </c>
      <c r="GI9194" s="77">
        <v>2020</v>
      </c>
      <c r="GJ9194" s="77" t="s">
        <v>303</v>
      </c>
      <c r="GK9194" s="77">
        <v>3.9894642198450701E-2</v>
      </c>
      <c r="GL9194" s="77">
        <v>145.26083699999899</v>
      </c>
      <c r="GM9194" s="77">
        <v>2020</v>
      </c>
      <c r="GN9194" s="77" t="s">
        <v>175</v>
      </c>
      <c r="GO9194" s="77">
        <v>5.3000000000000005E-2</v>
      </c>
      <c r="GP9194" s="77">
        <v>3</v>
      </c>
      <c r="GQ9194" s="77">
        <v>0</v>
      </c>
      <c r="GR9194" s="77" t="s">
        <v>423</v>
      </c>
      <c r="GS9194" s="77">
        <v>5.5966209081309407E-2</v>
      </c>
      <c r="GT9194" s="77">
        <v>2.232751886502521E-3</v>
      </c>
      <c r="GU9194" s="77">
        <v>0</v>
      </c>
      <c r="GV9194" s="77">
        <v>0</v>
      </c>
      <c r="GW9194" s="77">
        <v>0</v>
      </c>
      <c r="GX9194" s="77">
        <v>0</v>
      </c>
      <c r="GY9194" s="77">
        <v>0</v>
      </c>
      <c r="GZ9194" s="77">
        <v>0</v>
      </c>
    </row>
    <row r="9195" spans="187:208" x14ac:dyDescent="0.25">
      <c r="GE9195" s="77" t="s">
        <v>422</v>
      </c>
      <c r="GF9195" s="77" t="s">
        <v>155</v>
      </c>
      <c r="GG9195" s="77" t="s">
        <v>455</v>
      </c>
      <c r="GH9195" s="77" t="s">
        <v>453</v>
      </c>
      <c r="GI9195" s="77">
        <v>2020</v>
      </c>
      <c r="GJ9195" s="77" t="s">
        <v>305</v>
      </c>
      <c r="GK9195" s="77">
        <v>222.22942162783079</v>
      </c>
      <c r="GL9195" s="77">
        <v>145.26083699999899</v>
      </c>
      <c r="GM9195" s="77">
        <v>2020</v>
      </c>
      <c r="GN9195" s="77" t="s">
        <v>175</v>
      </c>
      <c r="GO9195" s="77">
        <v>0.13250000000000001</v>
      </c>
      <c r="GP9195" s="77">
        <v>3</v>
      </c>
      <c r="GQ9195" s="77">
        <v>0</v>
      </c>
      <c r="GR9195" s="77" t="s">
        <v>423</v>
      </c>
      <c r="GS9195" s="77">
        <v>0.1527377521613833</v>
      </c>
      <c r="GT9195" s="77">
        <v>33.94282232355917</v>
      </c>
      <c r="GU9195" s="77">
        <v>0</v>
      </c>
      <c r="GV9195" s="77">
        <v>0</v>
      </c>
      <c r="GW9195" s="77">
        <v>0</v>
      </c>
      <c r="GX9195" s="77">
        <v>0</v>
      </c>
      <c r="GY9195" s="77">
        <v>0</v>
      </c>
      <c r="GZ9195" s="77">
        <v>0</v>
      </c>
    </row>
    <row r="9196" spans="187:208" x14ac:dyDescent="0.25">
      <c r="GE9196" s="77" t="s">
        <v>425</v>
      </c>
      <c r="GF9196" s="77" t="s">
        <v>155</v>
      </c>
      <c r="GG9196" s="77" t="s">
        <v>455</v>
      </c>
      <c r="GH9196" s="77" t="s">
        <v>453</v>
      </c>
      <c r="GI9196" s="77">
        <v>2020</v>
      </c>
      <c r="GJ9196" s="77" t="s">
        <v>301</v>
      </c>
      <c r="GK9196" s="77">
        <v>8585.7228092479545</v>
      </c>
      <c r="GL9196" s="77">
        <v>145.26083699999899</v>
      </c>
      <c r="GM9196" s="77">
        <v>2020</v>
      </c>
      <c r="GN9196" s="77" t="s">
        <v>175</v>
      </c>
      <c r="GO9196" s="77">
        <v>5.3000000000000005E-2</v>
      </c>
      <c r="GP9196" s="77">
        <v>3</v>
      </c>
      <c r="GQ9196" s="77">
        <v>0</v>
      </c>
      <c r="GR9196" s="77" t="s">
        <v>423</v>
      </c>
      <c r="GS9196" s="77">
        <v>5.5966209081309407E-2</v>
      </c>
      <c r="GT9196" s="77">
        <v>480.51035785653818</v>
      </c>
      <c r="GU9196" s="77">
        <v>0</v>
      </c>
      <c r="GV9196" s="77">
        <v>0</v>
      </c>
      <c r="GW9196" s="77">
        <v>0</v>
      </c>
      <c r="GX9196" s="77">
        <v>0</v>
      </c>
      <c r="GY9196" s="77">
        <v>0</v>
      </c>
      <c r="GZ9196" s="77">
        <v>0</v>
      </c>
    </row>
    <row r="9197" spans="187:208" x14ac:dyDescent="0.25">
      <c r="GE9197" s="77" t="s">
        <v>427</v>
      </c>
      <c r="GF9197" s="77" t="s">
        <v>155</v>
      </c>
      <c r="GG9197" s="77" t="s">
        <v>455</v>
      </c>
      <c r="GH9197" s="77" t="s">
        <v>453</v>
      </c>
      <c r="GI9197" s="77">
        <v>2020</v>
      </c>
      <c r="GJ9197" s="77" t="s">
        <v>303</v>
      </c>
      <c r="GK9197" s="77">
        <v>5338.1784104567532</v>
      </c>
      <c r="GL9197" s="77">
        <v>145.26083699999899</v>
      </c>
      <c r="GM9197" s="77">
        <v>2020</v>
      </c>
      <c r="GN9197" s="77" t="s">
        <v>175</v>
      </c>
      <c r="GO9197" s="77">
        <v>5.3000000000000005E-2</v>
      </c>
      <c r="GP9197" s="77">
        <v>3</v>
      </c>
      <c r="GQ9197" s="77">
        <v>0</v>
      </c>
      <c r="GR9197" s="77" t="s">
        <v>423</v>
      </c>
      <c r="GS9197" s="77">
        <v>5.5966209081309407E-2</v>
      </c>
      <c r="GT9197" s="77">
        <v>298.75760903295458</v>
      </c>
      <c r="GU9197" s="77">
        <v>0</v>
      </c>
      <c r="GV9197" s="77">
        <v>0</v>
      </c>
      <c r="GW9197" s="77">
        <v>0</v>
      </c>
      <c r="GX9197" s="77">
        <v>0</v>
      </c>
      <c r="GY9197" s="77">
        <v>0</v>
      </c>
      <c r="GZ9197" s="77">
        <v>0</v>
      </c>
    </row>
    <row r="9198" spans="187:208" x14ac:dyDescent="0.25">
      <c r="GE9198" s="77" t="s">
        <v>422</v>
      </c>
      <c r="GF9198" s="77" t="s">
        <v>155</v>
      </c>
      <c r="GG9198" s="77" t="s">
        <v>455</v>
      </c>
      <c r="GH9198" s="77" t="s">
        <v>460</v>
      </c>
      <c r="GI9198" s="77">
        <v>2020</v>
      </c>
      <c r="GJ9198" s="77" t="s">
        <v>305</v>
      </c>
      <c r="GK9198" s="77">
        <v>222.2294216278361</v>
      </c>
      <c r="GL9198" s="77">
        <v>145.26083699999899</v>
      </c>
      <c r="GM9198" s="77">
        <v>2020</v>
      </c>
      <c r="GN9198" s="77" t="s">
        <v>175</v>
      </c>
      <c r="GO9198" s="77">
        <v>0.13250000000000001</v>
      </c>
      <c r="GP9198" s="77">
        <v>3</v>
      </c>
      <c r="GQ9198" s="77">
        <v>0</v>
      </c>
      <c r="GR9198" s="77" t="s">
        <v>423</v>
      </c>
      <c r="GS9198" s="77">
        <v>0.1527377521613833</v>
      </c>
      <c r="GT9198" s="77">
        <v>33.942822323559987</v>
      </c>
      <c r="GU9198" s="77">
        <v>0</v>
      </c>
      <c r="GV9198" s="77">
        <v>0</v>
      </c>
      <c r="GW9198" s="77">
        <v>0</v>
      </c>
      <c r="GX9198" s="77">
        <v>0</v>
      </c>
      <c r="GY9198" s="77">
        <v>0</v>
      </c>
      <c r="GZ9198" s="77">
        <v>0</v>
      </c>
    </row>
    <row r="9199" spans="187:208" x14ac:dyDescent="0.25">
      <c r="GE9199" s="77" t="s">
        <v>425</v>
      </c>
      <c r="GF9199" s="77" t="s">
        <v>155</v>
      </c>
      <c r="GG9199" s="77" t="s">
        <v>455</v>
      </c>
      <c r="GH9199" s="77" t="s">
        <v>460</v>
      </c>
      <c r="GI9199" s="77">
        <v>2020</v>
      </c>
      <c r="GJ9199" s="77" t="s">
        <v>301</v>
      </c>
      <c r="GK9199" s="77">
        <v>8585.72280924816</v>
      </c>
      <c r="GL9199" s="77">
        <v>145.26083699999899</v>
      </c>
      <c r="GM9199" s="77">
        <v>2020</v>
      </c>
      <c r="GN9199" s="77" t="s">
        <v>175</v>
      </c>
      <c r="GO9199" s="77">
        <v>5.3000000000000005E-2</v>
      </c>
      <c r="GP9199" s="77">
        <v>3</v>
      </c>
      <c r="GQ9199" s="77">
        <v>0</v>
      </c>
      <c r="GR9199" s="77" t="s">
        <v>423</v>
      </c>
      <c r="GS9199" s="77">
        <v>5.5966209081309407E-2</v>
      </c>
      <c r="GT9199" s="77">
        <v>480.51035785654966</v>
      </c>
      <c r="GU9199" s="77">
        <v>0</v>
      </c>
      <c r="GV9199" s="77">
        <v>0</v>
      </c>
      <c r="GW9199" s="77">
        <v>0</v>
      </c>
      <c r="GX9199" s="77">
        <v>0</v>
      </c>
      <c r="GY9199" s="77">
        <v>0</v>
      </c>
      <c r="GZ9199" s="77">
        <v>0</v>
      </c>
    </row>
    <row r="9200" spans="187:208" x14ac:dyDescent="0.25">
      <c r="GE9200" s="77" t="s">
        <v>422</v>
      </c>
      <c r="GF9200" s="77" t="s">
        <v>155</v>
      </c>
      <c r="GG9200" s="77" t="s">
        <v>455</v>
      </c>
      <c r="GH9200" s="77" t="s">
        <v>467</v>
      </c>
      <c r="GI9200" s="77">
        <v>2020</v>
      </c>
      <c r="GJ9200" s="77" t="s">
        <v>305</v>
      </c>
      <c r="GK9200" s="77">
        <v>0.69641821681223315</v>
      </c>
      <c r="GL9200" s="77">
        <v>145.26083699999899</v>
      </c>
      <c r="GM9200" s="77">
        <v>2020</v>
      </c>
      <c r="GN9200" s="77" t="s">
        <v>175</v>
      </c>
      <c r="GO9200" s="77">
        <v>0.13250000000000001</v>
      </c>
      <c r="GP9200" s="77">
        <v>3</v>
      </c>
      <c r="GQ9200" s="77">
        <v>0</v>
      </c>
      <c r="GR9200" s="77" t="s">
        <v>423</v>
      </c>
      <c r="GS9200" s="77">
        <v>0.1527377521613833</v>
      </c>
      <c r="GT9200" s="77">
        <v>0.10636935300013936</v>
      </c>
      <c r="GU9200" s="77">
        <v>0</v>
      </c>
      <c r="GV9200" s="77">
        <v>0</v>
      </c>
      <c r="GW9200" s="77">
        <v>0</v>
      </c>
      <c r="GX9200" s="77">
        <v>0</v>
      </c>
      <c r="GY9200" s="77">
        <v>0</v>
      </c>
      <c r="GZ9200" s="77">
        <v>0</v>
      </c>
    </row>
    <row r="9201" spans="187:208" x14ac:dyDescent="0.25">
      <c r="GE9201" s="77" t="s">
        <v>425</v>
      </c>
      <c r="GF9201" s="77" t="s">
        <v>155</v>
      </c>
      <c r="GG9201" s="77" t="s">
        <v>455</v>
      </c>
      <c r="GH9201" s="77" t="s">
        <v>467</v>
      </c>
      <c r="GI9201" s="77">
        <v>2020</v>
      </c>
      <c r="GJ9201" s="77" t="s">
        <v>301</v>
      </c>
      <c r="GK9201" s="77">
        <v>2.94196415228103</v>
      </c>
      <c r="GL9201" s="77">
        <v>145.26083699999899</v>
      </c>
      <c r="GM9201" s="77">
        <v>2020</v>
      </c>
      <c r="GN9201" s="77" t="s">
        <v>175</v>
      </c>
      <c r="GO9201" s="77">
        <v>5.3000000000000005E-2</v>
      </c>
      <c r="GP9201" s="77">
        <v>3</v>
      </c>
      <c r="GQ9201" s="77">
        <v>0</v>
      </c>
      <c r="GR9201" s="77" t="s">
        <v>423</v>
      </c>
      <c r="GS9201" s="77">
        <v>5.5966209081309407E-2</v>
      </c>
      <c r="GT9201" s="77">
        <v>0.16465058085627732</v>
      </c>
      <c r="GU9201" s="77">
        <v>0</v>
      </c>
      <c r="GV9201" s="77">
        <v>0</v>
      </c>
      <c r="GW9201" s="77">
        <v>0</v>
      </c>
      <c r="GX9201" s="77">
        <v>0</v>
      </c>
      <c r="GY9201" s="77">
        <v>0</v>
      </c>
      <c r="GZ9201" s="77">
        <v>0</v>
      </c>
    </row>
    <row r="9202" spans="187:208" x14ac:dyDescent="0.25">
      <c r="GE9202" s="77" t="s">
        <v>427</v>
      </c>
      <c r="GF9202" s="77" t="s">
        <v>155</v>
      </c>
      <c r="GG9202" s="77" t="s">
        <v>455</v>
      </c>
      <c r="GH9202" s="77" t="s">
        <v>467</v>
      </c>
      <c r="GI9202" s="77">
        <v>2020</v>
      </c>
      <c r="GJ9202" s="77" t="s">
        <v>303</v>
      </c>
      <c r="GK9202" s="77">
        <v>1.6021759622082909</v>
      </c>
      <c r="GL9202" s="77">
        <v>145.26083699999899</v>
      </c>
      <c r="GM9202" s="77">
        <v>2020</v>
      </c>
      <c r="GN9202" s="77" t="s">
        <v>175</v>
      </c>
      <c r="GO9202" s="77">
        <v>5.3000000000000005E-2</v>
      </c>
      <c r="GP9202" s="77">
        <v>3</v>
      </c>
      <c r="GQ9202" s="77">
        <v>0</v>
      </c>
      <c r="GR9202" s="77" t="s">
        <v>423</v>
      </c>
      <c r="GS9202" s="77">
        <v>5.5966209081309407E-2</v>
      </c>
      <c r="GT9202" s="77">
        <v>8.9667714885997285E-2</v>
      </c>
      <c r="GU9202" s="77">
        <v>0</v>
      </c>
      <c r="GV9202" s="77">
        <v>0</v>
      </c>
      <c r="GW9202" s="77">
        <v>0</v>
      </c>
      <c r="GX9202" s="77">
        <v>0</v>
      </c>
      <c r="GY9202" s="77">
        <v>0</v>
      </c>
      <c r="GZ9202" s="77">
        <v>0</v>
      </c>
    </row>
    <row r="9203" spans="187:208" x14ac:dyDescent="0.25">
      <c r="GE9203" s="77" t="s">
        <v>422</v>
      </c>
      <c r="GF9203" s="77" t="s">
        <v>155</v>
      </c>
      <c r="GG9203" s="77" t="s">
        <v>455</v>
      </c>
      <c r="GH9203" s="77" t="s">
        <v>474</v>
      </c>
      <c r="GI9203" s="77">
        <v>2020</v>
      </c>
      <c r="GJ9203" s="77" t="s">
        <v>305</v>
      </c>
      <c r="GK9203" s="77">
        <v>3.642506068395393E-2</v>
      </c>
      <c r="GL9203" s="77">
        <v>145.26083699999899</v>
      </c>
      <c r="GM9203" s="77">
        <v>2020</v>
      </c>
      <c r="GN9203" s="77" t="s">
        <v>175</v>
      </c>
      <c r="GO9203" s="77">
        <v>0.13250000000000001</v>
      </c>
      <c r="GP9203" s="77">
        <v>3</v>
      </c>
      <c r="GQ9203" s="77">
        <v>0</v>
      </c>
      <c r="GR9203" s="77" t="s">
        <v>423</v>
      </c>
      <c r="GS9203" s="77">
        <v>0.1527377521613833</v>
      </c>
      <c r="GT9203" s="77">
        <v>5.5634818912091025E-3</v>
      </c>
      <c r="GU9203" s="77">
        <v>0</v>
      </c>
      <c r="GV9203" s="77">
        <v>0</v>
      </c>
      <c r="GW9203" s="77">
        <v>0</v>
      </c>
      <c r="GX9203" s="77">
        <v>0</v>
      </c>
      <c r="GY9203" s="77">
        <v>0</v>
      </c>
      <c r="GZ9203" s="77">
        <v>0</v>
      </c>
    </row>
    <row r="9204" spans="187:208" x14ac:dyDescent="0.25">
      <c r="GE9204" s="77" t="s">
        <v>425</v>
      </c>
      <c r="GF9204" s="77" t="s">
        <v>155</v>
      </c>
      <c r="GG9204" s="77" t="s">
        <v>455</v>
      </c>
      <c r="GH9204" s="77" t="s">
        <v>474</v>
      </c>
      <c r="GI9204" s="77">
        <v>2020</v>
      </c>
      <c r="GJ9204" s="77" t="s">
        <v>301</v>
      </c>
      <c r="GK9204" s="77">
        <v>1.5808724525426289E-3</v>
      </c>
      <c r="GL9204" s="77">
        <v>145.26083699999899</v>
      </c>
      <c r="GM9204" s="77">
        <v>2020</v>
      </c>
      <c r="GN9204" s="77" t="s">
        <v>175</v>
      </c>
      <c r="GO9204" s="77">
        <v>5.3000000000000005E-2</v>
      </c>
      <c r="GP9204" s="77">
        <v>3</v>
      </c>
      <c r="GQ9204" s="77">
        <v>0</v>
      </c>
      <c r="GR9204" s="77" t="s">
        <v>423</v>
      </c>
      <c r="GS9204" s="77">
        <v>5.5966209081309407E-2</v>
      </c>
      <c r="GT9204" s="77">
        <v>8.8475438209883157E-5</v>
      </c>
      <c r="GU9204" s="77">
        <v>0</v>
      </c>
      <c r="GV9204" s="77">
        <v>0</v>
      </c>
      <c r="GW9204" s="77">
        <v>0</v>
      </c>
      <c r="GX9204" s="77">
        <v>0</v>
      </c>
      <c r="GY9204" s="77">
        <v>0</v>
      </c>
      <c r="GZ9204" s="77">
        <v>0</v>
      </c>
    </row>
    <row r="9205" spans="187:208" x14ac:dyDescent="0.25">
      <c r="GE9205" s="77" t="s">
        <v>427</v>
      </c>
      <c r="GF9205" s="77" t="s">
        <v>155</v>
      </c>
      <c r="GG9205" s="77" t="s">
        <v>455</v>
      </c>
      <c r="GH9205" s="77" t="s">
        <v>474</v>
      </c>
      <c r="GI9205" s="77">
        <v>2020</v>
      </c>
      <c r="GJ9205" s="77" t="s">
        <v>303</v>
      </c>
      <c r="GK9205" s="77">
        <v>3.9894642198450507E-2</v>
      </c>
      <c r="GL9205" s="77">
        <v>145.26083699999899</v>
      </c>
      <c r="GM9205" s="77">
        <v>2020</v>
      </c>
      <c r="GN9205" s="77" t="s">
        <v>175</v>
      </c>
      <c r="GO9205" s="77">
        <v>5.3000000000000005E-2</v>
      </c>
      <c r="GP9205" s="77">
        <v>3</v>
      </c>
      <c r="GQ9205" s="77">
        <v>0</v>
      </c>
      <c r="GR9205" s="77" t="s">
        <v>423</v>
      </c>
      <c r="GS9205" s="77">
        <v>5.5966209081309407E-2</v>
      </c>
      <c r="GT9205" s="77">
        <v>2.2327518865025101E-3</v>
      </c>
      <c r="GU9205" s="77">
        <v>0</v>
      </c>
      <c r="GV9205" s="77">
        <v>0</v>
      </c>
      <c r="GW9205" s="77">
        <v>0</v>
      </c>
      <c r="GX9205" s="77">
        <v>0</v>
      </c>
      <c r="GY9205" s="77">
        <v>0</v>
      </c>
      <c r="GZ9205" s="77">
        <v>0</v>
      </c>
    </row>
    <row r="9206" spans="187:208" x14ac:dyDescent="0.25">
      <c r="GE9206" s="77" t="s">
        <v>422</v>
      </c>
      <c r="GF9206" s="77" t="s">
        <v>155</v>
      </c>
      <c r="GG9206" s="77" t="s">
        <v>455</v>
      </c>
      <c r="GH9206" s="77" t="s">
        <v>481</v>
      </c>
      <c r="GI9206" s="77">
        <v>2020</v>
      </c>
      <c r="GJ9206" s="77" t="s">
        <v>305</v>
      </c>
      <c r="GK9206" s="77">
        <v>409.22373582044048</v>
      </c>
      <c r="GL9206" s="77">
        <v>145.26083699999899</v>
      </c>
      <c r="GM9206" s="77">
        <v>2020</v>
      </c>
      <c r="GN9206" s="77" t="s">
        <v>175</v>
      </c>
      <c r="GO9206" s="77">
        <v>0.13250000000000001</v>
      </c>
      <c r="GP9206" s="77">
        <v>3</v>
      </c>
      <c r="GQ9206" s="77">
        <v>0</v>
      </c>
      <c r="GR9206" s="77" t="s">
        <v>423</v>
      </c>
      <c r="GS9206" s="77">
        <v>0.1527377521613833</v>
      </c>
      <c r="GT9206" s="77">
        <v>62.50391354029783</v>
      </c>
      <c r="GU9206" s="77">
        <v>0</v>
      </c>
      <c r="GV9206" s="77">
        <v>0</v>
      </c>
      <c r="GW9206" s="77">
        <v>0</v>
      </c>
      <c r="GX9206" s="77">
        <v>0</v>
      </c>
      <c r="GY9206" s="77">
        <v>0</v>
      </c>
      <c r="GZ9206" s="77">
        <v>0</v>
      </c>
    </row>
    <row r="9207" spans="187:208" x14ac:dyDescent="0.25">
      <c r="GE9207" s="77" t="s">
        <v>425</v>
      </c>
      <c r="GF9207" s="77" t="s">
        <v>155</v>
      </c>
      <c r="GG9207" s="77" t="s">
        <v>455</v>
      </c>
      <c r="GH9207" s="77" t="s">
        <v>481</v>
      </c>
      <c r="GI9207" s="77">
        <v>2020</v>
      </c>
      <c r="GJ9207" s="77" t="s">
        <v>301</v>
      </c>
      <c r="GK9207" s="77">
        <v>13469.087812377151</v>
      </c>
      <c r="GL9207" s="77">
        <v>145.26083699999899</v>
      </c>
      <c r="GM9207" s="77">
        <v>2020</v>
      </c>
      <c r="GN9207" s="77" t="s">
        <v>175</v>
      </c>
      <c r="GO9207" s="77">
        <v>5.3000000000000005E-2</v>
      </c>
      <c r="GP9207" s="77">
        <v>3</v>
      </c>
      <c r="GQ9207" s="77">
        <v>0</v>
      </c>
      <c r="GR9207" s="77" t="s">
        <v>423</v>
      </c>
      <c r="GS9207" s="77">
        <v>5.5966209081309407E-2</v>
      </c>
      <c r="GT9207" s="77">
        <v>753.813784642016</v>
      </c>
      <c r="GU9207" s="77">
        <v>0</v>
      </c>
      <c r="GV9207" s="77">
        <v>0</v>
      </c>
      <c r="GW9207" s="77">
        <v>0</v>
      </c>
      <c r="GX9207" s="77">
        <v>0</v>
      </c>
      <c r="GY9207" s="77">
        <v>0</v>
      </c>
      <c r="GZ9207" s="77">
        <v>0</v>
      </c>
    </row>
    <row r="9208" spans="187:208" x14ac:dyDescent="0.25">
      <c r="GE9208" s="77" t="s">
        <v>427</v>
      </c>
      <c r="GF9208" s="77" t="s">
        <v>155</v>
      </c>
      <c r="GG9208" s="77" t="s">
        <v>455</v>
      </c>
      <c r="GH9208" s="77" t="s">
        <v>481</v>
      </c>
      <c r="GI9208" s="77">
        <v>2020</v>
      </c>
      <c r="GJ9208" s="77" t="s">
        <v>303</v>
      </c>
      <c r="GK9208" s="77">
        <v>7205.5312760239394</v>
      </c>
      <c r="GL9208" s="77">
        <v>145.26083699999899</v>
      </c>
      <c r="GM9208" s="77">
        <v>2020</v>
      </c>
      <c r="GN9208" s="77" t="s">
        <v>175</v>
      </c>
      <c r="GO9208" s="77">
        <v>5.3000000000000005E-2</v>
      </c>
      <c r="GP9208" s="77">
        <v>3</v>
      </c>
      <c r="GQ9208" s="77">
        <v>0</v>
      </c>
      <c r="GR9208" s="77" t="s">
        <v>423</v>
      </c>
      <c r="GS9208" s="77">
        <v>5.5966209081309407E-2</v>
      </c>
      <c r="GT9208" s="77">
        <v>403.26626993586996</v>
      </c>
      <c r="GU9208" s="77">
        <v>0</v>
      </c>
      <c r="GV9208" s="77">
        <v>0</v>
      </c>
      <c r="GW9208" s="77">
        <v>0</v>
      </c>
      <c r="GX9208" s="77">
        <v>0</v>
      </c>
      <c r="GY9208" s="77">
        <v>0</v>
      </c>
      <c r="GZ9208" s="77">
        <v>0</v>
      </c>
    </row>
    <row r="9209" spans="187:208" x14ac:dyDescent="0.25">
      <c r="GE9209" s="77" t="s">
        <v>422</v>
      </c>
      <c r="GF9209" s="77" t="s">
        <v>155</v>
      </c>
      <c r="GG9209" s="77" t="s">
        <v>455</v>
      </c>
      <c r="GH9209" s="77" t="s">
        <v>488</v>
      </c>
      <c r="GI9209" s="77">
        <v>2020</v>
      </c>
      <c r="GJ9209" s="77" t="s">
        <v>305</v>
      </c>
      <c r="GK9209" s="77">
        <v>409.22373582039558</v>
      </c>
      <c r="GL9209" s="77">
        <v>145.26083699999899</v>
      </c>
      <c r="GM9209" s="77">
        <v>2020</v>
      </c>
      <c r="GN9209" s="77" t="s">
        <v>175</v>
      </c>
      <c r="GO9209" s="77">
        <v>0.13250000000000001</v>
      </c>
      <c r="GP9209" s="77">
        <v>3</v>
      </c>
      <c r="GQ9209" s="77">
        <v>0</v>
      </c>
      <c r="GR9209" s="77" t="s">
        <v>423</v>
      </c>
      <c r="GS9209" s="77">
        <v>0.1527377521613833</v>
      </c>
      <c r="GT9209" s="77">
        <v>62.503913540290974</v>
      </c>
      <c r="GU9209" s="77">
        <v>0</v>
      </c>
      <c r="GV9209" s="77">
        <v>0</v>
      </c>
      <c r="GW9209" s="77">
        <v>0</v>
      </c>
      <c r="GX9209" s="77">
        <v>0</v>
      </c>
      <c r="GY9209" s="77">
        <v>0</v>
      </c>
      <c r="GZ9209" s="77">
        <v>0</v>
      </c>
    </row>
    <row r="9210" spans="187:208" x14ac:dyDescent="0.25">
      <c r="GE9210" s="77" t="s">
        <v>425</v>
      </c>
      <c r="GF9210" s="77" t="s">
        <v>155</v>
      </c>
      <c r="GG9210" s="77" t="s">
        <v>455</v>
      </c>
      <c r="GH9210" s="77" t="s">
        <v>488</v>
      </c>
      <c r="GI9210" s="77">
        <v>2020</v>
      </c>
      <c r="GJ9210" s="77" t="s">
        <v>301</v>
      </c>
      <c r="GK9210" s="77">
        <v>13469.087812378701</v>
      </c>
      <c r="GL9210" s="77">
        <v>145.26083699999899</v>
      </c>
      <c r="GM9210" s="77">
        <v>2020</v>
      </c>
      <c r="GN9210" s="77" t="s">
        <v>175</v>
      </c>
      <c r="GO9210" s="77">
        <v>5.3000000000000005E-2</v>
      </c>
      <c r="GP9210" s="77">
        <v>3</v>
      </c>
      <c r="GQ9210" s="77">
        <v>0</v>
      </c>
      <c r="GR9210" s="77" t="s">
        <v>423</v>
      </c>
      <c r="GS9210" s="77">
        <v>5.5966209081309407E-2</v>
      </c>
      <c r="GT9210" s="77">
        <v>753.81378464210263</v>
      </c>
      <c r="GU9210" s="77">
        <v>0</v>
      </c>
      <c r="GV9210" s="77">
        <v>0</v>
      </c>
      <c r="GW9210" s="77">
        <v>0</v>
      </c>
      <c r="GX9210" s="77">
        <v>0</v>
      </c>
      <c r="GY9210" s="77">
        <v>0</v>
      </c>
      <c r="GZ9210" s="77">
        <v>0</v>
      </c>
    </row>
    <row r="9211" spans="187:208" x14ac:dyDescent="0.25">
      <c r="GE9211" s="77" t="s">
        <v>427</v>
      </c>
      <c r="GF9211" s="77" t="s">
        <v>155</v>
      </c>
      <c r="GG9211" s="77" t="s">
        <v>455</v>
      </c>
      <c r="GH9211" s="77" t="s">
        <v>488</v>
      </c>
      <c r="GI9211" s="77">
        <v>2020</v>
      </c>
      <c r="GJ9211" s="77" t="s">
        <v>303</v>
      </c>
      <c r="GK9211" s="77">
        <v>7205.5312760252627</v>
      </c>
      <c r="GL9211" s="77">
        <v>145.26083699999899</v>
      </c>
      <c r="GM9211" s="77">
        <v>2020</v>
      </c>
      <c r="GN9211" s="77" t="s">
        <v>175</v>
      </c>
      <c r="GO9211" s="77">
        <v>5.3000000000000005E-2</v>
      </c>
      <c r="GP9211" s="77">
        <v>3</v>
      </c>
      <c r="GQ9211" s="77">
        <v>0</v>
      </c>
      <c r="GR9211" s="77" t="s">
        <v>423</v>
      </c>
      <c r="GS9211" s="77">
        <v>5.5966209081309407E-2</v>
      </c>
      <c r="GT9211" s="77">
        <v>403.26626993594402</v>
      </c>
      <c r="GU9211" s="77">
        <v>0</v>
      </c>
      <c r="GV9211" s="77">
        <v>0</v>
      </c>
      <c r="GW9211" s="77">
        <v>0</v>
      </c>
      <c r="GX9211" s="77">
        <v>0</v>
      </c>
      <c r="GY9211" s="77">
        <v>0</v>
      </c>
      <c r="GZ9211" s="77">
        <v>0</v>
      </c>
    </row>
    <row r="9212" spans="187:208" x14ac:dyDescent="0.25">
      <c r="GE9212" s="77" t="s">
        <v>422</v>
      </c>
      <c r="GF9212" s="77" t="s">
        <v>155</v>
      </c>
      <c r="GG9212" s="77" t="s">
        <v>456</v>
      </c>
      <c r="GH9212" s="77" t="s">
        <v>300</v>
      </c>
      <c r="GI9212" s="77">
        <v>2020</v>
      </c>
      <c r="GJ9212" s="77" t="s">
        <v>305</v>
      </c>
      <c r="GK9212" s="77">
        <v>222.22942162787589</v>
      </c>
      <c r="GL9212" s="77">
        <v>57.592095999999998</v>
      </c>
      <c r="GM9212" s="77">
        <v>2020</v>
      </c>
      <c r="GN9212" s="77" t="s">
        <v>175</v>
      </c>
      <c r="GO9212" s="77">
        <v>0.13250000000000001</v>
      </c>
      <c r="GP9212" s="77">
        <v>3</v>
      </c>
      <c r="GQ9212" s="77">
        <v>0</v>
      </c>
      <c r="GR9212" s="77" t="s">
        <v>423</v>
      </c>
      <c r="GS9212" s="77">
        <v>0.1527377521613833</v>
      </c>
      <c r="GT9212" s="77">
        <v>33.942822323566062</v>
      </c>
      <c r="GU9212" s="77">
        <v>0</v>
      </c>
      <c r="GV9212" s="77">
        <v>0</v>
      </c>
      <c r="GW9212" s="77">
        <v>0</v>
      </c>
      <c r="GX9212" s="77">
        <v>0</v>
      </c>
      <c r="GY9212" s="77">
        <v>0</v>
      </c>
      <c r="GZ9212" s="77">
        <v>0</v>
      </c>
    </row>
    <row r="9213" spans="187:208" x14ac:dyDescent="0.25">
      <c r="GE9213" s="77" t="s">
        <v>425</v>
      </c>
      <c r="GF9213" s="77" t="s">
        <v>155</v>
      </c>
      <c r="GG9213" s="77" t="s">
        <v>456</v>
      </c>
      <c r="GH9213" s="77" t="s">
        <v>300</v>
      </c>
      <c r="GI9213" s="77">
        <v>2020</v>
      </c>
      <c r="GJ9213" s="77" t="s">
        <v>301</v>
      </c>
      <c r="GK9213" s="77">
        <v>8585.7228092497007</v>
      </c>
      <c r="GL9213" s="77">
        <v>57.592095999999998</v>
      </c>
      <c r="GM9213" s="77">
        <v>2020</v>
      </c>
      <c r="GN9213" s="77" t="s">
        <v>175</v>
      </c>
      <c r="GO9213" s="77">
        <v>5.3000000000000005E-2</v>
      </c>
      <c r="GP9213" s="77">
        <v>3</v>
      </c>
      <c r="GQ9213" s="77">
        <v>0</v>
      </c>
      <c r="GR9213" s="77" t="s">
        <v>423</v>
      </c>
      <c r="GS9213" s="77">
        <v>5.5966209081309407E-2</v>
      </c>
      <c r="GT9213" s="77">
        <v>480.51035785663589</v>
      </c>
      <c r="GU9213" s="77">
        <v>0</v>
      </c>
      <c r="GV9213" s="77">
        <v>0</v>
      </c>
      <c r="GW9213" s="77">
        <v>0</v>
      </c>
      <c r="GX9213" s="77">
        <v>0</v>
      </c>
      <c r="GY9213" s="77">
        <v>0</v>
      </c>
      <c r="GZ9213" s="77">
        <v>0</v>
      </c>
    </row>
    <row r="9214" spans="187:208" x14ac:dyDescent="0.25">
      <c r="GE9214" s="77" t="s">
        <v>427</v>
      </c>
      <c r="GF9214" s="77" t="s">
        <v>155</v>
      </c>
      <c r="GG9214" s="77" t="s">
        <v>456</v>
      </c>
      <c r="GH9214" s="77" t="s">
        <v>300</v>
      </c>
      <c r="GI9214" s="77">
        <v>2020</v>
      </c>
      <c r="GJ9214" s="77" t="s">
        <v>303</v>
      </c>
      <c r="GK9214" s="77">
        <v>5338.1784104578364</v>
      </c>
      <c r="GL9214" s="77">
        <v>57.592095999999998</v>
      </c>
      <c r="GM9214" s="77">
        <v>2020</v>
      </c>
      <c r="GN9214" s="77" t="s">
        <v>175</v>
      </c>
      <c r="GO9214" s="77">
        <v>5.3000000000000005E-2</v>
      </c>
      <c r="GP9214" s="77">
        <v>3</v>
      </c>
      <c r="GQ9214" s="77">
        <v>0</v>
      </c>
      <c r="GR9214" s="77" t="s">
        <v>423</v>
      </c>
      <c r="GS9214" s="77">
        <v>5.5966209081309407E-2</v>
      </c>
      <c r="GT9214" s="77">
        <v>298.75760903301517</v>
      </c>
      <c r="GU9214" s="77">
        <v>0</v>
      </c>
      <c r="GV9214" s="77">
        <v>0</v>
      </c>
      <c r="GW9214" s="77">
        <v>0</v>
      </c>
      <c r="GX9214" s="77">
        <v>0</v>
      </c>
      <c r="GY9214" s="77">
        <v>0</v>
      </c>
      <c r="GZ9214" s="77">
        <v>0</v>
      </c>
    </row>
    <row r="9215" spans="187:208" x14ac:dyDescent="0.25">
      <c r="GE9215" s="77" t="s">
        <v>422</v>
      </c>
      <c r="GF9215" s="77" t="s">
        <v>155</v>
      </c>
      <c r="GG9215" s="77" t="s">
        <v>456</v>
      </c>
      <c r="GH9215" s="77" t="s">
        <v>432</v>
      </c>
      <c r="GI9215" s="77">
        <v>2020</v>
      </c>
      <c r="GJ9215" s="77" t="s">
        <v>305</v>
      </c>
      <c r="GK9215" s="77">
        <v>222.22942162784099</v>
      </c>
      <c r="GL9215" s="77">
        <v>57.592095999999998</v>
      </c>
      <c r="GM9215" s="77">
        <v>2020</v>
      </c>
      <c r="GN9215" s="77" t="s">
        <v>175</v>
      </c>
      <c r="GO9215" s="77">
        <v>0.13250000000000001</v>
      </c>
      <c r="GP9215" s="77">
        <v>3</v>
      </c>
      <c r="GQ9215" s="77">
        <v>0</v>
      </c>
      <c r="GR9215" s="77" t="s">
        <v>423</v>
      </c>
      <c r="GS9215" s="77">
        <v>0.1527377521613833</v>
      </c>
      <c r="GT9215" s="77">
        <v>33.942822323560733</v>
      </c>
      <c r="GU9215" s="77">
        <v>0</v>
      </c>
      <c r="GV9215" s="77">
        <v>0</v>
      </c>
      <c r="GW9215" s="77">
        <v>0</v>
      </c>
      <c r="GX9215" s="77">
        <v>0</v>
      </c>
      <c r="GY9215" s="77">
        <v>0</v>
      </c>
      <c r="GZ9215" s="77">
        <v>0</v>
      </c>
    </row>
    <row r="9216" spans="187:208" x14ac:dyDescent="0.25">
      <c r="GE9216" s="77" t="s">
        <v>425</v>
      </c>
      <c r="GF9216" s="77" t="s">
        <v>155</v>
      </c>
      <c r="GG9216" s="77" t="s">
        <v>456</v>
      </c>
      <c r="GH9216" s="77" t="s">
        <v>432</v>
      </c>
      <c r="GI9216" s="77">
        <v>2020</v>
      </c>
      <c r="GJ9216" s="77" t="s">
        <v>301</v>
      </c>
      <c r="GK9216" s="77">
        <v>8585.7228092483547</v>
      </c>
      <c r="GL9216" s="77">
        <v>57.592095999999998</v>
      </c>
      <c r="GM9216" s="77">
        <v>2020</v>
      </c>
      <c r="GN9216" s="77" t="s">
        <v>175</v>
      </c>
      <c r="GO9216" s="77">
        <v>5.3000000000000005E-2</v>
      </c>
      <c r="GP9216" s="77">
        <v>3</v>
      </c>
      <c r="GQ9216" s="77">
        <v>0</v>
      </c>
      <c r="GR9216" s="77" t="s">
        <v>423</v>
      </c>
      <c r="GS9216" s="77">
        <v>5.5966209081309407E-2</v>
      </c>
      <c r="GT9216" s="77">
        <v>480.51035785656057</v>
      </c>
      <c r="GU9216" s="77">
        <v>0</v>
      </c>
      <c r="GV9216" s="77">
        <v>0</v>
      </c>
      <c r="GW9216" s="77">
        <v>0</v>
      </c>
      <c r="GX9216" s="77">
        <v>0</v>
      </c>
      <c r="GY9216" s="77">
        <v>0</v>
      </c>
      <c r="GZ9216" s="77">
        <v>0</v>
      </c>
    </row>
    <row r="9217" spans="187:208" x14ac:dyDescent="0.25">
      <c r="GE9217" s="77" t="s">
        <v>422</v>
      </c>
      <c r="GF9217" s="77" t="s">
        <v>155</v>
      </c>
      <c r="GG9217" s="77" t="s">
        <v>456</v>
      </c>
      <c r="GH9217" s="77" t="s">
        <v>439</v>
      </c>
      <c r="GI9217" s="77">
        <v>2020</v>
      </c>
      <c r="GJ9217" s="77" t="s">
        <v>305</v>
      </c>
      <c r="GK9217" s="77">
        <v>0.69641821681223315</v>
      </c>
      <c r="GL9217" s="77">
        <v>57.592095999999998</v>
      </c>
      <c r="GM9217" s="77">
        <v>2020</v>
      </c>
      <c r="GN9217" s="77" t="s">
        <v>175</v>
      </c>
      <c r="GO9217" s="77">
        <v>0.13250000000000001</v>
      </c>
      <c r="GP9217" s="77">
        <v>3</v>
      </c>
      <c r="GQ9217" s="77">
        <v>0</v>
      </c>
      <c r="GR9217" s="77" t="s">
        <v>423</v>
      </c>
      <c r="GS9217" s="77">
        <v>0.1527377521613833</v>
      </c>
      <c r="GT9217" s="77">
        <v>0.10636935300013936</v>
      </c>
      <c r="GU9217" s="77">
        <v>0</v>
      </c>
      <c r="GV9217" s="77">
        <v>0</v>
      </c>
      <c r="GW9217" s="77">
        <v>0</v>
      </c>
      <c r="GX9217" s="77">
        <v>0</v>
      </c>
      <c r="GY9217" s="77">
        <v>0</v>
      </c>
      <c r="GZ9217" s="77">
        <v>0</v>
      </c>
    </row>
    <row r="9218" spans="187:208" x14ac:dyDescent="0.25">
      <c r="GE9218" s="77" t="s">
        <v>425</v>
      </c>
      <c r="GF9218" s="77" t="s">
        <v>155</v>
      </c>
      <c r="GG9218" s="77" t="s">
        <v>456</v>
      </c>
      <c r="GH9218" s="77" t="s">
        <v>439</v>
      </c>
      <c r="GI9218" s="77">
        <v>2020</v>
      </c>
      <c r="GJ9218" s="77" t="s">
        <v>301</v>
      </c>
      <c r="GK9218" s="77">
        <v>2.9419641522810429</v>
      </c>
      <c r="GL9218" s="77">
        <v>57.592095999999998</v>
      </c>
      <c r="GM9218" s="77">
        <v>2020</v>
      </c>
      <c r="GN9218" s="77" t="s">
        <v>175</v>
      </c>
      <c r="GO9218" s="77">
        <v>5.3000000000000005E-2</v>
      </c>
      <c r="GP9218" s="77">
        <v>3</v>
      </c>
      <c r="GQ9218" s="77">
        <v>0</v>
      </c>
      <c r="GR9218" s="77" t="s">
        <v>423</v>
      </c>
      <c r="GS9218" s="77">
        <v>5.5966209081309407E-2</v>
      </c>
      <c r="GT9218" s="77">
        <v>0.16465058085627804</v>
      </c>
      <c r="GU9218" s="77">
        <v>0</v>
      </c>
      <c r="GV9218" s="77">
        <v>0</v>
      </c>
      <c r="GW9218" s="77">
        <v>0</v>
      </c>
      <c r="GX9218" s="77">
        <v>0</v>
      </c>
      <c r="GY9218" s="77">
        <v>0</v>
      </c>
      <c r="GZ9218" s="77">
        <v>0</v>
      </c>
    </row>
    <row r="9219" spans="187:208" x14ac:dyDescent="0.25">
      <c r="GE9219" s="77" t="s">
        <v>427</v>
      </c>
      <c r="GF9219" s="77" t="s">
        <v>155</v>
      </c>
      <c r="GG9219" s="77" t="s">
        <v>456</v>
      </c>
      <c r="GH9219" s="77" t="s">
        <v>439</v>
      </c>
      <c r="GI9219" s="77">
        <v>2020</v>
      </c>
      <c r="GJ9219" s="77" t="s">
        <v>303</v>
      </c>
      <c r="GK9219" s="77">
        <v>1.6021759622083089</v>
      </c>
      <c r="GL9219" s="77">
        <v>57.592095999999998</v>
      </c>
      <c r="GM9219" s="77">
        <v>2020</v>
      </c>
      <c r="GN9219" s="77" t="s">
        <v>175</v>
      </c>
      <c r="GO9219" s="77">
        <v>5.3000000000000005E-2</v>
      </c>
      <c r="GP9219" s="77">
        <v>3</v>
      </c>
      <c r="GQ9219" s="77">
        <v>0</v>
      </c>
      <c r="GR9219" s="77" t="s">
        <v>423</v>
      </c>
      <c r="GS9219" s="77">
        <v>5.5966209081309407E-2</v>
      </c>
      <c r="GT9219" s="77">
        <v>8.9667714885998298E-2</v>
      </c>
      <c r="GU9219" s="77">
        <v>0</v>
      </c>
      <c r="GV9219" s="77">
        <v>0</v>
      </c>
      <c r="GW9219" s="77">
        <v>0</v>
      </c>
      <c r="GX9219" s="77">
        <v>0</v>
      </c>
      <c r="GY9219" s="77">
        <v>0</v>
      </c>
      <c r="GZ9219" s="77">
        <v>0</v>
      </c>
    </row>
    <row r="9220" spans="187:208" x14ac:dyDescent="0.25">
      <c r="GE9220" s="77" t="s">
        <v>422</v>
      </c>
      <c r="GF9220" s="77" t="s">
        <v>155</v>
      </c>
      <c r="GG9220" s="77" t="s">
        <v>456</v>
      </c>
      <c r="GH9220" s="77" t="s">
        <v>446</v>
      </c>
      <c r="GI9220" s="77">
        <v>2020</v>
      </c>
      <c r="GJ9220" s="77" t="s">
        <v>305</v>
      </c>
      <c r="GK9220" s="77">
        <v>3.6425060683954368E-2</v>
      </c>
      <c r="GL9220" s="77">
        <v>57.592095999999998</v>
      </c>
      <c r="GM9220" s="77">
        <v>2020</v>
      </c>
      <c r="GN9220" s="77" t="s">
        <v>175</v>
      </c>
      <c r="GO9220" s="77">
        <v>0.13250000000000001</v>
      </c>
      <c r="GP9220" s="77">
        <v>3</v>
      </c>
      <c r="GQ9220" s="77">
        <v>0</v>
      </c>
      <c r="GR9220" s="77" t="s">
        <v>423</v>
      </c>
      <c r="GS9220" s="77">
        <v>0.1527377521613833</v>
      </c>
      <c r="GT9220" s="77">
        <v>5.5634818912091693E-3</v>
      </c>
      <c r="GU9220" s="77">
        <v>0</v>
      </c>
      <c r="GV9220" s="77">
        <v>0</v>
      </c>
      <c r="GW9220" s="77">
        <v>0</v>
      </c>
      <c r="GX9220" s="77">
        <v>0</v>
      </c>
      <c r="GY9220" s="77">
        <v>0</v>
      </c>
      <c r="GZ9220" s="77">
        <v>0</v>
      </c>
    </row>
    <row r="9221" spans="187:208" x14ac:dyDescent="0.25">
      <c r="GE9221" s="77" t="s">
        <v>425</v>
      </c>
      <c r="GF9221" s="77" t="s">
        <v>155</v>
      </c>
      <c r="GG9221" s="77" t="s">
        <v>456</v>
      </c>
      <c r="GH9221" s="77" t="s">
        <v>446</v>
      </c>
      <c r="GI9221" s="77">
        <v>2020</v>
      </c>
      <c r="GJ9221" s="77" t="s">
        <v>301</v>
      </c>
      <c r="GK9221" s="77">
        <v>1.580872452542864E-3</v>
      </c>
      <c r="GL9221" s="77">
        <v>57.592095999999998</v>
      </c>
      <c r="GM9221" s="77">
        <v>2020</v>
      </c>
      <c r="GN9221" s="77" t="s">
        <v>175</v>
      </c>
      <c r="GO9221" s="77">
        <v>5.3000000000000005E-2</v>
      </c>
      <c r="GP9221" s="77">
        <v>3</v>
      </c>
      <c r="GQ9221" s="77">
        <v>0</v>
      </c>
      <c r="GR9221" s="77" t="s">
        <v>423</v>
      </c>
      <c r="GS9221" s="77">
        <v>5.5966209081309407E-2</v>
      </c>
      <c r="GT9221" s="77">
        <v>8.8475438209896303E-5</v>
      </c>
      <c r="GU9221" s="77">
        <v>0</v>
      </c>
      <c r="GV9221" s="77">
        <v>0</v>
      </c>
      <c r="GW9221" s="77">
        <v>0</v>
      </c>
      <c r="GX9221" s="77">
        <v>0</v>
      </c>
      <c r="GY9221" s="77">
        <v>0</v>
      </c>
      <c r="GZ9221" s="77">
        <v>0</v>
      </c>
    </row>
    <row r="9222" spans="187:208" x14ac:dyDescent="0.25">
      <c r="GE9222" s="77" t="s">
        <v>427</v>
      </c>
      <c r="GF9222" s="77" t="s">
        <v>155</v>
      </c>
      <c r="GG9222" s="77" t="s">
        <v>456</v>
      </c>
      <c r="GH9222" s="77" t="s">
        <v>446</v>
      </c>
      <c r="GI9222" s="77">
        <v>2020</v>
      </c>
      <c r="GJ9222" s="77" t="s">
        <v>303</v>
      </c>
      <c r="GK9222" s="77">
        <v>3.9894642198450431E-2</v>
      </c>
      <c r="GL9222" s="77">
        <v>57.592095999999998</v>
      </c>
      <c r="GM9222" s="77">
        <v>2020</v>
      </c>
      <c r="GN9222" s="77" t="s">
        <v>175</v>
      </c>
      <c r="GO9222" s="77">
        <v>5.3000000000000005E-2</v>
      </c>
      <c r="GP9222" s="77">
        <v>3</v>
      </c>
      <c r="GQ9222" s="77">
        <v>0</v>
      </c>
      <c r="GR9222" s="77" t="s">
        <v>423</v>
      </c>
      <c r="GS9222" s="77">
        <v>5.5966209081309407E-2</v>
      </c>
      <c r="GT9222" s="77">
        <v>2.2327518865025058E-3</v>
      </c>
      <c r="GU9222" s="77">
        <v>0</v>
      </c>
      <c r="GV9222" s="77">
        <v>0</v>
      </c>
      <c r="GW9222" s="77">
        <v>0</v>
      </c>
      <c r="GX9222" s="77">
        <v>0</v>
      </c>
      <c r="GY9222" s="77">
        <v>0</v>
      </c>
      <c r="GZ9222" s="77">
        <v>0</v>
      </c>
    </row>
    <row r="9223" spans="187:208" x14ac:dyDescent="0.25">
      <c r="GE9223" s="77" t="s">
        <v>422</v>
      </c>
      <c r="GF9223" s="77" t="s">
        <v>155</v>
      </c>
      <c r="GG9223" s="77" t="s">
        <v>456</v>
      </c>
      <c r="GH9223" s="77" t="s">
        <v>453</v>
      </c>
      <c r="GI9223" s="77">
        <v>2020</v>
      </c>
      <c r="GJ9223" s="77" t="s">
        <v>305</v>
      </c>
      <c r="GK9223" s="77">
        <v>222.2294216278315</v>
      </c>
      <c r="GL9223" s="77">
        <v>57.592095999999998</v>
      </c>
      <c r="GM9223" s="77">
        <v>2020</v>
      </c>
      <c r="GN9223" s="77" t="s">
        <v>175</v>
      </c>
      <c r="GO9223" s="77">
        <v>0.13250000000000001</v>
      </c>
      <c r="GP9223" s="77">
        <v>3</v>
      </c>
      <c r="GQ9223" s="77">
        <v>0</v>
      </c>
      <c r="GR9223" s="77" t="s">
        <v>423</v>
      </c>
      <c r="GS9223" s="77">
        <v>0.1527377521613833</v>
      </c>
      <c r="GT9223" s="77">
        <v>33.942822323559284</v>
      </c>
      <c r="GU9223" s="77">
        <v>0</v>
      </c>
      <c r="GV9223" s="77">
        <v>0</v>
      </c>
      <c r="GW9223" s="77">
        <v>0</v>
      </c>
      <c r="GX9223" s="77">
        <v>0</v>
      </c>
      <c r="GY9223" s="77">
        <v>0</v>
      </c>
      <c r="GZ9223" s="77">
        <v>0</v>
      </c>
    </row>
    <row r="9224" spans="187:208" x14ac:dyDescent="0.25">
      <c r="GE9224" s="77" t="s">
        <v>425</v>
      </c>
      <c r="GF9224" s="77" t="s">
        <v>155</v>
      </c>
      <c r="GG9224" s="77" t="s">
        <v>456</v>
      </c>
      <c r="GH9224" s="77" t="s">
        <v>453</v>
      </c>
      <c r="GI9224" s="77">
        <v>2020</v>
      </c>
      <c r="GJ9224" s="77" t="s">
        <v>301</v>
      </c>
      <c r="GK9224" s="77">
        <v>8585.72280924798</v>
      </c>
      <c r="GL9224" s="77">
        <v>57.592095999999998</v>
      </c>
      <c r="GM9224" s="77">
        <v>2020</v>
      </c>
      <c r="GN9224" s="77" t="s">
        <v>175</v>
      </c>
      <c r="GO9224" s="77">
        <v>5.3000000000000005E-2</v>
      </c>
      <c r="GP9224" s="77">
        <v>3</v>
      </c>
      <c r="GQ9224" s="77">
        <v>0</v>
      </c>
      <c r="GR9224" s="77" t="s">
        <v>423</v>
      </c>
      <c r="GS9224" s="77">
        <v>5.5966209081309407E-2</v>
      </c>
      <c r="GT9224" s="77">
        <v>480.5103578565396</v>
      </c>
      <c r="GU9224" s="77">
        <v>0</v>
      </c>
      <c r="GV9224" s="77">
        <v>0</v>
      </c>
      <c r="GW9224" s="77">
        <v>0</v>
      </c>
      <c r="GX9224" s="77">
        <v>0</v>
      </c>
      <c r="GY9224" s="77">
        <v>0</v>
      </c>
      <c r="GZ9224" s="77">
        <v>0</v>
      </c>
    </row>
    <row r="9225" spans="187:208" x14ac:dyDescent="0.25">
      <c r="GE9225" s="77" t="s">
        <v>427</v>
      </c>
      <c r="GF9225" s="77" t="s">
        <v>155</v>
      </c>
      <c r="GG9225" s="77" t="s">
        <v>456</v>
      </c>
      <c r="GH9225" s="77" t="s">
        <v>453</v>
      </c>
      <c r="GI9225" s="77">
        <v>2020</v>
      </c>
      <c r="GJ9225" s="77" t="s">
        <v>303</v>
      </c>
      <c r="GK9225" s="77">
        <v>5338.1784104567669</v>
      </c>
      <c r="GL9225" s="77">
        <v>57.592095999999998</v>
      </c>
      <c r="GM9225" s="77">
        <v>2020</v>
      </c>
      <c r="GN9225" s="77" t="s">
        <v>175</v>
      </c>
      <c r="GO9225" s="77">
        <v>5.3000000000000005E-2</v>
      </c>
      <c r="GP9225" s="77">
        <v>3</v>
      </c>
      <c r="GQ9225" s="77">
        <v>0</v>
      </c>
      <c r="GR9225" s="77" t="s">
        <v>423</v>
      </c>
      <c r="GS9225" s="77">
        <v>5.5966209081309407E-2</v>
      </c>
      <c r="GT9225" s="77">
        <v>298.75760903295532</v>
      </c>
      <c r="GU9225" s="77">
        <v>0</v>
      </c>
      <c r="GV9225" s="77">
        <v>0</v>
      </c>
      <c r="GW9225" s="77">
        <v>0</v>
      </c>
      <c r="GX9225" s="77">
        <v>0</v>
      </c>
      <c r="GY9225" s="77">
        <v>0</v>
      </c>
      <c r="GZ9225" s="77">
        <v>0</v>
      </c>
    </row>
    <row r="9226" spans="187:208" x14ac:dyDescent="0.25">
      <c r="GE9226" s="77" t="s">
        <v>422</v>
      </c>
      <c r="GF9226" s="77" t="s">
        <v>155</v>
      </c>
      <c r="GG9226" s="77" t="s">
        <v>456</v>
      </c>
      <c r="GH9226" s="77" t="s">
        <v>460</v>
      </c>
      <c r="GI9226" s="77">
        <v>2020</v>
      </c>
      <c r="GJ9226" s="77" t="s">
        <v>305</v>
      </c>
      <c r="GK9226" s="77">
        <v>222.22942162784679</v>
      </c>
      <c r="GL9226" s="77">
        <v>57.592095999999998</v>
      </c>
      <c r="GM9226" s="77">
        <v>2020</v>
      </c>
      <c r="GN9226" s="77" t="s">
        <v>175</v>
      </c>
      <c r="GO9226" s="77">
        <v>0.13250000000000001</v>
      </c>
      <c r="GP9226" s="77">
        <v>3</v>
      </c>
      <c r="GQ9226" s="77">
        <v>0</v>
      </c>
      <c r="GR9226" s="77" t="s">
        <v>423</v>
      </c>
      <c r="GS9226" s="77">
        <v>0.1527377521613833</v>
      </c>
      <c r="GT9226" s="77">
        <v>33.942822323561614</v>
      </c>
      <c r="GU9226" s="77">
        <v>0</v>
      </c>
      <c r="GV9226" s="77">
        <v>0</v>
      </c>
      <c r="GW9226" s="77">
        <v>0</v>
      </c>
      <c r="GX9226" s="77">
        <v>0</v>
      </c>
      <c r="GY9226" s="77">
        <v>0</v>
      </c>
      <c r="GZ9226" s="77">
        <v>0</v>
      </c>
    </row>
    <row r="9227" spans="187:208" x14ac:dyDescent="0.25">
      <c r="GE9227" s="77" t="s">
        <v>425</v>
      </c>
      <c r="GF9227" s="77" t="s">
        <v>155</v>
      </c>
      <c r="GG9227" s="77" t="s">
        <v>456</v>
      </c>
      <c r="GH9227" s="77" t="s">
        <v>460</v>
      </c>
      <c r="GI9227" s="77">
        <v>2020</v>
      </c>
      <c r="GJ9227" s="77" t="s">
        <v>301</v>
      </c>
      <c r="GK9227" s="77">
        <v>8585.7228092485748</v>
      </c>
      <c r="GL9227" s="77">
        <v>57.592095999999998</v>
      </c>
      <c r="GM9227" s="77">
        <v>2020</v>
      </c>
      <c r="GN9227" s="77" t="s">
        <v>175</v>
      </c>
      <c r="GO9227" s="77">
        <v>5.3000000000000005E-2</v>
      </c>
      <c r="GP9227" s="77">
        <v>3</v>
      </c>
      <c r="GQ9227" s="77">
        <v>0</v>
      </c>
      <c r="GR9227" s="77" t="s">
        <v>423</v>
      </c>
      <c r="GS9227" s="77">
        <v>5.5966209081309407E-2</v>
      </c>
      <c r="GT9227" s="77">
        <v>480.51035785657291</v>
      </c>
      <c r="GU9227" s="77">
        <v>0</v>
      </c>
      <c r="GV9227" s="77">
        <v>0</v>
      </c>
      <c r="GW9227" s="77">
        <v>0</v>
      </c>
      <c r="GX9227" s="77">
        <v>0</v>
      </c>
      <c r="GY9227" s="77">
        <v>0</v>
      </c>
      <c r="GZ9227" s="77">
        <v>0</v>
      </c>
    </row>
    <row r="9228" spans="187:208" x14ac:dyDescent="0.25">
      <c r="GE9228" s="77" t="s">
        <v>422</v>
      </c>
      <c r="GF9228" s="77" t="s">
        <v>155</v>
      </c>
      <c r="GG9228" s="77" t="s">
        <v>456</v>
      </c>
      <c r="GH9228" s="77" t="s">
        <v>467</v>
      </c>
      <c r="GI9228" s="77">
        <v>2020</v>
      </c>
      <c r="GJ9228" s="77" t="s">
        <v>305</v>
      </c>
      <c r="GK9228" s="77">
        <v>0.69641821681223559</v>
      </c>
      <c r="GL9228" s="77">
        <v>57.592095999999998</v>
      </c>
      <c r="GM9228" s="77">
        <v>2020</v>
      </c>
      <c r="GN9228" s="77" t="s">
        <v>175</v>
      </c>
      <c r="GO9228" s="77">
        <v>0.13250000000000001</v>
      </c>
      <c r="GP9228" s="77">
        <v>3</v>
      </c>
      <c r="GQ9228" s="77">
        <v>0</v>
      </c>
      <c r="GR9228" s="77" t="s">
        <v>423</v>
      </c>
      <c r="GS9228" s="77">
        <v>0.1527377521613833</v>
      </c>
      <c r="GT9228" s="77">
        <v>0.10636935300013974</v>
      </c>
      <c r="GU9228" s="77">
        <v>0</v>
      </c>
      <c r="GV9228" s="77">
        <v>0</v>
      </c>
      <c r="GW9228" s="77">
        <v>0</v>
      </c>
      <c r="GX9228" s="77">
        <v>0</v>
      </c>
      <c r="GY9228" s="77">
        <v>0</v>
      </c>
      <c r="GZ9228" s="77">
        <v>0</v>
      </c>
    </row>
    <row r="9229" spans="187:208" x14ac:dyDescent="0.25">
      <c r="GE9229" s="77" t="s">
        <v>425</v>
      </c>
      <c r="GF9229" s="77" t="s">
        <v>155</v>
      </c>
      <c r="GG9229" s="77" t="s">
        <v>456</v>
      </c>
      <c r="GH9229" s="77" t="s">
        <v>467</v>
      </c>
      <c r="GI9229" s="77">
        <v>2020</v>
      </c>
      <c r="GJ9229" s="77" t="s">
        <v>301</v>
      </c>
      <c r="GK9229" s="77">
        <v>2.9419641522810358</v>
      </c>
      <c r="GL9229" s="77">
        <v>57.592095999999998</v>
      </c>
      <c r="GM9229" s="77">
        <v>2020</v>
      </c>
      <c r="GN9229" s="77" t="s">
        <v>175</v>
      </c>
      <c r="GO9229" s="77">
        <v>5.3000000000000005E-2</v>
      </c>
      <c r="GP9229" s="77">
        <v>3</v>
      </c>
      <c r="GQ9229" s="77">
        <v>0</v>
      </c>
      <c r="GR9229" s="77" t="s">
        <v>423</v>
      </c>
      <c r="GS9229" s="77">
        <v>5.5966209081309407E-2</v>
      </c>
      <c r="GT9229" s="77">
        <v>0.16465058085627762</v>
      </c>
      <c r="GU9229" s="77">
        <v>0</v>
      </c>
      <c r="GV9229" s="77">
        <v>0</v>
      </c>
      <c r="GW9229" s="77">
        <v>0</v>
      </c>
      <c r="GX9229" s="77">
        <v>0</v>
      </c>
      <c r="GY9229" s="77">
        <v>0</v>
      </c>
      <c r="GZ9229" s="77">
        <v>0</v>
      </c>
    </row>
    <row r="9230" spans="187:208" x14ac:dyDescent="0.25">
      <c r="GE9230" s="77" t="s">
        <v>427</v>
      </c>
      <c r="GF9230" s="77" t="s">
        <v>155</v>
      </c>
      <c r="GG9230" s="77" t="s">
        <v>456</v>
      </c>
      <c r="GH9230" s="77" t="s">
        <v>467</v>
      </c>
      <c r="GI9230" s="77">
        <v>2020</v>
      </c>
      <c r="GJ9230" s="77" t="s">
        <v>303</v>
      </c>
      <c r="GK9230" s="77">
        <v>1.6021759622082941</v>
      </c>
      <c r="GL9230" s="77">
        <v>57.592095999999998</v>
      </c>
      <c r="GM9230" s="77">
        <v>2020</v>
      </c>
      <c r="GN9230" s="77" t="s">
        <v>175</v>
      </c>
      <c r="GO9230" s="77">
        <v>5.3000000000000005E-2</v>
      </c>
      <c r="GP9230" s="77">
        <v>3</v>
      </c>
      <c r="GQ9230" s="77">
        <v>0</v>
      </c>
      <c r="GR9230" s="77" t="s">
        <v>423</v>
      </c>
      <c r="GS9230" s="77">
        <v>5.5966209081309407E-2</v>
      </c>
      <c r="GT9230" s="77">
        <v>8.9667714885997465E-2</v>
      </c>
      <c r="GU9230" s="77">
        <v>0</v>
      </c>
      <c r="GV9230" s="77">
        <v>0</v>
      </c>
      <c r="GW9230" s="77">
        <v>0</v>
      </c>
      <c r="GX9230" s="77">
        <v>0</v>
      </c>
      <c r="GY9230" s="77">
        <v>0</v>
      </c>
      <c r="GZ9230" s="77">
        <v>0</v>
      </c>
    </row>
    <row r="9231" spans="187:208" x14ac:dyDescent="0.25">
      <c r="GE9231" s="77" t="s">
        <v>422</v>
      </c>
      <c r="GF9231" s="77" t="s">
        <v>155</v>
      </c>
      <c r="GG9231" s="77" t="s">
        <v>456</v>
      </c>
      <c r="GH9231" s="77" t="s">
        <v>474</v>
      </c>
      <c r="GI9231" s="77">
        <v>2020</v>
      </c>
      <c r="GJ9231" s="77" t="s">
        <v>305</v>
      </c>
      <c r="GK9231" s="77">
        <v>3.6425060683953403E-2</v>
      </c>
      <c r="GL9231" s="77">
        <v>57.592095999999998</v>
      </c>
      <c r="GM9231" s="77">
        <v>2020</v>
      </c>
      <c r="GN9231" s="77" t="s">
        <v>175</v>
      </c>
      <c r="GO9231" s="77">
        <v>0.13250000000000001</v>
      </c>
      <c r="GP9231" s="77">
        <v>3</v>
      </c>
      <c r="GQ9231" s="77">
        <v>0</v>
      </c>
      <c r="GR9231" s="77" t="s">
        <v>423</v>
      </c>
      <c r="GS9231" s="77">
        <v>0.1527377521613833</v>
      </c>
      <c r="GT9231" s="77">
        <v>5.5634818912090218E-3</v>
      </c>
      <c r="GU9231" s="77">
        <v>0</v>
      </c>
      <c r="GV9231" s="77">
        <v>0</v>
      </c>
      <c r="GW9231" s="77">
        <v>0</v>
      </c>
      <c r="GX9231" s="77">
        <v>0</v>
      </c>
      <c r="GY9231" s="77">
        <v>0</v>
      </c>
      <c r="GZ9231" s="77">
        <v>0</v>
      </c>
    </row>
    <row r="9232" spans="187:208" x14ac:dyDescent="0.25">
      <c r="GE9232" s="77" t="s">
        <v>425</v>
      </c>
      <c r="GF9232" s="77" t="s">
        <v>155</v>
      </c>
      <c r="GG9232" s="77" t="s">
        <v>456</v>
      </c>
      <c r="GH9232" s="77" t="s">
        <v>474</v>
      </c>
      <c r="GI9232" s="77">
        <v>2020</v>
      </c>
      <c r="GJ9232" s="77" t="s">
        <v>301</v>
      </c>
      <c r="GK9232" s="77">
        <v>1.580872452543271E-3</v>
      </c>
      <c r="GL9232" s="77">
        <v>57.592095999999998</v>
      </c>
      <c r="GM9232" s="77">
        <v>2020</v>
      </c>
      <c r="GN9232" s="77" t="s">
        <v>175</v>
      </c>
      <c r="GO9232" s="77">
        <v>5.3000000000000005E-2</v>
      </c>
      <c r="GP9232" s="77">
        <v>3</v>
      </c>
      <c r="GQ9232" s="77">
        <v>0</v>
      </c>
      <c r="GR9232" s="77" t="s">
        <v>423</v>
      </c>
      <c r="GS9232" s="77">
        <v>5.5966209081309407E-2</v>
      </c>
      <c r="GT9232" s="77">
        <v>8.8475438209919085E-5</v>
      </c>
      <c r="GU9232" s="77">
        <v>0</v>
      </c>
      <c r="GV9232" s="77">
        <v>0</v>
      </c>
      <c r="GW9232" s="77">
        <v>0</v>
      </c>
      <c r="GX9232" s="77">
        <v>0</v>
      </c>
      <c r="GY9232" s="77">
        <v>0</v>
      </c>
      <c r="GZ9232" s="77">
        <v>0</v>
      </c>
    </row>
    <row r="9233" spans="187:208" x14ac:dyDescent="0.25">
      <c r="GE9233" s="77" t="s">
        <v>427</v>
      </c>
      <c r="GF9233" s="77" t="s">
        <v>155</v>
      </c>
      <c r="GG9233" s="77" t="s">
        <v>456</v>
      </c>
      <c r="GH9233" s="77" t="s">
        <v>474</v>
      </c>
      <c r="GI9233" s="77">
        <v>2020</v>
      </c>
      <c r="GJ9233" s="77" t="s">
        <v>303</v>
      </c>
      <c r="GK9233" s="77">
        <v>3.9894642198449723E-2</v>
      </c>
      <c r="GL9233" s="77">
        <v>57.592095999999998</v>
      </c>
      <c r="GM9233" s="77">
        <v>2020</v>
      </c>
      <c r="GN9233" s="77" t="s">
        <v>175</v>
      </c>
      <c r="GO9233" s="77">
        <v>5.3000000000000005E-2</v>
      </c>
      <c r="GP9233" s="77">
        <v>3</v>
      </c>
      <c r="GQ9233" s="77">
        <v>0</v>
      </c>
      <c r="GR9233" s="77" t="s">
        <v>423</v>
      </c>
      <c r="GS9233" s="77">
        <v>5.5966209081309407E-2</v>
      </c>
      <c r="GT9233" s="77">
        <v>2.2327518865024663E-3</v>
      </c>
      <c r="GU9233" s="77">
        <v>0</v>
      </c>
      <c r="GV9233" s="77">
        <v>0</v>
      </c>
      <c r="GW9233" s="77">
        <v>0</v>
      </c>
      <c r="GX9233" s="77">
        <v>0</v>
      </c>
      <c r="GY9233" s="77">
        <v>0</v>
      </c>
      <c r="GZ9233" s="77">
        <v>0</v>
      </c>
    </row>
    <row r="9234" spans="187:208" x14ac:dyDescent="0.25">
      <c r="GE9234" s="77" t="s">
        <v>422</v>
      </c>
      <c r="GF9234" s="77" t="s">
        <v>155</v>
      </c>
      <c r="GG9234" s="77" t="s">
        <v>456</v>
      </c>
      <c r="GH9234" s="77" t="s">
        <v>481</v>
      </c>
      <c r="GI9234" s="77">
        <v>2020</v>
      </c>
      <c r="GJ9234" s="77" t="s">
        <v>305</v>
      </c>
      <c r="GK9234" s="77">
        <v>409.22373582044048</v>
      </c>
      <c r="GL9234" s="77">
        <v>57.592095999999998</v>
      </c>
      <c r="GM9234" s="77">
        <v>2020</v>
      </c>
      <c r="GN9234" s="77" t="s">
        <v>175</v>
      </c>
      <c r="GO9234" s="77">
        <v>0.13250000000000001</v>
      </c>
      <c r="GP9234" s="77">
        <v>3</v>
      </c>
      <c r="GQ9234" s="77">
        <v>0</v>
      </c>
      <c r="GR9234" s="77" t="s">
        <v>423</v>
      </c>
      <c r="GS9234" s="77">
        <v>0.1527377521613833</v>
      </c>
      <c r="GT9234" s="77">
        <v>62.50391354029783</v>
      </c>
      <c r="GU9234" s="77">
        <v>0</v>
      </c>
      <c r="GV9234" s="77">
        <v>0</v>
      </c>
      <c r="GW9234" s="77">
        <v>0</v>
      </c>
      <c r="GX9234" s="77">
        <v>0</v>
      </c>
      <c r="GY9234" s="77">
        <v>0</v>
      </c>
      <c r="GZ9234" s="77">
        <v>0</v>
      </c>
    </row>
    <row r="9235" spans="187:208" x14ac:dyDescent="0.25">
      <c r="GE9235" s="77" t="s">
        <v>425</v>
      </c>
      <c r="GF9235" s="77" t="s">
        <v>155</v>
      </c>
      <c r="GG9235" s="77" t="s">
        <v>456</v>
      </c>
      <c r="GH9235" s="77" t="s">
        <v>481</v>
      </c>
      <c r="GI9235" s="77">
        <v>2020</v>
      </c>
      <c r="GJ9235" s="77" t="s">
        <v>301</v>
      </c>
      <c r="GK9235" s="77">
        <v>13469.08781237762</v>
      </c>
      <c r="GL9235" s="77">
        <v>57.592095999999998</v>
      </c>
      <c r="GM9235" s="77">
        <v>2020</v>
      </c>
      <c r="GN9235" s="77" t="s">
        <v>175</v>
      </c>
      <c r="GO9235" s="77">
        <v>5.3000000000000005E-2</v>
      </c>
      <c r="GP9235" s="77">
        <v>3</v>
      </c>
      <c r="GQ9235" s="77">
        <v>0</v>
      </c>
      <c r="GR9235" s="77" t="s">
        <v>423</v>
      </c>
      <c r="GS9235" s="77">
        <v>5.5966209081309407E-2</v>
      </c>
      <c r="GT9235" s="77">
        <v>753.81378464204226</v>
      </c>
      <c r="GU9235" s="77">
        <v>0</v>
      </c>
      <c r="GV9235" s="77">
        <v>0</v>
      </c>
      <c r="GW9235" s="77">
        <v>0</v>
      </c>
      <c r="GX9235" s="77">
        <v>0</v>
      </c>
      <c r="GY9235" s="77">
        <v>0</v>
      </c>
      <c r="GZ9235" s="77">
        <v>0</v>
      </c>
    </row>
    <row r="9236" spans="187:208" x14ac:dyDescent="0.25">
      <c r="GE9236" s="77" t="s">
        <v>427</v>
      </c>
      <c r="GF9236" s="77" t="s">
        <v>155</v>
      </c>
      <c r="GG9236" s="77" t="s">
        <v>456</v>
      </c>
      <c r="GH9236" s="77" t="s">
        <v>481</v>
      </c>
      <c r="GI9236" s="77">
        <v>2020</v>
      </c>
      <c r="GJ9236" s="77" t="s">
        <v>303</v>
      </c>
      <c r="GK9236" s="77">
        <v>7205.5312760252846</v>
      </c>
      <c r="GL9236" s="77">
        <v>57.592095999999998</v>
      </c>
      <c r="GM9236" s="77">
        <v>2020</v>
      </c>
      <c r="GN9236" s="77" t="s">
        <v>175</v>
      </c>
      <c r="GO9236" s="77">
        <v>5.3000000000000005E-2</v>
      </c>
      <c r="GP9236" s="77">
        <v>3</v>
      </c>
      <c r="GQ9236" s="77">
        <v>0</v>
      </c>
      <c r="GR9236" s="77" t="s">
        <v>423</v>
      </c>
      <c r="GS9236" s="77">
        <v>5.5966209081309407E-2</v>
      </c>
      <c r="GT9236" s="77">
        <v>403.26626993594522</v>
      </c>
      <c r="GU9236" s="77">
        <v>0</v>
      </c>
      <c r="GV9236" s="77">
        <v>0</v>
      </c>
      <c r="GW9236" s="77">
        <v>0</v>
      </c>
      <c r="GX9236" s="77">
        <v>0</v>
      </c>
      <c r="GY9236" s="77">
        <v>0</v>
      </c>
      <c r="GZ9236" s="77">
        <v>0</v>
      </c>
    </row>
    <row r="9237" spans="187:208" x14ac:dyDescent="0.25">
      <c r="GE9237" s="77" t="s">
        <v>422</v>
      </c>
      <c r="GF9237" s="77" t="s">
        <v>155</v>
      </c>
      <c r="GG9237" s="77" t="s">
        <v>456</v>
      </c>
      <c r="GH9237" s="77" t="s">
        <v>488</v>
      </c>
      <c r="GI9237" s="77">
        <v>2020</v>
      </c>
      <c r="GJ9237" s="77" t="s">
        <v>305</v>
      </c>
      <c r="GK9237" s="77">
        <v>409.22373582040638</v>
      </c>
      <c r="GL9237" s="77">
        <v>57.592095999999998</v>
      </c>
      <c r="GM9237" s="77">
        <v>2020</v>
      </c>
      <c r="GN9237" s="77" t="s">
        <v>175</v>
      </c>
      <c r="GO9237" s="77">
        <v>0.13250000000000001</v>
      </c>
      <c r="GP9237" s="77">
        <v>3</v>
      </c>
      <c r="GQ9237" s="77">
        <v>0</v>
      </c>
      <c r="GR9237" s="77" t="s">
        <v>423</v>
      </c>
      <c r="GS9237" s="77">
        <v>0.1527377521613833</v>
      </c>
      <c r="GT9237" s="77">
        <v>62.503913540292622</v>
      </c>
      <c r="GU9237" s="77">
        <v>0</v>
      </c>
      <c r="GV9237" s="77">
        <v>0</v>
      </c>
      <c r="GW9237" s="77">
        <v>0</v>
      </c>
      <c r="GX9237" s="77">
        <v>0</v>
      </c>
      <c r="GY9237" s="77">
        <v>0</v>
      </c>
      <c r="GZ9237" s="77">
        <v>0</v>
      </c>
    </row>
    <row r="9238" spans="187:208" x14ac:dyDescent="0.25">
      <c r="GE9238" s="77" t="s">
        <v>425</v>
      </c>
      <c r="GF9238" s="77" t="s">
        <v>155</v>
      </c>
      <c r="GG9238" s="77" t="s">
        <v>456</v>
      </c>
      <c r="GH9238" s="77" t="s">
        <v>488</v>
      </c>
      <c r="GI9238" s="77">
        <v>2020</v>
      </c>
      <c r="GJ9238" s="77" t="s">
        <v>301</v>
      </c>
      <c r="GK9238" s="77">
        <v>13469.08781237855</v>
      </c>
      <c r="GL9238" s="77">
        <v>57.592095999999998</v>
      </c>
      <c r="GM9238" s="77">
        <v>2020</v>
      </c>
      <c r="GN9238" s="77" t="s">
        <v>175</v>
      </c>
      <c r="GO9238" s="77">
        <v>5.3000000000000005E-2</v>
      </c>
      <c r="GP9238" s="77">
        <v>3</v>
      </c>
      <c r="GQ9238" s="77">
        <v>0</v>
      </c>
      <c r="GR9238" s="77" t="s">
        <v>423</v>
      </c>
      <c r="GS9238" s="77">
        <v>5.5966209081309407E-2</v>
      </c>
      <c r="GT9238" s="77">
        <v>753.81378464209422</v>
      </c>
      <c r="GU9238" s="77">
        <v>0</v>
      </c>
      <c r="GV9238" s="77">
        <v>0</v>
      </c>
      <c r="GW9238" s="77">
        <v>0</v>
      </c>
      <c r="GX9238" s="77">
        <v>0</v>
      </c>
      <c r="GY9238" s="77">
        <v>0</v>
      </c>
      <c r="GZ9238" s="77">
        <v>0</v>
      </c>
    </row>
    <row r="9239" spans="187:208" x14ac:dyDescent="0.25">
      <c r="GE9239" s="77" t="s">
        <v>427</v>
      </c>
      <c r="GF9239" s="77" t="s">
        <v>155</v>
      </c>
      <c r="GG9239" s="77" t="s">
        <v>456</v>
      </c>
      <c r="GH9239" s="77" t="s">
        <v>488</v>
      </c>
      <c r="GI9239" s="77">
        <v>2020</v>
      </c>
      <c r="GJ9239" s="77" t="s">
        <v>303</v>
      </c>
      <c r="GK9239" s="77">
        <v>7205.5312760251154</v>
      </c>
      <c r="GL9239" s="77">
        <v>57.592095999999998</v>
      </c>
      <c r="GM9239" s="77">
        <v>2020</v>
      </c>
      <c r="GN9239" s="77" t="s">
        <v>175</v>
      </c>
      <c r="GO9239" s="77">
        <v>5.3000000000000005E-2</v>
      </c>
      <c r="GP9239" s="77">
        <v>3</v>
      </c>
      <c r="GQ9239" s="77">
        <v>0</v>
      </c>
      <c r="GR9239" s="77" t="s">
        <v>423</v>
      </c>
      <c r="GS9239" s="77">
        <v>5.5966209081309407E-2</v>
      </c>
      <c r="GT9239" s="77">
        <v>403.26626993593578</v>
      </c>
      <c r="GU9239" s="77">
        <v>0</v>
      </c>
      <c r="GV9239" s="77">
        <v>0</v>
      </c>
      <c r="GW9239" s="77">
        <v>0</v>
      </c>
      <c r="GX9239" s="77">
        <v>0</v>
      </c>
      <c r="GY9239" s="77">
        <v>0</v>
      </c>
      <c r="GZ9239" s="77">
        <v>0</v>
      </c>
    </row>
    <row r="9240" spans="187:208" x14ac:dyDescent="0.25">
      <c r="GE9240" s="77" t="s">
        <v>422</v>
      </c>
      <c r="GF9240" s="77" t="s">
        <v>155</v>
      </c>
      <c r="GG9240" s="77" t="s">
        <v>457</v>
      </c>
      <c r="GH9240" s="77" t="s">
        <v>300</v>
      </c>
      <c r="GI9240" s="77">
        <v>2020</v>
      </c>
      <c r="GJ9240" s="77" t="s">
        <v>305</v>
      </c>
      <c r="GK9240" s="77">
        <v>222.22942162788641</v>
      </c>
      <c r="GL9240" s="77">
        <v>88.505645999999999</v>
      </c>
      <c r="GM9240" s="77">
        <v>2020</v>
      </c>
      <c r="GN9240" s="77" t="s">
        <v>175</v>
      </c>
      <c r="GO9240" s="77">
        <v>0.13250000000000001</v>
      </c>
      <c r="GP9240" s="77">
        <v>3</v>
      </c>
      <c r="GQ9240" s="77">
        <v>0</v>
      </c>
      <c r="GR9240" s="77" t="s">
        <v>423</v>
      </c>
      <c r="GS9240" s="77">
        <v>0.1527377521613833</v>
      </c>
      <c r="GT9240" s="77">
        <v>33.942822323567668</v>
      </c>
      <c r="GU9240" s="77">
        <v>0</v>
      </c>
      <c r="GV9240" s="77">
        <v>0</v>
      </c>
      <c r="GW9240" s="77">
        <v>0</v>
      </c>
      <c r="GX9240" s="77">
        <v>0</v>
      </c>
      <c r="GY9240" s="77">
        <v>0</v>
      </c>
      <c r="GZ9240" s="77">
        <v>0</v>
      </c>
    </row>
    <row r="9241" spans="187:208" x14ac:dyDescent="0.25">
      <c r="GE9241" s="77" t="s">
        <v>425</v>
      </c>
      <c r="GF9241" s="77" t="s">
        <v>155</v>
      </c>
      <c r="GG9241" s="77" t="s">
        <v>457</v>
      </c>
      <c r="GH9241" s="77" t="s">
        <v>300</v>
      </c>
      <c r="GI9241" s="77">
        <v>2020</v>
      </c>
      <c r="GJ9241" s="77" t="s">
        <v>301</v>
      </c>
      <c r="GK9241" s="77">
        <v>8585.7228092501027</v>
      </c>
      <c r="GL9241" s="77">
        <v>88.505645999999999</v>
      </c>
      <c r="GM9241" s="77">
        <v>2020</v>
      </c>
      <c r="GN9241" s="77" t="s">
        <v>175</v>
      </c>
      <c r="GO9241" s="77">
        <v>5.3000000000000005E-2</v>
      </c>
      <c r="GP9241" s="77">
        <v>3</v>
      </c>
      <c r="GQ9241" s="77">
        <v>0</v>
      </c>
      <c r="GR9241" s="77" t="s">
        <v>423</v>
      </c>
      <c r="GS9241" s="77">
        <v>5.5966209081309407E-2</v>
      </c>
      <c r="GT9241" s="77">
        <v>480.5103578566584</v>
      </c>
      <c r="GU9241" s="77">
        <v>0</v>
      </c>
      <c r="GV9241" s="77">
        <v>0</v>
      </c>
      <c r="GW9241" s="77">
        <v>0</v>
      </c>
      <c r="GX9241" s="77">
        <v>0</v>
      </c>
      <c r="GY9241" s="77">
        <v>0</v>
      </c>
      <c r="GZ9241" s="77">
        <v>0</v>
      </c>
    </row>
    <row r="9242" spans="187:208" x14ac:dyDescent="0.25">
      <c r="GE9242" s="77" t="s">
        <v>427</v>
      </c>
      <c r="GF9242" s="77" t="s">
        <v>155</v>
      </c>
      <c r="GG9242" s="77" t="s">
        <v>457</v>
      </c>
      <c r="GH9242" s="77" t="s">
        <v>300</v>
      </c>
      <c r="GI9242" s="77">
        <v>2020</v>
      </c>
      <c r="GJ9242" s="77" t="s">
        <v>303</v>
      </c>
      <c r="GK9242" s="77">
        <v>5338.1784104580865</v>
      </c>
      <c r="GL9242" s="77">
        <v>88.505645999999999</v>
      </c>
      <c r="GM9242" s="77">
        <v>2020</v>
      </c>
      <c r="GN9242" s="77" t="s">
        <v>175</v>
      </c>
      <c r="GO9242" s="77">
        <v>5.3000000000000005E-2</v>
      </c>
      <c r="GP9242" s="77">
        <v>3</v>
      </c>
      <c r="GQ9242" s="77">
        <v>0</v>
      </c>
      <c r="GR9242" s="77" t="s">
        <v>423</v>
      </c>
      <c r="GS9242" s="77">
        <v>5.5966209081309407E-2</v>
      </c>
      <c r="GT9242" s="77">
        <v>298.75760903302915</v>
      </c>
      <c r="GU9242" s="77">
        <v>0</v>
      </c>
      <c r="GV9242" s="77">
        <v>0</v>
      </c>
      <c r="GW9242" s="77">
        <v>0</v>
      </c>
      <c r="GX9242" s="77">
        <v>0</v>
      </c>
      <c r="GY9242" s="77">
        <v>0</v>
      </c>
      <c r="GZ9242" s="77">
        <v>0</v>
      </c>
    </row>
    <row r="9243" spans="187:208" x14ac:dyDescent="0.25">
      <c r="GE9243" s="77" t="s">
        <v>422</v>
      </c>
      <c r="GF9243" s="77" t="s">
        <v>155</v>
      </c>
      <c r="GG9243" s="77" t="s">
        <v>457</v>
      </c>
      <c r="GH9243" s="77" t="s">
        <v>432</v>
      </c>
      <c r="GI9243" s="77">
        <v>2020</v>
      </c>
      <c r="GJ9243" s="77" t="s">
        <v>305</v>
      </c>
      <c r="GK9243" s="77">
        <v>222.2294216278556</v>
      </c>
      <c r="GL9243" s="77">
        <v>88.505645999999999</v>
      </c>
      <c r="GM9243" s="77">
        <v>2020</v>
      </c>
      <c r="GN9243" s="77" t="s">
        <v>175</v>
      </c>
      <c r="GO9243" s="77">
        <v>0.13250000000000001</v>
      </c>
      <c r="GP9243" s="77">
        <v>3</v>
      </c>
      <c r="GQ9243" s="77">
        <v>0</v>
      </c>
      <c r="GR9243" s="77" t="s">
        <v>423</v>
      </c>
      <c r="GS9243" s="77">
        <v>0.1527377521613833</v>
      </c>
      <c r="GT9243" s="77">
        <v>33.942822323562964</v>
      </c>
      <c r="GU9243" s="77">
        <v>0</v>
      </c>
      <c r="GV9243" s="77">
        <v>0</v>
      </c>
      <c r="GW9243" s="77">
        <v>0</v>
      </c>
      <c r="GX9243" s="77">
        <v>0</v>
      </c>
      <c r="GY9243" s="77">
        <v>0</v>
      </c>
      <c r="GZ9243" s="77">
        <v>0</v>
      </c>
    </row>
    <row r="9244" spans="187:208" x14ac:dyDescent="0.25">
      <c r="GE9244" s="77" t="s">
        <v>425</v>
      </c>
      <c r="GF9244" s="77" t="s">
        <v>155</v>
      </c>
      <c r="GG9244" s="77" t="s">
        <v>457</v>
      </c>
      <c r="GH9244" s="77" t="s">
        <v>432</v>
      </c>
      <c r="GI9244" s="77">
        <v>2020</v>
      </c>
      <c r="GJ9244" s="77" t="s">
        <v>301</v>
      </c>
      <c r="GK9244" s="77">
        <v>8585.7228092489186</v>
      </c>
      <c r="GL9244" s="77">
        <v>88.505645999999999</v>
      </c>
      <c r="GM9244" s="77">
        <v>2020</v>
      </c>
      <c r="GN9244" s="77" t="s">
        <v>175</v>
      </c>
      <c r="GO9244" s="77">
        <v>5.3000000000000005E-2</v>
      </c>
      <c r="GP9244" s="77">
        <v>3</v>
      </c>
      <c r="GQ9244" s="77">
        <v>0</v>
      </c>
      <c r="GR9244" s="77" t="s">
        <v>423</v>
      </c>
      <c r="GS9244" s="77">
        <v>5.5966209081309407E-2</v>
      </c>
      <c r="GT9244" s="77">
        <v>480.51035785659212</v>
      </c>
      <c r="GU9244" s="77">
        <v>0</v>
      </c>
      <c r="GV9244" s="77">
        <v>0</v>
      </c>
      <c r="GW9244" s="77">
        <v>0</v>
      </c>
      <c r="GX9244" s="77">
        <v>0</v>
      </c>
      <c r="GY9244" s="77">
        <v>0</v>
      </c>
      <c r="GZ9244" s="77">
        <v>0</v>
      </c>
    </row>
    <row r="9245" spans="187:208" x14ac:dyDescent="0.25">
      <c r="GE9245" s="77" t="s">
        <v>422</v>
      </c>
      <c r="GF9245" s="77" t="s">
        <v>155</v>
      </c>
      <c r="GG9245" s="77" t="s">
        <v>457</v>
      </c>
      <c r="GH9245" s="77" t="s">
        <v>439</v>
      </c>
      <c r="GI9245" s="77">
        <v>2020</v>
      </c>
      <c r="GJ9245" s="77" t="s">
        <v>305</v>
      </c>
      <c r="GK9245" s="77">
        <v>0.69641821681222493</v>
      </c>
      <c r="GL9245" s="77">
        <v>88.505645999999999</v>
      </c>
      <c r="GM9245" s="77">
        <v>2020</v>
      </c>
      <c r="GN9245" s="77" t="s">
        <v>175</v>
      </c>
      <c r="GO9245" s="77">
        <v>0.13250000000000001</v>
      </c>
      <c r="GP9245" s="77">
        <v>3</v>
      </c>
      <c r="GQ9245" s="77">
        <v>0</v>
      </c>
      <c r="GR9245" s="77" t="s">
        <v>423</v>
      </c>
      <c r="GS9245" s="77">
        <v>0.1527377521613833</v>
      </c>
      <c r="GT9245" s="77">
        <v>0.10636935300013811</v>
      </c>
      <c r="GU9245" s="77">
        <v>0</v>
      </c>
      <c r="GV9245" s="77">
        <v>0</v>
      </c>
      <c r="GW9245" s="77">
        <v>0</v>
      </c>
      <c r="GX9245" s="77">
        <v>0</v>
      </c>
      <c r="GY9245" s="77">
        <v>0</v>
      </c>
      <c r="GZ9245" s="77">
        <v>0</v>
      </c>
    </row>
    <row r="9246" spans="187:208" x14ac:dyDescent="0.25">
      <c r="GE9246" s="77" t="s">
        <v>425</v>
      </c>
      <c r="GF9246" s="77" t="s">
        <v>155</v>
      </c>
      <c r="GG9246" s="77" t="s">
        <v>457</v>
      </c>
      <c r="GH9246" s="77" t="s">
        <v>439</v>
      </c>
      <c r="GI9246" s="77">
        <v>2020</v>
      </c>
      <c r="GJ9246" s="77" t="s">
        <v>301</v>
      </c>
      <c r="GK9246" s="77">
        <v>2.941964152281086</v>
      </c>
      <c r="GL9246" s="77">
        <v>88.505645999999999</v>
      </c>
      <c r="GM9246" s="77">
        <v>2020</v>
      </c>
      <c r="GN9246" s="77" t="s">
        <v>175</v>
      </c>
      <c r="GO9246" s="77">
        <v>5.3000000000000005E-2</v>
      </c>
      <c r="GP9246" s="77">
        <v>3</v>
      </c>
      <c r="GQ9246" s="77">
        <v>0</v>
      </c>
      <c r="GR9246" s="77" t="s">
        <v>423</v>
      </c>
      <c r="GS9246" s="77">
        <v>5.5966209081309407E-2</v>
      </c>
      <c r="GT9246" s="77">
        <v>0.16465058085628045</v>
      </c>
      <c r="GU9246" s="77">
        <v>0</v>
      </c>
      <c r="GV9246" s="77">
        <v>0</v>
      </c>
      <c r="GW9246" s="77">
        <v>0</v>
      </c>
      <c r="GX9246" s="77">
        <v>0</v>
      </c>
      <c r="GY9246" s="77">
        <v>0</v>
      </c>
      <c r="GZ9246" s="77">
        <v>0</v>
      </c>
    </row>
    <row r="9247" spans="187:208" x14ac:dyDescent="0.25">
      <c r="GE9247" s="77" t="s">
        <v>427</v>
      </c>
      <c r="GF9247" s="77" t="s">
        <v>155</v>
      </c>
      <c r="GG9247" s="77" t="s">
        <v>457</v>
      </c>
      <c r="GH9247" s="77" t="s">
        <v>439</v>
      </c>
      <c r="GI9247" s="77">
        <v>2020</v>
      </c>
      <c r="GJ9247" s="77" t="s">
        <v>303</v>
      </c>
      <c r="GK9247" s="77">
        <v>1.602175962208304</v>
      </c>
      <c r="GL9247" s="77">
        <v>88.505645999999999</v>
      </c>
      <c r="GM9247" s="77">
        <v>2020</v>
      </c>
      <c r="GN9247" s="77" t="s">
        <v>175</v>
      </c>
      <c r="GO9247" s="77">
        <v>5.3000000000000005E-2</v>
      </c>
      <c r="GP9247" s="77">
        <v>3</v>
      </c>
      <c r="GQ9247" s="77">
        <v>0</v>
      </c>
      <c r="GR9247" s="77" t="s">
        <v>423</v>
      </c>
      <c r="GS9247" s="77">
        <v>5.5966209081309407E-2</v>
      </c>
      <c r="GT9247" s="77">
        <v>8.9667714885998021E-2</v>
      </c>
      <c r="GU9247" s="77">
        <v>0</v>
      </c>
      <c r="GV9247" s="77">
        <v>0</v>
      </c>
      <c r="GW9247" s="77">
        <v>0</v>
      </c>
      <c r="GX9247" s="77">
        <v>0</v>
      </c>
      <c r="GY9247" s="77">
        <v>0</v>
      </c>
      <c r="GZ9247" s="77">
        <v>0</v>
      </c>
    </row>
    <row r="9248" spans="187:208" x14ac:dyDescent="0.25">
      <c r="GE9248" s="77" t="s">
        <v>422</v>
      </c>
      <c r="GF9248" s="77" t="s">
        <v>155</v>
      </c>
      <c r="GG9248" s="77" t="s">
        <v>457</v>
      </c>
      <c r="GH9248" s="77" t="s">
        <v>446</v>
      </c>
      <c r="GI9248" s="77">
        <v>2020</v>
      </c>
      <c r="GJ9248" s="77" t="s">
        <v>305</v>
      </c>
      <c r="GK9248" s="77">
        <v>3.6425060683954347E-2</v>
      </c>
      <c r="GL9248" s="77">
        <v>88.505645999999999</v>
      </c>
      <c r="GM9248" s="77">
        <v>2020</v>
      </c>
      <c r="GN9248" s="77" t="s">
        <v>175</v>
      </c>
      <c r="GO9248" s="77">
        <v>0.13250000000000001</v>
      </c>
      <c r="GP9248" s="77">
        <v>3</v>
      </c>
      <c r="GQ9248" s="77">
        <v>0</v>
      </c>
      <c r="GR9248" s="77" t="s">
        <v>423</v>
      </c>
      <c r="GS9248" s="77">
        <v>0.1527377521613833</v>
      </c>
      <c r="GT9248" s="77">
        <v>5.5634818912091658E-3</v>
      </c>
      <c r="GU9248" s="77">
        <v>0</v>
      </c>
      <c r="GV9248" s="77">
        <v>0</v>
      </c>
      <c r="GW9248" s="77">
        <v>0</v>
      </c>
      <c r="GX9248" s="77">
        <v>0</v>
      </c>
      <c r="GY9248" s="77">
        <v>0</v>
      </c>
      <c r="GZ9248" s="77">
        <v>0</v>
      </c>
    </row>
    <row r="9249" spans="187:208" x14ac:dyDescent="0.25">
      <c r="GE9249" s="77" t="s">
        <v>425</v>
      </c>
      <c r="GF9249" s="77" t="s">
        <v>155</v>
      </c>
      <c r="GG9249" s="77" t="s">
        <v>457</v>
      </c>
      <c r="GH9249" s="77" t="s">
        <v>446</v>
      </c>
      <c r="GI9249" s="77">
        <v>2020</v>
      </c>
      <c r="GJ9249" s="77" t="s">
        <v>301</v>
      </c>
      <c r="GK9249" s="77">
        <v>1.5808724525431749E-3</v>
      </c>
      <c r="GL9249" s="77">
        <v>88.505645999999999</v>
      </c>
      <c r="GM9249" s="77">
        <v>2020</v>
      </c>
      <c r="GN9249" s="77" t="s">
        <v>175</v>
      </c>
      <c r="GO9249" s="77">
        <v>5.3000000000000005E-2</v>
      </c>
      <c r="GP9249" s="77">
        <v>3</v>
      </c>
      <c r="GQ9249" s="77">
        <v>0</v>
      </c>
      <c r="GR9249" s="77" t="s">
        <v>423</v>
      </c>
      <c r="GS9249" s="77">
        <v>5.5966209081309407E-2</v>
      </c>
      <c r="GT9249" s="77">
        <v>8.8475438209913705E-5</v>
      </c>
      <c r="GU9249" s="77">
        <v>0</v>
      </c>
      <c r="GV9249" s="77">
        <v>0</v>
      </c>
      <c r="GW9249" s="77">
        <v>0</v>
      </c>
      <c r="GX9249" s="77">
        <v>0</v>
      </c>
      <c r="GY9249" s="77">
        <v>0</v>
      </c>
      <c r="GZ9249" s="77">
        <v>0</v>
      </c>
    </row>
    <row r="9250" spans="187:208" x14ac:dyDescent="0.25">
      <c r="GE9250" s="77" t="s">
        <v>427</v>
      </c>
      <c r="GF9250" s="77" t="s">
        <v>155</v>
      </c>
      <c r="GG9250" s="77" t="s">
        <v>457</v>
      </c>
      <c r="GH9250" s="77" t="s">
        <v>446</v>
      </c>
      <c r="GI9250" s="77">
        <v>2020</v>
      </c>
      <c r="GJ9250" s="77" t="s">
        <v>303</v>
      </c>
      <c r="GK9250" s="77">
        <v>3.9894642198450757E-2</v>
      </c>
      <c r="GL9250" s="77">
        <v>88.505645999999999</v>
      </c>
      <c r="GM9250" s="77">
        <v>2020</v>
      </c>
      <c r="GN9250" s="77" t="s">
        <v>175</v>
      </c>
      <c r="GO9250" s="77">
        <v>5.3000000000000005E-2</v>
      </c>
      <c r="GP9250" s="77">
        <v>3</v>
      </c>
      <c r="GQ9250" s="77">
        <v>0</v>
      </c>
      <c r="GR9250" s="77" t="s">
        <v>423</v>
      </c>
      <c r="GS9250" s="77">
        <v>5.5966209081309407E-2</v>
      </c>
      <c r="GT9250" s="77">
        <v>2.232751886502524E-3</v>
      </c>
      <c r="GU9250" s="77">
        <v>0</v>
      </c>
      <c r="GV9250" s="77">
        <v>0</v>
      </c>
      <c r="GW9250" s="77">
        <v>0</v>
      </c>
      <c r="GX9250" s="77">
        <v>0</v>
      </c>
      <c r="GY9250" s="77">
        <v>0</v>
      </c>
      <c r="GZ9250" s="77">
        <v>0</v>
      </c>
    </row>
    <row r="9251" spans="187:208" x14ac:dyDescent="0.25">
      <c r="GE9251" s="77" t="s">
        <v>422</v>
      </c>
      <c r="GF9251" s="77" t="s">
        <v>155</v>
      </c>
      <c r="GG9251" s="77" t="s">
        <v>457</v>
      </c>
      <c r="GH9251" s="77" t="s">
        <v>453</v>
      </c>
      <c r="GI9251" s="77">
        <v>2020</v>
      </c>
      <c r="GJ9251" s="77" t="s">
        <v>305</v>
      </c>
      <c r="GK9251" s="77">
        <v>222.22942162783281</v>
      </c>
      <c r="GL9251" s="77">
        <v>88.505645999999999</v>
      </c>
      <c r="GM9251" s="77">
        <v>2020</v>
      </c>
      <c r="GN9251" s="77" t="s">
        <v>175</v>
      </c>
      <c r="GO9251" s="77">
        <v>0.13250000000000001</v>
      </c>
      <c r="GP9251" s="77">
        <v>3</v>
      </c>
      <c r="GQ9251" s="77">
        <v>0</v>
      </c>
      <c r="GR9251" s="77" t="s">
        <v>423</v>
      </c>
      <c r="GS9251" s="77">
        <v>0.1527377521613833</v>
      </c>
      <c r="GT9251" s="77">
        <v>33.942822323559483</v>
      </c>
      <c r="GU9251" s="77">
        <v>0</v>
      </c>
      <c r="GV9251" s="77">
        <v>0</v>
      </c>
      <c r="GW9251" s="77">
        <v>0</v>
      </c>
      <c r="GX9251" s="77">
        <v>0</v>
      </c>
      <c r="GY9251" s="77">
        <v>0</v>
      </c>
      <c r="GZ9251" s="77">
        <v>0</v>
      </c>
    </row>
    <row r="9252" spans="187:208" x14ac:dyDescent="0.25">
      <c r="GE9252" s="77" t="s">
        <v>425</v>
      </c>
      <c r="GF9252" s="77" t="s">
        <v>155</v>
      </c>
      <c r="GG9252" s="77" t="s">
        <v>457</v>
      </c>
      <c r="GH9252" s="77" t="s">
        <v>453</v>
      </c>
      <c r="GI9252" s="77">
        <v>2020</v>
      </c>
      <c r="GJ9252" s="77" t="s">
        <v>301</v>
      </c>
      <c r="GK9252" s="77">
        <v>8585.7228092480309</v>
      </c>
      <c r="GL9252" s="77">
        <v>88.505645999999999</v>
      </c>
      <c r="GM9252" s="77">
        <v>2020</v>
      </c>
      <c r="GN9252" s="77" t="s">
        <v>175</v>
      </c>
      <c r="GO9252" s="77">
        <v>5.3000000000000005E-2</v>
      </c>
      <c r="GP9252" s="77">
        <v>3</v>
      </c>
      <c r="GQ9252" s="77">
        <v>0</v>
      </c>
      <c r="GR9252" s="77" t="s">
        <v>423</v>
      </c>
      <c r="GS9252" s="77">
        <v>5.5966209081309407E-2</v>
      </c>
      <c r="GT9252" s="77">
        <v>480.51035785654244</v>
      </c>
      <c r="GU9252" s="77">
        <v>0</v>
      </c>
      <c r="GV9252" s="77">
        <v>0</v>
      </c>
      <c r="GW9252" s="77">
        <v>0</v>
      </c>
      <c r="GX9252" s="77">
        <v>0</v>
      </c>
      <c r="GY9252" s="77">
        <v>0</v>
      </c>
      <c r="GZ9252" s="77">
        <v>0</v>
      </c>
    </row>
    <row r="9253" spans="187:208" x14ac:dyDescent="0.25">
      <c r="GE9253" s="77" t="s">
        <v>427</v>
      </c>
      <c r="GF9253" s="77" t="s">
        <v>155</v>
      </c>
      <c r="GG9253" s="77" t="s">
        <v>457</v>
      </c>
      <c r="GH9253" s="77" t="s">
        <v>453</v>
      </c>
      <c r="GI9253" s="77">
        <v>2020</v>
      </c>
      <c r="GJ9253" s="77" t="s">
        <v>303</v>
      </c>
      <c r="GK9253" s="77">
        <v>5338.1784104567978</v>
      </c>
      <c r="GL9253" s="77">
        <v>88.505645999999999</v>
      </c>
      <c r="GM9253" s="77">
        <v>2020</v>
      </c>
      <c r="GN9253" s="77" t="s">
        <v>175</v>
      </c>
      <c r="GO9253" s="77">
        <v>5.3000000000000005E-2</v>
      </c>
      <c r="GP9253" s="77">
        <v>3</v>
      </c>
      <c r="GQ9253" s="77">
        <v>0</v>
      </c>
      <c r="GR9253" s="77" t="s">
        <v>423</v>
      </c>
      <c r="GS9253" s="77">
        <v>5.5966209081309407E-2</v>
      </c>
      <c r="GT9253" s="77">
        <v>298.75760903295708</v>
      </c>
      <c r="GU9253" s="77">
        <v>0</v>
      </c>
      <c r="GV9253" s="77">
        <v>0</v>
      </c>
      <c r="GW9253" s="77">
        <v>0</v>
      </c>
      <c r="GX9253" s="77">
        <v>0</v>
      </c>
      <c r="GY9253" s="77">
        <v>0</v>
      </c>
      <c r="GZ9253" s="77">
        <v>0</v>
      </c>
    </row>
    <row r="9254" spans="187:208" x14ac:dyDescent="0.25">
      <c r="GE9254" s="77" t="s">
        <v>422</v>
      </c>
      <c r="GF9254" s="77" t="s">
        <v>155</v>
      </c>
      <c r="GG9254" s="77" t="s">
        <v>457</v>
      </c>
      <c r="GH9254" s="77" t="s">
        <v>460</v>
      </c>
      <c r="GI9254" s="77">
        <v>2020</v>
      </c>
      <c r="GJ9254" s="77" t="s">
        <v>305</v>
      </c>
      <c r="GK9254" s="77">
        <v>222.22942162784599</v>
      </c>
      <c r="GL9254" s="77">
        <v>88.505645999999999</v>
      </c>
      <c r="GM9254" s="77">
        <v>2020</v>
      </c>
      <c r="GN9254" s="77" t="s">
        <v>175</v>
      </c>
      <c r="GO9254" s="77">
        <v>0.13250000000000001</v>
      </c>
      <c r="GP9254" s="77">
        <v>3</v>
      </c>
      <c r="GQ9254" s="77">
        <v>0</v>
      </c>
      <c r="GR9254" s="77" t="s">
        <v>423</v>
      </c>
      <c r="GS9254" s="77">
        <v>0.1527377521613833</v>
      </c>
      <c r="GT9254" s="77">
        <v>33.942822323561494</v>
      </c>
      <c r="GU9254" s="77">
        <v>0</v>
      </c>
      <c r="GV9254" s="77">
        <v>0</v>
      </c>
      <c r="GW9254" s="77">
        <v>0</v>
      </c>
      <c r="GX9254" s="77">
        <v>0</v>
      </c>
      <c r="GY9254" s="77">
        <v>0</v>
      </c>
      <c r="GZ9254" s="77">
        <v>0</v>
      </c>
    </row>
    <row r="9255" spans="187:208" x14ac:dyDescent="0.25">
      <c r="GE9255" s="77" t="s">
        <v>425</v>
      </c>
      <c r="GF9255" s="77" t="s">
        <v>155</v>
      </c>
      <c r="GG9255" s="77" t="s">
        <v>457</v>
      </c>
      <c r="GH9255" s="77" t="s">
        <v>460</v>
      </c>
      <c r="GI9255" s="77">
        <v>2020</v>
      </c>
      <c r="GJ9255" s="77" t="s">
        <v>301</v>
      </c>
      <c r="GK9255" s="77">
        <v>8585.722809248542</v>
      </c>
      <c r="GL9255" s="77">
        <v>88.505645999999999</v>
      </c>
      <c r="GM9255" s="77">
        <v>2020</v>
      </c>
      <c r="GN9255" s="77" t="s">
        <v>175</v>
      </c>
      <c r="GO9255" s="77">
        <v>5.3000000000000005E-2</v>
      </c>
      <c r="GP9255" s="77">
        <v>3</v>
      </c>
      <c r="GQ9255" s="77">
        <v>0</v>
      </c>
      <c r="GR9255" s="77" t="s">
        <v>423</v>
      </c>
      <c r="GS9255" s="77">
        <v>5.5966209081309407E-2</v>
      </c>
      <c r="GT9255" s="77">
        <v>480.51035785657109</v>
      </c>
      <c r="GU9255" s="77">
        <v>0</v>
      </c>
      <c r="GV9255" s="77">
        <v>0</v>
      </c>
      <c r="GW9255" s="77">
        <v>0</v>
      </c>
      <c r="GX9255" s="77">
        <v>0</v>
      </c>
      <c r="GY9255" s="77">
        <v>0</v>
      </c>
      <c r="GZ9255" s="77">
        <v>0</v>
      </c>
    </row>
    <row r="9256" spans="187:208" x14ac:dyDescent="0.25">
      <c r="GE9256" s="77" t="s">
        <v>422</v>
      </c>
      <c r="GF9256" s="77" t="s">
        <v>155</v>
      </c>
      <c r="GG9256" s="77" t="s">
        <v>457</v>
      </c>
      <c r="GH9256" s="77" t="s">
        <v>467</v>
      </c>
      <c r="GI9256" s="77">
        <v>2020</v>
      </c>
      <c r="GJ9256" s="77" t="s">
        <v>305</v>
      </c>
      <c r="GK9256" s="77">
        <v>0.69641821681223237</v>
      </c>
      <c r="GL9256" s="77">
        <v>88.505645999999999</v>
      </c>
      <c r="GM9256" s="77">
        <v>2020</v>
      </c>
      <c r="GN9256" s="77" t="s">
        <v>175</v>
      </c>
      <c r="GO9256" s="77">
        <v>0.13250000000000001</v>
      </c>
      <c r="GP9256" s="77">
        <v>3</v>
      </c>
      <c r="GQ9256" s="77">
        <v>0</v>
      </c>
      <c r="GR9256" s="77" t="s">
        <v>423</v>
      </c>
      <c r="GS9256" s="77">
        <v>0.1527377521613833</v>
      </c>
      <c r="GT9256" s="77">
        <v>0.10636935300013925</v>
      </c>
      <c r="GU9256" s="77">
        <v>0</v>
      </c>
      <c r="GV9256" s="77">
        <v>0</v>
      </c>
      <c r="GW9256" s="77">
        <v>0</v>
      </c>
      <c r="GX9256" s="77">
        <v>0</v>
      </c>
      <c r="GY9256" s="77">
        <v>0</v>
      </c>
      <c r="GZ9256" s="77">
        <v>0</v>
      </c>
    </row>
    <row r="9257" spans="187:208" x14ac:dyDescent="0.25">
      <c r="GE9257" s="77" t="s">
        <v>425</v>
      </c>
      <c r="GF9257" s="77" t="s">
        <v>155</v>
      </c>
      <c r="GG9257" s="77" t="s">
        <v>457</v>
      </c>
      <c r="GH9257" s="77" t="s">
        <v>467</v>
      </c>
      <c r="GI9257" s="77">
        <v>2020</v>
      </c>
      <c r="GJ9257" s="77" t="s">
        <v>301</v>
      </c>
      <c r="GK9257" s="77">
        <v>2.9419641522810429</v>
      </c>
      <c r="GL9257" s="77">
        <v>88.505645999999999</v>
      </c>
      <c r="GM9257" s="77">
        <v>2020</v>
      </c>
      <c r="GN9257" s="77" t="s">
        <v>175</v>
      </c>
      <c r="GO9257" s="77">
        <v>5.3000000000000005E-2</v>
      </c>
      <c r="GP9257" s="77">
        <v>3</v>
      </c>
      <c r="GQ9257" s="77">
        <v>0</v>
      </c>
      <c r="GR9257" s="77" t="s">
        <v>423</v>
      </c>
      <c r="GS9257" s="77">
        <v>5.5966209081309407E-2</v>
      </c>
      <c r="GT9257" s="77">
        <v>0.16465058085627804</v>
      </c>
      <c r="GU9257" s="77">
        <v>0</v>
      </c>
      <c r="GV9257" s="77">
        <v>0</v>
      </c>
      <c r="GW9257" s="77">
        <v>0</v>
      </c>
      <c r="GX9257" s="77">
        <v>0</v>
      </c>
      <c r="GY9257" s="77">
        <v>0</v>
      </c>
      <c r="GZ9257" s="77">
        <v>0</v>
      </c>
    </row>
    <row r="9258" spans="187:208" x14ac:dyDescent="0.25">
      <c r="GE9258" s="77" t="s">
        <v>427</v>
      </c>
      <c r="GF9258" s="77" t="s">
        <v>155</v>
      </c>
      <c r="GG9258" s="77" t="s">
        <v>457</v>
      </c>
      <c r="GH9258" s="77" t="s">
        <v>467</v>
      </c>
      <c r="GI9258" s="77">
        <v>2020</v>
      </c>
      <c r="GJ9258" s="77" t="s">
        <v>303</v>
      </c>
      <c r="GK9258" s="77">
        <v>1.6021759622082969</v>
      </c>
      <c r="GL9258" s="77">
        <v>88.505645999999999</v>
      </c>
      <c r="GM9258" s="77">
        <v>2020</v>
      </c>
      <c r="GN9258" s="77" t="s">
        <v>175</v>
      </c>
      <c r="GO9258" s="77">
        <v>5.3000000000000005E-2</v>
      </c>
      <c r="GP9258" s="77">
        <v>3</v>
      </c>
      <c r="GQ9258" s="77">
        <v>0</v>
      </c>
      <c r="GR9258" s="77" t="s">
        <v>423</v>
      </c>
      <c r="GS9258" s="77">
        <v>5.5966209081309407E-2</v>
      </c>
      <c r="GT9258" s="77">
        <v>8.9667714885997618E-2</v>
      </c>
      <c r="GU9258" s="77">
        <v>0</v>
      </c>
      <c r="GV9258" s="77">
        <v>0</v>
      </c>
      <c r="GW9258" s="77">
        <v>0</v>
      </c>
      <c r="GX9258" s="77">
        <v>0</v>
      </c>
      <c r="GY9258" s="77">
        <v>0</v>
      </c>
      <c r="GZ9258" s="77">
        <v>0</v>
      </c>
    </row>
    <row r="9259" spans="187:208" x14ac:dyDescent="0.25">
      <c r="GE9259" s="77" t="s">
        <v>422</v>
      </c>
      <c r="GF9259" s="77" t="s">
        <v>155</v>
      </c>
      <c r="GG9259" s="77" t="s">
        <v>457</v>
      </c>
      <c r="GH9259" s="77" t="s">
        <v>474</v>
      </c>
      <c r="GI9259" s="77">
        <v>2020</v>
      </c>
      <c r="GJ9259" s="77" t="s">
        <v>305</v>
      </c>
      <c r="GK9259" s="77">
        <v>3.6425060683952577E-2</v>
      </c>
      <c r="GL9259" s="77">
        <v>88.505645999999999</v>
      </c>
      <c r="GM9259" s="77">
        <v>2020</v>
      </c>
      <c r="GN9259" s="77" t="s">
        <v>175</v>
      </c>
      <c r="GO9259" s="77">
        <v>0.13250000000000001</v>
      </c>
      <c r="GP9259" s="77">
        <v>3</v>
      </c>
      <c r="GQ9259" s="77">
        <v>0</v>
      </c>
      <c r="GR9259" s="77" t="s">
        <v>423</v>
      </c>
      <c r="GS9259" s="77">
        <v>0.1527377521613833</v>
      </c>
      <c r="GT9259" s="77">
        <v>5.5634818912088952E-3</v>
      </c>
      <c r="GU9259" s="77">
        <v>0</v>
      </c>
      <c r="GV9259" s="77">
        <v>0</v>
      </c>
      <c r="GW9259" s="77">
        <v>0</v>
      </c>
      <c r="GX9259" s="77">
        <v>0</v>
      </c>
      <c r="GY9259" s="77">
        <v>0</v>
      </c>
      <c r="GZ9259" s="77">
        <v>0</v>
      </c>
    </row>
    <row r="9260" spans="187:208" x14ac:dyDescent="0.25">
      <c r="GE9260" s="77" t="s">
        <v>425</v>
      </c>
      <c r="GF9260" s="77" t="s">
        <v>155</v>
      </c>
      <c r="GG9260" s="77" t="s">
        <v>457</v>
      </c>
      <c r="GH9260" s="77" t="s">
        <v>474</v>
      </c>
      <c r="GI9260" s="77">
        <v>2020</v>
      </c>
      <c r="GJ9260" s="77" t="s">
        <v>301</v>
      </c>
      <c r="GK9260" s="77">
        <v>1.5808724525432701E-3</v>
      </c>
      <c r="GL9260" s="77">
        <v>88.505645999999999</v>
      </c>
      <c r="GM9260" s="77">
        <v>2020</v>
      </c>
      <c r="GN9260" s="77" t="s">
        <v>175</v>
      </c>
      <c r="GO9260" s="77">
        <v>5.3000000000000005E-2</v>
      </c>
      <c r="GP9260" s="77">
        <v>3</v>
      </c>
      <c r="GQ9260" s="77">
        <v>0</v>
      </c>
      <c r="GR9260" s="77" t="s">
        <v>423</v>
      </c>
      <c r="GS9260" s="77">
        <v>5.5966209081309407E-2</v>
      </c>
      <c r="GT9260" s="77">
        <v>8.8475438209919031E-5</v>
      </c>
      <c r="GU9260" s="77">
        <v>0</v>
      </c>
      <c r="GV9260" s="77">
        <v>0</v>
      </c>
      <c r="GW9260" s="77">
        <v>0</v>
      </c>
      <c r="GX9260" s="77">
        <v>0</v>
      </c>
      <c r="GY9260" s="77">
        <v>0</v>
      </c>
      <c r="GZ9260" s="77">
        <v>0</v>
      </c>
    </row>
    <row r="9261" spans="187:208" x14ac:dyDescent="0.25">
      <c r="GE9261" s="77" t="s">
        <v>427</v>
      </c>
      <c r="GF9261" s="77" t="s">
        <v>155</v>
      </c>
      <c r="GG9261" s="77" t="s">
        <v>457</v>
      </c>
      <c r="GH9261" s="77" t="s">
        <v>474</v>
      </c>
      <c r="GI9261" s="77">
        <v>2020</v>
      </c>
      <c r="GJ9261" s="77" t="s">
        <v>303</v>
      </c>
      <c r="GK9261" s="77">
        <v>3.9894642198449473E-2</v>
      </c>
      <c r="GL9261" s="77">
        <v>88.505645999999999</v>
      </c>
      <c r="GM9261" s="77">
        <v>2020</v>
      </c>
      <c r="GN9261" s="77" t="s">
        <v>175</v>
      </c>
      <c r="GO9261" s="77">
        <v>5.3000000000000005E-2</v>
      </c>
      <c r="GP9261" s="77">
        <v>3</v>
      </c>
      <c r="GQ9261" s="77">
        <v>0</v>
      </c>
      <c r="GR9261" s="77" t="s">
        <v>423</v>
      </c>
      <c r="GS9261" s="77">
        <v>5.5966209081309407E-2</v>
      </c>
      <c r="GT9261" s="77">
        <v>2.2327518865024524E-3</v>
      </c>
      <c r="GU9261" s="77">
        <v>0</v>
      </c>
      <c r="GV9261" s="77">
        <v>0</v>
      </c>
      <c r="GW9261" s="77">
        <v>0</v>
      </c>
      <c r="GX9261" s="77">
        <v>0</v>
      </c>
      <c r="GY9261" s="77">
        <v>0</v>
      </c>
      <c r="GZ9261" s="77">
        <v>0</v>
      </c>
    </row>
    <row r="9262" spans="187:208" x14ac:dyDescent="0.25">
      <c r="GE9262" s="77" t="s">
        <v>422</v>
      </c>
      <c r="GF9262" s="77" t="s">
        <v>155</v>
      </c>
      <c r="GG9262" s="77" t="s">
        <v>457</v>
      </c>
      <c r="GH9262" s="77" t="s">
        <v>481</v>
      </c>
      <c r="GI9262" s="77">
        <v>2020</v>
      </c>
      <c r="GJ9262" s="77" t="s">
        <v>305</v>
      </c>
      <c r="GK9262" s="77">
        <v>409.22373582044048</v>
      </c>
      <c r="GL9262" s="77">
        <v>88.505645999999999</v>
      </c>
      <c r="GM9262" s="77">
        <v>2020</v>
      </c>
      <c r="GN9262" s="77" t="s">
        <v>175</v>
      </c>
      <c r="GO9262" s="77">
        <v>0.13250000000000001</v>
      </c>
      <c r="GP9262" s="77">
        <v>3</v>
      </c>
      <c r="GQ9262" s="77">
        <v>0</v>
      </c>
      <c r="GR9262" s="77" t="s">
        <v>423</v>
      </c>
      <c r="GS9262" s="77">
        <v>0.1527377521613833</v>
      </c>
      <c r="GT9262" s="77">
        <v>62.50391354029783</v>
      </c>
      <c r="GU9262" s="77">
        <v>0</v>
      </c>
      <c r="GV9262" s="77">
        <v>0</v>
      </c>
      <c r="GW9262" s="77">
        <v>0</v>
      </c>
      <c r="GX9262" s="77">
        <v>0</v>
      </c>
      <c r="GY9262" s="77">
        <v>0</v>
      </c>
      <c r="GZ9262" s="77">
        <v>0</v>
      </c>
    </row>
    <row r="9263" spans="187:208" x14ac:dyDescent="0.25">
      <c r="GE9263" s="77" t="s">
        <v>425</v>
      </c>
      <c r="GF9263" s="77" t="s">
        <v>155</v>
      </c>
      <c r="GG9263" s="77" t="s">
        <v>457</v>
      </c>
      <c r="GH9263" s="77" t="s">
        <v>481</v>
      </c>
      <c r="GI9263" s="77">
        <v>2020</v>
      </c>
      <c r="GJ9263" s="77" t="s">
        <v>301</v>
      </c>
      <c r="GK9263" s="77">
        <v>13469.087812378209</v>
      </c>
      <c r="GL9263" s="77">
        <v>88.505645999999999</v>
      </c>
      <c r="GM9263" s="77">
        <v>2020</v>
      </c>
      <c r="GN9263" s="77" t="s">
        <v>175</v>
      </c>
      <c r="GO9263" s="77">
        <v>5.3000000000000005E-2</v>
      </c>
      <c r="GP9263" s="77">
        <v>3</v>
      </c>
      <c r="GQ9263" s="77">
        <v>0</v>
      </c>
      <c r="GR9263" s="77" t="s">
        <v>423</v>
      </c>
      <c r="GS9263" s="77">
        <v>5.5966209081309407E-2</v>
      </c>
      <c r="GT9263" s="77">
        <v>753.81378464207523</v>
      </c>
      <c r="GU9263" s="77">
        <v>0</v>
      </c>
      <c r="GV9263" s="77">
        <v>0</v>
      </c>
      <c r="GW9263" s="77">
        <v>0</v>
      </c>
      <c r="GX9263" s="77">
        <v>0</v>
      </c>
      <c r="GY9263" s="77">
        <v>0</v>
      </c>
      <c r="GZ9263" s="77">
        <v>0</v>
      </c>
    </row>
    <row r="9264" spans="187:208" x14ac:dyDescent="0.25">
      <c r="GE9264" s="77" t="s">
        <v>427</v>
      </c>
      <c r="GF9264" s="77" t="s">
        <v>155</v>
      </c>
      <c r="GG9264" s="77" t="s">
        <v>457</v>
      </c>
      <c r="GH9264" s="77" t="s">
        <v>481</v>
      </c>
      <c r="GI9264" s="77">
        <v>2020</v>
      </c>
      <c r="GJ9264" s="77" t="s">
        <v>303</v>
      </c>
      <c r="GK9264" s="77">
        <v>7205.5312760242414</v>
      </c>
      <c r="GL9264" s="77">
        <v>88.505645999999999</v>
      </c>
      <c r="GM9264" s="77">
        <v>2020</v>
      </c>
      <c r="GN9264" s="77" t="s">
        <v>175</v>
      </c>
      <c r="GO9264" s="77">
        <v>5.3000000000000005E-2</v>
      </c>
      <c r="GP9264" s="77">
        <v>3</v>
      </c>
      <c r="GQ9264" s="77">
        <v>0</v>
      </c>
      <c r="GR9264" s="77" t="s">
        <v>423</v>
      </c>
      <c r="GS9264" s="77">
        <v>5.5966209081309407E-2</v>
      </c>
      <c r="GT9264" s="77">
        <v>403.26626993588684</v>
      </c>
      <c r="GU9264" s="77">
        <v>0</v>
      </c>
      <c r="GV9264" s="77">
        <v>0</v>
      </c>
      <c r="GW9264" s="77">
        <v>0</v>
      </c>
      <c r="GX9264" s="77">
        <v>0</v>
      </c>
      <c r="GY9264" s="77">
        <v>0</v>
      </c>
      <c r="GZ9264" s="77">
        <v>0</v>
      </c>
    </row>
    <row r="9265" spans="187:208" x14ac:dyDescent="0.25">
      <c r="GE9265" s="77" t="s">
        <v>422</v>
      </c>
      <c r="GF9265" s="77" t="s">
        <v>155</v>
      </c>
      <c r="GG9265" s="77" t="s">
        <v>457</v>
      </c>
      <c r="GH9265" s="77" t="s">
        <v>488</v>
      </c>
      <c r="GI9265" s="77">
        <v>2020</v>
      </c>
      <c r="GJ9265" s="77" t="s">
        <v>305</v>
      </c>
      <c r="GK9265" s="77">
        <v>409.22373582039489</v>
      </c>
      <c r="GL9265" s="77">
        <v>88.505645999999999</v>
      </c>
      <c r="GM9265" s="77">
        <v>2020</v>
      </c>
      <c r="GN9265" s="77" t="s">
        <v>175</v>
      </c>
      <c r="GO9265" s="77">
        <v>0.13250000000000001</v>
      </c>
      <c r="GP9265" s="77">
        <v>3</v>
      </c>
      <c r="GQ9265" s="77">
        <v>0</v>
      </c>
      <c r="GR9265" s="77" t="s">
        <v>423</v>
      </c>
      <c r="GS9265" s="77">
        <v>0.1527377521613833</v>
      </c>
      <c r="GT9265" s="77">
        <v>62.503913540290867</v>
      </c>
      <c r="GU9265" s="77">
        <v>0</v>
      </c>
      <c r="GV9265" s="77">
        <v>0</v>
      </c>
      <c r="GW9265" s="77">
        <v>0</v>
      </c>
      <c r="GX9265" s="77">
        <v>0</v>
      </c>
      <c r="GY9265" s="77">
        <v>0</v>
      </c>
      <c r="GZ9265" s="77">
        <v>0</v>
      </c>
    </row>
    <row r="9266" spans="187:208" x14ac:dyDescent="0.25">
      <c r="GE9266" s="77" t="s">
        <v>425</v>
      </c>
      <c r="GF9266" s="77" t="s">
        <v>155</v>
      </c>
      <c r="GG9266" s="77" t="s">
        <v>457</v>
      </c>
      <c r="GH9266" s="77" t="s">
        <v>488</v>
      </c>
      <c r="GI9266" s="77">
        <v>2020</v>
      </c>
      <c r="GJ9266" s="77" t="s">
        <v>301</v>
      </c>
      <c r="GK9266" s="77">
        <v>13469.08781237873</v>
      </c>
      <c r="GL9266" s="77">
        <v>88.505645999999999</v>
      </c>
      <c r="GM9266" s="77">
        <v>2020</v>
      </c>
      <c r="GN9266" s="77" t="s">
        <v>175</v>
      </c>
      <c r="GO9266" s="77">
        <v>5.3000000000000005E-2</v>
      </c>
      <c r="GP9266" s="77">
        <v>3</v>
      </c>
      <c r="GQ9266" s="77">
        <v>0</v>
      </c>
      <c r="GR9266" s="77" t="s">
        <v>423</v>
      </c>
      <c r="GS9266" s="77">
        <v>5.5966209081309407E-2</v>
      </c>
      <c r="GT9266" s="77">
        <v>753.81378464210434</v>
      </c>
      <c r="GU9266" s="77">
        <v>0</v>
      </c>
      <c r="GV9266" s="77">
        <v>0</v>
      </c>
      <c r="GW9266" s="77">
        <v>0</v>
      </c>
      <c r="GX9266" s="77">
        <v>0</v>
      </c>
      <c r="GY9266" s="77">
        <v>0</v>
      </c>
      <c r="GZ9266" s="77">
        <v>0</v>
      </c>
    </row>
    <row r="9267" spans="187:208" x14ac:dyDescent="0.25">
      <c r="GE9267" s="77" t="s">
        <v>427</v>
      </c>
      <c r="GF9267" s="77" t="s">
        <v>155</v>
      </c>
      <c r="GG9267" s="77" t="s">
        <v>457</v>
      </c>
      <c r="GH9267" s="77" t="s">
        <v>488</v>
      </c>
      <c r="GI9267" s="77">
        <v>2020</v>
      </c>
      <c r="GJ9267" s="77" t="s">
        <v>303</v>
      </c>
      <c r="GK9267" s="77">
        <v>7205.5312760252646</v>
      </c>
      <c r="GL9267" s="77">
        <v>88.505645999999999</v>
      </c>
      <c r="GM9267" s="77">
        <v>2020</v>
      </c>
      <c r="GN9267" s="77" t="s">
        <v>175</v>
      </c>
      <c r="GO9267" s="77">
        <v>5.3000000000000005E-2</v>
      </c>
      <c r="GP9267" s="77">
        <v>3</v>
      </c>
      <c r="GQ9267" s="77">
        <v>0</v>
      </c>
      <c r="GR9267" s="77" t="s">
        <v>423</v>
      </c>
      <c r="GS9267" s="77">
        <v>5.5966209081309407E-2</v>
      </c>
      <c r="GT9267" s="77">
        <v>403.26626993594414</v>
      </c>
      <c r="GU9267" s="77">
        <v>0</v>
      </c>
      <c r="GV9267" s="77">
        <v>0</v>
      </c>
      <c r="GW9267" s="77">
        <v>0</v>
      </c>
      <c r="GX9267" s="77">
        <v>0</v>
      </c>
      <c r="GY9267" s="77">
        <v>0</v>
      </c>
      <c r="GZ9267" s="77">
        <v>0</v>
      </c>
    </row>
    <row r="9268" spans="187:208" x14ac:dyDescent="0.25">
      <c r="GE9268" s="77" t="s">
        <v>422</v>
      </c>
      <c r="GF9268" s="77" t="s">
        <v>155</v>
      </c>
      <c r="GG9268" s="77" t="s">
        <v>458</v>
      </c>
      <c r="GH9268" s="77" t="s">
        <v>300</v>
      </c>
      <c r="GI9268" s="77">
        <v>2020</v>
      </c>
      <c r="GJ9268" s="77" t="s">
        <v>305</v>
      </c>
      <c r="GK9268" s="77">
        <v>222.22942162789411</v>
      </c>
      <c r="GL9268" s="77">
        <v>88.424520000000001</v>
      </c>
      <c r="GM9268" s="77">
        <v>2020</v>
      </c>
      <c r="GN9268" s="77" t="s">
        <v>175</v>
      </c>
      <c r="GO9268" s="77">
        <v>0.13250000000000001</v>
      </c>
      <c r="GP9268" s="77">
        <v>3</v>
      </c>
      <c r="GQ9268" s="77">
        <v>0</v>
      </c>
      <c r="GR9268" s="77" t="s">
        <v>423</v>
      </c>
      <c r="GS9268" s="77">
        <v>0.1527377521613833</v>
      </c>
      <c r="GT9268" s="77">
        <v>33.942822323568848</v>
      </c>
      <c r="GU9268" s="77">
        <v>0</v>
      </c>
      <c r="GV9268" s="77">
        <v>0</v>
      </c>
      <c r="GW9268" s="77">
        <v>0</v>
      </c>
      <c r="GX9268" s="77">
        <v>0</v>
      </c>
      <c r="GY9268" s="77">
        <v>0</v>
      </c>
      <c r="GZ9268" s="77">
        <v>0</v>
      </c>
    </row>
    <row r="9269" spans="187:208" x14ac:dyDescent="0.25">
      <c r="GE9269" s="77" t="s">
        <v>425</v>
      </c>
      <c r="GF9269" s="77" t="s">
        <v>155</v>
      </c>
      <c r="GG9269" s="77" t="s">
        <v>458</v>
      </c>
      <c r="GH9269" s="77" t="s">
        <v>300</v>
      </c>
      <c r="GI9269" s="77">
        <v>2020</v>
      </c>
      <c r="GJ9269" s="77" t="s">
        <v>301</v>
      </c>
      <c r="GK9269" s="77">
        <v>8585.7228092503974</v>
      </c>
      <c r="GL9269" s="77">
        <v>88.424520000000001</v>
      </c>
      <c r="GM9269" s="77">
        <v>2020</v>
      </c>
      <c r="GN9269" s="77" t="s">
        <v>175</v>
      </c>
      <c r="GO9269" s="77">
        <v>5.3000000000000005E-2</v>
      </c>
      <c r="GP9269" s="77">
        <v>3</v>
      </c>
      <c r="GQ9269" s="77">
        <v>0</v>
      </c>
      <c r="GR9269" s="77" t="s">
        <v>423</v>
      </c>
      <c r="GS9269" s="77">
        <v>5.5966209081309407E-2</v>
      </c>
      <c r="GT9269" s="77">
        <v>480.51035785667489</v>
      </c>
      <c r="GU9269" s="77">
        <v>0</v>
      </c>
      <c r="GV9269" s="77">
        <v>0</v>
      </c>
      <c r="GW9269" s="77">
        <v>0</v>
      </c>
      <c r="GX9269" s="77">
        <v>0</v>
      </c>
      <c r="GY9269" s="77">
        <v>0</v>
      </c>
      <c r="GZ9269" s="77">
        <v>0</v>
      </c>
    </row>
    <row r="9270" spans="187:208" x14ac:dyDescent="0.25">
      <c r="GE9270" s="77" t="s">
        <v>427</v>
      </c>
      <c r="GF9270" s="77" t="s">
        <v>155</v>
      </c>
      <c r="GG9270" s="77" t="s">
        <v>458</v>
      </c>
      <c r="GH9270" s="77" t="s">
        <v>300</v>
      </c>
      <c r="GI9270" s="77">
        <v>2020</v>
      </c>
      <c r="GJ9270" s="77" t="s">
        <v>303</v>
      </c>
      <c r="GK9270" s="77">
        <v>5338.1784104582703</v>
      </c>
      <c r="GL9270" s="77">
        <v>88.424520000000001</v>
      </c>
      <c r="GM9270" s="77">
        <v>2020</v>
      </c>
      <c r="GN9270" s="77" t="s">
        <v>175</v>
      </c>
      <c r="GO9270" s="77">
        <v>5.3000000000000005E-2</v>
      </c>
      <c r="GP9270" s="77">
        <v>3</v>
      </c>
      <c r="GQ9270" s="77">
        <v>0</v>
      </c>
      <c r="GR9270" s="77" t="s">
        <v>423</v>
      </c>
      <c r="GS9270" s="77">
        <v>5.5966209081309407E-2</v>
      </c>
      <c r="GT9270" s="77">
        <v>298.75760903303944</v>
      </c>
      <c r="GU9270" s="77">
        <v>0</v>
      </c>
      <c r="GV9270" s="77">
        <v>0</v>
      </c>
      <c r="GW9270" s="77">
        <v>0</v>
      </c>
      <c r="GX9270" s="77">
        <v>0</v>
      </c>
      <c r="GY9270" s="77">
        <v>0</v>
      </c>
      <c r="GZ9270" s="77">
        <v>0</v>
      </c>
    </row>
    <row r="9271" spans="187:208" x14ac:dyDescent="0.25">
      <c r="GE9271" s="77" t="s">
        <v>422</v>
      </c>
      <c r="GF9271" s="77" t="s">
        <v>155</v>
      </c>
      <c r="GG9271" s="77" t="s">
        <v>458</v>
      </c>
      <c r="GH9271" s="77" t="s">
        <v>432</v>
      </c>
      <c r="GI9271" s="77">
        <v>2020</v>
      </c>
      <c r="GJ9271" s="77" t="s">
        <v>305</v>
      </c>
      <c r="GK9271" s="77">
        <v>222.22942162788451</v>
      </c>
      <c r="GL9271" s="77">
        <v>88.424520000000001</v>
      </c>
      <c r="GM9271" s="77">
        <v>2020</v>
      </c>
      <c r="GN9271" s="77" t="s">
        <v>175</v>
      </c>
      <c r="GO9271" s="77">
        <v>0.13250000000000001</v>
      </c>
      <c r="GP9271" s="77">
        <v>3</v>
      </c>
      <c r="GQ9271" s="77">
        <v>0</v>
      </c>
      <c r="GR9271" s="77" t="s">
        <v>423</v>
      </c>
      <c r="GS9271" s="77">
        <v>0.1527377521613833</v>
      </c>
      <c r="GT9271" s="77">
        <v>33.942822323567377</v>
      </c>
      <c r="GU9271" s="77">
        <v>0</v>
      </c>
      <c r="GV9271" s="77">
        <v>0</v>
      </c>
      <c r="GW9271" s="77">
        <v>0</v>
      </c>
      <c r="GX9271" s="77">
        <v>0</v>
      </c>
      <c r="GY9271" s="77">
        <v>0</v>
      </c>
      <c r="GZ9271" s="77">
        <v>0</v>
      </c>
    </row>
    <row r="9272" spans="187:208" x14ac:dyDescent="0.25">
      <c r="GE9272" s="77" t="s">
        <v>425</v>
      </c>
      <c r="GF9272" s="77" t="s">
        <v>155</v>
      </c>
      <c r="GG9272" s="77" t="s">
        <v>458</v>
      </c>
      <c r="GH9272" s="77" t="s">
        <v>432</v>
      </c>
      <c r="GI9272" s="77">
        <v>2020</v>
      </c>
      <c r="GJ9272" s="77" t="s">
        <v>301</v>
      </c>
      <c r="GK9272" s="77">
        <v>8585.7228092500354</v>
      </c>
      <c r="GL9272" s="77">
        <v>88.424520000000001</v>
      </c>
      <c r="GM9272" s="77">
        <v>2020</v>
      </c>
      <c r="GN9272" s="77" t="s">
        <v>175</v>
      </c>
      <c r="GO9272" s="77">
        <v>5.3000000000000005E-2</v>
      </c>
      <c r="GP9272" s="77">
        <v>3</v>
      </c>
      <c r="GQ9272" s="77">
        <v>0</v>
      </c>
      <c r="GR9272" s="77" t="s">
        <v>423</v>
      </c>
      <c r="GS9272" s="77">
        <v>5.5966209081309407E-2</v>
      </c>
      <c r="GT9272" s="77">
        <v>480.51035785665465</v>
      </c>
      <c r="GU9272" s="77">
        <v>0</v>
      </c>
      <c r="GV9272" s="77">
        <v>0</v>
      </c>
      <c r="GW9272" s="77">
        <v>0</v>
      </c>
      <c r="GX9272" s="77">
        <v>0</v>
      </c>
      <c r="GY9272" s="77">
        <v>0</v>
      </c>
      <c r="GZ9272" s="77">
        <v>0</v>
      </c>
    </row>
    <row r="9273" spans="187:208" x14ac:dyDescent="0.25">
      <c r="GE9273" s="77" t="s">
        <v>422</v>
      </c>
      <c r="GF9273" s="77" t="s">
        <v>155</v>
      </c>
      <c r="GG9273" s="77" t="s">
        <v>458</v>
      </c>
      <c r="GH9273" s="77" t="s">
        <v>439</v>
      </c>
      <c r="GI9273" s="77">
        <v>2020</v>
      </c>
      <c r="GJ9273" s="77" t="s">
        <v>305</v>
      </c>
      <c r="GK9273" s="77">
        <v>0.69641821681222682</v>
      </c>
      <c r="GL9273" s="77">
        <v>88.424520000000001</v>
      </c>
      <c r="GM9273" s="77">
        <v>2020</v>
      </c>
      <c r="GN9273" s="77" t="s">
        <v>175</v>
      </c>
      <c r="GO9273" s="77">
        <v>0.13250000000000001</v>
      </c>
      <c r="GP9273" s="77">
        <v>3</v>
      </c>
      <c r="GQ9273" s="77">
        <v>0</v>
      </c>
      <c r="GR9273" s="77" t="s">
        <v>423</v>
      </c>
      <c r="GS9273" s="77">
        <v>0.1527377521613833</v>
      </c>
      <c r="GT9273" s="77">
        <v>0.1063693530001384</v>
      </c>
      <c r="GU9273" s="77">
        <v>0</v>
      </c>
      <c r="GV9273" s="77">
        <v>0</v>
      </c>
      <c r="GW9273" s="77">
        <v>0</v>
      </c>
      <c r="GX9273" s="77">
        <v>0</v>
      </c>
      <c r="GY9273" s="77">
        <v>0</v>
      </c>
      <c r="GZ9273" s="77">
        <v>0</v>
      </c>
    </row>
    <row r="9274" spans="187:208" x14ac:dyDescent="0.25">
      <c r="GE9274" s="77" t="s">
        <v>425</v>
      </c>
      <c r="GF9274" s="77" t="s">
        <v>155</v>
      </c>
      <c r="GG9274" s="77" t="s">
        <v>458</v>
      </c>
      <c r="GH9274" s="77" t="s">
        <v>439</v>
      </c>
      <c r="GI9274" s="77">
        <v>2020</v>
      </c>
      <c r="GJ9274" s="77" t="s">
        <v>301</v>
      </c>
      <c r="GK9274" s="77">
        <v>2.9419641522810371</v>
      </c>
      <c r="GL9274" s="77">
        <v>88.424520000000001</v>
      </c>
      <c r="GM9274" s="77">
        <v>2020</v>
      </c>
      <c r="GN9274" s="77" t="s">
        <v>175</v>
      </c>
      <c r="GO9274" s="77">
        <v>5.3000000000000005E-2</v>
      </c>
      <c r="GP9274" s="77">
        <v>3</v>
      </c>
      <c r="GQ9274" s="77">
        <v>0</v>
      </c>
      <c r="GR9274" s="77" t="s">
        <v>423</v>
      </c>
      <c r="GS9274" s="77">
        <v>5.5966209081309407E-2</v>
      </c>
      <c r="GT9274" s="77">
        <v>0.16465058085627771</v>
      </c>
      <c r="GU9274" s="77">
        <v>0</v>
      </c>
      <c r="GV9274" s="77">
        <v>0</v>
      </c>
      <c r="GW9274" s="77">
        <v>0</v>
      </c>
      <c r="GX9274" s="77">
        <v>0</v>
      </c>
      <c r="GY9274" s="77">
        <v>0</v>
      </c>
      <c r="GZ9274" s="77">
        <v>0</v>
      </c>
    </row>
    <row r="9275" spans="187:208" x14ac:dyDescent="0.25">
      <c r="GE9275" s="77" t="s">
        <v>427</v>
      </c>
      <c r="GF9275" s="77" t="s">
        <v>155</v>
      </c>
      <c r="GG9275" s="77" t="s">
        <v>458</v>
      </c>
      <c r="GH9275" s="77" t="s">
        <v>439</v>
      </c>
      <c r="GI9275" s="77">
        <v>2020</v>
      </c>
      <c r="GJ9275" s="77" t="s">
        <v>303</v>
      </c>
      <c r="GK9275" s="77">
        <v>1.602175962208308</v>
      </c>
      <c r="GL9275" s="77">
        <v>88.424520000000001</v>
      </c>
      <c r="GM9275" s="77">
        <v>2020</v>
      </c>
      <c r="GN9275" s="77" t="s">
        <v>175</v>
      </c>
      <c r="GO9275" s="77">
        <v>5.3000000000000005E-2</v>
      </c>
      <c r="GP9275" s="77">
        <v>3</v>
      </c>
      <c r="GQ9275" s="77">
        <v>0</v>
      </c>
      <c r="GR9275" s="77" t="s">
        <v>423</v>
      </c>
      <c r="GS9275" s="77">
        <v>5.5966209081309407E-2</v>
      </c>
      <c r="GT9275" s="77">
        <v>8.9667714885998243E-2</v>
      </c>
      <c r="GU9275" s="77">
        <v>0</v>
      </c>
      <c r="GV9275" s="77">
        <v>0</v>
      </c>
      <c r="GW9275" s="77">
        <v>0</v>
      </c>
      <c r="GX9275" s="77">
        <v>0</v>
      </c>
      <c r="GY9275" s="77">
        <v>0</v>
      </c>
      <c r="GZ9275" s="77">
        <v>0</v>
      </c>
    </row>
    <row r="9276" spans="187:208" x14ac:dyDescent="0.25">
      <c r="GE9276" s="77" t="s">
        <v>422</v>
      </c>
      <c r="GF9276" s="77" t="s">
        <v>155</v>
      </c>
      <c r="GG9276" s="77" t="s">
        <v>458</v>
      </c>
      <c r="GH9276" s="77" t="s">
        <v>446</v>
      </c>
      <c r="GI9276" s="77">
        <v>2020</v>
      </c>
      <c r="GJ9276" s="77" t="s">
        <v>305</v>
      </c>
      <c r="GK9276" s="77">
        <v>3.6425060683954118E-2</v>
      </c>
      <c r="GL9276" s="77">
        <v>88.424520000000001</v>
      </c>
      <c r="GM9276" s="77">
        <v>2020</v>
      </c>
      <c r="GN9276" s="77" t="s">
        <v>175</v>
      </c>
      <c r="GO9276" s="77">
        <v>0.13250000000000001</v>
      </c>
      <c r="GP9276" s="77">
        <v>3</v>
      </c>
      <c r="GQ9276" s="77">
        <v>0</v>
      </c>
      <c r="GR9276" s="77" t="s">
        <v>423</v>
      </c>
      <c r="GS9276" s="77">
        <v>0.1527377521613833</v>
      </c>
      <c r="GT9276" s="77">
        <v>5.5634818912091311E-3</v>
      </c>
      <c r="GU9276" s="77">
        <v>0</v>
      </c>
      <c r="GV9276" s="77">
        <v>0</v>
      </c>
      <c r="GW9276" s="77">
        <v>0</v>
      </c>
      <c r="GX9276" s="77">
        <v>0</v>
      </c>
      <c r="GY9276" s="77">
        <v>0</v>
      </c>
      <c r="GZ9276" s="77">
        <v>0</v>
      </c>
    </row>
    <row r="9277" spans="187:208" x14ac:dyDescent="0.25">
      <c r="GE9277" s="77" t="s">
        <v>425</v>
      </c>
      <c r="GF9277" s="77" t="s">
        <v>155</v>
      </c>
      <c r="GG9277" s="77" t="s">
        <v>458</v>
      </c>
      <c r="GH9277" s="77" t="s">
        <v>446</v>
      </c>
      <c r="GI9277" s="77">
        <v>2020</v>
      </c>
      <c r="GJ9277" s="77" t="s">
        <v>301</v>
      </c>
      <c r="GK9277" s="77">
        <v>1.5808724525431109E-3</v>
      </c>
      <c r="GL9277" s="77">
        <v>88.424520000000001</v>
      </c>
      <c r="GM9277" s="77">
        <v>2020</v>
      </c>
      <c r="GN9277" s="77" t="s">
        <v>175</v>
      </c>
      <c r="GO9277" s="77">
        <v>5.3000000000000005E-2</v>
      </c>
      <c r="GP9277" s="77">
        <v>3</v>
      </c>
      <c r="GQ9277" s="77">
        <v>0</v>
      </c>
      <c r="GR9277" s="77" t="s">
        <v>423</v>
      </c>
      <c r="GS9277" s="77">
        <v>5.5966209081309407E-2</v>
      </c>
      <c r="GT9277" s="77">
        <v>8.8475438209910127E-5</v>
      </c>
      <c r="GU9277" s="77">
        <v>0</v>
      </c>
      <c r="GV9277" s="77">
        <v>0</v>
      </c>
      <c r="GW9277" s="77">
        <v>0</v>
      </c>
      <c r="GX9277" s="77">
        <v>0</v>
      </c>
      <c r="GY9277" s="77">
        <v>0</v>
      </c>
      <c r="GZ9277" s="77">
        <v>0</v>
      </c>
    </row>
    <row r="9278" spans="187:208" x14ac:dyDescent="0.25">
      <c r="GE9278" s="77" t="s">
        <v>427</v>
      </c>
      <c r="GF9278" s="77" t="s">
        <v>155</v>
      </c>
      <c r="GG9278" s="77" t="s">
        <v>458</v>
      </c>
      <c r="GH9278" s="77" t="s">
        <v>446</v>
      </c>
      <c r="GI9278" s="77">
        <v>2020</v>
      </c>
      <c r="GJ9278" s="77" t="s">
        <v>303</v>
      </c>
      <c r="GK9278" s="77">
        <v>3.9894642198450452E-2</v>
      </c>
      <c r="GL9278" s="77">
        <v>88.424520000000001</v>
      </c>
      <c r="GM9278" s="77">
        <v>2020</v>
      </c>
      <c r="GN9278" s="77" t="s">
        <v>175</v>
      </c>
      <c r="GO9278" s="77">
        <v>5.3000000000000005E-2</v>
      </c>
      <c r="GP9278" s="77">
        <v>3</v>
      </c>
      <c r="GQ9278" s="77">
        <v>0</v>
      </c>
      <c r="GR9278" s="77" t="s">
        <v>423</v>
      </c>
      <c r="GS9278" s="77">
        <v>5.5966209081309407E-2</v>
      </c>
      <c r="GT9278" s="77">
        <v>2.2327518865025071E-3</v>
      </c>
      <c r="GU9278" s="77">
        <v>0</v>
      </c>
      <c r="GV9278" s="77">
        <v>0</v>
      </c>
      <c r="GW9278" s="77">
        <v>0</v>
      </c>
      <c r="GX9278" s="77">
        <v>0</v>
      </c>
      <c r="GY9278" s="77">
        <v>0</v>
      </c>
      <c r="GZ9278" s="77">
        <v>0</v>
      </c>
    </row>
    <row r="9279" spans="187:208" x14ac:dyDescent="0.25">
      <c r="GE9279" s="77" t="s">
        <v>422</v>
      </c>
      <c r="GF9279" s="77" t="s">
        <v>155</v>
      </c>
      <c r="GG9279" s="77" t="s">
        <v>458</v>
      </c>
      <c r="GH9279" s="77" t="s">
        <v>453</v>
      </c>
      <c r="GI9279" s="77">
        <v>2020</v>
      </c>
      <c r="GJ9279" s="77" t="s">
        <v>305</v>
      </c>
      <c r="GK9279" s="77">
        <v>222.22942162783059</v>
      </c>
      <c r="GL9279" s="77">
        <v>88.424520000000001</v>
      </c>
      <c r="GM9279" s="77">
        <v>2020</v>
      </c>
      <c r="GN9279" s="77" t="s">
        <v>175</v>
      </c>
      <c r="GO9279" s="77">
        <v>0.13250000000000001</v>
      </c>
      <c r="GP9279" s="77">
        <v>3</v>
      </c>
      <c r="GQ9279" s="77">
        <v>0</v>
      </c>
      <c r="GR9279" s="77" t="s">
        <v>423</v>
      </c>
      <c r="GS9279" s="77">
        <v>0.1527377521613833</v>
      </c>
      <c r="GT9279" s="77">
        <v>33.942822323559142</v>
      </c>
      <c r="GU9279" s="77">
        <v>0</v>
      </c>
      <c r="GV9279" s="77">
        <v>0</v>
      </c>
      <c r="GW9279" s="77">
        <v>0</v>
      </c>
      <c r="GX9279" s="77">
        <v>0</v>
      </c>
      <c r="GY9279" s="77">
        <v>0</v>
      </c>
      <c r="GZ9279" s="77">
        <v>0</v>
      </c>
    </row>
    <row r="9280" spans="187:208" x14ac:dyDescent="0.25">
      <c r="GE9280" s="77" t="s">
        <v>425</v>
      </c>
      <c r="GF9280" s="77" t="s">
        <v>155</v>
      </c>
      <c r="GG9280" s="77" t="s">
        <v>458</v>
      </c>
      <c r="GH9280" s="77" t="s">
        <v>453</v>
      </c>
      <c r="GI9280" s="77">
        <v>2020</v>
      </c>
      <c r="GJ9280" s="77" t="s">
        <v>301</v>
      </c>
      <c r="GK9280" s="77">
        <v>8585.7228092479454</v>
      </c>
      <c r="GL9280" s="77">
        <v>88.424520000000001</v>
      </c>
      <c r="GM9280" s="77">
        <v>2020</v>
      </c>
      <c r="GN9280" s="77" t="s">
        <v>175</v>
      </c>
      <c r="GO9280" s="77">
        <v>5.3000000000000005E-2</v>
      </c>
      <c r="GP9280" s="77">
        <v>3</v>
      </c>
      <c r="GQ9280" s="77">
        <v>0</v>
      </c>
      <c r="GR9280" s="77" t="s">
        <v>423</v>
      </c>
      <c r="GS9280" s="77">
        <v>5.5966209081309407E-2</v>
      </c>
      <c r="GT9280" s="77">
        <v>480.51035785653767</v>
      </c>
      <c r="GU9280" s="77">
        <v>0</v>
      </c>
      <c r="GV9280" s="77">
        <v>0</v>
      </c>
      <c r="GW9280" s="77">
        <v>0</v>
      </c>
      <c r="GX9280" s="77">
        <v>0</v>
      </c>
      <c r="GY9280" s="77">
        <v>0</v>
      </c>
      <c r="GZ9280" s="77">
        <v>0</v>
      </c>
    </row>
    <row r="9281" spans="187:208" x14ac:dyDescent="0.25">
      <c r="GE9281" s="77" t="s">
        <v>427</v>
      </c>
      <c r="GF9281" s="77" t="s">
        <v>155</v>
      </c>
      <c r="GG9281" s="77" t="s">
        <v>458</v>
      </c>
      <c r="GH9281" s="77" t="s">
        <v>453</v>
      </c>
      <c r="GI9281" s="77">
        <v>2020</v>
      </c>
      <c r="GJ9281" s="77" t="s">
        <v>303</v>
      </c>
      <c r="GK9281" s="77">
        <v>5338.178410456745</v>
      </c>
      <c r="GL9281" s="77">
        <v>88.424520000000001</v>
      </c>
      <c r="GM9281" s="77">
        <v>2020</v>
      </c>
      <c r="GN9281" s="77" t="s">
        <v>175</v>
      </c>
      <c r="GO9281" s="77">
        <v>5.3000000000000005E-2</v>
      </c>
      <c r="GP9281" s="77">
        <v>3</v>
      </c>
      <c r="GQ9281" s="77">
        <v>0</v>
      </c>
      <c r="GR9281" s="77" t="s">
        <v>423</v>
      </c>
      <c r="GS9281" s="77">
        <v>5.5966209081309407E-2</v>
      </c>
      <c r="GT9281" s="77">
        <v>298.75760903295412</v>
      </c>
      <c r="GU9281" s="77">
        <v>0</v>
      </c>
      <c r="GV9281" s="77">
        <v>0</v>
      </c>
      <c r="GW9281" s="77">
        <v>0</v>
      </c>
      <c r="GX9281" s="77">
        <v>0</v>
      </c>
      <c r="GY9281" s="77">
        <v>0</v>
      </c>
      <c r="GZ9281" s="77">
        <v>0</v>
      </c>
    </row>
    <row r="9282" spans="187:208" x14ac:dyDescent="0.25">
      <c r="GE9282" s="77" t="s">
        <v>422</v>
      </c>
      <c r="GF9282" s="77" t="s">
        <v>155</v>
      </c>
      <c r="GG9282" s="77" t="s">
        <v>458</v>
      </c>
      <c r="GH9282" s="77" t="s">
        <v>460</v>
      </c>
      <c r="GI9282" s="77">
        <v>2020</v>
      </c>
      <c r="GJ9282" s="77" t="s">
        <v>305</v>
      </c>
      <c r="GK9282" s="77">
        <v>222.22942162784889</v>
      </c>
      <c r="GL9282" s="77">
        <v>88.424520000000001</v>
      </c>
      <c r="GM9282" s="77">
        <v>2020</v>
      </c>
      <c r="GN9282" s="77" t="s">
        <v>175</v>
      </c>
      <c r="GO9282" s="77">
        <v>0.13250000000000001</v>
      </c>
      <c r="GP9282" s="77">
        <v>3</v>
      </c>
      <c r="GQ9282" s="77">
        <v>0</v>
      </c>
      <c r="GR9282" s="77" t="s">
        <v>423</v>
      </c>
      <c r="GS9282" s="77">
        <v>0.1527377521613833</v>
      </c>
      <c r="GT9282" s="77">
        <v>33.942822323561941</v>
      </c>
      <c r="GU9282" s="77">
        <v>0</v>
      </c>
      <c r="GV9282" s="77">
        <v>0</v>
      </c>
      <c r="GW9282" s="77">
        <v>0</v>
      </c>
      <c r="GX9282" s="77">
        <v>0</v>
      </c>
      <c r="GY9282" s="77">
        <v>0</v>
      </c>
      <c r="GZ9282" s="77">
        <v>0</v>
      </c>
    </row>
    <row r="9283" spans="187:208" x14ac:dyDescent="0.25">
      <c r="GE9283" s="77" t="s">
        <v>425</v>
      </c>
      <c r="GF9283" s="77" t="s">
        <v>155</v>
      </c>
      <c r="GG9283" s="77" t="s">
        <v>458</v>
      </c>
      <c r="GH9283" s="77" t="s">
        <v>460</v>
      </c>
      <c r="GI9283" s="77">
        <v>2020</v>
      </c>
      <c r="GJ9283" s="77" t="s">
        <v>301</v>
      </c>
      <c r="GK9283" s="77">
        <v>8585.7228092486548</v>
      </c>
      <c r="GL9283" s="77">
        <v>88.424520000000001</v>
      </c>
      <c r="GM9283" s="77">
        <v>2020</v>
      </c>
      <c r="GN9283" s="77" t="s">
        <v>175</v>
      </c>
      <c r="GO9283" s="77">
        <v>5.3000000000000005E-2</v>
      </c>
      <c r="GP9283" s="77">
        <v>3</v>
      </c>
      <c r="GQ9283" s="77">
        <v>0</v>
      </c>
      <c r="GR9283" s="77" t="s">
        <v>423</v>
      </c>
      <c r="GS9283" s="77">
        <v>5.5966209081309407E-2</v>
      </c>
      <c r="GT9283" s="77">
        <v>480.5103578565774</v>
      </c>
      <c r="GU9283" s="77">
        <v>0</v>
      </c>
      <c r="GV9283" s="77">
        <v>0</v>
      </c>
      <c r="GW9283" s="77">
        <v>0</v>
      </c>
      <c r="GX9283" s="77">
        <v>0</v>
      </c>
      <c r="GY9283" s="77">
        <v>0</v>
      </c>
      <c r="GZ9283" s="77">
        <v>0</v>
      </c>
    </row>
    <row r="9284" spans="187:208" x14ac:dyDescent="0.25">
      <c r="GE9284" s="77" t="s">
        <v>422</v>
      </c>
      <c r="GF9284" s="77" t="s">
        <v>155</v>
      </c>
      <c r="GG9284" s="77" t="s">
        <v>458</v>
      </c>
      <c r="GH9284" s="77" t="s">
        <v>467</v>
      </c>
      <c r="GI9284" s="77">
        <v>2020</v>
      </c>
      <c r="GJ9284" s="77" t="s">
        <v>305</v>
      </c>
      <c r="GK9284" s="77">
        <v>0.69641821681222327</v>
      </c>
      <c r="GL9284" s="77">
        <v>88.424520000000001</v>
      </c>
      <c r="GM9284" s="77">
        <v>2020</v>
      </c>
      <c r="GN9284" s="77" t="s">
        <v>175</v>
      </c>
      <c r="GO9284" s="77">
        <v>0.13250000000000001</v>
      </c>
      <c r="GP9284" s="77">
        <v>3</v>
      </c>
      <c r="GQ9284" s="77">
        <v>0</v>
      </c>
      <c r="GR9284" s="77" t="s">
        <v>423</v>
      </c>
      <c r="GS9284" s="77">
        <v>0.1527377521613833</v>
      </c>
      <c r="GT9284" s="77">
        <v>0.10636935300013786</v>
      </c>
      <c r="GU9284" s="77">
        <v>0</v>
      </c>
      <c r="GV9284" s="77">
        <v>0</v>
      </c>
      <c r="GW9284" s="77">
        <v>0</v>
      </c>
      <c r="GX9284" s="77">
        <v>0</v>
      </c>
      <c r="GY9284" s="77">
        <v>0</v>
      </c>
      <c r="GZ9284" s="77">
        <v>0</v>
      </c>
    </row>
    <row r="9285" spans="187:208" x14ac:dyDescent="0.25">
      <c r="GE9285" s="77" t="s">
        <v>425</v>
      </c>
      <c r="GF9285" s="77" t="s">
        <v>155</v>
      </c>
      <c r="GG9285" s="77" t="s">
        <v>458</v>
      </c>
      <c r="GH9285" s="77" t="s">
        <v>467</v>
      </c>
      <c r="GI9285" s="77">
        <v>2020</v>
      </c>
      <c r="GJ9285" s="77" t="s">
        <v>301</v>
      </c>
      <c r="GK9285" s="77">
        <v>2.9419641522810118</v>
      </c>
      <c r="GL9285" s="77">
        <v>88.424520000000001</v>
      </c>
      <c r="GM9285" s="77">
        <v>2020</v>
      </c>
      <c r="GN9285" s="77" t="s">
        <v>175</v>
      </c>
      <c r="GO9285" s="77">
        <v>5.3000000000000005E-2</v>
      </c>
      <c r="GP9285" s="77">
        <v>3</v>
      </c>
      <c r="GQ9285" s="77">
        <v>0</v>
      </c>
      <c r="GR9285" s="77" t="s">
        <v>423</v>
      </c>
      <c r="GS9285" s="77">
        <v>5.5966209081309407E-2</v>
      </c>
      <c r="GT9285" s="77">
        <v>0.16465058085627629</v>
      </c>
      <c r="GU9285" s="77">
        <v>0</v>
      </c>
      <c r="GV9285" s="77">
        <v>0</v>
      </c>
      <c r="GW9285" s="77">
        <v>0</v>
      </c>
      <c r="GX9285" s="77">
        <v>0</v>
      </c>
      <c r="GY9285" s="77">
        <v>0</v>
      </c>
      <c r="GZ9285" s="77">
        <v>0</v>
      </c>
    </row>
    <row r="9286" spans="187:208" x14ac:dyDescent="0.25">
      <c r="GE9286" s="77" t="s">
        <v>427</v>
      </c>
      <c r="GF9286" s="77" t="s">
        <v>155</v>
      </c>
      <c r="GG9286" s="77" t="s">
        <v>458</v>
      </c>
      <c r="GH9286" s="77" t="s">
        <v>467</v>
      </c>
      <c r="GI9286" s="77">
        <v>2020</v>
      </c>
      <c r="GJ9286" s="77" t="s">
        <v>303</v>
      </c>
      <c r="GK9286" s="77">
        <v>1.6021759622082781</v>
      </c>
      <c r="GL9286" s="77">
        <v>88.424520000000001</v>
      </c>
      <c r="GM9286" s="77">
        <v>2020</v>
      </c>
      <c r="GN9286" s="77" t="s">
        <v>175</v>
      </c>
      <c r="GO9286" s="77">
        <v>5.3000000000000005E-2</v>
      </c>
      <c r="GP9286" s="77">
        <v>3</v>
      </c>
      <c r="GQ9286" s="77">
        <v>0</v>
      </c>
      <c r="GR9286" s="77" t="s">
        <v>423</v>
      </c>
      <c r="GS9286" s="77">
        <v>5.5966209081309407E-2</v>
      </c>
      <c r="GT9286" s="77">
        <v>8.9667714885996563E-2</v>
      </c>
      <c r="GU9286" s="77">
        <v>0</v>
      </c>
      <c r="GV9286" s="77">
        <v>0</v>
      </c>
      <c r="GW9286" s="77">
        <v>0</v>
      </c>
      <c r="GX9286" s="77">
        <v>0</v>
      </c>
      <c r="GY9286" s="77">
        <v>0</v>
      </c>
      <c r="GZ9286" s="77">
        <v>0</v>
      </c>
    </row>
    <row r="9287" spans="187:208" x14ac:dyDescent="0.25">
      <c r="GE9287" s="77" t="s">
        <v>422</v>
      </c>
      <c r="GF9287" s="77" t="s">
        <v>155</v>
      </c>
      <c r="GG9287" s="77" t="s">
        <v>458</v>
      </c>
      <c r="GH9287" s="77" t="s">
        <v>474</v>
      </c>
      <c r="GI9287" s="77">
        <v>2020</v>
      </c>
      <c r="GJ9287" s="77" t="s">
        <v>305</v>
      </c>
      <c r="GK9287" s="77">
        <v>3.6425060683952737E-2</v>
      </c>
      <c r="GL9287" s="77">
        <v>88.424520000000001</v>
      </c>
      <c r="GM9287" s="77">
        <v>2020</v>
      </c>
      <c r="GN9287" s="77" t="s">
        <v>175</v>
      </c>
      <c r="GO9287" s="77">
        <v>0.13250000000000001</v>
      </c>
      <c r="GP9287" s="77">
        <v>3</v>
      </c>
      <c r="GQ9287" s="77">
        <v>0</v>
      </c>
      <c r="GR9287" s="77" t="s">
        <v>423</v>
      </c>
      <c r="GS9287" s="77">
        <v>0.1527377521613833</v>
      </c>
      <c r="GT9287" s="77">
        <v>5.5634818912089204E-3</v>
      </c>
      <c r="GU9287" s="77">
        <v>0</v>
      </c>
      <c r="GV9287" s="77">
        <v>0</v>
      </c>
      <c r="GW9287" s="77">
        <v>0</v>
      </c>
      <c r="GX9287" s="77">
        <v>0</v>
      </c>
      <c r="GY9287" s="77">
        <v>0</v>
      </c>
      <c r="GZ9287" s="77">
        <v>0</v>
      </c>
    </row>
    <row r="9288" spans="187:208" x14ac:dyDescent="0.25">
      <c r="GE9288" s="77" t="s">
        <v>425</v>
      </c>
      <c r="GF9288" s="77" t="s">
        <v>155</v>
      </c>
      <c r="GG9288" s="77" t="s">
        <v>458</v>
      </c>
      <c r="GH9288" s="77" t="s">
        <v>474</v>
      </c>
      <c r="GI9288" s="77">
        <v>2020</v>
      </c>
      <c r="GJ9288" s="77" t="s">
        <v>301</v>
      </c>
      <c r="GK9288" s="77">
        <v>1.5808724525432701E-3</v>
      </c>
      <c r="GL9288" s="77">
        <v>88.424520000000001</v>
      </c>
      <c r="GM9288" s="77">
        <v>2020</v>
      </c>
      <c r="GN9288" s="77" t="s">
        <v>175</v>
      </c>
      <c r="GO9288" s="77">
        <v>5.3000000000000005E-2</v>
      </c>
      <c r="GP9288" s="77">
        <v>3</v>
      </c>
      <c r="GQ9288" s="77">
        <v>0</v>
      </c>
      <c r="GR9288" s="77" t="s">
        <v>423</v>
      </c>
      <c r="GS9288" s="77">
        <v>5.5966209081309407E-2</v>
      </c>
      <c r="GT9288" s="77">
        <v>8.8475438209919031E-5</v>
      </c>
      <c r="GU9288" s="77">
        <v>0</v>
      </c>
      <c r="GV9288" s="77">
        <v>0</v>
      </c>
      <c r="GW9288" s="77">
        <v>0</v>
      </c>
      <c r="GX9288" s="77">
        <v>0</v>
      </c>
      <c r="GY9288" s="77">
        <v>0</v>
      </c>
      <c r="GZ9288" s="77">
        <v>0</v>
      </c>
    </row>
    <row r="9289" spans="187:208" x14ac:dyDescent="0.25">
      <c r="GE9289" s="77" t="s">
        <v>427</v>
      </c>
      <c r="GF9289" s="77" t="s">
        <v>155</v>
      </c>
      <c r="GG9289" s="77" t="s">
        <v>458</v>
      </c>
      <c r="GH9289" s="77" t="s">
        <v>474</v>
      </c>
      <c r="GI9289" s="77">
        <v>2020</v>
      </c>
      <c r="GJ9289" s="77" t="s">
        <v>303</v>
      </c>
      <c r="GK9289" s="77">
        <v>3.9894642198448613E-2</v>
      </c>
      <c r="GL9289" s="77">
        <v>88.424520000000001</v>
      </c>
      <c r="GM9289" s="77">
        <v>2020</v>
      </c>
      <c r="GN9289" s="77" t="s">
        <v>175</v>
      </c>
      <c r="GO9289" s="77">
        <v>5.3000000000000005E-2</v>
      </c>
      <c r="GP9289" s="77">
        <v>3</v>
      </c>
      <c r="GQ9289" s="77">
        <v>0</v>
      </c>
      <c r="GR9289" s="77" t="s">
        <v>423</v>
      </c>
      <c r="GS9289" s="77">
        <v>5.5966209081309407E-2</v>
      </c>
      <c r="GT9289" s="77">
        <v>2.2327518865024043E-3</v>
      </c>
      <c r="GU9289" s="77">
        <v>0</v>
      </c>
      <c r="GV9289" s="77">
        <v>0</v>
      </c>
      <c r="GW9289" s="77">
        <v>0</v>
      </c>
      <c r="GX9289" s="77">
        <v>0</v>
      </c>
      <c r="GY9289" s="77">
        <v>0</v>
      </c>
      <c r="GZ9289" s="77">
        <v>0</v>
      </c>
    </row>
    <row r="9290" spans="187:208" x14ac:dyDescent="0.25">
      <c r="GE9290" s="77" t="s">
        <v>422</v>
      </c>
      <c r="GF9290" s="77" t="s">
        <v>155</v>
      </c>
      <c r="GG9290" s="77" t="s">
        <v>458</v>
      </c>
      <c r="GH9290" s="77" t="s">
        <v>481</v>
      </c>
      <c r="GI9290" s="77">
        <v>2020</v>
      </c>
      <c r="GJ9290" s="77" t="s">
        <v>305</v>
      </c>
      <c r="GK9290" s="77">
        <v>409.22373582044048</v>
      </c>
      <c r="GL9290" s="77">
        <v>88.424520000000001</v>
      </c>
      <c r="GM9290" s="77">
        <v>2020</v>
      </c>
      <c r="GN9290" s="77" t="s">
        <v>175</v>
      </c>
      <c r="GO9290" s="77">
        <v>0.13250000000000001</v>
      </c>
      <c r="GP9290" s="77">
        <v>3</v>
      </c>
      <c r="GQ9290" s="77">
        <v>0</v>
      </c>
      <c r="GR9290" s="77" t="s">
        <v>423</v>
      </c>
      <c r="GS9290" s="77">
        <v>0.1527377521613833</v>
      </c>
      <c r="GT9290" s="77">
        <v>62.50391354029783</v>
      </c>
      <c r="GU9290" s="77">
        <v>0</v>
      </c>
      <c r="GV9290" s="77">
        <v>0</v>
      </c>
      <c r="GW9290" s="77">
        <v>0</v>
      </c>
      <c r="GX9290" s="77">
        <v>0</v>
      </c>
      <c r="GY9290" s="77">
        <v>0</v>
      </c>
      <c r="GZ9290" s="77">
        <v>0</v>
      </c>
    </row>
    <row r="9291" spans="187:208" x14ac:dyDescent="0.25">
      <c r="GE9291" s="77" t="s">
        <v>425</v>
      </c>
      <c r="GF9291" s="77" t="s">
        <v>155</v>
      </c>
      <c r="GG9291" s="77" t="s">
        <v>458</v>
      </c>
      <c r="GH9291" s="77" t="s">
        <v>481</v>
      </c>
      <c r="GI9291" s="77">
        <v>2020</v>
      </c>
      <c r="GJ9291" s="77" t="s">
        <v>301</v>
      </c>
      <c r="GK9291" s="77">
        <v>13469.087812378069</v>
      </c>
      <c r="GL9291" s="77">
        <v>88.424520000000001</v>
      </c>
      <c r="GM9291" s="77">
        <v>2020</v>
      </c>
      <c r="GN9291" s="77" t="s">
        <v>175</v>
      </c>
      <c r="GO9291" s="77">
        <v>5.3000000000000005E-2</v>
      </c>
      <c r="GP9291" s="77">
        <v>3</v>
      </c>
      <c r="GQ9291" s="77">
        <v>0</v>
      </c>
      <c r="GR9291" s="77" t="s">
        <v>423</v>
      </c>
      <c r="GS9291" s="77">
        <v>5.5966209081309407E-2</v>
      </c>
      <c r="GT9291" s="77">
        <v>753.81378464206739</v>
      </c>
      <c r="GU9291" s="77">
        <v>0</v>
      </c>
      <c r="GV9291" s="77">
        <v>0</v>
      </c>
      <c r="GW9291" s="77">
        <v>0</v>
      </c>
      <c r="GX9291" s="77">
        <v>0</v>
      </c>
      <c r="GY9291" s="77">
        <v>0</v>
      </c>
      <c r="GZ9291" s="77">
        <v>0</v>
      </c>
    </row>
    <row r="9292" spans="187:208" x14ac:dyDescent="0.25">
      <c r="GE9292" s="77" t="s">
        <v>427</v>
      </c>
      <c r="GF9292" s="77" t="s">
        <v>155</v>
      </c>
      <c r="GG9292" s="77" t="s">
        <v>458</v>
      </c>
      <c r="GH9292" s="77" t="s">
        <v>481</v>
      </c>
      <c r="GI9292" s="77">
        <v>2020</v>
      </c>
      <c r="GJ9292" s="77" t="s">
        <v>303</v>
      </c>
      <c r="GK9292" s="77">
        <v>7205.5312760235383</v>
      </c>
      <c r="GL9292" s="77">
        <v>88.424520000000001</v>
      </c>
      <c r="GM9292" s="77">
        <v>2020</v>
      </c>
      <c r="GN9292" s="77" t="s">
        <v>175</v>
      </c>
      <c r="GO9292" s="77">
        <v>5.3000000000000005E-2</v>
      </c>
      <c r="GP9292" s="77">
        <v>3</v>
      </c>
      <c r="GQ9292" s="77">
        <v>0</v>
      </c>
      <c r="GR9292" s="77" t="s">
        <v>423</v>
      </c>
      <c r="GS9292" s="77">
        <v>5.5966209081309407E-2</v>
      </c>
      <c r="GT9292" s="77">
        <v>403.2662699358475</v>
      </c>
      <c r="GU9292" s="77">
        <v>0</v>
      </c>
      <c r="GV9292" s="77">
        <v>0</v>
      </c>
      <c r="GW9292" s="77">
        <v>0</v>
      </c>
      <c r="GX9292" s="77">
        <v>0</v>
      </c>
      <c r="GY9292" s="77">
        <v>0</v>
      </c>
      <c r="GZ9292" s="77">
        <v>0</v>
      </c>
    </row>
    <row r="9293" spans="187:208" x14ac:dyDescent="0.25">
      <c r="GE9293" s="77" t="s">
        <v>422</v>
      </c>
      <c r="GF9293" s="77" t="s">
        <v>155</v>
      </c>
      <c r="GG9293" s="77" t="s">
        <v>458</v>
      </c>
      <c r="GH9293" s="77" t="s">
        <v>488</v>
      </c>
      <c r="GI9293" s="77">
        <v>2020</v>
      </c>
      <c r="GJ9293" s="77" t="s">
        <v>305</v>
      </c>
      <c r="GK9293" s="77">
        <v>409.22373582041592</v>
      </c>
      <c r="GL9293" s="77">
        <v>88.424520000000001</v>
      </c>
      <c r="GM9293" s="77">
        <v>2020</v>
      </c>
      <c r="GN9293" s="77" t="s">
        <v>175</v>
      </c>
      <c r="GO9293" s="77">
        <v>0.13250000000000001</v>
      </c>
      <c r="GP9293" s="77">
        <v>3</v>
      </c>
      <c r="GQ9293" s="77">
        <v>0</v>
      </c>
      <c r="GR9293" s="77" t="s">
        <v>423</v>
      </c>
      <c r="GS9293" s="77">
        <v>0.1527377521613833</v>
      </c>
      <c r="GT9293" s="77">
        <v>62.503913540294079</v>
      </c>
      <c r="GU9293" s="77">
        <v>0</v>
      </c>
      <c r="GV9293" s="77">
        <v>0</v>
      </c>
      <c r="GW9293" s="77">
        <v>0</v>
      </c>
      <c r="GX9293" s="77">
        <v>0</v>
      </c>
      <c r="GY9293" s="77">
        <v>0</v>
      </c>
      <c r="GZ9293" s="77">
        <v>0</v>
      </c>
    </row>
    <row r="9294" spans="187:208" x14ac:dyDescent="0.25">
      <c r="GE9294" s="77" t="s">
        <v>425</v>
      </c>
      <c r="GF9294" s="77" t="s">
        <v>155</v>
      </c>
      <c r="GG9294" s="77" t="s">
        <v>458</v>
      </c>
      <c r="GH9294" s="77" t="s">
        <v>488</v>
      </c>
      <c r="GI9294" s="77">
        <v>2020</v>
      </c>
      <c r="GJ9294" s="77" t="s">
        <v>301</v>
      </c>
      <c r="GK9294" s="77">
        <v>13469.087812378701</v>
      </c>
      <c r="GL9294" s="77">
        <v>88.424520000000001</v>
      </c>
      <c r="GM9294" s="77">
        <v>2020</v>
      </c>
      <c r="GN9294" s="77" t="s">
        <v>175</v>
      </c>
      <c r="GO9294" s="77">
        <v>5.3000000000000005E-2</v>
      </c>
      <c r="GP9294" s="77">
        <v>3</v>
      </c>
      <c r="GQ9294" s="77">
        <v>0</v>
      </c>
      <c r="GR9294" s="77" t="s">
        <v>423</v>
      </c>
      <c r="GS9294" s="77">
        <v>5.5966209081309407E-2</v>
      </c>
      <c r="GT9294" s="77">
        <v>753.81378464210263</v>
      </c>
      <c r="GU9294" s="77">
        <v>0</v>
      </c>
      <c r="GV9294" s="77">
        <v>0</v>
      </c>
      <c r="GW9294" s="77">
        <v>0</v>
      </c>
      <c r="GX9294" s="77">
        <v>0</v>
      </c>
      <c r="GY9294" s="77">
        <v>0</v>
      </c>
      <c r="GZ9294" s="77">
        <v>0</v>
      </c>
    </row>
    <row r="9295" spans="187:208" x14ac:dyDescent="0.25">
      <c r="GE9295" s="77" t="s">
        <v>427</v>
      </c>
      <c r="GF9295" s="77" t="s">
        <v>155</v>
      </c>
      <c r="GG9295" s="77" t="s">
        <v>458</v>
      </c>
      <c r="GH9295" s="77" t="s">
        <v>488</v>
      </c>
      <c r="GI9295" s="77">
        <v>2020</v>
      </c>
      <c r="GJ9295" s="77" t="s">
        <v>303</v>
      </c>
      <c r="GK9295" s="77">
        <v>7205.5312760252382</v>
      </c>
      <c r="GL9295" s="77">
        <v>88.424520000000001</v>
      </c>
      <c r="GM9295" s="77">
        <v>2020</v>
      </c>
      <c r="GN9295" s="77" t="s">
        <v>175</v>
      </c>
      <c r="GO9295" s="77">
        <v>5.3000000000000005E-2</v>
      </c>
      <c r="GP9295" s="77">
        <v>3</v>
      </c>
      <c r="GQ9295" s="77">
        <v>0</v>
      </c>
      <c r="GR9295" s="77" t="s">
        <v>423</v>
      </c>
      <c r="GS9295" s="77">
        <v>5.5966209081309407E-2</v>
      </c>
      <c r="GT9295" s="77">
        <v>403.26626993594266</v>
      </c>
      <c r="GU9295" s="77">
        <v>0</v>
      </c>
      <c r="GV9295" s="77">
        <v>0</v>
      </c>
      <c r="GW9295" s="77">
        <v>0</v>
      </c>
      <c r="GX9295" s="77">
        <v>0</v>
      </c>
      <c r="GY9295" s="77">
        <v>0</v>
      </c>
      <c r="GZ9295" s="77">
        <v>0</v>
      </c>
    </row>
    <row r="9296" spans="187:208" x14ac:dyDescent="0.25">
      <c r="GE9296" s="77" t="s">
        <v>422</v>
      </c>
      <c r="GF9296" s="77" t="s">
        <v>155</v>
      </c>
      <c r="GG9296" s="77" t="s">
        <v>459</v>
      </c>
      <c r="GH9296" s="77" t="s">
        <v>300</v>
      </c>
      <c r="GI9296" s="77">
        <v>2020</v>
      </c>
      <c r="GJ9296" s="77" t="s">
        <v>305</v>
      </c>
      <c r="GK9296" s="77">
        <v>222.22942162783389</v>
      </c>
      <c r="GL9296" s="77">
        <v>226.474885</v>
      </c>
      <c r="GM9296" s="77">
        <v>2020</v>
      </c>
      <c r="GN9296" s="77" t="s">
        <v>175</v>
      </c>
      <c r="GO9296" s="77">
        <v>0.13250000000000001</v>
      </c>
      <c r="GP9296" s="77">
        <v>3</v>
      </c>
      <c r="GQ9296" s="77">
        <v>0</v>
      </c>
      <c r="GR9296" s="77" t="s">
        <v>423</v>
      </c>
      <c r="GS9296" s="77">
        <v>0.1527377521613833</v>
      </c>
      <c r="GT9296" s="77">
        <v>33.942822323559646</v>
      </c>
      <c r="GU9296" s="77">
        <v>0</v>
      </c>
      <c r="GV9296" s="77">
        <v>0</v>
      </c>
      <c r="GW9296" s="77">
        <v>0</v>
      </c>
      <c r="GX9296" s="77">
        <v>0</v>
      </c>
      <c r="GY9296" s="77">
        <v>0</v>
      </c>
      <c r="GZ9296" s="77">
        <v>0</v>
      </c>
    </row>
    <row r="9297" spans="187:208" x14ac:dyDescent="0.25">
      <c r="GE9297" s="77" t="s">
        <v>425</v>
      </c>
      <c r="GF9297" s="77" t="s">
        <v>155</v>
      </c>
      <c r="GG9297" s="77" t="s">
        <v>459</v>
      </c>
      <c r="GH9297" s="77" t="s">
        <v>300</v>
      </c>
      <c r="GI9297" s="77">
        <v>2020</v>
      </c>
      <c r="GJ9297" s="77" t="s">
        <v>301</v>
      </c>
      <c r="GK9297" s="77">
        <v>8585.7228092480746</v>
      </c>
      <c r="GL9297" s="77">
        <v>226.474885</v>
      </c>
      <c r="GM9297" s="77">
        <v>2020</v>
      </c>
      <c r="GN9297" s="77" t="s">
        <v>175</v>
      </c>
      <c r="GO9297" s="77">
        <v>5.3000000000000005E-2</v>
      </c>
      <c r="GP9297" s="77">
        <v>3</v>
      </c>
      <c r="GQ9297" s="77">
        <v>0</v>
      </c>
      <c r="GR9297" s="77" t="s">
        <v>423</v>
      </c>
      <c r="GS9297" s="77">
        <v>5.5966209081309407E-2</v>
      </c>
      <c r="GT9297" s="77">
        <v>480.51035785654489</v>
      </c>
      <c r="GU9297" s="77">
        <v>0</v>
      </c>
      <c r="GV9297" s="77">
        <v>0</v>
      </c>
      <c r="GW9297" s="77">
        <v>0</v>
      </c>
      <c r="GX9297" s="77">
        <v>0</v>
      </c>
      <c r="GY9297" s="77">
        <v>0</v>
      </c>
      <c r="GZ9297" s="77">
        <v>0</v>
      </c>
    </row>
    <row r="9298" spans="187:208" x14ac:dyDescent="0.25">
      <c r="GE9298" s="77" t="s">
        <v>427</v>
      </c>
      <c r="GF9298" s="77" t="s">
        <v>155</v>
      </c>
      <c r="GG9298" s="77" t="s">
        <v>459</v>
      </c>
      <c r="GH9298" s="77" t="s">
        <v>300</v>
      </c>
      <c r="GI9298" s="77">
        <v>2020</v>
      </c>
      <c r="GJ9298" s="77" t="s">
        <v>303</v>
      </c>
      <c r="GK9298" s="77">
        <v>5338.1784104568251</v>
      </c>
      <c r="GL9298" s="77">
        <v>226.474885</v>
      </c>
      <c r="GM9298" s="77">
        <v>2020</v>
      </c>
      <c r="GN9298" s="77" t="s">
        <v>175</v>
      </c>
      <c r="GO9298" s="77">
        <v>5.3000000000000005E-2</v>
      </c>
      <c r="GP9298" s="77">
        <v>3</v>
      </c>
      <c r="GQ9298" s="77">
        <v>0</v>
      </c>
      <c r="GR9298" s="77" t="s">
        <v>423</v>
      </c>
      <c r="GS9298" s="77">
        <v>5.5966209081309407E-2</v>
      </c>
      <c r="GT9298" s="77">
        <v>298.75760903295856</v>
      </c>
      <c r="GU9298" s="77">
        <v>0</v>
      </c>
      <c r="GV9298" s="77">
        <v>0</v>
      </c>
      <c r="GW9298" s="77">
        <v>0</v>
      </c>
      <c r="GX9298" s="77">
        <v>0</v>
      </c>
      <c r="GY9298" s="77">
        <v>0</v>
      </c>
      <c r="GZ9298" s="77">
        <v>0</v>
      </c>
    </row>
    <row r="9299" spans="187:208" x14ac:dyDescent="0.25">
      <c r="GE9299" s="77" t="s">
        <v>422</v>
      </c>
      <c r="GF9299" s="77" t="s">
        <v>155</v>
      </c>
      <c r="GG9299" s="77" t="s">
        <v>459</v>
      </c>
      <c r="GH9299" s="77" t="s">
        <v>432</v>
      </c>
      <c r="GI9299" s="77">
        <v>2020</v>
      </c>
      <c r="GJ9299" s="77" t="s">
        <v>305</v>
      </c>
      <c r="GK9299" s="77">
        <v>222.22942162784179</v>
      </c>
      <c r="GL9299" s="77">
        <v>226.474885</v>
      </c>
      <c r="GM9299" s="77">
        <v>2020</v>
      </c>
      <c r="GN9299" s="77" t="s">
        <v>175</v>
      </c>
      <c r="GO9299" s="77">
        <v>0.13250000000000001</v>
      </c>
      <c r="GP9299" s="77">
        <v>3</v>
      </c>
      <c r="GQ9299" s="77">
        <v>0</v>
      </c>
      <c r="GR9299" s="77" t="s">
        <v>423</v>
      </c>
      <c r="GS9299" s="77">
        <v>0.1527377521613833</v>
      </c>
      <c r="GT9299" s="77">
        <v>33.942822323560854</v>
      </c>
      <c r="GU9299" s="77">
        <v>0</v>
      </c>
      <c r="GV9299" s="77">
        <v>0</v>
      </c>
      <c r="GW9299" s="77">
        <v>0</v>
      </c>
      <c r="GX9299" s="77">
        <v>0</v>
      </c>
      <c r="GY9299" s="77">
        <v>0</v>
      </c>
      <c r="GZ9299" s="77">
        <v>0</v>
      </c>
    </row>
    <row r="9300" spans="187:208" x14ac:dyDescent="0.25">
      <c r="GE9300" s="77" t="s">
        <v>425</v>
      </c>
      <c r="GF9300" s="77" t="s">
        <v>155</v>
      </c>
      <c r="GG9300" s="77" t="s">
        <v>459</v>
      </c>
      <c r="GH9300" s="77" t="s">
        <v>432</v>
      </c>
      <c r="GI9300" s="77">
        <v>2020</v>
      </c>
      <c r="GJ9300" s="77" t="s">
        <v>301</v>
      </c>
      <c r="GK9300" s="77">
        <v>8585.7228092483801</v>
      </c>
      <c r="GL9300" s="77">
        <v>226.474885</v>
      </c>
      <c r="GM9300" s="77">
        <v>2020</v>
      </c>
      <c r="GN9300" s="77" t="s">
        <v>175</v>
      </c>
      <c r="GO9300" s="77">
        <v>5.3000000000000005E-2</v>
      </c>
      <c r="GP9300" s="77">
        <v>3</v>
      </c>
      <c r="GQ9300" s="77">
        <v>0</v>
      </c>
      <c r="GR9300" s="77" t="s">
        <v>423</v>
      </c>
      <c r="GS9300" s="77">
        <v>5.5966209081309407E-2</v>
      </c>
      <c r="GT9300" s="77">
        <v>480.510357856562</v>
      </c>
      <c r="GU9300" s="77">
        <v>0</v>
      </c>
      <c r="GV9300" s="77">
        <v>0</v>
      </c>
      <c r="GW9300" s="77">
        <v>0</v>
      </c>
      <c r="GX9300" s="77">
        <v>0</v>
      </c>
      <c r="GY9300" s="77">
        <v>0</v>
      </c>
      <c r="GZ9300" s="77">
        <v>0</v>
      </c>
    </row>
    <row r="9301" spans="187:208" x14ac:dyDescent="0.25">
      <c r="GE9301" s="77" t="s">
        <v>422</v>
      </c>
      <c r="GF9301" s="77" t="s">
        <v>155</v>
      </c>
      <c r="GG9301" s="77" t="s">
        <v>459</v>
      </c>
      <c r="GH9301" s="77" t="s">
        <v>439</v>
      </c>
      <c r="GI9301" s="77">
        <v>2020</v>
      </c>
      <c r="GJ9301" s="77" t="s">
        <v>305</v>
      </c>
      <c r="GK9301" s="77">
        <v>0.69641821681222826</v>
      </c>
      <c r="GL9301" s="77">
        <v>226.474885</v>
      </c>
      <c r="GM9301" s="77">
        <v>2020</v>
      </c>
      <c r="GN9301" s="77" t="s">
        <v>175</v>
      </c>
      <c r="GO9301" s="77">
        <v>0.13250000000000001</v>
      </c>
      <c r="GP9301" s="77">
        <v>3</v>
      </c>
      <c r="GQ9301" s="77">
        <v>0</v>
      </c>
      <c r="GR9301" s="77" t="s">
        <v>423</v>
      </c>
      <c r="GS9301" s="77">
        <v>0.1527377521613833</v>
      </c>
      <c r="GT9301" s="77">
        <v>0.10636935300013863</v>
      </c>
      <c r="GU9301" s="77">
        <v>0</v>
      </c>
      <c r="GV9301" s="77">
        <v>0</v>
      </c>
      <c r="GW9301" s="77">
        <v>0</v>
      </c>
      <c r="GX9301" s="77">
        <v>0</v>
      </c>
      <c r="GY9301" s="77">
        <v>0</v>
      </c>
      <c r="GZ9301" s="77">
        <v>0</v>
      </c>
    </row>
    <row r="9302" spans="187:208" x14ac:dyDescent="0.25">
      <c r="GE9302" s="77" t="s">
        <v>425</v>
      </c>
      <c r="GF9302" s="77" t="s">
        <v>155</v>
      </c>
      <c r="GG9302" s="77" t="s">
        <v>459</v>
      </c>
      <c r="GH9302" s="77" t="s">
        <v>439</v>
      </c>
      <c r="GI9302" s="77">
        <v>2020</v>
      </c>
      <c r="GJ9302" s="77" t="s">
        <v>301</v>
      </c>
      <c r="GK9302" s="77">
        <v>2.941964152281022</v>
      </c>
      <c r="GL9302" s="77">
        <v>226.474885</v>
      </c>
      <c r="GM9302" s="77">
        <v>2020</v>
      </c>
      <c r="GN9302" s="77" t="s">
        <v>175</v>
      </c>
      <c r="GO9302" s="77">
        <v>5.3000000000000005E-2</v>
      </c>
      <c r="GP9302" s="77">
        <v>3</v>
      </c>
      <c r="GQ9302" s="77">
        <v>0</v>
      </c>
      <c r="GR9302" s="77" t="s">
        <v>423</v>
      </c>
      <c r="GS9302" s="77">
        <v>5.5966209081309407E-2</v>
      </c>
      <c r="GT9302" s="77">
        <v>0.16465058085627687</v>
      </c>
      <c r="GU9302" s="77">
        <v>0</v>
      </c>
      <c r="GV9302" s="77">
        <v>0</v>
      </c>
      <c r="GW9302" s="77">
        <v>0</v>
      </c>
      <c r="GX9302" s="77">
        <v>0</v>
      </c>
      <c r="GY9302" s="77">
        <v>0</v>
      </c>
      <c r="GZ9302" s="77">
        <v>0</v>
      </c>
    </row>
    <row r="9303" spans="187:208" x14ac:dyDescent="0.25">
      <c r="GE9303" s="77" t="s">
        <v>427</v>
      </c>
      <c r="GF9303" s="77" t="s">
        <v>155</v>
      </c>
      <c r="GG9303" s="77" t="s">
        <v>459</v>
      </c>
      <c r="GH9303" s="77" t="s">
        <v>439</v>
      </c>
      <c r="GI9303" s="77">
        <v>2020</v>
      </c>
      <c r="GJ9303" s="77" t="s">
        <v>303</v>
      </c>
      <c r="GK9303" s="77">
        <v>1.6021759622082949</v>
      </c>
      <c r="GL9303" s="77">
        <v>226.474885</v>
      </c>
      <c r="GM9303" s="77">
        <v>2020</v>
      </c>
      <c r="GN9303" s="77" t="s">
        <v>175</v>
      </c>
      <c r="GO9303" s="77">
        <v>5.3000000000000005E-2</v>
      </c>
      <c r="GP9303" s="77">
        <v>3</v>
      </c>
      <c r="GQ9303" s="77">
        <v>0</v>
      </c>
      <c r="GR9303" s="77" t="s">
        <v>423</v>
      </c>
      <c r="GS9303" s="77">
        <v>5.5966209081309407E-2</v>
      </c>
      <c r="GT9303" s="77">
        <v>8.9667714885997507E-2</v>
      </c>
      <c r="GU9303" s="77">
        <v>0</v>
      </c>
      <c r="GV9303" s="77">
        <v>0</v>
      </c>
      <c r="GW9303" s="77">
        <v>0</v>
      </c>
      <c r="GX9303" s="77">
        <v>0</v>
      </c>
      <c r="GY9303" s="77">
        <v>0</v>
      </c>
      <c r="GZ9303" s="77">
        <v>0</v>
      </c>
    </row>
    <row r="9304" spans="187:208" x14ac:dyDescent="0.25">
      <c r="GE9304" s="77" t="s">
        <v>422</v>
      </c>
      <c r="GF9304" s="77" t="s">
        <v>155</v>
      </c>
      <c r="GG9304" s="77" t="s">
        <v>459</v>
      </c>
      <c r="GH9304" s="77" t="s">
        <v>446</v>
      </c>
      <c r="GI9304" s="77">
        <v>2020</v>
      </c>
      <c r="GJ9304" s="77" t="s">
        <v>305</v>
      </c>
      <c r="GK9304" s="77">
        <v>3.6425060683954458E-2</v>
      </c>
      <c r="GL9304" s="77">
        <v>226.474885</v>
      </c>
      <c r="GM9304" s="77">
        <v>2020</v>
      </c>
      <c r="GN9304" s="77" t="s">
        <v>175</v>
      </c>
      <c r="GO9304" s="77">
        <v>0.13250000000000001</v>
      </c>
      <c r="GP9304" s="77">
        <v>3</v>
      </c>
      <c r="GQ9304" s="77">
        <v>0</v>
      </c>
      <c r="GR9304" s="77" t="s">
        <v>423</v>
      </c>
      <c r="GS9304" s="77">
        <v>0.1527377521613833</v>
      </c>
      <c r="GT9304" s="77">
        <v>5.5634818912091832E-3</v>
      </c>
      <c r="GU9304" s="77">
        <v>0</v>
      </c>
      <c r="GV9304" s="77">
        <v>0</v>
      </c>
      <c r="GW9304" s="77">
        <v>0</v>
      </c>
      <c r="GX9304" s="77">
        <v>0</v>
      </c>
      <c r="GY9304" s="77">
        <v>0</v>
      </c>
      <c r="GZ9304" s="77">
        <v>0</v>
      </c>
    </row>
    <row r="9305" spans="187:208" x14ac:dyDescent="0.25">
      <c r="GE9305" s="77" t="s">
        <v>425</v>
      </c>
      <c r="GF9305" s="77" t="s">
        <v>155</v>
      </c>
      <c r="GG9305" s="77" t="s">
        <v>459</v>
      </c>
      <c r="GH9305" s="77" t="s">
        <v>446</v>
      </c>
      <c r="GI9305" s="77">
        <v>2020</v>
      </c>
      <c r="GJ9305" s="77" t="s">
        <v>301</v>
      </c>
      <c r="GK9305" s="77">
        <v>1.5808724525432651E-3</v>
      </c>
      <c r="GL9305" s="77">
        <v>226.474885</v>
      </c>
      <c r="GM9305" s="77">
        <v>2020</v>
      </c>
      <c r="GN9305" s="77" t="s">
        <v>175</v>
      </c>
      <c r="GO9305" s="77">
        <v>5.3000000000000005E-2</v>
      </c>
      <c r="GP9305" s="77">
        <v>3</v>
      </c>
      <c r="GQ9305" s="77">
        <v>0</v>
      </c>
      <c r="GR9305" s="77" t="s">
        <v>423</v>
      </c>
      <c r="GS9305" s="77">
        <v>5.5966209081309407E-2</v>
      </c>
      <c r="GT9305" s="77">
        <v>8.847543820991876E-5</v>
      </c>
      <c r="GU9305" s="77">
        <v>0</v>
      </c>
      <c r="GV9305" s="77">
        <v>0</v>
      </c>
      <c r="GW9305" s="77">
        <v>0</v>
      </c>
      <c r="GX9305" s="77">
        <v>0</v>
      </c>
      <c r="GY9305" s="77">
        <v>0</v>
      </c>
      <c r="GZ9305" s="77">
        <v>0</v>
      </c>
    </row>
    <row r="9306" spans="187:208" x14ac:dyDescent="0.25">
      <c r="GE9306" s="77" t="s">
        <v>427</v>
      </c>
      <c r="GF9306" s="77" t="s">
        <v>155</v>
      </c>
      <c r="GG9306" s="77" t="s">
        <v>459</v>
      </c>
      <c r="GH9306" s="77" t="s">
        <v>446</v>
      </c>
      <c r="GI9306" s="77">
        <v>2020</v>
      </c>
      <c r="GJ9306" s="77" t="s">
        <v>303</v>
      </c>
      <c r="GK9306" s="77">
        <v>3.9894642198450687E-2</v>
      </c>
      <c r="GL9306" s="77">
        <v>226.474885</v>
      </c>
      <c r="GM9306" s="77">
        <v>2020</v>
      </c>
      <c r="GN9306" s="77" t="s">
        <v>175</v>
      </c>
      <c r="GO9306" s="77">
        <v>5.3000000000000005E-2</v>
      </c>
      <c r="GP9306" s="77">
        <v>3</v>
      </c>
      <c r="GQ9306" s="77">
        <v>0</v>
      </c>
      <c r="GR9306" s="77" t="s">
        <v>423</v>
      </c>
      <c r="GS9306" s="77">
        <v>5.5966209081309407E-2</v>
      </c>
      <c r="GT9306" s="77">
        <v>2.2327518865025205E-3</v>
      </c>
      <c r="GU9306" s="77">
        <v>0</v>
      </c>
      <c r="GV9306" s="77">
        <v>0</v>
      </c>
      <c r="GW9306" s="77">
        <v>0</v>
      </c>
      <c r="GX9306" s="77">
        <v>0</v>
      </c>
      <c r="GY9306" s="77">
        <v>0</v>
      </c>
      <c r="GZ9306" s="77">
        <v>0</v>
      </c>
    </row>
    <row r="9307" spans="187:208" x14ac:dyDescent="0.25">
      <c r="GE9307" s="77" t="s">
        <v>422</v>
      </c>
      <c r="GF9307" s="77" t="s">
        <v>155</v>
      </c>
      <c r="GG9307" s="77" t="s">
        <v>459</v>
      </c>
      <c r="GH9307" s="77" t="s">
        <v>453</v>
      </c>
      <c r="GI9307" s="77">
        <v>2020</v>
      </c>
      <c r="GJ9307" s="77" t="s">
        <v>305</v>
      </c>
      <c r="GK9307" s="77">
        <v>222.2294216278311</v>
      </c>
      <c r="GL9307" s="77">
        <v>226.474885</v>
      </c>
      <c r="GM9307" s="77">
        <v>2020</v>
      </c>
      <c r="GN9307" s="77" t="s">
        <v>175</v>
      </c>
      <c r="GO9307" s="77">
        <v>0.13250000000000001</v>
      </c>
      <c r="GP9307" s="77">
        <v>3</v>
      </c>
      <c r="GQ9307" s="77">
        <v>0</v>
      </c>
      <c r="GR9307" s="77" t="s">
        <v>423</v>
      </c>
      <c r="GS9307" s="77">
        <v>0.1527377521613833</v>
      </c>
      <c r="GT9307" s="77">
        <v>33.94282232355922</v>
      </c>
      <c r="GU9307" s="77">
        <v>0</v>
      </c>
      <c r="GV9307" s="77">
        <v>0</v>
      </c>
      <c r="GW9307" s="77">
        <v>0</v>
      </c>
      <c r="GX9307" s="77">
        <v>0</v>
      </c>
      <c r="GY9307" s="77">
        <v>0</v>
      </c>
      <c r="GZ9307" s="77">
        <v>0</v>
      </c>
    </row>
    <row r="9308" spans="187:208" x14ac:dyDescent="0.25">
      <c r="GE9308" s="77" t="s">
        <v>425</v>
      </c>
      <c r="GF9308" s="77" t="s">
        <v>155</v>
      </c>
      <c r="GG9308" s="77" t="s">
        <v>459</v>
      </c>
      <c r="GH9308" s="77" t="s">
        <v>453</v>
      </c>
      <c r="GI9308" s="77">
        <v>2020</v>
      </c>
      <c r="GJ9308" s="77" t="s">
        <v>301</v>
      </c>
      <c r="GK9308" s="77">
        <v>8585.7228092479672</v>
      </c>
      <c r="GL9308" s="77">
        <v>226.474885</v>
      </c>
      <c r="GM9308" s="77">
        <v>2020</v>
      </c>
      <c r="GN9308" s="77" t="s">
        <v>175</v>
      </c>
      <c r="GO9308" s="77">
        <v>5.3000000000000005E-2</v>
      </c>
      <c r="GP9308" s="77">
        <v>3</v>
      </c>
      <c r="GQ9308" s="77">
        <v>0</v>
      </c>
      <c r="GR9308" s="77" t="s">
        <v>423</v>
      </c>
      <c r="GS9308" s="77">
        <v>5.5966209081309407E-2</v>
      </c>
      <c r="GT9308" s="77">
        <v>480.51035785653892</v>
      </c>
      <c r="GU9308" s="77">
        <v>0</v>
      </c>
      <c r="GV9308" s="77">
        <v>0</v>
      </c>
      <c r="GW9308" s="77">
        <v>0</v>
      </c>
      <c r="GX9308" s="77">
        <v>0</v>
      </c>
      <c r="GY9308" s="77">
        <v>0</v>
      </c>
      <c r="GZ9308" s="77">
        <v>0</v>
      </c>
    </row>
    <row r="9309" spans="187:208" x14ac:dyDescent="0.25">
      <c r="GE9309" s="77" t="s">
        <v>427</v>
      </c>
      <c r="GF9309" s="77" t="s">
        <v>155</v>
      </c>
      <c r="GG9309" s="77" t="s">
        <v>459</v>
      </c>
      <c r="GH9309" s="77" t="s">
        <v>453</v>
      </c>
      <c r="GI9309" s="77">
        <v>2020</v>
      </c>
      <c r="GJ9309" s="77" t="s">
        <v>303</v>
      </c>
      <c r="GK9309" s="77">
        <v>5338.1784104567596</v>
      </c>
      <c r="GL9309" s="77">
        <v>226.474885</v>
      </c>
      <c r="GM9309" s="77">
        <v>2020</v>
      </c>
      <c r="GN9309" s="77" t="s">
        <v>175</v>
      </c>
      <c r="GO9309" s="77">
        <v>5.3000000000000005E-2</v>
      </c>
      <c r="GP9309" s="77">
        <v>3</v>
      </c>
      <c r="GQ9309" s="77">
        <v>0</v>
      </c>
      <c r="GR9309" s="77" t="s">
        <v>423</v>
      </c>
      <c r="GS9309" s="77">
        <v>5.5966209081309407E-2</v>
      </c>
      <c r="GT9309" s="77">
        <v>298.75760903295492</v>
      </c>
      <c r="GU9309" s="77">
        <v>0</v>
      </c>
      <c r="GV9309" s="77">
        <v>0</v>
      </c>
      <c r="GW9309" s="77">
        <v>0</v>
      </c>
      <c r="GX9309" s="77">
        <v>0</v>
      </c>
      <c r="GY9309" s="77">
        <v>0</v>
      </c>
      <c r="GZ9309" s="77">
        <v>0</v>
      </c>
    </row>
    <row r="9310" spans="187:208" x14ac:dyDescent="0.25">
      <c r="GE9310" s="77" t="s">
        <v>422</v>
      </c>
      <c r="GF9310" s="77" t="s">
        <v>155</v>
      </c>
      <c r="GG9310" s="77" t="s">
        <v>459</v>
      </c>
      <c r="GH9310" s="77" t="s">
        <v>460</v>
      </c>
      <c r="GI9310" s="77">
        <v>2020</v>
      </c>
      <c r="GJ9310" s="77" t="s">
        <v>305</v>
      </c>
      <c r="GK9310" s="77">
        <v>222.22942162783389</v>
      </c>
      <c r="GL9310" s="77">
        <v>226.474885</v>
      </c>
      <c r="GM9310" s="77">
        <v>2020</v>
      </c>
      <c r="GN9310" s="77" t="s">
        <v>175</v>
      </c>
      <c r="GO9310" s="77">
        <v>0.13250000000000001</v>
      </c>
      <c r="GP9310" s="77">
        <v>3</v>
      </c>
      <c r="GQ9310" s="77">
        <v>0</v>
      </c>
      <c r="GR9310" s="77" t="s">
        <v>423</v>
      </c>
      <c r="GS9310" s="77">
        <v>0.1527377521613833</v>
      </c>
      <c r="GT9310" s="77">
        <v>33.942822323559646</v>
      </c>
      <c r="GU9310" s="77">
        <v>0</v>
      </c>
      <c r="GV9310" s="77">
        <v>0</v>
      </c>
      <c r="GW9310" s="77">
        <v>0</v>
      </c>
      <c r="GX9310" s="77">
        <v>0</v>
      </c>
      <c r="GY9310" s="77">
        <v>0</v>
      </c>
      <c r="GZ9310" s="77">
        <v>0</v>
      </c>
    </row>
    <row r="9311" spans="187:208" x14ac:dyDescent="0.25">
      <c r="GE9311" s="77" t="s">
        <v>425</v>
      </c>
      <c r="GF9311" s="77" t="s">
        <v>155</v>
      </c>
      <c r="GG9311" s="77" t="s">
        <v>459</v>
      </c>
      <c r="GH9311" s="77" t="s">
        <v>460</v>
      </c>
      <c r="GI9311" s="77">
        <v>2020</v>
      </c>
      <c r="GJ9311" s="77" t="s">
        <v>301</v>
      </c>
      <c r="GK9311" s="77">
        <v>8585.7228092480727</v>
      </c>
      <c r="GL9311" s="77">
        <v>226.474885</v>
      </c>
      <c r="GM9311" s="77">
        <v>2020</v>
      </c>
      <c r="GN9311" s="77" t="s">
        <v>175</v>
      </c>
      <c r="GO9311" s="77">
        <v>5.3000000000000005E-2</v>
      </c>
      <c r="GP9311" s="77">
        <v>3</v>
      </c>
      <c r="GQ9311" s="77">
        <v>0</v>
      </c>
      <c r="GR9311" s="77" t="s">
        <v>423</v>
      </c>
      <c r="GS9311" s="77">
        <v>5.5966209081309407E-2</v>
      </c>
      <c r="GT9311" s="77">
        <v>480.51035785654477</v>
      </c>
      <c r="GU9311" s="77">
        <v>0</v>
      </c>
      <c r="GV9311" s="77">
        <v>0</v>
      </c>
      <c r="GW9311" s="77">
        <v>0</v>
      </c>
      <c r="GX9311" s="77">
        <v>0</v>
      </c>
      <c r="GY9311" s="77">
        <v>0</v>
      </c>
      <c r="GZ9311" s="77">
        <v>0</v>
      </c>
    </row>
    <row r="9312" spans="187:208" x14ac:dyDescent="0.25">
      <c r="GE9312" s="77" t="s">
        <v>422</v>
      </c>
      <c r="GF9312" s="77" t="s">
        <v>155</v>
      </c>
      <c r="GG9312" s="77" t="s">
        <v>459</v>
      </c>
      <c r="GH9312" s="77" t="s">
        <v>467</v>
      </c>
      <c r="GI9312" s="77">
        <v>2020</v>
      </c>
      <c r="GJ9312" s="77" t="s">
        <v>305</v>
      </c>
      <c r="GK9312" s="77">
        <v>0.69641821681222926</v>
      </c>
      <c r="GL9312" s="77">
        <v>226.474885</v>
      </c>
      <c r="GM9312" s="77">
        <v>2020</v>
      </c>
      <c r="GN9312" s="77" t="s">
        <v>175</v>
      </c>
      <c r="GO9312" s="77">
        <v>0.13250000000000001</v>
      </c>
      <c r="GP9312" s="77">
        <v>3</v>
      </c>
      <c r="GQ9312" s="77">
        <v>0</v>
      </c>
      <c r="GR9312" s="77" t="s">
        <v>423</v>
      </c>
      <c r="GS9312" s="77">
        <v>0.1527377521613833</v>
      </c>
      <c r="GT9312" s="77">
        <v>0.10636935300013878</v>
      </c>
      <c r="GU9312" s="77">
        <v>0</v>
      </c>
      <c r="GV9312" s="77">
        <v>0</v>
      </c>
      <c r="GW9312" s="77">
        <v>0</v>
      </c>
      <c r="GX9312" s="77">
        <v>0</v>
      </c>
      <c r="GY9312" s="77">
        <v>0</v>
      </c>
      <c r="GZ9312" s="77">
        <v>0</v>
      </c>
    </row>
    <row r="9313" spans="187:208" x14ac:dyDescent="0.25">
      <c r="GE9313" s="77" t="s">
        <v>425</v>
      </c>
      <c r="GF9313" s="77" t="s">
        <v>155</v>
      </c>
      <c r="GG9313" s="77" t="s">
        <v>459</v>
      </c>
      <c r="GH9313" s="77" t="s">
        <v>467</v>
      </c>
      <c r="GI9313" s="77">
        <v>2020</v>
      </c>
      <c r="GJ9313" s="77" t="s">
        <v>301</v>
      </c>
      <c r="GK9313" s="77">
        <v>2.941964152281018</v>
      </c>
      <c r="GL9313" s="77">
        <v>226.474885</v>
      </c>
      <c r="GM9313" s="77">
        <v>2020</v>
      </c>
      <c r="GN9313" s="77" t="s">
        <v>175</v>
      </c>
      <c r="GO9313" s="77">
        <v>5.3000000000000005E-2</v>
      </c>
      <c r="GP9313" s="77">
        <v>3</v>
      </c>
      <c r="GQ9313" s="77">
        <v>0</v>
      </c>
      <c r="GR9313" s="77" t="s">
        <v>423</v>
      </c>
      <c r="GS9313" s="77">
        <v>5.5966209081309407E-2</v>
      </c>
      <c r="GT9313" s="77">
        <v>0.16465058085627665</v>
      </c>
      <c r="GU9313" s="77">
        <v>0</v>
      </c>
      <c r="GV9313" s="77">
        <v>0</v>
      </c>
      <c r="GW9313" s="77">
        <v>0</v>
      </c>
      <c r="GX9313" s="77">
        <v>0</v>
      </c>
      <c r="GY9313" s="77">
        <v>0</v>
      </c>
      <c r="GZ9313" s="77">
        <v>0</v>
      </c>
    </row>
    <row r="9314" spans="187:208" x14ac:dyDescent="0.25">
      <c r="GE9314" s="77" t="s">
        <v>427</v>
      </c>
      <c r="GF9314" s="77" t="s">
        <v>155</v>
      </c>
      <c r="GG9314" s="77" t="s">
        <v>459</v>
      </c>
      <c r="GH9314" s="77" t="s">
        <v>467</v>
      </c>
      <c r="GI9314" s="77">
        <v>2020</v>
      </c>
      <c r="GJ9314" s="77" t="s">
        <v>303</v>
      </c>
      <c r="GK9314" s="77">
        <v>1.602175962208289</v>
      </c>
      <c r="GL9314" s="77">
        <v>226.474885</v>
      </c>
      <c r="GM9314" s="77">
        <v>2020</v>
      </c>
      <c r="GN9314" s="77" t="s">
        <v>175</v>
      </c>
      <c r="GO9314" s="77">
        <v>5.3000000000000005E-2</v>
      </c>
      <c r="GP9314" s="77">
        <v>3</v>
      </c>
      <c r="GQ9314" s="77">
        <v>0</v>
      </c>
      <c r="GR9314" s="77" t="s">
        <v>423</v>
      </c>
      <c r="GS9314" s="77">
        <v>5.5966209081309407E-2</v>
      </c>
      <c r="GT9314" s="77">
        <v>8.9667714885997174E-2</v>
      </c>
      <c r="GU9314" s="77">
        <v>0</v>
      </c>
      <c r="GV9314" s="77">
        <v>0</v>
      </c>
      <c r="GW9314" s="77">
        <v>0</v>
      </c>
      <c r="GX9314" s="77">
        <v>0</v>
      </c>
      <c r="GY9314" s="77">
        <v>0</v>
      </c>
      <c r="GZ9314" s="77">
        <v>0</v>
      </c>
    </row>
    <row r="9315" spans="187:208" x14ac:dyDescent="0.25">
      <c r="GE9315" s="77" t="s">
        <v>422</v>
      </c>
      <c r="GF9315" s="77" t="s">
        <v>155</v>
      </c>
      <c r="GG9315" s="77" t="s">
        <v>459</v>
      </c>
      <c r="GH9315" s="77" t="s">
        <v>474</v>
      </c>
      <c r="GI9315" s="77">
        <v>2020</v>
      </c>
      <c r="GJ9315" s="77" t="s">
        <v>305</v>
      </c>
      <c r="GK9315" s="77">
        <v>3.6425060683954347E-2</v>
      </c>
      <c r="GL9315" s="77">
        <v>226.474885</v>
      </c>
      <c r="GM9315" s="77">
        <v>2020</v>
      </c>
      <c r="GN9315" s="77" t="s">
        <v>175</v>
      </c>
      <c r="GO9315" s="77">
        <v>0.13250000000000001</v>
      </c>
      <c r="GP9315" s="77">
        <v>3</v>
      </c>
      <c r="GQ9315" s="77">
        <v>0</v>
      </c>
      <c r="GR9315" s="77" t="s">
        <v>423</v>
      </c>
      <c r="GS9315" s="77">
        <v>0.1527377521613833</v>
      </c>
      <c r="GT9315" s="77">
        <v>5.5634818912091658E-3</v>
      </c>
      <c r="GU9315" s="77">
        <v>0</v>
      </c>
      <c r="GV9315" s="77">
        <v>0</v>
      </c>
      <c r="GW9315" s="77">
        <v>0</v>
      </c>
      <c r="GX9315" s="77">
        <v>0</v>
      </c>
      <c r="GY9315" s="77">
        <v>0</v>
      </c>
      <c r="GZ9315" s="77">
        <v>0</v>
      </c>
    </row>
    <row r="9316" spans="187:208" x14ac:dyDescent="0.25">
      <c r="GE9316" s="77" t="s">
        <v>425</v>
      </c>
      <c r="GF9316" s="77" t="s">
        <v>155</v>
      </c>
      <c r="GG9316" s="77" t="s">
        <v>459</v>
      </c>
      <c r="GH9316" s="77" t="s">
        <v>474</v>
      </c>
      <c r="GI9316" s="77">
        <v>2020</v>
      </c>
      <c r="GJ9316" s="77" t="s">
        <v>301</v>
      </c>
      <c r="GK9316" s="77">
        <v>1.580872452543125E-3</v>
      </c>
      <c r="GL9316" s="77">
        <v>226.474885</v>
      </c>
      <c r="GM9316" s="77">
        <v>2020</v>
      </c>
      <c r="GN9316" s="77" t="s">
        <v>175</v>
      </c>
      <c r="GO9316" s="77">
        <v>5.3000000000000005E-2</v>
      </c>
      <c r="GP9316" s="77">
        <v>3</v>
      </c>
      <c r="GQ9316" s="77">
        <v>0</v>
      </c>
      <c r="GR9316" s="77" t="s">
        <v>423</v>
      </c>
      <c r="GS9316" s="77">
        <v>5.5966209081309407E-2</v>
      </c>
      <c r="GT9316" s="77">
        <v>8.8475438209910913E-5</v>
      </c>
      <c r="GU9316" s="77">
        <v>0</v>
      </c>
      <c r="GV9316" s="77">
        <v>0</v>
      </c>
      <c r="GW9316" s="77">
        <v>0</v>
      </c>
      <c r="GX9316" s="77">
        <v>0</v>
      </c>
      <c r="GY9316" s="77">
        <v>0</v>
      </c>
      <c r="GZ9316" s="77">
        <v>0</v>
      </c>
    </row>
    <row r="9317" spans="187:208" x14ac:dyDescent="0.25">
      <c r="GE9317" s="77" t="s">
        <v>427</v>
      </c>
      <c r="GF9317" s="77" t="s">
        <v>155</v>
      </c>
      <c r="GG9317" s="77" t="s">
        <v>459</v>
      </c>
      <c r="GH9317" s="77" t="s">
        <v>474</v>
      </c>
      <c r="GI9317" s="77">
        <v>2020</v>
      </c>
      <c r="GJ9317" s="77" t="s">
        <v>303</v>
      </c>
      <c r="GK9317" s="77">
        <v>3.9894642198450583E-2</v>
      </c>
      <c r="GL9317" s="77">
        <v>226.474885</v>
      </c>
      <c r="GM9317" s="77">
        <v>2020</v>
      </c>
      <c r="GN9317" s="77" t="s">
        <v>175</v>
      </c>
      <c r="GO9317" s="77">
        <v>5.3000000000000005E-2</v>
      </c>
      <c r="GP9317" s="77">
        <v>3</v>
      </c>
      <c r="GQ9317" s="77">
        <v>0</v>
      </c>
      <c r="GR9317" s="77" t="s">
        <v>423</v>
      </c>
      <c r="GS9317" s="77">
        <v>5.5966209081309407E-2</v>
      </c>
      <c r="GT9317" s="77">
        <v>2.2327518865025145E-3</v>
      </c>
      <c r="GU9317" s="77">
        <v>0</v>
      </c>
      <c r="GV9317" s="77">
        <v>0</v>
      </c>
      <c r="GW9317" s="77">
        <v>0</v>
      </c>
      <c r="GX9317" s="77">
        <v>0</v>
      </c>
      <c r="GY9317" s="77">
        <v>0</v>
      </c>
      <c r="GZ9317" s="77">
        <v>0</v>
      </c>
    </row>
    <row r="9318" spans="187:208" x14ac:dyDescent="0.25">
      <c r="GE9318" s="77" t="s">
        <v>422</v>
      </c>
      <c r="GF9318" s="77" t="s">
        <v>155</v>
      </c>
      <c r="GG9318" s="77" t="s">
        <v>459</v>
      </c>
      <c r="GH9318" s="77" t="s">
        <v>481</v>
      </c>
      <c r="GI9318" s="77">
        <v>2020</v>
      </c>
      <c r="GJ9318" s="77" t="s">
        <v>305</v>
      </c>
      <c r="GK9318" s="77">
        <v>409.22373582044048</v>
      </c>
      <c r="GL9318" s="77">
        <v>226.474885</v>
      </c>
      <c r="GM9318" s="77">
        <v>2020</v>
      </c>
      <c r="GN9318" s="77" t="s">
        <v>175</v>
      </c>
      <c r="GO9318" s="77">
        <v>0.13250000000000001</v>
      </c>
      <c r="GP9318" s="77">
        <v>3</v>
      </c>
      <c r="GQ9318" s="77">
        <v>0</v>
      </c>
      <c r="GR9318" s="77" t="s">
        <v>423</v>
      </c>
      <c r="GS9318" s="77">
        <v>0.1527377521613833</v>
      </c>
      <c r="GT9318" s="77">
        <v>62.50391354029783</v>
      </c>
      <c r="GU9318" s="77">
        <v>0</v>
      </c>
      <c r="GV9318" s="77">
        <v>0</v>
      </c>
      <c r="GW9318" s="77">
        <v>0</v>
      </c>
      <c r="GX9318" s="77">
        <v>0</v>
      </c>
      <c r="GY9318" s="77">
        <v>0</v>
      </c>
      <c r="GZ9318" s="77">
        <v>0</v>
      </c>
    </row>
    <row r="9319" spans="187:208" x14ac:dyDescent="0.25">
      <c r="GE9319" s="77" t="s">
        <v>425</v>
      </c>
      <c r="GF9319" s="77" t="s">
        <v>155</v>
      </c>
      <c r="GG9319" s="77" t="s">
        <v>459</v>
      </c>
      <c r="GH9319" s="77" t="s">
        <v>481</v>
      </c>
      <c r="GI9319" s="77">
        <v>2020</v>
      </c>
      <c r="GJ9319" s="77" t="s">
        <v>301</v>
      </c>
      <c r="GK9319" s="77">
        <v>13469.087812377051</v>
      </c>
      <c r="GL9319" s="77">
        <v>226.474885</v>
      </c>
      <c r="GM9319" s="77">
        <v>2020</v>
      </c>
      <c r="GN9319" s="77" t="s">
        <v>175</v>
      </c>
      <c r="GO9319" s="77">
        <v>5.3000000000000005E-2</v>
      </c>
      <c r="GP9319" s="77">
        <v>3</v>
      </c>
      <c r="GQ9319" s="77">
        <v>0</v>
      </c>
      <c r="GR9319" s="77" t="s">
        <v>423</v>
      </c>
      <c r="GS9319" s="77">
        <v>5.5966209081309407E-2</v>
      </c>
      <c r="GT9319" s="77">
        <v>753.81378464201032</v>
      </c>
      <c r="GU9319" s="77">
        <v>0</v>
      </c>
      <c r="GV9319" s="77">
        <v>0</v>
      </c>
      <c r="GW9319" s="77">
        <v>0</v>
      </c>
      <c r="GX9319" s="77">
        <v>0</v>
      </c>
      <c r="GY9319" s="77">
        <v>0</v>
      </c>
      <c r="GZ9319" s="77">
        <v>0</v>
      </c>
    </row>
    <row r="9320" spans="187:208" x14ac:dyDescent="0.25">
      <c r="GE9320" s="77" t="s">
        <v>427</v>
      </c>
      <c r="GF9320" s="77" t="s">
        <v>155</v>
      </c>
      <c r="GG9320" s="77" t="s">
        <v>459</v>
      </c>
      <c r="GH9320" s="77" t="s">
        <v>481</v>
      </c>
      <c r="GI9320" s="77">
        <v>2020</v>
      </c>
      <c r="GJ9320" s="77" t="s">
        <v>303</v>
      </c>
      <c r="GK9320" s="77">
        <v>7205.531276024366</v>
      </c>
      <c r="GL9320" s="77">
        <v>226.474885</v>
      </c>
      <c r="GM9320" s="77">
        <v>2020</v>
      </c>
      <c r="GN9320" s="77" t="s">
        <v>175</v>
      </c>
      <c r="GO9320" s="77">
        <v>5.3000000000000005E-2</v>
      </c>
      <c r="GP9320" s="77">
        <v>3</v>
      </c>
      <c r="GQ9320" s="77">
        <v>0</v>
      </c>
      <c r="GR9320" s="77" t="s">
        <v>423</v>
      </c>
      <c r="GS9320" s="77">
        <v>5.5966209081309407E-2</v>
      </c>
      <c r="GT9320" s="77">
        <v>403.26626993589383</v>
      </c>
      <c r="GU9320" s="77">
        <v>0</v>
      </c>
      <c r="GV9320" s="77">
        <v>0</v>
      </c>
      <c r="GW9320" s="77">
        <v>0</v>
      </c>
      <c r="GX9320" s="77">
        <v>0</v>
      </c>
      <c r="GY9320" s="77">
        <v>0</v>
      </c>
      <c r="GZ9320" s="77">
        <v>0</v>
      </c>
    </row>
    <row r="9321" spans="187:208" x14ac:dyDescent="0.25">
      <c r="GE9321" s="77" t="s">
        <v>422</v>
      </c>
      <c r="GF9321" s="77" t="s">
        <v>155</v>
      </c>
      <c r="GG9321" s="77" t="s">
        <v>459</v>
      </c>
      <c r="GH9321" s="77" t="s">
        <v>488</v>
      </c>
      <c r="GI9321" s="77">
        <v>2020</v>
      </c>
      <c r="GJ9321" s="77" t="s">
        <v>305</v>
      </c>
      <c r="GK9321" s="77">
        <v>409.22373582039609</v>
      </c>
      <c r="GL9321" s="77">
        <v>226.474885</v>
      </c>
      <c r="GM9321" s="77">
        <v>2020</v>
      </c>
      <c r="GN9321" s="77" t="s">
        <v>175</v>
      </c>
      <c r="GO9321" s="77">
        <v>0.13250000000000001</v>
      </c>
      <c r="GP9321" s="77">
        <v>3</v>
      </c>
      <c r="GQ9321" s="77">
        <v>0</v>
      </c>
      <c r="GR9321" s="77" t="s">
        <v>423</v>
      </c>
      <c r="GS9321" s="77">
        <v>0.1527377521613833</v>
      </c>
      <c r="GT9321" s="77">
        <v>62.503913540291052</v>
      </c>
      <c r="GU9321" s="77">
        <v>0</v>
      </c>
      <c r="GV9321" s="77">
        <v>0</v>
      </c>
      <c r="GW9321" s="77">
        <v>0</v>
      </c>
      <c r="GX9321" s="77">
        <v>0</v>
      </c>
      <c r="GY9321" s="77">
        <v>0</v>
      </c>
      <c r="GZ9321" s="77">
        <v>0</v>
      </c>
    </row>
    <row r="9322" spans="187:208" x14ac:dyDescent="0.25">
      <c r="GE9322" s="77" t="s">
        <v>425</v>
      </c>
      <c r="GF9322" s="77" t="s">
        <v>155</v>
      </c>
      <c r="GG9322" s="77" t="s">
        <v>459</v>
      </c>
      <c r="GH9322" s="77" t="s">
        <v>488</v>
      </c>
      <c r="GI9322" s="77">
        <v>2020</v>
      </c>
      <c r="GJ9322" s="77" t="s">
        <v>301</v>
      </c>
      <c r="GK9322" s="77">
        <v>13469.087812378701</v>
      </c>
      <c r="GL9322" s="77">
        <v>226.474885</v>
      </c>
      <c r="GM9322" s="77">
        <v>2020</v>
      </c>
      <c r="GN9322" s="77" t="s">
        <v>175</v>
      </c>
      <c r="GO9322" s="77">
        <v>5.3000000000000005E-2</v>
      </c>
      <c r="GP9322" s="77">
        <v>3</v>
      </c>
      <c r="GQ9322" s="77">
        <v>0</v>
      </c>
      <c r="GR9322" s="77" t="s">
        <v>423</v>
      </c>
      <c r="GS9322" s="77">
        <v>5.5966209081309407E-2</v>
      </c>
      <c r="GT9322" s="77">
        <v>753.81378464210263</v>
      </c>
      <c r="GU9322" s="77">
        <v>0</v>
      </c>
      <c r="GV9322" s="77">
        <v>0</v>
      </c>
      <c r="GW9322" s="77">
        <v>0</v>
      </c>
      <c r="GX9322" s="77">
        <v>0</v>
      </c>
      <c r="GY9322" s="77">
        <v>0</v>
      </c>
      <c r="GZ9322" s="77">
        <v>0</v>
      </c>
    </row>
    <row r="9323" spans="187:208" x14ac:dyDescent="0.25">
      <c r="GE9323" s="77" t="s">
        <v>427</v>
      </c>
      <c r="GF9323" s="77" t="s">
        <v>155</v>
      </c>
      <c r="GG9323" s="77" t="s">
        <v>459</v>
      </c>
      <c r="GH9323" s="77" t="s">
        <v>488</v>
      </c>
      <c r="GI9323" s="77">
        <v>2020</v>
      </c>
      <c r="GJ9323" s="77" t="s">
        <v>303</v>
      </c>
      <c r="GK9323" s="77">
        <v>7205.5312760252637</v>
      </c>
      <c r="GL9323" s="77">
        <v>226.474885</v>
      </c>
      <c r="GM9323" s="77">
        <v>2020</v>
      </c>
      <c r="GN9323" s="77" t="s">
        <v>175</v>
      </c>
      <c r="GO9323" s="77">
        <v>5.3000000000000005E-2</v>
      </c>
      <c r="GP9323" s="77">
        <v>3</v>
      </c>
      <c r="GQ9323" s="77">
        <v>0</v>
      </c>
      <c r="GR9323" s="77" t="s">
        <v>423</v>
      </c>
      <c r="GS9323" s="77">
        <v>5.5966209081309407E-2</v>
      </c>
      <c r="GT9323" s="77">
        <v>403.26626993594408</v>
      </c>
      <c r="GU9323" s="77">
        <v>0</v>
      </c>
      <c r="GV9323" s="77">
        <v>0</v>
      </c>
      <c r="GW9323" s="77">
        <v>0</v>
      </c>
      <c r="GX9323" s="77">
        <v>0</v>
      </c>
      <c r="GY9323" s="77">
        <v>0</v>
      </c>
      <c r="GZ9323" s="77">
        <v>0</v>
      </c>
    </row>
    <row r="9324" spans="187:208" x14ac:dyDescent="0.25">
      <c r="GE9324" s="77" t="s">
        <v>422</v>
      </c>
      <c r="GF9324" s="77" t="s">
        <v>155</v>
      </c>
      <c r="GG9324" s="77" t="s">
        <v>461</v>
      </c>
      <c r="GH9324" s="77" t="s">
        <v>300</v>
      </c>
      <c r="GI9324" s="77">
        <v>2020</v>
      </c>
      <c r="GJ9324" s="77" t="s">
        <v>305</v>
      </c>
      <c r="GK9324" s="77">
        <v>222.22942162785611</v>
      </c>
      <c r="GL9324" s="77">
        <v>280.23087399999997</v>
      </c>
      <c r="GM9324" s="77">
        <v>2020</v>
      </c>
      <c r="GN9324" s="77" t="s">
        <v>175</v>
      </c>
      <c r="GO9324" s="77">
        <v>0.13250000000000001</v>
      </c>
      <c r="GP9324" s="77">
        <v>3</v>
      </c>
      <c r="GQ9324" s="77">
        <v>0</v>
      </c>
      <c r="GR9324" s="77" t="s">
        <v>423</v>
      </c>
      <c r="GS9324" s="77">
        <v>0.1527377521613833</v>
      </c>
      <c r="GT9324" s="77">
        <v>33.942822323563043</v>
      </c>
      <c r="GU9324" s="77">
        <v>0</v>
      </c>
      <c r="GV9324" s="77">
        <v>0</v>
      </c>
      <c r="GW9324" s="77">
        <v>0</v>
      </c>
      <c r="GX9324" s="77">
        <v>0</v>
      </c>
      <c r="GY9324" s="77">
        <v>0</v>
      </c>
      <c r="GZ9324" s="77">
        <v>0</v>
      </c>
    </row>
    <row r="9325" spans="187:208" x14ac:dyDescent="0.25">
      <c r="GE9325" s="77" t="s">
        <v>425</v>
      </c>
      <c r="GF9325" s="77" t="s">
        <v>155</v>
      </c>
      <c r="GG9325" s="77" t="s">
        <v>461</v>
      </c>
      <c r="GH9325" s="77" t="s">
        <v>300</v>
      </c>
      <c r="GI9325" s="77">
        <v>2020</v>
      </c>
      <c r="GJ9325" s="77" t="s">
        <v>301</v>
      </c>
      <c r="GK9325" s="77">
        <v>8585.7228092489349</v>
      </c>
      <c r="GL9325" s="77">
        <v>280.23087399999997</v>
      </c>
      <c r="GM9325" s="77">
        <v>2020</v>
      </c>
      <c r="GN9325" s="77" t="s">
        <v>175</v>
      </c>
      <c r="GO9325" s="77">
        <v>5.3000000000000005E-2</v>
      </c>
      <c r="GP9325" s="77">
        <v>3</v>
      </c>
      <c r="GQ9325" s="77">
        <v>0</v>
      </c>
      <c r="GR9325" s="77" t="s">
        <v>423</v>
      </c>
      <c r="GS9325" s="77">
        <v>5.5966209081309407E-2</v>
      </c>
      <c r="GT9325" s="77">
        <v>480.51035785659303</v>
      </c>
      <c r="GU9325" s="77">
        <v>0</v>
      </c>
      <c r="GV9325" s="77">
        <v>0</v>
      </c>
      <c r="GW9325" s="77">
        <v>0</v>
      </c>
      <c r="GX9325" s="77">
        <v>0</v>
      </c>
      <c r="GY9325" s="77">
        <v>0</v>
      </c>
      <c r="GZ9325" s="77">
        <v>0</v>
      </c>
    </row>
    <row r="9326" spans="187:208" x14ac:dyDescent="0.25">
      <c r="GE9326" s="77" t="s">
        <v>427</v>
      </c>
      <c r="GF9326" s="77" t="s">
        <v>155</v>
      </c>
      <c r="GG9326" s="77" t="s">
        <v>461</v>
      </c>
      <c r="GH9326" s="77" t="s">
        <v>300</v>
      </c>
      <c r="GI9326" s="77">
        <v>2020</v>
      </c>
      <c r="GJ9326" s="77" t="s">
        <v>303</v>
      </c>
      <c r="GK9326" s="77">
        <v>5338.1784104573617</v>
      </c>
      <c r="GL9326" s="77">
        <v>280.23087399999997</v>
      </c>
      <c r="GM9326" s="77">
        <v>2020</v>
      </c>
      <c r="GN9326" s="77" t="s">
        <v>175</v>
      </c>
      <c r="GO9326" s="77">
        <v>5.3000000000000005E-2</v>
      </c>
      <c r="GP9326" s="77">
        <v>3</v>
      </c>
      <c r="GQ9326" s="77">
        <v>0</v>
      </c>
      <c r="GR9326" s="77" t="s">
        <v>423</v>
      </c>
      <c r="GS9326" s="77">
        <v>5.5966209081309407E-2</v>
      </c>
      <c r="GT9326" s="77">
        <v>298.75760903298863</v>
      </c>
      <c r="GU9326" s="77">
        <v>0</v>
      </c>
      <c r="GV9326" s="77">
        <v>0</v>
      </c>
      <c r="GW9326" s="77">
        <v>0</v>
      </c>
      <c r="GX9326" s="77">
        <v>0</v>
      </c>
      <c r="GY9326" s="77">
        <v>0</v>
      </c>
      <c r="GZ9326" s="77">
        <v>0</v>
      </c>
    </row>
    <row r="9327" spans="187:208" x14ac:dyDescent="0.25">
      <c r="GE9327" s="77" t="s">
        <v>422</v>
      </c>
      <c r="GF9327" s="77" t="s">
        <v>155</v>
      </c>
      <c r="GG9327" s="77" t="s">
        <v>461</v>
      </c>
      <c r="GH9327" s="77" t="s">
        <v>432</v>
      </c>
      <c r="GI9327" s="77">
        <v>2020</v>
      </c>
      <c r="GJ9327" s="77" t="s">
        <v>305</v>
      </c>
      <c r="GK9327" s="77">
        <v>222.22942162784491</v>
      </c>
      <c r="GL9327" s="77">
        <v>280.23087399999997</v>
      </c>
      <c r="GM9327" s="77">
        <v>2020</v>
      </c>
      <c r="GN9327" s="77" t="s">
        <v>175</v>
      </c>
      <c r="GO9327" s="77">
        <v>0.13250000000000001</v>
      </c>
      <c r="GP9327" s="77">
        <v>3</v>
      </c>
      <c r="GQ9327" s="77">
        <v>0</v>
      </c>
      <c r="GR9327" s="77" t="s">
        <v>423</v>
      </c>
      <c r="GS9327" s="77">
        <v>0.1527377521613833</v>
      </c>
      <c r="GT9327" s="77">
        <v>33.94282232356133</v>
      </c>
      <c r="GU9327" s="77">
        <v>0</v>
      </c>
      <c r="GV9327" s="77">
        <v>0</v>
      </c>
      <c r="GW9327" s="77">
        <v>0</v>
      </c>
      <c r="GX9327" s="77">
        <v>0</v>
      </c>
      <c r="GY9327" s="77">
        <v>0</v>
      </c>
      <c r="GZ9327" s="77">
        <v>0</v>
      </c>
    </row>
    <row r="9328" spans="187:208" x14ac:dyDescent="0.25">
      <c r="GE9328" s="77" t="s">
        <v>425</v>
      </c>
      <c r="GF9328" s="77" t="s">
        <v>155</v>
      </c>
      <c r="GG9328" s="77" t="s">
        <v>461</v>
      </c>
      <c r="GH9328" s="77" t="s">
        <v>432</v>
      </c>
      <c r="GI9328" s="77">
        <v>2020</v>
      </c>
      <c r="GJ9328" s="77" t="s">
        <v>301</v>
      </c>
      <c r="GK9328" s="77">
        <v>8585.7228092485002</v>
      </c>
      <c r="GL9328" s="77">
        <v>280.23087399999997</v>
      </c>
      <c r="GM9328" s="77">
        <v>2020</v>
      </c>
      <c r="GN9328" s="77" t="s">
        <v>175</v>
      </c>
      <c r="GO9328" s="77">
        <v>5.3000000000000005E-2</v>
      </c>
      <c r="GP9328" s="77">
        <v>3</v>
      </c>
      <c r="GQ9328" s="77">
        <v>0</v>
      </c>
      <c r="GR9328" s="77" t="s">
        <v>423</v>
      </c>
      <c r="GS9328" s="77">
        <v>5.5966209081309407E-2</v>
      </c>
      <c r="GT9328" s="77">
        <v>480.5103578565687</v>
      </c>
      <c r="GU9328" s="77">
        <v>0</v>
      </c>
      <c r="GV9328" s="77">
        <v>0</v>
      </c>
      <c r="GW9328" s="77">
        <v>0</v>
      </c>
      <c r="GX9328" s="77">
        <v>0</v>
      </c>
      <c r="GY9328" s="77">
        <v>0</v>
      </c>
      <c r="GZ9328" s="77">
        <v>0</v>
      </c>
    </row>
    <row r="9329" spans="187:208" x14ac:dyDescent="0.25">
      <c r="GE9329" s="77" t="s">
        <v>422</v>
      </c>
      <c r="GF9329" s="77" t="s">
        <v>155</v>
      </c>
      <c r="GG9329" s="77" t="s">
        <v>461</v>
      </c>
      <c r="GH9329" s="77" t="s">
        <v>439</v>
      </c>
      <c r="GI9329" s="77">
        <v>2020</v>
      </c>
      <c r="GJ9329" s="77" t="s">
        <v>305</v>
      </c>
      <c r="GK9329" s="77">
        <v>0.69641821681223282</v>
      </c>
      <c r="GL9329" s="77">
        <v>280.23087399999997</v>
      </c>
      <c r="GM9329" s="77">
        <v>2020</v>
      </c>
      <c r="GN9329" s="77" t="s">
        <v>175</v>
      </c>
      <c r="GO9329" s="77">
        <v>0.13250000000000001</v>
      </c>
      <c r="GP9329" s="77">
        <v>3</v>
      </c>
      <c r="GQ9329" s="77">
        <v>0</v>
      </c>
      <c r="GR9329" s="77" t="s">
        <v>423</v>
      </c>
      <c r="GS9329" s="77">
        <v>0.1527377521613833</v>
      </c>
      <c r="GT9329" s="77">
        <v>0.10636935300013932</v>
      </c>
      <c r="GU9329" s="77">
        <v>0</v>
      </c>
      <c r="GV9329" s="77">
        <v>0</v>
      </c>
      <c r="GW9329" s="77">
        <v>0</v>
      </c>
      <c r="GX9329" s="77">
        <v>0</v>
      </c>
      <c r="GY9329" s="77">
        <v>0</v>
      </c>
      <c r="GZ9329" s="77">
        <v>0</v>
      </c>
    </row>
    <row r="9330" spans="187:208" x14ac:dyDescent="0.25">
      <c r="GE9330" s="77" t="s">
        <v>425</v>
      </c>
      <c r="GF9330" s="77" t="s">
        <v>155</v>
      </c>
      <c r="GG9330" s="77" t="s">
        <v>461</v>
      </c>
      <c r="GH9330" s="77" t="s">
        <v>439</v>
      </c>
      <c r="GI9330" s="77">
        <v>2020</v>
      </c>
      <c r="GJ9330" s="77" t="s">
        <v>301</v>
      </c>
      <c r="GK9330" s="77">
        <v>2.9419641522810172</v>
      </c>
      <c r="GL9330" s="77">
        <v>280.23087399999997</v>
      </c>
      <c r="GM9330" s="77">
        <v>2020</v>
      </c>
      <c r="GN9330" s="77" t="s">
        <v>175</v>
      </c>
      <c r="GO9330" s="77">
        <v>5.3000000000000005E-2</v>
      </c>
      <c r="GP9330" s="77">
        <v>3</v>
      </c>
      <c r="GQ9330" s="77">
        <v>0</v>
      </c>
      <c r="GR9330" s="77" t="s">
        <v>423</v>
      </c>
      <c r="GS9330" s="77">
        <v>5.5966209081309407E-2</v>
      </c>
      <c r="GT9330" s="77">
        <v>0.1646505808562766</v>
      </c>
      <c r="GU9330" s="77">
        <v>0</v>
      </c>
      <c r="GV9330" s="77">
        <v>0</v>
      </c>
      <c r="GW9330" s="77">
        <v>0</v>
      </c>
      <c r="GX9330" s="77">
        <v>0</v>
      </c>
      <c r="GY9330" s="77">
        <v>0</v>
      </c>
      <c r="GZ9330" s="77">
        <v>0</v>
      </c>
    </row>
    <row r="9331" spans="187:208" x14ac:dyDescent="0.25">
      <c r="GE9331" s="77" t="s">
        <v>427</v>
      </c>
      <c r="GF9331" s="77" t="s">
        <v>155</v>
      </c>
      <c r="GG9331" s="77" t="s">
        <v>461</v>
      </c>
      <c r="GH9331" s="77" t="s">
        <v>439</v>
      </c>
      <c r="GI9331" s="77">
        <v>2020</v>
      </c>
      <c r="GJ9331" s="77" t="s">
        <v>303</v>
      </c>
      <c r="GK9331" s="77">
        <v>1.6021759622082941</v>
      </c>
      <c r="GL9331" s="77">
        <v>280.23087399999997</v>
      </c>
      <c r="GM9331" s="77">
        <v>2020</v>
      </c>
      <c r="GN9331" s="77" t="s">
        <v>175</v>
      </c>
      <c r="GO9331" s="77">
        <v>5.3000000000000005E-2</v>
      </c>
      <c r="GP9331" s="77">
        <v>3</v>
      </c>
      <c r="GQ9331" s="77">
        <v>0</v>
      </c>
      <c r="GR9331" s="77" t="s">
        <v>423</v>
      </c>
      <c r="GS9331" s="77">
        <v>5.5966209081309407E-2</v>
      </c>
      <c r="GT9331" s="77">
        <v>8.9667714885997465E-2</v>
      </c>
      <c r="GU9331" s="77">
        <v>0</v>
      </c>
      <c r="GV9331" s="77">
        <v>0</v>
      </c>
      <c r="GW9331" s="77">
        <v>0</v>
      </c>
      <c r="GX9331" s="77">
        <v>0</v>
      </c>
      <c r="GY9331" s="77">
        <v>0</v>
      </c>
      <c r="GZ9331" s="77">
        <v>0</v>
      </c>
    </row>
    <row r="9332" spans="187:208" x14ac:dyDescent="0.25">
      <c r="GE9332" s="77" t="s">
        <v>422</v>
      </c>
      <c r="GF9332" s="77" t="s">
        <v>155</v>
      </c>
      <c r="GG9332" s="77" t="s">
        <v>461</v>
      </c>
      <c r="GH9332" s="77" t="s">
        <v>446</v>
      </c>
      <c r="GI9332" s="77">
        <v>2020</v>
      </c>
      <c r="GJ9332" s="77" t="s">
        <v>305</v>
      </c>
      <c r="GK9332" s="77">
        <v>3.6425060683954499E-2</v>
      </c>
      <c r="GL9332" s="77">
        <v>280.23087399999997</v>
      </c>
      <c r="GM9332" s="77">
        <v>2020</v>
      </c>
      <c r="GN9332" s="77" t="s">
        <v>175</v>
      </c>
      <c r="GO9332" s="77">
        <v>0.13250000000000001</v>
      </c>
      <c r="GP9332" s="77">
        <v>3</v>
      </c>
      <c r="GQ9332" s="77">
        <v>0</v>
      </c>
      <c r="GR9332" s="77" t="s">
        <v>423</v>
      </c>
      <c r="GS9332" s="77">
        <v>0.1527377521613833</v>
      </c>
      <c r="GT9332" s="77">
        <v>5.5634818912091892E-3</v>
      </c>
      <c r="GU9332" s="77">
        <v>0</v>
      </c>
      <c r="GV9332" s="77">
        <v>0</v>
      </c>
      <c r="GW9332" s="77">
        <v>0</v>
      </c>
      <c r="GX9332" s="77">
        <v>0</v>
      </c>
      <c r="GY9332" s="77">
        <v>0</v>
      </c>
      <c r="GZ9332" s="77">
        <v>0</v>
      </c>
    </row>
    <row r="9333" spans="187:208" x14ac:dyDescent="0.25">
      <c r="GE9333" s="77" t="s">
        <v>425</v>
      </c>
      <c r="GF9333" s="77" t="s">
        <v>155</v>
      </c>
      <c r="GG9333" s="77" t="s">
        <v>461</v>
      </c>
      <c r="GH9333" s="77" t="s">
        <v>446</v>
      </c>
      <c r="GI9333" s="77">
        <v>2020</v>
      </c>
      <c r="GJ9333" s="77" t="s">
        <v>301</v>
      </c>
      <c r="GK9333" s="77">
        <v>1.580872452543259E-3</v>
      </c>
      <c r="GL9333" s="77">
        <v>280.23087399999997</v>
      </c>
      <c r="GM9333" s="77">
        <v>2020</v>
      </c>
      <c r="GN9333" s="77" t="s">
        <v>175</v>
      </c>
      <c r="GO9333" s="77">
        <v>5.3000000000000005E-2</v>
      </c>
      <c r="GP9333" s="77">
        <v>3</v>
      </c>
      <c r="GQ9333" s="77">
        <v>0</v>
      </c>
      <c r="GR9333" s="77" t="s">
        <v>423</v>
      </c>
      <c r="GS9333" s="77">
        <v>5.5966209081309407E-2</v>
      </c>
      <c r="GT9333" s="77">
        <v>8.8475438209918421E-5</v>
      </c>
      <c r="GU9333" s="77">
        <v>0</v>
      </c>
      <c r="GV9333" s="77">
        <v>0</v>
      </c>
      <c r="GW9333" s="77">
        <v>0</v>
      </c>
      <c r="GX9333" s="77">
        <v>0</v>
      </c>
      <c r="GY9333" s="77">
        <v>0</v>
      </c>
      <c r="GZ9333" s="77">
        <v>0</v>
      </c>
    </row>
    <row r="9334" spans="187:208" x14ac:dyDescent="0.25">
      <c r="GE9334" s="77" t="s">
        <v>427</v>
      </c>
      <c r="GF9334" s="77" t="s">
        <v>155</v>
      </c>
      <c r="GG9334" s="77" t="s">
        <v>461</v>
      </c>
      <c r="GH9334" s="77" t="s">
        <v>446</v>
      </c>
      <c r="GI9334" s="77">
        <v>2020</v>
      </c>
      <c r="GJ9334" s="77" t="s">
        <v>303</v>
      </c>
      <c r="GK9334" s="77">
        <v>3.9894642198450687E-2</v>
      </c>
      <c r="GL9334" s="77">
        <v>280.23087399999997</v>
      </c>
      <c r="GM9334" s="77">
        <v>2020</v>
      </c>
      <c r="GN9334" s="77" t="s">
        <v>175</v>
      </c>
      <c r="GO9334" s="77">
        <v>5.3000000000000005E-2</v>
      </c>
      <c r="GP9334" s="77">
        <v>3</v>
      </c>
      <c r="GQ9334" s="77">
        <v>0</v>
      </c>
      <c r="GR9334" s="77" t="s">
        <v>423</v>
      </c>
      <c r="GS9334" s="77">
        <v>5.5966209081309407E-2</v>
      </c>
      <c r="GT9334" s="77">
        <v>2.2327518865025205E-3</v>
      </c>
      <c r="GU9334" s="77">
        <v>0</v>
      </c>
      <c r="GV9334" s="77">
        <v>0</v>
      </c>
      <c r="GW9334" s="77">
        <v>0</v>
      </c>
      <c r="GX9334" s="77">
        <v>0</v>
      </c>
      <c r="GY9334" s="77">
        <v>0</v>
      </c>
      <c r="GZ9334" s="77">
        <v>0</v>
      </c>
    </row>
    <row r="9335" spans="187:208" x14ac:dyDescent="0.25">
      <c r="GE9335" s="77" t="s">
        <v>422</v>
      </c>
      <c r="GF9335" s="77" t="s">
        <v>155</v>
      </c>
      <c r="GG9335" s="77" t="s">
        <v>461</v>
      </c>
      <c r="GH9335" s="77" t="s">
        <v>453</v>
      </c>
      <c r="GI9335" s="77">
        <v>2020</v>
      </c>
      <c r="GJ9335" s="77" t="s">
        <v>305</v>
      </c>
      <c r="GK9335" s="77">
        <v>222.2294216278309</v>
      </c>
      <c r="GL9335" s="77">
        <v>280.23087399999997</v>
      </c>
      <c r="GM9335" s="77">
        <v>2020</v>
      </c>
      <c r="GN9335" s="77" t="s">
        <v>175</v>
      </c>
      <c r="GO9335" s="77">
        <v>0.13250000000000001</v>
      </c>
      <c r="GP9335" s="77">
        <v>3</v>
      </c>
      <c r="GQ9335" s="77">
        <v>0</v>
      </c>
      <c r="GR9335" s="77" t="s">
        <v>423</v>
      </c>
      <c r="GS9335" s="77">
        <v>0.1527377521613833</v>
      </c>
      <c r="GT9335" s="77">
        <v>33.942822323559191</v>
      </c>
      <c r="GU9335" s="77">
        <v>0</v>
      </c>
      <c r="GV9335" s="77">
        <v>0</v>
      </c>
      <c r="GW9335" s="77">
        <v>0</v>
      </c>
      <c r="GX9335" s="77">
        <v>0</v>
      </c>
      <c r="GY9335" s="77">
        <v>0</v>
      </c>
      <c r="GZ9335" s="77">
        <v>0</v>
      </c>
    </row>
    <row r="9336" spans="187:208" x14ac:dyDescent="0.25">
      <c r="GE9336" s="77" t="s">
        <v>425</v>
      </c>
      <c r="GF9336" s="77" t="s">
        <v>155</v>
      </c>
      <c r="GG9336" s="77" t="s">
        <v>461</v>
      </c>
      <c r="GH9336" s="77" t="s">
        <v>453</v>
      </c>
      <c r="GI9336" s="77">
        <v>2020</v>
      </c>
      <c r="GJ9336" s="77" t="s">
        <v>301</v>
      </c>
      <c r="GK9336" s="77">
        <v>8585.7228092479563</v>
      </c>
      <c r="GL9336" s="77">
        <v>280.23087399999997</v>
      </c>
      <c r="GM9336" s="77">
        <v>2020</v>
      </c>
      <c r="GN9336" s="77" t="s">
        <v>175</v>
      </c>
      <c r="GO9336" s="77">
        <v>5.3000000000000005E-2</v>
      </c>
      <c r="GP9336" s="77">
        <v>3</v>
      </c>
      <c r="GQ9336" s="77">
        <v>0</v>
      </c>
      <c r="GR9336" s="77" t="s">
        <v>423</v>
      </c>
      <c r="GS9336" s="77">
        <v>5.5966209081309407E-2</v>
      </c>
      <c r="GT9336" s="77">
        <v>480.51035785653829</v>
      </c>
      <c r="GU9336" s="77">
        <v>0</v>
      </c>
      <c r="GV9336" s="77">
        <v>0</v>
      </c>
      <c r="GW9336" s="77">
        <v>0</v>
      </c>
      <c r="GX9336" s="77">
        <v>0</v>
      </c>
      <c r="GY9336" s="77">
        <v>0</v>
      </c>
      <c r="GZ9336" s="77">
        <v>0</v>
      </c>
    </row>
    <row r="9337" spans="187:208" x14ac:dyDescent="0.25">
      <c r="GE9337" s="77" t="s">
        <v>427</v>
      </c>
      <c r="GF9337" s="77" t="s">
        <v>155</v>
      </c>
      <c r="GG9337" s="77" t="s">
        <v>461</v>
      </c>
      <c r="GH9337" s="77" t="s">
        <v>453</v>
      </c>
      <c r="GI9337" s="77">
        <v>2020</v>
      </c>
      <c r="GJ9337" s="77" t="s">
        <v>303</v>
      </c>
      <c r="GK9337" s="77">
        <v>5338.1784104567523</v>
      </c>
      <c r="GL9337" s="77">
        <v>280.23087399999997</v>
      </c>
      <c r="GM9337" s="77">
        <v>2020</v>
      </c>
      <c r="GN9337" s="77" t="s">
        <v>175</v>
      </c>
      <c r="GO9337" s="77">
        <v>5.3000000000000005E-2</v>
      </c>
      <c r="GP9337" s="77">
        <v>3</v>
      </c>
      <c r="GQ9337" s="77">
        <v>0</v>
      </c>
      <c r="GR9337" s="77" t="s">
        <v>423</v>
      </c>
      <c r="GS9337" s="77">
        <v>5.5966209081309407E-2</v>
      </c>
      <c r="GT9337" s="77">
        <v>298.75760903295452</v>
      </c>
      <c r="GU9337" s="77">
        <v>0</v>
      </c>
      <c r="GV9337" s="77">
        <v>0</v>
      </c>
      <c r="GW9337" s="77">
        <v>0</v>
      </c>
      <c r="GX9337" s="77">
        <v>0</v>
      </c>
      <c r="GY9337" s="77">
        <v>0</v>
      </c>
      <c r="GZ9337" s="77">
        <v>0</v>
      </c>
    </row>
    <row r="9338" spans="187:208" x14ac:dyDescent="0.25">
      <c r="GE9338" s="77" t="s">
        <v>422</v>
      </c>
      <c r="GF9338" s="77" t="s">
        <v>155</v>
      </c>
      <c r="GG9338" s="77" t="s">
        <v>461</v>
      </c>
      <c r="GH9338" s="77" t="s">
        <v>460</v>
      </c>
      <c r="GI9338" s="77">
        <v>2020</v>
      </c>
      <c r="GJ9338" s="77" t="s">
        <v>305</v>
      </c>
      <c r="GK9338" s="77">
        <v>222.22942162783539</v>
      </c>
      <c r="GL9338" s="77">
        <v>280.23087399999997</v>
      </c>
      <c r="GM9338" s="77">
        <v>2020</v>
      </c>
      <c r="GN9338" s="77" t="s">
        <v>175</v>
      </c>
      <c r="GO9338" s="77">
        <v>0.13250000000000001</v>
      </c>
      <c r="GP9338" s="77">
        <v>3</v>
      </c>
      <c r="GQ9338" s="77">
        <v>0</v>
      </c>
      <c r="GR9338" s="77" t="s">
        <v>423</v>
      </c>
      <c r="GS9338" s="77">
        <v>0.1527377521613833</v>
      </c>
      <c r="GT9338" s="77">
        <v>33.942822323559874</v>
      </c>
      <c r="GU9338" s="77">
        <v>0</v>
      </c>
      <c r="GV9338" s="77">
        <v>0</v>
      </c>
      <c r="GW9338" s="77">
        <v>0</v>
      </c>
      <c r="GX9338" s="77">
        <v>0</v>
      </c>
      <c r="GY9338" s="77">
        <v>0</v>
      </c>
      <c r="GZ9338" s="77">
        <v>0</v>
      </c>
    </row>
    <row r="9339" spans="187:208" x14ac:dyDescent="0.25">
      <c r="GE9339" s="77" t="s">
        <v>425</v>
      </c>
      <c r="GF9339" s="77" t="s">
        <v>155</v>
      </c>
      <c r="GG9339" s="77" t="s">
        <v>461</v>
      </c>
      <c r="GH9339" s="77" t="s">
        <v>460</v>
      </c>
      <c r="GI9339" s="77">
        <v>2020</v>
      </c>
      <c r="GJ9339" s="77" t="s">
        <v>301</v>
      </c>
      <c r="GK9339" s="77">
        <v>8585.7228092481346</v>
      </c>
      <c r="GL9339" s="77">
        <v>280.23087399999997</v>
      </c>
      <c r="GM9339" s="77">
        <v>2020</v>
      </c>
      <c r="GN9339" s="77" t="s">
        <v>175</v>
      </c>
      <c r="GO9339" s="77">
        <v>5.3000000000000005E-2</v>
      </c>
      <c r="GP9339" s="77">
        <v>3</v>
      </c>
      <c r="GQ9339" s="77">
        <v>0</v>
      </c>
      <c r="GR9339" s="77" t="s">
        <v>423</v>
      </c>
      <c r="GS9339" s="77">
        <v>5.5966209081309407E-2</v>
      </c>
      <c r="GT9339" s="77">
        <v>480.51035785654824</v>
      </c>
      <c r="GU9339" s="77">
        <v>0</v>
      </c>
      <c r="GV9339" s="77">
        <v>0</v>
      </c>
      <c r="GW9339" s="77">
        <v>0</v>
      </c>
      <c r="GX9339" s="77">
        <v>0</v>
      </c>
      <c r="GY9339" s="77">
        <v>0</v>
      </c>
      <c r="GZ9339" s="77">
        <v>0</v>
      </c>
    </row>
    <row r="9340" spans="187:208" x14ac:dyDescent="0.25">
      <c r="GE9340" s="77" t="s">
        <v>422</v>
      </c>
      <c r="GF9340" s="77" t="s">
        <v>155</v>
      </c>
      <c r="GG9340" s="77" t="s">
        <v>461</v>
      </c>
      <c r="GH9340" s="77" t="s">
        <v>467</v>
      </c>
      <c r="GI9340" s="77">
        <v>2020</v>
      </c>
      <c r="GJ9340" s="77" t="s">
        <v>305</v>
      </c>
      <c r="GK9340" s="77">
        <v>0.69641821681222937</v>
      </c>
      <c r="GL9340" s="77">
        <v>280.23087399999997</v>
      </c>
      <c r="GM9340" s="77">
        <v>2020</v>
      </c>
      <c r="GN9340" s="77" t="s">
        <v>175</v>
      </c>
      <c r="GO9340" s="77">
        <v>0.13250000000000001</v>
      </c>
      <c r="GP9340" s="77">
        <v>3</v>
      </c>
      <c r="GQ9340" s="77">
        <v>0</v>
      </c>
      <c r="GR9340" s="77" t="s">
        <v>423</v>
      </c>
      <c r="GS9340" s="77">
        <v>0.1527377521613833</v>
      </c>
      <c r="GT9340" s="77">
        <v>0.10636935300013879</v>
      </c>
      <c r="GU9340" s="77">
        <v>0</v>
      </c>
      <c r="GV9340" s="77">
        <v>0</v>
      </c>
      <c r="GW9340" s="77">
        <v>0</v>
      </c>
      <c r="GX9340" s="77">
        <v>0</v>
      </c>
      <c r="GY9340" s="77">
        <v>0</v>
      </c>
      <c r="GZ9340" s="77">
        <v>0</v>
      </c>
    </row>
    <row r="9341" spans="187:208" x14ac:dyDescent="0.25">
      <c r="GE9341" s="77" t="s">
        <v>425</v>
      </c>
      <c r="GF9341" s="77" t="s">
        <v>155</v>
      </c>
      <c r="GG9341" s="77" t="s">
        <v>461</v>
      </c>
      <c r="GH9341" s="77" t="s">
        <v>467</v>
      </c>
      <c r="GI9341" s="77">
        <v>2020</v>
      </c>
      <c r="GJ9341" s="77" t="s">
        <v>301</v>
      </c>
      <c r="GK9341" s="77">
        <v>2.9419641522810198</v>
      </c>
      <c r="GL9341" s="77">
        <v>280.23087399999997</v>
      </c>
      <c r="GM9341" s="77">
        <v>2020</v>
      </c>
      <c r="GN9341" s="77" t="s">
        <v>175</v>
      </c>
      <c r="GO9341" s="77">
        <v>5.3000000000000005E-2</v>
      </c>
      <c r="GP9341" s="77">
        <v>3</v>
      </c>
      <c r="GQ9341" s="77">
        <v>0</v>
      </c>
      <c r="GR9341" s="77" t="s">
        <v>423</v>
      </c>
      <c r="GS9341" s="77">
        <v>5.5966209081309407E-2</v>
      </c>
      <c r="GT9341" s="77">
        <v>0.16465058085627673</v>
      </c>
      <c r="GU9341" s="77">
        <v>0</v>
      </c>
      <c r="GV9341" s="77">
        <v>0</v>
      </c>
      <c r="GW9341" s="77">
        <v>0</v>
      </c>
      <c r="GX9341" s="77">
        <v>0</v>
      </c>
      <c r="GY9341" s="77">
        <v>0</v>
      </c>
      <c r="GZ9341" s="77">
        <v>0</v>
      </c>
    </row>
    <row r="9342" spans="187:208" x14ac:dyDescent="0.25">
      <c r="GE9342" s="77" t="s">
        <v>427</v>
      </c>
      <c r="GF9342" s="77" t="s">
        <v>155</v>
      </c>
      <c r="GG9342" s="77" t="s">
        <v>461</v>
      </c>
      <c r="GH9342" s="77" t="s">
        <v>467</v>
      </c>
      <c r="GI9342" s="77">
        <v>2020</v>
      </c>
      <c r="GJ9342" s="77" t="s">
        <v>303</v>
      </c>
      <c r="GK9342" s="77">
        <v>1.602175962208287</v>
      </c>
      <c r="GL9342" s="77">
        <v>280.23087399999997</v>
      </c>
      <c r="GM9342" s="77">
        <v>2020</v>
      </c>
      <c r="GN9342" s="77" t="s">
        <v>175</v>
      </c>
      <c r="GO9342" s="77">
        <v>5.3000000000000005E-2</v>
      </c>
      <c r="GP9342" s="77">
        <v>3</v>
      </c>
      <c r="GQ9342" s="77">
        <v>0</v>
      </c>
      <c r="GR9342" s="77" t="s">
        <v>423</v>
      </c>
      <c r="GS9342" s="77">
        <v>5.5966209081309407E-2</v>
      </c>
      <c r="GT9342" s="77">
        <v>8.9667714885997063E-2</v>
      </c>
      <c r="GU9342" s="77">
        <v>0</v>
      </c>
      <c r="GV9342" s="77">
        <v>0</v>
      </c>
      <c r="GW9342" s="77">
        <v>0</v>
      </c>
      <c r="GX9342" s="77">
        <v>0</v>
      </c>
      <c r="GY9342" s="77">
        <v>0</v>
      </c>
      <c r="GZ9342" s="77">
        <v>0</v>
      </c>
    </row>
    <row r="9343" spans="187:208" x14ac:dyDescent="0.25">
      <c r="GE9343" s="77" t="s">
        <v>422</v>
      </c>
      <c r="GF9343" s="77" t="s">
        <v>155</v>
      </c>
      <c r="GG9343" s="77" t="s">
        <v>461</v>
      </c>
      <c r="GH9343" s="77" t="s">
        <v>474</v>
      </c>
      <c r="GI9343" s="77">
        <v>2020</v>
      </c>
      <c r="GJ9343" s="77" t="s">
        <v>305</v>
      </c>
      <c r="GK9343" s="77">
        <v>3.6425060683954423E-2</v>
      </c>
      <c r="GL9343" s="77">
        <v>280.23087399999997</v>
      </c>
      <c r="GM9343" s="77">
        <v>2020</v>
      </c>
      <c r="GN9343" s="77" t="s">
        <v>175</v>
      </c>
      <c r="GO9343" s="77">
        <v>0.13250000000000001</v>
      </c>
      <c r="GP9343" s="77">
        <v>3</v>
      </c>
      <c r="GQ9343" s="77">
        <v>0</v>
      </c>
      <c r="GR9343" s="77" t="s">
        <v>423</v>
      </c>
      <c r="GS9343" s="77">
        <v>0.1527377521613833</v>
      </c>
      <c r="GT9343" s="77">
        <v>5.563481891209178E-3</v>
      </c>
      <c r="GU9343" s="77">
        <v>0</v>
      </c>
      <c r="GV9343" s="77">
        <v>0</v>
      </c>
      <c r="GW9343" s="77">
        <v>0</v>
      </c>
      <c r="GX9343" s="77">
        <v>0</v>
      </c>
      <c r="GY9343" s="77">
        <v>0</v>
      </c>
      <c r="GZ9343" s="77">
        <v>0</v>
      </c>
    </row>
    <row r="9344" spans="187:208" x14ac:dyDescent="0.25">
      <c r="GE9344" s="77" t="s">
        <v>425</v>
      </c>
      <c r="GF9344" s="77" t="s">
        <v>155</v>
      </c>
      <c r="GG9344" s="77" t="s">
        <v>461</v>
      </c>
      <c r="GH9344" s="77" t="s">
        <v>474</v>
      </c>
      <c r="GI9344" s="77">
        <v>2020</v>
      </c>
      <c r="GJ9344" s="77" t="s">
        <v>301</v>
      </c>
      <c r="GK9344" s="77">
        <v>1.5808724525430461E-3</v>
      </c>
      <c r="GL9344" s="77">
        <v>280.23087399999997</v>
      </c>
      <c r="GM9344" s="77">
        <v>2020</v>
      </c>
      <c r="GN9344" s="77" t="s">
        <v>175</v>
      </c>
      <c r="GO9344" s="77">
        <v>5.3000000000000005E-2</v>
      </c>
      <c r="GP9344" s="77">
        <v>3</v>
      </c>
      <c r="GQ9344" s="77">
        <v>0</v>
      </c>
      <c r="GR9344" s="77" t="s">
        <v>423</v>
      </c>
      <c r="GS9344" s="77">
        <v>5.5966209081309407E-2</v>
      </c>
      <c r="GT9344" s="77">
        <v>8.8475438209906495E-5</v>
      </c>
      <c r="GU9344" s="77">
        <v>0</v>
      </c>
      <c r="GV9344" s="77">
        <v>0</v>
      </c>
      <c r="GW9344" s="77">
        <v>0</v>
      </c>
      <c r="GX9344" s="77">
        <v>0</v>
      </c>
      <c r="GY9344" s="77">
        <v>0</v>
      </c>
      <c r="GZ9344" s="77">
        <v>0</v>
      </c>
    </row>
    <row r="9345" spans="187:208" x14ac:dyDescent="0.25">
      <c r="GE9345" s="77" t="s">
        <v>427</v>
      </c>
      <c r="GF9345" s="77" t="s">
        <v>155</v>
      </c>
      <c r="GG9345" s="77" t="s">
        <v>461</v>
      </c>
      <c r="GH9345" s="77" t="s">
        <v>474</v>
      </c>
      <c r="GI9345" s="77">
        <v>2020</v>
      </c>
      <c r="GJ9345" s="77" t="s">
        <v>303</v>
      </c>
      <c r="GK9345" s="77">
        <v>3.9894642198450722E-2</v>
      </c>
      <c r="GL9345" s="77">
        <v>280.23087399999997</v>
      </c>
      <c r="GM9345" s="77">
        <v>2020</v>
      </c>
      <c r="GN9345" s="77" t="s">
        <v>175</v>
      </c>
      <c r="GO9345" s="77">
        <v>5.3000000000000005E-2</v>
      </c>
      <c r="GP9345" s="77">
        <v>3</v>
      </c>
      <c r="GQ9345" s="77">
        <v>0</v>
      </c>
      <c r="GR9345" s="77" t="s">
        <v>423</v>
      </c>
      <c r="GS9345" s="77">
        <v>5.5966209081309407E-2</v>
      </c>
      <c r="GT9345" s="77">
        <v>2.2327518865025223E-3</v>
      </c>
      <c r="GU9345" s="77">
        <v>0</v>
      </c>
      <c r="GV9345" s="77">
        <v>0</v>
      </c>
      <c r="GW9345" s="77">
        <v>0</v>
      </c>
      <c r="GX9345" s="77">
        <v>0</v>
      </c>
      <c r="GY9345" s="77">
        <v>0</v>
      </c>
      <c r="GZ9345" s="77">
        <v>0</v>
      </c>
    </row>
    <row r="9346" spans="187:208" x14ac:dyDescent="0.25">
      <c r="GE9346" s="77" t="s">
        <v>422</v>
      </c>
      <c r="GF9346" s="77" t="s">
        <v>155</v>
      </c>
      <c r="GG9346" s="77" t="s">
        <v>461</v>
      </c>
      <c r="GH9346" s="77" t="s">
        <v>481</v>
      </c>
      <c r="GI9346" s="77">
        <v>2020</v>
      </c>
      <c r="GJ9346" s="77" t="s">
        <v>305</v>
      </c>
      <c r="GK9346" s="77">
        <v>409.22373582044048</v>
      </c>
      <c r="GL9346" s="77">
        <v>280.23087399999997</v>
      </c>
      <c r="GM9346" s="77">
        <v>2020</v>
      </c>
      <c r="GN9346" s="77" t="s">
        <v>175</v>
      </c>
      <c r="GO9346" s="77">
        <v>0.13250000000000001</v>
      </c>
      <c r="GP9346" s="77">
        <v>3</v>
      </c>
      <c r="GQ9346" s="77">
        <v>0</v>
      </c>
      <c r="GR9346" s="77" t="s">
        <v>423</v>
      </c>
      <c r="GS9346" s="77">
        <v>0.1527377521613833</v>
      </c>
      <c r="GT9346" s="77">
        <v>62.50391354029783</v>
      </c>
      <c r="GU9346" s="77">
        <v>0</v>
      </c>
      <c r="GV9346" s="77">
        <v>0</v>
      </c>
      <c r="GW9346" s="77">
        <v>0</v>
      </c>
      <c r="GX9346" s="77">
        <v>0</v>
      </c>
      <c r="GY9346" s="77">
        <v>0</v>
      </c>
      <c r="GZ9346" s="77">
        <v>0</v>
      </c>
    </row>
    <row r="9347" spans="187:208" x14ac:dyDescent="0.25">
      <c r="GE9347" s="77" t="s">
        <v>425</v>
      </c>
      <c r="GF9347" s="77" t="s">
        <v>155</v>
      </c>
      <c r="GG9347" s="77" t="s">
        <v>461</v>
      </c>
      <c r="GH9347" s="77" t="s">
        <v>481</v>
      </c>
      <c r="GI9347" s="77">
        <v>2020</v>
      </c>
      <c r="GJ9347" s="77" t="s">
        <v>301</v>
      </c>
      <c r="GK9347" s="77">
        <v>13469.08781237531</v>
      </c>
      <c r="GL9347" s="77">
        <v>280.23087399999997</v>
      </c>
      <c r="GM9347" s="77">
        <v>2020</v>
      </c>
      <c r="GN9347" s="77" t="s">
        <v>175</v>
      </c>
      <c r="GO9347" s="77">
        <v>5.3000000000000005E-2</v>
      </c>
      <c r="GP9347" s="77">
        <v>3</v>
      </c>
      <c r="GQ9347" s="77">
        <v>0</v>
      </c>
      <c r="GR9347" s="77" t="s">
        <v>423</v>
      </c>
      <c r="GS9347" s="77">
        <v>5.5966209081309407E-2</v>
      </c>
      <c r="GT9347" s="77">
        <v>753.81378464191289</v>
      </c>
      <c r="GU9347" s="77">
        <v>0</v>
      </c>
      <c r="GV9347" s="77">
        <v>0</v>
      </c>
      <c r="GW9347" s="77">
        <v>0</v>
      </c>
      <c r="GX9347" s="77">
        <v>0</v>
      </c>
      <c r="GY9347" s="77">
        <v>0</v>
      </c>
      <c r="GZ9347" s="77">
        <v>0</v>
      </c>
    </row>
    <row r="9348" spans="187:208" x14ac:dyDescent="0.25">
      <c r="GE9348" s="77" t="s">
        <v>427</v>
      </c>
      <c r="GF9348" s="77" t="s">
        <v>155</v>
      </c>
      <c r="GG9348" s="77" t="s">
        <v>461</v>
      </c>
      <c r="GH9348" s="77" t="s">
        <v>481</v>
      </c>
      <c r="GI9348" s="77">
        <v>2020</v>
      </c>
      <c r="GJ9348" s="77" t="s">
        <v>303</v>
      </c>
      <c r="GK9348" s="77">
        <v>7205.5312760212746</v>
      </c>
      <c r="GL9348" s="77">
        <v>280.23087399999997</v>
      </c>
      <c r="GM9348" s="77">
        <v>2020</v>
      </c>
      <c r="GN9348" s="77" t="s">
        <v>175</v>
      </c>
      <c r="GO9348" s="77">
        <v>5.3000000000000005E-2</v>
      </c>
      <c r="GP9348" s="77">
        <v>3</v>
      </c>
      <c r="GQ9348" s="77">
        <v>0</v>
      </c>
      <c r="GR9348" s="77" t="s">
        <v>423</v>
      </c>
      <c r="GS9348" s="77">
        <v>5.5966209081309407E-2</v>
      </c>
      <c r="GT9348" s="77">
        <v>403.2662699357208</v>
      </c>
      <c r="GU9348" s="77">
        <v>0</v>
      </c>
      <c r="GV9348" s="77">
        <v>0</v>
      </c>
      <c r="GW9348" s="77">
        <v>0</v>
      </c>
      <c r="GX9348" s="77">
        <v>0</v>
      </c>
      <c r="GY9348" s="77">
        <v>0</v>
      </c>
      <c r="GZ9348" s="77">
        <v>0</v>
      </c>
    </row>
    <row r="9349" spans="187:208" x14ac:dyDescent="0.25">
      <c r="GE9349" s="77" t="s">
        <v>422</v>
      </c>
      <c r="GF9349" s="77" t="s">
        <v>155</v>
      </c>
      <c r="GG9349" s="77" t="s">
        <v>461</v>
      </c>
      <c r="GH9349" s="77" t="s">
        <v>488</v>
      </c>
      <c r="GI9349" s="77">
        <v>2020</v>
      </c>
      <c r="GJ9349" s="77" t="s">
        <v>305</v>
      </c>
      <c r="GK9349" s="77">
        <v>409.22373582040689</v>
      </c>
      <c r="GL9349" s="77">
        <v>280.23087399999997</v>
      </c>
      <c r="GM9349" s="77">
        <v>2020</v>
      </c>
      <c r="GN9349" s="77" t="s">
        <v>175</v>
      </c>
      <c r="GO9349" s="77">
        <v>0.13250000000000001</v>
      </c>
      <c r="GP9349" s="77">
        <v>3</v>
      </c>
      <c r="GQ9349" s="77">
        <v>0</v>
      </c>
      <c r="GR9349" s="77" t="s">
        <v>423</v>
      </c>
      <c r="GS9349" s="77">
        <v>0.1527377521613833</v>
      </c>
      <c r="GT9349" s="77">
        <v>62.5039135402927</v>
      </c>
      <c r="GU9349" s="77">
        <v>0</v>
      </c>
      <c r="GV9349" s="77">
        <v>0</v>
      </c>
      <c r="GW9349" s="77">
        <v>0</v>
      </c>
      <c r="GX9349" s="77">
        <v>0</v>
      </c>
      <c r="GY9349" s="77">
        <v>0</v>
      </c>
      <c r="GZ9349" s="77">
        <v>0</v>
      </c>
    </row>
    <row r="9350" spans="187:208" x14ac:dyDescent="0.25">
      <c r="GE9350" s="77" t="s">
        <v>425</v>
      </c>
      <c r="GF9350" s="77" t="s">
        <v>155</v>
      </c>
      <c r="GG9350" s="77" t="s">
        <v>461</v>
      </c>
      <c r="GH9350" s="77" t="s">
        <v>488</v>
      </c>
      <c r="GI9350" s="77">
        <v>2020</v>
      </c>
      <c r="GJ9350" s="77" t="s">
        <v>301</v>
      </c>
      <c r="GK9350" s="77">
        <v>13469.08781237867</v>
      </c>
      <c r="GL9350" s="77">
        <v>280.23087399999997</v>
      </c>
      <c r="GM9350" s="77">
        <v>2020</v>
      </c>
      <c r="GN9350" s="77" t="s">
        <v>175</v>
      </c>
      <c r="GO9350" s="77">
        <v>5.3000000000000005E-2</v>
      </c>
      <c r="GP9350" s="77">
        <v>3</v>
      </c>
      <c r="GQ9350" s="77">
        <v>0</v>
      </c>
      <c r="GR9350" s="77" t="s">
        <v>423</v>
      </c>
      <c r="GS9350" s="77">
        <v>5.5966209081309407E-2</v>
      </c>
      <c r="GT9350" s="77">
        <v>753.81378464210093</v>
      </c>
      <c r="GU9350" s="77">
        <v>0</v>
      </c>
      <c r="GV9350" s="77">
        <v>0</v>
      </c>
      <c r="GW9350" s="77">
        <v>0</v>
      </c>
      <c r="GX9350" s="77">
        <v>0</v>
      </c>
      <c r="GY9350" s="77">
        <v>0</v>
      </c>
      <c r="GZ9350" s="77">
        <v>0</v>
      </c>
    </row>
    <row r="9351" spans="187:208" x14ac:dyDescent="0.25">
      <c r="GE9351" s="77" t="s">
        <v>427</v>
      </c>
      <c r="GF9351" s="77" t="s">
        <v>155</v>
      </c>
      <c r="GG9351" s="77" t="s">
        <v>461</v>
      </c>
      <c r="GH9351" s="77" t="s">
        <v>488</v>
      </c>
      <c r="GI9351" s="77">
        <v>2020</v>
      </c>
      <c r="GJ9351" s="77" t="s">
        <v>303</v>
      </c>
      <c r="GK9351" s="77">
        <v>7205.5312760251818</v>
      </c>
      <c r="GL9351" s="77">
        <v>280.23087399999997</v>
      </c>
      <c r="GM9351" s="77">
        <v>2020</v>
      </c>
      <c r="GN9351" s="77" t="s">
        <v>175</v>
      </c>
      <c r="GO9351" s="77">
        <v>5.3000000000000005E-2</v>
      </c>
      <c r="GP9351" s="77">
        <v>3</v>
      </c>
      <c r="GQ9351" s="77">
        <v>0</v>
      </c>
      <c r="GR9351" s="77" t="s">
        <v>423</v>
      </c>
      <c r="GS9351" s="77">
        <v>5.5966209081309407E-2</v>
      </c>
      <c r="GT9351" s="77">
        <v>403.26626993593948</v>
      </c>
      <c r="GU9351" s="77">
        <v>0</v>
      </c>
      <c r="GV9351" s="77">
        <v>0</v>
      </c>
      <c r="GW9351" s="77">
        <v>0</v>
      </c>
      <c r="GX9351" s="77">
        <v>0</v>
      </c>
      <c r="GY9351" s="77">
        <v>0</v>
      </c>
      <c r="GZ9351" s="77">
        <v>0</v>
      </c>
    </row>
    <row r="9352" spans="187:208" x14ac:dyDescent="0.25">
      <c r="GE9352" s="77" t="s">
        <v>422</v>
      </c>
      <c r="GF9352" s="77" t="s">
        <v>155</v>
      </c>
      <c r="GG9352" s="77" t="s">
        <v>462</v>
      </c>
      <c r="GH9352" s="77" t="s">
        <v>300</v>
      </c>
      <c r="GI9352" s="77">
        <v>2020</v>
      </c>
      <c r="GJ9352" s="77" t="s">
        <v>305</v>
      </c>
      <c r="GK9352" s="77">
        <v>222.22942162784861</v>
      </c>
      <c r="GL9352" s="77">
        <v>267.12711200000001</v>
      </c>
      <c r="GM9352" s="77">
        <v>2020</v>
      </c>
      <c r="GN9352" s="77" t="s">
        <v>175</v>
      </c>
      <c r="GO9352" s="77">
        <v>0.13250000000000001</v>
      </c>
      <c r="GP9352" s="77">
        <v>3</v>
      </c>
      <c r="GQ9352" s="77">
        <v>0</v>
      </c>
      <c r="GR9352" s="77" t="s">
        <v>423</v>
      </c>
      <c r="GS9352" s="77">
        <v>0.1527377521613833</v>
      </c>
      <c r="GT9352" s="77">
        <v>33.942822323561892</v>
      </c>
      <c r="GU9352" s="77">
        <v>0</v>
      </c>
      <c r="GV9352" s="77">
        <v>0</v>
      </c>
      <c r="GW9352" s="77">
        <v>0</v>
      </c>
      <c r="GX9352" s="77">
        <v>0</v>
      </c>
      <c r="GY9352" s="77">
        <v>0</v>
      </c>
      <c r="GZ9352" s="77">
        <v>0</v>
      </c>
    </row>
    <row r="9353" spans="187:208" x14ac:dyDescent="0.25">
      <c r="GE9353" s="77" t="s">
        <v>425</v>
      </c>
      <c r="GF9353" s="77" t="s">
        <v>155</v>
      </c>
      <c r="GG9353" s="77" t="s">
        <v>462</v>
      </c>
      <c r="GH9353" s="77" t="s">
        <v>300</v>
      </c>
      <c r="GI9353" s="77">
        <v>2020</v>
      </c>
      <c r="GJ9353" s="77" t="s">
        <v>301</v>
      </c>
      <c r="GK9353" s="77">
        <v>8585.7228092486439</v>
      </c>
      <c r="GL9353" s="77">
        <v>267.12711200000001</v>
      </c>
      <c r="GM9353" s="77">
        <v>2020</v>
      </c>
      <c r="GN9353" s="77" t="s">
        <v>175</v>
      </c>
      <c r="GO9353" s="77">
        <v>5.3000000000000005E-2</v>
      </c>
      <c r="GP9353" s="77">
        <v>3</v>
      </c>
      <c r="GQ9353" s="77">
        <v>0</v>
      </c>
      <c r="GR9353" s="77" t="s">
        <v>423</v>
      </c>
      <c r="GS9353" s="77">
        <v>5.5966209081309407E-2</v>
      </c>
      <c r="GT9353" s="77">
        <v>480.51035785657677</v>
      </c>
      <c r="GU9353" s="77">
        <v>0</v>
      </c>
      <c r="GV9353" s="77">
        <v>0</v>
      </c>
      <c r="GW9353" s="77">
        <v>0</v>
      </c>
      <c r="GX9353" s="77">
        <v>0</v>
      </c>
      <c r="GY9353" s="77">
        <v>0</v>
      </c>
      <c r="GZ9353" s="77">
        <v>0</v>
      </c>
    </row>
    <row r="9354" spans="187:208" x14ac:dyDescent="0.25">
      <c r="GE9354" s="77" t="s">
        <v>427</v>
      </c>
      <c r="GF9354" s="77" t="s">
        <v>155</v>
      </c>
      <c r="GG9354" s="77" t="s">
        <v>462</v>
      </c>
      <c r="GH9354" s="77" t="s">
        <v>300</v>
      </c>
      <c r="GI9354" s="77">
        <v>2020</v>
      </c>
      <c r="GJ9354" s="77" t="s">
        <v>303</v>
      </c>
      <c r="GK9354" s="77">
        <v>5338.1784104571798</v>
      </c>
      <c r="GL9354" s="77">
        <v>267.12711200000001</v>
      </c>
      <c r="GM9354" s="77">
        <v>2020</v>
      </c>
      <c r="GN9354" s="77" t="s">
        <v>175</v>
      </c>
      <c r="GO9354" s="77">
        <v>5.3000000000000005E-2</v>
      </c>
      <c r="GP9354" s="77">
        <v>3</v>
      </c>
      <c r="GQ9354" s="77">
        <v>0</v>
      </c>
      <c r="GR9354" s="77" t="s">
        <v>423</v>
      </c>
      <c r="GS9354" s="77">
        <v>5.5966209081309407E-2</v>
      </c>
      <c r="GT9354" s="77">
        <v>298.75760903297845</v>
      </c>
      <c r="GU9354" s="77">
        <v>0</v>
      </c>
      <c r="GV9354" s="77">
        <v>0</v>
      </c>
      <c r="GW9354" s="77">
        <v>0</v>
      </c>
      <c r="GX9354" s="77">
        <v>0</v>
      </c>
      <c r="GY9354" s="77">
        <v>0</v>
      </c>
      <c r="GZ9354" s="77">
        <v>0</v>
      </c>
    </row>
    <row r="9355" spans="187:208" x14ac:dyDescent="0.25">
      <c r="GE9355" s="77" t="s">
        <v>422</v>
      </c>
      <c r="GF9355" s="77" t="s">
        <v>155</v>
      </c>
      <c r="GG9355" s="77" t="s">
        <v>462</v>
      </c>
      <c r="GH9355" s="77" t="s">
        <v>432</v>
      </c>
      <c r="GI9355" s="77">
        <v>2020</v>
      </c>
      <c r="GJ9355" s="77" t="s">
        <v>305</v>
      </c>
      <c r="GK9355" s="77">
        <v>222.22942162783241</v>
      </c>
      <c r="GL9355" s="77">
        <v>267.12711200000001</v>
      </c>
      <c r="GM9355" s="77">
        <v>2020</v>
      </c>
      <c r="GN9355" s="77" t="s">
        <v>175</v>
      </c>
      <c r="GO9355" s="77">
        <v>0.13250000000000001</v>
      </c>
      <c r="GP9355" s="77">
        <v>3</v>
      </c>
      <c r="GQ9355" s="77">
        <v>0</v>
      </c>
      <c r="GR9355" s="77" t="s">
        <v>423</v>
      </c>
      <c r="GS9355" s="77">
        <v>0.1527377521613833</v>
      </c>
      <c r="GT9355" s="77">
        <v>33.942822323559419</v>
      </c>
      <c r="GU9355" s="77">
        <v>0</v>
      </c>
      <c r="GV9355" s="77">
        <v>0</v>
      </c>
      <c r="GW9355" s="77">
        <v>0</v>
      </c>
      <c r="GX9355" s="77">
        <v>0</v>
      </c>
      <c r="GY9355" s="77">
        <v>0</v>
      </c>
      <c r="GZ9355" s="77">
        <v>0</v>
      </c>
    </row>
    <row r="9356" spans="187:208" x14ac:dyDescent="0.25">
      <c r="GE9356" s="77" t="s">
        <v>425</v>
      </c>
      <c r="GF9356" s="77" t="s">
        <v>155</v>
      </c>
      <c r="GG9356" s="77" t="s">
        <v>462</v>
      </c>
      <c r="GH9356" s="77" t="s">
        <v>432</v>
      </c>
      <c r="GI9356" s="77">
        <v>2020</v>
      </c>
      <c r="GJ9356" s="77" t="s">
        <v>301</v>
      </c>
      <c r="GK9356" s="77">
        <v>8585.7228092480163</v>
      </c>
      <c r="GL9356" s="77">
        <v>267.12711200000001</v>
      </c>
      <c r="GM9356" s="77">
        <v>2020</v>
      </c>
      <c r="GN9356" s="77" t="s">
        <v>175</v>
      </c>
      <c r="GO9356" s="77">
        <v>5.3000000000000005E-2</v>
      </c>
      <c r="GP9356" s="77">
        <v>3</v>
      </c>
      <c r="GQ9356" s="77">
        <v>0</v>
      </c>
      <c r="GR9356" s="77" t="s">
        <v>423</v>
      </c>
      <c r="GS9356" s="77">
        <v>5.5966209081309407E-2</v>
      </c>
      <c r="GT9356" s="77">
        <v>480.51035785654165</v>
      </c>
      <c r="GU9356" s="77">
        <v>0</v>
      </c>
      <c r="GV9356" s="77">
        <v>0</v>
      </c>
      <c r="GW9356" s="77">
        <v>0</v>
      </c>
      <c r="GX9356" s="77">
        <v>0</v>
      </c>
      <c r="GY9356" s="77">
        <v>0</v>
      </c>
      <c r="GZ9356" s="77">
        <v>0</v>
      </c>
    </row>
    <row r="9357" spans="187:208" x14ac:dyDescent="0.25">
      <c r="GE9357" s="77" t="s">
        <v>422</v>
      </c>
      <c r="GF9357" s="77" t="s">
        <v>155</v>
      </c>
      <c r="GG9357" s="77" t="s">
        <v>462</v>
      </c>
      <c r="GH9357" s="77" t="s">
        <v>439</v>
      </c>
      <c r="GI9357" s="77">
        <v>2020</v>
      </c>
      <c r="GJ9357" s="77" t="s">
        <v>305</v>
      </c>
      <c r="GK9357" s="77">
        <v>0.69641821681223204</v>
      </c>
      <c r="GL9357" s="77">
        <v>267.12711200000001</v>
      </c>
      <c r="GM9357" s="77">
        <v>2020</v>
      </c>
      <c r="GN9357" s="77" t="s">
        <v>175</v>
      </c>
      <c r="GO9357" s="77">
        <v>0.13250000000000001</v>
      </c>
      <c r="GP9357" s="77">
        <v>3</v>
      </c>
      <c r="GQ9357" s="77">
        <v>0</v>
      </c>
      <c r="GR9357" s="77" t="s">
        <v>423</v>
      </c>
      <c r="GS9357" s="77">
        <v>0.1527377521613833</v>
      </c>
      <c r="GT9357" s="77">
        <v>0.10636935300013919</v>
      </c>
      <c r="GU9357" s="77">
        <v>0</v>
      </c>
      <c r="GV9357" s="77">
        <v>0</v>
      </c>
      <c r="GW9357" s="77">
        <v>0</v>
      </c>
      <c r="GX9357" s="77">
        <v>0</v>
      </c>
      <c r="GY9357" s="77">
        <v>0</v>
      </c>
      <c r="GZ9357" s="77">
        <v>0</v>
      </c>
    </row>
    <row r="9358" spans="187:208" x14ac:dyDescent="0.25">
      <c r="GE9358" s="77" t="s">
        <v>425</v>
      </c>
      <c r="GF9358" s="77" t="s">
        <v>155</v>
      </c>
      <c r="GG9358" s="77" t="s">
        <v>462</v>
      </c>
      <c r="GH9358" s="77" t="s">
        <v>439</v>
      </c>
      <c r="GI9358" s="77">
        <v>2020</v>
      </c>
      <c r="GJ9358" s="77" t="s">
        <v>301</v>
      </c>
      <c r="GK9358" s="77">
        <v>2.9419641522810358</v>
      </c>
      <c r="GL9358" s="77">
        <v>267.12711200000001</v>
      </c>
      <c r="GM9358" s="77">
        <v>2020</v>
      </c>
      <c r="GN9358" s="77" t="s">
        <v>175</v>
      </c>
      <c r="GO9358" s="77">
        <v>5.3000000000000005E-2</v>
      </c>
      <c r="GP9358" s="77">
        <v>3</v>
      </c>
      <c r="GQ9358" s="77">
        <v>0</v>
      </c>
      <c r="GR9358" s="77" t="s">
        <v>423</v>
      </c>
      <c r="GS9358" s="77">
        <v>5.5966209081309407E-2</v>
      </c>
      <c r="GT9358" s="77">
        <v>0.16465058085627762</v>
      </c>
      <c r="GU9358" s="77">
        <v>0</v>
      </c>
      <c r="GV9358" s="77">
        <v>0</v>
      </c>
      <c r="GW9358" s="77">
        <v>0</v>
      </c>
      <c r="GX9358" s="77">
        <v>0</v>
      </c>
      <c r="GY9358" s="77">
        <v>0</v>
      </c>
      <c r="GZ9358" s="77">
        <v>0</v>
      </c>
    </row>
    <row r="9359" spans="187:208" x14ac:dyDescent="0.25">
      <c r="GE9359" s="77" t="s">
        <v>427</v>
      </c>
      <c r="GF9359" s="77" t="s">
        <v>155</v>
      </c>
      <c r="GG9359" s="77" t="s">
        <v>462</v>
      </c>
      <c r="GH9359" s="77" t="s">
        <v>439</v>
      </c>
      <c r="GI9359" s="77">
        <v>2020</v>
      </c>
      <c r="GJ9359" s="77" t="s">
        <v>303</v>
      </c>
      <c r="GK9359" s="77">
        <v>1.6021759622083021</v>
      </c>
      <c r="GL9359" s="77">
        <v>267.12711200000001</v>
      </c>
      <c r="GM9359" s="77">
        <v>2020</v>
      </c>
      <c r="GN9359" s="77" t="s">
        <v>175</v>
      </c>
      <c r="GO9359" s="77">
        <v>5.3000000000000005E-2</v>
      </c>
      <c r="GP9359" s="77">
        <v>3</v>
      </c>
      <c r="GQ9359" s="77">
        <v>0</v>
      </c>
      <c r="GR9359" s="77" t="s">
        <v>423</v>
      </c>
      <c r="GS9359" s="77">
        <v>5.5966209081309407E-2</v>
      </c>
      <c r="GT9359" s="77">
        <v>8.966771488599791E-2</v>
      </c>
      <c r="GU9359" s="77">
        <v>0</v>
      </c>
      <c r="GV9359" s="77">
        <v>0</v>
      </c>
      <c r="GW9359" s="77">
        <v>0</v>
      </c>
      <c r="GX9359" s="77">
        <v>0</v>
      </c>
      <c r="GY9359" s="77">
        <v>0</v>
      </c>
      <c r="GZ9359" s="77">
        <v>0</v>
      </c>
    </row>
    <row r="9360" spans="187:208" x14ac:dyDescent="0.25">
      <c r="GE9360" s="77" t="s">
        <v>422</v>
      </c>
      <c r="GF9360" s="77" t="s">
        <v>155</v>
      </c>
      <c r="GG9360" s="77" t="s">
        <v>462</v>
      </c>
      <c r="GH9360" s="77" t="s">
        <v>446</v>
      </c>
      <c r="GI9360" s="77">
        <v>2020</v>
      </c>
      <c r="GJ9360" s="77" t="s">
        <v>305</v>
      </c>
      <c r="GK9360" s="77">
        <v>3.6425060683954499E-2</v>
      </c>
      <c r="GL9360" s="77">
        <v>267.12711200000001</v>
      </c>
      <c r="GM9360" s="77">
        <v>2020</v>
      </c>
      <c r="GN9360" s="77" t="s">
        <v>175</v>
      </c>
      <c r="GO9360" s="77">
        <v>0.13250000000000001</v>
      </c>
      <c r="GP9360" s="77">
        <v>3</v>
      </c>
      <c r="GQ9360" s="77">
        <v>0</v>
      </c>
      <c r="GR9360" s="77" t="s">
        <v>423</v>
      </c>
      <c r="GS9360" s="77">
        <v>0.1527377521613833</v>
      </c>
      <c r="GT9360" s="77">
        <v>5.5634818912091892E-3</v>
      </c>
      <c r="GU9360" s="77">
        <v>0</v>
      </c>
      <c r="GV9360" s="77">
        <v>0</v>
      </c>
      <c r="GW9360" s="77">
        <v>0</v>
      </c>
      <c r="GX9360" s="77">
        <v>0</v>
      </c>
      <c r="GY9360" s="77">
        <v>0</v>
      </c>
      <c r="GZ9360" s="77">
        <v>0</v>
      </c>
    </row>
    <row r="9361" spans="187:208" x14ac:dyDescent="0.25">
      <c r="GE9361" s="77" t="s">
        <v>425</v>
      </c>
      <c r="GF9361" s="77" t="s">
        <v>155</v>
      </c>
      <c r="GG9361" s="77" t="s">
        <v>462</v>
      </c>
      <c r="GH9361" s="77" t="s">
        <v>446</v>
      </c>
      <c r="GI9361" s="77">
        <v>2020</v>
      </c>
      <c r="GJ9361" s="77" t="s">
        <v>301</v>
      </c>
      <c r="GK9361" s="77">
        <v>1.5808724525432629E-3</v>
      </c>
      <c r="GL9361" s="77">
        <v>267.12711200000001</v>
      </c>
      <c r="GM9361" s="77">
        <v>2020</v>
      </c>
      <c r="GN9361" s="77" t="s">
        <v>175</v>
      </c>
      <c r="GO9361" s="77">
        <v>5.3000000000000005E-2</v>
      </c>
      <c r="GP9361" s="77">
        <v>3</v>
      </c>
      <c r="GQ9361" s="77">
        <v>0</v>
      </c>
      <c r="GR9361" s="77" t="s">
        <v>423</v>
      </c>
      <c r="GS9361" s="77">
        <v>5.5966209081309407E-2</v>
      </c>
      <c r="GT9361" s="77">
        <v>8.8475438209918638E-5</v>
      </c>
      <c r="GU9361" s="77">
        <v>0</v>
      </c>
      <c r="GV9361" s="77">
        <v>0</v>
      </c>
      <c r="GW9361" s="77">
        <v>0</v>
      </c>
      <c r="GX9361" s="77">
        <v>0</v>
      </c>
      <c r="GY9361" s="77">
        <v>0</v>
      </c>
      <c r="GZ9361" s="77">
        <v>0</v>
      </c>
    </row>
    <row r="9362" spans="187:208" x14ac:dyDescent="0.25">
      <c r="GE9362" s="77" t="s">
        <v>427</v>
      </c>
      <c r="GF9362" s="77" t="s">
        <v>155</v>
      </c>
      <c r="GG9362" s="77" t="s">
        <v>462</v>
      </c>
      <c r="GH9362" s="77" t="s">
        <v>446</v>
      </c>
      <c r="GI9362" s="77">
        <v>2020</v>
      </c>
      <c r="GJ9362" s="77" t="s">
        <v>303</v>
      </c>
      <c r="GK9362" s="77">
        <v>3.9894642198450687E-2</v>
      </c>
      <c r="GL9362" s="77">
        <v>267.12711200000001</v>
      </c>
      <c r="GM9362" s="77">
        <v>2020</v>
      </c>
      <c r="GN9362" s="77" t="s">
        <v>175</v>
      </c>
      <c r="GO9362" s="77">
        <v>5.3000000000000005E-2</v>
      </c>
      <c r="GP9362" s="77">
        <v>3</v>
      </c>
      <c r="GQ9362" s="77">
        <v>0</v>
      </c>
      <c r="GR9362" s="77" t="s">
        <v>423</v>
      </c>
      <c r="GS9362" s="77">
        <v>5.5966209081309407E-2</v>
      </c>
      <c r="GT9362" s="77">
        <v>2.2327518865025205E-3</v>
      </c>
      <c r="GU9362" s="77">
        <v>0</v>
      </c>
      <c r="GV9362" s="77">
        <v>0</v>
      </c>
      <c r="GW9362" s="77">
        <v>0</v>
      </c>
      <c r="GX9362" s="77">
        <v>0</v>
      </c>
      <c r="GY9362" s="77">
        <v>0</v>
      </c>
      <c r="GZ9362" s="77">
        <v>0</v>
      </c>
    </row>
    <row r="9363" spans="187:208" x14ac:dyDescent="0.25">
      <c r="GE9363" s="77" t="s">
        <v>422</v>
      </c>
      <c r="GF9363" s="77" t="s">
        <v>155</v>
      </c>
      <c r="GG9363" s="77" t="s">
        <v>462</v>
      </c>
      <c r="GH9363" s="77" t="s">
        <v>453</v>
      </c>
      <c r="GI9363" s="77">
        <v>2020</v>
      </c>
      <c r="GJ9363" s="77" t="s">
        <v>305</v>
      </c>
      <c r="GK9363" s="77">
        <v>222.22942162783099</v>
      </c>
      <c r="GL9363" s="77">
        <v>267.12711200000001</v>
      </c>
      <c r="GM9363" s="77">
        <v>2020</v>
      </c>
      <c r="GN9363" s="77" t="s">
        <v>175</v>
      </c>
      <c r="GO9363" s="77">
        <v>0.13250000000000001</v>
      </c>
      <c r="GP9363" s="77">
        <v>3</v>
      </c>
      <c r="GQ9363" s="77">
        <v>0</v>
      </c>
      <c r="GR9363" s="77" t="s">
        <v>423</v>
      </c>
      <c r="GS9363" s="77">
        <v>0.1527377521613833</v>
      </c>
      <c r="GT9363" s="77">
        <v>33.942822323559206</v>
      </c>
      <c r="GU9363" s="77">
        <v>0</v>
      </c>
      <c r="GV9363" s="77">
        <v>0</v>
      </c>
      <c r="GW9363" s="77">
        <v>0</v>
      </c>
      <c r="GX9363" s="77">
        <v>0</v>
      </c>
      <c r="GY9363" s="77">
        <v>0</v>
      </c>
      <c r="GZ9363" s="77">
        <v>0</v>
      </c>
    </row>
    <row r="9364" spans="187:208" x14ac:dyDescent="0.25">
      <c r="GE9364" s="77" t="s">
        <v>425</v>
      </c>
      <c r="GF9364" s="77" t="s">
        <v>155</v>
      </c>
      <c r="GG9364" s="77" t="s">
        <v>462</v>
      </c>
      <c r="GH9364" s="77" t="s">
        <v>453</v>
      </c>
      <c r="GI9364" s="77">
        <v>2020</v>
      </c>
      <c r="GJ9364" s="77" t="s">
        <v>301</v>
      </c>
      <c r="GK9364" s="77">
        <v>8585.72280924796</v>
      </c>
      <c r="GL9364" s="77">
        <v>267.12711200000001</v>
      </c>
      <c r="GM9364" s="77">
        <v>2020</v>
      </c>
      <c r="GN9364" s="77" t="s">
        <v>175</v>
      </c>
      <c r="GO9364" s="77">
        <v>5.3000000000000005E-2</v>
      </c>
      <c r="GP9364" s="77">
        <v>3</v>
      </c>
      <c r="GQ9364" s="77">
        <v>0</v>
      </c>
      <c r="GR9364" s="77" t="s">
        <v>423</v>
      </c>
      <c r="GS9364" s="77">
        <v>5.5966209081309407E-2</v>
      </c>
      <c r="GT9364" s="77">
        <v>480.51035785653846</v>
      </c>
      <c r="GU9364" s="77">
        <v>0</v>
      </c>
      <c r="GV9364" s="77">
        <v>0</v>
      </c>
      <c r="GW9364" s="77">
        <v>0</v>
      </c>
      <c r="GX9364" s="77">
        <v>0</v>
      </c>
      <c r="GY9364" s="77">
        <v>0</v>
      </c>
      <c r="GZ9364" s="77">
        <v>0</v>
      </c>
    </row>
    <row r="9365" spans="187:208" x14ac:dyDescent="0.25">
      <c r="GE9365" s="77" t="s">
        <v>427</v>
      </c>
      <c r="GF9365" s="77" t="s">
        <v>155</v>
      </c>
      <c r="GG9365" s="77" t="s">
        <v>462</v>
      </c>
      <c r="GH9365" s="77" t="s">
        <v>453</v>
      </c>
      <c r="GI9365" s="77">
        <v>2020</v>
      </c>
      <c r="GJ9365" s="77" t="s">
        <v>303</v>
      </c>
      <c r="GK9365" s="77">
        <v>5338.178410456755</v>
      </c>
      <c r="GL9365" s="77">
        <v>267.12711200000001</v>
      </c>
      <c r="GM9365" s="77">
        <v>2020</v>
      </c>
      <c r="GN9365" s="77" t="s">
        <v>175</v>
      </c>
      <c r="GO9365" s="77">
        <v>5.3000000000000005E-2</v>
      </c>
      <c r="GP9365" s="77">
        <v>3</v>
      </c>
      <c r="GQ9365" s="77">
        <v>0</v>
      </c>
      <c r="GR9365" s="77" t="s">
        <v>423</v>
      </c>
      <c r="GS9365" s="77">
        <v>5.5966209081309407E-2</v>
      </c>
      <c r="GT9365" s="77">
        <v>298.75760903295463</v>
      </c>
      <c r="GU9365" s="77">
        <v>0</v>
      </c>
      <c r="GV9365" s="77">
        <v>0</v>
      </c>
      <c r="GW9365" s="77">
        <v>0</v>
      </c>
      <c r="GX9365" s="77">
        <v>0</v>
      </c>
      <c r="GY9365" s="77">
        <v>0</v>
      </c>
      <c r="GZ9365" s="77">
        <v>0</v>
      </c>
    </row>
    <row r="9366" spans="187:208" x14ac:dyDescent="0.25">
      <c r="GE9366" s="77" t="s">
        <v>422</v>
      </c>
      <c r="GF9366" s="77" t="s">
        <v>155</v>
      </c>
      <c r="GG9366" s="77" t="s">
        <v>462</v>
      </c>
      <c r="GH9366" s="77" t="s">
        <v>460</v>
      </c>
      <c r="GI9366" s="77">
        <v>2020</v>
      </c>
      <c r="GJ9366" s="77" t="s">
        <v>305</v>
      </c>
      <c r="GK9366" s="77">
        <v>222.22942162783491</v>
      </c>
      <c r="GL9366" s="77">
        <v>267.12711200000001</v>
      </c>
      <c r="GM9366" s="77">
        <v>2020</v>
      </c>
      <c r="GN9366" s="77" t="s">
        <v>175</v>
      </c>
      <c r="GO9366" s="77">
        <v>0.13250000000000001</v>
      </c>
      <c r="GP9366" s="77">
        <v>3</v>
      </c>
      <c r="GQ9366" s="77">
        <v>0</v>
      </c>
      <c r="GR9366" s="77" t="s">
        <v>423</v>
      </c>
      <c r="GS9366" s="77">
        <v>0.1527377521613833</v>
      </c>
      <c r="GT9366" s="77">
        <v>33.942822323559803</v>
      </c>
      <c r="GU9366" s="77">
        <v>0</v>
      </c>
      <c r="GV9366" s="77">
        <v>0</v>
      </c>
      <c r="GW9366" s="77">
        <v>0</v>
      </c>
      <c r="GX9366" s="77">
        <v>0</v>
      </c>
      <c r="GY9366" s="77">
        <v>0</v>
      </c>
      <c r="GZ9366" s="77">
        <v>0</v>
      </c>
    </row>
    <row r="9367" spans="187:208" x14ac:dyDescent="0.25">
      <c r="GE9367" s="77" t="s">
        <v>425</v>
      </c>
      <c r="GF9367" s="77" t="s">
        <v>155</v>
      </c>
      <c r="GG9367" s="77" t="s">
        <v>462</v>
      </c>
      <c r="GH9367" s="77" t="s">
        <v>460</v>
      </c>
      <c r="GI9367" s="77">
        <v>2020</v>
      </c>
      <c r="GJ9367" s="77" t="s">
        <v>301</v>
      </c>
      <c r="GK9367" s="77">
        <v>8585.7228092481128</v>
      </c>
      <c r="GL9367" s="77">
        <v>267.12711200000001</v>
      </c>
      <c r="GM9367" s="77">
        <v>2020</v>
      </c>
      <c r="GN9367" s="77" t="s">
        <v>175</v>
      </c>
      <c r="GO9367" s="77">
        <v>5.3000000000000005E-2</v>
      </c>
      <c r="GP9367" s="77">
        <v>3</v>
      </c>
      <c r="GQ9367" s="77">
        <v>0</v>
      </c>
      <c r="GR9367" s="77" t="s">
        <v>423</v>
      </c>
      <c r="GS9367" s="77">
        <v>5.5966209081309407E-2</v>
      </c>
      <c r="GT9367" s="77">
        <v>480.51035785654705</v>
      </c>
      <c r="GU9367" s="77">
        <v>0</v>
      </c>
      <c r="GV9367" s="77">
        <v>0</v>
      </c>
      <c r="GW9367" s="77">
        <v>0</v>
      </c>
      <c r="GX9367" s="77">
        <v>0</v>
      </c>
      <c r="GY9367" s="77">
        <v>0</v>
      </c>
      <c r="GZ9367" s="77">
        <v>0</v>
      </c>
    </row>
    <row r="9368" spans="187:208" x14ac:dyDescent="0.25">
      <c r="GE9368" s="77" t="s">
        <v>422</v>
      </c>
      <c r="GF9368" s="77" t="s">
        <v>155</v>
      </c>
      <c r="GG9368" s="77" t="s">
        <v>462</v>
      </c>
      <c r="GH9368" s="77" t="s">
        <v>467</v>
      </c>
      <c r="GI9368" s="77">
        <v>2020</v>
      </c>
      <c r="GJ9368" s="77" t="s">
        <v>305</v>
      </c>
      <c r="GK9368" s="77">
        <v>0.69641821681223226</v>
      </c>
      <c r="GL9368" s="77">
        <v>267.12711200000001</v>
      </c>
      <c r="GM9368" s="77">
        <v>2020</v>
      </c>
      <c r="GN9368" s="77" t="s">
        <v>175</v>
      </c>
      <c r="GO9368" s="77">
        <v>0.13250000000000001</v>
      </c>
      <c r="GP9368" s="77">
        <v>3</v>
      </c>
      <c r="GQ9368" s="77">
        <v>0</v>
      </c>
      <c r="GR9368" s="77" t="s">
        <v>423</v>
      </c>
      <c r="GS9368" s="77">
        <v>0.1527377521613833</v>
      </c>
      <c r="GT9368" s="77">
        <v>0.10636935300013924</v>
      </c>
      <c r="GU9368" s="77">
        <v>0</v>
      </c>
      <c r="GV9368" s="77">
        <v>0</v>
      </c>
      <c r="GW9368" s="77">
        <v>0</v>
      </c>
      <c r="GX9368" s="77">
        <v>0</v>
      </c>
      <c r="GY9368" s="77">
        <v>0</v>
      </c>
      <c r="GZ9368" s="77">
        <v>0</v>
      </c>
    </row>
    <row r="9369" spans="187:208" x14ac:dyDescent="0.25">
      <c r="GE9369" s="77" t="s">
        <v>425</v>
      </c>
      <c r="GF9369" s="77" t="s">
        <v>155</v>
      </c>
      <c r="GG9369" s="77" t="s">
        <v>462</v>
      </c>
      <c r="GH9369" s="77" t="s">
        <v>467</v>
      </c>
      <c r="GI9369" s="77">
        <v>2020</v>
      </c>
      <c r="GJ9369" s="77" t="s">
        <v>301</v>
      </c>
      <c r="GK9369" s="77">
        <v>2.9419641522810331</v>
      </c>
      <c r="GL9369" s="77">
        <v>267.12711200000001</v>
      </c>
      <c r="GM9369" s="77">
        <v>2020</v>
      </c>
      <c r="GN9369" s="77" t="s">
        <v>175</v>
      </c>
      <c r="GO9369" s="77">
        <v>5.3000000000000005E-2</v>
      </c>
      <c r="GP9369" s="77">
        <v>3</v>
      </c>
      <c r="GQ9369" s="77">
        <v>0</v>
      </c>
      <c r="GR9369" s="77" t="s">
        <v>423</v>
      </c>
      <c r="GS9369" s="77">
        <v>5.5966209081309407E-2</v>
      </c>
      <c r="GT9369" s="77">
        <v>0.16465058085627748</v>
      </c>
      <c r="GU9369" s="77">
        <v>0</v>
      </c>
      <c r="GV9369" s="77">
        <v>0</v>
      </c>
      <c r="GW9369" s="77">
        <v>0</v>
      </c>
      <c r="GX9369" s="77">
        <v>0</v>
      </c>
      <c r="GY9369" s="77">
        <v>0</v>
      </c>
      <c r="GZ9369" s="77">
        <v>0</v>
      </c>
    </row>
    <row r="9370" spans="187:208" x14ac:dyDescent="0.25">
      <c r="GE9370" s="77" t="s">
        <v>427</v>
      </c>
      <c r="GF9370" s="77" t="s">
        <v>155</v>
      </c>
      <c r="GG9370" s="77" t="s">
        <v>462</v>
      </c>
      <c r="GH9370" s="77" t="s">
        <v>467</v>
      </c>
      <c r="GI9370" s="77">
        <v>2020</v>
      </c>
      <c r="GJ9370" s="77" t="s">
        <v>303</v>
      </c>
      <c r="GK9370" s="77">
        <v>1.6021759622082961</v>
      </c>
      <c r="GL9370" s="77">
        <v>267.12711200000001</v>
      </c>
      <c r="GM9370" s="77">
        <v>2020</v>
      </c>
      <c r="GN9370" s="77" t="s">
        <v>175</v>
      </c>
      <c r="GO9370" s="77">
        <v>5.3000000000000005E-2</v>
      </c>
      <c r="GP9370" s="77">
        <v>3</v>
      </c>
      <c r="GQ9370" s="77">
        <v>0</v>
      </c>
      <c r="GR9370" s="77" t="s">
        <v>423</v>
      </c>
      <c r="GS9370" s="77">
        <v>5.5966209081309407E-2</v>
      </c>
      <c r="GT9370" s="77">
        <v>8.9667714885997576E-2</v>
      </c>
      <c r="GU9370" s="77">
        <v>0</v>
      </c>
      <c r="GV9370" s="77">
        <v>0</v>
      </c>
      <c r="GW9370" s="77">
        <v>0</v>
      </c>
      <c r="GX9370" s="77">
        <v>0</v>
      </c>
      <c r="GY9370" s="77">
        <v>0</v>
      </c>
      <c r="GZ9370" s="77">
        <v>0</v>
      </c>
    </row>
    <row r="9371" spans="187:208" x14ac:dyDescent="0.25">
      <c r="GE9371" s="77" t="s">
        <v>422</v>
      </c>
      <c r="GF9371" s="77" t="s">
        <v>155</v>
      </c>
      <c r="GG9371" s="77" t="s">
        <v>462</v>
      </c>
      <c r="GH9371" s="77" t="s">
        <v>474</v>
      </c>
      <c r="GI9371" s="77">
        <v>2020</v>
      </c>
      <c r="GJ9371" s="77" t="s">
        <v>305</v>
      </c>
      <c r="GK9371" s="77">
        <v>3.6425060683954028E-2</v>
      </c>
      <c r="GL9371" s="77">
        <v>267.12711200000001</v>
      </c>
      <c r="GM9371" s="77">
        <v>2020</v>
      </c>
      <c r="GN9371" s="77" t="s">
        <v>175</v>
      </c>
      <c r="GO9371" s="77">
        <v>0.13250000000000001</v>
      </c>
      <c r="GP9371" s="77">
        <v>3</v>
      </c>
      <c r="GQ9371" s="77">
        <v>0</v>
      </c>
      <c r="GR9371" s="77" t="s">
        <v>423</v>
      </c>
      <c r="GS9371" s="77">
        <v>0.1527377521613833</v>
      </c>
      <c r="GT9371" s="77">
        <v>5.5634818912091172E-3</v>
      </c>
      <c r="GU9371" s="77">
        <v>0</v>
      </c>
      <c r="GV9371" s="77">
        <v>0</v>
      </c>
      <c r="GW9371" s="77">
        <v>0</v>
      </c>
      <c r="GX9371" s="77">
        <v>0</v>
      </c>
      <c r="GY9371" s="77">
        <v>0</v>
      </c>
      <c r="GZ9371" s="77">
        <v>0</v>
      </c>
    </row>
    <row r="9372" spans="187:208" x14ac:dyDescent="0.25">
      <c r="GE9372" s="77" t="s">
        <v>425</v>
      </c>
      <c r="GF9372" s="77" t="s">
        <v>155</v>
      </c>
      <c r="GG9372" s="77" t="s">
        <v>462</v>
      </c>
      <c r="GH9372" s="77" t="s">
        <v>474</v>
      </c>
      <c r="GI9372" s="77">
        <v>2020</v>
      </c>
      <c r="GJ9372" s="77" t="s">
        <v>301</v>
      </c>
      <c r="GK9372" s="77">
        <v>1.580872452542816E-3</v>
      </c>
      <c r="GL9372" s="77">
        <v>267.12711200000001</v>
      </c>
      <c r="GM9372" s="77">
        <v>2020</v>
      </c>
      <c r="GN9372" s="77" t="s">
        <v>175</v>
      </c>
      <c r="GO9372" s="77">
        <v>5.3000000000000005E-2</v>
      </c>
      <c r="GP9372" s="77">
        <v>3</v>
      </c>
      <c r="GQ9372" s="77">
        <v>0</v>
      </c>
      <c r="GR9372" s="77" t="s">
        <v>423</v>
      </c>
      <c r="GS9372" s="77">
        <v>5.5966209081309407E-2</v>
      </c>
      <c r="GT9372" s="77">
        <v>8.847543820989362E-5</v>
      </c>
      <c r="GU9372" s="77">
        <v>0</v>
      </c>
      <c r="GV9372" s="77">
        <v>0</v>
      </c>
      <c r="GW9372" s="77">
        <v>0</v>
      </c>
      <c r="GX9372" s="77">
        <v>0</v>
      </c>
      <c r="GY9372" s="77">
        <v>0</v>
      </c>
      <c r="GZ9372" s="77">
        <v>0</v>
      </c>
    </row>
    <row r="9373" spans="187:208" x14ac:dyDescent="0.25">
      <c r="GE9373" s="77" t="s">
        <v>427</v>
      </c>
      <c r="GF9373" s="77" t="s">
        <v>155</v>
      </c>
      <c r="GG9373" s="77" t="s">
        <v>462</v>
      </c>
      <c r="GH9373" s="77" t="s">
        <v>474</v>
      </c>
      <c r="GI9373" s="77">
        <v>2020</v>
      </c>
      <c r="GJ9373" s="77" t="s">
        <v>303</v>
      </c>
      <c r="GK9373" s="77">
        <v>3.989464219845059E-2</v>
      </c>
      <c r="GL9373" s="77">
        <v>267.12711200000001</v>
      </c>
      <c r="GM9373" s="77">
        <v>2020</v>
      </c>
      <c r="GN9373" s="77" t="s">
        <v>175</v>
      </c>
      <c r="GO9373" s="77">
        <v>5.3000000000000005E-2</v>
      </c>
      <c r="GP9373" s="77">
        <v>3</v>
      </c>
      <c r="GQ9373" s="77">
        <v>0</v>
      </c>
      <c r="GR9373" s="77" t="s">
        <v>423</v>
      </c>
      <c r="GS9373" s="77">
        <v>5.5966209081309407E-2</v>
      </c>
      <c r="GT9373" s="77">
        <v>2.2327518865025149E-3</v>
      </c>
      <c r="GU9373" s="77">
        <v>0</v>
      </c>
      <c r="GV9373" s="77">
        <v>0</v>
      </c>
      <c r="GW9373" s="77">
        <v>0</v>
      </c>
      <c r="GX9373" s="77">
        <v>0</v>
      </c>
      <c r="GY9373" s="77">
        <v>0</v>
      </c>
      <c r="GZ9373" s="77">
        <v>0</v>
      </c>
    </row>
    <row r="9374" spans="187:208" x14ac:dyDescent="0.25">
      <c r="GE9374" s="77" t="s">
        <v>422</v>
      </c>
      <c r="GF9374" s="77" t="s">
        <v>155</v>
      </c>
      <c r="GG9374" s="77" t="s">
        <v>462</v>
      </c>
      <c r="GH9374" s="77" t="s">
        <v>481</v>
      </c>
      <c r="GI9374" s="77">
        <v>2020</v>
      </c>
      <c r="GJ9374" s="77" t="s">
        <v>305</v>
      </c>
      <c r="GK9374" s="77">
        <v>409.2237358204406</v>
      </c>
      <c r="GL9374" s="77">
        <v>267.12711200000001</v>
      </c>
      <c r="GM9374" s="77">
        <v>2020</v>
      </c>
      <c r="GN9374" s="77" t="s">
        <v>175</v>
      </c>
      <c r="GO9374" s="77">
        <v>0.13250000000000001</v>
      </c>
      <c r="GP9374" s="77">
        <v>3</v>
      </c>
      <c r="GQ9374" s="77">
        <v>0</v>
      </c>
      <c r="GR9374" s="77" t="s">
        <v>423</v>
      </c>
      <c r="GS9374" s="77">
        <v>0.1527377521613833</v>
      </c>
      <c r="GT9374" s="77">
        <v>62.503913540297852</v>
      </c>
      <c r="GU9374" s="77">
        <v>0</v>
      </c>
      <c r="GV9374" s="77">
        <v>0</v>
      </c>
      <c r="GW9374" s="77">
        <v>0</v>
      </c>
      <c r="GX9374" s="77">
        <v>0</v>
      </c>
      <c r="GY9374" s="77">
        <v>0</v>
      </c>
      <c r="GZ9374" s="77">
        <v>0</v>
      </c>
    </row>
    <row r="9375" spans="187:208" x14ac:dyDescent="0.25">
      <c r="GE9375" s="77" t="s">
        <v>425</v>
      </c>
      <c r="GF9375" s="77" t="s">
        <v>155</v>
      </c>
      <c r="GG9375" s="77" t="s">
        <v>462</v>
      </c>
      <c r="GH9375" s="77" t="s">
        <v>481</v>
      </c>
      <c r="GI9375" s="77">
        <v>2020</v>
      </c>
      <c r="GJ9375" s="77" t="s">
        <v>301</v>
      </c>
      <c r="GK9375" s="77">
        <v>13469.087812377849</v>
      </c>
      <c r="GL9375" s="77">
        <v>267.12711200000001</v>
      </c>
      <c r="GM9375" s="77">
        <v>2020</v>
      </c>
      <c r="GN9375" s="77" t="s">
        <v>175</v>
      </c>
      <c r="GO9375" s="77">
        <v>5.3000000000000005E-2</v>
      </c>
      <c r="GP9375" s="77">
        <v>3</v>
      </c>
      <c r="GQ9375" s="77">
        <v>0</v>
      </c>
      <c r="GR9375" s="77" t="s">
        <v>423</v>
      </c>
      <c r="GS9375" s="77">
        <v>5.5966209081309407E-2</v>
      </c>
      <c r="GT9375" s="77">
        <v>753.813784642055</v>
      </c>
      <c r="GU9375" s="77">
        <v>0</v>
      </c>
      <c r="GV9375" s="77">
        <v>0</v>
      </c>
      <c r="GW9375" s="77">
        <v>0</v>
      </c>
      <c r="GX9375" s="77">
        <v>0</v>
      </c>
      <c r="GY9375" s="77">
        <v>0</v>
      </c>
      <c r="GZ9375" s="77">
        <v>0</v>
      </c>
    </row>
    <row r="9376" spans="187:208" x14ac:dyDescent="0.25">
      <c r="GE9376" s="77" t="s">
        <v>427</v>
      </c>
      <c r="GF9376" s="77" t="s">
        <v>155</v>
      </c>
      <c r="GG9376" s="77" t="s">
        <v>462</v>
      </c>
      <c r="GH9376" s="77" t="s">
        <v>481</v>
      </c>
      <c r="GI9376" s="77">
        <v>2020</v>
      </c>
      <c r="GJ9376" s="77" t="s">
        <v>303</v>
      </c>
      <c r="GK9376" s="77">
        <v>7205.5312760249308</v>
      </c>
      <c r="GL9376" s="77">
        <v>267.12711200000001</v>
      </c>
      <c r="GM9376" s="77">
        <v>2020</v>
      </c>
      <c r="GN9376" s="77" t="s">
        <v>175</v>
      </c>
      <c r="GO9376" s="77">
        <v>5.3000000000000005E-2</v>
      </c>
      <c r="GP9376" s="77">
        <v>3</v>
      </c>
      <c r="GQ9376" s="77">
        <v>0</v>
      </c>
      <c r="GR9376" s="77" t="s">
        <v>423</v>
      </c>
      <c r="GS9376" s="77">
        <v>5.5966209081309407E-2</v>
      </c>
      <c r="GT9376" s="77">
        <v>403.26626993592544</v>
      </c>
      <c r="GU9376" s="77">
        <v>0</v>
      </c>
      <c r="GV9376" s="77">
        <v>0</v>
      </c>
      <c r="GW9376" s="77">
        <v>0</v>
      </c>
      <c r="GX9376" s="77">
        <v>0</v>
      </c>
      <c r="GY9376" s="77">
        <v>0</v>
      </c>
      <c r="GZ9376" s="77">
        <v>0</v>
      </c>
    </row>
    <row r="9377" spans="187:208" x14ac:dyDescent="0.25">
      <c r="GE9377" s="77" t="s">
        <v>422</v>
      </c>
      <c r="GF9377" s="77" t="s">
        <v>155</v>
      </c>
      <c r="GG9377" s="77" t="s">
        <v>462</v>
      </c>
      <c r="GH9377" s="77" t="s">
        <v>488</v>
      </c>
      <c r="GI9377" s="77">
        <v>2020</v>
      </c>
      <c r="GJ9377" s="77" t="s">
        <v>305</v>
      </c>
      <c r="GK9377" s="77">
        <v>409.22373582043258</v>
      </c>
      <c r="GL9377" s="77">
        <v>267.12711200000001</v>
      </c>
      <c r="GM9377" s="77">
        <v>2020</v>
      </c>
      <c r="GN9377" s="77" t="s">
        <v>175</v>
      </c>
      <c r="GO9377" s="77">
        <v>0.13250000000000001</v>
      </c>
      <c r="GP9377" s="77">
        <v>3</v>
      </c>
      <c r="GQ9377" s="77">
        <v>0</v>
      </c>
      <c r="GR9377" s="77" t="s">
        <v>423</v>
      </c>
      <c r="GS9377" s="77">
        <v>0.1527377521613833</v>
      </c>
      <c r="GT9377" s="77">
        <v>62.503913540296622</v>
      </c>
      <c r="GU9377" s="77">
        <v>0</v>
      </c>
      <c r="GV9377" s="77">
        <v>0</v>
      </c>
      <c r="GW9377" s="77">
        <v>0</v>
      </c>
      <c r="GX9377" s="77">
        <v>0</v>
      </c>
      <c r="GY9377" s="77">
        <v>0</v>
      </c>
      <c r="GZ9377" s="77">
        <v>0</v>
      </c>
    </row>
    <row r="9378" spans="187:208" x14ac:dyDescent="0.25">
      <c r="GE9378" s="77" t="s">
        <v>425</v>
      </c>
      <c r="GF9378" s="77" t="s">
        <v>155</v>
      </c>
      <c r="GG9378" s="77" t="s">
        <v>462</v>
      </c>
      <c r="GH9378" s="77" t="s">
        <v>488</v>
      </c>
      <c r="GI9378" s="77">
        <v>2020</v>
      </c>
      <c r="GJ9378" s="77" t="s">
        <v>301</v>
      </c>
      <c r="GK9378" s="77">
        <v>13469.08781237873</v>
      </c>
      <c r="GL9378" s="77">
        <v>267.12711200000001</v>
      </c>
      <c r="GM9378" s="77">
        <v>2020</v>
      </c>
      <c r="GN9378" s="77" t="s">
        <v>175</v>
      </c>
      <c r="GO9378" s="77">
        <v>5.3000000000000005E-2</v>
      </c>
      <c r="GP9378" s="77">
        <v>3</v>
      </c>
      <c r="GQ9378" s="77">
        <v>0</v>
      </c>
      <c r="GR9378" s="77" t="s">
        <v>423</v>
      </c>
      <c r="GS9378" s="77">
        <v>5.5966209081309407E-2</v>
      </c>
      <c r="GT9378" s="77">
        <v>753.81378464210434</v>
      </c>
      <c r="GU9378" s="77">
        <v>0</v>
      </c>
      <c r="GV9378" s="77">
        <v>0</v>
      </c>
      <c r="GW9378" s="77">
        <v>0</v>
      </c>
      <c r="GX9378" s="77">
        <v>0</v>
      </c>
      <c r="GY9378" s="77">
        <v>0</v>
      </c>
      <c r="GZ9378" s="77">
        <v>0</v>
      </c>
    </row>
    <row r="9379" spans="187:208" x14ac:dyDescent="0.25">
      <c r="GE9379" s="77" t="s">
        <v>427</v>
      </c>
      <c r="GF9379" s="77" t="s">
        <v>155</v>
      </c>
      <c r="GG9379" s="77" t="s">
        <v>462</v>
      </c>
      <c r="GH9379" s="77" t="s">
        <v>488</v>
      </c>
      <c r="GI9379" s="77">
        <v>2020</v>
      </c>
      <c r="GJ9379" s="77" t="s">
        <v>303</v>
      </c>
      <c r="GK9379" s="77">
        <v>7205.5312760252846</v>
      </c>
      <c r="GL9379" s="77">
        <v>267.12711200000001</v>
      </c>
      <c r="GM9379" s="77">
        <v>2020</v>
      </c>
      <c r="GN9379" s="77" t="s">
        <v>175</v>
      </c>
      <c r="GO9379" s="77">
        <v>5.3000000000000005E-2</v>
      </c>
      <c r="GP9379" s="77">
        <v>3</v>
      </c>
      <c r="GQ9379" s="77">
        <v>0</v>
      </c>
      <c r="GR9379" s="77" t="s">
        <v>423</v>
      </c>
      <c r="GS9379" s="77">
        <v>5.5966209081309407E-2</v>
      </c>
      <c r="GT9379" s="77">
        <v>403.26626993594522</v>
      </c>
      <c r="GU9379" s="77">
        <v>0</v>
      </c>
      <c r="GV9379" s="77">
        <v>0</v>
      </c>
      <c r="GW9379" s="77">
        <v>0</v>
      </c>
      <c r="GX9379" s="77">
        <v>0</v>
      </c>
      <c r="GY9379" s="77">
        <v>0</v>
      </c>
      <c r="GZ9379" s="77">
        <v>0</v>
      </c>
    </row>
    <row r="9380" spans="187:208" x14ac:dyDescent="0.25">
      <c r="GE9380" s="77" t="s">
        <v>422</v>
      </c>
      <c r="GF9380" s="77" t="s">
        <v>155</v>
      </c>
      <c r="GG9380" s="77" t="s">
        <v>463</v>
      </c>
      <c r="GH9380" s="77" t="s">
        <v>300</v>
      </c>
      <c r="GI9380" s="77">
        <v>2020</v>
      </c>
      <c r="GJ9380" s="77" t="s">
        <v>305</v>
      </c>
      <c r="GK9380" s="77">
        <v>222.22942162792751</v>
      </c>
      <c r="GL9380" s="77">
        <v>69.065405999999996</v>
      </c>
      <c r="GM9380" s="77">
        <v>2020</v>
      </c>
      <c r="GN9380" s="77" t="s">
        <v>175</v>
      </c>
      <c r="GO9380" s="77">
        <v>0.13250000000000001</v>
      </c>
      <c r="GP9380" s="77">
        <v>3</v>
      </c>
      <c r="GQ9380" s="77">
        <v>0</v>
      </c>
      <c r="GR9380" s="77" t="s">
        <v>423</v>
      </c>
      <c r="GS9380" s="77">
        <v>0.1527377521613833</v>
      </c>
      <c r="GT9380" s="77">
        <v>33.942822323573942</v>
      </c>
      <c r="GU9380" s="77">
        <v>0</v>
      </c>
      <c r="GV9380" s="77">
        <v>0</v>
      </c>
      <c r="GW9380" s="77">
        <v>0</v>
      </c>
      <c r="GX9380" s="77">
        <v>0</v>
      </c>
      <c r="GY9380" s="77">
        <v>0</v>
      </c>
      <c r="GZ9380" s="77">
        <v>0</v>
      </c>
    </row>
    <row r="9381" spans="187:208" x14ac:dyDescent="0.25">
      <c r="GE9381" s="77" t="s">
        <v>425</v>
      </c>
      <c r="GF9381" s="77" t="s">
        <v>155</v>
      </c>
      <c r="GG9381" s="77" t="s">
        <v>463</v>
      </c>
      <c r="GH9381" s="77" t="s">
        <v>300</v>
      </c>
      <c r="GI9381" s="77">
        <v>2020</v>
      </c>
      <c r="GJ9381" s="77" t="s">
        <v>301</v>
      </c>
      <c r="GK9381" s="77">
        <v>8585.7228092516925</v>
      </c>
      <c r="GL9381" s="77">
        <v>69.065405999999996</v>
      </c>
      <c r="GM9381" s="77">
        <v>2020</v>
      </c>
      <c r="GN9381" s="77" t="s">
        <v>175</v>
      </c>
      <c r="GO9381" s="77">
        <v>5.3000000000000005E-2</v>
      </c>
      <c r="GP9381" s="77">
        <v>3</v>
      </c>
      <c r="GQ9381" s="77">
        <v>0</v>
      </c>
      <c r="GR9381" s="77" t="s">
        <v>423</v>
      </c>
      <c r="GS9381" s="77">
        <v>5.5966209081309407E-2</v>
      </c>
      <c r="GT9381" s="77">
        <v>480.51035785674736</v>
      </c>
      <c r="GU9381" s="77">
        <v>0</v>
      </c>
      <c r="GV9381" s="77">
        <v>0</v>
      </c>
      <c r="GW9381" s="77">
        <v>0</v>
      </c>
      <c r="GX9381" s="77">
        <v>0</v>
      </c>
      <c r="GY9381" s="77">
        <v>0</v>
      </c>
      <c r="GZ9381" s="77">
        <v>0</v>
      </c>
    </row>
    <row r="9382" spans="187:208" x14ac:dyDescent="0.25">
      <c r="GE9382" s="77" t="s">
        <v>427</v>
      </c>
      <c r="GF9382" s="77" t="s">
        <v>155</v>
      </c>
      <c r="GG9382" s="77" t="s">
        <v>463</v>
      </c>
      <c r="GH9382" s="77" t="s">
        <v>300</v>
      </c>
      <c r="GI9382" s="77">
        <v>2020</v>
      </c>
      <c r="GJ9382" s="77" t="s">
        <v>303</v>
      </c>
      <c r="GK9382" s="77">
        <v>5338.1784104590743</v>
      </c>
      <c r="GL9382" s="77">
        <v>69.065405999999996</v>
      </c>
      <c r="GM9382" s="77">
        <v>2020</v>
      </c>
      <c r="GN9382" s="77" t="s">
        <v>175</v>
      </c>
      <c r="GO9382" s="77">
        <v>5.3000000000000005E-2</v>
      </c>
      <c r="GP9382" s="77">
        <v>3</v>
      </c>
      <c r="GQ9382" s="77">
        <v>0</v>
      </c>
      <c r="GR9382" s="77" t="s">
        <v>423</v>
      </c>
      <c r="GS9382" s="77">
        <v>5.5966209081309407E-2</v>
      </c>
      <c r="GT9382" s="77">
        <v>298.75760903308446</v>
      </c>
      <c r="GU9382" s="77">
        <v>0</v>
      </c>
      <c r="GV9382" s="77">
        <v>0</v>
      </c>
      <c r="GW9382" s="77">
        <v>0</v>
      </c>
      <c r="GX9382" s="77">
        <v>0</v>
      </c>
      <c r="GY9382" s="77">
        <v>0</v>
      </c>
      <c r="GZ9382" s="77">
        <v>0</v>
      </c>
    </row>
    <row r="9383" spans="187:208" x14ac:dyDescent="0.25">
      <c r="GE9383" s="77" t="s">
        <v>422</v>
      </c>
      <c r="GF9383" s="77" t="s">
        <v>155</v>
      </c>
      <c r="GG9383" s="77" t="s">
        <v>463</v>
      </c>
      <c r="GH9383" s="77" t="s">
        <v>432</v>
      </c>
      <c r="GI9383" s="77">
        <v>2020</v>
      </c>
      <c r="GJ9383" s="77" t="s">
        <v>305</v>
      </c>
      <c r="GK9383" s="77">
        <v>222.2294216279461</v>
      </c>
      <c r="GL9383" s="77">
        <v>69.065405999999996</v>
      </c>
      <c r="GM9383" s="77">
        <v>2020</v>
      </c>
      <c r="GN9383" s="77" t="s">
        <v>175</v>
      </c>
      <c r="GO9383" s="77">
        <v>0.13250000000000001</v>
      </c>
      <c r="GP9383" s="77">
        <v>3</v>
      </c>
      <c r="GQ9383" s="77">
        <v>0</v>
      </c>
      <c r="GR9383" s="77" t="s">
        <v>423</v>
      </c>
      <c r="GS9383" s="77">
        <v>0.1527377521613833</v>
      </c>
      <c r="GT9383" s="77">
        <v>33.942822323576785</v>
      </c>
      <c r="GU9383" s="77">
        <v>0</v>
      </c>
      <c r="GV9383" s="77">
        <v>0</v>
      </c>
      <c r="GW9383" s="77">
        <v>0</v>
      </c>
      <c r="GX9383" s="77">
        <v>0</v>
      </c>
      <c r="GY9383" s="77">
        <v>0</v>
      </c>
      <c r="GZ9383" s="77">
        <v>0</v>
      </c>
    </row>
    <row r="9384" spans="187:208" x14ac:dyDescent="0.25">
      <c r="GE9384" s="77" t="s">
        <v>425</v>
      </c>
      <c r="GF9384" s="77" t="s">
        <v>155</v>
      </c>
      <c r="GG9384" s="77" t="s">
        <v>463</v>
      </c>
      <c r="GH9384" s="77" t="s">
        <v>432</v>
      </c>
      <c r="GI9384" s="77">
        <v>2020</v>
      </c>
      <c r="GJ9384" s="77" t="s">
        <v>301</v>
      </c>
      <c r="GK9384" s="77">
        <v>8585.7228092524128</v>
      </c>
      <c r="GL9384" s="77">
        <v>69.065405999999996</v>
      </c>
      <c r="GM9384" s="77">
        <v>2020</v>
      </c>
      <c r="GN9384" s="77" t="s">
        <v>175</v>
      </c>
      <c r="GO9384" s="77">
        <v>5.3000000000000005E-2</v>
      </c>
      <c r="GP9384" s="77">
        <v>3</v>
      </c>
      <c r="GQ9384" s="77">
        <v>0</v>
      </c>
      <c r="GR9384" s="77" t="s">
        <v>423</v>
      </c>
      <c r="GS9384" s="77">
        <v>5.5966209081309407E-2</v>
      </c>
      <c r="GT9384" s="77">
        <v>480.51035785678772</v>
      </c>
      <c r="GU9384" s="77">
        <v>0</v>
      </c>
      <c r="GV9384" s="77">
        <v>0</v>
      </c>
      <c r="GW9384" s="77">
        <v>0</v>
      </c>
      <c r="GX9384" s="77">
        <v>0</v>
      </c>
      <c r="GY9384" s="77">
        <v>0</v>
      </c>
      <c r="GZ9384" s="77">
        <v>0</v>
      </c>
    </row>
    <row r="9385" spans="187:208" x14ac:dyDescent="0.25">
      <c r="GE9385" s="77" t="s">
        <v>422</v>
      </c>
      <c r="GF9385" s="77" t="s">
        <v>155</v>
      </c>
      <c r="GG9385" s="77" t="s">
        <v>463</v>
      </c>
      <c r="GH9385" s="77" t="s">
        <v>439</v>
      </c>
      <c r="GI9385" s="77">
        <v>2020</v>
      </c>
      <c r="GJ9385" s="77" t="s">
        <v>305</v>
      </c>
      <c r="GK9385" s="77">
        <v>0.69641821681222271</v>
      </c>
      <c r="GL9385" s="77">
        <v>69.065405999999996</v>
      </c>
      <c r="GM9385" s="77">
        <v>2020</v>
      </c>
      <c r="GN9385" s="77" t="s">
        <v>175</v>
      </c>
      <c r="GO9385" s="77">
        <v>0.13250000000000001</v>
      </c>
      <c r="GP9385" s="77">
        <v>3</v>
      </c>
      <c r="GQ9385" s="77">
        <v>0</v>
      </c>
      <c r="GR9385" s="77" t="s">
        <v>423</v>
      </c>
      <c r="GS9385" s="77">
        <v>0.1527377521613833</v>
      </c>
      <c r="GT9385" s="77">
        <v>0.10636935300013778</v>
      </c>
      <c r="GU9385" s="77">
        <v>0</v>
      </c>
      <c r="GV9385" s="77">
        <v>0</v>
      </c>
      <c r="GW9385" s="77">
        <v>0</v>
      </c>
      <c r="GX9385" s="77">
        <v>0</v>
      </c>
      <c r="GY9385" s="77">
        <v>0</v>
      </c>
      <c r="GZ9385" s="77">
        <v>0</v>
      </c>
    </row>
    <row r="9386" spans="187:208" x14ac:dyDescent="0.25">
      <c r="GE9386" s="77" t="s">
        <v>425</v>
      </c>
      <c r="GF9386" s="77" t="s">
        <v>155</v>
      </c>
      <c r="GG9386" s="77" t="s">
        <v>463</v>
      </c>
      <c r="GH9386" s="77" t="s">
        <v>439</v>
      </c>
      <c r="GI9386" s="77">
        <v>2020</v>
      </c>
      <c r="GJ9386" s="77" t="s">
        <v>301</v>
      </c>
      <c r="GK9386" s="77">
        <v>2.94196415228109</v>
      </c>
      <c r="GL9386" s="77">
        <v>69.065405999999996</v>
      </c>
      <c r="GM9386" s="77">
        <v>2020</v>
      </c>
      <c r="GN9386" s="77" t="s">
        <v>175</v>
      </c>
      <c r="GO9386" s="77">
        <v>5.3000000000000005E-2</v>
      </c>
      <c r="GP9386" s="77">
        <v>3</v>
      </c>
      <c r="GQ9386" s="77">
        <v>0</v>
      </c>
      <c r="GR9386" s="77" t="s">
        <v>423</v>
      </c>
      <c r="GS9386" s="77">
        <v>5.5966209081309407E-2</v>
      </c>
      <c r="GT9386" s="77">
        <v>0.16465058085628068</v>
      </c>
      <c r="GU9386" s="77">
        <v>0</v>
      </c>
      <c r="GV9386" s="77">
        <v>0</v>
      </c>
      <c r="GW9386" s="77">
        <v>0</v>
      </c>
      <c r="GX9386" s="77">
        <v>0</v>
      </c>
      <c r="GY9386" s="77">
        <v>0</v>
      </c>
      <c r="GZ9386" s="77">
        <v>0</v>
      </c>
    </row>
    <row r="9387" spans="187:208" x14ac:dyDescent="0.25">
      <c r="GE9387" s="77" t="s">
        <v>427</v>
      </c>
      <c r="GF9387" s="77" t="s">
        <v>155</v>
      </c>
      <c r="GG9387" s="77" t="s">
        <v>463</v>
      </c>
      <c r="GH9387" s="77" t="s">
        <v>439</v>
      </c>
      <c r="GI9387" s="77">
        <v>2020</v>
      </c>
      <c r="GJ9387" s="77" t="s">
        <v>303</v>
      </c>
      <c r="GK9387" s="77">
        <v>1.6021759622083069</v>
      </c>
      <c r="GL9387" s="77">
        <v>69.065405999999996</v>
      </c>
      <c r="GM9387" s="77">
        <v>2020</v>
      </c>
      <c r="GN9387" s="77" t="s">
        <v>175</v>
      </c>
      <c r="GO9387" s="77">
        <v>5.3000000000000005E-2</v>
      </c>
      <c r="GP9387" s="77">
        <v>3</v>
      </c>
      <c r="GQ9387" s="77">
        <v>0</v>
      </c>
      <c r="GR9387" s="77" t="s">
        <v>423</v>
      </c>
      <c r="GS9387" s="77">
        <v>5.5966209081309407E-2</v>
      </c>
      <c r="GT9387" s="77">
        <v>8.9667714885998187E-2</v>
      </c>
      <c r="GU9387" s="77">
        <v>0</v>
      </c>
      <c r="GV9387" s="77">
        <v>0</v>
      </c>
      <c r="GW9387" s="77">
        <v>0</v>
      </c>
      <c r="GX9387" s="77">
        <v>0</v>
      </c>
      <c r="GY9387" s="77">
        <v>0</v>
      </c>
      <c r="GZ9387" s="77">
        <v>0</v>
      </c>
    </row>
    <row r="9388" spans="187:208" x14ac:dyDescent="0.25">
      <c r="GE9388" s="77" t="s">
        <v>422</v>
      </c>
      <c r="GF9388" s="77" t="s">
        <v>155</v>
      </c>
      <c r="GG9388" s="77" t="s">
        <v>463</v>
      </c>
      <c r="GH9388" s="77" t="s">
        <v>446</v>
      </c>
      <c r="GI9388" s="77">
        <v>2020</v>
      </c>
      <c r="GJ9388" s="77" t="s">
        <v>305</v>
      </c>
      <c r="GK9388" s="77">
        <v>3.6425060683954368E-2</v>
      </c>
      <c r="GL9388" s="77">
        <v>69.065405999999996</v>
      </c>
      <c r="GM9388" s="77">
        <v>2020</v>
      </c>
      <c r="GN9388" s="77" t="s">
        <v>175</v>
      </c>
      <c r="GO9388" s="77">
        <v>0.13250000000000001</v>
      </c>
      <c r="GP9388" s="77">
        <v>3</v>
      </c>
      <c r="GQ9388" s="77">
        <v>0</v>
      </c>
      <c r="GR9388" s="77" t="s">
        <v>423</v>
      </c>
      <c r="GS9388" s="77">
        <v>0.1527377521613833</v>
      </c>
      <c r="GT9388" s="77">
        <v>5.5634818912091693E-3</v>
      </c>
      <c r="GU9388" s="77">
        <v>0</v>
      </c>
      <c r="GV9388" s="77">
        <v>0</v>
      </c>
      <c r="GW9388" s="77">
        <v>0</v>
      </c>
      <c r="GX9388" s="77">
        <v>0</v>
      </c>
      <c r="GY9388" s="77">
        <v>0</v>
      </c>
      <c r="GZ9388" s="77">
        <v>0</v>
      </c>
    </row>
    <row r="9389" spans="187:208" x14ac:dyDescent="0.25">
      <c r="GE9389" s="77" t="s">
        <v>425</v>
      </c>
      <c r="GF9389" s="77" t="s">
        <v>155</v>
      </c>
      <c r="GG9389" s="77" t="s">
        <v>463</v>
      </c>
      <c r="GH9389" s="77" t="s">
        <v>446</v>
      </c>
      <c r="GI9389" s="77">
        <v>2020</v>
      </c>
      <c r="GJ9389" s="77" t="s">
        <v>301</v>
      </c>
      <c r="GK9389" s="77">
        <v>1.580872452543248E-3</v>
      </c>
      <c r="GL9389" s="77">
        <v>69.065405999999996</v>
      </c>
      <c r="GM9389" s="77">
        <v>2020</v>
      </c>
      <c r="GN9389" s="77" t="s">
        <v>175</v>
      </c>
      <c r="GO9389" s="77">
        <v>5.3000000000000005E-2</v>
      </c>
      <c r="GP9389" s="77">
        <v>3</v>
      </c>
      <c r="GQ9389" s="77">
        <v>0</v>
      </c>
      <c r="GR9389" s="77" t="s">
        <v>423</v>
      </c>
      <c r="GS9389" s="77">
        <v>5.5966209081309407E-2</v>
      </c>
      <c r="GT9389" s="77">
        <v>8.8475438209917797E-5</v>
      </c>
      <c r="GU9389" s="77">
        <v>0</v>
      </c>
      <c r="GV9389" s="77">
        <v>0</v>
      </c>
      <c r="GW9389" s="77">
        <v>0</v>
      </c>
      <c r="GX9389" s="77">
        <v>0</v>
      </c>
      <c r="GY9389" s="77">
        <v>0</v>
      </c>
      <c r="GZ9389" s="77">
        <v>0</v>
      </c>
    </row>
    <row r="9390" spans="187:208" x14ac:dyDescent="0.25">
      <c r="GE9390" s="77" t="s">
        <v>427</v>
      </c>
      <c r="GF9390" s="77" t="s">
        <v>155</v>
      </c>
      <c r="GG9390" s="77" t="s">
        <v>463</v>
      </c>
      <c r="GH9390" s="77" t="s">
        <v>446</v>
      </c>
      <c r="GI9390" s="77">
        <v>2020</v>
      </c>
      <c r="GJ9390" s="77" t="s">
        <v>303</v>
      </c>
      <c r="GK9390" s="77">
        <v>3.9894642198450452E-2</v>
      </c>
      <c r="GL9390" s="77">
        <v>69.065405999999996</v>
      </c>
      <c r="GM9390" s="77">
        <v>2020</v>
      </c>
      <c r="GN9390" s="77" t="s">
        <v>175</v>
      </c>
      <c r="GO9390" s="77">
        <v>5.3000000000000005E-2</v>
      </c>
      <c r="GP9390" s="77">
        <v>3</v>
      </c>
      <c r="GQ9390" s="77">
        <v>0</v>
      </c>
      <c r="GR9390" s="77" t="s">
        <v>423</v>
      </c>
      <c r="GS9390" s="77">
        <v>5.5966209081309407E-2</v>
      </c>
      <c r="GT9390" s="77">
        <v>2.2327518865025071E-3</v>
      </c>
      <c r="GU9390" s="77">
        <v>0</v>
      </c>
      <c r="GV9390" s="77">
        <v>0</v>
      </c>
      <c r="GW9390" s="77">
        <v>0</v>
      </c>
      <c r="GX9390" s="77">
        <v>0</v>
      </c>
      <c r="GY9390" s="77">
        <v>0</v>
      </c>
      <c r="GZ9390" s="77">
        <v>0</v>
      </c>
    </row>
    <row r="9391" spans="187:208" x14ac:dyDescent="0.25">
      <c r="GE9391" s="77" t="s">
        <v>422</v>
      </c>
      <c r="GF9391" s="77" t="s">
        <v>155</v>
      </c>
      <c r="GG9391" s="77" t="s">
        <v>463</v>
      </c>
      <c r="GH9391" s="77" t="s">
        <v>453</v>
      </c>
      <c r="GI9391" s="77">
        <v>2020</v>
      </c>
      <c r="GJ9391" s="77" t="s">
        <v>305</v>
      </c>
      <c r="GK9391" s="77">
        <v>222.22942162783289</v>
      </c>
      <c r="GL9391" s="77">
        <v>69.065405999999996</v>
      </c>
      <c r="GM9391" s="77">
        <v>2020</v>
      </c>
      <c r="GN9391" s="77" t="s">
        <v>175</v>
      </c>
      <c r="GO9391" s="77">
        <v>0.13250000000000001</v>
      </c>
      <c r="GP9391" s="77">
        <v>3</v>
      </c>
      <c r="GQ9391" s="77">
        <v>0</v>
      </c>
      <c r="GR9391" s="77" t="s">
        <v>423</v>
      </c>
      <c r="GS9391" s="77">
        <v>0.1527377521613833</v>
      </c>
      <c r="GT9391" s="77">
        <v>33.942822323559497</v>
      </c>
      <c r="GU9391" s="77">
        <v>0</v>
      </c>
      <c r="GV9391" s="77">
        <v>0</v>
      </c>
      <c r="GW9391" s="77">
        <v>0</v>
      </c>
      <c r="GX9391" s="77">
        <v>0</v>
      </c>
      <c r="GY9391" s="77">
        <v>0</v>
      </c>
      <c r="GZ9391" s="77">
        <v>0</v>
      </c>
    </row>
    <row r="9392" spans="187:208" x14ac:dyDescent="0.25">
      <c r="GE9392" s="77" t="s">
        <v>425</v>
      </c>
      <c r="GF9392" s="77" t="s">
        <v>155</v>
      </c>
      <c r="GG9392" s="77" t="s">
        <v>463</v>
      </c>
      <c r="GH9392" s="77" t="s">
        <v>453</v>
      </c>
      <c r="GI9392" s="77">
        <v>2020</v>
      </c>
      <c r="GJ9392" s="77" t="s">
        <v>301</v>
      </c>
      <c r="GK9392" s="77">
        <v>8585.7228092480364</v>
      </c>
      <c r="GL9392" s="77">
        <v>69.065405999999996</v>
      </c>
      <c r="GM9392" s="77">
        <v>2020</v>
      </c>
      <c r="GN9392" s="77" t="s">
        <v>175</v>
      </c>
      <c r="GO9392" s="77">
        <v>5.3000000000000005E-2</v>
      </c>
      <c r="GP9392" s="77">
        <v>3</v>
      </c>
      <c r="GQ9392" s="77">
        <v>0</v>
      </c>
      <c r="GR9392" s="77" t="s">
        <v>423</v>
      </c>
      <c r="GS9392" s="77">
        <v>5.5966209081309407E-2</v>
      </c>
      <c r="GT9392" s="77">
        <v>480.51035785654278</v>
      </c>
      <c r="GU9392" s="77">
        <v>0</v>
      </c>
      <c r="GV9392" s="77">
        <v>0</v>
      </c>
      <c r="GW9392" s="77">
        <v>0</v>
      </c>
      <c r="GX9392" s="77">
        <v>0</v>
      </c>
      <c r="GY9392" s="77">
        <v>0</v>
      </c>
      <c r="GZ9392" s="77">
        <v>0</v>
      </c>
    </row>
    <row r="9393" spans="187:208" x14ac:dyDescent="0.25">
      <c r="GE9393" s="77" t="s">
        <v>427</v>
      </c>
      <c r="GF9393" s="77" t="s">
        <v>155</v>
      </c>
      <c r="GG9393" s="77" t="s">
        <v>463</v>
      </c>
      <c r="GH9393" s="77" t="s">
        <v>453</v>
      </c>
      <c r="GI9393" s="77">
        <v>2020</v>
      </c>
      <c r="GJ9393" s="77" t="s">
        <v>303</v>
      </c>
      <c r="GK9393" s="77">
        <v>5338.1784104568014</v>
      </c>
      <c r="GL9393" s="77">
        <v>69.065405999999996</v>
      </c>
      <c r="GM9393" s="77">
        <v>2020</v>
      </c>
      <c r="GN9393" s="77" t="s">
        <v>175</v>
      </c>
      <c r="GO9393" s="77">
        <v>5.3000000000000005E-2</v>
      </c>
      <c r="GP9393" s="77">
        <v>3</v>
      </c>
      <c r="GQ9393" s="77">
        <v>0</v>
      </c>
      <c r="GR9393" s="77" t="s">
        <v>423</v>
      </c>
      <c r="GS9393" s="77">
        <v>5.5966209081309407E-2</v>
      </c>
      <c r="GT9393" s="77">
        <v>298.75760903295725</v>
      </c>
      <c r="GU9393" s="77">
        <v>0</v>
      </c>
      <c r="GV9393" s="77">
        <v>0</v>
      </c>
      <c r="GW9393" s="77">
        <v>0</v>
      </c>
      <c r="GX9393" s="77">
        <v>0</v>
      </c>
      <c r="GY9393" s="77">
        <v>0</v>
      </c>
      <c r="GZ9393" s="77">
        <v>0</v>
      </c>
    </row>
    <row r="9394" spans="187:208" x14ac:dyDescent="0.25">
      <c r="GE9394" s="77" t="s">
        <v>422</v>
      </c>
      <c r="GF9394" s="77" t="s">
        <v>155</v>
      </c>
      <c r="GG9394" s="77" t="s">
        <v>463</v>
      </c>
      <c r="GH9394" s="77" t="s">
        <v>460</v>
      </c>
      <c r="GI9394" s="77">
        <v>2020</v>
      </c>
      <c r="GJ9394" s="77" t="s">
        <v>305</v>
      </c>
      <c r="GK9394" s="77">
        <v>222.22942162785361</v>
      </c>
      <c r="GL9394" s="77">
        <v>69.065405999999996</v>
      </c>
      <c r="GM9394" s="77">
        <v>2020</v>
      </c>
      <c r="GN9394" s="77" t="s">
        <v>175</v>
      </c>
      <c r="GO9394" s="77">
        <v>0.13250000000000001</v>
      </c>
      <c r="GP9394" s="77">
        <v>3</v>
      </c>
      <c r="GQ9394" s="77">
        <v>0</v>
      </c>
      <c r="GR9394" s="77" t="s">
        <v>423</v>
      </c>
      <c r="GS9394" s="77">
        <v>0.1527377521613833</v>
      </c>
      <c r="GT9394" s="77">
        <v>33.942822323562659</v>
      </c>
      <c r="GU9394" s="77">
        <v>0</v>
      </c>
      <c r="GV9394" s="77">
        <v>0</v>
      </c>
      <c r="GW9394" s="77">
        <v>0</v>
      </c>
      <c r="GX9394" s="77">
        <v>0</v>
      </c>
      <c r="GY9394" s="77">
        <v>0</v>
      </c>
      <c r="GZ9394" s="77">
        <v>0</v>
      </c>
    </row>
    <row r="9395" spans="187:208" x14ac:dyDescent="0.25">
      <c r="GE9395" s="77" t="s">
        <v>425</v>
      </c>
      <c r="GF9395" s="77" t="s">
        <v>155</v>
      </c>
      <c r="GG9395" s="77" t="s">
        <v>463</v>
      </c>
      <c r="GH9395" s="77" t="s">
        <v>460</v>
      </c>
      <c r="GI9395" s="77">
        <v>2020</v>
      </c>
      <c r="GJ9395" s="77" t="s">
        <v>301</v>
      </c>
      <c r="GK9395" s="77">
        <v>8585.7228092488367</v>
      </c>
      <c r="GL9395" s="77">
        <v>69.065405999999996</v>
      </c>
      <c r="GM9395" s="77">
        <v>2020</v>
      </c>
      <c r="GN9395" s="77" t="s">
        <v>175</v>
      </c>
      <c r="GO9395" s="77">
        <v>5.3000000000000005E-2</v>
      </c>
      <c r="GP9395" s="77">
        <v>3</v>
      </c>
      <c r="GQ9395" s="77">
        <v>0</v>
      </c>
      <c r="GR9395" s="77" t="s">
        <v>423</v>
      </c>
      <c r="GS9395" s="77">
        <v>5.5966209081309407E-2</v>
      </c>
      <c r="GT9395" s="77">
        <v>480.51035785658758</v>
      </c>
      <c r="GU9395" s="77">
        <v>0</v>
      </c>
      <c r="GV9395" s="77">
        <v>0</v>
      </c>
      <c r="GW9395" s="77">
        <v>0</v>
      </c>
      <c r="GX9395" s="77">
        <v>0</v>
      </c>
      <c r="GY9395" s="77">
        <v>0</v>
      </c>
      <c r="GZ9395" s="77">
        <v>0</v>
      </c>
    </row>
    <row r="9396" spans="187:208" x14ac:dyDescent="0.25">
      <c r="GE9396" s="77" t="s">
        <v>422</v>
      </c>
      <c r="GF9396" s="77" t="s">
        <v>155</v>
      </c>
      <c r="GG9396" s="77" t="s">
        <v>463</v>
      </c>
      <c r="GH9396" s="77" t="s">
        <v>467</v>
      </c>
      <c r="GI9396" s="77">
        <v>2020</v>
      </c>
      <c r="GJ9396" s="77" t="s">
        <v>305</v>
      </c>
      <c r="GK9396" s="77">
        <v>0.69641821681222471</v>
      </c>
      <c r="GL9396" s="77">
        <v>69.065405999999996</v>
      </c>
      <c r="GM9396" s="77">
        <v>2020</v>
      </c>
      <c r="GN9396" s="77" t="s">
        <v>175</v>
      </c>
      <c r="GO9396" s="77">
        <v>0.13250000000000001</v>
      </c>
      <c r="GP9396" s="77">
        <v>3</v>
      </c>
      <c r="GQ9396" s="77">
        <v>0</v>
      </c>
      <c r="GR9396" s="77" t="s">
        <v>423</v>
      </c>
      <c r="GS9396" s="77">
        <v>0.1527377521613833</v>
      </c>
      <c r="GT9396" s="77">
        <v>0.10636935300013808</v>
      </c>
      <c r="GU9396" s="77">
        <v>0</v>
      </c>
      <c r="GV9396" s="77">
        <v>0</v>
      </c>
      <c r="GW9396" s="77">
        <v>0</v>
      </c>
      <c r="GX9396" s="77">
        <v>0</v>
      </c>
      <c r="GY9396" s="77">
        <v>0</v>
      </c>
      <c r="GZ9396" s="77">
        <v>0</v>
      </c>
    </row>
    <row r="9397" spans="187:208" x14ac:dyDescent="0.25">
      <c r="GE9397" s="77" t="s">
        <v>425</v>
      </c>
      <c r="GF9397" s="77" t="s">
        <v>155</v>
      </c>
      <c r="GG9397" s="77" t="s">
        <v>463</v>
      </c>
      <c r="GH9397" s="77" t="s">
        <v>467</v>
      </c>
      <c r="GI9397" s="77">
        <v>2020</v>
      </c>
      <c r="GJ9397" s="77" t="s">
        <v>301</v>
      </c>
      <c r="GK9397" s="77">
        <v>2.9419641522810371</v>
      </c>
      <c r="GL9397" s="77">
        <v>69.065405999999996</v>
      </c>
      <c r="GM9397" s="77">
        <v>2020</v>
      </c>
      <c r="GN9397" s="77" t="s">
        <v>175</v>
      </c>
      <c r="GO9397" s="77">
        <v>5.3000000000000005E-2</v>
      </c>
      <c r="GP9397" s="77">
        <v>3</v>
      </c>
      <c r="GQ9397" s="77">
        <v>0</v>
      </c>
      <c r="GR9397" s="77" t="s">
        <v>423</v>
      </c>
      <c r="GS9397" s="77">
        <v>5.5966209081309407E-2</v>
      </c>
      <c r="GT9397" s="77">
        <v>0.16465058085627771</v>
      </c>
      <c r="GU9397" s="77">
        <v>0</v>
      </c>
      <c r="GV9397" s="77">
        <v>0</v>
      </c>
      <c r="GW9397" s="77">
        <v>0</v>
      </c>
      <c r="GX9397" s="77">
        <v>0</v>
      </c>
      <c r="GY9397" s="77">
        <v>0</v>
      </c>
      <c r="GZ9397" s="77">
        <v>0</v>
      </c>
    </row>
    <row r="9398" spans="187:208" x14ac:dyDescent="0.25">
      <c r="GE9398" s="77" t="s">
        <v>427</v>
      </c>
      <c r="GF9398" s="77" t="s">
        <v>155</v>
      </c>
      <c r="GG9398" s="77" t="s">
        <v>463</v>
      </c>
      <c r="GH9398" s="77" t="s">
        <v>467</v>
      </c>
      <c r="GI9398" s="77">
        <v>2020</v>
      </c>
      <c r="GJ9398" s="77" t="s">
        <v>303</v>
      </c>
      <c r="GK9398" s="77">
        <v>1.6021759622082989</v>
      </c>
      <c r="GL9398" s="77">
        <v>69.065405999999996</v>
      </c>
      <c r="GM9398" s="77">
        <v>2020</v>
      </c>
      <c r="GN9398" s="77" t="s">
        <v>175</v>
      </c>
      <c r="GO9398" s="77">
        <v>5.3000000000000005E-2</v>
      </c>
      <c r="GP9398" s="77">
        <v>3</v>
      </c>
      <c r="GQ9398" s="77">
        <v>0</v>
      </c>
      <c r="GR9398" s="77" t="s">
        <v>423</v>
      </c>
      <c r="GS9398" s="77">
        <v>5.5966209081309407E-2</v>
      </c>
      <c r="GT9398" s="77">
        <v>8.9667714885997743E-2</v>
      </c>
      <c r="GU9398" s="77">
        <v>0</v>
      </c>
      <c r="GV9398" s="77">
        <v>0</v>
      </c>
      <c r="GW9398" s="77">
        <v>0</v>
      </c>
      <c r="GX9398" s="77">
        <v>0</v>
      </c>
      <c r="GY9398" s="77">
        <v>0</v>
      </c>
      <c r="GZ9398" s="77">
        <v>0</v>
      </c>
    </row>
    <row r="9399" spans="187:208" x14ac:dyDescent="0.25">
      <c r="GE9399" s="77" t="s">
        <v>422</v>
      </c>
      <c r="GF9399" s="77" t="s">
        <v>155</v>
      </c>
      <c r="GG9399" s="77" t="s">
        <v>463</v>
      </c>
      <c r="GH9399" s="77" t="s">
        <v>474</v>
      </c>
      <c r="GI9399" s="77">
        <v>2020</v>
      </c>
      <c r="GJ9399" s="77" t="s">
        <v>305</v>
      </c>
      <c r="GK9399" s="77">
        <v>3.6425060683954062E-2</v>
      </c>
      <c r="GL9399" s="77">
        <v>69.065405999999996</v>
      </c>
      <c r="GM9399" s="77">
        <v>2020</v>
      </c>
      <c r="GN9399" s="77" t="s">
        <v>175</v>
      </c>
      <c r="GO9399" s="77">
        <v>0.13250000000000001</v>
      </c>
      <c r="GP9399" s="77">
        <v>3</v>
      </c>
      <c r="GQ9399" s="77">
        <v>0</v>
      </c>
      <c r="GR9399" s="77" t="s">
        <v>423</v>
      </c>
      <c r="GS9399" s="77">
        <v>0.1527377521613833</v>
      </c>
      <c r="GT9399" s="77">
        <v>5.5634818912091225E-3</v>
      </c>
      <c r="GU9399" s="77">
        <v>0</v>
      </c>
      <c r="GV9399" s="77">
        <v>0</v>
      </c>
      <c r="GW9399" s="77">
        <v>0</v>
      </c>
      <c r="GX9399" s="77">
        <v>0</v>
      </c>
      <c r="GY9399" s="77">
        <v>0</v>
      </c>
      <c r="GZ9399" s="77">
        <v>0</v>
      </c>
    </row>
    <row r="9400" spans="187:208" x14ac:dyDescent="0.25">
      <c r="GE9400" s="77" t="s">
        <v>425</v>
      </c>
      <c r="GF9400" s="77" t="s">
        <v>155</v>
      </c>
      <c r="GG9400" s="77" t="s">
        <v>463</v>
      </c>
      <c r="GH9400" s="77" t="s">
        <v>474</v>
      </c>
      <c r="GI9400" s="77">
        <v>2020</v>
      </c>
      <c r="GJ9400" s="77" t="s">
        <v>301</v>
      </c>
      <c r="GK9400" s="77">
        <v>1.5808724525432679E-3</v>
      </c>
      <c r="GL9400" s="77">
        <v>69.065405999999996</v>
      </c>
      <c r="GM9400" s="77">
        <v>2020</v>
      </c>
      <c r="GN9400" s="77" t="s">
        <v>175</v>
      </c>
      <c r="GO9400" s="77">
        <v>5.3000000000000005E-2</v>
      </c>
      <c r="GP9400" s="77">
        <v>3</v>
      </c>
      <c r="GQ9400" s="77">
        <v>0</v>
      </c>
      <c r="GR9400" s="77" t="s">
        <v>423</v>
      </c>
      <c r="GS9400" s="77">
        <v>5.5966209081309407E-2</v>
      </c>
      <c r="GT9400" s="77">
        <v>8.8475438209918909E-5</v>
      </c>
      <c r="GU9400" s="77">
        <v>0</v>
      </c>
      <c r="GV9400" s="77">
        <v>0</v>
      </c>
      <c r="GW9400" s="77">
        <v>0</v>
      </c>
      <c r="GX9400" s="77">
        <v>0</v>
      </c>
      <c r="GY9400" s="77">
        <v>0</v>
      </c>
      <c r="GZ9400" s="77">
        <v>0</v>
      </c>
    </row>
    <row r="9401" spans="187:208" x14ac:dyDescent="0.25">
      <c r="GE9401" s="77" t="s">
        <v>427</v>
      </c>
      <c r="GF9401" s="77" t="s">
        <v>155</v>
      </c>
      <c r="GG9401" s="77" t="s">
        <v>463</v>
      </c>
      <c r="GH9401" s="77" t="s">
        <v>474</v>
      </c>
      <c r="GI9401" s="77">
        <v>2020</v>
      </c>
      <c r="GJ9401" s="77" t="s">
        <v>303</v>
      </c>
      <c r="GK9401" s="77">
        <v>3.9894642198448287E-2</v>
      </c>
      <c r="GL9401" s="77">
        <v>69.065405999999996</v>
      </c>
      <c r="GM9401" s="77">
        <v>2020</v>
      </c>
      <c r="GN9401" s="77" t="s">
        <v>175</v>
      </c>
      <c r="GO9401" s="77">
        <v>5.3000000000000005E-2</v>
      </c>
      <c r="GP9401" s="77">
        <v>3</v>
      </c>
      <c r="GQ9401" s="77">
        <v>0</v>
      </c>
      <c r="GR9401" s="77" t="s">
        <v>423</v>
      </c>
      <c r="GS9401" s="77">
        <v>5.5966209081309407E-2</v>
      </c>
      <c r="GT9401" s="77">
        <v>2.2327518865023861E-3</v>
      </c>
      <c r="GU9401" s="77">
        <v>0</v>
      </c>
      <c r="GV9401" s="77">
        <v>0</v>
      </c>
      <c r="GW9401" s="77">
        <v>0</v>
      </c>
      <c r="GX9401" s="77">
        <v>0</v>
      </c>
      <c r="GY9401" s="77">
        <v>0</v>
      </c>
      <c r="GZ9401" s="77">
        <v>0</v>
      </c>
    </row>
    <row r="9402" spans="187:208" x14ac:dyDescent="0.25">
      <c r="GE9402" s="77" t="s">
        <v>422</v>
      </c>
      <c r="GF9402" s="77" t="s">
        <v>155</v>
      </c>
      <c r="GG9402" s="77" t="s">
        <v>463</v>
      </c>
      <c r="GH9402" s="77" t="s">
        <v>481</v>
      </c>
      <c r="GI9402" s="77">
        <v>2020</v>
      </c>
      <c r="GJ9402" s="77" t="s">
        <v>305</v>
      </c>
      <c r="GK9402" s="77">
        <v>409.22373582044048</v>
      </c>
      <c r="GL9402" s="77">
        <v>69.065405999999996</v>
      </c>
      <c r="GM9402" s="77">
        <v>2020</v>
      </c>
      <c r="GN9402" s="77" t="s">
        <v>175</v>
      </c>
      <c r="GO9402" s="77">
        <v>0.13250000000000001</v>
      </c>
      <c r="GP9402" s="77">
        <v>3</v>
      </c>
      <c r="GQ9402" s="77">
        <v>0</v>
      </c>
      <c r="GR9402" s="77" t="s">
        <v>423</v>
      </c>
      <c r="GS9402" s="77">
        <v>0.1527377521613833</v>
      </c>
      <c r="GT9402" s="77">
        <v>62.50391354029783</v>
      </c>
      <c r="GU9402" s="77">
        <v>0</v>
      </c>
      <c r="GV9402" s="77">
        <v>0</v>
      </c>
      <c r="GW9402" s="77">
        <v>0</v>
      </c>
      <c r="GX9402" s="77">
        <v>0</v>
      </c>
      <c r="GY9402" s="77">
        <v>0</v>
      </c>
      <c r="GZ9402" s="77">
        <v>0</v>
      </c>
    </row>
    <row r="9403" spans="187:208" x14ac:dyDescent="0.25">
      <c r="GE9403" s="77" t="s">
        <v>425</v>
      </c>
      <c r="GF9403" s="77" t="s">
        <v>155</v>
      </c>
      <c r="GG9403" s="77" t="s">
        <v>463</v>
      </c>
      <c r="GH9403" s="77" t="s">
        <v>481</v>
      </c>
      <c r="GI9403" s="77">
        <v>2020</v>
      </c>
      <c r="GJ9403" s="77" t="s">
        <v>301</v>
      </c>
      <c r="GK9403" s="77">
        <v>13469.08781237654</v>
      </c>
      <c r="GL9403" s="77">
        <v>69.065405999999996</v>
      </c>
      <c r="GM9403" s="77">
        <v>2020</v>
      </c>
      <c r="GN9403" s="77" t="s">
        <v>175</v>
      </c>
      <c r="GO9403" s="77">
        <v>5.3000000000000005E-2</v>
      </c>
      <c r="GP9403" s="77">
        <v>3</v>
      </c>
      <c r="GQ9403" s="77">
        <v>0</v>
      </c>
      <c r="GR9403" s="77" t="s">
        <v>423</v>
      </c>
      <c r="GS9403" s="77">
        <v>5.5966209081309407E-2</v>
      </c>
      <c r="GT9403" s="77">
        <v>753.81378464198178</v>
      </c>
      <c r="GU9403" s="77">
        <v>0</v>
      </c>
      <c r="GV9403" s="77">
        <v>0</v>
      </c>
      <c r="GW9403" s="77">
        <v>0</v>
      </c>
      <c r="GX9403" s="77">
        <v>0</v>
      </c>
      <c r="GY9403" s="77">
        <v>0</v>
      </c>
      <c r="GZ9403" s="77">
        <v>0</v>
      </c>
    </row>
    <row r="9404" spans="187:208" x14ac:dyDescent="0.25">
      <c r="GE9404" s="77" t="s">
        <v>427</v>
      </c>
      <c r="GF9404" s="77" t="s">
        <v>155</v>
      </c>
      <c r="GG9404" s="77" t="s">
        <v>463</v>
      </c>
      <c r="GH9404" s="77" t="s">
        <v>481</v>
      </c>
      <c r="GI9404" s="77">
        <v>2020</v>
      </c>
      <c r="GJ9404" s="77" t="s">
        <v>303</v>
      </c>
      <c r="GK9404" s="77">
        <v>7205.5312760232646</v>
      </c>
      <c r="GL9404" s="77">
        <v>69.065405999999996</v>
      </c>
      <c r="GM9404" s="77">
        <v>2020</v>
      </c>
      <c r="GN9404" s="77" t="s">
        <v>175</v>
      </c>
      <c r="GO9404" s="77">
        <v>5.3000000000000005E-2</v>
      </c>
      <c r="GP9404" s="77">
        <v>3</v>
      </c>
      <c r="GQ9404" s="77">
        <v>0</v>
      </c>
      <c r="GR9404" s="77" t="s">
        <v>423</v>
      </c>
      <c r="GS9404" s="77">
        <v>5.5966209081309407E-2</v>
      </c>
      <c r="GT9404" s="77">
        <v>403.26626993583221</v>
      </c>
      <c r="GU9404" s="77">
        <v>0</v>
      </c>
      <c r="GV9404" s="77">
        <v>0</v>
      </c>
      <c r="GW9404" s="77">
        <v>0</v>
      </c>
      <c r="GX9404" s="77">
        <v>0</v>
      </c>
      <c r="GY9404" s="77">
        <v>0</v>
      </c>
      <c r="GZ9404" s="77">
        <v>0</v>
      </c>
    </row>
    <row r="9405" spans="187:208" x14ac:dyDescent="0.25">
      <c r="GE9405" s="77" t="s">
        <v>422</v>
      </c>
      <c r="GF9405" s="77" t="s">
        <v>155</v>
      </c>
      <c r="GG9405" s="77" t="s">
        <v>463</v>
      </c>
      <c r="GH9405" s="77" t="s">
        <v>488</v>
      </c>
      <c r="GI9405" s="77">
        <v>2020</v>
      </c>
      <c r="GJ9405" s="77" t="s">
        <v>305</v>
      </c>
      <c r="GK9405" s="77">
        <v>409.22373582039319</v>
      </c>
      <c r="GL9405" s="77">
        <v>69.065405999999996</v>
      </c>
      <c r="GM9405" s="77">
        <v>2020</v>
      </c>
      <c r="GN9405" s="77" t="s">
        <v>175</v>
      </c>
      <c r="GO9405" s="77">
        <v>0.13250000000000001</v>
      </c>
      <c r="GP9405" s="77">
        <v>3</v>
      </c>
      <c r="GQ9405" s="77">
        <v>0</v>
      </c>
      <c r="GR9405" s="77" t="s">
        <v>423</v>
      </c>
      <c r="GS9405" s="77">
        <v>0.1527377521613833</v>
      </c>
      <c r="GT9405" s="77">
        <v>62.503913540290611</v>
      </c>
      <c r="GU9405" s="77">
        <v>0</v>
      </c>
      <c r="GV9405" s="77">
        <v>0</v>
      </c>
      <c r="GW9405" s="77">
        <v>0</v>
      </c>
      <c r="GX9405" s="77">
        <v>0</v>
      </c>
      <c r="GY9405" s="77">
        <v>0</v>
      </c>
      <c r="GZ9405" s="77">
        <v>0</v>
      </c>
    </row>
    <row r="9406" spans="187:208" x14ac:dyDescent="0.25">
      <c r="GE9406" s="77" t="s">
        <v>425</v>
      </c>
      <c r="GF9406" s="77" t="s">
        <v>155</v>
      </c>
      <c r="GG9406" s="77" t="s">
        <v>463</v>
      </c>
      <c r="GH9406" s="77" t="s">
        <v>488</v>
      </c>
      <c r="GI9406" s="77">
        <v>2020</v>
      </c>
      <c r="GJ9406" s="77" t="s">
        <v>301</v>
      </c>
      <c r="GK9406" s="77">
        <v>13469.087812378661</v>
      </c>
      <c r="GL9406" s="77">
        <v>69.065405999999996</v>
      </c>
      <c r="GM9406" s="77">
        <v>2020</v>
      </c>
      <c r="GN9406" s="77" t="s">
        <v>175</v>
      </c>
      <c r="GO9406" s="77">
        <v>5.3000000000000005E-2</v>
      </c>
      <c r="GP9406" s="77">
        <v>3</v>
      </c>
      <c r="GQ9406" s="77">
        <v>0</v>
      </c>
      <c r="GR9406" s="77" t="s">
        <v>423</v>
      </c>
      <c r="GS9406" s="77">
        <v>5.5966209081309407E-2</v>
      </c>
      <c r="GT9406" s="77">
        <v>753.81378464210047</v>
      </c>
      <c r="GU9406" s="77">
        <v>0</v>
      </c>
      <c r="GV9406" s="77">
        <v>0</v>
      </c>
      <c r="GW9406" s="77">
        <v>0</v>
      </c>
      <c r="GX9406" s="77">
        <v>0</v>
      </c>
      <c r="GY9406" s="77">
        <v>0</v>
      </c>
      <c r="GZ9406" s="77">
        <v>0</v>
      </c>
    </row>
    <row r="9407" spans="187:208" x14ac:dyDescent="0.25">
      <c r="GE9407" s="77" t="s">
        <v>427</v>
      </c>
      <c r="GF9407" s="77" t="s">
        <v>155</v>
      </c>
      <c r="GG9407" s="77" t="s">
        <v>463</v>
      </c>
      <c r="GH9407" s="77" t="s">
        <v>488</v>
      </c>
      <c r="GI9407" s="77">
        <v>2020</v>
      </c>
      <c r="GJ9407" s="77" t="s">
        <v>303</v>
      </c>
      <c r="GK9407" s="77">
        <v>7205.53127602522</v>
      </c>
      <c r="GL9407" s="77">
        <v>69.065405999999996</v>
      </c>
      <c r="GM9407" s="77">
        <v>2020</v>
      </c>
      <c r="GN9407" s="77" t="s">
        <v>175</v>
      </c>
      <c r="GO9407" s="77">
        <v>5.3000000000000005E-2</v>
      </c>
      <c r="GP9407" s="77">
        <v>3</v>
      </c>
      <c r="GQ9407" s="77">
        <v>0</v>
      </c>
      <c r="GR9407" s="77" t="s">
        <v>423</v>
      </c>
      <c r="GS9407" s="77">
        <v>5.5966209081309407E-2</v>
      </c>
      <c r="GT9407" s="77">
        <v>403.26626993594164</v>
      </c>
      <c r="GU9407" s="77">
        <v>0</v>
      </c>
      <c r="GV9407" s="77">
        <v>0</v>
      </c>
      <c r="GW9407" s="77">
        <v>0</v>
      </c>
      <c r="GX9407" s="77">
        <v>0</v>
      </c>
      <c r="GY9407" s="77">
        <v>0</v>
      </c>
      <c r="GZ9407" s="77">
        <v>0</v>
      </c>
    </row>
    <row r="9408" spans="187:208" x14ac:dyDescent="0.25">
      <c r="GE9408" s="77" t="s">
        <v>422</v>
      </c>
      <c r="GF9408" s="77" t="s">
        <v>155</v>
      </c>
      <c r="GG9408" s="77" t="s">
        <v>464</v>
      </c>
      <c r="GH9408" s="77" t="s">
        <v>300</v>
      </c>
      <c r="GI9408" s="77">
        <v>2020</v>
      </c>
      <c r="GJ9408" s="77" t="s">
        <v>305</v>
      </c>
      <c r="GK9408" s="77">
        <v>222.22942162783031</v>
      </c>
      <c r="GL9408" s="77">
        <v>33.521456999999998</v>
      </c>
      <c r="GM9408" s="77">
        <v>2020</v>
      </c>
      <c r="GN9408" s="77" t="s">
        <v>175</v>
      </c>
      <c r="GO9408" s="77">
        <v>0.13250000000000001</v>
      </c>
      <c r="GP9408" s="77">
        <v>3</v>
      </c>
      <c r="GQ9408" s="77">
        <v>0</v>
      </c>
      <c r="GR9408" s="77" t="s">
        <v>423</v>
      </c>
      <c r="GS9408" s="77">
        <v>0.1527377521613833</v>
      </c>
      <c r="GT9408" s="77">
        <v>33.942822323559099</v>
      </c>
      <c r="GU9408" s="77">
        <v>0</v>
      </c>
      <c r="GV9408" s="77">
        <v>0</v>
      </c>
      <c r="GW9408" s="77">
        <v>0</v>
      </c>
      <c r="GX9408" s="77">
        <v>0</v>
      </c>
      <c r="GY9408" s="77">
        <v>0</v>
      </c>
      <c r="GZ9408" s="77">
        <v>0</v>
      </c>
    </row>
    <row r="9409" spans="187:208" x14ac:dyDescent="0.25">
      <c r="GE9409" s="77" t="s">
        <v>425</v>
      </c>
      <c r="GF9409" s="77" t="s">
        <v>155</v>
      </c>
      <c r="GG9409" s="77" t="s">
        <v>464</v>
      </c>
      <c r="GH9409" s="77" t="s">
        <v>300</v>
      </c>
      <c r="GI9409" s="77">
        <v>2020</v>
      </c>
      <c r="GJ9409" s="77" t="s">
        <v>301</v>
      </c>
      <c r="GK9409" s="77">
        <v>8585.7228092479454</v>
      </c>
      <c r="GL9409" s="77">
        <v>33.521456999999998</v>
      </c>
      <c r="GM9409" s="77">
        <v>2020</v>
      </c>
      <c r="GN9409" s="77" t="s">
        <v>175</v>
      </c>
      <c r="GO9409" s="77">
        <v>5.3000000000000005E-2</v>
      </c>
      <c r="GP9409" s="77">
        <v>3</v>
      </c>
      <c r="GQ9409" s="77">
        <v>0</v>
      </c>
      <c r="GR9409" s="77" t="s">
        <v>423</v>
      </c>
      <c r="GS9409" s="77">
        <v>5.5966209081309407E-2</v>
      </c>
      <c r="GT9409" s="77">
        <v>480.51035785653767</v>
      </c>
      <c r="GU9409" s="77">
        <v>0</v>
      </c>
      <c r="GV9409" s="77">
        <v>0</v>
      </c>
      <c r="GW9409" s="77">
        <v>0</v>
      </c>
      <c r="GX9409" s="77">
        <v>0</v>
      </c>
      <c r="GY9409" s="77">
        <v>0</v>
      </c>
      <c r="GZ9409" s="77">
        <v>0</v>
      </c>
    </row>
    <row r="9410" spans="187:208" x14ac:dyDescent="0.25">
      <c r="GE9410" s="77" t="s">
        <v>427</v>
      </c>
      <c r="GF9410" s="77" t="s">
        <v>155</v>
      </c>
      <c r="GG9410" s="77" t="s">
        <v>464</v>
      </c>
      <c r="GH9410" s="77" t="s">
        <v>300</v>
      </c>
      <c r="GI9410" s="77">
        <v>2020</v>
      </c>
      <c r="GJ9410" s="77" t="s">
        <v>303</v>
      </c>
      <c r="GK9410" s="77">
        <v>5338.178410456745</v>
      </c>
      <c r="GL9410" s="77">
        <v>33.521456999999998</v>
      </c>
      <c r="GM9410" s="77">
        <v>2020</v>
      </c>
      <c r="GN9410" s="77" t="s">
        <v>175</v>
      </c>
      <c r="GO9410" s="77">
        <v>5.3000000000000005E-2</v>
      </c>
      <c r="GP9410" s="77">
        <v>3</v>
      </c>
      <c r="GQ9410" s="77">
        <v>0</v>
      </c>
      <c r="GR9410" s="77" t="s">
        <v>423</v>
      </c>
      <c r="GS9410" s="77">
        <v>5.5966209081309407E-2</v>
      </c>
      <c r="GT9410" s="77">
        <v>298.75760903295412</v>
      </c>
      <c r="GU9410" s="77">
        <v>0</v>
      </c>
      <c r="GV9410" s="77">
        <v>0</v>
      </c>
      <c r="GW9410" s="77">
        <v>0</v>
      </c>
      <c r="GX9410" s="77">
        <v>0</v>
      </c>
      <c r="GY9410" s="77">
        <v>0</v>
      </c>
      <c r="GZ9410" s="77">
        <v>0</v>
      </c>
    </row>
    <row r="9411" spans="187:208" x14ac:dyDescent="0.25">
      <c r="GE9411" s="77" t="s">
        <v>422</v>
      </c>
      <c r="GF9411" s="77" t="s">
        <v>155</v>
      </c>
      <c r="GG9411" s="77" t="s">
        <v>464</v>
      </c>
      <c r="GH9411" s="77" t="s">
        <v>432</v>
      </c>
      <c r="GI9411" s="77">
        <v>2020</v>
      </c>
      <c r="GJ9411" s="77" t="s">
        <v>305</v>
      </c>
      <c r="GK9411" s="77">
        <v>222.2294216278305</v>
      </c>
      <c r="GL9411" s="77">
        <v>33.521456999999998</v>
      </c>
      <c r="GM9411" s="77">
        <v>2020</v>
      </c>
      <c r="GN9411" s="77" t="s">
        <v>175</v>
      </c>
      <c r="GO9411" s="77">
        <v>0.13250000000000001</v>
      </c>
      <c r="GP9411" s="77">
        <v>3</v>
      </c>
      <c r="GQ9411" s="77">
        <v>0</v>
      </c>
      <c r="GR9411" s="77" t="s">
        <v>423</v>
      </c>
      <c r="GS9411" s="77">
        <v>0.1527377521613833</v>
      </c>
      <c r="GT9411" s="77">
        <v>33.942822323559128</v>
      </c>
      <c r="GU9411" s="77">
        <v>0</v>
      </c>
      <c r="GV9411" s="77">
        <v>0</v>
      </c>
      <c r="GW9411" s="77">
        <v>0</v>
      </c>
      <c r="GX9411" s="77">
        <v>0</v>
      </c>
      <c r="GY9411" s="77">
        <v>0</v>
      </c>
      <c r="GZ9411" s="77">
        <v>0</v>
      </c>
    </row>
    <row r="9412" spans="187:208" x14ac:dyDescent="0.25">
      <c r="GE9412" s="77" t="s">
        <v>425</v>
      </c>
      <c r="GF9412" s="77" t="s">
        <v>155</v>
      </c>
      <c r="GG9412" s="77" t="s">
        <v>464</v>
      </c>
      <c r="GH9412" s="77" t="s">
        <v>432</v>
      </c>
      <c r="GI9412" s="77">
        <v>2020</v>
      </c>
      <c r="GJ9412" s="77" t="s">
        <v>301</v>
      </c>
      <c r="GK9412" s="77">
        <v>8585.7228092479418</v>
      </c>
      <c r="GL9412" s="77">
        <v>33.521456999999998</v>
      </c>
      <c r="GM9412" s="77">
        <v>2020</v>
      </c>
      <c r="GN9412" s="77" t="s">
        <v>175</v>
      </c>
      <c r="GO9412" s="77">
        <v>5.3000000000000005E-2</v>
      </c>
      <c r="GP9412" s="77">
        <v>3</v>
      </c>
      <c r="GQ9412" s="77">
        <v>0</v>
      </c>
      <c r="GR9412" s="77" t="s">
        <v>423</v>
      </c>
      <c r="GS9412" s="77">
        <v>5.5966209081309407E-2</v>
      </c>
      <c r="GT9412" s="77">
        <v>480.5103578565375</v>
      </c>
      <c r="GU9412" s="77">
        <v>0</v>
      </c>
      <c r="GV9412" s="77">
        <v>0</v>
      </c>
      <c r="GW9412" s="77">
        <v>0</v>
      </c>
      <c r="GX9412" s="77">
        <v>0</v>
      </c>
      <c r="GY9412" s="77">
        <v>0</v>
      </c>
      <c r="GZ9412" s="77">
        <v>0</v>
      </c>
    </row>
    <row r="9413" spans="187:208" x14ac:dyDescent="0.25">
      <c r="GE9413" s="77" t="s">
        <v>422</v>
      </c>
      <c r="GF9413" s="77" t="s">
        <v>155</v>
      </c>
      <c r="GG9413" s="77" t="s">
        <v>464</v>
      </c>
      <c r="GH9413" s="77" t="s">
        <v>439</v>
      </c>
      <c r="GI9413" s="77">
        <v>2020</v>
      </c>
      <c r="GJ9413" s="77" t="s">
        <v>305</v>
      </c>
      <c r="GK9413" s="77">
        <v>0.69641821681215033</v>
      </c>
      <c r="GL9413" s="77">
        <v>33.521456999999998</v>
      </c>
      <c r="GM9413" s="77">
        <v>2020</v>
      </c>
      <c r="GN9413" s="77" t="s">
        <v>175</v>
      </c>
      <c r="GO9413" s="77">
        <v>0.13250000000000001</v>
      </c>
      <c r="GP9413" s="77">
        <v>3</v>
      </c>
      <c r="GQ9413" s="77">
        <v>0</v>
      </c>
      <c r="GR9413" s="77" t="s">
        <v>423</v>
      </c>
      <c r="GS9413" s="77">
        <v>0.1527377521613833</v>
      </c>
      <c r="GT9413" s="77">
        <v>0.10636935300012672</v>
      </c>
      <c r="GU9413" s="77">
        <v>0</v>
      </c>
      <c r="GV9413" s="77">
        <v>0</v>
      </c>
      <c r="GW9413" s="77">
        <v>0</v>
      </c>
      <c r="GX9413" s="77">
        <v>0</v>
      </c>
      <c r="GY9413" s="77">
        <v>0</v>
      </c>
      <c r="GZ9413" s="77">
        <v>0</v>
      </c>
    </row>
    <row r="9414" spans="187:208" x14ac:dyDescent="0.25">
      <c r="GE9414" s="77" t="s">
        <v>425</v>
      </c>
      <c r="GF9414" s="77" t="s">
        <v>155</v>
      </c>
      <c r="GG9414" s="77" t="s">
        <v>464</v>
      </c>
      <c r="GH9414" s="77" t="s">
        <v>439</v>
      </c>
      <c r="GI9414" s="77">
        <v>2020</v>
      </c>
      <c r="GJ9414" s="77" t="s">
        <v>301</v>
      </c>
      <c r="GK9414" s="77">
        <v>2.941964152281114</v>
      </c>
      <c r="GL9414" s="77">
        <v>33.521456999999998</v>
      </c>
      <c r="GM9414" s="77">
        <v>2020</v>
      </c>
      <c r="GN9414" s="77" t="s">
        <v>175</v>
      </c>
      <c r="GO9414" s="77">
        <v>5.3000000000000005E-2</v>
      </c>
      <c r="GP9414" s="77">
        <v>3</v>
      </c>
      <c r="GQ9414" s="77">
        <v>0</v>
      </c>
      <c r="GR9414" s="77" t="s">
        <v>423</v>
      </c>
      <c r="GS9414" s="77">
        <v>5.5966209081309407E-2</v>
      </c>
      <c r="GT9414" s="77">
        <v>0.16465058085628201</v>
      </c>
      <c r="GU9414" s="77">
        <v>0</v>
      </c>
      <c r="GV9414" s="77">
        <v>0</v>
      </c>
      <c r="GW9414" s="77">
        <v>0</v>
      </c>
      <c r="GX9414" s="77">
        <v>0</v>
      </c>
      <c r="GY9414" s="77">
        <v>0</v>
      </c>
      <c r="GZ9414" s="77">
        <v>0</v>
      </c>
    </row>
    <row r="9415" spans="187:208" x14ac:dyDescent="0.25">
      <c r="GE9415" s="77" t="s">
        <v>427</v>
      </c>
      <c r="GF9415" s="77" t="s">
        <v>155</v>
      </c>
      <c r="GG9415" s="77" t="s">
        <v>464</v>
      </c>
      <c r="GH9415" s="77" t="s">
        <v>439</v>
      </c>
      <c r="GI9415" s="77">
        <v>2020</v>
      </c>
      <c r="GJ9415" s="77" t="s">
        <v>303</v>
      </c>
      <c r="GK9415" s="77">
        <v>1.6021759622083269</v>
      </c>
      <c r="GL9415" s="77">
        <v>33.521456999999998</v>
      </c>
      <c r="GM9415" s="77">
        <v>2020</v>
      </c>
      <c r="GN9415" s="77" t="s">
        <v>175</v>
      </c>
      <c r="GO9415" s="77">
        <v>5.3000000000000005E-2</v>
      </c>
      <c r="GP9415" s="77">
        <v>3</v>
      </c>
      <c r="GQ9415" s="77">
        <v>0</v>
      </c>
      <c r="GR9415" s="77" t="s">
        <v>423</v>
      </c>
      <c r="GS9415" s="77">
        <v>5.5966209081309407E-2</v>
      </c>
      <c r="GT9415" s="77">
        <v>8.9667714885999297E-2</v>
      </c>
      <c r="GU9415" s="77">
        <v>0</v>
      </c>
      <c r="GV9415" s="77">
        <v>0</v>
      </c>
      <c r="GW9415" s="77">
        <v>0</v>
      </c>
      <c r="GX9415" s="77">
        <v>0</v>
      </c>
      <c r="GY9415" s="77">
        <v>0</v>
      </c>
      <c r="GZ9415" s="77">
        <v>0</v>
      </c>
    </row>
    <row r="9416" spans="187:208" x14ac:dyDescent="0.25">
      <c r="GE9416" s="77" t="s">
        <v>422</v>
      </c>
      <c r="GF9416" s="77" t="s">
        <v>155</v>
      </c>
      <c r="GG9416" s="77" t="s">
        <v>464</v>
      </c>
      <c r="GH9416" s="77" t="s">
        <v>446</v>
      </c>
      <c r="GI9416" s="77">
        <v>2020</v>
      </c>
      <c r="GJ9416" s="77" t="s">
        <v>305</v>
      </c>
      <c r="GK9416" s="77">
        <v>3.6425060683954132E-2</v>
      </c>
      <c r="GL9416" s="77">
        <v>33.521456999999998</v>
      </c>
      <c r="GM9416" s="77">
        <v>2020</v>
      </c>
      <c r="GN9416" s="77" t="s">
        <v>175</v>
      </c>
      <c r="GO9416" s="77">
        <v>0.13250000000000001</v>
      </c>
      <c r="GP9416" s="77">
        <v>3</v>
      </c>
      <c r="GQ9416" s="77">
        <v>0</v>
      </c>
      <c r="GR9416" s="77" t="s">
        <v>423</v>
      </c>
      <c r="GS9416" s="77">
        <v>0.1527377521613833</v>
      </c>
      <c r="GT9416" s="77">
        <v>5.5634818912091329E-3</v>
      </c>
      <c r="GU9416" s="77">
        <v>0</v>
      </c>
      <c r="GV9416" s="77">
        <v>0</v>
      </c>
      <c r="GW9416" s="77">
        <v>0</v>
      </c>
      <c r="GX9416" s="77">
        <v>0</v>
      </c>
      <c r="GY9416" s="77">
        <v>0</v>
      </c>
      <c r="GZ9416" s="77">
        <v>0</v>
      </c>
    </row>
    <row r="9417" spans="187:208" x14ac:dyDescent="0.25">
      <c r="GE9417" s="77" t="s">
        <v>425</v>
      </c>
      <c r="GF9417" s="77" t="s">
        <v>155</v>
      </c>
      <c r="GG9417" s="77" t="s">
        <v>464</v>
      </c>
      <c r="GH9417" s="77" t="s">
        <v>446</v>
      </c>
      <c r="GI9417" s="77">
        <v>2020</v>
      </c>
      <c r="GJ9417" s="77" t="s">
        <v>301</v>
      </c>
      <c r="GK9417" s="77">
        <v>1.5808724525420859E-3</v>
      </c>
      <c r="GL9417" s="77">
        <v>33.521456999999998</v>
      </c>
      <c r="GM9417" s="77">
        <v>2020</v>
      </c>
      <c r="GN9417" s="77" t="s">
        <v>175</v>
      </c>
      <c r="GO9417" s="77">
        <v>5.3000000000000005E-2</v>
      </c>
      <c r="GP9417" s="77">
        <v>3</v>
      </c>
      <c r="GQ9417" s="77">
        <v>0</v>
      </c>
      <c r="GR9417" s="77" t="s">
        <v>423</v>
      </c>
      <c r="GS9417" s="77">
        <v>5.5966209081309407E-2</v>
      </c>
      <c r="GT9417" s="77">
        <v>8.8475438209852759E-5</v>
      </c>
      <c r="GU9417" s="77">
        <v>0</v>
      </c>
      <c r="GV9417" s="77">
        <v>0</v>
      </c>
      <c r="GW9417" s="77">
        <v>0</v>
      </c>
      <c r="GX9417" s="77">
        <v>0</v>
      </c>
      <c r="GY9417" s="77">
        <v>0</v>
      </c>
      <c r="GZ9417" s="77">
        <v>0</v>
      </c>
    </row>
    <row r="9418" spans="187:208" x14ac:dyDescent="0.25">
      <c r="GE9418" s="77" t="s">
        <v>427</v>
      </c>
      <c r="GF9418" s="77" t="s">
        <v>155</v>
      </c>
      <c r="GG9418" s="77" t="s">
        <v>464</v>
      </c>
      <c r="GH9418" s="77" t="s">
        <v>446</v>
      </c>
      <c r="GI9418" s="77">
        <v>2020</v>
      </c>
      <c r="GJ9418" s="77" t="s">
        <v>303</v>
      </c>
      <c r="GK9418" s="77">
        <v>3.989464219845025E-2</v>
      </c>
      <c r="GL9418" s="77">
        <v>33.521456999999998</v>
      </c>
      <c r="GM9418" s="77">
        <v>2020</v>
      </c>
      <c r="GN9418" s="77" t="s">
        <v>175</v>
      </c>
      <c r="GO9418" s="77">
        <v>5.3000000000000005E-2</v>
      </c>
      <c r="GP9418" s="77">
        <v>3</v>
      </c>
      <c r="GQ9418" s="77">
        <v>0</v>
      </c>
      <c r="GR9418" s="77" t="s">
        <v>423</v>
      </c>
      <c r="GS9418" s="77">
        <v>5.5966209081309407E-2</v>
      </c>
      <c r="GT9418" s="77">
        <v>2.2327518865024958E-3</v>
      </c>
      <c r="GU9418" s="77">
        <v>0</v>
      </c>
      <c r="GV9418" s="77">
        <v>0</v>
      </c>
      <c r="GW9418" s="77">
        <v>0</v>
      </c>
      <c r="GX9418" s="77">
        <v>0</v>
      </c>
      <c r="GY9418" s="77">
        <v>0</v>
      </c>
      <c r="GZ9418" s="77">
        <v>0</v>
      </c>
    </row>
    <row r="9419" spans="187:208" x14ac:dyDescent="0.25">
      <c r="GE9419" s="77" t="s">
        <v>422</v>
      </c>
      <c r="GF9419" s="77" t="s">
        <v>155</v>
      </c>
      <c r="GG9419" s="77" t="s">
        <v>464</v>
      </c>
      <c r="GH9419" s="77" t="s">
        <v>453</v>
      </c>
      <c r="GI9419" s="77">
        <v>2020</v>
      </c>
      <c r="GJ9419" s="77" t="s">
        <v>305</v>
      </c>
      <c r="GK9419" s="77">
        <v>222.22942162783951</v>
      </c>
      <c r="GL9419" s="77">
        <v>33.521456999999998</v>
      </c>
      <c r="GM9419" s="77">
        <v>2020</v>
      </c>
      <c r="GN9419" s="77" t="s">
        <v>175</v>
      </c>
      <c r="GO9419" s="77">
        <v>0.13250000000000001</v>
      </c>
      <c r="GP9419" s="77">
        <v>3</v>
      </c>
      <c r="GQ9419" s="77">
        <v>0</v>
      </c>
      <c r="GR9419" s="77" t="s">
        <v>423</v>
      </c>
      <c r="GS9419" s="77">
        <v>0.1527377521613833</v>
      </c>
      <c r="GT9419" s="77">
        <v>33.942822323560506</v>
      </c>
      <c r="GU9419" s="77">
        <v>0</v>
      </c>
      <c r="GV9419" s="77">
        <v>0</v>
      </c>
      <c r="GW9419" s="77">
        <v>0</v>
      </c>
      <c r="GX9419" s="77">
        <v>0</v>
      </c>
      <c r="GY9419" s="77">
        <v>0</v>
      </c>
      <c r="GZ9419" s="77">
        <v>0</v>
      </c>
    </row>
    <row r="9420" spans="187:208" x14ac:dyDescent="0.25">
      <c r="GE9420" s="77" t="s">
        <v>425</v>
      </c>
      <c r="GF9420" s="77" t="s">
        <v>155</v>
      </c>
      <c r="GG9420" s="77" t="s">
        <v>464</v>
      </c>
      <c r="GH9420" s="77" t="s">
        <v>453</v>
      </c>
      <c r="GI9420" s="77">
        <v>2020</v>
      </c>
      <c r="GJ9420" s="77" t="s">
        <v>301</v>
      </c>
      <c r="GK9420" s="77">
        <v>8585.7228092482874</v>
      </c>
      <c r="GL9420" s="77">
        <v>33.521456999999998</v>
      </c>
      <c r="GM9420" s="77">
        <v>2020</v>
      </c>
      <c r="GN9420" s="77" t="s">
        <v>175</v>
      </c>
      <c r="GO9420" s="77">
        <v>5.3000000000000005E-2</v>
      </c>
      <c r="GP9420" s="77">
        <v>3</v>
      </c>
      <c r="GQ9420" s="77">
        <v>0</v>
      </c>
      <c r="GR9420" s="77" t="s">
        <v>423</v>
      </c>
      <c r="GS9420" s="77">
        <v>5.5966209081309407E-2</v>
      </c>
      <c r="GT9420" s="77">
        <v>480.51035785655682</v>
      </c>
      <c r="GU9420" s="77">
        <v>0</v>
      </c>
      <c r="GV9420" s="77">
        <v>0</v>
      </c>
      <c r="GW9420" s="77">
        <v>0</v>
      </c>
      <c r="GX9420" s="77">
        <v>0</v>
      </c>
      <c r="GY9420" s="77">
        <v>0</v>
      </c>
      <c r="GZ9420" s="77">
        <v>0</v>
      </c>
    </row>
    <row r="9421" spans="187:208" x14ac:dyDescent="0.25">
      <c r="GE9421" s="77" t="s">
        <v>427</v>
      </c>
      <c r="GF9421" s="77" t="s">
        <v>155</v>
      </c>
      <c r="GG9421" s="77" t="s">
        <v>464</v>
      </c>
      <c r="GH9421" s="77" t="s">
        <v>453</v>
      </c>
      <c r="GI9421" s="77">
        <v>2020</v>
      </c>
      <c r="GJ9421" s="77" t="s">
        <v>303</v>
      </c>
      <c r="GK9421" s="77">
        <v>5338.1784104569588</v>
      </c>
      <c r="GL9421" s="77">
        <v>33.521456999999998</v>
      </c>
      <c r="GM9421" s="77">
        <v>2020</v>
      </c>
      <c r="GN9421" s="77" t="s">
        <v>175</v>
      </c>
      <c r="GO9421" s="77">
        <v>5.3000000000000005E-2</v>
      </c>
      <c r="GP9421" s="77">
        <v>3</v>
      </c>
      <c r="GQ9421" s="77">
        <v>0</v>
      </c>
      <c r="GR9421" s="77" t="s">
        <v>423</v>
      </c>
      <c r="GS9421" s="77">
        <v>5.5966209081309407E-2</v>
      </c>
      <c r="GT9421" s="77">
        <v>298.75760903296606</v>
      </c>
      <c r="GU9421" s="77">
        <v>0</v>
      </c>
      <c r="GV9421" s="77">
        <v>0</v>
      </c>
      <c r="GW9421" s="77">
        <v>0</v>
      </c>
      <c r="GX9421" s="77">
        <v>0</v>
      </c>
      <c r="GY9421" s="77">
        <v>0</v>
      </c>
      <c r="GZ9421" s="77">
        <v>0</v>
      </c>
    </row>
    <row r="9422" spans="187:208" x14ac:dyDescent="0.25">
      <c r="GE9422" s="77" t="s">
        <v>422</v>
      </c>
      <c r="GF9422" s="77" t="s">
        <v>155</v>
      </c>
      <c r="GG9422" s="77" t="s">
        <v>464</v>
      </c>
      <c r="GH9422" s="77" t="s">
        <v>460</v>
      </c>
      <c r="GI9422" s="77">
        <v>2020</v>
      </c>
      <c r="GJ9422" s="77" t="s">
        <v>305</v>
      </c>
      <c r="GK9422" s="77">
        <v>222.2294216278566</v>
      </c>
      <c r="GL9422" s="77">
        <v>33.521456999999998</v>
      </c>
      <c r="GM9422" s="77">
        <v>2020</v>
      </c>
      <c r="GN9422" s="77" t="s">
        <v>175</v>
      </c>
      <c r="GO9422" s="77">
        <v>0.13250000000000001</v>
      </c>
      <c r="GP9422" s="77">
        <v>3</v>
      </c>
      <c r="GQ9422" s="77">
        <v>0</v>
      </c>
      <c r="GR9422" s="77" t="s">
        <v>423</v>
      </c>
      <c r="GS9422" s="77">
        <v>0.1527377521613833</v>
      </c>
      <c r="GT9422" s="77">
        <v>33.942822323563114</v>
      </c>
      <c r="GU9422" s="77">
        <v>0</v>
      </c>
      <c r="GV9422" s="77">
        <v>0</v>
      </c>
      <c r="GW9422" s="77">
        <v>0</v>
      </c>
      <c r="GX9422" s="77">
        <v>0</v>
      </c>
      <c r="GY9422" s="77">
        <v>0</v>
      </c>
      <c r="GZ9422" s="77">
        <v>0</v>
      </c>
    </row>
    <row r="9423" spans="187:208" x14ac:dyDescent="0.25">
      <c r="GE9423" s="77" t="s">
        <v>425</v>
      </c>
      <c r="GF9423" s="77" t="s">
        <v>155</v>
      </c>
      <c r="GG9423" s="77" t="s">
        <v>464</v>
      </c>
      <c r="GH9423" s="77" t="s">
        <v>460</v>
      </c>
      <c r="GI9423" s="77">
        <v>2020</v>
      </c>
      <c r="GJ9423" s="77" t="s">
        <v>301</v>
      </c>
      <c r="GK9423" s="77">
        <v>8585.7228092489604</v>
      </c>
      <c r="GL9423" s="77">
        <v>33.521456999999998</v>
      </c>
      <c r="GM9423" s="77">
        <v>2020</v>
      </c>
      <c r="GN9423" s="77" t="s">
        <v>175</v>
      </c>
      <c r="GO9423" s="77">
        <v>5.3000000000000005E-2</v>
      </c>
      <c r="GP9423" s="77">
        <v>3</v>
      </c>
      <c r="GQ9423" s="77">
        <v>0</v>
      </c>
      <c r="GR9423" s="77" t="s">
        <v>423</v>
      </c>
      <c r="GS9423" s="77">
        <v>5.5966209081309407E-2</v>
      </c>
      <c r="GT9423" s="77">
        <v>480.51035785659445</v>
      </c>
      <c r="GU9423" s="77">
        <v>0</v>
      </c>
      <c r="GV9423" s="77">
        <v>0</v>
      </c>
      <c r="GW9423" s="77">
        <v>0</v>
      </c>
      <c r="GX9423" s="77">
        <v>0</v>
      </c>
      <c r="GY9423" s="77">
        <v>0</v>
      </c>
      <c r="GZ9423" s="77">
        <v>0</v>
      </c>
    </row>
    <row r="9424" spans="187:208" x14ac:dyDescent="0.25">
      <c r="GE9424" s="77" t="s">
        <v>422</v>
      </c>
      <c r="GF9424" s="77" t="s">
        <v>155</v>
      </c>
      <c r="GG9424" s="77" t="s">
        <v>464</v>
      </c>
      <c r="GH9424" s="77" t="s">
        <v>467</v>
      </c>
      <c r="GI9424" s="77">
        <v>2020</v>
      </c>
      <c r="GJ9424" s="77" t="s">
        <v>305</v>
      </c>
      <c r="GK9424" s="77">
        <v>0.69641821681219529</v>
      </c>
      <c r="GL9424" s="77">
        <v>33.521456999999998</v>
      </c>
      <c r="GM9424" s="77">
        <v>2020</v>
      </c>
      <c r="GN9424" s="77" t="s">
        <v>175</v>
      </c>
      <c r="GO9424" s="77">
        <v>0.13250000000000001</v>
      </c>
      <c r="GP9424" s="77">
        <v>3</v>
      </c>
      <c r="GQ9424" s="77">
        <v>0</v>
      </c>
      <c r="GR9424" s="77" t="s">
        <v>423</v>
      </c>
      <c r="GS9424" s="77">
        <v>0.1527377521613833</v>
      </c>
      <c r="GT9424" s="77">
        <v>0.10636935300013359</v>
      </c>
      <c r="GU9424" s="77">
        <v>0</v>
      </c>
      <c r="GV9424" s="77">
        <v>0</v>
      </c>
      <c r="GW9424" s="77">
        <v>0</v>
      </c>
      <c r="GX9424" s="77">
        <v>0</v>
      </c>
      <c r="GY9424" s="77">
        <v>0</v>
      </c>
      <c r="GZ9424" s="77">
        <v>0</v>
      </c>
    </row>
    <row r="9425" spans="187:208" x14ac:dyDescent="0.25">
      <c r="GE9425" s="77" t="s">
        <v>425</v>
      </c>
      <c r="GF9425" s="77" t="s">
        <v>155</v>
      </c>
      <c r="GG9425" s="77" t="s">
        <v>464</v>
      </c>
      <c r="GH9425" s="77" t="s">
        <v>467</v>
      </c>
      <c r="GI9425" s="77">
        <v>2020</v>
      </c>
      <c r="GJ9425" s="77" t="s">
        <v>301</v>
      </c>
      <c r="GK9425" s="77">
        <v>2.9419641522809972</v>
      </c>
      <c r="GL9425" s="77">
        <v>33.521456999999998</v>
      </c>
      <c r="GM9425" s="77">
        <v>2020</v>
      </c>
      <c r="GN9425" s="77" t="s">
        <v>175</v>
      </c>
      <c r="GO9425" s="77">
        <v>5.3000000000000005E-2</v>
      </c>
      <c r="GP9425" s="77">
        <v>3</v>
      </c>
      <c r="GQ9425" s="77">
        <v>0</v>
      </c>
      <c r="GR9425" s="77" t="s">
        <v>423</v>
      </c>
      <c r="GS9425" s="77">
        <v>5.5966209081309407E-2</v>
      </c>
      <c r="GT9425" s="77">
        <v>0.16465058085627549</v>
      </c>
      <c r="GU9425" s="77">
        <v>0</v>
      </c>
      <c r="GV9425" s="77">
        <v>0</v>
      </c>
      <c r="GW9425" s="77">
        <v>0</v>
      </c>
      <c r="GX9425" s="77">
        <v>0</v>
      </c>
      <c r="GY9425" s="77">
        <v>0</v>
      </c>
      <c r="GZ9425" s="77">
        <v>0</v>
      </c>
    </row>
    <row r="9426" spans="187:208" x14ac:dyDescent="0.25">
      <c r="GE9426" s="77" t="s">
        <v>427</v>
      </c>
      <c r="GF9426" s="77" t="s">
        <v>155</v>
      </c>
      <c r="GG9426" s="77" t="s">
        <v>464</v>
      </c>
      <c r="GH9426" s="77" t="s">
        <v>467</v>
      </c>
      <c r="GI9426" s="77">
        <v>2020</v>
      </c>
      <c r="GJ9426" s="77" t="s">
        <v>303</v>
      </c>
      <c r="GK9426" s="77">
        <v>1.602175962208249</v>
      </c>
      <c r="GL9426" s="77">
        <v>33.521456999999998</v>
      </c>
      <c r="GM9426" s="77">
        <v>2020</v>
      </c>
      <c r="GN9426" s="77" t="s">
        <v>175</v>
      </c>
      <c r="GO9426" s="77">
        <v>5.3000000000000005E-2</v>
      </c>
      <c r="GP9426" s="77">
        <v>3</v>
      </c>
      <c r="GQ9426" s="77">
        <v>0</v>
      </c>
      <c r="GR9426" s="77" t="s">
        <v>423</v>
      </c>
      <c r="GS9426" s="77">
        <v>5.5966209081309407E-2</v>
      </c>
      <c r="GT9426" s="77">
        <v>8.966771488599494E-2</v>
      </c>
      <c r="GU9426" s="77">
        <v>0</v>
      </c>
      <c r="GV9426" s="77">
        <v>0</v>
      </c>
      <c r="GW9426" s="77">
        <v>0</v>
      </c>
      <c r="GX9426" s="77">
        <v>0</v>
      </c>
      <c r="GY9426" s="77">
        <v>0</v>
      </c>
      <c r="GZ9426" s="77">
        <v>0</v>
      </c>
    </row>
    <row r="9427" spans="187:208" x14ac:dyDescent="0.25">
      <c r="GE9427" s="77" t="s">
        <v>422</v>
      </c>
      <c r="GF9427" s="77" t="s">
        <v>155</v>
      </c>
      <c r="GG9427" s="77" t="s">
        <v>464</v>
      </c>
      <c r="GH9427" s="77" t="s">
        <v>474</v>
      </c>
      <c r="GI9427" s="77">
        <v>2020</v>
      </c>
      <c r="GJ9427" s="77" t="s">
        <v>305</v>
      </c>
      <c r="GK9427" s="77">
        <v>3.6425060683944743E-2</v>
      </c>
      <c r="GL9427" s="77">
        <v>33.521456999999998</v>
      </c>
      <c r="GM9427" s="77">
        <v>2020</v>
      </c>
      <c r="GN9427" s="77" t="s">
        <v>175</v>
      </c>
      <c r="GO9427" s="77">
        <v>0.13250000000000001</v>
      </c>
      <c r="GP9427" s="77">
        <v>3</v>
      </c>
      <c r="GQ9427" s="77">
        <v>0</v>
      </c>
      <c r="GR9427" s="77" t="s">
        <v>423</v>
      </c>
      <c r="GS9427" s="77">
        <v>0.1527377521613833</v>
      </c>
      <c r="GT9427" s="77">
        <v>5.5634818912076991E-3</v>
      </c>
      <c r="GU9427" s="77">
        <v>0</v>
      </c>
      <c r="GV9427" s="77">
        <v>0</v>
      </c>
      <c r="GW9427" s="77">
        <v>0</v>
      </c>
      <c r="GX9427" s="77">
        <v>0</v>
      </c>
      <c r="GY9427" s="77">
        <v>0</v>
      </c>
      <c r="GZ9427" s="77">
        <v>0</v>
      </c>
    </row>
    <row r="9428" spans="187:208" x14ac:dyDescent="0.25">
      <c r="GE9428" s="77" t="s">
        <v>425</v>
      </c>
      <c r="GF9428" s="77" t="s">
        <v>155</v>
      </c>
      <c r="GG9428" s="77" t="s">
        <v>464</v>
      </c>
      <c r="GH9428" s="77" t="s">
        <v>474</v>
      </c>
      <c r="GI9428" s="77">
        <v>2020</v>
      </c>
      <c r="GJ9428" s="77" t="s">
        <v>301</v>
      </c>
      <c r="GK9428" s="77">
        <v>1.580872452543269E-3</v>
      </c>
      <c r="GL9428" s="77">
        <v>33.521456999999998</v>
      </c>
      <c r="GM9428" s="77">
        <v>2020</v>
      </c>
      <c r="GN9428" s="77" t="s">
        <v>175</v>
      </c>
      <c r="GO9428" s="77">
        <v>5.3000000000000005E-2</v>
      </c>
      <c r="GP9428" s="77">
        <v>3</v>
      </c>
      <c r="GQ9428" s="77">
        <v>0</v>
      </c>
      <c r="GR9428" s="77" t="s">
        <v>423</v>
      </c>
      <c r="GS9428" s="77">
        <v>5.5966209081309407E-2</v>
      </c>
      <c r="GT9428" s="77">
        <v>8.8475438209918977E-5</v>
      </c>
      <c r="GU9428" s="77">
        <v>0</v>
      </c>
      <c r="GV9428" s="77">
        <v>0</v>
      </c>
      <c r="GW9428" s="77">
        <v>0</v>
      </c>
      <c r="GX9428" s="77">
        <v>0</v>
      </c>
      <c r="GY9428" s="77">
        <v>0</v>
      </c>
      <c r="GZ9428" s="77">
        <v>0</v>
      </c>
    </row>
    <row r="9429" spans="187:208" x14ac:dyDescent="0.25">
      <c r="GE9429" s="77" t="s">
        <v>427</v>
      </c>
      <c r="GF9429" s="77" t="s">
        <v>155</v>
      </c>
      <c r="GG9429" s="77" t="s">
        <v>464</v>
      </c>
      <c r="GH9429" s="77" t="s">
        <v>474</v>
      </c>
      <c r="GI9429" s="77">
        <v>2020</v>
      </c>
      <c r="GJ9429" s="77" t="s">
        <v>303</v>
      </c>
      <c r="GK9429" s="77">
        <v>3.9894642198450181E-2</v>
      </c>
      <c r="GL9429" s="77">
        <v>33.521456999999998</v>
      </c>
      <c r="GM9429" s="77">
        <v>2020</v>
      </c>
      <c r="GN9429" s="77" t="s">
        <v>175</v>
      </c>
      <c r="GO9429" s="77">
        <v>5.3000000000000005E-2</v>
      </c>
      <c r="GP9429" s="77">
        <v>3</v>
      </c>
      <c r="GQ9429" s="77">
        <v>0</v>
      </c>
      <c r="GR9429" s="77" t="s">
        <v>423</v>
      </c>
      <c r="GS9429" s="77">
        <v>5.5966209081309407E-2</v>
      </c>
      <c r="GT9429" s="77">
        <v>2.2327518865024919E-3</v>
      </c>
      <c r="GU9429" s="77">
        <v>0</v>
      </c>
      <c r="GV9429" s="77">
        <v>0</v>
      </c>
      <c r="GW9429" s="77">
        <v>0</v>
      </c>
      <c r="GX9429" s="77">
        <v>0</v>
      </c>
      <c r="GY9429" s="77">
        <v>0</v>
      </c>
      <c r="GZ9429" s="77">
        <v>0</v>
      </c>
    </row>
    <row r="9430" spans="187:208" x14ac:dyDescent="0.25">
      <c r="GE9430" s="77" t="s">
        <v>422</v>
      </c>
      <c r="GF9430" s="77" t="s">
        <v>155</v>
      </c>
      <c r="GG9430" s="77" t="s">
        <v>464</v>
      </c>
      <c r="GH9430" s="77" t="s">
        <v>481</v>
      </c>
      <c r="GI9430" s="77">
        <v>2020</v>
      </c>
      <c r="GJ9430" s="77" t="s">
        <v>305</v>
      </c>
      <c r="GK9430" s="77">
        <v>409.22373582044048</v>
      </c>
      <c r="GL9430" s="77">
        <v>33.521456999999998</v>
      </c>
      <c r="GM9430" s="77">
        <v>2020</v>
      </c>
      <c r="GN9430" s="77" t="s">
        <v>175</v>
      </c>
      <c r="GO9430" s="77">
        <v>0.13250000000000001</v>
      </c>
      <c r="GP9430" s="77">
        <v>3</v>
      </c>
      <c r="GQ9430" s="77">
        <v>0</v>
      </c>
      <c r="GR9430" s="77" t="s">
        <v>423</v>
      </c>
      <c r="GS9430" s="77">
        <v>0.1527377521613833</v>
      </c>
      <c r="GT9430" s="77">
        <v>62.50391354029783</v>
      </c>
      <c r="GU9430" s="77">
        <v>0</v>
      </c>
      <c r="GV9430" s="77">
        <v>0</v>
      </c>
      <c r="GW9430" s="77">
        <v>0</v>
      </c>
      <c r="GX9430" s="77">
        <v>0</v>
      </c>
      <c r="GY9430" s="77">
        <v>0</v>
      </c>
      <c r="GZ9430" s="77">
        <v>0</v>
      </c>
    </row>
    <row r="9431" spans="187:208" x14ac:dyDescent="0.25">
      <c r="GE9431" s="77" t="s">
        <v>425</v>
      </c>
      <c r="GF9431" s="77" t="s">
        <v>155</v>
      </c>
      <c r="GG9431" s="77" t="s">
        <v>464</v>
      </c>
      <c r="GH9431" s="77" t="s">
        <v>481</v>
      </c>
      <c r="GI9431" s="77">
        <v>2020</v>
      </c>
      <c r="GJ9431" s="77" t="s">
        <v>301</v>
      </c>
      <c r="GK9431" s="77">
        <v>13469.08781237326</v>
      </c>
      <c r="GL9431" s="77">
        <v>33.521456999999998</v>
      </c>
      <c r="GM9431" s="77">
        <v>2020</v>
      </c>
      <c r="GN9431" s="77" t="s">
        <v>175</v>
      </c>
      <c r="GO9431" s="77">
        <v>5.3000000000000005E-2</v>
      </c>
      <c r="GP9431" s="77">
        <v>3</v>
      </c>
      <c r="GQ9431" s="77">
        <v>0</v>
      </c>
      <c r="GR9431" s="77" t="s">
        <v>423</v>
      </c>
      <c r="GS9431" s="77">
        <v>5.5966209081309407E-2</v>
      </c>
      <c r="GT9431" s="77">
        <v>753.81378464179818</v>
      </c>
      <c r="GU9431" s="77">
        <v>0</v>
      </c>
      <c r="GV9431" s="77">
        <v>0</v>
      </c>
      <c r="GW9431" s="77">
        <v>0</v>
      </c>
      <c r="GX9431" s="77">
        <v>0</v>
      </c>
      <c r="GY9431" s="77">
        <v>0</v>
      </c>
      <c r="GZ9431" s="77">
        <v>0</v>
      </c>
    </row>
    <row r="9432" spans="187:208" x14ac:dyDescent="0.25">
      <c r="GE9432" s="77" t="s">
        <v>427</v>
      </c>
      <c r="GF9432" s="77" t="s">
        <v>155</v>
      </c>
      <c r="GG9432" s="77" t="s">
        <v>464</v>
      </c>
      <c r="GH9432" s="77" t="s">
        <v>481</v>
      </c>
      <c r="GI9432" s="77">
        <v>2020</v>
      </c>
      <c r="GJ9432" s="77" t="s">
        <v>303</v>
      </c>
      <c r="GK9432" s="77">
        <v>7205.5312760252846</v>
      </c>
      <c r="GL9432" s="77">
        <v>33.521456999999998</v>
      </c>
      <c r="GM9432" s="77">
        <v>2020</v>
      </c>
      <c r="GN9432" s="77" t="s">
        <v>175</v>
      </c>
      <c r="GO9432" s="77">
        <v>5.3000000000000005E-2</v>
      </c>
      <c r="GP9432" s="77">
        <v>3</v>
      </c>
      <c r="GQ9432" s="77">
        <v>0</v>
      </c>
      <c r="GR9432" s="77" t="s">
        <v>423</v>
      </c>
      <c r="GS9432" s="77">
        <v>5.5966209081309407E-2</v>
      </c>
      <c r="GT9432" s="77">
        <v>403.26626993594522</v>
      </c>
      <c r="GU9432" s="77">
        <v>0</v>
      </c>
      <c r="GV9432" s="77">
        <v>0</v>
      </c>
      <c r="GW9432" s="77">
        <v>0</v>
      </c>
      <c r="GX9432" s="77">
        <v>0</v>
      </c>
      <c r="GY9432" s="77">
        <v>0</v>
      </c>
      <c r="GZ9432" s="77">
        <v>0</v>
      </c>
    </row>
    <row r="9433" spans="187:208" x14ac:dyDescent="0.25">
      <c r="GE9433" s="77" t="s">
        <v>422</v>
      </c>
      <c r="GF9433" s="77" t="s">
        <v>155</v>
      </c>
      <c r="GG9433" s="77" t="s">
        <v>464</v>
      </c>
      <c r="GH9433" s="77" t="s">
        <v>488</v>
      </c>
      <c r="GI9433" s="77">
        <v>2020</v>
      </c>
      <c r="GJ9433" s="77" t="s">
        <v>305</v>
      </c>
      <c r="GK9433" s="77">
        <v>409.22373582026609</v>
      </c>
      <c r="GL9433" s="77">
        <v>33.521456999999998</v>
      </c>
      <c r="GM9433" s="77">
        <v>2020</v>
      </c>
      <c r="GN9433" s="77" t="s">
        <v>175</v>
      </c>
      <c r="GO9433" s="77">
        <v>0.13250000000000001</v>
      </c>
      <c r="GP9433" s="77">
        <v>3</v>
      </c>
      <c r="GQ9433" s="77">
        <v>0</v>
      </c>
      <c r="GR9433" s="77" t="s">
        <v>423</v>
      </c>
      <c r="GS9433" s="77">
        <v>0.1527377521613833</v>
      </c>
      <c r="GT9433" s="77">
        <v>62.503913540271192</v>
      </c>
      <c r="GU9433" s="77">
        <v>0</v>
      </c>
      <c r="GV9433" s="77">
        <v>0</v>
      </c>
      <c r="GW9433" s="77">
        <v>0</v>
      </c>
      <c r="GX9433" s="77">
        <v>0</v>
      </c>
      <c r="GY9433" s="77">
        <v>0</v>
      </c>
      <c r="GZ9433" s="77">
        <v>0</v>
      </c>
    </row>
    <row r="9434" spans="187:208" x14ac:dyDescent="0.25">
      <c r="GE9434" s="77" t="s">
        <v>425</v>
      </c>
      <c r="GF9434" s="77" t="s">
        <v>155</v>
      </c>
      <c r="GG9434" s="77" t="s">
        <v>464</v>
      </c>
      <c r="GH9434" s="77" t="s">
        <v>488</v>
      </c>
      <c r="GI9434" s="77">
        <v>2020</v>
      </c>
      <c r="GJ9434" s="77" t="s">
        <v>301</v>
      </c>
      <c r="GK9434" s="77">
        <v>13469.08781237869</v>
      </c>
      <c r="GL9434" s="77">
        <v>33.521456999999998</v>
      </c>
      <c r="GM9434" s="77">
        <v>2020</v>
      </c>
      <c r="GN9434" s="77" t="s">
        <v>175</v>
      </c>
      <c r="GO9434" s="77">
        <v>5.3000000000000005E-2</v>
      </c>
      <c r="GP9434" s="77">
        <v>3</v>
      </c>
      <c r="GQ9434" s="77">
        <v>0</v>
      </c>
      <c r="GR9434" s="77" t="s">
        <v>423</v>
      </c>
      <c r="GS9434" s="77">
        <v>5.5966209081309407E-2</v>
      </c>
      <c r="GT9434" s="77">
        <v>753.81378464210206</v>
      </c>
      <c r="GU9434" s="77">
        <v>0</v>
      </c>
      <c r="GV9434" s="77">
        <v>0</v>
      </c>
      <c r="GW9434" s="77">
        <v>0</v>
      </c>
      <c r="GX9434" s="77">
        <v>0</v>
      </c>
      <c r="GY9434" s="77">
        <v>0</v>
      </c>
      <c r="GZ9434" s="77">
        <v>0</v>
      </c>
    </row>
    <row r="9435" spans="187:208" x14ac:dyDescent="0.25">
      <c r="GE9435" s="77" t="s">
        <v>427</v>
      </c>
      <c r="GF9435" s="77" t="s">
        <v>155</v>
      </c>
      <c r="GG9435" s="77" t="s">
        <v>464</v>
      </c>
      <c r="GH9435" s="77" t="s">
        <v>488</v>
      </c>
      <c r="GI9435" s="77">
        <v>2020</v>
      </c>
      <c r="GJ9435" s="77" t="s">
        <v>303</v>
      </c>
      <c r="GK9435" s="77">
        <v>7205.5312760251691</v>
      </c>
      <c r="GL9435" s="77">
        <v>33.521456999999998</v>
      </c>
      <c r="GM9435" s="77">
        <v>2020</v>
      </c>
      <c r="GN9435" s="77" t="s">
        <v>175</v>
      </c>
      <c r="GO9435" s="77">
        <v>5.3000000000000005E-2</v>
      </c>
      <c r="GP9435" s="77">
        <v>3</v>
      </c>
      <c r="GQ9435" s="77">
        <v>0</v>
      </c>
      <c r="GR9435" s="77" t="s">
        <v>423</v>
      </c>
      <c r="GS9435" s="77">
        <v>5.5966209081309407E-2</v>
      </c>
      <c r="GT9435" s="77">
        <v>403.26626993593879</v>
      </c>
      <c r="GU9435" s="77">
        <v>0</v>
      </c>
      <c r="GV9435" s="77">
        <v>0</v>
      </c>
      <c r="GW9435" s="77">
        <v>0</v>
      </c>
      <c r="GX9435" s="77">
        <v>0</v>
      </c>
      <c r="GY9435" s="77">
        <v>0</v>
      </c>
      <c r="GZ9435" s="77">
        <v>0</v>
      </c>
    </row>
    <row r="9436" spans="187:208" x14ac:dyDescent="0.25">
      <c r="GE9436" s="77" t="s">
        <v>422</v>
      </c>
      <c r="GF9436" s="77" t="s">
        <v>155</v>
      </c>
      <c r="GG9436" s="77" t="s">
        <v>465</v>
      </c>
      <c r="GH9436" s="77" t="s">
        <v>300</v>
      </c>
      <c r="GI9436" s="77">
        <v>2020</v>
      </c>
      <c r="GJ9436" s="77" t="s">
        <v>305</v>
      </c>
      <c r="GK9436" s="77">
        <v>222.22942162785881</v>
      </c>
      <c r="GL9436" s="77">
        <v>459.724335</v>
      </c>
      <c r="GM9436" s="77">
        <v>2020</v>
      </c>
      <c r="GN9436" s="77" t="s">
        <v>175</v>
      </c>
      <c r="GO9436" s="77">
        <v>0.13250000000000001</v>
      </c>
      <c r="GP9436" s="77">
        <v>3</v>
      </c>
      <c r="GQ9436" s="77">
        <v>0</v>
      </c>
      <c r="GR9436" s="77" t="s">
        <v>423</v>
      </c>
      <c r="GS9436" s="77">
        <v>0.1527377521613833</v>
      </c>
      <c r="GT9436" s="77">
        <v>33.942822323563455</v>
      </c>
      <c r="GU9436" s="77">
        <v>0</v>
      </c>
      <c r="GV9436" s="77">
        <v>0</v>
      </c>
      <c r="GW9436" s="77">
        <v>0</v>
      </c>
      <c r="GX9436" s="77">
        <v>0</v>
      </c>
      <c r="GY9436" s="77">
        <v>0</v>
      </c>
      <c r="GZ9436" s="77">
        <v>0</v>
      </c>
    </row>
    <row r="9437" spans="187:208" x14ac:dyDescent="0.25">
      <c r="GE9437" s="77" t="s">
        <v>425</v>
      </c>
      <c r="GF9437" s="77" t="s">
        <v>155</v>
      </c>
      <c r="GG9437" s="77" t="s">
        <v>465</v>
      </c>
      <c r="GH9437" s="77" t="s">
        <v>300</v>
      </c>
      <c r="GI9437" s="77">
        <v>2020</v>
      </c>
      <c r="GJ9437" s="77" t="s">
        <v>301</v>
      </c>
      <c r="GK9437" s="77">
        <v>8585.7228092490386</v>
      </c>
      <c r="GL9437" s="77">
        <v>459.724335</v>
      </c>
      <c r="GM9437" s="77">
        <v>2020</v>
      </c>
      <c r="GN9437" s="77" t="s">
        <v>175</v>
      </c>
      <c r="GO9437" s="77">
        <v>5.3000000000000005E-2</v>
      </c>
      <c r="GP9437" s="77">
        <v>3</v>
      </c>
      <c r="GQ9437" s="77">
        <v>0</v>
      </c>
      <c r="GR9437" s="77" t="s">
        <v>423</v>
      </c>
      <c r="GS9437" s="77">
        <v>5.5966209081309407E-2</v>
      </c>
      <c r="GT9437" s="77">
        <v>480.51035785659883</v>
      </c>
      <c r="GU9437" s="77">
        <v>0</v>
      </c>
      <c r="GV9437" s="77">
        <v>0</v>
      </c>
      <c r="GW9437" s="77">
        <v>0</v>
      </c>
      <c r="GX9437" s="77">
        <v>0</v>
      </c>
      <c r="GY9437" s="77">
        <v>0</v>
      </c>
      <c r="GZ9437" s="77">
        <v>0</v>
      </c>
    </row>
    <row r="9438" spans="187:208" x14ac:dyDescent="0.25">
      <c r="GE9438" s="77" t="s">
        <v>427</v>
      </c>
      <c r="GF9438" s="77" t="s">
        <v>155</v>
      </c>
      <c r="GG9438" s="77" t="s">
        <v>465</v>
      </c>
      <c r="GH9438" s="77" t="s">
        <v>300</v>
      </c>
      <c r="GI9438" s="77">
        <v>2020</v>
      </c>
      <c r="GJ9438" s="77" t="s">
        <v>303</v>
      </c>
      <c r="GK9438" s="77">
        <v>5338.1784104574244</v>
      </c>
      <c r="GL9438" s="77">
        <v>459.724335</v>
      </c>
      <c r="GM9438" s="77">
        <v>2020</v>
      </c>
      <c r="GN9438" s="77" t="s">
        <v>175</v>
      </c>
      <c r="GO9438" s="77">
        <v>5.3000000000000005E-2</v>
      </c>
      <c r="GP9438" s="77">
        <v>3</v>
      </c>
      <c r="GQ9438" s="77">
        <v>0</v>
      </c>
      <c r="GR9438" s="77" t="s">
        <v>423</v>
      </c>
      <c r="GS9438" s="77">
        <v>5.5966209081309407E-2</v>
      </c>
      <c r="GT9438" s="77">
        <v>298.75760903299209</v>
      </c>
      <c r="GU9438" s="77">
        <v>0</v>
      </c>
      <c r="GV9438" s="77">
        <v>0</v>
      </c>
      <c r="GW9438" s="77">
        <v>0</v>
      </c>
      <c r="GX9438" s="77">
        <v>0</v>
      </c>
      <c r="GY9438" s="77">
        <v>0</v>
      </c>
      <c r="GZ9438" s="77">
        <v>0</v>
      </c>
    </row>
    <row r="9439" spans="187:208" x14ac:dyDescent="0.25">
      <c r="GE9439" s="77" t="s">
        <v>422</v>
      </c>
      <c r="GF9439" s="77" t="s">
        <v>155</v>
      </c>
      <c r="GG9439" s="77" t="s">
        <v>465</v>
      </c>
      <c r="GH9439" s="77" t="s">
        <v>432</v>
      </c>
      <c r="GI9439" s="77">
        <v>2020</v>
      </c>
      <c r="GJ9439" s="77" t="s">
        <v>305</v>
      </c>
      <c r="GK9439" s="77">
        <v>222.22942162783971</v>
      </c>
      <c r="GL9439" s="77">
        <v>459.724335</v>
      </c>
      <c r="GM9439" s="77">
        <v>2020</v>
      </c>
      <c r="GN9439" s="77" t="s">
        <v>175</v>
      </c>
      <c r="GO9439" s="77">
        <v>0.13250000000000001</v>
      </c>
      <c r="GP9439" s="77">
        <v>3</v>
      </c>
      <c r="GQ9439" s="77">
        <v>0</v>
      </c>
      <c r="GR9439" s="77" t="s">
        <v>423</v>
      </c>
      <c r="GS9439" s="77">
        <v>0.1527377521613833</v>
      </c>
      <c r="GT9439" s="77">
        <v>33.942822323560534</v>
      </c>
      <c r="GU9439" s="77">
        <v>0</v>
      </c>
      <c r="GV9439" s="77">
        <v>0</v>
      </c>
      <c r="GW9439" s="77">
        <v>0</v>
      </c>
      <c r="GX9439" s="77">
        <v>0</v>
      </c>
      <c r="GY9439" s="77">
        <v>0</v>
      </c>
      <c r="GZ9439" s="77">
        <v>0</v>
      </c>
    </row>
    <row r="9440" spans="187:208" x14ac:dyDescent="0.25">
      <c r="GE9440" s="77" t="s">
        <v>425</v>
      </c>
      <c r="GF9440" s="77" t="s">
        <v>155</v>
      </c>
      <c r="GG9440" s="77" t="s">
        <v>465</v>
      </c>
      <c r="GH9440" s="77" t="s">
        <v>432</v>
      </c>
      <c r="GI9440" s="77">
        <v>2020</v>
      </c>
      <c r="GJ9440" s="77" t="s">
        <v>301</v>
      </c>
      <c r="GK9440" s="77">
        <v>8585.7228092483019</v>
      </c>
      <c r="GL9440" s="77">
        <v>459.724335</v>
      </c>
      <c r="GM9440" s="77">
        <v>2020</v>
      </c>
      <c r="GN9440" s="77" t="s">
        <v>175</v>
      </c>
      <c r="GO9440" s="77">
        <v>5.3000000000000005E-2</v>
      </c>
      <c r="GP9440" s="77">
        <v>3</v>
      </c>
      <c r="GQ9440" s="77">
        <v>0</v>
      </c>
      <c r="GR9440" s="77" t="s">
        <v>423</v>
      </c>
      <c r="GS9440" s="77">
        <v>5.5966209081309407E-2</v>
      </c>
      <c r="GT9440" s="77">
        <v>480.51035785655762</v>
      </c>
      <c r="GU9440" s="77">
        <v>0</v>
      </c>
      <c r="GV9440" s="77">
        <v>0</v>
      </c>
      <c r="GW9440" s="77">
        <v>0</v>
      </c>
      <c r="GX9440" s="77">
        <v>0</v>
      </c>
      <c r="GY9440" s="77">
        <v>0</v>
      </c>
      <c r="GZ9440" s="77">
        <v>0</v>
      </c>
    </row>
    <row r="9441" spans="187:208" x14ac:dyDescent="0.25">
      <c r="GE9441" s="77" t="s">
        <v>422</v>
      </c>
      <c r="GF9441" s="77" t="s">
        <v>155</v>
      </c>
      <c r="GG9441" s="77" t="s">
        <v>465</v>
      </c>
      <c r="GH9441" s="77" t="s">
        <v>439</v>
      </c>
      <c r="GI9441" s="77">
        <v>2020</v>
      </c>
      <c r="GJ9441" s="77" t="s">
        <v>305</v>
      </c>
      <c r="GK9441" s="77">
        <v>0.69641821681222982</v>
      </c>
      <c r="GL9441" s="77">
        <v>459.724335</v>
      </c>
      <c r="GM9441" s="77">
        <v>2020</v>
      </c>
      <c r="GN9441" s="77" t="s">
        <v>175</v>
      </c>
      <c r="GO9441" s="77">
        <v>0.13250000000000001</v>
      </c>
      <c r="GP9441" s="77">
        <v>3</v>
      </c>
      <c r="GQ9441" s="77">
        <v>0</v>
      </c>
      <c r="GR9441" s="77" t="s">
        <v>423</v>
      </c>
      <c r="GS9441" s="77">
        <v>0.1527377521613833</v>
      </c>
      <c r="GT9441" s="77">
        <v>0.10636935300013886</v>
      </c>
      <c r="GU9441" s="77">
        <v>0</v>
      </c>
      <c r="GV9441" s="77">
        <v>0</v>
      </c>
      <c r="GW9441" s="77">
        <v>0</v>
      </c>
      <c r="GX9441" s="77">
        <v>0</v>
      </c>
      <c r="GY9441" s="77">
        <v>0</v>
      </c>
      <c r="GZ9441" s="77">
        <v>0</v>
      </c>
    </row>
    <row r="9442" spans="187:208" x14ac:dyDescent="0.25">
      <c r="GE9442" s="77" t="s">
        <v>425</v>
      </c>
      <c r="GF9442" s="77" t="s">
        <v>155</v>
      </c>
      <c r="GG9442" s="77" t="s">
        <v>465</v>
      </c>
      <c r="GH9442" s="77" t="s">
        <v>439</v>
      </c>
      <c r="GI9442" s="77">
        <v>2020</v>
      </c>
      <c r="GJ9442" s="77" t="s">
        <v>301</v>
      </c>
      <c r="GK9442" s="77">
        <v>2.9419641522810358</v>
      </c>
      <c r="GL9442" s="77">
        <v>459.724335</v>
      </c>
      <c r="GM9442" s="77">
        <v>2020</v>
      </c>
      <c r="GN9442" s="77" t="s">
        <v>175</v>
      </c>
      <c r="GO9442" s="77">
        <v>5.3000000000000005E-2</v>
      </c>
      <c r="GP9442" s="77">
        <v>3</v>
      </c>
      <c r="GQ9442" s="77">
        <v>0</v>
      </c>
      <c r="GR9442" s="77" t="s">
        <v>423</v>
      </c>
      <c r="GS9442" s="77">
        <v>5.5966209081309407E-2</v>
      </c>
      <c r="GT9442" s="77">
        <v>0.16465058085627762</v>
      </c>
      <c r="GU9442" s="77">
        <v>0</v>
      </c>
      <c r="GV9442" s="77">
        <v>0</v>
      </c>
      <c r="GW9442" s="77">
        <v>0</v>
      </c>
      <c r="GX9442" s="77">
        <v>0</v>
      </c>
      <c r="GY9442" s="77">
        <v>0</v>
      </c>
      <c r="GZ9442" s="77">
        <v>0</v>
      </c>
    </row>
    <row r="9443" spans="187:208" x14ac:dyDescent="0.25">
      <c r="GE9443" s="77" t="s">
        <v>427</v>
      </c>
      <c r="GF9443" s="77" t="s">
        <v>155</v>
      </c>
      <c r="GG9443" s="77" t="s">
        <v>465</v>
      </c>
      <c r="GH9443" s="77" t="s">
        <v>439</v>
      </c>
      <c r="GI9443" s="77">
        <v>2020</v>
      </c>
      <c r="GJ9443" s="77" t="s">
        <v>303</v>
      </c>
      <c r="GK9443" s="77">
        <v>1.6021759622082949</v>
      </c>
      <c r="GL9443" s="77">
        <v>459.724335</v>
      </c>
      <c r="GM9443" s="77">
        <v>2020</v>
      </c>
      <c r="GN9443" s="77" t="s">
        <v>175</v>
      </c>
      <c r="GO9443" s="77">
        <v>5.3000000000000005E-2</v>
      </c>
      <c r="GP9443" s="77">
        <v>3</v>
      </c>
      <c r="GQ9443" s="77">
        <v>0</v>
      </c>
      <c r="GR9443" s="77" t="s">
        <v>423</v>
      </c>
      <c r="GS9443" s="77">
        <v>5.5966209081309407E-2</v>
      </c>
      <c r="GT9443" s="77">
        <v>8.9667714885997507E-2</v>
      </c>
      <c r="GU9443" s="77">
        <v>0</v>
      </c>
      <c r="GV9443" s="77">
        <v>0</v>
      </c>
      <c r="GW9443" s="77">
        <v>0</v>
      </c>
      <c r="GX9443" s="77">
        <v>0</v>
      </c>
      <c r="GY9443" s="77">
        <v>0</v>
      </c>
      <c r="GZ9443" s="77">
        <v>0</v>
      </c>
    </row>
    <row r="9444" spans="187:208" x14ac:dyDescent="0.25">
      <c r="GE9444" s="77" t="s">
        <v>422</v>
      </c>
      <c r="GF9444" s="77" t="s">
        <v>155</v>
      </c>
      <c r="GG9444" s="77" t="s">
        <v>465</v>
      </c>
      <c r="GH9444" s="77" t="s">
        <v>446</v>
      </c>
      <c r="GI9444" s="77">
        <v>2020</v>
      </c>
      <c r="GJ9444" s="77" t="s">
        <v>305</v>
      </c>
      <c r="GK9444" s="77">
        <v>3.6425060683954513E-2</v>
      </c>
      <c r="GL9444" s="77">
        <v>459.724335</v>
      </c>
      <c r="GM9444" s="77">
        <v>2020</v>
      </c>
      <c r="GN9444" s="77" t="s">
        <v>175</v>
      </c>
      <c r="GO9444" s="77">
        <v>0.13250000000000001</v>
      </c>
      <c r="GP9444" s="77">
        <v>3</v>
      </c>
      <c r="GQ9444" s="77">
        <v>0</v>
      </c>
      <c r="GR9444" s="77" t="s">
        <v>423</v>
      </c>
      <c r="GS9444" s="77">
        <v>0.1527377521613833</v>
      </c>
      <c r="GT9444" s="77">
        <v>5.563481891209191E-3</v>
      </c>
      <c r="GU9444" s="77">
        <v>0</v>
      </c>
      <c r="GV9444" s="77">
        <v>0</v>
      </c>
      <c r="GW9444" s="77">
        <v>0</v>
      </c>
      <c r="GX9444" s="77">
        <v>0</v>
      </c>
      <c r="GY9444" s="77">
        <v>0</v>
      </c>
      <c r="GZ9444" s="77">
        <v>0</v>
      </c>
    </row>
    <row r="9445" spans="187:208" x14ac:dyDescent="0.25">
      <c r="GE9445" s="77" t="s">
        <v>425</v>
      </c>
      <c r="GF9445" s="77" t="s">
        <v>155</v>
      </c>
      <c r="GG9445" s="77" t="s">
        <v>465</v>
      </c>
      <c r="GH9445" s="77" t="s">
        <v>446</v>
      </c>
      <c r="GI9445" s="77">
        <v>2020</v>
      </c>
      <c r="GJ9445" s="77" t="s">
        <v>301</v>
      </c>
      <c r="GK9445" s="77">
        <v>1.5808724525432441E-3</v>
      </c>
      <c r="GL9445" s="77">
        <v>459.724335</v>
      </c>
      <c r="GM9445" s="77">
        <v>2020</v>
      </c>
      <c r="GN9445" s="77" t="s">
        <v>175</v>
      </c>
      <c r="GO9445" s="77">
        <v>5.3000000000000005E-2</v>
      </c>
      <c r="GP9445" s="77">
        <v>3</v>
      </c>
      <c r="GQ9445" s="77">
        <v>0</v>
      </c>
      <c r="GR9445" s="77" t="s">
        <v>423</v>
      </c>
      <c r="GS9445" s="77">
        <v>5.5966209081309407E-2</v>
      </c>
      <c r="GT9445" s="77">
        <v>8.8475438209917581E-5</v>
      </c>
      <c r="GU9445" s="77">
        <v>0</v>
      </c>
      <c r="GV9445" s="77">
        <v>0</v>
      </c>
      <c r="GW9445" s="77">
        <v>0</v>
      </c>
      <c r="GX9445" s="77">
        <v>0</v>
      </c>
      <c r="GY9445" s="77">
        <v>0</v>
      </c>
      <c r="GZ9445" s="77">
        <v>0</v>
      </c>
    </row>
    <row r="9446" spans="187:208" x14ac:dyDescent="0.25">
      <c r="GE9446" s="77" t="s">
        <v>427</v>
      </c>
      <c r="GF9446" s="77" t="s">
        <v>155</v>
      </c>
      <c r="GG9446" s="77" t="s">
        <v>465</v>
      </c>
      <c r="GH9446" s="77" t="s">
        <v>446</v>
      </c>
      <c r="GI9446" s="77">
        <v>2020</v>
      </c>
      <c r="GJ9446" s="77" t="s">
        <v>303</v>
      </c>
      <c r="GK9446" s="77">
        <v>3.9894642198450757E-2</v>
      </c>
      <c r="GL9446" s="77">
        <v>459.724335</v>
      </c>
      <c r="GM9446" s="77">
        <v>2020</v>
      </c>
      <c r="GN9446" s="77" t="s">
        <v>175</v>
      </c>
      <c r="GO9446" s="77">
        <v>5.3000000000000005E-2</v>
      </c>
      <c r="GP9446" s="77">
        <v>3</v>
      </c>
      <c r="GQ9446" s="77">
        <v>0</v>
      </c>
      <c r="GR9446" s="77" t="s">
        <v>423</v>
      </c>
      <c r="GS9446" s="77">
        <v>5.5966209081309407E-2</v>
      </c>
      <c r="GT9446" s="77">
        <v>2.232751886502524E-3</v>
      </c>
      <c r="GU9446" s="77">
        <v>0</v>
      </c>
      <c r="GV9446" s="77">
        <v>0</v>
      </c>
      <c r="GW9446" s="77">
        <v>0</v>
      </c>
      <c r="GX9446" s="77">
        <v>0</v>
      </c>
      <c r="GY9446" s="77">
        <v>0</v>
      </c>
      <c r="GZ9446" s="77">
        <v>0</v>
      </c>
    </row>
    <row r="9447" spans="187:208" x14ac:dyDescent="0.25">
      <c r="GE9447" s="77" t="s">
        <v>422</v>
      </c>
      <c r="GF9447" s="77" t="s">
        <v>155</v>
      </c>
      <c r="GG9447" s="77" t="s">
        <v>465</v>
      </c>
      <c r="GH9447" s="77" t="s">
        <v>453</v>
      </c>
      <c r="GI9447" s="77">
        <v>2020</v>
      </c>
      <c r="GJ9447" s="77" t="s">
        <v>305</v>
      </c>
      <c r="GK9447" s="77">
        <v>222.22942162783099</v>
      </c>
      <c r="GL9447" s="77">
        <v>459.724335</v>
      </c>
      <c r="GM9447" s="77">
        <v>2020</v>
      </c>
      <c r="GN9447" s="77" t="s">
        <v>175</v>
      </c>
      <c r="GO9447" s="77">
        <v>0.13250000000000001</v>
      </c>
      <c r="GP9447" s="77">
        <v>3</v>
      </c>
      <c r="GQ9447" s="77">
        <v>0</v>
      </c>
      <c r="GR9447" s="77" t="s">
        <v>423</v>
      </c>
      <c r="GS9447" s="77">
        <v>0.1527377521613833</v>
      </c>
      <c r="GT9447" s="77">
        <v>33.942822323559206</v>
      </c>
      <c r="GU9447" s="77">
        <v>0</v>
      </c>
      <c r="GV9447" s="77">
        <v>0</v>
      </c>
      <c r="GW9447" s="77">
        <v>0</v>
      </c>
      <c r="GX9447" s="77">
        <v>0</v>
      </c>
      <c r="GY9447" s="77">
        <v>0</v>
      </c>
      <c r="GZ9447" s="77">
        <v>0</v>
      </c>
    </row>
    <row r="9448" spans="187:208" x14ac:dyDescent="0.25">
      <c r="GE9448" s="77" t="s">
        <v>425</v>
      </c>
      <c r="GF9448" s="77" t="s">
        <v>155</v>
      </c>
      <c r="GG9448" s="77" t="s">
        <v>465</v>
      </c>
      <c r="GH9448" s="77" t="s">
        <v>453</v>
      </c>
      <c r="GI9448" s="77">
        <v>2020</v>
      </c>
      <c r="GJ9448" s="77" t="s">
        <v>301</v>
      </c>
      <c r="GK9448" s="77">
        <v>8585.72280924796</v>
      </c>
      <c r="GL9448" s="77">
        <v>459.724335</v>
      </c>
      <c r="GM9448" s="77">
        <v>2020</v>
      </c>
      <c r="GN9448" s="77" t="s">
        <v>175</v>
      </c>
      <c r="GO9448" s="77">
        <v>5.3000000000000005E-2</v>
      </c>
      <c r="GP9448" s="77">
        <v>3</v>
      </c>
      <c r="GQ9448" s="77">
        <v>0</v>
      </c>
      <c r="GR9448" s="77" t="s">
        <v>423</v>
      </c>
      <c r="GS9448" s="77">
        <v>5.5966209081309407E-2</v>
      </c>
      <c r="GT9448" s="77">
        <v>480.51035785653846</v>
      </c>
      <c r="GU9448" s="77">
        <v>0</v>
      </c>
      <c r="GV9448" s="77">
        <v>0</v>
      </c>
      <c r="GW9448" s="77">
        <v>0</v>
      </c>
      <c r="GX9448" s="77">
        <v>0</v>
      </c>
      <c r="GY9448" s="77">
        <v>0</v>
      </c>
      <c r="GZ9448" s="77">
        <v>0</v>
      </c>
    </row>
    <row r="9449" spans="187:208" x14ac:dyDescent="0.25">
      <c r="GE9449" s="77" t="s">
        <v>427</v>
      </c>
      <c r="GF9449" s="77" t="s">
        <v>155</v>
      </c>
      <c r="GG9449" s="77" t="s">
        <v>465</v>
      </c>
      <c r="GH9449" s="77" t="s">
        <v>453</v>
      </c>
      <c r="GI9449" s="77">
        <v>2020</v>
      </c>
      <c r="GJ9449" s="77" t="s">
        <v>303</v>
      </c>
      <c r="GK9449" s="77">
        <v>5338.1784104567541</v>
      </c>
      <c r="GL9449" s="77">
        <v>459.724335</v>
      </c>
      <c r="GM9449" s="77">
        <v>2020</v>
      </c>
      <c r="GN9449" s="77" t="s">
        <v>175</v>
      </c>
      <c r="GO9449" s="77">
        <v>5.3000000000000005E-2</v>
      </c>
      <c r="GP9449" s="77">
        <v>3</v>
      </c>
      <c r="GQ9449" s="77">
        <v>0</v>
      </c>
      <c r="GR9449" s="77" t="s">
        <v>423</v>
      </c>
      <c r="GS9449" s="77">
        <v>5.5966209081309407E-2</v>
      </c>
      <c r="GT9449" s="77">
        <v>298.75760903295463</v>
      </c>
      <c r="GU9449" s="77">
        <v>0</v>
      </c>
      <c r="GV9449" s="77">
        <v>0</v>
      </c>
      <c r="GW9449" s="77">
        <v>0</v>
      </c>
      <c r="GX9449" s="77">
        <v>0</v>
      </c>
      <c r="GY9449" s="77">
        <v>0</v>
      </c>
      <c r="GZ9449" s="77">
        <v>0</v>
      </c>
    </row>
    <row r="9450" spans="187:208" x14ac:dyDescent="0.25">
      <c r="GE9450" s="77" t="s">
        <v>422</v>
      </c>
      <c r="GF9450" s="77" t="s">
        <v>155</v>
      </c>
      <c r="GG9450" s="77" t="s">
        <v>465</v>
      </c>
      <c r="GH9450" s="77" t="s">
        <v>460</v>
      </c>
      <c r="GI9450" s="77">
        <v>2020</v>
      </c>
      <c r="GJ9450" s="77" t="s">
        <v>305</v>
      </c>
      <c r="GK9450" s="77">
        <v>222.22942162783141</v>
      </c>
      <c r="GL9450" s="77">
        <v>459.724335</v>
      </c>
      <c r="GM9450" s="77">
        <v>2020</v>
      </c>
      <c r="GN9450" s="77" t="s">
        <v>175</v>
      </c>
      <c r="GO9450" s="77">
        <v>0.13250000000000001</v>
      </c>
      <c r="GP9450" s="77">
        <v>3</v>
      </c>
      <c r="GQ9450" s="77">
        <v>0</v>
      </c>
      <c r="GR9450" s="77" t="s">
        <v>423</v>
      </c>
      <c r="GS9450" s="77">
        <v>0.1527377521613833</v>
      </c>
      <c r="GT9450" s="77">
        <v>33.94282232355927</v>
      </c>
      <c r="GU9450" s="77">
        <v>0</v>
      </c>
      <c r="GV9450" s="77">
        <v>0</v>
      </c>
      <c r="GW9450" s="77">
        <v>0</v>
      </c>
      <c r="GX9450" s="77">
        <v>0</v>
      </c>
      <c r="GY9450" s="77">
        <v>0</v>
      </c>
      <c r="GZ9450" s="77">
        <v>0</v>
      </c>
    </row>
    <row r="9451" spans="187:208" x14ac:dyDescent="0.25">
      <c r="GE9451" s="77" t="s">
        <v>425</v>
      </c>
      <c r="GF9451" s="77" t="s">
        <v>155</v>
      </c>
      <c r="GG9451" s="77" t="s">
        <v>465</v>
      </c>
      <c r="GH9451" s="77" t="s">
        <v>460</v>
      </c>
      <c r="GI9451" s="77">
        <v>2020</v>
      </c>
      <c r="GJ9451" s="77" t="s">
        <v>301</v>
      </c>
      <c r="GK9451" s="77">
        <v>8585.7228092479763</v>
      </c>
      <c r="GL9451" s="77">
        <v>459.724335</v>
      </c>
      <c r="GM9451" s="77">
        <v>2020</v>
      </c>
      <c r="GN9451" s="77" t="s">
        <v>175</v>
      </c>
      <c r="GO9451" s="77">
        <v>5.3000000000000005E-2</v>
      </c>
      <c r="GP9451" s="77">
        <v>3</v>
      </c>
      <c r="GQ9451" s="77">
        <v>0</v>
      </c>
      <c r="GR9451" s="77" t="s">
        <v>423</v>
      </c>
      <c r="GS9451" s="77">
        <v>5.5966209081309407E-2</v>
      </c>
      <c r="GT9451" s="77">
        <v>480.51035785653943</v>
      </c>
      <c r="GU9451" s="77">
        <v>0</v>
      </c>
      <c r="GV9451" s="77">
        <v>0</v>
      </c>
      <c r="GW9451" s="77">
        <v>0</v>
      </c>
      <c r="GX9451" s="77">
        <v>0</v>
      </c>
      <c r="GY9451" s="77">
        <v>0</v>
      </c>
      <c r="GZ9451" s="77">
        <v>0</v>
      </c>
    </row>
    <row r="9452" spans="187:208" x14ac:dyDescent="0.25">
      <c r="GE9452" s="77" t="s">
        <v>422</v>
      </c>
      <c r="GF9452" s="77" t="s">
        <v>155</v>
      </c>
      <c r="GG9452" s="77" t="s">
        <v>465</v>
      </c>
      <c r="GH9452" s="77" t="s">
        <v>467</v>
      </c>
      <c r="GI9452" s="77">
        <v>2020</v>
      </c>
      <c r="GJ9452" s="77" t="s">
        <v>305</v>
      </c>
      <c r="GK9452" s="77">
        <v>0.69641821681223492</v>
      </c>
      <c r="GL9452" s="77">
        <v>459.724335</v>
      </c>
      <c r="GM9452" s="77">
        <v>2020</v>
      </c>
      <c r="GN9452" s="77" t="s">
        <v>175</v>
      </c>
      <c r="GO9452" s="77">
        <v>0.13250000000000001</v>
      </c>
      <c r="GP9452" s="77">
        <v>3</v>
      </c>
      <c r="GQ9452" s="77">
        <v>0</v>
      </c>
      <c r="GR9452" s="77" t="s">
        <v>423</v>
      </c>
      <c r="GS9452" s="77">
        <v>0.1527377521613833</v>
      </c>
      <c r="GT9452" s="77">
        <v>0.10636935300013964</v>
      </c>
      <c r="GU9452" s="77">
        <v>0</v>
      </c>
      <c r="GV9452" s="77">
        <v>0</v>
      </c>
      <c r="GW9452" s="77">
        <v>0</v>
      </c>
      <c r="GX9452" s="77">
        <v>0</v>
      </c>
      <c r="GY9452" s="77">
        <v>0</v>
      </c>
      <c r="GZ9452" s="77">
        <v>0</v>
      </c>
    </row>
    <row r="9453" spans="187:208" x14ac:dyDescent="0.25">
      <c r="GE9453" s="77" t="s">
        <v>425</v>
      </c>
      <c r="GF9453" s="77" t="s">
        <v>155</v>
      </c>
      <c r="GG9453" s="77" t="s">
        <v>465</v>
      </c>
      <c r="GH9453" s="77" t="s">
        <v>467</v>
      </c>
      <c r="GI9453" s="77">
        <v>2020</v>
      </c>
      <c r="GJ9453" s="77" t="s">
        <v>301</v>
      </c>
      <c r="GK9453" s="77">
        <v>2.941964152281026</v>
      </c>
      <c r="GL9453" s="77">
        <v>459.724335</v>
      </c>
      <c r="GM9453" s="77">
        <v>2020</v>
      </c>
      <c r="GN9453" s="77" t="s">
        <v>175</v>
      </c>
      <c r="GO9453" s="77">
        <v>5.3000000000000005E-2</v>
      </c>
      <c r="GP9453" s="77">
        <v>3</v>
      </c>
      <c r="GQ9453" s="77">
        <v>0</v>
      </c>
      <c r="GR9453" s="77" t="s">
        <v>423</v>
      </c>
      <c r="GS9453" s="77">
        <v>5.5966209081309407E-2</v>
      </c>
      <c r="GT9453" s="77">
        <v>0.1646505808562771</v>
      </c>
      <c r="GU9453" s="77">
        <v>0</v>
      </c>
      <c r="GV9453" s="77">
        <v>0</v>
      </c>
      <c r="GW9453" s="77">
        <v>0</v>
      </c>
      <c r="GX9453" s="77">
        <v>0</v>
      </c>
      <c r="GY9453" s="77">
        <v>0</v>
      </c>
      <c r="GZ9453" s="77">
        <v>0</v>
      </c>
    </row>
    <row r="9454" spans="187:208" x14ac:dyDescent="0.25">
      <c r="GE9454" s="77" t="s">
        <v>427</v>
      </c>
      <c r="GF9454" s="77" t="s">
        <v>155</v>
      </c>
      <c r="GG9454" s="77" t="s">
        <v>465</v>
      </c>
      <c r="GH9454" s="77" t="s">
        <v>467</v>
      </c>
      <c r="GI9454" s="77">
        <v>2020</v>
      </c>
      <c r="GJ9454" s="77" t="s">
        <v>303</v>
      </c>
      <c r="GK9454" s="77">
        <v>1.6021759622082961</v>
      </c>
      <c r="GL9454" s="77">
        <v>459.724335</v>
      </c>
      <c r="GM9454" s="77">
        <v>2020</v>
      </c>
      <c r="GN9454" s="77" t="s">
        <v>175</v>
      </c>
      <c r="GO9454" s="77">
        <v>5.3000000000000005E-2</v>
      </c>
      <c r="GP9454" s="77">
        <v>3</v>
      </c>
      <c r="GQ9454" s="77">
        <v>0</v>
      </c>
      <c r="GR9454" s="77" t="s">
        <v>423</v>
      </c>
      <c r="GS9454" s="77">
        <v>5.5966209081309407E-2</v>
      </c>
      <c r="GT9454" s="77">
        <v>8.9667714885997576E-2</v>
      </c>
      <c r="GU9454" s="77">
        <v>0</v>
      </c>
      <c r="GV9454" s="77">
        <v>0</v>
      </c>
      <c r="GW9454" s="77">
        <v>0</v>
      </c>
      <c r="GX9454" s="77">
        <v>0</v>
      </c>
      <c r="GY9454" s="77">
        <v>0</v>
      </c>
      <c r="GZ9454" s="77">
        <v>0</v>
      </c>
    </row>
    <row r="9455" spans="187:208" x14ac:dyDescent="0.25">
      <c r="GE9455" s="77" t="s">
        <v>422</v>
      </c>
      <c r="GF9455" s="77" t="s">
        <v>155</v>
      </c>
      <c r="GG9455" s="77" t="s">
        <v>465</v>
      </c>
      <c r="GH9455" s="77" t="s">
        <v>474</v>
      </c>
      <c r="GI9455" s="77">
        <v>2020</v>
      </c>
      <c r="GJ9455" s="77" t="s">
        <v>305</v>
      </c>
      <c r="GK9455" s="77">
        <v>3.6425060683954361E-2</v>
      </c>
      <c r="GL9455" s="77">
        <v>459.724335</v>
      </c>
      <c r="GM9455" s="77">
        <v>2020</v>
      </c>
      <c r="GN9455" s="77" t="s">
        <v>175</v>
      </c>
      <c r="GO9455" s="77">
        <v>0.13250000000000001</v>
      </c>
      <c r="GP9455" s="77">
        <v>3</v>
      </c>
      <c r="GQ9455" s="77">
        <v>0</v>
      </c>
      <c r="GR9455" s="77" t="s">
        <v>423</v>
      </c>
      <c r="GS9455" s="77">
        <v>0.1527377521613833</v>
      </c>
      <c r="GT9455" s="77">
        <v>5.5634818912091684E-3</v>
      </c>
      <c r="GU9455" s="77">
        <v>0</v>
      </c>
      <c r="GV9455" s="77">
        <v>0</v>
      </c>
      <c r="GW9455" s="77">
        <v>0</v>
      </c>
      <c r="GX9455" s="77">
        <v>0</v>
      </c>
      <c r="GY9455" s="77">
        <v>0</v>
      </c>
      <c r="GZ9455" s="77">
        <v>0</v>
      </c>
    </row>
    <row r="9456" spans="187:208" x14ac:dyDescent="0.25">
      <c r="GE9456" s="77" t="s">
        <v>425</v>
      </c>
      <c r="GF9456" s="77" t="s">
        <v>155</v>
      </c>
      <c r="GG9456" s="77" t="s">
        <v>465</v>
      </c>
      <c r="GH9456" s="77" t="s">
        <v>474</v>
      </c>
      <c r="GI9456" s="77">
        <v>2020</v>
      </c>
      <c r="GJ9456" s="77" t="s">
        <v>301</v>
      </c>
      <c r="GK9456" s="77">
        <v>1.580872452543102E-3</v>
      </c>
      <c r="GL9456" s="77">
        <v>459.724335</v>
      </c>
      <c r="GM9456" s="77">
        <v>2020</v>
      </c>
      <c r="GN9456" s="77" t="s">
        <v>175</v>
      </c>
      <c r="GO9456" s="77">
        <v>5.3000000000000005E-2</v>
      </c>
      <c r="GP9456" s="77">
        <v>3</v>
      </c>
      <c r="GQ9456" s="77">
        <v>0</v>
      </c>
      <c r="GR9456" s="77" t="s">
        <v>423</v>
      </c>
      <c r="GS9456" s="77">
        <v>5.5966209081309407E-2</v>
      </c>
      <c r="GT9456" s="77">
        <v>8.8475438209909625E-5</v>
      </c>
      <c r="GU9456" s="77">
        <v>0</v>
      </c>
      <c r="GV9456" s="77">
        <v>0</v>
      </c>
      <c r="GW9456" s="77">
        <v>0</v>
      </c>
      <c r="GX9456" s="77">
        <v>0</v>
      </c>
      <c r="GY9456" s="77">
        <v>0</v>
      </c>
      <c r="GZ9456" s="77">
        <v>0</v>
      </c>
    </row>
    <row r="9457" spans="187:208" x14ac:dyDescent="0.25">
      <c r="GE9457" s="77" t="s">
        <v>427</v>
      </c>
      <c r="GF9457" s="77" t="s">
        <v>155</v>
      </c>
      <c r="GG9457" s="77" t="s">
        <v>465</v>
      </c>
      <c r="GH9457" s="77" t="s">
        <v>474</v>
      </c>
      <c r="GI9457" s="77">
        <v>2020</v>
      </c>
      <c r="GJ9457" s="77" t="s">
        <v>303</v>
      </c>
      <c r="GK9457" s="77">
        <v>3.9894642198450743E-2</v>
      </c>
      <c r="GL9457" s="77">
        <v>459.724335</v>
      </c>
      <c r="GM9457" s="77">
        <v>2020</v>
      </c>
      <c r="GN9457" s="77" t="s">
        <v>175</v>
      </c>
      <c r="GO9457" s="77">
        <v>5.3000000000000005E-2</v>
      </c>
      <c r="GP9457" s="77">
        <v>3</v>
      </c>
      <c r="GQ9457" s="77">
        <v>0</v>
      </c>
      <c r="GR9457" s="77" t="s">
        <v>423</v>
      </c>
      <c r="GS9457" s="77">
        <v>5.5966209081309407E-2</v>
      </c>
      <c r="GT9457" s="77">
        <v>2.2327518865025236E-3</v>
      </c>
      <c r="GU9457" s="77">
        <v>0</v>
      </c>
      <c r="GV9457" s="77">
        <v>0</v>
      </c>
      <c r="GW9457" s="77">
        <v>0</v>
      </c>
      <c r="GX9457" s="77">
        <v>0</v>
      </c>
      <c r="GY9457" s="77">
        <v>0</v>
      </c>
      <c r="GZ9457" s="77">
        <v>0</v>
      </c>
    </row>
    <row r="9458" spans="187:208" x14ac:dyDescent="0.25">
      <c r="GE9458" s="77" t="s">
        <v>422</v>
      </c>
      <c r="GF9458" s="77" t="s">
        <v>155</v>
      </c>
      <c r="GG9458" s="77" t="s">
        <v>465</v>
      </c>
      <c r="GH9458" s="77" t="s">
        <v>481</v>
      </c>
      <c r="GI9458" s="77">
        <v>2020</v>
      </c>
      <c r="GJ9458" s="77" t="s">
        <v>305</v>
      </c>
      <c r="GK9458" s="77">
        <v>409.22373582044048</v>
      </c>
      <c r="GL9458" s="77">
        <v>459.724335</v>
      </c>
      <c r="GM9458" s="77">
        <v>2020</v>
      </c>
      <c r="GN9458" s="77" t="s">
        <v>175</v>
      </c>
      <c r="GO9458" s="77">
        <v>0.13250000000000001</v>
      </c>
      <c r="GP9458" s="77">
        <v>3</v>
      </c>
      <c r="GQ9458" s="77">
        <v>0</v>
      </c>
      <c r="GR9458" s="77" t="s">
        <v>423</v>
      </c>
      <c r="GS9458" s="77">
        <v>0.1527377521613833</v>
      </c>
      <c r="GT9458" s="77">
        <v>62.50391354029783</v>
      </c>
      <c r="GU9458" s="77">
        <v>0</v>
      </c>
      <c r="GV9458" s="77">
        <v>0</v>
      </c>
      <c r="GW9458" s="77">
        <v>0</v>
      </c>
      <c r="GX9458" s="77">
        <v>0</v>
      </c>
      <c r="GY9458" s="77">
        <v>0</v>
      </c>
      <c r="GZ9458" s="77">
        <v>0</v>
      </c>
    </row>
    <row r="9459" spans="187:208" x14ac:dyDescent="0.25">
      <c r="GE9459" s="77" t="s">
        <v>425</v>
      </c>
      <c r="GF9459" s="77" t="s">
        <v>155</v>
      </c>
      <c r="GG9459" s="77" t="s">
        <v>465</v>
      </c>
      <c r="GH9459" s="77" t="s">
        <v>481</v>
      </c>
      <c r="GI9459" s="77">
        <v>2020</v>
      </c>
      <c r="GJ9459" s="77" t="s">
        <v>301</v>
      </c>
      <c r="GK9459" s="77">
        <v>13469.0878123784</v>
      </c>
      <c r="GL9459" s="77">
        <v>459.724335</v>
      </c>
      <c r="GM9459" s="77">
        <v>2020</v>
      </c>
      <c r="GN9459" s="77" t="s">
        <v>175</v>
      </c>
      <c r="GO9459" s="77">
        <v>5.3000000000000005E-2</v>
      </c>
      <c r="GP9459" s="77">
        <v>3</v>
      </c>
      <c r="GQ9459" s="77">
        <v>0</v>
      </c>
      <c r="GR9459" s="77" t="s">
        <v>423</v>
      </c>
      <c r="GS9459" s="77">
        <v>5.5966209081309407E-2</v>
      </c>
      <c r="GT9459" s="77">
        <v>753.81378464208592</v>
      </c>
      <c r="GU9459" s="77">
        <v>0</v>
      </c>
      <c r="GV9459" s="77">
        <v>0</v>
      </c>
      <c r="GW9459" s="77">
        <v>0</v>
      </c>
      <c r="GX9459" s="77">
        <v>0</v>
      </c>
      <c r="GY9459" s="77">
        <v>0</v>
      </c>
      <c r="GZ9459" s="77">
        <v>0</v>
      </c>
    </row>
    <row r="9460" spans="187:208" x14ac:dyDescent="0.25">
      <c r="GE9460" s="77" t="s">
        <v>427</v>
      </c>
      <c r="GF9460" s="77" t="s">
        <v>155</v>
      </c>
      <c r="GG9460" s="77" t="s">
        <v>465</v>
      </c>
      <c r="GH9460" s="77" t="s">
        <v>481</v>
      </c>
      <c r="GI9460" s="77">
        <v>2020</v>
      </c>
      <c r="GJ9460" s="77" t="s">
        <v>303</v>
      </c>
      <c r="GK9460" s="77">
        <v>7205.531276024868</v>
      </c>
      <c r="GL9460" s="77">
        <v>459.724335</v>
      </c>
      <c r="GM9460" s="77">
        <v>2020</v>
      </c>
      <c r="GN9460" s="77" t="s">
        <v>175</v>
      </c>
      <c r="GO9460" s="77">
        <v>5.3000000000000005E-2</v>
      </c>
      <c r="GP9460" s="77">
        <v>3</v>
      </c>
      <c r="GQ9460" s="77">
        <v>0</v>
      </c>
      <c r="GR9460" s="77" t="s">
        <v>423</v>
      </c>
      <c r="GS9460" s="77">
        <v>5.5966209081309407E-2</v>
      </c>
      <c r="GT9460" s="77">
        <v>403.26626993592191</v>
      </c>
      <c r="GU9460" s="77">
        <v>0</v>
      </c>
      <c r="GV9460" s="77">
        <v>0</v>
      </c>
      <c r="GW9460" s="77">
        <v>0</v>
      </c>
      <c r="GX9460" s="77">
        <v>0</v>
      </c>
      <c r="GY9460" s="77">
        <v>0</v>
      </c>
      <c r="GZ9460" s="77">
        <v>0</v>
      </c>
    </row>
    <row r="9461" spans="187:208" x14ac:dyDescent="0.25">
      <c r="GE9461" s="77" t="s">
        <v>422</v>
      </c>
      <c r="GF9461" s="77" t="s">
        <v>155</v>
      </c>
      <c r="GG9461" s="77" t="s">
        <v>465</v>
      </c>
      <c r="GH9461" s="77" t="s">
        <v>488</v>
      </c>
      <c r="GI9461" s="77">
        <v>2020</v>
      </c>
      <c r="GJ9461" s="77" t="s">
        <v>305</v>
      </c>
      <c r="GK9461" s="77">
        <v>409.22373582042371</v>
      </c>
      <c r="GL9461" s="77">
        <v>459.724335</v>
      </c>
      <c r="GM9461" s="77">
        <v>2020</v>
      </c>
      <c r="GN9461" s="77" t="s">
        <v>175</v>
      </c>
      <c r="GO9461" s="77">
        <v>0.13250000000000001</v>
      </c>
      <c r="GP9461" s="77">
        <v>3</v>
      </c>
      <c r="GQ9461" s="77">
        <v>0</v>
      </c>
      <c r="GR9461" s="77" t="s">
        <v>423</v>
      </c>
      <c r="GS9461" s="77">
        <v>0.1527377521613833</v>
      </c>
      <c r="GT9461" s="77">
        <v>62.503913540295272</v>
      </c>
      <c r="GU9461" s="77">
        <v>0</v>
      </c>
      <c r="GV9461" s="77">
        <v>0</v>
      </c>
      <c r="GW9461" s="77">
        <v>0</v>
      </c>
      <c r="GX9461" s="77">
        <v>0</v>
      </c>
      <c r="GY9461" s="77">
        <v>0</v>
      </c>
      <c r="GZ9461" s="77">
        <v>0</v>
      </c>
    </row>
    <row r="9462" spans="187:208" x14ac:dyDescent="0.25">
      <c r="GE9462" s="77" t="s">
        <v>425</v>
      </c>
      <c r="GF9462" s="77" t="s">
        <v>155</v>
      </c>
      <c r="GG9462" s="77" t="s">
        <v>465</v>
      </c>
      <c r="GH9462" s="77" t="s">
        <v>488</v>
      </c>
      <c r="GI9462" s="77">
        <v>2020</v>
      </c>
      <c r="GJ9462" s="77" t="s">
        <v>301</v>
      </c>
      <c r="GK9462" s="77">
        <v>13469.087812378721</v>
      </c>
      <c r="GL9462" s="77">
        <v>459.724335</v>
      </c>
      <c r="GM9462" s="77">
        <v>2020</v>
      </c>
      <c r="GN9462" s="77" t="s">
        <v>175</v>
      </c>
      <c r="GO9462" s="77">
        <v>5.3000000000000005E-2</v>
      </c>
      <c r="GP9462" s="77">
        <v>3</v>
      </c>
      <c r="GQ9462" s="77">
        <v>0</v>
      </c>
      <c r="GR9462" s="77" t="s">
        <v>423</v>
      </c>
      <c r="GS9462" s="77">
        <v>5.5966209081309407E-2</v>
      </c>
      <c r="GT9462" s="77">
        <v>753.81378464210377</v>
      </c>
      <c r="GU9462" s="77">
        <v>0</v>
      </c>
      <c r="GV9462" s="77">
        <v>0</v>
      </c>
      <c r="GW9462" s="77">
        <v>0</v>
      </c>
      <c r="GX9462" s="77">
        <v>0</v>
      </c>
      <c r="GY9462" s="77">
        <v>0</v>
      </c>
      <c r="GZ9462" s="77">
        <v>0</v>
      </c>
    </row>
    <row r="9463" spans="187:208" x14ac:dyDescent="0.25">
      <c r="GE9463" s="77" t="s">
        <v>427</v>
      </c>
      <c r="GF9463" s="77" t="s">
        <v>155</v>
      </c>
      <c r="GG9463" s="77" t="s">
        <v>465</v>
      </c>
      <c r="GH9463" s="77" t="s">
        <v>488</v>
      </c>
      <c r="GI9463" s="77">
        <v>2020</v>
      </c>
      <c r="GJ9463" s="77" t="s">
        <v>303</v>
      </c>
      <c r="GK9463" s="77">
        <v>7205.5312760252691</v>
      </c>
      <c r="GL9463" s="77">
        <v>459.724335</v>
      </c>
      <c r="GM9463" s="77">
        <v>2020</v>
      </c>
      <c r="GN9463" s="77" t="s">
        <v>175</v>
      </c>
      <c r="GO9463" s="77">
        <v>5.3000000000000005E-2</v>
      </c>
      <c r="GP9463" s="77">
        <v>3</v>
      </c>
      <c r="GQ9463" s="77">
        <v>0</v>
      </c>
      <c r="GR9463" s="77" t="s">
        <v>423</v>
      </c>
      <c r="GS9463" s="77">
        <v>5.5966209081309407E-2</v>
      </c>
      <c r="GT9463" s="77">
        <v>403.26626993594436</v>
      </c>
      <c r="GU9463" s="77">
        <v>0</v>
      </c>
      <c r="GV9463" s="77">
        <v>0</v>
      </c>
      <c r="GW9463" s="77">
        <v>0</v>
      </c>
      <c r="GX9463" s="77">
        <v>0</v>
      </c>
      <c r="GY9463" s="77">
        <v>0</v>
      </c>
      <c r="GZ9463" s="77">
        <v>0</v>
      </c>
    </row>
    <row r="9464" spans="187:208" x14ac:dyDescent="0.25">
      <c r="GE9464" s="77" t="s">
        <v>422</v>
      </c>
      <c r="GF9464" s="77" t="s">
        <v>155</v>
      </c>
      <c r="GG9464" s="77" t="s">
        <v>466</v>
      </c>
      <c r="GH9464" s="77" t="s">
        <v>300</v>
      </c>
      <c r="GI9464" s="77">
        <v>2020</v>
      </c>
      <c r="GJ9464" s="77" t="s">
        <v>305</v>
      </c>
      <c r="GK9464" s="77">
        <v>222.22942162784341</v>
      </c>
      <c r="GL9464" s="77">
        <v>610.71869400000003</v>
      </c>
      <c r="GM9464" s="77">
        <v>2020</v>
      </c>
      <c r="GN9464" s="77" t="s">
        <v>175</v>
      </c>
      <c r="GO9464" s="77">
        <v>0.13250000000000001</v>
      </c>
      <c r="GP9464" s="77">
        <v>3</v>
      </c>
      <c r="GQ9464" s="77">
        <v>0</v>
      </c>
      <c r="GR9464" s="77" t="s">
        <v>423</v>
      </c>
      <c r="GS9464" s="77">
        <v>0.1527377521613833</v>
      </c>
      <c r="GT9464" s="77">
        <v>33.942822323561103</v>
      </c>
      <c r="GU9464" s="77">
        <v>0</v>
      </c>
      <c r="GV9464" s="77">
        <v>0</v>
      </c>
      <c r="GW9464" s="77">
        <v>0</v>
      </c>
      <c r="GX9464" s="77">
        <v>0</v>
      </c>
      <c r="GY9464" s="77">
        <v>0</v>
      </c>
      <c r="GZ9464" s="77">
        <v>0</v>
      </c>
    </row>
    <row r="9465" spans="187:208" x14ac:dyDescent="0.25">
      <c r="GE9465" s="77" t="s">
        <v>425</v>
      </c>
      <c r="GF9465" s="77" t="s">
        <v>155</v>
      </c>
      <c r="GG9465" s="77" t="s">
        <v>466</v>
      </c>
      <c r="GH9465" s="77" t="s">
        <v>300</v>
      </c>
      <c r="GI9465" s="77">
        <v>2020</v>
      </c>
      <c r="GJ9465" s="77" t="s">
        <v>301</v>
      </c>
      <c r="GK9465" s="77">
        <v>8585.7228092484402</v>
      </c>
      <c r="GL9465" s="77">
        <v>610.71869400000003</v>
      </c>
      <c r="GM9465" s="77">
        <v>2020</v>
      </c>
      <c r="GN9465" s="77" t="s">
        <v>175</v>
      </c>
      <c r="GO9465" s="77">
        <v>5.3000000000000005E-2</v>
      </c>
      <c r="GP9465" s="77">
        <v>3</v>
      </c>
      <c r="GQ9465" s="77">
        <v>0</v>
      </c>
      <c r="GR9465" s="77" t="s">
        <v>423</v>
      </c>
      <c r="GS9465" s="77">
        <v>5.5966209081309407E-2</v>
      </c>
      <c r="GT9465" s="77">
        <v>480.51035785656535</v>
      </c>
      <c r="GU9465" s="77">
        <v>0</v>
      </c>
      <c r="GV9465" s="77">
        <v>0</v>
      </c>
      <c r="GW9465" s="77">
        <v>0</v>
      </c>
      <c r="GX9465" s="77">
        <v>0</v>
      </c>
      <c r="GY9465" s="77">
        <v>0</v>
      </c>
      <c r="GZ9465" s="77">
        <v>0</v>
      </c>
    </row>
    <row r="9466" spans="187:208" x14ac:dyDescent="0.25">
      <c r="GE9466" s="77" t="s">
        <v>427</v>
      </c>
      <c r="GF9466" s="77" t="s">
        <v>155</v>
      </c>
      <c r="GG9466" s="77" t="s">
        <v>466</v>
      </c>
      <c r="GH9466" s="77" t="s">
        <v>300</v>
      </c>
      <c r="GI9466" s="77">
        <v>2020</v>
      </c>
      <c r="GJ9466" s="77" t="s">
        <v>303</v>
      </c>
      <c r="GK9466" s="77">
        <v>5338.1784104570525</v>
      </c>
      <c r="GL9466" s="77">
        <v>610.71869400000003</v>
      </c>
      <c r="GM9466" s="77">
        <v>2020</v>
      </c>
      <c r="GN9466" s="77" t="s">
        <v>175</v>
      </c>
      <c r="GO9466" s="77">
        <v>5.3000000000000005E-2</v>
      </c>
      <c r="GP9466" s="77">
        <v>3</v>
      </c>
      <c r="GQ9466" s="77">
        <v>0</v>
      </c>
      <c r="GR9466" s="77" t="s">
        <v>423</v>
      </c>
      <c r="GS9466" s="77">
        <v>5.5966209081309407E-2</v>
      </c>
      <c r="GT9466" s="77">
        <v>298.75760903297129</v>
      </c>
      <c r="GU9466" s="77">
        <v>0</v>
      </c>
      <c r="GV9466" s="77">
        <v>0</v>
      </c>
      <c r="GW9466" s="77">
        <v>0</v>
      </c>
      <c r="GX9466" s="77">
        <v>0</v>
      </c>
      <c r="GY9466" s="77">
        <v>0</v>
      </c>
      <c r="GZ9466" s="77">
        <v>0</v>
      </c>
    </row>
    <row r="9467" spans="187:208" x14ac:dyDescent="0.25">
      <c r="GE9467" s="77" t="s">
        <v>422</v>
      </c>
      <c r="GF9467" s="77" t="s">
        <v>155</v>
      </c>
      <c r="GG9467" s="77" t="s">
        <v>466</v>
      </c>
      <c r="GH9467" s="77" t="s">
        <v>432</v>
      </c>
      <c r="GI9467" s="77">
        <v>2020</v>
      </c>
      <c r="GJ9467" s="77" t="s">
        <v>305</v>
      </c>
      <c r="GK9467" s="77">
        <v>222.22942162784099</v>
      </c>
      <c r="GL9467" s="77">
        <v>610.71869400000003</v>
      </c>
      <c r="GM9467" s="77">
        <v>2020</v>
      </c>
      <c r="GN9467" s="77" t="s">
        <v>175</v>
      </c>
      <c r="GO9467" s="77">
        <v>0.13250000000000001</v>
      </c>
      <c r="GP9467" s="77">
        <v>3</v>
      </c>
      <c r="GQ9467" s="77">
        <v>0</v>
      </c>
      <c r="GR9467" s="77" t="s">
        <v>423</v>
      </c>
      <c r="GS9467" s="77">
        <v>0.1527377521613833</v>
      </c>
      <c r="GT9467" s="77">
        <v>33.942822323560733</v>
      </c>
      <c r="GU9467" s="77">
        <v>0</v>
      </c>
      <c r="GV9467" s="77">
        <v>0</v>
      </c>
      <c r="GW9467" s="77">
        <v>0</v>
      </c>
      <c r="GX9467" s="77">
        <v>0</v>
      </c>
      <c r="GY9467" s="77">
        <v>0</v>
      </c>
      <c r="GZ9467" s="77">
        <v>0</v>
      </c>
    </row>
    <row r="9468" spans="187:208" x14ac:dyDescent="0.25">
      <c r="GE9468" s="77" t="s">
        <v>425</v>
      </c>
      <c r="GF9468" s="77" t="s">
        <v>155</v>
      </c>
      <c r="GG9468" s="77" t="s">
        <v>466</v>
      </c>
      <c r="GH9468" s="77" t="s">
        <v>432</v>
      </c>
      <c r="GI9468" s="77">
        <v>2020</v>
      </c>
      <c r="GJ9468" s="77" t="s">
        <v>301</v>
      </c>
      <c r="GK9468" s="77">
        <v>8585.7228092483492</v>
      </c>
      <c r="GL9468" s="77">
        <v>610.71869400000003</v>
      </c>
      <c r="GM9468" s="77">
        <v>2020</v>
      </c>
      <c r="GN9468" s="77" t="s">
        <v>175</v>
      </c>
      <c r="GO9468" s="77">
        <v>5.3000000000000005E-2</v>
      </c>
      <c r="GP9468" s="77">
        <v>3</v>
      </c>
      <c r="GQ9468" s="77">
        <v>0</v>
      </c>
      <c r="GR9468" s="77" t="s">
        <v>423</v>
      </c>
      <c r="GS9468" s="77">
        <v>5.5966209081309407E-2</v>
      </c>
      <c r="GT9468" s="77">
        <v>480.51035785656029</v>
      </c>
      <c r="GU9468" s="77">
        <v>0</v>
      </c>
      <c r="GV9468" s="77">
        <v>0</v>
      </c>
      <c r="GW9468" s="77">
        <v>0</v>
      </c>
      <c r="GX9468" s="77">
        <v>0</v>
      </c>
      <c r="GY9468" s="77">
        <v>0</v>
      </c>
      <c r="GZ9468" s="77">
        <v>0</v>
      </c>
    </row>
    <row r="9469" spans="187:208" x14ac:dyDescent="0.25">
      <c r="GE9469" s="77" t="s">
        <v>422</v>
      </c>
      <c r="GF9469" s="77" t="s">
        <v>155</v>
      </c>
      <c r="GG9469" s="77" t="s">
        <v>466</v>
      </c>
      <c r="GH9469" s="77" t="s">
        <v>439</v>
      </c>
      <c r="GI9469" s="77">
        <v>2020</v>
      </c>
      <c r="GJ9469" s="77" t="s">
        <v>305</v>
      </c>
      <c r="GK9469" s="77">
        <v>0.69641821681222715</v>
      </c>
      <c r="GL9469" s="77">
        <v>610.71869400000003</v>
      </c>
      <c r="GM9469" s="77">
        <v>2020</v>
      </c>
      <c r="GN9469" s="77" t="s">
        <v>175</v>
      </c>
      <c r="GO9469" s="77">
        <v>0.13250000000000001</v>
      </c>
      <c r="GP9469" s="77">
        <v>3</v>
      </c>
      <c r="GQ9469" s="77">
        <v>0</v>
      </c>
      <c r="GR9469" s="77" t="s">
        <v>423</v>
      </c>
      <c r="GS9469" s="77">
        <v>0.1527377521613833</v>
      </c>
      <c r="GT9469" s="77">
        <v>0.10636935300013844</v>
      </c>
      <c r="GU9469" s="77">
        <v>0</v>
      </c>
      <c r="GV9469" s="77">
        <v>0</v>
      </c>
      <c r="GW9469" s="77">
        <v>0</v>
      </c>
      <c r="GX9469" s="77">
        <v>0</v>
      </c>
      <c r="GY9469" s="77">
        <v>0</v>
      </c>
      <c r="GZ9469" s="77">
        <v>0</v>
      </c>
    </row>
    <row r="9470" spans="187:208" x14ac:dyDescent="0.25">
      <c r="GE9470" s="77" t="s">
        <v>425</v>
      </c>
      <c r="GF9470" s="77" t="s">
        <v>155</v>
      </c>
      <c r="GG9470" s="77" t="s">
        <v>466</v>
      </c>
      <c r="GH9470" s="77" t="s">
        <v>439</v>
      </c>
      <c r="GI9470" s="77">
        <v>2020</v>
      </c>
      <c r="GJ9470" s="77" t="s">
        <v>301</v>
      </c>
      <c r="GK9470" s="77">
        <v>2.9419641522810278</v>
      </c>
      <c r="GL9470" s="77">
        <v>610.71869400000003</v>
      </c>
      <c r="GM9470" s="77">
        <v>2020</v>
      </c>
      <c r="GN9470" s="77" t="s">
        <v>175</v>
      </c>
      <c r="GO9470" s="77">
        <v>5.3000000000000005E-2</v>
      </c>
      <c r="GP9470" s="77">
        <v>3</v>
      </c>
      <c r="GQ9470" s="77">
        <v>0</v>
      </c>
      <c r="GR9470" s="77" t="s">
        <v>423</v>
      </c>
      <c r="GS9470" s="77">
        <v>5.5966209081309407E-2</v>
      </c>
      <c r="GT9470" s="77">
        <v>0.16465058085627718</v>
      </c>
      <c r="GU9470" s="77">
        <v>0</v>
      </c>
      <c r="GV9470" s="77">
        <v>0</v>
      </c>
      <c r="GW9470" s="77">
        <v>0</v>
      </c>
      <c r="GX9470" s="77">
        <v>0</v>
      </c>
      <c r="GY9470" s="77">
        <v>0</v>
      </c>
      <c r="GZ9470" s="77">
        <v>0</v>
      </c>
    </row>
    <row r="9471" spans="187:208" x14ac:dyDescent="0.25">
      <c r="GE9471" s="77" t="s">
        <v>427</v>
      </c>
      <c r="GF9471" s="77" t="s">
        <v>155</v>
      </c>
      <c r="GG9471" s="77" t="s">
        <v>466</v>
      </c>
      <c r="GH9471" s="77" t="s">
        <v>439</v>
      </c>
      <c r="GI9471" s="77">
        <v>2020</v>
      </c>
      <c r="GJ9471" s="77" t="s">
        <v>303</v>
      </c>
      <c r="GK9471" s="77">
        <v>1.6021759622082969</v>
      </c>
      <c r="GL9471" s="77">
        <v>610.71869400000003</v>
      </c>
      <c r="GM9471" s="77">
        <v>2020</v>
      </c>
      <c r="GN9471" s="77" t="s">
        <v>175</v>
      </c>
      <c r="GO9471" s="77">
        <v>5.3000000000000005E-2</v>
      </c>
      <c r="GP9471" s="77">
        <v>3</v>
      </c>
      <c r="GQ9471" s="77">
        <v>0</v>
      </c>
      <c r="GR9471" s="77" t="s">
        <v>423</v>
      </c>
      <c r="GS9471" s="77">
        <v>5.5966209081309407E-2</v>
      </c>
      <c r="GT9471" s="77">
        <v>8.9667714885997618E-2</v>
      </c>
      <c r="GU9471" s="77">
        <v>0</v>
      </c>
      <c r="GV9471" s="77">
        <v>0</v>
      </c>
      <c r="GW9471" s="77">
        <v>0</v>
      </c>
      <c r="GX9471" s="77">
        <v>0</v>
      </c>
      <c r="GY9471" s="77">
        <v>0</v>
      </c>
      <c r="GZ9471" s="77">
        <v>0</v>
      </c>
    </row>
    <row r="9472" spans="187:208" x14ac:dyDescent="0.25">
      <c r="GE9472" s="77" t="s">
        <v>422</v>
      </c>
      <c r="GF9472" s="77" t="s">
        <v>155</v>
      </c>
      <c r="GG9472" s="77" t="s">
        <v>466</v>
      </c>
      <c r="GH9472" s="77" t="s">
        <v>446</v>
      </c>
      <c r="GI9472" s="77">
        <v>2020</v>
      </c>
      <c r="GJ9472" s="77" t="s">
        <v>305</v>
      </c>
      <c r="GK9472" s="77">
        <v>3.6425060683954499E-2</v>
      </c>
      <c r="GL9472" s="77">
        <v>610.71869400000003</v>
      </c>
      <c r="GM9472" s="77">
        <v>2020</v>
      </c>
      <c r="GN9472" s="77" t="s">
        <v>175</v>
      </c>
      <c r="GO9472" s="77">
        <v>0.13250000000000001</v>
      </c>
      <c r="GP9472" s="77">
        <v>3</v>
      </c>
      <c r="GQ9472" s="77">
        <v>0</v>
      </c>
      <c r="GR9472" s="77" t="s">
        <v>423</v>
      </c>
      <c r="GS9472" s="77">
        <v>0.1527377521613833</v>
      </c>
      <c r="GT9472" s="77">
        <v>5.5634818912091892E-3</v>
      </c>
      <c r="GU9472" s="77">
        <v>0</v>
      </c>
      <c r="GV9472" s="77">
        <v>0</v>
      </c>
      <c r="GW9472" s="77">
        <v>0</v>
      </c>
      <c r="GX9472" s="77">
        <v>0</v>
      </c>
      <c r="GY9472" s="77">
        <v>0</v>
      </c>
      <c r="GZ9472" s="77">
        <v>0</v>
      </c>
    </row>
    <row r="9473" spans="187:208" x14ac:dyDescent="0.25">
      <c r="GE9473" s="77" t="s">
        <v>425</v>
      </c>
      <c r="GF9473" s="77" t="s">
        <v>155</v>
      </c>
      <c r="GG9473" s="77" t="s">
        <v>466</v>
      </c>
      <c r="GH9473" s="77" t="s">
        <v>446</v>
      </c>
      <c r="GI9473" s="77">
        <v>2020</v>
      </c>
      <c r="GJ9473" s="77" t="s">
        <v>301</v>
      </c>
      <c r="GK9473" s="77">
        <v>1.5808724525432469E-3</v>
      </c>
      <c r="GL9473" s="77">
        <v>610.71869400000003</v>
      </c>
      <c r="GM9473" s="77">
        <v>2020</v>
      </c>
      <c r="GN9473" s="77" t="s">
        <v>175</v>
      </c>
      <c r="GO9473" s="77">
        <v>5.3000000000000005E-2</v>
      </c>
      <c r="GP9473" s="77">
        <v>3</v>
      </c>
      <c r="GQ9473" s="77">
        <v>0</v>
      </c>
      <c r="GR9473" s="77" t="s">
        <v>423</v>
      </c>
      <c r="GS9473" s="77">
        <v>5.5966209081309407E-2</v>
      </c>
      <c r="GT9473" s="77">
        <v>8.8475438209917743E-5</v>
      </c>
      <c r="GU9473" s="77">
        <v>0</v>
      </c>
      <c r="GV9473" s="77">
        <v>0</v>
      </c>
      <c r="GW9473" s="77">
        <v>0</v>
      </c>
      <c r="GX9473" s="77">
        <v>0</v>
      </c>
      <c r="GY9473" s="77">
        <v>0</v>
      </c>
      <c r="GZ9473" s="77">
        <v>0</v>
      </c>
    </row>
    <row r="9474" spans="187:208" x14ac:dyDescent="0.25">
      <c r="GE9474" s="77" t="s">
        <v>427</v>
      </c>
      <c r="GF9474" s="77" t="s">
        <v>155</v>
      </c>
      <c r="GG9474" s="77" t="s">
        <v>466</v>
      </c>
      <c r="GH9474" s="77" t="s">
        <v>446</v>
      </c>
      <c r="GI9474" s="77">
        <v>2020</v>
      </c>
      <c r="GJ9474" s="77" t="s">
        <v>303</v>
      </c>
      <c r="GK9474" s="77">
        <v>3.9894642198450743E-2</v>
      </c>
      <c r="GL9474" s="77">
        <v>610.71869400000003</v>
      </c>
      <c r="GM9474" s="77">
        <v>2020</v>
      </c>
      <c r="GN9474" s="77" t="s">
        <v>175</v>
      </c>
      <c r="GO9474" s="77">
        <v>5.3000000000000005E-2</v>
      </c>
      <c r="GP9474" s="77">
        <v>3</v>
      </c>
      <c r="GQ9474" s="77">
        <v>0</v>
      </c>
      <c r="GR9474" s="77" t="s">
        <v>423</v>
      </c>
      <c r="GS9474" s="77">
        <v>5.5966209081309407E-2</v>
      </c>
      <c r="GT9474" s="77">
        <v>2.2327518865025236E-3</v>
      </c>
      <c r="GU9474" s="77">
        <v>0</v>
      </c>
      <c r="GV9474" s="77">
        <v>0</v>
      </c>
      <c r="GW9474" s="77">
        <v>0</v>
      </c>
      <c r="GX9474" s="77">
        <v>0</v>
      </c>
      <c r="GY9474" s="77">
        <v>0</v>
      </c>
      <c r="GZ9474" s="77">
        <v>0</v>
      </c>
    </row>
    <row r="9475" spans="187:208" x14ac:dyDescent="0.25">
      <c r="GE9475" s="77" t="s">
        <v>422</v>
      </c>
      <c r="GF9475" s="77" t="s">
        <v>155</v>
      </c>
      <c r="GG9475" s="77" t="s">
        <v>466</v>
      </c>
      <c r="GH9475" s="77" t="s">
        <v>453</v>
      </c>
      <c r="GI9475" s="77">
        <v>2020</v>
      </c>
      <c r="GJ9475" s="77" t="s">
        <v>305</v>
      </c>
      <c r="GK9475" s="77">
        <v>222.22942162783079</v>
      </c>
      <c r="GL9475" s="77">
        <v>610.71869400000003</v>
      </c>
      <c r="GM9475" s="77">
        <v>2020</v>
      </c>
      <c r="GN9475" s="77" t="s">
        <v>175</v>
      </c>
      <c r="GO9475" s="77">
        <v>0.13250000000000001</v>
      </c>
      <c r="GP9475" s="77">
        <v>3</v>
      </c>
      <c r="GQ9475" s="77">
        <v>0</v>
      </c>
      <c r="GR9475" s="77" t="s">
        <v>423</v>
      </c>
      <c r="GS9475" s="77">
        <v>0.1527377521613833</v>
      </c>
      <c r="GT9475" s="77">
        <v>33.94282232355917</v>
      </c>
      <c r="GU9475" s="77">
        <v>0</v>
      </c>
      <c r="GV9475" s="77">
        <v>0</v>
      </c>
      <c r="GW9475" s="77">
        <v>0</v>
      </c>
      <c r="GX9475" s="77">
        <v>0</v>
      </c>
      <c r="GY9475" s="77">
        <v>0</v>
      </c>
      <c r="GZ9475" s="77">
        <v>0</v>
      </c>
    </row>
    <row r="9476" spans="187:208" x14ac:dyDescent="0.25">
      <c r="GE9476" s="77" t="s">
        <v>425</v>
      </c>
      <c r="GF9476" s="77" t="s">
        <v>155</v>
      </c>
      <c r="GG9476" s="77" t="s">
        <v>466</v>
      </c>
      <c r="GH9476" s="77" t="s">
        <v>453</v>
      </c>
      <c r="GI9476" s="77">
        <v>2020</v>
      </c>
      <c r="GJ9476" s="77" t="s">
        <v>301</v>
      </c>
      <c r="GK9476" s="77">
        <v>8585.7228092479563</v>
      </c>
      <c r="GL9476" s="77">
        <v>610.71869400000003</v>
      </c>
      <c r="GM9476" s="77">
        <v>2020</v>
      </c>
      <c r="GN9476" s="77" t="s">
        <v>175</v>
      </c>
      <c r="GO9476" s="77">
        <v>5.3000000000000005E-2</v>
      </c>
      <c r="GP9476" s="77">
        <v>3</v>
      </c>
      <c r="GQ9476" s="77">
        <v>0</v>
      </c>
      <c r="GR9476" s="77" t="s">
        <v>423</v>
      </c>
      <c r="GS9476" s="77">
        <v>5.5966209081309407E-2</v>
      </c>
      <c r="GT9476" s="77">
        <v>480.51035785653829</v>
      </c>
      <c r="GU9476" s="77">
        <v>0</v>
      </c>
      <c r="GV9476" s="77">
        <v>0</v>
      </c>
      <c r="GW9476" s="77">
        <v>0</v>
      </c>
      <c r="GX9476" s="77">
        <v>0</v>
      </c>
      <c r="GY9476" s="77">
        <v>0</v>
      </c>
      <c r="GZ9476" s="77">
        <v>0</v>
      </c>
    </row>
    <row r="9477" spans="187:208" x14ac:dyDescent="0.25">
      <c r="GE9477" s="77" t="s">
        <v>427</v>
      </c>
      <c r="GF9477" s="77" t="s">
        <v>155</v>
      </c>
      <c r="GG9477" s="77" t="s">
        <v>466</v>
      </c>
      <c r="GH9477" s="77" t="s">
        <v>453</v>
      </c>
      <c r="GI9477" s="77">
        <v>2020</v>
      </c>
      <c r="GJ9477" s="77" t="s">
        <v>303</v>
      </c>
      <c r="GK9477" s="77">
        <v>5338.1784104567496</v>
      </c>
      <c r="GL9477" s="77">
        <v>610.71869400000003</v>
      </c>
      <c r="GM9477" s="77">
        <v>2020</v>
      </c>
      <c r="GN9477" s="77" t="s">
        <v>175</v>
      </c>
      <c r="GO9477" s="77">
        <v>5.3000000000000005E-2</v>
      </c>
      <c r="GP9477" s="77">
        <v>3</v>
      </c>
      <c r="GQ9477" s="77">
        <v>0</v>
      </c>
      <c r="GR9477" s="77" t="s">
        <v>423</v>
      </c>
      <c r="GS9477" s="77">
        <v>5.5966209081309407E-2</v>
      </c>
      <c r="GT9477" s="77">
        <v>298.75760903295435</v>
      </c>
      <c r="GU9477" s="77">
        <v>0</v>
      </c>
      <c r="GV9477" s="77">
        <v>0</v>
      </c>
      <c r="GW9477" s="77">
        <v>0</v>
      </c>
      <c r="GX9477" s="77">
        <v>0</v>
      </c>
      <c r="GY9477" s="77">
        <v>0</v>
      </c>
      <c r="GZ9477" s="77">
        <v>0</v>
      </c>
    </row>
    <row r="9478" spans="187:208" x14ac:dyDescent="0.25">
      <c r="GE9478" s="77" t="s">
        <v>422</v>
      </c>
      <c r="GF9478" s="77" t="s">
        <v>155</v>
      </c>
      <c r="GG9478" s="77" t="s">
        <v>466</v>
      </c>
      <c r="GH9478" s="77" t="s">
        <v>460</v>
      </c>
      <c r="GI9478" s="77">
        <v>2020</v>
      </c>
      <c r="GJ9478" s="77" t="s">
        <v>305</v>
      </c>
      <c r="GK9478" s="77">
        <v>222.229421627834</v>
      </c>
      <c r="GL9478" s="77">
        <v>610.71869400000003</v>
      </c>
      <c r="GM9478" s="77">
        <v>2020</v>
      </c>
      <c r="GN9478" s="77" t="s">
        <v>175</v>
      </c>
      <c r="GO9478" s="77">
        <v>0.13250000000000001</v>
      </c>
      <c r="GP9478" s="77">
        <v>3</v>
      </c>
      <c r="GQ9478" s="77">
        <v>0</v>
      </c>
      <c r="GR9478" s="77" t="s">
        <v>423</v>
      </c>
      <c r="GS9478" s="77">
        <v>0.1527377521613833</v>
      </c>
      <c r="GT9478" s="77">
        <v>33.94282232355966</v>
      </c>
      <c r="GU9478" s="77">
        <v>0</v>
      </c>
      <c r="GV9478" s="77">
        <v>0</v>
      </c>
      <c r="GW9478" s="77">
        <v>0</v>
      </c>
      <c r="GX9478" s="77">
        <v>0</v>
      </c>
      <c r="GY9478" s="77">
        <v>0</v>
      </c>
      <c r="GZ9478" s="77">
        <v>0</v>
      </c>
    </row>
    <row r="9479" spans="187:208" x14ac:dyDescent="0.25">
      <c r="GE9479" s="77" t="s">
        <v>425</v>
      </c>
      <c r="GF9479" s="77" t="s">
        <v>155</v>
      </c>
      <c r="GG9479" s="77" t="s">
        <v>466</v>
      </c>
      <c r="GH9479" s="77" t="s">
        <v>460</v>
      </c>
      <c r="GI9479" s="77">
        <v>2020</v>
      </c>
      <c r="GJ9479" s="77" t="s">
        <v>301</v>
      </c>
      <c r="GK9479" s="77">
        <v>8585.7228092480782</v>
      </c>
      <c r="GL9479" s="77">
        <v>610.71869400000003</v>
      </c>
      <c r="GM9479" s="77">
        <v>2020</v>
      </c>
      <c r="GN9479" s="77" t="s">
        <v>175</v>
      </c>
      <c r="GO9479" s="77">
        <v>5.3000000000000005E-2</v>
      </c>
      <c r="GP9479" s="77">
        <v>3</v>
      </c>
      <c r="GQ9479" s="77">
        <v>0</v>
      </c>
      <c r="GR9479" s="77" t="s">
        <v>423</v>
      </c>
      <c r="GS9479" s="77">
        <v>5.5966209081309407E-2</v>
      </c>
      <c r="GT9479" s="77">
        <v>480.51035785654511</v>
      </c>
      <c r="GU9479" s="77">
        <v>0</v>
      </c>
      <c r="GV9479" s="77">
        <v>0</v>
      </c>
      <c r="GW9479" s="77">
        <v>0</v>
      </c>
      <c r="GX9479" s="77">
        <v>0</v>
      </c>
      <c r="GY9479" s="77">
        <v>0</v>
      </c>
      <c r="GZ9479" s="77">
        <v>0</v>
      </c>
    </row>
    <row r="9480" spans="187:208" x14ac:dyDescent="0.25">
      <c r="GE9480" s="77" t="s">
        <v>422</v>
      </c>
      <c r="GF9480" s="77" t="s">
        <v>155</v>
      </c>
      <c r="GG9480" s="77" t="s">
        <v>466</v>
      </c>
      <c r="GH9480" s="77" t="s">
        <v>467</v>
      </c>
      <c r="GI9480" s="77">
        <v>2020</v>
      </c>
      <c r="GJ9480" s="77" t="s">
        <v>305</v>
      </c>
      <c r="GK9480" s="77">
        <v>0.69641821681223026</v>
      </c>
      <c r="GL9480" s="77">
        <v>610.71869400000003</v>
      </c>
      <c r="GM9480" s="77">
        <v>2020</v>
      </c>
      <c r="GN9480" s="77" t="s">
        <v>175</v>
      </c>
      <c r="GO9480" s="77">
        <v>0.13250000000000001</v>
      </c>
      <c r="GP9480" s="77">
        <v>3</v>
      </c>
      <c r="GQ9480" s="77">
        <v>0</v>
      </c>
      <c r="GR9480" s="77" t="s">
        <v>423</v>
      </c>
      <c r="GS9480" s="77">
        <v>0.1527377521613833</v>
      </c>
      <c r="GT9480" s="77">
        <v>0.10636935300013893</v>
      </c>
      <c r="GU9480" s="77">
        <v>0</v>
      </c>
      <c r="GV9480" s="77">
        <v>0</v>
      </c>
      <c r="GW9480" s="77">
        <v>0</v>
      </c>
      <c r="GX9480" s="77">
        <v>0</v>
      </c>
      <c r="GY9480" s="77">
        <v>0</v>
      </c>
      <c r="GZ9480" s="77">
        <v>0</v>
      </c>
    </row>
    <row r="9481" spans="187:208" x14ac:dyDescent="0.25">
      <c r="GE9481" s="77" t="s">
        <v>425</v>
      </c>
      <c r="GF9481" s="77" t="s">
        <v>155</v>
      </c>
      <c r="GG9481" s="77" t="s">
        <v>466</v>
      </c>
      <c r="GH9481" s="77" t="s">
        <v>467</v>
      </c>
      <c r="GI9481" s="77">
        <v>2020</v>
      </c>
      <c r="GJ9481" s="77" t="s">
        <v>301</v>
      </c>
      <c r="GK9481" s="77">
        <v>2.9419641522810189</v>
      </c>
      <c r="GL9481" s="77">
        <v>610.71869400000003</v>
      </c>
      <c r="GM9481" s="77">
        <v>2020</v>
      </c>
      <c r="GN9481" s="77" t="s">
        <v>175</v>
      </c>
      <c r="GO9481" s="77">
        <v>5.3000000000000005E-2</v>
      </c>
      <c r="GP9481" s="77">
        <v>3</v>
      </c>
      <c r="GQ9481" s="77">
        <v>0</v>
      </c>
      <c r="GR9481" s="77" t="s">
        <v>423</v>
      </c>
      <c r="GS9481" s="77">
        <v>5.5966209081309407E-2</v>
      </c>
      <c r="GT9481" s="77">
        <v>0.16465058085627668</v>
      </c>
      <c r="GU9481" s="77">
        <v>0</v>
      </c>
      <c r="GV9481" s="77">
        <v>0</v>
      </c>
      <c r="GW9481" s="77">
        <v>0</v>
      </c>
      <c r="GX9481" s="77">
        <v>0</v>
      </c>
      <c r="GY9481" s="77">
        <v>0</v>
      </c>
      <c r="GZ9481" s="77">
        <v>0</v>
      </c>
    </row>
    <row r="9482" spans="187:208" x14ac:dyDescent="0.25">
      <c r="GE9482" s="77" t="s">
        <v>427</v>
      </c>
      <c r="GF9482" s="77" t="s">
        <v>155</v>
      </c>
      <c r="GG9482" s="77" t="s">
        <v>466</v>
      </c>
      <c r="GH9482" s="77" t="s">
        <v>467</v>
      </c>
      <c r="GI9482" s="77">
        <v>2020</v>
      </c>
      <c r="GJ9482" s="77" t="s">
        <v>303</v>
      </c>
      <c r="GK9482" s="77">
        <v>1.602175962208289</v>
      </c>
      <c r="GL9482" s="77">
        <v>610.71869400000003</v>
      </c>
      <c r="GM9482" s="77">
        <v>2020</v>
      </c>
      <c r="GN9482" s="77" t="s">
        <v>175</v>
      </c>
      <c r="GO9482" s="77">
        <v>5.3000000000000005E-2</v>
      </c>
      <c r="GP9482" s="77">
        <v>3</v>
      </c>
      <c r="GQ9482" s="77">
        <v>0</v>
      </c>
      <c r="GR9482" s="77" t="s">
        <v>423</v>
      </c>
      <c r="GS9482" s="77">
        <v>5.5966209081309407E-2</v>
      </c>
      <c r="GT9482" s="77">
        <v>8.9667714885997174E-2</v>
      </c>
      <c r="GU9482" s="77">
        <v>0</v>
      </c>
      <c r="GV9482" s="77">
        <v>0</v>
      </c>
      <c r="GW9482" s="77">
        <v>0</v>
      </c>
      <c r="GX9482" s="77">
        <v>0</v>
      </c>
      <c r="GY9482" s="77">
        <v>0</v>
      </c>
      <c r="GZ9482" s="77">
        <v>0</v>
      </c>
    </row>
    <row r="9483" spans="187:208" x14ac:dyDescent="0.25">
      <c r="GE9483" s="77" t="s">
        <v>422</v>
      </c>
      <c r="GF9483" s="77" t="s">
        <v>155</v>
      </c>
      <c r="GG9483" s="77" t="s">
        <v>466</v>
      </c>
      <c r="GH9483" s="77" t="s">
        <v>474</v>
      </c>
      <c r="GI9483" s="77">
        <v>2020</v>
      </c>
      <c r="GJ9483" s="77" t="s">
        <v>305</v>
      </c>
      <c r="GK9483" s="77">
        <v>3.642506068395434E-2</v>
      </c>
      <c r="GL9483" s="77">
        <v>610.71869400000003</v>
      </c>
      <c r="GM9483" s="77">
        <v>2020</v>
      </c>
      <c r="GN9483" s="77" t="s">
        <v>175</v>
      </c>
      <c r="GO9483" s="77">
        <v>0.13250000000000001</v>
      </c>
      <c r="GP9483" s="77">
        <v>3</v>
      </c>
      <c r="GQ9483" s="77">
        <v>0</v>
      </c>
      <c r="GR9483" s="77" t="s">
        <v>423</v>
      </c>
      <c r="GS9483" s="77">
        <v>0.1527377521613833</v>
      </c>
      <c r="GT9483" s="77">
        <v>5.563481891209165E-3</v>
      </c>
      <c r="GU9483" s="77">
        <v>0</v>
      </c>
      <c r="GV9483" s="77">
        <v>0</v>
      </c>
      <c r="GW9483" s="77">
        <v>0</v>
      </c>
      <c r="GX9483" s="77">
        <v>0</v>
      </c>
      <c r="GY9483" s="77">
        <v>0</v>
      </c>
      <c r="GZ9483" s="77">
        <v>0</v>
      </c>
    </row>
    <row r="9484" spans="187:208" x14ac:dyDescent="0.25">
      <c r="GE9484" s="77" t="s">
        <v>425</v>
      </c>
      <c r="GF9484" s="77" t="s">
        <v>155</v>
      </c>
      <c r="GG9484" s="77" t="s">
        <v>466</v>
      </c>
      <c r="GH9484" s="77" t="s">
        <v>474</v>
      </c>
      <c r="GI9484" s="77">
        <v>2020</v>
      </c>
      <c r="GJ9484" s="77" t="s">
        <v>301</v>
      </c>
      <c r="GK9484" s="77">
        <v>1.580872452543266E-3</v>
      </c>
      <c r="GL9484" s="77">
        <v>610.71869400000003</v>
      </c>
      <c r="GM9484" s="77">
        <v>2020</v>
      </c>
      <c r="GN9484" s="77" t="s">
        <v>175</v>
      </c>
      <c r="GO9484" s="77">
        <v>5.3000000000000005E-2</v>
      </c>
      <c r="GP9484" s="77">
        <v>3</v>
      </c>
      <c r="GQ9484" s="77">
        <v>0</v>
      </c>
      <c r="GR9484" s="77" t="s">
        <v>423</v>
      </c>
      <c r="GS9484" s="77">
        <v>5.5966209081309407E-2</v>
      </c>
      <c r="GT9484" s="77">
        <v>8.84754382099188E-5</v>
      </c>
      <c r="GU9484" s="77">
        <v>0</v>
      </c>
      <c r="GV9484" s="77">
        <v>0</v>
      </c>
      <c r="GW9484" s="77">
        <v>0</v>
      </c>
      <c r="GX9484" s="77">
        <v>0</v>
      </c>
      <c r="GY9484" s="77">
        <v>0</v>
      </c>
      <c r="GZ9484" s="77">
        <v>0</v>
      </c>
    </row>
    <row r="9485" spans="187:208" x14ac:dyDescent="0.25">
      <c r="GE9485" s="77" t="s">
        <v>427</v>
      </c>
      <c r="GF9485" s="77" t="s">
        <v>155</v>
      </c>
      <c r="GG9485" s="77" t="s">
        <v>466</v>
      </c>
      <c r="GH9485" s="77" t="s">
        <v>474</v>
      </c>
      <c r="GI9485" s="77">
        <v>2020</v>
      </c>
      <c r="GJ9485" s="77" t="s">
        <v>303</v>
      </c>
      <c r="GK9485" s="77">
        <v>3.9894642198450639E-2</v>
      </c>
      <c r="GL9485" s="77">
        <v>610.71869400000003</v>
      </c>
      <c r="GM9485" s="77">
        <v>2020</v>
      </c>
      <c r="GN9485" s="77" t="s">
        <v>175</v>
      </c>
      <c r="GO9485" s="77">
        <v>5.3000000000000005E-2</v>
      </c>
      <c r="GP9485" s="77">
        <v>3</v>
      </c>
      <c r="GQ9485" s="77">
        <v>0</v>
      </c>
      <c r="GR9485" s="77" t="s">
        <v>423</v>
      </c>
      <c r="GS9485" s="77">
        <v>5.5966209081309407E-2</v>
      </c>
      <c r="GT9485" s="77">
        <v>2.2327518865025175E-3</v>
      </c>
      <c r="GU9485" s="77">
        <v>0</v>
      </c>
      <c r="GV9485" s="77">
        <v>0</v>
      </c>
      <c r="GW9485" s="77">
        <v>0</v>
      </c>
      <c r="GX9485" s="77">
        <v>0</v>
      </c>
      <c r="GY9485" s="77">
        <v>0</v>
      </c>
      <c r="GZ9485" s="77">
        <v>0</v>
      </c>
    </row>
    <row r="9486" spans="187:208" x14ac:dyDescent="0.25">
      <c r="GE9486" s="77" t="s">
        <v>422</v>
      </c>
      <c r="GF9486" s="77" t="s">
        <v>155</v>
      </c>
      <c r="GG9486" s="77" t="s">
        <v>466</v>
      </c>
      <c r="GH9486" s="77" t="s">
        <v>481</v>
      </c>
      <c r="GI9486" s="77">
        <v>2020</v>
      </c>
      <c r="GJ9486" s="77" t="s">
        <v>305</v>
      </c>
      <c r="GK9486" s="77">
        <v>409.22373582044048</v>
      </c>
      <c r="GL9486" s="77">
        <v>610.71869400000003</v>
      </c>
      <c r="GM9486" s="77">
        <v>2020</v>
      </c>
      <c r="GN9486" s="77" t="s">
        <v>175</v>
      </c>
      <c r="GO9486" s="77">
        <v>0.13250000000000001</v>
      </c>
      <c r="GP9486" s="77">
        <v>3</v>
      </c>
      <c r="GQ9486" s="77">
        <v>0</v>
      </c>
      <c r="GR9486" s="77" t="s">
        <v>423</v>
      </c>
      <c r="GS9486" s="77">
        <v>0.1527377521613833</v>
      </c>
      <c r="GT9486" s="77">
        <v>62.50391354029783</v>
      </c>
      <c r="GU9486" s="77">
        <v>0</v>
      </c>
      <c r="GV9486" s="77">
        <v>0</v>
      </c>
      <c r="GW9486" s="77">
        <v>0</v>
      </c>
      <c r="GX9486" s="77">
        <v>0</v>
      </c>
      <c r="GY9486" s="77">
        <v>0</v>
      </c>
      <c r="GZ9486" s="77">
        <v>0</v>
      </c>
    </row>
    <row r="9487" spans="187:208" x14ac:dyDescent="0.25">
      <c r="GE9487" s="77" t="s">
        <v>425</v>
      </c>
      <c r="GF9487" s="77" t="s">
        <v>155</v>
      </c>
      <c r="GG9487" s="77" t="s">
        <v>466</v>
      </c>
      <c r="GH9487" s="77" t="s">
        <v>481</v>
      </c>
      <c r="GI9487" s="77">
        <v>2020</v>
      </c>
      <c r="GJ9487" s="77" t="s">
        <v>301</v>
      </c>
      <c r="GK9487" s="77">
        <v>13469.087812378681</v>
      </c>
      <c r="GL9487" s="77">
        <v>610.71869400000003</v>
      </c>
      <c r="GM9487" s="77">
        <v>2020</v>
      </c>
      <c r="GN9487" s="77" t="s">
        <v>175</v>
      </c>
      <c r="GO9487" s="77">
        <v>5.3000000000000005E-2</v>
      </c>
      <c r="GP9487" s="77">
        <v>3</v>
      </c>
      <c r="GQ9487" s="77">
        <v>0</v>
      </c>
      <c r="GR9487" s="77" t="s">
        <v>423</v>
      </c>
      <c r="GS9487" s="77">
        <v>5.5966209081309407E-2</v>
      </c>
      <c r="GT9487" s="77">
        <v>753.81378464210161</v>
      </c>
      <c r="GU9487" s="77">
        <v>0</v>
      </c>
      <c r="GV9487" s="77">
        <v>0</v>
      </c>
      <c r="GW9487" s="77">
        <v>0</v>
      </c>
      <c r="GX9487" s="77">
        <v>0</v>
      </c>
      <c r="GY9487" s="77">
        <v>0</v>
      </c>
      <c r="GZ9487" s="77">
        <v>0</v>
      </c>
    </row>
    <row r="9488" spans="187:208" x14ac:dyDescent="0.25">
      <c r="GE9488" s="77" t="s">
        <v>427</v>
      </c>
      <c r="GF9488" s="77" t="s">
        <v>155</v>
      </c>
      <c r="GG9488" s="77" t="s">
        <v>466</v>
      </c>
      <c r="GH9488" s="77" t="s">
        <v>481</v>
      </c>
      <c r="GI9488" s="77">
        <v>2020</v>
      </c>
      <c r="GJ9488" s="77" t="s">
        <v>303</v>
      </c>
      <c r="GK9488" s="77">
        <v>7205.5312760239976</v>
      </c>
      <c r="GL9488" s="77">
        <v>610.71869400000003</v>
      </c>
      <c r="GM9488" s="77">
        <v>2020</v>
      </c>
      <c r="GN9488" s="77" t="s">
        <v>175</v>
      </c>
      <c r="GO9488" s="77">
        <v>5.3000000000000005E-2</v>
      </c>
      <c r="GP9488" s="77">
        <v>3</v>
      </c>
      <c r="GQ9488" s="77">
        <v>0</v>
      </c>
      <c r="GR9488" s="77" t="s">
        <v>423</v>
      </c>
      <c r="GS9488" s="77">
        <v>5.5966209081309407E-2</v>
      </c>
      <c r="GT9488" s="77">
        <v>403.2662699358732</v>
      </c>
      <c r="GU9488" s="77">
        <v>0</v>
      </c>
      <c r="GV9488" s="77">
        <v>0</v>
      </c>
      <c r="GW9488" s="77">
        <v>0</v>
      </c>
      <c r="GX9488" s="77">
        <v>0</v>
      </c>
      <c r="GY9488" s="77">
        <v>0</v>
      </c>
      <c r="GZ9488" s="77">
        <v>0</v>
      </c>
    </row>
    <row r="9489" spans="187:208" x14ac:dyDescent="0.25">
      <c r="GE9489" s="77" t="s">
        <v>422</v>
      </c>
      <c r="GF9489" s="77" t="s">
        <v>155</v>
      </c>
      <c r="GG9489" s="77" t="s">
        <v>466</v>
      </c>
      <c r="GH9489" s="77" t="s">
        <v>488</v>
      </c>
      <c r="GI9489" s="77">
        <v>2020</v>
      </c>
      <c r="GJ9489" s="77" t="s">
        <v>305</v>
      </c>
      <c r="GK9489" s="77">
        <v>409.22373582042479</v>
      </c>
      <c r="GL9489" s="77">
        <v>610.71869400000003</v>
      </c>
      <c r="GM9489" s="77">
        <v>2020</v>
      </c>
      <c r="GN9489" s="77" t="s">
        <v>175</v>
      </c>
      <c r="GO9489" s="77">
        <v>0.13250000000000001</v>
      </c>
      <c r="GP9489" s="77">
        <v>3</v>
      </c>
      <c r="GQ9489" s="77">
        <v>0</v>
      </c>
      <c r="GR9489" s="77" t="s">
        <v>423</v>
      </c>
      <c r="GS9489" s="77">
        <v>0.1527377521613833</v>
      </c>
      <c r="GT9489" s="77">
        <v>62.503913540295436</v>
      </c>
      <c r="GU9489" s="77">
        <v>0</v>
      </c>
      <c r="GV9489" s="77">
        <v>0</v>
      </c>
      <c r="GW9489" s="77">
        <v>0</v>
      </c>
      <c r="GX9489" s="77">
        <v>0</v>
      </c>
      <c r="GY9489" s="77">
        <v>0</v>
      </c>
      <c r="GZ9489" s="77">
        <v>0</v>
      </c>
    </row>
    <row r="9490" spans="187:208" x14ac:dyDescent="0.25">
      <c r="GE9490" s="77" t="s">
        <v>425</v>
      </c>
      <c r="GF9490" s="77" t="s">
        <v>155</v>
      </c>
      <c r="GG9490" s="77" t="s">
        <v>466</v>
      </c>
      <c r="GH9490" s="77" t="s">
        <v>488</v>
      </c>
      <c r="GI9490" s="77">
        <v>2020</v>
      </c>
      <c r="GJ9490" s="77" t="s">
        <v>301</v>
      </c>
      <c r="GK9490" s="77">
        <v>13469.08781237869</v>
      </c>
      <c r="GL9490" s="77">
        <v>610.71869400000003</v>
      </c>
      <c r="GM9490" s="77">
        <v>2020</v>
      </c>
      <c r="GN9490" s="77" t="s">
        <v>175</v>
      </c>
      <c r="GO9490" s="77">
        <v>5.3000000000000005E-2</v>
      </c>
      <c r="GP9490" s="77">
        <v>3</v>
      </c>
      <c r="GQ9490" s="77">
        <v>0</v>
      </c>
      <c r="GR9490" s="77" t="s">
        <v>423</v>
      </c>
      <c r="GS9490" s="77">
        <v>5.5966209081309407E-2</v>
      </c>
      <c r="GT9490" s="77">
        <v>753.81378464210206</v>
      </c>
      <c r="GU9490" s="77">
        <v>0</v>
      </c>
      <c r="GV9490" s="77">
        <v>0</v>
      </c>
      <c r="GW9490" s="77">
        <v>0</v>
      </c>
      <c r="GX9490" s="77">
        <v>0</v>
      </c>
      <c r="GY9490" s="77">
        <v>0</v>
      </c>
      <c r="GZ9490" s="77">
        <v>0</v>
      </c>
    </row>
    <row r="9491" spans="187:208" x14ac:dyDescent="0.25">
      <c r="GE9491" s="77" t="s">
        <v>427</v>
      </c>
      <c r="GF9491" s="77" t="s">
        <v>155</v>
      </c>
      <c r="GG9491" s="77" t="s">
        <v>466</v>
      </c>
      <c r="GH9491" s="77" t="s">
        <v>488</v>
      </c>
      <c r="GI9491" s="77">
        <v>2020</v>
      </c>
      <c r="GJ9491" s="77" t="s">
        <v>303</v>
      </c>
      <c r="GK9491" s="77">
        <v>7205.5312760252446</v>
      </c>
      <c r="GL9491" s="77">
        <v>610.71869400000003</v>
      </c>
      <c r="GM9491" s="77">
        <v>2020</v>
      </c>
      <c r="GN9491" s="77" t="s">
        <v>175</v>
      </c>
      <c r="GO9491" s="77">
        <v>5.3000000000000005E-2</v>
      </c>
      <c r="GP9491" s="77">
        <v>3</v>
      </c>
      <c r="GQ9491" s="77">
        <v>0</v>
      </c>
      <c r="GR9491" s="77" t="s">
        <v>423</v>
      </c>
      <c r="GS9491" s="77">
        <v>5.5966209081309407E-2</v>
      </c>
      <c r="GT9491" s="77">
        <v>403.266269935943</v>
      </c>
      <c r="GU9491" s="77">
        <v>0</v>
      </c>
      <c r="GV9491" s="77">
        <v>0</v>
      </c>
      <c r="GW9491" s="77">
        <v>0</v>
      </c>
      <c r="GX9491" s="77">
        <v>0</v>
      </c>
      <c r="GY9491" s="77">
        <v>0</v>
      </c>
      <c r="GZ9491" s="77">
        <v>0</v>
      </c>
    </row>
    <row r="9492" spans="187:208" x14ac:dyDescent="0.25">
      <c r="GE9492" s="77" t="s">
        <v>422</v>
      </c>
      <c r="GF9492" s="77" t="s">
        <v>155</v>
      </c>
      <c r="GG9492" s="77" t="s">
        <v>468</v>
      </c>
      <c r="GH9492" s="77" t="s">
        <v>300</v>
      </c>
      <c r="GI9492" s="77">
        <v>2020</v>
      </c>
      <c r="GJ9492" s="77" t="s">
        <v>305</v>
      </c>
      <c r="GK9492" s="77">
        <v>222.22942162791179</v>
      </c>
      <c r="GL9492" s="77">
        <v>206.70045400000001</v>
      </c>
      <c r="GM9492" s="77">
        <v>2020</v>
      </c>
      <c r="GN9492" s="77" t="s">
        <v>175</v>
      </c>
      <c r="GO9492" s="77">
        <v>0.13250000000000001</v>
      </c>
      <c r="GP9492" s="77">
        <v>3</v>
      </c>
      <c r="GQ9492" s="77">
        <v>0</v>
      </c>
      <c r="GR9492" s="77" t="s">
        <v>423</v>
      </c>
      <c r="GS9492" s="77">
        <v>0.1527377521613833</v>
      </c>
      <c r="GT9492" s="77">
        <v>33.942822323571548</v>
      </c>
      <c r="GU9492" s="77">
        <v>0</v>
      </c>
      <c r="GV9492" s="77">
        <v>0</v>
      </c>
      <c r="GW9492" s="77">
        <v>0</v>
      </c>
      <c r="GX9492" s="77">
        <v>0</v>
      </c>
      <c r="GY9492" s="77">
        <v>0</v>
      </c>
      <c r="GZ9492" s="77">
        <v>0</v>
      </c>
    </row>
    <row r="9493" spans="187:208" x14ac:dyDescent="0.25">
      <c r="GE9493" s="77" t="s">
        <v>425</v>
      </c>
      <c r="GF9493" s="77" t="s">
        <v>155</v>
      </c>
      <c r="GG9493" s="77" t="s">
        <v>468</v>
      </c>
      <c r="GH9493" s="77" t="s">
        <v>300</v>
      </c>
      <c r="GI9493" s="77">
        <v>2020</v>
      </c>
      <c r="GJ9493" s="77" t="s">
        <v>301</v>
      </c>
      <c r="GK9493" s="77">
        <v>8585.7228092510923</v>
      </c>
      <c r="GL9493" s="77">
        <v>206.70045400000001</v>
      </c>
      <c r="GM9493" s="77">
        <v>2020</v>
      </c>
      <c r="GN9493" s="77" t="s">
        <v>175</v>
      </c>
      <c r="GO9493" s="77">
        <v>5.3000000000000005E-2</v>
      </c>
      <c r="GP9493" s="77">
        <v>3</v>
      </c>
      <c r="GQ9493" s="77">
        <v>0</v>
      </c>
      <c r="GR9493" s="77" t="s">
        <v>423</v>
      </c>
      <c r="GS9493" s="77">
        <v>5.5966209081309407E-2</v>
      </c>
      <c r="GT9493" s="77">
        <v>480.51035785671377</v>
      </c>
      <c r="GU9493" s="77">
        <v>0</v>
      </c>
      <c r="GV9493" s="77">
        <v>0</v>
      </c>
      <c r="GW9493" s="77">
        <v>0</v>
      </c>
      <c r="GX9493" s="77">
        <v>0</v>
      </c>
      <c r="GY9493" s="77">
        <v>0</v>
      </c>
      <c r="GZ9493" s="77">
        <v>0</v>
      </c>
    </row>
    <row r="9494" spans="187:208" x14ac:dyDescent="0.25">
      <c r="GE9494" s="77" t="s">
        <v>427</v>
      </c>
      <c r="GF9494" s="77" t="s">
        <v>155</v>
      </c>
      <c r="GG9494" s="77" t="s">
        <v>468</v>
      </c>
      <c r="GH9494" s="77" t="s">
        <v>300</v>
      </c>
      <c r="GI9494" s="77">
        <v>2020</v>
      </c>
      <c r="GJ9494" s="77" t="s">
        <v>303</v>
      </c>
      <c r="GK9494" s="77">
        <v>5338.1784104587032</v>
      </c>
      <c r="GL9494" s="77">
        <v>206.70045400000001</v>
      </c>
      <c r="GM9494" s="77">
        <v>2020</v>
      </c>
      <c r="GN9494" s="77" t="s">
        <v>175</v>
      </c>
      <c r="GO9494" s="77">
        <v>5.3000000000000005E-2</v>
      </c>
      <c r="GP9494" s="77">
        <v>3</v>
      </c>
      <c r="GQ9494" s="77">
        <v>0</v>
      </c>
      <c r="GR9494" s="77" t="s">
        <v>423</v>
      </c>
      <c r="GS9494" s="77">
        <v>5.5966209081309407E-2</v>
      </c>
      <c r="GT9494" s="77">
        <v>298.75760903306366</v>
      </c>
      <c r="GU9494" s="77">
        <v>0</v>
      </c>
      <c r="GV9494" s="77">
        <v>0</v>
      </c>
      <c r="GW9494" s="77">
        <v>0</v>
      </c>
      <c r="GX9494" s="77">
        <v>0</v>
      </c>
      <c r="GY9494" s="77">
        <v>0</v>
      </c>
      <c r="GZ9494" s="77">
        <v>0</v>
      </c>
    </row>
    <row r="9495" spans="187:208" x14ac:dyDescent="0.25">
      <c r="GE9495" s="77" t="s">
        <v>422</v>
      </c>
      <c r="GF9495" s="77" t="s">
        <v>155</v>
      </c>
      <c r="GG9495" s="77" t="s">
        <v>468</v>
      </c>
      <c r="GH9495" s="77" t="s">
        <v>432</v>
      </c>
      <c r="GI9495" s="77">
        <v>2020</v>
      </c>
      <c r="GJ9495" s="77" t="s">
        <v>305</v>
      </c>
      <c r="GK9495" s="77">
        <v>222.22942162786501</v>
      </c>
      <c r="GL9495" s="77">
        <v>206.70045400000001</v>
      </c>
      <c r="GM9495" s="77">
        <v>2020</v>
      </c>
      <c r="GN9495" s="77" t="s">
        <v>175</v>
      </c>
      <c r="GO9495" s="77">
        <v>0.13250000000000001</v>
      </c>
      <c r="GP9495" s="77">
        <v>3</v>
      </c>
      <c r="GQ9495" s="77">
        <v>0</v>
      </c>
      <c r="GR9495" s="77" t="s">
        <v>423</v>
      </c>
      <c r="GS9495" s="77">
        <v>0.1527377521613833</v>
      </c>
      <c r="GT9495" s="77">
        <v>33.9428223235644</v>
      </c>
      <c r="GU9495" s="77">
        <v>0</v>
      </c>
      <c r="GV9495" s="77">
        <v>0</v>
      </c>
      <c r="GW9495" s="77">
        <v>0</v>
      </c>
      <c r="GX9495" s="77">
        <v>0</v>
      </c>
      <c r="GY9495" s="77">
        <v>0</v>
      </c>
      <c r="GZ9495" s="77">
        <v>0</v>
      </c>
    </row>
    <row r="9496" spans="187:208" x14ac:dyDescent="0.25">
      <c r="GE9496" s="77" t="s">
        <v>425</v>
      </c>
      <c r="GF9496" s="77" t="s">
        <v>155</v>
      </c>
      <c r="GG9496" s="77" t="s">
        <v>468</v>
      </c>
      <c r="GH9496" s="77" t="s">
        <v>432</v>
      </c>
      <c r="GI9496" s="77">
        <v>2020</v>
      </c>
      <c r="GJ9496" s="77" t="s">
        <v>301</v>
      </c>
      <c r="GK9496" s="77">
        <v>8585.7228092492787</v>
      </c>
      <c r="GL9496" s="77">
        <v>206.70045400000001</v>
      </c>
      <c r="GM9496" s="77">
        <v>2020</v>
      </c>
      <c r="GN9496" s="77" t="s">
        <v>175</v>
      </c>
      <c r="GO9496" s="77">
        <v>5.3000000000000005E-2</v>
      </c>
      <c r="GP9496" s="77">
        <v>3</v>
      </c>
      <c r="GQ9496" s="77">
        <v>0</v>
      </c>
      <c r="GR9496" s="77" t="s">
        <v>423</v>
      </c>
      <c r="GS9496" s="77">
        <v>5.5966209081309407E-2</v>
      </c>
      <c r="GT9496" s="77">
        <v>480.5103578566123</v>
      </c>
      <c r="GU9496" s="77">
        <v>0</v>
      </c>
      <c r="GV9496" s="77">
        <v>0</v>
      </c>
      <c r="GW9496" s="77">
        <v>0</v>
      </c>
      <c r="GX9496" s="77">
        <v>0</v>
      </c>
      <c r="GY9496" s="77">
        <v>0</v>
      </c>
      <c r="GZ9496" s="77">
        <v>0</v>
      </c>
    </row>
    <row r="9497" spans="187:208" x14ac:dyDescent="0.25">
      <c r="GE9497" s="77" t="s">
        <v>422</v>
      </c>
      <c r="GF9497" s="77" t="s">
        <v>155</v>
      </c>
      <c r="GG9497" s="77" t="s">
        <v>468</v>
      </c>
      <c r="GH9497" s="77" t="s">
        <v>439</v>
      </c>
      <c r="GI9497" s="77">
        <v>2020</v>
      </c>
      <c r="GJ9497" s="77" t="s">
        <v>305</v>
      </c>
      <c r="GK9497" s="77">
        <v>0.69641821681223892</v>
      </c>
      <c r="GL9497" s="77">
        <v>206.70045400000001</v>
      </c>
      <c r="GM9497" s="77">
        <v>2020</v>
      </c>
      <c r="GN9497" s="77" t="s">
        <v>175</v>
      </c>
      <c r="GO9497" s="77">
        <v>0.13250000000000001</v>
      </c>
      <c r="GP9497" s="77">
        <v>3</v>
      </c>
      <c r="GQ9497" s="77">
        <v>0</v>
      </c>
      <c r="GR9497" s="77" t="s">
        <v>423</v>
      </c>
      <c r="GS9497" s="77">
        <v>0.1527377521613833</v>
      </c>
      <c r="GT9497" s="77">
        <v>0.10636935300014025</v>
      </c>
      <c r="GU9497" s="77">
        <v>0</v>
      </c>
      <c r="GV9497" s="77">
        <v>0</v>
      </c>
      <c r="GW9497" s="77">
        <v>0</v>
      </c>
      <c r="GX9497" s="77">
        <v>0</v>
      </c>
      <c r="GY9497" s="77">
        <v>0</v>
      </c>
      <c r="GZ9497" s="77">
        <v>0</v>
      </c>
    </row>
    <row r="9498" spans="187:208" x14ac:dyDescent="0.25">
      <c r="GE9498" s="77" t="s">
        <v>425</v>
      </c>
      <c r="GF9498" s="77" t="s">
        <v>155</v>
      </c>
      <c r="GG9498" s="77" t="s">
        <v>468</v>
      </c>
      <c r="GH9498" s="77" t="s">
        <v>439</v>
      </c>
      <c r="GI9498" s="77">
        <v>2020</v>
      </c>
      <c r="GJ9498" s="77" t="s">
        <v>301</v>
      </c>
      <c r="GK9498" s="77">
        <v>2.9419641522810269</v>
      </c>
      <c r="GL9498" s="77">
        <v>206.70045400000001</v>
      </c>
      <c r="GM9498" s="77">
        <v>2020</v>
      </c>
      <c r="GN9498" s="77" t="s">
        <v>175</v>
      </c>
      <c r="GO9498" s="77">
        <v>5.3000000000000005E-2</v>
      </c>
      <c r="GP9498" s="77">
        <v>3</v>
      </c>
      <c r="GQ9498" s="77">
        <v>0</v>
      </c>
      <c r="GR9498" s="77" t="s">
        <v>423</v>
      </c>
      <c r="GS9498" s="77">
        <v>5.5966209081309407E-2</v>
      </c>
      <c r="GT9498" s="77">
        <v>0.16465058085627715</v>
      </c>
      <c r="GU9498" s="77">
        <v>0</v>
      </c>
      <c r="GV9498" s="77">
        <v>0</v>
      </c>
      <c r="GW9498" s="77">
        <v>0</v>
      </c>
      <c r="GX9498" s="77">
        <v>0</v>
      </c>
      <c r="GY9498" s="77">
        <v>0</v>
      </c>
      <c r="GZ9498" s="77">
        <v>0</v>
      </c>
    </row>
    <row r="9499" spans="187:208" x14ac:dyDescent="0.25">
      <c r="GE9499" s="77" t="s">
        <v>427</v>
      </c>
      <c r="GF9499" s="77" t="s">
        <v>155</v>
      </c>
      <c r="GG9499" s="77" t="s">
        <v>468</v>
      </c>
      <c r="GH9499" s="77" t="s">
        <v>439</v>
      </c>
      <c r="GI9499" s="77">
        <v>2020</v>
      </c>
      <c r="GJ9499" s="77" t="s">
        <v>303</v>
      </c>
      <c r="GK9499" s="77">
        <v>1.602175962208306</v>
      </c>
      <c r="GL9499" s="77">
        <v>206.70045400000001</v>
      </c>
      <c r="GM9499" s="77">
        <v>2020</v>
      </c>
      <c r="GN9499" s="77" t="s">
        <v>175</v>
      </c>
      <c r="GO9499" s="77">
        <v>5.3000000000000005E-2</v>
      </c>
      <c r="GP9499" s="77">
        <v>3</v>
      </c>
      <c r="GQ9499" s="77">
        <v>0</v>
      </c>
      <c r="GR9499" s="77" t="s">
        <v>423</v>
      </c>
      <c r="GS9499" s="77">
        <v>5.5966209081309407E-2</v>
      </c>
      <c r="GT9499" s="77">
        <v>8.9667714885998132E-2</v>
      </c>
      <c r="GU9499" s="77">
        <v>0</v>
      </c>
      <c r="GV9499" s="77">
        <v>0</v>
      </c>
      <c r="GW9499" s="77">
        <v>0</v>
      </c>
      <c r="GX9499" s="77">
        <v>0</v>
      </c>
      <c r="GY9499" s="77">
        <v>0</v>
      </c>
      <c r="GZ9499" s="77">
        <v>0</v>
      </c>
    </row>
    <row r="9500" spans="187:208" x14ac:dyDescent="0.25">
      <c r="GE9500" s="77" t="s">
        <v>422</v>
      </c>
      <c r="GF9500" s="77" t="s">
        <v>155</v>
      </c>
      <c r="GG9500" s="77" t="s">
        <v>468</v>
      </c>
      <c r="GH9500" s="77" t="s">
        <v>446</v>
      </c>
      <c r="GI9500" s="77">
        <v>2020</v>
      </c>
      <c r="GJ9500" s="77" t="s">
        <v>305</v>
      </c>
      <c r="GK9500" s="77">
        <v>3.6425060683954513E-2</v>
      </c>
      <c r="GL9500" s="77">
        <v>206.70045400000001</v>
      </c>
      <c r="GM9500" s="77">
        <v>2020</v>
      </c>
      <c r="GN9500" s="77" t="s">
        <v>175</v>
      </c>
      <c r="GO9500" s="77">
        <v>0.13250000000000001</v>
      </c>
      <c r="GP9500" s="77">
        <v>3</v>
      </c>
      <c r="GQ9500" s="77">
        <v>0</v>
      </c>
      <c r="GR9500" s="77" t="s">
        <v>423</v>
      </c>
      <c r="GS9500" s="77">
        <v>0.1527377521613833</v>
      </c>
      <c r="GT9500" s="77">
        <v>5.563481891209191E-3</v>
      </c>
      <c r="GU9500" s="77">
        <v>0</v>
      </c>
      <c r="GV9500" s="77">
        <v>0</v>
      </c>
      <c r="GW9500" s="77">
        <v>0</v>
      </c>
      <c r="GX9500" s="77">
        <v>0</v>
      </c>
      <c r="GY9500" s="77">
        <v>0</v>
      </c>
      <c r="GZ9500" s="77">
        <v>0</v>
      </c>
    </row>
    <row r="9501" spans="187:208" x14ac:dyDescent="0.25">
      <c r="GE9501" s="77" t="s">
        <v>425</v>
      </c>
      <c r="GF9501" s="77" t="s">
        <v>155</v>
      </c>
      <c r="GG9501" s="77" t="s">
        <v>468</v>
      </c>
      <c r="GH9501" s="77" t="s">
        <v>446</v>
      </c>
      <c r="GI9501" s="77">
        <v>2020</v>
      </c>
      <c r="GJ9501" s="77" t="s">
        <v>301</v>
      </c>
      <c r="GK9501" s="77">
        <v>1.580872452543189E-3</v>
      </c>
      <c r="GL9501" s="77">
        <v>206.70045400000001</v>
      </c>
      <c r="GM9501" s="77">
        <v>2020</v>
      </c>
      <c r="GN9501" s="77" t="s">
        <v>175</v>
      </c>
      <c r="GO9501" s="77">
        <v>5.3000000000000005E-2</v>
      </c>
      <c r="GP9501" s="77">
        <v>3</v>
      </c>
      <c r="GQ9501" s="77">
        <v>0</v>
      </c>
      <c r="GR9501" s="77" t="s">
        <v>423</v>
      </c>
      <c r="GS9501" s="77">
        <v>5.5966209081309407E-2</v>
      </c>
      <c r="GT9501" s="77">
        <v>8.8475438209914504E-5</v>
      </c>
      <c r="GU9501" s="77">
        <v>0</v>
      </c>
      <c r="GV9501" s="77">
        <v>0</v>
      </c>
      <c r="GW9501" s="77">
        <v>0</v>
      </c>
      <c r="GX9501" s="77">
        <v>0</v>
      </c>
      <c r="GY9501" s="77">
        <v>0</v>
      </c>
      <c r="GZ9501" s="77">
        <v>0</v>
      </c>
    </row>
    <row r="9502" spans="187:208" x14ac:dyDescent="0.25">
      <c r="GE9502" s="77" t="s">
        <v>427</v>
      </c>
      <c r="GF9502" s="77" t="s">
        <v>155</v>
      </c>
      <c r="GG9502" s="77" t="s">
        <v>468</v>
      </c>
      <c r="GH9502" s="77" t="s">
        <v>446</v>
      </c>
      <c r="GI9502" s="77">
        <v>2020</v>
      </c>
      <c r="GJ9502" s="77" t="s">
        <v>303</v>
      </c>
      <c r="GK9502" s="77">
        <v>3.9894642198450722E-2</v>
      </c>
      <c r="GL9502" s="77">
        <v>206.70045400000001</v>
      </c>
      <c r="GM9502" s="77">
        <v>2020</v>
      </c>
      <c r="GN9502" s="77" t="s">
        <v>175</v>
      </c>
      <c r="GO9502" s="77">
        <v>5.3000000000000005E-2</v>
      </c>
      <c r="GP9502" s="77">
        <v>3</v>
      </c>
      <c r="GQ9502" s="77">
        <v>0</v>
      </c>
      <c r="GR9502" s="77" t="s">
        <v>423</v>
      </c>
      <c r="GS9502" s="77">
        <v>5.5966209081309407E-2</v>
      </c>
      <c r="GT9502" s="77">
        <v>2.2327518865025223E-3</v>
      </c>
      <c r="GU9502" s="77">
        <v>0</v>
      </c>
      <c r="GV9502" s="77">
        <v>0</v>
      </c>
      <c r="GW9502" s="77">
        <v>0</v>
      </c>
      <c r="GX9502" s="77">
        <v>0</v>
      </c>
      <c r="GY9502" s="77">
        <v>0</v>
      </c>
      <c r="GZ9502" s="77">
        <v>0</v>
      </c>
    </row>
    <row r="9503" spans="187:208" x14ac:dyDescent="0.25">
      <c r="GE9503" s="77" t="s">
        <v>422</v>
      </c>
      <c r="GF9503" s="77" t="s">
        <v>155</v>
      </c>
      <c r="GG9503" s="77" t="s">
        <v>468</v>
      </c>
      <c r="GH9503" s="77" t="s">
        <v>453</v>
      </c>
      <c r="GI9503" s="77">
        <v>2020</v>
      </c>
      <c r="GJ9503" s="77" t="s">
        <v>305</v>
      </c>
      <c r="GK9503" s="77">
        <v>222.22942162783181</v>
      </c>
      <c r="GL9503" s="77">
        <v>206.70045400000001</v>
      </c>
      <c r="GM9503" s="77">
        <v>2020</v>
      </c>
      <c r="GN9503" s="77" t="s">
        <v>175</v>
      </c>
      <c r="GO9503" s="77">
        <v>0.13250000000000001</v>
      </c>
      <c r="GP9503" s="77">
        <v>3</v>
      </c>
      <c r="GQ9503" s="77">
        <v>0</v>
      </c>
      <c r="GR9503" s="77" t="s">
        <v>423</v>
      </c>
      <c r="GS9503" s="77">
        <v>0.1527377521613833</v>
      </c>
      <c r="GT9503" s="77">
        <v>33.942822323559326</v>
      </c>
      <c r="GU9503" s="77">
        <v>0</v>
      </c>
      <c r="GV9503" s="77">
        <v>0</v>
      </c>
      <c r="GW9503" s="77">
        <v>0</v>
      </c>
      <c r="GX9503" s="77">
        <v>0</v>
      </c>
      <c r="GY9503" s="77">
        <v>0</v>
      </c>
      <c r="GZ9503" s="77">
        <v>0</v>
      </c>
    </row>
    <row r="9504" spans="187:208" x14ac:dyDescent="0.25">
      <c r="GE9504" s="77" t="s">
        <v>425</v>
      </c>
      <c r="GF9504" s="77" t="s">
        <v>155</v>
      </c>
      <c r="GG9504" s="77" t="s">
        <v>468</v>
      </c>
      <c r="GH9504" s="77" t="s">
        <v>453</v>
      </c>
      <c r="GI9504" s="77">
        <v>2020</v>
      </c>
      <c r="GJ9504" s="77" t="s">
        <v>301</v>
      </c>
      <c r="GK9504" s="77">
        <v>8585.7228092479909</v>
      </c>
      <c r="GL9504" s="77">
        <v>206.70045400000001</v>
      </c>
      <c r="GM9504" s="77">
        <v>2020</v>
      </c>
      <c r="GN9504" s="77" t="s">
        <v>175</v>
      </c>
      <c r="GO9504" s="77">
        <v>5.3000000000000005E-2</v>
      </c>
      <c r="GP9504" s="77">
        <v>3</v>
      </c>
      <c r="GQ9504" s="77">
        <v>0</v>
      </c>
      <c r="GR9504" s="77" t="s">
        <v>423</v>
      </c>
      <c r="GS9504" s="77">
        <v>5.5966209081309407E-2</v>
      </c>
      <c r="GT9504" s="77">
        <v>480.51035785654022</v>
      </c>
      <c r="GU9504" s="77">
        <v>0</v>
      </c>
      <c r="GV9504" s="77">
        <v>0</v>
      </c>
      <c r="GW9504" s="77">
        <v>0</v>
      </c>
      <c r="GX9504" s="77">
        <v>0</v>
      </c>
      <c r="GY9504" s="77">
        <v>0</v>
      </c>
      <c r="GZ9504" s="77">
        <v>0</v>
      </c>
    </row>
    <row r="9505" spans="187:208" x14ac:dyDescent="0.25">
      <c r="GE9505" s="77" t="s">
        <v>427</v>
      </c>
      <c r="GF9505" s="77" t="s">
        <v>155</v>
      </c>
      <c r="GG9505" s="77" t="s">
        <v>468</v>
      </c>
      <c r="GH9505" s="77" t="s">
        <v>453</v>
      </c>
      <c r="GI9505" s="77">
        <v>2020</v>
      </c>
      <c r="GJ9505" s="77" t="s">
        <v>303</v>
      </c>
      <c r="GK9505" s="77">
        <v>5338.1784104567751</v>
      </c>
      <c r="GL9505" s="77">
        <v>206.70045400000001</v>
      </c>
      <c r="GM9505" s="77">
        <v>2020</v>
      </c>
      <c r="GN9505" s="77" t="s">
        <v>175</v>
      </c>
      <c r="GO9505" s="77">
        <v>5.3000000000000005E-2</v>
      </c>
      <c r="GP9505" s="77">
        <v>3</v>
      </c>
      <c r="GQ9505" s="77">
        <v>0</v>
      </c>
      <c r="GR9505" s="77" t="s">
        <v>423</v>
      </c>
      <c r="GS9505" s="77">
        <v>5.5966209081309407E-2</v>
      </c>
      <c r="GT9505" s="77">
        <v>298.75760903295577</v>
      </c>
      <c r="GU9505" s="77">
        <v>0</v>
      </c>
      <c r="GV9505" s="77">
        <v>0</v>
      </c>
      <c r="GW9505" s="77">
        <v>0</v>
      </c>
      <c r="GX9505" s="77">
        <v>0</v>
      </c>
      <c r="GY9505" s="77">
        <v>0</v>
      </c>
      <c r="GZ9505" s="77">
        <v>0</v>
      </c>
    </row>
    <row r="9506" spans="187:208" x14ac:dyDescent="0.25">
      <c r="GE9506" s="77" t="s">
        <v>422</v>
      </c>
      <c r="GF9506" s="77" t="s">
        <v>155</v>
      </c>
      <c r="GG9506" s="77" t="s">
        <v>468</v>
      </c>
      <c r="GH9506" s="77" t="s">
        <v>460</v>
      </c>
      <c r="GI9506" s="77">
        <v>2020</v>
      </c>
      <c r="GJ9506" s="77" t="s">
        <v>305</v>
      </c>
      <c r="GK9506" s="77">
        <v>222.22942162784571</v>
      </c>
      <c r="GL9506" s="77">
        <v>206.70045400000001</v>
      </c>
      <c r="GM9506" s="77">
        <v>2020</v>
      </c>
      <c r="GN9506" s="77" t="s">
        <v>175</v>
      </c>
      <c r="GO9506" s="77">
        <v>0.13250000000000001</v>
      </c>
      <c r="GP9506" s="77">
        <v>3</v>
      </c>
      <c r="GQ9506" s="77">
        <v>0</v>
      </c>
      <c r="GR9506" s="77" t="s">
        <v>423</v>
      </c>
      <c r="GS9506" s="77">
        <v>0.1527377521613833</v>
      </c>
      <c r="GT9506" s="77">
        <v>33.942822323561451</v>
      </c>
      <c r="GU9506" s="77">
        <v>0</v>
      </c>
      <c r="GV9506" s="77">
        <v>0</v>
      </c>
      <c r="GW9506" s="77">
        <v>0</v>
      </c>
      <c r="GX9506" s="77">
        <v>0</v>
      </c>
      <c r="GY9506" s="77">
        <v>0</v>
      </c>
      <c r="GZ9506" s="77">
        <v>0</v>
      </c>
    </row>
    <row r="9507" spans="187:208" x14ac:dyDescent="0.25">
      <c r="GE9507" s="77" t="s">
        <v>425</v>
      </c>
      <c r="GF9507" s="77" t="s">
        <v>155</v>
      </c>
      <c r="GG9507" s="77" t="s">
        <v>468</v>
      </c>
      <c r="GH9507" s="77" t="s">
        <v>460</v>
      </c>
      <c r="GI9507" s="77">
        <v>2020</v>
      </c>
      <c r="GJ9507" s="77" t="s">
        <v>301</v>
      </c>
      <c r="GK9507" s="77">
        <v>8585.7228092485311</v>
      </c>
      <c r="GL9507" s="77">
        <v>206.70045400000001</v>
      </c>
      <c r="GM9507" s="77">
        <v>2020</v>
      </c>
      <c r="GN9507" s="77" t="s">
        <v>175</v>
      </c>
      <c r="GO9507" s="77">
        <v>5.3000000000000005E-2</v>
      </c>
      <c r="GP9507" s="77">
        <v>3</v>
      </c>
      <c r="GQ9507" s="77">
        <v>0</v>
      </c>
      <c r="GR9507" s="77" t="s">
        <v>423</v>
      </c>
      <c r="GS9507" s="77">
        <v>5.5966209081309407E-2</v>
      </c>
      <c r="GT9507" s="77">
        <v>480.51035785657047</v>
      </c>
      <c r="GU9507" s="77">
        <v>0</v>
      </c>
      <c r="GV9507" s="77">
        <v>0</v>
      </c>
      <c r="GW9507" s="77">
        <v>0</v>
      </c>
      <c r="GX9507" s="77">
        <v>0</v>
      </c>
      <c r="GY9507" s="77">
        <v>0</v>
      </c>
      <c r="GZ9507" s="77">
        <v>0</v>
      </c>
    </row>
    <row r="9508" spans="187:208" x14ac:dyDescent="0.25">
      <c r="GE9508" s="77" t="s">
        <v>422</v>
      </c>
      <c r="GF9508" s="77" t="s">
        <v>155</v>
      </c>
      <c r="GG9508" s="77" t="s">
        <v>468</v>
      </c>
      <c r="GH9508" s="77" t="s">
        <v>467</v>
      </c>
      <c r="GI9508" s="77">
        <v>2020</v>
      </c>
      <c r="GJ9508" s="77" t="s">
        <v>305</v>
      </c>
      <c r="GK9508" s="77">
        <v>0.69641821681223459</v>
      </c>
      <c r="GL9508" s="77">
        <v>206.70045400000001</v>
      </c>
      <c r="GM9508" s="77">
        <v>2020</v>
      </c>
      <c r="GN9508" s="77" t="s">
        <v>175</v>
      </c>
      <c r="GO9508" s="77">
        <v>0.13250000000000001</v>
      </c>
      <c r="GP9508" s="77">
        <v>3</v>
      </c>
      <c r="GQ9508" s="77">
        <v>0</v>
      </c>
      <c r="GR9508" s="77" t="s">
        <v>423</v>
      </c>
      <c r="GS9508" s="77">
        <v>0.1527377521613833</v>
      </c>
      <c r="GT9508" s="77">
        <v>0.10636935300013958</v>
      </c>
      <c r="GU9508" s="77">
        <v>0</v>
      </c>
      <c r="GV9508" s="77">
        <v>0</v>
      </c>
      <c r="GW9508" s="77">
        <v>0</v>
      </c>
      <c r="GX9508" s="77">
        <v>0</v>
      </c>
      <c r="GY9508" s="77">
        <v>0</v>
      </c>
      <c r="GZ9508" s="77">
        <v>0</v>
      </c>
    </row>
    <row r="9509" spans="187:208" x14ac:dyDescent="0.25">
      <c r="GE9509" s="77" t="s">
        <v>425</v>
      </c>
      <c r="GF9509" s="77" t="s">
        <v>155</v>
      </c>
      <c r="GG9509" s="77" t="s">
        <v>468</v>
      </c>
      <c r="GH9509" s="77" t="s">
        <v>467</v>
      </c>
      <c r="GI9509" s="77">
        <v>2020</v>
      </c>
      <c r="GJ9509" s="77" t="s">
        <v>301</v>
      </c>
      <c r="GK9509" s="77">
        <v>2.9419641522810398</v>
      </c>
      <c r="GL9509" s="77">
        <v>206.70045400000001</v>
      </c>
      <c r="GM9509" s="77">
        <v>2020</v>
      </c>
      <c r="GN9509" s="77" t="s">
        <v>175</v>
      </c>
      <c r="GO9509" s="77">
        <v>5.3000000000000005E-2</v>
      </c>
      <c r="GP9509" s="77">
        <v>3</v>
      </c>
      <c r="GQ9509" s="77">
        <v>0</v>
      </c>
      <c r="GR9509" s="77" t="s">
        <v>423</v>
      </c>
      <c r="GS9509" s="77">
        <v>5.5966209081309407E-2</v>
      </c>
      <c r="GT9509" s="77">
        <v>0.16465058085627787</v>
      </c>
      <c r="GU9509" s="77">
        <v>0</v>
      </c>
      <c r="GV9509" s="77">
        <v>0</v>
      </c>
      <c r="GW9509" s="77">
        <v>0</v>
      </c>
      <c r="GX9509" s="77">
        <v>0</v>
      </c>
      <c r="GY9509" s="77">
        <v>0</v>
      </c>
      <c r="GZ9509" s="77">
        <v>0</v>
      </c>
    </row>
    <row r="9510" spans="187:208" x14ac:dyDescent="0.25">
      <c r="GE9510" s="77" t="s">
        <v>427</v>
      </c>
      <c r="GF9510" s="77" t="s">
        <v>155</v>
      </c>
      <c r="GG9510" s="77" t="s">
        <v>468</v>
      </c>
      <c r="GH9510" s="77" t="s">
        <v>467</v>
      </c>
      <c r="GI9510" s="77">
        <v>2020</v>
      </c>
      <c r="GJ9510" s="77" t="s">
        <v>303</v>
      </c>
      <c r="GK9510" s="77">
        <v>1.6021759622082989</v>
      </c>
      <c r="GL9510" s="77">
        <v>206.70045400000001</v>
      </c>
      <c r="GM9510" s="77">
        <v>2020</v>
      </c>
      <c r="GN9510" s="77" t="s">
        <v>175</v>
      </c>
      <c r="GO9510" s="77">
        <v>5.3000000000000005E-2</v>
      </c>
      <c r="GP9510" s="77">
        <v>3</v>
      </c>
      <c r="GQ9510" s="77">
        <v>0</v>
      </c>
      <c r="GR9510" s="77" t="s">
        <v>423</v>
      </c>
      <c r="GS9510" s="77">
        <v>5.5966209081309407E-2</v>
      </c>
      <c r="GT9510" s="77">
        <v>8.9667714885997743E-2</v>
      </c>
      <c r="GU9510" s="77">
        <v>0</v>
      </c>
      <c r="GV9510" s="77">
        <v>0</v>
      </c>
      <c r="GW9510" s="77">
        <v>0</v>
      </c>
      <c r="GX9510" s="77">
        <v>0</v>
      </c>
      <c r="GY9510" s="77">
        <v>0</v>
      </c>
      <c r="GZ9510" s="77">
        <v>0</v>
      </c>
    </row>
    <row r="9511" spans="187:208" x14ac:dyDescent="0.25">
      <c r="GE9511" s="77" t="s">
        <v>422</v>
      </c>
      <c r="GF9511" s="77" t="s">
        <v>155</v>
      </c>
      <c r="GG9511" s="77" t="s">
        <v>468</v>
      </c>
      <c r="GH9511" s="77" t="s">
        <v>474</v>
      </c>
      <c r="GI9511" s="77">
        <v>2020</v>
      </c>
      <c r="GJ9511" s="77" t="s">
        <v>305</v>
      </c>
      <c r="GK9511" s="77">
        <v>3.6425060683954277E-2</v>
      </c>
      <c r="GL9511" s="77">
        <v>206.70045400000001</v>
      </c>
      <c r="GM9511" s="77">
        <v>2020</v>
      </c>
      <c r="GN9511" s="77" t="s">
        <v>175</v>
      </c>
      <c r="GO9511" s="77">
        <v>0.13250000000000001</v>
      </c>
      <c r="GP9511" s="77">
        <v>3</v>
      </c>
      <c r="GQ9511" s="77">
        <v>0</v>
      </c>
      <c r="GR9511" s="77" t="s">
        <v>423</v>
      </c>
      <c r="GS9511" s="77">
        <v>0.1527377521613833</v>
      </c>
      <c r="GT9511" s="77">
        <v>5.5634818912091554E-3</v>
      </c>
      <c r="GU9511" s="77">
        <v>0</v>
      </c>
      <c r="GV9511" s="77">
        <v>0</v>
      </c>
      <c r="GW9511" s="77">
        <v>0</v>
      </c>
      <c r="GX9511" s="77">
        <v>0</v>
      </c>
      <c r="GY9511" s="77">
        <v>0</v>
      </c>
      <c r="GZ9511" s="77">
        <v>0</v>
      </c>
    </row>
    <row r="9512" spans="187:208" x14ac:dyDescent="0.25">
      <c r="GE9512" s="77" t="s">
        <v>425</v>
      </c>
      <c r="GF9512" s="77" t="s">
        <v>155</v>
      </c>
      <c r="GG9512" s="77" t="s">
        <v>468</v>
      </c>
      <c r="GH9512" s="77" t="s">
        <v>474</v>
      </c>
      <c r="GI9512" s="77">
        <v>2020</v>
      </c>
      <c r="GJ9512" s="77" t="s">
        <v>301</v>
      </c>
      <c r="GK9512" s="77">
        <v>1.580872452542723E-3</v>
      </c>
      <c r="GL9512" s="77">
        <v>206.70045400000001</v>
      </c>
      <c r="GM9512" s="77">
        <v>2020</v>
      </c>
      <c r="GN9512" s="77" t="s">
        <v>175</v>
      </c>
      <c r="GO9512" s="77">
        <v>5.3000000000000005E-2</v>
      </c>
      <c r="GP9512" s="77">
        <v>3</v>
      </c>
      <c r="GQ9512" s="77">
        <v>0</v>
      </c>
      <c r="GR9512" s="77" t="s">
        <v>423</v>
      </c>
      <c r="GS9512" s="77">
        <v>5.5966209081309407E-2</v>
      </c>
      <c r="GT9512" s="77">
        <v>8.8475438209888416E-5</v>
      </c>
      <c r="GU9512" s="77">
        <v>0</v>
      </c>
      <c r="GV9512" s="77">
        <v>0</v>
      </c>
      <c r="GW9512" s="77">
        <v>0</v>
      </c>
      <c r="GX9512" s="77">
        <v>0</v>
      </c>
      <c r="GY9512" s="77">
        <v>0</v>
      </c>
      <c r="GZ9512" s="77">
        <v>0</v>
      </c>
    </row>
    <row r="9513" spans="187:208" x14ac:dyDescent="0.25">
      <c r="GE9513" s="77" t="s">
        <v>427</v>
      </c>
      <c r="GF9513" s="77" t="s">
        <v>155</v>
      </c>
      <c r="GG9513" s="77" t="s">
        <v>468</v>
      </c>
      <c r="GH9513" s="77" t="s">
        <v>474</v>
      </c>
      <c r="GI9513" s="77">
        <v>2020</v>
      </c>
      <c r="GJ9513" s="77" t="s">
        <v>303</v>
      </c>
      <c r="GK9513" s="77">
        <v>3.9894642198450452E-2</v>
      </c>
      <c r="GL9513" s="77">
        <v>206.70045400000001</v>
      </c>
      <c r="GM9513" s="77">
        <v>2020</v>
      </c>
      <c r="GN9513" s="77" t="s">
        <v>175</v>
      </c>
      <c r="GO9513" s="77">
        <v>5.3000000000000005E-2</v>
      </c>
      <c r="GP9513" s="77">
        <v>3</v>
      </c>
      <c r="GQ9513" s="77">
        <v>0</v>
      </c>
      <c r="GR9513" s="77" t="s">
        <v>423</v>
      </c>
      <c r="GS9513" s="77">
        <v>5.5966209081309407E-2</v>
      </c>
      <c r="GT9513" s="77">
        <v>2.2327518865025071E-3</v>
      </c>
      <c r="GU9513" s="77">
        <v>0</v>
      </c>
      <c r="GV9513" s="77">
        <v>0</v>
      </c>
      <c r="GW9513" s="77">
        <v>0</v>
      </c>
      <c r="GX9513" s="77">
        <v>0</v>
      </c>
      <c r="GY9513" s="77">
        <v>0</v>
      </c>
      <c r="GZ9513" s="77">
        <v>0</v>
      </c>
    </row>
    <row r="9514" spans="187:208" x14ac:dyDescent="0.25">
      <c r="GE9514" s="77" t="s">
        <v>422</v>
      </c>
      <c r="GF9514" s="77" t="s">
        <v>155</v>
      </c>
      <c r="GG9514" s="77" t="s">
        <v>468</v>
      </c>
      <c r="GH9514" s="77" t="s">
        <v>481</v>
      </c>
      <c r="GI9514" s="77">
        <v>2020</v>
      </c>
      <c r="GJ9514" s="77" t="s">
        <v>305</v>
      </c>
      <c r="GK9514" s="77">
        <v>409.22373582044048</v>
      </c>
      <c r="GL9514" s="77">
        <v>206.70045400000001</v>
      </c>
      <c r="GM9514" s="77">
        <v>2020</v>
      </c>
      <c r="GN9514" s="77" t="s">
        <v>175</v>
      </c>
      <c r="GO9514" s="77">
        <v>0.13250000000000001</v>
      </c>
      <c r="GP9514" s="77">
        <v>3</v>
      </c>
      <c r="GQ9514" s="77">
        <v>0</v>
      </c>
      <c r="GR9514" s="77" t="s">
        <v>423</v>
      </c>
      <c r="GS9514" s="77">
        <v>0.1527377521613833</v>
      </c>
      <c r="GT9514" s="77">
        <v>62.50391354029783</v>
      </c>
      <c r="GU9514" s="77">
        <v>0</v>
      </c>
      <c r="GV9514" s="77">
        <v>0</v>
      </c>
      <c r="GW9514" s="77">
        <v>0</v>
      </c>
      <c r="GX9514" s="77">
        <v>0</v>
      </c>
      <c r="GY9514" s="77">
        <v>0</v>
      </c>
      <c r="GZ9514" s="77">
        <v>0</v>
      </c>
    </row>
    <row r="9515" spans="187:208" x14ac:dyDescent="0.25">
      <c r="GE9515" s="77" t="s">
        <v>425</v>
      </c>
      <c r="GF9515" s="77" t="s">
        <v>155</v>
      </c>
      <c r="GG9515" s="77" t="s">
        <v>468</v>
      </c>
      <c r="GH9515" s="77" t="s">
        <v>481</v>
      </c>
      <c r="GI9515" s="77">
        <v>2020</v>
      </c>
      <c r="GJ9515" s="77" t="s">
        <v>301</v>
      </c>
      <c r="GK9515" s="77">
        <v>13469.087812374461</v>
      </c>
      <c r="GL9515" s="77">
        <v>206.70045400000001</v>
      </c>
      <c r="GM9515" s="77">
        <v>2020</v>
      </c>
      <c r="GN9515" s="77" t="s">
        <v>175</v>
      </c>
      <c r="GO9515" s="77">
        <v>5.3000000000000005E-2</v>
      </c>
      <c r="GP9515" s="77">
        <v>3</v>
      </c>
      <c r="GQ9515" s="77">
        <v>0</v>
      </c>
      <c r="GR9515" s="77" t="s">
        <v>423</v>
      </c>
      <c r="GS9515" s="77">
        <v>5.5966209081309407E-2</v>
      </c>
      <c r="GT9515" s="77">
        <v>753.81378464186537</v>
      </c>
      <c r="GU9515" s="77">
        <v>0</v>
      </c>
      <c r="GV9515" s="77">
        <v>0</v>
      </c>
      <c r="GW9515" s="77">
        <v>0</v>
      </c>
      <c r="GX9515" s="77">
        <v>0</v>
      </c>
      <c r="GY9515" s="77">
        <v>0</v>
      </c>
      <c r="GZ9515" s="77">
        <v>0</v>
      </c>
    </row>
    <row r="9516" spans="187:208" x14ac:dyDescent="0.25">
      <c r="GE9516" s="77" t="s">
        <v>427</v>
      </c>
      <c r="GF9516" s="77" t="s">
        <v>155</v>
      </c>
      <c r="GG9516" s="77" t="s">
        <v>468</v>
      </c>
      <c r="GH9516" s="77" t="s">
        <v>481</v>
      </c>
      <c r="GI9516" s="77">
        <v>2020</v>
      </c>
      <c r="GJ9516" s="77" t="s">
        <v>303</v>
      </c>
      <c r="GK9516" s="77">
        <v>7205.5312760226216</v>
      </c>
      <c r="GL9516" s="77">
        <v>206.70045400000001</v>
      </c>
      <c r="GM9516" s="77">
        <v>2020</v>
      </c>
      <c r="GN9516" s="77" t="s">
        <v>175</v>
      </c>
      <c r="GO9516" s="77">
        <v>5.3000000000000005E-2</v>
      </c>
      <c r="GP9516" s="77">
        <v>3</v>
      </c>
      <c r="GQ9516" s="77">
        <v>0</v>
      </c>
      <c r="GR9516" s="77" t="s">
        <v>423</v>
      </c>
      <c r="GS9516" s="77">
        <v>5.5966209081309407E-2</v>
      </c>
      <c r="GT9516" s="77">
        <v>403.26626993579617</v>
      </c>
      <c r="GU9516" s="77">
        <v>0</v>
      </c>
      <c r="GV9516" s="77">
        <v>0</v>
      </c>
      <c r="GW9516" s="77">
        <v>0</v>
      </c>
      <c r="GX9516" s="77">
        <v>0</v>
      </c>
      <c r="GY9516" s="77">
        <v>0</v>
      </c>
      <c r="GZ9516" s="77">
        <v>0</v>
      </c>
    </row>
    <row r="9517" spans="187:208" x14ac:dyDescent="0.25">
      <c r="GE9517" s="77" t="s">
        <v>422</v>
      </c>
      <c r="GF9517" s="77" t="s">
        <v>155</v>
      </c>
      <c r="GG9517" s="77" t="s">
        <v>468</v>
      </c>
      <c r="GH9517" s="77" t="s">
        <v>488</v>
      </c>
      <c r="GI9517" s="77">
        <v>2020</v>
      </c>
      <c r="GJ9517" s="77" t="s">
        <v>305</v>
      </c>
      <c r="GK9517" s="77">
        <v>409.22373582035073</v>
      </c>
      <c r="GL9517" s="77">
        <v>206.70045400000001</v>
      </c>
      <c r="GM9517" s="77">
        <v>2020</v>
      </c>
      <c r="GN9517" s="77" t="s">
        <v>175</v>
      </c>
      <c r="GO9517" s="77">
        <v>0.13250000000000001</v>
      </c>
      <c r="GP9517" s="77">
        <v>3</v>
      </c>
      <c r="GQ9517" s="77">
        <v>0</v>
      </c>
      <c r="GR9517" s="77" t="s">
        <v>423</v>
      </c>
      <c r="GS9517" s="77">
        <v>0.1527377521613833</v>
      </c>
      <c r="GT9517" s="77">
        <v>62.503913540284124</v>
      </c>
      <c r="GU9517" s="77">
        <v>0</v>
      </c>
      <c r="GV9517" s="77">
        <v>0</v>
      </c>
      <c r="GW9517" s="77">
        <v>0</v>
      </c>
      <c r="GX9517" s="77">
        <v>0</v>
      </c>
      <c r="GY9517" s="77">
        <v>0</v>
      </c>
      <c r="GZ9517" s="77">
        <v>0</v>
      </c>
    </row>
    <row r="9518" spans="187:208" x14ac:dyDescent="0.25">
      <c r="GE9518" s="77" t="s">
        <v>425</v>
      </c>
      <c r="GF9518" s="77" t="s">
        <v>155</v>
      </c>
      <c r="GG9518" s="77" t="s">
        <v>468</v>
      </c>
      <c r="GH9518" s="77" t="s">
        <v>488</v>
      </c>
      <c r="GI9518" s="77">
        <v>2020</v>
      </c>
      <c r="GJ9518" s="77" t="s">
        <v>301</v>
      </c>
      <c r="GK9518" s="77">
        <v>13469.08781237867</v>
      </c>
      <c r="GL9518" s="77">
        <v>206.70045400000001</v>
      </c>
      <c r="GM9518" s="77">
        <v>2020</v>
      </c>
      <c r="GN9518" s="77" t="s">
        <v>175</v>
      </c>
      <c r="GO9518" s="77">
        <v>5.3000000000000005E-2</v>
      </c>
      <c r="GP9518" s="77">
        <v>3</v>
      </c>
      <c r="GQ9518" s="77">
        <v>0</v>
      </c>
      <c r="GR9518" s="77" t="s">
        <v>423</v>
      </c>
      <c r="GS9518" s="77">
        <v>5.5966209081309407E-2</v>
      </c>
      <c r="GT9518" s="77">
        <v>753.81378464210093</v>
      </c>
      <c r="GU9518" s="77">
        <v>0</v>
      </c>
      <c r="GV9518" s="77">
        <v>0</v>
      </c>
      <c r="GW9518" s="77">
        <v>0</v>
      </c>
      <c r="GX9518" s="77">
        <v>0</v>
      </c>
      <c r="GY9518" s="77">
        <v>0</v>
      </c>
      <c r="GZ9518" s="77">
        <v>0</v>
      </c>
    </row>
    <row r="9519" spans="187:208" x14ac:dyDescent="0.25">
      <c r="GE9519" s="77" t="s">
        <v>427</v>
      </c>
      <c r="GF9519" s="77" t="s">
        <v>155</v>
      </c>
      <c r="GG9519" s="77" t="s">
        <v>468</v>
      </c>
      <c r="GH9519" s="77" t="s">
        <v>488</v>
      </c>
      <c r="GI9519" s="77">
        <v>2020</v>
      </c>
      <c r="GJ9519" s="77" t="s">
        <v>303</v>
      </c>
      <c r="GK9519" s="77">
        <v>7205.5312760251982</v>
      </c>
      <c r="GL9519" s="77">
        <v>206.70045400000001</v>
      </c>
      <c r="GM9519" s="77">
        <v>2020</v>
      </c>
      <c r="GN9519" s="77" t="s">
        <v>175</v>
      </c>
      <c r="GO9519" s="77">
        <v>5.3000000000000005E-2</v>
      </c>
      <c r="GP9519" s="77">
        <v>3</v>
      </c>
      <c r="GQ9519" s="77">
        <v>0</v>
      </c>
      <c r="GR9519" s="77" t="s">
        <v>423</v>
      </c>
      <c r="GS9519" s="77">
        <v>5.5966209081309407E-2</v>
      </c>
      <c r="GT9519" s="77">
        <v>403.26626993594039</v>
      </c>
      <c r="GU9519" s="77">
        <v>0</v>
      </c>
      <c r="GV9519" s="77">
        <v>0</v>
      </c>
      <c r="GW9519" s="77">
        <v>0</v>
      </c>
      <c r="GX9519" s="77">
        <v>0</v>
      </c>
      <c r="GY9519" s="77">
        <v>0</v>
      </c>
      <c r="GZ9519" s="77">
        <v>0</v>
      </c>
    </row>
    <row r="9520" spans="187:208" x14ac:dyDescent="0.25">
      <c r="GE9520" s="77" t="s">
        <v>422</v>
      </c>
      <c r="GF9520" s="77" t="s">
        <v>155</v>
      </c>
      <c r="GG9520" s="77" t="s">
        <v>469</v>
      </c>
      <c r="GH9520" s="77" t="s">
        <v>300</v>
      </c>
      <c r="GI9520" s="77">
        <v>2020</v>
      </c>
      <c r="GJ9520" s="77" t="s">
        <v>305</v>
      </c>
      <c r="GK9520" s="77">
        <v>222.22942162788931</v>
      </c>
      <c r="GL9520" s="77">
        <v>208.00094999999999</v>
      </c>
      <c r="GM9520" s="77">
        <v>2020</v>
      </c>
      <c r="GN9520" s="77" t="s">
        <v>175</v>
      </c>
      <c r="GO9520" s="77">
        <v>0.13250000000000001</v>
      </c>
      <c r="GP9520" s="77">
        <v>3</v>
      </c>
      <c r="GQ9520" s="77">
        <v>0</v>
      </c>
      <c r="GR9520" s="77" t="s">
        <v>423</v>
      </c>
      <c r="GS9520" s="77">
        <v>0.1527377521613833</v>
      </c>
      <c r="GT9520" s="77">
        <v>33.942822323568109</v>
      </c>
      <c r="GU9520" s="77">
        <v>0</v>
      </c>
      <c r="GV9520" s="77">
        <v>0</v>
      </c>
      <c r="GW9520" s="77">
        <v>0</v>
      </c>
      <c r="GX9520" s="77">
        <v>0</v>
      </c>
      <c r="GY9520" s="77">
        <v>0</v>
      </c>
      <c r="GZ9520" s="77">
        <v>0</v>
      </c>
    </row>
    <row r="9521" spans="187:208" x14ac:dyDescent="0.25">
      <c r="GE9521" s="77" t="s">
        <v>425</v>
      </c>
      <c r="GF9521" s="77" t="s">
        <v>155</v>
      </c>
      <c r="GG9521" s="77" t="s">
        <v>469</v>
      </c>
      <c r="GH9521" s="77" t="s">
        <v>300</v>
      </c>
      <c r="GI9521" s="77">
        <v>2020</v>
      </c>
      <c r="GJ9521" s="77" t="s">
        <v>301</v>
      </c>
      <c r="GK9521" s="77">
        <v>8585.7228092502155</v>
      </c>
      <c r="GL9521" s="77">
        <v>208.00094999999999</v>
      </c>
      <c r="GM9521" s="77">
        <v>2020</v>
      </c>
      <c r="GN9521" s="77" t="s">
        <v>175</v>
      </c>
      <c r="GO9521" s="77">
        <v>5.3000000000000005E-2</v>
      </c>
      <c r="GP9521" s="77">
        <v>3</v>
      </c>
      <c r="GQ9521" s="77">
        <v>0</v>
      </c>
      <c r="GR9521" s="77" t="s">
        <v>423</v>
      </c>
      <c r="GS9521" s="77">
        <v>5.5966209081309413E-2</v>
      </c>
      <c r="GT9521" s="77">
        <v>480.51035785666477</v>
      </c>
      <c r="GU9521" s="77">
        <v>0</v>
      </c>
      <c r="GV9521" s="77">
        <v>0</v>
      </c>
      <c r="GW9521" s="77">
        <v>0</v>
      </c>
      <c r="GX9521" s="77">
        <v>0</v>
      </c>
      <c r="GY9521" s="77">
        <v>0</v>
      </c>
      <c r="GZ9521" s="77">
        <v>0</v>
      </c>
    </row>
    <row r="9522" spans="187:208" x14ac:dyDescent="0.25">
      <c r="GE9522" s="77" t="s">
        <v>427</v>
      </c>
      <c r="GF9522" s="77" t="s">
        <v>155</v>
      </c>
      <c r="GG9522" s="77" t="s">
        <v>469</v>
      </c>
      <c r="GH9522" s="77" t="s">
        <v>300</v>
      </c>
      <c r="GI9522" s="77">
        <v>2020</v>
      </c>
      <c r="GJ9522" s="77" t="s">
        <v>303</v>
      </c>
      <c r="GK9522" s="77">
        <v>5338.1784104581566</v>
      </c>
      <c r="GL9522" s="77">
        <v>208.00094999999999</v>
      </c>
      <c r="GM9522" s="77">
        <v>2020</v>
      </c>
      <c r="GN9522" s="77" t="s">
        <v>175</v>
      </c>
      <c r="GO9522" s="77">
        <v>5.3000000000000005E-2</v>
      </c>
      <c r="GP9522" s="77">
        <v>3</v>
      </c>
      <c r="GQ9522" s="77">
        <v>0</v>
      </c>
      <c r="GR9522" s="77" t="s">
        <v>423</v>
      </c>
      <c r="GS9522" s="77">
        <v>5.5966209081309413E-2</v>
      </c>
      <c r="GT9522" s="77">
        <v>298.75760903303313</v>
      </c>
      <c r="GU9522" s="77">
        <v>0</v>
      </c>
      <c r="GV9522" s="77">
        <v>0</v>
      </c>
      <c r="GW9522" s="77">
        <v>0</v>
      </c>
      <c r="GX9522" s="77">
        <v>0</v>
      </c>
      <c r="GY9522" s="77">
        <v>0</v>
      </c>
      <c r="GZ9522" s="77">
        <v>0</v>
      </c>
    </row>
    <row r="9523" spans="187:208" x14ac:dyDescent="0.25">
      <c r="GE9523" s="77" t="s">
        <v>422</v>
      </c>
      <c r="GF9523" s="77" t="s">
        <v>155</v>
      </c>
      <c r="GG9523" s="77" t="s">
        <v>469</v>
      </c>
      <c r="GH9523" s="77" t="s">
        <v>432</v>
      </c>
      <c r="GI9523" s="77">
        <v>2020</v>
      </c>
      <c r="GJ9523" s="77" t="s">
        <v>305</v>
      </c>
      <c r="GK9523" s="77">
        <v>222.2294216279096</v>
      </c>
      <c r="GL9523" s="77">
        <v>208.00094999999999</v>
      </c>
      <c r="GM9523" s="77">
        <v>2020</v>
      </c>
      <c r="GN9523" s="77" t="s">
        <v>175</v>
      </c>
      <c r="GO9523" s="77">
        <v>0.13250000000000001</v>
      </c>
      <c r="GP9523" s="77">
        <v>3</v>
      </c>
      <c r="GQ9523" s="77">
        <v>0</v>
      </c>
      <c r="GR9523" s="77" t="s">
        <v>423</v>
      </c>
      <c r="GS9523" s="77">
        <v>0.1527377521613833</v>
      </c>
      <c r="GT9523" s="77">
        <v>33.942822323571214</v>
      </c>
      <c r="GU9523" s="77">
        <v>0</v>
      </c>
      <c r="GV9523" s="77">
        <v>0</v>
      </c>
      <c r="GW9523" s="77">
        <v>0</v>
      </c>
      <c r="GX9523" s="77">
        <v>0</v>
      </c>
      <c r="GY9523" s="77">
        <v>0</v>
      </c>
      <c r="GZ9523" s="77">
        <v>0</v>
      </c>
    </row>
    <row r="9524" spans="187:208" x14ac:dyDescent="0.25">
      <c r="GE9524" s="77" t="s">
        <v>425</v>
      </c>
      <c r="GF9524" s="77" t="s">
        <v>155</v>
      </c>
      <c r="GG9524" s="77" t="s">
        <v>469</v>
      </c>
      <c r="GH9524" s="77" t="s">
        <v>432</v>
      </c>
      <c r="GI9524" s="77">
        <v>2020</v>
      </c>
      <c r="GJ9524" s="77" t="s">
        <v>301</v>
      </c>
      <c r="GK9524" s="77">
        <v>8585.7228092509995</v>
      </c>
      <c r="GL9524" s="77">
        <v>208.00094999999999</v>
      </c>
      <c r="GM9524" s="77">
        <v>2020</v>
      </c>
      <c r="GN9524" s="77" t="s">
        <v>175</v>
      </c>
      <c r="GO9524" s="77">
        <v>5.3000000000000005E-2</v>
      </c>
      <c r="GP9524" s="77">
        <v>3</v>
      </c>
      <c r="GQ9524" s="77">
        <v>0</v>
      </c>
      <c r="GR9524" s="77" t="s">
        <v>423</v>
      </c>
      <c r="GS9524" s="77">
        <v>5.5966209081309413E-2</v>
      </c>
      <c r="GT9524" s="77">
        <v>480.51035785670865</v>
      </c>
      <c r="GU9524" s="77">
        <v>0</v>
      </c>
      <c r="GV9524" s="77">
        <v>0</v>
      </c>
      <c r="GW9524" s="77">
        <v>0</v>
      </c>
      <c r="GX9524" s="77">
        <v>0</v>
      </c>
      <c r="GY9524" s="77">
        <v>0</v>
      </c>
      <c r="GZ9524" s="77">
        <v>0</v>
      </c>
    </row>
    <row r="9525" spans="187:208" x14ac:dyDescent="0.25">
      <c r="GE9525" s="77" t="s">
        <v>422</v>
      </c>
      <c r="GF9525" s="77" t="s">
        <v>155</v>
      </c>
      <c r="GG9525" s="77" t="s">
        <v>469</v>
      </c>
      <c r="GH9525" s="77" t="s">
        <v>439</v>
      </c>
      <c r="GI9525" s="77">
        <v>2020</v>
      </c>
      <c r="GJ9525" s="77" t="s">
        <v>305</v>
      </c>
      <c r="GK9525" s="77">
        <v>0.69641821681224148</v>
      </c>
      <c r="GL9525" s="77">
        <v>208.00094999999999</v>
      </c>
      <c r="GM9525" s="77">
        <v>2020</v>
      </c>
      <c r="GN9525" s="77" t="s">
        <v>175</v>
      </c>
      <c r="GO9525" s="77">
        <v>0.13250000000000001</v>
      </c>
      <c r="GP9525" s="77">
        <v>3</v>
      </c>
      <c r="GQ9525" s="77">
        <v>0</v>
      </c>
      <c r="GR9525" s="77" t="s">
        <v>423</v>
      </c>
      <c r="GS9525" s="77">
        <v>0.1527377521613833</v>
      </c>
      <c r="GT9525" s="77">
        <v>0.10636935300014064</v>
      </c>
      <c r="GU9525" s="77">
        <v>0</v>
      </c>
      <c r="GV9525" s="77">
        <v>0</v>
      </c>
      <c r="GW9525" s="77">
        <v>0</v>
      </c>
      <c r="GX9525" s="77">
        <v>0</v>
      </c>
      <c r="GY9525" s="77">
        <v>0</v>
      </c>
      <c r="GZ9525" s="77">
        <v>0</v>
      </c>
    </row>
    <row r="9526" spans="187:208" x14ac:dyDescent="0.25">
      <c r="GE9526" s="77" t="s">
        <v>425</v>
      </c>
      <c r="GF9526" s="77" t="s">
        <v>155</v>
      </c>
      <c r="GG9526" s="77" t="s">
        <v>469</v>
      </c>
      <c r="GH9526" s="77" t="s">
        <v>439</v>
      </c>
      <c r="GI9526" s="77">
        <v>2020</v>
      </c>
      <c r="GJ9526" s="77" t="s">
        <v>301</v>
      </c>
      <c r="GK9526" s="77">
        <v>2.941964152281074</v>
      </c>
      <c r="GL9526" s="77">
        <v>208.00094999999999</v>
      </c>
      <c r="GM9526" s="77">
        <v>2020</v>
      </c>
      <c r="GN9526" s="77" t="s">
        <v>175</v>
      </c>
      <c r="GO9526" s="77">
        <v>5.3000000000000005E-2</v>
      </c>
      <c r="GP9526" s="77">
        <v>3</v>
      </c>
      <c r="GQ9526" s="77">
        <v>0</v>
      </c>
      <c r="GR9526" s="77" t="s">
        <v>423</v>
      </c>
      <c r="GS9526" s="77">
        <v>5.5966209081309413E-2</v>
      </c>
      <c r="GT9526" s="77">
        <v>0.16465058085627979</v>
      </c>
      <c r="GU9526" s="77">
        <v>0</v>
      </c>
      <c r="GV9526" s="77">
        <v>0</v>
      </c>
      <c r="GW9526" s="77">
        <v>0</v>
      </c>
      <c r="GX9526" s="77">
        <v>0</v>
      </c>
      <c r="GY9526" s="77">
        <v>0</v>
      </c>
      <c r="GZ9526" s="77">
        <v>0</v>
      </c>
    </row>
    <row r="9527" spans="187:208" x14ac:dyDescent="0.25">
      <c r="GE9527" s="77" t="s">
        <v>427</v>
      </c>
      <c r="GF9527" s="77" t="s">
        <v>155</v>
      </c>
      <c r="GG9527" s="77" t="s">
        <v>469</v>
      </c>
      <c r="GH9527" s="77" t="s">
        <v>439</v>
      </c>
      <c r="GI9527" s="77">
        <v>2020</v>
      </c>
      <c r="GJ9527" s="77" t="s">
        <v>303</v>
      </c>
      <c r="GK9527" s="77">
        <v>1.6021759622083089</v>
      </c>
      <c r="GL9527" s="77">
        <v>208.00094999999999</v>
      </c>
      <c r="GM9527" s="77">
        <v>2020</v>
      </c>
      <c r="GN9527" s="77" t="s">
        <v>175</v>
      </c>
      <c r="GO9527" s="77">
        <v>5.3000000000000005E-2</v>
      </c>
      <c r="GP9527" s="77">
        <v>3</v>
      </c>
      <c r="GQ9527" s="77">
        <v>0</v>
      </c>
      <c r="GR9527" s="77" t="s">
        <v>423</v>
      </c>
      <c r="GS9527" s="77">
        <v>5.5966209081309413E-2</v>
      </c>
      <c r="GT9527" s="77">
        <v>8.9667714885998312E-2</v>
      </c>
      <c r="GU9527" s="77">
        <v>0</v>
      </c>
      <c r="GV9527" s="77">
        <v>0</v>
      </c>
      <c r="GW9527" s="77">
        <v>0</v>
      </c>
      <c r="GX9527" s="77">
        <v>0</v>
      </c>
      <c r="GY9527" s="77">
        <v>0</v>
      </c>
      <c r="GZ9527" s="77">
        <v>0</v>
      </c>
    </row>
    <row r="9528" spans="187:208" x14ac:dyDescent="0.25">
      <c r="GE9528" s="77" t="s">
        <v>422</v>
      </c>
      <c r="GF9528" s="77" t="s">
        <v>155</v>
      </c>
      <c r="GG9528" s="77" t="s">
        <v>469</v>
      </c>
      <c r="GH9528" s="77" t="s">
        <v>446</v>
      </c>
      <c r="GI9528" s="77">
        <v>2020</v>
      </c>
      <c r="GJ9528" s="77" t="s">
        <v>305</v>
      </c>
      <c r="GK9528" s="77">
        <v>3.6425060683954381E-2</v>
      </c>
      <c r="GL9528" s="77">
        <v>208.00094999999999</v>
      </c>
      <c r="GM9528" s="77">
        <v>2020</v>
      </c>
      <c r="GN9528" s="77" t="s">
        <v>175</v>
      </c>
      <c r="GO9528" s="77">
        <v>0.13250000000000001</v>
      </c>
      <c r="GP9528" s="77">
        <v>3</v>
      </c>
      <c r="GQ9528" s="77">
        <v>0</v>
      </c>
      <c r="GR9528" s="77" t="s">
        <v>423</v>
      </c>
      <c r="GS9528" s="77">
        <v>0.1527377521613833</v>
      </c>
      <c r="GT9528" s="77">
        <v>5.563481891209171E-3</v>
      </c>
      <c r="GU9528" s="77">
        <v>0</v>
      </c>
      <c r="GV9528" s="77">
        <v>0</v>
      </c>
      <c r="GW9528" s="77">
        <v>0</v>
      </c>
      <c r="GX9528" s="77">
        <v>0</v>
      </c>
      <c r="GY9528" s="77">
        <v>0</v>
      </c>
      <c r="GZ9528" s="77">
        <v>0</v>
      </c>
    </row>
    <row r="9529" spans="187:208" x14ac:dyDescent="0.25">
      <c r="GE9529" s="77" t="s">
        <v>425</v>
      </c>
      <c r="GF9529" s="77" t="s">
        <v>155</v>
      </c>
      <c r="GG9529" s="77" t="s">
        <v>469</v>
      </c>
      <c r="GH9529" s="77" t="s">
        <v>446</v>
      </c>
      <c r="GI9529" s="77">
        <v>2020</v>
      </c>
      <c r="GJ9529" s="77" t="s">
        <v>301</v>
      </c>
      <c r="GK9529" s="77">
        <v>1.580872452543266E-3</v>
      </c>
      <c r="GL9529" s="77">
        <v>208.00094999999999</v>
      </c>
      <c r="GM9529" s="77">
        <v>2020</v>
      </c>
      <c r="GN9529" s="77" t="s">
        <v>175</v>
      </c>
      <c r="GO9529" s="77">
        <v>5.3000000000000005E-2</v>
      </c>
      <c r="GP9529" s="77">
        <v>3</v>
      </c>
      <c r="GQ9529" s="77">
        <v>0</v>
      </c>
      <c r="GR9529" s="77" t="s">
        <v>423</v>
      </c>
      <c r="GS9529" s="77">
        <v>5.5966209081309413E-2</v>
      </c>
      <c r="GT9529" s="77">
        <v>8.8475438209918814E-5</v>
      </c>
      <c r="GU9529" s="77">
        <v>0</v>
      </c>
      <c r="GV9529" s="77">
        <v>0</v>
      </c>
      <c r="GW9529" s="77">
        <v>0</v>
      </c>
      <c r="GX9529" s="77">
        <v>0</v>
      </c>
      <c r="GY9529" s="77">
        <v>0</v>
      </c>
      <c r="GZ9529" s="77">
        <v>0</v>
      </c>
    </row>
    <row r="9530" spans="187:208" x14ac:dyDescent="0.25">
      <c r="GE9530" s="77" t="s">
        <v>427</v>
      </c>
      <c r="GF9530" s="77" t="s">
        <v>155</v>
      </c>
      <c r="GG9530" s="77" t="s">
        <v>469</v>
      </c>
      <c r="GH9530" s="77" t="s">
        <v>446</v>
      </c>
      <c r="GI9530" s="77">
        <v>2020</v>
      </c>
      <c r="GJ9530" s="77" t="s">
        <v>303</v>
      </c>
      <c r="GK9530" s="77">
        <v>3.9894642198450701E-2</v>
      </c>
      <c r="GL9530" s="77">
        <v>208.00094999999999</v>
      </c>
      <c r="GM9530" s="77">
        <v>2020</v>
      </c>
      <c r="GN9530" s="77" t="s">
        <v>175</v>
      </c>
      <c r="GO9530" s="77">
        <v>5.3000000000000005E-2</v>
      </c>
      <c r="GP9530" s="77">
        <v>3</v>
      </c>
      <c r="GQ9530" s="77">
        <v>0</v>
      </c>
      <c r="GR9530" s="77" t="s">
        <v>423</v>
      </c>
      <c r="GS9530" s="77">
        <v>5.5966209081309413E-2</v>
      </c>
      <c r="GT9530" s="77">
        <v>2.2327518865025214E-3</v>
      </c>
      <c r="GU9530" s="77">
        <v>0</v>
      </c>
      <c r="GV9530" s="77">
        <v>0</v>
      </c>
      <c r="GW9530" s="77">
        <v>0</v>
      </c>
      <c r="GX9530" s="77">
        <v>0</v>
      </c>
      <c r="GY9530" s="77">
        <v>0</v>
      </c>
      <c r="GZ9530" s="77">
        <v>0</v>
      </c>
    </row>
    <row r="9531" spans="187:208" x14ac:dyDescent="0.25">
      <c r="GE9531" s="77" t="s">
        <v>422</v>
      </c>
      <c r="GF9531" s="77" t="s">
        <v>155</v>
      </c>
      <c r="GG9531" s="77" t="s">
        <v>469</v>
      </c>
      <c r="GH9531" s="77" t="s">
        <v>453</v>
      </c>
      <c r="GI9531" s="77">
        <v>2020</v>
      </c>
      <c r="GJ9531" s="77" t="s">
        <v>305</v>
      </c>
      <c r="GK9531" s="77">
        <v>222.22942162783079</v>
      </c>
      <c r="GL9531" s="77">
        <v>208.00094999999999</v>
      </c>
      <c r="GM9531" s="77">
        <v>2020</v>
      </c>
      <c r="GN9531" s="77" t="s">
        <v>175</v>
      </c>
      <c r="GO9531" s="77">
        <v>0.13250000000000001</v>
      </c>
      <c r="GP9531" s="77">
        <v>3</v>
      </c>
      <c r="GQ9531" s="77">
        <v>0</v>
      </c>
      <c r="GR9531" s="77" t="s">
        <v>423</v>
      </c>
      <c r="GS9531" s="77">
        <v>0.1527377521613833</v>
      </c>
      <c r="GT9531" s="77">
        <v>33.94282232355917</v>
      </c>
      <c r="GU9531" s="77">
        <v>0</v>
      </c>
      <c r="GV9531" s="77">
        <v>0</v>
      </c>
      <c r="GW9531" s="77">
        <v>0</v>
      </c>
      <c r="GX9531" s="77">
        <v>0</v>
      </c>
      <c r="GY9531" s="77">
        <v>0</v>
      </c>
      <c r="GZ9531" s="77">
        <v>0</v>
      </c>
    </row>
    <row r="9532" spans="187:208" x14ac:dyDescent="0.25">
      <c r="GE9532" s="77" t="s">
        <v>425</v>
      </c>
      <c r="GF9532" s="77" t="s">
        <v>155</v>
      </c>
      <c r="GG9532" s="77" t="s">
        <v>469</v>
      </c>
      <c r="GH9532" s="77" t="s">
        <v>453</v>
      </c>
      <c r="GI9532" s="77">
        <v>2020</v>
      </c>
      <c r="GJ9532" s="77" t="s">
        <v>301</v>
      </c>
      <c r="GK9532" s="77">
        <v>8585.7228092479527</v>
      </c>
      <c r="GL9532" s="77">
        <v>208.00094999999999</v>
      </c>
      <c r="GM9532" s="77">
        <v>2020</v>
      </c>
      <c r="GN9532" s="77" t="s">
        <v>175</v>
      </c>
      <c r="GO9532" s="77">
        <v>5.3000000000000005E-2</v>
      </c>
      <c r="GP9532" s="77">
        <v>3</v>
      </c>
      <c r="GQ9532" s="77">
        <v>0</v>
      </c>
      <c r="GR9532" s="77" t="s">
        <v>423</v>
      </c>
      <c r="GS9532" s="77">
        <v>5.5966209081309413E-2</v>
      </c>
      <c r="GT9532" s="77">
        <v>480.51035785653812</v>
      </c>
      <c r="GU9532" s="77">
        <v>0</v>
      </c>
      <c r="GV9532" s="77">
        <v>0</v>
      </c>
      <c r="GW9532" s="77">
        <v>0</v>
      </c>
      <c r="GX9532" s="77">
        <v>0</v>
      </c>
      <c r="GY9532" s="77">
        <v>0</v>
      </c>
      <c r="GZ9532" s="77">
        <v>0</v>
      </c>
    </row>
    <row r="9533" spans="187:208" x14ac:dyDescent="0.25">
      <c r="GE9533" s="77" t="s">
        <v>427</v>
      </c>
      <c r="GF9533" s="77" t="s">
        <v>155</v>
      </c>
      <c r="GG9533" s="77" t="s">
        <v>469</v>
      </c>
      <c r="GH9533" s="77" t="s">
        <v>453</v>
      </c>
      <c r="GI9533" s="77">
        <v>2020</v>
      </c>
      <c r="GJ9533" s="77" t="s">
        <v>303</v>
      </c>
      <c r="GK9533" s="77">
        <v>5338.1784104567496</v>
      </c>
      <c r="GL9533" s="77">
        <v>208.00094999999999</v>
      </c>
      <c r="GM9533" s="77">
        <v>2020</v>
      </c>
      <c r="GN9533" s="77" t="s">
        <v>175</v>
      </c>
      <c r="GO9533" s="77">
        <v>5.3000000000000005E-2</v>
      </c>
      <c r="GP9533" s="77">
        <v>3</v>
      </c>
      <c r="GQ9533" s="77">
        <v>0</v>
      </c>
      <c r="GR9533" s="77" t="s">
        <v>423</v>
      </c>
      <c r="GS9533" s="77">
        <v>5.5966209081309413E-2</v>
      </c>
      <c r="GT9533" s="77">
        <v>298.75760903295441</v>
      </c>
      <c r="GU9533" s="77">
        <v>0</v>
      </c>
      <c r="GV9533" s="77">
        <v>0</v>
      </c>
      <c r="GW9533" s="77">
        <v>0</v>
      </c>
      <c r="GX9533" s="77">
        <v>0</v>
      </c>
      <c r="GY9533" s="77">
        <v>0</v>
      </c>
      <c r="GZ9533" s="77">
        <v>0</v>
      </c>
    </row>
    <row r="9534" spans="187:208" x14ac:dyDescent="0.25">
      <c r="GE9534" s="77" t="s">
        <v>422</v>
      </c>
      <c r="GF9534" s="77" t="s">
        <v>155</v>
      </c>
      <c r="GG9534" s="77" t="s">
        <v>469</v>
      </c>
      <c r="GH9534" s="77" t="s">
        <v>460</v>
      </c>
      <c r="GI9534" s="77">
        <v>2020</v>
      </c>
      <c r="GJ9534" s="77" t="s">
        <v>305</v>
      </c>
      <c r="GK9534" s="77">
        <v>222.22942162785139</v>
      </c>
      <c r="GL9534" s="77">
        <v>208.00094999999999</v>
      </c>
      <c r="GM9534" s="77">
        <v>2020</v>
      </c>
      <c r="GN9534" s="77" t="s">
        <v>175</v>
      </c>
      <c r="GO9534" s="77">
        <v>0.13250000000000001</v>
      </c>
      <c r="GP9534" s="77">
        <v>3</v>
      </c>
      <c r="GQ9534" s="77">
        <v>0</v>
      </c>
      <c r="GR9534" s="77" t="s">
        <v>423</v>
      </c>
      <c r="GS9534" s="77">
        <v>0.1527377521613833</v>
      </c>
      <c r="GT9534" s="77">
        <v>33.942822323562318</v>
      </c>
      <c r="GU9534" s="77">
        <v>0</v>
      </c>
      <c r="GV9534" s="77">
        <v>0</v>
      </c>
      <c r="GW9534" s="77">
        <v>0</v>
      </c>
      <c r="GX9534" s="77">
        <v>0</v>
      </c>
      <c r="GY9534" s="77">
        <v>0</v>
      </c>
      <c r="GZ9534" s="77">
        <v>0</v>
      </c>
    </row>
    <row r="9535" spans="187:208" x14ac:dyDescent="0.25">
      <c r="GE9535" s="77" t="s">
        <v>425</v>
      </c>
      <c r="GF9535" s="77" t="s">
        <v>155</v>
      </c>
      <c r="GG9535" s="77" t="s">
        <v>469</v>
      </c>
      <c r="GH9535" s="77" t="s">
        <v>460</v>
      </c>
      <c r="GI9535" s="77">
        <v>2020</v>
      </c>
      <c r="GJ9535" s="77" t="s">
        <v>301</v>
      </c>
      <c r="GK9535" s="77">
        <v>8585.7228092487512</v>
      </c>
      <c r="GL9535" s="77">
        <v>208.00094999999999</v>
      </c>
      <c r="GM9535" s="77">
        <v>2020</v>
      </c>
      <c r="GN9535" s="77" t="s">
        <v>175</v>
      </c>
      <c r="GO9535" s="77">
        <v>5.3000000000000005E-2</v>
      </c>
      <c r="GP9535" s="77">
        <v>3</v>
      </c>
      <c r="GQ9535" s="77">
        <v>0</v>
      </c>
      <c r="GR9535" s="77" t="s">
        <v>423</v>
      </c>
      <c r="GS9535" s="77">
        <v>5.5966209081309413E-2</v>
      </c>
      <c r="GT9535" s="77">
        <v>480.51035785658286</v>
      </c>
      <c r="GU9535" s="77">
        <v>0</v>
      </c>
      <c r="GV9535" s="77">
        <v>0</v>
      </c>
      <c r="GW9535" s="77">
        <v>0</v>
      </c>
      <c r="GX9535" s="77">
        <v>0</v>
      </c>
      <c r="GY9535" s="77">
        <v>0</v>
      </c>
      <c r="GZ9535" s="77">
        <v>0</v>
      </c>
    </row>
    <row r="9536" spans="187:208" x14ac:dyDescent="0.25">
      <c r="GE9536" s="77" t="s">
        <v>422</v>
      </c>
      <c r="GF9536" s="77" t="s">
        <v>155</v>
      </c>
      <c r="GG9536" s="77" t="s">
        <v>469</v>
      </c>
      <c r="GH9536" s="77" t="s">
        <v>467</v>
      </c>
      <c r="GI9536" s="77">
        <v>2020</v>
      </c>
      <c r="GJ9536" s="77" t="s">
        <v>305</v>
      </c>
      <c r="GK9536" s="77">
        <v>0.69641821681222915</v>
      </c>
      <c r="GL9536" s="77">
        <v>208.00094999999999</v>
      </c>
      <c r="GM9536" s="77">
        <v>2020</v>
      </c>
      <c r="GN9536" s="77" t="s">
        <v>175</v>
      </c>
      <c r="GO9536" s="77">
        <v>0.13250000000000001</v>
      </c>
      <c r="GP9536" s="77">
        <v>3</v>
      </c>
      <c r="GQ9536" s="77">
        <v>0</v>
      </c>
      <c r="GR9536" s="77" t="s">
        <v>423</v>
      </c>
      <c r="GS9536" s="77">
        <v>0.1527377521613833</v>
      </c>
      <c r="GT9536" s="77">
        <v>0.10636935300013875</v>
      </c>
      <c r="GU9536" s="77">
        <v>0</v>
      </c>
      <c r="GV9536" s="77">
        <v>0</v>
      </c>
      <c r="GW9536" s="77">
        <v>0</v>
      </c>
      <c r="GX9536" s="77">
        <v>0</v>
      </c>
      <c r="GY9536" s="77">
        <v>0</v>
      </c>
      <c r="GZ9536" s="77">
        <v>0</v>
      </c>
    </row>
    <row r="9537" spans="187:208" x14ac:dyDescent="0.25">
      <c r="GE9537" s="77" t="s">
        <v>425</v>
      </c>
      <c r="GF9537" s="77" t="s">
        <v>155</v>
      </c>
      <c r="GG9537" s="77" t="s">
        <v>469</v>
      </c>
      <c r="GH9537" s="77" t="s">
        <v>467</v>
      </c>
      <c r="GI9537" s="77">
        <v>2020</v>
      </c>
      <c r="GJ9537" s="77" t="s">
        <v>301</v>
      </c>
      <c r="GK9537" s="77">
        <v>2.941964152281054</v>
      </c>
      <c r="GL9537" s="77">
        <v>208.00094999999999</v>
      </c>
      <c r="GM9537" s="77">
        <v>2020</v>
      </c>
      <c r="GN9537" s="77" t="s">
        <v>175</v>
      </c>
      <c r="GO9537" s="77">
        <v>5.3000000000000005E-2</v>
      </c>
      <c r="GP9537" s="77">
        <v>3</v>
      </c>
      <c r="GQ9537" s="77">
        <v>0</v>
      </c>
      <c r="GR9537" s="77" t="s">
        <v>423</v>
      </c>
      <c r="GS9537" s="77">
        <v>5.5966209081309413E-2</v>
      </c>
      <c r="GT9537" s="77">
        <v>0.16465058085627868</v>
      </c>
      <c r="GU9537" s="77">
        <v>0</v>
      </c>
      <c r="GV9537" s="77">
        <v>0</v>
      </c>
      <c r="GW9537" s="77">
        <v>0</v>
      </c>
      <c r="GX9537" s="77">
        <v>0</v>
      </c>
      <c r="GY9537" s="77">
        <v>0</v>
      </c>
      <c r="GZ9537" s="77">
        <v>0</v>
      </c>
    </row>
    <row r="9538" spans="187:208" x14ac:dyDescent="0.25">
      <c r="GE9538" s="77" t="s">
        <v>427</v>
      </c>
      <c r="GF9538" s="77" t="s">
        <v>155</v>
      </c>
      <c r="GG9538" s="77" t="s">
        <v>469</v>
      </c>
      <c r="GH9538" s="77" t="s">
        <v>467</v>
      </c>
      <c r="GI9538" s="77">
        <v>2020</v>
      </c>
      <c r="GJ9538" s="77" t="s">
        <v>303</v>
      </c>
      <c r="GK9538" s="77">
        <v>1.602175962208316</v>
      </c>
      <c r="GL9538" s="77">
        <v>208.00094999999999</v>
      </c>
      <c r="GM9538" s="77">
        <v>2020</v>
      </c>
      <c r="GN9538" s="77" t="s">
        <v>175</v>
      </c>
      <c r="GO9538" s="77">
        <v>5.3000000000000005E-2</v>
      </c>
      <c r="GP9538" s="77">
        <v>3</v>
      </c>
      <c r="GQ9538" s="77">
        <v>0</v>
      </c>
      <c r="GR9538" s="77" t="s">
        <v>423</v>
      </c>
      <c r="GS9538" s="77">
        <v>5.5966209081309413E-2</v>
      </c>
      <c r="GT9538" s="77">
        <v>8.9667714885998701E-2</v>
      </c>
      <c r="GU9538" s="77">
        <v>0</v>
      </c>
      <c r="GV9538" s="77">
        <v>0</v>
      </c>
      <c r="GW9538" s="77">
        <v>0</v>
      </c>
      <c r="GX9538" s="77">
        <v>0</v>
      </c>
      <c r="GY9538" s="77">
        <v>0</v>
      </c>
      <c r="GZ9538" s="77">
        <v>0</v>
      </c>
    </row>
    <row r="9539" spans="187:208" x14ac:dyDescent="0.25">
      <c r="GE9539" s="77" t="s">
        <v>422</v>
      </c>
      <c r="GF9539" s="77" t="s">
        <v>155</v>
      </c>
      <c r="GG9539" s="77" t="s">
        <v>469</v>
      </c>
      <c r="GH9539" s="77" t="s">
        <v>474</v>
      </c>
      <c r="GI9539" s="77">
        <v>2020</v>
      </c>
      <c r="GJ9539" s="77" t="s">
        <v>305</v>
      </c>
      <c r="GK9539" s="77">
        <v>3.6425060683953903E-2</v>
      </c>
      <c r="GL9539" s="77">
        <v>208.00094999999999</v>
      </c>
      <c r="GM9539" s="77">
        <v>2020</v>
      </c>
      <c r="GN9539" s="77" t="s">
        <v>175</v>
      </c>
      <c r="GO9539" s="77">
        <v>0.13250000000000001</v>
      </c>
      <c r="GP9539" s="77">
        <v>3</v>
      </c>
      <c r="GQ9539" s="77">
        <v>0</v>
      </c>
      <c r="GR9539" s="77" t="s">
        <v>423</v>
      </c>
      <c r="GS9539" s="77">
        <v>0.1527377521613833</v>
      </c>
      <c r="GT9539" s="77">
        <v>5.5634818912090982E-3</v>
      </c>
      <c r="GU9539" s="77">
        <v>0</v>
      </c>
      <c r="GV9539" s="77">
        <v>0</v>
      </c>
      <c r="GW9539" s="77">
        <v>0</v>
      </c>
      <c r="GX9539" s="77">
        <v>0</v>
      </c>
      <c r="GY9539" s="77">
        <v>0</v>
      </c>
      <c r="GZ9539" s="77">
        <v>0</v>
      </c>
    </row>
    <row r="9540" spans="187:208" x14ac:dyDescent="0.25">
      <c r="GE9540" s="77" t="s">
        <v>425</v>
      </c>
      <c r="GF9540" s="77" t="s">
        <v>155</v>
      </c>
      <c r="GG9540" s="77" t="s">
        <v>469</v>
      </c>
      <c r="GH9540" s="77" t="s">
        <v>474</v>
      </c>
      <c r="GI9540" s="77">
        <v>2020</v>
      </c>
      <c r="GJ9540" s="77" t="s">
        <v>301</v>
      </c>
      <c r="GK9540" s="77">
        <v>1.5808724525430799E-3</v>
      </c>
      <c r="GL9540" s="77">
        <v>208.00094999999999</v>
      </c>
      <c r="GM9540" s="77">
        <v>2020</v>
      </c>
      <c r="GN9540" s="77" t="s">
        <v>175</v>
      </c>
      <c r="GO9540" s="77">
        <v>5.3000000000000005E-2</v>
      </c>
      <c r="GP9540" s="77">
        <v>3</v>
      </c>
      <c r="GQ9540" s="77">
        <v>0</v>
      </c>
      <c r="GR9540" s="77" t="s">
        <v>423</v>
      </c>
      <c r="GS9540" s="77">
        <v>5.5966209081309413E-2</v>
      </c>
      <c r="GT9540" s="77">
        <v>8.8475438209908406E-5</v>
      </c>
      <c r="GU9540" s="77">
        <v>0</v>
      </c>
      <c r="GV9540" s="77">
        <v>0</v>
      </c>
      <c r="GW9540" s="77">
        <v>0</v>
      </c>
      <c r="GX9540" s="77">
        <v>0</v>
      </c>
      <c r="GY9540" s="77">
        <v>0</v>
      </c>
      <c r="GZ9540" s="77">
        <v>0</v>
      </c>
    </row>
    <row r="9541" spans="187:208" x14ac:dyDescent="0.25">
      <c r="GE9541" s="77" t="s">
        <v>427</v>
      </c>
      <c r="GF9541" s="77" t="s">
        <v>155</v>
      </c>
      <c r="GG9541" s="77" t="s">
        <v>469</v>
      </c>
      <c r="GH9541" s="77" t="s">
        <v>474</v>
      </c>
      <c r="GI9541" s="77">
        <v>2020</v>
      </c>
      <c r="GJ9541" s="77" t="s">
        <v>303</v>
      </c>
      <c r="GK9541" s="77">
        <v>3.989464219845E-2</v>
      </c>
      <c r="GL9541" s="77">
        <v>208.00094999999999</v>
      </c>
      <c r="GM9541" s="77">
        <v>2020</v>
      </c>
      <c r="GN9541" s="77" t="s">
        <v>175</v>
      </c>
      <c r="GO9541" s="77">
        <v>5.3000000000000005E-2</v>
      </c>
      <c r="GP9541" s="77">
        <v>3</v>
      </c>
      <c r="GQ9541" s="77">
        <v>0</v>
      </c>
      <c r="GR9541" s="77" t="s">
        <v>423</v>
      </c>
      <c r="GS9541" s="77">
        <v>5.5966209081309413E-2</v>
      </c>
      <c r="GT9541" s="77">
        <v>2.2327518865024824E-3</v>
      </c>
      <c r="GU9541" s="77">
        <v>0</v>
      </c>
      <c r="GV9541" s="77">
        <v>0</v>
      </c>
      <c r="GW9541" s="77">
        <v>0</v>
      </c>
      <c r="GX9541" s="77">
        <v>0</v>
      </c>
      <c r="GY9541" s="77">
        <v>0</v>
      </c>
      <c r="GZ9541" s="77">
        <v>0</v>
      </c>
    </row>
    <row r="9542" spans="187:208" x14ac:dyDescent="0.25">
      <c r="GE9542" s="77" t="s">
        <v>422</v>
      </c>
      <c r="GF9542" s="77" t="s">
        <v>155</v>
      </c>
      <c r="GG9542" s="77" t="s">
        <v>469</v>
      </c>
      <c r="GH9542" s="77" t="s">
        <v>481</v>
      </c>
      <c r="GI9542" s="77">
        <v>2020</v>
      </c>
      <c r="GJ9542" s="77" t="s">
        <v>305</v>
      </c>
      <c r="GK9542" s="77">
        <v>409.22373582044048</v>
      </c>
      <c r="GL9542" s="77">
        <v>208.00094999999999</v>
      </c>
      <c r="GM9542" s="77">
        <v>2020</v>
      </c>
      <c r="GN9542" s="77" t="s">
        <v>175</v>
      </c>
      <c r="GO9542" s="77">
        <v>0.13250000000000001</v>
      </c>
      <c r="GP9542" s="77">
        <v>3</v>
      </c>
      <c r="GQ9542" s="77">
        <v>0</v>
      </c>
      <c r="GR9542" s="77" t="s">
        <v>423</v>
      </c>
      <c r="GS9542" s="77">
        <v>0.1527377521613833</v>
      </c>
      <c r="GT9542" s="77">
        <v>62.50391354029783</v>
      </c>
      <c r="GU9542" s="77">
        <v>0</v>
      </c>
      <c r="GV9542" s="77">
        <v>0</v>
      </c>
      <c r="GW9542" s="77">
        <v>0</v>
      </c>
      <c r="GX9542" s="77">
        <v>0</v>
      </c>
      <c r="GY9542" s="77">
        <v>0</v>
      </c>
      <c r="GZ9542" s="77">
        <v>0</v>
      </c>
    </row>
    <row r="9543" spans="187:208" x14ac:dyDescent="0.25">
      <c r="GE9543" s="77" t="s">
        <v>425</v>
      </c>
      <c r="GF9543" s="77" t="s">
        <v>155</v>
      </c>
      <c r="GG9543" s="77" t="s">
        <v>469</v>
      </c>
      <c r="GH9543" s="77" t="s">
        <v>481</v>
      </c>
      <c r="GI9543" s="77">
        <v>2020</v>
      </c>
      <c r="GJ9543" s="77" t="s">
        <v>301</v>
      </c>
      <c r="GK9543" s="77">
        <v>13469.08781237768</v>
      </c>
      <c r="GL9543" s="77">
        <v>208.00094999999999</v>
      </c>
      <c r="GM9543" s="77">
        <v>2020</v>
      </c>
      <c r="GN9543" s="77" t="s">
        <v>175</v>
      </c>
      <c r="GO9543" s="77">
        <v>5.3000000000000005E-2</v>
      </c>
      <c r="GP9543" s="77">
        <v>3</v>
      </c>
      <c r="GQ9543" s="77">
        <v>0</v>
      </c>
      <c r="GR9543" s="77" t="s">
        <v>423</v>
      </c>
      <c r="GS9543" s="77">
        <v>5.5966209081309413E-2</v>
      </c>
      <c r="GT9543" s="77">
        <v>753.81378464204568</v>
      </c>
      <c r="GU9543" s="77">
        <v>0</v>
      </c>
      <c r="GV9543" s="77">
        <v>0</v>
      </c>
      <c r="GW9543" s="77">
        <v>0</v>
      </c>
      <c r="GX9543" s="77">
        <v>0</v>
      </c>
      <c r="GY9543" s="77">
        <v>0</v>
      </c>
      <c r="GZ9543" s="77">
        <v>0</v>
      </c>
    </row>
    <row r="9544" spans="187:208" x14ac:dyDescent="0.25">
      <c r="GE9544" s="77" t="s">
        <v>427</v>
      </c>
      <c r="GF9544" s="77" t="s">
        <v>155</v>
      </c>
      <c r="GG9544" s="77" t="s">
        <v>469</v>
      </c>
      <c r="GH9544" s="77" t="s">
        <v>481</v>
      </c>
      <c r="GI9544" s="77">
        <v>2020</v>
      </c>
      <c r="GJ9544" s="77" t="s">
        <v>303</v>
      </c>
      <c r="GK9544" s="77">
        <v>7205.5312760234356</v>
      </c>
      <c r="GL9544" s="77">
        <v>208.00094999999999</v>
      </c>
      <c r="GM9544" s="77">
        <v>2020</v>
      </c>
      <c r="GN9544" s="77" t="s">
        <v>175</v>
      </c>
      <c r="GO9544" s="77">
        <v>5.3000000000000005E-2</v>
      </c>
      <c r="GP9544" s="77">
        <v>3</v>
      </c>
      <c r="GQ9544" s="77">
        <v>0</v>
      </c>
      <c r="GR9544" s="77" t="s">
        <v>423</v>
      </c>
      <c r="GS9544" s="77">
        <v>5.5966209081309413E-2</v>
      </c>
      <c r="GT9544" s="77">
        <v>403.26626993584182</v>
      </c>
      <c r="GU9544" s="77">
        <v>0</v>
      </c>
      <c r="GV9544" s="77">
        <v>0</v>
      </c>
      <c r="GW9544" s="77">
        <v>0</v>
      </c>
      <c r="GX9544" s="77">
        <v>0</v>
      </c>
      <c r="GY9544" s="77">
        <v>0</v>
      </c>
      <c r="GZ9544" s="77">
        <v>0</v>
      </c>
    </row>
    <row r="9545" spans="187:208" x14ac:dyDescent="0.25">
      <c r="GE9545" s="77" t="s">
        <v>422</v>
      </c>
      <c r="GF9545" s="77" t="s">
        <v>155</v>
      </c>
      <c r="GG9545" s="77" t="s">
        <v>469</v>
      </c>
      <c r="GH9545" s="77" t="s">
        <v>488</v>
      </c>
      <c r="GI9545" s="77">
        <v>2020</v>
      </c>
      <c r="GJ9545" s="77" t="s">
        <v>305</v>
      </c>
      <c r="GK9545" s="77">
        <v>409.22373582043338</v>
      </c>
      <c r="GL9545" s="77">
        <v>208.00094999999999</v>
      </c>
      <c r="GM9545" s="77">
        <v>2020</v>
      </c>
      <c r="GN9545" s="77" t="s">
        <v>175</v>
      </c>
      <c r="GO9545" s="77">
        <v>0.13250000000000001</v>
      </c>
      <c r="GP9545" s="77">
        <v>3</v>
      </c>
      <c r="GQ9545" s="77">
        <v>0</v>
      </c>
      <c r="GR9545" s="77" t="s">
        <v>423</v>
      </c>
      <c r="GS9545" s="77">
        <v>0.1527377521613833</v>
      </c>
      <c r="GT9545" s="77">
        <v>62.503913540296743</v>
      </c>
      <c r="GU9545" s="77">
        <v>0</v>
      </c>
      <c r="GV9545" s="77">
        <v>0</v>
      </c>
      <c r="GW9545" s="77">
        <v>0</v>
      </c>
      <c r="GX9545" s="77">
        <v>0</v>
      </c>
      <c r="GY9545" s="77">
        <v>0</v>
      </c>
      <c r="GZ9545" s="77">
        <v>0</v>
      </c>
    </row>
    <row r="9546" spans="187:208" x14ac:dyDescent="0.25">
      <c r="GE9546" s="77" t="s">
        <v>425</v>
      </c>
      <c r="GF9546" s="77" t="s">
        <v>155</v>
      </c>
      <c r="GG9546" s="77" t="s">
        <v>469</v>
      </c>
      <c r="GH9546" s="77" t="s">
        <v>488</v>
      </c>
      <c r="GI9546" s="77">
        <v>2020</v>
      </c>
      <c r="GJ9546" s="77" t="s">
        <v>301</v>
      </c>
      <c r="GK9546" s="77">
        <v>13469.087812378721</v>
      </c>
      <c r="GL9546" s="77">
        <v>208.00094999999999</v>
      </c>
      <c r="GM9546" s="77">
        <v>2020</v>
      </c>
      <c r="GN9546" s="77" t="s">
        <v>175</v>
      </c>
      <c r="GO9546" s="77">
        <v>5.3000000000000005E-2</v>
      </c>
      <c r="GP9546" s="77">
        <v>3</v>
      </c>
      <c r="GQ9546" s="77">
        <v>0</v>
      </c>
      <c r="GR9546" s="77" t="s">
        <v>423</v>
      </c>
      <c r="GS9546" s="77">
        <v>5.5966209081309413E-2</v>
      </c>
      <c r="GT9546" s="77">
        <v>753.81378464210388</v>
      </c>
      <c r="GU9546" s="77">
        <v>0</v>
      </c>
      <c r="GV9546" s="77">
        <v>0</v>
      </c>
      <c r="GW9546" s="77">
        <v>0</v>
      </c>
      <c r="GX9546" s="77">
        <v>0</v>
      </c>
      <c r="GY9546" s="77">
        <v>0</v>
      </c>
      <c r="GZ9546" s="77">
        <v>0</v>
      </c>
    </row>
    <row r="9547" spans="187:208" x14ac:dyDescent="0.25">
      <c r="GE9547" s="77" t="s">
        <v>427</v>
      </c>
      <c r="GF9547" s="77" t="s">
        <v>155</v>
      </c>
      <c r="GG9547" s="77" t="s">
        <v>469</v>
      </c>
      <c r="GH9547" s="77" t="s">
        <v>488</v>
      </c>
      <c r="GI9547" s="77">
        <v>2020</v>
      </c>
      <c r="GJ9547" s="77" t="s">
        <v>303</v>
      </c>
      <c r="GK9547" s="77">
        <v>7205.5312760252336</v>
      </c>
      <c r="GL9547" s="77">
        <v>208.00094999999999</v>
      </c>
      <c r="GM9547" s="77">
        <v>2020</v>
      </c>
      <c r="GN9547" s="77" t="s">
        <v>175</v>
      </c>
      <c r="GO9547" s="77">
        <v>5.3000000000000005E-2</v>
      </c>
      <c r="GP9547" s="77">
        <v>3</v>
      </c>
      <c r="GQ9547" s="77">
        <v>0</v>
      </c>
      <c r="GR9547" s="77" t="s">
        <v>423</v>
      </c>
      <c r="GS9547" s="77">
        <v>5.5966209081309413E-2</v>
      </c>
      <c r="GT9547" s="77">
        <v>403.26626993594243</v>
      </c>
      <c r="GU9547" s="77">
        <v>0</v>
      </c>
      <c r="GV9547" s="77">
        <v>0</v>
      </c>
      <c r="GW9547" s="77">
        <v>0</v>
      </c>
      <c r="GX9547" s="77">
        <v>0</v>
      </c>
      <c r="GY9547" s="77">
        <v>0</v>
      </c>
      <c r="GZ9547" s="77">
        <v>0</v>
      </c>
    </row>
    <row r="9548" spans="187:208" x14ac:dyDescent="0.25">
      <c r="GE9548" s="77" t="s">
        <v>422</v>
      </c>
      <c r="GF9548" s="77" t="s">
        <v>155</v>
      </c>
      <c r="GG9548" s="77" t="s">
        <v>470</v>
      </c>
      <c r="GH9548" s="77" t="s">
        <v>300</v>
      </c>
      <c r="GI9548" s="77">
        <v>2020</v>
      </c>
      <c r="GJ9548" s="77" t="s">
        <v>305</v>
      </c>
      <c r="GK9548" s="77">
        <v>222.22942162783019</v>
      </c>
      <c r="GL9548" s="77">
        <v>90.088153000000005</v>
      </c>
      <c r="GM9548" s="77">
        <v>2020</v>
      </c>
      <c r="GN9548" s="77" t="s">
        <v>175</v>
      </c>
      <c r="GO9548" s="77">
        <v>0.13250000000000001</v>
      </c>
      <c r="GP9548" s="77">
        <v>3</v>
      </c>
      <c r="GQ9548" s="77">
        <v>0</v>
      </c>
      <c r="GR9548" s="77" t="s">
        <v>423</v>
      </c>
      <c r="GS9548" s="77">
        <v>0.1527377521613833</v>
      </c>
      <c r="GT9548" s="77">
        <v>33.942822323559085</v>
      </c>
      <c r="GU9548" s="77">
        <v>0</v>
      </c>
      <c r="GV9548" s="77">
        <v>0</v>
      </c>
      <c r="GW9548" s="77">
        <v>0</v>
      </c>
      <c r="GX9548" s="77">
        <v>0</v>
      </c>
      <c r="GY9548" s="77">
        <v>0</v>
      </c>
      <c r="GZ9548" s="77">
        <v>0</v>
      </c>
    </row>
    <row r="9549" spans="187:208" x14ac:dyDescent="0.25">
      <c r="GE9549" s="77" t="s">
        <v>425</v>
      </c>
      <c r="GF9549" s="77" t="s">
        <v>155</v>
      </c>
      <c r="GG9549" s="77" t="s">
        <v>470</v>
      </c>
      <c r="GH9549" s="77" t="s">
        <v>300</v>
      </c>
      <c r="GI9549" s="77">
        <v>2020</v>
      </c>
      <c r="GJ9549" s="77" t="s">
        <v>301</v>
      </c>
      <c r="GK9549" s="77">
        <v>8585.7228092479454</v>
      </c>
      <c r="GL9549" s="77">
        <v>90.088153000000005</v>
      </c>
      <c r="GM9549" s="77">
        <v>2020</v>
      </c>
      <c r="GN9549" s="77" t="s">
        <v>175</v>
      </c>
      <c r="GO9549" s="77">
        <v>5.3000000000000005E-2</v>
      </c>
      <c r="GP9549" s="77">
        <v>3</v>
      </c>
      <c r="GQ9549" s="77">
        <v>0</v>
      </c>
      <c r="GR9549" s="77" t="s">
        <v>423</v>
      </c>
      <c r="GS9549" s="77">
        <v>5.5966209081309407E-2</v>
      </c>
      <c r="GT9549" s="77">
        <v>480.51035785653767</v>
      </c>
      <c r="GU9549" s="77">
        <v>0</v>
      </c>
      <c r="GV9549" s="77">
        <v>0</v>
      </c>
      <c r="GW9549" s="77">
        <v>0</v>
      </c>
      <c r="GX9549" s="77">
        <v>0</v>
      </c>
      <c r="GY9549" s="77">
        <v>0</v>
      </c>
      <c r="GZ9549" s="77">
        <v>0</v>
      </c>
    </row>
    <row r="9550" spans="187:208" x14ac:dyDescent="0.25">
      <c r="GE9550" s="77" t="s">
        <v>427</v>
      </c>
      <c r="GF9550" s="77" t="s">
        <v>155</v>
      </c>
      <c r="GG9550" s="77" t="s">
        <v>470</v>
      </c>
      <c r="GH9550" s="77" t="s">
        <v>300</v>
      </c>
      <c r="GI9550" s="77">
        <v>2020</v>
      </c>
      <c r="GJ9550" s="77" t="s">
        <v>303</v>
      </c>
      <c r="GK9550" s="77">
        <v>5338.1784104567432</v>
      </c>
      <c r="GL9550" s="77">
        <v>90.088153000000005</v>
      </c>
      <c r="GM9550" s="77">
        <v>2020</v>
      </c>
      <c r="GN9550" s="77" t="s">
        <v>175</v>
      </c>
      <c r="GO9550" s="77">
        <v>5.3000000000000005E-2</v>
      </c>
      <c r="GP9550" s="77">
        <v>3</v>
      </c>
      <c r="GQ9550" s="77">
        <v>0</v>
      </c>
      <c r="GR9550" s="77" t="s">
        <v>423</v>
      </c>
      <c r="GS9550" s="77">
        <v>5.5966209081309407E-2</v>
      </c>
      <c r="GT9550" s="77">
        <v>298.75760903295401</v>
      </c>
      <c r="GU9550" s="77">
        <v>0</v>
      </c>
      <c r="GV9550" s="77">
        <v>0</v>
      </c>
      <c r="GW9550" s="77">
        <v>0</v>
      </c>
      <c r="GX9550" s="77">
        <v>0</v>
      </c>
      <c r="GY9550" s="77">
        <v>0</v>
      </c>
      <c r="GZ9550" s="77">
        <v>0</v>
      </c>
    </row>
    <row r="9551" spans="187:208" x14ac:dyDescent="0.25">
      <c r="GE9551" s="77" t="s">
        <v>422</v>
      </c>
      <c r="GF9551" s="77" t="s">
        <v>155</v>
      </c>
      <c r="GG9551" s="77" t="s">
        <v>470</v>
      </c>
      <c r="GH9551" s="77" t="s">
        <v>432</v>
      </c>
      <c r="GI9551" s="77">
        <v>2020</v>
      </c>
      <c r="GJ9551" s="77" t="s">
        <v>305</v>
      </c>
      <c r="GK9551" s="77">
        <v>222.22942162782991</v>
      </c>
      <c r="GL9551" s="77">
        <v>90.088153000000005</v>
      </c>
      <c r="GM9551" s="77">
        <v>2020</v>
      </c>
      <c r="GN9551" s="77" t="s">
        <v>175</v>
      </c>
      <c r="GO9551" s="77">
        <v>0.13250000000000001</v>
      </c>
      <c r="GP9551" s="77">
        <v>3</v>
      </c>
      <c r="GQ9551" s="77">
        <v>0</v>
      </c>
      <c r="GR9551" s="77" t="s">
        <v>423</v>
      </c>
      <c r="GS9551" s="77">
        <v>0.1527377521613833</v>
      </c>
      <c r="GT9551" s="77">
        <v>33.942822323559035</v>
      </c>
      <c r="GU9551" s="77">
        <v>0</v>
      </c>
      <c r="GV9551" s="77">
        <v>0</v>
      </c>
      <c r="GW9551" s="77">
        <v>0</v>
      </c>
      <c r="GX9551" s="77">
        <v>0</v>
      </c>
      <c r="GY9551" s="77">
        <v>0</v>
      </c>
      <c r="GZ9551" s="77">
        <v>0</v>
      </c>
    </row>
    <row r="9552" spans="187:208" x14ac:dyDescent="0.25">
      <c r="GE9552" s="77" t="s">
        <v>425</v>
      </c>
      <c r="GF9552" s="77" t="s">
        <v>155</v>
      </c>
      <c r="GG9552" s="77" t="s">
        <v>470</v>
      </c>
      <c r="GH9552" s="77" t="s">
        <v>432</v>
      </c>
      <c r="GI9552" s="77">
        <v>2020</v>
      </c>
      <c r="GJ9552" s="77" t="s">
        <v>301</v>
      </c>
      <c r="GK9552" s="77">
        <v>8585.7228092479472</v>
      </c>
      <c r="GL9552" s="77">
        <v>90.088153000000005</v>
      </c>
      <c r="GM9552" s="77">
        <v>2020</v>
      </c>
      <c r="GN9552" s="77" t="s">
        <v>175</v>
      </c>
      <c r="GO9552" s="77">
        <v>5.3000000000000005E-2</v>
      </c>
      <c r="GP9552" s="77">
        <v>3</v>
      </c>
      <c r="GQ9552" s="77">
        <v>0</v>
      </c>
      <c r="GR9552" s="77" t="s">
        <v>423</v>
      </c>
      <c r="GS9552" s="77">
        <v>5.5966209081309407E-2</v>
      </c>
      <c r="GT9552" s="77">
        <v>480.51035785653778</v>
      </c>
      <c r="GU9552" s="77">
        <v>0</v>
      </c>
      <c r="GV9552" s="77">
        <v>0</v>
      </c>
      <c r="GW9552" s="77">
        <v>0</v>
      </c>
      <c r="GX9552" s="77">
        <v>0</v>
      </c>
      <c r="GY9552" s="77">
        <v>0</v>
      </c>
      <c r="GZ9552" s="77">
        <v>0</v>
      </c>
    </row>
    <row r="9553" spans="187:208" x14ac:dyDescent="0.25">
      <c r="GE9553" s="77" t="s">
        <v>422</v>
      </c>
      <c r="GF9553" s="77" t="s">
        <v>155</v>
      </c>
      <c r="GG9553" s="77" t="s">
        <v>470</v>
      </c>
      <c r="GH9553" s="77" t="s">
        <v>439</v>
      </c>
      <c r="GI9553" s="77">
        <v>2020</v>
      </c>
      <c r="GJ9553" s="77" t="s">
        <v>305</v>
      </c>
      <c r="GK9553" s="77">
        <v>0.69641821681224858</v>
      </c>
      <c r="GL9553" s="77">
        <v>90.088153000000005</v>
      </c>
      <c r="GM9553" s="77">
        <v>2020</v>
      </c>
      <c r="GN9553" s="77" t="s">
        <v>175</v>
      </c>
      <c r="GO9553" s="77">
        <v>0.13250000000000001</v>
      </c>
      <c r="GP9553" s="77">
        <v>3</v>
      </c>
      <c r="GQ9553" s="77">
        <v>0</v>
      </c>
      <c r="GR9553" s="77" t="s">
        <v>423</v>
      </c>
      <c r="GS9553" s="77">
        <v>0.1527377521613833</v>
      </c>
      <c r="GT9553" s="77">
        <v>0.10636935300014172</v>
      </c>
      <c r="GU9553" s="77">
        <v>0</v>
      </c>
      <c r="GV9553" s="77">
        <v>0</v>
      </c>
      <c r="GW9553" s="77">
        <v>0</v>
      </c>
      <c r="GX9553" s="77">
        <v>0</v>
      </c>
      <c r="GY9553" s="77">
        <v>0</v>
      </c>
      <c r="GZ9553" s="77">
        <v>0</v>
      </c>
    </row>
    <row r="9554" spans="187:208" x14ac:dyDescent="0.25">
      <c r="GE9554" s="77" t="s">
        <v>425</v>
      </c>
      <c r="GF9554" s="77" t="s">
        <v>155</v>
      </c>
      <c r="GG9554" s="77" t="s">
        <v>470</v>
      </c>
      <c r="GH9554" s="77" t="s">
        <v>439</v>
      </c>
      <c r="GI9554" s="77">
        <v>2020</v>
      </c>
      <c r="GJ9554" s="77" t="s">
        <v>301</v>
      </c>
      <c r="GK9554" s="77">
        <v>2.9419641522811042</v>
      </c>
      <c r="GL9554" s="77">
        <v>90.088153000000005</v>
      </c>
      <c r="GM9554" s="77">
        <v>2020</v>
      </c>
      <c r="GN9554" s="77" t="s">
        <v>175</v>
      </c>
      <c r="GO9554" s="77">
        <v>5.3000000000000005E-2</v>
      </c>
      <c r="GP9554" s="77">
        <v>3</v>
      </c>
      <c r="GQ9554" s="77">
        <v>0</v>
      </c>
      <c r="GR9554" s="77" t="s">
        <v>423</v>
      </c>
      <c r="GS9554" s="77">
        <v>5.5966209081309407E-2</v>
      </c>
      <c r="GT9554" s="77">
        <v>0.16465058085628145</v>
      </c>
      <c r="GU9554" s="77">
        <v>0</v>
      </c>
      <c r="GV9554" s="77">
        <v>0</v>
      </c>
      <c r="GW9554" s="77">
        <v>0</v>
      </c>
      <c r="GX9554" s="77">
        <v>0</v>
      </c>
      <c r="GY9554" s="77">
        <v>0</v>
      </c>
      <c r="GZ9554" s="77">
        <v>0</v>
      </c>
    </row>
    <row r="9555" spans="187:208" x14ac:dyDescent="0.25">
      <c r="GE9555" s="77" t="s">
        <v>427</v>
      </c>
      <c r="GF9555" s="77" t="s">
        <v>155</v>
      </c>
      <c r="GG9555" s="77" t="s">
        <v>470</v>
      </c>
      <c r="GH9555" s="77" t="s">
        <v>439</v>
      </c>
      <c r="GI9555" s="77">
        <v>2020</v>
      </c>
      <c r="GJ9555" s="77" t="s">
        <v>303</v>
      </c>
      <c r="GK9555" s="77">
        <v>1.6021759622082661</v>
      </c>
      <c r="GL9555" s="77">
        <v>90.088153000000005</v>
      </c>
      <c r="GM9555" s="77">
        <v>2020</v>
      </c>
      <c r="GN9555" s="77" t="s">
        <v>175</v>
      </c>
      <c r="GO9555" s="77">
        <v>5.3000000000000005E-2</v>
      </c>
      <c r="GP9555" s="77">
        <v>3</v>
      </c>
      <c r="GQ9555" s="77">
        <v>0</v>
      </c>
      <c r="GR9555" s="77" t="s">
        <v>423</v>
      </c>
      <c r="GS9555" s="77">
        <v>5.5966209081309407E-2</v>
      </c>
      <c r="GT9555" s="77">
        <v>8.9667714885995897E-2</v>
      </c>
      <c r="GU9555" s="77">
        <v>0</v>
      </c>
      <c r="GV9555" s="77">
        <v>0</v>
      </c>
      <c r="GW9555" s="77">
        <v>0</v>
      </c>
      <c r="GX9555" s="77">
        <v>0</v>
      </c>
      <c r="GY9555" s="77">
        <v>0</v>
      </c>
      <c r="GZ9555" s="77">
        <v>0</v>
      </c>
    </row>
    <row r="9556" spans="187:208" x14ac:dyDescent="0.25">
      <c r="GE9556" s="77" t="s">
        <v>422</v>
      </c>
      <c r="GF9556" s="77" t="s">
        <v>155</v>
      </c>
      <c r="GG9556" s="77" t="s">
        <v>470</v>
      </c>
      <c r="GH9556" s="77" t="s">
        <v>446</v>
      </c>
      <c r="GI9556" s="77">
        <v>2020</v>
      </c>
      <c r="GJ9556" s="77" t="s">
        <v>305</v>
      </c>
      <c r="GK9556" s="77">
        <v>3.6425060683954229E-2</v>
      </c>
      <c r="GL9556" s="77">
        <v>90.088153000000005</v>
      </c>
      <c r="GM9556" s="77">
        <v>2020</v>
      </c>
      <c r="GN9556" s="77" t="s">
        <v>175</v>
      </c>
      <c r="GO9556" s="77">
        <v>0.13250000000000001</v>
      </c>
      <c r="GP9556" s="77">
        <v>3</v>
      </c>
      <c r="GQ9556" s="77">
        <v>0</v>
      </c>
      <c r="GR9556" s="77" t="s">
        <v>423</v>
      </c>
      <c r="GS9556" s="77">
        <v>0.1527377521613833</v>
      </c>
      <c r="GT9556" s="77">
        <v>5.5634818912091476E-3</v>
      </c>
      <c r="GU9556" s="77">
        <v>0</v>
      </c>
      <c r="GV9556" s="77">
        <v>0</v>
      </c>
      <c r="GW9556" s="77">
        <v>0</v>
      </c>
      <c r="GX9556" s="77">
        <v>0</v>
      </c>
      <c r="GY9556" s="77">
        <v>0</v>
      </c>
      <c r="GZ9556" s="77">
        <v>0</v>
      </c>
    </row>
    <row r="9557" spans="187:208" x14ac:dyDescent="0.25">
      <c r="GE9557" s="77" t="s">
        <v>425</v>
      </c>
      <c r="GF9557" s="77" t="s">
        <v>155</v>
      </c>
      <c r="GG9557" s="77" t="s">
        <v>470</v>
      </c>
      <c r="GH9557" s="77" t="s">
        <v>446</v>
      </c>
      <c r="GI9557" s="77">
        <v>2020</v>
      </c>
      <c r="GJ9557" s="77" t="s">
        <v>301</v>
      </c>
      <c r="GK9557" s="77">
        <v>1.5808724525430899E-3</v>
      </c>
      <c r="GL9557" s="77">
        <v>90.088153000000005</v>
      </c>
      <c r="GM9557" s="77">
        <v>2020</v>
      </c>
      <c r="GN9557" s="77" t="s">
        <v>175</v>
      </c>
      <c r="GO9557" s="77">
        <v>5.3000000000000005E-2</v>
      </c>
      <c r="GP9557" s="77">
        <v>3</v>
      </c>
      <c r="GQ9557" s="77">
        <v>0</v>
      </c>
      <c r="GR9557" s="77" t="s">
        <v>423</v>
      </c>
      <c r="GS9557" s="77">
        <v>5.5966209081309407E-2</v>
      </c>
      <c r="GT9557" s="77">
        <v>8.8475438209908948E-5</v>
      </c>
      <c r="GU9557" s="77">
        <v>0</v>
      </c>
      <c r="GV9557" s="77">
        <v>0</v>
      </c>
      <c r="GW9557" s="77">
        <v>0</v>
      </c>
      <c r="GX9557" s="77">
        <v>0</v>
      </c>
      <c r="GY9557" s="77">
        <v>0</v>
      </c>
      <c r="GZ9557" s="77">
        <v>0</v>
      </c>
    </row>
    <row r="9558" spans="187:208" x14ac:dyDescent="0.25">
      <c r="GE9558" s="77" t="s">
        <v>427</v>
      </c>
      <c r="GF9558" s="77" t="s">
        <v>155</v>
      </c>
      <c r="GG9558" s="77" t="s">
        <v>470</v>
      </c>
      <c r="GH9558" s="77" t="s">
        <v>446</v>
      </c>
      <c r="GI9558" s="77">
        <v>2020</v>
      </c>
      <c r="GJ9558" s="77" t="s">
        <v>303</v>
      </c>
      <c r="GK9558" s="77">
        <v>3.9894642198450403E-2</v>
      </c>
      <c r="GL9558" s="77">
        <v>90.088153000000005</v>
      </c>
      <c r="GM9558" s="77">
        <v>2020</v>
      </c>
      <c r="GN9558" s="77" t="s">
        <v>175</v>
      </c>
      <c r="GO9558" s="77">
        <v>5.3000000000000005E-2</v>
      </c>
      <c r="GP9558" s="77">
        <v>3</v>
      </c>
      <c r="GQ9558" s="77">
        <v>0</v>
      </c>
      <c r="GR9558" s="77" t="s">
        <v>423</v>
      </c>
      <c r="GS9558" s="77">
        <v>5.5966209081309407E-2</v>
      </c>
      <c r="GT9558" s="77">
        <v>2.2327518865025045E-3</v>
      </c>
      <c r="GU9558" s="77">
        <v>0</v>
      </c>
      <c r="GV9558" s="77">
        <v>0</v>
      </c>
      <c r="GW9558" s="77">
        <v>0</v>
      </c>
      <c r="GX9558" s="77">
        <v>0</v>
      </c>
      <c r="GY9558" s="77">
        <v>0</v>
      </c>
      <c r="GZ9558" s="77">
        <v>0</v>
      </c>
    </row>
    <row r="9559" spans="187:208" x14ac:dyDescent="0.25">
      <c r="GE9559" s="77" t="s">
        <v>422</v>
      </c>
      <c r="GF9559" s="77" t="s">
        <v>155</v>
      </c>
      <c r="GG9559" s="77" t="s">
        <v>470</v>
      </c>
      <c r="GH9559" s="77" t="s">
        <v>453</v>
      </c>
      <c r="GI9559" s="77">
        <v>2020</v>
      </c>
      <c r="GJ9559" s="77" t="s">
        <v>305</v>
      </c>
      <c r="GK9559" s="77">
        <v>222.2294216278421</v>
      </c>
      <c r="GL9559" s="77">
        <v>90.088153000000005</v>
      </c>
      <c r="GM9559" s="77">
        <v>2020</v>
      </c>
      <c r="GN9559" s="77" t="s">
        <v>175</v>
      </c>
      <c r="GO9559" s="77">
        <v>0.13250000000000001</v>
      </c>
      <c r="GP9559" s="77">
        <v>3</v>
      </c>
      <c r="GQ9559" s="77">
        <v>0</v>
      </c>
      <c r="GR9559" s="77" t="s">
        <v>423</v>
      </c>
      <c r="GS9559" s="77">
        <v>0.1527377521613833</v>
      </c>
      <c r="GT9559" s="77">
        <v>33.942822323560904</v>
      </c>
      <c r="GU9559" s="77">
        <v>0</v>
      </c>
      <c r="GV9559" s="77">
        <v>0</v>
      </c>
      <c r="GW9559" s="77">
        <v>0</v>
      </c>
      <c r="GX9559" s="77">
        <v>0</v>
      </c>
      <c r="GY9559" s="77">
        <v>0</v>
      </c>
      <c r="GZ9559" s="77">
        <v>0</v>
      </c>
    </row>
    <row r="9560" spans="187:208" x14ac:dyDescent="0.25">
      <c r="GE9560" s="77" t="s">
        <v>425</v>
      </c>
      <c r="GF9560" s="77" t="s">
        <v>155</v>
      </c>
      <c r="GG9560" s="77" t="s">
        <v>470</v>
      </c>
      <c r="GH9560" s="77" t="s">
        <v>453</v>
      </c>
      <c r="GI9560" s="77">
        <v>2020</v>
      </c>
      <c r="GJ9560" s="77" t="s">
        <v>301</v>
      </c>
      <c r="GK9560" s="77">
        <v>8585.7228092483892</v>
      </c>
      <c r="GL9560" s="77">
        <v>90.088153000000005</v>
      </c>
      <c r="GM9560" s="77">
        <v>2020</v>
      </c>
      <c r="GN9560" s="77" t="s">
        <v>175</v>
      </c>
      <c r="GO9560" s="77">
        <v>5.3000000000000005E-2</v>
      </c>
      <c r="GP9560" s="77">
        <v>3</v>
      </c>
      <c r="GQ9560" s="77">
        <v>0</v>
      </c>
      <c r="GR9560" s="77" t="s">
        <v>423</v>
      </c>
      <c r="GS9560" s="77">
        <v>5.5966209081309407E-2</v>
      </c>
      <c r="GT9560" s="77">
        <v>480.51035785656251</v>
      </c>
      <c r="GU9560" s="77">
        <v>0</v>
      </c>
      <c r="GV9560" s="77">
        <v>0</v>
      </c>
      <c r="GW9560" s="77">
        <v>0</v>
      </c>
      <c r="GX9560" s="77">
        <v>0</v>
      </c>
      <c r="GY9560" s="77">
        <v>0</v>
      </c>
      <c r="GZ9560" s="77">
        <v>0</v>
      </c>
    </row>
    <row r="9561" spans="187:208" x14ac:dyDescent="0.25">
      <c r="GE9561" s="77" t="s">
        <v>427</v>
      </c>
      <c r="GF9561" s="77" t="s">
        <v>155</v>
      </c>
      <c r="GG9561" s="77" t="s">
        <v>470</v>
      </c>
      <c r="GH9561" s="77" t="s">
        <v>453</v>
      </c>
      <c r="GI9561" s="77">
        <v>2020</v>
      </c>
      <c r="GJ9561" s="77" t="s">
        <v>303</v>
      </c>
      <c r="GK9561" s="77">
        <v>5338.1784104570224</v>
      </c>
      <c r="GL9561" s="77">
        <v>90.088153000000005</v>
      </c>
      <c r="GM9561" s="77">
        <v>2020</v>
      </c>
      <c r="GN9561" s="77" t="s">
        <v>175</v>
      </c>
      <c r="GO9561" s="77">
        <v>5.3000000000000005E-2</v>
      </c>
      <c r="GP9561" s="77">
        <v>3</v>
      </c>
      <c r="GQ9561" s="77">
        <v>0</v>
      </c>
      <c r="GR9561" s="77" t="s">
        <v>423</v>
      </c>
      <c r="GS9561" s="77">
        <v>5.5966209081309407E-2</v>
      </c>
      <c r="GT9561" s="77">
        <v>298.75760903296964</v>
      </c>
      <c r="GU9561" s="77">
        <v>0</v>
      </c>
      <c r="GV9561" s="77">
        <v>0</v>
      </c>
      <c r="GW9561" s="77">
        <v>0</v>
      </c>
      <c r="GX9561" s="77">
        <v>0</v>
      </c>
      <c r="GY9561" s="77">
        <v>0</v>
      </c>
      <c r="GZ9561" s="77">
        <v>0</v>
      </c>
    </row>
    <row r="9562" spans="187:208" x14ac:dyDescent="0.25">
      <c r="GE9562" s="77" t="s">
        <v>422</v>
      </c>
      <c r="GF9562" s="77" t="s">
        <v>155</v>
      </c>
      <c r="GG9562" s="77" t="s">
        <v>470</v>
      </c>
      <c r="GH9562" s="77" t="s">
        <v>460</v>
      </c>
      <c r="GI9562" s="77">
        <v>2020</v>
      </c>
      <c r="GJ9562" s="77" t="s">
        <v>305</v>
      </c>
      <c r="GK9562" s="77">
        <v>222.2294216278494</v>
      </c>
      <c r="GL9562" s="77">
        <v>90.088153000000005</v>
      </c>
      <c r="GM9562" s="77">
        <v>2020</v>
      </c>
      <c r="GN9562" s="77" t="s">
        <v>175</v>
      </c>
      <c r="GO9562" s="77">
        <v>0.13250000000000001</v>
      </c>
      <c r="GP9562" s="77">
        <v>3</v>
      </c>
      <c r="GQ9562" s="77">
        <v>0</v>
      </c>
      <c r="GR9562" s="77" t="s">
        <v>423</v>
      </c>
      <c r="GS9562" s="77">
        <v>0.1527377521613833</v>
      </c>
      <c r="GT9562" s="77">
        <v>33.942822323562019</v>
      </c>
      <c r="GU9562" s="77">
        <v>0</v>
      </c>
      <c r="GV9562" s="77">
        <v>0</v>
      </c>
      <c r="GW9562" s="77">
        <v>0</v>
      </c>
      <c r="GX9562" s="77">
        <v>0</v>
      </c>
      <c r="GY9562" s="77">
        <v>0</v>
      </c>
      <c r="GZ9562" s="77">
        <v>0</v>
      </c>
    </row>
    <row r="9563" spans="187:208" x14ac:dyDescent="0.25">
      <c r="GE9563" s="77" t="s">
        <v>425</v>
      </c>
      <c r="GF9563" s="77" t="s">
        <v>155</v>
      </c>
      <c r="GG9563" s="77" t="s">
        <v>470</v>
      </c>
      <c r="GH9563" s="77" t="s">
        <v>460</v>
      </c>
      <c r="GI9563" s="77">
        <v>2020</v>
      </c>
      <c r="GJ9563" s="77" t="s">
        <v>301</v>
      </c>
      <c r="GK9563" s="77">
        <v>8585.7228092486803</v>
      </c>
      <c r="GL9563" s="77">
        <v>90.088153000000005</v>
      </c>
      <c r="GM9563" s="77">
        <v>2020</v>
      </c>
      <c r="GN9563" s="77" t="s">
        <v>175</v>
      </c>
      <c r="GO9563" s="77">
        <v>5.3000000000000005E-2</v>
      </c>
      <c r="GP9563" s="77">
        <v>3</v>
      </c>
      <c r="GQ9563" s="77">
        <v>0</v>
      </c>
      <c r="GR9563" s="77" t="s">
        <v>423</v>
      </c>
      <c r="GS9563" s="77">
        <v>5.5966209081309407E-2</v>
      </c>
      <c r="GT9563" s="77">
        <v>480.51035785657882</v>
      </c>
      <c r="GU9563" s="77">
        <v>0</v>
      </c>
      <c r="GV9563" s="77">
        <v>0</v>
      </c>
      <c r="GW9563" s="77">
        <v>0</v>
      </c>
      <c r="GX9563" s="77">
        <v>0</v>
      </c>
      <c r="GY9563" s="77">
        <v>0</v>
      </c>
      <c r="GZ9563" s="77">
        <v>0</v>
      </c>
    </row>
    <row r="9564" spans="187:208" x14ac:dyDescent="0.25">
      <c r="GE9564" s="77" t="s">
        <v>422</v>
      </c>
      <c r="GF9564" s="77" t="s">
        <v>155</v>
      </c>
      <c r="GG9564" s="77" t="s">
        <v>470</v>
      </c>
      <c r="GH9564" s="77" t="s">
        <v>467</v>
      </c>
      <c r="GI9564" s="77">
        <v>2020</v>
      </c>
      <c r="GJ9564" s="77" t="s">
        <v>305</v>
      </c>
      <c r="GK9564" s="77">
        <v>0.69641821681224458</v>
      </c>
      <c r="GL9564" s="77">
        <v>90.088153000000005</v>
      </c>
      <c r="GM9564" s="77">
        <v>2020</v>
      </c>
      <c r="GN9564" s="77" t="s">
        <v>175</v>
      </c>
      <c r="GO9564" s="77">
        <v>0.13250000000000001</v>
      </c>
      <c r="GP9564" s="77">
        <v>3</v>
      </c>
      <c r="GQ9564" s="77">
        <v>0</v>
      </c>
      <c r="GR9564" s="77" t="s">
        <v>423</v>
      </c>
      <c r="GS9564" s="77">
        <v>0.1527377521613833</v>
      </c>
      <c r="GT9564" s="77">
        <v>0.10636935300014111</v>
      </c>
      <c r="GU9564" s="77">
        <v>0</v>
      </c>
      <c r="GV9564" s="77">
        <v>0</v>
      </c>
      <c r="GW9564" s="77">
        <v>0</v>
      </c>
      <c r="GX9564" s="77">
        <v>0</v>
      </c>
      <c r="GY9564" s="77">
        <v>0</v>
      </c>
      <c r="GZ9564" s="77">
        <v>0</v>
      </c>
    </row>
    <row r="9565" spans="187:208" x14ac:dyDescent="0.25">
      <c r="GE9565" s="77" t="s">
        <v>425</v>
      </c>
      <c r="GF9565" s="77" t="s">
        <v>155</v>
      </c>
      <c r="GG9565" s="77" t="s">
        <v>470</v>
      </c>
      <c r="GH9565" s="77" t="s">
        <v>467</v>
      </c>
      <c r="GI9565" s="77">
        <v>2020</v>
      </c>
      <c r="GJ9565" s="77" t="s">
        <v>301</v>
      </c>
      <c r="GK9565" s="77">
        <v>2.941964152281034</v>
      </c>
      <c r="GL9565" s="77">
        <v>90.088153000000005</v>
      </c>
      <c r="GM9565" s="77">
        <v>2020</v>
      </c>
      <c r="GN9565" s="77" t="s">
        <v>175</v>
      </c>
      <c r="GO9565" s="77">
        <v>5.3000000000000005E-2</v>
      </c>
      <c r="GP9565" s="77">
        <v>3</v>
      </c>
      <c r="GQ9565" s="77">
        <v>0</v>
      </c>
      <c r="GR9565" s="77" t="s">
        <v>423</v>
      </c>
      <c r="GS9565" s="77">
        <v>5.5966209081309407E-2</v>
      </c>
      <c r="GT9565" s="77">
        <v>0.16465058085627754</v>
      </c>
      <c r="GU9565" s="77">
        <v>0</v>
      </c>
      <c r="GV9565" s="77">
        <v>0</v>
      </c>
      <c r="GW9565" s="77">
        <v>0</v>
      </c>
      <c r="GX9565" s="77">
        <v>0</v>
      </c>
      <c r="GY9565" s="77">
        <v>0</v>
      </c>
      <c r="GZ9565" s="77">
        <v>0</v>
      </c>
    </row>
    <row r="9566" spans="187:208" x14ac:dyDescent="0.25">
      <c r="GE9566" s="77" t="s">
        <v>427</v>
      </c>
      <c r="GF9566" s="77" t="s">
        <v>155</v>
      </c>
      <c r="GG9566" s="77" t="s">
        <v>470</v>
      </c>
      <c r="GH9566" s="77" t="s">
        <v>467</v>
      </c>
      <c r="GI9566" s="77">
        <v>2020</v>
      </c>
      <c r="GJ9566" s="77" t="s">
        <v>303</v>
      </c>
      <c r="GK9566" s="77">
        <v>1.6021759622082921</v>
      </c>
      <c r="GL9566" s="77">
        <v>90.088153000000005</v>
      </c>
      <c r="GM9566" s="77">
        <v>2020</v>
      </c>
      <c r="GN9566" s="77" t="s">
        <v>175</v>
      </c>
      <c r="GO9566" s="77">
        <v>5.3000000000000005E-2</v>
      </c>
      <c r="GP9566" s="77">
        <v>3</v>
      </c>
      <c r="GQ9566" s="77">
        <v>0</v>
      </c>
      <c r="GR9566" s="77" t="s">
        <v>423</v>
      </c>
      <c r="GS9566" s="77">
        <v>5.5966209081309407E-2</v>
      </c>
      <c r="GT9566" s="77">
        <v>8.9667714885997354E-2</v>
      </c>
      <c r="GU9566" s="77">
        <v>0</v>
      </c>
      <c r="GV9566" s="77">
        <v>0</v>
      </c>
      <c r="GW9566" s="77">
        <v>0</v>
      </c>
      <c r="GX9566" s="77">
        <v>0</v>
      </c>
      <c r="GY9566" s="77">
        <v>0</v>
      </c>
      <c r="GZ9566" s="77">
        <v>0</v>
      </c>
    </row>
    <row r="9567" spans="187:208" x14ac:dyDescent="0.25">
      <c r="GE9567" s="77" t="s">
        <v>422</v>
      </c>
      <c r="GF9567" s="77" t="s">
        <v>155</v>
      </c>
      <c r="GG9567" s="77" t="s">
        <v>470</v>
      </c>
      <c r="GH9567" s="77" t="s">
        <v>474</v>
      </c>
      <c r="GI9567" s="77">
        <v>2020</v>
      </c>
      <c r="GJ9567" s="77" t="s">
        <v>305</v>
      </c>
      <c r="GK9567" s="77">
        <v>3.6425060683952112E-2</v>
      </c>
      <c r="GL9567" s="77">
        <v>90.088153000000005</v>
      </c>
      <c r="GM9567" s="77">
        <v>2020</v>
      </c>
      <c r="GN9567" s="77" t="s">
        <v>175</v>
      </c>
      <c r="GO9567" s="77">
        <v>0.13250000000000001</v>
      </c>
      <c r="GP9567" s="77">
        <v>3</v>
      </c>
      <c r="GQ9567" s="77">
        <v>0</v>
      </c>
      <c r="GR9567" s="77" t="s">
        <v>423</v>
      </c>
      <c r="GS9567" s="77">
        <v>0.1527377521613833</v>
      </c>
      <c r="GT9567" s="77">
        <v>5.5634818912088249E-3</v>
      </c>
      <c r="GU9567" s="77">
        <v>0</v>
      </c>
      <c r="GV9567" s="77">
        <v>0</v>
      </c>
      <c r="GW9567" s="77">
        <v>0</v>
      </c>
      <c r="GX9567" s="77">
        <v>0</v>
      </c>
      <c r="GY9567" s="77">
        <v>0</v>
      </c>
      <c r="GZ9567" s="77">
        <v>0</v>
      </c>
    </row>
    <row r="9568" spans="187:208" x14ac:dyDescent="0.25">
      <c r="GE9568" s="77" t="s">
        <v>425</v>
      </c>
      <c r="GF9568" s="77" t="s">
        <v>155</v>
      </c>
      <c r="GG9568" s="77" t="s">
        <v>470</v>
      </c>
      <c r="GH9568" s="77" t="s">
        <v>474</v>
      </c>
      <c r="GI9568" s="77">
        <v>2020</v>
      </c>
      <c r="GJ9568" s="77" t="s">
        <v>301</v>
      </c>
      <c r="GK9568" s="77">
        <v>1.580872452543272E-3</v>
      </c>
      <c r="GL9568" s="77">
        <v>90.088153000000005</v>
      </c>
      <c r="GM9568" s="77">
        <v>2020</v>
      </c>
      <c r="GN9568" s="77" t="s">
        <v>175</v>
      </c>
      <c r="GO9568" s="77">
        <v>5.3000000000000005E-2</v>
      </c>
      <c r="GP9568" s="77">
        <v>3</v>
      </c>
      <c r="GQ9568" s="77">
        <v>0</v>
      </c>
      <c r="GR9568" s="77" t="s">
        <v>423</v>
      </c>
      <c r="GS9568" s="77">
        <v>5.5966209081309407E-2</v>
      </c>
      <c r="GT9568" s="77">
        <v>8.8475438209919139E-5</v>
      </c>
      <c r="GU9568" s="77">
        <v>0</v>
      </c>
      <c r="GV9568" s="77">
        <v>0</v>
      </c>
      <c r="GW9568" s="77">
        <v>0</v>
      </c>
      <c r="GX9568" s="77">
        <v>0</v>
      </c>
      <c r="GY9568" s="77">
        <v>0</v>
      </c>
      <c r="GZ9568" s="77">
        <v>0</v>
      </c>
    </row>
    <row r="9569" spans="187:208" x14ac:dyDescent="0.25">
      <c r="GE9569" s="77" t="s">
        <v>427</v>
      </c>
      <c r="GF9569" s="77" t="s">
        <v>155</v>
      </c>
      <c r="GG9569" s="77" t="s">
        <v>470</v>
      </c>
      <c r="GH9569" s="77" t="s">
        <v>474</v>
      </c>
      <c r="GI9569" s="77">
        <v>2020</v>
      </c>
      <c r="GJ9569" s="77" t="s">
        <v>303</v>
      </c>
      <c r="GK9569" s="77">
        <v>3.9894642198449459E-2</v>
      </c>
      <c r="GL9569" s="77">
        <v>90.088153000000005</v>
      </c>
      <c r="GM9569" s="77">
        <v>2020</v>
      </c>
      <c r="GN9569" s="77" t="s">
        <v>175</v>
      </c>
      <c r="GO9569" s="77">
        <v>5.3000000000000005E-2</v>
      </c>
      <c r="GP9569" s="77">
        <v>3</v>
      </c>
      <c r="GQ9569" s="77">
        <v>0</v>
      </c>
      <c r="GR9569" s="77" t="s">
        <v>423</v>
      </c>
      <c r="GS9569" s="77">
        <v>5.5966209081309407E-2</v>
      </c>
      <c r="GT9569" s="77">
        <v>2.2327518865024516E-3</v>
      </c>
      <c r="GU9569" s="77">
        <v>0</v>
      </c>
      <c r="GV9569" s="77">
        <v>0</v>
      </c>
      <c r="GW9569" s="77">
        <v>0</v>
      </c>
      <c r="GX9569" s="77">
        <v>0</v>
      </c>
      <c r="GY9569" s="77">
        <v>0</v>
      </c>
      <c r="GZ9569" s="77">
        <v>0</v>
      </c>
    </row>
    <row r="9570" spans="187:208" x14ac:dyDescent="0.25">
      <c r="GE9570" s="77" t="s">
        <v>422</v>
      </c>
      <c r="GF9570" s="77" t="s">
        <v>155</v>
      </c>
      <c r="GG9570" s="77" t="s">
        <v>471</v>
      </c>
      <c r="GH9570" s="77" t="s">
        <v>300</v>
      </c>
      <c r="GI9570" s="77">
        <v>2020</v>
      </c>
      <c r="GJ9570" s="77" t="s">
        <v>305</v>
      </c>
      <c r="GK9570" s="77">
        <v>222.22942162785679</v>
      </c>
      <c r="GL9570" s="77">
        <v>655.39221699999996</v>
      </c>
      <c r="GM9570" s="77">
        <v>2020</v>
      </c>
      <c r="GN9570" s="77" t="s">
        <v>175</v>
      </c>
      <c r="GO9570" s="77">
        <v>0.13250000000000001</v>
      </c>
      <c r="GP9570" s="77">
        <v>3</v>
      </c>
      <c r="GQ9570" s="77">
        <v>0</v>
      </c>
      <c r="GR9570" s="77" t="s">
        <v>423</v>
      </c>
      <c r="GS9570" s="77">
        <v>0.1527377521613833</v>
      </c>
      <c r="GT9570" s="77">
        <v>33.942822323563142</v>
      </c>
      <c r="GU9570" s="77">
        <v>0</v>
      </c>
      <c r="GV9570" s="77">
        <v>0</v>
      </c>
      <c r="GW9570" s="77">
        <v>0</v>
      </c>
      <c r="GX9570" s="77">
        <v>0</v>
      </c>
      <c r="GY9570" s="77">
        <v>0</v>
      </c>
      <c r="GZ9570" s="77">
        <v>0</v>
      </c>
    </row>
    <row r="9571" spans="187:208" x14ac:dyDescent="0.25">
      <c r="GE9571" s="77" t="s">
        <v>425</v>
      </c>
      <c r="GF9571" s="77" t="s">
        <v>155</v>
      </c>
      <c r="GG9571" s="77" t="s">
        <v>471</v>
      </c>
      <c r="GH9571" s="77" t="s">
        <v>300</v>
      </c>
      <c r="GI9571" s="77">
        <v>2020</v>
      </c>
      <c r="GJ9571" s="77" t="s">
        <v>301</v>
      </c>
      <c r="GK9571" s="77">
        <v>8585.7228092489622</v>
      </c>
      <c r="GL9571" s="77">
        <v>655.39221699999996</v>
      </c>
      <c r="GM9571" s="77">
        <v>2020</v>
      </c>
      <c r="GN9571" s="77" t="s">
        <v>175</v>
      </c>
      <c r="GO9571" s="77">
        <v>5.3000000000000005E-2</v>
      </c>
      <c r="GP9571" s="77">
        <v>3</v>
      </c>
      <c r="GQ9571" s="77">
        <v>0</v>
      </c>
      <c r="GR9571" s="77" t="s">
        <v>423</v>
      </c>
      <c r="GS9571" s="77">
        <v>5.5966209081309413E-2</v>
      </c>
      <c r="GT9571" s="77">
        <v>480.51035785659462</v>
      </c>
      <c r="GU9571" s="77">
        <v>0</v>
      </c>
      <c r="GV9571" s="77">
        <v>0</v>
      </c>
      <c r="GW9571" s="77">
        <v>0</v>
      </c>
      <c r="GX9571" s="77">
        <v>0</v>
      </c>
      <c r="GY9571" s="77">
        <v>0</v>
      </c>
      <c r="GZ9571" s="77">
        <v>0</v>
      </c>
    </row>
    <row r="9572" spans="187:208" x14ac:dyDescent="0.25">
      <c r="GE9572" s="77" t="s">
        <v>427</v>
      </c>
      <c r="GF9572" s="77" t="s">
        <v>155</v>
      </c>
      <c r="GG9572" s="77" t="s">
        <v>471</v>
      </c>
      <c r="GH9572" s="77" t="s">
        <v>300</v>
      </c>
      <c r="GI9572" s="77">
        <v>2020</v>
      </c>
      <c r="GJ9572" s="77" t="s">
        <v>303</v>
      </c>
      <c r="GK9572" s="77">
        <v>5338.1784104573771</v>
      </c>
      <c r="GL9572" s="77">
        <v>655.39221699999996</v>
      </c>
      <c r="GM9572" s="77">
        <v>2020</v>
      </c>
      <c r="GN9572" s="77" t="s">
        <v>175</v>
      </c>
      <c r="GO9572" s="77">
        <v>5.3000000000000005E-2</v>
      </c>
      <c r="GP9572" s="77">
        <v>3</v>
      </c>
      <c r="GQ9572" s="77">
        <v>0</v>
      </c>
      <c r="GR9572" s="77" t="s">
        <v>423</v>
      </c>
      <c r="GS9572" s="77">
        <v>5.5966209081309413E-2</v>
      </c>
      <c r="GT9572" s="77">
        <v>298.75760903298954</v>
      </c>
      <c r="GU9572" s="77">
        <v>0</v>
      </c>
      <c r="GV9572" s="77">
        <v>0</v>
      </c>
      <c r="GW9572" s="77">
        <v>0</v>
      </c>
      <c r="GX9572" s="77">
        <v>0</v>
      </c>
      <c r="GY9572" s="77">
        <v>0</v>
      </c>
      <c r="GZ9572" s="77">
        <v>0</v>
      </c>
    </row>
    <row r="9573" spans="187:208" x14ac:dyDescent="0.25">
      <c r="GE9573" s="77" t="s">
        <v>422</v>
      </c>
      <c r="GF9573" s="77" t="s">
        <v>155</v>
      </c>
      <c r="GG9573" s="77" t="s">
        <v>471</v>
      </c>
      <c r="GH9573" s="77" t="s">
        <v>432</v>
      </c>
      <c r="GI9573" s="77">
        <v>2020</v>
      </c>
      <c r="GJ9573" s="77" t="s">
        <v>305</v>
      </c>
      <c r="GK9573" s="77">
        <v>222.2294216278585</v>
      </c>
      <c r="GL9573" s="77">
        <v>655.39221699999996</v>
      </c>
      <c r="GM9573" s="77">
        <v>2020</v>
      </c>
      <c r="GN9573" s="77" t="s">
        <v>175</v>
      </c>
      <c r="GO9573" s="77">
        <v>0.13250000000000001</v>
      </c>
      <c r="GP9573" s="77">
        <v>3</v>
      </c>
      <c r="GQ9573" s="77">
        <v>0</v>
      </c>
      <c r="GR9573" s="77" t="s">
        <v>423</v>
      </c>
      <c r="GS9573" s="77">
        <v>0.1527377521613833</v>
      </c>
      <c r="GT9573" s="77">
        <v>33.942822323563405</v>
      </c>
      <c r="GU9573" s="77">
        <v>0</v>
      </c>
      <c r="GV9573" s="77">
        <v>0</v>
      </c>
      <c r="GW9573" s="77">
        <v>0</v>
      </c>
      <c r="GX9573" s="77">
        <v>0</v>
      </c>
      <c r="GY9573" s="77">
        <v>0</v>
      </c>
      <c r="GZ9573" s="77">
        <v>0</v>
      </c>
    </row>
    <row r="9574" spans="187:208" x14ac:dyDescent="0.25">
      <c r="GE9574" s="77" t="s">
        <v>425</v>
      </c>
      <c r="GF9574" s="77" t="s">
        <v>155</v>
      </c>
      <c r="GG9574" s="77" t="s">
        <v>471</v>
      </c>
      <c r="GH9574" s="77" t="s">
        <v>432</v>
      </c>
      <c r="GI9574" s="77">
        <v>2020</v>
      </c>
      <c r="GJ9574" s="77" t="s">
        <v>301</v>
      </c>
      <c r="GK9574" s="77">
        <v>8585.7228092490259</v>
      </c>
      <c r="GL9574" s="77">
        <v>655.39221699999996</v>
      </c>
      <c r="GM9574" s="77">
        <v>2020</v>
      </c>
      <c r="GN9574" s="77" t="s">
        <v>175</v>
      </c>
      <c r="GO9574" s="77">
        <v>5.3000000000000005E-2</v>
      </c>
      <c r="GP9574" s="77">
        <v>3</v>
      </c>
      <c r="GQ9574" s="77">
        <v>0</v>
      </c>
      <c r="GR9574" s="77" t="s">
        <v>423</v>
      </c>
      <c r="GS9574" s="77">
        <v>5.5966209081309413E-2</v>
      </c>
      <c r="GT9574" s="77">
        <v>480.5103578565982</v>
      </c>
      <c r="GU9574" s="77">
        <v>0</v>
      </c>
      <c r="GV9574" s="77">
        <v>0</v>
      </c>
      <c r="GW9574" s="77">
        <v>0</v>
      </c>
      <c r="GX9574" s="77">
        <v>0</v>
      </c>
      <c r="GY9574" s="77">
        <v>0</v>
      </c>
      <c r="GZ9574" s="77">
        <v>0</v>
      </c>
    </row>
    <row r="9575" spans="187:208" x14ac:dyDescent="0.25">
      <c r="GE9575" s="77" t="s">
        <v>422</v>
      </c>
      <c r="GF9575" s="77" t="s">
        <v>155</v>
      </c>
      <c r="GG9575" s="77" t="s">
        <v>471</v>
      </c>
      <c r="GH9575" s="77" t="s">
        <v>439</v>
      </c>
      <c r="GI9575" s="77">
        <v>2020</v>
      </c>
      <c r="GJ9575" s="77" t="s">
        <v>305</v>
      </c>
      <c r="GK9575" s="77">
        <v>0.6964182168122357</v>
      </c>
      <c r="GL9575" s="77">
        <v>655.39221699999996</v>
      </c>
      <c r="GM9575" s="77">
        <v>2020</v>
      </c>
      <c r="GN9575" s="77" t="s">
        <v>175</v>
      </c>
      <c r="GO9575" s="77">
        <v>0.13250000000000001</v>
      </c>
      <c r="GP9575" s="77">
        <v>3</v>
      </c>
      <c r="GQ9575" s="77">
        <v>0</v>
      </c>
      <c r="GR9575" s="77" t="s">
        <v>423</v>
      </c>
      <c r="GS9575" s="77">
        <v>0.1527377521613833</v>
      </c>
      <c r="GT9575" s="77">
        <v>0.10636935300013976</v>
      </c>
      <c r="GU9575" s="77">
        <v>0</v>
      </c>
      <c r="GV9575" s="77">
        <v>0</v>
      </c>
      <c r="GW9575" s="77">
        <v>0</v>
      </c>
      <c r="GX9575" s="77">
        <v>0</v>
      </c>
      <c r="GY9575" s="77">
        <v>0</v>
      </c>
      <c r="GZ9575" s="77">
        <v>0</v>
      </c>
    </row>
    <row r="9576" spans="187:208" x14ac:dyDescent="0.25">
      <c r="GE9576" s="77" t="s">
        <v>425</v>
      </c>
      <c r="GF9576" s="77" t="s">
        <v>155</v>
      </c>
      <c r="GG9576" s="77" t="s">
        <v>471</v>
      </c>
      <c r="GH9576" s="77" t="s">
        <v>439</v>
      </c>
      <c r="GI9576" s="77">
        <v>2020</v>
      </c>
      <c r="GJ9576" s="77" t="s">
        <v>301</v>
      </c>
      <c r="GK9576" s="77">
        <v>2.9419641522810371</v>
      </c>
      <c r="GL9576" s="77">
        <v>655.39221699999996</v>
      </c>
      <c r="GM9576" s="77">
        <v>2020</v>
      </c>
      <c r="GN9576" s="77" t="s">
        <v>175</v>
      </c>
      <c r="GO9576" s="77">
        <v>5.3000000000000005E-2</v>
      </c>
      <c r="GP9576" s="77">
        <v>3</v>
      </c>
      <c r="GQ9576" s="77">
        <v>0</v>
      </c>
      <c r="GR9576" s="77" t="s">
        <v>423</v>
      </c>
      <c r="GS9576" s="77">
        <v>5.5966209081309413E-2</v>
      </c>
      <c r="GT9576" s="77">
        <v>0.16465058085627773</v>
      </c>
      <c r="GU9576" s="77">
        <v>0</v>
      </c>
      <c r="GV9576" s="77">
        <v>0</v>
      </c>
      <c r="GW9576" s="77">
        <v>0</v>
      </c>
      <c r="GX9576" s="77">
        <v>0</v>
      </c>
      <c r="GY9576" s="77">
        <v>0</v>
      </c>
      <c r="GZ9576" s="77">
        <v>0</v>
      </c>
    </row>
    <row r="9577" spans="187:208" x14ac:dyDescent="0.25">
      <c r="GE9577" s="77" t="s">
        <v>427</v>
      </c>
      <c r="GF9577" s="77" t="s">
        <v>155</v>
      </c>
      <c r="GG9577" s="77" t="s">
        <v>471</v>
      </c>
      <c r="GH9577" s="77" t="s">
        <v>439</v>
      </c>
      <c r="GI9577" s="77">
        <v>2020</v>
      </c>
      <c r="GJ9577" s="77" t="s">
        <v>303</v>
      </c>
      <c r="GK9577" s="77">
        <v>1.6021759622082981</v>
      </c>
      <c r="GL9577" s="77">
        <v>655.39221699999996</v>
      </c>
      <c r="GM9577" s="77">
        <v>2020</v>
      </c>
      <c r="GN9577" s="77" t="s">
        <v>175</v>
      </c>
      <c r="GO9577" s="77">
        <v>5.3000000000000005E-2</v>
      </c>
      <c r="GP9577" s="77">
        <v>3</v>
      </c>
      <c r="GQ9577" s="77">
        <v>0</v>
      </c>
      <c r="GR9577" s="77" t="s">
        <v>423</v>
      </c>
      <c r="GS9577" s="77">
        <v>5.5966209081309413E-2</v>
      </c>
      <c r="GT9577" s="77">
        <v>8.9667714885997701E-2</v>
      </c>
      <c r="GU9577" s="77">
        <v>0</v>
      </c>
      <c r="GV9577" s="77">
        <v>0</v>
      </c>
      <c r="GW9577" s="77">
        <v>0</v>
      </c>
      <c r="GX9577" s="77">
        <v>0</v>
      </c>
      <c r="GY9577" s="77">
        <v>0</v>
      </c>
      <c r="GZ9577" s="77">
        <v>0</v>
      </c>
    </row>
    <row r="9578" spans="187:208" x14ac:dyDescent="0.25">
      <c r="GE9578" s="77" t="s">
        <v>422</v>
      </c>
      <c r="GF9578" s="77" t="s">
        <v>155</v>
      </c>
      <c r="GG9578" s="77" t="s">
        <v>471</v>
      </c>
      <c r="GH9578" s="77" t="s">
        <v>446</v>
      </c>
      <c r="GI9578" s="77">
        <v>2020</v>
      </c>
      <c r="GJ9578" s="77" t="s">
        <v>305</v>
      </c>
      <c r="GK9578" s="77">
        <v>3.6425060683954513E-2</v>
      </c>
      <c r="GL9578" s="77">
        <v>655.39221699999996</v>
      </c>
      <c r="GM9578" s="77">
        <v>2020</v>
      </c>
      <c r="GN9578" s="77" t="s">
        <v>175</v>
      </c>
      <c r="GO9578" s="77">
        <v>0.13250000000000001</v>
      </c>
      <c r="GP9578" s="77">
        <v>3</v>
      </c>
      <c r="GQ9578" s="77">
        <v>0</v>
      </c>
      <c r="GR9578" s="77" t="s">
        <v>423</v>
      </c>
      <c r="GS9578" s="77">
        <v>0.1527377521613833</v>
      </c>
      <c r="GT9578" s="77">
        <v>5.563481891209191E-3</v>
      </c>
      <c r="GU9578" s="77">
        <v>0</v>
      </c>
      <c r="GV9578" s="77">
        <v>0</v>
      </c>
      <c r="GW9578" s="77">
        <v>0</v>
      </c>
      <c r="GX9578" s="77">
        <v>0</v>
      </c>
      <c r="GY9578" s="77">
        <v>0</v>
      </c>
      <c r="GZ9578" s="77">
        <v>0</v>
      </c>
    </row>
    <row r="9579" spans="187:208" x14ac:dyDescent="0.25">
      <c r="GE9579" s="77" t="s">
        <v>425</v>
      </c>
      <c r="GF9579" s="77" t="s">
        <v>155</v>
      </c>
      <c r="GG9579" s="77" t="s">
        <v>471</v>
      </c>
      <c r="GH9579" s="77" t="s">
        <v>446</v>
      </c>
      <c r="GI9579" s="77">
        <v>2020</v>
      </c>
      <c r="GJ9579" s="77" t="s">
        <v>301</v>
      </c>
      <c r="GK9579" s="77">
        <v>1.580872452543254E-3</v>
      </c>
      <c r="GL9579" s="77">
        <v>655.39221699999996</v>
      </c>
      <c r="GM9579" s="77">
        <v>2020</v>
      </c>
      <c r="GN9579" s="77" t="s">
        <v>175</v>
      </c>
      <c r="GO9579" s="77">
        <v>5.3000000000000005E-2</v>
      </c>
      <c r="GP9579" s="77">
        <v>3</v>
      </c>
      <c r="GQ9579" s="77">
        <v>0</v>
      </c>
      <c r="GR9579" s="77" t="s">
        <v>423</v>
      </c>
      <c r="GS9579" s="77">
        <v>5.5966209081309413E-2</v>
      </c>
      <c r="GT9579" s="77">
        <v>8.847543820991815E-5</v>
      </c>
      <c r="GU9579" s="77">
        <v>0</v>
      </c>
      <c r="GV9579" s="77">
        <v>0</v>
      </c>
      <c r="GW9579" s="77">
        <v>0</v>
      </c>
      <c r="GX9579" s="77">
        <v>0</v>
      </c>
      <c r="GY9579" s="77">
        <v>0</v>
      </c>
      <c r="GZ9579" s="77">
        <v>0</v>
      </c>
    </row>
    <row r="9580" spans="187:208" x14ac:dyDescent="0.25">
      <c r="GE9580" s="77" t="s">
        <v>427</v>
      </c>
      <c r="GF9580" s="77" t="s">
        <v>155</v>
      </c>
      <c r="GG9580" s="77" t="s">
        <v>471</v>
      </c>
      <c r="GH9580" s="77" t="s">
        <v>446</v>
      </c>
      <c r="GI9580" s="77">
        <v>2020</v>
      </c>
      <c r="GJ9580" s="77" t="s">
        <v>303</v>
      </c>
      <c r="GK9580" s="77">
        <v>3.9894642198450743E-2</v>
      </c>
      <c r="GL9580" s="77">
        <v>655.39221699999996</v>
      </c>
      <c r="GM9580" s="77">
        <v>2020</v>
      </c>
      <c r="GN9580" s="77" t="s">
        <v>175</v>
      </c>
      <c r="GO9580" s="77">
        <v>5.3000000000000005E-2</v>
      </c>
      <c r="GP9580" s="77">
        <v>3</v>
      </c>
      <c r="GQ9580" s="77">
        <v>0</v>
      </c>
      <c r="GR9580" s="77" t="s">
        <v>423</v>
      </c>
      <c r="GS9580" s="77">
        <v>5.5966209081309413E-2</v>
      </c>
      <c r="GT9580" s="77">
        <v>2.2327518865025236E-3</v>
      </c>
      <c r="GU9580" s="77">
        <v>0</v>
      </c>
      <c r="GV9580" s="77">
        <v>0</v>
      </c>
      <c r="GW9580" s="77">
        <v>0</v>
      </c>
      <c r="GX9580" s="77">
        <v>0</v>
      </c>
      <c r="GY9580" s="77">
        <v>0</v>
      </c>
      <c r="GZ9580" s="77">
        <v>0</v>
      </c>
    </row>
    <row r="9581" spans="187:208" x14ac:dyDescent="0.25">
      <c r="GE9581" s="77" t="s">
        <v>422</v>
      </c>
      <c r="GF9581" s="77" t="s">
        <v>155</v>
      </c>
      <c r="GG9581" s="77" t="s">
        <v>471</v>
      </c>
      <c r="GH9581" s="77" t="s">
        <v>453</v>
      </c>
      <c r="GI9581" s="77">
        <v>2020</v>
      </c>
      <c r="GJ9581" s="77" t="s">
        <v>305</v>
      </c>
      <c r="GK9581" s="77">
        <v>222.22942162783221</v>
      </c>
      <c r="GL9581" s="77">
        <v>655.39221699999996</v>
      </c>
      <c r="GM9581" s="77">
        <v>2020</v>
      </c>
      <c r="GN9581" s="77" t="s">
        <v>175</v>
      </c>
      <c r="GO9581" s="77">
        <v>0.13250000000000001</v>
      </c>
      <c r="GP9581" s="77">
        <v>3</v>
      </c>
      <c r="GQ9581" s="77">
        <v>0</v>
      </c>
      <c r="GR9581" s="77" t="s">
        <v>423</v>
      </c>
      <c r="GS9581" s="77">
        <v>0.1527377521613833</v>
      </c>
      <c r="GT9581" s="77">
        <v>33.94282232355939</v>
      </c>
      <c r="GU9581" s="77">
        <v>0</v>
      </c>
      <c r="GV9581" s="77">
        <v>0</v>
      </c>
      <c r="GW9581" s="77">
        <v>0</v>
      </c>
      <c r="GX9581" s="77">
        <v>0</v>
      </c>
      <c r="GY9581" s="77">
        <v>0</v>
      </c>
      <c r="GZ9581" s="77">
        <v>0</v>
      </c>
    </row>
    <row r="9582" spans="187:208" x14ac:dyDescent="0.25">
      <c r="GE9582" s="77" t="s">
        <v>425</v>
      </c>
      <c r="GF9582" s="77" t="s">
        <v>155</v>
      </c>
      <c r="GG9582" s="77" t="s">
        <v>471</v>
      </c>
      <c r="GH9582" s="77" t="s">
        <v>453</v>
      </c>
      <c r="GI9582" s="77">
        <v>2020</v>
      </c>
      <c r="GJ9582" s="77" t="s">
        <v>301</v>
      </c>
      <c r="GK9582" s="77">
        <v>8585.7228092480073</v>
      </c>
      <c r="GL9582" s="77">
        <v>655.39221699999996</v>
      </c>
      <c r="GM9582" s="77">
        <v>2020</v>
      </c>
      <c r="GN9582" s="77" t="s">
        <v>175</v>
      </c>
      <c r="GO9582" s="77">
        <v>5.3000000000000005E-2</v>
      </c>
      <c r="GP9582" s="77">
        <v>3</v>
      </c>
      <c r="GQ9582" s="77">
        <v>0</v>
      </c>
      <c r="GR9582" s="77" t="s">
        <v>423</v>
      </c>
      <c r="GS9582" s="77">
        <v>5.5966209081309413E-2</v>
      </c>
      <c r="GT9582" s="77">
        <v>480.51035785654119</v>
      </c>
      <c r="GU9582" s="77">
        <v>0</v>
      </c>
      <c r="GV9582" s="77">
        <v>0</v>
      </c>
      <c r="GW9582" s="77">
        <v>0</v>
      </c>
      <c r="GX9582" s="77">
        <v>0</v>
      </c>
      <c r="GY9582" s="77">
        <v>0</v>
      </c>
      <c r="GZ9582" s="77">
        <v>0</v>
      </c>
    </row>
    <row r="9583" spans="187:208" x14ac:dyDescent="0.25">
      <c r="GE9583" s="77" t="s">
        <v>427</v>
      </c>
      <c r="GF9583" s="77" t="s">
        <v>155</v>
      </c>
      <c r="GG9583" s="77" t="s">
        <v>471</v>
      </c>
      <c r="GH9583" s="77" t="s">
        <v>453</v>
      </c>
      <c r="GI9583" s="77">
        <v>2020</v>
      </c>
      <c r="GJ9583" s="77" t="s">
        <v>303</v>
      </c>
      <c r="GK9583" s="77">
        <v>5338.1784104567832</v>
      </c>
      <c r="GL9583" s="77">
        <v>655.39221699999996</v>
      </c>
      <c r="GM9583" s="77">
        <v>2020</v>
      </c>
      <c r="GN9583" s="77" t="s">
        <v>175</v>
      </c>
      <c r="GO9583" s="77">
        <v>5.3000000000000005E-2</v>
      </c>
      <c r="GP9583" s="77">
        <v>3</v>
      </c>
      <c r="GQ9583" s="77">
        <v>0</v>
      </c>
      <c r="GR9583" s="77" t="s">
        <v>423</v>
      </c>
      <c r="GS9583" s="77">
        <v>5.5966209081309413E-2</v>
      </c>
      <c r="GT9583" s="77">
        <v>298.75760903295628</v>
      </c>
      <c r="GU9583" s="77">
        <v>0</v>
      </c>
      <c r="GV9583" s="77">
        <v>0</v>
      </c>
      <c r="GW9583" s="77">
        <v>0</v>
      </c>
      <c r="GX9583" s="77">
        <v>0</v>
      </c>
      <c r="GY9583" s="77">
        <v>0</v>
      </c>
      <c r="GZ9583" s="77">
        <v>0</v>
      </c>
    </row>
    <row r="9584" spans="187:208" x14ac:dyDescent="0.25">
      <c r="GE9584" s="77" t="s">
        <v>422</v>
      </c>
      <c r="GF9584" s="77" t="s">
        <v>155</v>
      </c>
      <c r="GG9584" s="77" t="s">
        <v>471</v>
      </c>
      <c r="GH9584" s="77" t="s">
        <v>460</v>
      </c>
      <c r="GI9584" s="77">
        <v>2020</v>
      </c>
      <c r="GJ9584" s="77" t="s">
        <v>305</v>
      </c>
      <c r="GK9584" s="77">
        <v>222.22942162783971</v>
      </c>
      <c r="GL9584" s="77">
        <v>655.39221699999996</v>
      </c>
      <c r="GM9584" s="77">
        <v>2020</v>
      </c>
      <c r="GN9584" s="77" t="s">
        <v>175</v>
      </c>
      <c r="GO9584" s="77">
        <v>0.13250000000000001</v>
      </c>
      <c r="GP9584" s="77">
        <v>3</v>
      </c>
      <c r="GQ9584" s="77">
        <v>0</v>
      </c>
      <c r="GR9584" s="77" t="s">
        <v>423</v>
      </c>
      <c r="GS9584" s="77">
        <v>0.1527377521613833</v>
      </c>
      <c r="GT9584" s="77">
        <v>33.942822323560534</v>
      </c>
      <c r="GU9584" s="77">
        <v>0</v>
      </c>
      <c r="GV9584" s="77">
        <v>0</v>
      </c>
      <c r="GW9584" s="77">
        <v>0</v>
      </c>
      <c r="GX9584" s="77">
        <v>0</v>
      </c>
      <c r="GY9584" s="77">
        <v>0</v>
      </c>
      <c r="GZ9584" s="77">
        <v>0</v>
      </c>
    </row>
    <row r="9585" spans="187:208" x14ac:dyDescent="0.25">
      <c r="GE9585" s="77" t="s">
        <v>425</v>
      </c>
      <c r="GF9585" s="77" t="s">
        <v>155</v>
      </c>
      <c r="GG9585" s="77" t="s">
        <v>471</v>
      </c>
      <c r="GH9585" s="77" t="s">
        <v>460</v>
      </c>
      <c r="GI9585" s="77">
        <v>2020</v>
      </c>
      <c r="GJ9585" s="77" t="s">
        <v>301</v>
      </c>
      <c r="GK9585" s="77">
        <v>8585.7228092482965</v>
      </c>
      <c r="GL9585" s="77">
        <v>655.39221699999996</v>
      </c>
      <c r="GM9585" s="77">
        <v>2020</v>
      </c>
      <c r="GN9585" s="77" t="s">
        <v>175</v>
      </c>
      <c r="GO9585" s="77">
        <v>5.3000000000000005E-2</v>
      </c>
      <c r="GP9585" s="77">
        <v>3</v>
      </c>
      <c r="GQ9585" s="77">
        <v>0</v>
      </c>
      <c r="GR9585" s="77" t="s">
        <v>423</v>
      </c>
      <c r="GS9585" s="77">
        <v>5.5966209081309413E-2</v>
      </c>
      <c r="GT9585" s="77">
        <v>480.51035785655739</v>
      </c>
      <c r="GU9585" s="77">
        <v>0</v>
      </c>
      <c r="GV9585" s="77">
        <v>0</v>
      </c>
      <c r="GW9585" s="77">
        <v>0</v>
      </c>
      <c r="GX9585" s="77">
        <v>0</v>
      </c>
      <c r="GY9585" s="77">
        <v>0</v>
      </c>
      <c r="GZ9585" s="77">
        <v>0</v>
      </c>
    </row>
    <row r="9586" spans="187:208" x14ac:dyDescent="0.25">
      <c r="GE9586" s="77" t="s">
        <v>422</v>
      </c>
      <c r="GF9586" s="77" t="s">
        <v>155</v>
      </c>
      <c r="GG9586" s="77" t="s">
        <v>471</v>
      </c>
      <c r="GH9586" s="77" t="s">
        <v>467</v>
      </c>
      <c r="GI9586" s="77">
        <v>2020</v>
      </c>
      <c r="GJ9586" s="77" t="s">
        <v>305</v>
      </c>
      <c r="GK9586" s="77">
        <v>0.69641821681223326</v>
      </c>
      <c r="GL9586" s="77">
        <v>655.39221699999996</v>
      </c>
      <c r="GM9586" s="77">
        <v>2020</v>
      </c>
      <c r="GN9586" s="77" t="s">
        <v>175</v>
      </c>
      <c r="GO9586" s="77">
        <v>0.13250000000000001</v>
      </c>
      <c r="GP9586" s="77">
        <v>3</v>
      </c>
      <c r="GQ9586" s="77">
        <v>0</v>
      </c>
      <c r="GR9586" s="77" t="s">
        <v>423</v>
      </c>
      <c r="GS9586" s="77">
        <v>0.1527377521613833</v>
      </c>
      <c r="GT9586" s="77">
        <v>0.10636935300013939</v>
      </c>
      <c r="GU9586" s="77">
        <v>0</v>
      </c>
      <c r="GV9586" s="77">
        <v>0</v>
      </c>
      <c r="GW9586" s="77">
        <v>0</v>
      </c>
      <c r="GX9586" s="77">
        <v>0</v>
      </c>
      <c r="GY9586" s="77">
        <v>0</v>
      </c>
      <c r="GZ9586" s="77">
        <v>0</v>
      </c>
    </row>
    <row r="9587" spans="187:208" x14ac:dyDescent="0.25">
      <c r="GE9587" s="77" t="s">
        <v>425</v>
      </c>
      <c r="GF9587" s="77" t="s">
        <v>155</v>
      </c>
      <c r="GG9587" s="77" t="s">
        <v>471</v>
      </c>
      <c r="GH9587" s="77" t="s">
        <v>467</v>
      </c>
      <c r="GI9587" s="77">
        <v>2020</v>
      </c>
      <c r="GJ9587" s="77" t="s">
        <v>301</v>
      </c>
      <c r="GK9587" s="77">
        <v>2.941964152281026</v>
      </c>
      <c r="GL9587" s="77">
        <v>655.39221699999996</v>
      </c>
      <c r="GM9587" s="77">
        <v>2020</v>
      </c>
      <c r="GN9587" s="77" t="s">
        <v>175</v>
      </c>
      <c r="GO9587" s="77">
        <v>5.3000000000000005E-2</v>
      </c>
      <c r="GP9587" s="77">
        <v>3</v>
      </c>
      <c r="GQ9587" s="77">
        <v>0</v>
      </c>
      <c r="GR9587" s="77" t="s">
        <v>423</v>
      </c>
      <c r="GS9587" s="77">
        <v>5.5966209081309413E-2</v>
      </c>
      <c r="GT9587" s="77">
        <v>0.1646505808562771</v>
      </c>
      <c r="GU9587" s="77">
        <v>0</v>
      </c>
      <c r="GV9587" s="77">
        <v>0</v>
      </c>
      <c r="GW9587" s="77">
        <v>0</v>
      </c>
      <c r="GX9587" s="77">
        <v>0</v>
      </c>
      <c r="GY9587" s="77">
        <v>0</v>
      </c>
      <c r="GZ9587" s="77">
        <v>0</v>
      </c>
    </row>
    <row r="9588" spans="187:208" x14ac:dyDescent="0.25">
      <c r="GE9588" s="77" t="s">
        <v>427</v>
      </c>
      <c r="GF9588" s="77" t="s">
        <v>155</v>
      </c>
      <c r="GG9588" s="77" t="s">
        <v>471</v>
      </c>
      <c r="GH9588" s="77" t="s">
        <v>467</v>
      </c>
      <c r="GI9588" s="77">
        <v>2020</v>
      </c>
      <c r="GJ9588" s="77" t="s">
        <v>303</v>
      </c>
      <c r="GK9588" s="77">
        <v>1.6021759622082941</v>
      </c>
      <c r="GL9588" s="77">
        <v>655.39221699999996</v>
      </c>
      <c r="GM9588" s="77">
        <v>2020</v>
      </c>
      <c r="GN9588" s="77" t="s">
        <v>175</v>
      </c>
      <c r="GO9588" s="77">
        <v>5.3000000000000005E-2</v>
      </c>
      <c r="GP9588" s="77">
        <v>3</v>
      </c>
      <c r="GQ9588" s="77">
        <v>0</v>
      </c>
      <c r="GR9588" s="77" t="s">
        <v>423</v>
      </c>
      <c r="GS9588" s="77">
        <v>5.5966209081309413E-2</v>
      </c>
      <c r="GT9588" s="77">
        <v>8.9667714885997479E-2</v>
      </c>
      <c r="GU9588" s="77">
        <v>0</v>
      </c>
      <c r="GV9588" s="77">
        <v>0</v>
      </c>
      <c r="GW9588" s="77">
        <v>0</v>
      </c>
      <c r="GX9588" s="77">
        <v>0</v>
      </c>
      <c r="GY9588" s="77">
        <v>0</v>
      </c>
      <c r="GZ9588" s="77">
        <v>0</v>
      </c>
    </row>
    <row r="9589" spans="187:208" x14ac:dyDescent="0.25">
      <c r="GE9589" s="77" t="s">
        <v>422</v>
      </c>
      <c r="GF9589" s="77" t="s">
        <v>155</v>
      </c>
      <c r="GG9589" s="77" t="s">
        <v>471</v>
      </c>
      <c r="GH9589" s="77" t="s">
        <v>474</v>
      </c>
      <c r="GI9589" s="77">
        <v>2020</v>
      </c>
      <c r="GJ9589" s="77" t="s">
        <v>305</v>
      </c>
      <c r="GK9589" s="77">
        <v>3.6425060683954458E-2</v>
      </c>
      <c r="GL9589" s="77">
        <v>655.39221699999996</v>
      </c>
      <c r="GM9589" s="77">
        <v>2020</v>
      </c>
      <c r="GN9589" s="77" t="s">
        <v>175</v>
      </c>
      <c r="GO9589" s="77">
        <v>0.13250000000000001</v>
      </c>
      <c r="GP9589" s="77">
        <v>3</v>
      </c>
      <c r="GQ9589" s="77">
        <v>0</v>
      </c>
      <c r="GR9589" s="77" t="s">
        <v>423</v>
      </c>
      <c r="GS9589" s="77">
        <v>0.1527377521613833</v>
      </c>
      <c r="GT9589" s="77">
        <v>5.5634818912091832E-3</v>
      </c>
      <c r="GU9589" s="77">
        <v>0</v>
      </c>
      <c r="GV9589" s="77">
        <v>0</v>
      </c>
      <c r="GW9589" s="77">
        <v>0</v>
      </c>
      <c r="GX9589" s="77">
        <v>0</v>
      </c>
      <c r="GY9589" s="77">
        <v>0</v>
      </c>
      <c r="GZ9589" s="77">
        <v>0</v>
      </c>
    </row>
    <row r="9590" spans="187:208" x14ac:dyDescent="0.25">
      <c r="GE9590" s="77" t="s">
        <v>425</v>
      </c>
      <c r="GF9590" s="77" t="s">
        <v>155</v>
      </c>
      <c r="GG9590" s="77" t="s">
        <v>471</v>
      </c>
      <c r="GH9590" s="77" t="s">
        <v>474</v>
      </c>
      <c r="GI9590" s="77">
        <v>2020</v>
      </c>
      <c r="GJ9590" s="77" t="s">
        <v>301</v>
      </c>
      <c r="GK9590" s="77">
        <v>1.58087245254323E-3</v>
      </c>
      <c r="GL9590" s="77">
        <v>655.39221699999996</v>
      </c>
      <c r="GM9590" s="77">
        <v>2020</v>
      </c>
      <c r="GN9590" s="77" t="s">
        <v>175</v>
      </c>
      <c r="GO9590" s="77">
        <v>5.3000000000000005E-2</v>
      </c>
      <c r="GP9590" s="77">
        <v>3</v>
      </c>
      <c r="GQ9590" s="77">
        <v>0</v>
      </c>
      <c r="GR9590" s="77" t="s">
        <v>423</v>
      </c>
      <c r="GS9590" s="77">
        <v>5.5966209081309413E-2</v>
      </c>
      <c r="GT9590" s="77">
        <v>8.8475438209916808E-5</v>
      </c>
      <c r="GU9590" s="77">
        <v>0</v>
      </c>
      <c r="GV9590" s="77">
        <v>0</v>
      </c>
      <c r="GW9590" s="77">
        <v>0</v>
      </c>
      <c r="GX9590" s="77">
        <v>0</v>
      </c>
      <c r="GY9590" s="77">
        <v>0</v>
      </c>
      <c r="GZ9590" s="77">
        <v>0</v>
      </c>
    </row>
    <row r="9591" spans="187:208" x14ac:dyDescent="0.25">
      <c r="GE9591" s="77" t="s">
        <v>427</v>
      </c>
      <c r="GF9591" s="77" t="s">
        <v>155</v>
      </c>
      <c r="GG9591" s="77" t="s">
        <v>471</v>
      </c>
      <c r="GH9591" s="77" t="s">
        <v>474</v>
      </c>
      <c r="GI9591" s="77">
        <v>2020</v>
      </c>
      <c r="GJ9591" s="77" t="s">
        <v>303</v>
      </c>
      <c r="GK9591" s="77">
        <v>3.9894642198450639E-2</v>
      </c>
      <c r="GL9591" s="77">
        <v>655.39221699999996</v>
      </c>
      <c r="GM9591" s="77">
        <v>2020</v>
      </c>
      <c r="GN9591" s="77" t="s">
        <v>175</v>
      </c>
      <c r="GO9591" s="77">
        <v>5.3000000000000005E-2</v>
      </c>
      <c r="GP9591" s="77">
        <v>3</v>
      </c>
      <c r="GQ9591" s="77">
        <v>0</v>
      </c>
      <c r="GR9591" s="77" t="s">
        <v>423</v>
      </c>
      <c r="GS9591" s="77">
        <v>5.5966209081309413E-2</v>
      </c>
      <c r="GT9591" s="77">
        <v>2.2327518865025179E-3</v>
      </c>
      <c r="GU9591" s="77">
        <v>0</v>
      </c>
      <c r="GV9591" s="77">
        <v>0</v>
      </c>
      <c r="GW9591" s="77">
        <v>0</v>
      </c>
      <c r="GX9591" s="77">
        <v>0</v>
      </c>
      <c r="GY9591" s="77">
        <v>0</v>
      </c>
      <c r="GZ9591" s="77">
        <v>0</v>
      </c>
    </row>
    <row r="9592" spans="187:208" x14ac:dyDescent="0.25">
      <c r="GE9592" s="77" t="s">
        <v>422</v>
      </c>
      <c r="GF9592" s="77" t="s">
        <v>155</v>
      </c>
      <c r="GG9592" s="77" t="s">
        <v>471</v>
      </c>
      <c r="GH9592" s="77" t="s">
        <v>481</v>
      </c>
      <c r="GI9592" s="77">
        <v>2020</v>
      </c>
      <c r="GJ9592" s="77" t="s">
        <v>305</v>
      </c>
      <c r="GK9592" s="77">
        <v>409.22373582029871</v>
      </c>
      <c r="GL9592" s="77">
        <v>655.39221699999996</v>
      </c>
      <c r="GM9592" s="77">
        <v>2020</v>
      </c>
      <c r="GN9592" s="77" t="s">
        <v>175</v>
      </c>
      <c r="GO9592" s="77">
        <v>0.13250000000000001</v>
      </c>
      <c r="GP9592" s="77">
        <v>3</v>
      </c>
      <c r="GQ9592" s="77">
        <v>0</v>
      </c>
      <c r="GR9592" s="77" t="s">
        <v>423</v>
      </c>
      <c r="GS9592" s="77">
        <v>0.1527377521613833</v>
      </c>
      <c r="GT9592" s="77">
        <v>62.50391354027618</v>
      </c>
      <c r="GU9592" s="77">
        <v>0</v>
      </c>
      <c r="GV9592" s="77">
        <v>0</v>
      </c>
      <c r="GW9592" s="77">
        <v>0</v>
      </c>
      <c r="GX9592" s="77">
        <v>0</v>
      </c>
      <c r="GY9592" s="77">
        <v>0</v>
      </c>
      <c r="GZ9592" s="77">
        <v>0</v>
      </c>
    </row>
    <row r="9593" spans="187:208" x14ac:dyDescent="0.25">
      <c r="GE9593" s="77" t="s">
        <v>425</v>
      </c>
      <c r="GF9593" s="77" t="s">
        <v>155</v>
      </c>
      <c r="GG9593" s="77" t="s">
        <v>471</v>
      </c>
      <c r="GH9593" s="77" t="s">
        <v>481</v>
      </c>
      <c r="GI9593" s="77">
        <v>2020</v>
      </c>
      <c r="GJ9593" s="77" t="s">
        <v>301</v>
      </c>
      <c r="GK9593" s="77">
        <v>13469.08781237865</v>
      </c>
      <c r="GL9593" s="77">
        <v>655.39221699999996</v>
      </c>
      <c r="GM9593" s="77">
        <v>2020</v>
      </c>
      <c r="GN9593" s="77" t="s">
        <v>175</v>
      </c>
      <c r="GO9593" s="77">
        <v>5.3000000000000005E-2</v>
      </c>
      <c r="GP9593" s="77">
        <v>3</v>
      </c>
      <c r="GQ9593" s="77">
        <v>0</v>
      </c>
      <c r="GR9593" s="77" t="s">
        <v>423</v>
      </c>
      <c r="GS9593" s="77">
        <v>5.5966209081309413E-2</v>
      </c>
      <c r="GT9593" s="77">
        <v>753.8137846420999</v>
      </c>
      <c r="GU9593" s="77">
        <v>0</v>
      </c>
      <c r="GV9593" s="77">
        <v>0</v>
      </c>
      <c r="GW9593" s="77">
        <v>0</v>
      </c>
      <c r="GX9593" s="77">
        <v>0</v>
      </c>
      <c r="GY9593" s="77">
        <v>0</v>
      </c>
      <c r="GZ9593" s="77">
        <v>0</v>
      </c>
    </row>
    <row r="9594" spans="187:208" x14ac:dyDescent="0.25">
      <c r="GE9594" s="77" t="s">
        <v>427</v>
      </c>
      <c r="GF9594" s="77" t="s">
        <v>155</v>
      </c>
      <c r="GG9594" s="77" t="s">
        <v>471</v>
      </c>
      <c r="GH9594" s="77" t="s">
        <v>481</v>
      </c>
      <c r="GI9594" s="77">
        <v>2020</v>
      </c>
      <c r="GJ9594" s="77" t="s">
        <v>303</v>
      </c>
      <c r="GK9594" s="77">
        <v>7205.5312760252518</v>
      </c>
      <c r="GL9594" s="77">
        <v>655.39221699999996</v>
      </c>
      <c r="GM9594" s="77">
        <v>2020</v>
      </c>
      <c r="GN9594" s="77" t="s">
        <v>175</v>
      </c>
      <c r="GO9594" s="77">
        <v>5.3000000000000005E-2</v>
      </c>
      <c r="GP9594" s="77">
        <v>3</v>
      </c>
      <c r="GQ9594" s="77">
        <v>0</v>
      </c>
      <c r="GR9594" s="77" t="s">
        <v>423</v>
      </c>
      <c r="GS9594" s="77">
        <v>5.5966209081309413E-2</v>
      </c>
      <c r="GT9594" s="77">
        <v>403.26626993594346</v>
      </c>
      <c r="GU9594" s="77">
        <v>0</v>
      </c>
      <c r="GV9594" s="77">
        <v>0</v>
      </c>
      <c r="GW9594" s="77">
        <v>0</v>
      </c>
      <c r="GX9594" s="77">
        <v>0</v>
      </c>
      <c r="GY9594" s="77">
        <v>0</v>
      </c>
      <c r="GZ9594" s="77">
        <v>0</v>
      </c>
    </row>
    <row r="9595" spans="187:208" x14ac:dyDescent="0.25">
      <c r="GE9595" s="77" t="s">
        <v>422</v>
      </c>
      <c r="GF9595" s="77" t="s">
        <v>155</v>
      </c>
      <c r="GG9595" s="77" t="s">
        <v>471</v>
      </c>
      <c r="GH9595" s="77" t="s">
        <v>488</v>
      </c>
      <c r="GI9595" s="77">
        <v>2020</v>
      </c>
      <c r="GJ9595" s="77" t="s">
        <v>305</v>
      </c>
      <c r="GK9595" s="77">
        <v>409.22373582043878</v>
      </c>
      <c r="GL9595" s="77">
        <v>655.39221699999996</v>
      </c>
      <c r="GM9595" s="77">
        <v>2020</v>
      </c>
      <c r="GN9595" s="77" t="s">
        <v>175</v>
      </c>
      <c r="GO9595" s="77">
        <v>0.13250000000000001</v>
      </c>
      <c r="GP9595" s="77">
        <v>3</v>
      </c>
      <c r="GQ9595" s="77">
        <v>0</v>
      </c>
      <c r="GR9595" s="77" t="s">
        <v>423</v>
      </c>
      <c r="GS9595" s="77">
        <v>0.1527377521613833</v>
      </c>
      <c r="GT9595" s="77">
        <v>62.503913540297575</v>
      </c>
      <c r="GU9595" s="77">
        <v>0</v>
      </c>
      <c r="GV9595" s="77">
        <v>0</v>
      </c>
      <c r="GW9595" s="77">
        <v>0</v>
      </c>
      <c r="GX9595" s="77">
        <v>0</v>
      </c>
      <c r="GY9595" s="77">
        <v>0</v>
      </c>
      <c r="GZ9595" s="77">
        <v>0</v>
      </c>
    </row>
    <row r="9596" spans="187:208" x14ac:dyDescent="0.25">
      <c r="GE9596" s="77" t="s">
        <v>425</v>
      </c>
      <c r="GF9596" s="77" t="s">
        <v>155</v>
      </c>
      <c r="GG9596" s="77" t="s">
        <v>471</v>
      </c>
      <c r="GH9596" s="77" t="s">
        <v>488</v>
      </c>
      <c r="GI9596" s="77">
        <v>2020</v>
      </c>
      <c r="GJ9596" s="77" t="s">
        <v>301</v>
      </c>
      <c r="GK9596" s="77">
        <v>13469.087812378741</v>
      </c>
      <c r="GL9596" s="77">
        <v>655.39221699999996</v>
      </c>
      <c r="GM9596" s="77">
        <v>2020</v>
      </c>
      <c r="GN9596" s="77" t="s">
        <v>175</v>
      </c>
      <c r="GO9596" s="77">
        <v>5.3000000000000005E-2</v>
      </c>
      <c r="GP9596" s="77">
        <v>3</v>
      </c>
      <c r="GQ9596" s="77">
        <v>0</v>
      </c>
      <c r="GR9596" s="77" t="s">
        <v>423</v>
      </c>
      <c r="GS9596" s="77">
        <v>5.5966209081309413E-2</v>
      </c>
      <c r="GT9596" s="77">
        <v>753.81378464210502</v>
      </c>
      <c r="GU9596" s="77">
        <v>0</v>
      </c>
      <c r="GV9596" s="77">
        <v>0</v>
      </c>
      <c r="GW9596" s="77">
        <v>0</v>
      </c>
      <c r="GX9596" s="77">
        <v>0</v>
      </c>
      <c r="GY9596" s="77">
        <v>0</v>
      </c>
      <c r="GZ9596" s="77">
        <v>0</v>
      </c>
    </row>
    <row r="9597" spans="187:208" x14ac:dyDescent="0.25">
      <c r="GE9597" s="77" t="s">
        <v>427</v>
      </c>
      <c r="GF9597" s="77" t="s">
        <v>155</v>
      </c>
      <c r="GG9597" s="77" t="s">
        <v>471</v>
      </c>
      <c r="GH9597" s="77" t="s">
        <v>488</v>
      </c>
      <c r="GI9597" s="77">
        <v>2020</v>
      </c>
      <c r="GJ9597" s="77" t="s">
        <v>303</v>
      </c>
      <c r="GK9597" s="77">
        <v>7205.53127602528</v>
      </c>
      <c r="GL9597" s="77">
        <v>655.39221699999996</v>
      </c>
      <c r="GM9597" s="77">
        <v>2020</v>
      </c>
      <c r="GN9597" s="77" t="s">
        <v>175</v>
      </c>
      <c r="GO9597" s="77">
        <v>5.3000000000000005E-2</v>
      </c>
      <c r="GP9597" s="77">
        <v>3</v>
      </c>
      <c r="GQ9597" s="77">
        <v>0</v>
      </c>
      <c r="GR9597" s="77" t="s">
        <v>423</v>
      </c>
      <c r="GS9597" s="77">
        <v>5.5966209081309413E-2</v>
      </c>
      <c r="GT9597" s="77">
        <v>403.26626993594505</v>
      </c>
      <c r="GU9597" s="77">
        <v>0</v>
      </c>
      <c r="GV9597" s="77">
        <v>0</v>
      </c>
      <c r="GW9597" s="77">
        <v>0</v>
      </c>
      <c r="GX9597" s="77">
        <v>0</v>
      </c>
      <c r="GY9597" s="77">
        <v>0</v>
      </c>
      <c r="GZ9597" s="77">
        <v>0</v>
      </c>
    </row>
    <row r="9598" spans="187:208" x14ac:dyDescent="0.25">
      <c r="GE9598" s="77" t="s">
        <v>422</v>
      </c>
      <c r="GF9598" s="77" t="s">
        <v>155</v>
      </c>
      <c r="GG9598" s="77" t="s">
        <v>472</v>
      </c>
      <c r="GH9598" s="77" t="s">
        <v>300</v>
      </c>
      <c r="GI9598" s="77">
        <v>2020</v>
      </c>
      <c r="GJ9598" s="77" t="s">
        <v>305</v>
      </c>
      <c r="GK9598" s="77">
        <v>222.2294216278878</v>
      </c>
      <c r="GL9598" s="77">
        <v>572.41742999999997</v>
      </c>
      <c r="GM9598" s="77">
        <v>2020</v>
      </c>
      <c r="GN9598" s="77" t="s">
        <v>175</v>
      </c>
      <c r="GO9598" s="77">
        <v>0.13250000000000001</v>
      </c>
      <c r="GP9598" s="77">
        <v>3</v>
      </c>
      <c r="GQ9598" s="77">
        <v>0</v>
      </c>
      <c r="GR9598" s="77" t="s">
        <v>423</v>
      </c>
      <c r="GS9598" s="77">
        <v>0.1527377521613833</v>
      </c>
      <c r="GT9598" s="77">
        <v>33.942822323567881</v>
      </c>
      <c r="GU9598" s="77">
        <v>0</v>
      </c>
      <c r="GV9598" s="77">
        <v>0</v>
      </c>
      <c r="GW9598" s="77">
        <v>0</v>
      </c>
      <c r="GX9598" s="77">
        <v>0</v>
      </c>
      <c r="GY9598" s="77">
        <v>0</v>
      </c>
      <c r="GZ9598" s="77">
        <v>0</v>
      </c>
    </row>
    <row r="9599" spans="187:208" x14ac:dyDescent="0.25">
      <c r="GE9599" s="77" t="s">
        <v>425</v>
      </c>
      <c r="GF9599" s="77" t="s">
        <v>155</v>
      </c>
      <c r="GG9599" s="77" t="s">
        <v>472</v>
      </c>
      <c r="GH9599" s="77" t="s">
        <v>300</v>
      </c>
      <c r="GI9599" s="77">
        <v>2020</v>
      </c>
      <c r="GJ9599" s="77" t="s">
        <v>301</v>
      </c>
      <c r="GK9599" s="77">
        <v>8585.7228092501591</v>
      </c>
      <c r="GL9599" s="77">
        <v>572.41742999999997</v>
      </c>
      <c r="GM9599" s="77">
        <v>2020</v>
      </c>
      <c r="GN9599" s="77" t="s">
        <v>175</v>
      </c>
      <c r="GO9599" s="77">
        <v>5.3000000000000005E-2</v>
      </c>
      <c r="GP9599" s="77">
        <v>3</v>
      </c>
      <c r="GQ9599" s="77">
        <v>0</v>
      </c>
      <c r="GR9599" s="77" t="s">
        <v>423</v>
      </c>
      <c r="GS9599" s="77">
        <v>5.5966209081309407E-2</v>
      </c>
      <c r="GT9599" s="77">
        <v>480.51035785666159</v>
      </c>
      <c r="GU9599" s="77">
        <v>0</v>
      </c>
      <c r="GV9599" s="77">
        <v>0</v>
      </c>
      <c r="GW9599" s="77">
        <v>0</v>
      </c>
      <c r="GX9599" s="77">
        <v>0</v>
      </c>
      <c r="GY9599" s="77">
        <v>0</v>
      </c>
      <c r="GZ9599" s="77">
        <v>0</v>
      </c>
    </row>
    <row r="9600" spans="187:208" x14ac:dyDescent="0.25">
      <c r="GE9600" s="77" t="s">
        <v>427</v>
      </c>
      <c r="GF9600" s="77" t="s">
        <v>155</v>
      </c>
      <c r="GG9600" s="77" t="s">
        <v>472</v>
      </c>
      <c r="GH9600" s="77" t="s">
        <v>300</v>
      </c>
      <c r="GI9600" s="77">
        <v>2020</v>
      </c>
      <c r="GJ9600" s="77" t="s">
        <v>303</v>
      </c>
      <c r="GK9600" s="77">
        <v>5338.1784104581229</v>
      </c>
      <c r="GL9600" s="77">
        <v>572.41742999999997</v>
      </c>
      <c r="GM9600" s="77">
        <v>2020</v>
      </c>
      <c r="GN9600" s="77" t="s">
        <v>175</v>
      </c>
      <c r="GO9600" s="77">
        <v>5.3000000000000005E-2</v>
      </c>
      <c r="GP9600" s="77">
        <v>3</v>
      </c>
      <c r="GQ9600" s="77">
        <v>0</v>
      </c>
      <c r="GR9600" s="77" t="s">
        <v>423</v>
      </c>
      <c r="GS9600" s="77">
        <v>5.5966209081309407E-2</v>
      </c>
      <c r="GT9600" s="77">
        <v>298.7576090330312</v>
      </c>
      <c r="GU9600" s="77">
        <v>0</v>
      </c>
      <c r="GV9600" s="77">
        <v>0</v>
      </c>
      <c r="GW9600" s="77">
        <v>0</v>
      </c>
      <c r="GX9600" s="77">
        <v>0</v>
      </c>
      <c r="GY9600" s="77">
        <v>0</v>
      </c>
      <c r="GZ9600" s="77">
        <v>0</v>
      </c>
    </row>
    <row r="9601" spans="187:208" x14ac:dyDescent="0.25">
      <c r="GE9601" s="77" t="s">
        <v>422</v>
      </c>
      <c r="GF9601" s="77" t="s">
        <v>155</v>
      </c>
      <c r="GG9601" s="77" t="s">
        <v>472</v>
      </c>
      <c r="GH9601" s="77" t="s">
        <v>432</v>
      </c>
      <c r="GI9601" s="77">
        <v>2020</v>
      </c>
      <c r="GJ9601" s="77" t="s">
        <v>305</v>
      </c>
      <c r="GK9601" s="77">
        <v>222.22942162784091</v>
      </c>
      <c r="GL9601" s="77">
        <v>572.41742999999997</v>
      </c>
      <c r="GM9601" s="77">
        <v>2020</v>
      </c>
      <c r="GN9601" s="77" t="s">
        <v>175</v>
      </c>
      <c r="GO9601" s="77">
        <v>0.13250000000000001</v>
      </c>
      <c r="GP9601" s="77">
        <v>3</v>
      </c>
      <c r="GQ9601" s="77">
        <v>0</v>
      </c>
      <c r="GR9601" s="77" t="s">
        <v>423</v>
      </c>
      <c r="GS9601" s="77">
        <v>0.1527377521613833</v>
      </c>
      <c r="GT9601" s="77">
        <v>33.942822323560719</v>
      </c>
      <c r="GU9601" s="77">
        <v>0</v>
      </c>
      <c r="GV9601" s="77">
        <v>0</v>
      </c>
      <c r="GW9601" s="77">
        <v>0</v>
      </c>
      <c r="GX9601" s="77">
        <v>0</v>
      </c>
      <c r="GY9601" s="77">
        <v>0</v>
      </c>
      <c r="GZ9601" s="77">
        <v>0</v>
      </c>
    </row>
    <row r="9602" spans="187:208" x14ac:dyDescent="0.25">
      <c r="GE9602" s="77" t="s">
        <v>425</v>
      </c>
      <c r="GF9602" s="77" t="s">
        <v>155</v>
      </c>
      <c r="GG9602" s="77" t="s">
        <v>472</v>
      </c>
      <c r="GH9602" s="77" t="s">
        <v>432</v>
      </c>
      <c r="GI9602" s="77">
        <v>2020</v>
      </c>
      <c r="GJ9602" s="77" t="s">
        <v>301</v>
      </c>
      <c r="GK9602" s="77">
        <v>8585.7228092483438</v>
      </c>
      <c r="GL9602" s="77">
        <v>572.41742999999997</v>
      </c>
      <c r="GM9602" s="77">
        <v>2020</v>
      </c>
      <c r="GN9602" s="77" t="s">
        <v>175</v>
      </c>
      <c r="GO9602" s="77">
        <v>5.3000000000000005E-2</v>
      </c>
      <c r="GP9602" s="77">
        <v>3</v>
      </c>
      <c r="GQ9602" s="77">
        <v>0</v>
      </c>
      <c r="GR9602" s="77" t="s">
        <v>423</v>
      </c>
      <c r="GS9602" s="77">
        <v>5.5966209081309407E-2</v>
      </c>
      <c r="GT9602" s="77">
        <v>480.51035785655995</v>
      </c>
      <c r="GU9602" s="77">
        <v>0</v>
      </c>
      <c r="GV9602" s="77">
        <v>0</v>
      </c>
      <c r="GW9602" s="77">
        <v>0</v>
      </c>
      <c r="GX9602" s="77">
        <v>0</v>
      </c>
      <c r="GY9602" s="77">
        <v>0</v>
      </c>
      <c r="GZ9602" s="77">
        <v>0</v>
      </c>
    </row>
    <row r="9603" spans="187:208" x14ac:dyDescent="0.25">
      <c r="GE9603" s="77" t="s">
        <v>422</v>
      </c>
      <c r="GF9603" s="77" t="s">
        <v>155</v>
      </c>
      <c r="GG9603" s="77" t="s">
        <v>472</v>
      </c>
      <c r="GH9603" s="77" t="s">
        <v>439</v>
      </c>
      <c r="GI9603" s="77">
        <v>2020</v>
      </c>
      <c r="GJ9603" s="77" t="s">
        <v>305</v>
      </c>
      <c r="GK9603" s="77">
        <v>0.69641821681222693</v>
      </c>
      <c r="GL9603" s="77">
        <v>572.41742999999997</v>
      </c>
      <c r="GM9603" s="77">
        <v>2020</v>
      </c>
      <c r="GN9603" s="77" t="s">
        <v>175</v>
      </c>
      <c r="GO9603" s="77">
        <v>0.13250000000000001</v>
      </c>
      <c r="GP9603" s="77">
        <v>3</v>
      </c>
      <c r="GQ9603" s="77">
        <v>0</v>
      </c>
      <c r="GR9603" s="77" t="s">
        <v>423</v>
      </c>
      <c r="GS9603" s="77">
        <v>0.1527377521613833</v>
      </c>
      <c r="GT9603" s="77">
        <v>0.10636935300013842</v>
      </c>
      <c r="GU9603" s="77">
        <v>0</v>
      </c>
      <c r="GV9603" s="77">
        <v>0</v>
      </c>
      <c r="GW9603" s="77">
        <v>0</v>
      </c>
      <c r="GX9603" s="77">
        <v>0</v>
      </c>
      <c r="GY9603" s="77">
        <v>0</v>
      </c>
      <c r="GZ9603" s="77">
        <v>0</v>
      </c>
    </row>
    <row r="9604" spans="187:208" x14ac:dyDescent="0.25">
      <c r="GE9604" s="77" t="s">
        <v>425</v>
      </c>
      <c r="GF9604" s="77" t="s">
        <v>155</v>
      </c>
      <c r="GG9604" s="77" t="s">
        <v>472</v>
      </c>
      <c r="GH9604" s="77" t="s">
        <v>439</v>
      </c>
      <c r="GI9604" s="77">
        <v>2020</v>
      </c>
      <c r="GJ9604" s="77" t="s">
        <v>301</v>
      </c>
      <c r="GK9604" s="77">
        <v>2.9419641522810411</v>
      </c>
      <c r="GL9604" s="77">
        <v>572.41742999999997</v>
      </c>
      <c r="GM9604" s="77">
        <v>2020</v>
      </c>
      <c r="GN9604" s="77" t="s">
        <v>175</v>
      </c>
      <c r="GO9604" s="77">
        <v>5.3000000000000005E-2</v>
      </c>
      <c r="GP9604" s="77">
        <v>3</v>
      </c>
      <c r="GQ9604" s="77">
        <v>0</v>
      </c>
      <c r="GR9604" s="77" t="s">
        <v>423</v>
      </c>
      <c r="GS9604" s="77">
        <v>5.5966209081309407E-2</v>
      </c>
      <c r="GT9604" s="77">
        <v>0.16465058085627793</v>
      </c>
      <c r="GU9604" s="77">
        <v>0</v>
      </c>
      <c r="GV9604" s="77">
        <v>0</v>
      </c>
      <c r="GW9604" s="77">
        <v>0</v>
      </c>
      <c r="GX9604" s="77">
        <v>0</v>
      </c>
      <c r="GY9604" s="77">
        <v>0</v>
      </c>
      <c r="GZ9604" s="77">
        <v>0</v>
      </c>
    </row>
    <row r="9605" spans="187:208" x14ac:dyDescent="0.25">
      <c r="GE9605" s="77" t="s">
        <v>427</v>
      </c>
      <c r="GF9605" s="77" t="s">
        <v>155</v>
      </c>
      <c r="GG9605" s="77" t="s">
        <v>472</v>
      </c>
      <c r="GH9605" s="77" t="s">
        <v>439</v>
      </c>
      <c r="GI9605" s="77">
        <v>2020</v>
      </c>
      <c r="GJ9605" s="77" t="s">
        <v>303</v>
      </c>
      <c r="GK9605" s="77">
        <v>1.6021759622083049</v>
      </c>
      <c r="GL9605" s="77">
        <v>572.41742999999997</v>
      </c>
      <c r="GM9605" s="77">
        <v>2020</v>
      </c>
      <c r="GN9605" s="77" t="s">
        <v>175</v>
      </c>
      <c r="GO9605" s="77">
        <v>5.3000000000000005E-2</v>
      </c>
      <c r="GP9605" s="77">
        <v>3</v>
      </c>
      <c r="GQ9605" s="77">
        <v>0</v>
      </c>
      <c r="GR9605" s="77" t="s">
        <v>423</v>
      </c>
      <c r="GS9605" s="77">
        <v>5.5966209081309407E-2</v>
      </c>
      <c r="GT9605" s="77">
        <v>8.9667714885998076E-2</v>
      </c>
      <c r="GU9605" s="77">
        <v>0</v>
      </c>
      <c r="GV9605" s="77">
        <v>0</v>
      </c>
      <c r="GW9605" s="77">
        <v>0</v>
      </c>
      <c r="GX9605" s="77">
        <v>0</v>
      </c>
      <c r="GY9605" s="77">
        <v>0</v>
      </c>
      <c r="GZ9605" s="77">
        <v>0</v>
      </c>
    </row>
    <row r="9606" spans="187:208" x14ac:dyDescent="0.25">
      <c r="GE9606" s="77" t="s">
        <v>422</v>
      </c>
      <c r="GF9606" s="77" t="s">
        <v>155</v>
      </c>
      <c r="GG9606" s="77" t="s">
        <v>472</v>
      </c>
      <c r="GH9606" s="77" t="s">
        <v>446</v>
      </c>
      <c r="GI9606" s="77">
        <v>2020</v>
      </c>
      <c r="GJ9606" s="77" t="s">
        <v>305</v>
      </c>
      <c r="GK9606" s="77">
        <v>3.6425060683954499E-2</v>
      </c>
      <c r="GL9606" s="77">
        <v>572.41742999999997</v>
      </c>
      <c r="GM9606" s="77">
        <v>2020</v>
      </c>
      <c r="GN9606" s="77" t="s">
        <v>175</v>
      </c>
      <c r="GO9606" s="77">
        <v>0.13250000000000001</v>
      </c>
      <c r="GP9606" s="77">
        <v>3</v>
      </c>
      <c r="GQ9606" s="77">
        <v>0</v>
      </c>
      <c r="GR9606" s="77" t="s">
        <v>423</v>
      </c>
      <c r="GS9606" s="77">
        <v>0.1527377521613833</v>
      </c>
      <c r="GT9606" s="77">
        <v>5.5634818912091892E-3</v>
      </c>
      <c r="GU9606" s="77">
        <v>0</v>
      </c>
      <c r="GV9606" s="77">
        <v>0</v>
      </c>
      <c r="GW9606" s="77">
        <v>0</v>
      </c>
      <c r="GX9606" s="77">
        <v>0</v>
      </c>
      <c r="GY9606" s="77">
        <v>0</v>
      </c>
      <c r="GZ9606" s="77">
        <v>0</v>
      </c>
    </row>
    <row r="9607" spans="187:208" x14ac:dyDescent="0.25">
      <c r="GE9607" s="77" t="s">
        <v>425</v>
      </c>
      <c r="GF9607" s="77" t="s">
        <v>155</v>
      </c>
      <c r="GG9607" s="77" t="s">
        <v>472</v>
      </c>
      <c r="GH9607" s="77" t="s">
        <v>446</v>
      </c>
      <c r="GI9607" s="77">
        <v>2020</v>
      </c>
      <c r="GJ9607" s="77" t="s">
        <v>301</v>
      </c>
      <c r="GK9607" s="77">
        <v>1.58087245254324E-3</v>
      </c>
      <c r="GL9607" s="77">
        <v>572.41742999999997</v>
      </c>
      <c r="GM9607" s="77">
        <v>2020</v>
      </c>
      <c r="GN9607" s="77" t="s">
        <v>175</v>
      </c>
      <c r="GO9607" s="77">
        <v>5.3000000000000005E-2</v>
      </c>
      <c r="GP9607" s="77">
        <v>3</v>
      </c>
      <c r="GQ9607" s="77">
        <v>0</v>
      </c>
      <c r="GR9607" s="77" t="s">
        <v>423</v>
      </c>
      <c r="GS9607" s="77">
        <v>5.5966209081309407E-2</v>
      </c>
      <c r="GT9607" s="77">
        <v>8.847543820991735E-5</v>
      </c>
      <c r="GU9607" s="77">
        <v>0</v>
      </c>
      <c r="GV9607" s="77">
        <v>0</v>
      </c>
      <c r="GW9607" s="77">
        <v>0</v>
      </c>
      <c r="GX9607" s="77">
        <v>0</v>
      </c>
      <c r="GY9607" s="77">
        <v>0</v>
      </c>
      <c r="GZ9607" s="77">
        <v>0</v>
      </c>
    </row>
    <row r="9608" spans="187:208" x14ac:dyDescent="0.25">
      <c r="GE9608" s="77" t="s">
        <v>427</v>
      </c>
      <c r="GF9608" s="77" t="s">
        <v>155</v>
      </c>
      <c r="GG9608" s="77" t="s">
        <v>472</v>
      </c>
      <c r="GH9608" s="77" t="s">
        <v>446</v>
      </c>
      <c r="GI9608" s="77">
        <v>2020</v>
      </c>
      <c r="GJ9608" s="77" t="s">
        <v>303</v>
      </c>
      <c r="GK9608" s="77">
        <v>3.9894642198450757E-2</v>
      </c>
      <c r="GL9608" s="77">
        <v>572.41742999999997</v>
      </c>
      <c r="GM9608" s="77">
        <v>2020</v>
      </c>
      <c r="GN9608" s="77" t="s">
        <v>175</v>
      </c>
      <c r="GO9608" s="77">
        <v>5.3000000000000005E-2</v>
      </c>
      <c r="GP9608" s="77">
        <v>3</v>
      </c>
      <c r="GQ9608" s="77">
        <v>0</v>
      </c>
      <c r="GR9608" s="77" t="s">
        <v>423</v>
      </c>
      <c r="GS9608" s="77">
        <v>5.5966209081309407E-2</v>
      </c>
      <c r="GT9608" s="77">
        <v>2.232751886502524E-3</v>
      </c>
      <c r="GU9608" s="77">
        <v>0</v>
      </c>
      <c r="GV9608" s="77">
        <v>0</v>
      </c>
      <c r="GW9608" s="77">
        <v>0</v>
      </c>
      <c r="GX9608" s="77">
        <v>0</v>
      </c>
      <c r="GY9608" s="77">
        <v>0</v>
      </c>
      <c r="GZ9608" s="77">
        <v>0</v>
      </c>
    </row>
    <row r="9609" spans="187:208" x14ac:dyDescent="0.25">
      <c r="GE9609" s="77" t="s">
        <v>422</v>
      </c>
      <c r="GF9609" s="77" t="s">
        <v>155</v>
      </c>
      <c r="GG9609" s="77" t="s">
        <v>472</v>
      </c>
      <c r="GH9609" s="77" t="s">
        <v>453</v>
      </c>
      <c r="GI9609" s="77">
        <v>2020</v>
      </c>
      <c r="GJ9609" s="77" t="s">
        <v>305</v>
      </c>
      <c r="GK9609" s="77">
        <v>222.2294216278307</v>
      </c>
      <c r="GL9609" s="77">
        <v>572.41742999999997</v>
      </c>
      <c r="GM9609" s="77">
        <v>2020</v>
      </c>
      <c r="GN9609" s="77" t="s">
        <v>175</v>
      </c>
      <c r="GO9609" s="77">
        <v>0.13250000000000001</v>
      </c>
      <c r="GP9609" s="77">
        <v>3</v>
      </c>
      <c r="GQ9609" s="77">
        <v>0</v>
      </c>
      <c r="GR9609" s="77" t="s">
        <v>423</v>
      </c>
      <c r="GS9609" s="77">
        <v>0.1527377521613833</v>
      </c>
      <c r="GT9609" s="77">
        <v>33.942822323559163</v>
      </c>
      <c r="GU9609" s="77">
        <v>0</v>
      </c>
      <c r="GV9609" s="77">
        <v>0</v>
      </c>
      <c r="GW9609" s="77">
        <v>0</v>
      </c>
      <c r="GX9609" s="77">
        <v>0</v>
      </c>
      <c r="GY9609" s="77">
        <v>0</v>
      </c>
      <c r="GZ9609" s="77">
        <v>0</v>
      </c>
    </row>
    <row r="9610" spans="187:208" x14ac:dyDescent="0.25">
      <c r="GE9610" s="77" t="s">
        <v>425</v>
      </c>
      <c r="GF9610" s="77" t="s">
        <v>155</v>
      </c>
      <c r="GG9610" s="77" t="s">
        <v>472</v>
      </c>
      <c r="GH9610" s="77" t="s">
        <v>453</v>
      </c>
      <c r="GI9610" s="77">
        <v>2020</v>
      </c>
      <c r="GJ9610" s="77" t="s">
        <v>301</v>
      </c>
      <c r="GK9610" s="77">
        <v>8585.7228092479509</v>
      </c>
      <c r="GL9610" s="77">
        <v>572.41742999999997</v>
      </c>
      <c r="GM9610" s="77">
        <v>2020</v>
      </c>
      <c r="GN9610" s="77" t="s">
        <v>175</v>
      </c>
      <c r="GO9610" s="77">
        <v>5.3000000000000005E-2</v>
      </c>
      <c r="GP9610" s="77">
        <v>3</v>
      </c>
      <c r="GQ9610" s="77">
        <v>0</v>
      </c>
      <c r="GR9610" s="77" t="s">
        <v>423</v>
      </c>
      <c r="GS9610" s="77">
        <v>5.5966209081309407E-2</v>
      </c>
      <c r="GT9610" s="77">
        <v>480.51035785653795</v>
      </c>
      <c r="GU9610" s="77">
        <v>0</v>
      </c>
      <c r="GV9610" s="77">
        <v>0</v>
      </c>
      <c r="GW9610" s="77">
        <v>0</v>
      </c>
      <c r="GX9610" s="77">
        <v>0</v>
      </c>
      <c r="GY9610" s="77">
        <v>0</v>
      </c>
      <c r="GZ9610" s="77">
        <v>0</v>
      </c>
    </row>
    <row r="9611" spans="187:208" x14ac:dyDescent="0.25">
      <c r="GE9611" s="77" t="s">
        <v>427</v>
      </c>
      <c r="GF9611" s="77" t="s">
        <v>155</v>
      </c>
      <c r="GG9611" s="77" t="s">
        <v>472</v>
      </c>
      <c r="GH9611" s="77" t="s">
        <v>453</v>
      </c>
      <c r="GI9611" s="77">
        <v>2020</v>
      </c>
      <c r="GJ9611" s="77" t="s">
        <v>303</v>
      </c>
      <c r="GK9611" s="77">
        <v>5338.1784104567478</v>
      </c>
      <c r="GL9611" s="77">
        <v>572.41742999999997</v>
      </c>
      <c r="GM9611" s="77">
        <v>2020</v>
      </c>
      <c r="GN9611" s="77" t="s">
        <v>175</v>
      </c>
      <c r="GO9611" s="77">
        <v>5.3000000000000005E-2</v>
      </c>
      <c r="GP9611" s="77">
        <v>3</v>
      </c>
      <c r="GQ9611" s="77">
        <v>0</v>
      </c>
      <c r="GR9611" s="77" t="s">
        <v>423</v>
      </c>
      <c r="GS9611" s="77">
        <v>5.5966209081309407E-2</v>
      </c>
      <c r="GT9611" s="77">
        <v>298.75760903295424</v>
      </c>
      <c r="GU9611" s="77">
        <v>0</v>
      </c>
      <c r="GV9611" s="77">
        <v>0</v>
      </c>
      <c r="GW9611" s="77">
        <v>0</v>
      </c>
      <c r="GX9611" s="77">
        <v>0</v>
      </c>
      <c r="GY9611" s="77">
        <v>0</v>
      </c>
      <c r="GZ9611" s="77">
        <v>0</v>
      </c>
    </row>
    <row r="9612" spans="187:208" x14ac:dyDescent="0.25">
      <c r="GE9612" s="77" t="s">
        <v>422</v>
      </c>
      <c r="GF9612" s="77" t="s">
        <v>155</v>
      </c>
      <c r="GG9612" s="77" t="s">
        <v>472</v>
      </c>
      <c r="GH9612" s="77" t="s">
        <v>460</v>
      </c>
      <c r="GI9612" s="77">
        <v>2020</v>
      </c>
      <c r="GJ9612" s="77" t="s">
        <v>305</v>
      </c>
      <c r="GK9612" s="77">
        <v>222.2294216278375</v>
      </c>
      <c r="GL9612" s="77">
        <v>572.41742999999997</v>
      </c>
      <c r="GM9612" s="77">
        <v>2020</v>
      </c>
      <c r="GN9612" s="77" t="s">
        <v>175</v>
      </c>
      <c r="GO9612" s="77">
        <v>0.13250000000000001</v>
      </c>
      <c r="GP9612" s="77">
        <v>3</v>
      </c>
      <c r="GQ9612" s="77">
        <v>0</v>
      </c>
      <c r="GR9612" s="77" t="s">
        <v>423</v>
      </c>
      <c r="GS9612" s="77">
        <v>0.1527377521613833</v>
      </c>
      <c r="GT9612" s="77">
        <v>33.9428223235602</v>
      </c>
      <c r="GU9612" s="77">
        <v>0</v>
      </c>
      <c r="GV9612" s="77">
        <v>0</v>
      </c>
      <c r="GW9612" s="77">
        <v>0</v>
      </c>
      <c r="GX9612" s="77">
        <v>0</v>
      </c>
      <c r="GY9612" s="77">
        <v>0</v>
      </c>
      <c r="GZ9612" s="77">
        <v>0</v>
      </c>
    </row>
    <row r="9613" spans="187:208" x14ac:dyDescent="0.25">
      <c r="GE9613" s="77" t="s">
        <v>425</v>
      </c>
      <c r="GF9613" s="77" t="s">
        <v>155</v>
      </c>
      <c r="GG9613" s="77" t="s">
        <v>472</v>
      </c>
      <c r="GH9613" s="77" t="s">
        <v>460</v>
      </c>
      <c r="GI9613" s="77">
        <v>2020</v>
      </c>
      <c r="GJ9613" s="77" t="s">
        <v>301</v>
      </c>
      <c r="GK9613" s="77">
        <v>8585.7228092482146</v>
      </c>
      <c r="GL9613" s="77">
        <v>572.41742999999997</v>
      </c>
      <c r="GM9613" s="77">
        <v>2020</v>
      </c>
      <c r="GN9613" s="77" t="s">
        <v>175</v>
      </c>
      <c r="GO9613" s="77">
        <v>5.3000000000000005E-2</v>
      </c>
      <c r="GP9613" s="77">
        <v>3</v>
      </c>
      <c r="GQ9613" s="77">
        <v>0</v>
      </c>
      <c r="GR9613" s="77" t="s">
        <v>423</v>
      </c>
      <c r="GS9613" s="77">
        <v>5.5966209081309407E-2</v>
      </c>
      <c r="GT9613" s="77">
        <v>480.51035785655273</v>
      </c>
      <c r="GU9613" s="77">
        <v>0</v>
      </c>
      <c r="GV9613" s="77">
        <v>0</v>
      </c>
      <c r="GW9613" s="77">
        <v>0</v>
      </c>
      <c r="GX9613" s="77">
        <v>0</v>
      </c>
      <c r="GY9613" s="77">
        <v>0</v>
      </c>
      <c r="GZ9613" s="77">
        <v>0</v>
      </c>
    </row>
    <row r="9614" spans="187:208" x14ac:dyDescent="0.25">
      <c r="GE9614" s="77" t="s">
        <v>422</v>
      </c>
      <c r="GF9614" s="77" t="s">
        <v>155</v>
      </c>
      <c r="GG9614" s="77" t="s">
        <v>472</v>
      </c>
      <c r="GH9614" s="77" t="s">
        <v>467</v>
      </c>
      <c r="GI9614" s="77">
        <v>2020</v>
      </c>
      <c r="GJ9614" s="77" t="s">
        <v>305</v>
      </c>
      <c r="GK9614" s="77">
        <v>0.69641821681223037</v>
      </c>
      <c r="GL9614" s="77">
        <v>572.41742999999997</v>
      </c>
      <c r="GM9614" s="77">
        <v>2020</v>
      </c>
      <c r="GN9614" s="77" t="s">
        <v>175</v>
      </c>
      <c r="GO9614" s="77">
        <v>0.13250000000000001</v>
      </c>
      <c r="GP9614" s="77">
        <v>3</v>
      </c>
      <c r="GQ9614" s="77">
        <v>0</v>
      </c>
      <c r="GR9614" s="77" t="s">
        <v>423</v>
      </c>
      <c r="GS9614" s="77">
        <v>0.1527377521613833</v>
      </c>
      <c r="GT9614" s="77">
        <v>0.10636935300013894</v>
      </c>
      <c r="GU9614" s="77">
        <v>0</v>
      </c>
      <c r="GV9614" s="77">
        <v>0</v>
      </c>
      <c r="GW9614" s="77">
        <v>0</v>
      </c>
      <c r="GX9614" s="77">
        <v>0</v>
      </c>
      <c r="GY9614" s="77">
        <v>0</v>
      </c>
      <c r="GZ9614" s="77">
        <v>0</v>
      </c>
    </row>
    <row r="9615" spans="187:208" x14ac:dyDescent="0.25">
      <c r="GE9615" s="77" t="s">
        <v>425</v>
      </c>
      <c r="GF9615" s="77" t="s">
        <v>155</v>
      </c>
      <c r="GG9615" s="77" t="s">
        <v>472</v>
      </c>
      <c r="GH9615" s="77" t="s">
        <v>467</v>
      </c>
      <c r="GI9615" s="77">
        <v>2020</v>
      </c>
      <c r="GJ9615" s="77" t="s">
        <v>301</v>
      </c>
      <c r="GK9615" s="77">
        <v>2.941964152281018</v>
      </c>
      <c r="GL9615" s="77">
        <v>572.41742999999997</v>
      </c>
      <c r="GM9615" s="77">
        <v>2020</v>
      </c>
      <c r="GN9615" s="77" t="s">
        <v>175</v>
      </c>
      <c r="GO9615" s="77">
        <v>5.3000000000000005E-2</v>
      </c>
      <c r="GP9615" s="77">
        <v>3</v>
      </c>
      <c r="GQ9615" s="77">
        <v>0</v>
      </c>
      <c r="GR9615" s="77" t="s">
        <v>423</v>
      </c>
      <c r="GS9615" s="77">
        <v>5.5966209081309407E-2</v>
      </c>
      <c r="GT9615" s="77">
        <v>0.16465058085627665</v>
      </c>
      <c r="GU9615" s="77">
        <v>0</v>
      </c>
      <c r="GV9615" s="77">
        <v>0</v>
      </c>
      <c r="GW9615" s="77">
        <v>0</v>
      </c>
      <c r="GX9615" s="77">
        <v>0</v>
      </c>
      <c r="GY9615" s="77">
        <v>0</v>
      </c>
      <c r="GZ9615" s="77">
        <v>0</v>
      </c>
    </row>
    <row r="9616" spans="187:208" x14ac:dyDescent="0.25">
      <c r="GE9616" s="77" t="s">
        <v>427</v>
      </c>
      <c r="GF9616" s="77" t="s">
        <v>155</v>
      </c>
      <c r="GG9616" s="77" t="s">
        <v>472</v>
      </c>
      <c r="GH9616" s="77" t="s">
        <v>467</v>
      </c>
      <c r="GI9616" s="77">
        <v>2020</v>
      </c>
      <c r="GJ9616" s="77" t="s">
        <v>303</v>
      </c>
      <c r="GK9616" s="77">
        <v>1.6021759622082901</v>
      </c>
      <c r="GL9616" s="77">
        <v>572.41742999999997</v>
      </c>
      <c r="GM9616" s="77">
        <v>2020</v>
      </c>
      <c r="GN9616" s="77" t="s">
        <v>175</v>
      </c>
      <c r="GO9616" s="77">
        <v>5.3000000000000005E-2</v>
      </c>
      <c r="GP9616" s="77">
        <v>3</v>
      </c>
      <c r="GQ9616" s="77">
        <v>0</v>
      </c>
      <c r="GR9616" s="77" t="s">
        <v>423</v>
      </c>
      <c r="GS9616" s="77">
        <v>5.5966209081309407E-2</v>
      </c>
      <c r="GT9616" s="77">
        <v>8.9667714885997243E-2</v>
      </c>
      <c r="GU9616" s="77">
        <v>0</v>
      </c>
      <c r="GV9616" s="77">
        <v>0</v>
      </c>
      <c r="GW9616" s="77">
        <v>0</v>
      </c>
      <c r="GX9616" s="77">
        <v>0</v>
      </c>
      <c r="GY9616" s="77">
        <v>0</v>
      </c>
      <c r="GZ9616" s="77">
        <v>0</v>
      </c>
    </row>
    <row r="9617" spans="187:208" x14ac:dyDescent="0.25">
      <c r="GE9617" s="77" t="s">
        <v>422</v>
      </c>
      <c r="GF9617" s="77" t="s">
        <v>155</v>
      </c>
      <c r="GG9617" s="77" t="s">
        <v>472</v>
      </c>
      <c r="GH9617" s="77" t="s">
        <v>474</v>
      </c>
      <c r="GI9617" s="77">
        <v>2020</v>
      </c>
      <c r="GJ9617" s="77" t="s">
        <v>305</v>
      </c>
      <c r="GK9617" s="77">
        <v>3.6425060683954312E-2</v>
      </c>
      <c r="GL9617" s="77">
        <v>572.41742999999997</v>
      </c>
      <c r="GM9617" s="77">
        <v>2020</v>
      </c>
      <c r="GN9617" s="77" t="s">
        <v>175</v>
      </c>
      <c r="GO9617" s="77">
        <v>0.13250000000000001</v>
      </c>
      <c r="GP9617" s="77">
        <v>3</v>
      </c>
      <c r="GQ9617" s="77">
        <v>0</v>
      </c>
      <c r="GR9617" s="77" t="s">
        <v>423</v>
      </c>
      <c r="GS9617" s="77">
        <v>0.1527377521613833</v>
      </c>
      <c r="GT9617" s="77">
        <v>5.5634818912091606E-3</v>
      </c>
      <c r="GU9617" s="77">
        <v>0</v>
      </c>
      <c r="GV9617" s="77">
        <v>0</v>
      </c>
      <c r="GW9617" s="77">
        <v>0</v>
      </c>
      <c r="GX9617" s="77">
        <v>0</v>
      </c>
      <c r="GY9617" s="77">
        <v>0</v>
      </c>
      <c r="GZ9617" s="77">
        <v>0</v>
      </c>
    </row>
    <row r="9618" spans="187:208" x14ac:dyDescent="0.25">
      <c r="GE9618" s="77" t="s">
        <v>425</v>
      </c>
      <c r="GF9618" s="77" t="s">
        <v>155</v>
      </c>
      <c r="GG9618" s="77" t="s">
        <v>472</v>
      </c>
      <c r="GH9618" s="77" t="s">
        <v>474</v>
      </c>
      <c r="GI9618" s="77">
        <v>2020</v>
      </c>
      <c r="GJ9618" s="77" t="s">
        <v>301</v>
      </c>
      <c r="GK9618" s="77">
        <v>1.580872452543102E-3</v>
      </c>
      <c r="GL9618" s="77">
        <v>572.41742999999997</v>
      </c>
      <c r="GM9618" s="77">
        <v>2020</v>
      </c>
      <c r="GN9618" s="77" t="s">
        <v>175</v>
      </c>
      <c r="GO9618" s="77">
        <v>5.3000000000000005E-2</v>
      </c>
      <c r="GP9618" s="77">
        <v>3</v>
      </c>
      <c r="GQ9618" s="77">
        <v>0</v>
      </c>
      <c r="GR9618" s="77" t="s">
        <v>423</v>
      </c>
      <c r="GS9618" s="77">
        <v>5.5966209081309407E-2</v>
      </c>
      <c r="GT9618" s="77">
        <v>8.8475438209909625E-5</v>
      </c>
      <c r="GU9618" s="77">
        <v>0</v>
      </c>
      <c r="GV9618" s="77">
        <v>0</v>
      </c>
      <c r="GW9618" s="77">
        <v>0</v>
      </c>
      <c r="GX9618" s="77">
        <v>0</v>
      </c>
      <c r="GY9618" s="77">
        <v>0</v>
      </c>
      <c r="GZ9618" s="77">
        <v>0</v>
      </c>
    </row>
    <row r="9619" spans="187:208" x14ac:dyDescent="0.25">
      <c r="GE9619" s="77" t="s">
        <v>427</v>
      </c>
      <c r="GF9619" s="77" t="s">
        <v>155</v>
      </c>
      <c r="GG9619" s="77" t="s">
        <v>472</v>
      </c>
      <c r="GH9619" s="77" t="s">
        <v>474</v>
      </c>
      <c r="GI9619" s="77">
        <v>2020</v>
      </c>
      <c r="GJ9619" s="77" t="s">
        <v>303</v>
      </c>
      <c r="GK9619" s="77">
        <v>3.9894642198450722E-2</v>
      </c>
      <c r="GL9619" s="77">
        <v>572.41742999999997</v>
      </c>
      <c r="GM9619" s="77">
        <v>2020</v>
      </c>
      <c r="GN9619" s="77" t="s">
        <v>175</v>
      </c>
      <c r="GO9619" s="77">
        <v>5.3000000000000005E-2</v>
      </c>
      <c r="GP9619" s="77">
        <v>3</v>
      </c>
      <c r="GQ9619" s="77">
        <v>0</v>
      </c>
      <c r="GR9619" s="77" t="s">
        <v>423</v>
      </c>
      <c r="GS9619" s="77">
        <v>5.5966209081309407E-2</v>
      </c>
      <c r="GT9619" s="77">
        <v>2.2327518865025223E-3</v>
      </c>
      <c r="GU9619" s="77">
        <v>0</v>
      </c>
      <c r="GV9619" s="77">
        <v>0</v>
      </c>
      <c r="GW9619" s="77">
        <v>0</v>
      </c>
      <c r="GX9619" s="77">
        <v>0</v>
      </c>
      <c r="GY9619" s="77">
        <v>0</v>
      </c>
      <c r="GZ9619" s="77">
        <v>0</v>
      </c>
    </row>
    <row r="9620" spans="187:208" x14ac:dyDescent="0.25">
      <c r="GE9620" s="77" t="s">
        <v>422</v>
      </c>
      <c r="GF9620" s="77" t="s">
        <v>155</v>
      </c>
      <c r="GG9620" s="77" t="s">
        <v>472</v>
      </c>
      <c r="GH9620" s="77" t="s">
        <v>481</v>
      </c>
      <c r="GI9620" s="77">
        <v>2020</v>
      </c>
      <c r="GJ9620" s="77" t="s">
        <v>305</v>
      </c>
      <c r="GK9620" s="77">
        <v>409.22373582044048</v>
      </c>
      <c r="GL9620" s="77">
        <v>572.41742999999997</v>
      </c>
      <c r="GM9620" s="77">
        <v>2020</v>
      </c>
      <c r="GN9620" s="77" t="s">
        <v>175</v>
      </c>
      <c r="GO9620" s="77">
        <v>0.13250000000000001</v>
      </c>
      <c r="GP9620" s="77">
        <v>3</v>
      </c>
      <c r="GQ9620" s="77">
        <v>0</v>
      </c>
      <c r="GR9620" s="77" t="s">
        <v>423</v>
      </c>
      <c r="GS9620" s="77">
        <v>0.1527377521613833</v>
      </c>
      <c r="GT9620" s="77">
        <v>62.50391354029783</v>
      </c>
      <c r="GU9620" s="77">
        <v>0</v>
      </c>
      <c r="GV9620" s="77">
        <v>0</v>
      </c>
      <c r="GW9620" s="77">
        <v>0</v>
      </c>
      <c r="GX9620" s="77">
        <v>0</v>
      </c>
      <c r="GY9620" s="77">
        <v>0</v>
      </c>
      <c r="GZ9620" s="77">
        <v>0</v>
      </c>
    </row>
    <row r="9621" spans="187:208" x14ac:dyDescent="0.25">
      <c r="GE9621" s="77" t="s">
        <v>425</v>
      </c>
      <c r="GF9621" s="77" t="s">
        <v>155</v>
      </c>
      <c r="GG9621" s="77" t="s">
        <v>472</v>
      </c>
      <c r="GH9621" s="77" t="s">
        <v>481</v>
      </c>
      <c r="GI9621" s="77">
        <v>2020</v>
      </c>
      <c r="GJ9621" s="77" t="s">
        <v>301</v>
      </c>
      <c r="GK9621" s="77">
        <v>13469.087812378681</v>
      </c>
      <c r="GL9621" s="77">
        <v>572.41742999999997</v>
      </c>
      <c r="GM9621" s="77">
        <v>2020</v>
      </c>
      <c r="GN9621" s="77" t="s">
        <v>175</v>
      </c>
      <c r="GO9621" s="77">
        <v>5.3000000000000005E-2</v>
      </c>
      <c r="GP9621" s="77">
        <v>3</v>
      </c>
      <c r="GQ9621" s="77">
        <v>0</v>
      </c>
      <c r="GR9621" s="77" t="s">
        <v>423</v>
      </c>
      <c r="GS9621" s="77">
        <v>5.5966209081309407E-2</v>
      </c>
      <c r="GT9621" s="77">
        <v>753.81378464210161</v>
      </c>
      <c r="GU9621" s="77">
        <v>0</v>
      </c>
      <c r="GV9621" s="77">
        <v>0</v>
      </c>
      <c r="GW9621" s="77">
        <v>0</v>
      </c>
      <c r="GX9621" s="77">
        <v>0</v>
      </c>
      <c r="GY9621" s="77">
        <v>0</v>
      </c>
      <c r="GZ9621" s="77">
        <v>0</v>
      </c>
    </row>
    <row r="9622" spans="187:208" x14ac:dyDescent="0.25">
      <c r="GE9622" s="77" t="s">
        <v>427</v>
      </c>
      <c r="GF9622" s="77" t="s">
        <v>155</v>
      </c>
      <c r="GG9622" s="77" t="s">
        <v>472</v>
      </c>
      <c r="GH9622" s="77" t="s">
        <v>481</v>
      </c>
      <c r="GI9622" s="77">
        <v>2020</v>
      </c>
      <c r="GJ9622" s="77" t="s">
        <v>303</v>
      </c>
      <c r="GK9622" s="77">
        <v>7205.5312760251236</v>
      </c>
      <c r="GL9622" s="77">
        <v>572.41742999999997</v>
      </c>
      <c r="GM9622" s="77">
        <v>2020</v>
      </c>
      <c r="GN9622" s="77" t="s">
        <v>175</v>
      </c>
      <c r="GO9622" s="77">
        <v>5.3000000000000005E-2</v>
      </c>
      <c r="GP9622" s="77">
        <v>3</v>
      </c>
      <c r="GQ9622" s="77">
        <v>0</v>
      </c>
      <c r="GR9622" s="77" t="s">
        <v>423</v>
      </c>
      <c r="GS9622" s="77">
        <v>5.5966209081309407E-2</v>
      </c>
      <c r="GT9622" s="77">
        <v>403.26626993593624</v>
      </c>
      <c r="GU9622" s="77">
        <v>0</v>
      </c>
      <c r="GV9622" s="77">
        <v>0</v>
      </c>
      <c r="GW9622" s="77">
        <v>0</v>
      </c>
      <c r="GX9622" s="77">
        <v>0</v>
      </c>
      <c r="GY9622" s="77">
        <v>0</v>
      </c>
      <c r="GZ9622" s="77">
        <v>0</v>
      </c>
    </row>
    <row r="9623" spans="187:208" x14ac:dyDescent="0.25">
      <c r="GE9623" s="77" t="s">
        <v>422</v>
      </c>
      <c r="GF9623" s="77" t="s">
        <v>155</v>
      </c>
      <c r="GG9623" s="77" t="s">
        <v>472</v>
      </c>
      <c r="GH9623" s="77" t="s">
        <v>488</v>
      </c>
      <c r="GI9623" s="77">
        <v>2020</v>
      </c>
      <c r="GJ9623" s="77" t="s">
        <v>305</v>
      </c>
      <c r="GK9623" s="77">
        <v>409.22373582043161</v>
      </c>
      <c r="GL9623" s="77">
        <v>572.41742999999997</v>
      </c>
      <c r="GM9623" s="77">
        <v>2020</v>
      </c>
      <c r="GN9623" s="77" t="s">
        <v>175</v>
      </c>
      <c r="GO9623" s="77">
        <v>0.13250000000000001</v>
      </c>
      <c r="GP9623" s="77">
        <v>3</v>
      </c>
      <c r="GQ9623" s="77">
        <v>0</v>
      </c>
      <c r="GR9623" s="77" t="s">
        <v>423</v>
      </c>
      <c r="GS9623" s="77">
        <v>0.1527377521613833</v>
      </c>
      <c r="GT9623" s="77">
        <v>62.50391354029648</v>
      </c>
      <c r="GU9623" s="77">
        <v>0</v>
      </c>
      <c r="GV9623" s="77">
        <v>0</v>
      </c>
      <c r="GW9623" s="77">
        <v>0</v>
      </c>
      <c r="GX9623" s="77">
        <v>0</v>
      </c>
      <c r="GY9623" s="77">
        <v>0</v>
      </c>
      <c r="GZ9623" s="77">
        <v>0</v>
      </c>
    </row>
    <row r="9624" spans="187:208" x14ac:dyDescent="0.25">
      <c r="GE9624" s="77" t="s">
        <v>425</v>
      </c>
      <c r="GF9624" s="77" t="s">
        <v>155</v>
      </c>
      <c r="GG9624" s="77" t="s">
        <v>472</v>
      </c>
      <c r="GH9624" s="77" t="s">
        <v>488</v>
      </c>
      <c r="GI9624" s="77">
        <v>2020</v>
      </c>
      <c r="GJ9624" s="77" t="s">
        <v>301</v>
      </c>
      <c r="GK9624" s="77">
        <v>13469.08781237873</v>
      </c>
      <c r="GL9624" s="77">
        <v>572.41742999999997</v>
      </c>
      <c r="GM9624" s="77">
        <v>2020</v>
      </c>
      <c r="GN9624" s="77" t="s">
        <v>175</v>
      </c>
      <c r="GO9624" s="77">
        <v>5.3000000000000005E-2</v>
      </c>
      <c r="GP9624" s="77">
        <v>3</v>
      </c>
      <c r="GQ9624" s="77">
        <v>0</v>
      </c>
      <c r="GR9624" s="77" t="s">
        <v>423</v>
      </c>
      <c r="GS9624" s="77">
        <v>5.5966209081309407E-2</v>
      </c>
      <c r="GT9624" s="77">
        <v>753.81378464210434</v>
      </c>
      <c r="GU9624" s="77">
        <v>0</v>
      </c>
      <c r="GV9624" s="77">
        <v>0</v>
      </c>
      <c r="GW9624" s="77">
        <v>0</v>
      </c>
      <c r="GX9624" s="77">
        <v>0</v>
      </c>
      <c r="GY9624" s="77">
        <v>0</v>
      </c>
      <c r="GZ9624" s="77">
        <v>0</v>
      </c>
    </row>
    <row r="9625" spans="187:208" x14ac:dyDescent="0.25">
      <c r="GE9625" s="77" t="s">
        <v>427</v>
      </c>
      <c r="GF9625" s="77" t="s">
        <v>155</v>
      </c>
      <c r="GG9625" s="77" t="s">
        <v>472</v>
      </c>
      <c r="GH9625" s="77" t="s">
        <v>488</v>
      </c>
      <c r="GI9625" s="77">
        <v>2020</v>
      </c>
      <c r="GJ9625" s="77" t="s">
        <v>303</v>
      </c>
      <c r="GK9625" s="77">
        <v>7205.5312760252791</v>
      </c>
      <c r="GL9625" s="77">
        <v>572.41742999999997</v>
      </c>
      <c r="GM9625" s="77">
        <v>2020</v>
      </c>
      <c r="GN9625" s="77" t="s">
        <v>175</v>
      </c>
      <c r="GO9625" s="77">
        <v>5.3000000000000005E-2</v>
      </c>
      <c r="GP9625" s="77">
        <v>3</v>
      </c>
      <c r="GQ9625" s="77">
        <v>0</v>
      </c>
      <c r="GR9625" s="77" t="s">
        <v>423</v>
      </c>
      <c r="GS9625" s="77">
        <v>5.5966209081309407E-2</v>
      </c>
      <c r="GT9625" s="77">
        <v>403.26626993594493</v>
      </c>
      <c r="GU9625" s="77">
        <v>0</v>
      </c>
      <c r="GV9625" s="77">
        <v>0</v>
      </c>
      <c r="GW9625" s="77">
        <v>0</v>
      </c>
      <c r="GX9625" s="77">
        <v>0</v>
      </c>
      <c r="GY9625" s="77">
        <v>0</v>
      </c>
      <c r="GZ9625" s="77">
        <v>0</v>
      </c>
    </row>
    <row r="9626" spans="187:208" x14ac:dyDescent="0.25">
      <c r="GE9626" s="77" t="s">
        <v>422</v>
      </c>
      <c r="GF9626" s="77" t="s">
        <v>155</v>
      </c>
      <c r="GG9626" s="77" t="s">
        <v>473</v>
      </c>
      <c r="GH9626" s="77" t="s">
        <v>300</v>
      </c>
      <c r="GI9626" s="77">
        <v>2020</v>
      </c>
      <c r="GJ9626" s="77" t="s">
        <v>305</v>
      </c>
      <c r="GK9626" s="77">
        <v>222.22942162790329</v>
      </c>
      <c r="GL9626" s="77">
        <v>334.86425300000002</v>
      </c>
      <c r="GM9626" s="77">
        <v>2020</v>
      </c>
      <c r="GN9626" s="77" t="s">
        <v>175</v>
      </c>
      <c r="GO9626" s="77">
        <v>0.13250000000000001</v>
      </c>
      <c r="GP9626" s="77">
        <v>3</v>
      </c>
      <c r="GQ9626" s="77">
        <v>0</v>
      </c>
      <c r="GR9626" s="77" t="s">
        <v>423</v>
      </c>
      <c r="GS9626" s="77">
        <v>0.1527377521613833</v>
      </c>
      <c r="GT9626" s="77">
        <v>33.942822323570248</v>
      </c>
      <c r="GU9626" s="77">
        <v>0</v>
      </c>
      <c r="GV9626" s="77">
        <v>0</v>
      </c>
      <c r="GW9626" s="77">
        <v>0</v>
      </c>
      <c r="GX9626" s="77">
        <v>0</v>
      </c>
      <c r="GY9626" s="77">
        <v>0</v>
      </c>
      <c r="GZ9626" s="77">
        <v>0</v>
      </c>
    </row>
    <row r="9627" spans="187:208" x14ac:dyDescent="0.25">
      <c r="GE9627" s="77" t="s">
        <v>425</v>
      </c>
      <c r="GF9627" s="77" t="s">
        <v>155</v>
      </c>
      <c r="GG9627" s="77" t="s">
        <v>473</v>
      </c>
      <c r="GH9627" s="77" t="s">
        <v>300</v>
      </c>
      <c r="GI9627" s="77">
        <v>2020</v>
      </c>
      <c r="GJ9627" s="77" t="s">
        <v>301</v>
      </c>
      <c r="GK9627" s="77">
        <v>8585.7228092507739</v>
      </c>
      <c r="GL9627" s="77">
        <v>334.86425300000002</v>
      </c>
      <c r="GM9627" s="77">
        <v>2020</v>
      </c>
      <c r="GN9627" s="77" t="s">
        <v>175</v>
      </c>
      <c r="GO9627" s="77">
        <v>5.3000000000000005E-2</v>
      </c>
      <c r="GP9627" s="77">
        <v>3</v>
      </c>
      <c r="GQ9627" s="77">
        <v>0</v>
      </c>
      <c r="GR9627" s="77" t="s">
        <v>423</v>
      </c>
      <c r="GS9627" s="77">
        <v>5.59662090813094E-2</v>
      </c>
      <c r="GT9627" s="77">
        <v>480.51035785669592</v>
      </c>
      <c r="GU9627" s="77">
        <v>0</v>
      </c>
      <c r="GV9627" s="77">
        <v>0</v>
      </c>
      <c r="GW9627" s="77">
        <v>0</v>
      </c>
      <c r="GX9627" s="77">
        <v>0</v>
      </c>
      <c r="GY9627" s="77">
        <v>0</v>
      </c>
      <c r="GZ9627" s="77">
        <v>0</v>
      </c>
    </row>
    <row r="9628" spans="187:208" x14ac:dyDescent="0.25">
      <c r="GE9628" s="77" t="s">
        <v>427</v>
      </c>
      <c r="GF9628" s="77" t="s">
        <v>155</v>
      </c>
      <c r="GG9628" s="77" t="s">
        <v>473</v>
      </c>
      <c r="GH9628" s="77" t="s">
        <v>300</v>
      </c>
      <c r="GI9628" s="77">
        <v>2020</v>
      </c>
      <c r="GJ9628" s="77" t="s">
        <v>303</v>
      </c>
      <c r="GK9628" s="77">
        <v>5338.1784104585049</v>
      </c>
      <c r="GL9628" s="77">
        <v>334.86425300000002</v>
      </c>
      <c r="GM9628" s="77">
        <v>2020</v>
      </c>
      <c r="GN9628" s="77" t="s">
        <v>175</v>
      </c>
      <c r="GO9628" s="77">
        <v>5.3000000000000005E-2</v>
      </c>
      <c r="GP9628" s="77">
        <v>3</v>
      </c>
      <c r="GQ9628" s="77">
        <v>0</v>
      </c>
      <c r="GR9628" s="77" t="s">
        <v>423</v>
      </c>
      <c r="GS9628" s="77">
        <v>5.59662090813094E-2</v>
      </c>
      <c r="GT9628" s="77">
        <v>298.75760903305257</v>
      </c>
      <c r="GU9628" s="77">
        <v>0</v>
      </c>
      <c r="GV9628" s="77">
        <v>0</v>
      </c>
      <c r="GW9628" s="77">
        <v>0</v>
      </c>
      <c r="GX9628" s="77">
        <v>0</v>
      </c>
      <c r="GY9628" s="77">
        <v>0</v>
      </c>
      <c r="GZ9628" s="77">
        <v>0</v>
      </c>
    </row>
    <row r="9629" spans="187:208" x14ac:dyDescent="0.25">
      <c r="GE9629" s="77" t="s">
        <v>422</v>
      </c>
      <c r="GF9629" s="77" t="s">
        <v>155</v>
      </c>
      <c r="GG9629" s="77" t="s">
        <v>473</v>
      </c>
      <c r="GH9629" s="77" t="s">
        <v>432</v>
      </c>
      <c r="GI9629" s="77">
        <v>2020</v>
      </c>
      <c r="GJ9629" s="77" t="s">
        <v>305</v>
      </c>
      <c r="GK9629" s="77">
        <v>222.22942162790281</v>
      </c>
      <c r="GL9629" s="77">
        <v>334.86425300000002</v>
      </c>
      <c r="GM9629" s="77">
        <v>2020</v>
      </c>
      <c r="GN9629" s="77" t="s">
        <v>175</v>
      </c>
      <c r="GO9629" s="77">
        <v>0.13250000000000001</v>
      </c>
      <c r="GP9629" s="77">
        <v>3</v>
      </c>
      <c r="GQ9629" s="77">
        <v>0</v>
      </c>
      <c r="GR9629" s="77" t="s">
        <v>423</v>
      </c>
      <c r="GS9629" s="77">
        <v>0.1527377521613833</v>
      </c>
      <c r="GT9629" s="77">
        <v>33.942822323570176</v>
      </c>
      <c r="GU9629" s="77">
        <v>0</v>
      </c>
      <c r="GV9629" s="77">
        <v>0</v>
      </c>
      <c r="GW9629" s="77">
        <v>0</v>
      </c>
      <c r="GX9629" s="77">
        <v>0</v>
      </c>
      <c r="GY9629" s="77">
        <v>0</v>
      </c>
      <c r="GZ9629" s="77">
        <v>0</v>
      </c>
    </row>
    <row r="9630" spans="187:208" x14ac:dyDescent="0.25">
      <c r="GE9630" s="77" t="s">
        <v>425</v>
      </c>
      <c r="GF9630" s="77" t="s">
        <v>155</v>
      </c>
      <c r="GG9630" s="77" t="s">
        <v>473</v>
      </c>
      <c r="GH9630" s="77" t="s">
        <v>432</v>
      </c>
      <c r="GI9630" s="77">
        <v>2020</v>
      </c>
      <c r="GJ9630" s="77" t="s">
        <v>301</v>
      </c>
      <c r="GK9630" s="77">
        <v>8585.7228092507376</v>
      </c>
      <c r="GL9630" s="77">
        <v>334.86425300000002</v>
      </c>
      <c r="GM9630" s="77">
        <v>2020</v>
      </c>
      <c r="GN9630" s="77" t="s">
        <v>175</v>
      </c>
      <c r="GO9630" s="77">
        <v>5.3000000000000005E-2</v>
      </c>
      <c r="GP9630" s="77">
        <v>3</v>
      </c>
      <c r="GQ9630" s="77">
        <v>0</v>
      </c>
      <c r="GR9630" s="77" t="s">
        <v>423</v>
      </c>
      <c r="GS9630" s="77">
        <v>5.59662090813094E-2</v>
      </c>
      <c r="GT9630" s="77">
        <v>480.51035785669387</v>
      </c>
      <c r="GU9630" s="77">
        <v>0</v>
      </c>
      <c r="GV9630" s="77">
        <v>0</v>
      </c>
      <c r="GW9630" s="77">
        <v>0</v>
      </c>
      <c r="GX9630" s="77">
        <v>0</v>
      </c>
      <c r="GY9630" s="77">
        <v>0</v>
      </c>
      <c r="GZ9630" s="77">
        <v>0</v>
      </c>
    </row>
    <row r="9631" spans="187:208" x14ac:dyDescent="0.25">
      <c r="GE9631" s="77" t="s">
        <v>422</v>
      </c>
      <c r="GF9631" s="77" t="s">
        <v>155</v>
      </c>
      <c r="GG9631" s="77" t="s">
        <v>473</v>
      </c>
      <c r="GH9631" s="77" t="s">
        <v>439</v>
      </c>
      <c r="GI9631" s="77">
        <v>2020</v>
      </c>
      <c r="GJ9631" s="77" t="s">
        <v>305</v>
      </c>
      <c r="GK9631" s="77">
        <v>0.69641821681223448</v>
      </c>
      <c r="GL9631" s="77">
        <v>334.86425300000002</v>
      </c>
      <c r="GM9631" s="77">
        <v>2020</v>
      </c>
      <c r="GN9631" s="77" t="s">
        <v>175</v>
      </c>
      <c r="GO9631" s="77">
        <v>0.13250000000000001</v>
      </c>
      <c r="GP9631" s="77">
        <v>3</v>
      </c>
      <c r="GQ9631" s="77">
        <v>0</v>
      </c>
      <c r="GR9631" s="77" t="s">
        <v>423</v>
      </c>
      <c r="GS9631" s="77">
        <v>0.1527377521613833</v>
      </c>
      <c r="GT9631" s="77">
        <v>0.10636935300013957</v>
      </c>
      <c r="GU9631" s="77">
        <v>0</v>
      </c>
      <c r="GV9631" s="77">
        <v>0</v>
      </c>
      <c r="GW9631" s="77">
        <v>0</v>
      </c>
      <c r="GX9631" s="77">
        <v>0</v>
      </c>
      <c r="GY9631" s="77">
        <v>0</v>
      </c>
      <c r="GZ9631" s="77">
        <v>0</v>
      </c>
    </row>
    <row r="9632" spans="187:208" x14ac:dyDescent="0.25">
      <c r="GE9632" s="77" t="s">
        <v>425</v>
      </c>
      <c r="GF9632" s="77" t="s">
        <v>155</v>
      </c>
      <c r="GG9632" s="77" t="s">
        <v>473</v>
      </c>
      <c r="GH9632" s="77" t="s">
        <v>439</v>
      </c>
      <c r="GI9632" s="77">
        <v>2020</v>
      </c>
      <c r="GJ9632" s="77" t="s">
        <v>301</v>
      </c>
      <c r="GK9632" s="77">
        <v>2.9419641522810842</v>
      </c>
      <c r="GL9632" s="77">
        <v>334.86425300000002</v>
      </c>
      <c r="GM9632" s="77">
        <v>2020</v>
      </c>
      <c r="GN9632" s="77" t="s">
        <v>175</v>
      </c>
      <c r="GO9632" s="77">
        <v>5.3000000000000005E-2</v>
      </c>
      <c r="GP9632" s="77">
        <v>3</v>
      </c>
      <c r="GQ9632" s="77">
        <v>0</v>
      </c>
      <c r="GR9632" s="77" t="s">
        <v>423</v>
      </c>
      <c r="GS9632" s="77">
        <v>5.59662090813094E-2</v>
      </c>
      <c r="GT9632" s="77">
        <v>0.16465058085628032</v>
      </c>
      <c r="GU9632" s="77">
        <v>0</v>
      </c>
      <c r="GV9632" s="77">
        <v>0</v>
      </c>
      <c r="GW9632" s="77">
        <v>0</v>
      </c>
      <c r="GX9632" s="77">
        <v>0</v>
      </c>
      <c r="GY9632" s="77">
        <v>0</v>
      </c>
      <c r="GZ9632" s="77">
        <v>0</v>
      </c>
    </row>
    <row r="9633" spans="187:208" x14ac:dyDescent="0.25">
      <c r="GE9633" s="77" t="s">
        <v>427</v>
      </c>
      <c r="GF9633" s="77" t="s">
        <v>155</v>
      </c>
      <c r="GG9633" s="77" t="s">
        <v>473</v>
      </c>
      <c r="GH9633" s="77" t="s">
        <v>439</v>
      </c>
      <c r="GI9633" s="77">
        <v>2020</v>
      </c>
      <c r="GJ9633" s="77" t="s">
        <v>303</v>
      </c>
      <c r="GK9633" s="77">
        <v>1.60217596220832</v>
      </c>
      <c r="GL9633" s="77">
        <v>334.86425300000002</v>
      </c>
      <c r="GM9633" s="77">
        <v>2020</v>
      </c>
      <c r="GN9633" s="77" t="s">
        <v>175</v>
      </c>
      <c r="GO9633" s="77">
        <v>5.3000000000000005E-2</v>
      </c>
      <c r="GP9633" s="77">
        <v>3</v>
      </c>
      <c r="GQ9633" s="77">
        <v>0</v>
      </c>
      <c r="GR9633" s="77" t="s">
        <v>423</v>
      </c>
      <c r="GS9633" s="77">
        <v>5.59662090813094E-2</v>
      </c>
      <c r="GT9633" s="77">
        <v>8.9667714885998909E-2</v>
      </c>
      <c r="GU9633" s="77">
        <v>0</v>
      </c>
      <c r="GV9633" s="77">
        <v>0</v>
      </c>
      <c r="GW9633" s="77">
        <v>0</v>
      </c>
      <c r="GX9633" s="77">
        <v>0</v>
      </c>
      <c r="GY9633" s="77">
        <v>0</v>
      </c>
      <c r="GZ9633" s="77">
        <v>0</v>
      </c>
    </row>
    <row r="9634" spans="187:208" x14ac:dyDescent="0.25">
      <c r="GE9634" s="77" t="s">
        <v>422</v>
      </c>
      <c r="GF9634" s="77" t="s">
        <v>155</v>
      </c>
      <c r="GG9634" s="77" t="s">
        <v>473</v>
      </c>
      <c r="GH9634" s="77" t="s">
        <v>446</v>
      </c>
      <c r="GI9634" s="77">
        <v>2020</v>
      </c>
      <c r="GJ9634" s="77" t="s">
        <v>305</v>
      </c>
      <c r="GK9634" s="77">
        <v>3.6425060683954479E-2</v>
      </c>
      <c r="GL9634" s="77">
        <v>334.86425300000002</v>
      </c>
      <c r="GM9634" s="77">
        <v>2020</v>
      </c>
      <c r="GN9634" s="77" t="s">
        <v>175</v>
      </c>
      <c r="GO9634" s="77">
        <v>0.13250000000000001</v>
      </c>
      <c r="GP9634" s="77">
        <v>3</v>
      </c>
      <c r="GQ9634" s="77">
        <v>0</v>
      </c>
      <c r="GR9634" s="77" t="s">
        <v>423</v>
      </c>
      <c r="GS9634" s="77">
        <v>0.1527377521613833</v>
      </c>
      <c r="GT9634" s="77">
        <v>5.5634818912091858E-3</v>
      </c>
      <c r="GU9634" s="77">
        <v>0</v>
      </c>
      <c r="GV9634" s="77">
        <v>0</v>
      </c>
      <c r="GW9634" s="77">
        <v>0</v>
      </c>
      <c r="GX9634" s="77">
        <v>0</v>
      </c>
      <c r="GY9634" s="77">
        <v>0</v>
      </c>
      <c r="GZ9634" s="77">
        <v>0</v>
      </c>
    </row>
    <row r="9635" spans="187:208" x14ac:dyDescent="0.25">
      <c r="GE9635" s="77" t="s">
        <v>425</v>
      </c>
      <c r="GF9635" s="77" t="s">
        <v>155</v>
      </c>
      <c r="GG9635" s="77" t="s">
        <v>473</v>
      </c>
      <c r="GH9635" s="77" t="s">
        <v>446</v>
      </c>
      <c r="GI9635" s="77">
        <v>2020</v>
      </c>
      <c r="GJ9635" s="77" t="s">
        <v>301</v>
      </c>
      <c r="GK9635" s="77">
        <v>1.580872452543202E-3</v>
      </c>
      <c r="GL9635" s="77">
        <v>334.86425300000002</v>
      </c>
      <c r="GM9635" s="77">
        <v>2020</v>
      </c>
      <c r="GN9635" s="77" t="s">
        <v>175</v>
      </c>
      <c r="GO9635" s="77">
        <v>5.3000000000000005E-2</v>
      </c>
      <c r="GP9635" s="77">
        <v>3</v>
      </c>
      <c r="GQ9635" s="77">
        <v>0</v>
      </c>
      <c r="GR9635" s="77" t="s">
        <v>423</v>
      </c>
      <c r="GS9635" s="77">
        <v>5.59662090813094E-2</v>
      </c>
      <c r="GT9635" s="77">
        <v>8.8475438209915209E-5</v>
      </c>
      <c r="GU9635" s="77">
        <v>0</v>
      </c>
      <c r="GV9635" s="77">
        <v>0</v>
      </c>
      <c r="GW9635" s="77">
        <v>0</v>
      </c>
      <c r="GX9635" s="77">
        <v>0</v>
      </c>
      <c r="GY9635" s="77">
        <v>0</v>
      </c>
      <c r="GZ9635" s="77">
        <v>0</v>
      </c>
    </row>
    <row r="9636" spans="187:208" x14ac:dyDescent="0.25">
      <c r="GE9636" s="77" t="s">
        <v>427</v>
      </c>
      <c r="GF9636" s="77" t="s">
        <v>155</v>
      </c>
      <c r="GG9636" s="77" t="s">
        <v>473</v>
      </c>
      <c r="GH9636" s="77" t="s">
        <v>446</v>
      </c>
      <c r="GI9636" s="77">
        <v>2020</v>
      </c>
      <c r="GJ9636" s="77" t="s">
        <v>303</v>
      </c>
      <c r="GK9636" s="77">
        <v>3.9894642198450687E-2</v>
      </c>
      <c r="GL9636" s="77">
        <v>334.86425300000002</v>
      </c>
      <c r="GM9636" s="77">
        <v>2020</v>
      </c>
      <c r="GN9636" s="77" t="s">
        <v>175</v>
      </c>
      <c r="GO9636" s="77">
        <v>5.3000000000000005E-2</v>
      </c>
      <c r="GP9636" s="77">
        <v>3</v>
      </c>
      <c r="GQ9636" s="77">
        <v>0</v>
      </c>
      <c r="GR9636" s="77" t="s">
        <v>423</v>
      </c>
      <c r="GS9636" s="77">
        <v>5.59662090813094E-2</v>
      </c>
      <c r="GT9636" s="77">
        <v>2.2327518865025201E-3</v>
      </c>
      <c r="GU9636" s="77">
        <v>0</v>
      </c>
      <c r="GV9636" s="77">
        <v>0</v>
      </c>
      <c r="GW9636" s="77">
        <v>0</v>
      </c>
      <c r="GX9636" s="77">
        <v>0</v>
      </c>
      <c r="GY9636" s="77">
        <v>0</v>
      </c>
      <c r="GZ9636" s="77">
        <v>0</v>
      </c>
    </row>
    <row r="9637" spans="187:208" x14ac:dyDescent="0.25">
      <c r="GE9637" s="77" t="s">
        <v>422</v>
      </c>
      <c r="GF9637" s="77" t="s">
        <v>155</v>
      </c>
      <c r="GG9637" s="77" t="s">
        <v>473</v>
      </c>
      <c r="GH9637" s="77" t="s">
        <v>453</v>
      </c>
      <c r="GI9637" s="77">
        <v>2020</v>
      </c>
      <c r="GJ9637" s="77" t="s">
        <v>305</v>
      </c>
      <c r="GK9637" s="77">
        <v>222.22942162783781</v>
      </c>
      <c r="GL9637" s="77">
        <v>334.86425300000002</v>
      </c>
      <c r="GM9637" s="77">
        <v>2020</v>
      </c>
      <c r="GN9637" s="77" t="s">
        <v>175</v>
      </c>
      <c r="GO9637" s="77">
        <v>0.13250000000000001</v>
      </c>
      <c r="GP9637" s="77">
        <v>3</v>
      </c>
      <c r="GQ9637" s="77">
        <v>0</v>
      </c>
      <c r="GR9637" s="77" t="s">
        <v>423</v>
      </c>
      <c r="GS9637" s="77">
        <v>0.1527377521613833</v>
      </c>
      <c r="GT9637" s="77">
        <v>33.942822323560243</v>
      </c>
      <c r="GU9637" s="77">
        <v>0</v>
      </c>
      <c r="GV9637" s="77">
        <v>0</v>
      </c>
      <c r="GW9637" s="77">
        <v>0</v>
      </c>
      <c r="GX9637" s="77">
        <v>0</v>
      </c>
      <c r="GY9637" s="77">
        <v>0</v>
      </c>
      <c r="GZ9637" s="77">
        <v>0</v>
      </c>
    </row>
    <row r="9638" spans="187:208" x14ac:dyDescent="0.25">
      <c r="GE9638" s="77" t="s">
        <v>425</v>
      </c>
      <c r="GF9638" s="77" t="s">
        <v>155</v>
      </c>
      <c r="GG9638" s="77" t="s">
        <v>473</v>
      </c>
      <c r="GH9638" s="77" t="s">
        <v>453</v>
      </c>
      <c r="GI9638" s="77">
        <v>2020</v>
      </c>
      <c r="GJ9638" s="77" t="s">
        <v>301</v>
      </c>
      <c r="GK9638" s="77">
        <v>8585.7228092482255</v>
      </c>
      <c r="GL9638" s="77">
        <v>334.86425300000002</v>
      </c>
      <c r="GM9638" s="77">
        <v>2020</v>
      </c>
      <c r="GN9638" s="77" t="s">
        <v>175</v>
      </c>
      <c r="GO9638" s="77">
        <v>5.3000000000000005E-2</v>
      </c>
      <c r="GP9638" s="77">
        <v>3</v>
      </c>
      <c r="GQ9638" s="77">
        <v>0</v>
      </c>
      <c r="GR9638" s="77" t="s">
        <v>423</v>
      </c>
      <c r="GS9638" s="77">
        <v>5.59662090813094E-2</v>
      </c>
      <c r="GT9638" s="77">
        <v>480.5103578565533</v>
      </c>
      <c r="GU9638" s="77">
        <v>0</v>
      </c>
      <c r="GV9638" s="77">
        <v>0</v>
      </c>
      <c r="GW9638" s="77">
        <v>0</v>
      </c>
      <c r="GX9638" s="77">
        <v>0</v>
      </c>
      <c r="GY9638" s="77">
        <v>0</v>
      </c>
      <c r="GZ9638" s="77">
        <v>0</v>
      </c>
    </row>
    <row r="9639" spans="187:208" x14ac:dyDescent="0.25">
      <c r="GE9639" s="77" t="s">
        <v>427</v>
      </c>
      <c r="GF9639" s="77" t="s">
        <v>155</v>
      </c>
      <c r="GG9639" s="77" t="s">
        <v>473</v>
      </c>
      <c r="GH9639" s="77" t="s">
        <v>453</v>
      </c>
      <c r="GI9639" s="77">
        <v>2020</v>
      </c>
      <c r="GJ9639" s="77" t="s">
        <v>303</v>
      </c>
      <c r="GK9639" s="77">
        <v>5338.1784104569188</v>
      </c>
      <c r="GL9639" s="77">
        <v>334.86425300000002</v>
      </c>
      <c r="GM9639" s="77">
        <v>2020</v>
      </c>
      <c r="GN9639" s="77" t="s">
        <v>175</v>
      </c>
      <c r="GO9639" s="77">
        <v>5.3000000000000005E-2</v>
      </c>
      <c r="GP9639" s="77">
        <v>3</v>
      </c>
      <c r="GQ9639" s="77">
        <v>0</v>
      </c>
      <c r="GR9639" s="77" t="s">
        <v>423</v>
      </c>
      <c r="GS9639" s="77">
        <v>5.59662090813094E-2</v>
      </c>
      <c r="GT9639" s="77">
        <v>298.75760903296379</v>
      </c>
      <c r="GU9639" s="77">
        <v>0</v>
      </c>
      <c r="GV9639" s="77">
        <v>0</v>
      </c>
      <c r="GW9639" s="77">
        <v>0</v>
      </c>
      <c r="GX9639" s="77">
        <v>0</v>
      </c>
      <c r="GY9639" s="77">
        <v>0</v>
      </c>
      <c r="GZ9639" s="77">
        <v>0</v>
      </c>
    </row>
    <row r="9640" spans="187:208" x14ac:dyDescent="0.25">
      <c r="GE9640" s="77" t="s">
        <v>422</v>
      </c>
      <c r="GF9640" s="77" t="s">
        <v>155</v>
      </c>
      <c r="GG9640" s="77" t="s">
        <v>473</v>
      </c>
      <c r="GH9640" s="77" t="s">
        <v>460</v>
      </c>
      <c r="GI9640" s="77">
        <v>2020</v>
      </c>
      <c r="GJ9640" s="77" t="s">
        <v>305</v>
      </c>
      <c r="GK9640" s="77">
        <v>222.22942162783789</v>
      </c>
      <c r="GL9640" s="77">
        <v>334.86425300000002</v>
      </c>
      <c r="GM9640" s="77">
        <v>2020</v>
      </c>
      <c r="GN9640" s="77" t="s">
        <v>175</v>
      </c>
      <c r="GO9640" s="77">
        <v>0.13250000000000001</v>
      </c>
      <c r="GP9640" s="77">
        <v>3</v>
      </c>
      <c r="GQ9640" s="77">
        <v>0</v>
      </c>
      <c r="GR9640" s="77" t="s">
        <v>423</v>
      </c>
      <c r="GS9640" s="77">
        <v>0.1527377521613833</v>
      </c>
      <c r="GT9640" s="77">
        <v>33.942822323560257</v>
      </c>
      <c r="GU9640" s="77">
        <v>0</v>
      </c>
      <c r="GV9640" s="77">
        <v>0</v>
      </c>
      <c r="GW9640" s="77">
        <v>0</v>
      </c>
      <c r="GX9640" s="77">
        <v>0</v>
      </c>
      <c r="GY9640" s="77">
        <v>0</v>
      </c>
      <c r="GZ9640" s="77">
        <v>0</v>
      </c>
    </row>
    <row r="9641" spans="187:208" x14ac:dyDescent="0.25">
      <c r="GE9641" s="77" t="s">
        <v>425</v>
      </c>
      <c r="GF9641" s="77" t="s">
        <v>155</v>
      </c>
      <c r="GG9641" s="77" t="s">
        <v>473</v>
      </c>
      <c r="GH9641" s="77" t="s">
        <v>460</v>
      </c>
      <c r="GI9641" s="77">
        <v>2020</v>
      </c>
      <c r="GJ9641" s="77" t="s">
        <v>301</v>
      </c>
      <c r="GK9641" s="77">
        <v>8585.7228092482292</v>
      </c>
      <c r="GL9641" s="77">
        <v>334.86425300000002</v>
      </c>
      <c r="GM9641" s="77">
        <v>2020</v>
      </c>
      <c r="GN9641" s="77" t="s">
        <v>175</v>
      </c>
      <c r="GO9641" s="77">
        <v>5.3000000000000005E-2</v>
      </c>
      <c r="GP9641" s="77">
        <v>3</v>
      </c>
      <c r="GQ9641" s="77">
        <v>0</v>
      </c>
      <c r="GR9641" s="77" t="s">
        <v>423</v>
      </c>
      <c r="GS9641" s="77">
        <v>5.59662090813094E-2</v>
      </c>
      <c r="GT9641" s="77">
        <v>480.51035785655347</v>
      </c>
      <c r="GU9641" s="77">
        <v>0</v>
      </c>
      <c r="GV9641" s="77">
        <v>0</v>
      </c>
      <c r="GW9641" s="77">
        <v>0</v>
      </c>
      <c r="GX9641" s="77">
        <v>0</v>
      </c>
      <c r="GY9641" s="77">
        <v>0</v>
      </c>
      <c r="GZ9641" s="77">
        <v>0</v>
      </c>
    </row>
    <row r="9642" spans="187:208" x14ac:dyDescent="0.25">
      <c r="GE9642" s="77" t="s">
        <v>422</v>
      </c>
      <c r="GF9642" s="77" t="s">
        <v>155</v>
      </c>
      <c r="GG9642" s="77" t="s">
        <v>473</v>
      </c>
      <c r="GH9642" s="77" t="s">
        <v>467</v>
      </c>
      <c r="GI9642" s="77">
        <v>2020</v>
      </c>
      <c r="GJ9642" s="77" t="s">
        <v>305</v>
      </c>
      <c r="GK9642" s="77">
        <v>0.69641821681223692</v>
      </c>
      <c r="GL9642" s="77">
        <v>334.86425300000002</v>
      </c>
      <c r="GM9642" s="77">
        <v>2020</v>
      </c>
      <c r="GN9642" s="77" t="s">
        <v>175</v>
      </c>
      <c r="GO9642" s="77">
        <v>0.13250000000000001</v>
      </c>
      <c r="GP9642" s="77">
        <v>3</v>
      </c>
      <c r="GQ9642" s="77">
        <v>0</v>
      </c>
      <c r="GR9642" s="77" t="s">
        <v>423</v>
      </c>
      <c r="GS9642" s="77">
        <v>0.1527377521613833</v>
      </c>
      <c r="GT9642" s="77">
        <v>0.10636935300013994</v>
      </c>
      <c r="GU9642" s="77">
        <v>0</v>
      </c>
      <c r="GV9642" s="77">
        <v>0</v>
      </c>
      <c r="GW9642" s="77">
        <v>0</v>
      </c>
      <c r="GX9642" s="77">
        <v>0</v>
      </c>
      <c r="GY9642" s="77">
        <v>0</v>
      </c>
      <c r="GZ9642" s="77">
        <v>0</v>
      </c>
    </row>
    <row r="9643" spans="187:208" x14ac:dyDescent="0.25">
      <c r="GE9643" s="77" t="s">
        <v>425</v>
      </c>
      <c r="GF9643" s="77" t="s">
        <v>155</v>
      </c>
      <c r="GG9643" s="77" t="s">
        <v>473</v>
      </c>
      <c r="GH9643" s="77" t="s">
        <v>467</v>
      </c>
      <c r="GI9643" s="77">
        <v>2020</v>
      </c>
      <c r="GJ9643" s="77" t="s">
        <v>301</v>
      </c>
      <c r="GK9643" s="77">
        <v>2.941964152281038</v>
      </c>
      <c r="GL9643" s="77">
        <v>334.86425300000002</v>
      </c>
      <c r="GM9643" s="77">
        <v>2020</v>
      </c>
      <c r="GN9643" s="77" t="s">
        <v>175</v>
      </c>
      <c r="GO9643" s="77">
        <v>5.3000000000000005E-2</v>
      </c>
      <c r="GP9643" s="77">
        <v>3</v>
      </c>
      <c r="GQ9643" s="77">
        <v>0</v>
      </c>
      <c r="GR9643" s="77" t="s">
        <v>423</v>
      </c>
      <c r="GS9643" s="77">
        <v>5.59662090813094E-2</v>
      </c>
      <c r="GT9643" s="77">
        <v>0.16465058085627773</v>
      </c>
      <c r="GU9643" s="77">
        <v>0</v>
      </c>
      <c r="GV9643" s="77">
        <v>0</v>
      </c>
      <c r="GW9643" s="77">
        <v>0</v>
      </c>
      <c r="GX9643" s="77">
        <v>0</v>
      </c>
      <c r="GY9643" s="77">
        <v>0</v>
      </c>
      <c r="GZ9643" s="77">
        <v>0</v>
      </c>
    </row>
    <row r="9644" spans="187:208" x14ac:dyDescent="0.25">
      <c r="GE9644" s="77" t="s">
        <v>427</v>
      </c>
      <c r="GF9644" s="77" t="s">
        <v>155</v>
      </c>
      <c r="GG9644" s="77" t="s">
        <v>473</v>
      </c>
      <c r="GH9644" s="77" t="s">
        <v>467</v>
      </c>
      <c r="GI9644" s="77">
        <v>2020</v>
      </c>
      <c r="GJ9644" s="77" t="s">
        <v>303</v>
      </c>
      <c r="GK9644" s="77">
        <v>1.6021759622082921</v>
      </c>
      <c r="GL9644" s="77">
        <v>334.86425300000002</v>
      </c>
      <c r="GM9644" s="77">
        <v>2020</v>
      </c>
      <c r="GN9644" s="77" t="s">
        <v>175</v>
      </c>
      <c r="GO9644" s="77">
        <v>5.3000000000000005E-2</v>
      </c>
      <c r="GP9644" s="77">
        <v>3</v>
      </c>
      <c r="GQ9644" s="77">
        <v>0</v>
      </c>
      <c r="GR9644" s="77" t="s">
        <v>423</v>
      </c>
      <c r="GS9644" s="77">
        <v>5.59662090813094E-2</v>
      </c>
      <c r="GT9644" s="77">
        <v>8.9667714885997341E-2</v>
      </c>
      <c r="GU9644" s="77">
        <v>0</v>
      </c>
      <c r="GV9644" s="77">
        <v>0</v>
      </c>
      <c r="GW9644" s="77">
        <v>0</v>
      </c>
      <c r="GX9644" s="77">
        <v>0</v>
      </c>
      <c r="GY9644" s="77">
        <v>0</v>
      </c>
      <c r="GZ9644" s="77">
        <v>0</v>
      </c>
    </row>
    <row r="9645" spans="187:208" x14ac:dyDescent="0.25">
      <c r="GE9645" s="77" t="s">
        <v>422</v>
      </c>
      <c r="GF9645" s="77" t="s">
        <v>155</v>
      </c>
      <c r="GG9645" s="77" t="s">
        <v>473</v>
      </c>
      <c r="GH9645" s="77" t="s">
        <v>474</v>
      </c>
      <c r="GI9645" s="77">
        <v>2020</v>
      </c>
      <c r="GJ9645" s="77" t="s">
        <v>305</v>
      </c>
      <c r="GK9645" s="77">
        <v>3.642506068395443E-2</v>
      </c>
      <c r="GL9645" s="77">
        <v>334.86425300000002</v>
      </c>
      <c r="GM9645" s="77">
        <v>2020</v>
      </c>
      <c r="GN9645" s="77" t="s">
        <v>175</v>
      </c>
      <c r="GO9645" s="77">
        <v>0.13250000000000001</v>
      </c>
      <c r="GP9645" s="77">
        <v>3</v>
      </c>
      <c r="GQ9645" s="77">
        <v>0</v>
      </c>
      <c r="GR9645" s="77" t="s">
        <v>423</v>
      </c>
      <c r="GS9645" s="77">
        <v>0.1527377521613833</v>
      </c>
      <c r="GT9645" s="77">
        <v>5.5634818912091788E-3</v>
      </c>
      <c r="GU9645" s="77">
        <v>0</v>
      </c>
      <c r="GV9645" s="77">
        <v>0</v>
      </c>
      <c r="GW9645" s="77">
        <v>0</v>
      </c>
      <c r="GX9645" s="77">
        <v>0</v>
      </c>
      <c r="GY9645" s="77">
        <v>0</v>
      </c>
      <c r="GZ9645" s="77">
        <v>0</v>
      </c>
    </row>
    <row r="9646" spans="187:208" x14ac:dyDescent="0.25">
      <c r="GE9646" s="77" t="s">
        <v>425</v>
      </c>
      <c r="GF9646" s="77" t="s">
        <v>155</v>
      </c>
      <c r="GG9646" s="77" t="s">
        <v>473</v>
      </c>
      <c r="GH9646" s="77" t="s">
        <v>474</v>
      </c>
      <c r="GI9646" s="77">
        <v>2020</v>
      </c>
      <c r="GJ9646" s="77" t="s">
        <v>301</v>
      </c>
      <c r="GK9646" s="77">
        <v>1.5808724525430409E-3</v>
      </c>
      <c r="GL9646" s="77">
        <v>334.86425300000002</v>
      </c>
      <c r="GM9646" s="77">
        <v>2020</v>
      </c>
      <c r="GN9646" s="77" t="s">
        <v>175</v>
      </c>
      <c r="GO9646" s="77">
        <v>5.3000000000000005E-2</v>
      </c>
      <c r="GP9646" s="77">
        <v>3</v>
      </c>
      <c r="GQ9646" s="77">
        <v>0</v>
      </c>
      <c r="GR9646" s="77" t="s">
        <v>423</v>
      </c>
      <c r="GS9646" s="77">
        <v>5.59662090813094E-2</v>
      </c>
      <c r="GT9646" s="77">
        <v>8.8475438209906196E-5</v>
      </c>
      <c r="GU9646" s="77">
        <v>0</v>
      </c>
      <c r="GV9646" s="77">
        <v>0</v>
      </c>
      <c r="GW9646" s="77">
        <v>0</v>
      </c>
      <c r="GX9646" s="77">
        <v>0</v>
      </c>
      <c r="GY9646" s="77">
        <v>0</v>
      </c>
      <c r="GZ9646" s="77">
        <v>0</v>
      </c>
    </row>
    <row r="9647" spans="187:208" x14ac:dyDescent="0.25">
      <c r="GE9647" s="77" t="s">
        <v>427</v>
      </c>
      <c r="GF9647" s="77" t="s">
        <v>155</v>
      </c>
      <c r="GG9647" s="77" t="s">
        <v>473</v>
      </c>
      <c r="GH9647" s="77" t="s">
        <v>474</v>
      </c>
      <c r="GI9647" s="77">
        <v>2020</v>
      </c>
      <c r="GJ9647" s="77" t="s">
        <v>303</v>
      </c>
      <c r="GK9647" s="77">
        <v>3.9894642198450597E-2</v>
      </c>
      <c r="GL9647" s="77">
        <v>334.86425300000002</v>
      </c>
      <c r="GM9647" s="77">
        <v>2020</v>
      </c>
      <c r="GN9647" s="77" t="s">
        <v>175</v>
      </c>
      <c r="GO9647" s="77">
        <v>5.3000000000000005E-2</v>
      </c>
      <c r="GP9647" s="77">
        <v>3</v>
      </c>
      <c r="GQ9647" s="77">
        <v>0</v>
      </c>
      <c r="GR9647" s="77" t="s">
        <v>423</v>
      </c>
      <c r="GS9647" s="77">
        <v>5.59662090813094E-2</v>
      </c>
      <c r="GT9647" s="77">
        <v>2.2327518865025149E-3</v>
      </c>
      <c r="GU9647" s="77">
        <v>0</v>
      </c>
      <c r="GV9647" s="77">
        <v>0</v>
      </c>
      <c r="GW9647" s="77">
        <v>0</v>
      </c>
      <c r="GX9647" s="77">
        <v>0</v>
      </c>
      <c r="GY9647" s="77">
        <v>0</v>
      </c>
      <c r="GZ9647" s="77">
        <v>0</v>
      </c>
    </row>
    <row r="9648" spans="187:208" x14ac:dyDescent="0.25">
      <c r="GE9648" s="77" t="s">
        <v>422</v>
      </c>
      <c r="GF9648" s="77" t="s">
        <v>155</v>
      </c>
      <c r="GG9648" s="77" t="s">
        <v>473</v>
      </c>
      <c r="GH9648" s="77" t="s">
        <v>481</v>
      </c>
      <c r="GI9648" s="77">
        <v>2020</v>
      </c>
      <c r="GJ9648" s="77" t="s">
        <v>305</v>
      </c>
      <c r="GK9648" s="77">
        <v>409.22373582044048</v>
      </c>
      <c r="GL9648" s="77">
        <v>334.86425300000002</v>
      </c>
      <c r="GM9648" s="77">
        <v>2020</v>
      </c>
      <c r="GN9648" s="77" t="s">
        <v>175</v>
      </c>
      <c r="GO9648" s="77">
        <v>0.13250000000000001</v>
      </c>
      <c r="GP9648" s="77">
        <v>3</v>
      </c>
      <c r="GQ9648" s="77">
        <v>0</v>
      </c>
      <c r="GR9648" s="77" t="s">
        <v>423</v>
      </c>
      <c r="GS9648" s="77">
        <v>0.1527377521613833</v>
      </c>
      <c r="GT9648" s="77">
        <v>62.50391354029783</v>
      </c>
      <c r="GU9648" s="77">
        <v>0</v>
      </c>
      <c r="GV9648" s="77">
        <v>0</v>
      </c>
      <c r="GW9648" s="77">
        <v>0</v>
      </c>
      <c r="GX9648" s="77">
        <v>0</v>
      </c>
      <c r="GY9648" s="77">
        <v>0</v>
      </c>
      <c r="GZ9648" s="77">
        <v>0</v>
      </c>
    </row>
    <row r="9649" spans="187:208" x14ac:dyDescent="0.25">
      <c r="GE9649" s="77" t="s">
        <v>425</v>
      </c>
      <c r="GF9649" s="77" t="s">
        <v>155</v>
      </c>
      <c r="GG9649" s="77" t="s">
        <v>473</v>
      </c>
      <c r="GH9649" s="77" t="s">
        <v>481</v>
      </c>
      <c r="GI9649" s="77">
        <v>2020</v>
      </c>
      <c r="GJ9649" s="77" t="s">
        <v>301</v>
      </c>
      <c r="GK9649" s="77">
        <v>13469.0878123781</v>
      </c>
      <c r="GL9649" s="77">
        <v>334.86425300000002</v>
      </c>
      <c r="GM9649" s="77">
        <v>2020</v>
      </c>
      <c r="GN9649" s="77" t="s">
        <v>175</v>
      </c>
      <c r="GO9649" s="77">
        <v>5.3000000000000005E-2</v>
      </c>
      <c r="GP9649" s="77">
        <v>3</v>
      </c>
      <c r="GQ9649" s="77">
        <v>0</v>
      </c>
      <c r="GR9649" s="77" t="s">
        <v>423</v>
      </c>
      <c r="GS9649" s="77">
        <v>5.59662090813094E-2</v>
      </c>
      <c r="GT9649" s="77">
        <v>753.81378464206898</v>
      </c>
      <c r="GU9649" s="77">
        <v>0</v>
      </c>
      <c r="GV9649" s="77">
        <v>0</v>
      </c>
      <c r="GW9649" s="77">
        <v>0</v>
      </c>
      <c r="GX9649" s="77">
        <v>0</v>
      </c>
      <c r="GY9649" s="77">
        <v>0</v>
      </c>
      <c r="GZ9649" s="77">
        <v>0</v>
      </c>
    </row>
    <row r="9650" spans="187:208" x14ac:dyDescent="0.25">
      <c r="GE9650" s="77" t="s">
        <v>427</v>
      </c>
      <c r="GF9650" s="77" t="s">
        <v>155</v>
      </c>
      <c r="GG9650" s="77" t="s">
        <v>473</v>
      </c>
      <c r="GH9650" s="77" t="s">
        <v>481</v>
      </c>
      <c r="GI9650" s="77">
        <v>2020</v>
      </c>
      <c r="GJ9650" s="77" t="s">
        <v>303</v>
      </c>
      <c r="GK9650" s="77">
        <v>7205.5312760249572</v>
      </c>
      <c r="GL9650" s="77">
        <v>334.86425300000002</v>
      </c>
      <c r="GM9650" s="77">
        <v>2020</v>
      </c>
      <c r="GN9650" s="77" t="s">
        <v>175</v>
      </c>
      <c r="GO9650" s="77">
        <v>5.3000000000000005E-2</v>
      </c>
      <c r="GP9650" s="77">
        <v>3</v>
      </c>
      <c r="GQ9650" s="77">
        <v>0</v>
      </c>
      <c r="GR9650" s="77" t="s">
        <v>423</v>
      </c>
      <c r="GS9650" s="77">
        <v>5.59662090813094E-2</v>
      </c>
      <c r="GT9650" s="77">
        <v>403.26626993592686</v>
      </c>
      <c r="GU9650" s="77">
        <v>0</v>
      </c>
      <c r="GV9650" s="77">
        <v>0</v>
      </c>
      <c r="GW9650" s="77">
        <v>0</v>
      </c>
      <c r="GX9650" s="77">
        <v>0</v>
      </c>
      <c r="GY9650" s="77">
        <v>0</v>
      </c>
      <c r="GZ9650" s="77">
        <v>0</v>
      </c>
    </row>
    <row r="9651" spans="187:208" x14ac:dyDescent="0.25">
      <c r="GE9651" s="77" t="s">
        <v>422</v>
      </c>
      <c r="GF9651" s="77" t="s">
        <v>155</v>
      </c>
      <c r="GG9651" s="77" t="s">
        <v>473</v>
      </c>
      <c r="GH9651" s="77" t="s">
        <v>488</v>
      </c>
      <c r="GI9651" s="77">
        <v>2020</v>
      </c>
      <c r="GJ9651" s="77" t="s">
        <v>305</v>
      </c>
      <c r="GK9651" s="77">
        <v>409.22373582043451</v>
      </c>
      <c r="GL9651" s="77">
        <v>334.86425300000002</v>
      </c>
      <c r="GM9651" s="77">
        <v>2020</v>
      </c>
      <c r="GN9651" s="77" t="s">
        <v>175</v>
      </c>
      <c r="GO9651" s="77">
        <v>0.13250000000000001</v>
      </c>
      <c r="GP9651" s="77">
        <v>3</v>
      </c>
      <c r="GQ9651" s="77">
        <v>0</v>
      </c>
      <c r="GR9651" s="77" t="s">
        <v>423</v>
      </c>
      <c r="GS9651" s="77">
        <v>0.1527377521613833</v>
      </c>
      <c r="GT9651" s="77">
        <v>62.503913540296921</v>
      </c>
      <c r="GU9651" s="77">
        <v>0</v>
      </c>
      <c r="GV9651" s="77">
        <v>0</v>
      </c>
      <c r="GW9651" s="77">
        <v>0</v>
      </c>
      <c r="GX9651" s="77">
        <v>0</v>
      </c>
      <c r="GY9651" s="77">
        <v>0</v>
      </c>
      <c r="GZ9651" s="77">
        <v>0</v>
      </c>
    </row>
    <row r="9652" spans="187:208" x14ac:dyDescent="0.25">
      <c r="GE9652" s="77" t="s">
        <v>425</v>
      </c>
      <c r="GF9652" s="77" t="s">
        <v>155</v>
      </c>
      <c r="GG9652" s="77" t="s">
        <v>473</v>
      </c>
      <c r="GH9652" s="77" t="s">
        <v>488</v>
      </c>
      <c r="GI9652" s="77">
        <v>2020</v>
      </c>
      <c r="GJ9652" s="77" t="s">
        <v>301</v>
      </c>
      <c r="GK9652" s="77">
        <v>13469.08781237873</v>
      </c>
      <c r="GL9652" s="77">
        <v>334.86425300000002</v>
      </c>
      <c r="GM9652" s="77">
        <v>2020</v>
      </c>
      <c r="GN9652" s="77" t="s">
        <v>175</v>
      </c>
      <c r="GO9652" s="77">
        <v>5.3000000000000005E-2</v>
      </c>
      <c r="GP9652" s="77">
        <v>3</v>
      </c>
      <c r="GQ9652" s="77">
        <v>0</v>
      </c>
      <c r="GR9652" s="77" t="s">
        <v>423</v>
      </c>
      <c r="GS9652" s="77">
        <v>5.59662090813094E-2</v>
      </c>
      <c r="GT9652" s="77">
        <v>753.81378464210422</v>
      </c>
      <c r="GU9652" s="77">
        <v>0</v>
      </c>
      <c r="GV9652" s="77">
        <v>0</v>
      </c>
      <c r="GW9652" s="77">
        <v>0</v>
      </c>
      <c r="GX9652" s="77">
        <v>0</v>
      </c>
      <c r="GY9652" s="77">
        <v>0</v>
      </c>
      <c r="GZ9652" s="77">
        <v>0</v>
      </c>
    </row>
    <row r="9653" spans="187:208" x14ac:dyDescent="0.25">
      <c r="GE9653" s="77" t="s">
        <v>427</v>
      </c>
      <c r="GF9653" s="77" t="s">
        <v>155</v>
      </c>
      <c r="GG9653" s="77" t="s">
        <v>473</v>
      </c>
      <c r="GH9653" s="77" t="s">
        <v>488</v>
      </c>
      <c r="GI9653" s="77">
        <v>2020</v>
      </c>
      <c r="GJ9653" s="77" t="s">
        <v>303</v>
      </c>
      <c r="GK9653" s="77">
        <v>7205.5312760252746</v>
      </c>
      <c r="GL9653" s="77">
        <v>334.86425300000002</v>
      </c>
      <c r="GM9653" s="77">
        <v>2020</v>
      </c>
      <c r="GN9653" s="77" t="s">
        <v>175</v>
      </c>
      <c r="GO9653" s="77">
        <v>5.3000000000000005E-2</v>
      </c>
      <c r="GP9653" s="77">
        <v>3</v>
      </c>
      <c r="GQ9653" s="77">
        <v>0</v>
      </c>
      <c r="GR9653" s="77" t="s">
        <v>423</v>
      </c>
      <c r="GS9653" s="77">
        <v>5.59662090813094E-2</v>
      </c>
      <c r="GT9653" s="77">
        <v>403.26626993594465</v>
      </c>
      <c r="GU9653" s="77">
        <v>0</v>
      </c>
      <c r="GV9653" s="77">
        <v>0</v>
      </c>
      <c r="GW9653" s="77">
        <v>0</v>
      </c>
      <c r="GX9653" s="77">
        <v>0</v>
      </c>
      <c r="GY9653" s="77">
        <v>0</v>
      </c>
      <c r="GZ9653" s="77">
        <v>0</v>
      </c>
    </row>
    <row r="9654" spans="187:208" x14ac:dyDescent="0.25">
      <c r="GE9654" s="77" t="s">
        <v>422</v>
      </c>
      <c r="GF9654" s="77" t="s">
        <v>155</v>
      </c>
      <c r="GG9654" s="77" t="s">
        <v>475</v>
      </c>
      <c r="GH9654" s="77" t="s">
        <v>300</v>
      </c>
      <c r="GI9654" s="77">
        <v>2020</v>
      </c>
      <c r="GJ9654" s="77" t="s">
        <v>305</v>
      </c>
      <c r="GK9654" s="77">
        <v>222.22942162783011</v>
      </c>
      <c r="GL9654" s="77">
        <v>248.68309399999899</v>
      </c>
      <c r="GM9654" s="77">
        <v>2020</v>
      </c>
      <c r="GN9654" s="77" t="s">
        <v>175</v>
      </c>
      <c r="GO9654" s="77">
        <v>0.13250000000000001</v>
      </c>
      <c r="GP9654" s="77">
        <v>3</v>
      </c>
      <c r="GQ9654" s="77">
        <v>0</v>
      </c>
      <c r="GR9654" s="77" t="s">
        <v>423</v>
      </c>
      <c r="GS9654" s="77">
        <v>0.1527377521613833</v>
      </c>
      <c r="GT9654" s="77">
        <v>33.942822323559071</v>
      </c>
      <c r="GU9654" s="77">
        <v>0</v>
      </c>
      <c r="GV9654" s="77">
        <v>0</v>
      </c>
      <c r="GW9654" s="77">
        <v>0</v>
      </c>
      <c r="GX9654" s="77">
        <v>0</v>
      </c>
      <c r="GY9654" s="77">
        <v>0</v>
      </c>
      <c r="GZ9654" s="77">
        <v>0</v>
      </c>
    </row>
    <row r="9655" spans="187:208" x14ac:dyDescent="0.25">
      <c r="GE9655" s="77" t="s">
        <v>425</v>
      </c>
      <c r="GF9655" s="77" t="s">
        <v>155</v>
      </c>
      <c r="GG9655" s="77" t="s">
        <v>475</v>
      </c>
      <c r="GH9655" s="77" t="s">
        <v>300</v>
      </c>
      <c r="GI9655" s="77">
        <v>2020</v>
      </c>
      <c r="GJ9655" s="77" t="s">
        <v>301</v>
      </c>
      <c r="GK9655" s="77">
        <v>8585.7228092479454</v>
      </c>
      <c r="GL9655" s="77">
        <v>248.68309399999899</v>
      </c>
      <c r="GM9655" s="77">
        <v>2020</v>
      </c>
      <c r="GN9655" s="77" t="s">
        <v>175</v>
      </c>
      <c r="GO9655" s="77">
        <v>5.3000000000000005E-2</v>
      </c>
      <c r="GP9655" s="77">
        <v>3</v>
      </c>
      <c r="GQ9655" s="77">
        <v>0</v>
      </c>
      <c r="GR9655" s="77" t="s">
        <v>423</v>
      </c>
      <c r="GS9655" s="77">
        <v>5.5966209081309413E-2</v>
      </c>
      <c r="GT9655" s="77">
        <v>480.51035785653772</v>
      </c>
      <c r="GU9655" s="77">
        <v>0</v>
      </c>
      <c r="GV9655" s="77">
        <v>0</v>
      </c>
      <c r="GW9655" s="77">
        <v>0</v>
      </c>
      <c r="GX9655" s="77">
        <v>0</v>
      </c>
      <c r="GY9655" s="77">
        <v>0</v>
      </c>
      <c r="GZ9655" s="77">
        <v>0</v>
      </c>
    </row>
    <row r="9656" spans="187:208" x14ac:dyDescent="0.25">
      <c r="GE9656" s="77" t="s">
        <v>427</v>
      </c>
      <c r="GF9656" s="77" t="s">
        <v>155</v>
      </c>
      <c r="GG9656" s="77" t="s">
        <v>475</v>
      </c>
      <c r="GH9656" s="77" t="s">
        <v>300</v>
      </c>
      <c r="GI9656" s="77">
        <v>2020</v>
      </c>
      <c r="GJ9656" s="77" t="s">
        <v>303</v>
      </c>
      <c r="GK9656" s="77">
        <v>5338.178410456745</v>
      </c>
      <c r="GL9656" s="77">
        <v>248.68309399999899</v>
      </c>
      <c r="GM9656" s="77">
        <v>2020</v>
      </c>
      <c r="GN9656" s="77" t="s">
        <v>175</v>
      </c>
      <c r="GO9656" s="77">
        <v>5.3000000000000005E-2</v>
      </c>
      <c r="GP9656" s="77">
        <v>3</v>
      </c>
      <c r="GQ9656" s="77">
        <v>0</v>
      </c>
      <c r="GR9656" s="77" t="s">
        <v>423</v>
      </c>
      <c r="GS9656" s="77">
        <v>5.5966209081309413E-2</v>
      </c>
      <c r="GT9656" s="77">
        <v>298.75760903295412</v>
      </c>
      <c r="GU9656" s="77">
        <v>0</v>
      </c>
      <c r="GV9656" s="77">
        <v>0</v>
      </c>
      <c r="GW9656" s="77">
        <v>0</v>
      </c>
      <c r="GX9656" s="77">
        <v>0</v>
      </c>
      <c r="GY9656" s="77">
        <v>0</v>
      </c>
      <c r="GZ9656" s="77">
        <v>0</v>
      </c>
    </row>
    <row r="9657" spans="187:208" x14ac:dyDescent="0.25">
      <c r="GE9657" s="77" t="s">
        <v>422</v>
      </c>
      <c r="GF9657" s="77" t="s">
        <v>155</v>
      </c>
      <c r="GG9657" s="77" t="s">
        <v>475</v>
      </c>
      <c r="GH9657" s="77" t="s">
        <v>432</v>
      </c>
      <c r="GI9657" s="77">
        <v>2020</v>
      </c>
      <c r="GJ9657" s="77" t="s">
        <v>305</v>
      </c>
      <c r="GK9657" s="77">
        <v>222.229421628003</v>
      </c>
      <c r="GL9657" s="77">
        <v>248.68309399999899</v>
      </c>
      <c r="GM9657" s="77">
        <v>2020</v>
      </c>
      <c r="GN9657" s="77" t="s">
        <v>175</v>
      </c>
      <c r="GO9657" s="77">
        <v>0.13250000000000001</v>
      </c>
      <c r="GP9657" s="77">
        <v>3</v>
      </c>
      <c r="GQ9657" s="77">
        <v>0</v>
      </c>
      <c r="GR9657" s="77" t="s">
        <v>423</v>
      </c>
      <c r="GS9657" s="77">
        <v>0.1527377521613833</v>
      </c>
      <c r="GT9657" s="77">
        <v>33.942822323585474</v>
      </c>
      <c r="GU9657" s="77">
        <v>0</v>
      </c>
      <c r="GV9657" s="77">
        <v>0</v>
      </c>
      <c r="GW9657" s="77">
        <v>0</v>
      </c>
      <c r="GX9657" s="77">
        <v>0</v>
      </c>
      <c r="GY9657" s="77">
        <v>0</v>
      </c>
      <c r="GZ9657" s="77">
        <v>0</v>
      </c>
    </row>
    <row r="9658" spans="187:208" x14ac:dyDescent="0.25">
      <c r="GE9658" s="77" t="s">
        <v>425</v>
      </c>
      <c r="GF9658" s="77" t="s">
        <v>155</v>
      </c>
      <c r="GG9658" s="77" t="s">
        <v>475</v>
      </c>
      <c r="GH9658" s="77" t="s">
        <v>432</v>
      </c>
      <c r="GI9658" s="77">
        <v>2020</v>
      </c>
      <c r="GJ9658" s="77" t="s">
        <v>301</v>
      </c>
      <c r="GK9658" s="77">
        <v>8585.7228092546247</v>
      </c>
      <c r="GL9658" s="77">
        <v>248.68309399999899</v>
      </c>
      <c r="GM9658" s="77">
        <v>2020</v>
      </c>
      <c r="GN9658" s="77" t="s">
        <v>175</v>
      </c>
      <c r="GO9658" s="77">
        <v>5.3000000000000005E-2</v>
      </c>
      <c r="GP9658" s="77">
        <v>3</v>
      </c>
      <c r="GQ9658" s="77">
        <v>0</v>
      </c>
      <c r="GR9658" s="77" t="s">
        <v>423</v>
      </c>
      <c r="GS9658" s="77">
        <v>5.5966209081309413E-2</v>
      </c>
      <c r="GT9658" s="77">
        <v>480.51035785691153</v>
      </c>
      <c r="GU9658" s="77">
        <v>0</v>
      </c>
      <c r="GV9658" s="77">
        <v>0</v>
      </c>
      <c r="GW9658" s="77">
        <v>0</v>
      </c>
      <c r="GX9658" s="77">
        <v>0</v>
      </c>
      <c r="GY9658" s="77">
        <v>0</v>
      </c>
      <c r="GZ9658" s="77">
        <v>0</v>
      </c>
    </row>
    <row r="9659" spans="187:208" x14ac:dyDescent="0.25">
      <c r="GE9659" s="77" t="s">
        <v>422</v>
      </c>
      <c r="GF9659" s="77" t="s">
        <v>155</v>
      </c>
      <c r="GG9659" s="77" t="s">
        <v>475</v>
      </c>
      <c r="GH9659" s="77" t="s">
        <v>439</v>
      </c>
      <c r="GI9659" s="77">
        <v>2020</v>
      </c>
      <c r="GJ9659" s="77" t="s">
        <v>305</v>
      </c>
      <c r="GK9659" s="77">
        <v>0.69641821681220573</v>
      </c>
      <c r="GL9659" s="77">
        <v>248.68309399999899</v>
      </c>
      <c r="GM9659" s="77">
        <v>2020</v>
      </c>
      <c r="GN9659" s="77" t="s">
        <v>175</v>
      </c>
      <c r="GO9659" s="77">
        <v>0.13250000000000001</v>
      </c>
      <c r="GP9659" s="77">
        <v>3</v>
      </c>
      <c r="GQ9659" s="77">
        <v>0</v>
      </c>
      <c r="GR9659" s="77" t="s">
        <v>423</v>
      </c>
      <c r="GS9659" s="77">
        <v>0.1527377521613833</v>
      </c>
      <c r="GT9659" s="77">
        <v>0.10636935300013518</v>
      </c>
      <c r="GU9659" s="77">
        <v>0</v>
      </c>
      <c r="GV9659" s="77">
        <v>0</v>
      </c>
      <c r="GW9659" s="77">
        <v>0</v>
      </c>
      <c r="GX9659" s="77">
        <v>0</v>
      </c>
      <c r="GY9659" s="77">
        <v>0</v>
      </c>
      <c r="GZ9659" s="77">
        <v>0</v>
      </c>
    </row>
    <row r="9660" spans="187:208" x14ac:dyDescent="0.25">
      <c r="GE9660" s="77" t="s">
        <v>425</v>
      </c>
      <c r="GF9660" s="77" t="s">
        <v>155</v>
      </c>
      <c r="GG9660" s="77" t="s">
        <v>475</v>
      </c>
      <c r="GH9660" s="77" t="s">
        <v>439</v>
      </c>
      <c r="GI9660" s="77">
        <v>2020</v>
      </c>
      <c r="GJ9660" s="77" t="s">
        <v>301</v>
      </c>
      <c r="GK9660" s="77">
        <v>2.94196415228101</v>
      </c>
      <c r="GL9660" s="77">
        <v>248.68309399999899</v>
      </c>
      <c r="GM9660" s="77">
        <v>2020</v>
      </c>
      <c r="GN9660" s="77" t="s">
        <v>175</v>
      </c>
      <c r="GO9660" s="77">
        <v>5.3000000000000005E-2</v>
      </c>
      <c r="GP9660" s="77">
        <v>3</v>
      </c>
      <c r="GQ9660" s="77">
        <v>0</v>
      </c>
      <c r="GR9660" s="77" t="s">
        <v>423</v>
      </c>
      <c r="GS9660" s="77">
        <v>5.5966209081309413E-2</v>
      </c>
      <c r="GT9660" s="77">
        <v>0.16465058085627621</v>
      </c>
      <c r="GU9660" s="77">
        <v>0</v>
      </c>
      <c r="GV9660" s="77">
        <v>0</v>
      </c>
      <c r="GW9660" s="77">
        <v>0</v>
      </c>
      <c r="GX9660" s="77">
        <v>0</v>
      </c>
      <c r="GY9660" s="77">
        <v>0</v>
      </c>
      <c r="GZ9660" s="77">
        <v>0</v>
      </c>
    </row>
    <row r="9661" spans="187:208" x14ac:dyDescent="0.25">
      <c r="GE9661" s="77" t="s">
        <v>427</v>
      </c>
      <c r="GF9661" s="77" t="s">
        <v>155</v>
      </c>
      <c r="GG9661" s="77" t="s">
        <v>475</v>
      </c>
      <c r="GH9661" s="77" t="s">
        <v>439</v>
      </c>
      <c r="GI9661" s="77">
        <v>2020</v>
      </c>
      <c r="GJ9661" s="77" t="s">
        <v>303</v>
      </c>
      <c r="GK9661" s="77">
        <v>1.602175962208263</v>
      </c>
      <c r="GL9661" s="77">
        <v>248.68309399999899</v>
      </c>
      <c r="GM9661" s="77">
        <v>2020</v>
      </c>
      <c r="GN9661" s="77" t="s">
        <v>175</v>
      </c>
      <c r="GO9661" s="77">
        <v>5.3000000000000005E-2</v>
      </c>
      <c r="GP9661" s="77">
        <v>3</v>
      </c>
      <c r="GQ9661" s="77">
        <v>0</v>
      </c>
      <c r="GR9661" s="77" t="s">
        <v>423</v>
      </c>
      <c r="GS9661" s="77">
        <v>5.5966209081309413E-2</v>
      </c>
      <c r="GT9661" s="77">
        <v>8.9667714885995731E-2</v>
      </c>
      <c r="GU9661" s="77">
        <v>0</v>
      </c>
      <c r="GV9661" s="77">
        <v>0</v>
      </c>
      <c r="GW9661" s="77">
        <v>0</v>
      </c>
      <c r="GX9661" s="77">
        <v>0</v>
      </c>
      <c r="GY9661" s="77">
        <v>0</v>
      </c>
      <c r="GZ9661" s="77">
        <v>0</v>
      </c>
    </row>
    <row r="9662" spans="187:208" x14ac:dyDescent="0.25">
      <c r="GE9662" s="77" t="s">
        <v>422</v>
      </c>
      <c r="GF9662" s="77" t="s">
        <v>155</v>
      </c>
      <c r="GG9662" s="77" t="s">
        <v>475</v>
      </c>
      <c r="GH9662" s="77" t="s">
        <v>446</v>
      </c>
      <c r="GI9662" s="77">
        <v>2020</v>
      </c>
      <c r="GJ9662" s="77" t="s">
        <v>305</v>
      </c>
      <c r="GK9662" s="77">
        <v>3.6425060683954472E-2</v>
      </c>
      <c r="GL9662" s="77">
        <v>248.68309399999899</v>
      </c>
      <c r="GM9662" s="77">
        <v>2020</v>
      </c>
      <c r="GN9662" s="77" t="s">
        <v>175</v>
      </c>
      <c r="GO9662" s="77">
        <v>0.13250000000000001</v>
      </c>
      <c r="GP9662" s="77">
        <v>3</v>
      </c>
      <c r="GQ9662" s="77">
        <v>0</v>
      </c>
      <c r="GR9662" s="77" t="s">
        <v>423</v>
      </c>
      <c r="GS9662" s="77">
        <v>0.1527377521613833</v>
      </c>
      <c r="GT9662" s="77">
        <v>5.5634818912091849E-3</v>
      </c>
      <c r="GU9662" s="77">
        <v>0</v>
      </c>
      <c r="GV9662" s="77">
        <v>0</v>
      </c>
      <c r="GW9662" s="77">
        <v>0</v>
      </c>
      <c r="GX9662" s="77">
        <v>0</v>
      </c>
      <c r="GY9662" s="77">
        <v>0</v>
      </c>
      <c r="GZ9662" s="77">
        <v>0</v>
      </c>
    </row>
    <row r="9663" spans="187:208" x14ac:dyDescent="0.25">
      <c r="GE9663" s="77" t="s">
        <v>425</v>
      </c>
      <c r="GF9663" s="77" t="s">
        <v>155</v>
      </c>
      <c r="GG9663" s="77" t="s">
        <v>475</v>
      </c>
      <c r="GH9663" s="77" t="s">
        <v>446</v>
      </c>
      <c r="GI9663" s="77">
        <v>2020</v>
      </c>
      <c r="GJ9663" s="77" t="s">
        <v>301</v>
      </c>
      <c r="GK9663" s="77">
        <v>1.5808724525432491E-3</v>
      </c>
      <c r="GL9663" s="77">
        <v>248.68309399999899</v>
      </c>
      <c r="GM9663" s="77">
        <v>2020</v>
      </c>
      <c r="GN9663" s="77" t="s">
        <v>175</v>
      </c>
      <c r="GO9663" s="77">
        <v>5.3000000000000005E-2</v>
      </c>
      <c r="GP9663" s="77">
        <v>3</v>
      </c>
      <c r="GQ9663" s="77">
        <v>0</v>
      </c>
      <c r="GR9663" s="77" t="s">
        <v>423</v>
      </c>
      <c r="GS9663" s="77">
        <v>5.5966209081309413E-2</v>
      </c>
      <c r="GT9663" s="77">
        <v>8.8475438209917865E-5</v>
      </c>
      <c r="GU9663" s="77">
        <v>0</v>
      </c>
      <c r="GV9663" s="77">
        <v>0</v>
      </c>
      <c r="GW9663" s="77">
        <v>0</v>
      </c>
      <c r="GX9663" s="77">
        <v>0</v>
      </c>
      <c r="GY9663" s="77">
        <v>0</v>
      </c>
      <c r="GZ9663" s="77">
        <v>0</v>
      </c>
    </row>
    <row r="9664" spans="187:208" x14ac:dyDescent="0.25">
      <c r="GE9664" s="77" t="s">
        <v>427</v>
      </c>
      <c r="GF9664" s="77" t="s">
        <v>155</v>
      </c>
      <c r="GG9664" s="77" t="s">
        <v>475</v>
      </c>
      <c r="GH9664" s="77" t="s">
        <v>446</v>
      </c>
      <c r="GI9664" s="77">
        <v>2020</v>
      </c>
      <c r="GJ9664" s="77" t="s">
        <v>303</v>
      </c>
      <c r="GK9664" s="77">
        <v>3.9894642198450701E-2</v>
      </c>
      <c r="GL9664" s="77">
        <v>248.68309399999899</v>
      </c>
      <c r="GM9664" s="77">
        <v>2020</v>
      </c>
      <c r="GN9664" s="77" t="s">
        <v>175</v>
      </c>
      <c r="GO9664" s="77">
        <v>5.3000000000000005E-2</v>
      </c>
      <c r="GP9664" s="77">
        <v>3</v>
      </c>
      <c r="GQ9664" s="77">
        <v>0</v>
      </c>
      <c r="GR9664" s="77" t="s">
        <v>423</v>
      </c>
      <c r="GS9664" s="77">
        <v>5.5966209081309413E-2</v>
      </c>
      <c r="GT9664" s="77">
        <v>2.2327518865025214E-3</v>
      </c>
      <c r="GU9664" s="77">
        <v>0</v>
      </c>
      <c r="GV9664" s="77">
        <v>0</v>
      </c>
      <c r="GW9664" s="77">
        <v>0</v>
      </c>
      <c r="GX9664" s="77">
        <v>0</v>
      </c>
      <c r="GY9664" s="77">
        <v>0</v>
      </c>
      <c r="GZ9664" s="77">
        <v>0</v>
      </c>
    </row>
    <row r="9665" spans="187:208" x14ac:dyDescent="0.25">
      <c r="GE9665" s="77" t="s">
        <v>422</v>
      </c>
      <c r="GF9665" s="77" t="s">
        <v>155</v>
      </c>
      <c r="GG9665" s="77" t="s">
        <v>475</v>
      </c>
      <c r="GH9665" s="77" t="s">
        <v>453</v>
      </c>
      <c r="GI9665" s="77">
        <v>2020</v>
      </c>
      <c r="GJ9665" s="77" t="s">
        <v>305</v>
      </c>
      <c r="GK9665" s="77">
        <v>222.22942162783971</v>
      </c>
      <c r="GL9665" s="77">
        <v>248.68309399999899</v>
      </c>
      <c r="GM9665" s="77">
        <v>2020</v>
      </c>
      <c r="GN9665" s="77" t="s">
        <v>175</v>
      </c>
      <c r="GO9665" s="77">
        <v>0.13250000000000001</v>
      </c>
      <c r="GP9665" s="77">
        <v>3</v>
      </c>
      <c r="GQ9665" s="77">
        <v>0</v>
      </c>
      <c r="GR9665" s="77" t="s">
        <v>423</v>
      </c>
      <c r="GS9665" s="77">
        <v>0.1527377521613833</v>
      </c>
      <c r="GT9665" s="77">
        <v>33.942822323560534</v>
      </c>
      <c r="GU9665" s="77">
        <v>0</v>
      </c>
      <c r="GV9665" s="77">
        <v>0</v>
      </c>
      <c r="GW9665" s="77">
        <v>0</v>
      </c>
      <c r="GX9665" s="77">
        <v>0</v>
      </c>
      <c r="GY9665" s="77">
        <v>0</v>
      </c>
      <c r="GZ9665" s="77">
        <v>0</v>
      </c>
    </row>
    <row r="9666" spans="187:208" x14ac:dyDescent="0.25">
      <c r="GE9666" s="77" t="s">
        <v>425</v>
      </c>
      <c r="GF9666" s="77" t="s">
        <v>155</v>
      </c>
      <c r="GG9666" s="77" t="s">
        <v>475</v>
      </c>
      <c r="GH9666" s="77" t="s">
        <v>453</v>
      </c>
      <c r="GI9666" s="77">
        <v>2020</v>
      </c>
      <c r="GJ9666" s="77" t="s">
        <v>301</v>
      </c>
      <c r="GK9666" s="77">
        <v>8585.7228092482965</v>
      </c>
      <c r="GL9666" s="77">
        <v>248.68309399999899</v>
      </c>
      <c r="GM9666" s="77">
        <v>2020</v>
      </c>
      <c r="GN9666" s="77" t="s">
        <v>175</v>
      </c>
      <c r="GO9666" s="77">
        <v>5.3000000000000005E-2</v>
      </c>
      <c r="GP9666" s="77">
        <v>3</v>
      </c>
      <c r="GQ9666" s="77">
        <v>0</v>
      </c>
      <c r="GR9666" s="77" t="s">
        <v>423</v>
      </c>
      <c r="GS9666" s="77">
        <v>5.5966209081309413E-2</v>
      </c>
      <c r="GT9666" s="77">
        <v>480.51035785655739</v>
      </c>
      <c r="GU9666" s="77">
        <v>0</v>
      </c>
      <c r="GV9666" s="77">
        <v>0</v>
      </c>
      <c r="GW9666" s="77">
        <v>0</v>
      </c>
      <c r="GX9666" s="77">
        <v>0</v>
      </c>
      <c r="GY9666" s="77">
        <v>0</v>
      </c>
      <c r="GZ9666" s="77">
        <v>0</v>
      </c>
    </row>
    <row r="9667" spans="187:208" x14ac:dyDescent="0.25">
      <c r="GE9667" s="77" t="s">
        <v>427</v>
      </c>
      <c r="GF9667" s="77" t="s">
        <v>155</v>
      </c>
      <c r="GG9667" s="77" t="s">
        <v>475</v>
      </c>
      <c r="GH9667" s="77" t="s">
        <v>453</v>
      </c>
      <c r="GI9667" s="77">
        <v>2020</v>
      </c>
      <c r="GJ9667" s="77" t="s">
        <v>303</v>
      </c>
      <c r="GK9667" s="77">
        <v>5338.1784104569642</v>
      </c>
      <c r="GL9667" s="77">
        <v>248.68309399999899</v>
      </c>
      <c r="GM9667" s="77">
        <v>2020</v>
      </c>
      <c r="GN9667" s="77" t="s">
        <v>175</v>
      </c>
      <c r="GO9667" s="77">
        <v>5.3000000000000005E-2</v>
      </c>
      <c r="GP9667" s="77">
        <v>3</v>
      </c>
      <c r="GQ9667" s="77">
        <v>0</v>
      </c>
      <c r="GR9667" s="77" t="s">
        <v>423</v>
      </c>
      <c r="GS9667" s="77">
        <v>5.5966209081309413E-2</v>
      </c>
      <c r="GT9667" s="77">
        <v>298.7576090329664</v>
      </c>
      <c r="GU9667" s="77">
        <v>0</v>
      </c>
      <c r="GV9667" s="77">
        <v>0</v>
      </c>
      <c r="GW9667" s="77">
        <v>0</v>
      </c>
      <c r="GX9667" s="77">
        <v>0</v>
      </c>
      <c r="GY9667" s="77">
        <v>0</v>
      </c>
      <c r="GZ9667" s="77">
        <v>0</v>
      </c>
    </row>
    <row r="9668" spans="187:208" x14ac:dyDescent="0.25">
      <c r="GE9668" s="77" t="s">
        <v>422</v>
      </c>
      <c r="GF9668" s="77" t="s">
        <v>155</v>
      </c>
      <c r="GG9668" s="77" t="s">
        <v>475</v>
      </c>
      <c r="GH9668" s="77" t="s">
        <v>460</v>
      </c>
      <c r="GI9668" s="77">
        <v>2020</v>
      </c>
      <c r="GJ9668" s="77" t="s">
        <v>305</v>
      </c>
      <c r="GK9668" s="77">
        <v>222.22942162787871</v>
      </c>
      <c r="GL9668" s="77">
        <v>248.68309399999899</v>
      </c>
      <c r="GM9668" s="77">
        <v>2020</v>
      </c>
      <c r="GN9668" s="77" t="s">
        <v>175</v>
      </c>
      <c r="GO9668" s="77">
        <v>0.13250000000000001</v>
      </c>
      <c r="GP9668" s="77">
        <v>3</v>
      </c>
      <c r="GQ9668" s="77">
        <v>0</v>
      </c>
      <c r="GR9668" s="77" t="s">
        <v>423</v>
      </c>
      <c r="GS9668" s="77">
        <v>0.1527377521613833</v>
      </c>
      <c r="GT9668" s="77">
        <v>33.942822323566489</v>
      </c>
      <c r="GU9668" s="77">
        <v>0</v>
      </c>
      <c r="GV9668" s="77">
        <v>0</v>
      </c>
      <c r="GW9668" s="77">
        <v>0</v>
      </c>
      <c r="GX9668" s="77">
        <v>0</v>
      </c>
      <c r="GY9668" s="77">
        <v>0</v>
      </c>
      <c r="GZ9668" s="77">
        <v>0</v>
      </c>
    </row>
    <row r="9669" spans="187:208" x14ac:dyDescent="0.25">
      <c r="GE9669" s="77" t="s">
        <v>425</v>
      </c>
      <c r="GF9669" s="77" t="s">
        <v>155</v>
      </c>
      <c r="GG9669" s="77" t="s">
        <v>475</v>
      </c>
      <c r="GH9669" s="77" t="s">
        <v>460</v>
      </c>
      <c r="GI9669" s="77">
        <v>2020</v>
      </c>
      <c r="GJ9669" s="77" t="s">
        <v>301</v>
      </c>
      <c r="GK9669" s="77">
        <v>8585.7228092498062</v>
      </c>
      <c r="GL9669" s="77">
        <v>248.68309399999899</v>
      </c>
      <c r="GM9669" s="77">
        <v>2020</v>
      </c>
      <c r="GN9669" s="77" t="s">
        <v>175</v>
      </c>
      <c r="GO9669" s="77">
        <v>5.3000000000000005E-2</v>
      </c>
      <c r="GP9669" s="77">
        <v>3</v>
      </c>
      <c r="GQ9669" s="77">
        <v>0</v>
      </c>
      <c r="GR9669" s="77" t="s">
        <v>423</v>
      </c>
      <c r="GS9669" s="77">
        <v>5.5966209081309413E-2</v>
      </c>
      <c r="GT9669" s="77">
        <v>480.51035785664186</v>
      </c>
      <c r="GU9669" s="77">
        <v>0</v>
      </c>
      <c r="GV9669" s="77">
        <v>0</v>
      </c>
      <c r="GW9669" s="77">
        <v>0</v>
      </c>
      <c r="GX9669" s="77">
        <v>0</v>
      </c>
      <c r="GY9669" s="77">
        <v>0</v>
      </c>
      <c r="GZ9669" s="77">
        <v>0</v>
      </c>
    </row>
    <row r="9670" spans="187:208" x14ac:dyDescent="0.25">
      <c r="GE9670" s="77" t="s">
        <v>422</v>
      </c>
      <c r="GF9670" s="77" t="s">
        <v>155</v>
      </c>
      <c r="GG9670" s="77" t="s">
        <v>475</v>
      </c>
      <c r="GH9670" s="77" t="s">
        <v>467</v>
      </c>
      <c r="GI9670" s="77">
        <v>2020</v>
      </c>
      <c r="GJ9670" s="77" t="s">
        <v>305</v>
      </c>
      <c r="GK9670" s="77">
        <v>0.69641821681222249</v>
      </c>
      <c r="GL9670" s="77">
        <v>248.68309399999899</v>
      </c>
      <c r="GM9670" s="77">
        <v>2020</v>
      </c>
      <c r="GN9670" s="77" t="s">
        <v>175</v>
      </c>
      <c r="GO9670" s="77">
        <v>0.13250000000000001</v>
      </c>
      <c r="GP9670" s="77">
        <v>3</v>
      </c>
      <c r="GQ9670" s="77">
        <v>0</v>
      </c>
      <c r="GR9670" s="77" t="s">
        <v>423</v>
      </c>
      <c r="GS9670" s="77">
        <v>0.1527377521613833</v>
      </c>
      <c r="GT9670" s="77">
        <v>0.10636935300013774</v>
      </c>
      <c r="GU9670" s="77">
        <v>0</v>
      </c>
      <c r="GV9670" s="77">
        <v>0</v>
      </c>
      <c r="GW9670" s="77">
        <v>0</v>
      </c>
      <c r="GX9670" s="77">
        <v>0</v>
      </c>
      <c r="GY9670" s="77">
        <v>0</v>
      </c>
      <c r="GZ9670" s="77">
        <v>0</v>
      </c>
    </row>
    <row r="9671" spans="187:208" x14ac:dyDescent="0.25">
      <c r="GE9671" s="77" t="s">
        <v>425</v>
      </c>
      <c r="GF9671" s="77" t="s">
        <v>155</v>
      </c>
      <c r="GG9671" s="77" t="s">
        <v>475</v>
      </c>
      <c r="GH9671" s="77" t="s">
        <v>467</v>
      </c>
      <c r="GI9671" s="77">
        <v>2020</v>
      </c>
      <c r="GJ9671" s="77" t="s">
        <v>301</v>
      </c>
      <c r="GK9671" s="77">
        <v>2.9419641522810291</v>
      </c>
      <c r="GL9671" s="77">
        <v>248.68309399999899</v>
      </c>
      <c r="GM9671" s="77">
        <v>2020</v>
      </c>
      <c r="GN9671" s="77" t="s">
        <v>175</v>
      </c>
      <c r="GO9671" s="77">
        <v>5.3000000000000005E-2</v>
      </c>
      <c r="GP9671" s="77">
        <v>3</v>
      </c>
      <c r="GQ9671" s="77">
        <v>0</v>
      </c>
      <c r="GR9671" s="77" t="s">
        <v>423</v>
      </c>
      <c r="GS9671" s="77">
        <v>5.5966209081309413E-2</v>
      </c>
      <c r="GT9671" s="77">
        <v>0.16465058085627729</v>
      </c>
      <c r="GU9671" s="77">
        <v>0</v>
      </c>
      <c r="GV9671" s="77">
        <v>0</v>
      </c>
      <c r="GW9671" s="77">
        <v>0</v>
      </c>
      <c r="GX9671" s="77">
        <v>0</v>
      </c>
      <c r="GY9671" s="77">
        <v>0</v>
      </c>
      <c r="GZ9671" s="77">
        <v>0</v>
      </c>
    </row>
    <row r="9672" spans="187:208" x14ac:dyDescent="0.25">
      <c r="GE9672" s="77" t="s">
        <v>427</v>
      </c>
      <c r="GF9672" s="77" t="s">
        <v>155</v>
      </c>
      <c r="GG9672" s="77" t="s">
        <v>475</v>
      </c>
      <c r="GH9672" s="77" t="s">
        <v>467</v>
      </c>
      <c r="GI9672" s="77">
        <v>2020</v>
      </c>
      <c r="GJ9672" s="77" t="s">
        <v>303</v>
      </c>
      <c r="GK9672" s="77">
        <v>1.6021759622082929</v>
      </c>
      <c r="GL9672" s="77">
        <v>248.68309399999899</v>
      </c>
      <c r="GM9672" s="77">
        <v>2020</v>
      </c>
      <c r="GN9672" s="77" t="s">
        <v>175</v>
      </c>
      <c r="GO9672" s="77">
        <v>5.3000000000000005E-2</v>
      </c>
      <c r="GP9672" s="77">
        <v>3</v>
      </c>
      <c r="GQ9672" s="77">
        <v>0</v>
      </c>
      <c r="GR9672" s="77" t="s">
        <v>423</v>
      </c>
      <c r="GS9672" s="77">
        <v>5.5966209081309413E-2</v>
      </c>
      <c r="GT9672" s="77">
        <v>8.966771488599741E-2</v>
      </c>
      <c r="GU9672" s="77">
        <v>0</v>
      </c>
      <c r="GV9672" s="77">
        <v>0</v>
      </c>
      <c r="GW9672" s="77">
        <v>0</v>
      </c>
      <c r="GX9672" s="77">
        <v>0</v>
      </c>
      <c r="GY9672" s="77">
        <v>0</v>
      </c>
      <c r="GZ9672" s="77">
        <v>0</v>
      </c>
    </row>
    <row r="9673" spans="187:208" x14ac:dyDescent="0.25">
      <c r="GE9673" s="77" t="s">
        <v>422</v>
      </c>
      <c r="GF9673" s="77" t="s">
        <v>155</v>
      </c>
      <c r="GG9673" s="77" t="s">
        <v>475</v>
      </c>
      <c r="GH9673" s="77" t="s">
        <v>474</v>
      </c>
      <c r="GI9673" s="77">
        <v>2020</v>
      </c>
      <c r="GJ9673" s="77" t="s">
        <v>305</v>
      </c>
      <c r="GK9673" s="77">
        <v>3.6425060683954291E-2</v>
      </c>
      <c r="GL9673" s="77">
        <v>248.68309399999899</v>
      </c>
      <c r="GM9673" s="77">
        <v>2020</v>
      </c>
      <c r="GN9673" s="77" t="s">
        <v>175</v>
      </c>
      <c r="GO9673" s="77">
        <v>0.13250000000000001</v>
      </c>
      <c r="GP9673" s="77">
        <v>3</v>
      </c>
      <c r="GQ9673" s="77">
        <v>0</v>
      </c>
      <c r="GR9673" s="77" t="s">
        <v>423</v>
      </c>
      <c r="GS9673" s="77">
        <v>0.1527377521613833</v>
      </c>
      <c r="GT9673" s="77">
        <v>5.5634818912091571E-3</v>
      </c>
      <c r="GU9673" s="77">
        <v>0</v>
      </c>
      <c r="GV9673" s="77">
        <v>0</v>
      </c>
      <c r="GW9673" s="77">
        <v>0</v>
      </c>
      <c r="GX9673" s="77">
        <v>0</v>
      </c>
      <c r="GY9673" s="77">
        <v>0</v>
      </c>
      <c r="GZ9673" s="77">
        <v>0</v>
      </c>
    </row>
    <row r="9674" spans="187:208" x14ac:dyDescent="0.25">
      <c r="GE9674" s="77" t="s">
        <v>425</v>
      </c>
      <c r="GF9674" s="77" t="s">
        <v>155</v>
      </c>
      <c r="GG9674" s="77" t="s">
        <v>475</v>
      </c>
      <c r="GH9674" s="77" t="s">
        <v>474</v>
      </c>
      <c r="GI9674" s="77">
        <v>2020</v>
      </c>
      <c r="GJ9674" s="77" t="s">
        <v>301</v>
      </c>
      <c r="GK9674" s="77">
        <v>1.580872452542692E-3</v>
      </c>
      <c r="GL9674" s="77">
        <v>248.68309399999899</v>
      </c>
      <c r="GM9674" s="77">
        <v>2020</v>
      </c>
      <c r="GN9674" s="77" t="s">
        <v>175</v>
      </c>
      <c r="GO9674" s="77">
        <v>5.3000000000000005E-2</v>
      </c>
      <c r="GP9674" s="77">
        <v>3</v>
      </c>
      <c r="GQ9674" s="77">
        <v>0</v>
      </c>
      <c r="GR9674" s="77" t="s">
        <v>423</v>
      </c>
      <c r="GS9674" s="77">
        <v>5.5966209081309413E-2</v>
      </c>
      <c r="GT9674" s="77">
        <v>8.8475438209886694E-5</v>
      </c>
      <c r="GU9674" s="77">
        <v>0</v>
      </c>
      <c r="GV9674" s="77">
        <v>0</v>
      </c>
      <c r="GW9674" s="77">
        <v>0</v>
      </c>
      <c r="GX9674" s="77">
        <v>0</v>
      </c>
      <c r="GY9674" s="77">
        <v>0</v>
      </c>
      <c r="GZ9674" s="77">
        <v>0</v>
      </c>
    </row>
    <row r="9675" spans="187:208" x14ac:dyDescent="0.25">
      <c r="GE9675" s="77" t="s">
        <v>427</v>
      </c>
      <c r="GF9675" s="77" t="s">
        <v>155</v>
      </c>
      <c r="GG9675" s="77" t="s">
        <v>475</v>
      </c>
      <c r="GH9675" s="77" t="s">
        <v>474</v>
      </c>
      <c r="GI9675" s="77">
        <v>2020</v>
      </c>
      <c r="GJ9675" s="77" t="s">
        <v>303</v>
      </c>
      <c r="GK9675" s="77">
        <v>3.9894642198450479E-2</v>
      </c>
      <c r="GL9675" s="77">
        <v>248.68309399999899</v>
      </c>
      <c r="GM9675" s="77">
        <v>2020</v>
      </c>
      <c r="GN9675" s="77" t="s">
        <v>175</v>
      </c>
      <c r="GO9675" s="77">
        <v>5.3000000000000005E-2</v>
      </c>
      <c r="GP9675" s="77">
        <v>3</v>
      </c>
      <c r="GQ9675" s="77">
        <v>0</v>
      </c>
      <c r="GR9675" s="77" t="s">
        <v>423</v>
      </c>
      <c r="GS9675" s="77">
        <v>5.5966209081309413E-2</v>
      </c>
      <c r="GT9675" s="77">
        <v>2.2327518865025088E-3</v>
      </c>
      <c r="GU9675" s="77">
        <v>0</v>
      </c>
      <c r="GV9675" s="77">
        <v>0</v>
      </c>
      <c r="GW9675" s="77">
        <v>0</v>
      </c>
      <c r="GX9675" s="77">
        <v>0</v>
      </c>
      <c r="GY9675" s="77">
        <v>0</v>
      </c>
      <c r="GZ9675" s="77">
        <v>0</v>
      </c>
    </row>
    <row r="9676" spans="187:208" x14ac:dyDescent="0.25">
      <c r="GE9676" s="77" t="s">
        <v>422</v>
      </c>
      <c r="GF9676" s="77" t="s">
        <v>155</v>
      </c>
      <c r="GG9676" s="77" t="s">
        <v>475</v>
      </c>
      <c r="GH9676" s="77" t="s">
        <v>481</v>
      </c>
      <c r="GI9676" s="77">
        <v>2020</v>
      </c>
      <c r="GJ9676" s="77" t="s">
        <v>305</v>
      </c>
      <c r="GK9676" s="77">
        <v>409.22373582044048</v>
      </c>
      <c r="GL9676" s="77">
        <v>248.68309399999899</v>
      </c>
      <c r="GM9676" s="77">
        <v>2020</v>
      </c>
      <c r="GN9676" s="77" t="s">
        <v>175</v>
      </c>
      <c r="GO9676" s="77">
        <v>0.13250000000000001</v>
      </c>
      <c r="GP9676" s="77">
        <v>3</v>
      </c>
      <c r="GQ9676" s="77">
        <v>0</v>
      </c>
      <c r="GR9676" s="77" t="s">
        <v>423</v>
      </c>
      <c r="GS9676" s="77">
        <v>0.1527377521613833</v>
      </c>
      <c r="GT9676" s="77">
        <v>62.50391354029783</v>
      </c>
      <c r="GU9676" s="77">
        <v>0</v>
      </c>
      <c r="GV9676" s="77">
        <v>0</v>
      </c>
      <c r="GW9676" s="77">
        <v>0</v>
      </c>
      <c r="GX9676" s="77">
        <v>0</v>
      </c>
      <c r="GY9676" s="77">
        <v>0</v>
      </c>
      <c r="GZ9676" s="77">
        <v>0</v>
      </c>
    </row>
    <row r="9677" spans="187:208" x14ac:dyDescent="0.25">
      <c r="GE9677" s="77" t="s">
        <v>425</v>
      </c>
      <c r="GF9677" s="77" t="s">
        <v>155</v>
      </c>
      <c r="GG9677" s="77" t="s">
        <v>475</v>
      </c>
      <c r="GH9677" s="77" t="s">
        <v>481</v>
      </c>
      <c r="GI9677" s="77">
        <v>2020</v>
      </c>
      <c r="GJ9677" s="77" t="s">
        <v>301</v>
      </c>
      <c r="GK9677" s="77">
        <v>13469.08781237736</v>
      </c>
      <c r="GL9677" s="77">
        <v>248.68309399999899</v>
      </c>
      <c r="GM9677" s="77">
        <v>2020</v>
      </c>
      <c r="GN9677" s="77" t="s">
        <v>175</v>
      </c>
      <c r="GO9677" s="77">
        <v>5.3000000000000005E-2</v>
      </c>
      <c r="GP9677" s="77">
        <v>3</v>
      </c>
      <c r="GQ9677" s="77">
        <v>0</v>
      </c>
      <c r="GR9677" s="77" t="s">
        <v>423</v>
      </c>
      <c r="GS9677" s="77">
        <v>5.5966209081309413E-2</v>
      </c>
      <c r="GT9677" s="77">
        <v>753.81378464202771</v>
      </c>
      <c r="GU9677" s="77">
        <v>0</v>
      </c>
      <c r="GV9677" s="77">
        <v>0</v>
      </c>
      <c r="GW9677" s="77">
        <v>0</v>
      </c>
      <c r="GX9677" s="77">
        <v>0</v>
      </c>
      <c r="GY9677" s="77">
        <v>0</v>
      </c>
      <c r="GZ9677" s="77">
        <v>0</v>
      </c>
    </row>
    <row r="9678" spans="187:208" x14ac:dyDescent="0.25">
      <c r="GE9678" s="77" t="s">
        <v>427</v>
      </c>
      <c r="GF9678" s="77" t="s">
        <v>155</v>
      </c>
      <c r="GG9678" s="77" t="s">
        <v>475</v>
      </c>
      <c r="GH9678" s="77" t="s">
        <v>481</v>
      </c>
      <c r="GI9678" s="77">
        <v>2020</v>
      </c>
      <c r="GJ9678" s="77" t="s">
        <v>303</v>
      </c>
      <c r="GK9678" s="77">
        <v>7205.5312760244578</v>
      </c>
      <c r="GL9678" s="77">
        <v>248.68309399999899</v>
      </c>
      <c r="GM9678" s="77">
        <v>2020</v>
      </c>
      <c r="GN9678" s="77" t="s">
        <v>175</v>
      </c>
      <c r="GO9678" s="77">
        <v>5.3000000000000005E-2</v>
      </c>
      <c r="GP9678" s="77">
        <v>3</v>
      </c>
      <c r="GQ9678" s="77">
        <v>0</v>
      </c>
      <c r="GR9678" s="77" t="s">
        <v>423</v>
      </c>
      <c r="GS9678" s="77">
        <v>5.5966209081309413E-2</v>
      </c>
      <c r="GT9678" s="77">
        <v>403.266269935899</v>
      </c>
      <c r="GU9678" s="77">
        <v>0</v>
      </c>
      <c r="GV9678" s="77">
        <v>0</v>
      </c>
      <c r="GW9678" s="77">
        <v>0</v>
      </c>
      <c r="GX9678" s="77">
        <v>0</v>
      </c>
      <c r="GY9678" s="77">
        <v>0</v>
      </c>
      <c r="GZ9678" s="77">
        <v>0</v>
      </c>
    </row>
    <row r="9679" spans="187:208" x14ac:dyDescent="0.25">
      <c r="GE9679" s="77" t="s">
        <v>422</v>
      </c>
      <c r="GF9679" s="77" t="s">
        <v>155</v>
      </c>
      <c r="GG9679" s="77" t="s">
        <v>475</v>
      </c>
      <c r="GH9679" s="77" t="s">
        <v>488</v>
      </c>
      <c r="GI9679" s="77">
        <v>2020</v>
      </c>
      <c r="GJ9679" s="77" t="s">
        <v>305</v>
      </c>
      <c r="GK9679" s="77">
        <v>409.22373582041428</v>
      </c>
      <c r="GL9679" s="77">
        <v>248.68309399999899</v>
      </c>
      <c r="GM9679" s="77">
        <v>2020</v>
      </c>
      <c r="GN9679" s="77" t="s">
        <v>175</v>
      </c>
      <c r="GO9679" s="77">
        <v>0.13250000000000001</v>
      </c>
      <c r="GP9679" s="77">
        <v>3</v>
      </c>
      <c r="GQ9679" s="77">
        <v>0</v>
      </c>
      <c r="GR9679" s="77" t="s">
        <v>423</v>
      </c>
      <c r="GS9679" s="77">
        <v>0.1527377521613833</v>
      </c>
      <c r="GT9679" s="77">
        <v>62.50391354029383</v>
      </c>
      <c r="GU9679" s="77">
        <v>0</v>
      </c>
      <c r="GV9679" s="77">
        <v>0</v>
      </c>
      <c r="GW9679" s="77">
        <v>0</v>
      </c>
      <c r="GX9679" s="77">
        <v>0</v>
      </c>
      <c r="GY9679" s="77">
        <v>0</v>
      </c>
      <c r="GZ9679" s="77">
        <v>0</v>
      </c>
    </row>
    <row r="9680" spans="187:208" x14ac:dyDescent="0.25">
      <c r="GE9680" s="77" t="s">
        <v>425</v>
      </c>
      <c r="GF9680" s="77" t="s">
        <v>155</v>
      </c>
      <c r="GG9680" s="77" t="s">
        <v>475</v>
      </c>
      <c r="GH9680" s="77" t="s">
        <v>488</v>
      </c>
      <c r="GI9680" s="77">
        <v>2020</v>
      </c>
      <c r="GJ9680" s="77" t="s">
        <v>301</v>
      </c>
      <c r="GK9680" s="77">
        <v>13469.087812378721</v>
      </c>
      <c r="GL9680" s="77">
        <v>248.68309399999899</v>
      </c>
      <c r="GM9680" s="77">
        <v>2020</v>
      </c>
      <c r="GN9680" s="77" t="s">
        <v>175</v>
      </c>
      <c r="GO9680" s="77">
        <v>5.3000000000000005E-2</v>
      </c>
      <c r="GP9680" s="77">
        <v>3</v>
      </c>
      <c r="GQ9680" s="77">
        <v>0</v>
      </c>
      <c r="GR9680" s="77" t="s">
        <v>423</v>
      </c>
      <c r="GS9680" s="77">
        <v>5.5966209081309413E-2</v>
      </c>
      <c r="GT9680" s="77">
        <v>753.81378464210388</v>
      </c>
      <c r="GU9680" s="77">
        <v>0</v>
      </c>
      <c r="GV9680" s="77">
        <v>0</v>
      </c>
      <c r="GW9680" s="77">
        <v>0</v>
      </c>
      <c r="GX9680" s="77">
        <v>0</v>
      </c>
      <c r="GY9680" s="77">
        <v>0</v>
      </c>
      <c r="GZ9680" s="77">
        <v>0</v>
      </c>
    </row>
    <row r="9681" spans="187:208" x14ac:dyDescent="0.25">
      <c r="GE9681" s="77" t="s">
        <v>427</v>
      </c>
      <c r="GF9681" s="77" t="s">
        <v>155</v>
      </c>
      <c r="GG9681" s="77" t="s">
        <v>475</v>
      </c>
      <c r="GH9681" s="77" t="s">
        <v>488</v>
      </c>
      <c r="GI9681" s="77">
        <v>2020</v>
      </c>
      <c r="GJ9681" s="77" t="s">
        <v>303</v>
      </c>
      <c r="GK9681" s="77">
        <v>7205.53127602526</v>
      </c>
      <c r="GL9681" s="77">
        <v>248.68309399999899</v>
      </c>
      <c r="GM9681" s="77">
        <v>2020</v>
      </c>
      <c r="GN9681" s="77" t="s">
        <v>175</v>
      </c>
      <c r="GO9681" s="77">
        <v>5.3000000000000005E-2</v>
      </c>
      <c r="GP9681" s="77">
        <v>3</v>
      </c>
      <c r="GQ9681" s="77">
        <v>0</v>
      </c>
      <c r="GR9681" s="77" t="s">
        <v>423</v>
      </c>
      <c r="GS9681" s="77">
        <v>5.5966209081309413E-2</v>
      </c>
      <c r="GT9681" s="77">
        <v>403.26626993594391</v>
      </c>
      <c r="GU9681" s="77">
        <v>0</v>
      </c>
      <c r="GV9681" s="77">
        <v>0</v>
      </c>
      <c r="GW9681" s="77">
        <v>0</v>
      </c>
      <c r="GX9681" s="77">
        <v>0</v>
      </c>
      <c r="GY9681" s="77">
        <v>0</v>
      </c>
      <c r="GZ9681" s="77">
        <v>0</v>
      </c>
    </row>
    <row r="9682" spans="187:208" x14ac:dyDescent="0.25">
      <c r="GE9682" s="77" t="s">
        <v>422</v>
      </c>
      <c r="GF9682" s="77" t="s">
        <v>155</v>
      </c>
      <c r="GG9682" s="77" t="s">
        <v>476</v>
      </c>
      <c r="GH9682" s="77" t="s">
        <v>300</v>
      </c>
      <c r="GI9682" s="77">
        <v>2020</v>
      </c>
      <c r="GJ9682" s="77" t="s">
        <v>305</v>
      </c>
      <c r="GK9682" s="77">
        <v>222.22942162782729</v>
      </c>
      <c r="GL9682" s="77">
        <v>73.245042999999995</v>
      </c>
      <c r="GM9682" s="77">
        <v>2020</v>
      </c>
      <c r="GN9682" s="77" t="s">
        <v>175</v>
      </c>
      <c r="GO9682" s="77">
        <v>0.13250000000000001</v>
      </c>
      <c r="GP9682" s="77">
        <v>3</v>
      </c>
      <c r="GQ9682" s="77">
        <v>0</v>
      </c>
      <c r="GR9682" s="77" t="s">
        <v>423</v>
      </c>
      <c r="GS9682" s="77">
        <v>0.1527377521613833</v>
      </c>
      <c r="GT9682" s="77">
        <v>33.942822323558637</v>
      </c>
      <c r="GU9682" s="77">
        <v>0</v>
      </c>
      <c r="GV9682" s="77">
        <v>0</v>
      </c>
      <c r="GW9682" s="77">
        <v>0</v>
      </c>
      <c r="GX9682" s="77">
        <v>0</v>
      </c>
      <c r="GY9682" s="77">
        <v>0</v>
      </c>
      <c r="GZ9682" s="77">
        <v>0</v>
      </c>
    </row>
    <row r="9683" spans="187:208" x14ac:dyDescent="0.25">
      <c r="GE9683" s="77" t="s">
        <v>425</v>
      </c>
      <c r="GF9683" s="77" t="s">
        <v>155</v>
      </c>
      <c r="GG9683" s="77" t="s">
        <v>476</v>
      </c>
      <c r="GH9683" s="77" t="s">
        <v>300</v>
      </c>
      <c r="GI9683" s="77">
        <v>2020</v>
      </c>
      <c r="GJ9683" s="77" t="s">
        <v>301</v>
      </c>
      <c r="GK9683" s="77">
        <v>8585.7228092479381</v>
      </c>
      <c r="GL9683" s="77">
        <v>73.245042999999995</v>
      </c>
      <c r="GM9683" s="77">
        <v>2020</v>
      </c>
      <c r="GN9683" s="77" t="s">
        <v>175</v>
      </c>
      <c r="GO9683" s="77">
        <v>5.3000000000000005E-2</v>
      </c>
      <c r="GP9683" s="77">
        <v>3</v>
      </c>
      <c r="GQ9683" s="77">
        <v>0</v>
      </c>
      <c r="GR9683" s="77" t="s">
        <v>423</v>
      </c>
      <c r="GS9683" s="77">
        <v>5.5966209081309407E-2</v>
      </c>
      <c r="GT9683" s="77">
        <v>480.51035785653727</v>
      </c>
      <c r="GU9683" s="77">
        <v>0</v>
      </c>
      <c r="GV9683" s="77">
        <v>0</v>
      </c>
      <c r="GW9683" s="77">
        <v>0</v>
      </c>
      <c r="GX9683" s="77">
        <v>0</v>
      </c>
      <c r="GY9683" s="77">
        <v>0</v>
      </c>
      <c r="GZ9683" s="77">
        <v>0</v>
      </c>
    </row>
    <row r="9684" spans="187:208" x14ac:dyDescent="0.25">
      <c r="GE9684" s="77" t="s">
        <v>427</v>
      </c>
      <c r="GF9684" s="77" t="s">
        <v>155</v>
      </c>
      <c r="GG9684" s="77" t="s">
        <v>476</v>
      </c>
      <c r="GH9684" s="77" t="s">
        <v>300</v>
      </c>
      <c r="GI9684" s="77">
        <v>2020</v>
      </c>
      <c r="GJ9684" s="77" t="s">
        <v>303</v>
      </c>
      <c r="GK9684" s="77">
        <v>5338.1784104567387</v>
      </c>
      <c r="GL9684" s="77">
        <v>73.245042999999995</v>
      </c>
      <c r="GM9684" s="77">
        <v>2020</v>
      </c>
      <c r="GN9684" s="77" t="s">
        <v>175</v>
      </c>
      <c r="GO9684" s="77">
        <v>5.3000000000000005E-2</v>
      </c>
      <c r="GP9684" s="77">
        <v>3</v>
      </c>
      <c r="GQ9684" s="77">
        <v>0</v>
      </c>
      <c r="GR9684" s="77" t="s">
        <v>423</v>
      </c>
      <c r="GS9684" s="77">
        <v>5.5966209081309407E-2</v>
      </c>
      <c r="GT9684" s="77">
        <v>298.75760903295372</v>
      </c>
      <c r="GU9684" s="77">
        <v>0</v>
      </c>
      <c r="GV9684" s="77">
        <v>0</v>
      </c>
      <c r="GW9684" s="77">
        <v>0</v>
      </c>
      <c r="GX9684" s="77">
        <v>0</v>
      </c>
      <c r="GY9684" s="77">
        <v>0</v>
      </c>
      <c r="GZ9684" s="77">
        <v>0</v>
      </c>
    </row>
    <row r="9685" spans="187:208" x14ac:dyDescent="0.25">
      <c r="GE9685" s="77" t="s">
        <v>422</v>
      </c>
      <c r="GF9685" s="77" t="s">
        <v>155</v>
      </c>
      <c r="GG9685" s="77" t="s">
        <v>476</v>
      </c>
      <c r="GH9685" s="77" t="s">
        <v>432</v>
      </c>
      <c r="GI9685" s="77">
        <v>2020</v>
      </c>
      <c r="GJ9685" s="77" t="s">
        <v>305</v>
      </c>
      <c r="GK9685" s="77">
        <v>222.2294216278282</v>
      </c>
      <c r="GL9685" s="77">
        <v>73.245042999999995</v>
      </c>
      <c r="GM9685" s="77">
        <v>2020</v>
      </c>
      <c r="GN9685" s="77" t="s">
        <v>175</v>
      </c>
      <c r="GO9685" s="77">
        <v>0.13250000000000001</v>
      </c>
      <c r="GP9685" s="77">
        <v>3</v>
      </c>
      <c r="GQ9685" s="77">
        <v>0</v>
      </c>
      <c r="GR9685" s="77" t="s">
        <v>423</v>
      </c>
      <c r="GS9685" s="77">
        <v>0.1527377521613833</v>
      </c>
      <c r="GT9685" s="77">
        <v>33.942822323558779</v>
      </c>
      <c r="GU9685" s="77">
        <v>0</v>
      </c>
      <c r="GV9685" s="77">
        <v>0</v>
      </c>
      <c r="GW9685" s="77">
        <v>0</v>
      </c>
      <c r="GX9685" s="77">
        <v>0</v>
      </c>
      <c r="GY9685" s="77">
        <v>0</v>
      </c>
      <c r="GZ9685" s="77">
        <v>0</v>
      </c>
    </row>
    <row r="9686" spans="187:208" x14ac:dyDescent="0.25">
      <c r="GE9686" s="77" t="s">
        <v>425</v>
      </c>
      <c r="GF9686" s="77" t="s">
        <v>155</v>
      </c>
      <c r="GG9686" s="77" t="s">
        <v>476</v>
      </c>
      <c r="GH9686" s="77" t="s">
        <v>432</v>
      </c>
      <c r="GI9686" s="77">
        <v>2020</v>
      </c>
      <c r="GJ9686" s="77" t="s">
        <v>301</v>
      </c>
      <c r="GK9686" s="77">
        <v>8585.7228092479418</v>
      </c>
      <c r="GL9686" s="77">
        <v>73.245042999999995</v>
      </c>
      <c r="GM9686" s="77">
        <v>2020</v>
      </c>
      <c r="GN9686" s="77" t="s">
        <v>175</v>
      </c>
      <c r="GO9686" s="77">
        <v>5.3000000000000005E-2</v>
      </c>
      <c r="GP9686" s="77">
        <v>3</v>
      </c>
      <c r="GQ9686" s="77">
        <v>0</v>
      </c>
      <c r="GR9686" s="77" t="s">
        <v>423</v>
      </c>
      <c r="GS9686" s="77">
        <v>5.5966209081309407E-2</v>
      </c>
      <c r="GT9686" s="77">
        <v>480.5103578565375</v>
      </c>
      <c r="GU9686" s="77">
        <v>0</v>
      </c>
      <c r="GV9686" s="77">
        <v>0</v>
      </c>
      <c r="GW9686" s="77">
        <v>0</v>
      </c>
      <c r="GX9686" s="77">
        <v>0</v>
      </c>
      <c r="GY9686" s="77">
        <v>0</v>
      </c>
      <c r="GZ9686" s="77">
        <v>0</v>
      </c>
    </row>
    <row r="9687" spans="187:208" x14ac:dyDescent="0.25">
      <c r="GE9687" s="77" t="s">
        <v>422</v>
      </c>
      <c r="GF9687" s="77" t="s">
        <v>155</v>
      </c>
      <c r="GG9687" s="77" t="s">
        <v>476</v>
      </c>
      <c r="GH9687" s="77" t="s">
        <v>439</v>
      </c>
      <c r="GI9687" s="77">
        <v>2020</v>
      </c>
      <c r="GJ9687" s="77" t="s">
        <v>305</v>
      </c>
      <c r="GK9687" s="77">
        <v>0.69641821681224059</v>
      </c>
      <c r="GL9687" s="77">
        <v>73.245042999999995</v>
      </c>
      <c r="GM9687" s="77">
        <v>2020</v>
      </c>
      <c r="GN9687" s="77" t="s">
        <v>175</v>
      </c>
      <c r="GO9687" s="77">
        <v>0.13250000000000001</v>
      </c>
      <c r="GP9687" s="77">
        <v>3</v>
      </c>
      <c r="GQ9687" s="77">
        <v>0</v>
      </c>
      <c r="GR9687" s="77" t="s">
        <v>423</v>
      </c>
      <c r="GS9687" s="77">
        <v>0.1527377521613833</v>
      </c>
      <c r="GT9687" s="77">
        <v>0.1063693530001405</v>
      </c>
      <c r="GU9687" s="77">
        <v>0</v>
      </c>
      <c r="GV9687" s="77">
        <v>0</v>
      </c>
      <c r="GW9687" s="77">
        <v>0</v>
      </c>
      <c r="GX9687" s="77">
        <v>0</v>
      </c>
      <c r="GY9687" s="77">
        <v>0</v>
      </c>
      <c r="GZ9687" s="77">
        <v>0</v>
      </c>
    </row>
    <row r="9688" spans="187:208" x14ac:dyDescent="0.25">
      <c r="GE9688" s="77" t="s">
        <v>425</v>
      </c>
      <c r="GF9688" s="77" t="s">
        <v>155</v>
      </c>
      <c r="GG9688" s="77" t="s">
        <v>476</v>
      </c>
      <c r="GH9688" s="77" t="s">
        <v>439</v>
      </c>
      <c r="GI9688" s="77">
        <v>2020</v>
      </c>
      <c r="GJ9688" s="77" t="s">
        <v>301</v>
      </c>
      <c r="GK9688" s="77">
        <v>2.9419641522811069</v>
      </c>
      <c r="GL9688" s="77">
        <v>73.245042999999995</v>
      </c>
      <c r="GM9688" s="77">
        <v>2020</v>
      </c>
      <c r="GN9688" s="77" t="s">
        <v>175</v>
      </c>
      <c r="GO9688" s="77">
        <v>5.3000000000000005E-2</v>
      </c>
      <c r="GP9688" s="77">
        <v>3</v>
      </c>
      <c r="GQ9688" s="77">
        <v>0</v>
      </c>
      <c r="GR9688" s="77" t="s">
        <v>423</v>
      </c>
      <c r="GS9688" s="77">
        <v>5.5966209081309407E-2</v>
      </c>
      <c r="GT9688" s="77">
        <v>0.16465058085628162</v>
      </c>
      <c r="GU9688" s="77">
        <v>0</v>
      </c>
      <c r="GV9688" s="77">
        <v>0</v>
      </c>
      <c r="GW9688" s="77">
        <v>0</v>
      </c>
      <c r="GX9688" s="77">
        <v>0</v>
      </c>
      <c r="GY9688" s="77">
        <v>0</v>
      </c>
      <c r="GZ9688" s="77">
        <v>0</v>
      </c>
    </row>
    <row r="9689" spans="187:208" x14ac:dyDescent="0.25">
      <c r="GE9689" s="77" t="s">
        <v>427</v>
      </c>
      <c r="GF9689" s="77" t="s">
        <v>155</v>
      </c>
      <c r="GG9689" s="77" t="s">
        <v>476</v>
      </c>
      <c r="GH9689" s="77" t="s">
        <v>439</v>
      </c>
      <c r="GI9689" s="77">
        <v>2020</v>
      </c>
      <c r="GJ9689" s="77" t="s">
        <v>303</v>
      </c>
      <c r="GK9689" s="77">
        <v>1.602175962208348</v>
      </c>
      <c r="GL9689" s="77">
        <v>73.245042999999995</v>
      </c>
      <c r="GM9689" s="77">
        <v>2020</v>
      </c>
      <c r="GN9689" s="77" t="s">
        <v>175</v>
      </c>
      <c r="GO9689" s="77">
        <v>5.3000000000000005E-2</v>
      </c>
      <c r="GP9689" s="77">
        <v>3</v>
      </c>
      <c r="GQ9689" s="77">
        <v>0</v>
      </c>
      <c r="GR9689" s="77" t="s">
        <v>423</v>
      </c>
      <c r="GS9689" s="77">
        <v>5.5966209081309407E-2</v>
      </c>
      <c r="GT9689" s="77">
        <v>8.9667714886000477E-2</v>
      </c>
      <c r="GU9689" s="77">
        <v>0</v>
      </c>
      <c r="GV9689" s="77">
        <v>0</v>
      </c>
      <c r="GW9689" s="77">
        <v>0</v>
      </c>
      <c r="GX9689" s="77">
        <v>0</v>
      </c>
      <c r="GY9689" s="77">
        <v>0</v>
      </c>
      <c r="GZ9689" s="77">
        <v>0</v>
      </c>
    </row>
    <row r="9690" spans="187:208" x14ac:dyDescent="0.25">
      <c r="GE9690" s="77" t="s">
        <v>422</v>
      </c>
      <c r="GF9690" s="77" t="s">
        <v>155</v>
      </c>
      <c r="GG9690" s="77" t="s">
        <v>476</v>
      </c>
      <c r="GH9690" s="77" t="s">
        <v>446</v>
      </c>
      <c r="GI9690" s="77">
        <v>2020</v>
      </c>
      <c r="GJ9690" s="77" t="s">
        <v>305</v>
      </c>
      <c r="GK9690" s="77">
        <v>3.642506068395425E-2</v>
      </c>
      <c r="GL9690" s="77">
        <v>73.245042999999995</v>
      </c>
      <c r="GM9690" s="77">
        <v>2020</v>
      </c>
      <c r="GN9690" s="77" t="s">
        <v>175</v>
      </c>
      <c r="GO9690" s="77">
        <v>0.13250000000000001</v>
      </c>
      <c r="GP9690" s="77">
        <v>3</v>
      </c>
      <c r="GQ9690" s="77">
        <v>0</v>
      </c>
      <c r="GR9690" s="77" t="s">
        <v>423</v>
      </c>
      <c r="GS9690" s="77">
        <v>0.1527377521613833</v>
      </c>
      <c r="GT9690" s="77">
        <v>5.5634818912091511E-3</v>
      </c>
      <c r="GU9690" s="77">
        <v>0</v>
      </c>
      <c r="GV9690" s="77">
        <v>0</v>
      </c>
      <c r="GW9690" s="77">
        <v>0</v>
      </c>
      <c r="GX9690" s="77">
        <v>0</v>
      </c>
      <c r="GY9690" s="77">
        <v>0</v>
      </c>
      <c r="GZ9690" s="77">
        <v>0</v>
      </c>
    </row>
    <row r="9691" spans="187:208" x14ac:dyDescent="0.25">
      <c r="GE9691" s="77" t="s">
        <v>425</v>
      </c>
      <c r="GF9691" s="77" t="s">
        <v>155</v>
      </c>
      <c r="GG9691" s="77" t="s">
        <v>476</v>
      </c>
      <c r="GH9691" s="77" t="s">
        <v>446</v>
      </c>
      <c r="GI9691" s="77">
        <v>2020</v>
      </c>
      <c r="GJ9691" s="77" t="s">
        <v>301</v>
      </c>
      <c r="GK9691" s="77">
        <v>1.580872452543168E-3</v>
      </c>
      <c r="GL9691" s="77">
        <v>73.245042999999995</v>
      </c>
      <c r="GM9691" s="77">
        <v>2020</v>
      </c>
      <c r="GN9691" s="77" t="s">
        <v>175</v>
      </c>
      <c r="GO9691" s="77">
        <v>5.3000000000000005E-2</v>
      </c>
      <c r="GP9691" s="77">
        <v>3</v>
      </c>
      <c r="GQ9691" s="77">
        <v>0</v>
      </c>
      <c r="GR9691" s="77" t="s">
        <v>423</v>
      </c>
      <c r="GS9691" s="77">
        <v>5.5966209081309407E-2</v>
      </c>
      <c r="GT9691" s="77">
        <v>8.8475438209913325E-5</v>
      </c>
      <c r="GU9691" s="77">
        <v>0</v>
      </c>
      <c r="GV9691" s="77">
        <v>0</v>
      </c>
      <c r="GW9691" s="77">
        <v>0</v>
      </c>
      <c r="GX9691" s="77">
        <v>0</v>
      </c>
      <c r="GY9691" s="77">
        <v>0</v>
      </c>
      <c r="GZ9691" s="77">
        <v>0</v>
      </c>
    </row>
    <row r="9692" spans="187:208" x14ac:dyDescent="0.25">
      <c r="GE9692" s="77" t="s">
        <v>427</v>
      </c>
      <c r="GF9692" s="77" t="s">
        <v>155</v>
      </c>
      <c r="GG9692" s="77" t="s">
        <v>476</v>
      </c>
      <c r="GH9692" s="77" t="s">
        <v>446</v>
      </c>
      <c r="GI9692" s="77">
        <v>2020</v>
      </c>
      <c r="GJ9692" s="77" t="s">
        <v>303</v>
      </c>
      <c r="GK9692" s="77">
        <v>3.9894642198450521E-2</v>
      </c>
      <c r="GL9692" s="77">
        <v>73.245042999999995</v>
      </c>
      <c r="GM9692" s="77">
        <v>2020</v>
      </c>
      <c r="GN9692" s="77" t="s">
        <v>175</v>
      </c>
      <c r="GO9692" s="77">
        <v>5.3000000000000005E-2</v>
      </c>
      <c r="GP9692" s="77">
        <v>3</v>
      </c>
      <c r="GQ9692" s="77">
        <v>0</v>
      </c>
      <c r="GR9692" s="77" t="s">
        <v>423</v>
      </c>
      <c r="GS9692" s="77">
        <v>5.5966209081309407E-2</v>
      </c>
      <c r="GT9692" s="77">
        <v>2.232751886502511E-3</v>
      </c>
      <c r="GU9692" s="77">
        <v>0</v>
      </c>
      <c r="GV9692" s="77">
        <v>0</v>
      </c>
      <c r="GW9692" s="77">
        <v>0</v>
      </c>
      <c r="GX9692" s="77">
        <v>0</v>
      </c>
      <c r="GY9692" s="77">
        <v>0</v>
      </c>
      <c r="GZ9692" s="77">
        <v>0</v>
      </c>
    </row>
    <row r="9693" spans="187:208" x14ac:dyDescent="0.25">
      <c r="GE9693" s="77" t="s">
        <v>422</v>
      </c>
      <c r="GF9693" s="77" t="s">
        <v>155</v>
      </c>
      <c r="GG9693" s="77" t="s">
        <v>476</v>
      </c>
      <c r="GH9693" s="77" t="s">
        <v>453</v>
      </c>
      <c r="GI9693" s="77">
        <v>2020</v>
      </c>
      <c r="GJ9693" s="77" t="s">
        <v>305</v>
      </c>
      <c r="GK9693" s="77">
        <v>222.22942162783909</v>
      </c>
      <c r="GL9693" s="77">
        <v>73.245042999999995</v>
      </c>
      <c r="GM9693" s="77">
        <v>2020</v>
      </c>
      <c r="GN9693" s="77" t="s">
        <v>175</v>
      </c>
      <c r="GO9693" s="77">
        <v>0.13250000000000001</v>
      </c>
      <c r="GP9693" s="77">
        <v>3</v>
      </c>
      <c r="GQ9693" s="77">
        <v>0</v>
      </c>
      <c r="GR9693" s="77" t="s">
        <v>423</v>
      </c>
      <c r="GS9693" s="77">
        <v>0.1527377521613833</v>
      </c>
      <c r="GT9693" s="77">
        <v>33.942822323560442</v>
      </c>
      <c r="GU9693" s="77">
        <v>0</v>
      </c>
      <c r="GV9693" s="77">
        <v>0</v>
      </c>
      <c r="GW9693" s="77">
        <v>0</v>
      </c>
      <c r="GX9693" s="77">
        <v>0</v>
      </c>
      <c r="GY9693" s="77">
        <v>0</v>
      </c>
      <c r="GZ9693" s="77">
        <v>0</v>
      </c>
    </row>
    <row r="9694" spans="187:208" x14ac:dyDescent="0.25">
      <c r="GE9694" s="77" t="s">
        <v>425</v>
      </c>
      <c r="GF9694" s="77" t="s">
        <v>155</v>
      </c>
      <c r="GG9694" s="77" t="s">
        <v>476</v>
      </c>
      <c r="GH9694" s="77" t="s">
        <v>453</v>
      </c>
      <c r="GI9694" s="77">
        <v>2020</v>
      </c>
      <c r="GJ9694" s="77" t="s">
        <v>301</v>
      </c>
      <c r="GK9694" s="77">
        <v>8585.7228092482783</v>
      </c>
      <c r="GL9694" s="77">
        <v>73.245042999999995</v>
      </c>
      <c r="GM9694" s="77">
        <v>2020</v>
      </c>
      <c r="GN9694" s="77" t="s">
        <v>175</v>
      </c>
      <c r="GO9694" s="77">
        <v>5.3000000000000005E-2</v>
      </c>
      <c r="GP9694" s="77">
        <v>3</v>
      </c>
      <c r="GQ9694" s="77">
        <v>0</v>
      </c>
      <c r="GR9694" s="77" t="s">
        <v>423</v>
      </c>
      <c r="GS9694" s="77">
        <v>5.5966209081309407E-2</v>
      </c>
      <c r="GT9694" s="77">
        <v>480.51035785655631</v>
      </c>
      <c r="GU9694" s="77">
        <v>0</v>
      </c>
      <c r="GV9694" s="77">
        <v>0</v>
      </c>
      <c r="GW9694" s="77">
        <v>0</v>
      </c>
      <c r="GX9694" s="77">
        <v>0</v>
      </c>
      <c r="GY9694" s="77">
        <v>0</v>
      </c>
      <c r="GZ9694" s="77">
        <v>0</v>
      </c>
    </row>
    <row r="9695" spans="187:208" x14ac:dyDescent="0.25">
      <c r="GE9695" s="77" t="s">
        <v>427</v>
      </c>
      <c r="GF9695" s="77" t="s">
        <v>155</v>
      </c>
      <c r="GG9695" s="77" t="s">
        <v>476</v>
      </c>
      <c r="GH9695" s="77" t="s">
        <v>453</v>
      </c>
      <c r="GI9695" s="77">
        <v>2020</v>
      </c>
      <c r="GJ9695" s="77" t="s">
        <v>303</v>
      </c>
      <c r="GK9695" s="77">
        <v>5338.1784104569524</v>
      </c>
      <c r="GL9695" s="77">
        <v>73.245042999999995</v>
      </c>
      <c r="GM9695" s="77">
        <v>2020</v>
      </c>
      <c r="GN9695" s="77" t="s">
        <v>175</v>
      </c>
      <c r="GO9695" s="77">
        <v>5.3000000000000005E-2</v>
      </c>
      <c r="GP9695" s="77">
        <v>3</v>
      </c>
      <c r="GQ9695" s="77">
        <v>0</v>
      </c>
      <c r="GR9695" s="77" t="s">
        <v>423</v>
      </c>
      <c r="GS9695" s="77">
        <v>5.5966209081309407E-2</v>
      </c>
      <c r="GT9695" s="77">
        <v>298.75760903296572</v>
      </c>
      <c r="GU9695" s="77">
        <v>0</v>
      </c>
      <c r="GV9695" s="77">
        <v>0</v>
      </c>
      <c r="GW9695" s="77">
        <v>0</v>
      </c>
      <c r="GX9695" s="77">
        <v>0</v>
      </c>
      <c r="GY9695" s="77">
        <v>0</v>
      </c>
      <c r="GZ9695" s="77">
        <v>0</v>
      </c>
    </row>
    <row r="9696" spans="187:208" x14ac:dyDescent="0.25">
      <c r="GE9696" s="77" t="s">
        <v>422</v>
      </c>
      <c r="GF9696" s="77" t="s">
        <v>155</v>
      </c>
      <c r="GG9696" s="77" t="s">
        <v>476</v>
      </c>
      <c r="GH9696" s="77" t="s">
        <v>460</v>
      </c>
      <c r="GI9696" s="77">
        <v>2020</v>
      </c>
      <c r="GJ9696" s="77" t="s">
        <v>305</v>
      </c>
      <c r="GK9696" s="77">
        <v>222.22942162782931</v>
      </c>
      <c r="GL9696" s="77">
        <v>73.245042999999995</v>
      </c>
      <c r="GM9696" s="77">
        <v>2020</v>
      </c>
      <c r="GN9696" s="77" t="s">
        <v>175</v>
      </c>
      <c r="GO9696" s="77">
        <v>0.13250000000000001</v>
      </c>
      <c r="GP9696" s="77">
        <v>3</v>
      </c>
      <c r="GQ9696" s="77">
        <v>0</v>
      </c>
      <c r="GR9696" s="77" t="s">
        <v>423</v>
      </c>
      <c r="GS9696" s="77">
        <v>0.1527377521613833</v>
      </c>
      <c r="GT9696" s="77">
        <v>33.94282232355895</v>
      </c>
      <c r="GU9696" s="77">
        <v>0</v>
      </c>
      <c r="GV9696" s="77">
        <v>0</v>
      </c>
      <c r="GW9696" s="77">
        <v>0</v>
      </c>
      <c r="GX9696" s="77">
        <v>0</v>
      </c>
      <c r="GY9696" s="77">
        <v>0</v>
      </c>
      <c r="GZ9696" s="77">
        <v>0</v>
      </c>
    </row>
    <row r="9697" spans="187:208" x14ac:dyDescent="0.25">
      <c r="GE9697" s="77" t="s">
        <v>425</v>
      </c>
      <c r="GF9697" s="77" t="s">
        <v>155</v>
      </c>
      <c r="GG9697" s="77" t="s">
        <v>476</v>
      </c>
      <c r="GH9697" s="77" t="s">
        <v>460</v>
      </c>
      <c r="GI9697" s="77">
        <v>2020</v>
      </c>
      <c r="GJ9697" s="77" t="s">
        <v>301</v>
      </c>
      <c r="GK9697" s="77">
        <v>8585.7228092479418</v>
      </c>
      <c r="GL9697" s="77">
        <v>73.245042999999995</v>
      </c>
      <c r="GM9697" s="77">
        <v>2020</v>
      </c>
      <c r="GN9697" s="77" t="s">
        <v>175</v>
      </c>
      <c r="GO9697" s="77">
        <v>5.3000000000000005E-2</v>
      </c>
      <c r="GP9697" s="77">
        <v>3</v>
      </c>
      <c r="GQ9697" s="77">
        <v>0</v>
      </c>
      <c r="GR9697" s="77" t="s">
        <v>423</v>
      </c>
      <c r="GS9697" s="77">
        <v>5.5966209081309407E-2</v>
      </c>
      <c r="GT9697" s="77">
        <v>480.5103578565375</v>
      </c>
      <c r="GU9697" s="77">
        <v>0</v>
      </c>
      <c r="GV9697" s="77">
        <v>0</v>
      </c>
      <c r="GW9697" s="77">
        <v>0</v>
      </c>
      <c r="GX9697" s="77">
        <v>0</v>
      </c>
      <c r="GY9697" s="77">
        <v>0</v>
      </c>
      <c r="GZ9697" s="77">
        <v>0</v>
      </c>
    </row>
    <row r="9698" spans="187:208" x14ac:dyDescent="0.25">
      <c r="GE9698" s="77" t="s">
        <v>422</v>
      </c>
      <c r="GF9698" s="77" t="s">
        <v>155</v>
      </c>
      <c r="GG9698" s="77" t="s">
        <v>476</v>
      </c>
      <c r="GH9698" s="77" t="s">
        <v>467</v>
      </c>
      <c r="GI9698" s="77">
        <v>2020</v>
      </c>
      <c r="GJ9698" s="77" t="s">
        <v>305</v>
      </c>
      <c r="GK9698" s="77">
        <v>0.69641821681223315</v>
      </c>
      <c r="GL9698" s="77">
        <v>73.245042999999995</v>
      </c>
      <c r="GM9698" s="77">
        <v>2020</v>
      </c>
      <c r="GN9698" s="77" t="s">
        <v>175</v>
      </c>
      <c r="GO9698" s="77">
        <v>0.13250000000000001</v>
      </c>
      <c r="GP9698" s="77">
        <v>3</v>
      </c>
      <c r="GQ9698" s="77">
        <v>0</v>
      </c>
      <c r="GR9698" s="77" t="s">
        <v>423</v>
      </c>
      <c r="GS9698" s="77">
        <v>0.1527377521613833</v>
      </c>
      <c r="GT9698" s="77">
        <v>0.10636935300013936</v>
      </c>
      <c r="GU9698" s="77">
        <v>0</v>
      </c>
      <c r="GV9698" s="77">
        <v>0</v>
      </c>
      <c r="GW9698" s="77">
        <v>0</v>
      </c>
      <c r="GX9698" s="77">
        <v>0</v>
      </c>
      <c r="GY9698" s="77">
        <v>0</v>
      </c>
      <c r="GZ9698" s="77">
        <v>0</v>
      </c>
    </row>
    <row r="9699" spans="187:208" x14ac:dyDescent="0.25">
      <c r="GE9699" s="77" t="s">
        <v>425</v>
      </c>
      <c r="GF9699" s="77" t="s">
        <v>155</v>
      </c>
      <c r="GG9699" s="77" t="s">
        <v>476</v>
      </c>
      <c r="GH9699" s="77" t="s">
        <v>467</v>
      </c>
      <c r="GI9699" s="77">
        <v>2020</v>
      </c>
      <c r="GJ9699" s="77" t="s">
        <v>301</v>
      </c>
      <c r="GK9699" s="77">
        <v>2.9419641522811268</v>
      </c>
      <c r="GL9699" s="77">
        <v>73.245042999999995</v>
      </c>
      <c r="GM9699" s="77">
        <v>2020</v>
      </c>
      <c r="GN9699" s="77" t="s">
        <v>175</v>
      </c>
      <c r="GO9699" s="77">
        <v>5.3000000000000005E-2</v>
      </c>
      <c r="GP9699" s="77">
        <v>3</v>
      </c>
      <c r="GQ9699" s="77">
        <v>0</v>
      </c>
      <c r="GR9699" s="77" t="s">
        <v>423</v>
      </c>
      <c r="GS9699" s="77">
        <v>5.5966209081309407E-2</v>
      </c>
      <c r="GT9699" s="77">
        <v>0.16465058085628273</v>
      </c>
      <c r="GU9699" s="77">
        <v>0</v>
      </c>
      <c r="GV9699" s="77">
        <v>0</v>
      </c>
      <c r="GW9699" s="77">
        <v>0</v>
      </c>
      <c r="GX9699" s="77">
        <v>0</v>
      </c>
      <c r="GY9699" s="77">
        <v>0</v>
      </c>
      <c r="GZ9699" s="77">
        <v>0</v>
      </c>
    </row>
    <row r="9700" spans="187:208" x14ac:dyDescent="0.25">
      <c r="GE9700" s="77" t="s">
        <v>427</v>
      </c>
      <c r="GF9700" s="77" t="s">
        <v>155</v>
      </c>
      <c r="GG9700" s="77" t="s">
        <v>476</v>
      </c>
      <c r="GH9700" s="77" t="s">
        <v>467</v>
      </c>
      <c r="GI9700" s="77">
        <v>2020</v>
      </c>
      <c r="GJ9700" s="77" t="s">
        <v>303</v>
      </c>
      <c r="GK9700" s="77">
        <v>1.6021759622082961</v>
      </c>
      <c r="GL9700" s="77">
        <v>73.245042999999995</v>
      </c>
      <c r="GM9700" s="77">
        <v>2020</v>
      </c>
      <c r="GN9700" s="77" t="s">
        <v>175</v>
      </c>
      <c r="GO9700" s="77">
        <v>5.3000000000000005E-2</v>
      </c>
      <c r="GP9700" s="77">
        <v>3</v>
      </c>
      <c r="GQ9700" s="77">
        <v>0</v>
      </c>
      <c r="GR9700" s="77" t="s">
        <v>423</v>
      </c>
      <c r="GS9700" s="77">
        <v>5.5966209081309407E-2</v>
      </c>
      <c r="GT9700" s="77">
        <v>8.9667714885997576E-2</v>
      </c>
      <c r="GU9700" s="77">
        <v>0</v>
      </c>
      <c r="GV9700" s="77">
        <v>0</v>
      </c>
      <c r="GW9700" s="77">
        <v>0</v>
      </c>
      <c r="GX9700" s="77">
        <v>0</v>
      </c>
      <c r="GY9700" s="77">
        <v>0</v>
      </c>
      <c r="GZ9700" s="77">
        <v>0</v>
      </c>
    </row>
    <row r="9701" spans="187:208" x14ac:dyDescent="0.25">
      <c r="GE9701" s="77" t="s">
        <v>422</v>
      </c>
      <c r="GF9701" s="77" t="s">
        <v>155</v>
      </c>
      <c r="GG9701" s="77" t="s">
        <v>476</v>
      </c>
      <c r="GH9701" s="77" t="s">
        <v>474</v>
      </c>
      <c r="GI9701" s="77">
        <v>2020</v>
      </c>
      <c r="GJ9701" s="77" t="s">
        <v>305</v>
      </c>
      <c r="GK9701" s="77">
        <v>3.6425060683953972E-2</v>
      </c>
      <c r="GL9701" s="77">
        <v>73.245042999999995</v>
      </c>
      <c r="GM9701" s="77">
        <v>2020</v>
      </c>
      <c r="GN9701" s="77" t="s">
        <v>175</v>
      </c>
      <c r="GO9701" s="77">
        <v>0.13250000000000001</v>
      </c>
      <c r="GP9701" s="77">
        <v>3</v>
      </c>
      <c r="GQ9701" s="77">
        <v>0</v>
      </c>
      <c r="GR9701" s="77" t="s">
        <v>423</v>
      </c>
      <c r="GS9701" s="77">
        <v>0.1527377521613833</v>
      </c>
      <c r="GT9701" s="77">
        <v>5.5634818912091086E-3</v>
      </c>
      <c r="GU9701" s="77">
        <v>0</v>
      </c>
      <c r="GV9701" s="77">
        <v>0</v>
      </c>
      <c r="GW9701" s="77">
        <v>0</v>
      </c>
      <c r="GX9701" s="77">
        <v>0</v>
      </c>
      <c r="GY9701" s="77">
        <v>0</v>
      </c>
      <c r="GZ9701" s="77">
        <v>0</v>
      </c>
    </row>
    <row r="9702" spans="187:208" x14ac:dyDescent="0.25">
      <c r="GE9702" s="77" t="s">
        <v>425</v>
      </c>
      <c r="GF9702" s="77" t="s">
        <v>155</v>
      </c>
      <c r="GG9702" s="77" t="s">
        <v>476</v>
      </c>
      <c r="GH9702" s="77" t="s">
        <v>474</v>
      </c>
      <c r="GI9702" s="77">
        <v>2020</v>
      </c>
      <c r="GJ9702" s="77" t="s">
        <v>301</v>
      </c>
      <c r="GK9702" s="77">
        <v>1.5808724525432729E-3</v>
      </c>
      <c r="GL9702" s="77">
        <v>73.245042999999995</v>
      </c>
      <c r="GM9702" s="77">
        <v>2020</v>
      </c>
      <c r="GN9702" s="77" t="s">
        <v>175</v>
      </c>
      <c r="GO9702" s="77">
        <v>5.3000000000000005E-2</v>
      </c>
      <c r="GP9702" s="77">
        <v>3</v>
      </c>
      <c r="GQ9702" s="77">
        <v>0</v>
      </c>
      <c r="GR9702" s="77" t="s">
        <v>423</v>
      </c>
      <c r="GS9702" s="77">
        <v>5.5966209081309407E-2</v>
      </c>
      <c r="GT9702" s="77">
        <v>8.8475438209919193E-5</v>
      </c>
      <c r="GU9702" s="77">
        <v>0</v>
      </c>
      <c r="GV9702" s="77">
        <v>0</v>
      </c>
      <c r="GW9702" s="77">
        <v>0</v>
      </c>
      <c r="GX9702" s="77">
        <v>0</v>
      </c>
      <c r="GY9702" s="77">
        <v>0</v>
      </c>
      <c r="GZ9702" s="77">
        <v>0</v>
      </c>
    </row>
    <row r="9703" spans="187:208" x14ac:dyDescent="0.25">
      <c r="GE9703" s="77" t="s">
        <v>427</v>
      </c>
      <c r="GF9703" s="77" t="s">
        <v>155</v>
      </c>
      <c r="GG9703" s="77" t="s">
        <v>476</v>
      </c>
      <c r="GH9703" s="77" t="s">
        <v>474</v>
      </c>
      <c r="GI9703" s="77">
        <v>2020</v>
      </c>
      <c r="GJ9703" s="77" t="s">
        <v>303</v>
      </c>
      <c r="GK9703" s="77">
        <v>3.989464219844864E-2</v>
      </c>
      <c r="GL9703" s="77">
        <v>73.245042999999995</v>
      </c>
      <c r="GM9703" s="77">
        <v>2020</v>
      </c>
      <c r="GN9703" s="77" t="s">
        <v>175</v>
      </c>
      <c r="GO9703" s="77">
        <v>5.3000000000000005E-2</v>
      </c>
      <c r="GP9703" s="77">
        <v>3</v>
      </c>
      <c r="GQ9703" s="77">
        <v>0</v>
      </c>
      <c r="GR9703" s="77" t="s">
        <v>423</v>
      </c>
      <c r="GS9703" s="77">
        <v>5.5966209081309407E-2</v>
      </c>
      <c r="GT9703" s="77">
        <v>2.2327518865024056E-3</v>
      </c>
      <c r="GU9703" s="77">
        <v>0</v>
      </c>
      <c r="GV9703" s="77">
        <v>0</v>
      </c>
      <c r="GW9703" s="77">
        <v>0</v>
      </c>
      <c r="GX9703" s="77">
        <v>0</v>
      </c>
      <c r="GY9703" s="77">
        <v>0</v>
      </c>
      <c r="GZ9703" s="77">
        <v>0</v>
      </c>
    </row>
    <row r="9704" spans="187:208" x14ac:dyDescent="0.25">
      <c r="GE9704" s="77" t="s">
        <v>422</v>
      </c>
      <c r="GF9704" s="77" t="s">
        <v>155</v>
      </c>
      <c r="GG9704" s="77" t="s">
        <v>476</v>
      </c>
      <c r="GH9704" s="77" t="s">
        <v>481</v>
      </c>
      <c r="GI9704" s="77">
        <v>2020</v>
      </c>
      <c r="GJ9704" s="77" t="s">
        <v>305</v>
      </c>
      <c r="GK9704" s="77">
        <v>409.2237358204406</v>
      </c>
      <c r="GL9704" s="77">
        <v>73.245042999999995</v>
      </c>
      <c r="GM9704" s="77">
        <v>2020</v>
      </c>
      <c r="GN9704" s="77" t="s">
        <v>175</v>
      </c>
      <c r="GO9704" s="77">
        <v>0.13250000000000001</v>
      </c>
      <c r="GP9704" s="77">
        <v>3</v>
      </c>
      <c r="GQ9704" s="77">
        <v>0</v>
      </c>
      <c r="GR9704" s="77" t="s">
        <v>423</v>
      </c>
      <c r="GS9704" s="77">
        <v>0.1527377521613833</v>
      </c>
      <c r="GT9704" s="77">
        <v>62.503913540297852</v>
      </c>
      <c r="GU9704" s="77">
        <v>0</v>
      </c>
      <c r="GV9704" s="77">
        <v>0</v>
      </c>
      <c r="GW9704" s="77">
        <v>0</v>
      </c>
      <c r="GX9704" s="77">
        <v>0</v>
      </c>
      <c r="GY9704" s="77">
        <v>0</v>
      </c>
      <c r="GZ9704" s="77">
        <v>0</v>
      </c>
    </row>
    <row r="9705" spans="187:208" x14ac:dyDescent="0.25">
      <c r="GE9705" s="77" t="s">
        <v>425</v>
      </c>
      <c r="GF9705" s="77" t="s">
        <v>155</v>
      </c>
      <c r="GG9705" s="77" t="s">
        <v>476</v>
      </c>
      <c r="GH9705" s="77" t="s">
        <v>481</v>
      </c>
      <c r="GI9705" s="77">
        <v>2020</v>
      </c>
      <c r="GJ9705" s="77" t="s">
        <v>301</v>
      </c>
      <c r="GK9705" s="77">
        <v>13469.087812376751</v>
      </c>
      <c r="GL9705" s="77">
        <v>73.245042999999995</v>
      </c>
      <c r="GM9705" s="77">
        <v>2020</v>
      </c>
      <c r="GN9705" s="77" t="s">
        <v>175</v>
      </c>
      <c r="GO9705" s="77">
        <v>5.3000000000000005E-2</v>
      </c>
      <c r="GP9705" s="77">
        <v>3</v>
      </c>
      <c r="GQ9705" s="77">
        <v>0</v>
      </c>
      <c r="GR9705" s="77" t="s">
        <v>423</v>
      </c>
      <c r="GS9705" s="77">
        <v>5.5966209081309407E-2</v>
      </c>
      <c r="GT9705" s="77">
        <v>753.81378464199361</v>
      </c>
      <c r="GU9705" s="77">
        <v>0</v>
      </c>
      <c r="GV9705" s="77">
        <v>0</v>
      </c>
      <c r="GW9705" s="77">
        <v>0</v>
      </c>
      <c r="GX9705" s="77">
        <v>0</v>
      </c>
      <c r="GY9705" s="77">
        <v>0</v>
      </c>
      <c r="GZ9705" s="77">
        <v>0</v>
      </c>
    </row>
    <row r="9706" spans="187:208" x14ac:dyDescent="0.25">
      <c r="GE9706" s="77" t="s">
        <v>427</v>
      </c>
      <c r="GF9706" s="77" t="s">
        <v>155</v>
      </c>
      <c r="GG9706" s="77" t="s">
        <v>476</v>
      </c>
      <c r="GH9706" s="77" t="s">
        <v>481</v>
      </c>
      <c r="GI9706" s="77">
        <v>2020</v>
      </c>
      <c r="GJ9706" s="77" t="s">
        <v>303</v>
      </c>
      <c r="GK9706" s="77">
        <v>7205.5312760246661</v>
      </c>
      <c r="GL9706" s="77">
        <v>73.245042999999995</v>
      </c>
      <c r="GM9706" s="77">
        <v>2020</v>
      </c>
      <c r="GN9706" s="77" t="s">
        <v>175</v>
      </c>
      <c r="GO9706" s="77">
        <v>5.3000000000000005E-2</v>
      </c>
      <c r="GP9706" s="77">
        <v>3</v>
      </c>
      <c r="GQ9706" s="77">
        <v>0</v>
      </c>
      <c r="GR9706" s="77" t="s">
        <v>423</v>
      </c>
      <c r="GS9706" s="77">
        <v>5.5966209081309407E-2</v>
      </c>
      <c r="GT9706" s="77">
        <v>403.2662699359106</v>
      </c>
      <c r="GU9706" s="77">
        <v>0</v>
      </c>
      <c r="GV9706" s="77">
        <v>0</v>
      </c>
      <c r="GW9706" s="77">
        <v>0</v>
      </c>
      <c r="GX9706" s="77">
        <v>0</v>
      </c>
      <c r="GY9706" s="77">
        <v>0</v>
      </c>
      <c r="GZ9706" s="77">
        <v>0</v>
      </c>
    </row>
    <row r="9707" spans="187:208" x14ac:dyDescent="0.25">
      <c r="GE9707" s="77" t="s">
        <v>422</v>
      </c>
      <c r="GF9707" s="77" t="s">
        <v>155</v>
      </c>
      <c r="GG9707" s="77" t="s">
        <v>476</v>
      </c>
      <c r="GH9707" s="77" t="s">
        <v>488</v>
      </c>
      <c r="GI9707" s="77">
        <v>2020</v>
      </c>
      <c r="GJ9707" s="77" t="s">
        <v>305</v>
      </c>
      <c r="GK9707" s="77">
        <v>409.22373582043713</v>
      </c>
      <c r="GL9707" s="77">
        <v>73.245042999999995</v>
      </c>
      <c r="GM9707" s="77">
        <v>2020</v>
      </c>
      <c r="GN9707" s="77" t="s">
        <v>175</v>
      </c>
      <c r="GO9707" s="77">
        <v>0.13250000000000001</v>
      </c>
      <c r="GP9707" s="77">
        <v>3</v>
      </c>
      <c r="GQ9707" s="77">
        <v>0</v>
      </c>
      <c r="GR9707" s="77" t="s">
        <v>423</v>
      </c>
      <c r="GS9707" s="77">
        <v>0.1527377521613833</v>
      </c>
      <c r="GT9707" s="77">
        <v>62.503913540297319</v>
      </c>
      <c r="GU9707" s="77">
        <v>0</v>
      </c>
      <c r="GV9707" s="77">
        <v>0</v>
      </c>
      <c r="GW9707" s="77">
        <v>0</v>
      </c>
      <c r="GX9707" s="77">
        <v>0</v>
      </c>
      <c r="GY9707" s="77">
        <v>0</v>
      </c>
      <c r="GZ9707" s="77">
        <v>0</v>
      </c>
    </row>
    <row r="9708" spans="187:208" x14ac:dyDescent="0.25">
      <c r="GE9708" s="77" t="s">
        <v>425</v>
      </c>
      <c r="GF9708" s="77" t="s">
        <v>155</v>
      </c>
      <c r="GG9708" s="77" t="s">
        <v>476</v>
      </c>
      <c r="GH9708" s="77" t="s">
        <v>488</v>
      </c>
      <c r="GI9708" s="77">
        <v>2020</v>
      </c>
      <c r="GJ9708" s="77" t="s">
        <v>301</v>
      </c>
      <c r="GK9708" s="77">
        <v>13469.087812378701</v>
      </c>
      <c r="GL9708" s="77">
        <v>73.245042999999995</v>
      </c>
      <c r="GM9708" s="77">
        <v>2020</v>
      </c>
      <c r="GN9708" s="77" t="s">
        <v>175</v>
      </c>
      <c r="GO9708" s="77">
        <v>5.3000000000000005E-2</v>
      </c>
      <c r="GP9708" s="77">
        <v>3</v>
      </c>
      <c r="GQ9708" s="77">
        <v>0</v>
      </c>
      <c r="GR9708" s="77" t="s">
        <v>423</v>
      </c>
      <c r="GS9708" s="77">
        <v>5.5966209081309407E-2</v>
      </c>
      <c r="GT9708" s="77">
        <v>753.81378464210263</v>
      </c>
      <c r="GU9708" s="77">
        <v>0</v>
      </c>
      <c r="GV9708" s="77">
        <v>0</v>
      </c>
      <c r="GW9708" s="77">
        <v>0</v>
      </c>
      <c r="GX9708" s="77">
        <v>0</v>
      </c>
      <c r="GY9708" s="77">
        <v>0</v>
      </c>
      <c r="GZ9708" s="77">
        <v>0</v>
      </c>
    </row>
    <row r="9709" spans="187:208" x14ac:dyDescent="0.25">
      <c r="GE9709" s="77" t="s">
        <v>427</v>
      </c>
      <c r="GF9709" s="77" t="s">
        <v>155</v>
      </c>
      <c r="GG9709" s="77" t="s">
        <v>476</v>
      </c>
      <c r="GH9709" s="77" t="s">
        <v>488</v>
      </c>
      <c r="GI9709" s="77">
        <v>2020</v>
      </c>
      <c r="GJ9709" s="77" t="s">
        <v>303</v>
      </c>
      <c r="GK9709" s="77">
        <v>7205.5312760252473</v>
      </c>
      <c r="GL9709" s="77">
        <v>73.245042999999995</v>
      </c>
      <c r="GM9709" s="77">
        <v>2020</v>
      </c>
      <c r="GN9709" s="77" t="s">
        <v>175</v>
      </c>
      <c r="GO9709" s="77">
        <v>5.3000000000000005E-2</v>
      </c>
      <c r="GP9709" s="77">
        <v>3</v>
      </c>
      <c r="GQ9709" s="77">
        <v>0</v>
      </c>
      <c r="GR9709" s="77" t="s">
        <v>423</v>
      </c>
      <c r="GS9709" s="77">
        <v>5.5966209081309407E-2</v>
      </c>
      <c r="GT9709" s="77">
        <v>403.26626993594317</v>
      </c>
      <c r="GU9709" s="77">
        <v>0</v>
      </c>
      <c r="GV9709" s="77">
        <v>0</v>
      </c>
      <c r="GW9709" s="77">
        <v>0</v>
      </c>
      <c r="GX9709" s="77">
        <v>0</v>
      </c>
      <c r="GY9709" s="77">
        <v>0</v>
      </c>
      <c r="GZ9709" s="77">
        <v>0</v>
      </c>
    </row>
    <row r="9710" spans="187:208" x14ac:dyDescent="0.25">
      <c r="GE9710" s="77" t="s">
        <v>422</v>
      </c>
      <c r="GF9710" s="77" t="s">
        <v>155</v>
      </c>
      <c r="GG9710" s="77" t="s">
        <v>477</v>
      </c>
      <c r="GH9710" s="77" t="s">
        <v>300</v>
      </c>
      <c r="GI9710" s="77">
        <v>2020</v>
      </c>
      <c r="GJ9710" s="77" t="s">
        <v>305</v>
      </c>
      <c r="GK9710" s="77">
        <v>222.22942162791881</v>
      </c>
      <c r="GL9710" s="77">
        <v>1419.6505749999999</v>
      </c>
      <c r="GM9710" s="77">
        <v>2020</v>
      </c>
      <c r="GN9710" s="77" t="s">
        <v>175</v>
      </c>
      <c r="GO9710" s="77">
        <v>0.13250000000000001</v>
      </c>
      <c r="GP9710" s="77">
        <v>3</v>
      </c>
      <c r="GQ9710" s="77">
        <v>0</v>
      </c>
      <c r="GR9710" s="77" t="s">
        <v>423</v>
      </c>
      <c r="GS9710" s="77">
        <v>0.1527377521613833</v>
      </c>
      <c r="GT9710" s="77">
        <v>33.942822323572614</v>
      </c>
      <c r="GU9710" s="77">
        <v>0</v>
      </c>
      <c r="GV9710" s="77">
        <v>0</v>
      </c>
      <c r="GW9710" s="77">
        <v>0</v>
      </c>
      <c r="GX9710" s="77">
        <v>0</v>
      </c>
      <c r="GY9710" s="77">
        <v>0</v>
      </c>
      <c r="GZ9710" s="77">
        <v>0</v>
      </c>
    </row>
    <row r="9711" spans="187:208" x14ac:dyDescent="0.25">
      <c r="GE9711" s="77" t="s">
        <v>425</v>
      </c>
      <c r="GF9711" s="77" t="s">
        <v>155</v>
      </c>
      <c r="GG9711" s="77" t="s">
        <v>477</v>
      </c>
      <c r="GH9711" s="77" t="s">
        <v>300</v>
      </c>
      <c r="GI9711" s="77">
        <v>2020</v>
      </c>
      <c r="GJ9711" s="77" t="s">
        <v>301</v>
      </c>
      <c r="GK9711" s="77">
        <v>8585.7228092513742</v>
      </c>
      <c r="GL9711" s="77">
        <v>1419.6505749999999</v>
      </c>
      <c r="GM9711" s="77">
        <v>2020</v>
      </c>
      <c r="GN9711" s="77" t="s">
        <v>175</v>
      </c>
      <c r="GO9711" s="77">
        <v>5.3000000000000005E-2</v>
      </c>
      <c r="GP9711" s="77">
        <v>3</v>
      </c>
      <c r="GQ9711" s="77">
        <v>0</v>
      </c>
      <c r="GR9711" s="77" t="s">
        <v>423</v>
      </c>
      <c r="GS9711" s="77">
        <v>5.5966209081309407E-2</v>
      </c>
      <c r="GT9711" s="77">
        <v>480.51035785672957</v>
      </c>
      <c r="GU9711" s="77">
        <v>0</v>
      </c>
      <c r="GV9711" s="77">
        <v>0</v>
      </c>
      <c r="GW9711" s="77">
        <v>0</v>
      </c>
      <c r="GX9711" s="77">
        <v>0</v>
      </c>
      <c r="GY9711" s="77">
        <v>0</v>
      </c>
      <c r="GZ9711" s="77">
        <v>0</v>
      </c>
    </row>
    <row r="9712" spans="187:208" x14ac:dyDescent="0.25">
      <c r="GE9712" s="77" t="s">
        <v>427</v>
      </c>
      <c r="GF9712" s="77" t="s">
        <v>155</v>
      </c>
      <c r="GG9712" s="77" t="s">
        <v>477</v>
      </c>
      <c r="GH9712" s="77" t="s">
        <v>300</v>
      </c>
      <c r="GI9712" s="77">
        <v>2020</v>
      </c>
      <c r="GJ9712" s="77" t="s">
        <v>303</v>
      </c>
      <c r="GK9712" s="77">
        <v>5338.1784104588778</v>
      </c>
      <c r="GL9712" s="77">
        <v>1419.6505749999999</v>
      </c>
      <c r="GM9712" s="77">
        <v>2020</v>
      </c>
      <c r="GN9712" s="77" t="s">
        <v>175</v>
      </c>
      <c r="GO9712" s="77">
        <v>5.3000000000000005E-2</v>
      </c>
      <c r="GP9712" s="77">
        <v>3</v>
      </c>
      <c r="GQ9712" s="77">
        <v>0</v>
      </c>
      <c r="GR9712" s="77" t="s">
        <v>423</v>
      </c>
      <c r="GS9712" s="77">
        <v>5.5966209081309407E-2</v>
      </c>
      <c r="GT9712" s="77">
        <v>298.75760903307344</v>
      </c>
      <c r="GU9712" s="77">
        <v>0</v>
      </c>
      <c r="GV9712" s="77">
        <v>0</v>
      </c>
      <c r="GW9712" s="77">
        <v>0</v>
      </c>
      <c r="GX9712" s="77">
        <v>0</v>
      </c>
      <c r="GY9712" s="77">
        <v>0</v>
      </c>
      <c r="GZ9712" s="77">
        <v>0</v>
      </c>
    </row>
    <row r="9713" spans="187:208" x14ac:dyDescent="0.25">
      <c r="GE9713" s="77" t="s">
        <v>422</v>
      </c>
      <c r="GF9713" s="77" t="s">
        <v>155</v>
      </c>
      <c r="GG9713" s="77" t="s">
        <v>477</v>
      </c>
      <c r="GH9713" s="77" t="s">
        <v>432</v>
      </c>
      <c r="GI9713" s="77">
        <v>2020</v>
      </c>
      <c r="GJ9713" s="77" t="s">
        <v>305</v>
      </c>
      <c r="GK9713" s="77">
        <v>222.2294216278886</v>
      </c>
      <c r="GL9713" s="77">
        <v>1419.6505749999999</v>
      </c>
      <c r="GM9713" s="77">
        <v>2020</v>
      </c>
      <c r="GN9713" s="77" t="s">
        <v>175</v>
      </c>
      <c r="GO9713" s="77">
        <v>0.13250000000000001</v>
      </c>
      <c r="GP9713" s="77">
        <v>3</v>
      </c>
      <c r="GQ9713" s="77">
        <v>0</v>
      </c>
      <c r="GR9713" s="77" t="s">
        <v>423</v>
      </c>
      <c r="GS9713" s="77">
        <v>0.1527377521613833</v>
      </c>
      <c r="GT9713" s="77">
        <v>33.942822323568002</v>
      </c>
      <c r="GU9713" s="77">
        <v>0</v>
      </c>
      <c r="GV9713" s="77">
        <v>0</v>
      </c>
      <c r="GW9713" s="77">
        <v>0</v>
      </c>
      <c r="GX9713" s="77">
        <v>0</v>
      </c>
      <c r="GY9713" s="77">
        <v>0</v>
      </c>
      <c r="GZ9713" s="77">
        <v>0</v>
      </c>
    </row>
    <row r="9714" spans="187:208" x14ac:dyDescent="0.25">
      <c r="GE9714" s="77" t="s">
        <v>425</v>
      </c>
      <c r="GF9714" s="77" t="s">
        <v>155</v>
      </c>
      <c r="GG9714" s="77" t="s">
        <v>477</v>
      </c>
      <c r="GH9714" s="77" t="s">
        <v>432</v>
      </c>
      <c r="GI9714" s="77">
        <v>2020</v>
      </c>
      <c r="GJ9714" s="77" t="s">
        <v>301</v>
      </c>
      <c r="GK9714" s="77">
        <v>8585.722809250201</v>
      </c>
      <c r="GL9714" s="77">
        <v>1419.6505749999999</v>
      </c>
      <c r="GM9714" s="77">
        <v>2020</v>
      </c>
      <c r="GN9714" s="77" t="s">
        <v>175</v>
      </c>
      <c r="GO9714" s="77">
        <v>5.3000000000000005E-2</v>
      </c>
      <c r="GP9714" s="77">
        <v>3</v>
      </c>
      <c r="GQ9714" s="77">
        <v>0</v>
      </c>
      <c r="GR9714" s="77" t="s">
        <v>423</v>
      </c>
      <c r="GS9714" s="77">
        <v>5.5966209081309407E-2</v>
      </c>
      <c r="GT9714" s="77">
        <v>480.51035785666392</v>
      </c>
      <c r="GU9714" s="77">
        <v>0</v>
      </c>
      <c r="GV9714" s="77">
        <v>0</v>
      </c>
      <c r="GW9714" s="77">
        <v>0</v>
      </c>
      <c r="GX9714" s="77">
        <v>0</v>
      </c>
      <c r="GY9714" s="77">
        <v>0</v>
      </c>
      <c r="GZ9714" s="77">
        <v>0</v>
      </c>
    </row>
    <row r="9715" spans="187:208" x14ac:dyDescent="0.25">
      <c r="GE9715" s="77" t="s">
        <v>422</v>
      </c>
      <c r="GF9715" s="77" t="s">
        <v>155</v>
      </c>
      <c r="GG9715" s="77" t="s">
        <v>477</v>
      </c>
      <c r="GH9715" s="77" t="s">
        <v>439</v>
      </c>
      <c r="GI9715" s="77">
        <v>2020</v>
      </c>
      <c r="GJ9715" s="77" t="s">
        <v>305</v>
      </c>
      <c r="GK9715" s="77">
        <v>0.69641821681223104</v>
      </c>
      <c r="GL9715" s="77">
        <v>1419.6505749999999</v>
      </c>
      <c r="GM9715" s="77">
        <v>2020</v>
      </c>
      <c r="GN9715" s="77" t="s">
        <v>175</v>
      </c>
      <c r="GO9715" s="77">
        <v>0.13250000000000001</v>
      </c>
      <c r="GP9715" s="77">
        <v>3</v>
      </c>
      <c r="GQ9715" s="77">
        <v>0</v>
      </c>
      <c r="GR9715" s="77" t="s">
        <v>423</v>
      </c>
      <c r="GS9715" s="77">
        <v>0.1527377521613833</v>
      </c>
      <c r="GT9715" s="77">
        <v>0.10636935300013904</v>
      </c>
      <c r="GU9715" s="77">
        <v>0</v>
      </c>
      <c r="GV9715" s="77">
        <v>0</v>
      </c>
      <c r="GW9715" s="77">
        <v>0</v>
      </c>
      <c r="GX9715" s="77">
        <v>0</v>
      </c>
      <c r="GY9715" s="77">
        <v>0</v>
      </c>
      <c r="GZ9715" s="77">
        <v>0</v>
      </c>
    </row>
    <row r="9716" spans="187:208" x14ac:dyDescent="0.25">
      <c r="GE9716" s="77" t="s">
        <v>425</v>
      </c>
      <c r="GF9716" s="77" t="s">
        <v>155</v>
      </c>
      <c r="GG9716" s="77" t="s">
        <v>477</v>
      </c>
      <c r="GH9716" s="77" t="s">
        <v>439</v>
      </c>
      <c r="GI9716" s="77">
        <v>2020</v>
      </c>
      <c r="GJ9716" s="77" t="s">
        <v>301</v>
      </c>
      <c r="GK9716" s="77">
        <v>2.9419641522810189</v>
      </c>
      <c r="GL9716" s="77">
        <v>1419.6505749999999</v>
      </c>
      <c r="GM9716" s="77">
        <v>2020</v>
      </c>
      <c r="GN9716" s="77" t="s">
        <v>175</v>
      </c>
      <c r="GO9716" s="77">
        <v>5.3000000000000005E-2</v>
      </c>
      <c r="GP9716" s="77">
        <v>3</v>
      </c>
      <c r="GQ9716" s="77">
        <v>0</v>
      </c>
      <c r="GR9716" s="77" t="s">
        <v>423</v>
      </c>
      <c r="GS9716" s="77">
        <v>5.5966209081309407E-2</v>
      </c>
      <c r="GT9716" s="77">
        <v>0.16465058085627668</v>
      </c>
      <c r="GU9716" s="77">
        <v>0</v>
      </c>
      <c r="GV9716" s="77">
        <v>0</v>
      </c>
      <c r="GW9716" s="77">
        <v>0</v>
      </c>
      <c r="GX9716" s="77">
        <v>0</v>
      </c>
      <c r="GY9716" s="77">
        <v>0</v>
      </c>
      <c r="GZ9716" s="77">
        <v>0</v>
      </c>
    </row>
    <row r="9717" spans="187:208" x14ac:dyDescent="0.25">
      <c r="GE9717" s="77" t="s">
        <v>427</v>
      </c>
      <c r="GF9717" s="77" t="s">
        <v>155</v>
      </c>
      <c r="GG9717" s="77" t="s">
        <v>477</v>
      </c>
      <c r="GH9717" s="77" t="s">
        <v>439</v>
      </c>
      <c r="GI9717" s="77">
        <v>2020</v>
      </c>
      <c r="GJ9717" s="77" t="s">
        <v>303</v>
      </c>
      <c r="GK9717" s="77">
        <v>1.6021759622082921</v>
      </c>
      <c r="GL9717" s="77">
        <v>1419.6505749999999</v>
      </c>
      <c r="GM9717" s="77">
        <v>2020</v>
      </c>
      <c r="GN9717" s="77" t="s">
        <v>175</v>
      </c>
      <c r="GO9717" s="77">
        <v>5.3000000000000005E-2</v>
      </c>
      <c r="GP9717" s="77">
        <v>3</v>
      </c>
      <c r="GQ9717" s="77">
        <v>0</v>
      </c>
      <c r="GR9717" s="77" t="s">
        <v>423</v>
      </c>
      <c r="GS9717" s="77">
        <v>5.5966209081309407E-2</v>
      </c>
      <c r="GT9717" s="77">
        <v>8.9667714885997354E-2</v>
      </c>
      <c r="GU9717" s="77">
        <v>0</v>
      </c>
      <c r="GV9717" s="77">
        <v>0</v>
      </c>
      <c r="GW9717" s="77">
        <v>0</v>
      </c>
      <c r="GX9717" s="77">
        <v>0</v>
      </c>
      <c r="GY9717" s="77">
        <v>0</v>
      </c>
      <c r="GZ9717" s="77">
        <v>0</v>
      </c>
    </row>
    <row r="9718" spans="187:208" x14ac:dyDescent="0.25">
      <c r="GE9718" s="77" t="s">
        <v>422</v>
      </c>
      <c r="GF9718" s="77" t="s">
        <v>155</v>
      </c>
      <c r="GG9718" s="77" t="s">
        <v>477</v>
      </c>
      <c r="GH9718" s="77" t="s">
        <v>446</v>
      </c>
      <c r="GI9718" s="77">
        <v>2020</v>
      </c>
      <c r="GJ9718" s="77" t="s">
        <v>305</v>
      </c>
      <c r="GK9718" s="77">
        <v>3.6425060683954513E-2</v>
      </c>
      <c r="GL9718" s="77">
        <v>1419.6505749999999</v>
      </c>
      <c r="GM9718" s="77">
        <v>2020</v>
      </c>
      <c r="GN9718" s="77" t="s">
        <v>175</v>
      </c>
      <c r="GO9718" s="77">
        <v>0.13250000000000001</v>
      </c>
      <c r="GP9718" s="77">
        <v>3</v>
      </c>
      <c r="GQ9718" s="77">
        <v>0</v>
      </c>
      <c r="GR9718" s="77" t="s">
        <v>423</v>
      </c>
      <c r="GS9718" s="77">
        <v>0.1527377521613833</v>
      </c>
      <c r="GT9718" s="77">
        <v>5.563481891209191E-3</v>
      </c>
      <c r="GU9718" s="77">
        <v>0</v>
      </c>
      <c r="GV9718" s="77">
        <v>0</v>
      </c>
      <c r="GW9718" s="77">
        <v>0</v>
      </c>
      <c r="GX9718" s="77">
        <v>0</v>
      </c>
      <c r="GY9718" s="77">
        <v>0</v>
      </c>
      <c r="GZ9718" s="77">
        <v>0</v>
      </c>
    </row>
    <row r="9719" spans="187:208" x14ac:dyDescent="0.25">
      <c r="GE9719" s="77" t="s">
        <v>425</v>
      </c>
      <c r="GF9719" s="77" t="s">
        <v>155</v>
      </c>
      <c r="GG9719" s="77" t="s">
        <v>477</v>
      </c>
      <c r="GH9719" s="77" t="s">
        <v>446</v>
      </c>
      <c r="GI9719" s="77">
        <v>2020</v>
      </c>
      <c r="GJ9719" s="77" t="s">
        <v>301</v>
      </c>
      <c r="GK9719" s="77">
        <v>1.5808724525432651E-3</v>
      </c>
      <c r="GL9719" s="77">
        <v>1419.6505749999999</v>
      </c>
      <c r="GM9719" s="77">
        <v>2020</v>
      </c>
      <c r="GN9719" s="77" t="s">
        <v>175</v>
      </c>
      <c r="GO9719" s="77">
        <v>5.3000000000000005E-2</v>
      </c>
      <c r="GP9719" s="77">
        <v>3</v>
      </c>
      <c r="GQ9719" s="77">
        <v>0</v>
      </c>
      <c r="GR9719" s="77" t="s">
        <v>423</v>
      </c>
      <c r="GS9719" s="77">
        <v>5.5966209081309407E-2</v>
      </c>
      <c r="GT9719" s="77">
        <v>8.847543820991876E-5</v>
      </c>
      <c r="GU9719" s="77">
        <v>0</v>
      </c>
      <c r="GV9719" s="77">
        <v>0</v>
      </c>
      <c r="GW9719" s="77">
        <v>0</v>
      </c>
      <c r="GX9719" s="77">
        <v>0</v>
      </c>
      <c r="GY9719" s="77">
        <v>0</v>
      </c>
      <c r="GZ9719" s="77">
        <v>0</v>
      </c>
    </row>
    <row r="9720" spans="187:208" x14ac:dyDescent="0.25">
      <c r="GE9720" s="77" t="s">
        <v>427</v>
      </c>
      <c r="GF9720" s="77" t="s">
        <v>155</v>
      </c>
      <c r="GG9720" s="77" t="s">
        <v>477</v>
      </c>
      <c r="GH9720" s="77" t="s">
        <v>446</v>
      </c>
      <c r="GI9720" s="77">
        <v>2020</v>
      </c>
      <c r="GJ9720" s="77" t="s">
        <v>303</v>
      </c>
      <c r="GK9720" s="77">
        <v>3.989464219845075E-2</v>
      </c>
      <c r="GL9720" s="77">
        <v>1419.6505749999999</v>
      </c>
      <c r="GM9720" s="77">
        <v>2020</v>
      </c>
      <c r="GN9720" s="77" t="s">
        <v>175</v>
      </c>
      <c r="GO9720" s="77">
        <v>5.3000000000000005E-2</v>
      </c>
      <c r="GP9720" s="77">
        <v>3</v>
      </c>
      <c r="GQ9720" s="77">
        <v>0</v>
      </c>
      <c r="GR9720" s="77" t="s">
        <v>423</v>
      </c>
      <c r="GS9720" s="77">
        <v>5.5966209081309407E-2</v>
      </c>
      <c r="GT9720" s="77">
        <v>2.232751886502524E-3</v>
      </c>
      <c r="GU9720" s="77">
        <v>0</v>
      </c>
      <c r="GV9720" s="77">
        <v>0</v>
      </c>
      <c r="GW9720" s="77">
        <v>0</v>
      </c>
      <c r="GX9720" s="77">
        <v>0</v>
      </c>
      <c r="GY9720" s="77">
        <v>0</v>
      </c>
      <c r="GZ9720" s="77">
        <v>0</v>
      </c>
    </row>
    <row r="9721" spans="187:208" x14ac:dyDescent="0.25">
      <c r="GE9721" s="77" t="s">
        <v>422</v>
      </c>
      <c r="GF9721" s="77" t="s">
        <v>155</v>
      </c>
      <c r="GG9721" s="77" t="s">
        <v>477</v>
      </c>
      <c r="GH9721" s="77" t="s">
        <v>453</v>
      </c>
      <c r="GI9721" s="77">
        <v>2020</v>
      </c>
      <c r="GJ9721" s="77" t="s">
        <v>305</v>
      </c>
      <c r="GK9721" s="77">
        <v>222.22942162783531</v>
      </c>
      <c r="GL9721" s="77">
        <v>1419.6505749999999</v>
      </c>
      <c r="GM9721" s="77">
        <v>2020</v>
      </c>
      <c r="GN9721" s="77" t="s">
        <v>175</v>
      </c>
      <c r="GO9721" s="77">
        <v>0.13250000000000001</v>
      </c>
      <c r="GP9721" s="77">
        <v>3</v>
      </c>
      <c r="GQ9721" s="77">
        <v>0</v>
      </c>
      <c r="GR9721" s="77" t="s">
        <v>423</v>
      </c>
      <c r="GS9721" s="77">
        <v>0.1527377521613833</v>
      </c>
      <c r="GT9721" s="77">
        <v>33.942822323559859</v>
      </c>
      <c r="GU9721" s="77">
        <v>0</v>
      </c>
      <c r="GV9721" s="77">
        <v>0</v>
      </c>
      <c r="GW9721" s="77">
        <v>0</v>
      </c>
      <c r="GX9721" s="77">
        <v>0</v>
      </c>
      <c r="GY9721" s="77">
        <v>0</v>
      </c>
      <c r="GZ9721" s="77">
        <v>0</v>
      </c>
    </row>
    <row r="9722" spans="187:208" x14ac:dyDescent="0.25">
      <c r="GE9722" s="77" t="s">
        <v>425</v>
      </c>
      <c r="GF9722" s="77" t="s">
        <v>155</v>
      </c>
      <c r="GG9722" s="77" t="s">
        <v>477</v>
      </c>
      <c r="GH9722" s="77" t="s">
        <v>453</v>
      </c>
      <c r="GI9722" s="77">
        <v>2020</v>
      </c>
      <c r="GJ9722" s="77" t="s">
        <v>301</v>
      </c>
      <c r="GK9722" s="77">
        <v>8585.7228092481273</v>
      </c>
      <c r="GL9722" s="77">
        <v>1419.6505749999999</v>
      </c>
      <c r="GM9722" s="77">
        <v>2020</v>
      </c>
      <c r="GN9722" s="77" t="s">
        <v>175</v>
      </c>
      <c r="GO9722" s="77">
        <v>5.3000000000000005E-2</v>
      </c>
      <c r="GP9722" s="77">
        <v>3</v>
      </c>
      <c r="GQ9722" s="77">
        <v>0</v>
      </c>
      <c r="GR9722" s="77" t="s">
        <v>423</v>
      </c>
      <c r="GS9722" s="77">
        <v>5.5966209081309407E-2</v>
      </c>
      <c r="GT9722" s="77">
        <v>480.51035785654784</v>
      </c>
      <c r="GU9722" s="77">
        <v>0</v>
      </c>
      <c r="GV9722" s="77">
        <v>0</v>
      </c>
      <c r="GW9722" s="77">
        <v>0</v>
      </c>
      <c r="GX9722" s="77">
        <v>0</v>
      </c>
      <c r="GY9722" s="77">
        <v>0</v>
      </c>
      <c r="GZ9722" s="77">
        <v>0</v>
      </c>
    </row>
    <row r="9723" spans="187:208" x14ac:dyDescent="0.25">
      <c r="GE9723" s="77" t="s">
        <v>427</v>
      </c>
      <c r="GF9723" s="77" t="s">
        <v>155</v>
      </c>
      <c r="GG9723" s="77" t="s">
        <v>477</v>
      </c>
      <c r="GH9723" s="77" t="s">
        <v>453</v>
      </c>
      <c r="GI9723" s="77">
        <v>2020</v>
      </c>
      <c r="GJ9723" s="77" t="s">
        <v>303</v>
      </c>
      <c r="GK9723" s="77">
        <v>5338.1784104568587</v>
      </c>
      <c r="GL9723" s="77">
        <v>1419.6505749999999</v>
      </c>
      <c r="GM9723" s="77">
        <v>2020</v>
      </c>
      <c r="GN9723" s="77" t="s">
        <v>175</v>
      </c>
      <c r="GO9723" s="77">
        <v>5.3000000000000005E-2</v>
      </c>
      <c r="GP9723" s="77">
        <v>3</v>
      </c>
      <c r="GQ9723" s="77">
        <v>0</v>
      </c>
      <c r="GR9723" s="77" t="s">
        <v>423</v>
      </c>
      <c r="GS9723" s="77">
        <v>5.5966209081309407E-2</v>
      </c>
      <c r="GT9723" s="77">
        <v>298.75760903296043</v>
      </c>
      <c r="GU9723" s="77">
        <v>0</v>
      </c>
      <c r="GV9723" s="77">
        <v>0</v>
      </c>
      <c r="GW9723" s="77">
        <v>0</v>
      </c>
      <c r="GX9723" s="77">
        <v>0</v>
      </c>
      <c r="GY9723" s="77">
        <v>0</v>
      </c>
      <c r="GZ9723" s="77">
        <v>0</v>
      </c>
    </row>
    <row r="9724" spans="187:208" x14ac:dyDescent="0.25">
      <c r="GE9724" s="77" t="s">
        <v>422</v>
      </c>
      <c r="GF9724" s="77" t="s">
        <v>155</v>
      </c>
      <c r="GG9724" s="77" t="s">
        <v>477</v>
      </c>
      <c r="GH9724" s="77" t="s">
        <v>460</v>
      </c>
      <c r="GI9724" s="77">
        <v>2020</v>
      </c>
      <c r="GJ9724" s="77" t="s">
        <v>305</v>
      </c>
      <c r="GK9724" s="77">
        <v>222.22942162785731</v>
      </c>
      <c r="GL9724" s="77">
        <v>1419.6505749999999</v>
      </c>
      <c r="GM9724" s="77">
        <v>2020</v>
      </c>
      <c r="GN9724" s="77" t="s">
        <v>175</v>
      </c>
      <c r="GO9724" s="77">
        <v>0.13250000000000001</v>
      </c>
      <c r="GP9724" s="77">
        <v>3</v>
      </c>
      <c r="GQ9724" s="77">
        <v>0</v>
      </c>
      <c r="GR9724" s="77" t="s">
        <v>423</v>
      </c>
      <c r="GS9724" s="77">
        <v>0.1527377521613833</v>
      </c>
      <c r="GT9724" s="77">
        <v>33.94282232356322</v>
      </c>
      <c r="GU9724" s="77">
        <v>0</v>
      </c>
      <c r="GV9724" s="77">
        <v>0</v>
      </c>
      <c r="GW9724" s="77">
        <v>0</v>
      </c>
      <c r="GX9724" s="77">
        <v>0</v>
      </c>
      <c r="GY9724" s="77">
        <v>0</v>
      </c>
      <c r="GZ9724" s="77">
        <v>0</v>
      </c>
    </row>
    <row r="9725" spans="187:208" x14ac:dyDescent="0.25">
      <c r="GE9725" s="77" t="s">
        <v>425</v>
      </c>
      <c r="GF9725" s="77" t="s">
        <v>155</v>
      </c>
      <c r="GG9725" s="77" t="s">
        <v>477</v>
      </c>
      <c r="GH9725" s="77" t="s">
        <v>460</v>
      </c>
      <c r="GI9725" s="77">
        <v>2020</v>
      </c>
      <c r="GJ9725" s="77" t="s">
        <v>301</v>
      </c>
      <c r="GK9725" s="77">
        <v>8585.7228092489822</v>
      </c>
      <c r="GL9725" s="77">
        <v>1419.6505749999999</v>
      </c>
      <c r="GM9725" s="77">
        <v>2020</v>
      </c>
      <c r="GN9725" s="77" t="s">
        <v>175</v>
      </c>
      <c r="GO9725" s="77">
        <v>5.3000000000000005E-2</v>
      </c>
      <c r="GP9725" s="77">
        <v>3</v>
      </c>
      <c r="GQ9725" s="77">
        <v>0</v>
      </c>
      <c r="GR9725" s="77" t="s">
        <v>423</v>
      </c>
      <c r="GS9725" s="77">
        <v>5.5966209081309407E-2</v>
      </c>
      <c r="GT9725" s="77">
        <v>480.5103578565957</v>
      </c>
      <c r="GU9725" s="77">
        <v>0</v>
      </c>
      <c r="GV9725" s="77">
        <v>0</v>
      </c>
      <c r="GW9725" s="77">
        <v>0</v>
      </c>
      <c r="GX9725" s="77">
        <v>0</v>
      </c>
      <c r="GY9725" s="77">
        <v>0</v>
      </c>
      <c r="GZ9725" s="77">
        <v>0</v>
      </c>
    </row>
    <row r="9726" spans="187:208" x14ac:dyDescent="0.25">
      <c r="GE9726" s="77" t="s">
        <v>422</v>
      </c>
      <c r="GF9726" s="77" t="s">
        <v>155</v>
      </c>
      <c r="GG9726" s="77" t="s">
        <v>477</v>
      </c>
      <c r="GH9726" s="77" t="s">
        <v>467</v>
      </c>
      <c r="GI9726" s="77">
        <v>2020</v>
      </c>
      <c r="GJ9726" s="77" t="s">
        <v>305</v>
      </c>
      <c r="GK9726" s="77">
        <v>0.69641821681223126</v>
      </c>
      <c r="GL9726" s="77">
        <v>1419.6505749999999</v>
      </c>
      <c r="GM9726" s="77">
        <v>2020</v>
      </c>
      <c r="GN9726" s="77" t="s">
        <v>175</v>
      </c>
      <c r="GO9726" s="77">
        <v>0.13250000000000001</v>
      </c>
      <c r="GP9726" s="77">
        <v>3</v>
      </c>
      <c r="GQ9726" s="77">
        <v>0</v>
      </c>
      <c r="GR9726" s="77" t="s">
        <v>423</v>
      </c>
      <c r="GS9726" s="77">
        <v>0.1527377521613833</v>
      </c>
      <c r="GT9726" s="77">
        <v>0.10636935300013908</v>
      </c>
      <c r="GU9726" s="77">
        <v>0</v>
      </c>
      <c r="GV9726" s="77">
        <v>0</v>
      </c>
      <c r="GW9726" s="77">
        <v>0</v>
      </c>
      <c r="GX9726" s="77">
        <v>0</v>
      </c>
      <c r="GY9726" s="77">
        <v>0</v>
      </c>
      <c r="GZ9726" s="77">
        <v>0</v>
      </c>
    </row>
    <row r="9727" spans="187:208" x14ac:dyDescent="0.25">
      <c r="GE9727" s="77" t="s">
        <v>425</v>
      </c>
      <c r="GF9727" s="77" t="s">
        <v>155</v>
      </c>
      <c r="GG9727" s="77" t="s">
        <v>477</v>
      </c>
      <c r="GH9727" s="77" t="s">
        <v>467</v>
      </c>
      <c r="GI9727" s="77">
        <v>2020</v>
      </c>
      <c r="GJ9727" s="77" t="s">
        <v>301</v>
      </c>
      <c r="GK9727" s="77">
        <v>2.9419641522810172</v>
      </c>
      <c r="GL9727" s="77">
        <v>1419.6505749999999</v>
      </c>
      <c r="GM9727" s="77">
        <v>2020</v>
      </c>
      <c r="GN9727" s="77" t="s">
        <v>175</v>
      </c>
      <c r="GO9727" s="77">
        <v>5.3000000000000005E-2</v>
      </c>
      <c r="GP9727" s="77">
        <v>3</v>
      </c>
      <c r="GQ9727" s="77">
        <v>0</v>
      </c>
      <c r="GR9727" s="77" t="s">
        <v>423</v>
      </c>
      <c r="GS9727" s="77">
        <v>5.5966209081309407E-2</v>
      </c>
      <c r="GT9727" s="77">
        <v>0.1646505808562766</v>
      </c>
      <c r="GU9727" s="77">
        <v>0</v>
      </c>
      <c r="GV9727" s="77">
        <v>0</v>
      </c>
      <c r="GW9727" s="77">
        <v>0</v>
      </c>
      <c r="GX9727" s="77">
        <v>0</v>
      </c>
      <c r="GY9727" s="77">
        <v>0</v>
      </c>
      <c r="GZ9727" s="77">
        <v>0</v>
      </c>
    </row>
    <row r="9728" spans="187:208" x14ac:dyDescent="0.25">
      <c r="GE9728" s="77" t="s">
        <v>427</v>
      </c>
      <c r="GF9728" s="77" t="s">
        <v>155</v>
      </c>
      <c r="GG9728" s="77" t="s">
        <v>477</v>
      </c>
      <c r="GH9728" s="77" t="s">
        <v>467</v>
      </c>
      <c r="GI9728" s="77">
        <v>2020</v>
      </c>
      <c r="GJ9728" s="77" t="s">
        <v>303</v>
      </c>
      <c r="GK9728" s="77">
        <v>1.602175962208289</v>
      </c>
      <c r="GL9728" s="77">
        <v>1419.6505749999999</v>
      </c>
      <c r="GM9728" s="77">
        <v>2020</v>
      </c>
      <c r="GN9728" s="77" t="s">
        <v>175</v>
      </c>
      <c r="GO9728" s="77">
        <v>5.3000000000000005E-2</v>
      </c>
      <c r="GP9728" s="77">
        <v>3</v>
      </c>
      <c r="GQ9728" s="77">
        <v>0</v>
      </c>
      <c r="GR9728" s="77" t="s">
        <v>423</v>
      </c>
      <c r="GS9728" s="77">
        <v>5.5966209081309407E-2</v>
      </c>
      <c r="GT9728" s="77">
        <v>8.9667714885997174E-2</v>
      </c>
      <c r="GU9728" s="77">
        <v>0</v>
      </c>
      <c r="GV9728" s="77">
        <v>0</v>
      </c>
      <c r="GW9728" s="77">
        <v>0</v>
      </c>
      <c r="GX9728" s="77">
        <v>0</v>
      </c>
      <c r="GY9728" s="77">
        <v>0</v>
      </c>
      <c r="GZ9728" s="77">
        <v>0</v>
      </c>
    </row>
    <row r="9729" spans="187:208" x14ac:dyDescent="0.25">
      <c r="GE9729" s="77" t="s">
        <v>422</v>
      </c>
      <c r="GF9729" s="77" t="s">
        <v>155</v>
      </c>
      <c r="GG9729" s="77" t="s">
        <v>477</v>
      </c>
      <c r="GH9729" s="77" t="s">
        <v>474</v>
      </c>
      <c r="GI9729" s="77">
        <v>2020</v>
      </c>
      <c r="GJ9729" s="77" t="s">
        <v>305</v>
      </c>
      <c r="GK9729" s="77">
        <v>3.6425060683954492E-2</v>
      </c>
      <c r="GL9729" s="77">
        <v>1419.6505749999999</v>
      </c>
      <c r="GM9729" s="77">
        <v>2020</v>
      </c>
      <c r="GN9729" s="77" t="s">
        <v>175</v>
      </c>
      <c r="GO9729" s="77">
        <v>0.13250000000000001</v>
      </c>
      <c r="GP9729" s="77">
        <v>3</v>
      </c>
      <c r="GQ9729" s="77">
        <v>0</v>
      </c>
      <c r="GR9729" s="77" t="s">
        <v>423</v>
      </c>
      <c r="GS9729" s="77">
        <v>0.1527377521613833</v>
      </c>
      <c r="GT9729" s="77">
        <v>5.5634818912091884E-3</v>
      </c>
      <c r="GU9729" s="77">
        <v>0</v>
      </c>
      <c r="GV9729" s="77">
        <v>0</v>
      </c>
      <c r="GW9729" s="77">
        <v>0</v>
      </c>
      <c r="GX9729" s="77">
        <v>0</v>
      </c>
      <c r="GY9729" s="77">
        <v>0</v>
      </c>
      <c r="GZ9729" s="77">
        <v>0</v>
      </c>
    </row>
    <row r="9730" spans="187:208" x14ac:dyDescent="0.25">
      <c r="GE9730" s="77" t="s">
        <v>425</v>
      </c>
      <c r="GF9730" s="77" t="s">
        <v>155</v>
      </c>
      <c r="GG9730" s="77" t="s">
        <v>477</v>
      </c>
      <c r="GH9730" s="77" t="s">
        <v>474</v>
      </c>
      <c r="GI9730" s="77">
        <v>2020</v>
      </c>
      <c r="GJ9730" s="77" t="s">
        <v>301</v>
      </c>
      <c r="GK9730" s="77">
        <v>1.5808724525432311E-3</v>
      </c>
      <c r="GL9730" s="77">
        <v>1419.6505749999999</v>
      </c>
      <c r="GM9730" s="77">
        <v>2020</v>
      </c>
      <c r="GN9730" s="77" t="s">
        <v>175</v>
      </c>
      <c r="GO9730" s="77">
        <v>5.3000000000000005E-2</v>
      </c>
      <c r="GP9730" s="77">
        <v>3</v>
      </c>
      <c r="GQ9730" s="77">
        <v>0</v>
      </c>
      <c r="GR9730" s="77" t="s">
        <v>423</v>
      </c>
      <c r="GS9730" s="77">
        <v>5.5966209081309407E-2</v>
      </c>
      <c r="GT9730" s="77">
        <v>8.8475438209916849E-5</v>
      </c>
      <c r="GU9730" s="77">
        <v>0</v>
      </c>
      <c r="GV9730" s="77">
        <v>0</v>
      </c>
      <c r="GW9730" s="77">
        <v>0</v>
      </c>
      <c r="GX9730" s="77">
        <v>0</v>
      </c>
      <c r="GY9730" s="77">
        <v>0</v>
      </c>
      <c r="GZ9730" s="77">
        <v>0</v>
      </c>
    </row>
    <row r="9731" spans="187:208" x14ac:dyDescent="0.25">
      <c r="GE9731" s="77" t="s">
        <v>427</v>
      </c>
      <c r="GF9731" s="77" t="s">
        <v>155</v>
      </c>
      <c r="GG9731" s="77" t="s">
        <v>477</v>
      </c>
      <c r="GH9731" s="77" t="s">
        <v>474</v>
      </c>
      <c r="GI9731" s="77">
        <v>2020</v>
      </c>
      <c r="GJ9731" s="77" t="s">
        <v>303</v>
      </c>
      <c r="GK9731" s="77">
        <v>3.9894642198450743E-2</v>
      </c>
      <c r="GL9731" s="77">
        <v>1419.6505749999999</v>
      </c>
      <c r="GM9731" s="77">
        <v>2020</v>
      </c>
      <c r="GN9731" s="77" t="s">
        <v>175</v>
      </c>
      <c r="GO9731" s="77">
        <v>5.3000000000000005E-2</v>
      </c>
      <c r="GP9731" s="77">
        <v>3</v>
      </c>
      <c r="GQ9731" s="77">
        <v>0</v>
      </c>
      <c r="GR9731" s="77" t="s">
        <v>423</v>
      </c>
      <c r="GS9731" s="77">
        <v>5.5966209081309407E-2</v>
      </c>
      <c r="GT9731" s="77">
        <v>2.2327518865025236E-3</v>
      </c>
      <c r="GU9731" s="77">
        <v>0</v>
      </c>
      <c r="GV9731" s="77">
        <v>0</v>
      </c>
      <c r="GW9731" s="77">
        <v>0</v>
      </c>
      <c r="GX9731" s="77">
        <v>0</v>
      </c>
      <c r="GY9731" s="77">
        <v>0</v>
      </c>
      <c r="GZ9731" s="77">
        <v>0</v>
      </c>
    </row>
    <row r="9732" spans="187:208" x14ac:dyDescent="0.25">
      <c r="GE9732" s="77" t="s">
        <v>422</v>
      </c>
      <c r="GF9732" s="77" t="s">
        <v>155</v>
      </c>
      <c r="GG9732" s="77" t="s">
        <v>477</v>
      </c>
      <c r="GH9732" s="77" t="s">
        <v>481</v>
      </c>
      <c r="GI9732" s="77">
        <v>2020</v>
      </c>
      <c r="GJ9732" s="77" t="s">
        <v>305</v>
      </c>
      <c r="GK9732" s="77">
        <v>409.22373582039609</v>
      </c>
      <c r="GL9732" s="77">
        <v>1419.6505749999999</v>
      </c>
      <c r="GM9732" s="77">
        <v>2020</v>
      </c>
      <c r="GN9732" s="77" t="s">
        <v>175</v>
      </c>
      <c r="GO9732" s="77">
        <v>0.13250000000000001</v>
      </c>
      <c r="GP9732" s="77">
        <v>3</v>
      </c>
      <c r="GQ9732" s="77">
        <v>0</v>
      </c>
      <c r="GR9732" s="77" t="s">
        <v>423</v>
      </c>
      <c r="GS9732" s="77">
        <v>0.1527377521613833</v>
      </c>
      <c r="GT9732" s="77">
        <v>62.503913540291052</v>
      </c>
      <c r="GU9732" s="77">
        <v>0</v>
      </c>
      <c r="GV9732" s="77">
        <v>0</v>
      </c>
      <c r="GW9732" s="77">
        <v>0</v>
      </c>
      <c r="GX9732" s="77">
        <v>0</v>
      </c>
      <c r="GY9732" s="77">
        <v>0</v>
      </c>
      <c r="GZ9732" s="77">
        <v>0</v>
      </c>
    </row>
    <row r="9733" spans="187:208" x14ac:dyDescent="0.25">
      <c r="GE9733" s="77" t="s">
        <v>425</v>
      </c>
      <c r="GF9733" s="77" t="s">
        <v>155</v>
      </c>
      <c r="GG9733" s="77" t="s">
        <v>477</v>
      </c>
      <c r="GH9733" s="77" t="s">
        <v>481</v>
      </c>
      <c r="GI9733" s="77">
        <v>2020</v>
      </c>
      <c r="GJ9733" s="77" t="s">
        <v>301</v>
      </c>
      <c r="GK9733" s="77">
        <v>13469.08781237869</v>
      </c>
      <c r="GL9733" s="77">
        <v>1419.6505749999999</v>
      </c>
      <c r="GM9733" s="77">
        <v>2020</v>
      </c>
      <c r="GN9733" s="77" t="s">
        <v>175</v>
      </c>
      <c r="GO9733" s="77">
        <v>5.3000000000000005E-2</v>
      </c>
      <c r="GP9733" s="77">
        <v>3</v>
      </c>
      <c r="GQ9733" s="77">
        <v>0</v>
      </c>
      <c r="GR9733" s="77" t="s">
        <v>423</v>
      </c>
      <c r="GS9733" s="77">
        <v>5.5966209081309407E-2</v>
      </c>
      <c r="GT9733" s="77">
        <v>753.81378464210206</v>
      </c>
      <c r="GU9733" s="77">
        <v>0</v>
      </c>
      <c r="GV9733" s="77">
        <v>0</v>
      </c>
      <c r="GW9733" s="77">
        <v>0</v>
      </c>
      <c r="GX9733" s="77">
        <v>0</v>
      </c>
      <c r="GY9733" s="77">
        <v>0</v>
      </c>
      <c r="GZ9733" s="77">
        <v>0</v>
      </c>
    </row>
    <row r="9734" spans="187:208" x14ac:dyDescent="0.25">
      <c r="GE9734" s="77" t="s">
        <v>427</v>
      </c>
      <c r="GF9734" s="77" t="s">
        <v>155</v>
      </c>
      <c r="GG9734" s="77" t="s">
        <v>477</v>
      </c>
      <c r="GH9734" s="77" t="s">
        <v>481</v>
      </c>
      <c r="GI9734" s="77">
        <v>2020</v>
      </c>
      <c r="GJ9734" s="77" t="s">
        <v>303</v>
      </c>
      <c r="GK9734" s="77">
        <v>7205.5312760252336</v>
      </c>
      <c r="GL9734" s="77">
        <v>1419.6505749999999</v>
      </c>
      <c r="GM9734" s="77">
        <v>2020</v>
      </c>
      <c r="GN9734" s="77" t="s">
        <v>175</v>
      </c>
      <c r="GO9734" s="77">
        <v>5.3000000000000005E-2</v>
      </c>
      <c r="GP9734" s="77">
        <v>3</v>
      </c>
      <c r="GQ9734" s="77">
        <v>0</v>
      </c>
      <c r="GR9734" s="77" t="s">
        <v>423</v>
      </c>
      <c r="GS9734" s="77">
        <v>5.5966209081309407E-2</v>
      </c>
      <c r="GT9734" s="77">
        <v>403.26626993594238</v>
      </c>
      <c r="GU9734" s="77">
        <v>0</v>
      </c>
      <c r="GV9734" s="77">
        <v>0</v>
      </c>
      <c r="GW9734" s="77">
        <v>0</v>
      </c>
      <c r="GX9734" s="77">
        <v>0</v>
      </c>
      <c r="GY9734" s="77">
        <v>0</v>
      </c>
      <c r="GZ9734" s="77">
        <v>0</v>
      </c>
    </row>
    <row r="9735" spans="187:208" x14ac:dyDescent="0.25">
      <c r="GE9735" s="77" t="s">
        <v>422</v>
      </c>
      <c r="GF9735" s="77" t="s">
        <v>155</v>
      </c>
      <c r="GG9735" s="77" t="s">
        <v>477</v>
      </c>
      <c r="GH9735" s="77" t="s">
        <v>488</v>
      </c>
      <c r="GI9735" s="77">
        <v>2020</v>
      </c>
      <c r="GJ9735" s="77" t="s">
        <v>305</v>
      </c>
      <c r="GK9735" s="77">
        <v>409.22373582043957</v>
      </c>
      <c r="GL9735" s="77">
        <v>1419.6505749999999</v>
      </c>
      <c r="GM9735" s="77">
        <v>2020</v>
      </c>
      <c r="GN9735" s="77" t="s">
        <v>175</v>
      </c>
      <c r="GO9735" s="77">
        <v>0.13250000000000001</v>
      </c>
      <c r="GP9735" s="77">
        <v>3</v>
      </c>
      <c r="GQ9735" s="77">
        <v>0</v>
      </c>
      <c r="GR9735" s="77" t="s">
        <v>423</v>
      </c>
      <c r="GS9735" s="77">
        <v>0.1527377521613833</v>
      </c>
      <c r="GT9735" s="77">
        <v>62.503913540297695</v>
      </c>
      <c r="GU9735" s="77">
        <v>0</v>
      </c>
      <c r="GV9735" s="77">
        <v>0</v>
      </c>
      <c r="GW9735" s="77">
        <v>0</v>
      </c>
      <c r="GX9735" s="77">
        <v>0</v>
      </c>
      <c r="GY9735" s="77">
        <v>0</v>
      </c>
      <c r="GZ9735" s="77">
        <v>0</v>
      </c>
    </row>
    <row r="9736" spans="187:208" x14ac:dyDescent="0.25">
      <c r="GE9736" s="77" t="s">
        <v>425</v>
      </c>
      <c r="GF9736" s="77" t="s">
        <v>155</v>
      </c>
      <c r="GG9736" s="77" t="s">
        <v>477</v>
      </c>
      <c r="GH9736" s="77" t="s">
        <v>488</v>
      </c>
      <c r="GI9736" s="77">
        <v>2020</v>
      </c>
      <c r="GJ9736" s="77" t="s">
        <v>301</v>
      </c>
      <c r="GK9736" s="77">
        <v>13469.087812378741</v>
      </c>
      <c r="GL9736" s="77">
        <v>1419.6505749999999</v>
      </c>
      <c r="GM9736" s="77">
        <v>2020</v>
      </c>
      <c r="GN9736" s="77" t="s">
        <v>175</v>
      </c>
      <c r="GO9736" s="77">
        <v>5.3000000000000005E-2</v>
      </c>
      <c r="GP9736" s="77">
        <v>3</v>
      </c>
      <c r="GQ9736" s="77">
        <v>0</v>
      </c>
      <c r="GR9736" s="77" t="s">
        <v>423</v>
      </c>
      <c r="GS9736" s="77">
        <v>5.5966209081309407E-2</v>
      </c>
      <c r="GT9736" s="77">
        <v>753.81378464210491</v>
      </c>
      <c r="GU9736" s="77">
        <v>0</v>
      </c>
      <c r="GV9736" s="77">
        <v>0</v>
      </c>
      <c r="GW9736" s="77">
        <v>0</v>
      </c>
      <c r="GX9736" s="77">
        <v>0</v>
      </c>
      <c r="GY9736" s="77">
        <v>0</v>
      </c>
      <c r="GZ9736" s="77">
        <v>0</v>
      </c>
    </row>
    <row r="9737" spans="187:208" x14ac:dyDescent="0.25">
      <c r="GE9737" s="77" t="s">
        <v>427</v>
      </c>
      <c r="GF9737" s="77" t="s">
        <v>155</v>
      </c>
      <c r="GG9737" s="77" t="s">
        <v>477</v>
      </c>
      <c r="GH9737" s="77" t="s">
        <v>488</v>
      </c>
      <c r="GI9737" s="77">
        <v>2020</v>
      </c>
      <c r="GJ9737" s="77" t="s">
        <v>303</v>
      </c>
      <c r="GK9737" s="77">
        <v>7205.5312760252837</v>
      </c>
      <c r="GL9737" s="77">
        <v>1419.6505749999999</v>
      </c>
      <c r="GM9737" s="77">
        <v>2020</v>
      </c>
      <c r="GN9737" s="77" t="s">
        <v>175</v>
      </c>
      <c r="GO9737" s="77">
        <v>5.3000000000000005E-2</v>
      </c>
      <c r="GP9737" s="77">
        <v>3</v>
      </c>
      <c r="GQ9737" s="77">
        <v>0</v>
      </c>
      <c r="GR9737" s="77" t="s">
        <v>423</v>
      </c>
      <c r="GS9737" s="77">
        <v>5.5966209081309407E-2</v>
      </c>
      <c r="GT9737" s="77">
        <v>403.26626993594516</v>
      </c>
      <c r="GU9737" s="77">
        <v>0</v>
      </c>
      <c r="GV9737" s="77">
        <v>0</v>
      </c>
      <c r="GW9737" s="77">
        <v>0</v>
      </c>
      <c r="GX9737" s="77">
        <v>0</v>
      </c>
      <c r="GY9737" s="77">
        <v>0</v>
      </c>
      <c r="GZ9737" s="77">
        <v>0</v>
      </c>
    </row>
    <row r="9738" spans="187:208" x14ac:dyDescent="0.25">
      <c r="GE9738" s="77" t="s">
        <v>422</v>
      </c>
      <c r="GF9738" s="77" t="s">
        <v>155</v>
      </c>
      <c r="GG9738" s="77" t="s">
        <v>478</v>
      </c>
      <c r="GH9738" s="77" t="s">
        <v>300</v>
      </c>
      <c r="GI9738" s="77">
        <v>2020</v>
      </c>
      <c r="GJ9738" s="77" t="s">
        <v>305</v>
      </c>
      <c r="GK9738" s="77">
        <v>222.22942162783011</v>
      </c>
      <c r="GL9738" s="77">
        <v>612.55666899999903</v>
      </c>
      <c r="GM9738" s="77">
        <v>2020</v>
      </c>
      <c r="GN9738" s="77" t="s">
        <v>175</v>
      </c>
      <c r="GO9738" s="77">
        <v>0.13250000000000001</v>
      </c>
      <c r="GP9738" s="77">
        <v>3</v>
      </c>
      <c r="GQ9738" s="77">
        <v>0</v>
      </c>
      <c r="GR9738" s="77" t="s">
        <v>423</v>
      </c>
      <c r="GS9738" s="77">
        <v>0.1527377521613833</v>
      </c>
      <c r="GT9738" s="77">
        <v>33.942822323559071</v>
      </c>
      <c r="GU9738" s="77">
        <v>0</v>
      </c>
      <c r="GV9738" s="77">
        <v>0</v>
      </c>
      <c r="GW9738" s="77">
        <v>0</v>
      </c>
      <c r="GX9738" s="77">
        <v>0</v>
      </c>
      <c r="GY9738" s="77">
        <v>0</v>
      </c>
      <c r="GZ9738" s="77">
        <v>0</v>
      </c>
    </row>
    <row r="9739" spans="187:208" x14ac:dyDescent="0.25">
      <c r="GE9739" s="77" t="s">
        <v>425</v>
      </c>
      <c r="GF9739" s="77" t="s">
        <v>155</v>
      </c>
      <c r="GG9739" s="77" t="s">
        <v>478</v>
      </c>
      <c r="GH9739" s="77" t="s">
        <v>300</v>
      </c>
      <c r="GI9739" s="77">
        <v>2020</v>
      </c>
      <c r="GJ9739" s="77" t="s">
        <v>301</v>
      </c>
      <c r="GK9739" s="77">
        <v>8585.7228092479436</v>
      </c>
      <c r="GL9739" s="77">
        <v>612.55666899999903</v>
      </c>
      <c r="GM9739" s="77">
        <v>2020</v>
      </c>
      <c r="GN9739" s="77" t="s">
        <v>175</v>
      </c>
      <c r="GO9739" s="77">
        <v>5.3000000000000005E-2</v>
      </c>
      <c r="GP9739" s="77">
        <v>3</v>
      </c>
      <c r="GQ9739" s="77">
        <v>0</v>
      </c>
      <c r="GR9739" s="77" t="s">
        <v>423</v>
      </c>
      <c r="GS9739" s="77">
        <v>5.5966209081309413E-2</v>
      </c>
      <c r="GT9739" s="77">
        <v>480.51035785653761</v>
      </c>
      <c r="GU9739" s="77">
        <v>0</v>
      </c>
      <c r="GV9739" s="77">
        <v>0</v>
      </c>
      <c r="GW9739" s="77">
        <v>0</v>
      </c>
      <c r="GX9739" s="77">
        <v>0</v>
      </c>
      <c r="GY9739" s="77">
        <v>0</v>
      </c>
      <c r="GZ9739" s="77">
        <v>0</v>
      </c>
    </row>
    <row r="9740" spans="187:208" x14ac:dyDescent="0.25">
      <c r="GE9740" s="77" t="s">
        <v>427</v>
      </c>
      <c r="GF9740" s="77" t="s">
        <v>155</v>
      </c>
      <c r="GG9740" s="77" t="s">
        <v>478</v>
      </c>
      <c r="GH9740" s="77" t="s">
        <v>300</v>
      </c>
      <c r="GI9740" s="77">
        <v>2020</v>
      </c>
      <c r="GJ9740" s="77" t="s">
        <v>303</v>
      </c>
      <c r="GK9740" s="77">
        <v>5338.178410456745</v>
      </c>
      <c r="GL9740" s="77">
        <v>612.55666899999903</v>
      </c>
      <c r="GM9740" s="77">
        <v>2020</v>
      </c>
      <c r="GN9740" s="77" t="s">
        <v>175</v>
      </c>
      <c r="GO9740" s="77">
        <v>5.3000000000000005E-2</v>
      </c>
      <c r="GP9740" s="77">
        <v>3</v>
      </c>
      <c r="GQ9740" s="77">
        <v>0</v>
      </c>
      <c r="GR9740" s="77" t="s">
        <v>423</v>
      </c>
      <c r="GS9740" s="77">
        <v>5.5966209081309413E-2</v>
      </c>
      <c r="GT9740" s="77">
        <v>298.75760903295412</v>
      </c>
      <c r="GU9740" s="77">
        <v>0</v>
      </c>
      <c r="GV9740" s="77">
        <v>0</v>
      </c>
      <c r="GW9740" s="77">
        <v>0</v>
      </c>
      <c r="GX9740" s="77">
        <v>0</v>
      </c>
      <c r="GY9740" s="77">
        <v>0</v>
      </c>
      <c r="GZ9740" s="77">
        <v>0</v>
      </c>
    </row>
    <row r="9741" spans="187:208" x14ac:dyDescent="0.25">
      <c r="GE9741" s="77" t="s">
        <v>422</v>
      </c>
      <c r="GF9741" s="77" t="s">
        <v>155</v>
      </c>
      <c r="GG9741" s="77" t="s">
        <v>478</v>
      </c>
      <c r="GH9741" s="77" t="s">
        <v>432</v>
      </c>
      <c r="GI9741" s="77">
        <v>2020</v>
      </c>
      <c r="GJ9741" s="77" t="s">
        <v>305</v>
      </c>
      <c r="GK9741" s="77">
        <v>222.22942162782999</v>
      </c>
      <c r="GL9741" s="77">
        <v>612.55666899999903</v>
      </c>
      <c r="GM9741" s="77">
        <v>2020</v>
      </c>
      <c r="GN9741" s="77" t="s">
        <v>175</v>
      </c>
      <c r="GO9741" s="77">
        <v>0.13250000000000001</v>
      </c>
      <c r="GP9741" s="77">
        <v>3</v>
      </c>
      <c r="GQ9741" s="77">
        <v>0</v>
      </c>
      <c r="GR9741" s="77" t="s">
        <v>423</v>
      </c>
      <c r="GS9741" s="77">
        <v>0.1527377521613833</v>
      </c>
      <c r="GT9741" s="77">
        <v>33.942822323559049</v>
      </c>
      <c r="GU9741" s="77">
        <v>0</v>
      </c>
      <c r="GV9741" s="77">
        <v>0</v>
      </c>
      <c r="GW9741" s="77">
        <v>0</v>
      </c>
      <c r="GX9741" s="77">
        <v>0</v>
      </c>
      <c r="GY9741" s="77">
        <v>0</v>
      </c>
      <c r="GZ9741" s="77">
        <v>0</v>
      </c>
    </row>
    <row r="9742" spans="187:208" x14ac:dyDescent="0.25">
      <c r="GE9742" s="77" t="s">
        <v>425</v>
      </c>
      <c r="GF9742" s="77" t="s">
        <v>155</v>
      </c>
      <c r="GG9742" s="77" t="s">
        <v>478</v>
      </c>
      <c r="GH9742" s="77" t="s">
        <v>432</v>
      </c>
      <c r="GI9742" s="77">
        <v>2020</v>
      </c>
      <c r="GJ9742" s="77" t="s">
        <v>301</v>
      </c>
      <c r="GK9742" s="77">
        <v>8585.7228092479399</v>
      </c>
      <c r="GL9742" s="77">
        <v>612.55666899999903</v>
      </c>
      <c r="GM9742" s="77">
        <v>2020</v>
      </c>
      <c r="GN9742" s="77" t="s">
        <v>175</v>
      </c>
      <c r="GO9742" s="77">
        <v>5.3000000000000005E-2</v>
      </c>
      <c r="GP9742" s="77">
        <v>3</v>
      </c>
      <c r="GQ9742" s="77">
        <v>0</v>
      </c>
      <c r="GR9742" s="77" t="s">
        <v>423</v>
      </c>
      <c r="GS9742" s="77">
        <v>5.5966209081309413E-2</v>
      </c>
      <c r="GT9742" s="77">
        <v>480.51035785653744</v>
      </c>
      <c r="GU9742" s="77">
        <v>0</v>
      </c>
      <c r="GV9742" s="77">
        <v>0</v>
      </c>
      <c r="GW9742" s="77">
        <v>0</v>
      </c>
      <c r="GX9742" s="77">
        <v>0</v>
      </c>
      <c r="GY9742" s="77">
        <v>0</v>
      </c>
      <c r="GZ9742" s="77">
        <v>0</v>
      </c>
    </row>
    <row r="9743" spans="187:208" x14ac:dyDescent="0.25">
      <c r="GE9743" s="77" t="s">
        <v>422</v>
      </c>
      <c r="GF9743" s="77" t="s">
        <v>155</v>
      </c>
      <c r="GG9743" s="77" t="s">
        <v>478</v>
      </c>
      <c r="GH9743" s="77" t="s">
        <v>439</v>
      </c>
      <c r="GI9743" s="77">
        <v>2020</v>
      </c>
      <c r="GJ9743" s="77" t="s">
        <v>305</v>
      </c>
      <c r="GK9743" s="77">
        <v>0.69641821681222194</v>
      </c>
      <c r="GL9743" s="77">
        <v>612.55666899999903</v>
      </c>
      <c r="GM9743" s="77">
        <v>2020</v>
      </c>
      <c r="GN9743" s="77" t="s">
        <v>175</v>
      </c>
      <c r="GO9743" s="77">
        <v>0.13250000000000001</v>
      </c>
      <c r="GP9743" s="77">
        <v>3</v>
      </c>
      <c r="GQ9743" s="77">
        <v>0</v>
      </c>
      <c r="GR9743" s="77" t="s">
        <v>423</v>
      </c>
      <c r="GS9743" s="77">
        <v>0.1527377521613833</v>
      </c>
      <c r="GT9743" s="77">
        <v>0.10636935300013765</v>
      </c>
      <c r="GU9743" s="77">
        <v>0</v>
      </c>
      <c r="GV9743" s="77">
        <v>0</v>
      </c>
      <c r="GW9743" s="77">
        <v>0</v>
      </c>
      <c r="GX9743" s="77">
        <v>0</v>
      </c>
      <c r="GY9743" s="77">
        <v>0</v>
      </c>
      <c r="GZ9743" s="77">
        <v>0</v>
      </c>
    </row>
    <row r="9744" spans="187:208" x14ac:dyDescent="0.25">
      <c r="GE9744" s="77" t="s">
        <v>425</v>
      </c>
      <c r="GF9744" s="77" t="s">
        <v>155</v>
      </c>
      <c r="GG9744" s="77" t="s">
        <v>478</v>
      </c>
      <c r="GH9744" s="77" t="s">
        <v>439</v>
      </c>
      <c r="GI9744" s="77">
        <v>2020</v>
      </c>
      <c r="GJ9744" s="77" t="s">
        <v>301</v>
      </c>
      <c r="GK9744" s="77">
        <v>2.9419641522810118</v>
      </c>
      <c r="GL9744" s="77">
        <v>612.55666899999903</v>
      </c>
      <c r="GM9744" s="77">
        <v>2020</v>
      </c>
      <c r="GN9744" s="77" t="s">
        <v>175</v>
      </c>
      <c r="GO9744" s="77">
        <v>5.3000000000000005E-2</v>
      </c>
      <c r="GP9744" s="77">
        <v>3</v>
      </c>
      <c r="GQ9744" s="77">
        <v>0</v>
      </c>
      <c r="GR9744" s="77" t="s">
        <v>423</v>
      </c>
      <c r="GS9744" s="77">
        <v>5.5966209081309413E-2</v>
      </c>
      <c r="GT9744" s="77">
        <v>0.16465058085627632</v>
      </c>
      <c r="GU9744" s="77">
        <v>0</v>
      </c>
      <c r="GV9744" s="77">
        <v>0</v>
      </c>
      <c r="GW9744" s="77">
        <v>0</v>
      </c>
      <c r="GX9744" s="77">
        <v>0</v>
      </c>
      <c r="GY9744" s="77">
        <v>0</v>
      </c>
      <c r="GZ9744" s="77">
        <v>0</v>
      </c>
    </row>
    <row r="9745" spans="187:208" x14ac:dyDescent="0.25">
      <c r="GE9745" s="77" t="s">
        <v>427</v>
      </c>
      <c r="GF9745" s="77" t="s">
        <v>155</v>
      </c>
      <c r="GG9745" s="77" t="s">
        <v>478</v>
      </c>
      <c r="GH9745" s="77" t="s">
        <v>439</v>
      </c>
      <c r="GI9745" s="77">
        <v>2020</v>
      </c>
      <c r="GJ9745" s="77" t="s">
        <v>303</v>
      </c>
      <c r="GK9745" s="77">
        <v>1.602175962208283</v>
      </c>
      <c r="GL9745" s="77">
        <v>612.55666899999903</v>
      </c>
      <c r="GM9745" s="77">
        <v>2020</v>
      </c>
      <c r="GN9745" s="77" t="s">
        <v>175</v>
      </c>
      <c r="GO9745" s="77">
        <v>5.3000000000000005E-2</v>
      </c>
      <c r="GP9745" s="77">
        <v>3</v>
      </c>
      <c r="GQ9745" s="77">
        <v>0</v>
      </c>
      <c r="GR9745" s="77" t="s">
        <v>423</v>
      </c>
      <c r="GS9745" s="77">
        <v>5.5966209081309413E-2</v>
      </c>
      <c r="GT9745" s="77">
        <v>8.9667714885996855E-2</v>
      </c>
      <c r="GU9745" s="77">
        <v>0</v>
      </c>
      <c r="GV9745" s="77">
        <v>0</v>
      </c>
      <c r="GW9745" s="77">
        <v>0</v>
      </c>
      <c r="GX9745" s="77">
        <v>0</v>
      </c>
      <c r="GY9745" s="77">
        <v>0</v>
      </c>
      <c r="GZ9745" s="77">
        <v>0</v>
      </c>
    </row>
    <row r="9746" spans="187:208" x14ac:dyDescent="0.25">
      <c r="GE9746" s="77" t="s">
        <v>422</v>
      </c>
      <c r="GF9746" s="77" t="s">
        <v>155</v>
      </c>
      <c r="GG9746" s="77" t="s">
        <v>478</v>
      </c>
      <c r="GH9746" s="77" t="s">
        <v>446</v>
      </c>
      <c r="GI9746" s="77">
        <v>2020</v>
      </c>
      <c r="GJ9746" s="77" t="s">
        <v>305</v>
      </c>
      <c r="GK9746" s="77">
        <v>3.6425060683954499E-2</v>
      </c>
      <c r="GL9746" s="77">
        <v>612.55666899999903</v>
      </c>
      <c r="GM9746" s="77">
        <v>2020</v>
      </c>
      <c r="GN9746" s="77" t="s">
        <v>175</v>
      </c>
      <c r="GO9746" s="77">
        <v>0.13250000000000001</v>
      </c>
      <c r="GP9746" s="77">
        <v>3</v>
      </c>
      <c r="GQ9746" s="77">
        <v>0</v>
      </c>
      <c r="GR9746" s="77" t="s">
        <v>423</v>
      </c>
      <c r="GS9746" s="77">
        <v>0.1527377521613833</v>
      </c>
      <c r="GT9746" s="77">
        <v>5.5634818912091892E-3</v>
      </c>
      <c r="GU9746" s="77">
        <v>0</v>
      </c>
      <c r="GV9746" s="77">
        <v>0</v>
      </c>
      <c r="GW9746" s="77">
        <v>0</v>
      </c>
      <c r="GX9746" s="77">
        <v>0</v>
      </c>
      <c r="GY9746" s="77">
        <v>0</v>
      </c>
      <c r="GZ9746" s="77">
        <v>0</v>
      </c>
    </row>
    <row r="9747" spans="187:208" x14ac:dyDescent="0.25">
      <c r="GE9747" s="77" t="s">
        <v>425</v>
      </c>
      <c r="GF9747" s="77" t="s">
        <v>155</v>
      </c>
      <c r="GG9747" s="77" t="s">
        <v>478</v>
      </c>
      <c r="GH9747" s="77" t="s">
        <v>446</v>
      </c>
      <c r="GI9747" s="77">
        <v>2020</v>
      </c>
      <c r="GJ9747" s="77" t="s">
        <v>301</v>
      </c>
      <c r="GK9747" s="77">
        <v>1.5808724525432449E-3</v>
      </c>
      <c r="GL9747" s="77">
        <v>612.55666899999903</v>
      </c>
      <c r="GM9747" s="77">
        <v>2020</v>
      </c>
      <c r="GN9747" s="77" t="s">
        <v>175</v>
      </c>
      <c r="GO9747" s="77">
        <v>5.3000000000000005E-2</v>
      </c>
      <c r="GP9747" s="77">
        <v>3</v>
      </c>
      <c r="GQ9747" s="77">
        <v>0</v>
      </c>
      <c r="GR9747" s="77" t="s">
        <v>423</v>
      </c>
      <c r="GS9747" s="77">
        <v>5.5966209081309413E-2</v>
      </c>
      <c r="GT9747" s="77">
        <v>8.8475438209917635E-5</v>
      </c>
      <c r="GU9747" s="77">
        <v>0</v>
      </c>
      <c r="GV9747" s="77">
        <v>0</v>
      </c>
      <c r="GW9747" s="77">
        <v>0</v>
      </c>
      <c r="GX9747" s="77">
        <v>0</v>
      </c>
      <c r="GY9747" s="77">
        <v>0</v>
      </c>
      <c r="GZ9747" s="77">
        <v>0</v>
      </c>
    </row>
    <row r="9748" spans="187:208" x14ac:dyDescent="0.25">
      <c r="GE9748" s="77" t="s">
        <v>427</v>
      </c>
      <c r="GF9748" s="77" t="s">
        <v>155</v>
      </c>
      <c r="GG9748" s="77" t="s">
        <v>478</v>
      </c>
      <c r="GH9748" s="77" t="s">
        <v>446</v>
      </c>
      <c r="GI9748" s="77">
        <v>2020</v>
      </c>
      <c r="GJ9748" s="77" t="s">
        <v>303</v>
      </c>
      <c r="GK9748" s="77">
        <v>3.9894642198450729E-2</v>
      </c>
      <c r="GL9748" s="77">
        <v>612.55666899999903</v>
      </c>
      <c r="GM9748" s="77">
        <v>2020</v>
      </c>
      <c r="GN9748" s="77" t="s">
        <v>175</v>
      </c>
      <c r="GO9748" s="77">
        <v>5.3000000000000005E-2</v>
      </c>
      <c r="GP9748" s="77">
        <v>3</v>
      </c>
      <c r="GQ9748" s="77">
        <v>0</v>
      </c>
      <c r="GR9748" s="77" t="s">
        <v>423</v>
      </c>
      <c r="GS9748" s="77">
        <v>5.5966209081309413E-2</v>
      </c>
      <c r="GT9748" s="77">
        <v>2.2327518865025231E-3</v>
      </c>
      <c r="GU9748" s="77">
        <v>0</v>
      </c>
      <c r="GV9748" s="77">
        <v>0</v>
      </c>
      <c r="GW9748" s="77">
        <v>0</v>
      </c>
      <c r="GX9748" s="77">
        <v>0</v>
      </c>
      <c r="GY9748" s="77">
        <v>0</v>
      </c>
      <c r="GZ9748" s="77">
        <v>0</v>
      </c>
    </row>
    <row r="9749" spans="187:208" x14ac:dyDescent="0.25">
      <c r="GE9749" s="77" t="s">
        <v>422</v>
      </c>
      <c r="GF9749" s="77" t="s">
        <v>155</v>
      </c>
      <c r="GG9749" s="77" t="s">
        <v>478</v>
      </c>
      <c r="GH9749" s="77" t="s">
        <v>453</v>
      </c>
      <c r="GI9749" s="77">
        <v>2020</v>
      </c>
      <c r="GJ9749" s="77" t="s">
        <v>305</v>
      </c>
      <c r="GK9749" s="77">
        <v>222.22942162783991</v>
      </c>
      <c r="GL9749" s="77">
        <v>612.55666899999903</v>
      </c>
      <c r="GM9749" s="77">
        <v>2020</v>
      </c>
      <c r="GN9749" s="77" t="s">
        <v>175</v>
      </c>
      <c r="GO9749" s="77">
        <v>0.13250000000000001</v>
      </c>
      <c r="GP9749" s="77">
        <v>3</v>
      </c>
      <c r="GQ9749" s="77">
        <v>0</v>
      </c>
      <c r="GR9749" s="77" t="s">
        <v>423</v>
      </c>
      <c r="GS9749" s="77">
        <v>0.1527377521613833</v>
      </c>
      <c r="GT9749" s="77">
        <v>33.942822323560563</v>
      </c>
      <c r="GU9749" s="77">
        <v>0</v>
      </c>
      <c r="GV9749" s="77">
        <v>0</v>
      </c>
      <c r="GW9749" s="77">
        <v>0</v>
      </c>
      <c r="GX9749" s="77">
        <v>0</v>
      </c>
      <c r="GY9749" s="77">
        <v>0</v>
      </c>
      <c r="GZ9749" s="77">
        <v>0</v>
      </c>
    </row>
    <row r="9750" spans="187:208" x14ac:dyDescent="0.25">
      <c r="GE9750" s="77" t="s">
        <v>425</v>
      </c>
      <c r="GF9750" s="77" t="s">
        <v>155</v>
      </c>
      <c r="GG9750" s="77" t="s">
        <v>478</v>
      </c>
      <c r="GH9750" s="77" t="s">
        <v>453</v>
      </c>
      <c r="GI9750" s="77">
        <v>2020</v>
      </c>
      <c r="GJ9750" s="77" t="s">
        <v>301</v>
      </c>
      <c r="GK9750" s="77">
        <v>8585.7228092483056</v>
      </c>
      <c r="GL9750" s="77">
        <v>612.55666899999903</v>
      </c>
      <c r="GM9750" s="77">
        <v>2020</v>
      </c>
      <c r="GN9750" s="77" t="s">
        <v>175</v>
      </c>
      <c r="GO9750" s="77">
        <v>5.3000000000000005E-2</v>
      </c>
      <c r="GP9750" s="77">
        <v>3</v>
      </c>
      <c r="GQ9750" s="77">
        <v>0</v>
      </c>
      <c r="GR9750" s="77" t="s">
        <v>423</v>
      </c>
      <c r="GS9750" s="77">
        <v>5.5966209081309413E-2</v>
      </c>
      <c r="GT9750" s="77">
        <v>480.5103578565579</v>
      </c>
      <c r="GU9750" s="77">
        <v>0</v>
      </c>
      <c r="GV9750" s="77">
        <v>0</v>
      </c>
      <c r="GW9750" s="77">
        <v>0</v>
      </c>
      <c r="GX9750" s="77">
        <v>0</v>
      </c>
      <c r="GY9750" s="77">
        <v>0</v>
      </c>
      <c r="GZ9750" s="77">
        <v>0</v>
      </c>
    </row>
    <row r="9751" spans="187:208" x14ac:dyDescent="0.25">
      <c r="GE9751" s="77" t="s">
        <v>427</v>
      </c>
      <c r="GF9751" s="77" t="s">
        <v>155</v>
      </c>
      <c r="GG9751" s="77" t="s">
        <v>478</v>
      </c>
      <c r="GH9751" s="77" t="s">
        <v>453</v>
      </c>
      <c r="GI9751" s="77">
        <v>2020</v>
      </c>
      <c r="GJ9751" s="77" t="s">
        <v>303</v>
      </c>
      <c r="GK9751" s="77">
        <v>5338.1784104569688</v>
      </c>
      <c r="GL9751" s="77">
        <v>612.55666899999903</v>
      </c>
      <c r="GM9751" s="77">
        <v>2020</v>
      </c>
      <c r="GN9751" s="77" t="s">
        <v>175</v>
      </c>
      <c r="GO9751" s="77">
        <v>5.3000000000000005E-2</v>
      </c>
      <c r="GP9751" s="77">
        <v>3</v>
      </c>
      <c r="GQ9751" s="77">
        <v>0</v>
      </c>
      <c r="GR9751" s="77" t="s">
        <v>423</v>
      </c>
      <c r="GS9751" s="77">
        <v>5.5966209081309413E-2</v>
      </c>
      <c r="GT9751" s="77">
        <v>298.75760903296663</v>
      </c>
      <c r="GU9751" s="77">
        <v>0</v>
      </c>
      <c r="GV9751" s="77">
        <v>0</v>
      </c>
      <c r="GW9751" s="77">
        <v>0</v>
      </c>
      <c r="GX9751" s="77">
        <v>0</v>
      </c>
      <c r="GY9751" s="77">
        <v>0</v>
      </c>
      <c r="GZ9751" s="77">
        <v>0</v>
      </c>
    </row>
    <row r="9752" spans="187:208" x14ac:dyDescent="0.25">
      <c r="GE9752" s="77" t="s">
        <v>422</v>
      </c>
      <c r="GF9752" s="77" t="s">
        <v>155</v>
      </c>
      <c r="GG9752" s="77" t="s">
        <v>478</v>
      </c>
      <c r="GH9752" s="77" t="s">
        <v>460</v>
      </c>
      <c r="GI9752" s="77">
        <v>2020</v>
      </c>
      <c r="GJ9752" s="77" t="s">
        <v>305</v>
      </c>
      <c r="GK9752" s="77">
        <v>222.229421627926</v>
      </c>
      <c r="GL9752" s="77">
        <v>612.55666899999903</v>
      </c>
      <c r="GM9752" s="77">
        <v>2020</v>
      </c>
      <c r="GN9752" s="77" t="s">
        <v>175</v>
      </c>
      <c r="GO9752" s="77">
        <v>0.13250000000000001</v>
      </c>
      <c r="GP9752" s="77">
        <v>3</v>
      </c>
      <c r="GQ9752" s="77">
        <v>0</v>
      </c>
      <c r="GR9752" s="77" t="s">
        <v>423</v>
      </c>
      <c r="GS9752" s="77">
        <v>0.1527377521613833</v>
      </c>
      <c r="GT9752" s="77">
        <v>33.942822323573715</v>
      </c>
      <c r="GU9752" s="77">
        <v>0</v>
      </c>
      <c r="GV9752" s="77">
        <v>0</v>
      </c>
      <c r="GW9752" s="77">
        <v>0</v>
      </c>
      <c r="GX9752" s="77">
        <v>0</v>
      </c>
      <c r="GY9752" s="77">
        <v>0</v>
      </c>
      <c r="GZ9752" s="77">
        <v>0</v>
      </c>
    </row>
    <row r="9753" spans="187:208" x14ac:dyDescent="0.25">
      <c r="GE9753" s="77" t="s">
        <v>425</v>
      </c>
      <c r="GF9753" s="77" t="s">
        <v>155</v>
      </c>
      <c r="GG9753" s="77" t="s">
        <v>478</v>
      </c>
      <c r="GH9753" s="77" t="s">
        <v>460</v>
      </c>
      <c r="GI9753" s="77">
        <v>2020</v>
      </c>
      <c r="GJ9753" s="77" t="s">
        <v>301</v>
      </c>
      <c r="GK9753" s="77">
        <v>8585.7228092516361</v>
      </c>
      <c r="GL9753" s="77">
        <v>612.55666899999903</v>
      </c>
      <c r="GM9753" s="77">
        <v>2020</v>
      </c>
      <c r="GN9753" s="77" t="s">
        <v>175</v>
      </c>
      <c r="GO9753" s="77">
        <v>5.3000000000000005E-2</v>
      </c>
      <c r="GP9753" s="77">
        <v>3</v>
      </c>
      <c r="GQ9753" s="77">
        <v>0</v>
      </c>
      <c r="GR9753" s="77" t="s">
        <v>423</v>
      </c>
      <c r="GS9753" s="77">
        <v>5.5966209081309413E-2</v>
      </c>
      <c r="GT9753" s="77">
        <v>480.51035785674429</v>
      </c>
      <c r="GU9753" s="77">
        <v>0</v>
      </c>
      <c r="GV9753" s="77">
        <v>0</v>
      </c>
      <c r="GW9753" s="77">
        <v>0</v>
      </c>
      <c r="GX9753" s="77">
        <v>0</v>
      </c>
      <c r="GY9753" s="77">
        <v>0</v>
      </c>
      <c r="GZ9753" s="77">
        <v>0</v>
      </c>
    </row>
    <row r="9754" spans="187:208" x14ac:dyDescent="0.25">
      <c r="GE9754" s="77" t="s">
        <v>422</v>
      </c>
      <c r="GF9754" s="77" t="s">
        <v>155</v>
      </c>
      <c r="GG9754" s="77" t="s">
        <v>478</v>
      </c>
      <c r="GH9754" s="77" t="s">
        <v>467</v>
      </c>
      <c r="GI9754" s="77">
        <v>2020</v>
      </c>
      <c r="GJ9754" s="77" t="s">
        <v>305</v>
      </c>
      <c r="GK9754" s="77">
        <v>0.69641821681223082</v>
      </c>
      <c r="GL9754" s="77">
        <v>612.55666899999903</v>
      </c>
      <c r="GM9754" s="77">
        <v>2020</v>
      </c>
      <c r="GN9754" s="77" t="s">
        <v>175</v>
      </c>
      <c r="GO9754" s="77">
        <v>0.13250000000000001</v>
      </c>
      <c r="GP9754" s="77">
        <v>3</v>
      </c>
      <c r="GQ9754" s="77">
        <v>0</v>
      </c>
      <c r="GR9754" s="77" t="s">
        <v>423</v>
      </c>
      <c r="GS9754" s="77">
        <v>0.1527377521613833</v>
      </c>
      <c r="GT9754" s="77">
        <v>0.10636935300013901</v>
      </c>
      <c r="GU9754" s="77">
        <v>0</v>
      </c>
      <c r="GV9754" s="77">
        <v>0</v>
      </c>
      <c r="GW9754" s="77">
        <v>0</v>
      </c>
      <c r="GX9754" s="77">
        <v>0</v>
      </c>
      <c r="GY9754" s="77">
        <v>0</v>
      </c>
      <c r="GZ9754" s="77">
        <v>0</v>
      </c>
    </row>
    <row r="9755" spans="187:208" x14ac:dyDescent="0.25">
      <c r="GE9755" s="77" t="s">
        <v>425</v>
      </c>
      <c r="GF9755" s="77" t="s">
        <v>155</v>
      </c>
      <c r="GG9755" s="77" t="s">
        <v>478</v>
      </c>
      <c r="GH9755" s="77" t="s">
        <v>467</v>
      </c>
      <c r="GI9755" s="77">
        <v>2020</v>
      </c>
      <c r="GJ9755" s="77" t="s">
        <v>301</v>
      </c>
      <c r="GK9755" s="77">
        <v>2.9419641522810309</v>
      </c>
      <c r="GL9755" s="77">
        <v>612.55666899999903</v>
      </c>
      <c r="GM9755" s="77">
        <v>2020</v>
      </c>
      <c r="GN9755" s="77" t="s">
        <v>175</v>
      </c>
      <c r="GO9755" s="77">
        <v>5.3000000000000005E-2</v>
      </c>
      <c r="GP9755" s="77">
        <v>3</v>
      </c>
      <c r="GQ9755" s="77">
        <v>0</v>
      </c>
      <c r="GR9755" s="77" t="s">
        <v>423</v>
      </c>
      <c r="GS9755" s="77">
        <v>5.5966209081309413E-2</v>
      </c>
      <c r="GT9755" s="77">
        <v>0.16465058085627737</v>
      </c>
      <c r="GU9755" s="77">
        <v>0</v>
      </c>
      <c r="GV9755" s="77">
        <v>0</v>
      </c>
      <c r="GW9755" s="77">
        <v>0</v>
      </c>
      <c r="GX9755" s="77">
        <v>0</v>
      </c>
      <c r="GY9755" s="77">
        <v>0</v>
      </c>
      <c r="GZ9755" s="77">
        <v>0</v>
      </c>
    </row>
    <row r="9756" spans="187:208" x14ac:dyDescent="0.25">
      <c r="GE9756" s="77" t="s">
        <v>427</v>
      </c>
      <c r="GF9756" s="77" t="s">
        <v>155</v>
      </c>
      <c r="GG9756" s="77" t="s">
        <v>478</v>
      </c>
      <c r="GH9756" s="77" t="s">
        <v>467</v>
      </c>
      <c r="GI9756" s="77">
        <v>2020</v>
      </c>
      <c r="GJ9756" s="77" t="s">
        <v>303</v>
      </c>
      <c r="GK9756" s="77">
        <v>1.6021759622082961</v>
      </c>
      <c r="GL9756" s="77">
        <v>612.55666899999903</v>
      </c>
      <c r="GM9756" s="77">
        <v>2020</v>
      </c>
      <c r="GN9756" s="77" t="s">
        <v>175</v>
      </c>
      <c r="GO9756" s="77">
        <v>5.3000000000000005E-2</v>
      </c>
      <c r="GP9756" s="77">
        <v>3</v>
      </c>
      <c r="GQ9756" s="77">
        <v>0</v>
      </c>
      <c r="GR9756" s="77" t="s">
        <v>423</v>
      </c>
      <c r="GS9756" s="77">
        <v>5.5966209081309413E-2</v>
      </c>
      <c r="GT9756" s="77">
        <v>8.966771488599759E-2</v>
      </c>
      <c r="GU9756" s="77">
        <v>0</v>
      </c>
      <c r="GV9756" s="77">
        <v>0</v>
      </c>
      <c r="GW9756" s="77">
        <v>0</v>
      </c>
      <c r="GX9756" s="77">
        <v>0</v>
      </c>
      <c r="GY9756" s="77">
        <v>0</v>
      </c>
      <c r="GZ9756" s="77">
        <v>0</v>
      </c>
    </row>
    <row r="9757" spans="187:208" x14ac:dyDescent="0.25">
      <c r="GE9757" s="77" t="s">
        <v>422</v>
      </c>
      <c r="GF9757" s="77" t="s">
        <v>155</v>
      </c>
      <c r="GG9757" s="77" t="s">
        <v>478</v>
      </c>
      <c r="GH9757" s="77" t="s">
        <v>474</v>
      </c>
      <c r="GI9757" s="77">
        <v>2020</v>
      </c>
      <c r="GJ9757" s="77" t="s">
        <v>305</v>
      </c>
      <c r="GK9757" s="77">
        <v>3.6425060683954368E-2</v>
      </c>
      <c r="GL9757" s="77">
        <v>612.55666899999903</v>
      </c>
      <c r="GM9757" s="77">
        <v>2020</v>
      </c>
      <c r="GN9757" s="77" t="s">
        <v>175</v>
      </c>
      <c r="GO9757" s="77">
        <v>0.13250000000000001</v>
      </c>
      <c r="GP9757" s="77">
        <v>3</v>
      </c>
      <c r="GQ9757" s="77">
        <v>0</v>
      </c>
      <c r="GR9757" s="77" t="s">
        <v>423</v>
      </c>
      <c r="GS9757" s="77">
        <v>0.1527377521613833</v>
      </c>
      <c r="GT9757" s="77">
        <v>5.5634818912091693E-3</v>
      </c>
      <c r="GU9757" s="77">
        <v>0</v>
      </c>
      <c r="GV9757" s="77">
        <v>0</v>
      </c>
      <c r="GW9757" s="77">
        <v>0</v>
      </c>
      <c r="GX9757" s="77">
        <v>0</v>
      </c>
      <c r="GY9757" s="77">
        <v>0</v>
      </c>
      <c r="GZ9757" s="77">
        <v>0</v>
      </c>
    </row>
    <row r="9758" spans="187:208" x14ac:dyDescent="0.25">
      <c r="GE9758" s="77" t="s">
        <v>425</v>
      </c>
      <c r="GF9758" s="77" t="s">
        <v>155</v>
      </c>
      <c r="GG9758" s="77" t="s">
        <v>478</v>
      </c>
      <c r="GH9758" s="77" t="s">
        <v>474</v>
      </c>
      <c r="GI9758" s="77">
        <v>2020</v>
      </c>
      <c r="GJ9758" s="77" t="s">
        <v>301</v>
      </c>
      <c r="GK9758" s="77">
        <v>1.5808724525431419E-3</v>
      </c>
      <c r="GL9758" s="77">
        <v>612.55666899999903</v>
      </c>
      <c r="GM9758" s="77">
        <v>2020</v>
      </c>
      <c r="GN9758" s="77" t="s">
        <v>175</v>
      </c>
      <c r="GO9758" s="77">
        <v>5.3000000000000005E-2</v>
      </c>
      <c r="GP9758" s="77">
        <v>3</v>
      </c>
      <c r="GQ9758" s="77">
        <v>0</v>
      </c>
      <c r="GR9758" s="77" t="s">
        <v>423</v>
      </c>
      <c r="GS9758" s="77">
        <v>5.5966209081309413E-2</v>
      </c>
      <c r="GT9758" s="77">
        <v>8.8475438209911875E-5</v>
      </c>
      <c r="GU9758" s="77">
        <v>0</v>
      </c>
      <c r="GV9758" s="77">
        <v>0</v>
      </c>
      <c r="GW9758" s="77">
        <v>0</v>
      </c>
      <c r="GX9758" s="77">
        <v>0</v>
      </c>
      <c r="GY9758" s="77">
        <v>0</v>
      </c>
      <c r="GZ9758" s="77">
        <v>0</v>
      </c>
    </row>
    <row r="9759" spans="187:208" x14ac:dyDescent="0.25">
      <c r="GE9759" s="77" t="s">
        <v>427</v>
      </c>
      <c r="GF9759" s="77" t="s">
        <v>155</v>
      </c>
      <c r="GG9759" s="77" t="s">
        <v>478</v>
      </c>
      <c r="GH9759" s="77" t="s">
        <v>474</v>
      </c>
      <c r="GI9759" s="77">
        <v>2020</v>
      </c>
      <c r="GJ9759" s="77" t="s">
        <v>303</v>
      </c>
      <c r="GK9759" s="77">
        <v>3.9894642198450597E-2</v>
      </c>
      <c r="GL9759" s="77">
        <v>612.55666899999903</v>
      </c>
      <c r="GM9759" s="77">
        <v>2020</v>
      </c>
      <c r="GN9759" s="77" t="s">
        <v>175</v>
      </c>
      <c r="GO9759" s="77">
        <v>5.3000000000000005E-2</v>
      </c>
      <c r="GP9759" s="77">
        <v>3</v>
      </c>
      <c r="GQ9759" s="77">
        <v>0</v>
      </c>
      <c r="GR9759" s="77" t="s">
        <v>423</v>
      </c>
      <c r="GS9759" s="77">
        <v>5.5966209081309413E-2</v>
      </c>
      <c r="GT9759" s="77">
        <v>2.2327518865025158E-3</v>
      </c>
      <c r="GU9759" s="77">
        <v>0</v>
      </c>
      <c r="GV9759" s="77">
        <v>0</v>
      </c>
      <c r="GW9759" s="77">
        <v>0</v>
      </c>
      <c r="GX9759" s="77">
        <v>0</v>
      </c>
      <c r="GY9759" s="77">
        <v>0</v>
      </c>
      <c r="GZ9759" s="77">
        <v>0</v>
      </c>
    </row>
    <row r="9760" spans="187:208" x14ac:dyDescent="0.25">
      <c r="GE9760" s="77" t="s">
        <v>422</v>
      </c>
      <c r="GF9760" s="77" t="s">
        <v>155</v>
      </c>
      <c r="GG9760" s="77" t="s">
        <v>478</v>
      </c>
      <c r="GH9760" s="77" t="s">
        <v>481</v>
      </c>
      <c r="GI9760" s="77">
        <v>2020</v>
      </c>
      <c r="GJ9760" s="77" t="s">
        <v>305</v>
      </c>
      <c r="GK9760" s="77">
        <v>409.22373582032111</v>
      </c>
      <c r="GL9760" s="77">
        <v>612.55666899999903</v>
      </c>
      <c r="GM9760" s="77">
        <v>2020</v>
      </c>
      <c r="GN9760" s="77" t="s">
        <v>175</v>
      </c>
      <c r="GO9760" s="77">
        <v>0.13250000000000001</v>
      </c>
      <c r="GP9760" s="77">
        <v>3</v>
      </c>
      <c r="GQ9760" s="77">
        <v>0</v>
      </c>
      <c r="GR9760" s="77" t="s">
        <v>423</v>
      </c>
      <c r="GS9760" s="77">
        <v>0.1527377521613833</v>
      </c>
      <c r="GT9760" s="77">
        <v>62.503913540279598</v>
      </c>
      <c r="GU9760" s="77">
        <v>0</v>
      </c>
      <c r="GV9760" s="77">
        <v>0</v>
      </c>
      <c r="GW9760" s="77">
        <v>0</v>
      </c>
      <c r="GX9760" s="77">
        <v>0</v>
      </c>
      <c r="GY9760" s="77">
        <v>0</v>
      </c>
      <c r="GZ9760" s="77">
        <v>0</v>
      </c>
    </row>
    <row r="9761" spans="187:208" x14ac:dyDescent="0.25">
      <c r="GE9761" s="77" t="s">
        <v>425</v>
      </c>
      <c r="GF9761" s="77" t="s">
        <v>155</v>
      </c>
      <c r="GG9761" s="77" t="s">
        <v>478</v>
      </c>
      <c r="GH9761" s="77" t="s">
        <v>481</v>
      </c>
      <c r="GI9761" s="77">
        <v>2020</v>
      </c>
      <c r="GJ9761" s="77" t="s">
        <v>301</v>
      </c>
      <c r="GK9761" s="77">
        <v>13469.087812378721</v>
      </c>
      <c r="GL9761" s="77">
        <v>612.55666899999903</v>
      </c>
      <c r="GM9761" s="77">
        <v>2020</v>
      </c>
      <c r="GN9761" s="77" t="s">
        <v>175</v>
      </c>
      <c r="GO9761" s="77">
        <v>5.3000000000000005E-2</v>
      </c>
      <c r="GP9761" s="77">
        <v>3</v>
      </c>
      <c r="GQ9761" s="77">
        <v>0</v>
      </c>
      <c r="GR9761" s="77" t="s">
        <v>423</v>
      </c>
      <c r="GS9761" s="77">
        <v>5.5966209081309413E-2</v>
      </c>
      <c r="GT9761" s="77">
        <v>753.81378464210388</v>
      </c>
      <c r="GU9761" s="77">
        <v>0</v>
      </c>
      <c r="GV9761" s="77">
        <v>0</v>
      </c>
      <c r="GW9761" s="77">
        <v>0</v>
      </c>
      <c r="GX9761" s="77">
        <v>0</v>
      </c>
      <c r="GY9761" s="77">
        <v>0</v>
      </c>
      <c r="GZ9761" s="77">
        <v>0</v>
      </c>
    </row>
    <row r="9762" spans="187:208" x14ac:dyDescent="0.25">
      <c r="GE9762" s="77" t="s">
        <v>427</v>
      </c>
      <c r="GF9762" s="77" t="s">
        <v>155</v>
      </c>
      <c r="GG9762" s="77" t="s">
        <v>478</v>
      </c>
      <c r="GH9762" s="77" t="s">
        <v>481</v>
      </c>
      <c r="GI9762" s="77">
        <v>2020</v>
      </c>
      <c r="GJ9762" s="77" t="s">
        <v>303</v>
      </c>
      <c r="GK9762" s="77">
        <v>7205.5312760251072</v>
      </c>
      <c r="GL9762" s="77">
        <v>612.55666899999903</v>
      </c>
      <c r="GM9762" s="77">
        <v>2020</v>
      </c>
      <c r="GN9762" s="77" t="s">
        <v>175</v>
      </c>
      <c r="GO9762" s="77">
        <v>5.3000000000000005E-2</v>
      </c>
      <c r="GP9762" s="77">
        <v>3</v>
      </c>
      <c r="GQ9762" s="77">
        <v>0</v>
      </c>
      <c r="GR9762" s="77" t="s">
        <v>423</v>
      </c>
      <c r="GS9762" s="77">
        <v>5.5966209081309413E-2</v>
      </c>
      <c r="GT9762" s="77">
        <v>403.26626993593538</v>
      </c>
      <c r="GU9762" s="77">
        <v>0</v>
      </c>
      <c r="GV9762" s="77">
        <v>0</v>
      </c>
      <c r="GW9762" s="77">
        <v>0</v>
      </c>
      <c r="GX9762" s="77">
        <v>0</v>
      </c>
      <c r="GY9762" s="77">
        <v>0</v>
      </c>
      <c r="GZ9762" s="77">
        <v>0</v>
      </c>
    </row>
    <row r="9763" spans="187:208" x14ac:dyDescent="0.25">
      <c r="GE9763" s="77" t="s">
        <v>422</v>
      </c>
      <c r="GF9763" s="77" t="s">
        <v>155</v>
      </c>
      <c r="GG9763" s="77" t="s">
        <v>478</v>
      </c>
      <c r="GH9763" s="77" t="s">
        <v>488</v>
      </c>
      <c r="GI9763" s="77">
        <v>2020</v>
      </c>
      <c r="GJ9763" s="77" t="s">
        <v>305</v>
      </c>
      <c r="GK9763" s="77">
        <v>409.22373582043411</v>
      </c>
      <c r="GL9763" s="77">
        <v>612.55666899999903</v>
      </c>
      <c r="GM9763" s="77">
        <v>2020</v>
      </c>
      <c r="GN9763" s="77" t="s">
        <v>175</v>
      </c>
      <c r="GO9763" s="77">
        <v>0.13250000000000001</v>
      </c>
      <c r="GP9763" s="77">
        <v>3</v>
      </c>
      <c r="GQ9763" s="77">
        <v>0</v>
      </c>
      <c r="GR9763" s="77" t="s">
        <v>423</v>
      </c>
      <c r="GS9763" s="77">
        <v>0.1527377521613833</v>
      </c>
      <c r="GT9763" s="77">
        <v>62.503913540296857</v>
      </c>
      <c r="GU9763" s="77">
        <v>0</v>
      </c>
      <c r="GV9763" s="77">
        <v>0</v>
      </c>
      <c r="GW9763" s="77">
        <v>0</v>
      </c>
      <c r="GX9763" s="77">
        <v>0</v>
      </c>
      <c r="GY9763" s="77">
        <v>0</v>
      </c>
      <c r="GZ9763" s="77">
        <v>0</v>
      </c>
    </row>
    <row r="9764" spans="187:208" x14ac:dyDescent="0.25">
      <c r="GE9764" s="77" t="s">
        <v>425</v>
      </c>
      <c r="GF9764" s="77" t="s">
        <v>155</v>
      </c>
      <c r="GG9764" s="77" t="s">
        <v>478</v>
      </c>
      <c r="GH9764" s="77" t="s">
        <v>488</v>
      </c>
      <c r="GI9764" s="77">
        <v>2020</v>
      </c>
      <c r="GJ9764" s="77" t="s">
        <v>301</v>
      </c>
      <c r="GK9764" s="77">
        <v>13469.08781237873</v>
      </c>
      <c r="GL9764" s="77">
        <v>612.55666899999903</v>
      </c>
      <c r="GM9764" s="77">
        <v>2020</v>
      </c>
      <c r="GN9764" s="77" t="s">
        <v>175</v>
      </c>
      <c r="GO9764" s="77">
        <v>5.3000000000000005E-2</v>
      </c>
      <c r="GP9764" s="77">
        <v>3</v>
      </c>
      <c r="GQ9764" s="77">
        <v>0</v>
      </c>
      <c r="GR9764" s="77" t="s">
        <v>423</v>
      </c>
      <c r="GS9764" s="77">
        <v>5.5966209081309413E-2</v>
      </c>
      <c r="GT9764" s="77">
        <v>753.81378464210445</v>
      </c>
      <c r="GU9764" s="77">
        <v>0</v>
      </c>
      <c r="GV9764" s="77">
        <v>0</v>
      </c>
      <c r="GW9764" s="77">
        <v>0</v>
      </c>
      <c r="GX9764" s="77">
        <v>0</v>
      </c>
      <c r="GY9764" s="77">
        <v>0</v>
      </c>
      <c r="GZ9764" s="77">
        <v>0</v>
      </c>
    </row>
    <row r="9765" spans="187:208" x14ac:dyDescent="0.25">
      <c r="GE9765" s="77" t="s">
        <v>427</v>
      </c>
      <c r="GF9765" s="77" t="s">
        <v>155</v>
      </c>
      <c r="GG9765" s="77" t="s">
        <v>478</v>
      </c>
      <c r="GH9765" s="77" t="s">
        <v>488</v>
      </c>
      <c r="GI9765" s="77">
        <v>2020</v>
      </c>
      <c r="GJ9765" s="77" t="s">
        <v>303</v>
      </c>
      <c r="GK9765" s="77">
        <v>7205.5312760252809</v>
      </c>
      <c r="GL9765" s="77">
        <v>612.55666899999903</v>
      </c>
      <c r="GM9765" s="77">
        <v>2020</v>
      </c>
      <c r="GN9765" s="77" t="s">
        <v>175</v>
      </c>
      <c r="GO9765" s="77">
        <v>5.3000000000000005E-2</v>
      </c>
      <c r="GP9765" s="77">
        <v>3</v>
      </c>
      <c r="GQ9765" s="77">
        <v>0</v>
      </c>
      <c r="GR9765" s="77" t="s">
        <v>423</v>
      </c>
      <c r="GS9765" s="77">
        <v>5.5966209081309413E-2</v>
      </c>
      <c r="GT9765" s="77">
        <v>403.2662699359451</v>
      </c>
      <c r="GU9765" s="77">
        <v>0</v>
      </c>
      <c r="GV9765" s="77">
        <v>0</v>
      </c>
      <c r="GW9765" s="77">
        <v>0</v>
      </c>
      <c r="GX9765" s="77">
        <v>0</v>
      </c>
      <c r="GY9765" s="77">
        <v>0</v>
      </c>
      <c r="GZ9765" s="77">
        <v>0</v>
      </c>
    </row>
    <row r="9766" spans="187:208" x14ac:dyDescent="0.25">
      <c r="GE9766" s="77" t="s">
        <v>422</v>
      </c>
      <c r="GF9766" s="77" t="s">
        <v>155</v>
      </c>
      <c r="GG9766" s="77" t="s">
        <v>479</v>
      </c>
      <c r="GH9766" s="77" t="s">
        <v>300</v>
      </c>
      <c r="GI9766" s="77">
        <v>2020</v>
      </c>
      <c r="GJ9766" s="77" t="s">
        <v>305</v>
      </c>
      <c r="GK9766" s="77">
        <v>222.2294216278265</v>
      </c>
      <c r="GL9766" s="77">
        <v>143.62803700000001</v>
      </c>
      <c r="GM9766" s="77">
        <v>2020</v>
      </c>
      <c r="GN9766" s="77" t="s">
        <v>175</v>
      </c>
      <c r="GO9766" s="77">
        <v>0.13250000000000001</v>
      </c>
      <c r="GP9766" s="77">
        <v>3</v>
      </c>
      <c r="GQ9766" s="77">
        <v>0</v>
      </c>
      <c r="GR9766" s="77" t="s">
        <v>423</v>
      </c>
      <c r="GS9766" s="77">
        <v>0.1527377521613833</v>
      </c>
      <c r="GT9766" s="77">
        <v>33.942822323558516</v>
      </c>
      <c r="GU9766" s="77">
        <v>0</v>
      </c>
      <c r="GV9766" s="77">
        <v>0</v>
      </c>
      <c r="GW9766" s="77">
        <v>0</v>
      </c>
      <c r="GX9766" s="77">
        <v>0</v>
      </c>
      <c r="GY9766" s="77">
        <v>0</v>
      </c>
      <c r="GZ9766" s="77">
        <v>0</v>
      </c>
    </row>
    <row r="9767" spans="187:208" x14ac:dyDescent="0.25">
      <c r="GE9767" s="77" t="s">
        <v>425</v>
      </c>
      <c r="GF9767" s="77" t="s">
        <v>155</v>
      </c>
      <c r="GG9767" s="77" t="s">
        <v>479</v>
      </c>
      <c r="GH9767" s="77" t="s">
        <v>300</v>
      </c>
      <c r="GI9767" s="77">
        <v>2020</v>
      </c>
      <c r="GJ9767" s="77" t="s">
        <v>301</v>
      </c>
      <c r="GK9767" s="77">
        <v>8585.7228092479399</v>
      </c>
      <c r="GL9767" s="77">
        <v>143.62803700000001</v>
      </c>
      <c r="GM9767" s="77">
        <v>2020</v>
      </c>
      <c r="GN9767" s="77" t="s">
        <v>175</v>
      </c>
      <c r="GO9767" s="77">
        <v>5.3000000000000005E-2</v>
      </c>
      <c r="GP9767" s="77">
        <v>3</v>
      </c>
      <c r="GQ9767" s="77">
        <v>0</v>
      </c>
      <c r="GR9767" s="77" t="s">
        <v>423</v>
      </c>
      <c r="GS9767" s="77">
        <v>5.5966209081309407E-2</v>
      </c>
      <c r="GT9767" s="77">
        <v>480.51035785653738</v>
      </c>
      <c r="GU9767" s="77">
        <v>0</v>
      </c>
      <c r="GV9767" s="77">
        <v>0</v>
      </c>
      <c r="GW9767" s="77">
        <v>0</v>
      </c>
      <c r="GX9767" s="77">
        <v>0</v>
      </c>
      <c r="GY9767" s="77">
        <v>0</v>
      </c>
      <c r="GZ9767" s="77">
        <v>0</v>
      </c>
    </row>
    <row r="9768" spans="187:208" x14ac:dyDescent="0.25">
      <c r="GE9768" s="77" t="s">
        <v>427</v>
      </c>
      <c r="GF9768" s="77" t="s">
        <v>155</v>
      </c>
      <c r="GG9768" s="77" t="s">
        <v>479</v>
      </c>
      <c r="GH9768" s="77" t="s">
        <v>300</v>
      </c>
      <c r="GI9768" s="77">
        <v>2020</v>
      </c>
      <c r="GJ9768" s="77" t="s">
        <v>303</v>
      </c>
      <c r="GK9768" s="77">
        <v>5338.1784104567441</v>
      </c>
      <c r="GL9768" s="77">
        <v>143.62803700000001</v>
      </c>
      <c r="GM9768" s="77">
        <v>2020</v>
      </c>
      <c r="GN9768" s="77" t="s">
        <v>175</v>
      </c>
      <c r="GO9768" s="77">
        <v>5.3000000000000005E-2</v>
      </c>
      <c r="GP9768" s="77">
        <v>3</v>
      </c>
      <c r="GQ9768" s="77">
        <v>0</v>
      </c>
      <c r="GR9768" s="77" t="s">
        <v>423</v>
      </c>
      <c r="GS9768" s="77">
        <v>5.5966209081309407E-2</v>
      </c>
      <c r="GT9768" s="77">
        <v>298.75760903295406</v>
      </c>
      <c r="GU9768" s="77">
        <v>0</v>
      </c>
      <c r="GV9768" s="77">
        <v>0</v>
      </c>
      <c r="GW9768" s="77">
        <v>0</v>
      </c>
      <c r="GX9768" s="77">
        <v>0</v>
      </c>
      <c r="GY9768" s="77">
        <v>0</v>
      </c>
      <c r="GZ9768" s="77">
        <v>0</v>
      </c>
    </row>
    <row r="9769" spans="187:208" x14ac:dyDescent="0.25">
      <c r="GE9769" s="77" t="s">
        <v>422</v>
      </c>
      <c r="GF9769" s="77" t="s">
        <v>155</v>
      </c>
      <c r="GG9769" s="77" t="s">
        <v>479</v>
      </c>
      <c r="GH9769" s="77" t="s">
        <v>432</v>
      </c>
      <c r="GI9769" s="77">
        <v>2020</v>
      </c>
      <c r="GJ9769" s="77" t="s">
        <v>305</v>
      </c>
      <c r="GK9769" s="77">
        <v>222.2294216278259</v>
      </c>
      <c r="GL9769" s="77">
        <v>143.62803700000001</v>
      </c>
      <c r="GM9769" s="77">
        <v>2020</v>
      </c>
      <c r="GN9769" s="77" t="s">
        <v>175</v>
      </c>
      <c r="GO9769" s="77">
        <v>0.13250000000000001</v>
      </c>
      <c r="GP9769" s="77">
        <v>3</v>
      </c>
      <c r="GQ9769" s="77">
        <v>0</v>
      </c>
      <c r="GR9769" s="77" t="s">
        <v>423</v>
      </c>
      <c r="GS9769" s="77">
        <v>0.1527377521613833</v>
      </c>
      <c r="GT9769" s="77">
        <v>33.942822323558424</v>
      </c>
      <c r="GU9769" s="77">
        <v>0</v>
      </c>
      <c r="GV9769" s="77">
        <v>0</v>
      </c>
      <c r="GW9769" s="77">
        <v>0</v>
      </c>
      <c r="GX9769" s="77">
        <v>0</v>
      </c>
      <c r="GY9769" s="77">
        <v>0</v>
      </c>
      <c r="GZ9769" s="77">
        <v>0</v>
      </c>
    </row>
    <row r="9770" spans="187:208" x14ac:dyDescent="0.25">
      <c r="GE9770" s="77" t="s">
        <v>425</v>
      </c>
      <c r="GF9770" s="77" t="s">
        <v>155</v>
      </c>
      <c r="GG9770" s="77" t="s">
        <v>479</v>
      </c>
      <c r="GH9770" s="77" t="s">
        <v>432</v>
      </c>
      <c r="GI9770" s="77">
        <v>2020</v>
      </c>
      <c r="GJ9770" s="77" t="s">
        <v>301</v>
      </c>
      <c r="GK9770" s="77">
        <v>8585.7228092479436</v>
      </c>
      <c r="GL9770" s="77">
        <v>143.62803700000001</v>
      </c>
      <c r="GM9770" s="77">
        <v>2020</v>
      </c>
      <c r="GN9770" s="77" t="s">
        <v>175</v>
      </c>
      <c r="GO9770" s="77">
        <v>5.3000000000000005E-2</v>
      </c>
      <c r="GP9770" s="77">
        <v>3</v>
      </c>
      <c r="GQ9770" s="77">
        <v>0</v>
      </c>
      <c r="GR9770" s="77" t="s">
        <v>423</v>
      </c>
      <c r="GS9770" s="77">
        <v>5.5966209081309407E-2</v>
      </c>
      <c r="GT9770" s="77">
        <v>480.51035785653755</v>
      </c>
      <c r="GU9770" s="77">
        <v>0</v>
      </c>
      <c r="GV9770" s="77">
        <v>0</v>
      </c>
      <c r="GW9770" s="77">
        <v>0</v>
      </c>
      <c r="GX9770" s="77">
        <v>0</v>
      </c>
      <c r="GY9770" s="77">
        <v>0</v>
      </c>
      <c r="GZ9770" s="77">
        <v>0</v>
      </c>
    </row>
    <row r="9771" spans="187:208" x14ac:dyDescent="0.25">
      <c r="GE9771" s="77" t="s">
        <v>422</v>
      </c>
      <c r="GF9771" s="77" t="s">
        <v>155</v>
      </c>
      <c r="GG9771" s="77" t="s">
        <v>479</v>
      </c>
      <c r="GH9771" s="77" t="s">
        <v>439</v>
      </c>
      <c r="GI9771" s="77">
        <v>2020</v>
      </c>
      <c r="GJ9771" s="77" t="s">
        <v>305</v>
      </c>
      <c r="GK9771" s="77">
        <v>0.69641821681220206</v>
      </c>
      <c r="GL9771" s="77">
        <v>143.62803700000001</v>
      </c>
      <c r="GM9771" s="77">
        <v>2020</v>
      </c>
      <c r="GN9771" s="77" t="s">
        <v>175</v>
      </c>
      <c r="GO9771" s="77">
        <v>0.13250000000000001</v>
      </c>
      <c r="GP9771" s="77">
        <v>3</v>
      </c>
      <c r="GQ9771" s="77">
        <v>0</v>
      </c>
      <c r="GR9771" s="77" t="s">
        <v>423</v>
      </c>
      <c r="GS9771" s="77">
        <v>0.1527377521613833</v>
      </c>
      <c r="GT9771" s="77">
        <v>0.10636935300013461</v>
      </c>
      <c r="GU9771" s="77">
        <v>0</v>
      </c>
      <c r="GV9771" s="77">
        <v>0</v>
      </c>
      <c r="GW9771" s="77">
        <v>0</v>
      </c>
      <c r="GX9771" s="77">
        <v>0</v>
      </c>
      <c r="GY9771" s="77">
        <v>0</v>
      </c>
      <c r="GZ9771" s="77">
        <v>0</v>
      </c>
    </row>
    <row r="9772" spans="187:208" x14ac:dyDescent="0.25">
      <c r="GE9772" s="77" t="s">
        <v>425</v>
      </c>
      <c r="GF9772" s="77" t="s">
        <v>155</v>
      </c>
      <c r="GG9772" s="77" t="s">
        <v>479</v>
      </c>
      <c r="GH9772" s="77" t="s">
        <v>439</v>
      </c>
      <c r="GI9772" s="77">
        <v>2020</v>
      </c>
      <c r="GJ9772" s="77" t="s">
        <v>301</v>
      </c>
      <c r="GK9772" s="77">
        <v>2.9419641522809798</v>
      </c>
      <c r="GL9772" s="77">
        <v>143.62803700000001</v>
      </c>
      <c r="GM9772" s="77">
        <v>2020</v>
      </c>
      <c r="GN9772" s="77" t="s">
        <v>175</v>
      </c>
      <c r="GO9772" s="77">
        <v>5.3000000000000005E-2</v>
      </c>
      <c r="GP9772" s="77">
        <v>3</v>
      </c>
      <c r="GQ9772" s="77">
        <v>0</v>
      </c>
      <c r="GR9772" s="77" t="s">
        <v>423</v>
      </c>
      <c r="GS9772" s="77">
        <v>5.5966209081309407E-2</v>
      </c>
      <c r="GT9772" s="77">
        <v>0.16465058085627451</v>
      </c>
      <c r="GU9772" s="77">
        <v>0</v>
      </c>
      <c r="GV9772" s="77">
        <v>0</v>
      </c>
      <c r="GW9772" s="77">
        <v>0</v>
      </c>
      <c r="GX9772" s="77">
        <v>0</v>
      </c>
      <c r="GY9772" s="77">
        <v>0</v>
      </c>
      <c r="GZ9772" s="77">
        <v>0</v>
      </c>
    </row>
    <row r="9773" spans="187:208" x14ac:dyDescent="0.25">
      <c r="GE9773" s="77" t="s">
        <v>427</v>
      </c>
      <c r="GF9773" s="77" t="s">
        <v>155</v>
      </c>
      <c r="GG9773" s="77" t="s">
        <v>479</v>
      </c>
      <c r="GH9773" s="77" t="s">
        <v>439</v>
      </c>
      <c r="GI9773" s="77">
        <v>2020</v>
      </c>
      <c r="GJ9773" s="77" t="s">
        <v>303</v>
      </c>
      <c r="GK9773" s="77">
        <v>1.6021759622082961</v>
      </c>
      <c r="GL9773" s="77">
        <v>143.62803700000001</v>
      </c>
      <c r="GM9773" s="77">
        <v>2020</v>
      </c>
      <c r="GN9773" s="77" t="s">
        <v>175</v>
      </c>
      <c r="GO9773" s="77">
        <v>5.3000000000000005E-2</v>
      </c>
      <c r="GP9773" s="77">
        <v>3</v>
      </c>
      <c r="GQ9773" s="77">
        <v>0</v>
      </c>
      <c r="GR9773" s="77" t="s">
        <v>423</v>
      </c>
      <c r="GS9773" s="77">
        <v>5.5966209081309407E-2</v>
      </c>
      <c r="GT9773" s="77">
        <v>8.9667714885997576E-2</v>
      </c>
      <c r="GU9773" s="77">
        <v>0</v>
      </c>
      <c r="GV9773" s="77">
        <v>0</v>
      </c>
      <c r="GW9773" s="77">
        <v>0</v>
      </c>
      <c r="GX9773" s="77">
        <v>0</v>
      </c>
      <c r="GY9773" s="77">
        <v>0</v>
      </c>
      <c r="GZ9773" s="77">
        <v>0</v>
      </c>
    </row>
    <row r="9774" spans="187:208" x14ac:dyDescent="0.25">
      <c r="GE9774" s="77" t="s">
        <v>422</v>
      </c>
      <c r="GF9774" s="77" t="s">
        <v>155</v>
      </c>
      <c r="GG9774" s="77" t="s">
        <v>479</v>
      </c>
      <c r="GH9774" s="77" t="s">
        <v>446</v>
      </c>
      <c r="GI9774" s="77">
        <v>2020</v>
      </c>
      <c r="GJ9774" s="77" t="s">
        <v>305</v>
      </c>
      <c r="GK9774" s="77">
        <v>3.6425060683954423E-2</v>
      </c>
      <c r="GL9774" s="77">
        <v>143.62803700000001</v>
      </c>
      <c r="GM9774" s="77">
        <v>2020</v>
      </c>
      <c r="GN9774" s="77" t="s">
        <v>175</v>
      </c>
      <c r="GO9774" s="77">
        <v>0.13250000000000001</v>
      </c>
      <c r="GP9774" s="77">
        <v>3</v>
      </c>
      <c r="GQ9774" s="77">
        <v>0</v>
      </c>
      <c r="GR9774" s="77" t="s">
        <v>423</v>
      </c>
      <c r="GS9774" s="77">
        <v>0.1527377521613833</v>
      </c>
      <c r="GT9774" s="77">
        <v>5.563481891209178E-3</v>
      </c>
      <c r="GU9774" s="77">
        <v>0</v>
      </c>
      <c r="GV9774" s="77">
        <v>0</v>
      </c>
      <c r="GW9774" s="77">
        <v>0</v>
      </c>
      <c r="GX9774" s="77">
        <v>0</v>
      </c>
      <c r="GY9774" s="77">
        <v>0</v>
      </c>
      <c r="GZ9774" s="77">
        <v>0</v>
      </c>
    </row>
    <row r="9775" spans="187:208" x14ac:dyDescent="0.25">
      <c r="GE9775" s="77" t="s">
        <v>425</v>
      </c>
      <c r="GF9775" s="77" t="s">
        <v>155</v>
      </c>
      <c r="GG9775" s="77" t="s">
        <v>479</v>
      </c>
      <c r="GH9775" s="77" t="s">
        <v>446</v>
      </c>
      <c r="GI9775" s="77">
        <v>2020</v>
      </c>
      <c r="GJ9775" s="77" t="s">
        <v>301</v>
      </c>
      <c r="GK9775" s="77">
        <v>1.580872452543256E-3</v>
      </c>
      <c r="GL9775" s="77">
        <v>143.62803700000001</v>
      </c>
      <c r="GM9775" s="77">
        <v>2020</v>
      </c>
      <c r="GN9775" s="77" t="s">
        <v>175</v>
      </c>
      <c r="GO9775" s="77">
        <v>5.3000000000000005E-2</v>
      </c>
      <c r="GP9775" s="77">
        <v>3</v>
      </c>
      <c r="GQ9775" s="77">
        <v>0</v>
      </c>
      <c r="GR9775" s="77" t="s">
        <v>423</v>
      </c>
      <c r="GS9775" s="77">
        <v>5.5966209081309407E-2</v>
      </c>
      <c r="GT9775" s="77">
        <v>8.8475438209918245E-5</v>
      </c>
      <c r="GU9775" s="77">
        <v>0</v>
      </c>
      <c r="GV9775" s="77">
        <v>0</v>
      </c>
      <c r="GW9775" s="77">
        <v>0</v>
      </c>
      <c r="GX9775" s="77">
        <v>0</v>
      </c>
      <c r="GY9775" s="77">
        <v>0</v>
      </c>
      <c r="GZ9775" s="77">
        <v>0</v>
      </c>
    </row>
    <row r="9776" spans="187:208" x14ac:dyDescent="0.25">
      <c r="GE9776" s="77" t="s">
        <v>427</v>
      </c>
      <c r="GF9776" s="77" t="s">
        <v>155</v>
      </c>
      <c r="GG9776" s="77" t="s">
        <v>479</v>
      </c>
      <c r="GH9776" s="77" t="s">
        <v>446</v>
      </c>
      <c r="GI9776" s="77">
        <v>2020</v>
      </c>
      <c r="GJ9776" s="77" t="s">
        <v>303</v>
      </c>
      <c r="GK9776" s="77">
        <v>3.9894642198450667E-2</v>
      </c>
      <c r="GL9776" s="77">
        <v>143.62803700000001</v>
      </c>
      <c r="GM9776" s="77">
        <v>2020</v>
      </c>
      <c r="GN9776" s="77" t="s">
        <v>175</v>
      </c>
      <c r="GO9776" s="77">
        <v>5.3000000000000005E-2</v>
      </c>
      <c r="GP9776" s="77">
        <v>3</v>
      </c>
      <c r="GQ9776" s="77">
        <v>0</v>
      </c>
      <c r="GR9776" s="77" t="s">
        <v>423</v>
      </c>
      <c r="GS9776" s="77">
        <v>5.5966209081309407E-2</v>
      </c>
      <c r="GT9776" s="77">
        <v>2.2327518865025192E-3</v>
      </c>
      <c r="GU9776" s="77">
        <v>0</v>
      </c>
      <c r="GV9776" s="77">
        <v>0</v>
      </c>
      <c r="GW9776" s="77">
        <v>0</v>
      </c>
      <c r="GX9776" s="77">
        <v>0</v>
      </c>
      <c r="GY9776" s="77">
        <v>0</v>
      </c>
      <c r="GZ9776" s="77">
        <v>0</v>
      </c>
    </row>
    <row r="9777" spans="187:208" x14ac:dyDescent="0.25">
      <c r="GE9777" s="77" t="s">
        <v>422</v>
      </c>
      <c r="GF9777" s="77" t="s">
        <v>155</v>
      </c>
      <c r="GG9777" s="77" t="s">
        <v>479</v>
      </c>
      <c r="GH9777" s="77" t="s">
        <v>453</v>
      </c>
      <c r="GI9777" s="77">
        <v>2020</v>
      </c>
      <c r="GJ9777" s="77" t="s">
        <v>305</v>
      </c>
      <c r="GK9777" s="77">
        <v>222.22942162785921</v>
      </c>
      <c r="GL9777" s="77">
        <v>143.62803700000001</v>
      </c>
      <c r="GM9777" s="77">
        <v>2020</v>
      </c>
      <c r="GN9777" s="77" t="s">
        <v>175</v>
      </c>
      <c r="GO9777" s="77">
        <v>0.13250000000000001</v>
      </c>
      <c r="GP9777" s="77">
        <v>3</v>
      </c>
      <c r="GQ9777" s="77">
        <v>0</v>
      </c>
      <c r="GR9777" s="77" t="s">
        <v>423</v>
      </c>
      <c r="GS9777" s="77">
        <v>0.1527377521613833</v>
      </c>
      <c r="GT9777" s="77">
        <v>33.942822323563512</v>
      </c>
      <c r="GU9777" s="77">
        <v>0</v>
      </c>
      <c r="GV9777" s="77">
        <v>0</v>
      </c>
      <c r="GW9777" s="77">
        <v>0</v>
      </c>
      <c r="GX9777" s="77">
        <v>0</v>
      </c>
      <c r="GY9777" s="77">
        <v>0</v>
      </c>
      <c r="GZ9777" s="77">
        <v>0</v>
      </c>
    </row>
    <row r="9778" spans="187:208" x14ac:dyDescent="0.25">
      <c r="GE9778" s="77" t="s">
        <v>425</v>
      </c>
      <c r="GF9778" s="77" t="s">
        <v>155</v>
      </c>
      <c r="GG9778" s="77" t="s">
        <v>479</v>
      </c>
      <c r="GH9778" s="77" t="s">
        <v>453</v>
      </c>
      <c r="GI9778" s="77">
        <v>2020</v>
      </c>
      <c r="GJ9778" s="77" t="s">
        <v>301</v>
      </c>
      <c r="GK9778" s="77">
        <v>8585.722809249055</v>
      </c>
      <c r="GL9778" s="77">
        <v>143.62803700000001</v>
      </c>
      <c r="GM9778" s="77">
        <v>2020</v>
      </c>
      <c r="GN9778" s="77" t="s">
        <v>175</v>
      </c>
      <c r="GO9778" s="77">
        <v>5.3000000000000005E-2</v>
      </c>
      <c r="GP9778" s="77">
        <v>3</v>
      </c>
      <c r="GQ9778" s="77">
        <v>0</v>
      </c>
      <c r="GR9778" s="77" t="s">
        <v>423</v>
      </c>
      <c r="GS9778" s="77">
        <v>5.5966209081309407E-2</v>
      </c>
      <c r="GT9778" s="77">
        <v>480.5103578565998</v>
      </c>
      <c r="GU9778" s="77">
        <v>0</v>
      </c>
      <c r="GV9778" s="77">
        <v>0</v>
      </c>
      <c r="GW9778" s="77">
        <v>0</v>
      </c>
      <c r="GX9778" s="77">
        <v>0</v>
      </c>
      <c r="GY9778" s="77">
        <v>0</v>
      </c>
      <c r="GZ9778" s="77">
        <v>0</v>
      </c>
    </row>
    <row r="9779" spans="187:208" x14ac:dyDescent="0.25">
      <c r="GE9779" s="77" t="s">
        <v>427</v>
      </c>
      <c r="GF9779" s="77" t="s">
        <v>155</v>
      </c>
      <c r="GG9779" s="77" t="s">
        <v>479</v>
      </c>
      <c r="GH9779" s="77" t="s">
        <v>453</v>
      </c>
      <c r="GI9779" s="77">
        <v>2020</v>
      </c>
      <c r="GJ9779" s="77" t="s">
        <v>303</v>
      </c>
      <c r="GK9779" s="77">
        <v>5338.1784104574353</v>
      </c>
      <c r="GL9779" s="77">
        <v>143.62803700000001</v>
      </c>
      <c r="GM9779" s="77">
        <v>2020</v>
      </c>
      <c r="GN9779" s="77" t="s">
        <v>175</v>
      </c>
      <c r="GO9779" s="77">
        <v>5.3000000000000005E-2</v>
      </c>
      <c r="GP9779" s="77">
        <v>3</v>
      </c>
      <c r="GQ9779" s="77">
        <v>0</v>
      </c>
      <c r="GR9779" s="77" t="s">
        <v>423</v>
      </c>
      <c r="GS9779" s="77">
        <v>5.5966209081309407E-2</v>
      </c>
      <c r="GT9779" s="77">
        <v>298.75760903299272</v>
      </c>
      <c r="GU9779" s="77">
        <v>0</v>
      </c>
      <c r="GV9779" s="77">
        <v>0</v>
      </c>
      <c r="GW9779" s="77">
        <v>0</v>
      </c>
      <c r="GX9779" s="77">
        <v>0</v>
      </c>
      <c r="GY9779" s="77">
        <v>0</v>
      </c>
      <c r="GZ9779" s="77">
        <v>0</v>
      </c>
    </row>
    <row r="9780" spans="187:208" x14ac:dyDescent="0.25">
      <c r="GE9780" s="77" t="s">
        <v>422</v>
      </c>
      <c r="GF9780" s="77" t="s">
        <v>155</v>
      </c>
      <c r="GG9780" s="77" t="s">
        <v>479</v>
      </c>
      <c r="GH9780" s="77" t="s">
        <v>460</v>
      </c>
      <c r="GI9780" s="77">
        <v>2020</v>
      </c>
      <c r="GJ9780" s="77" t="s">
        <v>305</v>
      </c>
      <c r="GK9780" s="77">
        <v>222.22942162782951</v>
      </c>
      <c r="GL9780" s="77">
        <v>143.62803700000001</v>
      </c>
      <c r="GM9780" s="77">
        <v>2020</v>
      </c>
      <c r="GN9780" s="77" t="s">
        <v>175</v>
      </c>
      <c r="GO9780" s="77">
        <v>0.13250000000000001</v>
      </c>
      <c r="GP9780" s="77">
        <v>3</v>
      </c>
      <c r="GQ9780" s="77">
        <v>0</v>
      </c>
      <c r="GR9780" s="77" t="s">
        <v>423</v>
      </c>
      <c r="GS9780" s="77">
        <v>0.1527377521613833</v>
      </c>
      <c r="GT9780" s="77">
        <v>33.942822323558978</v>
      </c>
      <c r="GU9780" s="77">
        <v>0</v>
      </c>
      <c r="GV9780" s="77">
        <v>0</v>
      </c>
      <c r="GW9780" s="77">
        <v>0</v>
      </c>
      <c r="GX9780" s="77">
        <v>0</v>
      </c>
      <c r="GY9780" s="77">
        <v>0</v>
      </c>
      <c r="GZ9780" s="77">
        <v>0</v>
      </c>
    </row>
    <row r="9781" spans="187:208" x14ac:dyDescent="0.25">
      <c r="GE9781" s="77" t="s">
        <v>425</v>
      </c>
      <c r="GF9781" s="77" t="s">
        <v>155</v>
      </c>
      <c r="GG9781" s="77" t="s">
        <v>479</v>
      </c>
      <c r="GH9781" s="77" t="s">
        <v>460</v>
      </c>
      <c r="GI9781" s="77">
        <v>2020</v>
      </c>
      <c r="GJ9781" s="77" t="s">
        <v>301</v>
      </c>
      <c r="GK9781" s="77">
        <v>8585.7228092479436</v>
      </c>
      <c r="GL9781" s="77">
        <v>143.62803700000001</v>
      </c>
      <c r="GM9781" s="77">
        <v>2020</v>
      </c>
      <c r="GN9781" s="77" t="s">
        <v>175</v>
      </c>
      <c r="GO9781" s="77">
        <v>5.3000000000000005E-2</v>
      </c>
      <c r="GP9781" s="77">
        <v>3</v>
      </c>
      <c r="GQ9781" s="77">
        <v>0</v>
      </c>
      <c r="GR9781" s="77" t="s">
        <v>423</v>
      </c>
      <c r="GS9781" s="77">
        <v>5.5966209081309407E-2</v>
      </c>
      <c r="GT9781" s="77">
        <v>480.51035785653755</v>
      </c>
      <c r="GU9781" s="77">
        <v>0</v>
      </c>
      <c r="GV9781" s="77">
        <v>0</v>
      </c>
      <c r="GW9781" s="77">
        <v>0</v>
      </c>
      <c r="GX9781" s="77">
        <v>0</v>
      </c>
      <c r="GY9781" s="77">
        <v>0</v>
      </c>
      <c r="GZ9781" s="77">
        <v>0</v>
      </c>
    </row>
    <row r="9782" spans="187:208" x14ac:dyDescent="0.25">
      <c r="GE9782" s="77" t="s">
        <v>422</v>
      </c>
      <c r="GF9782" s="77" t="s">
        <v>155</v>
      </c>
      <c r="GG9782" s="77" t="s">
        <v>479</v>
      </c>
      <c r="GH9782" s="77" t="s">
        <v>467</v>
      </c>
      <c r="GI9782" s="77">
        <v>2020</v>
      </c>
      <c r="GJ9782" s="77" t="s">
        <v>305</v>
      </c>
      <c r="GK9782" s="77">
        <v>0.69641821681222926</v>
      </c>
      <c r="GL9782" s="77">
        <v>143.62803700000001</v>
      </c>
      <c r="GM9782" s="77">
        <v>2020</v>
      </c>
      <c r="GN9782" s="77" t="s">
        <v>175</v>
      </c>
      <c r="GO9782" s="77">
        <v>0.13250000000000001</v>
      </c>
      <c r="GP9782" s="77">
        <v>3</v>
      </c>
      <c r="GQ9782" s="77">
        <v>0</v>
      </c>
      <c r="GR9782" s="77" t="s">
        <v>423</v>
      </c>
      <c r="GS9782" s="77">
        <v>0.1527377521613833</v>
      </c>
      <c r="GT9782" s="77">
        <v>0.10636935300013878</v>
      </c>
      <c r="GU9782" s="77">
        <v>0</v>
      </c>
      <c r="GV9782" s="77">
        <v>0</v>
      </c>
      <c r="GW9782" s="77">
        <v>0</v>
      </c>
      <c r="GX9782" s="77">
        <v>0</v>
      </c>
      <c r="GY9782" s="77">
        <v>0</v>
      </c>
      <c r="GZ9782" s="77">
        <v>0</v>
      </c>
    </row>
    <row r="9783" spans="187:208" x14ac:dyDescent="0.25">
      <c r="GE9783" s="77" t="s">
        <v>425</v>
      </c>
      <c r="GF9783" s="77" t="s">
        <v>155</v>
      </c>
      <c r="GG9783" s="77" t="s">
        <v>479</v>
      </c>
      <c r="GH9783" s="77" t="s">
        <v>467</v>
      </c>
      <c r="GI9783" s="77">
        <v>2020</v>
      </c>
      <c r="GJ9783" s="77" t="s">
        <v>301</v>
      </c>
      <c r="GK9783" s="77">
        <v>2.941964152281046</v>
      </c>
      <c r="GL9783" s="77">
        <v>143.62803700000001</v>
      </c>
      <c r="GM9783" s="77">
        <v>2020</v>
      </c>
      <c r="GN9783" s="77" t="s">
        <v>175</v>
      </c>
      <c r="GO9783" s="77">
        <v>5.3000000000000005E-2</v>
      </c>
      <c r="GP9783" s="77">
        <v>3</v>
      </c>
      <c r="GQ9783" s="77">
        <v>0</v>
      </c>
      <c r="GR9783" s="77" t="s">
        <v>423</v>
      </c>
      <c r="GS9783" s="77">
        <v>5.5966209081309407E-2</v>
      </c>
      <c r="GT9783" s="77">
        <v>0.16465058085627821</v>
      </c>
      <c r="GU9783" s="77">
        <v>0</v>
      </c>
      <c r="GV9783" s="77">
        <v>0</v>
      </c>
      <c r="GW9783" s="77">
        <v>0</v>
      </c>
      <c r="GX9783" s="77">
        <v>0</v>
      </c>
      <c r="GY9783" s="77">
        <v>0</v>
      </c>
      <c r="GZ9783" s="77">
        <v>0</v>
      </c>
    </row>
    <row r="9784" spans="187:208" x14ac:dyDescent="0.25">
      <c r="GE9784" s="77" t="s">
        <v>427</v>
      </c>
      <c r="GF9784" s="77" t="s">
        <v>155</v>
      </c>
      <c r="GG9784" s="77" t="s">
        <v>479</v>
      </c>
      <c r="GH9784" s="77" t="s">
        <v>467</v>
      </c>
      <c r="GI9784" s="77">
        <v>2020</v>
      </c>
      <c r="GJ9784" s="77" t="s">
        <v>303</v>
      </c>
      <c r="GK9784" s="77">
        <v>1.6021759622083029</v>
      </c>
      <c r="GL9784" s="77">
        <v>143.62803700000001</v>
      </c>
      <c r="GM9784" s="77">
        <v>2020</v>
      </c>
      <c r="GN9784" s="77" t="s">
        <v>175</v>
      </c>
      <c r="GO9784" s="77">
        <v>5.3000000000000005E-2</v>
      </c>
      <c r="GP9784" s="77">
        <v>3</v>
      </c>
      <c r="GQ9784" s="77">
        <v>0</v>
      </c>
      <c r="GR9784" s="77" t="s">
        <v>423</v>
      </c>
      <c r="GS9784" s="77">
        <v>5.5966209081309407E-2</v>
      </c>
      <c r="GT9784" s="77">
        <v>8.9667714885997965E-2</v>
      </c>
      <c r="GU9784" s="77">
        <v>0</v>
      </c>
      <c r="GV9784" s="77">
        <v>0</v>
      </c>
      <c r="GW9784" s="77">
        <v>0</v>
      </c>
      <c r="GX9784" s="77">
        <v>0</v>
      </c>
      <c r="GY9784" s="77">
        <v>0</v>
      </c>
      <c r="GZ9784" s="77">
        <v>0</v>
      </c>
    </row>
    <row r="9785" spans="187:208" x14ac:dyDescent="0.25">
      <c r="GE9785" s="77" t="s">
        <v>422</v>
      </c>
      <c r="GF9785" s="77" t="s">
        <v>155</v>
      </c>
      <c r="GG9785" s="77" t="s">
        <v>479</v>
      </c>
      <c r="GH9785" s="77" t="s">
        <v>474</v>
      </c>
      <c r="GI9785" s="77">
        <v>2020</v>
      </c>
      <c r="GJ9785" s="77" t="s">
        <v>305</v>
      </c>
      <c r="GK9785" s="77">
        <v>3.6425060683954423E-2</v>
      </c>
      <c r="GL9785" s="77">
        <v>143.62803700000001</v>
      </c>
      <c r="GM9785" s="77">
        <v>2020</v>
      </c>
      <c r="GN9785" s="77" t="s">
        <v>175</v>
      </c>
      <c r="GO9785" s="77">
        <v>0.13250000000000001</v>
      </c>
      <c r="GP9785" s="77">
        <v>3</v>
      </c>
      <c r="GQ9785" s="77">
        <v>0</v>
      </c>
      <c r="GR9785" s="77" t="s">
        <v>423</v>
      </c>
      <c r="GS9785" s="77">
        <v>0.1527377521613833</v>
      </c>
      <c r="GT9785" s="77">
        <v>5.563481891209178E-3</v>
      </c>
      <c r="GU9785" s="77">
        <v>0</v>
      </c>
      <c r="GV9785" s="77">
        <v>0</v>
      </c>
      <c r="GW9785" s="77">
        <v>0</v>
      </c>
      <c r="GX9785" s="77">
        <v>0</v>
      </c>
      <c r="GY9785" s="77">
        <v>0</v>
      </c>
      <c r="GZ9785" s="77">
        <v>0</v>
      </c>
    </row>
    <row r="9786" spans="187:208" x14ac:dyDescent="0.25">
      <c r="GE9786" s="77" t="s">
        <v>425</v>
      </c>
      <c r="GF9786" s="77" t="s">
        <v>155</v>
      </c>
      <c r="GG9786" s="77" t="s">
        <v>479</v>
      </c>
      <c r="GH9786" s="77" t="s">
        <v>474</v>
      </c>
      <c r="GI9786" s="77">
        <v>2020</v>
      </c>
      <c r="GJ9786" s="77" t="s">
        <v>301</v>
      </c>
      <c r="GK9786" s="77">
        <v>1.580872452542877E-3</v>
      </c>
      <c r="GL9786" s="77">
        <v>143.62803700000001</v>
      </c>
      <c r="GM9786" s="77">
        <v>2020</v>
      </c>
      <c r="GN9786" s="77" t="s">
        <v>175</v>
      </c>
      <c r="GO9786" s="77">
        <v>5.3000000000000005E-2</v>
      </c>
      <c r="GP9786" s="77">
        <v>3</v>
      </c>
      <c r="GQ9786" s="77">
        <v>0</v>
      </c>
      <c r="GR9786" s="77" t="s">
        <v>423</v>
      </c>
      <c r="GS9786" s="77">
        <v>5.5966209081309407E-2</v>
      </c>
      <c r="GT9786" s="77">
        <v>8.8475438209897035E-5</v>
      </c>
      <c r="GU9786" s="77">
        <v>0</v>
      </c>
      <c r="GV9786" s="77">
        <v>0</v>
      </c>
      <c r="GW9786" s="77">
        <v>0</v>
      </c>
      <c r="GX9786" s="77">
        <v>0</v>
      </c>
      <c r="GY9786" s="77">
        <v>0</v>
      </c>
      <c r="GZ9786" s="77">
        <v>0</v>
      </c>
    </row>
    <row r="9787" spans="187:208" x14ac:dyDescent="0.25">
      <c r="GE9787" s="77" t="s">
        <v>427</v>
      </c>
      <c r="GF9787" s="77" t="s">
        <v>155</v>
      </c>
      <c r="GG9787" s="77" t="s">
        <v>479</v>
      </c>
      <c r="GH9787" s="77" t="s">
        <v>474</v>
      </c>
      <c r="GI9787" s="77">
        <v>2020</v>
      </c>
      <c r="GJ9787" s="77" t="s">
        <v>303</v>
      </c>
      <c r="GK9787" s="77">
        <v>3.9894642198450493E-2</v>
      </c>
      <c r="GL9787" s="77">
        <v>143.62803700000001</v>
      </c>
      <c r="GM9787" s="77">
        <v>2020</v>
      </c>
      <c r="GN9787" s="77" t="s">
        <v>175</v>
      </c>
      <c r="GO9787" s="77">
        <v>5.3000000000000005E-2</v>
      </c>
      <c r="GP9787" s="77">
        <v>3</v>
      </c>
      <c r="GQ9787" s="77">
        <v>0</v>
      </c>
      <c r="GR9787" s="77" t="s">
        <v>423</v>
      </c>
      <c r="GS9787" s="77">
        <v>5.5966209081309407E-2</v>
      </c>
      <c r="GT9787" s="77">
        <v>2.2327518865025093E-3</v>
      </c>
      <c r="GU9787" s="77">
        <v>0</v>
      </c>
      <c r="GV9787" s="77">
        <v>0</v>
      </c>
      <c r="GW9787" s="77">
        <v>0</v>
      </c>
      <c r="GX9787" s="77">
        <v>0</v>
      </c>
      <c r="GY9787" s="77">
        <v>0</v>
      </c>
      <c r="GZ9787" s="77">
        <v>0</v>
      </c>
    </row>
    <row r="9788" spans="187:208" x14ac:dyDescent="0.25">
      <c r="GE9788" s="77" t="s">
        <v>422</v>
      </c>
      <c r="GF9788" s="77" t="s">
        <v>155</v>
      </c>
      <c r="GG9788" s="77" t="s">
        <v>479</v>
      </c>
      <c r="GH9788" s="77" t="s">
        <v>481</v>
      </c>
      <c r="GI9788" s="77">
        <v>2020</v>
      </c>
      <c r="GJ9788" s="77" t="s">
        <v>305</v>
      </c>
      <c r="GK9788" s="77">
        <v>409.22373582044048</v>
      </c>
      <c r="GL9788" s="77">
        <v>143.62803700000001</v>
      </c>
      <c r="GM9788" s="77">
        <v>2020</v>
      </c>
      <c r="GN9788" s="77" t="s">
        <v>175</v>
      </c>
      <c r="GO9788" s="77">
        <v>0.13250000000000001</v>
      </c>
      <c r="GP9788" s="77">
        <v>3</v>
      </c>
      <c r="GQ9788" s="77">
        <v>0</v>
      </c>
      <c r="GR9788" s="77" t="s">
        <v>423</v>
      </c>
      <c r="GS9788" s="77">
        <v>0.1527377521613833</v>
      </c>
      <c r="GT9788" s="77">
        <v>62.50391354029783</v>
      </c>
      <c r="GU9788" s="77">
        <v>0</v>
      </c>
      <c r="GV9788" s="77">
        <v>0</v>
      </c>
      <c r="GW9788" s="77">
        <v>0</v>
      </c>
      <c r="GX9788" s="77">
        <v>0</v>
      </c>
      <c r="GY9788" s="77">
        <v>0</v>
      </c>
      <c r="GZ9788" s="77">
        <v>0</v>
      </c>
    </row>
    <row r="9789" spans="187:208" x14ac:dyDescent="0.25">
      <c r="GE9789" s="77" t="s">
        <v>425</v>
      </c>
      <c r="GF9789" s="77" t="s">
        <v>155</v>
      </c>
      <c r="GG9789" s="77" t="s">
        <v>479</v>
      </c>
      <c r="GH9789" s="77" t="s">
        <v>481</v>
      </c>
      <c r="GI9789" s="77">
        <v>2020</v>
      </c>
      <c r="GJ9789" s="77" t="s">
        <v>301</v>
      </c>
      <c r="GK9789" s="77">
        <v>13469.087812378581</v>
      </c>
      <c r="GL9789" s="77">
        <v>143.62803700000001</v>
      </c>
      <c r="GM9789" s="77">
        <v>2020</v>
      </c>
      <c r="GN9789" s="77" t="s">
        <v>175</v>
      </c>
      <c r="GO9789" s="77">
        <v>5.3000000000000005E-2</v>
      </c>
      <c r="GP9789" s="77">
        <v>3</v>
      </c>
      <c r="GQ9789" s="77">
        <v>0</v>
      </c>
      <c r="GR9789" s="77" t="s">
        <v>423</v>
      </c>
      <c r="GS9789" s="77">
        <v>5.5966209081309407E-2</v>
      </c>
      <c r="GT9789" s="77">
        <v>753.81378464209592</v>
      </c>
      <c r="GU9789" s="77">
        <v>0</v>
      </c>
      <c r="GV9789" s="77">
        <v>0</v>
      </c>
      <c r="GW9789" s="77">
        <v>0</v>
      </c>
      <c r="GX9789" s="77">
        <v>0</v>
      </c>
      <c r="GY9789" s="77">
        <v>0</v>
      </c>
      <c r="GZ9789" s="77">
        <v>0</v>
      </c>
    </row>
    <row r="9790" spans="187:208" x14ac:dyDescent="0.25">
      <c r="GE9790" s="77" t="s">
        <v>427</v>
      </c>
      <c r="GF9790" s="77" t="s">
        <v>155</v>
      </c>
      <c r="GG9790" s="77" t="s">
        <v>479</v>
      </c>
      <c r="GH9790" s="77" t="s">
        <v>481</v>
      </c>
      <c r="GI9790" s="77">
        <v>2020</v>
      </c>
      <c r="GJ9790" s="77" t="s">
        <v>303</v>
      </c>
      <c r="GK9790" s="77">
        <v>7205.5312760249453</v>
      </c>
      <c r="GL9790" s="77">
        <v>143.62803700000001</v>
      </c>
      <c r="GM9790" s="77">
        <v>2020</v>
      </c>
      <c r="GN9790" s="77" t="s">
        <v>175</v>
      </c>
      <c r="GO9790" s="77">
        <v>5.3000000000000005E-2</v>
      </c>
      <c r="GP9790" s="77">
        <v>3</v>
      </c>
      <c r="GQ9790" s="77">
        <v>0</v>
      </c>
      <c r="GR9790" s="77" t="s">
        <v>423</v>
      </c>
      <c r="GS9790" s="77">
        <v>5.5966209081309407E-2</v>
      </c>
      <c r="GT9790" s="77">
        <v>403.26626993592623</v>
      </c>
      <c r="GU9790" s="77">
        <v>0</v>
      </c>
      <c r="GV9790" s="77">
        <v>0</v>
      </c>
      <c r="GW9790" s="77">
        <v>0</v>
      </c>
      <c r="GX9790" s="77">
        <v>0</v>
      </c>
      <c r="GY9790" s="77">
        <v>0</v>
      </c>
      <c r="GZ9790" s="77">
        <v>0</v>
      </c>
    </row>
    <row r="9791" spans="187:208" x14ac:dyDescent="0.25">
      <c r="GE9791" s="77" t="s">
        <v>422</v>
      </c>
      <c r="GF9791" s="77" t="s">
        <v>155</v>
      </c>
      <c r="GG9791" s="77" t="s">
        <v>479</v>
      </c>
      <c r="GH9791" s="77" t="s">
        <v>488</v>
      </c>
      <c r="GI9791" s="77">
        <v>2020</v>
      </c>
      <c r="GJ9791" s="77" t="s">
        <v>305</v>
      </c>
      <c r="GK9791" s="77">
        <v>409.22373582043099</v>
      </c>
      <c r="GL9791" s="77">
        <v>143.62803700000001</v>
      </c>
      <c r="GM9791" s="77">
        <v>2020</v>
      </c>
      <c r="GN9791" s="77" t="s">
        <v>175</v>
      </c>
      <c r="GO9791" s="77">
        <v>0.13250000000000001</v>
      </c>
      <c r="GP9791" s="77">
        <v>3</v>
      </c>
      <c r="GQ9791" s="77">
        <v>0</v>
      </c>
      <c r="GR9791" s="77" t="s">
        <v>423</v>
      </c>
      <c r="GS9791" s="77">
        <v>0.1527377521613833</v>
      </c>
      <c r="GT9791" s="77">
        <v>62.503913540296381</v>
      </c>
      <c r="GU9791" s="77">
        <v>0</v>
      </c>
      <c r="GV9791" s="77">
        <v>0</v>
      </c>
      <c r="GW9791" s="77">
        <v>0</v>
      </c>
      <c r="GX9791" s="77">
        <v>0</v>
      </c>
      <c r="GY9791" s="77">
        <v>0</v>
      </c>
      <c r="GZ9791" s="77">
        <v>0</v>
      </c>
    </row>
    <row r="9792" spans="187:208" x14ac:dyDescent="0.25">
      <c r="GE9792" s="77" t="s">
        <v>425</v>
      </c>
      <c r="GF9792" s="77" t="s">
        <v>155</v>
      </c>
      <c r="GG9792" s="77" t="s">
        <v>479</v>
      </c>
      <c r="GH9792" s="77" t="s">
        <v>488</v>
      </c>
      <c r="GI9792" s="77">
        <v>2020</v>
      </c>
      <c r="GJ9792" s="77" t="s">
        <v>301</v>
      </c>
      <c r="GK9792" s="77">
        <v>13469.08781237873</v>
      </c>
      <c r="GL9792" s="77">
        <v>143.62803700000001</v>
      </c>
      <c r="GM9792" s="77">
        <v>2020</v>
      </c>
      <c r="GN9792" s="77" t="s">
        <v>175</v>
      </c>
      <c r="GO9792" s="77">
        <v>5.3000000000000005E-2</v>
      </c>
      <c r="GP9792" s="77">
        <v>3</v>
      </c>
      <c r="GQ9792" s="77">
        <v>0</v>
      </c>
      <c r="GR9792" s="77" t="s">
        <v>423</v>
      </c>
      <c r="GS9792" s="77">
        <v>5.5966209081309407E-2</v>
      </c>
      <c r="GT9792" s="77">
        <v>753.81378464210434</v>
      </c>
      <c r="GU9792" s="77">
        <v>0</v>
      </c>
      <c r="GV9792" s="77">
        <v>0</v>
      </c>
      <c r="GW9792" s="77">
        <v>0</v>
      </c>
      <c r="GX9792" s="77">
        <v>0</v>
      </c>
      <c r="GY9792" s="77">
        <v>0</v>
      </c>
      <c r="GZ9792" s="77">
        <v>0</v>
      </c>
    </row>
    <row r="9793" spans="187:208" x14ac:dyDescent="0.25">
      <c r="GE9793" s="77" t="s">
        <v>427</v>
      </c>
      <c r="GF9793" s="77" t="s">
        <v>155</v>
      </c>
      <c r="GG9793" s="77" t="s">
        <v>479</v>
      </c>
      <c r="GH9793" s="77" t="s">
        <v>488</v>
      </c>
      <c r="GI9793" s="77">
        <v>2020</v>
      </c>
      <c r="GJ9793" s="77" t="s">
        <v>303</v>
      </c>
      <c r="GK9793" s="77">
        <v>7205.5312760252746</v>
      </c>
      <c r="GL9793" s="77">
        <v>143.62803700000001</v>
      </c>
      <c r="GM9793" s="77">
        <v>2020</v>
      </c>
      <c r="GN9793" s="77" t="s">
        <v>175</v>
      </c>
      <c r="GO9793" s="77">
        <v>5.3000000000000005E-2</v>
      </c>
      <c r="GP9793" s="77">
        <v>3</v>
      </c>
      <c r="GQ9793" s="77">
        <v>0</v>
      </c>
      <c r="GR9793" s="77" t="s">
        <v>423</v>
      </c>
      <c r="GS9793" s="77">
        <v>5.5966209081309407E-2</v>
      </c>
      <c r="GT9793" s="77">
        <v>403.26626993594465</v>
      </c>
      <c r="GU9793" s="77">
        <v>0</v>
      </c>
      <c r="GV9793" s="77">
        <v>0</v>
      </c>
      <c r="GW9793" s="77">
        <v>0</v>
      </c>
      <c r="GX9793" s="77">
        <v>0</v>
      </c>
      <c r="GY9793" s="77">
        <v>0</v>
      </c>
      <c r="GZ9793" s="77">
        <v>0</v>
      </c>
    </row>
    <row r="9794" spans="187:208" x14ac:dyDescent="0.25">
      <c r="GE9794" s="77" t="s">
        <v>422</v>
      </c>
      <c r="GF9794" s="77" t="s">
        <v>155</v>
      </c>
      <c r="GG9794" s="77" t="s">
        <v>480</v>
      </c>
      <c r="GH9794" s="77" t="s">
        <v>300</v>
      </c>
      <c r="GI9794" s="77">
        <v>2020</v>
      </c>
      <c r="GJ9794" s="77" t="s">
        <v>305</v>
      </c>
      <c r="GK9794" s="77">
        <v>222.22942162781979</v>
      </c>
      <c r="GL9794" s="77">
        <v>84.742206999999993</v>
      </c>
      <c r="GM9794" s="77">
        <v>2020</v>
      </c>
      <c r="GN9794" s="77" t="s">
        <v>175</v>
      </c>
      <c r="GO9794" s="77">
        <v>0.13250000000000001</v>
      </c>
      <c r="GP9794" s="77">
        <v>3</v>
      </c>
      <c r="GQ9794" s="77">
        <v>0</v>
      </c>
      <c r="GR9794" s="77" t="s">
        <v>423</v>
      </c>
      <c r="GS9794" s="77">
        <v>0.1527377521613833</v>
      </c>
      <c r="GT9794" s="77">
        <v>33.942822323557493</v>
      </c>
      <c r="GU9794" s="77">
        <v>0</v>
      </c>
      <c r="GV9794" s="77">
        <v>0</v>
      </c>
      <c r="GW9794" s="77">
        <v>0</v>
      </c>
      <c r="GX9794" s="77">
        <v>0</v>
      </c>
      <c r="GY9794" s="77">
        <v>0</v>
      </c>
      <c r="GZ9794" s="77">
        <v>0</v>
      </c>
    </row>
    <row r="9795" spans="187:208" x14ac:dyDescent="0.25">
      <c r="GE9795" s="77" t="s">
        <v>425</v>
      </c>
      <c r="GF9795" s="77" t="s">
        <v>155</v>
      </c>
      <c r="GG9795" s="77" t="s">
        <v>480</v>
      </c>
      <c r="GH9795" s="77" t="s">
        <v>300</v>
      </c>
      <c r="GI9795" s="77">
        <v>2020</v>
      </c>
      <c r="GJ9795" s="77" t="s">
        <v>301</v>
      </c>
      <c r="GK9795" s="77">
        <v>8585.7228092479327</v>
      </c>
      <c r="GL9795" s="77">
        <v>84.742206999999993</v>
      </c>
      <c r="GM9795" s="77">
        <v>2020</v>
      </c>
      <c r="GN9795" s="77" t="s">
        <v>175</v>
      </c>
      <c r="GO9795" s="77">
        <v>5.3000000000000005E-2</v>
      </c>
      <c r="GP9795" s="77">
        <v>3</v>
      </c>
      <c r="GQ9795" s="77">
        <v>0</v>
      </c>
      <c r="GR9795" s="77" t="s">
        <v>423</v>
      </c>
      <c r="GS9795" s="77">
        <v>5.5966209081309407E-2</v>
      </c>
      <c r="GT9795" s="77">
        <v>480.51035785653698</v>
      </c>
      <c r="GU9795" s="77">
        <v>0</v>
      </c>
      <c r="GV9795" s="77">
        <v>0</v>
      </c>
      <c r="GW9795" s="77">
        <v>0</v>
      </c>
      <c r="GX9795" s="77">
        <v>0</v>
      </c>
      <c r="GY9795" s="77">
        <v>0</v>
      </c>
      <c r="GZ9795" s="77">
        <v>0</v>
      </c>
    </row>
    <row r="9796" spans="187:208" x14ac:dyDescent="0.25">
      <c r="GE9796" s="77" t="s">
        <v>427</v>
      </c>
      <c r="GF9796" s="77" t="s">
        <v>155</v>
      </c>
      <c r="GG9796" s="77" t="s">
        <v>480</v>
      </c>
      <c r="GH9796" s="77" t="s">
        <v>300</v>
      </c>
      <c r="GI9796" s="77">
        <v>2020</v>
      </c>
      <c r="GJ9796" s="77" t="s">
        <v>303</v>
      </c>
      <c r="GK9796" s="77">
        <v>5338.1784104567359</v>
      </c>
      <c r="GL9796" s="77">
        <v>84.742206999999993</v>
      </c>
      <c r="GM9796" s="77">
        <v>2020</v>
      </c>
      <c r="GN9796" s="77" t="s">
        <v>175</v>
      </c>
      <c r="GO9796" s="77">
        <v>5.3000000000000005E-2</v>
      </c>
      <c r="GP9796" s="77">
        <v>3</v>
      </c>
      <c r="GQ9796" s="77">
        <v>0</v>
      </c>
      <c r="GR9796" s="77" t="s">
        <v>423</v>
      </c>
      <c r="GS9796" s="77">
        <v>5.5966209081309407E-2</v>
      </c>
      <c r="GT9796" s="77">
        <v>298.75760903295361</v>
      </c>
      <c r="GU9796" s="77">
        <v>0</v>
      </c>
      <c r="GV9796" s="77">
        <v>0</v>
      </c>
      <c r="GW9796" s="77">
        <v>0</v>
      </c>
      <c r="GX9796" s="77">
        <v>0</v>
      </c>
      <c r="GY9796" s="77">
        <v>0</v>
      </c>
      <c r="GZ9796" s="77">
        <v>0</v>
      </c>
    </row>
    <row r="9797" spans="187:208" x14ac:dyDescent="0.25">
      <c r="GE9797" s="77" t="s">
        <v>422</v>
      </c>
      <c r="GF9797" s="77" t="s">
        <v>155</v>
      </c>
      <c r="GG9797" s="77" t="s">
        <v>480</v>
      </c>
      <c r="GH9797" s="77" t="s">
        <v>432</v>
      </c>
      <c r="GI9797" s="77">
        <v>2020</v>
      </c>
      <c r="GJ9797" s="77" t="s">
        <v>305</v>
      </c>
      <c r="GK9797" s="77">
        <v>222.2294216278213</v>
      </c>
      <c r="GL9797" s="77">
        <v>84.742206999999993</v>
      </c>
      <c r="GM9797" s="77">
        <v>2020</v>
      </c>
      <c r="GN9797" s="77" t="s">
        <v>175</v>
      </c>
      <c r="GO9797" s="77">
        <v>0.13250000000000001</v>
      </c>
      <c r="GP9797" s="77">
        <v>3</v>
      </c>
      <c r="GQ9797" s="77">
        <v>0</v>
      </c>
      <c r="GR9797" s="77" t="s">
        <v>423</v>
      </c>
      <c r="GS9797" s="77">
        <v>0.1527377521613833</v>
      </c>
      <c r="GT9797" s="77">
        <v>33.942822323557721</v>
      </c>
      <c r="GU9797" s="77">
        <v>0</v>
      </c>
      <c r="GV9797" s="77">
        <v>0</v>
      </c>
      <c r="GW9797" s="77">
        <v>0</v>
      </c>
      <c r="GX9797" s="77">
        <v>0</v>
      </c>
      <c r="GY9797" s="77">
        <v>0</v>
      </c>
      <c r="GZ9797" s="77">
        <v>0</v>
      </c>
    </row>
    <row r="9798" spans="187:208" x14ac:dyDescent="0.25">
      <c r="GE9798" s="77" t="s">
        <v>425</v>
      </c>
      <c r="GF9798" s="77" t="s">
        <v>155</v>
      </c>
      <c r="GG9798" s="77" t="s">
        <v>480</v>
      </c>
      <c r="GH9798" s="77" t="s">
        <v>432</v>
      </c>
      <c r="GI9798" s="77">
        <v>2020</v>
      </c>
      <c r="GJ9798" s="77" t="s">
        <v>301</v>
      </c>
      <c r="GK9798" s="77">
        <v>8585.7228092479345</v>
      </c>
      <c r="GL9798" s="77">
        <v>84.742206999999993</v>
      </c>
      <c r="GM9798" s="77">
        <v>2020</v>
      </c>
      <c r="GN9798" s="77" t="s">
        <v>175</v>
      </c>
      <c r="GO9798" s="77">
        <v>5.3000000000000005E-2</v>
      </c>
      <c r="GP9798" s="77">
        <v>3</v>
      </c>
      <c r="GQ9798" s="77">
        <v>0</v>
      </c>
      <c r="GR9798" s="77" t="s">
        <v>423</v>
      </c>
      <c r="GS9798" s="77">
        <v>5.5966209081309407E-2</v>
      </c>
      <c r="GT9798" s="77">
        <v>480.51035785653704</v>
      </c>
      <c r="GU9798" s="77">
        <v>0</v>
      </c>
      <c r="GV9798" s="77">
        <v>0</v>
      </c>
      <c r="GW9798" s="77">
        <v>0</v>
      </c>
      <c r="GX9798" s="77">
        <v>0</v>
      </c>
      <c r="GY9798" s="77">
        <v>0</v>
      </c>
      <c r="GZ9798" s="77">
        <v>0</v>
      </c>
    </row>
    <row r="9799" spans="187:208" x14ac:dyDescent="0.25">
      <c r="GE9799" s="77" t="s">
        <v>422</v>
      </c>
      <c r="GF9799" s="77" t="s">
        <v>155</v>
      </c>
      <c r="GG9799" s="77" t="s">
        <v>480</v>
      </c>
      <c r="GH9799" s="77" t="s">
        <v>439</v>
      </c>
      <c r="GI9799" s="77">
        <v>2020</v>
      </c>
      <c r="GJ9799" s="77" t="s">
        <v>305</v>
      </c>
      <c r="GK9799" s="77">
        <v>0.69641821681224947</v>
      </c>
      <c r="GL9799" s="77">
        <v>84.742206999999993</v>
      </c>
      <c r="GM9799" s="77">
        <v>2020</v>
      </c>
      <c r="GN9799" s="77" t="s">
        <v>175</v>
      </c>
      <c r="GO9799" s="77">
        <v>0.13250000000000001</v>
      </c>
      <c r="GP9799" s="77">
        <v>3</v>
      </c>
      <c r="GQ9799" s="77">
        <v>0</v>
      </c>
      <c r="GR9799" s="77" t="s">
        <v>423</v>
      </c>
      <c r="GS9799" s="77">
        <v>0.1527377521613833</v>
      </c>
      <c r="GT9799" s="77">
        <v>0.10636935300014186</v>
      </c>
      <c r="GU9799" s="77">
        <v>0</v>
      </c>
      <c r="GV9799" s="77">
        <v>0</v>
      </c>
      <c r="GW9799" s="77">
        <v>0</v>
      </c>
      <c r="GX9799" s="77">
        <v>0</v>
      </c>
      <c r="GY9799" s="77">
        <v>0</v>
      </c>
      <c r="GZ9799" s="77">
        <v>0</v>
      </c>
    </row>
    <row r="9800" spans="187:208" x14ac:dyDescent="0.25">
      <c r="GE9800" s="77" t="s">
        <v>425</v>
      </c>
      <c r="GF9800" s="77" t="s">
        <v>155</v>
      </c>
      <c r="GG9800" s="77" t="s">
        <v>480</v>
      </c>
      <c r="GH9800" s="77" t="s">
        <v>439</v>
      </c>
      <c r="GI9800" s="77">
        <v>2020</v>
      </c>
      <c r="GJ9800" s="77" t="s">
        <v>301</v>
      </c>
      <c r="GK9800" s="77">
        <v>2.9419641522811548</v>
      </c>
      <c r="GL9800" s="77">
        <v>84.742206999999993</v>
      </c>
      <c r="GM9800" s="77">
        <v>2020</v>
      </c>
      <c r="GN9800" s="77" t="s">
        <v>175</v>
      </c>
      <c r="GO9800" s="77">
        <v>5.3000000000000005E-2</v>
      </c>
      <c r="GP9800" s="77">
        <v>3</v>
      </c>
      <c r="GQ9800" s="77">
        <v>0</v>
      </c>
      <c r="GR9800" s="77" t="s">
        <v>423</v>
      </c>
      <c r="GS9800" s="77">
        <v>5.5966209081309407E-2</v>
      </c>
      <c r="GT9800" s="77">
        <v>0.16465058085628428</v>
      </c>
      <c r="GU9800" s="77">
        <v>0</v>
      </c>
      <c r="GV9800" s="77">
        <v>0</v>
      </c>
      <c r="GW9800" s="77">
        <v>0</v>
      </c>
      <c r="GX9800" s="77">
        <v>0</v>
      </c>
      <c r="GY9800" s="77">
        <v>0</v>
      </c>
      <c r="GZ9800" s="77">
        <v>0</v>
      </c>
    </row>
    <row r="9801" spans="187:208" x14ac:dyDescent="0.25">
      <c r="GE9801" s="77" t="s">
        <v>427</v>
      </c>
      <c r="GF9801" s="77" t="s">
        <v>155</v>
      </c>
      <c r="GG9801" s="77" t="s">
        <v>480</v>
      </c>
      <c r="GH9801" s="77" t="s">
        <v>439</v>
      </c>
      <c r="GI9801" s="77">
        <v>2020</v>
      </c>
      <c r="GJ9801" s="77" t="s">
        <v>303</v>
      </c>
      <c r="GK9801" s="77">
        <v>1.602175962208285</v>
      </c>
      <c r="GL9801" s="77">
        <v>84.742206999999993</v>
      </c>
      <c r="GM9801" s="77">
        <v>2020</v>
      </c>
      <c r="GN9801" s="77" t="s">
        <v>175</v>
      </c>
      <c r="GO9801" s="77">
        <v>5.3000000000000005E-2</v>
      </c>
      <c r="GP9801" s="77">
        <v>3</v>
      </c>
      <c r="GQ9801" s="77">
        <v>0</v>
      </c>
      <c r="GR9801" s="77" t="s">
        <v>423</v>
      </c>
      <c r="GS9801" s="77">
        <v>5.5966209081309407E-2</v>
      </c>
      <c r="GT9801" s="77">
        <v>8.9667714885996952E-2</v>
      </c>
      <c r="GU9801" s="77">
        <v>0</v>
      </c>
      <c r="GV9801" s="77">
        <v>0</v>
      </c>
      <c r="GW9801" s="77">
        <v>0</v>
      </c>
      <c r="GX9801" s="77">
        <v>0</v>
      </c>
      <c r="GY9801" s="77">
        <v>0</v>
      </c>
      <c r="GZ9801" s="77">
        <v>0</v>
      </c>
    </row>
    <row r="9802" spans="187:208" x14ac:dyDescent="0.25">
      <c r="GE9802" s="77" t="s">
        <v>422</v>
      </c>
      <c r="GF9802" s="77" t="s">
        <v>155</v>
      </c>
      <c r="GG9802" s="77" t="s">
        <v>480</v>
      </c>
      <c r="GH9802" s="77" t="s">
        <v>446</v>
      </c>
      <c r="GI9802" s="77">
        <v>2020</v>
      </c>
      <c r="GJ9802" s="77" t="s">
        <v>305</v>
      </c>
      <c r="GK9802" s="77">
        <v>3.6425060683954333E-2</v>
      </c>
      <c r="GL9802" s="77">
        <v>84.742206999999993</v>
      </c>
      <c r="GM9802" s="77">
        <v>2020</v>
      </c>
      <c r="GN9802" s="77" t="s">
        <v>175</v>
      </c>
      <c r="GO9802" s="77">
        <v>0.13250000000000001</v>
      </c>
      <c r="GP9802" s="77">
        <v>3</v>
      </c>
      <c r="GQ9802" s="77">
        <v>0</v>
      </c>
      <c r="GR9802" s="77" t="s">
        <v>423</v>
      </c>
      <c r="GS9802" s="77">
        <v>0.1527377521613833</v>
      </c>
      <c r="GT9802" s="77">
        <v>5.5634818912091641E-3</v>
      </c>
      <c r="GU9802" s="77">
        <v>0</v>
      </c>
      <c r="GV9802" s="77">
        <v>0</v>
      </c>
      <c r="GW9802" s="77">
        <v>0</v>
      </c>
      <c r="GX9802" s="77">
        <v>0</v>
      </c>
      <c r="GY9802" s="77">
        <v>0</v>
      </c>
      <c r="GZ9802" s="77">
        <v>0</v>
      </c>
    </row>
    <row r="9803" spans="187:208" x14ac:dyDescent="0.25">
      <c r="GE9803" s="77" t="s">
        <v>425</v>
      </c>
      <c r="GF9803" s="77" t="s">
        <v>155</v>
      </c>
      <c r="GG9803" s="77" t="s">
        <v>480</v>
      </c>
      <c r="GH9803" s="77" t="s">
        <v>446</v>
      </c>
      <c r="GI9803" s="77">
        <v>2020</v>
      </c>
      <c r="GJ9803" s="77" t="s">
        <v>301</v>
      </c>
      <c r="GK9803" s="77">
        <v>1.580872452543251E-3</v>
      </c>
      <c r="GL9803" s="77">
        <v>84.742206999999993</v>
      </c>
      <c r="GM9803" s="77">
        <v>2020</v>
      </c>
      <c r="GN9803" s="77" t="s">
        <v>175</v>
      </c>
      <c r="GO9803" s="77">
        <v>5.3000000000000005E-2</v>
      </c>
      <c r="GP9803" s="77">
        <v>3</v>
      </c>
      <c r="GQ9803" s="77">
        <v>0</v>
      </c>
      <c r="GR9803" s="77" t="s">
        <v>423</v>
      </c>
      <c r="GS9803" s="77">
        <v>5.5966209081309407E-2</v>
      </c>
      <c r="GT9803" s="77">
        <v>8.8475438209917974E-5</v>
      </c>
      <c r="GU9803" s="77">
        <v>0</v>
      </c>
      <c r="GV9803" s="77">
        <v>0</v>
      </c>
      <c r="GW9803" s="77">
        <v>0</v>
      </c>
      <c r="GX9803" s="77">
        <v>0</v>
      </c>
      <c r="GY9803" s="77">
        <v>0</v>
      </c>
      <c r="GZ9803" s="77">
        <v>0</v>
      </c>
    </row>
    <row r="9804" spans="187:208" x14ac:dyDescent="0.25">
      <c r="GE9804" s="77" t="s">
        <v>427</v>
      </c>
      <c r="GF9804" s="77" t="s">
        <v>155</v>
      </c>
      <c r="GG9804" s="77" t="s">
        <v>480</v>
      </c>
      <c r="GH9804" s="77" t="s">
        <v>446</v>
      </c>
      <c r="GI9804" s="77">
        <v>2020</v>
      </c>
      <c r="GJ9804" s="77" t="s">
        <v>303</v>
      </c>
      <c r="GK9804" s="77">
        <v>3.9894642198450583E-2</v>
      </c>
      <c r="GL9804" s="77">
        <v>84.742206999999993</v>
      </c>
      <c r="GM9804" s="77">
        <v>2020</v>
      </c>
      <c r="GN9804" s="77" t="s">
        <v>175</v>
      </c>
      <c r="GO9804" s="77">
        <v>5.3000000000000005E-2</v>
      </c>
      <c r="GP9804" s="77">
        <v>3</v>
      </c>
      <c r="GQ9804" s="77">
        <v>0</v>
      </c>
      <c r="GR9804" s="77" t="s">
        <v>423</v>
      </c>
      <c r="GS9804" s="77">
        <v>5.5966209081309407E-2</v>
      </c>
      <c r="GT9804" s="77">
        <v>2.2327518865025145E-3</v>
      </c>
      <c r="GU9804" s="77">
        <v>0</v>
      </c>
      <c r="GV9804" s="77">
        <v>0</v>
      </c>
      <c r="GW9804" s="77">
        <v>0</v>
      </c>
      <c r="GX9804" s="77">
        <v>0</v>
      </c>
      <c r="GY9804" s="77">
        <v>0</v>
      </c>
      <c r="GZ9804" s="77">
        <v>0</v>
      </c>
    </row>
    <row r="9805" spans="187:208" x14ac:dyDescent="0.25">
      <c r="GE9805" s="77" t="s">
        <v>422</v>
      </c>
      <c r="GF9805" s="77" t="s">
        <v>155</v>
      </c>
      <c r="GG9805" s="77" t="s">
        <v>480</v>
      </c>
      <c r="GH9805" s="77" t="s">
        <v>453</v>
      </c>
      <c r="GI9805" s="77">
        <v>2020</v>
      </c>
      <c r="GJ9805" s="77" t="s">
        <v>305</v>
      </c>
      <c r="GK9805" s="77">
        <v>222.22942162790801</v>
      </c>
      <c r="GL9805" s="77">
        <v>84.742206999999993</v>
      </c>
      <c r="GM9805" s="77">
        <v>2020</v>
      </c>
      <c r="GN9805" s="77" t="s">
        <v>175</v>
      </c>
      <c r="GO9805" s="77">
        <v>0.13250000000000001</v>
      </c>
      <c r="GP9805" s="77">
        <v>3</v>
      </c>
      <c r="GQ9805" s="77">
        <v>0</v>
      </c>
      <c r="GR9805" s="77" t="s">
        <v>423</v>
      </c>
      <c r="GS9805" s="77">
        <v>0.1527377521613833</v>
      </c>
      <c r="GT9805" s="77">
        <v>33.942822323570965</v>
      </c>
      <c r="GU9805" s="77">
        <v>0</v>
      </c>
      <c r="GV9805" s="77">
        <v>0</v>
      </c>
      <c r="GW9805" s="77">
        <v>0</v>
      </c>
      <c r="GX9805" s="77">
        <v>0</v>
      </c>
      <c r="GY9805" s="77">
        <v>0</v>
      </c>
      <c r="GZ9805" s="77">
        <v>0</v>
      </c>
    </row>
    <row r="9806" spans="187:208" x14ac:dyDescent="0.25">
      <c r="GE9806" s="77" t="s">
        <v>425</v>
      </c>
      <c r="GF9806" s="77" t="s">
        <v>155</v>
      </c>
      <c r="GG9806" s="77" t="s">
        <v>480</v>
      </c>
      <c r="GH9806" s="77" t="s">
        <v>453</v>
      </c>
      <c r="GI9806" s="77">
        <v>2020</v>
      </c>
      <c r="GJ9806" s="77" t="s">
        <v>301</v>
      </c>
      <c r="GK9806" s="77">
        <v>8585.7228092509376</v>
      </c>
      <c r="GL9806" s="77">
        <v>84.742206999999993</v>
      </c>
      <c r="GM9806" s="77">
        <v>2020</v>
      </c>
      <c r="GN9806" s="77" t="s">
        <v>175</v>
      </c>
      <c r="GO9806" s="77">
        <v>5.3000000000000005E-2</v>
      </c>
      <c r="GP9806" s="77">
        <v>3</v>
      </c>
      <c r="GQ9806" s="77">
        <v>0</v>
      </c>
      <c r="GR9806" s="77" t="s">
        <v>423</v>
      </c>
      <c r="GS9806" s="77">
        <v>5.5966209081309407E-2</v>
      </c>
      <c r="GT9806" s="77">
        <v>480.51035785670513</v>
      </c>
      <c r="GU9806" s="77">
        <v>0</v>
      </c>
      <c r="GV9806" s="77">
        <v>0</v>
      </c>
      <c r="GW9806" s="77">
        <v>0</v>
      </c>
      <c r="GX9806" s="77">
        <v>0</v>
      </c>
      <c r="GY9806" s="77">
        <v>0</v>
      </c>
      <c r="GZ9806" s="77">
        <v>0</v>
      </c>
    </row>
    <row r="9807" spans="187:208" x14ac:dyDescent="0.25">
      <c r="GE9807" s="77" t="s">
        <v>427</v>
      </c>
      <c r="GF9807" s="77" t="s">
        <v>155</v>
      </c>
      <c r="GG9807" s="77" t="s">
        <v>480</v>
      </c>
      <c r="GH9807" s="77" t="s">
        <v>453</v>
      </c>
      <c r="GI9807" s="77">
        <v>2020</v>
      </c>
      <c r="GJ9807" s="77" t="s">
        <v>303</v>
      </c>
      <c r="GK9807" s="77">
        <v>5338.1784104586068</v>
      </c>
      <c r="GL9807" s="77">
        <v>84.742206999999993</v>
      </c>
      <c r="GM9807" s="77">
        <v>2020</v>
      </c>
      <c r="GN9807" s="77" t="s">
        <v>175</v>
      </c>
      <c r="GO9807" s="77">
        <v>5.3000000000000005E-2</v>
      </c>
      <c r="GP9807" s="77">
        <v>3</v>
      </c>
      <c r="GQ9807" s="77">
        <v>0</v>
      </c>
      <c r="GR9807" s="77" t="s">
        <v>423</v>
      </c>
      <c r="GS9807" s="77">
        <v>5.5966209081309407E-2</v>
      </c>
      <c r="GT9807" s="77">
        <v>298.75760903305832</v>
      </c>
      <c r="GU9807" s="77">
        <v>0</v>
      </c>
      <c r="GV9807" s="77">
        <v>0</v>
      </c>
      <c r="GW9807" s="77">
        <v>0</v>
      </c>
      <c r="GX9807" s="77">
        <v>0</v>
      </c>
      <c r="GY9807" s="77">
        <v>0</v>
      </c>
      <c r="GZ9807" s="77">
        <v>0</v>
      </c>
    </row>
    <row r="9808" spans="187:208" x14ac:dyDescent="0.25">
      <c r="GE9808" s="77" t="s">
        <v>422</v>
      </c>
      <c r="GF9808" s="77" t="s">
        <v>155</v>
      </c>
      <c r="GG9808" s="77" t="s">
        <v>480</v>
      </c>
      <c r="GH9808" s="77" t="s">
        <v>460</v>
      </c>
      <c r="GI9808" s="77">
        <v>2020</v>
      </c>
      <c r="GJ9808" s="77" t="s">
        <v>305</v>
      </c>
      <c r="GK9808" s="77">
        <v>222.22942162782729</v>
      </c>
      <c r="GL9808" s="77">
        <v>84.742206999999993</v>
      </c>
      <c r="GM9808" s="77">
        <v>2020</v>
      </c>
      <c r="GN9808" s="77" t="s">
        <v>175</v>
      </c>
      <c r="GO9808" s="77">
        <v>0.13250000000000001</v>
      </c>
      <c r="GP9808" s="77">
        <v>3</v>
      </c>
      <c r="GQ9808" s="77">
        <v>0</v>
      </c>
      <c r="GR9808" s="77" t="s">
        <v>423</v>
      </c>
      <c r="GS9808" s="77">
        <v>0.1527377521613833</v>
      </c>
      <c r="GT9808" s="77">
        <v>33.942822323558637</v>
      </c>
      <c r="GU9808" s="77">
        <v>0</v>
      </c>
      <c r="GV9808" s="77">
        <v>0</v>
      </c>
      <c r="GW9808" s="77">
        <v>0</v>
      </c>
      <c r="GX9808" s="77">
        <v>0</v>
      </c>
      <c r="GY9808" s="77">
        <v>0</v>
      </c>
      <c r="GZ9808" s="77">
        <v>0</v>
      </c>
    </row>
    <row r="9809" spans="187:208" x14ac:dyDescent="0.25">
      <c r="GE9809" s="77" t="s">
        <v>425</v>
      </c>
      <c r="GF9809" s="77" t="s">
        <v>155</v>
      </c>
      <c r="GG9809" s="77" t="s">
        <v>480</v>
      </c>
      <c r="GH9809" s="77" t="s">
        <v>460</v>
      </c>
      <c r="GI9809" s="77">
        <v>2020</v>
      </c>
      <c r="GJ9809" s="77" t="s">
        <v>301</v>
      </c>
      <c r="GK9809" s="77">
        <v>8585.7228092479472</v>
      </c>
      <c r="GL9809" s="77">
        <v>84.742206999999993</v>
      </c>
      <c r="GM9809" s="77">
        <v>2020</v>
      </c>
      <c r="GN9809" s="77" t="s">
        <v>175</v>
      </c>
      <c r="GO9809" s="77">
        <v>5.3000000000000005E-2</v>
      </c>
      <c r="GP9809" s="77">
        <v>3</v>
      </c>
      <c r="GQ9809" s="77">
        <v>0</v>
      </c>
      <c r="GR9809" s="77" t="s">
        <v>423</v>
      </c>
      <c r="GS9809" s="77">
        <v>5.5966209081309407E-2</v>
      </c>
      <c r="GT9809" s="77">
        <v>480.51035785653778</v>
      </c>
      <c r="GU9809" s="77">
        <v>0</v>
      </c>
      <c r="GV9809" s="77">
        <v>0</v>
      </c>
      <c r="GW9809" s="77">
        <v>0</v>
      </c>
      <c r="GX9809" s="77">
        <v>0</v>
      </c>
      <c r="GY9809" s="77">
        <v>0</v>
      </c>
      <c r="GZ9809" s="77">
        <v>0</v>
      </c>
    </row>
    <row r="9810" spans="187:208" x14ac:dyDescent="0.25">
      <c r="GE9810" s="77" t="s">
        <v>422</v>
      </c>
      <c r="GF9810" s="77" t="s">
        <v>155</v>
      </c>
      <c r="GG9810" s="77" t="s">
        <v>480</v>
      </c>
      <c r="GH9810" s="77" t="s">
        <v>467</v>
      </c>
      <c r="GI9810" s="77">
        <v>2020</v>
      </c>
      <c r="GJ9810" s="77" t="s">
        <v>305</v>
      </c>
      <c r="GK9810" s="77">
        <v>0.69641821681222416</v>
      </c>
      <c r="GL9810" s="77">
        <v>84.742206999999993</v>
      </c>
      <c r="GM9810" s="77">
        <v>2020</v>
      </c>
      <c r="GN9810" s="77" t="s">
        <v>175</v>
      </c>
      <c r="GO9810" s="77">
        <v>0.13250000000000001</v>
      </c>
      <c r="GP9810" s="77">
        <v>3</v>
      </c>
      <c r="GQ9810" s="77">
        <v>0</v>
      </c>
      <c r="GR9810" s="77" t="s">
        <v>423</v>
      </c>
      <c r="GS9810" s="77">
        <v>0.1527377521613833</v>
      </c>
      <c r="GT9810" s="77">
        <v>0.106369353000138</v>
      </c>
      <c r="GU9810" s="77">
        <v>0</v>
      </c>
      <c r="GV9810" s="77">
        <v>0</v>
      </c>
      <c r="GW9810" s="77">
        <v>0</v>
      </c>
      <c r="GX9810" s="77">
        <v>0</v>
      </c>
      <c r="GY9810" s="77">
        <v>0</v>
      </c>
      <c r="GZ9810" s="77">
        <v>0</v>
      </c>
    </row>
    <row r="9811" spans="187:208" x14ac:dyDescent="0.25">
      <c r="GE9811" s="77" t="s">
        <v>425</v>
      </c>
      <c r="GF9811" s="77" t="s">
        <v>155</v>
      </c>
      <c r="GG9811" s="77" t="s">
        <v>480</v>
      </c>
      <c r="GH9811" s="77" t="s">
        <v>467</v>
      </c>
      <c r="GI9811" s="77">
        <v>2020</v>
      </c>
      <c r="GJ9811" s="77" t="s">
        <v>301</v>
      </c>
      <c r="GK9811" s="77">
        <v>2.9419641522810061</v>
      </c>
      <c r="GL9811" s="77">
        <v>84.742206999999993</v>
      </c>
      <c r="GM9811" s="77">
        <v>2020</v>
      </c>
      <c r="GN9811" s="77" t="s">
        <v>175</v>
      </c>
      <c r="GO9811" s="77">
        <v>5.3000000000000005E-2</v>
      </c>
      <c r="GP9811" s="77">
        <v>3</v>
      </c>
      <c r="GQ9811" s="77">
        <v>0</v>
      </c>
      <c r="GR9811" s="77" t="s">
        <v>423</v>
      </c>
      <c r="GS9811" s="77">
        <v>5.5966209081309407E-2</v>
      </c>
      <c r="GT9811" s="77">
        <v>0.16465058085627596</v>
      </c>
      <c r="GU9811" s="77">
        <v>0</v>
      </c>
      <c r="GV9811" s="77">
        <v>0</v>
      </c>
      <c r="GW9811" s="77">
        <v>0</v>
      </c>
      <c r="GX9811" s="77">
        <v>0</v>
      </c>
      <c r="GY9811" s="77">
        <v>0</v>
      </c>
      <c r="GZ9811" s="77">
        <v>0</v>
      </c>
    </row>
    <row r="9812" spans="187:208" x14ac:dyDescent="0.25">
      <c r="GE9812" s="77" t="s">
        <v>427</v>
      </c>
      <c r="GF9812" s="77" t="s">
        <v>155</v>
      </c>
      <c r="GG9812" s="77" t="s">
        <v>480</v>
      </c>
      <c r="GH9812" s="77" t="s">
        <v>467</v>
      </c>
      <c r="GI9812" s="77">
        <v>2020</v>
      </c>
      <c r="GJ9812" s="77" t="s">
        <v>303</v>
      </c>
      <c r="GK9812" s="77">
        <v>1.602175962208241</v>
      </c>
      <c r="GL9812" s="77">
        <v>84.742206999999993</v>
      </c>
      <c r="GM9812" s="77">
        <v>2020</v>
      </c>
      <c r="GN9812" s="77" t="s">
        <v>175</v>
      </c>
      <c r="GO9812" s="77">
        <v>5.3000000000000005E-2</v>
      </c>
      <c r="GP9812" s="77">
        <v>3</v>
      </c>
      <c r="GQ9812" s="77">
        <v>0</v>
      </c>
      <c r="GR9812" s="77" t="s">
        <v>423</v>
      </c>
      <c r="GS9812" s="77">
        <v>5.5966209081309407E-2</v>
      </c>
      <c r="GT9812" s="77">
        <v>8.9667714885994496E-2</v>
      </c>
      <c r="GU9812" s="77">
        <v>0</v>
      </c>
      <c r="GV9812" s="77">
        <v>0</v>
      </c>
      <c r="GW9812" s="77">
        <v>0</v>
      </c>
      <c r="GX9812" s="77">
        <v>0</v>
      </c>
      <c r="GY9812" s="77">
        <v>0</v>
      </c>
      <c r="GZ9812" s="77">
        <v>0</v>
      </c>
    </row>
    <row r="9813" spans="187:208" x14ac:dyDescent="0.25">
      <c r="GE9813" s="77" t="s">
        <v>422</v>
      </c>
      <c r="GF9813" s="77" t="s">
        <v>155</v>
      </c>
      <c r="GG9813" s="77" t="s">
        <v>480</v>
      </c>
      <c r="GH9813" s="77" t="s">
        <v>474</v>
      </c>
      <c r="GI9813" s="77">
        <v>2020</v>
      </c>
      <c r="GJ9813" s="77" t="s">
        <v>305</v>
      </c>
      <c r="GK9813" s="77">
        <v>3.6425060683954333E-2</v>
      </c>
      <c r="GL9813" s="77">
        <v>84.742206999999993</v>
      </c>
      <c r="GM9813" s="77">
        <v>2020</v>
      </c>
      <c r="GN9813" s="77" t="s">
        <v>175</v>
      </c>
      <c r="GO9813" s="77">
        <v>0.13250000000000001</v>
      </c>
      <c r="GP9813" s="77">
        <v>3</v>
      </c>
      <c r="GQ9813" s="77">
        <v>0</v>
      </c>
      <c r="GR9813" s="77" t="s">
        <v>423</v>
      </c>
      <c r="GS9813" s="77">
        <v>0.1527377521613833</v>
      </c>
      <c r="GT9813" s="77">
        <v>5.5634818912091641E-3</v>
      </c>
      <c r="GU9813" s="77">
        <v>0</v>
      </c>
      <c r="GV9813" s="77">
        <v>0</v>
      </c>
      <c r="GW9813" s="77">
        <v>0</v>
      </c>
      <c r="GX9813" s="77">
        <v>0</v>
      </c>
      <c r="GY9813" s="77">
        <v>0</v>
      </c>
      <c r="GZ9813" s="77">
        <v>0</v>
      </c>
    </row>
    <row r="9814" spans="187:208" x14ac:dyDescent="0.25">
      <c r="GE9814" s="77" t="s">
        <v>425</v>
      </c>
      <c r="GF9814" s="77" t="s">
        <v>155</v>
      </c>
      <c r="GG9814" s="77" t="s">
        <v>480</v>
      </c>
      <c r="GH9814" s="77" t="s">
        <v>474</v>
      </c>
      <c r="GI9814" s="77">
        <v>2020</v>
      </c>
      <c r="GJ9814" s="77" t="s">
        <v>301</v>
      </c>
      <c r="GK9814" s="77">
        <v>1.580872452543272E-3</v>
      </c>
      <c r="GL9814" s="77">
        <v>84.742206999999993</v>
      </c>
      <c r="GM9814" s="77">
        <v>2020</v>
      </c>
      <c r="GN9814" s="77" t="s">
        <v>175</v>
      </c>
      <c r="GO9814" s="77">
        <v>5.3000000000000005E-2</v>
      </c>
      <c r="GP9814" s="77">
        <v>3</v>
      </c>
      <c r="GQ9814" s="77">
        <v>0</v>
      </c>
      <c r="GR9814" s="77" t="s">
        <v>423</v>
      </c>
      <c r="GS9814" s="77">
        <v>5.5966209081309407E-2</v>
      </c>
      <c r="GT9814" s="77">
        <v>8.8475438209919139E-5</v>
      </c>
      <c r="GU9814" s="77">
        <v>0</v>
      </c>
      <c r="GV9814" s="77">
        <v>0</v>
      </c>
      <c r="GW9814" s="77">
        <v>0</v>
      </c>
      <c r="GX9814" s="77">
        <v>0</v>
      </c>
      <c r="GY9814" s="77">
        <v>0</v>
      </c>
      <c r="GZ9814" s="77">
        <v>0</v>
      </c>
    </row>
    <row r="9815" spans="187:208" x14ac:dyDescent="0.25">
      <c r="GE9815" s="77" t="s">
        <v>427</v>
      </c>
      <c r="GF9815" s="77" t="s">
        <v>155</v>
      </c>
      <c r="GG9815" s="77" t="s">
        <v>480</v>
      </c>
      <c r="GH9815" s="77" t="s">
        <v>474</v>
      </c>
      <c r="GI9815" s="77">
        <v>2020</v>
      </c>
      <c r="GJ9815" s="77" t="s">
        <v>303</v>
      </c>
      <c r="GK9815" s="77">
        <v>3.9894642198448807E-2</v>
      </c>
      <c r="GL9815" s="77">
        <v>84.742206999999993</v>
      </c>
      <c r="GM9815" s="77">
        <v>2020</v>
      </c>
      <c r="GN9815" s="77" t="s">
        <v>175</v>
      </c>
      <c r="GO9815" s="77">
        <v>5.3000000000000005E-2</v>
      </c>
      <c r="GP9815" s="77">
        <v>3</v>
      </c>
      <c r="GQ9815" s="77">
        <v>0</v>
      </c>
      <c r="GR9815" s="77" t="s">
        <v>423</v>
      </c>
      <c r="GS9815" s="77">
        <v>5.5966209081309407E-2</v>
      </c>
      <c r="GT9815" s="77">
        <v>2.2327518865024151E-3</v>
      </c>
      <c r="GU9815" s="77">
        <v>0</v>
      </c>
      <c r="GV9815" s="77">
        <v>0</v>
      </c>
      <c r="GW9815" s="77">
        <v>0</v>
      </c>
      <c r="GX9815" s="77">
        <v>0</v>
      </c>
      <c r="GY9815" s="77">
        <v>0</v>
      </c>
      <c r="GZ9815" s="77">
        <v>0</v>
      </c>
    </row>
    <row r="9816" spans="187:208" x14ac:dyDescent="0.25">
      <c r="GE9816" s="77" t="s">
        <v>422</v>
      </c>
      <c r="GF9816" s="77" t="s">
        <v>155</v>
      </c>
      <c r="GG9816" s="77" t="s">
        <v>480</v>
      </c>
      <c r="GH9816" s="77" t="s">
        <v>481</v>
      </c>
      <c r="GI9816" s="77">
        <v>2020</v>
      </c>
      <c r="GJ9816" s="77" t="s">
        <v>305</v>
      </c>
      <c r="GK9816" s="77">
        <v>409.22373582044048</v>
      </c>
      <c r="GL9816" s="77">
        <v>84.742206999999993</v>
      </c>
      <c r="GM9816" s="77">
        <v>2020</v>
      </c>
      <c r="GN9816" s="77" t="s">
        <v>175</v>
      </c>
      <c r="GO9816" s="77">
        <v>0.13250000000000001</v>
      </c>
      <c r="GP9816" s="77">
        <v>3</v>
      </c>
      <c r="GQ9816" s="77">
        <v>0</v>
      </c>
      <c r="GR9816" s="77" t="s">
        <v>423</v>
      </c>
      <c r="GS9816" s="77">
        <v>0.1527377521613833</v>
      </c>
      <c r="GT9816" s="77">
        <v>62.50391354029783</v>
      </c>
      <c r="GU9816" s="77">
        <v>0</v>
      </c>
      <c r="GV9816" s="77">
        <v>0</v>
      </c>
      <c r="GW9816" s="77">
        <v>0</v>
      </c>
      <c r="GX9816" s="77">
        <v>0</v>
      </c>
      <c r="GY9816" s="77">
        <v>0</v>
      </c>
      <c r="GZ9816" s="77">
        <v>0</v>
      </c>
    </row>
    <row r="9817" spans="187:208" x14ac:dyDescent="0.25">
      <c r="GE9817" s="77" t="s">
        <v>425</v>
      </c>
      <c r="GF9817" s="77" t="s">
        <v>155</v>
      </c>
      <c r="GG9817" s="77" t="s">
        <v>480</v>
      </c>
      <c r="GH9817" s="77" t="s">
        <v>481</v>
      </c>
      <c r="GI9817" s="77">
        <v>2020</v>
      </c>
      <c r="GJ9817" s="77" t="s">
        <v>301</v>
      </c>
      <c r="GK9817" s="77">
        <v>13469.08781237638</v>
      </c>
      <c r="GL9817" s="77">
        <v>84.742206999999993</v>
      </c>
      <c r="GM9817" s="77">
        <v>2020</v>
      </c>
      <c r="GN9817" s="77" t="s">
        <v>175</v>
      </c>
      <c r="GO9817" s="77">
        <v>5.3000000000000005E-2</v>
      </c>
      <c r="GP9817" s="77">
        <v>3</v>
      </c>
      <c r="GQ9817" s="77">
        <v>0</v>
      </c>
      <c r="GR9817" s="77" t="s">
        <v>423</v>
      </c>
      <c r="GS9817" s="77">
        <v>5.5966209081309407E-2</v>
      </c>
      <c r="GT9817" s="77">
        <v>753.8137846419728</v>
      </c>
      <c r="GU9817" s="77">
        <v>0</v>
      </c>
      <c r="GV9817" s="77">
        <v>0</v>
      </c>
      <c r="GW9817" s="77">
        <v>0</v>
      </c>
      <c r="GX9817" s="77">
        <v>0</v>
      </c>
      <c r="GY9817" s="77">
        <v>0</v>
      </c>
      <c r="GZ9817" s="77">
        <v>0</v>
      </c>
    </row>
    <row r="9818" spans="187:208" x14ac:dyDescent="0.25">
      <c r="GE9818" s="77" t="s">
        <v>427</v>
      </c>
      <c r="GF9818" s="77" t="s">
        <v>155</v>
      </c>
      <c r="GG9818" s="77" t="s">
        <v>480</v>
      </c>
      <c r="GH9818" s="77" t="s">
        <v>481</v>
      </c>
      <c r="GI9818" s="77">
        <v>2020</v>
      </c>
      <c r="GJ9818" s="77" t="s">
        <v>303</v>
      </c>
      <c r="GK9818" s="77">
        <v>7205.5312760227971</v>
      </c>
      <c r="GL9818" s="77">
        <v>84.742206999999993</v>
      </c>
      <c r="GM9818" s="77">
        <v>2020</v>
      </c>
      <c r="GN9818" s="77" t="s">
        <v>175</v>
      </c>
      <c r="GO9818" s="77">
        <v>5.3000000000000005E-2</v>
      </c>
      <c r="GP9818" s="77">
        <v>3</v>
      </c>
      <c r="GQ9818" s="77">
        <v>0</v>
      </c>
      <c r="GR9818" s="77" t="s">
        <v>423</v>
      </c>
      <c r="GS9818" s="77">
        <v>5.5966209081309407E-2</v>
      </c>
      <c r="GT9818" s="77">
        <v>403.26626993580601</v>
      </c>
      <c r="GU9818" s="77">
        <v>0</v>
      </c>
      <c r="GV9818" s="77">
        <v>0</v>
      </c>
      <c r="GW9818" s="77">
        <v>0</v>
      </c>
      <c r="GX9818" s="77">
        <v>0</v>
      </c>
      <c r="GY9818" s="77">
        <v>0</v>
      </c>
      <c r="GZ9818" s="77">
        <v>0</v>
      </c>
    </row>
    <row r="9819" spans="187:208" x14ac:dyDescent="0.25">
      <c r="GE9819" s="77" t="s">
        <v>422</v>
      </c>
      <c r="GF9819" s="77" t="s">
        <v>155</v>
      </c>
      <c r="GG9819" s="77" t="s">
        <v>480</v>
      </c>
      <c r="GH9819" s="77" t="s">
        <v>488</v>
      </c>
      <c r="GI9819" s="77">
        <v>2020</v>
      </c>
      <c r="GJ9819" s="77" t="s">
        <v>305</v>
      </c>
      <c r="GK9819" s="77">
        <v>409.22373582042889</v>
      </c>
      <c r="GL9819" s="77">
        <v>84.742206999999993</v>
      </c>
      <c r="GM9819" s="77">
        <v>2020</v>
      </c>
      <c r="GN9819" s="77" t="s">
        <v>175</v>
      </c>
      <c r="GO9819" s="77">
        <v>0.13250000000000001</v>
      </c>
      <c r="GP9819" s="77">
        <v>3</v>
      </c>
      <c r="GQ9819" s="77">
        <v>0</v>
      </c>
      <c r="GR9819" s="77" t="s">
        <v>423</v>
      </c>
      <c r="GS9819" s="77">
        <v>0.1527377521613833</v>
      </c>
      <c r="GT9819" s="77">
        <v>62.503913540296061</v>
      </c>
      <c r="GU9819" s="77">
        <v>0</v>
      </c>
      <c r="GV9819" s="77">
        <v>0</v>
      </c>
      <c r="GW9819" s="77">
        <v>0</v>
      </c>
      <c r="GX9819" s="77">
        <v>0</v>
      </c>
      <c r="GY9819" s="77">
        <v>0</v>
      </c>
      <c r="GZ9819" s="77">
        <v>0</v>
      </c>
    </row>
    <row r="9820" spans="187:208" x14ac:dyDescent="0.25">
      <c r="GE9820" s="77" t="s">
        <v>425</v>
      </c>
      <c r="GF9820" s="77" t="s">
        <v>155</v>
      </c>
      <c r="GG9820" s="77" t="s">
        <v>480</v>
      </c>
      <c r="GH9820" s="77" t="s">
        <v>488</v>
      </c>
      <c r="GI9820" s="77">
        <v>2020</v>
      </c>
      <c r="GJ9820" s="77" t="s">
        <v>301</v>
      </c>
      <c r="GK9820" s="77">
        <v>13469.08781237871</v>
      </c>
      <c r="GL9820" s="77">
        <v>84.742206999999993</v>
      </c>
      <c r="GM9820" s="77">
        <v>2020</v>
      </c>
      <c r="GN9820" s="77" t="s">
        <v>175</v>
      </c>
      <c r="GO9820" s="77">
        <v>5.3000000000000005E-2</v>
      </c>
      <c r="GP9820" s="77">
        <v>3</v>
      </c>
      <c r="GQ9820" s="77">
        <v>0</v>
      </c>
      <c r="GR9820" s="77" t="s">
        <v>423</v>
      </c>
      <c r="GS9820" s="77">
        <v>5.5966209081309407E-2</v>
      </c>
      <c r="GT9820" s="77">
        <v>753.8137846421032</v>
      </c>
      <c r="GU9820" s="77">
        <v>0</v>
      </c>
      <c r="GV9820" s="77">
        <v>0</v>
      </c>
      <c r="GW9820" s="77">
        <v>0</v>
      </c>
      <c r="GX9820" s="77">
        <v>0</v>
      </c>
      <c r="GY9820" s="77">
        <v>0</v>
      </c>
      <c r="GZ9820" s="77">
        <v>0</v>
      </c>
    </row>
    <row r="9821" spans="187:208" x14ac:dyDescent="0.25">
      <c r="GE9821" s="77" t="s">
        <v>427</v>
      </c>
      <c r="GF9821" s="77" t="s">
        <v>155</v>
      </c>
      <c r="GG9821" s="77" t="s">
        <v>480</v>
      </c>
      <c r="GH9821" s="77" t="s">
        <v>488</v>
      </c>
      <c r="GI9821" s="77">
        <v>2020</v>
      </c>
      <c r="GJ9821" s="77" t="s">
        <v>303</v>
      </c>
      <c r="GK9821" s="77">
        <v>7205.5312760252464</v>
      </c>
      <c r="GL9821" s="77">
        <v>84.742206999999993</v>
      </c>
      <c r="GM9821" s="77">
        <v>2020</v>
      </c>
      <c r="GN9821" s="77" t="s">
        <v>175</v>
      </c>
      <c r="GO9821" s="77">
        <v>5.3000000000000005E-2</v>
      </c>
      <c r="GP9821" s="77">
        <v>3</v>
      </c>
      <c r="GQ9821" s="77">
        <v>0</v>
      </c>
      <c r="GR9821" s="77" t="s">
        <v>423</v>
      </c>
      <c r="GS9821" s="77">
        <v>5.5966209081309407E-2</v>
      </c>
      <c r="GT9821" s="77">
        <v>403.26626993594311</v>
      </c>
      <c r="GU9821" s="77">
        <v>0</v>
      </c>
      <c r="GV9821" s="77">
        <v>0</v>
      </c>
      <c r="GW9821" s="77">
        <v>0</v>
      </c>
      <c r="GX9821" s="77">
        <v>0</v>
      </c>
      <c r="GY9821" s="77">
        <v>0</v>
      </c>
      <c r="GZ9821" s="77">
        <v>0</v>
      </c>
    </row>
    <row r="9822" spans="187:208" x14ac:dyDescent="0.25">
      <c r="GE9822" s="77" t="s">
        <v>422</v>
      </c>
      <c r="GF9822" s="77" t="s">
        <v>155</v>
      </c>
      <c r="GG9822" s="77" t="s">
        <v>482</v>
      </c>
      <c r="GH9822" s="77" t="s">
        <v>300</v>
      </c>
      <c r="GI9822" s="77">
        <v>2020</v>
      </c>
      <c r="GJ9822" s="77" t="s">
        <v>305</v>
      </c>
      <c r="GK9822" s="77">
        <v>222.22942162781379</v>
      </c>
      <c r="GL9822" s="77">
        <v>79.797224</v>
      </c>
      <c r="GM9822" s="77">
        <v>2020</v>
      </c>
      <c r="GN9822" s="77" t="s">
        <v>175</v>
      </c>
      <c r="GO9822" s="77">
        <v>0.13250000000000001</v>
      </c>
      <c r="GP9822" s="77">
        <v>3</v>
      </c>
      <c r="GQ9822" s="77">
        <v>0</v>
      </c>
      <c r="GR9822" s="77" t="s">
        <v>423</v>
      </c>
      <c r="GS9822" s="77">
        <v>0.1527377521613833</v>
      </c>
      <c r="GT9822" s="77">
        <v>33.942822323556577</v>
      </c>
      <c r="GU9822" s="77">
        <v>0</v>
      </c>
      <c r="GV9822" s="77">
        <v>0</v>
      </c>
      <c r="GW9822" s="77">
        <v>0</v>
      </c>
      <c r="GX9822" s="77">
        <v>0</v>
      </c>
      <c r="GY9822" s="77">
        <v>0</v>
      </c>
      <c r="GZ9822" s="77">
        <v>0</v>
      </c>
    </row>
    <row r="9823" spans="187:208" x14ac:dyDescent="0.25">
      <c r="GE9823" s="77" t="s">
        <v>425</v>
      </c>
      <c r="GF9823" s="77" t="s">
        <v>155</v>
      </c>
      <c r="GG9823" s="77" t="s">
        <v>482</v>
      </c>
      <c r="GH9823" s="77" t="s">
        <v>300</v>
      </c>
      <c r="GI9823" s="77">
        <v>2020</v>
      </c>
      <c r="GJ9823" s="77" t="s">
        <v>301</v>
      </c>
      <c r="GK9823" s="77">
        <v>8585.7228092479436</v>
      </c>
      <c r="GL9823" s="77">
        <v>79.797224</v>
      </c>
      <c r="GM9823" s="77">
        <v>2020</v>
      </c>
      <c r="GN9823" s="77" t="s">
        <v>175</v>
      </c>
      <c r="GO9823" s="77">
        <v>5.3000000000000005E-2</v>
      </c>
      <c r="GP9823" s="77">
        <v>3</v>
      </c>
      <c r="GQ9823" s="77">
        <v>0</v>
      </c>
      <c r="GR9823" s="77" t="s">
        <v>423</v>
      </c>
      <c r="GS9823" s="77">
        <v>5.59662090813094E-2</v>
      </c>
      <c r="GT9823" s="77">
        <v>480.5103578565375</v>
      </c>
      <c r="GU9823" s="77">
        <v>0</v>
      </c>
      <c r="GV9823" s="77">
        <v>0</v>
      </c>
      <c r="GW9823" s="77">
        <v>0</v>
      </c>
      <c r="GX9823" s="77">
        <v>0</v>
      </c>
      <c r="GY9823" s="77">
        <v>0</v>
      </c>
      <c r="GZ9823" s="77">
        <v>0</v>
      </c>
    </row>
    <row r="9824" spans="187:208" x14ac:dyDescent="0.25">
      <c r="GE9824" s="77" t="s">
        <v>427</v>
      </c>
      <c r="GF9824" s="77" t="s">
        <v>155</v>
      </c>
      <c r="GG9824" s="77" t="s">
        <v>482</v>
      </c>
      <c r="GH9824" s="77" t="s">
        <v>300</v>
      </c>
      <c r="GI9824" s="77">
        <v>2020</v>
      </c>
      <c r="GJ9824" s="77" t="s">
        <v>303</v>
      </c>
      <c r="GK9824" s="77">
        <v>5338.1784104567168</v>
      </c>
      <c r="GL9824" s="77">
        <v>79.797224</v>
      </c>
      <c r="GM9824" s="77">
        <v>2020</v>
      </c>
      <c r="GN9824" s="77" t="s">
        <v>175</v>
      </c>
      <c r="GO9824" s="77">
        <v>5.3000000000000005E-2</v>
      </c>
      <c r="GP9824" s="77">
        <v>3</v>
      </c>
      <c r="GQ9824" s="77">
        <v>0</v>
      </c>
      <c r="GR9824" s="77" t="s">
        <v>423</v>
      </c>
      <c r="GS9824" s="77">
        <v>5.59662090813094E-2</v>
      </c>
      <c r="GT9824" s="77">
        <v>298.75760903295247</v>
      </c>
      <c r="GU9824" s="77">
        <v>0</v>
      </c>
      <c r="GV9824" s="77">
        <v>0</v>
      </c>
      <c r="GW9824" s="77">
        <v>0</v>
      </c>
      <c r="GX9824" s="77">
        <v>0</v>
      </c>
      <c r="GY9824" s="77">
        <v>0</v>
      </c>
      <c r="GZ9824" s="77">
        <v>0</v>
      </c>
    </row>
    <row r="9825" spans="187:208" x14ac:dyDescent="0.25">
      <c r="GE9825" s="77" t="s">
        <v>422</v>
      </c>
      <c r="GF9825" s="77" t="s">
        <v>155</v>
      </c>
      <c r="GG9825" s="77" t="s">
        <v>482</v>
      </c>
      <c r="GH9825" s="77" t="s">
        <v>432</v>
      </c>
      <c r="GI9825" s="77">
        <v>2020</v>
      </c>
      <c r="GJ9825" s="77" t="s">
        <v>305</v>
      </c>
      <c r="GK9825" s="77">
        <v>222.2294216278143</v>
      </c>
      <c r="GL9825" s="77">
        <v>79.797224</v>
      </c>
      <c r="GM9825" s="77">
        <v>2020</v>
      </c>
      <c r="GN9825" s="77" t="s">
        <v>175</v>
      </c>
      <c r="GO9825" s="77">
        <v>0.13250000000000001</v>
      </c>
      <c r="GP9825" s="77">
        <v>3</v>
      </c>
      <c r="GQ9825" s="77">
        <v>0</v>
      </c>
      <c r="GR9825" s="77" t="s">
        <v>423</v>
      </c>
      <c r="GS9825" s="77">
        <v>0.1527377521613833</v>
      </c>
      <c r="GT9825" s="77">
        <v>33.942822323556655</v>
      </c>
      <c r="GU9825" s="77">
        <v>0</v>
      </c>
      <c r="GV9825" s="77">
        <v>0</v>
      </c>
      <c r="GW9825" s="77">
        <v>0</v>
      </c>
      <c r="GX9825" s="77">
        <v>0</v>
      </c>
      <c r="GY9825" s="77">
        <v>0</v>
      </c>
      <c r="GZ9825" s="77">
        <v>0</v>
      </c>
    </row>
    <row r="9826" spans="187:208" x14ac:dyDescent="0.25">
      <c r="GE9826" s="77" t="s">
        <v>425</v>
      </c>
      <c r="GF9826" s="77" t="s">
        <v>155</v>
      </c>
      <c r="GG9826" s="77" t="s">
        <v>482</v>
      </c>
      <c r="GH9826" s="77" t="s">
        <v>432</v>
      </c>
      <c r="GI9826" s="77">
        <v>2020</v>
      </c>
      <c r="GJ9826" s="77" t="s">
        <v>301</v>
      </c>
      <c r="GK9826" s="77">
        <v>8585.7228092479418</v>
      </c>
      <c r="GL9826" s="77">
        <v>79.797224</v>
      </c>
      <c r="GM9826" s="77">
        <v>2020</v>
      </c>
      <c r="GN9826" s="77" t="s">
        <v>175</v>
      </c>
      <c r="GO9826" s="77">
        <v>5.3000000000000005E-2</v>
      </c>
      <c r="GP9826" s="77">
        <v>3</v>
      </c>
      <c r="GQ9826" s="77">
        <v>0</v>
      </c>
      <c r="GR9826" s="77" t="s">
        <v>423</v>
      </c>
      <c r="GS9826" s="77">
        <v>5.59662090813094E-2</v>
      </c>
      <c r="GT9826" s="77">
        <v>480.51035785653738</v>
      </c>
      <c r="GU9826" s="77">
        <v>0</v>
      </c>
      <c r="GV9826" s="77">
        <v>0</v>
      </c>
      <c r="GW9826" s="77">
        <v>0</v>
      </c>
      <c r="GX9826" s="77">
        <v>0</v>
      </c>
      <c r="GY9826" s="77">
        <v>0</v>
      </c>
      <c r="GZ9826" s="77">
        <v>0</v>
      </c>
    </row>
    <row r="9827" spans="187:208" x14ac:dyDescent="0.25">
      <c r="GE9827" s="77" t="s">
        <v>422</v>
      </c>
      <c r="GF9827" s="77" t="s">
        <v>155</v>
      </c>
      <c r="GG9827" s="77" t="s">
        <v>482</v>
      </c>
      <c r="GH9827" s="77" t="s">
        <v>439</v>
      </c>
      <c r="GI9827" s="77">
        <v>2020</v>
      </c>
      <c r="GJ9827" s="77" t="s">
        <v>305</v>
      </c>
      <c r="GK9827" s="77">
        <v>0.69641821681219418</v>
      </c>
      <c r="GL9827" s="77">
        <v>79.797224</v>
      </c>
      <c r="GM9827" s="77">
        <v>2020</v>
      </c>
      <c r="GN9827" s="77" t="s">
        <v>175</v>
      </c>
      <c r="GO9827" s="77">
        <v>0.13250000000000001</v>
      </c>
      <c r="GP9827" s="77">
        <v>3</v>
      </c>
      <c r="GQ9827" s="77">
        <v>0</v>
      </c>
      <c r="GR9827" s="77" t="s">
        <v>423</v>
      </c>
      <c r="GS9827" s="77">
        <v>0.1527377521613833</v>
      </c>
      <c r="GT9827" s="77">
        <v>0.10636935300013342</v>
      </c>
      <c r="GU9827" s="77">
        <v>0</v>
      </c>
      <c r="GV9827" s="77">
        <v>0</v>
      </c>
      <c r="GW9827" s="77">
        <v>0</v>
      </c>
      <c r="GX9827" s="77">
        <v>0</v>
      </c>
      <c r="GY9827" s="77">
        <v>0</v>
      </c>
      <c r="GZ9827" s="77">
        <v>0</v>
      </c>
    </row>
    <row r="9828" spans="187:208" x14ac:dyDescent="0.25">
      <c r="GE9828" s="77" t="s">
        <v>425</v>
      </c>
      <c r="GF9828" s="77" t="s">
        <v>155</v>
      </c>
      <c r="GG9828" s="77" t="s">
        <v>482</v>
      </c>
      <c r="GH9828" s="77" t="s">
        <v>439</v>
      </c>
      <c r="GI9828" s="77">
        <v>2020</v>
      </c>
      <c r="GJ9828" s="77" t="s">
        <v>301</v>
      </c>
      <c r="GK9828" s="77">
        <v>2.9419641522810669</v>
      </c>
      <c r="GL9828" s="77">
        <v>79.797224</v>
      </c>
      <c r="GM9828" s="77">
        <v>2020</v>
      </c>
      <c r="GN9828" s="77" t="s">
        <v>175</v>
      </c>
      <c r="GO9828" s="77">
        <v>5.3000000000000005E-2</v>
      </c>
      <c r="GP9828" s="77">
        <v>3</v>
      </c>
      <c r="GQ9828" s="77">
        <v>0</v>
      </c>
      <c r="GR9828" s="77" t="s">
        <v>423</v>
      </c>
      <c r="GS9828" s="77">
        <v>5.59662090813094E-2</v>
      </c>
      <c r="GT9828" s="77">
        <v>0.16465058085627934</v>
      </c>
      <c r="GU9828" s="77">
        <v>0</v>
      </c>
      <c r="GV9828" s="77">
        <v>0</v>
      </c>
      <c r="GW9828" s="77">
        <v>0</v>
      </c>
      <c r="GX9828" s="77">
        <v>0</v>
      </c>
      <c r="GY9828" s="77">
        <v>0</v>
      </c>
      <c r="GZ9828" s="77">
        <v>0</v>
      </c>
    </row>
    <row r="9829" spans="187:208" x14ac:dyDescent="0.25">
      <c r="GE9829" s="77" t="s">
        <v>427</v>
      </c>
      <c r="GF9829" s="77" t="s">
        <v>155</v>
      </c>
      <c r="GG9829" s="77" t="s">
        <v>482</v>
      </c>
      <c r="GH9829" s="77" t="s">
        <v>439</v>
      </c>
      <c r="GI9829" s="77">
        <v>2020</v>
      </c>
      <c r="GJ9829" s="77" t="s">
        <v>303</v>
      </c>
      <c r="GK9829" s="77">
        <v>1.6021759622082139</v>
      </c>
      <c r="GL9829" s="77">
        <v>79.797224</v>
      </c>
      <c r="GM9829" s="77">
        <v>2020</v>
      </c>
      <c r="GN9829" s="77" t="s">
        <v>175</v>
      </c>
      <c r="GO9829" s="77">
        <v>5.3000000000000005E-2</v>
      </c>
      <c r="GP9829" s="77">
        <v>3</v>
      </c>
      <c r="GQ9829" s="77">
        <v>0</v>
      </c>
      <c r="GR9829" s="77" t="s">
        <v>423</v>
      </c>
      <c r="GS9829" s="77">
        <v>5.59662090813094E-2</v>
      </c>
      <c r="GT9829" s="77">
        <v>8.9667714885992969E-2</v>
      </c>
      <c r="GU9829" s="77">
        <v>0</v>
      </c>
      <c r="GV9829" s="77">
        <v>0</v>
      </c>
      <c r="GW9829" s="77">
        <v>0</v>
      </c>
      <c r="GX9829" s="77">
        <v>0</v>
      </c>
      <c r="GY9829" s="77">
        <v>0</v>
      </c>
      <c r="GZ9829" s="77">
        <v>0</v>
      </c>
    </row>
    <row r="9830" spans="187:208" x14ac:dyDescent="0.25">
      <c r="GE9830" s="77" t="s">
        <v>422</v>
      </c>
      <c r="GF9830" s="77" t="s">
        <v>155</v>
      </c>
      <c r="GG9830" s="77" t="s">
        <v>482</v>
      </c>
      <c r="GH9830" s="77" t="s">
        <v>446</v>
      </c>
      <c r="GI9830" s="77">
        <v>2020</v>
      </c>
      <c r="GJ9830" s="77" t="s">
        <v>305</v>
      </c>
      <c r="GK9830" s="77">
        <v>3.642506068395409E-2</v>
      </c>
      <c r="GL9830" s="77">
        <v>79.797224</v>
      </c>
      <c r="GM9830" s="77">
        <v>2020</v>
      </c>
      <c r="GN9830" s="77" t="s">
        <v>175</v>
      </c>
      <c r="GO9830" s="77">
        <v>0.13250000000000001</v>
      </c>
      <c r="GP9830" s="77">
        <v>3</v>
      </c>
      <c r="GQ9830" s="77">
        <v>0</v>
      </c>
      <c r="GR9830" s="77" t="s">
        <v>423</v>
      </c>
      <c r="GS9830" s="77">
        <v>0.1527377521613833</v>
      </c>
      <c r="GT9830" s="77">
        <v>5.5634818912091268E-3</v>
      </c>
      <c r="GU9830" s="77">
        <v>0</v>
      </c>
      <c r="GV9830" s="77">
        <v>0</v>
      </c>
      <c r="GW9830" s="77">
        <v>0</v>
      </c>
      <c r="GX9830" s="77">
        <v>0</v>
      </c>
      <c r="GY9830" s="77">
        <v>0</v>
      </c>
      <c r="GZ9830" s="77">
        <v>0</v>
      </c>
    </row>
    <row r="9831" spans="187:208" x14ac:dyDescent="0.25">
      <c r="GE9831" s="77" t="s">
        <v>425</v>
      </c>
      <c r="GF9831" s="77" t="s">
        <v>155</v>
      </c>
      <c r="GG9831" s="77" t="s">
        <v>482</v>
      </c>
      <c r="GH9831" s="77" t="s">
        <v>446</v>
      </c>
      <c r="GI9831" s="77">
        <v>2020</v>
      </c>
      <c r="GJ9831" s="77" t="s">
        <v>301</v>
      </c>
      <c r="GK9831" s="77">
        <v>1.580872452543065E-3</v>
      </c>
      <c r="GL9831" s="77">
        <v>79.797224</v>
      </c>
      <c r="GM9831" s="77">
        <v>2020</v>
      </c>
      <c r="GN9831" s="77" t="s">
        <v>175</v>
      </c>
      <c r="GO9831" s="77">
        <v>5.3000000000000005E-2</v>
      </c>
      <c r="GP9831" s="77">
        <v>3</v>
      </c>
      <c r="GQ9831" s="77">
        <v>0</v>
      </c>
      <c r="GR9831" s="77" t="s">
        <v>423</v>
      </c>
      <c r="GS9831" s="77">
        <v>5.59662090813094E-2</v>
      </c>
      <c r="GT9831" s="77">
        <v>8.8475438209907552E-5</v>
      </c>
      <c r="GU9831" s="77">
        <v>0</v>
      </c>
      <c r="GV9831" s="77">
        <v>0</v>
      </c>
      <c r="GW9831" s="77">
        <v>0</v>
      </c>
      <c r="GX9831" s="77">
        <v>0</v>
      </c>
      <c r="GY9831" s="77">
        <v>0</v>
      </c>
      <c r="GZ9831" s="77">
        <v>0</v>
      </c>
    </row>
    <row r="9832" spans="187:208" x14ac:dyDescent="0.25">
      <c r="GE9832" s="77" t="s">
        <v>427</v>
      </c>
      <c r="GF9832" s="77" t="s">
        <v>155</v>
      </c>
      <c r="GG9832" s="77" t="s">
        <v>482</v>
      </c>
      <c r="GH9832" s="77" t="s">
        <v>446</v>
      </c>
      <c r="GI9832" s="77">
        <v>2020</v>
      </c>
      <c r="GJ9832" s="77" t="s">
        <v>303</v>
      </c>
      <c r="GK9832" s="77">
        <v>3.9894642198450687E-2</v>
      </c>
      <c r="GL9832" s="77">
        <v>79.797224</v>
      </c>
      <c r="GM9832" s="77">
        <v>2020</v>
      </c>
      <c r="GN9832" s="77" t="s">
        <v>175</v>
      </c>
      <c r="GO9832" s="77">
        <v>5.3000000000000005E-2</v>
      </c>
      <c r="GP9832" s="77">
        <v>3</v>
      </c>
      <c r="GQ9832" s="77">
        <v>0</v>
      </c>
      <c r="GR9832" s="77" t="s">
        <v>423</v>
      </c>
      <c r="GS9832" s="77">
        <v>5.59662090813094E-2</v>
      </c>
      <c r="GT9832" s="77">
        <v>2.2327518865025201E-3</v>
      </c>
      <c r="GU9832" s="77">
        <v>0</v>
      </c>
      <c r="GV9832" s="77">
        <v>0</v>
      </c>
      <c r="GW9832" s="77">
        <v>0</v>
      </c>
      <c r="GX9832" s="77">
        <v>0</v>
      </c>
      <c r="GY9832" s="77">
        <v>0</v>
      </c>
      <c r="GZ9832" s="77">
        <v>0</v>
      </c>
    </row>
    <row r="9833" spans="187:208" x14ac:dyDescent="0.25">
      <c r="GE9833" s="77" t="s">
        <v>422</v>
      </c>
      <c r="GF9833" s="77" t="s">
        <v>155</v>
      </c>
      <c r="GG9833" s="77" t="s">
        <v>482</v>
      </c>
      <c r="GH9833" s="77" t="s">
        <v>453</v>
      </c>
      <c r="GI9833" s="77">
        <v>2020</v>
      </c>
      <c r="GJ9833" s="77" t="s">
        <v>305</v>
      </c>
      <c r="GK9833" s="77">
        <v>222.22942162783019</v>
      </c>
      <c r="GL9833" s="77">
        <v>79.797224</v>
      </c>
      <c r="GM9833" s="77">
        <v>2020</v>
      </c>
      <c r="GN9833" s="77" t="s">
        <v>175</v>
      </c>
      <c r="GO9833" s="77">
        <v>0.13250000000000001</v>
      </c>
      <c r="GP9833" s="77">
        <v>3</v>
      </c>
      <c r="GQ9833" s="77">
        <v>0</v>
      </c>
      <c r="GR9833" s="77" t="s">
        <v>423</v>
      </c>
      <c r="GS9833" s="77">
        <v>0.1527377521613833</v>
      </c>
      <c r="GT9833" s="77">
        <v>33.942822323559085</v>
      </c>
      <c r="GU9833" s="77">
        <v>0</v>
      </c>
      <c r="GV9833" s="77">
        <v>0</v>
      </c>
      <c r="GW9833" s="77">
        <v>0</v>
      </c>
      <c r="GX9833" s="77">
        <v>0</v>
      </c>
      <c r="GY9833" s="77">
        <v>0</v>
      </c>
      <c r="GZ9833" s="77">
        <v>0</v>
      </c>
    </row>
    <row r="9834" spans="187:208" x14ac:dyDescent="0.25">
      <c r="GE9834" s="77" t="s">
        <v>425</v>
      </c>
      <c r="GF9834" s="77" t="s">
        <v>155</v>
      </c>
      <c r="GG9834" s="77" t="s">
        <v>482</v>
      </c>
      <c r="GH9834" s="77" t="s">
        <v>453</v>
      </c>
      <c r="GI9834" s="77">
        <v>2020</v>
      </c>
      <c r="GJ9834" s="77" t="s">
        <v>301</v>
      </c>
      <c r="GK9834" s="77">
        <v>8585.7228092479436</v>
      </c>
      <c r="GL9834" s="77">
        <v>79.797224</v>
      </c>
      <c r="GM9834" s="77">
        <v>2020</v>
      </c>
      <c r="GN9834" s="77" t="s">
        <v>175</v>
      </c>
      <c r="GO9834" s="77">
        <v>5.3000000000000005E-2</v>
      </c>
      <c r="GP9834" s="77">
        <v>3</v>
      </c>
      <c r="GQ9834" s="77">
        <v>0</v>
      </c>
      <c r="GR9834" s="77" t="s">
        <v>423</v>
      </c>
      <c r="GS9834" s="77">
        <v>5.59662090813094E-2</v>
      </c>
      <c r="GT9834" s="77">
        <v>480.5103578565375</v>
      </c>
      <c r="GU9834" s="77">
        <v>0</v>
      </c>
      <c r="GV9834" s="77">
        <v>0</v>
      </c>
      <c r="GW9834" s="77">
        <v>0</v>
      </c>
      <c r="GX9834" s="77">
        <v>0</v>
      </c>
      <c r="GY9834" s="77">
        <v>0</v>
      </c>
      <c r="GZ9834" s="77">
        <v>0</v>
      </c>
    </row>
    <row r="9835" spans="187:208" x14ac:dyDescent="0.25">
      <c r="GE9835" s="77" t="s">
        <v>427</v>
      </c>
      <c r="GF9835" s="77" t="s">
        <v>155</v>
      </c>
      <c r="GG9835" s="77" t="s">
        <v>482</v>
      </c>
      <c r="GH9835" s="77" t="s">
        <v>453</v>
      </c>
      <c r="GI9835" s="77">
        <v>2020</v>
      </c>
      <c r="GJ9835" s="77" t="s">
        <v>303</v>
      </c>
      <c r="GK9835" s="77">
        <v>5338.1784104567441</v>
      </c>
      <c r="GL9835" s="77">
        <v>79.797224</v>
      </c>
      <c r="GM9835" s="77">
        <v>2020</v>
      </c>
      <c r="GN9835" s="77" t="s">
        <v>175</v>
      </c>
      <c r="GO9835" s="77">
        <v>5.3000000000000005E-2</v>
      </c>
      <c r="GP9835" s="77">
        <v>3</v>
      </c>
      <c r="GQ9835" s="77">
        <v>0</v>
      </c>
      <c r="GR9835" s="77" t="s">
        <v>423</v>
      </c>
      <c r="GS9835" s="77">
        <v>5.59662090813094E-2</v>
      </c>
      <c r="GT9835" s="77">
        <v>298.75760903295401</v>
      </c>
      <c r="GU9835" s="77">
        <v>0</v>
      </c>
      <c r="GV9835" s="77">
        <v>0</v>
      </c>
      <c r="GW9835" s="77">
        <v>0</v>
      </c>
      <c r="GX9835" s="77">
        <v>0</v>
      </c>
      <c r="GY9835" s="77">
        <v>0</v>
      </c>
      <c r="GZ9835" s="77">
        <v>0</v>
      </c>
    </row>
    <row r="9836" spans="187:208" x14ac:dyDescent="0.25">
      <c r="GE9836" s="77" t="s">
        <v>422</v>
      </c>
      <c r="GF9836" s="77" t="s">
        <v>155</v>
      </c>
      <c r="GG9836" s="77" t="s">
        <v>482</v>
      </c>
      <c r="GH9836" s="77" t="s">
        <v>460</v>
      </c>
      <c r="GI9836" s="77">
        <v>2020</v>
      </c>
      <c r="GJ9836" s="77" t="s">
        <v>305</v>
      </c>
      <c r="GK9836" s="77">
        <v>222.22942162782641</v>
      </c>
      <c r="GL9836" s="77">
        <v>79.797224</v>
      </c>
      <c r="GM9836" s="77">
        <v>2020</v>
      </c>
      <c r="GN9836" s="77" t="s">
        <v>175</v>
      </c>
      <c r="GO9836" s="77">
        <v>0.13250000000000001</v>
      </c>
      <c r="GP9836" s="77">
        <v>3</v>
      </c>
      <c r="GQ9836" s="77">
        <v>0</v>
      </c>
      <c r="GR9836" s="77" t="s">
        <v>423</v>
      </c>
      <c r="GS9836" s="77">
        <v>0.1527377521613833</v>
      </c>
      <c r="GT9836" s="77">
        <v>33.942822323558502</v>
      </c>
      <c r="GU9836" s="77">
        <v>0</v>
      </c>
      <c r="GV9836" s="77">
        <v>0</v>
      </c>
      <c r="GW9836" s="77">
        <v>0</v>
      </c>
      <c r="GX9836" s="77">
        <v>0</v>
      </c>
      <c r="GY9836" s="77">
        <v>0</v>
      </c>
      <c r="GZ9836" s="77">
        <v>0</v>
      </c>
    </row>
    <row r="9837" spans="187:208" x14ac:dyDescent="0.25">
      <c r="GE9837" s="77" t="s">
        <v>425</v>
      </c>
      <c r="GF9837" s="77" t="s">
        <v>155</v>
      </c>
      <c r="GG9837" s="77" t="s">
        <v>482</v>
      </c>
      <c r="GH9837" s="77" t="s">
        <v>460</v>
      </c>
      <c r="GI9837" s="77">
        <v>2020</v>
      </c>
      <c r="GJ9837" s="77" t="s">
        <v>301</v>
      </c>
      <c r="GK9837" s="77">
        <v>8585.7228092479399</v>
      </c>
      <c r="GL9837" s="77">
        <v>79.797224</v>
      </c>
      <c r="GM9837" s="77">
        <v>2020</v>
      </c>
      <c r="GN9837" s="77" t="s">
        <v>175</v>
      </c>
      <c r="GO9837" s="77">
        <v>5.3000000000000005E-2</v>
      </c>
      <c r="GP9837" s="77">
        <v>3</v>
      </c>
      <c r="GQ9837" s="77">
        <v>0</v>
      </c>
      <c r="GR9837" s="77" t="s">
        <v>423</v>
      </c>
      <c r="GS9837" s="77">
        <v>5.59662090813094E-2</v>
      </c>
      <c r="GT9837" s="77">
        <v>480.51035785653733</v>
      </c>
      <c r="GU9837" s="77">
        <v>0</v>
      </c>
      <c r="GV9837" s="77">
        <v>0</v>
      </c>
      <c r="GW9837" s="77">
        <v>0</v>
      </c>
      <c r="GX9837" s="77">
        <v>0</v>
      </c>
      <c r="GY9837" s="77">
        <v>0</v>
      </c>
      <c r="GZ9837" s="77">
        <v>0</v>
      </c>
    </row>
    <row r="9838" spans="187:208" x14ac:dyDescent="0.25">
      <c r="GE9838" s="77" t="s">
        <v>422</v>
      </c>
      <c r="GF9838" s="77" t="s">
        <v>155</v>
      </c>
      <c r="GG9838" s="77" t="s">
        <v>482</v>
      </c>
      <c r="GH9838" s="77" t="s">
        <v>467</v>
      </c>
      <c r="GI9838" s="77">
        <v>2020</v>
      </c>
      <c r="GJ9838" s="77" t="s">
        <v>305</v>
      </c>
      <c r="GK9838" s="77">
        <v>0.69641821681227167</v>
      </c>
      <c r="GL9838" s="77">
        <v>79.797224</v>
      </c>
      <c r="GM9838" s="77">
        <v>2020</v>
      </c>
      <c r="GN9838" s="77" t="s">
        <v>175</v>
      </c>
      <c r="GO9838" s="77">
        <v>0.13250000000000001</v>
      </c>
      <c r="GP9838" s="77">
        <v>3</v>
      </c>
      <c r="GQ9838" s="77">
        <v>0</v>
      </c>
      <c r="GR9838" s="77" t="s">
        <v>423</v>
      </c>
      <c r="GS9838" s="77">
        <v>0.1527377521613833</v>
      </c>
      <c r="GT9838" s="77">
        <v>0.10636935300014524</v>
      </c>
      <c r="GU9838" s="77">
        <v>0</v>
      </c>
      <c r="GV9838" s="77">
        <v>0</v>
      </c>
      <c r="GW9838" s="77">
        <v>0</v>
      </c>
      <c r="GX9838" s="77">
        <v>0</v>
      </c>
      <c r="GY9838" s="77">
        <v>0</v>
      </c>
      <c r="GZ9838" s="77">
        <v>0</v>
      </c>
    </row>
    <row r="9839" spans="187:208" x14ac:dyDescent="0.25">
      <c r="GE9839" s="77" t="s">
        <v>425</v>
      </c>
      <c r="GF9839" s="77" t="s">
        <v>155</v>
      </c>
      <c r="GG9839" s="77" t="s">
        <v>482</v>
      </c>
      <c r="GH9839" s="77" t="s">
        <v>467</v>
      </c>
      <c r="GI9839" s="77">
        <v>2020</v>
      </c>
      <c r="GJ9839" s="77" t="s">
        <v>301</v>
      </c>
      <c r="GK9839" s="77">
        <v>2.941964152281209</v>
      </c>
      <c r="GL9839" s="77">
        <v>79.797224</v>
      </c>
      <c r="GM9839" s="77">
        <v>2020</v>
      </c>
      <c r="GN9839" s="77" t="s">
        <v>175</v>
      </c>
      <c r="GO9839" s="77">
        <v>5.3000000000000005E-2</v>
      </c>
      <c r="GP9839" s="77">
        <v>3</v>
      </c>
      <c r="GQ9839" s="77">
        <v>0</v>
      </c>
      <c r="GR9839" s="77" t="s">
        <v>423</v>
      </c>
      <c r="GS9839" s="77">
        <v>5.59662090813094E-2</v>
      </c>
      <c r="GT9839" s="77">
        <v>0.16465058085628731</v>
      </c>
      <c r="GU9839" s="77">
        <v>0</v>
      </c>
      <c r="GV9839" s="77">
        <v>0</v>
      </c>
      <c r="GW9839" s="77">
        <v>0</v>
      </c>
      <c r="GX9839" s="77">
        <v>0</v>
      </c>
      <c r="GY9839" s="77">
        <v>0</v>
      </c>
      <c r="GZ9839" s="77">
        <v>0</v>
      </c>
    </row>
    <row r="9840" spans="187:208" x14ac:dyDescent="0.25">
      <c r="GE9840" s="77" t="s">
        <v>427</v>
      </c>
      <c r="GF9840" s="77" t="s">
        <v>155</v>
      </c>
      <c r="GG9840" s="77" t="s">
        <v>482</v>
      </c>
      <c r="GH9840" s="77" t="s">
        <v>467</v>
      </c>
      <c r="GI9840" s="77">
        <v>2020</v>
      </c>
      <c r="GJ9840" s="77" t="s">
        <v>303</v>
      </c>
      <c r="GK9840" s="77">
        <v>1.6021759622083649</v>
      </c>
      <c r="GL9840" s="77">
        <v>79.797224</v>
      </c>
      <c r="GM9840" s="77">
        <v>2020</v>
      </c>
      <c r="GN9840" s="77" t="s">
        <v>175</v>
      </c>
      <c r="GO9840" s="77">
        <v>5.3000000000000005E-2</v>
      </c>
      <c r="GP9840" s="77">
        <v>3</v>
      </c>
      <c r="GQ9840" s="77">
        <v>0</v>
      </c>
      <c r="GR9840" s="77" t="s">
        <v>423</v>
      </c>
      <c r="GS9840" s="77">
        <v>5.59662090813094E-2</v>
      </c>
      <c r="GT9840" s="77">
        <v>8.9667714886001421E-2</v>
      </c>
      <c r="GU9840" s="77">
        <v>0</v>
      </c>
      <c r="GV9840" s="77">
        <v>0</v>
      </c>
      <c r="GW9840" s="77">
        <v>0</v>
      </c>
      <c r="GX9840" s="77">
        <v>0</v>
      </c>
      <c r="GY9840" s="77">
        <v>0</v>
      </c>
      <c r="GZ9840" s="77">
        <v>0</v>
      </c>
    </row>
    <row r="9841" spans="187:208" x14ac:dyDescent="0.25">
      <c r="GE9841" s="77" t="s">
        <v>422</v>
      </c>
      <c r="GF9841" s="77" t="s">
        <v>155</v>
      </c>
      <c r="GG9841" s="77" t="s">
        <v>482</v>
      </c>
      <c r="GH9841" s="77" t="s">
        <v>474</v>
      </c>
      <c r="GI9841" s="77">
        <v>2020</v>
      </c>
      <c r="GJ9841" s="77" t="s">
        <v>305</v>
      </c>
      <c r="GK9841" s="77">
        <v>3.6425060683953139E-2</v>
      </c>
      <c r="GL9841" s="77">
        <v>79.797224</v>
      </c>
      <c r="GM9841" s="77">
        <v>2020</v>
      </c>
      <c r="GN9841" s="77" t="s">
        <v>175</v>
      </c>
      <c r="GO9841" s="77">
        <v>0.13250000000000001</v>
      </c>
      <c r="GP9841" s="77">
        <v>3</v>
      </c>
      <c r="GQ9841" s="77">
        <v>0</v>
      </c>
      <c r="GR9841" s="77" t="s">
        <v>423</v>
      </c>
      <c r="GS9841" s="77">
        <v>0.1527377521613833</v>
      </c>
      <c r="GT9841" s="77">
        <v>5.5634818912089811E-3</v>
      </c>
      <c r="GU9841" s="77">
        <v>0</v>
      </c>
      <c r="GV9841" s="77">
        <v>0</v>
      </c>
      <c r="GW9841" s="77">
        <v>0</v>
      </c>
      <c r="GX9841" s="77">
        <v>0</v>
      </c>
      <c r="GY9841" s="77">
        <v>0</v>
      </c>
      <c r="GZ9841" s="77">
        <v>0</v>
      </c>
    </row>
    <row r="9842" spans="187:208" x14ac:dyDescent="0.25">
      <c r="GE9842" s="77" t="s">
        <v>425</v>
      </c>
      <c r="GF9842" s="77" t="s">
        <v>155</v>
      </c>
      <c r="GG9842" s="77" t="s">
        <v>482</v>
      </c>
      <c r="GH9842" s="77" t="s">
        <v>474</v>
      </c>
      <c r="GI9842" s="77">
        <v>2020</v>
      </c>
      <c r="GJ9842" s="77" t="s">
        <v>301</v>
      </c>
      <c r="GK9842" s="77">
        <v>1.5808724525432679E-3</v>
      </c>
      <c r="GL9842" s="77">
        <v>79.797224</v>
      </c>
      <c r="GM9842" s="77">
        <v>2020</v>
      </c>
      <c r="GN9842" s="77" t="s">
        <v>175</v>
      </c>
      <c r="GO9842" s="77">
        <v>5.3000000000000005E-2</v>
      </c>
      <c r="GP9842" s="77">
        <v>3</v>
      </c>
      <c r="GQ9842" s="77">
        <v>0</v>
      </c>
      <c r="GR9842" s="77" t="s">
        <v>423</v>
      </c>
      <c r="GS9842" s="77">
        <v>5.59662090813094E-2</v>
      </c>
      <c r="GT9842" s="77">
        <v>8.8475438209918909E-5</v>
      </c>
      <c r="GU9842" s="77">
        <v>0</v>
      </c>
      <c r="GV9842" s="77">
        <v>0</v>
      </c>
      <c r="GW9842" s="77">
        <v>0</v>
      </c>
      <c r="GX9842" s="77">
        <v>0</v>
      </c>
      <c r="GY9842" s="77">
        <v>0</v>
      </c>
      <c r="GZ9842" s="77">
        <v>0</v>
      </c>
    </row>
    <row r="9843" spans="187:208" x14ac:dyDescent="0.25">
      <c r="GE9843" s="77" t="s">
        <v>427</v>
      </c>
      <c r="GF9843" s="77" t="s">
        <v>155</v>
      </c>
      <c r="GG9843" s="77" t="s">
        <v>482</v>
      </c>
      <c r="GH9843" s="77" t="s">
        <v>474</v>
      </c>
      <c r="GI9843" s="77">
        <v>2020</v>
      </c>
      <c r="GJ9843" s="77" t="s">
        <v>303</v>
      </c>
      <c r="GK9843" s="77">
        <v>3.9894642198450521E-2</v>
      </c>
      <c r="GL9843" s="77">
        <v>79.797224</v>
      </c>
      <c r="GM9843" s="77">
        <v>2020</v>
      </c>
      <c r="GN9843" s="77" t="s">
        <v>175</v>
      </c>
      <c r="GO9843" s="77">
        <v>5.3000000000000005E-2</v>
      </c>
      <c r="GP9843" s="77">
        <v>3</v>
      </c>
      <c r="GQ9843" s="77">
        <v>0</v>
      </c>
      <c r="GR9843" s="77" t="s">
        <v>423</v>
      </c>
      <c r="GS9843" s="77">
        <v>5.59662090813094E-2</v>
      </c>
      <c r="GT9843" s="77">
        <v>2.2327518865025106E-3</v>
      </c>
      <c r="GU9843" s="77">
        <v>0</v>
      </c>
      <c r="GV9843" s="77">
        <v>0</v>
      </c>
      <c r="GW9843" s="77">
        <v>0</v>
      </c>
      <c r="GX9843" s="77">
        <v>0</v>
      </c>
      <c r="GY9843" s="77">
        <v>0</v>
      </c>
      <c r="GZ9843" s="77">
        <v>0</v>
      </c>
    </row>
    <row r="9844" spans="187:208" x14ac:dyDescent="0.25">
      <c r="GE9844" s="77" t="s">
        <v>422</v>
      </c>
      <c r="GF9844" s="77" t="s">
        <v>155</v>
      </c>
      <c r="GG9844" s="77" t="s">
        <v>482</v>
      </c>
      <c r="GH9844" s="77" t="s">
        <v>481</v>
      </c>
      <c r="GI9844" s="77">
        <v>2020</v>
      </c>
      <c r="GJ9844" s="77" t="s">
        <v>305</v>
      </c>
      <c r="GK9844" s="77">
        <v>409.22373582044048</v>
      </c>
      <c r="GL9844" s="77">
        <v>79.797224</v>
      </c>
      <c r="GM9844" s="77">
        <v>2020</v>
      </c>
      <c r="GN9844" s="77" t="s">
        <v>175</v>
      </c>
      <c r="GO9844" s="77">
        <v>0.13250000000000001</v>
      </c>
      <c r="GP9844" s="77">
        <v>3</v>
      </c>
      <c r="GQ9844" s="77">
        <v>0</v>
      </c>
      <c r="GR9844" s="77" t="s">
        <v>423</v>
      </c>
      <c r="GS9844" s="77">
        <v>0.1527377521613833</v>
      </c>
      <c r="GT9844" s="77">
        <v>62.50391354029783</v>
      </c>
      <c r="GU9844" s="77">
        <v>0</v>
      </c>
      <c r="GV9844" s="77">
        <v>0</v>
      </c>
      <c r="GW9844" s="77">
        <v>0</v>
      </c>
      <c r="GX9844" s="77">
        <v>0</v>
      </c>
      <c r="GY9844" s="77">
        <v>0</v>
      </c>
      <c r="GZ9844" s="77">
        <v>0</v>
      </c>
    </row>
    <row r="9845" spans="187:208" x14ac:dyDescent="0.25">
      <c r="GE9845" s="77" t="s">
        <v>425</v>
      </c>
      <c r="GF9845" s="77" t="s">
        <v>155</v>
      </c>
      <c r="GG9845" s="77" t="s">
        <v>482</v>
      </c>
      <c r="GH9845" s="77" t="s">
        <v>481</v>
      </c>
      <c r="GI9845" s="77">
        <v>2020</v>
      </c>
      <c r="GJ9845" s="77" t="s">
        <v>301</v>
      </c>
      <c r="GK9845" s="77">
        <v>13469.087812377</v>
      </c>
      <c r="GL9845" s="77">
        <v>79.797224</v>
      </c>
      <c r="GM9845" s="77">
        <v>2020</v>
      </c>
      <c r="GN9845" s="77" t="s">
        <v>175</v>
      </c>
      <c r="GO9845" s="77">
        <v>5.3000000000000005E-2</v>
      </c>
      <c r="GP9845" s="77">
        <v>3</v>
      </c>
      <c r="GQ9845" s="77">
        <v>0</v>
      </c>
      <c r="GR9845" s="77" t="s">
        <v>423</v>
      </c>
      <c r="GS9845" s="77">
        <v>5.59662090813094E-2</v>
      </c>
      <c r="GT9845" s="77">
        <v>753.81378464200736</v>
      </c>
      <c r="GU9845" s="77">
        <v>0</v>
      </c>
      <c r="GV9845" s="77">
        <v>0</v>
      </c>
      <c r="GW9845" s="77">
        <v>0</v>
      </c>
      <c r="GX9845" s="77">
        <v>0</v>
      </c>
      <c r="GY9845" s="77">
        <v>0</v>
      </c>
      <c r="GZ9845" s="77">
        <v>0</v>
      </c>
    </row>
    <row r="9846" spans="187:208" x14ac:dyDescent="0.25">
      <c r="GE9846" s="77" t="s">
        <v>427</v>
      </c>
      <c r="GF9846" s="77" t="s">
        <v>155</v>
      </c>
      <c r="GG9846" s="77" t="s">
        <v>482</v>
      </c>
      <c r="GH9846" s="77" t="s">
        <v>481</v>
      </c>
      <c r="GI9846" s="77">
        <v>2020</v>
      </c>
      <c r="GJ9846" s="77" t="s">
        <v>303</v>
      </c>
      <c r="GK9846" s="77">
        <v>7205.5312760241877</v>
      </c>
      <c r="GL9846" s="77">
        <v>79.797224</v>
      </c>
      <c r="GM9846" s="77">
        <v>2020</v>
      </c>
      <c r="GN9846" s="77" t="s">
        <v>175</v>
      </c>
      <c r="GO9846" s="77">
        <v>5.3000000000000005E-2</v>
      </c>
      <c r="GP9846" s="77">
        <v>3</v>
      </c>
      <c r="GQ9846" s="77">
        <v>0</v>
      </c>
      <c r="GR9846" s="77" t="s">
        <v>423</v>
      </c>
      <c r="GS9846" s="77">
        <v>5.59662090813094E-2</v>
      </c>
      <c r="GT9846" s="77">
        <v>403.26626993588383</v>
      </c>
      <c r="GU9846" s="77">
        <v>0</v>
      </c>
      <c r="GV9846" s="77">
        <v>0</v>
      </c>
      <c r="GW9846" s="77">
        <v>0</v>
      </c>
      <c r="GX9846" s="77">
        <v>0</v>
      </c>
      <c r="GY9846" s="77">
        <v>0</v>
      </c>
      <c r="GZ9846" s="77">
        <v>0</v>
      </c>
    </row>
    <row r="9847" spans="187:208" x14ac:dyDescent="0.25">
      <c r="GE9847" s="77" t="s">
        <v>422</v>
      </c>
      <c r="GF9847" s="77" t="s">
        <v>155</v>
      </c>
      <c r="GG9847" s="77" t="s">
        <v>482</v>
      </c>
      <c r="GH9847" s="77" t="s">
        <v>488</v>
      </c>
      <c r="GI9847" s="77">
        <v>2020</v>
      </c>
      <c r="GJ9847" s="77" t="s">
        <v>305</v>
      </c>
      <c r="GK9847" s="77">
        <v>409.22373582041411</v>
      </c>
      <c r="GL9847" s="77">
        <v>79.797224</v>
      </c>
      <c r="GM9847" s="77">
        <v>2020</v>
      </c>
      <c r="GN9847" s="77" t="s">
        <v>175</v>
      </c>
      <c r="GO9847" s="77">
        <v>0.13250000000000001</v>
      </c>
      <c r="GP9847" s="77">
        <v>3</v>
      </c>
      <c r="GQ9847" s="77">
        <v>0</v>
      </c>
      <c r="GR9847" s="77" t="s">
        <v>423</v>
      </c>
      <c r="GS9847" s="77">
        <v>0.1527377521613833</v>
      </c>
      <c r="GT9847" s="77">
        <v>62.503913540293802</v>
      </c>
      <c r="GU9847" s="77">
        <v>0</v>
      </c>
      <c r="GV9847" s="77">
        <v>0</v>
      </c>
      <c r="GW9847" s="77">
        <v>0</v>
      </c>
      <c r="GX9847" s="77">
        <v>0</v>
      </c>
      <c r="GY9847" s="77">
        <v>0</v>
      </c>
      <c r="GZ9847" s="77">
        <v>0</v>
      </c>
    </row>
    <row r="9848" spans="187:208" x14ac:dyDescent="0.25">
      <c r="GE9848" s="77" t="s">
        <v>425</v>
      </c>
      <c r="GF9848" s="77" t="s">
        <v>155</v>
      </c>
      <c r="GG9848" s="77" t="s">
        <v>482</v>
      </c>
      <c r="GH9848" s="77" t="s">
        <v>488</v>
      </c>
      <c r="GI9848" s="77">
        <v>2020</v>
      </c>
      <c r="GJ9848" s="77" t="s">
        <v>301</v>
      </c>
      <c r="GK9848" s="77">
        <v>13469.087812378741</v>
      </c>
      <c r="GL9848" s="77">
        <v>79.797224</v>
      </c>
      <c r="GM9848" s="77">
        <v>2020</v>
      </c>
      <c r="GN9848" s="77" t="s">
        <v>175</v>
      </c>
      <c r="GO9848" s="77">
        <v>5.3000000000000005E-2</v>
      </c>
      <c r="GP9848" s="77">
        <v>3</v>
      </c>
      <c r="GQ9848" s="77">
        <v>0</v>
      </c>
      <c r="GR9848" s="77" t="s">
        <v>423</v>
      </c>
      <c r="GS9848" s="77">
        <v>5.59662090813094E-2</v>
      </c>
      <c r="GT9848" s="77">
        <v>753.81378464210479</v>
      </c>
      <c r="GU9848" s="77">
        <v>0</v>
      </c>
      <c r="GV9848" s="77">
        <v>0</v>
      </c>
      <c r="GW9848" s="77">
        <v>0</v>
      </c>
      <c r="GX9848" s="77">
        <v>0</v>
      </c>
      <c r="GY9848" s="77">
        <v>0</v>
      </c>
      <c r="GZ9848" s="77">
        <v>0</v>
      </c>
    </row>
    <row r="9849" spans="187:208" x14ac:dyDescent="0.25">
      <c r="GE9849" s="77" t="s">
        <v>427</v>
      </c>
      <c r="GF9849" s="77" t="s">
        <v>155</v>
      </c>
      <c r="GG9849" s="77" t="s">
        <v>482</v>
      </c>
      <c r="GH9849" s="77" t="s">
        <v>488</v>
      </c>
      <c r="GI9849" s="77">
        <v>2020</v>
      </c>
      <c r="GJ9849" s="77" t="s">
        <v>303</v>
      </c>
      <c r="GK9849" s="77">
        <v>7205.5312760252646</v>
      </c>
      <c r="GL9849" s="77">
        <v>79.797224</v>
      </c>
      <c r="GM9849" s="77">
        <v>2020</v>
      </c>
      <c r="GN9849" s="77" t="s">
        <v>175</v>
      </c>
      <c r="GO9849" s="77">
        <v>5.3000000000000005E-2</v>
      </c>
      <c r="GP9849" s="77">
        <v>3</v>
      </c>
      <c r="GQ9849" s="77">
        <v>0</v>
      </c>
      <c r="GR9849" s="77" t="s">
        <v>423</v>
      </c>
      <c r="GS9849" s="77">
        <v>5.59662090813094E-2</v>
      </c>
      <c r="GT9849" s="77">
        <v>403.26626993594408</v>
      </c>
      <c r="GU9849" s="77">
        <v>0</v>
      </c>
      <c r="GV9849" s="77">
        <v>0</v>
      </c>
      <c r="GW9849" s="77">
        <v>0</v>
      </c>
      <c r="GX9849" s="77">
        <v>0</v>
      </c>
      <c r="GY9849" s="77">
        <v>0</v>
      </c>
      <c r="GZ9849" s="77">
        <v>0</v>
      </c>
    </row>
    <row r="9850" spans="187:208" x14ac:dyDescent="0.25">
      <c r="GE9850" s="77" t="s">
        <v>422</v>
      </c>
      <c r="GF9850" s="77" t="s">
        <v>155</v>
      </c>
      <c r="GG9850" s="77" t="s">
        <v>483</v>
      </c>
      <c r="GH9850" s="77" t="s">
        <v>481</v>
      </c>
      <c r="GI9850" s="77">
        <v>2020</v>
      </c>
      <c r="GJ9850" s="77" t="s">
        <v>305</v>
      </c>
      <c r="GK9850" s="77">
        <v>409.22373582044048</v>
      </c>
      <c r="GL9850" s="77">
        <v>0.187832</v>
      </c>
      <c r="GM9850" s="77">
        <v>2020</v>
      </c>
      <c r="GN9850" s="77" t="s">
        <v>175</v>
      </c>
      <c r="GO9850" s="77">
        <v>0.13250000000000001</v>
      </c>
      <c r="GP9850" s="77">
        <v>3</v>
      </c>
      <c r="GQ9850" s="77">
        <v>0</v>
      </c>
      <c r="GR9850" s="77" t="s">
        <v>423</v>
      </c>
      <c r="GS9850" s="77">
        <v>0.1527377521613833</v>
      </c>
      <c r="GT9850" s="77">
        <v>62.50391354029783</v>
      </c>
      <c r="GU9850" s="77">
        <v>0</v>
      </c>
      <c r="GV9850" s="77">
        <v>0</v>
      </c>
      <c r="GW9850" s="77">
        <v>0</v>
      </c>
      <c r="GX9850" s="77">
        <v>0</v>
      </c>
      <c r="GY9850" s="77">
        <v>0</v>
      </c>
      <c r="GZ9850" s="77">
        <v>0</v>
      </c>
    </row>
    <row r="9851" spans="187:208" x14ac:dyDescent="0.25">
      <c r="GE9851" s="77" t="s">
        <v>425</v>
      </c>
      <c r="GF9851" s="77" t="s">
        <v>155</v>
      </c>
      <c r="GG9851" s="77" t="s">
        <v>483</v>
      </c>
      <c r="GH9851" s="77" t="s">
        <v>481</v>
      </c>
      <c r="GI9851" s="77">
        <v>2020</v>
      </c>
      <c r="GJ9851" s="77" t="s">
        <v>301</v>
      </c>
      <c r="GK9851" s="77">
        <v>13469.087812378741</v>
      </c>
      <c r="GL9851" s="77">
        <v>0.187832</v>
      </c>
      <c r="GM9851" s="77">
        <v>2020</v>
      </c>
      <c r="GN9851" s="77" t="s">
        <v>175</v>
      </c>
      <c r="GO9851" s="77">
        <v>5.3000000000000005E-2</v>
      </c>
      <c r="GP9851" s="77">
        <v>3</v>
      </c>
      <c r="GQ9851" s="77">
        <v>0</v>
      </c>
      <c r="GR9851" s="77" t="s">
        <v>423</v>
      </c>
      <c r="GS9851" s="77">
        <v>5.5966209081309413E-2</v>
      </c>
      <c r="GT9851" s="77">
        <v>753.81378464210502</v>
      </c>
      <c r="GU9851" s="77">
        <v>0</v>
      </c>
      <c r="GV9851" s="77">
        <v>0</v>
      </c>
      <c r="GW9851" s="77">
        <v>0</v>
      </c>
      <c r="GX9851" s="77">
        <v>0</v>
      </c>
      <c r="GY9851" s="77">
        <v>0</v>
      </c>
      <c r="GZ9851" s="77">
        <v>0</v>
      </c>
    </row>
    <row r="9852" spans="187:208" x14ac:dyDescent="0.25">
      <c r="GE9852" s="77" t="s">
        <v>427</v>
      </c>
      <c r="GF9852" s="77" t="s">
        <v>155</v>
      </c>
      <c r="GG9852" s="77" t="s">
        <v>483</v>
      </c>
      <c r="GH9852" s="77" t="s">
        <v>481</v>
      </c>
      <c r="GI9852" s="77">
        <v>2020</v>
      </c>
      <c r="GJ9852" s="77" t="s">
        <v>303</v>
      </c>
      <c r="GK9852" s="77">
        <v>7205.5312760252846</v>
      </c>
      <c r="GL9852" s="77">
        <v>0.187832</v>
      </c>
      <c r="GM9852" s="77">
        <v>2020</v>
      </c>
      <c r="GN9852" s="77" t="s">
        <v>175</v>
      </c>
      <c r="GO9852" s="77">
        <v>5.3000000000000005E-2</v>
      </c>
      <c r="GP9852" s="77">
        <v>3</v>
      </c>
      <c r="GQ9852" s="77">
        <v>0</v>
      </c>
      <c r="GR9852" s="77" t="s">
        <v>423</v>
      </c>
      <c r="GS9852" s="77">
        <v>5.5966209081309413E-2</v>
      </c>
      <c r="GT9852" s="77">
        <v>403.26626993594527</v>
      </c>
      <c r="GU9852" s="77">
        <v>0</v>
      </c>
      <c r="GV9852" s="77">
        <v>0</v>
      </c>
      <c r="GW9852" s="77">
        <v>0</v>
      </c>
      <c r="GX9852" s="77">
        <v>0</v>
      </c>
      <c r="GY9852" s="77">
        <v>0</v>
      </c>
      <c r="GZ9852" s="77">
        <v>0</v>
      </c>
    </row>
    <row r="9853" spans="187:208" x14ac:dyDescent="0.25">
      <c r="GE9853" s="77" t="s">
        <v>422</v>
      </c>
      <c r="GF9853" s="77" t="s">
        <v>155</v>
      </c>
      <c r="GG9853" s="77" t="s">
        <v>483</v>
      </c>
      <c r="GH9853" s="77" t="s">
        <v>488</v>
      </c>
      <c r="GI9853" s="77">
        <v>2020</v>
      </c>
      <c r="GJ9853" s="77" t="s">
        <v>305</v>
      </c>
      <c r="GK9853" s="77">
        <v>409.22373582044048</v>
      </c>
      <c r="GL9853" s="77">
        <v>0.187832</v>
      </c>
      <c r="GM9853" s="77">
        <v>2020</v>
      </c>
      <c r="GN9853" s="77" t="s">
        <v>175</v>
      </c>
      <c r="GO9853" s="77">
        <v>0.13250000000000001</v>
      </c>
      <c r="GP9853" s="77">
        <v>3</v>
      </c>
      <c r="GQ9853" s="77">
        <v>0</v>
      </c>
      <c r="GR9853" s="77" t="s">
        <v>423</v>
      </c>
      <c r="GS9853" s="77">
        <v>0.1527377521613833</v>
      </c>
      <c r="GT9853" s="77">
        <v>62.50391354029783</v>
      </c>
      <c r="GU9853" s="77">
        <v>0</v>
      </c>
      <c r="GV9853" s="77">
        <v>0</v>
      </c>
      <c r="GW9853" s="77">
        <v>0</v>
      </c>
      <c r="GX9853" s="77">
        <v>0</v>
      </c>
      <c r="GY9853" s="77">
        <v>0</v>
      </c>
      <c r="GZ9853" s="77">
        <v>0</v>
      </c>
    </row>
    <row r="9854" spans="187:208" x14ac:dyDescent="0.25">
      <c r="GE9854" s="77" t="s">
        <v>425</v>
      </c>
      <c r="GF9854" s="77" t="s">
        <v>155</v>
      </c>
      <c r="GG9854" s="77" t="s">
        <v>483</v>
      </c>
      <c r="GH9854" s="77" t="s">
        <v>488</v>
      </c>
      <c r="GI9854" s="77">
        <v>2020</v>
      </c>
      <c r="GJ9854" s="77" t="s">
        <v>301</v>
      </c>
      <c r="GK9854" s="77">
        <v>13469.08781237784</v>
      </c>
      <c r="GL9854" s="77">
        <v>0.187832</v>
      </c>
      <c r="GM9854" s="77">
        <v>2020</v>
      </c>
      <c r="GN9854" s="77" t="s">
        <v>175</v>
      </c>
      <c r="GO9854" s="77">
        <v>5.3000000000000005E-2</v>
      </c>
      <c r="GP9854" s="77">
        <v>3</v>
      </c>
      <c r="GQ9854" s="77">
        <v>0</v>
      </c>
      <c r="GR9854" s="77" t="s">
        <v>423</v>
      </c>
      <c r="GS9854" s="77">
        <v>5.5966209081309413E-2</v>
      </c>
      <c r="GT9854" s="77">
        <v>753.81378464205466</v>
      </c>
      <c r="GU9854" s="77">
        <v>0</v>
      </c>
      <c r="GV9854" s="77">
        <v>0</v>
      </c>
      <c r="GW9854" s="77">
        <v>0</v>
      </c>
      <c r="GX9854" s="77">
        <v>0</v>
      </c>
      <c r="GY9854" s="77">
        <v>0</v>
      </c>
      <c r="GZ9854" s="77">
        <v>0</v>
      </c>
    </row>
    <row r="9855" spans="187:208" x14ac:dyDescent="0.25">
      <c r="GE9855" s="77" t="s">
        <v>427</v>
      </c>
      <c r="GF9855" s="77" t="s">
        <v>155</v>
      </c>
      <c r="GG9855" s="77" t="s">
        <v>483</v>
      </c>
      <c r="GH9855" s="77" t="s">
        <v>488</v>
      </c>
      <c r="GI9855" s="77">
        <v>2020</v>
      </c>
      <c r="GJ9855" s="77" t="s">
        <v>303</v>
      </c>
      <c r="GK9855" s="77">
        <v>7205.5312760232027</v>
      </c>
      <c r="GL9855" s="77">
        <v>0.187832</v>
      </c>
      <c r="GM9855" s="77">
        <v>2020</v>
      </c>
      <c r="GN9855" s="77" t="s">
        <v>175</v>
      </c>
      <c r="GO9855" s="77">
        <v>5.3000000000000005E-2</v>
      </c>
      <c r="GP9855" s="77">
        <v>3</v>
      </c>
      <c r="GQ9855" s="77">
        <v>0</v>
      </c>
      <c r="GR9855" s="77" t="s">
        <v>423</v>
      </c>
      <c r="GS9855" s="77">
        <v>5.5966209081309413E-2</v>
      </c>
      <c r="GT9855" s="77">
        <v>403.2662699358288</v>
      </c>
      <c r="GU9855" s="77">
        <v>0</v>
      </c>
      <c r="GV9855" s="77">
        <v>0</v>
      </c>
      <c r="GW9855" s="77">
        <v>0</v>
      </c>
      <c r="GX9855" s="77">
        <v>0</v>
      </c>
      <c r="GY9855" s="77">
        <v>0</v>
      </c>
      <c r="GZ9855" s="77">
        <v>0</v>
      </c>
    </row>
    <row r="9856" spans="187:208" x14ac:dyDescent="0.25">
      <c r="GE9856" s="77" t="s">
        <v>422</v>
      </c>
      <c r="GF9856" s="77" t="s">
        <v>155</v>
      </c>
      <c r="GG9856" s="77" t="s">
        <v>484</v>
      </c>
      <c r="GH9856" s="77" t="s">
        <v>300</v>
      </c>
      <c r="GI9856" s="77">
        <v>2020</v>
      </c>
      <c r="GJ9856" s="77" t="s">
        <v>305</v>
      </c>
      <c r="GK9856" s="77">
        <v>222.22942162776681</v>
      </c>
      <c r="GL9856" s="77">
        <v>0.13441700000000001</v>
      </c>
      <c r="GM9856" s="77">
        <v>2020</v>
      </c>
      <c r="GN9856" s="77" t="s">
        <v>175</v>
      </c>
      <c r="GO9856" s="77">
        <v>0.13250000000000001</v>
      </c>
      <c r="GP9856" s="77">
        <v>3</v>
      </c>
      <c r="GQ9856" s="77">
        <v>0</v>
      </c>
      <c r="GR9856" s="77" t="s">
        <v>423</v>
      </c>
      <c r="GS9856" s="77">
        <v>0.1527377521613833</v>
      </c>
      <c r="GT9856" s="77">
        <v>33.9428223235494</v>
      </c>
      <c r="GU9856" s="77">
        <v>0</v>
      </c>
      <c r="GV9856" s="77">
        <v>0</v>
      </c>
      <c r="GW9856" s="77">
        <v>0</v>
      </c>
      <c r="GX9856" s="77">
        <v>0</v>
      </c>
      <c r="GY9856" s="77">
        <v>0</v>
      </c>
      <c r="GZ9856" s="77">
        <v>0</v>
      </c>
    </row>
    <row r="9857" spans="187:208" x14ac:dyDescent="0.25">
      <c r="GE9857" s="77" t="s">
        <v>425</v>
      </c>
      <c r="GF9857" s="77" t="s">
        <v>155</v>
      </c>
      <c r="GG9857" s="77" t="s">
        <v>484</v>
      </c>
      <c r="GH9857" s="77" t="s">
        <v>300</v>
      </c>
      <c r="GI9857" s="77">
        <v>2020</v>
      </c>
      <c r="GJ9857" s="77" t="s">
        <v>301</v>
      </c>
      <c r="GK9857" s="77">
        <v>8585.722809247909</v>
      </c>
      <c r="GL9857" s="77">
        <v>0.13441700000000001</v>
      </c>
      <c r="GM9857" s="77">
        <v>2020</v>
      </c>
      <c r="GN9857" s="77" t="s">
        <v>175</v>
      </c>
      <c r="GO9857" s="77">
        <v>5.3000000000000005E-2</v>
      </c>
      <c r="GP9857" s="77">
        <v>3</v>
      </c>
      <c r="GQ9857" s="77">
        <v>0</v>
      </c>
      <c r="GR9857" s="77" t="s">
        <v>423</v>
      </c>
      <c r="GS9857" s="77">
        <v>5.5966209081309407E-2</v>
      </c>
      <c r="GT9857" s="77">
        <v>480.51035785653562</v>
      </c>
      <c r="GU9857" s="77">
        <v>0</v>
      </c>
      <c r="GV9857" s="77">
        <v>0</v>
      </c>
      <c r="GW9857" s="77">
        <v>0</v>
      </c>
      <c r="GX9857" s="77">
        <v>0</v>
      </c>
      <c r="GY9857" s="77">
        <v>0</v>
      </c>
      <c r="GZ9857" s="77">
        <v>0</v>
      </c>
    </row>
    <row r="9858" spans="187:208" x14ac:dyDescent="0.25">
      <c r="GE9858" s="77" t="s">
        <v>427</v>
      </c>
      <c r="GF9858" s="77" t="s">
        <v>155</v>
      </c>
      <c r="GG9858" s="77" t="s">
        <v>484</v>
      </c>
      <c r="GH9858" s="77" t="s">
        <v>300</v>
      </c>
      <c r="GI9858" s="77">
        <v>2020</v>
      </c>
      <c r="GJ9858" s="77" t="s">
        <v>303</v>
      </c>
      <c r="GK9858" s="77">
        <v>5338.1784104566104</v>
      </c>
      <c r="GL9858" s="77">
        <v>0.13441700000000001</v>
      </c>
      <c r="GM9858" s="77">
        <v>2020</v>
      </c>
      <c r="GN9858" s="77" t="s">
        <v>175</v>
      </c>
      <c r="GO9858" s="77">
        <v>5.3000000000000005E-2</v>
      </c>
      <c r="GP9858" s="77">
        <v>3</v>
      </c>
      <c r="GQ9858" s="77">
        <v>0</v>
      </c>
      <c r="GR9858" s="77" t="s">
        <v>423</v>
      </c>
      <c r="GS9858" s="77">
        <v>5.5966209081309407E-2</v>
      </c>
      <c r="GT9858" s="77">
        <v>298.75760903294656</v>
      </c>
      <c r="GU9858" s="77">
        <v>0</v>
      </c>
      <c r="GV9858" s="77">
        <v>0</v>
      </c>
      <c r="GW9858" s="77">
        <v>0</v>
      </c>
      <c r="GX9858" s="77">
        <v>0</v>
      </c>
      <c r="GY9858" s="77">
        <v>0</v>
      </c>
      <c r="GZ9858" s="77">
        <v>0</v>
      </c>
    </row>
    <row r="9859" spans="187:208" x14ac:dyDescent="0.25">
      <c r="GE9859" s="77" t="s">
        <v>422</v>
      </c>
      <c r="GF9859" s="77" t="s">
        <v>155</v>
      </c>
      <c r="GG9859" s="77" t="s">
        <v>484</v>
      </c>
      <c r="GH9859" s="77" t="s">
        <v>432</v>
      </c>
      <c r="GI9859" s="77">
        <v>2020</v>
      </c>
      <c r="GJ9859" s="77" t="s">
        <v>305</v>
      </c>
      <c r="GK9859" s="77">
        <v>222.22942162779989</v>
      </c>
      <c r="GL9859" s="77">
        <v>0.13441700000000001</v>
      </c>
      <c r="GM9859" s="77">
        <v>2020</v>
      </c>
      <c r="GN9859" s="77" t="s">
        <v>175</v>
      </c>
      <c r="GO9859" s="77">
        <v>0.13250000000000001</v>
      </c>
      <c r="GP9859" s="77">
        <v>3</v>
      </c>
      <c r="GQ9859" s="77">
        <v>0</v>
      </c>
      <c r="GR9859" s="77" t="s">
        <v>423</v>
      </c>
      <c r="GS9859" s="77">
        <v>0.1527377521613833</v>
      </c>
      <c r="GT9859" s="77">
        <v>33.942822323554452</v>
      </c>
      <c r="GU9859" s="77">
        <v>0</v>
      </c>
      <c r="GV9859" s="77">
        <v>0</v>
      </c>
      <c r="GW9859" s="77">
        <v>0</v>
      </c>
      <c r="GX9859" s="77">
        <v>0</v>
      </c>
      <c r="GY9859" s="77">
        <v>0</v>
      </c>
      <c r="GZ9859" s="77">
        <v>0</v>
      </c>
    </row>
    <row r="9860" spans="187:208" x14ac:dyDescent="0.25">
      <c r="GE9860" s="77" t="s">
        <v>425</v>
      </c>
      <c r="GF9860" s="77" t="s">
        <v>155</v>
      </c>
      <c r="GG9860" s="77" t="s">
        <v>484</v>
      </c>
      <c r="GH9860" s="77" t="s">
        <v>432</v>
      </c>
      <c r="GI9860" s="77">
        <v>2020</v>
      </c>
      <c r="GJ9860" s="77" t="s">
        <v>301</v>
      </c>
      <c r="GK9860" s="77">
        <v>8585.7228092478726</v>
      </c>
      <c r="GL9860" s="77">
        <v>0.13441700000000001</v>
      </c>
      <c r="GM9860" s="77">
        <v>2020</v>
      </c>
      <c r="GN9860" s="77" t="s">
        <v>175</v>
      </c>
      <c r="GO9860" s="77">
        <v>5.3000000000000005E-2</v>
      </c>
      <c r="GP9860" s="77">
        <v>3</v>
      </c>
      <c r="GQ9860" s="77">
        <v>0</v>
      </c>
      <c r="GR9860" s="77" t="s">
        <v>423</v>
      </c>
      <c r="GS9860" s="77">
        <v>5.5966209081309407E-2</v>
      </c>
      <c r="GT9860" s="77">
        <v>480.51035785653357</v>
      </c>
      <c r="GU9860" s="77">
        <v>0</v>
      </c>
      <c r="GV9860" s="77">
        <v>0</v>
      </c>
      <c r="GW9860" s="77">
        <v>0</v>
      </c>
      <c r="GX9860" s="77">
        <v>0</v>
      </c>
      <c r="GY9860" s="77">
        <v>0</v>
      </c>
      <c r="GZ9860" s="77">
        <v>0</v>
      </c>
    </row>
    <row r="9861" spans="187:208" x14ac:dyDescent="0.25">
      <c r="GE9861" s="77" t="s">
        <v>422</v>
      </c>
      <c r="GF9861" s="77" t="s">
        <v>155</v>
      </c>
      <c r="GG9861" s="77" t="s">
        <v>484</v>
      </c>
      <c r="GH9861" s="77" t="s">
        <v>439</v>
      </c>
      <c r="GI9861" s="77">
        <v>2020</v>
      </c>
      <c r="GJ9861" s="77" t="s">
        <v>305</v>
      </c>
      <c r="GK9861" s="77">
        <v>0.69641821681223237</v>
      </c>
      <c r="GL9861" s="77">
        <v>0.13441700000000001</v>
      </c>
      <c r="GM9861" s="77">
        <v>2020</v>
      </c>
      <c r="GN9861" s="77" t="s">
        <v>175</v>
      </c>
      <c r="GO9861" s="77">
        <v>0.13250000000000001</v>
      </c>
      <c r="GP9861" s="77">
        <v>3</v>
      </c>
      <c r="GQ9861" s="77">
        <v>0</v>
      </c>
      <c r="GR9861" s="77" t="s">
        <v>423</v>
      </c>
      <c r="GS9861" s="77">
        <v>0.1527377521613833</v>
      </c>
      <c r="GT9861" s="77">
        <v>0.10636935300013925</v>
      </c>
      <c r="GU9861" s="77">
        <v>0</v>
      </c>
      <c r="GV9861" s="77">
        <v>0</v>
      </c>
      <c r="GW9861" s="77">
        <v>0</v>
      </c>
      <c r="GX9861" s="77">
        <v>0</v>
      </c>
      <c r="GY9861" s="77">
        <v>0</v>
      </c>
      <c r="GZ9861" s="77">
        <v>0</v>
      </c>
    </row>
    <row r="9862" spans="187:208" x14ac:dyDescent="0.25">
      <c r="GE9862" s="77" t="s">
        <v>425</v>
      </c>
      <c r="GF9862" s="77" t="s">
        <v>155</v>
      </c>
      <c r="GG9862" s="77" t="s">
        <v>484</v>
      </c>
      <c r="GH9862" s="77" t="s">
        <v>439</v>
      </c>
      <c r="GI9862" s="77">
        <v>2020</v>
      </c>
      <c r="GJ9862" s="77" t="s">
        <v>301</v>
      </c>
      <c r="GK9862" s="77">
        <v>2.9419641522810158</v>
      </c>
      <c r="GL9862" s="77">
        <v>0.13441700000000001</v>
      </c>
      <c r="GM9862" s="77">
        <v>2020</v>
      </c>
      <c r="GN9862" s="77" t="s">
        <v>175</v>
      </c>
      <c r="GO9862" s="77">
        <v>5.3000000000000005E-2</v>
      </c>
      <c r="GP9862" s="77">
        <v>3</v>
      </c>
      <c r="GQ9862" s="77">
        <v>0</v>
      </c>
      <c r="GR9862" s="77" t="s">
        <v>423</v>
      </c>
      <c r="GS9862" s="77">
        <v>5.5966209081309407E-2</v>
      </c>
      <c r="GT9862" s="77">
        <v>0.16465058085627651</v>
      </c>
      <c r="GU9862" s="77">
        <v>0</v>
      </c>
      <c r="GV9862" s="77">
        <v>0</v>
      </c>
      <c r="GW9862" s="77">
        <v>0</v>
      </c>
      <c r="GX9862" s="77">
        <v>0</v>
      </c>
      <c r="GY9862" s="77">
        <v>0</v>
      </c>
      <c r="GZ9862" s="77">
        <v>0</v>
      </c>
    </row>
    <row r="9863" spans="187:208" x14ac:dyDescent="0.25">
      <c r="GE9863" s="77" t="s">
        <v>427</v>
      </c>
      <c r="GF9863" s="77" t="s">
        <v>155</v>
      </c>
      <c r="GG9863" s="77" t="s">
        <v>484</v>
      </c>
      <c r="GH9863" s="77" t="s">
        <v>439</v>
      </c>
      <c r="GI9863" s="77">
        <v>2020</v>
      </c>
      <c r="GJ9863" s="77" t="s">
        <v>303</v>
      </c>
      <c r="GK9863" s="77">
        <v>1.6021759622082909</v>
      </c>
      <c r="GL9863" s="77">
        <v>0.13441700000000001</v>
      </c>
      <c r="GM9863" s="77">
        <v>2020</v>
      </c>
      <c r="GN9863" s="77" t="s">
        <v>175</v>
      </c>
      <c r="GO9863" s="77">
        <v>5.3000000000000005E-2</v>
      </c>
      <c r="GP9863" s="77">
        <v>3</v>
      </c>
      <c r="GQ9863" s="77">
        <v>0</v>
      </c>
      <c r="GR9863" s="77" t="s">
        <v>423</v>
      </c>
      <c r="GS9863" s="77">
        <v>5.5966209081309407E-2</v>
      </c>
      <c r="GT9863" s="77">
        <v>8.9667714885997285E-2</v>
      </c>
      <c r="GU9863" s="77">
        <v>0</v>
      </c>
      <c r="GV9863" s="77">
        <v>0</v>
      </c>
      <c r="GW9863" s="77">
        <v>0</v>
      </c>
      <c r="GX9863" s="77">
        <v>0</v>
      </c>
      <c r="GY9863" s="77">
        <v>0</v>
      </c>
      <c r="GZ9863" s="77">
        <v>0</v>
      </c>
    </row>
    <row r="9864" spans="187:208" x14ac:dyDescent="0.25">
      <c r="GE9864" s="77" t="s">
        <v>422</v>
      </c>
      <c r="GF9864" s="77" t="s">
        <v>155</v>
      </c>
      <c r="GG9864" s="77" t="s">
        <v>484</v>
      </c>
      <c r="GH9864" s="77" t="s">
        <v>446</v>
      </c>
      <c r="GI9864" s="77">
        <v>2020</v>
      </c>
      <c r="GJ9864" s="77" t="s">
        <v>305</v>
      </c>
      <c r="GK9864" s="77">
        <v>3.6425060683935508E-2</v>
      </c>
      <c r="GL9864" s="77">
        <v>0.13441700000000001</v>
      </c>
      <c r="GM9864" s="77">
        <v>2020</v>
      </c>
      <c r="GN9864" s="77" t="s">
        <v>175</v>
      </c>
      <c r="GO9864" s="77">
        <v>0.13250000000000001</v>
      </c>
      <c r="GP9864" s="77">
        <v>3</v>
      </c>
      <c r="GQ9864" s="77">
        <v>0</v>
      </c>
      <c r="GR9864" s="77" t="s">
        <v>423</v>
      </c>
      <c r="GS9864" s="77">
        <v>0.1527377521613833</v>
      </c>
      <c r="GT9864" s="77">
        <v>5.5634818912062888E-3</v>
      </c>
      <c r="GU9864" s="77">
        <v>0</v>
      </c>
      <c r="GV9864" s="77">
        <v>0</v>
      </c>
      <c r="GW9864" s="77">
        <v>0</v>
      </c>
      <c r="GX9864" s="77">
        <v>0</v>
      </c>
      <c r="GY9864" s="77">
        <v>0</v>
      </c>
      <c r="GZ9864" s="77">
        <v>0</v>
      </c>
    </row>
    <row r="9865" spans="187:208" x14ac:dyDescent="0.25">
      <c r="GE9865" s="77" t="s">
        <v>425</v>
      </c>
      <c r="GF9865" s="77" t="s">
        <v>155</v>
      </c>
      <c r="GG9865" s="77" t="s">
        <v>484</v>
      </c>
      <c r="GH9865" s="77" t="s">
        <v>446</v>
      </c>
      <c r="GI9865" s="77">
        <v>2020</v>
      </c>
      <c r="GJ9865" s="77" t="s">
        <v>301</v>
      </c>
      <c r="GK9865" s="77">
        <v>1.580872452543269E-3</v>
      </c>
      <c r="GL9865" s="77">
        <v>0.13441700000000001</v>
      </c>
      <c r="GM9865" s="77">
        <v>2020</v>
      </c>
      <c r="GN9865" s="77" t="s">
        <v>175</v>
      </c>
      <c r="GO9865" s="77">
        <v>5.3000000000000005E-2</v>
      </c>
      <c r="GP9865" s="77">
        <v>3</v>
      </c>
      <c r="GQ9865" s="77">
        <v>0</v>
      </c>
      <c r="GR9865" s="77" t="s">
        <v>423</v>
      </c>
      <c r="GS9865" s="77">
        <v>5.5966209081309407E-2</v>
      </c>
      <c r="GT9865" s="77">
        <v>8.8475438209918977E-5</v>
      </c>
      <c r="GU9865" s="77">
        <v>0</v>
      </c>
      <c r="GV9865" s="77">
        <v>0</v>
      </c>
      <c r="GW9865" s="77">
        <v>0</v>
      </c>
      <c r="GX9865" s="77">
        <v>0</v>
      </c>
      <c r="GY9865" s="77">
        <v>0</v>
      </c>
      <c r="GZ9865" s="77">
        <v>0</v>
      </c>
    </row>
    <row r="9866" spans="187:208" x14ac:dyDescent="0.25">
      <c r="GE9866" s="77" t="s">
        <v>427</v>
      </c>
      <c r="GF9866" s="77" t="s">
        <v>155</v>
      </c>
      <c r="GG9866" s="77" t="s">
        <v>484</v>
      </c>
      <c r="GH9866" s="77" t="s">
        <v>446</v>
      </c>
      <c r="GI9866" s="77">
        <v>2020</v>
      </c>
      <c r="GJ9866" s="77" t="s">
        <v>303</v>
      </c>
      <c r="GK9866" s="77">
        <v>3.9894642198440793E-2</v>
      </c>
      <c r="GL9866" s="77">
        <v>0.13441700000000001</v>
      </c>
      <c r="GM9866" s="77">
        <v>2020</v>
      </c>
      <c r="GN9866" s="77" t="s">
        <v>175</v>
      </c>
      <c r="GO9866" s="77">
        <v>5.3000000000000005E-2</v>
      </c>
      <c r="GP9866" s="77">
        <v>3</v>
      </c>
      <c r="GQ9866" s="77">
        <v>0</v>
      </c>
      <c r="GR9866" s="77" t="s">
        <v>423</v>
      </c>
      <c r="GS9866" s="77">
        <v>5.5966209081309407E-2</v>
      </c>
      <c r="GT9866" s="77">
        <v>2.2327518865019667E-3</v>
      </c>
      <c r="GU9866" s="77">
        <v>0</v>
      </c>
      <c r="GV9866" s="77">
        <v>0</v>
      </c>
      <c r="GW9866" s="77">
        <v>0</v>
      </c>
      <c r="GX9866" s="77">
        <v>0</v>
      </c>
      <c r="GY9866" s="77">
        <v>0</v>
      </c>
      <c r="GZ9866" s="77">
        <v>0</v>
      </c>
    </row>
    <row r="9867" spans="187:208" x14ac:dyDescent="0.25">
      <c r="GE9867" s="77" t="s">
        <v>422</v>
      </c>
      <c r="GF9867" s="77" t="s">
        <v>155</v>
      </c>
      <c r="GG9867" s="77" t="s">
        <v>484</v>
      </c>
      <c r="GH9867" s="77" t="s">
        <v>453</v>
      </c>
      <c r="GI9867" s="77">
        <v>2020</v>
      </c>
      <c r="GJ9867" s="77" t="s">
        <v>305</v>
      </c>
      <c r="GK9867" s="77">
        <v>222.22942162782141</v>
      </c>
      <c r="GL9867" s="77">
        <v>0.13441700000000001</v>
      </c>
      <c r="GM9867" s="77">
        <v>2020</v>
      </c>
      <c r="GN9867" s="77" t="s">
        <v>175</v>
      </c>
      <c r="GO9867" s="77">
        <v>0.13250000000000001</v>
      </c>
      <c r="GP9867" s="77">
        <v>3</v>
      </c>
      <c r="GQ9867" s="77">
        <v>0</v>
      </c>
      <c r="GR9867" s="77" t="s">
        <v>423</v>
      </c>
      <c r="GS9867" s="77">
        <v>0.1527377521613833</v>
      </c>
      <c r="GT9867" s="77">
        <v>33.942822323557742</v>
      </c>
      <c r="GU9867" s="77">
        <v>0</v>
      </c>
      <c r="GV9867" s="77">
        <v>0</v>
      </c>
      <c r="GW9867" s="77">
        <v>0</v>
      </c>
      <c r="GX9867" s="77">
        <v>0</v>
      </c>
      <c r="GY9867" s="77">
        <v>0</v>
      </c>
      <c r="GZ9867" s="77">
        <v>0</v>
      </c>
    </row>
    <row r="9868" spans="187:208" x14ac:dyDescent="0.25">
      <c r="GE9868" s="77" t="s">
        <v>425</v>
      </c>
      <c r="GF9868" s="77" t="s">
        <v>155</v>
      </c>
      <c r="GG9868" s="77" t="s">
        <v>484</v>
      </c>
      <c r="GH9868" s="77" t="s">
        <v>453</v>
      </c>
      <c r="GI9868" s="77">
        <v>2020</v>
      </c>
      <c r="GJ9868" s="77" t="s">
        <v>301</v>
      </c>
      <c r="GK9868" s="77">
        <v>8585.7228092479418</v>
      </c>
      <c r="GL9868" s="77">
        <v>0.13441700000000001</v>
      </c>
      <c r="GM9868" s="77">
        <v>2020</v>
      </c>
      <c r="GN9868" s="77" t="s">
        <v>175</v>
      </c>
      <c r="GO9868" s="77">
        <v>5.3000000000000005E-2</v>
      </c>
      <c r="GP9868" s="77">
        <v>3</v>
      </c>
      <c r="GQ9868" s="77">
        <v>0</v>
      </c>
      <c r="GR9868" s="77" t="s">
        <v>423</v>
      </c>
      <c r="GS9868" s="77">
        <v>5.5966209081309407E-2</v>
      </c>
      <c r="GT9868" s="77">
        <v>480.5103578565375</v>
      </c>
      <c r="GU9868" s="77">
        <v>0</v>
      </c>
      <c r="GV9868" s="77">
        <v>0</v>
      </c>
      <c r="GW9868" s="77">
        <v>0</v>
      </c>
      <c r="GX9868" s="77">
        <v>0</v>
      </c>
      <c r="GY9868" s="77">
        <v>0</v>
      </c>
      <c r="GZ9868" s="77">
        <v>0</v>
      </c>
    </row>
    <row r="9869" spans="187:208" x14ac:dyDescent="0.25">
      <c r="GE9869" s="77" t="s">
        <v>427</v>
      </c>
      <c r="GF9869" s="77" t="s">
        <v>155</v>
      </c>
      <c r="GG9869" s="77" t="s">
        <v>484</v>
      </c>
      <c r="GH9869" s="77" t="s">
        <v>453</v>
      </c>
      <c r="GI9869" s="77">
        <v>2020</v>
      </c>
      <c r="GJ9869" s="77" t="s">
        <v>303</v>
      </c>
      <c r="GK9869" s="77">
        <v>5338.1784104567196</v>
      </c>
      <c r="GL9869" s="77">
        <v>0.13441700000000001</v>
      </c>
      <c r="GM9869" s="77">
        <v>2020</v>
      </c>
      <c r="GN9869" s="77" t="s">
        <v>175</v>
      </c>
      <c r="GO9869" s="77">
        <v>5.3000000000000005E-2</v>
      </c>
      <c r="GP9869" s="77">
        <v>3</v>
      </c>
      <c r="GQ9869" s="77">
        <v>0</v>
      </c>
      <c r="GR9869" s="77" t="s">
        <v>423</v>
      </c>
      <c r="GS9869" s="77">
        <v>5.5966209081309407E-2</v>
      </c>
      <c r="GT9869" s="77">
        <v>298.75760903295264</v>
      </c>
      <c r="GU9869" s="77">
        <v>0</v>
      </c>
      <c r="GV9869" s="77">
        <v>0</v>
      </c>
      <c r="GW9869" s="77">
        <v>0</v>
      </c>
      <c r="GX9869" s="77">
        <v>0</v>
      </c>
      <c r="GY9869" s="77">
        <v>0</v>
      </c>
      <c r="GZ9869" s="77">
        <v>0</v>
      </c>
    </row>
    <row r="9870" spans="187:208" x14ac:dyDescent="0.25">
      <c r="GE9870" s="77" t="s">
        <v>422</v>
      </c>
      <c r="GF9870" s="77" t="s">
        <v>155</v>
      </c>
      <c r="GG9870" s="77" t="s">
        <v>484</v>
      </c>
      <c r="GH9870" s="77" t="s">
        <v>460</v>
      </c>
      <c r="GI9870" s="77">
        <v>2020</v>
      </c>
      <c r="GJ9870" s="77" t="s">
        <v>305</v>
      </c>
      <c r="GK9870" s="77">
        <v>222.22942162781749</v>
      </c>
      <c r="GL9870" s="77">
        <v>0.13441700000000001</v>
      </c>
      <c r="GM9870" s="77">
        <v>2020</v>
      </c>
      <c r="GN9870" s="77" t="s">
        <v>175</v>
      </c>
      <c r="GO9870" s="77">
        <v>0.13250000000000001</v>
      </c>
      <c r="GP9870" s="77">
        <v>3</v>
      </c>
      <c r="GQ9870" s="77">
        <v>0</v>
      </c>
      <c r="GR9870" s="77" t="s">
        <v>423</v>
      </c>
      <c r="GS9870" s="77">
        <v>0.1527377521613833</v>
      </c>
      <c r="GT9870" s="77">
        <v>33.942822323557138</v>
      </c>
      <c r="GU9870" s="77">
        <v>0</v>
      </c>
      <c r="GV9870" s="77">
        <v>0</v>
      </c>
      <c r="GW9870" s="77">
        <v>0</v>
      </c>
      <c r="GX9870" s="77">
        <v>0</v>
      </c>
      <c r="GY9870" s="77">
        <v>0</v>
      </c>
      <c r="GZ9870" s="77">
        <v>0</v>
      </c>
    </row>
    <row r="9871" spans="187:208" x14ac:dyDescent="0.25">
      <c r="GE9871" s="77" t="s">
        <v>425</v>
      </c>
      <c r="GF9871" s="77" t="s">
        <v>155</v>
      </c>
      <c r="GG9871" s="77" t="s">
        <v>484</v>
      </c>
      <c r="GH9871" s="77" t="s">
        <v>460</v>
      </c>
      <c r="GI9871" s="77">
        <v>2020</v>
      </c>
      <c r="GJ9871" s="77" t="s">
        <v>301</v>
      </c>
      <c r="GK9871" s="77">
        <v>8585.722809247909</v>
      </c>
      <c r="GL9871" s="77">
        <v>0.13441700000000001</v>
      </c>
      <c r="GM9871" s="77">
        <v>2020</v>
      </c>
      <c r="GN9871" s="77" t="s">
        <v>175</v>
      </c>
      <c r="GO9871" s="77">
        <v>5.3000000000000005E-2</v>
      </c>
      <c r="GP9871" s="77">
        <v>3</v>
      </c>
      <c r="GQ9871" s="77">
        <v>0</v>
      </c>
      <c r="GR9871" s="77" t="s">
        <v>423</v>
      </c>
      <c r="GS9871" s="77">
        <v>5.5966209081309407E-2</v>
      </c>
      <c r="GT9871" s="77">
        <v>480.51035785653562</v>
      </c>
      <c r="GU9871" s="77">
        <v>0</v>
      </c>
      <c r="GV9871" s="77">
        <v>0</v>
      </c>
      <c r="GW9871" s="77">
        <v>0</v>
      </c>
      <c r="GX9871" s="77">
        <v>0</v>
      </c>
      <c r="GY9871" s="77">
        <v>0</v>
      </c>
      <c r="GZ9871" s="77">
        <v>0</v>
      </c>
    </row>
    <row r="9872" spans="187:208" x14ac:dyDescent="0.25">
      <c r="GE9872" s="77" t="s">
        <v>422</v>
      </c>
      <c r="GF9872" s="77" t="s">
        <v>155</v>
      </c>
      <c r="GG9872" s="77" t="s">
        <v>484</v>
      </c>
      <c r="GH9872" s="77" t="s">
        <v>467</v>
      </c>
      <c r="GI9872" s="77">
        <v>2020</v>
      </c>
      <c r="GJ9872" s="77" t="s">
        <v>305</v>
      </c>
      <c r="GK9872" s="77">
        <v>0.69641821681223248</v>
      </c>
      <c r="GL9872" s="77">
        <v>0.13441700000000001</v>
      </c>
      <c r="GM9872" s="77">
        <v>2020</v>
      </c>
      <c r="GN9872" s="77" t="s">
        <v>175</v>
      </c>
      <c r="GO9872" s="77">
        <v>0.13250000000000001</v>
      </c>
      <c r="GP9872" s="77">
        <v>3</v>
      </c>
      <c r="GQ9872" s="77">
        <v>0</v>
      </c>
      <c r="GR9872" s="77" t="s">
        <v>423</v>
      </c>
      <c r="GS9872" s="77">
        <v>0.1527377521613833</v>
      </c>
      <c r="GT9872" s="77">
        <v>0.10636935300013926</v>
      </c>
      <c r="GU9872" s="77">
        <v>0</v>
      </c>
      <c r="GV9872" s="77">
        <v>0</v>
      </c>
      <c r="GW9872" s="77">
        <v>0</v>
      </c>
      <c r="GX9872" s="77">
        <v>0</v>
      </c>
      <c r="GY9872" s="77">
        <v>0</v>
      </c>
      <c r="GZ9872" s="77">
        <v>0</v>
      </c>
    </row>
    <row r="9873" spans="187:208" x14ac:dyDescent="0.25">
      <c r="GE9873" s="77" t="s">
        <v>425</v>
      </c>
      <c r="GF9873" s="77" t="s">
        <v>155</v>
      </c>
      <c r="GG9873" s="77" t="s">
        <v>484</v>
      </c>
      <c r="GH9873" s="77" t="s">
        <v>467</v>
      </c>
      <c r="GI9873" s="77">
        <v>2020</v>
      </c>
      <c r="GJ9873" s="77" t="s">
        <v>301</v>
      </c>
      <c r="GK9873" s="77">
        <v>2.9419641522810172</v>
      </c>
      <c r="GL9873" s="77">
        <v>0.13441700000000001</v>
      </c>
      <c r="GM9873" s="77">
        <v>2020</v>
      </c>
      <c r="GN9873" s="77" t="s">
        <v>175</v>
      </c>
      <c r="GO9873" s="77">
        <v>5.3000000000000005E-2</v>
      </c>
      <c r="GP9873" s="77">
        <v>3</v>
      </c>
      <c r="GQ9873" s="77">
        <v>0</v>
      </c>
      <c r="GR9873" s="77" t="s">
        <v>423</v>
      </c>
      <c r="GS9873" s="77">
        <v>5.5966209081309407E-2</v>
      </c>
      <c r="GT9873" s="77">
        <v>0.1646505808562766</v>
      </c>
      <c r="GU9873" s="77">
        <v>0</v>
      </c>
      <c r="GV9873" s="77">
        <v>0</v>
      </c>
      <c r="GW9873" s="77">
        <v>0</v>
      </c>
      <c r="GX9873" s="77">
        <v>0</v>
      </c>
      <c r="GY9873" s="77">
        <v>0</v>
      </c>
      <c r="GZ9873" s="77">
        <v>0</v>
      </c>
    </row>
    <row r="9874" spans="187:208" x14ac:dyDescent="0.25">
      <c r="GE9874" s="77" t="s">
        <v>427</v>
      </c>
      <c r="GF9874" s="77" t="s">
        <v>155</v>
      </c>
      <c r="GG9874" s="77" t="s">
        <v>484</v>
      </c>
      <c r="GH9874" s="77" t="s">
        <v>467</v>
      </c>
      <c r="GI9874" s="77">
        <v>2020</v>
      </c>
      <c r="GJ9874" s="77" t="s">
        <v>303</v>
      </c>
      <c r="GK9874" s="77">
        <v>1.6021759622082901</v>
      </c>
      <c r="GL9874" s="77">
        <v>0.13441700000000001</v>
      </c>
      <c r="GM9874" s="77">
        <v>2020</v>
      </c>
      <c r="GN9874" s="77" t="s">
        <v>175</v>
      </c>
      <c r="GO9874" s="77">
        <v>5.3000000000000005E-2</v>
      </c>
      <c r="GP9874" s="77">
        <v>3</v>
      </c>
      <c r="GQ9874" s="77">
        <v>0</v>
      </c>
      <c r="GR9874" s="77" t="s">
        <v>423</v>
      </c>
      <c r="GS9874" s="77">
        <v>5.5966209081309407E-2</v>
      </c>
      <c r="GT9874" s="77">
        <v>8.9667714885997243E-2</v>
      </c>
      <c r="GU9874" s="77">
        <v>0</v>
      </c>
      <c r="GV9874" s="77">
        <v>0</v>
      </c>
      <c r="GW9874" s="77">
        <v>0</v>
      </c>
      <c r="GX9874" s="77">
        <v>0</v>
      </c>
      <c r="GY9874" s="77">
        <v>0</v>
      </c>
      <c r="GZ9874" s="77">
        <v>0</v>
      </c>
    </row>
    <row r="9875" spans="187:208" x14ac:dyDescent="0.25">
      <c r="GE9875" s="77" t="s">
        <v>422</v>
      </c>
      <c r="GF9875" s="77" t="s">
        <v>155</v>
      </c>
      <c r="GG9875" s="77" t="s">
        <v>484</v>
      </c>
      <c r="GH9875" s="77" t="s">
        <v>474</v>
      </c>
      <c r="GI9875" s="77">
        <v>2020</v>
      </c>
      <c r="GJ9875" s="77" t="s">
        <v>305</v>
      </c>
      <c r="GK9875" s="77">
        <v>3.6425060683965789E-2</v>
      </c>
      <c r="GL9875" s="77">
        <v>0.13441700000000001</v>
      </c>
      <c r="GM9875" s="77">
        <v>2020</v>
      </c>
      <c r="GN9875" s="77" t="s">
        <v>175</v>
      </c>
      <c r="GO9875" s="77">
        <v>0.13250000000000001</v>
      </c>
      <c r="GP9875" s="77">
        <v>3</v>
      </c>
      <c r="GQ9875" s="77">
        <v>0</v>
      </c>
      <c r="GR9875" s="77" t="s">
        <v>423</v>
      </c>
      <c r="GS9875" s="77">
        <v>0.1527377521613833</v>
      </c>
      <c r="GT9875" s="77">
        <v>5.5634818912109136E-3</v>
      </c>
      <c r="GU9875" s="77">
        <v>0</v>
      </c>
      <c r="GV9875" s="77">
        <v>0</v>
      </c>
      <c r="GW9875" s="77">
        <v>0</v>
      </c>
      <c r="GX9875" s="77">
        <v>0</v>
      </c>
      <c r="GY9875" s="77">
        <v>0</v>
      </c>
      <c r="GZ9875" s="77">
        <v>0</v>
      </c>
    </row>
    <row r="9876" spans="187:208" x14ac:dyDescent="0.25">
      <c r="GE9876" s="77" t="s">
        <v>425</v>
      </c>
      <c r="GF9876" s="77" t="s">
        <v>155</v>
      </c>
      <c r="GG9876" s="77" t="s">
        <v>484</v>
      </c>
      <c r="GH9876" s="77" t="s">
        <v>474</v>
      </c>
      <c r="GI9876" s="77">
        <v>2020</v>
      </c>
      <c r="GJ9876" s="77" t="s">
        <v>301</v>
      </c>
      <c r="GK9876" s="77">
        <v>1.580872452543758E-3</v>
      </c>
      <c r="GL9876" s="77">
        <v>0.13441700000000001</v>
      </c>
      <c r="GM9876" s="77">
        <v>2020</v>
      </c>
      <c r="GN9876" s="77" t="s">
        <v>175</v>
      </c>
      <c r="GO9876" s="77">
        <v>5.3000000000000005E-2</v>
      </c>
      <c r="GP9876" s="77">
        <v>3</v>
      </c>
      <c r="GQ9876" s="77">
        <v>0</v>
      </c>
      <c r="GR9876" s="77" t="s">
        <v>423</v>
      </c>
      <c r="GS9876" s="77">
        <v>5.5966209081309407E-2</v>
      </c>
      <c r="GT9876" s="77">
        <v>8.8475438209946339E-5</v>
      </c>
      <c r="GU9876" s="77">
        <v>0</v>
      </c>
      <c r="GV9876" s="77">
        <v>0</v>
      </c>
      <c r="GW9876" s="77">
        <v>0</v>
      </c>
      <c r="GX9876" s="77">
        <v>0</v>
      </c>
      <c r="GY9876" s="77">
        <v>0</v>
      </c>
      <c r="GZ9876" s="77">
        <v>0</v>
      </c>
    </row>
    <row r="9877" spans="187:208" x14ac:dyDescent="0.25">
      <c r="GE9877" s="77" t="s">
        <v>427</v>
      </c>
      <c r="GF9877" s="77" t="s">
        <v>155</v>
      </c>
      <c r="GG9877" s="77" t="s">
        <v>484</v>
      </c>
      <c r="GH9877" s="77" t="s">
        <v>474</v>
      </c>
      <c r="GI9877" s="77">
        <v>2020</v>
      </c>
      <c r="GJ9877" s="77" t="s">
        <v>303</v>
      </c>
      <c r="GK9877" s="77">
        <v>3.9894642198463122E-2</v>
      </c>
      <c r="GL9877" s="77">
        <v>0.13441700000000001</v>
      </c>
      <c r="GM9877" s="77">
        <v>2020</v>
      </c>
      <c r="GN9877" s="77" t="s">
        <v>175</v>
      </c>
      <c r="GO9877" s="77">
        <v>5.3000000000000005E-2</v>
      </c>
      <c r="GP9877" s="77">
        <v>3</v>
      </c>
      <c r="GQ9877" s="77">
        <v>0</v>
      </c>
      <c r="GR9877" s="77" t="s">
        <v>423</v>
      </c>
      <c r="GS9877" s="77">
        <v>5.5966209081309407E-2</v>
      </c>
      <c r="GT9877" s="77">
        <v>2.2327518865032162E-3</v>
      </c>
      <c r="GU9877" s="77">
        <v>0</v>
      </c>
      <c r="GV9877" s="77">
        <v>0</v>
      </c>
      <c r="GW9877" s="77">
        <v>0</v>
      </c>
      <c r="GX9877" s="77">
        <v>0</v>
      </c>
      <c r="GY9877" s="77">
        <v>0</v>
      </c>
      <c r="GZ9877" s="77">
        <v>0</v>
      </c>
    </row>
    <row r="9878" spans="187:208" x14ac:dyDescent="0.25">
      <c r="GE9878" s="77" t="s">
        <v>422</v>
      </c>
      <c r="GF9878" s="77" t="s">
        <v>155</v>
      </c>
      <c r="GG9878" s="77" t="s">
        <v>485</v>
      </c>
      <c r="GH9878" s="77" t="s">
        <v>300</v>
      </c>
      <c r="GI9878" s="77">
        <v>2020</v>
      </c>
      <c r="GJ9878" s="77" t="s">
        <v>305</v>
      </c>
      <c r="GK9878" s="77">
        <v>222.22942162781229</v>
      </c>
      <c r="GL9878" s="77">
        <v>10.015393</v>
      </c>
      <c r="GM9878" s="77">
        <v>2020</v>
      </c>
      <c r="GN9878" s="77" t="s">
        <v>175</v>
      </c>
      <c r="GO9878" s="77">
        <v>0.13250000000000001</v>
      </c>
      <c r="GP9878" s="77">
        <v>3</v>
      </c>
      <c r="GQ9878" s="77">
        <v>0</v>
      </c>
      <c r="GR9878" s="77" t="s">
        <v>423</v>
      </c>
      <c r="GS9878" s="77">
        <v>0.1527377521613833</v>
      </c>
      <c r="GT9878" s="77">
        <v>33.942822323556349</v>
      </c>
      <c r="GU9878" s="77">
        <v>0</v>
      </c>
      <c r="GV9878" s="77">
        <v>0</v>
      </c>
      <c r="GW9878" s="77">
        <v>0</v>
      </c>
      <c r="GX9878" s="77">
        <v>0</v>
      </c>
      <c r="GY9878" s="77">
        <v>0</v>
      </c>
      <c r="GZ9878" s="77">
        <v>0</v>
      </c>
    </row>
    <row r="9879" spans="187:208" x14ac:dyDescent="0.25">
      <c r="GE9879" s="77" t="s">
        <v>425</v>
      </c>
      <c r="GF9879" s="77" t="s">
        <v>155</v>
      </c>
      <c r="GG9879" s="77" t="s">
        <v>485</v>
      </c>
      <c r="GH9879" s="77" t="s">
        <v>300</v>
      </c>
      <c r="GI9879" s="77">
        <v>2020</v>
      </c>
      <c r="GJ9879" s="77" t="s">
        <v>301</v>
      </c>
      <c r="GK9879" s="77">
        <v>8585.7228092478927</v>
      </c>
      <c r="GL9879" s="77">
        <v>10.015393</v>
      </c>
      <c r="GM9879" s="77">
        <v>2020</v>
      </c>
      <c r="GN9879" s="77" t="s">
        <v>175</v>
      </c>
      <c r="GO9879" s="77">
        <v>5.3000000000000005E-2</v>
      </c>
      <c r="GP9879" s="77">
        <v>3</v>
      </c>
      <c r="GQ9879" s="77">
        <v>0</v>
      </c>
      <c r="GR9879" s="77" t="s">
        <v>423</v>
      </c>
      <c r="GS9879" s="77">
        <v>5.5966209081309407E-2</v>
      </c>
      <c r="GT9879" s="77">
        <v>480.51035785653471</v>
      </c>
      <c r="GU9879" s="77">
        <v>0</v>
      </c>
      <c r="GV9879" s="77">
        <v>0</v>
      </c>
      <c r="GW9879" s="77">
        <v>0</v>
      </c>
      <c r="GX9879" s="77">
        <v>0</v>
      </c>
      <c r="GY9879" s="77">
        <v>0</v>
      </c>
      <c r="GZ9879" s="77">
        <v>0</v>
      </c>
    </row>
    <row r="9880" spans="187:208" x14ac:dyDescent="0.25">
      <c r="GE9880" s="77" t="s">
        <v>427</v>
      </c>
      <c r="GF9880" s="77" t="s">
        <v>155</v>
      </c>
      <c r="GG9880" s="77" t="s">
        <v>485</v>
      </c>
      <c r="GH9880" s="77" t="s">
        <v>300</v>
      </c>
      <c r="GI9880" s="77">
        <v>2020</v>
      </c>
      <c r="GJ9880" s="77" t="s">
        <v>303</v>
      </c>
      <c r="GK9880" s="77">
        <v>5338.1784104567096</v>
      </c>
      <c r="GL9880" s="77">
        <v>10.015393</v>
      </c>
      <c r="GM9880" s="77">
        <v>2020</v>
      </c>
      <c r="GN9880" s="77" t="s">
        <v>175</v>
      </c>
      <c r="GO9880" s="77">
        <v>5.3000000000000005E-2</v>
      </c>
      <c r="GP9880" s="77">
        <v>3</v>
      </c>
      <c r="GQ9880" s="77">
        <v>0</v>
      </c>
      <c r="GR9880" s="77" t="s">
        <v>423</v>
      </c>
      <c r="GS9880" s="77">
        <v>5.5966209081309407E-2</v>
      </c>
      <c r="GT9880" s="77">
        <v>298.75760903295213</v>
      </c>
      <c r="GU9880" s="77">
        <v>0</v>
      </c>
      <c r="GV9880" s="77">
        <v>0</v>
      </c>
      <c r="GW9880" s="77">
        <v>0</v>
      </c>
      <c r="GX9880" s="77">
        <v>0</v>
      </c>
      <c r="GY9880" s="77">
        <v>0</v>
      </c>
      <c r="GZ9880" s="77">
        <v>0</v>
      </c>
    </row>
    <row r="9881" spans="187:208" x14ac:dyDescent="0.25">
      <c r="GE9881" s="77" t="s">
        <v>422</v>
      </c>
      <c r="GF9881" s="77" t="s">
        <v>155</v>
      </c>
      <c r="GG9881" s="77" t="s">
        <v>485</v>
      </c>
      <c r="GH9881" s="77" t="s">
        <v>432</v>
      </c>
      <c r="GI9881" s="77">
        <v>2020</v>
      </c>
      <c r="GJ9881" s="77" t="s">
        <v>305</v>
      </c>
      <c r="GK9881" s="77">
        <v>222.22942162782579</v>
      </c>
      <c r="GL9881" s="77">
        <v>10.015393</v>
      </c>
      <c r="GM9881" s="77">
        <v>2020</v>
      </c>
      <c r="GN9881" s="77" t="s">
        <v>175</v>
      </c>
      <c r="GO9881" s="77">
        <v>0.13250000000000001</v>
      </c>
      <c r="GP9881" s="77">
        <v>3</v>
      </c>
      <c r="GQ9881" s="77">
        <v>0</v>
      </c>
      <c r="GR9881" s="77" t="s">
        <v>423</v>
      </c>
      <c r="GS9881" s="77">
        <v>0.1527377521613833</v>
      </c>
      <c r="GT9881" s="77">
        <v>33.94282232355841</v>
      </c>
      <c r="GU9881" s="77">
        <v>0</v>
      </c>
      <c r="GV9881" s="77">
        <v>0</v>
      </c>
      <c r="GW9881" s="77">
        <v>0</v>
      </c>
      <c r="GX9881" s="77">
        <v>0</v>
      </c>
      <c r="GY9881" s="77">
        <v>0</v>
      </c>
      <c r="GZ9881" s="77">
        <v>0</v>
      </c>
    </row>
    <row r="9882" spans="187:208" x14ac:dyDescent="0.25">
      <c r="GE9882" s="77" t="s">
        <v>425</v>
      </c>
      <c r="GF9882" s="77" t="s">
        <v>155</v>
      </c>
      <c r="GG9882" s="77" t="s">
        <v>485</v>
      </c>
      <c r="GH9882" s="77" t="s">
        <v>432</v>
      </c>
      <c r="GI9882" s="77">
        <v>2020</v>
      </c>
      <c r="GJ9882" s="77" t="s">
        <v>301</v>
      </c>
      <c r="GK9882" s="77">
        <v>8585.722809247929</v>
      </c>
      <c r="GL9882" s="77">
        <v>10.015393</v>
      </c>
      <c r="GM9882" s="77">
        <v>2020</v>
      </c>
      <c r="GN9882" s="77" t="s">
        <v>175</v>
      </c>
      <c r="GO9882" s="77">
        <v>5.3000000000000005E-2</v>
      </c>
      <c r="GP9882" s="77">
        <v>3</v>
      </c>
      <c r="GQ9882" s="77">
        <v>0</v>
      </c>
      <c r="GR9882" s="77" t="s">
        <v>423</v>
      </c>
      <c r="GS9882" s="77">
        <v>5.5966209081309407E-2</v>
      </c>
      <c r="GT9882" s="77">
        <v>480.51035785653676</v>
      </c>
      <c r="GU9882" s="77">
        <v>0</v>
      </c>
      <c r="GV9882" s="77">
        <v>0</v>
      </c>
      <c r="GW9882" s="77">
        <v>0</v>
      </c>
      <c r="GX9882" s="77">
        <v>0</v>
      </c>
      <c r="GY9882" s="77">
        <v>0</v>
      </c>
      <c r="GZ9882" s="77">
        <v>0</v>
      </c>
    </row>
    <row r="9883" spans="187:208" x14ac:dyDescent="0.25">
      <c r="GE9883" s="77" t="s">
        <v>422</v>
      </c>
      <c r="GF9883" s="77" t="s">
        <v>155</v>
      </c>
      <c r="GG9883" s="77" t="s">
        <v>485</v>
      </c>
      <c r="GH9883" s="77" t="s">
        <v>439</v>
      </c>
      <c r="GI9883" s="77">
        <v>2020</v>
      </c>
      <c r="GJ9883" s="77" t="s">
        <v>305</v>
      </c>
      <c r="GK9883" s="77">
        <v>0.69641821681215388</v>
      </c>
      <c r="GL9883" s="77">
        <v>10.015393</v>
      </c>
      <c r="GM9883" s="77">
        <v>2020</v>
      </c>
      <c r="GN9883" s="77" t="s">
        <v>175</v>
      </c>
      <c r="GO9883" s="77">
        <v>0.13250000000000001</v>
      </c>
      <c r="GP9883" s="77">
        <v>3</v>
      </c>
      <c r="GQ9883" s="77">
        <v>0</v>
      </c>
      <c r="GR9883" s="77" t="s">
        <v>423</v>
      </c>
      <c r="GS9883" s="77">
        <v>0.1527377521613833</v>
      </c>
      <c r="GT9883" s="77">
        <v>0.10636935300012726</v>
      </c>
      <c r="GU9883" s="77">
        <v>0</v>
      </c>
      <c r="GV9883" s="77">
        <v>0</v>
      </c>
      <c r="GW9883" s="77">
        <v>0</v>
      </c>
      <c r="GX9883" s="77">
        <v>0</v>
      </c>
      <c r="GY9883" s="77">
        <v>0</v>
      </c>
      <c r="GZ9883" s="77">
        <v>0</v>
      </c>
    </row>
    <row r="9884" spans="187:208" x14ac:dyDescent="0.25">
      <c r="GE9884" s="77" t="s">
        <v>425</v>
      </c>
      <c r="GF9884" s="77" t="s">
        <v>155</v>
      </c>
      <c r="GG9884" s="77" t="s">
        <v>485</v>
      </c>
      <c r="GH9884" s="77" t="s">
        <v>439</v>
      </c>
      <c r="GI9884" s="77">
        <v>2020</v>
      </c>
      <c r="GJ9884" s="77" t="s">
        <v>301</v>
      </c>
      <c r="GK9884" s="77">
        <v>2.9419641522812081</v>
      </c>
      <c r="GL9884" s="77">
        <v>10.015393</v>
      </c>
      <c r="GM9884" s="77">
        <v>2020</v>
      </c>
      <c r="GN9884" s="77" t="s">
        <v>175</v>
      </c>
      <c r="GO9884" s="77">
        <v>5.3000000000000005E-2</v>
      </c>
      <c r="GP9884" s="77">
        <v>3</v>
      </c>
      <c r="GQ9884" s="77">
        <v>0</v>
      </c>
      <c r="GR9884" s="77" t="s">
        <v>423</v>
      </c>
      <c r="GS9884" s="77">
        <v>5.5966209081309407E-2</v>
      </c>
      <c r="GT9884" s="77">
        <v>0.16465058085628728</v>
      </c>
      <c r="GU9884" s="77">
        <v>0</v>
      </c>
      <c r="GV9884" s="77">
        <v>0</v>
      </c>
      <c r="GW9884" s="77">
        <v>0</v>
      </c>
      <c r="GX9884" s="77">
        <v>0</v>
      </c>
      <c r="GY9884" s="77">
        <v>0</v>
      </c>
      <c r="GZ9884" s="77">
        <v>0</v>
      </c>
    </row>
    <row r="9885" spans="187:208" x14ac:dyDescent="0.25">
      <c r="GE9885" s="77" t="s">
        <v>427</v>
      </c>
      <c r="GF9885" s="77" t="s">
        <v>155</v>
      </c>
      <c r="GG9885" s="77" t="s">
        <v>485</v>
      </c>
      <c r="GH9885" s="77" t="s">
        <v>439</v>
      </c>
      <c r="GI9885" s="77">
        <v>2020</v>
      </c>
      <c r="GJ9885" s="77" t="s">
        <v>303</v>
      </c>
      <c r="GK9885" s="77">
        <v>1.602175962208428</v>
      </c>
      <c r="GL9885" s="77">
        <v>10.015393</v>
      </c>
      <c r="GM9885" s="77">
        <v>2020</v>
      </c>
      <c r="GN9885" s="77" t="s">
        <v>175</v>
      </c>
      <c r="GO9885" s="77">
        <v>5.3000000000000005E-2</v>
      </c>
      <c r="GP9885" s="77">
        <v>3</v>
      </c>
      <c r="GQ9885" s="77">
        <v>0</v>
      </c>
      <c r="GR9885" s="77" t="s">
        <v>423</v>
      </c>
      <c r="GS9885" s="77">
        <v>5.5966209081309407E-2</v>
      </c>
      <c r="GT9885" s="77">
        <v>8.9667714886004959E-2</v>
      </c>
      <c r="GU9885" s="77">
        <v>0</v>
      </c>
      <c r="GV9885" s="77">
        <v>0</v>
      </c>
      <c r="GW9885" s="77">
        <v>0</v>
      </c>
      <c r="GX9885" s="77">
        <v>0</v>
      </c>
      <c r="GY9885" s="77">
        <v>0</v>
      </c>
      <c r="GZ9885" s="77">
        <v>0</v>
      </c>
    </row>
    <row r="9886" spans="187:208" x14ac:dyDescent="0.25">
      <c r="GE9886" s="77" t="s">
        <v>422</v>
      </c>
      <c r="GF9886" s="77" t="s">
        <v>155</v>
      </c>
      <c r="GG9886" s="77" t="s">
        <v>485</v>
      </c>
      <c r="GH9886" s="77" t="s">
        <v>446</v>
      </c>
      <c r="GI9886" s="77">
        <v>2020</v>
      </c>
      <c r="GJ9886" s="77" t="s">
        <v>305</v>
      </c>
      <c r="GK9886" s="77">
        <v>3.6425060683954152E-2</v>
      </c>
      <c r="GL9886" s="77">
        <v>10.015393</v>
      </c>
      <c r="GM9886" s="77">
        <v>2020</v>
      </c>
      <c r="GN9886" s="77" t="s">
        <v>175</v>
      </c>
      <c r="GO9886" s="77">
        <v>0.13250000000000001</v>
      </c>
      <c r="GP9886" s="77">
        <v>3</v>
      </c>
      <c r="GQ9886" s="77">
        <v>0</v>
      </c>
      <c r="GR9886" s="77" t="s">
        <v>423</v>
      </c>
      <c r="GS9886" s="77">
        <v>0.1527377521613833</v>
      </c>
      <c r="GT9886" s="77">
        <v>5.5634818912091363E-3</v>
      </c>
      <c r="GU9886" s="77">
        <v>0</v>
      </c>
      <c r="GV9886" s="77">
        <v>0</v>
      </c>
      <c r="GW9886" s="77">
        <v>0</v>
      </c>
      <c r="GX9886" s="77">
        <v>0</v>
      </c>
      <c r="GY9886" s="77">
        <v>0</v>
      </c>
      <c r="GZ9886" s="77">
        <v>0</v>
      </c>
    </row>
    <row r="9887" spans="187:208" x14ac:dyDescent="0.25">
      <c r="GE9887" s="77" t="s">
        <v>425</v>
      </c>
      <c r="GF9887" s="77" t="s">
        <v>155</v>
      </c>
      <c r="GG9887" s="77" t="s">
        <v>485</v>
      </c>
      <c r="GH9887" s="77" t="s">
        <v>446</v>
      </c>
      <c r="GI9887" s="77">
        <v>2020</v>
      </c>
      <c r="GJ9887" s="77" t="s">
        <v>301</v>
      </c>
      <c r="GK9887" s="77">
        <v>1.580872452542875E-3</v>
      </c>
      <c r="GL9887" s="77">
        <v>10.015393</v>
      </c>
      <c r="GM9887" s="77">
        <v>2020</v>
      </c>
      <c r="GN9887" s="77" t="s">
        <v>175</v>
      </c>
      <c r="GO9887" s="77">
        <v>5.3000000000000005E-2</v>
      </c>
      <c r="GP9887" s="77">
        <v>3</v>
      </c>
      <c r="GQ9887" s="77">
        <v>0</v>
      </c>
      <c r="GR9887" s="77" t="s">
        <v>423</v>
      </c>
      <c r="GS9887" s="77">
        <v>5.5966209081309407E-2</v>
      </c>
      <c r="GT9887" s="77">
        <v>8.8475438209896927E-5</v>
      </c>
      <c r="GU9887" s="77">
        <v>0</v>
      </c>
      <c r="GV9887" s="77">
        <v>0</v>
      </c>
      <c r="GW9887" s="77">
        <v>0</v>
      </c>
      <c r="GX9887" s="77">
        <v>0</v>
      </c>
      <c r="GY9887" s="77">
        <v>0</v>
      </c>
      <c r="GZ9887" s="77">
        <v>0</v>
      </c>
    </row>
    <row r="9888" spans="187:208" x14ac:dyDescent="0.25">
      <c r="GE9888" s="77" t="s">
        <v>427</v>
      </c>
      <c r="GF9888" s="77" t="s">
        <v>155</v>
      </c>
      <c r="GG9888" s="77" t="s">
        <v>485</v>
      </c>
      <c r="GH9888" s="77" t="s">
        <v>446</v>
      </c>
      <c r="GI9888" s="77">
        <v>2020</v>
      </c>
      <c r="GJ9888" s="77" t="s">
        <v>303</v>
      </c>
      <c r="GK9888" s="77">
        <v>3.9894642198450667E-2</v>
      </c>
      <c r="GL9888" s="77">
        <v>10.015393</v>
      </c>
      <c r="GM9888" s="77">
        <v>2020</v>
      </c>
      <c r="GN9888" s="77" t="s">
        <v>175</v>
      </c>
      <c r="GO9888" s="77">
        <v>5.3000000000000005E-2</v>
      </c>
      <c r="GP9888" s="77">
        <v>3</v>
      </c>
      <c r="GQ9888" s="77">
        <v>0</v>
      </c>
      <c r="GR9888" s="77" t="s">
        <v>423</v>
      </c>
      <c r="GS9888" s="77">
        <v>5.5966209081309407E-2</v>
      </c>
      <c r="GT9888" s="77">
        <v>2.2327518865025192E-3</v>
      </c>
      <c r="GU9888" s="77">
        <v>0</v>
      </c>
      <c r="GV9888" s="77">
        <v>0</v>
      </c>
      <c r="GW9888" s="77">
        <v>0</v>
      </c>
      <c r="GX9888" s="77">
        <v>0</v>
      </c>
      <c r="GY9888" s="77">
        <v>0</v>
      </c>
      <c r="GZ9888" s="77">
        <v>0</v>
      </c>
    </row>
    <row r="9889" spans="187:208" x14ac:dyDescent="0.25">
      <c r="GE9889" s="77" t="s">
        <v>422</v>
      </c>
      <c r="GF9889" s="77" t="s">
        <v>155</v>
      </c>
      <c r="GG9889" s="77" t="s">
        <v>485</v>
      </c>
      <c r="GH9889" s="77" t="s">
        <v>453</v>
      </c>
      <c r="GI9889" s="77">
        <v>2020</v>
      </c>
      <c r="GJ9889" s="77" t="s">
        <v>305</v>
      </c>
      <c r="GK9889" s="77">
        <v>222.2294216277995</v>
      </c>
      <c r="GL9889" s="77">
        <v>10.015393</v>
      </c>
      <c r="GM9889" s="77">
        <v>2020</v>
      </c>
      <c r="GN9889" s="77" t="s">
        <v>175</v>
      </c>
      <c r="GO9889" s="77">
        <v>0.13250000000000001</v>
      </c>
      <c r="GP9889" s="77">
        <v>3</v>
      </c>
      <c r="GQ9889" s="77">
        <v>0</v>
      </c>
      <c r="GR9889" s="77" t="s">
        <v>423</v>
      </c>
      <c r="GS9889" s="77">
        <v>0.1527377521613833</v>
      </c>
      <c r="GT9889" s="77">
        <v>33.942822323554395</v>
      </c>
      <c r="GU9889" s="77">
        <v>0</v>
      </c>
      <c r="GV9889" s="77">
        <v>0</v>
      </c>
      <c r="GW9889" s="77">
        <v>0</v>
      </c>
      <c r="GX9889" s="77">
        <v>0</v>
      </c>
      <c r="GY9889" s="77">
        <v>0</v>
      </c>
      <c r="GZ9889" s="77">
        <v>0</v>
      </c>
    </row>
    <row r="9890" spans="187:208" x14ac:dyDescent="0.25">
      <c r="GE9890" s="77" t="s">
        <v>425</v>
      </c>
      <c r="GF9890" s="77" t="s">
        <v>155</v>
      </c>
      <c r="GG9890" s="77" t="s">
        <v>485</v>
      </c>
      <c r="GH9890" s="77" t="s">
        <v>453</v>
      </c>
      <c r="GI9890" s="77">
        <v>2020</v>
      </c>
      <c r="GJ9890" s="77" t="s">
        <v>301</v>
      </c>
      <c r="GK9890" s="77">
        <v>8585.7228092479199</v>
      </c>
      <c r="GL9890" s="77">
        <v>10.015393</v>
      </c>
      <c r="GM9890" s="77">
        <v>2020</v>
      </c>
      <c r="GN9890" s="77" t="s">
        <v>175</v>
      </c>
      <c r="GO9890" s="77">
        <v>5.3000000000000005E-2</v>
      </c>
      <c r="GP9890" s="77">
        <v>3</v>
      </c>
      <c r="GQ9890" s="77">
        <v>0</v>
      </c>
      <c r="GR9890" s="77" t="s">
        <v>423</v>
      </c>
      <c r="GS9890" s="77">
        <v>5.5966209081309407E-2</v>
      </c>
      <c r="GT9890" s="77">
        <v>480.51035785653625</v>
      </c>
      <c r="GU9890" s="77">
        <v>0</v>
      </c>
      <c r="GV9890" s="77">
        <v>0</v>
      </c>
      <c r="GW9890" s="77">
        <v>0</v>
      </c>
      <c r="GX9890" s="77">
        <v>0</v>
      </c>
      <c r="GY9890" s="77">
        <v>0</v>
      </c>
      <c r="GZ9890" s="77">
        <v>0</v>
      </c>
    </row>
    <row r="9891" spans="187:208" x14ac:dyDescent="0.25">
      <c r="GE9891" s="77" t="s">
        <v>427</v>
      </c>
      <c r="GF9891" s="77" t="s">
        <v>155</v>
      </c>
      <c r="GG9891" s="77" t="s">
        <v>485</v>
      </c>
      <c r="GH9891" s="77" t="s">
        <v>453</v>
      </c>
      <c r="GI9891" s="77">
        <v>2020</v>
      </c>
      <c r="GJ9891" s="77" t="s">
        <v>303</v>
      </c>
      <c r="GK9891" s="77">
        <v>5338.1784104567178</v>
      </c>
      <c r="GL9891" s="77">
        <v>10.015393</v>
      </c>
      <c r="GM9891" s="77">
        <v>2020</v>
      </c>
      <c r="GN9891" s="77" t="s">
        <v>175</v>
      </c>
      <c r="GO9891" s="77">
        <v>5.3000000000000005E-2</v>
      </c>
      <c r="GP9891" s="77">
        <v>3</v>
      </c>
      <c r="GQ9891" s="77">
        <v>0</v>
      </c>
      <c r="GR9891" s="77" t="s">
        <v>423</v>
      </c>
      <c r="GS9891" s="77">
        <v>5.5966209081309407E-2</v>
      </c>
      <c r="GT9891" s="77">
        <v>298.75760903295259</v>
      </c>
      <c r="GU9891" s="77">
        <v>0</v>
      </c>
      <c r="GV9891" s="77">
        <v>0</v>
      </c>
      <c r="GW9891" s="77">
        <v>0</v>
      </c>
      <c r="GX9891" s="77">
        <v>0</v>
      </c>
      <c r="GY9891" s="77">
        <v>0</v>
      </c>
      <c r="GZ9891" s="77">
        <v>0</v>
      </c>
    </row>
    <row r="9892" spans="187:208" x14ac:dyDescent="0.25">
      <c r="GE9892" s="77" t="s">
        <v>422</v>
      </c>
      <c r="GF9892" s="77" t="s">
        <v>155</v>
      </c>
      <c r="GG9892" s="77" t="s">
        <v>485</v>
      </c>
      <c r="GH9892" s="77" t="s">
        <v>460</v>
      </c>
      <c r="GI9892" s="77">
        <v>2020</v>
      </c>
      <c r="GJ9892" s="77" t="s">
        <v>305</v>
      </c>
      <c r="GK9892" s="77">
        <v>222.2294216277964</v>
      </c>
      <c r="GL9892" s="77">
        <v>10.015393</v>
      </c>
      <c r="GM9892" s="77">
        <v>2020</v>
      </c>
      <c r="GN9892" s="77" t="s">
        <v>175</v>
      </c>
      <c r="GO9892" s="77">
        <v>0.13250000000000001</v>
      </c>
      <c r="GP9892" s="77">
        <v>3</v>
      </c>
      <c r="GQ9892" s="77">
        <v>0</v>
      </c>
      <c r="GR9892" s="77" t="s">
        <v>423</v>
      </c>
      <c r="GS9892" s="77">
        <v>0.1527377521613833</v>
      </c>
      <c r="GT9892" s="77">
        <v>33.942822323553919</v>
      </c>
      <c r="GU9892" s="77">
        <v>0</v>
      </c>
      <c r="GV9892" s="77">
        <v>0</v>
      </c>
      <c r="GW9892" s="77">
        <v>0</v>
      </c>
      <c r="GX9892" s="77">
        <v>0</v>
      </c>
      <c r="GY9892" s="77">
        <v>0</v>
      </c>
      <c r="GZ9892" s="77">
        <v>0</v>
      </c>
    </row>
    <row r="9893" spans="187:208" x14ac:dyDescent="0.25">
      <c r="GE9893" s="77" t="s">
        <v>425</v>
      </c>
      <c r="GF9893" s="77" t="s">
        <v>155</v>
      </c>
      <c r="GG9893" s="77" t="s">
        <v>485</v>
      </c>
      <c r="GH9893" s="77" t="s">
        <v>460</v>
      </c>
      <c r="GI9893" s="77">
        <v>2020</v>
      </c>
      <c r="GJ9893" s="77" t="s">
        <v>301</v>
      </c>
      <c r="GK9893" s="77">
        <v>8585.7228092479018</v>
      </c>
      <c r="GL9893" s="77">
        <v>10.015393</v>
      </c>
      <c r="GM9893" s="77">
        <v>2020</v>
      </c>
      <c r="GN9893" s="77" t="s">
        <v>175</v>
      </c>
      <c r="GO9893" s="77">
        <v>5.3000000000000005E-2</v>
      </c>
      <c r="GP9893" s="77">
        <v>3</v>
      </c>
      <c r="GQ9893" s="77">
        <v>0</v>
      </c>
      <c r="GR9893" s="77" t="s">
        <v>423</v>
      </c>
      <c r="GS9893" s="77">
        <v>5.5966209081309407E-2</v>
      </c>
      <c r="GT9893" s="77">
        <v>480.51035785653522</v>
      </c>
      <c r="GU9893" s="77">
        <v>0</v>
      </c>
      <c r="GV9893" s="77">
        <v>0</v>
      </c>
      <c r="GW9893" s="77">
        <v>0</v>
      </c>
      <c r="GX9893" s="77">
        <v>0</v>
      </c>
      <c r="GY9893" s="77">
        <v>0</v>
      </c>
      <c r="GZ9893" s="77">
        <v>0</v>
      </c>
    </row>
    <row r="9894" spans="187:208" x14ac:dyDescent="0.25">
      <c r="GE9894" s="77" t="s">
        <v>422</v>
      </c>
      <c r="GF9894" s="77" t="s">
        <v>155</v>
      </c>
      <c r="GG9894" s="77" t="s">
        <v>485</v>
      </c>
      <c r="GH9894" s="77" t="s">
        <v>467</v>
      </c>
      <c r="GI9894" s="77">
        <v>2020</v>
      </c>
      <c r="GJ9894" s="77" t="s">
        <v>305</v>
      </c>
      <c r="GK9894" s="77">
        <v>0.69641821681220062</v>
      </c>
      <c r="GL9894" s="77">
        <v>10.015393</v>
      </c>
      <c r="GM9894" s="77">
        <v>2020</v>
      </c>
      <c r="GN9894" s="77" t="s">
        <v>175</v>
      </c>
      <c r="GO9894" s="77">
        <v>0.13250000000000001</v>
      </c>
      <c r="GP9894" s="77">
        <v>3</v>
      </c>
      <c r="GQ9894" s="77">
        <v>0</v>
      </c>
      <c r="GR9894" s="77" t="s">
        <v>423</v>
      </c>
      <c r="GS9894" s="77">
        <v>0.1527377521613833</v>
      </c>
      <c r="GT9894" s="77">
        <v>0.10636935300013439</v>
      </c>
      <c r="GU9894" s="77">
        <v>0</v>
      </c>
      <c r="GV9894" s="77">
        <v>0</v>
      </c>
      <c r="GW9894" s="77">
        <v>0</v>
      </c>
      <c r="GX9894" s="77">
        <v>0</v>
      </c>
      <c r="GY9894" s="77">
        <v>0</v>
      </c>
      <c r="GZ9894" s="77">
        <v>0</v>
      </c>
    </row>
    <row r="9895" spans="187:208" x14ac:dyDescent="0.25">
      <c r="GE9895" s="77" t="s">
        <v>425</v>
      </c>
      <c r="GF9895" s="77" t="s">
        <v>155</v>
      </c>
      <c r="GG9895" s="77" t="s">
        <v>485</v>
      </c>
      <c r="GH9895" s="77" t="s">
        <v>467</v>
      </c>
      <c r="GI9895" s="77">
        <v>2020</v>
      </c>
      <c r="GJ9895" s="77" t="s">
        <v>301</v>
      </c>
      <c r="GK9895" s="77">
        <v>2.9419641522810909</v>
      </c>
      <c r="GL9895" s="77">
        <v>10.015393</v>
      </c>
      <c r="GM9895" s="77">
        <v>2020</v>
      </c>
      <c r="GN9895" s="77" t="s">
        <v>175</v>
      </c>
      <c r="GO9895" s="77">
        <v>5.3000000000000005E-2</v>
      </c>
      <c r="GP9895" s="77">
        <v>3</v>
      </c>
      <c r="GQ9895" s="77">
        <v>0</v>
      </c>
      <c r="GR9895" s="77" t="s">
        <v>423</v>
      </c>
      <c r="GS9895" s="77">
        <v>5.5966209081309407E-2</v>
      </c>
      <c r="GT9895" s="77">
        <v>0.16465058085628073</v>
      </c>
      <c r="GU9895" s="77">
        <v>0</v>
      </c>
      <c r="GV9895" s="77">
        <v>0</v>
      </c>
      <c r="GW9895" s="77">
        <v>0</v>
      </c>
      <c r="GX9895" s="77">
        <v>0</v>
      </c>
      <c r="GY9895" s="77">
        <v>0</v>
      </c>
      <c r="GZ9895" s="77">
        <v>0</v>
      </c>
    </row>
    <row r="9896" spans="187:208" x14ac:dyDescent="0.25">
      <c r="GE9896" s="77" t="s">
        <v>427</v>
      </c>
      <c r="GF9896" s="77" t="s">
        <v>155</v>
      </c>
      <c r="GG9896" s="77" t="s">
        <v>485</v>
      </c>
      <c r="GH9896" s="77" t="s">
        <v>467</v>
      </c>
      <c r="GI9896" s="77">
        <v>2020</v>
      </c>
      <c r="GJ9896" s="77" t="s">
        <v>303</v>
      </c>
      <c r="GK9896" s="77">
        <v>1.602175962208322</v>
      </c>
      <c r="GL9896" s="77">
        <v>10.015393</v>
      </c>
      <c r="GM9896" s="77">
        <v>2020</v>
      </c>
      <c r="GN9896" s="77" t="s">
        <v>175</v>
      </c>
      <c r="GO9896" s="77">
        <v>5.3000000000000005E-2</v>
      </c>
      <c r="GP9896" s="77">
        <v>3</v>
      </c>
      <c r="GQ9896" s="77">
        <v>0</v>
      </c>
      <c r="GR9896" s="77" t="s">
        <v>423</v>
      </c>
      <c r="GS9896" s="77">
        <v>5.5966209081309407E-2</v>
      </c>
      <c r="GT9896" s="77">
        <v>8.9667714885999034E-2</v>
      </c>
      <c r="GU9896" s="77">
        <v>0</v>
      </c>
      <c r="GV9896" s="77">
        <v>0</v>
      </c>
      <c r="GW9896" s="77">
        <v>0</v>
      </c>
      <c r="GX9896" s="77">
        <v>0</v>
      </c>
      <c r="GY9896" s="77">
        <v>0</v>
      </c>
      <c r="GZ9896" s="77">
        <v>0</v>
      </c>
    </row>
    <row r="9897" spans="187:208" x14ac:dyDescent="0.25">
      <c r="GE9897" s="77" t="s">
        <v>422</v>
      </c>
      <c r="GF9897" s="77" t="s">
        <v>155</v>
      </c>
      <c r="GG9897" s="77" t="s">
        <v>485</v>
      </c>
      <c r="GH9897" s="77" t="s">
        <v>474</v>
      </c>
      <c r="GI9897" s="77">
        <v>2020</v>
      </c>
      <c r="GJ9897" s="77" t="s">
        <v>305</v>
      </c>
      <c r="GK9897" s="77">
        <v>3.6425060683951342E-2</v>
      </c>
      <c r="GL9897" s="77">
        <v>10.015393</v>
      </c>
      <c r="GM9897" s="77">
        <v>2020</v>
      </c>
      <c r="GN9897" s="77" t="s">
        <v>175</v>
      </c>
      <c r="GO9897" s="77">
        <v>0.13250000000000001</v>
      </c>
      <c r="GP9897" s="77">
        <v>3</v>
      </c>
      <c r="GQ9897" s="77">
        <v>0</v>
      </c>
      <c r="GR9897" s="77" t="s">
        <v>423</v>
      </c>
      <c r="GS9897" s="77">
        <v>0.1527377521613833</v>
      </c>
      <c r="GT9897" s="77">
        <v>5.563481891208707E-3</v>
      </c>
      <c r="GU9897" s="77">
        <v>0</v>
      </c>
      <c r="GV9897" s="77">
        <v>0</v>
      </c>
      <c r="GW9897" s="77">
        <v>0</v>
      </c>
      <c r="GX9897" s="77">
        <v>0</v>
      </c>
      <c r="GY9897" s="77">
        <v>0</v>
      </c>
      <c r="GZ9897" s="77">
        <v>0</v>
      </c>
    </row>
    <row r="9898" spans="187:208" x14ac:dyDescent="0.25">
      <c r="GE9898" s="77" t="s">
        <v>425</v>
      </c>
      <c r="GF9898" s="77" t="s">
        <v>155</v>
      </c>
      <c r="GG9898" s="77" t="s">
        <v>485</v>
      </c>
      <c r="GH9898" s="77" t="s">
        <v>474</v>
      </c>
      <c r="GI9898" s="77">
        <v>2020</v>
      </c>
      <c r="GJ9898" s="77" t="s">
        <v>301</v>
      </c>
      <c r="GK9898" s="77">
        <v>1.5808724525432751E-3</v>
      </c>
      <c r="GL9898" s="77">
        <v>10.015393</v>
      </c>
      <c r="GM9898" s="77">
        <v>2020</v>
      </c>
      <c r="GN9898" s="77" t="s">
        <v>175</v>
      </c>
      <c r="GO9898" s="77">
        <v>5.3000000000000005E-2</v>
      </c>
      <c r="GP9898" s="77">
        <v>3</v>
      </c>
      <c r="GQ9898" s="77">
        <v>0</v>
      </c>
      <c r="GR9898" s="77" t="s">
        <v>423</v>
      </c>
      <c r="GS9898" s="77">
        <v>5.5966209081309407E-2</v>
      </c>
      <c r="GT9898" s="77">
        <v>8.8475438209919315E-5</v>
      </c>
      <c r="GU9898" s="77">
        <v>0</v>
      </c>
      <c r="GV9898" s="77">
        <v>0</v>
      </c>
      <c r="GW9898" s="77">
        <v>0</v>
      </c>
      <c r="GX9898" s="77">
        <v>0</v>
      </c>
      <c r="GY9898" s="77">
        <v>0</v>
      </c>
      <c r="GZ9898" s="77">
        <v>0</v>
      </c>
    </row>
    <row r="9899" spans="187:208" x14ac:dyDescent="0.25">
      <c r="GE9899" s="77" t="s">
        <v>427</v>
      </c>
      <c r="GF9899" s="77" t="s">
        <v>155</v>
      </c>
      <c r="GG9899" s="77" t="s">
        <v>485</v>
      </c>
      <c r="GH9899" s="77" t="s">
        <v>474</v>
      </c>
      <c r="GI9899" s="77">
        <v>2020</v>
      </c>
      <c r="GJ9899" s="77" t="s">
        <v>303</v>
      </c>
      <c r="GK9899" s="77">
        <v>3.9894642198447738E-2</v>
      </c>
      <c r="GL9899" s="77">
        <v>10.015393</v>
      </c>
      <c r="GM9899" s="77">
        <v>2020</v>
      </c>
      <c r="GN9899" s="77" t="s">
        <v>175</v>
      </c>
      <c r="GO9899" s="77">
        <v>5.3000000000000005E-2</v>
      </c>
      <c r="GP9899" s="77">
        <v>3</v>
      </c>
      <c r="GQ9899" s="77">
        <v>0</v>
      </c>
      <c r="GR9899" s="77" t="s">
        <v>423</v>
      </c>
      <c r="GS9899" s="77">
        <v>5.5966209081309407E-2</v>
      </c>
      <c r="GT9899" s="77">
        <v>2.2327518865023553E-3</v>
      </c>
      <c r="GU9899" s="77">
        <v>0</v>
      </c>
      <c r="GV9899" s="77">
        <v>0</v>
      </c>
      <c r="GW9899" s="77">
        <v>0</v>
      </c>
      <c r="GX9899" s="77">
        <v>0</v>
      </c>
      <c r="GY9899" s="77">
        <v>0</v>
      </c>
      <c r="GZ9899" s="77">
        <v>0</v>
      </c>
    </row>
    <row r="9900" spans="187:208" x14ac:dyDescent="0.25">
      <c r="GE9900" s="77" t="s">
        <v>422</v>
      </c>
      <c r="GF9900" s="77" t="s">
        <v>155</v>
      </c>
      <c r="GG9900" s="77" t="s">
        <v>485</v>
      </c>
      <c r="GH9900" s="77" t="s">
        <v>481</v>
      </c>
      <c r="GI9900" s="77">
        <v>2020</v>
      </c>
      <c r="GJ9900" s="77" t="s">
        <v>305</v>
      </c>
      <c r="GK9900" s="77">
        <v>409.2237358204406</v>
      </c>
      <c r="GL9900" s="77">
        <v>10.015393</v>
      </c>
      <c r="GM9900" s="77">
        <v>2020</v>
      </c>
      <c r="GN9900" s="77" t="s">
        <v>175</v>
      </c>
      <c r="GO9900" s="77">
        <v>0.13250000000000001</v>
      </c>
      <c r="GP9900" s="77">
        <v>3</v>
      </c>
      <c r="GQ9900" s="77">
        <v>0</v>
      </c>
      <c r="GR9900" s="77" t="s">
        <v>423</v>
      </c>
      <c r="GS9900" s="77">
        <v>0.1527377521613833</v>
      </c>
      <c r="GT9900" s="77">
        <v>62.503913540297852</v>
      </c>
      <c r="GU9900" s="77">
        <v>0</v>
      </c>
      <c r="GV9900" s="77">
        <v>0</v>
      </c>
      <c r="GW9900" s="77">
        <v>0</v>
      </c>
      <c r="GX9900" s="77">
        <v>0</v>
      </c>
      <c r="GY9900" s="77">
        <v>0</v>
      </c>
      <c r="GZ9900" s="77">
        <v>0</v>
      </c>
    </row>
    <row r="9901" spans="187:208" x14ac:dyDescent="0.25">
      <c r="GE9901" s="77" t="s">
        <v>425</v>
      </c>
      <c r="GF9901" s="77" t="s">
        <v>155</v>
      </c>
      <c r="GG9901" s="77" t="s">
        <v>485</v>
      </c>
      <c r="GH9901" s="77" t="s">
        <v>481</v>
      </c>
      <c r="GI9901" s="77">
        <v>2020</v>
      </c>
      <c r="GJ9901" s="77" t="s">
        <v>301</v>
      </c>
      <c r="GK9901" s="77">
        <v>13469.087812378741</v>
      </c>
      <c r="GL9901" s="77">
        <v>10.015393</v>
      </c>
      <c r="GM9901" s="77">
        <v>2020</v>
      </c>
      <c r="GN9901" s="77" t="s">
        <v>175</v>
      </c>
      <c r="GO9901" s="77">
        <v>5.3000000000000005E-2</v>
      </c>
      <c r="GP9901" s="77">
        <v>3</v>
      </c>
      <c r="GQ9901" s="77">
        <v>0</v>
      </c>
      <c r="GR9901" s="77" t="s">
        <v>423</v>
      </c>
      <c r="GS9901" s="77">
        <v>5.5966209081309407E-2</v>
      </c>
      <c r="GT9901" s="77">
        <v>753.81378464210491</v>
      </c>
      <c r="GU9901" s="77">
        <v>0</v>
      </c>
      <c r="GV9901" s="77">
        <v>0</v>
      </c>
      <c r="GW9901" s="77">
        <v>0</v>
      </c>
      <c r="GX9901" s="77">
        <v>0</v>
      </c>
      <c r="GY9901" s="77">
        <v>0</v>
      </c>
      <c r="GZ9901" s="77">
        <v>0</v>
      </c>
    </row>
    <row r="9902" spans="187:208" x14ac:dyDescent="0.25">
      <c r="GE9902" s="77" t="s">
        <v>427</v>
      </c>
      <c r="GF9902" s="77" t="s">
        <v>155</v>
      </c>
      <c r="GG9902" s="77" t="s">
        <v>485</v>
      </c>
      <c r="GH9902" s="77" t="s">
        <v>481</v>
      </c>
      <c r="GI9902" s="77">
        <v>2020</v>
      </c>
      <c r="GJ9902" s="77" t="s">
        <v>303</v>
      </c>
      <c r="GK9902" s="77">
        <v>7205.5312760252846</v>
      </c>
      <c r="GL9902" s="77">
        <v>10.015393</v>
      </c>
      <c r="GM9902" s="77">
        <v>2020</v>
      </c>
      <c r="GN9902" s="77" t="s">
        <v>175</v>
      </c>
      <c r="GO9902" s="77">
        <v>5.3000000000000005E-2</v>
      </c>
      <c r="GP9902" s="77">
        <v>3</v>
      </c>
      <c r="GQ9902" s="77">
        <v>0</v>
      </c>
      <c r="GR9902" s="77" t="s">
        <v>423</v>
      </c>
      <c r="GS9902" s="77">
        <v>5.5966209081309407E-2</v>
      </c>
      <c r="GT9902" s="77">
        <v>403.26626993594522</v>
      </c>
      <c r="GU9902" s="77">
        <v>0</v>
      </c>
      <c r="GV9902" s="77">
        <v>0</v>
      </c>
      <c r="GW9902" s="77">
        <v>0</v>
      </c>
      <c r="GX9902" s="77">
        <v>0</v>
      </c>
      <c r="GY9902" s="77">
        <v>0</v>
      </c>
      <c r="GZ9902" s="77">
        <v>0</v>
      </c>
    </row>
    <row r="9903" spans="187:208" x14ac:dyDescent="0.25">
      <c r="GE9903" s="77" t="s">
        <v>422</v>
      </c>
      <c r="GF9903" s="77" t="s">
        <v>155</v>
      </c>
      <c r="GG9903" s="77" t="s">
        <v>485</v>
      </c>
      <c r="GH9903" s="77" t="s">
        <v>488</v>
      </c>
      <c r="GI9903" s="77">
        <v>2020</v>
      </c>
      <c r="GJ9903" s="77" t="s">
        <v>305</v>
      </c>
      <c r="GK9903" s="77">
        <v>409.22373582044048</v>
      </c>
      <c r="GL9903" s="77">
        <v>10.015393</v>
      </c>
      <c r="GM9903" s="77">
        <v>2020</v>
      </c>
      <c r="GN9903" s="77" t="s">
        <v>175</v>
      </c>
      <c r="GO9903" s="77">
        <v>0.13250000000000001</v>
      </c>
      <c r="GP9903" s="77">
        <v>3</v>
      </c>
      <c r="GQ9903" s="77">
        <v>0</v>
      </c>
      <c r="GR9903" s="77" t="s">
        <v>423</v>
      </c>
      <c r="GS9903" s="77">
        <v>0.1527377521613833</v>
      </c>
      <c r="GT9903" s="77">
        <v>62.50391354029783</v>
      </c>
      <c r="GU9903" s="77">
        <v>0</v>
      </c>
      <c r="GV9903" s="77">
        <v>0</v>
      </c>
      <c r="GW9903" s="77">
        <v>0</v>
      </c>
      <c r="GX9903" s="77">
        <v>0</v>
      </c>
      <c r="GY9903" s="77">
        <v>0</v>
      </c>
      <c r="GZ9903" s="77">
        <v>0</v>
      </c>
    </row>
    <row r="9904" spans="187:208" x14ac:dyDescent="0.25">
      <c r="GE9904" s="77" t="s">
        <v>425</v>
      </c>
      <c r="GF9904" s="77" t="s">
        <v>155</v>
      </c>
      <c r="GG9904" s="77" t="s">
        <v>485</v>
      </c>
      <c r="GH9904" s="77" t="s">
        <v>488</v>
      </c>
      <c r="GI9904" s="77">
        <v>2020</v>
      </c>
      <c r="GJ9904" s="77" t="s">
        <v>301</v>
      </c>
      <c r="GK9904" s="77">
        <v>13469.08781237674</v>
      </c>
      <c r="GL9904" s="77">
        <v>10.015393</v>
      </c>
      <c r="GM9904" s="77">
        <v>2020</v>
      </c>
      <c r="GN9904" s="77" t="s">
        <v>175</v>
      </c>
      <c r="GO9904" s="77">
        <v>5.3000000000000005E-2</v>
      </c>
      <c r="GP9904" s="77">
        <v>3</v>
      </c>
      <c r="GQ9904" s="77">
        <v>0</v>
      </c>
      <c r="GR9904" s="77" t="s">
        <v>423</v>
      </c>
      <c r="GS9904" s="77">
        <v>5.5966209081309407E-2</v>
      </c>
      <c r="GT9904" s="77">
        <v>753.81378464199292</v>
      </c>
      <c r="GU9904" s="77">
        <v>0</v>
      </c>
      <c r="GV9904" s="77">
        <v>0</v>
      </c>
      <c r="GW9904" s="77">
        <v>0</v>
      </c>
      <c r="GX9904" s="77">
        <v>0</v>
      </c>
      <c r="GY9904" s="77">
        <v>0</v>
      </c>
      <c r="GZ9904" s="77">
        <v>0</v>
      </c>
    </row>
    <row r="9905" spans="187:208" x14ac:dyDescent="0.25">
      <c r="GE9905" s="77" t="s">
        <v>427</v>
      </c>
      <c r="GF9905" s="77" t="s">
        <v>155</v>
      </c>
      <c r="GG9905" s="77" t="s">
        <v>485</v>
      </c>
      <c r="GH9905" s="77" t="s">
        <v>488</v>
      </c>
      <c r="GI9905" s="77">
        <v>2020</v>
      </c>
      <c r="GJ9905" s="77" t="s">
        <v>303</v>
      </c>
      <c r="GK9905" s="77">
        <v>7205.5312760247916</v>
      </c>
      <c r="GL9905" s="77">
        <v>10.015393</v>
      </c>
      <c r="GM9905" s="77">
        <v>2020</v>
      </c>
      <c r="GN9905" s="77" t="s">
        <v>175</v>
      </c>
      <c r="GO9905" s="77">
        <v>5.3000000000000005E-2</v>
      </c>
      <c r="GP9905" s="77">
        <v>3</v>
      </c>
      <c r="GQ9905" s="77">
        <v>0</v>
      </c>
      <c r="GR9905" s="77" t="s">
        <v>423</v>
      </c>
      <c r="GS9905" s="77">
        <v>5.5966209081309407E-2</v>
      </c>
      <c r="GT9905" s="77">
        <v>403.26626993591765</v>
      </c>
      <c r="GU9905" s="77">
        <v>0</v>
      </c>
      <c r="GV9905" s="77">
        <v>0</v>
      </c>
      <c r="GW9905" s="77">
        <v>0</v>
      </c>
      <c r="GX9905" s="77">
        <v>0</v>
      </c>
      <c r="GY9905" s="77">
        <v>0</v>
      </c>
      <c r="GZ9905" s="77">
        <v>0</v>
      </c>
    </row>
    <row r="9906" spans="187:208" x14ac:dyDescent="0.25">
      <c r="GE9906" s="77" t="s">
        <v>422</v>
      </c>
      <c r="GF9906" s="77" t="s">
        <v>155</v>
      </c>
      <c r="GG9906" s="77" t="s">
        <v>486</v>
      </c>
      <c r="GH9906" s="77" t="s">
        <v>439</v>
      </c>
      <c r="GI9906" s="77">
        <v>2020</v>
      </c>
      <c r="GJ9906" s="77" t="s">
        <v>305</v>
      </c>
      <c r="GK9906" s="77">
        <v>0.69641821681223237</v>
      </c>
      <c r="GL9906" s="77">
        <v>0.27821800000000002</v>
      </c>
      <c r="GM9906" s="77">
        <v>2020</v>
      </c>
      <c r="GN9906" s="77" t="s">
        <v>175</v>
      </c>
      <c r="GO9906" s="77">
        <v>0.13250000000000001</v>
      </c>
      <c r="GP9906" s="77">
        <v>3</v>
      </c>
      <c r="GQ9906" s="77">
        <v>0</v>
      </c>
      <c r="GR9906" s="77" t="s">
        <v>423</v>
      </c>
      <c r="GS9906" s="77">
        <v>0.1527377521613833</v>
      </c>
      <c r="GT9906" s="77">
        <v>0.10636935300013925</v>
      </c>
      <c r="GU9906" s="77">
        <v>0</v>
      </c>
      <c r="GV9906" s="77">
        <v>0</v>
      </c>
      <c r="GW9906" s="77">
        <v>0</v>
      </c>
      <c r="GX9906" s="77">
        <v>0</v>
      </c>
      <c r="GY9906" s="77">
        <v>0</v>
      </c>
      <c r="GZ9906" s="77">
        <v>0</v>
      </c>
    </row>
    <row r="9907" spans="187:208" x14ac:dyDescent="0.25">
      <c r="GE9907" s="77" t="s">
        <v>425</v>
      </c>
      <c r="GF9907" s="77" t="s">
        <v>155</v>
      </c>
      <c r="GG9907" s="77" t="s">
        <v>486</v>
      </c>
      <c r="GH9907" s="77" t="s">
        <v>439</v>
      </c>
      <c r="GI9907" s="77">
        <v>2020</v>
      </c>
      <c r="GJ9907" s="77" t="s">
        <v>301</v>
      </c>
      <c r="GK9907" s="77">
        <v>2.9419641522810172</v>
      </c>
      <c r="GL9907" s="77">
        <v>0.27821800000000002</v>
      </c>
      <c r="GM9907" s="77">
        <v>2020</v>
      </c>
      <c r="GN9907" s="77" t="s">
        <v>175</v>
      </c>
      <c r="GO9907" s="77">
        <v>5.3000000000000005E-2</v>
      </c>
      <c r="GP9907" s="77">
        <v>3</v>
      </c>
      <c r="GQ9907" s="77">
        <v>0</v>
      </c>
      <c r="GR9907" s="77" t="s">
        <v>423</v>
      </c>
      <c r="GS9907" s="77">
        <v>5.5966209081309407E-2</v>
      </c>
      <c r="GT9907" s="77">
        <v>0.1646505808562766</v>
      </c>
      <c r="GU9907" s="77">
        <v>0</v>
      </c>
      <c r="GV9907" s="77">
        <v>0</v>
      </c>
      <c r="GW9907" s="77">
        <v>0</v>
      </c>
      <c r="GX9907" s="77">
        <v>0</v>
      </c>
      <c r="GY9907" s="77">
        <v>0</v>
      </c>
      <c r="GZ9907" s="77">
        <v>0</v>
      </c>
    </row>
    <row r="9908" spans="187:208" x14ac:dyDescent="0.25">
      <c r="GE9908" s="77" t="s">
        <v>427</v>
      </c>
      <c r="GF9908" s="77" t="s">
        <v>155</v>
      </c>
      <c r="GG9908" s="77" t="s">
        <v>486</v>
      </c>
      <c r="GH9908" s="77" t="s">
        <v>439</v>
      </c>
      <c r="GI9908" s="77">
        <v>2020</v>
      </c>
      <c r="GJ9908" s="77" t="s">
        <v>303</v>
      </c>
      <c r="GK9908" s="77">
        <v>1.6021759622082901</v>
      </c>
      <c r="GL9908" s="77">
        <v>0.27821800000000002</v>
      </c>
      <c r="GM9908" s="77">
        <v>2020</v>
      </c>
      <c r="GN9908" s="77" t="s">
        <v>175</v>
      </c>
      <c r="GO9908" s="77">
        <v>5.3000000000000005E-2</v>
      </c>
      <c r="GP9908" s="77">
        <v>3</v>
      </c>
      <c r="GQ9908" s="77">
        <v>0</v>
      </c>
      <c r="GR9908" s="77" t="s">
        <v>423</v>
      </c>
      <c r="GS9908" s="77">
        <v>5.5966209081309407E-2</v>
      </c>
      <c r="GT9908" s="77">
        <v>8.9667714885997243E-2</v>
      </c>
      <c r="GU9908" s="77">
        <v>0</v>
      </c>
      <c r="GV9908" s="77">
        <v>0</v>
      </c>
      <c r="GW9908" s="77">
        <v>0</v>
      </c>
      <c r="GX9908" s="77">
        <v>0</v>
      </c>
      <c r="GY9908" s="77">
        <v>0</v>
      </c>
      <c r="GZ9908" s="77">
        <v>0</v>
      </c>
    </row>
    <row r="9909" spans="187:208" x14ac:dyDescent="0.25">
      <c r="GE9909" s="77" t="s">
        <v>422</v>
      </c>
      <c r="GF9909" s="77" t="s">
        <v>155</v>
      </c>
      <c r="GG9909" s="77" t="s">
        <v>486</v>
      </c>
      <c r="GH9909" s="77" t="s">
        <v>446</v>
      </c>
      <c r="GI9909" s="77">
        <v>2020</v>
      </c>
      <c r="GJ9909" s="77" t="s">
        <v>305</v>
      </c>
      <c r="GK9909" s="77">
        <v>3.64250606839569E-2</v>
      </c>
      <c r="GL9909" s="77">
        <v>0.27821800000000002</v>
      </c>
      <c r="GM9909" s="77">
        <v>2020</v>
      </c>
      <c r="GN9909" s="77" t="s">
        <v>175</v>
      </c>
      <c r="GO9909" s="77">
        <v>0.13250000000000001</v>
      </c>
      <c r="GP9909" s="77">
        <v>3</v>
      </c>
      <c r="GQ9909" s="77">
        <v>0</v>
      </c>
      <c r="GR9909" s="77" t="s">
        <v>423</v>
      </c>
      <c r="GS9909" s="77">
        <v>0.1527377521613833</v>
      </c>
      <c r="GT9909" s="77">
        <v>5.5634818912095561E-3</v>
      </c>
      <c r="GU9909" s="77">
        <v>0</v>
      </c>
      <c r="GV9909" s="77">
        <v>0</v>
      </c>
      <c r="GW9909" s="77">
        <v>0</v>
      </c>
      <c r="GX9909" s="77">
        <v>0</v>
      </c>
      <c r="GY9909" s="77">
        <v>0</v>
      </c>
      <c r="GZ9909" s="77">
        <v>0</v>
      </c>
    </row>
    <row r="9910" spans="187:208" x14ac:dyDescent="0.25">
      <c r="GE9910" s="77" t="s">
        <v>425</v>
      </c>
      <c r="GF9910" s="77" t="s">
        <v>155</v>
      </c>
      <c r="GG9910" s="77" t="s">
        <v>486</v>
      </c>
      <c r="GH9910" s="77" t="s">
        <v>446</v>
      </c>
      <c r="GI9910" s="77">
        <v>2020</v>
      </c>
      <c r="GJ9910" s="77" t="s">
        <v>301</v>
      </c>
      <c r="GK9910" s="77">
        <v>1.580872452543372E-3</v>
      </c>
      <c r="GL9910" s="77">
        <v>0.27821800000000002</v>
      </c>
      <c r="GM9910" s="77">
        <v>2020</v>
      </c>
      <c r="GN9910" s="77" t="s">
        <v>175</v>
      </c>
      <c r="GO9910" s="77">
        <v>5.3000000000000005E-2</v>
      </c>
      <c r="GP9910" s="77">
        <v>3</v>
      </c>
      <c r="GQ9910" s="77">
        <v>0</v>
      </c>
      <c r="GR9910" s="77" t="s">
        <v>423</v>
      </c>
      <c r="GS9910" s="77">
        <v>5.5966209081309407E-2</v>
      </c>
      <c r="GT9910" s="77">
        <v>8.8475438209924736E-5</v>
      </c>
      <c r="GU9910" s="77">
        <v>0</v>
      </c>
      <c r="GV9910" s="77">
        <v>0</v>
      </c>
      <c r="GW9910" s="77">
        <v>0</v>
      </c>
      <c r="GX9910" s="77">
        <v>0</v>
      </c>
      <c r="GY9910" s="77">
        <v>0</v>
      </c>
      <c r="GZ9910" s="77">
        <v>0</v>
      </c>
    </row>
    <row r="9911" spans="187:208" x14ac:dyDescent="0.25">
      <c r="GE9911" s="77" t="s">
        <v>427</v>
      </c>
      <c r="GF9911" s="77" t="s">
        <v>155</v>
      </c>
      <c r="GG9911" s="77" t="s">
        <v>486</v>
      </c>
      <c r="GH9911" s="77" t="s">
        <v>446</v>
      </c>
      <c r="GI9911" s="77">
        <v>2020</v>
      </c>
      <c r="GJ9911" s="77" t="s">
        <v>303</v>
      </c>
      <c r="GK9911" s="77">
        <v>3.989464219845338E-2</v>
      </c>
      <c r="GL9911" s="77">
        <v>0.27821800000000002</v>
      </c>
      <c r="GM9911" s="77">
        <v>2020</v>
      </c>
      <c r="GN9911" s="77" t="s">
        <v>175</v>
      </c>
      <c r="GO9911" s="77">
        <v>5.3000000000000005E-2</v>
      </c>
      <c r="GP9911" s="77">
        <v>3</v>
      </c>
      <c r="GQ9911" s="77">
        <v>0</v>
      </c>
      <c r="GR9911" s="77" t="s">
        <v>423</v>
      </c>
      <c r="GS9911" s="77">
        <v>5.5966209081309407E-2</v>
      </c>
      <c r="GT9911" s="77">
        <v>2.232751886502671E-3</v>
      </c>
      <c r="GU9911" s="77">
        <v>0</v>
      </c>
      <c r="GV9911" s="77">
        <v>0</v>
      </c>
      <c r="GW9911" s="77">
        <v>0</v>
      </c>
      <c r="GX9911" s="77">
        <v>0</v>
      </c>
      <c r="GY9911" s="77">
        <v>0</v>
      </c>
      <c r="GZ9911" s="77">
        <v>0</v>
      </c>
    </row>
    <row r="9912" spans="187:208" x14ac:dyDescent="0.25">
      <c r="GE9912" s="77" t="s">
        <v>422</v>
      </c>
      <c r="GF9912" s="77" t="s">
        <v>155</v>
      </c>
      <c r="GG9912" s="77" t="s">
        <v>486</v>
      </c>
      <c r="GH9912" s="77" t="s">
        <v>467</v>
      </c>
      <c r="GI9912" s="77">
        <v>2020</v>
      </c>
      <c r="GJ9912" s="77" t="s">
        <v>305</v>
      </c>
      <c r="GK9912" s="77">
        <v>0.69641821681223248</v>
      </c>
      <c r="GL9912" s="77">
        <v>0.27821800000000002</v>
      </c>
      <c r="GM9912" s="77">
        <v>2020</v>
      </c>
      <c r="GN9912" s="77" t="s">
        <v>175</v>
      </c>
      <c r="GO9912" s="77">
        <v>0.13250000000000001</v>
      </c>
      <c r="GP9912" s="77">
        <v>3</v>
      </c>
      <c r="GQ9912" s="77">
        <v>0</v>
      </c>
      <c r="GR9912" s="77" t="s">
        <v>423</v>
      </c>
      <c r="GS9912" s="77">
        <v>0.1527377521613833</v>
      </c>
      <c r="GT9912" s="77">
        <v>0.10636935300013926</v>
      </c>
      <c r="GU9912" s="77">
        <v>0</v>
      </c>
      <c r="GV9912" s="77">
        <v>0</v>
      </c>
      <c r="GW9912" s="77">
        <v>0</v>
      </c>
      <c r="GX9912" s="77">
        <v>0</v>
      </c>
      <c r="GY9912" s="77">
        <v>0</v>
      </c>
      <c r="GZ9912" s="77">
        <v>0</v>
      </c>
    </row>
    <row r="9913" spans="187:208" x14ac:dyDescent="0.25">
      <c r="GE9913" s="77" t="s">
        <v>425</v>
      </c>
      <c r="GF9913" s="77" t="s">
        <v>155</v>
      </c>
      <c r="GG9913" s="77" t="s">
        <v>486</v>
      </c>
      <c r="GH9913" s="77" t="s">
        <v>467</v>
      </c>
      <c r="GI9913" s="77">
        <v>2020</v>
      </c>
      <c r="GJ9913" s="77" t="s">
        <v>301</v>
      </c>
      <c r="GK9913" s="77">
        <v>2.9419641522810172</v>
      </c>
      <c r="GL9913" s="77">
        <v>0.27821800000000002</v>
      </c>
      <c r="GM9913" s="77">
        <v>2020</v>
      </c>
      <c r="GN9913" s="77" t="s">
        <v>175</v>
      </c>
      <c r="GO9913" s="77">
        <v>5.3000000000000005E-2</v>
      </c>
      <c r="GP9913" s="77">
        <v>3</v>
      </c>
      <c r="GQ9913" s="77">
        <v>0</v>
      </c>
      <c r="GR9913" s="77" t="s">
        <v>423</v>
      </c>
      <c r="GS9913" s="77">
        <v>5.5966209081309407E-2</v>
      </c>
      <c r="GT9913" s="77">
        <v>0.1646505808562766</v>
      </c>
      <c r="GU9913" s="77">
        <v>0</v>
      </c>
      <c r="GV9913" s="77">
        <v>0</v>
      </c>
      <c r="GW9913" s="77">
        <v>0</v>
      </c>
      <c r="GX9913" s="77">
        <v>0</v>
      </c>
      <c r="GY9913" s="77">
        <v>0</v>
      </c>
      <c r="GZ9913" s="77">
        <v>0</v>
      </c>
    </row>
    <row r="9914" spans="187:208" x14ac:dyDescent="0.25">
      <c r="GE9914" s="77" t="s">
        <v>427</v>
      </c>
      <c r="GF9914" s="77" t="s">
        <v>155</v>
      </c>
      <c r="GG9914" s="77" t="s">
        <v>486</v>
      </c>
      <c r="GH9914" s="77" t="s">
        <v>467</v>
      </c>
      <c r="GI9914" s="77">
        <v>2020</v>
      </c>
      <c r="GJ9914" s="77" t="s">
        <v>303</v>
      </c>
      <c r="GK9914" s="77">
        <v>1.6021759622082901</v>
      </c>
      <c r="GL9914" s="77">
        <v>0.27821800000000002</v>
      </c>
      <c r="GM9914" s="77">
        <v>2020</v>
      </c>
      <c r="GN9914" s="77" t="s">
        <v>175</v>
      </c>
      <c r="GO9914" s="77">
        <v>5.3000000000000005E-2</v>
      </c>
      <c r="GP9914" s="77">
        <v>3</v>
      </c>
      <c r="GQ9914" s="77">
        <v>0</v>
      </c>
      <c r="GR9914" s="77" t="s">
        <v>423</v>
      </c>
      <c r="GS9914" s="77">
        <v>5.5966209081309407E-2</v>
      </c>
      <c r="GT9914" s="77">
        <v>8.9667714885997243E-2</v>
      </c>
      <c r="GU9914" s="77">
        <v>0</v>
      </c>
      <c r="GV9914" s="77">
        <v>0</v>
      </c>
      <c r="GW9914" s="77">
        <v>0</v>
      </c>
      <c r="GX9914" s="77">
        <v>0</v>
      </c>
      <c r="GY9914" s="77">
        <v>0</v>
      </c>
      <c r="GZ9914" s="77">
        <v>0</v>
      </c>
    </row>
    <row r="9915" spans="187:208" x14ac:dyDescent="0.25">
      <c r="GE9915" s="77" t="s">
        <v>422</v>
      </c>
      <c r="GF9915" s="77" t="s">
        <v>155</v>
      </c>
      <c r="GG9915" s="77" t="s">
        <v>486</v>
      </c>
      <c r="GH9915" s="77" t="s">
        <v>474</v>
      </c>
      <c r="GI9915" s="77">
        <v>2020</v>
      </c>
      <c r="GJ9915" s="77" t="s">
        <v>305</v>
      </c>
      <c r="GK9915" s="77">
        <v>3.6425060683954499E-2</v>
      </c>
      <c r="GL9915" s="77">
        <v>0.27821800000000002</v>
      </c>
      <c r="GM9915" s="77">
        <v>2020</v>
      </c>
      <c r="GN9915" s="77" t="s">
        <v>175</v>
      </c>
      <c r="GO9915" s="77">
        <v>0.13250000000000001</v>
      </c>
      <c r="GP9915" s="77">
        <v>3</v>
      </c>
      <c r="GQ9915" s="77">
        <v>0</v>
      </c>
      <c r="GR9915" s="77" t="s">
        <v>423</v>
      </c>
      <c r="GS9915" s="77">
        <v>0.1527377521613833</v>
      </c>
      <c r="GT9915" s="77">
        <v>5.5634818912091892E-3</v>
      </c>
      <c r="GU9915" s="77">
        <v>0</v>
      </c>
      <c r="GV9915" s="77">
        <v>0</v>
      </c>
      <c r="GW9915" s="77">
        <v>0</v>
      </c>
      <c r="GX9915" s="77">
        <v>0</v>
      </c>
      <c r="GY9915" s="77">
        <v>0</v>
      </c>
      <c r="GZ9915" s="77">
        <v>0</v>
      </c>
    </row>
    <row r="9916" spans="187:208" x14ac:dyDescent="0.25">
      <c r="GE9916" s="77" t="s">
        <v>425</v>
      </c>
      <c r="GF9916" s="77" t="s">
        <v>155</v>
      </c>
      <c r="GG9916" s="77" t="s">
        <v>486</v>
      </c>
      <c r="GH9916" s="77" t="s">
        <v>474</v>
      </c>
      <c r="GI9916" s="77">
        <v>2020</v>
      </c>
      <c r="GJ9916" s="77" t="s">
        <v>301</v>
      </c>
      <c r="GK9916" s="77">
        <v>1.5808724525432671E-3</v>
      </c>
      <c r="GL9916" s="77">
        <v>0.27821800000000002</v>
      </c>
      <c r="GM9916" s="77">
        <v>2020</v>
      </c>
      <c r="GN9916" s="77" t="s">
        <v>175</v>
      </c>
      <c r="GO9916" s="77">
        <v>5.3000000000000005E-2</v>
      </c>
      <c r="GP9916" s="77">
        <v>3</v>
      </c>
      <c r="GQ9916" s="77">
        <v>0</v>
      </c>
      <c r="GR9916" s="77" t="s">
        <v>423</v>
      </c>
      <c r="GS9916" s="77">
        <v>5.5966209081309407E-2</v>
      </c>
      <c r="GT9916" s="77">
        <v>8.8475438209918868E-5</v>
      </c>
      <c r="GU9916" s="77">
        <v>0</v>
      </c>
      <c r="GV9916" s="77">
        <v>0</v>
      </c>
      <c r="GW9916" s="77">
        <v>0</v>
      </c>
      <c r="GX9916" s="77">
        <v>0</v>
      </c>
      <c r="GY9916" s="77">
        <v>0</v>
      </c>
      <c r="GZ9916" s="77">
        <v>0</v>
      </c>
    </row>
    <row r="9917" spans="187:208" x14ac:dyDescent="0.25">
      <c r="GE9917" s="77" t="s">
        <v>427</v>
      </c>
      <c r="GF9917" s="77" t="s">
        <v>155</v>
      </c>
      <c r="GG9917" s="77" t="s">
        <v>486</v>
      </c>
      <c r="GH9917" s="77" t="s">
        <v>474</v>
      </c>
      <c r="GI9917" s="77">
        <v>2020</v>
      </c>
      <c r="GJ9917" s="77" t="s">
        <v>303</v>
      </c>
      <c r="GK9917" s="77">
        <v>3.9894642198450743E-2</v>
      </c>
      <c r="GL9917" s="77">
        <v>0.27821800000000002</v>
      </c>
      <c r="GM9917" s="77">
        <v>2020</v>
      </c>
      <c r="GN9917" s="77" t="s">
        <v>175</v>
      </c>
      <c r="GO9917" s="77">
        <v>5.3000000000000005E-2</v>
      </c>
      <c r="GP9917" s="77">
        <v>3</v>
      </c>
      <c r="GQ9917" s="77">
        <v>0</v>
      </c>
      <c r="GR9917" s="77" t="s">
        <v>423</v>
      </c>
      <c r="GS9917" s="77">
        <v>5.5966209081309407E-2</v>
      </c>
      <c r="GT9917" s="77">
        <v>2.2327518865025236E-3</v>
      </c>
      <c r="GU9917" s="77">
        <v>0</v>
      </c>
      <c r="GV9917" s="77">
        <v>0</v>
      </c>
      <c r="GW9917" s="77">
        <v>0</v>
      </c>
      <c r="GX9917" s="77">
        <v>0</v>
      </c>
      <c r="GY9917" s="77">
        <v>0</v>
      </c>
      <c r="GZ9917" s="77">
        <v>0</v>
      </c>
    </row>
    <row r="9918" spans="187:208" x14ac:dyDescent="0.25">
      <c r="GE9918" s="77" t="s">
        <v>422</v>
      </c>
      <c r="GF9918" s="77" t="s">
        <v>155</v>
      </c>
      <c r="GG9918" s="77" t="s">
        <v>486</v>
      </c>
      <c r="GH9918" s="77" t="s">
        <v>481</v>
      </c>
      <c r="GI9918" s="77">
        <v>2020</v>
      </c>
      <c r="GJ9918" s="77" t="s">
        <v>305</v>
      </c>
      <c r="GK9918" s="77">
        <v>409.2237358204406</v>
      </c>
      <c r="GL9918" s="77">
        <v>0.27821800000000002</v>
      </c>
      <c r="GM9918" s="77">
        <v>2020</v>
      </c>
      <c r="GN9918" s="77" t="s">
        <v>175</v>
      </c>
      <c r="GO9918" s="77">
        <v>0.13250000000000001</v>
      </c>
      <c r="GP9918" s="77">
        <v>3</v>
      </c>
      <c r="GQ9918" s="77">
        <v>0</v>
      </c>
      <c r="GR9918" s="77" t="s">
        <v>423</v>
      </c>
      <c r="GS9918" s="77">
        <v>0.1527377521613833</v>
      </c>
      <c r="GT9918" s="77">
        <v>62.503913540297852</v>
      </c>
      <c r="GU9918" s="77">
        <v>0</v>
      </c>
      <c r="GV9918" s="77">
        <v>0</v>
      </c>
      <c r="GW9918" s="77">
        <v>0</v>
      </c>
      <c r="GX9918" s="77">
        <v>0</v>
      </c>
      <c r="GY9918" s="77">
        <v>0</v>
      </c>
      <c r="GZ9918" s="77">
        <v>0</v>
      </c>
    </row>
    <row r="9919" spans="187:208" x14ac:dyDescent="0.25">
      <c r="GE9919" s="77" t="s">
        <v>425</v>
      </c>
      <c r="GF9919" s="77" t="s">
        <v>155</v>
      </c>
      <c r="GG9919" s="77" t="s">
        <v>486</v>
      </c>
      <c r="GH9919" s="77" t="s">
        <v>481</v>
      </c>
      <c r="GI9919" s="77">
        <v>2020</v>
      </c>
      <c r="GJ9919" s="77" t="s">
        <v>301</v>
      </c>
      <c r="GK9919" s="77">
        <v>13469.08781237873</v>
      </c>
      <c r="GL9919" s="77">
        <v>0.27821800000000002</v>
      </c>
      <c r="GM9919" s="77">
        <v>2020</v>
      </c>
      <c r="GN9919" s="77" t="s">
        <v>175</v>
      </c>
      <c r="GO9919" s="77">
        <v>5.3000000000000005E-2</v>
      </c>
      <c r="GP9919" s="77">
        <v>3</v>
      </c>
      <c r="GQ9919" s="77">
        <v>0</v>
      </c>
      <c r="GR9919" s="77" t="s">
        <v>423</v>
      </c>
      <c r="GS9919" s="77">
        <v>5.5966209081309407E-2</v>
      </c>
      <c r="GT9919" s="77">
        <v>753.81378464210434</v>
      </c>
      <c r="GU9919" s="77">
        <v>0</v>
      </c>
      <c r="GV9919" s="77">
        <v>0</v>
      </c>
      <c r="GW9919" s="77">
        <v>0</v>
      </c>
      <c r="GX9919" s="77">
        <v>0</v>
      </c>
      <c r="GY9919" s="77">
        <v>0</v>
      </c>
      <c r="GZ9919" s="77">
        <v>0</v>
      </c>
    </row>
    <row r="9920" spans="187:208" x14ac:dyDescent="0.25">
      <c r="GE9920" s="77" t="s">
        <v>427</v>
      </c>
      <c r="GF9920" s="77" t="s">
        <v>155</v>
      </c>
      <c r="GG9920" s="77" t="s">
        <v>486</v>
      </c>
      <c r="GH9920" s="77" t="s">
        <v>481</v>
      </c>
      <c r="GI9920" s="77">
        <v>2020</v>
      </c>
      <c r="GJ9920" s="77" t="s">
        <v>303</v>
      </c>
      <c r="GK9920" s="77">
        <v>7205.5312760252846</v>
      </c>
      <c r="GL9920" s="77">
        <v>0.27821800000000002</v>
      </c>
      <c r="GM9920" s="77">
        <v>2020</v>
      </c>
      <c r="GN9920" s="77" t="s">
        <v>175</v>
      </c>
      <c r="GO9920" s="77">
        <v>5.3000000000000005E-2</v>
      </c>
      <c r="GP9920" s="77">
        <v>3</v>
      </c>
      <c r="GQ9920" s="77">
        <v>0</v>
      </c>
      <c r="GR9920" s="77" t="s">
        <v>423</v>
      </c>
      <c r="GS9920" s="77">
        <v>5.5966209081309407E-2</v>
      </c>
      <c r="GT9920" s="77">
        <v>403.26626993594522</v>
      </c>
      <c r="GU9920" s="77">
        <v>0</v>
      </c>
      <c r="GV9920" s="77">
        <v>0</v>
      </c>
      <c r="GW9920" s="77">
        <v>0</v>
      </c>
      <c r="GX9920" s="77">
        <v>0</v>
      </c>
      <c r="GY9920" s="77">
        <v>0</v>
      </c>
      <c r="GZ9920" s="77">
        <v>0</v>
      </c>
    </row>
    <row r="9921" spans="187:208" x14ac:dyDescent="0.25">
      <c r="GE9921" s="77" t="s">
        <v>422</v>
      </c>
      <c r="GF9921" s="77" t="s">
        <v>155</v>
      </c>
      <c r="GG9921" s="77" t="s">
        <v>486</v>
      </c>
      <c r="GH9921" s="77" t="s">
        <v>488</v>
      </c>
      <c r="GI9921" s="77">
        <v>2020</v>
      </c>
      <c r="GJ9921" s="77" t="s">
        <v>305</v>
      </c>
      <c r="GK9921" s="77">
        <v>409.22373582044048</v>
      </c>
      <c r="GL9921" s="77">
        <v>0.27821800000000002</v>
      </c>
      <c r="GM9921" s="77">
        <v>2020</v>
      </c>
      <c r="GN9921" s="77" t="s">
        <v>175</v>
      </c>
      <c r="GO9921" s="77">
        <v>0.13250000000000001</v>
      </c>
      <c r="GP9921" s="77">
        <v>3</v>
      </c>
      <c r="GQ9921" s="77">
        <v>0</v>
      </c>
      <c r="GR9921" s="77" t="s">
        <v>423</v>
      </c>
      <c r="GS9921" s="77">
        <v>0.1527377521613833</v>
      </c>
      <c r="GT9921" s="77">
        <v>62.50391354029783</v>
      </c>
      <c r="GU9921" s="77">
        <v>0</v>
      </c>
      <c r="GV9921" s="77">
        <v>0</v>
      </c>
      <c r="GW9921" s="77">
        <v>0</v>
      </c>
      <c r="GX9921" s="77">
        <v>0</v>
      </c>
      <c r="GY9921" s="77">
        <v>0</v>
      </c>
      <c r="GZ9921" s="77">
        <v>0</v>
      </c>
    </row>
    <row r="9922" spans="187:208" x14ac:dyDescent="0.25">
      <c r="GE9922" s="77" t="s">
        <v>425</v>
      </c>
      <c r="GF9922" s="77" t="s">
        <v>155</v>
      </c>
      <c r="GG9922" s="77" t="s">
        <v>486</v>
      </c>
      <c r="GH9922" s="77" t="s">
        <v>488</v>
      </c>
      <c r="GI9922" s="77">
        <v>2020</v>
      </c>
      <c r="GJ9922" s="77" t="s">
        <v>301</v>
      </c>
      <c r="GK9922" s="77">
        <v>13469.087812378741</v>
      </c>
      <c r="GL9922" s="77">
        <v>0.27821800000000002</v>
      </c>
      <c r="GM9922" s="77">
        <v>2020</v>
      </c>
      <c r="GN9922" s="77" t="s">
        <v>175</v>
      </c>
      <c r="GO9922" s="77">
        <v>5.3000000000000005E-2</v>
      </c>
      <c r="GP9922" s="77">
        <v>3</v>
      </c>
      <c r="GQ9922" s="77">
        <v>0</v>
      </c>
      <c r="GR9922" s="77" t="s">
        <v>423</v>
      </c>
      <c r="GS9922" s="77">
        <v>5.5966209081309407E-2</v>
      </c>
      <c r="GT9922" s="77">
        <v>753.81378464210491</v>
      </c>
      <c r="GU9922" s="77">
        <v>0</v>
      </c>
      <c r="GV9922" s="77">
        <v>0</v>
      </c>
      <c r="GW9922" s="77">
        <v>0</v>
      </c>
      <c r="GX9922" s="77">
        <v>0</v>
      </c>
      <c r="GY9922" s="77">
        <v>0</v>
      </c>
      <c r="GZ9922" s="77">
        <v>0</v>
      </c>
    </row>
    <row r="9923" spans="187:208" x14ac:dyDescent="0.25">
      <c r="GE9923" s="77" t="s">
        <v>427</v>
      </c>
      <c r="GF9923" s="77" t="s">
        <v>155</v>
      </c>
      <c r="GG9923" s="77" t="s">
        <v>486</v>
      </c>
      <c r="GH9923" s="77" t="s">
        <v>488</v>
      </c>
      <c r="GI9923" s="77">
        <v>2020</v>
      </c>
      <c r="GJ9923" s="77" t="s">
        <v>303</v>
      </c>
      <c r="GK9923" s="77">
        <v>7205.5312760252837</v>
      </c>
      <c r="GL9923" s="77">
        <v>0.27821800000000002</v>
      </c>
      <c r="GM9923" s="77">
        <v>2020</v>
      </c>
      <c r="GN9923" s="77" t="s">
        <v>175</v>
      </c>
      <c r="GO9923" s="77">
        <v>5.3000000000000005E-2</v>
      </c>
      <c r="GP9923" s="77">
        <v>3</v>
      </c>
      <c r="GQ9923" s="77">
        <v>0</v>
      </c>
      <c r="GR9923" s="77" t="s">
        <v>423</v>
      </c>
      <c r="GS9923" s="77">
        <v>5.5966209081309407E-2</v>
      </c>
      <c r="GT9923" s="77">
        <v>403.26626993594516</v>
      </c>
      <c r="GU9923" s="77">
        <v>0</v>
      </c>
      <c r="GV9923" s="77">
        <v>0</v>
      </c>
      <c r="GW9923" s="77">
        <v>0</v>
      </c>
      <c r="GX9923" s="77">
        <v>0</v>
      </c>
      <c r="GY9923" s="77">
        <v>0</v>
      </c>
      <c r="GZ9923" s="77">
        <v>0</v>
      </c>
    </row>
    <row r="9924" spans="187:208" x14ac:dyDescent="0.25">
      <c r="GE9924" s="77" t="s">
        <v>422</v>
      </c>
      <c r="GF9924" s="77" t="s">
        <v>155</v>
      </c>
      <c r="GG9924" s="77" t="s">
        <v>487</v>
      </c>
      <c r="GH9924" s="77" t="s">
        <v>300</v>
      </c>
      <c r="GI9924" s="77">
        <v>2020</v>
      </c>
      <c r="GJ9924" s="77" t="s">
        <v>305</v>
      </c>
      <c r="GK9924" s="77">
        <v>222.22942162783019</v>
      </c>
      <c r="GL9924" s="77">
        <v>1</v>
      </c>
      <c r="GM9924" s="77">
        <v>2020</v>
      </c>
      <c r="GN9924" s="77" t="s">
        <v>175</v>
      </c>
      <c r="GO9924" s="77">
        <v>0.13250000000000001</v>
      </c>
      <c r="GP9924" s="77">
        <v>3</v>
      </c>
      <c r="GQ9924" s="77">
        <v>0</v>
      </c>
      <c r="GR9924" s="77" t="s">
        <v>423</v>
      </c>
      <c r="GS9924" s="77">
        <v>0.1527377521613833</v>
      </c>
      <c r="GT9924" s="77">
        <v>33.942822323559085</v>
      </c>
      <c r="GU9924" s="77">
        <v>0</v>
      </c>
      <c r="GV9924" s="77">
        <v>0</v>
      </c>
      <c r="GW9924" s="77">
        <v>0</v>
      </c>
      <c r="GX9924" s="77">
        <v>0</v>
      </c>
      <c r="GY9924" s="77">
        <v>0</v>
      </c>
      <c r="GZ9924" s="77">
        <v>0</v>
      </c>
    </row>
    <row r="9925" spans="187:208" x14ac:dyDescent="0.25">
      <c r="GE9925" s="77" t="s">
        <v>425</v>
      </c>
      <c r="GF9925" s="77" t="s">
        <v>155</v>
      </c>
      <c r="GG9925" s="77" t="s">
        <v>487</v>
      </c>
      <c r="GH9925" s="77" t="s">
        <v>300</v>
      </c>
      <c r="GI9925" s="77">
        <v>2020</v>
      </c>
      <c r="GJ9925" s="77" t="s">
        <v>301</v>
      </c>
      <c r="GK9925" s="77">
        <v>8585.7228092479418</v>
      </c>
      <c r="GL9925" s="77">
        <v>1</v>
      </c>
      <c r="GM9925" s="77">
        <v>2020</v>
      </c>
      <c r="GN9925" s="77" t="s">
        <v>175</v>
      </c>
      <c r="GO9925" s="77">
        <v>5.3000000000000005E-2</v>
      </c>
      <c r="GP9925" s="77">
        <v>3</v>
      </c>
      <c r="GQ9925" s="77">
        <v>0</v>
      </c>
      <c r="GR9925" s="77" t="s">
        <v>423</v>
      </c>
      <c r="GS9925" s="77">
        <v>5.5966209081309407E-2</v>
      </c>
      <c r="GT9925" s="77">
        <v>480.5103578565375</v>
      </c>
      <c r="GU9925" s="77">
        <v>0</v>
      </c>
      <c r="GV9925" s="77">
        <v>0</v>
      </c>
      <c r="GW9925" s="77">
        <v>0</v>
      </c>
      <c r="GX9925" s="77">
        <v>0</v>
      </c>
      <c r="GY9925" s="77">
        <v>0</v>
      </c>
      <c r="GZ9925" s="77">
        <v>0</v>
      </c>
    </row>
    <row r="9926" spans="187:208" x14ac:dyDescent="0.25">
      <c r="GE9926" s="77" t="s">
        <v>427</v>
      </c>
      <c r="GF9926" s="77" t="s">
        <v>155</v>
      </c>
      <c r="GG9926" s="77" t="s">
        <v>487</v>
      </c>
      <c r="GH9926" s="77" t="s">
        <v>300</v>
      </c>
      <c r="GI9926" s="77">
        <v>2020</v>
      </c>
      <c r="GJ9926" s="77" t="s">
        <v>303</v>
      </c>
      <c r="GK9926" s="77">
        <v>5338.1784104567432</v>
      </c>
      <c r="GL9926" s="77">
        <v>1</v>
      </c>
      <c r="GM9926" s="77">
        <v>2020</v>
      </c>
      <c r="GN9926" s="77" t="s">
        <v>175</v>
      </c>
      <c r="GO9926" s="77">
        <v>5.3000000000000005E-2</v>
      </c>
      <c r="GP9926" s="77">
        <v>3</v>
      </c>
      <c r="GQ9926" s="77">
        <v>0</v>
      </c>
      <c r="GR9926" s="77" t="s">
        <v>423</v>
      </c>
      <c r="GS9926" s="77">
        <v>5.5966209081309407E-2</v>
      </c>
      <c r="GT9926" s="77">
        <v>298.75760903295401</v>
      </c>
      <c r="GU9926" s="77">
        <v>0</v>
      </c>
      <c r="GV9926" s="77">
        <v>0</v>
      </c>
      <c r="GW9926" s="77">
        <v>0</v>
      </c>
      <c r="GX9926" s="77">
        <v>0</v>
      </c>
      <c r="GY9926" s="77">
        <v>0</v>
      </c>
      <c r="GZ9926" s="77">
        <v>0</v>
      </c>
    </row>
    <row r="9927" spans="187:208" x14ac:dyDescent="0.25">
      <c r="GE9927" s="77" t="s">
        <v>422</v>
      </c>
      <c r="GF9927" s="77" t="s">
        <v>155</v>
      </c>
      <c r="GG9927" s="77" t="s">
        <v>487</v>
      </c>
      <c r="GH9927" s="77" t="s">
        <v>432</v>
      </c>
      <c r="GI9927" s="77">
        <v>2020</v>
      </c>
      <c r="GJ9927" s="77" t="s">
        <v>305</v>
      </c>
      <c r="GK9927" s="77">
        <v>222.22942162783019</v>
      </c>
      <c r="GL9927" s="77">
        <v>1</v>
      </c>
      <c r="GM9927" s="77">
        <v>2020</v>
      </c>
      <c r="GN9927" s="77" t="s">
        <v>175</v>
      </c>
      <c r="GO9927" s="77">
        <v>0.13250000000000001</v>
      </c>
      <c r="GP9927" s="77">
        <v>3</v>
      </c>
      <c r="GQ9927" s="77">
        <v>0</v>
      </c>
      <c r="GR9927" s="77" t="s">
        <v>423</v>
      </c>
      <c r="GS9927" s="77">
        <v>0.1527377521613833</v>
      </c>
      <c r="GT9927" s="77">
        <v>33.942822323559085</v>
      </c>
      <c r="GU9927" s="77">
        <v>0</v>
      </c>
      <c r="GV9927" s="77">
        <v>0</v>
      </c>
      <c r="GW9927" s="77">
        <v>0</v>
      </c>
      <c r="GX9927" s="77">
        <v>0</v>
      </c>
      <c r="GY9927" s="77">
        <v>0</v>
      </c>
      <c r="GZ9927" s="77">
        <v>0</v>
      </c>
    </row>
    <row r="9928" spans="187:208" x14ac:dyDescent="0.25">
      <c r="GE9928" s="77" t="s">
        <v>425</v>
      </c>
      <c r="GF9928" s="77" t="s">
        <v>155</v>
      </c>
      <c r="GG9928" s="77" t="s">
        <v>487</v>
      </c>
      <c r="GH9928" s="77" t="s">
        <v>432</v>
      </c>
      <c r="GI9928" s="77">
        <v>2020</v>
      </c>
      <c r="GJ9928" s="77" t="s">
        <v>301</v>
      </c>
      <c r="GK9928" s="77">
        <v>8585.7228092479418</v>
      </c>
      <c r="GL9928" s="77">
        <v>1</v>
      </c>
      <c r="GM9928" s="77">
        <v>2020</v>
      </c>
      <c r="GN9928" s="77" t="s">
        <v>175</v>
      </c>
      <c r="GO9928" s="77">
        <v>5.3000000000000005E-2</v>
      </c>
      <c r="GP9928" s="77">
        <v>3</v>
      </c>
      <c r="GQ9928" s="77">
        <v>0</v>
      </c>
      <c r="GR9928" s="77" t="s">
        <v>423</v>
      </c>
      <c r="GS9928" s="77">
        <v>5.5966209081309407E-2</v>
      </c>
      <c r="GT9928" s="77">
        <v>480.5103578565375</v>
      </c>
      <c r="GU9928" s="77">
        <v>0</v>
      </c>
      <c r="GV9928" s="77">
        <v>0</v>
      </c>
      <c r="GW9928" s="77">
        <v>0</v>
      </c>
      <c r="GX9928" s="77">
        <v>0</v>
      </c>
      <c r="GY9928" s="77">
        <v>0</v>
      </c>
      <c r="GZ9928" s="77">
        <v>0</v>
      </c>
    </row>
    <row r="9929" spans="187:208" x14ac:dyDescent="0.25">
      <c r="GE9929" s="77" t="s">
        <v>422</v>
      </c>
      <c r="GF9929" s="77" t="s">
        <v>155</v>
      </c>
      <c r="GG9929" s="77" t="s">
        <v>487</v>
      </c>
      <c r="GH9929" s="77" t="s">
        <v>439</v>
      </c>
      <c r="GI9929" s="77">
        <v>2020</v>
      </c>
      <c r="GJ9929" s="77" t="s">
        <v>305</v>
      </c>
      <c r="GK9929" s="77">
        <v>0.6964182168121561</v>
      </c>
      <c r="GL9929" s="77">
        <v>1</v>
      </c>
      <c r="GM9929" s="77">
        <v>2020</v>
      </c>
      <c r="GN9929" s="77" t="s">
        <v>175</v>
      </c>
      <c r="GO9929" s="77">
        <v>0.13250000000000001</v>
      </c>
      <c r="GP9929" s="77">
        <v>3</v>
      </c>
      <c r="GQ9929" s="77">
        <v>0</v>
      </c>
      <c r="GR9929" s="77" t="s">
        <v>423</v>
      </c>
      <c r="GS9929" s="77">
        <v>0.1527377521613833</v>
      </c>
      <c r="GT9929" s="77">
        <v>0.10636935300012759</v>
      </c>
      <c r="GU9929" s="77">
        <v>0</v>
      </c>
      <c r="GV9929" s="77">
        <v>0</v>
      </c>
      <c r="GW9929" s="77">
        <v>0</v>
      </c>
      <c r="GX9929" s="77">
        <v>0</v>
      </c>
      <c r="GY9929" s="77">
        <v>0</v>
      </c>
      <c r="GZ9929" s="77">
        <v>0</v>
      </c>
    </row>
    <row r="9930" spans="187:208" x14ac:dyDescent="0.25">
      <c r="GE9930" s="77" t="s">
        <v>425</v>
      </c>
      <c r="GF9930" s="77" t="s">
        <v>155</v>
      </c>
      <c r="GG9930" s="77" t="s">
        <v>487</v>
      </c>
      <c r="GH9930" s="77" t="s">
        <v>439</v>
      </c>
      <c r="GI9930" s="77">
        <v>2020</v>
      </c>
      <c r="GJ9930" s="77" t="s">
        <v>301</v>
      </c>
      <c r="GK9930" s="77">
        <v>2.9419641522809949</v>
      </c>
      <c r="GL9930" s="77">
        <v>1</v>
      </c>
      <c r="GM9930" s="77">
        <v>2020</v>
      </c>
      <c r="GN9930" s="77" t="s">
        <v>175</v>
      </c>
      <c r="GO9930" s="77">
        <v>5.3000000000000005E-2</v>
      </c>
      <c r="GP9930" s="77">
        <v>3</v>
      </c>
      <c r="GQ9930" s="77">
        <v>0</v>
      </c>
      <c r="GR9930" s="77" t="s">
        <v>423</v>
      </c>
      <c r="GS9930" s="77">
        <v>5.5966209081309407E-2</v>
      </c>
      <c r="GT9930" s="77">
        <v>0.16465058085627535</v>
      </c>
      <c r="GU9930" s="77">
        <v>0</v>
      </c>
      <c r="GV9930" s="77">
        <v>0</v>
      </c>
      <c r="GW9930" s="77">
        <v>0</v>
      </c>
      <c r="GX9930" s="77">
        <v>0</v>
      </c>
      <c r="GY9930" s="77">
        <v>0</v>
      </c>
      <c r="GZ9930" s="77">
        <v>0</v>
      </c>
    </row>
    <row r="9931" spans="187:208" x14ac:dyDescent="0.25">
      <c r="GE9931" s="77" t="s">
        <v>427</v>
      </c>
      <c r="GF9931" s="77" t="s">
        <v>155</v>
      </c>
      <c r="GG9931" s="77" t="s">
        <v>487</v>
      </c>
      <c r="GH9931" s="77" t="s">
        <v>439</v>
      </c>
      <c r="GI9931" s="77">
        <v>2020</v>
      </c>
      <c r="GJ9931" s="77" t="s">
        <v>303</v>
      </c>
      <c r="GK9931" s="77">
        <v>1.602175962208308</v>
      </c>
      <c r="GL9931" s="77">
        <v>1</v>
      </c>
      <c r="GM9931" s="77">
        <v>2020</v>
      </c>
      <c r="GN9931" s="77" t="s">
        <v>175</v>
      </c>
      <c r="GO9931" s="77">
        <v>5.3000000000000005E-2</v>
      </c>
      <c r="GP9931" s="77">
        <v>3</v>
      </c>
      <c r="GQ9931" s="77">
        <v>0</v>
      </c>
      <c r="GR9931" s="77" t="s">
        <v>423</v>
      </c>
      <c r="GS9931" s="77">
        <v>5.5966209081309407E-2</v>
      </c>
      <c r="GT9931" s="77">
        <v>8.9667714885998243E-2</v>
      </c>
      <c r="GU9931" s="77">
        <v>0</v>
      </c>
      <c r="GV9931" s="77">
        <v>0</v>
      </c>
      <c r="GW9931" s="77">
        <v>0</v>
      </c>
      <c r="GX9931" s="77">
        <v>0</v>
      </c>
      <c r="GY9931" s="77">
        <v>0</v>
      </c>
      <c r="GZ9931" s="77">
        <v>0</v>
      </c>
    </row>
    <row r="9932" spans="187:208" x14ac:dyDescent="0.25">
      <c r="GE9932" s="77" t="s">
        <v>422</v>
      </c>
      <c r="GF9932" s="77" t="s">
        <v>155</v>
      </c>
      <c r="GG9932" s="77" t="s">
        <v>487</v>
      </c>
      <c r="GH9932" s="77" t="s">
        <v>446</v>
      </c>
      <c r="GI9932" s="77">
        <v>2020</v>
      </c>
      <c r="GJ9932" s="77" t="s">
        <v>305</v>
      </c>
      <c r="GK9932" s="77">
        <v>3.6425060683954409E-2</v>
      </c>
      <c r="GL9932" s="77">
        <v>1</v>
      </c>
      <c r="GM9932" s="77">
        <v>2020</v>
      </c>
      <c r="GN9932" s="77" t="s">
        <v>175</v>
      </c>
      <c r="GO9932" s="77">
        <v>0.13250000000000001</v>
      </c>
      <c r="GP9932" s="77">
        <v>3</v>
      </c>
      <c r="GQ9932" s="77">
        <v>0</v>
      </c>
      <c r="GR9932" s="77" t="s">
        <v>423</v>
      </c>
      <c r="GS9932" s="77">
        <v>0.1527377521613833</v>
      </c>
      <c r="GT9932" s="77">
        <v>5.5634818912091754E-3</v>
      </c>
      <c r="GU9932" s="77">
        <v>0</v>
      </c>
      <c r="GV9932" s="77">
        <v>0</v>
      </c>
      <c r="GW9932" s="77">
        <v>0</v>
      </c>
      <c r="GX9932" s="77">
        <v>0</v>
      </c>
      <c r="GY9932" s="77">
        <v>0</v>
      </c>
      <c r="GZ9932" s="77">
        <v>0</v>
      </c>
    </row>
    <row r="9933" spans="187:208" x14ac:dyDescent="0.25">
      <c r="GE9933" s="77" t="s">
        <v>425</v>
      </c>
      <c r="GF9933" s="77" t="s">
        <v>155</v>
      </c>
      <c r="GG9933" s="77" t="s">
        <v>487</v>
      </c>
      <c r="GH9933" s="77" t="s">
        <v>446</v>
      </c>
      <c r="GI9933" s="77">
        <v>2020</v>
      </c>
      <c r="GJ9933" s="77" t="s">
        <v>301</v>
      </c>
      <c r="GK9933" s="77">
        <v>1.5808724525429431E-3</v>
      </c>
      <c r="GL9933" s="77">
        <v>1</v>
      </c>
      <c r="GM9933" s="77">
        <v>2020</v>
      </c>
      <c r="GN9933" s="77" t="s">
        <v>175</v>
      </c>
      <c r="GO9933" s="77">
        <v>5.3000000000000005E-2</v>
      </c>
      <c r="GP9933" s="77">
        <v>3</v>
      </c>
      <c r="GQ9933" s="77">
        <v>0</v>
      </c>
      <c r="GR9933" s="77" t="s">
        <v>423</v>
      </c>
      <c r="GS9933" s="77">
        <v>5.5966209081309407E-2</v>
      </c>
      <c r="GT9933" s="77">
        <v>8.8475438209900735E-5</v>
      </c>
      <c r="GU9933" s="77">
        <v>0</v>
      </c>
      <c r="GV9933" s="77">
        <v>0</v>
      </c>
      <c r="GW9933" s="77">
        <v>0</v>
      </c>
      <c r="GX9933" s="77">
        <v>0</v>
      </c>
      <c r="GY9933" s="77">
        <v>0</v>
      </c>
      <c r="GZ9933" s="77">
        <v>0</v>
      </c>
    </row>
    <row r="9934" spans="187:208" x14ac:dyDescent="0.25">
      <c r="GE9934" s="77" t="s">
        <v>427</v>
      </c>
      <c r="GF9934" s="77" t="s">
        <v>155</v>
      </c>
      <c r="GG9934" s="77" t="s">
        <v>487</v>
      </c>
      <c r="GH9934" s="77" t="s">
        <v>446</v>
      </c>
      <c r="GI9934" s="77">
        <v>2020</v>
      </c>
      <c r="GJ9934" s="77" t="s">
        <v>303</v>
      </c>
      <c r="GK9934" s="77">
        <v>3.9894642198450257E-2</v>
      </c>
      <c r="GL9934" s="77">
        <v>1</v>
      </c>
      <c r="GM9934" s="77">
        <v>2020</v>
      </c>
      <c r="GN9934" s="77" t="s">
        <v>175</v>
      </c>
      <c r="GO9934" s="77">
        <v>5.3000000000000005E-2</v>
      </c>
      <c r="GP9934" s="77">
        <v>3</v>
      </c>
      <c r="GQ9934" s="77">
        <v>0</v>
      </c>
      <c r="GR9934" s="77" t="s">
        <v>423</v>
      </c>
      <c r="GS9934" s="77">
        <v>5.5966209081309407E-2</v>
      </c>
      <c r="GT9934" s="77">
        <v>2.2327518865024962E-3</v>
      </c>
      <c r="GU9934" s="77">
        <v>0</v>
      </c>
      <c r="GV9934" s="77">
        <v>0</v>
      </c>
      <c r="GW9934" s="77">
        <v>0</v>
      </c>
      <c r="GX9934" s="77">
        <v>0</v>
      </c>
      <c r="GY9934" s="77">
        <v>0</v>
      </c>
      <c r="GZ9934" s="77">
        <v>0</v>
      </c>
    </row>
    <row r="9935" spans="187:208" x14ac:dyDescent="0.25">
      <c r="GE9935" s="77" t="s">
        <v>422</v>
      </c>
      <c r="GF9935" s="77" t="s">
        <v>155</v>
      </c>
      <c r="GG9935" s="77" t="s">
        <v>487</v>
      </c>
      <c r="GH9935" s="77" t="s">
        <v>453</v>
      </c>
      <c r="GI9935" s="77">
        <v>2020</v>
      </c>
      <c r="GJ9935" s="77" t="s">
        <v>305</v>
      </c>
      <c r="GK9935" s="77">
        <v>222.22942162783411</v>
      </c>
      <c r="GL9935" s="77">
        <v>1</v>
      </c>
      <c r="GM9935" s="77">
        <v>2020</v>
      </c>
      <c r="GN9935" s="77" t="s">
        <v>175</v>
      </c>
      <c r="GO9935" s="77">
        <v>0.13250000000000001</v>
      </c>
      <c r="GP9935" s="77">
        <v>3</v>
      </c>
      <c r="GQ9935" s="77">
        <v>0</v>
      </c>
      <c r="GR9935" s="77" t="s">
        <v>423</v>
      </c>
      <c r="GS9935" s="77">
        <v>0.1527377521613833</v>
      </c>
      <c r="GT9935" s="77">
        <v>33.942822323559682</v>
      </c>
      <c r="GU9935" s="77">
        <v>0</v>
      </c>
      <c r="GV9935" s="77">
        <v>0</v>
      </c>
      <c r="GW9935" s="77">
        <v>0</v>
      </c>
      <c r="GX9935" s="77">
        <v>0</v>
      </c>
      <c r="GY9935" s="77">
        <v>0</v>
      </c>
      <c r="GZ9935" s="77">
        <v>0</v>
      </c>
    </row>
    <row r="9936" spans="187:208" x14ac:dyDescent="0.25">
      <c r="GE9936" s="77" t="s">
        <v>425</v>
      </c>
      <c r="GF9936" s="77" t="s">
        <v>155</v>
      </c>
      <c r="GG9936" s="77" t="s">
        <v>487</v>
      </c>
      <c r="GH9936" s="77" t="s">
        <v>453</v>
      </c>
      <c r="GI9936" s="77">
        <v>2020</v>
      </c>
      <c r="GJ9936" s="77" t="s">
        <v>301</v>
      </c>
      <c r="GK9936" s="77">
        <v>8585.7228092480818</v>
      </c>
      <c r="GL9936" s="77">
        <v>1</v>
      </c>
      <c r="GM9936" s="77">
        <v>2020</v>
      </c>
      <c r="GN9936" s="77" t="s">
        <v>175</v>
      </c>
      <c r="GO9936" s="77">
        <v>5.3000000000000005E-2</v>
      </c>
      <c r="GP9936" s="77">
        <v>3</v>
      </c>
      <c r="GQ9936" s="77">
        <v>0</v>
      </c>
      <c r="GR9936" s="77" t="s">
        <v>423</v>
      </c>
      <c r="GS9936" s="77">
        <v>5.5966209081309407E-2</v>
      </c>
      <c r="GT9936" s="77">
        <v>480.51035785654528</v>
      </c>
      <c r="GU9936" s="77">
        <v>0</v>
      </c>
      <c r="GV9936" s="77">
        <v>0</v>
      </c>
      <c r="GW9936" s="77">
        <v>0</v>
      </c>
      <c r="GX9936" s="77">
        <v>0</v>
      </c>
      <c r="GY9936" s="77">
        <v>0</v>
      </c>
      <c r="GZ9936" s="77">
        <v>0</v>
      </c>
    </row>
    <row r="9937" spans="187:208" x14ac:dyDescent="0.25">
      <c r="GE9937" s="77" t="s">
        <v>427</v>
      </c>
      <c r="GF9937" s="77" t="s">
        <v>155</v>
      </c>
      <c r="GG9937" s="77" t="s">
        <v>487</v>
      </c>
      <c r="GH9937" s="77" t="s">
        <v>453</v>
      </c>
      <c r="GI9937" s="77">
        <v>2020</v>
      </c>
      <c r="GJ9937" s="77" t="s">
        <v>303</v>
      </c>
      <c r="GK9937" s="77">
        <v>5338.1784104568296</v>
      </c>
      <c r="GL9937" s="77">
        <v>1</v>
      </c>
      <c r="GM9937" s="77">
        <v>2020</v>
      </c>
      <c r="GN9937" s="77" t="s">
        <v>175</v>
      </c>
      <c r="GO9937" s="77">
        <v>5.3000000000000005E-2</v>
      </c>
      <c r="GP9937" s="77">
        <v>3</v>
      </c>
      <c r="GQ9937" s="77">
        <v>0</v>
      </c>
      <c r="GR9937" s="77" t="s">
        <v>423</v>
      </c>
      <c r="GS9937" s="77">
        <v>5.5966209081309407E-2</v>
      </c>
      <c r="GT9937" s="77">
        <v>298.75760903295884</v>
      </c>
      <c r="GU9937" s="77">
        <v>0</v>
      </c>
      <c r="GV9937" s="77">
        <v>0</v>
      </c>
      <c r="GW9937" s="77">
        <v>0</v>
      </c>
      <c r="GX9937" s="77">
        <v>0</v>
      </c>
      <c r="GY9937" s="77">
        <v>0</v>
      </c>
      <c r="GZ9937" s="77">
        <v>0</v>
      </c>
    </row>
    <row r="9938" spans="187:208" x14ac:dyDescent="0.25">
      <c r="GE9938" s="77" t="s">
        <v>422</v>
      </c>
      <c r="GF9938" s="77" t="s">
        <v>155</v>
      </c>
      <c r="GG9938" s="77" t="s">
        <v>487</v>
      </c>
      <c r="GH9938" s="77" t="s">
        <v>460</v>
      </c>
      <c r="GI9938" s="77">
        <v>2020</v>
      </c>
      <c r="GJ9938" s="77" t="s">
        <v>305</v>
      </c>
      <c r="GK9938" s="77">
        <v>222.22942162783289</v>
      </c>
      <c r="GL9938" s="77">
        <v>1</v>
      </c>
      <c r="GM9938" s="77">
        <v>2020</v>
      </c>
      <c r="GN9938" s="77" t="s">
        <v>175</v>
      </c>
      <c r="GO9938" s="77">
        <v>0.13250000000000001</v>
      </c>
      <c r="GP9938" s="77">
        <v>3</v>
      </c>
      <c r="GQ9938" s="77">
        <v>0</v>
      </c>
      <c r="GR9938" s="77" t="s">
        <v>423</v>
      </c>
      <c r="GS9938" s="77">
        <v>0.1527377521613833</v>
      </c>
      <c r="GT9938" s="77">
        <v>33.942822323559497</v>
      </c>
      <c r="GU9938" s="77">
        <v>0</v>
      </c>
      <c r="GV9938" s="77">
        <v>0</v>
      </c>
      <c r="GW9938" s="77">
        <v>0</v>
      </c>
      <c r="GX9938" s="77">
        <v>0</v>
      </c>
      <c r="GY9938" s="77">
        <v>0</v>
      </c>
      <c r="GZ9938" s="77">
        <v>0</v>
      </c>
    </row>
    <row r="9939" spans="187:208" x14ac:dyDescent="0.25">
      <c r="GE9939" s="77" t="s">
        <v>425</v>
      </c>
      <c r="GF9939" s="77" t="s">
        <v>155</v>
      </c>
      <c r="GG9939" s="77" t="s">
        <v>487</v>
      </c>
      <c r="GH9939" s="77" t="s">
        <v>460</v>
      </c>
      <c r="GI9939" s="77">
        <v>2020</v>
      </c>
      <c r="GJ9939" s="77" t="s">
        <v>301</v>
      </c>
      <c r="GK9939" s="77">
        <v>8585.7228092480509</v>
      </c>
      <c r="GL9939" s="77">
        <v>1</v>
      </c>
      <c r="GM9939" s="77">
        <v>2020</v>
      </c>
      <c r="GN9939" s="77" t="s">
        <v>175</v>
      </c>
      <c r="GO9939" s="77">
        <v>5.3000000000000005E-2</v>
      </c>
      <c r="GP9939" s="77">
        <v>3</v>
      </c>
      <c r="GQ9939" s="77">
        <v>0</v>
      </c>
      <c r="GR9939" s="77" t="s">
        <v>423</v>
      </c>
      <c r="GS9939" s="77">
        <v>5.5966209081309407E-2</v>
      </c>
      <c r="GT9939" s="77">
        <v>480.51035785654358</v>
      </c>
      <c r="GU9939" s="77">
        <v>0</v>
      </c>
      <c r="GV9939" s="77">
        <v>0</v>
      </c>
      <c r="GW9939" s="77">
        <v>0</v>
      </c>
      <c r="GX9939" s="77">
        <v>0</v>
      </c>
      <c r="GY9939" s="77">
        <v>0</v>
      </c>
      <c r="GZ9939" s="77">
        <v>0</v>
      </c>
    </row>
    <row r="9940" spans="187:208" x14ac:dyDescent="0.25">
      <c r="GE9940" s="77" t="s">
        <v>422</v>
      </c>
      <c r="GF9940" s="77" t="s">
        <v>155</v>
      </c>
      <c r="GG9940" s="77" t="s">
        <v>487</v>
      </c>
      <c r="GH9940" s="77" t="s">
        <v>467</v>
      </c>
      <c r="GI9940" s="77">
        <v>2020</v>
      </c>
      <c r="GJ9940" s="77" t="s">
        <v>305</v>
      </c>
      <c r="GK9940" s="77">
        <v>0.69641821681218563</v>
      </c>
      <c r="GL9940" s="77">
        <v>1</v>
      </c>
      <c r="GM9940" s="77">
        <v>2020</v>
      </c>
      <c r="GN9940" s="77" t="s">
        <v>175</v>
      </c>
      <c r="GO9940" s="77">
        <v>0.13250000000000001</v>
      </c>
      <c r="GP9940" s="77">
        <v>3</v>
      </c>
      <c r="GQ9940" s="77">
        <v>0</v>
      </c>
      <c r="GR9940" s="77" t="s">
        <v>423</v>
      </c>
      <c r="GS9940" s="77">
        <v>0.1527377521613833</v>
      </c>
      <c r="GT9940" s="77">
        <v>0.10636935300013212</v>
      </c>
      <c r="GU9940" s="77">
        <v>0</v>
      </c>
      <c r="GV9940" s="77">
        <v>0</v>
      </c>
      <c r="GW9940" s="77">
        <v>0</v>
      </c>
      <c r="GX9940" s="77">
        <v>0</v>
      </c>
      <c r="GY9940" s="77">
        <v>0</v>
      </c>
      <c r="GZ9940" s="77">
        <v>0</v>
      </c>
    </row>
    <row r="9941" spans="187:208" x14ac:dyDescent="0.25">
      <c r="GE9941" s="77" t="s">
        <v>425</v>
      </c>
      <c r="GF9941" s="77" t="s">
        <v>155</v>
      </c>
      <c r="GG9941" s="77" t="s">
        <v>487</v>
      </c>
      <c r="GH9941" s="77" t="s">
        <v>467</v>
      </c>
      <c r="GI9941" s="77">
        <v>2020</v>
      </c>
      <c r="GJ9941" s="77" t="s">
        <v>301</v>
      </c>
      <c r="GK9941" s="77">
        <v>2.941964152280967</v>
      </c>
      <c r="GL9941" s="77">
        <v>1</v>
      </c>
      <c r="GM9941" s="77">
        <v>2020</v>
      </c>
      <c r="GN9941" s="77" t="s">
        <v>175</v>
      </c>
      <c r="GO9941" s="77">
        <v>5.3000000000000005E-2</v>
      </c>
      <c r="GP9941" s="77">
        <v>3</v>
      </c>
      <c r="GQ9941" s="77">
        <v>0</v>
      </c>
      <c r="GR9941" s="77" t="s">
        <v>423</v>
      </c>
      <c r="GS9941" s="77">
        <v>5.5966209081309407E-2</v>
      </c>
      <c r="GT9941" s="77">
        <v>0.16465058085627379</v>
      </c>
      <c r="GU9941" s="77">
        <v>0</v>
      </c>
      <c r="GV9941" s="77">
        <v>0</v>
      </c>
      <c r="GW9941" s="77">
        <v>0</v>
      </c>
      <c r="GX9941" s="77">
        <v>0</v>
      </c>
      <c r="GY9941" s="77">
        <v>0</v>
      </c>
      <c r="GZ9941" s="77">
        <v>0</v>
      </c>
    </row>
    <row r="9942" spans="187:208" x14ac:dyDescent="0.25">
      <c r="GE9942" s="77" t="s">
        <v>427</v>
      </c>
      <c r="GF9942" s="77" t="s">
        <v>155</v>
      </c>
      <c r="GG9942" s="77" t="s">
        <v>487</v>
      </c>
      <c r="GH9942" s="77" t="s">
        <v>467</v>
      </c>
      <c r="GI9942" s="77">
        <v>2020</v>
      </c>
      <c r="GJ9942" s="77" t="s">
        <v>303</v>
      </c>
      <c r="GK9942" s="77">
        <v>1.602175962208283</v>
      </c>
      <c r="GL9942" s="77">
        <v>1</v>
      </c>
      <c r="GM9942" s="77">
        <v>2020</v>
      </c>
      <c r="GN9942" s="77" t="s">
        <v>175</v>
      </c>
      <c r="GO9942" s="77">
        <v>5.3000000000000005E-2</v>
      </c>
      <c r="GP9942" s="77">
        <v>3</v>
      </c>
      <c r="GQ9942" s="77">
        <v>0</v>
      </c>
      <c r="GR9942" s="77" t="s">
        <v>423</v>
      </c>
      <c r="GS9942" s="77">
        <v>5.5966209081309407E-2</v>
      </c>
      <c r="GT9942" s="77">
        <v>8.9667714885996841E-2</v>
      </c>
      <c r="GU9942" s="77">
        <v>0</v>
      </c>
      <c r="GV9942" s="77">
        <v>0</v>
      </c>
      <c r="GW9942" s="77">
        <v>0</v>
      </c>
      <c r="GX9942" s="77">
        <v>0</v>
      </c>
      <c r="GY9942" s="77">
        <v>0</v>
      </c>
      <c r="GZ9942" s="77">
        <v>0</v>
      </c>
    </row>
    <row r="9943" spans="187:208" x14ac:dyDescent="0.25">
      <c r="GE9943" s="77" t="s">
        <v>422</v>
      </c>
      <c r="GF9943" s="77" t="s">
        <v>155</v>
      </c>
      <c r="GG9943" s="77" t="s">
        <v>487</v>
      </c>
      <c r="GH9943" s="77" t="s">
        <v>474</v>
      </c>
      <c r="GI9943" s="77">
        <v>2020</v>
      </c>
      <c r="GJ9943" s="77" t="s">
        <v>305</v>
      </c>
      <c r="GK9943" s="77">
        <v>3.6425060683947262E-2</v>
      </c>
      <c r="GL9943" s="77">
        <v>1</v>
      </c>
      <c r="GM9943" s="77">
        <v>2020</v>
      </c>
      <c r="GN9943" s="77" t="s">
        <v>175</v>
      </c>
      <c r="GO9943" s="77">
        <v>0.13250000000000001</v>
      </c>
      <c r="GP9943" s="77">
        <v>3</v>
      </c>
      <c r="GQ9943" s="77">
        <v>0</v>
      </c>
      <c r="GR9943" s="77" t="s">
        <v>423</v>
      </c>
      <c r="GS9943" s="77">
        <v>0.1527377521613833</v>
      </c>
      <c r="GT9943" s="77">
        <v>5.5634818912080842E-3</v>
      </c>
      <c r="GU9943" s="77">
        <v>0</v>
      </c>
      <c r="GV9943" s="77">
        <v>0</v>
      </c>
      <c r="GW9943" s="77">
        <v>0</v>
      </c>
      <c r="GX9943" s="77">
        <v>0</v>
      </c>
      <c r="GY9943" s="77">
        <v>0</v>
      </c>
      <c r="GZ9943" s="77">
        <v>0</v>
      </c>
    </row>
    <row r="9944" spans="187:208" x14ac:dyDescent="0.25">
      <c r="GE9944" s="77" t="s">
        <v>425</v>
      </c>
      <c r="GF9944" s="77" t="s">
        <v>155</v>
      </c>
      <c r="GG9944" s="77" t="s">
        <v>487</v>
      </c>
      <c r="GH9944" s="77" t="s">
        <v>474</v>
      </c>
      <c r="GI9944" s="77">
        <v>2020</v>
      </c>
      <c r="GJ9944" s="77" t="s">
        <v>301</v>
      </c>
      <c r="GK9944" s="77">
        <v>1.5808724525432701E-3</v>
      </c>
      <c r="GL9944" s="77">
        <v>1</v>
      </c>
      <c r="GM9944" s="77">
        <v>2020</v>
      </c>
      <c r="GN9944" s="77" t="s">
        <v>175</v>
      </c>
      <c r="GO9944" s="77">
        <v>5.3000000000000005E-2</v>
      </c>
      <c r="GP9944" s="77">
        <v>3</v>
      </c>
      <c r="GQ9944" s="77">
        <v>0</v>
      </c>
      <c r="GR9944" s="77" t="s">
        <v>423</v>
      </c>
      <c r="GS9944" s="77">
        <v>5.5966209081309407E-2</v>
      </c>
      <c r="GT9944" s="77">
        <v>8.8475438209919031E-5</v>
      </c>
      <c r="GU9944" s="77">
        <v>0</v>
      </c>
      <c r="GV9944" s="77">
        <v>0</v>
      </c>
      <c r="GW9944" s="77">
        <v>0</v>
      </c>
      <c r="GX9944" s="77">
        <v>0</v>
      </c>
      <c r="GY9944" s="77">
        <v>0</v>
      </c>
      <c r="GZ9944" s="77">
        <v>0</v>
      </c>
    </row>
    <row r="9945" spans="187:208" x14ac:dyDescent="0.25">
      <c r="GE9945" s="77" t="s">
        <v>427</v>
      </c>
      <c r="GF9945" s="77" t="s">
        <v>155</v>
      </c>
      <c r="GG9945" s="77" t="s">
        <v>487</v>
      </c>
      <c r="GH9945" s="77" t="s">
        <v>474</v>
      </c>
      <c r="GI9945" s="77">
        <v>2020</v>
      </c>
      <c r="GJ9945" s="77" t="s">
        <v>303</v>
      </c>
      <c r="GK9945" s="77">
        <v>3.9894642198445282E-2</v>
      </c>
      <c r="GL9945" s="77">
        <v>1</v>
      </c>
      <c r="GM9945" s="77">
        <v>2020</v>
      </c>
      <c r="GN9945" s="77" t="s">
        <v>175</v>
      </c>
      <c r="GO9945" s="77">
        <v>5.3000000000000005E-2</v>
      </c>
      <c r="GP9945" s="77">
        <v>3</v>
      </c>
      <c r="GQ9945" s="77">
        <v>0</v>
      </c>
      <c r="GR9945" s="77" t="s">
        <v>423</v>
      </c>
      <c r="GS9945" s="77">
        <v>5.5966209081309407E-2</v>
      </c>
      <c r="GT9945" s="77">
        <v>2.2327518865022178E-3</v>
      </c>
      <c r="GU9945" s="77">
        <v>0</v>
      </c>
      <c r="GV9945" s="77">
        <v>0</v>
      </c>
      <c r="GW9945" s="77">
        <v>0</v>
      </c>
      <c r="GX9945" s="77">
        <v>0</v>
      </c>
      <c r="GY9945" s="77">
        <v>0</v>
      </c>
      <c r="GZ9945" s="77">
        <v>0</v>
      </c>
    </row>
    <row r="9946" spans="187:208" x14ac:dyDescent="0.25">
      <c r="GE9946" s="77" t="s">
        <v>422</v>
      </c>
      <c r="GF9946" s="77" t="s">
        <v>155</v>
      </c>
      <c r="GG9946" s="77" t="s">
        <v>489</v>
      </c>
      <c r="GH9946" s="77" t="s">
        <v>300</v>
      </c>
      <c r="GI9946" s="77">
        <v>2020</v>
      </c>
      <c r="GJ9946" s="77" t="s">
        <v>305</v>
      </c>
      <c r="GK9946" s="77">
        <v>222.2294216278375</v>
      </c>
      <c r="GL9946" s="77">
        <v>1299.3</v>
      </c>
      <c r="GM9946" s="77">
        <v>2020</v>
      </c>
      <c r="GN9946" s="77" t="s">
        <v>175</v>
      </c>
      <c r="GO9946" s="77">
        <v>0.13250000000000001</v>
      </c>
      <c r="GP9946" s="77">
        <v>3</v>
      </c>
      <c r="GQ9946" s="77">
        <v>0</v>
      </c>
      <c r="GR9946" s="77" t="s">
        <v>423</v>
      </c>
      <c r="GS9946" s="77">
        <v>0.1527377521613833</v>
      </c>
      <c r="GT9946" s="77">
        <v>33.9428223235602</v>
      </c>
      <c r="GU9946" s="77">
        <v>0</v>
      </c>
      <c r="GV9946" s="77">
        <v>0</v>
      </c>
      <c r="GW9946" s="77">
        <v>0</v>
      </c>
      <c r="GX9946" s="77">
        <v>0</v>
      </c>
      <c r="GY9946" s="77">
        <v>0</v>
      </c>
      <c r="GZ9946" s="77">
        <v>0</v>
      </c>
    </row>
    <row r="9947" spans="187:208" x14ac:dyDescent="0.25">
      <c r="GE9947" s="77" t="s">
        <v>425</v>
      </c>
      <c r="GF9947" s="77" t="s">
        <v>155</v>
      </c>
      <c r="GG9947" s="77" t="s">
        <v>489</v>
      </c>
      <c r="GH9947" s="77" t="s">
        <v>300</v>
      </c>
      <c r="GI9947" s="77">
        <v>2020</v>
      </c>
      <c r="GJ9947" s="77" t="s">
        <v>301</v>
      </c>
      <c r="GK9947" s="77">
        <v>8585.7228092482146</v>
      </c>
      <c r="GL9947" s="77">
        <v>1299.3</v>
      </c>
      <c r="GM9947" s="77">
        <v>2020</v>
      </c>
      <c r="GN9947" s="77" t="s">
        <v>175</v>
      </c>
      <c r="GO9947" s="77">
        <v>5.3000000000000005E-2</v>
      </c>
      <c r="GP9947" s="77">
        <v>3</v>
      </c>
      <c r="GQ9947" s="77">
        <v>0</v>
      </c>
      <c r="GR9947" s="77" t="s">
        <v>423</v>
      </c>
      <c r="GS9947" s="77">
        <v>5.5966209081309413E-2</v>
      </c>
      <c r="GT9947" s="77">
        <v>480.51035785655279</v>
      </c>
      <c r="GU9947" s="77">
        <v>0</v>
      </c>
      <c r="GV9947" s="77">
        <v>0</v>
      </c>
      <c r="GW9947" s="77">
        <v>0</v>
      </c>
      <c r="GX9947" s="77">
        <v>0</v>
      </c>
      <c r="GY9947" s="77">
        <v>0</v>
      </c>
      <c r="GZ9947" s="77">
        <v>0</v>
      </c>
    </row>
    <row r="9948" spans="187:208" x14ac:dyDescent="0.25">
      <c r="GE9948" s="77" t="s">
        <v>427</v>
      </c>
      <c r="GF9948" s="77" t="s">
        <v>155</v>
      </c>
      <c r="GG9948" s="77" t="s">
        <v>489</v>
      </c>
      <c r="GH9948" s="77" t="s">
        <v>300</v>
      </c>
      <c r="GI9948" s="77">
        <v>2020</v>
      </c>
      <c r="GJ9948" s="77" t="s">
        <v>303</v>
      </c>
      <c r="GK9948" s="77">
        <v>5338.1784104569133</v>
      </c>
      <c r="GL9948" s="77">
        <v>1299.3</v>
      </c>
      <c r="GM9948" s="77">
        <v>2020</v>
      </c>
      <c r="GN9948" s="77" t="s">
        <v>175</v>
      </c>
      <c r="GO9948" s="77">
        <v>5.3000000000000005E-2</v>
      </c>
      <c r="GP9948" s="77">
        <v>3</v>
      </c>
      <c r="GQ9948" s="77">
        <v>0</v>
      </c>
      <c r="GR9948" s="77" t="s">
        <v>423</v>
      </c>
      <c r="GS9948" s="77">
        <v>5.5966209081309413E-2</v>
      </c>
      <c r="GT9948" s="77">
        <v>298.75760903296356</v>
      </c>
      <c r="GU9948" s="77">
        <v>0</v>
      </c>
      <c r="GV9948" s="77">
        <v>0</v>
      </c>
      <c r="GW9948" s="77">
        <v>0</v>
      </c>
      <c r="GX9948" s="77">
        <v>0</v>
      </c>
      <c r="GY9948" s="77">
        <v>0</v>
      </c>
      <c r="GZ9948" s="77">
        <v>0</v>
      </c>
    </row>
    <row r="9949" spans="187:208" x14ac:dyDescent="0.25">
      <c r="GE9949" s="77" t="s">
        <v>422</v>
      </c>
      <c r="GF9949" s="77" t="s">
        <v>155</v>
      </c>
      <c r="GG9949" s="77" t="s">
        <v>489</v>
      </c>
      <c r="GH9949" s="77" t="s">
        <v>432</v>
      </c>
      <c r="GI9949" s="77">
        <v>2020</v>
      </c>
      <c r="GJ9949" s="77" t="s">
        <v>305</v>
      </c>
      <c r="GK9949" s="77">
        <v>222.2294216278375</v>
      </c>
      <c r="GL9949" s="77">
        <v>1299.3</v>
      </c>
      <c r="GM9949" s="77">
        <v>2020</v>
      </c>
      <c r="GN9949" s="77" t="s">
        <v>175</v>
      </c>
      <c r="GO9949" s="77">
        <v>0.13250000000000001</v>
      </c>
      <c r="GP9949" s="77">
        <v>3</v>
      </c>
      <c r="GQ9949" s="77">
        <v>0</v>
      </c>
      <c r="GR9949" s="77" t="s">
        <v>423</v>
      </c>
      <c r="GS9949" s="77">
        <v>0.1527377521613833</v>
      </c>
      <c r="GT9949" s="77">
        <v>33.9428223235602</v>
      </c>
      <c r="GU9949" s="77">
        <v>0</v>
      </c>
      <c r="GV9949" s="77">
        <v>0</v>
      </c>
      <c r="GW9949" s="77">
        <v>0</v>
      </c>
      <c r="GX9949" s="77">
        <v>0</v>
      </c>
      <c r="GY9949" s="77">
        <v>0</v>
      </c>
      <c r="GZ9949" s="77">
        <v>0</v>
      </c>
    </row>
    <row r="9950" spans="187:208" x14ac:dyDescent="0.25">
      <c r="GE9950" s="77" t="s">
        <v>425</v>
      </c>
      <c r="GF9950" s="77" t="s">
        <v>155</v>
      </c>
      <c r="GG9950" s="77" t="s">
        <v>489</v>
      </c>
      <c r="GH9950" s="77" t="s">
        <v>432</v>
      </c>
      <c r="GI9950" s="77">
        <v>2020</v>
      </c>
      <c r="GJ9950" s="77" t="s">
        <v>301</v>
      </c>
      <c r="GK9950" s="77">
        <v>8585.7228092482146</v>
      </c>
      <c r="GL9950" s="77">
        <v>1299.3</v>
      </c>
      <c r="GM9950" s="77">
        <v>2020</v>
      </c>
      <c r="GN9950" s="77" t="s">
        <v>175</v>
      </c>
      <c r="GO9950" s="77">
        <v>5.3000000000000005E-2</v>
      </c>
      <c r="GP9950" s="77">
        <v>3</v>
      </c>
      <c r="GQ9950" s="77">
        <v>0</v>
      </c>
      <c r="GR9950" s="77" t="s">
        <v>423</v>
      </c>
      <c r="GS9950" s="77">
        <v>5.5966209081309413E-2</v>
      </c>
      <c r="GT9950" s="77">
        <v>480.51035785655279</v>
      </c>
      <c r="GU9950" s="77">
        <v>0</v>
      </c>
      <c r="GV9950" s="77">
        <v>0</v>
      </c>
      <c r="GW9950" s="77">
        <v>0</v>
      </c>
      <c r="GX9950" s="77">
        <v>0</v>
      </c>
      <c r="GY9950" s="77">
        <v>0</v>
      </c>
      <c r="GZ9950" s="77">
        <v>0</v>
      </c>
    </row>
    <row r="9951" spans="187:208" x14ac:dyDescent="0.25">
      <c r="GE9951" s="77" t="s">
        <v>422</v>
      </c>
      <c r="GF9951" s="77" t="s">
        <v>155</v>
      </c>
      <c r="GG9951" s="77" t="s">
        <v>489</v>
      </c>
      <c r="GH9951" s="77" t="s">
        <v>439</v>
      </c>
      <c r="GI9951" s="77">
        <v>2020</v>
      </c>
      <c r="GJ9951" s="77" t="s">
        <v>305</v>
      </c>
      <c r="GK9951" s="77">
        <v>0.69641821681223126</v>
      </c>
      <c r="GL9951" s="77">
        <v>1299.3</v>
      </c>
      <c r="GM9951" s="77">
        <v>2020</v>
      </c>
      <c r="GN9951" s="77" t="s">
        <v>175</v>
      </c>
      <c r="GO9951" s="77">
        <v>0.13250000000000001</v>
      </c>
      <c r="GP9951" s="77">
        <v>3</v>
      </c>
      <c r="GQ9951" s="77">
        <v>0</v>
      </c>
      <c r="GR9951" s="77" t="s">
        <v>423</v>
      </c>
      <c r="GS9951" s="77">
        <v>0.1527377521613833</v>
      </c>
      <c r="GT9951" s="77">
        <v>0.10636935300013908</v>
      </c>
      <c r="GU9951" s="77">
        <v>0</v>
      </c>
      <c r="GV9951" s="77">
        <v>0</v>
      </c>
      <c r="GW9951" s="77">
        <v>0</v>
      </c>
      <c r="GX9951" s="77">
        <v>0</v>
      </c>
      <c r="GY9951" s="77">
        <v>0</v>
      </c>
      <c r="GZ9951" s="77">
        <v>0</v>
      </c>
    </row>
    <row r="9952" spans="187:208" x14ac:dyDescent="0.25">
      <c r="GE9952" s="77" t="s">
        <v>425</v>
      </c>
      <c r="GF9952" s="77" t="s">
        <v>155</v>
      </c>
      <c r="GG9952" s="77" t="s">
        <v>489</v>
      </c>
      <c r="GH9952" s="77" t="s">
        <v>439</v>
      </c>
      <c r="GI9952" s="77">
        <v>2020</v>
      </c>
      <c r="GJ9952" s="77" t="s">
        <v>301</v>
      </c>
      <c r="GK9952" s="77">
        <v>2.9419641522810251</v>
      </c>
      <c r="GL9952" s="77">
        <v>1299.3</v>
      </c>
      <c r="GM9952" s="77">
        <v>2020</v>
      </c>
      <c r="GN9952" s="77" t="s">
        <v>175</v>
      </c>
      <c r="GO9952" s="77">
        <v>5.3000000000000005E-2</v>
      </c>
      <c r="GP9952" s="77">
        <v>3</v>
      </c>
      <c r="GQ9952" s="77">
        <v>0</v>
      </c>
      <c r="GR9952" s="77" t="s">
        <v>423</v>
      </c>
      <c r="GS9952" s="77">
        <v>5.5966209081309413E-2</v>
      </c>
      <c r="GT9952" s="77">
        <v>0.16465058085627707</v>
      </c>
      <c r="GU9952" s="77">
        <v>0</v>
      </c>
      <c r="GV9952" s="77">
        <v>0</v>
      </c>
      <c r="GW9952" s="77">
        <v>0</v>
      </c>
      <c r="GX9952" s="77">
        <v>0</v>
      </c>
      <c r="GY9952" s="77">
        <v>0</v>
      </c>
      <c r="GZ9952" s="77">
        <v>0</v>
      </c>
    </row>
    <row r="9953" spans="187:208" x14ac:dyDescent="0.25">
      <c r="GE9953" s="77" t="s">
        <v>427</v>
      </c>
      <c r="GF9953" s="77" t="s">
        <v>155</v>
      </c>
      <c r="GG9953" s="77" t="s">
        <v>489</v>
      </c>
      <c r="GH9953" s="77" t="s">
        <v>439</v>
      </c>
      <c r="GI9953" s="77">
        <v>2020</v>
      </c>
      <c r="GJ9953" s="77" t="s">
        <v>303</v>
      </c>
      <c r="GK9953" s="77">
        <v>1.6021759622082901</v>
      </c>
      <c r="GL9953" s="77">
        <v>1299.3</v>
      </c>
      <c r="GM9953" s="77">
        <v>2020</v>
      </c>
      <c r="GN9953" s="77" t="s">
        <v>175</v>
      </c>
      <c r="GO9953" s="77">
        <v>5.3000000000000005E-2</v>
      </c>
      <c r="GP9953" s="77">
        <v>3</v>
      </c>
      <c r="GQ9953" s="77">
        <v>0</v>
      </c>
      <c r="GR9953" s="77" t="s">
        <v>423</v>
      </c>
      <c r="GS9953" s="77">
        <v>5.5966209081309413E-2</v>
      </c>
      <c r="GT9953" s="77">
        <v>8.9667714885997257E-2</v>
      </c>
      <c r="GU9953" s="77">
        <v>0</v>
      </c>
      <c r="GV9953" s="77">
        <v>0</v>
      </c>
      <c r="GW9953" s="77">
        <v>0</v>
      </c>
      <c r="GX9953" s="77">
        <v>0</v>
      </c>
      <c r="GY9953" s="77">
        <v>0</v>
      </c>
      <c r="GZ9953" s="77">
        <v>0</v>
      </c>
    </row>
    <row r="9954" spans="187:208" x14ac:dyDescent="0.25">
      <c r="GE9954" s="77" t="s">
        <v>422</v>
      </c>
      <c r="GF9954" s="77" t="s">
        <v>155</v>
      </c>
      <c r="GG9954" s="77" t="s">
        <v>489</v>
      </c>
      <c r="GH9954" s="77" t="s">
        <v>446</v>
      </c>
      <c r="GI9954" s="77">
        <v>2020</v>
      </c>
      <c r="GJ9954" s="77" t="s">
        <v>305</v>
      </c>
      <c r="GK9954" s="77">
        <v>3.6425060683954513E-2</v>
      </c>
      <c r="GL9954" s="77">
        <v>1299.3</v>
      </c>
      <c r="GM9954" s="77">
        <v>2020</v>
      </c>
      <c r="GN9954" s="77" t="s">
        <v>175</v>
      </c>
      <c r="GO9954" s="77">
        <v>0.13250000000000001</v>
      </c>
      <c r="GP9954" s="77">
        <v>3</v>
      </c>
      <c r="GQ9954" s="77">
        <v>0</v>
      </c>
      <c r="GR9954" s="77" t="s">
        <v>423</v>
      </c>
      <c r="GS9954" s="77">
        <v>0.1527377521613833</v>
      </c>
      <c r="GT9954" s="77">
        <v>5.563481891209191E-3</v>
      </c>
      <c r="GU9954" s="77">
        <v>0</v>
      </c>
      <c r="GV9954" s="77">
        <v>0</v>
      </c>
      <c r="GW9954" s="77">
        <v>0</v>
      </c>
      <c r="GX9954" s="77">
        <v>0</v>
      </c>
      <c r="GY9954" s="77">
        <v>0</v>
      </c>
      <c r="GZ9954" s="77">
        <v>0</v>
      </c>
    </row>
    <row r="9955" spans="187:208" x14ac:dyDescent="0.25">
      <c r="GE9955" s="77" t="s">
        <v>425</v>
      </c>
      <c r="GF9955" s="77" t="s">
        <v>155</v>
      </c>
      <c r="GG9955" s="77" t="s">
        <v>489</v>
      </c>
      <c r="GH9955" s="77" t="s">
        <v>446</v>
      </c>
      <c r="GI9955" s="77">
        <v>2020</v>
      </c>
      <c r="GJ9955" s="77" t="s">
        <v>301</v>
      </c>
      <c r="GK9955" s="77">
        <v>1.580872452543235E-3</v>
      </c>
      <c r="GL9955" s="77">
        <v>1299.3</v>
      </c>
      <c r="GM9955" s="77">
        <v>2020</v>
      </c>
      <c r="GN9955" s="77" t="s">
        <v>175</v>
      </c>
      <c r="GO9955" s="77">
        <v>5.3000000000000005E-2</v>
      </c>
      <c r="GP9955" s="77">
        <v>3</v>
      </c>
      <c r="GQ9955" s="77">
        <v>0</v>
      </c>
      <c r="GR9955" s="77" t="s">
        <v>423</v>
      </c>
      <c r="GS9955" s="77">
        <v>5.5966209081309413E-2</v>
      </c>
      <c r="GT9955" s="77">
        <v>8.8475438209917079E-5</v>
      </c>
      <c r="GU9955" s="77">
        <v>0</v>
      </c>
      <c r="GV9955" s="77">
        <v>0</v>
      </c>
      <c r="GW9955" s="77">
        <v>0</v>
      </c>
      <c r="GX9955" s="77">
        <v>0</v>
      </c>
      <c r="GY9955" s="77">
        <v>0</v>
      </c>
      <c r="GZ9955" s="77">
        <v>0</v>
      </c>
    </row>
    <row r="9956" spans="187:208" x14ac:dyDescent="0.25">
      <c r="GE9956" s="77" t="s">
        <v>427</v>
      </c>
      <c r="GF9956" s="77" t="s">
        <v>155</v>
      </c>
      <c r="GG9956" s="77" t="s">
        <v>489</v>
      </c>
      <c r="GH9956" s="77" t="s">
        <v>446</v>
      </c>
      <c r="GI9956" s="77">
        <v>2020</v>
      </c>
      <c r="GJ9956" s="77" t="s">
        <v>303</v>
      </c>
      <c r="GK9956" s="77">
        <v>3.9894642198450757E-2</v>
      </c>
      <c r="GL9956" s="77">
        <v>1299.3</v>
      </c>
      <c r="GM9956" s="77">
        <v>2020</v>
      </c>
      <c r="GN9956" s="77" t="s">
        <v>175</v>
      </c>
      <c r="GO9956" s="77">
        <v>5.3000000000000005E-2</v>
      </c>
      <c r="GP9956" s="77">
        <v>3</v>
      </c>
      <c r="GQ9956" s="77">
        <v>0</v>
      </c>
      <c r="GR9956" s="77" t="s">
        <v>423</v>
      </c>
      <c r="GS9956" s="77">
        <v>5.5966209081309413E-2</v>
      </c>
      <c r="GT9956" s="77">
        <v>2.2327518865025244E-3</v>
      </c>
      <c r="GU9956" s="77">
        <v>0</v>
      </c>
      <c r="GV9956" s="77">
        <v>0</v>
      </c>
      <c r="GW9956" s="77">
        <v>0</v>
      </c>
      <c r="GX9956" s="77">
        <v>0</v>
      </c>
      <c r="GY9956" s="77">
        <v>0</v>
      </c>
      <c r="GZ9956" s="77">
        <v>0</v>
      </c>
    </row>
    <row r="9957" spans="187:208" x14ac:dyDescent="0.25">
      <c r="GE9957" s="77" t="s">
        <v>422</v>
      </c>
      <c r="GF9957" s="77" t="s">
        <v>155</v>
      </c>
      <c r="GG9957" s="77" t="s">
        <v>489</v>
      </c>
      <c r="GH9957" s="77" t="s">
        <v>453</v>
      </c>
      <c r="GI9957" s="77">
        <v>2020</v>
      </c>
      <c r="GJ9957" s="77" t="s">
        <v>305</v>
      </c>
      <c r="GK9957" s="77">
        <v>222.22942162783079</v>
      </c>
      <c r="GL9957" s="77">
        <v>1299.3</v>
      </c>
      <c r="GM9957" s="77">
        <v>2020</v>
      </c>
      <c r="GN9957" s="77" t="s">
        <v>175</v>
      </c>
      <c r="GO9957" s="77">
        <v>0.13250000000000001</v>
      </c>
      <c r="GP9957" s="77">
        <v>3</v>
      </c>
      <c r="GQ9957" s="77">
        <v>0</v>
      </c>
      <c r="GR9957" s="77" t="s">
        <v>423</v>
      </c>
      <c r="GS9957" s="77">
        <v>0.1527377521613833</v>
      </c>
      <c r="GT9957" s="77">
        <v>33.94282232355917</v>
      </c>
      <c r="GU9957" s="77">
        <v>0</v>
      </c>
      <c r="GV9957" s="77">
        <v>0</v>
      </c>
      <c r="GW9957" s="77">
        <v>0</v>
      </c>
      <c r="GX9957" s="77">
        <v>0</v>
      </c>
      <c r="GY9957" s="77">
        <v>0</v>
      </c>
      <c r="GZ9957" s="77">
        <v>0</v>
      </c>
    </row>
    <row r="9958" spans="187:208" x14ac:dyDescent="0.25">
      <c r="GE9958" s="77" t="s">
        <v>425</v>
      </c>
      <c r="GF9958" s="77" t="s">
        <v>155</v>
      </c>
      <c r="GG9958" s="77" t="s">
        <v>489</v>
      </c>
      <c r="GH9958" s="77" t="s">
        <v>453</v>
      </c>
      <c r="GI9958" s="77">
        <v>2020</v>
      </c>
      <c r="GJ9958" s="77" t="s">
        <v>301</v>
      </c>
      <c r="GK9958" s="77">
        <v>8585.7228092479527</v>
      </c>
      <c r="GL9958" s="77">
        <v>1299.3</v>
      </c>
      <c r="GM9958" s="77">
        <v>2020</v>
      </c>
      <c r="GN9958" s="77" t="s">
        <v>175</v>
      </c>
      <c r="GO9958" s="77">
        <v>5.3000000000000005E-2</v>
      </c>
      <c r="GP9958" s="77">
        <v>3</v>
      </c>
      <c r="GQ9958" s="77">
        <v>0</v>
      </c>
      <c r="GR9958" s="77" t="s">
        <v>423</v>
      </c>
      <c r="GS9958" s="77">
        <v>5.5966209081309413E-2</v>
      </c>
      <c r="GT9958" s="77">
        <v>480.51035785653812</v>
      </c>
      <c r="GU9958" s="77">
        <v>0</v>
      </c>
      <c r="GV9958" s="77">
        <v>0</v>
      </c>
      <c r="GW9958" s="77">
        <v>0</v>
      </c>
      <c r="GX9958" s="77">
        <v>0</v>
      </c>
      <c r="GY9958" s="77">
        <v>0</v>
      </c>
      <c r="GZ9958" s="77">
        <v>0</v>
      </c>
    </row>
    <row r="9959" spans="187:208" x14ac:dyDescent="0.25">
      <c r="GE9959" s="77" t="s">
        <v>427</v>
      </c>
      <c r="GF9959" s="77" t="s">
        <v>155</v>
      </c>
      <c r="GG9959" s="77" t="s">
        <v>489</v>
      </c>
      <c r="GH9959" s="77" t="s">
        <v>453</v>
      </c>
      <c r="GI9959" s="77">
        <v>2020</v>
      </c>
      <c r="GJ9959" s="77" t="s">
        <v>303</v>
      </c>
      <c r="GK9959" s="77">
        <v>5338.1784104567496</v>
      </c>
      <c r="GL9959" s="77">
        <v>1299.3</v>
      </c>
      <c r="GM9959" s="77">
        <v>2020</v>
      </c>
      <c r="GN9959" s="77" t="s">
        <v>175</v>
      </c>
      <c r="GO9959" s="77">
        <v>5.3000000000000005E-2</v>
      </c>
      <c r="GP9959" s="77">
        <v>3</v>
      </c>
      <c r="GQ9959" s="77">
        <v>0</v>
      </c>
      <c r="GR9959" s="77" t="s">
        <v>423</v>
      </c>
      <c r="GS9959" s="77">
        <v>5.5966209081309413E-2</v>
      </c>
      <c r="GT9959" s="77">
        <v>298.75760903295441</v>
      </c>
      <c r="GU9959" s="77">
        <v>0</v>
      </c>
      <c r="GV9959" s="77">
        <v>0</v>
      </c>
      <c r="GW9959" s="77">
        <v>0</v>
      </c>
      <c r="GX9959" s="77">
        <v>0</v>
      </c>
      <c r="GY9959" s="77">
        <v>0</v>
      </c>
      <c r="GZ9959" s="77">
        <v>0</v>
      </c>
    </row>
    <row r="9960" spans="187:208" x14ac:dyDescent="0.25">
      <c r="GE9960" s="77" t="s">
        <v>422</v>
      </c>
      <c r="GF9960" s="77" t="s">
        <v>155</v>
      </c>
      <c r="GG9960" s="77" t="s">
        <v>489</v>
      </c>
      <c r="GH9960" s="77" t="s">
        <v>460</v>
      </c>
      <c r="GI9960" s="77">
        <v>2020</v>
      </c>
      <c r="GJ9960" s="77" t="s">
        <v>305</v>
      </c>
      <c r="GK9960" s="77">
        <v>222.22942162784079</v>
      </c>
      <c r="GL9960" s="77">
        <v>1299.3</v>
      </c>
      <c r="GM9960" s="77">
        <v>2020</v>
      </c>
      <c r="GN9960" s="77" t="s">
        <v>175</v>
      </c>
      <c r="GO9960" s="77">
        <v>0.13250000000000001</v>
      </c>
      <c r="GP9960" s="77">
        <v>3</v>
      </c>
      <c r="GQ9960" s="77">
        <v>0</v>
      </c>
      <c r="GR9960" s="77" t="s">
        <v>423</v>
      </c>
      <c r="GS9960" s="77">
        <v>0.1527377521613833</v>
      </c>
      <c r="GT9960" s="77">
        <v>33.942822323560698</v>
      </c>
      <c r="GU9960" s="77">
        <v>0</v>
      </c>
      <c r="GV9960" s="77">
        <v>0</v>
      </c>
      <c r="GW9960" s="77">
        <v>0</v>
      </c>
      <c r="GX9960" s="77">
        <v>0</v>
      </c>
      <c r="GY9960" s="77">
        <v>0</v>
      </c>
      <c r="GZ9960" s="77">
        <v>0</v>
      </c>
    </row>
    <row r="9961" spans="187:208" x14ac:dyDescent="0.25">
      <c r="GE9961" s="77" t="s">
        <v>425</v>
      </c>
      <c r="GF9961" s="77" t="s">
        <v>155</v>
      </c>
      <c r="GG9961" s="77" t="s">
        <v>489</v>
      </c>
      <c r="GH9961" s="77" t="s">
        <v>460</v>
      </c>
      <c r="GI9961" s="77">
        <v>2020</v>
      </c>
      <c r="GJ9961" s="77" t="s">
        <v>301</v>
      </c>
      <c r="GK9961" s="77">
        <v>8585.7228092483419</v>
      </c>
      <c r="GL9961" s="77">
        <v>1299.3</v>
      </c>
      <c r="GM9961" s="77">
        <v>2020</v>
      </c>
      <c r="GN9961" s="77" t="s">
        <v>175</v>
      </c>
      <c r="GO9961" s="77">
        <v>5.3000000000000005E-2</v>
      </c>
      <c r="GP9961" s="77">
        <v>3</v>
      </c>
      <c r="GQ9961" s="77">
        <v>0</v>
      </c>
      <c r="GR9961" s="77" t="s">
        <v>423</v>
      </c>
      <c r="GS9961" s="77">
        <v>5.5966209081309413E-2</v>
      </c>
      <c r="GT9961" s="77">
        <v>480.51035785655995</v>
      </c>
      <c r="GU9961" s="77">
        <v>0</v>
      </c>
      <c r="GV9961" s="77">
        <v>0</v>
      </c>
      <c r="GW9961" s="77">
        <v>0</v>
      </c>
      <c r="GX9961" s="77">
        <v>0</v>
      </c>
      <c r="GY9961" s="77">
        <v>0</v>
      </c>
      <c r="GZ9961" s="77">
        <v>0</v>
      </c>
    </row>
    <row r="9962" spans="187:208" x14ac:dyDescent="0.25">
      <c r="GE9962" s="77" t="s">
        <v>422</v>
      </c>
      <c r="GF9962" s="77" t="s">
        <v>155</v>
      </c>
      <c r="GG9962" s="77" t="s">
        <v>489</v>
      </c>
      <c r="GH9962" s="77" t="s">
        <v>467</v>
      </c>
      <c r="GI9962" s="77">
        <v>2020</v>
      </c>
      <c r="GJ9962" s="77" t="s">
        <v>305</v>
      </c>
      <c r="GK9962" s="77">
        <v>0.69641821681222871</v>
      </c>
      <c r="GL9962" s="77">
        <v>1299.3</v>
      </c>
      <c r="GM9962" s="77">
        <v>2020</v>
      </c>
      <c r="GN9962" s="77" t="s">
        <v>175</v>
      </c>
      <c r="GO9962" s="77">
        <v>0.13250000000000001</v>
      </c>
      <c r="GP9962" s="77">
        <v>3</v>
      </c>
      <c r="GQ9962" s="77">
        <v>0</v>
      </c>
      <c r="GR9962" s="77" t="s">
        <v>423</v>
      </c>
      <c r="GS9962" s="77">
        <v>0.1527377521613833</v>
      </c>
      <c r="GT9962" s="77">
        <v>0.10636935300013869</v>
      </c>
      <c r="GU9962" s="77">
        <v>0</v>
      </c>
      <c r="GV9962" s="77">
        <v>0</v>
      </c>
      <c r="GW9962" s="77">
        <v>0</v>
      </c>
      <c r="GX9962" s="77">
        <v>0</v>
      </c>
      <c r="GY9962" s="77">
        <v>0</v>
      </c>
      <c r="GZ9962" s="77">
        <v>0</v>
      </c>
    </row>
    <row r="9963" spans="187:208" x14ac:dyDescent="0.25">
      <c r="GE9963" s="77" t="s">
        <v>425</v>
      </c>
      <c r="GF9963" s="77" t="s">
        <v>155</v>
      </c>
      <c r="GG9963" s="77" t="s">
        <v>489</v>
      </c>
      <c r="GH9963" s="77" t="s">
        <v>467</v>
      </c>
      <c r="GI9963" s="77">
        <v>2020</v>
      </c>
      <c r="GJ9963" s="77" t="s">
        <v>301</v>
      </c>
      <c r="GK9963" s="77">
        <v>2.9419641522810318</v>
      </c>
      <c r="GL9963" s="77">
        <v>1299.3</v>
      </c>
      <c r="GM9963" s="77">
        <v>2020</v>
      </c>
      <c r="GN9963" s="77" t="s">
        <v>175</v>
      </c>
      <c r="GO9963" s="77">
        <v>5.3000000000000005E-2</v>
      </c>
      <c r="GP9963" s="77">
        <v>3</v>
      </c>
      <c r="GQ9963" s="77">
        <v>0</v>
      </c>
      <c r="GR9963" s="77" t="s">
        <v>423</v>
      </c>
      <c r="GS9963" s="77">
        <v>5.5966209081309413E-2</v>
      </c>
      <c r="GT9963" s="77">
        <v>0.16465058085627743</v>
      </c>
      <c r="GU9963" s="77">
        <v>0</v>
      </c>
      <c r="GV9963" s="77">
        <v>0</v>
      </c>
      <c r="GW9963" s="77">
        <v>0</v>
      </c>
      <c r="GX9963" s="77">
        <v>0</v>
      </c>
      <c r="GY9963" s="77">
        <v>0</v>
      </c>
      <c r="GZ9963" s="77">
        <v>0</v>
      </c>
    </row>
    <row r="9964" spans="187:208" x14ac:dyDescent="0.25">
      <c r="GE9964" s="77" t="s">
        <v>427</v>
      </c>
      <c r="GF9964" s="77" t="s">
        <v>155</v>
      </c>
      <c r="GG9964" s="77" t="s">
        <v>489</v>
      </c>
      <c r="GH9964" s="77" t="s">
        <v>467</v>
      </c>
      <c r="GI9964" s="77">
        <v>2020</v>
      </c>
      <c r="GJ9964" s="77" t="s">
        <v>303</v>
      </c>
      <c r="GK9964" s="77">
        <v>1.6021759622082981</v>
      </c>
      <c r="GL9964" s="77">
        <v>1299.3</v>
      </c>
      <c r="GM9964" s="77">
        <v>2020</v>
      </c>
      <c r="GN9964" s="77" t="s">
        <v>175</v>
      </c>
      <c r="GO9964" s="77">
        <v>5.3000000000000005E-2</v>
      </c>
      <c r="GP9964" s="77">
        <v>3</v>
      </c>
      <c r="GQ9964" s="77">
        <v>0</v>
      </c>
      <c r="GR9964" s="77" t="s">
        <v>423</v>
      </c>
      <c r="GS9964" s="77">
        <v>5.5966209081309413E-2</v>
      </c>
      <c r="GT9964" s="77">
        <v>8.9667714885997701E-2</v>
      </c>
      <c r="GU9964" s="77">
        <v>0</v>
      </c>
      <c r="GV9964" s="77">
        <v>0</v>
      </c>
      <c r="GW9964" s="77">
        <v>0</v>
      </c>
      <c r="GX9964" s="77">
        <v>0</v>
      </c>
      <c r="GY9964" s="77">
        <v>0</v>
      </c>
      <c r="GZ9964" s="77">
        <v>0</v>
      </c>
    </row>
    <row r="9965" spans="187:208" x14ac:dyDescent="0.25">
      <c r="GE9965" s="77" t="s">
        <v>422</v>
      </c>
      <c r="GF9965" s="77" t="s">
        <v>155</v>
      </c>
      <c r="GG9965" s="77" t="s">
        <v>489</v>
      </c>
      <c r="GH9965" s="77" t="s">
        <v>474</v>
      </c>
      <c r="GI9965" s="77">
        <v>2020</v>
      </c>
      <c r="GJ9965" s="77" t="s">
        <v>305</v>
      </c>
      <c r="GK9965" s="77">
        <v>3.6425060683953951E-2</v>
      </c>
      <c r="GL9965" s="77">
        <v>1299.3</v>
      </c>
      <c r="GM9965" s="77">
        <v>2020</v>
      </c>
      <c r="GN9965" s="77" t="s">
        <v>175</v>
      </c>
      <c r="GO9965" s="77">
        <v>0.13250000000000001</v>
      </c>
      <c r="GP9965" s="77">
        <v>3</v>
      </c>
      <c r="GQ9965" s="77">
        <v>0</v>
      </c>
      <c r="GR9965" s="77" t="s">
        <v>423</v>
      </c>
      <c r="GS9965" s="77">
        <v>0.1527377521613833</v>
      </c>
      <c r="GT9965" s="77">
        <v>5.5634818912091051E-3</v>
      </c>
      <c r="GU9965" s="77">
        <v>0</v>
      </c>
      <c r="GV9965" s="77">
        <v>0</v>
      </c>
      <c r="GW9965" s="77">
        <v>0</v>
      </c>
      <c r="GX9965" s="77">
        <v>0</v>
      </c>
      <c r="GY9965" s="77">
        <v>0</v>
      </c>
      <c r="GZ9965" s="77">
        <v>0</v>
      </c>
    </row>
    <row r="9966" spans="187:208" x14ac:dyDescent="0.25">
      <c r="GE9966" s="77" t="s">
        <v>425</v>
      </c>
      <c r="GF9966" s="77" t="s">
        <v>155</v>
      </c>
      <c r="GG9966" s="77" t="s">
        <v>489</v>
      </c>
      <c r="GH9966" s="77" t="s">
        <v>474</v>
      </c>
      <c r="GI9966" s="77">
        <v>2020</v>
      </c>
      <c r="GJ9966" s="77" t="s">
        <v>301</v>
      </c>
      <c r="GK9966" s="77">
        <v>1.580872452543222E-3</v>
      </c>
      <c r="GL9966" s="77">
        <v>1299.3</v>
      </c>
      <c r="GM9966" s="77">
        <v>2020</v>
      </c>
      <c r="GN9966" s="77" t="s">
        <v>175</v>
      </c>
      <c r="GO9966" s="77">
        <v>5.3000000000000005E-2</v>
      </c>
      <c r="GP9966" s="77">
        <v>3</v>
      </c>
      <c r="GQ9966" s="77">
        <v>0</v>
      </c>
      <c r="GR9966" s="77" t="s">
        <v>423</v>
      </c>
      <c r="GS9966" s="77">
        <v>5.5966209081309413E-2</v>
      </c>
      <c r="GT9966" s="77">
        <v>8.8475438209916347E-5</v>
      </c>
      <c r="GU9966" s="77">
        <v>0</v>
      </c>
      <c r="GV9966" s="77">
        <v>0</v>
      </c>
      <c r="GW9966" s="77">
        <v>0</v>
      </c>
      <c r="GX9966" s="77">
        <v>0</v>
      </c>
      <c r="GY9966" s="77">
        <v>0</v>
      </c>
      <c r="GZ9966" s="77">
        <v>0</v>
      </c>
    </row>
    <row r="9967" spans="187:208" x14ac:dyDescent="0.25">
      <c r="GE9967" s="77" t="s">
        <v>427</v>
      </c>
      <c r="GF9967" s="77" t="s">
        <v>155</v>
      </c>
      <c r="GG9967" s="77" t="s">
        <v>489</v>
      </c>
      <c r="GH9967" s="77" t="s">
        <v>474</v>
      </c>
      <c r="GI9967" s="77">
        <v>2020</v>
      </c>
      <c r="GJ9967" s="77" t="s">
        <v>303</v>
      </c>
      <c r="GK9967" s="77">
        <v>3.9894642198450153E-2</v>
      </c>
      <c r="GL9967" s="77">
        <v>1299.3</v>
      </c>
      <c r="GM9967" s="77">
        <v>2020</v>
      </c>
      <c r="GN9967" s="77" t="s">
        <v>175</v>
      </c>
      <c r="GO9967" s="77">
        <v>5.3000000000000005E-2</v>
      </c>
      <c r="GP9967" s="77">
        <v>3</v>
      </c>
      <c r="GQ9967" s="77">
        <v>0</v>
      </c>
      <c r="GR9967" s="77" t="s">
        <v>423</v>
      </c>
      <c r="GS9967" s="77">
        <v>5.5966209081309413E-2</v>
      </c>
      <c r="GT9967" s="77">
        <v>2.2327518865024906E-3</v>
      </c>
      <c r="GU9967" s="77">
        <v>0</v>
      </c>
      <c r="GV9967" s="77">
        <v>0</v>
      </c>
      <c r="GW9967" s="77">
        <v>0</v>
      </c>
      <c r="GX9967" s="77">
        <v>0</v>
      </c>
      <c r="GY9967" s="77">
        <v>0</v>
      </c>
      <c r="GZ9967" s="77">
        <v>0</v>
      </c>
    </row>
    <row r="9968" spans="187:208" x14ac:dyDescent="0.25">
      <c r="GE9968" s="77" t="s">
        <v>422</v>
      </c>
      <c r="GF9968" s="77" t="s">
        <v>155</v>
      </c>
      <c r="GG9968" s="77" t="s">
        <v>490</v>
      </c>
      <c r="GH9968" s="77" t="s">
        <v>300</v>
      </c>
      <c r="GI9968" s="77">
        <v>2020</v>
      </c>
      <c r="GJ9968" s="77" t="s">
        <v>305</v>
      </c>
      <c r="GK9968" s="77">
        <v>222.22942162784571</v>
      </c>
      <c r="GL9968" s="77">
        <v>1759.53</v>
      </c>
      <c r="GM9968" s="77">
        <v>2020</v>
      </c>
      <c r="GN9968" s="77" t="s">
        <v>175</v>
      </c>
      <c r="GO9968" s="77">
        <v>0.13250000000000001</v>
      </c>
      <c r="GP9968" s="77">
        <v>3</v>
      </c>
      <c r="GQ9968" s="77">
        <v>0</v>
      </c>
      <c r="GR9968" s="77" t="s">
        <v>423</v>
      </c>
      <c r="GS9968" s="77">
        <v>0.1527377521613833</v>
      </c>
      <c r="GT9968" s="77">
        <v>33.942822323561451</v>
      </c>
      <c r="GU9968" s="77">
        <v>0</v>
      </c>
      <c r="GV9968" s="77">
        <v>0</v>
      </c>
      <c r="GW9968" s="77">
        <v>0</v>
      </c>
      <c r="GX9968" s="77">
        <v>0</v>
      </c>
      <c r="GY9968" s="77">
        <v>0</v>
      </c>
      <c r="GZ9968" s="77">
        <v>0</v>
      </c>
    </row>
    <row r="9969" spans="187:208" x14ac:dyDescent="0.25">
      <c r="GE9969" s="77" t="s">
        <v>425</v>
      </c>
      <c r="GF9969" s="77" t="s">
        <v>155</v>
      </c>
      <c r="GG9969" s="77" t="s">
        <v>490</v>
      </c>
      <c r="GH9969" s="77" t="s">
        <v>300</v>
      </c>
      <c r="GI9969" s="77">
        <v>2020</v>
      </c>
      <c r="GJ9969" s="77" t="s">
        <v>301</v>
      </c>
      <c r="GK9969" s="77">
        <v>8585.7228092485311</v>
      </c>
      <c r="GL9969" s="77">
        <v>1759.53</v>
      </c>
      <c r="GM9969" s="77">
        <v>2020</v>
      </c>
      <c r="GN9969" s="77" t="s">
        <v>175</v>
      </c>
      <c r="GO9969" s="77">
        <v>5.3000000000000005E-2</v>
      </c>
      <c r="GP9969" s="77">
        <v>3</v>
      </c>
      <c r="GQ9969" s="77">
        <v>0</v>
      </c>
      <c r="GR9969" s="77" t="s">
        <v>423</v>
      </c>
      <c r="GS9969" s="77">
        <v>5.5966209081309407E-2</v>
      </c>
      <c r="GT9969" s="77">
        <v>480.51035785657047</v>
      </c>
      <c r="GU9969" s="77">
        <v>0</v>
      </c>
      <c r="GV9969" s="77">
        <v>0</v>
      </c>
      <c r="GW9969" s="77">
        <v>0</v>
      </c>
      <c r="GX9969" s="77">
        <v>0</v>
      </c>
      <c r="GY9969" s="77">
        <v>0</v>
      </c>
      <c r="GZ9969" s="77">
        <v>0</v>
      </c>
    </row>
    <row r="9970" spans="187:208" x14ac:dyDescent="0.25">
      <c r="GE9970" s="77" t="s">
        <v>427</v>
      </c>
      <c r="GF9970" s="77" t="s">
        <v>155</v>
      </c>
      <c r="GG9970" s="77" t="s">
        <v>490</v>
      </c>
      <c r="GH9970" s="77" t="s">
        <v>300</v>
      </c>
      <c r="GI9970" s="77">
        <v>2020</v>
      </c>
      <c r="GJ9970" s="77" t="s">
        <v>303</v>
      </c>
      <c r="GK9970" s="77">
        <v>5338.1784104571088</v>
      </c>
      <c r="GL9970" s="77">
        <v>1759.53</v>
      </c>
      <c r="GM9970" s="77">
        <v>2020</v>
      </c>
      <c r="GN9970" s="77" t="s">
        <v>175</v>
      </c>
      <c r="GO9970" s="77">
        <v>5.3000000000000005E-2</v>
      </c>
      <c r="GP9970" s="77">
        <v>3</v>
      </c>
      <c r="GQ9970" s="77">
        <v>0</v>
      </c>
      <c r="GR9970" s="77" t="s">
        <v>423</v>
      </c>
      <c r="GS9970" s="77">
        <v>5.5966209081309407E-2</v>
      </c>
      <c r="GT9970" s="77">
        <v>298.75760903297447</v>
      </c>
      <c r="GU9970" s="77">
        <v>0</v>
      </c>
      <c r="GV9970" s="77">
        <v>0</v>
      </c>
      <c r="GW9970" s="77">
        <v>0</v>
      </c>
      <c r="GX9970" s="77">
        <v>0</v>
      </c>
      <c r="GY9970" s="77">
        <v>0</v>
      </c>
      <c r="GZ9970" s="77">
        <v>0</v>
      </c>
    </row>
    <row r="9971" spans="187:208" x14ac:dyDescent="0.25">
      <c r="GE9971" s="77" t="s">
        <v>422</v>
      </c>
      <c r="GF9971" s="77" t="s">
        <v>155</v>
      </c>
      <c r="GG9971" s="77" t="s">
        <v>490</v>
      </c>
      <c r="GH9971" s="77" t="s">
        <v>432</v>
      </c>
      <c r="GI9971" s="77">
        <v>2020</v>
      </c>
      <c r="GJ9971" s="77" t="s">
        <v>305</v>
      </c>
      <c r="GK9971" s="77">
        <v>222.22942162784571</v>
      </c>
      <c r="GL9971" s="77">
        <v>1759.53</v>
      </c>
      <c r="GM9971" s="77">
        <v>2020</v>
      </c>
      <c r="GN9971" s="77" t="s">
        <v>175</v>
      </c>
      <c r="GO9971" s="77">
        <v>0.13250000000000001</v>
      </c>
      <c r="GP9971" s="77">
        <v>3</v>
      </c>
      <c r="GQ9971" s="77">
        <v>0</v>
      </c>
      <c r="GR9971" s="77" t="s">
        <v>423</v>
      </c>
      <c r="GS9971" s="77">
        <v>0.1527377521613833</v>
      </c>
      <c r="GT9971" s="77">
        <v>33.942822323561451</v>
      </c>
      <c r="GU9971" s="77">
        <v>0</v>
      </c>
      <c r="GV9971" s="77">
        <v>0</v>
      </c>
      <c r="GW9971" s="77">
        <v>0</v>
      </c>
      <c r="GX9971" s="77">
        <v>0</v>
      </c>
      <c r="GY9971" s="77">
        <v>0</v>
      </c>
      <c r="GZ9971" s="77">
        <v>0</v>
      </c>
    </row>
    <row r="9972" spans="187:208" x14ac:dyDescent="0.25">
      <c r="GE9972" s="77" t="s">
        <v>425</v>
      </c>
      <c r="GF9972" s="77" t="s">
        <v>155</v>
      </c>
      <c r="GG9972" s="77" t="s">
        <v>490</v>
      </c>
      <c r="GH9972" s="77" t="s">
        <v>432</v>
      </c>
      <c r="GI9972" s="77">
        <v>2020</v>
      </c>
      <c r="GJ9972" s="77" t="s">
        <v>301</v>
      </c>
      <c r="GK9972" s="77">
        <v>8585.7228092485311</v>
      </c>
      <c r="GL9972" s="77">
        <v>1759.53</v>
      </c>
      <c r="GM9972" s="77">
        <v>2020</v>
      </c>
      <c r="GN9972" s="77" t="s">
        <v>175</v>
      </c>
      <c r="GO9972" s="77">
        <v>5.3000000000000005E-2</v>
      </c>
      <c r="GP9972" s="77">
        <v>3</v>
      </c>
      <c r="GQ9972" s="77">
        <v>0</v>
      </c>
      <c r="GR9972" s="77" t="s">
        <v>423</v>
      </c>
      <c r="GS9972" s="77">
        <v>5.5966209081309407E-2</v>
      </c>
      <c r="GT9972" s="77">
        <v>480.51035785657047</v>
      </c>
      <c r="GU9972" s="77">
        <v>0</v>
      </c>
      <c r="GV9972" s="77">
        <v>0</v>
      </c>
      <c r="GW9972" s="77">
        <v>0</v>
      </c>
      <c r="GX9972" s="77">
        <v>0</v>
      </c>
      <c r="GY9972" s="77">
        <v>0</v>
      </c>
      <c r="GZ9972" s="77">
        <v>0</v>
      </c>
    </row>
    <row r="9973" spans="187:208" x14ac:dyDescent="0.25">
      <c r="GE9973" s="77" t="s">
        <v>422</v>
      </c>
      <c r="GF9973" s="77" t="s">
        <v>155</v>
      </c>
      <c r="GG9973" s="77" t="s">
        <v>490</v>
      </c>
      <c r="GH9973" s="77" t="s">
        <v>439</v>
      </c>
      <c r="GI9973" s="77">
        <v>2020</v>
      </c>
      <c r="GJ9973" s="77" t="s">
        <v>305</v>
      </c>
      <c r="GK9973" s="77">
        <v>0.69641821681222771</v>
      </c>
      <c r="GL9973" s="77">
        <v>1759.53</v>
      </c>
      <c r="GM9973" s="77">
        <v>2020</v>
      </c>
      <c r="GN9973" s="77" t="s">
        <v>175</v>
      </c>
      <c r="GO9973" s="77">
        <v>0.13250000000000001</v>
      </c>
      <c r="GP9973" s="77">
        <v>3</v>
      </c>
      <c r="GQ9973" s="77">
        <v>0</v>
      </c>
      <c r="GR9973" s="77" t="s">
        <v>423</v>
      </c>
      <c r="GS9973" s="77">
        <v>0.1527377521613833</v>
      </c>
      <c r="GT9973" s="77">
        <v>0.10636935300013854</v>
      </c>
      <c r="GU9973" s="77">
        <v>0</v>
      </c>
      <c r="GV9973" s="77">
        <v>0</v>
      </c>
      <c r="GW9973" s="77">
        <v>0</v>
      </c>
      <c r="GX9973" s="77">
        <v>0</v>
      </c>
      <c r="GY9973" s="77">
        <v>0</v>
      </c>
      <c r="GZ9973" s="77">
        <v>0</v>
      </c>
    </row>
    <row r="9974" spans="187:208" x14ac:dyDescent="0.25">
      <c r="GE9974" s="77" t="s">
        <v>425</v>
      </c>
      <c r="GF9974" s="77" t="s">
        <v>155</v>
      </c>
      <c r="GG9974" s="77" t="s">
        <v>490</v>
      </c>
      <c r="GH9974" s="77" t="s">
        <v>439</v>
      </c>
      <c r="GI9974" s="77">
        <v>2020</v>
      </c>
      <c r="GJ9974" s="77" t="s">
        <v>301</v>
      </c>
      <c r="GK9974" s="77">
        <v>2.9419641522810451</v>
      </c>
      <c r="GL9974" s="77">
        <v>1759.53</v>
      </c>
      <c r="GM9974" s="77">
        <v>2020</v>
      </c>
      <c r="GN9974" s="77" t="s">
        <v>175</v>
      </c>
      <c r="GO9974" s="77">
        <v>5.3000000000000005E-2</v>
      </c>
      <c r="GP9974" s="77">
        <v>3</v>
      </c>
      <c r="GQ9974" s="77">
        <v>0</v>
      </c>
      <c r="GR9974" s="77" t="s">
        <v>423</v>
      </c>
      <c r="GS9974" s="77">
        <v>5.5966209081309407E-2</v>
      </c>
      <c r="GT9974" s="77">
        <v>0.16465058085627815</v>
      </c>
      <c r="GU9974" s="77">
        <v>0</v>
      </c>
      <c r="GV9974" s="77">
        <v>0</v>
      </c>
      <c r="GW9974" s="77">
        <v>0</v>
      </c>
      <c r="GX9974" s="77">
        <v>0</v>
      </c>
      <c r="GY9974" s="77">
        <v>0</v>
      </c>
      <c r="GZ9974" s="77">
        <v>0</v>
      </c>
    </row>
    <row r="9975" spans="187:208" x14ac:dyDescent="0.25">
      <c r="GE9975" s="77" t="s">
        <v>427</v>
      </c>
      <c r="GF9975" s="77" t="s">
        <v>155</v>
      </c>
      <c r="GG9975" s="77" t="s">
        <v>490</v>
      </c>
      <c r="GH9975" s="77" t="s">
        <v>439</v>
      </c>
      <c r="GI9975" s="77">
        <v>2020</v>
      </c>
      <c r="GJ9975" s="77" t="s">
        <v>303</v>
      </c>
      <c r="GK9975" s="77">
        <v>1.602175962208306</v>
      </c>
      <c r="GL9975" s="77">
        <v>1759.53</v>
      </c>
      <c r="GM9975" s="77">
        <v>2020</v>
      </c>
      <c r="GN9975" s="77" t="s">
        <v>175</v>
      </c>
      <c r="GO9975" s="77">
        <v>5.3000000000000005E-2</v>
      </c>
      <c r="GP9975" s="77">
        <v>3</v>
      </c>
      <c r="GQ9975" s="77">
        <v>0</v>
      </c>
      <c r="GR9975" s="77" t="s">
        <v>423</v>
      </c>
      <c r="GS9975" s="77">
        <v>5.5966209081309407E-2</v>
      </c>
      <c r="GT9975" s="77">
        <v>8.9667714885998132E-2</v>
      </c>
      <c r="GU9975" s="77">
        <v>0</v>
      </c>
      <c r="GV9975" s="77">
        <v>0</v>
      </c>
      <c r="GW9975" s="77">
        <v>0</v>
      </c>
      <c r="GX9975" s="77">
        <v>0</v>
      </c>
      <c r="GY9975" s="77">
        <v>0</v>
      </c>
      <c r="GZ9975" s="77">
        <v>0</v>
      </c>
    </row>
    <row r="9976" spans="187:208" x14ac:dyDescent="0.25">
      <c r="GE9976" s="77" t="s">
        <v>422</v>
      </c>
      <c r="GF9976" s="77" t="s">
        <v>155</v>
      </c>
      <c r="GG9976" s="77" t="s">
        <v>490</v>
      </c>
      <c r="GH9976" s="77" t="s">
        <v>446</v>
      </c>
      <c r="GI9976" s="77">
        <v>2020</v>
      </c>
      <c r="GJ9976" s="77" t="s">
        <v>305</v>
      </c>
      <c r="GK9976" s="77">
        <v>3.6425060683954492E-2</v>
      </c>
      <c r="GL9976" s="77">
        <v>1759.53</v>
      </c>
      <c r="GM9976" s="77">
        <v>2020</v>
      </c>
      <c r="GN9976" s="77" t="s">
        <v>175</v>
      </c>
      <c r="GO9976" s="77">
        <v>0.13250000000000001</v>
      </c>
      <c r="GP9976" s="77">
        <v>3</v>
      </c>
      <c r="GQ9976" s="77">
        <v>0</v>
      </c>
      <c r="GR9976" s="77" t="s">
        <v>423</v>
      </c>
      <c r="GS9976" s="77">
        <v>0.1527377521613833</v>
      </c>
      <c r="GT9976" s="77">
        <v>5.5634818912091884E-3</v>
      </c>
      <c r="GU9976" s="77">
        <v>0</v>
      </c>
      <c r="GV9976" s="77">
        <v>0</v>
      </c>
      <c r="GW9976" s="77">
        <v>0</v>
      </c>
      <c r="GX9976" s="77">
        <v>0</v>
      </c>
      <c r="GY9976" s="77">
        <v>0</v>
      </c>
      <c r="GZ9976" s="77">
        <v>0</v>
      </c>
    </row>
    <row r="9977" spans="187:208" x14ac:dyDescent="0.25">
      <c r="GE9977" s="77" t="s">
        <v>425</v>
      </c>
      <c r="GF9977" s="77" t="s">
        <v>155</v>
      </c>
      <c r="GG9977" s="77" t="s">
        <v>490</v>
      </c>
      <c r="GH9977" s="77" t="s">
        <v>446</v>
      </c>
      <c r="GI9977" s="77">
        <v>2020</v>
      </c>
      <c r="GJ9977" s="77" t="s">
        <v>301</v>
      </c>
      <c r="GK9977" s="77">
        <v>1.5808724525432269E-3</v>
      </c>
      <c r="GL9977" s="77">
        <v>1759.53</v>
      </c>
      <c r="GM9977" s="77">
        <v>2020</v>
      </c>
      <c r="GN9977" s="77" t="s">
        <v>175</v>
      </c>
      <c r="GO9977" s="77">
        <v>5.3000000000000005E-2</v>
      </c>
      <c r="GP9977" s="77">
        <v>3</v>
      </c>
      <c r="GQ9977" s="77">
        <v>0</v>
      </c>
      <c r="GR9977" s="77" t="s">
        <v>423</v>
      </c>
      <c r="GS9977" s="77">
        <v>5.5966209081309407E-2</v>
      </c>
      <c r="GT9977" s="77">
        <v>8.8475438209916618E-5</v>
      </c>
      <c r="GU9977" s="77">
        <v>0</v>
      </c>
      <c r="GV9977" s="77">
        <v>0</v>
      </c>
      <c r="GW9977" s="77">
        <v>0</v>
      </c>
      <c r="GX9977" s="77">
        <v>0</v>
      </c>
      <c r="GY9977" s="77">
        <v>0</v>
      </c>
      <c r="GZ9977" s="77">
        <v>0</v>
      </c>
    </row>
    <row r="9978" spans="187:208" x14ac:dyDescent="0.25">
      <c r="GE9978" s="77" t="s">
        <v>427</v>
      </c>
      <c r="GF9978" s="77" t="s">
        <v>155</v>
      </c>
      <c r="GG9978" s="77" t="s">
        <v>490</v>
      </c>
      <c r="GH9978" s="77" t="s">
        <v>446</v>
      </c>
      <c r="GI9978" s="77">
        <v>2020</v>
      </c>
      <c r="GJ9978" s="77" t="s">
        <v>303</v>
      </c>
      <c r="GK9978" s="77">
        <v>3.9894642198450667E-2</v>
      </c>
      <c r="GL9978" s="77">
        <v>1759.53</v>
      </c>
      <c r="GM9978" s="77">
        <v>2020</v>
      </c>
      <c r="GN9978" s="77" t="s">
        <v>175</v>
      </c>
      <c r="GO9978" s="77">
        <v>5.3000000000000005E-2</v>
      </c>
      <c r="GP9978" s="77">
        <v>3</v>
      </c>
      <c r="GQ9978" s="77">
        <v>0</v>
      </c>
      <c r="GR9978" s="77" t="s">
        <v>423</v>
      </c>
      <c r="GS9978" s="77">
        <v>5.5966209081309407E-2</v>
      </c>
      <c r="GT9978" s="77">
        <v>2.2327518865025192E-3</v>
      </c>
      <c r="GU9978" s="77">
        <v>0</v>
      </c>
      <c r="GV9978" s="77">
        <v>0</v>
      </c>
      <c r="GW9978" s="77">
        <v>0</v>
      </c>
      <c r="GX9978" s="77">
        <v>0</v>
      </c>
      <c r="GY9978" s="77">
        <v>0</v>
      </c>
      <c r="GZ9978" s="77">
        <v>0</v>
      </c>
    </row>
    <row r="9979" spans="187:208" x14ac:dyDescent="0.25">
      <c r="GE9979" s="77" t="s">
        <v>422</v>
      </c>
      <c r="GF9979" s="77" t="s">
        <v>155</v>
      </c>
      <c r="GG9979" s="77" t="s">
        <v>490</v>
      </c>
      <c r="GH9979" s="77" t="s">
        <v>453</v>
      </c>
      <c r="GI9979" s="77">
        <v>2020</v>
      </c>
      <c r="GJ9979" s="77" t="s">
        <v>305</v>
      </c>
      <c r="GK9979" s="77">
        <v>222.22942162783451</v>
      </c>
      <c r="GL9979" s="77">
        <v>1759.53</v>
      </c>
      <c r="GM9979" s="77">
        <v>2020</v>
      </c>
      <c r="GN9979" s="77" t="s">
        <v>175</v>
      </c>
      <c r="GO9979" s="77">
        <v>0.13250000000000001</v>
      </c>
      <c r="GP9979" s="77">
        <v>3</v>
      </c>
      <c r="GQ9979" s="77">
        <v>0</v>
      </c>
      <c r="GR9979" s="77" t="s">
        <v>423</v>
      </c>
      <c r="GS9979" s="77">
        <v>0.1527377521613833</v>
      </c>
      <c r="GT9979" s="77">
        <v>33.942822323559739</v>
      </c>
      <c r="GU9979" s="77">
        <v>0</v>
      </c>
      <c r="GV9979" s="77">
        <v>0</v>
      </c>
      <c r="GW9979" s="77">
        <v>0</v>
      </c>
      <c r="GX9979" s="77">
        <v>0</v>
      </c>
      <c r="GY9979" s="77">
        <v>0</v>
      </c>
      <c r="GZ9979" s="77">
        <v>0</v>
      </c>
    </row>
    <row r="9980" spans="187:208" x14ac:dyDescent="0.25">
      <c r="GE9980" s="77" t="s">
        <v>425</v>
      </c>
      <c r="GF9980" s="77" t="s">
        <v>155</v>
      </c>
      <c r="GG9980" s="77" t="s">
        <v>490</v>
      </c>
      <c r="GH9980" s="77" t="s">
        <v>453</v>
      </c>
      <c r="GI9980" s="77">
        <v>2020</v>
      </c>
      <c r="GJ9980" s="77" t="s">
        <v>301</v>
      </c>
      <c r="GK9980" s="77">
        <v>8585.7228092480964</v>
      </c>
      <c r="GL9980" s="77">
        <v>1759.53</v>
      </c>
      <c r="GM9980" s="77">
        <v>2020</v>
      </c>
      <c r="GN9980" s="77" t="s">
        <v>175</v>
      </c>
      <c r="GO9980" s="77">
        <v>5.3000000000000005E-2</v>
      </c>
      <c r="GP9980" s="77">
        <v>3</v>
      </c>
      <c r="GQ9980" s="77">
        <v>0</v>
      </c>
      <c r="GR9980" s="77" t="s">
        <v>423</v>
      </c>
      <c r="GS9980" s="77">
        <v>5.5966209081309407E-2</v>
      </c>
      <c r="GT9980" s="77">
        <v>480.51035785654614</v>
      </c>
      <c r="GU9980" s="77">
        <v>0</v>
      </c>
      <c r="GV9980" s="77">
        <v>0</v>
      </c>
      <c r="GW9980" s="77">
        <v>0</v>
      </c>
      <c r="GX9980" s="77">
        <v>0</v>
      </c>
      <c r="GY9980" s="77">
        <v>0</v>
      </c>
      <c r="GZ9980" s="77">
        <v>0</v>
      </c>
    </row>
    <row r="9981" spans="187:208" x14ac:dyDescent="0.25">
      <c r="GE9981" s="77" t="s">
        <v>427</v>
      </c>
      <c r="GF9981" s="77" t="s">
        <v>155</v>
      </c>
      <c r="GG9981" s="77" t="s">
        <v>490</v>
      </c>
      <c r="GH9981" s="77" t="s">
        <v>453</v>
      </c>
      <c r="GI9981" s="77">
        <v>2020</v>
      </c>
      <c r="GJ9981" s="77" t="s">
        <v>303</v>
      </c>
      <c r="GK9981" s="77">
        <v>5338.1784104568396</v>
      </c>
      <c r="GL9981" s="77">
        <v>1759.53</v>
      </c>
      <c r="GM9981" s="77">
        <v>2020</v>
      </c>
      <c r="GN9981" s="77" t="s">
        <v>175</v>
      </c>
      <c r="GO9981" s="77">
        <v>5.3000000000000005E-2</v>
      </c>
      <c r="GP9981" s="77">
        <v>3</v>
      </c>
      <c r="GQ9981" s="77">
        <v>0</v>
      </c>
      <c r="GR9981" s="77" t="s">
        <v>423</v>
      </c>
      <c r="GS9981" s="77">
        <v>5.5966209081309407E-2</v>
      </c>
      <c r="GT9981" s="77">
        <v>298.75760903295941</v>
      </c>
      <c r="GU9981" s="77">
        <v>0</v>
      </c>
      <c r="GV9981" s="77">
        <v>0</v>
      </c>
      <c r="GW9981" s="77">
        <v>0</v>
      </c>
      <c r="GX9981" s="77">
        <v>0</v>
      </c>
      <c r="GY9981" s="77">
        <v>0</v>
      </c>
      <c r="GZ9981" s="77">
        <v>0</v>
      </c>
    </row>
    <row r="9982" spans="187:208" x14ac:dyDescent="0.25">
      <c r="GE9982" s="77" t="s">
        <v>422</v>
      </c>
      <c r="GF9982" s="77" t="s">
        <v>155</v>
      </c>
      <c r="GG9982" s="77" t="s">
        <v>490</v>
      </c>
      <c r="GH9982" s="77" t="s">
        <v>460</v>
      </c>
      <c r="GI9982" s="77">
        <v>2020</v>
      </c>
      <c r="GJ9982" s="77" t="s">
        <v>305</v>
      </c>
      <c r="GK9982" s="77">
        <v>222.229421627851</v>
      </c>
      <c r="GL9982" s="77">
        <v>1759.53</v>
      </c>
      <c r="GM9982" s="77">
        <v>2020</v>
      </c>
      <c r="GN9982" s="77" t="s">
        <v>175</v>
      </c>
      <c r="GO9982" s="77">
        <v>0.13250000000000001</v>
      </c>
      <c r="GP9982" s="77">
        <v>3</v>
      </c>
      <c r="GQ9982" s="77">
        <v>0</v>
      </c>
      <c r="GR9982" s="77" t="s">
        <v>423</v>
      </c>
      <c r="GS9982" s="77">
        <v>0.1527377521613833</v>
      </c>
      <c r="GT9982" s="77">
        <v>33.942822323562261</v>
      </c>
      <c r="GU9982" s="77">
        <v>0</v>
      </c>
      <c r="GV9982" s="77">
        <v>0</v>
      </c>
      <c r="GW9982" s="77">
        <v>0</v>
      </c>
      <c r="GX9982" s="77">
        <v>0</v>
      </c>
      <c r="GY9982" s="77">
        <v>0</v>
      </c>
      <c r="GZ9982" s="77">
        <v>0</v>
      </c>
    </row>
    <row r="9983" spans="187:208" x14ac:dyDescent="0.25">
      <c r="GE9983" s="77" t="s">
        <v>425</v>
      </c>
      <c r="GF9983" s="77" t="s">
        <v>155</v>
      </c>
      <c r="GG9983" s="77" t="s">
        <v>490</v>
      </c>
      <c r="GH9983" s="77" t="s">
        <v>460</v>
      </c>
      <c r="GI9983" s="77">
        <v>2020</v>
      </c>
      <c r="GJ9983" s="77" t="s">
        <v>301</v>
      </c>
      <c r="GK9983" s="77">
        <v>8585.7228092487367</v>
      </c>
      <c r="GL9983" s="77">
        <v>1759.53</v>
      </c>
      <c r="GM9983" s="77">
        <v>2020</v>
      </c>
      <c r="GN9983" s="77" t="s">
        <v>175</v>
      </c>
      <c r="GO9983" s="77">
        <v>5.3000000000000005E-2</v>
      </c>
      <c r="GP9983" s="77">
        <v>3</v>
      </c>
      <c r="GQ9983" s="77">
        <v>0</v>
      </c>
      <c r="GR9983" s="77" t="s">
        <v>423</v>
      </c>
      <c r="GS9983" s="77">
        <v>5.5966209081309407E-2</v>
      </c>
      <c r="GT9983" s="77">
        <v>480.51035785658195</v>
      </c>
      <c r="GU9983" s="77">
        <v>0</v>
      </c>
      <c r="GV9983" s="77">
        <v>0</v>
      </c>
      <c r="GW9983" s="77">
        <v>0</v>
      </c>
      <c r="GX9983" s="77">
        <v>0</v>
      </c>
      <c r="GY9983" s="77">
        <v>0</v>
      </c>
      <c r="GZ9983" s="77">
        <v>0</v>
      </c>
    </row>
    <row r="9984" spans="187:208" x14ac:dyDescent="0.25">
      <c r="GE9984" s="77" t="s">
        <v>422</v>
      </c>
      <c r="GF9984" s="77" t="s">
        <v>155</v>
      </c>
      <c r="GG9984" s="77" t="s">
        <v>490</v>
      </c>
      <c r="GH9984" s="77" t="s">
        <v>467</v>
      </c>
      <c r="GI9984" s="77">
        <v>2020</v>
      </c>
      <c r="GJ9984" s="77" t="s">
        <v>305</v>
      </c>
      <c r="GK9984" s="77">
        <v>0.69641821681222782</v>
      </c>
      <c r="GL9984" s="77">
        <v>1759.53</v>
      </c>
      <c r="GM9984" s="77">
        <v>2020</v>
      </c>
      <c r="GN9984" s="77" t="s">
        <v>175</v>
      </c>
      <c r="GO9984" s="77">
        <v>0.13250000000000001</v>
      </c>
      <c r="GP9984" s="77">
        <v>3</v>
      </c>
      <c r="GQ9984" s="77">
        <v>0</v>
      </c>
      <c r="GR9984" s="77" t="s">
        <v>423</v>
      </c>
      <c r="GS9984" s="77">
        <v>0.1527377521613833</v>
      </c>
      <c r="GT9984" s="77">
        <v>0.10636935300013856</v>
      </c>
      <c r="GU9984" s="77">
        <v>0</v>
      </c>
      <c r="GV9984" s="77">
        <v>0</v>
      </c>
      <c r="GW9984" s="77">
        <v>0</v>
      </c>
      <c r="GX9984" s="77">
        <v>0</v>
      </c>
      <c r="GY9984" s="77">
        <v>0</v>
      </c>
      <c r="GZ9984" s="77">
        <v>0</v>
      </c>
    </row>
    <row r="9985" spans="187:208" x14ac:dyDescent="0.25">
      <c r="GE9985" s="77" t="s">
        <v>425</v>
      </c>
      <c r="GF9985" s="77" t="s">
        <v>155</v>
      </c>
      <c r="GG9985" s="77" t="s">
        <v>490</v>
      </c>
      <c r="GH9985" s="77" t="s">
        <v>467</v>
      </c>
      <c r="GI9985" s="77">
        <v>2020</v>
      </c>
      <c r="GJ9985" s="77" t="s">
        <v>301</v>
      </c>
      <c r="GK9985" s="77">
        <v>2.941964152281058</v>
      </c>
      <c r="GL9985" s="77">
        <v>1759.53</v>
      </c>
      <c r="GM9985" s="77">
        <v>2020</v>
      </c>
      <c r="GN9985" s="77" t="s">
        <v>175</v>
      </c>
      <c r="GO9985" s="77">
        <v>5.3000000000000005E-2</v>
      </c>
      <c r="GP9985" s="77">
        <v>3</v>
      </c>
      <c r="GQ9985" s="77">
        <v>0</v>
      </c>
      <c r="GR9985" s="77" t="s">
        <v>423</v>
      </c>
      <c r="GS9985" s="77">
        <v>5.5966209081309407E-2</v>
      </c>
      <c r="GT9985" s="77">
        <v>0.16465058085627887</v>
      </c>
      <c r="GU9985" s="77">
        <v>0</v>
      </c>
      <c r="GV9985" s="77">
        <v>0</v>
      </c>
      <c r="GW9985" s="77">
        <v>0</v>
      </c>
      <c r="GX9985" s="77">
        <v>0</v>
      </c>
      <c r="GY9985" s="77">
        <v>0</v>
      </c>
      <c r="GZ9985" s="77">
        <v>0</v>
      </c>
    </row>
    <row r="9986" spans="187:208" x14ac:dyDescent="0.25">
      <c r="GE9986" s="77" t="s">
        <v>427</v>
      </c>
      <c r="GF9986" s="77" t="s">
        <v>155</v>
      </c>
      <c r="GG9986" s="77" t="s">
        <v>490</v>
      </c>
      <c r="GH9986" s="77" t="s">
        <v>467</v>
      </c>
      <c r="GI9986" s="77">
        <v>2020</v>
      </c>
      <c r="GJ9986" s="77" t="s">
        <v>303</v>
      </c>
      <c r="GK9986" s="77">
        <v>1.6021759622083149</v>
      </c>
      <c r="GL9986" s="77">
        <v>1759.53</v>
      </c>
      <c r="GM9986" s="77">
        <v>2020</v>
      </c>
      <c r="GN9986" s="77" t="s">
        <v>175</v>
      </c>
      <c r="GO9986" s="77">
        <v>5.3000000000000005E-2</v>
      </c>
      <c r="GP9986" s="77">
        <v>3</v>
      </c>
      <c r="GQ9986" s="77">
        <v>0</v>
      </c>
      <c r="GR9986" s="77" t="s">
        <v>423</v>
      </c>
      <c r="GS9986" s="77">
        <v>5.5966209081309407E-2</v>
      </c>
      <c r="GT9986" s="77">
        <v>8.9667714885998631E-2</v>
      </c>
      <c r="GU9986" s="77">
        <v>0</v>
      </c>
      <c r="GV9986" s="77">
        <v>0</v>
      </c>
      <c r="GW9986" s="77">
        <v>0</v>
      </c>
      <c r="GX9986" s="77">
        <v>0</v>
      </c>
      <c r="GY9986" s="77">
        <v>0</v>
      </c>
      <c r="GZ9986" s="77">
        <v>0</v>
      </c>
    </row>
    <row r="9987" spans="187:208" x14ac:dyDescent="0.25">
      <c r="GE9987" s="77" t="s">
        <v>422</v>
      </c>
      <c r="GF9987" s="77" t="s">
        <v>155</v>
      </c>
      <c r="GG9987" s="77" t="s">
        <v>490</v>
      </c>
      <c r="GH9987" s="77" t="s">
        <v>474</v>
      </c>
      <c r="GI9987" s="77">
        <v>2020</v>
      </c>
      <c r="GJ9987" s="77" t="s">
        <v>305</v>
      </c>
      <c r="GK9987" s="77">
        <v>3.6425060683954458E-2</v>
      </c>
      <c r="GL9987" s="77">
        <v>1759.53</v>
      </c>
      <c r="GM9987" s="77">
        <v>2020</v>
      </c>
      <c r="GN9987" s="77" t="s">
        <v>175</v>
      </c>
      <c r="GO9987" s="77">
        <v>0.13250000000000001</v>
      </c>
      <c r="GP9987" s="77">
        <v>3</v>
      </c>
      <c r="GQ9987" s="77">
        <v>0</v>
      </c>
      <c r="GR9987" s="77" t="s">
        <v>423</v>
      </c>
      <c r="GS9987" s="77">
        <v>0.1527377521613833</v>
      </c>
      <c r="GT9987" s="77">
        <v>5.5634818912091832E-3</v>
      </c>
      <c r="GU9987" s="77">
        <v>0</v>
      </c>
      <c r="GV9987" s="77">
        <v>0</v>
      </c>
      <c r="GW9987" s="77">
        <v>0</v>
      </c>
      <c r="GX9987" s="77">
        <v>0</v>
      </c>
      <c r="GY9987" s="77">
        <v>0</v>
      </c>
      <c r="GZ9987" s="77">
        <v>0</v>
      </c>
    </row>
    <row r="9988" spans="187:208" x14ac:dyDescent="0.25">
      <c r="GE9988" s="77" t="s">
        <v>425</v>
      </c>
      <c r="GF9988" s="77" t="s">
        <v>155</v>
      </c>
      <c r="GG9988" s="77" t="s">
        <v>490</v>
      </c>
      <c r="GH9988" s="77" t="s">
        <v>474</v>
      </c>
      <c r="GI9988" s="77">
        <v>2020</v>
      </c>
      <c r="GJ9988" s="77" t="s">
        <v>301</v>
      </c>
      <c r="GK9988" s="77">
        <v>1.580872452543271E-3</v>
      </c>
      <c r="GL9988" s="77">
        <v>1759.53</v>
      </c>
      <c r="GM9988" s="77">
        <v>2020</v>
      </c>
      <c r="GN9988" s="77" t="s">
        <v>175</v>
      </c>
      <c r="GO9988" s="77">
        <v>5.3000000000000005E-2</v>
      </c>
      <c r="GP9988" s="77">
        <v>3</v>
      </c>
      <c r="GQ9988" s="77">
        <v>0</v>
      </c>
      <c r="GR9988" s="77" t="s">
        <v>423</v>
      </c>
      <c r="GS9988" s="77">
        <v>5.5966209081309407E-2</v>
      </c>
      <c r="GT9988" s="77">
        <v>8.8475438209919085E-5</v>
      </c>
      <c r="GU9988" s="77">
        <v>0</v>
      </c>
      <c r="GV9988" s="77">
        <v>0</v>
      </c>
      <c r="GW9988" s="77">
        <v>0</v>
      </c>
      <c r="GX9988" s="77">
        <v>0</v>
      </c>
      <c r="GY9988" s="77">
        <v>0</v>
      </c>
      <c r="GZ9988" s="77">
        <v>0</v>
      </c>
    </row>
    <row r="9989" spans="187:208" x14ac:dyDescent="0.25">
      <c r="GE9989" s="77" t="s">
        <v>427</v>
      </c>
      <c r="GF9989" s="77" t="s">
        <v>155</v>
      </c>
      <c r="GG9989" s="77" t="s">
        <v>490</v>
      </c>
      <c r="GH9989" s="77" t="s">
        <v>474</v>
      </c>
      <c r="GI9989" s="77">
        <v>2020</v>
      </c>
      <c r="GJ9989" s="77" t="s">
        <v>303</v>
      </c>
      <c r="GK9989" s="77">
        <v>3.9894642198450701E-2</v>
      </c>
      <c r="GL9989" s="77">
        <v>1759.53</v>
      </c>
      <c r="GM9989" s="77">
        <v>2020</v>
      </c>
      <c r="GN9989" s="77" t="s">
        <v>175</v>
      </c>
      <c r="GO9989" s="77">
        <v>5.3000000000000005E-2</v>
      </c>
      <c r="GP9989" s="77">
        <v>3</v>
      </c>
      <c r="GQ9989" s="77">
        <v>0</v>
      </c>
      <c r="GR9989" s="77" t="s">
        <v>423</v>
      </c>
      <c r="GS9989" s="77">
        <v>5.5966209081309407E-2</v>
      </c>
      <c r="GT9989" s="77">
        <v>2.232751886502521E-3</v>
      </c>
      <c r="GU9989" s="77">
        <v>0</v>
      </c>
      <c r="GV9989" s="77">
        <v>0</v>
      </c>
      <c r="GW9989" s="77">
        <v>0</v>
      </c>
      <c r="GX9989" s="77">
        <v>0</v>
      </c>
      <c r="GY9989" s="77">
        <v>0</v>
      </c>
      <c r="GZ9989" s="77">
        <v>0</v>
      </c>
    </row>
    <row r="9990" spans="187:208" x14ac:dyDescent="0.25">
      <c r="GE9990" s="77" t="s">
        <v>422</v>
      </c>
      <c r="GF9990" s="77" t="s">
        <v>155</v>
      </c>
      <c r="GG9990" s="77" t="s">
        <v>491</v>
      </c>
      <c r="GH9990" s="77" t="s">
        <v>300</v>
      </c>
      <c r="GI9990" s="77">
        <v>2020</v>
      </c>
      <c r="GJ9990" s="77" t="s">
        <v>305</v>
      </c>
      <c r="GK9990" s="77">
        <v>222.22942162783451</v>
      </c>
      <c r="GL9990" s="77">
        <v>1419.51</v>
      </c>
      <c r="GM9990" s="77">
        <v>2020</v>
      </c>
      <c r="GN9990" s="77" t="s">
        <v>175</v>
      </c>
      <c r="GO9990" s="77">
        <v>0.13250000000000001</v>
      </c>
      <c r="GP9990" s="77">
        <v>3</v>
      </c>
      <c r="GQ9990" s="77">
        <v>0</v>
      </c>
      <c r="GR9990" s="77" t="s">
        <v>423</v>
      </c>
      <c r="GS9990" s="77">
        <v>0.1527377521613833</v>
      </c>
      <c r="GT9990" s="77">
        <v>33.942822323559739</v>
      </c>
      <c r="GU9990" s="77">
        <v>0</v>
      </c>
      <c r="GV9990" s="77">
        <v>0</v>
      </c>
      <c r="GW9990" s="77">
        <v>0</v>
      </c>
      <c r="GX9990" s="77">
        <v>0</v>
      </c>
      <c r="GY9990" s="77">
        <v>0</v>
      </c>
      <c r="GZ9990" s="77">
        <v>0</v>
      </c>
    </row>
    <row r="9991" spans="187:208" x14ac:dyDescent="0.25">
      <c r="GE9991" s="77" t="s">
        <v>425</v>
      </c>
      <c r="GF9991" s="77" t="s">
        <v>155</v>
      </c>
      <c r="GG9991" s="77" t="s">
        <v>491</v>
      </c>
      <c r="GH9991" s="77" t="s">
        <v>300</v>
      </c>
      <c r="GI9991" s="77">
        <v>2020</v>
      </c>
      <c r="GJ9991" s="77" t="s">
        <v>301</v>
      </c>
      <c r="GK9991" s="77">
        <v>8585.7228092480964</v>
      </c>
      <c r="GL9991" s="77">
        <v>1419.51</v>
      </c>
      <c r="GM9991" s="77">
        <v>2020</v>
      </c>
      <c r="GN9991" s="77" t="s">
        <v>175</v>
      </c>
      <c r="GO9991" s="77">
        <v>5.3000000000000005E-2</v>
      </c>
      <c r="GP9991" s="77">
        <v>3</v>
      </c>
      <c r="GQ9991" s="77">
        <v>0</v>
      </c>
      <c r="GR9991" s="77" t="s">
        <v>423</v>
      </c>
      <c r="GS9991" s="77">
        <v>5.5966209081309407E-2</v>
      </c>
      <c r="GT9991" s="77">
        <v>480.51035785654614</v>
      </c>
      <c r="GU9991" s="77">
        <v>0</v>
      </c>
      <c r="GV9991" s="77">
        <v>0</v>
      </c>
      <c r="GW9991" s="77">
        <v>0</v>
      </c>
      <c r="GX9991" s="77">
        <v>0</v>
      </c>
      <c r="GY9991" s="77">
        <v>0</v>
      </c>
      <c r="GZ9991" s="77">
        <v>0</v>
      </c>
    </row>
    <row r="9992" spans="187:208" x14ac:dyDescent="0.25">
      <c r="GE9992" s="77" t="s">
        <v>427</v>
      </c>
      <c r="GF9992" s="77" t="s">
        <v>155</v>
      </c>
      <c r="GG9992" s="77" t="s">
        <v>491</v>
      </c>
      <c r="GH9992" s="77" t="s">
        <v>300</v>
      </c>
      <c r="GI9992" s="77">
        <v>2020</v>
      </c>
      <c r="GJ9992" s="77" t="s">
        <v>303</v>
      </c>
      <c r="GK9992" s="77">
        <v>5338.1784104568387</v>
      </c>
      <c r="GL9992" s="77">
        <v>1419.51</v>
      </c>
      <c r="GM9992" s="77">
        <v>2020</v>
      </c>
      <c r="GN9992" s="77" t="s">
        <v>175</v>
      </c>
      <c r="GO9992" s="77">
        <v>5.3000000000000005E-2</v>
      </c>
      <c r="GP9992" s="77">
        <v>3</v>
      </c>
      <c r="GQ9992" s="77">
        <v>0</v>
      </c>
      <c r="GR9992" s="77" t="s">
        <v>423</v>
      </c>
      <c r="GS9992" s="77">
        <v>5.5966209081309407E-2</v>
      </c>
      <c r="GT9992" s="77">
        <v>298.75760903295935</v>
      </c>
      <c r="GU9992" s="77">
        <v>0</v>
      </c>
      <c r="GV9992" s="77">
        <v>0</v>
      </c>
      <c r="GW9992" s="77">
        <v>0</v>
      </c>
      <c r="GX9992" s="77">
        <v>0</v>
      </c>
      <c r="GY9992" s="77">
        <v>0</v>
      </c>
      <c r="GZ9992" s="77">
        <v>0</v>
      </c>
    </row>
    <row r="9993" spans="187:208" x14ac:dyDescent="0.25">
      <c r="GE9993" s="77" t="s">
        <v>422</v>
      </c>
      <c r="GF9993" s="77" t="s">
        <v>155</v>
      </c>
      <c r="GG9993" s="77" t="s">
        <v>491</v>
      </c>
      <c r="GH9993" s="77" t="s">
        <v>432</v>
      </c>
      <c r="GI9993" s="77">
        <v>2020</v>
      </c>
      <c r="GJ9993" s="77" t="s">
        <v>305</v>
      </c>
      <c r="GK9993" s="77">
        <v>222.22942162783451</v>
      </c>
      <c r="GL9993" s="77">
        <v>1419.51</v>
      </c>
      <c r="GM9993" s="77">
        <v>2020</v>
      </c>
      <c r="GN9993" s="77" t="s">
        <v>175</v>
      </c>
      <c r="GO9993" s="77">
        <v>0.13250000000000001</v>
      </c>
      <c r="GP9993" s="77">
        <v>3</v>
      </c>
      <c r="GQ9993" s="77">
        <v>0</v>
      </c>
      <c r="GR9993" s="77" t="s">
        <v>423</v>
      </c>
      <c r="GS9993" s="77">
        <v>0.1527377521613833</v>
      </c>
      <c r="GT9993" s="77">
        <v>33.942822323559739</v>
      </c>
      <c r="GU9993" s="77">
        <v>0</v>
      </c>
      <c r="GV9993" s="77">
        <v>0</v>
      </c>
      <c r="GW9993" s="77">
        <v>0</v>
      </c>
      <c r="GX9993" s="77">
        <v>0</v>
      </c>
      <c r="GY9993" s="77">
        <v>0</v>
      </c>
      <c r="GZ9993" s="77">
        <v>0</v>
      </c>
    </row>
    <row r="9994" spans="187:208" x14ac:dyDescent="0.25">
      <c r="GE9994" s="77" t="s">
        <v>425</v>
      </c>
      <c r="GF9994" s="77" t="s">
        <v>155</v>
      </c>
      <c r="GG9994" s="77" t="s">
        <v>491</v>
      </c>
      <c r="GH9994" s="77" t="s">
        <v>432</v>
      </c>
      <c r="GI9994" s="77">
        <v>2020</v>
      </c>
      <c r="GJ9994" s="77" t="s">
        <v>301</v>
      </c>
      <c r="GK9994" s="77">
        <v>8585.7228092480964</v>
      </c>
      <c r="GL9994" s="77">
        <v>1419.51</v>
      </c>
      <c r="GM9994" s="77">
        <v>2020</v>
      </c>
      <c r="GN9994" s="77" t="s">
        <v>175</v>
      </c>
      <c r="GO9994" s="77">
        <v>5.3000000000000005E-2</v>
      </c>
      <c r="GP9994" s="77">
        <v>3</v>
      </c>
      <c r="GQ9994" s="77">
        <v>0</v>
      </c>
      <c r="GR9994" s="77" t="s">
        <v>423</v>
      </c>
      <c r="GS9994" s="77">
        <v>5.5966209081309407E-2</v>
      </c>
      <c r="GT9994" s="77">
        <v>480.51035785654614</v>
      </c>
      <c r="GU9994" s="77">
        <v>0</v>
      </c>
      <c r="GV9994" s="77">
        <v>0</v>
      </c>
      <c r="GW9994" s="77">
        <v>0</v>
      </c>
      <c r="GX9994" s="77">
        <v>0</v>
      </c>
      <c r="GY9994" s="77">
        <v>0</v>
      </c>
      <c r="GZ9994" s="77">
        <v>0</v>
      </c>
    </row>
    <row r="9995" spans="187:208" x14ac:dyDescent="0.25">
      <c r="GE9995" s="77" t="s">
        <v>422</v>
      </c>
      <c r="GF9995" s="77" t="s">
        <v>155</v>
      </c>
      <c r="GG9995" s="77" t="s">
        <v>491</v>
      </c>
      <c r="GH9995" s="77" t="s">
        <v>439</v>
      </c>
      <c r="GI9995" s="77">
        <v>2020</v>
      </c>
      <c r="GJ9995" s="77" t="s">
        <v>305</v>
      </c>
      <c r="GK9995" s="77">
        <v>0.69641821681223193</v>
      </c>
      <c r="GL9995" s="77">
        <v>1419.51</v>
      </c>
      <c r="GM9995" s="77">
        <v>2020</v>
      </c>
      <c r="GN9995" s="77" t="s">
        <v>175</v>
      </c>
      <c r="GO9995" s="77">
        <v>0.13250000000000001</v>
      </c>
      <c r="GP9995" s="77">
        <v>3</v>
      </c>
      <c r="GQ9995" s="77">
        <v>0</v>
      </c>
      <c r="GR9995" s="77" t="s">
        <v>423</v>
      </c>
      <c r="GS9995" s="77">
        <v>0.1527377521613833</v>
      </c>
      <c r="GT9995" s="77">
        <v>0.10636935300013918</v>
      </c>
      <c r="GU9995" s="77">
        <v>0</v>
      </c>
      <c r="GV9995" s="77">
        <v>0</v>
      </c>
      <c r="GW9995" s="77">
        <v>0</v>
      </c>
      <c r="GX9995" s="77">
        <v>0</v>
      </c>
      <c r="GY9995" s="77">
        <v>0</v>
      </c>
      <c r="GZ9995" s="77">
        <v>0</v>
      </c>
    </row>
    <row r="9996" spans="187:208" x14ac:dyDescent="0.25">
      <c r="GE9996" s="77" t="s">
        <v>425</v>
      </c>
      <c r="GF9996" s="77" t="s">
        <v>155</v>
      </c>
      <c r="GG9996" s="77" t="s">
        <v>491</v>
      </c>
      <c r="GH9996" s="77" t="s">
        <v>439</v>
      </c>
      <c r="GI9996" s="77">
        <v>2020</v>
      </c>
      <c r="GJ9996" s="77" t="s">
        <v>301</v>
      </c>
      <c r="GK9996" s="77">
        <v>2.9419641522810278</v>
      </c>
      <c r="GL9996" s="77">
        <v>1419.51</v>
      </c>
      <c r="GM9996" s="77">
        <v>2020</v>
      </c>
      <c r="GN9996" s="77" t="s">
        <v>175</v>
      </c>
      <c r="GO9996" s="77">
        <v>5.3000000000000005E-2</v>
      </c>
      <c r="GP9996" s="77">
        <v>3</v>
      </c>
      <c r="GQ9996" s="77">
        <v>0</v>
      </c>
      <c r="GR9996" s="77" t="s">
        <v>423</v>
      </c>
      <c r="GS9996" s="77">
        <v>5.5966209081309407E-2</v>
      </c>
      <c r="GT9996" s="77">
        <v>0.16465058085627718</v>
      </c>
      <c r="GU9996" s="77">
        <v>0</v>
      </c>
      <c r="GV9996" s="77">
        <v>0</v>
      </c>
      <c r="GW9996" s="77">
        <v>0</v>
      </c>
      <c r="GX9996" s="77">
        <v>0</v>
      </c>
      <c r="GY9996" s="77">
        <v>0</v>
      </c>
      <c r="GZ9996" s="77">
        <v>0</v>
      </c>
    </row>
    <row r="9997" spans="187:208" x14ac:dyDescent="0.25">
      <c r="GE9997" s="77" t="s">
        <v>427</v>
      </c>
      <c r="GF9997" s="77" t="s">
        <v>155</v>
      </c>
      <c r="GG9997" s="77" t="s">
        <v>491</v>
      </c>
      <c r="GH9997" s="77" t="s">
        <v>439</v>
      </c>
      <c r="GI9997" s="77">
        <v>2020</v>
      </c>
      <c r="GJ9997" s="77" t="s">
        <v>303</v>
      </c>
      <c r="GK9997" s="77">
        <v>1.6021759622082949</v>
      </c>
      <c r="GL9997" s="77">
        <v>1419.51</v>
      </c>
      <c r="GM9997" s="77">
        <v>2020</v>
      </c>
      <c r="GN9997" s="77" t="s">
        <v>175</v>
      </c>
      <c r="GO9997" s="77">
        <v>5.3000000000000005E-2</v>
      </c>
      <c r="GP9997" s="77">
        <v>3</v>
      </c>
      <c r="GQ9997" s="77">
        <v>0</v>
      </c>
      <c r="GR9997" s="77" t="s">
        <v>423</v>
      </c>
      <c r="GS9997" s="77">
        <v>5.5966209081309407E-2</v>
      </c>
      <c r="GT9997" s="77">
        <v>8.9667714885997507E-2</v>
      </c>
      <c r="GU9997" s="77">
        <v>0</v>
      </c>
      <c r="GV9997" s="77">
        <v>0</v>
      </c>
      <c r="GW9997" s="77">
        <v>0</v>
      </c>
      <c r="GX9997" s="77">
        <v>0</v>
      </c>
      <c r="GY9997" s="77">
        <v>0</v>
      </c>
      <c r="GZ9997" s="77">
        <v>0</v>
      </c>
    </row>
    <row r="9998" spans="187:208" x14ac:dyDescent="0.25">
      <c r="GE9998" s="77" t="s">
        <v>422</v>
      </c>
      <c r="GF9998" s="77" t="s">
        <v>155</v>
      </c>
      <c r="GG9998" s="77" t="s">
        <v>491</v>
      </c>
      <c r="GH9998" s="77" t="s">
        <v>446</v>
      </c>
      <c r="GI9998" s="77">
        <v>2020</v>
      </c>
      <c r="GJ9998" s="77" t="s">
        <v>305</v>
      </c>
      <c r="GK9998" s="77">
        <v>3.6425060683954492E-2</v>
      </c>
      <c r="GL9998" s="77">
        <v>1419.51</v>
      </c>
      <c r="GM9998" s="77">
        <v>2020</v>
      </c>
      <c r="GN9998" s="77" t="s">
        <v>175</v>
      </c>
      <c r="GO9998" s="77">
        <v>0.13250000000000001</v>
      </c>
      <c r="GP9998" s="77">
        <v>3</v>
      </c>
      <c r="GQ9998" s="77">
        <v>0</v>
      </c>
      <c r="GR9998" s="77" t="s">
        <v>423</v>
      </c>
      <c r="GS9998" s="77">
        <v>0.1527377521613833</v>
      </c>
      <c r="GT9998" s="77">
        <v>5.5634818912091884E-3</v>
      </c>
      <c r="GU9998" s="77">
        <v>0</v>
      </c>
      <c r="GV9998" s="77">
        <v>0</v>
      </c>
      <c r="GW9998" s="77">
        <v>0</v>
      </c>
      <c r="GX9998" s="77">
        <v>0</v>
      </c>
      <c r="GY9998" s="77">
        <v>0</v>
      </c>
      <c r="GZ9998" s="77">
        <v>0</v>
      </c>
    </row>
    <row r="9999" spans="187:208" x14ac:dyDescent="0.25">
      <c r="GE9999" s="77" t="s">
        <v>425</v>
      </c>
      <c r="GF9999" s="77" t="s">
        <v>155</v>
      </c>
      <c r="GG9999" s="77" t="s">
        <v>491</v>
      </c>
      <c r="GH9999" s="77" t="s">
        <v>446</v>
      </c>
      <c r="GI9999" s="77">
        <v>2020</v>
      </c>
      <c r="GJ9999" s="77" t="s">
        <v>301</v>
      </c>
      <c r="GK9999" s="77">
        <v>1.580872452543261E-3</v>
      </c>
      <c r="GL9999" s="77">
        <v>1419.51</v>
      </c>
      <c r="GM9999" s="77">
        <v>2020</v>
      </c>
      <c r="GN9999" s="77" t="s">
        <v>175</v>
      </c>
      <c r="GO9999" s="77">
        <v>5.3000000000000005E-2</v>
      </c>
      <c r="GP9999" s="77">
        <v>3</v>
      </c>
      <c r="GQ9999" s="77">
        <v>0</v>
      </c>
      <c r="GR9999" s="77" t="s">
        <v>423</v>
      </c>
      <c r="GS9999" s="77">
        <v>5.5966209081309407E-2</v>
      </c>
      <c r="GT9999" s="77">
        <v>8.8475438209918529E-5</v>
      </c>
      <c r="GU9999" s="77">
        <v>0</v>
      </c>
      <c r="GV9999" s="77">
        <v>0</v>
      </c>
      <c r="GW9999" s="77">
        <v>0</v>
      </c>
      <c r="GX9999" s="77">
        <v>0</v>
      </c>
      <c r="GY9999" s="77">
        <v>0</v>
      </c>
      <c r="GZ9999" s="77">
        <v>0</v>
      </c>
    </row>
    <row r="10000" spans="187:208" x14ac:dyDescent="0.25">
      <c r="GE10000" s="77" t="s">
        <v>427</v>
      </c>
      <c r="GF10000" s="77" t="s">
        <v>155</v>
      </c>
      <c r="GG10000" s="77" t="s">
        <v>491</v>
      </c>
      <c r="GH10000" s="77" t="s">
        <v>446</v>
      </c>
      <c r="GI10000" s="77">
        <v>2020</v>
      </c>
      <c r="GJ10000" s="77" t="s">
        <v>303</v>
      </c>
      <c r="GK10000" s="77">
        <v>3.9894642198450729E-2</v>
      </c>
      <c r="GL10000" s="77">
        <v>1419.51</v>
      </c>
      <c r="GM10000" s="77">
        <v>2020</v>
      </c>
      <c r="GN10000" s="77" t="s">
        <v>175</v>
      </c>
      <c r="GO10000" s="77">
        <v>5.3000000000000005E-2</v>
      </c>
      <c r="GP10000" s="77">
        <v>3</v>
      </c>
      <c r="GQ10000" s="77">
        <v>0</v>
      </c>
      <c r="GR10000" s="77" t="s">
        <v>423</v>
      </c>
      <c r="GS10000" s="77">
        <v>5.5966209081309407E-2</v>
      </c>
      <c r="GT10000" s="77">
        <v>2.2327518865025227E-3</v>
      </c>
      <c r="GU10000" s="77">
        <v>0</v>
      </c>
      <c r="GV10000" s="77">
        <v>0</v>
      </c>
      <c r="GW10000" s="77">
        <v>0</v>
      </c>
      <c r="GX10000" s="77">
        <v>0</v>
      </c>
      <c r="GY10000" s="77">
        <v>0</v>
      </c>
      <c r="GZ10000" s="77">
        <v>0</v>
      </c>
    </row>
    <row r="10001" spans="187:208" x14ac:dyDescent="0.25">
      <c r="GE10001" s="77" t="s">
        <v>422</v>
      </c>
      <c r="GF10001" s="77" t="s">
        <v>155</v>
      </c>
      <c r="GG10001" s="77" t="s">
        <v>491</v>
      </c>
      <c r="GH10001" s="77" t="s">
        <v>453</v>
      </c>
      <c r="GI10001" s="77">
        <v>2020</v>
      </c>
      <c r="GJ10001" s="77" t="s">
        <v>305</v>
      </c>
      <c r="GK10001" s="77">
        <v>222.22942162783079</v>
      </c>
      <c r="GL10001" s="77">
        <v>1419.51</v>
      </c>
      <c r="GM10001" s="77">
        <v>2020</v>
      </c>
      <c r="GN10001" s="77" t="s">
        <v>175</v>
      </c>
      <c r="GO10001" s="77">
        <v>0.13250000000000001</v>
      </c>
      <c r="GP10001" s="77">
        <v>3</v>
      </c>
      <c r="GQ10001" s="77">
        <v>0</v>
      </c>
      <c r="GR10001" s="77" t="s">
        <v>423</v>
      </c>
      <c r="GS10001" s="77">
        <v>0.1527377521613833</v>
      </c>
      <c r="GT10001" s="77">
        <v>33.94282232355917</v>
      </c>
      <c r="GU10001" s="77">
        <v>0</v>
      </c>
      <c r="GV10001" s="77">
        <v>0</v>
      </c>
      <c r="GW10001" s="77">
        <v>0</v>
      </c>
      <c r="GX10001" s="77">
        <v>0</v>
      </c>
      <c r="GY10001" s="77">
        <v>0</v>
      </c>
      <c r="GZ10001" s="77">
        <v>0</v>
      </c>
    </row>
    <row r="10002" spans="187:208" x14ac:dyDescent="0.25">
      <c r="GE10002" s="77" t="s">
        <v>425</v>
      </c>
      <c r="GF10002" s="77" t="s">
        <v>155</v>
      </c>
      <c r="GG10002" s="77" t="s">
        <v>491</v>
      </c>
      <c r="GH10002" s="77" t="s">
        <v>453</v>
      </c>
      <c r="GI10002" s="77">
        <v>2020</v>
      </c>
      <c r="GJ10002" s="77" t="s">
        <v>301</v>
      </c>
      <c r="GK10002" s="77">
        <v>8585.7228092479509</v>
      </c>
      <c r="GL10002" s="77">
        <v>1419.51</v>
      </c>
      <c r="GM10002" s="77">
        <v>2020</v>
      </c>
      <c r="GN10002" s="77" t="s">
        <v>175</v>
      </c>
      <c r="GO10002" s="77">
        <v>5.3000000000000005E-2</v>
      </c>
      <c r="GP10002" s="77">
        <v>3</v>
      </c>
      <c r="GQ10002" s="77">
        <v>0</v>
      </c>
      <c r="GR10002" s="77" t="s">
        <v>423</v>
      </c>
      <c r="GS10002" s="77">
        <v>5.5966209081309407E-2</v>
      </c>
      <c r="GT10002" s="77">
        <v>480.51035785653795</v>
      </c>
      <c r="GU10002" s="77">
        <v>0</v>
      </c>
      <c r="GV10002" s="77">
        <v>0</v>
      </c>
      <c r="GW10002" s="77">
        <v>0</v>
      </c>
      <c r="GX10002" s="77">
        <v>0</v>
      </c>
      <c r="GY10002" s="77">
        <v>0</v>
      </c>
      <c r="GZ10002" s="77">
        <v>0</v>
      </c>
    </row>
    <row r="10003" spans="187:208" x14ac:dyDescent="0.25">
      <c r="GE10003" s="77" t="s">
        <v>427</v>
      </c>
      <c r="GF10003" s="77" t="s">
        <v>155</v>
      </c>
      <c r="GG10003" s="77" t="s">
        <v>491</v>
      </c>
      <c r="GH10003" s="77" t="s">
        <v>453</v>
      </c>
      <c r="GI10003" s="77">
        <v>2020</v>
      </c>
      <c r="GJ10003" s="77" t="s">
        <v>303</v>
      </c>
      <c r="GK10003" s="77">
        <v>5338.1784104567496</v>
      </c>
      <c r="GL10003" s="77">
        <v>1419.51</v>
      </c>
      <c r="GM10003" s="77">
        <v>2020</v>
      </c>
      <c r="GN10003" s="77" t="s">
        <v>175</v>
      </c>
      <c r="GO10003" s="77">
        <v>5.3000000000000005E-2</v>
      </c>
      <c r="GP10003" s="77">
        <v>3</v>
      </c>
      <c r="GQ10003" s="77">
        <v>0</v>
      </c>
      <c r="GR10003" s="77" t="s">
        <v>423</v>
      </c>
      <c r="GS10003" s="77">
        <v>5.5966209081309407E-2</v>
      </c>
      <c r="GT10003" s="77">
        <v>298.75760903295435</v>
      </c>
      <c r="GU10003" s="77">
        <v>0</v>
      </c>
      <c r="GV10003" s="77">
        <v>0</v>
      </c>
      <c r="GW10003" s="77">
        <v>0</v>
      </c>
      <c r="GX10003" s="77">
        <v>0</v>
      </c>
      <c r="GY10003" s="77">
        <v>0</v>
      </c>
      <c r="GZ10003" s="77">
        <v>0</v>
      </c>
    </row>
    <row r="10004" spans="187:208" x14ac:dyDescent="0.25">
      <c r="GE10004" s="77" t="s">
        <v>422</v>
      </c>
      <c r="GF10004" s="77" t="s">
        <v>155</v>
      </c>
      <c r="GG10004" s="77" t="s">
        <v>491</v>
      </c>
      <c r="GH10004" s="77" t="s">
        <v>460</v>
      </c>
      <c r="GI10004" s="77">
        <v>2020</v>
      </c>
      <c r="GJ10004" s="77" t="s">
        <v>305</v>
      </c>
      <c r="GK10004" s="77">
        <v>222.22942162783809</v>
      </c>
      <c r="GL10004" s="77">
        <v>1419.51</v>
      </c>
      <c r="GM10004" s="77">
        <v>2020</v>
      </c>
      <c r="GN10004" s="77" t="s">
        <v>175</v>
      </c>
      <c r="GO10004" s="77">
        <v>0.13250000000000001</v>
      </c>
      <c r="GP10004" s="77">
        <v>3</v>
      </c>
      <c r="GQ10004" s="77">
        <v>0</v>
      </c>
      <c r="GR10004" s="77" t="s">
        <v>423</v>
      </c>
      <c r="GS10004" s="77">
        <v>0.1527377521613833</v>
      </c>
      <c r="GT10004" s="77">
        <v>33.942822323560286</v>
      </c>
      <c r="GU10004" s="77">
        <v>0</v>
      </c>
      <c r="GV10004" s="77">
        <v>0</v>
      </c>
      <c r="GW10004" s="77">
        <v>0</v>
      </c>
      <c r="GX10004" s="77">
        <v>0</v>
      </c>
      <c r="GY10004" s="77">
        <v>0</v>
      </c>
      <c r="GZ10004" s="77">
        <v>0</v>
      </c>
    </row>
    <row r="10005" spans="187:208" x14ac:dyDescent="0.25">
      <c r="GE10005" s="77" t="s">
        <v>425</v>
      </c>
      <c r="GF10005" s="77" t="s">
        <v>155</v>
      </c>
      <c r="GG10005" s="77" t="s">
        <v>491</v>
      </c>
      <c r="GH10005" s="77" t="s">
        <v>460</v>
      </c>
      <c r="GI10005" s="77">
        <v>2020</v>
      </c>
      <c r="GJ10005" s="77" t="s">
        <v>301</v>
      </c>
      <c r="GK10005" s="77">
        <v>8585.7228092482346</v>
      </c>
      <c r="GL10005" s="77">
        <v>1419.51</v>
      </c>
      <c r="GM10005" s="77">
        <v>2020</v>
      </c>
      <c r="GN10005" s="77" t="s">
        <v>175</v>
      </c>
      <c r="GO10005" s="77">
        <v>5.3000000000000005E-2</v>
      </c>
      <c r="GP10005" s="77">
        <v>3</v>
      </c>
      <c r="GQ10005" s="77">
        <v>0</v>
      </c>
      <c r="GR10005" s="77" t="s">
        <v>423</v>
      </c>
      <c r="GS10005" s="77">
        <v>5.5966209081309407E-2</v>
      </c>
      <c r="GT10005" s="77">
        <v>480.51035785655387</v>
      </c>
      <c r="GU10005" s="77">
        <v>0</v>
      </c>
      <c r="GV10005" s="77">
        <v>0</v>
      </c>
      <c r="GW10005" s="77">
        <v>0</v>
      </c>
      <c r="GX10005" s="77">
        <v>0</v>
      </c>
      <c r="GY10005" s="77">
        <v>0</v>
      </c>
      <c r="GZ10005" s="77">
        <v>0</v>
      </c>
    </row>
    <row r="10006" spans="187:208" x14ac:dyDescent="0.25">
      <c r="GE10006" s="77" t="s">
        <v>422</v>
      </c>
      <c r="GF10006" s="77" t="s">
        <v>155</v>
      </c>
      <c r="GG10006" s="77" t="s">
        <v>491</v>
      </c>
      <c r="GH10006" s="77" t="s">
        <v>467</v>
      </c>
      <c r="GI10006" s="77">
        <v>2020</v>
      </c>
      <c r="GJ10006" s="77" t="s">
        <v>305</v>
      </c>
      <c r="GK10006" s="77">
        <v>0.69641821681223204</v>
      </c>
      <c r="GL10006" s="77">
        <v>1419.51</v>
      </c>
      <c r="GM10006" s="77">
        <v>2020</v>
      </c>
      <c r="GN10006" s="77" t="s">
        <v>175</v>
      </c>
      <c r="GO10006" s="77">
        <v>0.13250000000000001</v>
      </c>
      <c r="GP10006" s="77">
        <v>3</v>
      </c>
      <c r="GQ10006" s="77">
        <v>0</v>
      </c>
      <c r="GR10006" s="77" t="s">
        <v>423</v>
      </c>
      <c r="GS10006" s="77">
        <v>0.1527377521613833</v>
      </c>
      <c r="GT10006" s="77">
        <v>0.10636935300013919</v>
      </c>
      <c r="GU10006" s="77">
        <v>0</v>
      </c>
      <c r="GV10006" s="77">
        <v>0</v>
      </c>
      <c r="GW10006" s="77">
        <v>0</v>
      </c>
      <c r="GX10006" s="77">
        <v>0</v>
      </c>
      <c r="GY10006" s="77">
        <v>0</v>
      </c>
      <c r="GZ10006" s="77">
        <v>0</v>
      </c>
    </row>
    <row r="10007" spans="187:208" x14ac:dyDescent="0.25">
      <c r="GE10007" s="77" t="s">
        <v>425</v>
      </c>
      <c r="GF10007" s="77" t="s">
        <v>155</v>
      </c>
      <c r="GG10007" s="77" t="s">
        <v>491</v>
      </c>
      <c r="GH10007" s="77" t="s">
        <v>467</v>
      </c>
      <c r="GI10007" s="77">
        <v>2020</v>
      </c>
      <c r="GJ10007" s="77" t="s">
        <v>301</v>
      </c>
      <c r="GK10007" s="77">
        <v>2.9419641522810189</v>
      </c>
      <c r="GL10007" s="77">
        <v>1419.51</v>
      </c>
      <c r="GM10007" s="77">
        <v>2020</v>
      </c>
      <c r="GN10007" s="77" t="s">
        <v>175</v>
      </c>
      <c r="GO10007" s="77">
        <v>5.3000000000000005E-2</v>
      </c>
      <c r="GP10007" s="77">
        <v>3</v>
      </c>
      <c r="GQ10007" s="77">
        <v>0</v>
      </c>
      <c r="GR10007" s="77" t="s">
        <v>423</v>
      </c>
      <c r="GS10007" s="77">
        <v>5.5966209081309407E-2</v>
      </c>
      <c r="GT10007" s="77">
        <v>0.16465058085627668</v>
      </c>
      <c r="GU10007" s="77">
        <v>0</v>
      </c>
      <c r="GV10007" s="77">
        <v>0</v>
      </c>
      <c r="GW10007" s="77">
        <v>0</v>
      </c>
      <c r="GX10007" s="77">
        <v>0</v>
      </c>
      <c r="GY10007" s="77">
        <v>0</v>
      </c>
      <c r="GZ10007" s="77">
        <v>0</v>
      </c>
    </row>
    <row r="10008" spans="187:208" x14ac:dyDescent="0.25">
      <c r="GE10008" s="77" t="s">
        <v>427</v>
      </c>
      <c r="GF10008" s="77" t="s">
        <v>155</v>
      </c>
      <c r="GG10008" s="77" t="s">
        <v>491</v>
      </c>
      <c r="GH10008" s="77" t="s">
        <v>467</v>
      </c>
      <c r="GI10008" s="77">
        <v>2020</v>
      </c>
      <c r="GJ10008" s="77" t="s">
        <v>303</v>
      </c>
      <c r="GK10008" s="77">
        <v>1.602175962208287</v>
      </c>
      <c r="GL10008" s="77">
        <v>1419.51</v>
      </c>
      <c r="GM10008" s="77">
        <v>2020</v>
      </c>
      <c r="GN10008" s="77" t="s">
        <v>175</v>
      </c>
      <c r="GO10008" s="77">
        <v>5.3000000000000005E-2</v>
      </c>
      <c r="GP10008" s="77">
        <v>3</v>
      </c>
      <c r="GQ10008" s="77">
        <v>0</v>
      </c>
      <c r="GR10008" s="77" t="s">
        <v>423</v>
      </c>
      <c r="GS10008" s="77">
        <v>5.5966209081309407E-2</v>
      </c>
      <c r="GT10008" s="77">
        <v>8.9667714885997063E-2</v>
      </c>
      <c r="GU10008" s="77">
        <v>0</v>
      </c>
      <c r="GV10008" s="77">
        <v>0</v>
      </c>
      <c r="GW10008" s="77">
        <v>0</v>
      </c>
      <c r="GX10008" s="77">
        <v>0</v>
      </c>
      <c r="GY10008" s="77">
        <v>0</v>
      </c>
      <c r="GZ10008" s="77">
        <v>0</v>
      </c>
    </row>
    <row r="10009" spans="187:208" x14ac:dyDescent="0.25">
      <c r="GE10009" s="77" t="s">
        <v>422</v>
      </c>
      <c r="GF10009" s="77" t="s">
        <v>155</v>
      </c>
      <c r="GG10009" s="77" t="s">
        <v>491</v>
      </c>
      <c r="GH10009" s="77" t="s">
        <v>474</v>
      </c>
      <c r="GI10009" s="77">
        <v>2020</v>
      </c>
      <c r="GJ10009" s="77" t="s">
        <v>305</v>
      </c>
      <c r="GK10009" s="77">
        <v>3.6425060683954069E-2</v>
      </c>
      <c r="GL10009" s="77">
        <v>1419.51</v>
      </c>
      <c r="GM10009" s="77">
        <v>2020</v>
      </c>
      <c r="GN10009" s="77" t="s">
        <v>175</v>
      </c>
      <c r="GO10009" s="77">
        <v>0.13250000000000001</v>
      </c>
      <c r="GP10009" s="77">
        <v>3</v>
      </c>
      <c r="GQ10009" s="77">
        <v>0</v>
      </c>
      <c r="GR10009" s="77" t="s">
        <v>423</v>
      </c>
      <c r="GS10009" s="77">
        <v>0.1527377521613833</v>
      </c>
      <c r="GT10009" s="77">
        <v>5.5634818912091233E-3</v>
      </c>
      <c r="GU10009" s="77">
        <v>0</v>
      </c>
      <c r="GV10009" s="77">
        <v>0</v>
      </c>
      <c r="GW10009" s="77">
        <v>0</v>
      </c>
      <c r="GX10009" s="77">
        <v>0</v>
      </c>
      <c r="GY10009" s="77">
        <v>0</v>
      </c>
      <c r="GZ10009" s="77">
        <v>0</v>
      </c>
    </row>
    <row r="10010" spans="187:208" x14ac:dyDescent="0.25">
      <c r="GE10010" s="77" t="s">
        <v>425</v>
      </c>
      <c r="GF10010" s="77" t="s">
        <v>155</v>
      </c>
      <c r="GG10010" s="77" t="s">
        <v>491</v>
      </c>
      <c r="GH10010" s="77" t="s">
        <v>474</v>
      </c>
      <c r="GI10010" s="77">
        <v>2020</v>
      </c>
      <c r="GJ10010" s="77" t="s">
        <v>301</v>
      </c>
      <c r="GK10010" s="77">
        <v>1.5808724525429401E-3</v>
      </c>
      <c r="GL10010" s="77">
        <v>1419.51</v>
      </c>
      <c r="GM10010" s="77">
        <v>2020</v>
      </c>
      <c r="GN10010" s="77" t="s">
        <v>175</v>
      </c>
      <c r="GO10010" s="77">
        <v>5.3000000000000005E-2</v>
      </c>
      <c r="GP10010" s="77">
        <v>3</v>
      </c>
      <c r="GQ10010" s="77">
        <v>0</v>
      </c>
      <c r="GR10010" s="77" t="s">
        <v>423</v>
      </c>
      <c r="GS10010" s="77">
        <v>5.5966209081309407E-2</v>
      </c>
      <c r="GT10010" s="77">
        <v>8.8475438209900572E-5</v>
      </c>
      <c r="GU10010" s="77">
        <v>0</v>
      </c>
      <c r="GV10010" s="77">
        <v>0</v>
      </c>
      <c r="GW10010" s="77">
        <v>0</v>
      </c>
      <c r="GX10010" s="77">
        <v>0</v>
      </c>
      <c r="GY10010" s="77">
        <v>0</v>
      </c>
      <c r="GZ10010" s="77">
        <v>0</v>
      </c>
    </row>
    <row r="10011" spans="187:208" x14ac:dyDescent="0.25">
      <c r="GE10011" s="77" t="s">
        <v>427</v>
      </c>
      <c r="GF10011" s="77" t="s">
        <v>155</v>
      </c>
      <c r="GG10011" s="77" t="s">
        <v>491</v>
      </c>
      <c r="GH10011" s="77" t="s">
        <v>474</v>
      </c>
      <c r="GI10011" s="77">
        <v>2020</v>
      </c>
      <c r="GJ10011" s="77" t="s">
        <v>303</v>
      </c>
      <c r="GK10011" s="77">
        <v>3.9894642198450458E-2</v>
      </c>
      <c r="GL10011" s="77">
        <v>1419.51</v>
      </c>
      <c r="GM10011" s="77">
        <v>2020</v>
      </c>
      <c r="GN10011" s="77" t="s">
        <v>175</v>
      </c>
      <c r="GO10011" s="77">
        <v>5.3000000000000005E-2</v>
      </c>
      <c r="GP10011" s="77">
        <v>3</v>
      </c>
      <c r="GQ10011" s="77">
        <v>0</v>
      </c>
      <c r="GR10011" s="77" t="s">
        <v>423</v>
      </c>
      <c r="GS10011" s="77">
        <v>5.5966209081309407E-2</v>
      </c>
      <c r="GT10011" s="77">
        <v>2.2327518865025075E-3</v>
      </c>
      <c r="GU10011" s="77">
        <v>0</v>
      </c>
      <c r="GV10011" s="77">
        <v>0</v>
      </c>
      <c r="GW10011" s="77">
        <v>0</v>
      </c>
      <c r="GX10011" s="77">
        <v>0</v>
      </c>
      <c r="GY10011" s="77">
        <v>0</v>
      </c>
      <c r="GZ10011" s="77">
        <v>0</v>
      </c>
    </row>
    <row r="10012" spans="187:208" x14ac:dyDescent="0.25">
      <c r="GE10012" s="77" t="s">
        <v>422</v>
      </c>
      <c r="GF10012" s="77" t="s">
        <v>155</v>
      </c>
      <c r="GG10012" s="77" t="s">
        <v>492</v>
      </c>
      <c r="GH10012" s="77" t="s">
        <v>300</v>
      </c>
      <c r="GI10012" s="77">
        <v>2020</v>
      </c>
      <c r="GJ10012" s="77" t="s">
        <v>305</v>
      </c>
      <c r="GK10012" s="77">
        <v>222.22942162784969</v>
      </c>
      <c r="GL10012" s="77">
        <v>446.95</v>
      </c>
      <c r="GM10012" s="77">
        <v>2020</v>
      </c>
      <c r="GN10012" s="77" t="s">
        <v>175</v>
      </c>
      <c r="GO10012" s="77">
        <v>0.13250000000000001</v>
      </c>
      <c r="GP10012" s="77">
        <v>3</v>
      </c>
      <c r="GQ10012" s="77">
        <v>0</v>
      </c>
      <c r="GR10012" s="77" t="s">
        <v>423</v>
      </c>
      <c r="GS10012" s="77">
        <v>0.1527377521613833</v>
      </c>
      <c r="GT10012" s="77">
        <v>33.942822323562062</v>
      </c>
      <c r="GU10012" s="77">
        <v>0</v>
      </c>
      <c r="GV10012" s="77">
        <v>0</v>
      </c>
      <c r="GW10012" s="77">
        <v>0</v>
      </c>
      <c r="GX10012" s="77">
        <v>0</v>
      </c>
      <c r="GY10012" s="77">
        <v>0</v>
      </c>
      <c r="GZ10012" s="77">
        <v>0</v>
      </c>
    </row>
    <row r="10013" spans="187:208" x14ac:dyDescent="0.25">
      <c r="GE10013" s="77" t="s">
        <v>425</v>
      </c>
      <c r="GF10013" s="77" t="s">
        <v>155</v>
      </c>
      <c r="GG10013" s="77" t="s">
        <v>492</v>
      </c>
      <c r="GH10013" s="77" t="s">
        <v>300</v>
      </c>
      <c r="GI10013" s="77">
        <v>2020</v>
      </c>
      <c r="GJ10013" s="77" t="s">
        <v>301</v>
      </c>
      <c r="GK10013" s="77">
        <v>8585.7228092486857</v>
      </c>
      <c r="GL10013" s="77">
        <v>446.95</v>
      </c>
      <c r="GM10013" s="77">
        <v>2020</v>
      </c>
      <c r="GN10013" s="77" t="s">
        <v>175</v>
      </c>
      <c r="GO10013" s="77">
        <v>5.3000000000000005E-2</v>
      </c>
      <c r="GP10013" s="77">
        <v>3</v>
      </c>
      <c r="GQ10013" s="77">
        <v>0</v>
      </c>
      <c r="GR10013" s="77" t="s">
        <v>423</v>
      </c>
      <c r="GS10013" s="77">
        <v>5.5966209081309407E-2</v>
      </c>
      <c r="GT10013" s="77">
        <v>480.51035785657911</v>
      </c>
      <c r="GU10013" s="77">
        <v>0</v>
      </c>
      <c r="GV10013" s="77">
        <v>0</v>
      </c>
      <c r="GW10013" s="77">
        <v>0</v>
      </c>
      <c r="GX10013" s="77">
        <v>0</v>
      </c>
      <c r="GY10013" s="77">
        <v>0</v>
      </c>
      <c r="GZ10013" s="77">
        <v>0</v>
      </c>
    </row>
    <row r="10014" spans="187:208" x14ac:dyDescent="0.25">
      <c r="GE10014" s="77" t="s">
        <v>427</v>
      </c>
      <c r="GF10014" s="77" t="s">
        <v>155</v>
      </c>
      <c r="GG10014" s="77" t="s">
        <v>492</v>
      </c>
      <c r="GH10014" s="77" t="s">
        <v>300</v>
      </c>
      <c r="GI10014" s="77">
        <v>2020</v>
      </c>
      <c r="GJ10014" s="77" t="s">
        <v>303</v>
      </c>
      <c r="GK10014" s="77">
        <v>5338.1784104572043</v>
      </c>
      <c r="GL10014" s="77">
        <v>446.95</v>
      </c>
      <c r="GM10014" s="77">
        <v>2020</v>
      </c>
      <c r="GN10014" s="77" t="s">
        <v>175</v>
      </c>
      <c r="GO10014" s="77">
        <v>5.3000000000000005E-2</v>
      </c>
      <c r="GP10014" s="77">
        <v>3</v>
      </c>
      <c r="GQ10014" s="77">
        <v>0</v>
      </c>
      <c r="GR10014" s="77" t="s">
        <v>423</v>
      </c>
      <c r="GS10014" s="77">
        <v>5.5966209081309407E-2</v>
      </c>
      <c r="GT10014" s="77">
        <v>298.75760903297981</v>
      </c>
      <c r="GU10014" s="77">
        <v>0</v>
      </c>
      <c r="GV10014" s="77">
        <v>0</v>
      </c>
      <c r="GW10014" s="77">
        <v>0</v>
      </c>
      <c r="GX10014" s="77">
        <v>0</v>
      </c>
      <c r="GY10014" s="77">
        <v>0</v>
      </c>
      <c r="GZ10014" s="77">
        <v>0</v>
      </c>
    </row>
    <row r="10015" spans="187:208" x14ac:dyDescent="0.25">
      <c r="GE10015" s="77" t="s">
        <v>422</v>
      </c>
      <c r="GF10015" s="77" t="s">
        <v>155</v>
      </c>
      <c r="GG10015" s="77" t="s">
        <v>492</v>
      </c>
      <c r="GH10015" s="77" t="s">
        <v>432</v>
      </c>
      <c r="GI10015" s="77">
        <v>2020</v>
      </c>
      <c r="GJ10015" s="77" t="s">
        <v>305</v>
      </c>
      <c r="GK10015" s="77">
        <v>222.22942162784969</v>
      </c>
      <c r="GL10015" s="77">
        <v>446.95</v>
      </c>
      <c r="GM10015" s="77">
        <v>2020</v>
      </c>
      <c r="GN10015" s="77" t="s">
        <v>175</v>
      </c>
      <c r="GO10015" s="77">
        <v>0.13250000000000001</v>
      </c>
      <c r="GP10015" s="77">
        <v>3</v>
      </c>
      <c r="GQ10015" s="77">
        <v>0</v>
      </c>
      <c r="GR10015" s="77" t="s">
        <v>423</v>
      </c>
      <c r="GS10015" s="77">
        <v>0.1527377521613833</v>
      </c>
      <c r="GT10015" s="77">
        <v>33.942822323562062</v>
      </c>
      <c r="GU10015" s="77">
        <v>0</v>
      </c>
      <c r="GV10015" s="77">
        <v>0</v>
      </c>
      <c r="GW10015" s="77">
        <v>0</v>
      </c>
      <c r="GX10015" s="77">
        <v>0</v>
      </c>
      <c r="GY10015" s="77">
        <v>0</v>
      </c>
      <c r="GZ10015" s="77">
        <v>0</v>
      </c>
    </row>
    <row r="10016" spans="187:208" x14ac:dyDescent="0.25">
      <c r="GE10016" s="77" t="s">
        <v>425</v>
      </c>
      <c r="GF10016" s="77" t="s">
        <v>155</v>
      </c>
      <c r="GG10016" s="77" t="s">
        <v>492</v>
      </c>
      <c r="GH10016" s="77" t="s">
        <v>432</v>
      </c>
      <c r="GI10016" s="77">
        <v>2020</v>
      </c>
      <c r="GJ10016" s="77" t="s">
        <v>301</v>
      </c>
      <c r="GK10016" s="77">
        <v>8585.7228092486857</v>
      </c>
      <c r="GL10016" s="77">
        <v>446.95</v>
      </c>
      <c r="GM10016" s="77">
        <v>2020</v>
      </c>
      <c r="GN10016" s="77" t="s">
        <v>175</v>
      </c>
      <c r="GO10016" s="77">
        <v>5.3000000000000005E-2</v>
      </c>
      <c r="GP10016" s="77">
        <v>3</v>
      </c>
      <c r="GQ10016" s="77">
        <v>0</v>
      </c>
      <c r="GR10016" s="77" t="s">
        <v>423</v>
      </c>
      <c r="GS10016" s="77">
        <v>5.5966209081309407E-2</v>
      </c>
      <c r="GT10016" s="77">
        <v>480.51035785657911</v>
      </c>
      <c r="GU10016" s="77">
        <v>0</v>
      </c>
      <c r="GV10016" s="77">
        <v>0</v>
      </c>
      <c r="GW10016" s="77">
        <v>0</v>
      </c>
      <c r="GX10016" s="77">
        <v>0</v>
      </c>
      <c r="GY10016" s="77">
        <v>0</v>
      </c>
      <c r="GZ10016" s="77">
        <v>0</v>
      </c>
    </row>
    <row r="10017" spans="187:208" x14ac:dyDescent="0.25">
      <c r="GE10017" s="77" t="s">
        <v>422</v>
      </c>
      <c r="GF10017" s="77" t="s">
        <v>155</v>
      </c>
      <c r="GG10017" s="77" t="s">
        <v>492</v>
      </c>
      <c r="GH10017" s="77" t="s">
        <v>439</v>
      </c>
      <c r="GI10017" s="77">
        <v>2020</v>
      </c>
      <c r="GJ10017" s="77" t="s">
        <v>305</v>
      </c>
      <c r="GK10017" s="77">
        <v>0.69641821681223415</v>
      </c>
      <c r="GL10017" s="77">
        <v>446.95</v>
      </c>
      <c r="GM10017" s="77">
        <v>2020</v>
      </c>
      <c r="GN10017" s="77" t="s">
        <v>175</v>
      </c>
      <c r="GO10017" s="77">
        <v>0.13250000000000001</v>
      </c>
      <c r="GP10017" s="77">
        <v>3</v>
      </c>
      <c r="GQ10017" s="77">
        <v>0</v>
      </c>
      <c r="GR10017" s="77" t="s">
        <v>423</v>
      </c>
      <c r="GS10017" s="77">
        <v>0.1527377521613833</v>
      </c>
      <c r="GT10017" s="77">
        <v>0.10636935300013951</v>
      </c>
      <c r="GU10017" s="77">
        <v>0</v>
      </c>
      <c r="GV10017" s="77">
        <v>0</v>
      </c>
      <c r="GW10017" s="77">
        <v>0</v>
      </c>
      <c r="GX10017" s="77">
        <v>0</v>
      </c>
      <c r="GY10017" s="77">
        <v>0</v>
      </c>
      <c r="GZ10017" s="77">
        <v>0</v>
      </c>
    </row>
    <row r="10018" spans="187:208" x14ac:dyDescent="0.25">
      <c r="GE10018" s="77" t="s">
        <v>425</v>
      </c>
      <c r="GF10018" s="77" t="s">
        <v>155</v>
      </c>
      <c r="GG10018" s="77" t="s">
        <v>492</v>
      </c>
      <c r="GH10018" s="77" t="s">
        <v>439</v>
      </c>
      <c r="GI10018" s="77">
        <v>2020</v>
      </c>
      <c r="GJ10018" s="77" t="s">
        <v>301</v>
      </c>
      <c r="GK10018" s="77">
        <v>2.9419641522810278</v>
      </c>
      <c r="GL10018" s="77">
        <v>446.95</v>
      </c>
      <c r="GM10018" s="77">
        <v>2020</v>
      </c>
      <c r="GN10018" s="77" t="s">
        <v>175</v>
      </c>
      <c r="GO10018" s="77">
        <v>5.3000000000000005E-2</v>
      </c>
      <c r="GP10018" s="77">
        <v>3</v>
      </c>
      <c r="GQ10018" s="77">
        <v>0</v>
      </c>
      <c r="GR10018" s="77" t="s">
        <v>423</v>
      </c>
      <c r="GS10018" s="77">
        <v>5.5966209081309407E-2</v>
      </c>
      <c r="GT10018" s="77">
        <v>0.16465058085627718</v>
      </c>
      <c r="GU10018" s="77">
        <v>0</v>
      </c>
      <c r="GV10018" s="77">
        <v>0</v>
      </c>
      <c r="GW10018" s="77">
        <v>0</v>
      </c>
      <c r="GX10018" s="77">
        <v>0</v>
      </c>
      <c r="GY10018" s="77">
        <v>0</v>
      </c>
      <c r="GZ10018" s="77">
        <v>0</v>
      </c>
    </row>
    <row r="10019" spans="187:208" x14ac:dyDescent="0.25">
      <c r="GE10019" s="77" t="s">
        <v>427</v>
      </c>
      <c r="GF10019" s="77" t="s">
        <v>155</v>
      </c>
      <c r="GG10019" s="77" t="s">
        <v>492</v>
      </c>
      <c r="GH10019" s="77" t="s">
        <v>439</v>
      </c>
      <c r="GI10019" s="77">
        <v>2020</v>
      </c>
      <c r="GJ10019" s="77" t="s">
        <v>303</v>
      </c>
      <c r="GK10019" s="77">
        <v>1.6021759622082949</v>
      </c>
      <c r="GL10019" s="77">
        <v>446.95</v>
      </c>
      <c r="GM10019" s="77">
        <v>2020</v>
      </c>
      <c r="GN10019" s="77" t="s">
        <v>175</v>
      </c>
      <c r="GO10019" s="77">
        <v>5.3000000000000005E-2</v>
      </c>
      <c r="GP10019" s="77">
        <v>3</v>
      </c>
      <c r="GQ10019" s="77">
        <v>0</v>
      </c>
      <c r="GR10019" s="77" t="s">
        <v>423</v>
      </c>
      <c r="GS10019" s="77">
        <v>5.5966209081309407E-2</v>
      </c>
      <c r="GT10019" s="77">
        <v>8.9667714885997507E-2</v>
      </c>
      <c r="GU10019" s="77">
        <v>0</v>
      </c>
      <c r="GV10019" s="77">
        <v>0</v>
      </c>
      <c r="GW10019" s="77">
        <v>0</v>
      </c>
      <c r="GX10019" s="77">
        <v>0</v>
      </c>
      <c r="GY10019" s="77">
        <v>0</v>
      </c>
      <c r="GZ10019" s="77">
        <v>0</v>
      </c>
    </row>
    <row r="10020" spans="187:208" x14ac:dyDescent="0.25">
      <c r="GE10020" s="77" t="s">
        <v>422</v>
      </c>
      <c r="GF10020" s="77" t="s">
        <v>155</v>
      </c>
      <c r="GG10020" s="77" t="s">
        <v>492</v>
      </c>
      <c r="GH10020" s="77" t="s">
        <v>446</v>
      </c>
      <c r="GI10020" s="77">
        <v>2020</v>
      </c>
      <c r="GJ10020" s="77" t="s">
        <v>305</v>
      </c>
      <c r="GK10020" s="77">
        <v>3.642506068395452E-2</v>
      </c>
      <c r="GL10020" s="77">
        <v>446.95</v>
      </c>
      <c r="GM10020" s="77">
        <v>2020</v>
      </c>
      <c r="GN10020" s="77" t="s">
        <v>175</v>
      </c>
      <c r="GO10020" s="77">
        <v>0.13250000000000001</v>
      </c>
      <c r="GP10020" s="77">
        <v>3</v>
      </c>
      <c r="GQ10020" s="77">
        <v>0</v>
      </c>
      <c r="GR10020" s="77" t="s">
        <v>423</v>
      </c>
      <c r="GS10020" s="77">
        <v>0.1527377521613833</v>
      </c>
      <c r="GT10020" s="77">
        <v>5.5634818912091927E-3</v>
      </c>
      <c r="GU10020" s="77">
        <v>0</v>
      </c>
      <c r="GV10020" s="77">
        <v>0</v>
      </c>
      <c r="GW10020" s="77">
        <v>0</v>
      </c>
      <c r="GX10020" s="77">
        <v>0</v>
      </c>
      <c r="GY10020" s="77">
        <v>0</v>
      </c>
      <c r="GZ10020" s="77">
        <v>0</v>
      </c>
    </row>
    <row r="10021" spans="187:208" x14ac:dyDescent="0.25">
      <c r="GE10021" s="77" t="s">
        <v>425</v>
      </c>
      <c r="GF10021" s="77" t="s">
        <v>155</v>
      </c>
      <c r="GG10021" s="77" t="s">
        <v>492</v>
      </c>
      <c r="GH10021" s="77" t="s">
        <v>446</v>
      </c>
      <c r="GI10021" s="77">
        <v>2020</v>
      </c>
      <c r="GJ10021" s="77" t="s">
        <v>301</v>
      </c>
      <c r="GK10021" s="77">
        <v>1.5808724525431909E-3</v>
      </c>
      <c r="GL10021" s="77">
        <v>446.95</v>
      </c>
      <c r="GM10021" s="77">
        <v>2020</v>
      </c>
      <c r="GN10021" s="77" t="s">
        <v>175</v>
      </c>
      <c r="GO10021" s="77">
        <v>5.3000000000000005E-2</v>
      </c>
      <c r="GP10021" s="77">
        <v>3</v>
      </c>
      <c r="GQ10021" s="77">
        <v>0</v>
      </c>
      <c r="GR10021" s="77" t="s">
        <v>423</v>
      </c>
      <c r="GS10021" s="77">
        <v>5.5966209081309407E-2</v>
      </c>
      <c r="GT10021" s="77">
        <v>8.8475438209914613E-5</v>
      </c>
      <c r="GU10021" s="77">
        <v>0</v>
      </c>
      <c r="GV10021" s="77">
        <v>0</v>
      </c>
      <c r="GW10021" s="77">
        <v>0</v>
      </c>
      <c r="GX10021" s="77">
        <v>0</v>
      </c>
      <c r="GY10021" s="77">
        <v>0</v>
      </c>
      <c r="GZ10021" s="77">
        <v>0</v>
      </c>
    </row>
    <row r="10022" spans="187:208" x14ac:dyDescent="0.25">
      <c r="GE10022" s="77" t="s">
        <v>427</v>
      </c>
      <c r="GF10022" s="77" t="s">
        <v>155</v>
      </c>
      <c r="GG10022" s="77" t="s">
        <v>492</v>
      </c>
      <c r="GH10022" s="77" t="s">
        <v>446</v>
      </c>
      <c r="GI10022" s="77">
        <v>2020</v>
      </c>
      <c r="GJ10022" s="77" t="s">
        <v>303</v>
      </c>
      <c r="GK10022" s="77">
        <v>3.9894642198450743E-2</v>
      </c>
      <c r="GL10022" s="77">
        <v>446.95</v>
      </c>
      <c r="GM10022" s="77">
        <v>2020</v>
      </c>
      <c r="GN10022" s="77" t="s">
        <v>175</v>
      </c>
      <c r="GO10022" s="77">
        <v>5.3000000000000005E-2</v>
      </c>
      <c r="GP10022" s="77">
        <v>3</v>
      </c>
      <c r="GQ10022" s="77">
        <v>0</v>
      </c>
      <c r="GR10022" s="77" t="s">
        <v>423</v>
      </c>
      <c r="GS10022" s="77">
        <v>5.5966209081309407E-2</v>
      </c>
      <c r="GT10022" s="77">
        <v>2.2327518865025236E-3</v>
      </c>
      <c r="GU10022" s="77">
        <v>0</v>
      </c>
      <c r="GV10022" s="77">
        <v>0</v>
      </c>
      <c r="GW10022" s="77">
        <v>0</v>
      </c>
      <c r="GX10022" s="77">
        <v>0</v>
      </c>
      <c r="GY10022" s="77">
        <v>0</v>
      </c>
      <c r="GZ10022" s="77">
        <v>0</v>
      </c>
    </row>
    <row r="10023" spans="187:208" x14ac:dyDescent="0.25">
      <c r="GE10023" s="77" t="s">
        <v>422</v>
      </c>
      <c r="GF10023" s="77" t="s">
        <v>155</v>
      </c>
      <c r="GG10023" s="77" t="s">
        <v>492</v>
      </c>
      <c r="GH10023" s="77" t="s">
        <v>453</v>
      </c>
      <c r="GI10023" s="77">
        <v>2020</v>
      </c>
      <c r="GJ10023" s="77" t="s">
        <v>305</v>
      </c>
      <c r="GK10023" s="77">
        <v>222.22942162783249</v>
      </c>
      <c r="GL10023" s="77">
        <v>446.95</v>
      </c>
      <c r="GM10023" s="77">
        <v>2020</v>
      </c>
      <c r="GN10023" s="77" t="s">
        <v>175</v>
      </c>
      <c r="GO10023" s="77">
        <v>0.13250000000000001</v>
      </c>
      <c r="GP10023" s="77">
        <v>3</v>
      </c>
      <c r="GQ10023" s="77">
        <v>0</v>
      </c>
      <c r="GR10023" s="77" t="s">
        <v>423</v>
      </c>
      <c r="GS10023" s="77">
        <v>0.1527377521613833</v>
      </c>
      <c r="GT10023" s="77">
        <v>33.942822323559433</v>
      </c>
      <c r="GU10023" s="77">
        <v>0</v>
      </c>
      <c r="GV10023" s="77">
        <v>0</v>
      </c>
      <c r="GW10023" s="77">
        <v>0</v>
      </c>
      <c r="GX10023" s="77">
        <v>0</v>
      </c>
      <c r="GY10023" s="77">
        <v>0</v>
      </c>
      <c r="GZ10023" s="77">
        <v>0</v>
      </c>
    </row>
    <row r="10024" spans="187:208" x14ac:dyDescent="0.25">
      <c r="GE10024" s="77" t="s">
        <v>425</v>
      </c>
      <c r="GF10024" s="77" t="s">
        <v>155</v>
      </c>
      <c r="GG10024" s="77" t="s">
        <v>492</v>
      </c>
      <c r="GH10024" s="77" t="s">
        <v>453</v>
      </c>
      <c r="GI10024" s="77">
        <v>2020</v>
      </c>
      <c r="GJ10024" s="77" t="s">
        <v>301</v>
      </c>
      <c r="GK10024" s="77">
        <v>8585.72280924802</v>
      </c>
      <c r="GL10024" s="77">
        <v>446.95</v>
      </c>
      <c r="GM10024" s="77">
        <v>2020</v>
      </c>
      <c r="GN10024" s="77" t="s">
        <v>175</v>
      </c>
      <c r="GO10024" s="77">
        <v>5.3000000000000005E-2</v>
      </c>
      <c r="GP10024" s="77">
        <v>3</v>
      </c>
      <c r="GQ10024" s="77">
        <v>0</v>
      </c>
      <c r="GR10024" s="77" t="s">
        <v>423</v>
      </c>
      <c r="GS10024" s="77">
        <v>5.5966209081309407E-2</v>
      </c>
      <c r="GT10024" s="77">
        <v>480.51035785654187</v>
      </c>
      <c r="GU10024" s="77">
        <v>0</v>
      </c>
      <c r="GV10024" s="77">
        <v>0</v>
      </c>
      <c r="GW10024" s="77">
        <v>0</v>
      </c>
      <c r="GX10024" s="77">
        <v>0</v>
      </c>
      <c r="GY10024" s="77">
        <v>0</v>
      </c>
      <c r="GZ10024" s="77">
        <v>0</v>
      </c>
    </row>
    <row r="10025" spans="187:208" x14ac:dyDescent="0.25">
      <c r="GE10025" s="77" t="s">
        <v>427</v>
      </c>
      <c r="GF10025" s="77" t="s">
        <v>155</v>
      </c>
      <c r="GG10025" s="77" t="s">
        <v>492</v>
      </c>
      <c r="GH10025" s="77" t="s">
        <v>453</v>
      </c>
      <c r="GI10025" s="77">
        <v>2020</v>
      </c>
      <c r="GJ10025" s="77" t="s">
        <v>303</v>
      </c>
      <c r="GK10025" s="77">
        <v>5338.1784104567914</v>
      </c>
      <c r="GL10025" s="77">
        <v>446.95</v>
      </c>
      <c r="GM10025" s="77">
        <v>2020</v>
      </c>
      <c r="GN10025" s="77" t="s">
        <v>175</v>
      </c>
      <c r="GO10025" s="77">
        <v>5.3000000000000005E-2</v>
      </c>
      <c r="GP10025" s="77">
        <v>3</v>
      </c>
      <c r="GQ10025" s="77">
        <v>0</v>
      </c>
      <c r="GR10025" s="77" t="s">
        <v>423</v>
      </c>
      <c r="GS10025" s="77">
        <v>5.5966209081309407E-2</v>
      </c>
      <c r="GT10025" s="77">
        <v>298.75760903295668</v>
      </c>
      <c r="GU10025" s="77">
        <v>0</v>
      </c>
      <c r="GV10025" s="77">
        <v>0</v>
      </c>
      <c r="GW10025" s="77">
        <v>0</v>
      </c>
      <c r="GX10025" s="77">
        <v>0</v>
      </c>
      <c r="GY10025" s="77">
        <v>0</v>
      </c>
      <c r="GZ10025" s="77">
        <v>0</v>
      </c>
    </row>
    <row r="10026" spans="187:208" x14ac:dyDescent="0.25">
      <c r="GE10026" s="77" t="s">
        <v>422</v>
      </c>
      <c r="GF10026" s="77" t="s">
        <v>155</v>
      </c>
      <c r="GG10026" s="77" t="s">
        <v>492</v>
      </c>
      <c r="GH10026" s="77" t="s">
        <v>460</v>
      </c>
      <c r="GI10026" s="77">
        <v>2020</v>
      </c>
      <c r="GJ10026" s="77" t="s">
        <v>305</v>
      </c>
      <c r="GK10026" s="77">
        <v>222.22942162783619</v>
      </c>
      <c r="GL10026" s="77">
        <v>446.95</v>
      </c>
      <c r="GM10026" s="77">
        <v>2020</v>
      </c>
      <c r="GN10026" s="77" t="s">
        <v>175</v>
      </c>
      <c r="GO10026" s="77">
        <v>0.13250000000000001</v>
      </c>
      <c r="GP10026" s="77">
        <v>3</v>
      </c>
      <c r="GQ10026" s="77">
        <v>0</v>
      </c>
      <c r="GR10026" s="77" t="s">
        <v>423</v>
      </c>
      <c r="GS10026" s="77">
        <v>0.1527377521613833</v>
      </c>
      <c r="GT10026" s="77">
        <v>33.942822323559994</v>
      </c>
      <c r="GU10026" s="77">
        <v>0</v>
      </c>
      <c r="GV10026" s="77">
        <v>0</v>
      </c>
      <c r="GW10026" s="77">
        <v>0</v>
      </c>
      <c r="GX10026" s="77">
        <v>0</v>
      </c>
      <c r="GY10026" s="77">
        <v>0</v>
      </c>
      <c r="GZ10026" s="77">
        <v>0</v>
      </c>
    </row>
    <row r="10027" spans="187:208" x14ac:dyDescent="0.25">
      <c r="GE10027" s="77" t="s">
        <v>425</v>
      </c>
      <c r="GF10027" s="77" t="s">
        <v>155</v>
      </c>
      <c r="GG10027" s="77" t="s">
        <v>492</v>
      </c>
      <c r="GH10027" s="77" t="s">
        <v>460</v>
      </c>
      <c r="GI10027" s="77">
        <v>2020</v>
      </c>
      <c r="GJ10027" s="77" t="s">
        <v>301</v>
      </c>
      <c r="GK10027" s="77">
        <v>8585.7228092481619</v>
      </c>
      <c r="GL10027" s="77">
        <v>446.95</v>
      </c>
      <c r="GM10027" s="77">
        <v>2020</v>
      </c>
      <c r="GN10027" s="77" t="s">
        <v>175</v>
      </c>
      <c r="GO10027" s="77">
        <v>5.3000000000000005E-2</v>
      </c>
      <c r="GP10027" s="77">
        <v>3</v>
      </c>
      <c r="GQ10027" s="77">
        <v>0</v>
      </c>
      <c r="GR10027" s="77" t="s">
        <v>423</v>
      </c>
      <c r="GS10027" s="77">
        <v>5.5966209081309407E-2</v>
      </c>
      <c r="GT10027" s="77">
        <v>480.51035785654977</v>
      </c>
      <c r="GU10027" s="77">
        <v>0</v>
      </c>
      <c r="GV10027" s="77">
        <v>0</v>
      </c>
      <c r="GW10027" s="77">
        <v>0</v>
      </c>
      <c r="GX10027" s="77">
        <v>0</v>
      </c>
      <c r="GY10027" s="77">
        <v>0</v>
      </c>
      <c r="GZ10027" s="77">
        <v>0</v>
      </c>
    </row>
    <row r="10028" spans="187:208" x14ac:dyDescent="0.25">
      <c r="GE10028" s="77" t="s">
        <v>422</v>
      </c>
      <c r="GF10028" s="77" t="s">
        <v>155</v>
      </c>
      <c r="GG10028" s="77" t="s">
        <v>492</v>
      </c>
      <c r="GH10028" s="77" t="s">
        <v>467</v>
      </c>
      <c r="GI10028" s="77">
        <v>2020</v>
      </c>
      <c r="GJ10028" s="77" t="s">
        <v>305</v>
      </c>
      <c r="GK10028" s="77">
        <v>0.69641821681224114</v>
      </c>
      <c r="GL10028" s="77">
        <v>446.95</v>
      </c>
      <c r="GM10028" s="77">
        <v>2020</v>
      </c>
      <c r="GN10028" s="77" t="s">
        <v>175</v>
      </c>
      <c r="GO10028" s="77">
        <v>0.13250000000000001</v>
      </c>
      <c r="GP10028" s="77">
        <v>3</v>
      </c>
      <c r="GQ10028" s="77">
        <v>0</v>
      </c>
      <c r="GR10028" s="77" t="s">
        <v>423</v>
      </c>
      <c r="GS10028" s="77">
        <v>0.1527377521613833</v>
      </c>
      <c r="GT10028" s="77">
        <v>0.10636935300014058</v>
      </c>
      <c r="GU10028" s="77">
        <v>0</v>
      </c>
      <c r="GV10028" s="77">
        <v>0</v>
      </c>
      <c r="GW10028" s="77">
        <v>0</v>
      </c>
      <c r="GX10028" s="77">
        <v>0</v>
      </c>
      <c r="GY10028" s="77">
        <v>0</v>
      </c>
      <c r="GZ10028" s="77">
        <v>0</v>
      </c>
    </row>
    <row r="10029" spans="187:208" x14ac:dyDescent="0.25">
      <c r="GE10029" s="77" t="s">
        <v>425</v>
      </c>
      <c r="GF10029" s="77" t="s">
        <v>155</v>
      </c>
      <c r="GG10029" s="77" t="s">
        <v>492</v>
      </c>
      <c r="GH10029" s="77" t="s">
        <v>467</v>
      </c>
      <c r="GI10029" s="77">
        <v>2020</v>
      </c>
      <c r="GJ10029" s="77" t="s">
        <v>301</v>
      </c>
      <c r="GK10029" s="77">
        <v>2.9419641522810589</v>
      </c>
      <c r="GL10029" s="77">
        <v>446.95</v>
      </c>
      <c r="GM10029" s="77">
        <v>2020</v>
      </c>
      <c r="GN10029" s="77" t="s">
        <v>175</v>
      </c>
      <c r="GO10029" s="77">
        <v>5.3000000000000005E-2</v>
      </c>
      <c r="GP10029" s="77">
        <v>3</v>
      </c>
      <c r="GQ10029" s="77">
        <v>0</v>
      </c>
      <c r="GR10029" s="77" t="s">
        <v>423</v>
      </c>
      <c r="GS10029" s="77">
        <v>5.5966209081309407E-2</v>
      </c>
      <c r="GT10029" s="77">
        <v>0.16465058085627893</v>
      </c>
      <c r="GU10029" s="77">
        <v>0</v>
      </c>
      <c r="GV10029" s="77">
        <v>0</v>
      </c>
      <c r="GW10029" s="77">
        <v>0</v>
      </c>
      <c r="GX10029" s="77">
        <v>0</v>
      </c>
      <c r="GY10029" s="77">
        <v>0</v>
      </c>
      <c r="GZ10029" s="77">
        <v>0</v>
      </c>
    </row>
    <row r="10030" spans="187:208" x14ac:dyDescent="0.25">
      <c r="GE10030" s="77" t="s">
        <v>427</v>
      </c>
      <c r="GF10030" s="77" t="s">
        <v>155</v>
      </c>
      <c r="GG10030" s="77" t="s">
        <v>492</v>
      </c>
      <c r="GH10030" s="77" t="s">
        <v>467</v>
      </c>
      <c r="GI10030" s="77">
        <v>2020</v>
      </c>
      <c r="GJ10030" s="77" t="s">
        <v>303</v>
      </c>
      <c r="GK10030" s="77">
        <v>1.6021759622083189</v>
      </c>
      <c r="GL10030" s="77">
        <v>446.95</v>
      </c>
      <c r="GM10030" s="77">
        <v>2020</v>
      </c>
      <c r="GN10030" s="77" t="s">
        <v>175</v>
      </c>
      <c r="GO10030" s="77">
        <v>5.3000000000000005E-2</v>
      </c>
      <c r="GP10030" s="77">
        <v>3</v>
      </c>
      <c r="GQ10030" s="77">
        <v>0</v>
      </c>
      <c r="GR10030" s="77" t="s">
        <v>423</v>
      </c>
      <c r="GS10030" s="77">
        <v>5.5966209081309407E-2</v>
      </c>
      <c r="GT10030" s="77">
        <v>8.9667714885998853E-2</v>
      </c>
      <c r="GU10030" s="77">
        <v>0</v>
      </c>
      <c r="GV10030" s="77">
        <v>0</v>
      </c>
      <c r="GW10030" s="77">
        <v>0</v>
      </c>
      <c r="GX10030" s="77">
        <v>0</v>
      </c>
      <c r="GY10030" s="77">
        <v>0</v>
      </c>
      <c r="GZ10030" s="77">
        <v>0</v>
      </c>
    </row>
    <row r="10031" spans="187:208" x14ac:dyDescent="0.25">
      <c r="GE10031" s="77" t="s">
        <v>422</v>
      </c>
      <c r="GF10031" s="77" t="s">
        <v>155</v>
      </c>
      <c r="GG10031" s="77" t="s">
        <v>492</v>
      </c>
      <c r="GH10031" s="77" t="s">
        <v>474</v>
      </c>
      <c r="GI10031" s="77">
        <v>2020</v>
      </c>
      <c r="GJ10031" s="77" t="s">
        <v>305</v>
      </c>
      <c r="GK10031" s="77">
        <v>3.6425060683953243E-2</v>
      </c>
      <c r="GL10031" s="77">
        <v>446.95</v>
      </c>
      <c r="GM10031" s="77">
        <v>2020</v>
      </c>
      <c r="GN10031" s="77" t="s">
        <v>175</v>
      </c>
      <c r="GO10031" s="77">
        <v>0.13250000000000001</v>
      </c>
      <c r="GP10031" s="77">
        <v>3</v>
      </c>
      <c r="GQ10031" s="77">
        <v>0</v>
      </c>
      <c r="GR10031" s="77" t="s">
        <v>423</v>
      </c>
      <c r="GS10031" s="77">
        <v>0.1527377521613833</v>
      </c>
      <c r="GT10031" s="77">
        <v>5.5634818912089976E-3</v>
      </c>
      <c r="GU10031" s="77">
        <v>0</v>
      </c>
      <c r="GV10031" s="77">
        <v>0</v>
      </c>
      <c r="GW10031" s="77">
        <v>0</v>
      </c>
      <c r="GX10031" s="77">
        <v>0</v>
      </c>
      <c r="GY10031" s="77">
        <v>0</v>
      </c>
      <c r="GZ10031" s="77">
        <v>0</v>
      </c>
    </row>
    <row r="10032" spans="187:208" x14ac:dyDescent="0.25">
      <c r="GE10032" s="77" t="s">
        <v>425</v>
      </c>
      <c r="GF10032" s="77" t="s">
        <v>155</v>
      </c>
      <c r="GG10032" s="77" t="s">
        <v>492</v>
      </c>
      <c r="GH10032" s="77" t="s">
        <v>474</v>
      </c>
      <c r="GI10032" s="77">
        <v>2020</v>
      </c>
      <c r="GJ10032" s="77" t="s">
        <v>301</v>
      </c>
      <c r="GK10032" s="77">
        <v>1.580872452543269E-3</v>
      </c>
      <c r="GL10032" s="77">
        <v>446.95</v>
      </c>
      <c r="GM10032" s="77">
        <v>2020</v>
      </c>
      <c r="GN10032" s="77" t="s">
        <v>175</v>
      </c>
      <c r="GO10032" s="77">
        <v>5.3000000000000005E-2</v>
      </c>
      <c r="GP10032" s="77">
        <v>3</v>
      </c>
      <c r="GQ10032" s="77">
        <v>0</v>
      </c>
      <c r="GR10032" s="77" t="s">
        <v>423</v>
      </c>
      <c r="GS10032" s="77">
        <v>5.5966209081309407E-2</v>
      </c>
      <c r="GT10032" s="77">
        <v>8.8475438209918977E-5</v>
      </c>
      <c r="GU10032" s="77">
        <v>0</v>
      </c>
      <c r="GV10032" s="77">
        <v>0</v>
      </c>
      <c r="GW10032" s="77">
        <v>0</v>
      </c>
      <c r="GX10032" s="77">
        <v>0</v>
      </c>
      <c r="GY10032" s="77">
        <v>0</v>
      </c>
      <c r="GZ10032" s="77">
        <v>0</v>
      </c>
    </row>
    <row r="10033" spans="187:208" x14ac:dyDescent="0.25">
      <c r="GE10033" s="77" t="s">
        <v>427</v>
      </c>
      <c r="GF10033" s="77" t="s">
        <v>155</v>
      </c>
      <c r="GG10033" s="77" t="s">
        <v>492</v>
      </c>
      <c r="GH10033" s="77" t="s">
        <v>474</v>
      </c>
      <c r="GI10033" s="77">
        <v>2020</v>
      </c>
      <c r="GJ10033" s="77" t="s">
        <v>303</v>
      </c>
      <c r="GK10033" s="77">
        <v>3.989464219844973E-2</v>
      </c>
      <c r="GL10033" s="77">
        <v>446.95</v>
      </c>
      <c r="GM10033" s="77">
        <v>2020</v>
      </c>
      <c r="GN10033" s="77" t="s">
        <v>175</v>
      </c>
      <c r="GO10033" s="77">
        <v>5.3000000000000005E-2</v>
      </c>
      <c r="GP10033" s="77">
        <v>3</v>
      </c>
      <c r="GQ10033" s="77">
        <v>0</v>
      </c>
      <c r="GR10033" s="77" t="s">
        <v>423</v>
      </c>
      <c r="GS10033" s="77">
        <v>5.5966209081309407E-2</v>
      </c>
      <c r="GT10033" s="77">
        <v>2.2327518865024668E-3</v>
      </c>
      <c r="GU10033" s="77">
        <v>0</v>
      </c>
      <c r="GV10033" s="77">
        <v>0</v>
      </c>
      <c r="GW10033" s="77">
        <v>0</v>
      </c>
      <c r="GX10033" s="77">
        <v>0</v>
      </c>
      <c r="GY10033" s="77">
        <v>0</v>
      </c>
      <c r="GZ10033" s="77">
        <v>0</v>
      </c>
    </row>
    <row r="10034" spans="187:208" x14ac:dyDescent="0.25">
      <c r="GE10034" s="77" t="s">
        <v>422</v>
      </c>
      <c r="GF10034" s="77" t="s">
        <v>155</v>
      </c>
      <c r="GG10034" s="77" t="s">
        <v>493</v>
      </c>
      <c r="GH10034" s="77" t="s">
        <v>300</v>
      </c>
      <c r="GI10034" s="77">
        <v>2020</v>
      </c>
      <c r="GJ10034" s="77" t="s">
        <v>305</v>
      </c>
      <c r="GK10034" s="77">
        <v>222.2294216279119</v>
      </c>
      <c r="GL10034" s="77">
        <v>557.6</v>
      </c>
      <c r="GM10034" s="77">
        <v>2020</v>
      </c>
      <c r="GN10034" s="77" t="s">
        <v>175</v>
      </c>
      <c r="GO10034" s="77">
        <v>0.13250000000000001</v>
      </c>
      <c r="GP10034" s="77">
        <v>3</v>
      </c>
      <c r="GQ10034" s="77">
        <v>0</v>
      </c>
      <c r="GR10034" s="77" t="s">
        <v>423</v>
      </c>
      <c r="GS10034" s="77">
        <v>0.1527377521613833</v>
      </c>
      <c r="GT10034" s="77">
        <v>33.942822323571562</v>
      </c>
      <c r="GU10034" s="77">
        <v>0</v>
      </c>
      <c r="GV10034" s="77">
        <v>0</v>
      </c>
      <c r="GW10034" s="77">
        <v>0</v>
      </c>
      <c r="GX10034" s="77">
        <v>0</v>
      </c>
      <c r="GY10034" s="77">
        <v>0</v>
      </c>
      <c r="GZ10034" s="77">
        <v>0</v>
      </c>
    </row>
    <row r="10035" spans="187:208" x14ac:dyDescent="0.25">
      <c r="GE10035" s="77" t="s">
        <v>425</v>
      </c>
      <c r="GF10035" s="77" t="s">
        <v>155</v>
      </c>
      <c r="GG10035" s="77" t="s">
        <v>493</v>
      </c>
      <c r="GH10035" s="77" t="s">
        <v>300</v>
      </c>
      <c r="GI10035" s="77">
        <v>2020</v>
      </c>
      <c r="GJ10035" s="77" t="s">
        <v>301</v>
      </c>
      <c r="GK10035" s="77">
        <v>8585.7228092510995</v>
      </c>
      <c r="GL10035" s="77">
        <v>557.6</v>
      </c>
      <c r="GM10035" s="77">
        <v>2020</v>
      </c>
      <c r="GN10035" s="77" t="s">
        <v>175</v>
      </c>
      <c r="GO10035" s="77">
        <v>5.3000000000000005E-2</v>
      </c>
      <c r="GP10035" s="77">
        <v>3</v>
      </c>
      <c r="GQ10035" s="77">
        <v>0</v>
      </c>
      <c r="GR10035" s="77" t="s">
        <v>423</v>
      </c>
      <c r="GS10035" s="77">
        <v>5.5966209081309407E-2</v>
      </c>
      <c r="GT10035" s="77">
        <v>480.51035785671422</v>
      </c>
      <c r="GU10035" s="77">
        <v>0</v>
      </c>
      <c r="GV10035" s="77">
        <v>0</v>
      </c>
      <c r="GW10035" s="77">
        <v>0</v>
      </c>
      <c r="GX10035" s="77">
        <v>0</v>
      </c>
      <c r="GY10035" s="77">
        <v>0</v>
      </c>
      <c r="GZ10035" s="77">
        <v>0</v>
      </c>
    </row>
    <row r="10036" spans="187:208" x14ac:dyDescent="0.25">
      <c r="GE10036" s="77" t="s">
        <v>427</v>
      </c>
      <c r="GF10036" s="77" t="s">
        <v>155</v>
      </c>
      <c r="GG10036" s="77" t="s">
        <v>493</v>
      </c>
      <c r="GH10036" s="77" t="s">
        <v>300</v>
      </c>
      <c r="GI10036" s="77">
        <v>2020</v>
      </c>
      <c r="GJ10036" s="77" t="s">
        <v>303</v>
      </c>
      <c r="GK10036" s="77">
        <v>5338.1784104587068</v>
      </c>
      <c r="GL10036" s="77">
        <v>557.6</v>
      </c>
      <c r="GM10036" s="77">
        <v>2020</v>
      </c>
      <c r="GN10036" s="77" t="s">
        <v>175</v>
      </c>
      <c r="GO10036" s="77">
        <v>5.3000000000000005E-2</v>
      </c>
      <c r="GP10036" s="77">
        <v>3</v>
      </c>
      <c r="GQ10036" s="77">
        <v>0</v>
      </c>
      <c r="GR10036" s="77" t="s">
        <v>423</v>
      </c>
      <c r="GS10036" s="77">
        <v>5.5966209081309407E-2</v>
      </c>
      <c r="GT10036" s="77">
        <v>298.75760903306389</v>
      </c>
      <c r="GU10036" s="77">
        <v>0</v>
      </c>
      <c r="GV10036" s="77">
        <v>0</v>
      </c>
      <c r="GW10036" s="77">
        <v>0</v>
      </c>
      <c r="GX10036" s="77">
        <v>0</v>
      </c>
      <c r="GY10036" s="77">
        <v>0</v>
      </c>
      <c r="GZ10036" s="77">
        <v>0</v>
      </c>
    </row>
    <row r="10037" spans="187:208" x14ac:dyDescent="0.25">
      <c r="GE10037" s="77" t="s">
        <v>422</v>
      </c>
      <c r="GF10037" s="77" t="s">
        <v>155</v>
      </c>
      <c r="GG10037" s="77" t="s">
        <v>493</v>
      </c>
      <c r="GH10037" s="77" t="s">
        <v>432</v>
      </c>
      <c r="GI10037" s="77">
        <v>2020</v>
      </c>
      <c r="GJ10037" s="77" t="s">
        <v>305</v>
      </c>
      <c r="GK10037" s="77">
        <v>222.2294216279119</v>
      </c>
      <c r="GL10037" s="77">
        <v>557.6</v>
      </c>
      <c r="GM10037" s="77">
        <v>2020</v>
      </c>
      <c r="GN10037" s="77" t="s">
        <v>175</v>
      </c>
      <c r="GO10037" s="77">
        <v>0.13250000000000001</v>
      </c>
      <c r="GP10037" s="77">
        <v>3</v>
      </c>
      <c r="GQ10037" s="77">
        <v>0</v>
      </c>
      <c r="GR10037" s="77" t="s">
        <v>423</v>
      </c>
      <c r="GS10037" s="77">
        <v>0.1527377521613833</v>
      </c>
      <c r="GT10037" s="77">
        <v>33.942822323571562</v>
      </c>
      <c r="GU10037" s="77">
        <v>0</v>
      </c>
      <c r="GV10037" s="77">
        <v>0</v>
      </c>
      <c r="GW10037" s="77">
        <v>0</v>
      </c>
      <c r="GX10037" s="77">
        <v>0</v>
      </c>
      <c r="GY10037" s="77">
        <v>0</v>
      </c>
      <c r="GZ10037" s="77">
        <v>0</v>
      </c>
    </row>
    <row r="10038" spans="187:208" x14ac:dyDescent="0.25">
      <c r="GE10038" s="77" t="s">
        <v>425</v>
      </c>
      <c r="GF10038" s="77" t="s">
        <v>155</v>
      </c>
      <c r="GG10038" s="77" t="s">
        <v>493</v>
      </c>
      <c r="GH10038" s="77" t="s">
        <v>432</v>
      </c>
      <c r="GI10038" s="77">
        <v>2020</v>
      </c>
      <c r="GJ10038" s="77" t="s">
        <v>301</v>
      </c>
      <c r="GK10038" s="77">
        <v>8585.7228092510995</v>
      </c>
      <c r="GL10038" s="77">
        <v>557.6</v>
      </c>
      <c r="GM10038" s="77">
        <v>2020</v>
      </c>
      <c r="GN10038" s="77" t="s">
        <v>175</v>
      </c>
      <c r="GO10038" s="77">
        <v>5.3000000000000005E-2</v>
      </c>
      <c r="GP10038" s="77">
        <v>3</v>
      </c>
      <c r="GQ10038" s="77">
        <v>0</v>
      </c>
      <c r="GR10038" s="77" t="s">
        <v>423</v>
      </c>
      <c r="GS10038" s="77">
        <v>5.5966209081309407E-2</v>
      </c>
      <c r="GT10038" s="77">
        <v>480.51035785671422</v>
      </c>
      <c r="GU10038" s="77">
        <v>0</v>
      </c>
      <c r="GV10038" s="77">
        <v>0</v>
      </c>
      <c r="GW10038" s="77">
        <v>0</v>
      </c>
      <c r="GX10038" s="77">
        <v>0</v>
      </c>
      <c r="GY10038" s="77">
        <v>0</v>
      </c>
      <c r="GZ10038" s="77">
        <v>0</v>
      </c>
    </row>
    <row r="10039" spans="187:208" x14ac:dyDescent="0.25">
      <c r="GE10039" s="77" t="s">
        <v>422</v>
      </c>
      <c r="GF10039" s="77" t="s">
        <v>155</v>
      </c>
      <c r="GG10039" s="77" t="s">
        <v>493</v>
      </c>
      <c r="GH10039" s="77" t="s">
        <v>439</v>
      </c>
      <c r="GI10039" s="77">
        <v>2020</v>
      </c>
      <c r="GJ10039" s="77" t="s">
        <v>305</v>
      </c>
      <c r="GK10039" s="77">
        <v>0.69641821681219873</v>
      </c>
      <c r="GL10039" s="77">
        <v>557.6</v>
      </c>
      <c r="GM10039" s="77">
        <v>2020</v>
      </c>
      <c r="GN10039" s="77" t="s">
        <v>175</v>
      </c>
      <c r="GO10039" s="77">
        <v>0.13250000000000001</v>
      </c>
      <c r="GP10039" s="77">
        <v>3</v>
      </c>
      <c r="GQ10039" s="77">
        <v>0</v>
      </c>
      <c r="GR10039" s="77" t="s">
        <v>423</v>
      </c>
      <c r="GS10039" s="77">
        <v>0.1527377521613833</v>
      </c>
      <c r="GT10039" s="77">
        <v>0.10636935300013411</v>
      </c>
      <c r="GU10039" s="77">
        <v>0</v>
      </c>
      <c r="GV10039" s="77">
        <v>0</v>
      </c>
      <c r="GW10039" s="77">
        <v>0</v>
      </c>
      <c r="GX10039" s="77">
        <v>0</v>
      </c>
      <c r="GY10039" s="77">
        <v>0</v>
      </c>
      <c r="GZ10039" s="77">
        <v>0</v>
      </c>
    </row>
    <row r="10040" spans="187:208" x14ac:dyDescent="0.25">
      <c r="GE10040" s="77" t="s">
        <v>425</v>
      </c>
      <c r="GF10040" s="77" t="s">
        <v>155</v>
      </c>
      <c r="GG10040" s="77" t="s">
        <v>493</v>
      </c>
      <c r="GH10040" s="77" t="s">
        <v>439</v>
      </c>
      <c r="GI10040" s="77">
        <v>2020</v>
      </c>
      <c r="GJ10040" s="77" t="s">
        <v>301</v>
      </c>
      <c r="GK10040" s="77">
        <v>2.941964152280967</v>
      </c>
      <c r="GL10040" s="77">
        <v>557.6</v>
      </c>
      <c r="GM10040" s="77">
        <v>2020</v>
      </c>
      <c r="GN10040" s="77" t="s">
        <v>175</v>
      </c>
      <c r="GO10040" s="77">
        <v>5.3000000000000005E-2</v>
      </c>
      <c r="GP10040" s="77">
        <v>3</v>
      </c>
      <c r="GQ10040" s="77">
        <v>0</v>
      </c>
      <c r="GR10040" s="77" t="s">
        <v>423</v>
      </c>
      <c r="GS10040" s="77">
        <v>5.5966209081309407E-2</v>
      </c>
      <c r="GT10040" s="77">
        <v>0.16465058085627379</v>
      </c>
      <c r="GU10040" s="77">
        <v>0</v>
      </c>
      <c r="GV10040" s="77">
        <v>0</v>
      </c>
      <c r="GW10040" s="77">
        <v>0</v>
      </c>
      <c r="GX10040" s="77">
        <v>0</v>
      </c>
      <c r="GY10040" s="77">
        <v>0</v>
      </c>
      <c r="GZ10040" s="77">
        <v>0</v>
      </c>
    </row>
    <row r="10041" spans="187:208" x14ac:dyDescent="0.25">
      <c r="GE10041" s="77" t="s">
        <v>427</v>
      </c>
      <c r="GF10041" s="77" t="s">
        <v>155</v>
      </c>
      <c r="GG10041" s="77" t="s">
        <v>493</v>
      </c>
      <c r="GH10041" s="77" t="s">
        <v>439</v>
      </c>
      <c r="GI10041" s="77">
        <v>2020</v>
      </c>
      <c r="GJ10041" s="77" t="s">
        <v>303</v>
      </c>
      <c r="GK10041" s="77">
        <v>1.6021759622082581</v>
      </c>
      <c r="GL10041" s="77">
        <v>557.6</v>
      </c>
      <c r="GM10041" s="77">
        <v>2020</v>
      </c>
      <c r="GN10041" s="77" t="s">
        <v>175</v>
      </c>
      <c r="GO10041" s="77">
        <v>5.3000000000000005E-2</v>
      </c>
      <c r="GP10041" s="77">
        <v>3</v>
      </c>
      <c r="GQ10041" s="77">
        <v>0</v>
      </c>
      <c r="GR10041" s="77" t="s">
        <v>423</v>
      </c>
      <c r="GS10041" s="77">
        <v>5.5966209081309407E-2</v>
      </c>
      <c r="GT10041" s="77">
        <v>8.9667714885995453E-2</v>
      </c>
      <c r="GU10041" s="77">
        <v>0</v>
      </c>
      <c r="GV10041" s="77">
        <v>0</v>
      </c>
      <c r="GW10041" s="77">
        <v>0</v>
      </c>
      <c r="GX10041" s="77">
        <v>0</v>
      </c>
      <c r="GY10041" s="77">
        <v>0</v>
      </c>
      <c r="GZ10041" s="77">
        <v>0</v>
      </c>
    </row>
    <row r="10042" spans="187:208" x14ac:dyDescent="0.25">
      <c r="GE10042" s="77" t="s">
        <v>422</v>
      </c>
      <c r="GF10042" s="77" t="s">
        <v>155</v>
      </c>
      <c r="GG10042" s="77" t="s">
        <v>493</v>
      </c>
      <c r="GH10042" s="77" t="s">
        <v>446</v>
      </c>
      <c r="GI10042" s="77">
        <v>2020</v>
      </c>
      <c r="GJ10042" s="77" t="s">
        <v>305</v>
      </c>
      <c r="GK10042" s="77">
        <v>3.6425060683954499E-2</v>
      </c>
      <c r="GL10042" s="77">
        <v>557.6</v>
      </c>
      <c r="GM10042" s="77">
        <v>2020</v>
      </c>
      <c r="GN10042" s="77" t="s">
        <v>175</v>
      </c>
      <c r="GO10042" s="77">
        <v>0.13250000000000001</v>
      </c>
      <c r="GP10042" s="77">
        <v>3</v>
      </c>
      <c r="GQ10042" s="77">
        <v>0</v>
      </c>
      <c r="GR10042" s="77" t="s">
        <v>423</v>
      </c>
      <c r="GS10042" s="77">
        <v>0.1527377521613833</v>
      </c>
      <c r="GT10042" s="77">
        <v>5.5634818912091892E-3</v>
      </c>
      <c r="GU10042" s="77">
        <v>0</v>
      </c>
      <c r="GV10042" s="77">
        <v>0</v>
      </c>
      <c r="GW10042" s="77">
        <v>0</v>
      </c>
      <c r="GX10042" s="77">
        <v>0</v>
      </c>
      <c r="GY10042" s="77">
        <v>0</v>
      </c>
      <c r="GZ10042" s="77">
        <v>0</v>
      </c>
    </row>
    <row r="10043" spans="187:208" x14ac:dyDescent="0.25">
      <c r="GE10043" s="77" t="s">
        <v>425</v>
      </c>
      <c r="GF10043" s="77" t="s">
        <v>155</v>
      </c>
      <c r="GG10043" s="77" t="s">
        <v>493</v>
      </c>
      <c r="GH10043" s="77" t="s">
        <v>446</v>
      </c>
      <c r="GI10043" s="77">
        <v>2020</v>
      </c>
      <c r="GJ10043" s="77" t="s">
        <v>301</v>
      </c>
      <c r="GK10043" s="77">
        <v>1.5808724525430929E-3</v>
      </c>
      <c r="GL10043" s="77">
        <v>557.6</v>
      </c>
      <c r="GM10043" s="77">
        <v>2020</v>
      </c>
      <c r="GN10043" s="77" t="s">
        <v>175</v>
      </c>
      <c r="GO10043" s="77">
        <v>5.3000000000000005E-2</v>
      </c>
      <c r="GP10043" s="77">
        <v>3</v>
      </c>
      <c r="GQ10043" s="77">
        <v>0</v>
      </c>
      <c r="GR10043" s="77" t="s">
        <v>423</v>
      </c>
      <c r="GS10043" s="77">
        <v>5.5966209081309407E-2</v>
      </c>
      <c r="GT10043" s="77">
        <v>8.8475438209909124E-5</v>
      </c>
      <c r="GU10043" s="77">
        <v>0</v>
      </c>
      <c r="GV10043" s="77">
        <v>0</v>
      </c>
      <c r="GW10043" s="77">
        <v>0</v>
      </c>
      <c r="GX10043" s="77">
        <v>0</v>
      </c>
      <c r="GY10043" s="77">
        <v>0</v>
      </c>
      <c r="GZ10043" s="77">
        <v>0</v>
      </c>
    </row>
    <row r="10044" spans="187:208" x14ac:dyDescent="0.25">
      <c r="GE10044" s="77" t="s">
        <v>427</v>
      </c>
      <c r="GF10044" s="77" t="s">
        <v>155</v>
      </c>
      <c r="GG10044" s="77" t="s">
        <v>493</v>
      </c>
      <c r="GH10044" s="77" t="s">
        <v>446</v>
      </c>
      <c r="GI10044" s="77">
        <v>2020</v>
      </c>
      <c r="GJ10044" s="77" t="s">
        <v>303</v>
      </c>
      <c r="GK10044" s="77">
        <v>3.9894642198450597E-2</v>
      </c>
      <c r="GL10044" s="77">
        <v>557.6</v>
      </c>
      <c r="GM10044" s="77">
        <v>2020</v>
      </c>
      <c r="GN10044" s="77" t="s">
        <v>175</v>
      </c>
      <c r="GO10044" s="77">
        <v>5.3000000000000005E-2</v>
      </c>
      <c r="GP10044" s="77">
        <v>3</v>
      </c>
      <c r="GQ10044" s="77">
        <v>0</v>
      </c>
      <c r="GR10044" s="77" t="s">
        <v>423</v>
      </c>
      <c r="GS10044" s="77">
        <v>5.5966209081309407E-2</v>
      </c>
      <c r="GT10044" s="77">
        <v>2.2327518865025153E-3</v>
      </c>
      <c r="GU10044" s="77">
        <v>0</v>
      </c>
      <c r="GV10044" s="77">
        <v>0</v>
      </c>
      <c r="GW10044" s="77">
        <v>0</v>
      </c>
      <c r="GX10044" s="77">
        <v>0</v>
      </c>
      <c r="GY10044" s="77">
        <v>0</v>
      </c>
      <c r="GZ10044" s="77">
        <v>0</v>
      </c>
    </row>
    <row r="10045" spans="187:208" x14ac:dyDescent="0.25">
      <c r="GE10045" s="77" t="s">
        <v>422</v>
      </c>
      <c r="GF10045" s="77" t="s">
        <v>155</v>
      </c>
      <c r="GG10045" s="77" t="s">
        <v>493</v>
      </c>
      <c r="GH10045" s="77" t="s">
        <v>453</v>
      </c>
      <c r="GI10045" s="77">
        <v>2020</v>
      </c>
      <c r="GJ10045" s="77" t="s">
        <v>305</v>
      </c>
      <c r="GK10045" s="77">
        <v>222.2294216278421</v>
      </c>
      <c r="GL10045" s="77">
        <v>557.6</v>
      </c>
      <c r="GM10045" s="77">
        <v>2020</v>
      </c>
      <c r="GN10045" s="77" t="s">
        <v>175</v>
      </c>
      <c r="GO10045" s="77">
        <v>0.13250000000000001</v>
      </c>
      <c r="GP10045" s="77">
        <v>3</v>
      </c>
      <c r="GQ10045" s="77">
        <v>0</v>
      </c>
      <c r="GR10045" s="77" t="s">
        <v>423</v>
      </c>
      <c r="GS10045" s="77">
        <v>0.1527377521613833</v>
      </c>
      <c r="GT10045" s="77">
        <v>33.942822323560904</v>
      </c>
      <c r="GU10045" s="77">
        <v>0</v>
      </c>
      <c r="GV10045" s="77">
        <v>0</v>
      </c>
      <c r="GW10045" s="77">
        <v>0</v>
      </c>
      <c r="GX10045" s="77">
        <v>0</v>
      </c>
      <c r="GY10045" s="77">
        <v>0</v>
      </c>
      <c r="GZ10045" s="77">
        <v>0</v>
      </c>
    </row>
    <row r="10046" spans="187:208" x14ac:dyDescent="0.25">
      <c r="GE10046" s="77" t="s">
        <v>425</v>
      </c>
      <c r="GF10046" s="77" t="s">
        <v>155</v>
      </c>
      <c r="GG10046" s="77" t="s">
        <v>493</v>
      </c>
      <c r="GH10046" s="77" t="s">
        <v>453</v>
      </c>
      <c r="GI10046" s="77">
        <v>2020</v>
      </c>
      <c r="GJ10046" s="77" t="s">
        <v>301</v>
      </c>
      <c r="GK10046" s="77">
        <v>8585.7228092483892</v>
      </c>
      <c r="GL10046" s="77">
        <v>557.6</v>
      </c>
      <c r="GM10046" s="77">
        <v>2020</v>
      </c>
      <c r="GN10046" s="77" t="s">
        <v>175</v>
      </c>
      <c r="GO10046" s="77">
        <v>5.3000000000000005E-2</v>
      </c>
      <c r="GP10046" s="77">
        <v>3</v>
      </c>
      <c r="GQ10046" s="77">
        <v>0</v>
      </c>
      <c r="GR10046" s="77" t="s">
        <v>423</v>
      </c>
      <c r="GS10046" s="77">
        <v>5.5966209081309407E-2</v>
      </c>
      <c r="GT10046" s="77">
        <v>480.51035785656251</v>
      </c>
      <c r="GU10046" s="77">
        <v>0</v>
      </c>
      <c r="GV10046" s="77">
        <v>0</v>
      </c>
      <c r="GW10046" s="77">
        <v>0</v>
      </c>
      <c r="GX10046" s="77">
        <v>0</v>
      </c>
      <c r="GY10046" s="77">
        <v>0</v>
      </c>
      <c r="GZ10046" s="77">
        <v>0</v>
      </c>
    </row>
    <row r="10047" spans="187:208" x14ac:dyDescent="0.25">
      <c r="GE10047" s="77" t="s">
        <v>427</v>
      </c>
      <c r="GF10047" s="77" t="s">
        <v>155</v>
      </c>
      <c r="GG10047" s="77" t="s">
        <v>493</v>
      </c>
      <c r="GH10047" s="77" t="s">
        <v>453</v>
      </c>
      <c r="GI10047" s="77">
        <v>2020</v>
      </c>
      <c r="GJ10047" s="77" t="s">
        <v>303</v>
      </c>
      <c r="GK10047" s="77">
        <v>5338.1784104570224</v>
      </c>
      <c r="GL10047" s="77">
        <v>557.6</v>
      </c>
      <c r="GM10047" s="77">
        <v>2020</v>
      </c>
      <c r="GN10047" s="77" t="s">
        <v>175</v>
      </c>
      <c r="GO10047" s="77">
        <v>5.3000000000000005E-2</v>
      </c>
      <c r="GP10047" s="77">
        <v>3</v>
      </c>
      <c r="GQ10047" s="77">
        <v>0</v>
      </c>
      <c r="GR10047" s="77" t="s">
        <v>423</v>
      </c>
      <c r="GS10047" s="77">
        <v>5.5966209081309407E-2</v>
      </c>
      <c r="GT10047" s="77">
        <v>298.75760903296964</v>
      </c>
      <c r="GU10047" s="77">
        <v>0</v>
      </c>
      <c r="GV10047" s="77">
        <v>0</v>
      </c>
      <c r="GW10047" s="77">
        <v>0</v>
      </c>
      <c r="GX10047" s="77">
        <v>0</v>
      </c>
      <c r="GY10047" s="77">
        <v>0</v>
      </c>
      <c r="GZ10047" s="77">
        <v>0</v>
      </c>
    </row>
    <row r="10048" spans="187:208" x14ac:dyDescent="0.25">
      <c r="GE10048" s="77" t="s">
        <v>422</v>
      </c>
      <c r="GF10048" s="77" t="s">
        <v>155</v>
      </c>
      <c r="GG10048" s="77" t="s">
        <v>493</v>
      </c>
      <c r="GH10048" s="77" t="s">
        <v>460</v>
      </c>
      <c r="GI10048" s="77">
        <v>2020</v>
      </c>
      <c r="GJ10048" s="77" t="s">
        <v>305</v>
      </c>
      <c r="GK10048" s="77">
        <v>222.2294216279156</v>
      </c>
      <c r="GL10048" s="77">
        <v>557.6</v>
      </c>
      <c r="GM10048" s="77">
        <v>2020</v>
      </c>
      <c r="GN10048" s="77" t="s">
        <v>175</v>
      </c>
      <c r="GO10048" s="77">
        <v>0.13250000000000001</v>
      </c>
      <c r="GP10048" s="77">
        <v>3</v>
      </c>
      <c r="GQ10048" s="77">
        <v>0</v>
      </c>
      <c r="GR10048" s="77" t="s">
        <v>423</v>
      </c>
      <c r="GS10048" s="77">
        <v>0.1527377521613833</v>
      </c>
      <c r="GT10048" s="77">
        <v>33.942822323572123</v>
      </c>
      <c r="GU10048" s="77">
        <v>0</v>
      </c>
      <c r="GV10048" s="77">
        <v>0</v>
      </c>
      <c r="GW10048" s="77">
        <v>0</v>
      </c>
      <c r="GX10048" s="77">
        <v>0</v>
      </c>
      <c r="GY10048" s="77">
        <v>0</v>
      </c>
      <c r="GZ10048" s="77">
        <v>0</v>
      </c>
    </row>
    <row r="10049" spans="187:208" x14ac:dyDescent="0.25">
      <c r="GE10049" s="77" t="s">
        <v>425</v>
      </c>
      <c r="GF10049" s="77" t="s">
        <v>155</v>
      </c>
      <c r="GG10049" s="77" t="s">
        <v>493</v>
      </c>
      <c r="GH10049" s="77" t="s">
        <v>460</v>
      </c>
      <c r="GI10049" s="77">
        <v>2020</v>
      </c>
      <c r="GJ10049" s="77" t="s">
        <v>301</v>
      </c>
      <c r="GK10049" s="77">
        <v>8585.7228092512414</v>
      </c>
      <c r="GL10049" s="77">
        <v>557.6</v>
      </c>
      <c r="GM10049" s="77">
        <v>2020</v>
      </c>
      <c r="GN10049" s="77" t="s">
        <v>175</v>
      </c>
      <c r="GO10049" s="77">
        <v>5.3000000000000005E-2</v>
      </c>
      <c r="GP10049" s="77">
        <v>3</v>
      </c>
      <c r="GQ10049" s="77">
        <v>0</v>
      </c>
      <c r="GR10049" s="77" t="s">
        <v>423</v>
      </c>
      <c r="GS10049" s="77">
        <v>5.5966209081309407E-2</v>
      </c>
      <c r="GT10049" s="77">
        <v>480.51035785672212</v>
      </c>
      <c r="GU10049" s="77">
        <v>0</v>
      </c>
      <c r="GV10049" s="77">
        <v>0</v>
      </c>
      <c r="GW10049" s="77">
        <v>0</v>
      </c>
      <c r="GX10049" s="77">
        <v>0</v>
      </c>
      <c r="GY10049" s="77">
        <v>0</v>
      </c>
      <c r="GZ10049" s="77">
        <v>0</v>
      </c>
    </row>
    <row r="10050" spans="187:208" x14ac:dyDescent="0.25">
      <c r="GE10050" s="77" t="s">
        <v>422</v>
      </c>
      <c r="GF10050" s="77" t="s">
        <v>155</v>
      </c>
      <c r="GG10050" s="77" t="s">
        <v>493</v>
      </c>
      <c r="GH10050" s="77" t="s">
        <v>467</v>
      </c>
      <c r="GI10050" s="77">
        <v>2020</v>
      </c>
      <c r="GJ10050" s="77" t="s">
        <v>305</v>
      </c>
      <c r="GK10050" s="77">
        <v>0.69641821681218308</v>
      </c>
      <c r="GL10050" s="77">
        <v>557.6</v>
      </c>
      <c r="GM10050" s="77">
        <v>2020</v>
      </c>
      <c r="GN10050" s="77" t="s">
        <v>175</v>
      </c>
      <c r="GO10050" s="77">
        <v>0.13250000000000001</v>
      </c>
      <c r="GP10050" s="77">
        <v>3</v>
      </c>
      <c r="GQ10050" s="77">
        <v>0</v>
      </c>
      <c r="GR10050" s="77" t="s">
        <v>423</v>
      </c>
      <c r="GS10050" s="77">
        <v>0.1527377521613833</v>
      </c>
      <c r="GT10050" s="77">
        <v>0.10636935300013171</v>
      </c>
      <c r="GU10050" s="77">
        <v>0</v>
      </c>
      <c r="GV10050" s="77">
        <v>0</v>
      </c>
      <c r="GW10050" s="77">
        <v>0</v>
      </c>
      <c r="GX10050" s="77">
        <v>0</v>
      </c>
      <c r="GY10050" s="77">
        <v>0</v>
      </c>
      <c r="GZ10050" s="77">
        <v>0</v>
      </c>
    </row>
    <row r="10051" spans="187:208" x14ac:dyDescent="0.25">
      <c r="GE10051" s="77" t="s">
        <v>425</v>
      </c>
      <c r="GF10051" s="77" t="s">
        <v>155</v>
      </c>
      <c r="GG10051" s="77" t="s">
        <v>493</v>
      </c>
      <c r="GH10051" s="77" t="s">
        <v>467</v>
      </c>
      <c r="GI10051" s="77">
        <v>2020</v>
      </c>
      <c r="GJ10051" s="77" t="s">
        <v>301</v>
      </c>
      <c r="GK10051" s="77">
        <v>2.9419641522809652</v>
      </c>
      <c r="GL10051" s="77">
        <v>557.6</v>
      </c>
      <c r="GM10051" s="77">
        <v>2020</v>
      </c>
      <c r="GN10051" s="77" t="s">
        <v>175</v>
      </c>
      <c r="GO10051" s="77">
        <v>5.3000000000000005E-2</v>
      </c>
      <c r="GP10051" s="77">
        <v>3</v>
      </c>
      <c r="GQ10051" s="77">
        <v>0</v>
      </c>
      <c r="GR10051" s="77" t="s">
        <v>423</v>
      </c>
      <c r="GS10051" s="77">
        <v>5.5966209081309407E-2</v>
      </c>
      <c r="GT10051" s="77">
        <v>0.16465058085627368</v>
      </c>
      <c r="GU10051" s="77">
        <v>0</v>
      </c>
      <c r="GV10051" s="77">
        <v>0</v>
      </c>
      <c r="GW10051" s="77">
        <v>0</v>
      </c>
      <c r="GX10051" s="77">
        <v>0</v>
      </c>
      <c r="GY10051" s="77">
        <v>0</v>
      </c>
      <c r="GZ10051" s="77">
        <v>0</v>
      </c>
    </row>
    <row r="10052" spans="187:208" x14ac:dyDescent="0.25">
      <c r="GE10052" s="77" t="s">
        <v>427</v>
      </c>
      <c r="GF10052" s="77" t="s">
        <v>155</v>
      </c>
      <c r="GG10052" s="77" t="s">
        <v>493</v>
      </c>
      <c r="GH10052" s="77" t="s">
        <v>467</v>
      </c>
      <c r="GI10052" s="77">
        <v>2020</v>
      </c>
      <c r="GJ10052" s="77" t="s">
        <v>303</v>
      </c>
      <c r="GK10052" s="77">
        <v>1.6021759622082661</v>
      </c>
      <c r="GL10052" s="77">
        <v>557.6</v>
      </c>
      <c r="GM10052" s="77">
        <v>2020</v>
      </c>
      <c r="GN10052" s="77" t="s">
        <v>175</v>
      </c>
      <c r="GO10052" s="77">
        <v>5.3000000000000005E-2</v>
      </c>
      <c r="GP10052" s="77">
        <v>3</v>
      </c>
      <c r="GQ10052" s="77">
        <v>0</v>
      </c>
      <c r="GR10052" s="77" t="s">
        <v>423</v>
      </c>
      <c r="GS10052" s="77">
        <v>5.5966209081309407E-2</v>
      </c>
      <c r="GT10052" s="77">
        <v>8.9667714885995897E-2</v>
      </c>
      <c r="GU10052" s="77">
        <v>0</v>
      </c>
      <c r="GV10052" s="77">
        <v>0</v>
      </c>
      <c r="GW10052" s="77">
        <v>0</v>
      </c>
      <c r="GX10052" s="77">
        <v>0</v>
      </c>
      <c r="GY10052" s="77">
        <v>0</v>
      </c>
      <c r="GZ10052" s="77">
        <v>0</v>
      </c>
    </row>
    <row r="10053" spans="187:208" x14ac:dyDescent="0.25">
      <c r="GE10053" s="77" t="s">
        <v>422</v>
      </c>
      <c r="GF10053" s="77" t="s">
        <v>155</v>
      </c>
      <c r="GG10053" s="77" t="s">
        <v>493</v>
      </c>
      <c r="GH10053" s="77" t="s">
        <v>474</v>
      </c>
      <c r="GI10053" s="77">
        <v>2020</v>
      </c>
      <c r="GJ10053" s="77" t="s">
        <v>305</v>
      </c>
      <c r="GK10053" s="77">
        <v>3.6425060683951183E-2</v>
      </c>
      <c r="GL10053" s="77">
        <v>557.6</v>
      </c>
      <c r="GM10053" s="77">
        <v>2020</v>
      </c>
      <c r="GN10053" s="77" t="s">
        <v>175</v>
      </c>
      <c r="GO10053" s="77">
        <v>0.13250000000000001</v>
      </c>
      <c r="GP10053" s="77">
        <v>3</v>
      </c>
      <c r="GQ10053" s="77">
        <v>0</v>
      </c>
      <c r="GR10053" s="77" t="s">
        <v>423</v>
      </c>
      <c r="GS10053" s="77">
        <v>0.1527377521613833</v>
      </c>
      <c r="GT10053" s="77">
        <v>5.5634818912086827E-3</v>
      </c>
      <c r="GU10053" s="77">
        <v>0</v>
      </c>
      <c r="GV10053" s="77">
        <v>0</v>
      </c>
      <c r="GW10053" s="77">
        <v>0</v>
      </c>
      <c r="GX10053" s="77">
        <v>0</v>
      </c>
      <c r="GY10053" s="77">
        <v>0</v>
      </c>
      <c r="GZ10053" s="77">
        <v>0</v>
      </c>
    </row>
    <row r="10054" spans="187:208" x14ac:dyDescent="0.25">
      <c r="GE10054" s="77" t="s">
        <v>425</v>
      </c>
      <c r="GF10054" s="77" t="s">
        <v>155</v>
      </c>
      <c r="GG10054" s="77" t="s">
        <v>493</v>
      </c>
      <c r="GH10054" s="77" t="s">
        <v>474</v>
      </c>
      <c r="GI10054" s="77">
        <v>2020</v>
      </c>
      <c r="GJ10054" s="77" t="s">
        <v>301</v>
      </c>
      <c r="GK10054" s="77">
        <v>1.5808724525432679E-3</v>
      </c>
      <c r="GL10054" s="77">
        <v>557.6</v>
      </c>
      <c r="GM10054" s="77">
        <v>2020</v>
      </c>
      <c r="GN10054" s="77" t="s">
        <v>175</v>
      </c>
      <c r="GO10054" s="77">
        <v>5.3000000000000005E-2</v>
      </c>
      <c r="GP10054" s="77">
        <v>3</v>
      </c>
      <c r="GQ10054" s="77">
        <v>0</v>
      </c>
      <c r="GR10054" s="77" t="s">
        <v>423</v>
      </c>
      <c r="GS10054" s="77">
        <v>5.5966209081309407E-2</v>
      </c>
      <c r="GT10054" s="77">
        <v>8.8475438209918909E-5</v>
      </c>
      <c r="GU10054" s="77">
        <v>0</v>
      </c>
      <c r="GV10054" s="77">
        <v>0</v>
      </c>
      <c r="GW10054" s="77">
        <v>0</v>
      </c>
      <c r="GX10054" s="77">
        <v>0</v>
      </c>
      <c r="GY10054" s="77">
        <v>0</v>
      </c>
      <c r="GZ10054" s="77">
        <v>0</v>
      </c>
    </row>
    <row r="10055" spans="187:208" x14ac:dyDescent="0.25">
      <c r="GE10055" s="77" t="s">
        <v>427</v>
      </c>
      <c r="GF10055" s="77" t="s">
        <v>155</v>
      </c>
      <c r="GG10055" s="77" t="s">
        <v>493</v>
      </c>
      <c r="GH10055" s="77" t="s">
        <v>474</v>
      </c>
      <c r="GI10055" s="77">
        <v>2020</v>
      </c>
      <c r="GJ10055" s="77" t="s">
        <v>303</v>
      </c>
      <c r="GK10055" s="77">
        <v>3.9894642198445997E-2</v>
      </c>
      <c r="GL10055" s="77">
        <v>557.6</v>
      </c>
      <c r="GM10055" s="77">
        <v>2020</v>
      </c>
      <c r="GN10055" s="77" t="s">
        <v>175</v>
      </c>
      <c r="GO10055" s="77">
        <v>5.3000000000000005E-2</v>
      </c>
      <c r="GP10055" s="77">
        <v>3</v>
      </c>
      <c r="GQ10055" s="77">
        <v>0</v>
      </c>
      <c r="GR10055" s="77" t="s">
        <v>423</v>
      </c>
      <c r="GS10055" s="77">
        <v>5.5966209081309407E-2</v>
      </c>
      <c r="GT10055" s="77">
        <v>2.2327518865022577E-3</v>
      </c>
      <c r="GU10055" s="77">
        <v>0</v>
      </c>
      <c r="GV10055" s="77">
        <v>0</v>
      </c>
      <c r="GW10055" s="77">
        <v>0</v>
      </c>
      <c r="GX10055" s="77">
        <v>0</v>
      </c>
      <c r="GY10055" s="77">
        <v>0</v>
      </c>
      <c r="GZ10055" s="77">
        <v>0</v>
      </c>
    </row>
    <row r="10056" spans="187:208" x14ac:dyDescent="0.25">
      <c r="GE10056" s="77" t="s">
        <v>422</v>
      </c>
      <c r="GF10056" s="77" t="s">
        <v>155</v>
      </c>
      <c r="GG10056" s="77" t="s">
        <v>494</v>
      </c>
      <c r="GH10056" s="77" t="s">
        <v>300</v>
      </c>
      <c r="GI10056" s="77">
        <v>2020</v>
      </c>
      <c r="GJ10056" s="77" t="s">
        <v>305</v>
      </c>
      <c r="GK10056" s="77">
        <v>222.229421627861</v>
      </c>
      <c r="GL10056" s="77">
        <v>376.43</v>
      </c>
      <c r="GM10056" s="77">
        <v>2020</v>
      </c>
      <c r="GN10056" s="77" t="s">
        <v>175</v>
      </c>
      <c r="GO10056" s="77">
        <v>0.13250000000000001</v>
      </c>
      <c r="GP10056" s="77">
        <v>3</v>
      </c>
      <c r="GQ10056" s="77">
        <v>0</v>
      </c>
      <c r="GR10056" s="77" t="s">
        <v>423</v>
      </c>
      <c r="GS10056" s="77">
        <v>0.1527377521613833</v>
      </c>
      <c r="GT10056" s="77">
        <v>33.942822323563789</v>
      </c>
      <c r="GU10056" s="77">
        <v>0</v>
      </c>
      <c r="GV10056" s="77">
        <v>0</v>
      </c>
      <c r="GW10056" s="77">
        <v>0</v>
      </c>
      <c r="GX10056" s="77">
        <v>0</v>
      </c>
      <c r="GY10056" s="77">
        <v>0</v>
      </c>
      <c r="GZ10056" s="77">
        <v>0</v>
      </c>
    </row>
    <row r="10057" spans="187:208" x14ac:dyDescent="0.25">
      <c r="GE10057" s="77" t="s">
        <v>425</v>
      </c>
      <c r="GF10057" s="77" t="s">
        <v>155</v>
      </c>
      <c r="GG10057" s="77" t="s">
        <v>494</v>
      </c>
      <c r="GH10057" s="77" t="s">
        <v>300</v>
      </c>
      <c r="GI10057" s="77">
        <v>2020</v>
      </c>
      <c r="GJ10057" s="77" t="s">
        <v>301</v>
      </c>
      <c r="GK10057" s="77">
        <v>8585.7228092491259</v>
      </c>
      <c r="GL10057" s="77">
        <v>376.43</v>
      </c>
      <c r="GM10057" s="77">
        <v>2020</v>
      </c>
      <c r="GN10057" s="77" t="s">
        <v>175</v>
      </c>
      <c r="GO10057" s="77">
        <v>5.3000000000000005E-2</v>
      </c>
      <c r="GP10057" s="77">
        <v>3</v>
      </c>
      <c r="GQ10057" s="77">
        <v>0</v>
      </c>
      <c r="GR10057" s="77" t="s">
        <v>423</v>
      </c>
      <c r="GS10057" s="77">
        <v>5.5966209081309407E-2</v>
      </c>
      <c r="GT10057" s="77">
        <v>480.51035785660372</v>
      </c>
      <c r="GU10057" s="77">
        <v>0</v>
      </c>
      <c r="GV10057" s="77">
        <v>0</v>
      </c>
      <c r="GW10057" s="77">
        <v>0</v>
      </c>
      <c r="GX10057" s="77">
        <v>0</v>
      </c>
      <c r="GY10057" s="77">
        <v>0</v>
      </c>
      <c r="GZ10057" s="77">
        <v>0</v>
      </c>
    </row>
    <row r="10058" spans="187:208" x14ac:dyDescent="0.25">
      <c r="GE10058" s="77" t="s">
        <v>427</v>
      </c>
      <c r="GF10058" s="77" t="s">
        <v>155</v>
      </c>
      <c r="GG10058" s="77" t="s">
        <v>494</v>
      </c>
      <c r="GH10058" s="77" t="s">
        <v>300</v>
      </c>
      <c r="GI10058" s="77">
        <v>2020</v>
      </c>
      <c r="GJ10058" s="77" t="s">
        <v>303</v>
      </c>
      <c r="GK10058" s="77">
        <v>5338.178410457479</v>
      </c>
      <c r="GL10058" s="77">
        <v>376.43</v>
      </c>
      <c r="GM10058" s="77">
        <v>2020</v>
      </c>
      <c r="GN10058" s="77" t="s">
        <v>175</v>
      </c>
      <c r="GO10058" s="77">
        <v>5.3000000000000005E-2</v>
      </c>
      <c r="GP10058" s="77">
        <v>3</v>
      </c>
      <c r="GQ10058" s="77">
        <v>0</v>
      </c>
      <c r="GR10058" s="77" t="s">
        <v>423</v>
      </c>
      <c r="GS10058" s="77">
        <v>5.5966209081309407E-2</v>
      </c>
      <c r="GT10058" s="77">
        <v>298.75760903299516</v>
      </c>
      <c r="GU10058" s="77">
        <v>0</v>
      </c>
      <c r="GV10058" s="77">
        <v>0</v>
      </c>
      <c r="GW10058" s="77">
        <v>0</v>
      </c>
      <c r="GX10058" s="77">
        <v>0</v>
      </c>
      <c r="GY10058" s="77">
        <v>0</v>
      </c>
      <c r="GZ10058" s="77">
        <v>0</v>
      </c>
    </row>
    <row r="10059" spans="187:208" x14ac:dyDescent="0.25">
      <c r="GE10059" s="77" t="s">
        <v>422</v>
      </c>
      <c r="GF10059" s="77" t="s">
        <v>155</v>
      </c>
      <c r="GG10059" s="77" t="s">
        <v>494</v>
      </c>
      <c r="GH10059" s="77" t="s">
        <v>432</v>
      </c>
      <c r="GI10059" s="77">
        <v>2020</v>
      </c>
      <c r="GJ10059" s="77" t="s">
        <v>305</v>
      </c>
      <c r="GK10059" s="77">
        <v>222.229421627861</v>
      </c>
      <c r="GL10059" s="77">
        <v>376.43</v>
      </c>
      <c r="GM10059" s="77">
        <v>2020</v>
      </c>
      <c r="GN10059" s="77" t="s">
        <v>175</v>
      </c>
      <c r="GO10059" s="77">
        <v>0.13250000000000001</v>
      </c>
      <c r="GP10059" s="77">
        <v>3</v>
      </c>
      <c r="GQ10059" s="77">
        <v>0</v>
      </c>
      <c r="GR10059" s="77" t="s">
        <v>423</v>
      </c>
      <c r="GS10059" s="77">
        <v>0.1527377521613833</v>
      </c>
      <c r="GT10059" s="77">
        <v>33.942822323563789</v>
      </c>
      <c r="GU10059" s="77">
        <v>0</v>
      </c>
      <c r="GV10059" s="77">
        <v>0</v>
      </c>
      <c r="GW10059" s="77">
        <v>0</v>
      </c>
      <c r="GX10059" s="77">
        <v>0</v>
      </c>
      <c r="GY10059" s="77">
        <v>0</v>
      </c>
      <c r="GZ10059" s="77">
        <v>0</v>
      </c>
    </row>
    <row r="10060" spans="187:208" x14ac:dyDescent="0.25">
      <c r="GE10060" s="77" t="s">
        <v>425</v>
      </c>
      <c r="GF10060" s="77" t="s">
        <v>155</v>
      </c>
      <c r="GG10060" s="77" t="s">
        <v>494</v>
      </c>
      <c r="GH10060" s="77" t="s">
        <v>432</v>
      </c>
      <c r="GI10060" s="77">
        <v>2020</v>
      </c>
      <c r="GJ10060" s="77" t="s">
        <v>301</v>
      </c>
      <c r="GK10060" s="77">
        <v>8585.7228092491259</v>
      </c>
      <c r="GL10060" s="77">
        <v>376.43</v>
      </c>
      <c r="GM10060" s="77">
        <v>2020</v>
      </c>
      <c r="GN10060" s="77" t="s">
        <v>175</v>
      </c>
      <c r="GO10060" s="77">
        <v>5.3000000000000005E-2</v>
      </c>
      <c r="GP10060" s="77">
        <v>3</v>
      </c>
      <c r="GQ10060" s="77">
        <v>0</v>
      </c>
      <c r="GR10060" s="77" t="s">
        <v>423</v>
      </c>
      <c r="GS10060" s="77">
        <v>5.5966209081309407E-2</v>
      </c>
      <c r="GT10060" s="77">
        <v>480.51035785660372</v>
      </c>
      <c r="GU10060" s="77">
        <v>0</v>
      </c>
      <c r="GV10060" s="77">
        <v>0</v>
      </c>
      <c r="GW10060" s="77">
        <v>0</v>
      </c>
      <c r="GX10060" s="77">
        <v>0</v>
      </c>
      <c r="GY10060" s="77">
        <v>0</v>
      </c>
      <c r="GZ10060" s="77">
        <v>0</v>
      </c>
    </row>
    <row r="10061" spans="187:208" x14ac:dyDescent="0.25">
      <c r="GE10061" s="77" t="s">
        <v>422</v>
      </c>
      <c r="GF10061" s="77" t="s">
        <v>155</v>
      </c>
      <c r="GG10061" s="77" t="s">
        <v>494</v>
      </c>
      <c r="GH10061" s="77" t="s">
        <v>439</v>
      </c>
      <c r="GI10061" s="77">
        <v>2020</v>
      </c>
      <c r="GJ10061" s="77" t="s">
        <v>305</v>
      </c>
      <c r="GK10061" s="77">
        <v>0.69641821681223626</v>
      </c>
      <c r="GL10061" s="77">
        <v>376.43</v>
      </c>
      <c r="GM10061" s="77">
        <v>2020</v>
      </c>
      <c r="GN10061" s="77" t="s">
        <v>175</v>
      </c>
      <c r="GO10061" s="77">
        <v>0.13250000000000001</v>
      </c>
      <c r="GP10061" s="77">
        <v>3</v>
      </c>
      <c r="GQ10061" s="77">
        <v>0</v>
      </c>
      <c r="GR10061" s="77" t="s">
        <v>423</v>
      </c>
      <c r="GS10061" s="77">
        <v>0.1527377521613833</v>
      </c>
      <c r="GT10061" s="77">
        <v>0.10636935300013985</v>
      </c>
      <c r="GU10061" s="77">
        <v>0</v>
      </c>
      <c r="GV10061" s="77">
        <v>0</v>
      </c>
      <c r="GW10061" s="77">
        <v>0</v>
      </c>
      <c r="GX10061" s="77">
        <v>0</v>
      </c>
      <c r="GY10061" s="77">
        <v>0</v>
      </c>
      <c r="GZ10061" s="77">
        <v>0</v>
      </c>
    </row>
    <row r="10062" spans="187:208" x14ac:dyDescent="0.25">
      <c r="GE10062" s="77" t="s">
        <v>425</v>
      </c>
      <c r="GF10062" s="77" t="s">
        <v>155</v>
      </c>
      <c r="GG10062" s="77" t="s">
        <v>494</v>
      </c>
      <c r="GH10062" s="77" t="s">
        <v>439</v>
      </c>
      <c r="GI10062" s="77">
        <v>2020</v>
      </c>
      <c r="GJ10062" s="77" t="s">
        <v>301</v>
      </c>
      <c r="GK10062" s="77">
        <v>2.9419641522810549</v>
      </c>
      <c r="GL10062" s="77">
        <v>376.43</v>
      </c>
      <c r="GM10062" s="77">
        <v>2020</v>
      </c>
      <c r="GN10062" s="77" t="s">
        <v>175</v>
      </c>
      <c r="GO10062" s="77">
        <v>5.3000000000000005E-2</v>
      </c>
      <c r="GP10062" s="77">
        <v>3</v>
      </c>
      <c r="GQ10062" s="77">
        <v>0</v>
      </c>
      <c r="GR10062" s="77" t="s">
        <v>423</v>
      </c>
      <c r="GS10062" s="77">
        <v>5.5966209081309407E-2</v>
      </c>
      <c r="GT10062" s="77">
        <v>0.16465058085627871</v>
      </c>
      <c r="GU10062" s="77">
        <v>0</v>
      </c>
      <c r="GV10062" s="77">
        <v>0</v>
      </c>
      <c r="GW10062" s="77">
        <v>0</v>
      </c>
      <c r="GX10062" s="77">
        <v>0</v>
      </c>
      <c r="GY10062" s="77">
        <v>0</v>
      </c>
      <c r="GZ10062" s="77">
        <v>0</v>
      </c>
    </row>
    <row r="10063" spans="187:208" x14ac:dyDescent="0.25">
      <c r="GE10063" s="77" t="s">
        <v>427</v>
      </c>
      <c r="GF10063" s="77" t="s">
        <v>155</v>
      </c>
      <c r="GG10063" s="77" t="s">
        <v>494</v>
      </c>
      <c r="GH10063" s="77" t="s">
        <v>439</v>
      </c>
      <c r="GI10063" s="77">
        <v>2020</v>
      </c>
      <c r="GJ10063" s="77" t="s">
        <v>303</v>
      </c>
      <c r="GK10063" s="77">
        <v>1.6021759622082969</v>
      </c>
      <c r="GL10063" s="77">
        <v>376.43</v>
      </c>
      <c r="GM10063" s="77">
        <v>2020</v>
      </c>
      <c r="GN10063" s="77" t="s">
        <v>175</v>
      </c>
      <c r="GO10063" s="77">
        <v>5.3000000000000005E-2</v>
      </c>
      <c r="GP10063" s="77">
        <v>3</v>
      </c>
      <c r="GQ10063" s="77">
        <v>0</v>
      </c>
      <c r="GR10063" s="77" t="s">
        <v>423</v>
      </c>
      <c r="GS10063" s="77">
        <v>5.5966209081309407E-2</v>
      </c>
      <c r="GT10063" s="77">
        <v>8.9667714885997618E-2</v>
      </c>
      <c r="GU10063" s="77">
        <v>0</v>
      </c>
      <c r="GV10063" s="77">
        <v>0</v>
      </c>
      <c r="GW10063" s="77">
        <v>0</v>
      </c>
      <c r="GX10063" s="77">
        <v>0</v>
      </c>
      <c r="GY10063" s="77">
        <v>0</v>
      </c>
      <c r="GZ10063" s="77">
        <v>0</v>
      </c>
    </row>
    <row r="10064" spans="187:208" x14ac:dyDescent="0.25">
      <c r="GE10064" s="77" t="s">
        <v>422</v>
      </c>
      <c r="GF10064" s="77" t="s">
        <v>155</v>
      </c>
      <c r="GG10064" s="77" t="s">
        <v>494</v>
      </c>
      <c r="GH10064" s="77" t="s">
        <v>446</v>
      </c>
      <c r="GI10064" s="77">
        <v>2020</v>
      </c>
      <c r="GJ10064" s="77" t="s">
        <v>305</v>
      </c>
      <c r="GK10064" s="77">
        <v>3.6425060683954458E-2</v>
      </c>
      <c r="GL10064" s="77">
        <v>376.43</v>
      </c>
      <c r="GM10064" s="77">
        <v>2020</v>
      </c>
      <c r="GN10064" s="77" t="s">
        <v>175</v>
      </c>
      <c r="GO10064" s="77">
        <v>0.13250000000000001</v>
      </c>
      <c r="GP10064" s="77">
        <v>3</v>
      </c>
      <c r="GQ10064" s="77">
        <v>0</v>
      </c>
      <c r="GR10064" s="77" t="s">
        <v>423</v>
      </c>
      <c r="GS10064" s="77">
        <v>0.1527377521613833</v>
      </c>
      <c r="GT10064" s="77">
        <v>5.5634818912091832E-3</v>
      </c>
      <c r="GU10064" s="77">
        <v>0</v>
      </c>
      <c r="GV10064" s="77">
        <v>0</v>
      </c>
      <c r="GW10064" s="77">
        <v>0</v>
      </c>
      <c r="GX10064" s="77">
        <v>0</v>
      </c>
      <c r="GY10064" s="77">
        <v>0</v>
      </c>
      <c r="GZ10064" s="77">
        <v>0</v>
      </c>
    </row>
    <row r="10065" spans="187:208" x14ac:dyDescent="0.25">
      <c r="GE10065" s="77" t="s">
        <v>425</v>
      </c>
      <c r="GF10065" s="77" t="s">
        <v>155</v>
      </c>
      <c r="GG10065" s="77" t="s">
        <v>494</v>
      </c>
      <c r="GH10065" s="77" t="s">
        <v>446</v>
      </c>
      <c r="GI10065" s="77">
        <v>2020</v>
      </c>
      <c r="GJ10065" s="77" t="s">
        <v>301</v>
      </c>
      <c r="GK10065" s="77">
        <v>1.58087245254322E-3</v>
      </c>
      <c r="GL10065" s="77">
        <v>376.43</v>
      </c>
      <c r="GM10065" s="77">
        <v>2020</v>
      </c>
      <c r="GN10065" s="77" t="s">
        <v>175</v>
      </c>
      <c r="GO10065" s="77">
        <v>5.3000000000000005E-2</v>
      </c>
      <c r="GP10065" s="77">
        <v>3</v>
      </c>
      <c r="GQ10065" s="77">
        <v>0</v>
      </c>
      <c r="GR10065" s="77" t="s">
        <v>423</v>
      </c>
      <c r="GS10065" s="77">
        <v>5.5966209081309407E-2</v>
      </c>
      <c r="GT10065" s="77">
        <v>8.8475438209916239E-5</v>
      </c>
      <c r="GU10065" s="77">
        <v>0</v>
      </c>
      <c r="GV10065" s="77">
        <v>0</v>
      </c>
      <c r="GW10065" s="77">
        <v>0</v>
      </c>
      <c r="GX10065" s="77">
        <v>0</v>
      </c>
      <c r="GY10065" s="77">
        <v>0</v>
      </c>
      <c r="GZ10065" s="77">
        <v>0</v>
      </c>
    </row>
    <row r="10066" spans="187:208" x14ac:dyDescent="0.25">
      <c r="GE10066" s="77" t="s">
        <v>427</v>
      </c>
      <c r="GF10066" s="77" t="s">
        <v>155</v>
      </c>
      <c r="GG10066" s="77" t="s">
        <v>494</v>
      </c>
      <c r="GH10066" s="77" t="s">
        <v>446</v>
      </c>
      <c r="GI10066" s="77">
        <v>2020</v>
      </c>
      <c r="GJ10066" s="77" t="s">
        <v>303</v>
      </c>
      <c r="GK10066" s="77">
        <v>3.9894642198450653E-2</v>
      </c>
      <c r="GL10066" s="77">
        <v>376.43</v>
      </c>
      <c r="GM10066" s="77">
        <v>2020</v>
      </c>
      <c r="GN10066" s="77" t="s">
        <v>175</v>
      </c>
      <c r="GO10066" s="77">
        <v>5.3000000000000005E-2</v>
      </c>
      <c r="GP10066" s="77">
        <v>3</v>
      </c>
      <c r="GQ10066" s="77">
        <v>0</v>
      </c>
      <c r="GR10066" s="77" t="s">
        <v>423</v>
      </c>
      <c r="GS10066" s="77">
        <v>5.5966209081309407E-2</v>
      </c>
      <c r="GT10066" s="77">
        <v>2.2327518865025184E-3</v>
      </c>
      <c r="GU10066" s="77">
        <v>0</v>
      </c>
      <c r="GV10066" s="77">
        <v>0</v>
      </c>
      <c r="GW10066" s="77">
        <v>0</v>
      </c>
      <c r="GX10066" s="77">
        <v>0</v>
      </c>
      <c r="GY10066" s="77">
        <v>0</v>
      </c>
      <c r="GZ10066" s="77">
        <v>0</v>
      </c>
    </row>
    <row r="10067" spans="187:208" x14ac:dyDescent="0.25">
      <c r="GE10067" s="77" t="s">
        <v>422</v>
      </c>
      <c r="GF10067" s="77" t="s">
        <v>155</v>
      </c>
      <c r="GG10067" s="77" t="s">
        <v>494</v>
      </c>
      <c r="GH10067" s="77" t="s">
        <v>453</v>
      </c>
      <c r="GI10067" s="77">
        <v>2020</v>
      </c>
      <c r="GJ10067" s="77" t="s">
        <v>305</v>
      </c>
      <c r="GK10067" s="77">
        <v>222.22942162783269</v>
      </c>
      <c r="GL10067" s="77">
        <v>376.43</v>
      </c>
      <c r="GM10067" s="77">
        <v>2020</v>
      </c>
      <c r="GN10067" s="77" t="s">
        <v>175</v>
      </c>
      <c r="GO10067" s="77">
        <v>0.13250000000000001</v>
      </c>
      <c r="GP10067" s="77">
        <v>3</v>
      </c>
      <c r="GQ10067" s="77">
        <v>0</v>
      </c>
      <c r="GR10067" s="77" t="s">
        <v>423</v>
      </c>
      <c r="GS10067" s="77">
        <v>0.1527377521613833</v>
      </c>
      <c r="GT10067" s="77">
        <v>33.942822323559461</v>
      </c>
      <c r="GU10067" s="77">
        <v>0</v>
      </c>
      <c r="GV10067" s="77">
        <v>0</v>
      </c>
      <c r="GW10067" s="77">
        <v>0</v>
      </c>
      <c r="GX10067" s="77">
        <v>0</v>
      </c>
      <c r="GY10067" s="77">
        <v>0</v>
      </c>
      <c r="GZ10067" s="77">
        <v>0</v>
      </c>
    </row>
    <row r="10068" spans="187:208" x14ac:dyDescent="0.25">
      <c r="GE10068" s="77" t="s">
        <v>425</v>
      </c>
      <c r="GF10068" s="77" t="s">
        <v>155</v>
      </c>
      <c r="GG10068" s="77" t="s">
        <v>494</v>
      </c>
      <c r="GH10068" s="77" t="s">
        <v>453</v>
      </c>
      <c r="GI10068" s="77">
        <v>2020</v>
      </c>
      <c r="GJ10068" s="77" t="s">
        <v>301</v>
      </c>
      <c r="GK10068" s="77">
        <v>8585.7228092480254</v>
      </c>
      <c r="GL10068" s="77">
        <v>376.43</v>
      </c>
      <c r="GM10068" s="77">
        <v>2020</v>
      </c>
      <c r="GN10068" s="77" t="s">
        <v>175</v>
      </c>
      <c r="GO10068" s="77">
        <v>5.3000000000000005E-2</v>
      </c>
      <c r="GP10068" s="77">
        <v>3</v>
      </c>
      <c r="GQ10068" s="77">
        <v>0</v>
      </c>
      <c r="GR10068" s="77" t="s">
        <v>423</v>
      </c>
      <c r="GS10068" s="77">
        <v>5.5966209081309407E-2</v>
      </c>
      <c r="GT10068" s="77">
        <v>480.51035785654216</v>
      </c>
      <c r="GU10068" s="77">
        <v>0</v>
      </c>
      <c r="GV10068" s="77">
        <v>0</v>
      </c>
      <c r="GW10068" s="77">
        <v>0</v>
      </c>
      <c r="GX10068" s="77">
        <v>0</v>
      </c>
      <c r="GY10068" s="77">
        <v>0</v>
      </c>
      <c r="GZ10068" s="77">
        <v>0</v>
      </c>
    </row>
    <row r="10069" spans="187:208" x14ac:dyDescent="0.25">
      <c r="GE10069" s="77" t="s">
        <v>427</v>
      </c>
      <c r="GF10069" s="77" t="s">
        <v>155</v>
      </c>
      <c r="GG10069" s="77" t="s">
        <v>494</v>
      </c>
      <c r="GH10069" s="77" t="s">
        <v>453</v>
      </c>
      <c r="GI10069" s="77">
        <v>2020</v>
      </c>
      <c r="GJ10069" s="77" t="s">
        <v>303</v>
      </c>
      <c r="GK10069" s="77">
        <v>5338.178410456796</v>
      </c>
      <c r="GL10069" s="77">
        <v>376.43</v>
      </c>
      <c r="GM10069" s="77">
        <v>2020</v>
      </c>
      <c r="GN10069" s="77" t="s">
        <v>175</v>
      </c>
      <c r="GO10069" s="77">
        <v>5.3000000000000005E-2</v>
      </c>
      <c r="GP10069" s="77">
        <v>3</v>
      </c>
      <c r="GQ10069" s="77">
        <v>0</v>
      </c>
      <c r="GR10069" s="77" t="s">
        <v>423</v>
      </c>
      <c r="GS10069" s="77">
        <v>5.5966209081309407E-2</v>
      </c>
      <c r="GT10069" s="77">
        <v>298.75760903295696</v>
      </c>
      <c r="GU10069" s="77">
        <v>0</v>
      </c>
      <c r="GV10069" s="77">
        <v>0</v>
      </c>
      <c r="GW10069" s="77">
        <v>0</v>
      </c>
      <c r="GX10069" s="77">
        <v>0</v>
      </c>
      <c r="GY10069" s="77">
        <v>0</v>
      </c>
      <c r="GZ10069" s="77">
        <v>0</v>
      </c>
    </row>
    <row r="10070" spans="187:208" x14ac:dyDescent="0.25">
      <c r="GE10070" s="77" t="s">
        <v>422</v>
      </c>
      <c r="GF10070" s="77" t="s">
        <v>155</v>
      </c>
      <c r="GG10070" s="77" t="s">
        <v>494</v>
      </c>
      <c r="GH10070" s="77" t="s">
        <v>460</v>
      </c>
      <c r="GI10070" s="77">
        <v>2020</v>
      </c>
      <c r="GJ10070" s="77" t="s">
        <v>305</v>
      </c>
      <c r="GK10070" s="77">
        <v>222.22942162785739</v>
      </c>
      <c r="GL10070" s="77">
        <v>376.43</v>
      </c>
      <c r="GM10070" s="77">
        <v>2020</v>
      </c>
      <c r="GN10070" s="77" t="s">
        <v>175</v>
      </c>
      <c r="GO10070" s="77">
        <v>0.13250000000000001</v>
      </c>
      <c r="GP10070" s="77">
        <v>3</v>
      </c>
      <c r="GQ10070" s="77">
        <v>0</v>
      </c>
      <c r="GR10070" s="77" t="s">
        <v>423</v>
      </c>
      <c r="GS10070" s="77">
        <v>0.1527377521613833</v>
      </c>
      <c r="GT10070" s="77">
        <v>33.942822323563234</v>
      </c>
      <c r="GU10070" s="77">
        <v>0</v>
      </c>
      <c r="GV10070" s="77">
        <v>0</v>
      </c>
      <c r="GW10070" s="77">
        <v>0</v>
      </c>
      <c r="GX10070" s="77">
        <v>0</v>
      </c>
      <c r="GY10070" s="77">
        <v>0</v>
      </c>
      <c r="GZ10070" s="77">
        <v>0</v>
      </c>
    </row>
    <row r="10071" spans="187:208" x14ac:dyDescent="0.25">
      <c r="GE10071" s="77" t="s">
        <v>425</v>
      </c>
      <c r="GF10071" s="77" t="s">
        <v>155</v>
      </c>
      <c r="GG10071" s="77" t="s">
        <v>494</v>
      </c>
      <c r="GH10071" s="77" t="s">
        <v>460</v>
      </c>
      <c r="GI10071" s="77">
        <v>2020</v>
      </c>
      <c r="GJ10071" s="77" t="s">
        <v>301</v>
      </c>
      <c r="GK10071" s="77">
        <v>8585.7228092489804</v>
      </c>
      <c r="GL10071" s="77">
        <v>376.43</v>
      </c>
      <c r="GM10071" s="77">
        <v>2020</v>
      </c>
      <c r="GN10071" s="77" t="s">
        <v>175</v>
      </c>
      <c r="GO10071" s="77">
        <v>5.3000000000000005E-2</v>
      </c>
      <c r="GP10071" s="77">
        <v>3</v>
      </c>
      <c r="GQ10071" s="77">
        <v>0</v>
      </c>
      <c r="GR10071" s="77" t="s">
        <v>423</v>
      </c>
      <c r="GS10071" s="77">
        <v>5.5966209081309407E-2</v>
      </c>
      <c r="GT10071" s="77">
        <v>480.51035785659559</v>
      </c>
      <c r="GU10071" s="77">
        <v>0</v>
      </c>
      <c r="GV10071" s="77">
        <v>0</v>
      </c>
      <c r="GW10071" s="77">
        <v>0</v>
      </c>
      <c r="GX10071" s="77">
        <v>0</v>
      </c>
      <c r="GY10071" s="77">
        <v>0</v>
      </c>
      <c r="GZ10071" s="77">
        <v>0</v>
      </c>
    </row>
    <row r="10072" spans="187:208" x14ac:dyDescent="0.25">
      <c r="GE10072" s="77" t="s">
        <v>422</v>
      </c>
      <c r="GF10072" s="77" t="s">
        <v>155</v>
      </c>
      <c r="GG10072" s="77" t="s">
        <v>494</v>
      </c>
      <c r="GH10072" s="77" t="s">
        <v>467</v>
      </c>
      <c r="GI10072" s="77">
        <v>2020</v>
      </c>
      <c r="GJ10072" s="77" t="s">
        <v>305</v>
      </c>
      <c r="GK10072" s="77">
        <v>0.69641821681223903</v>
      </c>
      <c r="GL10072" s="77">
        <v>376.43</v>
      </c>
      <c r="GM10072" s="77">
        <v>2020</v>
      </c>
      <c r="GN10072" s="77" t="s">
        <v>175</v>
      </c>
      <c r="GO10072" s="77">
        <v>0.13250000000000001</v>
      </c>
      <c r="GP10072" s="77">
        <v>3</v>
      </c>
      <c r="GQ10072" s="77">
        <v>0</v>
      </c>
      <c r="GR10072" s="77" t="s">
        <v>423</v>
      </c>
      <c r="GS10072" s="77">
        <v>0.1527377521613833</v>
      </c>
      <c r="GT10072" s="77">
        <v>0.10636935300014026</v>
      </c>
      <c r="GU10072" s="77">
        <v>0</v>
      </c>
      <c r="GV10072" s="77">
        <v>0</v>
      </c>
      <c r="GW10072" s="77">
        <v>0</v>
      </c>
      <c r="GX10072" s="77">
        <v>0</v>
      </c>
      <c r="GY10072" s="77">
        <v>0</v>
      </c>
      <c r="GZ10072" s="77">
        <v>0</v>
      </c>
    </row>
    <row r="10073" spans="187:208" x14ac:dyDescent="0.25">
      <c r="GE10073" s="77" t="s">
        <v>425</v>
      </c>
      <c r="GF10073" s="77" t="s">
        <v>155</v>
      </c>
      <c r="GG10073" s="77" t="s">
        <v>494</v>
      </c>
      <c r="GH10073" s="77" t="s">
        <v>467</v>
      </c>
      <c r="GI10073" s="77">
        <v>2020</v>
      </c>
      <c r="GJ10073" s="77" t="s">
        <v>301</v>
      </c>
      <c r="GK10073" s="77">
        <v>2.9419641522810429</v>
      </c>
      <c r="GL10073" s="77">
        <v>376.43</v>
      </c>
      <c r="GM10073" s="77">
        <v>2020</v>
      </c>
      <c r="GN10073" s="77" t="s">
        <v>175</v>
      </c>
      <c r="GO10073" s="77">
        <v>5.3000000000000005E-2</v>
      </c>
      <c r="GP10073" s="77">
        <v>3</v>
      </c>
      <c r="GQ10073" s="77">
        <v>0</v>
      </c>
      <c r="GR10073" s="77" t="s">
        <v>423</v>
      </c>
      <c r="GS10073" s="77">
        <v>5.5966209081309407E-2</v>
      </c>
      <c r="GT10073" s="77">
        <v>0.16465058085627804</v>
      </c>
      <c r="GU10073" s="77">
        <v>0</v>
      </c>
      <c r="GV10073" s="77">
        <v>0</v>
      </c>
      <c r="GW10073" s="77">
        <v>0</v>
      </c>
      <c r="GX10073" s="77">
        <v>0</v>
      </c>
      <c r="GY10073" s="77">
        <v>0</v>
      </c>
      <c r="GZ10073" s="77">
        <v>0</v>
      </c>
    </row>
    <row r="10074" spans="187:208" x14ac:dyDescent="0.25">
      <c r="GE10074" s="77" t="s">
        <v>427</v>
      </c>
      <c r="GF10074" s="77" t="s">
        <v>155</v>
      </c>
      <c r="GG10074" s="77" t="s">
        <v>494</v>
      </c>
      <c r="GH10074" s="77" t="s">
        <v>467</v>
      </c>
      <c r="GI10074" s="77">
        <v>2020</v>
      </c>
      <c r="GJ10074" s="77" t="s">
        <v>303</v>
      </c>
      <c r="GK10074" s="77">
        <v>1.6021759622082941</v>
      </c>
      <c r="GL10074" s="77">
        <v>376.43</v>
      </c>
      <c r="GM10074" s="77">
        <v>2020</v>
      </c>
      <c r="GN10074" s="77" t="s">
        <v>175</v>
      </c>
      <c r="GO10074" s="77">
        <v>5.3000000000000005E-2</v>
      </c>
      <c r="GP10074" s="77">
        <v>3</v>
      </c>
      <c r="GQ10074" s="77">
        <v>0</v>
      </c>
      <c r="GR10074" s="77" t="s">
        <v>423</v>
      </c>
      <c r="GS10074" s="77">
        <v>5.5966209081309407E-2</v>
      </c>
      <c r="GT10074" s="77">
        <v>8.9667714885997465E-2</v>
      </c>
      <c r="GU10074" s="77">
        <v>0</v>
      </c>
      <c r="GV10074" s="77">
        <v>0</v>
      </c>
      <c r="GW10074" s="77">
        <v>0</v>
      </c>
      <c r="GX10074" s="77">
        <v>0</v>
      </c>
      <c r="GY10074" s="77">
        <v>0</v>
      </c>
      <c r="GZ10074" s="77">
        <v>0</v>
      </c>
    </row>
    <row r="10075" spans="187:208" x14ac:dyDescent="0.25">
      <c r="GE10075" s="77" t="s">
        <v>422</v>
      </c>
      <c r="GF10075" s="77" t="s">
        <v>155</v>
      </c>
      <c r="GG10075" s="77" t="s">
        <v>494</v>
      </c>
      <c r="GH10075" s="77" t="s">
        <v>474</v>
      </c>
      <c r="GI10075" s="77">
        <v>2020</v>
      </c>
      <c r="GJ10075" s="77" t="s">
        <v>305</v>
      </c>
      <c r="GK10075" s="77">
        <v>3.6425060683954492E-2</v>
      </c>
      <c r="GL10075" s="77">
        <v>376.43</v>
      </c>
      <c r="GM10075" s="77">
        <v>2020</v>
      </c>
      <c r="GN10075" s="77" t="s">
        <v>175</v>
      </c>
      <c r="GO10075" s="77">
        <v>0.13250000000000001</v>
      </c>
      <c r="GP10075" s="77">
        <v>3</v>
      </c>
      <c r="GQ10075" s="77">
        <v>0</v>
      </c>
      <c r="GR10075" s="77" t="s">
        <v>423</v>
      </c>
      <c r="GS10075" s="77">
        <v>0.1527377521613833</v>
      </c>
      <c r="GT10075" s="77">
        <v>5.5634818912091884E-3</v>
      </c>
      <c r="GU10075" s="77">
        <v>0</v>
      </c>
      <c r="GV10075" s="77">
        <v>0</v>
      </c>
      <c r="GW10075" s="77">
        <v>0</v>
      </c>
      <c r="GX10075" s="77">
        <v>0</v>
      </c>
      <c r="GY10075" s="77">
        <v>0</v>
      </c>
      <c r="GZ10075" s="77">
        <v>0</v>
      </c>
    </row>
    <row r="10076" spans="187:208" x14ac:dyDescent="0.25">
      <c r="GE10076" s="77" t="s">
        <v>425</v>
      </c>
      <c r="GF10076" s="77" t="s">
        <v>155</v>
      </c>
      <c r="GG10076" s="77" t="s">
        <v>494</v>
      </c>
      <c r="GH10076" s="77" t="s">
        <v>474</v>
      </c>
      <c r="GI10076" s="77">
        <v>2020</v>
      </c>
      <c r="GJ10076" s="77" t="s">
        <v>301</v>
      </c>
      <c r="GK10076" s="77">
        <v>1.5808724525428221E-3</v>
      </c>
      <c r="GL10076" s="77">
        <v>376.43</v>
      </c>
      <c r="GM10076" s="77">
        <v>2020</v>
      </c>
      <c r="GN10076" s="77" t="s">
        <v>175</v>
      </c>
      <c r="GO10076" s="77">
        <v>5.3000000000000005E-2</v>
      </c>
      <c r="GP10076" s="77">
        <v>3</v>
      </c>
      <c r="GQ10076" s="77">
        <v>0</v>
      </c>
      <c r="GR10076" s="77" t="s">
        <v>423</v>
      </c>
      <c r="GS10076" s="77">
        <v>5.5966209081309407E-2</v>
      </c>
      <c r="GT10076" s="77">
        <v>8.8475438209893959E-5</v>
      </c>
      <c r="GU10076" s="77">
        <v>0</v>
      </c>
      <c r="GV10076" s="77">
        <v>0</v>
      </c>
      <c r="GW10076" s="77">
        <v>0</v>
      </c>
      <c r="GX10076" s="77">
        <v>0</v>
      </c>
      <c r="GY10076" s="77">
        <v>0</v>
      </c>
      <c r="GZ10076" s="77">
        <v>0</v>
      </c>
    </row>
    <row r="10077" spans="187:208" x14ac:dyDescent="0.25">
      <c r="GE10077" s="77" t="s">
        <v>427</v>
      </c>
      <c r="GF10077" s="77" t="s">
        <v>155</v>
      </c>
      <c r="GG10077" s="77" t="s">
        <v>494</v>
      </c>
      <c r="GH10077" s="77" t="s">
        <v>474</v>
      </c>
      <c r="GI10077" s="77">
        <v>2020</v>
      </c>
      <c r="GJ10077" s="77" t="s">
        <v>303</v>
      </c>
      <c r="GK10077" s="77">
        <v>3.9894642198449799E-2</v>
      </c>
      <c r="GL10077" s="77">
        <v>376.43</v>
      </c>
      <c r="GM10077" s="77">
        <v>2020</v>
      </c>
      <c r="GN10077" s="77" t="s">
        <v>175</v>
      </c>
      <c r="GO10077" s="77">
        <v>5.3000000000000005E-2</v>
      </c>
      <c r="GP10077" s="77">
        <v>3</v>
      </c>
      <c r="GQ10077" s="77">
        <v>0</v>
      </c>
      <c r="GR10077" s="77" t="s">
        <v>423</v>
      </c>
      <c r="GS10077" s="77">
        <v>5.5966209081309407E-2</v>
      </c>
      <c r="GT10077" s="77">
        <v>2.2327518865024707E-3</v>
      </c>
      <c r="GU10077" s="77">
        <v>0</v>
      </c>
      <c r="GV10077" s="77">
        <v>0</v>
      </c>
      <c r="GW10077" s="77">
        <v>0</v>
      </c>
      <c r="GX10077" s="77">
        <v>0</v>
      </c>
      <c r="GY10077" s="77">
        <v>0</v>
      </c>
      <c r="GZ10077" s="77">
        <v>0</v>
      </c>
    </row>
    <row r="10078" spans="187:208" x14ac:dyDescent="0.25">
      <c r="GE10078" s="77" t="s">
        <v>422</v>
      </c>
      <c r="GF10078" s="77" t="s">
        <v>155</v>
      </c>
      <c r="GG10078" s="77" t="s">
        <v>495</v>
      </c>
      <c r="GH10078" s="77" t="s">
        <v>300</v>
      </c>
      <c r="GI10078" s="77">
        <v>2020</v>
      </c>
      <c r="GJ10078" s="77" t="s">
        <v>305</v>
      </c>
      <c r="GK10078" s="77">
        <v>222.22942162781931</v>
      </c>
      <c r="GL10078" s="77">
        <v>1.27</v>
      </c>
      <c r="GM10078" s="77">
        <v>2020</v>
      </c>
      <c r="GN10078" s="77" t="s">
        <v>175</v>
      </c>
      <c r="GO10078" s="77">
        <v>0.13250000000000001</v>
      </c>
      <c r="GP10078" s="77">
        <v>3</v>
      </c>
      <c r="GQ10078" s="77">
        <v>0</v>
      </c>
      <c r="GR10078" s="77" t="s">
        <v>423</v>
      </c>
      <c r="GS10078" s="77">
        <v>0.1527377521613833</v>
      </c>
      <c r="GT10078" s="77">
        <v>33.942822323557422</v>
      </c>
      <c r="GU10078" s="77">
        <v>0</v>
      </c>
      <c r="GV10078" s="77">
        <v>0</v>
      </c>
      <c r="GW10078" s="77">
        <v>0</v>
      </c>
      <c r="GX10078" s="77">
        <v>0</v>
      </c>
      <c r="GY10078" s="77">
        <v>0</v>
      </c>
      <c r="GZ10078" s="77">
        <v>0</v>
      </c>
    </row>
    <row r="10079" spans="187:208" x14ac:dyDescent="0.25">
      <c r="GE10079" s="77" t="s">
        <v>425</v>
      </c>
      <c r="GF10079" s="77" t="s">
        <v>155</v>
      </c>
      <c r="GG10079" s="77" t="s">
        <v>495</v>
      </c>
      <c r="GH10079" s="77" t="s">
        <v>300</v>
      </c>
      <c r="GI10079" s="77">
        <v>2020</v>
      </c>
      <c r="GJ10079" s="77" t="s">
        <v>301</v>
      </c>
      <c r="GK10079" s="77">
        <v>8585.7228092479309</v>
      </c>
      <c r="GL10079" s="77">
        <v>1.27</v>
      </c>
      <c r="GM10079" s="77">
        <v>2020</v>
      </c>
      <c r="GN10079" s="77" t="s">
        <v>175</v>
      </c>
      <c r="GO10079" s="77">
        <v>5.3000000000000005E-2</v>
      </c>
      <c r="GP10079" s="77">
        <v>3</v>
      </c>
      <c r="GQ10079" s="77">
        <v>0</v>
      </c>
      <c r="GR10079" s="77" t="s">
        <v>423</v>
      </c>
      <c r="GS10079" s="77">
        <v>5.5966209081309407E-2</v>
      </c>
      <c r="GT10079" s="77">
        <v>480.51035785653687</v>
      </c>
      <c r="GU10079" s="77">
        <v>0</v>
      </c>
      <c r="GV10079" s="77">
        <v>0</v>
      </c>
      <c r="GW10079" s="77">
        <v>0</v>
      </c>
      <c r="GX10079" s="77">
        <v>0</v>
      </c>
      <c r="GY10079" s="77">
        <v>0</v>
      </c>
      <c r="GZ10079" s="77">
        <v>0</v>
      </c>
    </row>
    <row r="10080" spans="187:208" x14ac:dyDescent="0.25">
      <c r="GE10080" s="77" t="s">
        <v>427</v>
      </c>
      <c r="GF10080" s="77" t="s">
        <v>155</v>
      </c>
      <c r="GG10080" s="77" t="s">
        <v>495</v>
      </c>
      <c r="GH10080" s="77" t="s">
        <v>300</v>
      </c>
      <c r="GI10080" s="77">
        <v>2020</v>
      </c>
      <c r="GJ10080" s="77" t="s">
        <v>303</v>
      </c>
      <c r="GK10080" s="77">
        <v>5338.1784104567378</v>
      </c>
      <c r="GL10080" s="77">
        <v>1.27</v>
      </c>
      <c r="GM10080" s="77">
        <v>2020</v>
      </c>
      <c r="GN10080" s="77" t="s">
        <v>175</v>
      </c>
      <c r="GO10080" s="77">
        <v>5.3000000000000005E-2</v>
      </c>
      <c r="GP10080" s="77">
        <v>3</v>
      </c>
      <c r="GQ10080" s="77">
        <v>0</v>
      </c>
      <c r="GR10080" s="77" t="s">
        <v>423</v>
      </c>
      <c r="GS10080" s="77">
        <v>5.5966209081309407E-2</v>
      </c>
      <c r="GT10080" s="77">
        <v>298.75760903295367</v>
      </c>
      <c r="GU10080" s="77">
        <v>0</v>
      </c>
      <c r="GV10080" s="77">
        <v>0</v>
      </c>
      <c r="GW10080" s="77">
        <v>0</v>
      </c>
      <c r="GX10080" s="77">
        <v>0</v>
      </c>
      <c r="GY10080" s="77">
        <v>0</v>
      </c>
      <c r="GZ10080" s="77">
        <v>0</v>
      </c>
    </row>
    <row r="10081" spans="187:208" x14ac:dyDescent="0.25">
      <c r="GE10081" s="77" t="s">
        <v>422</v>
      </c>
      <c r="GF10081" s="77" t="s">
        <v>155</v>
      </c>
      <c r="GG10081" s="77" t="s">
        <v>495</v>
      </c>
      <c r="GH10081" s="77" t="s">
        <v>432</v>
      </c>
      <c r="GI10081" s="77">
        <v>2020</v>
      </c>
      <c r="GJ10081" s="77" t="s">
        <v>305</v>
      </c>
      <c r="GK10081" s="77">
        <v>222.22942162781931</v>
      </c>
      <c r="GL10081" s="77">
        <v>1.27</v>
      </c>
      <c r="GM10081" s="77">
        <v>2020</v>
      </c>
      <c r="GN10081" s="77" t="s">
        <v>175</v>
      </c>
      <c r="GO10081" s="77">
        <v>0.13250000000000001</v>
      </c>
      <c r="GP10081" s="77">
        <v>3</v>
      </c>
      <c r="GQ10081" s="77">
        <v>0</v>
      </c>
      <c r="GR10081" s="77" t="s">
        <v>423</v>
      </c>
      <c r="GS10081" s="77">
        <v>0.1527377521613833</v>
      </c>
      <c r="GT10081" s="77">
        <v>33.942822323557422</v>
      </c>
      <c r="GU10081" s="77">
        <v>0</v>
      </c>
      <c r="GV10081" s="77">
        <v>0</v>
      </c>
      <c r="GW10081" s="77">
        <v>0</v>
      </c>
      <c r="GX10081" s="77">
        <v>0</v>
      </c>
      <c r="GY10081" s="77">
        <v>0</v>
      </c>
      <c r="GZ10081" s="77">
        <v>0</v>
      </c>
    </row>
    <row r="10082" spans="187:208" x14ac:dyDescent="0.25">
      <c r="GE10082" s="77" t="s">
        <v>425</v>
      </c>
      <c r="GF10082" s="77" t="s">
        <v>155</v>
      </c>
      <c r="GG10082" s="77" t="s">
        <v>495</v>
      </c>
      <c r="GH10082" s="77" t="s">
        <v>432</v>
      </c>
      <c r="GI10082" s="77">
        <v>2020</v>
      </c>
      <c r="GJ10082" s="77" t="s">
        <v>301</v>
      </c>
      <c r="GK10082" s="77">
        <v>8585.7228092479309</v>
      </c>
      <c r="GL10082" s="77">
        <v>1.27</v>
      </c>
      <c r="GM10082" s="77">
        <v>2020</v>
      </c>
      <c r="GN10082" s="77" t="s">
        <v>175</v>
      </c>
      <c r="GO10082" s="77">
        <v>5.3000000000000005E-2</v>
      </c>
      <c r="GP10082" s="77">
        <v>3</v>
      </c>
      <c r="GQ10082" s="77">
        <v>0</v>
      </c>
      <c r="GR10082" s="77" t="s">
        <v>423</v>
      </c>
      <c r="GS10082" s="77">
        <v>5.5966209081309407E-2</v>
      </c>
      <c r="GT10082" s="77">
        <v>480.51035785653687</v>
      </c>
      <c r="GU10082" s="77">
        <v>0</v>
      </c>
      <c r="GV10082" s="77">
        <v>0</v>
      </c>
      <c r="GW10082" s="77">
        <v>0</v>
      </c>
      <c r="GX10082" s="77">
        <v>0</v>
      </c>
      <c r="GY10082" s="77">
        <v>0</v>
      </c>
      <c r="GZ10082" s="77">
        <v>0</v>
      </c>
    </row>
    <row r="10083" spans="187:208" x14ac:dyDescent="0.25">
      <c r="GE10083" s="77" t="s">
        <v>422</v>
      </c>
      <c r="GF10083" s="77" t="s">
        <v>155</v>
      </c>
      <c r="GG10083" s="77" t="s">
        <v>495</v>
      </c>
      <c r="GH10083" s="77" t="s">
        <v>439</v>
      </c>
      <c r="GI10083" s="77">
        <v>2020</v>
      </c>
      <c r="GJ10083" s="77" t="s">
        <v>305</v>
      </c>
      <c r="GK10083" s="77">
        <v>0.69641821681223259</v>
      </c>
      <c r="GL10083" s="77">
        <v>1.27</v>
      </c>
      <c r="GM10083" s="77">
        <v>2020</v>
      </c>
      <c r="GN10083" s="77" t="s">
        <v>175</v>
      </c>
      <c r="GO10083" s="77">
        <v>0.13250000000000001</v>
      </c>
      <c r="GP10083" s="77">
        <v>3</v>
      </c>
      <c r="GQ10083" s="77">
        <v>0</v>
      </c>
      <c r="GR10083" s="77" t="s">
        <v>423</v>
      </c>
      <c r="GS10083" s="77">
        <v>0.1527377521613833</v>
      </c>
      <c r="GT10083" s="77">
        <v>0.10636935300013928</v>
      </c>
      <c r="GU10083" s="77">
        <v>0</v>
      </c>
      <c r="GV10083" s="77">
        <v>0</v>
      </c>
      <c r="GW10083" s="77">
        <v>0</v>
      </c>
      <c r="GX10083" s="77">
        <v>0</v>
      </c>
      <c r="GY10083" s="77">
        <v>0</v>
      </c>
      <c r="GZ10083" s="77">
        <v>0</v>
      </c>
    </row>
    <row r="10084" spans="187:208" x14ac:dyDescent="0.25">
      <c r="GE10084" s="77" t="s">
        <v>425</v>
      </c>
      <c r="GF10084" s="77" t="s">
        <v>155</v>
      </c>
      <c r="GG10084" s="77" t="s">
        <v>495</v>
      </c>
      <c r="GH10084" s="77" t="s">
        <v>439</v>
      </c>
      <c r="GI10084" s="77">
        <v>2020</v>
      </c>
      <c r="GJ10084" s="77" t="s">
        <v>301</v>
      </c>
      <c r="GK10084" s="77">
        <v>2.9419641522810158</v>
      </c>
      <c r="GL10084" s="77">
        <v>1.27</v>
      </c>
      <c r="GM10084" s="77">
        <v>2020</v>
      </c>
      <c r="GN10084" s="77" t="s">
        <v>175</v>
      </c>
      <c r="GO10084" s="77">
        <v>5.3000000000000005E-2</v>
      </c>
      <c r="GP10084" s="77">
        <v>3</v>
      </c>
      <c r="GQ10084" s="77">
        <v>0</v>
      </c>
      <c r="GR10084" s="77" t="s">
        <v>423</v>
      </c>
      <c r="GS10084" s="77">
        <v>5.5966209081309407E-2</v>
      </c>
      <c r="GT10084" s="77">
        <v>0.16465058085627651</v>
      </c>
      <c r="GU10084" s="77">
        <v>0</v>
      </c>
      <c r="GV10084" s="77">
        <v>0</v>
      </c>
      <c r="GW10084" s="77">
        <v>0</v>
      </c>
      <c r="GX10084" s="77">
        <v>0</v>
      </c>
      <c r="GY10084" s="77">
        <v>0</v>
      </c>
      <c r="GZ10084" s="77">
        <v>0</v>
      </c>
    </row>
    <row r="10085" spans="187:208" x14ac:dyDescent="0.25">
      <c r="GE10085" s="77" t="s">
        <v>427</v>
      </c>
      <c r="GF10085" s="77" t="s">
        <v>155</v>
      </c>
      <c r="GG10085" s="77" t="s">
        <v>495</v>
      </c>
      <c r="GH10085" s="77" t="s">
        <v>439</v>
      </c>
      <c r="GI10085" s="77">
        <v>2020</v>
      </c>
      <c r="GJ10085" s="77" t="s">
        <v>303</v>
      </c>
      <c r="GK10085" s="77">
        <v>1.6021759622082901</v>
      </c>
      <c r="GL10085" s="77">
        <v>1.27</v>
      </c>
      <c r="GM10085" s="77">
        <v>2020</v>
      </c>
      <c r="GN10085" s="77" t="s">
        <v>175</v>
      </c>
      <c r="GO10085" s="77">
        <v>5.3000000000000005E-2</v>
      </c>
      <c r="GP10085" s="77">
        <v>3</v>
      </c>
      <c r="GQ10085" s="77">
        <v>0</v>
      </c>
      <c r="GR10085" s="77" t="s">
        <v>423</v>
      </c>
      <c r="GS10085" s="77">
        <v>5.5966209081309407E-2</v>
      </c>
      <c r="GT10085" s="77">
        <v>8.9667714885997243E-2</v>
      </c>
      <c r="GU10085" s="77">
        <v>0</v>
      </c>
      <c r="GV10085" s="77">
        <v>0</v>
      </c>
      <c r="GW10085" s="77">
        <v>0</v>
      </c>
      <c r="GX10085" s="77">
        <v>0</v>
      </c>
      <c r="GY10085" s="77">
        <v>0</v>
      </c>
      <c r="GZ10085" s="77">
        <v>0</v>
      </c>
    </row>
    <row r="10086" spans="187:208" x14ac:dyDescent="0.25">
      <c r="GE10086" s="77" t="s">
        <v>422</v>
      </c>
      <c r="GF10086" s="77" t="s">
        <v>155</v>
      </c>
      <c r="GG10086" s="77" t="s">
        <v>495</v>
      </c>
      <c r="GH10086" s="77" t="s">
        <v>446</v>
      </c>
      <c r="GI10086" s="77">
        <v>2020</v>
      </c>
      <c r="GJ10086" s="77" t="s">
        <v>305</v>
      </c>
      <c r="GK10086" s="77">
        <v>3.6425060683947907E-2</v>
      </c>
      <c r="GL10086" s="77">
        <v>1.27</v>
      </c>
      <c r="GM10086" s="77">
        <v>2020</v>
      </c>
      <c r="GN10086" s="77" t="s">
        <v>175</v>
      </c>
      <c r="GO10086" s="77">
        <v>0.13250000000000001</v>
      </c>
      <c r="GP10086" s="77">
        <v>3</v>
      </c>
      <c r="GQ10086" s="77">
        <v>0</v>
      </c>
      <c r="GR10086" s="77" t="s">
        <v>423</v>
      </c>
      <c r="GS10086" s="77">
        <v>0.1527377521613833</v>
      </c>
      <c r="GT10086" s="77">
        <v>5.5634818912081822E-3</v>
      </c>
      <c r="GU10086" s="77">
        <v>0</v>
      </c>
      <c r="GV10086" s="77">
        <v>0</v>
      </c>
      <c r="GW10086" s="77">
        <v>0</v>
      </c>
      <c r="GX10086" s="77">
        <v>0</v>
      </c>
      <c r="GY10086" s="77">
        <v>0</v>
      </c>
      <c r="GZ10086" s="77">
        <v>0</v>
      </c>
    </row>
    <row r="10087" spans="187:208" x14ac:dyDescent="0.25">
      <c r="GE10087" s="77" t="s">
        <v>425</v>
      </c>
      <c r="GF10087" s="77" t="s">
        <v>155</v>
      </c>
      <c r="GG10087" s="77" t="s">
        <v>495</v>
      </c>
      <c r="GH10087" s="77" t="s">
        <v>446</v>
      </c>
      <c r="GI10087" s="77">
        <v>2020</v>
      </c>
      <c r="GJ10087" s="77" t="s">
        <v>301</v>
      </c>
      <c r="GK10087" s="77">
        <v>1.5808724525432959E-3</v>
      </c>
      <c r="GL10087" s="77">
        <v>1.27</v>
      </c>
      <c r="GM10087" s="77">
        <v>2020</v>
      </c>
      <c r="GN10087" s="77" t="s">
        <v>175</v>
      </c>
      <c r="GO10087" s="77">
        <v>5.3000000000000005E-2</v>
      </c>
      <c r="GP10087" s="77">
        <v>3</v>
      </c>
      <c r="GQ10087" s="77">
        <v>0</v>
      </c>
      <c r="GR10087" s="77" t="s">
        <v>423</v>
      </c>
      <c r="GS10087" s="77">
        <v>5.5966209081309407E-2</v>
      </c>
      <c r="GT10087" s="77">
        <v>8.8475438209920481E-5</v>
      </c>
      <c r="GU10087" s="77">
        <v>0</v>
      </c>
      <c r="GV10087" s="77">
        <v>0</v>
      </c>
      <c r="GW10087" s="77">
        <v>0</v>
      </c>
      <c r="GX10087" s="77">
        <v>0</v>
      </c>
      <c r="GY10087" s="77">
        <v>0</v>
      </c>
      <c r="GZ10087" s="77">
        <v>0</v>
      </c>
    </row>
    <row r="10088" spans="187:208" x14ac:dyDescent="0.25">
      <c r="GE10088" s="77" t="s">
        <v>427</v>
      </c>
      <c r="GF10088" s="77" t="s">
        <v>155</v>
      </c>
      <c r="GG10088" s="77" t="s">
        <v>495</v>
      </c>
      <c r="GH10088" s="77" t="s">
        <v>446</v>
      </c>
      <c r="GI10088" s="77">
        <v>2020</v>
      </c>
      <c r="GJ10088" s="77" t="s">
        <v>303</v>
      </c>
      <c r="GK10088" s="77">
        <v>3.9894642198444803E-2</v>
      </c>
      <c r="GL10088" s="77">
        <v>1.27</v>
      </c>
      <c r="GM10088" s="77">
        <v>2020</v>
      </c>
      <c r="GN10088" s="77" t="s">
        <v>175</v>
      </c>
      <c r="GO10088" s="77">
        <v>5.3000000000000005E-2</v>
      </c>
      <c r="GP10088" s="77">
        <v>3</v>
      </c>
      <c r="GQ10088" s="77">
        <v>0</v>
      </c>
      <c r="GR10088" s="77" t="s">
        <v>423</v>
      </c>
      <c r="GS10088" s="77">
        <v>5.5966209081309407E-2</v>
      </c>
      <c r="GT10088" s="77">
        <v>2.2327518865021909E-3</v>
      </c>
      <c r="GU10088" s="77">
        <v>0</v>
      </c>
      <c r="GV10088" s="77">
        <v>0</v>
      </c>
      <c r="GW10088" s="77">
        <v>0</v>
      </c>
      <c r="GX10088" s="77">
        <v>0</v>
      </c>
      <c r="GY10088" s="77">
        <v>0</v>
      </c>
      <c r="GZ10088" s="77">
        <v>0</v>
      </c>
    </row>
    <row r="10089" spans="187:208" x14ac:dyDescent="0.25">
      <c r="GE10089" s="77" t="s">
        <v>422</v>
      </c>
      <c r="GF10089" s="77" t="s">
        <v>155</v>
      </c>
      <c r="GG10089" s="77" t="s">
        <v>495</v>
      </c>
      <c r="GH10089" s="77" t="s">
        <v>453</v>
      </c>
      <c r="GI10089" s="77">
        <v>2020</v>
      </c>
      <c r="GJ10089" s="77" t="s">
        <v>305</v>
      </c>
      <c r="GK10089" s="77">
        <v>222.2294216278236</v>
      </c>
      <c r="GL10089" s="77">
        <v>1.27</v>
      </c>
      <c r="GM10089" s="77">
        <v>2020</v>
      </c>
      <c r="GN10089" s="77" t="s">
        <v>175</v>
      </c>
      <c r="GO10089" s="77">
        <v>0.13250000000000001</v>
      </c>
      <c r="GP10089" s="77">
        <v>3</v>
      </c>
      <c r="GQ10089" s="77">
        <v>0</v>
      </c>
      <c r="GR10089" s="77" t="s">
        <v>423</v>
      </c>
      <c r="GS10089" s="77">
        <v>0.1527377521613833</v>
      </c>
      <c r="GT10089" s="77">
        <v>33.942822323558076</v>
      </c>
      <c r="GU10089" s="77">
        <v>0</v>
      </c>
      <c r="GV10089" s="77">
        <v>0</v>
      </c>
      <c r="GW10089" s="77">
        <v>0</v>
      </c>
      <c r="GX10089" s="77">
        <v>0</v>
      </c>
      <c r="GY10089" s="77">
        <v>0</v>
      </c>
      <c r="GZ10089" s="77">
        <v>0</v>
      </c>
    </row>
    <row r="10090" spans="187:208" x14ac:dyDescent="0.25">
      <c r="GE10090" s="77" t="s">
        <v>425</v>
      </c>
      <c r="GF10090" s="77" t="s">
        <v>155</v>
      </c>
      <c r="GG10090" s="77" t="s">
        <v>495</v>
      </c>
      <c r="GH10090" s="77" t="s">
        <v>453</v>
      </c>
      <c r="GI10090" s="77">
        <v>2020</v>
      </c>
      <c r="GJ10090" s="77" t="s">
        <v>301</v>
      </c>
      <c r="GK10090" s="77">
        <v>8585.7228092479418</v>
      </c>
      <c r="GL10090" s="77">
        <v>1.27</v>
      </c>
      <c r="GM10090" s="77">
        <v>2020</v>
      </c>
      <c r="GN10090" s="77" t="s">
        <v>175</v>
      </c>
      <c r="GO10090" s="77">
        <v>5.3000000000000005E-2</v>
      </c>
      <c r="GP10090" s="77">
        <v>3</v>
      </c>
      <c r="GQ10090" s="77">
        <v>0</v>
      </c>
      <c r="GR10090" s="77" t="s">
        <v>423</v>
      </c>
      <c r="GS10090" s="77">
        <v>5.5966209081309407E-2</v>
      </c>
      <c r="GT10090" s="77">
        <v>480.5103578565375</v>
      </c>
      <c r="GU10090" s="77">
        <v>0</v>
      </c>
      <c r="GV10090" s="77">
        <v>0</v>
      </c>
      <c r="GW10090" s="77">
        <v>0</v>
      </c>
      <c r="GX10090" s="77">
        <v>0</v>
      </c>
      <c r="GY10090" s="77">
        <v>0</v>
      </c>
      <c r="GZ10090" s="77">
        <v>0</v>
      </c>
    </row>
    <row r="10091" spans="187:208" x14ac:dyDescent="0.25">
      <c r="GE10091" s="77" t="s">
        <v>427</v>
      </c>
      <c r="GF10091" s="77" t="s">
        <v>155</v>
      </c>
      <c r="GG10091" s="77" t="s">
        <v>495</v>
      </c>
      <c r="GH10091" s="77" t="s">
        <v>453</v>
      </c>
      <c r="GI10091" s="77">
        <v>2020</v>
      </c>
      <c r="GJ10091" s="77" t="s">
        <v>303</v>
      </c>
      <c r="GK10091" s="77">
        <v>5338.178410456745</v>
      </c>
      <c r="GL10091" s="77">
        <v>1.27</v>
      </c>
      <c r="GM10091" s="77">
        <v>2020</v>
      </c>
      <c r="GN10091" s="77" t="s">
        <v>175</v>
      </c>
      <c r="GO10091" s="77">
        <v>5.3000000000000005E-2</v>
      </c>
      <c r="GP10091" s="77">
        <v>3</v>
      </c>
      <c r="GQ10091" s="77">
        <v>0</v>
      </c>
      <c r="GR10091" s="77" t="s">
        <v>423</v>
      </c>
      <c r="GS10091" s="77">
        <v>5.5966209081309407E-2</v>
      </c>
      <c r="GT10091" s="77">
        <v>298.75760903295412</v>
      </c>
      <c r="GU10091" s="77">
        <v>0</v>
      </c>
      <c r="GV10091" s="77">
        <v>0</v>
      </c>
      <c r="GW10091" s="77">
        <v>0</v>
      </c>
      <c r="GX10091" s="77">
        <v>0</v>
      </c>
      <c r="GY10091" s="77">
        <v>0</v>
      </c>
      <c r="GZ10091" s="77">
        <v>0</v>
      </c>
    </row>
    <row r="10092" spans="187:208" x14ac:dyDescent="0.25">
      <c r="GE10092" s="77" t="s">
        <v>422</v>
      </c>
      <c r="GF10092" s="77" t="s">
        <v>155</v>
      </c>
      <c r="GG10092" s="77" t="s">
        <v>495</v>
      </c>
      <c r="GH10092" s="77" t="s">
        <v>460</v>
      </c>
      <c r="GI10092" s="77">
        <v>2020</v>
      </c>
      <c r="GJ10092" s="77" t="s">
        <v>305</v>
      </c>
      <c r="GK10092" s="77">
        <v>222.22942162782351</v>
      </c>
      <c r="GL10092" s="77">
        <v>1.27</v>
      </c>
      <c r="GM10092" s="77">
        <v>2020</v>
      </c>
      <c r="GN10092" s="77" t="s">
        <v>175</v>
      </c>
      <c r="GO10092" s="77">
        <v>0.13250000000000001</v>
      </c>
      <c r="GP10092" s="77">
        <v>3</v>
      </c>
      <c r="GQ10092" s="77">
        <v>0</v>
      </c>
      <c r="GR10092" s="77" t="s">
        <v>423</v>
      </c>
      <c r="GS10092" s="77">
        <v>0.1527377521613833</v>
      </c>
      <c r="GT10092" s="77">
        <v>33.942822323558062</v>
      </c>
      <c r="GU10092" s="77">
        <v>0</v>
      </c>
      <c r="GV10092" s="77">
        <v>0</v>
      </c>
      <c r="GW10092" s="77">
        <v>0</v>
      </c>
      <c r="GX10092" s="77">
        <v>0</v>
      </c>
      <c r="GY10092" s="77">
        <v>0</v>
      </c>
      <c r="GZ10092" s="77">
        <v>0</v>
      </c>
    </row>
    <row r="10093" spans="187:208" x14ac:dyDescent="0.25">
      <c r="GE10093" s="77" t="s">
        <v>425</v>
      </c>
      <c r="GF10093" s="77" t="s">
        <v>155</v>
      </c>
      <c r="GG10093" s="77" t="s">
        <v>495</v>
      </c>
      <c r="GH10093" s="77" t="s">
        <v>460</v>
      </c>
      <c r="GI10093" s="77">
        <v>2020</v>
      </c>
      <c r="GJ10093" s="77" t="s">
        <v>301</v>
      </c>
      <c r="GK10093" s="77">
        <v>8585.722809247929</v>
      </c>
      <c r="GL10093" s="77">
        <v>1.27</v>
      </c>
      <c r="GM10093" s="77">
        <v>2020</v>
      </c>
      <c r="GN10093" s="77" t="s">
        <v>175</v>
      </c>
      <c r="GO10093" s="77">
        <v>5.3000000000000005E-2</v>
      </c>
      <c r="GP10093" s="77">
        <v>3</v>
      </c>
      <c r="GQ10093" s="77">
        <v>0</v>
      </c>
      <c r="GR10093" s="77" t="s">
        <v>423</v>
      </c>
      <c r="GS10093" s="77">
        <v>5.5966209081309407E-2</v>
      </c>
      <c r="GT10093" s="77">
        <v>480.51035785653676</v>
      </c>
      <c r="GU10093" s="77">
        <v>0</v>
      </c>
      <c r="GV10093" s="77">
        <v>0</v>
      </c>
      <c r="GW10093" s="77">
        <v>0</v>
      </c>
      <c r="GX10093" s="77">
        <v>0</v>
      </c>
      <c r="GY10093" s="77">
        <v>0</v>
      </c>
      <c r="GZ10093" s="77">
        <v>0</v>
      </c>
    </row>
    <row r="10094" spans="187:208" x14ac:dyDescent="0.25">
      <c r="GE10094" s="77" t="s">
        <v>422</v>
      </c>
      <c r="GF10094" s="77" t="s">
        <v>155</v>
      </c>
      <c r="GG10094" s="77" t="s">
        <v>495</v>
      </c>
      <c r="GH10094" s="77" t="s">
        <v>467</v>
      </c>
      <c r="GI10094" s="77">
        <v>2020</v>
      </c>
      <c r="GJ10094" s="77" t="s">
        <v>305</v>
      </c>
      <c r="GK10094" s="77">
        <v>0.69641821681223259</v>
      </c>
      <c r="GL10094" s="77">
        <v>1.27</v>
      </c>
      <c r="GM10094" s="77">
        <v>2020</v>
      </c>
      <c r="GN10094" s="77" t="s">
        <v>175</v>
      </c>
      <c r="GO10094" s="77">
        <v>0.13250000000000001</v>
      </c>
      <c r="GP10094" s="77">
        <v>3</v>
      </c>
      <c r="GQ10094" s="77">
        <v>0</v>
      </c>
      <c r="GR10094" s="77" t="s">
        <v>423</v>
      </c>
      <c r="GS10094" s="77">
        <v>0.1527377521613833</v>
      </c>
      <c r="GT10094" s="77">
        <v>0.10636935300013928</v>
      </c>
      <c r="GU10094" s="77">
        <v>0</v>
      </c>
      <c r="GV10094" s="77">
        <v>0</v>
      </c>
      <c r="GW10094" s="77">
        <v>0</v>
      </c>
      <c r="GX10094" s="77">
        <v>0</v>
      </c>
      <c r="GY10094" s="77">
        <v>0</v>
      </c>
      <c r="GZ10094" s="77">
        <v>0</v>
      </c>
    </row>
    <row r="10095" spans="187:208" x14ac:dyDescent="0.25">
      <c r="GE10095" s="77" t="s">
        <v>425</v>
      </c>
      <c r="GF10095" s="77" t="s">
        <v>155</v>
      </c>
      <c r="GG10095" s="77" t="s">
        <v>495</v>
      </c>
      <c r="GH10095" s="77" t="s">
        <v>467</v>
      </c>
      <c r="GI10095" s="77">
        <v>2020</v>
      </c>
      <c r="GJ10095" s="77" t="s">
        <v>301</v>
      </c>
      <c r="GK10095" s="77">
        <v>2.9419641522810172</v>
      </c>
      <c r="GL10095" s="77">
        <v>1.27</v>
      </c>
      <c r="GM10095" s="77">
        <v>2020</v>
      </c>
      <c r="GN10095" s="77" t="s">
        <v>175</v>
      </c>
      <c r="GO10095" s="77">
        <v>5.3000000000000005E-2</v>
      </c>
      <c r="GP10095" s="77">
        <v>3</v>
      </c>
      <c r="GQ10095" s="77">
        <v>0</v>
      </c>
      <c r="GR10095" s="77" t="s">
        <v>423</v>
      </c>
      <c r="GS10095" s="77">
        <v>5.5966209081309407E-2</v>
      </c>
      <c r="GT10095" s="77">
        <v>0.1646505808562766</v>
      </c>
      <c r="GU10095" s="77">
        <v>0</v>
      </c>
      <c r="GV10095" s="77">
        <v>0</v>
      </c>
      <c r="GW10095" s="77">
        <v>0</v>
      </c>
      <c r="GX10095" s="77">
        <v>0</v>
      </c>
      <c r="GY10095" s="77">
        <v>0</v>
      </c>
      <c r="GZ10095" s="77">
        <v>0</v>
      </c>
    </row>
    <row r="10096" spans="187:208" x14ac:dyDescent="0.25">
      <c r="GE10096" s="77" t="s">
        <v>427</v>
      </c>
      <c r="GF10096" s="77" t="s">
        <v>155</v>
      </c>
      <c r="GG10096" s="77" t="s">
        <v>495</v>
      </c>
      <c r="GH10096" s="77" t="s">
        <v>467</v>
      </c>
      <c r="GI10096" s="77">
        <v>2020</v>
      </c>
      <c r="GJ10096" s="77" t="s">
        <v>303</v>
      </c>
      <c r="GK10096" s="77">
        <v>1.6021759622082901</v>
      </c>
      <c r="GL10096" s="77">
        <v>1.27</v>
      </c>
      <c r="GM10096" s="77">
        <v>2020</v>
      </c>
      <c r="GN10096" s="77" t="s">
        <v>175</v>
      </c>
      <c r="GO10096" s="77">
        <v>5.3000000000000005E-2</v>
      </c>
      <c r="GP10096" s="77">
        <v>3</v>
      </c>
      <c r="GQ10096" s="77">
        <v>0</v>
      </c>
      <c r="GR10096" s="77" t="s">
        <v>423</v>
      </c>
      <c r="GS10096" s="77">
        <v>5.5966209081309407E-2</v>
      </c>
      <c r="GT10096" s="77">
        <v>8.9667714885997243E-2</v>
      </c>
      <c r="GU10096" s="77">
        <v>0</v>
      </c>
      <c r="GV10096" s="77">
        <v>0</v>
      </c>
      <c r="GW10096" s="77">
        <v>0</v>
      </c>
      <c r="GX10096" s="77">
        <v>0</v>
      </c>
      <c r="GY10096" s="77">
        <v>0</v>
      </c>
      <c r="GZ10096" s="77">
        <v>0</v>
      </c>
    </row>
    <row r="10097" spans="187:208" x14ac:dyDescent="0.25">
      <c r="GE10097" s="77" t="s">
        <v>422</v>
      </c>
      <c r="GF10097" s="77" t="s">
        <v>155</v>
      </c>
      <c r="GG10097" s="77" t="s">
        <v>495</v>
      </c>
      <c r="GH10097" s="77" t="s">
        <v>474</v>
      </c>
      <c r="GI10097" s="77">
        <v>2020</v>
      </c>
      <c r="GJ10097" s="77" t="s">
        <v>305</v>
      </c>
      <c r="GK10097" s="77">
        <v>3.6425060683975767E-2</v>
      </c>
      <c r="GL10097" s="77">
        <v>1.27</v>
      </c>
      <c r="GM10097" s="77">
        <v>2020</v>
      </c>
      <c r="GN10097" s="77" t="s">
        <v>175</v>
      </c>
      <c r="GO10097" s="77">
        <v>0.13250000000000001</v>
      </c>
      <c r="GP10097" s="77">
        <v>3</v>
      </c>
      <c r="GQ10097" s="77">
        <v>0</v>
      </c>
      <c r="GR10097" s="77" t="s">
        <v>423</v>
      </c>
      <c r="GS10097" s="77">
        <v>0.1527377521613833</v>
      </c>
      <c r="GT10097" s="77">
        <v>5.5634818912124375E-3</v>
      </c>
      <c r="GU10097" s="77">
        <v>0</v>
      </c>
      <c r="GV10097" s="77">
        <v>0</v>
      </c>
      <c r="GW10097" s="77">
        <v>0</v>
      </c>
      <c r="GX10097" s="77">
        <v>0</v>
      </c>
      <c r="GY10097" s="77">
        <v>0</v>
      </c>
      <c r="GZ10097" s="77">
        <v>0</v>
      </c>
    </row>
    <row r="10098" spans="187:208" x14ac:dyDescent="0.25">
      <c r="GE10098" s="77" t="s">
        <v>425</v>
      </c>
      <c r="GF10098" s="77" t="s">
        <v>155</v>
      </c>
      <c r="GG10098" s="77" t="s">
        <v>495</v>
      </c>
      <c r="GH10098" s="77" t="s">
        <v>474</v>
      </c>
      <c r="GI10098" s="77">
        <v>2020</v>
      </c>
      <c r="GJ10098" s="77" t="s">
        <v>301</v>
      </c>
      <c r="GK10098" s="77">
        <v>1.580872452544191E-3</v>
      </c>
      <c r="GL10098" s="77">
        <v>1.27</v>
      </c>
      <c r="GM10098" s="77">
        <v>2020</v>
      </c>
      <c r="GN10098" s="77" t="s">
        <v>175</v>
      </c>
      <c r="GO10098" s="77">
        <v>5.3000000000000005E-2</v>
      </c>
      <c r="GP10098" s="77">
        <v>3</v>
      </c>
      <c r="GQ10098" s="77">
        <v>0</v>
      </c>
      <c r="GR10098" s="77" t="s">
        <v>423</v>
      </c>
      <c r="GS10098" s="77">
        <v>5.5966209081309407E-2</v>
      </c>
      <c r="GT10098" s="77">
        <v>8.8475438209970571E-5</v>
      </c>
      <c r="GU10098" s="77">
        <v>0</v>
      </c>
      <c r="GV10098" s="77">
        <v>0</v>
      </c>
      <c r="GW10098" s="77">
        <v>0</v>
      </c>
      <c r="GX10098" s="77">
        <v>0</v>
      </c>
      <c r="GY10098" s="77">
        <v>0</v>
      </c>
      <c r="GZ10098" s="77">
        <v>0</v>
      </c>
    </row>
    <row r="10099" spans="187:208" x14ac:dyDescent="0.25">
      <c r="GE10099" s="77" t="s">
        <v>427</v>
      </c>
      <c r="GF10099" s="77" t="s">
        <v>155</v>
      </c>
      <c r="GG10099" s="77" t="s">
        <v>495</v>
      </c>
      <c r="GH10099" s="77" t="s">
        <v>474</v>
      </c>
      <c r="GI10099" s="77">
        <v>2020</v>
      </c>
      <c r="GJ10099" s="77" t="s">
        <v>303</v>
      </c>
      <c r="GK10099" s="77">
        <v>3.9894642198474037E-2</v>
      </c>
      <c r="GL10099" s="77">
        <v>1.27</v>
      </c>
      <c r="GM10099" s="77">
        <v>2020</v>
      </c>
      <c r="GN10099" s="77" t="s">
        <v>175</v>
      </c>
      <c r="GO10099" s="77">
        <v>5.3000000000000005E-2</v>
      </c>
      <c r="GP10099" s="77">
        <v>3</v>
      </c>
      <c r="GQ10099" s="77">
        <v>0</v>
      </c>
      <c r="GR10099" s="77" t="s">
        <v>423</v>
      </c>
      <c r="GS10099" s="77">
        <v>5.5966209081309407E-2</v>
      </c>
      <c r="GT10099" s="77">
        <v>2.2327518865038272E-3</v>
      </c>
      <c r="GU10099" s="77">
        <v>0</v>
      </c>
      <c r="GV10099" s="77">
        <v>0</v>
      </c>
      <c r="GW10099" s="77">
        <v>0</v>
      </c>
      <c r="GX10099" s="77">
        <v>0</v>
      </c>
      <c r="GY10099" s="77">
        <v>0</v>
      </c>
      <c r="GZ10099" s="77">
        <v>0</v>
      </c>
    </row>
    <row r="10100" spans="187:208" x14ac:dyDescent="0.25">
      <c r="GE10100" s="77" t="s">
        <v>422</v>
      </c>
      <c r="GF10100" s="77" t="s">
        <v>155</v>
      </c>
      <c r="GG10100" s="77" t="s">
        <v>496</v>
      </c>
      <c r="GH10100" s="77" t="s">
        <v>300</v>
      </c>
      <c r="GI10100" s="77">
        <v>2020</v>
      </c>
      <c r="GJ10100" s="77" t="s">
        <v>305</v>
      </c>
      <c r="GK10100" s="77">
        <v>222.22942162773791</v>
      </c>
      <c r="GL10100" s="77">
        <v>3.1</v>
      </c>
      <c r="GM10100" s="77">
        <v>2020</v>
      </c>
      <c r="GN10100" s="77" t="s">
        <v>175</v>
      </c>
      <c r="GO10100" s="77">
        <v>0.13250000000000001</v>
      </c>
      <c r="GP10100" s="77">
        <v>3</v>
      </c>
      <c r="GQ10100" s="77">
        <v>0</v>
      </c>
      <c r="GR10100" s="77" t="s">
        <v>423</v>
      </c>
      <c r="GS10100" s="77">
        <v>0.1527377521613833</v>
      </c>
      <c r="GT10100" s="77">
        <v>33.942822323544988</v>
      </c>
      <c r="GU10100" s="77">
        <v>0</v>
      </c>
      <c r="GV10100" s="77">
        <v>0</v>
      </c>
      <c r="GW10100" s="77">
        <v>0</v>
      </c>
      <c r="GX10100" s="77">
        <v>0</v>
      </c>
      <c r="GY10100" s="77">
        <v>0</v>
      </c>
      <c r="GZ10100" s="77">
        <v>0</v>
      </c>
    </row>
    <row r="10101" spans="187:208" x14ac:dyDescent="0.25">
      <c r="GE10101" s="77" t="s">
        <v>425</v>
      </c>
      <c r="GF10101" s="77" t="s">
        <v>155</v>
      </c>
      <c r="GG10101" s="77" t="s">
        <v>496</v>
      </c>
      <c r="GH10101" s="77" t="s">
        <v>300</v>
      </c>
      <c r="GI10101" s="77">
        <v>2020</v>
      </c>
      <c r="GJ10101" s="77" t="s">
        <v>301</v>
      </c>
      <c r="GK10101" s="77">
        <v>8585.7228092479399</v>
      </c>
      <c r="GL10101" s="77">
        <v>3.1</v>
      </c>
      <c r="GM10101" s="77">
        <v>2020</v>
      </c>
      <c r="GN10101" s="77" t="s">
        <v>175</v>
      </c>
      <c r="GO10101" s="77">
        <v>5.3000000000000005E-2</v>
      </c>
      <c r="GP10101" s="77">
        <v>3</v>
      </c>
      <c r="GQ10101" s="77">
        <v>0</v>
      </c>
      <c r="GR10101" s="77" t="s">
        <v>423</v>
      </c>
      <c r="GS10101" s="77">
        <v>5.5966209081309407E-2</v>
      </c>
      <c r="GT10101" s="77">
        <v>480.51035785653738</v>
      </c>
      <c r="GU10101" s="77">
        <v>0</v>
      </c>
      <c r="GV10101" s="77">
        <v>0</v>
      </c>
      <c r="GW10101" s="77">
        <v>0</v>
      </c>
      <c r="GX10101" s="77">
        <v>0</v>
      </c>
      <c r="GY10101" s="77">
        <v>0</v>
      </c>
      <c r="GZ10101" s="77">
        <v>0</v>
      </c>
    </row>
    <row r="10102" spans="187:208" x14ac:dyDescent="0.25">
      <c r="GE10102" s="77" t="s">
        <v>427</v>
      </c>
      <c r="GF10102" s="77" t="s">
        <v>155</v>
      </c>
      <c r="GG10102" s="77" t="s">
        <v>496</v>
      </c>
      <c r="GH10102" s="77" t="s">
        <v>300</v>
      </c>
      <c r="GI10102" s="77">
        <v>2020</v>
      </c>
      <c r="GJ10102" s="77" t="s">
        <v>303</v>
      </c>
      <c r="GK10102" s="77">
        <v>5338.1784104566523</v>
      </c>
      <c r="GL10102" s="77">
        <v>3.1</v>
      </c>
      <c r="GM10102" s="77">
        <v>2020</v>
      </c>
      <c r="GN10102" s="77" t="s">
        <v>175</v>
      </c>
      <c r="GO10102" s="77">
        <v>5.3000000000000005E-2</v>
      </c>
      <c r="GP10102" s="77">
        <v>3</v>
      </c>
      <c r="GQ10102" s="77">
        <v>0</v>
      </c>
      <c r="GR10102" s="77" t="s">
        <v>423</v>
      </c>
      <c r="GS10102" s="77">
        <v>5.5966209081309407E-2</v>
      </c>
      <c r="GT10102" s="77">
        <v>298.75760903294889</v>
      </c>
      <c r="GU10102" s="77">
        <v>0</v>
      </c>
      <c r="GV10102" s="77">
        <v>0</v>
      </c>
      <c r="GW10102" s="77">
        <v>0</v>
      </c>
      <c r="GX10102" s="77">
        <v>0</v>
      </c>
      <c r="GY10102" s="77">
        <v>0</v>
      </c>
      <c r="GZ10102" s="77">
        <v>0</v>
      </c>
    </row>
    <row r="10103" spans="187:208" x14ac:dyDescent="0.25">
      <c r="GE10103" s="77" t="s">
        <v>422</v>
      </c>
      <c r="GF10103" s="77" t="s">
        <v>155</v>
      </c>
      <c r="GG10103" s="77" t="s">
        <v>496</v>
      </c>
      <c r="GH10103" s="77" t="s">
        <v>432</v>
      </c>
      <c r="GI10103" s="77">
        <v>2020</v>
      </c>
      <c r="GJ10103" s="77" t="s">
        <v>305</v>
      </c>
      <c r="GK10103" s="77">
        <v>222.22942162773791</v>
      </c>
      <c r="GL10103" s="77">
        <v>3.1</v>
      </c>
      <c r="GM10103" s="77">
        <v>2020</v>
      </c>
      <c r="GN10103" s="77" t="s">
        <v>175</v>
      </c>
      <c r="GO10103" s="77">
        <v>0.13250000000000001</v>
      </c>
      <c r="GP10103" s="77">
        <v>3</v>
      </c>
      <c r="GQ10103" s="77">
        <v>0</v>
      </c>
      <c r="GR10103" s="77" t="s">
        <v>423</v>
      </c>
      <c r="GS10103" s="77">
        <v>0.1527377521613833</v>
      </c>
      <c r="GT10103" s="77">
        <v>33.942822323544988</v>
      </c>
      <c r="GU10103" s="77">
        <v>0</v>
      </c>
      <c r="GV10103" s="77">
        <v>0</v>
      </c>
      <c r="GW10103" s="77">
        <v>0</v>
      </c>
      <c r="GX10103" s="77">
        <v>0</v>
      </c>
      <c r="GY10103" s="77">
        <v>0</v>
      </c>
      <c r="GZ10103" s="77">
        <v>0</v>
      </c>
    </row>
    <row r="10104" spans="187:208" x14ac:dyDescent="0.25">
      <c r="GE10104" s="77" t="s">
        <v>425</v>
      </c>
      <c r="GF10104" s="77" t="s">
        <v>155</v>
      </c>
      <c r="GG10104" s="77" t="s">
        <v>496</v>
      </c>
      <c r="GH10104" s="77" t="s">
        <v>432</v>
      </c>
      <c r="GI10104" s="77">
        <v>2020</v>
      </c>
      <c r="GJ10104" s="77" t="s">
        <v>301</v>
      </c>
      <c r="GK10104" s="77">
        <v>8585.7228092479399</v>
      </c>
      <c r="GL10104" s="77">
        <v>3.1</v>
      </c>
      <c r="GM10104" s="77">
        <v>2020</v>
      </c>
      <c r="GN10104" s="77" t="s">
        <v>175</v>
      </c>
      <c r="GO10104" s="77">
        <v>5.3000000000000005E-2</v>
      </c>
      <c r="GP10104" s="77">
        <v>3</v>
      </c>
      <c r="GQ10104" s="77">
        <v>0</v>
      </c>
      <c r="GR10104" s="77" t="s">
        <v>423</v>
      </c>
      <c r="GS10104" s="77">
        <v>5.5966209081309407E-2</v>
      </c>
      <c r="GT10104" s="77">
        <v>480.51035785653738</v>
      </c>
      <c r="GU10104" s="77">
        <v>0</v>
      </c>
      <c r="GV10104" s="77">
        <v>0</v>
      </c>
      <c r="GW10104" s="77">
        <v>0</v>
      </c>
      <c r="GX10104" s="77">
        <v>0</v>
      </c>
      <c r="GY10104" s="77">
        <v>0</v>
      </c>
      <c r="GZ10104" s="77">
        <v>0</v>
      </c>
    </row>
    <row r="10105" spans="187:208" x14ac:dyDescent="0.25">
      <c r="GE10105" s="77" t="s">
        <v>422</v>
      </c>
      <c r="GF10105" s="77" t="s">
        <v>155</v>
      </c>
      <c r="GG10105" s="77" t="s">
        <v>496</v>
      </c>
      <c r="GH10105" s="77" t="s">
        <v>439</v>
      </c>
      <c r="GI10105" s="77">
        <v>2020</v>
      </c>
      <c r="GJ10105" s="77" t="s">
        <v>305</v>
      </c>
      <c r="GK10105" s="77">
        <v>0.69641821681223248</v>
      </c>
      <c r="GL10105" s="77">
        <v>3.1</v>
      </c>
      <c r="GM10105" s="77">
        <v>2020</v>
      </c>
      <c r="GN10105" s="77" t="s">
        <v>175</v>
      </c>
      <c r="GO10105" s="77">
        <v>0.13250000000000001</v>
      </c>
      <c r="GP10105" s="77">
        <v>3</v>
      </c>
      <c r="GQ10105" s="77">
        <v>0</v>
      </c>
      <c r="GR10105" s="77" t="s">
        <v>423</v>
      </c>
      <c r="GS10105" s="77">
        <v>0.1527377521613833</v>
      </c>
      <c r="GT10105" s="77">
        <v>0.10636935300013926</v>
      </c>
      <c r="GU10105" s="77">
        <v>0</v>
      </c>
      <c r="GV10105" s="77">
        <v>0</v>
      </c>
      <c r="GW10105" s="77">
        <v>0</v>
      </c>
      <c r="GX10105" s="77">
        <v>0</v>
      </c>
      <c r="GY10105" s="77">
        <v>0</v>
      </c>
      <c r="GZ10105" s="77">
        <v>0</v>
      </c>
    </row>
    <row r="10106" spans="187:208" x14ac:dyDescent="0.25">
      <c r="GE10106" s="77" t="s">
        <v>425</v>
      </c>
      <c r="GF10106" s="77" t="s">
        <v>155</v>
      </c>
      <c r="GG10106" s="77" t="s">
        <v>496</v>
      </c>
      <c r="GH10106" s="77" t="s">
        <v>439</v>
      </c>
      <c r="GI10106" s="77">
        <v>2020</v>
      </c>
      <c r="GJ10106" s="77" t="s">
        <v>301</v>
      </c>
      <c r="GK10106" s="77">
        <v>2.9419641522810158</v>
      </c>
      <c r="GL10106" s="77">
        <v>3.1</v>
      </c>
      <c r="GM10106" s="77">
        <v>2020</v>
      </c>
      <c r="GN10106" s="77" t="s">
        <v>175</v>
      </c>
      <c r="GO10106" s="77">
        <v>5.3000000000000005E-2</v>
      </c>
      <c r="GP10106" s="77">
        <v>3</v>
      </c>
      <c r="GQ10106" s="77">
        <v>0</v>
      </c>
      <c r="GR10106" s="77" t="s">
        <v>423</v>
      </c>
      <c r="GS10106" s="77">
        <v>5.5966209081309407E-2</v>
      </c>
      <c r="GT10106" s="77">
        <v>0.16465058085627651</v>
      </c>
      <c r="GU10106" s="77">
        <v>0</v>
      </c>
      <c r="GV10106" s="77">
        <v>0</v>
      </c>
      <c r="GW10106" s="77">
        <v>0</v>
      </c>
      <c r="GX10106" s="77">
        <v>0</v>
      </c>
      <c r="GY10106" s="77">
        <v>0</v>
      </c>
      <c r="GZ10106" s="77">
        <v>0</v>
      </c>
    </row>
    <row r="10107" spans="187:208" x14ac:dyDescent="0.25">
      <c r="GE10107" s="77" t="s">
        <v>427</v>
      </c>
      <c r="GF10107" s="77" t="s">
        <v>155</v>
      </c>
      <c r="GG10107" s="77" t="s">
        <v>496</v>
      </c>
      <c r="GH10107" s="77" t="s">
        <v>439</v>
      </c>
      <c r="GI10107" s="77">
        <v>2020</v>
      </c>
      <c r="GJ10107" s="77" t="s">
        <v>303</v>
      </c>
      <c r="GK10107" s="77">
        <v>1.6021759622082901</v>
      </c>
      <c r="GL10107" s="77">
        <v>3.1</v>
      </c>
      <c r="GM10107" s="77">
        <v>2020</v>
      </c>
      <c r="GN10107" s="77" t="s">
        <v>175</v>
      </c>
      <c r="GO10107" s="77">
        <v>5.3000000000000005E-2</v>
      </c>
      <c r="GP10107" s="77">
        <v>3</v>
      </c>
      <c r="GQ10107" s="77">
        <v>0</v>
      </c>
      <c r="GR10107" s="77" t="s">
        <v>423</v>
      </c>
      <c r="GS10107" s="77">
        <v>5.5966209081309407E-2</v>
      </c>
      <c r="GT10107" s="77">
        <v>8.9667714885997243E-2</v>
      </c>
      <c r="GU10107" s="77">
        <v>0</v>
      </c>
      <c r="GV10107" s="77">
        <v>0</v>
      </c>
      <c r="GW10107" s="77">
        <v>0</v>
      </c>
      <c r="GX10107" s="77">
        <v>0</v>
      </c>
      <c r="GY10107" s="77">
        <v>0</v>
      </c>
      <c r="GZ10107" s="77">
        <v>0</v>
      </c>
    </row>
    <row r="10108" spans="187:208" x14ac:dyDescent="0.25">
      <c r="GE10108" s="77" t="s">
        <v>422</v>
      </c>
      <c r="GF10108" s="77" t="s">
        <v>155</v>
      </c>
      <c r="GG10108" s="77" t="s">
        <v>496</v>
      </c>
      <c r="GH10108" s="77" t="s">
        <v>446</v>
      </c>
      <c r="GI10108" s="77">
        <v>2020</v>
      </c>
      <c r="GJ10108" s="77" t="s">
        <v>305</v>
      </c>
      <c r="GK10108" s="77">
        <v>3.6425060683955179E-2</v>
      </c>
      <c r="GL10108" s="77">
        <v>3.1</v>
      </c>
      <c r="GM10108" s="77">
        <v>2020</v>
      </c>
      <c r="GN10108" s="77" t="s">
        <v>175</v>
      </c>
      <c r="GO10108" s="77">
        <v>0.13250000000000001</v>
      </c>
      <c r="GP10108" s="77">
        <v>3</v>
      </c>
      <c r="GQ10108" s="77">
        <v>0</v>
      </c>
      <c r="GR10108" s="77" t="s">
        <v>423</v>
      </c>
      <c r="GS10108" s="77">
        <v>0.1527377521613833</v>
      </c>
      <c r="GT10108" s="77">
        <v>5.5634818912092933E-3</v>
      </c>
      <c r="GU10108" s="77">
        <v>0</v>
      </c>
      <c r="GV10108" s="77">
        <v>0</v>
      </c>
      <c r="GW10108" s="77">
        <v>0</v>
      </c>
      <c r="GX10108" s="77">
        <v>0</v>
      </c>
      <c r="GY10108" s="77">
        <v>0</v>
      </c>
      <c r="GZ10108" s="77">
        <v>0</v>
      </c>
    </row>
    <row r="10109" spans="187:208" x14ac:dyDescent="0.25">
      <c r="GE10109" s="77" t="s">
        <v>425</v>
      </c>
      <c r="GF10109" s="77" t="s">
        <v>155</v>
      </c>
      <c r="GG10109" s="77" t="s">
        <v>496</v>
      </c>
      <c r="GH10109" s="77" t="s">
        <v>446</v>
      </c>
      <c r="GI10109" s="77">
        <v>2020</v>
      </c>
      <c r="GJ10109" s="77" t="s">
        <v>301</v>
      </c>
      <c r="GK10109" s="77">
        <v>1.580872452543297E-3</v>
      </c>
      <c r="GL10109" s="77">
        <v>3.1</v>
      </c>
      <c r="GM10109" s="77">
        <v>2020</v>
      </c>
      <c r="GN10109" s="77" t="s">
        <v>175</v>
      </c>
      <c r="GO10109" s="77">
        <v>5.3000000000000005E-2</v>
      </c>
      <c r="GP10109" s="77">
        <v>3</v>
      </c>
      <c r="GQ10109" s="77">
        <v>0</v>
      </c>
      <c r="GR10109" s="77" t="s">
        <v>423</v>
      </c>
      <c r="GS10109" s="77">
        <v>5.5966209081309407E-2</v>
      </c>
      <c r="GT10109" s="77">
        <v>8.8475438209920535E-5</v>
      </c>
      <c r="GU10109" s="77">
        <v>0</v>
      </c>
      <c r="GV10109" s="77">
        <v>0</v>
      </c>
      <c r="GW10109" s="77">
        <v>0</v>
      </c>
      <c r="GX10109" s="77">
        <v>0</v>
      </c>
      <c r="GY10109" s="77">
        <v>0</v>
      </c>
      <c r="GZ10109" s="77">
        <v>0</v>
      </c>
    </row>
    <row r="10110" spans="187:208" x14ac:dyDescent="0.25">
      <c r="GE10110" s="77" t="s">
        <v>427</v>
      </c>
      <c r="GF10110" s="77" t="s">
        <v>155</v>
      </c>
      <c r="GG10110" s="77" t="s">
        <v>496</v>
      </c>
      <c r="GH10110" s="77" t="s">
        <v>446</v>
      </c>
      <c r="GI10110" s="77">
        <v>2020</v>
      </c>
      <c r="GJ10110" s="77" t="s">
        <v>303</v>
      </c>
      <c r="GK10110" s="77">
        <v>3.9894642198451499E-2</v>
      </c>
      <c r="GL10110" s="77">
        <v>3.1</v>
      </c>
      <c r="GM10110" s="77">
        <v>2020</v>
      </c>
      <c r="GN10110" s="77" t="s">
        <v>175</v>
      </c>
      <c r="GO10110" s="77">
        <v>5.3000000000000005E-2</v>
      </c>
      <c r="GP10110" s="77">
        <v>3</v>
      </c>
      <c r="GQ10110" s="77">
        <v>0</v>
      </c>
      <c r="GR10110" s="77" t="s">
        <v>423</v>
      </c>
      <c r="GS10110" s="77">
        <v>5.5966209081309407E-2</v>
      </c>
      <c r="GT10110" s="77">
        <v>2.2327518865025656E-3</v>
      </c>
      <c r="GU10110" s="77">
        <v>0</v>
      </c>
      <c r="GV10110" s="77">
        <v>0</v>
      </c>
      <c r="GW10110" s="77">
        <v>0</v>
      </c>
      <c r="GX10110" s="77">
        <v>0</v>
      </c>
      <c r="GY10110" s="77">
        <v>0</v>
      </c>
      <c r="GZ10110" s="77">
        <v>0</v>
      </c>
    </row>
    <row r="10111" spans="187:208" x14ac:dyDescent="0.25">
      <c r="GE10111" s="77" t="s">
        <v>422</v>
      </c>
      <c r="GF10111" s="77" t="s">
        <v>155</v>
      </c>
      <c r="GG10111" s="77" t="s">
        <v>496</v>
      </c>
      <c r="GH10111" s="77" t="s">
        <v>453</v>
      </c>
      <c r="GI10111" s="77">
        <v>2020</v>
      </c>
      <c r="GJ10111" s="77" t="s">
        <v>305</v>
      </c>
      <c r="GK10111" s="77">
        <v>222.2294216278153</v>
      </c>
      <c r="GL10111" s="77">
        <v>3.1</v>
      </c>
      <c r="GM10111" s="77">
        <v>2020</v>
      </c>
      <c r="GN10111" s="77" t="s">
        <v>175</v>
      </c>
      <c r="GO10111" s="77">
        <v>0.13250000000000001</v>
      </c>
      <c r="GP10111" s="77">
        <v>3</v>
      </c>
      <c r="GQ10111" s="77">
        <v>0</v>
      </c>
      <c r="GR10111" s="77" t="s">
        <v>423</v>
      </c>
      <c r="GS10111" s="77">
        <v>0.1527377521613833</v>
      </c>
      <c r="GT10111" s="77">
        <v>33.942822323556804</v>
      </c>
      <c r="GU10111" s="77">
        <v>0</v>
      </c>
      <c r="GV10111" s="77">
        <v>0</v>
      </c>
      <c r="GW10111" s="77">
        <v>0</v>
      </c>
      <c r="GX10111" s="77">
        <v>0</v>
      </c>
      <c r="GY10111" s="77">
        <v>0</v>
      </c>
      <c r="GZ10111" s="77">
        <v>0</v>
      </c>
    </row>
    <row r="10112" spans="187:208" x14ac:dyDescent="0.25">
      <c r="GE10112" s="77" t="s">
        <v>425</v>
      </c>
      <c r="GF10112" s="77" t="s">
        <v>155</v>
      </c>
      <c r="GG10112" s="77" t="s">
        <v>496</v>
      </c>
      <c r="GH10112" s="77" t="s">
        <v>453</v>
      </c>
      <c r="GI10112" s="77">
        <v>2020</v>
      </c>
      <c r="GJ10112" s="77" t="s">
        <v>301</v>
      </c>
      <c r="GK10112" s="77">
        <v>8585.7228092479363</v>
      </c>
      <c r="GL10112" s="77">
        <v>3.1</v>
      </c>
      <c r="GM10112" s="77">
        <v>2020</v>
      </c>
      <c r="GN10112" s="77" t="s">
        <v>175</v>
      </c>
      <c r="GO10112" s="77">
        <v>5.3000000000000005E-2</v>
      </c>
      <c r="GP10112" s="77">
        <v>3</v>
      </c>
      <c r="GQ10112" s="77">
        <v>0</v>
      </c>
      <c r="GR10112" s="77" t="s">
        <v>423</v>
      </c>
      <c r="GS10112" s="77">
        <v>5.5966209081309407E-2</v>
      </c>
      <c r="GT10112" s="77">
        <v>480.51035785653715</v>
      </c>
      <c r="GU10112" s="77">
        <v>0</v>
      </c>
      <c r="GV10112" s="77">
        <v>0</v>
      </c>
      <c r="GW10112" s="77">
        <v>0</v>
      </c>
      <c r="GX10112" s="77">
        <v>0</v>
      </c>
      <c r="GY10112" s="77">
        <v>0</v>
      </c>
      <c r="GZ10112" s="77">
        <v>0</v>
      </c>
    </row>
    <row r="10113" spans="187:208" x14ac:dyDescent="0.25">
      <c r="GE10113" s="77" t="s">
        <v>427</v>
      </c>
      <c r="GF10113" s="77" t="s">
        <v>155</v>
      </c>
      <c r="GG10113" s="77" t="s">
        <v>496</v>
      </c>
      <c r="GH10113" s="77" t="s">
        <v>453</v>
      </c>
      <c r="GI10113" s="77">
        <v>2020</v>
      </c>
      <c r="GJ10113" s="77" t="s">
        <v>303</v>
      </c>
      <c r="GK10113" s="77">
        <v>5338.1784104567414</v>
      </c>
      <c r="GL10113" s="77">
        <v>3.1</v>
      </c>
      <c r="GM10113" s="77">
        <v>2020</v>
      </c>
      <c r="GN10113" s="77" t="s">
        <v>175</v>
      </c>
      <c r="GO10113" s="77">
        <v>5.3000000000000005E-2</v>
      </c>
      <c r="GP10113" s="77">
        <v>3</v>
      </c>
      <c r="GQ10113" s="77">
        <v>0</v>
      </c>
      <c r="GR10113" s="77" t="s">
        <v>423</v>
      </c>
      <c r="GS10113" s="77">
        <v>5.5966209081309407E-2</v>
      </c>
      <c r="GT10113" s="77">
        <v>298.75760903295389</v>
      </c>
      <c r="GU10113" s="77">
        <v>0</v>
      </c>
      <c r="GV10113" s="77">
        <v>0</v>
      </c>
      <c r="GW10113" s="77">
        <v>0</v>
      </c>
      <c r="GX10113" s="77">
        <v>0</v>
      </c>
      <c r="GY10113" s="77">
        <v>0</v>
      </c>
      <c r="GZ10113" s="77">
        <v>0</v>
      </c>
    </row>
    <row r="10114" spans="187:208" x14ac:dyDescent="0.25">
      <c r="GE10114" s="77" t="s">
        <v>422</v>
      </c>
      <c r="GF10114" s="77" t="s">
        <v>155</v>
      </c>
      <c r="GG10114" s="77" t="s">
        <v>496</v>
      </c>
      <c r="GH10114" s="77" t="s">
        <v>460</v>
      </c>
      <c r="GI10114" s="77">
        <v>2020</v>
      </c>
      <c r="GJ10114" s="77" t="s">
        <v>305</v>
      </c>
      <c r="GK10114" s="77">
        <v>222.2294216277846</v>
      </c>
      <c r="GL10114" s="77">
        <v>3.1</v>
      </c>
      <c r="GM10114" s="77">
        <v>2020</v>
      </c>
      <c r="GN10114" s="77" t="s">
        <v>175</v>
      </c>
      <c r="GO10114" s="77">
        <v>0.13250000000000001</v>
      </c>
      <c r="GP10114" s="77">
        <v>3</v>
      </c>
      <c r="GQ10114" s="77">
        <v>0</v>
      </c>
      <c r="GR10114" s="77" t="s">
        <v>423</v>
      </c>
      <c r="GS10114" s="77">
        <v>0.1527377521613833</v>
      </c>
      <c r="GT10114" s="77">
        <v>33.942822323552122</v>
      </c>
      <c r="GU10114" s="77">
        <v>0</v>
      </c>
      <c r="GV10114" s="77">
        <v>0</v>
      </c>
      <c r="GW10114" s="77">
        <v>0</v>
      </c>
      <c r="GX10114" s="77">
        <v>0</v>
      </c>
      <c r="GY10114" s="77">
        <v>0</v>
      </c>
      <c r="GZ10114" s="77">
        <v>0</v>
      </c>
    </row>
    <row r="10115" spans="187:208" x14ac:dyDescent="0.25">
      <c r="GE10115" s="77" t="s">
        <v>425</v>
      </c>
      <c r="GF10115" s="77" t="s">
        <v>155</v>
      </c>
      <c r="GG10115" s="77" t="s">
        <v>496</v>
      </c>
      <c r="GH10115" s="77" t="s">
        <v>460</v>
      </c>
      <c r="GI10115" s="77">
        <v>2020</v>
      </c>
      <c r="GJ10115" s="77" t="s">
        <v>301</v>
      </c>
      <c r="GK10115" s="77">
        <v>8585.7228092479327</v>
      </c>
      <c r="GL10115" s="77">
        <v>3.1</v>
      </c>
      <c r="GM10115" s="77">
        <v>2020</v>
      </c>
      <c r="GN10115" s="77" t="s">
        <v>175</v>
      </c>
      <c r="GO10115" s="77">
        <v>5.3000000000000005E-2</v>
      </c>
      <c r="GP10115" s="77">
        <v>3</v>
      </c>
      <c r="GQ10115" s="77">
        <v>0</v>
      </c>
      <c r="GR10115" s="77" t="s">
        <v>423</v>
      </c>
      <c r="GS10115" s="77">
        <v>5.5966209081309407E-2</v>
      </c>
      <c r="GT10115" s="77">
        <v>480.51035785653698</v>
      </c>
      <c r="GU10115" s="77">
        <v>0</v>
      </c>
      <c r="GV10115" s="77">
        <v>0</v>
      </c>
      <c r="GW10115" s="77">
        <v>0</v>
      </c>
      <c r="GX10115" s="77">
        <v>0</v>
      </c>
      <c r="GY10115" s="77">
        <v>0</v>
      </c>
      <c r="GZ10115" s="77">
        <v>0</v>
      </c>
    </row>
    <row r="10116" spans="187:208" x14ac:dyDescent="0.25">
      <c r="GE10116" s="77" t="s">
        <v>422</v>
      </c>
      <c r="GF10116" s="77" t="s">
        <v>155</v>
      </c>
      <c r="GG10116" s="77" t="s">
        <v>496</v>
      </c>
      <c r="GH10116" s="77" t="s">
        <v>467</v>
      </c>
      <c r="GI10116" s="77">
        <v>2020</v>
      </c>
      <c r="GJ10116" s="77" t="s">
        <v>305</v>
      </c>
      <c r="GK10116" s="77">
        <v>0.69641821681223237</v>
      </c>
      <c r="GL10116" s="77">
        <v>3.1</v>
      </c>
      <c r="GM10116" s="77">
        <v>2020</v>
      </c>
      <c r="GN10116" s="77" t="s">
        <v>175</v>
      </c>
      <c r="GO10116" s="77">
        <v>0.13250000000000001</v>
      </c>
      <c r="GP10116" s="77">
        <v>3</v>
      </c>
      <c r="GQ10116" s="77">
        <v>0</v>
      </c>
      <c r="GR10116" s="77" t="s">
        <v>423</v>
      </c>
      <c r="GS10116" s="77">
        <v>0.1527377521613833</v>
      </c>
      <c r="GT10116" s="77">
        <v>0.10636935300013925</v>
      </c>
      <c r="GU10116" s="77">
        <v>0</v>
      </c>
      <c r="GV10116" s="77">
        <v>0</v>
      </c>
      <c r="GW10116" s="77">
        <v>0</v>
      </c>
      <c r="GX10116" s="77">
        <v>0</v>
      </c>
      <c r="GY10116" s="77">
        <v>0</v>
      </c>
      <c r="GZ10116" s="77">
        <v>0</v>
      </c>
    </row>
    <row r="10117" spans="187:208" x14ac:dyDescent="0.25">
      <c r="GE10117" s="77" t="s">
        <v>425</v>
      </c>
      <c r="GF10117" s="77" t="s">
        <v>155</v>
      </c>
      <c r="GG10117" s="77" t="s">
        <v>496</v>
      </c>
      <c r="GH10117" s="77" t="s">
        <v>467</v>
      </c>
      <c r="GI10117" s="77">
        <v>2020</v>
      </c>
      <c r="GJ10117" s="77" t="s">
        <v>301</v>
      </c>
      <c r="GK10117" s="77">
        <v>2.9419641522810172</v>
      </c>
      <c r="GL10117" s="77">
        <v>3.1</v>
      </c>
      <c r="GM10117" s="77">
        <v>2020</v>
      </c>
      <c r="GN10117" s="77" t="s">
        <v>175</v>
      </c>
      <c r="GO10117" s="77">
        <v>5.3000000000000005E-2</v>
      </c>
      <c r="GP10117" s="77">
        <v>3</v>
      </c>
      <c r="GQ10117" s="77">
        <v>0</v>
      </c>
      <c r="GR10117" s="77" t="s">
        <v>423</v>
      </c>
      <c r="GS10117" s="77">
        <v>5.5966209081309407E-2</v>
      </c>
      <c r="GT10117" s="77">
        <v>0.1646505808562766</v>
      </c>
      <c r="GU10117" s="77">
        <v>0</v>
      </c>
      <c r="GV10117" s="77">
        <v>0</v>
      </c>
      <c r="GW10117" s="77">
        <v>0</v>
      </c>
      <c r="GX10117" s="77">
        <v>0</v>
      </c>
      <c r="GY10117" s="77">
        <v>0</v>
      </c>
      <c r="GZ10117" s="77">
        <v>0</v>
      </c>
    </row>
    <row r="10118" spans="187:208" x14ac:dyDescent="0.25">
      <c r="GE10118" s="77" t="s">
        <v>427</v>
      </c>
      <c r="GF10118" s="77" t="s">
        <v>155</v>
      </c>
      <c r="GG10118" s="77" t="s">
        <v>496</v>
      </c>
      <c r="GH10118" s="77" t="s">
        <v>467</v>
      </c>
      <c r="GI10118" s="77">
        <v>2020</v>
      </c>
      <c r="GJ10118" s="77" t="s">
        <v>303</v>
      </c>
      <c r="GK10118" s="77">
        <v>1.602175962208289</v>
      </c>
      <c r="GL10118" s="77">
        <v>3.1</v>
      </c>
      <c r="GM10118" s="77">
        <v>2020</v>
      </c>
      <c r="GN10118" s="77" t="s">
        <v>175</v>
      </c>
      <c r="GO10118" s="77">
        <v>5.3000000000000005E-2</v>
      </c>
      <c r="GP10118" s="77">
        <v>3</v>
      </c>
      <c r="GQ10118" s="77">
        <v>0</v>
      </c>
      <c r="GR10118" s="77" t="s">
        <v>423</v>
      </c>
      <c r="GS10118" s="77">
        <v>5.5966209081309407E-2</v>
      </c>
      <c r="GT10118" s="77">
        <v>8.9667714885997174E-2</v>
      </c>
      <c r="GU10118" s="77">
        <v>0</v>
      </c>
      <c r="GV10118" s="77">
        <v>0</v>
      </c>
      <c r="GW10118" s="77">
        <v>0</v>
      </c>
      <c r="GX10118" s="77">
        <v>0</v>
      </c>
      <c r="GY10118" s="77">
        <v>0</v>
      </c>
      <c r="GZ10118" s="77">
        <v>0</v>
      </c>
    </row>
    <row r="10119" spans="187:208" x14ac:dyDescent="0.25">
      <c r="GE10119" s="77" t="s">
        <v>422</v>
      </c>
      <c r="GF10119" s="77" t="s">
        <v>155</v>
      </c>
      <c r="GG10119" s="77" t="s">
        <v>496</v>
      </c>
      <c r="GH10119" s="77" t="s">
        <v>474</v>
      </c>
      <c r="GI10119" s="77">
        <v>2020</v>
      </c>
      <c r="GJ10119" s="77" t="s">
        <v>305</v>
      </c>
      <c r="GK10119" s="77">
        <v>3.6425060683954513E-2</v>
      </c>
      <c r="GL10119" s="77">
        <v>3.1</v>
      </c>
      <c r="GM10119" s="77">
        <v>2020</v>
      </c>
      <c r="GN10119" s="77" t="s">
        <v>175</v>
      </c>
      <c r="GO10119" s="77">
        <v>0.13250000000000001</v>
      </c>
      <c r="GP10119" s="77">
        <v>3</v>
      </c>
      <c r="GQ10119" s="77">
        <v>0</v>
      </c>
      <c r="GR10119" s="77" t="s">
        <v>423</v>
      </c>
      <c r="GS10119" s="77">
        <v>0.1527377521613833</v>
      </c>
      <c r="GT10119" s="77">
        <v>5.563481891209191E-3</v>
      </c>
      <c r="GU10119" s="77">
        <v>0</v>
      </c>
      <c r="GV10119" s="77">
        <v>0</v>
      </c>
      <c r="GW10119" s="77">
        <v>0</v>
      </c>
      <c r="GX10119" s="77">
        <v>0</v>
      </c>
      <c r="GY10119" s="77">
        <v>0</v>
      </c>
      <c r="GZ10119" s="77">
        <v>0</v>
      </c>
    </row>
    <row r="10120" spans="187:208" x14ac:dyDescent="0.25">
      <c r="GE10120" s="77" t="s">
        <v>425</v>
      </c>
      <c r="GF10120" s="77" t="s">
        <v>155</v>
      </c>
      <c r="GG10120" s="77" t="s">
        <v>496</v>
      </c>
      <c r="GH10120" s="77" t="s">
        <v>474</v>
      </c>
      <c r="GI10120" s="77">
        <v>2020</v>
      </c>
      <c r="GJ10120" s="77" t="s">
        <v>301</v>
      </c>
      <c r="GK10120" s="77">
        <v>1.5808724525432679E-3</v>
      </c>
      <c r="GL10120" s="77">
        <v>3.1</v>
      </c>
      <c r="GM10120" s="77">
        <v>2020</v>
      </c>
      <c r="GN10120" s="77" t="s">
        <v>175</v>
      </c>
      <c r="GO10120" s="77">
        <v>5.3000000000000005E-2</v>
      </c>
      <c r="GP10120" s="77">
        <v>3</v>
      </c>
      <c r="GQ10120" s="77">
        <v>0</v>
      </c>
      <c r="GR10120" s="77" t="s">
        <v>423</v>
      </c>
      <c r="GS10120" s="77">
        <v>5.5966209081309407E-2</v>
      </c>
      <c r="GT10120" s="77">
        <v>8.8475438209918909E-5</v>
      </c>
      <c r="GU10120" s="77">
        <v>0</v>
      </c>
      <c r="GV10120" s="77">
        <v>0</v>
      </c>
      <c r="GW10120" s="77">
        <v>0</v>
      </c>
      <c r="GX10120" s="77">
        <v>0</v>
      </c>
      <c r="GY10120" s="77">
        <v>0</v>
      </c>
      <c r="GZ10120" s="77">
        <v>0</v>
      </c>
    </row>
    <row r="10121" spans="187:208" x14ac:dyDescent="0.25">
      <c r="GE10121" s="77" t="s">
        <v>427</v>
      </c>
      <c r="GF10121" s="77" t="s">
        <v>155</v>
      </c>
      <c r="GG10121" s="77" t="s">
        <v>496</v>
      </c>
      <c r="GH10121" s="77" t="s">
        <v>474</v>
      </c>
      <c r="GI10121" s="77">
        <v>2020</v>
      </c>
      <c r="GJ10121" s="77" t="s">
        <v>303</v>
      </c>
      <c r="GK10121" s="77">
        <v>3.989464219845075E-2</v>
      </c>
      <c r="GL10121" s="77">
        <v>3.1</v>
      </c>
      <c r="GM10121" s="77">
        <v>2020</v>
      </c>
      <c r="GN10121" s="77" t="s">
        <v>175</v>
      </c>
      <c r="GO10121" s="77">
        <v>5.3000000000000005E-2</v>
      </c>
      <c r="GP10121" s="77">
        <v>3</v>
      </c>
      <c r="GQ10121" s="77">
        <v>0</v>
      </c>
      <c r="GR10121" s="77" t="s">
        <v>423</v>
      </c>
      <c r="GS10121" s="77">
        <v>5.5966209081309407E-2</v>
      </c>
      <c r="GT10121" s="77">
        <v>2.232751886502524E-3</v>
      </c>
      <c r="GU10121" s="77">
        <v>0</v>
      </c>
      <c r="GV10121" s="77">
        <v>0</v>
      </c>
      <c r="GW10121" s="77">
        <v>0</v>
      </c>
      <c r="GX10121" s="77">
        <v>0</v>
      </c>
      <c r="GY10121" s="77">
        <v>0</v>
      </c>
      <c r="GZ10121" s="77">
        <v>0</v>
      </c>
    </row>
    <row r="10122" spans="187:208" x14ac:dyDescent="0.25">
      <c r="GE10122" s="77" t="s">
        <v>422</v>
      </c>
      <c r="GF10122" s="77" t="s">
        <v>155</v>
      </c>
      <c r="GG10122" s="77" t="s">
        <v>497</v>
      </c>
      <c r="GH10122" s="77" t="s">
        <v>300</v>
      </c>
      <c r="GI10122" s="77">
        <v>2020</v>
      </c>
      <c r="GJ10122" s="77" t="s">
        <v>305</v>
      </c>
      <c r="GK10122" s="77">
        <v>222.22942162782479</v>
      </c>
      <c r="GL10122" s="77">
        <v>1.8</v>
      </c>
      <c r="GM10122" s="77">
        <v>2020</v>
      </c>
      <c r="GN10122" s="77" t="s">
        <v>175</v>
      </c>
      <c r="GO10122" s="77">
        <v>0.13250000000000001</v>
      </c>
      <c r="GP10122" s="77">
        <v>3</v>
      </c>
      <c r="GQ10122" s="77">
        <v>0</v>
      </c>
      <c r="GR10122" s="77" t="s">
        <v>423</v>
      </c>
      <c r="GS10122" s="77">
        <v>0.1527377521613833</v>
      </c>
      <c r="GT10122" s="77">
        <v>33.942822323558254</v>
      </c>
      <c r="GU10122" s="77">
        <v>0</v>
      </c>
      <c r="GV10122" s="77">
        <v>0</v>
      </c>
      <c r="GW10122" s="77">
        <v>0</v>
      </c>
      <c r="GX10122" s="77">
        <v>0</v>
      </c>
      <c r="GY10122" s="77">
        <v>0</v>
      </c>
      <c r="GZ10122" s="77">
        <v>0</v>
      </c>
    </row>
    <row r="10123" spans="187:208" x14ac:dyDescent="0.25">
      <c r="GE10123" s="77" t="s">
        <v>425</v>
      </c>
      <c r="GF10123" s="77" t="s">
        <v>155</v>
      </c>
      <c r="GG10123" s="77" t="s">
        <v>497</v>
      </c>
      <c r="GH10123" s="77" t="s">
        <v>300</v>
      </c>
      <c r="GI10123" s="77">
        <v>2020</v>
      </c>
      <c r="GJ10123" s="77" t="s">
        <v>301</v>
      </c>
      <c r="GK10123" s="77">
        <v>8585.7228092479236</v>
      </c>
      <c r="GL10123" s="77">
        <v>1.8</v>
      </c>
      <c r="GM10123" s="77">
        <v>2020</v>
      </c>
      <c r="GN10123" s="77" t="s">
        <v>175</v>
      </c>
      <c r="GO10123" s="77">
        <v>5.3000000000000005E-2</v>
      </c>
      <c r="GP10123" s="77">
        <v>3</v>
      </c>
      <c r="GQ10123" s="77">
        <v>0</v>
      </c>
      <c r="GR10123" s="77" t="s">
        <v>423</v>
      </c>
      <c r="GS10123" s="77">
        <v>5.5966209081309407E-2</v>
      </c>
      <c r="GT10123" s="77">
        <v>480.51035785653647</v>
      </c>
      <c r="GU10123" s="77">
        <v>0</v>
      </c>
      <c r="GV10123" s="77">
        <v>0</v>
      </c>
      <c r="GW10123" s="77">
        <v>0</v>
      </c>
      <c r="GX10123" s="77">
        <v>0</v>
      </c>
      <c r="GY10123" s="77">
        <v>0</v>
      </c>
      <c r="GZ10123" s="77">
        <v>0</v>
      </c>
    </row>
    <row r="10124" spans="187:208" x14ac:dyDescent="0.25">
      <c r="GE10124" s="77" t="s">
        <v>427</v>
      </c>
      <c r="GF10124" s="77" t="s">
        <v>155</v>
      </c>
      <c r="GG10124" s="77" t="s">
        <v>497</v>
      </c>
      <c r="GH10124" s="77" t="s">
        <v>300</v>
      </c>
      <c r="GI10124" s="77">
        <v>2020</v>
      </c>
      <c r="GJ10124" s="77" t="s">
        <v>303</v>
      </c>
      <c r="GK10124" s="77">
        <v>5338.1784104567178</v>
      </c>
      <c r="GL10124" s="77">
        <v>1.8</v>
      </c>
      <c r="GM10124" s="77">
        <v>2020</v>
      </c>
      <c r="GN10124" s="77" t="s">
        <v>175</v>
      </c>
      <c r="GO10124" s="77">
        <v>5.3000000000000005E-2</v>
      </c>
      <c r="GP10124" s="77">
        <v>3</v>
      </c>
      <c r="GQ10124" s="77">
        <v>0</v>
      </c>
      <c r="GR10124" s="77" t="s">
        <v>423</v>
      </c>
      <c r="GS10124" s="77">
        <v>5.5966209081309407E-2</v>
      </c>
      <c r="GT10124" s="77">
        <v>298.75760903295259</v>
      </c>
      <c r="GU10124" s="77">
        <v>0</v>
      </c>
      <c r="GV10124" s="77">
        <v>0</v>
      </c>
      <c r="GW10124" s="77">
        <v>0</v>
      </c>
      <c r="GX10124" s="77">
        <v>0</v>
      </c>
      <c r="GY10124" s="77">
        <v>0</v>
      </c>
      <c r="GZ10124" s="77">
        <v>0</v>
      </c>
    </row>
    <row r="10125" spans="187:208" x14ac:dyDescent="0.25">
      <c r="GE10125" s="77" t="s">
        <v>422</v>
      </c>
      <c r="GF10125" s="77" t="s">
        <v>155</v>
      </c>
      <c r="GG10125" s="77" t="s">
        <v>497</v>
      </c>
      <c r="GH10125" s="77" t="s">
        <v>432</v>
      </c>
      <c r="GI10125" s="77">
        <v>2020</v>
      </c>
      <c r="GJ10125" s="77" t="s">
        <v>305</v>
      </c>
      <c r="GK10125" s="77">
        <v>222.22942162782479</v>
      </c>
      <c r="GL10125" s="77">
        <v>1.8</v>
      </c>
      <c r="GM10125" s="77">
        <v>2020</v>
      </c>
      <c r="GN10125" s="77" t="s">
        <v>175</v>
      </c>
      <c r="GO10125" s="77">
        <v>0.13250000000000001</v>
      </c>
      <c r="GP10125" s="77">
        <v>3</v>
      </c>
      <c r="GQ10125" s="77">
        <v>0</v>
      </c>
      <c r="GR10125" s="77" t="s">
        <v>423</v>
      </c>
      <c r="GS10125" s="77">
        <v>0.1527377521613833</v>
      </c>
      <c r="GT10125" s="77">
        <v>33.942822323558254</v>
      </c>
      <c r="GU10125" s="77">
        <v>0</v>
      </c>
      <c r="GV10125" s="77">
        <v>0</v>
      </c>
      <c r="GW10125" s="77">
        <v>0</v>
      </c>
      <c r="GX10125" s="77">
        <v>0</v>
      </c>
      <c r="GY10125" s="77">
        <v>0</v>
      </c>
      <c r="GZ10125" s="77">
        <v>0</v>
      </c>
    </row>
    <row r="10126" spans="187:208" x14ac:dyDescent="0.25">
      <c r="GE10126" s="77" t="s">
        <v>425</v>
      </c>
      <c r="GF10126" s="77" t="s">
        <v>155</v>
      </c>
      <c r="GG10126" s="77" t="s">
        <v>497</v>
      </c>
      <c r="GH10126" s="77" t="s">
        <v>432</v>
      </c>
      <c r="GI10126" s="77">
        <v>2020</v>
      </c>
      <c r="GJ10126" s="77" t="s">
        <v>301</v>
      </c>
      <c r="GK10126" s="77">
        <v>8585.7228092479236</v>
      </c>
      <c r="GL10126" s="77">
        <v>1.8</v>
      </c>
      <c r="GM10126" s="77">
        <v>2020</v>
      </c>
      <c r="GN10126" s="77" t="s">
        <v>175</v>
      </c>
      <c r="GO10126" s="77">
        <v>5.3000000000000005E-2</v>
      </c>
      <c r="GP10126" s="77">
        <v>3</v>
      </c>
      <c r="GQ10126" s="77">
        <v>0</v>
      </c>
      <c r="GR10126" s="77" t="s">
        <v>423</v>
      </c>
      <c r="GS10126" s="77">
        <v>5.5966209081309407E-2</v>
      </c>
      <c r="GT10126" s="77">
        <v>480.51035785653647</v>
      </c>
      <c r="GU10126" s="77">
        <v>0</v>
      </c>
      <c r="GV10126" s="77">
        <v>0</v>
      </c>
      <c r="GW10126" s="77">
        <v>0</v>
      </c>
      <c r="GX10126" s="77">
        <v>0</v>
      </c>
      <c r="GY10126" s="77">
        <v>0</v>
      </c>
      <c r="GZ10126" s="77">
        <v>0</v>
      </c>
    </row>
    <row r="10127" spans="187:208" x14ac:dyDescent="0.25">
      <c r="GE10127" s="77" t="s">
        <v>422</v>
      </c>
      <c r="GF10127" s="77" t="s">
        <v>155</v>
      </c>
      <c r="GG10127" s="77" t="s">
        <v>497</v>
      </c>
      <c r="GH10127" s="77" t="s">
        <v>439</v>
      </c>
      <c r="GI10127" s="77">
        <v>2020</v>
      </c>
      <c r="GJ10127" s="77" t="s">
        <v>305</v>
      </c>
      <c r="GK10127" s="77">
        <v>0.6964182168122327</v>
      </c>
      <c r="GL10127" s="77">
        <v>1.8</v>
      </c>
      <c r="GM10127" s="77">
        <v>2020</v>
      </c>
      <c r="GN10127" s="77" t="s">
        <v>175</v>
      </c>
      <c r="GO10127" s="77">
        <v>0.13250000000000001</v>
      </c>
      <c r="GP10127" s="77">
        <v>3</v>
      </c>
      <c r="GQ10127" s="77">
        <v>0</v>
      </c>
      <c r="GR10127" s="77" t="s">
        <v>423</v>
      </c>
      <c r="GS10127" s="77">
        <v>0.1527377521613833</v>
      </c>
      <c r="GT10127" s="77">
        <v>0.10636935300013931</v>
      </c>
      <c r="GU10127" s="77">
        <v>0</v>
      </c>
      <c r="GV10127" s="77">
        <v>0</v>
      </c>
      <c r="GW10127" s="77">
        <v>0</v>
      </c>
      <c r="GX10127" s="77">
        <v>0</v>
      </c>
      <c r="GY10127" s="77">
        <v>0</v>
      </c>
      <c r="GZ10127" s="77">
        <v>0</v>
      </c>
    </row>
    <row r="10128" spans="187:208" x14ac:dyDescent="0.25">
      <c r="GE10128" s="77" t="s">
        <v>425</v>
      </c>
      <c r="GF10128" s="77" t="s">
        <v>155</v>
      </c>
      <c r="GG10128" s="77" t="s">
        <v>497</v>
      </c>
      <c r="GH10128" s="77" t="s">
        <v>439</v>
      </c>
      <c r="GI10128" s="77">
        <v>2020</v>
      </c>
      <c r="GJ10128" s="77" t="s">
        <v>301</v>
      </c>
      <c r="GK10128" s="77">
        <v>2.9419641522810172</v>
      </c>
      <c r="GL10128" s="77">
        <v>1.8</v>
      </c>
      <c r="GM10128" s="77">
        <v>2020</v>
      </c>
      <c r="GN10128" s="77" t="s">
        <v>175</v>
      </c>
      <c r="GO10128" s="77">
        <v>5.3000000000000005E-2</v>
      </c>
      <c r="GP10128" s="77">
        <v>3</v>
      </c>
      <c r="GQ10128" s="77">
        <v>0</v>
      </c>
      <c r="GR10128" s="77" t="s">
        <v>423</v>
      </c>
      <c r="GS10128" s="77">
        <v>5.5966209081309407E-2</v>
      </c>
      <c r="GT10128" s="77">
        <v>0.1646505808562766</v>
      </c>
      <c r="GU10128" s="77">
        <v>0</v>
      </c>
      <c r="GV10128" s="77">
        <v>0</v>
      </c>
      <c r="GW10128" s="77">
        <v>0</v>
      </c>
      <c r="GX10128" s="77">
        <v>0</v>
      </c>
      <c r="GY10128" s="77">
        <v>0</v>
      </c>
      <c r="GZ10128" s="77">
        <v>0</v>
      </c>
    </row>
    <row r="10129" spans="187:208" x14ac:dyDescent="0.25">
      <c r="GE10129" s="77" t="s">
        <v>427</v>
      </c>
      <c r="GF10129" s="77" t="s">
        <v>155</v>
      </c>
      <c r="GG10129" s="77" t="s">
        <v>497</v>
      </c>
      <c r="GH10129" s="77" t="s">
        <v>439</v>
      </c>
      <c r="GI10129" s="77">
        <v>2020</v>
      </c>
      <c r="GJ10129" s="77" t="s">
        <v>303</v>
      </c>
      <c r="GK10129" s="77">
        <v>1.6021759622082901</v>
      </c>
      <c r="GL10129" s="77">
        <v>1.8</v>
      </c>
      <c r="GM10129" s="77">
        <v>2020</v>
      </c>
      <c r="GN10129" s="77" t="s">
        <v>175</v>
      </c>
      <c r="GO10129" s="77">
        <v>5.3000000000000005E-2</v>
      </c>
      <c r="GP10129" s="77">
        <v>3</v>
      </c>
      <c r="GQ10129" s="77">
        <v>0</v>
      </c>
      <c r="GR10129" s="77" t="s">
        <v>423</v>
      </c>
      <c r="GS10129" s="77">
        <v>5.5966209081309407E-2</v>
      </c>
      <c r="GT10129" s="77">
        <v>8.9667714885997243E-2</v>
      </c>
      <c r="GU10129" s="77">
        <v>0</v>
      </c>
      <c r="GV10129" s="77">
        <v>0</v>
      </c>
      <c r="GW10129" s="77">
        <v>0</v>
      </c>
      <c r="GX10129" s="77">
        <v>0</v>
      </c>
      <c r="GY10129" s="77">
        <v>0</v>
      </c>
      <c r="GZ10129" s="77">
        <v>0</v>
      </c>
    </row>
    <row r="10130" spans="187:208" x14ac:dyDescent="0.25">
      <c r="GE10130" s="77" t="s">
        <v>422</v>
      </c>
      <c r="GF10130" s="77" t="s">
        <v>155</v>
      </c>
      <c r="GG10130" s="77" t="s">
        <v>497</v>
      </c>
      <c r="GH10130" s="77" t="s">
        <v>446</v>
      </c>
      <c r="GI10130" s="77">
        <v>2020</v>
      </c>
      <c r="GJ10130" s="77" t="s">
        <v>305</v>
      </c>
      <c r="GK10130" s="77">
        <v>3.6425060683948039E-2</v>
      </c>
      <c r="GL10130" s="77">
        <v>1.8</v>
      </c>
      <c r="GM10130" s="77">
        <v>2020</v>
      </c>
      <c r="GN10130" s="77" t="s">
        <v>175</v>
      </c>
      <c r="GO10130" s="77">
        <v>0.13250000000000001</v>
      </c>
      <c r="GP10130" s="77">
        <v>3</v>
      </c>
      <c r="GQ10130" s="77">
        <v>0</v>
      </c>
      <c r="GR10130" s="77" t="s">
        <v>423</v>
      </c>
      <c r="GS10130" s="77">
        <v>0.1527377521613833</v>
      </c>
      <c r="GT10130" s="77">
        <v>5.5634818912082022E-3</v>
      </c>
      <c r="GU10130" s="77">
        <v>0</v>
      </c>
      <c r="GV10130" s="77">
        <v>0</v>
      </c>
      <c r="GW10130" s="77">
        <v>0</v>
      </c>
      <c r="GX10130" s="77">
        <v>0</v>
      </c>
      <c r="GY10130" s="77">
        <v>0</v>
      </c>
      <c r="GZ10130" s="77">
        <v>0</v>
      </c>
    </row>
    <row r="10131" spans="187:208" x14ac:dyDescent="0.25">
      <c r="GE10131" s="77" t="s">
        <v>425</v>
      </c>
      <c r="GF10131" s="77" t="s">
        <v>155</v>
      </c>
      <c r="GG10131" s="77" t="s">
        <v>497</v>
      </c>
      <c r="GH10131" s="77" t="s">
        <v>446</v>
      </c>
      <c r="GI10131" s="77">
        <v>2020</v>
      </c>
      <c r="GJ10131" s="77" t="s">
        <v>301</v>
      </c>
      <c r="GK10131" s="77">
        <v>1.580872452543292E-3</v>
      </c>
      <c r="GL10131" s="77">
        <v>1.8</v>
      </c>
      <c r="GM10131" s="77">
        <v>2020</v>
      </c>
      <c r="GN10131" s="77" t="s">
        <v>175</v>
      </c>
      <c r="GO10131" s="77">
        <v>5.3000000000000005E-2</v>
      </c>
      <c r="GP10131" s="77">
        <v>3</v>
      </c>
      <c r="GQ10131" s="77">
        <v>0</v>
      </c>
      <c r="GR10131" s="77" t="s">
        <v>423</v>
      </c>
      <c r="GS10131" s="77">
        <v>5.5966209081309407E-2</v>
      </c>
      <c r="GT10131" s="77">
        <v>8.8475438209920264E-5</v>
      </c>
      <c r="GU10131" s="77">
        <v>0</v>
      </c>
      <c r="GV10131" s="77">
        <v>0</v>
      </c>
      <c r="GW10131" s="77">
        <v>0</v>
      </c>
      <c r="GX10131" s="77">
        <v>0</v>
      </c>
      <c r="GY10131" s="77">
        <v>0</v>
      </c>
      <c r="GZ10131" s="77">
        <v>0</v>
      </c>
    </row>
    <row r="10132" spans="187:208" x14ac:dyDescent="0.25">
      <c r="GE10132" s="77" t="s">
        <v>427</v>
      </c>
      <c r="GF10132" s="77" t="s">
        <v>155</v>
      </c>
      <c r="GG10132" s="77" t="s">
        <v>497</v>
      </c>
      <c r="GH10132" s="77" t="s">
        <v>446</v>
      </c>
      <c r="GI10132" s="77">
        <v>2020</v>
      </c>
      <c r="GJ10132" s="77" t="s">
        <v>303</v>
      </c>
      <c r="GK10132" s="77">
        <v>3.9894642198430121E-2</v>
      </c>
      <c r="GL10132" s="77">
        <v>1.8</v>
      </c>
      <c r="GM10132" s="77">
        <v>2020</v>
      </c>
      <c r="GN10132" s="77" t="s">
        <v>175</v>
      </c>
      <c r="GO10132" s="77">
        <v>5.3000000000000005E-2</v>
      </c>
      <c r="GP10132" s="77">
        <v>3</v>
      </c>
      <c r="GQ10132" s="77">
        <v>0</v>
      </c>
      <c r="GR10132" s="77" t="s">
        <v>423</v>
      </c>
      <c r="GS10132" s="77">
        <v>5.5966209081309407E-2</v>
      </c>
      <c r="GT10132" s="77">
        <v>2.2327518865013691E-3</v>
      </c>
      <c r="GU10132" s="77">
        <v>0</v>
      </c>
      <c r="GV10132" s="77">
        <v>0</v>
      </c>
      <c r="GW10132" s="77">
        <v>0</v>
      </c>
      <c r="GX10132" s="77">
        <v>0</v>
      </c>
      <c r="GY10132" s="77">
        <v>0</v>
      </c>
      <c r="GZ10132" s="77">
        <v>0</v>
      </c>
    </row>
    <row r="10133" spans="187:208" x14ac:dyDescent="0.25">
      <c r="GE10133" s="77" t="s">
        <v>422</v>
      </c>
      <c r="GF10133" s="77" t="s">
        <v>155</v>
      </c>
      <c r="GG10133" s="77" t="s">
        <v>497</v>
      </c>
      <c r="GH10133" s="77" t="s">
        <v>453</v>
      </c>
      <c r="GI10133" s="77">
        <v>2020</v>
      </c>
      <c r="GJ10133" s="77" t="s">
        <v>305</v>
      </c>
      <c r="GK10133" s="77">
        <v>222.22942162782849</v>
      </c>
      <c r="GL10133" s="77">
        <v>1.8</v>
      </c>
      <c r="GM10133" s="77">
        <v>2020</v>
      </c>
      <c r="GN10133" s="77" t="s">
        <v>175</v>
      </c>
      <c r="GO10133" s="77">
        <v>0.13250000000000001</v>
      </c>
      <c r="GP10133" s="77">
        <v>3</v>
      </c>
      <c r="GQ10133" s="77">
        <v>0</v>
      </c>
      <c r="GR10133" s="77" t="s">
        <v>423</v>
      </c>
      <c r="GS10133" s="77">
        <v>0.1527377521613833</v>
      </c>
      <c r="GT10133" s="77">
        <v>33.942822323558822</v>
      </c>
      <c r="GU10133" s="77">
        <v>0</v>
      </c>
      <c r="GV10133" s="77">
        <v>0</v>
      </c>
      <c r="GW10133" s="77">
        <v>0</v>
      </c>
      <c r="GX10133" s="77">
        <v>0</v>
      </c>
      <c r="GY10133" s="77">
        <v>0</v>
      </c>
      <c r="GZ10133" s="77">
        <v>0</v>
      </c>
    </row>
    <row r="10134" spans="187:208" x14ac:dyDescent="0.25">
      <c r="GE10134" s="77" t="s">
        <v>425</v>
      </c>
      <c r="GF10134" s="77" t="s">
        <v>155</v>
      </c>
      <c r="GG10134" s="77" t="s">
        <v>497</v>
      </c>
      <c r="GH10134" s="77" t="s">
        <v>453</v>
      </c>
      <c r="GI10134" s="77">
        <v>2020</v>
      </c>
      <c r="GJ10134" s="77" t="s">
        <v>301</v>
      </c>
      <c r="GK10134" s="77">
        <v>8585.7228092479418</v>
      </c>
      <c r="GL10134" s="77">
        <v>1.8</v>
      </c>
      <c r="GM10134" s="77">
        <v>2020</v>
      </c>
      <c r="GN10134" s="77" t="s">
        <v>175</v>
      </c>
      <c r="GO10134" s="77">
        <v>5.3000000000000005E-2</v>
      </c>
      <c r="GP10134" s="77">
        <v>3</v>
      </c>
      <c r="GQ10134" s="77">
        <v>0</v>
      </c>
      <c r="GR10134" s="77" t="s">
        <v>423</v>
      </c>
      <c r="GS10134" s="77">
        <v>5.5966209081309407E-2</v>
      </c>
      <c r="GT10134" s="77">
        <v>480.5103578565375</v>
      </c>
      <c r="GU10134" s="77">
        <v>0</v>
      </c>
      <c r="GV10134" s="77">
        <v>0</v>
      </c>
      <c r="GW10134" s="77">
        <v>0</v>
      </c>
      <c r="GX10134" s="77">
        <v>0</v>
      </c>
      <c r="GY10134" s="77">
        <v>0</v>
      </c>
      <c r="GZ10134" s="77">
        <v>0</v>
      </c>
    </row>
    <row r="10135" spans="187:208" x14ac:dyDescent="0.25">
      <c r="GE10135" s="77" t="s">
        <v>427</v>
      </c>
      <c r="GF10135" s="77" t="s">
        <v>155</v>
      </c>
      <c r="GG10135" s="77" t="s">
        <v>497</v>
      </c>
      <c r="GH10135" s="77" t="s">
        <v>453</v>
      </c>
      <c r="GI10135" s="77">
        <v>2020</v>
      </c>
      <c r="GJ10135" s="77" t="s">
        <v>303</v>
      </c>
      <c r="GK10135" s="77">
        <v>5338.1784104567396</v>
      </c>
      <c r="GL10135" s="77">
        <v>1.8</v>
      </c>
      <c r="GM10135" s="77">
        <v>2020</v>
      </c>
      <c r="GN10135" s="77" t="s">
        <v>175</v>
      </c>
      <c r="GO10135" s="77">
        <v>5.3000000000000005E-2</v>
      </c>
      <c r="GP10135" s="77">
        <v>3</v>
      </c>
      <c r="GQ10135" s="77">
        <v>0</v>
      </c>
      <c r="GR10135" s="77" t="s">
        <v>423</v>
      </c>
      <c r="GS10135" s="77">
        <v>5.5966209081309407E-2</v>
      </c>
      <c r="GT10135" s="77">
        <v>298.75760903295378</v>
      </c>
      <c r="GU10135" s="77">
        <v>0</v>
      </c>
      <c r="GV10135" s="77">
        <v>0</v>
      </c>
      <c r="GW10135" s="77">
        <v>0</v>
      </c>
      <c r="GX10135" s="77">
        <v>0</v>
      </c>
      <c r="GY10135" s="77">
        <v>0</v>
      </c>
      <c r="GZ10135" s="77">
        <v>0</v>
      </c>
    </row>
    <row r="10136" spans="187:208" x14ac:dyDescent="0.25">
      <c r="GE10136" s="77" t="s">
        <v>422</v>
      </c>
      <c r="GF10136" s="77" t="s">
        <v>155</v>
      </c>
      <c r="GG10136" s="77" t="s">
        <v>497</v>
      </c>
      <c r="GH10136" s="77" t="s">
        <v>460</v>
      </c>
      <c r="GI10136" s="77">
        <v>2020</v>
      </c>
      <c r="GJ10136" s="77" t="s">
        <v>305</v>
      </c>
      <c r="GK10136" s="77">
        <v>222.22942162779881</v>
      </c>
      <c r="GL10136" s="77">
        <v>1.8</v>
      </c>
      <c r="GM10136" s="77">
        <v>2020</v>
      </c>
      <c r="GN10136" s="77" t="s">
        <v>175</v>
      </c>
      <c r="GO10136" s="77">
        <v>0.13250000000000001</v>
      </c>
      <c r="GP10136" s="77">
        <v>3</v>
      </c>
      <c r="GQ10136" s="77">
        <v>0</v>
      </c>
      <c r="GR10136" s="77" t="s">
        <v>423</v>
      </c>
      <c r="GS10136" s="77">
        <v>0.1527377521613833</v>
      </c>
      <c r="GT10136" s="77">
        <v>33.942822323554289</v>
      </c>
      <c r="GU10136" s="77">
        <v>0</v>
      </c>
      <c r="GV10136" s="77">
        <v>0</v>
      </c>
      <c r="GW10136" s="77">
        <v>0</v>
      </c>
      <c r="GX10136" s="77">
        <v>0</v>
      </c>
      <c r="GY10136" s="77">
        <v>0</v>
      </c>
      <c r="GZ10136" s="77">
        <v>0</v>
      </c>
    </row>
    <row r="10137" spans="187:208" x14ac:dyDescent="0.25">
      <c r="GE10137" s="77" t="s">
        <v>425</v>
      </c>
      <c r="GF10137" s="77" t="s">
        <v>155</v>
      </c>
      <c r="GG10137" s="77" t="s">
        <v>497</v>
      </c>
      <c r="GH10137" s="77" t="s">
        <v>460</v>
      </c>
      <c r="GI10137" s="77">
        <v>2020</v>
      </c>
      <c r="GJ10137" s="77" t="s">
        <v>301</v>
      </c>
      <c r="GK10137" s="77">
        <v>8585.7228092479254</v>
      </c>
      <c r="GL10137" s="77">
        <v>1.8</v>
      </c>
      <c r="GM10137" s="77">
        <v>2020</v>
      </c>
      <c r="GN10137" s="77" t="s">
        <v>175</v>
      </c>
      <c r="GO10137" s="77">
        <v>5.3000000000000005E-2</v>
      </c>
      <c r="GP10137" s="77">
        <v>3</v>
      </c>
      <c r="GQ10137" s="77">
        <v>0</v>
      </c>
      <c r="GR10137" s="77" t="s">
        <v>423</v>
      </c>
      <c r="GS10137" s="77">
        <v>5.5966209081309407E-2</v>
      </c>
      <c r="GT10137" s="77">
        <v>480.51035785653653</v>
      </c>
      <c r="GU10137" s="77">
        <v>0</v>
      </c>
      <c r="GV10137" s="77">
        <v>0</v>
      </c>
      <c r="GW10137" s="77">
        <v>0</v>
      </c>
      <c r="GX10137" s="77">
        <v>0</v>
      </c>
      <c r="GY10137" s="77">
        <v>0</v>
      </c>
      <c r="GZ10137" s="77">
        <v>0</v>
      </c>
    </row>
    <row r="10138" spans="187:208" x14ac:dyDescent="0.25">
      <c r="GE10138" s="77" t="s">
        <v>422</v>
      </c>
      <c r="GF10138" s="77" t="s">
        <v>155</v>
      </c>
      <c r="GG10138" s="77" t="s">
        <v>497</v>
      </c>
      <c r="GH10138" s="77" t="s">
        <v>467</v>
      </c>
      <c r="GI10138" s="77">
        <v>2020</v>
      </c>
      <c r="GJ10138" s="77" t="s">
        <v>305</v>
      </c>
      <c r="GK10138" s="77">
        <v>0.69641821681223248</v>
      </c>
      <c r="GL10138" s="77">
        <v>1.8</v>
      </c>
      <c r="GM10138" s="77">
        <v>2020</v>
      </c>
      <c r="GN10138" s="77" t="s">
        <v>175</v>
      </c>
      <c r="GO10138" s="77">
        <v>0.13250000000000001</v>
      </c>
      <c r="GP10138" s="77">
        <v>3</v>
      </c>
      <c r="GQ10138" s="77">
        <v>0</v>
      </c>
      <c r="GR10138" s="77" t="s">
        <v>423</v>
      </c>
      <c r="GS10138" s="77">
        <v>0.1527377521613833</v>
      </c>
      <c r="GT10138" s="77">
        <v>0.10636935300013926</v>
      </c>
      <c r="GU10138" s="77">
        <v>0</v>
      </c>
      <c r="GV10138" s="77">
        <v>0</v>
      </c>
      <c r="GW10138" s="77">
        <v>0</v>
      </c>
      <c r="GX10138" s="77">
        <v>0</v>
      </c>
      <c r="GY10138" s="77">
        <v>0</v>
      </c>
      <c r="GZ10138" s="77">
        <v>0</v>
      </c>
    </row>
    <row r="10139" spans="187:208" x14ac:dyDescent="0.25">
      <c r="GE10139" s="77" t="s">
        <v>425</v>
      </c>
      <c r="GF10139" s="77" t="s">
        <v>155</v>
      </c>
      <c r="GG10139" s="77" t="s">
        <v>497</v>
      </c>
      <c r="GH10139" s="77" t="s">
        <v>467</v>
      </c>
      <c r="GI10139" s="77">
        <v>2020</v>
      </c>
      <c r="GJ10139" s="77" t="s">
        <v>301</v>
      </c>
      <c r="GK10139" s="77">
        <v>2.9419641522810172</v>
      </c>
      <c r="GL10139" s="77">
        <v>1.8</v>
      </c>
      <c r="GM10139" s="77">
        <v>2020</v>
      </c>
      <c r="GN10139" s="77" t="s">
        <v>175</v>
      </c>
      <c r="GO10139" s="77">
        <v>5.3000000000000005E-2</v>
      </c>
      <c r="GP10139" s="77">
        <v>3</v>
      </c>
      <c r="GQ10139" s="77">
        <v>0</v>
      </c>
      <c r="GR10139" s="77" t="s">
        <v>423</v>
      </c>
      <c r="GS10139" s="77">
        <v>5.5966209081309407E-2</v>
      </c>
      <c r="GT10139" s="77">
        <v>0.1646505808562766</v>
      </c>
      <c r="GU10139" s="77">
        <v>0</v>
      </c>
      <c r="GV10139" s="77">
        <v>0</v>
      </c>
      <c r="GW10139" s="77">
        <v>0</v>
      </c>
      <c r="GX10139" s="77">
        <v>0</v>
      </c>
      <c r="GY10139" s="77">
        <v>0</v>
      </c>
      <c r="GZ10139" s="77">
        <v>0</v>
      </c>
    </row>
    <row r="10140" spans="187:208" x14ac:dyDescent="0.25">
      <c r="GE10140" s="77" t="s">
        <v>427</v>
      </c>
      <c r="GF10140" s="77" t="s">
        <v>155</v>
      </c>
      <c r="GG10140" s="77" t="s">
        <v>497</v>
      </c>
      <c r="GH10140" s="77" t="s">
        <v>467</v>
      </c>
      <c r="GI10140" s="77">
        <v>2020</v>
      </c>
      <c r="GJ10140" s="77" t="s">
        <v>303</v>
      </c>
      <c r="GK10140" s="77">
        <v>1.6021759622082901</v>
      </c>
      <c r="GL10140" s="77">
        <v>1.8</v>
      </c>
      <c r="GM10140" s="77">
        <v>2020</v>
      </c>
      <c r="GN10140" s="77" t="s">
        <v>175</v>
      </c>
      <c r="GO10140" s="77">
        <v>5.3000000000000005E-2</v>
      </c>
      <c r="GP10140" s="77">
        <v>3</v>
      </c>
      <c r="GQ10140" s="77">
        <v>0</v>
      </c>
      <c r="GR10140" s="77" t="s">
        <v>423</v>
      </c>
      <c r="GS10140" s="77">
        <v>5.5966209081309407E-2</v>
      </c>
      <c r="GT10140" s="77">
        <v>8.9667714885997243E-2</v>
      </c>
      <c r="GU10140" s="77">
        <v>0</v>
      </c>
      <c r="GV10140" s="77">
        <v>0</v>
      </c>
      <c r="GW10140" s="77">
        <v>0</v>
      </c>
      <c r="GX10140" s="77">
        <v>0</v>
      </c>
      <c r="GY10140" s="77">
        <v>0</v>
      </c>
      <c r="GZ10140" s="77">
        <v>0</v>
      </c>
    </row>
    <row r="10141" spans="187:208" x14ac:dyDescent="0.25">
      <c r="GE10141" s="77" t="s">
        <v>422</v>
      </c>
      <c r="GF10141" s="77" t="s">
        <v>155</v>
      </c>
      <c r="GG10141" s="77" t="s">
        <v>497</v>
      </c>
      <c r="GH10141" s="77" t="s">
        <v>474</v>
      </c>
      <c r="GI10141" s="77">
        <v>2020</v>
      </c>
      <c r="GJ10141" s="77" t="s">
        <v>305</v>
      </c>
      <c r="GK10141" s="77">
        <v>3.6425060683969453E-2</v>
      </c>
      <c r="GL10141" s="77">
        <v>1.8</v>
      </c>
      <c r="GM10141" s="77">
        <v>2020</v>
      </c>
      <c r="GN10141" s="77" t="s">
        <v>175</v>
      </c>
      <c r="GO10141" s="77">
        <v>0.13250000000000001</v>
      </c>
      <c r="GP10141" s="77">
        <v>3</v>
      </c>
      <c r="GQ10141" s="77">
        <v>0</v>
      </c>
      <c r="GR10141" s="77" t="s">
        <v>423</v>
      </c>
      <c r="GS10141" s="77">
        <v>0.1527377521613833</v>
      </c>
      <c r="GT10141" s="77">
        <v>5.563481891211473E-3</v>
      </c>
      <c r="GU10141" s="77">
        <v>0</v>
      </c>
      <c r="GV10141" s="77">
        <v>0</v>
      </c>
      <c r="GW10141" s="77">
        <v>0</v>
      </c>
      <c r="GX10141" s="77">
        <v>0</v>
      </c>
      <c r="GY10141" s="77">
        <v>0</v>
      </c>
      <c r="GZ10141" s="77">
        <v>0</v>
      </c>
    </row>
    <row r="10142" spans="187:208" x14ac:dyDescent="0.25">
      <c r="GE10142" s="77" t="s">
        <v>425</v>
      </c>
      <c r="GF10142" s="77" t="s">
        <v>155</v>
      </c>
      <c r="GG10142" s="77" t="s">
        <v>497</v>
      </c>
      <c r="GH10142" s="77" t="s">
        <v>474</v>
      </c>
      <c r="GI10142" s="77">
        <v>2020</v>
      </c>
      <c r="GJ10142" s="77" t="s">
        <v>301</v>
      </c>
      <c r="GK10142" s="77">
        <v>1.5808724525439161E-3</v>
      </c>
      <c r="GL10142" s="77">
        <v>1.8</v>
      </c>
      <c r="GM10142" s="77">
        <v>2020</v>
      </c>
      <c r="GN10142" s="77" t="s">
        <v>175</v>
      </c>
      <c r="GO10142" s="77">
        <v>5.3000000000000005E-2</v>
      </c>
      <c r="GP10142" s="77">
        <v>3</v>
      </c>
      <c r="GQ10142" s="77">
        <v>0</v>
      </c>
      <c r="GR10142" s="77" t="s">
        <v>423</v>
      </c>
      <c r="GS10142" s="77">
        <v>5.5966209081309407E-2</v>
      </c>
      <c r="GT10142" s="77">
        <v>8.8475438209955189E-5</v>
      </c>
      <c r="GU10142" s="77">
        <v>0</v>
      </c>
      <c r="GV10142" s="77">
        <v>0</v>
      </c>
      <c r="GW10142" s="77">
        <v>0</v>
      </c>
      <c r="GX10142" s="77">
        <v>0</v>
      </c>
      <c r="GY10142" s="77">
        <v>0</v>
      </c>
      <c r="GZ10142" s="77">
        <v>0</v>
      </c>
    </row>
    <row r="10143" spans="187:208" x14ac:dyDescent="0.25">
      <c r="GE10143" s="77" t="s">
        <v>427</v>
      </c>
      <c r="GF10143" s="77" t="s">
        <v>155</v>
      </c>
      <c r="GG10143" s="77" t="s">
        <v>497</v>
      </c>
      <c r="GH10143" s="77" t="s">
        <v>474</v>
      </c>
      <c r="GI10143" s="77">
        <v>2020</v>
      </c>
      <c r="GJ10143" s="77" t="s">
        <v>303</v>
      </c>
      <c r="GK10143" s="77">
        <v>3.9894642198467112E-2</v>
      </c>
      <c r="GL10143" s="77">
        <v>1.8</v>
      </c>
      <c r="GM10143" s="77">
        <v>2020</v>
      </c>
      <c r="GN10143" s="77" t="s">
        <v>175</v>
      </c>
      <c r="GO10143" s="77">
        <v>5.3000000000000005E-2</v>
      </c>
      <c r="GP10143" s="77">
        <v>3</v>
      </c>
      <c r="GQ10143" s="77">
        <v>0</v>
      </c>
      <c r="GR10143" s="77" t="s">
        <v>423</v>
      </c>
      <c r="GS10143" s="77">
        <v>5.5966209081309407E-2</v>
      </c>
      <c r="GT10143" s="77">
        <v>2.2327518865034395E-3</v>
      </c>
      <c r="GU10143" s="77">
        <v>0</v>
      </c>
      <c r="GV10143" s="77">
        <v>0</v>
      </c>
      <c r="GW10143" s="77">
        <v>0</v>
      </c>
      <c r="GX10143" s="77">
        <v>0</v>
      </c>
      <c r="GY10143" s="77">
        <v>0</v>
      </c>
      <c r="GZ10143" s="77">
        <v>0</v>
      </c>
    </row>
  </sheetData>
  <sheetProtection formatCells="0" formatColumns="0" formatRows="0" insertColumns="0" insertRows="0" deleteColumns="0" deleteRows="0" sort="0" autoFilter="0" pivotTables="0"/>
  <phoneticPr fontId="14" type="noConversion"/>
  <dataValidations count="1">
    <dataValidation type="list" allowBlank="1" showInputMessage="1" showErrorMessage="1" sqref="B12" xr:uid="{AF4424F0-664E-437D-9020-A3ABA3D0FD60}">
      <formula1>ProgramList</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execute_python">
                <anchor moveWithCells="1" sizeWithCells="1">
                  <from>
                    <xdr:col>0</xdr:col>
                    <xdr:colOff>514350</xdr:colOff>
                    <xdr:row>6</xdr:row>
                    <xdr:rowOff>38100</xdr:rowOff>
                  </from>
                  <to>
                    <xdr:col>1</xdr:col>
                    <xdr:colOff>1876425</xdr:colOff>
                    <xdr:row>8</xdr:row>
                    <xdr:rowOff>123825</xdr:rowOff>
                  </to>
                </anchor>
              </controlPr>
            </control>
          </mc:Choice>
        </mc:AlternateContent>
      </controls>
    </mc:Choice>
  </mc:AlternateContent>
  <tableParts count="6">
    <tablePart r:id="rId5"/>
    <tablePart r:id="rId6"/>
    <tablePart r:id="rId7"/>
    <tablePart r:id="rId8"/>
    <tablePart r:id="rId9"/>
    <tablePart r:id="rId10"/>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722F6-A3A6-42F7-9397-FB5242D51440}">
  <sheetPr codeName="Sheet14">
    <tabColor theme="8" tint="0.59999389629810485"/>
  </sheetPr>
  <dimension ref="A1:W226"/>
  <sheetViews>
    <sheetView showGridLines="0" zoomScaleNormal="100" workbookViewId="0">
      <selection activeCell="M11" sqref="M11"/>
    </sheetView>
  </sheetViews>
  <sheetFormatPr defaultRowHeight="15" x14ac:dyDescent="0.25"/>
  <cols>
    <col min="1" max="1" width="40" customWidth="1"/>
    <col min="2" max="2" width="67.28515625" customWidth="1"/>
    <col min="3" max="3" width="10.85546875" customWidth="1"/>
    <col min="4" max="10" width="14.28515625" customWidth="1"/>
    <col min="11" max="11" width="14.42578125" customWidth="1"/>
    <col min="12" max="12" width="10.7109375" customWidth="1"/>
    <col min="13" max="13" width="11.7109375" customWidth="1"/>
    <col min="14" max="17" width="10.7109375" customWidth="1"/>
    <col min="18" max="18" width="15.5703125" customWidth="1"/>
    <col min="19" max="19" width="15.28515625" customWidth="1"/>
    <col min="20" max="21" width="15.28515625" bestFit="1" customWidth="1"/>
    <col min="22" max="22" width="13.42578125" bestFit="1" customWidth="1"/>
    <col min="23" max="23" width="10" bestFit="1" customWidth="1"/>
  </cols>
  <sheetData>
    <row r="1" spans="2:23" x14ac:dyDescent="0.25">
      <c r="B1" s="19" t="s">
        <v>498</v>
      </c>
    </row>
    <row r="4" spans="2:23" x14ac:dyDescent="0.25">
      <c r="B4" s="43"/>
    </row>
    <row r="5" spans="2:23" x14ac:dyDescent="0.25">
      <c r="B5" s="35"/>
      <c r="R5" s="51"/>
    </row>
    <row r="6" spans="2:23" x14ac:dyDescent="0.25">
      <c r="B6" s="35"/>
    </row>
    <row r="7" spans="2:23" x14ac:dyDescent="0.25">
      <c r="B7" s="35"/>
    </row>
    <row r="8" spans="2:23" x14ac:dyDescent="0.25">
      <c r="B8" s="35"/>
    </row>
    <row r="9" spans="2:23" ht="47.25" customHeight="1" x14ac:dyDescent="0.25">
      <c r="B9" s="320" t="s">
        <v>951</v>
      </c>
    </row>
    <row r="10" spans="2:23" ht="63.75" x14ac:dyDescent="0.25">
      <c r="B10" s="28" t="s">
        <v>51</v>
      </c>
      <c r="C10" s="29" t="s">
        <v>318</v>
      </c>
      <c r="D10" s="29" t="s">
        <v>319</v>
      </c>
      <c r="E10" s="29" t="s">
        <v>320</v>
      </c>
      <c r="F10" s="29" t="s">
        <v>321</v>
      </c>
      <c r="G10" s="29" t="s">
        <v>322</v>
      </c>
      <c r="H10" s="29" t="s">
        <v>323</v>
      </c>
      <c r="I10" s="29" t="s">
        <v>324</v>
      </c>
      <c r="J10" s="29" t="s">
        <v>937</v>
      </c>
      <c r="K10" s="27" t="s">
        <v>326</v>
      </c>
      <c r="L10" s="27" t="s">
        <v>327</v>
      </c>
      <c r="M10" s="27" t="s">
        <v>328</v>
      </c>
      <c r="N10" s="27" t="s">
        <v>329</v>
      </c>
      <c r="O10" s="27" t="s">
        <v>330</v>
      </c>
      <c r="P10" s="27" t="s">
        <v>331</v>
      </c>
      <c r="Q10" s="27" t="s">
        <v>332</v>
      </c>
      <c r="R10" s="27" t="s">
        <v>938</v>
      </c>
      <c r="S10" s="30" t="s">
        <v>939</v>
      </c>
      <c r="T10" s="30" t="s">
        <v>940</v>
      </c>
      <c r="U10" s="30" t="s">
        <v>941</v>
      </c>
      <c r="V10" s="30" t="s">
        <v>942</v>
      </c>
    </row>
    <row r="11" spans="2:23" x14ac:dyDescent="0.25">
      <c r="B11" t="s">
        <v>927</v>
      </c>
      <c r="C11" s="54">
        <v>4092.2370547390428</v>
      </c>
      <c r="D11" s="54">
        <v>3927.6426253440632</v>
      </c>
      <c r="E11" s="54">
        <v>3654.3304054563869</v>
      </c>
      <c r="F11" s="54">
        <v>3459.2169911473557</v>
      </c>
      <c r="G11" s="54"/>
      <c r="H11" s="54"/>
      <c r="I11" s="54"/>
      <c r="J11" s="54">
        <v>3654.3304054563869</v>
      </c>
      <c r="K11" s="54">
        <v>75.871485035077654</v>
      </c>
      <c r="L11" s="54">
        <v>72.198166872673141</v>
      </c>
      <c r="M11" s="54">
        <v>68.970753045690316</v>
      </c>
      <c r="N11" s="54">
        <v>68.412111084200163</v>
      </c>
      <c r="O11" s="54"/>
      <c r="P11" s="54"/>
      <c r="Q11" s="54"/>
      <c r="R11" s="55">
        <v>68.970753045690316</v>
      </c>
      <c r="S11" s="54">
        <v>0</v>
      </c>
      <c r="T11" s="54">
        <v>52.983768395794407</v>
      </c>
      <c r="U11" s="54">
        <v>52.983768395794407</v>
      </c>
      <c r="V11" s="54">
        <v>0</v>
      </c>
      <c r="W11" s="48"/>
    </row>
    <row r="12" spans="2:23" x14ac:dyDescent="0.25">
      <c r="B12" s="53"/>
      <c r="C12" s="54"/>
      <c r="D12" s="54"/>
      <c r="E12" s="54"/>
      <c r="F12" s="54"/>
      <c r="G12" s="54"/>
      <c r="H12" s="54"/>
      <c r="I12" s="54"/>
      <c r="J12" s="54"/>
      <c r="K12" s="54"/>
      <c r="L12" s="54"/>
      <c r="M12" s="54"/>
      <c r="N12" s="54"/>
      <c r="O12" s="54"/>
      <c r="P12" s="54"/>
      <c r="Q12" s="54"/>
      <c r="R12" s="55"/>
      <c r="S12" s="54"/>
      <c r="T12" s="54"/>
      <c r="U12" s="54"/>
      <c r="V12" s="54"/>
      <c r="W12" s="48"/>
    </row>
    <row r="13" spans="2:23" x14ac:dyDescent="0.25">
      <c r="B13" s="39"/>
    </row>
    <row r="14" spans="2:23" x14ac:dyDescent="0.25">
      <c r="C14" s="56"/>
      <c r="D14" s="56"/>
      <c r="E14" s="56"/>
      <c r="F14" s="56"/>
      <c r="G14" s="56"/>
      <c r="H14" s="56"/>
      <c r="I14" s="56"/>
      <c r="J14" s="56"/>
      <c r="K14" s="56"/>
      <c r="L14" s="56"/>
      <c r="M14" s="56"/>
      <c r="N14" s="56"/>
      <c r="O14" s="56"/>
      <c r="P14" s="56"/>
      <c r="Q14" s="56"/>
      <c r="R14" s="55"/>
      <c r="S14" s="56"/>
      <c r="T14" s="56"/>
      <c r="U14" s="56"/>
      <c r="V14" s="56"/>
      <c r="W14" s="59"/>
    </row>
    <row r="15" spans="2:23" x14ac:dyDescent="0.25">
      <c r="B15" s="39" t="s">
        <v>499</v>
      </c>
      <c r="C15" s="56"/>
      <c r="D15" s="56"/>
      <c r="E15" s="56"/>
      <c r="F15" s="56"/>
      <c r="G15" s="56"/>
      <c r="H15" s="56"/>
      <c r="I15" s="56"/>
      <c r="J15" s="56"/>
      <c r="K15" s="56"/>
      <c r="L15" s="56"/>
      <c r="M15" s="56"/>
      <c r="N15" s="56"/>
      <c r="O15" s="56"/>
      <c r="P15" s="56"/>
      <c r="Q15" s="56"/>
      <c r="R15" s="55"/>
      <c r="S15" s="56"/>
      <c r="T15" s="56"/>
      <c r="U15" s="56"/>
      <c r="V15" s="56"/>
      <c r="W15" s="59"/>
    </row>
    <row r="16" spans="2:23" ht="38.25" x14ac:dyDescent="0.25">
      <c r="B16" s="28" t="s">
        <v>51</v>
      </c>
      <c r="C16" s="271" t="s">
        <v>500</v>
      </c>
      <c r="D16" s="271" t="s">
        <v>501</v>
      </c>
      <c r="E16" s="271" t="s">
        <v>502</v>
      </c>
      <c r="F16" s="271" t="s">
        <v>503</v>
      </c>
      <c r="G16" s="271" t="s">
        <v>504</v>
      </c>
      <c r="H16" s="271" t="s">
        <v>505</v>
      </c>
      <c r="I16" s="271" t="s">
        <v>506</v>
      </c>
      <c r="J16" s="271" t="s">
        <v>507</v>
      </c>
      <c r="K16" s="272" t="s">
        <v>508</v>
      </c>
      <c r="L16" s="272" t="s">
        <v>509</v>
      </c>
      <c r="M16" s="272" t="s">
        <v>510</v>
      </c>
      <c r="N16" s="272" t="s">
        <v>511</v>
      </c>
      <c r="O16" s="272" t="s">
        <v>512</v>
      </c>
      <c r="P16" s="272" t="s">
        <v>513</v>
      </c>
      <c r="Q16" s="272" t="s">
        <v>514</v>
      </c>
      <c r="R16" s="272" t="s">
        <v>515</v>
      </c>
      <c r="S16" s="273" t="s">
        <v>516</v>
      </c>
      <c r="T16" s="273" t="s">
        <v>517</v>
      </c>
      <c r="U16" s="274" t="s">
        <v>518</v>
      </c>
      <c r="V16" s="274" t="s">
        <v>519</v>
      </c>
      <c r="W16" s="59"/>
    </row>
    <row r="17" spans="1:23" x14ac:dyDescent="0.25">
      <c r="B17" s="268" t="s">
        <v>924</v>
      </c>
      <c r="C17" s="275">
        <f>IFERROR(C11-C27,"")</f>
        <v>-429.24172231293414</v>
      </c>
      <c r="D17" s="275">
        <f t="shared" ref="D17:V17" si="0">IFERROR(D11-D27,"")</f>
        <v>-328.33657219214274</v>
      </c>
      <c r="E17" s="275">
        <f t="shared" si="0"/>
        <v>-353.7500250249459</v>
      </c>
      <c r="F17" s="275">
        <f t="shared" si="0"/>
        <v>3459.2169911473557</v>
      </c>
      <c r="G17" s="275">
        <f t="shared" si="0"/>
        <v>0</v>
      </c>
      <c r="H17" s="275">
        <f t="shared" si="0"/>
        <v>0</v>
      </c>
      <c r="I17" s="275">
        <f t="shared" si="0"/>
        <v>0</v>
      </c>
      <c r="J17" s="275">
        <f t="shared" si="0"/>
        <v>-9131.2079996131306</v>
      </c>
      <c r="K17" s="275">
        <f t="shared" si="0"/>
        <v>-133.94054501904122</v>
      </c>
      <c r="L17" s="275">
        <f t="shared" si="0"/>
        <v>-32.503282972090318</v>
      </c>
      <c r="M17" s="275">
        <f t="shared" si="0"/>
        <v>-33.852088895337559</v>
      </c>
      <c r="N17" s="275">
        <f t="shared" si="0"/>
        <v>68.412111084200163</v>
      </c>
      <c r="O17" s="275">
        <f t="shared" si="0"/>
        <v>0</v>
      </c>
      <c r="P17" s="275">
        <f t="shared" si="0"/>
        <v>0</v>
      </c>
      <c r="Q17" s="275">
        <f t="shared" si="0"/>
        <v>0</v>
      </c>
      <c r="R17" s="275">
        <f t="shared" si="0"/>
        <v>-57.394404514232207</v>
      </c>
      <c r="S17" s="275">
        <f t="shared" si="0"/>
        <v>0</v>
      </c>
      <c r="T17" s="275">
        <f t="shared" si="0"/>
        <v>-48.195533335433204</v>
      </c>
      <c r="U17" s="275">
        <f t="shared" si="0"/>
        <v>-48.195533335433204</v>
      </c>
      <c r="V17" s="275">
        <f t="shared" si="0"/>
        <v>0</v>
      </c>
      <c r="W17" s="59"/>
    </row>
    <row r="18" spans="1:23" x14ac:dyDescent="0.25">
      <c r="W18" s="59"/>
    </row>
    <row r="19" spans="1:23" x14ac:dyDescent="0.25">
      <c r="W19" s="59"/>
    </row>
    <row r="20" spans="1:23" x14ac:dyDescent="0.25">
      <c r="A20" s="50"/>
      <c r="B20" s="39" t="s">
        <v>520</v>
      </c>
      <c r="W20" s="59"/>
    </row>
    <row r="21" spans="1:23" ht="38.25" x14ac:dyDescent="0.25">
      <c r="A21" s="50" t="s">
        <v>521</v>
      </c>
      <c r="B21" s="28" t="s">
        <v>51</v>
      </c>
      <c r="C21" s="271" t="s">
        <v>500</v>
      </c>
      <c r="D21" s="271" t="s">
        <v>501</v>
      </c>
      <c r="E21" s="271" t="s">
        <v>502</v>
      </c>
      <c r="F21" s="271" t="s">
        <v>503</v>
      </c>
      <c r="G21" s="271" t="s">
        <v>504</v>
      </c>
      <c r="H21" s="271" t="s">
        <v>505</v>
      </c>
      <c r="I21" s="271" t="s">
        <v>506</v>
      </c>
      <c r="J21" s="271" t="s">
        <v>507</v>
      </c>
      <c r="K21" s="272" t="s">
        <v>508</v>
      </c>
      <c r="L21" s="272" t="s">
        <v>509</v>
      </c>
      <c r="M21" s="272" t="s">
        <v>510</v>
      </c>
      <c r="N21" s="272" t="s">
        <v>511</v>
      </c>
      <c r="O21" s="272" t="s">
        <v>512</v>
      </c>
      <c r="P21" s="272" t="s">
        <v>513</v>
      </c>
      <c r="Q21" s="272" t="s">
        <v>514</v>
      </c>
      <c r="R21" s="272" t="s">
        <v>515</v>
      </c>
      <c r="S21" s="273" t="s">
        <v>516</v>
      </c>
      <c r="T21" s="273" t="s">
        <v>517</v>
      </c>
      <c r="U21" s="274" t="s">
        <v>518</v>
      </c>
      <c r="V21" s="274" t="s">
        <v>519</v>
      </c>
      <c r="W21" s="59"/>
    </row>
    <row r="22" spans="1:23" x14ac:dyDescent="0.25">
      <c r="A22" t="s">
        <v>925</v>
      </c>
      <c r="B22" s="268" t="s">
        <v>924</v>
      </c>
      <c r="C22" s="20">
        <f>IFERROR(C17/C27,"")</f>
        <v>-9.4933923939105949E-2</v>
      </c>
      <c r="D22" s="20">
        <f t="shared" ref="D22:V22" si="1">IFERROR(D17/D27,"")</f>
        <v>-7.714712806449274E-2</v>
      </c>
      <c r="E22" s="20">
        <f t="shared" si="1"/>
        <v>-8.8259213147193219E-2</v>
      </c>
      <c r="F22" s="20" t="str">
        <f t="shared" si="1"/>
        <v/>
      </c>
      <c r="G22" s="20" t="str">
        <f t="shared" si="1"/>
        <v/>
      </c>
      <c r="H22" s="20" t="str">
        <f t="shared" si="1"/>
        <v/>
      </c>
      <c r="I22" s="20" t="str">
        <f t="shared" si="1"/>
        <v/>
      </c>
      <c r="J22" s="20">
        <f t="shared" si="1"/>
        <v>-0.71418251702193236</v>
      </c>
      <c r="K22" s="20">
        <f t="shared" si="1"/>
        <v>-0.63838353303427176</v>
      </c>
      <c r="L22" s="20">
        <f t="shared" si="1"/>
        <v>-0.31043775439864107</v>
      </c>
      <c r="M22" s="20">
        <f t="shared" si="1"/>
        <v>-0.32922732202590543</v>
      </c>
      <c r="N22" s="20" t="str">
        <f t="shared" si="1"/>
        <v/>
      </c>
      <c r="O22" s="20" t="str">
        <f t="shared" si="1"/>
        <v/>
      </c>
      <c r="P22" s="20" t="str">
        <f t="shared" si="1"/>
        <v/>
      </c>
      <c r="Q22" s="20" t="str">
        <f t="shared" si="1"/>
        <v/>
      </c>
      <c r="R22" s="20">
        <f t="shared" si="1"/>
        <v>-0.45419485578543045</v>
      </c>
      <c r="S22" s="20" t="str">
        <f t="shared" si="1"/>
        <v/>
      </c>
      <c r="T22" s="20">
        <f t="shared" si="1"/>
        <v>-0.47633787257654409</v>
      </c>
      <c r="U22" s="20">
        <f t="shared" si="1"/>
        <v>-0.47633787257654409</v>
      </c>
      <c r="V22" s="20" t="str">
        <f t="shared" si="1"/>
        <v/>
      </c>
      <c r="W22" s="59"/>
    </row>
    <row r="23" spans="1:23" x14ac:dyDescent="0.25">
      <c r="C23" s="56"/>
      <c r="D23" s="56"/>
      <c r="E23" s="56"/>
      <c r="F23" s="56"/>
      <c r="G23" s="56"/>
      <c r="H23" s="56"/>
      <c r="I23" s="56"/>
      <c r="J23" s="56"/>
      <c r="K23" s="56"/>
      <c r="L23" s="56"/>
      <c r="M23" s="56"/>
      <c r="N23" s="56"/>
      <c r="O23" s="56"/>
      <c r="P23" s="56"/>
      <c r="Q23" s="56"/>
      <c r="R23" s="55"/>
      <c r="S23" s="56"/>
      <c r="T23" s="56"/>
      <c r="U23" s="56"/>
      <c r="V23" s="56"/>
      <c r="W23" s="59"/>
    </row>
    <row r="24" spans="1:23" x14ac:dyDescent="0.25">
      <c r="C24" s="56"/>
      <c r="D24" s="56"/>
      <c r="E24" s="56"/>
      <c r="F24" s="56"/>
      <c r="G24" s="56"/>
      <c r="H24" s="56"/>
      <c r="I24" s="56"/>
      <c r="J24" s="56"/>
      <c r="K24" s="56"/>
      <c r="L24" s="56"/>
      <c r="M24" s="56"/>
      <c r="N24" s="56"/>
      <c r="O24" s="56"/>
      <c r="P24" s="56"/>
      <c r="Q24" s="56"/>
      <c r="R24" s="55"/>
      <c r="S24" s="56"/>
      <c r="T24" s="56"/>
      <c r="U24" s="56"/>
      <c r="V24" s="56"/>
      <c r="W24" s="59"/>
    </row>
    <row r="25" spans="1:23" ht="30" x14ac:dyDescent="0.25">
      <c r="B25" s="39" t="s">
        <v>926</v>
      </c>
    </row>
    <row r="26" spans="1:23" ht="38.25" x14ac:dyDescent="0.25">
      <c r="B26" s="28" t="s">
        <v>51</v>
      </c>
      <c r="C26" s="29" t="s">
        <v>500</v>
      </c>
      <c r="D26" s="29" t="s">
        <v>501</v>
      </c>
      <c r="E26" s="29" t="s">
        <v>502</v>
      </c>
      <c r="F26" s="29" t="s">
        <v>503</v>
      </c>
      <c r="G26" s="29" t="s">
        <v>504</v>
      </c>
      <c r="H26" s="29" t="s">
        <v>505</v>
      </c>
      <c r="I26" s="29" t="s">
        <v>506</v>
      </c>
      <c r="J26" s="29" t="s">
        <v>507</v>
      </c>
      <c r="K26" s="27" t="s">
        <v>508</v>
      </c>
      <c r="L26" s="27" t="s">
        <v>509</v>
      </c>
      <c r="M26" s="27" t="s">
        <v>510</v>
      </c>
      <c r="N26" s="27" t="s">
        <v>511</v>
      </c>
      <c r="O26" s="27" t="s">
        <v>512</v>
      </c>
      <c r="P26" s="27" t="s">
        <v>513</v>
      </c>
      <c r="Q26" s="27" t="s">
        <v>514</v>
      </c>
      <c r="R26" s="27" t="s">
        <v>515</v>
      </c>
      <c r="S26" s="30" t="s">
        <v>516</v>
      </c>
      <c r="T26" s="30" t="s">
        <v>517</v>
      </c>
      <c r="U26" s="267" t="s">
        <v>518</v>
      </c>
      <c r="V26" s="267" t="s">
        <v>519</v>
      </c>
    </row>
    <row r="27" spans="1:23" x14ac:dyDescent="0.25">
      <c r="B27" s="268" t="s">
        <v>174</v>
      </c>
      <c r="C27" s="269">
        <v>4521.478777051977</v>
      </c>
      <c r="D27" s="269">
        <v>4255.9791975362059</v>
      </c>
      <c r="E27" s="269">
        <v>4008.0804304813328</v>
      </c>
      <c r="F27" s="269"/>
      <c r="G27" s="269"/>
      <c r="H27" s="269"/>
      <c r="I27" s="269"/>
      <c r="J27" s="269">
        <v>12785.538405069517</v>
      </c>
      <c r="K27" s="269">
        <v>209.81203005411888</v>
      </c>
      <c r="L27" s="269">
        <v>104.70144984476346</v>
      </c>
      <c r="M27" s="269">
        <v>102.82284194102787</v>
      </c>
      <c r="N27" s="269"/>
      <c r="O27" s="269"/>
      <c r="P27" s="269"/>
      <c r="Q27" s="270"/>
      <c r="R27" s="269">
        <v>126.36515755992252</v>
      </c>
      <c r="S27" s="269">
        <v>0</v>
      </c>
      <c r="T27" s="269">
        <v>101.17930173122761</v>
      </c>
      <c r="U27" s="269">
        <v>101.17930173122761</v>
      </c>
      <c r="V27" s="269">
        <v>0</v>
      </c>
    </row>
    <row r="28" spans="1:23" x14ac:dyDescent="0.25">
      <c r="C28" s="56"/>
      <c r="D28" s="56"/>
      <c r="E28" s="56"/>
      <c r="F28" s="56"/>
      <c r="G28" s="56"/>
      <c r="H28" s="56"/>
      <c r="I28" s="56"/>
      <c r="J28" s="56"/>
      <c r="K28" s="56"/>
      <c r="L28" s="56"/>
      <c r="M28" s="56"/>
      <c r="N28" s="56"/>
      <c r="O28" s="56"/>
      <c r="P28" s="56"/>
      <c r="Q28" s="56"/>
      <c r="R28" s="55"/>
      <c r="S28" s="56"/>
      <c r="T28" s="56"/>
      <c r="U28" s="56"/>
      <c r="V28" s="56"/>
      <c r="W28" s="59"/>
    </row>
    <row r="29" spans="1:23" x14ac:dyDescent="0.25">
      <c r="C29" s="56"/>
      <c r="D29" s="56"/>
      <c r="E29" s="56"/>
      <c r="F29" s="56"/>
      <c r="G29" s="56"/>
      <c r="H29" s="56"/>
      <c r="I29" s="56"/>
      <c r="J29" s="56"/>
      <c r="K29" s="56"/>
      <c r="L29" s="56"/>
      <c r="M29" s="56"/>
      <c r="N29" s="56"/>
      <c r="O29" s="56"/>
      <c r="P29" s="56"/>
      <c r="Q29" s="56"/>
      <c r="R29" s="55"/>
      <c r="S29" s="56"/>
      <c r="T29" s="56"/>
      <c r="U29" s="56"/>
      <c r="V29" s="56"/>
      <c r="W29" s="59"/>
    </row>
    <row r="30" spans="1:23" x14ac:dyDescent="0.25">
      <c r="C30" s="56"/>
      <c r="D30" s="56"/>
      <c r="E30" s="56"/>
      <c r="F30" s="56"/>
      <c r="G30" s="56"/>
      <c r="H30" s="56"/>
      <c r="I30" s="56"/>
      <c r="J30" s="56"/>
      <c r="K30" s="56"/>
      <c r="L30" s="56"/>
      <c r="M30" s="56"/>
      <c r="N30" s="56"/>
      <c r="O30" s="56"/>
      <c r="P30" s="56"/>
      <c r="Q30" s="56"/>
      <c r="R30" s="55"/>
      <c r="S30" s="56"/>
      <c r="T30" s="56"/>
      <c r="U30" s="56"/>
      <c r="V30" s="56"/>
      <c r="W30" s="59"/>
    </row>
    <row r="34" spans="2:23" x14ac:dyDescent="0.25">
      <c r="C34" s="56"/>
      <c r="D34" s="56"/>
      <c r="E34" s="56"/>
      <c r="F34" s="56"/>
      <c r="G34" s="56"/>
      <c r="H34" s="56"/>
      <c r="I34" s="56"/>
      <c r="J34" s="56"/>
      <c r="K34" s="56"/>
      <c r="L34" s="56"/>
      <c r="M34" s="56"/>
      <c r="N34" s="56"/>
      <c r="O34" s="56"/>
      <c r="P34" s="56"/>
      <c r="Q34" s="56"/>
      <c r="R34" s="55"/>
      <c r="S34" s="56"/>
      <c r="T34" s="56"/>
      <c r="U34" s="56"/>
      <c r="V34" s="56"/>
      <c r="W34" s="59"/>
    </row>
    <row r="35" spans="2:23" x14ac:dyDescent="0.25">
      <c r="C35" s="56"/>
      <c r="D35" s="56"/>
      <c r="E35" s="56"/>
      <c r="F35" s="56"/>
      <c r="G35" s="56"/>
      <c r="H35" s="56"/>
      <c r="I35" s="56"/>
      <c r="J35" s="56"/>
      <c r="K35" s="56"/>
      <c r="L35" s="56"/>
      <c r="M35" s="56"/>
      <c r="N35" s="56"/>
      <c r="O35" s="56"/>
      <c r="P35" s="56"/>
      <c r="Q35" s="56"/>
      <c r="R35" s="55"/>
      <c r="S35" s="56"/>
      <c r="T35" s="56"/>
      <c r="U35" s="56"/>
      <c r="V35" s="56"/>
      <c r="W35" s="59"/>
    </row>
    <row r="36" spans="2:23" x14ac:dyDescent="0.25">
      <c r="C36" s="56"/>
      <c r="D36" s="56"/>
      <c r="E36" s="56"/>
      <c r="F36" s="56"/>
      <c r="G36" s="56"/>
      <c r="H36" s="56"/>
      <c r="I36" s="56"/>
      <c r="J36" s="56"/>
      <c r="K36" s="56"/>
      <c r="L36" s="56"/>
      <c r="M36" s="56"/>
      <c r="N36" s="56"/>
      <c r="O36" s="56"/>
      <c r="P36" s="56"/>
      <c r="Q36" s="56"/>
      <c r="R36" s="55"/>
      <c r="S36" s="56"/>
      <c r="T36" s="56"/>
      <c r="U36" s="56"/>
      <c r="V36" s="56"/>
      <c r="W36" s="59"/>
    </row>
    <row r="37" spans="2:23" x14ac:dyDescent="0.25">
      <c r="C37" s="56"/>
      <c r="D37" s="56"/>
      <c r="E37" s="56"/>
      <c r="F37" s="56"/>
      <c r="G37" s="56"/>
      <c r="H37" s="56"/>
      <c r="I37" s="56"/>
      <c r="J37" s="56"/>
      <c r="K37" s="56"/>
      <c r="L37" s="56"/>
      <c r="M37" s="56"/>
      <c r="N37" s="56"/>
      <c r="O37" s="56"/>
      <c r="P37" s="56"/>
      <c r="Q37" s="56"/>
      <c r="R37" s="55"/>
      <c r="S37" s="56"/>
      <c r="T37" s="56"/>
      <c r="U37" s="56"/>
      <c r="V37" s="56"/>
      <c r="W37" s="59"/>
    </row>
    <row r="38" spans="2:23" x14ac:dyDescent="0.25">
      <c r="B38" s="53"/>
      <c r="C38" s="56"/>
      <c r="D38" s="56"/>
      <c r="E38" s="56"/>
      <c r="F38" s="56"/>
      <c r="G38" s="56"/>
      <c r="H38" s="56"/>
      <c r="I38" s="56"/>
      <c r="J38" s="56"/>
      <c r="K38" s="56"/>
      <c r="L38" s="56"/>
      <c r="M38" s="56"/>
      <c r="N38" s="56"/>
      <c r="O38" s="56"/>
      <c r="P38" s="56"/>
      <c r="Q38" s="56"/>
      <c r="R38" s="55"/>
      <c r="S38" s="56"/>
      <c r="T38" s="56"/>
      <c r="U38" s="56"/>
      <c r="V38" s="56"/>
      <c r="W38" s="59"/>
    </row>
    <row r="39" spans="2:23" x14ac:dyDescent="0.25">
      <c r="C39" s="56"/>
      <c r="D39" s="56"/>
      <c r="E39" s="56"/>
      <c r="F39" s="56"/>
      <c r="G39" s="56"/>
      <c r="H39" s="56"/>
      <c r="I39" s="56"/>
      <c r="J39" s="56"/>
      <c r="K39" s="56"/>
      <c r="L39" s="56"/>
      <c r="M39" s="56"/>
      <c r="N39" s="56"/>
      <c r="O39" s="56"/>
      <c r="P39" s="56"/>
      <c r="Q39" s="56"/>
      <c r="R39" s="51"/>
      <c r="S39" s="56"/>
      <c r="T39" s="56"/>
      <c r="U39" s="56"/>
      <c r="V39" s="56"/>
      <c r="W39" s="59"/>
    </row>
    <row r="40" spans="2:23" x14ac:dyDescent="0.25">
      <c r="B40" s="53"/>
      <c r="C40" s="56"/>
      <c r="D40" s="56"/>
      <c r="E40" s="56"/>
      <c r="F40" s="56"/>
      <c r="G40" s="56"/>
      <c r="H40" s="56"/>
      <c r="I40" s="56"/>
      <c r="J40" s="56"/>
      <c r="K40" s="56"/>
      <c r="L40" s="56"/>
      <c r="M40" s="56"/>
      <c r="N40" s="56"/>
      <c r="O40" s="56"/>
      <c r="P40" s="56"/>
      <c r="Q40" s="56"/>
      <c r="R40" s="55"/>
      <c r="S40" s="56"/>
      <c r="T40" s="56"/>
      <c r="U40" s="56"/>
      <c r="V40" s="56"/>
      <c r="W40" s="59"/>
    </row>
    <row r="41" spans="2:23" x14ac:dyDescent="0.25">
      <c r="C41" s="56"/>
      <c r="D41" s="56"/>
      <c r="E41" s="56"/>
      <c r="F41" s="56"/>
      <c r="G41" s="56"/>
      <c r="H41" s="56"/>
      <c r="I41" s="56"/>
      <c r="J41" s="56"/>
      <c r="K41" s="56"/>
      <c r="L41" s="56"/>
      <c r="M41" s="56"/>
      <c r="N41" s="56"/>
      <c r="O41" s="56"/>
      <c r="P41" s="56"/>
      <c r="Q41" s="56"/>
      <c r="R41" s="51"/>
      <c r="S41" s="56"/>
      <c r="T41" s="56"/>
      <c r="U41" s="56"/>
      <c r="V41" s="56"/>
      <c r="W41" s="56"/>
    </row>
    <row r="42" spans="2:23" x14ac:dyDescent="0.25">
      <c r="C42" s="56"/>
      <c r="D42" s="56"/>
      <c r="E42" s="56"/>
      <c r="F42" s="56"/>
      <c r="G42" s="56"/>
      <c r="H42" s="56"/>
      <c r="I42" s="56"/>
      <c r="J42" s="56"/>
      <c r="K42" s="56"/>
      <c r="L42" s="56"/>
      <c r="M42" s="56"/>
      <c r="N42" s="56"/>
      <c r="O42" s="56"/>
      <c r="P42" s="56"/>
      <c r="Q42" s="56"/>
      <c r="R42" s="51"/>
      <c r="S42" s="56"/>
      <c r="T42" s="56"/>
      <c r="U42" s="56"/>
      <c r="V42" s="56"/>
      <c r="W42" s="56"/>
    </row>
    <row r="43" spans="2:23" x14ac:dyDescent="0.25">
      <c r="C43" s="56"/>
      <c r="D43" s="56"/>
      <c r="E43" s="56"/>
      <c r="F43" s="56"/>
      <c r="G43" s="56"/>
      <c r="H43" s="56"/>
      <c r="I43" s="56"/>
      <c r="J43" s="56"/>
      <c r="K43" s="56"/>
      <c r="L43" s="56"/>
      <c r="M43" s="56"/>
      <c r="N43" s="56"/>
      <c r="O43" s="56"/>
      <c r="P43" s="56"/>
      <c r="Q43" s="56"/>
      <c r="R43" s="51"/>
      <c r="S43" s="56"/>
      <c r="T43" s="56"/>
      <c r="U43" s="56"/>
      <c r="V43" s="56"/>
      <c r="W43" s="56"/>
    </row>
    <row r="44" spans="2:23" x14ac:dyDescent="0.25">
      <c r="B44" s="53"/>
      <c r="C44" s="56"/>
      <c r="D44" s="56"/>
      <c r="E44" s="56"/>
      <c r="F44" s="56"/>
      <c r="G44" s="56"/>
      <c r="H44" s="56"/>
      <c r="I44" s="56"/>
      <c r="J44" s="56"/>
      <c r="K44" s="56"/>
      <c r="L44" s="56"/>
      <c r="M44" s="56"/>
      <c r="N44" s="56"/>
      <c r="O44" s="56"/>
      <c r="P44" s="56"/>
      <c r="Q44" s="56"/>
      <c r="R44" s="51"/>
      <c r="S44" s="56"/>
      <c r="T44" s="56"/>
      <c r="U44" s="56"/>
      <c r="V44" s="56"/>
      <c r="W44" s="56"/>
    </row>
    <row r="45" spans="2:23" x14ac:dyDescent="0.25">
      <c r="C45" s="56"/>
      <c r="D45" s="56"/>
      <c r="E45" s="56"/>
      <c r="F45" s="56"/>
      <c r="G45" s="56"/>
      <c r="H45" s="56"/>
      <c r="I45" s="56"/>
      <c r="J45" s="56"/>
      <c r="K45" s="56"/>
      <c r="L45" s="56"/>
      <c r="M45" s="56"/>
      <c r="N45" s="56"/>
      <c r="O45" s="56"/>
      <c r="P45" s="56"/>
      <c r="Q45" s="56"/>
      <c r="R45" s="51"/>
      <c r="S45" s="56"/>
      <c r="T45" s="56"/>
      <c r="U45" s="56"/>
      <c r="V45" s="56"/>
      <c r="W45" s="56"/>
    </row>
    <row r="46" spans="2:23" x14ac:dyDescent="0.25">
      <c r="C46" s="56"/>
      <c r="D46" s="56"/>
      <c r="E46" s="56"/>
      <c r="F46" s="56"/>
      <c r="G46" s="56"/>
      <c r="H46" s="56"/>
      <c r="I46" s="56"/>
      <c r="J46" s="56"/>
      <c r="K46" s="56"/>
      <c r="L46" s="56"/>
      <c r="M46" s="56"/>
      <c r="N46" s="56"/>
      <c r="O46" s="56"/>
      <c r="P46" s="56"/>
      <c r="Q46" s="56"/>
      <c r="R46" s="51"/>
      <c r="S46" s="56"/>
      <c r="T46" s="56"/>
      <c r="U46" s="56"/>
      <c r="V46" s="56"/>
      <c r="W46" s="56"/>
    </row>
    <row r="47" spans="2:23" x14ac:dyDescent="0.25">
      <c r="B47" s="53"/>
      <c r="C47" s="56"/>
      <c r="D47" s="56"/>
      <c r="E47" s="56"/>
      <c r="F47" s="56"/>
      <c r="G47" s="56"/>
      <c r="H47" s="56"/>
      <c r="I47" s="56"/>
      <c r="J47" s="56"/>
      <c r="K47" s="56"/>
      <c r="L47" s="56"/>
      <c r="M47" s="56"/>
      <c r="N47" s="56"/>
      <c r="O47" s="56"/>
      <c r="P47" s="56"/>
      <c r="Q47" s="56"/>
      <c r="R47" s="55"/>
      <c r="S47" s="56"/>
      <c r="T47" s="56"/>
      <c r="U47" s="56"/>
      <c r="V47" s="56"/>
      <c r="W47" s="59"/>
    </row>
    <row r="48" spans="2:23" x14ac:dyDescent="0.25">
      <c r="C48" s="56"/>
      <c r="D48" s="56"/>
      <c r="E48" s="56"/>
      <c r="F48" s="56"/>
      <c r="G48" s="56"/>
      <c r="H48" s="56"/>
      <c r="I48" s="56"/>
      <c r="J48" s="56"/>
      <c r="K48" s="56"/>
      <c r="L48" s="56"/>
      <c r="M48" s="56"/>
      <c r="N48" s="56"/>
      <c r="O48" s="56"/>
      <c r="P48" s="56"/>
      <c r="Q48" s="56"/>
      <c r="R48" s="55"/>
      <c r="S48" s="56"/>
      <c r="T48" s="56"/>
      <c r="U48" s="56"/>
      <c r="V48" s="56"/>
      <c r="W48" s="59"/>
    </row>
    <row r="49" spans="2:23" x14ac:dyDescent="0.25">
      <c r="C49" s="56"/>
      <c r="D49" s="56"/>
      <c r="E49" s="56"/>
      <c r="F49" s="56"/>
      <c r="G49" s="56"/>
      <c r="H49" s="56"/>
      <c r="I49" s="56"/>
      <c r="J49" s="56"/>
      <c r="K49" s="56"/>
      <c r="L49" s="56"/>
      <c r="M49" s="56"/>
      <c r="N49" s="56"/>
      <c r="O49" s="56"/>
      <c r="P49" s="56"/>
      <c r="Q49" s="56"/>
      <c r="R49" s="55"/>
      <c r="S49" s="56"/>
      <c r="T49" s="56"/>
      <c r="U49" s="56"/>
      <c r="V49" s="56"/>
      <c r="W49" s="59"/>
    </row>
    <row r="50" spans="2:23" x14ac:dyDescent="0.25">
      <c r="C50" s="56"/>
      <c r="D50" s="56"/>
      <c r="E50" s="56"/>
      <c r="F50" s="56"/>
      <c r="G50" s="56"/>
      <c r="H50" s="56"/>
      <c r="I50" s="56"/>
      <c r="J50" s="56"/>
      <c r="K50" s="56"/>
      <c r="L50" s="56"/>
      <c r="M50" s="56"/>
      <c r="N50" s="56"/>
      <c r="O50" s="56"/>
      <c r="P50" s="56"/>
      <c r="Q50" s="56"/>
      <c r="R50" s="55"/>
      <c r="S50" s="56"/>
      <c r="T50" s="56"/>
      <c r="U50" s="56"/>
      <c r="V50" s="56"/>
      <c r="W50" s="59"/>
    </row>
    <row r="51" spans="2:23" x14ac:dyDescent="0.25">
      <c r="C51" s="56"/>
      <c r="D51" s="56"/>
      <c r="E51" s="56"/>
      <c r="F51" s="56"/>
      <c r="G51" s="56"/>
      <c r="H51" s="56"/>
      <c r="I51" s="56"/>
      <c r="J51" s="56"/>
      <c r="K51" s="56"/>
      <c r="L51" s="56"/>
      <c r="M51" s="56"/>
      <c r="N51" s="56"/>
      <c r="O51" s="56"/>
      <c r="P51" s="56"/>
      <c r="Q51" s="56"/>
      <c r="R51" s="55"/>
      <c r="S51" s="56"/>
      <c r="T51" s="56"/>
      <c r="U51" s="56"/>
      <c r="V51" s="56"/>
      <c r="W51" s="59"/>
    </row>
    <row r="52" spans="2:23" x14ac:dyDescent="0.25">
      <c r="B52" s="53"/>
      <c r="C52" s="56"/>
      <c r="D52" s="56"/>
      <c r="E52" s="56"/>
      <c r="F52" s="56"/>
      <c r="G52" s="56"/>
      <c r="H52" s="56"/>
      <c r="I52" s="56"/>
      <c r="J52" s="56"/>
      <c r="K52" s="56"/>
      <c r="L52" s="56"/>
      <c r="M52" s="56"/>
      <c r="N52" s="56"/>
      <c r="O52" s="56"/>
      <c r="P52" s="56"/>
      <c r="Q52" s="56"/>
      <c r="R52" s="55"/>
      <c r="S52" s="56"/>
      <c r="T52" s="56"/>
      <c r="U52" s="56"/>
      <c r="V52" s="56"/>
      <c r="W52" s="59"/>
    </row>
    <row r="53" spans="2:23" x14ac:dyDescent="0.25">
      <c r="C53" s="56"/>
      <c r="D53" s="56"/>
      <c r="E53" s="56"/>
      <c r="F53" s="56"/>
      <c r="G53" s="56"/>
      <c r="H53" s="56"/>
      <c r="I53" s="56"/>
      <c r="J53" s="56"/>
      <c r="K53" s="56"/>
      <c r="L53" s="56"/>
      <c r="M53" s="56"/>
      <c r="N53" s="56"/>
      <c r="O53" s="56"/>
      <c r="P53" s="56"/>
      <c r="Q53" s="56"/>
      <c r="R53" s="55"/>
      <c r="S53" s="56"/>
      <c r="T53" s="56"/>
      <c r="U53" s="56"/>
      <c r="V53" s="56"/>
      <c r="W53" s="59"/>
    </row>
    <row r="54" spans="2:23" x14ac:dyDescent="0.25">
      <c r="C54" s="56"/>
      <c r="D54" s="56"/>
      <c r="E54" s="56"/>
      <c r="F54" s="56"/>
      <c r="G54" s="56"/>
      <c r="H54" s="56"/>
      <c r="I54" s="56"/>
      <c r="J54" s="56"/>
      <c r="K54" s="56"/>
      <c r="L54" s="56"/>
      <c r="M54" s="56"/>
      <c r="N54" s="56"/>
      <c r="O54" s="56"/>
      <c r="P54" s="56"/>
      <c r="Q54" s="56"/>
      <c r="R54" s="51"/>
      <c r="S54" s="56"/>
      <c r="T54" s="56"/>
      <c r="U54" s="56"/>
      <c r="V54" s="56"/>
    </row>
    <row r="55" spans="2:23" x14ac:dyDescent="0.25">
      <c r="C55" s="41"/>
      <c r="D55" s="41"/>
      <c r="E55" s="41"/>
      <c r="F55" s="41"/>
      <c r="G55" s="41"/>
      <c r="H55" s="41"/>
      <c r="I55" s="41"/>
      <c r="J55" s="41"/>
      <c r="K55" s="41"/>
      <c r="L55" s="41"/>
      <c r="M55" s="41"/>
      <c r="N55" s="41"/>
      <c r="O55" s="41"/>
      <c r="P55" s="41"/>
      <c r="Q55" s="41"/>
      <c r="R55" s="41"/>
      <c r="S55" s="41"/>
      <c r="T55" s="41"/>
      <c r="U55" s="41"/>
      <c r="V55" s="41"/>
    </row>
    <row r="60" spans="2:23" x14ac:dyDescent="0.25">
      <c r="Q60" s="56"/>
    </row>
    <row r="61" spans="2:23" x14ac:dyDescent="0.25">
      <c r="Q61" s="56"/>
    </row>
    <row r="62" spans="2:23" x14ac:dyDescent="0.25">
      <c r="Q62" s="56"/>
    </row>
    <row r="63" spans="2:23" x14ac:dyDescent="0.25">
      <c r="Q63" s="56"/>
    </row>
    <row r="64" spans="2:23" x14ac:dyDescent="0.25">
      <c r="Q64" s="56"/>
    </row>
    <row r="65" spans="2:22" x14ac:dyDescent="0.25">
      <c r="Q65" s="56"/>
    </row>
    <row r="66" spans="2:22" x14ac:dyDescent="0.25">
      <c r="Q66" s="56"/>
    </row>
    <row r="67" spans="2:22" x14ac:dyDescent="0.25">
      <c r="Q67" s="56"/>
    </row>
    <row r="68" spans="2:22" x14ac:dyDescent="0.25">
      <c r="Q68" s="56"/>
    </row>
    <row r="69" spans="2:22" x14ac:dyDescent="0.25">
      <c r="Q69" s="56"/>
    </row>
    <row r="70" spans="2:22" x14ac:dyDescent="0.25">
      <c r="Q70" s="56"/>
    </row>
    <row r="71" spans="2:22" x14ac:dyDescent="0.25">
      <c r="B71" s="56"/>
      <c r="C71" s="56"/>
      <c r="D71" s="56"/>
      <c r="E71" s="56"/>
      <c r="F71" s="56"/>
      <c r="G71" s="56"/>
      <c r="H71" s="56"/>
      <c r="I71" s="56"/>
      <c r="J71" s="56"/>
      <c r="K71" s="56"/>
      <c r="L71" s="56"/>
      <c r="M71" s="56"/>
      <c r="N71" s="56"/>
      <c r="O71" s="56"/>
      <c r="P71" s="56"/>
      <c r="Q71" s="56"/>
      <c r="R71" s="56"/>
      <c r="S71" s="56"/>
      <c r="T71" s="56"/>
      <c r="U71" s="56"/>
      <c r="V71" s="56"/>
    </row>
    <row r="72" spans="2:22" x14ac:dyDescent="0.25">
      <c r="B72" s="56"/>
      <c r="C72" s="56"/>
      <c r="D72" s="56"/>
      <c r="E72" s="56"/>
      <c r="F72" s="56"/>
      <c r="G72" s="56"/>
      <c r="H72" s="56"/>
      <c r="I72" s="56"/>
      <c r="J72" s="56"/>
      <c r="K72" s="56"/>
      <c r="L72" s="56"/>
      <c r="M72" s="56"/>
      <c r="N72" s="56"/>
      <c r="O72" s="56"/>
      <c r="P72" s="56"/>
      <c r="Q72" s="56"/>
      <c r="R72" s="56"/>
      <c r="S72" s="56"/>
      <c r="T72" s="56"/>
      <c r="U72" s="56"/>
      <c r="V72" s="56"/>
    </row>
    <row r="73" spans="2:22" x14ac:dyDescent="0.25">
      <c r="B73" s="56"/>
      <c r="C73" s="56"/>
      <c r="D73" s="56"/>
      <c r="E73" s="56"/>
      <c r="F73" s="56"/>
      <c r="G73" s="56"/>
      <c r="H73" s="56"/>
      <c r="I73" s="56"/>
      <c r="J73" s="56"/>
      <c r="K73" s="56"/>
      <c r="L73" s="56"/>
      <c r="M73" s="56"/>
      <c r="N73" s="56"/>
      <c r="O73" s="56"/>
      <c r="P73" s="56"/>
      <c r="Q73" s="56"/>
      <c r="R73" s="56"/>
      <c r="S73" s="56"/>
      <c r="T73" s="56"/>
      <c r="U73" s="56"/>
      <c r="V73" s="56"/>
    </row>
    <row r="74" spans="2:22" x14ac:dyDescent="0.25">
      <c r="B74" s="56"/>
      <c r="C74" s="56"/>
      <c r="D74" s="56"/>
      <c r="E74" s="56"/>
      <c r="F74" s="56"/>
      <c r="G74" s="56"/>
      <c r="H74" s="56"/>
      <c r="I74" s="56"/>
      <c r="J74" s="56"/>
      <c r="K74" s="56"/>
      <c r="L74" s="56"/>
      <c r="M74" s="56"/>
      <c r="N74" s="56"/>
      <c r="O74" s="56"/>
      <c r="P74" s="56"/>
      <c r="Q74" s="56"/>
      <c r="R74" s="56"/>
      <c r="S74" s="56"/>
      <c r="T74" s="56"/>
      <c r="U74" s="56"/>
      <c r="V74" s="56"/>
    </row>
    <row r="158" spans="3:22" x14ac:dyDescent="0.25">
      <c r="C158" s="56"/>
      <c r="D158" s="56"/>
      <c r="E158" s="56"/>
      <c r="F158" s="56"/>
      <c r="G158" s="56"/>
      <c r="H158" s="56"/>
      <c r="I158" s="56"/>
      <c r="J158" s="56"/>
      <c r="K158" s="56"/>
      <c r="L158" s="56"/>
      <c r="M158" s="56"/>
      <c r="N158" s="56"/>
      <c r="O158" s="56"/>
      <c r="P158" s="56"/>
      <c r="Q158" s="56"/>
      <c r="R158" s="51"/>
      <c r="S158" s="56"/>
      <c r="T158" s="56"/>
      <c r="U158" s="56"/>
      <c r="V158" s="56"/>
    </row>
    <row r="167" spans="2:22" x14ac:dyDescent="0.25">
      <c r="B167" s="57"/>
      <c r="C167" s="58"/>
      <c r="D167" s="58"/>
      <c r="E167" s="58"/>
      <c r="F167" s="58"/>
      <c r="G167" s="58"/>
      <c r="H167" s="58"/>
      <c r="I167" s="58"/>
      <c r="J167" s="58"/>
      <c r="K167" s="58"/>
      <c r="L167" s="58"/>
      <c r="M167" s="58"/>
      <c r="N167" s="58"/>
      <c r="O167" s="58"/>
      <c r="P167" s="58"/>
      <c r="Q167" s="58"/>
      <c r="R167" s="58"/>
      <c r="S167" s="58"/>
      <c r="T167" s="58"/>
      <c r="U167" s="58"/>
      <c r="V167" s="58"/>
    </row>
    <row r="168" spans="2:22" x14ac:dyDescent="0.25">
      <c r="C168" s="56"/>
      <c r="D168" s="56"/>
      <c r="E168" s="56"/>
      <c r="F168" s="56"/>
      <c r="G168" s="56"/>
      <c r="H168" s="56"/>
      <c r="I168" s="56"/>
      <c r="J168" s="56"/>
      <c r="K168" s="56"/>
      <c r="L168" s="56"/>
      <c r="M168" s="56"/>
      <c r="N168" s="56"/>
      <c r="O168" s="56"/>
      <c r="P168" s="56"/>
      <c r="Q168" s="56"/>
      <c r="R168" s="51"/>
      <c r="S168" s="56"/>
      <c r="T168" s="56"/>
      <c r="U168" s="56"/>
      <c r="V168" s="56"/>
    </row>
    <row r="169" spans="2:22" x14ac:dyDescent="0.25">
      <c r="C169" s="56"/>
      <c r="D169" s="56"/>
      <c r="E169" s="56"/>
      <c r="F169" s="56"/>
      <c r="G169" s="56"/>
      <c r="H169" s="56"/>
      <c r="I169" s="56"/>
      <c r="J169" s="56"/>
      <c r="K169" s="56"/>
      <c r="L169" s="56"/>
      <c r="M169" s="56"/>
      <c r="N169" s="56"/>
      <c r="O169" s="56"/>
      <c r="P169" s="56"/>
      <c r="Q169" s="56"/>
      <c r="R169" s="51"/>
      <c r="S169" s="56"/>
      <c r="T169" s="56"/>
      <c r="U169" s="56"/>
      <c r="V169" s="56"/>
    </row>
    <row r="170" spans="2:22" x14ac:dyDescent="0.25">
      <c r="C170" s="56"/>
      <c r="D170" s="56"/>
      <c r="E170" s="56"/>
      <c r="F170" s="56"/>
      <c r="G170" s="56"/>
      <c r="H170" s="56"/>
      <c r="I170" s="56"/>
      <c r="J170" s="56"/>
      <c r="K170" s="56"/>
      <c r="L170" s="56"/>
      <c r="M170" s="56"/>
      <c r="N170" s="56"/>
      <c r="O170" s="56"/>
      <c r="P170" s="56"/>
      <c r="Q170" s="56"/>
      <c r="R170" s="51"/>
      <c r="S170" s="56"/>
      <c r="T170" s="56"/>
      <c r="U170" s="56"/>
      <c r="V170" s="56"/>
    </row>
    <row r="171" spans="2:22" x14ac:dyDescent="0.25">
      <c r="C171" s="56"/>
      <c r="D171" s="56"/>
      <c r="E171" s="56"/>
      <c r="F171" s="56"/>
      <c r="G171" s="56"/>
      <c r="H171" s="56"/>
      <c r="I171" s="56"/>
      <c r="J171" s="56"/>
      <c r="K171" s="56"/>
      <c r="L171" s="56"/>
      <c r="M171" s="56"/>
      <c r="N171" s="56"/>
      <c r="O171" s="56"/>
      <c r="P171" s="56"/>
      <c r="Q171" s="56"/>
      <c r="R171" s="51"/>
      <c r="S171" s="56"/>
      <c r="T171" s="56"/>
      <c r="U171" s="56"/>
      <c r="V171" s="56"/>
    </row>
    <row r="172" spans="2:22" x14ac:dyDescent="0.25">
      <c r="C172" s="56"/>
      <c r="D172" s="56"/>
      <c r="E172" s="56"/>
      <c r="F172" s="56"/>
      <c r="G172" s="56"/>
      <c r="H172" s="56"/>
      <c r="I172" s="56"/>
      <c r="J172" s="56"/>
      <c r="K172" s="56"/>
      <c r="L172" s="56"/>
      <c r="M172" s="56"/>
      <c r="N172" s="56"/>
      <c r="O172" s="56"/>
      <c r="P172" s="56"/>
      <c r="Q172" s="56"/>
      <c r="R172" s="51"/>
      <c r="S172" s="56"/>
      <c r="T172" s="56"/>
      <c r="U172" s="56"/>
      <c r="V172" s="56"/>
    </row>
    <row r="173" spans="2:22" x14ac:dyDescent="0.25">
      <c r="C173" s="56"/>
      <c r="D173" s="56"/>
      <c r="E173" s="56"/>
      <c r="F173" s="56"/>
      <c r="G173" s="56"/>
      <c r="H173" s="56"/>
      <c r="I173" s="56"/>
      <c r="J173" s="56"/>
      <c r="K173" s="56"/>
      <c r="L173" s="56"/>
      <c r="M173" s="56"/>
      <c r="N173" s="56"/>
      <c r="O173" s="56"/>
      <c r="P173" s="56"/>
      <c r="Q173" s="56"/>
      <c r="R173" s="51"/>
      <c r="S173" s="56"/>
      <c r="T173" s="56"/>
      <c r="U173" s="56"/>
      <c r="V173" s="56"/>
    </row>
    <row r="174" spans="2:22" x14ac:dyDescent="0.25">
      <c r="C174" s="56"/>
      <c r="D174" s="56"/>
      <c r="E174" s="56"/>
      <c r="F174" s="56"/>
      <c r="G174" s="56"/>
      <c r="H174" s="56"/>
      <c r="I174" s="56"/>
      <c r="J174" s="56"/>
      <c r="K174" s="56"/>
      <c r="L174" s="56"/>
      <c r="M174" s="56"/>
      <c r="N174" s="56"/>
      <c r="O174" s="56"/>
      <c r="P174" s="56"/>
      <c r="Q174" s="56"/>
      <c r="R174" s="51"/>
      <c r="S174" s="56"/>
      <c r="T174" s="56"/>
      <c r="U174" s="56"/>
      <c r="V174" s="56"/>
    </row>
    <row r="175" spans="2:22" x14ac:dyDescent="0.25">
      <c r="C175" s="56"/>
      <c r="D175" s="56"/>
      <c r="E175" s="56"/>
      <c r="F175" s="56"/>
      <c r="G175" s="56"/>
      <c r="H175" s="56"/>
      <c r="I175" s="56"/>
      <c r="J175" s="56"/>
      <c r="K175" s="56"/>
      <c r="L175" s="56"/>
      <c r="M175" s="56"/>
      <c r="N175" s="56"/>
      <c r="O175" s="56"/>
      <c r="P175" s="56"/>
      <c r="Q175" s="56"/>
      <c r="R175" s="51"/>
      <c r="S175" s="56"/>
      <c r="T175" s="56"/>
      <c r="U175" s="56"/>
      <c r="V175" s="56"/>
    </row>
    <row r="176" spans="2:22" x14ac:dyDescent="0.25">
      <c r="C176" s="56"/>
      <c r="D176" s="56"/>
      <c r="E176" s="56"/>
      <c r="F176" s="56"/>
      <c r="G176" s="56"/>
      <c r="H176" s="56"/>
      <c r="I176" s="56"/>
      <c r="J176" s="56"/>
      <c r="K176" s="56"/>
      <c r="L176" s="56"/>
      <c r="M176" s="56"/>
      <c r="N176" s="56"/>
      <c r="O176" s="56"/>
      <c r="P176" s="56"/>
      <c r="Q176" s="56"/>
      <c r="R176" s="51"/>
      <c r="S176" s="56"/>
      <c r="T176" s="56"/>
      <c r="U176" s="56"/>
      <c r="V176" s="56"/>
    </row>
    <row r="177" spans="3:22" x14ac:dyDescent="0.25">
      <c r="C177" s="56"/>
      <c r="D177" s="56"/>
      <c r="E177" s="56"/>
      <c r="F177" s="56"/>
      <c r="G177" s="56"/>
      <c r="H177" s="56"/>
      <c r="I177" s="56"/>
      <c r="J177" s="56"/>
      <c r="K177" s="56"/>
      <c r="L177" s="56"/>
      <c r="M177" s="56"/>
      <c r="N177" s="56"/>
      <c r="O177" s="56"/>
      <c r="P177" s="56"/>
      <c r="Q177" s="56"/>
      <c r="R177" s="51"/>
      <c r="S177" s="56"/>
      <c r="T177" s="56"/>
      <c r="U177" s="56"/>
      <c r="V177" s="56"/>
    </row>
    <row r="178" spans="3:22" x14ac:dyDescent="0.25">
      <c r="C178" s="56"/>
      <c r="D178" s="56"/>
      <c r="E178" s="56"/>
      <c r="F178" s="56"/>
      <c r="G178" s="56"/>
      <c r="H178" s="56"/>
      <c r="I178" s="56"/>
      <c r="J178" s="56"/>
      <c r="K178" s="56"/>
      <c r="L178" s="56"/>
      <c r="M178" s="56"/>
      <c r="N178" s="56"/>
      <c r="O178" s="56"/>
      <c r="P178" s="56"/>
      <c r="Q178" s="56"/>
      <c r="R178" s="51"/>
      <c r="S178" s="56"/>
      <c r="T178" s="56"/>
      <c r="U178" s="56"/>
      <c r="V178" s="56"/>
    </row>
    <row r="179" spans="3:22" x14ac:dyDescent="0.25">
      <c r="C179" s="56"/>
      <c r="D179" s="56"/>
      <c r="E179" s="56"/>
      <c r="F179" s="56"/>
      <c r="G179" s="56"/>
      <c r="H179" s="56"/>
      <c r="I179" s="56"/>
      <c r="J179" s="56"/>
      <c r="K179" s="56"/>
      <c r="L179" s="56"/>
      <c r="M179" s="56"/>
      <c r="N179" s="56"/>
      <c r="O179" s="56"/>
      <c r="P179" s="56"/>
      <c r="Q179" s="56"/>
      <c r="R179" s="56"/>
      <c r="S179" s="56"/>
      <c r="T179" s="56"/>
      <c r="U179" s="56"/>
      <c r="V179" s="56"/>
    </row>
    <row r="180" spans="3:22" x14ac:dyDescent="0.25">
      <c r="C180" s="56"/>
      <c r="D180" s="56"/>
      <c r="E180" s="56"/>
      <c r="F180" s="56"/>
      <c r="G180" s="56"/>
      <c r="H180" s="56"/>
      <c r="I180" s="56"/>
      <c r="J180" s="56"/>
      <c r="K180" s="56"/>
      <c r="L180" s="56"/>
      <c r="M180" s="56"/>
      <c r="N180" s="56"/>
      <c r="O180" s="56"/>
      <c r="P180" s="56"/>
      <c r="Q180" s="56"/>
      <c r="R180" s="51"/>
      <c r="S180" s="56"/>
      <c r="T180" s="56"/>
      <c r="U180" s="56"/>
      <c r="V180" s="56"/>
    </row>
    <row r="181" spans="3:22" x14ac:dyDescent="0.25">
      <c r="C181" s="56"/>
      <c r="D181" s="56"/>
      <c r="E181" s="56"/>
      <c r="F181" s="56"/>
      <c r="G181" s="56"/>
      <c r="H181" s="56"/>
      <c r="I181" s="56"/>
      <c r="J181" s="56"/>
      <c r="K181" s="56"/>
      <c r="L181" s="56"/>
      <c r="M181" s="56"/>
      <c r="N181" s="56"/>
      <c r="O181" s="56"/>
      <c r="P181" s="56"/>
      <c r="Q181" s="56"/>
      <c r="R181" s="51"/>
      <c r="S181" s="56"/>
      <c r="T181" s="56"/>
      <c r="U181" s="56"/>
      <c r="V181" s="56"/>
    </row>
    <row r="182" spans="3:22" x14ac:dyDescent="0.25">
      <c r="C182" s="56"/>
      <c r="D182" s="56"/>
      <c r="E182" s="56"/>
      <c r="F182" s="56"/>
      <c r="G182" s="56"/>
      <c r="H182" s="56"/>
      <c r="I182" s="56"/>
      <c r="J182" s="56"/>
      <c r="K182" s="56"/>
      <c r="L182" s="56"/>
      <c r="M182" s="56"/>
      <c r="N182" s="56"/>
      <c r="O182" s="56"/>
      <c r="P182" s="56"/>
      <c r="Q182" s="56"/>
      <c r="R182" s="51"/>
      <c r="S182" s="56"/>
      <c r="T182" s="56"/>
      <c r="U182" s="56"/>
      <c r="V182" s="56"/>
    </row>
    <row r="183" spans="3:22" x14ac:dyDescent="0.25">
      <c r="C183" s="56"/>
      <c r="D183" s="56"/>
      <c r="E183" s="56"/>
      <c r="F183" s="56"/>
      <c r="G183" s="56"/>
      <c r="H183" s="56"/>
      <c r="I183" s="56"/>
      <c r="J183" s="56"/>
      <c r="K183" s="56"/>
      <c r="L183" s="56"/>
      <c r="M183" s="56"/>
      <c r="N183" s="56"/>
      <c r="O183" s="56"/>
      <c r="P183" s="56"/>
      <c r="Q183" s="56"/>
      <c r="R183" s="51"/>
      <c r="S183" s="56"/>
      <c r="T183" s="56"/>
      <c r="U183" s="56"/>
      <c r="V183" s="56"/>
    </row>
    <row r="184" spans="3:22" x14ac:dyDescent="0.25">
      <c r="C184" s="56"/>
      <c r="D184" s="56"/>
      <c r="E184" s="56"/>
      <c r="F184" s="56"/>
      <c r="G184" s="56"/>
      <c r="H184" s="56"/>
      <c r="I184" s="56"/>
      <c r="J184" s="56"/>
      <c r="K184" s="56"/>
      <c r="L184" s="56"/>
      <c r="M184" s="56"/>
      <c r="N184" s="56"/>
      <c r="O184" s="56"/>
      <c r="P184" s="56"/>
      <c r="Q184" s="56"/>
      <c r="R184" s="51"/>
      <c r="S184" s="56"/>
      <c r="T184" s="56"/>
      <c r="U184" s="56"/>
      <c r="V184" s="56"/>
    </row>
    <row r="185" spans="3:22" x14ac:dyDescent="0.25">
      <c r="C185" s="56"/>
      <c r="D185" s="56"/>
      <c r="E185" s="56"/>
      <c r="F185" s="56"/>
      <c r="G185" s="56"/>
      <c r="H185" s="56"/>
      <c r="I185" s="56"/>
      <c r="J185" s="56"/>
      <c r="K185" s="56"/>
      <c r="L185" s="56"/>
      <c r="M185" s="56"/>
      <c r="N185" s="56"/>
      <c r="O185" s="56"/>
      <c r="P185" s="56"/>
      <c r="Q185" s="56"/>
      <c r="R185" s="51"/>
      <c r="S185" s="56"/>
      <c r="T185" s="56"/>
      <c r="U185" s="56"/>
      <c r="V185" s="56"/>
    </row>
    <row r="186" spans="3:22" x14ac:dyDescent="0.25">
      <c r="C186" s="56"/>
      <c r="D186" s="56"/>
      <c r="E186" s="56"/>
      <c r="F186" s="56"/>
      <c r="G186" s="56"/>
      <c r="H186" s="56"/>
      <c r="I186" s="56"/>
      <c r="J186" s="56"/>
      <c r="K186" s="56"/>
      <c r="L186" s="56"/>
      <c r="M186" s="56"/>
      <c r="N186" s="56"/>
      <c r="O186" s="56"/>
      <c r="P186" s="56"/>
      <c r="Q186" s="56"/>
      <c r="R186" s="51"/>
      <c r="S186" s="56"/>
      <c r="T186" s="56"/>
      <c r="U186" s="56"/>
      <c r="V186" s="56"/>
    </row>
    <row r="187" spans="3:22" x14ac:dyDescent="0.25">
      <c r="C187" s="56"/>
      <c r="D187" s="56"/>
      <c r="E187" s="56"/>
      <c r="F187" s="56"/>
      <c r="G187" s="56"/>
      <c r="H187" s="56"/>
      <c r="I187" s="56"/>
      <c r="J187" s="56"/>
      <c r="K187" s="56"/>
      <c r="L187" s="56"/>
      <c r="M187" s="56"/>
      <c r="N187" s="56"/>
      <c r="O187" s="56"/>
      <c r="P187" s="56"/>
      <c r="Q187" s="56"/>
      <c r="R187" s="51"/>
      <c r="S187" s="56"/>
      <c r="T187" s="56"/>
      <c r="U187" s="56"/>
      <c r="V187" s="56"/>
    </row>
    <row r="188" spans="3:22" x14ac:dyDescent="0.25">
      <c r="C188" s="56"/>
      <c r="D188" s="56"/>
      <c r="E188" s="56"/>
      <c r="F188" s="56"/>
      <c r="G188" s="56"/>
      <c r="H188" s="56"/>
      <c r="I188" s="56"/>
      <c r="J188" s="56"/>
      <c r="K188" s="56"/>
      <c r="L188" s="56"/>
      <c r="M188" s="56"/>
      <c r="N188" s="56"/>
      <c r="O188" s="56"/>
      <c r="P188" s="56"/>
      <c r="Q188" s="56"/>
      <c r="R188" s="51"/>
      <c r="S188" s="56"/>
      <c r="T188" s="56"/>
      <c r="U188" s="56"/>
      <c r="V188" s="56"/>
    </row>
    <row r="189" spans="3:22" x14ac:dyDescent="0.25">
      <c r="C189" s="56"/>
      <c r="D189" s="56"/>
      <c r="E189" s="56"/>
      <c r="F189" s="56"/>
      <c r="G189" s="56"/>
      <c r="H189" s="56"/>
      <c r="I189" s="56"/>
      <c r="J189" s="56"/>
      <c r="K189" s="56"/>
      <c r="L189" s="56"/>
      <c r="M189" s="56"/>
      <c r="N189" s="56"/>
      <c r="O189" s="56"/>
      <c r="P189" s="56"/>
      <c r="Q189" s="56"/>
      <c r="R189" s="51"/>
      <c r="S189" s="56"/>
      <c r="T189" s="56"/>
      <c r="U189" s="56"/>
      <c r="V189" s="56"/>
    </row>
    <row r="190" spans="3:22" x14ac:dyDescent="0.25">
      <c r="C190" s="56"/>
      <c r="D190" s="56"/>
      <c r="E190" s="56"/>
      <c r="F190" s="56"/>
      <c r="G190" s="56"/>
      <c r="H190" s="56"/>
      <c r="I190" s="56"/>
      <c r="J190" s="56"/>
      <c r="K190" s="56"/>
      <c r="L190" s="56"/>
      <c r="M190" s="56"/>
      <c r="N190" s="56"/>
      <c r="O190" s="56"/>
      <c r="P190" s="56"/>
      <c r="Q190" s="56"/>
      <c r="R190" s="51"/>
      <c r="S190" s="56"/>
      <c r="T190" s="56"/>
      <c r="U190" s="56"/>
      <c r="V190" s="56"/>
    </row>
    <row r="191" spans="3:22" x14ac:dyDescent="0.25">
      <c r="C191" s="56"/>
      <c r="D191" s="56"/>
      <c r="E191" s="56"/>
      <c r="F191" s="56"/>
      <c r="G191" s="56"/>
      <c r="H191" s="56"/>
      <c r="I191" s="56"/>
      <c r="J191" s="56"/>
      <c r="K191" s="56"/>
      <c r="L191" s="56"/>
      <c r="M191" s="56"/>
      <c r="N191" s="56"/>
      <c r="O191" s="56"/>
      <c r="P191" s="56"/>
      <c r="Q191" s="56"/>
      <c r="R191" s="51"/>
      <c r="S191" s="56"/>
      <c r="T191" s="56"/>
      <c r="U191" s="56"/>
      <c r="V191" s="56"/>
    </row>
    <row r="192" spans="3:22" x14ac:dyDescent="0.25">
      <c r="C192" s="56"/>
      <c r="D192" s="56"/>
      <c r="E192" s="56"/>
      <c r="F192" s="56"/>
      <c r="G192" s="56"/>
      <c r="H192" s="56"/>
      <c r="I192" s="56"/>
      <c r="J192" s="56"/>
      <c r="K192" s="56"/>
      <c r="L192" s="56"/>
      <c r="M192" s="56"/>
      <c r="N192" s="56"/>
      <c r="O192" s="56"/>
      <c r="P192" s="56"/>
      <c r="Q192" s="56"/>
      <c r="R192" s="51"/>
      <c r="S192" s="56"/>
      <c r="T192" s="56"/>
      <c r="U192" s="56"/>
      <c r="V192" s="56"/>
    </row>
    <row r="193" spans="3:23" x14ac:dyDescent="0.25">
      <c r="C193" s="56"/>
      <c r="D193" s="56"/>
      <c r="E193" s="56"/>
      <c r="F193" s="56"/>
      <c r="G193" s="56"/>
      <c r="H193" s="56"/>
      <c r="I193" s="56"/>
      <c r="J193" s="56"/>
      <c r="K193" s="56"/>
      <c r="L193" s="56"/>
      <c r="M193" s="56"/>
      <c r="N193" s="56"/>
      <c r="O193" s="56"/>
      <c r="P193" s="56"/>
      <c r="Q193" s="56"/>
      <c r="R193" s="51"/>
      <c r="S193" s="56"/>
      <c r="T193" s="56"/>
      <c r="U193" s="56"/>
      <c r="V193" s="56"/>
    </row>
    <row r="194" spans="3:23" x14ac:dyDescent="0.25">
      <c r="C194" s="56"/>
      <c r="D194" s="56"/>
      <c r="E194" s="56"/>
      <c r="F194" s="56"/>
      <c r="G194" s="56"/>
      <c r="H194" s="56"/>
      <c r="I194" s="56"/>
      <c r="J194" s="56"/>
      <c r="K194" s="56"/>
      <c r="L194" s="56"/>
      <c r="M194" s="56"/>
      <c r="N194" s="56"/>
      <c r="O194" s="56"/>
      <c r="P194" s="56"/>
      <c r="Q194" s="56"/>
      <c r="R194" s="51"/>
      <c r="S194" s="56"/>
      <c r="T194" s="56"/>
      <c r="U194" s="56"/>
      <c r="V194" s="56"/>
    </row>
    <row r="195" spans="3:23" x14ac:dyDescent="0.25">
      <c r="C195" s="56"/>
      <c r="D195" s="56"/>
      <c r="E195" s="56"/>
      <c r="F195" s="56"/>
      <c r="G195" s="56"/>
      <c r="H195" s="56"/>
      <c r="I195" s="56"/>
      <c r="J195" s="56"/>
      <c r="K195" s="56"/>
      <c r="L195" s="56"/>
      <c r="M195" s="56"/>
      <c r="N195" s="56"/>
      <c r="O195" s="56"/>
      <c r="P195" s="56"/>
      <c r="Q195" s="56"/>
      <c r="R195" s="51"/>
      <c r="S195" s="56"/>
      <c r="T195" s="56"/>
      <c r="U195" s="56"/>
      <c r="V195" s="56"/>
    </row>
    <row r="196" spans="3:23" x14ac:dyDescent="0.25">
      <c r="C196" s="56"/>
      <c r="D196" s="56"/>
      <c r="E196" s="56"/>
      <c r="F196" s="56"/>
      <c r="G196" s="56"/>
      <c r="H196" s="56"/>
      <c r="I196" s="56"/>
      <c r="J196" s="56"/>
      <c r="K196" s="56"/>
      <c r="L196" s="56"/>
      <c r="M196" s="56"/>
      <c r="N196" s="56"/>
      <c r="O196" s="56"/>
      <c r="P196" s="56"/>
      <c r="Q196" s="56"/>
      <c r="R196" s="51"/>
      <c r="S196" s="56"/>
      <c r="T196" s="56"/>
      <c r="U196" s="56"/>
      <c r="V196" s="56"/>
    </row>
    <row r="202" spans="3:23" x14ac:dyDescent="0.25">
      <c r="R202" s="48"/>
      <c r="W202" s="20"/>
    </row>
    <row r="203" spans="3:23" x14ac:dyDescent="0.25">
      <c r="R203" s="48"/>
      <c r="W203" s="20"/>
    </row>
    <row r="204" spans="3:23" x14ac:dyDescent="0.25">
      <c r="R204" s="48"/>
      <c r="W204" s="20"/>
    </row>
    <row r="205" spans="3:23" x14ac:dyDescent="0.25">
      <c r="R205" s="48"/>
      <c r="W205" s="20"/>
    </row>
    <row r="206" spans="3:23" x14ac:dyDescent="0.25">
      <c r="R206" s="48"/>
      <c r="W206" s="20"/>
    </row>
    <row r="207" spans="3:23" x14ac:dyDescent="0.25">
      <c r="R207" s="48"/>
      <c r="W207" s="20"/>
    </row>
    <row r="208" spans="3:23" x14ac:dyDescent="0.25">
      <c r="R208" s="48"/>
      <c r="W208" s="20"/>
    </row>
    <row r="209" spans="18:23" x14ac:dyDescent="0.25">
      <c r="R209" s="48"/>
      <c r="W209" s="20"/>
    </row>
    <row r="210" spans="18:23" x14ac:dyDescent="0.25">
      <c r="R210" s="48"/>
      <c r="W210" s="20"/>
    </row>
    <row r="211" spans="18:23" x14ac:dyDescent="0.25">
      <c r="R211" s="48"/>
      <c r="W211" s="20"/>
    </row>
    <row r="212" spans="18:23" x14ac:dyDescent="0.25">
      <c r="R212" s="48"/>
      <c r="W212" s="20"/>
    </row>
    <row r="213" spans="18:23" x14ac:dyDescent="0.25">
      <c r="R213" s="48"/>
      <c r="W213" s="20"/>
    </row>
    <row r="214" spans="18:23" x14ac:dyDescent="0.25">
      <c r="R214" s="48"/>
      <c r="W214" s="20"/>
    </row>
    <row r="215" spans="18:23" x14ac:dyDescent="0.25">
      <c r="R215" s="48"/>
      <c r="W215" s="20"/>
    </row>
    <row r="216" spans="18:23" x14ac:dyDescent="0.25">
      <c r="R216" s="48"/>
      <c r="W216" s="20"/>
    </row>
    <row r="217" spans="18:23" x14ac:dyDescent="0.25">
      <c r="R217" s="48"/>
      <c r="W217" s="20"/>
    </row>
    <row r="218" spans="18:23" x14ac:dyDescent="0.25">
      <c r="R218" s="48"/>
      <c r="W218" s="20"/>
    </row>
    <row r="219" spans="18:23" x14ac:dyDescent="0.25">
      <c r="R219" s="48"/>
      <c r="W219" s="20"/>
    </row>
    <row r="220" spans="18:23" x14ac:dyDescent="0.25">
      <c r="R220" s="48"/>
      <c r="W220" s="20"/>
    </row>
    <row r="221" spans="18:23" x14ac:dyDescent="0.25">
      <c r="R221" s="48"/>
      <c r="W221" s="20"/>
    </row>
    <row r="222" spans="18:23" x14ac:dyDescent="0.25">
      <c r="R222" s="48"/>
      <c r="W222" s="20"/>
    </row>
    <row r="223" spans="18:23" x14ac:dyDescent="0.25">
      <c r="R223" s="48"/>
      <c r="W223" s="20"/>
    </row>
    <row r="224" spans="18:23" x14ac:dyDescent="0.25">
      <c r="R224" s="48"/>
      <c r="W224" s="20"/>
    </row>
    <row r="225" spans="18:23" x14ac:dyDescent="0.25">
      <c r="R225" s="48"/>
      <c r="W225" s="20"/>
    </row>
    <row r="226" spans="18:23" x14ac:dyDescent="0.25">
      <c r="R226" s="48"/>
      <c r="W226" s="20"/>
    </row>
  </sheetData>
  <phoneticPr fontId="14" type="noConversion"/>
  <pageMargins left="0.7" right="0.7" top="0.75" bottom="0.75" header="0.3" footer="0.3"/>
  <pageSetup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execute_python">
                <anchor moveWithCells="1" sizeWithCells="1">
                  <from>
                    <xdr:col>1</xdr:col>
                    <xdr:colOff>1866900</xdr:colOff>
                    <xdr:row>5</xdr:row>
                    <xdr:rowOff>38100</xdr:rowOff>
                  </from>
                  <to>
                    <xdr:col>2</xdr:col>
                    <xdr:colOff>419100</xdr:colOff>
                    <xdr:row>7</xdr:row>
                    <xdr:rowOff>66675</xdr:rowOff>
                  </to>
                </anchor>
              </controlPr>
            </control>
          </mc:Choice>
        </mc:AlternateContent>
      </controls>
    </mc:Choice>
  </mc:AlternateContent>
  <tableParts count="1">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9A063-EE5E-4B22-8000-35C2A29E60A6}">
  <dimension ref="A1:E5"/>
  <sheetViews>
    <sheetView workbookViewId="0">
      <selection activeCell="E4" sqref="E4"/>
    </sheetView>
  </sheetViews>
  <sheetFormatPr defaultRowHeight="15" x14ac:dyDescent="0.25"/>
  <cols>
    <col min="1" max="1" width="23.42578125" bestFit="1" customWidth="1"/>
    <col min="2" max="2" width="38.140625" bestFit="1" customWidth="1"/>
    <col min="3" max="3" width="21.85546875" bestFit="1" customWidth="1"/>
    <col min="4" max="4" width="21" bestFit="1" customWidth="1"/>
  </cols>
  <sheetData>
    <row r="1" spans="1:5" x14ac:dyDescent="0.25">
      <c r="A1" s="321" t="s">
        <v>345</v>
      </c>
      <c r="B1" t="s">
        <v>936</v>
      </c>
    </row>
    <row r="3" spans="1:5" x14ac:dyDescent="0.25">
      <c r="A3" s="321" t="s">
        <v>930</v>
      </c>
      <c r="B3" t="s">
        <v>932</v>
      </c>
      <c r="C3" t="s">
        <v>933</v>
      </c>
      <c r="D3" t="s">
        <v>934</v>
      </c>
      <c r="E3" s="43" t="s">
        <v>935</v>
      </c>
    </row>
    <row r="4" spans="1:5" x14ac:dyDescent="0.25">
      <c r="A4" s="33" t="s">
        <v>927</v>
      </c>
      <c r="B4" s="322">
        <v>608.47507017360567</v>
      </c>
      <c r="C4" s="322">
        <v>0</v>
      </c>
      <c r="D4" s="322">
        <v>15392296.408020224</v>
      </c>
      <c r="E4">
        <f>B4/SUM(C4,D4)*10^6</f>
        <v>39.531142985042635</v>
      </c>
    </row>
    <row r="5" spans="1:5" x14ac:dyDescent="0.25">
      <c r="A5" s="33" t="s">
        <v>931</v>
      </c>
      <c r="B5" s="322">
        <v>608.47507017360567</v>
      </c>
      <c r="C5" s="322">
        <v>0</v>
      </c>
      <c r="D5" s="322">
        <v>15392296.408020224</v>
      </c>
    </row>
  </sheetData>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095A1-C8C2-4979-9310-EB0ABAE019DA}">
  <sheetPr codeName="Sheet3"/>
  <dimension ref="B2:DB8"/>
  <sheetViews>
    <sheetView workbookViewId="0">
      <selection activeCell="T41" sqref="T41"/>
    </sheetView>
  </sheetViews>
  <sheetFormatPr defaultRowHeight="15" x14ac:dyDescent="0.25"/>
  <cols>
    <col min="1" max="1" width="4.140625" customWidth="1"/>
    <col min="2" max="2" width="15.28515625" customWidth="1"/>
    <col min="3" max="3" width="13.28515625" customWidth="1"/>
  </cols>
  <sheetData>
    <row r="2" spans="2:106" x14ac:dyDescent="0.25">
      <c r="B2" t="s">
        <v>523</v>
      </c>
    </row>
    <row r="4" spans="2:106" x14ac:dyDescent="0.25">
      <c r="B4" t="s">
        <v>524</v>
      </c>
      <c r="C4" t="s">
        <v>525</v>
      </c>
      <c r="D4" t="s">
        <v>526</v>
      </c>
      <c r="E4" t="s">
        <v>527</v>
      </c>
    </row>
    <row r="7" spans="2:106" x14ac:dyDescent="0.25">
      <c r="B7" t="s">
        <v>525</v>
      </c>
      <c r="C7" t="s">
        <v>3</v>
      </c>
      <c r="D7" t="s">
        <v>528</v>
      </c>
      <c r="E7" t="s">
        <v>529</v>
      </c>
      <c r="F7" t="s">
        <v>530</v>
      </c>
      <c r="G7" t="s">
        <v>531</v>
      </c>
      <c r="H7" t="s">
        <v>532</v>
      </c>
      <c r="I7" t="s">
        <v>533</v>
      </c>
      <c r="J7" t="s">
        <v>534</v>
      </c>
      <c r="K7" t="s">
        <v>535</v>
      </c>
      <c r="L7" t="s">
        <v>536</v>
      </c>
      <c r="M7" t="s">
        <v>537</v>
      </c>
      <c r="N7" t="s">
        <v>538</v>
      </c>
      <c r="O7" t="s">
        <v>539</v>
      </c>
      <c r="P7" t="s">
        <v>540</v>
      </c>
      <c r="Q7" t="s">
        <v>541</v>
      </c>
      <c r="R7" t="s">
        <v>542</v>
      </c>
      <c r="S7" t="s">
        <v>543</v>
      </c>
      <c r="T7" t="s">
        <v>544</v>
      </c>
      <c r="U7" t="s">
        <v>545</v>
      </c>
      <c r="V7" t="s">
        <v>546</v>
      </c>
      <c r="W7" t="s">
        <v>547</v>
      </c>
      <c r="X7" t="s">
        <v>548</v>
      </c>
      <c r="Y7" t="s">
        <v>549</v>
      </c>
      <c r="Z7" t="s">
        <v>550</v>
      </c>
      <c r="AA7" t="s">
        <v>551</v>
      </c>
      <c r="AB7" t="s">
        <v>552</v>
      </c>
      <c r="AC7" t="s">
        <v>553</v>
      </c>
      <c r="AD7" t="s">
        <v>554</v>
      </c>
      <c r="AE7" t="s">
        <v>555</v>
      </c>
      <c r="AF7" t="s">
        <v>556</v>
      </c>
      <c r="AG7" t="s">
        <v>557</v>
      </c>
      <c r="AH7" t="s">
        <v>558</v>
      </c>
      <c r="AI7" t="s">
        <v>559</v>
      </c>
      <c r="AJ7" t="s">
        <v>560</v>
      </c>
      <c r="AK7" t="s">
        <v>561</v>
      </c>
      <c r="AL7" t="s">
        <v>562</v>
      </c>
      <c r="AM7" t="s">
        <v>563</v>
      </c>
      <c r="AN7" t="s">
        <v>564</v>
      </c>
      <c r="AO7" t="s">
        <v>565</v>
      </c>
      <c r="AP7" t="s">
        <v>566</v>
      </c>
      <c r="AQ7" t="s">
        <v>567</v>
      </c>
      <c r="AR7" t="s">
        <v>568</v>
      </c>
      <c r="AS7" t="s">
        <v>569</v>
      </c>
      <c r="AT7" t="s">
        <v>570</v>
      </c>
      <c r="AU7" t="s">
        <v>571</v>
      </c>
      <c r="AV7" t="s">
        <v>572</v>
      </c>
      <c r="AW7" t="s">
        <v>573</v>
      </c>
      <c r="AX7" t="s">
        <v>574</v>
      </c>
      <c r="AY7" t="s">
        <v>575</v>
      </c>
      <c r="AZ7" t="s">
        <v>576</v>
      </c>
      <c r="BA7" t="s">
        <v>577</v>
      </c>
      <c r="BB7" t="s">
        <v>578</v>
      </c>
      <c r="BC7" t="s">
        <v>579</v>
      </c>
      <c r="BD7" t="s">
        <v>580</v>
      </c>
      <c r="BE7" t="s">
        <v>581</v>
      </c>
      <c r="BF7" t="s">
        <v>582</v>
      </c>
      <c r="BG7" t="s">
        <v>583</v>
      </c>
      <c r="BH7" t="s">
        <v>584</v>
      </c>
      <c r="BI7" t="s">
        <v>585</v>
      </c>
      <c r="BJ7" t="s">
        <v>586</v>
      </c>
      <c r="BK7" t="s">
        <v>587</v>
      </c>
      <c r="BL7" t="s">
        <v>588</v>
      </c>
      <c r="BM7" t="s">
        <v>589</v>
      </c>
      <c r="BN7" t="s">
        <v>590</v>
      </c>
      <c r="BO7" t="s">
        <v>591</v>
      </c>
      <c r="BP7" t="s">
        <v>592</v>
      </c>
      <c r="BQ7" t="s">
        <v>593</v>
      </c>
      <c r="BR7" t="s">
        <v>594</v>
      </c>
      <c r="BS7" t="s">
        <v>595</v>
      </c>
      <c r="BT7" t="s">
        <v>596</v>
      </c>
      <c r="BU7" t="s">
        <v>597</v>
      </c>
      <c r="BV7" t="s">
        <v>598</v>
      </c>
      <c r="BW7" t="s">
        <v>599</v>
      </c>
      <c r="BX7" t="s">
        <v>600</v>
      </c>
      <c r="BY7" t="s">
        <v>601</v>
      </c>
      <c r="BZ7" t="s">
        <v>602</v>
      </c>
      <c r="CA7" t="s">
        <v>603</v>
      </c>
      <c r="CB7" t="s">
        <v>604</v>
      </c>
      <c r="CC7" t="s">
        <v>605</v>
      </c>
      <c r="CD7" t="s">
        <v>606</v>
      </c>
      <c r="CE7" t="s">
        <v>607</v>
      </c>
      <c r="CF7" t="s">
        <v>608</v>
      </c>
      <c r="CG7" t="s">
        <v>609</v>
      </c>
      <c r="CH7" t="s">
        <v>610</v>
      </c>
      <c r="CI7" t="s">
        <v>611</v>
      </c>
      <c r="CJ7" t="s">
        <v>612</v>
      </c>
      <c r="CK7" t="s">
        <v>613</v>
      </c>
      <c r="CL7" t="s">
        <v>614</v>
      </c>
      <c r="CM7" t="s">
        <v>615</v>
      </c>
      <c r="CN7" t="s">
        <v>616</v>
      </c>
      <c r="CO7" t="s">
        <v>617</v>
      </c>
      <c r="CP7" t="s">
        <v>618</v>
      </c>
      <c r="CQ7" t="s">
        <v>619</v>
      </c>
      <c r="CR7" t="s">
        <v>620</v>
      </c>
      <c r="CS7" t="s">
        <v>621</v>
      </c>
      <c r="CT7" t="s">
        <v>622</v>
      </c>
      <c r="CU7" t="s">
        <v>623</v>
      </c>
      <c r="CV7" t="s">
        <v>624</v>
      </c>
      <c r="CW7" t="s">
        <v>625</v>
      </c>
      <c r="CX7" t="s">
        <v>626</v>
      </c>
      <c r="CY7" t="s">
        <v>627</v>
      </c>
      <c r="CZ7" t="s">
        <v>628</v>
      </c>
      <c r="DA7" t="s">
        <v>629</v>
      </c>
      <c r="DB7" t="s">
        <v>630</v>
      </c>
    </row>
    <row r="8" spans="2:106" x14ac:dyDescent="0.25">
      <c r="B8" t="s">
        <v>631</v>
      </c>
      <c r="D8">
        <v>1</v>
      </c>
      <c r="E8">
        <v>1</v>
      </c>
      <c r="F8">
        <v>1</v>
      </c>
      <c r="G8">
        <v>0.5</v>
      </c>
      <c r="H8">
        <v>0.5</v>
      </c>
      <c r="I8">
        <v>0.5</v>
      </c>
      <c r="J8">
        <v>0.5</v>
      </c>
      <c r="K8">
        <v>0.5</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row>
  </sheetData>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A81A1-CA84-4B6D-A128-37449E6952E5}">
  <sheetPr codeName="Sheet4">
    <tabColor theme="1" tint="0.499984740745262"/>
  </sheetPr>
  <dimension ref="B1:J44"/>
  <sheetViews>
    <sheetView workbookViewId="0">
      <pane ySplit="2" topLeftCell="A36" activePane="bottomLeft" state="frozen"/>
      <selection activeCell="J43" sqref="J43"/>
      <selection pane="bottomLeft" activeCell="G34" sqref="G34"/>
    </sheetView>
  </sheetViews>
  <sheetFormatPr defaultColWidth="9.140625" defaultRowHeight="15" x14ac:dyDescent="0.25"/>
  <cols>
    <col min="7" max="7" width="85.42578125" bestFit="1" customWidth="1"/>
    <col min="9" max="9" width="3.7109375" customWidth="1"/>
    <col min="10" max="10" width="26.5703125" customWidth="1"/>
  </cols>
  <sheetData>
    <row r="1" spans="2:10" x14ac:dyDescent="0.25">
      <c r="G1" s="43" t="s">
        <v>632</v>
      </c>
    </row>
    <row r="2" spans="2:10" x14ac:dyDescent="0.25">
      <c r="B2" s="21" t="s">
        <v>633</v>
      </c>
      <c r="C2" s="21" t="s">
        <v>634</v>
      </c>
      <c r="D2" s="21" t="s">
        <v>635</v>
      </c>
      <c r="E2" s="21" t="s">
        <v>636</v>
      </c>
      <c r="G2" s="31" t="s">
        <v>637</v>
      </c>
      <c r="H2" s="32" t="s">
        <v>638</v>
      </c>
      <c r="J2" t="s">
        <v>639</v>
      </c>
    </row>
    <row r="3" spans="2:10" x14ac:dyDescent="0.25">
      <c r="B3" s="23">
        <v>1</v>
      </c>
      <c r="C3" s="20">
        <v>0</v>
      </c>
      <c r="D3" s="20">
        <v>0.1</v>
      </c>
      <c r="E3" s="20">
        <v>0.15</v>
      </c>
      <c r="G3" t="s">
        <v>640</v>
      </c>
      <c r="H3" s="33" t="s">
        <v>641</v>
      </c>
      <c r="J3" t="s">
        <v>261</v>
      </c>
    </row>
    <row r="4" spans="2:10" x14ac:dyDescent="0.25">
      <c r="B4" s="23">
        <v>2</v>
      </c>
      <c r="C4" s="20">
        <v>0</v>
      </c>
      <c r="D4" s="20">
        <v>0.1</v>
      </c>
      <c r="E4" s="20">
        <v>0.15</v>
      </c>
      <c r="G4" t="s">
        <v>642</v>
      </c>
      <c r="H4" s="33" t="s">
        <v>643</v>
      </c>
      <c r="J4" t="s">
        <v>644</v>
      </c>
    </row>
    <row r="5" spans="2:10" x14ac:dyDescent="0.25">
      <c r="B5" s="23">
        <v>3</v>
      </c>
      <c r="C5" s="20">
        <v>0</v>
      </c>
      <c r="D5" s="20">
        <v>0.1</v>
      </c>
      <c r="E5" s="20">
        <v>0.15</v>
      </c>
      <c r="G5" t="s">
        <v>645</v>
      </c>
      <c r="H5" s="33" t="s">
        <v>646</v>
      </c>
    </row>
    <row r="6" spans="2:10" x14ac:dyDescent="0.25">
      <c r="B6" s="23">
        <v>4</v>
      </c>
      <c r="C6" s="20">
        <v>0</v>
      </c>
      <c r="D6" s="20">
        <v>2.5000000000000001E-2</v>
      </c>
      <c r="E6" s="20">
        <v>0.05</v>
      </c>
      <c r="G6" t="s">
        <v>647</v>
      </c>
      <c r="H6" s="33" t="s">
        <v>648</v>
      </c>
      <c r="J6" t="s">
        <v>649</v>
      </c>
    </row>
    <row r="7" spans="2:10" x14ac:dyDescent="0.25">
      <c r="B7" s="23">
        <v>5</v>
      </c>
      <c r="C7" s="20">
        <v>0</v>
      </c>
      <c r="D7" s="20">
        <v>2.5000000000000001E-2</v>
      </c>
      <c r="E7" s="20">
        <v>0.05</v>
      </c>
      <c r="G7" s="34" t="s">
        <v>650</v>
      </c>
      <c r="H7" s="33" t="s">
        <v>651</v>
      </c>
      <c r="J7" t="s">
        <v>652</v>
      </c>
    </row>
    <row r="8" spans="2:10" x14ac:dyDescent="0.25">
      <c r="B8" s="23">
        <v>6</v>
      </c>
      <c r="C8" s="20">
        <v>0</v>
      </c>
      <c r="D8" s="20">
        <v>2.5000000000000001E-2</v>
      </c>
      <c r="E8" s="20">
        <v>0.05</v>
      </c>
      <c r="G8" s="34" t="s">
        <v>653</v>
      </c>
      <c r="H8" s="33" t="s">
        <v>654</v>
      </c>
      <c r="J8" t="s">
        <v>224</v>
      </c>
    </row>
    <row r="9" spans="2:10" x14ac:dyDescent="0.25">
      <c r="B9" s="23">
        <v>7</v>
      </c>
      <c r="C9" s="20">
        <v>0</v>
      </c>
      <c r="D9" s="20">
        <v>2.5000000000000001E-2</v>
      </c>
      <c r="E9" s="20">
        <v>0.05</v>
      </c>
      <c r="G9" t="s">
        <v>655</v>
      </c>
      <c r="H9" s="33" t="s">
        <v>656</v>
      </c>
      <c r="J9" t="s">
        <v>222</v>
      </c>
    </row>
    <row r="10" spans="2:10" x14ac:dyDescent="0.25">
      <c r="B10" s="23">
        <v>8</v>
      </c>
      <c r="C10" s="20">
        <v>0</v>
      </c>
      <c r="D10" s="20">
        <v>2.5000000000000001E-2</v>
      </c>
      <c r="E10" s="20">
        <v>0.05</v>
      </c>
      <c r="G10" s="34" t="s">
        <v>657</v>
      </c>
      <c r="H10" s="33" t="s">
        <v>658</v>
      </c>
    </row>
    <row r="11" spans="2:10" x14ac:dyDescent="0.25">
      <c r="B11" s="23">
        <v>9</v>
      </c>
      <c r="C11" s="20">
        <v>0</v>
      </c>
      <c r="D11" s="20">
        <v>2.5000000000000001E-2</v>
      </c>
      <c r="E11" s="20">
        <v>0.05</v>
      </c>
      <c r="G11" t="s">
        <v>659</v>
      </c>
      <c r="H11" t="s">
        <v>660</v>
      </c>
      <c r="J11" t="s">
        <v>661</v>
      </c>
    </row>
    <row r="12" spans="2:10" x14ac:dyDescent="0.25">
      <c r="B12" s="23">
        <v>10</v>
      </c>
      <c r="C12" s="20">
        <v>0</v>
      </c>
      <c r="D12" s="20">
        <v>2.5000000000000001E-2</v>
      </c>
      <c r="E12" s="20">
        <v>0.05</v>
      </c>
      <c r="G12" t="s">
        <v>662</v>
      </c>
      <c r="H12" s="33" t="s">
        <v>663</v>
      </c>
      <c r="J12" t="s">
        <v>171</v>
      </c>
    </row>
    <row r="13" spans="2:10" x14ac:dyDescent="0.25">
      <c r="B13" s="23">
        <v>11</v>
      </c>
      <c r="C13" s="20">
        <v>0</v>
      </c>
      <c r="D13" s="20">
        <v>2.5000000000000001E-2</v>
      </c>
      <c r="E13" s="20">
        <v>0.05</v>
      </c>
      <c r="G13" s="34" t="s">
        <v>664</v>
      </c>
      <c r="H13" s="33" t="s">
        <v>665</v>
      </c>
      <c r="J13" t="s">
        <v>175</v>
      </c>
    </row>
    <row r="14" spans="2:10" x14ac:dyDescent="0.25">
      <c r="B14" s="23">
        <v>12</v>
      </c>
      <c r="C14" s="20">
        <v>0</v>
      </c>
      <c r="D14" s="20">
        <v>2.5000000000000001E-2</v>
      </c>
      <c r="E14" s="20">
        <v>0.05</v>
      </c>
      <c r="G14" t="s">
        <v>666</v>
      </c>
      <c r="H14" t="s">
        <v>667</v>
      </c>
      <c r="J14" t="s">
        <v>668</v>
      </c>
    </row>
    <row r="15" spans="2:10" x14ac:dyDescent="0.25">
      <c r="B15" s="23">
        <v>13</v>
      </c>
      <c r="C15" s="20">
        <v>0</v>
      </c>
      <c r="D15" s="20">
        <v>2.5000000000000001E-2</v>
      </c>
      <c r="E15" s="20">
        <v>0.05</v>
      </c>
      <c r="G15" t="s">
        <v>669</v>
      </c>
      <c r="H15" s="33" t="s">
        <v>670</v>
      </c>
      <c r="J15" t="s">
        <v>671</v>
      </c>
    </row>
    <row r="16" spans="2:10" x14ac:dyDescent="0.25">
      <c r="G16" t="s">
        <v>672</v>
      </c>
      <c r="H16" s="33" t="s">
        <v>673</v>
      </c>
    </row>
    <row r="17" spans="7:10" x14ac:dyDescent="0.25">
      <c r="G17" t="s">
        <v>674</v>
      </c>
      <c r="H17" s="33" t="s">
        <v>675</v>
      </c>
    </row>
    <row r="18" spans="7:10" x14ac:dyDescent="0.25">
      <c r="G18" t="s">
        <v>676</v>
      </c>
      <c r="H18" s="33" t="s">
        <v>677</v>
      </c>
    </row>
    <row r="19" spans="7:10" x14ac:dyDescent="0.25">
      <c r="G19" t="s">
        <v>678</v>
      </c>
      <c r="H19" s="33" t="s">
        <v>679</v>
      </c>
      <c r="J19" t="s">
        <v>680</v>
      </c>
    </row>
    <row r="20" spans="7:10" x14ac:dyDescent="0.25">
      <c r="G20" t="s">
        <v>681</v>
      </c>
      <c r="H20" s="33" t="s">
        <v>682</v>
      </c>
      <c r="J20" t="s">
        <v>303</v>
      </c>
    </row>
    <row r="21" spans="7:10" x14ac:dyDescent="0.25">
      <c r="G21" t="s">
        <v>683</v>
      </c>
      <c r="H21" s="33" t="s">
        <v>684</v>
      </c>
      <c r="J21" t="s">
        <v>305</v>
      </c>
    </row>
    <row r="22" spans="7:10" x14ac:dyDescent="0.25">
      <c r="G22" t="s">
        <v>685</v>
      </c>
      <c r="H22" s="33" t="s">
        <v>686</v>
      </c>
      <c r="J22" t="s">
        <v>687</v>
      </c>
    </row>
    <row r="23" spans="7:10" x14ac:dyDescent="0.25">
      <c r="G23" t="s">
        <v>688</v>
      </c>
      <c r="H23" s="33" t="s">
        <v>689</v>
      </c>
      <c r="J23" t="s">
        <v>301</v>
      </c>
    </row>
    <row r="24" spans="7:10" x14ac:dyDescent="0.25">
      <c r="G24" s="34" t="s">
        <v>690</v>
      </c>
      <c r="H24" s="33" t="s">
        <v>691</v>
      </c>
    </row>
    <row r="25" spans="7:10" x14ac:dyDescent="0.25">
      <c r="G25" t="s">
        <v>692</v>
      </c>
      <c r="H25" s="33" t="s">
        <v>693</v>
      </c>
      <c r="J25" t="s">
        <v>694</v>
      </c>
    </row>
    <row r="26" spans="7:10" x14ac:dyDescent="0.25">
      <c r="G26" t="s">
        <v>695</v>
      </c>
      <c r="H26" s="33" t="s">
        <v>696</v>
      </c>
      <c r="J26" t="s">
        <v>172</v>
      </c>
    </row>
    <row r="27" spans="7:10" x14ac:dyDescent="0.25">
      <c r="G27" t="s">
        <v>697</v>
      </c>
      <c r="H27" s="33" t="s">
        <v>698</v>
      </c>
      <c r="J27" t="s">
        <v>177</v>
      </c>
    </row>
    <row r="28" spans="7:10" x14ac:dyDescent="0.25">
      <c r="G28" t="s">
        <v>699</v>
      </c>
      <c r="H28" s="33" t="s">
        <v>700</v>
      </c>
      <c r="J28" t="s">
        <v>701</v>
      </c>
    </row>
    <row r="29" spans="7:10" x14ac:dyDescent="0.25">
      <c r="G29" t="s">
        <v>702</v>
      </c>
      <c r="H29" s="33" t="s">
        <v>703</v>
      </c>
    </row>
    <row r="30" spans="7:10" x14ac:dyDescent="0.25">
      <c r="G30" t="s">
        <v>704</v>
      </c>
      <c r="H30" s="33" t="s">
        <v>705</v>
      </c>
    </row>
    <row r="31" spans="7:10" x14ac:dyDescent="0.25">
      <c r="G31" t="s">
        <v>706</v>
      </c>
      <c r="H31" s="33" t="s">
        <v>707</v>
      </c>
    </row>
    <row r="32" spans="7:10" x14ac:dyDescent="0.25">
      <c r="G32" t="s">
        <v>708</v>
      </c>
      <c r="H32" s="33" t="s">
        <v>709</v>
      </c>
    </row>
    <row r="33" spans="7:8" x14ac:dyDescent="0.25">
      <c r="G33" t="s">
        <v>710</v>
      </c>
      <c r="H33" s="33" t="s">
        <v>711</v>
      </c>
    </row>
    <row r="34" spans="7:8" x14ac:dyDescent="0.25">
      <c r="G34" t="s">
        <v>712</v>
      </c>
      <c r="H34" s="33" t="s">
        <v>713</v>
      </c>
    </row>
    <row r="35" spans="7:8" x14ac:dyDescent="0.25">
      <c r="G35" t="s">
        <v>714</v>
      </c>
      <c r="H35" s="33" t="s">
        <v>715</v>
      </c>
    </row>
    <row r="36" spans="7:8" x14ac:dyDescent="0.25">
      <c r="G36" t="s">
        <v>716</v>
      </c>
      <c r="H36" s="33" t="s">
        <v>717</v>
      </c>
    </row>
    <row r="37" spans="7:8" x14ac:dyDescent="0.25">
      <c r="G37" t="s">
        <v>718</v>
      </c>
      <c r="H37" s="33" t="s">
        <v>719</v>
      </c>
    </row>
    <row r="38" spans="7:8" x14ac:dyDescent="0.25">
      <c r="G38" s="34" t="s">
        <v>720</v>
      </c>
      <c r="H38" s="33" t="s">
        <v>721</v>
      </c>
    </row>
    <row r="39" spans="7:8" x14ac:dyDescent="0.25">
      <c r="G39" t="s">
        <v>722</v>
      </c>
      <c r="H39" s="33" t="s">
        <v>723</v>
      </c>
    </row>
    <row r="40" spans="7:8" x14ac:dyDescent="0.25">
      <c r="G40" s="34" t="s">
        <v>724</v>
      </c>
      <c r="H40" s="33" t="s">
        <v>725</v>
      </c>
    </row>
    <row r="41" spans="7:8" x14ac:dyDescent="0.25">
      <c r="G41" s="34" t="s">
        <v>726</v>
      </c>
      <c r="H41" s="33" t="s">
        <v>727</v>
      </c>
    </row>
    <row r="42" spans="7:8" x14ac:dyDescent="0.25">
      <c r="G42" s="34" t="s">
        <v>728</v>
      </c>
      <c r="H42" s="33" t="s">
        <v>729</v>
      </c>
    </row>
    <row r="43" spans="7:8" x14ac:dyDescent="0.25">
      <c r="G43" s="34" t="s">
        <v>730</v>
      </c>
      <c r="H43" s="33" t="s">
        <v>731</v>
      </c>
    </row>
    <row r="44" spans="7:8" x14ac:dyDescent="0.25">
      <c r="G44" t="s">
        <v>153</v>
      </c>
      <c r="H44" s="33" t="s">
        <v>155</v>
      </c>
    </row>
  </sheetData>
  <sheetProtection algorithmName="SHA-512" hashValue="2EPRG9/zRJGq1AWHYrb3o4tLOdyVXV5X4yiTlY5CtVp3Hp3H71mNHNXgHNq5vTxlUvZU+oJJIk+/buVo2zkt1Q==" saltValue="g3l3iskyd5sb95C3Oi7YYw==" spinCount="100000" sheet="1" objects="1" scenarios="1"/>
  <pageMargins left="0.7" right="0.7" top="0.75" bottom="0.75" header="0.3" footer="0.3"/>
  <pageSetup orientation="portrait" r:id="rId1"/>
  <tableParts count="7">
    <tablePart r:id="rId2"/>
    <tablePart r:id="rId3"/>
    <tablePart r:id="rId4"/>
    <tablePart r:id="rId5"/>
    <tablePart r:id="rId6"/>
    <tablePart r:id="rId7"/>
    <tablePart r:id="rId8"/>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4E601-1ECF-4CBF-BBCC-6F5B31669940}">
  <sheetPr codeName="Sheet44">
    <tabColor theme="1" tint="0.499984740745262"/>
  </sheetPr>
  <dimension ref="B2:I80"/>
  <sheetViews>
    <sheetView zoomScale="88" zoomScaleNormal="88" workbookViewId="0">
      <selection activeCell="I28" sqref="I28"/>
    </sheetView>
  </sheetViews>
  <sheetFormatPr defaultColWidth="9.140625" defaultRowHeight="15" x14ac:dyDescent="0.25"/>
  <cols>
    <col min="2" max="2" width="25.140625" bestFit="1" customWidth="1"/>
    <col min="3" max="3" width="32.85546875" customWidth="1"/>
    <col min="5" max="5" width="46.28515625" customWidth="1"/>
    <col min="6" max="6" width="13.7109375" customWidth="1"/>
    <col min="7" max="7" width="10.85546875" customWidth="1"/>
    <col min="9" max="9" width="43" bestFit="1" customWidth="1"/>
    <col min="10" max="10" width="25.140625" bestFit="1" customWidth="1"/>
  </cols>
  <sheetData>
    <row r="2" spans="2:9" x14ac:dyDescent="0.25">
      <c r="B2" s="43" t="s">
        <v>732</v>
      </c>
      <c r="C2" s="43"/>
      <c r="D2" s="43"/>
      <c r="E2" s="43" t="s">
        <v>733</v>
      </c>
      <c r="I2" s="43" t="s">
        <v>734</v>
      </c>
    </row>
    <row r="4" spans="2:9" x14ac:dyDescent="0.25">
      <c r="B4" s="46" t="s">
        <v>269</v>
      </c>
      <c r="C4" s="47" t="s">
        <v>270</v>
      </c>
      <c r="E4" s="46" t="s">
        <v>54</v>
      </c>
      <c r="F4" s="47" t="s">
        <v>735</v>
      </c>
      <c r="G4" s="3" t="s">
        <v>736</v>
      </c>
      <c r="I4" s="26" t="s">
        <v>58</v>
      </c>
    </row>
    <row r="5" spans="2:9" x14ac:dyDescent="0.25">
      <c r="B5" t="s">
        <v>737</v>
      </c>
      <c r="C5" t="s">
        <v>738</v>
      </c>
      <c r="E5" t="s">
        <v>421</v>
      </c>
      <c r="F5" s="38">
        <v>170.752815</v>
      </c>
      <c r="G5" t="s">
        <v>739</v>
      </c>
      <c r="I5" s="49" t="s">
        <v>453</v>
      </c>
    </row>
    <row r="6" spans="2:9" x14ac:dyDescent="0.25">
      <c r="B6" t="s">
        <v>737</v>
      </c>
      <c r="C6" t="s">
        <v>740</v>
      </c>
      <c r="E6" t="s">
        <v>424</v>
      </c>
      <c r="F6" s="38">
        <v>306.60199899999998</v>
      </c>
      <c r="G6" t="s">
        <v>739</v>
      </c>
      <c r="I6" s="49" t="s">
        <v>460</v>
      </c>
    </row>
    <row r="7" spans="2:9" x14ac:dyDescent="0.25">
      <c r="B7" t="s">
        <v>737</v>
      </c>
      <c r="C7" t="s">
        <v>741</v>
      </c>
      <c r="E7" t="s">
        <v>426</v>
      </c>
      <c r="F7" s="38">
        <v>1086.8999220000001</v>
      </c>
      <c r="G7" t="s">
        <v>739</v>
      </c>
      <c r="I7" s="49" t="s">
        <v>467</v>
      </c>
    </row>
    <row r="8" spans="2:9" x14ac:dyDescent="0.25">
      <c r="B8" t="s">
        <v>737</v>
      </c>
      <c r="C8" t="s">
        <v>742</v>
      </c>
      <c r="E8" t="s">
        <v>428</v>
      </c>
      <c r="F8" s="38">
        <v>1434.2133550000001</v>
      </c>
      <c r="G8" t="s">
        <v>739</v>
      </c>
      <c r="H8" s="42"/>
      <c r="I8" s="49" t="s">
        <v>474</v>
      </c>
    </row>
    <row r="9" spans="2:9" x14ac:dyDescent="0.25">
      <c r="B9" t="s">
        <v>743</v>
      </c>
      <c r="C9" t="s">
        <v>744</v>
      </c>
      <c r="E9" t="s">
        <v>429</v>
      </c>
      <c r="F9" s="38">
        <v>1628.5067409999999</v>
      </c>
      <c r="G9" t="s">
        <v>739</v>
      </c>
      <c r="I9" s="49" t="s">
        <v>300</v>
      </c>
    </row>
    <row r="10" spans="2:9" x14ac:dyDescent="0.25">
      <c r="B10" t="s">
        <v>743</v>
      </c>
      <c r="C10" t="s">
        <v>745</v>
      </c>
      <c r="E10" t="s">
        <v>430</v>
      </c>
      <c r="F10" s="38">
        <v>186.396424</v>
      </c>
      <c r="G10" t="s">
        <v>739</v>
      </c>
      <c r="I10" s="49" t="s">
        <v>432</v>
      </c>
    </row>
    <row r="11" spans="2:9" x14ac:dyDescent="0.25">
      <c r="B11" t="s">
        <v>743</v>
      </c>
      <c r="C11" t="s">
        <v>746</v>
      </c>
      <c r="E11" t="s">
        <v>431</v>
      </c>
      <c r="F11" s="38">
        <v>501.74527499999999</v>
      </c>
      <c r="G11" t="s">
        <v>739</v>
      </c>
      <c r="I11" s="49" t="s">
        <v>439</v>
      </c>
    </row>
    <row r="12" spans="2:9" x14ac:dyDescent="0.25">
      <c r="B12" t="s">
        <v>743</v>
      </c>
      <c r="C12" t="s">
        <v>747</v>
      </c>
      <c r="E12" t="s">
        <v>433</v>
      </c>
      <c r="F12" s="38">
        <v>948.54559600000005</v>
      </c>
      <c r="G12" t="s">
        <v>739</v>
      </c>
      <c r="I12" s="49" t="s">
        <v>446</v>
      </c>
    </row>
    <row r="13" spans="2:9" x14ac:dyDescent="0.25">
      <c r="B13" t="s">
        <v>743</v>
      </c>
      <c r="C13" t="s">
        <v>748</v>
      </c>
      <c r="E13" t="s">
        <v>434</v>
      </c>
      <c r="F13" s="38">
        <v>1130.076335</v>
      </c>
      <c r="G13" t="s">
        <v>739</v>
      </c>
      <c r="I13" s="49" t="s">
        <v>488</v>
      </c>
    </row>
    <row r="14" spans="2:9" x14ac:dyDescent="0.25">
      <c r="B14" t="s">
        <v>743</v>
      </c>
      <c r="C14" t="s">
        <v>749</v>
      </c>
      <c r="E14" t="s">
        <v>435</v>
      </c>
      <c r="F14" s="38">
        <v>1453.2434490000001</v>
      </c>
      <c r="G14" t="s">
        <v>739</v>
      </c>
      <c r="I14" s="49" t="s">
        <v>481</v>
      </c>
    </row>
    <row r="15" spans="2:9" x14ac:dyDescent="0.25">
      <c r="B15" t="s">
        <v>743</v>
      </c>
      <c r="C15" t="s">
        <v>750</v>
      </c>
      <c r="E15" t="s">
        <v>436</v>
      </c>
      <c r="F15" s="38">
        <v>500.98972500000002</v>
      </c>
      <c r="G15" t="s">
        <v>739</v>
      </c>
    </row>
    <row r="16" spans="2:9" x14ac:dyDescent="0.25">
      <c r="B16" t="s">
        <v>743</v>
      </c>
      <c r="C16" t="s">
        <v>751</v>
      </c>
      <c r="E16" t="s">
        <v>437</v>
      </c>
      <c r="F16" s="38">
        <v>714.33079099999998</v>
      </c>
      <c r="G16" t="s">
        <v>739</v>
      </c>
    </row>
    <row r="17" spans="2:7" x14ac:dyDescent="0.25">
      <c r="B17" t="s">
        <v>743</v>
      </c>
      <c r="C17" t="s">
        <v>752</v>
      </c>
      <c r="E17" t="s">
        <v>438</v>
      </c>
      <c r="F17" s="38">
        <v>808.58011199999999</v>
      </c>
      <c r="G17" t="s">
        <v>739</v>
      </c>
    </row>
    <row r="18" spans="2:7" x14ac:dyDescent="0.25">
      <c r="B18" t="s">
        <v>743</v>
      </c>
      <c r="C18" t="s">
        <v>753</v>
      </c>
      <c r="E18" t="s">
        <v>440</v>
      </c>
      <c r="F18" s="38">
        <v>758.70438200000001</v>
      </c>
      <c r="G18" t="s">
        <v>739</v>
      </c>
    </row>
    <row r="19" spans="2:7" x14ac:dyDescent="0.25">
      <c r="B19" t="s">
        <v>743</v>
      </c>
      <c r="C19" t="s">
        <v>754</v>
      </c>
      <c r="E19" t="s">
        <v>441</v>
      </c>
      <c r="F19" s="38">
        <v>746.70105000000001</v>
      </c>
      <c r="G19" t="s">
        <v>739</v>
      </c>
    </row>
    <row r="20" spans="2:7" x14ac:dyDescent="0.25">
      <c r="B20" t="s">
        <v>755</v>
      </c>
      <c r="C20" t="s">
        <v>755</v>
      </c>
      <c r="E20" t="s">
        <v>442</v>
      </c>
      <c r="F20" s="38">
        <v>692.62762499999997</v>
      </c>
      <c r="G20" t="s">
        <v>739</v>
      </c>
    </row>
    <row r="21" spans="2:7" x14ac:dyDescent="0.25">
      <c r="B21" t="s">
        <v>283</v>
      </c>
      <c r="C21" t="s">
        <v>756</v>
      </c>
      <c r="E21" t="s">
        <v>443</v>
      </c>
      <c r="F21" s="38">
        <v>574.64243099999999</v>
      </c>
      <c r="G21" t="s">
        <v>739</v>
      </c>
    </row>
    <row r="22" spans="2:7" x14ac:dyDescent="0.25">
      <c r="B22" t="s">
        <v>283</v>
      </c>
      <c r="C22" t="s">
        <v>757</v>
      </c>
      <c r="E22" t="s">
        <v>444</v>
      </c>
      <c r="F22" s="38">
        <v>749.25225499999999</v>
      </c>
      <c r="G22" t="s">
        <v>739</v>
      </c>
    </row>
    <row r="23" spans="2:7" x14ac:dyDescent="0.25">
      <c r="B23" t="s">
        <v>283</v>
      </c>
      <c r="C23" t="s">
        <v>758</v>
      </c>
      <c r="E23" t="s">
        <v>445</v>
      </c>
      <c r="F23" s="38">
        <v>690.05764099999999</v>
      </c>
      <c r="G23" t="s">
        <v>739</v>
      </c>
    </row>
    <row r="24" spans="2:7" x14ac:dyDescent="0.25">
      <c r="B24" t="s">
        <v>283</v>
      </c>
      <c r="C24" t="s">
        <v>759</v>
      </c>
      <c r="E24" t="s">
        <v>447</v>
      </c>
      <c r="F24" s="38">
        <v>489.35553099999998</v>
      </c>
      <c r="G24" t="s">
        <v>739</v>
      </c>
    </row>
    <row r="25" spans="2:7" x14ac:dyDescent="0.25">
      <c r="B25" t="s">
        <v>283</v>
      </c>
      <c r="C25" t="s">
        <v>760</v>
      </c>
      <c r="E25" t="s">
        <v>448</v>
      </c>
      <c r="F25" s="38">
        <v>700.88254199999994</v>
      </c>
      <c r="G25" t="s">
        <v>739</v>
      </c>
    </row>
    <row r="26" spans="2:7" x14ac:dyDescent="0.25">
      <c r="B26" t="s">
        <v>283</v>
      </c>
      <c r="C26" t="s">
        <v>761</v>
      </c>
      <c r="E26" t="s">
        <v>449</v>
      </c>
      <c r="F26" s="38">
        <v>774.34978000000001</v>
      </c>
      <c r="G26" t="s">
        <v>739</v>
      </c>
    </row>
    <row r="27" spans="2:7" x14ac:dyDescent="0.25">
      <c r="B27" t="s">
        <v>283</v>
      </c>
      <c r="C27" t="s">
        <v>762</v>
      </c>
      <c r="E27" t="s">
        <v>450</v>
      </c>
      <c r="F27" s="38">
        <v>487.92267199999998</v>
      </c>
      <c r="G27" t="s">
        <v>739</v>
      </c>
    </row>
    <row r="28" spans="2:7" x14ac:dyDescent="0.25">
      <c r="B28" t="s">
        <v>283</v>
      </c>
      <c r="C28" t="s">
        <v>763</v>
      </c>
      <c r="E28" t="s">
        <v>451</v>
      </c>
      <c r="F28" s="38">
        <v>375.64590099999998</v>
      </c>
      <c r="G28" t="s">
        <v>739</v>
      </c>
    </row>
    <row r="29" spans="2:7" x14ac:dyDescent="0.25">
      <c r="B29" t="s">
        <v>283</v>
      </c>
      <c r="C29" t="s">
        <v>764</v>
      </c>
      <c r="E29" t="s">
        <v>452</v>
      </c>
      <c r="F29" s="38">
        <v>415.27751599999999</v>
      </c>
      <c r="G29" t="s">
        <v>739</v>
      </c>
    </row>
    <row r="30" spans="2:7" x14ac:dyDescent="0.25">
      <c r="B30" t="s">
        <v>283</v>
      </c>
      <c r="C30" t="s">
        <v>765</v>
      </c>
      <c r="E30" t="s">
        <v>454</v>
      </c>
      <c r="F30" s="38">
        <v>68.339461</v>
      </c>
      <c r="G30" t="s">
        <v>739</v>
      </c>
    </row>
    <row r="31" spans="2:7" x14ac:dyDescent="0.25">
      <c r="B31" t="s">
        <v>283</v>
      </c>
      <c r="C31" t="s">
        <v>766</v>
      </c>
      <c r="E31" t="s">
        <v>455</v>
      </c>
      <c r="F31" s="38">
        <v>145.26083700000001</v>
      </c>
      <c r="G31" t="s">
        <v>739</v>
      </c>
    </row>
    <row r="32" spans="2:7" x14ac:dyDescent="0.25">
      <c r="B32" t="s">
        <v>283</v>
      </c>
      <c r="C32" t="s">
        <v>767</v>
      </c>
      <c r="E32" t="s">
        <v>456</v>
      </c>
      <c r="F32" s="38">
        <v>57.592095999999998</v>
      </c>
      <c r="G32" t="s">
        <v>739</v>
      </c>
    </row>
    <row r="33" spans="2:7" x14ac:dyDescent="0.25">
      <c r="B33" t="s">
        <v>283</v>
      </c>
      <c r="C33" t="s">
        <v>768</v>
      </c>
      <c r="E33" t="s">
        <v>457</v>
      </c>
      <c r="F33" s="38">
        <v>88.505645999999999</v>
      </c>
      <c r="G33" t="s">
        <v>739</v>
      </c>
    </row>
    <row r="34" spans="2:7" x14ac:dyDescent="0.25">
      <c r="B34" t="s">
        <v>283</v>
      </c>
      <c r="C34" t="s">
        <v>769</v>
      </c>
      <c r="E34" t="s">
        <v>458</v>
      </c>
      <c r="F34" s="38">
        <v>88.424520000000001</v>
      </c>
      <c r="G34" t="s">
        <v>739</v>
      </c>
    </row>
    <row r="35" spans="2:7" x14ac:dyDescent="0.25">
      <c r="B35" t="s">
        <v>283</v>
      </c>
      <c r="C35" t="s">
        <v>770</v>
      </c>
      <c r="E35" t="s">
        <v>459</v>
      </c>
      <c r="F35" s="38">
        <v>226.474885</v>
      </c>
      <c r="G35" t="s">
        <v>739</v>
      </c>
    </row>
    <row r="36" spans="2:7" x14ac:dyDescent="0.25">
      <c r="B36" t="s">
        <v>771</v>
      </c>
      <c r="C36" t="s">
        <v>772</v>
      </c>
      <c r="E36" t="s">
        <v>461</v>
      </c>
      <c r="F36" s="38">
        <v>280.23087399999997</v>
      </c>
      <c r="G36" t="s">
        <v>739</v>
      </c>
    </row>
    <row r="37" spans="2:7" x14ac:dyDescent="0.25">
      <c r="B37" t="s">
        <v>773</v>
      </c>
      <c r="C37" t="s">
        <v>773</v>
      </c>
      <c r="E37" t="s">
        <v>462</v>
      </c>
      <c r="F37" s="38">
        <v>267.12711200000001</v>
      </c>
      <c r="G37" t="s">
        <v>739</v>
      </c>
    </row>
    <row r="38" spans="2:7" x14ac:dyDescent="0.25">
      <c r="B38" t="s">
        <v>774</v>
      </c>
      <c r="C38" t="s">
        <v>774</v>
      </c>
      <c r="E38" t="s">
        <v>463</v>
      </c>
      <c r="F38" s="38">
        <v>69.065405999999996</v>
      </c>
      <c r="G38" t="s">
        <v>739</v>
      </c>
    </row>
    <row r="39" spans="2:7" x14ac:dyDescent="0.25">
      <c r="B39" t="s">
        <v>775</v>
      </c>
      <c r="C39" t="s">
        <v>776</v>
      </c>
      <c r="E39" t="s">
        <v>464</v>
      </c>
      <c r="F39" s="38">
        <v>33.521456999999998</v>
      </c>
      <c r="G39" t="s">
        <v>739</v>
      </c>
    </row>
    <row r="40" spans="2:7" x14ac:dyDescent="0.25">
      <c r="B40" t="s">
        <v>777</v>
      </c>
      <c r="C40" t="s">
        <v>777</v>
      </c>
      <c r="E40" t="s">
        <v>465</v>
      </c>
      <c r="F40" s="38">
        <v>459.724335</v>
      </c>
      <c r="G40" t="s">
        <v>739</v>
      </c>
    </row>
    <row r="41" spans="2:7" x14ac:dyDescent="0.25">
      <c r="B41" t="s">
        <v>778</v>
      </c>
      <c r="C41" t="s">
        <v>779</v>
      </c>
      <c r="E41" t="s">
        <v>466</v>
      </c>
      <c r="F41" s="38">
        <v>610.71869400000003</v>
      </c>
      <c r="G41" t="s">
        <v>739</v>
      </c>
    </row>
    <row r="42" spans="2:7" x14ac:dyDescent="0.25">
      <c r="E42" t="s">
        <v>468</v>
      </c>
      <c r="F42" s="38">
        <v>206.70045400000001</v>
      </c>
      <c r="G42" t="s">
        <v>739</v>
      </c>
    </row>
    <row r="43" spans="2:7" x14ac:dyDescent="0.25">
      <c r="E43" t="s">
        <v>469</v>
      </c>
      <c r="F43" s="38">
        <v>208.00094999999999</v>
      </c>
      <c r="G43" t="s">
        <v>739</v>
      </c>
    </row>
    <row r="44" spans="2:7" x14ac:dyDescent="0.25">
      <c r="E44" t="s">
        <v>470</v>
      </c>
      <c r="F44" s="38">
        <v>90.088153000000005</v>
      </c>
      <c r="G44" t="s">
        <v>739</v>
      </c>
    </row>
    <row r="45" spans="2:7" x14ac:dyDescent="0.25">
      <c r="E45" t="s">
        <v>471</v>
      </c>
      <c r="F45" s="38">
        <v>655.39221699999996</v>
      </c>
      <c r="G45" t="s">
        <v>739</v>
      </c>
    </row>
    <row r="46" spans="2:7" x14ac:dyDescent="0.25">
      <c r="E46" t="s">
        <v>472</v>
      </c>
      <c r="F46" s="38">
        <v>572.41742999999997</v>
      </c>
      <c r="G46" t="s">
        <v>739</v>
      </c>
    </row>
    <row r="47" spans="2:7" x14ac:dyDescent="0.25">
      <c r="E47" t="s">
        <v>473</v>
      </c>
      <c r="F47" s="38">
        <v>334.86425300000002</v>
      </c>
      <c r="G47" t="s">
        <v>739</v>
      </c>
    </row>
    <row r="48" spans="2:7" x14ac:dyDescent="0.25">
      <c r="E48" t="s">
        <v>475</v>
      </c>
      <c r="F48" s="38">
        <v>248.68309400000001</v>
      </c>
      <c r="G48" t="s">
        <v>739</v>
      </c>
    </row>
    <row r="49" spans="5:7" x14ac:dyDescent="0.25">
      <c r="E49" t="s">
        <v>476</v>
      </c>
      <c r="F49" s="38">
        <v>73.245042999999995</v>
      </c>
      <c r="G49" t="s">
        <v>739</v>
      </c>
    </row>
    <row r="50" spans="5:7" x14ac:dyDescent="0.25">
      <c r="E50" t="s">
        <v>477</v>
      </c>
      <c r="F50" s="38">
        <v>1419.6505749999999</v>
      </c>
      <c r="G50" t="s">
        <v>739</v>
      </c>
    </row>
    <row r="51" spans="5:7" x14ac:dyDescent="0.25">
      <c r="E51" t="s">
        <v>478</v>
      </c>
      <c r="F51" s="38">
        <v>612.55666900000006</v>
      </c>
      <c r="G51" t="s">
        <v>739</v>
      </c>
    </row>
    <row r="52" spans="5:7" x14ac:dyDescent="0.25">
      <c r="E52" t="s">
        <v>479</v>
      </c>
      <c r="F52" s="38">
        <v>143.62803700000001</v>
      </c>
      <c r="G52" t="s">
        <v>739</v>
      </c>
    </row>
    <row r="53" spans="5:7" x14ac:dyDescent="0.25">
      <c r="E53" t="s">
        <v>480</v>
      </c>
      <c r="F53" s="38">
        <v>84.742206999999993</v>
      </c>
      <c r="G53" t="s">
        <v>739</v>
      </c>
    </row>
    <row r="54" spans="5:7" x14ac:dyDescent="0.25">
      <c r="E54" t="s">
        <v>482</v>
      </c>
      <c r="F54" s="38">
        <v>79.797224</v>
      </c>
      <c r="G54" t="s">
        <v>739</v>
      </c>
    </row>
    <row r="55" spans="5:7" x14ac:dyDescent="0.25">
      <c r="E55" t="s">
        <v>483</v>
      </c>
      <c r="F55">
        <v>0.187832</v>
      </c>
      <c r="G55" t="s">
        <v>739</v>
      </c>
    </row>
    <row r="56" spans="5:7" x14ac:dyDescent="0.25">
      <c r="E56" t="s">
        <v>484</v>
      </c>
      <c r="F56">
        <v>0.13441700000000001</v>
      </c>
      <c r="G56" t="s">
        <v>739</v>
      </c>
    </row>
    <row r="57" spans="5:7" x14ac:dyDescent="0.25">
      <c r="E57" t="s">
        <v>485</v>
      </c>
      <c r="F57" s="38">
        <v>10.015393</v>
      </c>
      <c r="G57" t="s">
        <v>739</v>
      </c>
    </row>
    <row r="58" spans="5:7" x14ac:dyDescent="0.25">
      <c r="E58" t="s">
        <v>486</v>
      </c>
      <c r="F58">
        <v>0.27821800000000002</v>
      </c>
      <c r="G58" t="s">
        <v>739</v>
      </c>
    </row>
    <row r="59" spans="5:7" x14ac:dyDescent="0.25">
      <c r="E59" t="s">
        <v>487</v>
      </c>
      <c r="F59">
        <v>1</v>
      </c>
      <c r="G59" t="s">
        <v>736</v>
      </c>
    </row>
    <row r="60" spans="5:7" x14ac:dyDescent="0.25">
      <c r="E60" t="s">
        <v>489</v>
      </c>
      <c r="F60">
        <v>1299.3</v>
      </c>
      <c r="G60" t="s">
        <v>739</v>
      </c>
    </row>
    <row r="61" spans="5:7" x14ac:dyDescent="0.25">
      <c r="E61" t="s">
        <v>490</v>
      </c>
      <c r="F61">
        <v>1759.53</v>
      </c>
      <c r="G61" t="s">
        <v>739</v>
      </c>
    </row>
    <row r="62" spans="5:7" x14ac:dyDescent="0.25">
      <c r="E62" t="s">
        <v>491</v>
      </c>
      <c r="F62">
        <v>1419.51</v>
      </c>
      <c r="G62" t="s">
        <v>739</v>
      </c>
    </row>
    <row r="63" spans="5:7" x14ac:dyDescent="0.25">
      <c r="E63" t="s">
        <v>492</v>
      </c>
      <c r="F63">
        <v>446.95</v>
      </c>
      <c r="G63" t="s">
        <v>739</v>
      </c>
    </row>
    <row r="64" spans="5:7" x14ac:dyDescent="0.25">
      <c r="E64" t="s">
        <v>493</v>
      </c>
      <c r="F64">
        <v>557.6</v>
      </c>
      <c r="G64" t="s">
        <v>739</v>
      </c>
    </row>
    <row r="65" spans="5:7" x14ac:dyDescent="0.25">
      <c r="E65" t="s">
        <v>494</v>
      </c>
      <c r="F65">
        <v>376.43</v>
      </c>
      <c r="G65" t="s">
        <v>739</v>
      </c>
    </row>
    <row r="66" spans="5:7" x14ac:dyDescent="0.25">
      <c r="E66" t="s">
        <v>495</v>
      </c>
      <c r="F66">
        <v>1.27</v>
      </c>
      <c r="G66" t="s">
        <v>739</v>
      </c>
    </row>
    <row r="67" spans="5:7" x14ac:dyDescent="0.25">
      <c r="E67" t="s">
        <v>496</v>
      </c>
      <c r="F67">
        <v>3.1</v>
      </c>
      <c r="G67" t="s">
        <v>739</v>
      </c>
    </row>
    <row r="68" spans="5:7" x14ac:dyDescent="0.25">
      <c r="E68" t="s">
        <v>497</v>
      </c>
      <c r="F68">
        <v>1.8</v>
      </c>
      <c r="G68" t="s">
        <v>739</v>
      </c>
    </row>
    <row r="69" spans="5:7" x14ac:dyDescent="0.25">
      <c r="E69" t="s">
        <v>522</v>
      </c>
      <c r="F69">
        <v>55300</v>
      </c>
      <c r="G69" t="s">
        <v>739</v>
      </c>
    </row>
    <row r="70" spans="5:7" x14ac:dyDescent="0.25">
      <c r="E70" t="s">
        <v>780</v>
      </c>
      <c r="F70">
        <v>1</v>
      </c>
      <c r="G70" t="s">
        <v>736</v>
      </c>
    </row>
    <row r="71" spans="5:7" x14ac:dyDescent="0.25">
      <c r="E71" t="s">
        <v>781</v>
      </c>
      <c r="F71" s="38">
        <v>4431.1000000000004</v>
      </c>
      <c r="G71" t="s">
        <v>739</v>
      </c>
    </row>
    <row r="72" spans="5:7" x14ac:dyDescent="0.25">
      <c r="E72" t="s">
        <v>782</v>
      </c>
      <c r="F72">
        <v>5106.55</v>
      </c>
      <c r="G72" t="s">
        <v>739</v>
      </c>
    </row>
    <row r="73" spans="5:7" x14ac:dyDescent="0.25">
      <c r="E73" t="s">
        <v>783</v>
      </c>
      <c r="F73">
        <v>3682.86</v>
      </c>
      <c r="G73" t="s">
        <v>739</v>
      </c>
    </row>
    <row r="74" spans="5:7" x14ac:dyDescent="0.25">
      <c r="E74" s="228" t="s">
        <v>784</v>
      </c>
      <c r="F74" s="38">
        <f>SUM(F55:F58)</f>
        <v>10.61586</v>
      </c>
      <c r="G74" t="s">
        <v>739</v>
      </c>
    </row>
    <row r="75" spans="5:7" x14ac:dyDescent="0.25">
      <c r="E75" s="227" t="s">
        <v>785</v>
      </c>
      <c r="F75" s="38">
        <f>SUM(F5:F29)</f>
        <v>18326.301864999994</v>
      </c>
      <c r="G75" t="s">
        <v>739</v>
      </c>
    </row>
    <row r="76" spans="5:7" x14ac:dyDescent="0.25">
      <c r="E76" s="230" t="s">
        <v>786</v>
      </c>
      <c r="F76" s="38">
        <f>SUM(F30:F54)</f>
        <v>7124.7516289999994</v>
      </c>
      <c r="G76" t="s">
        <v>739</v>
      </c>
    </row>
    <row r="77" spans="5:7" x14ac:dyDescent="0.25">
      <c r="E77" s="228" t="s">
        <v>221</v>
      </c>
      <c r="F77" s="38">
        <f>SUM(F5:F58)</f>
        <v>25461.669354000001</v>
      </c>
      <c r="G77" t="s">
        <v>739</v>
      </c>
    </row>
    <row r="78" spans="5:7" x14ac:dyDescent="0.25">
      <c r="E78" s="228" t="s">
        <v>787</v>
      </c>
      <c r="F78">
        <f>SUM(F60:F68)</f>
        <v>5865.4900000000016</v>
      </c>
      <c r="G78" t="s">
        <v>739</v>
      </c>
    </row>
    <row r="79" spans="5:7" x14ac:dyDescent="0.25">
      <c r="E79" s="228" t="s">
        <v>223</v>
      </c>
      <c r="F79" s="38">
        <f>F77+F78</f>
        <v>31327.159354000003</v>
      </c>
      <c r="G79" t="s">
        <v>739</v>
      </c>
    </row>
    <row r="80" spans="5:7" x14ac:dyDescent="0.25">
      <c r="E80" s="228" t="s">
        <v>788</v>
      </c>
      <c r="F80" s="38">
        <f>SUM(F71:F73)</f>
        <v>13220.510000000002</v>
      </c>
      <c r="G80" t="s">
        <v>739</v>
      </c>
    </row>
  </sheetData>
  <sheetProtection algorithmName="SHA-512" hashValue="tdcAD17wZfgP7Txj1DTs2cd/aGC4OZXWfn2h+2d8KUdY8+h2ez0izE8H5fxcmjS3JxPrAEZMYjvQRe+/D3rk3w==" saltValue="MPVWcWFi4hdj/e6wQa9YYw==" spinCount="100000" sheet="1" objects="1" scenarios="1"/>
  <pageMargins left="0.7" right="0.7" top="0.75" bottom="0.75" header="0.3" footer="0.3"/>
  <pageSetup orientation="portrait" r:id="rId1"/>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624A7-1F0D-4958-9BB1-7321E949466F}">
  <dimension ref="B1:X41"/>
  <sheetViews>
    <sheetView zoomScale="85" zoomScaleNormal="85" workbookViewId="0">
      <selection activeCell="B2" sqref="B2"/>
    </sheetView>
  </sheetViews>
  <sheetFormatPr defaultRowHeight="15" x14ac:dyDescent="0.25"/>
  <cols>
    <col min="2" max="2" width="25.5703125" bestFit="1" customWidth="1"/>
    <col min="4" max="4" width="10.7109375" customWidth="1"/>
    <col min="6" max="6" width="10" customWidth="1"/>
  </cols>
  <sheetData>
    <row r="1" spans="2:24" x14ac:dyDescent="0.25">
      <c r="B1" s="37"/>
    </row>
    <row r="3" spans="2:24" x14ac:dyDescent="0.25">
      <c r="B3" t="s">
        <v>789</v>
      </c>
    </row>
    <row r="4" spans="2:24" x14ac:dyDescent="0.25">
      <c r="B4" s="276" t="s">
        <v>790</v>
      </c>
      <c r="C4" s="346" t="s">
        <v>791</v>
      </c>
      <c r="D4" s="346"/>
      <c r="E4" s="346"/>
      <c r="F4" s="346"/>
      <c r="G4" s="346"/>
    </row>
    <row r="5" spans="2:24" x14ac:dyDescent="0.25">
      <c r="B5" s="276" t="s">
        <v>790</v>
      </c>
      <c r="C5" s="346" t="s">
        <v>792</v>
      </c>
      <c r="D5" s="346"/>
      <c r="E5" s="346"/>
      <c r="F5" s="346"/>
      <c r="G5" s="346"/>
    </row>
    <row r="6" spans="2:24" x14ac:dyDescent="0.25">
      <c r="B6" s="276" t="s">
        <v>790</v>
      </c>
      <c r="C6" s="346" t="s">
        <v>793</v>
      </c>
      <c r="D6" s="346"/>
      <c r="E6" s="346"/>
      <c r="F6" s="346"/>
      <c r="G6" s="346"/>
    </row>
    <row r="8" spans="2:24" x14ac:dyDescent="0.25">
      <c r="B8" s="329" t="s">
        <v>794</v>
      </c>
      <c r="C8" s="330"/>
      <c r="D8" s="330"/>
      <c r="E8" s="330"/>
      <c r="F8" s="330"/>
      <c r="G8" s="330"/>
      <c r="H8" s="330"/>
      <c r="I8" s="330"/>
      <c r="J8" s="330"/>
      <c r="K8" s="330"/>
      <c r="L8" s="330"/>
      <c r="M8" s="330"/>
      <c r="N8" s="330"/>
      <c r="O8" s="331"/>
    </row>
    <row r="9" spans="2:24" x14ac:dyDescent="0.25">
      <c r="B9" s="276" t="s">
        <v>795</v>
      </c>
      <c r="C9" s="351" t="s">
        <v>796</v>
      </c>
      <c r="D9" s="352"/>
      <c r="E9" s="352"/>
      <c r="F9" s="352"/>
      <c r="G9" s="352"/>
      <c r="H9" s="352"/>
      <c r="I9" s="352"/>
      <c r="J9" s="352"/>
      <c r="K9" s="352"/>
      <c r="L9" s="352"/>
      <c r="M9" s="352"/>
      <c r="N9" s="352"/>
      <c r="O9" s="353"/>
    </row>
    <row r="10" spans="2:24" ht="15" customHeight="1" x14ac:dyDescent="0.25">
      <c r="B10" s="348" t="s">
        <v>797</v>
      </c>
      <c r="C10" s="347" t="s">
        <v>798</v>
      </c>
      <c r="D10" s="347"/>
      <c r="E10" s="347"/>
      <c r="F10" s="347"/>
      <c r="G10" s="347"/>
      <c r="H10" s="347"/>
      <c r="I10" s="347"/>
      <c r="J10" s="347"/>
      <c r="K10" s="347"/>
      <c r="L10" s="347"/>
      <c r="M10" s="347"/>
      <c r="N10" s="347"/>
      <c r="O10" s="347"/>
      <c r="P10" s="37"/>
      <c r="Q10" s="37"/>
      <c r="R10" s="37"/>
      <c r="S10" s="37"/>
      <c r="T10" s="37"/>
      <c r="U10" s="37"/>
      <c r="V10" s="37"/>
      <c r="W10" s="37"/>
      <c r="X10" s="37"/>
    </row>
    <row r="11" spans="2:24" x14ac:dyDescent="0.25">
      <c r="B11" s="348"/>
      <c r="C11" s="347"/>
      <c r="D11" s="347"/>
      <c r="E11" s="347"/>
      <c r="F11" s="347"/>
      <c r="G11" s="347"/>
      <c r="H11" s="347"/>
      <c r="I11" s="347"/>
      <c r="J11" s="347"/>
      <c r="K11" s="347"/>
      <c r="L11" s="347"/>
      <c r="M11" s="347"/>
      <c r="N11" s="347"/>
      <c r="O11" s="347"/>
      <c r="P11" s="37"/>
      <c r="Q11" s="37"/>
      <c r="R11" s="37"/>
      <c r="S11" s="37"/>
      <c r="T11" s="37"/>
      <c r="U11" s="37"/>
      <c r="V11" s="37"/>
      <c r="W11" s="37"/>
      <c r="X11" s="37"/>
    </row>
    <row r="12" spans="2:24" x14ac:dyDescent="0.25">
      <c r="B12" s="348"/>
      <c r="C12" s="347"/>
      <c r="D12" s="347"/>
      <c r="E12" s="347"/>
      <c r="F12" s="347"/>
      <c r="G12" s="347"/>
      <c r="H12" s="347"/>
      <c r="I12" s="347"/>
      <c r="J12" s="347"/>
      <c r="K12" s="347"/>
      <c r="L12" s="347"/>
      <c r="M12" s="347"/>
      <c r="N12" s="347"/>
      <c r="O12" s="347"/>
    </row>
    <row r="14" spans="2:24" x14ac:dyDescent="0.25">
      <c r="B14" s="348" t="s">
        <v>799</v>
      </c>
      <c r="C14" s="347" t="s">
        <v>800</v>
      </c>
      <c r="D14" s="347"/>
      <c r="E14" s="347"/>
      <c r="F14" s="347"/>
      <c r="G14" s="347"/>
      <c r="H14" s="347"/>
      <c r="I14" s="347"/>
      <c r="J14" s="347"/>
      <c r="K14" s="347"/>
      <c r="L14" s="347"/>
      <c r="M14" s="347"/>
      <c r="N14" s="347"/>
      <c r="O14" s="347"/>
    </row>
    <row r="15" spans="2:24" x14ac:dyDescent="0.25">
      <c r="B15" s="348"/>
      <c r="C15" s="347"/>
      <c r="D15" s="347"/>
      <c r="E15" s="347"/>
      <c r="F15" s="347"/>
      <c r="G15" s="347"/>
      <c r="H15" s="347"/>
      <c r="I15" s="347"/>
      <c r="J15" s="347"/>
      <c r="K15" s="347"/>
      <c r="L15" s="347"/>
      <c r="M15" s="347"/>
      <c r="N15" s="347"/>
      <c r="O15" s="347"/>
    </row>
    <row r="16" spans="2:24" x14ac:dyDescent="0.25">
      <c r="B16" s="280"/>
      <c r="C16" s="171"/>
      <c r="D16" s="171"/>
      <c r="E16" s="171"/>
      <c r="F16" s="171"/>
      <c r="G16" s="171"/>
      <c r="H16" s="171"/>
      <c r="I16" s="171"/>
      <c r="J16" s="171"/>
      <c r="K16" s="171"/>
      <c r="L16" s="171"/>
      <c r="M16" s="171"/>
      <c r="N16" s="171"/>
      <c r="O16" s="171"/>
    </row>
    <row r="17" spans="2:15" x14ac:dyDescent="0.25">
      <c r="B17" s="348" t="s">
        <v>801</v>
      </c>
      <c r="C17" s="347" t="s">
        <v>802</v>
      </c>
      <c r="D17" s="347"/>
      <c r="E17" s="347"/>
      <c r="F17" s="347"/>
      <c r="G17" s="347"/>
      <c r="H17" s="347"/>
      <c r="I17" s="347"/>
      <c r="J17" s="347"/>
      <c r="K17" s="347"/>
      <c r="L17" s="347"/>
      <c r="M17" s="347"/>
      <c r="N17" s="347"/>
      <c r="O17" s="347"/>
    </row>
    <row r="18" spans="2:15" x14ac:dyDescent="0.25">
      <c r="B18" s="348"/>
      <c r="C18" s="347"/>
      <c r="D18" s="347"/>
      <c r="E18" s="347"/>
      <c r="F18" s="347"/>
      <c r="G18" s="347"/>
      <c r="H18" s="347"/>
      <c r="I18" s="347"/>
      <c r="J18" s="347"/>
      <c r="K18" s="347"/>
      <c r="L18" s="347"/>
      <c r="M18" s="347"/>
      <c r="N18" s="347"/>
      <c r="O18" s="347"/>
    </row>
    <row r="19" spans="2:15" x14ac:dyDescent="0.25">
      <c r="B19" s="280"/>
      <c r="C19" s="171"/>
      <c r="D19" s="171"/>
      <c r="E19" s="171"/>
      <c r="F19" s="171"/>
      <c r="G19" s="171"/>
      <c r="H19" s="171"/>
      <c r="I19" s="171"/>
      <c r="J19" s="171"/>
      <c r="K19" s="171"/>
      <c r="L19" s="171"/>
      <c r="M19" s="171"/>
      <c r="N19" s="171"/>
      <c r="O19" s="171"/>
    </row>
    <row r="20" spans="2:15" x14ac:dyDescent="0.25">
      <c r="B20" s="348" t="s">
        <v>803</v>
      </c>
      <c r="C20" s="347" t="s">
        <v>804</v>
      </c>
      <c r="D20" s="347"/>
      <c r="E20" s="347"/>
      <c r="F20" s="347"/>
      <c r="G20" s="347"/>
      <c r="H20" s="347"/>
      <c r="I20" s="347"/>
      <c r="J20" s="347"/>
      <c r="K20" s="347"/>
      <c r="L20" s="347"/>
      <c r="M20" s="347"/>
      <c r="N20" s="347"/>
      <c r="O20" s="347"/>
    </row>
    <row r="21" spans="2:15" x14ac:dyDescent="0.25">
      <c r="B21" s="348"/>
      <c r="C21" s="347"/>
      <c r="D21" s="347"/>
      <c r="E21" s="347"/>
      <c r="F21" s="347"/>
      <c r="G21" s="347"/>
      <c r="H21" s="347"/>
      <c r="I21" s="347"/>
      <c r="J21" s="347"/>
      <c r="K21" s="347"/>
      <c r="L21" s="347"/>
      <c r="M21" s="347"/>
      <c r="N21" s="347"/>
      <c r="O21" s="347"/>
    </row>
    <row r="22" spans="2:15" x14ac:dyDescent="0.25">
      <c r="B22" s="280"/>
      <c r="C22" s="171"/>
      <c r="D22" s="171"/>
      <c r="E22" s="171"/>
      <c r="F22" s="171"/>
      <c r="G22" s="171"/>
      <c r="H22" s="171"/>
      <c r="I22" s="171"/>
      <c r="J22" s="171"/>
      <c r="K22" s="171"/>
      <c r="L22" s="171"/>
      <c r="M22" s="171"/>
      <c r="N22" s="171"/>
      <c r="O22" s="171"/>
    </row>
    <row r="23" spans="2:15" ht="15" customHeight="1" x14ac:dyDescent="0.25">
      <c r="B23" s="332" t="s">
        <v>805</v>
      </c>
      <c r="C23" s="347" t="s">
        <v>806</v>
      </c>
      <c r="D23" s="347"/>
      <c r="E23" s="347"/>
      <c r="F23" s="347"/>
      <c r="G23" s="347"/>
      <c r="H23" s="347"/>
      <c r="I23" s="347"/>
      <c r="J23" s="347"/>
      <c r="K23" s="347"/>
      <c r="L23" s="347"/>
      <c r="M23" s="347"/>
      <c r="N23" s="347"/>
      <c r="O23" s="347"/>
    </row>
    <row r="24" spans="2:15" x14ac:dyDescent="0.25">
      <c r="B24" s="332"/>
      <c r="C24" s="347"/>
      <c r="D24" s="347"/>
      <c r="E24" s="347"/>
      <c r="F24" s="347"/>
      <c r="G24" s="347"/>
      <c r="H24" s="347"/>
      <c r="I24" s="347"/>
      <c r="J24" s="347"/>
      <c r="K24" s="347"/>
      <c r="L24" s="347"/>
      <c r="M24" s="347"/>
      <c r="N24" s="347"/>
      <c r="O24" s="347"/>
    </row>
    <row r="25" spans="2:15" x14ac:dyDescent="0.25">
      <c r="B25" s="332"/>
      <c r="C25" s="347"/>
      <c r="D25" s="347"/>
      <c r="E25" s="347"/>
      <c r="F25" s="347"/>
      <c r="G25" s="347"/>
      <c r="H25" s="347"/>
      <c r="I25" s="347"/>
      <c r="J25" s="347"/>
      <c r="K25" s="347"/>
      <c r="L25" s="347"/>
      <c r="M25" s="347"/>
      <c r="N25" s="347"/>
      <c r="O25" s="347"/>
    </row>
    <row r="26" spans="2:15" x14ac:dyDescent="0.25">
      <c r="B26" s="332"/>
      <c r="C26" s="347"/>
      <c r="D26" s="347"/>
      <c r="E26" s="347"/>
      <c r="F26" s="347"/>
      <c r="G26" s="347"/>
      <c r="H26" s="347"/>
      <c r="I26" s="347"/>
      <c r="J26" s="347"/>
      <c r="K26" s="347"/>
      <c r="L26" s="347"/>
      <c r="M26" s="347"/>
      <c r="N26" s="347"/>
      <c r="O26" s="347"/>
    </row>
    <row r="27" spans="2:15" x14ac:dyDescent="0.25">
      <c r="B27" s="332"/>
      <c r="C27" s="347"/>
      <c r="D27" s="347"/>
      <c r="E27" s="347"/>
      <c r="F27" s="347"/>
      <c r="G27" s="347"/>
      <c r="H27" s="347"/>
      <c r="I27" s="347"/>
      <c r="J27" s="347"/>
      <c r="K27" s="347"/>
      <c r="L27" s="347"/>
      <c r="M27" s="347"/>
      <c r="N27" s="347"/>
      <c r="O27" s="347"/>
    </row>
    <row r="28" spans="2:15" x14ac:dyDescent="0.25">
      <c r="B28" s="332"/>
      <c r="C28" s="349"/>
      <c r="D28" s="350"/>
      <c r="E28" s="350"/>
      <c r="F28" s="350"/>
      <c r="G28" s="350"/>
      <c r="H28" s="350"/>
      <c r="I28" s="350"/>
      <c r="J28" s="350"/>
      <c r="K28" s="350"/>
      <c r="L28" s="350"/>
      <c r="M28" s="350"/>
      <c r="N28" s="350"/>
      <c r="O28" s="335"/>
    </row>
    <row r="29" spans="2:15" ht="30" customHeight="1" x14ac:dyDescent="0.25">
      <c r="B29" s="332"/>
      <c r="C29" s="334" t="s">
        <v>293</v>
      </c>
      <c r="D29" s="334"/>
      <c r="E29" s="334"/>
      <c r="F29" s="334"/>
      <c r="G29" s="334" t="s">
        <v>807</v>
      </c>
      <c r="H29" s="334"/>
      <c r="I29" s="334"/>
      <c r="J29" s="334"/>
      <c r="K29" s="334"/>
      <c r="L29" s="333" t="s">
        <v>80</v>
      </c>
      <c r="M29" s="333"/>
      <c r="N29" s="333"/>
      <c r="O29" s="333"/>
    </row>
    <row r="30" spans="2:15" x14ac:dyDescent="0.25">
      <c r="B30" s="332"/>
      <c r="C30" s="332" t="s">
        <v>808</v>
      </c>
      <c r="D30" s="332"/>
      <c r="E30" s="332"/>
      <c r="F30" s="332"/>
      <c r="G30" s="332" t="s">
        <v>809</v>
      </c>
      <c r="H30" s="332"/>
      <c r="I30" s="332"/>
      <c r="J30" s="332"/>
      <c r="K30" s="332"/>
      <c r="L30" s="345">
        <v>0.1</v>
      </c>
      <c r="M30" s="345"/>
      <c r="N30" s="345"/>
      <c r="O30" s="345"/>
    </row>
    <row r="31" spans="2:15" x14ac:dyDescent="0.25">
      <c r="B31" s="332"/>
      <c r="C31" s="332" t="s">
        <v>810</v>
      </c>
      <c r="D31" s="332"/>
      <c r="E31" s="332"/>
      <c r="F31" s="332"/>
      <c r="G31" s="332" t="s">
        <v>811</v>
      </c>
      <c r="H31" s="332"/>
      <c r="I31" s="332"/>
      <c r="J31" s="332"/>
      <c r="K31" s="332"/>
      <c r="L31" s="345">
        <v>0.25</v>
      </c>
      <c r="M31" s="345"/>
      <c r="N31" s="345"/>
      <c r="O31" s="345"/>
    </row>
    <row r="32" spans="2:15" x14ac:dyDescent="0.25">
      <c r="B32" s="332"/>
      <c r="C32" s="332" t="s">
        <v>812</v>
      </c>
      <c r="D32" s="332"/>
      <c r="E32" s="332"/>
      <c r="F32" s="332"/>
      <c r="G32" s="332" t="s">
        <v>809</v>
      </c>
      <c r="H32" s="332"/>
      <c r="I32" s="332"/>
      <c r="J32" s="332"/>
      <c r="K32" s="332"/>
      <c r="L32" s="345">
        <v>0.1</v>
      </c>
      <c r="M32" s="345"/>
      <c r="N32" s="345"/>
      <c r="O32" s="345"/>
    </row>
    <row r="33" spans="2:15" x14ac:dyDescent="0.25">
      <c r="B33" s="278"/>
      <c r="C33" s="40"/>
      <c r="D33" s="40"/>
      <c r="E33" s="40"/>
      <c r="F33" s="40"/>
      <c r="G33" s="277"/>
      <c r="H33" s="40"/>
      <c r="I33" s="40"/>
      <c r="J33" s="40"/>
      <c r="K33" s="40"/>
      <c r="L33" s="40"/>
      <c r="M33" s="40"/>
      <c r="N33" s="40"/>
      <c r="O33" s="40"/>
    </row>
    <row r="34" spans="2:15" ht="15" customHeight="1" x14ac:dyDescent="0.25">
      <c r="B34" s="332" t="s">
        <v>813</v>
      </c>
      <c r="C34" s="336" t="s">
        <v>814</v>
      </c>
      <c r="D34" s="336"/>
      <c r="E34" s="336"/>
      <c r="F34" s="336"/>
      <c r="G34" s="336"/>
      <c r="H34" s="336"/>
      <c r="I34" s="336"/>
      <c r="J34" s="336"/>
      <c r="K34" s="336"/>
      <c r="L34" s="336"/>
      <c r="M34" s="337"/>
      <c r="N34" s="340">
        <f>'Maturity Factor - 7.3.9-2021'!G16</f>
        <v>0.53</v>
      </c>
      <c r="O34" s="341"/>
    </row>
    <row r="35" spans="2:15" x14ac:dyDescent="0.25">
      <c r="B35" s="332"/>
      <c r="C35" s="338"/>
      <c r="D35" s="338"/>
      <c r="E35" s="338"/>
      <c r="F35" s="338"/>
      <c r="G35" s="338"/>
      <c r="H35" s="338"/>
      <c r="I35" s="338"/>
      <c r="J35" s="338"/>
      <c r="K35" s="338"/>
      <c r="L35" s="338"/>
      <c r="M35" s="339"/>
      <c r="N35" s="342"/>
      <c r="O35" s="343"/>
    </row>
    <row r="36" spans="2:15" x14ac:dyDescent="0.25">
      <c r="B36" s="332"/>
      <c r="C36" s="171"/>
      <c r="D36" s="171"/>
      <c r="E36" s="171"/>
      <c r="F36" s="171"/>
      <c r="G36" s="171"/>
      <c r="H36" s="171"/>
      <c r="I36" s="171"/>
      <c r="J36" s="171"/>
      <c r="K36" s="171"/>
      <c r="L36" s="171"/>
      <c r="M36" s="171"/>
      <c r="N36" s="171"/>
      <c r="O36" s="279"/>
    </row>
    <row r="37" spans="2:15" x14ac:dyDescent="0.25">
      <c r="B37" s="332"/>
      <c r="C37" s="335" t="s">
        <v>293</v>
      </c>
      <c r="D37" s="334"/>
      <c r="E37" s="334"/>
      <c r="F37" s="334"/>
      <c r="G37" s="334" t="s">
        <v>807</v>
      </c>
      <c r="H37" s="334"/>
      <c r="I37" s="334"/>
      <c r="J37" s="334"/>
      <c r="K37" s="334"/>
      <c r="L37" s="333" t="s">
        <v>80</v>
      </c>
      <c r="M37" s="333"/>
      <c r="N37" s="333"/>
      <c r="O37" s="333"/>
    </row>
    <row r="38" spans="2:15" ht="15" customHeight="1" x14ac:dyDescent="0.25">
      <c r="B38" s="332"/>
      <c r="C38" s="335"/>
      <c r="D38" s="334"/>
      <c r="E38" s="334"/>
      <c r="F38" s="334"/>
      <c r="G38" s="334"/>
      <c r="H38" s="334"/>
      <c r="I38" s="334"/>
      <c r="J38" s="334"/>
      <c r="K38" s="334"/>
      <c r="L38" s="333"/>
      <c r="M38" s="333"/>
      <c r="N38" s="333"/>
      <c r="O38" s="333"/>
    </row>
    <row r="39" spans="2:15" x14ac:dyDescent="0.25">
      <c r="B39" s="332"/>
      <c r="C39" s="344" t="s">
        <v>808</v>
      </c>
      <c r="D39" s="332"/>
      <c r="E39" s="332"/>
      <c r="F39" s="332"/>
      <c r="G39" s="332" t="s">
        <v>809</v>
      </c>
      <c r="H39" s="332"/>
      <c r="I39" s="332"/>
      <c r="J39" s="332"/>
      <c r="K39" s="332"/>
      <c r="L39" s="345">
        <f>$N$34*L30</f>
        <v>5.3000000000000005E-2</v>
      </c>
      <c r="M39" s="345"/>
      <c r="N39" s="345"/>
      <c r="O39" s="345"/>
    </row>
    <row r="40" spans="2:15" x14ac:dyDescent="0.25">
      <c r="B40" s="332"/>
      <c r="C40" s="344" t="s">
        <v>810</v>
      </c>
      <c r="D40" s="332"/>
      <c r="E40" s="332"/>
      <c r="F40" s="332"/>
      <c r="G40" s="332" t="s">
        <v>811</v>
      </c>
      <c r="H40" s="332"/>
      <c r="I40" s="332"/>
      <c r="J40" s="332"/>
      <c r="K40" s="332"/>
      <c r="L40" s="345">
        <f t="shared" ref="L40:L41" si="0">$N$34*L31</f>
        <v>0.13250000000000001</v>
      </c>
      <c r="M40" s="345"/>
      <c r="N40" s="345"/>
      <c r="O40" s="345"/>
    </row>
    <row r="41" spans="2:15" x14ac:dyDescent="0.25">
      <c r="B41" s="332"/>
      <c r="C41" s="344" t="s">
        <v>812</v>
      </c>
      <c r="D41" s="332"/>
      <c r="E41" s="332"/>
      <c r="F41" s="332"/>
      <c r="G41" s="332" t="s">
        <v>809</v>
      </c>
      <c r="H41" s="332"/>
      <c r="I41" s="332"/>
      <c r="J41" s="332"/>
      <c r="K41" s="332"/>
      <c r="L41" s="345">
        <f t="shared" si="0"/>
        <v>5.3000000000000005E-2</v>
      </c>
      <c r="M41" s="345"/>
      <c r="N41" s="345"/>
      <c r="O41" s="345"/>
    </row>
  </sheetData>
  <mergeCells count="43">
    <mergeCell ref="C4:G4"/>
    <mergeCell ref="C23:O27"/>
    <mergeCell ref="B23:B32"/>
    <mergeCell ref="C14:O15"/>
    <mergeCell ref="C20:O21"/>
    <mergeCell ref="C17:O18"/>
    <mergeCell ref="B20:B21"/>
    <mergeCell ref="B17:B18"/>
    <mergeCell ref="B14:B15"/>
    <mergeCell ref="C10:O12"/>
    <mergeCell ref="C28:O28"/>
    <mergeCell ref="B10:B12"/>
    <mergeCell ref="C9:O9"/>
    <mergeCell ref="C6:G6"/>
    <mergeCell ref="C5:G5"/>
    <mergeCell ref="L29:O29"/>
    <mergeCell ref="G29:K29"/>
    <mergeCell ref="C29:F29"/>
    <mergeCell ref="L32:O32"/>
    <mergeCell ref="L31:O31"/>
    <mergeCell ref="L30:O30"/>
    <mergeCell ref="G31:K31"/>
    <mergeCell ref="G30:K30"/>
    <mergeCell ref="G32:K32"/>
    <mergeCell ref="C32:F32"/>
    <mergeCell ref="C31:F31"/>
    <mergeCell ref="C30:F30"/>
    <mergeCell ref="B8:O8"/>
    <mergeCell ref="B34:B41"/>
    <mergeCell ref="L37:O38"/>
    <mergeCell ref="G37:K38"/>
    <mergeCell ref="C37:F38"/>
    <mergeCell ref="C34:M35"/>
    <mergeCell ref="N34:O35"/>
    <mergeCell ref="C40:F40"/>
    <mergeCell ref="G40:K40"/>
    <mergeCell ref="L40:O40"/>
    <mergeCell ref="C41:F41"/>
    <mergeCell ref="G41:K41"/>
    <mergeCell ref="L41:O41"/>
    <mergeCell ref="C39:F39"/>
    <mergeCell ref="G39:K39"/>
    <mergeCell ref="L39:O39"/>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9EB5-EA56-49BA-9704-508E9C1524D6}">
  <sheetPr codeName="Sheet13"/>
  <dimension ref="A2:N13"/>
  <sheetViews>
    <sheetView showGridLines="0" workbookViewId="0">
      <selection activeCell="F10" sqref="F10"/>
    </sheetView>
  </sheetViews>
  <sheetFormatPr defaultRowHeight="15" x14ac:dyDescent="0.25"/>
  <cols>
    <col min="1" max="1" width="19.140625" bestFit="1" customWidth="1"/>
    <col min="2" max="2" width="18.5703125" customWidth="1"/>
    <col min="3" max="3" width="6.42578125" bestFit="1" customWidth="1"/>
    <col min="6" max="7" width="15.28515625" bestFit="1" customWidth="1"/>
    <col min="8" max="8" width="15.42578125" bestFit="1" customWidth="1"/>
    <col min="9" max="9" width="15.28515625" bestFit="1" customWidth="1"/>
    <col min="11" max="12" width="15.28515625" bestFit="1" customWidth="1"/>
    <col min="13" max="13" width="16.28515625" bestFit="1" customWidth="1"/>
    <col min="14" max="14" width="15.28515625" bestFit="1" customWidth="1"/>
    <col min="15" max="15" width="12.7109375" bestFit="1" customWidth="1"/>
    <col min="16" max="16" width="8.5703125" bestFit="1" customWidth="1"/>
    <col min="17" max="17" width="5.5703125" bestFit="1" customWidth="1"/>
  </cols>
  <sheetData>
    <row r="2" spans="1:14" x14ac:dyDescent="0.25">
      <c r="A2" s="316" t="s">
        <v>918</v>
      </c>
      <c r="B2" t="s">
        <v>921</v>
      </c>
    </row>
    <row r="3" spans="1:14" x14ac:dyDescent="0.25">
      <c r="A3" s="316" t="s">
        <v>919</v>
      </c>
      <c r="B3" t="s">
        <v>920</v>
      </c>
    </row>
    <row r="5" spans="1:14" x14ac:dyDescent="0.25">
      <c r="D5" s="43" t="s">
        <v>819</v>
      </c>
      <c r="E5" s="43" t="s">
        <v>820</v>
      </c>
      <c r="F5" s="317" t="s">
        <v>815</v>
      </c>
      <c r="G5" s="317" t="s">
        <v>815</v>
      </c>
      <c r="H5" s="317" t="s">
        <v>816</v>
      </c>
      <c r="I5" s="317"/>
      <c r="J5" s="317"/>
      <c r="K5" s="317" t="s">
        <v>817</v>
      </c>
      <c r="L5" s="317" t="s">
        <v>817</v>
      </c>
      <c r="M5" s="317" t="s">
        <v>818</v>
      </c>
      <c r="N5" s="317"/>
    </row>
    <row r="6" spans="1:14" x14ac:dyDescent="0.25">
      <c r="F6" s="317">
        <v>2020</v>
      </c>
      <c r="G6" s="317">
        <v>2021</v>
      </c>
      <c r="H6" s="317">
        <v>2022</v>
      </c>
      <c r="I6" s="317">
        <v>2023</v>
      </c>
      <c r="J6" s="317"/>
      <c r="K6" s="317">
        <v>2020</v>
      </c>
      <c r="L6" s="317">
        <v>2021</v>
      </c>
      <c r="M6" s="317">
        <v>2022</v>
      </c>
      <c r="N6" s="317">
        <v>2023</v>
      </c>
    </row>
    <row r="7" spans="1:14" x14ac:dyDescent="0.25">
      <c r="B7" s="36" t="s">
        <v>917</v>
      </c>
      <c r="F7" s="318">
        <f>SUM(F8:F13)</f>
        <v>53936430.173329286</v>
      </c>
      <c r="G7" s="318">
        <f t="shared" ref="G7:I7" si="0">SUM(G8:G13)</f>
        <v>54400863.560278654</v>
      </c>
      <c r="H7" s="318">
        <f t="shared" si="0"/>
        <v>56692632.183525652</v>
      </c>
      <c r="I7" s="318">
        <f t="shared" si="0"/>
        <v>57891175.559385821</v>
      </c>
      <c r="J7" s="36"/>
      <c r="K7" s="36"/>
      <c r="L7" s="36"/>
      <c r="M7" s="36"/>
      <c r="N7" s="36"/>
    </row>
    <row r="8" spans="1:14" x14ac:dyDescent="0.25">
      <c r="B8" s="36" t="s">
        <v>182</v>
      </c>
      <c r="F8" s="319">
        <v>8674087.4183300957</v>
      </c>
      <c r="G8" s="319">
        <v>7947352.361878654</v>
      </c>
      <c r="H8" s="319">
        <v>7666059.2629065793</v>
      </c>
      <c r="I8" s="319">
        <v>7896041.0407937765</v>
      </c>
      <c r="J8" s="36"/>
      <c r="K8" s="36"/>
      <c r="L8" s="36"/>
      <c r="M8" s="36"/>
      <c r="N8" s="36"/>
    </row>
    <row r="9" spans="1:14" x14ac:dyDescent="0.25">
      <c r="B9" s="36" t="s">
        <v>185</v>
      </c>
      <c r="F9" s="319">
        <v>22942939.851799183</v>
      </c>
      <c r="G9" s="319">
        <v>20751980.932399999</v>
      </c>
      <c r="H9" s="319">
        <v>21739428.41901907</v>
      </c>
      <c r="I9" s="319">
        <v>21374155.300689638</v>
      </c>
      <c r="J9" s="36"/>
      <c r="K9" s="36"/>
      <c r="L9" s="36"/>
      <c r="M9" s="36"/>
      <c r="N9" s="36"/>
    </row>
    <row r="10" spans="1:14" x14ac:dyDescent="0.25">
      <c r="B10" s="36" t="s">
        <v>824</v>
      </c>
      <c r="F10" s="319">
        <v>3938933.5751999994</v>
      </c>
      <c r="G10" s="319">
        <v>2442117.432</v>
      </c>
      <c r="H10" s="319">
        <v>3413341.2199999997</v>
      </c>
      <c r="I10" s="319">
        <v>3582816.9078543987</v>
      </c>
      <c r="J10" s="36"/>
      <c r="K10" s="36"/>
      <c r="L10" s="36"/>
      <c r="M10" s="36"/>
      <c r="N10" s="36"/>
    </row>
    <row r="11" spans="1:14" x14ac:dyDescent="0.25">
      <c r="B11" s="36" t="s">
        <v>922</v>
      </c>
      <c r="F11" s="319">
        <v>1557017.3136000002</v>
      </c>
      <c r="G11" s="319">
        <v>5643611.9988000011</v>
      </c>
      <c r="H11" s="319">
        <v>6843443.6952</v>
      </c>
      <c r="I11" s="319">
        <v>7048747.0060560014</v>
      </c>
      <c r="J11" s="36"/>
      <c r="K11" s="36"/>
      <c r="L11" s="36"/>
      <c r="M11" s="36"/>
      <c r="N11" s="36"/>
    </row>
    <row r="12" spans="1:14" x14ac:dyDescent="0.25">
      <c r="B12" s="36" t="s">
        <v>923</v>
      </c>
      <c r="F12" s="319">
        <v>16156158.879999999</v>
      </c>
      <c r="G12" s="319">
        <v>16467426.639999999</v>
      </c>
      <c r="H12" s="319">
        <v>15794469</v>
      </c>
      <c r="I12" s="319">
        <v>16716448</v>
      </c>
      <c r="J12" s="36"/>
      <c r="K12" s="36"/>
      <c r="L12" s="36"/>
      <c r="M12" s="36"/>
      <c r="N12" s="36"/>
    </row>
    <row r="13" spans="1:14" x14ac:dyDescent="0.25">
      <c r="B13" s="36" t="s">
        <v>827</v>
      </c>
      <c r="F13" s="319">
        <v>667293.13439999998</v>
      </c>
      <c r="G13" s="319">
        <v>1148374.1952</v>
      </c>
      <c r="H13" s="319">
        <v>1235890.5864000001</v>
      </c>
      <c r="I13" s="319">
        <v>1272967.3039920002</v>
      </c>
      <c r="J13" s="36"/>
      <c r="K13" s="36"/>
      <c r="L13" s="36"/>
      <c r="M13" s="36"/>
      <c r="N13" s="36"/>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DCBB0-C4CA-43C5-9716-FDC642DEBC6A}">
  <sheetPr codeName="Sheet12"/>
  <dimension ref="A1:K16"/>
  <sheetViews>
    <sheetView zoomScale="80" zoomScaleNormal="80" workbookViewId="0">
      <selection activeCell="H13" sqref="H13"/>
    </sheetView>
  </sheetViews>
  <sheetFormatPr defaultRowHeight="15" x14ac:dyDescent="0.25"/>
  <cols>
    <col min="1" max="1" width="6.7109375" bestFit="1" customWidth="1"/>
    <col min="2" max="2" width="41.42578125" customWidth="1"/>
    <col min="3" max="5" width="26" customWidth="1"/>
    <col min="6" max="6" width="9.85546875" customWidth="1"/>
    <col min="7" max="7" width="14.42578125" customWidth="1"/>
    <col min="8" max="8" width="52.42578125" customWidth="1"/>
    <col min="9" max="9" width="14.140625" bestFit="1" customWidth="1"/>
  </cols>
  <sheetData>
    <row r="1" spans="1:11" x14ac:dyDescent="0.25">
      <c r="C1" s="43"/>
      <c r="E1" s="43"/>
      <c r="F1" s="43"/>
    </row>
    <row r="2" spans="1:11" s="37" customFormat="1" ht="30" x14ac:dyDescent="0.25">
      <c r="A2" s="37" t="s">
        <v>633</v>
      </c>
      <c r="B2" s="37" t="s">
        <v>829</v>
      </c>
      <c r="C2" s="37" t="s">
        <v>634</v>
      </c>
      <c r="D2" s="37" t="s">
        <v>635</v>
      </c>
      <c r="E2" s="37" t="s">
        <v>636</v>
      </c>
      <c r="F2" s="257" t="s">
        <v>830</v>
      </c>
      <c r="G2" s="37" t="s">
        <v>831</v>
      </c>
      <c r="H2" s="37" t="s">
        <v>832</v>
      </c>
    </row>
    <row r="3" spans="1:11" ht="30" x14ac:dyDescent="0.25">
      <c r="A3" s="258">
        <f>ROW()-ROW(QualDiscount[[#Headers],[No.]])</f>
        <v>1</v>
      </c>
      <c r="B3" s="259" t="s">
        <v>833</v>
      </c>
      <c r="C3" s="260" t="s">
        <v>834</v>
      </c>
      <c r="D3" s="260" t="s">
        <v>835</v>
      </c>
      <c r="E3" s="260" t="s">
        <v>836</v>
      </c>
      <c r="F3" s="261"/>
      <c r="G3" s="262">
        <v>1</v>
      </c>
      <c r="J3" s="17"/>
      <c r="K3" s="17"/>
    </row>
    <row r="4" spans="1:11" ht="45" x14ac:dyDescent="0.25">
      <c r="A4" s="258">
        <f>ROW()-ROW(QualDiscount[[#Headers],[No.]])</f>
        <v>2</v>
      </c>
      <c r="B4" s="259" t="s">
        <v>837</v>
      </c>
      <c r="C4" s="260" t="s">
        <v>838</v>
      </c>
      <c r="D4" s="260" t="s">
        <v>839</v>
      </c>
      <c r="E4" s="260" t="s">
        <v>840</v>
      </c>
      <c r="F4" s="261"/>
      <c r="G4" s="262">
        <v>1</v>
      </c>
      <c r="J4" s="17"/>
      <c r="K4" s="17"/>
    </row>
    <row r="5" spans="1:11" ht="30" x14ac:dyDescent="0.25">
      <c r="A5" s="258">
        <f>ROW()-ROW(QualDiscount[[#Headers],[No.]])</f>
        <v>3</v>
      </c>
      <c r="B5" s="259" t="s">
        <v>841</v>
      </c>
      <c r="C5" s="260" t="s">
        <v>842</v>
      </c>
      <c r="D5" s="260" t="s">
        <v>843</v>
      </c>
      <c r="E5" s="260" t="s">
        <v>844</v>
      </c>
      <c r="F5" s="261"/>
      <c r="G5" s="262">
        <v>1</v>
      </c>
      <c r="J5" s="17"/>
      <c r="K5" s="17"/>
    </row>
    <row r="6" spans="1:11" ht="45" x14ac:dyDescent="0.25">
      <c r="A6" s="258">
        <f>ROW()-ROW(QualDiscount[[#Headers],[No.]])</f>
        <v>4</v>
      </c>
      <c r="B6" s="259" t="s">
        <v>845</v>
      </c>
      <c r="C6" s="260" t="s">
        <v>846</v>
      </c>
      <c r="D6" s="260" t="s">
        <v>847</v>
      </c>
      <c r="E6" s="260" t="s">
        <v>848</v>
      </c>
      <c r="F6" s="261"/>
      <c r="G6" s="262">
        <v>1</v>
      </c>
      <c r="J6" s="17"/>
      <c r="K6" s="17"/>
    </row>
    <row r="7" spans="1:11" ht="45" x14ac:dyDescent="0.25">
      <c r="A7" s="258">
        <f>ROW()-ROW(QualDiscount[[#Headers],[No.]])</f>
        <v>5</v>
      </c>
      <c r="B7" s="259" t="s">
        <v>849</v>
      </c>
      <c r="C7" s="260" t="s">
        <v>850</v>
      </c>
      <c r="D7" s="260" t="s">
        <v>851</v>
      </c>
      <c r="E7" s="260" t="s">
        <v>852</v>
      </c>
      <c r="F7" s="261"/>
      <c r="G7" s="262">
        <v>1</v>
      </c>
      <c r="J7" s="17"/>
      <c r="K7" s="17"/>
    </row>
    <row r="8" spans="1:11" ht="45" x14ac:dyDescent="0.25">
      <c r="A8" s="258">
        <f>ROW()-ROW(QualDiscount[[#Headers],[No.]])</f>
        <v>6</v>
      </c>
      <c r="B8" s="259" t="s">
        <v>853</v>
      </c>
      <c r="C8" s="260" t="s">
        <v>854</v>
      </c>
      <c r="D8" s="260" t="s">
        <v>855</v>
      </c>
      <c r="E8" s="260" t="s">
        <v>856</v>
      </c>
      <c r="F8" s="261"/>
      <c r="G8" s="262">
        <v>1</v>
      </c>
      <c r="J8" s="17"/>
      <c r="K8" s="17"/>
    </row>
    <row r="9" spans="1:11" ht="45" x14ac:dyDescent="0.25">
      <c r="A9" s="258">
        <f>ROW()-ROW(QualDiscount[[#Headers],[No.]])</f>
        <v>7</v>
      </c>
      <c r="B9" s="259" t="s">
        <v>857</v>
      </c>
      <c r="C9" s="260" t="s">
        <v>858</v>
      </c>
      <c r="D9" s="260" t="s">
        <v>859</v>
      </c>
      <c r="E9" s="260" t="s">
        <v>856</v>
      </c>
      <c r="F9" s="261"/>
      <c r="G9" s="262">
        <v>0.9</v>
      </c>
      <c r="I9" s="18"/>
      <c r="J9" s="17"/>
      <c r="K9" s="17"/>
    </row>
    <row r="10" spans="1:11" ht="45" x14ac:dyDescent="0.25">
      <c r="A10" s="258">
        <f>ROW()-ROW(QualDiscount[[#Headers],[No.]])</f>
        <v>8</v>
      </c>
      <c r="B10" s="259" t="s">
        <v>860</v>
      </c>
      <c r="C10" s="260" t="s">
        <v>861</v>
      </c>
      <c r="D10" s="260" t="s">
        <v>862</v>
      </c>
      <c r="E10" s="260" t="s">
        <v>863</v>
      </c>
      <c r="F10" s="261"/>
      <c r="G10" s="262">
        <v>0.9</v>
      </c>
      <c r="J10" s="17"/>
      <c r="K10" s="17"/>
    </row>
    <row r="11" spans="1:11" ht="45" x14ac:dyDescent="0.25">
      <c r="A11" s="258">
        <f>ROW()-ROW(QualDiscount[[#Headers],[No.]])</f>
        <v>9</v>
      </c>
      <c r="B11" s="259" t="s">
        <v>864</v>
      </c>
      <c r="C11" s="260" t="s">
        <v>865</v>
      </c>
      <c r="D11" s="260" t="s">
        <v>866</v>
      </c>
      <c r="E11" s="260" t="s">
        <v>867</v>
      </c>
      <c r="F11" s="261"/>
      <c r="G11" s="262">
        <v>0.9</v>
      </c>
      <c r="J11" s="17"/>
      <c r="K11" s="17"/>
    </row>
    <row r="12" spans="1:11" ht="60" x14ac:dyDescent="0.25">
      <c r="A12" s="258">
        <f>ROW()-ROW(QualDiscount[[#Headers],[No.]])</f>
        <v>10</v>
      </c>
      <c r="B12" s="259" t="s">
        <v>868</v>
      </c>
      <c r="C12" s="260" t="s">
        <v>869</v>
      </c>
      <c r="D12" s="260" t="s">
        <v>870</v>
      </c>
      <c r="E12" s="260" t="s">
        <v>871</v>
      </c>
      <c r="F12" s="261"/>
      <c r="G12" s="262">
        <v>0.9</v>
      </c>
      <c r="J12" s="17"/>
      <c r="K12" s="17"/>
    </row>
    <row r="13" spans="1:11" ht="45" x14ac:dyDescent="0.25">
      <c r="A13" s="258">
        <f>ROW()-ROW(QualDiscount[[#Headers],[No.]])</f>
        <v>11</v>
      </c>
      <c r="B13" s="259" t="s">
        <v>872</v>
      </c>
      <c r="C13" s="260" t="s">
        <v>873</v>
      </c>
      <c r="D13" s="260" t="s">
        <v>874</v>
      </c>
      <c r="E13" s="260" t="s">
        <v>875</v>
      </c>
      <c r="F13" s="261"/>
      <c r="G13" s="262">
        <v>1</v>
      </c>
      <c r="J13" s="17"/>
      <c r="K13" s="17"/>
    </row>
    <row r="14" spans="1:11" ht="45" x14ac:dyDescent="0.25">
      <c r="A14" s="258">
        <f>ROW()-ROW(QualDiscount[[#Headers],[No.]])</f>
        <v>12</v>
      </c>
      <c r="B14" s="259" t="s">
        <v>876</v>
      </c>
      <c r="C14" s="260" t="s">
        <v>877</v>
      </c>
      <c r="D14" s="260" t="s">
        <v>878</v>
      </c>
      <c r="E14" s="260" t="s">
        <v>879</v>
      </c>
      <c r="F14" s="261"/>
      <c r="G14" s="262">
        <v>0.9</v>
      </c>
      <c r="J14" s="17"/>
      <c r="K14" s="17"/>
    </row>
    <row r="15" spans="1:11" ht="75" x14ac:dyDescent="0.25">
      <c r="A15" s="258">
        <f>ROW()-ROW(QualDiscount[[#Headers],[No.]])</f>
        <v>13</v>
      </c>
      <c r="B15" s="259" t="s">
        <v>880</v>
      </c>
      <c r="C15" s="260" t="s">
        <v>881</v>
      </c>
      <c r="D15" s="260" t="s">
        <v>882</v>
      </c>
      <c r="E15" s="260" t="s">
        <v>883</v>
      </c>
      <c r="F15" s="261"/>
      <c r="G15" s="262">
        <v>0.9</v>
      </c>
      <c r="J15" s="17"/>
      <c r="K15" s="17"/>
    </row>
    <row r="16" spans="1:11" x14ac:dyDescent="0.25">
      <c r="A16" s="263"/>
      <c r="B16" s="264" t="s">
        <v>884</v>
      </c>
      <c r="C16" s="264"/>
      <c r="D16" s="264"/>
      <c r="E16" s="263"/>
      <c r="F16" s="265"/>
      <c r="G16" s="266">
        <v>0.53</v>
      </c>
      <c r="H16" s="22"/>
    </row>
  </sheetData>
  <dataValidations count="1">
    <dataValidation type="list" allowBlank="1" showInputMessage="1" showErrorMessage="1" sqref="F3:F15" xr:uid="{94CDC137-DADA-44A0-84AE-1CE4DD02DF86}">
      <formula1>$C$2:$E$2</formula1>
    </dataValidation>
  </dataValidations>
  <pageMargins left="0.7" right="0.7" top="0.75" bottom="0.75" header="0.3" footer="0.3"/>
  <pageSetup orientation="portrait" horizontalDpi="90" verticalDpi="90"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945AE-7748-416B-BDFA-90BE66078C7F}">
  <sheetPr codeName="Sheet42">
    <tabColor theme="1" tint="0.499984740745262"/>
  </sheetPr>
  <dimension ref="B2:D24"/>
  <sheetViews>
    <sheetView workbookViewId="0">
      <selection activeCell="E29" sqref="E29"/>
    </sheetView>
  </sheetViews>
  <sheetFormatPr defaultRowHeight="15" x14ac:dyDescent="0.25"/>
  <cols>
    <col min="2" max="2" width="39.7109375" bestFit="1" customWidth="1"/>
    <col min="3" max="3" width="21.140625" customWidth="1"/>
    <col min="4" max="4" width="15.5703125" customWidth="1"/>
    <col min="7" max="7" width="48" customWidth="1"/>
  </cols>
  <sheetData>
    <row r="2" spans="2:4" x14ac:dyDescent="0.25">
      <c r="B2" t="s">
        <v>885</v>
      </c>
      <c r="C2" t="s">
        <v>886</v>
      </c>
      <c r="D2" t="s">
        <v>887</v>
      </c>
    </row>
    <row r="3" spans="2:4" x14ac:dyDescent="0.25">
      <c r="B3" t="s">
        <v>888</v>
      </c>
      <c r="C3">
        <v>1.4701514760122594</v>
      </c>
      <c r="D3">
        <v>0</v>
      </c>
    </row>
    <row r="4" spans="2:4" x14ac:dyDescent="0.25">
      <c r="B4" t="s">
        <v>889</v>
      </c>
      <c r="C4">
        <v>1.2527476890033753</v>
      </c>
      <c r="D4">
        <v>0</v>
      </c>
    </row>
    <row r="5" spans="2:4" x14ac:dyDescent="0.25">
      <c r="B5" t="s">
        <v>890</v>
      </c>
      <c r="C5">
        <v>1.1237922793453059</v>
      </c>
      <c r="D5">
        <v>0.44918431683084359</v>
      </c>
    </row>
    <row r="6" spans="2:4" x14ac:dyDescent="0.25">
      <c r="B6" t="s">
        <v>891</v>
      </c>
      <c r="C6">
        <v>1.1073703770623471</v>
      </c>
      <c r="D6">
        <v>0.44918431683084348</v>
      </c>
    </row>
    <row r="7" spans="2:4" x14ac:dyDescent="0.25">
      <c r="B7" t="s">
        <v>251</v>
      </c>
      <c r="C7">
        <v>1.3890815303339099</v>
      </c>
      <c r="D7">
        <v>1.1158284264001217</v>
      </c>
    </row>
    <row r="8" spans="2:4" x14ac:dyDescent="0.25">
      <c r="B8" t="s">
        <v>892</v>
      </c>
      <c r="C8">
        <v>1.3890815303339099</v>
      </c>
      <c r="D8">
        <v>0.38677713066232844</v>
      </c>
    </row>
    <row r="9" spans="2:4" x14ac:dyDescent="0.25">
      <c r="B9" t="s">
        <v>893</v>
      </c>
      <c r="C9">
        <v>1.3757923201919351</v>
      </c>
      <c r="D9">
        <v>0</v>
      </c>
    </row>
    <row r="10" spans="2:4" x14ac:dyDescent="0.25">
      <c r="B10" t="s">
        <v>894</v>
      </c>
      <c r="C10">
        <v>1.2290113595298997</v>
      </c>
      <c r="D10">
        <v>0</v>
      </c>
    </row>
    <row r="11" spans="2:4" x14ac:dyDescent="0.25">
      <c r="B11" t="s">
        <v>895</v>
      </c>
      <c r="C11">
        <v>1.4001720461997404</v>
      </c>
      <c r="D11">
        <v>1.151782648245073</v>
      </c>
    </row>
    <row r="12" spans="2:4" x14ac:dyDescent="0.25">
      <c r="B12" t="s">
        <v>896</v>
      </c>
      <c r="C12">
        <v>1.3725999063954566</v>
      </c>
      <c r="D12">
        <v>7.7616148557145852</v>
      </c>
    </row>
    <row r="13" spans="2:4" x14ac:dyDescent="0.25">
      <c r="B13" t="s">
        <v>897</v>
      </c>
      <c r="C13">
        <v>1.3685544695367009</v>
      </c>
      <c r="D13">
        <v>1.7862010605046341</v>
      </c>
    </row>
    <row r="14" spans="2:4" x14ac:dyDescent="0.25">
      <c r="B14" t="s">
        <v>898</v>
      </c>
      <c r="C14">
        <v>1.5881262948023629</v>
      </c>
      <c r="D14">
        <v>0</v>
      </c>
    </row>
    <row r="15" spans="2:4" x14ac:dyDescent="0.25">
      <c r="B15" t="s">
        <v>899</v>
      </c>
      <c r="C15">
        <v>1.5197107356917843</v>
      </c>
      <c r="D15">
        <v>0</v>
      </c>
    </row>
    <row r="16" spans="2:4" x14ac:dyDescent="0.25">
      <c r="B16" t="s">
        <v>900</v>
      </c>
      <c r="C16">
        <v>1.4479990063285644</v>
      </c>
      <c r="D16">
        <v>0</v>
      </c>
    </row>
    <row r="17" spans="2:4" x14ac:dyDescent="0.25">
      <c r="B17" t="s">
        <v>901</v>
      </c>
      <c r="C17">
        <v>1.1661315964617427</v>
      </c>
      <c r="D17">
        <v>0</v>
      </c>
    </row>
    <row r="18" spans="2:4" x14ac:dyDescent="0.25">
      <c r="B18" t="s">
        <v>902</v>
      </c>
      <c r="C18">
        <v>1.2409855754098325</v>
      </c>
      <c r="D18">
        <v>0</v>
      </c>
    </row>
    <row r="19" spans="2:4" x14ac:dyDescent="0.25">
      <c r="B19" t="s">
        <v>903</v>
      </c>
      <c r="C19">
        <v>1.4049950368931063</v>
      </c>
      <c r="D19">
        <v>0</v>
      </c>
    </row>
    <row r="20" spans="2:4" x14ac:dyDescent="0.25">
      <c r="B20" t="s">
        <v>904</v>
      </c>
      <c r="C20">
        <v>1.341617967260522</v>
      </c>
      <c r="D20">
        <v>0</v>
      </c>
    </row>
    <row r="21" spans="2:4" x14ac:dyDescent="0.25">
      <c r="B21" t="s">
        <v>905</v>
      </c>
      <c r="C21">
        <v>1.2779327238713991</v>
      </c>
      <c r="D21">
        <v>0</v>
      </c>
    </row>
    <row r="22" spans="2:4" x14ac:dyDescent="0.25">
      <c r="B22" t="s">
        <v>906</v>
      </c>
      <c r="C22">
        <v>1.1917297575887416</v>
      </c>
      <c r="D22">
        <v>0</v>
      </c>
    </row>
    <row r="23" spans="2:4" x14ac:dyDescent="0.25">
      <c r="B23" t="s">
        <v>907</v>
      </c>
      <c r="C23">
        <v>1.1588540004616985</v>
      </c>
      <c r="D23">
        <v>0</v>
      </c>
    </row>
    <row r="24" spans="2:4" x14ac:dyDescent="0.25">
      <c r="B24" t="s">
        <v>908</v>
      </c>
      <c r="C24">
        <v>0</v>
      </c>
      <c r="D24">
        <v>0</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2B470-837D-437D-A632-FFEC965D97D2}">
  <sheetPr codeName="Sheet1">
    <tabColor theme="1" tint="0.499984740745262"/>
  </sheetPr>
  <dimension ref="B1:H38"/>
  <sheetViews>
    <sheetView showGridLines="0" zoomScale="85" zoomScaleNormal="85" workbookViewId="0">
      <selection activeCell="D10" sqref="D10"/>
    </sheetView>
  </sheetViews>
  <sheetFormatPr defaultColWidth="9.140625" defaultRowHeight="15" x14ac:dyDescent="0.25"/>
  <cols>
    <col min="1" max="1" width="2.85546875" customWidth="1"/>
    <col min="2" max="2" width="27.85546875" customWidth="1"/>
    <col min="3" max="3" width="82.140625" customWidth="1"/>
    <col min="4" max="4" width="35" customWidth="1"/>
    <col min="5" max="5" width="27.85546875" customWidth="1"/>
    <col min="6" max="6" width="68.5703125" customWidth="1"/>
    <col min="8" max="8" width="11" customWidth="1"/>
  </cols>
  <sheetData>
    <row r="1" spans="2:8" x14ac:dyDescent="0.25">
      <c r="B1" s="60" t="s">
        <v>0</v>
      </c>
      <c r="C1" s="154">
        <v>2.2000000000000002</v>
      </c>
      <c r="E1" s="24" t="s">
        <v>1</v>
      </c>
    </row>
    <row r="2" spans="2:8" x14ac:dyDescent="0.25">
      <c r="B2" s="155" t="s">
        <v>2</v>
      </c>
      <c r="C2" s="156">
        <v>44536</v>
      </c>
      <c r="E2" s="25" t="s">
        <v>3</v>
      </c>
      <c r="F2" s="25"/>
      <c r="G2" s="25" t="s">
        <v>4</v>
      </c>
    </row>
    <row r="3" spans="2:8" ht="15.75" x14ac:dyDescent="0.25">
      <c r="B3" s="15" t="s">
        <v>5</v>
      </c>
      <c r="E3" t="s">
        <v>6</v>
      </c>
      <c r="G3" s="14" t="s">
        <v>7</v>
      </c>
    </row>
    <row r="4" spans="2:8" x14ac:dyDescent="0.25">
      <c r="B4" t="s">
        <v>8</v>
      </c>
      <c r="E4" t="s">
        <v>9</v>
      </c>
      <c r="F4" s="25"/>
      <c r="G4" s="5" t="s">
        <v>7</v>
      </c>
    </row>
    <row r="5" spans="2:8" x14ac:dyDescent="0.25">
      <c r="B5" t="s">
        <v>10</v>
      </c>
      <c r="E5" t="s">
        <v>11</v>
      </c>
      <c r="G5" s="13"/>
    </row>
    <row r="6" spans="2:8" x14ac:dyDescent="0.25">
      <c r="B6" s="323"/>
      <c r="C6" s="323"/>
      <c r="D6" s="323"/>
      <c r="E6" t="s">
        <v>12</v>
      </c>
      <c r="G6" s="10" t="s">
        <v>7</v>
      </c>
    </row>
    <row r="7" spans="2:8" x14ac:dyDescent="0.25">
      <c r="B7" s="60" t="s">
        <v>13</v>
      </c>
      <c r="C7" s="61" t="s">
        <v>14</v>
      </c>
      <c r="E7" t="s">
        <v>15</v>
      </c>
      <c r="G7" s="12" t="s">
        <v>16</v>
      </c>
      <c r="H7" s="11" t="s">
        <v>17</v>
      </c>
    </row>
    <row r="8" spans="2:8" ht="44.45" customHeight="1" x14ac:dyDescent="0.25">
      <c r="B8" s="186" t="s">
        <v>18</v>
      </c>
      <c r="C8" s="62" t="s">
        <v>19</v>
      </c>
    </row>
    <row r="9" spans="2:8" ht="45" x14ac:dyDescent="0.25">
      <c r="B9" s="186" t="s">
        <v>20</v>
      </c>
      <c r="C9" s="62" t="s">
        <v>21</v>
      </c>
    </row>
    <row r="10" spans="2:8" ht="90" x14ac:dyDescent="0.25">
      <c r="B10" s="186" t="s">
        <v>22</v>
      </c>
      <c r="C10" s="62" t="s">
        <v>23</v>
      </c>
    </row>
    <row r="11" spans="2:8" ht="105" x14ac:dyDescent="0.25">
      <c r="B11" s="186" t="s">
        <v>24</v>
      </c>
      <c r="C11" s="229" t="s">
        <v>25</v>
      </c>
    </row>
    <row r="12" spans="2:8" ht="105" x14ac:dyDescent="0.25">
      <c r="B12" s="186" t="s">
        <v>26</v>
      </c>
      <c r="C12" s="229" t="s">
        <v>27</v>
      </c>
    </row>
    <row r="13" spans="2:8" ht="105" x14ac:dyDescent="0.25">
      <c r="B13" s="63" t="s">
        <v>28</v>
      </c>
      <c r="C13" s="62" t="s">
        <v>29</v>
      </c>
    </row>
    <row r="14" spans="2:8" ht="55.15" customHeight="1" x14ac:dyDescent="0.25">
      <c r="B14" s="63" t="s">
        <v>30</v>
      </c>
      <c r="C14" s="62" t="s">
        <v>31</v>
      </c>
    </row>
    <row r="15" spans="2:8" ht="18.600000000000001" customHeight="1" x14ac:dyDescent="0.25">
      <c r="B15" s="64" t="s">
        <v>32</v>
      </c>
      <c r="C15" s="65" t="s">
        <v>33</v>
      </c>
    </row>
    <row r="16" spans="2:8" ht="45" x14ac:dyDescent="0.25">
      <c r="B16" s="64" t="s">
        <v>34</v>
      </c>
      <c r="C16" s="65" t="s">
        <v>35</v>
      </c>
    </row>
    <row r="17" spans="2:6" ht="30" x14ac:dyDescent="0.25">
      <c r="B17" s="66" t="s">
        <v>36</v>
      </c>
      <c r="C17" s="65" t="s">
        <v>37</v>
      </c>
    </row>
    <row r="18" spans="2:6" ht="30" x14ac:dyDescent="0.25">
      <c r="B18" s="66" t="s">
        <v>38</v>
      </c>
      <c r="C18" s="65" t="s">
        <v>39</v>
      </c>
    </row>
    <row r="19" spans="2:6" x14ac:dyDescent="0.25">
      <c r="B19" s="66" t="s">
        <v>40</v>
      </c>
      <c r="C19" s="65" t="s">
        <v>41</v>
      </c>
    </row>
    <row r="20" spans="2:6" x14ac:dyDescent="0.25">
      <c r="B20" s="66" t="s">
        <v>42</v>
      </c>
      <c r="C20" s="65" t="s">
        <v>43</v>
      </c>
    </row>
    <row r="22" spans="2:6" ht="15.75" x14ac:dyDescent="0.25">
      <c r="B22" s="15" t="s">
        <v>44</v>
      </c>
    </row>
    <row r="24" spans="2:6" x14ac:dyDescent="0.25">
      <c r="B24" s="60" t="s">
        <v>45</v>
      </c>
      <c r="C24" s="61" t="s">
        <v>46</v>
      </c>
    </row>
    <row r="25" spans="2:6" ht="30" x14ac:dyDescent="0.25">
      <c r="B25" s="67" t="s">
        <v>47</v>
      </c>
      <c r="C25" s="62" t="s">
        <v>48</v>
      </c>
    </row>
    <row r="26" spans="2:6" ht="45" x14ac:dyDescent="0.25">
      <c r="B26" s="67" t="s">
        <v>49</v>
      </c>
      <c r="C26" s="62" t="s">
        <v>50</v>
      </c>
    </row>
    <row r="27" spans="2:6" ht="30" x14ac:dyDescent="0.25">
      <c r="B27" s="68" t="s">
        <v>51</v>
      </c>
      <c r="C27" s="62" t="s">
        <v>52</v>
      </c>
      <c r="E27" s="69" t="s">
        <v>53</v>
      </c>
    </row>
    <row r="28" spans="2:6" ht="45" x14ac:dyDescent="0.25">
      <c r="B28" s="68" t="s">
        <v>54</v>
      </c>
      <c r="C28" s="62" t="s">
        <v>55</v>
      </c>
      <c r="E28" s="70" t="s">
        <v>56</v>
      </c>
      <c r="F28" s="71" t="s">
        <v>57</v>
      </c>
    </row>
    <row r="29" spans="2:6" ht="60" x14ac:dyDescent="0.25">
      <c r="B29" s="68" t="s">
        <v>58</v>
      </c>
      <c r="C29" s="62" t="s">
        <v>59</v>
      </c>
      <c r="E29" s="72" t="s">
        <v>60</v>
      </c>
      <c r="F29" s="65" t="s">
        <v>61</v>
      </c>
    </row>
    <row r="30" spans="2:6" ht="30" x14ac:dyDescent="0.25">
      <c r="B30" s="68" t="s">
        <v>62</v>
      </c>
      <c r="C30" s="62" t="s">
        <v>63</v>
      </c>
    </row>
    <row r="31" spans="2:6" ht="30" x14ac:dyDescent="0.25">
      <c r="B31" s="70" t="s">
        <v>64</v>
      </c>
      <c r="C31" s="71" t="s">
        <v>65</v>
      </c>
      <c r="E31" s="69" t="s">
        <v>66</v>
      </c>
      <c r="F31" s="37"/>
    </row>
    <row r="32" spans="2:6" x14ac:dyDescent="0.25">
      <c r="B32" s="187" t="s">
        <v>67</v>
      </c>
      <c r="C32" s="187" t="s">
        <v>67</v>
      </c>
      <c r="E32" s="73" t="s">
        <v>68</v>
      </c>
      <c r="F32" s="65" t="s">
        <v>69</v>
      </c>
    </row>
    <row r="33" spans="2:6" ht="60" x14ac:dyDescent="0.25">
      <c r="B33" s="73" t="s">
        <v>70</v>
      </c>
      <c r="C33" s="65" t="s">
        <v>71</v>
      </c>
      <c r="E33" s="73" t="s">
        <v>72</v>
      </c>
      <c r="F33" s="65" t="s">
        <v>73</v>
      </c>
    </row>
    <row r="34" spans="2:6" ht="45" x14ac:dyDescent="0.25">
      <c r="B34" s="73" t="s">
        <v>74</v>
      </c>
      <c r="C34" s="65" t="s">
        <v>75</v>
      </c>
      <c r="E34" s="73" t="s">
        <v>76</v>
      </c>
      <c r="F34" s="65" t="s">
        <v>77</v>
      </c>
    </row>
    <row r="35" spans="2:6" ht="45" x14ac:dyDescent="0.25">
      <c r="B35" s="73" t="s">
        <v>78</v>
      </c>
      <c r="C35" s="65" t="s">
        <v>79</v>
      </c>
      <c r="E35" s="72" t="s">
        <v>80</v>
      </c>
      <c r="F35" s="65" t="s">
        <v>81</v>
      </c>
    </row>
    <row r="36" spans="2:6" ht="105" x14ac:dyDescent="0.25">
      <c r="B36" s="73" t="s">
        <v>82</v>
      </c>
      <c r="C36" s="65" t="s">
        <v>83</v>
      </c>
      <c r="E36" s="72" t="s">
        <v>84</v>
      </c>
      <c r="F36" s="65" t="s">
        <v>85</v>
      </c>
    </row>
    <row r="37" spans="2:6" ht="60" x14ac:dyDescent="0.25">
      <c r="E37" s="72" t="s">
        <v>60</v>
      </c>
      <c r="F37" s="65" t="s">
        <v>61</v>
      </c>
    </row>
    <row r="38" spans="2:6" x14ac:dyDescent="0.25">
      <c r="E38" s="16" t="s">
        <v>86</v>
      </c>
    </row>
  </sheetData>
  <sheetProtection sheet="1" objects="1" scenarios="1"/>
  <mergeCells count="1">
    <mergeCell ref="B6:D6"/>
  </mergeCells>
  <pageMargins left="0.7" right="0.7" top="0.75" bottom="0.75" header="0.3" footer="0.3"/>
  <pageSetup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018A3-86B6-465A-B43D-7BF089F86906}">
  <sheetPr codeName="Sheet57"/>
  <dimension ref="A2:T57"/>
  <sheetViews>
    <sheetView workbookViewId="0">
      <pane xSplit="2" ySplit="5" topLeftCell="C6" activePane="bottomRight" state="frozen"/>
      <selection pane="topRight" activeCell="C1" sqref="C1"/>
      <selection pane="bottomLeft" activeCell="A6" sqref="A6"/>
      <selection pane="bottomRight" activeCell="J2" sqref="J2"/>
    </sheetView>
  </sheetViews>
  <sheetFormatPr defaultRowHeight="15" x14ac:dyDescent="0.25"/>
  <cols>
    <col min="1" max="1" width="8.85546875" style="40" customWidth="1"/>
    <col min="2" max="2" width="15.42578125" customWidth="1"/>
    <col min="3" max="3" width="24.140625" customWidth="1"/>
    <col min="4" max="5" width="10.5703125" customWidth="1"/>
    <col min="6" max="9" width="12.28515625" customWidth="1"/>
    <col min="10" max="10" width="12.7109375" customWidth="1"/>
    <col min="11" max="12" width="12.28515625" customWidth="1"/>
    <col min="13" max="18" width="12.5703125" customWidth="1"/>
    <col min="19" max="20" width="11.28515625" customWidth="1"/>
  </cols>
  <sheetData>
    <row r="2" spans="1:20" x14ac:dyDescent="0.25">
      <c r="B2" s="283" t="s">
        <v>158</v>
      </c>
      <c r="C2" s="284" t="s">
        <v>909</v>
      </c>
    </row>
    <row r="3" spans="1:20" x14ac:dyDescent="0.25">
      <c r="B3" s="283" t="s">
        <v>51</v>
      </c>
      <c r="C3" t="e">
        <f>INDEX(TableSummary[Program], MATCH('Prog Info'!C2, TableSummary[Program ID],0))</f>
        <v>#N/A</v>
      </c>
    </row>
    <row r="4" spans="1:20" x14ac:dyDescent="0.25">
      <c r="B4" s="285" t="s">
        <v>159</v>
      </c>
      <c r="C4" t="e">
        <f>INDEX(TableSummary[Mitigation or Control?], MATCH('Prog Info'!C2, TableSummary[Program ID],0))</f>
        <v>#N/A</v>
      </c>
    </row>
    <row r="5" spans="1:20" ht="24" x14ac:dyDescent="0.25">
      <c r="B5" s="283" t="s">
        <v>161</v>
      </c>
      <c r="C5" t="e">
        <f>INDEX(TableSummary[Program Description], MATCH('Prog Info'!C2, TableSummary[Program ID],0))</f>
        <v>#N/A</v>
      </c>
    </row>
    <row r="8" spans="1:20" x14ac:dyDescent="0.25">
      <c r="B8" t="s">
        <v>103</v>
      </c>
      <c r="C8" s="286">
        <f ca="1">COUNTIF(INDIRECT(B8&amp;"[Program ID]"), 'Prog Info'!$C$2)</f>
        <v>0</v>
      </c>
    </row>
    <row r="9" spans="1:20" ht="45" x14ac:dyDescent="0.25">
      <c r="A9" s="287" t="s">
        <v>90</v>
      </c>
      <c r="B9" s="288" t="s">
        <v>158</v>
      </c>
      <c r="C9" s="289" t="s">
        <v>54</v>
      </c>
      <c r="D9" s="290" t="s">
        <v>198</v>
      </c>
      <c r="E9" s="290" t="s">
        <v>199</v>
      </c>
      <c r="F9" s="290" t="s">
        <v>200</v>
      </c>
      <c r="G9" s="290" t="s">
        <v>201</v>
      </c>
      <c r="H9" s="290" t="s">
        <v>202</v>
      </c>
      <c r="I9" s="290" t="s">
        <v>203</v>
      </c>
      <c r="J9" s="290" t="s">
        <v>204</v>
      </c>
      <c r="K9" s="290" t="s">
        <v>205</v>
      </c>
      <c r="L9" s="290" t="s">
        <v>206</v>
      </c>
      <c r="M9" s="290" t="s">
        <v>207</v>
      </c>
      <c r="N9" s="290" t="s">
        <v>208</v>
      </c>
      <c r="O9" s="290" t="s">
        <v>209</v>
      </c>
      <c r="P9" s="290" t="s">
        <v>210</v>
      </c>
      <c r="Q9" s="290" t="s">
        <v>211</v>
      </c>
    </row>
    <row r="10" spans="1:20" x14ac:dyDescent="0.25">
      <c r="A10" s="40" t="str">
        <f ca="1">IF(C8&gt;0,1,"")</f>
        <v/>
      </c>
      <c r="B10" s="284" t="str" cm="1">
        <f t="array" aca="1" ref="B10" ca="1">IFERROR(INDEX(INDIRECT($B$8&amp;"["&amp;B$9&amp;"]"), SMALL(IF(INDIRECT($B$8&amp;"[Program ID]")= 'Prog Info'!$C$2, ROW(INDIRECT($B$8&amp;"[Program ID]")) - ROW(INDEX(INDIRECT($B$8&amp;"[Program ID]"), 1,1))+1), $A10)),"")</f>
        <v/>
      </c>
      <c r="C10" s="291" t="str" cm="1">
        <f t="array" aca="1" ref="C10" ca="1">IFERROR(INDEX(INDIRECT($B$8&amp;"["&amp;C$9&amp;"]"), SMALL(IF(INDIRECT($B$8&amp;"[Program ID]")= 'Prog Info'!$C$2, ROW(INDIRECT($B$8&amp;"[Program ID]")) - ROW(INDEX(INDIRECT($B$8&amp;"[Program ID]"), 1,1))+1), $A10)),"")</f>
        <v/>
      </c>
      <c r="D10" s="292" t="str" cm="1">
        <f t="array" aca="1" ref="D10" ca="1">IFERROR(INDEX(INDIRECT($B$8&amp;"["&amp;D$9&amp;"]"), SMALL(IF(INDIRECT($B$8&amp;"[Program ID]")= 'Prog Info'!$C$2, ROW(INDIRECT($B$8&amp;"[Program ID]")) - ROW(INDEX(INDIRECT($B$8&amp;"[Program ID]"), 1,1))+1), $A10)),"")</f>
        <v/>
      </c>
      <c r="E10" s="293" t="str" cm="1">
        <f t="array" aca="1" ref="E10" ca="1">IFERROR(INDEX(INDIRECT($B$8&amp;"["&amp;E$9&amp;"]"), SMALL(IF(INDIRECT($B$8&amp;"[Program ID]")= 'Prog Info'!$C$2, ROW(INDIRECT($B$8&amp;"[Program ID]")) - ROW(INDEX(INDIRECT($B$8&amp;"[Program ID]"), 1,1))+1), $A10)),"")</f>
        <v/>
      </c>
      <c r="F10" s="294" t="str" cm="1">
        <f t="array" aca="1" ref="F10" ca="1">IFERROR(INDEX(INDIRECT($B$8&amp;"["&amp;F$9&amp;"]"), SMALL(IF(INDIRECT($B$8&amp;"[Program ID]")= 'Prog Info'!$C$2, ROW(INDIRECT($B$8&amp;"[Program ID]")) - ROW(INDEX(INDIRECT($B$8&amp;"[Program ID]"), 1,1))+1), $A10)),"")</f>
        <v/>
      </c>
      <c r="G10" s="294" t="str" cm="1">
        <f t="array" aca="1" ref="G10" ca="1">IFERROR(INDEX(INDIRECT($B$8&amp;"["&amp;G$9&amp;"]"), SMALL(IF(INDIRECT($B$8&amp;"[Program ID]")= 'Prog Info'!$C$2, ROW(INDIRECT($B$8&amp;"[Program ID]")) - ROW(INDEX(INDIRECT($B$8&amp;"[Program ID]"), 1,1))+1), $A10)),"")</f>
        <v/>
      </c>
      <c r="H10" s="294" t="str" cm="1">
        <f t="array" aca="1" ref="H10" ca="1">IFERROR(INDEX(INDIRECT($B$8&amp;"["&amp;H$9&amp;"]"), SMALL(IF(INDIRECT($B$8&amp;"[Program ID]")= 'Prog Info'!$C$2, ROW(INDIRECT($B$8&amp;"[Program ID]")) - ROW(INDEX(INDIRECT($B$8&amp;"[Program ID]"), 1,1))+1), $A10)),"")</f>
        <v/>
      </c>
      <c r="I10" s="294" t="str" cm="1">
        <f t="array" aca="1" ref="I10" ca="1">IFERROR(INDEX(INDIRECT($B$8&amp;"["&amp;I$9&amp;"]"), SMALL(IF(INDIRECT($B$8&amp;"[Program ID]")= 'Prog Info'!$C$2, ROW(INDIRECT($B$8&amp;"[Program ID]")) - ROW(INDEX(INDIRECT($B$8&amp;"[Program ID]"), 1,1))+1), $A10)),"")</f>
        <v/>
      </c>
      <c r="J10" s="294" t="str" cm="1">
        <f t="array" aca="1" ref="J10" ca="1">IFERROR(INDEX(INDIRECT($B$8&amp;"["&amp;J$9&amp;"]"), SMALL(IF(INDIRECT($B$8&amp;"[Program ID]")= 'Prog Info'!$C$2, ROW(INDIRECT($B$8&amp;"[Program ID]")) - ROW(INDEX(INDIRECT($B$8&amp;"[Program ID]"), 1,1))+1), $A10)),"")</f>
        <v/>
      </c>
      <c r="K10" s="294" t="str" cm="1">
        <f t="array" aca="1" ref="K10" ca="1">IFERROR(INDEX(INDIRECT($B$8&amp;"["&amp;K$9&amp;"]"), SMALL(IF(INDIRECT($B$8&amp;"[Program ID]")= 'Prog Info'!$C$2, ROW(INDIRECT($B$8&amp;"[Program ID]")) - ROW(INDEX(INDIRECT($B$8&amp;"[Program ID]"), 1,1))+1), $A10)),"")</f>
        <v/>
      </c>
      <c r="L10" s="294" t="str" cm="1">
        <f t="array" aca="1" ref="L10" ca="1">IFERROR(INDEX(INDIRECT($B$8&amp;"["&amp;L$9&amp;"]"), SMALL(IF(INDIRECT($B$8&amp;"[Program ID]")= 'Prog Info'!$C$2, ROW(INDIRECT($B$8&amp;"[Program ID]")) - ROW(INDEX(INDIRECT($B$8&amp;"[Program ID]"), 1,1))+1), $A10)),"")</f>
        <v/>
      </c>
      <c r="M10" s="295" t="str" cm="1">
        <f t="array" aca="1" ref="M10" ca="1">IFERROR(INDEX(INDIRECT($B$8&amp;"["&amp;M$9&amp;"]"), SMALL(IF(INDIRECT($B$8&amp;"[Program ID]")= 'Prog Info'!$C$2, ROW(INDIRECT($B$8&amp;"[Program ID]")) - ROW(INDEX(INDIRECT($B$8&amp;"[Program ID]"), 1,1))+1), $A10)),"")</f>
        <v/>
      </c>
      <c r="N10" s="294" t="str" cm="1">
        <f t="array" aca="1" ref="N10" ca="1">IFERROR(INDEX(INDIRECT($B$8&amp;"["&amp;N$9&amp;"]"), SMALL(IF(INDIRECT($B$8&amp;"[Program ID]")= 'Prog Info'!$C$2, ROW(INDIRECT($B$8&amp;"[Program ID]")) - ROW(INDEX(INDIRECT($B$8&amp;"[Program ID]"), 1,1))+1), $A10)),"")</f>
        <v/>
      </c>
      <c r="O10" s="294" t="str" cm="1">
        <f t="array" aca="1" ref="O10" ca="1">IFERROR(INDEX(INDIRECT($B$8&amp;"["&amp;O$9&amp;"]"), SMALL(IF(INDIRECT($B$8&amp;"[Program ID]")= 'Prog Info'!$C$2, ROW(INDIRECT($B$8&amp;"[Program ID]")) - ROW(INDEX(INDIRECT($B$8&amp;"[Program ID]"), 1,1))+1), $A10)),"")</f>
        <v/>
      </c>
      <c r="P10" s="294" t="str" cm="1">
        <f t="array" aca="1" ref="P10" ca="1">IFERROR(INDEX(INDIRECT($B$8&amp;"["&amp;P$9&amp;"]"), SMALL(IF(INDIRECT($B$8&amp;"[Program ID]")= 'Prog Info'!$C$2, ROW(INDIRECT($B$8&amp;"[Program ID]")) - ROW(INDEX(INDIRECT($B$8&amp;"[Program ID]"), 1,1))+1), $A10)),"")</f>
        <v/>
      </c>
      <c r="Q10" s="294" t="str" cm="1">
        <f t="array" aca="1" ref="Q10" ca="1">IFERROR(INDEX(INDIRECT($B$8&amp;"["&amp;Q$9&amp;"]"), SMALL(IF(INDIRECT($B$8&amp;"[Program ID]")= 'Prog Info'!$C$2, ROW(INDIRECT($B$8&amp;"[Program ID]")) - ROW(INDEX(INDIRECT($B$8&amp;"[Program ID]"), 1,1))+1), $A10)),"")</f>
        <v/>
      </c>
      <c r="R10" s="294" t="str" cm="1">
        <f t="array" aca="1" ref="R10" ca="1">IFERROR(INDEX(INDIRECT($B$8&amp;"["&amp;R$9&amp;"]"), SMALL(IF(INDIRECT($B$8&amp;"[Program ID]")= 'Prog Info'!$C$2, ROW(INDIRECT($B$8&amp;"[Program ID]")) - ROW(INDEX(INDIRECT($B$8&amp;"[Program ID]"), 1,1))+1), $A10)),"")</f>
        <v/>
      </c>
      <c r="S10" s="294" t="str" cm="1">
        <f t="array" aca="1" ref="S10" ca="1">IFERROR(INDEX(INDIRECT($B$8&amp;"["&amp;S$9&amp;"]"), SMALL(IF(INDIRECT($B$8&amp;"[Program ID]")= 'Prog Info'!$C$2, ROW(INDIRECT($B$8&amp;"[Program ID]")) - ROW(INDEX(INDIRECT($B$8&amp;"[Program ID]"), 1,1))+1), $A10)),"")</f>
        <v/>
      </c>
      <c r="T10" s="294" t="str" cm="1">
        <f t="array" aca="1" ref="T10" ca="1">IFERROR(INDEX(INDIRECT($B$8&amp;"["&amp;T$9&amp;"]"), SMALL(IF(INDIRECT($B$8&amp;"[Program ID]")= 'Prog Info'!$C$2, ROW(INDIRECT($B$8&amp;"[Program ID]")) - ROW(INDEX(INDIRECT($B$8&amp;"[Program ID]"), 1,1))+1), $A10)),"")</f>
        <v/>
      </c>
    </row>
    <row r="11" spans="1:20" x14ac:dyDescent="0.25">
      <c r="A11" s="282" t="str">
        <f ca="1">IFERROR(IF((A10+1) &lt;=C$8, A10+1, ""), "")</f>
        <v/>
      </c>
      <c r="B11" s="284" t="str" cm="1">
        <f t="array" aca="1" ref="B11" ca="1">IFERROR(INDEX(INDIRECT($B$8&amp;"["&amp;B$9&amp;"]"), SMALL(IF(INDIRECT($B$8&amp;"[Program ID]")= 'Prog Info'!$C$2, ROW(INDIRECT($B$8&amp;"[Program ID]")) - ROW(INDEX(INDIRECT($B$8&amp;"[Program ID]"), 1,1))+1), $A11)),"")</f>
        <v/>
      </c>
      <c r="C11" s="291" t="str" cm="1">
        <f t="array" aca="1" ref="C11" ca="1">IFERROR(INDEX(INDIRECT($B$8&amp;"["&amp;C$9&amp;"]"), SMALL(IF(INDIRECT($B$8&amp;"[Program ID]")= 'Prog Info'!$C$2, ROW(INDIRECT($B$8&amp;"[Program ID]")) - ROW(INDEX(INDIRECT($B$8&amp;"[Program ID]"), 1,1))+1), $A11)),"")</f>
        <v/>
      </c>
      <c r="D11" s="292" t="str" cm="1">
        <f t="array" aca="1" ref="D11" ca="1">IFERROR(INDEX(INDIRECT($B$8&amp;"["&amp;D$9&amp;"]"), SMALL(IF(INDIRECT($B$8&amp;"[Program ID]")= 'Prog Info'!$C$2, ROW(INDIRECT($B$8&amp;"[Program ID]")) - ROW(INDEX(INDIRECT($B$8&amp;"[Program ID]"), 1,1))+1), $A11)),"")</f>
        <v/>
      </c>
      <c r="E11" s="293" t="str" cm="1">
        <f t="array" aca="1" ref="E11" ca="1">IFERROR(INDEX(INDIRECT($B$8&amp;"["&amp;E$9&amp;"]"), SMALL(IF(INDIRECT($B$8&amp;"[Program ID]")= 'Prog Info'!$C$2, ROW(INDIRECT($B$8&amp;"[Program ID]")) - ROW(INDEX(INDIRECT($B$8&amp;"[Program ID]"), 1,1))+1), $A11)),"")</f>
        <v/>
      </c>
      <c r="F11" s="294" t="str" cm="1">
        <f t="array" aca="1" ref="F11" ca="1">IFERROR(INDEX(INDIRECT($B$8&amp;"["&amp;F$9&amp;"]"), SMALL(IF(INDIRECT($B$8&amp;"[Program ID]")= 'Prog Info'!$C$2, ROW(INDIRECT($B$8&amp;"[Program ID]")) - ROW(INDEX(INDIRECT($B$8&amp;"[Program ID]"), 1,1))+1), $A11)),"")</f>
        <v/>
      </c>
      <c r="G11" s="294" t="str" cm="1">
        <f t="array" aca="1" ref="G11" ca="1">IFERROR(INDEX(INDIRECT($B$8&amp;"["&amp;G$9&amp;"]"), SMALL(IF(INDIRECT($B$8&amp;"[Program ID]")= 'Prog Info'!$C$2, ROW(INDIRECT($B$8&amp;"[Program ID]")) - ROW(INDEX(INDIRECT($B$8&amp;"[Program ID]"), 1,1))+1), $A11)),"")</f>
        <v/>
      </c>
      <c r="H11" s="294" t="str" cm="1">
        <f t="array" aca="1" ref="H11" ca="1">IFERROR(INDEX(INDIRECT($B$8&amp;"["&amp;H$9&amp;"]"), SMALL(IF(INDIRECT($B$8&amp;"[Program ID]")= 'Prog Info'!$C$2, ROW(INDIRECT($B$8&amp;"[Program ID]")) - ROW(INDEX(INDIRECT($B$8&amp;"[Program ID]"), 1,1))+1), $A11)),"")</f>
        <v/>
      </c>
      <c r="I11" s="294" t="str" cm="1">
        <f t="array" aca="1" ref="I11" ca="1">IFERROR(INDEX(INDIRECT($B$8&amp;"["&amp;I$9&amp;"]"), SMALL(IF(INDIRECT($B$8&amp;"[Program ID]")= 'Prog Info'!$C$2, ROW(INDIRECT($B$8&amp;"[Program ID]")) - ROW(INDEX(INDIRECT($B$8&amp;"[Program ID]"), 1,1))+1), $A11)),"")</f>
        <v/>
      </c>
      <c r="J11" s="294" t="str" cm="1">
        <f t="array" aca="1" ref="J11" ca="1">IFERROR(INDEX(INDIRECT($B$8&amp;"["&amp;J$9&amp;"]"), SMALL(IF(INDIRECT($B$8&amp;"[Program ID]")= 'Prog Info'!$C$2, ROW(INDIRECT($B$8&amp;"[Program ID]")) - ROW(INDEX(INDIRECT($B$8&amp;"[Program ID]"), 1,1))+1), $A11)),"")</f>
        <v/>
      </c>
      <c r="K11" s="294" t="str" cm="1">
        <f t="array" aca="1" ref="K11" ca="1">IFERROR(INDEX(INDIRECT($B$8&amp;"["&amp;K$9&amp;"]"), SMALL(IF(INDIRECT($B$8&amp;"[Program ID]")= 'Prog Info'!$C$2, ROW(INDIRECT($B$8&amp;"[Program ID]")) - ROW(INDEX(INDIRECT($B$8&amp;"[Program ID]"), 1,1))+1), $A11)),"")</f>
        <v/>
      </c>
      <c r="L11" s="294" t="str" cm="1">
        <f t="array" aca="1" ref="L11" ca="1">IFERROR(INDEX(INDIRECT($B$8&amp;"["&amp;L$9&amp;"]"), SMALL(IF(INDIRECT($B$8&amp;"[Program ID]")= 'Prog Info'!$C$2, ROW(INDIRECT($B$8&amp;"[Program ID]")) - ROW(INDEX(INDIRECT($B$8&amp;"[Program ID]"), 1,1))+1), $A11)),"")</f>
        <v/>
      </c>
      <c r="M11" s="295" t="str" cm="1">
        <f t="array" aca="1" ref="M11" ca="1">IFERROR(INDEX(INDIRECT($B$8&amp;"["&amp;M$9&amp;"]"), SMALL(IF(INDIRECT($B$8&amp;"[Program ID]")= 'Prog Info'!$C$2, ROW(INDIRECT($B$8&amp;"[Program ID]")) - ROW(INDEX(INDIRECT($B$8&amp;"[Program ID]"), 1,1))+1), $A11)),"")</f>
        <v/>
      </c>
      <c r="N11" s="294" t="str" cm="1">
        <f t="array" aca="1" ref="N11" ca="1">IFERROR(INDEX(INDIRECT($B$8&amp;"["&amp;N$9&amp;"]"), SMALL(IF(INDIRECT($B$8&amp;"[Program ID]")= 'Prog Info'!$C$2, ROW(INDIRECT($B$8&amp;"[Program ID]")) - ROW(INDEX(INDIRECT($B$8&amp;"[Program ID]"), 1,1))+1), $A11)),"")</f>
        <v/>
      </c>
      <c r="O11" s="294" t="str" cm="1">
        <f t="array" aca="1" ref="O11" ca="1">IFERROR(INDEX(INDIRECT($B$8&amp;"["&amp;O$9&amp;"]"), SMALL(IF(INDIRECT($B$8&amp;"[Program ID]")= 'Prog Info'!$C$2, ROW(INDIRECT($B$8&amp;"[Program ID]")) - ROW(INDEX(INDIRECT($B$8&amp;"[Program ID]"), 1,1))+1), $A11)),"")</f>
        <v/>
      </c>
      <c r="P11" s="294" t="str" cm="1">
        <f t="array" aca="1" ref="P11" ca="1">IFERROR(INDEX(INDIRECT($B$8&amp;"["&amp;P$9&amp;"]"), SMALL(IF(INDIRECT($B$8&amp;"[Program ID]")= 'Prog Info'!$C$2, ROW(INDIRECT($B$8&amp;"[Program ID]")) - ROW(INDEX(INDIRECT($B$8&amp;"[Program ID]"), 1,1))+1), $A11)),"")</f>
        <v/>
      </c>
      <c r="Q11" s="294" t="str" cm="1">
        <f t="array" aca="1" ref="Q11" ca="1">IFERROR(INDEX(INDIRECT($B$8&amp;"["&amp;Q$9&amp;"]"), SMALL(IF(INDIRECT($B$8&amp;"[Program ID]")= 'Prog Info'!$C$2, ROW(INDIRECT($B$8&amp;"[Program ID]")) - ROW(INDEX(INDIRECT($B$8&amp;"[Program ID]"), 1,1))+1), $A11)),"")</f>
        <v/>
      </c>
      <c r="R11" s="294" t="str" cm="1">
        <f t="array" aca="1" ref="R11" ca="1">IFERROR(INDEX(INDIRECT($B$8&amp;"["&amp;R$9&amp;"]"), SMALL(IF(INDIRECT($B$8&amp;"[Program ID]")= 'Prog Info'!$C$2, ROW(INDIRECT($B$8&amp;"[Program ID]")) - ROW(INDEX(INDIRECT($B$8&amp;"[Program ID]"), 1,1))+1), $A11)),"")</f>
        <v/>
      </c>
      <c r="S11" s="294" t="str" cm="1">
        <f t="array" aca="1" ref="S11" ca="1">IFERROR(INDEX(INDIRECT($B$8&amp;"["&amp;S$9&amp;"]"), SMALL(IF(INDIRECT($B$8&amp;"[Program ID]")= 'Prog Info'!$C$2, ROW(INDIRECT($B$8&amp;"[Program ID]")) - ROW(INDEX(INDIRECT($B$8&amp;"[Program ID]"), 1,1))+1), $A11)),"")</f>
        <v/>
      </c>
      <c r="T11" s="294" t="str" cm="1">
        <f t="array" aca="1" ref="T11" ca="1">IFERROR(INDEX(INDIRECT($B$8&amp;"["&amp;T$9&amp;"]"), SMALL(IF(INDIRECT($B$8&amp;"[Program ID]")= 'Prog Info'!$C$2, ROW(INDIRECT($B$8&amp;"[Program ID]")) - ROW(INDEX(INDIRECT($B$8&amp;"[Program ID]"), 1,1))+1), $A11)),"")</f>
        <v/>
      </c>
    </row>
    <row r="12" spans="1:20" x14ac:dyDescent="0.25">
      <c r="A12" s="282" t="str">
        <f t="shared" ref="A12:A16" ca="1" si="0">IFERROR(IF((A11+1) &lt;=C$8, A11+1, ""), "")</f>
        <v/>
      </c>
      <c r="B12" s="284" t="str" cm="1">
        <f t="array" aca="1" ref="B12" ca="1">IFERROR(INDEX(INDIRECT($B$8&amp;"["&amp;B$9&amp;"]"), SMALL(IF(INDIRECT($B$8&amp;"[Program ID]")= 'Prog Info'!$C$2, ROW(INDIRECT($B$8&amp;"[Program ID]")) - ROW(INDEX(INDIRECT($B$8&amp;"[Program ID]"), 1,1))+1), $A12)),"")</f>
        <v/>
      </c>
      <c r="C12" s="291" t="str" cm="1">
        <f t="array" aca="1" ref="C12" ca="1">IFERROR(INDEX(INDIRECT($B$8&amp;"["&amp;C$9&amp;"]"), SMALL(IF(INDIRECT($B$8&amp;"[Program ID]")= 'Prog Info'!$C$2, ROW(INDIRECT($B$8&amp;"[Program ID]")) - ROW(INDEX(INDIRECT($B$8&amp;"[Program ID]"), 1,1))+1), $A12)),"")</f>
        <v/>
      </c>
      <c r="D12" s="292" t="str" cm="1">
        <f t="array" aca="1" ref="D12" ca="1">IFERROR(INDEX(INDIRECT($B$8&amp;"["&amp;D$9&amp;"]"), SMALL(IF(INDIRECT($B$8&amp;"[Program ID]")= 'Prog Info'!$C$2, ROW(INDIRECT($B$8&amp;"[Program ID]")) - ROW(INDEX(INDIRECT($B$8&amp;"[Program ID]"), 1,1))+1), $A12)),"")</f>
        <v/>
      </c>
      <c r="E12" s="293" t="str" cm="1">
        <f t="array" aca="1" ref="E12" ca="1">IFERROR(INDEX(INDIRECT($B$8&amp;"["&amp;E$9&amp;"]"), SMALL(IF(INDIRECT($B$8&amp;"[Program ID]")= 'Prog Info'!$C$2, ROW(INDIRECT($B$8&amp;"[Program ID]")) - ROW(INDEX(INDIRECT($B$8&amp;"[Program ID]"), 1,1))+1), $A12)),"")</f>
        <v/>
      </c>
      <c r="F12" s="294" t="str" cm="1">
        <f t="array" aca="1" ref="F12" ca="1">IFERROR(INDEX(INDIRECT($B$8&amp;"["&amp;F$9&amp;"]"), SMALL(IF(INDIRECT($B$8&amp;"[Program ID]")= 'Prog Info'!$C$2, ROW(INDIRECT($B$8&amp;"[Program ID]")) - ROW(INDEX(INDIRECT($B$8&amp;"[Program ID]"), 1,1))+1), $A12)),"")</f>
        <v/>
      </c>
      <c r="G12" s="294" t="str" cm="1">
        <f t="array" aca="1" ref="G12" ca="1">IFERROR(INDEX(INDIRECT($B$8&amp;"["&amp;G$9&amp;"]"), SMALL(IF(INDIRECT($B$8&amp;"[Program ID]")= 'Prog Info'!$C$2, ROW(INDIRECT($B$8&amp;"[Program ID]")) - ROW(INDEX(INDIRECT($B$8&amp;"[Program ID]"), 1,1))+1), $A12)),"")</f>
        <v/>
      </c>
      <c r="H12" s="294" t="str" cm="1">
        <f t="array" aca="1" ref="H12" ca="1">IFERROR(INDEX(INDIRECT($B$8&amp;"["&amp;H$9&amp;"]"), SMALL(IF(INDIRECT($B$8&amp;"[Program ID]")= 'Prog Info'!$C$2, ROW(INDIRECT($B$8&amp;"[Program ID]")) - ROW(INDEX(INDIRECT($B$8&amp;"[Program ID]"), 1,1))+1), $A12)),"")</f>
        <v/>
      </c>
      <c r="I12" s="294" t="str" cm="1">
        <f t="array" aca="1" ref="I12" ca="1">IFERROR(INDEX(INDIRECT($B$8&amp;"["&amp;I$9&amp;"]"), SMALL(IF(INDIRECT($B$8&amp;"[Program ID]")= 'Prog Info'!$C$2, ROW(INDIRECT($B$8&amp;"[Program ID]")) - ROW(INDEX(INDIRECT($B$8&amp;"[Program ID]"), 1,1))+1), $A12)),"")</f>
        <v/>
      </c>
      <c r="J12" s="294" t="str" cm="1">
        <f t="array" aca="1" ref="J12" ca="1">IFERROR(INDEX(INDIRECT($B$8&amp;"["&amp;J$9&amp;"]"), SMALL(IF(INDIRECT($B$8&amp;"[Program ID]")= 'Prog Info'!$C$2, ROW(INDIRECT($B$8&amp;"[Program ID]")) - ROW(INDEX(INDIRECT($B$8&amp;"[Program ID]"), 1,1))+1), $A12)),"")</f>
        <v/>
      </c>
      <c r="K12" s="294" t="str" cm="1">
        <f t="array" aca="1" ref="K12" ca="1">IFERROR(INDEX(INDIRECT($B$8&amp;"["&amp;K$9&amp;"]"), SMALL(IF(INDIRECT($B$8&amp;"[Program ID]")= 'Prog Info'!$C$2, ROW(INDIRECT($B$8&amp;"[Program ID]")) - ROW(INDEX(INDIRECT($B$8&amp;"[Program ID]"), 1,1))+1), $A12)),"")</f>
        <v/>
      </c>
      <c r="L12" s="294" t="str" cm="1">
        <f t="array" aca="1" ref="L12" ca="1">IFERROR(INDEX(INDIRECT($B$8&amp;"["&amp;L$9&amp;"]"), SMALL(IF(INDIRECT($B$8&amp;"[Program ID]")= 'Prog Info'!$C$2, ROW(INDIRECT($B$8&amp;"[Program ID]")) - ROW(INDEX(INDIRECT($B$8&amp;"[Program ID]"), 1,1))+1), $A12)),"")</f>
        <v/>
      </c>
      <c r="M12" s="295" t="str" cm="1">
        <f t="array" aca="1" ref="M12" ca="1">IFERROR(INDEX(INDIRECT($B$8&amp;"["&amp;M$9&amp;"]"), SMALL(IF(INDIRECT($B$8&amp;"[Program ID]")= 'Prog Info'!$C$2, ROW(INDIRECT($B$8&amp;"[Program ID]")) - ROW(INDEX(INDIRECT($B$8&amp;"[Program ID]"), 1,1))+1), $A12)),"")</f>
        <v/>
      </c>
      <c r="N12" s="294" t="str" cm="1">
        <f t="array" aca="1" ref="N12" ca="1">IFERROR(INDEX(INDIRECT($B$8&amp;"["&amp;N$9&amp;"]"), SMALL(IF(INDIRECT($B$8&amp;"[Program ID]")= 'Prog Info'!$C$2, ROW(INDIRECT($B$8&amp;"[Program ID]")) - ROW(INDEX(INDIRECT($B$8&amp;"[Program ID]"), 1,1))+1), $A12)),"")</f>
        <v/>
      </c>
      <c r="O12" s="294" t="str" cm="1">
        <f t="array" aca="1" ref="O12" ca="1">IFERROR(INDEX(INDIRECT($B$8&amp;"["&amp;O$9&amp;"]"), SMALL(IF(INDIRECT($B$8&amp;"[Program ID]")= 'Prog Info'!$C$2, ROW(INDIRECT($B$8&amp;"[Program ID]")) - ROW(INDEX(INDIRECT($B$8&amp;"[Program ID]"), 1,1))+1), $A12)),"")</f>
        <v/>
      </c>
      <c r="P12" s="294" t="str" cm="1">
        <f t="array" aca="1" ref="P12" ca="1">IFERROR(INDEX(INDIRECT($B$8&amp;"["&amp;P$9&amp;"]"), SMALL(IF(INDIRECT($B$8&amp;"[Program ID]")= 'Prog Info'!$C$2, ROW(INDIRECT($B$8&amp;"[Program ID]")) - ROW(INDEX(INDIRECT($B$8&amp;"[Program ID]"), 1,1))+1), $A12)),"")</f>
        <v/>
      </c>
      <c r="Q12" s="294" t="str" cm="1">
        <f t="array" aca="1" ref="Q12" ca="1">IFERROR(INDEX(INDIRECT($B$8&amp;"["&amp;Q$9&amp;"]"), SMALL(IF(INDIRECT($B$8&amp;"[Program ID]")= 'Prog Info'!$C$2, ROW(INDIRECT($B$8&amp;"[Program ID]")) - ROW(INDEX(INDIRECT($B$8&amp;"[Program ID]"), 1,1))+1), $A12)),"")</f>
        <v/>
      </c>
      <c r="R12" s="294" t="str" cm="1">
        <f t="array" aca="1" ref="R12" ca="1">IFERROR(INDEX(INDIRECT($B$8&amp;"["&amp;R$9&amp;"]"), SMALL(IF(INDIRECT($B$8&amp;"[Program ID]")= 'Prog Info'!$C$2, ROW(INDIRECT($B$8&amp;"[Program ID]")) - ROW(INDEX(INDIRECT($B$8&amp;"[Program ID]"), 1,1))+1), $A12)),"")</f>
        <v/>
      </c>
      <c r="S12" s="294" t="str" cm="1">
        <f t="array" aca="1" ref="S12" ca="1">IFERROR(INDEX(INDIRECT($B$8&amp;"["&amp;S$9&amp;"]"), SMALL(IF(INDIRECT($B$8&amp;"[Program ID]")= 'Prog Info'!$C$2, ROW(INDIRECT($B$8&amp;"[Program ID]")) - ROW(INDEX(INDIRECT($B$8&amp;"[Program ID]"), 1,1))+1), $A12)),"")</f>
        <v/>
      </c>
      <c r="T12" s="294" t="str" cm="1">
        <f t="array" aca="1" ref="T12" ca="1">IFERROR(INDEX(INDIRECT($B$8&amp;"["&amp;T$9&amp;"]"), SMALL(IF(INDIRECT($B$8&amp;"[Program ID]")= 'Prog Info'!$C$2, ROW(INDIRECT($B$8&amp;"[Program ID]")) - ROW(INDEX(INDIRECT($B$8&amp;"[Program ID]"), 1,1))+1), $A12)),"")</f>
        <v/>
      </c>
    </row>
    <row r="13" spans="1:20" x14ac:dyDescent="0.25">
      <c r="A13" s="282" t="str">
        <f t="shared" ca="1" si="0"/>
        <v/>
      </c>
      <c r="B13" s="284" t="str" cm="1">
        <f t="array" aca="1" ref="B13" ca="1">IFERROR(INDEX(INDIRECT($B$8&amp;"["&amp;B$9&amp;"]"), SMALL(IF(INDIRECT($B$8&amp;"[Program ID]")= 'Prog Info'!$C$2, ROW(INDIRECT($B$8&amp;"[Program ID]")) - ROW(INDEX(INDIRECT($B$8&amp;"[Program ID]"), 1,1))+1), $A13)),"")</f>
        <v/>
      </c>
      <c r="C13" s="291" t="str" cm="1">
        <f t="array" aca="1" ref="C13" ca="1">IFERROR(INDEX(INDIRECT($B$8&amp;"["&amp;C$9&amp;"]"), SMALL(IF(INDIRECT($B$8&amp;"[Program ID]")= 'Prog Info'!$C$2, ROW(INDIRECT($B$8&amp;"[Program ID]")) - ROW(INDEX(INDIRECT($B$8&amp;"[Program ID]"), 1,1))+1), $A13)),"")</f>
        <v/>
      </c>
      <c r="D13" s="292" t="str" cm="1">
        <f t="array" aca="1" ref="D13" ca="1">IFERROR(INDEX(INDIRECT($B$8&amp;"["&amp;D$9&amp;"]"), SMALL(IF(INDIRECT($B$8&amp;"[Program ID]")= 'Prog Info'!$C$2, ROW(INDIRECT($B$8&amp;"[Program ID]")) - ROW(INDEX(INDIRECT($B$8&amp;"[Program ID]"), 1,1))+1), $A13)),"")</f>
        <v/>
      </c>
      <c r="E13" s="293" t="str" cm="1">
        <f t="array" aca="1" ref="E13" ca="1">IFERROR(INDEX(INDIRECT($B$8&amp;"["&amp;E$9&amp;"]"), SMALL(IF(INDIRECT($B$8&amp;"[Program ID]")= 'Prog Info'!$C$2, ROW(INDIRECT($B$8&amp;"[Program ID]")) - ROW(INDEX(INDIRECT($B$8&amp;"[Program ID]"), 1,1))+1), $A13)),"")</f>
        <v/>
      </c>
      <c r="F13" s="294" t="str" cm="1">
        <f t="array" aca="1" ref="F13" ca="1">IFERROR(INDEX(INDIRECT($B$8&amp;"["&amp;F$9&amp;"]"), SMALL(IF(INDIRECT($B$8&amp;"[Program ID]")= 'Prog Info'!$C$2, ROW(INDIRECT($B$8&amp;"[Program ID]")) - ROW(INDEX(INDIRECT($B$8&amp;"[Program ID]"), 1,1))+1), $A13)),"")</f>
        <v/>
      </c>
      <c r="G13" s="294" t="str" cm="1">
        <f t="array" aca="1" ref="G13" ca="1">IFERROR(INDEX(INDIRECT($B$8&amp;"["&amp;G$9&amp;"]"), SMALL(IF(INDIRECT($B$8&amp;"[Program ID]")= 'Prog Info'!$C$2, ROW(INDIRECT($B$8&amp;"[Program ID]")) - ROW(INDEX(INDIRECT($B$8&amp;"[Program ID]"), 1,1))+1), $A13)),"")</f>
        <v/>
      </c>
      <c r="H13" s="294" t="str" cm="1">
        <f t="array" aca="1" ref="H13" ca="1">IFERROR(INDEX(INDIRECT($B$8&amp;"["&amp;H$9&amp;"]"), SMALL(IF(INDIRECT($B$8&amp;"[Program ID]")= 'Prog Info'!$C$2, ROW(INDIRECT($B$8&amp;"[Program ID]")) - ROW(INDEX(INDIRECT($B$8&amp;"[Program ID]"), 1,1))+1), $A13)),"")</f>
        <v/>
      </c>
      <c r="I13" s="294" t="str" cm="1">
        <f t="array" aca="1" ref="I13" ca="1">IFERROR(INDEX(INDIRECT($B$8&amp;"["&amp;I$9&amp;"]"), SMALL(IF(INDIRECT($B$8&amp;"[Program ID]")= 'Prog Info'!$C$2, ROW(INDIRECT($B$8&amp;"[Program ID]")) - ROW(INDEX(INDIRECT($B$8&amp;"[Program ID]"), 1,1))+1), $A13)),"")</f>
        <v/>
      </c>
      <c r="J13" s="294" t="str" cm="1">
        <f t="array" aca="1" ref="J13" ca="1">IFERROR(INDEX(INDIRECT($B$8&amp;"["&amp;J$9&amp;"]"), SMALL(IF(INDIRECT($B$8&amp;"[Program ID]")= 'Prog Info'!$C$2, ROW(INDIRECT($B$8&amp;"[Program ID]")) - ROW(INDEX(INDIRECT($B$8&amp;"[Program ID]"), 1,1))+1), $A13)),"")</f>
        <v/>
      </c>
      <c r="K13" s="294" t="str" cm="1">
        <f t="array" aca="1" ref="K13" ca="1">IFERROR(INDEX(INDIRECT($B$8&amp;"["&amp;K$9&amp;"]"), SMALL(IF(INDIRECT($B$8&amp;"[Program ID]")= 'Prog Info'!$C$2, ROW(INDIRECT($B$8&amp;"[Program ID]")) - ROW(INDEX(INDIRECT($B$8&amp;"[Program ID]"), 1,1))+1), $A13)),"")</f>
        <v/>
      </c>
      <c r="L13" s="294" t="str" cm="1">
        <f t="array" aca="1" ref="L13" ca="1">IFERROR(INDEX(INDIRECT($B$8&amp;"["&amp;L$9&amp;"]"), SMALL(IF(INDIRECT($B$8&amp;"[Program ID]")= 'Prog Info'!$C$2, ROW(INDIRECT($B$8&amp;"[Program ID]")) - ROW(INDEX(INDIRECT($B$8&amp;"[Program ID]"), 1,1))+1), $A13)),"")</f>
        <v/>
      </c>
      <c r="M13" s="295" t="str" cm="1">
        <f t="array" aca="1" ref="M13" ca="1">IFERROR(INDEX(INDIRECT($B$8&amp;"["&amp;M$9&amp;"]"), SMALL(IF(INDIRECT($B$8&amp;"[Program ID]")= 'Prog Info'!$C$2, ROW(INDIRECT($B$8&amp;"[Program ID]")) - ROW(INDEX(INDIRECT($B$8&amp;"[Program ID]"), 1,1))+1), $A13)),"")</f>
        <v/>
      </c>
      <c r="N13" s="294" t="str" cm="1">
        <f t="array" aca="1" ref="N13" ca="1">IFERROR(INDEX(INDIRECT($B$8&amp;"["&amp;N$9&amp;"]"), SMALL(IF(INDIRECT($B$8&amp;"[Program ID]")= 'Prog Info'!$C$2, ROW(INDIRECT($B$8&amp;"[Program ID]")) - ROW(INDEX(INDIRECT($B$8&amp;"[Program ID]"), 1,1))+1), $A13)),"")</f>
        <v/>
      </c>
      <c r="O13" s="294" t="str" cm="1">
        <f t="array" aca="1" ref="O13" ca="1">IFERROR(INDEX(INDIRECT($B$8&amp;"["&amp;O$9&amp;"]"), SMALL(IF(INDIRECT($B$8&amp;"[Program ID]")= 'Prog Info'!$C$2, ROW(INDIRECT($B$8&amp;"[Program ID]")) - ROW(INDEX(INDIRECT($B$8&amp;"[Program ID]"), 1,1))+1), $A13)),"")</f>
        <v/>
      </c>
      <c r="P13" s="294" t="str" cm="1">
        <f t="array" aca="1" ref="P13" ca="1">IFERROR(INDEX(INDIRECT($B$8&amp;"["&amp;P$9&amp;"]"), SMALL(IF(INDIRECT($B$8&amp;"[Program ID]")= 'Prog Info'!$C$2, ROW(INDIRECT($B$8&amp;"[Program ID]")) - ROW(INDEX(INDIRECT($B$8&amp;"[Program ID]"), 1,1))+1), $A13)),"")</f>
        <v/>
      </c>
      <c r="Q13" s="294" t="str" cm="1">
        <f t="array" aca="1" ref="Q13" ca="1">IFERROR(INDEX(INDIRECT($B$8&amp;"["&amp;Q$9&amp;"]"), SMALL(IF(INDIRECT($B$8&amp;"[Program ID]")= 'Prog Info'!$C$2, ROW(INDIRECT($B$8&amp;"[Program ID]")) - ROW(INDEX(INDIRECT($B$8&amp;"[Program ID]"), 1,1))+1), $A13)),"")</f>
        <v/>
      </c>
      <c r="R13" s="294" t="str" cm="1">
        <f t="array" aca="1" ref="R13" ca="1">IFERROR(INDEX(INDIRECT($B$8&amp;"["&amp;R$9&amp;"]"), SMALL(IF(INDIRECT($B$8&amp;"[Program ID]")= 'Prog Info'!$C$2, ROW(INDIRECT($B$8&amp;"[Program ID]")) - ROW(INDEX(INDIRECT($B$8&amp;"[Program ID]"), 1,1))+1), $A13)),"")</f>
        <v/>
      </c>
      <c r="S13" s="294" t="str" cm="1">
        <f t="array" aca="1" ref="S13" ca="1">IFERROR(INDEX(INDIRECT($B$8&amp;"["&amp;S$9&amp;"]"), SMALL(IF(INDIRECT($B$8&amp;"[Program ID]")= 'Prog Info'!$C$2, ROW(INDIRECT($B$8&amp;"[Program ID]")) - ROW(INDEX(INDIRECT($B$8&amp;"[Program ID]"), 1,1))+1), $A13)),"")</f>
        <v/>
      </c>
      <c r="T13" s="294" t="str" cm="1">
        <f t="array" aca="1" ref="T13" ca="1">IFERROR(INDEX(INDIRECT($B$8&amp;"["&amp;T$9&amp;"]"), SMALL(IF(INDIRECT($B$8&amp;"[Program ID]")= 'Prog Info'!$C$2, ROW(INDIRECT($B$8&amp;"[Program ID]")) - ROW(INDEX(INDIRECT($B$8&amp;"[Program ID]"), 1,1))+1), $A13)),"")</f>
        <v/>
      </c>
    </row>
    <row r="14" spans="1:20" hidden="1" x14ac:dyDescent="0.25">
      <c r="A14" s="282" t="str">
        <f t="shared" ca="1" si="0"/>
        <v/>
      </c>
      <c r="B14" s="284" t="str" cm="1">
        <f t="array" aca="1" ref="B14" ca="1">IFERROR(INDEX(INDIRECT($B$8&amp;"["&amp;B$9&amp;"]"), SMALL(IF(INDIRECT($B$8&amp;"[Program ID]")= 'Prog Info'!$C$2, ROW(INDIRECT($B$8&amp;"[Program ID]")) - ROW(INDEX(INDIRECT($B$8&amp;"[Program ID]"), 1,1))+1), $A14)),"")</f>
        <v/>
      </c>
      <c r="C14" s="291" t="str" cm="1">
        <f t="array" aca="1" ref="C14" ca="1">IFERROR(INDEX(INDIRECT($B$8&amp;"["&amp;C$9&amp;"]"), SMALL(IF(INDIRECT($B$8&amp;"[Program ID]")= 'Prog Info'!$C$2, ROW(INDIRECT($B$8&amp;"[Program ID]")) - ROW(INDEX(INDIRECT($B$8&amp;"[Program ID]"), 1,1))+1), $A14)),"")</f>
        <v/>
      </c>
      <c r="D14" s="292" t="str" cm="1">
        <f t="array" aca="1" ref="D14" ca="1">IFERROR(INDEX(INDIRECT($B$8&amp;"["&amp;D$9&amp;"]"), SMALL(IF(INDIRECT($B$8&amp;"[Program ID]")= 'Prog Info'!$C$2, ROW(INDIRECT($B$8&amp;"[Program ID]")) - ROW(INDEX(INDIRECT($B$8&amp;"[Program ID]"), 1,1))+1), $A14)),"")</f>
        <v/>
      </c>
      <c r="E14" s="293" t="str" cm="1">
        <f t="array" aca="1" ref="E14" ca="1">IFERROR(INDEX(INDIRECT($B$8&amp;"["&amp;E$9&amp;"]"), SMALL(IF(INDIRECT($B$8&amp;"[Program ID]")= 'Prog Info'!$C$2, ROW(INDIRECT($B$8&amp;"[Program ID]")) - ROW(INDEX(INDIRECT($B$8&amp;"[Program ID]"), 1,1))+1), $A14)),"")</f>
        <v/>
      </c>
      <c r="F14" s="294" t="str" cm="1">
        <f t="array" aca="1" ref="F14" ca="1">IFERROR(INDEX(INDIRECT($B$8&amp;"["&amp;F$9&amp;"]"), SMALL(IF(INDIRECT($B$8&amp;"[Program ID]")= 'Prog Info'!$C$2, ROW(INDIRECT($B$8&amp;"[Program ID]")) - ROW(INDEX(INDIRECT($B$8&amp;"[Program ID]"), 1,1))+1), $A14)),"")</f>
        <v/>
      </c>
      <c r="G14" s="294" t="str" cm="1">
        <f t="array" aca="1" ref="G14" ca="1">IFERROR(INDEX(INDIRECT($B$8&amp;"["&amp;G$9&amp;"]"), SMALL(IF(INDIRECT($B$8&amp;"[Program ID]")= 'Prog Info'!$C$2, ROW(INDIRECT($B$8&amp;"[Program ID]")) - ROW(INDEX(INDIRECT($B$8&amp;"[Program ID]"), 1,1))+1), $A14)),"")</f>
        <v/>
      </c>
      <c r="H14" s="294" t="str" cm="1">
        <f t="array" aca="1" ref="H14" ca="1">IFERROR(INDEX(INDIRECT($B$8&amp;"["&amp;H$9&amp;"]"), SMALL(IF(INDIRECT($B$8&amp;"[Program ID]")= 'Prog Info'!$C$2, ROW(INDIRECT($B$8&amp;"[Program ID]")) - ROW(INDEX(INDIRECT($B$8&amp;"[Program ID]"), 1,1))+1), $A14)),"")</f>
        <v/>
      </c>
      <c r="I14" s="294" t="str" cm="1">
        <f t="array" aca="1" ref="I14" ca="1">IFERROR(INDEX(INDIRECT($B$8&amp;"["&amp;I$9&amp;"]"), SMALL(IF(INDIRECT($B$8&amp;"[Program ID]")= 'Prog Info'!$C$2, ROW(INDIRECT($B$8&amp;"[Program ID]")) - ROW(INDEX(INDIRECT($B$8&amp;"[Program ID]"), 1,1))+1), $A14)),"")</f>
        <v/>
      </c>
      <c r="J14" s="294" t="str" cm="1">
        <f t="array" aca="1" ref="J14" ca="1">IFERROR(INDEX(INDIRECT($B$8&amp;"["&amp;J$9&amp;"]"), SMALL(IF(INDIRECT($B$8&amp;"[Program ID]")= 'Prog Info'!$C$2, ROW(INDIRECT($B$8&amp;"[Program ID]")) - ROW(INDEX(INDIRECT($B$8&amp;"[Program ID]"), 1,1))+1), $A14)),"")</f>
        <v/>
      </c>
      <c r="K14" s="294" t="str" cm="1">
        <f t="array" aca="1" ref="K14" ca="1">IFERROR(INDEX(INDIRECT($B$8&amp;"["&amp;K$9&amp;"]"), SMALL(IF(INDIRECT($B$8&amp;"[Program ID]")= 'Prog Info'!$C$2, ROW(INDIRECT($B$8&amp;"[Program ID]")) - ROW(INDEX(INDIRECT($B$8&amp;"[Program ID]"), 1,1))+1), $A14)),"")</f>
        <v/>
      </c>
      <c r="L14" s="294" t="str" cm="1">
        <f t="array" aca="1" ref="L14" ca="1">IFERROR(INDEX(INDIRECT($B$8&amp;"["&amp;L$9&amp;"]"), SMALL(IF(INDIRECT($B$8&amp;"[Program ID]")= 'Prog Info'!$C$2, ROW(INDIRECT($B$8&amp;"[Program ID]")) - ROW(INDEX(INDIRECT($B$8&amp;"[Program ID]"), 1,1))+1), $A14)),"")</f>
        <v/>
      </c>
      <c r="M14" s="295" t="str" cm="1">
        <f t="array" aca="1" ref="M14" ca="1">IFERROR(INDEX(INDIRECT($B$8&amp;"["&amp;M$9&amp;"]"), SMALL(IF(INDIRECT($B$8&amp;"[Program ID]")= 'Prog Info'!$C$2, ROW(INDIRECT($B$8&amp;"[Program ID]")) - ROW(INDEX(INDIRECT($B$8&amp;"[Program ID]"), 1,1))+1), $A14)),"")</f>
        <v/>
      </c>
    </row>
    <row r="15" spans="1:20" hidden="1" x14ac:dyDescent="0.25">
      <c r="A15" s="282" t="str">
        <f t="shared" ca="1" si="0"/>
        <v/>
      </c>
      <c r="B15" s="284" t="str" cm="1">
        <f t="array" aca="1" ref="B15" ca="1">IFERROR(INDEX(INDIRECT($B$8&amp;"["&amp;B$9&amp;"]"), SMALL(IF(INDIRECT($B$8&amp;"[Program ID]")= 'Prog Info'!$C$2, ROW(INDIRECT($B$8&amp;"[Program ID]")) - ROW(INDEX(INDIRECT($B$8&amp;"[Program ID]"), 1,1))+1), $A15)),"")</f>
        <v/>
      </c>
      <c r="C15" s="291" t="str" cm="1">
        <f t="array" aca="1" ref="C15" ca="1">IFERROR(INDEX(INDIRECT($B$8&amp;"["&amp;C$9&amp;"]"), SMALL(IF(INDIRECT($B$8&amp;"[Program ID]")= 'Prog Info'!$C$2, ROW(INDIRECT($B$8&amp;"[Program ID]")) - ROW(INDEX(INDIRECT($B$8&amp;"[Program ID]"), 1,1))+1), $A15)),"")</f>
        <v/>
      </c>
      <c r="D15" s="292" t="str" cm="1">
        <f t="array" aca="1" ref="D15" ca="1">IFERROR(INDEX(INDIRECT($B$8&amp;"["&amp;D$9&amp;"]"), SMALL(IF(INDIRECT($B$8&amp;"[Program ID]")= 'Prog Info'!$C$2, ROW(INDIRECT($B$8&amp;"[Program ID]")) - ROW(INDEX(INDIRECT($B$8&amp;"[Program ID]"), 1,1))+1), $A15)),"")</f>
        <v/>
      </c>
      <c r="E15" s="293" t="str" cm="1">
        <f t="array" aca="1" ref="E15" ca="1">IFERROR(INDEX(INDIRECT($B$8&amp;"["&amp;E$9&amp;"]"), SMALL(IF(INDIRECT($B$8&amp;"[Program ID]")= 'Prog Info'!$C$2, ROW(INDIRECT($B$8&amp;"[Program ID]")) - ROW(INDEX(INDIRECT($B$8&amp;"[Program ID]"), 1,1))+1), $A15)),"")</f>
        <v/>
      </c>
      <c r="F15" s="294" t="str" cm="1">
        <f t="array" aca="1" ref="F15" ca="1">IFERROR(INDEX(INDIRECT($B$8&amp;"["&amp;F$9&amp;"]"), SMALL(IF(INDIRECT($B$8&amp;"[Program ID]")= 'Prog Info'!$C$2, ROW(INDIRECT($B$8&amp;"[Program ID]")) - ROW(INDEX(INDIRECT($B$8&amp;"[Program ID]"), 1,1))+1), $A15)),"")</f>
        <v/>
      </c>
      <c r="G15" s="294" t="str" cm="1">
        <f t="array" aca="1" ref="G15" ca="1">IFERROR(INDEX(INDIRECT($B$8&amp;"["&amp;G$9&amp;"]"), SMALL(IF(INDIRECT($B$8&amp;"[Program ID]")= 'Prog Info'!$C$2, ROW(INDIRECT($B$8&amp;"[Program ID]")) - ROW(INDEX(INDIRECT($B$8&amp;"[Program ID]"), 1,1))+1), $A15)),"")</f>
        <v/>
      </c>
      <c r="H15" s="294" t="str" cm="1">
        <f t="array" aca="1" ref="H15" ca="1">IFERROR(INDEX(INDIRECT($B$8&amp;"["&amp;H$9&amp;"]"), SMALL(IF(INDIRECT($B$8&amp;"[Program ID]")= 'Prog Info'!$C$2, ROW(INDIRECT($B$8&amp;"[Program ID]")) - ROW(INDEX(INDIRECT($B$8&amp;"[Program ID]"), 1,1))+1), $A15)),"")</f>
        <v/>
      </c>
      <c r="I15" s="294" t="str" cm="1">
        <f t="array" aca="1" ref="I15" ca="1">IFERROR(INDEX(INDIRECT($B$8&amp;"["&amp;I$9&amp;"]"), SMALL(IF(INDIRECT($B$8&amp;"[Program ID]")= 'Prog Info'!$C$2, ROW(INDIRECT($B$8&amp;"[Program ID]")) - ROW(INDEX(INDIRECT($B$8&amp;"[Program ID]"), 1,1))+1), $A15)),"")</f>
        <v/>
      </c>
      <c r="J15" s="294" t="str" cm="1">
        <f t="array" aca="1" ref="J15" ca="1">IFERROR(INDEX(INDIRECT($B$8&amp;"["&amp;J$9&amp;"]"), SMALL(IF(INDIRECT($B$8&amp;"[Program ID]")= 'Prog Info'!$C$2, ROW(INDIRECT($B$8&amp;"[Program ID]")) - ROW(INDEX(INDIRECT($B$8&amp;"[Program ID]"), 1,1))+1), $A15)),"")</f>
        <v/>
      </c>
      <c r="K15" s="294" t="str" cm="1">
        <f t="array" aca="1" ref="K15" ca="1">IFERROR(INDEX(INDIRECT($B$8&amp;"["&amp;K$9&amp;"]"), SMALL(IF(INDIRECT($B$8&amp;"[Program ID]")= 'Prog Info'!$C$2, ROW(INDIRECT($B$8&amp;"[Program ID]")) - ROW(INDEX(INDIRECT($B$8&amp;"[Program ID]"), 1,1))+1), $A15)),"")</f>
        <v/>
      </c>
      <c r="L15" s="294" t="str" cm="1">
        <f t="array" aca="1" ref="L15" ca="1">IFERROR(INDEX(INDIRECT($B$8&amp;"["&amp;L$9&amp;"]"), SMALL(IF(INDIRECT($B$8&amp;"[Program ID]")= 'Prog Info'!$C$2, ROW(INDIRECT($B$8&amp;"[Program ID]")) - ROW(INDEX(INDIRECT($B$8&amp;"[Program ID]"), 1,1))+1), $A15)),"")</f>
        <v/>
      </c>
      <c r="M15" s="295" t="str" cm="1">
        <f t="array" aca="1" ref="M15" ca="1">IFERROR(INDEX(INDIRECT($B$8&amp;"["&amp;M$9&amp;"]"), SMALL(IF(INDIRECT($B$8&amp;"[Program ID]")= 'Prog Info'!$C$2, ROW(INDIRECT($B$8&amp;"[Program ID]")) - ROW(INDEX(INDIRECT($B$8&amp;"[Program ID]"), 1,1))+1), $A15)),"")</f>
        <v/>
      </c>
    </row>
    <row r="16" spans="1:20" hidden="1" x14ac:dyDescent="0.25">
      <c r="A16" s="282" t="str">
        <f t="shared" ca="1" si="0"/>
        <v/>
      </c>
      <c r="B16" s="284" t="str" cm="1">
        <f t="array" aca="1" ref="B16" ca="1">IFERROR(INDEX(INDIRECT($B$8&amp;"["&amp;B$9&amp;"]"), SMALL(IF(INDIRECT($B$8&amp;"[Program ID]")= 'Prog Info'!$C$2, ROW(INDIRECT($B$8&amp;"[Program ID]")) - ROW(INDEX(INDIRECT($B$8&amp;"[Program ID]"), 1,1))+1), $A16)),"")</f>
        <v/>
      </c>
      <c r="C16" s="291" t="str" cm="1">
        <f t="array" aca="1" ref="C16" ca="1">IFERROR(INDEX(INDIRECT($B$8&amp;"["&amp;C$9&amp;"]"), SMALL(IF(INDIRECT($B$8&amp;"[Program ID]")= 'Prog Info'!$C$2, ROW(INDIRECT($B$8&amp;"[Program ID]")) - ROW(INDEX(INDIRECT($B$8&amp;"[Program ID]"), 1,1))+1), $A16)),"")</f>
        <v/>
      </c>
      <c r="D16" s="292" t="str" cm="1">
        <f t="array" aca="1" ref="D16" ca="1">IFERROR(INDEX(INDIRECT($B$8&amp;"["&amp;D$9&amp;"]"), SMALL(IF(INDIRECT($B$8&amp;"[Program ID]")= 'Prog Info'!$C$2, ROW(INDIRECT($B$8&amp;"[Program ID]")) - ROW(INDEX(INDIRECT($B$8&amp;"[Program ID]"), 1,1))+1), $A16)),"")</f>
        <v/>
      </c>
      <c r="E16" s="293" t="str" cm="1">
        <f t="array" aca="1" ref="E16" ca="1">IFERROR(INDEX(INDIRECT($B$8&amp;"["&amp;E$9&amp;"]"), SMALL(IF(INDIRECT($B$8&amp;"[Program ID]")= 'Prog Info'!$C$2, ROW(INDIRECT($B$8&amp;"[Program ID]")) - ROW(INDEX(INDIRECT($B$8&amp;"[Program ID]"), 1,1))+1), $A16)),"")</f>
        <v/>
      </c>
      <c r="F16" s="294" t="str" cm="1">
        <f t="array" aca="1" ref="F16" ca="1">IFERROR(INDEX(INDIRECT($B$8&amp;"["&amp;F$9&amp;"]"), SMALL(IF(INDIRECT($B$8&amp;"[Program ID]")= 'Prog Info'!$C$2, ROW(INDIRECT($B$8&amp;"[Program ID]")) - ROW(INDEX(INDIRECT($B$8&amp;"[Program ID]"), 1,1))+1), $A16)),"")</f>
        <v/>
      </c>
      <c r="G16" s="294" t="str" cm="1">
        <f t="array" aca="1" ref="G16" ca="1">IFERROR(INDEX(INDIRECT($B$8&amp;"["&amp;G$9&amp;"]"), SMALL(IF(INDIRECT($B$8&amp;"[Program ID]")= 'Prog Info'!$C$2, ROW(INDIRECT($B$8&amp;"[Program ID]")) - ROW(INDEX(INDIRECT($B$8&amp;"[Program ID]"), 1,1))+1), $A16)),"")</f>
        <v/>
      </c>
      <c r="H16" s="294" t="str" cm="1">
        <f t="array" aca="1" ref="H16" ca="1">IFERROR(INDEX(INDIRECT($B$8&amp;"["&amp;H$9&amp;"]"), SMALL(IF(INDIRECT($B$8&amp;"[Program ID]")= 'Prog Info'!$C$2, ROW(INDIRECT($B$8&amp;"[Program ID]")) - ROW(INDEX(INDIRECT($B$8&amp;"[Program ID]"), 1,1))+1), $A16)),"")</f>
        <v/>
      </c>
      <c r="I16" s="294" t="str" cm="1">
        <f t="array" aca="1" ref="I16" ca="1">IFERROR(INDEX(INDIRECT($B$8&amp;"["&amp;I$9&amp;"]"), SMALL(IF(INDIRECT($B$8&amp;"[Program ID]")= 'Prog Info'!$C$2, ROW(INDIRECT($B$8&amp;"[Program ID]")) - ROW(INDEX(INDIRECT($B$8&amp;"[Program ID]"), 1,1))+1), $A16)),"")</f>
        <v/>
      </c>
      <c r="J16" s="294" t="str" cm="1">
        <f t="array" aca="1" ref="J16" ca="1">IFERROR(INDEX(INDIRECT($B$8&amp;"["&amp;J$9&amp;"]"), SMALL(IF(INDIRECT($B$8&amp;"[Program ID]")= 'Prog Info'!$C$2, ROW(INDIRECT($B$8&amp;"[Program ID]")) - ROW(INDEX(INDIRECT($B$8&amp;"[Program ID]"), 1,1))+1), $A16)),"")</f>
        <v/>
      </c>
      <c r="K16" s="294" t="str" cm="1">
        <f t="array" aca="1" ref="K16" ca="1">IFERROR(INDEX(INDIRECT($B$8&amp;"["&amp;K$9&amp;"]"), SMALL(IF(INDIRECT($B$8&amp;"[Program ID]")= 'Prog Info'!$C$2, ROW(INDIRECT($B$8&amp;"[Program ID]")) - ROW(INDEX(INDIRECT($B$8&amp;"[Program ID]"), 1,1))+1), $A16)),"")</f>
        <v/>
      </c>
      <c r="L16" s="294" t="str" cm="1">
        <f t="array" aca="1" ref="L16" ca="1">IFERROR(INDEX(INDIRECT($B$8&amp;"["&amp;L$9&amp;"]"), SMALL(IF(INDIRECT($B$8&amp;"[Program ID]")= 'Prog Info'!$C$2, ROW(INDIRECT($B$8&amp;"[Program ID]")) - ROW(INDEX(INDIRECT($B$8&amp;"[Program ID]"), 1,1))+1), $A16)),"")</f>
        <v/>
      </c>
      <c r="M16" s="295" t="str" cm="1">
        <f t="array" aca="1" ref="M16" ca="1">IFERROR(INDEX(INDIRECT($B$8&amp;"["&amp;M$9&amp;"]"), SMALL(IF(INDIRECT($B$8&amp;"[Program ID]")= 'Prog Info'!$C$2, ROW(INDIRECT($B$8&amp;"[Program ID]")) - ROW(INDEX(INDIRECT($B$8&amp;"[Program ID]"), 1,1))+1), $A16)),"")</f>
        <v/>
      </c>
    </row>
    <row r="17" spans="1:20" x14ac:dyDescent="0.25">
      <c r="E17" s="296" t="s">
        <v>910</v>
      </c>
      <c r="F17" s="297">
        <f ca="1">SUM(F10:F16)</f>
        <v>0</v>
      </c>
      <c r="G17" s="297">
        <f t="shared" ref="G17:L17" ca="1" si="1">SUM(G10:G16)</f>
        <v>0</v>
      </c>
      <c r="H17" s="297">
        <f t="shared" ca="1" si="1"/>
        <v>0</v>
      </c>
      <c r="I17" s="297">
        <f t="shared" ca="1" si="1"/>
        <v>0</v>
      </c>
      <c r="J17" s="297">
        <f t="shared" ca="1" si="1"/>
        <v>0</v>
      </c>
      <c r="K17" s="297">
        <f t="shared" ca="1" si="1"/>
        <v>0</v>
      </c>
      <c r="L17" s="297">
        <f t="shared" ca="1" si="1"/>
        <v>0</v>
      </c>
      <c r="N17" s="297">
        <f ca="1">SUM(N10:N16)</f>
        <v>0</v>
      </c>
      <c r="O17" s="297">
        <f ca="1">SUM(O10:O16)</f>
        <v>0</v>
      </c>
      <c r="P17" s="297">
        <f t="shared" ref="P17:T17" ca="1" si="2">SUM(P10:P16)</f>
        <v>0</v>
      </c>
      <c r="Q17" s="297">
        <f t="shared" ca="1" si="2"/>
        <v>0</v>
      </c>
      <c r="R17" s="297">
        <f t="shared" ca="1" si="2"/>
        <v>0</v>
      </c>
      <c r="S17" s="297">
        <f t="shared" ca="1" si="2"/>
        <v>0</v>
      </c>
      <c r="T17" s="297">
        <f t="shared" ca="1" si="2"/>
        <v>0</v>
      </c>
    </row>
    <row r="19" spans="1:20" x14ac:dyDescent="0.25">
      <c r="B19" t="s">
        <v>105</v>
      </c>
      <c r="C19" s="286">
        <f ca="1">COUNTIF(INDIRECT(B19&amp;"[Program ID]"), 'Prog Info'!$C$2)</f>
        <v>0</v>
      </c>
    </row>
    <row r="20" spans="1:20" ht="30" x14ac:dyDescent="0.25">
      <c r="A20" s="287" t="s">
        <v>90</v>
      </c>
      <c r="B20" s="298" t="s">
        <v>158</v>
      </c>
      <c r="C20" s="299"/>
      <c r="D20" s="300" t="s">
        <v>247</v>
      </c>
      <c r="E20" s="299"/>
      <c r="F20" s="301" t="s">
        <v>227</v>
      </c>
      <c r="G20" s="301" t="s">
        <v>228</v>
      </c>
      <c r="H20" s="301" t="s">
        <v>229</v>
      </c>
      <c r="I20" s="301" t="s">
        <v>230</v>
      </c>
      <c r="J20" s="301" t="s">
        <v>231</v>
      </c>
      <c r="K20" s="301" t="s">
        <v>232</v>
      </c>
      <c r="L20" s="301" t="s">
        <v>233</v>
      </c>
      <c r="M20" s="300" t="s">
        <v>234</v>
      </c>
      <c r="N20" s="300" t="s">
        <v>235</v>
      </c>
      <c r="O20" s="300" t="s">
        <v>236</v>
      </c>
      <c r="P20" s="300" t="s">
        <v>237</v>
      </c>
      <c r="Q20" s="300" t="s">
        <v>238</v>
      </c>
      <c r="R20" s="300" t="s">
        <v>239</v>
      </c>
      <c r="S20" s="300" t="s">
        <v>240</v>
      </c>
    </row>
    <row r="21" spans="1:20" x14ac:dyDescent="0.25">
      <c r="A21" s="40" t="str">
        <f ca="1">IF(C19&gt;0,1,"")</f>
        <v/>
      </c>
      <c r="B21" s="284" t="str" cm="1">
        <f t="array" aca="1" ref="B21" ca="1">IFERROR(INDEX(INDIRECT($B$19&amp;"["&amp;B$20&amp;"]"), SMALL(IF(INDIRECT($B$19&amp;"[Program ID]")= 'Prog Info'!$C$2, ROW(INDIRECT($B$19&amp;"[Program ID]")) - ROW(INDEX(INDIRECT($B$19&amp;"[Program ID]"), 1,1))+1), $A21)),"")</f>
        <v/>
      </c>
      <c r="C21" s="36"/>
      <c r="D21" s="302" t="str" cm="1">
        <f t="array" aca="1" ref="D21" ca="1">IFERROR(INDEX(INDIRECT($B$19&amp;"["&amp;D$20&amp;"]"), SMALL(IF(INDIRECT($B$19&amp;"[Program ID]")= 'Prog Info'!$C$2, ROW(INDIRECT($B$19&amp;"[Program ID]")) - ROW(INDEX(INDIRECT($B$19&amp;"[Program ID]"), 1,1))+1), $A21)),"")</f>
        <v/>
      </c>
      <c r="E21" s="36"/>
      <c r="F21" s="303" t="str" cm="1">
        <f t="array" aca="1" ref="F21" ca="1">IFERROR(INDEX(INDIRECT($B$19&amp;"["&amp;F$20&amp;"]"), SMALL(IF(INDIRECT($B$19&amp;"[Program ID]")= 'Prog Info'!$C$2, ROW(INDIRECT($B$19&amp;"[Program ID]")) - ROW(INDEX(INDIRECT($B$19&amp;"[Program ID]"), 1,1))+1), $A21)),"")</f>
        <v/>
      </c>
      <c r="G21" s="303" t="str" cm="1">
        <f t="array" aca="1" ref="G21" ca="1">IFERROR(INDEX(INDIRECT($B$19&amp;"["&amp;G$20&amp;"]"), SMALL(IF(INDIRECT($B$19&amp;"[Program ID]")= 'Prog Info'!$C$2, ROW(INDIRECT($B$19&amp;"[Program ID]")) - ROW(INDEX(INDIRECT($B$19&amp;"[Program ID]"), 1,1))+1), $A21)),"")</f>
        <v/>
      </c>
      <c r="H21" s="303" t="str" cm="1">
        <f t="array" aca="1" ref="H21" ca="1">IFERROR(INDEX(INDIRECT($B$19&amp;"["&amp;H$20&amp;"]"), SMALL(IF(INDIRECT($B$19&amp;"[Program ID]")= 'Prog Info'!$C$2, ROW(INDIRECT($B$19&amp;"[Program ID]")) - ROW(INDEX(INDIRECT($B$19&amp;"[Program ID]"), 1,1))+1), $A21)),"")</f>
        <v/>
      </c>
      <c r="I21" s="303" t="str" cm="1">
        <f t="array" aca="1" ref="I21" ca="1">IFERROR(INDEX(INDIRECT($B$19&amp;"["&amp;I$20&amp;"]"), SMALL(IF(INDIRECT($B$19&amp;"[Program ID]")= 'Prog Info'!$C$2, ROW(INDIRECT($B$19&amp;"[Program ID]")) - ROW(INDEX(INDIRECT($B$19&amp;"[Program ID]"), 1,1))+1), $A21)),"")</f>
        <v/>
      </c>
      <c r="J21" s="303" t="str" cm="1">
        <f t="array" aca="1" ref="J21" ca="1">IFERROR(INDEX(INDIRECT($B$19&amp;"["&amp;J$20&amp;"]"), SMALL(IF(INDIRECT($B$19&amp;"[Program ID]")= 'Prog Info'!$C$2, ROW(INDIRECT($B$19&amp;"[Program ID]")) - ROW(INDEX(INDIRECT($B$19&amp;"[Program ID]"), 1,1))+1), $A21)),"")</f>
        <v/>
      </c>
      <c r="K21" s="303" t="str" cm="1">
        <f t="array" aca="1" ref="K21" ca="1">IFERROR(INDEX(INDIRECT($B$19&amp;"["&amp;K$20&amp;"]"), SMALL(IF(INDIRECT($B$19&amp;"[Program ID]")= 'Prog Info'!$C$2, ROW(INDIRECT($B$19&amp;"[Program ID]")) - ROW(INDEX(INDIRECT($B$19&amp;"[Program ID]"), 1,1))+1), $A21)),"")</f>
        <v/>
      </c>
      <c r="L21" s="303" t="str" cm="1">
        <f t="array" aca="1" ref="L21" ca="1">IFERROR(INDEX(INDIRECT($B$19&amp;"["&amp;L$20&amp;"]"), SMALL(IF(INDIRECT($B$19&amp;"[Program ID]")= 'Prog Info'!$C$2, ROW(INDIRECT($B$19&amp;"[Program ID]")) - ROW(INDEX(INDIRECT($B$19&amp;"[Program ID]"), 1,1))+1), $A21)),"")</f>
        <v/>
      </c>
      <c r="M21" s="304" t="str" cm="1">
        <f t="array" aca="1" ref="M21" ca="1">IFERROR(INDEX(INDIRECT($B$19&amp;"["&amp;M$20&amp;"]"), SMALL(IF(INDIRECT($B$19&amp;"[Program ID]")= 'Prog Info'!$C$2, ROW(INDIRECT($B$19&amp;"[Program ID]")) - ROW(INDEX(INDIRECT($B$19&amp;"[Program ID]"), 1,1))+1), $A21)),"")</f>
        <v/>
      </c>
      <c r="N21" s="305" t="str" cm="1">
        <f t="array" aca="1" ref="N21" ca="1">IFERROR(INDEX(INDIRECT($B$19&amp;"["&amp;N$20&amp;"]"), SMALL(IF(INDIRECT($B$19&amp;"[Program ID]")= 'Prog Info'!$C$2, ROW(INDIRECT($B$19&amp;"[Program ID]")) - ROW(INDEX(INDIRECT($B$19&amp;"[Program ID]"), 1,1))+1), $A21)),"")</f>
        <v/>
      </c>
      <c r="O21" s="305" t="str" cm="1">
        <f t="array" aca="1" ref="O21" ca="1">IFERROR(INDEX(INDIRECT($B$19&amp;"["&amp;O$20&amp;"]"), SMALL(IF(INDIRECT($B$19&amp;"[Program ID]")= 'Prog Info'!$C$2, ROW(INDIRECT($B$19&amp;"[Program ID]")) - ROW(INDEX(INDIRECT($B$19&amp;"[Program ID]"), 1,1))+1), $A21)),"")</f>
        <v/>
      </c>
      <c r="P21" s="305" t="str" cm="1">
        <f t="array" aca="1" ref="P21" ca="1">IFERROR(INDEX(INDIRECT($B$19&amp;"["&amp;P$20&amp;"]"), SMALL(IF(INDIRECT($B$19&amp;"[Program ID]")= 'Prog Info'!$C$2, ROW(INDIRECT($B$19&amp;"[Program ID]")) - ROW(INDEX(INDIRECT($B$19&amp;"[Program ID]"), 1,1))+1), $A21)),"")</f>
        <v/>
      </c>
      <c r="Q21" s="305" t="str" cm="1">
        <f t="array" aca="1" ref="Q21" ca="1">IFERROR(INDEX(INDIRECT($B$19&amp;"["&amp;Q$20&amp;"]"), SMALL(IF(INDIRECT($B$19&amp;"[Program ID]")= 'Prog Info'!$C$2, ROW(INDIRECT($B$19&amp;"[Program ID]")) - ROW(INDEX(INDIRECT($B$19&amp;"[Program ID]"), 1,1))+1), $A21)),"")</f>
        <v/>
      </c>
      <c r="R21" s="305" t="str" cm="1">
        <f t="array" aca="1" ref="R21" ca="1">IFERROR(INDEX(INDIRECT($B$19&amp;"["&amp;R$20&amp;"]"), SMALL(IF(INDIRECT($B$19&amp;"[Program ID]")= 'Prog Info'!$C$2, ROW(INDIRECT($B$19&amp;"[Program ID]")) - ROW(INDEX(INDIRECT($B$19&amp;"[Program ID]"), 1,1))+1), $A21)),"")</f>
        <v/>
      </c>
      <c r="S21" s="305" t="str" cm="1">
        <f t="array" aca="1" ref="S21" ca="1">IFERROR(INDEX(INDIRECT($B$19&amp;"["&amp;S$20&amp;"]"), SMALL(IF(INDIRECT($B$19&amp;"[Program ID]")= 'Prog Info'!$C$2, ROW(INDIRECT($B$19&amp;"[Program ID]")) - ROW(INDEX(INDIRECT($B$19&amp;"[Program ID]"), 1,1))+1), $A21)),"")</f>
        <v/>
      </c>
    </row>
    <row r="22" spans="1:20" x14ac:dyDescent="0.25">
      <c r="A22" s="282" t="str">
        <f ca="1">IFERROR(IF((A21+1) &lt;=C$19, A21+1, ""), "")</f>
        <v/>
      </c>
      <c r="E22" s="296" t="s">
        <v>911</v>
      </c>
      <c r="F22" s="297" t="str">
        <f ca="1">IFERROR(F21/SUM(F10:F16), "na")</f>
        <v>na</v>
      </c>
      <c r="G22" s="297" t="str">
        <f t="shared" ref="G22:L22" ca="1" si="3">IFERROR(G21/SUM(G10:G16), "na")</f>
        <v>na</v>
      </c>
      <c r="H22" s="297" t="str">
        <f t="shared" ca="1" si="3"/>
        <v>na</v>
      </c>
      <c r="I22" s="297" t="str">
        <f t="shared" ca="1" si="3"/>
        <v>na</v>
      </c>
      <c r="J22" s="297" t="str">
        <f t="shared" ca="1" si="3"/>
        <v>na</v>
      </c>
      <c r="K22" s="297" t="str">
        <f t="shared" ca="1" si="3"/>
        <v>na</v>
      </c>
      <c r="L22" s="297" t="str">
        <f t="shared" ca="1" si="3"/>
        <v>na</v>
      </c>
      <c r="M22" s="297" t="str">
        <f ca="1">IFERROR(M21/SUM(F10:F16), "na")</f>
        <v>na</v>
      </c>
      <c r="N22" s="297" t="str">
        <f t="shared" ref="N22:S22" ca="1" si="4">IFERROR(N21/SUM(G10:G16), "na")</f>
        <v>na</v>
      </c>
      <c r="O22" s="297" t="str">
        <f t="shared" ca="1" si="4"/>
        <v>na</v>
      </c>
      <c r="P22" s="297" t="str">
        <f t="shared" ca="1" si="4"/>
        <v>na</v>
      </c>
      <c r="Q22" s="297" t="str">
        <f t="shared" ca="1" si="4"/>
        <v>na</v>
      </c>
      <c r="R22" s="297" t="str">
        <f t="shared" ca="1" si="4"/>
        <v>na</v>
      </c>
      <c r="S22" s="297" t="str">
        <f t="shared" ca="1" si="4"/>
        <v>na</v>
      </c>
    </row>
    <row r="25" spans="1:20" x14ac:dyDescent="0.25">
      <c r="B25" t="s">
        <v>107</v>
      </c>
      <c r="C25" s="286">
        <f ca="1">COUNTIF(INDIRECT(B25&amp;"[ID]"), 'Prog Info'!$C$2)</f>
        <v>0</v>
      </c>
      <c r="L25" s="40"/>
      <c r="M25" s="306" t="s">
        <v>109</v>
      </c>
      <c r="N25" s="286">
        <f ca="1">COUNTIF(INDIRECT(M25&amp;"[ID]"), 'Prog Info'!$C$2)</f>
        <v>0</v>
      </c>
    </row>
    <row r="26" spans="1:20" ht="31.5" customHeight="1" x14ac:dyDescent="0.25">
      <c r="A26" s="287" t="s">
        <v>90</v>
      </c>
      <c r="B26" s="298" t="s">
        <v>47</v>
      </c>
      <c r="C26" s="307" t="s">
        <v>54</v>
      </c>
      <c r="D26" s="307" t="s">
        <v>269</v>
      </c>
      <c r="E26" s="307"/>
      <c r="F26" s="307" t="s">
        <v>270</v>
      </c>
      <c r="G26" s="307"/>
      <c r="H26" s="307" t="s">
        <v>58</v>
      </c>
      <c r="I26" s="300" t="s">
        <v>276</v>
      </c>
      <c r="J26" s="308" t="s">
        <v>70</v>
      </c>
      <c r="L26" s="287" t="s">
        <v>90</v>
      </c>
      <c r="M26" s="298" t="s">
        <v>47</v>
      </c>
      <c r="N26" s="307" t="s">
        <v>54</v>
      </c>
      <c r="O26" s="307" t="s">
        <v>58</v>
      </c>
      <c r="P26" s="307"/>
      <c r="Q26" s="307" t="s">
        <v>293</v>
      </c>
      <c r="R26" s="307"/>
      <c r="S26" s="300" t="s">
        <v>276</v>
      </c>
      <c r="T26" s="308" t="s">
        <v>70</v>
      </c>
    </row>
    <row r="27" spans="1:20" x14ac:dyDescent="0.25">
      <c r="A27" s="40" t="str">
        <f ca="1">IF(C25&gt;0,1,"")</f>
        <v/>
      </c>
      <c r="B27" s="284" t="str" cm="1">
        <f t="array" aca="1" ref="B27" ca="1">IFERROR(INDEX(INDIRECT($B$25&amp;"["&amp;B$26&amp;"]"), SMALL(IF(INDIRECT($B$25&amp;"[ID]")= 'Prog Info'!$C$2, ROW(INDIRECT($B$25&amp;"[ID]")) - ROW(INDEX(INDIRECT($B$25&amp;"[ID]"), 1,1))+1), $A27)),"")</f>
        <v/>
      </c>
      <c r="C27" s="303" t="str" cm="1">
        <f t="array" aca="1" ref="C27" ca="1">IFERROR(INDEX(INDIRECT($B$25&amp;"["&amp;C$26&amp;"]"), SMALL(IF(INDIRECT($B$25&amp;"[ID]")= 'Prog Info'!$C$2, ROW(INDIRECT($B$25&amp;"[ID]")) - ROW(INDEX(INDIRECT($B$25&amp;"[ID]"), 1,1))+1), $A27)),"")</f>
        <v/>
      </c>
      <c r="D27" s="303" t="str" cm="1">
        <f t="array" aca="1" ref="D27" ca="1">IFERROR(INDEX(INDIRECT($B$25&amp;"["&amp;D$26&amp;"]"), SMALL(IF(INDIRECT($B$25&amp;"[ID]")= 'Prog Info'!$C$2, ROW(INDIRECT($B$25&amp;"[ID]")) - ROW(INDEX(INDIRECT($B$25&amp;"[ID]"), 1,1))+1), $A27)),"")</f>
        <v/>
      </c>
      <c r="E27" s="303"/>
      <c r="F27" s="303" t="str" cm="1">
        <f t="array" aca="1" ref="F27" ca="1">IFERROR(INDEX(INDIRECT($B$25&amp;"["&amp;F$26&amp;"]"), SMALL(IF(INDIRECT($B$25&amp;"[ID]")= 'Prog Info'!$C$2, ROW(INDIRECT($B$25&amp;"[ID]")) - ROW(INDEX(INDIRECT($B$25&amp;"[ID]"), 1,1))+1), $A27)),"")</f>
        <v/>
      </c>
      <c r="G27" s="303"/>
      <c r="H27" s="303" t="str" cm="1">
        <f t="array" aca="1" ref="H27" ca="1">IFERROR(INDEX(INDIRECT($B$25&amp;"["&amp;H$26&amp;"]"), SMALL(IF(INDIRECT($B$25&amp;"[ID]")= 'Prog Info'!$C$2, ROW(INDIRECT($B$25&amp;"[ID]")) - ROW(INDEX(INDIRECT($B$25&amp;"[ID]"), 1,1))+1), $A27)),"")</f>
        <v/>
      </c>
      <c r="I27" s="309" t="str" cm="1">
        <f t="array" aca="1" ref="I27" ca="1">IFERROR(INDEX(INDIRECT($B$25&amp;"["&amp;I$26&amp;"]"), SMALL(IF(INDIRECT($B$25&amp;"[ID]")= 'Prog Info'!$C$2, ROW(INDIRECT($B$25&amp;"[ID]")) - ROW(INDEX(INDIRECT($B$25&amp;"[ID]"), 1,1))+1), $A27)),"")</f>
        <v/>
      </c>
      <c r="J27" s="310" t="str" cm="1">
        <f t="array" aca="1" ref="J27" ca="1">IFERROR(INDEX(INDIRECT($B$25&amp;"["&amp;J$26&amp;"]"), SMALL(IF(INDIRECT($B$25&amp;"[ID]")= 'Prog Info'!$C$2, ROW(INDIRECT($B$25&amp;"[ID]")) - ROW(INDEX(INDIRECT($B$25&amp;"[ID]"), 1,1))+1), $A27)),"")</f>
        <v/>
      </c>
      <c r="L27" s="282" t="str">
        <f ca="1">IF(N25&gt;0,1,"")</f>
        <v/>
      </c>
      <c r="M27" s="284" t="str" cm="1">
        <f t="array" aca="1" ref="M27" ca="1">IFERROR(INDEX(INDIRECT($M$25&amp;"["&amp;M$26&amp;"]"), SMALL(IF(INDIRECT($M$25&amp;"[ID]")= 'Prog Info'!$C$2, ROW(INDIRECT($M$25&amp;"[ID]")) - ROW(INDEX(INDIRECT($M$25&amp;"[ID]"), 1,1))+1), $L27)),"")</f>
        <v/>
      </c>
      <c r="N27" s="303" t="str" cm="1">
        <f t="array" aca="1" ref="N27" ca="1">IFERROR(INDEX(INDIRECT($M$25&amp;"["&amp;N$26&amp;"]"), SMALL(IF(INDIRECT($M$25&amp;"[ID]")= 'Prog Info'!$C$2, ROW(INDIRECT($M$25&amp;"[ID]")) - ROW(INDEX(INDIRECT($M$25&amp;"[ID]"), 1,1))+1), $L27)),"")</f>
        <v/>
      </c>
      <c r="O27" s="303" t="str" cm="1">
        <f t="array" aca="1" ref="O27" ca="1">IFERROR(INDEX(INDIRECT($M$25&amp;"["&amp;O$26&amp;"]"), SMALL(IF(INDIRECT($M$25&amp;"[ID]")= 'Prog Info'!$C$2, ROW(INDIRECT($M$25&amp;"[ID]")) - ROW(INDEX(INDIRECT($M$25&amp;"[ID]"), 1,1))+1), $L27)),"")</f>
        <v/>
      </c>
      <c r="P27" s="303"/>
      <c r="Q27" s="303" t="str" cm="1">
        <f t="array" aca="1" ref="Q27" ca="1">IFERROR(INDEX(INDIRECT($M$25&amp;"["&amp;Q$26&amp;"]"), SMALL(IF(INDIRECT($M$25&amp;"[ID]")= 'Prog Info'!$C$2, ROW(INDIRECT($M$25&amp;"[ID]")) - ROW(INDEX(INDIRECT($M$25&amp;"[ID]"), 1,1))+1), $L27)),"")</f>
        <v/>
      </c>
      <c r="R27" s="303"/>
      <c r="S27" s="309" t="str" cm="1">
        <f t="array" aca="1" ref="S27" ca="1">IFERROR(INDEX(INDIRECT($M$25&amp;"["&amp;S$26&amp;"]"), SMALL(IF(INDIRECT($M$25&amp;"[ID]")= 'Prog Info'!$C$2, ROW(INDIRECT($M$25&amp;"[ID]")) - ROW(INDEX(INDIRECT($M$25&amp;"[ID]"), 1,1))+1), $L27)),"")</f>
        <v/>
      </c>
      <c r="T27" s="310" t="str" cm="1">
        <f t="array" aca="1" ref="T27" ca="1">IFERROR(INDEX(INDIRECT($M$25&amp;"["&amp;T$26&amp;"]"), SMALL(IF(INDIRECT($M$25&amp;"[ID]")= 'Prog Info'!$C$2, ROW(INDIRECT($M$25&amp;"[ID]")) - ROW(INDEX(INDIRECT($M$25&amp;"[ID]"), 1,1))+1), $L27)),"")</f>
        <v/>
      </c>
    </row>
    <row r="28" spans="1:20" x14ac:dyDescent="0.25">
      <c r="A28" s="282" t="str">
        <f ca="1">IFERROR(IF((A27+1) &lt;=C$25, A27+1, ""), "")</f>
        <v/>
      </c>
      <c r="B28" s="284" t="str" cm="1">
        <f t="array" aca="1" ref="B28" ca="1">IFERROR(INDEX(INDIRECT($B$25&amp;"["&amp;B$26&amp;"]"), SMALL(IF(INDIRECT($B$25&amp;"[ID]")= 'Prog Info'!$C$2, ROW(INDIRECT($B$25&amp;"[ID]")) - ROW(INDEX(INDIRECT($B$25&amp;"[ID]"), 1,1))+1), $A28)),"")</f>
        <v/>
      </c>
      <c r="C28" s="303" t="str" cm="1">
        <f t="array" aca="1" ref="C28" ca="1">IFERROR(INDEX(INDIRECT($B$25&amp;"["&amp;C$26&amp;"]"), SMALL(IF(INDIRECT($B$25&amp;"[ID]")= 'Prog Info'!$C$2, ROW(INDIRECT($B$25&amp;"[ID]")) - ROW(INDEX(INDIRECT($B$25&amp;"[ID]"), 1,1))+1), $A28)),"")</f>
        <v/>
      </c>
      <c r="D28" s="303" t="str" cm="1">
        <f t="array" aca="1" ref="D28" ca="1">IFERROR(INDEX(INDIRECT($B$25&amp;"["&amp;D$26&amp;"]"), SMALL(IF(INDIRECT($B$25&amp;"[ID]")= 'Prog Info'!$C$2, ROW(INDIRECT($B$25&amp;"[ID]")) - ROW(INDEX(INDIRECT($B$25&amp;"[ID]"), 1,1))+1), $A28)),"")</f>
        <v/>
      </c>
      <c r="E28" s="303"/>
      <c r="F28" s="303" t="str" cm="1">
        <f t="array" aca="1" ref="F28" ca="1">IFERROR(INDEX(INDIRECT($B$25&amp;"["&amp;F$26&amp;"]"), SMALL(IF(INDIRECT($B$25&amp;"[ID]")= 'Prog Info'!$C$2, ROW(INDIRECT($B$25&amp;"[ID]")) - ROW(INDEX(INDIRECT($B$25&amp;"[ID]"), 1,1))+1), $A28)),"")</f>
        <v/>
      </c>
      <c r="G28" s="303"/>
      <c r="H28" s="303" t="str" cm="1">
        <f t="array" aca="1" ref="H28" ca="1">IFERROR(INDEX(INDIRECT($B$25&amp;"["&amp;H$26&amp;"]"), SMALL(IF(INDIRECT($B$25&amp;"[ID]")= 'Prog Info'!$C$2, ROW(INDIRECT($B$25&amp;"[ID]")) - ROW(INDEX(INDIRECT($B$25&amp;"[ID]"), 1,1))+1), $A28)),"")</f>
        <v/>
      </c>
      <c r="I28" s="309" t="str" cm="1">
        <f t="array" aca="1" ref="I28" ca="1">IFERROR(INDEX(INDIRECT($B$25&amp;"["&amp;I$26&amp;"]"), SMALL(IF(INDIRECT($B$25&amp;"[ID]")= 'Prog Info'!$C$2, ROW(INDIRECT($B$25&amp;"[ID]")) - ROW(INDEX(INDIRECT($B$25&amp;"[ID]"), 1,1))+1), $A28)),"")</f>
        <v/>
      </c>
      <c r="J28" s="310" t="str" cm="1">
        <f t="array" aca="1" ref="J28" ca="1">IFERROR(INDEX(INDIRECT($B$25&amp;"["&amp;J$26&amp;"]"), SMALL(IF(INDIRECT($B$25&amp;"[ID]")= 'Prog Info'!$C$2, ROW(INDIRECT($B$25&amp;"[ID]")) - ROW(INDEX(INDIRECT($B$25&amp;"[ID]"), 1,1))+1), $A28)),"")</f>
        <v/>
      </c>
      <c r="L28" s="282" t="str">
        <f ca="1">IFERROR(IF((L27+1) &lt;=N$25, L27+1, ""), "")</f>
        <v/>
      </c>
      <c r="M28" s="284" t="str" cm="1">
        <f t="array" aca="1" ref="M28" ca="1">IFERROR(INDEX(INDIRECT($B$25&amp;"["&amp;B$26&amp;"]"), SMALL(IF(INDIRECT($B$25&amp;"[ID]")= 'Prog Info'!$C$2, ROW(INDIRECT($B$25&amp;"[ID]")) - ROW(INDEX(INDIRECT($B$25&amp;"[ID]"), 1,1))+1), $L28)),"")</f>
        <v/>
      </c>
      <c r="N28" s="303" t="str" cm="1">
        <f t="array" aca="1" ref="N28" ca="1">IFERROR(INDEX(INDIRECT($B$25&amp;"["&amp;C$26&amp;"]"), SMALL(IF(INDIRECT($B$25&amp;"[ID]")= 'Prog Info'!$C$2, ROW(INDIRECT($B$25&amp;"[ID]")) - ROW(INDEX(INDIRECT($B$25&amp;"[ID]"), 1,1))+1), $L28)),"")</f>
        <v/>
      </c>
      <c r="O28" s="303" t="str" cm="1">
        <f t="array" aca="1" ref="O28" ca="1">IFERROR(INDEX(INDIRECT($B$25&amp;"["&amp;D$26&amp;"]"), SMALL(IF(INDIRECT($B$25&amp;"[ID]")= 'Prog Info'!$C$2, ROW(INDIRECT($B$25&amp;"[ID]")) - ROW(INDEX(INDIRECT($B$25&amp;"[ID]"), 1,1))+1), $L28)),"")</f>
        <v/>
      </c>
      <c r="P28" s="303"/>
      <c r="Q28" s="303" t="str" cm="1">
        <f t="array" aca="1" ref="Q28" ca="1">IFERROR(INDEX(INDIRECT($B$25&amp;"["&amp;F$26&amp;"]"), SMALL(IF(INDIRECT($B$25&amp;"[ID]")= 'Prog Info'!$C$2, ROW(INDIRECT($B$25&amp;"[ID]")) - ROW(INDEX(INDIRECT($B$25&amp;"[ID]"), 1,1))+1), $L28)),"")</f>
        <v/>
      </c>
      <c r="R28" s="303"/>
      <c r="S28" s="309" t="str" cm="1">
        <f t="array" aca="1" ref="S28" ca="1">IFERROR(INDEX(INDIRECT($B$25&amp;"["&amp;I$26&amp;"]"), SMALL(IF(INDIRECT($B$25&amp;"[ID]")= 'Prog Info'!$C$2, ROW(INDIRECT($B$25&amp;"[ID]")) - ROW(INDEX(INDIRECT($B$25&amp;"[ID]"), 1,1))+1), $L28)),"")</f>
        <v/>
      </c>
      <c r="T28" s="310" t="str" cm="1">
        <f t="array" aca="1" ref="T28" ca="1">IFERROR(INDEX(INDIRECT($B$25&amp;"["&amp;J$26&amp;"]"), SMALL(IF(INDIRECT($B$25&amp;"[ID]")= 'Prog Info'!$C$2, ROW(INDIRECT($B$25&amp;"[ID]")) - ROW(INDEX(INDIRECT($B$25&amp;"[ID]"), 1,1))+1), $L28)),"")</f>
        <v/>
      </c>
    </row>
    <row r="29" spans="1:20" x14ac:dyDescent="0.25">
      <c r="A29" s="282" t="str">
        <f t="shared" ref="A29:A51" ca="1" si="5">IFERROR(IF((A28+1) &lt;=C$25, A28+1, ""), "")</f>
        <v/>
      </c>
      <c r="B29" s="284" t="str" cm="1">
        <f t="array" aca="1" ref="B29" ca="1">IFERROR(INDEX(INDIRECT($B$25&amp;"["&amp;B$26&amp;"]"), SMALL(IF(INDIRECT($B$25&amp;"[ID]")= 'Prog Info'!$C$2, ROW(INDIRECT($B$25&amp;"[ID]")) - ROW(INDEX(INDIRECT($B$25&amp;"[ID]"), 1,1))+1), $A29)),"")</f>
        <v/>
      </c>
      <c r="C29" s="303" t="str" cm="1">
        <f t="array" aca="1" ref="C29" ca="1">IFERROR(INDEX(INDIRECT($B$25&amp;"["&amp;C$26&amp;"]"), SMALL(IF(INDIRECT($B$25&amp;"[ID]")= 'Prog Info'!$C$2, ROW(INDIRECT($B$25&amp;"[ID]")) - ROW(INDEX(INDIRECT($B$25&amp;"[ID]"), 1,1))+1), $A29)),"")</f>
        <v/>
      </c>
      <c r="D29" s="303" t="str" cm="1">
        <f t="array" aca="1" ref="D29" ca="1">IFERROR(INDEX(INDIRECT($B$25&amp;"["&amp;D$26&amp;"]"), SMALL(IF(INDIRECT($B$25&amp;"[ID]")= 'Prog Info'!$C$2, ROW(INDIRECT($B$25&amp;"[ID]")) - ROW(INDEX(INDIRECT($B$25&amp;"[ID]"), 1,1))+1), $A29)),"")</f>
        <v/>
      </c>
      <c r="E29" s="303"/>
      <c r="F29" s="303" t="str" cm="1">
        <f t="array" aca="1" ref="F29" ca="1">IFERROR(INDEX(INDIRECT($B$25&amp;"["&amp;F$26&amp;"]"), SMALL(IF(INDIRECT($B$25&amp;"[ID]")= 'Prog Info'!$C$2, ROW(INDIRECT($B$25&amp;"[ID]")) - ROW(INDEX(INDIRECT($B$25&amp;"[ID]"), 1,1))+1), $A29)),"")</f>
        <v/>
      </c>
      <c r="G29" s="303"/>
      <c r="H29" s="303" t="str" cm="1">
        <f t="array" aca="1" ref="H29" ca="1">IFERROR(INDEX(INDIRECT($B$25&amp;"["&amp;H$26&amp;"]"), SMALL(IF(INDIRECT($B$25&amp;"[ID]")= 'Prog Info'!$C$2, ROW(INDIRECT($B$25&amp;"[ID]")) - ROW(INDEX(INDIRECT($B$25&amp;"[ID]"), 1,1))+1), $A29)),"")</f>
        <v/>
      </c>
      <c r="I29" s="309" t="str" cm="1">
        <f t="array" aca="1" ref="I29" ca="1">IFERROR(INDEX(INDIRECT($B$25&amp;"["&amp;I$26&amp;"]"), SMALL(IF(INDIRECT($B$25&amp;"[ID]")= 'Prog Info'!$C$2, ROW(INDIRECT($B$25&amp;"[ID]")) - ROW(INDEX(INDIRECT($B$25&amp;"[ID]"), 1,1))+1), $A29)),"")</f>
        <v/>
      </c>
      <c r="J29" s="310" t="str" cm="1">
        <f t="array" aca="1" ref="J29" ca="1">IFERROR(INDEX(INDIRECT($B$25&amp;"["&amp;J$26&amp;"]"), SMALL(IF(INDIRECT($B$25&amp;"[ID]")= 'Prog Info'!$C$2, ROW(INDIRECT($B$25&amp;"[ID]")) - ROW(INDEX(INDIRECT($B$25&amp;"[ID]"), 1,1))+1), $A29)),"")</f>
        <v/>
      </c>
      <c r="L29" s="282" t="str">
        <f t="shared" ref="L29:L57" ca="1" si="6">IFERROR(IF((L28+1) &lt;=N$25, L28+1, ""), "")</f>
        <v/>
      </c>
      <c r="M29" s="284" t="str" cm="1">
        <f t="array" aca="1" ref="M29" ca="1">IFERROR(INDEX(INDIRECT($B$25&amp;"["&amp;B$26&amp;"]"), SMALL(IF(INDIRECT($B$25&amp;"[ID]")= 'Prog Info'!$C$2, ROW(INDIRECT($B$25&amp;"[ID]")) - ROW(INDEX(INDIRECT($B$25&amp;"[ID]"), 1,1))+1), $L29)),"")</f>
        <v/>
      </c>
      <c r="N29" s="303" t="str" cm="1">
        <f t="array" aca="1" ref="N29" ca="1">IFERROR(INDEX(INDIRECT($B$25&amp;"["&amp;C$26&amp;"]"), SMALL(IF(INDIRECT($B$25&amp;"[ID]")= 'Prog Info'!$C$2, ROW(INDIRECT($B$25&amp;"[ID]")) - ROW(INDEX(INDIRECT($B$25&amp;"[ID]"), 1,1))+1), $L29)),"")</f>
        <v/>
      </c>
      <c r="O29" s="303" t="str" cm="1">
        <f t="array" aca="1" ref="O29" ca="1">IFERROR(INDEX(INDIRECT($B$25&amp;"["&amp;D$26&amp;"]"), SMALL(IF(INDIRECT($B$25&amp;"[ID]")= 'Prog Info'!$C$2, ROW(INDIRECT($B$25&amp;"[ID]")) - ROW(INDEX(INDIRECT($B$25&amp;"[ID]"), 1,1))+1), $L29)),"")</f>
        <v/>
      </c>
      <c r="P29" s="303"/>
      <c r="Q29" s="303" t="str" cm="1">
        <f t="array" aca="1" ref="Q29" ca="1">IFERROR(INDEX(INDIRECT($B$25&amp;"["&amp;F$26&amp;"]"), SMALL(IF(INDIRECT($B$25&amp;"[ID]")= 'Prog Info'!$C$2, ROW(INDIRECT($B$25&amp;"[ID]")) - ROW(INDEX(INDIRECT($B$25&amp;"[ID]"), 1,1))+1), $L29)),"")</f>
        <v/>
      </c>
      <c r="R29" s="303"/>
      <c r="S29" s="309" t="str" cm="1">
        <f t="array" aca="1" ref="S29" ca="1">IFERROR(INDEX(INDIRECT($B$25&amp;"["&amp;I$26&amp;"]"), SMALL(IF(INDIRECT($B$25&amp;"[ID]")= 'Prog Info'!$C$2, ROW(INDIRECT($B$25&amp;"[ID]")) - ROW(INDEX(INDIRECT($B$25&amp;"[ID]"), 1,1))+1), $L29)),"")</f>
        <v/>
      </c>
      <c r="T29" s="310" t="str" cm="1">
        <f t="array" aca="1" ref="T29" ca="1">IFERROR(INDEX(INDIRECT($B$25&amp;"["&amp;J$26&amp;"]"), SMALL(IF(INDIRECT($B$25&amp;"[ID]")= 'Prog Info'!$C$2, ROW(INDIRECT($B$25&amp;"[ID]")) - ROW(INDEX(INDIRECT($B$25&amp;"[ID]"), 1,1))+1), $L29)),"")</f>
        <v/>
      </c>
    </row>
    <row r="30" spans="1:20" x14ac:dyDescent="0.25">
      <c r="A30" s="282" t="str">
        <f t="shared" ca="1" si="5"/>
        <v/>
      </c>
      <c r="B30" s="284" t="str" cm="1">
        <f t="array" aca="1" ref="B30" ca="1">IFERROR(INDEX(INDIRECT($B$25&amp;"["&amp;B$26&amp;"]"), SMALL(IF(INDIRECT($B$25&amp;"[ID]")= 'Prog Info'!$C$2, ROW(INDIRECT($B$25&amp;"[ID]")) - ROW(INDEX(INDIRECT($B$25&amp;"[ID]"), 1,1))+1), $A30)),"")</f>
        <v/>
      </c>
      <c r="C30" s="303" t="str" cm="1">
        <f t="array" aca="1" ref="C30" ca="1">IFERROR(INDEX(INDIRECT($B$25&amp;"["&amp;C$26&amp;"]"), SMALL(IF(INDIRECT($B$25&amp;"[ID]")= 'Prog Info'!$C$2, ROW(INDIRECT($B$25&amp;"[ID]")) - ROW(INDEX(INDIRECT($B$25&amp;"[ID]"), 1,1))+1), $A30)),"")</f>
        <v/>
      </c>
      <c r="D30" s="303" t="str" cm="1">
        <f t="array" aca="1" ref="D30" ca="1">IFERROR(INDEX(INDIRECT($B$25&amp;"["&amp;D$26&amp;"]"), SMALL(IF(INDIRECT($B$25&amp;"[ID]")= 'Prog Info'!$C$2, ROW(INDIRECT($B$25&amp;"[ID]")) - ROW(INDEX(INDIRECT($B$25&amp;"[ID]"), 1,1))+1), $A30)),"")</f>
        <v/>
      </c>
      <c r="E30" s="303"/>
      <c r="F30" s="303" t="str" cm="1">
        <f t="array" aca="1" ref="F30" ca="1">IFERROR(INDEX(INDIRECT($B$25&amp;"["&amp;F$26&amp;"]"), SMALL(IF(INDIRECT($B$25&amp;"[ID]")= 'Prog Info'!$C$2, ROW(INDIRECT($B$25&amp;"[ID]")) - ROW(INDEX(INDIRECT($B$25&amp;"[ID]"), 1,1))+1), $A30)),"")</f>
        <v/>
      </c>
      <c r="G30" s="303"/>
      <c r="H30" s="303" t="str" cm="1">
        <f t="array" aca="1" ref="H30" ca="1">IFERROR(INDEX(INDIRECT($B$25&amp;"["&amp;H$26&amp;"]"), SMALL(IF(INDIRECT($B$25&amp;"[ID]")= 'Prog Info'!$C$2, ROW(INDIRECT($B$25&amp;"[ID]")) - ROW(INDEX(INDIRECT($B$25&amp;"[ID]"), 1,1))+1), $A30)),"")</f>
        <v/>
      </c>
      <c r="I30" s="309" t="str" cm="1">
        <f t="array" aca="1" ref="I30" ca="1">IFERROR(INDEX(INDIRECT($B$25&amp;"["&amp;I$26&amp;"]"), SMALL(IF(INDIRECT($B$25&amp;"[ID]")= 'Prog Info'!$C$2, ROW(INDIRECT($B$25&amp;"[ID]")) - ROW(INDEX(INDIRECT($B$25&amp;"[ID]"), 1,1))+1), $A30)),"")</f>
        <v/>
      </c>
      <c r="J30" s="310" t="str" cm="1">
        <f t="array" aca="1" ref="J30" ca="1">IFERROR(INDEX(INDIRECT($B$25&amp;"["&amp;J$26&amp;"]"), SMALL(IF(INDIRECT($B$25&amp;"[ID]")= 'Prog Info'!$C$2, ROW(INDIRECT($B$25&amp;"[ID]")) - ROW(INDEX(INDIRECT($B$25&amp;"[ID]"), 1,1))+1), $A30)),"")</f>
        <v/>
      </c>
      <c r="L30" s="282" t="str">
        <f t="shared" ca="1" si="6"/>
        <v/>
      </c>
      <c r="M30" s="284" t="str" cm="1">
        <f t="array" aca="1" ref="M30" ca="1">IFERROR(INDEX(INDIRECT($B$25&amp;"["&amp;B$26&amp;"]"), SMALL(IF(INDIRECT($B$25&amp;"[ID]")= 'Prog Info'!$C$2, ROW(INDIRECT($B$25&amp;"[ID]")) - ROW(INDEX(INDIRECT($B$25&amp;"[ID]"), 1,1))+1), $L30)),"")</f>
        <v/>
      </c>
      <c r="N30" s="303" t="str" cm="1">
        <f t="array" aca="1" ref="N30" ca="1">IFERROR(INDEX(INDIRECT($B$25&amp;"["&amp;C$26&amp;"]"), SMALL(IF(INDIRECT($B$25&amp;"[ID]")= 'Prog Info'!$C$2, ROW(INDIRECT($B$25&amp;"[ID]")) - ROW(INDEX(INDIRECT($B$25&amp;"[ID]"), 1,1))+1), $L30)),"")</f>
        <v/>
      </c>
      <c r="O30" s="303" t="str" cm="1">
        <f t="array" aca="1" ref="O30" ca="1">IFERROR(INDEX(INDIRECT($B$25&amp;"["&amp;D$26&amp;"]"), SMALL(IF(INDIRECT($B$25&amp;"[ID]")= 'Prog Info'!$C$2, ROW(INDIRECT($B$25&amp;"[ID]")) - ROW(INDEX(INDIRECT($B$25&amp;"[ID]"), 1,1))+1), $L30)),"")</f>
        <v/>
      </c>
      <c r="P30" s="303"/>
      <c r="Q30" s="303" t="str" cm="1">
        <f t="array" aca="1" ref="Q30" ca="1">IFERROR(INDEX(INDIRECT($B$25&amp;"["&amp;F$26&amp;"]"), SMALL(IF(INDIRECT($B$25&amp;"[ID]")= 'Prog Info'!$C$2, ROW(INDIRECT($B$25&amp;"[ID]")) - ROW(INDEX(INDIRECT($B$25&amp;"[ID]"), 1,1))+1), $L30)),"")</f>
        <v/>
      </c>
      <c r="R30" s="303"/>
      <c r="S30" s="309" t="str" cm="1">
        <f t="array" aca="1" ref="S30" ca="1">IFERROR(INDEX(INDIRECT($B$25&amp;"["&amp;I$26&amp;"]"), SMALL(IF(INDIRECT($B$25&amp;"[ID]")= 'Prog Info'!$C$2, ROW(INDIRECT($B$25&amp;"[ID]")) - ROW(INDEX(INDIRECT($B$25&amp;"[ID]"), 1,1))+1), $L30)),"")</f>
        <v/>
      </c>
      <c r="T30" s="310" t="str" cm="1">
        <f t="array" aca="1" ref="T30" ca="1">IFERROR(INDEX(INDIRECT($B$25&amp;"["&amp;J$26&amp;"]"), SMALL(IF(INDIRECT($B$25&amp;"[ID]")= 'Prog Info'!$C$2, ROW(INDIRECT($B$25&amp;"[ID]")) - ROW(INDEX(INDIRECT($B$25&amp;"[ID]"), 1,1))+1), $L30)),"")</f>
        <v/>
      </c>
    </row>
    <row r="31" spans="1:20" x14ac:dyDescent="0.25">
      <c r="A31" s="282" t="str">
        <f t="shared" ca="1" si="5"/>
        <v/>
      </c>
      <c r="B31" s="284" t="str" cm="1">
        <f t="array" aca="1" ref="B31" ca="1">IFERROR(INDEX(INDIRECT($B$25&amp;"["&amp;B$26&amp;"]"), SMALL(IF(INDIRECT($B$25&amp;"[ID]")= 'Prog Info'!$C$2, ROW(INDIRECT($B$25&amp;"[ID]")) - ROW(INDEX(INDIRECT($B$25&amp;"[ID]"), 1,1))+1), $A31)),"")</f>
        <v/>
      </c>
      <c r="C31" s="303" t="str" cm="1">
        <f t="array" aca="1" ref="C31" ca="1">IFERROR(INDEX(INDIRECT($B$25&amp;"["&amp;C$26&amp;"]"), SMALL(IF(INDIRECT($B$25&amp;"[ID]")= 'Prog Info'!$C$2, ROW(INDIRECT($B$25&amp;"[ID]")) - ROW(INDEX(INDIRECT($B$25&amp;"[ID]"), 1,1))+1), $A31)),"")</f>
        <v/>
      </c>
      <c r="D31" s="303" t="str" cm="1">
        <f t="array" aca="1" ref="D31" ca="1">IFERROR(INDEX(INDIRECT($B$25&amp;"["&amp;D$26&amp;"]"), SMALL(IF(INDIRECT($B$25&amp;"[ID]")= 'Prog Info'!$C$2, ROW(INDIRECT($B$25&amp;"[ID]")) - ROW(INDEX(INDIRECT($B$25&amp;"[ID]"), 1,1))+1), $A31)),"")</f>
        <v/>
      </c>
      <c r="E31" s="303"/>
      <c r="F31" s="303" t="str" cm="1">
        <f t="array" aca="1" ref="F31" ca="1">IFERROR(INDEX(INDIRECT($B$25&amp;"["&amp;F$26&amp;"]"), SMALL(IF(INDIRECT($B$25&amp;"[ID]")= 'Prog Info'!$C$2, ROW(INDIRECT($B$25&amp;"[ID]")) - ROW(INDEX(INDIRECT($B$25&amp;"[ID]"), 1,1))+1), $A31)),"")</f>
        <v/>
      </c>
      <c r="G31" s="303"/>
      <c r="H31" s="303" t="str" cm="1">
        <f t="array" aca="1" ref="H31" ca="1">IFERROR(INDEX(INDIRECT($B$25&amp;"["&amp;H$26&amp;"]"), SMALL(IF(INDIRECT($B$25&amp;"[ID]")= 'Prog Info'!$C$2, ROW(INDIRECT($B$25&amp;"[ID]")) - ROW(INDEX(INDIRECT($B$25&amp;"[ID]"), 1,1))+1), $A31)),"")</f>
        <v/>
      </c>
      <c r="I31" s="309" t="str" cm="1">
        <f t="array" aca="1" ref="I31" ca="1">IFERROR(INDEX(INDIRECT($B$25&amp;"["&amp;I$26&amp;"]"), SMALL(IF(INDIRECT($B$25&amp;"[ID]")= 'Prog Info'!$C$2, ROW(INDIRECT($B$25&amp;"[ID]")) - ROW(INDEX(INDIRECT($B$25&amp;"[ID]"), 1,1))+1), $A31)),"")</f>
        <v/>
      </c>
      <c r="J31" s="310" t="str" cm="1">
        <f t="array" aca="1" ref="J31" ca="1">IFERROR(INDEX(INDIRECT($B$25&amp;"["&amp;J$26&amp;"]"), SMALL(IF(INDIRECT($B$25&amp;"[ID]")= 'Prog Info'!$C$2, ROW(INDIRECT($B$25&amp;"[ID]")) - ROW(INDEX(INDIRECT($B$25&amp;"[ID]"), 1,1))+1), $A31)),"")</f>
        <v/>
      </c>
      <c r="L31" s="282" t="str">
        <f t="shared" ca="1" si="6"/>
        <v/>
      </c>
      <c r="M31" s="284" t="str" cm="1">
        <f t="array" aca="1" ref="M31" ca="1">IFERROR(INDEX(INDIRECT($B$25&amp;"["&amp;B$26&amp;"]"), SMALL(IF(INDIRECT($B$25&amp;"[ID]")= 'Prog Info'!$C$2, ROW(INDIRECT($B$25&amp;"[ID]")) - ROW(INDEX(INDIRECT($B$25&amp;"[ID]"), 1,1))+1), $L31)),"")</f>
        <v/>
      </c>
      <c r="N31" s="303" t="str" cm="1">
        <f t="array" aca="1" ref="N31" ca="1">IFERROR(INDEX(INDIRECT($B$25&amp;"["&amp;C$26&amp;"]"), SMALL(IF(INDIRECT($B$25&amp;"[ID]")= 'Prog Info'!$C$2, ROW(INDIRECT($B$25&amp;"[ID]")) - ROW(INDEX(INDIRECT($B$25&amp;"[ID]"), 1,1))+1), $L31)),"")</f>
        <v/>
      </c>
      <c r="O31" s="303" t="str" cm="1">
        <f t="array" aca="1" ref="O31" ca="1">IFERROR(INDEX(INDIRECT($B$25&amp;"["&amp;D$26&amp;"]"), SMALL(IF(INDIRECT($B$25&amp;"[ID]")= 'Prog Info'!$C$2, ROW(INDIRECT($B$25&amp;"[ID]")) - ROW(INDEX(INDIRECT($B$25&amp;"[ID]"), 1,1))+1), $L31)),"")</f>
        <v/>
      </c>
      <c r="P31" s="303"/>
      <c r="Q31" s="303" t="str" cm="1">
        <f t="array" aca="1" ref="Q31" ca="1">IFERROR(INDEX(INDIRECT($B$25&amp;"["&amp;F$26&amp;"]"), SMALL(IF(INDIRECT($B$25&amp;"[ID]")= 'Prog Info'!$C$2, ROW(INDIRECT($B$25&amp;"[ID]")) - ROW(INDEX(INDIRECT($B$25&amp;"[ID]"), 1,1))+1), $L31)),"")</f>
        <v/>
      </c>
      <c r="R31" s="303"/>
      <c r="S31" s="309" t="str" cm="1">
        <f t="array" aca="1" ref="S31" ca="1">IFERROR(INDEX(INDIRECT($B$25&amp;"["&amp;I$26&amp;"]"), SMALL(IF(INDIRECT($B$25&amp;"[ID]")= 'Prog Info'!$C$2, ROW(INDIRECT($B$25&amp;"[ID]")) - ROW(INDEX(INDIRECT($B$25&amp;"[ID]"), 1,1))+1), $L31)),"")</f>
        <v/>
      </c>
      <c r="T31" s="310" t="str" cm="1">
        <f t="array" aca="1" ref="T31" ca="1">IFERROR(INDEX(INDIRECT($B$25&amp;"["&amp;J$26&amp;"]"), SMALL(IF(INDIRECT($B$25&amp;"[ID]")= 'Prog Info'!$C$2, ROW(INDIRECT($B$25&amp;"[ID]")) - ROW(INDEX(INDIRECT($B$25&amp;"[ID]"), 1,1))+1), $L31)),"")</f>
        <v/>
      </c>
    </row>
    <row r="32" spans="1:20" x14ac:dyDescent="0.25">
      <c r="A32" s="282" t="str">
        <f t="shared" ca="1" si="5"/>
        <v/>
      </c>
      <c r="B32" s="284" t="str" cm="1">
        <f t="array" aca="1" ref="B32" ca="1">IFERROR(INDEX(INDIRECT($B$25&amp;"["&amp;B$26&amp;"]"), SMALL(IF(INDIRECT($B$25&amp;"[ID]")= 'Prog Info'!$C$2, ROW(INDIRECT($B$25&amp;"[ID]")) - ROW(INDEX(INDIRECT($B$25&amp;"[ID]"), 1,1))+1), $A32)),"")</f>
        <v/>
      </c>
      <c r="C32" s="303" t="str" cm="1">
        <f t="array" aca="1" ref="C32" ca="1">IFERROR(INDEX(INDIRECT($B$25&amp;"["&amp;C$26&amp;"]"), SMALL(IF(INDIRECT($B$25&amp;"[ID]")= 'Prog Info'!$C$2, ROW(INDIRECT($B$25&amp;"[ID]")) - ROW(INDEX(INDIRECT($B$25&amp;"[ID]"), 1,1))+1), $A32)),"")</f>
        <v/>
      </c>
      <c r="D32" s="303" t="str" cm="1">
        <f t="array" aca="1" ref="D32" ca="1">IFERROR(INDEX(INDIRECT($B$25&amp;"["&amp;D$26&amp;"]"), SMALL(IF(INDIRECT($B$25&amp;"[ID]")= 'Prog Info'!$C$2, ROW(INDIRECT($B$25&amp;"[ID]")) - ROW(INDEX(INDIRECT($B$25&amp;"[ID]"), 1,1))+1), $A32)),"")</f>
        <v/>
      </c>
      <c r="E32" s="303"/>
      <c r="F32" s="303" t="str" cm="1">
        <f t="array" aca="1" ref="F32" ca="1">IFERROR(INDEX(INDIRECT($B$25&amp;"["&amp;F$26&amp;"]"), SMALL(IF(INDIRECT($B$25&amp;"[ID]")= 'Prog Info'!$C$2, ROW(INDIRECT($B$25&amp;"[ID]")) - ROW(INDEX(INDIRECT($B$25&amp;"[ID]"), 1,1))+1), $A32)),"")</f>
        <v/>
      </c>
      <c r="G32" s="303"/>
      <c r="H32" s="303" t="str" cm="1">
        <f t="array" aca="1" ref="H32" ca="1">IFERROR(INDEX(INDIRECT($B$25&amp;"["&amp;H$26&amp;"]"), SMALL(IF(INDIRECT($B$25&amp;"[ID]")= 'Prog Info'!$C$2, ROW(INDIRECT($B$25&amp;"[ID]")) - ROW(INDEX(INDIRECT($B$25&amp;"[ID]"), 1,1))+1), $A32)),"")</f>
        <v/>
      </c>
      <c r="I32" s="309" t="str" cm="1">
        <f t="array" aca="1" ref="I32" ca="1">IFERROR(INDEX(INDIRECT($B$25&amp;"["&amp;I$26&amp;"]"), SMALL(IF(INDIRECT($B$25&amp;"[ID]")= 'Prog Info'!$C$2, ROW(INDIRECT($B$25&amp;"[ID]")) - ROW(INDEX(INDIRECT($B$25&amp;"[ID]"), 1,1))+1), $A32)),"")</f>
        <v/>
      </c>
      <c r="J32" s="310" t="str" cm="1">
        <f t="array" aca="1" ref="J32" ca="1">IFERROR(INDEX(INDIRECT($B$25&amp;"["&amp;J$26&amp;"]"), SMALL(IF(INDIRECT($B$25&amp;"[ID]")= 'Prog Info'!$C$2, ROW(INDIRECT($B$25&amp;"[ID]")) - ROW(INDEX(INDIRECT($B$25&amp;"[ID]"), 1,1))+1), $A32)),"")</f>
        <v/>
      </c>
      <c r="L32" s="282" t="str">
        <f t="shared" ca="1" si="6"/>
        <v/>
      </c>
      <c r="M32" s="284" t="str" cm="1">
        <f t="array" aca="1" ref="M32" ca="1">IFERROR(INDEX(INDIRECT($B$25&amp;"["&amp;B$26&amp;"]"), SMALL(IF(INDIRECT($B$25&amp;"[ID]")= 'Prog Info'!$C$2, ROW(INDIRECT($B$25&amp;"[ID]")) - ROW(INDEX(INDIRECT($B$25&amp;"[ID]"), 1,1))+1), $L32)),"")</f>
        <v/>
      </c>
      <c r="N32" s="303" t="str" cm="1">
        <f t="array" aca="1" ref="N32" ca="1">IFERROR(INDEX(INDIRECT($B$25&amp;"["&amp;C$26&amp;"]"), SMALL(IF(INDIRECT($B$25&amp;"[ID]")= 'Prog Info'!$C$2, ROW(INDIRECT($B$25&amp;"[ID]")) - ROW(INDEX(INDIRECT($B$25&amp;"[ID]"), 1,1))+1), $L32)),"")</f>
        <v/>
      </c>
      <c r="O32" s="303" t="str" cm="1">
        <f t="array" aca="1" ref="O32" ca="1">IFERROR(INDEX(INDIRECT($B$25&amp;"["&amp;D$26&amp;"]"), SMALL(IF(INDIRECT($B$25&amp;"[ID]")= 'Prog Info'!$C$2, ROW(INDIRECT($B$25&amp;"[ID]")) - ROW(INDEX(INDIRECT($B$25&amp;"[ID]"), 1,1))+1), $L32)),"")</f>
        <v/>
      </c>
      <c r="P32" s="303"/>
      <c r="Q32" s="303" t="str" cm="1">
        <f t="array" aca="1" ref="Q32" ca="1">IFERROR(INDEX(INDIRECT($B$25&amp;"["&amp;F$26&amp;"]"), SMALL(IF(INDIRECT($B$25&amp;"[ID]")= 'Prog Info'!$C$2, ROW(INDIRECT($B$25&amp;"[ID]")) - ROW(INDEX(INDIRECT($B$25&amp;"[ID]"), 1,1))+1), $L32)),"")</f>
        <v/>
      </c>
      <c r="R32" s="303"/>
      <c r="S32" s="309" t="str" cm="1">
        <f t="array" aca="1" ref="S32" ca="1">IFERROR(INDEX(INDIRECT($B$25&amp;"["&amp;I$26&amp;"]"), SMALL(IF(INDIRECT($B$25&amp;"[ID]")= 'Prog Info'!$C$2, ROW(INDIRECT($B$25&amp;"[ID]")) - ROW(INDEX(INDIRECT($B$25&amp;"[ID]"), 1,1))+1), $L32)),"")</f>
        <v/>
      </c>
      <c r="T32" s="310" t="str" cm="1">
        <f t="array" aca="1" ref="T32" ca="1">IFERROR(INDEX(INDIRECT($B$25&amp;"["&amp;J$26&amp;"]"), SMALL(IF(INDIRECT($B$25&amp;"[ID]")= 'Prog Info'!$C$2, ROW(INDIRECT($B$25&amp;"[ID]")) - ROW(INDEX(INDIRECT($B$25&amp;"[ID]"), 1,1))+1), $L32)),"")</f>
        <v/>
      </c>
    </row>
    <row r="33" spans="1:20" x14ac:dyDescent="0.25">
      <c r="A33" s="282" t="str">
        <f t="shared" ca="1" si="5"/>
        <v/>
      </c>
      <c r="B33" s="284" t="str" cm="1">
        <f t="array" aca="1" ref="B33" ca="1">IFERROR(INDEX(INDIRECT($B$25&amp;"["&amp;B$26&amp;"]"), SMALL(IF(INDIRECT($B$25&amp;"[ID]")= 'Prog Info'!$C$2, ROW(INDIRECT($B$25&amp;"[ID]")) - ROW(INDEX(INDIRECT($B$25&amp;"[ID]"), 1,1))+1), $A33)),"")</f>
        <v/>
      </c>
      <c r="C33" s="303" t="str" cm="1">
        <f t="array" aca="1" ref="C33" ca="1">IFERROR(INDEX(INDIRECT($B$25&amp;"["&amp;C$26&amp;"]"), SMALL(IF(INDIRECT($B$25&amp;"[ID]")= 'Prog Info'!$C$2, ROW(INDIRECT($B$25&amp;"[ID]")) - ROW(INDEX(INDIRECT($B$25&amp;"[ID]"), 1,1))+1), $A33)),"")</f>
        <v/>
      </c>
      <c r="D33" s="303" t="str" cm="1">
        <f t="array" aca="1" ref="D33" ca="1">IFERROR(INDEX(INDIRECT($B$25&amp;"["&amp;D$26&amp;"]"), SMALL(IF(INDIRECT($B$25&amp;"[ID]")= 'Prog Info'!$C$2, ROW(INDIRECT($B$25&amp;"[ID]")) - ROW(INDEX(INDIRECT($B$25&amp;"[ID]"), 1,1))+1), $A33)),"")</f>
        <v/>
      </c>
      <c r="E33" s="303"/>
      <c r="F33" s="303" t="str" cm="1">
        <f t="array" aca="1" ref="F33" ca="1">IFERROR(INDEX(INDIRECT($B$25&amp;"["&amp;F$26&amp;"]"), SMALL(IF(INDIRECT($B$25&amp;"[ID]")= 'Prog Info'!$C$2, ROW(INDIRECT($B$25&amp;"[ID]")) - ROW(INDEX(INDIRECT($B$25&amp;"[ID]"), 1,1))+1), $A33)),"")</f>
        <v/>
      </c>
      <c r="G33" s="303"/>
      <c r="H33" s="303" t="str" cm="1">
        <f t="array" aca="1" ref="H33" ca="1">IFERROR(INDEX(INDIRECT($B$25&amp;"["&amp;H$26&amp;"]"), SMALL(IF(INDIRECT($B$25&amp;"[ID]")= 'Prog Info'!$C$2, ROW(INDIRECT($B$25&amp;"[ID]")) - ROW(INDEX(INDIRECT($B$25&amp;"[ID]"), 1,1))+1), $A33)),"")</f>
        <v/>
      </c>
      <c r="I33" s="309" t="str" cm="1">
        <f t="array" aca="1" ref="I33" ca="1">IFERROR(INDEX(INDIRECT($B$25&amp;"["&amp;I$26&amp;"]"), SMALL(IF(INDIRECT($B$25&amp;"[ID]")= 'Prog Info'!$C$2, ROW(INDIRECT($B$25&amp;"[ID]")) - ROW(INDEX(INDIRECT($B$25&amp;"[ID]"), 1,1))+1), $A33)),"")</f>
        <v/>
      </c>
      <c r="J33" s="310" t="str" cm="1">
        <f t="array" aca="1" ref="J33" ca="1">IFERROR(INDEX(INDIRECT($B$25&amp;"["&amp;J$26&amp;"]"), SMALL(IF(INDIRECT($B$25&amp;"[ID]")= 'Prog Info'!$C$2, ROW(INDIRECT($B$25&amp;"[ID]")) - ROW(INDEX(INDIRECT($B$25&amp;"[ID]"), 1,1))+1), $A33)),"")</f>
        <v/>
      </c>
      <c r="L33" s="282" t="str">
        <f t="shared" ca="1" si="6"/>
        <v/>
      </c>
      <c r="M33" s="284" t="str" cm="1">
        <f t="array" aca="1" ref="M33" ca="1">IFERROR(INDEX(INDIRECT($B$25&amp;"["&amp;B$26&amp;"]"), SMALL(IF(INDIRECT($B$25&amp;"[ID]")= 'Prog Info'!$C$2, ROW(INDIRECT($B$25&amp;"[ID]")) - ROW(INDEX(INDIRECT($B$25&amp;"[ID]"), 1,1))+1), $L33)),"")</f>
        <v/>
      </c>
      <c r="N33" s="303" t="str" cm="1">
        <f t="array" aca="1" ref="N33" ca="1">IFERROR(INDEX(INDIRECT($B$25&amp;"["&amp;C$26&amp;"]"), SMALL(IF(INDIRECT($B$25&amp;"[ID]")= 'Prog Info'!$C$2, ROW(INDIRECT($B$25&amp;"[ID]")) - ROW(INDEX(INDIRECT($B$25&amp;"[ID]"), 1,1))+1), $L33)),"")</f>
        <v/>
      </c>
      <c r="O33" s="303" t="str" cm="1">
        <f t="array" aca="1" ref="O33" ca="1">IFERROR(INDEX(INDIRECT($B$25&amp;"["&amp;D$26&amp;"]"), SMALL(IF(INDIRECT($B$25&amp;"[ID]")= 'Prog Info'!$C$2, ROW(INDIRECT($B$25&amp;"[ID]")) - ROW(INDEX(INDIRECT($B$25&amp;"[ID]"), 1,1))+1), $L33)),"")</f>
        <v/>
      </c>
      <c r="P33" s="303"/>
      <c r="Q33" s="303" t="str" cm="1">
        <f t="array" aca="1" ref="Q33" ca="1">IFERROR(INDEX(INDIRECT($B$25&amp;"["&amp;F$26&amp;"]"), SMALL(IF(INDIRECT($B$25&amp;"[ID]")= 'Prog Info'!$C$2, ROW(INDIRECT($B$25&amp;"[ID]")) - ROW(INDEX(INDIRECT($B$25&amp;"[ID]"), 1,1))+1), $L33)),"")</f>
        <v/>
      </c>
      <c r="R33" s="303"/>
      <c r="S33" s="309" t="str" cm="1">
        <f t="array" aca="1" ref="S33" ca="1">IFERROR(INDEX(INDIRECT($B$25&amp;"["&amp;I$26&amp;"]"), SMALL(IF(INDIRECT($B$25&amp;"[ID]")= 'Prog Info'!$C$2, ROW(INDIRECT($B$25&amp;"[ID]")) - ROW(INDEX(INDIRECT($B$25&amp;"[ID]"), 1,1))+1), $L33)),"")</f>
        <v/>
      </c>
      <c r="T33" s="310" t="str" cm="1">
        <f t="array" aca="1" ref="T33" ca="1">IFERROR(INDEX(INDIRECT($B$25&amp;"["&amp;J$26&amp;"]"), SMALL(IF(INDIRECT($B$25&amp;"[ID]")= 'Prog Info'!$C$2, ROW(INDIRECT($B$25&amp;"[ID]")) - ROW(INDEX(INDIRECT($B$25&amp;"[ID]"), 1,1))+1), $L33)),"")</f>
        <v/>
      </c>
    </row>
    <row r="34" spans="1:20" x14ac:dyDescent="0.25">
      <c r="A34" s="282" t="str">
        <f t="shared" ca="1" si="5"/>
        <v/>
      </c>
      <c r="B34" s="284" t="str" cm="1">
        <f t="array" aca="1" ref="B34" ca="1">IFERROR(INDEX(INDIRECT($B$25&amp;"["&amp;B$26&amp;"]"), SMALL(IF(INDIRECT($B$25&amp;"[ID]")= 'Prog Info'!$C$2, ROW(INDIRECT($B$25&amp;"[ID]")) - ROW(INDEX(INDIRECT($B$25&amp;"[ID]"), 1,1))+1), $A34)),"")</f>
        <v/>
      </c>
      <c r="C34" s="303" t="str" cm="1">
        <f t="array" aca="1" ref="C34" ca="1">IFERROR(INDEX(INDIRECT($B$25&amp;"["&amp;C$26&amp;"]"), SMALL(IF(INDIRECT($B$25&amp;"[ID]")= 'Prog Info'!$C$2, ROW(INDIRECT($B$25&amp;"[ID]")) - ROW(INDEX(INDIRECT($B$25&amp;"[ID]"), 1,1))+1), $A34)),"")</f>
        <v/>
      </c>
      <c r="D34" s="303" t="str" cm="1">
        <f t="array" aca="1" ref="D34" ca="1">IFERROR(INDEX(INDIRECT($B$25&amp;"["&amp;D$26&amp;"]"), SMALL(IF(INDIRECT($B$25&amp;"[ID]")= 'Prog Info'!$C$2, ROW(INDIRECT($B$25&amp;"[ID]")) - ROW(INDEX(INDIRECT($B$25&amp;"[ID]"), 1,1))+1), $A34)),"")</f>
        <v/>
      </c>
      <c r="E34" s="303"/>
      <c r="F34" s="303" t="str" cm="1">
        <f t="array" aca="1" ref="F34" ca="1">IFERROR(INDEX(INDIRECT($B$25&amp;"["&amp;F$26&amp;"]"), SMALL(IF(INDIRECT($B$25&amp;"[ID]")= 'Prog Info'!$C$2, ROW(INDIRECT($B$25&amp;"[ID]")) - ROW(INDEX(INDIRECT($B$25&amp;"[ID]"), 1,1))+1), $A34)),"")</f>
        <v/>
      </c>
      <c r="G34" s="303"/>
      <c r="H34" s="303" t="str" cm="1">
        <f t="array" aca="1" ref="H34" ca="1">IFERROR(INDEX(INDIRECT($B$25&amp;"["&amp;H$26&amp;"]"), SMALL(IF(INDIRECT($B$25&amp;"[ID]")= 'Prog Info'!$C$2, ROW(INDIRECT($B$25&amp;"[ID]")) - ROW(INDEX(INDIRECT($B$25&amp;"[ID]"), 1,1))+1), $A34)),"")</f>
        <v/>
      </c>
      <c r="I34" s="309" t="str" cm="1">
        <f t="array" aca="1" ref="I34" ca="1">IFERROR(INDEX(INDIRECT($B$25&amp;"["&amp;I$26&amp;"]"), SMALL(IF(INDIRECT($B$25&amp;"[ID]")= 'Prog Info'!$C$2, ROW(INDIRECT($B$25&amp;"[ID]")) - ROW(INDEX(INDIRECT($B$25&amp;"[ID]"), 1,1))+1), $A34)),"")</f>
        <v/>
      </c>
      <c r="J34" s="310" t="str" cm="1">
        <f t="array" aca="1" ref="J34" ca="1">IFERROR(INDEX(INDIRECT($B$25&amp;"["&amp;J$26&amp;"]"), SMALL(IF(INDIRECT($B$25&amp;"[ID]")= 'Prog Info'!$C$2, ROW(INDIRECT($B$25&amp;"[ID]")) - ROW(INDEX(INDIRECT($B$25&amp;"[ID]"), 1,1))+1), $A34)),"")</f>
        <v/>
      </c>
      <c r="L34" s="282" t="str">
        <f t="shared" ca="1" si="6"/>
        <v/>
      </c>
      <c r="M34" s="284" t="str" cm="1">
        <f t="array" aca="1" ref="M34" ca="1">IFERROR(INDEX(INDIRECT($B$25&amp;"["&amp;B$26&amp;"]"), SMALL(IF(INDIRECT($B$25&amp;"[ID]")= 'Prog Info'!$C$2, ROW(INDIRECT($B$25&amp;"[ID]")) - ROW(INDEX(INDIRECT($B$25&amp;"[ID]"), 1,1))+1), $L34)),"")</f>
        <v/>
      </c>
      <c r="N34" s="303" t="str" cm="1">
        <f t="array" aca="1" ref="N34" ca="1">IFERROR(INDEX(INDIRECT($B$25&amp;"["&amp;C$26&amp;"]"), SMALL(IF(INDIRECT($B$25&amp;"[ID]")= 'Prog Info'!$C$2, ROW(INDIRECT($B$25&amp;"[ID]")) - ROW(INDEX(INDIRECT($B$25&amp;"[ID]"), 1,1))+1), $L34)),"")</f>
        <v/>
      </c>
      <c r="O34" s="303" t="str" cm="1">
        <f t="array" aca="1" ref="O34" ca="1">IFERROR(INDEX(INDIRECT($B$25&amp;"["&amp;D$26&amp;"]"), SMALL(IF(INDIRECT($B$25&amp;"[ID]")= 'Prog Info'!$C$2, ROW(INDIRECT($B$25&amp;"[ID]")) - ROW(INDEX(INDIRECT($B$25&amp;"[ID]"), 1,1))+1), $L34)),"")</f>
        <v/>
      </c>
      <c r="P34" s="303"/>
      <c r="Q34" s="303" t="str" cm="1">
        <f t="array" aca="1" ref="Q34" ca="1">IFERROR(INDEX(INDIRECT($B$25&amp;"["&amp;F$26&amp;"]"), SMALL(IF(INDIRECT($B$25&amp;"[ID]")= 'Prog Info'!$C$2, ROW(INDIRECT($B$25&amp;"[ID]")) - ROW(INDEX(INDIRECT($B$25&amp;"[ID]"), 1,1))+1), $L34)),"")</f>
        <v/>
      </c>
      <c r="R34" s="303"/>
      <c r="S34" s="309" t="str" cm="1">
        <f t="array" aca="1" ref="S34" ca="1">IFERROR(INDEX(INDIRECT($B$25&amp;"["&amp;I$26&amp;"]"), SMALL(IF(INDIRECT($B$25&amp;"[ID]")= 'Prog Info'!$C$2, ROW(INDIRECT($B$25&amp;"[ID]")) - ROW(INDEX(INDIRECT($B$25&amp;"[ID]"), 1,1))+1), $L34)),"")</f>
        <v/>
      </c>
      <c r="T34" s="310" t="str" cm="1">
        <f t="array" aca="1" ref="T34" ca="1">IFERROR(INDEX(INDIRECT($B$25&amp;"["&amp;J$26&amp;"]"), SMALL(IF(INDIRECT($B$25&amp;"[ID]")= 'Prog Info'!$C$2, ROW(INDIRECT($B$25&amp;"[ID]")) - ROW(INDEX(INDIRECT($B$25&amp;"[ID]"), 1,1))+1), $L34)),"")</f>
        <v/>
      </c>
    </row>
    <row r="35" spans="1:20" x14ac:dyDescent="0.25">
      <c r="A35" s="282" t="str">
        <f t="shared" ca="1" si="5"/>
        <v/>
      </c>
      <c r="B35" s="284" t="str" cm="1">
        <f t="array" aca="1" ref="B35" ca="1">IFERROR(INDEX(INDIRECT($B$25&amp;"["&amp;B$26&amp;"]"), SMALL(IF(INDIRECT($B$25&amp;"[ID]")= 'Prog Info'!$C$2, ROW(INDIRECT($B$25&amp;"[ID]")) - ROW(INDEX(INDIRECT($B$25&amp;"[ID]"), 1,1))+1), $A35)),"")</f>
        <v/>
      </c>
      <c r="C35" s="303" t="str" cm="1">
        <f t="array" aca="1" ref="C35" ca="1">IFERROR(INDEX(INDIRECT($B$25&amp;"["&amp;C$26&amp;"]"), SMALL(IF(INDIRECT($B$25&amp;"[ID]")= 'Prog Info'!$C$2, ROW(INDIRECT($B$25&amp;"[ID]")) - ROW(INDEX(INDIRECT($B$25&amp;"[ID]"), 1,1))+1), $A35)),"")</f>
        <v/>
      </c>
      <c r="D35" s="303" t="str" cm="1">
        <f t="array" aca="1" ref="D35" ca="1">IFERROR(INDEX(INDIRECT($B$25&amp;"["&amp;D$26&amp;"]"), SMALL(IF(INDIRECT($B$25&amp;"[ID]")= 'Prog Info'!$C$2, ROW(INDIRECT($B$25&amp;"[ID]")) - ROW(INDEX(INDIRECT($B$25&amp;"[ID]"), 1,1))+1), $A35)),"")</f>
        <v/>
      </c>
      <c r="E35" s="303"/>
      <c r="F35" s="303" t="str" cm="1">
        <f t="array" aca="1" ref="F35" ca="1">IFERROR(INDEX(INDIRECT($B$25&amp;"["&amp;F$26&amp;"]"), SMALL(IF(INDIRECT($B$25&amp;"[ID]")= 'Prog Info'!$C$2, ROW(INDIRECT($B$25&amp;"[ID]")) - ROW(INDEX(INDIRECT($B$25&amp;"[ID]"), 1,1))+1), $A35)),"")</f>
        <v/>
      </c>
      <c r="G35" s="303"/>
      <c r="H35" s="303" t="str" cm="1">
        <f t="array" aca="1" ref="H35" ca="1">IFERROR(INDEX(INDIRECT($B$25&amp;"["&amp;H$26&amp;"]"), SMALL(IF(INDIRECT($B$25&amp;"[ID]")= 'Prog Info'!$C$2, ROW(INDIRECT($B$25&amp;"[ID]")) - ROW(INDEX(INDIRECT($B$25&amp;"[ID]"), 1,1))+1), $A35)),"")</f>
        <v/>
      </c>
      <c r="I35" s="309" t="str" cm="1">
        <f t="array" aca="1" ref="I35" ca="1">IFERROR(INDEX(INDIRECT($B$25&amp;"["&amp;I$26&amp;"]"), SMALL(IF(INDIRECT($B$25&amp;"[ID]")= 'Prog Info'!$C$2, ROW(INDIRECT($B$25&amp;"[ID]")) - ROW(INDEX(INDIRECT($B$25&amp;"[ID]"), 1,1))+1), $A35)),"")</f>
        <v/>
      </c>
      <c r="J35" s="310" t="str" cm="1">
        <f t="array" aca="1" ref="J35" ca="1">IFERROR(INDEX(INDIRECT($B$25&amp;"["&amp;J$26&amp;"]"), SMALL(IF(INDIRECT($B$25&amp;"[ID]")= 'Prog Info'!$C$2, ROW(INDIRECT($B$25&amp;"[ID]")) - ROW(INDEX(INDIRECT($B$25&amp;"[ID]"), 1,1))+1), $A35)),"")</f>
        <v/>
      </c>
      <c r="L35" s="282" t="str">
        <f t="shared" ca="1" si="6"/>
        <v/>
      </c>
      <c r="M35" s="284" t="str" cm="1">
        <f t="array" aca="1" ref="M35" ca="1">IFERROR(INDEX(INDIRECT($B$25&amp;"["&amp;B$26&amp;"]"), SMALL(IF(INDIRECT($B$25&amp;"[ID]")= 'Prog Info'!$C$2, ROW(INDIRECT($B$25&amp;"[ID]")) - ROW(INDEX(INDIRECT($B$25&amp;"[ID]"), 1,1))+1), $L35)),"")</f>
        <v/>
      </c>
      <c r="N35" s="303" t="str" cm="1">
        <f t="array" aca="1" ref="N35" ca="1">IFERROR(INDEX(INDIRECT($B$25&amp;"["&amp;C$26&amp;"]"), SMALL(IF(INDIRECT($B$25&amp;"[ID]")= 'Prog Info'!$C$2, ROW(INDIRECT($B$25&amp;"[ID]")) - ROW(INDEX(INDIRECT($B$25&amp;"[ID]"), 1,1))+1), $L35)),"")</f>
        <v/>
      </c>
      <c r="O35" s="303" t="str" cm="1">
        <f t="array" aca="1" ref="O35" ca="1">IFERROR(INDEX(INDIRECT($B$25&amp;"["&amp;D$26&amp;"]"), SMALL(IF(INDIRECT($B$25&amp;"[ID]")= 'Prog Info'!$C$2, ROW(INDIRECT($B$25&amp;"[ID]")) - ROW(INDEX(INDIRECT($B$25&amp;"[ID]"), 1,1))+1), $L35)),"")</f>
        <v/>
      </c>
      <c r="P35" s="303"/>
      <c r="Q35" s="303" t="str" cm="1">
        <f t="array" aca="1" ref="Q35" ca="1">IFERROR(INDEX(INDIRECT($B$25&amp;"["&amp;F$26&amp;"]"), SMALL(IF(INDIRECT($B$25&amp;"[ID]")= 'Prog Info'!$C$2, ROW(INDIRECT($B$25&amp;"[ID]")) - ROW(INDEX(INDIRECT($B$25&amp;"[ID]"), 1,1))+1), $L35)),"")</f>
        <v/>
      </c>
      <c r="R35" s="303"/>
      <c r="S35" s="309" t="str" cm="1">
        <f t="array" aca="1" ref="S35" ca="1">IFERROR(INDEX(INDIRECT($B$25&amp;"["&amp;I$26&amp;"]"), SMALL(IF(INDIRECT($B$25&amp;"[ID]")= 'Prog Info'!$C$2, ROW(INDIRECT($B$25&amp;"[ID]")) - ROW(INDEX(INDIRECT($B$25&amp;"[ID]"), 1,1))+1), $L35)),"")</f>
        <v/>
      </c>
      <c r="T35" s="310" t="str" cm="1">
        <f t="array" aca="1" ref="T35" ca="1">IFERROR(INDEX(INDIRECT($B$25&amp;"["&amp;J$26&amp;"]"), SMALL(IF(INDIRECT($B$25&amp;"[ID]")= 'Prog Info'!$C$2, ROW(INDIRECT($B$25&amp;"[ID]")) - ROW(INDEX(INDIRECT($B$25&amp;"[ID]"), 1,1))+1), $L35)),"")</f>
        <v/>
      </c>
    </row>
    <row r="36" spans="1:20" x14ac:dyDescent="0.25">
      <c r="A36" s="282" t="str">
        <f t="shared" ca="1" si="5"/>
        <v/>
      </c>
      <c r="B36" s="284" t="str" cm="1">
        <f t="array" aca="1" ref="B36" ca="1">IFERROR(INDEX(INDIRECT($B$25&amp;"["&amp;B$26&amp;"]"), SMALL(IF(INDIRECT($B$25&amp;"[ID]")= 'Prog Info'!$C$2, ROW(INDIRECT($B$25&amp;"[ID]")) - ROW(INDEX(INDIRECT($B$25&amp;"[ID]"), 1,1))+1), $A36)),"")</f>
        <v/>
      </c>
      <c r="C36" s="303" t="str" cm="1">
        <f t="array" aca="1" ref="C36" ca="1">IFERROR(INDEX(INDIRECT($B$25&amp;"["&amp;C$26&amp;"]"), SMALL(IF(INDIRECT($B$25&amp;"[ID]")= 'Prog Info'!$C$2, ROW(INDIRECT($B$25&amp;"[ID]")) - ROW(INDEX(INDIRECT($B$25&amp;"[ID]"), 1,1))+1), $A36)),"")</f>
        <v/>
      </c>
      <c r="D36" s="303" t="str" cm="1">
        <f t="array" aca="1" ref="D36" ca="1">IFERROR(INDEX(INDIRECT($B$25&amp;"["&amp;D$26&amp;"]"), SMALL(IF(INDIRECT($B$25&amp;"[ID]")= 'Prog Info'!$C$2, ROW(INDIRECT($B$25&amp;"[ID]")) - ROW(INDEX(INDIRECT($B$25&amp;"[ID]"), 1,1))+1), $A36)),"")</f>
        <v/>
      </c>
      <c r="E36" s="303"/>
      <c r="F36" s="303" t="str" cm="1">
        <f t="array" aca="1" ref="F36" ca="1">IFERROR(INDEX(INDIRECT($B$25&amp;"["&amp;F$26&amp;"]"), SMALL(IF(INDIRECT($B$25&amp;"[ID]")= 'Prog Info'!$C$2, ROW(INDIRECT($B$25&amp;"[ID]")) - ROW(INDEX(INDIRECT($B$25&amp;"[ID]"), 1,1))+1), $A36)),"")</f>
        <v/>
      </c>
      <c r="G36" s="303"/>
      <c r="H36" s="303" t="str" cm="1">
        <f t="array" aca="1" ref="H36" ca="1">IFERROR(INDEX(INDIRECT($B$25&amp;"["&amp;H$26&amp;"]"), SMALL(IF(INDIRECT($B$25&amp;"[ID]")= 'Prog Info'!$C$2, ROW(INDIRECT($B$25&amp;"[ID]")) - ROW(INDEX(INDIRECT($B$25&amp;"[ID]"), 1,1))+1), $A36)),"")</f>
        <v/>
      </c>
      <c r="I36" s="309" t="str" cm="1">
        <f t="array" aca="1" ref="I36" ca="1">IFERROR(INDEX(INDIRECT($B$25&amp;"["&amp;I$26&amp;"]"), SMALL(IF(INDIRECT($B$25&amp;"[ID]")= 'Prog Info'!$C$2, ROW(INDIRECT($B$25&amp;"[ID]")) - ROW(INDEX(INDIRECT($B$25&amp;"[ID]"), 1,1))+1), $A36)),"")</f>
        <v/>
      </c>
      <c r="J36" s="310" t="str" cm="1">
        <f t="array" aca="1" ref="J36" ca="1">IFERROR(INDEX(INDIRECT($B$25&amp;"["&amp;J$26&amp;"]"), SMALL(IF(INDIRECT($B$25&amp;"[ID]")= 'Prog Info'!$C$2, ROW(INDIRECT($B$25&amp;"[ID]")) - ROW(INDEX(INDIRECT($B$25&amp;"[ID]"), 1,1))+1), $A36)),"")</f>
        <v/>
      </c>
      <c r="L36" s="282" t="str">
        <f t="shared" ca="1" si="6"/>
        <v/>
      </c>
      <c r="M36" s="284" t="str" cm="1">
        <f t="array" aca="1" ref="M36" ca="1">IFERROR(INDEX(INDIRECT($B$25&amp;"["&amp;B$26&amp;"]"), SMALL(IF(INDIRECT($B$25&amp;"[ID]")= 'Prog Info'!$C$2, ROW(INDIRECT($B$25&amp;"[ID]")) - ROW(INDEX(INDIRECT($B$25&amp;"[ID]"), 1,1))+1), $L36)),"")</f>
        <v/>
      </c>
      <c r="N36" s="303" t="str" cm="1">
        <f t="array" aca="1" ref="N36" ca="1">IFERROR(INDEX(INDIRECT($B$25&amp;"["&amp;C$26&amp;"]"), SMALL(IF(INDIRECT($B$25&amp;"[ID]")= 'Prog Info'!$C$2, ROW(INDIRECT($B$25&amp;"[ID]")) - ROW(INDEX(INDIRECT($B$25&amp;"[ID]"), 1,1))+1), $L36)),"")</f>
        <v/>
      </c>
      <c r="O36" s="303" t="str" cm="1">
        <f t="array" aca="1" ref="O36" ca="1">IFERROR(INDEX(INDIRECT($B$25&amp;"["&amp;D$26&amp;"]"), SMALL(IF(INDIRECT($B$25&amp;"[ID]")= 'Prog Info'!$C$2, ROW(INDIRECT($B$25&amp;"[ID]")) - ROW(INDEX(INDIRECT($B$25&amp;"[ID]"), 1,1))+1), $L36)),"")</f>
        <v/>
      </c>
      <c r="P36" s="303"/>
      <c r="Q36" s="303" t="str" cm="1">
        <f t="array" aca="1" ref="Q36" ca="1">IFERROR(INDEX(INDIRECT($B$25&amp;"["&amp;F$26&amp;"]"), SMALL(IF(INDIRECT($B$25&amp;"[ID]")= 'Prog Info'!$C$2, ROW(INDIRECT($B$25&amp;"[ID]")) - ROW(INDEX(INDIRECT($B$25&amp;"[ID]"), 1,1))+1), $L36)),"")</f>
        <v/>
      </c>
      <c r="R36" s="303"/>
      <c r="S36" s="309" t="str" cm="1">
        <f t="array" aca="1" ref="S36" ca="1">IFERROR(INDEX(INDIRECT($B$25&amp;"["&amp;I$26&amp;"]"), SMALL(IF(INDIRECT($B$25&amp;"[ID]")= 'Prog Info'!$C$2, ROW(INDIRECT($B$25&amp;"[ID]")) - ROW(INDEX(INDIRECT($B$25&amp;"[ID]"), 1,1))+1), $L36)),"")</f>
        <v/>
      </c>
      <c r="T36" s="310" t="str" cm="1">
        <f t="array" aca="1" ref="T36" ca="1">IFERROR(INDEX(INDIRECT($B$25&amp;"["&amp;J$26&amp;"]"), SMALL(IF(INDIRECT($B$25&amp;"[ID]")= 'Prog Info'!$C$2, ROW(INDIRECT($B$25&amp;"[ID]")) - ROW(INDEX(INDIRECT($B$25&amp;"[ID]"), 1,1))+1), $L36)),"")</f>
        <v/>
      </c>
    </row>
    <row r="37" spans="1:20" x14ac:dyDescent="0.25">
      <c r="A37" s="282" t="str">
        <f t="shared" ca="1" si="5"/>
        <v/>
      </c>
      <c r="B37" s="284" t="str" cm="1">
        <f t="array" aca="1" ref="B37" ca="1">IFERROR(INDEX(INDIRECT($B$25&amp;"["&amp;B$26&amp;"]"), SMALL(IF(INDIRECT($B$25&amp;"[ID]")= 'Prog Info'!$C$2, ROW(INDIRECT($B$25&amp;"[ID]")) - ROW(INDEX(INDIRECT($B$25&amp;"[ID]"), 1,1))+1), $A37)),"")</f>
        <v/>
      </c>
      <c r="C37" s="303" t="str" cm="1">
        <f t="array" aca="1" ref="C37" ca="1">IFERROR(INDEX(INDIRECT($B$25&amp;"["&amp;C$26&amp;"]"), SMALL(IF(INDIRECT($B$25&amp;"[ID]")= 'Prog Info'!$C$2, ROW(INDIRECT($B$25&amp;"[ID]")) - ROW(INDEX(INDIRECT($B$25&amp;"[ID]"), 1,1))+1), $A37)),"")</f>
        <v/>
      </c>
      <c r="D37" s="303" t="str" cm="1">
        <f t="array" aca="1" ref="D37" ca="1">IFERROR(INDEX(INDIRECT($B$25&amp;"["&amp;D$26&amp;"]"), SMALL(IF(INDIRECT($B$25&amp;"[ID]")= 'Prog Info'!$C$2, ROW(INDIRECT($B$25&amp;"[ID]")) - ROW(INDEX(INDIRECT($B$25&amp;"[ID]"), 1,1))+1), $A37)),"")</f>
        <v/>
      </c>
      <c r="E37" s="303"/>
      <c r="F37" s="303" t="str" cm="1">
        <f t="array" aca="1" ref="F37" ca="1">IFERROR(INDEX(INDIRECT($B$25&amp;"["&amp;F$26&amp;"]"), SMALL(IF(INDIRECT($B$25&amp;"[ID]")= 'Prog Info'!$C$2, ROW(INDIRECT($B$25&amp;"[ID]")) - ROW(INDEX(INDIRECT($B$25&amp;"[ID]"), 1,1))+1), $A37)),"")</f>
        <v/>
      </c>
      <c r="G37" s="303"/>
      <c r="H37" s="303" t="str" cm="1">
        <f t="array" aca="1" ref="H37" ca="1">IFERROR(INDEX(INDIRECT($B$25&amp;"["&amp;H$26&amp;"]"), SMALL(IF(INDIRECT($B$25&amp;"[ID]")= 'Prog Info'!$C$2, ROW(INDIRECT($B$25&amp;"[ID]")) - ROW(INDEX(INDIRECT($B$25&amp;"[ID]"), 1,1))+1), $A37)),"")</f>
        <v/>
      </c>
      <c r="I37" s="309" t="str" cm="1">
        <f t="array" aca="1" ref="I37" ca="1">IFERROR(INDEX(INDIRECT($B$25&amp;"["&amp;I$26&amp;"]"), SMALL(IF(INDIRECT($B$25&amp;"[ID]")= 'Prog Info'!$C$2, ROW(INDIRECT($B$25&amp;"[ID]")) - ROW(INDEX(INDIRECT($B$25&amp;"[ID]"), 1,1))+1), $A37)),"")</f>
        <v/>
      </c>
      <c r="J37" s="310" t="str" cm="1">
        <f t="array" aca="1" ref="J37" ca="1">IFERROR(INDEX(INDIRECT($B$25&amp;"["&amp;J$26&amp;"]"), SMALL(IF(INDIRECT($B$25&amp;"[ID]")= 'Prog Info'!$C$2, ROW(INDIRECT($B$25&amp;"[ID]")) - ROW(INDEX(INDIRECT($B$25&amp;"[ID]"), 1,1))+1), $A37)),"")</f>
        <v/>
      </c>
      <c r="L37" s="282" t="str">
        <f t="shared" ca="1" si="6"/>
        <v/>
      </c>
      <c r="M37" s="284" t="str" cm="1">
        <f t="array" aca="1" ref="M37" ca="1">IFERROR(INDEX(INDIRECT($B$25&amp;"["&amp;B$26&amp;"]"), SMALL(IF(INDIRECT($B$25&amp;"[ID]")= 'Prog Info'!$C$2, ROW(INDIRECT($B$25&amp;"[ID]")) - ROW(INDEX(INDIRECT($B$25&amp;"[ID]"), 1,1))+1), $L37)),"")</f>
        <v/>
      </c>
      <c r="N37" s="303" t="str" cm="1">
        <f t="array" aca="1" ref="N37" ca="1">IFERROR(INDEX(INDIRECT($B$25&amp;"["&amp;C$26&amp;"]"), SMALL(IF(INDIRECT($B$25&amp;"[ID]")= 'Prog Info'!$C$2, ROW(INDIRECT($B$25&amp;"[ID]")) - ROW(INDEX(INDIRECT($B$25&amp;"[ID]"), 1,1))+1), $L37)),"")</f>
        <v/>
      </c>
      <c r="O37" s="303" t="str" cm="1">
        <f t="array" aca="1" ref="O37" ca="1">IFERROR(INDEX(INDIRECT($B$25&amp;"["&amp;D$26&amp;"]"), SMALL(IF(INDIRECT($B$25&amp;"[ID]")= 'Prog Info'!$C$2, ROW(INDIRECT($B$25&amp;"[ID]")) - ROW(INDEX(INDIRECT($B$25&amp;"[ID]"), 1,1))+1), $L37)),"")</f>
        <v/>
      </c>
      <c r="P37" s="303"/>
      <c r="Q37" s="303" t="str" cm="1">
        <f t="array" aca="1" ref="Q37" ca="1">IFERROR(INDEX(INDIRECT($B$25&amp;"["&amp;F$26&amp;"]"), SMALL(IF(INDIRECT($B$25&amp;"[ID]")= 'Prog Info'!$C$2, ROW(INDIRECT($B$25&amp;"[ID]")) - ROW(INDEX(INDIRECT($B$25&amp;"[ID]"), 1,1))+1), $L37)),"")</f>
        <v/>
      </c>
      <c r="R37" s="303"/>
      <c r="S37" s="309" t="str" cm="1">
        <f t="array" aca="1" ref="S37" ca="1">IFERROR(INDEX(INDIRECT($B$25&amp;"["&amp;I$26&amp;"]"), SMALL(IF(INDIRECT($B$25&amp;"[ID]")= 'Prog Info'!$C$2, ROW(INDIRECT($B$25&amp;"[ID]")) - ROW(INDEX(INDIRECT($B$25&amp;"[ID]"), 1,1))+1), $L37)),"")</f>
        <v/>
      </c>
      <c r="T37" s="310" t="str" cm="1">
        <f t="array" aca="1" ref="T37" ca="1">IFERROR(INDEX(INDIRECT($B$25&amp;"["&amp;J$26&amp;"]"), SMALL(IF(INDIRECT($B$25&amp;"[ID]")= 'Prog Info'!$C$2, ROW(INDIRECT($B$25&amp;"[ID]")) - ROW(INDEX(INDIRECT($B$25&amp;"[ID]"), 1,1))+1), $L37)),"")</f>
        <v/>
      </c>
    </row>
    <row r="38" spans="1:20" x14ac:dyDescent="0.25">
      <c r="A38" s="282" t="str">
        <f t="shared" ca="1" si="5"/>
        <v/>
      </c>
      <c r="B38" s="284" t="str" cm="1">
        <f t="array" aca="1" ref="B38" ca="1">IFERROR(INDEX(INDIRECT($B$25&amp;"["&amp;B$26&amp;"]"), SMALL(IF(INDIRECT($B$25&amp;"[ID]")= 'Prog Info'!$C$2, ROW(INDIRECT($B$25&amp;"[ID]")) - ROW(INDEX(INDIRECT($B$25&amp;"[ID]"), 1,1))+1), $A38)),"")</f>
        <v/>
      </c>
      <c r="C38" s="303" t="str" cm="1">
        <f t="array" aca="1" ref="C38" ca="1">IFERROR(INDEX(INDIRECT($B$25&amp;"["&amp;C$26&amp;"]"), SMALL(IF(INDIRECT($B$25&amp;"[ID]")= 'Prog Info'!$C$2, ROW(INDIRECT($B$25&amp;"[ID]")) - ROW(INDEX(INDIRECT($B$25&amp;"[ID]"), 1,1))+1), $A38)),"")</f>
        <v/>
      </c>
      <c r="D38" s="303" t="str" cm="1">
        <f t="array" aca="1" ref="D38" ca="1">IFERROR(INDEX(INDIRECT($B$25&amp;"["&amp;D$26&amp;"]"), SMALL(IF(INDIRECT($B$25&amp;"[ID]")= 'Prog Info'!$C$2, ROW(INDIRECT($B$25&amp;"[ID]")) - ROW(INDEX(INDIRECT($B$25&amp;"[ID]"), 1,1))+1), $A38)),"")</f>
        <v/>
      </c>
      <c r="E38" s="303"/>
      <c r="F38" s="303" t="str" cm="1">
        <f t="array" aca="1" ref="F38" ca="1">IFERROR(INDEX(INDIRECT($B$25&amp;"["&amp;F$26&amp;"]"), SMALL(IF(INDIRECT($B$25&amp;"[ID]")= 'Prog Info'!$C$2, ROW(INDIRECT($B$25&amp;"[ID]")) - ROW(INDEX(INDIRECT($B$25&amp;"[ID]"), 1,1))+1), $A38)),"")</f>
        <v/>
      </c>
      <c r="G38" s="303"/>
      <c r="H38" s="303" t="str" cm="1">
        <f t="array" aca="1" ref="H38" ca="1">IFERROR(INDEX(INDIRECT($B$25&amp;"["&amp;H$26&amp;"]"), SMALL(IF(INDIRECT($B$25&amp;"[ID]")= 'Prog Info'!$C$2, ROW(INDIRECT($B$25&amp;"[ID]")) - ROW(INDEX(INDIRECT($B$25&amp;"[ID]"), 1,1))+1), $A38)),"")</f>
        <v/>
      </c>
      <c r="I38" s="309" t="str" cm="1">
        <f t="array" aca="1" ref="I38" ca="1">IFERROR(INDEX(INDIRECT($B$25&amp;"["&amp;I$26&amp;"]"), SMALL(IF(INDIRECT($B$25&amp;"[ID]")= 'Prog Info'!$C$2, ROW(INDIRECT($B$25&amp;"[ID]")) - ROW(INDEX(INDIRECT($B$25&amp;"[ID]"), 1,1))+1), $A38)),"")</f>
        <v/>
      </c>
      <c r="J38" s="310" t="str" cm="1">
        <f t="array" aca="1" ref="J38" ca="1">IFERROR(INDEX(INDIRECT($B$25&amp;"["&amp;J$26&amp;"]"), SMALL(IF(INDIRECT($B$25&amp;"[ID]")= 'Prog Info'!$C$2, ROW(INDIRECT($B$25&amp;"[ID]")) - ROW(INDEX(INDIRECT($B$25&amp;"[ID]"), 1,1))+1), $A38)),"")</f>
        <v/>
      </c>
      <c r="L38" s="282" t="str">
        <f t="shared" ca="1" si="6"/>
        <v/>
      </c>
      <c r="M38" s="284" t="str" cm="1">
        <f t="array" aca="1" ref="M38" ca="1">IFERROR(INDEX(INDIRECT($B$25&amp;"["&amp;B$26&amp;"]"), SMALL(IF(INDIRECT($B$25&amp;"[ID]")= 'Prog Info'!$C$2, ROW(INDIRECT($B$25&amp;"[ID]")) - ROW(INDEX(INDIRECT($B$25&amp;"[ID]"), 1,1))+1), $L38)),"")</f>
        <v/>
      </c>
      <c r="N38" s="303" t="str" cm="1">
        <f t="array" aca="1" ref="N38" ca="1">IFERROR(INDEX(INDIRECT($B$25&amp;"["&amp;C$26&amp;"]"), SMALL(IF(INDIRECT($B$25&amp;"[ID]")= 'Prog Info'!$C$2, ROW(INDIRECT($B$25&amp;"[ID]")) - ROW(INDEX(INDIRECT($B$25&amp;"[ID]"), 1,1))+1), $L38)),"")</f>
        <v/>
      </c>
      <c r="O38" s="303" t="str" cm="1">
        <f t="array" aca="1" ref="O38" ca="1">IFERROR(INDEX(INDIRECT($B$25&amp;"["&amp;D$26&amp;"]"), SMALL(IF(INDIRECT($B$25&amp;"[ID]")= 'Prog Info'!$C$2, ROW(INDIRECT($B$25&amp;"[ID]")) - ROW(INDEX(INDIRECT($B$25&amp;"[ID]"), 1,1))+1), $L38)),"")</f>
        <v/>
      </c>
      <c r="P38" s="303"/>
      <c r="Q38" s="303" t="str" cm="1">
        <f t="array" aca="1" ref="Q38" ca="1">IFERROR(INDEX(INDIRECT($B$25&amp;"["&amp;F$26&amp;"]"), SMALL(IF(INDIRECT($B$25&amp;"[ID]")= 'Prog Info'!$C$2, ROW(INDIRECT($B$25&amp;"[ID]")) - ROW(INDEX(INDIRECT($B$25&amp;"[ID]"), 1,1))+1), $L38)),"")</f>
        <v/>
      </c>
      <c r="R38" s="303"/>
      <c r="S38" s="309" t="str" cm="1">
        <f t="array" aca="1" ref="S38" ca="1">IFERROR(INDEX(INDIRECT($B$25&amp;"["&amp;I$26&amp;"]"), SMALL(IF(INDIRECT($B$25&amp;"[ID]")= 'Prog Info'!$C$2, ROW(INDIRECT($B$25&amp;"[ID]")) - ROW(INDEX(INDIRECT($B$25&amp;"[ID]"), 1,1))+1), $L38)),"")</f>
        <v/>
      </c>
      <c r="T38" s="310" t="str" cm="1">
        <f t="array" aca="1" ref="T38" ca="1">IFERROR(INDEX(INDIRECT($B$25&amp;"["&amp;J$26&amp;"]"), SMALL(IF(INDIRECT($B$25&amp;"[ID]")= 'Prog Info'!$C$2, ROW(INDIRECT($B$25&amp;"[ID]")) - ROW(INDEX(INDIRECT($B$25&amp;"[ID]"), 1,1))+1), $L38)),"")</f>
        <v/>
      </c>
    </row>
    <row r="39" spans="1:20" x14ac:dyDescent="0.25">
      <c r="A39" s="282" t="str">
        <f t="shared" ca="1" si="5"/>
        <v/>
      </c>
      <c r="B39" s="284" t="str" cm="1">
        <f t="array" aca="1" ref="B39" ca="1">IFERROR(INDEX(INDIRECT($B$25&amp;"["&amp;B$26&amp;"]"), SMALL(IF(INDIRECT($B$25&amp;"[ID]")= 'Prog Info'!$C$2, ROW(INDIRECT($B$25&amp;"[ID]")) - ROW(INDEX(INDIRECT($B$25&amp;"[ID]"), 1,1))+1), $A39)),"")</f>
        <v/>
      </c>
      <c r="C39" s="303" t="str" cm="1">
        <f t="array" aca="1" ref="C39" ca="1">IFERROR(INDEX(INDIRECT($B$25&amp;"["&amp;C$26&amp;"]"), SMALL(IF(INDIRECT($B$25&amp;"[ID]")= 'Prog Info'!$C$2, ROW(INDIRECT($B$25&amp;"[ID]")) - ROW(INDEX(INDIRECT($B$25&amp;"[ID]"), 1,1))+1), $A39)),"")</f>
        <v/>
      </c>
      <c r="D39" s="303" t="str" cm="1">
        <f t="array" aca="1" ref="D39" ca="1">IFERROR(INDEX(INDIRECT($B$25&amp;"["&amp;D$26&amp;"]"), SMALL(IF(INDIRECT($B$25&amp;"[ID]")= 'Prog Info'!$C$2, ROW(INDIRECT($B$25&amp;"[ID]")) - ROW(INDEX(INDIRECT($B$25&amp;"[ID]"), 1,1))+1), $A39)),"")</f>
        <v/>
      </c>
      <c r="E39" s="303"/>
      <c r="F39" s="303" t="str" cm="1">
        <f t="array" aca="1" ref="F39" ca="1">IFERROR(INDEX(INDIRECT($B$25&amp;"["&amp;F$26&amp;"]"), SMALL(IF(INDIRECT($B$25&amp;"[ID]")= 'Prog Info'!$C$2, ROW(INDIRECT($B$25&amp;"[ID]")) - ROW(INDEX(INDIRECT($B$25&amp;"[ID]"), 1,1))+1), $A39)),"")</f>
        <v/>
      </c>
      <c r="G39" s="303"/>
      <c r="H39" s="303" t="str" cm="1">
        <f t="array" aca="1" ref="H39" ca="1">IFERROR(INDEX(INDIRECT($B$25&amp;"["&amp;H$26&amp;"]"), SMALL(IF(INDIRECT($B$25&amp;"[ID]")= 'Prog Info'!$C$2, ROW(INDIRECT($B$25&amp;"[ID]")) - ROW(INDEX(INDIRECT($B$25&amp;"[ID]"), 1,1))+1), $A39)),"")</f>
        <v/>
      </c>
      <c r="I39" s="309" t="str" cm="1">
        <f t="array" aca="1" ref="I39" ca="1">IFERROR(INDEX(INDIRECT($B$25&amp;"["&amp;I$26&amp;"]"), SMALL(IF(INDIRECT($B$25&amp;"[ID]")= 'Prog Info'!$C$2, ROW(INDIRECT($B$25&amp;"[ID]")) - ROW(INDEX(INDIRECT($B$25&amp;"[ID]"), 1,1))+1), $A39)),"")</f>
        <v/>
      </c>
      <c r="J39" s="310" t="str" cm="1">
        <f t="array" aca="1" ref="J39" ca="1">IFERROR(INDEX(INDIRECT($B$25&amp;"["&amp;J$26&amp;"]"), SMALL(IF(INDIRECT($B$25&amp;"[ID]")= 'Prog Info'!$C$2, ROW(INDIRECT($B$25&amp;"[ID]")) - ROW(INDEX(INDIRECT($B$25&amp;"[ID]"), 1,1))+1), $A39)),"")</f>
        <v/>
      </c>
      <c r="L39" s="282" t="str">
        <f t="shared" ca="1" si="6"/>
        <v/>
      </c>
      <c r="M39" s="284" t="str" cm="1">
        <f t="array" aca="1" ref="M39" ca="1">IFERROR(INDEX(INDIRECT($B$25&amp;"["&amp;B$26&amp;"]"), SMALL(IF(INDIRECT($B$25&amp;"[ID]")= 'Prog Info'!$C$2, ROW(INDIRECT($B$25&amp;"[ID]")) - ROW(INDEX(INDIRECT($B$25&amp;"[ID]"), 1,1))+1), $L39)),"")</f>
        <v/>
      </c>
      <c r="N39" s="303" t="str" cm="1">
        <f t="array" aca="1" ref="N39" ca="1">IFERROR(INDEX(INDIRECT($B$25&amp;"["&amp;C$26&amp;"]"), SMALL(IF(INDIRECT($B$25&amp;"[ID]")= 'Prog Info'!$C$2, ROW(INDIRECT($B$25&amp;"[ID]")) - ROW(INDEX(INDIRECT($B$25&amp;"[ID]"), 1,1))+1), $L39)),"")</f>
        <v/>
      </c>
      <c r="O39" s="303" t="str" cm="1">
        <f t="array" aca="1" ref="O39" ca="1">IFERROR(INDEX(INDIRECT($B$25&amp;"["&amp;D$26&amp;"]"), SMALL(IF(INDIRECT($B$25&amp;"[ID]")= 'Prog Info'!$C$2, ROW(INDIRECT($B$25&amp;"[ID]")) - ROW(INDEX(INDIRECT($B$25&amp;"[ID]"), 1,1))+1), $L39)),"")</f>
        <v/>
      </c>
      <c r="P39" s="303"/>
      <c r="Q39" s="303" t="str" cm="1">
        <f t="array" aca="1" ref="Q39" ca="1">IFERROR(INDEX(INDIRECT($B$25&amp;"["&amp;F$26&amp;"]"), SMALL(IF(INDIRECT($B$25&amp;"[ID]")= 'Prog Info'!$C$2, ROW(INDIRECT($B$25&amp;"[ID]")) - ROW(INDEX(INDIRECT($B$25&amp;"[ID]"), 1,1))+1), $L39)),"")</f>
        <v/>
      </c>
      <c r="R39" s="303"/>
      <c r="S39" s="309" t="str" cm="1">
        <f t="array" aca="1" ref="S39" ca="1">IFERROR(INDEX(INDIRECT($B$25&amp;"["&amp;I$26&amp;"]"), SMALL(IF(INDIRECT($B$25&amp;"[ID]")= 'Prog Info'!$C$2, ROW(INDIRECT($B$25&amp;"[ID]")) - ROW(INDEX(INDIRECT($B$25&amp;"[ID]"), 1,1))+1), $L39)),"")</f>
        <v/>
      </c>
      <c r="T39" s="310" t="str" cm="1">
        <f t="array" aca="1" ref="T39" ca="1">IFERROR(INDEX(INDIRECT($B$25&amp;"["&amp;J$26&amp;"]"), SMALL(IF(INDIRECT($B$25&amp;"[ID]")= 'Prog Info'!$C$2, ROW(INDIRECT($B$25&amp;"[ID]")) - ROW(INDEX(INDIRECT($B$25&amp;"[ID]"), 1,1))+1), $L39)),"")</f>
        <v/>
      </c>
    </row>
    <row r="40" spans="1:20" x14ac:dyDescent="0.25">
      <c r="A40" s="282" t="str">
        <f t="shared" ca="1" si="5"/>
        <v/>
      </c>
      <c r="B40" s="284" t="str" cm="1">
        <f t="array" aca="1" ref="B40" ca="1">IFERROR(INDEX(INDIRECT($B$25&amp;"["&amp;B$26&amp;"]"), SMALL(IF(INDIRECT($B$25&amp;"[ID]")= 'Prog Info'!$C$2, ROW(INDIRECT($B$25&amp;"[ID]")) - ROW(INDEX(INDIRECT($B$25&amp;"[ID]"), 1,1))+1), $A40)),"")</f>
        <v/>
      </c>
      <c r="C40" s="303" t="str" cm="1">
        <f t="array" aca="1" ref="C40" ca="1">IFERROR(INDEX(INDIRECT($B$25&amp;"["&amp;C$26&amp;"]"), SMALL(IF(INDIRECT($B$25&amp;"[ID]")= 'Prog Info'!$C$2, ROW(INDIRECT($B$25&amp;"[ID]")) - ROW(INDEX(INDIRECT($B$25&amp;"[ID]"), 1,1))+1), $A40)),"")</f>
        <v/>
      </c>
      <c r="D40" s="303" t="str" cm="1">
        <f t="array" aca="1" ref="D40" ca="1">IFERROR(INDEX(INDIRECT($B$25&amp;"["&amp;D$26&amp;"]"), SMALL(IF(INDIRECT($B$25&amp;"[ID]")= 'Prog Info'!$C$2, ROW(INDIRECT($B$25&amp;"[ID]")) - ROW(INDEX(INDIRECT($B$25&amp;"[ID]"), 1,1))+1), $A40)),"")</f>
        <v/>
      </c>
      <c r="E40" s="303"/>
      <c r="F40" s="303" t="str" cm="1">
        <f t="array" aca="1" ref="F40" ca="1">IFERROR(INDEX(INDIRECT($B$25&amp;"["&amp;F$26&amp;"]"), SMALL(IF(INDIRECT($B$25&amp;"[ID]")= 'Prog Info'!$C$2, ROW(INDIRECT($B$25&amp;"[ID]")) - ROW(INDEX(INDIRECT($B$25&amp;"[ID]"), 1,1))+1), $A40)),"")</f>
        <v/>
      </c>
      <c r="G40" s="303"/>
      <c r="H40" s="303" t="str" cm="1">
        <f t="array" aca="1" ref="H40" ca="1">IFERROR(INDEX(INDIRECT($B$25&amp;"["&amp;H$26&amp;"]"), SMALL(IF(INDIRECT($B$25&amp;"[ID]")= 'Prog Info'!$C$2, ROW(INDIRECT($B$25&amp;"[ID]")) - ROW(INDEX(INDIRECT($B$25&amp;"[ID]"), 1,1))+1), $A40)),"")</f>
        <v/>
      </c>
      <c r="I40" s="309" t="str" cm="1">
        <f t="array" aca="1" ref="I40" ca="1">IFERROR(INDEX(INDIRECT($B$25&amp;"["&amp;I$26&amp;"]"), SMALL(IF(INDIRECT($B$25&amp;"[ID]")= 'Prog Info'!$C$2, ROW(INDIRECT($B$25&amp;"[ID]")) - ROW(INDEX(INDIRECT($B$25&amp;"[ID]"), 1,1))+1), $A40)),"")</f>
        <v/>
      </c>
      <c r="J40" s="310" t="str" cm="1">
        <f t="array" aca="1" ref="J40" ca="1">IFERROR(INDEX(INDIRECT($B$25&amp;"["&amp;J$26&amp;"]"), SMALL(IF(INDIRECT($B$25&amp;"[ID]")= 'Prog Info'!$C$2, ROW(INDIRECT($B$25&amp;"[ID]")) - ROW(INDEX(INDIRECT($B$25&amp;"[ID]"), 1,1))+1), $A40)),"")</f>
        <v/>
      </c>
      <c r="L40" s="282" t="str">
        <f t="shared" ca="1" si="6"/>
        <v/>
      </c>
      <c r="M40" s="284" t="str" cm="1">
        <f t="array" aca="1" ref="M40" ca="1">IFERROR(INDEX(INDIRECT($B$25&amp;"["&amp;B$26&amp;"]"), SMALL(IF(INDIRECT($B$25&amp;"[ID]")= 'Prog Info'!$C$2, ROW(INDIRECT($B$25&amp;"[ID]")) - ROW(INDEX(INDIRECT($B$25&amp;"[ID]"), 1,1))+1), $L40)),"")</f>
        <v/>
      </c>
      <c r="N40" s="303" t="str" cm="1">
        <f t="array" aca="1" ref="N40" ca="1">IFERROR(INDEX(INDIRECT($B$25&amp;"["&amp;C$26&amp;"]"), SMALL(IF(INDIRECT($B$25&amp;"[ID]")= 'Prog Info'!$C$2, ROW(INDIRECT($B$25&amp;"[ID]")) - ROW(INDEX(INDIRECT($B$25&amp;"[ID]"), 1,1))+1), $L40)),"")</f>
        <v/>
      </c>
      <c r="O40" s="303" t="str" cm="1">
        <f t="array" aca="1" ref="O40" ca="1">IFERROR(INDEX(INDIRECT($B$25&amp;"["&amp;D$26&amp;"]"), SMALL(IF(INDIRECT($B$25&amp;"[ID]")= 'Prog Info'!$C$2, ROW(INDIRECT($B$25&amp;"[ID]")) - ROW(INDEX(INDIRECT($B$25&amp;"[ID]"), 1,1))+1), $L40)),"")</f>
        <v/>
      </c>
      <c r="P40" s="303"/>
      <c r="Q40" s="303" t="str" cm="1">
        <f t="array" aca="1" ref="Q40" ca="1">IFERROR(INDEX(INDIRECT($B$25&amp;"["&amp;F$26&amp;"]"), SMALL(IF(INDIRECT($B$25&amp;"[ID]")= 'Prog Info'!$C$2, ROW(INDIRECT($B$25&amp;"[ID]")) - ROW(INDEX(INDIRECT($B$25&amp;"[ID]"), 1,1))+1), $L40)),"")</f>
        <v/>
      </c>
      <c r="R40" s="303"/>
      <c r="S40" s="309" t="str" cm="1">
        <f t="array" aca="1" ref="S40" ca="1">IFERROR(INDEX(INDIRECT($B$25&amp;"["&amp;I$26&amp;"]"), SMALL(IF(INDIRECT($B$25&amp;"[ID]")= 'Prog Info'!$C$2, ROW(INDIRECT($B$25&amp;"[ID]")) - ROW(INDEX(INDIRECT($B$25&amp;"[ID]"), 1,1))+1), $L40)),"")</f>
        <v/>
      </c>
      <c r="T40" s="310" t="str" cm="1">
        <f t="array" aca="1" ref="T40" ca="1">IFERROR(INDEX(INDIRECT($B$25&amp;"["&amp;J$26&amp;"]"), SMALL(IF(INDIRECT($B$25&amp;"[ID]")= 'Prog Info'!$C$2, ROW(INDIRECT($B$25&amp;"[ID]")) - ROW(INDEX(INDIRECT($B$25&amp;"[ID]"), 1,1))+1), $L40)),"")</f>
        <v/>
      </c>
    </row>
    <row r="41" spans="1:20" x14ac:dyDescent="0.25">
      <c r="A41" s="282" t="str">
        <f t="shared" ca="1" si="5"/>
        <v/>
      </c>
      <c r="B41" s="284" t="str" cm="1">
        <f t="array" aca="1" ref="B41" ca="1">IFERROR(INDEX(INDIRECT($B$25&amp;"["&amp;B$26&amp;"]"), SMALL(IF(INDIRECT($B$25&amp;"[ID]")= 'Prog Info'!$C$2, ROW(INDIRECT($B$25&amp;"[ID]")) - ROW(INDEX(INDIRECT($B$25&amp;"[ID]"), 1,1))+1), $A41)),"")</f>
        <v/>
      </c>
      <c r="C41" s="303" t="str" cm="1">
        <f t="array" aca="1" ref="C41" ca="1">IFERROR(INDEX(INDIRECT($B$25&amp;"["&amp;C$26&amp;"]"), SMALL(IF(INDIRECT($B$25&amp;"[ID]")= 'Prog Info'!$C$2, ROW(INDIRECT($B$25&amp;"[ID]")) - ROW(INDEX(INDIRECT($B$25&amp;"[ID]"), 1,1))+1), $A41)),"")</f>
        <v/>
      </c>
      <c r="D41" s="303" t="str" cm="1">
        <f t="array" aca="1" ref="D41" ca="1">IFERROR(INDEX(INDIRECT($B$25&amp;"["&amp;D$26&amp;"]"), SMALL(IF(INDIRECT($B$25&amp;"[ID]")= 'Prog Info'!$C$2, ROW(INDIRECT($B$25&amp;"[ID]")) - ROW(INDEX(INDIRECT($B$25&amp;"[ID]"), 1,1))+1), $A41)),"")</f>
        <v/>
      </c>
      <c r="E41" s="303"/>
      <c r="F41" s="303" t="str" cm="1">
        <f t="array" aca="1" ref="F41" ca="1">IFERROR(INDEX(INDIRECT($B$25&amp;"["&amp;F$26&amp;"]"), SMALL(IF(INDIRECT($B$25&amp;"[ID]")= 'Prog Info'!$C$2, ROW(INDIRECT($B$25&amp;"[ID]")) - ROW(INDEX(INDIRECT($B$25&amp;"[ID]"), 1,1))+1), $A41)),"")</f>
        <v/>
      </c>
      <c r="G41" s="303"/>
      <c r="H41" s="303" t="str" cm="1">
        <f t="array" aca="1" ref="H41" ca="1">IFERROR(INDEX(INDIRECT($B$25&amp;"["&amp;H$26&amp;"]"), SMALL(IF(INDIRECT($B$25&amp;"[ID]")= 'Prog Info'!$C$2, ROW(INDIRECT($B$25&amp;"[ID]")) - ROW(INDEX(INDIRECT($B$25&amp;"[ID]"), 1,1))+1), $A41)),"")</f>
        <v/>
      </c>
      <c r="I41" s="309" t="str" cm="1">
        <f t="array" aca="1" ref="I41" ca="1">IFERROR(INDEX(INDIRECT($B$25&amp;"["&amp;I$26&amp;"]"), SMALL(IF(INDIRECT($B$25&amp;"[ID]")= 'Prog Info'!$C$2, ROW(INDIRECT($B$25&amp;"[ID]")) - ROW(INDEX(INDIRECT($B$25&amp;"[ID]"), 1,1))+1), $A41)),"")</f>
        <v/>
      </c>
      <c r="J41" s="310" t="str" cm="1">
        <f t="array" aca="1" ref="J41" ca="1">IFERROR(INDEX(INDIRECT($B$25&amp;"["&amp;J$26&amp;"]"), SMALL(IF(INDIRECT($B$25&amp;"[ID]")= 'Prog Info'!$C$2, ROW(INDIRECT($B$25&amp;"[ID]")) - ROW(INDEX(INDIRECT($B$25&amp;"[ID]"), 1,1))+1), $A41)),"")</f>
        <v/>
      </c>
      <c r="L41" s="282" t="str">
        <f t="shared" ca="1" si="6"/>
        <v/>
      </c>
      <c r="M41" s="284" t="str" cm="1">
        <f t="array" aca="1" ref="M41" ca="1">IFERROR(INDEX(INDIRECT($B$25&amp;"["&amp;B$26&amp;"]"), SMALL(IF(INDIRECT($B$25&amp;"[ID]")= 'Prog Info'!$C$2, ROW(INDIRECT($B$25&amp;"[ID]")) - ROW(INDEX(INDIRECT($B$25&amp;"[ID]"), 1,1))+1), $L41)),"")</f>
        <v/>
      </c>
      <c r="N41" s="303" t="str" cm="1">
        <f t="array" aca="1" ref="N41" ca="1">IFERROR(INDEX(INDIRECT($B$25&amp;"["&amp;C$26&amp;"]"), SMALL(IF(INDIRECT($B$25&amp;"[ID]")= 'Prog Info'!$C$2, ROW(INDIRECT($B$25&amp;"[ID]")) - ROW(INDEX(INDIRECT($B$25&amp;"[ID]"), 1,1))+1), $L41)),"")</f>
        <v/>
      </c>
      <c r="O41" s="303" t="str" cm="1">
        <f t="array" aca="1" ref="O41" ca="1">IFERROR(INDEX(INDIRECT($B$25&amp;"["&amp;D$26&amp;"]"), SMALL(IF(INDIRECT($B$25&amp;"[ID]")= 'Prog Info'!$C$2, ROW(INDIRECT($B$25&amp;"[ID]")) - ROW(INDEX(INDIRECT($B$25&amp;"[ID]"), 1,1))+1), $L41)),"")</f>
        <v/>
      </c>
      <c r="P41" s="303"/>
      <c r="Q41" s="303" t="str" cm="1">
        <f t="array" aca="1" ref="Q41" ca="1">IFERROR(INDEX(INDIRECT($B$25&amp;"["&amp;F$26&amp;"]"), SMALL(IF(INDIRECT($B$25&amp;"[ID]")= 'Prog Info'!$C$2, ROW(INDIRECT($B$25&amp;"[ID]")) - ROW(INDEX(INDIRECT($B$25&amp;"[ID]"), 1,1))+1), $L41)),"")</f>
        <v/>
      </c>
      <c r="R41" s="303"/>
      <c r="S41" s="309" t="str" cm="1">
        <f t="array" aca="1" ref="S41" ca="1">IFERROR(INDEX(INDIRECT($B$25&amp;"["&amp;I$26&amp;"]"), SMALL(IF(INDIRECT($B$25&amp;"[ID]")= 'Prog Info'!$C$2, ROW(INDIRECT($B$25&amp;"[ID]")) - ROW(INDEX(INDIRECT($B$25&amp;"[ID]"), 1,1))+1), $L41)),"")</f>
        <v/>
      </c>
      <c r="T41" s="310" t="str" cm="1">
        <f t="array" aca="1" ref="T41" ca="1">IFERROR(INDEX(INDIRECT($B$25&amp;"["&amp;J$26&amp;"]"), SMALL(IF(INDIRECT($B$25&amp;"[ID]")= 'Prog Info'!$C$2, ROW(INDIRECT($B$25&amp;"[ID]")) - ROW(INDEX(INDIRECT($B$25&amp;"[ID]"), 1,1))+1), $L41)),"")</f>
        <v/>
      </c>
    </row>
    <row r="42" spans="1:20" x14ac:dyDescent="0.25">
      <c r="A42" s="282" t="str">
        <f t="shared" ca="1" si="5"/>
        <v/>
      </c>
      <c r="B42" s="284" t="str" cm="1">
        <f t="array" aca="1" ref="B42" ca="1">IFERROR(INDEX(INDIRECT($B$25&amp;"["&amp;B$26&amp;"]"), SMALL(IF(INDIRECT($B$25&amp;"[ID]")= 'Prog Info'!$C$2, ROW(INDIRECT($B$25&amp;"[ID]")) - ROW(INDEX(INDIRECT($B$25&amp;"[ID]"), 1,1))+1), $A42)),"")</f>
        <v/>
      </c>
      <c r="C42" s="303" t="str" cm="1">
        <f t="array" aca="1" ref="C42" ca="1">IFERROR(INDEX(INDIRECT($B$25&amp;"["&amp;C$26&amp;"]"), SMALL(IF(INDIRECT($B$25&amp;"[ID]")= 'Prog Info'!$C$2, ROW(INDIRECT($B$25&amp;"[ID]")) - ROW(INDEX(INDIRECT($B$25&amp;"[ID]"), 1,1))+1), $A42)),"")</f>
        <v/>
      </c>
      <c r="D42" s="303" t="str" cm="1">
        <f t="array" aca="1" ref="D42" ca="1">IFERROR(INDEX(INDIRECT($B$25&amp;"["&amp;D$26&amp;"]"), SMALL(IF(INDIRECT($B$25&amp;"[ID]")= 'Prog Info'!$C$2, ROW(INDIRECT($B$25&amp;"[ID]")) - ROW(INDEX(INDIRECT($B$25&amp;"[ID]"), 1,1))+1), $A42)),"")</f>
        <v/>
      </c>
      <c r="E42" s="303"/>
      <c r="F42" s="303" t="str" cm="1">
        <f t="array" aca="1" ref="F42" ca="1">IFERROR(INDEX(INDIRECT($B$25&amp;"["&amp;F$26&amp;"]"), SMALL(IF(INDIRECT($B$25&amp;"[ID]")= 'Prog Info'!$C$2, ROW(INDIRECT($B$25&amp;"[ID]")) - ROW(INDEX(INDIRECT($B$25&amp;"[ID]"), 1,1))+1), $A42)),"")</f>
        <v/>
      </c>
      <c r="G42" s="303"/>
      <c r="H42" s="303" t="str" cm="1">
        <f t="array" aca="1" ref="H42" ca="1">IFERROR(INDEX(INDIRECT($B$25&amp;"["&amp;H$26&amp;"]"), SMALL(IF(INDIRECT($B$25&amp;"[ID]")= 'Prog Info'!$C$2, ROW(INDIRECT($B$25&amp;"[ID]")) - ROW(INDEX(INDIRECT($B$25&amp;"[ID]"), 1,1))+1), $A42)),"")</f>
        <v/>
      </c>
      <c r="I42" s="309" t="str" cm="1">
        <f t="array" aca="1" ref="I42" ca="1">IFERROR(INDEX(INDIRECT($B$25&amp;"["&amp;I$26&amp;"]"), SMALL(IF(INDIRECT($B$25&amp;"[ID]")= 'Prog Info'!$C$2, ROW(INDIRECT($B$25&amp;"[ID]")) - ROW(INDEX(INDIRECT($B$25&amp;"[ID]"), 1,1))+1), $A42)),"")</f>
        <v/>
      </c>
      <c r="J42" s="310" t="str" cm="1">
        <f t="array" aca="1" ref="J42" ca="1">IFERROR(INDEX(INDIRECT($B$25&amp;"["&amp;J$26&amp;"]"), SMALL(IF(INDIRECT($B$25&amp;"[ID]")= 'Prog Info'!$C$2, ROW(INDIRECT($B$25&amp;"[ID]")) - ROW(INDEX(INDIRECT($B$25&amp;"[ID]"), 1,1))+1), $A42)),"")</f>
        <v/>
      </c>
      <c r="L42" s="282" t="str">
        <f t="shared" ca="1" si="6"/>
        <v/>
      </c>
      <c r="M42" s="284" t="str" cm="1">
        <f t="array" aca="1" ref="M42" ca="1">IFERROR(INDEX(INDIRECT($B$25&amp;"["&amp;B$26&amp;"]"), SMALL(IF(INDIRECT($B$25&amp;"[ID]")= 'Prog Info'!$C$2, ROW(INDIRECT($B$25&amp;"[ID]")) - ROW(INDEX(INDIRECT($B$25&amp;"[ID]"), 1,1))+1), $L42)),"")</f>
        <v/>
      </c>
      <c r="N42" s="303" t="str" cm="1">
        <f t="array" aca="1" ref="N42" ca="1">IFERROR(INDEX(INDIRECT($B$25&amp;"["&amp;C$26&amp;"]"), SMALL(IF(INDIRECT($B$25&amp;"[ID]")= 'Prog Info'!$C$2, ROW(INDIRECT($B$25&amp;"[ID]")) - ROW(INDEX(INDIRECT($B$25&amp;"[ID]"), 1,1))+1), $L42)),"")</f>
        <v/>
      </c>
      <c r="O42" s="303" t="str" cm="1">
        <f t="array" aca="1" ref="O42" ca="1">IFERROR(INDEX(INDIRECT($B$25&amp;"["&amp;D$26&amp;"]"), SMALL(IF(INDIRECT($B$25&amp;"[ID]")= 'Prog Info'!$C$2, ROW(INDIRECT($B$25&amp;"[ID]")) - ROW(INDEX(INDIRECT($B$25&amp;"[ID]"), 1,1))+1), $L42)),"")</f>
        <v/>
      </c>
      <c r="P42" s="303"/>
      <c r="Q42" s="303" t="str" cm="1">
        <f t="array" aca="1" ref="Q42" ca="1">IFERROR(INDEX(INDIRECT($B$25&amp;"["&amp;F$26&amp;"]"), SMALL(IF(INDIRECT($B$25&amp;"[ID]")= 'Prog Info'!$C$2, ROW(INDIRECT($B$25&amp;"[ID]")) - ROW(INDEX(INDIRECT($B$25&amp;"[ID]"), 1,1))+1), $L42)),"")</f>
        <v/>
      </c>
      <c r="R42" s="303"/>
      <c r="S42" s="309" t="str" cm="1">
        <f t="array" aca="1" ref="S42" ca="1">IFERROR(INDEX(INDIRECT($B$25&amp;"["&amp;I$26&amp;"]"), SMALL(IF(INDIRECT($B$25&amp;"[ID]")= 'Prog Info'!$C$2, ROW(INDIRECT($B$25&amp;"[ID]")) - ROW(INDEX(INDIRECT($B$25&amp;"[ID]"), 1,1))+1), $L42)),"")</f>
        <v/>
      </c>
      <c r="T42" s="310" t="str" cm="1">
        <f t="array" aca="1" ref="T42" ca="1">IFERROR(INDEX(INDIRECT($B$25&amp;"["&amp;J$26&amp;"]"), SMALL(IF(INDIRECT($B$25&amp;"[ID]")= 'Prog Info'!$C$2, ROW(INDIRECT($B$25&amp;"[ID]")) - ROW(INDEX(INDIRECT($B$25&amp;"[ID]"), 1,1))+1), $L42)),"")</f>
        <v/>
      </c>
    </row>
    <row r="43" spans="1:20" x14ac:dyDescent="0.25">
      <c r="A43" s="282" t="str">
        <f t="shared" ca="1" si="5"/>
        <v/>
      </c>
      <c r="B43" s="284" t="str" cm="1">
        <f t="array" aca="1" ref="B43" ca="1">IFERROR(INDEX(INDIRECT($B$25&amp;"["&amp;B$26&amp;"]"), SMALL(IF(INDIRECT($B$25&amp;"[ID]")= 'Prog Info'!$C$2, ROW(INDIRECT($B$25&amp;"[ID]")) - ROW(INDEX(INDIRECT($B$25&amp;"[ID]"), 1,1))+1), $A43)),"")</f>
        <v/>
      </c>
      <c r="C43" s="303" t="str" cm="1">
        <f t="array" aca="1" ref="C43" ca="1">IFERROR(INDEX(INDIRECT($B$25&amp;"["&amp;C$26&amp;"]"), SMALL(IF(INDIRECT($B$25&amp;"[ID]")= 'Prog Info'!$C$2, ROW(INDIRECT($B$25&amp;"[ID]")) - ROW(INDEX(INDIRECT($B$25&amp;"[ID]"), 1,1))+1), $A43)),"")</f>
        <v/>
      </c>
      <c r="D43" s="303" t="str" cm="1">
        <f t="array" aca="1" ref="D43" ca="1">IFERROR(INDEX(INDIRECT($B$25&amp;"["&amp;D$26&amp;"]"), SMALL(IF(INDIRECT($B$25&amp;"[ID]")= 'Prog Info'!$C$2, ROW(INDIRECT($B$25&amp;"[ID]")) - ROW(INDEX(INDIRECT($B$25&amp;"[ID]"), 1,1))+1), $A43)),"")</f>
        <v/>
      </c>
      <c r="E43" s="303"/>
      <c r="F43" s="303" t="str" cm="1">
        <f t="array" aca="1" ref="F43" ca="1">IFERROR(INDEX(INDIRECT($B$25&amp;"["&amp;F$26&amp;"]"), SMALL(IF(INDIRECT($B$25&amp;"[ID]")= 'Prog Info'!$C$2, ROW(INDIRECT($B$25&amp;"[ID]")) - ROW(INDEX(INDIRECT($B$25&amp;"[ID]"), 1,1))+1), $A43)),"")</f>
        <v/>
      </c>
      <c r="G43" s="303"/>
      <c r="H43" s="303" t="str" cm="1">
        <f t="array" aca="1" ref="H43" ca="1">IFERROR(INDEX(INDIRECT($B$25&amp;"["&amp;H$26&amp;"]"), SMALL(IF(INDIRECT($B$25&amp;"[ID]")= 'Prog Info'!$C$2, ROW(INDIRECT($B$25&amp;"[ID]")) - ROW(INDEX(INDIRECT($B$25&amp;"[ID]"), 1,1))+1), $A43)),"")</f>
        <v/>
      </c>
      <c r="I43" s="309" t="str" cm="1">
        <f t="array" aca="1" ref="I43" ca="1">IFERROR(INDEX(INDIRECT($B$25&amp;"["&amp;I$26&amp;"]"), SMALL(IF(INDIRECT($B$25&amp;"[ID]")= 'Prog Info'!$C$2, ROW(INDIRECT($B$25&amp;"[ID]")) - ROW(INDEX(INDIRECT($B$25&amp;"[ID]"), 1,1))+1), $A43)),"")</f>
        <v/>
      </c>
      <c r="J43" s="310" t="str" cm="1">
        <f t="array" aca="1" ref="J43" ca="1">IFERROR(INDEX(INDIRECT($B$25&amp;"["&amp;J$26&amp;"]"), SMALL(IF(INDIRECT($B$25&amp;"[ID]")= 'Prog Info'!$C$2, ROW(INDIRECT($B$25&amp;"[ID]")) - ROW(INDEX(INDIRECT($B$25&amp;"[ID]"), 1,1))+1), $A43)),"")</f>
        <v/>
      </c>
      <c r="L43" s="282" t="str">
        <f t="shared" ca="1" si="6"/>
        <v/>
      </c>
      <c r="M43" s="284" t="str" cm="1">
        <f t="array" aca="1" ref="M43" ca="1">IFERROR(INDEX(INDIRECT($B$25&amp;"["&amp;B$26&amp;"]"), SMALL(IF(INDIRECT($B$25&amp;"[ID]")= 'Prog Info'!$C$2, ROW(INDIRECT($B$25&amp;"[ID]")) - ROW(INDEX(INDIRECT($B$25&amp;"[ID]"), 1,1))+1), $L43)),"")</f>
        <v/>
      </c>
      <c r="N43" s="303" t="str" cm="1">
        <f t="array" aca="1" ref="N43" ca="1">IFERROR(INDEX(INDIRECT($B$25&amp;"["&amp;C$26&amp;"]"), SMALL(IF(INDIRECT($B$25&amp;"[ID]")= 'Prog Info'!$C$2, ROW(INDIRECT($B$25&amp;"[ID]")) - ROW(INDEX(INDIRECT($B$25&amp;"[ID]"), 1,1))+1), $L43)),"")</f>
        <v/>
      </c>
      <c r="O43" s="303" t="str" cm="1">
        <f t="array" aca="1" ref="O43" ca="1">IFERROR(INDEX(INDIRECT($B$25&amp;"["&amp;D$26&amp;"]"), SMALL(IF(INDIRECT($B$25&amp;"[ID]")= 'Prog Info'!$C$2, ROW(INDIRECT($B$25&amp;"[ID]")) - ROW(INDEX(INDIRECT($B$25&amp;"[ID]"), 1,1))+1), $L43)),"")</f>
        <v/>
      </c>
      <c r="P43" s="303"/>
      <c r="Q43" s="303" t="str" cm="1">
        <f t="array" aca="1" ref="Q43" ca="1">IFERROR(INDEX(INDIRECT($B$25&amp;"["&amp;F$26&amp;"]"), SMALL(IF(INDIRECT($B$25&amp;"[ID]")= 'Prog Info'!$C$2, ROW(INDIRECT($B$25&amp;"[ID]")) - ROW(INDEX(INDIRECT($B$25&amp;"[ID]"), 1,1))+1), $L43)),"")</f>
        <v/>
      </c>
      <c r="R43" s="303"/>
      <c r="S43" s="309" t="str" cm="1">
        <f t="array" aca="1" ref="S43" ca="1">IFERROR(INDEX(INDIRECT($B$25&amp;"["&amp;I$26&amp;"]"), SMALL(IF(INDIRECT($B$25&amp;"[ID]")= 'Prog Info'!$C$2, ROW(INDIRECT($B$25&amp;"[ID]")) - ROW(INDEX(INDIRECT($B$25&amp;"[ID]"), 1,1))+1), $L43)),"")</f>
        <v/>
      </c>
      <c r="T43" s="310" t="str" cm="1">
        <f t="array" aca="1" ref="T43" ca="1">IFERROR(INDEX(INDIRECT($B$25&amp;"["&amp;J$26&amp;"]"), SMALL(IF(INDIRECT($B$25&amp;"[ID]")= 'Prog Info'!$C$2, ROW(INDIRECT($B$25&amp;"[ID]")) - ROW(INDEX(INDIRECT($B$25&amp;"[ID]"), 1,1))+1), $L43)),"")</f>
        <v/>
      </c>
    </row>
    <row r="44" spans="1:20" x14ac:dyDescent="0.25">
      <c r="A44" s="282" t="str">
        <f t="shared" ca="1" si="5"/>
        <v/>
      </c>
      <c r="B44" s="284" t="str" cm="1">
        <f t="array" aca="1" ref="B44" ca="1">IFERROR(INDEX(INDIRECT($B$25&amp;"["&amp;B$26&amp;"]"), SMALL(IF(INDIRECT($B$25&amp;"[ID]")= 'Prog Info'!$C$2, ROW(INDIRECT($B$25&amp;"[ID]")) - ROW(INDEX(INDIRECT($B$25&amp;"[ID]"), 1,1))+1), $A44)),"")</f>
        <v/>
      </c>
      <c r="C44" s="303" t="str" cm="1">
        <f t="array" aca="1" ref="C44" ca="1">IFERROR(INDEX(INDIRECT($B$25&amp;"["&amp;C$26&amp;"]"), SMALL(IF(INDIRECT($B$25&amp;"[ID]")= 'Prog Info'!$C$2, ROW(INDIRECT($B$25&amp;"[ID]")) - ROW(INDEX(INDIRECT($B$25&amp;"[ID]"), 1,1))+1), $A44)),"")</f>
        <v/>
      </c>
      <c r="D44" s="303" t="str" cm="1">
        <f t="array" aca="1" ref="D44" ca="1">IFERROR(INDEX(INDIRECT($B$25&amp;"["&amp;D$26&amp;"]"), SMALL(IF(INDIRECT($B$25&amp;"[ID]")= 'Prog Info'!$C$2, ROW(INDIRECT($B$25&amp;"[ID]")) - ROW(INDEX(INDIRECT($B$25&amp;"[ID]"), 1,1))+1), $A44)),"")</f>
        <v/>
      </c>
      <c r="E44" s="303"/>
      <c r="F44" s="303" t="str" cm="1">
        <f t="array" aca="1" ref="F44" ca="1">IFERROR(INDEX(INDIRECT($B$25&amp;"["&amp;F$26&amp;"]"), SMALL(IF(INDIRECT($B$25&amp;"[ID]")= 'Prog Info'!$C$2, ROW(INDIRECT($B$25&amp;"[ID]")) - ROW(INDEX(INDIRECT($B$25&amp;"[ID]"), 1,1))+1), $A44)),"")</f>
        <v/>
      </c>
      <c r="G44" s="303"/>
      <c r="H44" s="303" t="str" cm="1">
        <f t="array" aca="1" ref="H44" ca="1">IFERROR(INDEX(INDIRECT($B$25&amp;"["&amp;H$26&amp;"]"), SMALL(IF(INDIRECT($B$25&amp;"[ID]")= 'Prog Info'!$C$2, ROW(INDIRECT($B$25&amp;"[ID]")) - ROW(INDEX(INDIRECT($B$25&amp;"[ID]"), 1,1))+1), $A44)),"")</f>
        <v/>
      </c>
      <c r="I44" s="309" t="str" cm="1">
        <f t="array" aca="1" ref="I44" ca="1">IFERROR(INDEX(INDIRECT($B$25&amp;"["&amp;I$26&amp;"]"), SMALL(IF(INDIRECT($B$25&amp;"[ID]")= 'Prog Info'!$C$2, ROW(INDIRECT($B$25&amp;"[ID]")) - ROW(INDEX(INDIRECT($B$25&amp;"[ID]"), 1,1))+1), $A44)),"")</f>
        <v/>
      </c>
      <c r="J44" s="310" t="str" cm="1">
        <f t="array" aca="1" ref="J44" ca="1">IFERROR(INDEX(INDIRECT($B$25&amp;"["&amp;J$26&amp;"]"), SMALL(IF(INDIRECT($B$25&amp;"[ID]")= 'Prog Info'!$C$2, ROW(INDIRECT($B$25&amp;"[ID]")) - ROW(INDEX(INDIRECT($B$25&amp;"[ID]"), 1,1))+1), $A44)),"")</f>
        <v/>
      </c>
      <c r="L44" s="282" t="str">
        <f t="shared" ca="1" si="6"/>
        <v/>
      </c>
      <c r="M44" s="284" t="str" cm="1">
        <f t="array" aca="1" ref="M44" ca="1">IFERROR(INDEX(INDIRECT($B$25&amp;"["&amp;B$26&amp;"]"), SMALL(IF(INDIRECT($B$25&amp;"[ID]")= 'Prog Info'!$C$2, ROW(INDIRECT($B$25&amp;"[ID]")) - ROW(INDEX(INDIRECT($B$25&amp;"[ID]"), 1,1))+1), $L44)),"")</f>
        <v/>
      </c>
      <c r="N44" s="303" t="str" cm="1">
        <f t="array" aca="1" ref="N44" ca="1">IFERROR(INDEX(INDIRECT($B$25&amp;"["&amp;C$26&amp;"]"), SMALL(IF(INDIRECT($B$25&amp;"[ID]")= 'Prog Info'!$C$2, ROW(INDIRECT($B$25&amp;"[ID]")) - ROW(INDEX(INDIRECT($B$25&amp;"[ID]"), 1,1))+1), $L44)),"")</f>
        <v/>
      </c>
      <c r="O44" s="303" t="str" cm="1">
        <f t="array" aca="1" ref="O44" ca="1">IFERROR(INDEX(INDIRECT($B$25&amp;"["&amp;D$26&amp;"]"), SMALL(IF(INDIRECT($B$25&amp;"[ID]")= 'Prog Info'!$C$2, ROW(INDIRECT($B$25&amp;"[ID]")) - ROW(INDEX(INDIRECT($B$25&amp;"[ID]"), 1,1))+1), $L44)),"")</f>
        <v/>
      </c>
      <c r="P44" s="303"/>
      <c r="Q44" s="303" t="str" cm="1">
        <f t="array" aca="1" ref="Q44" ca="1">IFERROR(INDEX(INDIRECT($B$25&amp;"["&amp;F$26&amp;"]"), SMALL(IF(INDIRECT($B$25&amp;"[ID]")= 'Prog Info'!$C$2, ROW(INDIRECT($B$25&amp;"[ID]")) - ROW(INDEX(INDIRECT($B$25&amp;"[ID]"), 1,1))+1), $L44)),"")</f>
        <v/>
      </c>
      <c r="R44" s="303"/>
      <c r="S44" s="309" t="str" cm="1">
        <f t="array" aca="1" ref="S44" ca="1">IFERROR(INDEX(INDIRECT($B$25&amp;"["&amp;I$26&amp;"]"), SMALL(IF(INDIRECT($B$25&amp;"[ID]")= 'Prog Info'!$C$2, ROW(INDIRECT($B$25&amp;"[ID]")) - ROW(INDEX(INDIRECT($B$25&amp;"[ID]"), 1,1))+1), $L44)),"")</f>
        <v/>
      </c>
      <c r="T44" s="310" t="str" cm="1">
        <f t="array" aca="1" ref="T44" ca="1">IFERROR(INDEX(INDIRECT($B$25&amp;"["&amp;J$26&amp;"]"), SMALL(IF(INDIRECT($B$25&amp;"[ID]")= 'Prog Info'!$C$2, ROW(INDIRECT($B$25&amp;"[ID]")) - ROW(INDEX(INDIRECT($B$25&amp;"[ID]"), 1,1))+1), $L44)),"")</f>
        <v/>
      </c>
    </row>
    <row r="45" spans="1:20" x14ac:dyDescent="0.25">
      <c r="A45" s="282" t="str">
        <f t="shared" ca="1" si="5"/>
        <v/>
      </c>
      <c r="B45" s="284" t="str" cm="1">
        <f t="array" aca="1" ref="B45" ca="1">IFERROR(INDEX(INDIRECT($B$25&amp;"["&amp;B$26&amp;"]"), SMALL(IF(INDIRECT($B$25&amp;"[ID]")= 'Prog Info'!$C$2, ROW(INDIRECT($B$25&amp;"[ID]")) - ROW(INDEX(INDIRECT($B$25&amp;"[ID]"), 1,1))+1), $A45)),"")</f>
        <v/>
      </c>
      <c r="C45" s="303" t="str" cm="1">
        <f t="array" aca="1" ref="C45" ca="1">IFERROR(INDEX(INDIRECT($B$25&amp;"["&amp;C$26&amp;"]"), SMALL(IF(INDIRECT($B$25&amp;"[ID]")= 'Prog Info'!$C$2, ROW(INDIRECT($B$25&amp;"[ID]")) - ROW(INDEX(INDIRECT($B$25&amp;"[ID]"), 1,1))+1), $A45)),"")</f>
        <v/>
      </c>
      <c r="D45" s="303" t="str" cm="1">
        <f t="array" aca="1" ref="D45" ca="1">IFERROR(INDEX(INDIRECT($B$25&amp;"["&amp;D$26&amp;"]"), SMALL(IF(INDIRECT($B$25&amp;"[ID]")= 'Prog Info'!$C$2, ROW(INDIRECT($B$25&amp;"[ID]")) - ROW(INDEX(INDIRECT($B$25&amp;"[ID]"), 1,1))+1), $A45)),"")</f>
        <v/>
      </c>
      <c r="E45" s="303"/>
      <c r="F45" s="303" t="str" cm="1">
        <f t="array" aca="1" ref="F45" ca="1">IFERROR(INDEX(INDIRECT($B$25&amp;"["&amp;F$26&amp;"]"), SMALL(IF(INDIRECT($B$25&amp;"[ID]")= 'Prog Info'!$C$2, ROW(INDIRECT($B$25&amp;"[ID]")) - ROW(INDEX(INDIRECT($B$25&amp;"[ID]"), 1,1))+1), $A45)),"")</f>
        <v/>
      </c>
      <c r="G45" s="303"/>
      <c r="H45" s="303" t="str" cm="1">
        <f t="array" aca="1" ref="H45" ca="1">IFERROR(INDEX(INDIRECT($B$25&amp;"["&amp;H$26&amp;"]"), SMALL(IF(INDIRECT($B$25&amp;"[ID]")= 'Prog Info'!$C$2, ROW(INDIRECT($B$25&amp;"[ID]")) - ROW(INDEX(INDIRECT($B$25&amp;"[ID]"), 1,1))+1), $A45)),"")</f>
        <v/>
      </c>
      <c r="I45" s="309" t="str" cm="1">
        <f t="array" aca="1" ref="I45" ca="1">IFERROR(INDEX(INDIRECT($B$25&amp;"["&amp;I$26&amp;"]"), SMALL(IF(INDIRECT($B$25&amp;"[ID]")= 'Prog Info'!$C$2, ROW(INDIRECT($B$25&amp;"[ID]")) - ROW(INDEX(INDIRECT($B$25&amp;"[ID]"), 1,1))+1), $A45)),"")</f>
        <v/>
      </c>
      <c r="J45" s="310" t="str" cm="1">
        <f t="array" aca="1" ref="J45" ca="1">IFERROR(INDEX(INDIRECT($B$25&amp;"["&amp;J$26&amp;"]"), SMALL(IF(INDIRECT($B$25&amp;"[ID]")= 'Prog Info'!$C$2, ROW(INDIRECT($B$25&amp;"[ID]")) - ROW(INDEX(INDIRECT($B$25&amp;"[ID]"), 1,1))+1), $A45)),"")</f>
        <v/>
      </c>
      <c r="L45" s="282" t="str">
        <f t="shared" ca="1" si="6"/>
        <v/>
      </c>
      <c r="M45" s="284" t="str" cm="1">
        <f t="array" aca="1" ref="M45" ca="1">IFERROR(INDEX(INDIRECT($B$25&amp;"["&amp;B$26&amp;"]"), SMALL(IF(INDIRECT($B$25&amp;"[ID]")= 'Prog Info'!$C$2, ROW(INDIRECT($B$25&amp;"[ID]")) - ROW(INDEX(INDIRECT($B$25&amp;"[ID]"), 1,1))+1), $L45)),"")</f>
        <v/>
      </c>
      <c r="N45" s="303" t="str" cm="1">
        <f t="array" aca="1" ref="N45" ca="1">IFERROR(INDEX(INDIRECT($B$25&amp;"["&amp;C$26&amp;"]"), SMALL(IF(INDIRECT($B$25&amp;"[ID]")= 'Prog Info'!$C$2, ROW(INDIRECT($B$25&amp;"[ID]")) - ROW(INDEX(INDIRECT($B$25&amp;"[ID]"), 1,1))+1), $L45)),"")</f>
        <v/>
      </c>
      <c r="O45" s="303" t="str" cm="1">
        <f t="array" aca="1" ref="O45" ca="1">IFERROR(INDEX(INDIRECT($B$25&amp;"["&amp;D$26&amp;"]"), SMALL(IF(INDIRECT($B$25&amp;"[ID]")= 'Prog Info'!$C$2, ROW(INDIRECT($B$25&amp;"[ID]")) - ROW(INDEX(INDIRECT($B$25&amp;"[ID]"), 1,1))+1), $L45)),"")</f>
        <v/>
      </c>
      <c r="P45" s="303"/>
      <c r="Q45" s="303" t="str" cm="1">
        <f t="array" aca="1" ref="Q45" ca="1">IFERROR(INDEX(INDIRECT($B$25&amp;"["&amp;F$26&amp;"]"), SMALL(IF(INDIRECT($B$25&amp;"[ID]")= 'Prog Info'!$C$2, ROW(INDIRECT($B$25&amp;"[ID]")) - ROW(INDEX(INDIRECT($B$25&amp;"[ID]"), 1,1))+1), $L45)),"")</f>
        <v/>
      </c>
      <c r="R45" s="303"/>
      <c r="S45" s="309" t="str" cm="1">
        <f t="array" aca="1" ref="S45" ca="1">IFERROR(INDEX(INDIRECT($B$25&amp;"["&amp;I$26&amp;"]"), SMALL(IF(INDIRECT($B$25&amp;"[ID]")= 'Prog Info'!$C$2, ROW(INDIRECT($B$25&amp;"[ID]")) - ROW(INDEX(INDIRECT($B$25&amp;"[ID]"), 1,1))+1), $L45)),"")</f>
        <v/>
      </c>
      <c r="T45" s="310" t="str" cm="1">
        <f t="array" aca="1" ref="T45" ca="1">IFERROR(INDEX(INDIRECT($B$25&amp;"["&amp;J$26&amp;"]"), SMALL(IF(INDIRECT($B$25&amp;"[ID]")= 'Prog Info'!$C$2, ROW(INDIRECT($B$25&amp;"[ID]")) - ROW(INDEX(INDIRECT($B$25&amp;"[ID]"), 1,1))+1), $L45)),"")</f>
        <v/>
      </c>
    </row>
    <row r="46" spans="1:20" x14ac:dyDescent="0.25">
      <c r="A46" s="282" t="str">
        <f t="shared" ca="1" si="5"/>
        <v/>
      </c>
      <c r="B46" s="284" t="str" cm="1">
        <f t="array" aca="1" ref="B46" ca="1">IFERROR(INDEX(INDIRECT($B$25&amp;"["&amp;B$26&amp;"]"), SMALL(IF(INDIRECT($B$25&amp;"[ID]")= 'Prog Info'!$C$2, ROW(INDIRECT($B$25&amp;"[ID]")) - ROW(INDEX(INDIRECT($B$25&amp;"[ID]"), 1,1))+1), $A46)),"")</f>
        <v/>
      </c>
      <c r="C46" s="303" t="str" cm="1">
        <f t="array" aca="1" ref="C46" ca="1">IFERROR(INDEX(INDIRECT($B$25&amp;"["&amp;C$26&amp;"]"), SMALL(IF(INDIRECT($B$25&amp;"[ID]")= 'Prog Info'!$C$2, ROW(INDIRECT($B$25&amp;"[ID]")) - ROW(INDEX(INDIRECT($B$25&amp;"[ID]"), 1,1))+1), $A46)),"")</f>
        <v/>
      </c>
      <c r="D46" s="303" t="str" cm="1">
        <f t="array" aca="1" ref="D46" ca="1">IFERROR(INDEX(INDIRECT($B$25&amp;"["&amp;D$26&amp;"]"), SMALL(IF(INDIRECT($B$25&amp;"[ID]")= 'Prog Info'!$C$2, ROW(INDIRECT($B$25&amp;"[ID]")) - ROW(INDEX(INDIRECT($B$25&amp;"[ID]"), 1,1))+1), $A46)),"")</f>
        <v/>
      </c>
      <c r="E46" s="303"/>
      <c r="F46" s="303" t="str" cm="1">
        <f t="array" aca="1" ref="F46" ca="1">IFERROR(INDEX(INDIRECT($B$25&amp;"["&amp;F$26&amp;"]"), SMALL(IF(INDIRECT($B$25&amp;"[ID]")= 'Prog Info'!$C$2, ROW(INDIRECT($B$25&amp;"[ID]")) - ROW(INDEX(INDIRECT($B$25&amp;"[ID]"), 1,1))+1), $A46)),"")</f>
        <v/>
      </c>
      <c r="G46" s="303"/>
      <c r="H46" s="303" t="str" cm="1">
        <f t="array" aca="1" ref="H46" ca="1">IFERROR(INDEX(INDIRECT($B$25&amp;"["&amp;H$26&amp;"]"), SMALL(IF(INDIRECT($B$25&amp;"[ID]")= 'Prog Info'!$C$2, ROW(INDIRECT($B$25&amp;"[ID]")) - ROW(INDEX(INDIRECT($B$25&amp;"[ID]"), 1,1))+1), $A46)),"")</f>
        <v/>
      </c>
      <c r="I46" s="309" t="str" cm="1">
        <f t="array" aca="1" ref="I46" ca="1">IFERROR(INDEX(INDIRECT($B$25&amp;"["&amp;I$26&amp;"]"), SMALL(IF(INDIRECT($B$25&amp;"[ID]")= 'Prog Info'!$C$2, ROW(INDIRECT($B$25&amp;"[ID]")) - ROW(INDEX(INDIRECT($B$25&amp;"[ID]"), 1,1))+1), $A46)),"")</f>
        <v/>
      </c>
      <c r="J46" s="310" t="str" cm="1">
        <f t="array" aca="1" ref="J46" ca="1">IFERROR(INDEX(INDIRECT($B$25&amp;"["&amp;J$26&amp;"]"), SMALL(IF(INDIRECT($B$25&amp;"[ID]")= 'Prog Info'!$C$2, ROW(INDIRECT($B$25&amp;"[ID]")) - ROW(INDEX(INDIRECT($B$25&amp;"[ID]"), 1,1))+1), $A46)),"")</f>
        <v/>
      </c>
      <c r="L46" s="282" t="str">
        <f t="shared" ca="1" si="6"/>
        <v/>
      </c>
      <c r="M46" s="284" t="str" cm="1">
        <f t="array" aca="1" ref="M46" ca="1">IFERROR(INDEX(INDIRECT($B$25&amp;"["&amp;B$26&amp;"]"), SMALL(IF(INDIRECT($B$25&amp;"[ID]")= 'Prog Info'!$C$2, ROW(INDIRECT($B$25&amp;"[ID]")) - ROW(INDEX(INDIRECT($B$25&amp;"[ID]"), 1,1))+1), $L46)),"")</f>
        <v/>
      </c>
      <c r="N46" s="303" t="str" cm="1">
        <f t="array" aca="1" ref="N46" ca="1">IFERROR(INDEX(INDIRECT($B$25&amp;"["&amp;C$26&amp;"]"), SMALL(IF(INDIRECT($B$25&amp;"[ID]")= 'Prog Info'!$C$2, ROW(INDIRECT($B$25&amp;"[ID]")) - ROW(INDEX(INDIRECT($B$25&amp;"[ID]"), 1,1))+1), $L46)),"")</f>
        <v/>
      </c>
      <c r="O46" s="303" t="str" cm="1">
        <f t="array" aca="1" ref="O46" ca="1">IFERROR(INDEX(INDIRECT($B$25&amp;"["&amp;D$26&amp;"]"), SMALL(IF(INDIRECT($B$25&amp;"[ID]")= 'Prog Info'!$C$2, ROW(INDIRECT($B$25&amp;"[ID]")) - ROW(INDEX(INDIRECT($B$25&amp;"[ID]"), 1,1))+1), $L46)),"")</f>
        <v/>
      </c>
      <c r="P46" s="303"/>
      <c r="Q46" s="303" t="str" cm="1">
        <f t="array" aca="1" ref="Q46" ca="1">IFERROR(INDEX(INDIRECT($B$25&amp;"["&amp;F$26&amp;"]"), SMALL(IF(INDIRECT($B$25&amp;"[ID]")= 'Prog Info'!$C$2, ROW(INDIRECT($B$25&amp;"[ID]")) - ROW(INDEX(INDIRECT($B$25&amp;"[ID]"), 1,1))+1), $L46)),"")</f>
        <v/>
      </c>
      <c r="R46" s="303"/>
      <c r="S46" s="309" t="str" cm="1">
        <f t="array" aca="1" ref="S46" ca="1">IFERROR(INDEX(INDIRECT($B$25&amp;"["&amp;I$26&amp;"]"), SMALL(IF(INDIRECT($B$25&amp;"[ID]")= 'Prog Info'!$C$2, ROW(INDIRECT($B$25&amp;"[ID]")) - ROW(INDEX(INDIRECT($B$25&amp;"[ID]"), 1,1))+1), $L46)),"")</f>
        <v/>
      </c>
      <c r="T46" s="310" t="str" cm="1">
        <f t="array" aca="1" ref="T46" ca="1">IFERROR(INDEX(INDIRECT($B$25&amp;"["&amp;J$26&amp;"]"), SMALL(IF(INDIRECT($B$25&amp;"[ID]")= 'Prog Info'!$C$2, ROW(INDIRECT($B$25&amp;"[ID]")) - ROW(INDEX(INDIRECT($B$25&amp;"[ID]"), 1,1))+1), $L46)),"")</f>
        <v/>
      </c>
    </row>
    <row r="47" spans="1:20" x14ac:dyDescent="0.25">
      <c r="A47" s="282" t="str">
        <f t="shared" ca="1" si="5"/>
        <v/>
      </c>
      <c r="B47" s="284" t="str" cm="1">
        <f t="array" aca="1" ref="B47" ca="1">IFERROR(INDEX(INDIRECT($B$25&amp;"["&amp;B$26&amp;"]"), SMALL(IF(INDIRECT($B$25&amp;"[ID]")= 'Prog Info'!$C$2, ROW(INDIRECT($B$25&amp;"[ID]")) - ROW(INDEX(INDIRECT($B$25&amp;"[ID]"), 1,1))+1), $A47)),"")</f>
        <v/>
      </c>
      <c r="C47" s="303" t="str" cm="1">
        <f t="array" aca="1" ref="C47" ca="1">IFERROR(INDEX(INDIRECT($B$25&amp;"["&amp;C$26&amp;"]"), SMALL(IF(INDIRECT($B$25&amp;"[ID]")= 'Prog Info'!$C$2, ROW(INDIRECT($B$25&amp;"[ID]")) - ROW(INDEX(INDIRECT($B$25&amp;"[ID]"), 1,1))+1), $A47)),"")</f>
        <v/>
      </c>
      <c r="D47" s="303" t="str" cm="1">
        <f t="array" aca="1" ref="D47" ca="1">IFERROR(INDEX(INDIRECT($B$25&amp;"["&amp;D$26&amp;"]"), SMALL(IF(INDIRECT($B$25&amp;"[ID]")= 'Prog Info'!$C$2, ROW(INDIRECT($B$25&amp;"[ID]")) - ROW(INDEX(INDIRECT($B$25&amp;"[ID]"), 1,1))+1), $A47)),"")</f>
        <v/>
      </c>
      <c r="E47" s="303"/>
      <c r="F47" s="303" t="str" cm="1">
        <f t="array" aca="1" ref="F47" ca="1">IFERROR(INDEX(INDIRECT($B$25&amp;"["&amp;F$26&amp;"]"), SMALL(IF(INDIRECT($B$25&amp;"[ID]")= 'Prog Info'!$C$2, ROW(INDIRECT($B$25&amp;"[ID]")) - ROW(INDEX(INDIRECT($B$25&amp;"[ID]"), 1,1))+1), $A47)),"")</f>
        <v/>
      </c>
      <c r="G47" s="303"/>
      <c r="H47" s="303" t="str" cm="1">
        <f t="array" aca="1" ref="H47" ca="1">IFERROR(INDEX(INDIRECT($B$25&amp;"["&amp;H$26&amp;"]"), SMALL(IF(INDIRECT($B$25&amp;"[ID]")= 'Prog Info'!$C$2, ROW(INDIRECT($B$25&amp;"[ID]")) - ROW(INDEX(INDIRECT($B$25&amp;"[ID]"), 1,1))+1), $A47)),"")</f>
        <v/>
      </c>
      <c r="I47" s="309" t="str" cm="1">
        <f t="array" aca="1" ref="I47" ca="1">IFERROR(INDEX(INDIRECT($B$25&amp;"["&amp;I$26&amp;"]"), SMALL(IF(INDIRECT($B$25&amp;"[ID]")= 'Prog Info'!$C$2, ROW(INDIRECT($B$25&amp;"[ID]")) - ROW(INDEX(INDIRECT($B$25&amp;"[ID]"), 1,1))+1), $A47)),"")</f>
        <v/>
      </c>
      <c r="J47" s="310" t="str" cm="1">
        <f t="array" aca="1" ref="J47" ca="1">IFERROR(INDEX(INDIRECT($B$25&amp;"["&amp;J$26&amp;"]"), SMALL(IF(INDIRECT($B$25&amp;"[ID]")= 'Prog Info'!$C$2, ROW(INDIRECT($B$25&amp;"[ID]")) - ROW(INDEX(INDIRECT($B$25&amp;"[ID]"), 1,1))+1), $A47)),"")</f>
        <v/>
      </c>
      <c r="L47" s="282" t="str">
        <f t="shared" ca="1" si="6"/>
        <v/>
      </c>
      <c r="M47" s="284" t="str" cm="1">
        <f t="array" aca="1" ref="M47" ca="1">IFERROR(INDEX(INDIRECT($B$25&amp;"["&amp;B$26&amp;"]"), SMALL(IF(INDIRECT($B$25&amp;"[ID]")= 'Prog Info'!$C$2, ROW(INDIRECT($B$25&amp;"[ID]")) - ROW(INDEX(INDIRECT($B$25&amp;"[ID]"), 1,1))+1), $L47)),"")</f>
        <v/>
      </c>
      <c r="N47" s="303" t="str" cm="1">
        <f t="array" aca="1" ref="N47" ca="1">IFERROR(INDEX(INDIRECT($B$25&amp;"["&amp;C$26&amp;"]"), SMALL(IF(INDIRECT($B$25&amp;"[ID]")= 'Prog Info'!$C$2, ROW(INDIRECT($B$25&amp;"[ID]")) - ROW(INDEX(INDIRECT($B$25&amp;"[ID]"), 1,1))+1), $L47)),"")</f>
        <v/>
      </c>
      <c r="O47" s="303" t="str" cm="1">
        <f t="array" aca="1" ref="O47" ca="1">IFERROR(INDEX(INDIRECT($B$25&amp;"["&amp;D$26&amp;"]"), SMALL(IF(INDIRECT($B$25&amp;"[ID]")= 'Prog Info'!$C$2, ROW(INDIRECT($B$25&amp;"[ID]")) - ROW(INDEX(INDIRECT($B$25&amp;"[ID]"), 1,1))+1), $L47)),"")</f>
        <v/>
      </c>
      <c r="P47" s="303"/>
      <c r="Q47" s="303" t="str" cm="1">
        <f t="array" aca="1" ref="Q47" ca="1">IFERROR(INDEX(INDIRECT($B$25&amp;"["&amp;F$26&amp;"]"), SMALL(IF(INDIRECT($B$25&amp;"[ID]")= 'Prog Info'!$C$2, ROW(INDIRECT($B$25&amp;"[ID]")) - ROW(INDEX(INDIRECT($B$25&amp;"[ID]"), 1,1))+1), $L47)),"")</f>
        <v/>
      </c>
      <c r="R47" s="303"/>
      <c r="S47" s="309" t="str" cm="1">
        <f t="array" aca="1" ref="S47" ca="1">IFERROR(INDEX(INDIRECT($B$25&amp;"["&amp;I$26&amp;"]"), SMALL(IF(INDIRECT($B$25&amp;"[ID]")= 'Prog Info'!$C$2, ROW(INDIRECT($B$25&amp;"[ID]")) - ROW(INDEX(INDIRECT($B$25&amp;"[ID]"), 1,1))+1), $L47)),"")</f>
        <v/>
      </c>
      <c r="T47" s="310" t="str" cm="1">
        <f t="array" aca="1" ref="T47" ca="1">IFERROR(INDEX(INDIRECT($B$25&amp;"["&amp;J$26&amp;"]"), SMALL(IF(INDIRECT($B$25&amp;"[ID]")= 'Prog Info'!$C$2, ROW(INDIRECT($B$25&amp;"[ID]")) - ROW(INDEX(INDIRECT($B$25&amp;"[ID]"), 1,1))+1), $L47)),"")</f>
        <v/>
      </c>
    </row>
    <row r="48" spans="1:20" x14ac:dyDescent="0.25">
      <c r="A48" s="282" t="str">
        <f t="shared" ca="1" si="5"/>
        <v/>
      </c>
      <c r="B48" s="284" t="str" cm="1">
        <f t="array" aca="1" ref="B48" ca="1">IFERROR(INDEX(INDIRECT($B$25&amp;"["&amp;B$26&amp;"]"), SMALL(IF(INDIRECT($B$25&amp;"[ID]")= 'Prog Info'!$C$2, ROW(INDIRECT($B$25&amp;"[ID]")) - ROW(INDEX(INDIRECT($B$25&amp;"[ID]"), 1,1))+1), $A48)),"")</f>
        <v/>
      </c>
      <c r="C48" s="303" t="str" cm="1">
        <f t="array" aca="1" ref="C48" ca="1">IFERROR(INDEX(INDIRECT($B$25&amp;"["&amp;C$26&amp;"]"), SMALL(IF(INDIRECT($B$25&amp;"[ID]")= 'Prog Info'!$C$2, ROW(INDIRECT($B$25&amp;"[ID]")) - ROW(INDEX(INDIRECT($B$25&amp;"[ID]"), 1,1))+1), $A48)),"")</f>
        <v/>
      </c>
      <c r="D48" s="303" t="str" cm="1">
        <f t="array" aca="1" ref="D48" ca="1">IFERROR(INDEX(INDIRECT($B$25&amp;"["&amp;D$26&amp;"]"), SMALL(IF(INDIRECT($B$25&amp;"[ID]")= 'Prog Info'!$C$2, ROW(INDIRECT($B$25&amp;"[ID]")) - ROW(INDEX(INDIRECT($B$25&amp;"[ID]"), 1,1))+1), $A48)),"")</f>
        <v/>
      </c>
      <c r="E48" s="303"/>
      <c r="F48" s="303" t="str" cm="1">
        <f t="array" aca="1" ref="F48" ca="1">IFERROR(INDEX(INDIRECT($B$25&amp;"["&amp;F$26&amp;"]"), SMALL(IF(INDIRECT($B$25&amp;"[ID]")= 'Prog Info'!$C$2, ROW(INDIRECT($B$25&amp;"[ID]")) - ROW(INDEX(INDIRECT($B$25&amp;"[ID]"), 1,1))+1), $A48)),"")</f>
        <v/>
      </c>
      <c r="G48" s="303"/>
      <c r="H48" s="303" t="str" cm="1">
        <f t="array" aca="1" ref="H48" ca="1">IFERROR(INDEX(INDIRECT($B$25&amp;"["&amp;H$26&amp;"]"), SMALL(IF(INDIRECT($B$25&amp;"[ID]")= 'Prog Info'!$C$2, ROW(INDIRECT($B$25&amp;"[ID]")) - ROW(INDEX(INDIRECT($B$25&amp;"[ID]"), 1,1))+1), $A48)),"")</f>
        <v/>
      </c>
      <c r="I48" s="309" t="str" cm="1">
        <f t="array" aca="1" ref="I48" ca="1">IFERROR(INDEX(INDIRECT($B$25&amp;"["&amp;I$26&amp;"]"), SMALL(IF(INDIRECT($B$25&amp;"[ID]")= 'Prog Info'!$C$2, ROW(INDIRECT($B$25&amp;"[ID]")) - ROW(INDEX(INDIRECT($B$25&amp;"[ID]"), 1,1))+1), $A48)),"")</f>
        <v/>
      </c>
      <c r="J48" s="310" t="str" cm="1">
        <f t="array" aca="1" ref="J48" ca="1">IFERROR(INDEX(INDIRECT($B$25&amp;"["&amp;J$26&amp;"]"), SMALL(IF(INDIRECT($B$25&amp;"[ID]")= 'Prog Info'!$C$2, ROW(INDIRECT($B$25&amp;"[ID]")) - ROW(INDEX(INDIRECT($B$25&amp;"[ID]"), 1,1))+1), $A48)),"")</f>
        <v/>
      </c>
      <c r="L48" s="282" t="str">
        <f t="shared" ca="1" si="6"/>
        <v/>
      </c>
      <c r="M48" s="284" t="str" cm="1">
        <f t="array" aca="1" ref="M48" ca="1">IFERROR(INDEX(INDIRECT($B$25&amp;"["&amp;B$26&amp;"]"), SMALL(IF(INDIRECT($B$25&amp;"[ID]")= 'Prog Info'!$C$2, ROW(INDIRECT($B$25&amp;"[ID]")) - ROW(INDEX(INDIRECT($B$25&amp;"[ID]"), 1,1))+1), $L48)),"")</f>
        <v/>
      </c>
      <c r="N48" s="303" t="str" cm="1">
        <f t="array" aca="1" ref="N48" ca="1">IFERROR(INDEX(INDIRECT($B$25&amp;"["&amp;C$26&amp;"]"), SMALL(IF(INDIRECT($B$25&amp;"[ID]")= 'Prog Info'!$C$2, ROW(INDIRECT($B$25&amp;"[ID]")) - ROW(INDEX(INDIRECT($B$25&amp;"[ID]"), 1,1))+1), $L48)),"")</f>
        <v/>
      </c>
      <c r="O48" s="303" t="str" cm="1">
        <f t="array" aca="1" ref="O48" ca="1">IFERROR(INDEX(INDIRECT($B$25&amp;"["&amp;D$26&amp;"]"), SMALL(IF(INDIRECT($B$25&amp;"[ID]")= 'Prog Info'!$C$2, ROW(INDIRECT($B$25&amp;"[ID]")) - ROW(INDEX(INDIRECT($B$25&amp;"[ID]"), 1,1))+1), $L48)),"")</f>
        <v/>
      </c>
      <c r="P48" s="303"/>
      <c r="Q48" s="303" t="str" cm="1">
        <f t="array" aca="1" ref="Q48" ca="1">IFERROR(INDEX(INDIRECT($B$25&amp;"["&amp;F$26&amp;"]"), SMALL(IF(INDIRECT($B$25&amp;"[ID]")= 'Prog Info'!$C$2, ROW(INDIRECT($B$25&amp;"[ID]")) - ROW(INDEX(INDIRECT($B$25&amp;"[ID]"), 1,1))+1), $L48)),"")</f>
        <v/>
      </c>
      <c r="R48" s="303"/>
      <c r="S48" s="309" t="str" cm="1">
        <f t="array" aca="1" ref="S48" ca="1">IFERROR(INDEX(INDIRECT($B$25&amp;"["&amp;I$26&amp;"]"), SMALL(IF(INDIRECT($B$25&amp;"[ID]")= 'Prog Info'!$C$2, ROW(INDIRECT($B$25&amp;"[ID]")) - ROW(INDEX(INDIRECT($B$25&amp;"[ID]"), 1,1))+1), $L48)),"")</f>
        <v/>
      </c>
      <c r="T48" s="310" t="str" cm="1">
        <f t="array" aca="1" ref="T48" ca="1">IFERROR(INDEX(INDIRECT($B$25&amp;"["&amp;J$26&amp;"]"), SMALL(IF(INDIRECT($B$25&amp;"[ID]")= 'Prog Info'!$C$2, ROW(INDIRECT($B$25&amp;"[ID]")) - ROW(INDEX(INDIRECT($B$25&amp;"[ID]"), 1,1))+1), $L48)),"")</f>
        <v/>
      </c>
    </row>
    <row r="49" spans="1:20" x14ac:dyDescent="0.25">
      <c r="A49" s="282" t="str">
        <f t="shared" ca="1" si="5"/>
        <v/>
      </c>
      <c r="B49" s="284" t="str" cm="1">
        <f t="array" aca="1" ref="B49" ca="1">IFERROR(INDEX(INDIRECT($B$25&amp;"["&amp;B$26&amp;"]"), SMALL(IF(INDIRECT($B$25&amp;"[ID]")= 'Prog Info'!$C$2, ROW(INDIRECT($B$25&amp;"[ID]")) - ROW(INDEX(INDIRECT($B$25&amp;"[ID]"), 1,1))+1), $A49)),"")</f>
        <v/>
      </c>
      <c r="C49" s="303" t="str" cm="1">
        <f t="array" aca="1" ref="C49" ca="1">IFERROR(INDEX(INDIRECT($B$25&amp;"["&amp;C$26&amp;"]"), SMALL(IF(INDIRECT($B$25&amp;"[ID]")= 'Prog Info'!$C$2, ROW(INDIRECT($B$25&amp;"[ID]")) - ROW(INDEX(INDIRECT($B$25&amp;"[ID]"), 1,1))+1), $A49)),"")</f>
        <v/>
      </c>
      <c r="D49" s="303" t="str" cm="1">
        <f t="array" aca="1" ref="D49" ca="1">IFERROR(INDEX(INDIRECT($B$25&amp;"["&amp;D$26&amp;"]"), SMALL(IF(INDIRECT($B$25&amp;"[ID]")= 'Prog Info'!$C$2, ROW(INDIRECT($B$25&amp;"[ID]")) - ROW(INDEX(INDIRECT($B$25&amp;"[ID]"), 1,1))+1), $A49)),"")</f>
        <v/>
      </c>
      <c r="E49" s="303"/>
      <c r="F49" s="303" t="str" cm="1">
        <f t="array" aca="1" ref="F49" ca="1">IFERROR(INDEX(INDIRECT($B$25&amp;"["&amp;F$26&amp;"]"), SMALL(IF(INDIRECT($B$25&amp;"[ID]")= 'Prog Info'!$C$2, ROW(INDIRECT($B$25&amp;"[ID]")) - ROW(INDEX(INDIRECT($B$25&amp;"[ID]"), 1,1))+1), $A49)),"")</f>
        <v/>
      </c>
      <c r="G49" s="303"/>
      <c r="H49" s="303" t="str" cm="1">
        <f t="array" aca="1" ref="H49" ca="1">IFERROR(INDEX(INDIRECT($B$25&amp;"["&amp;H$26&amp;"]"), SMALL(IF(INDIRECT($B$25&amp;"[ID]")= 'Prog Info'!$C$2, ROW(INDIRECT($B$25&amp;"[ID]")) - ROW(INDEX(INDIRECT($B$25&amp;"[ID]"), 1,1))+1), $A49)),"")</f>
        <v/>
      </c>
      <c r="I49" s="309" t="str" cm="1">
        <f t="array" aca="1" ref="I49" ca="1">IFERROR(INDEX(INDIRECT($B$25&amp;"["&amp;I$26&amp;"]"), SMALL(IF(INDIRECT($B$25&amp;"[ID]")= 'Prog Info'!$C$2, ROW(INDIRECT($B$25&amp;"[ID]")) - ROW(INDEX(INDIRECT($B$25&amp;"[ID]"), 1,1))+1), $A49)),"")</f>
        <v/>
      </c>
      <c r="J49" s="310" t="str" cm="1">
        <f t="array" aca="1" ref="J49" ca="1">IFERROR(INDEX(INDIRECT($B$25&amp;"["&amp;J$26&amp;"]"), SMALL(IF(INDIRECT($B$25&amp;"[ID]")= 'Prog Info'!$C$2, ROW(INDIRECT($B$25&amp;"[ID]")) - ROW(INDEX(INDIRECT($B$25&amp;"[ID]"), 1,1))+1), $A49)),"")</f>
        <v/>
      </c>
      <c r="L49" s="282" t="str">
        <f t="shared" ca="1" si="6"/>
        <v/>
      </c>
      <c r="M49" s="284" t="str" cm="1">
        <f t="array" aca="1" ref="M49" ca="1">IFERROR(INDEX(INDIRECT($B$25&amp;"["&amp;B$26&amp;"]"), SMALL(IF(INDIRECT($B$25&amp;"[ID]")= 'Prog Info'!$C$2, ROW(INDIRECT($B$25&amp;"[ID]")) - ROW(INDEX(INDIRECT($B$25&amp;"[ID]"), 1,1))+1), $L49)),"")</f>
        <v/>
      </c>
      <c r="N49" s="303" t="str" cm="1">
        <f t="array" aca="1" ref="N49" ca="1">IFERROR(INDEX(INDIRECT($B$25&amp;"["&amp;C$26&amp;"]"), SMALL(IF(INDIRECT($B$25&amp;"[ID]")= 'Prog Info'!$C$2, ROW(INDIRECT($B$25&amp;"[ID]")) - ROW(INDEX(INDIRECT($B$25&amp;"[ID]"), 1,1))+1), $L49)),"")</f>
        <v/>
      </c>
      <c r="O49" s="303" t="str" cm="1">
        <f t="array" aca="1" ref="O49" ca="1">IFERROR(INDEX(INDIRECT($B$25&amp;"["&amp;D$26&amp;"]"), SMALL(IF(INDIRECT($B$25&amp;"[ID]")= 'Prog Info'!$C$2, ROW(INDIRECT($B$25&amp;"[ID]")) - ROW(INDEX(INDIRECT($B$25&amp;"[ID]"), 1,1))+1), $L49)),"")</f>
        <v/>
      </c>
      <c r="P49" s="303"/>
      <c r="Q49" s="303" t="str" cm="1">
        <f t="array" aca="1" ref="Q49" ca="1">IFERROR(INDEX(INDIRECT($B$25&amp;"["&amp;F$26&amp;"]"), SMALL(IF(INDIRECT($B$25&amp;"[ID]")= 'Prog Info'!$C$2, ROW(INDIRECT($B$25&amp;"[ID]")) - ROW(INDEX(INDIRECT($B$25&amp;"[ID]"), 1,1))+1), $L49)),"")</f>
        <v/>
      </c>
      <c r="R49" s="303"/>
      <c r="S49" s="309" t="str" cm="1">
        <f t="array" aca="1" ref="S49" ca="1">IFERROR(INDEX(INDIRECT($B$25&amp;"["&amp;I$26&amp;"]"), SMALL(IF(INDIRECT($B$25&amp;"[ID]")= 'Prog Info'!$C$2, ROW(INDIRECT($B$25&amp;"[ID]")) - ROW(INDEX(INDIRECT($B$25&amp;"[ID]"), 1,1))+1), $L49)),"")</f>
        <v/>
      </c>
      <c r="T49" s="310" t="str" cm="1">
        <f t="array" aca="1" ref="T49" ca="1">IFERROR(INDEX(INDIRECT($B$25&amp;"["&amp;J$26&amp;"]"), SMALL(IF(INDIRECT($B$25&amp;"[ID]")= 'Prog Info'!$C$2, ROW(INDIRECT($B$25&amp;"[ID]")) - ROW(INDEX(INDIRECT($B$25&amp;"[ID]"), 1,1))+1), $L49)),"")</f>
        <v/>
      </c>
    </row>
    <row r="50" spans="1:20" x14ac:dyDescent="0.25">
      <c r="A50" s="282" t="str">
        <f t="shared" ca="1" si="5"/>
        <v/>
      </c>
      <c r="B50" s="284" t="str" cm="1">
        <f t="array" aca="1" ref="B50" ca="1">IFERROR(INDEX(INDIRECT($B$25&amp;"["&amp;B$26&amp;"]"), SMALL(IF(INDIRECT($B$25&amp;"[ID]")= 'Prog Info'!$C$2, ROW(INDIRECT($B$25&amp;"[ID]")) - ROW(INDEX(INDIRECT($B$25&amp;"[ID]"), 1,1))+1), $A50)),"")</f>
        <v/>
      </c>
      <c r="C50" s="303" t="str" cm="1">
        <f t="array" aca="1" ref="C50" ca="1">IFERROR(INDEX(INDIRECT($B$25&amp;"["&amp;C$26&amp;"]"), SMALL(IF(INDIRECT($B$25&amp;"[ID]")= 'Prog Info'!$C$2, ROW(INDIRECT($B$25&amp;"[ID]")) - ROW(INDEX(INDIRECT($B$25&amp;"[ID]"), 1,1))+1), $A50)),"")</f>
        <v/>
      </c>
      <c r="D50" s="303" t="str" cm="1">
        <f t="array" aca="1" ref="D50" ca="1">IFERROR(INDEX(INDIRECT($B$25&amp;"["&amp;D$26&amp;"]"), SMALL(IF(INDIRECT($B$25&amp;"[ID]")= 'Prog Info'!$C$2, ROW(INDIRECT($B$25&amp;"[ID]")) - ROW(INDEX(INDIRECT($B$25&amp;"[ID]"), 1,1))+1), $A50)),"")</f>
        <v/>
      </c>
      <c r="E50" s="303"/>
      <c r="F50" s="303" t="str" cm="1">
        <f t="array" aca="1" ref="F50" ca="1">IFERROR(INDEX(INDIRECT($B$25&amp;"["&amp;F$26&amp;"]"), SMALL(IF(INDIRECT($B$25&amp;"[ID]")= 'Prog Info'!$C$2, ROW(INDIRECT($B$25&amp;"[ID]")) - ROW(INDEX(INDIRECT($B$25&amp;"[ID]"), 1,1))+1), $A50)),"")</f>
        <v/>
      </c>
      <c r="G50" s="303"/>
      <c r="H50" s="303" t="str" cm="1">
        <f t="array" aca="1" ref="H50" ca="1">IFERROR(INDEX(INDIRECT($B$25&amp;"["&amp;H$26&amp;"]"), SMALL(IF(INDIRECT($B$25&amp;"[ID]")= 'Prog Info'!$C$2, ROW(INDIRECT($B$25&amp;"[ID]")) - ROW(INDEX(INDIRECT($B$25&amp;"[ID]"), 1,1))+1), $A50)),"")</f>
        <v/>
      </c>
      <c r="I50" s="309" t="str" cm="1">
        <f t="array" aca="1" ref="I50" ca="1">IFERROR(INDEX(INDIRECT($B$25&amp;"["&amp;I$26&amp;"]"), SMALL(IF(INDIRECT($B$25&amp;"[ID]")= 'Prog Info'!$C$2, ROW(INDIRECT($B$25&amp;"[ID]")) - ROW(INDEX(INDIRECT($B$25&amp;"[ID]"), 1,1))+1), $A50)),"")</f>
        <v/>
      </c>
      <c r="J50" s="310" t="str" cm="1">
        <f t="array" aca="1" ref="J50" ca="1">IFERROR(INDEX(INDIRECT($B$25&amp;"["&amp;J$26&amp;"]"), SMALL(IF(INDIRECT($B$25&amp;"[ID]")= 'Prog Info'!$C$2, ROW(INDIRECT($B$25&amp;"[ID]")) - ROW(INDEX(INDIRECT($B$25&amp;"[ID]"), 1,1))+1), $A50)),"")</f>
        <v/>
      </c>
      <c r="L50" s="282" t="str">
        <f t="shared" ca="1" si="6"/>
        <v/>
      </c>
      <c r="M50" s="284" t="str" cm="1">
        <f t="array" aca="1" ref="M50" ca="1">IFERROR(INDEX(INDIRECT($B$25&amp;"["&amp;B$26&amp;"]"), SMALL(IF(INDIRECT($B$25&amp;"[ID]")= 'Prog Info'!$C$2, ROW(INDIRECT($B$25&amp;"[ID]")) - ROW(INDEX(INDIRECT($B$25&amp;"[ID]"), 1,1))+1), $L50)),"")</f>
        <v/>
      </c>
      <c r="N50" s="303" t="str" cm="1">
        <f t="array" aca="1" ref="N50" ca="1">IFERROR(INDEX(INDIRECT($B$25&amp;"["&amp;C$26&amp;"]"), SMALL(IF(INDIRECT($B$25&amp;"[ID]")= 'Prog Info'!$C$2, ROW(INDIRECT($B$25&amp;"[ID]")) - ROW(INDEX(INDIRECT($B$25&amp;"[ID]"), 1,1))+1), $L50)),"")</f>
        <v/>
      </c>
      <c r="O50" s="303" t="str" cm="1">
        <f t="array" aca="1" ref="O50" ca="1">IFERROR(INDEX(INDIRECT($B$25&amp;"["&amp;D$26&amp;"]"), SMALL(IF(INDIRECT($B$25&amp;"[ID]")= 'Prog Info'!$C$2, ROW(INDIRECT($B$25&amp;"[ID]")) - ROW(INDEX(INDIRECT($B$25&amp;"[ID]"), 1,1))+1), $L50)),"")</f>
        <v/>
      </c>
      <c r="P50" s="303"/>
      <c r="Q50" s="303" t="str" cm="1">
        <f t="array" aca="1" ref="Q50" ca="1">IFERROR(INDEX(INDIRECT($B$25&amp;"["&amp;F$26&amp;"]"), SMALL(IF(INDIRECT($B$25&amp;"[ID]")= 'Prog Info'!$C$2, ROW(INDIRECT($B$25&amp;"[ID]")) - ROW(INDEX(INDIRECT($B$25&amp;"[ID]"), 1,1))+1), $L50)),"")</f>
        <v/>
      </c>
      <c r="R50" s="303"/>
      <c r="S50" s="309" t="str" cm="1">
        <f t="array" aca="1" ref="S50" ca="1">IFERROR(INDEX(INDIRECT($B$25&amp;"["&amp;I$26&amp;"]"), SMALL(IF(INDIRECT($B$25&amp;"[ID]")= 'Prog Info'!$C$2, ROW(INDIRECT($B$25&amp;"[ID]")) - ROW(INDEX(INDIRECT($B$25&amp;"[ID]"), 1,1))+1), $L50)),"")</f>
        <v/>
      </c>
      <c r="T50" s="310" t="str" cm="1">
        <f t="array" aca="1" ref="T50" ca="1">IFERROR(INDEX(INDIRECT($B$25&amp;"["&amp;J$26&amp;"]"), SMALL(IF(INDIRECT($B$25&amp;"[ID]")= 'Prog Info'!$C$2, ROW(INDIRECT($B$25&amp;"[ID]")) - ROW(INDEX(INDIRECT($B$25&amp;"[ID]"), 1,1))+1), $L50)),"")</f>
        <v/>
      </c>
    </row>
    <row r="51" spans="1:20" x14ac:dyDescent="0.25">
      <c r="A51" s="282" t="str">
        <f t="shared" ca="1" si="5"/>
        <v/>
      </c>
      <c r="B51" s="284" t="str" cm="1">
        <f t="array" aca="1" ref="B51" ca="1">IFERROR(INDEX(INDIRECT($B$25&amp;"["&amp;B$26&amp;"]"), SMALL(IF(INDIRECT($B$25&amp;"[ID]")= 'Prog Info'!$C$2, ROW(INDIRECT($B$25&amp;"[ID]")) - ROW(INDEX(INDIRECT($B$25&amp;"[ID]"), 1,1))+1), $A51)),"")</f>
        <v/>
      </c>
      <c r="C51" s="303" t="str" cm="1">
        <f t="array" aca="1" ref="C51" ca="1">IFERROR(INDEX(INDIRECT($B$25&amp;"["&amp;C$26&amp;"]"), SMALL(IF(INDIRECT($B$25&amp;"[ID]")= 'Prog Info'!$C$2, ROW(INDIRECT($B$25&amp;"[ID]")) - ROW(INDEX(INDIRECT($B$25&amp;"[ID]"), 1,1))+1), $A51)),"")</f>
        <v/>
      </c>
      <c r="D51" s="303" t="str" cm="1">
        <f t="array" aca="1" ref="D51" ca="1">IFERROR(INDEX(INDIRECT($B$25&amp;"["&amp;D$26&amp;"]"), SMALL(IF(INDIRECT($B$25&amp;"[ID]")= 'Prog Info'!$C$2, ROW(INDIRECT($B$25&amp;"[ID]")) - ROW(INDEX(INDIRECT($B$25&amp;"[ID]"), 1,1))+1), $A51)),"")</f>
        <v/>
      </c>
      <c r="E51" s="303"/>
      <c r="F51" s="303" t="str" cm="1">
        <f t="array" aca="1" ref="F51" ca="1">IFERROR(INDEX(INDIRECT($B$25&amp;"["&amp;F$26&amp;"]"), SMALL(IF(INDIRECT($B$25&amp;"[ID]")= 'Prog Info'!$C$2, ROW(INDIRECT($B$25&amp;"[ID]")) - ROW(INDEX(INDIRECT($B$25&amp;"[ID]"), 1,1))+1), $A51)),"")</f>
        <v/>
      </c>
      <c r="G51" s="303"/>
      <c r="H51" s="303" t="str" cm="1">
        <f t="array" aca="1" ref="H51" ca="1">IFERROR(INDEX(INDIRECT($B$25&amp;"["&amp;H$26&amp;"]"), SMALL(IF(INDIRECT($B$25&amp;"[ID]")= 'Prog Info'!$C$2, ROW(INDIRECT($B$25&amp;"[ID]")) - ROW(INDEX(INDIRECT($B$25&amp;"[ID]"), 1,1))+1), $A51)),"")</f>
        <v/>
      </c>
      <c r="I51" s="309" t="str" cm="1">
        <f t="array" aca="1" ref="I51" ca="1">IFERROR(INDEX(INDIRECT($B$25&amp;"["&amp;I$26&amp;"]"), SMALL(IF(INDIRECT($B$25&amp;"[ID]")= 'Prog Info'!$C$2, ROW(INDIRECT($B$25&amp;"[ID]")) - ROW(INDEX(INDIRECT($B$25&amp;"[ID]"), 1,1))+1), $A51)),"")</f>
        <v/>
      </c>
      <c r="J51" s="310" t="str" cm="1">
        <f t="array" aca="1" ref="J51" ca="1">IFERROR(INDEX(INDIRECT($B$25&amp;"["&amp;J$26&amp;"]"), SMALL(IF(INDIRECT($B$25&amp;"[ID]")= 'Prog Info'!$C$2, ROW(INDIRECT($B$25&amp;"[ID]")) - ROW(INDEX(INDIRECT($B$25&amp;"[ID]"), 1,1))+1), $A51)),"")</f>
        <v/>
      </c>
      <c r="L51" s="282" t="str">
        <f t="shared" ca="1" si="6"/>
        <v/>
      </c>
      <c r="M51" s="284" t="str" cm="1">
        <f t="array" aca="1" ref="M51" ca="1">IFERROR(INDEX(INDIRECT($B$25&amp;"["&amp;B$26&amp;"]"), SMALL(IF(INDIRECT($B$25&amp;"[ID]")= 'Prog Info'!$C$2, ROW(INDIRECT($B$25&amp;"[ID]")) - ROW(INDEX(INDIRECT($B$25&amp;"[ID]"), 1,1))+1), $L51)),"")</f>
        <v/>
      </c>
      <c r="N51" s="303" t="str" cm="1">
        <f t="array" aca="1" ref="N51" ca="1">IFERROR(INDEX(INDIRECT($B$25&amp;"["&amp;C$26&amp;"]"), SMALL(IF(INDIRECT($B$25&amp;"[ID]")= 'Prog Info'!$C$2, ROW(INDIRECT($B$25&amp;"[ID]")) - ROW(INDEX(INDIRECT($B$25&amp;"[ID]"), 1,1))+1), $L51)),"")</f>
        <v/>
      </c>
      <c r="O51" s="303" t="str" cm="1">
        <f t="array" aca="1" ref="O51" ca="1">IFERROR(INDEX(INDIRECT($B$25&amp;"["&amp;D$26&amp;"]"), SMALL(IF(INDIRECT($B$25&amp;"[ID]")= 'Prog Info'!$C$2, ROW(INDIRECT($B$25&amp;"[ID]")) - ROW(INDEX(INDIRECT($B$25&amp;"[ID]"), 1,1))+1), $L51)),"")</f>
        <v/>
      </c>
      <c r="P51" s="303"/>
      <c r="Q51" s="303" t="str" cm="1">
        <f t="array" aca="1" ref="Q51" ca="1">IFERROR(INDEX(INDIRECT($B$25&amp;"["&amp;F$26&amp;"]"), SMALL(IF(INDIRECT($B$25&amp;"[ID]")= 'Prog Info'!$C$2, ROW(INDIRECT($B$25&amp;"[ID]")) - ROW(INDEX(INDIRECT($B$25&amp;"[ID]"), 1,1))+1), $L51)),"")</f>
        <v/>
      </c>
      <c r="R51" s="303"/>
      <c r="S51" s="309" t="str" cm="1">
        <f t="array" aca="1" ref="S51" ca="1">IFERROR(INDEX(INDIRECT($B$25&amp;"["&amp;I$26&amp;"]"), SMALL(IF(INDIRECT($B$25&amp;"[ID]")= 'Prog Info'!$C$2, ROW(INDIRECT($B$25&amp;"[ID]")) - ROW(INDEX(INDIRECT($B$25&amp;"[ID]"), 1,1))+1), $L51)),"")</f>
        <v/>
      </c>
      <c r="T51" s="310" t="str" cm="1">
        <f t="array" aca="1" ref="T51" ca="1">IFERROR(INDEX(INDIRECT($B$25&amp;"["&amp;J$26&amp;"]"), SMALL(IF(INDIRECT($B$25&amp;"[ID]")= 'Prog Info'!$C$2, ROW(INDIRECT($B$25&amp;"[ID]")) - ROW(INDEX(INDIRECT($B$25&amp;"[ID]"), 1,1))+1), $L51)),"")</f>
        <v/>
      </c>
    </row>
    <row r="52" spans="1:20" x14ac:dyDescent="0.25">
      <c r="A52" s="282" t="str">
        <f ca="1">IFERROR(IF((A51+1) &lt;=C$25, A51+1, ""), "")</f>
        <v/>
      </c>
      <c r="B52" s="284" t="str" cm="1">
        <f t="array" aca="1" ref="B52" ca="1">IFERROR(INDEX(INDIRECT($B$25&amp;"["&amp;B$26&amp;"]"), SMALL(IF(INDIRECT($B$25&amp;"[ID]")= 'Prog Info'!$C$2, ROW(INDIRECT($B$25&amp;"[ID]")) - ROW(INDEX(INDIRECT($B$25&amp;"[ID]"), 1,1))+1), $A52)),"")</f>
        <v/>
      </c>
      <c r="C52" s="303" t="str" cm="1">
        <f t="array" aca="1" ref="C52" ca="1">IFERROR(INDEX(INDIRECT($B$25&amp;"["&amp;C$26&amp;"]"), SMALL(IF(INDIRECT($B$25&amp;"[ID]")= 'Prog Info'!$C$2, ROW(INDIRECT($B$25&amp;"[ID]")) - ROW(INDEX(INDIRECT($B$25&amp;"[ID]"), 1,1))+1), $A52)),"")</f>
        <v/>
      </c>
      <c r="D52" s="303" t="str" cm="1">
        <f t="array" aca="1" ref="D52" ca="1">IFERROR(INDEX(INDIRECT($B$25&amp;"["&amp;D$26&amp;"]"), SMALL(IF(INDIRECT($B$25&amp;"[ID]")= 'Prog Info'!$C$2, ROW(INDIRECT($B$25&amp;"[ID]")) - ROW(INDEX(INDIRECT($B$25&amp;"[ID]"), 1,1))+1), $A52)),"")</f>
        <v/>
      </c>
      <c r="E52" s="303"/>
      <c r="F52" s="303" t="str" cm="1">
        <f t="array" aca="1" ref="F52" ca="1">IFERROR(INDEX(INDIRECT($B$25&amp;"["&amp;F$26&amp;"]"), SMALL(IF(INDIRECT($B$25&amp;"[ID]")= 'Prog Info'!$C$2, ROW(INDIRECT($B$25&amp;"[ID]")) - ROW(INDEX(INDIRECT($B$25&amp;"[ID]"), 1,1))+1), $A52)),"")</f>
        <v/>
      </c>
      <c r="G52" s="303"/>
      <c r="H52" s="303" t="str" cm="1">
        <f t="array" aca="1" ref="H52" ca="1">IFERROR(INDEX(INDIRECT($B$25&amp;"["&amp;H$26&amp;"]"), SMALL(IF(INDIRECT($B$25&amp;"[ID]")= 'Prog Info'!$C$2, ROW(INDIRECT($B$25&amp;"[ID]")) - ROW(INDEX(INDIRECT($B$25&amp;"[ID]"), 1,1))+1), $A52)),"")</f>
        <v/>
      </c>
      <c r="I52" s="309" t="str" cm="1">
        <f t="array" aca="1" ref="I52" ca="1">IFERROR(INDEX(INDIRECT($B$25&amp;"["&amp;I$26&amp;"]"), SMALL(IF(INDIRECT($B$25&amp;"[ID]")= 'Prog Info'!$C$2, ROW(INDIRECT($B$25&amp;"[ID]")) - ROW(INDEX(INDIRECT($B$25&amp;"[ID]"), 1,1))+1), $A52)),"")</f>
        <v/>
      </c>
      <c r="J52" s="310" t="str" cm="1">
        <f t="array" aca="1" ref="J52" ca="1">IFERROR(INDEX(INDIRECT($B$25&amp;"["&amp;J$26&amp;"]"), SMALL(IF(INDIRECT($B$25&amp;"[ID]")= 'Prog Info'!$C$2, ROW(INDIRECT($B$25&amp;"[ID]")) - ROW(INDEX(INDIRECT($B$25&amp;"[ID]"), 1,1))+1), $A52)),"")</f>
        <v/>
      </c>
      <c r="L52" s="282" t="str">
        <f t="shared" ca="1" si="6"/>
        <v/>
      </c>
      <c r="M52" s="284" t="str" cm="1">
        <f t="array" aca="1" ref="M52" ca="1">IFERROR(INDEX(INDIRECT($B$25&amp;"["&amp;B$26&amp;"]"), SMALL(IF(INDIRECT($B$25&amp;"[ID]")= 'Prog Info'!$C$2, ROW(INDIRECT($B$25&amp;"[ID]")) - ROW(INDEX(INDIRECT($B$25&amp;"[ID]"), 1,1))+1), $L52)),"")</f>
        <v/>
      </c>
      <c r="N52" s="303" t="str" cm="1">
        <f t="array" aca="1" ref="N52" ca="1">IFERROR(INDEX(INDIRECT($B$25&amp;"["&amp;C$26&amp;"]"), SMALL(IF(INDIRECT($B$25&amp;"[ID]")= 'Prog Info'!$C$2, ROW(INDIRECT($B$25&amp;"[ID]")) - ROW(INDEX(INDIRECT($B$25&amp;"[ID]"), 1,1))+1), $L52)),"")</f>
        <v/>
      </c>
      <c r="O52" s="303" t="str" cm="1">
        <f t="array" aca="1" ref="O52" ca="1">IFERROR(INDEX(INDIRECT($B$25&amp;"["&amp;D$26&amp;"]"), SMALL(IF(INDIRECT($B$25&amp;"[ID]")= 'Prog Info'!$C$2, ROW(INDIRECT($B$25&amp;"[ID]")) - ROW(INDEX(INDIRECT($B$25&amp;"[ID]"), 1,1))+1), $L52)),"")</f>
        <v/>
      </c>
      <c r="P52" s="303"/>
      <c r="Q52" s="303" t="str" cm="1">
        <f t="array" aca="1" ref="Q52" ca="1">IFERROR(INDEX(INDIRECT($B$25&amp;"["&amp;F$26&amp;"]"), SMALL(IF(INDIRECT($B$25&amp;"[ID]")= 'Prog Info'!$C$2, ROW(INDIRECT($B$25&amp;"[ID]")) - ROW(INDEX(INDIRECT($B$25&amp;"[ID]"), 1,1))+1), $L52)),"")</f>
        <v/>
      </c>
      <c r="R52" s="303"/>
      <c r="S52" s="309" t="str" cm="1">
        <f t="array" aca="1" ref="S52" ca="1">IFERROR(INDEX(INDIRECT($B$25&amp;"["&amp;I$26&amp;"]"), SMALL(IF(INDIRECT($B$25&amp;"[ID]")= 'Prog Info'!$C$2, ROW(INDIRECT($B$25&amp;"[ID]")) - ROW(INDEX(INDIRECT($B$25&amp;"[ID]"), 1,1))+1), $L52)),"")</f>
        <v/>
      </c>
      <c r="T52" s="310" t="str" cm="1">
        <f t="array" aca="1" ref="T52" ca="1">IFERROR(INDEX(INDIRECT($B$25&amp;"["&amp;J$26&amp;"]"), SMALL(IF(INDIRECT($B$25&amp;"[ID]")= 'Prog Info'!$C$2, ROW(INDIRECT($B$25&amp;"[ID]")) - ROW(INDEX(INDIRECT($B$25&amp;"[ID]"), 1,1))+1), $L52)),"")</f>
        <v/>
      </c>
    </row>
    <row r="53" spans="1:20" x14ac:dyDescent="0.25">
      <c r="A53" s="282" t="str">
        <f t="shared" ref="A53:A54" ca="1" si="7">IFERROR(IF((A52+1) &lt;=C$25, A52+1, ""), "")</f>
        <v/>
      </c>
      <c r="B53" s="284" t="str" cm="1">
        <f t="array" aca="1" ref="B53" ca="1">IFERROR(INDEX(INDIRECT($B$25&amp;"["&amp;B$26&amp;"]"), SMALL(IF(INDIRECT($B$25&amp;"[ID]")= 'Prog Info'!$C$2, ROW(INDIRECT($B$25&amp;"[ID]")) - ROW(INDEX(INDIRECT($B$25&amp;"[ID]"), 1,1))+1), $A53)),"")</f>
        <v/>
      </c>
      <c r="C53" s="303" t="str" cm="1">
        <f t="array" aca="1" ref="C53" ca="1">IFERROR(INDEX(INDIRECT($B$25&amp;"["&amp;C$26&amp;"]"), SMALL(IF(INDIRECT($B$25&amp;"[ID]")= 'Prog Info'!$C$2, ROW(INDIRECT($B$25&amp;"[ID]")) - ROW(INDEX(INDIRECT($B$25&amp;"[ID]"), 1,1))+1), $A53)),"")</f>
        <v/>
      </c>
      <c r="D53" s="303" t="str" cm="1">
        <f t="array" aca="1" ref="D53" ca="1">IFERROR(INDEX(INDIRECT($B$25&amp;"["&amp;D$26&amp;"]"), SMALL(IF(INDIRECT($B$25&amp;"[ID]")= 'Prog Info'!$C$2, ROW(INDIRECT($B$25&amp;"[ID]")) - ROW(INDEX(INDIRECT($B$25&amp;"[ID]"), 1,1))+1), $A53)),"")</f>
        <v/>
      </c>
      <c r="E53" s="303"/>
      <c r="F53" s="303" t="str" cm="1">
        <f t="array" aca="1" ref="F53" ca="1">IFERROR(INDEX(INDIRECT($B$25&amp;"["&amp;F$26&amp;"]"), SMALL(IF(INDIRECT($B$25&amp;"[ID]")= 'Prog Info'!$C$2, ROW(INDIRECT($B$25&amp;"[ID]")) - ROW(INDEX(INDIRECT($B$25&amp;"[ID]"), 1,1))+1), $A53)),"")</f>
        <v/>
      </c>
      <c r="G53" s="303"/>
      <c r="H53" s="303" t="str" cm="1">
        <f t="array" aca="1" ref="H53" ca="1">IFERROR(INDEX(INDIRECT($B$25&amp;"["&amp;H$26&amp;"]"), SMALL(IF(INDIRECT($B$25&amp;"[ID]")= 'Prog Info'!$C$2, ROW(INDIRECT($B$25&amp;"[ID]")) - ROW(INDEX(INDIRECT($B$25&amp;"[ID]"), 1,1))+1), $A53)),"")</f>
        <v/>
      </c>
      <c r="I53" s="309" t="str" cm="1">
        <f t="array" aca="1" ref="I53" ca="1">IFERROR(INDEX(INDIRECT($B$25&amp;"["&amp;I$26&amp;"]"), SMALL(IF(INDIRECT($B$25&amp;"[ID]")= 'Prog Info'!$C$2, ROW(INDIRECT($B$25&amp;"[ID]")) - ROW(INDEX(INDIRECT($B$25&amp;"[ID]"), 1,1))+1), $A53)),"")</f>
        <v/>
      </c>
      <c r="J53" s="310" t="str" cm="1">
        <f t="array" aca="1" ref="J53" ca="1">IFERROR(INDEX(INDIRECT($B$25&amp;"["&amp;J$26&amp;"]"), SMALL(IF(INDIRECT($B$25&amp;"[ID]")= 'Prog Info'!$C$2, ROW(INDIRECT($B$25&amp;"[ID]")) - ROW(INDEX(INDIRECT($B$25&amp;"[ID]"), 1,1))+1), $A53)),"")</f>
        <v/>
      </c>
      <c r="L53" s="282" t="str">
        <f t="shared" ca="1" si="6"/>
        <v/>
      </c>
      <c r="M53" s="284" t="str" cm="1">
        <f t="array" aca="1" ref="M53" ca="1">IFERROR(INDEX(INDIRECT($B$25&amp;"["&amp;B$26&amp;"]"), SMALL(IF(INDIRECT($B$25&amp;"[ID]")= 'Prog Info'!$C$2, ROW(INDIRECT($B$25&amp;"[ID]")) - ROW(INDEX(INDIRECT($B$25&amp;"[ID]"), 1,1))+1), $L53)),"")</f>
        <v/>
      </c>
      <c r="N53" s="303" t="str" cm="1">
        <f t="array" aca="1" ref="N53" ca="1">IFERROR(INDEX(INDIRECT($B$25&amp;"["&amp;C$26&amp;"]"), SMALL(IF(INDIRECT($B$25&amp;"[ID]")= 'Prog Info'!$C$2, ROW(INDIRECT($B$25&amp;"[ID]")) - ROW(INDEX(INDIRECT($B$25&amp;"[ID]"), 1,1))+1), $L53)),"")</f>
        <v/>
      </c>
      <c r="O53" s="303" t="str" cm="1">
        <f t="array" aca="1" ref="O53" ca="1">IFERROR(INDEX(INDIRECT($B$25&amp;"["&amp;D$26&amp;"]"), SMALL(IF(INDIRECT($B$25&amp;"[ID]")= 'Prog Info'!$C$2, ROW(INDIRECT($B$25&amp;"[ID]")) - ROW(INDEX(INDIRECT($B$25&amp;"[ID]"), 1,1))+1), $L53)),"")</f>
        <v/>
      </c>
      <c r="P53" s="303"/>
      <c r="Q53" s="303" t="str" cm="1">
        <f t="array" aca="1" ref="Q53" ca="1">IFERROR(INDEX(INDIRECT($B$25&amp;"["&amp;F$26&amp;"]"), SMALL(IF(INDIRECT($B$25&amp;"[ID]")= 'Prog Info'!$C$2, ROW(INDIRECT($B$25&amp;"[ID]")) - ROW(INDEX(INDIRECT($B$25&amp;"[ID]"), 1,1))+1), $L53)),"")</f>
        <v/>
      </c>
      <c r="R53" s="303"/>
      <c r="S53" s="309" t="str" cm="1">
        <f t="array" aca="1" ref="S53" ca="1">IFERROR(INDEX(INDIRECT($B$25&amp;"["&amp;I$26&amp;"]"), SMALL(IF(INDIRECT($B$25&amp;"[ID]")= 'Prog Info'!$C$2, ROW(INDIRECT($B$25&amp;"[ID]")) - ROW(INDEX(INDIRECT($B$25&amp;"[ID]"), 1,1))+1), $L53)),"")</f>
        <v/>
      </c>
      <c r="T53" s="310" t="str" cm="1">
        <f t="array" aca="1" ref="T53" ca="1">IFERROR(INDEX(INDIRECT($B$25&amp;"["&amp;J$26&amp;"]"), SMALL(IF(INDIRECT($B$25&amp;"[ID]")= 'Prog Info'!$C$2, ROW(INDIRECT($B$25&amp;"[ID]")) - ROW(INDEX(INDIRECT($B$25&amp;"[ID]"), 1,1))+1), $L53)),"")</f>
        <v/>
      </c>
    </row>
    <row r="54" spans="1:20" x14ac:dyDescent="0.25">
      <c r="A54" s="282" t="str">
        <f t="shared" ca="1" si="7"/>
        <v/>
      </c>
      <c r="B54" s="284" t="str" cm="1">
        <f t="array" aca="1" ref="B54" ca="1">IFERROR(INDEX(INDIRECT($B$25&amp;"["&amp;B$26&amp;"]"), SMALL(IF(INDIRECT($B$25&amp;"[ID]")= 'Prog Info'!$C$2, ROW(INDIRECT($B$25&amp;"[ID]")) - ROW(INDEX(INDIRECT($B$25&amp;"[ID]"), 1,1))+1), $A54)),"")</f>
        <v/>
      </c>
      <c r="C54" s="303" t="str" cm="1">
        <f t="array" aca="1" ref="C54" ca="1">IFERROR(INDEX(INDIRECT($B$25&amp;"["&amp;C$26&amp;"]"), SMALL(IF(INDIRECT($B$25&amp;"[ID]")= 'Prog Info'!$C$2, ROW(INDIRECT($B$25&amp;"[ID]")) - ROW(INDEX(INDIRECT($B$25&amp;"[ID]"), 1,1))+1), $A54)),"")</f>
        <v/>
      </c>
      <c r="D54" s="303" t="str" cm="1">
        <f t="array" aca="1" ref="D54" ca="1">IFERROR(INDEX(INDIRECT($B$25&amp;"["&amp;D$26&amp;"]"), SMALL(IF(INDIRECT($B$25&amp;"[ID]")= 'Prog Info'!$C$2, ROW(INDIRECT($B$25&amp;"[ID]")) - ROW(INDEX(INDIRECT($B$25&amp;"[ID]"), 1,1))+1), $A54)),"")</f>
        <v/>
      </c>
      <c r="E54" s="303"/>
      <c r="F54" s="303" t="str" cm="1">
        <f t="array" aca="1" ref="F54" ca="1">IFERROR(INDEX(INDIRECT($B$25&amp;"["&amp;F$26&amp;"]"), SMALL(IF(INDIRECT($B$25&amp;"[ID]")= 'Prog Info'!$C$2, ROW(INDIRECT($B$25&amp;"[ID]")) - ROW(INDEX(INDIRECT($B$25&amp;"[ID]"), 1,1))+1), $A54)),"")</f>
        <v/>
      </c>
      <c r="G54" s="303"/>
      <c r="H54" s="303" t="str" cm="1">
        <f t="array" aca="1" ref="H54" ca="1">IFERROR(INDEX(INDIRECT($B$25&amp;"["&amp;H$26&amp;"]"), SMALL(IF(INDIRECT($B$25&amp;"[ID]")= 'Prog Info'!$C$2, ROW(INDIRECT($B$25&amp;"[ID]")) - ROW(INDEX(INDIRECT($B$25&amp;"[ID]"), 1,1))+1), $A54)),"")</f>
        <v/>
      </c>
      <c r="I54" s="309" t="str" cm="1">
        <f t="array" aca="1" ref="I54" ca="1">IFERROR(INDEX(INDIRECT($B$25&amp;"["&amp;I$26&amp;"]"), SMALL(IF(INDIRECT($B$25&amp;"[ID]")= 'Prog Info'!$C$2, ROW(INDIRECT($B$25&amp;"[ID]")) - ROW(INDEX(INDIRECT($B$25&amp;"[ID]"), 1,1))+1), $A54)),"")</f>
        <v/>
      </c>
      <c r="J54" s="310" t="str" cm="1">
        <f t="array" aca="1" ref="J54" ca="1">IFERROR(INDEX(INDIRECT($B$25&amp;"["&amp;J$26&amp;"]"), SMALL(IF(INDIRECT($B$25&amp;"[ID]")= 'Prog Info'!$C$2, ROW(INDIRECT($B$25&amp;"[ID]")) - ROW(INDEX(INDIRECT($B$25&amp;"[ID]"), 1,1))+1), $A54)),"")</f>
        <v/>
      </c>
      <c r="L54" s="282" t="str">
        <f t="shared" ca="1" si="6"/>
        <v/>
      </c>
      <c r="M54" s="284" t="str" cm="1">
        <f t="array" aca="1" ref="M54" ca="1">IFERROR(INDEX(INDIRECT($B$25&amp;"["&amp;B$26&amp;"]"), SMALL(IF(INDIRECT($B$25&amp;"[ID]")= 'Prog Info'!$C$2, ROW(INDIRECT($B$25&amp;"[ID]")) - ROW(INDEX(INDIRECT($B$25&amp;"[ID]"), 1,1))+1), $L54)),"")</f>
        <v/>
      </c>
      <c r="N54" s="303" t="str" cm="1">
        <f t="array" aca="1" ref="N54" ca="1">IFERROR(INDEX(INDIRECT($B$25&amp;"["&amp;C$26&amp;"]"), SMALL(IF(INDIRECT($B$25&amp;"[ID]")= 'Prog Info'!$C$2, ROW(INDIRECT($B$25&amp;"[ID]")) - ROW(INDEX(INDIRECT($B$25&amp;"[ID]"), 1,1))+1), $L54)),"")</f>
        <v/>
      </c>
      <c r="O54" s="303" t="str" cm="1">
        <f t="array" aca="1" ref="O54" ca="1">IFERROR(INDEX(INDIRECT($B$25&amp;"["&amp;D$26&amp;"]"), SMALL(IF(INDIRECT($B$25&amp;"[ID]")= 'Prog Info'!$C$2, ROW(INDIRECT($B$25&amp;"[ID]")) - ROW(INDEX(INDIRECT($B$25&amp;"[ID]"), 1,1))+1), $L54)),"")</f>
        <v/>
      </c>
      <c r="P54" s="303"/>
      <c r="Q54" s="303" t="str" cm="1">
        <f t="array" aca="1" ref="Q54" ca="1">IFERROR(INDEX(INDIRECT($B$25&amp;"["&amp;F$26&amp;"]"), SMALL(IF(INDIRECT($B$25&amp;"[ID]")= 'Prog Info'!$C$2, ROW(INDIRECT($B$25&amp;"[ID]")) - ROW(INDEX(INDIRECT($B$25&amp;"[ID]"), 1,1))+1), $L54)),"")</f>
        <v/>
      </c>
      <c r="R54" s="303"/>
      <c r="S54" s="309" t="str" cm="1">
        <f t="array" aca="1" ref="S54" ca="1">IFERROR(INDEX(INDIRECT($B$25&amp;"["&amp;I$26&amp;"]"), SMALL(IF(INDIRECT($B$25&amp;"[ID]")= 'Prog Info'!$C$2, ROW(INDIRECT($B$25&amp;"[ID]")) - ROW(INDEX(INDIRECT($B$25&amp;"[ID]"), 1,1))+1), $L54)),"")</f>
        <v/>
      </c>
      <c r="T54" s="310" t="str" cm="1">
        <f t="array" aca="1" ref="T54" ca="1">IFERROR(INDEX(INDIRECT($B$25&amp;"["&amp;J$26&amp;"]"), SMALL(IF(INDIRECT($B$25&amp;"[ID]")= 'Prog Info'!$C$2, ROW(INDIRECT($B$25&amp;"[ID]")) - ROW(INDEX(INDIRECT($B$25&amp;"[ID]"), 1,1))+1), $L54)),"")</f>
        <v/>
      </c>
    </row>
    <row r="55" spans="1:20" x14ac:dyDescent="0.25">
      <c r="A55" s="282" t="str">
        <f ca="1">IFERROR(IF((A54+1) &lt;=C$25, A54+1, ""), "")</f>
        <v/>
      </c>
      <c r="B55" s="284" t="str" cm="1">
        <f t="array" aca="1" ref="B55" ca="1">IFERROR(INDEX(INDIRECT($B$25&amp;"["&amp;B$26&amp;"]"), SMALL(IF(INDIRECT($B$25&amp;"[ID]")= 'Prog Info'!$C$2, ROW(INDIRECT($B$25&amp;"[ID]")) - ROW(INDEX(INDIRECT($B$25&amp;"[ID]"), 1,1))+1), $A55)),"")</f>
        <v/>
      </c>
      <c r="C55" s="303" t="str" cm="1">
        <f t="array" aca="1" ref="C55" ca="1">IFERROR(INDEX(INDIRECT($B$25&amp;"["&amp;C$26&amp;"]"), SMALL(IF(INDIRECT($B$25&amp;"[ID]")= 'Prog Info'!$C$2, ROW(INDIRECT($B$25&amp;"[ID]")) - ROW(INDEX(INDIRECT($B$25&amp;"[ID]"), 1,1))+1), $A55)),"")</f>
        <v/>
      </c>
      <c r="D55" s="303" t="str" cm="1">
        <f t="array" aca="1" ref="D55" ca="1">IFERROR(INDEX(INDIRECT($B$25&amp;"["&amp;D$26&amp;"]"), SMALL(IF(INDIRECT($B$25&amp;"[ID]")= 'Prog Info'!$C$2, ROW(INDIRECT($B$25&amp;"[ID]")) - ROW(INDEX(INDIRECT($B$25&amp;"[ID]"), 1,1))+1), $A55)),"")</f>
        <v/>
      </c>
      <c r="E55" s="303"/>
      <c r="F55" s="303" t="str" cm="1">
        <f t="array" aca="1" ref="F55" ca="1">IFERROR(INDEX(INDIRECT($B$25&amp;"["&amp;F$26&amp;"]"), SMALL(IF(INDIRECT($B$25&amp;"[ID]")= 'Prog Info'!$C$2, ROW(INDIRECT($B$25&amp;"[ID]")) - ROW(INDEX(INDIRECT($B$25&amp;"[ID]"), 1,1))+1), $A55)),"")</f>
        <v/>
      </c>
      <c r="G55" s="303"/>
      <c r="H55" s="303" t="str" cm="1">
        <f t="array" aca="1" ref="H55" ca="1">IFERROR(INDEX(INDIRECT($B$25&amp;"["&amp;H$26&amp;"]"), SMALL(IF(INDIRECT($B$25&amp;"[ID]")= 'Prog Info'!$C$2, ROW(INDIRECT($B$25&amp;"[ID]")) - ROW(INDEX(INDIRECT($B$25&amp;"[ID]"), 1,1))+1), $A55)),"")</f>
        <v/>
      </c>
      <c r="I55" s="309" t="str" cm="1">
        <f t="array" aca="1" ref="I55" ca="1">IFERROR(INDEX(INDIRECT($B$25&amp;"["&amp;I$26&amp;"]"), SMALL(IF(INDIRECT($B$25&amp;"[ID]")= 'Prog Info'!$C$2, ROW(INDIRECT($B$25&amp;"[ID]")) - ROW(INDEX(INDIRECT($B$25&amp;"[ID]"), 1,1))+1), $A55)),"")</f>
        <v/>
      </c>
      <c r="J55" s="310" t="str" cm="1">
        <f t="array" aca="1" ref="J55" ca="1">IFERROR(INDEX(INDIRECT($B$25&amp;"["&amp;J$26&amp;"]"), SMALL(IF(INDIRECT($B$25&amp;"[ID]")= 'Prog Info'!$C$2, ROW(INDIRECT($B$25&amp;"[ID]")) - ROW(INDEX(INDIRECT($B$25&amp;"[ID]"), 1,1))+1), $A55)),"")</f>
        <v/>
      </c>
      <c r="L55" s="282" t="str">
        <f t="shared" ca="1" si="6"/>
        <v/>
      </c>
      <c r="M55" s="284" t="str" cm="1">
        <f t="array" aca="1" ref="M55" ca="1">IFERROR(INDEX(INDIRECT($B$25&amp;"["&amp;B$26&amp;"]"), SMALL(IF(INDIRECT($B$25&amp;"[ID]")= 'Prog Info'!$C$2, ROW(INDIRECT($B$25&amp;"[ID]")) - ROW(INDEX(INDIRECT($B$25&amp;"[ID]"), 1,1))+1), $L55)),"")</f>
        <v/>
      </c>
      <c r="N55" s="303" t="str" cm="1">
        <f t="array" aca="1" ref="N55" ca="1">IFERROR(INDEX(INDIRECT($B$25&amp;"["&amp;C$26&amp;"]"), SMALL(IF(INDIRECT($B$25&amp;"[ID]")= 'Prog Info'!$C$2, ROW(INDIRECT($B$25&amp;"[ID]")) - ROW(INDEX(INDIRECT($B$25&amp;"[ID]"), 1,1))+1), $L55)),"")</f>
        <v/>
      </c>
      <c r="O55" s="303" t="str" cm="1">
        <f t="array" aca="1" ref="O55" ca="1">IFERROR(INDEX(INDIRECT($B$25&amp;"["&amp;D$26&amp;"]"), SMALL(IF(INDIRECT($B$25&amp;"[ID]")= 'Prog Info'!$C$2, ROW(INDIRECT($B$25&amp;"[ID]")) - ROW(INDEX(INDIRECT($B$25&amp;"[ID]"), 1,1))+1), $L55)),"")</f>
        <v/>
      </c>
      <c r="P55" s="303"/>
      <c r="Q55" s="303" t="str" cm="1">
        <f t="array" aca="1" ref="Q55" ca="1">IFERROR(INDEX(INDIRECT($B$25&amp;"["&amp;F$26&amp;"]"), SMALL(IF(INDIRECT($B$25&amp;"[ID]")= 'Prog Info'!$C$2, ROW(INDIRECT($B$25&amp;"[ID]")) - ROW(INDEX(INDIRECT($B$25&amp;"[ID]"), 1,1))+1), $L55)),"")</f>
        <v/>
      </c>
      <c r="R55" s="303"/>
      <c r="S55" s="309" t="str" cm="1">
        <f t="array" aca="1" ref="S55" ca="1">IFERROR(INDEX(INDIRECT($B$25&amp;"["&amp;I$26&amp;"]"), SMALL(IF(INDIRECT($B$25&amp;"[ID]")= 'Prog Info'!$C$2, ROW(INDIRECT($B$25&amp;"[ID]")) - ROW(INDEX(INDIRECT($B$25&amp;"[ID]"), 1,1))+1), $L55)),"")</f>
        <v/>
      </c>
      <c r="T55" s="310" t="str" cm="1">
        <f t="array" aca="1" ref="T55" ca="1">IFERROR(INDEX(INDIRECT($B$25&amp;"["&amp;J$26&amp;"]"), SMALL(IF(INDIRECT($B$25&amp;"[ID]")= 'Prog Info'!$C$2, ROW(INDIRECT($B$25&amp;"[ID]")) - ROW(INDEX(INDIRECT($B$25&amp;"[ID]"), 1,1))+1), $L55)),"")</f>
        <v/>
      </c>
    </row>
    <row r="56" spans="1:20" x14ac:dyDescent="0.25">
      <c r="A56" s="282" t="str">
        <f t="shared" ref="A56" ca="1" si="8">IFERROR(IF((A55+1) &lt;=C$25, A55+1, ""), "")</f>
        <v/>
      </c>
      <c r="B56" s="284" t="str" cm="1">
        <f t="array" aca="1" ref="B56" ca="1">IFERROR(INDEX(INDIRECT($B$25&amp;"["&amp;B$26&amp;"]"), SMALL(IF(INDIRECT($B$25&amp;"[ID]")= 'Prog Info'!$C$2, ROW(INDIRECT($B$25&amp;"[ID]")) - ROW(INDEX(INDIRECT($B$25&amp;"[ID]"), 1,1))+1), $A56)),"")</f>
        <v/>
      </c>
      <c r="C56" s="303" t="str" cm="1">
        <f t="array" aca="1" ref="C56" ca="1">IFERROR(INDEX(INDIRECT($B$25&amp;"["&amp;C$26&amp;"]"), SMALL(IF(INDIRECT($B$25&amp;"[ID]")= 'Prog Info'!$C$2, ROW(INDIRECT($B$25&amp;"[ID]")) - ROW(INDEX(INDIRECT($B$25&amp;"[ID]"), 1,1))+1), $A56)),"")</f>
        <v/>
      </c>
      <c r="D56" s="303" t="str" cm="1">
        <f t="array" aca="1" ref="D56" ca="1">IFERROR(INDEX(INDIRECT($B$25&amp;"["&amp;D$26&amp;"]"), SMALL(IF(INDIRECT($B$25&amp;"[ID]")= 'Prog Info'!$C$2, ROW(INDIRECT($B$25&amp;"[ID]")) - ROW(INDEX(INDIRECT($B$25&amp;"[ID]"), 1,1))+1), $A56)),"")</f>
        <v/>
      </c>
      <c r="E56" s="303"/>
      <c r="F56" s="303" t="str" cm="1">
        <f t="array" aca="1" ref="F56" ca="1">IFERROR(INDEX(INDIRECT($B$25&amp;"["&amp;F$26&amp;"]"), SMALL(IF(INDIRECT($B$25&amp;"[ID]")= 'Prog Info'!$C$2, ROW(INDIRECT($B$25&amp;"[ID]")) - ROW(INDEX(INDIRECT($B$25&amp;"[ID]"), 1,1))+1), $A56)),"")</f>
        <v/>
      </c>
      <c r="G56" s="303"/>
      <c r="H56" s="303" t="str" cm="1">
        <f t="array" aca="1" ref="H56" ca="1">IFERROR(INDEX(INDIRECT($B$25&amp;"["&amp;H$26&amp;"]"), SMALL(IF(INDIRECT($B$25&amp;"[ID]")= 'Prog Info'!$C$2, ROW(INDIRECT($B$25&amp;"[ID]")) - ROW(INDEX(INDIRECT($B$25&amp;"[ID]"), 1,1))+1), $A56)),"")</f>
        <v/>
      </c>
      <c r="I56" s="309" t="str" cm="1">
        <f t="array" aca="1" ref="I56" ca="1">IFERROR(INDEX(INDIRECT($B$25&amp;"["&amp;I$26&amp;"]"), SMALL(IF(INDIRECT($B$25&amp;"[ID]")= 'Prog Info'!$C$2, ROW(INDIRECT($B$25&amp;"[ID]")) - ROW(INDEX(INDIRECT($B$25&amp;"[ID]"), 1,1))+1), $A56)),"")</f>
        <v/>
      </c>
      <c r="J56" s="310" t="str" cm="1">
        <f t="array" aca="1" ref="J56" ca="1">IFERROR(INDEX(INDIRECT($B$25&amp;"["&amp;J$26&amp;"]"), SMALL(IF(INDIRECT($B$25&amp;"[ID]")= 'Prog Info'!$C$2, ROW(INDIRECT($B$25&amp;"[ID]")) - ROW(INDEX(INDIRECT($B$25&amp;"[ID]"), 1,1))+1), $A56)),"")</f>
        <v/>
      </c>
      <c r="L56" s="282" t="str">
        <f t="shared" ca="1" si="6"/>
        <v/>
      </c>
      <c r="M56" s="284" t="str" cm="1">
        <f t="array" aca="1" ref="M56" ca="1">IFERROR(INDEX(INDIRECT($B$25&amp;"["&amp;B$26&amp;"]"), SMALL(IF(INDIRECT($B$25&amp;"[ID]")= 'Prog Info'!$C$2, ROW(INDIRECT($B$25&amp;"[ID]")) - ROW(INDEX(INDIRECT($B$25&amp;"[ID]"), 1,1))+1), $L56)),"")</f>
        <v/>
      </c>
      <c r="N56" s="303" t="str" cm="1">
        <f t="array" aca="1" ref="N56" ca="1">IFERROR(INDEX(INDIRECT($B$25&amp;"["&amp;C$26&amp;"]"), SMALL(IF(INDIRECT($B$25&amp;"[ID]")= 'Prog Info'!$C$2, ROW(INDIRECT($B$25&amp;"[ID]")) - ROW(INDEX(INDIRECT($B$25&amp;"[ID]"), 1,1))+1), $L56)),"")</f>
        <v/>
      </c>
      <c r="O56" s="303" t="str" cm="1">
        <f t="array" aca="1" ref="O56" ca="1">IFERROR(INDEX(INDIRECT($B$25&amp;"["&amp;D$26&amp;"]"), SMALL(IF(INDIRECT($B$25&amp;"[ID]")= 'Prog Info'!$C$2, ROW(INDIRECT($B$25&amp;"[ID]")) - ROW(INDEX(INDIRECT($B$25&amp;"[ID]"), 1,1))+1), $L56)),"")</f>
        <v/>
      </c>
      <c r="P56" s="303"/>
      <c r="Q56" s="303" t="str" cm="1">
        <f t="array" aca="1" ref="Q56" ca="1">IFERROR(INDEX(INDIRECT($B$25&amp;"["&amp;F$26&amp;"]"), SMALL(IF(INDIRECT($B$25&amp;"[ID]")= 'Prog Info'!$C$2, ROW(INDIRECT($B$25&amp;"[ID]")) - ROW(INDEX(INDIRECT($B$25&amp;"[ID]"), 1,1))+1), $L56)),"")</f>
        <v/>
      </c>
      <c r="R56" s="303"/>
      <c r="S56" s="309" t="str" cm="1">
        <f t="array" aca="1" ref="S56" ca="1">IFERROR(INDEX(INDIRECT($B$25&amp;"["&amp;I$26&amp;"]"), SMALL(IF(INDIRECT($B$25&amp;"[ID]")= 'Prog Info'!$C$2, ROW(INDIRECT($B$25&amp;"[ID]")) - ROW(INDEX(INDIRECT($B$25&amp;"[ID]"), 1,1))+1), $L56)),"")</f>
        <v/>
      </c>
      <c r="T56" s="310" t="str" cm="1">
        <f t="array" aca="1" ref="T56" ca="1">IFERROR(INDEX(INDIRECT($B$25&amp;"["&amp;J$26&amp;"]"), SMALL(IF(INDIRECT($B$25&amp;"[ID]")= 'Prog Info'!$C$2, ROW(INDIRECT($B$25&amp;"[ID]")) - ROW(INDEX(INDIRECT($B$25&amp;"[ID]"), 1,1))+1), $L56)),"")</f>
        <v/>
      </c>
    </row>
    <row r="57" spans="1:20" x14ac:dyDescent="0.25">
      <c r="A57" s="282" t="str">
        <f ca="1">IFERROR(IF((A56+1) &lt;=C$25, A56+1, ""), "")</f>
        <v/>
      </c>
      <c r="B57" s="284" t="str" cm="1">
        <f t="array" aca="1" ref="B57" ca="1">IFERROR(INDEX(INDIRECT($B$25&amp;"["&amp;B$26&amp;"]"), SMALL(IF(INDIRECT($B$25&amp;"[ID]")= 'Prog Info'!$C$2, ROW(INDIRECT($B$25&amp;"[ID]")) - ROW(INDEX(INDIRECT($B$25&amp;"[ID]"), 1,1))+1), $A57)),"")</f>
        <v/>
      </c>
      <c r="C57" s="303" t="str" cm="1">
        <f t="array" aca="1" ref="C57" ca="1">IFERROR(INDEX(INDIRECT($B$25&amp;"["&amp;C$26&amp;"]"), SMALL(IF(INDIRECT($B$25&amp;"[ID]")= 'Prog Info'!$C$2, ROW(INDIRECT($B$25&amp;"[ID]")) - ROW(INDEX(INDIRECT($B$25&amp;"[ID]"), 1,1))+1), $A57)),"")</f>
        <v/>
      </c>
      <c r="D57" s="303" t="str" cm="1">
        <f t="array" aca="1" ref="D57" ca="1">IFERROR(INDEX(INDIRECT($B$25&amp;"["&amp;D$26&amp;"]"), SMALL(IF(INDIRECT($B$25&amp;"[ID]")= 'Prog Info'!$C$2, ROW(INDIRECT($B$25&amp;"[ID]")) - ROW(INDEX(INDIRECT($B$25&amp;"[ID]"), 1,1))+1), $A57)),"")</f>
        <v/>
      </c>
      <c r="E57" s="303"/>
      <c r="F57" s="303" t="str" cm="1">
        <f t="array" aca="1" ref="F57" ca="1">IFERROR(INDEX(INDIRECT($B$25&amp;"["&amp;F$26&amp;"]"), SMALL(IF(INDIRECT($B$25&amp;"[ID]")= 'Prog Info'!$C$2, ROW(INDIRECT($B$25&amp;"[ID]")) - ROW(INDEX(INDIRECT($B$25&amp;"[ID]"), 1,1))+1), $A57)),"")</f>
        <v/>
      </c>
      <c r="G57" s="303"/>
      <c r="H57" s="303" t="str" cm="1">
        <f t="array" aca="1" ref="H57" ca="1">IFERROR(INDEX(INDIRECT($B$25&amp;"["&amp;H$26&amp;"]"), SMALL(IF(INDIRECT($B$25&amp;"[ID]")= 'Prog Info'!$C$2, ROW(INDIRECT($B$25&amp;"[ID]")) - ROW(INDEX(INDIRECT($B$25&amp;"[ID]"), 1,1))+1), $A57)),"")</f>
        <v/>
      </c>
      <c r="I57" s="309" t="str" cm="1">
        <f t="array" aca="1" ref="I57" ca="1">IFERROR(INDEX(INDIRECT($B$25&amp;"["&amp;I$26&amp;"]"), SMALL(IF(INDIRECT($B$25&amp;"[ID]")= 'Prog Info'!$C$2, ROW(INDIRECT($B$25&amp;"[ID]")) - ROW(INDEX(INDIRECT($B$25&amp;"[ID]"), 1,1))+1), $A57)),"")</f>
        <v/>
      </c>
      <c r="J57" s="310" t="str" cm="1">
        <f t="array" aca="1" ref="J57" ca="1">IFERROR(INDEX(INDIRECT($B$25&amp;"["&amp;J$26&amp;"]"), SMALL(IF(INDIRECT($B$25&amp;"[ID]")= 'Prog Info'!$C$2, ROW(INDIRECT($B$25&amp;"[ID]")) - ROW(INDEX(INDIRECT($B$25&amp;"[ID]"), 1,1))+1), $A57)),"")</f>
        <v/>
      </c>
      <c r="L57" s="282" t="str">
        <f t="shared" ca="1" si="6"/>
        <v/>
      </c>
      <c r="M57" s="284" t="str" cm="1">
        <f t="array" aca="1" ref="M57" ca="1">IFERROR(INDEX(INDIRECT($B$25&amp;"["&amp;B$26&amp;"]"), SMALL(IF(INDIRECT($B$25&amp;"[ID]")= 'Prog Info'!$C$2, ROW(INDIRECT($B$25&amp;"[ID]")) - ROW(INDEX(INDIRECT($B$25&amp;"[ID]"), 1,1))+1), $L57)),"")</f>
        <v/>
      </c>
      <c r="N57" s="303" t="str" cm="1">
        <f t="array" aca="1" ref="N57" ca="1">IFERROR(INDEX(INDIRECT($B$25&amp;"["&amp;C$26&amp;"]"), SMALL(IF(INDIRECT($B$25&amp;"[ID]")= 'Prog Info'!$C$2, ROW(INDIRECT($B$25&amp;"[ID]")) - ROW(INDEX(INDIRECT($B$25&amp;"[ID]"), 1,1))+1), $L57)),"")</f>
        <v/>
      </c>
      <c r="O57" s="303" t="str" cm="1">
        <f t="array" aca="1" ref="O57" ca="1">IFERROR(INDEX(INDIRECT($B$25&amp;"["&amp;D$26&amp;"]"), SMALL(IF(INDIRECT($B$25&amp;"[ID]")= 'Prog Info'!$C$2, ROW(INDIRECT($B$25&amp;"[ID]")) - ROW(INDEX(INDIRECT($B$25&amp;"[ID]"), 1,1))+1), $L57)),"")</f>
        <v/>
      </c>
      <c r="P57" s="303"/>
      <c r="Q57" s="303" t="str" cm="1">
        <f t="array" aca="1" ref="Q57" ca="1">IFERROR(INDEX(INDIRECT($B$25&amp;"["&amp;F$26&amp;"]"), SMALL(IF(INDIRECT($B$25&amp;"[ID]")= 'Prog Info'!$C$2, ROW(INDIRECT($B$25&amp;"[ID]")) - ROW(INDEX(INDIRECT($B$25&amp;"[ID]"), 1,1))+1), $L57)),"")</f>
        <v/>
      </c>
      <c r="R57" s="303"/>
      <c r="S57" s="309" t="str" cm="1">
        <f t="array" aca="1" ref="S57" ca="1">IFERROR(INDEX(INDIRECT($B$25&amp;"["&amp;I$26&amp;"]"), SMALL(IF(INDIRECT($B$25&amp;"[ID]")= 'Prog Info'!$C$2, ROW(INDIRECT($B$25&amp;"[ID]")) - ROW(INDEX(INDIRECT($B$25&amp;"[ID]"), 1,1))+1), $L57)),"")</f>
        <v/>
      </c>
      <c r="T57" s="310" t="str" cm="1">
        <f t="array" aca="1" ref="T57" ca="1">IFERROR(INDEX(INDIRECT($B$25&amp;"["&amp;J$26&amp;"]"), SMALL(IF(INDIRECT($B$25&amp;"[ID]")= 'Prog Info'!$C$2, ROW(INDIRECT($B$25&amp;"[ID]")) - ROW(INDEX(INDIRECT($B$25&amp;"[ID]"), 1,1))+1), $L57)),"")</f>
        <v/>
      </c>
    </row>
  </sheetData>
  <dataValidations count="1">
    <dataValidation type="list" allowBlank="1" showInputMessage="1" showErrorMessage="1" sqref="C10:C16" xr:uid="{5981092E-3ED6-43A9-AFBD-628C02F38C8C}">
      <formula1>INDIRECT("TableTranche[Tranche]")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994E1-DD84-46DC-AF72-57D6F3864C17}">
  <sheetPr codeName="Sheet52">
    <tabColor theme="1" tint="0.499984740745262"/>
  </sheetPr>
  <dimension ref="A1:O129"/>
  <sheetViews>
    <sheetView workbookViewId="0">
      <pane xSplit="5" ySplit="3" topLeftCell="F4" activePane="bottomRight" state="frozen"/>
      <selection pane="topRight" activeCell="F1" sqref="F1"/>
      <selection pane="bottomLeft" activeCell="A4" sqref="A4"/>
      <selection pane="bottomRight" activeCell="H20" sqref="H20"/>
    </sheetView>
  </sheetViews>
  <sheetFormatPr defaultColWidth="8.85546875" defaultRowHeight="15" outlineLevelCol="1" x14ac:dyDescent="0.25"/>
  <cols>
    <col min="1" max="1" width="5.5703125" customWidth="1"/>
    <col min="2" max="2" width="5.85546875" bestFit="1" customWidth="1"/>
    <col min="3" max="3" width="20.28515625" customWidth="1"/>
    <col min="4" max="4" width="16.28515625" customWidth="1"/>
    <col min="5" max="5" width="11.140625" style="40" bestFit="1" customWidth="1"/>
    <col min="6" max="6" width="32.5703125" customWidth="1"/>
    <col min="7" max="7" width="6" customWidth="1"/>
    <col min="8" max="8" width="29.5703125" style="45" customWidth="1" outlineLevel="1"/>
    <col min="9" max="9" width="44.28515625" customWidth="1" outlineLevel="1"/>
    <col min="10" max="10" width="31.7109375" style="196" bestFit="1" customWidth="1"/>
    <col min="11" max="11" width="43.28515625" customWidth="1"/>
    <col min="13" max="13" width="24" customWidth="1"/>
    <col min="14" max="14" width="21.42578125" customWidth="1"/>
    <col min="15" max="15" width="17.42578125" customWidth="1"/>
  </cols>
  <sheetData>
    <row r="1" spans="1:15" ht="21" x14ac:dyDescent="0.35">
      <c r="A1" s="188" t="s">
        <v>87</v>
      </c>
      <c r="G1" s="197"/>
    </row>
    <row r="2" spans="1:15" x14ac:dyDescent="0.25">
      <c r="A2" s="204" t="s">
        <v>88</v>
      </c>
      <c r="B2" s="204" t="s">
        <v>88</v>
      </c>
      <c r="C2" s="204"/>
      <c r="D2" s="204" t="s">
        <v>88</v>
      </c>
      <c r="E2" s="209" t="s">
        <v>89</v>
      </c>
      <c r="F2" s="204" t="s">
        <v>88</v>
      </c>
      <c r="G2" s="204" t="s">
        <v>88</v>
      </c>
      <c r="H2" s="204" t="s">
        <v>88</v>
      </c>
      <c r="I2" s="205" t="s">
        <v>89</v>
      </c>
      <c r="J2" s="205" t="s">
        <v>89</v>
      </c>
      <c r="K2" s="205" t="s">
        <v>89</v>
      </c>
      <c r="M2" s="205" t="s">
        <v>89</v>
      </c>
      <c r="N2" s="205" t="s">
        <v>89</v>
      </c>
      <c r="O2" s="204" t="s">
        <v>88</v>
      </c>
    </row>
    <row r="3" spans="1:15" x14ac:dyDescent="0.25">
      <c r="A3" s="189" t="s">
        <v>90</v>
      </c>
      <c r="B3" s="189" t="s">
        <v>91</v>
      </c>
      <c r="C3" s="189" t="s">
        <v>92</v>
      </c>
      <c r="D3" s="189" t="s">
        <v>93</v>
      </c>
      <c r="E3" s="190" t="s">
        <v>49</v>
      </c>
      <c r="F3" s="191" t="s">
        <v>94</v>
      </c>
      <c r="G3" s="190" t="s">
        <v>95</v>
      </c>
      <c r="H3" s="189" t="s">
        <v>96</v>
      </c>
      <c r="I3" s="189" t="s">
        <v>97</v>
      </c>
      <c r="J3" s="190" t="s">
        <v>98</v>
      </c>
      <c r="K3" s="190" t="s">
        <v>99</v>
      </c>
      <c r="M3" s="189" t="s">
        <v>92</v>
      </c>
      <c r="N3" s="189" t="s">
        <v>93</v>
      </c>
      <c r="O3" s="189" t="s">
        <v>100</v>
      </c>
    </row>
    <row r="4" spans="1:15" x14ac:dyDescent="0.25">
      <c r="A4">
        <v>1</v>
      </c>
      <c r="B4">
        <v>1</v>
      </c>
      <c r="C4" s="192" t="str">
        <f ca="1">INDEX(M:M, MATCH(D4,N:N,0))</f>
        <v>Summary of Programs</v>
      </c>
      <c r="D4" s="192" t="str">
        <f t="shared" ref="D4:D35" ca="1" si="0">OFFSET($M$3, A4, 1)</f>
        <v>TableSummary</v>
      </c>
      <c r="E4" s="195" t="s">
        <v>101</v>
      </c>
      <c r="F4" s="194" t="str" cm="1">
        <f t="array" aca="1" ref="F4" ca="1">INDEX(INDIRECT(D4&amp;"[#Headers]"), B4)</f>
        <v>Program ID</v>
      </c>
      <c r="G4" s="206" t="str" cm="1">
        <f t="array" aca="1" ref="G4" ca="1">IF(INT((COLUMN(INDIRECT(D4&amp;"[[#Headers],["&amp;F4&amp;"]]"))-1)/26)&gt;0,CHAR(INT((COLUMN(INDIRECT(D4&amp;"[[#Headers],["&amp;F4&amp;"]]"))-1)/26)+CODE("A")-1),"")&amp;CHAR(MOD(COLUMN(INDIRECT(D4&amp;"[[#Headers],["&amp;F4&amp;"]]"))-1,26)+CODE("A"))</f>
        <v>A</v>
      </c>
      <c r="H4" s="199" t="str" cm="1">
        <f t="array" aca="1" ref="H4" ca="1">IF(OR(LOWER(TRIM(E4))="error check", LOWER(TRIM(E4))="formula"), _xlfn.FORMULATEXT(OFFSET(INDIRECT(D4&amp; "[[#Headers],["&amp;F4&amp;"]]"), 1,0)), "")</f>
        <v/>
      </c>
      <c r="I4" s="199"/>
      <c r="J4" s="201"/>
      <c r="K4" s="36"/>
      <c r="M4" s="36" t="s">
        <v>18</v>
      </c>
      <c r="N4" s="207" t="s">
        <v>102</v>
      </c>
      <c r="O4" s="36">
        <f ca="1">COLUMNS(INDIRECT(N4))</f>
        <v>14</v>
      </c>
    </row>
    <row r="5" spans="1:15" x14ac:dyDescent="0.25">
      <c r="A5">
        <f ca="1">IF(B4&lt;OFFSET($M$3,A4,2),A4,A4+1)</f>
        <v>1</v>
      </c>
      <c r="B5">
        <f ca="1">IF(B4&lt;OFFSET($M$3, A4, 2), B4+1, 1)</f>
        <v>2</v>
      </c>
      <c r="C5" s="192" t="str">
        <f t="shared" ref="C5:C35" ca="1" si="1">INDEX(M:M, MATCH(D5,N:N,0))</f>
        <v>Summary of Programs</v>
      </c>
      <c r="D5" s="192" t="str">
        <f t="shared" ca="1" si="0"/>
        <v>TableSummary</v>
      </c>
      <c r="E5" s="195" t="s">
        <v>101</v>
      </c>
      <c r="F5" s="194" t="str" cm="1">
        <f t="array" aca="1" ref="F5" ca="1">INDEX(INDIRECT(D5&amp;"[#Headers]"), B5)</f>
        <v>Program</v>
      </c>
      <c r="G5" s="206" t="str" cm="1">
        <f t="array" aca="1" ref="G5" ca="1">IF(INT((COLUMN(INDIRECT(D5&amp;"[[#Headers],["&amp;F5&amp;"]]"))-1)/26)&gt;0,CHAR(INT((COLUMN(INDIRECT(D5&amp;"[[#Headers],["&amp;F5&amp;"]]"))-1)/26)+CODE("A")-1),"")&amp;CHAR(MOD(COLUMN(INDIRECT(D5&amp;"[[#Headers],["&amp;F5&amp;"]]"))-1,26)+CODE("A"))</f>
        <v>B</v>
      </c>
      <c r="H5" s="199" t="str" cm="1">
        <f t="array" aca="1" ref="H5" ca="1">IF(OR(LOWER(TRIM(E5))="error check", LOWER(TRIM(E5))="formula"), _xlfn.FORMULATEXT(OFFSET(INDIRECT(D5&amp; "[[#Headers],["&amp;F5&amp;"]]"), 1,0)), "")</f>
        <v/>
      </c>
      <c r="I5" s="199"/>
      <c r="J5" s="201"/>
      <c r="K5" s="36"/>
      <c r="M5" s="36" t="s">
        <v>20</v>
      </c>
      <c r="N5" s="207" t="s">
        <v>103</v>
      </c>
      <c r="O5" s="36">
        <f t="shared" ref="O5:O15" ca="1" si="2">COLUMNS(INDIRECT(N5))</f>
        <v>27</v>
      </c>
    </row>
    <row r="6" spans="1:15" x14ac:dyDescent="0.25">
      <c r="A6">
        <f t="shared" ref="A6:A69" ca="1" si="3">IF(B5&lt;OFFSET($M$3,A5,2),A5,A5+1)</f>
        <v>1</v>
      </c>
      <c r="B6">
        <f t="shared" ref="B6:B69" ca="1" si="4">IF(B5&lt;OFFSET($M$3, A5, 2), B5+1, 1)</f>
        <v>3</v>
      </c>
      <c r="C6" s="192" t="str">
        <f t="shared" ca="1" si="1"/>
        <v>Summary of Programs</v>
      </c>
      <c r="D6" s="192" t="str">
        <f t="shared" ca="1" si="0"/>
        <v>TableSummary</v>
      </c>
      <c r="E6" s="195" t="s">
        <v>101</v>
      </c>
      <c r="F6" s="194" t="str" cm="1">
        <f t="array" aca="1" ref="F6" ca="1">INDEX(INDIRECT(D6&amp;"[#Headers]"), B6)</f>
        <v>Mitigation or Control?</v>
      </c>
      <c r="G6" s="206" t="str" cm="1">
        <f t="array" aca="1" ref="G6" ca="1">IF(INT((COLUMN(INDIRECT(D6&amp;"[[#Headers],["&amp;F6&amp;"]]"))-1)/26)&gt;0,CHAR(INT((COLUMN(INDIRECT(D6&amp;"[[#Headers],["&amp;F6&amp;"]]"))-1)/26)+CODE("A")-1),"")&amp;CHAR(MOD(COLUMN(INDIRECT(D6&amp;"[[#Headers],["&amp;F6&amp;"]]"))-1,26)+CODE("A"))</f>
        <v>C</v>
      </c>
      <c r="H6" s="199" t="str" cm="1">
        <f t="array" aca="1" ref="H6" ca="1">IF(OR(LOWER(TRIM(E6))="error check", LOWER(TRIM(E6))="formula"), _xlfn.FORMULATEXT(OFFSET(INDIRECT(D6&amp; "[[#Headers],["&amp;F6&amp;"]]"), 1,0)), "")</f>
        <v/>
      </c>
      <c r="I6" s="199" t="s">
        <v>104</v>
      </c>
      <c r="J6" s="201"/>
      <c r="K6" s="36"/>
      <c r="M6" s="36" t="s">
        <v>22</v>
      </c>
      <c r="N6" s="207" t="s">
        <v>105</v>
      </c>
      <c r="O6" s="36">
        <f t="shared" ca="1" si="2"/>
        <v>28</v>
      </c>
    </row>
    <row r="7" spans="1:15" x14ac:dyDescent="0.25">
      <c r="A7">
        <f t="shared" ca="1" si="3"/>
        <v>1</v>
      </c>
      <c r="B7">
        <f t="shared" ca="1" si="4"/>
        <v>4</v>
      </c>
      <c r="C7" s="192" t="str">
        <f t="shared" ca="1" si="1"/>
        <v>Summary of Programs</v>
      </c>
      <c r="D7" s="192" t="str">
        <f t="shared" ca="1" si="0"/>
        <v>TableSummary</v>
      </c>
      <c r="E7" s="195" t="s">
        <v>101</v>
      </c>
      <c r="F7" s="194" t="str" cm="1">
        <f t="array" aca="1" ref="F7" ca="1">INDEX(INDIRECT(D7&amp;"[#Headers]"), B7)</f>
        <v>MAT or MWC</v>
      </c>
      <c r="G7" s="206" t="str" cm="1">
        <f t="array" aca="1" ref="G7" ca="1">IF(INT((COLUMN(INDIRECT(D7&amp;"[[#Headers],["&amp;F7&amp;"]]"))-1)/26)&gt;0,CHAR(INT((COLUMN(INDIRECT(D7&amp;"[[#Headers],["&amp;F7&amp;"]]"))-1)/26)+CODE("A")-1),"")&amp;CHAR(MOD(COLUMN(INDIRECT(D7&amp;"[[#Headers],["&amp;F7&amp;"]]"))-1,26)+CODE("A"))</f>
        <v>D</v>
      </c>
      <c r="H7" s="199" t="str" cm="1">
        <f t="array" aca="1" ref="H7" ca="1">IF(OR(LOWER(TRIM(E7))="error check", LOWER(TRIM(E7))="formula"), _xlfn.FORMULATEXT(OFFSET(INDIRECT(D7&amp; "[[#Headers],["&amp;F7&amp;"]]"), 1,0)), "")</f>
        <v/>
      </c>
      <c r="I7" s="199"/>
      <c r="J7" s="201"/>
      <c r="K7" s="36"/>
      <c r="M7" s="36" t="s">
        <v>22</v>
      </c>
      <c r="N7" s="207" t="s">
        <v>106</v>
      </c>
      <c r="O7" s="36">
        <f t="shared" ca="1" si="2"/>
        <v>13</v>
      </c>
    </row>
    <row r="8" spans="1:15" x14ac:dyDescent="0.25">
      <c r="A8">
        <f t="shared" ca="1" si="3"/>
        <v>1</v>
      </c>
      <c r="B8">
        <f t="shared" ca="1" si="4"/>
        <v>5</v>
      </c>
      <c r="C8" s="192" t="str">
        <f t="shared" ca="1" si="1"/>
        <v>Summary of Programs</v>
      </c>
      <c r="D8" s="192" t="str">
        <f t="shared" ca="1" si="0"/>
        <v>TableSummary</v>
      </c>
      <c r="E8" s="195" t="s">
        <v>101</v>
      </c>
      <c r="F8" s="194" t="str" cm="1">
        <f t="array" aca="1" ref="F8" ca="1">INDEX(INDIRECT(D8&amp;"[#Headers]"), B8)</f>
        <v>Program Description</v>
      </c>
      <c r="G8" s="206" t="str" cm="1">
        <f t="array" aca="1" ref="G8" ca="1">IF(INT((COLUMN(INDIRECT(D8&amp;"[[#Headers],["&amp;F8&amp;"]]"))-1)/26)&gt;0,CHAR(INT((COLUMN(INDIRECT(D8&amp;"[[#Headers],["&amp;F8&amp;"]]"))-1)/26)+CODE("A")-1),"")&amp;CHAR(MOD(COLUMN(INDIRECT(D8&amp;"[[#Headers],["&amp;F8&amp;"]]"))-1,26)+CODE("A"))</f>
        <v>E</v>
      </c>
      <c r="H8" s="199" t="str" cm="1">
        <f t="array" aca="1" ref="H8" ca="1">IF(OR(LOWER(TRIM(E8))="error check", LOWER(TRIM(E8))="formula"), _xlfn.FORMULATEXT(OFFSET(INDIRECT(D8&amp; "[[#Headers],["&amp;F8&amp;"]]"), 1,0)), "")</f>
        <v/>
      </c>
      <c r="I8" s="199"/>
      <c r="J8" s="201"/>
      <c r="K8" s="36"/>
      <c r="M8" s="36" t="s">
        <v>24</v>
      </c>
      <c r="N8" s="207" t="s">
        <v>107</v>
      </c>
      <c r="O8" s="36">
        <f t="shared" ca="1" si="2"/>
        <v>22</v>
      </c>
    </row>
    <row r="9" spans="1:15" ht="15.75" thickBot="1" x14ac:dyDescent="0.3">
      <c r="A9">
        <f t="shared" ca="1" si="3"/>
        <v>1</v>
      </c>
      <c r="B9">
        <f t="shared" ca="1" si="4"/>
        <v>6</v>
      </c>
      <c r="C9" s="192" t="str">
        <f t="shared" ca="1" si="1"/>
        <v>Summary of Programs</v>
      </c>
      <c r="D9" s="192" t="str">
        <f t="shared" ca="1" si="0"/>
        <v>TableSummary</v>
      </c>
      <c r="E9" s="195" t="s">
        <v>101</v>
      </c>
      <c r="F9" s="194" t="str" cm="1">
        <f t="array" aca="1" ref="F9" ca="1">INDEX(INDIRECT(D9&amp;"[#Headers]"), B9)</f>
        <v>Modifying Likelihood of Failure (LOF) or Consequence of Failure (COF)</v>
      </c>
      <c r="G9" s="206" t="str" cm="1">
        <f t="array" aca="1" ref="G9" ca="1">IF(INT((COLUMN(INDIRECT(D9&amp;"[[#Headers],["&amp;F9&amp;"]]"))-1)/26)&gt;0,CHAR(INT((COLUMN(INDIRECT(D9&amp;"[[#Headers],["&amp;F9&amp;"]]"))-1)/26)+CODE("A")-1),"")&amp;CHAR(MOD(COLUMN(INDIRECT(D9&amp;"[[#Headers],["&amp;F9&amp;"]]"))-1,26)+CODE("A"))</f>
        <v>F</v>
      </c>
      <c r="H9" s="199" t="str" cm="1">
        <f t="array" aca="1" ref="H9" ca="1">IF(OR(LOWER(TRIM(E9))="error check", LOWER(TRIM(E9))="formula"), _xlfn.FORMULATEXT(OFFSET(INDIRECT(D9&amp; "[[#Headers],["&amp;F9&amp;"]]"), 1,0)), "")</f>
        <v/>
      </c>
      <c r="I9" s="199" t="s">
        <v>108</v>
      </c>
      <c r="J9" s="201"/>
      <c r="K9" s="36"/>
      <c r="M9" s="44" t="s">
        <v>26</v>
      </c>
      <c r="N9" s="215" t="s">
        <v>109</v>
      </c>
      <c r="O9" s="44">
        <f t="shared" ca="1" si="2"/>
        <v>21</v>
      </c>
    </row>
    <row r="10" spans="1:15" ht="15.75" thickBot="1" x14ac:dyDescent="0.3">
      <c r="A10">
        <f t="shared" ca="1" si="3"/>
        <v>1</v>
      </c>
      <c r="B10">
        <f t="shared" ca="1" si="4"/>
        <v>7</v>
      </c>
      <c r="C10" s="192" t="str">
        <f t="shared" ca="1" si="1"/>
        <v>Summary of Programs</v>
      </c>
      <c r="D10" s="192" t="str">
        <f t="shared" ca="1" si="0"/>
        <v>TableSummary</v>
      </c>
      <c r="E10" s="195" t="s">
        <v>101</v>
      </c>
      <c r="F10" s="194" t="str" cm="1">
        <f t="array" aca="1" ref="F10" ca="1">INDEX(INDIRECT(D10&amp;"[#Headers]"), B10)</f>
        <v>Risk Drivers and/or Consequences being addressed by Program</v>
      </c>
      <c r="G10" s="206" t="str" cm="1">
        <f t="array" aca="1" ref="G10" ca="1">IF(INT((COLUMN(INDIRECT(D10&amp;"[[#Headers],["&amp;F10&amp;"]]"))-1)/26)&gt;0,CHAR(INT((COLUMN(INDIRECT(D10&amp;"[[#Headers],["&amp;F10&amp;"]]"))-1)/26)+CODE("A")-1),"")&amp;CHAR(MOD(COLUMN(INDIRECT(D10&amp;"[[#Headers],["&amp;F10&amp;"]]"))-1,26)+CODE("A"))</f>
        <v>G</v>
      </c>
      <c r="H10" s="199" t="str" cm="1">
        <f t="array" aca="1" ref="H10" ca="1">IF(OR(LOWER(TRIM(E10))="error check", LOWER(TRIM(E10))="formula"), _xlfn.FORMULATEXT(OFFSET(INDIRECT(D10&amp; "[[#Headers],["&amp;F10&amp;"]]"), 1,0)), "")</f>
        <v/>
      </c>
      <c r="I10" s="199"/>
      <c r="J10" s="201"/>
      <c r="K10" s="36"/>
      <c r="M10" s="216" t="s">
        <v>110</v>
      </c>
      <c r="N10" s="218"/>
      <c r="O10" s="219">
        <f ca="1">SUM(O4:O9)</f>
        <v>125</v>
      </c>
    </row>
    <row r="11" spans="1:15" x14ac:dyDescent="0.25">
      <c r="A11">
        <f t="shared" ca="1" si="3"/>
        <v>1</v>
      </c>
      <c r="B11">
        <f t="shared" ca="1" si="4"/>
        <v>8</v>
      </c>
      <c r="C11" s="192" t="str">
        <f t="shared" ca="1" si="1"/>
        <v>Summary of Programs</v>
      </c>
      <c r="D11" s="192" t="str">
        <f t="shared" ca="1" si="0"/>
        <v>TableSummary</v>
      </c>
      <c r="E11" s="195" t="s">
        <v>101</v>
      </c>
      <c r="F11" s="194" t="str" cm="1">
        <f t="array" aca="1" ref="F11" ca="1">INDEX(INDIRECT(D11&amp;"[#Headers]"), B11)</f>
        <v>Year(s) of Implementation</v>
      </c>
      <c r="G11" s="206" t="str" cm="1">
        <f t="array" aca="1" ref="G11" ca="1">IF(INT((COLUMN(INDIRECT(D11&amp;"[[#Headers],["&amp;F11&amp;"]]"))-1)/26)&gt;0,CHAR(INT((COLUMN(INDIRECT(D11&amp;"[[#Headers],["&amp;F11&amp;"]]"))-1)/26)+CODE("A")-1),"")&amp;CHAR(MOD(COLUMN(INDIRECT(D11&amp;"[[#Headers],["&amp;F11&amp;"]]"))-1,26)+CODE("A"))</f>
        <v>H</v>
      </c>
      <c r="H11" s="199" t="str" cm="1">
        <f t="array" aca="1" ref="H11" ca="1">IF(OR(LOWER(TRIM(E11))="error check", LOWER(TRIM(E11))="formula"), _xlfn.FORMULATEXT(OFFSET(INDIRECT(D11&amp; "[[#Headers],["&amp;F11&amp;"]]"), 1,0)), "")</f>
        <v/>
      </c>
      <c r="I11" s="199"/>
      <c r="J11" s="201"/>
      <c r="K11" s="36"/>
      <c r="M11" s="52" t="s">
        <v>28</v>
      </c>
      <c r="N11" s="217" t="s">
        <v>111</v>
      </c>
      <c r="O11" s="52">
        <f t="shared" ca="1" si="2"/>
        <v>18</v>
      </c>
    </row>
    <row r="12" spans="1:15" x14ac:dyDescent="0.25">
      <c r="A12">
        <f t="shared" ca="1" si="3"/>
        <v>1</v>
      </c>
      <c r="B12">
        <f t="shared" ca="1" si="4"/>
        <v>9</v>
      </c>
      <c r="C12" s="192" t="str">
        <f t="shared" ca="1" si="1"/>
        <v>Summary of Programs</v>
      </c>
      <c r="D12" s="192" t="str">
        <f t="shared" ca="1" si="0"/>
        <v>TableSummary</v>
      </c>
      <c r="E12" s="195" t="s">
        <v>101</v>
      </c>
      <c r="F12" s="194" t="str" cm="1">
        <f t="array" aca="1" ref="F12" ca="1">INDEX(INDIRECT(D12&amp;"[#Headers]"), B12)</f>
        <v>Justification for Effectiveness %</v>
      </c>
      <c r="G12" s="206" t="str" cm="1">
        <f t="array" aca="1" ref="G12" ca="1">IF(INT((COLUMN(INDIRECT(D12&amp;"[[#Headers],["&amp;F12&amp;"]]"))-1)/26)&gt;0,CHAR(INT((COLUMN(INDIRECT(D12&amp;"[[#Headers],["&amp;F12&amp;"]]"))-1)/26)+CODE("A")-1),"")&amp;CHAR(MOD(COLUMN(INDIRECT(D12&amp;"[[#Headers],["&amp;F12&amp;"]]"))-1,26)+CODE("A"))</f>
        <v>I</v>
      </c>
      <c r="H12" s="199" t="str" cm="1">
        <f t="array" aca="1" ref="H12" ca="1">IF(OR(LOWER(TRIM(E12))="error check", LOWER(TRIM(E12))="formula"), _xlfn.FORMULATEXT(OFFSET(INDIRECT(D12&amp; "[[#Headers],["&amp;F12&amp;"]]"), 1,0)), "")</f>
        <v/>
      </c>
      <c r="I12" s="199"/>
      <c r="J12" s="201"/>
      <c r="K12" s="36"/>
      <c r="M12" s="36" t="s">
        <v>28</v>
      </c>
      <c r="N12" s="207" t="s">
        <v>112</v>
      </c>
      <c r="O12" s="36">
        <f t="shared" ca="1" si="2"/>
        <v>35</v>
      </c>
    </row>
    <row r="13" spans="1:15" x14ac:dyDescent="0.25">
      <c r="A13">
        <f t="shared" ca="1" si="3"/>
        <v>1</v>
      </c>
      <c r="B13">
        <f t="shared" ca="1" si="4"/>
        <v>10</v>
      </c>
      <c r="C13" s="192" t="str">
        <f t="shared" ca="1" si="1"/>
        <v>Summary of Programs</v>
      </c>
      <c r="D13" s="192" t="str">
        <f t="shared" ca="1" si="0"/>
        <v>TableSummary</v>
      </c>
      <c r="E13" s="195" t="s">
        <v>101</v>
      </c>
      <c r="F13" s="194" t="str" cm="1">
        <f t="array" aca="1" ref="F13" ca="1">INDEX(INDIRECT(D13&amp;"[#Headers]"), B13)</f>
        <v>Benefit Length</v>
      </c>
      <c r="G13" s="206" t="str" cm="1">
        <f t="array" aca="1" ref="G13" ca="1">IF(INT((COLUMN(INDIRECT(D13&amp;"[[#Headers],["&amp;F13&amp;"]]"))-1)/26)&gt;0,CHAR(INT((COLUMN(INDIRECT(D13&amp;"[[#Headers],["&amp;F13&amp;"]]"))-1)/26)+CODE("A")-1),"")&amp;CHAR(MOD(COLUMN(INDIRECT(D13&amp;"[[#Headers],["&amp;F13&amp;"]]"))-1,26)+CODE("A"))</f>
        <v>J</v>
      </c>
      <c r="H13" s="199" t="str" cm="1">
        <f t="array" aca="1" ref="H13" ca="1">IF(OR(LOWER(TRIM(E13))="error check", LOWER(TRIM(E13))="formula"), _xlfn.FORMULATEXT(OFFSET(INDIRECT(D13&amp; "[[#Headers],["&amp;F13&amp;"]]"), 1,0)), "")</f>
        <v/>
      </c>
      <c r="I13" s="199"/>
      <c r="J13" s="201"/>
      <c r="K13" s="36"/>
      <c r="M13" s="36" t="s">
        <v>28</v>
      </c>
      <c r="N13" s="207" t="s">
        <v>113</v>
      </c>
      <c r="O13" s="36">
        <f t="shared" ca="1" si="2"/>
        <v>44</v>
      </c>
    </row>
    <row r="14" spans="1:15" x14ac:dyDescent="0.25">
      <c r="A14">
        <f t="shared" ca="1" si="3"/>
        <v>1</v>
      </c>
      <c r="B14">
        <f t="shared" ca="1" si="4"/>
        <v>11</v>
      </c>
      <c r="C14" s="192" t="str">
        <f t="shared" ca="1" si="1"/>
        <v>Summary of Programs</v>
      </c>
      <c r="D14" s="192" t="str">
        <f t="shared" ca="1" si="0"/>
        <v>TableSummary</v>
      </c>
      <c r="E14" s="195" t="s">
        <v>101</v>
      </c>
      <c r="F14" s="194" t="str" cm="1">
        <f t="array" aca="1" ref="F14" ca="1">INDEX(INDIRECT(D14&amp;"[#Headers]"), B14)</f>
        <v>Justification for Benefit Length</v>
      </c>
      <c r="G14" s="206" t="str" cm="1">
        <f t="array" aca="1" ref="G14" ca="1">IF(INT((COLUMN(INDIRECT(D14&amp;"[[#Headers],["&amp;F14&amp;"]]"))-1)/26)&gt;0,CHAR(INT((COLUMN(INDIRECT(D14&amp;"[[#Headers],["&amp;F14&amp;"]]"))-1)/26)+CODE("A")-1),"")&amp;CHAR(MOD(COLUMN(INDIRECT(D14&amp;"[[#Headers],["&amp;F14&amp;"]]"))-1,26)+CODE("A"))</f>
        <v>K</v>
      </c>
      <c r="H14" s="199" t="str" cm="1">
        <f t="array" aca="1" ref="H14" ca="1">IF(OR(LOWER(TRIM(E14))="error check", LOWER(TRIM(E14))="formula"), _xlfn.FORMULATEXT(OFFSET(INDIRECT(D14&amp; "[[#Headers],["&amp;F14&amp;"]]"), 1,0)), "")</f>
        <v/>
      </c>
      <c r="I14" s="199"/>
      <c r="J14" s="201"/>
      <c r="K14" s="36"/>
      <c r="M14" s="36" t="s">
        <v>28</v>
      </c>
      <c r="N14" s="207" t="s">
        <v>114</v>
      </c>
      <c r="O14" s="36">
        <f t="shared" ca="1" si="2"/>
        <v>29</v>
      </c>
    </row>
    <row r="15" spans="1:15" x14ac:dyDescent="0.25">
      <c r="A15">
        <f t="shared" ca="1" si="3"/>
        <v>1</v>
      </c>
      <c r="B15">
        <f t="shared" ca="1" si="4"/>
        <v>12</v>
      </c>
      <c r="C15" s="192" t="str">
        <f t="shared" ca="1" si="1"/>
        <v>Summary of Programs</v>
      </c>
      <c r="D15" s="192" t="str">
        <f t="shared" ca="1" si="0"/>
        <v>TableSummary</v>
      </c>
      <c r="E15" s="212" t="s">
        <v>115</v>
      </c>
      <c r="F15" s="194" t="str" cm="1">
        <f t="array" aca="1" ref="F15" ca="1">INDEX(INDIRECT(D15&amp;"[#Headers]"), B15)</f>
        <v>Assumptions / Comments</v>
      </c>
      <c r="G15" s="206" t="str" cm="1">
        <f t="array" aca="1" ref="G15" ca="1">IF(INT((COLUMN(INDIRECT(D15&amp;"[[#Headers],["&amp;F15&amp;"]]"))-1)/26)&gt;0,CHAR(INT((COLUMN(INDIRECT(D15&amp;"[[#Headers],["&amp;F15&amp;"]]"))-1)/26)+CODE("A")-1),"")&amp;CHAR(MOD(COLUMN(INDIRECT(D15&amp;"[[#Headers],["&amp;F15&amp;"]]"))-1,26)+CODE("A"))</f>
        <v>L</v>
      </c>
      <c r="H15" s="199" t="str" cm="1">
        <f t="array" aca="1" ref="H15" ca="1">IF(OR(LOWER(TRIM(E15))="error check", LOWER(TRIM(E15))="formula"), _xlfn.FORMULATEXT(OFFSET(INDIRECT(D15&amp; "[[#Headers],["&amp;F15&amp;"]]"), 1,0)), "")</f>
        <v/>
      </c>
      <c r="I15" s="199"/>
      <c r="J15" s="201"/>
      <c r="K15" s="36"/>
      <c r="M15" s="36" t="s">
        <v>28</v>
      </c>
      <c r="N15" s="207" t="s">
        <v>116</v>
      </c>
      <c r="O15" s="36">
        <f t="shared" ca="1" si="2"/>
        <v>28</v>
      </c>
    </row>
    <row r="16" spans="1:15" x14ac:dyDescent="0.25">
      <c r="A16">
        <f t="shared" ca="1" si="3"/>
        <v>1</v>
      </c>
      <c r="B16">
        <f t="shared" ca="1" si="4"/>
        <v>13</v>
      </c>
      <c r="C16" s="192" t="str">
        <f t="shared" ca="1" si="1"/>
        <v>Summary of Programs</v>
      </c>
      <c r="D16" s="192" t="str">
        <f t="shared" ca="1" si="0"/>
        <v>TableSummary</v>
      </c>
      <c r="E16" s="210" t="s">
        <v>96</v>
      </c>
      <c r="F16" s="194" t="str" cm="1">
        <f t="array" aca="1" ref="F16" ca="1">INDEX(INDIRECT(D16&amp;"[#Headers]"), B16)</f>
        <v>Mitigation Program Count</v>
      </c>
      <c r="G16" s="206" t="str" cm="1">
        <f t="array" aca="1" ref="G16" ca="1">IF(INT((COLUMN(INDIRECT(D16&amp;"[[#Headers],["&amp;F16&amp;"]]"))-1)/26)&gt;0,CHAR(INT((COLUMN(INDIRECT(D16&amp;"[[#Headers],["&amp;F16&amp;"]]"))-1)/26)+CODE("A")-1),"")&amp;CHAR(MOD(COLUMN(INDIRECT(D16&amp;"[[#Headers],["&amp;F16&amp;"]]"))-1,26)+CODE("A"))</f>
        <v>M</v>
      </c>
      <c r="H16" s="199" t="str" cm="1">
        <f t="array" aca="1" ref="H16" ca="1">IF(OR(LOWER(TRIM(E16))="error check", LOWER(TRIM(E16))="formula"), _xlfn.FORMULATEXT(OFFSET(INDIRECT(D16&amp; "[[#Headers],["&amp;F16&amp;"]]"), 1,0)), "")</f>
        <v>=IF(ISNUMBER(#REF!),IF(AND(LEFT(C10,1)="M",B10&lt;&gt;#REF!),#REF!+1,#REF!),IF(LEFT(C10,1)="M",1,0))</v>
      </c>
      <c r="I16" s="199"/>
      <c r="J16" s="201"/>
      <c r="K16" s="36"/>
      <c r="M16" s="36" t="s">
        <v>117</v>
      </c>
      <c r="N16" s="207" t="s">
        <v>118</v>
      </c>
      <c r="O16" s="36">
        <f ca="1">COLUMNS(INDIRECT(N16))</f>
        <v>21</v>
      </c>
    </row>
    <row r="17" spans="1:15" x14ac:dyDescent="0.25">
      <c r="A17">
        <f t="shared" ca="1" si="3"/>
        <v>1</v>
      </c>
      <c r="B17">
        <f t="shared" ca="1" si="4"/>
        <v>14</v>
      </c>
      <c r="C17" s="192" t="str">
        <f t="shared" ca="1" si="1"/>
        <v>Summary of Programs</v>
      </c>
      <c r="D17" s="192" t="str">
        <f t="shared" ca="1" si="0"/>
        <v>TableSummary</v>
      </c>
      <c r="E17" s="210" t="s">
        <v>96</v>
      </c>
      <c r="F17" s="194" t="str" cm="1">
        <f t="array" aca="1" ref="F17" ca="1">INDEX(INDIRECT(D17&amp;"[#Headers]"), B17)</f>
        <v>Control Program Count</v>
      </c>
      <c r="G17" s="206" t="str" cm="1">
        <f t="array" aca="1" ref="G17" ca="1">IF(INT((COLUMN(INDIRECT(D17&amp;"[[#Headers],["&amp;F17&amp;"]]"))-1)/26)&gt;0,CHAR(INT((COLUMN(INDIRECT(D17&amp;"[[#Headers],["&amp;F17&amp;"]]"))-1)/26)+CODE("A")-1),"")&amp;CHAR(MOD(COLUMN(INDIRECT(D17&amp;"[[#Headers],["&amp;F17&amp;"]]"))-1,26)+CODE("A"))</f>
        <v>N</v>
      </c>
      <c r="H17" s="199" t="str" cm="1">
        <f t="array" aca="1" ref="H17" ca="1">IF(OR(LOWER(TRIM(E17))="error check", LOWER(TRIM(E17))="formula"), _xlfn.FORMULATEXT(OFFSET(INDIRECT(D17&amp; "[[#Headers],["&amp;F17&amp;"]]"), 1,0)), "")</f>
        <v>=IF(ISNUMBER(#REF!),IF(AND(LEFT(C10,1)="C",B10&lt;&gt;#REF!),#REF!+1,#REF!),IF(LEFT(C10,1)="C",1,0))</v>
      </c>
      <c r="I17" s="199"/>
      <c r="J17" s="201"/>
      <c r="K17" s="36"/>
      <c r="M17" s="36" t="s">
        <v>117</v>
      </c>
      <c r="N17" s="207" t="s">
        <v>119</v>
      </c>
      <c r="O17" s="36" t="e">
        <f ca="1">COLUMNS(INDIRECT(N18))</f>
        <v>#REF!</v>
      </c>
    </row>
    <row r="18" spans="1:15" x14ac:dyDescent="0.25">
      <c r="A18">
        <f t="shared" ca="1" si="3"/>
        <v>2</v>
      </c>
      <c r="B18">
        <f t="shared" ca="1" si="4"/>
        <v>1</v>
      </c>
      <c r="C18" s="192" t="str">
        <f t="shared" ca="1" si="1"/>
        <v>1-Program Exposure</v>
      </c>
      <c r="D18" s="192" t="str">
        <f t="shared" ca="1" si="0"/>
        <v>TableExposure</v>
      </c>
      <c r="E18" s="211" t="s">
        <v>96</v>
      </c>
      <c r="F18" s="194" t="str" cm="1">
        <f t="array" aca="1" ref="F18" ca="1">INDEX(INDIRECT(D18&amp;"[#Headers]"), B18)</f>
        <v>Program ID</v>
      </c>
      <c r="G18" s="206" t="str" cm="1">
        <f t="array" aca="1" ref="G18" ca="1">IF(INT((COLUMN(INDIRECT(D18&amp;"[[#Headers],["&amp;F18&amp;"]]"))-1)/26)&gt;0,CHAR(INT((COLUMN(INDIRECT(D18&amp;"[[#Headers],["&amp;F18&amp;"]]"))-1)/26)+CODE("A")-1),"")&amp;CHAR(MOD(COLUMN(INDIRECT(D18&amp;"[[#Headers],["&amp;F18&amp;"]]"))-1,26)+CODE("A"))</f>
        <v>B</v>
      </c>
      <c r="H18" s="199" t="str" cm="1">
        <f t="array" aca="1" ref="H18" ca="1">IF(OR(LOWER(TRIM(E18))="error check", LOWER(TRIM(E18))="formula"), _xlfn.FORMULATEXT(OFFSET(INDIRECT(D18&amp; "[[#Headers],["&amp;F18&amp;"]]"), 1,0)), "")</f>
        <v>=IFERROR(INDEX('Summary of Programs'!A:A,MATCH([@Program],'Summary of Programs'!B:B,0)),"No match in Summary of Programs tab")</v>
      </c>
      <c r="I18" s="199"/>
      <c r="J18" s="201"/>
      <c r="K18" s="36"/>
      <c r="M18" s="36" t="s">
        <v>117</v>
      </c>
      <c r="N18" s="207" t="s">
        <v>120</v>
      </c>
      <c r="O18" s="36" t="e">
        <f ca="1">COLUMNS(INDIRECT(N17))</f>
        <v>#REF!</v>
      </c>
    </row>
    <row r="19" spans="1:15" x14ac:dyDescent="0.25">
      <c r="A19">
        <f t="shared" ca="1" si="3"/>
        <v>2</v>
      </c>
      <c r="B19">
        <f t="shared" ca="1" si="4"/>
        <v>2</v>
      </c>
      <c r="C19" s="192" t="str">
        <f t="shared" ca="1" si="1"/>
        <v>1-Program Exposure</v>
      </c>
      <c r="D19" s="192" t="str">
        <f t="shared" ca="1" si="0"/>
        <v>TableExposure</v>
      </c>
      <c r="E19" s="211" t="s">
        <v>96</v>
      </c>
      <c r="F19" s="194" t="str" cm="1">
        <f t="array" aca="1" ref="F19" ca="1">INDEX(INDIRECT(D19&amp;"[#Headers]"), B19)</f>
        <v>Type</v>
      </c>
      <c r="G19" s="206" t="str" cm="1">
        <f t="array" aca="1" ref="G19" ca="1">IF(INT((COLUMN(INDIRECT(D19&amp;"[[#Headers],["&amp;F19&amp;"]]"))-1)/26)&gt;0,CHAR(INT((COLUMN(INDIRECT(D19&amp;"[[#Headers],["&amp;F19&amp;"]]"))-1)/26)+CODE("A")-1),"")&amp;CHAR(MOD(COLUMN(INDIRECT(D19&amp;"[[#Headers],["&amp;F19&amp;"]]"))-1,26)+CODE("A"))</f>
        <v>C</v>
      </c>
      <c r="H19" s="199" t="str" cm="1">
        <f t="array" aca="1" ref="H19" ca="1">IF(OR(LOWER(TRIM(E19))="error check", LOWER(TRIM(E19))="formula"), _xlfn.FORMULATEXT(OFFSET(INDIRECT(D19&amp; "[[#Headers],["&amp;F19&amp;"]]"), 1,0)), "")</f>
        <v>=IFERROR(INDEX('Summary of Programs'!C:C,MATCH([@Program],'Summary of Programs'!B:B,0)),"No match in Summary of Programs tab")</v>
      </c>
      <c r="I19" s="199"/>
      <c r="J19" s="201"/>
      <c r="K19" s="36"/>
    </row>
    <row r="20" spans="1:15" x14ac:dyDescent="0.25">
      <c r="A20">
        <f t="shared" ca="1" si="3"/>
        <v>2</v>
      </c>
      <c r="B20">
        <f t="shared" ca="1" si="4"/>
        <v>3</v>
      </c>
      <c r="C20" s="192" t="str">
        <f t="shared" ca="1" si="1"/>
        <v>1-Program Exposure</v>
      </c>
      <c r="D20" s="192" t="str">
        <f t="shared" ca="1" si="0"/>
        <v>TableExposure</v>
      </c>
      <c r="E20" s="193" t="s">
        <v>101</v>
      </c>
      <c r="F20" s="194" t="str" cm="1">
        <f t="array" aca="1" ref="F20" ca="1">INDEX(INDIRECT(D20&amp;"[#Headers]"), B20)</f>
        <v>Program</v>
      </c>
      <c r="G20" s="206" t="str" cm="1">
        <f t="array" aca="1" ref="G20" ca="1">IF(INT((COLUMN(INDIRECT(D20&amp;"[[#Headers],["&amp;F20&amp;"]]"))-1)/26)&gt;0,CHAR(INT((COLUMN(INDIRECT(D20&amp;"[[#Headers],["&amp;F20&amp;"]]"))-1)/26)+CODE("A")-1),"")&amp;CHAR(MOD(COLUMN(INDIRECT(D20&amp;"[[#Headers],["&amp;F20&amp;"]]"))-1,26)+CODE("A"))</f>
        <v>D</v>
      </c>
      <c r="H20" s="199" t="str" cm="1">
        <f t="array" aca="1" ref="H20" ca="1">IF(OR(LOWER(TRIM(E20))="error check", LOWER(TRIM(E20))="formula"), _xlfn.FORMULATEXT(OFFSET(INDIRECT(D20&amp; "[[#Headers],["&amp;F20&amp;"]]"), 1,0)), "")</f>
        <v/>
      </c>
      <c r="I20" s="199" t="s">
        <v>121</v>
      </c>
      <c r="J20" s="201"/>
      <c r="K20" s="36"/>
    </row>
    <row r="21" spans="1:15" x14ac:dyDescent="0.25">
      <c r="A21">
        <f t="shared" ca="1" si="3"/>
        <v>2</v>
      </c>
      <c r="B21">
        <f t="shared" ca="1" si="4"/>
        <v>4</v>
      </c>
      <c r="C21" s="192" t="str">
        <f t="shared" ca="1" si="1"/>
        <v>1-Program Exposure</v>
      </c>
      <c r="D21" s="192" t="str">
        <f t="shared" ca="1" si="0"/>
        <v>TableExposure</v>
      </c>
      <c r="E21" s="193" t="s">
        <v>101</v>
      </c>
      <c r="F21" s="194" t="str" cm="1">
        <f t="array" aca="1" ref="F21" ca="1">INDEX(INDIRECT(D21&amp;"[#Headers]"), B21)</f>
        <v>Risk (for Cross Cutter only)</v>
      </c>
      <c r="G21" s="206" t="str" cm="1">
        <f t="array" aca="1" ref="G21" ca="1">IF(INT((COLUMN(INDIRECT(D21&amp;"[[#Headers],["&amp;F21&amp;"]]"))-1)/26)&gt;0,CHAR(INT((COLUMN(INDIRECT(D21&amp;"[[#Headers],["&amp;F21&amp;"]]"))-1)/26)+CODE("A")-1),"")&amp;CHAR(MOD(COLUMN(INDIRECT(D21&amp;"[[#Headers],["&amp;F21&amp;"]]"))-1,26)+CODE("A"))</f>
        <v>E</v>
      </c>
      <c r="H21" s="199" t="str" cm="1">
        <f t="array" aca="1" ref="H21" ca="1">IF(OR(LOWER(TRIM(E21))="error check", LOWER(TRIM(E21))="formula"), _xlfn.FORMULATEXT(OFFSET(INDIRECT(D21&amp; "[[#Headers],["&amp;F21&amp;"]]"), 1,0)), "")</f>
        <v/>
      </c>
      <c r="I21" s="199" t="s">
        <v>122</v>
      </c>
      <c r="J21" s="201"/>
      <c r="K21" s="36"/>
    </row>
    <row r="22" spans="1:15" x14ac:dyDescent="0.25">
      <c r="A22">
        <f t="shared" ca="1" si="3"/>
        <v>2</v>
      </c>
      <c r="B22">
        <f t="shared" ca="1" si="4"/>
        <v>5</v>
      </c>
      <c r="C22" s="192" t="str">
        <f t="shared" ca="1" si="1"/>
        <v>1-Program Exposure</v>
      </c>
      <c r="D22" s="192" t="str">
        <f t="shared" ca="1" si="0"/>
        <v>TableExposure</v>
      </c>
      <c r="E22" s="193" t="s">
        <v>101</v>
      </c>
      <c r="F22" s="194" t="str" cm="1">
        <f t="array" aca="1" ref="F22" ca="1">INDEX(INDIRECT(D22&amp;"[#Headers]"), B22)</f>
        <v>Tranche</v>
      </c>
      <c r="G22" s="206" t="str" cm="1">
        <f t="array" aca="1" ref="G22" ca="1">IF(INT((COLUMN(INDIRECT(D22&amp;"[[#Headers],["&amp;F22&amp;"]]"))-1)/26)&gt;0,CHAR(INT((COLUMN(INDIRECT(D22&amp;"[[#Headers],["&amp;F22&amp;"]]"))-1)/26)+CODE("A")-1),"")&amp;CHAR(MOD(COLUMN(INDIRECT(D22&amp;"[[#Headers],["&amp;F22&amp;"]]"))-1,26)+CODE("A"))</f>
        <v>F</v>
      </c>
      <c r="H22" s="199" t="str" cm="1">
        <f t="array" aca="1" ref="H22" ca="1">IF(OR(LOWER(TRIM(E22))="error check", LOWER(TRIM(E22))="formula"), _xlfn.FORMULATEXT(OFFSET(INDIRECT(D22&amp; "[[#Headers],["&amp;F22&amp;"]]"), 1,0)), "")</f>
        <v/>
      </c>
      <c r="I22" s="199" t="s">
        <v>123</v>
      </c>
      <c r="J22" s="201"/>
      <c r="K22" s="36"/>
    </row>
    <row r="23" spans="1:15" x14ac:dyDescent="0.25">
      <c r="A23">
        <f t="shared" ca="1" si="3"/>
        <v>2</v>
      </c>
      <c r="B23">
        <f t="shared" ca="1" si="4"/>
        <v>6</v>
      </c>
      <c r="C23" s="192" t="str">
        <f t="shared" ca="1" si="1"/>
        <v>1-Program Exposure</v>
      </c>
      <c r="D23" s="192" t="str">
        <f t="shared" ca="1" si="0"/>
        <v>TableExposure</v>
      </c>
      <c r="E23" s="211" t="s">
        <v>96</v>
      </c>
      <c r="F23" s="194" t="str" cm="1">
        <f t="array" aca="1" ref="F23" ca="1">INDEX(INDIRECT(D23&amp;"[#Headers]"), B23)</f>
        <v>Tranche Exposure</v>
      </c>
      <c r="G23" s="206" t="str" cm="1">
        <f t="array" aca="1" ref="G23" ca="1">IF(INT((COLUMN(INDIRECT(D23&amp;"[[#Headers],["&amp;F23&amp;"]]"))-1)/26)&gt;0,CHAR(INT((COLUMN(INDIRECT(D23&amp;"[[#Headers],["&amp;F23&amp;"]]"))-1)/26)+CODE("A")-1),"")&amp;CHAR(MOD(COLUMN(INDIRECT(D23&amp;"[[#Headers],["&amp;F23&amp;"]]"))-1,26)+CODE("A"))</f>
        <v>G</v>
      </c>
      <c r="H23" s="199" t="str" cm="1">
        <f t="array" aca="1" ref="H23" ca="1">IF(OR(LOWER(TRIM(E23))="error check", LOWER(TRIM(E23))="formula"), _xlfn.FORMULATEXT(OFFSET(INDIRECT(D23&amp; "[[#Headers],["&amp;F23&amp;"]]"), 1,0)), "")</f>
        <v>=INDEX(TableTranche[[#All],[Exposure]], MATCH([@Tranche], TableTranche[[#All],[Tranche]], 0))</v>
      </c>
      <c r="I23" s="199"/>
      <c r="J23" s="201"/>
      <c r="K23" s="36"/>
    </row>
    <row r="24" spans="1:15" x14ac:dyDescent="0.25">
      <c r="A24">
        <f t="shared" ca="1" si="3"/>
        <v>2</v>
      </c>
      <c r="B24">
        <f t="shared" ca="1" si="4"/>
        <v>7</v>
      </c>
      <c r="C24" s="192" t="str">
        <f t="shared" ca="1" si="1"/>
        <v>1-Program Exposure</v>
      </c>
      <c r="D24" s="192" t="str">
        <f t="shared" ca="1" si="0"/>
        <v>TableExposure</v>
      </c>
      <c r="E24" s="211" t="s">
        <v>96</v>
      </c>
      <c r="F24" s="194" t="str" cm="1">
        <f t="array" aca="1" ref="F24" ca="1">INDEX(INDIRECT(D24&amp;"[#Headers]"), B24)</f>
        <v>Tranche Exposure Unit</v>
      </c>
      <c r="G24" s="206" t="str" cm="1">
        <f t="array" aca="1" ref="G24" ca="1">IF(INT((COLUMN(INDIRECT(D24&amp;"[[#Headers],["&amp;F24&amp;"]]"))-1)/26)&gt;0,CHAR(INT((COLUMN(INDIRECT(D24&amp;"[[#Headers],["&amp;F24&amp;"]]"))-1)/26)+CODE("A")-1),"")&amp;CHAR(MOD(COLUMN(INDIRECT(D24&amp;"[[#Headers],["&amp;F24&amp;"]]"))-1,26)+CODE("A"))</f>
        <v>H</v>
      </c>
      <c r="H24" s="199" t="str" cm="1">
        <f t="array" aca="1" ref="H24" ca="1">IF(OR(LOWER(TRIM(E24))="error check", LOWER(TRIM(E24))="formula"), _xlfn.FORMULATEXT(OFFSET(INDIRECT(D24&amp; "[[#Headers],["&amp;F24&amp;"]]"), 1,0)), "")</f>
        <v>=INDEX(TableTranche[[#All],[Unit]], MATCH([@Tranche], TableTranche[[#All],[Tranche]], 0))</v>
      </c>
      <c r="I24" s="199"/>
      <c r="J24" s="201"/>
      <c r="K24" s="36"/>
    </row>
    <row r="25" spans="1:15" x14ac:dyDescent="0.25">
      <c r="A25">
        <f t="shared" ca="1" si="3"/>
        <v>2</v>
      </c>
      <c r="B25">
        <f t="shared" ca="1" si="4"/>
        <v>8</v>
      </c>
      <c r="C25" s="192" t="str">
        <f t="shared" ca="1" si="1"/>
        <v>1-Program Exposure</v>
      </c>
      <c r="D25" s="192" t="str">
        <f t="shared" ca="1" si="0"/>
        <v>TableExposure</v>
      </c>
      <c r="E25" s="193" t="s">
        <v>101</v>
      </c>
      <c r="F25" s="194" t="str" cm="1">
        <f t="array" aca="1" ref="F25" ca="1">INDEX(INDIRECT(D25&amp;"[#Headers]"), B25)</f>
        <v>Program Exposure 2020</v>
      </c>
      <c r="G25" s="206" t="str" cm="1">
        <f t="array" aca="1" ref="G25" ca="1">IF(INT((COLUMN(INDIRECT(D25&amp;"[[#Headers],["&amp;F25&amp;"]]"))-1)/26)&gt;0,CHAR(INT((COLUMN(INDIRECT(D25&amp;"[[#Headers],["&amp;F25&amp;"]]"))-1)/26)+CODE("A")-1),"")&amp;CHAR(MOD(COLUMN(INDIRECT(D25&amp;"[[#Headers],["&amp;F25&amp;"]]"))-1,26)+CODE("A"))</f>
        <v>I</v>
      </c>
      <c r="H25" s="199" t="str" cm="1">
        <f t="array" aca="1" ref="H25" ca="1">IF(OR(LOWER(TRIM(E25))="error check", LOWER(TRIM(E25))="formula"), _xlfn.FORMULATEXT(OFFSET(INDIRECT(D25&amp; "[[#Headers],["&amp;F25&amp;"]]"), 1,0)), "")</f>
        <v/>
      </c>
      <c r="I25" s="199"/>
      <c r="J25" s="201"/>
      <c r="K25" s="36"/>
    </row>
    <row r="26" spans="1:15" x14ac:dyDescent="0.25">
      <c r="A26">
        <f t="shared" ca="1" si="3"/>
        <v>2</v>
      </c>
      <c r="B26">
        <f t="shared" ca="1" si="4"/>
        <v>9</v>
      </c>
      <c r="C26" s="192" t="str">
        <f t="shared" ca="1" si="1"/>
        <v>1-Program Exposure</v>
      </c>
      <c r="D26" s="192" t="str">
        <f t="shared" ca="1" si="0"/>
        <v>TableExposure</v>
      </c>
      <c r="E26" s="193" t="s">
        <v>101</v>
      </c>
      <c r="F26" s="194" t="str" cm="1">
        <f t="array" aca="1" ref="F26" ca="1">INDEX(INDIRECT(D26&amp;"[#Headers]"), B26)</f>
        <v>Program Exposure 2021</v>
      </c>
      <c r="G26" s="206" t="str" cm="1">
        <f t="array" aca="1" ref="G26" ca="1">IF(INT((COLUMN(INDIRECT(D26&amp;"[[#Headers],["&amp;F26&amp;"]]"))-1)/26)&gt;0,CHAR(INT((COLUMN(INDIRECT(D26&amp;"[[#Headers],["&amp;F26&amp;"]]"))-1)/26)+CODE("A")-1),"")&amp;CHAR(MOD(COLUMN(INDIRECT(D26&amp;"[[#Headers],["&amp;F26&amp;"]]"))-1,26)+CODE("A"))</f>
        <v>J</v>
      </c>
      <c r="H26" s="199" t="str" cm="1">
        <f t="array" aca="1" ref="H26" ca="1">IF(OR(LOWER(TRIM(E26))="error check", LOWER(TRIM(E26))="formula"), _xlfn.FORMULATEXT(OFFSET(INDIRECT(D26&amp; "[[#Headers],["&amp;F26&amp;"]]"), 1,0)), "")</f>
        <v/>
      </c>
      <c r="I26" s="199"/>
      <c r="J26" s="201"/>
      <c r="K26" s="36"/>
    </row>
    <row r="27" spans="1:15" x14ac:dyDescent="0.25">
      <c r="A27">
        <f t="shared" ca="1" si="3"/>
        <v>2</v>
      </c>
      <c r="B27">
        <f t="shared" ca="1" si="4"/>
        <v>10</v>
      </c>
      <c r="C27" s="192" t="str">
        <f t="shared" ca="1" si="1"/>
        <v>1-Program Exposure</v>
      </c>
      <c r="D27" s="192" t="str">
        <f t="shared" ca="1" si="0"/>
        <v>TableExposure</v>
      </c>
      <c r="E27" s="193" t="s">
        <v>101</v>
      </c>
      <c r="F27" s="194" t="str" cm="1">
        <f t="array" aca="1" ref="F27" ca="1">INDEX(INDIRECT(D27&amp;"[#Headers]"), B27)</f>
        <v>Program Exposure 2022</v>
      </c>
      <c r="G27" s="206" t="str" cm="1">
        <f t="array" aca="1" ref="G27" ca="1">IF(INT((COLUMN(INDIRECT(D27&amp;"[[#Headers],["&amp;F27&amp;"]]"))-1)/26)&gt;0,CHAR(INT((COLUMN(INDIRECT(D27&amp;"[[#Headers],["&amp;F27&amp;"]]"))-1)/26)+CODE("A")-1),"")&amp;CHAR(MOD(COLUMN(INDIRECT(D27&amp;"[[#Headers],["&amp;F27&amp;"]]"))-1,26)+CODE("A"))</f>
        <v>K</v>
      </c>
      <c r="H27" s="199" t="str" cm="1">
        <f t="array" aca="1" ref="H27" ca="1">IF(OR(LOWER(TRIM(E27))="error check", LOWER(TRIM(E27))="formula"), _xlfn.FORMULATEXT(OFFSET(INDIRECT(D27&amp; "[[#Headers],["&amp;F27&amp;"]]"), 1,0)), "")</f>
        <v/>
      </c>
      <c r="I27" s="199"/>
      <c r="J27" s="201"/>
      <c r="K27" s="36"/>
    </row>
    <row r="28" spans="1:15" x14ac:dyDescent="0.25">
      <c r="A28">
        <f t="shared" ca="1" si="3"/>
        <v>2</v>
      </c>
      <c r="B28">
        <f t="shared" ca="1" si="4"/>
        <v>11</v>
      </c>
      <c r="C28" s="192" t="str">
        <f t="shared" ca="1" si="1"/>
        <v>1-Program Exposure</v>
      </c>
      <c r="D28" s="192" t="str">
        <f t="shared" ca="1" si="0"/>
        <v>TableExposure</v>
      </c>
      <c r="E28" s="193" t="s">
        <v>101</v>
      </c>
      <c r="F28" s="194" t="str" cm="1">
        <f t="array" aca="1" ref="F28" ca="1">INDEX(INDIRECT(D28&amp;"[#Headers]"), B28)</f>
        <v>Program Exposure 2023</v>
      </c>
      <c r="G28" s="206" t="str" cm="1">
        <f t="array" aca="1" ref="G28" ca="1">IF(INT((COLUMN(INDIRECT(D28&amp;"[[#Headers],["&amp;F28&amp;"]]"))-1)/26)&gt;0,CHAR(INT((COLUMN(INDIRECT(D28&amp;"[[#Headers],["&amp;F28&amp;"]]"))-1)/26)+CODE("A")-1),"")&amp;CHAR(MOD(COLUMN(INDIRECT(D28&amp;"[[#Headers],["&amp;F28&amp;"]]"))-1,26)+CODE("A"))</f>
        <v>L</v>
      </c>
      <c r="H28" s="199" t="str" cm="1">
        <f t="array" aca="1" ref="H28" ca="1">IF(OR(LOWER(TRIM(E28))="error check", LOWER(TRIM(E28))="formula"), _xlfn.FORMULATEXT(OFFSET(INDIRECT(D28&amp; "[[#Headers],["&amp;F28&amp;"]]"), 1,0)), "")</f>
        <v/>
      </c>
      <c r="I28" s="199"/>
      <c r="J28" s="201"/>
      <c r="K28" s="36"/>
    </row>
    <row r="29" spans="1:15" x14ac:dyDescent="0.25">
      <c r="A29">
        <f t="shared" ca="1" si="3"/>
        <v>2</v>
      </c>
      <c r="B29">
        <f t="shared" ca="1" si="4"/>
        <v>12</v>
      </c>
      <c r="C29" s="192" t="str">
        <f t="shared" ca="1" si="1"/>
        <v>1-Program Exposure</v>
      </c>
      <c r="D29" s="192" t="str">
        <f t="shared" ca="1" si="0"/>
        <v>TableExposure</v>
      </c>
      <c r="E29" s="193" t="s">
        <v>101</v>
      </c>
      <c r="F29" s="194" t="str" cm="1">
        <f t="array" aca="1" ref="F29" ca="1">INDEX(INDIRECT(D29&amp;"[#Headers]"), B29)</f>
        <v>Program Exposure 2024</v>
      </c>
      <c r="G29" s="206" t="str" cm="1">
        <f t="array" aca="1" ref="G29" ca="1">IF(INT((COLUMN(INDIRECT(D29&amp;"[[#Headers],["&amp;F29&amp;"]]"))-1)/26)&gt;0,CHAR(INT((COLUMN(INDIRECT(D29&amp;"[[#Headers],["&amp;F29&amp;"]]"))-1)/26)+CODE("A")-1),"")&amp;CHAR(MOD(COLUMN(INDIRECT(D29&amp;"[[#Headers],["&amp;F29&amp;"]]"))-1,26)+CODE("A"))</f>
        <v>M</v>
      </c>
      <c r="H29" s="199" t="str" cm="1">
        <f t="array" aca="1" ref="H29" ca="1">IF(OR(LOWER(TRIM(E29))="error check", LOWER(TRIM(E29))="formula"), _xlfn.FORMULATEXT(OFFSET(INDIRECT(D29&amp; "[[#Headers],["&amp;F29&amp;"]]"), 1,0)), "")</f>
        <v/>
      </c>
      <c r="I29" s="199"/>
      <c r="J29" s="201"/>
      <c r="K29" s="36"/>
    </row>
    <row r="30" spans="1:15" x14ac:dyDescent="0.25">
      <c r="A30">
        <f t="shared" ca="1" si="3"/>
        <v>2</v>
      </c>
      <c r="B30">
        <f t="shared" ca="1" si="4"/>
        <v>13</v>
      </c>
      <c r="C30" s="192" t="str">
        <f t="shared" ca="1" si="1"/>
        <v>1-Program Exposure</v>
      </c>
      <c r="D30" s="192" t="str">
        <f t="shared" ca="1" si="0"/>
        <v>TableExposure</v>
      </c>
      <c r="E30" s="193" t="s">
        <v>101</v>
      </c>
      <c r="F30" s="194" t="str" cm="1">
        <f t="array" aca="1" ref="F30" ca="1">INDEX(INDIRECT(D30&amp;"[#Headers]"), B30)</f>
        <v>Program Exposure 2025</v>
      </c>
      <c r="G30" s="206" t="str" cm="1">
        <f t="array" aca="1" ref="G30" ca="1">IF(INT((COLUMN(INDIRECT(D30&amp;"[[#Headers],["&amp;F30&amp;"]]"))-1)/26)&gt;0,CHAR(INT((COLUMN(INDIRECT(D30&amp;"[[#Headers],["&amp;F30&amp;"]]"))-1)/26)+CODE("A")-1),"")&amp;CHAR(MOD(COLUMN(INDIRECT(D30&amp;"[[#Headers],["&amp;F30&amp;"]]"))-1,26)+CODE("A"))</f>
        <v>N</v>
      </c>
      <c r="H30" s="199" t="str" cm="1">
        <f t="array" aca="1" ref="H30" ca="1">IF(OR(LOWER(TRIM(E30))="error check", LOWER(TRIM(E30))="formula"), _xlfn.FORMULATEXT(OFFSET(INDIRECT(D30&amp; "[[#Headers],["&amp;F30&amp;"]]"), 1,0)), "")</f>
        <v/>
      </c>
      <c r="I30" s="36"/>
      <c r="J30" s="201"/>
      <c r="K30" s="36"/>
    </row>
    <row r="31" spans="1:15" x14ac:dyDescent="0.25">
      <c r="A31">
        <f t="shared" ca="1" si="3"/>
        <v>2</v>
      </c>
      <c r="B31">
        <f t="shared" ca="1" si="4"/>
        <v>14</v>
      </c>
      <c r="C31" s="192" t="str">
        <f t="shared" ca="1" si="1"/>
        <v>1-Program Exposure</v>
      </c>
      <c r="D31" s="192" t="str">
        <f t="shared" ca="1" si="0"/>
        <v>TableExposure</v>
      </c>
      <c r="E31" s="193" t="s">
        <v>101</v>
      </c>
      <c r="F31" s="194" t="str" cm="1">
        <f t="array" aca="1" ref="F31" ca="1">INDEX(INDIRECT(D31&amp;"[#Headers]"), B31)</f>
        <v>Program Exposure 2026</v>
      </c>
      <c r="G31" s="206" t="str" cm="1">
        <f t="array" aca="1" ref="G31" ca="1">IF(INT((COLUMN(INDIRECT(D31&amp;"[[#Headers],["&amp;F31&amp;"]]"))-1)/26)&gt;0,CHAR(INT((COLUMN(INDIRECT(D31&amp;"[[#Headers],["&amp;F31&amp;"]]"))-1)/26)+CODE("A")-1),"")&amp;CHAR(MOD(COLUMN(INDIRECT(D31&amp;"[[#Headers],["&amp;F31&amp;"]]"))-1,26)+CODE("A"))</f>
        <v>O</v>
      </c>
      <c r="H31" s="199" t="str" cm="1">
        <f t="array" aca="1" ref="H31" ca="1">IF(OR(LOWER(TRIM(E31))="error check", LOWER(TRIM(E31))="formula"), _xlfn.FORMULATEXT(OFFSET(INDIRECT(D31&amp; "[[#Headers],["&amp;F31&amp;"]]"), 1,0)), "")</f>
        <v/>
      </c>
      <c r="I31" s="199"/>
      <c r="J31" s="201"/>
      <c r="K31" s="36"/>
    </row>
    <row r="32" spans="1:15" x14ac:dyDescent="0.25">
      <c r="A32">
        <f t="shared" ca="1" si="3"/>
        <v>2</v>
      </c>
      <c r="B32">
        <f t="shared" ca="1" si="4"/>
        <v>15</v>
      </c>
      <c r="C32" s="192" t="str">
        <f t="shared" ca="1" si="1"/>
        <v>1-Program Exposure</v>
      </c>
      <c r="D32" s="192" t="str">
        <f t="shared" ca="1" si="0"/>
        <v>TableExposure</v>
      </c>
      <c r="E32" s="193" t="s">
        <v>101</v>
      </c>
      <c r="F32" s="194" t="str" cm="1">
        <f t="array" aca="1" ref="F32" ca="1">INDEX(INDIRECT(D32&amp;"[#Headers]"), B32)</f>
        <v>Unit for Program Exposure</v>
      </c>
      <c r="G32" s="206" t="str" cm="1">
        <f t="array" aca="1" ref="G32" ca="1">IF(INT((COLUMN(INDIRECT(D32&amp;"[[#Headers],["&amp;F32&amp;"]]"))-1)/26)&gt;0,CHAR(INT((COLUMN(INDIRECT(D32&amp;"[[#Headers],["&amp;F32&amp;"]]"))-1)/26)+CODE("A")-1),"")&amp;CHAR(MOD(COLUMN(INDIRECT(D32&amp;"[[#Headers],["&amp;F32&amp;"]]"))-1,26)+CODE("A"))</f>
        <v>P</v>
      </c>
      <c r="H32" s="199" t="str" cm="1">
        <f t="array" aca="1" ref="H32" ca="1">IF(OR(LOWER(TRIM(E32))="error check", LOWER(TRIM(E32))="formula"), _xlfn.FORMULATEXT(OFFSET(INDIRECT(D32&amp; "[[#Headers],["&amp;F32&amp;"]]"), 1,0)), "")</f>
        <v/>
      </c>
      <c r="I32" s="199" t="s">
        <v>124</v>
      </c>
      <c r="J32" s="201"/>
      <c r="K32" s="36"/>
    </row>
    <row r="33" spans="1:11" x14ac:dyDescent="0.25">
      <c r="A33">
        <f t="shared" ca="1" si="3"/>
        <v>2</v>
      </c>
      <c r="B33">
        <f t="shared" ca="1" si="4"/>
        <v>16</v>
      </c>
      <c r="C33" s="192" t="str">
        <f t="shared" ca="1" si="1"/>
        <v>1-Program Exposure</v>
      </c>
      <c r="D33" s="192" t="str">
        <f t="shared" ca="1" si="0"/>
        <v>TableExposure</v>
      </c>
      <c r="E33" s="212" t="s">
        <v>115</v>
      </c>
      <c r="F33" s="194" t="str" cm="1">
        <f t="array" aca="1" ref="F33" ca="1">INDEX(INDIRECT(D33&amp;"[#Headers]"), B33)</f>
        <v>Work Units 2020</v>
      </c>
      <c r="G33" s="206" t="str" cm="1">
        <f t="array" aca="1" ref="G33" ca="1">IF(INT((COLUMN(INDIRECT(D33&amp;"[[#Headers],["&amp;F33&amp;"]]"))-1)/26)&gt;0,CHAR(INT((COLUMN(INDIRECT(D33&amp;"[[#Headers],["&amp;F33&amp;"]]"))-1)/26)+CODE("A")-1),"")&amp;CHAR(MOD(COLUMN(INDIRECT(D33&amp;"[[#Headers],["&amp;F33&amp;"]]"))-1,26)+CODE("A"))</f>
        <v>Q</v>
      </c>
      <c r="H33" s="199" t="str" cm="1">
        <f t="array" aca="1" ref="H33" ca="1">IF(OR(LOWER(TRIM(E33))="error check", LOWER(TRIM(E33))="formula"), _xlfn.FORMULATEXT(OFFSET(INDIRECT(D33&amp; "[[#Headers],["&amp;F33&amp;"]]"), 1,0)), "")</f>
        <v/>
      </c>
      <c r="I33" s="199"/>
      <c r="J33" s="201"/>
      <c r="K33" s="36"/>
    </row>
    <row r="34" spans="1:11" x14ac:dyDescent="0.25">
      <c r="A34">
        <f t="shared" ca="1" si="3"/>
        <v>2</v>
      </c>
      <c r="B34">
        <f t="shared" ca="1" si="4"/>
        <v>17</v>
      </c>
      <c r="C34" s="192" t="str">
        <f t="shared" ca="1" si="1"/>
        <v>1-Program Exposure</v>
      </c>
      <c r="D34" s="192" t="str">
        <f t="shared" ca="1" si="0"/>
        <v>TableExposure</v>
      </c>
      <c r="E34" s="212" t="s">
        <v>115</v>
      </c>
      <c r="F34" s="194" t="str" cm="1">
        <f t="array" aca="1" ref="F34" ca="1">INDEX(INDIRECT(D34&amp;"[#Headers]"), B34)</f>
        <v>Work Units 2021</v>
      </c>
      <c r="G34" s="206" t="str" cm="1">
        <f t="array" aca="1" ref="G34" ca="1">IF(INT((COLUMN(INDIRECT(D34&amp;"[[#Headers],["&amp;F34&amp;"]]"))-1)/26)&gt;0,CHAR(INT((COLUMN(INDIRECT(D34&amp;"[[#Headers],["&amp;F34&amp;"]]"))-1)/26)+CODE("A")-1),"")&amp;CHAR(MOD(COLUMN(INDIRECT(D34&amp;"[[#Headers],["&amp;F34&amp;"]]"))-1,26)+CODE("A"))</f>
        <v>R</v>
      </c>
      <c r="H34" s="199" t="str" cm="1">
        <f t="array" aca="1" ref="H34" ca="1">IF(OR(LOWER(TRIM(E34))="error check", LOWER(TRIM(E34))="formula"), _xlfn.FORMULATEXT(OFFSET(INDIRECT(D34&amp; "[[#Headers],["&amp;F34&amp;"]]"), 1,0)), "")</f>
        <v/>
      </c>
      <c r="I34" s="199"/>
      <c r="J34" s="201"/>
      <c r="K34" s="36"/>
    </row>
    <row r="35" spans="1:11" x14ac:dyDescent="0.25">
      <c r="A35">
        <f t="shared" ca="1" si="3"/>
        <v>2</v>
      </c>
      <c r="B35">
        <f t="shared" ca="1" si="4"/>
        <v>18</v>
      </c>
      <c r="C35" s="192" t="str">
        <f t="shared" ca="1" si="1"/>
        <v>1-Program Exposure</v>
      </c>
      <c r="D35" s="192" t="str">
        <f t="shared" ca="1" si="0"/>
        <v>TableExposure</v>
      </c>
      <c r="E35" s="212" t="s">
        <v>115</v>
      </c>
      <c r="F35" s="194" t="str" cm="1">
        <f t="array" aca="1" ref="F35" ca="1">INDEX(INDIRECT(D35&amp;"[#Headers]"), B35)</f>
        <v>Work Units 2022</v>
      </c>
      <c r="G35" s="206" t="str" cm="1">
        <f t="array" aca="1" ref="G35" ca="1">IF(INT((COLUMN(INDIRECT(D35&amp;"[[#Headers],["&amp;F35&amp;"]]"))-1)/26)&gt;0,CHAR(INT((COLUMN(INDIRECT(D35&amp;"[[#Headers],["&amp;F35&amp;"]]"))-1)/26)+CODE("A")-1),"")&amp;CHAR(MOD(COLUMN(INDIRECT(D35&amp;"[[#Headers],["&amp;F35&amp;"]]"))-1,26)+CODE("A"))</f>
        <v>S</v>
      </c>
      <c r="H35" s="199" t="str" cm="1">
        <f t="array" aca="1" ref="H35" ca="1">IF(OR(LOWER(TRIM(E35))="error check", LOWER(TRIM(E35))="formula"), _xlfn.FORMULATEXT(OFFSET(INDIRECT(D35&amp; "[[#Headers],["&amp;F35&amp;"]]"), 1,0)), "")</f>
        <v/>
      </c>
      <c r="I35" s="199"/>
      <c r="J35" s="201"/>
      <c r="K35" s="36"/>
    </row>
    <row r="36" spans="1:11" x14ac:dyDescent="0.25">
      <c r="A36">
        <f t="shared" ca="1" si="3"/>
        <v>2</v>
      </c>
      <c r="B36">
        <f t="shared" ca="1" si="4"/>
        <v>19</v>
      </c>
      <c r="C36" s="192" t="str">
        <f t="shared" ref="C36:C67" ca="1" si="5">INDEX(M:M, MATCH(D36,N:N,0))</f>
        <v>1-Program Exposure</v>
      </c>
      <c r="D36" s="192" t="str">
        <f t="shared" ref="D36:D68" ca="1" si="6">OFFSET($M$3, A36, 1)</f>
        <v>TableExposure</v>
      </c>
      <c r="E36" s="212" t="s">
        <v>115</v>
      </c>
      <c r="F36" s="194" t="str" cm="1">
        <f t="array" aca="1" ref="F36" ca="1">INDEX(INDIRECT(D36&amp;"[#Headers]"), B36)</f>
        <v>Work Units 2023</v>
      </c>
      <c r="G36" s="206" t="str" cm="1">
        <f t="array" aca="1" ref="G36" ca="1">IF(INT((COLUMN(INDIRECT(D36&amp;"[[#Headers],["&amp;F36&amp;"]]"))-1)/26)&gt;0,CHAR(INT((COLUMN(INDIRECT(D36&amp;"[[#Headers],["&amp;F36&amp;"]]"))-1)/26)+CODE("A")-1),"")&amp;CHAR(MOD(COLUMN(INDIRECT(D36&amp;"[[#Headers],["&amp;F36&amp;"]]"))-1,26)+CODE("A"))</f>
        <v>T</v>
      </c>
      <c r="H36" s="199" t="str" cm="1">
        <f t="array" aca="1" ref="H36" ca="1">IF(OR(LOWER(TRIM(E36))="error check", LOWER(TRIM(E36))="formula"), _xlfn.FORMULATEXT(OFFSET(INDIRECT(D36&amp; "[[#Headers],["&amp;F36&amp;"]]"), 1,0)), "")</f>
        <v/>
      </c>
      <c r="I36" s="199"/>
      <c r="J36" s="201"/>
      <c r="K36" s="36"/>
    </row>
    <row r="37" spans="1:11" x14ac:dyDescent="0.25">
      <c r="A37">
        <f t="shared" ca="1" si="3"/>
        <v>2</v>
      </c>
      <c r="B37">
        <f t="shared" ca="1" si="4"/>
        <v>20</v>
      </c>
      <c r="C37" s="192" t="str">
        <f t="shared" ca="1" si="5"/>
        <v>1-Program Exposure</v>
      </c>
      <c r="D37" s="192" t="str">
        <f t="shared" ca="1" si="6"/>
        <v>TableExposure</v>
      </c>
      <c r="E37" s="212" t="s">
        <v>115</v>
      </c>
      <c r="F37" s="194" t="str" cm="1">
        <f t="array" aca="1" ref="F37" ca="1">INDEX(INDIRECT(D37&amp;"[#Headers]"), B37)</f>
        <v>Work Units 2024</v>
      </c>
      <c r="G37" s="206" t="str" cm="1">
        <f t="array" aca="1" ref="G37" ca="1">IF(INT((COLUMN(INDIRECT(D37&amp;"[[#Headers],["&amp;F37&amp;"]]"))-1)/26)&gt;0,CHAR(INT((COLUMN(INDIRECT(D37&amp;"[[#Headers],["&amp;F37&amp;"]]"))-1)/26)+CODE("A")-1),"")&amp;CHAR(MOD(COLUMN(INDIRECT(D37&amp;"[[#Headers],["&amp;F37&amp;"]]"))-1,26)+CODE("A"))</f>
        <v>U</v>
      </c>
      <c r="H37" s="199" t="str" cm="1">
        <f t="array" aca="1" ref="H37" ca="1">IF(OR(LOWER(TRIM(E37))="error check", LOWER(TRIM(E37))="formula"), _xlfn.FORMULATEXT(OFFSET(INDIRECT(D37&amp; "[[#Headers],["&amp;F37&amp;"]]"), 1,0)), "")</f>
        <v/>
      </c>
      <c r="I37" s="199"/>
      <c r="J37" s="201"/>
      <c r="K37" s="36"/>
    </row>
    <row r="38" spans="1:11" x14ac:dyDescent="0.25">
      <c r="A38">
        <f t="shared" ca="1" si="3"/>
        <v>2</v>
      </c>
      <c r="B38">
        <f t="shared" ca="1" si="4"/>
        <v>21</v>
      </c>
      <c r="C38" s="192" t="str">
        <f t="shared" ca="1" si="5"/>
        <v>1-Program Exposure</v>
      </c>
      <c r="D38" s="192" t="str">
        <f t="shared" ca="1" si="6"/>
        <v>TableExposure</v>
      </c>
      <c r="E38" s="212" t="s">
        <v>115</v>
      </c>
      <c r="F38" s="194" t="str" cm="1">
        <f t="array" aca="1" ref="F38" ca="1">INDEX(INDIRECT(D38&amp;"[#Headers]"), B38)</f>
        <v>Work Units 2025</v>
      </c>
      <c r="G38" s="206" t="str" cm="1">
        <f t="array" aca="1" ref="G38" ca="1">IF(INT((COLUMN(INDIRECT(D38&amp;"[[#Headers],["&amp;F38&amp;"]]"))-1)/26)&gt;0,CHAR(INT((COLUMN(INDIRECT(D38&amp;"[[#Headers],["&amp;F38&amp;"]]"))-1)/26)+CODE("A")-1),"")&amp;CHAR(MOD(COLUMN(INDIRECT(D38&amp;"[[#Headers],["&amp;F38&amp;"]]"))-1,26)+CODE("A"))</f>
        <v>V</v>
      </c>
      <c r="H38" s="199" t="str" cm="1">
        <f t="array" aca="1" ref="H38" ca="1">IF(OR(LOWER(TRIM(E38))="error check", LOWER(TRIM(E38))="formula"), _xlfn.FORMULATEXT(OFFSET(INDIRECT(D38&amp; "[[#Headers],["&amp;F38&amp;"]]"), 1,0)), "")</f>
        <v/>
      </c>
      <c r="I38" s="199"/>
      <c r="J38" s="201"/>
      <c r="K38" s="36"/>
    </row>
    <row r="39" spans="1:11" x14ac:dyDescent="0.25">
      <c r="A39">
        <f t="shared" ca="1" si="3"/>
        <v>2</v>
      </c>
      <c r="B39">
        <f t="shared" ca="1" si="4"/>
        <v>22</v>
      </c>
      <c r="C39" s="192" t="str">
        <f t="shared" ca="1" si="5"/>
        <v>1-Program Exposure</v>
      </c>
      <c r="D39" s="192" t="str">
        <f t="shared" ca="1" si="6"/>
        <v>TableExposure</v>
      </c>
      <c r="E39" s="212" t="s">
        <v>115</v>
      </c>
      <c r="F39" s="194" t="str" cm="1">
        <f t="array" aca="1" ref="F39" ca="1">INDEX(INDIRECT(D39&amp;"[#Headers]"), B39)</f>
        <v>Work Units 2026</v>
      </c>
      <c r="G39" s="206" t="str" cm="1">
        <f t="array" aca="1" ref="G39" ca="1">IF(INT((COLUMN(INDIRECT(D39&amp;"[[#Headers],["&amp;F39&amp;"]]"))-1)/26)&gt;0,CHAR(INT((COLUMN(INDIRECT(D39&amp;"[[#Headers],["&amp;F39&amp;"]]"))-1)/26)+CODE("A")-1),"")&amp;CHAR(MOD(COLUMN(INDIRECT(D39&amp;"[[#Headers],["&amp;F39&amp;"]]"))-1,26)+CODE("A"))</f>
        <v>W</v>
      </c>
      <c r="H39" s="199" t="str" cm="1">
        <f t="array" aca="1" ref="H39" ca="1">IF(OR(LOWER(TRIM(E39))="error check", LOWER(TRIM(E39))="formula"), _xlfn.FORMULATEXT(OFFSET(INDIRECT(D39&amp; "[[#Headers],["&amp;F39&amp;"]]"), 1,0)), "")</f>
        <v/>
      </c>
      <c r="I39" s="199"/>
      <c r="J39" s="201"/>
      <c r="K39" s="36"/>
    </row>
    <row r="40" spans="1:11" x14ac:dyDescent="0.25">
      <c r="A40">
        <f t="shared" ca="1" si="3"/>
        <v>2</v>
      </c>
      <c r="B40">
        <f t="shared" ca="1" si="4"/>
        <v>23</v>
      </c>
      <c r="C40" s="192" t="str">
        <f t="shared" ca="1" si="5"/>
        <v>1-Program Exposure</v>
      </c>
      <c r="D40" s="192" t="str">
        <f t="shared" ca="1" si="6"/>
        <v>TableExposure</v>
      </c>
      <c r="E40" s="212" t="s">
        <v>115</v>
      </c>
      <c r="F40" s="194" t="str" cm="1">
        <f t="array" aca="1" ref="F40" ca="1">INDEX(INDIRECT(D40&amp;"[#Headers]"), B40)</f>
        <v>Unit for work units</v>
      </c>
      <c r="G40" s="206" t="str" cm="1">
        <f t="array" aca="1" ref="G40" ca="1">IF(INT((COLUMN(INDIRECT(D40&amp;"[[#Headers],["&amp;F40&amp;"]]"))-1)/26)&gt;0,CHAR(INT((COLUMN(INDIRECT(D40&amp;"[[#Headers],["&amp;F40&amp;"]]"))-1)/26)+CODE("A")-1),"")&amp;CHAR(MOD(COLUMN(INDIRECT(D40&amp;"[[#Headers],["&amp;F40&amp;"]]"))-1,26)+CODE("A"))</f>
        <v>X</v>
      </c>
      <c r="H40" s="199" t="str" cm="1">
        <f t="array" aca="1" ref="H40" ca="1">IF(OR(LOWER(TRIM(E40))="error check", LOWER(TRIM(E40))="formula"), _xlfn.FORMULATEXT(OFFSET(INDIRECT(D40&amp; "[[#Headers],["&amp;F40&amp;"]]"), 1,0)), "")</f>
        <v/>
      </c>
      <c r="I40" s="199"/>
      <c r="J40" s="201"/>
      <c r="K40" s="36"/>
    </row>
    <row r="41" spans="1:11" x14ac:dyDescent="0.25">
      <c r="A41">
        <f t="shared" ca="1" si="3"/>
        <v>2</v>
      </c>
      <c r="B41">
        <f t="shared" ca="1" si="4"/>
        <v>24</v>
      </c>
      <c r="C41" s="192" t="str">
        <f t="shared" ca="1" si="5"/>
        <v>1-Program Exposure</v>
      </c>
      <c r="D41" s="192" t="str">
        <f t="shared" ca="1" si="6"/>
        <v>TableExposure</v>
      </c>
      <c r="E41" s="212" t="s">
        <v>115</v>
      </c>
      <c r="F41" s="194" t="str" cm="1">
        <f t="array" aca="1" ref="F41" ca="1">INDEX(INDIRECT(D41&amp;"[#Headers]"), B41)</f>
        <v>Explanation of relationship between different units</v>
      </c>
      <c r="G41" s="206" t="str" cm="1">
        <f t="array" aca="1" ref="G41" ca="1">IF(INT((COLUMN(INDIRECT(D41&amp;"[[#Headers],["&amp;F41&amp;"]]"))-1)/26)&gt;0,CHAR(INT((COLUMN(INDIRECT(D41&amp;"[[#Headers],["&amp;F41&amp;"]]"))-1)/26)+CODE("A")-1),"")&amp;CHAR(MOD(COLUMN(INDIRECT(D41&amp;"[[#Headers],["&amp;F41&amp;"]]"))-1,26)+CODE("A"))</f>
        <v>Y</v>
      </c>
      <c r="H41" s="199" t="str" cm="1">
        <f t="array" aca="1" ref="H41" ca="1">IF(OR(LOWER(TRIM(E41))="error check", LOWER(TRIM(E41))="formula"), _xlfn.FORMULATEXT(OFFSET(INDIRECT(D41&amp; "[[#Headers],["&amp;F41&amp;"]]"), 1,0)), "")</f>
        <v/>
      </c>
      <c r="I41" s="199"/>
      <c r="J41" s="201"/>
      <c r="K41" s="36"/>
    </row>
    <row r="42" spans="1:11" x14ac:dyDescent="0.25">
      <c r="A42">
        <f t="shared" ca="1" si="3"/>
        <v>2</v>
      </c>
      <c r="B42">
        <f t="shared" ca="1" si="4"/>
        <v>25</v>
      </c>
      <c r="C42" s="192" t="str">
        <f t="shared" ca="1" si="5"/>
        <v>1-Program Exposure</v>
      </c>
      <c r="D42" s="192" t="str">
        <f t="shared" ca="1" si="6"/>
        <v>TableExposure</v>
      </c>
      <c r="E42" s="212" t="s">
        <v>115</v>
      </c>
      <c r="F42" s="194" t="str" cm="1">
        <f t="array" aca="1" ref="F42" ca="1">INDEX(INDIRECT(D42&amp;"[#Headers]"), B42)</f>
        <v>Other Note</v>
      </c>
      <c r="G42" s="206" t="str" cm="1">
        <f t="array" aca="1" ref="G42" ca="1">IF(INT((COLUMN(INDIRECT(D42&amp;"[[#Headers],["&amp;F42&amp;"]]"))-1)/26)&gt;0,CHAR(INT((COLUMN(INDIRECT(D42&amp;"[[#Headers],["&amp;F42&amp;"]]"))-1)/26)+CODE("A")-1),"")&amp;CHAR(MOD(COLUMN(INDIRECT(D42&amp;"[[#Headers],["&amp;F42&amp;"]]"))-1,26)+CODE("A"))</f>
        <v>Z</v>
      </c>
      <c r="H42" s="199" t="str" cm="1">
        <f t="array" aca="1" ref="H42" ca="1">IF(OR(LOWER(TRIM(E42))="error check", LOWER(TRIM(E42))="formula"), _xlfn.FORMULATEXT(OFFSET(INDIRECT(D42&amp; "[[#Headers],["&amp;F42&amp;"]]"), 1,0)), "")</f>
        <v/>
      </c>
      <c r="I42" s="199"/>
      <c r="J42" s="201"/>
      <c r="K42" s="36"/>
    </row>
    <row r="43" spans="1:11" x14ac:dyDescent="0.25">
      <c r="A43">
        <f t="shared" ca="1" si="3"/>
        <v>2</v>
      </c>
      <c r="B43">
        <f t="shared" ca="1" si="4"/>
        <v>26</v>
      </c>
      <c r="C43" s="192" t="str">
        <f t="shared" ca="1" si="5"/>
        <v>1-Program Exposure</v>
      </c>
      <c r="D43" s="192" t="str">
        <f t="shared" ca="1" si="6"/>
        <v>TableExposure</v>
      </c>
      <c r="E43" s="208" t="s">
        <v>125</v>
      </c>
      <c r="F43" s="194" t="str" cm="1">
        <f t="array" aca="1" ref="F43" ca="1">INDEX(INDIRECT(D43&amp;"[#Headers]"), B43)</f>
        <v>Flag for modeler</v>
      </c>
      <c r="G43" s="206" t="str" cm="1">
        <f t="array" aca="1" ref="G43" ca="1">IF(INT((COLUMN(INDIRECT(D43&amp;"[[#Headers],["&amp;F43&amp;"]]"))-1)/26)&gt;0,CHAR(INT((COLUMN(INDIRECT(D43&amp;"[[#Headers],["&amp;F43&amp;"]]"))-1)/26)+CODE("A")-1),"")&amp;CHAR(MOD(COLUMN(INDIRECT(D43&amp;"[[#Headers],["&amp;F43&amp;"]]"))-1,26)+CODE("A"))</f>
        <v>AA</v>
      </c>
      <c r="H43" s="199" t="str" cm="1">
        <f t="array" aca="1" ref="H43" ca="1">IF(OR(LOWER(TRIM(E43))="error check", LOWER(TRIM(E43))="formula"), _xlfn.FORMULATEXT(OFFSET(INDIRECT(D43&amp; "[[#Headers],["&amp;F43&amp;"]]"), 1,0)), "")</f>
        <v>=IF(AND(MAX(TableExposure[@[Program Exposure 2020]:[Program Exposure 2026]])&gt;1,[@[Unit for Program Exposure]]="% of tranche exposure"),"Format not percent","")</v>
      </c>
      <c r="I43" s="199"/>
      <c r="J43" s="199" t="s">
        <v>126</v>
      </c>
      <c r="K43" s="199" t="s">
        <v>127</v>
      </c>
    </row>
    <row r="44" spans="1:11" x14ac:dyDescent="0.25">
      <c r="A44">
        <f t="shared" ca="1" si="3"/>
        <v>2</v>
      </c>
      <c r="B44">
        <f t="shared" ca="1" si="4"/>
        <v>27</v>
      </c>
      <c r="C44" s="192" t="str">
        <f t="shared" ca="1" si="5"/>
        <v>1-Program Exposure</v>
      </c>
      <c r="D44" s="192" t="str">
        <f t="shared" ca="1" si="6"/>
        <v>TableExposure</v>
      </c>
      <c r="E44" s="211" t="s">
        <v>96</v>
      </c>
      <c r="F44" s="194" t="str" cm="1">
        <f t="array" aca="1" ref="F44" ca="1">INDEX(INDIRECT(D44&amp;"[#Headers]"), B44)</f>
        <v>Risk ID</v>
      </c>
      <c r="G44" s="206" t="str" cm="1">
        <f t="array" aca="1" ref="G44" ca="1">IF(INT((COLUMN(INDIRECT(D44&amp;"[[#Headers],["&amp;F44&amp;"]]"))-1)/26)&gt;0,CHAR(INT((COLUMN(INDIRECT(D44&amp;"[[#Headers],["&amp;F44&amp;"]]"))-1)/26)+CODE("A")-1),"")&amp;CHAR(MOD(COLUMN(INDIRECT(D44&amp;"[[#Headers],["&amp;F44&amp;"]]"))-1,26)+CODE("A"))</f>
        <v>AB</v>
      </c>
      <c r="H44" s="199" t="str" cm="1">
        <f t="array" aca="1" ref="H44" ca="1">IF(OR(LOWER(TRIM(E44))="error check", LOWER(TRIM(E44))="formula"), _xlfn.FORMULATEXT(OFFSET(INDIRECT(D44&amp; "[[#Headers],["&amp;F44&amp;"]]"), 1,0)), "")</f>
        <v>=IFERROR(INDEX(Table_RiskNameLookup[RISK ID],MATCH([@[Risk (for Cross Cutter only)]],Table_RiskNameLookup[Risk/Cross Cutting Factor Name],0)),RiskID)</v>
      </c>
      <c r="I44" s="199"/>
      <c r="J44" s="201"/>
      <c r="K44" s="36"/>
    </row>
    <row r="45" spans="1:11" x14ac:dyDescent="0.25">
      <c r="A45">
        <f t="shared" ca="1" si="3"/>
        <v>3</v>
      </c>
      <c r="B45">
        <f t="shared" ca="1" si="4"/>
        <v>1</v>
      </c>
      <c r="C45" s="192" t="str">
        <f t="shared" ca="1" si="5"/>
        <v>2-Program Cost</v>
      </c>
      <c r="D45" s="192" t="str">
        <f t="shared" ca="1" si="6"/>
        <v>TableProgSpend</v>
      </c>
      <c r="E45" s="211" t="s">
        <v>96</v>
      </c>
      <c r="F45" s="194" t="str" cm="1">
        <f t="array" aca="1" ref="F45" ca="1">INDEX(INDIRECT(D45&amp;"[#Headers]"), B45)</f>
        <v>Program ID</v>
      </c>
      <c r="G45" s="206" t="str" cm="1">
        <f t="array" aca="1" ref="G45" ca="1">IF(INT((COLUMN(INDIRECT(D45&amp;"[[#Headers],["&amp;F45&amp;"]]"))-1)/26)&gt;0,CHAR(INT((COLUMN(INDIRECT(D45&amp;"[[#Headers],["&amp;F45&amp;"]]"))-1)/26)+CODE("A")-1),"")&amp;CHAR(MOD(COLUMN(INDIRECT(D45&amp;"[[#Headers],["&amp;F45&amp;"]]"))-1,26)+CODE("A"))</f>
        <v>B</v>
      </c>
      <c r="H45" s="199" t="str" cm="1">
        <f t="array" aca="1" ref="H45" ca="1">IF(OR(LOWER(TRIM(E45))="error check", LOWER(TRIM(E45))="formula"), _xlfn.FORMULATEXT(OFFSET(INDIRECT(D45&amp; "[[#Headers],["&amp;F45&amp;"]]"), 1,0)), "")</f>
        <v>=IFERROR(INDEX('Summary of Programs'!A:A,MATCH([@Program],'Summary of Programs'!B:B,0)),"No match in Summary of Programs")</v>
      </c>
      <c r="I45" s="199"/>
      <c r="J45" s="201"/>
      <c r="K45" s="36"/>
    </row>
    <row r="46" spans="1:11" x14ac:dyDescent="0.25">
      <c r="A46">
        <f t="shared" ca="1" si="3"/>
        <v>3</v>
      </c>
      <c r="B46">
        <f t="shared" ca="1" si="4"/>
        <v>2</v>
      </c>
      <c r="C46" s="192" t="str">
        <f t="shared" ca="1" si="5"/>
        <v>2-Program Cost</v>
      </c>
      <c r="D46" s="192" t="str">
        <f t="shared" ca="1" si="6"/>
        <v>TableProgSpend</v>
      </c>
      <c r="E46" s="211" t="s">
        <v>96</v>
      </c>
      <c r="F46" s="194" t="str" cm="1">
        <f t="array" aca="1" ref="F46" ca="1">INDEX(INDIRECT(D46&amp;"[#Headers]"), B46)</f>
        <v>Type</v>
      </c>
      <c r="G46" s="206" t="str" cm="1">
        <f t="array" aca="1" ref="G46" ca="1">IF(INT((COLUMN(INDIRECT(D46&amp;"[[#Headers],["&amp;F46&amp;"]]"))-1)/26)&gt;0,CHAR(INT((COLUMN(INDIRECT(D46&amp;"[[#Headers],["&amp;F46&amp;"]]"))-1)/26)+CODE("A")-1),"")&amp;CHAR(MOD(COLUMN(INDIRECT(D46&amp;"[[#Headers],["&amp;F46&amp;"]]"))-1,26)+CODE("A"))</f>
        <v>C</v>
      </c>
      <c r="H46" s="199" t="str" cm="1">
        <f t="array" aca="1" ref="H46" ca="1">IF(OR(LOWER(TRIM(E46))="error check", LOWER(TRIM(E46))="formula"), _xlfn.FORMULATEXT(OFFSET(INDIRECT(D46&amp; "[[#Headers],["&amp;F46&amp;"]]"), 1,0)), "")</f>
        <v>=IFERROR(INDEX('Summary of Programs'!C:C,MATCH([@Program],'Summary of Programs'!B:B,0)),"No match in Summary of Programs tab")</v>
      </c>
      <c r="I46" s="199"/>
      <c r="J46" s="201"/>
      <c r="K46" s="36"/>
    </row>
    <row r="47" spans="1:11" x14ac:dyDescent="0.25">
      <c r="A47">
        <f t="shared" ca="1" si="3"/>
        <v>3</v>
      </c>
      <c r="B47">
        <f t="shared" ca="1" si="4"/>
        <v>3</v>
      </c>
      <c r="C47" s="192" t="str">
        <f t="shared" ca="1" si="5"/>
        <v>2-Program Cost</v>
      </c>
      <c r="D47" s="192" t="str">
        <f t="shared" ca="1" si="6"/>
        <v>TableProgSpend</v>
      </c>
      <c r="E47" s="193" t="s">
        <v>101</v>
      </c>
      <c r="F47" s="194" t="str" cm="1">
        <f t="array" aca="1" ref="F47" ca="1">INDEX(INDIRECT(D47&amp;"[#Headers]"), B47)</f>
        <v>Program</v>
      </c>
      <c r="G47" s="206" t="str" cm="1">
        <f t="array" aca="1" ref="G47" ca="1">IF(INT((COLUMN(INDIRECT(D47&amp;"[[#Headers],["&amp;F47&amp;"]]"))-1)/26)&gt;0,CHAR(INT((COLUMN(INDIRECT(D47&amp;"[[#Headers],["&amp;F47&amp;"]]"))-1)/26)+CODE("A")-1),"")&amp;CHAR(MOD(COLUMN(INDIRECT(D47&amp;"[[#Headers],["&amp;F47&amp;"]]"))-1,26)+CODE("A"))</f>
        <v>D</v>
      </c>
      <c r="H47" s="199" t="str" cm="1">
        <f t="array" aca="1" ref="H47" ca="1">IF(OR(LOWER(TRIM(E47))="error check", LOWER(TRIM(E47))="formula"), _xlfn.FORMULATEXT(OFFSET(INDIRECT(D47&amp; "[[#Headers],["&amp;F47&amp;"]]"), 1,0)), "")</f>
        <v/>
      </c>
      <c r="I47" s="199" t="s">
        <v>121</v>
      </c>
      <c r="J47" s="201"/>
      <c r="K47" s="36"/>
    </row>
    <row r="48" spans="1:11" x14ac:dyDescent="0.25">
      <c r="A48">
        <f t="shared" ca="1" si="3"/>
        <v>3</v>
      </c>
      <c r="B48">
        <f t="shared" ca="1" si="4"/>
        <v>4</v>
      </c>
      <c r="C48" s="192" t="str">
        <f t="shared" ca="1" si="5"/>
        <v>2-Program Cost</v>
      </c>
      <c r="D48" s="192" t="str">
        <f t="shared" ca="1" si="6"/>
        <v>TableProgSpend</v>
      </c>
      <c r="E48" s="193" t="s">
        <v>101</v>
      </c>
      <c r="F48" s="194" t="str" cm="1">
        <f t="array" aca="1" ref="F48" ca="1">INDEX(INDIRECT(D48&amp;"[#Headers]"), B48)</f>
        <v>MAT (optional)</v>
      </c>
      <c r="G48" s="206" t="str" cm="1">
        <f t="array" aca="1" ref="G48" ca="1">IF(INT((COLUMN(INDIRECT(D48&amp;"[[#Headers],["&amp;F48&amp;"]]"))-1)/26)&gt;0,CHAR(INT((COLUMN(INDIRECT(D48&amp;"[[#Headers],["&amp;F48&amp;"]]"))-1)/26)+CODE("A")-1),"")&amp;CHAR(MOD(COLUMN(INDIRECT(D48&amp;"[[#Headers],["&amp;F48&amp;"]]"))-1,26)+CODE("A"))</f>
        <v>E</v>
      </c>
      <c r="H48" s="199" t="str" cm="1">
        <f t="array" aca="1" ref="H48" ca="1">IF(OR(LOWER(TRIM(E48))="error check", LOWER(TRIM(E48))="formula"), _xlfn.FORMULATEXT(OFFSET(INDIRECT(D48&amp; "[[#Headers],["&amp;F48&amp;"]]"), 1,0)), "")</f>
        <v/>
      </c>
      <c r="I48" s="199"/>
      <c r="J48" s="201"/>
      <c r="K48" s="36"/>
    </row>
    <row r="49" spans="1:11" x14ac:dyDescent="0.25">
      <c r="A49">
        <f t="shared" ca="1" si="3"/>
        <v>3</v>
      </c>
      <c r="B49">
        <f t="shared" ca="1" si="4"/>
        <v>5</v>
      </c>
      <c r="C49" s="192" t="str">
        <f t="shared" ca="1" si="5"/>
        <v>2-Program Cost</v>
      </c>
      <c r="D49" s="192" t="str">
        <f t="shared" ca="1" si="6"/>
        <v>TableProgSpend</v>
      </c>
      <c r="E49" s="193" t="s">
        <v>101</v>
      </c>
      <c r="F49" s="194" t="str" cm="1">
        <f t="array" aca="1" ref="F49" ca="1">INDEX(INDIRECT(D49&amp;"[#Headers]"), B49)</f>
        <v>CapEx USD 2020</v>
      </c>
      <c r="G49" s="206" t="str" cm="1">
        <f t="array" aca="1" ref="G49" ca="1">IF(INT((COLUMN(INDIRECT(D49&amp;"[[#Headers],["&amp;F49&amp;"]]"))-1)/26)&gt;0,CHAR(INT((COLUMN(INDIRECT(D49&amp;"[[#Headers],["&amp;F49&amp;"]]"))-1)/26)+CODE("A")-1),"")&amp;CHAR(MOD(COLUMN(INDIRECT(D49&amp;"[[#Headers],["&amp;F49&amp;"]]"))-1,26)+CODE("A"))</f>
        <v>F</v>
      </c>
      <c r="H49" s="199" t="str" cm="1">
        <f t="array" aca="1" ref="H49" ca="1">IF(OR(LOWER(TRIM(E49))="error check", LOWER(TRIM(E49))="formula"), _xlfn.FORMULATEXT(OFFSET(INDIRECT(D49&amp; "[[#Headers],["&amp;F49&amp;"]]"), 1,0)), "")</f>
        <v/>
      </c>
      <c r="I49" s="199"/>
      <c r="J49" s="201"/>
      <c r="K49" s="36"/>
    </row>
    <row r="50" spans="1:11" x14ac:dyDescent="0.25">
      <c r="A50">
        <f t="shared" ca="1" si="3"/>
        <v>3</v>
      </c>
      <c r="B50">
        <f t="shared" ca="1" si="4"/>
        <v>6</v>
      </c>
      <c r="C50" s="192" t="str">
        <f t="shared" ca="1" si="5"/>
        <v>2-Program Cost</v>
      </c>
      <c r="D50" s="192" t="str">
        <f t="shared" ca="1" si="6"/>
        <v>TableProgSpend</v>
      </c>
      <c r="E50" s="193" t="s">
        <v>101</v>
      </c>
      <c r="F50" s="194" t="str" cm="1">
        <f t="array" aca="1" ref="F50" ca="1">INDEX(INDIRECT(D50&amp;"[#Headers]"), B50)</f>
        <v>CapEx USD 2021</v>
      </c>
      <c r="G50" s="206" t="str" cm="1">
        <f t="array" aca="1" ref="G50" ca="1">IF(INT((COLUMN(INDIRECT(D50&amp;"[[#Headers],["&amp;F50&amp;"]]"))-1)/26)&gt;0,CHAR(INT((COLUMN(INDIRECT(D50&amp;"[[#Headers],["&amp;F50&amp;"]]"))-1)/26)+CODE("A")-1),"")&amp;CHAR(MOD(COLUMN(INDIRECT(D50&amp;"[[#Headers],["&amp;F50&amp;"]]"))-1,26)+CODE("A"))</f>
        <v>G</v>
      </c>
      <c r="H50" s="199" t="str" cm="1">
        <f t="array" aca="1" ref="H50" ca="1">IF(OR(LOWER(TRIM(E50))="error check", LOWER(TRIM(E50))="formula"), _xlfn.FORMULATEXT(OFFSET(INDIRECT(D50&amp; "[[#Headers],["&amp;F50&amp;"]]"), 1,0)), "")</f>
        <v/>
      </c>
      <c r="I50" s="199"/>
      <c r="J50" s="201"/>
      <c r="K50" s="36"/>
    </row>
    <row r="51" spans="1:11" x14ac:dyDescent="0.25">
      <c r="A51">
        <f t="shared" ca="1" si="3"/>
        <v>3</v>
      </c>
      <c r="B51">
        <f t="shared" ca="1" si="4"/>
        <v>7</v>
      </c>
      <c r="C51" s="192" t="str">
        <f t="shared" ca="1" si="5"/>
        <v>2-Program Cost</v>
      </c>
      <c r="D51" s="192" t="str">
        <f t="shared" ca="1" si="6"/>
        <v>TableProgSpend</v>
      </c>
      <c r="E51" s="193" t="s">
        <v>101</v>
      </c>
      <c r="F51" s="194" t="str" cm="1">
        <f t="array" aca="1" ref="F51" ca="1">INDEX(INDIRECT(D51&amp;"[#Headers]"), B51)</f>
        <v>CapEx USD 2022</v>
      </c>
      <c r="G51" s="206" t="str" cm="1">
        <f t="array" aca="1" ref="G51" ca="1">IF(INT((COLUMN(INDIRECT(D51&amp;"[[#Headers],["&amp;F51&amp;"]]"))-1)/26)&gt;0,CHAR(INT((COLUMN(INDIRECT(D51&amp;"[[#Headers],["&amp;F51&amp;"]]"))-1)/26)+CODE("A")-1),"")&amp;CHAR(MOD(COLUMN(INDIRECT(D51&amp;"[[#Headers],["&amp;F51&amp;"]]"))-1,26)+CODE("A"))</f>
        <v>H</v>
      </c>
      <c r="H51" s="199" t="str" cm="1">
        <f t="array" aca="1" ref="H51" ca="1">IF(OR(LOWER(TRIM(E51))="error check", LOWER(TRIM(E51))="formula"), _xlfn.FORMULATEXT(OFFSET(INDIRECT(D51&amp; "[[#Headers],["&amp;F51&amp;"]]"), 1,0)), "")</f>
        <v/>
      </c>
      <c r="I51" s="199"/>
      <c r="J51" s="201"/>
      <c r="K51" s="36"/>
    </row>
    <row r="52" spans="1:11" x14ac:dyDescent="0.25">
      <c r="A52">
        <f t="shared" ca="1" si="3"/>
        <v>3</v>
      </c>
      <c r="B52">
        <f t="shared" ca="1" si="4"/>
        <v>8</v>
      </c>
      <c r="C52" s="192" t="str">
        <f t="shared" ca="1" si="5"/>
        <v>2-Program Cost</v>
      </c>
      <c r="D52" s="192" t="str">
        <f t="shared" ca="1" si="6"/>
        <v>TableProgSpend</v>
      </c>
      <c r="E52" s="193" t="s">
        <v>101</v>
      </c>
      <c r="F52" s="194" t="str" cm="1">
        <f t="array" aca="1" ref="F52" ca="1">INDEX(INDIRECT(D52&amp;"[#Headers]"), B52)</f>
        <v>CapEx USD 2023</v>
      </c>
      <c r="G52" s="206" t="str" cm="1">
        <f t="array" aca="1" ref="G52" ca="1">IF(INT((COLUMN(INDIRECT(D52&amp;"[[#Headers],["&amp;F52&amp;"]]"))-1)/26)&gt;0,CHAR(INT((COLUMN(INDIRECT(D52&amp;"[[#Headers],["&amp;F52&amp;"]]"))-1)/26)+CODE("A")-1),"")&amp;CHAR(MOD(COLUMN(INDIRECT(D52&amp;"[[#Headers],["&amp;F52&amp;"]]"))-1,26)+CODE("A"))</f>
        <v>I</v>
      </c>
      <c r="H52" s="199" t="str" cm="1">
        <f t="array" aca="1" ref="H52" ca="1">IF(OR(LOWER(TRIM(E52))="error check", LOWER(TRIM(E52))="formula"), _xlfn.FORMULATEXT(OFFSET(INDIRECT(D52&amp; "[[#Headers],["&amp;F52&amp;"]]"), 1,0)), "")</f>
        <v/>
      </c>
      <c r="I52" s="199"/>
      <c r="J52" s="201"/>
      <c r="K52" s="36"/>
    </row>
    <row r="53" spans="1:11" x14ac:dyDescent="0.25">
      <c r="A53">
        <f t="shared" ca="1" si="3"/>
        <v>3</v>
      </c>
      <c r="B53">
        <f t="shared" ca="1" si="4"/>
        <v>9</v>
      </c>
      <c r="C53" s="192" t="str">
        <f t="shared" ca="1" si="5"/>
        <v>2-Program Cost</v>
      </c>
      <c r="D53" s="192" t="str">
        <f t="shared" ca="1" si="6"/>
        <v>TableProgSpend</v>
      </c>
      <c r="E53" s="193" t="s">
        <v>101</v>
      </c>
      <c r="F53" s="194" t="str" cm="1">
        <f t="array" aca="1" ref="F53" ca="1">INDEX(INDIRECT(D53&amp;"[#Headers]"), B53)</f>
        <v>CapEx USD 2024</v>
      </c>
      <c r="G53" s="206" t="str" cm="1">
        <f t="array" aca="1" ref="G53" ca="1">IF(INT((COLUMN(INDIRECT(D53&amp;"[[#Headers],["&amp;F53&amp;"]]"))-1)/26)&gt;0,CHAR(INT((COLUMN(INDIRECT(D53&amp;"[[#Headers],["&amp;F53&amp;"]]"))-1)/26)+CODE("A")-1),"")&amp;CHAR(MOD(COLUMN(INDIRECT(D53&amp;"[[#Headers],["&amp;F53&amp;"]]"))-1,26)+CODE("A"))</f>
        <v>J</v>
      </c>
      <c r="H53" s="199" t="str" cm="1">
        <f t="array" aca="1" ref="H53" ca="1">IF(OR(LOWER(TRIM(E53))="error check", LOWER(TRIM(E53))="formula"), _xlfn.FORMULATEXT(OFFSET(INDIRECT(D53&amp; "[[#Headers],["&amp;F53&amp;"]]"), 1,0)), "")</f>
        <v/>
      </c>
      <c r="I53" s="199"/>
      <c r="J53" s="201"/>
      <c r="K53" s="36"/>
    </row>
    <row r="54" spans="1:11" x14ac:dyDescent="0.25">
      <c r="A54">
        <f t="shared" ca="1" si="3"/>
        <v>3</v>
      </c>
      <c r="B54">
        <f t="shared" ca="1" si="4"/>
        <v>10</v>
      </c>
      <c r="C54" s="192" t="str">
        <f t="shared" ca="1" si="5"/>
        <v>2-Program Cost</v>
      </c>
      <c r="D54" s="192" t="str">
        <f t="shared" ca="1" si="6"/>
        <v>TableProgSpend</v>
      </c>
      <c r="E54" s="193" t="s">
        <v>101</v>
      </c>
      <c r="F54" s="194" t="str" cm="1">
        <f t="array" aca="1" ref="F54" ca="1">INDEX(INDIRECT(D54&amp;"[#Headers]"), B54)</f>
        <v>CapEx USD 2025</v>
      </c>
      <c r="G54" s="206" t="str" cm="1">
        <f t="array" aca="1" ref="G54" ca="1">IF(INT((COLUMN(INDIRECT(D54&amp;"[[#Headers],["&amp;F54&amp;"]]"))-1)/26)&gt;0,CHAR(INT((COLUMN(INDIRECT(D54&amp;"[[#Headers],["&amp;F54&amp;"]]"))-1)/26)+CODE("A")-1),"")&amp;CHAR(MOD(COLUMN(INDIRECT(D54&amp;"[[#Headers],["&amp;F54&amp;"]]"))-1,26)+CODE("A"))</f>
        <v>K</v>
      </c>
      <c r="H54" s="199" t="str" cm="1">
        <f t="array" aca="1" ref="H54" ca="1">IF(OR(LOWER(TRIM(E54))="error check", LOWER(TRIM(E54))="formula"), _xlfn.FORMULATEXT(OFFSET(INDIRECT(D54&amp; "[[#Headers],["&amp;F54&amp;"]]"), 1,0)), "")</f>
        <v/>
      </c>
      <c r="I54" s="199"/>
      <c r="J54" s="201"/>
      <c r="K54" s="36"/>
    </row>
    <row r="55" spans="1:11" x14ac:dyDescent="0.25">
      <c r="A55">
        <f t="shared" ca="1" si="3"/>
        <v>3</v>
      </c>
      <c r="B55">
        <f t="shared" ca="1" si="4"/>
        <v>11</v>
      </c>
      <c r="C55" s="192" t="str">
        <f t="shared" ca="1" si="5"/>
        <v>2-Program Cost</v>
      </c>
      <c r="D55" s="192" t="str">
        <f t="shared" ca="1" si="6"/>
        <v>TableProgSpend</v>
      </c>
      <c r="E55" s="193" t="s">
        <v>101</v>
      </c>
      <c r="F55" s="194" t="str" cm="1">
        <f t="array" aca="1" ref="F55" ca="1">INDEX(INDIRECT(D55&amp;"[#Headers]"), B55)</f>
        <v>CapEx USD 2026</v>
      </c>
      <c r="G55" s="206" t="str" cm="1">
        <f t="array" aca="1" ref="G55" ca="1">IF(INT((COLUMN(INDIRECT(D55&amp;"[[#Headers],["&amp;F55&amp;"]]"))-1)/26)&gt;0,CHAR(INT((COLUMN(INDIRECT(D55&amp;"[[#Headers],["&amp;F55&amp;"]]"))-1)/26)+CODE("A")-1),"")&amp;CHAR(MOD(COLUMN(INDIRECT(D55&amp;"[[#Headers],["&amp;F55&amp;"]]"))-1,26)+CODE("A"))</f>
        <v>L</v>
      </c>
      <c r="H55" s="199" t="str" cm="1">
        <f t="array" aca="1" ref="H55" ca="1">IF(OR(LOWER(TRIM(E55))="error check", LOWER(TRIM(E55))="formula"), _xlfn.FORMULATEXT(OFFSET(INDIRECT(D55&amp; "[[#Headers],["&amp;F55&amp;"]]"), 1,0)), "")</f>
        <v/>
      </c>
      <c r="I55" s="199"/>
      <c r="J55" s="201"/>
      <c r="K55" s="36"/>
    </row>
    <row r="56" spans="1:11" x14ac:dyDescent="0.25">
      <c r="A56">
        <f t="shared" ca="1" si="3"/>
        <v>3</v>
      </c>
      <c r="B56">
        <f t="shared" ca="1" si="4"/>
        <v>12</v>
      </c>
      <c r="C56" s="192" t="str">
        <f t="shared" ca="1" si="5"/>
        <v>2-Program Cost</v>
      </c>
      <c r="D56" s="192" t="str">
        <f t="shared" ca="1" si="6"/>
        <v>TableProgSpend</v>
      </c>
      <c r="E56" s="193" t="s">
        <v>101</v>
      </c>
      <c r="F56" s="194" t="str" cm="1">
        <f t="array" aca="1" ref="F56" ca="1">INDEX(INDIRECT(D56&amp;"[#Headers]"), B56)</f>
        <v>OpEx USD 2020</v>
      </c>
      <c r="G56" s="206" t="str" cm="1">
        <f t="array" aca="1" ref="G56" ca="1">IF(INT((COLUMN(INDIRECT(D56&amp;"[[#Headers],["&amp;F56&amp;"]]"))-1)/26)&gt;0,CHAR(INT((COLUMN(INDIRECT(D56&amp;"[[#Headers],["&amp;F56&amp;"]]"))-1)/26)+CODE("A")-1),"")&amp;CHAR(MOD(COLUMN(INDIRECT(D56&amp;"[[#Headers],["&amp;F56&amp;"]]"))-1,26)+CODE("A"))</f>
        <v>M</v>
      </c>
      <c r="H56" s="199" t="str" cm="1">
        <f t="array" aca="1" ref="H56" ca="1">IF(OR(LOWER(TRIM(E56))="error check", LOWER(TRIM(E56))="formula"), _xlfn.FORMULATEXT(OFFSET(INDIRECT(D56&amp; "[[#Headers],["&amp;F56&amp;"]]"), 1,0)), "")</f>
        <v/>
      </c>
      <c r="I56" s="199"/>
      <c r="J56" s="201"/>
      <c r="K56" s="36"/>
    </row>
    <row r="57" spans="1:11" x14ac:dyDescent="0.25">
      <c r="A57">
        <f t="shared" ca="1" si="3"/>
        <v>3</v>
      </c>
      <c r="B57">
        <f t="shared" ca="1" si="4"/>
        <v>13</v>
      </c>
      <c r="C57" s="192" t="str">
        <f t="shared" ca="1" si="5"/>
        <v>2-Program Cost</v>
      </c>
      <c r="D57" s="192" t="str">
        <f t="shared" ca="1" si="6"/>
        <v>TableProgSpend</v>
      </c>
      <c r="E57" s="193" t="s">
        <v>101</v>
      </c>
      <c r="F57" s="194" t="str" cm="1">
        <f t="array" aca="1" ref="F57" ca="1">INDEX(INDIRECT(D57&amp;"[#Headers]"), B57)</f>
        <v>OpEx USD 2021</v>
      </c>
      <c r="G57" s="206" t="str" cm="1">
        <f t="array" aca="1" ref="G57" ca="1">IF(INT((COLUMN(INDIRECT(D57&amp;"[[#Headers],["&amp;F57&amp;"]]"))-1)/26)&gt;0,CHAR(INT((COLUMN(INDIRECT(D57&amp;"[[#Headers],["&amp;F57&amp;"]]"))-1)/26)+CODE("A")-1),"")&amp;CHAR(MOD(COLUMN(INDIRECT(D57&amp;"[[#Headers],["&amp;F57&amp;"]]"))-1,26)+CODE("A"))</f>
        <v>N</v>
      </c>
      <c r="H57" s="199" t="str" cm="1">
        <f t="array" aca="1" ref="H57" ca="1">IF(OR(LOWER(TRIM(E57))="error check", LOWER(TRIM(E57))="formula"), _xlfn.FORMULATEXT(OFFSET(INDIRECT(D57&amp; "[[#Headers],["&amp;F57&amp;"]]"), 1,0)), "")</f>
        <v/>
      </c>
      <c r="I57" s="199"/>
      <c r="J57" s="201"/>
      <c r="K57" s="36"/>
    </row>
    <row r="58" spans="1:11" x14ac:dyDescent="0.25">
      <c r="A58">
        <f t="shared" ca="1" si="3"/>
        <v>3</v>
      </c>
      <c r="B58">
        <f t="shared" ca="1" si="4"/>
        <v>14</v>
      </c>
      <c r="C58" s="192" t="str">
        <f t="shared" ca="1" si="5"/>
        <v>2-Program Cost</v>
      </c>
      <c r="D58" s="192" t="str">
        <f t="shared" ca="1" si="6"/>
        <v>TableProgSpend</v>
      </c>
      <c r="E58" s="193" t="s">
        <v>101</v>
      </c>
      <c r="F58" s="194" t="str" cm="1">
        <f t="array" aca="1" ref="F58" ca="1">INDEX(INDIRECT(D58&amp;"[#Headers]"), B58)</f>
        <v>OpEx USD 2022</v>
      </c>
      <c r="G58" s="206" t="str" cm="1">
        <f t="array" aca="1" ref="G58" ca="1">IF(INT((COLUMN(INDIRECT(D58&amp;"[[#Headers],["&amp;F58&amp;"]]"))-1)/26)&gt;0,CHAR(INT((COLUMN(INDIRECT(D58&amp;"[[#Headers],["&amp;F58&amp;"]]"))-1)/26)+CODE("A")-1),"")&amp;CHAR(MOD(COLUMN(INDIRECT(D58&amp;"[[#Headers],["&amp;F58&amp;"]]"))-1,26)+CODE("A"))</f>
        <v>O</v>
      </c>
      <c r="H58" s="199" t="str" cm="1">
        <f t="array" aca="1" ref="H58" ca="1">IF(OR(LOWER(TRIM(E58))="error check", LOWER(TRIM(E58))="formula"), _xlfn.FORMULATEXT(OFFSET(INDIRECT(D58&amp; "[[#Headers],["&amp;F58&amp;"]]"), 1,0)), "")</f>
        <v/>
      </c>
      <c r="I58" s="199"/>
      <c r="J58" s="201"/>
      <c r="K58" s="36"/>
    </row>
    <row r="59" spans="1:11" x14ac:dyDescent="0.25">
      <c r="A59">
        <f t="shared" ca="1" si="3"/>
        <v>3</v>
      </c>
      <c r="B59">
        <f t="shared" ca="1" si="4"/>
        <v>15</v>
      </c>
      <c r="C59" s="192" t="str">
        <f t="shared" ca="1" si="5"/>
        <v>2-Program Cost</v>
      </c>
      <c r="D59" s="192" t="str">
        <f t="shared" ca="1" si="6"/>
        <v>TableProgSpend</v>
      </c>
      <c r="E59" s="193" t="s">
        <v>101</v>
      </c>
      <c r="F59" s="194" t="str" cm="1">
        <f t="array" aca="1" ref="F59" ca="1">INDEX(INDIRECT(D59&amp;"[#Headers]"), B59)</f>
        <v>OpEx USD 2023</v>
      </c>
      <c r="G59" s="206" t="str" cm="1">
        <f t="array" aca="1" ref="G59" ca="1">IF(INT((COLUMN(INDIRECT(D59&amp;"[[#Headers],["&amp;F59&amp;"]]"))-1)/26)&gt;0,CHAR(INT((COLUMN(INDIRECT(D59&amp;"[[#Headers],["&amp;F59&amp;"]]"))-1)/26)+CODE("A")-1),"")&amp;CHAR(MOD(COLUMN(INDIRECT(D59&amp;"[[#Headers],["&amp;F59&amp;"]]"))-1,26)+CODE("A"))</f>
        <v>P</v>
      </c>
      <c r="H59" s="199" t="str" cm="1">
        <f t="array" aca="1" ref="H59" ca="1">IF(OR(LOWER(TRIM(E59))="error check", LOWER(TRIM(E59))="formula"), _xlfn.FORMULATEXT(OFFSET(INDIRECT(D59&amp; "[[#Headers],["&amp;F59&amp;"]]"), 1,0)), "")</f>
        <v/>
      </c>
      <c r="I59" s="199"/>
      <c r="J59" s="201"/>
      <c r="K59" s="36"/>
    </row>
    <row r="60" spans="1:11" x14ac:dyDescent="0.25">
      <c r="A60">
        <f t="shared" ca="1" si="3"/>
        <v>3</v>
      </c>
      <c r="B60">
        <f t="shared" ca="1" si="4"/>
        <v>16</v>
      </c>
      <c r="C60" s="192" t="str">
        <f t="shared" ca="1" si="5"/>
        <v>2-Program Cost</v>
      </c>
      <c r="D60" s="192" t="str">
        <f t="shared" ca="1" si="6"/>
        <v>TableProgSpend</v>
      </c>
      <c r="E60" s="193" t="s">
        <v>101</v>
      </c>
      <c r="F60" s="194" t="str" cm="1">
        <f t="array" aca="1" ref="F60" ca="1">INDEX(INDIRECT(D60&amp;"[#Headers]"), B60)</f>
        <v>OpEx USD 2024</v>
      </c>
      <c r="G60" s="206" t="str" cm="1">
        <f t="array" aca="1" ref="G60" ca="1">IF(INT((COLUMN(INDIRECT(D60&amp;"[[#Headers],["&amp;F60&amp;"]]"))-1)/26)&gt;0,CHAR(INT((COLUMN(INDIRECT(D60&amp;"[[#Headers],["&amp;F60&amp;"]]"))-1)/26)+CODE("A")-1),"")&amp;CHAR(MOD(COLUMN(INDIRECT(D60&amp;"[[#Headers],["&amp;F60&amp;"]]"))-1,26)+CODE("A"))</f>
        <v>Q</v>
      </c>
      <c r="H60" s="199" t="str" cm="1">
        <f t="array" aca="1" ref="H60" ca="1">IF(OR(LOWER(TRIM(E60))="error check", LOWER(TRIM(E60))="formula"), _xlfn.FORMULATEXT(OFFSET(INDIRECT(D60&amp; "[[#Headers],["&amp;F60&amp;"]]"), 1,0)), "")</f>
        <v/>
      </c>
      <c r="I60" s="199"/>
      <c r="J60" s="199"/>
      <c r="K60" s="199"/>
    </row>
    <row r="61" spans="1:11" x14ac:dyDescent="0.25">
      <c r="A61">
        <f t="shared" ca="1" si="3"/>
        <v>3</v>
      </c>
      <c r="B61">
        <f t="shared" ca="1" si="4"/>
        <v>17</v>
      </c>
      <c r="C61" s="192" t="str">
        <f t="shared" ca="1" si="5"/>
        <v>2-Program Cost</v>
      </c>
      <c r="D61" s="192" t="str">
        <f t="shared" ca="1" si="6"/>
        <v>TableProgSpend</v>
      </c>
      <c r="E61" s="193" t="s">
        <v>101</v>
      </c>
      <c r="F61" s="194" t="str" cm="1">
        <f t="array" aca="1" ref="F61" ca="1">INDEX(INDIRECT(D61&amp;"[#Headers]"), B61)</f>
        <v>OpEx USD 2025</v>
      </c>
      <c r="G61" s="206" t="str" cm="1">
        <f t="array" aca="1" ref="G61" ca="1">IF(INT((COLUMN(INDIRECT(D61&amp;"[[#Headers],["&amp;F61&amp;"]]"))-1)/26)&gt;0,CHAR(INT((COLUMN(INDIRECT(D61&amp;"[[#Headers],["&amp;F61&amp;"]]"))-1)/26)+CODE("A")-1),"")&amp;CHAR(MOD(COLUMN(INDIRECT(D61&amp;"[[#Headers],["&amp;F61&amp;"]]"))-1,26)+CODE("A"))</f>
        <v>R</v>
      </c>
      <c r="H61" s="199" t="str" cm="1">
        <f t="array" aca="1" ref="H61" ca="1">IF(OR(LOWER(TRIM(E61))="error check", LOWER(TRIM(E61))="formula"), _xlfn.FORMULATEXT(OFFSET(INDIRECT(D61&amp; "[[#Headers],["&amp;F61&amp;"]]"), 1,0)), "")</f>
        <v/>
      </c>
      <c r="I61" s="199"/>
      <c r="J61" s="199"/>
      <c r="K61" s="199"/>
    </row>
    <row r="62" spans="1:11" x14ac:dyDescent="0.25">
      <c r="A62">
        <f t="shared" ca="1" si="3"/>
        <v>3</v>
      </c>
      <c r="B62">
        <f t="shared" ca="1" si="4"/>
        <v>18</v>
      </c>
      <c r="C62" s="192" t="str">
        <f t="shared" ca="1" si="5"/>
        <v>2-Program Cost</v>
      </c>
      <c r="D62" s="192" t="str">
        <f t="shared" ca="1" si="6"/>
        <v>TableProgSpend</v>
      </c>
      <c r="E62" s="193" t="s">
        <v>101</v>
      </c>
      <c r="F62" s="194" t="str" cm="1">
        <f t="array" aca="1" ref="F62" ca="1">INDEX(INDIRECT(D62&amp;"[#Headers]"), B62)</f>
        <v>OpEx USD 2026</v>
      </c>
      <c r="G62" s="206" t="str" cm="1">
        <f t="array" aca="1" ref="G62" ca="1">IF(INT((COLUMN(INDIRECT(D62&amp;"[[#Headers],["&amp;F62&amp;"]]"))-1)/26)&gt;0,CHAR(INT((COLUMN(INDIRECT(D62&amp;"[[#Headers],["&amp;F62&amp;"]]"))-1)/26)+CODE("A")-1),"")&amp;CHAR(MOD(COLUMN(INDIRECT(D62&amp;"[[#Headers],["&amp;F62&amp;"]]"))-1,26)+CODE("A"))</f>
        <v>S</v>
      </c>
      <c r="H62" s="199" t="str" cm="1">
        <f t="array" aca="1" ref="H62" ca="1">IF(OR(LOWER(TRIM(E62))="error check", LOWER(TRIM(E62))="formula"), _xlfn.FORMULATEXT(OFFSET(INDIRECT(D62&amp; "[[#Headers],["&amp;F62&amp;"]]"), 1,0)), "")</f>
        <v/>
      </c>
      <c r="I62" s="199"/>
      <c r="J62" s="199"/>
      <c r="K62" s="199"/>
    </row>
    <row r="63" spans="1:11" x14ac:dyDescent="0.25">
      <c r="A63">
        <f t="shared" ca="1" si="3"/>
        <v>3</v>
      </c>
      <c r="B63">
        <f t="shared" ca="1" si="4"/>
        <v>19</v>
      </c>
      <c r="C63" s="192" t="str">
        <f t="shared" ca="1" si="5"/>
        <v>2-Program Cost</v>
      </c>
      <c r="D63" s="192" t="str">
        <f t="shared" ca="1" si="6"/>
        <v>TableProgSpend</v>
      </c>
      <c r="E63" s="193" t="s">
        <v>101</v>
      </c>
      <c r="F63" s="194" t="str" cm="1">
        <f t="array" aca="1" ref="F63" ca="1">INDEX(INDIRECT(D63&amp;"[#Headers]"), B63)</f>
        <v>Asset Type</v>
      </c>
      <c r="G63" s="206" t="str" cm="1">
        <f t="array" aca="1" ref="G63" ca="1">IF(INT((COLUMN(INDIRECT(D63&amp;"[[#Headers],["&amp;F63&amp;"]]"))-1)/26)&gt;0,CHAR(INT((COLUMN(INDIRECT(D63&amp;"[[#Headers],["&amp;F63&amp;"]]"))-1)/26)+CODE("A")-1),"")&amp;CHAR(MOD(COLUMN(INDIRECT(D63&amp;"[[#Headers],["&amp;F63&amp;"]]"))-1,26)+CODE("A"))</f>
        <v>T</v>
      </c>
      <c r="H63" s="199" t="str" cm="1">
        <f t="array" aca="1" ref="H63" ca="1">IF(OR(LOWER(TRIM(E63))="error check", LOWER(TRIM(E63))="formula"), _xlfn.FORMULATEXT(OFFSET(INDIRECT(D63&amp; "[[#Headers],["&amp;F63&amp;"]]"), 1,0)), "")</f>
        <v/>
      </c>
      <c r="I63" s="199"/>
      <c r="J63" s="199"/>
      <c r="K63" s="199"/>
    </row>
    <row r="64" spans="1:11" ht="22.5" x14ac:dyDescent="0.25">
      <c r="A64">
        <f t="shared" ca="1" si="3"/>
        <v>3</v>
      </c>
      <c r="B64">
        <f t="shared" ca="1" si="4"/>
        <v>20</v>
      </c>
      <c r="C64" s="192" t="str">
        <f t="shared" ca="1" si="5"/>
        <v>2-Program Cost</v>
      </c>
      <c r="D64" s="192" t="str">
        <f t="shared" ca="1" si="6"/>
        <v>TableProgSpend</v>
      </c>
      <c r="E64" s="211" t="s">
        <v>96</v>
      </c>
      <c r="F64" s="194" t="str" cm="1">
        <f t="array" aca="1" ref="F64" ca="1">INDEX(INDIRECT(D64&amp;"[#Headers]"), B64)</f>
        <v>Generic Capital PVRR Multiplier</v>
      </c>
      <c r="G64" s="206" t="str" cm="1">
        <f t="array" aca="1" ref="G64" ca="1">IF(INT((COLUMN(INDIRECT(D64&amp;"[[#Headers],["&amp;F64&amp;"]]"))-1)/26)&gt;0,CHAR(INT((COLUMN(INDIRECT(D64&amp;"[[#Headers],["&amp;F64&amp;"]]"))-1)/26)+CODE("A")-1),"")&amp;CHAR(MOD(COLUMN(INDIRECT(D64&amp;"[[#Headers],["&amp;F64&amp;"]]"))-1,26)+CODE("A"))</f>
        <v>U</v>
      </c>
      <c r="H64" s="199" t="str" cm="1">
        <f t="array" aca="1" ref="H64" ca="1">IF(OR(LOWER(TRIM(E64))="error check", LOWER(TRIM(E64))="formula"), _xlfn.FORMULATEXT(OFFSET(INDIRECT(D64&amp; "[[#Headers],["&amp;F64&amp;"]]"), 1,0)), "")</f>
        <v>=IF(SUM(TableProgSpend[@[CapEx USD 2020]:[CapEx USD 2026]])&gt;0,INDEX(TablePVRR[PVRR Multiplier (no O&amp;M)],MATCH([@[Asset Type]],TablePVRR[Asset Group],0)),"")</v>
      </c>
      <c r="I64" s="199"/>
      <c r="J64" s="199" t="s">
        <v>128</v>
      </c>
      <c r="K64" s="213" t="s">
        <v>129</v>
      </c>
    </row>
    <row r="65" spans="1:11" ht="33.75" x14ac:dyDescent="0.25">
      <c r="A65">
        <f t="shared" ca="1" si="3"/>
        <v>3</v>
      </c>
      <c r="B65">
        <f t="shared" ca="1" si="4"/>
        <v>21</v>
      </c>
      <c r="C65" s="192" t="str">
        <f t="shared" ca="1" si="5"/>
        <v>2-Program Cost</v>
      </c>
      <c r="D65" s="192" t="str">
        <f t="shared" ca="1" si="6"/>
        <v>TableProgSpend</v>
      </c>
      <c r="E65" s="193" t="s">
        <v>101</v>
      </c>
      <c r="F65" s="194" t="str" cm="1">
        <f t="array" aca="1" ref="F65" ca="1">INDEX(INDIRECT(D65&amp;"[#Headers]"), B65)</f>
        <v>Custom Capital PVRR Multiplier</v>
      </c>
      <c r="G65" s="206" t="str" cm="1">
        <f t="array" aca="1" ref="G65" ca="1">IF(INT((COLUMN(INDIRECT(D65&amp;"[[#Headers],["&amp;F65&amp;"]]"))-1)/26)&gt;0,CHAR(INT((COLUMN(INDIRECT(D65&amp;"[[#Headers],["&amp;F65&amp;"]]"))-1)/26)+CODE("A")-1),"")&amp;CHAR(MOD(COLUMN(INDIRECT(D65&amp;"[[#Headers],["&amp;F65&amp;"]]"))-1,26)+CODE("A"))</f>
        <v>V</v>
      </c>
      <c r="H65" s="199" t="str" cm="1">
        <f t="array" aca="1" ref="H65" ca="1">IF(OR(LOWER(TRIM(E65))="error check", LOWER(TRIM(E65))="formula"), _xlfn.FORMULATEXT(OFFSET(INDIRECT(D65&amp; "[[#Headers],["&amp;F65&amp;"]]"), 1,0)), "")</f>
        <v/>
      </c>
      <c r="I65" s="199"/>
      <c r="J65" s="214" t="s">
        <v>130</v>
      </c>
      <c r="K65" s="213" t="s">
        <v>131</v>
      </c>
    </row>
    <row r="66" spans="1:11" x14ac:dyDescent="0.25">
      <c r="A66">
        <f t="shared" ca="1" si="3"/>
        <v>3</v>
      </c>
      <c r="B66">
        <f t="shared" ca="1" si="4"/>
        <v>22</v>
      </c>
      <c r="C66" s="192" t="str">
        <f t="shared" ca="1" si="5"/>
        <v>2-Program Cost</v>
      </c>
      <c r="D66" s="192" t="str">
        <f t="shared" ca="1" si="6"/>
        <v>TableProgSpend</v>
      </c>
      <c r="E66" s="211" t="s">
        <v>96</v>
      </c>
      <c r="F66" s="194" t="str" cm="1">
        <f t="array" aca="1" ref="F66" ca="1">INDEX(INDIRECT(D66&amp;"[#Headers]"), B66)</f>
        <v>Generic Lifetime Incremental O&amp;M PVRR Multiplier</v>
      </c>
      <c r="G66" s="206" t="str" cm="1">
        <f t="array" aca="1" ref="G66" ca="1">IF(INT((COLUMN(INDIRECT(D66&amp;"[[#Headers],["&amp;F66&amp;"]]"))-1)/26)&gt;0,CHAR(INT((COLUMN(INDIRECT(D66&amp;"[[#Headers],["&amp;F66&amp;"]]"))-1)/26)+CODE("A")-1),"")&amp;CHAR(MOD(COLUMN(INDIRECT(D66&amp;"[[#Headers],["&amp;F66&amp;"]]"))-1,26)+CODE("A"))</f>
        <v>W</v>
      </c>
      <c r="H66" s="199" t="str" cm="1">
        <f t="array" aca="1" ref="H66" ca="1">IF(OR(LOWER(TRIM(E66))="error check", LOWER(TRIM(E66))="formula"), _xlfn.FORMULATEXT(OFFSET(INDIRECT(D66&amp; "[[#Headers],["&amp;F66&amp;"]]"), 1,0)), "")</f>
        <v>=IF(SUM(TableProgSpend[@[CapEx USD 2020]:[CapEx USD 2026]])&gt;0,INDEX(TablePVRR[Lifetime O&amp;M as % of PVRR],MATCH([@[Asset Type]],TablePVRR[Asset Group],0)),"")</v>
      </c>
      <c r="I66" s="199"/>
      <c r="J66" s="199" t="s">
        <v>128</v>
      </c>
      <c r="K66" s="326" t="s">
        <v>129</v>
      </c>
    </row>
    <row r="67" spans="1:11" x14ac:dyDescent="0.25">
      <c r="A67">
        <f t="shared" ca="1" si="3"/>
        <v>3</v>
      </c>
      <c r="B67">
        <f t="shared" ca="1" si="4"/>
        <v>23</v>
      </c>
      <c r="C67" s="192" t="str">
        <f t="shared" ca="1" si="5"/>
        <v>2-Program Cost</v>
      </c>
      <c r="D67" s="192" t="str">
        <f t="shared" ca="1" si="6"/>
        <v>TableProgSpend</v>
      </c>
      <c r="E67" s="193" t="s">
        <v>101</v>
      </c>
      <c r="F67" s="194" t="str" cm="1">
        <f t="array" aca="1" ref="F67" ca="1">INDEX(INDIRECT(D67&amp;"[#Headers]"), B67)</f>
        <v>Custom Lifetime Incremental O&amp;M PVRR Multiplier (optional; specify if 0)</v>
      </c>
      <c r="G67" s="206" t="str" cm="1">
        <f t="array" aca="1" ref="G67" ca="1">IF(INT((COLUMN(INDIRECT(D67&amp;"[[#Headers],["&amp;F67&amp;"]]"))-1)/26)&gt;0,CHAR(INT((COLUMN(INDIRECT(D67&amp;"[[#Headers],["&amp;F67&amp;"]]"))-1)/26)+CODE("A")-1),"")&amp;CHAR(MOD(COLUMN(INDIRECT(D67&amp;"[[#Headers],["&amp;F67&amp;"]]"))-1,26)+CODE("A"))</f>
        <v>X</v>
      </c>
      <c r="H67" s="199" t="str" cm="1">
        <f t="array" aca="1" ref="H67" ca="1">IF(OR(LOWER(TRIM(E67))="error check", LOWER(TRIM(E67))="formula"), _xlfn.FORMULATEXT(OFFSET(INDIRECT(D67&amp; "[[#Headers],["&amp;F67&amp;"]]"), 1,0)), "")</f>
        <v/>
      </c>
      <c r="I67" s="199"/>
      <c r="J67" s="199" t="s">
        <v>128</v>
      </c>
      <c r="K67" s="327"/>
    </row>
    <row r="68" spans="1:11" x14ac:dyDescent="0.25">
      <c r="A68">
        <f t="shared" ca="1" si="3"/>
        <v>3</v>
      </c>
      <c r="B68">
        <f t="shared" ca="1" si="4"/>
        <v>24</v>
      </c>
      <c r="C68" s="192" t="str">
        <f t="shared" ref="C68:C99" ca="1" si="7">INDEX(M:M, MATCH(D68,N:N,0))</f>
        <v>2-Program Cost</v>
      </c>
      <c r="D68" s="192" t="str">
        <f t="shared" ca="1" si="6"/>
        <v>TableProgSpend</v>
      </c>
      <c r="E68" s="211" t="s">
        <v>96</v>
      </c>
      <c r="F68" s="194" t="str" cm="1">
        <f t="array" aca="1" ref="F68" ca="1">INDEX(INDIRECT(D68&amp;"[#Headers]"), B68)</f>
        <v>Lifetime Incremental O&amp;M PVRR Multiplier</v>
      </c>
      <c r="G68" s="206" t="str" cm="1">
        <f t="array" aca="1" ref="G68" ca="1">IF(INT((COLUMN(INDIRECT(D68&amp;"[[#Headers],["&amp;F68&amp;"]]"))-1)/26)&gt;0,CHAR(INT((COLUMN(INDIRECT(D68&amp;"[[#Headers],["&amp;F68&amp;"]]"))-1)/26)+CODE("A")-1),"")&amp;CHAR(MOD(COLUMN(INDIRECT(D68&amp;"[[#Headers],["&amp;F68&amp;"]]"))-1,26)+CODE("A"))</f>
        <v>Y</v>
      </c>
      <c r="H68" s="199" t="str" cm="1">
        <f t="array" aca="1" ref="H68" ca="1">IF(OR(LOWER(TRIM(E68))="error check", LOWER(TRIM(E68))="formula"), _xlfn.FORMULATEXT(OFFSET(INDIRECT(D68&amp; "[[#Headers],["&amp;F68&amp;"]]"), 1,0)), "")</f>
        <v>=IF([@[Custom Lifetime Incremental O&amp;M PVRR Multiplier (optional; specify if 0)]]&lt;&gt;"",[@[Custom Lifetime Incremental O&amp;M PVRR Multiplier (optional; specify if 0)]],[@[Generic Lifetime Incremental O&amp;M PVRR Multiplier]])</v>
      </c>
      <c r="I68" s="199"/>
      <c r="J68" s="199" t="s">
        <v>128</v>
      </c>
      <c r="K68" s="327"/>
    </row>
    <row r="69" spans="1:11" x14ac:dyDescent="0.25">
      <c r="A69">
        <f t="shared" ca="1" si="3"/>
        <v>3</v>
      </c>
      <c r="B69">
        <f t="shared" ca="1" si="4"/>
        <v>25</v>
      </c>
      <c r="C69" s="192" t="str">
        <f t="shared" ca="1" si="7"/>
        <v>2-Program Cost</v>
      </c>
      <c r="D69" s="192" t="str">
        <f t="shared" ref="D69:D128" ca="1" si="8">OFFSET($M$3, A69, 1)</f>
        <v>TableProgSpend</v>
      </c>
      <c r="E69" s="211" t="s">
        <v>96</v>
      </c>
      <c r="F69" s="194" t="str" cm="1">
        <f t="array" aca="1" ref="F69" ca="1">INDEX(INDIRECT(D69&amp;"[#Headers]"), B69)</f>
        <v>PVRR Multiplier</v>
      </c>
      <c r="G69" s="206" t="str" cm="1">
        <f t="array" aca="1" ref="G69" ca="1">IF(INT((COLUMN(INDIRECT(D69&amp;"[[#Headers],["&amp;F69&amp;"]]"))-1)/26)&gt;0,CHAR(INT((COLUMN(INDIRECT(D69&amp;"[[#Headers],["&amp;F69&amp;"]]"))-1)/26)+CODE("A")-1),"")&amp;CHAR(MOD(COLUMN(INDIRECT(D69&amp;"[[#Headers],["&amp;F69&amp;"]]"))-1,26)+CODE("A"))</f>
        <v>Z</v>
      </c>
      <c r="H69" s="199" t="str" cm="1">
        <f t="array" aca="1" ref="H69" ca="1">IF(OR(LOWER(TRIM(E69))="error check", LOWER(TRIM(E69))="formula"), _xlfn.FORMULATEXT(OFFSET(INDIRECT(D69&amp; "[[#Headers],["&amp;F69&amp;"]]"), 1,0)), "")</f>
        <v>=IFERROR(IF([@[Asset Type]]="Custom",[@[Custom Capital PVRR Multiplier]],[@[Generic Capital PVRR Multiplier]])+[@[Lifetime Incremental O&amp;M PVRR Multiplier]],0)</v>
      </c>
      <c r="I69" s="199"/>
      <c r="J69" s="199" t="s">
        <v>128</v>
      </c>
      <c r="K69" s="328"/>
    </row>
    <row r="70" spans="1:11" x14ac:dyDescent="0.25">
      <c r="A70">
        <f t="shared" ref="A70:A128" ca="1" si="9">IF(B69&lt;OFFSET($M$3,A69,2),A69,A69+1)</f>
        <v>3</v>
      </c>
      <c r="B70">
        <f t="shared" ref="B70:B128" ca="1" si="10">IF(B69&lt;OFFSET($M$3, A69, 2), B69+1, 1)</f>
        <v>26</v>
      </c>
      <c r="C70" s="192" t="str">
        <f t="shared" ca="1" si="7"/>
        <v>2-Program Cost</v>
      </c>
      <c r="D70" s="192" t="str">
        <f t="shared" ca="1" si="8"/>
        <v>TableProgSpend</v>
      </c>
      <c r="E70" s="208" t="s">
        <v>125</v>
      </c>
      <c r="F70" s="194" t="str" cm="1">
        <f t="array" aca="1" ref="F70" ca="1">INDEX(INDIRECT(D70&amp;"[#Headers]"), B70)</f>
        <v>In Exposure tab?</v>
      </c>
      <c r="G70" s="206" t="str" cm="1">
        <f t="array" aca="1" ref="G70" ca="1">IF(INT((COLUMN(INDIRECT(D70&amp;"[[#Headers],["&amp;F70&amp;"]]"))-1)/26)&gt;0,CHAR(INT((COLUMN(INDIRECT(D70&amp;"[[#Headers],["&amp;F70&amp;"]]"))-1)/26)+CODE("A")-1),"")&amp;CHAR(MOD(COLUMN(INDIRECT(D70&amp;"[[#Headers],["&amp;F70&amp;"]]"))-1,26)+CODE("A"))</f>
        <v>AA</v>
      </c>
      <c r="H70" s="199" t="str" cm="1">
        <f t="array" aca="1" ref="H70" ca="1">IF(OR(LOWER(TRIM(E70))="error check", LOWER(TRIM(E70))="formula"), _xlfn.FORMULATEXT(OFFSET(INDIRECT(D70&amp; "[[#Headers],["&amp;F70&amp;"]]"), 1,0)), "")</f>
        <v>=ISNUMBER(MATCH([@Program],TableExposure[Program],0))</v>
      </c>
      <c r="I70" s="199"/>
      <c r="J70" s="202" t="b">
        <v>0</v>
      </c>
      <c r="K70" s="199" t="s">
        <v>132</v>
      </c>
    </row>
    <row r="71" spans="1:11" x14ac:dyDescent="0.25">
      <c r="A71">
        <f t="shared" ca="1" si="9"/>
        <v>3</v>
      </c>
      <c r="B71">
        <f t="shared" ca="1" si="10"/>
        <v>27</v>
      </c>
      <c r="C71" s="192" t="str">
        <f t="shared" ca="1" si="7"/>
        <v>2-Program Cost</v>
      </c>
      <c r="D71" s="192" t="str">
        <f t="shared" ca="1" si="8"/>
        <v>TableProgSpend</v>
      </c>
      <c r="E71" s="208" t="s">
        <v>125</v>
      </c>
      <c r="F71" s="194" t="str" cm="1">
        <f t="array" aca="1" ref="F71" ca="1">INDEX(INDIRECT(D71&amp;"[#Headers]"), B71)</f>
        <v>In Allocation table</v>
      </c>
      <c r="G71" s="206" t="str" cm="1">
        <f t="array" aca="1" ref="G71" ca="1">IF(INT((COLUMN(INDIRECT(D71&amp;"[[#Headers],["&amp;F71&amp;"]]"))-1)/26)&gt;0,CHAR(INT((COLUMN(INDIRECT(D71&amp;"[[#Headers],["&amp;F71&amp;"]]"))-1)/26)+CODE("A")-1),"")&amp;CHAR(MOD(COLUMN(INDIRECT(D71&amp;"[[#Headers],["&amp;F71&amp;"]]"))-1,26)+CODE("A"))</f>
        <v>AB</v>
      </c>
      <c r="H71" s="199" t="str" cm="1">
        <f t="array" aca="1" ref="H71" ca="1">IF(OR(LOWER(TRIM(E71))="error check", LOWER(TRIM(E71))="formula"), _xlfn.FORMULATEXT(OFFSET(INDIRECT(D71&amp; "[[#Headers],["&amp;F71&amp;"]]"), 1,0)), "")</f>
        <v>=ISNUMBER(MATCH([@Program],TableTranchSpend[Program],0))</v>
      </c>
      <c r="I71" s="199"/>
      <c r="J71" s="202" t="b">
        <v>0</v>
      </c>
      <c r="K71" s="199" t="s">
        <v>132</v>
      </c>
    </row>
    <row r="72" spans="1:11" x14ac:dyDescent="0.25">
      <c r="A72">
        <f t="shared" ca="1" si="9"/>
        <v>3</v>
      </c>
      <c r="B72">
        <f t="shared" ca="1" si="10"/>
        <v>28</v>
      </c>
      <c r="C72" s="192" t="str">
        <f t="shared" ca="1" si="7"/>
        <v>2-Program Cost</v>
      </c>
      <c r="D72" s="192" t="str">
        <f t="shared" ca="1" si="8"/>
        <v>TableProgSpend</v>
      </c>
      <c r="E72" s="208" t="s">
        <v>125</v>
      </c>
      <c r="F72" s="194" t="str" cm="1">
        <f t="array" aca="1" ref="F72" ca="1">INDEX(INDIRECT(D72&amp;"[#Headers]"), B72)</f>
        <v>In Eff Table</v>
      </c>
      <c r="G72" s="206" t="str" cm="1">
        <f t="array" aca="1" ref="G72" ca="1">IF(INT((COLUMN(INDIRECT(D72&amp;"[[#Headers],["&amp;F72&amp;"]]"))-1)/26)&gt;0,CHAR(INT((COLUMN(INDIRECT(D72&amp;"[[#Headers],["&amp;F72&amp;"]]"))-1)/26)+CODE("A")-1),"")&amp;CHAR(MOD(COLUMN(INDIRECT(D72&amp;"[[#Headers],["&amp;F72&amp;"]]"))-1,26)+CODE("A"))</f>
        <v>AC</v>
      </c>
      <c r="H72" s="199" t="str" cm="1">
        <f t="array" aca="1" ref="H72" ca="1">IF(OR(LOWER(TRIM(E72))="error check", LOWER(TRIM(E72))="formula"), _xlfn.FORMULATEXT(OFFSET(INDIRECT(D72&amp; "[[#Headers],["&amp;F72&amp;"]]"), 1,0)), "")</f>
        <v>=OR(ISNUMBER(MATCH([@Program],TableFreqPrograms[Program],0)),ISNUMBER(MATCH([@Program],TableConseqPrograms[Program],0)))</v>
      </c>
      <c r="I72" s="199"/>
      <c r="J72" s="202" t="b">
        <v>0</v>
      </c>
      <c r="K72" s="199" t="s">
        <v>132</v>
      </c>
    </row>
    <row r="73" spans="1:11" x14ac:dyDescent="0.25">
      <c r="A73">
        <f t="shared" ca="1" si="9"/>
        <v>4</v>
      </c>
      <c r="B73">
        <f t="shared" ca="1" si="10"/>
        <v>1</v>
      </c>
      <c r="C73" s="192" t="str">
        <f t="shared" ca="1" si="7"/>
        <v>2-Program Cost</v>
      </c>
      <c r="D73" s="192" t="str">
        <f t="shared" ca="1" si="8"/>
        <v>TableTranchSpend</v>
      </c>
      <c r="E73" s="211" t="s">
        <v>96</v>
      </c>
      <c r="F73" s="194" t="str" cm="1">
        <f t="array" aca="1" ref="F73" ca="1">INDEX(INDIRECT(D73&amp;"[#Headers]"), B73)</f>
        <v>Program ID</v>
      </c>
      <c r="G73" s="206" t="str" cm="1">
        <f t="array" aca="1" ref="G73" ca="1">IF(INT((COLUMN(INDIRECT(D73&amp;"[[#Headers],["&amp;F73&amp;"]]"))-1)/26)&gt;0,CHAR(INT((COLUMN(INDIRECT(D73&amp;"[[#Headers],["&amp;F73&amp;"]]"))-1)/26)+CODE("A")-1),"")&amp;CHAR(MOD(COLUMN(INDIRECT(D73&amp;"[[#Headers],["&amp;F73&amp;"]]"))-1,26)+CODE("A"))</f>
        <v>B</v>
      </c>
      <c r="H73" s="199" t="str" cm="1">
        <f t="array" aca="1" ref="H73" ca="1">IF(OR(LOWER(TRIM(E73))="error check", LOWER(TRIM(E73))="formula"), _xlfn.FORMULATEXT(OFFSET(INDIRECT(D73&amp; "[[#Headers],["&amp;F73&amp;"]]"), 1,0)), "")</f>
        <v>=IFERROR(INDEX('Summary of Programs'!A:A,MATCH([@Program],'Summary of Programs'!B:B,0)),"No match in Summary of Programs")</v>
      </c>
      <c r="I73" s="199"/>
      <c r="J73" s="199"/>
      <c r="K73" s="36"/>
    </row>
    <row r="74" spans="1:11" x14ac:dyDescent="0.25">
      <c r="A74">
        <f t="shared" ca="1" si="9"/>
        <v>4</v>
      </c>
      <c r="B74">
        <f t="shared" ca="1" si="10"/>
        <v>2</v>
      </c>
      <c r="C74" s="192" t="str">
        <f t="shared" ca="1" si="7"/>
        <v>2-Program Cost</v>
      </c>
      <c r="D74" s="192" t="str">
        <f t="shared" ca="1" si="8"/>
        <v>TableTranchSpend</v>
      </c>
      <c r="E74" s="211" t="s">
        <v>96</v>
      </c>
      <c r="F74" s="194" t="str" cm="1">
        <f t="array" aca="1" ref="F74" ca="1">INDEX(INDIRECT(D74&amp;"[#Headers]"), B74)</f>
        <v>Type</v>
      </c>
      <c r="G74" s="206" t="str" cm="1">
        <f t="array" aca="1" ref="G74" ca="1">IF(INT((COLUMN(INDIRECT(D74&amp;"[[#Headers],["&amp;F74&amp;"]]"))-1)/26)&gt;0,CHAR(INT((COLUMN(INDIRECT(D74&amp;"[[#Headers],["&amp;F74&amp;"]]"))-1)/26)+CODE("A")-1),"")&amp;CHAR(MOD(COLUMN(INDIRECT(D74&amp;"[[#Headers],["&amp;F74&amp;"]]"))-1,26)+CODE("A"))</f>
        <v>C</v>
      </c>
      <c r="H74" s="199" t="str" cm="1">
        <f t="array" aca="1" ref="H74" ca="1">IF(OR(LOWER(TRIM(E74))="error check", LOWER(TRIM(E74))="formula"), _xlfn.FORMULATEXT(OFFSET(INDIRECT(D74&amp; "[[#Headers],["&amp;F74&amp;"]]"), 1,0)), "")</f>
        <v>=IFERROR(INDEX('Summary of Programs'!C:C,MATCH([@Program],'Summary of Programs'!B:B,0)),"No match in Summary of Programs tab")</v>
      </c>
      <c r="I74" s="199"/>
      <c r="J74" s="199"/>
      <c r="K74" s="36"/>
    </row>
    <row r="75" spans="1:11" x14ac:dyDescent="0.25">
      <c r="A75">
        <f t="shared" ca="1" si="9"/>
        <v>4</v>
      </c>
      <c r="B75">
        <f t="shared" ca="1" si="10"/>
        <v>3</v>
      </c>
      <c r="C75" s="192" t="str">
        <f t="shared" ca="1" si="7"/>
        <v>2-Program Cost</v>
      </c>
      <c r="D75" s="192" t="str">
        <f t="shared" ca="1" si="8"/>
        <v>TableTranchSpend</v>
      </c>
      <c r="E75" s="193" t="s">
        <v>101</v>
      </c>
      <c r="F75" s="194" t="str" cm="1">
        <f t="array" aca="1" ref="F75" ca="1">INDEX(INDIRECT(D75&amp;"[#Headers]"), B75)</f>
        <v>Program</v>
      </c>
      <c r="G75" s="206" t="str" cm="1">
        <f t="array" aca="1" ref="G75" ca="1">IF(INT((COLUMN(INDIRECT(D75&amp;"[[#Headers],["&amp;F75&amp;"]]"))-1)/26)&gt;0,CHAR(INT((COLUMN(INDIRECT(D75&amp;"[[#Headers],["&amp;F75&amp;"]]"))-1)/26)+CODE("A")-1),"")&amp;CHAR(MOD(COLUMN(INDIRECT(D75&amp;"[[#Headers],["&amp;F75&amp;"]]"))-1,26)+CODE("A"))</f>
        <v>D</v>
      </c>
      <c r="H75" s="199" t="str" cm="1">
        <f t="array" aca="1" ref="H75" ca="1">IF(OR(LOWER(TRIM(E75))="error check", LOWER(TRIM(E75))="formula"), _xlfn.FORMULATEXT(OFFSET(INDIRECT(D75&amp; "[[#Headers],["&amp;F75&amp;"]]"), 1,0)), "")</f>
        <v/>
      </c>
      <c r="I75" s="199" t="s">
        <v>121</v>
      </c>
      <c r="J75" s="199"/>
      <c r="K75" s="36"/>
    </row>
    <row r="76" spans="1:11" x14ac:dyDescent="0.25">
      <c r="A76">
        <f t="shared" ca="1" si="9"/>
        <v>4</v>
      </c>
      <c r="B76">
        <f t="shared" ca="1" si="10"/>
        <v>4</v>
      </c>
      <c r="C76" s="192" t="str">
        <f t="shared" ca="1" si="7"/>
        <v>2-Program Cost</v>
      </c>
      <c r="D76" s="192" t="str">
        <f t="shared" ca="1" si="8"/>
        <v>TableTranchSpend</v>
      </c>
      <c r="E76" s="193" t="s">
        <v>101</v>
      </c>
      <c r="F76" s="194" t="str" cm="1">
        <f t="array" aca="1" ref="F76" ca="1">INDEX(INDIRECT(D76&amp;"[#Headers]"), B76)</f>
        <v>MAT (optional)</v>
      </c>
      <c r="G76" s="206" t="str" cm="1">
        <f t="array" aca="1" ref="G76" ca="1">IF(INT((COLUMN(INDIRECT(D76&amp;"[[#Headers],["&amp;F76&amp;"]]"))-1)/26)&gt;0,CHAR(INT((COLUMN(INDIRECT(D76&amp;"[[#Headers],["&amp;F76&amp;"]]"))-1)/26)+CODE("A")-1),"")&amp;CHAR(MOD(COLUMN(INDIRECT(D76&amp;"[[#Headers],["&amp;F76&amp;"]]"))-1,26)+CODE("A"))</f>
        <v>E</v>
      </c>
      <c r="H76" s="199" t="str" cm="1">
        <f t="array" aca="1" ref="H76" ca="1">IF(OR(LOWER(TRIM(E76))="error check", LOWER(TRIM(E76))="formula"), _xlfn.FORMULATEXT(OFFSET(INDIRECT(D76&amp; "[[#Headers],["&amp;F76&amp;"]]"), 1,0)), "")</f>
        <v/>
      </c>
      <c r="I76" s="199"/>
      <c r="J76" s="199"/>
      <c r="K76" s="36"/>
    </row>
    <row r="77" spans="1:11" x14ac:dyDescent="0.25">
      <c r="A77">
        <f t="shared" ca="1" si="9"/>
        <v>4</v>
      </c>
      <c r="B77">
        <f t="shared" ca="1" si="10"/>
        <v>5</v>
      </c>
      <c r="C77" s="192" t="str">
        <f t="shared" ca="1" si="7"/>
        <v>2-Program Cost</v>
      </c>
      <c r="D77" s="192" t="str">
        <f t="shared" ca="1" si="8"/>
        <v>TableTranchSpend</v>
      </c>
      <c r="E77" s="193" t="s">
        <v>101</v>
      </c>
      <c r="F77" s="194" t="str" cm="1">
        <f t="array" aca="1" ref="F77" ca="1">INDEX(INDIRECT(D77&amp;"[#Headers]"), B77)</f>
        <v>Allocation method</v>
      </c>
      <c r="G77" s="206" t="str" cm="1">
        <f t="array" aca="1" ref="G77" ca="1">IF(INT((COLUMN(INDIRECT(D77&amp;"[[#Headers],["&amp;F77&amp;"]]"))-1)/26)&gt;0,CHAR(INT((COLUMN(INDIRECT(D77&amp;"[[#Headers],["&amp;F77&amp;"]]"))-1)/26)+CODE("A")-1),"")&amp;CHAR(MOD(COLUMN(INDIRECT(D77&amp;"[[#Headers],["&amp;F77&amp;"]]"))-1,26)+CODE("A"))</f>
        <v>F</v>
      </c>
      <c r="H77" s="199" t="str" cm="1">
        <f t="array" aca="1" ref="H77" ca="1">IF(OR(LOWER(TRIM(E77))="error check", LOWER(TRIM(E77))="formula"), _xlfn.FORMULATEXT(OFFSET(INDIRECT(D77&amp; "[[#Headers],["&amp;F77&amp;"]]"), 1,0)), "")</f>
        <v/>
      </c>
      <c r="I77" s="200" t="s">
        <v>133</v>
      </c>
      <c r="J77" s="199"/>
      <c r="K77" s="36"/>
    </row>
    <row r="78" spans="1:11" x14ac:dyDescent="0.25">
      <c r="A78">
        <f t="shared" ca="1" si="9"/>
        <v>4</v>
      </c>
      <c r="B78">
        <f t="shared" ca="1" si="10"/>
        <v>6</v>
      </c>
      <c r="C78" s="192" t="str">
        <f t="shared" ca="1" si="7"/>
        <v>2-Program Cost</v>
      </c>
      <c r="D78" s="192" t="str">
        <f t="shared" ca="1" si="8"/>
        <v>TableTranchSpend</v>
      </c>
      <c r="E78" s="193" t="s">
        <v>101</v>
      </c>
      <c r="F78" s="194" t="str" cm="1">
        <f t="array" aca="1" ref="F78" ca="1">INDEX(INDIRECT(D78&amp;"[#Headers]"), B78)</f>
        <v>Tranche</v>
      </c>
      <c r="G78" s="206" t="str" cm="1">
        <f t="array" aca="1" ref="G78" ca="1">IF(INT((COLUMN(INDIRECT(D78&amp;"[[#Headers],["&amp;F78&amp;"]]"))-1)/26)&gt;0,CHAR(INT((COLUMN(INDIRECT(D78&amp;"[[#Headers],["&amp;F78&amp;"]]"))-1)/26)+CODE("A")-1),"")&amp;CHAR(MOD(COLUMN(INDIRECT(D78&amp;"[[#Headers],["&amp;F78&amp;"]]"))-1,26)+CODE("A"))</f>
        <v>G</v>
      </c>
      <c r="H78" s="199" t="str" cm="1">
        <f t="array" aca="1" ref="H78" ca="1">IF(OR(LOWER(TRIM(E78))="error check", LOWER(TRIM(E78))="formula"), _xlfn.FORMULATEXT(OFFSET(INDIRECT(D78&amp; "[[#Headers],["&amp;F78&amp;"]]"), 1,0)), "")</f>
        <v/>
      </c>
      <c r="I78" s="199" t="s">
        <v>123</v>
      </c>
      <c r="J78" s="199" t="s">
        <v>134</v>
      </c>
      <c r="K78" s="325" t="s">
        <v>135</v>
      </c>
    </row>
    <row r="79" spans="1:11" x14ac:dyDescent="0.25">
      <c r="A79">
        <f t="shared" ca="1" si="9"/>
        <v>4</v>
      </c>
      <c r="B79">
        <f t="shared" ca="1" si="10"/>
        <v>7</v>
      </c>
      <c r="C79" s="192" t="str">
        <f t="shared" ca="1" si="7"/>
        <v>2-Program Cost</v>
      </c>
      <c r="D79" s="192" t="str">
        <f t="shared" ca="1" si="8"/>
        <v>TableTranchSpend</v>
      </c>
      <c r="E79" s="193" t="s">
        <v>101</v>
      </c>
      <c r="F79" s="194" t="str" cm="1">
        <f t="array" aca="1" ref="F79" ca="1">INDEX(INDIRECT(D79&amp;"[#Headers]"), B79)</f>
        <v>Spend USD 2020</v>
      </c>
      <c r="G79" s="206" t="str" cm="1">
        <f t="array" aca="1" ref="G79" ca="1">IF(INT((COLUMN(INDIRECT(D79&amp;"[[#Headers],["&amp;F79&amp;"]]"))-1)/26)&gt;0,CHAR(INT((COLUMN(INDIRECT(D79&amp;"[[#Headers],["&amp;F79&amp;"]]"))-1)/26)+CODE("A")-1),"")&amp;CHAR(MOD(COLUMN(INDIRECT(D79&amp;"[[#Headers],["&amp;F79&amp;"]]"))-1,26)+CODE("A"))</f>
        <v>H</v>
      </c>
      <c r="H79" s="199" t="str" cm="1">
        <f t="array" aca="1" ref="H79" ca="1">IF(OR(LOWER(TRIM(E79))="error check", LOWER(TRIM(E79))="formula"), _xlfn.FORMULATEXT(OFFSET(INDIRECT(D79&amp; "[[#Headers],["&amp;F79&amp;"]]"), 1,0)), "")</f>
        <v/>
      </c>
      <c r="I79" s="199"/>
      <c r="J79" s="199" t="s">
        <v>134</v>
      </c>
      <c r="K79" s="325"/>
    </row>
    <row r="80" spans="1:11" x14ac:dyDescent="0.25">
      <c r="A80">
        <f t="shared" ca="1" si="9"/>
        <v>4</v>
      </c>
      <c r="B80">
        <f t="shared" ca="1" si="10"/>
        <v>8</v>
      </c>
      <c r="C80" s="192" t="str">
        <f t="shared" ca="1" si="7"/>
        <v>2-Program Cost</v>
      </c>
      <c r="D80" s="192" t="str">
        <f t="shared" ca="1" si="8"/>
        <v>TableTranchSpend</v>
      </c>
      <c r="E80" s="193" t="s">
        <v>101</v>
      </c>
      <c r="F80" s="194" t="str" cm="1">
        <f t="array" aca="1" ref="F80" ca="1">INDEX(INDIRECT(D80&amp;"[#Headers]"), B80)</f>
        <v>Spend USD 2021</v>
      </c>
      <c r="G80" s="206" t="str" cm="1">
        <f t="array" aca="1" ref="G80" ca="1">IF(INT((COLUMN(INDIRECT(D80&amp;"[[#Headers],["&amp;F80&amp;"]]"))-1)/26)&gt;0,CHAR(INT((COLUMN(INDIRECT(D80&amp;"[[#Headers],["&amp;F80&amp;"]]"))-1)/26)+CODE("A")-1),"")&amp;CHAR(MOD(COLUMN(INDIRECT(D80&amp;"[[#Headers],["&amp;F80&amp;"]]"))-1,26)+CODE("A"))</f>
        <v>I</v>
      </c>
      <c r="H80" s="199" t="str" cm="1">
        <f t="array" aca="1" ref="H80" ca="1">IF(OR(LOWER(TRIM(E80))="error check", LOWER(TRIM(E80))="formula"), _xlfn.FORMULATEXT(OFFSET(INDIRECT(D80&amp; "[[#Headers],["&amp;F80&amp;"]]"), 1,0)), "")</f>
        <v/>
      </c>
      <c r="I80" s="199"/>
      <c r="J80" s="199" t="s">
        <v>134</v>
      </c>
      <c r="K80" s="325"/>
    </row>
    <row r="81" spans="1:11" x14ac:dyDescent="0.25">
      <c r="A81">
        <f t="shared" ca="1" si="9"/>
        <v>4</v>
      </c>
      <c r="B81">
        <f t="shared" ca="1" si="10"/>
        <v>9</v>
      </c>
      <c r="C81" s="192" t="str">
        <f t="shared" ca="1" si="7"/>
        <v>2-Program Cost</v>
      </c>
      <c r="D81" s="192" t="str">
        <f t="shared" ca="1" si="8"/>
        <v>TableTranchSpend</v>
      </c>
      <c r="E81" s="193" t="s">
        <v>101</v>
      </c>
      <c r="F81" s="194" t="str" cm="1">
        <f t="array" aca="1" ref="F81" ca="1">INDEX(INDIRECT(D81&amp;"[#Headers]"), B81)</f>
        <v>Spend USD 2022</v>
      </c>
      <c r="G81" s="206" t="str" cm="1">
        <f t="array" aca="1" ref="G81" ca="1">IF(INT((COLUMN(INDIRECT(D81&amp;"[[#Headers],["&amp;F81&amp;"]]"))-1)/26)&gt;0,CHAR(INT((COLUMN(INDIRECT(D81&amp;"[[#Headers],["&amp;F81&amp;"]]"))-1)/26)+CODE("A")-1),"")&amp;CHAR(MOD(COLUMN(INDIRECT(D81&amp;"[[#Headers],["&amp;F81&amp;"]]"))-1,26)+CODE("A"))</f>
        <v>J</v>
      </c>
      <c r="H81" s="199" t="str" cm="1">
        <f t="array" aca="1" ref="H81" ca="1">IF(OR(LOWER(TRIM(E81))="error check", LOWER(TRIM(E81))="formula"), _xlfn.FORMULATEXT(OFFSET(INDIRECT(D81&amp; "[[#Headers],["&amp;F81&amp;"]]"), 1,0)), "")</f>
        <v/>
      </c>
      <c r="I81" s="199"/>
      <c r="J81" s="199" t="s">
        <v>134</v>
      </c>
      <c r="K81" s="325"/>
    </row>
    <row r="82" spans="1:11" x14ac:dyDescent="0.25">
      <c r="A82">
        <f t="shared" ca="1" si="9"/>
        <v>4</v>
      </c>
      <c r="B82">
        <f t="shared" ca="1" si="10"/>
        <v>10</v>
      </c>
      <c r="C82" s="192" t="str">
        <f t="shared" ca="1" si="7"/>
        <v>2-Program Cost</v>
      </c>
      <c r="D82" s="192" t="str">
        <f t="shared" ca="1" si="8"/>
        <v>TableTranchSpend</v>
      </c>
      <c r="E82" s="193" t="s">
        <v>101</v>
      </c>
      <c r="F82" s="194" t="str" cm="1">
        <f t="array" aca="1" ref="F82" ca="1">INDEX(INDIRECT(D82&amp;"[#Headers]"), B82)</f>
        <v>Spend USD 2023</v>
      </c>
      <c r="G82" s="206" t="str" cm="1">
        <f t="array" aca="1" ref="G82" ca="1">IF(INT((COLUMN(INDIRECT(D82&amp;"[[#Headers],["&amp;F82&amp;"]]"))-1)/26)&gt;0,CHAR(INT((COLUMN(INDIRECT(D82&amp;"[[#Headers],["&amp;F82&amp;"]]"))-1)/26)+CODE("A")-1),"")&amp;CHAR(MOD(COLUMN(INDIRECT(D82&amp;"[[#Headers],["&amp;F82&amp;"]]"))-1,26)+CODE("A"))</f>
        <v>K</v>
      </c>
      <c r="H82" s="199" t="str" cm="1">
        <f t="array" aca="1" ref="H82" ca="1">IF(OR(LOWER(TRIM(E82))="error check", LOWER(TRIM(E82))="formula"), _xlfn.FORMULATEXT(OFFSET(INDIRECT(D82&amp; "[[#Headers],["&amp;F82&amp;"]]"), 1,0)), "")</f>
        <v/>
      </c>
      <c r="I82" s="199"/>
      <c r="J82" s="199" t="s">
        <v>134</v>
      </c>
      <c r="K82" s="325"/>
    </row>
    <row r="83" spans="1:11" x14ac:dyDescent="0.25">
      <c r="A83">
        <f t="shared" ca="1" si="9"/>
        <v>4</v>
      </c>
      <c r="B83">
        <f t="shared" ca="1" si="10"/>
        <v>11</v>
      </c>
      <c r="C83" s="192" t="str">
        <f t="shared" ca="1" si="7"/>
        <v>2-Program Cost</v>
      </c>
      <c r="D83" s="192" t="str">
        <f t="shared" ca="1" si="8"/>
        <v>TableTranchSpend</v>
      </c>
      <c r="E83" s="193" t="s">
        <v>101</v>
      </c>
      <c r="F83" s="194" t="str" cm="1">
        <f t="array" aca="1" ref="F83" ca="1">INDEX(INDIRECT(D83&amp;"[#Headers]"), B83)</f>
        <v>Spend USD 2024</v>
      </c>
      <c r="G83" s="206" t="str" cm="1">
        <f t="array" aca="1" ref="G83" ca="1">IF(INT((COLUMN(INDIRECT(D83&amp;"[[#Headers],["&amp;F83&amp;"]]"))-1)/26)&gt;0,CHAR(INT((COLUMN(INDIRECT(D83&amp;"[[#Headers],["&amp;F83&amp;"]]"))-1)/26)+CODE("A")-1),"")&amp;CHAR(MOD(COLUMN(INDIRECT(D83&amp;"[[#Headers],["&amp;F83&amp;"]]"))-1,26)+CODE("A"))</f>
        <v>L</v>
      </c>
      <c r="H83" s="199" t="str" cm="1">
        <f t="array" aca="1" ref="H83" ca="1">IF(OR(LOWER(TRIM(E83))="error check", LOWER(TRIM(E83))="formula"), _xlfn.FORMULATEXT(OFFSET(INDIRECT(D83&amp; "[[#Headers],["&amp;F83&amp;"]]"), 1,0)), "")</f>
        <v/>
      </c>
      <c r="I83" s="199"/>
      <c r="J83" s="199" t="s">
        <v>134</v>
      </c>
      <c r="K83" s="325"/>
    </row>
    <row r="84" spans="1:11" x14ac:dyDescent="0.25">
      <c r="A84">
        <f t="shared" ca="1" si="9"/>
        <v>4</v>
      </c>
      <c r="B84">
        <f t="shared" ca="1" si="10"/>
        <v>12</v>
      </c>
      <c r="C84" s="192" t="str">
        <f t="shared" ca="1" si="7"/>
        <v>2-Program Cost</v>
      </c>
      <c r="D84" s="192" t="str">
        <f t="shared" ca="1" si="8"/>
        <v>TableTranchSpend</v>
      </c>
      <c r="E84" s="193" t="s">
        <v>101</v>
      </c>
      <c r="F84" s="194" t="str" cm="1">
        <f t="array" aca="1" ref="F84" ca="1">INDEX(INDIRECT(D84&amp;"[#Headers]"), B84)</f>
        <v>Spend USD 2025</v>
      </c>
      <c r="G84" s="206" t="str" cm="1">
        <f t="array" aca="1" ref="G84" ca="1">IF(INT((COLUMN(INDIRECT(D84&amp;"[[#Headers],["&amp;F84&amp;"]]"))-1)/26)&gt;0,CHAR(INT((COLUMN(INDIRECT(D84&amp;"[[#Headers],["&amp;F84&amp;"]]"))-1)/26)+CODE("A")-1),"")&amp;CHAR(MOD(COLUMN(INDIRECT(D84&amp;"[[#Headers],["&amp;F84&amp;"]]"))-1,26)+CODE("A"))</f>
        <v>M</v>
      </c>
      <c r="H84" s="199" t="str" cm="1">
        <f t="array" aca="1" ref="H84" ca="1">IF(OR(LOWER(TRIM(E84))="error check", LOWER(TRIM(E84))="formula"), _xlfn.FORMULATEXT(OFFSET(INDIRECT(D84&amp; "[[#Headers],["&amp;F84&amp;"]]"), 1,0)), "")</f>
        <v/>
      </c>
      <c r="I84" s="199"/>
      <c r="J84" s="199" t="s">
        <v>134</v>
      </c>
      <c r="K84" s="325"/>
    </row>
    <row r="85" spans="1:11" x14ac:dyDescent="0.25">
      <c r="A85">
        <f t="shared" ca="1" si="9"/>
        <v>4</v>
      </c>
      <c r="B85">
        <f t="shared" ca="1" si="10"/>
        <v>13</v>
      </c>
      <c r="C85" s="192" t="str">
        <f t="shared" ca="1" si="7"/>
        <v>2-Program Cost</v>
      </c>
      <c r="D85" s="192" t="str">
        <f t="shared" ca="1" si="8"/>
        <v>TableTranchSpend</v>
      </c>
      <c r="E85" s="193" t="s">
        <v>101</v>
      </c>
      <c r="F85" s="194" t="str" cm="1">
        <f t="array" aca="1" ref="F85" ca="1">INDEX(INDIRECT(D85&amp;"[#Headers]"), B85)</f>
        <v>Spend USD 2026</v>
      </c>
      <c r="G85" s="206" t="str" cm="1">
        <f t="array" aca="1" ref="G85" ca="1">IF(INT((COLUMN(INDIRECT(D85&amp;"[[#Headers],["&amp;F85&amp;"]]"))-1)/26)&gt;0,CHAR(INT((COLUMN(INDIRECT(D85&amp;"[[#Headers],["&amp;F85&amp;"]]"))-1)/26)+CODE("A")-1),"")&amp;CHAR(MOD(COLUMN(INDIRECT(D85&amp;"[[#Headers],["&amp;F85&amp;"]]"))-1,26)+CODE("A"))</f>
        <v>N</v>
      </c>
      <c r="H85" s="199" t="str" cm="1">
        <f t="array" aca="1" ref="H85" ca="1">IF(OR(LOWER(TRIM(E85))="error check", LOWER(TRIM(E85))="formula"), _xlfn.FORMULATEXT(OFFSET(INDIRECT(D85&amp; "[[#Headers],["&amp;F85&amp;"]]"), 1,0)), "")</f>
        <v/>
      </c>
      <c r="I85" s="199"/>
      <c r="J85" s="199" t="s">
        <v>134</v>
      </c>
      <c r="K85" s="325"/>
    </row>
    <row r="86" spans="1:11" x14ac:dyDescent="0.25">
      <c r="A86">
        <f t="shared" ca="1" si="9"/>
        <v>5</v>
      </c>
      <c r="B86">
        <f t="shared" ca="1" si="10"/>
        <v>1</v>
      </c>
      <c r="C86" s="192" t="str">
        <f t="shared" ca="1" si="7"/>
        <v>3-Eff - Freq Programs</v>
      </c>
      <c r="D86" s="192" t="str">
        <f t="shared" ca="1" si="8"/>
        <v>TableFreqPrograms</v>
      </c>
      <c r="E86" s="211" t="s">
        <v>96</v>
      </c>
      <c r="F86" s="194" t="str" cm="1">
        <f t="array" aca="1" ref="F86" ca="1">INDEX(INDIRECT(D86&amp;"[#Headers]"), B86)</f>
        <v>ID</v>
      </c>
      <c r="G86" s="206" t="str" cm="1">
        <f t="array" aca="1" ref="G86" ca="1">IF(INT((COLUMN(INDIRECT(D86&amp;"[[#Headers],["&amp;F86&amp;"]]"))-1)/26)&gt;0,CHAR(INT((COLUMN(INDIRECT(D86&amp;"[[#Headers],["&amp;F86&amp;"]]"))-1)/26)+CODE("A")-1),"")&amp;CHAR(MOD(COLUMN(INDIRECT(D86&amp;"[[#Headers],["&amp;F86&amp;"]]"))-1,26)+CODE("A"))</f>
        <v>B</v>
      </c>
      <c r="H86" s="199" t="str" cm="1">
        <f t="array" aca="1" ref="H86" ca="1">IF(OR(LOWER(TRIM(E86))="error check", LOWER(TRIM(E86))="formula"), _xlfn.FORMULATEXT(OFFSET(INDIRECT(D86&amp; "[[#Headers],["&amp;F86&amp;"]]"), 1,0)), "")</f>
        <v>=IFERROR(INDEX('Summary of Programs'!A:A,MATCH([@Program],'Summary of Programs'!B:B,0)),"No match in Program Cost tab")</v>
      </c>
      <c r="I86" s="199"/>
      <c r="J86" s="199"/>
      <c r="K86" s="36"/>
    </row>
    <row r="87" spans="1:11" x14ac:dyDescent="0.25">
      <c r="A87">
        <f t="shared" ca="1" si="9"/>
        <v>5</v>
      </c>
      <c r="B87">
        <f t="shared" ca="1" si="10"/>
        <v>2</v>
      </c>
      <c r="C87" s="192" t="str">
        <f t="shared" ca="1" si="7"/>
        <v>3-Eff - Freq Programs</v>
      </c>
      <c r="D87" s="192" t="str">
        <f t="shared" ca="1" si="8"/>
        <v>TableFreqPrograms</v>
      </c>
      <c r="E87" s="211" t="s">
        <v>96</v>
      </c>
      <c r="F87" s="194" t="str" cm="1">
        <f t="array" aca="1" ref="F87" ca="1">INDEX(INDIRECT(D87&amp;"[#Headers]"), B87)</f>
        <v>Type</v>
      </c>
      <c r="G87" s="206" t="str" cm="1">
        <f t="array" aca="1" ref="G87" ca="1">IF(INT((COLUMN(INDIRECT(D87&amp;"[[#Headers],["&amp;F87&amp;"]]"))-1)/26)&gt;0,CHAR(INT((COLUMN(INDIRECT(D87&amp;"[[#Headers],["&amp;F87&amp;"]]"))-1)/26)+CODE("A")-1),"")&amp;CHAR(MOD(COLUMN(INDIRECT(D87&amp;"[[#Headers],["&amp;F87&amp;"]]"))-1,26)+CODE("A"))</f>
        <v>C</v>
      </c>
      <c r="H87" s="199" t="str" cm="1">
        <f t="array" aca="1" ref="H87" ca="1">IF(OR(LOWER(TRIM(E87))="error check", LOWER(TRIM(E87))="formula"), _xlfn.FORMULATEXT(OFFSET(INDIRECT(D87&amp; "[[#Headers],["&amp;F87&amp;"]]"), 1,0)), "")</f>
        <v>=IFERROR(INDEX('Summary of Programs'!C:C,MATCH([@Program],'Summary of Programs'!B:B,0)),"No match in Summary of Programs tab")</v>
      </c>
      <c r="I87" s="199"/>
      <c r="J87" s="199"/>
      <c r="K87" s="36"/>
    </row>
    <row r="88" spans="1:11" x14ac:dyDescent="0.25">
      <c r="A88">
        <f t="shared" ca="1" si="9"/>
        <v>5</v>
      </c>
      <c r="B88">
        <f t="shared" ca="1" si="10"/>
        <v>3</v>
      </c>
      <c r="C88" s="192" t="str">
        <f t="shared" ca="1" si="7"/>
        <v>3-Eff - Freq Programs</v>
      </c>
      <c r="D88" s="192" t="str">
        <f t="shared" ca="1" si="8"/>
        <v>TableFreqPrograms</v>
      </c>
      <c r="E88" s="193" t="s">
        <v>101</v>
      </c>
      <c r="F88" s="194" t="str" cm="1">
        <f t="array" aca="1" ref="F88" ca="1">INDEX(INDIRECT(D88&amp;"[#Headers]"), B88)</f>
        <v>Program</v>
      </c>
      <c r="G88" s="206" t="str" cm="1">
        <f t="array" aca="1" ref="G88" ca="1">IF(INT((COLUMN(INDIRECT(D88&amp;"[[#Headers],["&amp;F88&amp;"]]"))-1)/26)&gt;0,CHAR(INT((COLUMN(INDIRECT(D88&amp;"[[#Headers],["&amp;F88&amp;"]]"))-1)/26)+CODE("A")-1),"")&amp;CHAR(MOD(COLUMN(INDIRECT(D88&amp;"[[#Headers],["&amp;F88&amp;"]]"))-1,26)+CODE("A"))</f>
        <v>D</v>
      </c>
      <c r="H88" s="199" t="str" cm="1">
        <f t="array" aca="1" ref="H88" ca="1">IF(OR(LOWER(TRIM(E88))="error check", LOWER(TRIM(E88))="formula"), _xlfn.FORMULATEXT(OFFSET(INDIRECT(D88&amp; "[[#Headers],["&amp;F88&amp;"]]"), 1,0)), "")</f>
        <v/>
      </c>
      <c r="I88" s="199" t="s">
        <v>121</v>
      </c>
      <c r="J88" s="201"/>
      <c r="K88" s="36"/>
    </row>
    <row r="89" spans="1:11" x14ac:dyDescent="0.25">
      <c r="A89">
        <f t="shared" ca="1" si="9"/>
        <v>5</v>
      </c>
      <c r="B89">
        <f t="shared" ca="1" si="10"/>
        <v>4</v>
      </c>
      <c r="C89" s="192" t="str">
        <f t="shared" ca="1" si="7"/>
        <v>3-Eff - Freq Programs</v>
      </c>
      <c r="D89" s="192" t="str">
        <f t="shared" ca="1" si="8"/>
        <v>TableFreqPrograms</v>
      </c>
      <c r="E89" s="193" t="s">
        <v>101</v>
      </c>
      <c r="F89" s="194" t="str" cm="1">
        <f t="array" aca="1" ref="F89" ca="1">INDEX(INDIRECT(D89&amp;"[#Headers]"), B89)</f>
        <v>Risk (for Cross Cutter only)</v>
      </c>
      <c r="G89" s="206" t="str" cm="1">
        <f t="array" aca="1" ref="G89" ca="1">IF(INT((COLUMN(INDIRECT(D89&amp;"[[#Headers],["&amp;F89&amp;"]]"))-1)/26)&gt;0,CHAR(INT((COLUMN(INDIRECT(D89&amp;"[[#Headers],["&amp;F89&amp;"]]"))-1)/26)+CODE("A")-1),"")&amp;CHAR(MOD(COLUMN(INDIRECT(D89&amp;"[[#Headers],["&amp;F89&amp;"]]"))-1,26)+CODE("A"))</f>
        <v>E</v>
      </c>
      <c r="H89" s="199" t="str" cm="1">
        <f t="array" aca="1" ref="H89" ca="1">IF(OR(LOWER(TRIM(E89))="error check", LOWER(TRIM(E89))="formula"), _xlfn.FORMULATEXT(OFFSET(INDIRECT(D89&amp; "[[#Headers],["&amp;F89&amp;"]]"), 1,0)), "")</f>
        <v/>
      </c>
      <c r="I89" s="199" t="s">
        <v>122</v>
      </c>
      <c r="J89" s="201"/>
      <c r="K89" s="36"/>
    </row>
    <row r="90" spans="1:11" x14ac:dyDescent="0.25">
      <c r="A90">
        <f t="shared" ca="1" si="9"/>
        <v>5</v>
      </c>
      <c r="B90">
        <f t="shared" ca="1" si="10"/>
        <v>5</v>
      </c>
      <c r="C90" s="192" t="str">
        <f t="shared" ca="1" si="7"/>
        <v>3-Eff - Freq Programs</v>
      </c>
      <c r="D90" s="192" t="str">
        <f t="shared" ca="1" si="8"/>
        <v>TableFreqPrograms</v>
      </c>
      <c r="E90" s="193" t="s">
        <v>101</v>
      </c>
      <c r="F90" s="194" t="str" cm="1">
        <f t="array" aca="1" ref="F90" ca="1">INDEX(INDIRECT(D90&amp;"[#Headers]"), B90)</f>
        <v>Tranche</v>
      </c>
      <c r="G90" s="206" t="str" cm="1">
        <f t="array" aca="1" ref="G90" ca="1">IF(INT((COLUMN(INDIRECT(D90&amp;"[[#Headers],["&amp;F90&amp;"]]"))-1)/26)&gt;0,CHAR(INT((COLUMN(INDIRECT(D90&amp;"[[#Headers],["&amp;F90&amp;"]]"))-1)/26)+CODE("A")-1),"")&amp;CHAR(MOD(COLUMN(INDIRECT(D90&amp;"[[#Headers],["&amp;F90&amp;"]]"))-1,26)+CODE("A"))</f>
        <v>F</v>
      </c>
      <c r="H90" s="199" t="str" cm="1">
        <f t="array" aca="1" ref="H90" ca="1">IF(OR(LOWER(TRIM(E90))="error check", LOWER(TRIM(E90))="formula"), _xlfn.FORMULATEXT(OFFSET(INDIRECT(D90&amp; "[[#Headers],["&amp;F90&amp;"]]"), 1,0)), "")</f>
        <v/>
      </c>
      <c r="I90" s="199" t="s">
        <v>123</v>
      </c>
      <c r="J90" s="201"/>
      <c r="K90" s="36"/>
    </row>
    <row r="91" spans="1:11" x14ac:dyDescent="0.25">
      <c r="A91">
        <f t="shared" ca="1" si="9"/>
        <v>5</v>
      </c>
      <c r="B91">
        <f t="shared" ca="1" si="10"/>
        <v>6</v>
      </c>
      <c r="C91" s="192" t="str">
        <f t="shared" ca="1" si="7"/>
        <v>3-Eff - Freq Programs</v>
      </c>
      <c r="D91" s="192" t="str">
        <f t="shared" ca="1" si="8"/>
        <v>TableFreqPrograms</v>
      </c>
      <c r="E91" s="193" t="s">
        <v>101</v>
      </c>
      <c r="F91" s="194" t="str" cm="1">
        <f t="array" aca="1" ref="F91" ca="1">INDEX(INDIRECT(D91&amp;"[#Headers]"), B91)</f>
        <v>Driver</v>
      </c>
      <c r="G91" s="206" t="str" cm="1">
        <f t="array" aca="1" ref="G91" ca="1">IF(INT((COLUMN(INDIRECT(D91&amp;"[[#Headers],["&amp;F91&amp;"]]"))-1)/26)&gt;0,CHAR(INT((COLUMN(INDIRECT(D91&amp;"[[#Headers],["&amp;F91&amp;"]]"))-1)/26)+CODE("A")-1),"")&amp;CHAR(MOD(COLUMN(INDIRECT(D91&amp;"[[#Headers],["&amp;F91&amp;"]]"))-1,26)+CODE("A"))</f>
        <v>G</v>
      </c>
      <c r="H91" s="199" t="str" cm="1">
        <f t="array" aca="1" ref="H91" ca="1">IF(OR(LOWER(TRIM(E91))="error check", LOWER(TRIM(E91))="formula"), _xlfn.FORMULATEXT(OFFSET(INDIRECT(D91&amp; "[[#Headers],["&amp;F91&amp;"]]"), 1,0)), "")</f>
        <v/>
      </c>
      <c r="I91" s="200" t="s">
        <v>136</v>
      </c>
      <c r="J91" s="201"/>
      <c r="K91" s="36"/>
    </row>
    <row r="92" spans="1:11" x14ac:dyDescent="0.25">
      <c r="A92">
        <f t="shared" ca="1" si="9"/>
        <v>5</v>
      </c>
      <c r="B92">
        <f t="shared" ca="1" si="10"/>
        <v>7</v>
      </c>
      <c r="C92" s="192" t="str">
        <f t="shared" ca="1" si="7"/>
        <v>3-Eff - Freq Programs</v>
      </c>
      <c r="D92" s="192" t="str">
        <f t="shared" ca="1" si="8"/>
        <v>TableFreqPrograms</v>
      </c>
      <c r="E92" s="193" t="s">
        <v>101</v>
      </c>
      <c r="F92" s="194" t="str" cm="1">
        <f t="array" aca="1" ref="F92" ca="1">INDEX(INDIRECT(D92&amp;"[#Headers]"), B92)</f>
        <v>Subdriver</v>
      </c>
      <c r="G92" s="206" t="str" cm="1">
        <f t="array" aca="1" ref="G92" ca="1">IF(INT((COLUMN(INDIRECT(D92&amp;"[[#Headers],["&amp;F92&amp;"]]"))-1)/26)&gt;0,CHAR(INT((COLUMN(INDIRECT(D92&amp;"[[#Headers],["&amp;F92&amp;"]]"))-1)/26)+CODE("A")-1),"")&amp;CHAR(MOD(COLUMN(INDIRECT(D92&amp;"[[#Headers],["&amp;F92&amp;"]]"))-1,26)+CODE("A"))</f>
        <v>H</v>
      </c>
      <c r="H92" s="199" t="str" cm="1">
        <f t="array" aca="1" ref="H92" ca="1">IF(OR(LOWER(TRIM(E92))="error check", LOWER(TRIM(E92))="formula"), _xlfn.FORMULATEXT(OFFSET(INDIRECT(D92&amp; "[[#Headers],["&amp;F92&amp;"]]"), 1,0)), "")</f>
        <v/>
      </c>
      <c r="I92" s="200" t="s">
        <v>137</v>
      </c>
      <c r="J92" s="202"/>
      <c r="K92" s="202"/>
    </row>
    <row r="93" spans="1:11" x14ac:dyDescent="0.25">
      <c r="A93">
        <f t="shared" ca="1" si="9"/>
        <v>5</v>
      </c>
      <c r="B93">
        <f t="shared" ca="1" si="10"/>
        <v>8</v>
      </c>
      <c r="C93" s="192" t="str">
        <f t="shared" ca="1" si="7"/>
        <v>3-Eff - Freq Programs</v>
      </c>
      <c r="D93" s="192" t="str">
        <f t="shared" ca="1" si="8"/>
        <v>TableFreqPrograms</v>
      </c>
      <c r="E93" s="193" t="s">
        <v>101</v>
      </c>
      <c r="F93" s="194" t="str" cm="1">
        <f t="array" aca="1" ref="F93" ca="1">INDEX(INDIRECT(D93&amp;"[#Headers]"), B93)</f>
        <v>Outcome</v>
      </c>
      <c r="G93" s="206" t="str" cm="1">
        <f t="array" aca="1" ref="G93" ca="1">IF(INT((COLUMN(INDIRECT(D93&amp;"[[#Headers],["&amp;F93&amp;"]]"))-1)/26)&gt;0,CHAR(INT((COLUMN(INDIRECT(D93&amp;"[[#Headers],["&amp;F93&amp;"]]"))-1)/26)+CODE("A")-1),"")&amp;CHAR(MOD(COLUMN(INDIRECT(D93&amp;"[[#Headers],["&amp;F93&amp;"]]"))-1,26)+CODE("A"))</f>
        <v>I</v>
      </c>
      <c r="H93" s="199" t="str" cm="1">
        <f t="array" aca="1" ref="H93" ca="1">IF(OR(LOWER(TRIM(E93))="error check", LOWER(TRIM(E93))="formula"), _xlfn.FORMULATEXT(OFFSET(INDIRECT(D93&amp; "[[#Headers],["&amp;F93&amp;"]]"), 1,0)), "")</f>
        <v/>
      </c>
      <c r="I93" s="200" t="s">
        <v>138</v>
      </c>
      <c r="J93" s="202"/>
      <c r="K93" s="202"/>
    </row>
    <row r="94" spans="1:11" x14ac:dyDescent="0.25">
      <c r="A94">
        <f t="shared" ca="1" si="9"/>
        <v>5</v>
      </c>
      <c r="B94">
        <f t="shared" ca="1" si="10"/>
        <v>9</v>
      </c>
      <c r="C94" s="192" t="str">
        <f t="shared" ca="1" si="7"/>
        <v>3-Eff - Freq Programs</v>
      </c>
      <c r="D94" s="192" t="str">
        <f t="shared" ca="1" si="8"/>
        <v>TableFreqPrograms</v>
      </c>
      <c r="E94" s="193" t="s">
        <v>101</v>
      </c>
      <c r="F94" s="194" t="str" cm="1">
        <f t="array" aca="1" ref="F94" ca="1">INDEX(INDIRECT(D94&amp;"[#Headers]"), B94)</f>
        <v>Does this use qualitative measure?</v>
      </c>
      <c r="G94" s="206" t="str" cm="1">
        <f t="array" aca="1" ref="G94" ca="1">IF(INT((COLUMN(INDIRECT(D94&amp;"[[#Headers],["&amp;F94&amp;"]]"))-1)/26)&gt;0,CHAR(INT((COLUMN(INDIRECT(D94&amp;"[[#Headers],["&amp;F94&amp;"]]"))-1)/26)+CODE("A")-1),"")&amp;CHAR(MOD(COLUMN(INDIRECT(D94&amp;"[[#Headers],["&amp;F94&amp;"]]"))-1,26)+CODE("A"))</f>
        <v>J</v>
      </c>
      <c r="H94" s="199" t="str" cm="1">
        <f t="array" aca="1" ref="H94" ca="1">IF(OR(LOWER(TRIM(E94))="error check", LOWER(TRIM(E94))="formula"), _xlfn.FORMULATEXT(OFFSET(INDIRECT(D94&amp; "[[#Headers],["&amp;F94&amp;"]]"), 1,0)), "")</f>
        <v/>
      </c>
      <c r="I94" s="199"/>
      <c r="J94" s="202"/>
      <c r="K94" s="202"/>
    </row>
    <row r="95" spans="1:11" x14ac:dyDescent="0.25">
      <c r="A95">
        <f t="shared" ca="1" si="9"/>
        <v>5</v>
      </c>
      <c r="B95">
        <f t="shared" ca="1" si="10"/>
        <v>10</v>
      </c>
      <c r="C95" s="192" t="str">
        <f t="shared" ca="1" si="7"/>
        <v>3-Eff - Freq Programs</v>
      </c>
      <c r="D95" s="192" t="str">
        <f t="shared" ca="1" si="8"/>
        <v>TableFreqPrograms</v>
      </c>
      <c r="E95" s="193" t="s">
        <v>101</v>
      </c>
      <c r="F95" s="194" t="str" cm="1">
        <f t="array" aca="1" ref="F95" ca="1">INDEX(INDIRECT(D95&amp;"[#Headers]"), B95)</f>
        <v>Effectiveness - Quantitative</v>
      </c>
      <c r="G95" s="206" t="str" cm="1">
        <f t="array" aca="1" ref="G95" ca="1">IF(INT((COLUMN(INDIRECT(D95&amp;"[[#Headers],["&amp;F95&amp;"]]"))-1)/26)&gt;0,CHAR(INT((COLUMN(INDIRECT(D95&amp;"[[#Headers],["&amp;F95&amp;"]]"))-1)/26)+CODE("A")-1),"")&amp;CHAR(MOD(COLUMN(INDIRECT(D95&amp;"[[#Headers],["&amp;F95&amp;"]]"))-1,26)+CODE("A"))</f>
        <v>K</v>
      </c>
      <c r="H95" s="199" t="str" cm="1">
        <f t="array" aca="1" ref="H95" ca="1">IF(OR(LOWER(TRIM(E95))="error check", LOWER(TRIM(E95))="formula"), _xlfn.FORMULATEXT(OFFSET(INDIRECT(D95&amp; "[[#Headers],["&amp;F95&amp;"]]"), 1,0)), "")</f>
        <v/>
      </c>
      <c r="I95" s="199"/>
      <c r="J95" s="203" t="s">
        <v>139</v>
      </c>
      <c r="K95" s="203" t="s">
        <v>140</v>
      </c>
    </row>
    <row r="96" spans="1:11" x14ac:dyDescent="0.25">
      <c r="A96">
        <f t="shared" ca="1" si="9"/>
        <v>5</v>
      </c>
      <c r="B96">
        <f t="shared" ca="1" si="10"/>
        <v>11</v>
      </c>
      <c r="C96" s="192" t="str">
        <f t="shared" ca="1" si="7"/>
        <v>3-Eff - Freq Programs</v>
      </c>
      <c r="D96" s="192" t="str">
        <f t="shared" ca="1" si="8"/>
        <v>TableFreqPrograms</v>
      </c>
      <c r="E96" s="193" t="s">
        <v>101</v>
      </c>
      <c r="F96" s="194" t="str" cm="1">
        <f t="array" aca="1" ref="F96" ca="1">INDEX(INDIRECT(D96&amp;"[#Headers]"), B96)</f>
        <v>Category</v>
      </c>
      <c r="G96" s="206" t="str" cm="1">
        <f t="array" aca="1" ref="G96" ca="1">IF(INT((COLUMN(INDIRECT(D96&amp;"[[#Headers],["&amp;F96&amp;"]]"))-1)/26)&gt;0,CHAR(INT((COLUMN(INDIRECT(D96&amp;"[[#Headers],["&amp;F96&amp;"]]"))-1)/26)+CODE("A")-1),"")&amp;CHAR(MOD(COLUMN(INDIRECT(D96&amp;"[[#Headers],["&amp;F96&amp;"]]"))-1,26)+CODE("A"))</f>
        <v>L</v>
      </c>
      <c r="H96" s="199" t="str" cm="1">
        <f t="array" aca="1" ref="H96" ca="1">IF(OR(LOWER(TRIM(E96))="error check", LOWER(TRIM(E96))="formula"), _xlfn.FORMULATEXT(OFFSET(INDIRECT(D96&amp; "[[#Headers],["&amp;F96&amp;"]]"), 1,0)), "")</f>
        <v/>
      </c>
      <c r="I96" s="200" t="s">
        <v>141</v>
      </c>
      <c r="J96" s="203" t="s">
        <v>142</v>
      </c>
      <c r="K96" s="324" t="s">
        <v>143</v>
      </c>
    </row>
    <row r="97" spans="1:11" x14ac:dyDescent="0.25">
      <c r="A97">
        <f t="shared" ca="1" si="9"/>
        <v>5</v>
      </c>
      <c r="B97">
        <f t="shared" ca="1" si="10"/>
        <v>12</v>
      </c>
      <c r="C97" s="192" t="str">
        <f t="shared" ca="1" si="7"/>
        <v>3-Eff - Freq Programs</v>
      </c>
      <c r="D97" s="192" t="str">
        <f t="shared" ca="1" si="8"/>
        <v>TableFreqPrograms</v>
      </c>
      <c r="E97" s="193" t="s">
        <v>101</v>
      </c>
      <c r="F97" s="194" t="str" cm="1">
        <f t="array" aca="1" ref="F97" ca="1">INDEX(INDIRECT(D97&amp;"[#Headers]"), B97)</f>
        <v>Risk driver primarily due to…</v>
      </c>
      <c r="G97" s="206" t="str" cm="1">
        <f t="array" aca="1" ref="G97" ca="1">IF(INT((COLUMN(INDIRECT(D97&amp;"[[#Headers],["&amp;F97&amp;"]]"))-1)/26)&gt;0,CHAR(INT((COLUMN(INDIRECT(D97&amp;"[[#Headers],["&amp;F97&amp;"]]"))-1)/26)+CODE("A")-1),"")&amp;CHAR(MOD(COLUMN(INDIRECT(D97&amp;"[[#Headers],["&amp;F97&amp;"]]"))-1,26)+CODE("A"))</f>
        <v>M</v>
      </c>
      <c r="H97" s="199" t="str" cm="1">
        <f t="array" aca="1" ref="H97" ca="1">IF(OR(LOWER(TRIM(E97))="error check", LOWER(TRIM(E97))="formula"), _xlfn.FORMULATEXT(OFFSET(INDIRECT(D97&amp; "[[#Headers],["&amp;F97&amp;"]]"), 1,0)), "")</f>
        <v/>
      </c>
      <c r="I97" s="231" t="s">
        <v>144</v>
      </c>
      <c r="J97" s="203" t="s">
        <v>142</v>
      </c>
      <c r="K97" s="324"/>
    </row>
    <row r="98" spans="1:11" x14ac:dyDescent="0.25">
      <c r="A98">
        <f t="shared" ca="1" si="9"/>
        <v>5</v>
      </c>
      <c r="B98">
        <f t="shared" ca="1" si="10"/>
        <v>13</v>
      </c>
      <c r="C98" s="192" t="str">
        <f t="shared" ca="1" si="7"/>
        <v>3-Eff - Freq Programs</v>
      </c>
      <c r="D98" s="192" t="str">
        <f t="shared" ca="1" si="8"/>
        <v>TableFreqPrograms</v>
      </c>
      <c r="E98" s="193" t="s">
        <v>101</v>
      </c>
      <c r="F98" s="194" t="str" cm="1">
        <f t="array" aca="1" ref="F98" ca="1">INDEX(INDIRECT(D98&amp;"[#Headers]"), B98)</f>
        <v>Explanation of Program Category and Risk Driver type</v>
      </c>
      <c r="G98" s="206" t="str" cm="1">
        <f t="array" aca="1" ref="G98" ca="1">IF(INT((COLUMN(INDIRECT(D98&amp;"[[#Headers],["&amp;F98&amp;"]]"))-1)/26)&gt;0,CHAR(INT((COLUMN(INDIRECT(D98&amp;"[[#Headers],["&amp;F98&amp;"]]"))-1)/26)+CODE("A")-1),"")&amp;CHAR(MOD(COLUMN(INDIRECT(D98&amp;"[[#Headers],["&amp;F98&amp;"]]"))-1,26)+CODE("A"))</f>
        <v>N</v>
      </c>
      <c r="H98" s="199" t="str" cm="1">
        <f t="array" aca="1" ref="H98" ca="1">IF(OR(LOWER(TRIM(E98))="error check", LOWER(TRIM(E98))="formula"), _xlfn.FORMULATEXT(OFFSET(INDIRECT(D98&amp; "[[#Headers],["&amp;F98&amp;"]]"), 1,0)), "")</f>
        <v/>
      </c>
      <c r="I98" s="199"/>
      <c r="J98" s="203" t="s">
        <v>142</v>
      </c>
      <c r="K98" s="324"/>
    </row>
    <row r="99" spans="1:11" x14ac:dyDescent="0.25">
      <c r="A99">
        <f t="shared" ca="1" si="9"/>
        <v>5</v>
      </c>
      <c r="B99">
        <f t="shared" ca="1" si="10"/>
        <v>14</v>
      </c>
      <c r="C99" s="192" t="str">
        <f t="shared" ca="1" si="7"/>
        <v>3-Eff - Freq Programs</v>
      </c>
      <c r="D99" s="192" t="str">
        <f t="shared" ca="1" si="8"/>
        <v>TableFreqPrograms</v>
      </c>
      <c r="E99" s="211" t="s">
        <v>96</v>
      </c>
      <c r="F99" s="194" t="str" cm="1">
        <f t="array" aca="1" ref="F99" ca="1">INDEX(INDIRECT(D99&amp;"[#Headers]"), B99)</f>
        <v>Effectiveness Cap (Ec)</v>
      </c>
      <c r="G99" s="206" t="str" cm="1">
        <f t="array" aca="1" ref="G99" ca="1">IF(INT((COLUMN(INDIRECT(D99&amp;"[[#Headers],["&amp;F99&amp;"]]"))-1)/26)&gt;0,CHAR(INT((COLUMN(INDIRECT(D99&amp;"[[#Headers],["&amp;F99&amp;"]]"))-1)/26)+CODE("A")-1),"")&amp;CHAR(MOD(COLUMN(INDIRECT(D99&amp;"[[#Headers],["&amp;F99&amp;"]]"))-1,26)+CODE("A"))</f>
        <v>O</v>
      </c>
      <c r="H99" s="199" t="str" cm="1">
        <f t="array" aca="1" ref="H99" ca="1">IF(OR(LOWER(TRIM(E99))="error check", LOWER(TRIM(E99))="formula"), _xlfn.FORMULATEXT(OFFSET(INDIRECT(D99&amp; "[[#Headers],["&amp;F99&amp;"]]"), 1,0)), "")</f>
        <v>=IF([@[Does this use qualitative measure?]],INDEX(TableQualFreqEff,MATCH([@Category],TableQualFreqEff[Program Category],0),MATCH([@[Risk driver primarily due to…]],TableQualFreqEff[#Headers],0)),"")</v>
      </c>
      <c r="I99" s="199"/>
      <c r="J99" s="203" t="s">
        <v>142</v>
      </c>
      <c r="K99" s="324"/>
    </row>
    <row r="100" spans="1:11" x14ac:dyDescent="0.25">
      <c r="A100">
        <f t="shared" ca="1" si="9"/>
        <v>5</v>
      </c>
      <c r="B100">
        <f t="shared" ca="1" si="10"/>
        <v>15</v>
      </c>
      <c r="C100" s="192" t="str">
        <f t="shared" ref="C100:C128" ca="1" si="11">INDEX(M:M, MATCH(D100,N:N,0))</f>
        <v>3-Eff - Freq Programs</v>
      </c>
      <c r="D100" s="192" t="str">
        <f t="shared" ca="1" si="8"/>
        <v>TableFreqPrograms</v>
      </c>
      <c r="E100" s="211" t="s">
        <v>96</v>
      </c>
      <c r="F100" s="194" t="str" cm="1">
        <f t="array" aca="1" ref="F100" ca="1">INDEX(INDIRECT(D100&amp;"[#Headers]"), B100)</f>
        <v>Maturity Factor (Mf)</v>
      </c>
      <c r="G100" s="206" t="str" cm="1">
        <f t="array" aca="1" ref="G100" ca="1">IF(INT((COLUMN(INDIRECT(D100&amp;"[[#Headers],["&amp;F100&amp;"]]"))-1)/26)&gt;0,CHAR(INT((COLUMN(INDIRECT(D100&amp;"[[#Headers],["&amp;F100&amp;"]]"))-1)/26)+CODE("A")-1),"")&amp;CHAR(MOD(COLUMN(INDIRECT(D100&amp;"[[#Headers],["&amp;F100&amp;"]]"))-1,26)+CODE("A"))</f>
        <v>P</v>
      </c>
      <c r="H100" s="199" t="str" cm="1">
        <f t="array" aca="1" ref="H100" ca="1">IF(OR(LOWER(TRIM(E100))="error check", LOWER(TRIM(E100))="formula"), _xlfn.FORMULATEXT(OFFSET(INDIRECT(D100&amp; "[[#Headers],["&amp;F100&amp;"]]"), 1,0)), "")</f>
        <v>=IFERROR(@IF(AND([@[Does this use qualitative measure?]],[@Type]="Control"),INDIRECT("'Maturity Factor - " &amp; [@ID] &amp; "'!EffFactor"),""),"Cannot find Maturity Factor - " &amp; [@ID] &amp; " tab.")</v>
      </c>
      <c r="I100" s="199"/>
      <c r="J100" s="203" t="s">
        <v>142</v>
      </c>
      <c r="K100" s="324"/>
    </row>
    <row r="101" spans="1:11" x14ac:dyDescent="0.25">
      <c r="A101">
        <f t="shared" ca="1" si="9"/>
        <v>5</v>
      </c>
      <c r="B101">
        <f t="shared" ca="1" si="10"/>
        <v>16</v>
      </c>
      <c r="C101" s="192" t="str">
        <f t="shared" ca="1" si="11"/>
        <v>3-Eff - Freq Programs</v>
      </c>
      <c r="D101" s="192" t="str">
        <f t="shared" ca="1" si="8"/>
        <v>TableFreqPrograms</v>
      </c>
      <c r="E101" s="211" t="s">
        <v>96</v>
      </c>
      <c r="F101" s="194" t="str" cm="1">
        <f t="array" aca="1" ref="F101" ca="1">INDEX(INDIRECT(D101&amp;"[#Headers]"), B101)</f>
        <v>Effectiveness 
(Ec * Mf)</v>
      </c>
      <c r="G101" s="206" t="str" cm="1">
        <f t="array" aca="1" ref="G101" ca="1">IF(INT((COLUMN(INDIRECT(D101&amp;"[[#Headers],["&amp;F101&amp;"]]"))-1)/26)&gt;0,CHAR(INT((COLUMN(INDIRECT(D101&amp;"[[#Headers],["&amp;F101&amp;"]]"))-1)/26)+CODE("A")-1),"")&amp;CHAR(MOD(COLUMN(INDIRECT(D101&amp;"[[#Headers],["&amp;F101&amp;"]]"))-1,26)+CODE("A"))</f>
        <v>Q</v>
      </c>
      <c r="H101" s="199" t="str" cm="1">
        <f t="array" aca="1" ref="H101" ca="1">IF(OR(LOWER(TRIM(E101))="error check", LOWER(TRIM(E101))="formula"), _xlfn.FORMULATEXT(OFFSET(INDIRECT(D101&amp; "[[#Headers],["&amp;F101&amp;"]]"), 1,0)), "")</f>
        <v>=IFERROR(IF([@[Does this use qualitative measure?]],[@[Effectiveness Cap (Ec)]]*MIN([@[Maturity Factor (Mf)]],1),[@[Effectiveness - Quantitative]]),0)</v>
      </c>
      <c r="I101" s="199"/>
      <c r="J101" s="201"/>
      <c r="K101" s="36"/>
    </row>
    <row r="102" spans="1:11" x14ac:dyDescent="0.25">
      <c r="A102">
        <f t="shared" ca="1" si="9"/>
        <v>5</v>
      </c>
      <c r="B102">
        <f t="shared" ca="1" si="10"/>
        <v>17</v>
      </c>
      <c r="C102" s="192" t="str">
        <f t="shared" ca="1" si="11"/>
        <v>3-Eff - Freq Programs</v>
      </c>
      <c r="D102" s="192" t="str">
        <f t="shared" ca="1" si="8"/>
        <v>TableFreqPrograms</v>
      </c>
      <c r="E102" s="193" t="s">
        <v>101</v>
      </c>
      <c r="F102" s="194" t="str" cm="1">
        <f t="array" aca="1" ref="F102" ca="1">INDEX(INDIRECT(D102&amp;"[#Headers]"), B102)</f>
        <v>Benefit Length (yrs)</v>
      </c>
      <c r="G102" s="206" t="str" cm="1">
        <f t="array" aca="1" ref="G102" ca="1">IF(INT((COLUMN(INDIRECT(D102&amp;"[[#Headers],["&amp;F102&amp;"]]"))-1)/26)&gt;0,CHAR(INT((COLUMN(INDIRECT(D102&amp;"[[#Headers],["&amp;F102&amp;"]]"))-1)/26)+CODE("A")-1),"")&amp;CHAR(MOD(COLUMN(INDIRECT(D102&amp;"[[#Headers],["&amp;F102&amp;"]]"))-1,26)+CODE("A"))</f>
        <v>R</v>
      </c>
      <c r="H102" s="199" t="str" cm="1">
        <f t="array" aca="1" ref="H102" ca="1">IF(OR(LOWER(TRIM(E102))="error check", LOWER(TRIM(E102))="formula"), _xlfn.FORMULATEXT(OFFSET(INDIRECT(D102&amp; "[[#Headers],["&amp;F102&amp;"]]"), 1,0)), "")</f>
        <v/>
      </c>
      <c r="I102" s="199"/>
      <c r="J102" s="201"/>
      <c r="K102" s="36"/>
    </row>
    <row r="103" spans="1:11" x14ac:dyDescent="0.25">
      <c r="A103">
        <f t="shared" ca="1" si="9"/>
        <v>5</v>
      </c>
      <c r="B103">
        <f t="shared" ca="1" si="10"/>
        <v>18</v>
      </c>
      <c r="C103" s="192" t="str">
        <f t="shared" ca="1" si="11"/>
        <v>3-Eff - Freq Programs</v>
      </c>
      <c r="D103" s="192" t="str">
        <f t="shared" ca="1" si="8"/>
        <v>TableFreqPrograms</v>
      </c>
      <c r="E103" s="193" t="s">
        <v>101</v>
      </c>
      <c r="F103" s="194" t="str" cm="1">
        <f t="array" aca="1" ref="F103" ca="1">INDEX(INDIRECT(D103&amp;"[#Headers]"), B103)</f>
        <v>Effectiveness Degradation Rate</v>
      </c>
      <c r="G103" s="206" t="str" cm="1">
        <f t="array" aca="1" ref="G103" ca="1">IF(INT((COLUMN(INDIRECT(D103&amp;"[[#Headers],["&amp;F103&amp;"]]"))-1)/26)&gt;0,CHAR(INT((COLUMN(INDIRECT(D103&amp;"[[#Headers],["&amp;F103&amp;"]]"))-1)/26)+CODE("A")-1),"")&amp;CHAR(MOD(COLUMN(INDIRECT(D103&amp;"[[#Headers],["&amp;F103&amp;"]]"))-1,26)+CODE("A"))</f>
        <v>S</v>
      </c>
      <c r="H103" s="199" t="str" cm="1">
        <f t="array" aca="1" ref="H103" ca="1">IF(OR(LOWER(TRIM(E103))="error check", LOWER(TRIM(E103))="formula"), _xlfn.FORMULATEXT(OFFSET(INDIRECT(D103&amp; "[[#Headers],["&amp;F103&amp;"]]"), 1,0)), "")</f>
        <v/>
      </c>
      <c r="I103" s="199"/>
      <c r="J103" s="201"/>
      <c r="K103" s="36"/>
    </row>
    <row r="104" spans="1:11" x14ac:dyDescent="0.25">
      <c r="A104">
        <f t="shared" ca="1" si="9"/>
        <v>5</v>
      </c>
      <c r="B104">
        <f t="shared" ca="1" si="10"/>
        <v>19</v>
      </c>
      <c r="C104" s="192" t="str">
        <f t="shared" ca="1" si="11"/>
        <v>3-Eff - Freq Programs</v>
      </c>
      <c r="D104" s="192" t="str">
        <f t="shared" ca="1" si="8"/>
        <v>TableFreqPrograms</v>
      </c>
      <c r="E104" s="193" t="s">
        <v>101</v>
      </c>
      <c r="F104" s="194" t="str" cm="1">
        <f t="array" aca="1" ref="F104" ca="1">INDEX(INDIRECT(D104&amp;"[#Headers]"), B104)</f>
        <v>Effectiveness Degradation Method</v>
      </c>
      <c r="G104" s="206" t="str" cm="1">
        <f t="array" aca="1" ref="G104" ca="1">IF(INT((COLUMN(INDIRECT(D104&amp;"[[#Headers],["&amp;F104&amp;"]]"))-1)/26)&gt;0,CHAR(INT((COLUMN(INDIRECT(D104&amp;"[[#Headers],["&amp;F104&amp;"]]"))-1)/26)+CODE("A")-1),"")&amp;CHAR(MOD(COLUMN(INDIRECT(D104&amp;"[[#Headers],["&amp;F104&amp;"]]"))-1,26)+CODE("A"))</f>
        <v>T</v>
      </c>
      <c r="H104" s="199" t="str" cm="1">
        <f t="array" aca="1" ref="H104" ca="1">IF(OR(LOWER(TRIM(E104))="error check", LOWER(TRIM(E104))="formula"), _xlfn.FORMULATEXT(OFFSET(INDIRECT(D104&amp; "[[#Headers],["&amp;F104&amp;"]]"), 1,0)), "")</f>
        <v/>
      </c>
      <c r="I104" s="199"/>
      <c r="J104" s="201"/>
      <c r="K104" s="36"/>
    </row>
    <row r="105" spans="1:11" x14ac:dyDescent="0.25">
      <c r="A105">
        <f t="shared" ca="1" si="9"/>
        <v>5</v>
      </c>
      <c r="B105">
        <f t="shared" ca="1" si="10"/>
        <v>20</v>
      </c>
      <c r="C105" s="192" t="str">
        <f t="shared" ca="1" si="11"/>
        <v>3-Eff - Freq Programs</v>
      </c>
      <c r="D105" s="192" t="str">
        <f t="shared" ca="1" si="8"/>
        <v>TableFreqPrograms</v>
      </c>
      <c r="E105" s="193" t="s">
        <v>101</v>
      </c>
      <c r="F105" s="194" t="str" cm="1">
        <f t="array" aca="1" ref="F105" ca="1">INDEX(INDIRECT(D105&amp;"[#Headers]"), B105)</f>
        <v>Explanation of Benefit Length</v>
      </c>
      <c r="G105" s="206" t="str" cm="1">
        <f t="array" aca="1" ref="G105" ca="1">IF(INT((COLUMN(INDIRECT(D105&amp;"[[#Headers],["&amp;F105&amp;"]]"))-1)/26)&gt;0,CHAR(INT((COLUMN(INDIRECT(D105&amp;"[[#Headers],["&amp;F105&amp;"]]"))-1)/26)+CODE("A")-1),"")&amp;CHAR(MOD(COLUMN(INDIRECT(D105&amp;"[[#Headers],["&amp;F105&amp;"]]"))-1,26)+CODE("A"))</f>
        <v>U</v>
      </c>
      <c r="H105" s="199" t="str" cm="1">
        <f t="array" aca="1" ref="H105" ca="1">IF(OR(LOWER(TRIM(E105))="error check", LOWER(TRIM(E105))="formula"), _xlfn.FORMULATEXT(OFFSET(INDIRECT(D105&amp; "[[#Headers],["&amp;F105&amp;"]]"), 1,0)), "")</f>
        <v/>
      </c>
      <c r="I105" s="199"/>
      <c r="J105" s="201"/>
      <c r="K105" s="36"/>
    </row>
    <row r="106" spans="1:11" x14ac:dyDescent="0.25">
      <c r="A106">
        <f t="shared" ca="1" si="9"/>
        <v>5</v>
      </c>
      <c r="B106">
        <f t="shared" ca="1" si="10"/>
        <v>21</v>
      </c>
      <c r="C106" s="192" t="str">
        <f t="shared" ca="1" si="11"/>
        <v>3-Eff - Freq Programs</v>
      </c>
      <c r="D106" s="192" t="str">
        <f t="shared" ca="1" si="8"/>
        <v>TableFreqPrograms</v>
      </c>
      <c r="E106" s="211" t="s">
        <v>96</v>
      </c>
      <c r="F106" s="194" t="str" cm="1">
        <f t="array" aca="1" ref="F106" ca="1">INDEX(INDIRECT(D106&amp;"[#Headers]"), B106)</f>
        <v>Same benefit set across program?</v>
      </c>
      <c r="G106" s="206" t="str" cm="1">
        <f t="array" aca="1" ref="G106" ca="1">IF(INT((COLUMN(INDIRECT(D106&amp;"[[#Headers],["&amp;F106&amp;"]]"))-1)/26)&gt;0,CHAR(INT((COLUMN(INDIRECT(D106&amp;"[[#Headers],["&amp;F106&amp;"]]"))-1)/26)+CODE("A")-1),"")&amp;CHAR(MOD(COLUMN(INDIRECT(D106&amp;"[[#Headers],["&amp;F106&amp;"]]"))-1,26)+CODE("A"))</f>
        <v>V</v>
      </c>
      <c r="H106" s="199" t="str" cm="1">
        <f t="array" aca="1" ref="H106" ca="1">IF(OR(LOWER(TRIM(E106))="error check", LOWER(TRIM(E106))="formula"), _xlfn.FORMULATEXT(OFFSET(INDIRECT(D106&amp; "[[#Headers],["&amp;F106&amp;"]]"), 1,0)), "")</f>
        <v>=SUMPRODUCT((([Program]=[@Program]))/COUNTIFS([Program],[Program]&amp;"",[Benefit Length (yrs)],[Benefit Length (yrs)]&amp;"",[Effectiveness Degradation Rate],[Effectiveness Degradation Rate]&amp;"",[Effectiveness Degradation Method],[Effectiveness Degradation Method]&amp;""))=1</v>
      </c>
      <c r="I106" s="199"/>
      <c r="J106" s="201"/>
      <c r="K106" s="36"/>
    </row>
    <row r="107" spans="1:11" x14ac:dyDescent="0.25">
      <c r="A107">
        <f t="shared" ca="1" si="9"/>
        <v>5</v>
      </c>
      <c r="B107">
        <f t="shared" ca="1" si="10"/>
        <v>22</v>
      </c>
      <c r="C107" s="192" t="str">
        <f t="shared" ca="1" si="11"/>
        <v>3-Eff - Freq Programs</v>
      </c>
      <c r="D107" s="192" t="str">
        <f t="shared" ca="1" si="8"/>
        <v>TableFreqPrograms</v>
      </c>
      <c r="E107" s="211" t="s">
        <v>96</v>
      </c>
      <c r="F107" s="194" t="str" cm="1">
        <f t="array" aca="1" ref="F107" ca="1">INDEX(INDIRECT(D107&amp;"[#Headers]"), B107)</f>
        <v>Risk ID</v>
      </c>
      <c r="G107" s="206" t="str" cm="1">
        <f t="array" aca="1" ref="G107" ca="1">IF(INT((COLUMN(INDIRECT(D107&amp;"[[#Headers],["&amp;F107&amp;"]]"))-1)/26)&gt;0,CHAR(INT((COLUMN(INDIRECT(D107&amp;"[[#Headers],["&amp;F107&amp;"]]"))-1)/26)+CODE("A")-1),"")&amp;CHAR(MOD(COLUMN(INDIRECT(D107&amp;"[[#Headers],["&amp;F107&amp;"]]"))-1,26)+CODE("A"))</f>
        <v>W</v>
      </c>
      <c r="H107" s="199" t="str" cm="1">
        <f t="array" aca="1" ref="H107" ca="1">IF(OR(LOWER(TRIM(E107))="error check", LOWER(TRIM(E107))="formula"), _xlfn.FORMULATEXT(OFFSET(INDIRECT(D107&amp; "[[#Headers],["&amp;F107&amp;"]]"), 1,0)), "")</f>
        <v>=IFERROR(INDEX(Table_RiskNameLookup[RISK ID],MATCH([@[Risk (for Cross Cutter only)]],Table_RiskNameLookup[Risk/Cross Cutting Factor Name],0)),RiskID)</v>
      </c>
      <c r="I107" s="199"/>
      <c r="J107" s="201"/>
      <c r="K107" s="36"/>
    </row>
    <row r="108" spans="1:11" x14ac:dyDescent="0.25">
      <c r="A108">
        <f t="shared" ca="1" si="9"/>
        <v>6</v>
      </c>
      <c r="B108">
        <f t="shared" ca="1" si="10"/>
        <v>1</v>
      </c>
      <c r="C108" s="192" t="str">
        <f t="shared" ca="1" si="11"/>
        <v>4-Eff - Conseq Programs</v>
      </c>
      <c r="D108" s="192" t="str">
        <f t="shared" ca="1" si="8"/>
        <v>TableConseqPrograms</v>
      </c>
      <c r="E108" s="211" t="s">
        <v>96</v>
      </c>
      <c r="F108" s="194" t="str" cm="1">
        <f t="array" aca="1" ref="F108" ca="1">INDEX(INDIRECT(D108&amp;"[#Headers]"), B108)</f>
        <v>ID</v>
      </c>
      <c r="G108" s="206" t="str" cm="1">
        <f t="array" aca="1" ref="G108" ca="1">IF(INT((COLUMN(INDIRECT(D108&amp;"[[#Headers],["&amp;F108&amp;"]]"))-1)/26)&gt;0,CHAR(INT((COLUMN(INDIRECT(D108&amp;"[[#Headers],["&amp;F108&amp;"]]"))-1)/26)+CODE("A")-1),"")&amp;CHAR(MOD(COLUMN(INDIRECT(D108&amp;"[[#Headers],["&amp;F108&amp;"]]"))-1,26)+CODE("A"))</f>
        <v>B</v>
      </c>
      <c r="H108" s="199" t="str" cm="1">
        <f t="array" aca="1" ref="H108" ca="1">IF(OR(LOWER(TRIM(E108))="error check", LOWER(TRIM(E108))="formula"), _xlfn.FORMULATEXT(OFFSET(INDIRECT(D108&amp; "[[#Headers],["&amp;F108&amp;"]]"), 1,0)), "")</f>
        <v>=IFERROR(INDEX('Summary of Programs'!A:A,MATCH([@Program],'Summary of Programs'!B:B,0)),"No match in Program Cost tab")</v>
      </c>
      <c r="I108" s="199"/>
      <c r="J108" s="201"/>
      <c r="K108" s="36"/>
    </row>
    <row r="109" spans="1:11" x14ac:dyDescent="0.25">
      <c r="A109">
        <f t="shared" ca="1" si="9"/>
        <v>6</v>
      </c>
      <c r="B109">
        <f t="shared" ca="1" si="10"/>
        <v>2</v>
      </c>
      <c r="C109" s="192" t="str">
        <f t="shared" ca="1" si="11"/>
        <v>4-Eff - Conseq Programs</v>
      </c>
      <c r="D109" s="192" t="str">
        <f t="shared" ca="1" si="8"/>
        <v>TableConseqPrograms</v>
      </c>
      <c r="E109" s="211" t="s">
        <v>96</v>
      </c>
      <c r="F109" s="194" t="str" cm="1">
        <f t="array" aca="1" ref="F109" ca="1">INDEX(INDIRECT(D109&amp;"[#Headers]"), B109)</f>
        <v>Type</v>
      </c>
      <c r="G109" s="206" t="str" cm="1">
        <f t="array" aca="1" ref="G109" ca="1">IF(INT((COLUMN(INDIRECT(D109&amp;"[[#Headers],["&amp;F109&amp;"]]"))-1)/26)&gt;0,CHAR(INT((COLUMN(INDIRECT(D109&amp;"[[#Headers],["&amp;F109&amp;"]]"))-1)/26)+CODE("A")-1),"")&amp;CHAR(MOD(COLUMN(INDIRECT(D109&amp;"[[#Headers],["&amp;F109&amp;"]]"))-1,26)+CODE("A"))</f>
        <v>C</v>
      </c>
      <c r="H109" s="199" t="str" cm="1">
        <f t="array" aca="1" ref="H109" ca="1">IF(OR(LOWER(TRIM(E109))="error check", LOWER(TRIM(E109))="formula"), _xlfn.FORMULATEXT(OFFSET(INDIRECT(D109&amp; "[[#Headers],["&amp;F109&amp;"]]"), 1,0)), "")</f>
        <v>=IFERROR(INDEX('Summary of Programs'!C:C,MATCH([@Program],'Summary of Programs'!B:B,0)),"No match in Summary of Programs tab")</v>
      </c>
      <c r="I109" s="199"/>
      <c r="J109" s="201"/>
      <c r="K109" s="36"/>
    </row>
    <row r="110" spans="1:11" x14ac:dyDescent="0.25">
      <c r="A110">
        <f t="shared" ca="1" si="9"/>
        <v>6</v>
      </c>
      <c r="B110">
        <f t="shared" ca="1" si="10"/>
        <v>3</v>
      </c>
      <c r="C110" s="192" t="str">
        <f t="shared" ca="1" si="11"/>
        <v>4-Eff - Conseq Programs</v>
      </c>
      <c r="D110" s="192" t="str">
        <f t="shared" ca="1" si="8"/>
        <v>TableConseqPrograms</v>
      </c>
      <c r="E110" s="193" t="s">
        <v>101</v>
      </c>
      <c r="F110" s="194" t="str" cm="1">
        <f t="array" aca="1" ref="F110" ca="1">INDEX(INDIRECT(D110&amp;"[#Headers]"), B110)</f>
        <v>Program</v>
      </c>
      <c r="G110" s="206" t="str" cm="1">
        <f t="array" aca="1" ref="G110" ca="1">IF(INT((COLUMN(INDIRECT(D110&amp;"[[#Headers],["&amp;F110&amp;"]]"))-1)/26)&gt;0,CHAR(INT((COLUMN(INDIRECT(D110&amp;"[[#Headers],["&amp;F110&amp;"]]"))-1)/26)+CODE("A")-1),"")&amp;CHAR(MOD(COLUMN(INDIRECT(D110&amp;"[[#Headers],["&amp;F110&amp;"]]"))-1,26)+CODE("A"))</f>
        <v>D</v>
      </c>
      <c r="H110" s="199" t="str" cm="1">
        <f t="array" aca="1" ref="H110" ca="1">IF(OR(LOWER(TRIM(E110))="error check", LOWER(TRIM(E110))="formula"), _xlfn.FORMULATEXT(OFFSET(INDIRECT(D110&amp; "[[#Headers],["&amp;F110&amp;"]]"), 1,0)), "")</f>
        <v/>
      </c>
      <c r="I110" s="199" t="s">
        <v>121</v>
      </c>
      <c r="J110" s="201"/>
      <c r="K110" s="36"/>
    </row>
    <row r="111" spans="1:11" x14ac:dyDescent="0.25">
      <c r="A111">
        <f t="shared" ca="1" si="9"/>
        <v>6</v>
      </c>
      <c r="B111">
        <f t="shared" ca="1" si="10"/>
        <v>4</v>
      </c>
      <c r="C111" s="192" t="str">
        <f t="shared" ca="1" si="11"/>
        <v>4-Eff - Conseq Programs</v>
      </c>
      <c r="D111" s="192" t="str">
        <f t="shared" ca="1" si="8"/>
        <v>TableConseqPrograms</v>
      </c>
      <c r="E111" s="193" t="s">
        <v>101</v>
      </c>
      <c r="F111" s="194" t="str" cm="1">
        <f t="array" aca="1" ref="F111" ca="1">INDEX(INDIRECT(D111&amp;"[#Headers]"), B111)</f>
        <v>Risk (for Cross Cutter only)</v>
      </c>
      <c r="G111" s="206" t="str" cm="1">
        <f t="array" aca="1" ref="G111" ca="1">IF(INT((COLUMN(INDIRECT(D111&amp;"[[#Headers],["&amp;F111&amp;"]]"))-1)/26)&gt;0,CHAR(INT((COLUMN(INDIRECT(D111&amp;"[[#Headers],["&amp;F111&amp;"]]"))-1)/26)+CODE("A")-1),"")&amp;CHAR(MOD(COLUMN(INDIRECT(D111&amp;"[[#Headers],["&amp;F111&amp;"]]"))-1,26)+CODE("A"))</f>
        <v>E</v>
      </c>
      <c r="H111" s="199" t="str" cm="1">
        <f t="array" aca="1" ref="H111" ca="1">IF(OR(LOWER(TRIM(E111))="error check", LOWER(TRIM(E111))="formula"), _xlfn.FORMULATEXT(OFFSET(INDIRECT(D111&amp; "[[#Headers],["&amp;F111&amp;"]]"), 1,0)), "")</f>
        <v/>
      </c>
      <c r="I111" s="199" t="s">
        <v>122</v>
      </c>
      <c r="J111" s="201"/>
      <c r="K111" s="36"/>
    </row>
    <row r="112" spans="1:11" x14ac:dyDescent="0.25">
      <c r="A112">
        <f t="shared" ca="1" si="9"/>
        <v>6</v>
      </c>
      <c r="B112">
        <f t="shared" ca="1" si="10"/>
        <v>5</v>
      </c>
      <c r="C112" s="192" t="str">
        <f t="shared" ca="1" si="11"/>
        <v>4-Eff - Conseq Programs</v>
      </c>
      <c r="D112" s="192" t="str">
        <f t="shared" ca="1" si="8"/>
        <v>TableConseqPrograms</v>
      </c>
      <c r="E112" s="193" t="s">
        <v>101</v>
      </c>
      <c r="F112" s="194" t="str" cm="1">
        <f t="array" aca="1" ref="F112" ca="1">INDEX(INDIRECT(D112&amp;"[#Headers]"), B112)</f>
        <v>Tranche</v>
      </c>
      <c r="G112" s="206" t="str" cm="1">
        <f t="array" aca="1" ref="G112" ca="1">IF(INT((COLUMN(INDIRECT(D112&amp;"[[#Headers],["&amp;F112&amp;"]]"))-1)/26)&gt;0,CHAR(INT((COLUMN(INDIRECT(D112&amp;"[[#Headers],["&amp;F112&amp;"]]"))-1)/26)+CODE("A")-1),"")&amp;CHAR(MOD(COLUMN(INDIRECT(D112&amp;"[[#Headers],["&amp;F112&amp;"]]"))-1,26)+CODE("A"))</f>
        <v>F</v>
      </c>
      <c r="H112" s="199" t="str" cm="1">
        <f t="array" aca="1" ref="H112" ca="1">IF(OR(LOWER(TRIM(E112))="error check", LOWER(TRIM(E112))="formula"), _xlfn.FORMULATEXT(OFFSET(INDIRECT(D112&amp; "[[#Headers],["&amp;F112&amp;"]]"), 1,0)), "")</f>
        <v/>
      </c>
      <c r="I112" s="199" t="s">
        <v>123</v>
      </c>
      <c r="J112" s="201"/>
      <c r="K112" s="36"/>
    </row>
    <row r="113" spans="1:11" x14ac:dyDescent="0.25">
      <c r="A113">
        <f t="shared" ca="1" si="9"/>
        <v>6</v>
      </c>
      <c r="B113">
        <f t="shared" ca="1" si="10"/>
        <v>6</v>
      </c>
      <c r="C113" s="192" t="str">
        <f t="shared" ca="1" si="11"/>
        <v>4-Eff - Conseq Programs</v>
      </c>
      <c r="D113" s="192" t="str">
        <f t="shared" ca="1" si="8"/>
        <v>TableConseqPrograms</v>
      </c>
      <c r="E113" s="193" t="s">
        <v>101</v>
      </c>
      <c r="F113" s="194" t="str" cm="1">
        <f t="array" aca="1" ref="F113" ca="1">INDEX(INDIRECT(D113&amp;"[#Headers]"), B113)</f>
        <v>Outcome</v>
      </c>
      <c r="G113" s="206" t="str" cm="1">
        <f t="array" aca="1" ref="G113" ca="1">IF(INT((COLUMN(INDIRECT(D113&amp;"[[#Headers],["&amp;F113&amp;"]]"))-1)/26)&gt;0,CHAR(INT((COLUMN(INDIRECT(D113&amp;"[[#Headers],["&amp;F113&amp;"]]"))-1)/26)+CODE("A")-1),"")&amp;CHAR(MOD(COLUMN(INDIRECT(D113&amp;"[[#Headers],["&amp;F113&amp;"]]"))-1,26)+CODE("A"))</f>
        <v>G</v>
      </c>
      <c r="H113" s="199" t="str" cm="1">
        <f t="array" aca="1" ref="H113" ca="1">IF(OR(LOWER(TRIM(E113))="error check", LOWER(TRIM(E113))="formula"), _xlfn.FORMULATEXT(OFFSET(INDIRECT(D113&amp; "[[#Headers],["&amp;F113&amp;"]]"), 1,0)), "")</f>
        <v/>
      </c>
      <c r="I113" s="200" t="s">
        <v>138</v>
      </c>
      <c r="J113" s="201"/>
      <c r="K113" s="36"/>
    </row>
    <row r="114" spans="1:11" x14ac:dyDescent="0.25">
      <c r="A114">
        <f t="shared" ca="1" si="9"/>
        <v>6</v>
      </c>
      <c r="B114">
        <f t="shared" ca="1" si="10"/>
        <v>7</v>
      </c>
      <c r="C114" s="192" t="str">
        <f t="shared" ca="1" si="11"/>
        <v>4-Eff - Conseq Programs</v>
      </c>
      <c r="D114" s="192" t="str">
        <f t="shared" ca="1" si="8"/>
        <v>TableConseqPrograms</v>
      </c>
      <c r="E114" s="193" t="s">
        <v>101</v>
      </c>
      <c r="F114" s="194" t="str" cm="1">
        <f t="array" aca="1" ref="F114" ca="1">INDEX(INDIRECT(D114&amp;"[#Headers]"), B114)</f>
        <v>Attribute</v>
      </c>
      <c r="G114" s="206" t="str" cm="1">
        <f t="array" aca="1" ref="G114" ca="1">IF(INT((COLUMN(INDIRECT(D114&amp;"[[#Headers],["&amp;F114&amp;"]]"))-1)/26)&gt;0,CHAR(INT((COLUMN(INDIRECT(D114&amp;"[[#Headers],["&amp;F114&amp;"]]"))-1)/26)+CODE("A")-1),"")&amp;CHAR(MOD(COLUMN(INDIRECT(D114&amp;"[[#Headers],["&amp;F114&amp;"]]"))-1,26)+CODE("A"))</f>
        <v>H</v>
      </c>
      <c r="H114" s="199" t="str" cm="1">
        <f t="array" aca="1" ref="H114" ca="1">IF(OR(LOWER(TRIM(E114))="error check", LOWER(TRIM(E114))="formula"), _xlfn.FORMULATEXT(OFFSET(INDIRECT(D114&amp; "[[#Headers],["&amp;F114&amp;"]]"), 1,0)), "")</f>
        <v/>
      </c>
      <c r="I114" s="199"/>
      <c r="J114" s="202"/>
      <c r="K114" s="202"/>
    </row>
    <row r="115" spans="1:11" x14ac:dyDescent="0.25">
      <c r="A115">
        <f t="shared" ca="1" si="9"/>
        <v>6</v>
      </c>
      <c r="B115">
        <f t="shared" ca="1" si="10"/>
        <v>8</v>
      </c>
      <c r="C115" s="192" t="str">
        <f t="shared" ca="1" si="11"/>
        <v>4-Eff - Conseq Programs</v>
      </c>
      <c r="D115" s="192" t="str">
        <f t="shared" ca="1" si="8"/>
        <v>TableConseqPrograms</v>
      </c>
      <c r="E115" s="193" t="s">
        <v>101</v>
      </c>
      <c r="F115" s="194" t="str" cm="1">
        <f t="array" aca="1" ref="F115" ca="1">INDEX(INDIRECT(D115&amp;"[#Headers]"), B115)</f>
        <v>Does this use qualitative measure?</v>
      </c>
      <c r="G115" s="206" t="str" cm="1">
        <f t="array" aca="1" ref="G115" ca="1">IF(INT((COLUMN(INDIRECT(D115&amp;"[[#Headers],["&amp;F115&amp;"]]"))-1)/26)&gt;0,CHAR(INT((COLUMN(INDIRECT(D115&amp;"[[#Headers],["&amp;F115&amp;"]]"))-1)/26)+CODE("A")-1),"")&amp;CHAR(MOD(COLUMN(INDIRECT(D115&amp;"[[#Headers],["&amp;F115&amp;"]]"))-1,26)+CODE("A"))</f>
        <v>I</v>
      </c>
      <c r="H115" s="199" t="str" cm="1">
        <f t="array" aca="1" ref="H115" ca="1">IF(OR(LOWER(TRIM(E115))="error check", LOWER(TRIM(E115))="formula"), _xlfn.FORMULATEXT(OFFSET(INDIRECT(D115&amp; "[[#Headers],["&amp;F115&amp;"]]"), 1,0)), "")</f>
        <v/>
      </c>
      <c r="I115" s="199"/>
      <c r="J115" s="202"/>
      <c r="K115" s="202"/>
    </row>
    <row r="116" spans="1:11" x14ac:dyDescent="0.25">
      <c r="A116">
        <f t="shared" ca="1" si="9"/>
        <v>6</v>
      </c>
      <c r="B116">
        <f t="shared" ca="1" si="10"/>
        <v>9</v>
      </c>
      <c r="C116" s="192" t="str">
        <f t="shared" ca="1" si="11"/>
        <v>4-Eff - Conseq Programs</v>
      </c>
      <c r="D116" s="192" t="str">
        <f t="shared" ca="1" si="8"/>
        <v>TableConseqPrograms</v>
      </c>
      <c r="E116" s="193" t="s">
        <v>101</v>
      </c>
      <c r="F116" s="194" t="str" cm="1">
        <f t="array" aca="1" ref="F116" ca="1">INDEX(INDIRECT(D116&amp;"[#Headers]"), B116)</f>
        <v>Effectiveness - Quantitative</v>
      </c>
      <c r="G116" s="206" t="str" cm="1">
        <f t="array" aca="1" ref="G116" ca="1">IF(INT((COLUMN(INDIRECT(D116&amp;"[[#Headers],["&amp;F116&amp;"]]"))-1)/26)&gt;0,CHAR(INT((COLUMN(INDIRECT(D116&amp;"[[#Headers],["&amp;F116&amp;"]]"))-1)/26)+CODE("A")-1),"")&amp;CHAR(MOD(COLUMN(INDIRECT(D116&amp;"[[#Headers],["&amp;F116&amp;"]]"))-1,26)+CODE("A"))</f>
        <v>J</v>
      </c>
      <c r="H116" s="199" t="str" cm="1">
        <f t="array" aca="1" ref="H116" ca="1">IF(OR(LOWER(TRIM(E116))="error check", LOWER(TRIM(E116))="formula"), _xlfn.FORMULATEXT(OFFSET(INDIRECT(D116&amp; "[[#Headers],["&amp;F116&amp;"]]"), 1,0)), "")</f>
        <v/>
      </c>
      <c r="I116" s="199"/>
      <c r="J116" s="203" t="s">
        <v>145</v>
      </c>
      <c r="K116" s="203" t="s">
        <v>140</v>
      </c>
    </row>
    <row r="117" spans="1:11" x14ac:dyDescent="0.25">
      <c r="A117">
        <f t="shared" ca="1" si="9"/>
        <v>6</v>
      </c>
      <c r="B117">
        <f t="shared" ca="1" si="10"/>
        <v>10</v>
      </c>
      <c r="C117" s="192" t="str">
        <f t="shared" ca="1" si="11"/>
        <v>4-Eff - Conseq Programs</v>
      </c>
      <c r="D117" s="192" t="str">
        <f t="shared" ca="1" si="8"/>
        <v>TableConseqPrograms</v>
      </c>
      <c r="E117" s="193" t="s">
        <v>101</v>
      </c>
      <c r="F117" s="194" t="str" cm="1">
        <f t="array" aca="1" ref="F117" ca="1">INDEX(INDIRECT(D117&amp;"[#Headers]"), B117)</f>
        <v>Category</v>
      </c>
      <c r="G117" s="206" t="str" cm="1">
        <f t="array" aca="1" ref="G117" ca="1">IF(INT((COLUMN(INDIRECT(D117&amp;"[[#Headers],["&amp;F117&amp;"]]"))-1)/26)&gt;0,CHAR(INT((COLUMN(INDIRECT(D117&amp;"[[#Headers],["&amp;F117&amp;"]]"))-1)/26)+CODE("A")-1),"")&amp;CHAR(MOD(COLUMN(INDIRECT(D117&amp;"[[#Headers],["&amp;F117&amp;"]]"))-1,26)+CODE("A"))</f>
        <v>K</v>
      </c>
      <c r="H117" s="199" t="str" cm="1">
        <f t="array" aca="1" ref="H117" ca="1">IF(OR(LOWER(TRIM(E117))="error check", LOWER(TRIM(E117))="formula"), _xlfn.FORMULATEXT(OFFSET(INDIRECT(D117&amp; "[[#Headers],["&amp;F117&amp;"]]"), 1,0)), "")</f>
        <v/>
      </c>
      <c r="I117" s="200" t="s">
        <v>146</v>
      </c>
      <c r="J117" s="203" t="s">
        <v>147</v>
      </c>
      <c r="K117" s="324" t="s">
        <v>148</v>
      </c>
    </row>
    <row r="118" spans="1:11" x14ac:dyDescent="0.25">
      <c r="A118">
        <f t="shared" ca="1" si="9"/>
        <v>6</v>
      </c>
      <c r="B118">
        <f t="shared" ca="1" si="10"/>
        <v>11</v>
      </c>
      <c r="C118" s="192" t="str">
        <f t="shared" ca="1" si="11"/>
        <v>4-Eff - Conseq Programs</v>
      </c>
      <c r="D118" s="192" t="str">
        <f t="shared" ca="1" si="8"/>
        <v>TableConseqPrograms</v>
      </c>
      <c r="E118" s="193" t="s">
        <v>101</v>
      </c>
      <c r="F118" s="194" t="str" cm="1">
        <f t="array" aca="1" ref="F118" ca="1">INDEX(INDIRECT(D118&amp;"[#Headers]"), B118)</f>
        <v>Consequence develops…</v>
      </c>
      <c r="G118" s="206" t="str" cm="1">
        <f t="array" aca="1" ref="G118" ca="1">IF(INT((COLUMN(INDIRECT(D118&amp;"[[#Headers],["&amp;F118&amp;"]]"))-1)/26)&gt;0,CHAR(INT((COLUMN(INDIRECT(D118&amp;"[[#Headers],["&amp;F118&amp;"]]"))-1)/26)+CODE("A")-1),"")&amp;CHAR(MOD(COLUMN(INDIRECT(D118&amp;"[[#Headers],["&amp;F118&amp;"]]"))-1,26)+CODE("A"))</f>
        <v>L</v>
      </c>
      <c r="H118" s="199" t="str" cm="1">
        <f t="array" aca="1" ref="H118" ca="1">IF(OR(LOWER(TRIM(E118))="error check", LOWER(TRIM(E118))="formula"), _xlfn.FORMULATEXT(OFFSET(INDIRECT(D118&amp; "[[#Headers],["&amp;F118&amp;"]]"), 1,0)), "")</f>
        <v/>
      </c>
      <c r="I118" s="231" t="s">
        <v>149</v>
      </c>
      <c r="J118" s="203" t="s">
        <v>147</v>
      </c>
      <c r="K118" s="324"/>
    </row>
    <row r="119" spans="1:11" x14ac:dyDescent="0.25">
      <c r="A119">
        <f t="shared" ca="1" si="9"/>
        <v>6</v>
      </c>
      <c r="B119">
        <f t="shared" ca="1" si="10"/>
        <v>12</v>
      </c>
      <c r="C119" s="192" t="str">
        <f t="shared" ca="1" si="11"/>
        <v>4-Eff - Conseq Programs</v>
      </c>
      <c r="D119" s="192" t="str">
        <f t="shared" ca="1" si="8"/>
        <v>TableConseqPrograms</v>
      </c>
      <c r="E119" s="193" t="s">
        <v>101</v>
      </c>
      <c r="F119" s="194" t="str" cm="1">
        <f t="array" aca="1" ref="F119" ca="1">INDEX(INDIRECT(D119&amp;"[#Headers]"), B119)</f>
        <v>Explanation of Program Category and Consequence type</v>
      </c>
      <c r="G119" s="206" t="str" cm="1">
        <f t="array" aca="1" ref="G119" ca="1">IF(INT((COLUMN(INDIRECT(D119&amp;"[[#Headers],["&amp;F119&amp;"]]"))-1)/26)&gt;0,CHAR(INT((COLUMN(INDIRECT(D119&amp;"[[#Headers],["&amp;F119&amp;"]]"))-1)/26)+CODE("A")-1),"")&amp;CHAR(MOD(COLUMN(INDIRECT(D119&amp;"[[#Headers],["&amp;F119&amp;"]]"))-1,26)+CODE("A"))</f>
        <v>M</v>
      </c>
      <c r="H119" s="199" t="str" cm="1">
        <f t="array" aca="1" ref="H119" ca="1">IF(OR(LOWER(TRIM(E119))="error check", LOWER(TRIM(E119))="formula"), _xlfn.FORMULATEXT(OFFSET(INDIRECT(D119&amp; "[[#Headers],["&amp;F119&amp;"]]"), 1,0)), "")</f>
        <v/>
      </c>
      <c r="I119" s="199"/>
      <c r="J119" s="203" t="s">
        <v>147</v>
      </c>
      <c r="K119" s="324"/>
    </row>
    <row r="120" spans="1:11" x14ac:dyDescent="0.25">
      <c r="A120">
        <f t="shared" ca="1" si="9"/>
        <v>6</v>
      </c>
      <c r="B120">
        <f t="shared" ca="1" si="10"/>
        <v>13</v>
      </c>
      <c r="C120" s="192" t="str">
        <f t="shared" ca="1" si="11"/>
        <v>4-Eff - Conseq Programs</v>
      </c>
      <c r="D120" s="192" t="str">
        <f t="shared" ca="1" si="8"/>
        <v>TableConseqPrograms</v>
      </c>
      <c r="E120" s="211" t="s">
        <v>96</v>
      </c>
      <c r="F120" s="194" t="str" cm="1">
        <f t="array" aca="1" ref="F120" ca="1">INDEX(INDIRECT(D120&amp;"[#Headers]"), B120)</f>
        <v>Effectiveness Cap (Ec)</v>
      </c>
      <c r="G120" s="206" t="str" cm="1">
        <f t="array" aca="1" ref="G120" ca="1">IF(INT((COLUMN(INDIRECT(D120&amp;"[[#Headers],["&amp;F120&amp;"]]"))-1)/26)&gt;0,CHAR(INT((COLUMN(INDIRECT(D120&amp;"[[#Headers],["&amp;F120&amp;"]]"))-1)/26)+CODE("A")-1),"")&amp;CHAR(MOD(COLUMN(INDIRECT(D120&amp;"[[#Headers],["&amp;F120&amp;"]]"))-1,26)+CODE("A"))</f>
        <v>N</v>
      </c>
      <c r="H120" s="199" t="str" cm="1">
        <f t="array" aca="1" ref="H120" ca="1">IF(OR(LOWER(TRIM(E120))="error check", LOWER(TRIM(E120))="formula"), _xlfn.FORMULATEXT(OFFSET(INDIRECT(D120&amp; "[[#Headers],["&amp;F120&amp;"]]"), 1,0)), "")</f>
        <v>=IF([@[Does this use qualitative measure?]],INDEX(TableQualConseqEff,MATCH([@Category],TableQualConseqEff[Control Program Category],0),MATCH([@[Consequence develops…]],TableQualConseqEff[#Headers],0)),"")</v>
      </c>
      <c r="I120" s="199"/>
      <c r="J120" s="203" t="s">
        <v>147</v>
      </c>
      <c r="K120" s="324"/>
    </row>
    <row r="121" spans="1:11" x14ac:dyDescent="0.25">
      <c r="A121">
        <f t="shared" ca="1" si="9"/>
        <v>6</v>
      </c>
      <c r="B121">
        <f t="shared" ca="1" si="10"/>
        <v>14</v>
      </c>
      <c r="C121" s="192" t="str">
        <f t="shared" ca="1" si="11"/>
        <v>4-Eff - Conseq Programs</v>
      </c>
      <c r="D121" s="192" t="str">
        <f t="shared" ca="1" si="8"/>
        <v>TableConseqPrograms</v>
      </c>
      <c r="E121" s="211" t="s">
        <v>96</v>
      </c>
      <c r="F121" s="194" t="str" cm="1">
        <f t="array" aca="1" ref="F121" ca="1">INDEX(INDIRECT(D121&amp;"[#Headers]"), B121)</f>
        <v>Maturity Factor (Mf)</v>
      </c>
      <c r="G121" s="206" t="str" cm="1">
        <f t="array" aca="1" ref="G121" ca="1">IF(INT((COLUMN(INDIRECT(D121&amp;"[[#Headers],["&amp;F121&amp;"]]"))-1)/26)&gt;0,CHAR(INT((COLUMN(INDIRECT(D121&amp;"[[#Headers],["&amp;F121&amp;"]]"))-1)/26)+CODE("A")-1),"")&amp;CHAR(MOD(COLUMN(INDIRECT(D121&amp;"[[#Headers],["&amp;F121&amp;"]]"))-1,26)+CODE("A"))</f>
        <v>O</v>
      </c>
      <c r="H121" s="199" t="str" cm="1">
        <f t="array" aca="1" ref="H121" ca="1">IF(OR(LOWER(TRIM(E121))="error check", LOWER(TRIM(E121))="formula"), _xlfn.FORMULATEXT(OFFSET(INDIRECT(D121&amp; "[[#Headers],["&amp;F121&amp;"]]"), 1,0)), "")</f>
        <v>=IFERROR(@IF(AND([@[Does this use qualitative measure?]],[@Type]="Control"),INDIRECT("'Maturity Factor - " &amp; [@ID] &amp; "'!EffFactor"),""),"Cannot find Maturity Factor - " &amp; [@ID] &amp; " tab.")</v>
      </c>
      <c r="I121" s="199"/>
      <c r="J121" s="203" t="s">
        <v>147</v>
      </c>
      <c r="K121" s="324"/>
    </row>
    <row r="122" spans="1:11" x14ac:dyDescent="0.25">
      <c r="A122">
        <f t="shared" ca="1" si="9"/>
        <v>6</v>
      </c>
      <c r="B122">
        <f t="shared" ca="1" si="10"/>
        <v>15</v>
      </c>
      <c r="C122" s="192" t="str">
        <f t="shared" ca="1" si="11"/>
        <v>4-Eff - Conseq Programs</v>
      </c>
      <c r="D122" s="192" t="str">
        <f t="shared" ca="1" si="8"/>
        <v>TableConseqPrograms</v>
      </c>
      <c r="E122" s="211" t="s">
        <v>96</v>
      </c>
      <c r="F122" s="194" t="str" cm="1">
        <f t="array" aca="1" ref="F122" ca="1">INDEX(INDIRECT(D122&amp;"[#Headers]"), B122)</f>
        <v>Effectiveness 
(Ec * Mf)</v>
      </c>
      <c r="G122" s="206" t="str" cm="1">
        <f t="array" aca="1" ref="G122" ca="1">IF(INT((COLUMN(INDIRECT(D122&amp;"[[#Headers],["&amp;F122&amp;"]]"))-1)/26)&gt;0,CHAR(INT((COLUMN(INDIRECT(D122&amp;"[[#Headers],["&amp;F122&amp;"]]"))-1)/26)+CODE("A")-1),"")&amp;CHAR(MOD(COLUMN(INDIRECT(D122&amp;"[[#Headers],["&amp;F122&amp;"]]"))-1,26)+CODE("A"))</f>
        <v>P</v>
      </c>
      <c r="H122" s="199" t="str" cm="1">
        <f t="array" aca="1" ref="H122" ca="1">IF(OR(LOWER(TRIM(E122))="error check", LOWER(TRIM(E122))="formula"), _xlfn.FORMULATEXT(OFFSET(INDIRECT(D122&amp; "[[#Headers],["&amp;F122&amp;"]]"), 1,0)), "")</f>
        <v>=IFERROR(IF([@[Does this use qualitative measure?]],[@[Effectiveness Cap (Ec)]]*MIN([@[Maturity Factor (Mf)]],1),[@[Effectiveness - Quantitative]]),0)</v>
      </c>
      <c r="I122" s="199"/>
      <c r="J122" s="202"/>
      <c r="K122" s="202"/>
    </row>
    <row r="123" spans="1:11" x14ac:dyDescent="0.25">
      <c r="A123">
        <f t="shared" ca="1" si="9"/>
        <v>6</v>
      </c>
      <c r="B123">
        <f t="shared" ca="1" si="10"/>
        <v>16</v>
      </c>
      <c r="C123" s="192" t="str">
        <f t="shared" ca="1" si="11"/>
        <v>4-Eff - Conseq Programs</v>
      </c>
      <c r="D123" s="192" t="str">
        <f t="shared" ca="1" si="8"/>
        <v>TableConseqPrograms</v>
      </c>
      <c r="E123" s="193" t="s">
        <v>101</v>
      </c>
      <c r="F123" s="194" t="str" cm="1">
        <f t="array" aca="1" ref="F123" ca="1">INDEX(INDIRECT(D123&amp;"[#Headers]"), B123)</f>
        <v>Benefit Length (yrs)</v>
      </c>
      <c r="G123" s="206" t="str" cm="1">
        <f t="array" aca="1" ref="G123" ca="1">IF(INT((COLUMN(INDIRECT(D123&amp;"[[#Headers],["&amp;F123&amp;"]]"))-1)/26)&gt;0,CHAR(INT((COLUMN(INDIRECT(D123&amp;"[[#Headers],["&amp;F123&amp;"]]"))-1)/26)+CODE("A")-1),"")&amp;CHAR(MOD(COLUMN(INDIRECT(D123&amp;"[[#Headers],["&amp;F123&amp;"]]"))-1,26)+CODE("A"))</f>
        <v>Q</v>
      </c>
      <c r="H123" s="199" t="str" cm="1">
        <f t="array" aca="1" ref="H123" ca="1">IF(OR(LOWER(TRIM(E123))="error check", LOWER(TRIM(E123))="formula"), _xlfn.FORMULATEXT(OFFSET(INDIRECT(D123&amp; "[[#Headers],["&amp;F123&amp;"]]"), 1,0)), "")</f>
        <v/>
      </c>
      <c r="I123" s="199"/>
      <c r="J123" s="202"/>
      <c r="K123" s="202"/>
    </row>
    <row r="124" spans="1:11" x14ac:dyDescent="0.25">
      <c r="A124">
        <f t="shared" ca="1" si="9"/>
        <v>6</v>
      </c>
      <c r="B124">
        <f t="shared" ca="1" si="10"/>
        <v>17</v>
      </c>
      <c r="C124" s="192" t="str">
        <f t="shared" ca="1" si="11"/>
        <v>4-Eff - Conseq Programs</v>
      </c>
      <c r="D124" s="192" t="str">
        <f t="shared" ca="1" si="8"/>
        <v>TableConseqPrograms</v>
      </c>
      <c r="E124" s="193" t="s">
        <v>101</v>
      </c>
      <c r="F124" s="194" t="str" cm="1">
        <f t="array" aca="1" ref="F124" ca="1">INDEX(INDIRECT(D124&amp;"[#Headers]"), B124)</f>
        <v>Effectiveness Degradation Rate</v>
      </c>
      <c r="G124" s="206" t="str" cm="1">
        <f t="array" aca="1" ref="G124" ca="1">IF(INT((COLUMN(INDIRECT(D124&amp;"[[#Headers],["&amp;F124&amp;"]]"))-1)/26)&gt;0,CHAR(INT((COLUMN(INDIRECT(D124&amp;"[[#Headers],["&amp;F124&amp;"]]"))-1)/26)+CODE("A")-1),"")&amp;CHAR(MOD(COLUMN(INDIRECT(D124&amp;"[[#Headers],["&amp;F124&amp;"]]"))-1,26)+CODE("A"))</f>
        <v>R</v>
      </c>
      <c r="H124" s="199" t="str" cm="1">
        <f t="array" aca="1" ref="H124" ca="1">IF(OR(LOWER(TRIM(E124))="error check", LOWER(TRIM(E124))="formula"), _xlfn.FORMULATEXT(OFFSET(INDIRECT(D124&amp; "[[#Headers],["&amp;F124&amp;"]]"), 1,0)), "")</f>
        <v/>
      </c>
      <c r="I124" s="199"/>
      <c r="J124" s="202"/>
      <c r="K124" s="202"/>
    </row>
    <row r="125" spans="1:11" x14ac:dyDescent="0.25">
      <c r="A125">
        <f t="shared" ca="1" si="9"/>
        <v>6</v>
      </c>
      <c r="B125">
        <f t="shared" ca="1" si="10"/>
        <v>18</v>
      </c>
      <c r="C125" s="192" t="str">
        <f t="shared" ca="1" si="11"/>
        <v>4-Eff - Conseq Programs</v>
      </c>
      <c r="D125" s="192" t="str">
        <f t="shared" ca="1" si="8"/>
        <v>TableConseqPrograms</v>
      </c>
      <c r="E125" s="193" t="s">
        <v>101</v>
      </c>
      <c r="F125" s="194" t="str" cm="1">
        <f t="array" aca="1" ref="F125" ca="1">INDEX(INDIRECT(D125&amp;"[#Headers]"), B125)</f>
        <v>Effectiveness Degradation Method</v>
      </c>
      <c r="G125" s="206" t="str" cm="1">
        <f t="array" aca="1" ref="G125" ca="1">IF(INT((COLUMN(INDIRECT(D125&amp;"[[#Headers],["&amp;F125&amp;"]]"))-1)/26)&gt;0,CHAR(INT((COLUMN(INDIRECT(D125&amp;"[[#Headers],["&amp;F125&amp;"]]"))-1)/26)+CODE("A")-1),"")&amp;CHAR(MOD(COLUMN(INDIRECT(D125&amp;"[[#Headers],["&amp;F125&amp;"]]"))-1,26)+CODE("A"))</f>
        <v>S</v>
      </c>
      <c r="H125" s="199" t="str" cm="1">
        <f t="array" aca="1" ref="H125" ca="1">IF(OR(LOWER(TRIM(E125))="error check", LOWER(TRIM(E125))="formula"), _xlfn.FORMULATEXT(OFFSET(INDIRECT(D125&amp; "[[#Headers],["&amp;F125&amp;"]]"), 1,0)), "")</f>
        <v/>
      </c>
      <c r="I125" s="199"/>
      <c r="J125" s="202"/>
      <c r="K125" s="202"/>
    </row>
    <row r="126" spans="1:11" x14ac:dyDescent="0.25">
      <c r="A126">
        <f t="shared" ca="1" si="9"/>
        <v>6</v>
      </c>
      <c r="B126">
        <f t="shared" ca="1" si="10"/>
        <v>19</v>
      </c>
      <c r="C126" s="192" t="str">
        <f t="shared" ca="1" si="11"/>
        <v>4-Eff - Conseq Programs</v>
      </c>
      <c r="D126" s="192" t="str">
        <f t="shared" ca="1" si="8"/>
        <v>TableConseqPrograms</v>
      </c>
      <c r="E126" s="193" t="s">
        <v>101</v>
      </c>
      <c r="F126" s="194" t="str" cm="1">
        <f t="array" aca="1" ref="F126" ca="1">INDEX(INDIRECT(D126&amp;"[#Headers]"), B126)</f>
        <v>Explanation of Benefit Length, Degradation Rate</v>
      </c>
      <c r="G126" s="206" t="str" cm="1">
        <f t="array" aca="1" ref="G126" ca="1">IF(INT((COLUMN(INDIRECT(D126&amp;"[[#Headers],["&amp;F126&amp;"]]"))-1)/26)&gt;0,CHAR(INT((COLUMN(INDIRECT(D126&amp;"[[#Headers],["&amp;F126&amp;"]]"))-1)/26)+CODE("A")-1),"")&amp;CHAR(MOD(COLUMN(INDIRECT(D126&amp;"[[#Headers],["&amp;F126&amp;"]]"))-1,26)+CODE("A"))</f>
        <v>T</v>
      </c>
      <c r="H126" s="199" t="str" cm="1">
        <f t="array" aca="1" ref="H126" ca="1">IF(OR(LOWER(TRIM(E126))="error check", LOWER(TRIM(E126))="formula"), _xlfn.FORMULATEXT(OFFSET(INDIRECT(D126&amp; "[[#Headers],["&amp;F126&amp;"]]"), 1,0)), "")</f>
        <v/>
      </c>
      <c r="I126" s="199"/>
      <c r="J126" s="201"/>
      <c r="K126" s="36"/>
    </row>
    <row r="127" spans="1:11" x14ac:dyDescent="0.25">
      <c r="A127">
        <f t="shared" ca="1" si="9"/>
        <v>6</v>
      </c>
      <c r="B127">
        <f t="shared" ca="1" si="10"/>
        <v>20</v>
      </c>
      <c r="C127" s="192" t="str">
        <f t="shared" ca="1" si="11"/>
        <v>4-Eff - Conseq Programs</v>
      </c>
      <c r="D127" s="192" t="str">
        <f t="shared" ca="1" si="8"/>
        <v>TableConseqPrograms</v>
      </c>
      <c r="E127" s="211" t="s">
        <v>96</v>
      </c>
      <c r="F127" s="194" t="str" cm="1">
        <f t="array" aca="1" ref="F127" ca="1">INDEX(INDIRECT(D127&amp;"[#Headers]"), B127)</f>
        <v>Same benefit set across program?</v>
      </c>
      <c r="G127" s="206" t="str" cm="1">
        <f t="array" aca="1" ref="G127" ca="1">IF(INT((COLUMN(INDIRECT(D127&amp;"[[#Headers],["&amp;F127&amp;"]]"))-1)/26)&gt;0,CHAR(INT((COLUMN(INDIRECT(D127&amp;"[[#Headers],["&amp;F127&amp;"]]"))-1)/26)+CODE("A")-1),"")&amp;CHAR(MOD(COLUMN(INDIRECT(D127&amp;"[[#Headers],["&amp;F127&amp;"]]"))-1,26)+CODE("A"))</f>
        <v>U</v>
      </c>
      <c r="H127" s="199" t="str" cm="1">
        <f t="array" aca="1" ref="H127" ca="1">IF(OR(LOWER(TRIM(E127))="error check", LOWER(TRIM(E127))="formula"), _xlfn.FORMULATEXT(OFFSET(INDIRECT(D127&amp; "[[#Headers],["&amp;F127&amp;"]]"), 1,0)), "")</f>
        <v>=SUMPRODUCT((([Program]=[@Program]))/COUNTIFS([Program],[Program]&amp;"",[Benefit Length (yrs)],[Benefit Length (yrs)]&amp;"",[Effectiveness Degradation Rate],[Effectiveness Degradation Rate]&amp;"",[Effectiveness Degradation Method],[Effectiveness Degradation Method]&amp;""))=1</v>
      </c>
      <c r="I127" s="199"/>
      <c r="J127" s="201"/>
      <c r="K127" s="36"/>
    </row>
    <row r="128" spans="1:11" x14ac:dyDescent="0.25">
      <c r="A128">
        <f t="shared" ca="1" si="9"/>
        <v>6</v>
      </c>
      <c r="B128">
        <f t="shared" ca="1" si="10"/>
        <v>21</v>
      </c>
      <c r="C128" s="192" t="str">
        <f t="shared" ca="1" si="11"/>
        <v>4-Eff - Conseq Programs</v>
      </c>
      <c r="D128" s="192" t="str">
        <f t="shared" ca="1" si="8"/>
        <v>TableConseqPrograms</v>
      </c>
      <c r="E128" s="211" t="s">
        <v>96</v>
      </c>
      <c r="F128" s="194" t="str" cm="1">
        <f t="array" aca="1" ref="F128" ca="1">INDEX(INDIRECT(D128&amp;"[#Headers]"), B128)</f>
        <v>Risk ID</v>
      </c>
      <c r="G128" s="206" t="str" cm="1">
        <f t="array" aca="1" ref="G128" ca="1">IF(INT((COLUMN(INDIRECT(D128&amp;"[[#Headers],["&amp;F128&amp;"]]"))-1)/26)&gt;0,CHAR(INT((COLUMN(INDIRECT(D128&amp;"[[#Headers],["&amp;F128&amp;"]]"))-1)/26)+CODE("A")-1),"")&amp;CHAR(MOD(COLUMN(INDIRECT(D128&amp;"[[#Headers],["&amp;F128&amp;"]]"))-1,26)+CODE("A"))</f>
        <v>V</v>
      </c>
      <c r="H128" s="199" t="str" cm="1">
        <f t="array" aca="1" ref="H128" ca="1">IF(OR(LOWER(TRIM(E128))="error check", LOWER(TRIM(E128))="formula"), _xlfn.FORMULATEXT(OFFSET(INDIRECT(D128&amp; "[[#Headers],["&amp;F128&amp;"]]"), 1,0)), "")</f>
        <v>=IFERROR(INDEX(Table_RiskNameLookup[RISK ID],MATCH(TableFreqPrograms[@[Risk (for Cross Cutter only)]],Table_RiskNameLookup[Risk/Cross Cutting Factor Name],0)),RiskID)</v>
      </c>
      <c r="I128" s="199"/>
      <c r="J128" s="201"/>
      <c r="K128" s="36"/>
    </row>
    <row r="129" spans="9:9" x14ac:dyDescent="0.25">
      <c r="I129" s="45"/>
    </row>
  </sheetData>
  <sheetProtection algorithmName="SHA-512" hashValue="Og9VOEE2A354CI61BVe6OZmevbP7slcgutFxoUrpHYjDrEniTQJElYiJxqEeTLWgjHvE0l1rYAMpzG4uHHWJzw==" saltValue="vpLjIpd0Oht5chW7E7jKtg==" spinCount="100000" sheet="1" formatCells="0" formatColumns="0" formatRows="0"/>
  <mergeCells count="4">
    <mergeCell ref="K96:K100"/>
    <mergeCell ref="K117:K121"/>
    <mergeCell ref="K78:K85"/>
    <mergeCell ref="K66:K69"/>
  </mergeCells>
  <phoneticPr fontId="1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9" tint="0.39997558519241921"/>
    <pageSetUpPr fitToPage="1"/>
  </sheetPr>
  <dimension ref="A1:CF78"/>
  <sheetViews>
    <sheetView tabSelected="1" zoomScaleNormal="100" workbookViewId="0"/>
  </sheetViews>
  <sheetFormatPr defaultColWidth="9.140625" defaultRowHeight="12" x14ac:dyDescent="0.2"/>
  <cols>
    <col min="1" max="1" width="26.5703125" style="74" customWidth="1"/>
    <col min="2" max="2" width="25" style="74" customWidth="1"/>
    <col min="3" max="3" width="14.140625" style="74" customWidth="1"/>
    <col min="4" max="4" width="14.42578125" style="74" customWidth="1"/>
    <col min="5" max="5" width="48" style="76" customWidth="1"/>
    <col min="6" max="6" width="24.140625" style="74" customWidth="1"/>
    <col min="7" max="7" width="32.140625" style="74" customWidth="1"/>
    <col min="8" max="8" width="25.85546875" style="74" customWidth="1"/>
    <col min="9" max="9" width="33.85546875" style="74" customWidth="1"/>
    <col min="10" max="10" width="39" style="74" customWidth="1"/>
    <col min="11" max="11" width="41" style="79" customWidth="1"/>
    <col min="12" max="12" width="26.85546875" style="74" customWidth="1"/>
    <col min="13" max="13" width="9.7109375" style="74" customWidth="1"/>
    <col min="14" max="14" width="12" style="74" customWidth="1"/>
    <col min="15" max="15" width="12" style="80" customWidth="1"/>
    <col min="16" max="17" width="9.140625" style="74" customWidth="1"/>
    <col min="18" max="26" width="13.5703125" style="74" customWidth="1"/>
    <col min="27" max="27" width="14.140625" style="74" customWidth="1"/>
    <col min="28" max="29" width="16.5703125" style="74" customWidth="1"/>
    <col min="30" max="30" width="28.42578125" style="74" customWidth="1"/>
    <col min="31" max="32" width="9.140625" style="74" customWidth="1"/>
    <col min="33" max="33" width="11.7109375" style="74" customWidth="1"/>
    <col min="34" max="40" width="16.28515625" style="74" customWidth="1"/>
    <col min="41" max="41" width="17.42578125" style="74" customWidth="1"/>
    <col min="42" max="47" width="15.5703125" style="74" customWidth="1"/>
    <col min="48" max="65" width="9.140625" style="74" customWidth="1"/>
    <col min="66" max="69" width="9.140625" style="74"/>
    <col min="70" max="72" width="9.140625" style="87"/>
    <col min="73" max="73" width="13.5703125" style="87" bestFit="1" customWidth="1"/>
    <col min="74" max="75" width="13.85546875" style="87" bestFit="1" customWidth="1"/>
    <col min="76" max="76" width="13.5703125" style="87" bestFit="1" customWidth="1"/>
    <col min="77" max="77" width="14.5703125" style="87" bestFit="1" customWidth="1"/>
    <col min="78" max="78" width="9.140625" style="87"/>
    <col min="79" max="84" width="24.42578125" style="87" customWidth="1"/>
    <col min="85" max="16384" width="9.140625" style="74"/>
  </cols>
  <sheetData>
    <row r="1" spans="1:84" ht="15" x14ac:dyDescent="0.25">
      <c r="A1" s="77"/>
      <c r="B1" s="158" t="s">
        <v>150</v>
      </c>
      <c r="C1" s="158"/>
      <c r="D1" s="158"/>
      <c r="E1" s="158"/>
      <c r="F1" s="158"/>
      <c r="G1" s="158"/>
      <c r="H1" s="158"/>
      <c r="I1" s="158"/>
      <c r="J1" s="158"/>
      <c r="K1" s="159"/>
      <c r="L1" s="77"/>
      <c r="M1" s="77"/>
      <c r="N1" s="77"/>
      <c r="O1" s="77"/>
      <c r="P1" s="77"/>
      <c r="Q1" s="77"/>
      <c r="R1" s="77"/>
    </row>
    <row r="2" spans="1:84" ht="15" x14ac:dyDescent="0.25">
      <c r="A2" s="77"/>
      <c r="B2" s="158" t="s">
        <v>952</v>
      </c>
      <c r="C2" s="158"/>
      <c r="D2" s="158"/>
      <c r="E2" s="158"/>
      <c r="F2" s="158"/>
      <c r="G2" s="158"/>
      <c r="H2" s="158"/>
      <c r="I2" s="158"/>
      <c r="J2" s="158"/>
      <c r="K2" s="159"/>
      <c r="L2" s="77"/>
      <c r="M2" s="77"/>
      <c r="N2" s="77"/>
      <c r="O2" s="77"/>
      <c r="P2" s="77"/>
      <c r="Q2" s="77"/>
      <c r="R2" s="77"/>
    </row>
    <row r="3" spans="1:84" ht="15" x14ac:dyDescent="0.25">
      <c r="A3" s="77"/>
      <c r="B3" s="158" t="s">
        <v>151</v>
      </c>
      <c r="C3" s="158"/>
      <c r="D3" s="158"/>
      <c r="E3" s="158"/>
      <c r="F3" s="158"/>
      <c r="G3" s="158"/>
      <c r="H3" s="158"/>
      <c r="I3" s="158"/>
      <c r="J3" s="158"/>
      <c r="K3" s="159"/>
      <c r="L3" s="77"/>
      <c r="M3" s="77"/>
      <c r="N3" s="77"/>
      <c r="O3" s="77"/>
      <c r="P3" s="77"/>
      <c r="Q3" s="77"/>
      <c r="R3" s="77"/>
    </row>
    <row r="4" spans="1:84" x14ac:dyDescent="0.2">
      <c r="B4" s="160" t="s">
        <v>152</v>
      </c>
      <c r="C4" s="161" t="s">
        <v>153</v>
      </c>
    </row>
    <row r="5" spans="1:84" x14ac:dyDescent="0.2">
      <c r="B5" s="160" t="s">
        <v>154</v>
      </c>
      <c r="C5" s="161" t="s">
        <v>155</v>
      </c>
      <c r="E5" s="185"/>
    </row>
    <row r="6" spans="1:84" ht="15" x14ac:dyDescent="0.25">
      <c r="B6" s="162" t="s">
        <v>156</v>
      </c>
      <c r="C6" s="163">
        <f>MAX(TableSummary[Mitigation Program Count])</f>
        <v>0</v>
      </c>
      <c r="E6" s="185"/>
    </row>
    <row r="7" spans="1:84" ht="15" x14ac:dyDescent="0.25">
      <c r="B7" s="162" t="s">
        <v>157</v>
      </c>
      <c r="C7" s="163">
        <f>MAX(TableSummary[Control Program Count])</f>
        <v>7</v>
      </c>
      <c r="D7" s="75"/>
      <c r="F7" s="75"/>
      <c r="H7" s="77"/>
      <c r="I7" s="77"/>
      <c r="J7" s="78"/>
      <c r="R7" s="81"/>
      <c r="S7" s="81"/>
      <c r="T7" s="81"/>
      <c r="U7" s="81"/>
      <c r="V7" s="81"/>
      <c r="W7" s="81"/>
      <c r="X7" s="81"/>
      <c r="AC7" s="82"/>
      <c r="AE7" s="83"/>
      <c r="AF7" s="84"/>
      <c r="AG7" s="85"/>
      <c r="AI7" s="85"/>
      <c r="AN7" s="85"/>
      <c r="AO7" s="86"/>
      <c r="BQ7" s="87"/>
      <c r="CF7" s="74"/>
    </row>
    <row r="8" spans="1:84" ht="15" x14ac:dyDescent="0.25">
      <c r="A8" s="88"/>
      <c r="B8" s="88"/>
      <c r="C8" s="88"/>
      <c r="D8" s="88"/>
      <c r="E8" s="88"/>
      <c r="F8" s="88"/>
      <c r="G8" s="88"/>
      <c r="H8" s="77"/>
      <c r="I8" s="77"/>
      <c r="J8" s="89"/>
      <c r="K8" s="88"/>
      <c r="L8" s="88"/>
      <c r="M8" s="88"/>
      <c r="N8" s="88"/>
      <c r="O8" s="88"/>
      <c r="P8" s="88"/>
      <c r="Q8" s="88"/>
      <c r="R8" s="88"/>
      <c r="S8" s="88"/>
      <c r="T8" s="88"/>
      <c r="U8" s="88"/>
      <c r="V8" s="88"/>
      <c r="W8" s="88"/>
      <c r="X8" s="88"/>
      <c r="Y8" s="88"/>
      <c r="Z8" s="88"/>
      <c r="AA8" s="88"/>
      <c r="AB8" s="88"/>
      <c r="AC8" s="88"/>
      <c r="AD8" s="88"/>
      <c r="AE8" s="90"/>
      <c r="AF8" s="88"/>
      <c r="AG8" s="91"/>
      <c r="AH8" s="92"/>
      <c r="AI8" s="93"/>
      <c r="AJ8" s="93"/>
      <c r="AK8" s="93"/>
      <c r="AL8" s="93"/>
      <c r="AM8" s="93"/>
      <c r="AN8" s="93"/>
      <c r="AO8" s="92"/>
      <c r="AP8" s="92"/>
      <c r="AQ8" s="92"/>
      <c r="AR8" s="92"/>
      <c r="AS8" s="92"/>
      <c r="AT8" s="92"/>
      <c r="AU8" s="92"/>
      <c r="AV8" s="88"/>
      <c r="AW8" s="88"/>
      <c r="AX8" s="88"/>
      <c r="AY8" s="88"/>
      <c r="AZ8" s="88"/>
      <c r="BA8" s="88"/>
      <c r="BB8" s="88"/>
      <c r="BC8" s="88"/>
      <c r="BD8" s="88"/>
      <c r="BE8" s="88"/>
      <c r="BF8" s="88"/>
      <c r="BG8" s="88"/>
      <c r="BH8" s="88"/>
      <c r="BI8" s="88"/>
      <c r="BJ8" s="88"/>
      <c r="BK8" s="88"/>
      <c r="BL8" s="88"/>
      <c r="BM8" s="88"/>
      <c r="BN8" s="88"/>
      <c r="BO8" s="88"/>
      <c r="BP8" s="88"/>
      <c r="BQ8" s="88"/>
    </row>
    <row r="9" spans="1:84" ht="48" x14ac:dyDescent="0.2">
      <c r="A9" s="166" t="s">
        <v>158</v>
      </c>
      <c r="B9" s="167" t="s">
        <v>51</v>
      </c>
      <c r="C9" s="167" t="s">
        <v>159</v>
      </c>
      <c r="D9" s="167" t="s">
        <v>160</v>
      </c>
      <c r="E9" s="167" t="s">
        <v>161</v>
      </c>
      <c r="F9" s="167" t="s">
        <v>162</v>
      </c>
      <c r="G9" s="167" t="s">
        <v>163</v>
      </c>
      <c r="H9" s="167" t="s">
        <v>164</v>
      </c>
      <c r="I9" s="167" t="s">
        <v>165</v>
      </c>
      <c r="J9" s="167" t="s">
        <v>166</v>
      </c>
      <c r="K9" s="167" t="s">
        <v>167</v>
      </c>
      <c r="L9" s="167" t="s">
        <v>168</v>
      </c>
      <c r="M9" s="168" t="s">
        <v>169</v>
      </c>
      <c r="N9" s="169" t="s">
        <v>170</v>
      </c>
      <c r="O9" s="94"/>
      <c r="P9" s="94"/>
      <c r="Q9" s="94"/>
      <c r="R9" s="87"/>
      <c r="S9" s="87"/>
      <c r="T9" s="87"/>
      <c r="U9" s="87"/>
      <c r="V9" s="87"/>
      <c r="W9" s="87"/>
      <c r="X9" s="87"/>
      <c r="Y9" s="87"/>
      <c r="Z9" s="87"/>
      <c r="AA9" s="87"/>
      <c r="AB9" s="87"/>
      <c r="AC9" s="87"/>
      <c r="AD9" s="87"/>
      <c r="AE9" s="87"/>
      <c r="AF9" s="87"/>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row>
    <row r="10" spans="1:84" ht="56.25" customHeight="1" x14ac:dyDescent="0.2">
      <c r="A10" s="95" t="s">
        <v>914</v>
      </c>
      <c r="B10" s="232" t="s">
        <v>924</v>
      </c>
      <c r="C10" s="95" t="s">
        <v>175</v>
      </c>
      <c r="D10" s="97"/>
      <c r="E10" s="232" t="s">
        <v>176</v>
      </c>
      <c r="F10" s="96" t="s">
        <v>177</v>
      </c>
      <c r="G10" s="97" t="s">
        <v>178</v>
      </c>
      <c r="H10" s="96" t="s">
        <v>173</v>
      </c>
      <c r="I10" s="98" t="s">
        <v>179</v>
      </c>
      <c r="J10" s="98" t="s">
        <v>180</v>
      </c>
      <c r="K10" s="98"/>
      <c r="L10" s="4"/>
      <c r="M10" s="220">
        <f>IF(ISNUMBER(#REF!),IF(AND(LEFT(C10,1)="M",B10&lt;&gt;#REF!),#REF!+1,#REF!),IF(LEFT(C10,1)="M",1,0))</f>
        <v>0</v>
      </c>
      <c r="N10" s="220">
        <f>IF(ISNUMBER(#REF!),IF(AND(LEFT(C10,1)="C",B10&lt;&gt;#REF!),#REF!+1,#REF!),IF(LEFT(C10,1)="C",1,0))</f>
        <v>1</v>
      </c>
      <c r="O10" s="94"/>
      <c r="P10" s="94"/>
      <c r="Q10" s="94"/>
      <c r="R10" s="87"/>
      <c r="S10" s="87"/>
      <c r="T10" s="87"/>
      <c r="U10" s="87"/>
      <c r="V10" s="87"/>
      <c r="W10" s="87"/>
      <c r="X10" s="87"/>
      <c r="Y10" s="87"/>
      <c r="Z10" s="87"/>
      <c r="AA10" s="87"/>
      <c r="AB10" s="87"/>
      <c r="AC10" s="87"/>
      <c r="AD10" s="87"/>
      <c r="AE10" s="87"/>
      <c r="AF10" s="87"/>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row>
    <row r="11" spans="1:84" ht="56.25" customHeight="1" x14ac:dyDescent="0.2">
      <c r="A11" s="95" t="s">
        <v>181</v>
      </c>
      <c r="B11" s="232" t="s">
        <v>821</v>
      </c>
      <c r="C11" s="95" t="s">
        <v>175</v>
      </c>
      <c r="D11" s="97"/>
      <c r="E11" s="232" t="s">
        <v>183</v>
      </c>
      <c r="F11" s="96"/>
      <c r="G11" s="99" t="s">
        <v>953</v>
      </c>
      <c r="H11" s="99" t="s">
        <v>953</v>
      </c>
      <c r="I11" s="99" t="s">
        <v>953</v>
      </c>
      <c r="J11" s="99" t="s">
        <v>953</v>
      </c>
      <c r="K11" s="99" t="s">
        <v>953</v>
      </c>
      <c r="L11" s="4"/>
      <c r="M11" s="220">
        <f t="shared" ref="M11:M13" si="0">IF(ISNUMBER(M10),IF(AND(LEFT(C11,1)="M",B11&lt;&gt;B10),M10+1,M10),IF(LEFT(C11,1)="M",1,0))</f>
        <v>0</v>
      </c>
      <c r="N11" s="220">
        <f t="shared" ref="N11:N13" si="1">IF(ISNUMBER(N10),IF(AND(LEFT(C11,1)="C",B11&lt;&gt;B10),N10+1,N10),IF(LEFT(C11,1)="C",1,0))</f>
        <v>2</v>
      </c>
      <c r="O11" s="94"/>
      <c r="P11" s="94"/>
      <c r="Q11" s="94"/>
      <c r="R11" s="87"/>
      <c r="S11" s="87"/>
      <c r="T11" s="87"/>
      <c r="U11" s="87"/>
      <c r="V11" s="87"/>
      <c r="W11" s="87"/>
      <c r="X11" s="87"/>
      <c r="Y11" s="87"/>
      <c r="Z11" s="87"/>
      <c r="AA11" s="87"/>
      <c r="AB11" s="87"/>
      <c r="AC11" s="87"/>
      <c r="AD11" s="87"/>
      <c r="AE11" s="87"/>
      <c r="AF11" s="87"/>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row>
    <row r="12" spans="1:84" ht="56.25" customHeight="1" x14ac:dyDescent="0.2">
      <c r="A12" s="95" t="s">
        <v>184</v>
      </c>
      <c r="B12" s="232" t="s">
        <v>822</v>
      </c>
      <c r="C12" s="95" t="s">
        <v>175</v>
      </c>
      <c r="D12" s="97"/>
      <c r="E12" s="232" t="s">
        <v>186</v>
      </c>
      <c r="F12" s="96"/>
      <c r="G12" s="99" t="s">
        <v>953</v>
      </c>
      <c r="H12" s="99" t="s">
        <v>953</v>
      </c>
      <c r="I12" s="99" t="s">
        <v>953</v>
      </c>
      <c r="J12" s="99" t="s">
        <v>953</v>
      </c>
      <c r="K12" s="99" t="s">
        <v>953</v>
      </c>
      <c r="L12" s="4"/>
      <c r="M12" s="220">
        <f t="shared" si="0"/>
        <v>0</v>
      </c>
      <c r="N12" s="220">
        <f t="shared" si="1"/>
        <v>3</v>
      </c>
      <c r="O12" s="94"/>
      <c r="P12" s="94"/>
      <c r="Q12" s="94"/>
      <c r="R12" s="87"/>
      <c r="S12" s="87"/>
      <c r="T12" s="87"/>
      <c r="U12" s="87"/>
      <c r="V12" s="87"/>
      <c r="W12" s="87"/>
      <c r="X12" s="87"/>
      <c r="Y12" s="87"/>
      <c r="Z12" s="87"/>
      <c r="AA12" s="87"/>
      <c r="AB12" s="87"/>
      <c r="AC12" s="87"/>
      <c r="AD12" s="87"/>
      <c r="AE12" s="87"/>
      <c r="AF12" s="87"/>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row>
    <row r="13" spans="1:84" ht="56.25" customHeight="1" x14ac:dyDescent="0.2">
      <c r="A13" s="95" t="s">
        <v>187</v>
      </c>
      <c r="B13" s="232" t="s">
        <v>823</v>
      </c>
      <c r="C13" s="95" t="s">
        <v>175</v>
      </c>
      <c r="D13" s="97"/>
      <c r="E13" s="232" t="s">
        <v>188</v>
      </c>
      <c r="F13" s="96"/>
      <c r="G13" s="99" t="s">
        <v>953</v>
      </c>
      <c r="H13" s="99" t="s">
        <v>953</v>
      </c>
      <c r="I13" s="99" t="s">
        <v>953</v>
      </c>
      <c r="J13" s="99" t="s">
        <v>953</v>
      </c>
      <c r="K13" s="99" t="s">
        <v>953</v>
      </c>
      <c r="L13" s="4"/>
      <c r="M13" s="220">
        <f t="shared" si="0"/>
        <v>0</v>
      </c>
      <c r="N13" s="220">
        <f t="shared" si="1"/>
        <v>4</v>
      </c>
      <c r="O13" s="94"/>
      <c r="P13" s="94"/>
      <c r="Q13" s="94"/>
      <c r="R13" s="87"/>
      <c r="S13" s="87"/>
      <c r="T13" s="87"/>
      <c r="U13" s="87"/>
      <c r="V13" s="87"/>
      <c r="W13" s="87"/>
      <c r="X13" s="87"/>
      <c r="Y13" s="87"/>
      <c r="Z13" s="87"/>
      <c r="AA13" s="87"/>
      <c r="AB13" s="87"/>
      <c r="AC13" s="87"/>
      <c r="AD13" s="87"/>
      <c r="AE13" s="87"/>
      <c r="AF13" s="87"/>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row>
    <row r="14" spans="1:84" ht="56.25" customHeight="1" x14ac:dyDescent="0.2">
      <c r="A14" s="95" t="s">
        <v>189</v>
      </c>
      <c r="B14" s="232" t="s">
        <v>825</v>
      </c>
      <c r="C14" s="97" t="s">
        <v>175</v>
      </c>
      <c r="D14" s="97"/>
      <c r="E14" s="232" t="s">
        <v>190</v>
      </c>
      <c r="F14" s="96"/>
      <c r="G14" s="99" t="s">
        <v>953</v>
      </c>
      <c r="H14" s="99" t="s">
        <v>953</v>
      </c>
      <c r="I14" s="99" t="s">
        <v>953</v>
      </c>
      <c r="J14" s="99" t="s">
        <v>953</v>
      </c>
      <c r="K14" s="99" t="s">
        <v>953</v>
      </c>
      <c r="L14" s="4"/>
      <c r="M14" s="220">
        <f>IF(ISNUMBER(M13),IF(AND(LEFT(C14,1)="M",B14&lt;&gt;B13),M13+1,M13),IF(LEFT(C14,1)="M",1,0))</f>
        <v>0</v>
      </c>
      <c r="N14" s="220">
        <f>IF(ISNUMBER(N13),IF(AND(LEFT(C14,1)="C",B14&lt;&gt;B13),N13+1,N13),IF(LEFT(C14,1)="C",1,0))</f>
        <v>5</v>
      </c>
      <c r="O14" s="94"/>
      <c r="P14" s="94"/>
      <c r="Q14" s="94"/>
      <c r="R14" s="87"/>
      <c r="S14" s="87"/>
      <c r="T14" s="87"/>
      <c r="U14" s="87"/>
      <c r="V14" s="87"/>
      <c r="W14" s="87"/>
      <c r="X14" s="87"/>
      <c r="Y14" s="87"/>
      <c r="Z14" s="87"/>
      <c r="AA14" s="87"/>
      <c r="AB14" s="87"/>
      <c r="AC14" s="87"/>
      <c r="AD14" s="87"/>
      <c r="AE14" s="87"/>
      <c r="AF14" s="87"/>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row>
    <row r="15" spans="1:84" ht="56.25" customHeight="1" x14ac:dyDescent="0.2">
      <c r="A15" s="95" t="s">
        <v>912</v>
      </c>
      <c r="B15" s="232" t="s">
        <v>826</v>
      </c>
      <c r="C15" s="97" t="s">
        <v>175</v>
      </c>
      <c r="D15" s="97"/>
      <c r="E15" s="232" t="s">
        <v>915</v>
      </c>
      <c r="F15" s="96"/>
      <c r="G15" s="99" t="s">
        <v>953</v>
      </c>
      <c r="H15" s="99" t="s">
        <v>953</v>
      </c>
      <c r="I15" s="99" t="s">
        <v>953</v>
      </c>
      <c r="J15" s="99" t="s">
        <v>953</v>
      </c>
      <c r="K15" s="99" t="s">
        <v>953</v>
      </c>
      <c r="L15" s="6"/>
      <c r="M15" s="220">
        <f>IF(ISNUMBER(M14),IF(AND(LEFT(C15,1)="M",B15&lt;&gt;B14),M14+1,M14),IF(LEFT(C15,1)="M",1,0))</f>
        <v>0</v>
      </c>
      <c r="N15" s="220">
        <f>IF(ISNUMBER(N14),IF(AND(LEFT(C15,1)="C",B15&lt;&gt;B14),N14+1,N14),IF(LEFT(C15,1)="C",1,0))</f>
        <v>6</v>
      </c>
      <c r="O15" s="74"/>
      <c r="R15" s="87"/>
      <c r="S15" s="87"/>
      <c r="T15" s="87"/>
      <c r="U15" s="87"/>
      <c r="V15" s="87"/>
      <c r="W15" s="87"/>
      <c r="X15" s="87"/>
      <c r="Y15" s="87"/>
      <c r="Z15" s="87"/>
      <c r="AA15" s="87"/>
      <c r="AB15" s="87"/>
      <c r="AC15" s="87"/>
      <c r="AD15" s="87"/>
      <c r="AE15" s="87"/>
      <c r="AF15" s="87"/>
      <c r="BR15" s="74"/>
      <c r="BS15" s="74"/>
      <c r="BT15" s="74"/>
      <c r="BU15" s="74"/>
      <c r="BV15" s="74"/>
      <c r="BW15" s="74"/>
      <c r="BX15" s="74"/>
      <c r="BY15" s="74"/>
      <c r="BZ15" s="74"/>
      <c r="CA15" s="74"/>
      <c r="CB15" s="74"/>
      <c r="CC15" s="74"/>
      <c r="CD15" s="74"/>
      <c r="CE15" s="74"/>
      <c r="CF15" s="74"/>
    </row>
    <row r="16" spans="1:84" s="88" customFormat="1" ht="56.25" customHeight="1" x14ac:dyDescent="0.2">
      <c r="A16" s="95" t="s">
        <v>913</v>
      </c>
      <c r="B16" s="311" t="s">
        <v>828</v>
      </c>
      <c r="C16" s="97" t="s">
        <v>175</v>
      </c>
      <c r="D16" s="312"/>
      <c r="E16" s="311" t="s">
        <v>916</v>
      </c>
      <c r="F16" s="313"/>
      <c r="G16" s="99" t="s">
        <v>953</v>
      </c>
      <c r="H16" s="99" t="s">
        <v>953</v>
      </c>
      <c r="I16" s="99" t="s">
        <v>953</v>
      </c>
      <c r="J16" s="99" t="s">
        <v>953</v>
      </c>
      <c r="K16" s="99" t="s">
        <v>953</v>
      </c>
      <c r="L16" s="314"/>
      <c r="M16" s="315">
        <f>IF(ISNUMBER(M15),IF(AND(LEFT(C16,1)="M",B16&lt;&gt;B15),M15+1,M15),IF(LEFT(C16,1)="M",1,0))</f>
        <v>0</v>
      </c>
      <c r="N16" s="315">
        <f>IF(ISNUMBER(N15),IF(AND(LEFT(C16,1)="C",B16&lt;&gt;B15),N15+1,N15),IF(LEFT(C16,1)="C",1,0))</f>
        <v>7</v>
      </c>
      <c r="O16" s="74"/>
      <c r="P16" s="74"/>
      <c r="Q16" s="74"/>
      <c r="R16" s="87"/>
      <c r="S16" s="87"/>
      <c r="T16" s="87"/>
      <c r="U16" s="87"/>
      <c r="V16" s="87"/>
      <c r="W16" s="87"/>
      <c r="X16" s="87"/>
      <c r="Y16" s="87"/>
      <c r="Z16" s="87"/>
      <c r="AA16" s="87"/>
      <c r="AB16" s="87"/>
      <c r="AC16" s="87"/>
      <c r="AD16" s="87"/>
      <c r="AE16" s="87"/>
      <c r="AF16" s="87"/>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row>
    <row r="17" spans="1:84" s="94" customFormat="1" ht="53.1" customHeight="1" x14ac:dyDescent="0.2">
      <c r="A17" s="74"/>
      <c r="B17" s="74"/>
      <c r="C17" s="74"/>
      <c r="D17" s="74"/>
      <c r="E17" s="76"/>
      <c r="F17" s="74"/>
      <c r="G17" s="74"/>
      <c r="H17" s="74"/>
      <c r="I17" s="74"/>
      <c r="J17" s="74"/>
      <c r="K17" s="79"/>
      <c r="L17" s="74"/>
      <c r="M17" s="74"/>
      <c r="N17" s="74"/>
      <c r="O17" s="74"/>
      <c r="P17" s="74"/>
      <c r="Q17" s="74"/>
      <c r="R17" s="87"/>
      <c r="S17" s="87"/>
      <c r="T17" s="87"/>
      <c r="U17" s="87"/>
      <c r="V17" s="87"/>
      <c r="W17" s="87"/>
      <c r="X17" s="87"/>
      <c r="Y17" s="87"/>
      <c r="Z17" s="87"/>
      <c r="AA17" s="87"/>
      <c r="AB17" s="87"/>
      <c r="AC17" s="87"/>
      <c r="AD17" s="87"/>
      <c r="AE17" s="87"/>
      <c r="AF17" s="87"/>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row>
    <row r="18" spans="1:84" s="94" customFormat="1" ht="53.1" customHeight="1" x14ac:dyDescent="0.2">
      <c r="A18" s="74"/>
      <c r="B18" s="74"/>
      <c r="C18" s="74"/>
      <c r="D18" s="74"/>
      <c r="E18" s="76"/>
      <c r="F18" s="74"/>
      <c r="G18" s="74"/>
      <c r="H18" s="74"/>
      <c r="I18" s="74"/>
      <c r="J18" s="74"/>
      <c r="K18" s="79"/>
      <c r="L18" s="74"/>
      <c r="M18" s="74"/>
      <c r="N18" s="74"/>
      <c r="O18" s="74"/>
      <c r="P18" s="74"/>
      <c r="Q18" s="74"/>
      <c r="R18" s="87"/>
      <c r="S18" s="87"/>
      <c r="T18" s="87"/>
      <c r="U18" s="87"/>
      <c r="V18" s="87"/>
      <c r="W18" s="87"/>
      <c r="X18" s="87"/>
      <c r="Y18" s="87"/>
      <c r="Z18" s="87"/>
      <c r="AA18" s="87"/>
      <c r="AB18" s="87"/>
      <c r="AC18" s="87"/>
      <c r="AD18" s="87"/>
      <c r="AE18" s="87"/>
      <c r="AF18" s="87"/>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row>
    <row r="19" spans="1:84" s="94" customFormat="1" ht="53.1" customHeight="1" x14ac:dyDescent="0.2">
      <c r="A19" s="74"/>
      <c r="B19" s="74"/>
      <c r="C19" s="74"/>
      <c r="D19" s="74"/>
      <c r="E19" s="76"/>
      <c r="F19" s="74"/>
      <c r="G19" s="74"/>
      <c r="H19" s="74"/>
      <c r="I19" s="74"/>
      <c r="J19" s="74"/>
      <c r="K19" s="79"/>
      <c r="L19" s="74"/>
      <c r="M19" s="74"/>
      <c r="N19" s="74"/>
      <c r="O19" s="74"/>
      <c r="P19" s="74"/>
      <c r="Q19" s="74"/>
      <c r="R19" s="87"/>
      <c r="S19" s="87"/>
      <c r="T19" s="87"/>
      <c r="U19" s="87"/>
      <c r="V19" s="87"/>
      <c r="W19" s="87"/>
      <c r="X19" s="87"/>
      <c r="Y19" s="87"/>
      <c r="Z19" s="87"/>
      <c r="AA19" s="87"/>
      <c r="AB19" s="87"/>
      <c r="AC19" s="87"/>
      <c r="AD19" s="87"/>
      <c r="AE19" s="87"/>
      <c r="AF19" s="87"/>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row>
    <row r="20" spans="1:84" s="94" customFormat="1" ht="53.1" customHeight="1" x14ac:dyDescent="0.2">
      <c r="A20" s="74"/>
      <c r="B20" s="74"/>
      <c r="C20" s="74"/>
      <c r="D20" s="74"/>
      <c r="E20" s="76"/>
      <c r="F20" s="74"/>
      <c r="G20" s="74"/>
      <c r="H20" s="74"/>
      <c r="I20" s="74"/>
      <c r="J20" s="74"/>
      <c r="K20" s="79"/>
      <c r="L20" s="74"/>
      <c r="M20" s="74"/>
      <c r="N20" s="74"/>
      <c r="O20" s="74"/>
      <c r="P20" s="74"/>
      <c r="Q20" s="74"/>
      <c r="R20" s="87"/>
      <c r="S20" s="87"/>
      <c r="T20" s="87"/>
      <c r="U20" s="87"/>
      <c r="V20" s="87"/>
      <c r="W20" s="87"/>
      <c r="X20" s="87"/>
      <c r="Y20" s="87"/>
      <c r="Z20" s="87"/>
      <c r="AA20" s="87"/>
      <c r="AB20" s="87"/>
      <c r="AC20" s="87"/>
      <c r="AD20" s="87"/>
      <c r="AE20" s="87"/>
      <c r="AF20" s="87"/>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row>
    <row r="21" spans="1:84" s="94" customFormat="1" ht="53.1" customHeight="1" x14ac:dyDescent="0.2">
      <c r="A21" s="74"/>
      <c r="B21" s="74"/>
      <c r="C21" s="74"/>
      <c r="D21" s="74"/>
      <c r="E21" s="76"/>
      <c r="F21" s="74"/>
      <c r="G21" s="74"/>
      <c r="H21" s="74"/>
      <c r="I21" s="74"/>
      <c r="J21" s="74"/>
      <c r="K21" s="79"/>
      <c r="L21" s="74"/>
      <c r="M21" s="74"/>
      <c r="N21" s="74"/>
      <c r="O21" s="74"/>
      <c r="P21" s="74"/>
      <c r="Q21" s="74"/>
      <c r="R21" s="87"/>
      <c r="S21" s="87"/>
      <c r="T21" s="87"/>
      <c r="U21" s="87"/>
      <c r="V21" s="87"/>
      <c r="W21" s="87"/>
      <c r="X21" s="87"/>
      <c r="Y21" s="87"/>
      <c r="Z21" s="87"/>
      <c r="AA21" s="87"/>
      <c r="AB21" s="87"/>
      <c r="AC21" s="87"/>
      <c r="AD21" s="87"/>
      <c r="AE21" s="87"/>
      <c r="AF21" s="87"/>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row>
    <row r="22" spans="1:84" s="94" customFormat="1" ht="53.1" customHeight="1" x14ac:dyDescent="0.2">
      <c r="A22" s="74"/>
      <c r="B22" s="74"/>
      <c r="C22" s="74"/>
      <c r="D22" s="74"/>
      <c r="E22" s="76"/>
      <c r="F22" s="74"/>
      <c r="G22" s="74"/>
      <c r="H22" s="74"/>
      <c r="I22" s="74"/>
      <c r="J22" s="74"/>
      <c r="K22" s="79"/>
      <c r="L22" s="74"/>
      <c r="M22" s="74"/>
      <c r="N22" s="74"/>
      <c r="O22" s="74"/>
      <c r="P22" s="74"/>
      <c r="Q22" s="74"/>
      <c r="R22" s="87"/>
      <c r="S22" s="87"/>
      <c r="T22" s="87"/>
      <c r="U22" s="87"/>
      <c r="V22" s="87"/>
      <c r="W22" s="87"/>
      <c r="X22" s="87"/>
      <c r="Y22" s="87"/>
      <c r="Z22" s="87"/>
      <c r="AA22" s="87"/>
      <c r="AB22" s="87"/>
      <c r="AC22" s="87"/>
      <c r="AD22" s="87"/>
      <c r="AE22" s="87"/>
      <c r="AF22" s="87"/>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row>
    <row r="23" spans="1:84" ht="53.1" customHeight="1" x14ac:dyDescent="0.2">
      <c r="O23" s="74"/>
      <c r="R23" s="87"/>
      <c r="S23" s="87"/>
      <c r="T23" s="87"/>
      <c r="U23" s="87"/>
      <c r="V23" s="87"/>
      <c r="W23" s="87"/>
      <c r="X23" s="87"/>
      <c r="Y23" s="87"/>
      <c r="Z23" s="87"/>
      <c r="AA23" s="87"/>
      <c r="AB23" s="87"/>
      <c r="AC23" s="87"/>
      <c r="AD23" s="87"/>
      <c r="AE23" s="87"/>
      <c r="AF23" s="87"/>
      <c r="BR23" s="74"/>
      <c r="BS23" s="74"/>
      <c r="BT23" s="74"/>
      <c r="BU23" s="74"/>
      <c r="BV23" s="74"/>
      <c r="BW23" s="74"/>
      <c r="BX23" s="74"/>
      <c r="BY23" s="74"/>
      <c r="BZ23" s="74"/>
      <c r="CA23" s="74"/>
      <c r="CB23" s="74"/>
      <c r="CC23" s="74"/>
      <c r="CD23" s="74"/>
      <c r="CE23" s="74"/>
      <c r="CF23" s="74"/>
    </row>
    <row r="24" spans="1:84" ht="53.1" customHeight="1" x14ac:dyDescent="0.2">
      <c r="O24" s="74"/>
      <c r="R24" s="87"/>
      <c r="S24" s="87"/>
      <c r="T24" s="87"/>
      <c r="U24" s="87"/>
      <c r="V24" s="87"/>
      <c r="W24" s="87"/>
      <c r="X24" s="87"/>
      <c r="Y24" s="87"/>
      <c r="Z24" s="87"/>
      <c r="AA24" s="87"/>
      <c r="AB24" s="87"/>
      <c r="AC24" s="87"/>
      <c r="AD24" s="87"/>
      <c r="AE24" s="87"/>
      <c r="AF24" s="87"/>
      <c r="BR24" s="74"/>
      <c r="BS24" s="74"/>
      <c r="BT24" s="74"/>
      <c r="BU24" s="74"/>
      <c r="BV24" s="74"/>
      <c r="BW24" s="74"/>
      <c r="BX24" s="74"/>
      <c r="BY24" s="74"/>
      <c r="BZ24" s="74"/>
      <c r="CA24" s="74"/>
      <c r="CB24" s="74"/>
      <c r="CC24" s="74"/>
      <c r="CD24" s="74"/>
      <c r="CE24" s="74"/>
      <c r="CF24" s="74"/>
    </row>
    <row r="25" spans="1:84" ht="53.1" customHeight="1" x14ac:dyDescent="0.2">
      <c r="E25" s="74"/>
      <c r="K25" s="74"/>
      <c r="O25" s="74"/>
      <c r="R25" s="87"/>
      <c r="S25" s="87"/>
      <c r="T25" s="87"/>
      <c r="U25" s="87"/>
      <c r="V25" s="87"/>
      <c r="W25" s="87"/>
      <c r="X25" s="87"/>
      <c r="Y25" s="87"/>
      <c r="Z25" s="87"/>
      <c r="AA25" s="87"/>
      <c r="AB25" s="87"/>
      <c r="AC25" s="87"/>
      <c r="AD25" s="87"/>
      <c r="AE25" s="87"/>
      <c r="AF25" s="87"/>
      <c r="BR25" s="74"/>
      <c r="BS25" s="74"/>
      <c r="BT25" s="74"/>
      <c r="BU25" s="74"/>
      <c r="BV25" s="74"/>
      <c r="BW25" s="74"/>
      <c r="BX25" s="74"/>
      <c r="BY25" s="74"/>
      <c r="BZ25" s="74"/>
      <c r="CA25" s="74"/>
      <c r="CB25" s="74"/>
      <c r="CC25" s="74"/>
      <c r="CD25" s="74"/>
      <c r="CE25" s="74"/>
      <c r="CF25" s="74"/>
    </row>
    <row r="26" spans="1:84" ht="53.1" customHeight="1" x14ac:dyDescent="0.2">
      <c r="E26" s="74"/>
      <c r="K26" s="74"/>
      <c r="O26" s="74"/>
      <c r="R26" s="87"/>
      <c r="S26" s="87"/>
      <c r="T26" s="87"/>
      <c r="U26" s="87"/>
      <c r="V26" s="87"/>
      <c r="W26" s="87"/>
      <c r="X26" s="87"/>
      <c r="Y26" s="87"/>
      <c r="Z26" s="87"/>
      <c r="AA26" s="87"/>
      <c r="AB26" s="87"/>
      <c r="AC26" s="87"/>
      <c r="AD26" s="87"/>
      <c r="AE26" s="87"/>
      <c r="AF26" s="87"/>
      <c r="BR26" s="74"/>
      <c r="BS26" s="74"/>
      <c r="BT26" s="74"/>
      <c r="BU26" s="74"/>
      <c r="BV26" s="74"/>
      <c r="BW26" s="74"/>
      <c r="BX26" s="74"/>
      <c r="BY26" s="74"/>
      <c r="BZ26" s="74"/>
      <c r="CA26" s="74"/>
      <c r="CB26" s="74"/>
      <c r="CC26" s="74"/>
      <c r="CD26" s="74"/>
      <c r="CE26" s="74"/>
      <c r="CF26" s="74"/>
    </row>
    <row r="27" spans="1:84" ht="53.1" customHeight="1" x14ac:dyDescent="0.2">
      <c r="E27" s="74"/>
      <c r="K27" s="74"/>
      <c r="O27" s="74"/>
      <c r="R27" s="87"/>
      <c r="S27" s="87"/>
      <c r="T27" s="87"/>
      <c r="U27" s="87"/>
      <c r="V27" s="87"/>
      <c r="W27" s="87"/>
      <c r="X27" s="87"/>
      <c r="Y27" s="87"/>
      <c r="Z27" s="87"/>
      <c r="AA27" s="87"/>
      <c r="AB27" s="87"/>
      <c r="AC27" s="87"/>
      <c r="AD27" s="87"/>
      <c r="AE27" s="87"/>
      <c r="AF27" s="87"/>
      <c r="BR27" s="74"/>
      <c r="BS27" s="74"/>
      <c r="BT27" s="74"/>
      <c r="BU27" s="74"/>
      <c r="BV27" s="74"/>
      <c r="BW27" s="74"/>
      <c r="BX27" s="74"/>
      <c r="BY27" s="74"/>
      <c r="BZ27" s="74"/>
      <c r="CA27" s="74"/>
      <c r="CB27" s="74"/>
      <c r="CC27" s="74"/>
      <c r="CD27" s="74"/>
      <c r="CE27" s="74"/>
      <c r="CF27" s="74"/>
    </row>
    <row r="28" spans="1:84" ht="53.1" customHeight="1" x14ac:dyDescent="0.2">
      <c r="E28" s="74"/>
      <c r="K28" s="74"/>
      <c r="O28" s="74"/>
      <c r="R28" s="87"/>
      <c r="S28" s="87"/>
      <c r="T28" s="87"/>
      <c r="U28" s="87"/>
      <c r="V28" s="87"/>
      <c r="W28" s="87"/>
      <c r="X28" s="87"/>
      <c r="Y28" s="87"/>
      <c r="Z28" s="87"/>
      <c r="AA28" s="87"/>
      <c r="AB28" s="87"/>
      <c r="AC28" s="87"/>
      <c r="AD28" s="87"/>
      <c r="AE28" s="87"/>
      <c r="AF28" s="87"/>
      <c r="BR28" s="74"/>
      <c r="BS28" s="74"/>
      <c r="BT28" s="74"/>
      <c r="BU28" s="74"/>
      <c r="BV28" s="74"/>
      <c r="BW28" s="74"/>
      <c r="BX28" s="74"/>
      <c r="BY28" s="74"/>
      <c r="BZ28" s="74"/>
      <c r="CA28" s="74"/>
      <c r="CB28" s="74"/>
      <c r="CC28" s="74"/>
      <c r="CD28" s="74"/>
      <c r="CE28" s="74"/>
      <c r="CF28" s="74"/>
    </row>
    <row r="29" spans="1:84" ht="53.1" customHeight="1" x14ac:dyDescent="0.2">
      <c r="E29" s="74"/>
      <c r="K29" s="74"/>
      <c r="O29" s="74"/>
      <c r="R29" s="87"/>
      <c r="S29" s="87"/>
      <c r="T29" s="87"/>
      <c r="U29" s="87"/>
      <c r="V29" s="87"/>
      <c r="W29" s="87"/>
      <c r="X29" s="87"/>
      <c r="Y29" s="87"/>
      <c r="Z29" s="87"/>
      <c r="AA29" s="87"/>
      <c r="AB29" s="87"/>
      <c r="AC29" s="87"/>
      <c r="AD29" s="87"/>
      <c r="AE29" s="87"/>
      <c r="AF29" s="87"/>
      <c r="BR29" s="74"/>
      <c r="BS29" s="74"/>
      <c r="BT29" s="74"/>
      <c r="BU29" s="74"/>
      <c r="BV29" s="74"/>
      <c r="BW29" s="74"/>
      <c r="BX29" s="74"/>
      <c r="BY29" s="74"/>
      <c r="BZ29" s="74"/>
      <c r="CA29" s="74"/>
      <c r="CB29" s="74"/>
      <c r="CC29" s="74"/>
      <c r="CD29" s="74"/>
      <c r="CE29" s="74"/>
      <c r="CF29" s="74"/>
    </row>
    <row r="30" spans="1:84" ht="53.1" customHeight="1" x14ac:dyDescent="0.2">
      <c r="E30" s="74"/>
      <c r="K30" s="74"/>
      <c r="O30" s="74"/>
      <c r="R30" s="87"/>
      <c r="S30" s="87"/>
      <c r="T30" s="87"/>
      <c r="U30" s="87"/>
      <c r="V30" s="87"/>
      <c r="W30" s="87"/>
      <c r="X30" s="87"/>
      <c r="Y30" s="87"/>
      <c r="Z30" s="87"/>
      <c r="AA30" s="87"/>
      <c r="AB30" s="87"/>
      <c r="AC30" s="87"/>
      <c r="AD30" s="87"/>
      <c r="AE30" s="87"/>
      <c r="AF30" s="87"/>
      <c r="BR30" s="74"/>
      <c r="BS30" s="74"/>
      <c r="BT30" s="74"/>
      <c r="BU30" s="74"/>
      <c r="BV30" s="74"/>
      <c r="BW30" s="74"/>
      <c r="BX30" s="74"/>
      <c r="BY30" s="74"/>
      <c r="BZ30" s="74"/>
      <c r="CA30" s="74"/>
      <c r="CB30" s="74"/>
      <c r="CC30" s="74"/>
      <c r="CD30" s="74"/>
      <c r="CE30" s="74"/>
      <c r="CF30" s="74"/>
    </row>
    <row r="31" spans="1:84" ht="53.1" customHeight="1" x14ac:dyDescent="0.2">
      <c r="E31" s="74"/>
      <c r="K31" s="74"/>
      <c r="O31" s="74"/>
      <c r="R31" s="87"/>
      <c r="S31" s="87"/>
      <c r="T31" s="87"/>
      <c r="U31" s="87"/>
      <c r="V31" s="87"/>
      <c r="W31" s="87"/>
      <c r="X31" s="87"/>
      <c r="Y31" s="87"/>
      <c r="Z31" s="87"/>
      <c r="AA31" s="87"/>
      <c r="AB31" s="87"/>
      <c r="AC31" s="87"/>
      <c r="AD31" s="87"/>
      <c r="AE31" s="87"/>
      <c r="AF31" s="87"/>
      <c r="BR31" s="74"/>
      <c r="BS31" s="74"/>
      <c r="BT31" s="74"/>
      <c r="BU31" s="74"/>
      <c r="BV31" s="74"/>
      <c r="BW31" s="74"/>
      <c r="BX31" s="74"/>
      <c r="BY31" s="74"/>
      <c r="BZ31" s="74"/>
      <c r="CA31" s="74"/>
      <c r="CB31" s="74"/>
      <c r="CC31" s="74"/>
      <c r="CD31" s="74"/>
      <c r="CE31" s="74"/>
      <c r="CF31" s="74"/>
    </row>
    <row r="32" spans="1:84" ht="53.1" customHeight="1" x14ac:dyDescent="0.2">
      <c r="E32" s="74"/>
      <c r="K32" s="74"/>
      <c r="O32" s="74"/>
      <c r="R32" s="87"/>
      <c r="S32" s="87"/>
      <c r="T32" s="87"/>
      <c r="U32" s="87"/>
      <c r="V32" s="87"/>
      <c r="W32" s="87"/>
      <c r="X32" s="87"/>
      <c r="Y32" s="87"/>
      <c r="Z32" s="87"/>
      <c r="AA32" s="87"/>
      <c r="AB32" s="87"/>
      <c r="AC32" s="87"/>
      <c r="AD32" s="87"/>
      <c r="AE32" s="87"/>
      <c r="AF32" s="87"/>
      <c r="BR32" s="74"/>
      <c r="BS32" s="74"/>
      <c r="BT32" s="74"/>
      <c r="BU32" s="74"/>
      <c r="BV32" s="74"/>
      <c r="BW32" s="74"/>
      <c r="BX32" s="74"/>
      <c r="BY32" s="74"/>
      <c r="BZ32" s="74"/>
      <c r="CA32" s="74"/>
      <c r="CB32" s="74"/>
      <c r="CC32" s="74"/>
      <c r="CD32" s="74"/>
      <c r="CE32" s="74"/>
      <c r="CF32" s="74"/>
    </row>
    <row r="33" spans="5:84" ht="53.1" customHeight="1" x14ac:dyDescent="0.2">
      <c r="E33" s="74"/>
      <c r="K33" s="74"/>
      <c r="O33" s="74"/>
      <c r="R33" s="87"/>
      <c r="S33" s="87"/>
      <c r="T33" s="87"/>
      <c r="U33" s="87"/>
      <c r="V33" s="87"/>
      <c r="W33" s="87"/>
      <c r="X33" s="87"/>
      <c r="Y33" s="87"/>
      <c r="Z33" s="87"/>
      <c r="AA33" s="87"/>
      <c r="AB33" s="87"/>
      <c r="AC33" s="87"/>
      <c r="AD33" s="87"/>
      <c r="AE33" s="87"/>
      <c r="AF33" s="87"/>
      <c r="BR33" s="74"/>
      <c r="BS33" s="74"/>
      <c r="BT33" s="74"/>
      <c r="BU33" s="74"/>
      <c r="BV33" s="74"/>
      <c r="BW33" s="74"/>
      <c r="BX33" s="74"/>
      <c r="BY33" s="74"/>
      <c r="BZ33" s="74"/>
      <c r="CA33" s="74"/>
      <c r="CB33" s="74"/>
      <c r="CC33" s="74"/>
      <c r="CD33" s="74"/>
      <c r="CE33" s="74"/>
      <c r="CF33" s="74"/>
    </row>
    <row r="34" spans="5:84" ht="53.1" customHeight="1" x14ac:dyDescent="0.2">
      <c r="E34" s="74"/>
      <c r="K34" s="74"/>
      <c r="O34" s="74"/>
      <c r="R34" s="87"/>
      <c r="S34" s="87"/>
      <c r="T34" s="87"/>
      <c r="U34" s="87"/>
      <c r="V34" s="87"/>
      <c r="W34" s="87"/>
      <c r="X34" s="87"/>
      <c r="Y34" s="87"/>
      <c r="Z34" s="87"/>
      <c r="AA34" s="87"/>
      <c r="AB34" s="87"/>
      <c r="AC34" s="87"/>
      <c r="AD34" s="87"/>
      <c r="AE34" s="87"/>
      <c r="AF34" s="87"/>
      <c r="BR34" s="74"/>
      <c r="BS34" s="74"/>
      <c r="BT34" s="74"/>
      <c r="BU34" s="74"/>
      <c r="BV34" s="74"/>
      <c r="BW34" s="74"/>
      <c r="BX34" s="74"/>
      <c r="BY34" s="74"/>
      <c r="BZ34" s="74"/>
      <c r="CA34" s="74"/>
      <c r="CB34" s="74"/>
      <c r="CC34" s="74"/>
      <c r="CD34" s="74"/>
      <c r="CE34" s="74"/>
      <c r="CF34" s="74"/>
    </row>
    <row r="35" spans="5:84" ht="53.1" customHeight="1" x14ac:dyDescent="0.2">
      <c r="E35" s="74"/>
      <c r="K35" s="74"/>
      <c r="O35" s="74"/>
      <c r="R35" s="87"/>
      <c r="S35" s="87"/>
      <c r="T35" s="87"/>
      <c r="U35" s="87"/>
      <c r="V35" s="87"/>
      <c r="W35" s="87"/>
      <c r="X35" s="87"/>
      <c r="Y35" s="87"/>
      <c r="Z35" s="87"/>
      <c r="AA35" s="87"/>
      <c r="AB35" s="87"/>
      <c r="AC35" s="87"/>
      <c r="AD35" s="87"/>
      <c r="AE35" s="87"/>
      <c r="AF35" s="87"/>
      <c r="BR35" s="74"/>
      <c r="BS35" s="74"/>
      <c r="BT35" s="74"/>
      <c r="BU35" s="74"/>
      <c r="BV35" s="74"/>
      <c r="BW35" s="74"/>
      <c r="BX35" s="74"/>
      <c r="BY35" s="74"/>
      <c r="BZ35" s="74"/>
      <c r="CA35" s="74"/>
      <c r="CB35" s="74"/>
      <c r="CC35" s="74"/>
      <c r="CD35" s="74"/>
      <c r="CE35" s="74"/>
      <c r="CF35" s="74"/>
    </row>
    <row r="36" spans="5:84" ht="53.1" customHeight="1" x14ac:dyDescent="0.2">
      <c r="E36" s="74"/>
      <c r="K36" s="74"/>
      <c r="O36" s="74"/>
      <c r="R36" s="87"/>
      <c r="S36" s="87"/>
      <c r="T36" s="87"/>
      <c r="U36" s="87"/>
      <c r="V36" s="87"/>
      <c r="W36" s="87"/>
      <c r="X36" s="87"/>
      <c r="Y36" s="87"/>
      <c r="Z36" s="87"/>
      <c r="AA36" s="87"/>
      <c r="AB36" s="87"/>
      <c r="AC36" s="87"/>
      <c r="AD36" s="87"/>
      <c r="AE36" s="87"/>
      <c r="AF36" s="87"/>
      <c r="BR36" s="74"/>
      <c r="BS36" s="74"/>
      <c r="BT36" s="74"/>
      <c r="BU36" s="74"/>
      <c r="BV36" s="74"/>
      <c r="BW36" s="74"/>
      <c r="BX36" s="74"/>
      <c r="BY36" s="74"/>
      <c r="BZ36" s="74"/>
      <c r="CA36" s="74"/>
      <c r="CB36" s="74"/>
      <c r="CC36" s="74"/>
      <c r="CD36" s="74"/>
      <c r="CE36" s="74"/>
      <c r="CF36" s="74"/>
    </row>
    <row r="37" spans="5:84" ht="53.1" customHeight="1" x14ac:dyDescent="0.2">
      <c r="E37" s="74"/>
      <c r="K37" s="74"/>
      <c r="O37" s="74"/>
      <c r="R37" s="87"/>
      <c r="S37" s="87"/>
      <c r="T37" s="87"/>
      <c r="U37" s="87"/>
      <c r="V37" s="87"/>
      <c r="W37" s="87"/>
      <c r="X37" s="87"/>
      <c r="Y37" s="87"/>
      <c r="Z37" s="87"/>
      <c r="AA37" s="87"/>
      <c r="AB37" s="87"/>
      <c r="AC37" s="87"/>
      <c r="AD37" s="87"/>
      <c r="AE37" s="87"/>
      <c r="AF37" s="87"/>
      <c r="BR37" s="74"/>
      <c r="BS37" s="74"/>
      <c r="BT37" s="74"/>
      <c r="BU37" s="74"/>
      <c r="BV37" s="74"/>
      <c r="BW37" s="74"/>
      <c r="BX37" s="74"/>
      <c r="BY37" s="74"/>
      <c r="BZ37" s="74"/>
      <c r="CA37" s="74"/>
      <c r="CB37" s="74"/>
      <c r="CC37" s="74"/>
      <c r="CD37" s="74"/>
      <c r="CE37" s="74"/>
      <c r="CF37" s="74"/>
    </row>
    <row r="38" spans="5:84" ht="53.1" customHeight="1" x14ac:dyDescent="0.2">
      <c r="E38" s="74"/>
      <c r="K38" s="74"/>
      <c r="O38" s="74"/>
      <c r="R38" s="87"/>
      <c r="S38" s="87"/>
      <c r="T38" s="87"/>
      <c r="U38" s="87"/>
      <c r="V38" s="87"/>
      <c r="W38" s="87"/>
      <c r="X38" s="87"/>
      <c r="Y38" s="87"/>
      <c r="Z38" s="87"/>
      <c r="AA38" s="87"/>
      <c r="AB38" s="87"/>
      <c r="AC38" s="87"/>
      <c r="AD38" s="87"/>
      <c r="AE38" s="87"/>
      <c r="AF38" s="87"/>
      <c r="BR38" s="74"/>
      <c r="BS38" s="74"/>
      <c r="BT38" s="74"/>
      <c r="BU38" s="74"/>
      <c r="BV38" s="74"/>
      <c r="BW38" s="74"/>
      <c r="BX38" s="74"/>
      <c r="BY38" s="74"/>
      <c r="BZ38" s="74"/>
      <c r="CA38" s="74"/>
      <c r="CB38" s="74"/>
      <c r="CC38" s="74"/>
      <c r="CD38" s="74"/>
      <c r="CE38" s="74"/>
      <c r="CF38" s="74"/>
    </row>
    <row r="39" spans="5:84" ht="53.1" customHeight="1" x14ac:dyDescent="0.2">
      <c r="E39" s="74"/>
      <c r="K39" s="74"/>
      <c r="O39" s="74"/>
      <c r="R39" s="87"/>
      <c r="S39" s="87"/>
      <c r="T39" s="87"/>
      <c r="U39" s="87"/>
      <c r="V39" s="87"/>
      <c r="W39" s="87"/>
      <c r="X39" s="87"/>
      <c r="Y39" s="87"/>
      <c r="Z39" s="87"/>
      <c r="AA39" s="87"/>
      <c r="AB39" s="87"/>
      <c r="AC39" s="87"/>
      <c r="AD39" s="87"/>
      <c r="AE39" s="87"/>
      <c r="AF39" s="87"/>
      <c r="BR39" s="74"/>
      <c r="BS39" s="74"/>
      <c r="BT39" s="74"/>
      <c r="BU39" s="74"/>
      <c r="BV39" s="74"/>
      <c r="BW39" s="74"/>
      <c r="BX39" s="74"/>
      <c r="BY39" s="74"/>
      <c r="BZ39" s="74"/>
      <c r="CA39" s="74"/>
      <c r="CB39" s="74"/>
      <c r="CC39" s="74"/>
      <c r="CD39" s="74"/>
      <c r="CE39" s="74"/>
      <c r="CF39" s="74"/>
    </row>
    <row r="40" spans="5:84" ht="53.1" customHeight="1" x14ac:dyDescent="0.2">
      <c r="E40" s="74"/>
      <c r="K40" s="74"/>
      <c r="O40" s="74"/>
      <c r="R40" s="87"/>
      <c r="S40" s="87"/>
      <c r="T40" s="87"/>
      <c r="U40" s="87"/>
      <c r="V40" s="87"/>
      <c r="W40" s="87"/>
      <c r="X40" s="87"/>
      <c r="Y40" s="87"/>
      <c r="Z40" s="87"/>
      <c r="AA40" s="87"/>
      <c r="AB40" s="87"/>
      <c r="AC40" s="87"/>
      <c r="AD40" s="87"/>
      <c r="AE40" s="87"/>
      <c r="AF40" s="87"/>
      <c r="BR40" s="74"/>
      <c r="BS40" s="74"/>
      <c r="BT40" s="74"/>
      <c r="BU40" s="74"/>
      <c r="BV40" s="74"/>
      <c r="BW40" s="74"/>
      <c r="BX40" s="74"/>
      <c r="BY40" s="74"/>
      <c r="BZ40" s="74"/>
      <c r="CA40" s="74"/>
      <c r="CB40" s="74"/>
      <c r="CC40" s="74"/>
      <c r="CD40" s="74"/>
      <c r="CE40" s="74"/>
      <c r="CF40" s="74"/>
    </row>
    <row r="41" spans="5:84" ht="53.1" customHeight="1" x14ac:dyDescent="0.2">
      <c r="E41" s="74"/>
      <c r="K41" s="74"/>
      <c r="O41" s="74"/>
      <c r="R41" s="87"/>
      <c r="S41" s="87"/>
      <c r="T41" s="87"/>
      <c r="U41" s="87"/>
      <c r="V41" s="87"/>
      <c r="W41" s="87"/>
      <c r="X41" s="87"/>
      <c r="Y41" s="87"/>
      <c r="Z41" s="87"/>
      <c r="AA41" s="87"/>
      <c r="AB41" s="87"/>
      <c r="AC41" s="87"/>
      <c r="AD41" s="87"/>
      <c r="AE41" s="87"/>
      <c r="AF41" s="87"/>
      <c r="BR41" s="74"/>
      <c r="BS41" s="74"/>
      <c r="BT41" s="74"/>
      <c r="BU41" s="74"/>
      <c r="BV41" s="74"/>
      <c r="BW41" s="74"/>
      <c r="BX41" s="74"/>
      <c r="BY41" s="74"/>
      <c r="BZ41" s="74"/>
      <c r="CA41" s="74"/>
      <c r="CB41" s="74"/>
      <c r="CC41" s="74"/>
      <c r="CD41" s="74"/>
      <c r="CE41" s="74"/>
      <c r="CF41" s="74"/>
    </row>
    <row r="42" spans="5:84" ht="53.1" customHeight="1" x14ac:dyDescent="0.2">
      <c r="E42" s="74"/>
      <c r="K42" s="74"/>
      <c r="O42" s="74"/>
      <c r="R42" s="87"/>
      <c r="S42" s="87"/>
      <c r="T42" s="87"/>
      <c r="U42" s="87"/>
      <c r="V42" s="87"/>
      <c r="W42" s="87"/>
      <c r="X42" s="87"/>
      <c r="Y42" s="87"/>
      <c r="Z42" s="87"/>
      <c r="AA42" s="87"/>
      <c r="AB42" s="87"/>
      <c r="AC42" s="87"/>
      <c r="AD42" s="87"/>
      <c r="AE42" s="87"/>
      <c r="AF42" s="87"/>
      <c r="BR42" s="74"/>
      <c r="BS42" s="74"/>
      <c r="BT42" s="74"/>
      <c r="BU42" s="74"/>
      <c r="BV42" s="74"/>
      <c r="BW42" s="74"/>
      <c r="BX42" s="74"/>
      <c r="BY42" s="74"/>
      <c r="BZ42" s="74"/>
      <c r="CA42" s="74"/>
      <c r="CB42" s="74"/>
      <c r="CC42" s="74"/>
      <c r="CD42" s="74"/>
      <c r="CE42" s="74"/>
      <c r="CF42" s="74"/>
    </row>
    <row r="43" spans="5:84" ht="53.1" customHeight="1" x14ac:dyDescent="0.2">
      <c r="E43" s="74"/>
      <c r="K43" s="74"/>
      <c r="O43" s="74"/>
      <c r="R43" s="87"/>
      <c r="S43" s="87"/>
      <c r="T43" s="87"/>
      <c r="U43" s="87"/>
      <c r="V43" s="87"/>
      <c r="W43" s="87"/>
      <c r="X43" s="87"/>
      <c r="Y43" s="87"/>
      <c r="Z43" s="87"/>
      <c r="AA43" s="87"/>
      <c r="AB43" s="87"/>
      <c r="AC43" s="87"/>
      <c r="AD43" s="87"/>
      <c r="AE43" s="87"/>
      <c r="AF43" s="87"/>
      <c r="BR43" s="74"/>
      <c r="BS43" s="74"/>
      <c r="BT43" s="74"/>
      <c r="BU43" s="74"/>
      <c r="BV43" s="74"/>
      <c r="BW43" s="74"/>
      <c r="BX43" s="74"/>
      <c r="BY43" s="74"/>
      <c r="BZ43" s="74"/>
      <c r="CA43" s="74"/>
      <c r="CB43" s="74"/>
      <c r="CC43" s="74"/>
      <c r="CD43" s="74"/>
      <c r="CE43" s="74"/>
      <c r="CF43" s="74"/>
    </row>
    <row r="44" spans="5:84" ht="53.1" customHeight="1" x14ac:dyDescent="0.2">
      <c r="E44" s="74"/>
      <c r="K44" s="74"/>
      <c r="O44" s="74"/>
      <c r="R44" s="87"/>
      <c r="S44" s="87"/>
      <c r="T44" s="87"/>
      <c r="U44" s="87"/>
      <c r="V44" s="87"/>
      <c r="W44" s="87"/>
      <c r="X44" s="87"/>
      <c r="Y44" s="87"/>
      <c r="Z44" s="87"/>
      <c r="AA44" s="87"/>
      <c r="AB44" s="87"/>
      <c r="AC44" s="87"/>
      <c r="AD44" s="87"/>
      <c r="AE44" s="87"/>
      <c r="AF44" s="87"/>
      <c r="BR44" s="74"/>
      <c r="BS44" s="74"/>
      <c r="BT44" s="74"/>
      <c r="BU44" s="74"/>
      <c r="BV44" s="74"/>
      <c r="BW44" s="74"/>
      <c r="BX44" s="74"/>
      <c r="BY44" s="74"/>
      <c r="BZ44" s="74"/>
      <c r="CA44" s="74"/>
      <c r="CB44" s="74"/>
      <c r="CC44" s="74"/>
      <c r="CD44" s="74"/>
      <c r="CE44" s="74"/>
      <c r="CF44" s="74"/>
    </row>
    <row r="45" spans="5:84" ht="53.1" customHeight="1" x14ac:dyDescent="0.2">
      <c r="O45" s="74"/>
      <c r="R45" s="87"/>
      <c r="S45" s="87"/>
      <c r="T45" s="87"/>
      <c r="U45" s="87"/>
      <c r="V45" s="87"/>
      <c r="W45" s="87"/>
      <c r="X45" s="87"/>
      <c r="Y45" s="87"/>
      <c r="Z45" s="87"/>
      <c r="AA45" s="87"/>
      <c r="AB45" s="87"/>
      <c r="AC45" s="87"/>
      <c r="AD45" s="87"/>
      <c r="AE45" s="87"/>
      <c r="AF45" s="87"/>
      <c r="BR45" s="74"/>
      <c r="BS45" s="74"/>
      <c r="BT45" s="74"/>
      <c r="BU45" s="74"/>
      <c r="BV45" s="74"/>
      <c r="BW45" s="74"/>
      <c r="BX45" s="74"/>
      <c r="BY45" s="74"/>
      <c r="BZ45" s="74"/>
      <c r="CA45" s="74"/>
      <c r="CB45" s="74"/>
      <c r="CC45" s="74"/>
      <c r="CD45" s="74"/>
      <c r="CE45" s="74"/>
      <c r="CF45" s="74"/>
    </row>
    <row r="46" spans="5:84" ht="53.1" customHeight="1" x14ac:dyDescent="0.2">
      <c r="O46" s="74"/>
      <c r="R46" s="87"/>
      <c r="S46" s="87"/>
      <c r="T46" s="87"/>
      <c r="U46" s="87"/>
      <c r="V46" s="87"/>
      <c r="W46" s="87"/>
      <c r="X46" s="87"/>
      <c r="Y46" s="87"/>
      <c r="Z46" s="87"/>
      <c r="AA46" s="87"/>
      <c r="AB46" s="87"/>
      <c r="AC46" s="87"/>
      <c r="AD46" s="87"/>
      <c r="AE46" s="87"/>
      <c r="AF46" s="87"/>
      <c r="BR46" s="74"/>
      <c r="BS46" s="74"/>
      <c r="BT46" s="74"/>
      <c r="BU46" s="74"/>
      <c r="BV46" s="74"/>
      <c r="BW46" s="74"/>
      <c r="BX46" s="74"/>
      <c r="BY46" s="74"/>
      <c r="BZ46" s="74"/>
      <c r="CA46" s="74"/>
      <c r="CB46" s="74"/>
      <c r="CC46" s="74"/>
      <c r="CD46" s="74"/>
      <c r="CE46" s="74"/>
      <c r="CF46" s="74"/>
    </row>
    <row r="47" spans="5:84" ht="53.1" customHeight="1" x14ac:dyDescent="0.2">
      <c r="O47" s="74"/>
      <c r="R47" s="87"/>
      <c r="S47" s="87"/>
      <c r="T47" s="87"/>
      <c r="U47" s="87"/>
      <c r="V47" s="87"/>
      <c r="W47" s="87"/>
      <c r="X47" s="87"/>
      <c r="Y47" s="87"/>
      <c r="Z47" s="87"/>
      <c r="AA47" s="87"/>
      <c r="AB47" s="87"/>
      <c r="AC47" s="87"/>
      <c r="AD47" s="87"/>
      <c r="AE47" s="87"/>
      <c r="AF47" s="87"/>
      <c r="BR47" s="74"/>
      <c r="BS47" s="74"/>
      <c r="BT47" s="74"/>
      <c r="BU47" s="74"/>
      <c r="BV47" s="74"/>
      <c r="BW47" s="74"/>
      <c r="BX47" s="74"/>
      <c r="BY47" s="74"/>
      <c r="BZ47" s="74"/>
      <c r="CA47" s="74"/>
      <c r="CB47" s="74"/>
      <c r="CC47" s="74"/>
      <c r="CD47" s="74"/>
      <c r="CE47" s="74"/>
      <c r="CF47" s="74"/>
    </row>
    <row r="48" spans="5:84" ht="53.1" customHeight="1" x14ac:dyDescent="0.2">
      <c r="O48" s="74"/>
      <c r="R48" s="87"/>
      <c r="S48" s="87"/>
      <c r="T48" s="87"/>
      <c r="U48" s="87"/>
      <c r="V48" s="87"/>
      <c r="W48" s="87"/>
      <c r="X48" s="87"/>
      <c r="Y48" s="87"/>
      <c r="Z48" s="87"/>
      <c r="AA48" s="87"/>
      <c r="AB48" s="87"/>
      <c r="AC48" s="87"/>
      <c r="AD48" s="87"/>
      <c r="AE48" s="87"/>
      <c r="AF48" s="87"/>
      <c r="BR48" s="74"/>
      <c r="BS48" s="74"/>
      <c r="BT48" s="74"/>
      <c r="BU48" s="74"/>
      <c r="BV48" s="74"/>
      <c r="BW48" s="74"/>
      <c r="BX48" s="74"/>
      <c r="BY48" s="74"/>
      <c r="BZ48" s="74"/>
      <c r="CA48" s="74"/>
      <c r="CB48" s="74"/>
      <c r="CC48" s="74"/>
      <c r="CD48" s="74"/>
      <c r="CE48" s="74"/>
      <c r="CF48" s="74"/>
    </row>
    <row r="49" spans="15:84" ht="53.1" customHeight="1" x14ac:dyDescent="0.2">
      <c r="O49" s="74"/>
      <c r="R49" s="87"/>
      <c r="S49" s="87"/>
      <c r="T49" s="87"/>
      <c r="U49" s="87"/>
      <c r="V49" s="87"/>
      <c r="W49" s="87"/>
      <c r="X49" s="87"/>
      <c r="Y49" s="87"/>
      <c r="Z49" s="87"/>
      <c r="AA49" s="87"/>
      <c r="AB49" s="87"/>
      <c r="AC49" s="87"/>
      <c r="AD49" s="87"/>
      <c r="AE49" s="87"/>
      <c r="AF49" s="87"/>
      <c r="BR49" s="74"/>
      <c r="BS49" s="74"/>
      <c r="BT49" s="74"/>
      <c r="BU49" s="74"/>
      <c r="BV49" s="74"/>
      <c r="BW49" s="74"/>
      <c r="BX49" s="74"/>
      <c r="BY49" s="74"/>
      <c r="BZ49" s="74"/>
      <c r="CA49" s="74"/>
      <c r="CB49" s="74"/>
      <c r="CC49" s="74"/>
      <c r="CD49" s="74"/>
      <c r="CE49" s="74"/>
      <c r="CF49" s="74"/>
    </row>
    <row r="50" spans="15:84" ht="53.1" customHeight="1" x14ac:dyDescent="0.2">
      <c r="O50" s="74"/>
      <c r="R50" s="87"/>
      <c r="S50" s="87"/>
      <c r="T50" s="87"/>
      <c r="U50" s="87"/>
      <c r="V50" s="87"/>
      <c r="W50" s="87"/>
      <c r="X50" s="87"/>
      <c r="Y50" s="87"/>
      <c r="Z50" s="87"/>
      <c r="AA50" s="87"/>
      <c r="AB50" s="87"/>
      <c r="AC50" s="87"/>
      <c r="AD50" s="87"/>
      <c r="AE50" s="87"/>
      <c r="AF50" s="87"/>
      <c r="BR50" s="74"/>
      <c r="BS50" s="74"/>
      <c r="BT50" s="74"/>
      <c r="BU50" s="74"/>
      <c r="BV50" s="74"/>
      <c r="BW50" s="74"/>
      <c r="BX50" s="74"/>
      <c r="BY50" s="74"/>
      <c r="BZ50" s="74"/>
      <c r="CA50" s="74"/>
      <c r="CB50" s="74"/>
      <c r="CC50" s="74"/>
      <c r="CD50" s="74"/>
      <c r="CE50" s="74"/>
      <c r="CF50" s="74"/>
    </row>
    <row r="51" spans="15:84" ht="53.1" customHeight="1" x14ac:dyDescent="0.2">
      <c r="O51" s="74"/>
      <c r="R51" s="87"/>
      <c r="S51" s="87"/>
      <c r="T51" s="87"/>
      <c r="U51" s="87"/>
      <c r="V51" s="87"/>
      <c r="W51" s="87"/>
      <c r="X51" s="87"/>
      <c r="Y51" s="87"/>
      <c r="Z51" s="87"/>
      <c r="AA51" s="87"/>
      <c r="AB51" s="87"/>
      <c r="AC51" s="87"/>
      <c r="AD51" s="87"/>
      <c r="AE51" s="87"/>
      <c r="AF51" s="87"/>
      <c r="BR51" s="74"/>
      <c r="BS51" s="74"/>
      <c r="BT51" s="74"/>
      <c r="BU51" s="74"/>
      <c r="BV51" s="74"/>
      <c r="BW51" s="74"/>
      <c r="BX51" s="74"/>
      <c r="BY51" s="74"/>
      <c r="BZ51" s="74"/>
      <c r="CA51" s="74"/>
      <c r="CB51" s="74"/>
      <c r="CC51" s="74"/>
      <c r="CD51" s="74"/>
      <c r="CE51" s="74"/>
      <c r="CF51" s="74"/>
    </row>
    <row r="52" spans="15:84" ht="53.1" customHeight="1" x14ac:dyDescent="0.2">
      <c r="O52" s="74"/>
      <c r="R52" s="87"/>
      <c r="S52" s="87"/>
      <c r="T52" s="87"/>
      <c r="U52" s="87"/>
      <c r="V52" s="87"/>
      <c r="W52" s="87"/>
      <c r="X52" s="87"/>
      <c r="Y52" s="87"/>
      <c r="Z52" s="87"/>
      <c r="AA52" s="87"/>
      <c r="AB52" s="87"/>
      <c r="AC52" s="87"/>
      <c r="AD52" s="87"/>
      <c r="AE52" s="87"/>
      <c r="AF52" s="87"/>
      <c r="BR52" s="74"/>
      <c r="BS52" s="74"/>
      <c r="BT52" s="74"/>
      <c r="BU52" s="74"/>
      <c r="BV52" s="74"/>
      <c r="BW52" s="74"/>
      <c r="BX52" s="74"/>
      <c r="BY52" s="74"/>
      <c r="BZ52" s="74"/>
      <c r="CA52" s="74"/>
      <c r="CB52" s="74"/>
      <c r="CC52" s="74"/>
      <c r="CD52" s="74"/>
      <c r="CE52" s="74"/>
      <c r="CF52" s="74"/>
    </row>
    <row r="53" spans="15:84" ht="53.1" customHeight="1" x14ac:dyDescent="0.2">
      <c r="O53" s="74"/>
      <c r="R53" s="87"/>
      <c r="S53" s="87"/>
      <c r="T53" s="87"/>
      <c r="U53" s="87"/>
      <c r="V53" s="87"/>
      <c r="W53" s="87"/>
      <c r="X53" s="87"/>
      <c r="Y53" s="87"/>
      <c r="Z53" s="87"/>
      <c r="AA53" s="87"/>
      <c r="AB53" s="87"/>
      <c r="AC53" s="87"/>
      <c r="AD53" s="87"/>
      <c r="AE53" s="87"/>
      <c r="AF53" s="87"/>
      <c r="BR53" s="74"/>
      <c r="BS53" s="74"/>
      <c r="BT53" s="74"/>
      <c r="BU53" s="74"/>
      <c r="BV53" s="74"/>
      <c r="BW53" s="74"/>
      <c r="BX53" s="74"/>
      <c r="BY53" s="74"/>
      <c r="BZ53" s="74"/>
      <c r="CA53" s="74"/>
      <c r="CB53" s="74"/>
      <c r="CC53" s="74"/>
      <c r="CD53" s="74"/>
      <c r="CE53" s="74"/>
      <c r="CF53" s="74"/>
    </row>
    <row r="54" spans="15:84" ht="53.1" customHeight="1" x14ac:dyDescent="0.2">
      <c r="O54" s="74"/>
      <c r="R54" s="87"/>
      <c r="S54" s="87"/>
      <c r="T54" s="87"/>
      <c r="U54" s="87"/>
      <c r="V54" s="87"/>
      <c r="W54" s="87"/>
      <c r="X54" s="87"/>
      <c r="Y54" s="87"/>
      <c r="Z54" s="87"/>
      <c r="AA54" s="87"/>
      <c r="AB54" s="87"/>
      <c r="AC54" s="87"/>
      <c r="AD54" s="87"/>
      <c r="AE54" s="87"/>
      <c r="AF54" s="87"/>
      <c r="BR54" s="74"/>
      <c r="BS54" s="74"/>
      <c r="BT54" s="74"/>
      <c r="BU54" s="74"/>
      <c r="BV54" s="74"/>
      <c r="BW54" s="74"/>
      <c r="BX54" s="74"/>
      <c r="BY54" s="74"/>
      <c r="BZ54" s="74"/>
      <c r="CA54" s="74"/>
      <c r="CB54" s="74"/>
      <c r="CC54" s="74"/>
      <c r="CD54" s="74"/>
      <c r="CE54" s="74"/>
      <c r="CF54" s="74"/>
    </row>
    <row r="55" spans="15:84" ht="53.1" customHeight="1" x14ac:dyDescent="0.2">
      <c r="O55" s="74"/>
      <c r="R55" s="87"/>
      <c r="S55" s="87"/>
      <c r="T55" s="87"/>
      <c r="U55" s="87"/>
      <c r="V55" s="87"/>
      <c r="W55" s="87"/>
      <c r="X55" s="87"/>
      <c r="Y55" s="87"/>
      <c r="Z55" s="87"/>
      <c r="AA55" s="87"/>
      <c r="AB55" s="87"/>
      <c r="AC55" s="87"/>
      <c r="AD55" s="87"/>
      <c r="AE55" s="87"/>
      <c r="AF55" s="87"/>
      <c r="BR55" s="74"/>
      <c r="BS55" s="74"/>
      <c r="BT55" s="74"/>
      <c r="BU55" s="74"/>
      <c r="BV55" s="74"/>
      <c r="BW55" s="74"/>
      <c r="BX55" s="74"/>
      <c r="BY55" s="74"/>
      <c r="BZ55" s="74"/>
      <c r="CA55" s="74"/>
      <c r="CB55" s="74"/>
      <c r="CC55" s="74"/>
      <c r="CD55" s="74"/>
      <c r="CE55" s="74"/>
      <c r="CF55" s="74"/>
    </row>
    <row r="56" spans="15:84" ht="53.1" customHeight="1" x14ac:dyDescent="0.2">
      <c r="O56" s="74"/>
      <c r="R56" s="87"/>
      <c r="S56" s="87"/>
      <c r="T56" s="87"/>
      <c r="U56" s="87"/>
      <c r="V56" s="87"/>
      <c r="W56" s="87"/>
      <c r="X56" s="87"/>
      <c r="Y56" s="87"/>
      <c r="Z56" s="87"/>
      <c r="AA56" s="87"/>
      <c r="AB56" s="87"/>
      <c r="AC56" s="87"/>
      <c r="AD56" s="87"/>
      <c r="AE56" s="87"/>
      <c r="AF56" s="87"/>
      <c r="BR56" s="74"/>
      <c r="BS56" s="74"/>
      <c r="BT56" s="74"/>
      <c r="BU56" s="74"/>
      <c r="BV56" s="74"/>
      <c r="BW56" s="74"/>
      <c r="BX56" s="74"/>
      <c r="BY56" s="74"/>
      <c r="BZ56" s="74"/>
      <c r="CA56" s="74"/>
      <c r="CB56" s="74"/>
      <c r="CC56" s="74"/>
      <c r="CD56" s="74"/>
      <c r="CE56" s="74"/>
      <c r="CF56" s="74"/>
    </row>
    <row r="57" spans="15:84" ht="53.1" customHeight="1" x14ac:dyDescent="0.2">
      <c r="O57" s="74"/>
      <c r="R57" s="87"/>
      <c r="S57" s="87"/>
      <c r="T57" s="87"/>
      <c r="U57" s="87"/>
      <c r="V57" s="87"/>
      <c r="W57" s="87"/>
      <c r="X57" s="87"/>
      <c r="Y57" s="87"/>
      <c r="Z57" s="87"/>
      <c r="AA57" s="87"/>
      <c r="AB57" s="87"/>
      <c r="AC57" s="87"/>
      <c r="AD57" s="87"/>
      <c r="AE57" s="87"/>
      <c r="AF57" s="87"/>
      <c r="BR57" s="74"/>
      <c r="BS57" s="74"/>
      <c r="BT57" s="74"/>
      <c r="BU57" s="74"/>
      <c r="BV57" s="74"/>
      <c r="BW57" s="74"/>
      <c r="BX57" s="74"/>
      <c r="BY57" s="74"/>
      <c r="BZ57" s="74"/>
      <c r="CA57" s="74"/>
      <c r="CB57" s="74"/>
      <c r="CC57" s="74"/>
      <c r="CD57" s="74"/>
      <c r="CE57" s="74"/>
      <c r="CF57" s="74"/>
    </row>
    <row r="58" spans="15:84" ht="53.1" customHeight="1" x14ac:dyDescent="0.2">
      <c r="O58" s="74"/>
      <c r="R58" s="87"/>
      <c r="S58" s="87"/>
      <c r="T58" s="87"/>
      <c r="U58" s="87"/>
      <c r="V58" s="87"/>
      <c r="W58" s="87"/>
      <c r="X58" s="87"/>
      <c r="Y58" s="87"/>
      <c r="Z58" s="87"/>
      <c r="AA58" s="87"/>
      <c r="AB58" s="87"/>
      <c r="AC58" s="87"/>
      <c r="AD58" s="87"/>
      <c r="AE58" s="87"/>
      <c r="AF58" s="87"/>
      <c r="BR58" s="74"/>
      <c r="BS58" s="74"/>
      <c r="BT58" s="74"/>
      <c r="BU58" s="74"/>
      <c r="BV58" s="74"/>
      <c r="BW58" s="74"/>
      <c r="BX58" s="74"/>
      <c r="BY58" s="74"/>
      <c r="BZ58" s="74"/>
      <c r="CA58" s="74"/>
      <c r="CB58" s="74"/>
      <c r="CC58" s="74"/>
      <c r="CD58" s="74"/>
      <c r="CE58" s="74"/>
      <c r="CF58" s="74"/>
    </row>
    <row r="59" spans="15:84" ht="53.1" customHeight="1" x14ac:dyDescent="0.2">
      <c r="O59" s="74"/>
      <c r="R59" s="87"/>
      <c r="S59" s="87"/>
      <c r="T59" s="87"/>
      <c r="U59" s="87"/>
      <c r="V59" s="87"/>
      <c r="W59" s="87"/>
      <c r="X59" s="87"/>
      <c r="Y59" s="87"/>
      <c r="Z59" s="87"/>
      <c r="AA59" s="87"/>
      <c r="AB59" s="87"/>
      <c r="AC59" s="87"/>
      <c r="AD59" s="87"/>
      <c r="AE59" s="87"/>
      <c r="AF59" s="87"/>
      <c r="BR59" s="74"/>
      <c r="BS59" s="74"/>
      <c r="BT59" s="74"/>
      <c r="BU59" s="74"/>
      <c r="BV59" s="74"/>
      <c r="BW59" s="74"/>
      <c r="BX59" s="74"/>
      <c r="BY59" s="74"/>
      <c r="BZ59" s="74"/>
      <c r="CA59" s="74"/>
      <c r="CB59" s="74"/>
      <c r="CC59" s="74"/>
      <c r="CD59" s="74"/>
      <c r="CE59" s="74"/>
      <c r="CF59" s="74"/>
    </row>
    <row r="60" spans="15:84" ht="53.1" customHeight="1" x14ac:dyDescent="0.2">
      <c r="O60" s="74"/>
      <c r="R60" s="87"/>
      <c r="S60" s="87"/>
      <c r="T60" s="87"/>
      <c r="U60" s="87"/>
      <c r="V60" s="87"/>
      <c r="W60" s="87"/>
      <c r="X60" s="87"/>
      <c r="Y60" s="87"/>
      <c r="Z60" s="87"/>
      <c r="AA60" s="87"/>
      <c r="AB60" s="87"/>
      <c r="AC60" s="87"/>
      <c r="AD60" s="87"/>
      <c r="AE60" s="87"/>
      <c r="AF60" s="87"/>
      <c r="BR60" s="74"/>
      <c r="BS60" s="74"/>
      <c r="BT60" s="74"/>
      <c r="BU60" s="74"/>
      <c r="BV60" s="74"/>
      <c r="BW60" s="74"/>
      <c r="BX60" s="74"/>
      <c r="BY60" s="74"/>
      <c r="BZ60" s="74"/>
      <c r="CA60" s="74"/>
      <c r="CB60" s="74"/>
      <c r="CC60" s="74"/>
      <c r="CD60" s="74"/>
      <c r="CE60" s="74"/>
      <c r="CF60" s="74"/>
    </row>
    <row r="61" spans="15:84" ht="53.1" customHeight="1" x14ac:dyDescent="0.2">
      <c r="O61" s="74"/>
      <c r="R61" s="87"/>
      <c r="S61" s="87"/>
      <c r="T61" s="87"/>
      <c r="U61" s="87"/>
      <c r="V61" s="87"/>
      <c r="W61" s="87"/>
      <c r="X61" s="87"/>
      <c r="Y61" s="87"/>
      <c r="Z61" s="87"/>
      <c r="AA61" s="87"/>
      <c r="AB61" s="87"/>
      <c r="AC61" s="87"/>
      <c r="AD61" s="87"/>
      <c r="AE61" s="87"/>
      <c r="AF61" s="87"/>
      <c r="BR61" s="74"/>
      <c r="BS61" s="74"/>
      <c r="BT61" s="74"/>
      <c r="BU61" s="74"/>
      <c r="BV61" s="74"/>
      <c r="BW61" s="74"/>
      <c r="BX61" s="74"/>
      <c r="BY61" s="74"/>
      <c r="BZ61" s="74"/>
      <c r="CA61" s="74"/>
      <c r="CB61" s="74"/>
      <c r="CC61" s="74"/>
      <c r="CD61" s="74"/>
      <c r="CE61" s="74"/>
      <c r="CF61" s="74"/>
    </row>
    <row r="62" spans="15:84" ht="53.1" customHeight="1" x14ac:dyDescent="0.2">
      <c r="O62" s="74"/>
      <c r="R62" s="87"/>
      <c r="S62" s="87"/>
      <c r="T62" s="87"/>
      <c r="U62" s="87"/>
      <c r="V62" s="87"/>
      <c r="W62" s="87"/>
      <c r="X62" s="87"/>
      <c r="Y62" s="87"/>
      <c r="Z62" s="87"/>
      <c r="AA62" s="87"/>
      <c r="AB62" s="87"/>
      <c r="AC62" s="87"/>
      <c r="AD62" s="87"/>
      <c r="AE62" s="87"/>
      <c r="AF62" s="87"/>
      <c r="BR62" s="74"/>
      <c r="BS62" s="74"/>
      <c r="BT62" s="74"/>
      <c r="BU62" s="74"/>
      <c r="BV62" s="74"/>
      <c r="BW62" s="74"/>
      <c r="BX62" s="74"/>
      <c r="BY62" s="74"/>
      <c r="BZ62" s="74"/>
      <c r="CA62" s="74"/>
      <c r="CB62" s="74"/>
      <c r="CC62" s="74"/>
      <c r="CD62" s="74"/>
      <c r="CE62" s="74"/>
      <c r="CF62" s="74"/>
    </row>
    <row r="63" spans="15:84" ht="53.1" customHeight="1" x14ac:dyDescent="0.2">
      <c r="O63" s="74"/>
      <c r="R63" s="87"/>
      <c r="S63" s="87"/>
      <c r="T63" s="87"/>
      <c r="U63" s="87"/>
      <c r="V63" s="87"/>
      <c r="W63" s="87"/>
      <c r="X63" s="87"/>
      <c r="Y63" s="87"/>
      <c r="Z63" s="87"/>
      <c r="AA63" s="87"/>
      <c r="AB63" s="87"/>
      <c r="AC63" s="87"/>
      <c r="AD63" s="87"/>
      <c r="AE63" s="87"/>
      <c r="AF63" s="87"/>
      <c r="BR63" s="74"/>
      <c r="BS63" s="74"/>
      <c r="BT63" s="74"/>
      <c r="BU63" s="74"/>
      <c r="BV63" s="74"/>
      <c r="BW63" s="74"/>
      <c r="BX63" s="74"/>
      <c r="BY63" s="74"/>
      <c r="BZ63" s="74"/>
      <c r="CA63" s="74"/>
      <c r="CB63" s="74"/>
      <c r="CC63" s="74"/>
      <c r="CD63" s="74"/>
      <c r="CE63" s="74"/>
      <c r="CF63" s="74"/>
    </row>
    <row r="64" spans="15:84" ht="53.1" customHeight="1" x14ac:dyDescent="0.2">
      <c r="O64" s="74"/>
      <c r="R64" s="87"/>
      <c r="S64" s="87"/>
      <c r="T64" s="87"/>
      <c r="U64" s="87"/>
      <c r="V64" s="87"/>
      <c r="W64" s="87"/>
      <c r="X64" s="87"/>
      <c r="Y64" s="87"/>
      <c r="Z64" s="87"/>
      <c r="AA64" s="87"/>
      <c r="AB64" s="87"/>
      <c r="AC64" s="87"/>
      <c r="AD64" s="87"/>
      <c r="AE64" s="87"/>
      <c r="AF64" s="87"/>
      <c r="BR64" s="74"/>
      <c r="BS64" s="74"/>
      <c r="BT64" s="74"/>
      <c r="BU64" s="74"/>
      <c r="BV64" s="74"/>
      <c r="BW64" s="74"/>
      <c r="BX64" s="74"/>
      <c r="BY64" s="74"/>
      <c r="BZ64" s="74"/>
      <c r="CA64" s="74"/>
      <c r="CB64" s="74"/>
      <c r="CC64" s="74"/>
      <c r="CD64" s="74"/>
      <c r="CE64" s="74"/>
      <c r="CF64" s="74"/>
    </row>
    <row r="65" spans="15:84" ht="53.1" customHeight="1" x14ac:dyDescent="0.2">
      <c r="O65" s="74"/>
      <c r="R65" s="87"/>
      <c r="S65" s="87"/>
      <c r="T65" s="87"/>
      <c r="U65" s="87"/>
      <c r="V65" s="87"/>
      <c r="W65" s="87"/>
      <c r="X65" s="87"/>
      <c r="Y65" s="87"/>
      <c r="Z65" s="87"/>
      <c r="AA65" s="87"/>
      <c r="AB65" s="87"/>
      <c r="AC65" s="87"/>
      <c r="AD65" s="87"/>
      <c r="AE65" s="87"/>
      <c r="AF65" s="87"/>
      <c r="BR65" s="74"/>
      <c r="BS65" s="74"/>
      <c r="BT65" s="74"/>
      <c r="BU65" s="74"/>
      <c r="BV65" s="74"/>
      <c r="BW65" s="74"/>
      <c r="BX65" s="74"/>
      <c r="BY65" s="74"/>
      <c r="BZ65" s="74"/>
      <c r="CA65" s="74"/>
      <c r="CB65" s="74"/>
      <c r="CC65" s="74"/>
      <c r="CD65" s="74"/>
      <c r="CE65" s="74"/>
      <c r="CF65" s="74"/>
    </row>
    <row r="66" spans="15:84" ht="53.1" customHeight="1" x14ac:dyDescent="0.2"/>
    <row r="67" spans="15:84" ht="53.1" customHeight="1" x14ac:dyDescent="0.2"/>
    <row r="68" spans="15:84" ht="53.1" customHeight="1" x14ac:dyDescent="0.2"/>
    <row r="69" spans="15:84" ht="53.1" customHeight="1" x14ac:dyDescent="0.2"/>
    <row r="70" spans="15:84" ht="53.1" customHeight="1" x14ac:dyDescent="0.2"/>
    <row r="71" spans="15:84" ht="53.1" customHeight="1" x14ac:dyDescent="0.2"/>
    <row r="72" spans="15:84" ht="53.1" customHeight="1" x14ac:dyDescent="0.2"/>
    <row r="73" spans="15:84" ht="53.1" customHeight="1" x14ac:dyDescent="0.2"/>
    <row r="74" spans="15:84" ht="53.1" customHeight="1" x14ac:dyDescent="0.2"/>
    <row r="75" spans="15:84" ht="53.1" customHeight="1" x14ac:dyDescent="0.2"/>
    <row r="76" spans="15:84" ht="53.1" customHeight="1" x14ac:dyDescent="0.2"/>
    <row r="77" spans="15:84" ht="53.1" customHeight="1" x14ac:dyDescent="0.2"/>
    <row r="78" spans="15:84" ht="53.1" customHeight="1" x14ac:dyDescent="0.2"/>
  </sheetData>
  <sheetProtection formatCells="0" formatColumns="0" formatRows="0" insertRows="0" deleteRows="0" sort="0" autoFilter="0" pivotTables="0"/>
  <phoneticPr fontId="14" type="noConversion"/>
  <dataValidations count="2">
    <dataValidation type="list" allowBlank="1" showInputMessage="1" showErrorMessage="1" sqref="F10:F16" xr:uid="{64328A62-0561-44D2-8D1B-2D8F44BA64B7}">
      <formula1>INDIRECT("TableBowtieDropdown[Bow Tie Element]")</formula1>
    </dataValidation>
    <dataValidation type="list" allowBlank="1" showInputMessage="1" showErrorMessage="1" sqref="C10:C16" xr:uid="{83732923-FAD6-40D7-BC57-1E265D581A2B}">
      <formula1>INDIRECT("TableProgTypeDropdown[Program Type Options]")</formula1>
    </dataValidation>
  </dataValidations>
  <printOptions horizontalCentered="1"/>
  <pageMargins left="0.7" right="0.7" top="0.75" bottom="0.75" header="0.3" footer="0.3"/>
  <pageSetup paperSize="17" scale="49" fitToHeight="0" orientation="landscape"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380B2-7820-412F-803F-21F9D7EDDDFD}">
  <sheetPr codeName="Sheet5">
    <tabColor theme="9" tint="0.39997558519241921"/>
    <pageSetUpPr fitToPage="1"/>
  </sheetPr>
  <dimension ref="A1:AB144"/>
  <sheetViews>
    <sheetView showGridLines="0" zoomScaleNormal="100" workbookViewId="0">
      <selection activeCell="D8" sqref="D8"/>
    </sheetView>
  </sheetViews>
  <sheetFormatPr defaultColWidth="9.140625" defaultRowHeight="15" x14ac:dyDescent="0.25"/>
  <cols>
    <col min="1" max="1" width="5.7109375" style="77" customWidth="1"/>
    <col min="2" max="2" width="21.7109375" style="77" customWidth="1"/>
    <col min="3" max="3" width="16.7109375" style="77" customWidth="1"/>
    <col min="4" max="4" width="31" style="77" customWidth="1"/>
    <col min="5" max="5" width="26.5703125" style="77" customWidth="1"/>
    <col min="6" max="6" width="40" style="77" customWidth="1"/>
    <col min="7" max="8" width="12.5703125" style="77" customWidth="1"/>
    <col min="9" max="9" width="13.85546875" style="77" customWidth="1"/>
    <col min="10" max="10" width="11.28515625" style="77" customWidth="1"/>
    <col min="11" max="15" width="13.85546875" style="77" customWidth="1"/>
    <col min="16" max="16" width="21.85546875" style="77" customWidth="1"/>
    <col min="17" max="22" width="12.85546875" style="77" customWidth="1"/>
    <col min="23" max="23" width="12.42578125" style="77" customWidth="1"/>
    <col min="24" max="24" width="32.140625" style="77" customWidth="1"/>
    <col min="25" max="25" width="12" style="77" bestFit="1" customWidth="1"/>
    <col min="26" max="26" width="19.85546875" style="77" customWidth="1"/>
    <col min="27" max="16384" width="9.140625" style="77"/>
  </cols>
  <sheetData>
    <row r="1" spans="1:28" x14ac:dyDescent="0.25">
      <c r="A1" s="100" t="s">
        <v>191</v>
      </c>
      <c r="D1" s="101"/>
      <c r="E1" s="101"/>
      <c r="F1" s="101"/>
      <c r="G1" s="101"/>
      <c r="H1" s="101"/>
      <c r="I1" s="101">
        <v>55300</v>
      </c>
      <c r="J1" s="102">
        <v>0.68516912402428443</v>
      </c>
      <c r="K1" s="103">
        <v>0.9</v>
      </c>
      <c r="L1" s="101"/>
      <c r="M1" s="101"/>
      <c r="N1" s="101"/>
    </row>
    <row r="2" spans="1:28" x14ac:dyDescent="0.25">
      <c r="A2" s="77" t="s">
        <v>192</v>
      </c>
      <c r="D2" s="101"/>
      <c r="E2" s="101"/>
      <c r="F2" s="101"/>
      <c r="G2" s="101"/>
      <c r="H2" s="101"/>
      <c r="I2" s="101">
        <v>171.2</v>
      </c>
      <c r="J2" s="102">
        <v>0.31483087597571552</v>
      </c>
      <c r="K2" s="101"/>
      <c r="L2" s="101"/>
      <c r="M2" s="101"/>
      <c r="N2" s="101">
        <v>1000</v>
      </c>
      <c r="Y2" s="104"/>
    </row>
    <row r="3" spans="1:28" x14ac:dyDescent="0.25">
      <c r="A3" s="77" t="s">
        <v>193</v>
      </c>
      <c r="D3" s="101"/>
      <c r="E3" s="101"/>
      <c r="F3" s="105">
        <v>6.7375049193231003E-3</v>
      </c>
      <c r="G3" s="105"/>
      <c r="H3" s="105"/>
      <c r="I3" s="101">
        <v>6928.8</v>
      </c>
      <c r="J3" s="106"/>
      <c r="K3" s="106"/>
      <c r="L3" s="106"/>
      <c r="M3" s="106"/>
      <c r="N3" s="106"/>
      <c r="O3" s="106"/>
    </row>
    <row r="4" spans="1:28" ht="18.75" customHeight="1" x14ac:dyDescent="0.25">
      <c r="A4" s="77" t="s">
        <v>194</v>
      </c>
      <c r="D4" s="107">
        <v>203564781.34</v>
      </c>
      <c r="E4" s="101"/>
      <c r="G4" s="104"/>
      <c r="L4" s="108"/>
      <c r="M4" s="101"/>
      <c r="N4" s="102"/>
      <c r="O4" s="109"/>
    </row>
    <row r="5" spans="1:28" ht="20.25" customHeight="1" x14ac:dyDescent="0.25">
      <c r="D5" s="107"/>
      <c r="E5" s="101"/>
      <c r="G5" s="104"/>
      <c r="J5" s="110"/>
      <c r="K5" s="102"/>
      <c r="L5" s="108"/>
      <c r="M5" s="108"/>
      <c r="N5" s="102"/>
    </row>
    <row r="6" spans="1:28" ht="14.25" customHeight="1" x14ac:dyDescent="0.25">
      <c r="B6" s="111" t="s">
        <v>195</v>
      </c>
      <c r="C6" s="112"/>
      <c r="D6" s="101"/>
      <c r="E6" s="113"/>
      <c r="F6" s="101" t="s">
        <v>196</v>
      </c>
      <c r="G6" s="104"/>
      <c r="H6" s="101"/>
      <c r="I6" s="108"/>
      <c r="J6" s="114"/>
      <c r="K6" s="114"/>
      <c r="L6" s="114"/>
      <c r="M6" s="114"/>
      <c r="N6" s="114"/>
      <c r="O6" s="114"/>
      <c r="Q6" s="115"/>
      <c r="R6" s="115"/>
      <c r="S6" s="115"/>
      <c r="T6" s="115"/>
      <c r="U6" s="115"/>
      <c r="V6" s="115"/>
      <c r="W6" s="115"/>
    </row>
    <row r="7" spans="1:28" ht="42" customHeight="1" x14ac:dyDescent="0.25">
      <c r="B7" s="170" t="s">
        <v>158</v>
      </c>
      <c r="C7" s="170" t="s">
        <v>49</v>
      </c>
      <c r="D7" s="170" t="s">
        <v>51</v>
      </c>
      <c r="E7" s="171" t="s">
        <v>197</v>
      </c>
      <c r="F7" s="170" t="s">
        <v>54</v>
      </c>
      <c r="G7" s="172" t="s">
        <v>198</v>
      </c>
      <c r="H7" s="172" t="s">
        <v>199</v>
      </c>
      <c r="I7" s="172" t="s">
        <v>200</v>
      </c>
      <c r="J7" s="172" t="s">
        <v>201</v>
      </c>
      <c r="K7" s="172" t="s">
        <v>202</v>
      </c>
      <c r="L7" s="172" t="s">
        <v>203</v>
      </c>
      <c r="M7" s="172" t="s">
        <v>204</v>
      </c>
      <c r="N7" s="172" t="s">
        <v>205</v>
      </c>
      <c r="O7" s="172" t="s">
        <v>206</v>
      </c>
      <c r="P7" s="172" t="s">
        <v>207</v>
      </c>
      <c r="Q7" s="172" t="s">
        <v>208</v>
      </c>
      <c r="R7" s="172" t="s">
        <v>209</v>
      </c>
      <c r="S7" s="172" t="s">
        <v>210</v>
      </c>
      <c r="T7" s="172" t="s">
        <v>211</v>
      </c>
      <c r="U7" s="172" t="s">
        <v>212</v>
      </c>
      <c r="V7" s="172" t="s">
        <v>213</v>
      </c>
      <c r="W7" s="172" t="s">
        <v>214</v>
      </c>
      <c r="X7" s="172" t="s">
        <v>215</v>
      </c>
      <c r="Y7" s="172" t="s">
        <v>216</v>
      </c>
      <c r="Z7" s="172" t="s">
        <v>217</v>
      </c>
      <c r="AA7" s="170" t="s">
        <v>218</v>
      </c>
      <c r="AB7" s="170" t="s">
        <v>219</v>
      </c>
    </row>
    <row r="8" spans="1:28" ht="15" customHeight="1" x14ac:dyDescent="0.25">
      <c r="B8" s="221" t="str">
        <f>IFERROR(INDEX('Summary of Programs'!A:A,MATCH(TableExposure[[#This Row],[Program]],'Summary of Programs'!B:B,0)),"No match in Summary of Programs tab")</f>
        <v>7.3.9-2021</v>
      </c>
      <c r="C8" s="221" t="str">
        <f>IFERROR(INDEX('Summary of Programs'!C:C,MATCH(TableExposure[[#This Row],[Program]],'Summary of Programs'!B:B,0)),"No match in Summary of Programs tab")</f>
        <v>Control</v>
      </c>
      <c r="D8" s="2" t="s">
        <v>924</v>
      </c>
      <c r="E8" s="1"/>
      <c r="F8" s="2" t="s">
        <v>223</v>
      </c>
      <c r="G8" s="222">
        <f>INDEX(TableTranche[[#All],[Exposure]], MATCH(TableExposure[[#This Row],[Tranche]], TableTranche[[#All],[Tranche]], 0))</f>
        <v>31327.159354000003</v>
      </c>
      <c r="H8" s="223" t="str">
        <f>INDEX(TableTranche[[#All],[Unit]], MATCH(TableExposure[[#This Row],[Tranche]], TableTranche[[#All],[Tranche]], 0))</f>
        <v>Miles</v>
      </c>
      <c r="I8" s="122">
        <v>1</v>
      </c>
      <c r="J8" s="120">
        <v>1</v>
      </c>
      <c r="K8" s="120">
        <v>1</v>
      </c>
      <c r="L8" s="120">
        <v>1</v>
      </c>
      <c r="M8" s="117"/>
      <c r="N8" s="117"/>
      <c r="O8" s="117"/>
      <c r="P8" s="118" t="s">
        <v>224</v>
      </c>
      <c r="Q8" s="7"/>
      <c r="R8" s="8"/>
      <c r="S8" s="8"/>
      <c r="T8" s="8"/>
      <c r="U8" s="8"/>
      <c r="V8" s="8"/>
      <c r="W8" s="8"/>
      <c r="X8" s="7"/>
      <c r="Y8" s="7"/>
      <c r="Z8" s="9"/>
      <c r="AA8" s="164" t="str">
        <f>IF(AND(MAX(TableExposure[[#This Row],[Program Exposure 2020]:[Program Exposure 2026]])&gt;1,TableExposure[[#This Row],[Unit for Program Exposure]]="% of tranche exposure"),"Format not percent","")</f>
        <v/>
      </c>
      <c r="AB8" s="221" t="str" cm="1">
        <f t="array" ref="AB8">IFERROR(INDEX(Table_RiskNameLookup[RISK ID],MATCH(TableExposure[[#This Row],[Risk (for Cross Cutter only)]],Table_RiskNameLookup[Risk/Cross Cutting Factor Name],0)),RiskID)</f>
        <v>WLDFR</v>
      </c>
    </row>
    <row r="9" spans="1:28" ht="15" customHeight="1" x14ac:dyDescent="0.25">
      <c r="B9" s="221" t="str">
        <f>IFERROR(INDEX('Summary of Programs'!A:A,MATCH(TableExposure[[#This Row],[Program]],'Summary of Programs'!B:B,0)),"No match in Summary of Programs tab")</f>
        <v>No match in Summary of Programs tab</v>
      </c>
      <c r="C9" s="221" t="str">
        <f>IFERROR(INDEX('Summary of Programs'!C:C,MATCH(TableExposure[[#This Row],[Program]],'Summary of Programs'!B:B,0)),"No match in Summary of Programs tab")</f>
        <v>No match in Summary of Programs tab</v>
      </c>
      <c r="D9" s="1"/>
      <c r="E9" s="1"/>
      <c r="F9" s="1"/>
      <c r="G9" s="222" t="e">
        <f>INDEX(TableTranche[[#All],[Exposure]], MATCH(TableExposure[[#This Row],[Tranche]], TableTranche[[#All],[Tranche]], 0))</f>
        <v>#N/A</v>
      </c>
      <c r="H9" s="223" t="e">
        <f>INDEX(TableTranche[[#All],[Unit]], MATCH(TableExposure[[#This Row],[Tranche]], TableTranche[[#All],[Tranche]], 0))</f>
        <v>#N/A</v>
      </c>
      <c r="I9" s="116"/>
      <c r="J9" s="117"/>
      <c r="K9" s="117"/>
      <c r="L9" s="117"/>
      <c r="M9" s="117"/>
      <c r="N9" s="117"/>
      <c r="O9" s="117"/>
      <c r="P9" s="118"/>
      <c r="Q9" s="7"/>
      <c r="R9" s="8"/>
      <c r="S9" s="8"/>
      <c r="T9" s="8"/>
      <c r="U9" s="8"/>
      <c r="V9" s="8"/>
      <c r="W9" s="8"/>
      <c r="X9" s="7"/>
      <c r="Y9" s="7"/>
      <c r="Z9" s="9"/>
      <c r="AA9" s="164" t="str">
        <f>IF(AND(MAX(TableExposure[[#This Row],[Program Exposure 2020]:[Program Exposure 2026]])&gt;1,TableExposure[[#This Row],[Unit for Program Exposure]]="% of tranche exposure"),"Format not percent","")</f>
        <v/>
      </c>
      <c r="AB9" s="221" t="str" cm="1">
        <f t="array" ref="AB9">IFERROR(INDEX(Table_RiskNameLookup[RISK ID],MATCH(TableExposure[[#This Row],[Risk (for Cross Cutter only)]],Table_RiskNameLookup[Risk/Cross Cutting Factor Name],0)),RiskID)</f>
        <v>WLDFR</v>
      </c>
    </row>
    <row r="10" spans="1:28" ht="15" customHeight="1" x14ac:dyDescent="0.25">
      <c r="B10" s="221" t="str">
        <f>IFERROR(INDEX('Summary of Programs'!A:A,MATCH(TableExposure[[#This Row],[Program]],'Summary of Programs'!B:B,0)),"No match in Summary of Programs tab")</f>
        <v>No match in Summary of Programs tab</v>
      </c>
      <c r="C10" s="221" t="str">
        <f>IFERROR(INDEX('Summary of Programs'!C:C,MATCH(TableExposure[[#This Row],[Program]],'Summary of Programs'!B:B,0)),"No match in Summary of Programs tab")</f>
        <v>No match in Summary of Programs tab</v>
      </c>
      <c r="D10" s="1"/>
      <c r="E10" s="1"/>
      <c r="F10" s="1"/>
      <c r="G10" s="222" t="e">
        <f>INDEX(TableTranche[[#All],[Exposure]], MATCH(TableExposure[[#This Row],[Tranche]], TableTranche[[#All],[Tranche]], 0))</f>
        <v>#N/A</v>
      </c>
      <c r="H10" s="223" t="e">
        <f>INDEX(TableTranche[[#All],[Unit]], MATCH(TableExposure[[#This Row],[Tranche]], TableTranche[[#All],[Tranche]], 0))</f>
        <v>#N/A</v>
      </c>
      <c r="I10" s="116"/>
      <c r="J10" s="117"/>
      <c r="K10" s="117"/>
      <c r="L10" s="117"/>
      <c r="M10" s="117"/>
      <c r="N10" s="117"/>
      <c r="O10" s="117"/>
      <c r="P10" s="118"/>
      <c r="Q10" s="7"/>
      <c r="R10" s="8"/>
      <c r="S10" s="8"/>
      <c r="T10" s="8"/>
      <c r="U10" s="8"/>
      <c r="V10" s="8"/>
      <c r="W10" s="8"/>
      <c r="X10" s="7"/>
      <c r="Y10" s="7"/>
      <c r="Z10" s="9"/>
      <c r="AA10" s="164" t="str">
        <f>IF(AND(MAX(TableExposure[[#This Row],[Program Exposure 2020]:[Program Exposure 2026]])&gt;1,TableExposure[[#This Row],[Unit for Program Exposure]]="% of tranche exposure"),"Format not percent","")</f>
        <v/>
      </c>
      <c r="AB10" s="221" t="str" cm="1">
        <f t="array" ref="AB10">IFERROR(INDEX(Table_RiskNameLookup[RISK ID],MATCH(TableExposure[[#This Row],[Risk (for Cross Cutter only)]],Table_RiskNameLookup[Risk/Cross Cutting Factor Name],0)),RiskID)</f>
        <v>WLDFR</v>
      </c>
    </row>
    <row r="11" spans="1:28" ht="15" customHeight="1" x14ac:dyDescent="0.25"/>
    <row r="12" spans="1:28" ht="15" customHeight="1" x14ac:dyDescent="0.25"/>
    <row r="13" spans="1:28" ht="15" customHeight="1" x14ac:dyDescent="0.25"/>
    <row r="14" spans="1:28" ht="15" customHeight="1" x14ac:dyDescent="0.25"/>
    <row r="15" spans="1:28" ht="15" customHeight="1" x14ac:dyDescent="0.25"/>
    <row r="16" spans="1:28" ht="15" customHeight="1" x14ac:dyDescent="0.25"/>
    <row r="17" spans="2:28" ht="15" customHeight="1" x14ac:dyDescent="0.25"/>
    <row r="18" spans="2:28" ht="14.25" customHeight="1" x14ac:dyDescent="0.25"/>
    <row r="19" spans="2:28" ht="15" customHeight="1" x14ac:dyDescent="0.25"/>
    <row r="20" spans="2:28" ht="15" customHeight="1" x14ac:dyDescent="0.25"/>
    <row r="21" spans="2:28" ht="15" customHeight="1" x14ac:dyDescent="0.25"/>
    <row r="22" spans="2:28" s="123" customFormat="1" ht="14.25" customHeight="1" x14ac:dyDescent="0.25">
      <c r="B22" s="77"/>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row>
    <row r="23" spans="2:28" s="123" customFormat="1" ht="14.25" customHeight="1" x14ac:dyDescent="0.25">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row>
    <row r="24" spans="2:28" s="123" customFormat="1" ht="14.25" customHeight="1" x14ac:dyDescent="0.25">
      <c r="B24" s="77"/>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row>
    <row r="25" spans="2:28" s="123" customFormat="1" ht="15" customHeight="1" x14ac:dyDescent="0.25">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row>
    <row r="26" spans="2:28" ht="14.25" customHeight="1" x14ac:dyDescent="0.25"/>
    <row r="27" spans="2:28" ht="15" customHeight="1" x14ac:dyDescent="0.25"/>
    <row r="28" spans="2:28" ht="15" customHeight="1" x14ac:dyDescent="0.25"/>
    <row r="29" spans="2:28" ht="15" customHeight="1" x14ac:dyDescent="0.25"/>
    <row r="30" spans="2:28" ht="15" customHeight="1" x14ac:dyDescent="0.25"/>
    <row r="31" spans="2:28" ht="15" customHeight="1" x14ac:dyDescent="0.25"/>
    <row r="32" spans="2:28" ht="15" customHeight="1" x14ac:dyDescent="0.25"/>
    <row r="33" spans="2:28" ht="15" customHeight="1" x14ac:dyDescent="0.25"/>
    <row r="34" spans="2:28" s="123" customFormat="1" ht="15" customHeight="1" x14ac:dyDescent="0.25">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row>
    <row r="35" spans="2:28" s="123" customFormat="1" ht="15" customHeight="1" x14ac:dyDescent="0.25">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row>
    <row r="36" spans="2:28" s="123" customFormat="1" ht="15" customHeight="1" x14ac:dyDescent="0.25">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row>
    <row r="37" spans="2:28" s="123" customFormat="1" ht="15" customHeight="1" x14ac:dyDescent="0.25">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row>
    <row r="38" spans="2:28" ht="15" customHeight="1" x14ac:dyDescent="0.25"/>
    <row r="39" spans="2:28" ht="13.5" customHeight="1" x14ac:dyDescent="0.25"/>
    <row r="40" spans="2:28" ht="15" customHeight="1" x14ac:dyDescent="0.25"/>
    <row r="41" spans="2:28" ht="15" customHeight="1" x14ac:dyDescent="0.25"/>
    <row r="42" spans="2:28" ht="15" customHeight="1" x14ac:dyDescent="0.25"/>
    <row r="43" spans="2:28" ht="15" customHeight="1" x14ac:dyDescent="0.25"/>
    <row r="44" spans="2:28" s="119" customFormat="1" ht="13.5" customHeight="1" x14ac:dyDescent="0.25">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row>
    <row r="45" spans="2:28" s="119" customFormat="1" ht="15" customHeight="1" x14ac:dyDescent="0.25">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row>
    <row r="46" spans="2:28" s="119" customFormat="1" ht="15" customHeight="1" x14ac:dyDescent="0.25">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row>
    <row r="47" spans="2:28" s="119" customFormat="1" ht="15" customHeight="1" x14ac:dyDescent="0.25">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row>
    <row r="48" spans="2:2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7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34" ht="16.5" customHeight="1" x14ac:dyDescent="0.25"/>
    <row r="135" ht="16.5" customHeight="1" x14ac:dyDescent="0.25"/>
    <row r="137" ht="17.25" customHeight="1" x14ac:dyDescent="0.25"/>
    <row r="138" ht="15" customHeight="1" x14ac:dyDescent="0.25"/>
    <row r="139" ht="19.5" customHeight="1" x14ac:dyDescent="0.25"/>
    <row r="144" ht="15" customHeight="1" x14ac:dyDescent="0.25"/>
  </sheetData>
  <sheetProtection formatCells="0" formatColumns="0" formatRows="0" insertRows="0" deleteRows="0" sort="0" autoFilter="0" pivotTables="0"/>
  <phoneticPr fontId="14" type="noConversion"/>
  <conditionalFormatting sqref="AA8:AA10">
    <cfRule type="notContainsBlanks" dxfId="441" priority="1">
      <formula>LEN(TRIM(AA8))&gt;0</formula>
    </cfRule>
  </conditionalFormatting>
  <dataValidations count="5">
    <dataValidation allowBlank="1" showInputMessage="1" showErrorMessage="1" sqref="Q8:Y10" xr:uid="{EDC1D96C-8507-4028-8731-E2186BD18414}"/>
    <dataValidation type="list" allowBlank="1" showInputMessage="1" showErrorMessage="1" sqref="F8:F10" xr:uid="{370D58AD-6B47-4898-A4A1-3D34179E582E}">
      <formula1>INDIRECT("TableTranche[Tranche]")</formula1>
    </dataValidation>
    <dataValidation type="list" allowBlank="1" showInputMessage="1" showErrorMessage="1" sqref="P8:P10" xr:uid="{D15FF13B-5850-461B-BFF5-9792060EF085}">
      <formula1>INDIRECT("TableProgExpDropdown[Program Exposure Options]")</formula1>
    </dataValidation>
    <dataValidation type="list" allowBlank="1" showInputMessage="1" showErrorMessage="1" sqref="E8:E10" xr:uid="{56ED3E2D-91C7-4F14-98E5-363B6B86E7C7}">
      <formula1>INDIRECT("Table_RiskNameLookup[Risk/Cross Cutting Factor Name]")</formula1>
    </dataValidation>
    <dataValidation type="list" allowBlank="1" showInputMessage="1" showErrorMessage="1" sqref="D8:D10" xr:uid="{5AD0E2B8-C08E-4C81-B0B6-FA39853ADE7C}">
      <formula1>INDIRECT("TableSummary[Program]")</formula1>
    </dataValidation>
  </dataValidations>
  <pageMargins left="0.25" right="0.25" top="0.75" bottom="0.75" header="0.3" footer="0.3"/>
  <pageSetup paperSize="17" scale="36" fitToHeight="0"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5D64F-98F1-484A-A91C-E5B4E4E12B93}">
  <sheetPr codeName="Sheet6">
    <tabColor theme="9" tint="0.39997558519241921"/>
  </sheetPr>
  <dimension ref="A1:AH57"/>
  <sheetViews>
    <sheetView showGridLines="0" topLeftCell="L6" zoomScaleNormal="100" workbookViewId="0">
      <selection activeCell="M9" sqref="M9:P9"/>
    </sheetView>
  </sheetViews>
  <sheetFormatPr defaultColWidth="9.140625" defaultRowHeight="15" x14ac:dyDescent="0.25"/>
  <cols>
    <col min="1" max="1" width="8.7109375" style="77" customWidth="1"/>
    <col min="2" max="2" width="22.42578125" style="77" customWidth="1"/>
    <col min="3" max="3" width="16.5703125" style="77" customWidth="1"/>
    <col min="4" max="4" width="56.7109375" style="77" customWidth="1"/>
    <col min="5" max="5" width="17.42578125" style="77" customWidth="1"/>
    <col min="6" max="6" width="30.7109375" style="77" customWidth="1"/>
    <col min="7" max="11" width="20.42578125" style="77" customWidth="1"/>
    <col min="12" max="12" width="20.42578125" style="127" customWidth="1"/>
    <col min="13" max="13" width="24.42578125" style="127" bestFit="1" customWidth="1"/>
    <col min="14" max="14" width="25.28515625" style="127" bestFit="1" customWidth="1"/>
    <col min="15" max="16" width="21.5703125" style="127" customWidth="1"/>
    <col min="17" max="17" width="23.7109375" style="127" customWidth="1"/>
    <col min="18" max="18" width="23.42578125" style="127" customWidth="1"/>
    <col min="19" max="19" width="20.7109375" style="127" customWidth="1"/>
    <col min="20" max="20" width="41.5703125" style="77" bestFit="1" customWidth="1"/>
    <col min="21" max="21" width="15.85546875" style="77" customWidth="1"/>
    <col min="22" max="22" width="14.140625" style="77" customWidth="1"/>
    <col min="23" max="23" width="16.5703125" style="77" bestFit="1" customWidth="1"/>
    <col min="24" max="24" width="16.5703125" style="77" customWidth="1"/>
    <col min="25" max="25" width="10.7109375" style="77" customWidth="1"/>
    <col min="26" max="26" width="10.5703125" style="77" customWidth="1"/>
    <col min="27" max="16384" width="9.140625" style="77"/>
  </cols>
  <sheetData>
    <row r="1" spans="2:30" x14ac:dyDescent="0.25">
      <c r="B1" s="100" t="s">
        <v>225</v>
      </c>
    </row>
    <row r="2" spans="2:30" x14ac:dyDescent="0.25">
      <c r="G2" s="127"/>
      <c r="H2" s="127"/>
      <c r="I2" s="127"/>
      <c r="J2" s="127"/>
      <c r="K2" s="127"/>
    </row>
    <row r="3" spans="2:30" x14ac:dyDescent="0.25">
      <c r="M3" s="77"/>
      <c r="N3" s="77"/>
      <c r="O3" s="77"/>
      <c r="P3" s="77"/>
      <c r="Q3" s="77"/>
      <c r="R3" s="77"/>
      <c r="S3" s="77"/>
    </row>
    <row r="4" spans="2:30" x14ac:dyDescent="0.25">
      <c r="H4" s="127"/>
      <c r="M4" s="77"/>
      <c r="N4" s="77"/>
      <c r="O4" s="77"/>
      <c r="P4" s="77"/>
      <c r="Q4" s="77"/>
      <c r="R4" s="77"/>
      <c r="S4" s="77"/>
    </row>
    <row r="5" spans="2:30" x14ac:dyDescent="0.25">
      <c r="H5" s="127"/>
      <c r="M5" s="77"/>
      <c r="N5" s="77"/>
      <c r="O5" s="77"/>
      <c r="P5" s="77"/>
      <c r="Q5" s="77"/>
      <c r="R5" s="77"/>
      <c r="S5" s="77"/>
    </row>
    <row r="6" spans="2:30" x14ac:dyDescent="0.25">
      <c r="G6" s="124"/>
      <c r="H6" s="124"/>
      <c r="I6" s="124"/>
      <c r="L6" s="77"/>
      <c r="M6" s="77"/>
      <c r="N6" s="77"/>
      <c r="O6" s="77"/>
      <c r="P6" s="77"/>
      <c r="Q6" s="77"/>
      <c r="R6" s="77"/>
      <c r="S6" s="77"/>
    </row>
    <row r="7" spans="2:30" x14ac:dyDescent="0.25">
      <c r="C7" s="128"/>
      <c r="G7" s="129"/>
      <c r="H7" s="129"/>
      <c r="I7" s="129"/>
      <c r="N7" s="77"/>
      <c r="O7" s="77"/>
      <c r="P7" s="77"/>
      <c r="Q7" s="77"/>
    </row>
    <row r="8" spans="2:30" ht="57.75" customHeight="1" x14ac:dyDescent="0.25">
      <c r="B8" t="s">
        <v>158</v>
      </c>
      <c r="C8" t="s">
        <v>49</v>
      </c>
      <c r="D8" t="s">
        <v>51</v>
      </c>
      <c r="E8" t="s">
        <v>226</v>
      </c>
      <c r="F8" s="37" t="s">
        <v>227</v>
      </c>
      <c r="G8" s="37" t="s">
        <v>228</v>
      </c>
      <c r="H8" s="37" t="s">
        <v>229</v>
      </c>
      <c r="I8" s="37" t="s">
        <v>230</v>
      </c>
      <c r="J8" s="37" t="s">
        <v>231</v>
      </c>
      <c r="K8" s="37" t="s">
        <v>232</v>
      </c>
      <c r="L8" s="37" t="s">
        <v>233</v>
      </c>
      <c r="M8" s="173" t="s">
        <v>234</v>
      </c>
      <c r="N8" s="173" t="s">
        <v>235</v>
      </c>
      <c r="O8" s="173" t="s">
        <v>236</v>
      </c>
      <c r="P8" s="173" t="s">
        <v>237</v>
      </c>
      <c r="Q8" s="173" t="s">
        <v>238</v>
      </c>
      <c r="R8" s="173" t="s">
        <v>239</v>
      </c>
      <c r="S8" s="173" t="s">
        <v>240</v>
      </c>
      <c r="T8" s="37" t="s">
        <v>241</v>
      </c>
      <c r="U8" s="37" t="s">
        <v>242</v>
      </c>
      <c r="V8" s="173" t="s">
        <v>243</v>
      </c>
      <c r="W8" s="173" t="s">
        <v>244</v>
      </c>
      <c r="X8" s="37" t="s">
        <v>245</v>
      </c>
      <c r="Y8" s="173" t="s">
        <v>246</v>
      </c>
      <c r="Z8" s="173" t="s">
        <v>247</v>
      </c>
      <c r="AA8" s="173" t="s">
        <v>248</v>
      </c>
      <c r="AB8" s="173" t="s">
        <v>249</v>
      </c>
      <c r="AC8" s="173" t="s">
        <v>250</v>
      </c>
    </row>
    <row r="9" spans="2:30" ht="15.75" customHeight="1" x14ac:dyDescent="0.25">
      <c r="B9" s="221" t="str">
        <f>IFERROR(INDEX('Summary of Programs'!A:A,MATCH(TableProgSpend[[#This Row],[Program]],'Summary of Programs'!B:B,0)),"No match in Summary of Programs")</f>
        <v>7.3.9-2021</v>
      </c>
      <c r="C9" s="221" t="str">
        <f>IFERROR(INDEX('Summary of Programs'!C:C,MATCH(TableProgSpend[[#This Row],[Program]],'Summary of Programs'!B:B,0)),"No match in Summary of Programs tab")</f>
        <v>Control</v>
      </c>
      <c r="D9" s="2" t="s">
        <v>924</v>
      </c>
      <c r="E9" s="2"/>
      <c r="F9" s="255"/>
      <c r="G9" s="255"/>
      <c r="H9" s="255"/>
      <c r="I9" s="255"/>
      <c r="J9" s="255"/>
      <c r="K9" s="255"/>
      <c r="L9" s="255"/>
      <c r="M9" s="255">
        <f>'All EP&amp;ER - Financials'!F7</f>
        <v>53936430.173329286</v>
      </c>
      <c r="N9" s="255">
        <f>'All EP&amp;ER - Financials'!G7</f>
        <v>54400863.560278654</v>
      </c>
      <c r="O9" s="255">
        <f>'All EP&amp;ER - Financials'!H7</f>
        <v>56692632.183525652</v>
      </c>
      <c r="P9" s="255">
        <f>'All EP&amp;ER - Financials'!I7</f>
        <v>57891175.559385821</v>
      </c>
      <c r="Q9" s="255"/>
      <c r="R9" s="255"/>
      <c r="S9" s="255"/>
      <c r="T9" s="130"/>
      <c r="U9" s="224" t="str">
        <f>IF(SUM(TableProgSpend[[#This Row],[CapEx USD 2020]:[CapEx USD 2026]])&gt;0,INDEX(TablePVRR[PVRR Multiplier (no O&amp;M)],MATCH(TableProgSpend[[#This Row],[Asset Type]],TablePVRR[Asset Group],0)),"")</f>
        <v/>
      </c>
      <c r="V9" s="125"/>
      <c r="W9" s="224" t="str">
        <f>IF(SUM(TableProgSpend[[#This Row],[CapEx USD 2020]:[CapEx USD 2026]])&gt;0,INDEX(TablePVRR[Lifetime O&amp;M as % of PVRR],MATCH(TableProgSpend[[#This Row],[Asset Type]],TablePVRR[Asset Group],0)),"")</f>
        <v/>
      </c>
      <c r="X9" s="125"/>
      <c r="Y9" s="224"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9" s="224">
        <f>IFERROR(IF(TableProgSpend[[#This Row],[Asset Type]]="Custom",TableProgSpend[[#This Row],[Custom Capital PVRR Multiplier]],TableProgSpend[[#This Row],[Generic Capital PVRR Multiplier]])+TableProgSpend[[#This Row],[Lifetime Incremental O&amp;M PVRR Multiplier]],0)</f>
        <v>0</v>
      </c>
      <c r="AA9" s="165" t="b">
        <f>ISNUMBER(MATCH(TableProgSpend[[#This Row],[Program]],TableExposure[Program],0))</f>
        <v>1</v>
      </c>
      <c r="AB9" s="165" t="b">
        <f>ISNUMBER(MATCH(TableProgSpend[[#This Row],[Program]],TableTranchSpend[Program],0))</f>
        <v>1</v>
      </c>
      <c r="AC9" s="165" t="b">
        <f>OR(ISNUMBER(MATCH(TableProgSpend[[#This Row],[Program]],TableFreqPrograms[Program],0)),ISNUMBER(MATCH(TableProgSpend[[#This Row],[Program]],TableConseqPrograms[Program],0)))</f>
        <v>1</v>
      </c>
    </row>
    <row r="10" spans="2:30" ht="15.75" customHeight="1" x14ac:dyDescent="0.25">
      <c r="B10" s="221" t="str">
        <f>IFERROR(INDEX('Summary of Programs'!A:A,MATCH(TableProgSpend[[#This Row],[Program]],'Summary of Programs'!B:B,0)),"No match in Summary of Programs")</f>
        <v>No match in Summary of Programs</v>
      </c>
      <c r="C10" s="221" t="str">
        <f>IFERROR(INDEX('Summary of Programs'!C:C,MATCH(TableProgSpend[[#This Row],[Program]],'Summary of Programs'!B:B,0)),"No match in Summary of Programs tab")</f>
        <v>No match in Summary of Programs tab</v>
      </c>
      <c r="D10" s="2"/>
      <c r="E10" s="2"/>
      <c r="F10" s="255"/>
      <c r="G10" s="255"/>
      <c r="H10" s="255"/>
      <c r="I10" s="255"/>
      <c r="J10" s="255"/>
      <c r="K10" s="255"/>
      <c r="L10" s="255"/>
      <c r="M10" s="255"/>
      <c r="N10" s="255"/>
      <c r="O10" s="255"/>
      <c r="P10" s="255"/>
      <c r="Q10" s="255"/>
      <c r="R10" s="255"/>
      <c r="S10" s="255"/>
      <c r="T10" s="130"/>
      <c r="U10" s="224" t="str">
        <f>IF(SUM(TableProgSpend[[#This Row],[CapEx USD 2020]:[CapEx USD 2026]])&gt;0,INDEX(TablePVRR[PVRR Multiplier (no O&amp;M)],MATCH(TableProgSpend[[#This Row],[Asset Type]],TablePVRR[Asset Group],0)),"")</f>
        <v/>
      </c>
      <c r="V10" s="125"/>
      <c r="W10" s="224" t="str">
        <f>IF(SUM(TableProgSpend[[#This Row],[CapEx USD 2020]:[CapEx USD 2026]])&gt;0,INDEX(TablePVRR[Lifetime O&amp;M as % of PVRR],MATCH(TableProgSpend[[#This Row],[Asset Type]],TablePVRR[Asset Group],0)),"")</f>
        <v/>
      </c>
      <c r="X10" s="125"/>
      <c r="Y10" s="224"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0" s="224">
        <f>IFERROR(IF(TableProgSpend[[#This Row],[Asset Type]]="Custom",TableProgSpend[[#This Row],[Custom Capital PVRR Multiplier]],TableProgSpend[[#This Row],[Generic Capital PVRR Multiplier]])+TableProgSpend[[#This Row],[Lifetime Incremental O&amp;M PVRR Multiplier]],0)</f>
        <v>0</v>
      </c>
      <c r="AA10" s="165" t="b">
        <f>ISNUMBER(MATCH(TableProgSpend[[#This Row],[Program]],TableExposure[Program],0))</f>
        <v>0</v>
      </c>
      <c r="AB10" s="165" t="b">
        <f>ISNUMBER(MATCH(TableProgSpend[[#This Row],[Program]],TableTranchSpend[Program],0))</f>
        <v>0</v>
      </c>
      <c r="AC10" s="165" t="b">
        <f>OR(ISNUMBER(MATCH(TableProgSpend[[#This Row],[Program]],TableFreqPrograms[Program],0)),ISNUMBER(MATCH(TableProgSpend[[#This Row],[Program]],TableConseqPrograms[Program],0)))</f>
        <v>0</v>
      </c>
      <c r="AD10" s="127"/>
    </row>
    <row r="11" spans="2:30" ht="15.75" customHeight="1" x14ac:dyDescent="0.25">
      <c r="B11" s="221" t="str">
        <f>IFERROR(INDEX('Summary of Programs'!A:A,MATCH(TableProgSpend[[#This Row],[Program]],'Summary of Programs'!B:B,0)),"No match in Summary of Programs")</f>
        <v>No match in Summary of Programs</v>
      </c>
      <c r="C11" s="221" t="str">
        <f>IFERROR(INDEX('Summary of Programs'!C:C,MATCH(TableProgSpend[[#This Row],[Program]],'Summary of Programs'!B:B,0)),"No match in Summary of Programs tab")</f>
        <v>No match in Summary of Programs tab</v>
      </c>
      <c r="D11" s="131"/>
      <c r="E11" s="2"/>
      <c r="F11" s="256"/>
      <c r="G11" s="256"/>
      <c r="H11" s="256"/>
      <c r="I11" s="256"/>
      <c r="J11" s="256"/>
      <c r="K11" s="256"/>
      <c r="L11" s="256"/>
      <c r="M11" s="255"/>
      <c r="N11" s="255"/>
      <c r="O11" s="255"/>
      <c r="P11" s="255"/>
      <c r="Q11" s="255"/>
      <c r="R11" s="255"/>
      <c r="S11" s="255"/>
      <c r="T11" s="130"/>
      <c r="U11" s="224" t="str">
        <f>IF(SUM(TableProgSpend[[#This Row],[CapEx USD 2020]:[CapEx USD 2026]])&gt;0,INDEX(TablePVRR[PVRR Multiplier (no O&amp;M)],MATCH(TableProgSpend[[#This Row],[Asset Type]],TablePVRR[Asset Group],0)),"")</f>
        <v/>
      </c>
      <c r="V11" s="125"/>
      <c r="W11" s="224" t="str">
        <f>IF(SUM(TableProgSpend[[#This Row],[CapEx USD 2020]:[CapEx USD 2026]])&gt;0,INDEX(TablePVRR[Lifetime O&amp;M as % of PVRR],MATCH(TableProgSpend[[#This Row],[Asset Type]],TablePVRR[Asset Group],0)),"")</f>
        <v/>
      </c>
      <c r="X11" s="125"/>
      <c r="Y11" s="224"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1" s="224">
        <f>IFERROR(IF(TableProgSpend[[#This Row],[Asset Type]]="Custom",TableProgSpend[[#This Row],[Custom Capital PVRR Multiplier]],TableProgSpend[[#This Row],[Generic Capital PVRR Multiplier]])+TableProgSpend[[#This Row],[Lifetime Incremental O&amp;M PVRR Multiplier]],0)</f>
        <v>0</v>
      </c>
      <c r="AA11" s="165" t="b">
        <f>ISNUMBER(MATCH(TableProgSpend[[#This Row],[Program]],TableExposure[Program],0))</f>
        <v>0</v>
      </c>
      <c r="AB11" s="165" t="b">
        <f>ISNUMBER(MATCH(TableProgSpend[[#This Row],[Program]],TableTranchSpend[Program],0))</f>
        <v>0</v>
      </c>
      <c r="AC11" s="165" t="b">
        <f>OR(ISNUMBER(MATCH(TableProgSpend[[#This Row],[Program]],TableFreqPrograms[Program],0)),ISNUMBER(MATCH(TableProgSpend[[#This Row],[Program]],TableConseqPrograms[Program],0)))</f>
        <v>0</v>
      </c>
    </row>
    <row r="12" spans="2:30" ht="15.75" customHeight="1" x14ac:dyDescent="0.25">
      <c r="B12" s="100" t="s">
        <v>252</v>
      </c>
      <c r="G12" s="115"/>
      <c r="H12" s="115"/>
      <c r="I12" s="115"/>
      <c r="J12" s="115"/>
      <c r="K12" s="115"/>
      <c r="L12" s="115"/>
      <c r="U12" s="119"/>
      <c r="V12" s="119"/>
      <c r="W12" s="134"/>
      <c r="X12" s="119"/>
      <c r="Y12" s="119"/>
      <c r="Z12" s="119"/>
      <c r="AA12" s="119"/>
      <c r="AB12" s="119"/>
      <c r="AC12" s="119"/>
    </row>
    <row r="13" spans="2:30" ht="16.149999999999999" customHeight="1" x14ac:dyDescent="0.25">
      <c r="W13" s="132"/>
    </row>
    <row r="14" spans="2:30" ht="15.75" customHeight="1" x14ac:dyDescent="0.25">
      <c r="B14" t="s">
        <v>158</v>
      </c>
      <c r="C14" t="s">
        <v>49</v>
      </c>
      <c r="D14" t="s">
        <v>51</v>
      </c>
      <c r="E14" t="s">
        <v>226</v>
      </c>
      <c r="F14" s="37" t="s">
        <v>253</v>
      </c>
      <c r="G14" t="s">
        <v>54</v>
      </c>
      <c r="H14" s="37" t="s">
        <v>254</v>
      </c>
      <c r="I14" s="37" t="s">
        <v>255</v>
      </c>
      <c r="J14" s="37" t="s">
        <v>256</v>
      </c>
      <c r="K14" s="37" t="s">
        <v>257</v>
      </c>
      <c r="L14" s="37" t="s">
        <v>258</v>
      </c>
      <c r="M14" s="37" t="s">
        <v>259</v>
      </c>
      <c r="N14" s="173" t="s">
        <v>260</v>
      </c>
      <c r="T14" s="127"/>
      <c r="U14" s="127"/>
      <c r="Y14" s="132"/>
    </row>
    <row r="15" spans="2:30" ht="15.75" customHeight="1" x14ac:dyDescent="0.25">
      <c r="B15" s="221" t="str">
        <f>IFERROR(INDEX('Summary of Programs'!A:A,MATCH(TableTranchSpend[[#This Row],[Program]],'Summary of Programs'!B:B,0)),"No match in Summary of Programs")</f>
        <v>7.3.9-2021</v>
      </c>
      <c r="C15" s="221" t="str">
        <f>IFERROR(INDEX('Summary of Programs'!C:C,MATCH(TableTranchSpend[[#This Row],[Program]],'Summary of Programs'!B:B,0)),"No match in Summary of Programs tab")</f>
        <v>Control</v>
      </c>
      <c r="D15" s="2" t="s">
        <v>924</v>
      </c>
      <c r="F15" s="2" t="s">
        <v>261</v>
      </c>
      <c r="G15" s="135"/>
      <c r="L15" s="77"/>
      <c r="M15" s="77"/>
      <c r="T15" s="127"/>
      <c r="U15" s="127"/>
      <c r="Y15" s="132"/>
    </row>
    <row r="16" spans="2:30" ht="15.75" customHeight="1" x14ac:dyDescent="0.25">
      <c r="B16" s="221" t="str">
        <f>IFERROR(INDEX('Summary of Programs'!A:A,MATCH(TableTranchSpend[[#This Row],[Program]],'Summary of Programs'!B:B,0)),"No match in Summary of Programs")</f>
        <v>No match in Summary of Programs</v>
      </c>
      <c r="C16" s="221" t="str">
        <f>IFERROR(INDEX('Summary of Programs'!C:C,MATCH(TableTranchSpend[[#This Row],[Program]],'Summary of Programs'!B:B,0)),"No match in Summary of Programs tab")</f>
        <v>No match in Summary of Programs tab</v>
      </c>
      <c r="D16" s="2"/>
      <c r="F16" s="2"/>
      <c r="G16" s="135"/>
      <c r="L16" s="77"/>
      <c r="M16" s="77"/>
      <c r="T16" s="127"/>
      <c r="U16" s="127"/>
      <c r="Y16" s="132"/>
    </row>
    <row r="17" spans="1:32" ht="15.75" customHeight="1" x14ac:dyDescent="0.25">
      <c r="B17" s="221" t="str">
        <f>IFERROR(INDEX('Summary of Programs'!A:A,MATCH(TableTranchSpend[[#This Row],[Program]],'Summary of Programs'!B:B,0)),"No match in Summary of Programs")</f>
        <v>No match in Summary of Programs</v>
      </c>
      <c r="C17" s="221" t="str">
        <f>IFERROR(INDEX('Summary of Programs'!C:C,MATCH(TableTranchSpend[[#This Row],[Program]],'Summary of Programs'!B:B,0)),"No match in Summary of Programs tab")</f>
        <v>No match in Summary of Programs tab</v>
      </c>
      <c r="D17" s="2"/>
      <c r="F17" s="2"/>
      <c r="G17" s="135"/>
      <c r="L17" s="77"/>
      <c r="M17" s="77"/>
      <c r="T17" s="127"/>
      <c r="U17" s="127"/>
      <c r="Y17" s="132"/>
    </row>
    <row r="18" spans="1:32" ht="15.75" customHeight="1" x14ac:dyDescent="0.25">
      <c r="T18" s="127"/>
      <c r="U18" s="127"/>
      <c r="Y18" s="132"/>
    </row>
    <row r="19" spans="1:32" ht="15.75" customHeight="1" x14ac:dyDescent="0.25">
      <c r="T19" s="127"/>
      <c r="U19" s="127"/>
      <c r="Y19" s="132"/>
    </row>
    <row r="20" spans="1:32" ht="15.75" customHeight="1" x14ac:dyDescent="0.25">
      <c r="T20" s="127"/>
      <c r="U20" s="127"/>
      <c r="Y20" s="132"/>
    </row>
    <row r="21" spans="1:32" x14ac:dyDescent="0.25">
      <c r="T21" s="127"/>
      <c r="U21" s="127"/>
      <c r="Y21" s="132"/>
    </row>
    <row r="22" spans="1:32" x14ac:dyDescent="0.25">
      <c r="T22" s="127"/>
      <c r="U22" s="127"/>
      <c r="Y22" s="132"/>
    </row>
    <row r="23" spans="1:32" x14ac:dyDescent="0.25">
      <c r="T23" s="127"/>
      <c r="U23" s="127"/>
      <c r="Y23" s="132"/>
    </row>
    <row r="24" spans="1:32" x14ac:dyDescent="0.25">
      <c r="T24" s="127"/>
      <c r="U24" s="127"/>
      <c r="Y24" s="132"/>
    </row>
    <row r="25" spans="1:32" ht="15.75" customHeight="1" x14ac:dyDescent="0.25">
      <c r="T25" s="127"/>
      <c r="U25" s="127"/>
      <c r="Y25" s="132"/>
    </row>
    <row r="26" spans="1:32" x14ac:dyDescent="0.25">
      <c r="T26" s="127"/>
      <c r="U26" s="127"/>
      <c r="Y26" s="132"/>
    </row>
    <row r="27" spans="1:32" x14ac:dyDescent="0.25">
      <c r="T27" s="127"/>
      <c r="U27" s="127"/>
      <c r="Y27" s="112"/>
    </row>
    <row r="28" spans="1:32" x14ac:dyDescent="0.25">
      <c r="T28" s="127"/>
      <c r="U28" s="127"/>
      <c r="Y28" s="112"/>
    </row>
    <row r="29" spans="1:32" ht="14.25" customHeight="1" x14ac:dyDescent="0.25">
      <c r="A29" s="112"/>
      <c r="T29" s="127"/>
      <c r="U29" s="127"/>
    </row>
    <row r="30" spans="1:32" x14ac:dyDescent="0.25">
      <c r="T30" s="127"/>
      <c r="U30" s="127"/>
      <c r="AF30" s="132"/>
    </row>
    <row r="31" spans="1:32" x14ac:dyDescent="0.25">
      <c r="T31" s="127"/>
      <c r="U31" s="127"/>
      <c r="AF31" s="132"/>
    </row>
    <row r="32" spans="1:32" x14ac:dyDescent="0.25">
      <c r="T32" s="127"/>
      <c r="U32" s="127"/>
      <c r="AF32" s="132"/>
    </row>
    <row r="33" spans="2:34" x14ac:dyDescent="0.25">
      <c r="T33" s="127"/>
      <c r="U33" s="127"/>
      <c r="AF33" s="132"/>
    </row>
    <row r="34" spans="2:34" x14ac:dyDescent="0.25">
      <c r="T34" s="127"/>
      <c r="U34" s="127"/>
      <c r="AF34" s="132"/>
    </row>
    <row r="35" spans="2:34" x14ac:dyDescent="0.25">
      <c r="T35" s="127"/>
      <c r="U35" s="127"/>
      <c r="AF35" s="132"/>
    </row>
    <row r="36" spans="2:34" x14ac:dyDescent="0.25">
      <c r="T36" s="127"/>
      <c r="U36" s="127"/>
      <c r="AF36" s="132"/>
    </row>
    <row r="37" spans="2:34" x14ac:dyDescent="0.25">
      <c r="T37" s="127"/>
      <c r="U37" s="127"/>
      <c r="AF37" s="132"/>
    </row>
    <row r="38" spans="2:34" x14ac:dyDescent="0.25">
      <c r="T38" s="127"/>
      <c r="U38" s="127"/>
      <c r="AF38" s="132"/>
    </row>
    <row r="39" spans="2:34" s="119" customFormat="1" x14ac:dyDescent="0.25">
      <c r="B39" s="77"/>
      <c r="C39" s="77"/>
      <c r="D39" s="77"/>
      <c r="E39" s="77"/>
      <c r="F39" s="77"/>
      <c r="G39" s="77"/>
      <c r="H39" s="77"/>
      <c r="I39" s="77"/>
      <c r="J39" s="77"/>
      <c r="K39" s="77"/>
      <c r="L39" s="127"/>
      <c r="M39" s="127"/>
      <c r="N39" s="127"/>
      <c r="O39" s="127"/>
      <c r="P39" s="127"/>
      <c r="Q39" s="127"/>
      <c r="R39" s="127"/>
      <c r="S39" s="127"/>
      <c r="T39" s="127"/>
      <c r="U39" s="127"/>
      <c r="V39" s="77"/>
      <c r="W39" s="77"/>
      <c r="X39" s="77"/>
      <c r="Y39" s="77"/>
      <c r="Z39" s="77"/>
      <c r="AA39" s="77"/>
      <c r="AB39" s="77"/>
      <c r="AC39" s="77"/>
    </row>
    <row r="40" spans="2:34" x14ac:dyDescent="0.25">
      <c r="T40" s="127"/>
      <c r="U40" s="127"/>
      <c r="AD40" s="106"/>
      <c r="AH40" s="133"/>
    </row>
    <row r="41" spans="2:34" x14ac:dyDescent="0.25">
      <c r="AH41" s="133"/>
    </row>
    <row r="42" spans="2:34" x14ac:dyDescent="0.25">
      <c r="AH42" s="133"/>
    </row>
    <row r="43" spans="2:34" x14ac:dyDescent="0.25">
      <c r="AH43" s="133"/>
    </row>
    <row r="44" spans="2:34" x14ac:dyDescent="0.25">
      <c r="AH44" s="133"/>
    </row>
    <row r="45" spans="2:34" x14ac:dyDescent="0.25">
      <c r="AH45" s="133"/>
    </row>
    <row r="57" spans="1:1" x14ac:dyDescent="0.25">
      <c r="A57" s="100"/>
    </row>
  </sheetData>
  <sheetProtection formatCells="0" formatColumns="0" formatRows="0" insertRows="0" deleteRows="0" sort="0" autoFilter="0" pivotTables="0"/>
  <phoneticPr fontId="14" type="noConversion"/>
  <conditionalFormatting sqref="G15:N17">
    <cfRule type="expression" dxfId="410" priority="12">
      <formula>$F15="% of Total Cost (specify to the right)"</formula>
    </cfRule>
  </conditionalFormatting>
  <conditionalFormatting sqref="AA9:AC11">
    <cfRule type="cellIs" dxfId="409" priority="4" operator="equal">
      <formula>FALSE</formula>
    </cfRule>
  </conditionalFormatting>
  <conditionalFormatting sqref="U9:Z11">
    <cfRule type="expression" dxfId="408" priority="3">
      <formula>SUM($F9:$L9)=0</formula>
    </cfRule>
  </conditionalFormatting>
  <conditionalFormatting sqref="V9:V11">
    <cfRule type="expression" dxfId="407" priority="2">
      <formula>$T9&lt;&gt;"Custom"</formula>
    </cfRule>
  </conditionalFormatting>
  <dataValidations count="4">
    <dataValidation type="list" allowBlank="1" showInputMessage="1" showErrorMessage="1" sqref="D9:D11 D15:D17" xr:uid="{A844FD34-EBC0-4BFD-9100-F1CC21D99F73}">
      <formula1>INDIRECT("TableSummary[Program]")</formula1>
    </dataValidation>
    <dataValidation type="list" allowBlank="1" showInputMessage="1" showErrorMessage="1" sqref="T9:T11" xr:uid="{07DC4220-F1C1-49F6-ADF4-43EA825B5FB7}">
      <formula1>INDIRECT("TablePVRR[Asset Group]")</formula1>
    </dataValidation>
    <dataValidation type="list" allowBlank="1" showInputMessage="1" showErrorMessage="1" sqref="F15:F17" xr:uid="{F920D974-F405-4352-A8FC-D3D0B01DA3DC}">
      <formula1>INDIRECT("TableProgCostDropdown[Program Cost Options]")</formula1>
    </dataValidation>
    <dataValidation type="list" allowBlank="1" showInputMessage="1" showErrorMessage="1" sqref="G15:G17" xr:uid="{3DD57DC4-AD1A-4E69-9F67-A6F138B24CB4}">
      <formula1>INDIRECT("TableTranche[Tranche]")</formula1>
    </dataValidation>
  </dataValidations>
  <pageMargins left="0.25" right="0.25" top="0.75" bottom="0.75" header="0.3" footer="0.3"/>
  <pageSetup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UpdateCost">
                <anchor moveWithCells="1" sizeWithCells="1">
                  <from>
                    <xdr:col>3</xdr:col>
                    <xdr:colOff>3181350</xdr:colOff>
                    <xdr:row>4</xdr:row>
                    <xdr:rowOff>95250</xdr:rowOff>
                  </from>
                  <to>
                    <xdr:col>5</xdr:col>
                    <xdr:colOff>1171575</xdr:colOff>
                    <xdr:row>6</xdr:row>
                    <xdr:rowOff>66675</xdr:rowOff>
                  </to>
                </anchor>
              </controlPr>
            </control>
          </mc:Choice>
        </mc:AlternateContent>
      </controls>
    </mc:Choice>
  </mc:AlternateContent>
  <tableParts count="2">
    <tablePart r:id="rId5"/>
    <tablePart r:id="rId6"/>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2F3B-CDA7-4FC5-A718-4F943E3236EB}">
  <sheetPr codeName="Sheet7">
    <tabColor theme="9" tint="0.39997558519241921"/>
  </sheetPr>
  <dimension ref="B1:AI46"/>
  <sheetViews>
    <sheetView showGridLines="0" zoomScaleNormal="100" workbookViewId="0">
      <selection activeCell="D8" sqref="D8"/>
    </sheetView>
  </sheetViews>
  <sheetFormatPr defaultColWidth="9.140625" defaultRowHeight="15" outlineLevelCol="1" x14ac:dyDescent="0.25"/>
  <cols>
    <col min="1" max="1" width="4.5703125" style="77" customWidth="1"/>
    <col min="2" max="2" width="18.28515625" style="77" customWidth="1"/>
    <col min="3" max="3" width="19.28515625" style="77" customWidth="1"/>
    <col min="4" max="4" width="47.42578125" style="77" customWidth="1"/>
    <col min="5" max="5" width="10" style="77" customWidth="1"/>
    <col min="6" max="6" width="21.140625" style="77" customWidth="1"/>
    <col min="7" max="7" width="29.28515625" style="77" customWidth="1"/>
    <col min="8" max="8" width="18.85546875" style="77" customWidth="1"/>
    <col min="9" max="9" width="20.42578125" style="77" customWidth="1"/>
    <col min="10" max="10" width="14.28515625" style="77" customWidth="1"/>
    <col min="11" max="11" width="13.140625" style="109" customWidth="1"/>
    <col min="12" max="16" width="15.85546875" style="77" customWidth="1" outlineLevel="1"/>
    <col min="17" max="17" width="10.7109375" style="77" customWidth="1"/>
    <col min="18" max="18" width="13.5703125" style="77" customWidth="1"/>
    <col min="19" max="19" width="8.85546875" style="77" customWidth="1"/>
    <col min="20" max="20" width="15.28515625" style="77" customWidth="1"/>
    <col min="21" max="21" width="61.140625" style="77" customWidth="1"/>
    <col min="22" max="22" width="13.140625" style="77" customWidth="1" outlineLevel="1"/>
    <col min="23" max="23" width="18.85546875" style="77" customWidth="1"/>
    <col min="24" max="24" width="10.85546875" style="77" customWidth="1"/>
    <col min="25" max="26" width="14" style="77" customWidth="1"/>
    <col min="27" max="27" width="26.42578125" style="77" customWidth="1"/>
    <col min="28" max="29" width="14" style="77" customWidth="1"/>
    <col min="30" max="30" width="9.28515625" style="77" customWidth="1"/>
    <col min="31" max="32" width="17.28515625" style="77" customWidth="1"/>
    <col min="33" max="33" width="47.5703125" style="77" customWidth="1"/>
    <col min="34" max="34" width="17.28515625" style="77" customWidth="1"/>
    <col min="35" max="35" width="14" style="77" customWidth="1"/>
    <col min="36" max="16384" width="9.140625" style="77"/>
  </cols>
  <sheetData>
    <row r="1" spans="2:35" x14ac:dyDescent="0.25">
      <c r="B1" s="100" t="s">
        <v>262</v>
      </c>
      <c r="K1" s="77"/>
      <c r="Y1" s="100" t="s">
        <v>263</v>
      </c>
    </row>
    <row r="2" spans="2:35" x14ac:dyDescent="0.25">
      <c r="B2" s="77" t="s">
        <v>264</v>
      </c>
      <c r="K2" s="77"/>
    </row>
    <row r="3" spans="2:35" x14ac:dyDescent="0.25">
      <c r="K3" s="77"/>
    </row>
    <row r="4" spans="2:35" x14ac:dyDescent="0.25">
      <c r="B4" s="77" t="s">
        <v>265</v>
      </c>
      <c r="K4" s="77"/>
      <c r="O4" s="198"/>
    </row>
    <row r="5" spans="2:35" x14ac:dyDescent="0.25">
      <c r="J5" s="136"/>
      <c r="K5" s="136"/>
      <c r="P5" s="123"/>
    </row>
    <row r="6" spans="2:35" x14ac:dyDescent="0.25">
      <c r="B6" s="111" t="s">
        <v>266</v>
      </c>
      <c r="G6" s="137"/>
      <c r="K6" s="77"/>
      <c r="L6" s="112"/>
      <c r="Z6" s="138" t="s">
        <v>267</v>
      </c>
      <c r="AA6" s="138"/>
      <c r="AB6" s="138"/>
      <c r="AC6" s="138"/>
      <c r="AE6" s="111" t="s">
        <v>268</v>
      </c>
    </row>
    <row r="7" spans="2:35" ht="45" customHeight="1" x14ac:dyDescent="0.25">
      <c r="B7" s="174" t="s">
        <v>47</v>
      </c>
      <c r="C7" s="174" t="s">
        <v>49</v>
      </c>
      <c r="D7" s="174" t="s">
        <v>51</v>
      </c>
      <c r="E7" s="175" t="s">
        <v>197</v>
      </c>
      <c r="F7" s="174" t="s">
        <v>54</v>
      </c>
      <c r="G7" s="174" t="s">
        <v>269</v>
      </c>
      <c r="H7" s="176" t="s">
        <v>270</v>
      </c>
      <c r="I7" s="176" t="s">
        <v>58</v>
      </c>
      <c r="J7" s="174" t="s">
        <v>64</v>
      </c>
      <c r="K7" s="174" t="s">
        <v>56</v>
      </c>
      <c r="L7" s="174" t="s">
        <v>271</v>
      </c>
      <c r="M7" s="174" t="s">
        <v>272</v>
      </c>
      <c r="N7" s="174" t="s">
        <v>273</v>
      </c>
      <c r="O7" s="174" t="s">
        <v>274</v>
      </c>
      <c r="P7" s="174" t="s">
        <v>275</v>
      </c>
      <c r="Q7" s="177" t="s">
        <v>276</v>
      </c>
      <c r="R7" s="177" t="s">
        <v>70</v>
      </c>
      <c r="S7" s="176" t="s">
        <v>74</v>
      </c>
      <c r="T7" s="176" t="s">
        <v>78</v>
      </c>
      <c r="U7" s="178" t="s">
        <v>82</v>
      </c>
      <c r="V7" s="174" t="s">
        <v>277</v>
      </c>
      <c r="W7" s="174" t="s">
        <v>219</v>
      </c>
      <c r="X7" s="139"/>
      <c r="Y7" s="37" t="s">
        <v>278</v>
      </c>
      <c r="Z7" s="183" t="s">
        <v>279</v>
      </c>
      <c r="AA7" s="183" t="s">
        <v>280</v>
      </c>
      <c r="AB7" s="183" t="s">
        <v>281</v>
      </c>
      <c r="AC7" s="183" t="s">
        <v>282</v>
      </c>
      <c r="AE7" s="140" t="s">
        <v>51</v>
      </c>
      <c r="AF7" s="140" t="s">
        <v>54</v>
      </c>
      <c r="AG7" s="140" t="s">
        <v>269</v>
      </c>
      <c r="AH7" s="140" t="s">
        <v>270</v>
      </c>
      <c r="AI7" s="140" t="s">
        <v>58</v>
      </c>
    </row>
    <row r="8" spans="2:35" x14ac:dyDescent="0.25">
      <c r="B8" s="157" t="str">
        <f>IFERROR(INDEX('Summary of Programs'!A:A,MATCH(TableFreqPrograms[[#This Row],[Program]],'Summary of Programs'!B:B,0)),"No match in Program Cost tab")</f>
        <v>No match in Program Cost tab</v>
      </c>
      <c r="C8" s="157" t="str">
        <f>IFERROR(INDEX('Summary of Programs'!C:C,MATCH(TableFreqPrograms[[#This Row],[Program]],'Summary of Programs'!B:B,0)),"No match in Summary of Programs tab")</f>
        <v>No match in Summary of Programs tab</v>
      </c>
      <c r="D8" s="141" t="s">
        <v>220</v>
      </c>
      <c r="E8" s="142"/>
      <c r="F8" s="142"/>
      <c r="G8" s="2" t="s">
        <v>283</v>
      </c>
      <c r="H8" s="2"/>
      <c r="I8" s="2"/>
      <c r="J8" s="143" t="b">
        <v>0</v>
      </c>
      <c r="K8" s="150" t="e">
        <f>#REF!</f>
        <v>#REF!</v>
      </c>
      <c r="L8" s="2"/>
      <c r="M8" s="2"/>
      <c r="N8" s="2"/>
      <c r="O8" s="179" t="str">
        <f>IF(TableFreqPrograms[[#This Row],[Does this use qualitative measure?]],INDEX(TableQualFreqEff[],MATCH(TableFreqPrograms[[#This Row],[Category]],TableQualFreqEff[Program Category],0),MATCH(TableFreqPrograms[[#This Row],[Risk driver primarily due to…]],TableQualFreqEff[#Headers],0)),"")</f>
        <v/>
      </c>
      <c r="P8" s="179" t="str">
        <f ca="1">IFERROR(IF(AND(TableFreqPrograms[[#This Row],[Does this use qualitative measure?]],TableFreqPrograms[[#This Row],[Type]]="Control"),INDIRECT("'Maturity Factor - " &amp; TableFreqPrograms[[#This Row],[ID]] &amp; "'!EffFactor"),""),"Cannot find Maturity Factor - " &amp; TableFreqPrograms[[#This Row],[ID]] &amp; " tab.")</f>
        <v/>
      </c>
      <c r="Q8" s="180">
        <f>IFERROR(IF(TableFreqPrograms[[#This Row],[Does this use qualitative measure?]],TableFreqPrograms[[#This Row],[Effectiveness Cap (Ec)]]*MIN(TableFreqPrograms[[#This Row],[Maturity Factor (Mf)]],1),TableFreqPrograms[[#This Row],[Effectiveness - Quantitative]]),0)</f>
        <v>0</v>
      </c>
      <c r="R8" s="126">
        <v>1</v>
      </c>
      <c r="S8" s="2"/>
      <c r="T8" s="2"/>
      <c r="U8" s="121" t="e">
        <f>_xlfn.XLOOKUP(D8,TableSummary[Program],TableSummary[Justification for Benefit Length])</f>
        <v>#N/A</v>
      </c>
      <c r="V8" s="157" t="b" cm="1">
        <f t="array" ref="V8">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8" s="157" t="str">
        <f>IFERROR(INDEX(Table_RiskNameLookup[RISK ID],MATCH(TableFreqPrograms[[#This Row],[Risk (for Cross Cutter only)]],Table_RiskNameLookup[Risk/Cross Cutting Factor Name],0)),RiskID)</f>
        <v>WLDFR</v>
      </c>
      <c r="Y8" t="s">
        <v>284</v>
      </c>
      <c r="Z8" s="182">
        <v>0.9</v>
      </c>
      <c r="AA8" s="182">
        <v>0.9</v>
      </c>
      <c r="AB8" s="182">
        <v>0.9</v>
      </c>
      <c r="AC8" s="182">
        <v>0.9</v>
      </c>
      <c r="AE8" s="145"/>
    </row>
    <row r="9" spans="2:35" x14ac:dyDescent="0.25">
      <c r="B9" s="221" t="str">
        <f>IFERROR(INDEX('Summary of Programs'!A:A,MATCH(TableFreqPrograms[[#This Row],[Program]],'Summary of Programs'!B:B,0)),"No match in Program Cost tab")</f>
        <v>No match in Program Cost tab</v>
      </c>
      <c r="C9" s="221" t="str">
        <f>IFERROR(INDEX('Summary of Programs'!C:C,MATCH(TableFreqPrograms[[#This Row],[Program]],'Summary of Programs'!B:B,0)),"No match in Summary of Programs tab")</f>
        <v>No match in Summary of Programs tab</v>
      </c>
      <c r="D9" s="149"/>
      <c r="E9" s="2"/>
      <c r="F9" s="2"/>
      <c r="G9" s="2"/>
      <c r="H9" s="2"/>
      <c r="I9" s="2"/>
      <c r="J9" s="143"/>
      <c r="K9" s="150"/>
      <c r="L9" s="2"/>
      <c r="M9" s="2"/>
      <c r="N9" s="2"/>
      <c r="O9" s="225" t="str">
        <f>IF(TableFreqPrograms[[#This Row],[Does this use qualitative measure?]],INDEX(TableQualFreqEff[],MATCH(TableFreqPrograms[[#This Row],[Category]],TableQualFreqEff[Program Category],0),MATCH(TableFreqPrograms[[#This Row],[Risk driver primarily due to…]],TableQualFreqEff[#Headers],0)),"")</f>
        <v/>
      </c>
      <c r="P9" s="225" t="str">
        <f ca="1">IFERROR(IF(AND(TableFreqPrograms[[#This Row],[Does this use qualitative measure?]],TableFreqPrograms[[#This Row],[Type]]="Control"),INDIRECT("'Maturity Factor - " &amp; TableFreqPrograms[[#This Row],[ID]] &amp; "'!EffFactor"),""),"Cannot find Maturity Factor - " &amp; TableFreqPrograms[[#This Row],[ID]] &amp; " tab.")</f>
        <v/>
      </c>
      <c r="Q9" s="226">
        <f>IFERROR(IF(TableFreqPrograms[[#This Row],[Does this use qualitative measure?]],TableFreqPrograms[[#This Row],[Effectiveness Cap (Ec)]]*MIN(TableFreqPrograms[[#This Row],[Maturity Factor (Mf)]],1),TableFreqPrograms[[#This Row],[Effectiveness - Quantitative]]),0)</f>
        <v>0</v>
      </c>
      <c r="R9" s="148"/>
      <c r="S9" s="2"/>
      <c r="T9" s="2"/>
      <c r="U9" s="121" t="e">
        <f>_xlfn.XLOOKUP(D9,TableSummary[Program],TableSummary[Justification for Benefit Length])</f>
        <v>#N/A</v>
      </c>
      <c r="V9" s="221" t="b" cm="1">
        <f t="array" ref="V9">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9" s="221" t="str">
        <f>IFERROR(INDEX(Table_RiskNameLookup[RISK ID],MATCH(TableFreqPrograms[[#This Row],[Risk (for Cross Cutter only)]],Table_RiskNameLookup[Risk/Cross Cutting Factor Name],0)),RiskID)</f>
        <v>WLDFR</v>
      </c>
      <c r="Y9" t="s">
        <v>285</v>
      </c>
      <c r="Z9" s="182">
        <v>0.9</v>
      </c>
      <c r="AA9" s="182">
        <v>0.75</v>
      </c>
      <c r="AB9" s="182">
        <v>0.5</v>
      </c>
      <c r="AC9" s="182">
        <v>0.5</v>
      </c>
      <c r="AE9" s="146"/>
    </row>
    <row r="10" spans="2:35" x14ac:dyDescent="0.25">
      <c r="B10" s="221" t="str">
        <f>IFERROR(INDEX('Summary of Programs'!A:A,MATCH(TableFreqPrograms[[#This Row],[Program]],'Summary of Programs'!B:B,0)),"No match in Program Cost tab")</f>
        <v>No match in Program Cost tab</v>
      </c>
      <c r="C10" s="221" t="str">
        <f>IFERROR(INDEX('Summary of Programs'!C:C,MATCH(TableFreqPrograms[[#This Row],[Program]],'Summary of Programs'!B:B,0)),"No match in Summary of Programs tab")</f>
        <v>No match in Summary of Programs tab</v>
      </c>
      <c r="D10" s="149"/>
      <c r="E10" s="2"/>
      <c r="F10" s="2"/>
      <c r="G10" s="2"/>
      <c r="H10" s="2"/>
      <c r="I10" s="2"/>
      <c r="J10" s="143"/>
      <c r="K10" s="150"/>
      <c r="L10" s="2"/>
      <c r="M10" s="2"/>
      <c r="N10" s="2"/>
      <c r="O10" s="225" t="str">
        <f>IF(TableFreqPrograms[[#This Row],[Does this use qualitative measure?]],INDEX(TableQualFreqEff[],MATCH(TableFreqPrograms[[#This Row],[Category]],TableQualFreqEff[Program Category],0),MATCH(TableFreqPrograms[[#This Row],[Risk driver primarily due to…]],TableQualFreqEff[#Headers],0)),"")</f>
        <v/>
      </c>
      <c r="P10" s="225" t="str">
        <f ca="1">IFERROR(IF(AND(TableFreqPrograms[[#This Row],[Does this use qualitative measure?]],TableFreqPrograms[[#This Row],[Type]]="Control"),INDIRECT("'Maturity Factor - " &amp; TableFreqPrograms[[#This Row],[ID]] &amp; "'!EffFactor"),""),"Cannot find Maturity Factor - " &amp; TableFreqPrograms[[#This Row],[ID]] &amp; " tab.")</f>
        <v/>
      </c>
      <c r="Q10" s="226">
        <f>IFERROR(IF(TableFreqPrograms[[#This Row],[Does this use qualitative measure?]],TableFreqPrograms[[#This Row],[Effectiveness Cap (Ec)]]*MIN(TableFreqPrograms[[#This Row],[Maturity Factor (Mf)]],1),TableFreqPrograms[[#This Row],[Effectiveness - Quantitative]]),0)</f>
        <v>0</v>
      </c>
      <c r="R10" s="148"/>
      <c r="S10" s="2"/>
      <c r="T10" s="2"/>
      <c r="U10" s="121" t="e">
        <f>_xlfn.XLOOKUP(D10,TableSummary[Program],TableSummary[Justification for Benefit Length])</f>
        <v>#N/A</v>
      </c>
      <c r="V10" s="221" t="b" cm="1">
        <f t="array" ref="V10">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10" s="221" t="str">
        <f>IFERROR(INDEX(Table_RiskNameLookup[RISK ID],MATCH(TableFreqPrograms[[#This Row],[Risk (for Cross Cutter only)]],Table_RiskNameLookup[Risk/Cross Cutting Factor Name],0)),RiskID)</f>
        <v>WLDFR</v>
      </c>
      <c r="Y10" t="s">
        <v>286</v>
      </c>
      <c r="Z10" s="182">
        <v>0.75</v>
      </c>
      <c r="AA10" s="182">
        <v>0.5</v>
      </c>
      <c r="AB10" s="182">
        <v>0.5</v>
      </c>
      <c r="AC10" s="182">
        <v>0</v>
      </c>
      <c r="AE10" s="146"/>
    </row>
    <row r="11" spans="2:35" x14ac:dyDescent="0.25">
      <c r="Y11" t="s">
        <v>287</v>
      </c>
      <c r="Z11" s="182">
        <v>0.3</v>
      </c>
      <c r="AA11" s="182">
        <v>0</v>
      </c>
      <c r="AB11" s="182">
        <v>0</v>
      </c>
      <c r="AC11" s="182">
        <v>0</v>
      </c>
      <c r="AE11" s="146"/>
    </row>
    <row r="12" spans="2:35" x14ac:dyDescent="0.25">
      <c r="Y12" t="s">
        <v>288</v>
      </c>
      <c r="Z12" s="182">
        <v>0.2</v>
      </c>
      <c r="AA12" s="182">
        <v>0</v>
      </c>
      <c r="AB12" s="182">
        <v>0</v>
      </c>
      <c r="AC12" s="182">
        <v>0.15</v>
      </c>
      <c r="AE12" s="146"/>
    </row>
    <row r="13" spans="2:35" x14ac:dyDescent="0.25">
      <c r="Y13" t="s">
        <v>289</v>
      </c>
      <c r="Z13" s="182">
        <v>0.1</v>
      </c>
      <c r="AA13" s="182">
        <v>0.1</v>
      </c>
      <c r="AB13" s="182">
        <v>0.25</v>
      </c>
      <c r="AC13" s="182">
        <v>0.1</v>
      </c>
      <c r="AE13" s="146"/>
    </row>
    <row r="14" spans="2:35" x14ac:dyDescent="0.25">
      <c r="Y14" t="s">
        <v>290</v>
      </c>
      <c r="Z14" s="182">
        <v>0</v>
      </c>
      <c r="AA14" s="182">
        <v>0.25</v>
      </c>
      <c r="AB14" s="182">
        <v>0.05</v>
      </c>
      <c r="AC14" s="182">
        <v>0.05</v>
      </c>
      <c r="AE14" s="146"/>
    </row>
    <row r="15" spans="2:35" ht="14.25" customHeight="1" x14ac:dyDescent="0.25">
      <c r="Z15" s="144"/>
      <c r="AA15" s="144"/>
      <c r="AB15" s="144"/>
      <c r="AC15" s="144"/>
      <c r="AE15" s="146"/>
    </row>
    <row r="16" spans="2:35" x14ac:dyDescent="0.25">
      <c r="AE16" s="146"/>
    </row>
    <row r="17" spans="31:31" x14ac:dyDescent="0.25">
      <c r="AE17" s="146"/>
    </row>
    <row r="18" spans="31:31" x14ac:dyDescent="0.25">
      <c r="AE18" s="146"/>
    </row>
    <row r="19" spans="31:31" x14ac:dyDescent="0.25">
      <c r="AE19" s="146"/>
    </row>
    <row r="20" spans="31:31" x14ac:dyDescent="0.25">
      <c r="AE20" s="146"/>
    </row>
    <row r="21" spans="31:31" x14ac:dyDescent="0.25">
      <c r="AE21" s="146"/>
    </row>
    <row r="22" spans="31:31" x14ac:dyDescent="0.25">
      <c r="AE22" s="146"/>
    </row>
    <row r="23" spans="31:31" x14ac:dyDescent="0.25">
      <c r="AE23" s="146"/>
    </row>
    <row r="24" spans="31:31" x14ac:dyDescent="0.25">
      <c r="AE24" s="146"/>
    </row>
    <row r="25" spans="31:31" x14ac:dyDescent="0.25">
      <c r="AE25" s="146"/>
    </row>
    <row r="26" spans="31:31" x14ac:dyDescent="0.25">
      <c r="AE26" s="146"/>
    </row>
    <row r="27" spans="31:31" x14ac:dyDescent="0.25">
      <c r="AE27" s="146"/>
    </row>
    <row r="28" spans="31:31" x14ac:dyDescent="0.25">
      <c r="AE28" s="146"/>
    </row>
    <row r="29" spans="31:31" x14ac:dyDescent="0.25">
      <c r="AE29" s="146"/>
    </row>
    <row r="30" spans="31:31" x14ac:dyDescent="0.25">
      <c r="AE30" s="146"/>
    </row>
    <row r="31" spans="31:31" x14ac:dyDescent="0.25">
      <c r="AE31" s="146"/>
    </row>
    <row r="32" spans="31:31" x14ac:dyDescent="0.25">
      <c r="AE32" s="146"/>
    </row>
    <row r="33" spans="24:31" x14ac:dyDescent="0.25">
      <c r="AE33" s="146"/>
    </row>
    <row r="34" spans="24:31" x14ac:dyDescent="0.25">
      <c r="AE34" s="146"/>
    </row>
    <row r="35" spans="24:31" x14ac:dyDescent="0.25">
      <c r="AE35" s="146"/>
    </row>
    <row r="36" spans="24:31" x14ac:dyDescent="0.25">
      <c r="X36" s="147"/>
      <c r="AE36" s="146"/>
    </row>
    <row r="37" spans="24:31" x14ac:dyDescent="0.25">
      <c r="X37" s="147"/>
      <c r="AE37" s="146"/>
    </row>
    <row r="38" spans="24:31" x14ac:dyDescent="0.25">
      <c r="X38" s="147"/>
      <c r="AE38" s="146"/>
    </row>
    <row r="39" spans="24:31" x14ac:dyDescent="0.25">
      <c r="X39" s="147"/>
      <c r="AE39" s="146"/>
    </row>
    <row r="40" spans="24:31" x14ac:dyDescent="0.25">
      <c r="AE40" s="146"/>
    </row>
    <row r="41" spans="24:31" x14ac:dyDescent="0.25">
      <c r="AE41" s="146"/>
    </row>
    <row r="42" spans="24:31" x14ac:dyDescent="0.25">
      <c r="AE42" s="146"/>
    </row>
    <row r="43" spans="24:31" ht="12.75" customHeight="1" x14ac:dyDescent="0.25">
      <c r="AE43" s="146"/>
    </row>
    <row r="45" spans="24:31" x14ac:dyDescent="0.25">
      <c r="X45" s="147"/>
    </row>
    <row r="46" spans="24:31" x14ac:dyDescent="0.25">
      <c r="X46" s="147"/>
    </row>
  </sheetData>
  <sheetProtection formatCells="0" formatColumns="0" formatRows="0" insertRows="0" deleteRows="0" sort="0" autoFilter="0" pivotTables="0"/>
  <phoneticPr fontId="14" type="noConversion"/>
  <conditionalFormatting sqref="K8:K10">
    <cfRule type="expression" dxfId="361" priority="2">
      <formula>$J8</formula>
    </cfRule>
  </conditionalFormatting>
  <conditionalFormatting sqref="L8:P10">
    <cfRule type="expression" dxfId="360" priority="1">
      <formula>NOT($J8)</formula>
    </cfRule>
  </conditionalFormatting>
  <dataValidations count="9">
    <dataValidation type="list" allowBlank="1" showInputMessage="1" showErrorMessage="1" sqref="J8:J10" xr:uid="{767554D3-6ECD-4C81-AF0F-CC4EB6B82CE1}">
      <formula1>"TRUE, FALSE"</formula1>
    </dataValidation>
    <dataValidation type="list" allowBlank="1" showInputMessage="1" showErrorMessage="1" sqref="E8:E10" xr:uid="{F9F7EE21-3C4D-4A23-824E-4CF8A2F384D2}">
      <formula1>INDIRECT("Table_RiskNameLookup[Risk/Cross Cutting Factor Name]")</formula1>
    </dataValidation>
    <dataValidation type="list" allowBlank="1" showInputMessage="1" showErrorMessage="1" sqref="M8:M10" xr:uid="{C598DE15-E29C-4E37-96E7-E608956C3495}">
      <formula1>$Z$7:$AC$7</formula1>
    </dataValidation>
    <dataValidation type="list" allowBlank="1" showInputMessage="1" showErrorMessage="1" sqref="H8:H10" xr:uid="{3006510D-E2E5-494B-9EC8-35603EA2EA04}">
      <formula1>INDIRECT("TableDriverSubdriver[Subdriver]")</formula1>
    </dataValidation>
    <dataValidation type="list" allowBlank="1" showInputMessage="1" showErrorMessage="1" sqref="G8:G10" xr:uid="{B7DCC3C6-88A2-4C59-BCF8-C260AF9E282B}">
      <formula1>INDIRECT("TableDriverSubdriver[Driver]")</formula1>
    </dataValidation>
    <dataValidation type="list" allowBlank="1" showInputMessage="1" showErrorMessage="1" sqref="F8:F10" xr:uid="{2B8AAF93-D1B3-4EA5-AB26-FD8D8FA64DFB}">
      <formula1>INDIRECT("TableTranche[Tranche]")</formula1>
    </dataValidation>
    <dataValidation type="list" allowBlank="1" showInputMessage="1" showErrorMessage="1" sqref="D8:D10" xr:uid="{AFA6399C-383F-41FF-AB3B-9CE5C81455B8}">
      <formula1>INDIRECT("TableSummary[Program]")</formula1>
    </dataValidation>
    <dataValidation type="list" allowBlank="1" showInputMessage="1" showErrorMessage="1" sqref="I8:I10" xr:uid="{712D01A8-971D-47DC-83D3-CC288175ABD8}">
      <formula1>INDIRECT("TableOutcome[Outcome]")</formula1>
    </dataValidation>
    <dataValidation type="list" allowBlank="1" showInputMessage="1" showErrorMessage="1" sqref="L8:L10" xr:uid="{27766642-5B15-48F5-9D44-8AA9DBF9D4B0}">
      <formula1>INDIRECT("TableQualFreqEff[Program Category]")</formula1>
    </dataValidation>
  </dataValidations>
  <pageMargins left="0.25" right="0.25" top="0.75" bottom="0.75" header="0.3" footer="0.3"/>
  <pageSetup paperSize="17" fitToHeight="0" orientation="landscape" r:id="rId1"/>
  <ignoredErrors>
    <ignoredError sqref="O8 U8" unlockedFormula="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505D2-6836-4472-90E2-A9F9C80330D4}">
  <sheetPr codeName="Sheet8">
    <tabColor theme="9" tint="0.39997558519241921"/>
  </sheetPr>
  <dimension ref="B1:AG12"/>
  <sheetViews>
    <sheetView showGridLines="0" topLeftCell="A6" zoomScaleNormal="100" workbookViewId="0">
      <selection activeCell="D8" sqref="D8"/>
    </sheetView>
  </sheetViews>
  <sheetFormatPr defaultColWidth="9.140625" defaultRowHeight="15" outlineLevelCol="1" x14ac:dyDescent="0.25"/>
  <cols>
    <col min="1" max="1" width="4.5703125" style="77" customWidth="1"/>
    <col min="2" max="2" width="13.140625" style="77" customWidth="1"/>
    <col min="3" max="3" width="11.42578125" style="77" customWidth="1"/>
    <col min="4" max="4" width="47.85546875" style="77" bestFit="1" customWidth="1"/>
    <col min="5" max="6" width="25.7109375" style="77" customWidth="1"/>
    <col min="7" max="7" width="42.85546875" style="77" customWidth="1"/>
    <col min="8" max="8" width="21.5703125" style="77" customWidth="1"/>
    <col min="9" max="9" width="18.28515625" style="77" customWidth="1"/>
    <col min="10" max="10" width="23.7109375" style="77" customWidth="1"/>
    <col min="11" max="11" width="18.85546875" style="77" customWidth="1" outlineLevel="1"/>
    <col min="12" max="12" width="14.7109375" style="77" customWidth="1" outlineLevel="1"/>
    <col min="13" max="13" width="15.7109375" style="77" customWidth="1" outlineLevel="1"/>
    <col min="14" max="14" width="14.28515625" style="77" customWidth="1" outlineLevel="1"/>
    <col min="15" max="15" width="17.28515625" style="77" customWidth="1" outlineLevel="1"/>
    <col min="16" max="16" width="16.5703125" style="77" customWidth="1"/>
    <col min="17" max="17" width="26.85546875" style="77" customWidth="1"/>
    <col min="18" max="18" width="24.140625" style="77" customWidth="1"/>
    <col min="19" max="19" width="23" style="77" customWidth="1"/>
    <col min="20" max="20" width="27.28515625" style="77" customWidth="1"/>
    <col min="21" max="21" width="14.42578125" style="77" customWidth="1" outlineLevel="1"/>
    <col min="22" max="25" width="11.85546875" style="77" customWidth="1"/>
    <col min="26" max="26" width="20.85546875" style="77" customWidth="1"/>
    <col min="27" max="27" width="16" style="77" customWidth="1"/>
    <col min="28" max="28" width="17.28515625" style="77" customWidth="1"/>
    <col min="29" max="29" width="17" style="77" customWidth="1"/>
    <col min="30" max="30" width="41.85546875" style="77" customWidth="1"/>
    <col min="31" max="31" width="12.85546875" style="77" bestFit="1" customWidth="1"/>
    <col min="32" max="34" width="16.28515625" style="77" customWidth="1"/>
    <col min="35" max="35" width="15.7109375" style="77" customWidth="1"/>
    <col min="36" max="16384" width="9.140625" style="77"/>
  </cols>
  <sheetData>
    <row r="1" spans="2:33" x14ac:dyDescent="0.25">
      <c r="B1" s="100" t="s">
        <v>291</v>
      </c>
      <c r="L1" s="100"/>
      <c r="O1" s="100"/>
      <c r="P1" s="100"/>
      <c r="Q1" s="100"/>
      <c r="R1" s="100"/>
      <c r="Z1" s="100" t="s">
        <v>263</v>
      </c>
      <c r="AA1" s="100"/>
    </row>
    <row r="2" spans="2:33" x14ac:dyDescent="0.25">
      <c r="B2" s="77" t="s">
        <v>264</v>
      </c>
    </row>
    <row r="4" spans="2:33" x14ac:dyDescent="0.25">
      <c r="B4" s="77" t="s">
        <v>265</v>
      </c>
    </row>
    <row r="6" spans="2:33" x14ac:dyDescent="0.25">
      <c r="B6" s="111" t="s">
        <v>266</v>
      </c>
      <c r="Z6" s="151"/>
      <c r="AA6" s="152" t="s">
        <v>292</v>
      </c>
      <c r="AB6" s="152"/>
      <c r="AD6" s="111" t="s">
        <v>268</v>
      </c>
    </row>
    <row r="7" spans="2:33" ht="75" x14ac:dyDescent="0.25">
      <c r="B7" s="174" t="s">
        <v>47</v>
      </c>
      <c r="C7" s="174" t="s">
        <v>49</v>
      </c>
      <c r="D7" s="174" t="s">
        <v>51</v>
      </c>
      <c r="E7" s="175" t="s">
        <v>197</v>
      </c>
      <c r="F7" s="174" t="s">
        <v>54</v>
      </c>
      <c r="G7" s="174" t="s">
        <v>58</v>
      </c>
      <c r="H7" s="174" t="s">
        <v>293</v>
      </c>
      <c r="I7" s="174" t="s">
        <v>64</v>
      </c>
      <c r="J7" s="174" t="s">
        <v>56</v>
      </c>
      <c r="K7" s="174" t="s">
        <v>271</v>
      </c>
      <c r="L7" s="174" t="s">
        <v>294</v>
      </c>
      <c r="M7" s="174" t="s">
        <v>295</v>
      </c>
      <c r="N7" s="174" t="s">
        <v>274</v>
      </c>
      <c r="O7" s="174" t="s">
        <v>275</v>
      </c>
      <c r="P7" s="177" t="s">
        <v>276</v>
      </c>
      <c r="Q7" s="181" t="s">
        <v>70</v>
      </c>
      <c r="R7" s="176" t="s">
        <v>74</v>
      </c>
      <c r="S7" s="176" t="s">
        <v>78</v>
      </c>
      <c r="T7" s="178" t="s">
        <v>296</v>
      </c>
      <c r="U7" s="174" t="s">
        <v>277</v>
      </c>
      <c r="V7" s="174" t="s">
        <v>219</v>
      </c>
      <c r="W7" s="139"/>
      <c r="X7" s="139"/>
      <c r="Y7" s="139"/>
      <c r="Z7" s="37" t="s">
        <v>297</v>
      </c>
      <c r="AA7" s="184" t="s">
        <v>298</v>
      </c>
      <c r="AB7" s="184" t="s">
        <v>299</v>
      </c>
      <c r="AD7" s="140" t="s">
        <v>51</v>
      </c>
      <c r="AE7" s="140" t="s">
        <v>54</v>
      </c>
      <c r="AF7" s="140" t="s">
        <v>293</v>
      </c>
      <c r="AG7" s="140" t="s">
        <v>58</v>
      </c>
    </row>
    <row r="8" spans="2:33" ht="14.25" customHeight="1" x14ac:dyDescent="0.25">
      <c r="B8" s="221" t="str">
        <f>IFERROR(INDEX('Summary of Programs'!A:A,MATCH(TableConseqPrograms[[#This Row],[Program]],'Summary of Programs'!B:B,0)),"No match in Program Cost tab")</f>
        <v>7.3.9-2021</v>
      </c>
      <c r="C8" s="221" t="str">
        <f>IFERROR(INDEX('Summary of Programs'!C:C,MATCH(TableConseqPrograms[[#This Row],[Program]],'Summary of Programs'!B:B,0)),"No match in Summary of Programs tab")</f>
        <v>Control</v>
      </c>
      <c r="D8" s="2" t="s">
        <v>924</v>
      </c>
      <c r="E8" s="2"/>
      <c r="F8" s="2"/>
      <c r="G8" s="2"/>
      <c r="H8" s="121" t="s">
        <v>303</v>
      </c>
      <c r="I8" s="148" t="b">
        <v>1</v>
      </c>
      <c r="J8" s="150">
        <v>5.2999999999999999E-2</v>
      </c>
      <c r="K8" s="2" t="s">
        <v>304</v>
      </c>
      <c r="L8" s="2" t="s">
        <v>298</v>
      </c>
      <c r="M8" s="2"/>
      <c r="N8" s="281">
        <f>IF(TableConseqPrograms[[#This Row],[Does this use qualitative measure?]],INDEX(TableQualConseqEff[],MATCH(TableConseqPrograms[[#This Row],[Category]],TableQualConseqEff[Control Program Category],0),MATCH(TableConseqPrograms[[#This Row],[Consequence develops…]],TableQualConseqEff[#Headers],0)),"")</f>
        <v>0.1</v>
      </c>
      <c r="O8" s="225">
        <f ca="1">IFERROR(IF(AND(TableConseqPrograms[[#This Row],[Does this use qualitative measure?]],TableConseqPrograms[[#This Row],[Type]]="Control"),INDIRECT("'Maturity Factor - " &amp; TableConseqPrograms[[#This Row],[ID]] &amp; "'!EffFactor"),""),"Cannot find Maturity Factor - " &amp; TableConseqPrograms[[#This Row],[ID]] &amp; " tab.")</f>
        <v>0.53</v>
      </c>
      <c r="P8" s="226">
        <f ca="1">IFERROR(IF(TableConseqPrograms[[#This Row],[Does this use qualitative measure?]],TableConseqPrograms[[#This Row],[Effectiveness Cap (Ec)]]*MIN(TableConseqPrograms[[#This Row],[Maturity Factor (Mf)]],1),TableConseqPrograms[[#This Row],[Effectiveness - Quantitative]]),0)</f>
        <v>5.3000000000000005E-2</v>
      </c>
      <c r="Q8" s="149">
        <v>3</v>
      </c>
      <c r="R8" s="120"/>
      <c r="S8" s="2"/>
      <c r="T8" s="153"/>
      <c r="U8" s="221" t="b" cm="1">
        <f t="array" ref="U8">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8" s="221" t="str">
        <f>IFERROR(INDEX(Table_RiskNameLookup[RISK ID],MATCH(TableFreqPrograms[[#This Row],[Risk (for Cross Cutter only)]],Table_RiskNameLookup[Risk/Cross Cutting Factor Name],0)),RiskID)</f>
        <v>WLDFR</v>
      </c>
      <c r="Z8" s="37" t="s">
        <v>302</v>
      </c>
      <c r="AA8" s="182">
        <v>0.9</v>
      </c>
      <c r="AB8" s="182">
        <v>1</v>
      </c>
      <c r="AD8" s="146"/>
      <c r="AE8" s="146"/>
      <c r="AF8" s="146"/>
      <c r="AG8" s="146"/>
    </row>
    <row r="9" spans="2:33" x14ac:dyDescent="0.25">
      <c r="B9" s="221" t="str">
        <f>IFERROR(INDEX('Summary of Programs'!A:A,MATCH(TableConseqPrograms[[#This Row],[Program]],'Summary of Programs'!B:B,0)),"No match in Program Cost tab")</f>
        <v>7.3.9-2021</v>
      </c>
      <c r="C9" s="221" t="str">
        <f>IFERROR(INDEX('Summary of Programs'!C:C,MATCH(TableConseqPrograms[[#This Row],[Program]],'Summary of Programs'!B:B,0)),"No match in Summary of Programs tab")</f>
        <v>Control</v>
      </c>
      <c r="D9" s="2" t="s">
        <v>924</v>
      </c>
      <c r="E9" s="2"/>
      <c r="F9" s="2"/>
      <c r="G9" s="2"/>
      <c r="H9" s="121" t="s">
        <v>305</v>
      </c>
      <c r="I9" s="148" t="b">
        <v>1</v>
      </c>
      <c r="J9" s="150">
        <v>0.13250000000000001</v>
      </c>
      <c r="K9" s="2" t="s">
        <v>304</v>
      </c>
      <c r="L9" s="2" t="s">
        <v>299</v>
      </c>
      <c r="M9" s="2"/>
      <c r="N9" s="281">
        <f>IF(TableConseqPrograms[[#This Row],[Does this use qualitative measure?]],INDEX(TableQualConseqEff[],MATCH(TableConseqPrograms[[#This Row],[Category]],TableQualConseqEff[Control Program Category],0),MATCH(TableConseqPrograms[[#This Row],[Consequence develops…]],TableQualConseqEff[#Headers],0)),"")</f>
        <v>0.25</v>
      </c>
      <c r="O9" s="225">
        <f ca="1">IFERROR(IF(AND(TableConseqPrograms[[#This Row],[Does this use qualitative measure?]],TableConseqPrograms[[#This Row],[Type]]="Control"),INDIRECT("'Maturity Factor - " &amp; TableConseqPrograms[[#This Row],[ID]] &amp; "'!EffFactor"),""),"Cannot find Maturity Factor - " &amp; TableConseqPrograms[[#This Row],[ID]] &amp; " tab.")</f>
        <v>0.53</v>
      </c>
      <c r="P9" s="226">
        <f ca="1">IFERROR(IF(TableConseqPrograms[[#This Row],[Does this use qualitative measure?]],TableConseqPrograms[[#This Row],[Effectiveness Cap (Ec)]]*MIN(TableConseqPrograms[[#This Row],[Maturity Factor (Mf)]],1),TableConseqPrograms[[#This Row],[Effectiveness - Quantitative]]),0)</f>
        <v>0.13250000000000001</v>
      </c>
      <c r="Q9" s="149">
        <v>3</v>
      </c>
      <c r="R9" s="120"/>
      <c r="S9" s="2"/>
      <c r="T9" s="153"/>
      <c r="U9" s="221" t="b" cm="1">
        <f t="array" ref="U9">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9" s="221" t="str">
        <f>IFERROR(INDEX(Table_RiskNameLookup[RISK ID],MATCH(TableFreqPrograms[[#This Row],[Risk (for Cross Cutter only)]],Table_RiskNameLookup[Risk/Cross Cutting Factor Name],0)),RiskID)</f>
        <v>WLDFR</v>
      </c>
      <c r="Z9" t="s">
        <v>285</v>
      </c>
      <c r="AA9" s="182">
        <v>0.5</v>
      </c>
      <c r="AB9" s="182">
        <v>0.75</v>
      </c>
      <c r="AD9" s="146"/>
      <c r="AE9" s="146"/>
      <c r="AF9" s="146"/>
      <c r="AG9" s="146"/>
    </row>
    <row r="10" spans="2:33" x14ac:dyDescent="0.25">
      <c r="B10" s="221" t="str">
        <f>IFERROR(INDEX('Summary of Programs'!A:A,MATCH(TableConseqPrograms[[#This Row],[Program]],'Summary of Programs'!B:B,0)),"No match in Program Cost tab")</f>
        <v>7.3.9-2021</v>
      </c>
      <c r="C10" s="221" t="str">
        <f>IFERROR(INDEX('Summary of Programs'!C:C,MATCH(TableConseqPrograms[[#This Row],[Program]],'Summary of Programs'!B:B,0)),"No match in Summary of Programs tab")</f>
        <v>Control</v>
      </c>
      <c r="D10" s="2" t="s">
        <v>924</v>
      </c>
      <c r="E10" s="2"/>
      <c r="F10" s="2"/>
      <c r="G10" s="2"/>
      <c r="H10" s="121" t="s">
        <v>301</v>
      </c>
      <c r="I10" s="148" t="b">
        <v>1</v>
      </c>
      <c r="J10" s="150">
        <v>5.2999999999999999E-2</v>
      </c>
      <c r="K10" s="2" t="s">
        <v>304</v>
      </c>
      <c r="L10" s="2" t="s">
        <v>298</v>
      </c>
      <c r="M10" s="2"/>
      <c r="N10" s="281">
        <f>IF(TableConseqPrograms[[#This Row],[Does this use qualitative measure?]],INDEX(TableQualConseqEff[],MATCH(TableConseqPrograms[[#This Row],[Category]],TableQualConseqEff[Control Program Category],0),MATCH(TableConseqPrograms[[#This Row],[Consequence develops…]],TableQualConseqEff[#Headers],0)),"")</f>
        <v>0.1</v>
      </c>
      <c r="O10" s="225">
        <f ca="1">IFERROR(IF(AND(TableConseqPrograms[[#This Row],[Does this use qualitative measure?]],TableConseqPrograms[[#This Row],[Type]]="Control"),INDIRECT("'Maturity Factor - " &amp; TableConseqPrograms[[#This Row],[ID]] &amp; "'!EffFactor"),""),"Cannot find Maturity Factor - " &amp; TableConseqPrograms[[#This Row],[ID]] &amp; " tab.")</f>
        <v>0.53</v>
      </c>
      <c r="P10" s="226">
        <f ca="1">IFERROR(IF(TableConseqPrograms[[#This Row],[Does this use qualitative measure?]],TableConseqPrograms[[#This Row],[Effectiveness Cap (Ec)]]*MIN(TableConseqPrograms[[#This Row],[Maturity Factor (Mf)]],1),TableConseqPrograms[[#This Row],[Effectiveness - Quantitative]]),0)</f>
        <v>5.3000000000000005E-2</v>
      </c>
      <c r="Q10" s="149">
        <v>3</v>
      </c>
      <c r="R10" s="120"/>
      <c r="S10" s="2"/>
      <c r="T10" s="153"/>
      <c r="U10" s="221" t="b" cm="1">
        <f t="array" ref="U10">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0" s="221" t="str">
        <f>IFERROR(INDEX(Table_RiskNameLookup[RISK ID],MATCH(TableFreqPrograms[[#This Row],[Risk (for Cross Cutter only)]],Table_RiskNameLookup[Risk/Cross Cutting Factor Name],0)),RiskID)</f>
        <v>WLDFR</v>
      </c>
      <c r="Z10" t="s">
        <v>306</v>
      </c>
      <c r="AA10" s="182">
        <v>0.25</v>
      </c>
      <c r="AB10" s="182">
        <v>0.5</v>
      </c>
      <c r="AD10" s="146"/>
      <c r="AE10" s="146"/>
      <c r="AF10" s="146"/>
      <c r="AG10" s="146"/>
    </row>
    <row r="11" spans="2:33" x14ac:dyDescent="0.25">
      <c r="B11" s="221" t="str">
        <f>IFERROR(INDEX('Summary of Programs'!A:A,MATCH(TableConseqPrograms[[#This Row],[Program]],'Summary of Programs'!B:B,0)),"No match in Program Cost tab")</f>
        <v>No match in Program Cost tab</v>
      </c>
      <c r="C11" s="221" t="str">
        <f>IFERROR(INDEX('Summary of Programs'!C:C,MATCH(TableConseqPrograms[[#This Row],[Program]],'Summary of Programs'!B:B,0)),"No match in Summary of Programs tab")</f>
        <v>No match in Summary of Programs tab</v>
      </c>
      <c r="D11" s="2"/>
      <c r="E11" s="2"/>
      <c r="F11" s="2"/>
      <c r="G11" s="2"/>
      <c r="H11" s="121"/>
      <c r="I11" s="148"/>
      <c r="J11" s="150"/>
      <c r="K11" s="2"/>
      <c r="L11" s="2"/>
      <c r="M11" s="2"/>
      <c r="N11" s="281" t="str">
        <f>IF(TableConseqPrograms[[#This Row],[Does this use qualitative measure?]],INDEX(TableQualConseqEff[],MATCH(TableConseqPrograms[[#This Row],[Category]],TableQualConseqEff[Control Program Category],0),MATCH(TableConseqPrograms[[#This Row],[Consequence develops…]],TableQualConseqEff[],0)),"")</f>
        <v/>
      </c>
      <c r="O11" s="225" t="str">
        <f ca="1">IFERROR(IF(AND(TableConseqPrograms[[#This Row],[Does this use qualitative measure?]],TableConseqPrograms[[#This Row],[Type]]="Control"),INDIRECT("'Maturity Factor - " &amp; TableConseqPrograms[[#This Row],[ID]] &amp; "'!EffFactor"),""),"Cannot find Maturity Factor - " &amp; TableConseqPrograms[[#This Row],[ID]] &amp; " tab.")</f>
        <v/>
      </c>
      <c r="P11" s="226">
        <f>IFERROR(IF(TableConseqPrograms[[#This Row],[Does this use qualitative measure?]],TableConseqPrograms[[#This Row],[Effectiveness Cap (Ec)]]*MIN(TableConseqPrograms[[#This Row],[Maturity Factor (Mf)]],1),TableConseqPrograms[[#This Row],[Effectiveness - Quantitative]]),0)</f>
        <v>0</v>
      </c>
      <c r="Q11" s="149"/>
      <c r="R11" s="120"/>
      <c r="S11" s="2"/>
      <c r="T11" s="153"/>
      <c r="U11" s="221" t="b" cm="1">
        <f t="array" ref="U11">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1" s="221" t="str">
        <f>IFERROR(INDEX(Table_RiskNameLookup[RISK ID],MATCH(TableFreqPrograms[[#This Row],[Risk (for Cross Cutter only)]],Table_RiskNameLookup[Risk/Cross Cutting Factor Name],0)),RiskID)</f>
        <v>WLDFR</v>
      </c>
      <c r="Z11" t="s">
        <v>304</v>
      </c>
      <c r="AA11" s="182">
        <v>0.1</v>
      </c>
      <c r="AB11" s="182">
        <v>0.25</v>
      </c>
      <c r="AD11" s="146"/>
      <c r="AE11" s="146"/>
      <c r="AF11" s="146"/>
      <c r="AG11" s="146"/>
    </row>
    <row r="12" spans="2:33" x14ac:dyDescent="0.25">
      <c r="B12" s="221" t="str">
        <f>IFERROR(INDEX('Summary of Programs'!A:A,MATCH(TableConseqPrograms[[#This Row],[Program]],'Summary of Programs'!B:B,0)),"No match in Program Cost tab")</f>
        <v>No match in Program Cost tab</v>
      </c>
      <c r="C12" s="221" t="str">
        <f>IFERROR(INDEX('Summary of Programs'!C:C,MATCH(TableConseqPrograms[[#This Row],[Program]],'Summary of Programs'!B:B,0)),"No match in Summary of Programs tab")</f>
        <v>No match in Summary of Programs tab</v>
      </c>
      <c r="D12" s="2"/>
      <c r="E12" s="2"/>
      <c r="F12" s="2"/>
      <c r="G12" s="2"/>
      <c r="H12" s="121"/>
      <c r="I12" s="148"/>
      <c r="J12" s="150"/>
      <c r="K12" s="2"/>
      <c r="L12" s="2"/>
      <c r="M12" s="2"/>
      <c r="N12" s="281" t="str">
        <f>IF(TableConseqPrograms[[#This Row],[Does this use qualitative measure?]],INDEX(TableQualConseqEff[],MATCH(TableConseqPrograms[[#This Row],[Category]],TableQualConseqEff[Control Program Category],0),MATCH(TableConseqPrograms[[#This Row],[Consequence develops…]],TableQualConseqEff[],0)),"")</f>
        <v/>
      </c>
      <c r="O12" s="225" t="str">
        <f ca="1">IFERROR(IF(AND(TableConseqPrograms[[#This Row],[Does this use qualitative measure?]],TableConseqPrograms[[#This Row],[Type]]="Control"),INDIRECT("'Maturity Factor - " &amp; TableConseqPrograms[[#This Row],[ID]] &amp; "'!EffFactor"),""),"Cannot find Maturity Factor - " &amp; TableConseqPrograms[[#This Row],[ID]] &amp; " tab.")</f>
        <v/>
      </c>
      <c r="P12" s="226">
        <f>IFERROR(IF(TableConseqPrograms[[#This Row],[Does this use qualitative measure?]],TableConseqPrograms[[#This Row],[Effectiveness Cap (Ec)]]*MIN(TableConseqPrograms[[#This Row],[Maturity Factor (Mf)]],1),TableConseqPrograms[[#This Row],[Effectiveness - Quantitative]]),0)</f>
        <v>0</v>
      </c>
      <c r="Q12" s="149"/>
      <c r="R12" s="120"/>
      <c r="S12" s="2"/>
      <c r="T12" s="153"/>
      <c r="U12" s="221" t="b" cm="1">
        <f t="array" ref="U12">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2" s="221" t="str">
        <f>IFERROR(INDEX(Table_RiskNameLookup[RISK ID],MATCH(TableFreqPrograms[[#This Row],[Risk (for Cross Cutter only)]],Table_RiskNameLookup[Risk/Cross Cutting Factor Name],0)),RiskID)</f>
        <v>WLDFR</v>
      </c>
      <c r="AA12" s="144"/>
      <c r="AB12" s="144"/>
    </row>
  </sheetData>
  <sheetProtection formatCells="0" formatColumns="0" formatRows="0" insertRows="0" deleteRows="0" sort="0" autoFilter="0" pivotTables="0"/>
  <phoneticPr fontId="14" type="noConversion"/>
  <conditionalFormatting sqref="J8:J12">
    <cfRule type="expression" dxfId="319" priority="2">
      <formula>$I8</formula>
    </cfRule>
  </conditionalFormatting>
  <conditionalFormatting sqref="K8:O12">
    <cfRule type="expression" dxfId="318" priority="1">
      <formula>NOT($I8)</formula>
    </cfRule>
  </conditionalFormatting>
  <dataValidations count="8">
    <dataValidation type="list" allowBlank="1" showInputMessage="1" showErrorMessage="1" sqref="L8:L12" xr:uid="{7D07E829-3621-47C2-A533-61B35259C44F}">
      <formula1>$AA$7:$AB$7</formula1>
    </dataValidation>
    <dataValidation type="list" allowBlank="1" showInputMessage="1" showErrorMessage="1" sqref="I8:I12" xr:uid="{B6902227-D28D-41A1-9E1B-090D605DD01D}">
      <formula1>"TRUE, FALSE"</formula1>
    </dataValidation>
    <dataValidation type="list" allowBlank="1" showInputMessage="1" showErrorMessage="1" sqref="E8:E12" xr:uid="{8CA16C45-8F4A-4BF7-8CE0-0CFFE57D105F}">
      <formula1>INDIRECT("Table_RiskNameLookup[Risk/Cross Cutting Factor Name]")</formula1>
    </dataValidation>
    <dataValidation type="list" allowBlank="1" showInputMessage="1" showErrorMessage="1" sqref="H8:H12" xr:uid="{D0CC7A40-78AF-4A50-8EA7-A2A407835B7A}">
      <formula1>INDIRECT("TableConseqTypeDropdown[Consequence Options]")</formula1>
    </dataValidation>
    <dataValidation type="list" allowBlank="1" showInputMessage="1" showErrorMessage="1" sqref="D8:D12" xr:uid="{027AEEC7-CC69-493C-98C1-2DF62A178E6E}">
      <formula1>INDIRECT("TableSummary[Program]")</formula1>
    </dataValidation>
    <dataValidation type="list" allowBlank="1" showInputMessage="1" showErrorMessage="1" sqref="F8:F12" xr:uid="{96E927BE-C782-4B0A-8F8C-F968D38172C9}">
      <formula1>INDIRECT("TableTranche[Tranche]")</formula1>
    </dataValidation>
    <dataValidation type="list" allowBlank="1" showInputMessage="1" showErrorMessage="1" sqref="G8:G12" xr:uid="{D6907C1E-CD47-4901-9EA1-7D8FB7375757}">
      <formula1>INDIRECT("TableOutcome[Outcome]")</formula1>
    </dataValidation>
    <dataValidation type="list" allowBlank="1" showInputMessage="1" showErrorMessage="1" sqref="K8:K12" xr:uid="{43753915-5F7D-405A-9F86-7B6152A43C37}">
      <formula1>INDIRECT("TableQualConseqEff[Control Program Category]")</formula1>
    </dataValidation>
  </dataValidations>
  <pageMargins left="0.7" right="0.7" top="0.75" bottom="0.75" header="0.3" footer="0.3"/>
  <pageSetup paperSize="17" orientation="landscape" r:id="rId1"/>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1B1EC874A43D45A6CE5885CBB91BA1" ma:contentTypeVersion="18" ma:contentTypeDescription="Create a new document." ma:contentTypeScope="" ma:versionID="54995567a4a46635cca4c9255756521f">
  <xsd:schema xmlns:xsd="http://www.w3.org/2001/XMLSchema" xmlns:xs="http://www.w3.org/2001/XMLSchema" xmlns:p="http://schemas.microsoft.com/office/2006/metadata/properties" xmlns:ns2="97e57212-3e02-407f-8b2d-05f7d7f19b15" xmlns:ns3="d72ebb01-2fc3-4dac-9dea-5e872f1c6030" xmlns:ns4="fdec3331-90b9-49c6-89d0-e2a975630824" targetNamespace="http://schemas.microsoft.com/office/2006/metadata/properties" ma:root="true" ma:fieldsID="d92f197e33e4aee991f362dbfc8530dc" ns2:_="" ns3:_="" ns4:_="">
    <xsd:import namespace="97e57212-3e02-407f-8b2d-05f7d7f19b15"/>
    <xsd:import namespace="d72ebb01-2fc3-4dac-9dea-5e872f1c6030"/>
    <xsd:import namespace="fdec3331-90b9-49c6-89d0-e2a975630824"/>
    <xsd:element name="properties">
      <xsd:complexType>
        <xsd:sequence>
          <xsd:element name="documentManagement">
            <xsd:complexType>
              <xsd:all>
                <xsd:element ref="ns2:pgeInformationSecurityClassification" minOccurs="0"/>
                <xsd:element ref="ns2:mca9ac2a47d44219b4ff213ace4480ec" minOccurs="0"/>
                <xsd:element ref="ns2:TaxCatchAll" minOccurs="0"/>
                <xsd:element ref="ns2:TaxCatchAllLabel" minOccurs="0"/>
                <xsd:element ref="ns2:pgeRetentionTriggerDate"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MediaServiceDateTake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e57212-3e02-407f-8b2d-05f7d7f19b15" elementFormDefault="qualified">
    <xsd:import namespace="http://schemas.microsoft.com/office/2006/documentManagement/types"/>
    <xsd:import namespace="http://schemas.microsoft.com/office/infopath/2007/PartnerControls"/>
    <xsd:element name="pgeInformationSecurityClassification" ma:index="8" nillable="true" ma:displayName="PGE Information Security Classification" ma:description="Confidentiality of the Item (i.e. who can access it.) PG&amp;E uses the following four levels of confidentiality:&#10;• Public: Information available to anyone inside or outside PG&amp;E without restriction. &#10;• Internal: Information intended primarily for use within PG&amp;E.&#10;• Confidential: Information intended for use within PG&amp;E on a “business-need-to-know basis.” &#10;• Restricted: Information that is the most sensitive due to its significant value to the company and requires the maximum level of handling and protection from unauthorized collection, access, use or disclosure&#10;" ma:format="Dropdown" ma:internalName="pgeInformationSecurityClassification">
      <xsd:simpleType>
        <xsd:restriction base="dms:Choice">
          <xsd:enumeration value="Public"/>
          <xsd:enumeration value="Internal"/>
          <xsd:enumeration value="Confidential"/>
          <xsd:enumeration value="Restricted"/>
        </xsd:restriction>
      </xsd:simpleType>
    </xsd:element>
    <xsd:element name="mca9ac2a47d44219b4ff213ace4480ec" ma:index="9" nillable="true" ma:taxonomy="true" ma:internalName="mca9ac2a47d44219b4ff213ace4480ec" ma:taxonomyFieldName="pgeRecordCategory" ma:displayName="PGE Record Category" ma:default="" ma:fieldId="{6ca9ac2a-47d4-4219-b4ff-213ace4480ec}" ma:sspId="b06c99b3-cd83-43e5-b4c1-d62f316c1e37" ma:termSetId="adcc1c58-aad5-4d6c-b2f3-f9d1112c68e9"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8307e0e4-bb93-40e3-aba4-33d01e1b06a1}" ma:internalName="TaxCatchAll" ma:showField="CatchAllData" ma:web="fdec3331-90b9-49c6-89d0-e2a975630824">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8307e0e4-bb93-40e3-aba4-33d01e1b06a1}" ma:internalName="TaxCatchAllLabel" ma:readOnly="true" ma:showField="CatchAllDataLabel" ma:web="fdec3331-90b9-49c6-89d0-e2a975630824">
      <xsd:complexType>
        <xsd:complexContent>
          <xsd:extension base="dms:MultiChoiceLookup">
            <xsd:sequence>
              <xsd:element name="Value" type="dms:Lookup" maxOccurs="unbounded" minOccurs="0" nillable="true"/>
            </xsd:sequence>
          </xsd:extension>
        </xsd:complexContent>
      </xsd:complexType>
    </xsd:element>
    <xsd:element name="pgeRetentionTriggerDate" ma:index="13" nillable="true" ma:displayName="PGE Retention Trigger Date" ma:description="This is a date field it will be populated when an event has occurred that will trigger retention" ma:format="DateOnly" ma:internalName="pgeRetentionTrigger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d72ebb01-2fc3-4dac-9dea-5e872f1c6030"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AutoTags" ma:index="21" nillable="true" ma:displayName="Tags" ma:internalName="MediaServiceAutoTag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ec3331-90b9-49c6-89d0-e2a97563082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e57212-3e02-407f-8b2d-05f7d7f19b15" xsi:nil="true"/>
    <pgeInformationSecurityClassification xmlns="97e57212-3e02-407f-8b2d-05f7d7f19b15" xsi:nil="true"/>
    <mca9ac2a47d44219b4ff213ace4480ec xmlns="97e57212-3e02-407f-8b2d-05f7d7f19b15">
      <Terms xmlns="http://schemas.microsoft.com/office/infopath/2007/PartnerControls"/>
    </mca9ac2a47d44219b4ff213ace4480ec>
    <pgeRetentionTriggerDate xmlns="97e57212-3e02-407f-8b2d-05f7d7f19b1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a1023ccf-7cb6-4ee1-9475-b660b0644bb5" ContentTypeId="0x0101" PreviousValue="true"/>
</file>

<file path=customXml/itemProps1.xml><?xml version="1.0" encoding="utf-8"?>
<ds:datastoreItem xmlns:ds="http://schemas.openxmlformats.org/officeDocument/2006/customXml" ds:itemID="{B11A91F4-7914-4699-BF4E-3588E427D0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e57212-3e02-407f-8b2d-05f7d7f19b15"/>
    <ds:schemaRef ds:uri="d72ebb01-2fc3-4dac-9dea-5e872f1c6030"/>
    <ds:schemaRef ds:uri="fdec3331-90b9-49c6-89d0-e2a9756308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554EC2C-CB22-4724-83E5-30288A9670DE}">
  <ds:schemaRefs>
    <ds:schemaRef ds:uri="http://purl.org/dc/elements/1.1/"/>
    <ds:schemaRef ds:uri="http://schemas.microsoft.com/office/2006/metadata/properties"/>
    <ds:schemaRef ds:uri="d8aa410f-0065-40ad-bd45-25b965d441d6"/>
    <ds:schemaRef ds:uri="http://purl.org/dc/terms/"/>
    <ds:schemaRef ds:uri="97e57212-3e02-407f-8b2d-05f7d7f19b15"/>
    <ds:schemaRef ds:uri="http://schemas.microsoft.com/office/2006/documentManagement/types"/>
    <ds:schemaRef ds:uri="http://schemas.microsoft.com/office/infopath/2007/PartnerControls"/>
    <ds:schemaRef ds:uri="http://schemas.openxmlformats.org/package/2006/metadata/core-properties"/>
    <ds:schemaRef ds:uri="929c8bc2-8beb-4859-b3c9-162a04923ac9"/>
    <ds:schemaRef ds:uri="http://www.w3.org/XML/1998/namespace"/>
    <ds:schemaRef ds:uri="http://purl.org/dc/dcmitype/"/>
  </ds:schemaRefs>
</ds:datastoreItem>
</file>

<file path=customXml/itemProps3.xml><?xml version="1.0" encoding="utf-8"?>
<ds:datastoreItem xmlns:ds="http://schemas.openxmlformats.org/officeDocument/2006/customXml" ds:itemID="{1469E624-9DB0-4AC1-9699-3BB8B9B5A826}">
  <ds:schemaRefs>
    <ds:schemaRef ds:uri="http://schemas.microsoft.com/sharepoint/v3/contenttype/forms"/>
  </ds:schemaRefs>
</ds:datastoreItem>
</file>

<file path=customXml/itemProps4.xml><?xml version="1.0" encoding="utf-8"?>
<ds:datastoreItem xmlns:ds="http://schemas.openxmlformats.org/officeDocument/2006/customXml" ds:itemID="{28B612A8-ABEE-4BA2-9344-F140180416AA}">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Change Log</vt:lpstr>
      <vt:lpstr>Instructions</vt:lpstr>
      <vt:lpstr>Prog Info</vt:lpstr>
      <vt:lpstr>Data Dictionary</vt:lpstr>
      <vt:lpstr>Summary of Programs</vt:lpstr>
      <vt:lpstr>1-Program Exposure</vt:lpstr>
      <vt:lpstr>2-Program Cost</vt:lpstr>
      <vt:lpstr>3-Eff - Freq Programs</vt:lpstr>
      <vt:lpstr>4-Eff - Conseq Programs</vt:lpstr>
      <vt:lpstr>RSE Lite</vt:lpstr>
      <vt:lpstr>RSE Results</vt:lpstr>
      <vt:lpstr>Table_12_RSE</vt:lpstr>
      <vt:lpstr>Match esc definition</vt:lpstr>
      <vt:lpstr> Data &amp; Validation</vt:lpstr>
      <vt:lpstr>BowTie</vt:lpstr>
      <vt:lpstr>All EP&amp;ER - Effectiveness</vt:lpstr>
      <vt:lpstr>All EP&amp;ER - Financials</vt:lpstr>
      <vt:lpstr>Maturity Factor - 7.3.9-2021</vt:lpstr>
      <vt:lpstr>TablePVRR</vt:lpstr>
      <vt:lpstr>agg_period</vt:lpstr>
      <vt:lpstr>agg_yrs</vt:lpstr>
      <vt:lpstr>DataFileName</vt:lpstr>
      <vt:lpstr>DataFilePath</vt:lpstr>
      <vt:lpstr>disc_rate</vt:lpstr>
      <vt:lpstr>'Maturity Factor - 7.3.9-2021'!EffFactor</vt:lpstr>
      <vt:lpstr>exepath</vt:lpstr>
      <vt:lpstr>NPV_Year</vt:lpstr>
      <vt:lpstr>'1-Program Exposure'!Print_Titles</vt:lpstr>
      <vt:lpstr>'2-Program Cost'!Print_Titles</vt:lpstr>
      <vt:lpstr>'3-Eff - Freq Programs'!Print_Titles</vt:lpstr>
      <vt:lpstr>'Summary of Programs'!Print_Titles</vt:lpstr>
      <vt:lpstr>ProgramList</vt:lpstr>
      <vt:lpstr>'RSE Lite'!ProgramName</vt:lpstr>
      <vt:lpstr>risk_data_folder</vt:lpstr>
      <vt:lpstr>RiskID</vt:lpstr>
      <vt:lpstr>'RSE Lite'!RunMessage</vt:lpstr>
      <vt:lpstr>'RSE Results'!RunMessage</vt:lpstr>
      <vt:lpstr>templateVersion</vt:lpstr>
    </vt:vector>
  </TitlesOfParts>
  <Manager/>
  <Company>KPMG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Rohan</dc:creator>
  <cp:keywords/>
  <dc:description/>
  <cp:lastModifiedBy>Lau, Nelson</cp:lastModifiedBy>
  <cp:revision/>
  <dcterms:created xsi:type="dcterms:W3CDTF">2020-03-25T05:41:08Z</dcterms:created>
  <dcterms:modified xsi:type="dcterms:W3CDTF">2022-02-25T22:42:21Z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{CC1CB5F2-A23F-4496-8282-B751897D0405}</vt:lpwstr>
  </property>
  <property fmtid="{D5CDD505-2E9C-101B-9397-08002B2CF9AE}" pid="3" name="ContentTypeId">
    <vt:lpwstr>0x010100641B1EC874A43D45A6CE5885CBB91BA1</vt:lpwstr>
  </property>
  <property fmtid="{D5CDD505-2E9C-101B-9397-08002B2CF9AE}" pid="4" name="pgeRecordCategory">
    <vt:lpwstr/>
  </property>
</Properties>
</file>